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4.xml" ContentType="application/vnd.openxmlformats-officedocument.themeOverrid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mc:AlternateContent xmlns:mc="http://schemas.openxmlformats.org/markup-compatibility/2006">
    <mc:Choice Requires="x15">
      <x15ac:absPath xmlns:x15ac="http://schemas.microsoft.com/office/spreadsheetml/2010/11/ac" url="D:\Shamoun\COURSES\DATA ANALYSIS\Projects Portfolio\Data\01-Excel Portfolio\05-CRM Sales Opportunities\"/>
    </mc:Choice>
  </mc:AlternateContent>
  <xr:revisionPtr revIDLastSave="0" documentId="13_ncr:1_{02425F28-27DA-443A-A7E5-63EDFB14DC70}" xr6:coauthVersionLast="47" xr6:coauthVersionMax="47" xr10:uidLastSave="{00000000-0000-0000-0000-000000000000}"/>
  <bookViews>
    <workbookView xWindow="-108" yWindow="-108" windowWidth="23256" windowHeight="12456" xr2:uid="{00000000-000D-0000-FFFF-FFFF00000000}"/>
  </bookViews>
  <sheets>
    <sheet name="Dashboard" sheetId="1" r:id="rId1"/>
    <sheet name="Control" sheetId="14" r:id="rId2"/>
    <sheet name="Sales_Pipeline" sheetId="3" r:id="rId3"/>
    <sheet name="Sales_Teams" sheetId="2" state="hidden" r:id="rId4"/>
    <sheet name="Accounts" sheetId="6" state="hidden" r:id="rId5"/>
    <sheet name="Products" sheetId="4" state="hidden" r:id="rId6"/>
    <sheet name="Data_Dictionary" sheetId="5" state="hidden" r:id="rId7"/>
  </sheets>
  <definedNames>
    <definedName name="Slicer_Deal_Stage">#N/A</definedName>
    <definedName name="Slicer_Quarter">#N/A</definedName>
    <definedName name="Slicer_Regional_Office">#N/A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2" i="14" l="1" a="1"/>
  <c r="E21" i="14"/>
  <c r="D21" i="14"/>
  <c r="D22" i="14" a="1"/>
  <c r="D22" i="14" s="1"/>
  <c r="E31" i="14"/>
  <c r="D31" i="14"/>
  <c r="B7" i="14"/>
  <c r="B6" i="14"/>
  <c r="B53" i="14"/>
  <c r="D32" i="14" l="1"/>
  <c r="N8801" i="3" a="1"/>
  <c r="N8801" i="3" s="1"/>
  <c r="M8801" i="3"/>
  <c r="L8801" i="3"/>
  <c r="K8801" i="3"/>
  <c r="G8801" i="3"/>
  <c r="C8801" i="3"/>
  <c r="D8801" i="3" s="1"/>
  <c r="N8800" i="3" a="1"/>
  <c r="N8800" i="3" s="1"/>
  <c r="M8800" i="3"/>
  <c r="L8800" i="3"/>
  <c r="K8800" i="3"/>
  <c r="G8800" i="3"/>
  <c r="C8800" i="3"/>
  <c r="D8800" i="3" s="1"/>
  <c r="N8799" i="3" a="1"/>
  <c r="N8799" i="3" s="1"/>
  <c r="M8799" i="3"/>
  <c r="L8799" i="3"/>
  <c r="K8799" i="3"/>
  <c r="G8799" i="3"/>
  <c r="C8799" i="3"/>
  <c r="D8799" i="3" s="1"/>
  <c r="N8798" i="3" a="1"/>
  <c r="N8798" i="3" s="1"/>
  <c r="M8798" i="3"/>
  <c r="L8798" i="3"/>
  <c r="K8798" i="3"/>
  <c r="G8798" i="3"/>
  <c r="C8798" i="3"/>
  <c r="D8798" i="3" s="1"/>
  <c r="N8797" i="3" a="1"/>
  <c r="N8797" i="3" s="1"/>
  <c r="M8797" i="3"/>
  <c r="L8797" i="3"/>
  <c r="K8797" i="3"/>
  <c r="G8797" i="3"/>
  <c r="C8797" i="3"/>
  <c r="D8797" i="3" s="1"/>
  <c r="N8796" i="3" a="1"/>
  <c r="N8796" i="3" s="1"/>
  <c r="M8796" i="3"/>
  <c r="L8796" i="3"/>
  <c r="K8796" i="3"/>
  <c r="G8796" i="3"/>
  <c r="C8796" i="3"/>
  <c r="D8796" i="3" s="1"/>
  <c r="N8795" i="3" a="1"/>
  <c r="N8795" i="3" s="1"/>
  <c r="M8795" i="3"/>
  <c r="L8795" i="3"/>
  <c r="K8795" i="3"/>
  <c r="G8795" i="3"/>
  <c r="C8795" i="3"/>
  <c r="D8795" i="3" s="1"/>
  <c r="N8794" i="3" a="1"/>
  <c r="N8794" i="3" s="1"/>
  <c r="M8794" i="3"/>
  <c r="L8794" i="3"/>
  <c r="K8794" i="3"/>
  <c r="G8794" i="3"/>
  <c r="C8794" i="3"/>
  <c r="D8794" i="3" s="1"/>
  <c r="N8793" i="3" a="1"/>
  <c r="N8793" i="3" s="1"/>
  <c r="M8793" i="3"/>
  <c r="L8793" i="3"/>
  <c r="K8793" i="3"/>
  <c r="G8793" i="3"/>
  <c r="C8793" i="3"/>
  <c r="D8793" i="3" s="1"/>
  <c r="N8792" i="3" a="1"/>
  <c r="N8792" i="3" s="1"/>
  <c r="M8792" i="3"/>
  <c r="L8792" i="3"/>
  <c r="K8792" i="3"/>
  <c r="G8792" i="3"/>
  <c r="C8792" i="3"/>
  <c r="D8792" i="3" s="1"/>
  <c r="N8791" i="3" a="1"/>
  <c r="N8791" i="3" s="1"/>
  <c r="M8791" i="3"/>
  <c r="L8791" i="3"/>
  <c r="K8791" i="3"/>
  <c r="G8791" i="3"/>
  <c r="C8791" i="3"/>
  <c r="D8791" i="3" s="1"/>
  <c r="N8790" i="3" a="1"/>
  <c r="N8790" i="3" s="1"/>
  <c r="M8790" i="3"/>
  <c r="L8790" i="3"/>
  <c r="K8790" i="3"/>
  <c r="G8790" i="3"/>
  <c r="C8790" i="3"/>
  <c r="D8790" i="3" s="1"/>
  <c r="N8789" i="3" a="1"/>
  <c r="N8789" i="3" s="1"/>
  <c r="M8789" i="3"/>
  <c r="L8789" i="3"/>
  <c r="K8789" i="3"/>
  <c r="G8789" i="3"/>
  <c r="C8789" i="3"/>
  <c r="D8789" i="3" s="1"/>
  <c r="N8788" i="3" a="1"/>
  <c r="N8788" i="3" s="1"/>
  <c r="M8788" i="3"/>
  <c r="L8788" i="3"/>
  <c r="K8788" i="3"/>
  <c r="G8788" i="3"/>
  <c r="C8788" i="3"/>
  <c r="D8788" i="3" s="1"/>
  <c r="N8787" i="3" a="1"/>
  <c r="N8787" i="3" s="1"/>
  <c r="M8787" i="3"/>
  <c r="L8787" i="3"/>
  <c r="K8787" i="3"/>
  <c r="G8787" i="3"/>
  <c r="C8787" i="3"/>
  <c r="D8787" i="3" s="1"/>
  <c r="N8786" i="3" a="1"/>
  <c r="N8786" i="3" s="1"/>
  <c r="M8786" i="3"/>
  <c r="L8786" i="3"/>
  <c r="K8786" i="3"/>
  <c r="G8786" i="3"/>
  <c r="C8786" i="3"/>
  <c r="D8786" i="3" s="1"/>
  <c r="N8785" i="3" a="1"/>
  <c r="N8785" i="3" s="1"/>
  <c r="M8785" i="3"/>
  <c r="L8785" i="3"/>
  <c r="K8785" i="3"/>
  <c r="G8785" i="3"/>
  <c r="C8785" i="3"/>
  <c r="D8785" i="3" s="1"/>
  <c r="N8784" i="3" a="1"/>
  <c r="N8784" i="3" s="1"/>
  <c r="M8784" i="3"/>
  <c r="L8784" i="3"/>
  <c r="K8784" i="3"/>
  <c r="G8784" i="3"/>
  <c r="C8784" i="3"/>
  <c r="D8784" i="3" s="1"/>
  <c r="N8783" i="3" a="1"/>
  <c r="N8783" i="3" s="1"/>
  <c r="M8783" i="3"/>
  <c r="L8783" i="3"/>
  <c r="K8783" i="3"/>
  <c r="G8783" i="3"/>
  <c r="C8783" i="3"/>
  <c r="D8783" i="3" s="1"/>
  <c r="N8782" i="3" a="1"/>
  <c r="N8782" i="3" s="1"/>
  <c r="M8782" i="3"/>
  <c r="L8782" i="3"/>
  <c r="K8782" i="3"/>
  <c r="G8782" i="3"/>
  <c r="C8782" i="3"/>
  <c r="D8782" i="3" s="1"/>
  <c r="N8781" i="3" a="1"/>
  <c r="N8781" i="3" s="1"/>
  <c r="M8781" i="3"/>
  <c r="L8781" i="3"/>
  <c r="K8781" i="3"/>
  <c r="G8781" i="3"/>
  <c r="C8781" i="3"/>
  <c r="D8781" i="3" s="1"/>
  <c r="N8780" i="3" a="1"/>
  <c r="N8780" i="3" s="1"/>
  <c r="M8780" i="3"/>
  <c r="L8780" i="3"/>
  <c r="K8780" i="3"/>
  <c r="G8780" i="3"/>
  <c r="C8780" i="3"/>
  <c r="D8780" i="3" s="1"/>
  <c r="N8779" i="3" a="1"/>
  <c r="N8779" i="3" s="1"/>
  <c r="M8779" i="3"/>
  <c r="L8779" i="3"/>
  <c r="K8779" i="3"/>
  <c r="G8779" i="3"/>
  <c r="C8779" i="3"/>
  <c r="D8779" i="3" s="1"/>
  <c r="N8778" i="3" a="1"/>
  <c r="N8778" i="3" s="1"/>
  <c r="M8778" i="3"/>
  <c r="L8778" i="3"/>
  <c r="K8778" i="3"/>
  <c r="G8778" i="3"/>
  <c r="C8778" i="3"/>
  <c r="D8778" i="3" s="1"/>
  <c r="N8777" i="3" a="1"/>
  <c r="N8777" i="3" s="1"/>
  <c r="M8777" i="3"/>
  <c r="L8777" i="3"/>
  <c r="K8777" i="3"/>
  <c r="G8777" i="3"/>
  <c r="C8777" i="3"/>
  <c r="D8777" i="3" s="1"/>
  <c r="N8776" i="3" a="1"/>
  <c r="N8776" i="3" s="1"/>
  <c r="M8776" i="3"/>
  <c r="L8776" i="3"/>
  <c r="K8776" i="3"/>
  <c r="G8776" i="3"/>
  <c r="C8776" i="3"/>
  <c r="D8776" i="3" s="1"/>
  <c r="N8775" i="3" a="1"/>
  <c r="N8775" i="3" s="1"/>
  <c r="M8775" i="3"/>
  <c r="L8775" i="3"/>
  <c r="K8775" i="3"/>
  <c r="G8775" i="3"/>
  <c r="C8775" i="3"/>
  <c r="D8775" i="3" s="1"/>
  <c r="N8774" i="3" a="1"/>
  <c r="N8774" i="3" s="1"/>
  <c r="M8774" i="3"/>
  <c r="L8774" i="3"/>
  <c r="K8774" i="3"/>
  <c r="G8774" i="3"/>
  <c r="D8774" i="3"/>
  <c r="C8774" i="3"/>
  <c r="N8773" i="3" a="1"/>
  <c r="N8773" i="3" s="1"/>
  <c r="M8773" i="3"/>
  <c r="L8773" i="3"/>
  <c r="K8773" i="3"/>
  <c r="G8773" i="3"/>
  <c r="C8773" i="3"/>
  <c r="D8773" i="3" s="1"/>
  <c r="N8772" i="3" a="1"/>
  <c r="N8772" i="3" s="1"/>
  <c r="M8772" i="3"/>
  <c r="L8772" i="3"/>
  <c r="K8772" i="3"/>
  <c r="G8772" i="3"/>
  <c r="C8772" i="3"/>
  <c r="D8772" i="3" s="1"/>
  <c r="N8771" i="3" a="1"/>
  <c r="N8771" i="3" s="1"/>
  <c r="M8771" i="3"/>
  <c r="L8771" i="3"/>
  <c r="K8771" i="3"/>
  <c r="G8771" i="3"/>
  <c r="C8771" i="3"/>
  <c r="D8771" i="3" s="1"/>
  <c r="N8770" i="3" a="1"/>
  <c r="N8770" i="3" s="1"/>
  <c r="M8770" i="3"/>
  <c r="L8770" i="3"/>
  <c r="K8770" i="3"/>
  <c r="G8770" i="3"/>
  <c r="C8770" i="3"/>
  <c r="D8770" i="3" s="1"/>
  <c r="N8769" i="3" a="1"/>
  <c r="N8769" i="3" s="1"/>
  <c r="M8769" i="3"/>
  <c r="L8769" i="3"/>
  <c r="K8769" i="3"/>
  <c r="G8769" i="3"/>
  <c r="C8769" i="3"/>
  <c r="D8769" i="3" s="1"/>
  <c r="N8768" i="3" a="1"/>
  <c r="N8768" i="3" s="1"/>
  <c r="M8768" i="3"/>
  <c r="L8768" i="3"/>
  <c r="K8768" i="3"/>
  <c r="G8768" i="3"/>
  <c r="C8768" i="3"/>
  <c r="D8768" i="3" s="1"/>
  <c r="N8767" i="3" a="1"/>
  <c r="N8767" i="3" s="1"/>
  <c r="M8767" i="3"/>
  <c r="L8767" i="3"/>
  <c r="K8767" i="3"/>
  <c r="G8767" i="3"/>
  <c r="C8767" i="3"/>
  <c r="D8767" i="3" s="1"/>
  <c r="N8766" i="3" a="1"/>
  <c r="N8766" i="3" s="1"/>
  <c r="M8766" i="3"/>
  <c r="L8766" i="3"/>
  <c r="K8766" i="3"/>
  <c r="G8766" i="3"/>
  <c r="C8766" i="3"/>
  <c r="D8766" i="3" s="1"/>
  <c r="N8765" i="3" a="1"/>
  <c r="N8765" i="3" s="1"/>
  <c r="M8765" i="3"/>
  <c r="L8765" i="3"/>
  <c r="K8765" i="3"/>
  <c r="G8765" i="3"/>
  <c r="C8765" i="3"/>
  <c r="D8765" i="3" s="1"/>
  <c r="N8764" i="3" a="1"/>
  <c r="N8764" i="3" s="1"/>
  <c r="M8764" i="3"/>
  <c r="L8764" i="3"/>
  <c r="K8764" i="3"/>
  <c r="G8764" i="3"/>
  <c r="C8764" i="3"/>
  <c r="D8764" i="3" s="1"/>
  <c r="N8763" i="3" a="1"/>
  <c r="N8763" i="3" s="1"/>
  <c r="M8763" i="3"/>
  <c r="L8763" i="3"/>
  <c r="K8763" i="3"/>
  <c r="G8763" i="3"/>
  <c r="C8763" i="3"/>
  <c r="D8763" i="3" s="1"/>
  <c r="N8762" i="3" a="1"/>
  <c r="N8762" i="3" s="1"/>
  <c r="M8762" i="3"/>
  <c r="L8762" i="3"/>
  <c r="K8762" i="3"/>
  <c r="G8762" i="3"/>
  <c r="C8762" i="3"/>
  <c r="D8762" i="3" s="1"/>
  <c r="N8761" i="3" a="1"/>
  <c r="N8761" i="3" s="1"/>
  <c r="M8761" i="3"/>
  <c r="L8761" i="3"/>
  <c r="K8761" i="3"/>
  <c r="G8761" i="3"/>
  <c r="C8761" i="3"/>
  <c r="D8761" i="3" s="1"/>
  <c r="N8760" i="3" a="1"/>
  <c r="N8760" i="3" s="1"/>
  <c r="M8760" i="3"/>
  <c r="L8760" i="3"/>
  <c r="K8760" i="3"/>
  <c r="G8760" i="3"/>
  <c r="C8760" i="3"/>
  <c r="D8760" i="3" s="1"/>
  <c r="N8759" i="3" a="1"/>
  <c r="N8759" i="3" s="1"/>
  <c r="M8759" i="3"/>
  <c r="L8759" i="3"/>
  <c r="K8759" i="3"/>
  <c r="G8759" i="3"/>
  <c r="C8759" i="3"/>
  <c r="D8759" i="3" s="1"/>
  <c r="N8758" i="3" a="1"/>
  <c r="N8758" i="3" s="1"/>
  <c r="M8758" i="3"/>
  <c r="L8758" i="3"/>
  <c r="K8758" i="3"/>
  <c r="G8758" i="3"/>
  <c r="D8758" i="3"/>
  <c r="C8758" i="3"/>
  <c r="N8757" i="3" a="1"/>
  <c r="N8757" i="3" s="1"/>
  <c r="M8757" i="3"/>
  <c r="L8757" i="3"/>
  <c r="K8757" i="3"/>
  <c r="G8757" i="3"/>
  <c r="C8757" i="3"/>
  <c r="D8757" i="3" s="1"/>
  <c r="N8756" i="3" a="1"/>
  <c r="N8756" i="3" s="1"/>
  <c r="M8756" i="3"/>
  <c r="L8756" i="3"/>
  <c r="K8756" i="3"/>
  <c r="G8756" i="3"/>
  <c r="C8756" i="3"/>
  <c r="D8756" i="3" s="1"/>
  <c r="N8755" i="3" a="1"/>
  <c r="N8755" i="3" s="1"/>
  <c r="M8755" i="3"/>
  <c r="L8755" i="3"/>
  <c r="K8755" i="3"/>
  <c r="G8755" i="3"/>
  <c r="C8755" i="3"/>
  <c r="D8755" i="3" s="1"/>
  <c r="N8754" i="3" a="1"/>
  <c r="N8754" i="3" s="1"/>
  <c r="M8754" i="3"/>
  <c r="L8754" i="3"/>
  <c r="K8754" i="3"/>
  <c r="G8754" i="3"/>
  <c r="C8754" i="3"/>
  <c r="D8754" i="3" s="1"/>
  <c r="N8753" i="3" a="1"/>
  <c r="N8753" i="3" s="1"/>
  <c r="M8753" i="3"/>
  <c r="L8753" i="3"/>
  <c r="K8753" i="3"/>
  <c r="G8753" i="3"/>
  <c r="C8753" i="3"/>
  <c r="D8753" i="3" s="1"/>
  <c r="N8752" i="3" a="1"/>
  <c r="N8752" i="3" s="1"/>
  <c r="M8752" i="3"/>
  <c r="L8752" i="3"/>
  <c r="K8752" i="3"/>
  <c r="G8752" i="3"/>
  <c r="C8752" i="3"/>
  <c r="D8752" i="3" s="1"/>
  <c r="N8751" i="3" a="1"/>
  <c r="N8751" i="3" s="1"/>
  <c r="M8751" i="3"/>
  <c r="L8751" i="3"/>
  <c r="K8751" i="3"/>
  <c r="G8751" i="3"/>
  <c r="C8751" i="3"/>
  <c r="D8751" i="3" s="1"/>
  <c r="N8750" i="3" a="1"/>
  <c r="N8750" i="3" s="1"/>
  <c r="M8750" i="3"/>
  <c r="L8750" i="3"/>
  <c r="K8750" i="3"/>
  <c r="G8750" i="3"/>
  <c r="C8750" i="3"/>
  <c r="D8750" i="3" s="1"/>
  <c r="N8749" i="3" a="1"/>
  <c r="N8749" i="3" s="1"/>
  <c r="M8749" i="3"/>
  <c r="L8749" i="3"/>
  <c r="K8749" i="3"/>
  <c r="G8749" i="3"/>
  <c r="C8749" i="3"/>
  <c r="D8749" i="3" s="1"/>
  <c r="N8748" i="3" a="1"/>
  <c r="N8748" i="3" s="1"/>
  <c r="M8748" i="3"/>
  <c r="L8748" i="3"/>
  <c r="K8748" i="3"/>
  <c r="G8748" i="3"/>
  <c r="C8748" i="3"/>
  <c r="D8748" i="3" s="1"/>
  <c r="N8747" i="3" a="1"/>
  <c r="N8747" i="3" s="1"/>
  <c r="M8747" i="3"/>
  <c r="L8747" i="3"/>
  <c r="K8747" i="3"/>
  <c r="G8747" i="3"/>
  <c r="C8747" i="3"/>
  <c r="D8747" i="3" s="1"/>
  <c r="N8746" i="3" a="1"/>
  <c r="N8746" i="3" s="1"/>
  <c r="M8746" i="3"/>
  <c r="L8746" i="3"/>
  <c r="K8746" i="3"/>
  <c r="G8746" i="3"/>
  <c r="C8746" i="3"/>
  <c r="D8746" i="3" s="1"/>
  <c r="N8745" i="3" a="1"/>
  <c r="N8745" i="3" s="1"/>
  <c r="M8745" i="3"/>
  <c r="L8745" i="3"/>
  <c r="K8745" i="3"/>
  <c r="G8745" i="3"/>
  <c r="C8745" i="3"/>
  <c r="D8745" i="3" s="1"/>
  <c r="N8744" i="3" a="1"/>
  <c r="N8744" i="3" s="1"/>
  <c r="M8744" i="3"/>
  <c r="L8744" i="3"/>
  <c r="K8744" i="3"/>
  <c r="G8744" i="3"/>
  <c r="C8744" i="3"/>
  <c r="D8744" i="3" s="1"/>
  <c r="N8743" i="3" a="1"/>
  <c r="N8743" i="3" s="1"/>
  <c r="M8743" i="3"/>
  <c r="L8743" i="3"/>
  <c r="K8743" i="3"/>
  <c r="G8743" i="3"/>
  <c r="C8743" i="3"/>
  <c r="D8743" i="3" s="1"/>
  <c r="N8742" i="3" a="1"/>
  <c r="N8742" i="3" s="1"/>
  <c r="M8742" i="3"/>
  <c r="L8742" i="3"/>
  <c r="K8742" i="3"/>
  <c r="G8742" i="3"/>
  <c r="C8742" i="3"/>
  <c r="D8742" i="3" s="1"/>
  <c r="N8741" i="3" a="1"/>
  <c r="N8741" i="3" s="1"/>
  <c r="M8741" i="3"/>
  <c r="L8741" i="3"/>
  <c r="K8741" i="3"/>
  <c r="G8741" i="3"/>
  <c r="C8741" i="3"/>
  <c r="D8741" i="3" s="1"/>
  <c r="N8740" i="3" a="1"/>
  <c r="N8740" i="3" s="1"/>
  <c r="M8740" i="3"/>
  <c r="L8740" i="3"/>
  <c r="K8740" i="3"/>
  <c r="G8740" i="3"/>
  <c r="C8740" i="3"/>
  <c r="D8740" i="3" s="1"/>
  <c r="N8739" i="3" a="1"/>
  <c r="N8739" i="3" s="1"/>
  <c r="M8739" i="3"/>
  <c r="L8739" i="3"/>
  <c r="K8739" i="3"/>
  <c r="G8739" i="3"/>
  <c r="C8739" i="3"/>
  <c r="D8739" i="3" s="1"/>
  <c r="N8738" i="3" a="1"/>
  <c r="N8738" i="3" s="1"/>
  <c r="M8738" i="3"/>
  <c r="L8738" i="3"/>
  <c r="K8738" i="3"/>
  <c r="G8738" i="3"/>
  <c r="C8738" i="3"/>
  <c r="D8738" i="3" s="1"/>
  <c r="N8737" i="3" a="1"/>
  <c r="N8737" i="3" s="1"/>
  <c r="M8737" i="3"/>
  <c r="L8737" i="3"/>
  <c r="K8737" i="3"/>
  <c r="G8737" i="3"/>
  <c r="C8737" i="3"/>
  <c r="D8737" i="3" s="1"/>
  <c r="N8736" i="3" a="1"/>
  <c r="N8736" i="3" s="1"/>
  <c r="M8736" i="3"/>
  <c r="L8736" i="3"/>
  <c r="K8736" i="3"/>
  <c r="G8736" i="3"/>
  <c r="C8736" i="3"/>
  <c r="D8736" i="3" s="1"/>
  <c r="N8735" i="3" a="1"/>
  <c r="N8735" i="3" s="1"/>
  <c r="M8735" i="3"/>
  <c r="L8735" i="3"/>
  <c r="K8735" i="3"/>
  <c r="G8735" i="3"/>
  <c r="C8735" i="3"/>
  <c r="D8735" i="3" s="1"/>
  <c r="N8734" i="3" a="1"/>
  <c r="N8734" i="3" s="1"/>
  <c r="M8734" i="3"/>
  <c r="L8734" i="3"/>
  <c r="K8734" i="3"/>
  <c r="G8734" i="3"/>
  <c r="C8734" i="3"/>
  <c r="D8734" i="3" s="1"/>
  <c r="N8733" i="3" a="1"/>
  <c r="N8733" i="3" s="1"/>
  <c r="M8733" i="3"/>
  <c r="L8733" i="3"/>
  <c r="K8733" i="3"/>
  <c r="G8733" i="3"/>
  <c r="C8733" i="3"/>
  <c r="D8733" i="3" s="1"/>
  <c r="N8732" i="3" a="1"/>
  <c r="N8732" i="3" s="1"/>
  <c r="M8732" i="3"/>
  <c r="L8732" i="3"/>
  <c r="K8732" i="3"/>
  <c r="G8732" i="3"/>
  <c r="C8732" i="3"/>
  <c r="D8732" i="3" s="1"/>
  <c r="N8731" i="3" a="1"/>
  <c r="N8731" i="3" s="1"/>
  <c r="M8731" i="3"/>
  <c r="L8731" i="3"/>
  <c r="K8731" i="3"/>
  <c r="G8731" i="3"/>
  <c r="C8731" i="3"/>
  <c r="D8731" i="3" s="1"/>
  <c r="N8730" i="3" a="1"/>
  <c r="N8730" i="3" s="1"/>
  <c r="M8730" i="3"/>
  <c r="L8730" i="3"/>
  <c r="K8730" i="3"/>
  <c r="G8730" i="3"/>
  <c r="C8730" i="3"/>
  <c r="D8730" i="3" s="1"/>
  <c r="N8729" i="3" a="1"/>
  <c r="N8729" i="3" s="1"/>
  <c r="M8729" i="3"/>
  <c r="L8729" i="3"/>
  <c r="K8729" i="3"/>
  <c r="G8729" i="3"/>
  <c r="C8729" i="3"/>
  <c r="D8729" i="3" s="1"/>
  <c r="N8728" i="3" a="1"/>
  <c r="N8728" i="3" s="1"/>
  <c r="M8728" i="3"/>
  <c r="L8728" i="3"/>
  <c r="K8728" i="3"/>
  <c r="G8728" i="3"/>
  <c r="C8728" i="3"/>
  <c r="D8728" i="3" s="1"/>
  <c r="N8727" i="3" a="1"/>
  <c r="N8727" i="3" s="1"/>
  <c r="M8727" i="3"/>
  <c r="L8727" i="3"/>
  <c r="K8727" i="3"/>
  <c r="G8727" i="3"/>
  <c r="C8727" i="3"/>
  <c r="D8727" i="3" s="1"/>
  <c r="N8726" i="3" a="1"/>
  <c r="N8726" i="3" s="1"/>
  <c r="M8726" i="3"/>
  <c r="L8726" i="3"/>
  <c r="K8726" i="3"/>
  <c r="G8726" i="3"/>
  <c r="C8726" i="3"/>
  <c r="D8726" i="3" s="1"/>
  <c r="N8725" i="3" a="1"/>
  <c r="N8725" i="3" s="1"/>
  <c r="M8725" i="3"/>
  <c r="L8725" i="3"/>
  <c r="K8725" i="3"/>
  <c r="G8725" i="3"/>
  <c r="C8725" i="3"/>
  <c r="D8725" i="3" s="1"/>
  <c r="N8724" i="3" a="1"/>
  <c r="N8724" i="3" s="1"/>
  <c r="M8724" i="3"/>
  <c r="L8724" i="3"/>
  <c r="K8724" i="3"/>
  <c r="G8724" i="3"/>
  <c r="C8724" i="3"/>
  <c r="D8724" i="3" s="1"/>
  <c r="N8723" i="3" a="1"/>
  <c r="N8723" i="3" s="1"/>
  <c r="M8723" i="3"/>
  <c r="L8723" i="3"/>
  <c r="K8723" i="3"/>
  <c r="G8723" i="3"/>
  <c r="C8723" i="3"/>
  <c r="D8723" i="3" s="1"/>
  <c r="N8722" i="3" a="1"/>
  <c r="N8722" i="3" s="1"/>
  <c r="M8722" i="3"/>
  <c r="L8722" i="3"/>
  <c r="K8722" i="3"/>
  <c r="G8722" i="3"/>
  <c r="C8722" i="3"/>
  <c r="D8722" i="3" s="1"/>
  <c r="N8721" i="3" a="1"/>
  <c r="N8721" i="3" s="1"/>
  <c r="M8721" i="3"/>
  <c r="L8721" i="3"/>
  <c r="K8721" i="3"/>
  <c r="G8721" i="3"/>
  <c r="C8721" i="3"/>
  <c r="D8721" i="3" s="1"/>
  <c r="N8720" i="3" a="1"/>
  <c r="N8720" i="3" s="1"/>
  <c r="M8720" i="3"/>
  <c r="L8720" i="3"/>
  <c r="K8720" i="3"/>
  <c r="G8720" i="3"/>
  <c r="C8720" i="3"/>
  <c r="D8720" i="3" s="1"/>
  <c r="N8719" i="3" a="1"/>
  <c r="N8719" i="3" s="1"/>
  <c r="M8719" i="3"/>
  <c r="L8719" i="3"/>
  <c r="K8719" i="3"/>
  <c r="G8719" i="3"/>
  <c r="C8719" i="3"/>
  <c r="D8719" i="3" s="1"/>
  <c r="N8718" i="3" a="1"/>
  <c r="N8718" i="3" s="1"/>
  <c r="M8718" i="3"/>
  <c r="L8718" i="3"/>
  <c r="K8718" i="3"/>
  <c r="G8718" i="3"/>
  <c r="C8718" i="3"/>
  <c r="D8718" i="3" s="1"/>
  <c r="N8717" i="3" a="1"/>
  <c r="N8717" i="3" s="1"/>
  <c r="M8717" i="3"/>
  <c r="L8717" i="3"/>
  <c r="K8717" i="3"/>
  <c r="G8717" i="3"/>
  <c r="C8717" i="3"/>
  <c r="D8717" i="3" s="1"/>
  <c r="N8716" i="3" a="1"/>
  <c r="N8716" i="3" s="1"/>
  <c r="M8716" i="3"/>
  <c r="L8716" i="3"/>
  <c r="K8716" i="3"/>
  <c r="G8716" i="3"/>
  <c r="C8716" i="3"/>
  <c r="D8716" i="3" s="1"/>
  <c r="N8715" i="3" a="1"/>
  <c r="N8715" i="3" s="1"/>
  <c r="M8715" i="3"/>
  <c r="L8715" i="3"/>
  <c r="K8715" i="3"/>
  <c r="G8715" i="3"/>
  <c r="C8715" i="3"/>
  <c r="D8715" i="3" s="1"/>
  <c r="N8714" i="3" a="1"/>
  <c r="N8714" i="3" s="1"/>
  <c r="M8714" i="3"/>
  <c r="L8714" i="3"/>
  <c r="K8714" i="3"/>
  <c r="G8714" i="3"/>
  <c r="C8714" i="3"/>
  <c r="D8714" i="3" s="1"/>
  <c r="N8713" i="3" a="1"/>
  <c r="N8713" i="3" s="1"/>
  <c r="M8713" i="3"/>
  <c r="L8713" i="3"/>
  <c r="K8713" i="3"/>
  <c r="G8713" i="3"/>
  <c r="C8713" i="3"/>
  <c r="D8713" i="3" s="1"/>
  <c r="N8712" i="3" a="1"/>
  <c r="N8712" i="3" s="1"/>
  <c r="M8712" i="3"/>
  <c r="L8712" i="3"/>
  <c r="K8712" i="3"/>
  <c r="G8712" i="3"/>
  <c r="C8712" i="3"/>
  <c r="D8712" i="3" s="1"/>
  <c r="N8711" i="3" a="1"/>
  <c r="N8711" i="3" s="1"/>
  <c r="M8711" i="3"/>
  <c r="L8711" i="3"/>
  <c r="K8711" i="3"/>
  <c r="G8711" i="3"/>
  <c r="C8711" i="3"/>
  <c r="D8711" i="3" s="1"/>
  <c r="N8710" i="3" a="1"/>
  <c r="N8710" i="3" s="1"/>
  <c r="M8710" i="3"/>
  <c r="L8710" i="3"/>
  <c r="K8710" i="3"/>
  <c r="G8710" i="3"/>
  <c r="C8710" i="3"/>
  <c r="D8710" i="3" s="1"/>
  <c r="N8709" i="3" a="1"/>
  <c r="N8709" i="3" s="1"/>
  <c r="M8709" i="3"/>
  <c r="L8709" i="3"/>
  <c r="K8709" i="3"/>
  <c r="G8709" i="3"/>
  <c r="C8709" i="3"/>
  <c r="D8709" i="3" s="1"/>
  <c r="N8708" i="3" a="1"/>
  <c r="N8708" i="3" s="1"/>
  <c r="M8708" i="3"/>
  <c r="L8708" i="3"/>
  <c r="K8708" i="3"/>
  <c r="G8708" i="3"/>
  <c r="C8708" i="3"/>
  <c r="D8708" i="3" s="1"/>
  <c r="N8707" i="3" a="1"/>
  <c r="N8707" i="3" s="1"/>
  <c r="M8707" i="3"/>
  <c r="L8707" i="3"/>
  <c r="K8707" i="3"/>
  <c r="G8707" i="3"/>
  <c r="C8707" i="3"/>
  <c r="D8707" i="3" s="1"/>
  <c r="N8706" i="3" a="1"/>
  <c r="N8706" i="3" s="1"/>
  <c r="M8706" i="3"/>
  <c r="L8706" i="3"/>
  <c r="K8706" i="3"/>
  <c r="G8706" i="3"/>
  <c r="C8706" i="3"/>
  <c r="D8706" i="3" s="1"/>
  <c r="N8705" i="3" a="1"/>
  <c r="N8705" i="3" s="1"/>
  <c r="M8705" i="3"/>
  <c r="L8705" i="3"/>
  <c r="K8705" i="3"/>
  <c r="G8705" i="3"/>
  <c r="C8705" i="3"/>
  <c r="D8705" i="3" s="1"/>
  <c r="N8704" i="3" a="1"/>
  <c r="N8704" i="3" s="1"/>
  <c r="M8704" i="3"/>
  <c r="L8704" i="3"/>
  <c r="K8704" i="3"/>
  <c r="G8704" i="3"/>
  <c r="C8704" i="3"/>
  <c r="D8704" i="3" s="1"/>
  <c r="N8703" i="3" a="1"/>
  <c r="N8703" i="3" s="1"/>
  <c r="M8703" i="3"/>
  <c r="L8703" i="3"/>
  <c r="K8703" i="3"/>
  <c r="G8703" i="3"/>
  <c r="C8703" i="3"/>
  <c r="D8703" i="3" s="1"/>
  <c r="N8702" i="3" a="1"/>
  <c r="N8702" i="3" s="1"/>
  <c r="M8702" i="3"/>
  <c r="L8702" i="3"/>
  <c r="K8702" i="3"/>
  <c r="G8702" i="3"/>
  <c r="C8702" i="3"/>
  <c r="D8702" i="3" s="1"/>
  <c r="N8701" i="3" a="1"/>
  <c r="N8701" i="3" s="1"/>
  <c r="M8701" i="3"/>
  <c r="L8701" i="3"/>
  <c r="K8701" i="3"/>
  <c r="G8701" i="3"/>
  <c r="C8701" i="3"/>
  <c r="D8701" i="3" s="1"/>
  <c r="N8700" i="3" a="1"/>
  <c r="N8700" i="3" s="1"/>
  <c r="M8700" i="3"/>
  <c r="L8700" i="3"/>
  <c r="K8700" i="3"/>
  <c r="G8700" i="3"/>
  <c r="C8700" i="3"/>
  <c r="D8700" i="3" s="1"/>
  <c r="N8699" i="3" a="1"/>
  <c r="N8699" i="3" s="1"/>
  <c r="M8699" i="3"/>
  <c r="L8699" i="3"/>
  <c r="K8699" i="3"/>
  <c r="G8699" i="3"/>
  <c r="C8699" i="3"/>
  <c r="D8699" i="3" s="1"/>
  <c r="N8698" i="3" a="1"/>
  <c r="N8698" i="3" s="1"/>
  <c r="M8698" i="3"/>
  <c r="L8698" i="3"/>
  <c r="K8698" i="3"/>
  <c r="G8698" i="3"/>
  <c r="C8698" i="3"/>
  <c r="D8698" i="3" s="1"/>
  <c r="N8697" i="3" a="1"/>
  <c r="N8697" i="3" s="1"/>
  <c r="M8697" i="3"/>
  <c r="L8697" i="3"/>
  <c r="K8697" i="3"/>
  <c r="G8697" i="3"/>
  <c r="C8697" i="3"/>
  <c r="D8697" i="3" s="1"/>
  <c r="N8696" i="3" a="1"/>
  <c r="N8696" i="3" s="1"/>
  <c r="M8696" i="3"/>
  <c r="L8696" i="3"/>
  <c r="K8696" i="3"/>
  <c r="G8696" i="3"/>
  <c r="C8696" i="3"/>
  <c r="D8696" i="3" s="1"/>
  <c r="N8695" i="3" a="1"/>
  <c r="N8695" i="3" s="1"/>
  <c r="M8695" i="3"/>
  <c r="L8695" i="3"/>
  <c r="K8695" i="3"/>
  <c r="G8695" i="3"/>
  <c r="C8695" i="3"/>
  <c r="D8695" i="3" s="1"/>
  <c r="N8694" i="3" a="1"/>
  <c r="N8694" i="3" s="1"/>
  <c r="M8694" i="3"/>
  <c r="L8694" i="3"/>
  <c r="K8694" i="3"/>
  <c r="G8694" i="3"/>
  <c r="C8694" i="3"/>
  <c r="D8694" i="3" s="1"/>
  <c r="N8693" i="3" a="1"/>
  <c r="N8693" i="3" s="1"/>
  <c r="M8693" i="3"/>
  <c r="L8693" i="3"/>
  <c r="K8693" i="3"/>
  <c r="G8693" i="3"/>
  <c r="C8693" i="3"/>
  <c r="D8693" i="3" s="1"/>
  <c r="N8692" i="3" a="1"/>
  <c r="N8692" i="3" s="1"/>
  <c r="M8692" i="3"/>
  <c r="L8692" i="3"/>
  <c r="K8692" i="3"/>
  <c r="G8692" i="3"/>
  <c r="C8692" i="3"/>
  <c r="D8692" i="3" s="1"/>
  <c r="N8691" i="3" a="1"/>
  <c r="N8691" i="3" s="1"/>
  <c r="M8691" i="3"/>
  <c r="L8691" i="3"/>
  <c r="K8691" i="3"/>
  <c r="G8691" i="3"/>
  <c r="C8691" i="3"/>
  <c r="D8691" i="3" s="1"/>
  <c r="N8690" i="3" a="1"/>
  <c r="N8690" i="3" s="1"/>
  <c r="M8690" i="3"/>
  <c r="L8690" i="3"/>
  <c r="K8690" i="3"/>
  <c r="G8690" i="3"/>
  <c r="C8690" i="3"/>
  <c r="D8690" i="3" s="1"/>
  <c r="N8689" i="3" a="1"/>
  <c r="N8689" i="3" s="1"/>
  <c r="M8689" i="3"/>
  <c r="L8689" i="3"/>
  <c r="K8689" i="3"/>
  <c r="G8689" i="3"/>
  <c r="C8689" i="3"/>
  <c r="D8689" i="3" s="1"/>
  <c r="N8688" i="3" a="1"/>
  <c r="N8688" i="3" s="1"/>
  <c r="M8688" i="3"/>
  <c r="L8688" i="3"/>
  <c r="K8688" i="3"/>
  <c r="G8688" i="3"/>
  <c r="C8688" i="3"/>
  <c r="D8688" i="3" s="1"/>
  <c r="N8687" i="3" a="1"/>
  <c r="N8687" i="3" s="1"/>
  <c r="M8687" i="3"/>
  <c r="L8687" i="3"/>
  <c r="K8687" i="3"/>
  <c r="G8687" i="3"/>
  <c r="C8687" i="3"/>
  <c r="D8687" i="3" s="1"/>
  <c r="N8686" i="3" a="1"/>
  <c r="N8686" i="3" s="1"/>
  <c r="M8686" i="3"/>
  <c r="L8686" i="3"/>
  <c r="K8686" i="3"/>
  <c r="G8686" i="3"/>
  <c r="C8686" i="3"/>
  <c r="D8686" i="3" s="1"/>
  <c r="N8685" i="3" a="1"/>
  <c r="N8685" i="3" s="1"/>
  <c r="M8685" i="3"/>
  <c r="L8685" i="3"/>
  <c r="K8685" i="3"/>
  <c r="G8685" i="3"/>
  <c r="C8685" i="3"/>
  <c r="D8685" i="3" s="1"/>
  <c r="N8684" i="3" a="1"/>
  <c r="N8684" i="3" s="1"/>
  <c r="M8684" i="3"/>
  <c r="L8684" i="3"/>
  <c r="K8684" i="3"/>
  <c r="G8684" i="3"/>
  <c r="C8684" i="3"/>
  <c r="D8684" i="3" s="1"/>
  <c r="N8683" i="3" a="1"/>
  <c r="N8683" i="3" s="1"/>
  <c r="M8683" i="3"/>
  <c r="L8683" i="3"/>
  <c r="K8683" i="3"/>
  <c r="G8683" i="3"/>
  <c r="C8683" i="3"/>
  <c r="D8683" i="3" s="1"/>
  <c r="N8682" i="3" a="1"/>
  <c r="N8682" i="3" s="1"/>
  <c r="M8682" i="3"/>
  <c r="L8682" i="3"/>
  <c r="K8682" i="3"/>
  <c r="G8682" i="3"/>
  <c r="C8682" i="3"/>
  <c r="D8682" i="3" s="1"/>
  <c r="N8681" i="3" a="1"/>
  <c r="N8681" i="3" s="1"/>
  <c r="M8681" i="3"/>
  <c r="L8681" i="3"/>
  <c r="K8681" i="3"/>
  <c r="G8681" i="3"/>
  <c r="C8681" i="3"/>
  <c r="D8681" i="3" s="1"/>
  <c r="N8680" i="3" a="1"/>
  <c r="N8680" i="3" s="1"/>
  <c r="M8680" i="3"/>
  <c r="L8680" i="3"/>
  <c r="K8680" i="3"/>
  <c r="G8680" i="3"/>
  <c r="C8680" i="3"/>
  <c r="D8680" i="3" s="1"/>
  <c r="N8679" i="3" a="1"/>
  <c r="N8679" i="3" s="1"/>
  <c r="M8679" i="3"/>
  <c r="L8679" i="3"/>
  <c r="K8679" i="3"/>
  <c r="G8679" i="3"/>
  <c r="C8679" i="3"/>
  <c r="D8679" i="3" s="1"/>
  <c r="N8678" i="3" a="1"/>
  <c r="N8678" i="3" s="1"/>
  <c r="M8678" i="3"/>
  <c r="L8678" i="3"/>
  <c r="K8678" i="3"/>
  <c r="G8678" i="3"/>
  <c r="C8678" i="3"/>
  <c r="D8678" i="3" s="1"/>
  <c r="N8677" i="3" a="1"/>
  <c r="N8677" i="3" s="1"/>
  <c r="M8677" i="3"/>
  <c r="L8677" i="3"/>
  <c r="K8677" i="3"/>
  <c r="G8677" i="3"/>
  <c r="C8677" i="3"/>
  <c r="D8677" i="3" s="1"/>
  <c r="N8676" i="3" a="1"/>
  <c r="N8676" i="3" s="1"/>
  <c r="M8676" i="3"/>
  <c r="L8676" i="3"/>
  <c r="K8676" i="3"/>
  <c r="G8676" i="3"/>
  <c r="C8676" i="3"/>
  <c r="D8676" i="3" s="1"/>
  <c r="N8675" i="3" a="1"/>
  <c r="N8675" i="3" s="1"/>
  <c r="M8675" i="3"/>
  <c r="L8675" i="3"/>
  <c r="K8675" i="3"/>
  <c r="G8675" i="3"/>
  <c r="C8675" i="3"/>
  <c r="D8675" i="3" s="1"/>
  <c r="N8674" i="3" a="1"/>
  <c r="N8674" i="3" s="1"/>
  <c r="M8674" i="3"/>
  <c r="L8674" i="3"/>
  <c r="K8674" i="3"/>
  <c r="G8674" i="3"/>
  <c r="C8674" i="3"/>
  <c r="D8674" i="3" s="1"/>
  <c r="N8673" i="3" a="1"/>
  <c r="N8673" i="3" s="1"/>
  <c r="M8673" i="3"/>
  <c r="L8673" i="3"/>
  <c r="K8673" i="3"/>
  <c r="G8673" i="3"/>
  <c r="C8673" i="3"/>
  <c r="D8673" i="3" s="1"/>
  <c r="N8672" i="3" a="1"/>
  <c r="N8672" i="3" s="1"/>
  <c r="M8672" i="3"/>
  <c r="L8672" i="3"/>
  <c r="K8672" i="3"/>
  <c r="G8672" i="3"/>
  <c r="C8672" i="3"/>
  <c r="D8672" i="3" s="1"/>
  <c r="N8671" i="3" a="1"/>
  <c r="N8671" i="3" s="1"/>
  <c r="M8671" i="3"/>
  <c r="L8671" i="3"/>
  <c r="K8671" i="3"/>
  <c r="G8671" i="3"/>
  <c r="C8671" i="3"/>
  <c r="D8671" i="3" s="1"/>
  <c r="N8670" i="3" a="1"/>
  <c r="N8670" i="3" s="1"/>
  <c r="M8670" i="3"/>
  <c r="L8670" i="3"/>
  <c r="K8670" i="3"/>
  <c r="G8670" i="3"/>
  <c r="C8670" i="3"/>
  <c r="D8670" i="3" s="1"/>
  <c r="N8669" i="3" a="1"/>
  <c r="N8669" i="3" s="1"/>
  <c r="M8669" i="3"/>
  <c r="L8669" i="3"/>
  <c r="K8669" i="3"/>
  <c r="G8669" i="3"/>
  <c r="C8669" i="3"/>
  <c r="D8669" i="3" s="1"/>
  <c r="N8668" i="3" a="1"/>
  <c r="N8668" i="3" s="1"/>
  <c r="M8668" i="3"/>
  <c r="L8668" i="3"/>
  <c r="K8668" i="3"/>
  <c r="G8668" i="3"/>
  <c r="C8668" i="3"/>
  <c r="D8668" i="3" s="1"/>
  <c r="N8667" i="3" a="1"/>
  <c r="N8667" i="3" s="1"/>
  <c r="M8667" i="3"/>
  <c r="L8667" i="3"/>
  <c r="K8667" i="3"/>
  <c r="G8667" i="3"/>
  <c r="C8667" i="3"/>
  <c r="D8667" i="3" s="1"/>
  <c r="N8666" i="3" a="1"/>
  <c r="N8666" i="3" s="1"/>
  <c r="M8666" i="3"/>
  <c r="L8666" i="3"/>
  <c r="K8666" i="3"/>
  <c r="G8666" i="3"/>
  <c r="C8666" i="3"/>
  <c r="D8666" i="3" s="1"/>
  <c r="N8665" i="3" a="1"/>
  <c r="N8665" i="3" s="1"/>
  <c r="M8665" i="3"/>
  <c r="L8665" i="3"/>
  <c r="K8665" i="3"/>
  <c r="G8665" i="3"/>
  <c r="C8665" i="3"/>
  <c r="D8665" i="3" s="1"/>
  <c r="N8664" i="3" a="1"/>
  <c r="N8664" i="3" s="1"/>
  <c r="M8664" i="3"/>
  <c r="L8664" i="3"/>
  <c r="K8664" i="3"/>
  <c r="G8664" i="3"/>
  <c r="C8664" i="3"/>
  <c r="D8664" i="3" s="1"/>
  <c r="N8663" i="3" a="1"/>
  <c r="N8663" i="3" s="1"/>
  <c r="M8663" i="3"/>
  <c r="L8663" i="3"/>
  <c r="K8663" i="3"/>
  <c r="G8663" i="3"/>
  <c r="C8663" i="3"/>
  <c r="D8663" i="3" s="1"/>
  <c r="N8662" i="3" a="1"/>
  <c r="N8662" i="3" s="1"/>
  <c r="M8662" i="3"/>
  <c r="L8662" i="3"/>
  <c r="K8662" i="3"/>
  <c r="G8662" i="3"/>
  <c r="C8662" i="3"/>
  <c r="D8662" i="3" s="1"/>
  <c r="N8661" i="3" a="1"/>
  <c r="N8661" i="3" s="1"/>
  <c r="M8661" i="3"/>
  <c r="L8661" i="3"/>
  <c r="K8661" i="3"/>
  <c r="G8661" i="3"/>
  <c r="C8661" i="3"/>
  <c r="D8661" i="3" s="1"/>
  <c r="N8660" i="3" a="1"/>
  <c r="N8660" i="3" s="1"/>
  <c r="M8660" i="3"/>
  <c r="L8660" i="3"/>
  <c r="K8660" i="3"/>
  <c r="G8660" i="3"/>
  <c r="C8660" i="3"/>
  <c r="D8660" i="3" s="1"/>
  <c r="N8659" i="3" a="1"/>
  <c r="N8659" i="3" s="1"/>
  <c r="M8659" i="3"/>
  <c r="L8659" i="3"/>
  <c r="K8659" i="3"/>
  <c r="G8659" i="3"/>
  <c r="C8659" i="3"/>
  <c r="D8659" i="3" s="1"/>
  <c r="N8658" i="3" a="1"/>
  <c r="N8658" i="3" s="1"/>
  <c r="M8658" i="3"/>
  <c r="L8658" i="3"/>
  <c r="K8658" i="3"/>
  <c r="G8658" i="3"/>
  <c r="C8658" i="3"/>
  <c r="D8658" i="3" s="1"/>
  <c r="N8657" i="3" a="1"/>
  <c r="N8657" i="3" s="1"/>
  <c r="M8657" i="3"/>
  <c r="L8657" i="3"/>
  <c r="K8657" i="3"/>
  <c r="G8657" i="3"/>
  <c r="C8657" i="3"/>
  <c r="D8657" i="3" s="1"/>
  <c r="N8656" i="3" a="1"/>
  <c r="N8656" i="3" s="1"/>
  <c r="M8656" i="3"/>
  <c r="L8656" i="3"/>
  <c r="K8656" i="3"/>
  <c r="G8656" i="3"/>
  <c r="C8656" i="3"/>
  <c r="D8656" i="3" s="1"/>
  <c r="N8655" i="3" a="1"/>
  <c r="N8655" i="3" s="1"/>
  <c r="M8655" i="3"/>
  <c r="L8655" i="3"/>
  <c r="K8655" i="3"/>
  <c r="G8655" i="3"/>
  <c r="C8655" i="3"/>
  <c r="D8655" i="3" s="1"/>
  <c r="N8654" i="3" a="1"/>
  <c r="N8654" i="3" s="1"/>
  <c r="M8654" i="3"/>
  <c r="L8654" i="3"/>
  <c r="K8654" i="3"/>
  <c r="G8654" i="3"/>
  <c r="C8654" i="3"/>
  <c r="D8654" i="3" s="1"/>
  <c r="N8653" i="3" a="1"/>
  <c r="N8653" i="3" s="1"/>
  <c r="M8653" i="3"/>
  <c r="L8653" i="3"/>
  <c r="K8653" i="3"/>
  <c r="G8653" i="3"/>
  <c r="C8653" i="3"/>
  <c r="D8653" i="3" s="1"/>
  <c r="N8652" i="3" a="1"/>
  <c r="N8652" i="3" s="1"/>
  <c r="M8652" i="3"/>
  <c r="L8652" i="3"/>
  <c r="K8652" i="3"/>
  <c r="G8652" i="3"/>
  <c r="C8652" i="3"/>
  <c r="D8652" i="3" s="1"/>
  <c r="N8651" i="3" a="1"/>
  <c r="N8651" i="3" s="1"/>
  <c r="M8651" i="3"/>
  <c r="L8651" i="3"/>
  <c r="K8651" i="3"/>
  <c r="G8651" i="3"/>
  <c r="C8651" i="3"/>
  <c r="D8651" i="3" s="1"/>
  <c r="N8650" i="3" a="1"/>
  <c r="N8650" i="3" s="1"/>
  <c r="M8650" i="3"/>
  <c r="L8650" i="3"/>
  <c r="K8650" i="3"/>
  <c r="G8650" i="3"/>
  <c r="C8650" i="3"/>
  <c r="D8650" i="3" s="1"/>
  <c r="N8649" i="3" a="1"/>
  <c r="N8649" i="3" s="1"/>
  <c r="M8649" i="3"/>
  <c r="L8649" i="3"/>
  <c r="K8649" i="3"/>
  <c r="G8649" i="3"/>
  <c r="C8649" i="3"/>
  <c r="D8649" i="3" s="1"/>
  <c r="N8648" i="3" a="1"/>
  <c r="N8648" i="3" s="1"/>
  <c r="M8648" i="3"/>
  <c r="L8648" i="3"/>
  <c r="K8648" i="3"/>
  <c r="G8648" i="3"/>
  <c r="C8648" i="3"/>
  <c r="D8648" i="3" s="1"/>
  <c r="N8647" i="3" a="1"/>
  <c r="N8647" i="3" s="1"/>
  <c r="M8647" i="3"/>
  <c r="L8647" i="3"/>
  <c r="K8647" i="3"/>
  <c r="G8647" i="3"/>
  <c r="C8647" i="3"/>
  <c r="D8647" i="3" s="1"/>
  <c r="N8646" i="3" a="1"/>
  <c r="N8646" i="3" s="1"/>
  <c r="M8646" i="3"/>
  <c r="L8646" i="3"/>
  <c r="K8646" i="3"/>
  <c r="G8646" i="3"/>
  <c r="C8646" i="3"/>
  <c r="D8646" i="3" s="1"/>
  <c r="N8645" i="3" a="1"/>
  <c r="N8645" i="3" s="1"/>
  <c r="M8645" i="3"/>
  <c r="L8645" i="3"/>
  <c r="K8645" i="3"/>
  <c r="G8645" i="3"/>
  <c r="C8645" i="3"/>
  <c r="D8645" i="3" s="1"/>
  <c r="N8644" i="3" a="1"/>
  <c r="N8644" i="3" s="1"/>
  <c r="M8644" i="3"/>
  <c r="L8644" i="3"/>
  <c r="K8644" i="3"/>
  <c r="G8644" i="3"/>
  <c r="C8644" i="3"/>
  <c r="D8644" i="3" s="1"/>
  <c r="N8643" i="3" a="1"/>
  <c r="N8643" i="3" s="1"/>
  <c r="M8643" i="3"/>
  <c r="L8643" i="3"/>
  <c r="K8643" i="3"/>
  <c r="G8643" i="3"/>
  <c r="C8643" i="3"/>
  <c r="D8643" i="3" s="1"/>
  <c r="N8642" i="3" a="1"/>
  <c r="N8642" i="3" s="1"/>
  <c r="M8642" i="3"/>
  <c r="L8642" i="3"/>
  <c r="K8642" i="3"/>
  <c r="G8642" i="3"/>
  <c r="C8642" i="3"/>
  <c r="D8642" i="3" s="1"/>
  <c r="N8641" i="3" a="1"/>
  <c r="N8641" i="3" s="1"/>
  <c r="M8641" i="3"/>
  <c r="L8641" i="3"/>
  <c r="K8641" i="3"/>
  <c r="G8641" i="3"/>
  <c r="C8641" i="3"/>
  <c r="D8641" i="3" s="1"/>
  <c r="N8640" i="3" a="1"/>
  <c r="N8640" i="3" s="1"/>
  <c r="M8640" i="3"/>
  <c r="L8640" i="3"/>
  <c r="K8640" i="3"/>
  <c r="G8640" i="3"/>
  <c r="C8640" i="3"/>
  <c r="D8640" i="3" s="1"/>
  <c r="N8639" i="3" a="1"/>
  <c r="N8639" i="3" s="1"/>
  <c r="M8639" i="3"/>
  <c r="L8639" i="3"/>
  <c r="K8639" i="3"/>
  <c r="G8639" i="3"/>
  <c r="C8639" i="3"/>
  <c r="D8639" i="3" s="1"/>
  <c r="N8638" i="3" a="1"/>
  <c r="N8638" i="3" s="1"/>
  <c r="M8638" i="3"/>
  <c r="L8638" i="3"/>
  <c r="K8638" i="3"/>
  <c r="G8638" i="3"/>
  <c r="C8638" i="3"/>
  <c r="D8638" i="3" s="1"/>
  <c r="N8637" i="3" a="1"/>
  <c r="N8637" i="3" s="1"/>
  <c r="M8637" i="3"/>
  <c r="L8637" i="3"/>
  <c r="K8637" i="3"/>
  <c r="G8637" i="3"/>
  <c r="C8637" i="3"/>
  <c r="D8637" i="3" s="1"/>
  <c r="N8636" i="3" a="1"/>
  <c r="N8636" i="3" s="1"/>
  <c r="M8636" i="3"/>
  <c r="L8636" i="3"/>
  <c r="K8636" i="3"/>
  <c r="G8636" i="3"/>
  <c r="C8636" i="3"/>
  <c r="D8636" i="3" s="1"/>
  <c r="N8635" i="3" a="1"/>
  <c r="N8635" i="3" s="1"/>
  <c r="M8635" i="3"/>
  <c r="L8635" i="3"/>
  <c r="K8635" i="3"/>
  <c r="G8635" i="3"/>
  <c r="C8635" i="3"/>
  <c r="D8635" i="3" s="1"/>
  <c r="N8634" i="3" a="1"/>
  <c r="N8634" i="3" s="1"/>
  <c r="M8634" i="3"/>
  <c r="L8634" i="3"/>
  <c r="K8634" i="3"/>
  <c r="G8634" i="3"/>
  <c r="C8634" i="3"/>
  <c r="D8634" i="3" s="1"/>
  <c r="N8633" i="3" a="1"/>
  <c r="N8633" i="3" s="1"/>
  <c r="M8633" i="3"/>
  <c r="L8633" i="3"/>
  <c r="K8633" i="3"/>
  <c r="G8633" i="3"/>
  <c r="C8633" i="3"/>
  <c r="D8633" i="3" s="1"/>
  <c r="N8632" i="3" a="1"/>
  <c r="N8632" i="3" s="1"/>
  <c r="M8632" i="3"/>
  <c r="L8632" i="3"/>
  <c r="K8632" i="3"/>
  <c r="G8632" i="3"/>
  <c r="C8632" i="3"/>
  <c r="D8632" i="3" s="1"/>
  <c r="N8631" i="3" a="1"/>
  <c r="N8631" i="3" s="1"/>
  <c r="M8631" i="3"/>
  <c r="L8631" i="3"/>
  <c r="K8631" i="3"/>
  <c r="G8631" i="3"/>
  <c r="C8631" i="3"/>
  <c r="D8631" i="3" s="1"/>
  <c r="N8630" i="3" a="1"/>
  <c r="N8630" i="3" s="1"/>
  <c r="M8630" i="3"/>
  <c r="L8630" i="3"/>
  <c r="K8630" i="3"/>
  <c r="G8630" i="3"/>
  <c r="C8630" i="3"/>
  <c r="D8630" i="3" s="1"/>
  <c r="N8629" i="3" a="1"/>
  <c r="N8629" i="3" s="1"/>
  <c r="M8629" i="3"/>
  <c r="L8629" i="3"/>
  <c r="K8629" i="3"/>
  <c r="G8629" i="3"/>
  <c r="C8629" i="3"/>
  <c r="D8629" i="3" s="1"/>
  <c r="N8628" i="3" a="1"/>
  <c r="N8628" i="3" s="1"/>
  <c r="M8628" i="3"/>
  <c r="L8628" i="3"/>
  <c r="K8628" i="3"/>
  <c r="G8628" i="3"/>
  <c r="C8628" i="3"/>
  <c r="D8628" i="3" s="1"/>
  <c r="N8627" i="3" a="1"/>
  <c r="N8627" i="3" s="1"/>
  <c r="M8627" i="3"/>
  <c r="L8627" i="3"/>
  <c r="K8627" i="3"/>
  <c r="G8627" i="3"/>
  <c r="C8627" i="3"/>
  <c r="D8627" i="3" s="1"/>
  <c r="N8626" i="3" a="1"/>
  <c r="N8626" i="3" s="1"/>
  <c r="M8626" i="3"/>
  <c r="L8626" i="3"/>
  <c r="K8626" i="3"/>
  <c r="G8626" i="3"/>
  <c r="C8626" i="3"/>
  <c r="D8626" i="3" s="1"/>
  <c r="N8625" i="3" a="1"/>
  <c r="N8625" i="3" s="1"/>
  <c r="M8625" i="3"/>
  <c r="L8625" i="3"/>
  <c r="K8625" i="3"/>
  <c r="G8625" i="3"/>
  <c r="C8625" i="3"/>
  <c r="D8625" i="3" s="1"/>
  <c r="N8624" i="3" a="1"/>
  <c r="N8624" i="3" s="1"/>
  <c r="M8624" i="3"/>
  <c r="L8624" i="3"/>
  <c r="K8624" i="3"/>
  <c r="G8624" i="3"/>
  <c r="C8624" i="3"/>
  <c r="D8624" i="3" s="1"/>
  <c r="N8623" i="3" a="1"/>
  <c r="N8623" i="3" s="1"/>
  <c r="M8623" i="3"/>
  <c r="L8623" i="3"/>
  <c r="K8623" i="3"/>
  <c r="G8623" i="3"/>
  <c r="C8623" i="3"/>
  <c r="D8623" i="3" s="1"/>
  <c r="N8622" i="3" a="1"/>
  <c r="N8622" i="3" s="1"/>
  <c r="M8622" i="3"/>
  <c r="L8622" i="3"/>
  <c r="K8622" i="3"/>
  <c r="G8622" i="3"/>
  <c r="C8622" i="3"/>
  <c r="D8622" i="3" s="1"/>
  <c r="N8621" i="3" a="1"/>
  <c r="N8621" i="3" s="1"/>
  <c r="M8621" i="3"/>
  <c r="L8621" i="3"/>
  <c r="K8621" i="3"/>
  <c r="G8621" i="3"/>
  <c r="C8621" i="3"/>
  <c r="D8621" i="3" s="1"/>
  <c r="N8620" i="3" a="1"/>
  <c r="N8620" i="3" s="1"/>
  <c r="M8620" i="3"/>
  <c r="L8620" i="3"/>
  <c r="K8620" i="3"/>
  <c r="G8620" i="3"/>
  <c r="C8620" i="3"/>
  <c r="D8620" i="3" s="1"/>
  <c r="N8619" i="3" a="1"/>
  <c r="N8619" i="3" s="1"/>
  <c r="M8619" i="3"/>
  <c r="L8619" i="3"/>
  <c r="K8619" i="3"/>
  <c r="G8619" i="3"/>
  <c r="C8619" i="3"/>
  <c r="D8619" i="3" s="1"/>
  <c r="N8618" i="3" a="1"/>
  <c r="N8618" i="3" s="1"/>
  <c r="M8618" i="3"/>
  <c r="L8618" i="3"/>
  <c r="K8618" i="3"/>
  <c r="G8618" i="3"/>
  <c r="C8618" i="3"/>
  <c r="D8618" i="3" s="1"/>
  <c r="N8617" i="3" a="1"/>
  <c r="N8617" i="3" s="1"/>
  <c r="M8617" i="3"/>
  <c r="L8617" i="3"/>
  <c r="K8617" i="3"/>
  <c r="G8617" i="3"/>
  <c r="C8617" i="3"/>
  <c r="D8617" i="3" s="1"/>
  <c r="N8616" i="3" a="1"/>
  <c r="N8616" i="3" s="1"/>
  <c r="M8616" i="3"/>
  <c r="L8616" i="3"/>
  <c r="K8616" i="3"/>
  <c r="G8616" i="3"/>
  <c r="C8616" i="3"/>
  <c r="D8616" i="3" s="1"/>
  <c r="N8615" i="3" a="1"/>
  <c r="N8615" i="3" s="1"/>
  <c r="M8615" i="3"/>
  <c r="L8615" i="3"/>
  <c r="K8615" i="3"/>
  <c r="G8615" i="3"/>
  <c r="C8615" i="3"/>
  <c r="D8615" i="3" s="1"/>
  <c r="N8614" i="3" a="1"/>
  <c r="N8614" i="3" s="1"/>
  <c r="M8614" i="3"/>
  <c r="L8614" i="3"/>
  <c r="K8614" i="3"/>
  <c r="G8614" i="3"/>
  <c r="C8614" i="3"/>
  <c r="D8614" i="3" s="1"/>
  <c r="N8613" i="3" a="1"/>
  <c r="N8613" i="3" s="1"/>
  <c r="M8613" i="3"/>
  <c r="L8613" i="3"/>
  <c r="K8613" i="3"/>
  <c r="G8613" i="3"/>
  <c r="C8613" i="3"/>
  <c r="D8613" i="3" s="1"/>
  <c r="N8612" i="3" a="1"/>
  <c r="N8612" i="3" s="1"/>
  <c r="M8612" i="3"/>
  <c r="L8612" i="3"/>
  <c r="K8612" i="3"/>
  <c r="G8612" i="3"/>
  <c r="C8612" i="3"/>
  <c r="D8612" i="3" s="1"/>
  <c r="N8611" i="3" a="1"/>
  <c r="N8611" i="3" s="1"/>
  <c r="M8611" i="3"/>
  <c r="L8611" i="3"/>
  <c r="K8611" i="3"/>
  <c r="G8611" i="3"/>
  <c r="C8611" i="3"/>
  <c r="D8611" i="3" s="1"/>
  <c r="N8610" i="3" a="1"/>
  <c r="N8610" i="3" s="1"/>
  <c r="M8610" i="3"/>
  <c r="L8610" i="3"/>
  <c r="K8610" i="3"/>
  <c r="G8610" i="3"/>
  <c r="C8610" i="3"/>
  <c r="D8610" i="3" s="1"/>
  <c r="N8609" i="3" a="1"/>
  <c r="N8609" i="3" s="1"/>
  <c r="M8609" i="3"/>
  <c r="L8609" i="3"/>
  <c r="K8609" i="3"/>
  <c r="G8609" i="3"/>
  <c r="C8609" i="3"/>
  <c r="D8609" i="3" s="1"/>
  <c r="N8608" i="3" a="1"/>
  <c r="N8608" i="3" s="1"/>
  <c r="M8608" i="3"/>
  <c r="L8608" i="3"/>
  <c r="K8608" i="3"/>
  <c r="G8608" i="3"/>
  <c r="C8608" i="3"/>
  <c r="D8608" i="3" s="1"/>
  <c r="N8607" i="3" a="1"/>
  <c r="N8607" i="3" s="1"/>
  <c r="M8607" i="3"/>
  <c r="L8607" i="3"/>
  <c r="K8607" i="3"/>
  <c r="G8607" i="3"/>
  <c r="C8607" i="3"/>
  <c r="D8607" i="3" s="1"/>
  <c r="N8606" i="3" a="1"/>
  <c r="N8606" i="3" s="1"/>
  <c r="M8606" i="3"/>
  <c r="L8606" i="3"/>
  <c r="K8606" i="3"/>
  <c r="G8606" i="3"/>
  <c r="C8606" i="3"/>
  <c r="D8606" i="3" s="1"/>
  <c r="N8605" i="3" a="1"/>
  <c r="N8605" i="3" s="1"/>
  <c r="M8605" i="3"/>
  <c r="L8605" i="3"/>
  <c r="K8605" i="3"/>
  <c r="G8605" i="3"/>
  <c r="C8605" i="3"/>
  <c r="D8605" i="3" s="1"/>
  <c r="N8604" i="3" a="1"/>
  <c r="N8604" i="3" s="1"/>
  <c r="M8604" i="3"/>
  <c r="L8604" i="3"/>
  <c r="K8604" i="3"/>
  <c r="G8604" i="3"/>
  <c r="C8604" i="3"/>
  <c r="D8604" i="3" s="1"/>
  <c r="N8603" i="3" a="1"/>
  <c r="N8603" i="3" s="1"/>
  <c r="M8603" i="3"/>
  <c r="L8603" i="3"/>
  <c r="K8603" i="3"/>
  <c r="G8603" i="3"/>
  <c r="C8603" i="3"/>
  <c r="D8603" i="3" s="1"/>
  <c r="N8602" i="3" a="1"/>
  <c r="N8602" i="3" s="1"/>
  <c r="M8602" i="3"/>
  <c r="L8602" i="3"/>
  <c r="K8602" i="3"/>
  <c r="G8602" i="3"/>
  <c r="C8602" i="3"/>
  <c r="D8602" i="3" s="1"/>
  <c r="N8601" i="3" a="1"/>
  <c r="N8601" i="3" s="1"/>
  <c r="M8601" i="3"/>
  <c r="L8601" i="3"/>
  <c r="K8601" i="3"/>
  <c r="G8601" i="3"/>
  <c r="C8601" i="3"/>
  <c r="D8601" i="3" s="1"/>
  <c r="N8600" i="3" a="1"/>
  <c r="N8600" i="3" s="1"/>
  <c r="M8600" i="3"/>
  <c r="L8600" i="3"/>
  <c r="K8600" i="3"/>
  <c r="G8600" i="3"/>
  <c r="C8600" i="3"/>
  <c r="D8600" i="3" s="1"/>
  <c r="N8599" i="3" a="1"/>
  <c r="N8599" i="3" s="1"/>
  <c r="M8599" i="3"/>
  <c r="L8599" i="3"/>
  <c r="K8599" i="3"/>
  <c r="G8599" i="3"/>
  <c r="C8599" i="3"/>
  <c r="D8599" i="3" s="1"/>
  <c r="N8598" i="3" a="1"/>
  <c r="N8598" i="3" s="1"/>
  <c r="M8598" i="3"/>
  <c r="L8598" i="3"/>
  <c r="K8598" i="3"/>
  <c r="G8598" i="3"/>
  <c r="C8598" i="3"/>
  <c r="D8598" i="3" s="1"/>
  <c r="N8597" i="3" a="1"/>
  <c r="N8597" i="3" s="1"/>
  <c r="M8597" i="3"/>
  <c r="L8597" i="3"/>
  <c r="K8597" i="3"/>
  <c r="G8597" i="3"/>
  <c r="C8597" i="3"/>
  <c r="D8597" i="3" s="1"/>
  <c r="N8596" i="3" a="1"/>
  <c r="N8596" i="3" s="1"/>
  <c r="M8596" i="3"/>
  <c r="L8596" i="3"/>
  <c r="K8596" i="3"/>
  <c r="G8596" i="3"/>
  <c r="C8596" i="3"/>
  <c r="D8596" i="3" s="1"/>
  <c r="N8595" i="3" a="1"/>
  <c r="N8595" i="3" s="1"/>
  <c r="M8595" i="3"/>
  <c r="L8595" i="3"/>
  <c r="K8595" i="3"/>
  <c r="G8595" i="3"/>
  <c r="C8595" i="3"/>
  <c r="D8595" i="3" s="1"/>
  <c r="N8594" i="3" a="1"/>
  <c r="N8594" i="3" s="1"/>
  <c r="M8594" i="3"/>
  <c r="L8594" i="3"/>
  <c r="K8594" i="3"/>
  <c r="G8594" i="3"/>
  <c r="C8594" i="3"/>
  <c r="D8594" i="3" s="1"/>
  <c r="N8593" i="3" a="1"/>
  <c r="N8593" i="3" s="1"/>
  <c r="M8593" i="3"/>
  <c r="L8593" i="3"/>
  <c r="K8593" i="3"/>
  <c r="G8593" i="3"/>
  <c r="C8593" i="3"/>
  <c r="D8593" i="3" s="1"/>
  <c r="N8592" i="3" a="1"/>
  <c r="N8592" i="3" s="1"/>
  <c r="M8592" i="3"/>
  <c r="L8592" i="3"/>
  <c r="K8592" i="3"/>
  <c r="G8592" i="3"/>
  <c r="C8592" i="3"/>
  <c r="D8592" i="3" s="1"/>
  <c r="N8591" i="3" a="1"/>
  <c r="N8591" i="3" s="1"/>
  <c r="M8591" i="3"/>
  <c r="L8591" i="3"/>
  <c r="K8591" i="3"/>
  <c r="G8591" i="3"/>
  <c r="C8591" i="3"/>
  <c r="D8591" i="3" s="1"/>
  <c r="N8590" i="3" a="1"/>
  <c r="N8590" i="3" s="1"/>
  <c r="M8590" i="3"/>
  <c r="L8590" i="3"/>
  <c r="K8590" i="3"/>
  <c r="G8590" i="3"/>
  <c r="C8590" i="3"/>
  <c r="D8590" i="3" s="1"/>
  <c r="N8589" i="3" a="1"/>
  <c r="N8589" i="3" s="1"/>
  <c r="M8589" i="3"/>
  <c r="L8589" i="3"/>
  <c r="K8589" i="3"/>
  <c r="G8589" i="3"/>
  <c r="C8589" i="3"/>
  <c r="D8589" i="3" s="1"/>
  <c r="N8588" i="3" a="1"/>
  <c r="N8588" i="3" s="1"/>
  <c r="M8588" i="3"/>
  <c r="L8588" i="3"/>
  <c r="K8588" i="3"/>
  <c r="G8588" i="3"/>
  <c r="C8588" i="3"/>
  <c r="D8588" i="3" s="1"/>
  <c r="N8587" i="3" a="1"/>
  <c r="N8587" i="3" s="1"/>
  <c r="M8587" i="3"/>
  <c r="L8587" i="3"/>
  <c r="K8587" i="3"/>
  <c r="G8587" i="3"/>
  <c r="C8587" i="3"/>
  <c r="D8587" i="3" s="1"/>
  <c r="N8586" i="3" a="1"/>
  <c r="N8586" i="3" s="1"/>
  <c r="M8586" i="3"/>
  <c r="L8586" i="3"/>
  <c r="K8586" i="3"/>
  <c r="G8586" i="3"/>
  <c r="C8586" i="3"/>
  <c r="D8586" i="3" s="1"/>
  <c r="N8585" i="3" a="1"/>
  <c r="N8585" i="3" s="1"/>
  <c r="M8585" i="3"/>
  <c r="L8585" i="3"/>
  <c r="K8585" i="3"/>
  <c r="G8585" i="3"/>
  <c r="C8585" i="3"/>
  <c r="D8585" i="3" s="1"/>
  <c r="N8584" i="3" a="1"/>
  <c r="N8584" i="3" s="1"/>
  <c r="M8584" i="3"/>
  <c r="L8584" i="3"/>
  <c r="K8584" i="3"/>
  <c r="G8584" i="3"/>
  <c r="C8584" i="3"/>
  <c r="D8584" i="3" s="1"/>
  <c r="N8583" i="3" a="1"/>
  <c r="N8583" i="3" s="1"/>
  <c r="M8583" i="3"/>
  <c r="L8583" i="3"/>
  <c r="K8583" i="3"/>
  <c r="G8583" i="3"/>
  <c r="C8583" i="3"/>
  <c r="D8583" i="3" s="1"/>
  <c r="N8582" i="3" a="1"/>
  <c r="N8582" i="3" s="1"/>
  <c r="M8582" i="3"/>
  <c r="L8582" i="3"/>
  <c r="K8582" i="3"/>
  <c r="G8582" i="3"/>
  <c r="C8582" i="3"/>
  <c r="D8582" i="3" s="1"/>
  <c r="N8581" i="3" a="1"/>
  <c r="N8581" i="3" s="1"/>
  <c r="M8581" i="3"/>
  <c r="L8581" i="3"/>
  <c r="K8581" i="3"/>
  <c r="G8581" i="3"/>
  <c r="C8581" i="3"/>
  <c r="D8581" i="3" s="1"/>
  <c r="N8580" i="3" a="1"/>
  <c r="N8580" i="3" s="1"/>
  <c r="M8580" i="3"/>
  <c r="L8580" i="3"/>
  <c r="K8580" i="3"/>
  <c r="G8580" i="3"/>
  <c r="C8580" i="3"/>
  <c r="D8580" i="3" s="1"/>
  <c r="N8579" i="3" a="1"/>
  <c r="N8579" i="3" s="1"/>
  <c r="M8579" i="3"/>
  <c r="L8579" i="3"/>
  <c r="K8579" i="3"/>
  <c r="G8579" i="3"/>
  <c r="C8579" i="3"/>
  <c r="D8579" i="3" s="1"/>
  <c r="N8578" i="3" a="1"/>
  <c r="N8578" i="3" s="1"/>
  <c r="M8578" i="3"/>
  <c r="L8578" i="3"/>
  <c r="K8578" i="3"/>
  <c r="G8578" i="3"/>
  <c r="C8578" i="3"/>
  <c r="D8578" i="3" s="1"/>
  <c r="N8577" i="3" a="1"/>
  <c r="N8577" i="3" s="1"/>
  <c r="M8577" i="3"/>
  <c r="L8577" i="3"/>
  <c r="K8577" i="3"/>
  <c r="G8577" i="3"/>
  <c r="C8577" i="3"/>
  <c r="D8577" i="3" s="1"/>
  <c r="N8576" i="3" a="1"/>
  <c r="N8576" i="3" s="1"/>
  <c r="M8576" i="3"/>
  <c r="L8576" i="3"/>
  <c r="K8576" i="3"/>
  <c r="G8576" i="3"/>
  <c r="C8576" i="3"/>
  <c r="D8576" i="3" s="1"/>
  <c r="N8575" i="3" a="1"/>
  <c r="N8575" i="3" s="1"/>
  <c r="M8575" i="3"/>
  <c r="L8575" i="3"/>
  <c r="K8575" i="3"/>
  <c r="G8575" i="3"/>
  <c r="C8575" i="3"/>
  <c r="D8575" i="3" s="1"/>
  <c r="N8574" i="3" a="1"/>
  <c r="N8574" i="3" s="1"/>
  <c r="M8574" i="3"/>
  <c r="L8574" i="3"/>
  <c r="K8574" i="3"/>
  <c r="G8574" i="3"/>
  <c r="C8574" i="3"/>
  <c r="D8574" i="3" s="1"/>
  <c r="N8573" i="3" a="1"/>
  <c r="N8573" i="3" s="1"/>
  <c r="M8573" i="3"/>
  <c r="L8573" i="3"/>
  <c r="K8573" i="3"/>
  <c r="G8573" i="3"/>
  <c r="C8573" i="3"/>
  <c r="D8573" i="3" s="1"/>
  <c r="N8572" i="3" a="1"/>
  <c r="N8572" i="3" s="1"/>
  <c r="M8572" i="3"/>
  <c r="L8572" i="3"/>
  <c r="K8572" i="3"/>
  <c r="G8572" i="3"/>
  <c r="C8572" i="3"/>
  <c r="D8572" i="3" s="1"/>
  <c r="N8571" i="3" a="1"/>
  <c r="N8571" i="3" s="1"/>
  <c r="M8571" i="3"/>
  <c r="L8571" i="3"/>
  <c r="K8571" i="3"/>
  <c r="G8571" i="3"/>
  <c r="C8571" i="3"/>
  <c r="D8571" i="3" s="1"/>
  <c r="N8570" i="3" a="1"/>
  <c r="N8570" i="3" s="1"/>
  <c r="M8570" i="3"/>
  <c r="L8570" i="3"/>
  <c r="K8570" i="3"/>
  <c r="G8570" i="3"/>
  <c r="C8570" i="3"/>
  <c r="D8570" i="3" s="1"/>
  <c r="N8569" i="3" a="1"/>
  <c r="N8569" i="3" s="1"/>
  <c r="M8569" i="3"/>
  <c r="L8569" i="3"/>
  <c r="K8569" i="3"/>
  <c r="G8569" i="3"/>
  <c r="C8569" i="3"/>
  <c r="D8569" i="3" s="1"/>
  <c r="N8568" i="3" a="1"/>
  <c r="N8568" i="3" s="1"/>
  <c r="M8568" i="3"/>
  <c r="L8568" i="3"/>
  <c r="K8568" i="3"/>
  <c r="G8568" i="3"/>
  <c r="C8568" i="3"/>
  <c r="D8568" i="3" s="1"/>
  <c r="N8567" i="3"/>
  <c r="N8567" i="3" a="1"/>
  <c r="M8567" i="3"/>
  <c r="L8567" i="3"/>
  <c r="K8567" i="3"/>
  <c r="G8567" i="3"/>
  <c r="C8567" i="3"/>
  <c r="D8567" i="3" s="1"/>
  <c r="N8566" i="3" a="1"/>
  <c r="N8566" i="3" s="1"/>
  <c r="M8566" i="3"/>
  <c r="L8566" i="3"/>
  <c r="K8566" i="3"/>
  <c r="G8566" i="3"/>
  <c r="C8566" i="3"/>
  <c r="D8566" i="3" s="1"/>
  <c r="N8565" i="3" a="1"/>
  <c r="N8565" i="3" s="1"/>
  <c r="M8565" i="3"/>
  <c r="L8565" i="3"/>
  <c r="K8565" i="3"/>
  <c r="G8565" i="3"/>
  <c r="C8565" i="3"/>
  <c r="D8565" i="3" s="1"/>
  <c r="N8564" i="3" a="1"/>
  <c r="N8564" i="3" s="1"/>
  <c r="M8564" i="3"/>
  <c r="L8564" i="3"/>
  <c r="K8564" i="3"/>
  <c r="G8564" i="3"/>
  <c r="C8564" i="3"/>
  <c r="D8564" i="3" s="1"/>
  <c r="N8563" i="3" a="1"/>
  <c r="N8563" i="3" s="1"/>
  <c r="M8563" i="3"/>
  <c r="L8563" i="3"/>
  <c r="K8563" i="3"/>
  <c r="G8563" i="3"/>
  <c r="C8563" i="3"/>
  <c r="D8563" i="3" s="1"/>
  <c r="N8562" i="3" a="1"/>
  <c r="N8562" i="3" s="1"/>
  <c r="M8562" i="3"/>
  <c r="L8562" i="3"/>
  <c r="K8562" i="3"/>
  <c r="G8562" i="3"/>
  <c r="C8562" i="3"/>
  <c r="D8562" i="3" s="1"/>
  <c r="N8561" i="3" a="1"/>
  <c r="N8561" i="3" s="1"/>
  <c r="M8561" i="3"/>
  <c r="L8561" i="3"/>
  <c r="K8561" i="3"/>
  <c r="G8561" i="3"/>
  <c r="C8561" i="3"/>
  <c r="D8561" i="3" s="1"/>
  <c r="N8560" i="3" a="1"/>
  <c r="N8560" i="3" s="1"/>
  <c r="M8560" i="3"/>
  <c r="L8560" i="3"/>
  <c r="K8560" i="3"/>
  <c r="G8560" i="3"/>
  <c r="C8560" i="3"/>
  <c r="D8560" i="3" s="1"/>
  <c r="N8559" i="3" a="1"/>
  <c r="N8559" i="3" s="1"/>
  <c r="M8559" i="3"/>
  <c r="L8559" i="3"/>
  <c r="K8559" i="3"/>
  <c r="G8559" i="3"/>
  <c r="C8559" i="3"/>
  <c r="D8559" i="3" s="1"/>
  <c r="N8558" i="3" a="1"/>
  <c r="N8558" i="3" s="1"/>
  <c r="M8558" i="3"/>
  <c r="L8558" i="3"/>
  <c r="K8558" i="3"/>
  <c r="G8558" i="3"/>
  <c r="C8558" i="3"/>
  <c r="D8558" i="3" s="1"/>
  <c r="N8557" i="3" a="1"/>
  <c r="N8557" i="3" s="1"/>
  <c r="M8557" i="3"/>
  <c r="L8557" i="3"/>
  <c r="K8557" i="3"/>
  <c r="G8557" i="3"/>
  <c r="C8557" i="3"/>
  <c r="D8557" i="3" s="1"/>
  <c r="N8556" i="3" a="1"/>
  <c r="N8556" i="3" s="1"/>
  <c r="M8556" i="3"/>
  <c r="L8556" i="3"/>
  <c r="K8556" i="3"/>
  <c r="G8556" i="3"/>
  <c r="C8556" i="3"/>
  <c r="D8556" i="3" s="1"/>
  <c r="N8555" i="3" a="1"/>
  <c r="N8555" i="3" s="1"/>
  <c r="M8555" i="3"/>
  <c r="L8555" i="3"/>
  <c r="K8555" i="3"/>
  <c r="G8555" i="3"/>
  <c r="C8555" i="3"/>
  <c r="D8555" i="3" s="1"/>
  <c r="N8554" i="3" a="1"/>
  <c r="N8554" i="3" s="1"/>
  <c r="M8554" i="3"/>
  <c r="L8554" i="3"/>
  <c r="K8554" i="3"/>
  <c r="G8554" i="3"/>
  <c r="C8554" i="3"/>
  <c r="D8554" i="3" s="1"/>
  <c r="N8553" i="3" a="1"/>
  <c r="N8553" i="3" s="1"/>
  <c r="M8553" i="3"/>
  <c r="L8553" i="3"/>
  <c r="K8553" i="3"/>
  <c r="G8553" i="3"/>
  <c r="C8553" i="3"/>
  <c r="D8553" i="3" s="1"/>
  <c r="N8552" i="3" a="1"/>
  <c r="N8552" i="3" s="1"/>
  <c r="M8552" i="3"/>
  <c r="L8552" i="3"/>
  <c r="K8552" i="3"/>
  <c r="G8552" i="3"/>
  <c r="C8552" i="3"/>
  <c r="D8552" i="3" s="1"/>
  <c r="N8551" i="3" a="1"/>
  <c r="N8551" i="3" s="1"/>
  <c r="M8551" i="3"/>
  <c r="L8551" i="3"/>
  <c r="K8551" i="3"/>
  <c r="G8551" i="3"/>
  <c r="C8551" i="3"/>
  <c r="D8551" i="3" s="1"/>
  <c r="N8550" i="3" a="1"/>
  <c r="N8550" i="3" s="1"/>
  <c r="M8550" i="3"/>
  <c r="L8550" i="3"/>
  <c r="K8550" i="3"/>
  <c r="G8550" i="3"/>
  <c r="C8550" i="3"/>
  <c r="D8550" i="3" s="1"/>
  <c r="N8549" i="3" a="1"/>
  <c r="N8549" i="3" s="1"/>
  <c r="M8549" i="3"/>
  <c r="L8549" i="3"/>
  <c r="K8549" i="3"/>
  <c r="G8549" i="3"/>
  <c r="C8549" i="3"/>
  <c r="D8549" i="3" s="1"/>
  <c r="N8548" i="3" a="1"/>
  <c r="N8548" i="3" s="1"/>
  <c r="M8548" i="3"/>
  <c r="L8548" i="3"/>
  <c r="K8548" i="3"/>
  <c r="G8548" i="3"/>
  <c r="C8548" i="3"/>
  <c r="D8548" i="3" s="1"/>
  <c r="N8547" i="3" a="1"/>
  <c r="N8547" i="3" s="1"/>
  <c r="M8547" i="3"/>
  <c r="L8547" i="3"/>
  <c r="K8547" i="3"/>
  <c r="G8547" i="3"/>
  <c r="C8547" i="3"/>
  <c r="D8547" i="3" s="1"/>
  <c r="N8546" i="3" a="1"/>
  <c r="N8546" i="3" s="1"/>
  <c r="M8546" i="3"/>
  <c r="L8546" i="3"/>
  <c r="K8546" i="3"/>
  <c r="G8546" i="3"/>
  <c r="C8546" i="3"/>
  <c r="D8546" i="3" s="1"/>
  <c r="N8545" i="3" a="1"/>
  <c r="N8545" i="3" s="1"/>
  <c r="M8545" i="3"/>
  <c r="L8545" i="3"/>
  <c r="K8545" i="3"/>
  <c r="G8545" i="3"/>
  <c r="C8545" i="3"/>
  <c r="D8545" i="3" s="1"/>
  <c r="N8544" i="3" a="1"/>
  <c r="N8544" i="3" s="1"/>
  <c r="M8544" i="3"/>
  <c r="L8544" i="3"/>
  <c r="K8544" i="3"/>
  <c r="G8544" i="3"/>
  <c r="C8544" i="3"/>
  <c r="D8544" i="3" s="1"/>
  <c r="N8543" i="3" a="1"/>
  <c r="N8543" i="3" s="1"/>
  <c r="M8543" i="3"/>
  <c r="L8543" i="3"/>
  <c r="K8543" i="3"/>
  <c r="G8543" i="3"/>
  <c r="C8543" i="3"/>
  <c r="D8543" i="3" s="1"/>
  <c r="N8542" i="3" a="1"/>
  <c r="N8542" i="3" s="1"/>
  <c r="M8542" i="3"/>
  <c r="L8542" i="3"/>
  <c r="K8542" i="3"/>
  <c r="G8542" i="3"/>
  <c r="C8542" i="3"/>
  <c r="D8542" i="3" s="1"/>
  <c r="N8541" i="3" a="1"/>
  <c r="N8541" i="3" s="1"/>
  <c r="M8541" i="3"/>
  <c r="L8541" i="3"/>
  <c r="K8541" i="3"/>
  <c r="G8541" i="3"/>
  <c r="C8541" i="3"/>
  <c r="D8541" i="3" s="1"/>
  <c r="N8540" i="3" a="1"/>
  <c r="N8540" i="3" s="1"/>
  <c r="M8540" i="3"/>
  <c r="L8540" i="3"/>
  <c r="K8540" i="3"/>
  <c r="G8540" i="3"/>
  <c r="C8540" i="3"/>
  <c r="D8540" i="3" s="1"/>
  <c r="N8539" i="3" a="1"/>
  <c r="N8539" i="3" s="1"/>
  <c r="M8539" i="3"/>
  <c r="L8539" i="3"/>
  <c r="K8539" i="3"/>
  <c r="G8539" i="3"/>
  <c r="C8539" i="3"/>
  <c r="D8539" i="3" s="1"/>
  <c r="N8538" i="3" a="1"/>
  <c r="N8538" i="3" s="1"/>
  <c r="M8538" i="3"/>
  <c r="L8538" i="3"/>
  <c r="K8538" i="3"/>
  <c r="G8538" i="3"/>
  <c r="C8538" i="3"/>
  <c r="D8538" i="3" s="1"/>
  <c r="N8537" i="3" a="1"/>
  <c r="N8537" i="3" s="1"/>
  <c r="M8537" i="3"/>
  <c r="L8537" i="3"/>
  <c r="K8537" i="3"/>
  <c r="G8537" i="3"/>
  <c r="C8537" i="3"/>
  <c r="D8537" i="3" s="1"/>
  <c r="N8536" i="3" a="1"/>
  <c r="N8536" i="3" s="1"/>
  <c r="M8536" i="3"/>
  <c r="L8536" i="3"/>
  <c r="K8536" i="3"/>
  <c r="G8536" i="3"/>
  <c r="C8536" i="3"/>
  <c r="D8536" i="3" s="1"/>
  <c r="N8535" i="3" a="1"/>
  <c r="N8535" i="3" s="1"/>
  <c r="M8535" i="3"/>
  <c r="L8535" i="3"/>
  <c r="K8535" i="3"/>
  <c r="G8535" i="3"/>
  <c r="C8535" i="3"/>
  <c r="D8535" i="3" s="1"/>
  <c r="N8534" i="3" a="1"/>
  <c r="N8534" i="3" s="1"/>
  <c r="M8534" i="3"/>
  <c r="L8534" i="3"/>
  <c r="K8534" i="3"/>
  <c r="G8534" i="3"/>
  <c r="C8534" i="3"/>
  <c r="D8534" i="3" s="1"/>
  <c r="N8533" i="3" a="1"/>
  <c r="N8533" i="3" s="1"/>
  <c r="M8533" i="3"/>
  <c r="L8533" i="3"/>
  <c r="K8533" i="3"/>
  <c r="G8533" i="3"/>
  <c r="C8533" i="3"/>
  <c r="D8533" i="3" s="1"/>
  <c r="N8532" i="3" a="1"/>
  <c r="N8532" i="3" s="1"/>
  <c r="M8532" i="3"/>
  <c r="L8532" i="3"/>
  <c r="K8532" i="3"/>
  <c r="G8532" i="3"/>
  <c r="C8532" i="3"/>
  <c r="D8532" i="3" s="1"/>
  <c r="N8531" i="3" a="1"/>
  <c r="N8531" i="3" s="1"/>
  <c r="M8531" i="3"/>
  <c r="L8531" i="3"/>
  <c r="K8531" i="3"/>
  <c r="G8531" i="3"/>
  <c r="C8531" i="3"/>
  <c r="D8531" i="3" s="1"/>
  <c r="N8530" i="3" a="1"/>
  <c r="N8530" i="3" s="1"/>
  <c r="M8530" i="3"/>
  <c r="L8530" i="3"/>
  <c r="K8530" i="3"/>
  <c r="G8530" i="3"/>
  <c r="C8530" i="3"/>
  <c r="D8530" i="3" s="1"/>
  <c r="N8529" i="3" a="1"/>
  <c r="N8529" i="3" s="1"/>
  <c r="M8529" i="3"/>
  <c r="L8529" i="3"/>
  <c r="K8529" i="3"/>
  <c r="G8529" i="3"/>
  <c r="C8529" i="3"/>
  <c r="D8529" i="3" s="1"/>
  <c r="N8528" i="3" a="1"/>
  <c r="N8528" i="3" s="1"/>
  <c r="M8528" i="3"/>
  <c r="L8528" i="3"/>
  <c r="K8528" i="3"/>
  <c r="G8528" i="3"/>
  <c r="C8528" i="3"/>
  <c r="D8528" i="3" s="1"/>
  <c r="N8527" i="3" a="1"/>
  <c r="N8527" i="3" s="1"/>
  <c r="M8527" i="3"/>
  <c r="L8527" i="3"/>
  <c r="K8527" i="3"/>
  <c r="G8527" i="3"/>
  <c r="C8527" i="3"/>
  <c r="D8527" i="3" s="1"/>
  <c r="N8526" i="3" a="1"/>
  <c r="N8526" i="3" s="1"/>
  <c r="M8526" i="3"/>
  <c r="L8526" i="3"/>
  <c r="K8526" i="3"/>
  <c r="G8526" i="3"/>
  <c r="C8526" i="3"/>
  <c r="D8526" i="3" s="1"/>
  <c r="N8525" i="3" a="1"/>
  <c r="N8525" i="3" s="1"/>
  <c r="M8525" i="3"/>
  <c r="L8525" i="3"/>
  <c r="K8525" i="3"/>
  <c r="G8525" i="3"/>
  <c r="C8525" i="3"/>
  <c r="D8525" i="3" s="1"/>
  <c r="N8524" i="3" a="1"/>
  <c r="N8524" i="3" s="1"/>
  <c r="M8524" i="3"/>
  <c r="L8524" i="3"/>
  <c r="K8524" i="3"/>
  <c r="G8524" i="3"/>
  <c r="C8524" i="3"/>
  <c r="D8524" i="3" s="1"/>
  <c r="N8523" i="3" a="1"/>
  <c r="N8523" i="3" s="1"/>
  <c r="M8523" i="3"/>
  <c r="L8523" i="3"/>
  <c r="K8523" i="3"/>
  <c r="G8523" i="3"/>
  <c r="C8523" i="3"/>
  <c r="D8523" i="3" s="1"/>
  <c r="N8522" i="3" a="1"/>
  <c r="N8522" i="3" s="1"/>
  <c r="M8522" i="3"/>
  <c r="L8522" i="3"/>
  <c r="K8522" i="3"/>
  <c r="G8522" i="3"/>
  <c r="C8522" i="3"/>
  <c r="D8522" i="3" s="1"/>
  <c r="N8521" i="3" a="1"/>
  <c r="N8521" i="3" s="1"/>
  <c r="M8521" i="3"/>
  <c r="L8521" i="3"/>
  <c r="K8521" i="3"/>
  <c r="G8521" i="3"/>
  <c r="C8521" i="3"/>
  <c r="D8521" i="3" s="1"/>
  <c r="N8520" i="3" a="1"/>
  <c r="N8520" i="3" s="1"/>
  <c r="M8520" i="3"/>
  <c r="L8520" i="3"/>
  <c r="K8520" i="3"/>
  <c r="G8520" i="3"/>
  <c r="C8520" i="3"/>
  <c r="D8520" i="3" s="1"/>
  <c r="N8519" i="3" a="1"/>
  <c r="N8519" i="3" s="1"/>
  <c r="M8519" i="3"/>
  <c r="L8519" i="3"/>
  <c r="K8519" i="3"/>
  <c r="G8519" i="3"/>
  <c r="C8519" i="3"/>
  <c r="D8519" i="3" s="1"/>
  <c r="N8518" i="3" a="1"/>
  <c r="N8518" i="3" s="1"/>
  <c r="M8518" i="3"/>
  <c r="L8518" i="3"/>
  <c r="K8518" i="3"/>
  <c r="G8518" i="3"/>
  <c r="C8518" i="3"/>
  <c r="D8518" i="3" s="1"/>
  <c r="N8517" i="3" a="1"/>
  <c r="N8517" i="3" s="1"/>
  <c r="M8517" i="3"/>
  <c r="L8517" i="3"/>
  <c r="K8517" i="3"/>
  <c r="G8517" i="3"/>
  <c r="C8517" i="3"/>
  <c r="D8517" i="3" s="1"/>
  <c r="N8516" i="3" a="1"/>
  <c r="N8516" i="3" s="1"/>
  <c r="M8516" i="3"/>
  <c r="L8516" i="3"/>
  <c r="K8516" i="3"/>
  <c r="G8516" i="3"/>
  <c r="C8516" i="3"/>
  <c r="D8516" i="3" s="1"/>
  <c r="N8515" i="3" a="1"/>
  <c r="N8515" i="3" s="1"/>
  <c r="M8515" i="3"/>
  <c r="L8515" i="3"/>
  <c r="K8515" i="3"/>
  <c r="G8515" i="3"/>
  <c r="C8515" i="3"/>
  <c r="D8515" i="3" s="1"/>
  <c r="N8514" i="3" a="1"/>
  <c r="N8514" i="3" s="1"/>
  <c r="M8514" i="3"/>
  <c r="L8514" i="3"/>
  <c r="K8514" i="3"/>
  <c r="G8514" i="3"/>
  <c r="C8514" i="3"/>
  <c r="D8514" i="3" s="1"/>
  <c r="N8513" i="3" a="1"/>
  <c r="N8513" i="3" s="1"/>
  <c r="M8513" i="3"/>
  <c r="L8513" i="3"/>
  <c r="K8513" i="3"/>
  <c r="G8513" i="3"/>
  <c r="C8513" i="3"/>
  <c r="D8513" i="3" s="1"/>
  <c r="N8512" i="3" a="1"/>
  <c r="N8512" i="3" s="1"/>
  <c r="M8512" i="3"/>
  <c r="L8512" i="3"/>
  <c r="K8512" i="3"/>
  <c r="G8512" i="3"/>
  <c r="C8512" i="3"/>
  <c r="D8512" i="3" s="1"/>
  <c r="N8511" i="3" a="1"/>
  <c r="N8511" i="3" s="1"/>
  <c r="M8511" i="3"/>
  <c r="L8511" i="3"/>
  <c r="K8511" i="3"/>
  <c r="G8511" i="3"/>
  <c r="C8511" i="3"/>
  <c r="D8511" i="3" s="1"/>
  <c r="N8510" i="3" a="1"/>
  <c r="N8510" i="3" s="1"/>
  <c r="M8510" i="3"/>
  <c r="L8510" i="3"/>
  <c r="K8510" i="3"/>
  <c r="G8510" i="3"/>
  <c r="C8510" i="3"/>
  <c r="D8510" i="3" s="1"/>
  <c r="N8509" i="3" a="1"/>
  <c r="N8509" i="3" s="1"/>
  <c r="M8509" i="3"/>
  <c r="L8509" i="3"/>
  <c r="K8509" i="3"/>
  <c r="G8509" i="3"/>
  <c r="C8509" i="3"/>
  <c r="D8509" i="3" s="1"/>
  <c r="N8508" i="3" a="1"/>
  <c r="N8508" i="3" s="1"/>
  <c r="M8508" i="3"/>
  <c r="L8508" i="3"/>
  <c r="K8508" i="3"/>
  <c r="G8508" i="3"/>
  <c r="C8508" i="3"/>
  <c r="D8508" i="3" s="1"/>
  <c r="N8507" i="3" a="1"/>
  <c r="N8507" i="3" s="1"/>
  <c r="M8507" i="3"/>
  <c r="L8507" i="3"/>
  <c r="K8507" i="3"/>
  <c r="G8507" i="3"/>
  <c r="C8507" i="3"/>
  <c r="D8507" i="3" s="1"/>
  <c r="N8506" i="3" a="1"/>
  <c r="N8506" i="3" s="1"/>
  <c r="M8506" i="3"/>
  <c r="L8506" i="3"/>
  <c r="K8506" i="3"/>
  <c r="G8506" i="3"/>
  <c r="C8506" i="3"/>
  <c r="D8506" i="3" s="1"/>
  <c r="N8505" i="3" a="1"/>
  <c r="N8505" i="3" s="1"/>
  <c r="M8505" i="3"/>
  <c r="L8505" i="3"/>
  <c r="K8505" i="3"/>
  <c r="G8505" i="3"/>
  <c r="C8505" i="3"/>
  <c r="D8505" i="3" s="1"/>
  <c r="N8504" i="3" a="1"/>
  <c r="N8504" i="3" s="1"/>
  <c r="M8504" i="3"/>
  <c r="L8504" i="3"/>
  <c r="K8504" i="3"/>
  <c r="G8504" i="3"/>
  <c r="C8504" i="3"/>
  <c r="D8504" i="3" s="1"/>
  <c r="N8503" i="3" a="1"/>
  <c r="N8503" i="3" s="1"/>
  <c r="M8503" i="3"/>
  <c r="L8503" i="3"/>
  <c r="K8503" i="3"/>
  <c r="G8503" i="3"/>
  <c r="C8503" i="3"/>
  <c r="D8503" i="3" s="1"/>
  <c r="N8502" i="3" a="1"/>
  <c r="N8502" i="3" s="1"/>
  <c r="M8502" i="3"/>
  <c r="L8502" i="3"/>
  <c r="K8502" i="3"/>
  <c r="G8502" i="3"/>
  <c r="C8502" i="3"/>
  <c r="D8502" i="3" s="1"/>
  <c r="N8501" i="3" a="1"/>
  <c r="N8501" i="3" s="1"/>
  <c r="M8501" i="3"/>
  <c r="L8501" i="3"/>
  <c r="K8501" i="3"/>
  <c r="G8501" i="3"/>
  <c r="C8501" i="3"/>
  <c r="D8501" i="3" s="1"/>
  <c r="N8500" i="3" a="1"/>
  <c r="N8500" i="3" s="1"/>
  <c r="M8500" i="3"/>
  <c r="L8500" i="3"/>
  <c r="K8500" i="3"/>
  <c r="G8500" i="3"/>
  <c r="C8500" i="3"/>
  <c r="D8500" i="3" s="1"/>
  <c r="N8499" i="3" a="1"/>
  <c r="N8499" i="3" s="1"/>
  <c r="M8499" i="3"/>
  <c r="L8499" i="3"/>
  <c r="K8499" i="3"/>
  <c r="G8499" i="3"/>
  <c r="C8499" i="3"/>
  <c r="D8499" i="3" s="1"/>
  <c r="N8498" i="3" a="1"/>
  <c r="N8498" i="3" s="1"/>
  <c r="M8498" i="3"/>
  <c r="L8498" i="3"/>
  <c r="K8498" i="3"/>
  <c r="G8498" i="3"/>
  <c r="C8498" i="3"/>
  <c r="D8498" i="3" s="1"/>
  <c r="N8497" i="3" a="1"/>
  <c r="N8497" i="3" s="1"/>
  <c r="M8497" i="3"/>
  <c r="L8497" i="3"/>
  <c r="K8497" i="3"/>
  <c r="G8497" i="3"/>
  <c r="C8497" i="3"/>
  <c r="D8497" i="3" s="1"/>
  <c r="N8496" i="3" a="1"/>
  <c r="N8496" i="3" s="1"/>
  <c r="M8496" i="3"/>
  <c r="L8496" i="3"/>
  <c r="K8496" i="3"/>
  <c r="G8496" i="3"/>
  <c r="C8496" i="3"/>
  <c r="D8496" i="3" s="1"/>
  <c r="N8495" i="3" a="1"/>
  <c r="N8495" i="3" s="1"/>
  <c r="M8495" i="3"/>
  <c r="L8495" i="3"/>
  <c r="K8495" i="3"/>
  <c r="G8495" i="3"/>
  <c r="C8495" i="3"/>
  <c r="D8495" i="3" s="1"/>
  <c r="N8494" i="3" a="1"/>
  <c r="N8494" i="3" s="1"/>
  <c r="M8494" i="3"/>
  <c r="L8494" i="3"/>
  <c r="K8494" i="3"/>
  <c r="G8494" i="3"/>
  <c r="C8494" i="3"/>
  <c r="D8494" i="3" s="1"/>
  <c r="N8493" i="3" a="1"/>
  <c r="N8493" i="3" s="1"/>
  <c r="M8493" i="3"/>
  <c r="L8493" i="3"/>
  <c r="K8493" i="3"/>
  <c r="G8493" i="3"/>
  <c r="C8493" i="3"/>
  <c r="D8493" i="3" s="1"/>
  <c r="N8492" i="3" a="1"/>
  <c r="N8492" i="3" s="1"/>
  <c r="M8492" i="3"/>
  <c r="L8492" i="3"/>
  <c r="K8492" i="3"/>
  <c r="G8492" i="3"/>
  <c r="C8492" i="3"/>
  <c r="D8492" i="3" s="1"/>
  <c r="N8491" i="3" a="1"/>
  <c r="N8491" i="3" s="1"/>
  <c r="M8491" i="3"/>
  <c r="L8491" i="3"/>
  <c r="K8491" i="3"/>
  <c r="G8491" i="3"/>
  <c r="C8491" i="3"/>
  <c r="D8491" i="3" s="1"/>
  <c r="N8490" i="3" a="1"/>
  <c r="N8490" i="3" s="1"/>
  <c r="M8490" i="3"/>
  <c r="L8490" i="3"/>
  <c r="K8490" i="3"/>
  <c r="G8490" i="3"/>
  <c r="C8490" i="3"/>
  <c r="D8490" i="3" s="1"/>
  <c r="N8489" i="3" a="1"/>
  <c r="N8489" i="3" s="1"/>
  <c r="M8489" i="3"/>
  <c r="L8489" i="3"/>
  <c r="K8489" i="3"/>
  <c r="G8489" i="3"/>
  <c r="C8489" i="3"/>
  <c r="D8489" i="3" s="1"/>
  <c r="N8488" i="3" a="1"/>
  <c r="N8488" i="3" s="1"/>
  <c r="M8488" i="3"/>
  <c r="L8488" i="3"/>
  <c r="K8488" i="3"/>
  <c r="G8488" i="3"/>
  <c r="C8488" i="3"/>
  <c r="D8488" i="3" s="1"/>
  <c r="N8487" i="3" a="1"/>
  <c r="N8487" i="3" s="1"/>
  <c r="M8487" i="3"/>
  <c r="L8487" i="3"/>
  <c r="K8487" i="3"/>
  <c r="G8487" i="3"/>
  <c r="C8487" i="3"/>
  <c r="D8487" i="3" s="1"/>
  <c r="N8486" i="3" a="1"/>
  <c r="N8486" i="3" s="1"/>
  <c r="M8486" i="3"/>
  <c r="L8486" i="3"/>
  <c r="K8486" i="3"/>
  <c r="G8486" i="3"/>
  <c r="C8486" i="3"/>
  <c r="D8486" i="3" s="1"/>
  <c r="N8485" i="3" a="1"/>
  <c r="N8485" i="3" s="1"/>
  <c r="M8485" i="3"/>
  <c r="L8485" i="3"/>
  <c r="K8485" i="3"/>
  <c r="G8485" i="3"/>
  <c r="C8485" i="3"/>
  <c r="D8485" i="3" s="1"/>
  <c r="N8484" i="3" a="1"/>
  <c r="N8484" i="3" s="1"/>
  <c r="M8484" i="3"/>
  <c r="L8484" i="3"/>
  <c r="K8484" i="3"/>
  <c r="G8484" i="3"/>
  <c r="C8484" i="3"/>
  <c r="D8484" i="3" s="1"/>
  <c r="N8483" i="3" a="1"/>
  <c r="N8483" i="3" s="1"/>
  <c r="M8483" i="3"/>
  <c r="L8483" i="3"/>
  <c r="K8483" i="3"/>
  <c r="G8483" i="3"/>
  <c r="C8483" i="3"/>
  <c r="D8483" i="3" s="1"/>
  <c r="N8482" i="3" a="1"/>
  <c r="N8482" i="3" s="1"/>
  <c r="M8482" i="3"/>
  <c r="L8482" i="3"/>
  <c r="K8482" i="3"/>
  <c r="G8482" i="3"/>
  <c r="C8482" i="3"/>
  <c r="D8482" i="3" s="1"/>
  <c r="N8481" i="3" a="1"/>
  <c r="N8481" i="3" s="1"/>
  <c r="M8481" i="3"/>
  <c r="L8481" i="3"/>
  <c r="K8481" i="3"/>
  <c r="G8481" i="3"/>
  <c r="C8481" i="3"/>
  <c r="D8481" i="3" s="1"/>
  <c r="N8480" i="3" a="1"/>
  <c r="N8480" i="3" s="1"/>
  <c r="M8480" i="3"/>
  <c r="L8480" i="3"/>
  <c r="K8480" i="3"/>
  <c r="G8480" i="3"/>
  <c r="C8480" i="3"/>
  <c r="D8480" i="3" s="1"/>
  <c r="N8479" i="3" a="1"/>
  <c r="N8479" i="3" s="1"/>
  <c r="M8479" i="3"/>
  <c r="L8479" i="3"/>
  <c r="K8479" i="3"/>
  <c r="G8479" i="3"/>
  <c r="C8479" i="3"/>
  <c r="D8479" i="3" s="1"/>
  <c r="N8478" i="3" a="1"/>
  <c r="N8478" i="3" s="1"/>
  <c r="M8478" i="3"/>
  <c r="L8478" i="3"/>
  <c r="K8478" i="3"/>
  <c r="G8478" i="3"/>
  <c r="C8478" i="3"/>
  <c r="D8478" i="3" s="1"/>
  <c r="N8477" i="3" a="1"/>
  <c r="N8477" i="3" s="1"/>
  <c r="M8477" i="3"/>
  <c r="L8477" i="3"/>
  <c r="K8477" i="3"/>
  <c r="G8477" i="3"/>
  <c r="C8477" i="3"/>
  <c r="D8477" i="3" s="1"/>
  <c r="N8476" i="3" a="1"/>
  <c r="N8476" i="3" s="1"/>
  <c r="M8476" i="3"/>
  <c r="L8476" i="3"/>
  <c r="K8476" i="3"/>
  <c r="G8476" i="3"/>
  <c r="C8476" i="3"/>
  <c r="D8476" i="3" s="1"/>
  <c r="N8475" i="3" a="1"/>
  <c r="N8475" i="3" s="1"/>
  <c r="M8475" i="3"/>
  <c r="L8475" i="3"/>
  <c r="K8475" i="3"/>
  <c r="G8475" i="3"/>
  <c r="C8475" i="3"/>
  <c r="D8475" i="3" s="1"/>
  <c r="N8474" i="3" a="1"/>
  <c r="N8474" i="3" s="1"/>
  <c r="M8474" i="3"/>
  <c r="L8474" i="3"/>
  <c r="K8474" i="3"/>
  <c r="G8474" i="3"/>
  <c r="C8474" i="3"/>
  <c r="D8474" i="3" s="1"/>
  <c r="N8473" i="3" a="1"/>
  <c r="N8473" i="3" s="1"/>
  <c r="M8473" i="3"/>
  <c r="L8473" i="3"/>
  <c r="K8473" i="3"/>
  <c r="G8473" i="3"/>
  <c r="C8473" i="3"/>
  <c r="D8473" i="3" s="1"/>
  <c r="N8472" i="3" a="1"/>
  <c r="N8472" i="3" s="1"/>
  <c r="M8472" i="3"/>
  <c r="L8472" i="3"/>
  <c r="K8472" i="3"/>
  <c r="G8472" i="3"/>
  <c r="C8472" i="3"/>
  <c r="D8472" i="3" s="1"/>
  <c r="N8471" i="3" a="1"/>
  <c r="N8471" i="3" s="1"/>
  <c r="M8471" i="3"/>
  <c r="L8471" i="3"/>
  <c r="K8471" i="3"/>
  <c r="G8471" i="3"/>
  <c r="C8471" i="3"/>
  <c r="D8471" i="3" s="1"/>
  <c r="N8470" i="3" a="1"/>
  <c r="N8470" i="3" s="1"/>
  <c r="M8470" i="3"/>
  <c r="L8470" i="3"/>
  <c r="K8470" i="3"/>
  <c r="G8470" i="3"/>
  <c r="C8470" i="3"/>
  <c r="D8470" i="3" s="1"/>
  <c r="N8469" i="3" a="1"/>
  <c r="N8469" i="3" s="1"/>
  <c r="M8469" i="3"/>
  <c r="L8469" i="3"/>
  <c r="K8469" i="3"/>
  <c r="G8469" i="3"/>
  <c r="C8469" i="3"/>
  <c r="D8469" i="3" s="1"/>
  <c r="N8468" i="3" a="1"/>
  <c r="N8468" i="3" s="1"/>
  <c r="M8468" i="3"/>
  <c r="L8468" i="3"/>
  <c r="K8468" i="3"/>
  <c r="G8468" i="3"/>
  <c r="C8468" i="3"/>
  <c r="D8468" i="3" s="1"/>
  <c r="N8467" i="3" a="1"/>
  <c r="N8467" i="3" s="1"/>
  <c r="M8467" i="3"/>
  <c r="L8467" i="3"/>
  <c r="K8467" i="3"/>
  <c r="G8467" i="3"/>
  <c r="C8467" i="3"/>
  <c r="D8467" i="3" s="1"/>
  <c r="N8466" i="3" a="1"/>
  <c r="N8466" i="3" s="1"/>
  <c r="M8466" i="3"/>
  <c r="L8466" i="3"/>
  <c r="K8466" i="3"/>
  <c r="G8466" i="3"/>
  <c r="C8466" i="3"/>
  <c r="D8466" i="3" s="1"/>
  <c r="N8465" i="3" a="1"/>
  <c r="N8465" i="3" s="1"/>
  <c r="M8465" i="3"/>
  <c r="L8465" i="3"/>
  <c r="K8465" i="3"/>
  <c r="G8465" i="3"/>
  <c r="C8465" i="3"/>
  <c r="D8465" i="3" s="1"/>
  <c r="N8464" i="3" a="1"/>
  <c r="N8464" i="3" s="1"/>
  <c r="M8464" i="3"/>
  <c r="L8464" i="3"/>
  <c r="K8464" i="3"/>
  <c r="G8464" i="3"/>
  <c r="C8464" i="3"/>
  <c r="D8464" i="3" s="1"/>
  <c r="N8463" i="3" a="1"/>
  <c r="N8463" i="3" s="1"/>
  <c r="M8463" i="3"/>
  <c r="L8463" i="3"/>
  <c r="K8463" i="3"/>
  <c r="G8463" i="3"/>
  <c r="C8463" i="3"/>
  <c r="D8463" i="3" s="1"/>
  <c r="N8462" i="3" a="1"/>
  <c r="N8462" i="3" s="1"/>
  <c r="M8462" i="3"/>
  <c r="L8462" i="3"/>
  <c r="K8462" i="3"/>
  <c r="G8462" i="3"/>
  <c r="C8462" i="3"/>
  <c r="D8462" i="3" s="1"/>
  <c r="N8461" i="3" a="1"/>
  <c r="N8461" i="3" s="1"/>
  <c r="M8461" i="3"/>
  <c r="L8461" i="3"/>
  <c r="K8461" i="3"/>
  <c r="G8461" i="3"/>
  <c r="D8461" i="3"/>
  <c r="C8461" i="3"/>
  <c r="N8460" i="3" a="1"/>
  <c r="N8460" i="3" s="1"/>
  <c r="M8460" i="3"/>
  <c r="L8460" i="3"/>
  <c r="K8460" i="3"/>
  <c r="G8460" i="3"/>
  <c r="C8460" i="3"/>
  <c r="D8460" i="3" s="1"/>
  <c r="N8459" i="3" a="1"/>
  <c r="N8459" i="3" s="1"/>
  <c r="M8459" i="3"/>
  <c r="L8459" i="3"/>
  <c r="K8459" i="3"/>
  <c r="G8459" i="3"/>
  <c r="C8459" i="3"/>
  <c r="D8459" i="3" s="1"/>
  <c r="N8458" i="3" a="1"/>
  <c r="N8458" i="3" s="1"/>
  <c r="M8458" i="3"/>
  <c r="L8458" i="3"/>
  <c r="K8458" i="3"/>
  <c r="G8458" i="3"/>
  <c r="C8458" i="3"/>
  <c r="D8458" i="3" s="1"/>
  <c r="N8457" i="3" a="1"/>
  <c r="N8457" i="3" s="1"/>
  <c r="M8457" i="3"/>
  <c r="L8457" i="3"/>
  <c r="K8457" i="3"/>
  <c r="G8457" i="3"/>
  <c r="C8457" i="3"/>
  <c r="D8457" i="3" s="1"/>
  <c r="N8456" i="3" a="1"/>
  <c r="N8456" i="3" s="1"/>
  <c r="M8456" i="3"/>
  <c r="L8456" i="3"/>
  <c r="K8456" i="3"/>
  <c r="G8456" i="3"/>
  <c r="C8456" i="3"/>
  <c r="D8456" i="3" s="1"/>
  <c r="N8455" i="3" a="1"/>
  <c r="N8455" i="3" s="1"/>
  <c r="M8455" i="3"/>
  <c r="L8455" i="3"/>
  <c r="K8455" i="3"/>
  <c r="G8455" i="3"/>
  <c r="C8455" i="3"/>
  <c r="D8455" i="3" s="1"/>
  <c r="N8454" i="3" a="1"/>
  <c r="N8454" i="3" s="1"/>
  <c r="M8454" i="3"/>
  <c r="L8454" i="3"/>
  <c r="K8454" i="3"/>
  <c r="G8454" i="3"/>
  <c r="C8454" i="3"/>
  <c r="D8454" i="3" s="1"/>
  <c r="N8453" i="3" a="1"/>
  <c r="N8453" i="3" s="1"/>
  <c r="M8453" i="3"/>
  <c r="L8453" i="3"/>
  <c r="K8453" i="3"/>
  <c r="G8453" i="3"/>
  <c r="C8453" i="3"/>
  <c r="D8453" i="3" s="1"/>
  <c r="N8452" i="3" a="1"/>
  <c r="N8452" i="3" s="1"/>
  <c r="M8452" i="3"/>
  <c r="L8452" i="3"/>
  <c r="K8452" i="3"/>
  <c r="G8452" i="3"/>
  <c r="C8452" i="3"/>
  <c r="D8452" i="3" s="1"/>
  <c r="N8451" i="3" a="1"/>
  <c r="N8451" i="3" s="1"/>
  <c r="M8451" i="3"/>
  <c r="L8451" i="3"/>
  <c r="K8451" i="3"/>
  <c r="G8451" i="3"/>
  <c r="C8451" i="3"/>
  <c r="D8451" i="3" s="1"/>
  <c r="N8450" i="3" a="1"/>
  <c r="N8450" i="3" s="1"/>
  <c r="M8450" i="3"/>
  <c r="L8450" i="3"/>
  <c r="K8450" i="3"/>
  <c r="G8450" i="3"/>
  <c r="C8450" i="3"/>
  <c r="D8450" i="3" s="1"/>
  <c r="N8449" i="3" a="1"/>
  <c r="N8449" i="3" s="1"/>
  <c r="M8449" i="3"/>
  <c r="L8449" i="3"/>
  <c r="K8449" i="3"/>
  <c r="G8449" i="3"/>
  <c r="C8449" i="3"/>
  <c r="D8449" i="3" s="1"/>
  <c r="N8448" i="3" a="1"/>
  <c r="N8448" i="3" s="1"/>
  <c r="M8448" i="3"/>
  <c r="L8448" i="3"/>
  <c r="K8448" i="3"/>
  <c r="G8448" i="3"/>
  <c r="C8448" i="3"/>
  <c r="D8448" i="3" s="1"/>
  <c r="N8447" i="3" a="1"/>
  <c r="N8447" i="3" s="1"/>
  <c r="M8447" i="3"/>
  <c r="L8447" i="3"/>
  <c r="K8447" i="3"/>
  <c r="G8447" i="3"/>
  <c r="C8447" i="3"/>
  <c r="D8447" i="3" s="1"/>
  <c r="N8446" i="3" a="1"/>
  <c r="N8446" i="3" s="1"/>
  <c r="M8446" i="3"/>
  <c r="L8446" i="3"/>
  <c r="K8446" i="3"/>
  <c r="G8446" i="3"/>
  <c r="C8446" i="3"/>
  <c r="D8446" i="3" s="1"/>
  <c r="N8445" i="3" a="1"/>
  <c r="N8445" i="3" s="1"/>
  <c r="M8445" i="3"/>
  <c r="L8445" i="3"/>
  <c r="K8445" i="3"/>
  <c r="G8445" i="3"/>
  <c r="C8445" i="3"/>
  <c r="D8445" i="3" s="1"/>
  <c r="N8444" i="3" a="1"/>
  <c r="N8444" i="3" s="1"/>
  <c r="M8444" i="3"/>
  <c r="L8444" i="3"/>
  <c r="K8444" i="3"/>
  <c r="G8444" i="3"/>
  <c r="C8444" i="3"/>
  <c r="D8444" i="3" s="1"/>
  <c r="N8443" i="3" a="1"/>
  <c r="N8443" i="3" s="1"/>
  <c r="M8443" i="3"/>
  <c r="L8443" i="3"/>
  <c r="K8443" i="3"/>
  <c r="G8443" i="3"/>
  <c r="C8443" i="3"/>
  <c r="D8443" i="3" s="1"/>
  <c r="N8442" i="3" a="1"/>
  <c r="N8442" i="3" s="1"/>
  <c r="M8442" i="3"/>
  <c r="L8442" i="3"/>
  <c r="K8442" i="3"/>
  <c r="G8442" i="3"/>
  <c r="C8442" i="3"/>
  <c r="D8442" i="3" s="1"/>
  <c r="N8441" i="3" a="1"/>
  <c r="N8441" i="3" s="1"/>
  <c r="M8441" i="3"/>
  <c r="L8441" i="3"/>
  <c r="K8441" i="3"/>
  <c r="G8441" i="3"/>
  <c r="C8441" i="3"/>
  <c r="D8441" i="3" s="1"/>
  <c r="N8440" i="3" a="1"/>
  <c r="N8440" i="3" s="1"/>
  <c r="M8440" i="3"/>
  <c r="L8440" i="3"/>
  <c r="K8440" i="3"/>
  <c r="G8440" i="3"/>
  <c r="C8440" i="3"/>
  <c r="D8440" i="3" s="1"/>
  <c r="N8439" i="3" a="1"/>
  <c r="N8439" i="3" s="1"/>
  <c r="M8439" i="3"/>
  <c r="L8439" i="3"/>
  <c r="K8439" i="3"/>
  <c r="G8439" i="3"/>
  <c r="C8439" i="3"/>
  <c r="D8439" i="3" s="1"/>
  <c r="N8438" i="3" a="1"/>
  <c r="N8438" i="3" s="1"/>
  <c r="M8438" i="3"/>
  <c r="L8438" i="3"/>
  <c r="K8438" i="3"/>
  <c r="G8438" i="3"/>
  <c r="C8438" i="3"/>
  <c r="D8438" i="3" s="1"/>
  <c r="N8437" i="3" a="1"/>
  <c r="N8437" i="3" s="1"/>
  <c r="M8437" i="3"/>
  <c r="L8437" i="3"/>
  <c r="K8437" i="3"/>
  <c r="G8437" i="3"/>
  <c r="C8437" i="3"/>
  <c r="D8437" i="3" s="1"/>
  <c r="N8436" i="3" a="1"/>
  <c r="N8436" i="3" s="1"/>
  <c r="M8436" i="3"/>
  <c r="L8436" i="3"/>
  <c r="K8436" i="3"/>
  <c r="G8436" i="3"/>
  <c r="C8436" i="3"/>
  <c r="D8436" i="3" s="1"/>
  <c r="N8435" i="3" a="1"/>
  <c r="N8435" i="3" s="1"/>
  <c r="M8435" i="3"/>
  <c r="L8435" i="3"/>
  <c r="K8435" i="3"/>
  <c r="G8435" i="3"/>
  <c r="C8435" i="3"/>
  <c r="D8435" i="3" s="1"/>
  <c r="N8434" i="3" a="1"/>
  <c r="N8434" i="3" s="1"/>
  <c r="M8434" i="3"/>
  <c r="L8434" i="3"/>
  <c r="K8434" i="3"/>
  <c r="G8434" i="3"/>
  <c r="C8434" i="3"/>
  <c r="D8434" i="3" s="1"/>
  <c r="N8433" i="3" a="1"/>
  <c r="N8433" i="3" s="1"/>
  <c r="M8433" i="3"/>
  <c r="L8433" i="3"/>
  <c r="K8433" i="3"/>
  <c r="G8433" i="3"/>
  <c r="C8433" i="3"/>
  <c r="D8433" i="3" s="1"/>
  <c r="N8432" i="3" a="1"/>
  <c r="N8432" i="3" s="1"/>
  <c r="M8432" i="3"/>
  <c r="L8432" i="3"/>
  <c r="K8432" i="3"/>
  <c r="G8432" i="3"/>
  <c r="C8432" i="3"/>
  <c r="D8432" i="3" s="1"/>
  <c r="N8431" i="3" a="1"/>
  <c r="N8431" i="3" s="1"/>
  <c r="M8431" i="3"/>
  <c r="L8431" i="3"/>
  <c r="K8431" i="3"/>
  <c r="G8431" i="3"/>
  <c r="D8431" i="3"/>
  <c r="C8431" i="3"/>
  <c r="N8430" i="3" a="1"/>
  <c r="N8430" i="3" s="1"/>
  <c r="M8430" i="3"/>
  <c r="L8430" i="3"/>
  <c r="K8430" i="3"/>
  <c r="G8430" i="3"/>
  <c r="C8430" i="3"/>
  <c r="D8430" i="3" s="1"/>
  <c r="N8429" i="3" a="1"/>
  <c r="N8429" i="3" s="1"/>
  <c r="M8429" i="3"/>
  <c r="L8429" i="3"/>
  <c r="K8429" i="3"/>
  <c r="G8429" i="3"/>
  <c r="C8429" i="3"/>
  <c r="D8429" i="3" s="1"/>
  <c r="N8428" i="3" a="1"/>
  <c r="N8428" i="3" s="1"/>
  <c r="M8428" i="3"/>
  <c r="L8428" i="3"/>
  <c r="K8428" i="3"/>
  <c r="G8428" i="3"/>
  <c r="C8428" i="3"/>
  <c r="D8428" i="3" s="1"/>
  <c r="N8427" i="3" a="1"/>
  <c r="N8427" i="3" s="1"/>
  <c r="M8427" i="3"/>
  <c r="L8427" i="3"/>
  <c r="K8427" i="3"/>
  <c r="G8427" i="3"/>
  <c r="C8427" i="3"/>
  <c r="D8427" i="3" s="1"/>
  <c r="N8426" i="3" a="1"/>
  <c r="N8426" i="3" s="1"/>
  <c r="M8426" i="3"/>
  <c r="L8426" i="3"/>
  <c r="K8426" i="3"/>
  <c r="G8426" i="3"/>
  <c r="C8426" i="3"/>
  <c r="D8426" i="3" s="1"/>
  <c r="N8425" i="3" a="1"/>
  <c r="N8425" i="3" s="1"/>
  <c r="M8425" i="3"/>
  <c r="L8425" i="3"/>
  <c r="K8425" i="3"/>
  <c r="G8425" i="3"/>
  <c r="C8425" i="3"/>
  <c r="D8425" i="3" s="1"/>
  <c r="N8424" i="3" a="1"/>
  <c r="N8424" i="3" s="1"/>
  <c r="M8424" i="3"/>
  <c r="L8424" i="3"/>
  <c r="K8424" i="3"/>
  <c r="G8424" i="3"/>
  <c r="C8424" i="3"/>
  <c r="D8424" i="3" s="1"/>
  <c r="N8423" i="3" a="1"/>
  <c r="N8423" i="3" s="1"/>
  <c r="M8423" i="3"/>
  <c r="L8423" i="3"/>
  <c r="K8423" i="3"/>
  <c r="G8423" i="3"/>
  <c r="C8423" i="3"/>
  <c r="D8423" i="3" s="1"/>
  <c r="N8422" i="3" a="1"/>
  <c r="N8422" i="3" s="1"/>
  <c r="M8422" i="3"/>
  <c r="L8422" i="3"/>
  <c r="K8422" i="3"/>
  <c r="G8422" i="3"/>
  <c r="C8422" i="3"/>
  <c r="D8422" i="3" s="1"/>
  <c r="N8421" i="3" a="1"/>
  <c r="N8421" i="3" s="1"/>
  <c r="M8421" i="3"/>
  <c r="L8421" i="3"/>
  <c r="K8421" i="3"/>
  <c r="G8421" i="3"/>
  <c r="C8421" i="3"/>
  <c r="D8421" i="3" s="1"/>
  <c r="N8420" i="3" a="1"/>
  <c r="N8420" i="3" s="1"/>
  <c r="M8420" i="3"/>
  <c r="L8420" i="3"/>
  <c r="K8420" i="3"/>
  <c r="G8420" i="3"/>
  <c r="C8420" i="3"/>
  <c r="D8420" i="3" s="1"/>
  <c r="N8419" i="3" a="1"/>
  <c r="N8419" i="3" s="1"/>
  <c r="M8419" i="3"/>
  <c r="L8419" i="3"/>
  <c r="K8419" i="3"/>
  <c r="G8419" i="3"/>
  <c r="C8419" i="3"/>
  <c r="D8419" i="3" s="1"/>
  <c r="N8418" i="3" a="1"/>
  <c r="N8418" i="3" s="1"/>
  <c r="M8418" i="3"/>
  <c r="L8418" i="3"/>
  <c r="K8418" i="3"/>
  <c r="G8418" i="3"/>
  <c r="D8418" i="3"/>
  <c r="C8418" i="3"/>
  <c r="N8417" i="3" a="1"/>
  <c r="N8417" i="3" s="1"/>
  <c r="M8417" i="3"/>
  <c r="L8417" i="3"/>
  <c r="K8417" i="3"/>
  <c r="G8417" i="3"/>
  <c r="C8417" i="3"/>
  <c r="D8417" i="3" s="1"/>
  <c r="N8416" i="3" a="1"/>
  <c r="N8416" i="3" s="1"/>
  <c r="M8416" i="3"/>
  <c r="L8416" i="3"/>
  <c r="K8416" i="3"/>
  <c r="G8416" i="3"/>
  <c r="C8416" i="3"/>
  <c r="D8416" i="3" s="1"/>
  <c r="N8415" i="3" a="1"/>
  <c r="N8415" i="3" s="1"/>
  <c r="M8415" i="3"/>
  <c r="L8415" i="3"/>
  <c r="K8415" i="3"/>
  <c r="G8415" i="3"/>
  <c r="C8415" i="3"/>
  <c r="D8415" i="3" s="1"/>
  <c r="N8414" i="3" a="1"/>
  <c r="N8414" i="3" s="1"/>
  <c r="M8414" i="3"/>
  <c r="L8414" i="3"/>
  <c r="K8414" i="3"/>
  <c r="G8414" i="3"/>
  <c r="C8414" i="3"/>
  <c r="D8414" i="3" s="1"/>
  <c r="N8413" i="3" a="1"/>
  <c r="N8413" i="3" s="1"/>
  <c r="M8413" i="3"/>
  <c r="L8413" i="3"/>
  <c r="K8413" i="3"/>
  <c r="G8413" i="3"/>
  <c r="C8413" i="3"/>
  <c r="D8413" i="3" s="1"/>
  <c r="N8412" i="3" a="1"/>
  <c r="N8412" i="3" s="1"/>
  <c r="M8412" i="3"/>
  <c r="L8412" i="3"/>
  <c r="K8412" i="3"/>
  <c r="G8412" i="3"/>
  <c r="C8412" i="3"/>
  <c r="D8412" i="3" s="1"/>
  <c r="N8411" i="3" a="1"/>
  <c r="N8411" i="3" s="1"/>
  <c r="M8411" i="3"/>
  <c r="L8411" i="3"/>
  <c r="K8411" i="3"/>
  <c r="G8411" i="3"/>
  <c r="D8411" i="3"/>
  <c r="C8411" i="3"/>
  <c r="N8410" i="3" a="1"/>
  <c r="N8410" i="3" s="1"/>
  <c r="M8410" i="3"/>
  <c r="L8410" i="3"/>
  <c r="K8410" i="3"/>
  <c r="G8410" i="3"/>
  <c r="C8410" i="3"/>
  <c r="D8410" i="3" s="1"/>
  <c r="N8409" i="3" a="1"/>
  <c r="N8409" i="3" s="1"/>
  <c r="M8409" i="3"/>
  <c r="L8409" i="3"/>
  <c r="K8409" i="3"/>
  <c r="G8409" i="3"/>
  <c r="C8409" i="3"/>
  <c r="D8409" i="3" s="1"/>
  <c r="N8408" i="3" a="1"/>
  <c r="N8408" i="3" s="1"/>
  <c r="M8408" i="3"/>
  <c r="L8408" i="3"/>
  <c r="K8408" i="3"/>
  <c r="G8408" i="3"/>
  <c r="C8408" i="3"/>
  <c r="D8408" i="3" s="1"/>
  <c r="N8407" i="3" a="1"/>
  <c r="N8407" i="3" s="1"/>
  <c r="M8407" i="3"/>
  <c r="L8407" i="3"/>
  <c r="K8407" i="3"/>
  <c r="G8407" i="3"/>
  <c r="C8407" i="3"/>
  <c r="D8407" i="3" s="1"/>
  <c r="N8406" i="3" a="1"/>
  <c r="N8406" i="3" s="1"/>
  <c r="M8406" i="3"/>
  <c r="L8406" i="3"/>
  <c r="K8406" i="3"/>
  <c r="G8406" i="3"/>
  <c r="C8406" i="3"/>
  <c r="D8406" i="3" s="1"/>
  <c r="N8405" i="3" a="1"/>
  <c r="N8405" i="3" s="1"/>
  <c r="M8405" i="3"/>
  <c r="L8405" i="3"/>
  <c r="K8405" i="3"/>
  <c r="G8405" i="3"/>
  <c r="C8405" i="3"/>
  <c r="D8405" i="3" s="1"/>
  <c r="N8404" i="3" a="1"/>
  <c r="N8404" i="3" s="1"/>
  <c r="M8404" i="3"/>
  <c r="L8404" i="3"/>
  <c r="K8404" i="3"/>
  <c r="G8404" i="3"/>
  <c r="C8404" i="3"/>
  <c r="D8404" i="3" s="1"/>
  <c r="N8403" i="3" a="1"/>
  <c r="N8403" i="3" s="1"/>
  <c r="M8403" i="3"/>
  <c r="L8403" i="3"/>
  <c r="K8403" i="3"/>
  <c r="G8403" i="3"/>
  <c r="C8403" i="3"/>
  <c r="D8403" i="3" s="1"/>
  <c r="N8402" i="3" a="1"/>
  <c r="N8402" i="3" s="1"/>
  <c r="M8402" i="3"/>
  <c r="L8402" i="3"/>
  <c r="K8402" i="3"/>
  <c r="G8402" i="3"/>
  <c r="C8402" i="3"/>
  <c r="D8402" i="3" s="1"/>
  <c r="N8401" i="3" a="1"/>
  <c r="N8401" i="3" s="1"/>
  <c r="M8401" i="3"/>
  <c r="L8401" i="3"/>
  <c r="K8401" i="3"/>
  <c r="G8401" i="3"/>
  <c r="C8401" i="3"/>
  <c r="D8401" i="3" s="1"/>
  <c r="N8400" i="3" a="1"/>
  <c r="N8400" i="3" s="1"/>
  <c r="M8400" i="3"/>
  <c r="L8400" i="3"/>
  <c r="K8400" i="3"/>
  <c r="G8400" i="3"/>
  <c r="C8400" i="3"/>
  <c r="D8400" i="3" s="1"/>
  <c r="N8399" i="3" a="1"/>
  <c r="N8399" i="3" s="1"/>
  <c r="M8399" i="3"/>
  <c r="L8399" i="3"/>
  <c r="K8399" i="3"/>
  <c r="G8399" i="3"/>
  <c r="C8399" i="3"/>
  <c r="D8399" i="3" s="1"/>
  <c r="N8398" i="3" a="1"/>
  <c r="N8398" i="3" s="1"/>
  <c r="M8398" i="3"/>
  <c r="L8398" i="3"/>
  <c r="K8398" i="3"/>
  <c r="G8398" i="3"/>
  <c r="C8398" i="3"/>
  <c r="D8398" i="3" s="1"/>
  <c r="N8397" i="3" a="1"/>
  <c r="N8397" i="3" s="1"/>
  <c r="M8397" i="3"/>
  <c r="L8397" i="3"/>
  <c r="K8397" i="3"/>
  <c r="G8397" i="3"/>
  <c r="C8397" i="3"/>
  <c r="D8397" i="3" s="1"/>
  <c r="N8396" i="3" a="1"/>
  <c r="N8396" i="3" s="1"/>
  <c r="M8396" i="3"/>
  <c r="L8396" i="3"/>
  <c r="K8396" i="3"/>
  <c r="G8396" i="3"/>
  <c r="C8396" i="3"/>
  <c r="D8396" i="3" s="1"/>
  <c r="N8395" i="3" a="1"/>
  <c r="N8395" i="3" s="1"/>
  <c r="M8395" i="3"/>
  <c r="L8395" i="3"/>
  <c r="K8395" i="3"/>
  <c r="G8395" i="3"/>
  <c r="C8395" i="3"/>
  <c r="D8395" i="3" s="1"/>
  <c r="N8394" i="3" a="1"/>
  <c r="N8394" i="3" s="1"/>
  <c r="M8394" i="3"/>
  <c r="L8394" i="3"/>
  <c r="K8394" i="3"/>
  <c r="G8394" i="3"/>
  <c r="C8394" i="3"/>
  <c r="D8394" i="3" s="1"/>
  <c r="N8393" i="3" a="1"/>
  <c r="N8393" i="3" s="1"/>
  <c r="M8393" i="3"/>
  <c r="L8393" i="3"/>
  <c r="K8393" i="3"/>
  <c r="G8393" i="3"/>
  <c r="C8393" i="3"/>
  <c r="D8393" i="3" s="1"/>
  <c r="N8392" i="3" a="1"/>
  <c r="N8392" i="3" s="1"/>
  <c r="M8392" i="3"/>
  <c r="L8392" i="3"/>
  <c r="K8392" i="3"/>
  <c r="G8392" i="3"/>
  <c r="C8392" i="3"/>
  <c r="D8392" i="3" s="1"/>
  <c r="N8391" i="3" a="1"/>
  <c r="N8391" i="3" s="1"/>
  <c r="M8391" i="3"/>
  <c r="L8391" i="3"/>
  <c r="K8391" i="3"/>
  <c r="G8391" i="3"/>
  <c r="C8391" i="3"/>
  <c r="D8391" i="3" s="1"/>
  <c r="N8390" i="3" a="1"/>
  <c r="N8390" i="3" s="1"/>
  <c r="M8390" i="3"/>
  <c r="L8390" i="3"/>
  <c r="K8390" i="3"/>
  <c r="G8390" i="3"/>
  <c r="C8390" i="3"/>
  <c r="D8390" i="3" s="1"/>
  <c r="N8389" i="3" a="1"/>
  <c r="N8389" i="3" s="1"/>
  <c r="M8389" i="3"/>
  <c r="L8389" i="3"/>
  <c r="K8389" i="3"/>
  <c r="G8389" i="3"/>
  <c r="C8389" i="3"/>
  <c r="D8389" i="3" s="1"/>
  <c r="N8388" i="3" a="1"/>
  <c r="N8388" i="3" s="1"/>
  <c r="M8388" i="3"/>
  <c r="L8388" i="3"/>
  <c r="K8388" i="3"/>
  <c r="G8388" i="3"/>
  <c r="C8388" i="3"/>
  <c r="D8388" i="3" s="1"/>
  <c r="N8387" i="3" a="1"/>
  <c r="N8387" i="3" s="1"/>
  <c r="M8387" i="3"/>
  <c r="L8387" i="3"/>
  <c r="K8387" i="3"/>
  <c r="G8387" i="3"/>
  <c r="C8387" i="3"/>
  <c r="D8387" i="3" s="1"/>
  <c r="N8386" i="3" a="1"/>
  <c r="N8386" i="3" s="1"/>
  <c r="M8386" i="3"/>
  <c r="L8386" i="3"/>
  <c r="K8386" i="3"/>
  <c r="G8386" i="3"/>
  <c r="C8386" i="3"/>
  <c r="D8386" i="3" s="1"/>
  <c r="N8385" i="3" a="1"/>
  <c r="N8385" i="3" s="1"/>
  <c r="M8385" i="3"/>
  <c r="L8385" i="3"/>
  <c r="K8385" i="3"/>
  <c r="G8385" i="3"/>
  <c r="C8385" i="3"/>
  <c r="D8385" i="3" s="1"/>
  <c r="N8384" i="3" a="1"/>
  <c r="N8384" i="3" s="1"/>
  <c r="M8384" i="3"/>
  <c r="L8384" i="3"/>
  <c r="K8384" i="3"/>
  <c r="G8384" i="3"/>
  <c r="C8384" i="3"/>
  <c r="D8384" i="3" s="1"/>
  <c r="N8383" i="3" a="1"/>
  <c r="N8383" i="3" s="1"/>
  <c r="M8383" i="3"/>
  <c r="L8383" i="3"/>
  <c r="K8383" i="3"/>
  <c r="G8383" i="3"/>
  <c r="C8383" i="3"/>
  <c r="D8383" i="3" s="1"/>
  <c r="N8382" i="3" a="1"/>
  <c r="N8382" i="3" s="1"/>
  <c r="M8382" i="3"/>
  <c r="L8382" i="3"/>
  <c r="K8382" i="3"/>
  <c r="G8382" i="3"/>
  <c r="C8382" i="3"/>
  <c r="D8382" i="3" s="1"/>
  <c r="N8381" i="3" a="1"/>
  <c r="N8381" i="3" s="1"/>
  <c r="M8381" i="3"/>
  <c r="L8381" i="3"/>
  <c r="K8381" i="3"/>
  <c r="G8381" i="3"/>
  <c r="C8381" i="3"/>
  <c r="D8381" i="3" s="1"/>
  <c r="N8380" i="3" a="1"/>
  <c r="N8380" i="3" s="1"/>
  <c r="M8380" i="3"/>
  <c r="L8380" i="3"/>
  <c r="K8380" i="3"/>
  <c r="G8380" i="3"/>
  <c r="C8380" i="3"/>
  <c r="D8380" i="3" s="1"/>
  <c r="N8379" i="3" a="1"/>
  <c r="N8379" i="3" s="1"/>
  <c r="M8379" i="3"/>
  <c r="L8379" i="3"/>
  <c r="K8379" i="3"/>
  <c r="G8379" i="3"/>
  <c r="C8379" i="3"/>
  <c r="D8379" i="3" s="1"/>
  <c r="N8378" i="3" a="1"/>
  <c r="N8378" i="3" s="1"/>
  <c r="M8378" i="3"/>
  <c r="L8378" i="3"/>
  <c r="K8378" i="3"/>
  <c r="G8378" i="3"/>
  <c r="C8378" i="3"/>
  <c r="D8378" i="3" s="1"/>
  <c r="N8377" i="3" a="1"/>
  <c r="N8377" i="3" s="1"/>
  <c r="M8377" i="3"/>
  <c r="L8377" i="3"/>
  <c r="K8377" i="3"/>
  <c r="G8377" i="3"/>
  <c r="C8377" i="3"/>
  <c r="D8377" i="3" s="1"/>
  <c r="N8376" i="3" a="1"/>
  <c r="N8376" i="3" s="1"/>
  <c r="M8376" i="3"/>
  <c r="L8376" i="3"/>
  <c r="K8376" i="3"/>
  <c r="G8376" i="3"/>
  <c r="C8376" i="3"/>
  <c r="D8376" i="3" s="1"/>
  <c r="N8375" i="3" a="1"/>
  <c r="N8375" i="3" s="1"/>
  <c r="M8375" i="3"/>
  <c r="L8375" i="3"/>
  <c r="K8375" i="3"/>
  <c r="G8375" i="3"/>
  <c r="C8375" i="3"/>
  <c r="D8375" i="3" s="1"/>
  <c r="N8374" i="3" a="1"/>
  <c r="N8374" i="3" s="1"/>
  <c r="M8374" i="3"/>
  <c r="L8374" i="3"/>
  <c r="K8374" i="3"/>
  <c r="G8374" i="3"/>
  <c r="C8374" i="3"/>
  <c r="D8374" i="3" s="1"/>
  <c r="N8373" i="3" a="1"/>
  <c r="N8373" i="3" s="1"/>
  <c r="M8373" i="3"/>
  <c r="L8373" i="3"/>
  <c r="K8373" i="3"/>
  <c r="G8373" i="3"/>
  <c r="C8373" i="3"/>
  <c r="D8373" i="3" s="1"/>
  <c r="N8372" i="3" a="1"/>
  <c r="N8372" i="3" s="1"/>
  <c r="M8372" i="3"/>
  <c r="L8372" i="3"/>
  <c r="K8372" i="3"/>
  <c r="G8372" i="3"/>
  <c r="C8372" i="3"/>
  <c r="D8372" i="3" s="1"/>
  <c r="N8371" i="3" a="1"/>
  <c r="N8371" i="3" s="1"/>
  <c r="M8371" i="3"/>
  <c r="L8371" i="3"/>
  <c r="K8371" i="3"/>
  <c r="G8371" i="3"/>
  <c r="C8371" i="3"/>
  <c r="D8371" i="3" s="1"/>
  <c r="N8370" i="3" a="1"/>
  <c r="N8370" i="3" s="1"/>
  <c r="M8370" i="3"/>
  <c r="L8370" i="3"/>
  <c r="K8370" i="3"/>
  <c r="G8370" i="3"/>
  <c r="C8370" i="3"/>
  <c r="D8370" i="3" s="1"/>
  <c r="N8369" i="3" a="1"/>
  <c r="N8369" i="3" s="1"/>
  <c r="M8369" i="3"/>
  <c r="L8369" i="3"/>
  <c r="K8369" i="3"/>
  <c r="G8369" i="3"/>
  <c r="C8369" i="3"/>
  <c r="D8369" i="3" s="1"/>
  <c r="N8368" i="3" a="1"/>
  <c r="N8368" i="3" s="1"/>
  <c r="M8368" i="3"/>
  <c r="L8368" i="3"/>
  <c r="K8368" i="3"/>
  <c r="G8368" i="3"/>
  <c r="C8368" i="3"/>
  <c r="D8368" i="3" s="1"/>
  <c r="N8367" i="3" a="1"/>
  <c r="N8367" i="3" s="1"/>
  <c r="M8367" i="3"/>
  <c r="L8367" i="3"/>
  <c r="K8367" i="3"/>
  <c r="G8367" i="3"/>
  <c r="C8367" i="3"/>
  <c r="D8367" i="3" s="1"/>
  <c r="N8366" i="3" a="1"/>
  <c r="N8366" i="3" s="1"/>
  <c r="M8366" i="3"/>
  <c r="L8366" i="3"/>
  <c r="K8366" i="3"/>
  <c r="G8366" i="3"/>
  <c r="C8366" i="3"/>
  <c r="D8366" i="3" s="1"/>
  <c r="N8365" i="3" a="1"/>
  <c r="N8365" i="3" s="1"/>
  <c r="M8365" i="3"/>
  <c r="L8365" i="3"/>
  <c r="K8365" i="3"/>
  <c r="G8365" i="3"/>
  <c r="C8365" i="3"/>
  <c r="D8365" i="3" s="1"/>
  <c r="N8364" i="3" a="1"/>
  <c r="N8364" i="3" s="1"/>
  <c r="M8364" i="3"/>
  <c r="L8364" i="3"/>
  <c r="K8364" i="3"/>
  <c r="G8364" i="3"/>
  <c r="C8364" i="3"/>
  <c r="D8364" i="3" s="1"/>
  <c r="N8363" i="3" a="1"/>
  <c r="N8363" i="3" s="1"/>
  <c r="M8363" i="3"/>
  <c r="L8363" i="3"/>
  <c r="K8363" i="3"/>
  <c r="G8363" i="3"/>
  <c r="C8363" i="3"/>
  <c r="D8363" i="3" s="1"/>
  <c r="N8362" i="3" a="1"/>
  <c r="N8362" i="3" s="1"/>
  <c r="M8362" i="3"/>
  <c r="L8362" i="3"/>
  <c r="K8362" i="3"/>
  <c r="G8362" i="3"/>
  <c r="C8362" i="3"/>
  <c r="D8362" i="3" s="1"/>
  <c r="N8361" i="3" a="1"/>
  <c r="N8361" i="3" s="1"/>
  <c r="M8361" i="3"/>
  <c r="L8361" i="3"/>
  <c r="K8361" i="3"/>
  <c r="G8361" i="3"/>
  <c r="C8361" i="3"/>
  <c r="D8361" i="3" s="1"/>
  <c r="N8360" i="3" a="1"/>
  <c r="N8360" i="3" s="1"/>
  <c r="M8360" i="3"/>
  <c r="L8360" i="3"/>
  <c r="K8360" i="3"/>
  <c r="G8360" i="3"/>
  <c r="C8360" i="3"/>
  <c r="D8360" i="3" s="1"/>
  <c r="N8359" i="3" a="1"/>
  <c r="N8359" i="3" s="1"/>
  <c r="M8359" i="3"/>
  <c r="L8359" i="3"/>
  <c r="K8359" i="3"/>
  <c r="G8359" i="3"/>
  <c r="C8359" i="3"/>
  <c r="D8359" i="3" s="1"/>
  <c r="N8358" i="3" a="1"/>
  <c r="N8358" i="3" s="1"/>
  <c r="M8358" i="3"/>
  <c r="L8358" i="3"/>
  <c r="K8358" i="3"/>
  <c r="G8358" i="3"/>
  <c r="C8358" i="3"/>
  <c r="D8358" i="3" s="1"/>
  <c r="N8357" i="3" a="1"/>
  <c r="N8357" i="3" s="1"/>
  <c r="M8357" i="3"/>
  <c r="L8357" i="3"/>
  <c r="K8357" i="3"/>
  <c r="G8357" i="3"/>
  <c r="C8357" i="3"/>
  <c r="D8357" i="3" s="1"/>
  <c r="N8356" i="3" a="1"/>
  <c r="N8356" i="3" s="1"/>
  <c r="M8356" i="3"/>
  <c r="L8356" i="3"/>
  <c r="K8356" i="3"/>
  <c r="G8356" i="3"/>
  <c r="C8356" i="3"/>
  <c r="D8356" i="3" s="1"/>
  <c r="N8355" i="3" a="1"/>
  <c r="N8355" i="3" s="1"/>
  <c r="M8355" i="3"/>
  <c r="L8355" i="3"/>
  <c r="K8355" i="3"/>
  <c r="G8355" i="3"/>
  <c r="C8355" i="3"/>
  <c r="D8355" i="3" s="1"/>
  <c r="N8354" i="3" a="1"/>
  <c r="N8354" i="3" s="1"/>
  <c r="M8354" i="3"/>
  <c r="L8354" i="3"/>
  <c r="K8354" i="3"/>
  <c r="G8354" i="3"/>
  <c r="C8354" i="3"/>
  <c r="D8354" i="3" s="1"/>
  <c r="N8353" i="3" a="1"/>
  <c r="N8353" i="3" s="1"/>
  <c r="M8353" i="3"/>
  <c r="L8353" i="3"/>
  <c r="K8353" i="3"/>
  <c r="G8353" i="3"/>
  <c r="C8353" i="3"/>
  <c r="D8353" i="3" s="1"/>
  <c r="N8352" i="3" a="1"/>
  <c r="N8352" i="3" s="1"/>
  <c r="M8352" i="3"/>
  <c r="L8352" i="3"/>
  <c r="K8352" i="3"/>
  <c r="G8352" i="3"/>
  <c r="C8352" i="3"/>
  <c r="D8352" i="3" s="1"/>
  <c r="N8351" i="3" a="1"/>
  <c r="N8351" i="3" s="1"/>
  <c r="M8351" i="3"/>
  <c r="L8351" i="3"/>
  <c r="K8351" i="3"/>
  <c r="G8351" i="3"/>
  <c r="C8351" i="3"/>
  <c r="D8351" i="3" s="1"/>
  <c r="N8350" i="3" a="1"/>
  <c r="N8350" i="3" s="1"/>
  <c r="M8350" i="3"/>
  <c r="L8350" i="3"/>
  <c r="K8350" i="3"/>
  <c r="G8350" i="3"/>
  <c r="C8350" i="3"/>
  <c r="D8350" i="3" s="1"/>
  <c r="N8349" i="3" a="1"/>
  <c r="N8349" i="3" s="1"/>
  <c r="M8349" i="3"/>
  <c r="L8349" i="3"/>
  <c r="K8349" i="3"/>
  <c r="G8349" i="3"/>
  <c r="C8349" i="3"/>
  <c r="D8349" i="3" s="1"/>
  <c r="N8348" i="3" a="1"/>
  <c r="N8348" i="3" s="1"/>
  <c r="M8348" i="3"/>
  <c r="L8348" i="3"/>
  <c r="K8348" i="3"/>
  <c r="G8348" i="3"/>
  <c r="C8348" i="3"/>
  <c r="D8348" i="3" s="1"/>
  <c r="N8347" i="3" a="1"/>
  <c r="N8347" i="3" s="1"/>
  <c r="M8347" i="3"/>
  <c r="L8347" i="3"/>
  <c r="K8347" i="3"/>
  <c r="G8347" i="3"/>
  <c r="C8347" i="3"/>
  <c r="D8347" i="3" s="1"/>
  <c r="N8346" i="3" a="1"/>
  <c r="N8346" i="3" s="1"/>
  <c r="M8346" i="3"/>
  <c r="L8346" i="3"/>
  <c r="K8346" i="3"/>
  <c r="G8346" i="3"/>
  <c r="C8346" i="3"/>
  <c r="D8346" i="3" s="1"/>
  <c r="N8345" i="3" a="1"/>
  <c r="N8345" i="3" s="1"/>
  <c r="M8345" i="3"/>
  <c r="L8345" i="3"/>
  <c r="K8345" i="3"/>
  <c r="G8345" i="3"/>
  <c r="C8345" i="3"/>
  <c r="D8345" i="3" s="1"/>
  <c r="N8344" i="3" a="1"/>
  <c r="N8344" i="3" s="1"/>
  <c r="M8344" i="3"/>
  <c r="L8344" i="3"/>
  <c r="K8344" i="3"/>
  <c r="G8344" i="3"/>
  <c r="C8344" i="3"/>
  <c r="D8344" i="3" s="1"/>
  <c r="N8343" i="3" a="1"/>
  <c r="N8343" i="3" s="1"/>
  <c r="M8343" i="3"/>
  <c r="L8343" i="3"/>
  <c r="K8343" i="3"/>
  <c r="G8343" i="3"/>
  <c r="C8343" i="3"/>
  <c r="D8343" i="3" s="1"/>
  <c r="N8342" i="3" a="1"/>
  <c r="N8342" i="3" s="1"/>
  <c r="M8342" i="3"/>
  <c r="L8342" i="3"/>
  <c r="K8342" i="3"/>
  <c r="G8342" i="3"/>
  <c r="C8342" i="3"/>
  <c r="D8342" i="3" s="1"/>
  <c r="N8341" i="3" a="1"/>
  <c r="N8341" i="3" s="1"/>
  <c r="M8341" i="3"/>
  <c r="L8341" i="3"/>
  <c r="K8341" i="3"/>
  <c r="G8341" i="3"/>
  <c r="C8341" i="3"/>
  <c r="D8341" i="3" s="1"/>
  <c r="N8340" i="3" a="1"/>
  <c r="N8340" i="3" s="1"/>
  <c r="M8340" i="3"/>
  <c r="L8340" i="3"/>
  <c r="K8340" i="3"/>
  <c r="G8340" i="3"/>
  <c r="C8340" i="3"/>
  <c r="D8340" i="3" s="1"/>
  <c r="N8339" i="3" a="1"/>
  <c r="N8339" i="3" s="1"/>
  <c r="M8339" i="3"/>
  <c r="L8339" i="3"/>
  <c r="K8339" i="3"/>
  <c r="G8339" i="3"/>
  <c r="C8339" i="3"/>
  <c r="D8339" i="3" s="1"/>
  <c r="N8338" i="3" a="1"/>
  <c r="N8338" i="3" s="1"/>
  <c r="M8338" i="3"/>
  <c r="L8338" i="3"/>
  <c r="K8338" i="3"/>
  <c r="G8338" i="3"/>
  <c r="C8338" i="3"/>
  <c r="D8338" i="3" s="1"/>
  <c r="N8337" i="3"/>
  <c r="N8337" i="3" a="1"/>
  <c r="M8337" i="3"/>
  <c r="L8337" i="3"/>
  <c r="K8337" i="3"/>
  <c r="G8337" i="3"/>
  <c r="C8337" i="3"/>
  <c r="D8337" i="3" s="1"/>
  <c r="N8336" i="3" a="1"/>
  <c r="N8336" i="3" s="1"/>
  <c r="M8336" i="3"/>
  <c r="L8336" i="3"/>
  <c r="K8336" i="3"/>
  <c r="G8336" i="3"/>
  <c r="C8336" i="3"/>
  <c r="D8336" i="3" s="1"/>
  <c r="N8335" i="3" a="1"/>
  <c r="N8335" i="3" s="1"/>
  <c r="M8335" i="3"/>
  <c r="L8335" i="3"/>
  <c r="K8335" i="3"/>
  <c r="G8335" i="3"/>
  <c r="C8335" i="3"/>
  <c r="D8335" i="3" s="1"/>
  <c r="N8334" i="3" a="1"/>
  <c r="N8334" i="3" s="1"/>
  <c r="M8334" i="3"/>
  <c r="L8334" i="3"/>
  <c r="K8334" i="3"/>
  <c r="G8334" i="3"/>
  <c r="C8334" i="3"/>
  <c r="D8334" i="3" s="1"/>
  <c r="N8333" i="3" a="1"/>
  <c r="N8333" i="3" s="1"/>
  <c r="M8333" i="3"/>
  <c r="L8333" i="3"/>
  <c r="K8333" i="3"/>
  <c r="G8333" i="3"/>
  <c r="C8333" i="3"/>
  <c r="D8333" i="3" s="1"/>
  <c r="N8332" i="3" a="1"/>
  <c r="N8332" i="3" s="1"/>
  <c r="M8332" i="3"/>
  <c r="L8332" i="3"/>
  <c r="K8332" i="3"/>
  <c r="G8332" i="3"/>
  <c r="C8332" i="3"/>
  <c r="D8332" i="3" s="1"/>
  <c r="N8331" i="3" a="1"/>
  <c r="N8331" i="3" s="1"/>
  <c r="M8331" i="3"/>
  <c r="L8331" i="3"/>
  <c r="K8331" i="3"/>
  <c r="G8331" i="3"/>
  <c r="C8331" i="3"/>
  <c r="D8331" i="3" s="1"/>
  <c r="N8330" i="3"/>
  <c r="N8330" i="3" a="1"/>
  <c r="M8330" i="3"/>
  <c r="L8330" i="3"/>
  <c r="K8330" i="3"/>
  <c r="G8330" i="3"/>
  <c r="C8330" i="3"/>
  <c r="D8330" i="3" s="1"/>
  <c r="N8329" i="3" a="1"/>
  <c r="N8329" i="3" s="1"/>
  <c r="M8329" i="3"/>
  <c r="L8329" i="3"/>
  <c r="K8329" i="3"/>
  <c r="G8329" i="3"/>
  <c r="C8329" i="3"/>
  <c r="D8329" i="3" s="1"/>
  <c r="N8328" i="3" a="1"/>
  <c r="N8328" i="3" s="1"/>
  <c r="M8328" i="3"/>
  <c r="L8328" i="3"/>
  <c r="K8328" i="3"/>
  <c r="G8328" i="3"/>
  <c r="C8328" i="3"/>
  <c r="D8328" i="3" s="1"/>
  <c r="N8327" i="3" a="1"/>
  <c r="N8327" i="3" s="1"/>
  <c r="M8327" i="3"/>
  <c r="L8327" i="3"/>
  <c r="K8327" i="3"/>
  <c r="G8327" i="3"/>
  <c r="C8327" i="3"/>
  <c r="D8327" i="3" s="1"/>
  <c r="N8326" i="3" a="1"/>
  <c r="N8326" i="3" s="1"/>
  <c r="M8326" i="3"/>
  <c r="L8326" i="3"/>
  <c r="K8326" i="3"/>
  <c r="G8326" i="3"/>
  <c r="C8326" i="3"/>
  <c r="D8326" i="3" s="1"/>
  <c r="N8325" i="3" a="1"/>
  <c r="N8325" i="3" s="1"/>
  <c r="M8325" i="3"/>
  <c r="L8325" i="3"/>
  <c r="K8325" i="3"/>
  <c r="G8325" i="3"/>
  <c r="C8325" i="3"/>
  <c r="D8325" i="3" s="1"/>
  <c r="N8324" i="3" a="1"/>
  <c r="N8324" i="3" s="1"/>
  <c r="M8324" i="3"/>
  <c r="L8324" i="3"/>
  <c r="K8324" i="3"/>
  <c r="G8324" i="3"/>
  <c r="C8324" i="3"/>
  <c r="D8324" i="3" s="1"/>
  <c r="N8323" i="3" a="1"/>
  <c r="N8323" i="3" s="1"/>
  <c r="M8323" i="3"/>
  <c r="L8323" i="3"/>
  <c r="K8323" i="3"/>
  <c r="G8323" i="3"/>
  <c r="C8323" i="3"/>
  <c r="D8323" i="3" s="1"/>
  <c r="N8322" i="3" a="1"/>
  <c r="N8322" i="3" s="1"/>
  <c r="M8322" i="3"/>
  <c r="L8322" i="3"/>
  <c r="K8322" i="3"/>
  <c r="G8322" i="3"/>
  <c r="C8322" i="3"/>
  <c r="D8322" i="3" s="1"/>
  <c r="N8321" i="3" a="1"/>
  <c r="N8321" i="3" s="1"/>
  <c r="M8321" i="3"/>
  <c r="L8321" i="3"/>
  <c r="K8321" i="3"/>
  <c r="G8321" i="3"/>
  <c r="C8321" i="3"/>
  <c r="D8321" i="3" s="1"/>
  <c r="N8320" i="3" a="1"/>
  <c r="N8320" i="3" s="1"/>
  <c r="M8320" i="3"/>
  <c r="L8320" i="3"/>
  <c r="K8320" i="3"/>
  <c r="G8320" i="3"/>
  <c r="C8320" i="3"/>
  <c r="D8320" i="3" s="1"/>
  <c r="N8319" i="3" a="1"/>
  <c r="N8319" i="3" s="1"/>
  <c r="M8319" i="3"/>
  <c r="L8319" i="3"/>
  <c r="K8319" i="3"/>
  <c r="G8319" i="3"/>
  <c r="C8319" i="3"/>
  <c r="D8319" i="3" s="1"/>
  <c r="N8318" i="3" a="1"/>
  <c r="N8318" i="3" s="1"/>
  <c r="M8318" i="3"/>
  <c r="L8318" i="3"/>
  <c r="K8318" i="3"/>
  <c r="G8318" i="3"/>
  <c r="C8318" i="3"/>
  <c r="D8318" i="3" s="1"/>
  <c r="N8317" i="3" a="1"/>
  <c r="N8317" i="3" s="1"/>
  <c r="M8317" i="3"/>
  <c r="L8317" i="3"/>
  <c r="K8317" i="3"/>
  <c r="G8317" i="3"/>
  <c r="C8317" i="3"/>
  <c r="D8317" i="3" s="1"/>
  <c r="N8316" i="3" a="1"/>
  <c r="N8316" i="3" s="1"/>
  <c r="M8316" i="3"/>
  <c r="L8316" i="3"/>
  <c r="K8316" i="3"/>
  <c r="G8316" i="3"/>
  <c r="C8316" i="3"/>
  <c r="D8316" i="3" s="1"/>
  <c r="N8315" i="3" a="1"/>
  <c r="N8315" i="3" s="1"/>
  <c r="M8315" i="3"/>
  <c r="L8315" i="3"/>
  <c r="K8315" i="3"/>
  <c r="G8315" i="3"/>
  <c r="C8315" i="3"/>
  <c r="D8315" i="3" s="1"/>
  <c r="N8314" i="3"/>
  <c r="N8314" i="3" a="1"/>
  <c r="M8314" i="3"/>
  <c r="L8314" i="3"/>
  <c r="K8314" i="3"/>
  <c r="G8314" i="3"/>
  <c r="C8314" i="3"/>
  <c r="D8314" i="3" s="1"/>
  <c r="N8313" i="3"/>
  <c r="N8313" i="3" a="1"/>
  <c r="M8313" i="3"/>
  <c r="L8313" i="3"/>
  <c r="K8313" i="3"/>
  <c r="G8313" i="3"/>
  <c r="C8313" i="3"/>
  <c r="D8313" i="3" s="1"/>
  <c r="N8312" i="3" a="1"/>
  <c r="N8312" i="3" s="1"/>
  <c r="M8312" i="3"/>
  <c r="L8312" i="3"/>
  <c r="K8312" i="3"/>
  <c r="G8312" i="3"/>
  <c r="C8312" i="3"/>
  <c r="D8312" i="3" s="1"/>
  <c r="N8311" i="3" a="1"/>
  <c r="N8311" i="3" s="1"/>
  <c r="M8311" i="3"/>
  <c r="L8311" i="3"/>
  <c r="K8311" i="3"/>
  <c r="G8311" i="3"/>
  <c r="C8311" i="3"/>
  <c r="D8311" i="3" s="1"/>
  <c r="N8310" i="3" a="1"/>
  <c r="N8310" i="3" s="1"/>
  <c r="M8310" i="3"/>
  <c r="L8310" i="3"/>
  <c r="K8310" i="3"/>
  <c r="G8310" i="3"/>
  <c r="C8310" i="3"/>
  <c r="D8310" i="3" s="1"/>
  <c r="N8309" i="3" a="1"/>
  <c r="N8309" i="3" s="1"/>
  <c r="M8309" i="3"/>
  <c r="L8309" i="3"/>
  <c r="K8309" i="3"/>
  <c r="G8309" i="3"/>
  <c r="C8309" i="3"/>
  <c r="D8309" i="3" s="1"/>
  <c r="N8308" i="3" a="1"/>
  <c r="N8308" i="3" s="1"/>
  <c r="M8308" i="3"/>
  <c r="L8308" i="3"/>
  <c r="K8308" i="3"/>
  <c r="G8308" i="3"/>
  <c r="C8308" i="3"/>
  <c r="D8308" i="3" s="1"/>
  <c r="N8307" i="3" a="1"/>
  <c r="N8307" i="3" s="1"/>
  <c r="M8307" i="3"/>
  <c r="L8307" i="3"/>
  <c r="K8307" i="3"/>
  <c r="G8307" i="3"/>
  <c r="C8307" i="3"/>
  <c r="D8307" i="3" s="1"/>
  <c r="N8306" i="3" a="1"/>
  <c r="N8306" i="3" s="1"/>
  <c r="M8306" i="3"/>
  <c r="L8306" i="3"/>
  <c r="K8306" i="3"/>
  <c r="G8306" i="3"/>
  <c r="C8306" i="3"/>
  <c r="D8306" i="3" s="1"/>
  <c r="N8305" i="3" a="1"/>
  <c r="N8305" i="3" s="1"/>
  <c r="M8305" i="3"/>
  <c r="L8305" i="3"/>
  <c r="K8305" i="3"/>
  <c r="G8305" i="3"/>
  <c r="C8305" i="3"/>
  <c r="D8305" i="3" s="1"/>
  <c r="N8304" i="3" a="1"/>
  <c r="N8304" i="3" s="1"/>
  <c r="M8304" i="3"/>
  <c r="L8304" i="3"/>
  <c r="K8304" i="3"/>
  <c r="G8304" i="3"/>
  <c r="C8304" i="3"/>
  <c r="D8304" i="3" s="1"/>
  <c r="N8303" i="3" a="1"/>
  <c r="N8303" i="3" s="1"/>
  <c r="M8303" i="3"/>
  <c r="L8303" i="3"/>
  <c r="K8303" i="3"/>
  <c r="G8303" i="3"/>
  <c r="C8303" i="3"/>
  <c r="D8303" i="3" s="1"/>
  <c r="N8302" i="3" a="1"/>
  <c r="N8302" i="3" s="1"/>
  <c r="M8302" i="3"/>
  <c r="L8302" i="3"/>
  <c r="K8302" i="3"/>
  <c r="G8302" i="3"/>
  <c r="C8302" i="3"/>
  <c r="D8302" i="3" s="1"/>
  <c r="N8301" i="3" a="1"/>
  <c r="N8301" i="3" s="1"/>
  <c r="M8301" i="3"/>
  <c r="L8301" i="3"/>
  <c r="K8301" i="3"/>
  <c r="G8301" i="3"/>
  <c r="C8301" i="3"/>
  <c r="D8301" i="3" s="1"/>
  <c r="N8300" i="3" a="1"/>
  <c r="N8300" i="3" s="1"/>
  <c r="M8300" i="3"/>
  <c r="L8300" i="3"/>
  <c r="K8300" i="3"/>
  <c r="G8300" i="3"/>
  <c r="C8300" i="3"/>
  <c r="D8300" i="3" s="1"/>
  <c r="N8299" i="3" a="1"/>
  <c r="N8299" i="3" s="1"/>
  <c r="M8299" i="3"/>
  <c r="L8299" i="3"/>
  <c r="K8299" i="3"/>
  <c r="G8299" i="3"/>
  <c r="C8299" i="3"/>
  <c r="D8299" i="3" s="1"/>
  <c r="N8298" i="3" a="1"/>
  <c r="N8298" i="3" s="1"/>
  <c r="M8298" i="3"/>
  <c r="L8298" i="3"/>
  <c r="K8298" i="3"/>
  <c r="G8298" i="3"/>
  <c r="C8298" i="3"/>
  <c r="D8298" i="3" s="1"/>
  <c r="N8297" i="3" a="1"/>
  <c r="N8297" i="3" s="1"/>
  <c r="M8297" i="3"/>
  <c r="L8297" i="3"/>
  <c r="K8297" i="3"/>
  <c r="G8297" i="3"/>
  <c r="C8297" i="3"/>
  <c r="D8297" i="3" s="1"/>
  <c r="N8296" i="3" a="1"/>
  <c r="N8296" i="3" s="1"/>
  <c r="M8296" i="3"/>
  <c r="L8296" i="3"/>
  <c r="K8296" i="3"/>
  <c r="G8296" i="3"/>
  <c r="C8296" i="3"/>
  <c r="D8296" i="3" s="1"/>
  <c r="N8295" i="3" a="1"/>
  <c r="N8295" i="3" s="1"/>
  <c r="M8295" i="3"/>
  <c r="L8295" i="3"/>
  <c r="K8295" i="3"/>
  <c r="G8295" i="3"/>
  <c r="C8295" i="3"/>
  <c r="D8295" i="3" s="1"/>
  <c r="N8294" i="3" a="1"/>
  <c r="N8294" i="3" s="1"/>
  <c r="M8294" i="3"/>
  <c r="L8294" i="3"/>
  <c r="K8294" i="3"/>
  <c r="G8294" i="3"/>
  <c r="C8294" i="3"/>
  <c r="D8294" i="3" s="1"/>
  <c r="N8293" i="3" a="1"/>
  <c r="N8293" i="3" s="1"/>
  <c r="M8293" i="3"/>
  <c r="L8293" i="3"/>
  <c r="K8293" i="3"/>
  <c r="G8293" i="3"/>
  <c r="C8293" i="3"/>
  <c r="D8293" i="3" s="1"/>
  <c r="N8292" i="3" a="1"/>
  <c r="N8292" i="3" s="1"/>
  <c r="M8292" i="3"/>
  <c r="L8292" i="3"/>
  <c r="K8292" i="3"/>
  <c r="G8292" i="3"/>
  <c r="C8292" i="3"/>
  <c r="D8292" i="3" s="1"/>
  <c r="N8291" i="3" a="1"/>
  <c r="N8291" i="3" s="1"/>
  <c r="M8291" i="3"/>
  <c r="L8291" i="3"/>
  <c r="K8291" i="3"/>
  <c r="G8291" i="3"/>
  <c r="C8291" i="3"/>
  <c r="D8291" i="3" s="1"/>
  <c r="N8290" i="3" a="1"/>
  <c r="N8290" i="3" s="1"/>
  <c r="M8290" i="3"/>
  <c r="L8290" i="3"/>
  <c r="K8290" i="3"/>
  <c r="G8290" i="3"/>
  <c r="C8290" i="3"/>
  <c r="D8290" i="3" s="1"/>
  <c r="N8289" i="3" a="1"/>
  <c r="N8289" i="3" s="1"/>
  <c r="M8289" i="3"/>
  <c r="L8289" i="3"/>
  <c r="K8289" i="3"/>
  <c r="G8289" i="3"/>
  <c r="C8289" i="3"/>
  <c r="D8289" i="3" s="1"/>
  <c r="N8288" i="3" a="1"/>
  <c r="N8288" i="3" s="1"/>
  <c r="M8288" i="3"/>
  <c r="L8288" i="3"/>
  <c r="K8288" i="3"/>
  <c r="G8288" i="3"/>
  <c r="C8288" i="3"/>
  <c r="D8288" i="3" s="1"/>
  <c r="N8287" i="3" a="1"/>
  <c r="N8287" i="3" s="1"/>
  <c r="M8287" i="3"/>
  <c r="L8287" i="3"/>
  <c r="K8287" i="3"/>
  <c r="G8287" i="3"/>
  <c r="C8287" i="3"/>
  <c r="D8287" i="3" s="1"/>
  <c r="N8286" i="3" a="1"/>
  <c r="N8286" i="3" s="1"/>
  <c r="M8286" i="3"/>
  <c r="L8286" i="3"/>
  <c r="K8286" i="3"/>
  <c r="G8286" i="3"/>
  <c r="C8286" i="3"/>
  <c r="D8286" i="3" s="1"/>
  <c r="N8285" i="3" a="1"/>
  <c r="N8285" i="3" s="1"/>
  <c r="M8285" i="3"/>
  <c r="L8285" i="3"/>
  <c r="K8285" i="3"/>
  <c r="G8285" i="3"/>
  <c r="C8285" i="3"/>
  <c r="D8285" i="3" s="1"/>
  <c r="N8284" i="3" a="1"/>
  <c r="N8284" i="3" s="1"/>
  <c r="M8284" i="3"/>
  <c r="L8284" i="3"/>
  <c r="K8284" i="3"/>
  <c r="G8284" i="3"/>
  <c r="C8284" i="3"/>
  <c r="D8284" i="3" s="1"/>
  <c r="N8283" i="3" a="1"/>
  <c r="N8283" i="3" s="1"/>
  <c r="M8283" i="3"/>
  <c r="L8283" i="3"/>
  <c r="K8283" i="3"/>
  <c r="G8283" i="3"/>
  <c r="C8283" i="3"/>
  <c r="D8283" i="3" s="1"/>
  <c r="N8282" i="3" a="1"/>
  <c r="N8282" i="3" s="1"/>
  <c r="M8282" i="3"/>
  <c r="L8282" i="3"/>
  <c r="K8282" i="3"/>
  <c r="G8282" i="3"/>
  <c r="C8282" i="3"/>
  <c r="D8282" i="3" s="1"/>
  <c r="N8281" i="3" a="1"/>
  <c r="N8281" i="3" s="1"/>
  <c r="M8281" i="3"/>
  <c r="L8281" i="3"/>
  <c r="K8281" i="3"/>
  <c r="G8281" i="3"/>
  <c r="C8281" i="3"/>
  <c r="D8281" i="3" s="1"/>
  <c r="N8280" i="3" a="1"/>
  <c r="N8280" i="3" s="1"/>
  <c r="M8280" i="3"/>
  <c r="L8280" i="3"/>
  <c r="K8280" i="3"/>
  <c r="G8280" i="3"/>
  <c r="C8280" i="3"/>
  <c r="D8280" i="3" s="1"/>
  <c r="N8279" i="3" a="1"/>
  <c r="N8279" i="3" s="1"/>
  <c r="M8279" i="3"/>
  <c r="L8279" i="3"/>
  <c r="K8279" i="3"/>
  <c r="G8279" i="3"/>
  <c r="C8279" i="3"/>
  <c r="D8279" i="3" s="1"/>
  <c r="N8278" i="3" a="1"/>
  <c r="N8278" i="3" s="1"/>
  <c r="M8278" i="3"/>
  <c r="L8278" i="3"/>
  <c r="K8278" i="3"/>
  <c r="G8278" i="3"/>
  <c r="C8278" i="3"/>
  <c r="D8278" i="3" s="1"/>
  <c r="N8277" i="3" a="1"/>
  <c r="N8277" i="3" s="1"/>
  <c r="M8277" i="3"/>
  <c r="L8277" i="3"/>
  <c r="K8277" i="3"/>
  <c r="G8277" i="3"/>
  <c r="C8277" i="3"/>
  <c r="D8277" i="3" s="1"/>
  <c r="N8276" i="3" a="1"/>
  <c r="N8276" i="3" s="1"/>
  <c r="M8276" i="3"/>
  <c r="L8276" i="3"/>
  <c r="K8276" i="3"/>
  <c r="G8276" i="3"/>
  <c r="C8276" i="3"/>
  <c r="D8276" i="3" s="1"/>
  <c r="N8275" i="3" a="1"/>
  <c r="N8275" i="3" s="1"/>
  <c r="M8275" i="3"/>
  <c r="L8275" i="3"/>
  <c r="K8275" i="3"/>
  <c r="G8275" i="3"/>
  <c r="C8275" i="3"/>
  <c r="D8275" i="3" s="1"/>
  <c r="N8274" i="3" a="1"/>
  <c r="N8274" i="3" s="1"/>
  <c r="M8274" i="3"/>
  <c r="L8274" i="3"/>
  <c r="K8274" i="3"/>
  <c r="G8274" i="3"/>
  <c r="C8274" i="3"/>
  <c r="D8274" i="3" s="1"/>
  <c r="N8273" i="3" a="1"/>
  <c r="N8273" i="3" s="1"/>
  <c r="M8273" i="3"/>
  <c r="L8273" i="3"/>
  <c r="K8273" i="3"/>
  <c r="G8273" i="3"/>
  <c r="C8273" i="3"/>
  <c r="D8273" i="3" s="1"/>
  <c r="N8272" i="3" a="1"/>
  <c r="N8272" i="3" s="1"/>
  <c r="M8272" i="3"/>
  <c r="L8272" i="3"/>
  <c r="K8272" i="3"/>
  <c r="G8272" i="3"/>
  <c r="C8272" i="3"/>
  <c r="D8272" i="3" s="1"/>
  <c r="N8271" i="3" a="1"/>
  <c r="N8271" i="3" s="1"/>
  <c r="M8271" i="3"/>
  <c r="L8271" i="3"/>
  <c r="K8271" i="3"/>
  <c r="G8271" i="3"/>
  <c r="C8271" i="3"/>
  <c r="D8271" i="3" s="1"/>
  <c r="N8270" i="3" a="1"/>
  <c r="N8270" i="3" s="1"/>
  <c r="M8270" i="3"/>
  <c r="L8270" i="3"/>
  <c r="K8270" i="3"/>
  <c r="G8270" i="3"/>
  <c r="C8270" i="3"/>
  <c r="D8270" i="3" s="1"/>
  <c r="N8269" i="3" a="1"/>
  <c r="N8269" i="3" s="1"/>
  <c r="M8269" i="3"/>
  <c r="L8269" i="3"/>
  <c r="K8269" i="3"/>
  <c r="G8269" i="3"/>
  <c r="C8269" i="3"/>
  <c r="D8269" i="3" s="1"/>
  <c r="N8268" i="3" a="1"/>
  <c r="N8268" i="3" s="1"/>
  <c r="M8268" i="3"/>
  <c r="L8268" i="3"/>
  <c r="K8268" i="3"/>
  <c r="G8268" i="3"/>
  <c r="C8268" i="3"/>
  <c r="D8268" i="3" s="1"/>
  <c r="N8267" i="3" a="1"/>
  <c r="N8267" i="3" s="1"/>
  <c r="M8267" i="3"/>
  <c r="L8267" i="3"/>
  <c r="K8267" i="3"/>
  <c r="G8267" i="3"/>
  <c r="C8267" i="3"/>
  <c r="D8267" i="3" s="1"/>
  <c r="N8266" i="3" a="1"/>
  <c r="N8266" i="3" s="1"/>
  <c r="M8266" i="3"/>
  <c r="L8266" i="3"/>
  <c r="K8266" i="3"/>
  <c r="G8266" i="3"/>
  <c r="C8266" i="3"/>
  <c r="D8266" i="3" s="1"/>
  <c r="N8265" i="3" a="1"/>
  <c r="N8265" i="3" s="1"/>
  <c r="M8265" i="3"/>
  <c r="L8265" i="3"/>
  <c r="K8265" i="3"/>
  <c r="G8265" i="3"/>
  <c r="C8265" i="3"/>
  <c r="D8265" i="3" s="1"/>
  <c r="N8264" i="3" a="1"/>
  <c r="N8264" i="3" s="1"/>
  <c r="M8264" i="3"/>
  <c r="L8264" i="3"/>
  <c r="K8264" i="3"/>
  <c r="G8264" i="3"/>
  <c r="C8264" i="3"/>
  <c r="D8264" i="3" s="1"/>
  <c r="N8263" i="3" a="1"/>
  <c r="N8263" i="3" s="1"/>
  <c r="M8263" i="3"/>
  <c r="L8263" i="3"/>
  <c r="K8263" i="3"/>
  <c r="G8263" i="3"/>
  <c r="C8263" i="3"/>
  <c r="D8263" i="3" s="1"/>
  <c r="N8262" i="3" a="1"/>
  <c r="N8262" i="3" s="1"/>
  <c r="M8262" i="3"/>
  <c r="L8262" i="3"/>
  <c r="K8262" i="3"/>
  <c r="G8262" i="3"/>
  <c r="C8262" i="3"/>
  <c r="D8262" i="3" s="1"/>
  <c r="N8261" i="3" a="1"/>
  <c r="N8261" i="3" s="1"/>
  <c r="M8261" i="3"/>
  <c r="L8261" i="3"/>
  <c r="K8261" i="3"/>
  <c r="G8261" i="3"/>
  <c r="C8261" i="3"/>
  <c r="D8261" i="3" s="1"/>
  <c r="N8260" i="3" a="1"/>
  <c r="N8260" i="3" s="1"/>
  <c r="M8260" i="3"/>
  <c r="L8260" i="3"/>
  <c r="K8260" i="3"/>
  <c r="G8260" i="3"/>
  <c r="C8260" i="3"/>
  <c r="D8260" i="3" s="1"/>
  <c r="N8259" i="3" a="1"/>
  <c r="N8259" i="3" s="1"/>
  <c r="M8259" i="3"/>
  <c r="L8259" i="3"/>
  <c r="K8259" i="3"/>
  <c r="G8259" i="3"/>
  <c r="C8259" i="3"/>
  <c r="D8259" i="3" s="1"/>
  <c r="N8258" i="3" a="1"/>
  <c r="N8258" i="3" s="1"/>
  <c r="M8258" i="3"/>
  <c r="L8258" i="3"/>
  <c r="K8258" i="3"/>
  <c r="G8258" i="3"/>
  <c r="C8258" i="3"/>
  <c r="D8258" i="3" s="1"/>
  <c r="N8257" i="3" a="1"/>
  <c r="N8257" i="3" s="1"/>
  <c r="M8257" i="3"/>
  <c r="L8257" i="3"/>
  <c r="K8257" i="3"/>
  <c r="G8257" i="3"/>
  <c r="C8257" i="3"/>
  <c r="D8257" i="3" s="1"/>
  <c r="N8256" i="3" a="1"/>
  <c r="N8256" i="3" s="1"/>
  <c r="M8256" i="3"/>
  <c r="L8256" i="3"/>
  <c r="K8256" i="3"/>
  <c r="G8256" i="3"/>
  <c r="C8256" i="3"/>
  <c r="D8256" i="3" s="1"/>
  <c r="N8255" i="3" a="1"/>
  <c r="N8255" i="3" s="1"/>
  <c r="M8255" i="3"/>
  <c r="L8255" i="3"/>
  <c r="K8255" i="3"/>
  <c r="G8255" i="3"/>
  <c r="C8255" i="3"/>
  <c r="D8255" i="3" s="1"/>
  <c r="N8254" i="3" a="1"/>
  <c r="N8254" i="3" s="1"/>
  <c r="M8254" i="3"/>
  <c r="L8254" i="3"/>
  <c r="K8254" i="3"/>
  <c r="G8254" i="3"/>
  <c r="C8254" i="3"/>
  <c r="D8254" i="3" s="1"/>
  <c r="N8253" i="3" a="1"/>
  <c r="N8253" i="3" s="1"/>
  <c r="M8253" i="3"/>
  <c r="L8253" i="3"/>
  <c r="K8253" i="3"/>
  <c r="G8253" i="3"/>
  <c r="C8253" i="3"/>
  <c r="D8253" i="3" s="1"/>
  <c r="N8252" i="3" a="1"/>
  <c r="N8252" i="3" s="1"/>
  <c r="M8252" i="3"/>
  <c r="L8252" i="3"/>
  <c r="K8252" i="3"/>
  <c r="G8252" i="3"/>
  <c r="C8252" i="3"/>
  <c r="D8252" i="3" s="1"/>
  <c r="N8251" i="3" a="1"/>
  <c r="N8251" i="3" s="1"/>
  <c r="M8251" i="3"/>
  <c r="L8251" i="3"/>
  <c r="K8251" i="3"/>
  <c r="G8251" i="3"/>
  <c r="C8251" i="3"/>
  <c r="D8251" i="3" s="1"/>
  <c r="N8250" i="3" a="1"/>
  <c r="N8250" i="3" s="1"/>
  <c r="M8250" i="3"/>
  <c r="L8250" i="3"/>
  <c r="K8250" i="3"/>
  <c r="G8250" i="3"/>
  <c r="C8250" i="3"/>
  <c r="D8250" i="3" s="1"/>
  <c r="N8249" i="3" a="1"/>
  <c r="N8249" i="3" s="1"/>
  <c r="M8249" i="3"/>
  <c r="L8249" i="3"/>
  <c r="K8249" i="3"/>
  <c r="G8249" i="3"/>
  <c r="C8249" i="3"/>
  <c r="D8249" i="3" s="1"/>
  <c r="N8248" i="3" a="1"/>
  <c r="N8248" i="3" s="1"/>
  <c r="M8248" i="3"/>
  <c r="L8248" i="3"/>
  <c r="K8248" i="3"/>
  <c r="G8248" i="3"/>
  <c r="C8248" i="3"/>
  <c r="D8248" i="3" s="1"/>
  <c r="N8247" i="3" a="1"/>
  <c r="N8247" i="3" s="1"/>
  <c r="M8247" i="3"/>
  <c r="L8247" i="3"/>
  <c r="K8247" i="3"/>
  <c r="G8247" i="3"/>
  <c r="C8247" i="3"/>
  <c r="D8247" i="3" s="1"/>
  <c r="N8246" i="3" a="1"/>
  <c r="N8246" i="3" s="1"/>
  <c r="M8246" i="3"/>
  <c r="L8246" i="3"/>
  <c r="K8246" i="3"/>
  <c r="G8246" i="3"/>
  <c r="C8246" i="3"/>
  <c r="D8246" i="3" s="1"/>
  <c r="N8245" i="3" a="1"/>
  <c r="N8245" i="3" s="1"/>
  <c r="M8245" i="3"/>
  <c r="L8245" i="3"/>
  <c r="K8245" i="3"/>
  <c r="G8245" i="3"/>
  <c r="C8245" i="3"/>
  <c r="D8245" i="3" s="1"/>
  <c r="N8244" i="3" a="1"/>
  <c r="N8244" i="3" s="1"/>
  <c r="M8244" i="3"/>
  <c r="L8244" i="3"/>
  <c r="K8244" i="3"/>
  <c r="G8244" i="3"/>
  <c r="C8244" i="3"/>
  <c r="D8244" i="3" s="1"/>
  <c r="N8243" i="3" a="1"/>
  <c r="N8243" i="3" s="1"/>
  <c r="M8243" i="3"/>
  <c r="L8243" i="3"/>
  <c r="K8243" i="3"/>
  <c r="G8243" i="3"/>
  <c r="C8243" i="3"/>
  <c r="D8243" i="3" s="1"/>
  <c r="N8242" i="3" a="1"/>
  <c r="N8242" i="3" s="1"/>
  <c r="M8242" i="3"/>
  <c r="L8242" i="3"/>
  <c r="K8242" i="3"/>
  <c r="G8242" i="3"/>
  <c r="C8242" i="3"/>
  <c r="D8242" i="3" s="1"/>
  <c r="N8241" i="3" a="1"/>
  <c r="N8241" i="3" s="1"/>
  <c r="M8241" i="3"/>
  <c r="L8241" i="3"/>
  <c r="K8241" i="3"/>
  <c r="G8241" i="3"/>
  <c r="C8241" i="3"/>
  <c r="D8241" i="3" s="1"/>
  <c r="N8240" i="3" a="1"/>
  <c r="N8240" i="3" s="1"/>
  <c r="M8240" i="3"/>
  <c r="L8240" i="3"/>
  <c r="K8240" i="3"/>
  <c r="G8240" i="3"/>
  <c r="C8240" i="3"/>
  <c r="D8240" i="3" s="1"/>
  <c r="N8239" i="3" a="1"/>
  <c r="N8239" i="3" s="1"/>
  <c r="M8239" i="3"/>
  <c r="L8239" i="3"/>
  <c r="K8239" i="3"/>
  <c r="G8239" i="3"/>
  <c r="C8239" i="3"/>
  <c r="D8239" i="3" s="1"/>
  <c r="N8238" i="3" a="1"/>
  <c r="N8238" i="3" s="1"/>
  <c r="M8238" i="3"/>
  <c r="L8238" i="3"/>
  <c r="K8238" i="3"/>
  <c r="G8238" i="3"/>
  <c r="C8238" i="3"/>
  <c r="D8238" i="3" s="1"/>
  <c r="N8237" i="3" a="1"/>
  <c r="N8237" i="3" s="1"/>
  <c r="M8237" i="3"/>
  <c r="L8237" i="3"/>
  <c r="K8237" i="3"/>
  <c r="G8237" i="3"/>
  <c r="C8237" i="3"/>
  <c r="D8237" i="3" s="1"/>
  <c r="N8236" i="3" a="1"/>
  <c r="N8236" i="3" s="1"/>
  <c r="M8236" i="3"/>
  <c r="L8236" i="3"/>
  <c r="K8236" i="3"/>
  <c r="G8236" i="3"/>
  <c r="C8236" i="3"/>
  <c r="D8236" i="3" s="1"/>
  <c r="N8235" i="3" a="1"/>
  <c r="N8235" i="3" s="1"/>
  <c r="M8235" i="3"/>
  <c r="L8235" i="3"/>
  <c r="K8235" i="3"/>
  <c r="G8235" i="3"/>
  <c r="C8235" i="3"/>
  <c r="D8235" i="3" s="1"/>
  <c r="N8234" i="3" a="1"/>
  <c r="N8234" i="3" s="1"/>
  <c r="M8234" i="3"/>
  <c r="L8234" i="3"/>
  <c r="K8234" i="3"/>
  <c r="G8234" i="3"/>
  <c r="C8234" i="3"/>
  <c r="D8234" i="3" s="1"/>
  <c r="N8233" i="3" a="1"/>
  <c r="N8233" i="3" s="1"/>
  <c r="M8233" i="3"/>
  <c r="L8233" i="3"/>
  <c r="K8233" i="3"/>
  <c r="G8233" i="3"/>
  <c r="C8233" i="3"/>
  <c r="D8233" i="3" s="1"/>
  <c r="N8232" i="3" a="1"/>
  <c r="N8232" i="3" s="1"/>
  <c r="M8232" i="3"/>
  <c r="L8232" i="3"/>
  <c r="K8232" i="3"/>
  <c r="G8232" i="3"/>
  <c r="C8232" i="3"/>
  <c r="D8232" i="3" s="1"/>
  <c r="N8231" i="3" a="1"/>
  <c r="N8231" i="3" s="1"/>
  <c r="M8231" i="3"/>
  <c r="L8231" i="3"/>
  <c r="K8231" i="3"/>
  <c r="G8231" i="3"/>
  <c r="C8231" i="3"/>
  <c r="D8231" i="3" s="1"/>
  <c r="N8230" i="3" a="1"/>
  <c r="N8230" i="3" s="1"/>
  <c r="M8230" i="3"/>
  <c r="L8230" i="3"/>
  <c r="K8230" i="3"/>
  <c r="G8230" i="3"/>
  <c r="C8230" i="3"/>
  <c r="D8230" i="3" s="1"/>
  <c r="N8229" i="3" a="1"/>
  <c r="N8229" i="3" s="1"/>
  <c r="M8229" i="3"/>
  <c r="L8229" i="3"/>
  <c r="K8229" i="3"/>
  <c r="G8229" i="3"/>
  <c r="C8229" i="3"/>
  <c r="D8229" i="3" s="1"/>
  <c r="N8228" i="3" a="1"/>
  <c r="N8228" i="3" s="1"/>
  <c r="M8228" i="3"/>
  <c r="L8228" i="3"/>
  <c r="K8228" i="3"/>
  <c r="G8228" i="3"/>
  <c r="C8228" i="3"/>
  <c r="D8228" i="3" s="1"/>
  <c r="N8227" i="3" a="1"/>
  <c r="N8227" i="3" s="1"/>
  <c r="M8227" i="3"/>
  <c r="L8227" i="3"/>
  <c r="K8227" i="3"/>
  <c r="G8227" i="3"/>
  <c r="C8227" i="3"/>
  <c r="D8227" i="3" s="1"/>
  <c r="N8226" i="3" a="1"/>
  <c r="N8226" i="3" s="1"/>
  <c r="M8226" i="3"/>
  <c r="L8226" i="3"/>
  <c r="K8226" i="3"/>
  <c r="G8226" i="3"/>
  <c r="C8226" i="3"/>
  <c r="D8226" i="3" s="1"/>
  <c r="N8225" i="3" a="1"/>
  <c r="N8225" i="3" s="1"/>
  <c r="M8225" i="3"/>
  <c r="L8225" i="3"/>
  <c r="K8225" i="3"/>
  <c r="G8225" i="3"/>
  <c r="C8225" i="3"/>
  <c r="D8225" i="3" s="1"/>
  <c r="N8224" i="3" a="1"/>
  <c r="N8224" i="3" s="1"/>
  <c r="M8224" i="3"/>
  <c r="L8224" i="3"/>
  <c r="K8224" i="3"/>
  <c r="G8224" i="3"/>
  <c r="C8224" i="3"/>
  <c r="D8224" i="3" s="1"/>
  <c r="N8223" i="3" a="1"/>
  <c r="N8223" i="3" s="1"/>
  <c r="M8223" i="3"/>
  <c r="L8223" i="3"/>
  <c r="K8223" i="3"/>
  <c r="G8223" i="3"/>
  <c r="C8223" i="3"/>
  <c r="D8223" i="3" s="1"/>
  <c r="N8222" i="3" a="1"/>
  <c r="N8222" i="3" s="1"/>
  <c r="M8222" i="3"/>
  <c r="L8222" i="3"/>
  <c r="K8222" i="3"/>
  <c r="G8222" i="3"/>
  <c r="D8222" i="3"/>
  <c r="C8222" i="3"/>
  <c r="N8221" i="3" a="1"/>
  <c r="N8221" i="3" s="1"/>
  <c r="M8221" i="3"/>
  <c r="L8221" i="3"/>
  <c r="K8221" i="3"/>
  <c r="G8221" i="3"/>
  <c r="C8221" i="3"/>
  <c r="D8221" i="3" s="1"/>
  <c r="N8220" i="3" a="1"/>
  <c r="N8220" i="3" s="1"/>
  <c r="M8220" i="3"/>
  <c r="L8220" i="3"/>
  <c r="K8220" i="3"/>
  <c r="G8220" i="3"/>
  <c r="C8220" i="3"/>
  <c r="D8220" i="3" s="1"/>
  <c r="N8219" i="3" a="1"/>
  <c r="N8219" i="3" s="1"/>
  <c r="M8219" i="3"/>
  <c r="L8219" i="3"/>
  <c r="K8219" i="3"/>
  <c r="G8219" i="3"/>
  <c r="C8219" i="3"/>
  <c r="D8219" i="3" s="1"/>
  <c r="N8218" i="3" a="1"/>
  <c r="N8218" i="3" s="1"/>
  <c r="M8218" i="3"/>
  <c r="L8218" i="3"/>
  <c r="K8218" i="3"/>
  <c r="G8218" i="3"/>
  <c r="C8218" i="3"/>
  <c r="D8218" i="3" s="1"/>
  <c r="N8217" i="3" a="1"/>
  <c r="N8217" i="3" s="1"/>
  <c r="M8217" i="3"/>
  <c r="L8217" i="3"/>
  <c r="K8217" i="3"/>
  <c r="G8217" i="3"/>
  <c r="D8217" i="3"/>
  <c r="C8217" i="3"/>
  <c r="N8216" i="3" a="1"/>
  <c r="N8216" i="3" s="1"/>
  <c r="M8216" i="3"/>
  <c r="L8216" i="3"/>
  <c r="K8216" i="3"/>
  <c r="G8216" i="3"/>
  <c r="C8216" i="3"/>
  <c r="D8216" i="3" s="1"/>
  <c r="N8215" i="3" a="1"/>
  <c r="N8215" i="3" s="1"/>
  <c r="M8215" i="3"/>
  <c r="L8215" i="3"/>
  <c r="K8215" i="3"/>
  <c r="G8215" i="3"/>
  <c r="C8215" i="3"/>
  <c r="D8215" i="3" s="1"/>
  <c r="N8214" i="3" a="1"/>
  <c r="N8214" i="3" s="1"/>
  <c r="M8214" i="3"/>
  <c r="L8214" i="3"/>
  <c r="K8214" i="3"/>
  <c r="G8214" i="3"/>
  <c r="C8214" i="3"/>
  <c r="D8214" i="3" s="1"/>
  <c r="N8213" i="3" a="1"/>
  <c r="N8213" i="3" s="1"/>
  <c r="M8213" i="3"/>
  <c r="L8213" i="3"/>
  <c r="K8213" i="3"/>
  <c r="G8213" i="3"/>
  <c r="C8213" i="3"/>
  <c r="D8213" i="3" s="1"/>
  <c r="N8212" i="3" a="1"/>
  <c r="N8212" i="3" s="1"/>
  <c r="M8212" i="3"/>
  <c r="L8212" i="3"/>
  <c r="K8212" i="3"/>
  <c r="G8212" i="3"/>
  <c r="C8212" i="3"/>
  <c r="D8212" i="3" s="1"/>
  <c r="N8211" i="3" a="1"/>
  <c r="N8211" i="3" s="1"/>
  <c r="M8211" i="3"/>
  <c r="L8211" i="3"/>
  <c r="K8211" i="3"/>
  <c r="G8211" i="3"/>
  <c r="C8211" i="3"/>
  <c r="D8211" i="3" s="1"/>
  <c r="N8210" i="3" a="1"/>
  <c r="N8210" i="3" s="1"/>
  <c r="M8210" i="3"/>
  <c r="L8210" i="3"/>
  <c r="K8210" i="3"/>
  <c r="G8210" i="3"/>
  <c r="C8210" i="3"/>
  <c r="D8210" i="3" s="1"/>
  <c r="N8209" i="3" a="1"/>
  <c r="N8209" i="3" s="1"/>
  <c r="M8209" i="3"/>
  <c r="L8209" i="3"/>
  <c r="K8209" i="3"/>
  <c r="G8209" i="3"/>
  <c r="C8209" i="3"/>
  <c r="D8209" i="3" s="1"/>
  <c r="N8208" i="3" a="1"/>
  <c r="N8208" i="3" s="1"/>
  <c r="M8208" i="3"/>
  <c r="L8208" i="3"/>
  <c r="K8208" i="3"/>
  <c r="G8208" i="3"/>
  <c r="C8208" i="3"/>
  <c r="D8208" i="3" s="1"/>
  <c r="N8207" i="3" a="1"/>
  <c r="N8207" i="3" s="1"/>
  <c r="M8207" i="3"/>
  <c r="L8207" i="3"/>
  <c r="K8207" i="3"/>
  <c r="G8207" i="3"/>
  <c r="C8207" i="3"/>
  <c r="D8207" i="3" s="1"/>
  <c r="N8206" i="3" a="1"/>
  <c r="N8206" i="3" s="1"/>
  <c r="M8206" i="3"/>
  <c r="L8206" i="3"/>
  <c r="K8206" i="3"/>
  <c r="G8206" i="3"/>
  <c r="C8206" i="3"/>
  <c r="D8206" i="3" s="1"/>
  <c r="N8205" i="3" a="1"/>
  <c r="N8205" i="3" s="1"/>
  <c r="M8205" i="3"/>
  <c r="L8205" i="3"/>
  <c r="K8205" i="3"/>
  <c r="G8205" i="3"/>
  <c r="C8205" i="3"/>
  <c r="D8205" i="3" s="1"/>
  <c r="N8204" i="3" a="1"/>
  <c r="N8204" i="3" s="1"/>
  <c r="M8204" i="3"/>
  <c r="L8204" i="3"/>
  <c r="K8204" i="3"/>
  <c r="G8204" i="3"/>
  <c r="C8204" i="3"/>
  <c r="D8204" i="3" s="1"/>
  <c r="N8203" i="3" a="1"/>
  <c r="N8203" i="3" s="1"/>
  <c r="M8203" i="3"/>
  <c r="L8203" i="3"/>
  <c r="K8203" i="3"/>
  <c r="G8203" i="3"/>
  <c r="C8203" i="3"/>
  <c r="D8203" i="3" s="1"/>
  <c r="N8202" i="3" a="1"/>
  <c r="N8202" i="3" s="1"/>
  <c r="M8202" i="3"/>
  <c r="L8202" i="3"/>
  <c r="K8202" i="3"/>
  <c r="G8202" i="3"/>
  <c r="C8202" i="3"/>
  <c r="D8202" i="3" s="1"/>
  <c r="N8201" i="3" a="1"/>
  <c r="N8201" i="3" s="1"/>
  <c r="M8201" i="3"/>
  <c r="L8201" i="3"/>
  <c r="K8201" i="3"/>
  <c r="G8201" i="3"/>
  <c r="C8201" i="3"/>
  <c r="D8201" i="3" s="1"/>
  <c r="N8200" i="3" a="1"/>
  <c r="N8200" i="3" s="1"/>
  <c r="M8200" i="3"/>
  <c r="L8200" i="3"/>
  <c r="K8200" i="3"/>
  <c r="G8200" i="3"/>
  <c r="C8200" i="3"/>
  <c r="D8200" i="3" s="1"/>
  <c r="N8199" i="3" a="1"/>
  <c r="N8199" i="3" s="1"/>
  <c r="M8199" i="3"/>
  <c r="L8199" i="3"/>
  <c r="K8199" i="3"/>
  <c r="G8199" i="3"/>
  <c r="C8199" i="3"/>
  <c r="D8199" i="3" s="1"/>
  <c r="N8198" i="3" a="1"/>
  <c r="N8198" i="3" s="1"/>
  <c r="M8198" i="3"/>
  <c r="L8198" i="3"/>
  <c r="K8198" i="3"/>
  <c r="G8198" i="3"/>
  <c r="D8198" i="3"/>
  <c r="C8198" i="3"/>
  <c r="N8197" i="3" a="1"/>
  <c r="N8197" i="3" s="1"/>
  <c r="M8197" i="3"/>
  <c r="L8197" i="3"/>
  <c r="K8197" i="3"/>
  <c r="G8197" i="3"/>
  <c r="C8197" i="3"/>
  <c r="D8197" i="3" s="1"/>
  <c r="N8196" i="3" a="1"/>
  <c r="N8196" i="3" s="1"/>
  <c r="M8196" i="3"/>
  <c r="L8196" i="3"/>
  <c r="K8196" i="3"/>
  <c r="G8196" i="3"/>
  <c r="C8196" i="3"/>
  <c r="D8196" i="3" s="1"/>
  <c r="N8195" i="3" a="1"/>
  <c r="N8195" i="3" s="1"/>
  <c r="M8195" i="3"/>
  <c r="L8195" i="3"/>
  <c r="K8195" i="3"/>
  <c r="G8195" i="3"/>
  <c r="C8195" i="3"/>
  <c r="D8195" i="3" s="1"/>
  <c r="N8194" i="3" a="1"/>
  <c r="N8194" i="3" s="1"/>
  <c r="M8194" i="3"/>
  <c r="L8194" i="3"/>
  <c r="K8194" i="3"/>
  <c r="G8194" i="3"/>
  <c r="C8194" i="3"/>
  <c r="D8194" i="3" s="1"/>
  <c r="N8193" i="3" a="1"/>
  <c r="N8193" i="3" s="1"/>
  <c r="M8193" i="3"/>
  <c r="L8193" i="3"/>
  <c r="K8193" i="3"/>
  <c r="G8193" i="3"/>
  <c r="C8193" i="3"/>
  <c r="D8193" i="3" s="1"/>
  <c r="N8192" i="3" a="1"/>
  <c r="N8192" i="3" s="1"/>
  <c r="M8192" i="3"/>
  <c r="L8192" i="3"/>
  <c r="K8192" i="3"/>
  <c r="G8192" i="3"/>
  <c r="C8192" i="3"/>
  <c r="D8192" i="3" s="1"/>
  <c r="N8191" i="3" a="1"/>
  <c r="N8191" i="3" s="1"/>
  <c r="M8191" i="3"/>
  <c r="L8191" i="3"/>
  <c r="K8191" i="3"/>
  <c r="G8191" i="3"/>
  <c r="C8191" i="3"/>
  <c r="D8191" i="3" s="1"/>
  <c r="N8190" i="3" a="1"/>
  <c r="N8190" i="3" s="1"/>
  <c r="M8190" i="3"/>
  <c r="L8190" i="3"/>
  <c r="K8190" i="3"/>
  <c r="G8190" i="3"/>
  <c r="C8190" i="3"/>
  <c r="D8190" i="3" s="1"/>
  <c r="N8189" i="3" a="1"/>
  <c r="N8189" i="3" s="1"/>
  <c r="M8189" i="3"/>
  <c r="L8189" i="3"/>
  <c r="K8189" i="3"/>
  <c r="G8189" i="3"/>
  <c r="C8189" i="3"/>
  <c r="D8189" i="3" s="1"/>
  <c r="N8188" i="3" a="1"/>
  <c r="N8188" i="3" s="1"/>
  <c r="M8188" i="3"/>
  <c r="L8188" i="3"/>
  <c r="K8188" i="3"/>
  <c r="G8188" i="3"/>
  <c r="D8188" i="3"/>
  <c r="C8188" i="3"/>
  <c r="N8187" i="3" a="1"/>
  <c r="N8187" i="3" s="1"/>
  <c r="M8187" i="3"/>
  <c r="L8187" i="3"/>
  <c r="K8187" i="3"/>
  <c r="G8187" i="3"/>
  <c r="C8187" i="3"/>
  <c r="D8187" i="3" s="1"/>
  <c r="N8186" i="3" a="1"/>
  <c r="N8186" i="3" s="1"/>
  <c r="M8186" i="3"/>
  <c r="L8186" i="3"/>
  <c r="K8186" i="3"/>
  <c r="G8186" i="3"/>
  <c r="C8186" i="3"/>
  <c r="D8186" i="3" s="1"/>
  <c r="N8185" i="3" a="1"/>
  <c r="N8185" i="3" s="1"/>
  <c r="M8185" i="3"/>
  <c r="L8185" i="3"/>
  <c r="K8185" i="3"/>
  <c r="G8185" i="3"/>
  <c r="C8185" i="3"/>
  <c r="D8185" i="3" s="1"/>
  <c r="N8184" i="3" a="1"/>
  <c r="N8184" i="3" s="1"/>
  <c r="M8184" i="3"/>
  <c r="L8184" i="3"/>
  <c r="K8184" i="3"/>
  <c r="G8184" i="3"/>
  <c r="C8184" i="3"/>
  <c r="D8184" i="3" s="1"/>
  <c r="N8183" i="3" a="1"/>
  <c r="N8183" i="3" s="1"/>
  <c r="M8183" i="3"/>
  <c r="L8183" i="3"/>
  <c r="K8183" i="3"/>
  <c r="G8183" i="3"/>
  <c r="C8183" i="3"/>
  <c r="D8183" i="3" s="1"/>
  <c r="N8182" i="3" a="1"/>
  <c r="N8182" i="3" s="1"/>
  <c r="M8182" i="3"/>
  <c r="L8182" i="3"/>
  <c r="K8182" i="3"/>
  <c r="G8182" i="3"/>
  <c r="C8182" i="3"/>
  <c r="D8182" i="3" s="1"/>
  <c r="N8181" i="3" a="1"/>
  <c r="N8181" i="3" s="1"/>
  <c r="M8181" i="3"/>
  <c r="L8181" i="3"/>
  <c r="K8181" i="3"/>
  <c r="G8181" i="3"/>
  <c r="C8181" i="3"/>
  <c r="D8181" i="3" s="1"/>
  <c r="N8180" i="3" a="1"/>
  <c r="N8180" i="3" s="1"/>
  <c r="M8180" i="3"/>
  <c r="L8180" i="3"/>
  <c r="K8180" i="3"/>
  <c r="G8180" i="3"/>
  <c r="C8180" i="3"/>
  <c r="D8180" i="3" s="1"/>
  <c r="N8179" i="3" a="1"/>
  <c r="N8179" i="3" s="1"/>
  <c r="M8179" i="3"/>
  <c r="L8179" i="3"/>
  <c r="K8179" i="3"/>
  <c r="G8179" i="3"/>
  <c r="C8179" i="3"/>
  <c r="D8179" i="3" s="1"/>
  <c r="N8178" i="3" a="1"/>
  <c r="N8178" i="3" s="1"/>
  <c r="M8178" i="3"/>
  <c r="L8178" i="3"/>
  <c r="K8178" i="3"/>
  <c r="G8178" i="3"/>
  <c r="C8178" i="3"/>
  <c r="D8178" i="3" s="1"/>
  <c r="N8177" i="3" a="1"/>
  <c r="N8177" i="3" s="1"/>
  <c r="M8177" i="3"/>
  <c r="L8177" i="3"/>
  <c r="K8177" i="3"/>
  <c r="G8177" i="3"/>
  <c r="C8177" i="3"/>
  <c r="D8177" i="3" s="1"/>
  <c r="N8176" i="3" a="1"/>
  <c r="N8176" i="3" s="1"/>
  <c r="M8176" i="3"/>
  <c r="L8176" i="3"/>
  <c r="K8176" i="3"/>
  <c r="G8176" i="3"/>
  <c r="C8176" i="3"/>
  <c r="D8176" i="3" s="1"/>
  <c r="N8175" i="3" a="1"/>
  <c r="N8175" i="3" s="1"/>
  <c r="M8175" i="3"/>
  <c r="L8175" i="3"/>
  <c r="K8175" i="3"/>
  <c r="G8175" i="3"/>
  <c r="C8175" i="3"/>
  <c r="D8175" i="3" s="1"/>
  <c r="N8174" i="3" a="1"/>
  <c r="N8174" i="3" s="1"/>
  <c r="M8174" i="3"/>
  <c r="L8174" i="3"/>
  <c r="K8174" i="3"/>
  <c r="G8174" i="3"/>
  <c r="C8174" i="3"/>
  <c r="D8174" i="3" s="1"/>
  <c r="N8173" i="3" a="1"/>
  <c r="N8173" i="3" s="1"/>
  <c r="M8173" i="3"/>
  <c r="L8173" i="3"/>
  <c r="K8173" i="3"/>
  <c r="G8173" i="3"/>
  <c r="C8173" i="3"/>
  <c r="D8173" i="3" s="1"/>
  <c r="N8172" i="3" a="1"/>
  <c r="N8172" i="3" s="1"/>
  <c r="M8172" i="3"/>
  <c r="L8172" i="3"/>
  <c r="K8172" i="3"/>
  <c r="G8172" i="3"/>
  <c r="C8172" i="3"/>
  <c r="D8172" i="3" s="1"/>
  <c r="N8171" i="3" a="1"/>
  <c r="N8171" i="3" s="1"/>
  <c r="M8171" i="3"/>
  <c r="L8171" i="3"/>
  <c r="K8171" i="3"/>
  <c r="G8171" i="3"/>
  <c r="C8171" i="3"/>
  <c r="D8171" i="3" s="1"/>
  <c r="N8170" i="3" a="1"/>
  <c r="N8170" i="3" s="1"/>
  <c r="M8170" i="3"/>
  <c r="L8170" i="3"/>
  <c r="K8170" i="3"/>
  <c r="G8170" i="3"/>
  <c r="C8170" i="3"/>
  <c r="D8170" i="3" s="1"/>
  <c r="N8169" i="3" a="1"/>
  <c r="N8169" i="3" s="1"/>
  <c r="M8169" i="3"/>
  <c r="L8169" i="3"/>
  <c r="K8169" i="3"/>
  <c r="G8169" i="3"/>
  <c r="C8169" i="3"/>
  <c r="D8169" i="3" s="1"/>
  <c r="N8168" i="3" a="1"/>
  <c r="N8168" i="3" s="1"/>
  <c r="M8168" i="3"/>
  <c r="L8168" i="3"/>
  <c r="K8168" i="3"/>
  <c r="G8168" i="3"/>
  <c r="C8168" i="3"/>
  <c r="D8168" i="3" s="1"/>
  <c r="N8167" i="3" a="1"/>
  <c r="N8167" i="3" s="1"/>
  <c r="M8167" i="3"/>
  <c r="L8167" i="3"/>
  <c r="K8167" i="3"/>
  <c r="G8167" i="3"/>
  <c r="C8167" i="3"/>
  <c r="D8167" i="3" s="1"/>
  <c r="N8166" i="3" a="1"/>
  <c r="N8166" i="3" s="1"/>
  <c r="M8166" i="3"/>
  <c r="L8166" i="3"/>
  <c r="K8166" i="3"/>
  <c r="G8166" i="3"/>
  <c r="C8166" i="3"/>
  <c r="D8166" i="3" s="1"/>
  <c r="N8165" i="3" a="1"/>
  <c r="N8165" i="3" s="1"/>
  <c r="M8165" i="3"/>
  <c r="L8165" i="3"/>
  <c r="K8165" i="3"/>
  <c r="G8165" i="3"/>
  <c r="C8165" i="3"/>
  <c r="D8165" i="3" s="1"/>
  <c r="N8164" i="3" a="1"/>
  <c r="N8164" i="3" s="1"/>
  <c r="M8164" i="3"/>
  <c r="L8164" i="3"/>
  <c r="K8164" i="3"/>
  <c r="G8164" i="3"/>
  <c r="C8164" i="3"/>
  <c r="D8164" i="3" s="1"/>
  <c r="N8163" i="3" a="1"/>
  <c r="N8163" i="3" s="1"/>
  <c r="M8163" i="3"/>
  <c r="L8163" i="3"/>
  <c r="K8163" i="3"/>
  <c r="G8163" i="3"/>
  <c r="C8163" i="3"/>
  <c r="D8163" i="3" s="1"/>
  <c r="N8162" i="3" a="1"/>
  <c r="N8162" i="3" s="1"/>
  <c r="M8162" i="3"/>
  <c r="L8162" i="3"/>
  <c r="K8162" i="3"/>
  <c r="G8162" i="3"/>
  <c r="C8162" i="3"/>
  <c r="D8162" i="3" s="1"/>
  <c r="N8161" i="3" a="1"/>
  <c r="N8161" i="3" s="1"/>
  <c r="M8161" i="3"/>
  <c r="L8161" i="3"/>
  <c r="K8161" i="3"/>
  <c r="G8161" i="3"/>
  <c r="C8161" i="3"/>
  <c r="D8161" i="3" s="1"/>
  <c r="N8160" i="3" a="1"/>
  <c r="N8160" i="3" s="1"/>
  <c r="M8160" i="3"/>
  <c r="L8160" i="3"/>
  <c r="K8160" i="3"/>
  <c r="G8160" i="3"/>
  <c r="C8160" i="3"/>
  <c r="D8160" i="3" s="1"/>
  <c r="N8159" i="3" a="1"/>
  <c r="N8159" i="3" s="1"/>
  <c r="M8159" i="3"/>
  <c r="L8159" i="3"/>
  <c r="K8159" i="3"/>
  <c r="G8159" i="3"/>
  <c r="C8159" i="3"/>
  <c r="D8159" i="3" s="1"/>
  <c r="N8158" i="3" a="1"/>
  <c r="N8158" i="3" s="1"/>
  <c r="M8158" i="3"/>
  <c r="L8158" i="3"/>
  <c r="K8158" i="3"/>
  <c r="G8158" i="3"/>
  <c r="C8158" i="3"/>
  <c r="D8158" i="3" s="1"/>
  <c r="N8157" i="3" a="1"/>
  <c r="N8157" i="3" s="1"/>
  <c r="M8157" i="3"/>
  <c r="L8157" i="3"/>
  <c r="K8157" i="3"/>
  <c r="G8157" i="3"/>
  <c r="C8157" i="3"/>
  <c r="D8157" i="3" s="1"/>
  <c r="N8156" i="3" a="1"/>
  <c r="N8156" i="3" s="1"/>
  <c r="M8156" i="3"/>
  <c r="L8156" i="3"/>
  <c r="K8156" i="3"/>
  <c r="G8156" i="3"/>
  <c r="C8156" i="3"/>
  <c r="D8156" i="3" s="1"/>
  <c r="N8155" i="3" a="1"/>
  <c r="N8155" i="3" s="1"/>
  <c r="M8155" i="3"/>
  <c r="L8155" i="3"/>
  <c r="K8155" i="3"/>
  <c r="G8155" i="3"/>
  <c r="C8155" i="3"/>
  <c r="D8155" i="3" s="1"/>
  <c r="N8154" i="3" a="1"/>
  <c r="N8154" i="3" s="1"/>
  <c r="M8154" i="3"/>
  <c r="L8154" i="3"/>
  <c r="K8154" i="3"/>
  <c r="G8154" i="3"/>
  <c r="C8154" i="3"/>
  <c r="D8154" i="3" s="1"/>
  <c r="N8153" i="3" a="1"/>
  <c r="N8153" i="3" s="1"/>
  <c r="M8153" i="3"/>
  <c r="L8153" i="3"/>
  <c r="K8153" i="3"/>
  <c r="G8153" i="3"/>
  <c r="D8153" i="3"/>
  <c r="C8153" i="3"/>
  <c r="N8152" i="3" a="1"/>
  <c r="N8152" i="3" s="1"/>
  <c r="M8152" i="3"/>
  <c r="L8152" i="3"/>
  <c r="K8152" i="3"/>
  <c r="G8152" i="3"/>
  <c r="C8152" i="3"/>
  <c r="D8152" i="3" s="1"/>
  <c r="N8151" i="3" a="1"/>
  <c r="N8151" i="3" s="1"/>
  <c r="M8151" i="3"/>
  <c r="L8151" i="3"/>
  <c r="K8151" i="3"/>
  <c r="G8151" i="3"/>
  <c r="C8151" i="3"/>
  <c r="D8151" i="3" s="1"/>
  <c r="N8150" i="3" a="1"/>
  <c r="N8150" i="3" s="1"/>
  <c r="M8150" i="3"/>
  <c r="L8150" i="3"/>
  <c r="K8150" i="3"/>
  <c r="G8150" i="3"/>
  <c r="C8150" i="3"/>
  <c r="D8150" i="3" s="1"/>
  <c r="N8149" i="3" a="1"/>
  <c r="N8149" i="3" s="1"/>
  <c r="M8149" i="3"/>
  <c r="L8149" i="3"/>
  <c r="K8149" i="3"/>
  <c r="G8149" i="3"/>
  <c r="C8149" i="3"/>
  <c r="D8149" i="3" s="1"/>
  <c r="N8148" i="3" a="1"/>
  <c r="N8148" i="3" s="1"/>
  <c r="M8148" i="3"/>
  <c r="L8148" i="3"/>
  <c r="K8148" i="3"/>
  <c r="G8148" i="3"/>
  <c r="D8148" i="3"/>
  <c r="C8148" i="3"/>
  <c r="N8147" i="3" a="1"/>
  <c r="N8147" i="3" s="1"/>
  <c r="M8147" i="3"/>
  <c r="L8147" i="3"/>
  <c r="K8147" i="3"/>
  <c r="G8147" i="3"/>
  <c r="C8147" i="3"/>
  <c r="D8147" i="3" s="1"/>
  <c r="N8146" i="3" a="1"/>
  <c r="N8146" i="3" s="1"/>
  <c r="M8146" i="3"/>
  <c r="L8146" i="3"/>
  <c r="K8146" i="3"/>
  <c r="G8146" i="3"/>
  <c r="C8146" i="3"/>
  <c r="D8146" i="3" s="1"/>
  <c r="N8145" i="3" a="1"/>
  <c r="N8145" i="3" s="1"/>
  <c r="M8145" i="3"/>
  <c r="L8145" i="3"/>
  <c r="K8145" i="3"/>
  <c r="G8145" i="3"/>
  <c r="C8145" i="3"/>
  <c r="D8145" i="3" s="1"/>
  <c r="N8144" i="3" a="1"/>
  <c r="N8144" i="3" s="1"/>
  <c r="M8144" i="3"/>
  <c r="L8144" i="3"/>
  <c r="K8144" i="3"/>
  <c r="G8144" i="3"/>
  <c r="C8144" i="3"/>
  <c r="D8144" i="3" s="1"/>
  <c r="N8143" i="3" a="1"/>
  <c r="N8143" i="3" s="1"/>
  <c r="M8143" i="3"/>
  <c r="L8143" i="3"/>
  <c r="K8143" i="3"/>
  <c r="G8143" i="3"/>
  <c r="C8143" i="3"/>
  <c r="D8143" i="3" s="1"/>
  <c r="N8142" i="3" a="1"/>
  <c r="N8142" i="3" s="1"/>
  <c r="M8142" i="3"/>
  <c r="L8142" i="3"/>
  <c r="K8142" i="3"/>
  <c r="G8142" i="3"/>
  <c r="C8142" i="3"/>
  <c r="D8142" i="3" s="1"/>
  <c r="N8141" i="3" a="1"/>
  <c r="N8141" i="3" s="1"/>
  <c r="M8141" i="3"/>
  <c r="L8141" i="3"/>
  <c r="K8141" i="3"/>
  <c r="G8141" i="3"/>
  <c r="C8141" i="3"/>
  <c r="D8141" i="3" s="1"/>
  <c r="N8140" i="3" a="1"/>
  <c r="N8140" i="3" s="1"/>
  <c r="M8140" i="3"/>
  <c r="L8140" i="3"/>
  <c r="K8140" i="3"/>
  <c r="G8140" i="3"/>
  <c r="C8140" i="3"/>
  <c r="D8140" i="3" s="1"/>
  <c r="N8139" i="3" a="1"/>
  <c r="N8139" i="3" s="1"/>
  <c r="M8139" i="3"/>
  <c r="L8139" i="3"/>
  <c r="K8139" i="3"/>
  <c r="G8139" i="3"/>
  <c r="C8139" i="3"/>
  <c r="D8139" i="3" s="1"/>
  <c r="N8138" i="3" a="1"/>
  <c r="N8138" i="3" s="1"/>
  <c r="M8138" i="3"/>
  <c r="L8138" i="3"/>
  <c r="K8138" i="3"/>
  <c r="G8138" i="3"/>
  <c r="C8138" i="3"/>
  <c r="D8138" i="3" s="1"/>
  <c r="N8137" i="3" a="1"/>
  <c r="N8137" i="3" s="1"/>
  <c r="M8137" i="3"/>
  <c r="L8137" i="3"/>
  <c r="K8137" i="3"/>
  <c r="G8137" i="3"/>
  <c r="C8137" i="3"/>
  <c r="D8137" i="3" s="1"/>
  <c r="N8136" i="3" a="1"/>
  <c r="N8136" i="3" s="1"/>
  <c r="M8136" i="3"/>
  <c r="L8136" i="3"/>
  <c r="K8136" i="3"/>
  <c r="G8136" i="3"/>
  <c r="C8136" i="3"/>
  <c r="D8136" i="3" s="1"/>
  <c r="N8135" i="3" a="1"/>
  <c r="N8135" i="3" s="1"/>
  <c r="M8135" i="3"/>
  <c r="L8135" i="3"/>
  <c r="K8135" i="3"/>
  <c r="G8135" i="3"/>
  <c r="C8135" i="3"/>
  <c r="D8135" i="3" s="1"/>
  <c r="N8134" i="3" a="1"/>
  <c r="N8134" i="3" s="1"/>
  <c r="M8134" i="3"/>
  <c r="L8134" i="3"/>
  <c r="K8134" i="3"/>
  <c r="G8134" i="3"/>
  <c r="D8134" i="3"/>
  <c r="C8134" i="3"/>
  <c r="N8133" i="3" a="1"/>
  <c r="N8133" i="3" s="1"/>
  <c r="M8133" i="3"/>
  <c r="L8133" i="3"/>
  <c r="K8133" i="3"/>
  <c r="G8133" i="3"/>
  <c r="C8133" i="3"/>
  <c r="D8133" i="3" s="1"/>
  <c r="N8132" i="3" a="1"/>
  <c r="N8132" i="3" s="1"/>
  <c r="M8132" i="3"/>
  <c r="L8132" i="3"/>
  <c r="K8132" i="3"/>
  <c r="G8132" i="3"/>
  <c r="C8132" i="3"/>
  <c r="D8132" i="3" s="1"/>
  <c r="N8131" i="3" a="1"/>
  <c r="N8131" i="3" s="1"/>
  <c r="M8131" i="3"/>
  <c r="L8131" i="3"/>
  <c r="K8131" i="3"/>
  <c r="G8131" i="3"/>
  <c r="C8131" i="3"/>
  <c r="D8131" i="3" s="1"/>
  <c r="N8130" i="3" a="1"/>
  <c r="N8130" i="3" s="1"/>
  <c r="M8130" i="3"/>
  <c r="L8130" i="3"/>
  <c r="K8130" i="3"/>
  <c r="G8130" i="3"/>
  <c r="C8130" i="3"/>
  <c r="D8130" i="3" s="1"/>
  <c r="N8129" i="3" a="1"/>
  <c r="N8129" i="3" s="1"/>
  <c r="M8129" i="3"/>
  <c r="L8129" i="3"/>
  <c r="K8129" i="3"/>
  <c r="G8129" i="3"/>
  <c r="D8129" i="3"/>
  <c r="C8129" i="3"/>
  <c r="N8128" i="3" a="1"/>
  <c r="N8128" i="3" s="1"/>
  <c r="M8128" i="3"/>
  <c r="L8128" i="3"/>
  <c r="K8128" i="3"/>
  <c r="G8128" i="3"/>
  <c r="C8128" i="3"/>
  <c r="D8128" i="3" s="1"/>
  <c r="N8127" i="3" a="1"/>
  <c r="N8127" i="3" s="1"/>
  <c r="M8127" i="3"/>
  <c r="L8127" i="3"/>
  <c r="K8127" i="3"/>
  <c r="G8127" i="3"/>
  <c r="C8127" i="3"/>
  <c r="D8127" i="3" s="1"/>
  <c r="N8126" i="3" a="1"/>
  <c r="N8126" i="3" s="1"/>
  <c r="M8126" i="3"/>
  <c r="L8126" i="3"/>
  <c r="K8126" i="3"/>
  <c r="G8126" i="3"/>
  <c r="C8126" i="3"/>
  <c r="D8126" i="3" s="1"/>
  <c r="N8125" i="3" a="1"/>
  <c r="N8125" i="3" s="1"/>
  <c r="M8125" i="3"/>
  <c r="L8125" i="3"/>
  <c r="K8125" i="3"/>
  <c r="G8125" i="3"/>
  <c r="C8125" i="3"/>
  <c r="D8125" i="3" s="1"/>
  <c r="N8124" i="3" a="1"/>
  <c r="N8124" i="3" s="1"/>
  <c r="M8124" i="3"/>
  <c r="L8124" i="3"/>
  <c r="K8124" i="3"/>
  <c r="G8124" i="3"/>
  <c r="D8124" i="3"/>
  <c r="C8124" i="3"/>
  <c r="N8123" i="3" a="1"/>
  <c r="N8123" i="3" s="1"/>
  <c r="M8123" i="3"/>
  <c r="L8123" i="3"/>
  <c r="K8123" i="3"/>
  <c r="G8123" i="3"/>
  <c r="C8123" i="3"/>
  <c r="D8123" i="3" s="1"/>
  <c r="N8122" i="3" a="1"/>
  <c r="N8122" i="3" s="1"/>
  <c r="M8122" i="3"/>
  <c r="L8122" i="3"/>
  <c r="K8122" i="3"/>
  <c r="G8122" i="3"/>
  <c r="C8122" i="3"/>
  <c r="D8122" i="3" s="1"/>
  <c r="N8121" i="3" a="1"/>
  <c r="N8121" i="3" s="1"/>
  <c r="M8121" i="3"/>
  <c r="L8121" i="3"/>
  <c r="K8121" i="3"/>
  <c r="G8121" i="3"/>
  <c r="C8121" i="3"/>
  <c r="D8121" i="3" s="1"/>
  <c r="N8120" i="3" a="1"/>
  <c r="N8120" i="3" s="1"/>
  <c r="M8120" i="3"/>
  <c r="L8120" i="3"/>
  <c r="K8120" i="3"/>
  <c r="G8120" i="3"/>
  <c r="C8120" i="3"/>
  <c r="D8120" i="3" s="1"/>
  <c r="N8119" i="3" a="1"/>
  <c r="N8119" i="3" s="1"/>
  <c r="M8119" i="3"/>
  <c r="L8119" i="3"/>
  <c r="K8119" i="3"/>
  <c r="G8119" i="3"/>
  <c r="C8119" i="3"/>
  <c r="D8119" i="3" s="1"/>
  <c r="N8118" i="3" a="1"/>
  <c r="N8118" i="3" s="1"/>
  <c r="M8118" i="3"/>
  <c r="L8118" i="3"/>
  <c r="K8118" i="3"/>
  <c r="G8118" i="3"/>
  <c r="C8118" i="3"/>
  <c r="D8118" i="3" s="1"/>
  <c r="N8117" i="3" a="1"/>
  <c r="N8117" i="3" s="1"/>
  <c r="M8117" i="3"/>
  <c r="L8117" i="3"/>
  <c r="K8117" i="3"/>
  <c r="G8117" i="3"/>
  <c r="C8117" i="3"/>
  <c r="D8117" i="3" s="1"/>
  <c r="N8116" i="3" a="1"/>
  <c r="N8116" i="3" s="1"/>
  <c r="M8116" i="3"/>
  <c r="L8116" i="3"/>
  <c r="K8116" i="3"/>
  <c r="G8116" i="3"/>
  <c r="C8116" i="3"/>
  <c r="D8116" i="3" s="1"/>
  <c r="N8115" i="3" a="1"/>
  <c r="N8115" i="3" s="1"/>
  <c r="M8115" i="3"/>
  <c r="L8115" i="3"/>
  <c r="K8115" i="3"/>
  <c r="G8115" i="3"/>
  <c r="C8115" i="3"/>
  <c r="D8115" i="3" s="1"/>
  <c r="N8114" i="3" a="1"/>
  <c r="N8114" i="3" s="1"/>
  <c r="M8114" i="3"/>
  <c r="L8114" i="3"/>
  <c r="K8114" i="3"/>
  <c r="G8114" i="3"/>
  <c r="C8114" i="3"/>
  <c r="D8114" i="3" s="1"/>
  <c r="N8113" i="3" a="1"/>
  <c r="N8113" i="3" s="1"/>
  <c r="M8113" i="3"/>
  <c r="L8113" i="3"/>
  <c r="K8113" i="3"/>
  <c r="G8113" i="3"/>
  <c r="C8113" i="3"/>
  <c r="D8113" i="3" s="1"/>
  <c r="N8112" i="3" a="1"/>
  <c r="N8112" i="3" s="1"/>
  <c r="M8112" i="3"/>
  <c r="L8112" i="3"/>
  <c r="K8112" i="3"/>
  <c r="G8112" i="3"/>
  <c r="C8112" i="3"/>
  <c r="D8112" i="3" s="1"/>
  <c r="N8111" i="3" a="1"/>
  <c r="N8111" i="3" s="1"/>
  <c r="M8111" i="3"/>
  <c r="L8111" i="3"/>
  <c r="K8111" i="3"/>
  <c r="G8111" i="3"/>
  <c r="C8111" i="3"/>
  <c r="D8111" i="3" s="1"/>
  <c r="N8110" i="3" a="1"/>
  <c r="N8110" i="3" s="1"/>
  <c r="M8110" i="3"/>
  <c r="L8110" i="3"/>
  <c r="K8110" i="3"/>
  <c r="G8110" i="3"/>
  <c r="C8110" i="3"/>
  <c r="D8110" i="3" s="1"/>
  <c r="N8109" i="3" a="1"/>
  <c r="N8109" i="3" s="1"/>
  <c r="M8109" i="3"/>
  <c r="L8109" i="3"/>
  <c r="K8109" i="3"/>
  <c r="G8109" i="3"/>
  <c r="C8109" i="3"/>
  <c r="D8109" i="3" s="1"/>
  <c r="N8108" i="3" a="1"/>
  <c r="N8108" i="3" s="1"/>
  <c r="M8108" i="3"/>
  <c r="L8108" i="3"/>
  <c r="K8108" i="3"/>
  <c r="G8108" i="3"/>
  <c r="C8108" i="3"/>
  <c r="D8108" i="3" s="1"/>
  <c r="N8107" i="3" a="1"/>
  <c r="N8107" i="3" s="1"/>
  <c r="M8107" i="3"/>
  <c r="L8107" i="3"/>
  <c r="K8107" i="3"/>
  <c r="G8107" i="3"/>
  <c r="C8107" i="3"/>
  <c r="D8107" i="3" s="1"/>
  <c r="N8106" i="3" a="1"/>
  <c r="N8106" i="3" s="1"/>
  <c r="M8106" i="3"/>
  <c r="L8106" i="3"/>
  <c r="K8106" i="3"/>
  <c r="G8106" i="3"/>
  <c r="C8106" i="3"/>
  <c r="D8106" i="3" s="1"/>
  <c r="N8105" i="3" a="1"/>
  <c r="N8105" i="3" s="1"/>
  <c r="M8105" i="3"/>
  <c r="L8105" i="3"/>
  <c r="K8105" i="3"/>
  <c r="G8105" i="3"/>
  <c r="C8105" i="3"/>
  <c r="D8105" i="3" s="1"/>
  <c r="N8104" i="3" a="1"/>
  <c r="N8104" i="3" s="1"/>
  <c r="M8104" i="3"/>
  <c r="L8104" i="3"/>
  <c r="K8104" i="3"/>
  <c r="G8104" i="3"/>
  <c r="C8104" i="3"/>
  <c r="D8104" i="3" s="1"/>
  <c r="N8103" i="3" a="1"/>
  <c r="N8103" i="3" s="1"/>
  <c r="M8103" i="3"/>
  <c r="L8103" i="3"/>
  <c r="K8103" i="3"/>
  <c r="G8103" i="3"/>
  <c r="C8103" i="3"/>
  <c r="D8103" i="3" s="1"/>
  <c r="N8102" i="3" a="1"/>
  <c r="N8102" i="3" s="1"/>
  <c r="M8102" i="3"/>
  <c r="L8102" i="3"/>
  <c r="K8102" i="3"/>
  <c r="G8102" i="3"/>
  <c r="C8102" i="3"/>
  <c r="D8102" i="3" s="1"/>
  <c r="N8101" i="3" a="1"/>
  <c r="N8101" i="3" s="1"/>
  <c r="M8101" i="3"/>
  <c r="L8101" i="3"/>
  <c r="K8101" i="3"/>
  <c r="G8101" i="3"/>
  <c r="C8101" i="3"/>
  <c r="D8101" i="3" s="1"/>
  <c r="N8100" i="3" a="1"/>
  <c r="N8100" i="3" s="1"/>
  <c r="M8100" i="3"/>
  <c r="L8100" i="3"/>
  <c r="K8100" i="3"/>
  <c r="G8100" i="3"/>
  <c r="C8100" i="3"/>
  <c r="D8100" i="3" s="1"/>
  <c r="N8099" i="3" a="1"/>
  <c r="N8099" i="3" s="1"/>
  <c r="M8099" i="3"/>
  <c r="L8099" i="3"/>
  <c r="K8099" i="3"/>
  <c r="G8099" i="3"/>
  <c r="C8099" i="3"/>
  <c r="D8099" i="3" s="1"/>
  <c r="N8098" i="3" a="1"/>
  <c r="N8098" i="3" s="1"/>
  <c r="M8098" i="3"/>
  <c r="L8098" i="3"/>
  <c r="K8098" i="3"/>
  <c r="G8098" i="3"/>
  <c r="C8098" i="3"/>
  <c r="D8098" i="3" s="1"/>
  <c r="N8097" i="3" a="1"/>
  <c r="N8097" i="3" s="1"/>
  <c r="M8097" i="3"/>
  <c r="L8097" i="3"/>
  <c r="K8097" i="3"/>
  <c r="G8097" i="3"/>
  <c r="C8097" i="3"/>
  <c r="D8097" i="3" s="1"/>
  <c r="N8096" i="3" a="1"/>
  <c r="N8096" i="3" s="1"/>
  <c r="M8096" i="3"/>
  <c r="L8096" i="3"/>
  <c r="K8096" i="3"/>
  <c r="G8096" i="3"/>
  <c r="C8096" i="3"/>
  <c r="D8096" i="3" s="1"/>
  <c r="N8095" i="3" a="1"/>
  <c r="N8095" i="3" s="1"/>
  <c r="M8095" i="3"/>
  <c r="L8095" i="3"/>
  <c r="K8095" i="3"/>
  <c r="G8095" i="3"/>
  <c r="C8095" i="3"/>
  <c r="D8095" i="3" s="1"/>
  <c r="N8094" i="3" a="1"/>
  <c r="N8094" i="3" s="1"/>
  <c r="M8094" i="3"/>
  <c r="L8094" i="3"/>
  <c r="K8094" i="3"/>
  <c r="G8094" i="3"/>
  <c r="C8094" i="3"/>
  <c r="D8094" i="3" s="1"/>
  <c r="N8093" i="3" a="1"/>
  <c r="N8093" i="3" s="1"/>
  <c r="M8093" i="3"/>
  <c r="L8093" i="3"/>
  <c r="K8093" i="3"/>
  <c r="G8093" i="3"/>
  <c r="C8093" i="3"/>
  <c r="D8093" i="3" s="1"/>
  <c r="N8092" i="3" a="1"/>
  <c r="N8092" i="3" s="1"/>
  <c r="M8092" i="3"/>
  <c r="L8092" i="3"/>
  <c r="K8092" i="3"/>
  <c r="G8092" i="3"/>
  <c r="C8092" i="3"/>
  <c r="D8092" i="3" s="1"/>
  <c r="N8091" i="3" a="1"/>
  <c r="N8091" i="3" s="1"/>
  <c r="M8091" i="3"/>
  <c r="L8091" i="3"/>
  <c r="K8091" i="3"/>
  <c r="G8091" i="3"/>
  <c r="C8091" i="3"/>
  <c r="D8091" i="3" s="1"/>
  <c r="N8090" i="3" a="1"/>
  <c r="N8090" i="3" s="1"/>
  <c r="M8090" i="3"/>
  <c r="L8090" i="3"/>
  <c r="K8090" i="3"/>
  <c r="G8090" i="3"/>
  <c r="C8090" i="3"/>
  <c r="D8090" i="3" s="1"/>
  <c r="N8089" i="3" a="1"/>
  <c r="N8089" i="3" s="1"/>
  <c r="M8089" i="3"/>
  <c r="L8089" i="3"/>
  <c r="K8089" i="3"/>
  <c r="G8089" i="3"/>
  <c r="C8089" i="3"/>
  <c r="D8089" i="3" s="1"/>
  <c r="N8088" i="3" a="1"/>
  <c r="N8088" i="3" s="1"/>
  <c r="M8088" i="3"/>
  <c r="L8088" i="3"/>
  <c r="K8088" i="3"/>
  <c r="G8088" i="3"/>
  <c r="C8088" i="3"/>
  <c r="D8088" i="3" s="1"/>
  <c r="N8087" i="3" a="1"/>
  <c r="N8087" i="3" s="1"/>
  <c r="M8087" i="3"/>
  <c r="L8087" i="3"/>
  <c r="K8087" i="3"/>
  <c r="G8087" i="3"/>
  <c r="C8087" i="3"/>
  <c r="D8087" i="3" s="1"/>
  <c r="N8086" i="3" a="1"/>
  <c r="N8086" i="3" s="1"/>
  <c r="M8086" i="3"/>
  <c r="L8086" i="3"/>
  <c r="K8086" i="3"/>
  <c r="G8086" i="3"/>
  <c r="C8086" i="3"/>
  <c r="D8086" i="3" s="1"/>
  <c r="N8085" i="3" a="1"/>
  <c r="N8085" i="3" s="1"/>
  <c r="M8085" i="3"/>
  <c r="L8085" i="3"/>
  <c r="K8085" i="3"/>
  <c r="G8085" i="3"/>
  <c r="C8085" i="3"/>
  <c r="D8085" i="3" s="1"/>
  <c r="N8084" i="3" a="1"/>
  <c r="N8084" i="3" s="1"/>
  <c r="M8084" i="3"/>
  <c r="L8084" i="3"/>
  <c r="K8084" i="3"/>
  <c r="G8084" i="3"/>
  <c r="C8084" i="3"/>
  <c r="D8084" i="3" s="1"/>
  <c r="N8083" i="3" a="1"/>
  <c r="N8083" i="3" s="1"/>
  <c r="M8083" i="3"/>
  <c r="L8083" i="3"/>
  <c r="K8083" i="3"/>
  <c r="G8083" i="3"/>
  <c r="C8083" i="3"/>
  <c r="D8083" i="3" s="1"/>
  <c r="N8082" i="3" a="1"/>
  <c r="N8082" i="3" s="1"/>
  <c r="M8082" i="3"/>
  <c r="L8082" i="3"/>
  <c r="K8082" i="3"/>
  <c r="G8082" i="3"/>
  <c r="C8082" i="3"/>
  <c r="D8082" i="3" s="1"/>
  <c r="N8081" i="3" a="1"/>
  <c r="N8081" i="3" s="1"/>
  <c r="M8081" i="3"/>
  <c r="L8081" i="3"/>
  <c r="K8081" i="3"/>
  <c r="G8081" i="3"/>
  <c r="C8081" i="3"/>
  <c r="D8081" i="3" s="1"/>
  <c r="N8080" i="3" a="1"/>
  <c r="N8080" i="3" s="1"/>
  <c r="M8080" i="3"/>
  <c r="L8080" i="3"/>
  <c r="K8080" i="3"/>
  <c r="G8080" i="3"/>
  <c r="C8080" i="3"/>
  <c r="D8080" i="3" s="1"/>
  <c r="N8079" i="3" a="1"/>
  <c r="N8079" i="3" s="1"/>
  <c r="M8079" i="3"/>
  <c r="L8079" i="3"/>
  <c r="K8079" i="3"/>
  <c r="G8079" i="3"/>
  <c r="C8079" i="3"/>
  <c r="D8079" i="3" s="1"/>
  <c r="N8078" i="3" a="1"/>
  <c r="N8078" i="3" s="1"/>
  <c r="M8078" i="3"/>
  <c r="L8078" i="3"/>
  <c r="K8078" i="3"/>
  <c r="G8078" i="3"/>
  <c r="C8078" i="3"/>
  <c r="D8078" i="3" s="1"/>
  <c r="N8077" i="3" a="1"/>
  <c r="N8077" i="3" s="1"/>
  <c r="M8077" i="3"/>
  <c r="L8077" i="3"/>
  <c r="K8077" i="3"/>
  <c r="G8077" i="3"/>
  <c r="C8077" i="3"/>
  <c r="D8077" i="3" s="1"/>
  <c r="N8076" i="3" a="1"/>
  <c r="N8076" i="3" s="1"/>
  <c r="M8076" i="3"/>
  <c r="L8076" i="3"/>
  <c r="K8076" i="3"/>
  <c r="G8076" i="3"/>
  <c r="C8076" i="3"/>
  <c r="D8076" i="3" s="1"/>
  <c r="N8075" i="3" a="1"/>
  <c r="N8075" i="3" s="1"/>
  <c r="M8075" i="3"/>
  <c r="L8075" i="3"/>
  <c r="K8075" i="3"/>
  <c r="G8075" i="3"/>
  <c r="C8075" i="3"/>
  <c r="D8075" i="3" s="1"/>
  <c r="N8074" i="3" a="1"/>
  <c r="N8074" i="3" s="1"/>
  <c r="M8074" i="3"/>
  <c r="L8074" i="3"/>
  <c r="K8074" i="3"/>
  <c r="G8074" i="3"/>
  <c r="C8074" i="3"/>
  <c r="D8074" i="3" s="1"/>
  <c r="N8073" i="3" a="1"/>
  <c r="N8073" i="3" s="1"/>
  <c r="M8073" i="3"/>
  <c r="L8073" i="3"/>
  <c r="K8073" i="3"/>
  <c r="G8073" i="3"/>
  <c r="C8073" i="3"/>
  <c r="D8073" i="3" s="1"/>
  <c r="N8072" i="3" a="1"/>
  <c r="N8072" i="3" s="1"/>
  <c r="M8072" i="3"/>
  <c r="L8072" i="3"/>
  <c r="K8072" i="3"/>
  <c r="G8072" i="3"/>
  <c r="C8072" i="3"/>
  <c r="D8072" i="3" s="1"/>
  <c r="N8071" i="3" a="1"/>
  <c r="N8071" i="3" s="1"/>
  <c r="M8071" i="3"/>
  <c r="L8071" i="3"/>
  <c r="K8071" i="3"/>
  <c r="G8071" i="3"/>
  <c r="C8071" i="3"/>
  <c r="D8071" i="3" s="1"/>
  <c r="N8070" i="3" a="1"/>
  <c r="N8070" i="3" s="1"/>
  <c r="M8070" i="3"/>
  <c r="L8070" i="3"/>
  <c r="K8070" i="3"/>
  <c r="G8070" i="3"/>
  <c r="C8070" i="3"/>
  <c r="D8070" i="3" s="1"/>
  <c r="N8069" i="3" a="1"/>
  <c r="N8069" i="3" s="1"/>
  <c r="M8069" i="3"/>
  <c r="L8069" i="3"/>
  <c r="K8069" i="3"/>
  <c r="G8069" i="3"/>
  <c r="C8069" i="3"/>
  <c r="D8069" i="3" s="1"/>
  <c r="N8068" i="3"/>
  <c r="N8068" i="3" a="1"/>
  <c r="M8068" i="3"/>
  <c r="L8068" i="3"/>
  <c r="K8068" i="3"/>
  <c r="G8068" i="3"/>
  <c r="C8068" i="3"/>
  <c r="D8068" i="3" s="1"/>
  <c r="N8067" i="3" a="1"/>
  <c r="N8067" i="3" s="1"/>
  <c r="M8067" i="3"/>
  <c r="L8067" i="3"/>
  <c r="K8067" i="3"/>
  <c r="G8067" i="3"/>
  <c r="C8067" i="3"/>
  <c r="D8067" i="3" s="1"/>
  <c r="N8066" i="3" a="1"/>
  <c r="N8066" i="3" s="1"/>
  <c r="M8066" i="3"/>
  <c r="L8066" i="3"/>
  <c r="K8066" i="3"/>
  <c r="G8066" i="3"/>
  <c r="C8066" i="3"/>
  <c r="D8066" i="3" s="1"/>
  <c r="N8065" i="3" a="1"/>
  <c r="N8065" i="3" s="1"/>
  <c r="M8065" i="3"/>
  <c r="L8065" i="3"/>
  <c r="K8065" i="3"/>
  <c r="G8065" i="3"/>
  <c r="C8065" i="3"/>
  <c r="D8065" i="3" s="1"/>
  <c r="N8064" i="3" a="1"/>
  <c r="N8064" i="3" s="1"/>
  <c r="M8064" i="3"/>
  <c r="L8064" i="3"/>
  <c r="K8064" i="3"/>
  <c r="G8064" i="3"/>
  <c r="C8064" i="3"/>
  <c r="D8064" i="3" s="1"/>
  <c r="N8063" i="3" a="1"/>
  <c r="N8063" i="3" s="1"/>
  <c r="M8063" i="3"/>
  <c r="L8063" i="3"/>
  <c r="K8063" i="3"/>
  <c r="G8063" i="3"/>
  <c r="C8063" i="3"/>
  <c r="D8063" i="3" s="1"/>
  <c r="N8062" i="3" a="1"/>
  <c r="N8062" i="3" s="1"/>
  <c r="M8062" i="3"/>
  <c r="L8062" i="3"/>
  <c r="K8062" i="3"/>
  <c r="G8062" i="3"/>
  <c r="C8062" i="3"/>
  <c r="D8062" i="3" s="1"/>
  <c r="N8061" i="3" a="1"/>
  <c r="N8061" i="3" s="1"/>
  <c r="M8061" i="3"/>
  <c r="L8061" i="3"/>
  <c r="K8061" i="3"/>
  <c r="G8061" i="3"/>
  <c r="C8061" i="3"/>
  <c r="D8061" i="3" s="1"/>
  <c r="N8060" i="3"/>
  <c r="N8060" i="3" a="1"/>
  <c r="M8060" i="3"/>
  <c r="L8060" i="3"/>
  <c r="K8060" i="3"/>
  <c r="G8060" i="3"/>
  <c r="C8060" i="3"/>
  <c r="D8060" i="3" s="1"/>
  <c r="N8059" i="3" a="1"/>
  <c r="N8059" i="3" s="1"/>
  <c r="M8059" i="3"/>
  <c r="L8059" i="3"/>
  <c r="K8059" i="3"/>
  <c r="G8059" i="3"/>
  <c r="C8059" i="3"/>
  <c r="D8059" i="3" s="1"/>
  <c r="N8058" i="3" a="1"/>
  <c r="N8058" i="3" s="1"/>
  <c r="M8058" i="3"/>
  <c r="L8058" i="3"/>
  <c r="K8058" i="3"/>
  <c r="G8058" i="3"/>
  <c r="C8058" i="3"/>
  <c r="D8058" i="3" s="1"/>
  <c r="N8057" i="3" a="1"/>
  <c r="N8057" i="3" s="1"/>
  <c r="M8057" i="3"/>
  <c r="L8057" i="3"/>
  <c r="K8057" i="3"/>
  <c r="G8057" i="3"/>
  <c r="C8057" i="3"/>
  <c r="D8057" i="3" s="1"/>
  <c r="N8056" i="3" a="1"/>
  <c r="N8056" i="3" s="1"/>
  <c r="M8056" i="3"/>
  <c r="L8056" i="3"/>
  <c r="K8056" i="3"/>
  <c r="G8056" i="3"/>
  <c r="C8056" i="3"/>
  <c r="D8056" i="3" s="1"/>
  <c r="N8055" i="3" a="1"/>
  <c r="N8055" i="3" s="1"/>
  <c r="M8055" i="3"/>
  <c r="L8055" i="3"/>
  <c r="K8055" i="3"/>
  <c r="G8055" i="3"/>
  <c r="C8055" i="3"/>
  <c r="D8055" i="3" s="1"/>
  <c r="N8054" i="3" a="1"/>
  <c r="N8054" i="3" s="1"/>
  <c r="M8054" i="3"/>
  <c r="L8054" i="3"/>
  <c r="K8054" i="3"/>
  <c r="G8054" i="3"/>
  <c r="C8054" i="3"/>
  <c r="D8054" i="3" s="1"/>
  <c r="N8053" i="3" a="1"/>
  <c r="N8053" i="3" s="1"/>
  <c r="M8053" i="3"/>
  <c r="L8053" i="3"/>
  <c r="K8053" i="3"/>
  <c r="G8053" i="3"/>
  <c r="C8053" i="3"/>
  <c r="D8053" i="3" s="1"/>
  <c r="N8052" i="3" a="1"/>
  <c r="N8052" i="3" s="1"/>
  <c r="M8052" i="3"/>
  <c r="L8052" i="3"/>
  <c r="K8052" i="3"/>
  <c r="G8052" i="3"/>
  <c r="C8052" i="3"/>
  <c r="D8052" i="3" s="1"/>
  <c r="N8051" i="3" a="1"/>
  <c r="N8051" i="3" s="1"/>
  <c r="M8051" i="3"/>
  <c r="L8051" i="3"/>
  <c r="K8051" i="3"/>
  <c r="G8051" i="3"/>
  <c r="C8051" i="3"/>
  <c r="D8051" i="3" s="1"/>
  <c r="N8050" i="3" a="1"/>
  <c r="N8050" i="3" s="1"/>
  <c r="M8050" i="3"/>
  <c r="L8050" i="3"/>
  <c r="K8050" i="3"/>
  <c r="G8050" i="3"/>
  <c r="C8050" i="3"/>
  <c r="D8050" i="3" s="1"/>
  <c r="N8049" i="3" a="1"/>
  <c r="N8049" i="3" s="1"/>
  <c r="M8049" i="3"/>
  <c r="L8049" i="3"/>
  <c r="K8049" i="3"/>
  <c r="G8049" i="3"/>
  <c r="C8049" i="3"/>
  <c r="D8049" i="3" s="1"/>
  <c r="N8048" i="3" a="1"/>
  <c r="N8048" i="3" s="1"/>
  <c r="M8048" i="3"/>
  <c r="L8048" i="3"/>
  <c r="K8048" i="3"/>
  <c r="G8048" i="3"/>
  <c r="C8048" i="3"/>
  <c r="D8048" i="3" s="1"/>
  <c r="N8047" i="3" a="1"/>
  <c r="N8047" i="3" s="1"/>
  <c r="M8047" i="3"/>
  <c r="L8047" i="3"/>
  <c r="K8047" i="3"/>
  <c r="G8047" i="3"/>
  <c r="C8047" i="3"/>
  <c r="D8047" i="3" s="1"/>
  <c r="N8046" i="3" a="1"/>
  <c r="N8046" i="3" s="1"/>
  <c r="M8046" i="3"/>
  <c r="L8046" i="3"/>
  <c r="K8046" i="3"/>
  <c r="G8046" i="3"/>
  <c r="C8046" i="3"/>
  <c r="D8046" i="3" s="1"/>
  <c r="N8045" i="3" a="1"/>
  <c r="N8045" i="3" s="1"/>
  <c r="M8045" i="3"/>
  <c r="L8045" i="3"/>
  <c r="K8045" i="3"/>
  <c r="G8045" i="3"/>
  <c r="C8045" i="3"/>
  <c r="D8045" i="3" s="1"/>
  <c r="N8044" i="3" a="1"/>
  <c r="N8044" i="3" s="1"/>
  <c r="M8044" i="3"/>
  <c r="L8044" i="3"/>
  <c r="K8044" i="3"/>
  <c r="G8044" i="3"/>
  <c r="C8044" i="3"/>
  <c r="D8044" i="3" s="1"/>
  <c r="N8043" i="3" a="1"/>
  <c r="N8043" i="3" s="1"/>
  <c r="M8043" i="3"/>
  <c r="L8043" i="3"/>
  <c r="K8043" i="3"/>
  <c r="G8043" i="3"/>
  <c r="C8043" i="3"/>
  <c r="D8043" i="3" s="1"/>
  <c r="N8042" i="3" a="1"/>
  <c r="N8042" i="3" s="1"/>
  <c r="M8042" i="3"/>
  <c r="L8042" i="3"/>
  <c r="K8042" i="3"/>
  <c r="G8042" i="3"/>
  <c r="C8042" i="3"/>
  <c r="D8042" i="3" s="1"/>
  <c r="N8041" i="3" a="1"/>
  <c r="N8041" i="3" s="1"/>
  <c r="M8041" i="3"/>
  <c r="L8041" i="3"/>
  <c r="K8041" i="3"/>
  <c r="G8041" i="3"/>
  <c r="C8041" i="3"/>
  <c r="D8041" i="3" s="1"/>
  <c r="N8040" i="3" a="1"/>
  <c r="N8040" i="3" s="1"/>
  <c r="M8040" i="3"/>
  <c r="L8040" i="3"/>
  <c r="K8040" i="3"/>
  <c r="G8040" i="3"/>
  <c r="C8040" i="3"/>
  <c r="D8040" i="3" s="1"/>
  <c r="N8039" i="3" a="1"/>
  <c r="N8039" i="3" s="1"/>
  <c r="M8039" i="3"/>
  <c r="L8039" i="3"/>
  <c r="K8039" i="3"/>
  <c r="G8039" i="3"/>
  <c r="C8039" i="3"/>
  <c r="D8039" i="3" s="1"/>
  <c r="N8038" i="3" a="1"/>
  <c r="N8038" i="3" s="1"/>
  <c r="M8038" i="3"/>
  <c r="L8038" i="3"/>
  <c r="K8038" i="3"/>
  <c r="G8038" i="3"/>
  <c r="C8038" i="3"/>
  <c r="D8038" i="3" s="1"/>
  <c r="N8037" i="3" a="1"/>
  <c r="N8037" i="3" s="1"/>
  <c r="M8037" i="3"/>
  <c r="L8037" i="3"/>
  <c r="K8037" i="3"/>
  <c r="G8037" i="3"/>
  <c r="C8037" i="3"/>
  <c r="D8037" i="3" s="1"/>
  <c r="N8036" i="3" a="1"/>
  <c r="N8036" i="3" s="1"/>
  <c r="M8036" i="3"/>
  <c r="L8036" i="3"/>
  <c r="K8036" i="3"/>
  <c r="G8036" i="3"/>
  <c r="C8036" i="3"/>
  <c r="D8036" i="3" s="1"/>
  <c r="N8035" i="3" a="1"/>
  <c r="N8035" i="3" s="1"/>
  <c r="M8035" i="3"/>
  <c r="L8035" i="3"/>
  <c r="K8035" i="3"/>
  <c r="G8035" i="3"/>
  <c r="C8035" i="3"/>
  <c r="D8035" i="3" s="1"/>
  <c r="N8034" i="3" a="1"/>
  <c r="N8034" i="3" s="1"/>
  <c r="M8034" i="3"/>
  <c r="L8034" i="3"/>
  <c r="K8034" i="3"/>
  <c r="G8034" i="3"/>
  <c r="C8034" i="3"/>
  <c r="D8034" i="3" s="1"/>
  <c r="N8033" i="3" a="1"/>
  <c r="N8033" i="3" s="1"/>
  <c r="M8033" i="3"/>
  <c r="L8033" i="3"/>
  <c r="K8033" i="3"/>
  <c r="G8033" i="3"/>
  <c r="C8033" i="3"/>
  <c r="D8033" i="3" s="1"/>
  <c r="N8032" i="3" a="1"/>
  <c r="N8032" i="3" s="1"/>
  <c r="M8032" i="3"/>
  <c r="L8032" i="3"/>
  <c r="K8032" i="3"/>
  <c r="G8032" i="3"/>
  <c r="C8032" i="3"/>
  <c r="D8032" i="3" s="1"/>
  <c r="N8031" i="3" a="1"/>
  <c r="N8031" i="3" s="1"/>
  <c r="M8031" i="3"/>
  <c r="L8031" i="3"/>
  <c r="K8031" i="3"/>
  <c r="G8031" i="3"/>
  <c r="C8031" i="3"/>
  <c r="D8031" i="3" s="1"/>
  <c r="N8030" i="3" a="1"/>
  <c r="N8030" i="3" s="1"/>
  <c r="M8030" i="3"/>
  <c r="L8030" i="3"/>
  <c r="K8030" i="3"/>
  <c r="G8030" i="3"/>
  <c r="C8030" i="3"/>
  <c r="D8030" i="3" s="1"/>
  <c r="N8029" i="3" a="1"/>
  <c r="N8029" i="3" s="1"/>
  <c r="M8029" i="3"/>
  <c r="L8029" i="3"/>
  <c r="K8029" i="3"/>
  <c r="G8029" i="3"/>
  <c r="C8029" i="3"/>
  <c r="D8029" i="3" s="1"/>
  <c r="N8028" i="3" a="1"/>
  <c r="N8028" i="3" s="1"/>
  <c r="M8028" i="3"/>
  <c r="L8028" i="3"/>
  <c r="K8028" i="3"/>
  <c r="G8028" i="3"/>
  <c r="C8028" i="3"/>
  <c r="D8028" i="3" s="1"/>
  <c r="N8027" i="3" a="1"/>
  <c r="N8027" i="3" s="1"/>
  <c r="M8027" i="3"/>
  <c r="L8027" i="3"/>
  <c r="K8027" i="3"/>
  <c r="G8027" i="3"/>
  <c r="C8027" i="3"/>
  <c r="D8027" i="3" s="1"/>
  <c r="N8026" i="3" a="1"/>
  <c r="N8026" i="3" s="1"/>
  <c r="M8026" i="3"/>
  <c r="L8026" i="3"/>
  <c r="K8026" i="3"/>
  <c r="G8026" i="3"/>
  <c r="C8026" i="3"/>
  <c r="D8026" i="3" s="1"/>
  <c r="N8025" i="3" a="1"/>
  <c r="N8025" i="3" s="1"/>
  <c r="M8025" i="3"/>
  <c r="L8025" i="3"/>
  <c r="K8025" i="3"/>
  <c r="G8025" i="3"/>
  <c r="C8025" i="3"/>
  <c r="D8025" i="3" s="1"/>
  <c r="N8024" i="3" a="1"/>
  <c r="N8024" i="3" s="1"/>
  <c r="M8024" i="3"/>
  <c r="L8024" i="3"/>
  <c r="K8024" i="3"/>
  <c r="G8024" i="3"/>
  <c r="C8024" i="3"/>
  <c r="D8024" i="3" s="1"/>
  <c r="N8023" i="3" a="1"/>
  <c r="N8023" i="3" s="1"/>
  <c r="M8023" i="3"/>
  <c r="L8023" i="3"/>
  <c r="K8023" i="3"/>
  <c r="G8023" i="3"/>
  <c r="C8023" i="3"/>
  <c r="D8023" i="3" s="1"/>
  <c r="N8022" i="3" a="1"/>
  <c r="N8022" i="3" s="1"/>
  <c r="M8022" i="3"/>
  <c r="L8022" i="3"/>
  <c r="K8022" i="3"/>
  <c r="G8022" i="3"/>
  <c r="C8022" i="3"/>
  <c r="D8022" i="3" s="1"/>
  <c r="N8021" i="3" a="1"/>
  <c r="N8021" i="3" s="1"/>
  <c r="M8021" i="3"/>
  <c r="L8021" i="3"/>
  <c r="K8021" i="3"/>
  <c r="G8021" i="3"/>
  <c r="C8021" i="3"/>
  <c r="D8021" i="3" s="1"/>
  <c r="N8020" i="3" a="1"/>
  <c r="N8020" i="3" s="1"/>
  <c r="M8020" i="3"/>
  <c r="L8020" i="3"/>
  <c r="K8020" i="3"/>
  <c r="G8020" i="3"/>
  <c r="C8020" i="3"/>
  <c r="D8020" i="3" s="1"/>
  <c r="N8019" i="3" a="1"/>
  <c r="N8019" i="3" s="1"/>
  <c r="M8019" i="3"/>
  <c r="L8019" i="3"/>
  <c r="K8019" i="3"/>
  <c r="G8019" i="3"/>
  <c r="C8019" i="3"/>
  <c r="D8019" i="3" s="1"/>
  <c r="N8018" i="3" a="1"/>
  <c r="N8018" i="3" s="1"/>
  <c r="M8018" i="3"/>
  <c r="L8018" i="3"/>
  <c r="K8018" i="3"/>
  <c r="G8018" i="3"/>
  <c r="C8018" i="3"/>
  <c r="D8018" i="3" s="1"/>
  <c r="N8017" i="3" a="1"/>
  <c r="N8017" i="3" s="1"/>
  <c r="M8017" i="3"/>
  <c r="L8017" i="3"/>
  <c r="K8017" i="3"/>
  <c r="G8017" i="3"/>
  <c r="C8017" i="3"/>
  <c r="D8017" i="3" s="1"/>
  <c r="N8016" i="3" a="1"/>
  <c r="N8016" i="3" s="1"/>
  <c r="M8016" i="3"/>
  <c r="L8016" i="3"/>
  <c r="K8016" i="3"/>
  <c r="G8016" i="3"/>
  <c r="C8016" i="3"/>
  <c r="D8016" i="3" s="1"/>
  <c r="N8015" i="3" a="1"/>
  <c r="N8015" i="3" s="1"/>
  <c r="M8015" i="3"/>
  <c r="L8015" i="3"/>
  <c r="K8015" i="3"/>
  <c r="G8015" i="3"/>
  <c r="C8015" i="3"/>
  <c r="D8015" i="3" s="1"/>
  <c r="N8014" i="3" a="1"/>
  <c r="N8014" i="3" s="1"/>
  <c r="M8014" i="3"/>
  <c r="L8014" i="3"/>
  <c r="K8014" i="3"/>
  <c r="G8014" i="3"/>
  <c r="C8014" i="3"/>
  <c r="D8014" i="3" s="1"/>
  <c r="N8013" i="3" a="1"/>
  <c r="N8013" i="3" s="1"/>
  <c r="M8013" i="3"/>
  <c r="L8013" i="3"/>
  <c r="K8013" i="3"/>
  <c r="G8013" i="3"/>
  <c r="C8013" i="3"/>
  <c r="D8013" i="3" s="1"/>
  <c r="N8012" i="3" a="1"/>
  <c r="N8012" i="3" s="1"/>
  <c r="M8012" i="3"/>
  <c r="L8012" i="3"/>
  <c r="K8012" i="3"/>
  <c r="G8012" i="3"/>
  <c r="C8012" i="3"/>
  <c r="D8012" i="3" s="1"/>
  <c r="N8011" i="3" a="1"/>
  <c r="N8011" i="3" s="1"/>
  <c r="M8011" i="3"/>
  <c r="L8011" i="3"/>
  <c r="K8011" i="3"/>
  <c r="G8011" i="3"/>
  <c r="C8011" i="3"/>
  <c r="D8011" i="3" s="1"/>
  <c r="N8010" i="3" a="1"/>
  <c r="N8010" i="3" s="1"/>
  <c r="M8010" i="3"/>
  <c r="L8010" i="3"/>
  <c r="K8010" i="3"/>
  <c r="G8010" i="3"/>
  <c r="C8010" i="3"/>
  <c r="D8010" i="3" s="1"/>
  <c r="N8009" i="3" a="1"/>
  <c r="N8009" i="3" s="1"/>
  <c r="M8009" i="3"/>
  <c r="L8009" i="3"/>
  <c r="K8009" i="3"/>
  <c r="G8009" i="3"/>
  <c r="C8009" i="3"/>
  <c r="D8009" i="3" s="1"/>
  <c r="N8008" i="3" a="1"/>
  <c r="N8008" i="3" s="1"/>
  <c r="M8008" i="3"/>
  <c r="L8008" i="3"/>
  <c r="K8008" i="3"/>
  <c r="G8008" i="3"/>
  <c r="C8008" i="3"/>
  <c r="D8008" i="3" s="1"/>
  <c r="N8007" i="3" a="1"/>
  <c r="N8007" i="3" s="1"/>
  <c r="M8007" i="3"/>
  <c r="L8007" i="3"/>
  <c r="K8007" i="3"/>
  <c r="G8007" i="3"/>
  <c r="C8007" i="3"/>
  <c r="D8007" i="3" s="1"/>
  <c r="N8006" i="3" a="1"/>
  <c r="N8006" i="3" s="1"/>
  <c r="M8006" i="3"/>
  <c r="L8006" i="3"/>
  <c r="K8006" i="3"/>
  <c r="G8006" i="3"/>
  <c r="C8006" i="3"/>
  <c r="D8006" i="3" s="1"/>
  <c r="N8005" i="3" a="1"/>
  <c r="N8005" i="3" s="1"/>
  <c r="M8005" i="3"/>
  <c r="L8005" i="3"/>
  <c r="K8005" i="3"/>
  <c r="G8005" i="3"/>
  <c r="C8005" i="3"/>
  <c r="D8005" i="3" s="1"/>
  <c r="N8004" i="3" a="1"/>
  <c r="N8004" i="3" s="1"/>
  <c r="M8004" i="3"/>
  <c r="L8004" i="3"/>
  <c r="K8004" i="3"/>
  <c r="G8004" i="3"/>
  <c r="C8004" i="3"/>
  <c r="D8004" i="3" s="1"/>
  <c r="N8003" i="3" a="1"/>
  <c r="N8003" i="3" s="1"/>
  <c r="M8003" i="3"/>
  <c r="L8003" i="3"/>
  <c r="K8003" i="3"/>
  <c r="G8003" i="3"/>
  <c r="C8003" i="3"/>
  <c r="D8003" i="3" s="1"/>
  <c r="N8002" i="3" a="1"/>
  <c r="N8002" i="3" s="1"/>
  <c r="M8002" i="3"/>
  <c r="L8002" i="3"/>
  <c r="K8002" i="3"/>
  <c r="G8002" i="3"/>
  <c r="C8002" i="3"/>
  <c r="D8002" i="3" s="1"/>
  <c r="N8001" i="3" a="1"/>
  <c r="N8001" i="3" s="1"/>
  <c r="M8001" i="3"/>
  <c r="L8001" i="3"/>
  <c r="K8001" i="3"/>
  <c r="G8001" i="3"/>
  <c r="C8001" i="3"/>
  <c r="D8001" i="3" s="1"/>
  <c r="N8000" i="3" a="1"/>
  <c r="N8000" i="3" s="1"/>
  <c r="M8000" i="3"/>
  <c r="L8000" i="3"/>
  <c r="K8000" i="3"/>
  <c r="G8000" i="3"/>
  <c r="C8000" i="3"/>
  <c r="D8000" i="3" s="1"/>
  <c r="N7999" i="3" a="1"/>
  <c r="N7999" i="3" s="1"/>
  <c r="M7999" i="3"/>
  <c r="L7999" i="3"/>
  <c r="K7999" i="3"/>
  <c r="G7999" i="3"/>
  <c r="C7999" i="3"/>
  <c r="D7999" i="3" s="1"/>
  <c r="N7998" i="3" a="1"/>
  <c r="N7998" i="3" s="1"/>
  <c r="M7998" i="3"/>
  <c r="L7998" i="3"/>
  <c r="K7998" i="3"/>
  <c r="G7998" i="3"/>
  <c r="C7998" i="3"/>
  <c r="D7998" i="3" s="1"/>
  <c r="N7997" i="3" a="1"/>
  <c r="N7997" i="3" s="1"/>
  <c r="M7997" i="3"/>
  <c r="L7997" i="3"/>
  <c r="K7997" i="3"/>
  <c r="G7997" i="3"/>
  <c r="C7997" i="3"/>
  <c r="D7997" i="3" s="1"/>
  <c r="N7996" i="3" a="1"/>
  <c r="N7996" i="3" s="1"/>
  <c r="M7996" i="3"/>
  <c r="L7996" i="3"/>
  <c r="K7996" i="3"/>
  <c r="G7996" i="3"/>
  <c r="C7996" i="3"/>
  <c r="D7996" i="3" s="1"/>
  <c r="N7995" i="3" a="1"/>
  <c r="N7995" i="3" s="1"/>
  <c r="M7995" i="3"/>
  <c r="L7995" i="3"/>
  <c r="K7995" i="3"/>
  <c r="G7995" i="3"/>
  <c r="C7995" i="3"/>
  <c r="D7995" i="3" s="1"/>
  <c r="N7994" i="3" a="1"/>
  <c r="N7994" i="3" s="1"/>
  <c r="M7994" i="3"/>
  <c r="L7994" i="3"/>
  <c r="K7994" i="3"/>
  <c r="G7994" i="3"/>
  <c r="C7994" i="3"/>
  <c r="D7994" i="3" s="1"/>
  <c r="N7993" i="3" a="1"/>
  <c r="N7993" i="3" s="1"/>
  <c r="M7993" i="3"/>
  <c r="L7993" i="3"/>
  <c r="K7993" i="3"/>
  <c r="G7993" i="3"/>
  <c r="C7993" i="3"/>
  <c r="D7993" i="3" s="1"/>
  <c r="N7992" i="3" a="1"/>
  <c r="N7992" i="3" s="1"/>
  <c r="M7992" i="3"/>
  <c r="L7992" i="3"/>
  <c r="K7992" i="3"/>
  <c r="G7992" i="3"/>
  <c r="C7992" i="3"/>
  <c r="D7992" i="3" s="1"/>
  <c r="N7991" i="3" a="1"/>
  <c r="N7991" i="3" s="1"/>
  <c r="M7991" i="3"/>
  <c r="L7991" i="3"/>
  <c r="K7991" i="3"/>
  <c r="G7991" i="3"/>
  <c r="C7991" i="3"/>
  <c r="D7991" i="3" s="1"/>
  <c r="N7990" i="3" a="1"/>
  <c r="N7990" i="3" s="1"/>
  <c r="M7990" i="3"/>
  <c r="L7990" i="3"/>
  <c r="K7990" i="3"/>
  <c r="G7990" i="3"/>
  <c r="C7990" i="3"/>
  <c r="D7990" i="3" s="1"/>
  <c r="N7989" i="3" a="1"/>
  <c r="N7989" i="3" s="1"/>
  <c r="M7989" i="3"/>
  <c r="L7989" i="3"/>
  <c r="K7989" i="3"/>
  <c r="G7989" i="3"/>
  <c r="C7989" i="3"/>
  <c r="D7989" i="3" s="1"/>
  <c r="N7988" i="3" a="1"/>
  <c r="N7988" i="3" s="1"/>
  <c r="M7988" i="3"/>
  <c r="L7988" i="3"/>
  <c r="K7988" i="3"/>
  <c r="G7988" i="3"/>
  <c r="C7988" i="3"/>
  <c r="D7988" i="3" s="1"/>
  <c r="N7987" i="3" a="1"/>
  <c r="N7987" i="3" s="1"/>
  <c r="M7987" i="3"/>
  <c r="L7987" i="3"/>
  <c r="K7987" i="3"/>
  <c r="G7987" i="3"/>
  <c r="C7987" i="3"/>
  <c r="D7987" i="3" s="1"/>
  <c r="N7986" i="3" a="1"/>
  <c r="N7986" i="3" s="1"/>
  <c r="M7986" i="3"/>
  <c r="L7986" i="3"/>
  <c r="K7986" i="3"/>
  <c r="G7986" i="3"/>
  <c r="C7986" i="3"/>
  <c r="D7986" i="3" s="1"/>
  <c r="N7985" i="3" a="1"/>
  <c r="N7985" i="3" s="1"/>
  <c r="M7985" i="3"/>
  <c r="L7985" i="3"/>
  <c r="K7985" i="3"/>
  <c r="G7985" i="3"/>
  <c r="C7985" i="3"/>
  <c r="D7985" i="3" s="1"/>
  <c r="N7984" i="3" a="1"/>
  <c r="N7984" i="3" s="1"/>
  <c r="M7984" i="3"/>
  <c r="L7984" i="3"/>
  <c r="K7984" i="3"/>
  <c r="G7984" i="3"/>
  <c r="C7984" i="3"/>
  <c r="D7984" i="3" s="1"/>
  <c r="N7983" i="3" a="1"/>
  <c r="N7983" i="3" s="1"/>
  <c r="M7983" i="3"/>
  <c r="L7983" i="3"/>
  <c r="K7983" i="3"/>
  <c r="G7983" i="3"/>
  <c r="C7983" i="3"/>
  <c r="D7983" i="3" s="1"/>
  <c r="N7982" i="3" a="1"/>
  <c r="N7982" i="3" s="1"/>
  <c r="M7982" i="3"/>
  <c r="L7982" i="3"/>
  <c r="K7982" i="3"/>
  <c r="G7982" i="3"/>
  <c r="C7982" i="3"/>
  <c r="D7982" i="3" s="1"/>
  <c r="N7981" i="3" a="1"/>
  <c r="N7981" i="3" s="1"/>
  <c r="M7981" i="3"/>
  <c r="L7981" i="3"/>
  <c r="K7981" i="3"/>
  <c r="G7981" i="3"/>
  <c r="C7981" i="3"/>
  <c r="D7981" i="3" s="1"/>
  <c r="N7980" i="3" a="1"/>
  <c r="N7980" i="3" s="1"/>
  <c r="M7980" i="3"/>
  <c r="L7980" i="3"/>
  <c r="K7980" i="3"/>
  <c r="G7980" i="3"/>
  <c r="C7980" i="3"/>
  <c r="D7980" i="3" s="1"/>
  <c r="N7979" i="3" a="1"/>
  <c r="N7979" i="3" s="1"/>
  <c r="M7979" i="3"/>
  <c r="L7979" i="3"/>
  <c r="K7979" i="3"/>
  <c r="G7979" i="3"/>
  <c r="C7979" i="3"/>
  <c r="D7979" i="3" s="1"/>
  <c r="N7978" i="3" a="1"/>
  <c r="N7978" i="3" s="1"/>
  <c r="M7978" i="3"/>
  <c r="L7978" i="3"/>
  <c r="K7978" i="3"/>
  <c r="G7978" i="3"/>
  <c r="C7978" i="3"/>
  <c r="D7978" i="3" s="1"/>
  <c r="N7977" i="3" a="1"/>
  <c r="N7977" i="3" s="1"/>
  <c r="M7977" i="3"/>
  <c r="L7977" i="3"/>
  <c r="K7977" i="3"/>
  <c r="G7977" i="3"/>
  <c r="C7977" i="3"/>
  <c r="D7977" i="3" s="1"/>
  <c r="N7976" i="3" a="1"/>
  <c r="N7976" i="3" s="1"/>
  <c r="M7976" i="3"/>
  <c r="L7976" i="3"/>
  <c r="K7976" i="3"/>
  <c r="G7976" i="3"/>
  <c r="C7976" i="3"/>
  <c r="D7976" i="3" s="1"/>
  <c r="N7975" i="3" a="1"/>
  <c r="N7975" i="3" s="1"/>
  <c r="M7975" i="3"/>
  <c r="L7975" i="3"/>
  <c r="K7975" i="3"/>
  <c r="G7975" i="3"/>
  <c r="C7975" i="3"/>
  <c r="D7975" i="3" s="1"/>
  <c r="N7974" i="3" a="1"/>
  <c r="N7974" i="3" s="1"/>
  <c r="M7974" i="3"/>
  <c r="L7974" i="3"/>
  <c r="K7974" i="3"/>
  <c r="G7974" i="3"/>
  <c r="C7974" i="3"/>
  <c r="D7974" i="3" s="1"/>
  <c r="N7973" i="3" a="1"/>
  <c r="N7973" i="3" s="1"/>
  <c r="M7973" i="3"/>
  <c r="L7973" i="3"/>
  <c r="K7973" i="3"/>
  <c r="G7973" i="3"/>
  <c r="C7973" i="3"/>
  <c r="D7973" i="3" s="1"/>
  <c r="N7972" i="3" a="1"/>
  <c r="N7972" i="3" s="1"/>
  <c r="M7972" i="3"/>
  <c r="L7972" i="3"/>
  <c r="K7972" i="3"/>
  <c r="G7972" i="3"/>
  <c r="C7972" i="3"/>
  <c r="D7972" i="3" s="1"/>
  <c r="N7971" i="3" a="1"/>
  <c r="N7971" i="3" s="1"/>
  <c r="M7971" i="3"/>
  <c r="L7971" i="3"/>
  <c r="K7971" i="3"/>
  <c r="G7971" i="3"/>
  <c r="C7971" i="3"/>
  <c r="D7971" i="3" s="1"/>
  <c r="N7970" i="3" a="1"/>
  <c r="N7970" i="3" s="1"/>
  <c r="M7970" i="3"/>
  <c r="L7970" i="3"/>
  <c r="K7970" i="3"/>
  <c r="G7970" i="3"/>
  <c r="C7970" i="3"/>
  <c r="D7970" i="3" s="1"/>
  <c r="N7969" i="3" a="1"/>
  <c r="N7969" i="3" s="1"/>
  <c r="M7969" i="3"/>
  <c r="L7969" i="3"/>
  <c r="K7969" i="3"/>
  <c r="G7969" i="3"/>
  <c r="C7969" i="3"/>
  <c r="D7969" i="3" s="1"/>
  <c r="N7968" i="3" a="1"/>
  <c r="N7968" i="3" s="1"/>
  <c r="M7968" i="3"/>
  <c r="L7968" i="3"/>
  <c r="K7968" i="3"/>
  <c r="G7968" i="3"/>
  <c r="C7968" i="3"/>
  <c r="D7968" i="3" s="1"/>
  <c r="N7967" i="3" a="1"/>
  <c r="N7967" i="3" s="1"/>
  <c r="M7967" i="3"/>
  <c r="L7967" i="3"/>
  <c r="K7967" i="3"/>
  <c r="G7967" i="3"/>
  <c r="C7967" i="3"/>
  <c r="D7967" i="3" s="1"/>
  <c r="N7966" i="3" a="1"/>
  <c r="N7966" i="3" s="1"/>
  <c r="M7966" i="3"/>
  <c r="L7966" i="3"/>
  <c r="K7966" i="3"/>
  <c r="G7966" i="3"/>
  <c r="C7966" i="3"/>
  <c r="D7966" i="3" s="1"/>
  <c r="N7965" i="3" a="1"/>
  <c r="N7965" i="3" s="1"/>
  <c r="M7965" i="3"/>
  <c r="L7965" i="3"/>
  <c r="K7965" i="3"/>
  <c r="G7965" i="3"/>
  <c r="C7965" i="3"/>
  <c r="D7965" i="3" s="1"/>
  <c r="N7964" i="3"/>
  <c r="N7964" i="3" a="1"/>
  <c r="M7964" i="3"/>
  <c r="L7964" i="3"/>
  <c r="K7964" i="3"/>
  <c r="G7964" i="3"/>
  <c r="C7964" i="3"/>
  <c r="D7964" i="3" s="1"/>
  <c r="N7963" i="3" a="1"/>
  <c r="N7963" i="3" s="1"/>
  <c r="M7963" i="3"/>
  <c r="L7963" i="3"/>
  <c r="K7963" i="3"/>
  <c r="G7963" i="3"/>
  <c r="C7963" i="3"/>
  <c r="D7963" i="3" s="1"/>
  <c r="N7962" i="3" a="1"/>
  <c r="N7962" i="3" s="1"/>
  <c r="M7962" i="3"/>
  <c r="L7962" i="3"/>
  <c r="K7962" i="3"/>
  <c r="G7962" i="3"/>
  <c r="C7962" i="3"/>
  <c r="D7962" i="3" s="1"/>
  <c r="N7961" i="3" a="1"/>
  <c r="N7961" i="3" s="1"/>
  <c r="M7961" i="3"/>
  <c r="L7961" i="3"/>
  <c r="K7961" i="3"/>
  <c r="G7961" i="3"/>
  <c r="C7961" i="3"/>
  <c r="D7961" i="3" s="1"/>
  <c r="N7960" i="3" a="1"/>
  <c r="N7960" i="3" s="1"/>
  <c r="M7960" i="3"/>
  <c r="L7960" i="3"/>
  <c r="K7960" i="3"/>
  <c r="G7960" i="3"/>
  <c r="C7960" i="3"/>
  <c r="D7960" i="3" s="1"/>
  <c r="N7959" i="3" a="1"/>
  <c r="N7959" i="3" s="1"/>
  <c r="M7959" i="3"/>
  <c r="L7959" i="3"/>
  <c r="K7959" i="3"/>
  <c r="G7959" i="3"/>
  <c r="C7959" i="3"/>
  <c r="D7959" i="3" s="1"/>
  <c r="N7958" i="3" a="1"/>
  <c r="N7958" i="3" s="1"/>
  <c r="M7958" i="3"/>
  <c r="L7958" i="3"/>
  <c r="K7958" i="3"/>
  <c r="G7958" i="3"/>
  <c r="C7958" i="3"/>
  <c r="D7958" i="3" s="1"/>
  <c r="N7957" i="3" a="1"/>
  <c r="N7957" i="3" s="1"/>
  <c r="M7957" i="3"/>
  <c r="L7957" i="3"/>
  <c r="K7957" i="3"/>
  <c r="G7957" i="3"/>
  <c r="C7957" i="3"/>
  <c r="D7957" i="3" s="1"/>
  <c r="N7956" i="3" a="1"/>
  <c r="N7956" i="3" s="1"/>
  <c r="M7956" i="3"/>
  <c r="L7956" i="3"/>
  <c r="K7956" i="3"/>
  <c r="G7956" i="3"/>
  <c r="C7956" i="3"/>
  <c r="D7956" i="3" s="1"/>
  <c r="N7955" i="3" a="1"/>
  <c r="N7955" i="3" s="1"/>
  <c r="M7955" i="3"/>
  <c r="L7955" i="3"/>
  <c r="K7955" i="3"/>
  <c r="G7955" i="3"/>
  <c r="C7955" i="3"/>
  <c r="D7955" i="3" s="1"/>
  <c r="N7954" i="3" a="1"/>
  <c r="N7954" i="3" s="1"/>
  <c r="M7954" i="3"/>
  <c r="L7954" i="3"/>
  <c r="K7954" i="3"/>
  <c r="G7954" i="3"/>
  <c r="C7954" i="3"/>
  <c r="D7954" i="3" s="1"/>
  <c r="N7953" i="3" a="1"/>
  <c r="N7953" i="3" s="1"/>
  <c r="M7953" i="3"/>
  <c r="L7953" i="3"/>
  <c r="K7953" i="3"/>
  <c r="G7953" i="3"/>
  <c r="C7953" i="3"/>
  <c r="D7953" i="3" s="1"/>
  <c r="N7952" i="3" a="1"/>
  <c r="N7952" i="3" s="1"/>
  <c r="M7952" i="3"/>
  <c r="L7952" i="3"/>
  <c r="K7952" i="3"/>
  <c r="G7952" i="3"/>
  <c r="C7952" i="3"/>
  <c r="D7952" i="3" s="1"/>
  <c r="N7951" i="3" a="1"/>
  <c r="N7951" i="3" s="1"/>
  <c r="M7951" i="3"/>
  <c r="L7951" i="3"/>
  <c r="K7951" i="3"/>
  <c r="G7951" i="3"/>
  <c r="C7951" i="3"/>
  <c r="D7951" i="3" s="1"/>
  <c r="N7950" i="3" a="1"/>
  <c r="N7950" i="3" s="1"/>
  <c r="M7950" i="3"/>
  <c r="L7950" i="3"/>
  <c r="K7950" i="3"/>
  <c r="G7950" i="3"/>
  <c r="C7950" i="3"/>
  <c r="D7950" i="3" s="1"/>
  <c r="N7949" i="3" a="1"/>
  <c r="N7949" i="3" s="1"/>
  <c r="M7949" i="3"/>
  <c r="L7949" i="3"/>
  <c r="K7949" i="3"/>
  <c r="G7949" i="3"/>
  <c r="C7949" i="3"/>
  <c r="D7949" i="3" s="1"/>
  <c r="N7948" i="3" a="1"/>
  <c r="N7948" i="3" s="1"/>
  <c r="M7948" i="3"/>
  <c r="L7948" i="3"/>
  <c r="K7948" i="3"/>
  <c r="G7948" i="3"/>
  <c r="C7948" i="3"/>
  <c r="D7948" i="3" s="1"/>
  <c r="N7947" i="3" a="1"/>
  <c r="N7947" i="3" s="1"/>
  <c r="M7947" i="3"/>
  <c r="L7947" i="3"/>
  <c r="K7947" i="3"/>
  <c r="G7947" i="3"/>
  <c r="C7947" i="3"/>
  <c r="D7947" i="3" s="1"/>
  <c r="N7946" i="3" a="1"/>
  <c r="N7946" i="3" s="1"/>
  <c r="M7946" i="3"/>
  <c r="L7946" i="3"/>
  <c r="K7946" i="3"/>
  <c r="G7946" i="3"/>
  <c r="C7946" i="3"/>
  <c r="D7946" i="3" s="1"/>
  <c r="N7945" i="3" a="1"/>
  <c r="N7945" i="3" s="1"/>
  <c r="M7945" i="3"/>
  <c r="L7945" i="3"/>
  <c r="K7945" i="3"/>
  <c r="G7945" i="3"/>
  <c r="C7945" i="3"/>
  <c r="D7945" i="3" s="1"/>
  <c r="N7944" i="3" a="1"/>
  <c r="N7944" i="3" s="1"/>
  <c r="M7944" i="3"/>
  <c r="L7944" i="3"/>
  <c r="K7944" i="3"/>
  <c r="G7944" i="3"/>
  <c r="C7944" i="3"/>
  <c r="D7944" i="3" s="1"/>
  <c r="N7943" i="3" a="1"/>
  <c r="N7943" i="3" s="1"/>
  <c r="M7943" i="3"/>
  <c r="L7943" i="3"/>
  <c r="K7943" i="3"/>
  <c r="G7943" i="3"/>
  <c r="C7943" i="3"/>
  <c r="D7943" i="3" s="1"/>
  <c r="N7942" i="3" a="1"/>
  <c r="N7942" i="3" s="1"/>
  <c r="M7942" i="3"/>
  <c r="L7942" i="3"/>
  <c r="K7942" i="3"/>
  <c r="G7942" i="3"/>
  <c r="C7942" i="3"/>
  <c r="D7942" i="3" s="1"/>
  <c r="N7941" i="3" a="1"/>
  <c r="N7941" i="3" s="1"/>
  <c r="M7941" i="3"/>
  <c r="L7941" i="3"/>
  <c r="K7941" i="3"/>
  <c r="G7941" i="3"/>
  <c r="C7941" i="3"/>
  <c r="D7941" i="3" s="1"/>
  <c r="N7940" i="3" a="1"/>
  <c r="N7940" i="3" s="1"/>
  <c r="M7940" i="3"/>
  <c r="L7940" i="3"/>
  <c r="K7940" i="3"/>
  <c r="G7940" i="3"/>
  <c r="C7940" i="3"/>
  <c r="D7940" i="3" s="1"/>
  <c r="N7939" i="3" a="1"/>
  <c r="N7939" i="3" s="1"/>
  <c r="M7939" i="3"/>
  <c r="L7939" i="3"/>
  <c r="K7939" i="3"/>
  <c r="G7939" i="3"/>
  <c r="C7939" i="3"/>
  <c r="D7939" i="3" s="1"/>
  <c r="N7938" i="3" a="1"/>
  <c r="N7938" i="3" s="1"/>
  <c r="M7938" i="3"/>
  <c r="L7938" i="3"/>
  <c r="K7938" i="3"/>
  <c r="G7938" i="3"/>
  <c r="C7938" i="3"/>
  <c r="D7938" i="3" s="1"/>
  <c r="N7937" i="3" a="1"/>
  <c r="N7937" i="3" s="1"/>
  <c r="M7937" i="3"/>
  <c r="L7937" i="3"/>
  <c r="K7937" i="3"/>
  <c r="G7937" i="3"/>
  <c r="C7937" i="3"/>
  <c r="D7937" i="3" s="1"/>
  <c r="N7936" i="3" a="1"/>
  <c r="N7936" i="3" s="1"/>
  <c r="M7936" i="3"/>
  <c r="L7936" i="3"/>
  <c r="K7936" i="3"/>
  <c r="G7936" i="3"/>
  <c r="C7936" i="3"/>
  <c r="D7936" i="3" s="1"/>
  <c r="N7935" i="3" a="1"/>
  <c r="N7935" i="3" s="1"/>
  <c r="M7935" i="3"/>
  <c r="L7935" i="3"/>
  <c r="K7935" i="3"/>
  <c r="G7935" i="3"/>
  <c r="C7935" i="3"/>
  <c r="D7935" i="3" s="1"/>
  <c r="N7934" i="3" a="1"/>
  <c r="N7934" i="3" s="1"/>
  <c r="M7934" i="3"/>
  <c r="L7934" i="3"/>
  <c r="K7934" i="3"/>
  <c r="G7934" i="3"/>
  <c r="C7934" i="3"/>
  <c r="D7934" i="3" s="1"/>
  <c r="N7933" i="3" a="1"/>
  <c r="N7933" i="3" s="1"/>
  <c r="M7933" i="3"/>
  <c r="L7933" i="3"/>
  <c r="K7933" i="3"/>
  <c r="G7933" i="3"/>
  <c r="D7933" i="3"/>
  <c r="C7933" i="3"/>
  <c r="N7932" i="3" a="1"/>
  <c r="N7932" i="3" s="1"/>
  <c r="M7932" i="3"/>
  <c r="L7932" i="3"/>
  <c r="K7932" i="3"/>
  <c r="G7932" i="3"/>
  <c r="C7932" i="3"/>
  <c r="D7932" i="3" s="1"/>
  <c r="N7931" i="3" a="1"/>
  <c r="N7931" i="3" s="1"/>
  <c r="M7931" i="3"/>
  <c r="L7931" i="3"/>
  <c r="K7931" i="3"/>
  <c r="G7931" i="3"/>
  <c r="C7931" i="3"/>
  <c r="D7931" i="3" s="1"/>
  <c r="N7930" i="3" a="1"/>
  <c r="N7930" i="3" s="1"/>
  <c r="M7930" i="3"/>
  <c r="L7930" i="3"/>
  <c r="K7930" i="3"/>
  <c r="G7930" i="3"/>
  <c r="C7930" i="3"/>
  <c r="D7930" i="3" s="1"/>
  <c r="N7929" i="3" a="1"/>
  <c r="N7929" i="3" s="1"/>
  <c r="M7929" i="3"/>
  <c r="L7929" i="3"/>
  <c r="K7929" i="3"/>
  <c r="G7929" i="3"/>
  <c r="C7929" i="3"/>
  <c r="D7929" i="3" s="1"/>
  <c r="N7928" i="3" a="1"/>
  <c r="N7928" i="3" s="1"/>
  <c r="M7928" i="3"/>
  <c r="L7928" i="3"/>
  <c r="K7928" i="3"/>
  <c r="G7928" i="3"/>
  <c r="C7928" i="3"/>
  <c r="D7928" i="3" s="1"/>
  <c r="N7927" i="3" a="1"/>
  <c r="N7927" i="3" s="1"/>
  <c r="M7927" i="3"/>
  <c r="L7927" i="3"/>
  <c r="K7927" i="3"/>
  <c r="G7927" i="3"/>
  <c r="C7927" i="3"/>
  <c r="D7927" i="3" s="1"/>
  <c r="N7926" i="3" a="1"/>
  <c r="N7926" i="3" s="1"/>
  <c r="M7926" i="3"/>
  <c r="L7926" i="3"/>
  <c r="K7926" i="3"/>
  <c r="G7926" i="3"/>
  <c r="C7926" i="3"/>
  <c r="D7926" i="3" s="1"/>
  <c r="N7925" i="3" a="1"/>
  <c r="N7925" i="3" s="1"/>
  <c r="M7925" i="3"/>
  <c r="L7925" i="3"/>
  <c r="K7925" i="3"/>
  <c r="G7925" i="3"/>
  <c r="C7925" i="3"/>
  <c r="D7925" i="3" s="1"/>
  <c r="N7924" i="3" a="1"/>
  <c r="N7924" i="3" s="1"/>
  <c r="M7924" i="3"/>
  <c r="L7924" i="3"/>
  <c r="K7924" i="3"/>
  <c r="G7924" i="3"/>
  <c r="C7924" i="3"/>
  <c r="D7924" i="3" s="1"/>
  <c r="N7923" i="3" a="1"/>
  <c r="N7923" i="3" s="1"/>
  <c r="M7923" i="3"/>
  <c r="L7923" i="3"/>
  <c r="K7923" i="3"/>
  <c r="G7923" i="3"/>
  <c r="C7923" i="3"/>
  <c r="D7923" i="3" s="1"/>
  <c r="N7922" i="3" a="1"/>
  <c r="N7922" i="3" s="1"/>
  <c r="M7922" i="3"/>
  <c r="L7922" i="3"/>
  <c r="K7922" i="3"/>
  <c r="G7922" i="3"/>
  <c r="C7922" i="3"/>
  <c r="D7922" i="3" s="1"/>
  <c r="N7921" i="3" a="1"/>
  <c r="N7921" i="3" s="1"/>
  <c r="M7921" i="3"/>
  <c r="L7921" i="3"/>
  <c r="K7921" i="3"/>
  <c r="G7921" i="3"/>
  <c r="C7921" i="3"/>
  <c r="D7921" i="3" s="1"/>
  <c r="N7920" i="3" a="1"/>
  <c r="N7920" i="3" s="1"/>
  <c r="M7920" i="3"/>
  <c r="L7920" i="3"/>
  <c r="K7920" i="3"/>
  <c r="G7920" i="3"/>
  <c r="C7920" i="3"/>
  <c r="D7920" i="3" s="1"/>
  <c r="N7919" i="3" a="1"/>
  <c r="N7919" i="3" s="1"/>
  <c r="M7919" i="3"/>
  <c r="L7919" i="3"/>
  <c r="K7919" i="3"/>
  <c r="G7919" i="3"/>
  <c r="C7919" i="3"/>
  <c r="D7919" i="3" s="1"/>
  <c r="N7918" i="3" a="1"/>
  <c r="N7918" i="3" s="1"/>
  <c r="M7918" i="3"/>
  <c r="L7918" i="3"/>
  <c r="K7918" i="3"/>
  <c r="G7918" i="3"/>
  <c r="C7918" i="3"/>
  <c r="D7918" i="3" s="1"/>
  <c r="N7917" i="3" a="1"/>
  <c r="N7917" i="3" s="1"/>
  <c r="M7917" i="3"/>
  <c r="L7917" i="3"/>
  <c r="K7917" i="3"/>
  <c r="G7917" i="3"/>
  <c r="C7917" i="3"/>
  <c r="D7917" i="3" s="1"/>
  <c r="N7916" i="3" a="1"/>
  <c r="N7916" i="3" s="1"/>
  <c r="M7916" i="3"/>
  <c r="L7916" i="3"/>
  <c r="K7916" i="3"/>
  <c r="G7916" i="3"/>
  <c r="C7916" i="3"/>
  <c r="D7916" i="3" s="1"/>
  <c r="N7915" i="3" a="1"/>
  <c r="N7915" i="3" s="1"/>
  <c r="M7915" i="3"/>
  <c r="L7915" i="3"/>
  <c r="K7915" i="3"/>
  <c r="G7915" i="3"/>
  <c r="C7915" i="3"/>
  <c r="D7915" i="3" s="1"/>
  <c r="N7914" i="3" a="1"/>
  <c r="N7914" i="3" s="1"/>
  <c r="M7914" i="3"/>
  <c r="L7914" i="3"/>
  <c r="K7914" i="3"/>
  <c r="G7914" i="3"/>
  <c r="C7914" i="3"/>
  <c r="D7914" i="3" s="1"/>
  <c r="N7913" i="3" a="1"/>
  <c r="N7913" i="3" s="1"/>
  <c r="M7913" i="3"/>
  <c r="L7913" i="3"/>
  <c r="K7913" i="3"/>
  <c r="G7913" i="3"/>
  <c r="C7913" i="3"/>
  <c r="D7913" i="3" s="1"/>
  <c r="N7912" i="3" a="1"/>
  <c r="N7912" i="3" s="1"/>
  <c r="M7912" i="3"/>
  <c r="L7912" i="3"/>
  <c r="K7912" i="3"/>
  <c r="G7912" i="3"/>
  <c r="C7912" i="3"/>
  <c r="D7912" i="3" s="1"/>
  <c r="N7911" i="3" a="1"/>
  <c r="N7911" i="3" s="1"/>
  <c r="M7911" i="3"/>
  <c r="L7911" i="3"/>
  <c r="K7911" i="3"/>
  <c r="G7911" i="3"/>
  <c r="C7911" i="3"/>
  <c r="D7911" i="3" s="1"/>
  <c r="N7910" i="3" a="1"/>
  <c r="N7910" i="3" s="1"/>
  <c r="M7910" i="3"/>
  <c r="L7910" i="3"/>
  <c r="K7910" i="3"/>
  <c r="G7910" i="3"/>
  <c r="C7910" i="3"/>
  <c r="D7910" i="3" s="1"/>
  <c r="N7909" i="3" a="1"/>
  <c r="N7909" i="3" s="1"/>
  <c r="M7909" i="3"/>
  <c r="L7909" i="3"/>
  <c r="K7909" i="3"/>
  <c r="G7909" i="3"/>
  <c r="C7909" i="3"/>
  <c r="D7909" i="3" s="1"/>
  <c r="N7908" i="3" a="1"/>
  <c r="N7908" i="3" s="1"/>
  <c r="M7908" i="3"/>
  <c r="L7908" i="3"/>
  <c r="K7908" i="3"/>
  <c r="G7908" i="3"/>
  <c r="C7908" i="3"/>
  <c r="D7908" i="3" s="1"/>
  <c r="N7907" i="3" a="1"/>
  <c r="N7907" i="3" s="1"/>
  <c r="M7907" i="3"/>
  <c r="L7907" i="3"/>
  <c r="K7907" i="3"/>
  <c r="G7907" i="3"/>
  <c r="C7907" i="3"/>
  <c r="D7907" i="3" s="1"/>
  <c r="N7906" i="3" a="1"/>
  <c r="N7906" i="3" s="1"/>
  <c r="M7906" i="3"/>
  <c r="L7906" i="3"/>
  <c r="K7906" i="3"/>
  <c r="G7906" i="3"/>
  <c r="C7906" i="3"/>
  <c r="D7906" i="3" s="1"/>
  <c r="N7905" i="3" a="1"/>
  <c r="N7905" i="3" s="1"/>
  <c r="M7905" i="3"/>
  <c r="L7905" i="3"/>
  <c r="K7905" i="3"/>
  <c r="G7905" i="3"/>
  <c r="C7905" i="3"/>
  <c r="D7905" i="3" s="1"/>
  <c r="N7904" i="3" a="1"/>
  <c r="N7904" i="3" s="1"/>
  <c r="M7904" i="3"/>
  <c r="L7904" i="3"/>
  <c r="K7904" i="3"/>
  <c r="G7904" i="3"/>
  <c r="C7904" i="3"/>
  <c r="D7904" i="3" s="1"/>
  <c r="N7903" i="3" a="1"/>
  <c r="N7903" i="3" s="1"/>
  <c r="M7903" i="3"/>
  <c r="L7903" i="3"/>
  <c r="K7903" i="3"/>
  <c r="G7903" i="3"/>
  <c r="C7903" i="3"/>
  <c r="D7903" i="3" s="1"/>
  <c r="N7902" i="3" a="1"/>
  <c r="N7902" i="3" s="1"/>
  <c r="M7902" i="3"/>
  <c r="L7902" i="3"/>
  <c r="K7902" i="3"/>
  <c r="G7902" i="3"/>
  <c r="C7902" i="3"/>
  <c r="D7902" i="3" s="1"/>
  <c r="N7901" i="3" a="1"/>
  <c r="N7901" i="3" s="1"/>
  <c r="M7901" i="3"/>
  <c r="L7901" i="3"/>
  <c r="K7901" i="3"/>
  <c r="G7901" i="3"/>
  <c r="C7901" i="3"/>
  <c r="D7901" i="3" s="1"/>
  <c r="N7900" i="3" a="1"/>
  <c r="N7900" i="3" s="1"/>
  <c r="M7900" i="3"/>
  <c r="L7900" i="3"/>
  <c r="K7900" i="3"/>
  <c r="G7900" i="3"/>
  <c r="C7900" i="3"/>
  <c r="D7900" i="3" s="1"/>
  <c r="N7899" i="3" a="1"/>
  <c r="N7899" i="3" s="1"/>
  <c r="M7899" i="3"/>
  <c r="L7899" i="3"/>
  <c r="K7899" i="3"/>
  <c r="G7899" i="3"/>
  <c r="C7899" i="3"/>
  <c r="D7899" i="3" s="1"/>
  <c r="N7898" i="3" a="1"/>
  <c r="N7898" i="3" s="1"/>
  <c r="M7898" i="3"/>
  <c r="L7898" i="3"/>
  <c r="K7898" i="3"/>
  <c r="G7898" i="3"/>
  <c r="C7898" i="3"/>
  <c r="D7898" i="3" s="1"/>
  <c r="N7897" i="3" a="1"/>
  <c r="N7897" i="3" s="1"/>
  <c r="M7897" i="3"/>
  <c r="L7897" i="3"/>
  <c r="K7897" i="3"/>
  <c r="G7897" i="3"/>
  <c r="C7897" i="3"/>
  <c r="D7897" i="3" s="1"/>
  <c r="N7896" i="3" a="1"/>
  <c r="N7896" i="3" s="1"/>
  <c r="M7896" i="3"/>
  <c r="L7896" i="3"/>
  <c r="K7896" i="3"/>
  <c r="G7896" i="3"/>
  <c r="C7896" i="3"/>
  <c r="D7896" i="3" s="1"/>
  <c r="N7895" i="3" a="1"/>
  <c r="N7895" i="3" s="1"/>
  <c r="M7895" i="3"/>
  <c r="L7895" i="3"/>
  <c r="K7895" i="3"/>
  <c r="G7895" i="3"/>
  <c r="C7895" i="3"/>
  <c r="D7895" i="3" s="1"/>
  <c r="N7894" i="3" a="1"/>
  <c r="N7894" i="3" s="1"/>
  <c r="M7894" i="3"/>
  <c r="L7894" i="3"/>
  <c r="K7894" i="3"/>
  <c r="G7894" i="3"/>
  <c r="C7894" i="3"/>
  <c r="D7894" i="3" s="1"/>
  <c r="N7893" i="3" a="1"/>
  <c r="N7893" i="3" s="1"/>
  <c r="M7893" i="3"/>
  <c r="L7893" i="3"/>
  <c r="K7893" i="3"/>
  <c r="G7893" i="3"/>
  <c r="C7893" i="3"/>
  <c r="D7893" i="3" s="1"/>
  <c r="N7892" i="3" a="1"/>
  <c r="N7892" i="3" s="1"/>
  <c r="M7892" i="3"/>
  <c r="L7892" i="3"/>
  <c r="K7892" i="3"/>
  <c r="G7892" i="3"/>
  <c r="C7892" i="3"/>
  <c r="D7892" i="3" s="1"/>
  <c r="N7891" i="3" a="1"/>
  <c r="N7891" i="3" s="1"/>
  <c r="M7891" i="3"/>
  <c r="L7891" i="3"/>
  <c r="K7891" i="3"/>
  <c r="G7891" i="3"/>
  <c r="C7891" i="3"/>
  <c r="D7891" i="3" s="1"/>
  <c r="N7890" i="3" a="1"/>
  <c r="N7890" i="3" s="1"/>
  <c r="M7890" i="3"/>
  <c r="L7890" i="3"/>
  <c r="K7890" i="3"/>
  <c r="G7890" i="3"/>
  <c r="C7890" i="3"/>
  <c r="D7890" i="3" s="1"/>
  <c r="N7889" i="3" a="1"/>
  <c r="N7889" i="3" s="1"/>
  <c r="M7889" i="3"/>
  <c r="L7889" i="3"/>
  <c r="K7889" i="3"/>
  <c r="G7889" i="3"/>
  <c r="C7889" i="3"/>
  <c r="D7889" i="3" s="1"/>
  <c r="N7888" i="3" a="1"/>
  <c r="N7888" i="3" s="1"/>
  <c r="M7888" i="3"/>
  <c r="L7888" i="3"/>
  <c r="K7888" i="3"/>
  <c r="G7888" i="3"/>
  <c r="C7888" i="3"/>
  <c r="D7888" i="3" s="1"/>
  <c r="N7887" i="3" a="1"/>
  <c r="N7887" i="3" s="1"/>
  <c r="M7887" i="3"/>
  <c r="L7887" i="3"/>
  <c r="K7887" i="3"/>
  <c r="G7887" i="3"/>
  <c r="C7887" i="3"/>
  <c r="D7887" i="3" s="1"/>
  <c r="N7886" i="3" a="1"/>
  <c r="N7886" i="3" s="1"/>
  <c r="M7886" i="3"/>
  <c r="L7886" i="3"/>
  <c r="K7886" i="3"/>
  <c r="G7886" i="3"/>
  <c r="C7886" i="3"/>
  <c r="D7886" i="3" s="1"/>
  <c r="N7885" i="3" a="1"/>
  <c r="N7885" i="3" s="1"/>
  <c r="M7885" i="3"/>
  <c r="L7885" i="3"/>
  <c r="K7885" i="3"/>
  <c r="G7885" i="3"/>
  <c r="C7885" i="3"/>
  <c r="D7885" i="3" s="1"/>
  <c r="N7884" i="3" a="1"/>
  <c r="N7884" i="3" s="1"/>
  <c r="M7884" i="3"/>
  <c r="L7884" i="3"/>
  <c r="K7884" i="3"/>
  <c r="G7884" i="3"/>
  <c r="C7884" i="3"/>
  <c r="D7884" i="3" s="1"/>
  <c r="N7883" i="3" a="1"/>
  <c r="N7883" i="3" s="1"/>
  <c r="M7883" i="3"/>
  <c r="L7883" i="3"/>
  <c r="K7883" i="3"/>
  <c r="G7883" i="3"/>
  <c r="C7883" i="3"/>
  <c r="D7883" i="3" s="1"/>
  <c r="N7882" i="3" a="1"/>
  <c r="N7882" i="3" s="1"/>
  <c r="M7882" i="3"/>
  <c r="L7882" i="3"/>
  <c r="K7882" i="3"/>
  <c r="G7882" i="3"/>
  <c r="C7882" i="3"/>
  <c r="D7882" i="3" s="1"/>
  <c r="N7881" i="3" a="1"/>
  <c r="N7881" i="3" s="1"/>
  <c r="M7881" i="3"/>
  <c r="L7881" i="3"/>
  <c r="K7881" i="3"/>
  <c r="G7881" i="3"/>
  <c r="C7881" i="3"/>
  <c r="D7881" i="3" s="1"/>
  <c r="N7880" i="3" a="1"/>
  <c r="N7880" i="3" s="1"/>
  <c r="M7880" i="3"/>
  <c r="L7880" i="3"/>
  <c r="K7880" i="3"/>
  <c r="G7880" i="3"/>
  <c r="C7880" i="3"/>
  <c r="D7880" i="3" s="1"/>
  <c r="N7879" i="3" a="1"/>
  <c r="N7879" i="3" s="1"/>
  <c r="M7879" i="3"/>
  <c r="L7879" i="3"/>
  <c r="K7879" i="3"/>
  <c r="G7879" i="3"/>
  <c r="C7879" i="3"/>
  <c r="D7879" i="3" s="1"/>
  <c r="N7878" i="3" a="1"/>
  <c r="N7878" i="3" s="1"/>
  <c r="M7878" i="3"/>
  <c r="L7878" i="3"/>
  <c r="K7878" i="3"/>
  <c r="G7878" i="3"/>
  <c r="C7878" i="3"/>
  <c r="D7878" i="3" s="1"/>
  <c r="N7877" i="3" a="1"/>
  <c r="N7877" i="3" s="1"/>
  <c r="M7877" i="3"/>
  <c r="L7877" i="3"/>
  <c r="K7877" i="3"/>
  <c r="G7877" i="3"/>
  <c r="C7877" i="3"/>
  <c r="D7877" i="3" s="1"/>
  <c r="N7876" i="3" a="1"/>
  <c r="N7876" i="3" s="1"/>
  <c r="M7876" i="3"/>
  <c r="L7876" i="3"/>
  <c r="K7876" i="3"/>
  <c r="G7876" i="3"/>
  <c r="C7876" i="3"/>
  <c r="D7876" i="3" s="1"/>
  <c r="N7875" i="3" a="1"/>
  <c r="N7875" i="3" s="1"/>
  <c r="M7875" i="3"/>
  <c r="L7875" i="3"/>
  <c r="K7875" i="3"/>
  <c r="G7875" i="3"/>
  <c r="C7875" i="3"/>
  <c r="D7875" i="3" s="1"/>
  <c r="N7874" i="3" a="1"/>
  <c r="N7874" i="3" s="1"/>
  <c r="M7874" i="3"/>
  <c r="L7874" i="3"/>
  <c r="K7874" i="3"/>
  <c r="G7874" i="3"/>
  <c r="C7874" i="3"/>
  <c r="D7874" i="3" s="1"/>
  <c r="N7873" i="3" a="1"/>
  <c r="N7873" i="3" s="1"/>
  <c r="M7873" i="3"/>
  <c r="L7873" i="3"/>
  <c r="K7873" i="3"/>
  <c r="G7873" i="3"/>
  <c r="C7873" i="3"/>
  <c r="D7873" i="3" s="1"/>
  <c r="N7872" i="3" a="1"/>
  <c r="N7872" i="3" s="1"/>
  <c r="M7872" i="3"/>
  <c r="L7872" i="3"/>
  <c r="K7872" i="3"/>
  <c r="G7872" i="3"/>
  <c r="C7872" i="3"/>
  <c r="D7872" i="3" s="1"/>
  <c r="N7871" i="3" a="1"/>
  <c r="N7871" i="3" s="1"/>
  <c r="M7871" i="3"/>
  <c r="L7871" i="3"/>
  <c r="K7871" i="3"/>
  <c r="G7871" i="3"/>
  <c r="C7871" i="3"/>
  <c r="D7871" i="3" s="1"/>
  <c r="N7870" i="3" a="1"/>
  <c r="N7870" i="3" s="1"/>
  <c r="M7870" i="3"/>
  <c r="L7870" i="3"/>
  <c r="K7870" i="3"/>
  <c r="G7870" i="3"/>
  <c r="C7870" i="3"/>
  <c r="D7870" i="3" s="1"/>
  <c r="N7869" i="3" a="1"/>
  <c r="N7869" i="3" s="1"/>
  <c r="M7869" i="3"/>
  <c r="L7869" i="3"/>
  <c r="K7869" i="3"/>
  <c r="G7869" i="3"/>
  <c r="C7869" i="3"/>
  <c r="D7869" i="3" s="1"/>
  <c r="N7868" i="3" a="1"/>
  <c r="N7868" i="3" s="1"/>
  <c r="M7868" i="3"/>
  <c r="L7868" i="3"/>
  <c r="K7868" i="3"/>
  <c r="G7868" i="3"/>
  <c r="C7868" i="3"/>
  <c r="D7868" i="3" s="1"/>
  <c r="N7867" i="3" a="1"/>
  <c r="N7867" i="3" s="1"/>
  <c r="M7867" i="3"/>
  <c r="L7867" i="3"/>
  <c r="K7867" i="3"/>
  <c r="G7867" i="3"/>
  <c r="C7867" i="3"/>
  <c r="D7867" i="3" s="1"/>
  <c r="N7866" i="3" a="1"/>
  <c r="N7866" i="3" s="1"/>
  <c r="M7866" i="3"/>
  <c r="L7866" i="3"/>
  <c r="K7866" i="3"/>
  <c r="G7866" i="3"/>
  <c r="C7866" i="3"/>
  <c r="D7866" i="3" s="1"/>
  <c r="N7865" i="3" a="1"/>
  <c r="N7865" i="3" s="1"/>
  <c r="M7865" i="3"/>
  <c r="L7865" i="3"/>
  <c r="K7865" i="3"/>
  <c r="G7865" i="3"/>
  <c r="D7865" i="3"/>
  <c r="C7865" i="3"/>
  <c r="N7864" i="3" a="1"/>
  <c r="N7864" i="3" s="1"/>
  <c r="M7864" i="3"/>
  <c r="L7864" i="3"/>
  <c r="K7864" i="3"/>
  <c r="G7864" i="3"/>
  <c r="C7864" i="3"/>
  <c r="D7864" i="3" s="1"/>
  <c r="N7863" i="3" a="1"/>
  <c r="N7863" i="3" s="1"/>
  <c r="M7863" i="3"/>
  <c r="L7863" i="3"/>
  <c r="K7863" i="3"/>
  <c r="G7863" i="3"/>
  <c r="C7863" i="3"/>
  <c r="D7863" i="3" s="1"/>
  <c r="N7862" i="3" a="1"/>
  <c r="N7862" i="3" s="1"/>
  <c r="M7862" i="3"/>
  <c r="L7862" i="3"/>
  <c r="K7862" i="3"/>
  <c r="G7862" i="3"/>
  <c r="C7862" i="3"/>
  <c r="D7862" i="3" s="1"/>
  <c r="N7861" i="3" a="1"/>
  <c r="N7861" i="3" s="1"/>
  <c r="M7861" i="3"/>
  <c r="L7861" i="3"/>
  <c r="K7861" i="3"/>
  <c r="G7861" i="3"/>
  <c r="C7861" i="3"/>
  <c r="D7861" i="3" s="1"/>
  <c r="N7860" i="3" a="1"/>
  <c r="N7860" i="3" s="1"/>
  <c r="M7860" i="3"/>
  <c r="L7860" i="3"/>
  <c r="K7860" i="3"/>
  <c r="G7860" i="3"/>
  <c r="C7860" i="3"/>
  <c r="D7860" i="3" s="1"/>
  <c r="N7859" i="3" a="1"/>
  <c r="N7859" i="3" s="1"/>
  <c r="M7859" i="3"/>
  <c r="L7859" i="3"/>
  <c r="K7859" i="3"/>
  <c r="G7859" i="3"/>
  <c r="C7859" i="3"/>
  <c r="D7859" i="3" s="1"/>
  <c r="N7858" i="3" a="1"/>
  <c r="N7858" i="3" s="1"/>
  <c r="M7858" i="3"/>
  <c r="L7858" i="3"/>
  <c r="K7858" i="3"/>
  <c r="G7858" i="3"/>
  <c r="C7858" i="3"/>
  <c r="D7858" i="3" s="1"/>
  <c r="N7857" i="3" a="1"/>
  <c r="N7857" i="3" s="1"/>
  <c r="M7857" i="3"/>
  <c r="L7857" i="3"/>
  <c r="K7857" i="3"/>
  <c r="G7857" i="3"/>
  <c r="C7857" i="3"/>
  <c r="D7857" i="3" s="1"/>
  <c r="N7856" i="3" a="1"/>
  <c r="N7856" i="3" s="1"/>
  <c r="M7856" i="3"/>
  <c r="L7856" i="3"/>
  <c r="K7856" i="3"/>
  <c r="G7856" i="3"/>
  <c r="C7856" i="3"/>
  <c r="D7856" i="3" s="1"/>
  <c r="N7855" i="3" a="1"/>
  <c r="N7855" i="3" s="1"/>
  <c r="M7855" i="3"/>
  <c r="L7855" i="3"/>
  <c r="K7855" i="3"/>
  <c r="G7855" i="3"/>
  <c r="C7855" i="3"/>
  <c r="D7855" i="3" s="1"/>
  <c r="N7854" i="3" a="1"/>
  <c r="N7854" i="3" s="1"/>
  <c r="M7854" i="3"/>
  <c r="L7854" i="3"/>
  <c r="K7854" i="3"/>
  <c r="G7854" i="3"/>
  <c r="C7854" i="3"/>
  <c r="D7854" i="3" s="1"/>
  <c r="N7853" i="3" a="1"/>
  <c r="N7853" i="3" s="1"/>
  <c r="M7853" i="3"/>
  <c r="L7853" i="3"/>
  <c r="K7853" i="3"/>
  <c r="G7853" i="3"/>
  <c r="C7853" i="3"/>
  <c r="D7853" i="3" s="1"/>
  <c r="N7852" i="3" a="1"/>
  <c r="N7852" i="3" s="1"/>
  <c r="M7852" i="3"/>
  <c r="L7852" i="3"/>
  <c r="K7852" i="3"/>
  <c r="G7852" i="3"/>
  <c r="C7852" i="3"/>
  <c r="D7852" i="3" s="1"/>
  <c r="N7851" i="3" a="1"/>
  <c r="N7851" i="3" s="1"/>
  <c r="M7851" i="3"/>
  <c r="L7851" i="3"/>
  <c r="K7851" i="3"/>
  <c r="G7851" i="3"/>
  <c r="C7851" i="3"/>
  <c r="D7851" i="3" s="1"/>
  <c r="N7850" i="3" a="1"/>
  <c r="N7850" i="3" s="1"/>
  <c r="M7850" i="3"/>
  <c r="L7850" i="3"/>
  <c r="K7850" i="3"/>
  <c r="G7850" i="3"/>
  <c r="C7850" i="3"/>
  <c r="D7850" i="3" s="1"/>
  <c r="N7849" i="3" a="1"/>
  <c r="N7849" i="3" s="1"/>
  <c r="M7849" i="3"/>
  <c r="L7849" i="3"/>
  <c r="K7849" i="3"/>
  <c r="G7849" i="3"/>
  <c r="D7849" i="3"/>
  <c r="C7849" i="3"/>
  <c r="N7848" i="3" a="1"/>
  <c r="N7848" i="3" s="1"/>
  <c r="M7848" i="3"/>
  <c r="L7848" i="3"/>
  <c r="K7848" i="3"/>
  <c r="G7848" i="3"/>
  <c r="C7848" i="3"/>
  <c r="D7848" i="3" s="1"/>
  <c r="N7847" i="3" a="1"/>
  <c r="N7847" i="3" s="1"/>
  <c r="M7847" i="3"/>
  <c r="L7847" i="3"/>
  <c r="K7847" i="3"/>
  <c r="G7847" i="3"/>
  <c r="C7847" i="3"/>
  <c r="D7847" i="3" s="1"/>
  <c r="N7846" i="3" a="1"/>
  <c r="N7846" i="3" s="1"/>
  <c r="M7846" i="3"/>
  <c r="L7846" i="3"/>
  <c r="K7846" i="3"/>
  <c r="G7846" i="3"/>
  <c r="C7846" i="3"/>
  <c r="D7846" i="3" s="1"/>
  <c r="N7845" i="3" a="1"/>
  <c r="N7845" i="3" s="1"/>
  <c r="M7845" i="3"/>
  <c r="L7845" i="3"/>
  <c r="K7845" i="3"/>
  <c r="G7845" i="3"/>
  <c r="C7845" i="3"/>
  <c r="D7845" i="3" s="1"/>
  <c r="N7844" i="3" a="1"/>
  <c r="N7844" i="3" s="1"/>
  <c r="M7844" i="3"/>
  <c r="L7844" i="3"/>
  <c r="K7844" i="3"/>
  <c r="G7844" i="3"/>
  <c r="C7844" i="3"/>
  <c r="D7844" i="3" s="1"/>
  <c r="N7843" i="3" a="1"/>
  <c r="N7843" i="3" s="1"/>
  <c r="M7843" i="3"/>
  <c r="L7843" i="3"/>
  <c r="K7843" i="3"/>
  <c r="G7843" i="3"/>
  <c r="C7843" i="3"/>
  <c r="D7843" i="3" s="1"/>
  <c r="N7842" i="3" a="1"/>
  <c r="N7842" i="3" s="1"/>
  <c r="M7842" i="3"/>
  <c r="L7842" i="3"/>
  <c r="K7842" i="3"/>
  <c r="G7842" i="3"/>
  <c r="C7842" i="3"/>
  <c r="D7842" i="3" s="1"/>
  <c r="N7841" i="3" a="1"/>
  <c r="N7841" i="3" s="1"/>
  <c r="M7841" i="3"/>
  <c r="L7841" i="3"/>
  <c r="K7841" i="3"/>
  <c r="G7841" i="3"/>
  <c r="C7841" i="3"/>
  <c r="D7841" i="3" s="1"/>
  <c r="N7840" i="3" a="1"/>
  <c r="N7840" i="3" s="1"/>
  <c r="M7840" i="3"/>
  <c r="L7840" i="3"/>
  <c r="K7840" i="3"/>
  <c r="G7840" i="3"/>
  <c r="C7840" i="3"/>
  <c r="D7840" i="3" s="1"/>
  <c r="N7839" i="3" a="1"/>
  <c r="N7839" i="3" s="1"/>
  <c r="M7839" i="3"/>
  <c r="L7839" i="3"/>
  <c r="K7839" i="3"/>
  <c r="G7839" i="3"/>
  <c r="C7839" i="3"/>
  <c r="D7839" i="3" s="1"/>
  <c r="N7838" i="3" a="1"/>
  <c r="N7838" i="3" s="1"/>
  <c r="M7838" i="3"/>
  <c r="L7838" i="3"/>
  <c r="K7838" i="3"/>
  <c r="G7838" i="3"/>
  <c r="C7838" i="3"/>
  <c r="D7838" i="3" s="1"/>
  <c r="N7837" i="3" a="1"/>
  <c r="N7837" i="3" s="1"/>
  <c r="M7837" i="3"/>
  <c r="L7837" i="3"/>
  <c r="K7837" i="3"/>
  <c r="G7837" i="3"/>
  <c r="C7837" i="3"/>
  <c r="D7837" i="3" s="1"/>
  <c r="N7836" i="3" a="1"/>
  <c r="N7836" i="3" s="1"/>
  <c r="M7836" i="3"/>
  <c r="L7836" i="3"/>
  <c r="K7836" i="3"/>
  <c r="G7836" i="3"/>
  <c r="C7836" i="3"/>
  <c r="D7836" i="3" s="1"/>
  <c r="N7835" i="3" a="1"/>
  <c r="N7835" i="3" s="1"/>
  <c r="M7835" i="3"/>
  <c r="L7835" i="3"/>
  <c r="K7835" i="3"/>
  <c r="G7835" i="3"/>
  <c r="C7835" i="3"/>
  <c r="D7835" i="3" s="1"/>
  <c r="N7834" i="3" a="1"/>
  <c r="N7834" i="3" s="1"/>
  <c r="M7834" i="3"/>
  <c r="L7834" i="3"/>
  <c r="K7834" i="3"/>
  <c r="G7834" i="3"/>
  <c r="C7834" i="3"/>
  <c r="D7834" i="3" s="1"/>
  <c r="N7833" i="3" a="1"/>
  <c r="N7833" i="3" s="1"/>
  <c r="M7833" i="3"/>
  <c r="L7833" i="3"/>
  <c r="K7833" i="3"/>
  <c r="G7833" i="3"/>
  <c r="C7833" i="3"/>
  <c r="D7833" i="3" s="1"/>
  <c r="N7832" i="3" a="1"/>
  <c r="N7832" i="3" s="1"/>
  <c r="M7832" i="3"/>
  <c r="L7832" i="3"/>
  <c r="K7832" i="3"/>
  <c r="G7832" i="3"/>
  <c r="C7832" i="3"/>
  <c r="D7832" i="3" s="1"/>
  <c r="N7831" i="3" a="1"/>
  <c r="N7831" i="3" s="1"/>
  <c r="M7831" i="3"/>
  <c r="L7831" i="3"/>
  <c r="K7831" i="3"/>
  <c r="G7831" i="3"/>
  <c r="C7831" i="3"/>
  <c r="D7831" i="3" s="1"/>
  <c r="N7830" i="3" a="1"/>
  <c r="N7830" i="3" s="1"/>
  <c r="M7830" i="3"/>
  <c r="L7830" i="3"/>
  <c r="K7830" i="3"/>
  <c r="G7830" i="3"/>
  <c r="C7830" i="3"/>
  <c r="D7830" i="3" s="1"/>
  <c r="N7829" i="3" a="1"/>
  <c r="N7829" i="3" s="1"/>
  <c r="M7829" i="3"/>
  <c r="L7829" i="3"/>
  <c r="K7829" i="3"/>
  <c r="G7829" i="3"/>
  <c r="C7829" i="3"/>
  <c r="D7829" i="3" s="1"/>
  <c r="N7828" i="3" a="1"/>
  <c r="N7828" i="3" s="1"/>
  <c r="M7828" i="3"/>
  <c r="L7828" i="3"/>
  <c r="K7828" i="3"/>
  <c r="G7828" i="3"/>
  <c r="C7828" i="3"/>
  <c r="D7828" i="3" s="1"/>
  <c r="N7827" i="3" a="1"/>
  <c r="N7827" i="3" s="1"/>
  <c r="M7827" i="3"/>
  <c r="L7827" i="3"/>
  <c r="K7827" i="3"/>
  <c r="G7827" i="3"/>
  <c r="C7827" i="3"/>
  <c r="D7827" i="3" s="1"/>
  <c r="N7826" i="3" a="1"/>
  <c r="N7826" i="3" s="1"/>
  <c r="M7826" i="3"/>
  <c r="L7826" i="3"/>
  <c r="K7826" i="3"/>
  <c r="G7826" i="3"/>
  <c r="C7826" i="3"/>
  <c r="D7826" i="3" s="1"/>
  <c r="N7825" i="3" a="1"/>
  <c r="N7825" i="3" s="1"/>
  <c r="M7825" i="3"/>
  <c r="L7825" i="3"/>
  <c r="K7825" i="3"/>
  <c r="G7825" i="3"/>
  <c r="C7825" i="3"/>
  <c r="D7825" i="3" s="1"/>
  <c r="N7824" i="3" a="1"/>
  <c r="N7824" i="3" s="1"/>
  <c r="M7824" i="3"/>
  <c r="L7824" i="3"/>
  <c r="K7824" i="3"/>
  <c r="G7824" i="3"/>
  <c r="C7824" i="3"/>
  <c r="D7824" i="3" s="1"/>
  <c r="N7823" i="3" a="1"/>
  <c r="N7823" i="3" s="1"/>
  <c r="M7823" i="3"/>
  <c r="L7823" i="3"/>
  <c r="K7823" i="3"/>
  <c r="G7823" i="3"/>
  <c r="C7823" i="3"/>
  <c r="D7823" i="3" s="1"/>
  <c r="N7822" i="3" a="1"/>
  <c r="N7822" i="3" s="1"/>
  <c r="M7822" i="3"/>
  <c r="L7822" i="3"/>
  <c r="K7822" i="3"/>
  <c r="G7822" i="3"/>
  <c r="C7822" i="3"/>
  <c r="D7822" i="3" s="1"/>
  <c r="N7821" i="3" a="1"/>
  <c r="N7821" i="3" s="1"/>
  <c r="M7821" i="3"/>
  <c r="L7821" i="3"/>
  <c r="K7821" i="3"/>
  <c r="G7821" i="3"/>
  <c r="C7821" i="3"/>
  <c r="D7821" i="3" s="1"/>
  <c r="N7820" i="3" a="1"/>
  <c r="N7820" i="3" s="1"/>
  <c r="M7820" i="3"/>
  <c r="L7820" i="3"/>
  <c r="K7820" i="3"/>
  <c r="G7820" i="3"/>
  <c r="C7820" i="3"/>
  <c r="D7820" i="3" s="1"/>
  <c r="N7819" i="3" a="1"/>
  <c r="N7819" i="3" s="1"/>
  <c r="M7819" i="3"/>
  <c r="L7819" i="3"/>
  <c r="K7819" i="3"/>
  <c r="G7819" i="3"/>
  <c r="C7819" i="3"/>
  <c r="D7819" i="3" s="1"/>
  <c r="N7818" i="3" a="1"/>
  <c r="N7818" i="3" s="1"/>
  <c r="M7818" i="3"/>
  <c r="L7818" i="3"/>
  <c r="K7818" i="3"/>
  <c r="G7818" i="3"/>
  <c r="C7818" i="3"/>
  <c r="D7818" i="3" s="1"/>
  <c r="N7817" i="3" a="1"/>
  <c r="N7817" i="3" s="1"/>
  <c r="M7817" i="3"/>
  <c r="L7817" i="3"/>
  <c r="K7817" i="3"/>
  <c r="G7817" i="3"/>
  <c r="C7817" i="3"/>
  <c r="D7817" i="3" s="1"/>
  <c r="N7816" i="3" a="1"/>
  <c r="N7816" i="3" s="1"/>
  <c r="M7816" i="3"/>
  <c r="L7816" i="3"/>
  <c r="K7816" i="3"/>
  <c r="G7816" i="3"/>
  <c r="C7816" i="3"/>
  <c r="D7816" i="3" s="1"/>
  <c r="N7815" i="3" a="1"/>
  <c r="N7815" i="3" s="1"/>
  <c r="M7815" i="3"/>
  <c r="L7815" i="3"/>
  <c r="K7815" i="3"/>
  <c r="G7815" i="3"/>
  <c r="C7815" i="3"/>
  <c r="D7815" i="3" s="1"/>
  <c r="N7814" i="3" a="1"/>
  <c r="N7814" i="3" s="1"/>
  <c r="M7814" i="3"/>
  <c r="L7814" i="3"/>
  <c r="K7814" i="3"/>
  <c r="G7814" i="3"/>
  <c r="C7814" i="3"/>
  <c r="D7814" i="3" s="1"/>
  <c r="N7813" i="3" a="1"/>
  <c r="N7813" i="3" s="1"/>
  <c r="M7813" i="3"/>
  <c r="L7813" i="3"/>
  <c r="K7813" i="3"/>
  <c r="G7813" i="3"/>
  <c r="C7813" i="3"/>
  <c r="D7813" i="3" s="1"/>
  <c r="N7812" i="3" a="1"/>
  <c r="N7812" i="3" s="1"/>
  <c r="M7812" i="3"/>
  <c r="L7812" i="3"/>
  <c r="K7812" i="3"/>
  <c r="G7812" i="3"/>
  <c r="C7812" i="3"/>
  <c r="D7812" i="3" s="1"/>
  <c r="N7811" i="3" a="1"/>
  <c r="N7811" i="3" s="1"/>
  <c r="M7811" i="3"/>
  <c r="L7811" i="3"/>
  <c r="K7811" i="3"/>
  <c r="G7811" i="3"/>
  <c r="C7811" i="3"/>
  <c r="D7811" i="3" s="1"/>
  <c r="N7810" i="3" a="1"/>
  <c r="N7810" i="3" s="1"/>
  <c r="M7810" i="3"/>
  <c r="L7810" i="3"/>
  <c r="K7810" i="3"/>
  <c r="G7810" i="3"/>
  <c r="C7810" i="3"/>
  <c r="D7810" i="3" s="1"/>
  <c r="N7809" i="3" a="1"/>
  <c r="N7809" i="3" s="1"/>
  <c r="M7809" i="3"/>
  <c r="L7809" i="3"/>
  <c r="K7809" i="3"/>
  <c r="G7809" i="3"/>
  <c r="C7809" i="3"/>
  <c r="D7809" i="3" s="1"/>
  <c r="N7808" i="3" a="1"/>
  <c r="N7808" i="3" s="1"/>
  <c r="M7808" i="3"/>
  <c r="L7808" i="3"/>
  <c r="K7808" i="3"/>
  <c r="G7808" i="3"/>
  <c r="C7808" i="3"/>
  <c r="D7808" i="3" s="1"/>
  <c r="N7807" i="3" a="1"/>
  <c r="N7807" i="3" s="1"/>
  <c r="M7807" i="3"/>
  <c r="L7807" i="3"/>
  <c r="K7807" i="3"/>
  <c r="G7807" i="3"/>
  <c r="C7807" i="3"/>
  <c r="D7807" i="3" s="1"/>
  <c r="N7806" i="3" a="1"/>
  <c r="N7806" i="3" s="1"/>
  <c r="M7806" i="3"/>
  <c r="L7806" i="3"/>
  <c r="K7806" i="3"/>
  <c r="G7806" i="3"/>
  <c r="C7806" i="3"/>
  <c r="D7806" i="3" s="1"/>
  <c r="N7805" i="3" a="1"/>
  <c r="N7805" i="3" s="1"/>
  <c r="M7805" i="3"/>
  <c r="L7805" i="3"/>
  <c r="K7805" i="3"/>
  <c r="G7805" i="3"/>
  <c r="C7805" i="3"/>
  <c r="D7805" i="3" s="1"/>
  <c r="N7804" i="3" a="1"/>
  <c r="N7804" i="3" s="1"/>
  <c r="M7804" i="3"/>
  <c r="L7804" i="3"/>
  <c r="K7804" i="3"/>
  <c r="G7804" i="3"/>
  <c r="C7804" i="3"/>
  <c r="D7804" i="3" s="1"/>
  <c r="N7803" i="3" a="1"/>
  <c r="N7803" i="3" s="1"/>
  <c r="M7803" i="3"/>
  <c r="L7803" i="3"/>
  <c r="K7803" i="3"/>
  <c r="G7803" i="3"/>
  <c r="C7803" i="3"/>
  <c r="D7803" i="3" s="1"/>
  <c r="N7802" i="3" a="1"/>
  <c r="N7802" i="3" s="1"/>
  <c r="M7802" i="3"/>
  <c r="L7802" i="3"/>
  <c r="K7802" i="3"/>
  <c r="G7802" i="3"/>
  <c r="C7802" i="3"/>
  <c r="D7802" i="3" s="1"/>
  <c r="N7801" i="3" a="1"/>
  <c r="N7801" i="3" s="1"/>
  <c r="M7801" i="3"/>
  <c r="L7801" i="3"/>
  <c r="K7801" i="3"/>
  <c r="G7801" i="3"/>
  <c r="C7801" i="3"/>
  <c r="D7801" i="3" s="1"/>
  <c r="N7800" i="3" a="1"/>
  <c r="N7800" i="3" s="1"/>
  <c r="M7800" i="3"/>
  <c r="L7800" i="3"/>
  <c r="K7800" i="3"/>
  <c r="G7800" i="3"/>
  <c r="C7800" i="3"/>
  <c r="D7800" i="3" s="1"/>
  <c r="N7799" i="3" a="1"/>
  <c r="N7799" i="3" s="1"/>
  <c r="M7799" i="3"/>
  <c r="L7799" i="3"/>
  <c r="K7799" i="3"/>
  <c r="G7799" i="3"/>
  <c r="C7799" i="3"/>
  <c r="D7799" i="3" s="1"/>
  <c r="N7798" i="3" a="1"/>
  <c r="N7798" i="3" s="1"/>
  <c r="M7798" i="3"/>
  <c r="L7798" i="3"/>
  <c r="K7798" i="3"/>
  <c r="G7798" i="3"/>
  <c r="C7798" i="3"/>
  <c r="D7798" i="3" s="1"/>
  <c r="N7797" i="3" a="1"/>
  <c r="N7797" i="3" s="1"/>
  <c r="M7797" i="3"/>
  <c r="L7797" i="3"/>
  <c r="K7797" i="3"/>
  <c r="G7797" i="3"/>
  <c r="C7797" i="3"/>
  <c r="D7797" i="3" s="1"/>
  <c r="N7796" i="3" a="1"/>
  <c r="N7796" i="3" s="1"/>
  <c r="M7796" i="3"/>
  <c r="L7796" i="3"/>
  <c r="K7796" i="3"/>
  <c r="G7796" i="3"/>
  <c r="C7796" i="3"/>
  <c r="D7796" i="3" s="1"/>
  <c r="N7795" i="3" a="1"/>
  <c r="N7795" i="3" s="1"/>
  <c r="M7795" i="3"/>
  <c r="L7795" i="3"/>
  <c r="K7795" i="3"/>
  <c r="G7795" i="3"/>
  <c r="C7795" i="3"/>
  <c r="D7795" i="3" s="1"/>
  <c r="N7794" i="3" a="1"/>
  <c r="N7794" i="3" s="1"/>
  <c r="M7794" i="3"/>
  <c r="L7794" i="3"/>
  <c r="K7794" i="3"/>
  <c r="G7794" i="3"/>
  <c r="C7794" i="3"/>
  <c r="D7794" i="3" s="1"/>
  <c r="N7793" i="3" a="1"/>
  <c r="N7793" i="3" s="1"/>
  <c r="M7793" i="3"/>
  <c r="L7793" i="3"/>
  <c r="K7793" i="3"/>
  <c r="G7793" i="3"/>
  <c r="C7793" i="3"/>
  <c r="D7793" i="3" s="1"/>
  <c r="N7792" i="3" a="1"/>
  <c r="N7792" i="3" s="1"/>
  <c r="M7792" i="3"/>
  <c r="L7792" i="3"/>
  <c r="K7792" i="3"/>
  <c r="G7792" i="3"/>
  <c r="C7792" i="3"/>
  <c r="D7792" i="3" s="1"/>
  <c r="N7791" i="3" a="1"/>
  <c r="N7791" i="3" s="1"/>
  <c r="M7791" i="3"/>
  <c r="L7791" i="3"/>
  <c r="K7791" i="3"/>
  <c r="G7791" i="3"/>
  <c r="C7791" i="3"/>
  <c r="D7791" i="3" s="1"/>
  <c r="N7790" i="3" a="1"/>
  <c r="N7790" i="3" s="1"/>
  <c r="M7790" i="3"/>
  <c r="L7790" i="3"/>
  <c r="K7790" i="3"/>
  <c r="G7790" i="3"/>
  <c r="C7790" i="3"/>
  <c r="D7790" i="3" s="1"/>
  <c r="N7789" i="3" a="1"/>
  <c r="N7789" i="3" s="1"/>
  <c r="M7789" i="3"/>
  <c r="L7789" i="3"/>
  <c r="K7789" i="3"/>
  <c r="G7789" i="3"/>
  <c r="C7789" i="3"/>
  <c r="D7789" i="3" s="1"/>
  <c r="N7788" i="3" a="1"/>
  <c r="N7788" i="3" s="1"/>
  <c r="M7788" i="3"/>
  <c r="L7788" i="3"/>
  <c r="K7788" i="3"/>
  <c r="G7788" i="3"/>
  <c r="C7788" i="3"/>
  <c r="D7788" i="3" s="1"/>
  <c r="N7787" i="3" a="1"/>
  <c r="N7787" i="3" s="1"/>
  <c r="M7787" i="3"/>
  <c r="L7787" i="3"/>
  <c r="K7787" i="3"/>
  <c r="G7787" i="3"/>
  <c r="C7787" i="3"/>
  <c r="D7787" i="3" s="1"/>
  <c r="N7786" i="3" a="1"/>
  <c r="N7786" i="3" s="1"/>
  <c r="M7786" i="3"/>
  <c r="L7786" i="3"/>
  <c r="K7786" i="3"/>
  <c r="G7786" i="3"/>
  <c r="C7786" i="3"/>
  <c r="D7786" i="3" s="1"/>
  <c r="N7785" i="3" a="1"/>
  <c r="N7785" i="3" s="1"/>
  <c r="M7785" i="3"/>
  <c r="L7785" i="3"/>
  <c r="K7785" i="3"/>
  <c r="G7785" i="3"/>
  <c r="C7785" i="3"/>
  <c r="D7785" i="3" s="1"/>
  <c r="N7784" i="3" a="1"/>
  <c r="N7784" i="3" s="1"/>
  <c r="M7784" i="3"/>
  <c r="L7784" i="3"/>
  <c r="K7784" i="3"/>
  <c r="G7784" i="3"/>
  <c r="C7784" i="3"/>
  <c r="D7784" i="3" s="1"/>
  <c r="N7783" i="3" a="1"/>
  <c r="N7783" i="3" s="1"/>
  <c r="M7783" i="3"/>
  <c r="L7783" i="3"/>
  <c r="K7783" i="3"/>
  <c r="G7783" i="3"/>
  <c r="C7783" i="3"/>
  <c r="D7783" i="3" s="1"/>
  <c r="N7782" i="3" a="1"/>
  <c r="N7782" i="3" s="1"/>
  <c r="M7782" i="3"/>
  <c r="L7782" i="3"/>
  <c r="K7782" i="3"/>
  <c r="G7782" i="3"/>
  <c r="C7782" i="3"/>
  <c r="D7782" i="3" s="1"/>
  <c r="N7781" i="3" a="1"/>
  <c r="N7781" i="3" s="1"/>
  <c r="M7781" i="3"/>
  <c r="L7781" i="3"/>
  <c r="K7781" i="3"/>
  <c r="G7781" i="3"/>
  <c r="C7781" i="3"/>
  <c r="D7781" i="3" s="1"/>
  <c r="N7780" i="3" a="1"/>
  <c r="N7780" i="3" s="1"/>
  <c r="M7780" i="3"/>
  <c r="L7780" i="3"/>
  <c r="K7780" i="3"/>
  <c r="G7780" i="3"/>
  <c r="C7780" i="3"/>
  <c r="D7780" i="3" s="1"/>
  <c r="N7779" i="3" a="1"/>
  <c r="N7779" i="3" s="1"/>
  <c r="M7779" i="3"/>
  <c r="L7779" i="3"/>
  <c r="K7779" i="3"/>
  <c r="G7779" i="3"/>
  <c r="C7779" i="3"/>
  <c r="D7779" i="3" s="1"/>
  <c r="N7778" i="3" a="1"/>
  <c r="N7778" i="3" s="1"/>
  <c r="M7778" i="3"/>
  <c r="L7778" i="3"/>
  <c r="K7778" i="3"/>
  <c r="G7778" i="3"/>
  <c r="C7778" i="3"/>
  <c r="D7778" i="3" s="1"/>
  <c r="N7777" i="3" a="1"/>
  <c r="N7777" i="3" s="1"/>
  <c r="M7777" i="3"/>
  <c r="L7777" i="3"/>
  <c r="K7777" i="3"/>
  <c r="G7777" i="3"/>
  <c r="C7777" i="3"/>
  <c r="D7777" i="3" s="1"/>
  <c r="N7776" i="3" a="1"/>
  <c r="N7776" i="3" s="1"/>
  <c r="M7776" i="3"/>
  <c r="L7776" i="3"/>
  <c r="K7776" i="3"/>
  <c r="G7776" i="3"/>
  <c r="C7776" i="3"/>
  <c r="D7776" i="3" s="1"/>
  <c r="N7775" i="3" a="1"/>
  <c r="N7775" i="3" s="1"/>
  <c r="M7775" i="3"/>
  <c r="L7775" i="3"/>
  <c r="K7775" i="3"/>
  <c r="G7775" i="3"/>
  <c r="C7775" i="3"/>
  <c r="D7775" i="3" s="1"/>
  <c r="N7774" i="3" a="1"/>
  <c r="N7774" i="3" s="1"/>
  <c r="M7774" i="3"/>
  <c r="L7774" i="3"/>
  <c r="K7774" i="3"/>
  <c r="G7774" i="3"/>
  <c r="C7774" i="3"/>
  <c r="D7774" i="3" s="1"/>
  <c r="N7773" i="3" a="1"/>
  <c r="N7773" i="3" s="1"/>
  <c r="M7773" i="3"/>
  <c r="L7773" i="3"/>
  <c r="K7773" i="3"/>
  <c r="G7773" i="3"/>
  <c r="C7773" i="3"/>
  <c r="D7773" i="3" s="1"/>
  <c r="N7772" i="3" a="1"/>
  <c r="N7772" i="3" s="1"/>
  <c r="M7772" i="3"/>
  <c r="L7772" i="3"/>
  <c r="K7772" i="3"/>
  <c r="G7772" i="3"/>
  <c r="C7772" i="3"/>
  <c r="D7772" i="3" s="1"/>
  <c r="N7771" i="3" a="1"/>
  <c r="N7771" i="3" s="1"/>
  <c r="M7771" i="3"/>
  <c r="L7771" i="3"/>
  <c r="K7771" i="3"/>
  <c r="G7771" i="3"/>
  <c r="C7771" i="3"/>
  <c r="D7771" i="3" s="1"/>
  <c r="N7770" i="3" a="1"/>
  <c r="N7770" i="3" s="1"/>
  <c r="M7770" i="3"/>
  <c r="L7770" i="3"/>
  <c r="K7770" i="3"/>
  <c r="G7770" i="3"/>
  <c r="C7770" i="3"/>
  <c r="D7770" i="3" s="1"/>
  <c r="N7769" i="3" a="1"/>
  <c r="N7769" i="3" s="1"/>
  <c r="M7769" i="3"/>
  <c r="L7769" i="3"/>
  <c r="K7769" i="3"/>
  <c r="G7769" i="3"/>
  <c r="C7769" i="3"/>
  <c r="D7769" i="3" s="1"/>
  <c r="N7768" i="3" a="1"/>
  <c r="N7768" i="3" s="1"/>
  <c r="M7768" i="3"/>
  <c r="L7768" i="3"/>
  <c r="K7768" i="3"/>
  <c r="G7768" i="3"/>
  <c r="C7768" i="3"/>
  <c r="D7768" i="3" s="1"/>
  <c r="N7767" i="3" a="1"/>
  <c r="N7767" i="3" s="1"/>
  <c r="M7767" i="3"/>
  <c r="L7767" i="3"/>
  <c r="K7767" i="3"/>
  <c r="G7767" i="3"/>
  <c r="C7767" i="3"/>
  <c r="D7767" i="3" s="1"/>
  <c r="N7766" i="3" a="1"/>
  <c r="N7766" i="3" s="1"/>
  <c r="M7766" i="3"/>
  <c r="L7766" i="3"/>
  <c r="K7766" i="3"/>
  <c r="G7766" i="3"/>
  <c r="C7766" i="3"/>
  <c r="D7766" i="3" s="1"/>
  <c r="N7765" i="3" a="1"/>
  <c r="N7765" i="3" s="1"/>
  <c r="M7765" i="3"/>
  <c r="L7765" i="3"/>
  <c r="K7765" i="3"/>
  <c r="G7765" i="3"/>
  <c r="C7765" i="3"/>
  <c r="D7765" i="3" s="1"/>
  <c r="N7764" i="3" a="1"/>
  <c r="N7764" i="3" s="1"/>
  <c r="M7764" i="3"/>
  <c r="L7764" i="3"/>
  <c r="K7764" i="3"/>
  <c r="G7764" i="3"/>
  <c r="C7764" i="3"/>
  <c r="D7764" i="3" s="1"/>
  <c r="N7763" i="3" a="1"/>
  <c r="N7763" i="3" s="1"/>
  <c r="M7763" i="3"/>
  <c r="L7763" i="3"/>
  <c r="K7763" i="3"/>
  <c r="G7763" i="3"/>
  <c r="C7763" i="3"/>
  <c r="D7763" i="3" s="1"/>
  <c r="N7762" i="3" a="1"/>
  <c r="N7762" i="3" s="1"/>
  <c r="M7762" i="3"/>
  <c r="L7762" i="3"/>
  <c r="K7762" i="3"/>
  <c r="G7762" i="3"/>
  <c r="C7762" i="3"/>
  <c r="D7762" i="3" s="1"/>
  <c r="N7761" i="3" a="1"/>
  <c r="N7761" i="3" s="1"/>
  <c r="M7761" i="3"/>
  <c r="L7761" i="3"/>
  <c r="K7761" i="3"/>
  <c r="G7761" i="3"/>
  <c r="C7761" i="3"/>
  <c r="D7761" i="3" s="1"/>
  <c r="N7760" i="3" a="1"/>
  <c r="N7760" i="3" s="1"/>
  <c r="M7760" i="3"/>
  <c r="L7760" i="3"/>
  <c r="K7760" i="3"/>
  <c r="G7760" i="3"/>
  <c r="C7760" i="3"/>
  <c r="D7760" i="3" s="1"/>
  <c r="N7759" i="3" a="1"/>
  <c r="N7759" i="3" s="1"/>
  <c r="M7759" i="3"/>
  <c r="L7759" i="3"/>
  <c r="K7759" i="3"/>
  <c r="G7759" i="3"/>
  <c r="C7759" i="3"/>
  <c r="D7759" i="3" s="1"/>
  <c r="N7758" i="3" a="1"/>
  <c r="N7758" i="3" s="1"/>
  <c r="M7758" i="3"/>
  <c r="L7758" i="3"/>
  <c r="K7758" i="3"/>
  <c r="G7758" i="3"/>
  <c r="C7758" i="3"/>
  <c r="D7758" i="3" s="1"/>
  <c r="N7757" i="3" a="1"/>
  <c r="N7757" i="3" s="1"/>
  <c r="M7757" i="3"/>
  <c r="L7757" i="3"/>
  <c r="K7757" i="3"/>
  <c r="G7757" i="3"/>
  <c r="C7757" i="3"/>
  <c r="D7757" i="3" s="1"/>
  <c r="N7756" i="3" a="1"/>
  <c r="N7756" i="3" s="1"/>
  <c r="M7756" i="3"/>
  <c r="L7756" i="3"/>
  <c r="K7756" i="3"/>
  <c r="G7756" i="3"/>
  <c r="C7756" i="3"/>
  <c r="D7756" i="3" s="1"/>
  <c r="N7755" i="3" a="1"/>
  <c r="N7755" i="3" s="1"/>
  <c r="M7755" i="3"/>
  <c r="L7755" i="3"/>
  <c r="K7755" i="3"/>
  <c r="G7755" i="3"/>
  <c r="C7755" i="3"/>
  <c r="D7755" i="3" s="1"/>
  <c r="N7754" i="3" a="1"/>
  <c r="N7754" i="3" s="1"/>
  <c r="M7754" i="3"/>
  <c r="L7754" i="3"/>
  <c r="K7754" i="3"/>
  <c r="G7754" i="3"/>
  <c r="C7754" i="3"/>
  <c r="D7754" i="3" s="1"/>
  <c r="N7753" i="3" a="1"/>
  <c r="N7753" i="3" s="1"/>
  <c r="M7753" i="3"/>
  <c r="L7753" i="3"/>
  <c r="K7753" i="3"/>
  <c r="G7753" i="3"/>
  <c r="D7753" i="3"/>
  <c r="C7753" i="3"/>
  <c r="N7752" i="3" a="1"/>
  <c r="N7752" i="3" s="1"/>
  <c r="M7752" i="3"/>
  <c r="L7752" i="3"/>
  <c r="K7752" i="3"/>
  <c r="G7752" i="3"/>
  <c r="C7752" i="3"/>
  <c r="D7752" i="3" s="1"/>
  <c r="N7751" i="3" a="1"/>
  <c r="N7751" i="3" s="1"/>
  <c r="M7751" i="3"/>
  <c r="L7751" i="3"/>
  <c r="K7751" i="3"/>
  <c r="G7751" i="3"/>
  <c r="C7751" i="3"/>
  <c r="D7751" i="3" s="1"/>
  <c r="N7750" i="3" a="1"/>
  <c r="N7750" i="3" s="1"/>
  <c r="M7750" i="3"/>
  <c r="L7750" i="3"/>
  <c r="K7750" i="3"/>
  <c r="G7750" i="3"/>
  <c r="C7750" i="3"/>
  <c r="D7750" i="3" s="1"/>
  <c r="N7749" i="3" a="1"/>
  <c r="N7749" i="3" s="1"/>
  <c r="M7749" i="3"/>
  <c r="L7749" i="3"/>
  <c r="K7749" i="3"/>
  <c r="G7749" i="3"/>
  <c r="C7749" i="3"/>
  <c r="D7749" i="3" s="1"/>
  <c r="N7748" i="3" a="1"/>
  <c r="N7748" i="3" s="1"/>
  <c r="M7748" i="3"/>
  <c r="L7748" i="3"/>
  <c r="K7748" i="3"/>
  <c r="G7748" i="3"/>
  <c r="C7748" i="3"/>
  <c r="D7748" i="3" s="1"/>
  <c r="N7747" i="3" a="1"/>
  <c r="N7747" i="3" s="1"/>
  <c r="M7747" i="3"/>
  <c r="L7747" i="3"/>
  <c r="K7747" i="3"/>
  <c r="G7747" i="3"/>
  <c r="C7747" i="3"/>
  <c r="D7747" i="3" s="1"/>
  <c r="N7746" i="3" a="1"/>
  <c r="N7746" i="3" s="1"/>
  <c r="M7746" i="3"/>
  <c r="L7746" i="3"/>
  <c r="K7746" i="3"/>
  <c r="G7746" i="3"/>
  <c r="C7746" i="3"/>
  <c r="D7746" i="3" s="1"/>
  <c r="N7745" i="3" a="1"/>
  <c r="N7745" i="3" s="1"/>
  <c r="M7745" i="3"/>
  <c r="L7745" i="3"/>
  <c r="K7745" i="3"/>
  <c r="G7745" i="3"/>
  <c r="C7745" i="3"/>
  <c r="D7745" i="3" s="1"/>
  <c r="N7744" i="3" a="1"/>
  <c r="N7744" i="3" s="1"/>
  <c r="M7744" i="3"/>
  <c r="L7744" i="3"/>
  <c r="K7744" i="3"/>
  <c r="G7744" i="3"/>
  <c r="C7744" i="3"/>
  <c r="D7744" i="3" s="1"/>
  <c r="N7743" i="3" a="1"/>
  <c r="N7743" i="3" s="1"/>
  <c r="M7743" i="3"/>
  <c r="L7743" i="3"/>
  <c r="K7743" i="3"/>
  <c r="G7743" i="3"/>
  <c r="C7743" i="3"/>
  <c r="D7743" i="3" s="1"/>
  <c r="N7742" i="3" a="1"/>
  <c r="N7742" i="3" s="1"/>
  <c r="M7742" i="3"/>
  <c r="L7742" i="3"/>
  <c r="K7742" i="3"/>
  <c r="G7742" i="3"/>
  <c r="C7742" i="3"/>
  <c r="D7742" i="3" s="1"/>
  <c r="N7741" i="3" a="1"/>
  <c r="N7741" i="3" s="1"/>
  <c r="M7741" i="3"/>
  <c r="L7741" i="3"/>
  <c r="K7741" i="3"/>
  <c r="G7741" i="3"/>
  <c r="C7741" i="3"/>
  <c r="D7741" i="3" s="1"/>
  <c r="N7740" i="3" a="1"/>
  <c r="N7740" i="3" s="1"/>
  <c r="M7740" i="3"/>
  <c r="L7740" i="3"/>
  <c r="K7740" i="3"/>
  <c r="G7740" i="3"/>
  <c r="C7740" i="3"/>
  <c r="D7740" i="3" s="1"/>
  <c r="N7739" i="3" a="1"/>
  <c r="N7739" i="3" s="1"/>
  <c r="M7739" i="3"/>
  <c r="L7739" i="3"/>
  <c r="K7739" i="3"/>
  <c r="G7739" i="3"/>
  <c r="C7739" i="3"/>
  <c r="D7739" i="3" s="1"/>
  <c r="N7738" i="3" a="1"/>
  <c r="N7738" i="3" s="1"/>
  <c r="M7738" i="3"/>
  <c r="L7738" i="3"/>
  <c r="K7738" i="3"/>
  <c r="G7738" i="3"/>
  <c r="C7738" i="3"/>
  <c r="D7738" i="3" s="1"/>
  <c r="N7737" i="3" a="1"/>
  <c r="N7737" i="3" s="1"/>
  <c r="M7737" i="3"/>
  <c r="L7737" i="3"/>
  <c r="K7737" i="3"/>
  <c r="G7737" i="3"/>
  <c r="C7737" i="3"/>
  <c r="D7737" i="3" s="1"/>
  <c r="N7736" i="3" a="1"/>
  <c r="N7736" i="3" s="1"/>
  <c r="M7736" i="3"/>
  <c r="L7736" i="3"/>
  <c r="K7736" i="3"/>
  <c r="G7736" i="3"/>
  <c r="C7736" i="3"/>
  <c r="D7736" i="3" s="1"/>
  <c r="N7735" i="3" a="1"/>
  <c r="N7735" i="3" s="1"/>
  <c r="M7735" i="3"/>
  <c r="L7735" i="3"/>
  <c r="K7735" i="3"/>
  <c r="G7735" i="3"/>
  <c r="C7735" i="3"/>
  <c r="D7735" i="3" s="1"/>
  <c r="N7734" i="3" a="1"/>
  <c r="N7734" i="3" s="1"/>
  <c r="M7734" i="3"/>
  <c r="L7734" i="3"/>
  <c r="K7734" i="3"/>
  <c r="G7734" i="3"/>
  <c r="C7734" i="3"/>
  <c r="D7734" i="3" s="1"/>
  <c r="N7733" i="3" a="1"/>
  <c r="N7733" i="3" s="1"/>
  <c r="M7733" i="3"/>
  <c r="L7733" i="3"/>
  <c r="K7733" i="3"/>
  <c r="G7733" i="3"/>
  <c r="C7733" i="3"/>
  <c r="D7733" i="3" s="1"/>
  <c r="N7732" i="3" a="1"/>
  <c r="N7732" i="3" s="1"/>
  <c r="M7732" i="3"/>
  <c r="L7732" i="3"/>
  <c r="K7732" i="3"/>
  <c r="G7732" i="3"/>
  <c r="C7732" i="3"/>
  <c r="D7732" i="3" s="1"/>
  <c r="N7731" i="3" a="1"/>
  <c r="N7731" i="3" s="1"/>
  <c r="M7731" i="3"/>
  <c r="L7731" i="3"/>
  <c r="K7731" i="3"/>
  <c r="G7731" i="3"/>
  <c r="C7731" i="3"/>
  <c r="D7731" i="3" s="1"/>
  <c r="N7730" i="3" a="1"/>
  <c r="N7730" i="3" s="1"/>
  <c r="M7730" i="3"/>
  <c r="L7730" i="3"/>
  <c r="K7730" i="3"/>
  <c r="G7730" i="3"/>
  <c r="C7730" i="3"/>
  <c r="D7730" i="3" s="1"/>
  <c r="N7729" i="3" a="1"/>
  <c r="N7729" i="3" s="1"/>
  <c r="M7729" i="3"/>
  <c r="L7729" i="3"/>
  <c r="K7729" i="3"/>
  <c r="G7729" i="3"/>
  <c r="C7729" i="3"/>
  <c r="D7729" i="3" s="1"/>
  <c r="N7728" i="3" a="1"/>
  <c r="N7728" i="3" s="1"/>
  <c r="M7728" i="3"/>
  <c r="L7728" i="3"/>
  <c r="K7728" i="3"/>
  <c r="G7728" i="3"/>
  <c r="C7728" i="3"/>
  <c r="D7728" i="3" s="1"/>
  <c r="N7727" i="3" a="1"/>
  <c r="N7727" i="3" s="1"/>
  <c r="M7727" i="3"/>
  <c r="L7727" i="3"/>
  <c r="K7727" i="3"/>
  <c r="G7727" i="3"/>
  <c r="C7727" i="3"/>
  <c r="D7727" i="3" s="1"/>
  <c r="N7726" i="3" a="1"/>
  <c r="N7726" i="3" s="1"/>
  <c r="M7726" i="3"/>
  <c r="L7726" i="3"/>
  <c r="K7726" i="3"/>
  <c r="G7726" i="3"/>
  <c r="C7726" i="3"/>
  <c r="D7726" i="3" s="1"/>
  <c r="N7725" i="3" a="1"/>
  <c r="N7725" i="3" s="1"/>
  <c r="M7725" i="3"/>
  <c r="L7725" i="3"/>
  <c r="K7725" i="3"/>
  <c r="G7725" i="3"/>
  <c r="C7725" i="3"/>
  <c r="D7725" i="3" s="1"/>
  <c r="N7724" i="3" a="1"/>
  <c r="N7724" i="3" s="1"/>
  <c r="M7724" i="3"/>
  <c r="L7724" i="3"/>
  <c r="K7724" i="3"/>
  <c r="G7724" i="3"/>
  <c r="C7724" i="3"/>
  <c r="D7724" i="3" s="1"/>
  <c r="N7723" i="3" a="1"/>
  <c r="N7723" i="3" s="1"/>
  <c r="M7723" i="3"/>
  <c r="L7723" i="3"/>
  <c r="K7723" i="3"/>
  <c r="G7723" i="3"/>
  <c r="C7723" i="3"/>
  <c r="D7723" i="3" s="1"/>
  <c r="N7722" i="3" a="1"/>
  <c r="N7722" i="3" s="1"/>
  <c r="M7722" i="3"/>
  <c r="L7722" i="3"/>
  <c r="K7722" i="3"/>
  <c r="G7722" i="3"/>
  <c r="C7722" i="3"/>
  <c r="D7722" i="3" s="1"/>
  <c r="N7721" i="3" a="1"/>
  <c r="N7721" i="3" s="1"/>
  <c r="M7721" i="3"/>
  <c r="L7721" i="3"/>
  <c r="K7721" i="3"/>
  <c r="G7721" i="3"/>
  <c r="C7721" i="3"/>
  <c r="D7721" i="3" s="1"/>
  <c r="N7720" i="3" a="1"/>
  <c r="N7720" i="3" s="1"/>
  <c r="M7720" i="3"/>
  <c r="L7720" i="3"/>
  <c r="K7720" i="3"/>
  <c r="G7720" i="3"/>
  <c r="C7720" i="3"/>
  <c r="D7720" i="3" s="1"/>
  <c r="N7719" i="3" a="1"/>
  <c r="N7719" i="3" s="1"/>
  <c r="M7719" i="3"/>
  <c r="L7719" i="3"/>
  <c r="K7719" i="3"/>
  <c r="G7719" i="3"/>
  <c r="C7719" i="3"/>
  <c r="D7719" i="3" s="1"/>
  <c r="N7718" i="3" a="1"/>
  <c r="N7718" i="3" s="1"/>
  <c r="M7718" i="3"/>
  <c r="L7718" i="3"/>
  <c r="K7718" i="3"/>
  <c r="G7718" i="3"/>
  <c r="C7718" i="3"/>
  <c r="D7718" i="3" s="1"/>
  <c r="N7717" i="3" a="1"/>
  <c r="N7717" i="3" s="1"/>
  <c r="M7717" i="3"/>
  <c r="L7717" i="3"/>
  <c r="K7717" i="3"/>
  <c r="G7717" i="3"/>
  <c r="C7717" i="3"/>
  <c r="D7717" i="3" s="1"/>
  <c r="N7716" i="3" a="1"/>
  <c r="N7716" i="3" s="1"/>
  <c r="M7716" i="3"/>
  <c r="L7716" i="3"/>
  <c r="K7716" i="3"/>
  <c r="G7716" i="3"/>
  <c r="C7716" i="3"/>
  <c r="D7716" i="3" s="1"/>
  <c r="N7715" i="3" a="1"/>
  <c r="N7715" i="3" s="1"/>
  <c r="M7715" i="3"/>
  <c r="L7715" i="3"/>
  <c r="K7715" i="3"/>
  <c r="G7715" i="3"/>
  <c r="C7715" i="3"/>
  <c r="D7715" i="3" s="1"/>
  <c r="N7714" i="3" a="1"/>
  <c r="N7714" i="3" s="1"/>
  <c r="M7714" i="3"/>
  <c r="L7714" i="3"/>
  <c r="K7714" i="3"/>
  <c r="G7714" i="3"/>
  <c r="C7714" i="3"/>
  <c r="D7714" i="3" s="1"/>
  <c r="N7713" i="3" a="1"/>
  <c r="N7713" i="3" s="1"/>
  <c r="M7713" i="3"/>
  <c r="L7713" i="3"/>
  <c r="K7713" i="3"/>
  <c r="G7713" i="3"/>
  <c r="C7713" i="3"/>
  <c r="D7713" i="3" s="1"/>
  <c r="N7712" i="3" a="1"/>
  <c r="N7712" i="3" s="1"/>
  <c r="M7712" i="3"/>
  <c r="L7712" i="3"/>
  <c r="K7712" i="3"/>
  <c r="G7712" i="3"/>
  <c r="C7712" i="3"/>
  <c r="D7712" i="3" s="1"/>
  <c r="N7711" i="3" a="1"/>
  <c r="N7711" i="3" s="1"/>
  <c r="M7711" i="3"/>
  <c r="L7711" i="3"/>
  <c r="K7711" i="3"/>
  <c r="G7711" i="3"/>
  <c r="C7711" i="3"/>
  <c r="D7711" i="3" s="1"/>
  <c r="N7710" i="3" a="1"/>
  <c r="N7710" i="3" s="1"/>
  <c r="M7710" i="3"/>
  <c r="L7710" i="3"/>
  <c r="K7710" i="3"/>
  <c r="G7710" i="3"/>
  <c r="C7710" i="3"/>
  <c r="D7710" i="3" s="1"/>
  <c r="N7709" i="3" a="1"/>
  <c r="N7709" i="3" s="1"/>
  <c r="M7709" i="3"/>
  <c r="L7709" i="3"/>
  <c r="K7709" i="3"/>
  <c r="G7709" i="3"/>
  <c r="C7709" i="3"/>
  <c r="D7709" i="3" s="1"/>
  <c r="N7708" i="3" a="1"/>
  <c r="N7708" i="3" s="1"/>
  <c r="M7708" i="3"/>
  <c r="L7708" i="3"/>
  <c r="K7708" i="3"/>
  <c r="G7708" i="3"/>
  <c r="C7708" i="3"/>
  <c r="D7708" i="3" s="1"/>
  <c r="N7707" i="3" a="1"/>
  <c r="N7707" i="3" s="1"/>
  <c r="M7707" i="3"/>
  <c r="L7707" i="3"/>
  <c r="K7707" i="3"/>
  <c r="G7707" i="3"/>
  <c r="C7707" i="3"/>
  <c r="D7707" i="3" s="1"/>
  <c r="N7706" i="3" a="1"/>
  <c r="N7706" i="3" s="1"/>
  <c r="M7706" i="3"/>
  <c r="L7706" i="3"/>
  <c r="K7706" i="3"/>
  <c r="G7706" i="3"/>
  <c r="C7706" i="3"/>
  <c r="D7706" i="3" s="1"/>
  <c r="N7705" i="3" a="1"/>
  <c r="N7705" i="3" s="1"/>
  <c r="M7705" i="3"/>
  <c r="L7705" i="3"/>
  <c r="K7705" i="3"/>
  <c r="G7705" i="3"/>
  <c r="C7705" i="3"/>
  <c r="D7705" i="3" s="1"/>
  <c r="N7704" i="3" a="1"/>
  <c r="N7704" i="3" s="1"/>
  <c r="M7704" i="3"/>
  <c r="L7704" i="3"/>
  <c r="K7704" i="3"/>
  <c r="G7704" i="3"/>
  <c r="C7704" i="3"/>
  <c r="D7704" i="3" s="1"/>
  <c r="N7703" i="3" a="1"/>
  <c r="N7703" i="3" s="1"/>
  <c r="M7703" i="3"/>
  <c r="L7703" i="3"/>
  <c r="K7703" i="3"/>
  <c r="G7703" i="3"/>
  <c r="C7703" i="3"/>
  <c r="D7703" i="3" s="1"/>
  <c r="N7702" i="3" a="1"/>
  <c r="N7702" i="3" s="1"/>
  <c r="M7702" i="3"/>
  <c r="L7702" i="3"/>
  <c r="K7702" i="3"/>
  <c r="G7702" i="3"/>
  <c r="C7702" i="3"/>
  <c r="D7702" i="3" s="1"/>
  <c r="N7701" i="3" a="1"/>
  <c r="N7701" i="3" s="1"/>
  <c r="M7701" i="3"/>
  <c r="L7701" i="3"/>
  <c r="K7701" i="3"/>
  <c r="G7701" i="3"/>
  <c r="C7701" i="3"/>
  <c r="D7701" i="3" s="1"/>
  <c r="N7700" i="3" a="1"/>
  <c r="N7700" i="3" s="1"/>
  <c r="M7700" i="3"/>
  <c r="L7700" i="3"/>
  <c r="K7700" i="3"/>
  <c r="G7700" i="3"/>
  <c r="C7700" i="3"/>
  <c r="D7700" i="3" s="1"/>
  <c r="N7699" i="3" a="1"/>
  <c r="N7699" i="3" s="1"/>
  <c r="M7699" i="3"/>
  <c r="L7699" i="3"/>
  <c r="K7699" i="3"/>
  <c r="G7699" i="3"/>
  <c r="C7699" i="3"/>
  <c r="D7699" i="3" s="1"/>
  <c r="N7698" i="3" a="1"/>
  <c r="N7698" i="3" s="1"/>
  <c r="M7698" i="3"/>
  <c r="L7698" i="3"/>
  <c r="K7698" i="3"/>
  <c r="G7698" i="3"/>
  <c r="C7698" i="3"/>
  <c r="D7698" i="3" s="1"/>
  <c r="N7697" i="3" a="1"/>
  <c r="N7697" i="3" s="1"/>
  <c r="M7697" i="3"/>
  <c r="L7697" i="3"/>
  <c r="K7697" i="3"/>
  <c r="G7697" i="3"/>
  <c r="C7697" i="3"/>
  <c r="D7697" i="3" s="1"/>
  <c r="N7696" i="3" a="1"/>
  <c r="N7696" i="3" s="1"/>
  <c r="M7696" i="3"/>
  <c r="L7696" i="3"/>
  <c r="K7696" i="3"/>
  <c r="G7696" i="3"/>
  <c r="C7696" i="3"/>
  <c r="D7696" i="3" s="1"/>
  <c r="N7695" i="3" a="1"/>
  <c r="N7695" i="3" s="1"/>
  <c r="M7695" i="3"/>
  <c r="L7695" i="3"/>
  <c r="K7695" i="3"/>
  <c r="G7695" i="3"/>
  <c r="C7695" i="3"/>
  <c r="D7695" i="3" s="1"/>
  <c r="N7694" i="3" a="1"/>
  <c r="N7694" i="3" s="1"/>
  <c r="M7694" i="3"/>
  <c r="L7694" i="3"/>
  <c r="K7694" i="3"/>
  <c r="G7694" i="3"/>
  <c r="C7694" i="3"/>
  <c r="D7694" i="3" s="1"/>
  <c r="N7693" i="3" a="1"/>
  <c r="N7693" i="3" s="1"/>
  <c r="M7693" i="3"/>
  <c r="L7693" i="3"/>
  <c r="K7693" i="3"/>
  <c r="G7693" i="3"/>
  <c r="C7693" i="3"/>
  <c r="D7693" i="3" s="1"/>
  <c r="N7692" i="3" a="1"/>
  <c r="N7692" i="3" s="1"/>
  <c r="M7692" i="3"/>
  <c r="L7692" i="3"/>
  <c r="K7692" i="3"/>
  <c r="G7692" i="3"/>
  <c r="C7692" i="3"/>
  <c r="D7692" i="3" s="1"/>
  <c r="N7691" i="3" a="1"/>
  <c r="N7691" i="3" s="1"/>
  <c r="M7691" i="3"/>
  <c r="L7691" i="3"/>
  <c r="K7691" i="3"/>
  <c r="G7691" i="3"/>
  <c r="D7691" i="3"/>
  <c r="C7691" i="3"/>
  <c r="N7690" i="3" a="1"/>
  <c r="N7690" i="3" s="1"/>
  <c r="M7690" i="3"/>
  <c r="L7690" i="3"/>
  <c r="K7690" i="3"/>
  <c r="G7690" i="3"/>
  <c r="C7690" i="3"/>
  <c r="D7690" i="3" s="1"/>
  <c r="N7689" i="3" a="1"/>
  <c r="N7689" i="3" s="1"/>
  <c r="M7689" i="3"/>
  <c r="L7689" i="3"/>
  <c r="K7689" i="3"/>
  <c r="G7689" i="3"/>
  <c r="C7689" i="3"/>
  <c r="D7689" i="3" s="1"/>
  <c r="N7688" i="3" a="1"/>
  <c r="N7688" i="3" s="1"/>
  <c r="M7688" i="3"/>
  <c r="L7688" i="3"/>
  <c r="K7688" i="3"/>
  <c r="G7688" i="3"/>
  <c r="C7688" i="3"/>
  <c r="D7688" i="3" s="1"/>
  <c r="N7687" i="3" a="1"/>
  <c r="N7687" i="3" s="1"/>
  <c r="M7687" i="3"/>
  <c r="L7687" i="3"/>
  <c r="K7687" i="3"/>
  <c r="G7687" i="3"/>
  <c r="C7687" i="3"/>
  <c r="D7687" i="3" s="1"/>
  <c r="N7686" i="3" a="1"/>
  <c r="N7686" i="3" s="1"/>
  <c r="M7686" i="3"/>
  <c r="L7686" i="3"/>
  <c r="K7686" i="3"/>
  <c r="G7686" i="3"/>
  <c r="C7686" i="3"/>
  <c r="D7686" i="3" s="1"/>
  <c r="N7685" i="3" a="1"/>
  <c r="N7685" i="3" s="1"/>
  <c r="M7685" i="3"/>
  <c r="L7685" i="3"/>
  <c r="K7685" i="3"/>
  <c r="G7685" i="3"/>
  <c r="C7685" i="3"/>
  <c r="D7685" i="3" s="1"/>
  <c r="N7684" i="3" a="1"/>
  <c r="N7684" i="3" s="1"/>
  <c r="M7684" i="3"/>
  <c r="L7684" i="3"/>
  <c r="K7684" i="3"/>
  <c r="G7684" i="3"/>
  <c r="C7684" i="3"/>
  <c r="D7684" i="3" s="1"/>
  <c r="N7683" i="3" a="1"/>
  <c r="N7683" i="3" s="1"/>
  <c r="M7683" i="3"/>
  <c r="L7683" i="3"/>
  <c r="K7683" i="3"/>
  <c r="G7683" i="3"/>
  <c r="D7683" i="3"/>
  <c r="C7683" i="3"/>
  <c r="N7682" i="3" a="1"/>
  <c r="N7682" i="3" s="1"/>
  <c r="M7682" i="3"/>
  <c r="L7682" i="3"/>
  <c r="K7682" i="3"/>
  <c r="G7682" i="3"/>
  <c r="C7682" i="3"/>
  <c r="D7682" i="3" s="1"/>
  <c r="N7681" i="3" a="1"/>
  <c r="N7681" i="3" s="1"/>
  <c r="M7681" i="3"/>
  <c r="L7681" i="3"/>
  <c r="K7681" i="3"/>
  <c r="G7681" i="3"/>
  <c r="C7681" i="3"/>
  <c r="D7681" i="3" s="1"/>
  <c r="N7680" i="3" a="1"/>
  <c r="N7680" i="3" s="1"/>
  <c r="M7680" i="3"/>
  <c r="L7680" i="3"/>
  <c r="K7680" i="3"/>
  <c r="G7680" i="3"/>
  <c r="C7680" i="3"/>
  <c r="D7680" i="3" s="1"/>
  <c r="N7679" i="3" a="1"/>
  <c r="N7679" i="3" s="1"/>
  <c r="M7679" i="3"/>
  <c r="L7679" i="3"/>
  <c r="K7679" i="3"/>
  <c r="G7679" i="3"/>
  <c r="C7679" i="3"/>
  <c r="D7679" i="3" s="1"/>
  <c r="N7678" i="3" a="1"/>
  <c r="N7678" i="3" s="1"/>
  <c r="M7678" i="3"/>
  <c r="L7678" i="3"/>
  <c r="K7678" i="3"/>
  <c r="G7678" i="3"/>
  <c r="C7678" i="3"/>
  <c r="D7678" i="3" s="1"/>
  <c r="N7677" i="3" a="1"/>
  <c r="N7677" i="3" s="1"/>
  <c r="M7677" i="3"/>
  <c r="L7677" i="3"/>
  <c r="K7677" i="3"/>
  <c r="G7677" i="3"/>
  <c r="C7677" i="3"/>
  <c r="D7677" i="3" s="1"/>
  <c r="N7676" i="3" a="1"/>
  <c r="N7676" i="3" s="1"/>
  <c r="M7676" i="3"/>
  <c r="L7676" i="3"/>
  <c r="K7676" i="3"/>
  <c r="G7676" i="3"/>
  <c r="C7676" i="3"/>
  <c r="D7676" i="3" s="1"/>
  <c r="N7675" i="3" a="1"/>
  <c r="N7675" i="3" s="1"/>
  <c r="M7675" i="3"/>
  <c r="L7675" i="3"/>
  <c r="K7675" i="3"/>
  <c r="G7675" i="3"/>
  <c r="C7675" i="3"/>
  <c r="D7675" i="3" s="1"/>
  <c r="N7674" i="3" a="1"/>
  <c r="N7674" i="3" s="1"/>
  <c r="M7674" i="3"/>
  <c r="L7674" i="3"/>
  <c r="K7674" i="3"/>
  <c r="G7674" i="3"/>
  <c r="C7674" i="3"/>
  <c r="D7674" i="3" s="1"/>
  <c r="N7673" i="3" a="1"/>
  <c r="N7673" i="3" s="1"/>
  <c r="M7673" i="3"/>
  <c r="L7673" i="3"/>
  <c r="K7673" i="3"/>
  <c r="G7673" i="3"/>
  <c r="C7673" i="3"/>
  <c r="D7673" i="3" s="1"/>
  <c r="N7672" i="3" a="1"/>
  <c r="N7672" i="3" s="1"/>
  <c r="M7672" i="3"/>
  <c r="L7672" i="3"/>
  <c r="K7672" i="3"/>
  <c r="G7672" i="3"/>
  <c r="C7672" i="3"/>
  <c r="D7672" i="3" s="1"/>
  <c r="N7671" i="3" a="1"/>
  <c r="N7671" i="3" s="1"/>
  <c r="M7671" i="3"/>
  <c r="L7671" i="3"/>
  <c r="K7671" i="3"/>
  <c r="G7671" i="3"/>
  <c r="C7671" i="3"/>
  <c r="D7671" i="3" s="1"/>
  <c r="N7670" i="3" a="1"/>
  <c r="N7670" i="3" s="1"/>
  <c r="M7670" i="3"/>
  <c r="L7670" i="3"/>
  <c r="K7670" i="3"/>
  <c r="G7670" i="3"/>
  <c r="C7670" i="3"/>
  <c r="D7670" i="3" s="1"/>
  <c r="N7669" i="3" a="1"/>
  <c r="N7669" i="3" s="1"/>
  <c r="M7669" i="3"/>
  <c r="L7669" i="3"/>
  <c r="K7669" i="3"/>
  <c r="G7669" i="3"/>
  <c r="C7669" i="3"/>
  <c r="D7669" i="3" s="1"/>
  <c r="N7668" i="3" a="1"/>
  <c r="N7668" i="3" s="1"/>
  <c r="M7668" i="3"/>
  <c r="L7668" i="3"/>
  <c r="K7668" i="3"/>
  <c r="G7668" i="3"/>
  <c r="C7668" i="3"/>
  <c r="D7668" i="3" s="1"/>
  <c r="N7667" i="3" a="1"/>
  <c r="N7667" i="3" s="1"/>
  <c r="M7667" i="3"/>
  <c r="L7667" i="3"/>
  <c r="K7667" i="3"/>
  <c r="G7667" i="3"/>
  <c r="C7667" i="3"/>
  <c r="D7667" i="3" s="1"/>
  <c r="N7666" i="3" a="1"/>
  <c r="N7666" i="3" s="1"/>
  <c r="M7666" i="3"/>
  <c r="L7666" i="3"/>
  <c r="K7666" i="3"/>
  <c r="G7666" i="3"/>
  <c r="C7666" i="3"/>
  <c r="D7666" i="3" s="1"/>
  <c r="N7665" i="3" a="1"/>
  <c r="N7665" i="3" s="1"/>
  <c r="M7665" i="3"/>
  <c r="L7665" i="3"/>
  <c r="K7665" i="3"/>
  <c r="G7665" i="3"/>
  <c r="C7665" i="3"/>
  <c r="D7665" i="3" s="1"/>
  <c r="N7664" i="3" a="1"/>
  <c r="N7664" i="3" s="1"/>
  <c r="M7664" i="3"/>
  <c r="L7664" i="3"/>
  <c r="K7664" i="3"/>
  <c r="G7664" i="3"/>
  <c r="C7664" i="3"/>
  <c r="D7664" i="3" s="1"/>
  <c r="N7663" i="3" a="1"/>
  <c r="N7663" i="3" s="1"/>
  <c r="M7663" i="3"/>
  <c r="L7663" i="3"/>
  <c r="K7663" i="3"/>
  <c r="G7663" i="3"/>
  <c r="C7663" i="3"/>
  <c r="D7663" i="3" s="1"/>
  <c r="N7662" i="3" a="1"/>
  <c r="N7662" i="3" s="1"/>
  <c r="M7662" i="3"/>
  <c r="L7662" i="3"/>
  <c r="K7662" i="3"/>
  <c r="G7662" i="3"/>
  <c r="C7662" i="3"/>
  <c r="D7662" i="3" s="1"/>
  <c r="N7661" i="3" a="1"/>
  <c r="N7661" i="3" s="1"/>
  <c r="M7661" i="3"/>
  <c r="L7661" i="3"/>
  <c r="K7661" i="3"/>
  <c r="G7661" i="3"/>
  <c r="C7661" i="3"/>
  <c r="D7661" i="3" s="1"/>
  <c r="N7660" i="3" a="1"/>
  <c r="N7660" i="3" s="1"/>
  <c r="M7660" i="3"/>
  <c r="L7660" i="3"/>
  <c r="K7660" i="3"/>
  <c r="G7660" i="3"/>
  <c r="C7660" i="3"/>
  <c r="D7660" i="3" s="1"/>
  <c r="N7659" i="3" a="1"/>
  <c r="N7659" i="3" s="1"/>
  <c r="M7659" i="3"/>
  <c r="L7659" i="3"/>
  <c r="K7659" i="3"/>
  <c r="G7659" i="3"/>
  <c r="C7659" i="3"/>
  <c r="D7659" i="3" s="1"/>
  <c r="N7658" i="3" a="1"/>
  <c r="N7658" i="3" s="1"/>
  <c r="M7658" i="3"/>
  <c r="L7658" i="3"/>
  <c r="K7658" i="3"/>
  <c r="G7658" i="3"/>
  <c r="C7658" i="3"/>
  <c r="D7658" i="3" s="1"/>
  <c r="N7657" i="3" a="1"/>
  <c r="N7657" i="3" s="1"/>
  <c r="M7657" i="3"/>
  <c r="L7657" i="3"/>
  <c r="K7657" i="3"/>
  <c r="G7657" i="3"/>
  <c r="C7657" i="3"/>
  <c r="D7657" i="3" s="1"/>
  <c r="N7656" i="3" a="1"/>
  <c r="N7656" i="3" s="1"/>
  <c r="M7656" i="3"/>
  <c r="L7656" i="3"/>
  <c r="K7656" i="3"/>
  <c r="G7656" i="3"/>
  <c r="C7656" i="3"/>
  <c r="D7656" i="3" s="1"/>
  <c r="N7655" i="3" a="1"/>
  <c r="N7655" i="3" s="1"/>
  <c r="M7655" i="3"/>
  <c r="L7655" i="3"/>
  <c r="K7655" i="3"/>
  <c r="G7655" i="3"/>
  <c r="C7655" i="3"/>
  <c r="D7655" i="3" s="1"/>
  <c r="N7654" i="3" a="1"/>
  <c r="N7654" i="3" s="1"/>
  <c r="M7654" i="3"/>
  <c r="L7654" i="3"/>
  <c r="K7654" i="3"/>
  <c r="G7654" i="3"/>
  <c r="C7654" i="3"/>
  <c r="D7654" i="3" s="1"/>
  <c r="N7653" i="3" a="1"/>
  <c r="N7653" i="3" s="1"/>
  <c r="M7653" i="3"/>
  <c r="L7653" i="3"/>
  <c r="K7653" i="3"/>
  <c r="G7653" i="3"/>
  <c r="C7653" i="3"/>
  <c r="D7653" i="3" s="1"/>
  <c r="N7652" i="3" a="1"/>
  <c r="N7652" i="3" s="1"/>
  <c r="M7652" i="3"/>
  <c r="L7652" i="3"/>
  <c r="K7652" i="3"/>
  <c r="G7652" i="3"/>
  <c r="C7652" i="3"/>
  <c r="D7652" i="3" s="1"/>
  <c r="N7651" i="3" a="1"/>
  <c r="N7651" i="3" s="1"/>
  <c r="M7651" i="3"/>
  <c r="L7651" i="3"/>
  <c r="K7651" i="3"/>
  <c r="G7651" i="3"/>
  <c r="C7651" i="3"/>
  <c r="D7651" i="3" s="1"/>
  <c r="N7650" i="3" a="1"/>
  <c r="N7650" i="3" s="1"/>
  <c r="M7650" i="3"/>
  <c r="L7650" i="3"/>
  <c r="K7650" i="3"/>
  <c r="G7650" i="3"/>
  <c r="C7650" i="3"/>
  <c r="D7650" i="3" s="1"/>
  <c r="N7649" i="3" a="1"/>
  <c r="N7649" i="3" s="1"/>
  <c r="M7649" i="3"/>
  <c r="L7649" i="3"/>
  <c r="K7649" i="3"/>
  <c r="G7649" i="3"/>
  <c r="C7649" i="3"/>
  <c r="D7649" i="3" s="1"/>
  <c r="N7648" i="3" a="1"/>
  <c r="N7648" i="3" s="1"/>
  <c r="M7648" i="3"/>
  <c r="L7648" i="3"/>
  <c r="K7648" i="3"/>
  <c r="G7648" i="3"/>
  <c r="C7648" i="3"/>
  <c r="D7648" i="3" s="1"/>
  <c r="N7647" i="3" a="1"/>
  <c r="N7647" i="3" s="1"/>
  <c r="M7647" i="3"/>
  <c r="L7647" i="3"/>
  <c r="K7647" i="3"/>
  <c r="G7647" i="3"/>
  <c r="C7647" i="3"/>
  <c r="D7647" i="3" s="1"/>
  <c r="N7646" i="3" a="1"/>
  <c r="N7646" i="3" s="1"/>
  <c r="M7646" i="3"/>
  <c r="L7646" i="3"/>
  <c r="K7646" i="3"/>
  <c r="G7646" i="3"/>
  <c r="C7646" i="3"/>
  <c r="D7646" i="3" s="1"/>
  <c r="N7645" i="3" a="1"/>
  <c r="N7645" i="3" s="1"/>
  <c r="M7645" i="3"/>
  <c r="L7645" i="3"/>
  <c r="K7645" i="3"/>
  <c r="G7645" i="3"/>
  <c r="C7645" i="3"/>
  <c r="D7645" i="3" s="1"/>
  <c r="N7644" i="3" a="1"/>
  <c r="N7644" i="3" s="1"/>
  <c r="M7644" i="3"/>
  <c r="L7644" i="3"/>
  <c r="K7644" i="3"/>
  <c r="G7644" i="3"/>
  <c r="C7644" i="3"/>
  <c r="D7644" i="3" s="1"/>
  <c r="N7643" i="3" a="1"/>
  <c r="N7643" i="3" s="1"/>
  <c r="M7643" i="3"/>
  <c r="L7643" i="3"/>
  <c r="K7643" i="3"/>
  <c r="G7643" i="3"/>
  <c r="C7643" i="3"/>
  <c r="D7643" i="3" s="1"/>
  <c r="N7642" i="3" a="1"/>
  <c r="N7642" i="3" s="1"/>
  <c r="M7642" i="3"/>
  <c r="L7642" i="3"/>
  <c r="K7642" i="3"/>
  <c r="G7642" i="3"/>
  <c r="C7642" i="3"/>
  <c r="D7642" i="3" s="1"/>
  <c r="N7641" i="3" a="1"/>
  <c r="N7641" i="3" s="1"/>
  <c r="M7641" i="3"/>
  <c r="L7641" i="3"/>
  <c r="K7641" i="3"/>
  <c r="G7641" i="3"/>
  <c r="C7641" i="3"/>
  <c r="D7641" i="3" s="1"/>
  <c r="N7640" i="3" a="1"/>
  <c r="N7640" i="3" s="1"/>
  <c r="M7640" i="3"/>
  <c r="L7640" i="3"/>
  <c r="K7640" i="3"/>
  <c r="G7640" i="3"/>
  <c r="C7640" i="3"/>
  <c r="D7640" i="3" s="1"/>
  <c r="N7639" i="3" a="1"/>
  <c r="N7639" i="3" s="1"/>
  <c r="M7639" i="3"/>
  <c r="L7639" i="3"/>
  <c r="K7639" i="3"/>
  <c r="G7639" i="3"/>
  <c r="C7639" i="3"/>
  <c r="D7639" i="3" s="1"/>
  <c r="N7638" i="3" a="1"/>
  <c r="N7638" i="3" s="1"/>
  <c r="M7638" i="3"/>
  <c r="L7638" i="3"/>
  <c r="K7638" i="3"/>
  <c r="G7638" i="3"/>
  <c r="C7638" i="3"/>
  <c r="D7638" i="3" s="1"/>
  <c r="N7637" i="3" a="1"/>
  <c r="N7637" i="3" s="1"/>
  <c r="M7637" i="3"/>
  <c r="L7637" i="3"/>
  <c r="K7637" i="3"/>
  <c r="G7637" i="3"/>
  <c r="C7637" i="3"/>
  <c r="D7637" i="3" s="1"/>
  <c r="N7636" i="3" a="1"/>
  <c r="N7636" i="3" s="1"/>
  <c r="M7636" i="3"/>
  <c r="L7636" i="3"/>
  <c r="K7636" i="3"/>
  <c r="G7636" i="3"/>
  <c r="C7636" i="3"/>
  <c r="D7636" i="3" s="1"/>
  <c r="N7635" i="3" a="1"/>
  <c r="N7635" i="3" s="1"/>
  <c r="M7635" i="3"/>
  <c r="L7635" i="3"/>
  <c r="K7635" i="3"/>
  <c r="G7635" i="3"/>
  <c r="C7635" i="3"/>
  <c r="D7635" i="3" s="1"/>
  <c r="N7634" i="3" a="1"/>
  <c r="N7634" i="3" s="1"/>
  <c r="M7634" i="3"/>
  <c r="L7634" i="3"/>
  <c r="K7634" i="3"/>
  <c r="G7634" i="3"/>
  <c r="C7634" i="3"/>
  <c r="D7634" i="3" s="1"/>
  <c r="N7633" i="3" a="1"/>
  <c r="N7633" i="3" s="1"/>
  <c r="M7633" i="3"/>
  <c r="L7633" i="3"/>
  <c r="K7633" i="3"/>
  <c r="G7633" i="3"/>
  <c r="C7633" i="3"/>
  <c r="D7633" i="3" s="1"/>
  <c r="N7632" i="3" a="1"/>
  <c r="N7632" i="3" s="1"/>
  <c r="M7632" i="3"/>
  <c r="L7632" i="3"/>
  <c r="K7632" i="3"/>
  <c r="G7632" i="3"/>
  <c r="C7632" i="3"/>
  <c r="D7632" i="3" s="1"/>
  <c r="N7631" i="3" a="1"/>
  <c r="N7631" i="3" s="1"/>
  <c r="M7631" i="3"/>
  <c r="L7631" i="3"/>
  <c r="K7631" i="3"/>
  <c r="G7631" i="3"/>
  <c r="C7631" i="3"/>
  <c r="D7631" i="3" s="1"/>
  <c r="N7630" i="3" a="1"/>
  <c r="N7630" i="3" s="1"/>
  <c r="M7630" i="3"/>
  <c r="L7630" i="3"/>
  <c r="K7630" i="3"/>
  <c r="G7630" i="3"/>
  <c r="C7630" i="3"/>
  <c r="D7630" i="3" s="1"/>
  <c r="N7629" i="3" a="1"/>
  <c r="N7629" i="3" s="1"/>
  <c r="M7629" i="3"/>
  <c r="L7629" i="3"/>
  <c r="K7629" i="3"/>
  <c r="G7629" i="3"/>
  <c r="C7629" i="3"/>
  <c r="D7629" i="3" s="1"/>
  <c r="N7628" i="3" a="1"/>
  <c r="N7628" i="3" s="1"/>
  <c r="M7628" i="3"/>
  <c r="L7628" i="3"/>
  <c r="K7628" i="3"/>
  <c r="G7628" i="3"/>
  <c r="C7628" i="3"/>
  <c r="D7628" i="3" s="1"/>
  <c r="N7627" i="3" a="1"/>
  <c r="N7627" i="3" s="1"/>
  <c r="M7627" i="3"/>
  <c r="L7627" i="3"/>
  <c r="K7627" i="3"/>
  <c r="G7627" i="3"/>
  <c r="C7627" i="3"/>
  <c r="D7627" i="3" s="1"/>
  <c r="N7626" i="3" a="1"/>
  <c r="N7626" i="3" s="1"/>
  <c r="M7626" i="3"/>
  <c r="L7626" i="3"/>
  <c r="K7626" i="3"/>
  <c r="G7626" i="3"/>
  <c r="C7626" i="3"/>
  <c r="D7626" i="3" s="1"/>
  <c r="N7625" i="3" a="1"/>
  <c r="N7625" i="3" s="1"/>
  <c r="M7625" i="3"/>
  <c r="L7625" i="3"/>
  <c r="K7625" i="3"/>
  <c r="G7625" i="3"/>
  <c r="C7625" i="3"/>
  <c r="D7625" i="3" s="1"/>
  <c r="N7624" i="3" a="1"/>
  <c r="N7624" i="3" s="1"/>
  <c r="M7624" i="3"/>
  <c r="L7624" i="3"/>
  <c r="K7624" i="3"/>
  <c r="G7624" i="3"/>
  <c r="C7624" i="3"/>
  <c r="D7624" i="3" s="1"/>
  <c r="N7623" i="3" a="1"/>
  <c r="N7623" i="3" s="1"/>
  <c r="M7623" i="3"/>
  <c r="L7623" i="3"/>
  <c r="K7623" i="3"/>
  <c r="G7623" i="3"/>
  <c r="C7623" i="3"/>
  <c r="D7623" i="3" s="1"/>
  <c r="N7622" i="3" a="1"/>
  <c r="N7622" i="3" s="1"/>
  <c r="M7622" i="3"/>
  <c r="L7622" i="3"/>
  <c r="K7622" i="3"/>
  <c r="G7622" i="3"/>
  <c r="C7622" i="3"/>
  <c r="D7622" i="3" s="1"/>
  <c r="N7621" i="3" a="1"/>
  <c r="N7621" i="3" s="1"/>
  <c r="M7621" i="3"/>
  <c r="L7621" i="3"/>
  <c r="K7621" i="3"/>
  <c r="G7621" i="3"/>
  <c r="C7621" i="3"/>
  <c r="D7621" i="3" s="1"/>
  <c r="N7620" i="3" a="1"/>
  <c r="N7620" i="3" s="1"/>
  <c r="M7620" i="3"/>
  <c r="L7620" i="3"/>
  <c r="K7620" i="3"/>
  <c r="G7620" i="3"/>
  <c r="C7620" i="3"/>
  <c r="D7620" i="3" s="1"/>
  <c r="N7619" i="3" a="1"/>
  <c r="N7619" i="3" s="1"/>
  <c r="M7619" i="3"/>
  <c r="L7619" i="3"/>
  <c r="K7619" i="3"/>
  <c r="G7619" i="3"/>
  <c r="C7619" i="3"/>
  <c r="D7619" i="3" s="1"/>
  <c r="N7618" i="3" a="1"/>
  <c r="N7618" i="3" s="1"/>
  <c r="M7618" i="3"/>
  <c r="L7618" i="3"/>
  <c r="K7618" i="3"/>
  <c r="G7618" i="3"/>
  <c r="C7618" i="3"/>
  <c r="D7618" i="3" s="1"/>
  <c r="N7617" i="3" a="1"/>
  <c r="N7617" i="3" s="1"/>
  <c r="M7617" i="3"/>
  <c r="L7617" i="3"/>
  <c r="K7617" i="3"/>
  <c r="G7617" i="3"/>
  <c r="C7617" i="3"/>
  <c r="D7617" i="3" s="1"/>
  <c r="N7616" i="3" a="1"/>
  <c r="N7616" i="3" s="1"/>
  <c r="M7616" i="3"/>
  <c r="L7616" i="3"/>
  <c r="K7616" i="3"/>
  <c r="G7616" i="3"/>
  <c r="C7616" i="3"/>
  <c r="D7616" i="3" s="1"/>
  <c r="N7615" i="3" a="1"/>
  <c r="N7615" i="3" s="1"/>
  <c r="M7615" i="3"/>
  <c r="L7615" i="3"/>
  <c r="K7615" i="3"/>
  <c r="G7615" i="3"/>
  <c r="C7615" i="3"/>
  <c r="D7615" i="3" s="1"/>
  <c r="N7614" i="3" a="1"/>
  <c r="N7614" i="3" s="1"/>
  <c r="M7614" i="3"/>
  <c r="L7614" i="3"/>
  <c r="K7614" i="3"/>
  <c r="G7614" i="3"/>
  <c r="C7614" i="3"/>
  <c r="D7614" i="3" s="1"/>
  <c r="N7613" i="3" a="1"/>
  <c r="N7613" i="3" s="1"/>
  <c r="M7613" i="3"/>
  <c r="L7613" i="3"/>
  <c r="K7613" i="3"/>
  <c r="G7613" i="3"/>
  <c r="C7613" i="3"/>
  <c r="D7613" i="3" s="1"/>
  <c r="N7612" i="3" a="1"/>
  <c r="N7612" i="3" s="1"/>
  <c r="M7612" i="3"/>
  <c r="L7612" i="3"/>
  <c r="K7612" i="3"/>
  <c r="G7612" i="3"/>
  <c r="C7612" i="3"/>
  <c r="D7612" i="3" s="1"/>
  <c r="N7611" i="3" a="1"/>
  <c r="N7611" i="3" s="1"/>
  <c r="M7611" i="3"/>
  <c r="L7611" i="3"/>
  <c r="K7611" i="3"/>
  <c r="G7611" i="3"/>
  <c r="C7611" i="3"/>
  <c r="D7611" i="3" s="1"/>
  <c r="N7610" i="3" a="1"/>
  <c r="N7610" i="3" s="1"/>
  <c r="M7610" i="3"/>
  <c r="L7610" i="3"/>
  <c r="K7610" i="3"/>
  <c r="G7610" i="3"/>
  <c r="C7610" i="3"/>
  <c r="D7610" i="3" s="1"/>
  <c r="N7609" i="3" a="1"/>
  <c r="N7609" i="3" s="1"/>
  <c r="M7609" i="3"/>
  <c r="L7609" i="3"/>
  <c r="K7609" i="3"/>
  <c r="G7609" i="3"/>
  <c r="C7609" i="3"/>
  <c r="D7609" i="3" s="1"/>
  <c r="N7608" i="3" a="1"/>
  <c r="N7608" i="3" s="1"/>
  <c r="M7608" i="3"/>
  <c r="L7608" i="3"/>
  <c r="K7608" i="3"/>
  <c r="G7608" i="3"/>
  <c r="C7608" i="3"/>
  <c r="D7608" i="3" s="1"/>
  <c r="N7607" i="3" a="1"/>
  <c r="N7607" i="3" s="1"/>
  <c r="M7607" i="3"/>
  <c r="L7607" i="3"/>
  <c r="K7607" i="3"/>
  <c r="G7607" i="3"/>
  <c r="C7607" i="3"/>
  <c r="D7607" i="3" s="1"/>
  <c r="N7606" i="3" a="1"/>
  <c r="N7606" i="3" s="1"/>
  <c r="M7606" i="3"/>
  <c r="L7606" i="3"/>
  <c r="K7606" i="3"/>
  <c r="G7606" i="3"/>
  <c r="C7606" i="3"/>
  <c r="D7606" i="3" s="1"/>
  <c r="N7605" i="3" a="1"/>
  <c r="N7605" i="3" s="1"/>
  <c r="M7605" i="3"/>
  <c r="L7605" i="3"/>
  <c r="K7605" i="3"/>
  <c r="G7605" i="3"/>
  <c r="C7605" i="3"/>
  <c r="D7605" i="3" s="1"/>
  <c r="N7604" i="3" a="1"/>
  <c r="N7604" i="3" s="1"/>
  <c r="M7604" i="3"/>
  <c r="L7604" i="3"/>
  <c r="K7604" i="3"/>
  <c r="G7604" i="3"/>
  <c r="C7604" i="3"/>
  <c r="D7604" i="3" s="1"/>
  <c r="N7603" i="3" a="1"/>
  <c r="N7603" i="3" s="1"/>
  <c r="M7603" i="3"/>
  <c r="L7603" i="3"/>
  <c r="K7603" i="3"/>
  <c r="G7603" i="3"/>
  <c r="C7603" i="3"/>
  <c r="D7603" i="3" s="1"/>
  <c r="N7602" i="3" a="1"/>
  <c r="N7602" i="3" s="1"/>
  <c r="M7602" i="3"/>
  <c r="L7602" i="3"/>
  <c r="K7602" i="3"/>
  <c r="G7602" i="3"/>
  <c r="C7602" i="3"/>
  <c r="D7602" i="3" s="1"/>
  <c r="N7601" i="3" a="1"/>
  <c r="N7601" i="3" s="1"/>
  <c r="M7601" i="3"/>
  <c r="L7601" i="3"/>
  <c r="K7601" i="3"/>
  <c r="G7601" i="3"/>
  <c r="C7601" i="3"/>
  <c r="D7601" i="3" s="1"/>
  <c r="N7600" i="3" a="1"/>
  <c r="N7600" i="3" s="1"/>
  <c r="M7600" i="3"/>
  <c r="L7600" i="3"/>
  <c r="K7600" i="3"/>
  <c r="G7600" i="3"/>
  <c r="C7600" i="3"/>
  <c r="D7600" i="3" s="1"/>
  <c r="N7599" i="3" a="1"/>
  <c r="N7599" i="3" s="1"/>
  <c r="M7599" i="3"/>
  <c r="L7599" i="3"/>
  <c r="K7599" i="3"/>
  <c r="G7599" i="3"/>
  <c r="C7599" i="3"/>
  <c r="D7599" i="3" s="1"/>
  <c r="N7598" i="3" a="1"/>
  <c r="N7598" i="3" s="1"/>
  <c r="M7598" i="3"/>
  <c r="L7598" i="3"/>
  <c r="K7598" i="3"/>
  <c r="G7598" i="3"/>
  <c r="C7598" i="3"/>
  <c r="D7598" i="3" s="1"/>
  <c r="N7597" i="3" a="1"/>
  <c r="N7597" i="3" s="1"/>
  <c r="M7597" i="3"/>
  <c r="L7597" i="3"/>
  <c r="K7597" i="3"/>
  <c r="G7597" i="3"/>
  <c r="C7597" i="3"/>
  <c r="D7597" i="3" s="1"/>
  <c r="N7596" i="3" a="1"/>
  <c r="N7596" i="3" s="1"/>
  <c r="M7596" i="3"/>
  <c r="L7596" i="3"/>
  <c r="K7596" i="3"/>
  <c r="G7596" i="3"/>
  <c r="C7596" i="3"/>
  <c r="D7596" i="3" s="1"/>
  <c r="N7595" i="3" a="1"/>
  <c r="N7595" i="3" s="1"/>
  <c r="M7595" i="3"/>
  <c r="L7595" i="3"/>
  <c r="K7595" i="3"/>
  <c r="G7595" i="3"/>
  <c r="C7595" i="3"/>
  <c r="D7595" i="3" s="1"/>
  <c r="N7594" i="3" a="1"/>
  <c r="N7594" i="3" s="1"/>
  <c r="M7594" i="3"/>
  <c r="L7594" i="3"/>
  <c r="K7594" i="3"/>
  <c r="G7594" i="3"/>
  <c r="C7594" i="3"/>
  <c r="D7594" i="3" s="1"/>
  <c r="N7593" i="3" a="1"/>
  <c r="N7593" i="3" s="1"/>
  <c r="M7593" i="3"/>
  <c r="L7593" i="3"/>
  <c r="K7593" i="3"/>
  <c r="G7593" i="3"/>
  <c r="C7593" i="3"/>
  <c r="D7593" i="3" s="1"/>
  <c r="N7592" i="3" a="1"/>
  <c r="N7592" i="3" s="1"/>
  <c r="M7592" i="3"/>
  <c r="L7592" i="3"/>
  <c r="K7592" i="3"/>
  <c r="G7592" i="3"/>
  <c r="C7592" i="3"/>
  <c r="D7592" i="3" s="1"/>
  <c r="N7591" i="3" a="1"/>
  <c r="N7591" i="3" s="1"/>
  <c r="M7591" i="3"/>
  <c r="L7591" i="3"/>
  <c r="K7591" i="3"/>
  <c r="G7591" i="3"/>
  <c r="C7591" i="3"/>
  <c r="D7591" i="3" s="1"/>
  <c r="N7590" i="3" a="1"/>
  <c r="N7590" i="3" s="1"/>
  <c r="M7590" i="3"/>
  <c r="L7590" i="3"/>
  <c r="K7590" i="3"/>
  <c r="G7590" i="3"/>
  <c r="C7590" i="3"/>
  <c r="D7590" i="3" s="1"/>
  <c r="N7589" i="3" a="1"/>
  <c r="N7589" i="3" s="1"/>
  <c r="M7589" i="3"/>
  <c r="L7589" i="3"/>
  <c r="K7589" i="3"/>
  <c r="G7589" i="3"/>
  <c r="C7589" i="3"/>
  <c r="D7589" i="3" s="1"/>
  <c r="N7588" i="3" a="1"/>
  <c r="N7588" i="3" s="1"/>
  <c r="M7588" i="3"/>
  <c r="L7588" i="3"/>
  <c r="K7588" i="3"/>
  <c r="G7588" i="3"/>
  <c r="C7588" i="3"/>
  <c r="D7588" i="3" s="1"/>
  <c r="N7587" i="3" a="1"/>
  <c r="N7587" i="3" s="1"/>
  <c r="M7587" i="3"/>
  <c r="L7587" i="3"/>
  <c r="K7587" i="3"/>
  <c r="G7587" i="3"/>
  <c r="C7587" i="3"/>
  <c r="D7587" i="3" s="1"/>
  <c r="N7586" i="3" a="1"/>
  <c r="N7586" i="3" s="1"/>
  <c r="M7586" i="3"/>
  <c r="L7586" i="3"/>
  <c r="K7586" i="3"/>
  <c r="G7586" i="3"/>
  <c r="C7586" i="3"/>
  <c r="D7586" i="3" s="1"/>
  <c r="N7585" i="3" a="1"/>
  <c r="N7585" i="3" s="1"/>
  <c r="M7585" i="3"/>
  <c r="L7585" i="3"/>
  <c r="K7585" i="3"/>
  <c r="G7585" i="3"/>
  <c r="C7585" i="3"/>
  <c r="D7585" i="3" s="1"/>
  <c r="N7584" i="3" a="1"/>
  <c r="N7584" i="3" s="1"/>
  <c r="M7584" i="3"/>
  <c r="L7584" i="3"/>
  <c r="K7584" i="3"/>
  <c r="G7584" i="3"/>
  <c r="C7584" i="3"/>
  <c r="D7584" i="3" s="1"/>
  <c r="N7583" i="3" a="1"/>
  <c r="N7583" i="3" s="1"/>
  <c r="M7583" i="3"/>
  <c r="L7583" i="3"/>
  <c r="K7583" i="3"/>
  <c r="G7583" i="3"/>
  <c r="C7583" i="3"/>
  <c r="D7583" i="3" s="1"/>
  <c r="N7582" i="3" a="1"/>
  <c r="N7582" i="3" s="1"/>
  <c r="M7582" i="3"/>
  <c r="L7582" i="3"/>
  <c r="K7582" i="3"/>
  <c r="G7582" i="3"/>
  <c r="C7582" i="3"/>
  <c r="D7582" i="3" s="1"/>
  <c r="N7581" i="3" a="1"/>
  <c r="N7581" i="3" s="1"/>
  <c r="M7581" i="3"/>
  <c r="L7581" i="3"/>
  <c r="K7581" i="3"/>
  <c r="G7581" i="3"/>
  <c r="C7581" i="3"/>
  <c r="D7581" i="3" s="1"/>
  <c r="N7580" i="3" a="1"/>
  <c r="N7580" i="3" s="1"/>
  <c r="M7580" i="3"/>
  <c r="L7580" i="3"/>
  <c r="K7580" i="3"/>
  <c r="G7580" i="3"/>
  <c r="C7580" i="3"/>
  <c r="D7580" i="3" s="1"/>
  <c r="N7579" i="3" a="1"/>
  <c r="N7579" i="3" s="1"/>
  <c r="M7579" i="3"/>
  <c r="L7579" i="3"/>
  <c r="K7579" i="3"/>
  <c r="G7579" i="3"/>
  <c r="C7579" i="3"/>
  <c r="D7579" i="3" s="1"/>
  <c r="N7578" i="3" a="1"/>
  <c r="N7578" i="3" s="1"/>
  <c r="M7578" i="3"/>
  <c r="L7578" i="3"/>
  <c r="K7578" i="3"/>
  <c r="G7578" i="3"/>
  <c r="C7578" i="3"/>
  <c r="D7578" i="3" s="1"/>
  <c r="N7577" i="3" a="1"/>
  <c r="N7577" i="3" s="1"/>
  <c r="M7577" i="3"/>
  <c r="L7577" i="3"/>
  <c r="K7577" i="3"/>
  <c r="G7577" i="3"/>
  <c r="C7577" i="3"/>
  <c r="D7577" i="3" s="1"/>
  <c r="N7576" i="3" a="1"/>
  <c r="N7576" i="3" s="1"/>
  <c r="M7576" i="3"/>
  <c r="L7576" i="3"/>
  <c r="K7576" i="3"/>
  <c r="G7576" i="3"/>
  <c r="C7576" i="3"/>
  <c r="D7576" i="3" s="1"/>
  <c r="N7575" i="3" a="1"/>
  <c r="N7575" i="3" s="1"/>
  <c r="M7575" i="3"/>
  <c r="L7575" i="3"/>
  <c r="K7575" i="3"/>
  <c r="G7575" i="3"/>
  <c r="C7575" i="3"/>
  <c r="D7575" i="3" s="1"/>
  <c r="N7574" i="3" a="1"/>
  <c r="N7574" i="3" s="1"/>
  <c r="M7574" i="3"/>
  <c r="L7574" i="3"/>
  <c r="K7574" i="3"/>
  <c r="G7574" i="3"/>
  <c r="C7574" i="3"/>
  <c r="D7574" i="3" s="1"/>
  <c r="N7573" i="3" a="1"/>
  <c r="N7573" i="3" s="1"/>
  <c r="M7573" i="3"/>
  <c r="L7573" i="3"/>
  <c r="K7573" i="3"/>
  <c r="G7573" i="3"/>
  <c r="C7573" i="3"/>
  <c r="D7573" i="3" s="1"/>
  <c r="N7572" i="3" a="1"/>
  <c r="N7572" i="3" s="1"/>
  <c r="M7572" i="3"/>
  <c r="L7572" i="3"/>
  <c r="K7572" i="3"/>
  <c r="G7572" i="3"/>
  <c r="C7572" i="3"/>
  <c r="D7572" i="3" s="1"/>
  <c r="N7571" i="3" a="1"/>
  <c r="N7571" i="3" s="1"/>
  <c r="M7571" i="3"/>
  <c r="L7571" i="3"/>
  <c r="K7571" i="3"/>
  <c r="G7571" i="3"/>
  <c r="C7571" i="3"/>
  <c r="D7571" i="3" s="1"/>
  <c r="N7570" i="3" a="1"/>
  <c r="N7570" i="3" s="1"/>
  <c r="M7570" i="3"/>
  <c r="L7570" i="3"/>
  <c r="K7570" i="3"/>
  <c r="G7570" i="3"/>
  <c r="C7570" i="3"/>
  <c r="D7570" i="3" s="1"/>
  <c r="N7569" i="3" a="1"/>
  <c r="N7569" i="3" s="1"/>
  <c r="M7569" i="3"/>
  <c r="L7569" i="3"/>
  <c r="K7569" i="3"/>
  <c r="G7569" i="3"/>
  <c r="C7569" i="3"/>
  <c r="D7569" i="3" s="1"/>
  <c r="N7568" i="3" a="1"/>
  <c r="N7568" i="3" s="1"/>
  <c r="M7568" i="3"/>
  <c r="L7568" i="3"/>
  <c r="K7568" i="3"/>
  <c r="G7568" i="3"/>
  <c r="C7568" i="3"/>
  <c r="D7568" i="3" s="1"/>
  <c r="N7567" i="3" a="1"/>
  <c r="N7567" i="3" s="1"/>
  <c r="M7567" i="3"/>
  <c r="L7567" i="3"/>
  <c r="K7567" i="3"/>
  <c r="G7567" i="3"/>
  <c r="C7567" i="3"/>
  <c r="D7567" i="3" s="1"/>
  <c r="N7566" i="3" a="1"/>
  <c r="N7566" i="3" s="1"/>
  <c r="M7566" i="3"/>
  <c r="L7566" i="3"/>
  <c r="K7566" i="3"/>
  <c r="G7566" i="3"/>
  <c r="C7566" i="3"/>
  <c r="D7566" i="3" s="1"/>
  <c r="N7565" i="3" a="1"/>
  <c r="N7565" i="3" s="1"/>
  <c r="M7565" i="3"/>
  <c r="L7565" i="3"/>
  <c r="K7565" i="3"/>
  <c r="G7565" i="3"/>
  <c r="C7565" i="3"/>
  <c r="D7565" i="3" s="1"/>
  <c r="N7564" i="3" a="1"/>
  <c r="N7564" i="3" s="1"/>
  <c r="M7564" i="3"/>
  <c r="L7564" i="3"/>
  <c r="K7564" i="3"/>
  <c r="G7564" i="3"/>
  <c r="C7564" i="3"/>
  <c r="D7564" i="3" s="1"/>
  <c r="N7563" i="3" a="1"/>
  <c r="N7563" i="3" s="1"/>
  <c r="M7563" i="3"/>
  <c r="L7563" i="3"/>
  <c r="K7563" i="3"/>
  <c r="G7563" i="3"/>
  <c r="C7563" i="3"/>
  <c r="D7563" i="3" s="1"/>
  <c r="N7562" i="3" a="1"/>
  <c r="N7562" i="3" s="1"/>
  <c r="M7562" i="3"/>
  <c r="L7562" i="3"/>
  <c r="K7562" i="3"/>
  <c r="G7562" i="3"/>
  <c r="C7562" i="3"/>
  <c r="D7562" i="3" s="1"/>
  <c r="N7561" i="3" a="1"/>
  <c r="N7561" i="3" s="1"/>
  <c r="M7561" i="3"/>
  <c r="L7561" i="3"/>
  <c r="K7561" i="3"/>
  <c r="G7561" i="3"/>
  <c r="C7561" i="3"/>
  <c r="D7561" i="3" s="1"/>
  <c r="N7560" i="3" a="1"/>
  <c r="N7560" i="3" s="1"/>
  <c r="M7560" i="3"/>
  <c r="L7560" i="3"/>
  <c r="K7560" i="3"/>
  <c r="G7560" i="3"/>
  <c r="C7560" i="3"/>
  <c r="D7560" i="3" s="1"/>
  <c r="N7559" i="3" a="1"/>
  <c r="N7559" i="3" s="1"/>
  <c r="M7559" i="3"/>
  <c r="L7559" i="3"/>
  <c r="K7559" i="3"/>
  <c r="G7559" i="3"/>
  <c r="C7559" i="3"/>
  <c r="D7559" i="3" s="1"/>
  <c r="N7558" i="3" a="1"/>
  <c r="N7558" i="3" s="1"/>
  <c r="M7558" i="3"/>
  <c r="L7558" i="3"/>
  <c r="K7558" i="3"/>
  <c r="G7558" i="3"/>
  <c r="C7558" i="3"/>
  <c r="D7558" i="3" s="1"/>
  <c r="N7557" i="3" a="1"/>
  <c r="N7557" i="3" s="1"/>
  <c r="M7557" i="3"/>
  <c r="L7557" i="3"/>
  <c r="K7557" i="3"/>
  <c r="G7557" i="3"/>
  <c r="C7557" i="3"/>
  <c r="D7557" i="3" s="1"/>
  <c r="N7556" i="3"/>
  <c r="N7556" i="3" a="1"/>
  <c r="M7556" i="3"/>
  <c r="L7556" i="3"/>
  <c r="K7556" i="3"/>
  <c r="G7556" i="3"/>
  <c r="C7556" i="3"/>
  <c r="D7556" i="3" s="1"/>
  <c r="N7555" i="3" a="1"/>
  <c r="N7555" i="3" s="1"/>
  <c r="M7555" i="3"/>
  <c r="L7555" i="3"/>
  <c r="K7555" i="3"/>
  <c r="G7555" i="3"/>
  <c r="C7555" i="3"/>
  <c r="D7555" i="3" s="1"/>
  <c r="N7554" i="3" a="1"/>
  <c r="N7554" i="3" s="1"/>
  <c r="M7554" i="3"/>
  <c r="L7554" i="3"/>
  <c r="K7554" i="3"/>
  <c r="G7554" i="3"/>
  <c r="C7554" i="3"/>
  <c r="D7554" i="3" s="1"/>
  <c r="N7553" i="3" a="1"/>
  <c r="N7553" i="3" s="1"/>
  <c r="M7553" i="3"/>
  <c r="L7553" i="3"/>
  <c r="K7553" i="3"/>
  <c r="G7553" i="3"/>
  <c r="C7553" i="3"/>
  <c r="D7553" i="3" s="1"/>
  <c r="N7552" i="3" a="1"/>
  <c r="N7552" i="3" s="1"/>
  <c r="M7552" i="3"/>
  <c r="L7552" i="3"/>
  <c r="K7552" i="3"/>
  <c r="G7552" i="3"/>
  <c r="C7552" i="3"/>
  <c r="D7552" i="3" s="1"/>
  <c r="N7551" i="3" a="1"/>
  <c r="N7551" i="3" s="1"/>
  <c r="M7551" i="3"/>
  <c r="L7551" i="3"/>
  <c r="K7551" i="3"/>
  <c r="G7551" i="3"/>
  <c r="C7551" i="3"/>
  <c r="D7551" i="3" s="1"/>
  <c r="N7550" i="3" a="1"/>
  <c r="N7550" i="3" s="1"/>
  <c r="M7550" i="3"/>
  <c r="L7550" i="3"/>
  <c r="K7550" i="3"/>
  <c r="G7550" i="3"/>
  <c r="C7550" i="3"/>
  <c r="D7550" i="3" s="1"/>
  <c r="N7549" i="3" a="1"/>
  <c r="N7549" i="3" s="1"/>
  <c r="M7549" i="3"/>
  <c r="L7549" i="3"/>
  <c r="K7549" i="3"/>
  <c r="G7549" i="3"/>
  <c r="C7549" i="3"/>
  <c r="D7549" i="3" s="1"/>
  <c r="N7548" i="3" a="1"/>
  <c r="N7548" i="3" s="1"/>
  <c r="M7548" i="3"/>
  <c r="L7548" i="3"/>
  <c r="K7548" i="3"/>
  <c r="G7548" i="3"/>
  <c r="C7548" i="3"/>
  <c r="D7548" i="3" s="1"/>
  <c r="N7547" i="3" a="1"/>
  <c r="N7547" i="3" s="1"/>
  <c r="M7547" i="3"/>
  <c r="L7547" i="3"/>
  <c r="K7547" i="3"/>
  <c r="G7547" i="3"/>
  <c r="C7547" i="3"/>
  <c r="D7547" i="3" s="1"/>
  <c r="N7546" i="3" a="1"/>
  <c r="N7546" i="3" s="1"/>
  <c r="M7546" i="3"/>
  <c r="L7546" i="3"/>
  <c r="K7546" i="3"/>
  <c r="G7546" i="3"/>
  <c r="C7546" i="3"/>
  <c r="D7546" i="3" s="1"/>
  <c r="N7545" i="3" a="1"/>
  <c r="N7545" i="3" s="1"/>
  <c r="M7545" i="3"/>
  <c r="L7545" i="3"/>
  <c r="K7545" i="3"/>
  <c r="G7545" i="3"/>
  <c r="C7545" i="3"/>
  <c r="D7545" i="3" s="1"/>
  <c r="N7544" i="3" a="1"/>
  <c r="N7544" i="3" s="1"/>
  <c r="M7544" i="3"/>
  <c r="L7544" i="3"/>
  <c r="K7544" i="3"/>
  <c r="G7544" i="3"/>
  <c r="C7544" i="3"/>
  <c r="D7544" i="3" s="1"/>
  <c r="N7543" i="3" a="1"/>
  <c r="N7543" i="3" s="1"/>
  <c r="M7543" i="3"/>
  <c r="L7543" i="3"/>
  <c r="K7543" i="3"/>
  <c r="G7543" i="3"/>
  <c r="C7543" i="3"/>
  <c r="D7543" i="3" s="1"/>
  <c r="N7542" i="3" a="1"/>
  <c r="N7542" i="3" s="1"/>
  <c r="M7542" i="3"/>
  <c r="L7542" i="3"/>
  <c r="K7542" i="3"/>
  <c r="G7542" i="3"/>
  <c r="C7542" i="3"/>
  <c r="D7542" i="3" s="1"/>
  <c r="N7541" i="3" a="1"/>
  <c r="N7541" i="3" s="1"/>
  <c r="M7541" i="3"/>
  <c r="L7541" i="3"/>
  <c r="K7541" i="3"/>
  <c r="G7541" i="3"/>
  <c r="C7541" i="3"/>
  <c r="D7541" i="3" s="1"/>
  <c r="N7540" i="3" a="1"/>
  <c r="N7540" i="3" s="1"/>
  <c r="M7540" i="3"/>
  <c r="L7540" i="3"/>
  <c r="K7540" i="3"/>
  <c r="G7540" i="3"/>
  <c r="C7540" i="3"/>
  <c r="D7540" i="3" s="1"/>
  <c r="N7539" i="3" a="1"/>
  <c r="N7539" i="3" s="1"/>
  <c r="M7539" i="3"/>
  <c r="L7539" i="3"/>
  <c r="K7539" i="3"/>
  <c r="G7539" i="3"/>
  <c r="C7539" i="3"/>
  <c r="D7539" i="3" s="1"/>
  <c r="N7538" i="3" a="1"/>
  <c r="N7538" i="3" s="1"/>
  <c r="M7538" i="3"/>
  <c r="L7538" i="3"/>
  <c r="K7538" i="3"/>
  <c r="G7538" i="3"/>
  <c r="C7538" i="3"/>
  <c r="D7538" i="3" s="1"/>
  <c r="N7537" i="3" a="1"/>
  <c r="N7537" i="3" s="1"/>
  <c r="M7537" i="3"/>
  <c r="L7537" i="3"/>
  <c r="K7537" i="3"/>
  <c r="G7537" i="3"/>
  <c r="C7537" i="3"/>
  <c r="D7537" i="3" s="1"/>
  <c r="N7536" i="3" a="1"/>
  <c r="N7536" i="3" s="1"/>
  <c r="M7536" i="3"/>
  <c r="L7536" i="3"/>
  <c r="K7536" i="3"/>
  <c r="G7536" i="3"/>
  <c r="C7536" i="3"/>
  <c r="D7536" i="3" s="1"/>
  <c r="N7535" i="3" a="1"/>
  <c r="N7535" i="3" s="1"/>
  <c r="M7535" i="3"/>
  <c r="L7535" i="3"/>
  <c r="K7535" i="3"/>
  <c r="G7535" i="3"/>
  <c r="C7535" i="3"/>
  <c r="D7535" i="3" s="1"/>
  <c r="N7534" i="3" a="1"/>
  <c r="N7534" i="3" s="1"/>
  <c r="M7534" i="3"/>
  <c r="L7534" i="3"/>
  <c r="K7534" i="3"/>
  <c r="G7534" i="3"/>
  <c r="C7534" i="3"/>
  <c r="D7534" i="3" s="1"/>
  <c r="N7533" i="3" a="1"/>
  <c r="N7533" i="3" s="1"/>
  <c r="M7533" i="3"/>
  <c r="L7533" i="3"/>
  <c r="K7533" i="3"/>
  <c r="G7533" i="3"/>
  <c r="C7533" i="3"/>
  <c r="D7533" i="3" s="1"/>
  <c r="N7532" i="3"/>
  <c r="N7532" i="3" a="1"/>
  <c r="M7532" i="3"/>
  <c r="L7532" i="3"/>
  <c r="K7532" i="3"/>
  <c r="G7532" i="3"/>
  <c r="C7532" i="3"/>
  <c r="D7532" i="3" s="1"/>
  <c r="N7531" i="3" a="1"/>
  <c r="N7531" i="3" s="1"/>
  <c r="M7531" i="3"/>
  <c r="L7531" i="3"/>
  <c r="K7531" i="3"/>
  <c r="G7531" i="3"/>
  <c r="C7531" i="3"/>
  <c r="D7531" i="3" s="1"/>
  <c r="N7530" i="3" a="1"/>
  <c r="N7530" i="3" s="1"/>
  <c r="M7530" i="3"/>
  <c r="L7530" i="3"/>
  <c r="K7530" i="3"/>
  <c r="G7530" i="3"/>
  <c r="C7530" i="3"/>
  <c r="D7530" i="3" s="1"/>
  <c r="N7529" i="3" a="1"/>
  <c r="N7529" i="3" s="1"/>
  <c r="M7529" i="3"/>
  <c r="L7529" i="3"/>
  <c r="K7529" i="3"/>
  <c r="G7529" i="3"/>
  <c r="C7529" i="3"/>
  <c r="D7529" i="3" s="1"/>
  <c r="N7528" i="3" a="1"/>
  <c r="N7528" i="3" s="1"/>
  <c r="M7528" i="3"/>
  <c r="L7528" i="3"/>
  <c r="K7528" i="3"/>
  <c r="G7528" i="3"/>
  <c r="C7528" i="3"/>
  <c r="D7528" i="3" s="1"/>
  <c r="N7527" i="3" a="1"/>
  <c r="N7527" i="3" s="1"/>
  <c r="M7527" i="3"/>
  <c r="L7527" i="3"/>
  <c r="K7527" i="3"/>
  <c r="G7527" i="3"/>
  <c r="C7527" i="3"/>
  <c r="D7527" i="3" s="1"/>
  <c r="N7526" i="3" a="1"/>
  <c r="N7526" i="3" s="1"/>
  <c r="M7526" i="3"/>
  <c r="L7526" i="3"/>
  <c r="K7526" i="3"/>
  <c r="G7526" i="3"/>
  <c r="C7526" i="3"/>
  <c r="D7526" i="3" s="1"/>
  <c r="N7525" i="3" a="1"/>
  <c r="N7525" i="3" s="1"/>
  <c r="M7525" i="3"/>
  <c r="L7525" i="3"/>
  <c r="K7525" i="3"/>
  <c r="G7525" i="3"/>
  <c r="C7525" i="3"/>
  <c r="D7525" i="3" s="1"/>
  <c r="N7524" i="3"/>
  <c r="N7524" i="3" a="1"/>
  <c r="M7524" i="3"/>
  <c r="L7524" i="3"/>
  <c r="K7524" i="3"/>
  <c r="G7524" i="3"/>
  <c r="C7524" i="3"/>
  <c r="D7524" i="3" s="1"/>
  <c r="N7523" i="3" a="1"/>
  <c r="N7523" i="3" s="1"/>
  <c r="M7523" i="3"/>
  <c r="L7523" i="3"/>
  <c r="K7523" i="3"/>
  <c r="G7523" i="3"/>
  <c r="C7523" i="3"/>
  <c r="D7523" i="3" s="1"/>
  <c r="N7522" i="3" a="1"/>
  <c r="N7522" i="3" s="1"/>
  <c r="M7522" i="3"/>
  <c r="L7522" i="3"/>
  <c r="K7522" i="3"/>
  <c r="G7522" i="3"/>
  <c r="C7522" i="3"/>
  <c r="D7522" i="3" s="1"/>
  <c r="N7521" i="3" a="1"/>
  <c r="N7521" i="3" s="1"/>
  <c r="M7521" i="3"/>
  <c r="L7521" i="3"/>
  <c r="K7521" i="3"/>
  <c r="G7521" i="3"/>
  <c r="C7521" i="3"/>
  <c r="D7521" i="3" s="1"/>
  <c r="N7520" i="3" a="1"/>
  <c r="N7520" i="3" s="1"/>
  <c r="M7520" i="3"/>
  <c r="L7520" i="3"/>
  <c r="K7520" i="3"/>
  <c r="G7520" i="3"/>
  <c r="C7520" i="3"/>
  <c r="D7520" i="3" s="1"/>
  <c r="N7519" i="3" a="1"/>
  <c r="N7519" i="3" s="1"/>
  <c r="M7519" i="3"/>
  <c r="L7519" i="3"/>
  <c r="K7519" i="3"/>
  <c r="G7519" i="3"/>
  <c r="C7519" i="3"/>
  <c r="D7519" i="3" s="1"/>
  <c r="N7518" i="3" a="1"/>
  <c r="N7518" i="3" s="1"/>
  <c r="M7518" i="3"/>
  <c r="L7518" i="3"/>
  <c r="K7518" i="3"/>
  <c r="G7518" i="3"/>
  <c r="C7518" i="3"/>
  <c r="D7518" i="3" s="1"/>
  <c r="N7517" i="3" a="1"/>
  <c r="N7517" i="3" s="1"/>
  <c r="M7517" i="3"/>
  <c r="L7517" i="3"/>
  <c r="K7517" i="3"/>
  <c r="G7517" i="3"/>
  <c r="C7517" i="3"/>
  <c r="D7517" i="3" s="1"/>
  <c r="N7516" i="3" a="1"/>
  <c r="N7516" i="3" s="1"/>
  <c r="M7516" i="3"/>
  <c r="L7516" i="3"/>
  <c r="K7516" i="3"/>
  <c r="G7516" i="3"/>
  <c r="C7516" i="3"/>
  <c r="D7516" i="3" s="1"/>
  <c r="N7515" i="3" a="1"/>
  <c r="N7515" i="3" s="1"/>
  <c r="M7515" i="3"/>
  <c r="L7515" i="3"/>
  <c r="K7515" i="3"/>
  <c r="G7515" i="3"/>
  <c r="C7515" i="3"/>
  <c r="D7515" i="3" s="1"/>
  <c r="N7514" i="3" a="1"/>
  <c r="N7514" i="3" s="1"/>
  <c r="M7514" i="3"/>
  <c r="L7514" i="3"/>
  <c r="K7514" i="3"/>
  <c r="G7514" i="3"/>
  <c r="C7514" i="3"/>
  <c r="D7514" i="3" s="1"/>
  <c r="N7513" i="3" a="1"/>
  <c r="N7513" i="3" s="1"/>
  <c r="M7513" i="3"/>
  <c r="L7513" i="3"/>
  <c r="K7513" i="3"/>
  <c r="G7513" i="3"/>
  <c r="C7513" i="3"/>
  <c r="D7513" i="3" s="1"/>
  <c r="N7512" i="3" a="1"/>
  <c r="N7512" i="3" s="1"/>
  <c r="M7512" i="3"/>
  <c r="L7512" i="3"/>
  <c r="K7512" i="3"/>
  <c r="G7512" i="3"/>
  <c r="C7512" i="3"/>
  <c r="D7512" i="3" s="1"/>
  <c r="N7511" i="3" a="1"/>
  <c r="N7511" i="3" s="1"/>
  <c r="M7511" i="3"/>
  <c r="L7511" i="3"/>
  <c r="K7511" i="3"/>
  <c r="G7511" i="3"/>
  <c r="C7511" i="3"/>
  <c r="D7511" i="3" s="1"/>
  <c r="N7510" i="3" a="1"/>
  <c r="N7510" i="3" s="1"/>
  <c r="M7510" i="3"/>
  <c r="L7510" i="3"/>
  <c r="K7510" i="3"/>
  <c r="G7510" i="3"/>
  <c r="C7510" i="3"/>
  <c r="D7510" i="3" s="1"/>
  <c r="N7509" i="3" a="1"/>
  <c r="N7509" i="3" s="1"/>
  <c r="M7509" i="3"/>
  <c r="L7509" i="3"/>
  <c r="K7509" i="3"/>
  <c r="G7509" i="3"/>
  <c r="C7509" i="3"/>
  <c r="D7509" i="3" s="1"/>
  <c r="N7508" i="3" a="1"/>
  <c r="N7508" i="3" s="1"/>
  <c r="M7508" i="3"/>
  <c r="L7508" i="3"/>
  <c r="K7508" i="3"/>
  <c r="G7508" i="3"/>
  <c r="C7508" i="3"/>
  <c r="D7508" i="3" s="1"/>
  <c r="N7507" i="3" a="1"/>
  <c r="N7507" i="3" s="1"/>
  <c r="M7507" i="3"/>
  <c r="L7507" i="3"/>
  <c r="K7507" i="3"/>
  <c r="G7507" i="3"/>
  <c r="C7507" i="3"/>
  <c r="D7507" i="3" s="1"/>
  <c r="N7506" i="3" a="1"/>
  <c r="N7506" i="3" s="1"/>
  <c r="M7506" i="3"/>
  <c r="L7506" i="3"/>
  <c r="K7506" i="3"/>
  <c r="G7506" i="3"/>
  <c r="C7506" i="3"/>
  <c r="D7506" i="3" s="1"/>
  <c r="N7505" i="3" a="1"/>
  <c r="N7505" i="3" s="1"/>
  <c r="M7505" i="3"/>
  <c r="L7505" i="3"/>
  <c r="K7505" i="3"/>
  <c r="G7505" i="3"/>
  <c r="C7505" i="3"/>
  <c r="D7505" i="3" s="1"/>
  <c r="N7504" i="3" a="1"/>
  <c r="N7504" i="3" s="1"/>
  <c r="M7504" i="3"/>
  <c r="L7504" i="3"/>
  <c r="K7504" i="3"/>
  <c r="G7504" i="3"/>
  <c r="C7504" i="3"/>
  <c r="D7504" i="3" s="1"/>
  <c r="N7503" i="3" a="1"/>
  <c r="N7503" i="3" s="1"/>
  <c r="M7503" i="3"/>
  <c r="L7503" i="3"/>
  <c r="K7503" i="3"/>
  <c r="G7503" i="3"/>
  <c r="C7503" i="3"/>
  <c r="D7503" i="3" s="1"/>
  <c r="N7502" i="3" a="1"/>
  <c r="N7502" i="3" s="1"/>
  <c r="M7502" i="3"/>
  <c r="L7502" i="3"/>
  <c r="K7502" i="3"/>
  <c r="G7502" i="3"/>
  <c r="C7502" i="3"/>
  <c r="D7502" i="3" s="1"/>
  <c r="N7501" i="3" a="1"/>
  <c r="N7501" i="3" s="1"/>
  <c r="M7501" i="3"/>
  <c r="L7501" i="3"/>
  <c r="K7501" i="3"/>
  <c r="G7501" i="3"/>
  <c r="C7501" i="3"/>
  <c r="D7501" i="3" s="1"/>
  <c r="N7500" i="3" a="1"/>
  <c r="N7500" i="3" s="1"/>
  <c r="M7500" i="3"/>
  <c r="L7500" i="3"/>
  <c r="K7500" i="3"/>
  <c r="G7500" i="3"/>
  <c r="C7500" i="3"/>
  <c r="D7500" i="3" s="1"/>
  <c r="N7499" i="3" a="1"/>
  <c r="N7499" i="3" s="1"/>
  <c r="M7499" i="3"/>
  <c r="L7499" i="3"/>
  <c r="K7499" i="3"/>
  <c r="G7499" i="3"/>
  <c r="C7499" i="3"/>
  <c r="D7499" i="3" s="1"/>
  <c r="N7498" i="3" a="1"/>
  <c r="N7498" i="3" s="1"/>
  <c r="M7498" i="3"/>
  <c r="L7498" i="3"/>
  <c r="K7498" i="3"/>
  <c r="G7498" i="3"/>
  <c r="C7498" i="3"/>
  <c r="D7498" i="3" s="1"/>
  <c r="N7497" i="3" a="1"/>
  <c r="N7497" i="3" s="1"/>
  <c r="M7497" i="3"/>
  <c r="L7497" i="3"/>
  <c r="K7497" i="3"/>
  <c r="G7497" i="3"/>
  <c r="C7497" i="3"/>
  <c r="D7497" i="3" s="1"/>
  <c r="N7496" i="3" a="1"/>
  <c r="N7496" i="3" s="1"/>
  <c r="M7496" i="3"/>
  <c r="L7496" i="3"/>
  <c r="K7496" i="3"/>
  <c r="G7496" i="3"/>
  <c r="C7496" i="3"/>
  <c r="D7496" i="3" s="1"/>
  <c r="N7495" i="3" a="1"/>
  <c r="N7495" i="3" s="1"/>
  <c r="M7495" i="3"/>
  <c r="L7495" i="3"/>
  <c r="K7495" i="3"/>
  <c r="G7495" i="3"/>
  <c r="C7495" i="3"/>
  <c r="D7495" i="3" s="1"/>
  <c r="N7494" i="3" a="1"/>
  <c r="N7494" i="3" s="1"/>
  <c r="M7494" i="3"/>
  <c r="L7494" i="3"/>
  <c r="K7494" i="3"/>
  <c r="G7494" i="3"/>
  <c r="C7494" i="3"/>
  <c r="D7494" i="3" s="1"/>
  <c r="N7493" i="3" a="1"/>
  <c r="N7493" i="3" s="1"/>
  <c r="M7493" i="3"/>
  <c r="L7493" i="3"/>
  <c r="K7493" i="3"/>
  <c r="G7493" i="3"/>
  <c r="C7493" i="3"/>
  <c r="D7493" i="3" s="1"/>
  <c r="N7492" i="3" a="1"/>
  <c r="N7492" i="3" s="1"/>
  <c r="M7492" i="3"/>
  <c r="L7492" i="3"/>
  <c r="K7492" i="3"/>
  <c r="G7492" i="3"/>
  <c r="C7492" i="3"/>
  <c r="D7492" i="3" s="1"/>
  <c r="N7491" i="3" a="1"/>
  <c r="N7491" i="3" s="1"/>
  <c r="M7491" i="3"/>
  <c r="L7491" i="3"/>
  <c r="K7491" i="3"/>
  <c r="G7491" i="3"/>
  <c r="C7491" i="3"/>
  <c r="D7491" i="3" s="1"/>
  <c r="N7490" i="3" a="1"/>
  <c r="N7490" i="3" s="1"/>
  <c r="M7490" i="3"/>
  <c r="L7490" i="3"/>
  <c r="K7490" i="3"/>
  <c r="G7490" i="3"/>
  <c r="C7490" i="3"/>
  <c r="D7490" i="3" s="1"/>
  <c r="N7489" i="3" a="1"/>
  <c r="N7489" i="3" s="1"/>
  <c r="M7489" i="3"/>
  <c r="L7489" i="3"/>
  <c r="K7489" i="3"/>
  <c r="G7489" i="3"/>
  <c r="C7489" i="3"/>
  <c r="D7489" i="3" s="1"/>
  <c r="N7488" i="3"/>
  <c r="N7488" i="3" a="1"/>
  <c r="M7488" i="3"/>
  <c r="L7488" i="3"/>
  <c r="K7488" i="3"/>
  <c r="G7488" i="3"/>
  <c r="C7488" i="3"/>
  <c r="D7488" i="3" s="1"/>
  <c r="N7487" i="3" a="1"/>
  <c r="N7487" i="3" s="1"/>
  <c r="M7487" i="3"/>
  <c r="L7487" i="3"/>
  <c r="K7487" i="3"/>
  <c r="G7487" i="3"/>
  <c r="C7487" i="3"/>
  <c r="D7487" i="3" s="1"/>
  <c r="N7486" i="3" a="1"/>
  <c r="N7486" i="3" s="1"/>
  <c r="M7486" i="3"/>
  <c r="L7486" i="3"/>
  <c r="K7486" i="3"/>
  <c r="G7486" i="3"/>
  <c r="C7486" i="3"/>
  <c r="D7486" i="3" s="1"/>
  <c r="N7485" i="3" a="1"/>
  <c r="N7485" i="3" s="1"/>
  <c r="M7485" i="3"/>
  <c r="L7485" i="3"/>
  <c r="K7485" i="3"/>
  <c r="G7485" i="3"/>
  <c r="C7485" i="3"/>
  <c r="D7485" i="3" s="1"/>
  <c r="N7484" i="3" a="1"/>
  <c r="N7484" i="3" s="1"/>
  <c r="M7484" i="3"/>
  <c r="L7484" i="3"/>
  <c r="K7484" i="3"/>
  <c r="G7484" i="3"/>
  <c r="C7484" i="3"/>
  <c r="D7484" i="3" s="1"/>
  <c r="N7483" i="3" a="1"/>
  <c r="N7483" i="3" s="1"/>
  <c r="M7483" i="3"/>
  <c r="L7483" i="3"/>
  <c r="K7483" i="3"/>
  <c r="G7483" i="3"/>
  <c r="C7483" i="3"/>
  <c r="D7483" i="3" s="1"/>
  <c r="N7482" i="3" a="1"/>
  <c r="N7482" i="3" s="1"/>
  <c r="M7482" i="3"/>
  <c r="L7482" i="3"/>
  <c r="K7482" i="3"/>
  <c r="G7482" i="3"/>
  <c r="C7482" i="3"/>
  <c r="D7482" i="3" s="1"/>
  <c r="N7481" i="3" a="1"/>
  <c r="N7481" i="3" s="1"/>
  <c r="M7481" i="3"/>
  <c r="L7481" i="3"/>
  <c r="K7481" i="3"/>
  <c r="G7481" i="3"/>
  <c r="C7481" i="3"/>
  <c r="D7481" i="3" s="1"/>
  <c r="N7480" i="3" a="1"/>
  <c r="N7480" i="3" s="1"/>
  <c r="M7480" i="3"/>
  <c r="L7480" i="3"/>
  <c r="K7480" i="3"/>
  <c r="G7480" i="3"/>
  <c r="C7480" i="3"/>
  <c r="D7480" i="3" s="1"/>
  <c r="N7479" i="3" a="1"/>
  <c r="N7479" i="3" s="1"/>
  <c r="M7479" i="3"/>
  <c r="L7479" i="3"/>
  <c r="K7479" i="3"/>
  <c r="G7479" i="3"/>
  <c r="C7479" i="3"/>
  <c r="D7479" i="3" s="1"/>
  <c r="N7478" i="3" a="1"/>
  <c r="N7478" i="3" s="1"/>
  <c r="M7478" i="3"/>
  <c r="L7478" i="3"/>
  <c r="K7478" i="3"/>
  <c r="G7478" i="3"/>
  <c r="C7478" i="3"/>
  <c r="D7478" i="3" s="1"/>
  <c r="N7477" i="3" a="1"/>
  <c r="N7477" i="3" s="1"/>
  <c r="M7477" i="3"/>
  <c r="L7477" i="3"/>
  <c r="K7477" i="3"/>
  <c r="G7477" i="3"/>
  <c r="C7477" i="3"/>
  <c r="D7477" i="3" s="1"/>
  <c r="N7476" i="3" a="1"/>
  <c r="N7476" i="3" s="1"/>
  <c r="M7476" i="3"/>
  <c r="L7476" i="3"/>
  <c r="K7476" i="3"/>
  <c r="G7476" i="3"/>
  <c r="C7476" i="3"/>
  <c r="D7476" i="3" s="1"/>
  <c r="N7475" i="3" a="1"/>
  <c r="N7475" i="3" s="1"/>
  <c r="M7475" i="3"/>
  <c r="L7475" i="3"/>
  <c r="K7475" i="3"/>
  <c r="G7475" i="3"/>
  <c r="C7475" i="3"/>
  <c r="D7475" i="3" s="1"/>
  <c r="N7474" i="3" a="1"/>
  <c r="N7474" i="3" s="1"/>
  <c r="M7474" i="3"/>
  <c r="L7474" i="3"/>
  <c r="K7474" i="3"/>
  <c r="G7474" i="3"/>
  <c r="C7474" i="3"/>
  <c r="D7474" i="3" s="1"/>
  <c r="N7473" i="3" a="1"/>
  <c r="N7473" i="3" s="1"/>
  <c r="M7473" i="3"/>
  <c r="L7473" i="3"/>
  <c r="K7473" i="3"/>
  <c r="G7473" i="3"/>
  <c r="C7473" i="3"/>
  <c r="D7473" i="3" s="1"/>
  <c r="N7472" i="3" a="1"/>
  <c r="N7472" i="3" s="1"/>
  <c r="M7472" i="3"/>
  <c r="L7472" i="3"/>
  <c r="K7472" i="3"/>
  <c r="G7472" i="3"/>
  <c r="C7472" i="3"/>
  <c r="D7472" i="3" s="1"/>
  <c r="N7471" i="3" a="1"/>
  <c r="N7471" i="3" s="1"/>
  <c r="M7471" i="3"/>
  <c r="L7471" i="3"/>
  <c r="K7471" i="3"/>
  <c r="G7471" i="3"/>
  <c r="C7471" i="3"/>
  <c r="D7471" i="3" s="1"/>
  <c r="N7470" i="3" a="1"/>
  <c r="N7470" i="3" s="1"/>
  <c r="M7470" i="3"/>
  <c r="L7470" i="3"/>
  <c r="K7470" i="3"/>
  <c r="G7470" i="3"/>
  <c r="C7470" i="3"/>
  <c r="D7470" i="3" s="1"/>
  <c r="N7469" i="3" a="1"/>
  <c r="N7469" i="3" s="1"/>
  <c r="M7469" i="3"/>
  <c r="L7469" i="3"/>
  <c r="K7469" i="3"/>
  <c r="G7469" i="3"/>
  <c r="C7469" i="3"/>
  <c r="D7469" i="3" s="1"/>
  <c r="N7468" i="3" a="1"/>
  <c r="N7468" i="3" s="1"/>
  <c r="M7468" i="3"/>
  <c r="L7468" i="3"/>
  <c r="K7468" i="3"/>
  <c r="G7468" i="3"/>
  <c r="C7468" i="3"/>
  <c r="D7468" i="3" s="1"/>
  <c r="N7467" i="3" a="1"/>
  <c r="N7467" i="3" s="1"/>
  <c r="M7467" i="3"/>
  <c r="L7467" i="3"/>
  <c r="K7467" i="3"/>
  <c r="G7467" i="3"/>
  <c r="C7467" i="3"/>
  <c r="D7467" i="3" s="1"/>
  <c r="N7466" i="3" a="1"/>
  <c r="N7466" i="3" s="1"/>
  <c r="M7466" i="3"/>
  <c r="L7466" i="3"/>
  <c r="K7466" i="3"/>
  <c r="G7466" i="3"/>
  <c r="C7466" i="3"/>
  <c r="D7466" i="3" s="1"/>
  <c r="N7465" i="3" a="1"/>
  <c r="N7465" i="3" s="1"/>
  <c r="M7465" i="3"/>
  <c r="L7465" i="3"/>
  <c r="K7465" i="3"/>
  <c r="G7465" i="3"/>
  <c r="C7465" i="3"/>
  <c r="D7465" i="3" s="1"/>
  <c r="N7464" i="3" a="1"/>
  <c r="N7464" i="3" s="1"/>
  <c r="M7464" i="3"/>
  <c r="L7464" i="3"/>
  <c r="K7464" i="3"/>
  <c r="G7464" i="3"/>
  <c r="C7464" i="3"/>
  <c r="D7464" i="3" s="1"/>
  <c r="N7463" i="3" a="1"/>
  <c r="N7463" i="3" s="1"/>
  <c r="M7463" i="3"/>
  <c r="L7463" i="3"/>
  <c r="K7463" i="3"/>
  <c r="G7463" i="3"/>
  <c r="C7463" i="3"/>
  <c r="D7463" i="3" s="1"/>
  <c r="N7462" i="3" a="1"/>
  <c r="N7462" i="3" s="1"/>
  <c r="M7462" i="3"/>
  <c r="L7462" i="3"/>
  <c r="K7462" i="3"/>
  <c r="G7462" i="3"/>
  <c r="C7462" i="3"/>
  <c r="D7462" i="3" s="1"/>
  <c r="N7461" i="3" a="1"/>
  <c r="N7461" i="3" s="1"/>
  <c r="M7461" i="3"/>
  <c r="L7461" i="3"/>
  <c r="K7461" i="3"/>
  <c r="G7461" i="3"/>
  <c r="C7461" i="3"/>
  <c r="D7461" i="3" s="1"/>
  <c r="N7460" i="3" a="1"/>
  <c r="N7460" i="3" s="1"/>
  <c r="M7460" i="3"/>
  <c r="L7460" i="3"/>
  <c r="K7460" i="3"/>
  <c r="G7460" i="3"/>
  <c r="C7460" i="3"/>
  <c r="D7460" i="3" s="1"/>
  <c r="N7459" i="3" a="1"/>
  <c r="N7459" i="3" s="1"/>
  <c r="M7459" i="3"/>
  <c r="L7459" i="3"/>
  <c r="K7459" i="3"/>
  <c r="G7459" i="3"/>
  <c r="C7459" i="3"/>
  <c r="D7459" i="3" s="1"/>
  <c r="N7458" i="3" a="1"/>
  <c r="N7458" i="3" s="1"/>
  <c r="M7458" i="3"/>
  <c r="L7458" i="3"/>
  <c r="K7458" i="3"/>
  <c r="G7458" i="3"/>
  <c r="C7458" i="3"/>
  <c r="D7458" i="3" s="1"/>
  <c r="N7457" i="3" a="1"/>
  <c r="N7457" i="3" s="1"/>
  <c r="M7457" i="3"/>
  <c r="L7457" i="3"/>
  <c r="K7457" i="3"/>
  <c r="G7457" i="3"/>
  <c r="C7457" i="3"/>
  <c r="D7457" i="3" s="1"/>
  <c r="N7456" i="3" a="1"/>
  <c r="N7456" i="3" s="1"/>
  <c r="M7456" i="3"/>
  <c r="L7456" i="3"/>
  <c r="K7456" i="3"/>
  <c r="G7456" i="3"/>
  <c r="C7456" i="3"/>
  <c r="D7456" i="3" s="1"/>
  <c r="N7455" i="3" a="1"/>
  <c r="N7455" i="3" s="1"/>
  <c r="M7455" i="3"/>
  <c r="L7455" i="3"/>
  <c r="K7455" i="3"/>
  <c r="G7455" i="3"/>
  <c r="C7455" i="3"/>
  <c r="D7455" i="3" s="1"/>
  <c r="N7454" i="3" a="1"/>
  <c r="N7454" i="3" s="1"/>
  <c r="M7454" i="3"/>
  <c r="L7454" i="3"/>
  <c r="K7454" i="3"/>
  <c r="G7454" i="3"/>
  <c r="C7454" i="3"/>
  <c r="D7454" i="3" s="1"/>
  <c r="N7453" i="3" a="1"/>
  <c r="N7453" i="3" s="1"/>
  <c r="M7453" i="3"/>
  <c r="L7453" i="3"/>
  <c r="K7453" i="3"/>
  <c r="G7453" i="3"/>
  <c r="C7453" i="3"/>
  <c r="D7453" i="3" s="1"/>
  <c r="N7452" i="3"/>
  <c r="N7452" i="3" a="1"/>
  <c r="M7452" i="3"/>
  <c r="L7452" i="3"/>
  <c r="K7452" i="3"/>
  <c r="G7452" i="3"/>
  <c r="C7452" i="3"/>
  <c r="D7452" i="3" s="1"/>
  <c r="N7451" i="3" a="1"/>
  <c r="N7451" i="3" s="1"/>
  <c r="M7451" i="3"/>
  <c r="L7451" i="3"/>
  <c r="K7451" i="3"/>
  <c r="G7451" i="3"/>
  <c r="C7451" i="3"/>
  <c r="D7451" i="3" s="1"/>
  <c r="N7450" i="3" a="1"/>
  <c r="N7450" i="3" s="1"/>
  <c r="M7450" i="3"/>
  <c r="L7450" i="3"/>
  <c r="K7450" i="3"/>
  <c r="G7450" i="3"/>
  <c r="C7450" i="3"/>
  <c r="D7450" i="3" s="1"/>
  <c r="N7449" i="3" a="1"/>
  <c r="N7449" i="3" s="1"/>
  <c r="M7449" i="3"/>
  <c r="L7449" i="3"/>
  <c r="K7449" i="3"/>
  <c r="G7449" i="3"/>
  <c r="C7449" i="3"/>
  <c r="D7449" i="3" s="1"/>
  <c r="N7448" i="3" a="1"/>
  <c r="N7448" i="3" s="1"/>
  <c r="M7448" i="3"/>
  <c r="L7448" i="3"/>
  <c r="K7448" i="3"/>
  <c r="G7448" i="3"/>
  <c r="C7448" i="3"/>
  <c r="D7448" i="3" s="1"/>
  <c r="N7447" i="3" a="1"/>
  <c r="N7447" i="3" s="1"/>
  <c r="M7447" i="3"/>
  <c r="L7447" i="3"/>
  <c r="K7447" i="3"/>
  <c r="G7447" i="3"/>
  <c r="C7447" i="3"/>
  <c r="D7447" i="3" s="1"/>
  <c r="N7446" i="3" a="1"/>
  <c r="N7446" i="3" s="1"/>
  <c r="M7446" i="3"/>
  <c r="L7446" i="3"/>
  <c r="K7446" i="3"/>
  <c r="G7446" i="3"/>
  <c r="C7446" i="3"/>
  <c r="D7446" i="3" s="1"/>
  <c r="N7445" i="3" a="1"/>
  <c r="N7445" i="3" s="1"/>
  <c r="M7445" i="3"/>
  <c r="L7445" i="3"/>
  <c r="K7445" i="3"/>
  <c r="G7445" i="3"/>
  <c r="C7445" i="3"/>
  <c r="D7445" i="3" s="1"/>
  <c r="N7444" i="3" a="1"/>
  <c r="N7444" i="3" s="1"/>
  <c r="M7444" i="3"/>
  <c r="L7444" i="3"/>
  <c r="K7444" i="3"/>
  <c r="G7444" i="3"/>
  <c r="C7444" i="3"/>
  <c r="D7444" i="3" s="1"/>
  <c r="N7443" i="3" a="1"/>
  <c r="N7443" i="3" s="1"/>
  <c r="M7443" i="3"/>
  <c r="L7443" i="3"/>
  <c r="K7443" i="3"/>
  <c r="G7443" i="3"/>
  <c r="C7443" i="3"/>
  <c r="D7443" i="3" s="1"/>
  <c r="N7442" i="3" a="1"/>
  <c r="N7442" i="3" s="1"/>
  <c r="M7442" i="3"/>
  <c r="L7442" i="3"/>
  <c r="K7442" i="3"/>
  <c r="G7442" i="3"/>
  <c r="C7442" i="3"/>
  <c r="D7442" i="3" s="1"/>
  <c r="N7441" i="3" a="1"/>
  <c r="N7441" i="3" s="1"/>
  <c r="M7441" i="3"/>
  <c r="L7441" i="3"/>
  <c r="K7441" i="3"/>
  <c r="G7441" i="3"/>
  <c r="C7441" i="3"/>
  <c r="D7441" i="3" s="1"/>
  <c r="N7440" i="3" a="1"/>
  <c r="N7440" i="3" s="1"/>
  <c r="M7440" i="3"/>
  <c r="L7440" i="3"/>
  <c r="K7440" i="3"/>
  <c r="G7440" i="3"/>
  <c r="C7440" i="3"/>
  <c r="D7440" i="3" s="1"/>
  <c r="N7439" i="3" a="1"/>
  <c r="N7439" i="3" s="1"/>
  <c r="M7439" i="3"/>
  <c r="L7439" i="3"/>
  <c r="K7439" i="3"/>
  <c r="G7439" i="3"/>
  <c r="C7439" i="3"/>
  <c r="D7439" i="3" s="1"/>
  <c r="N7438" i="3" a="1"/>
  <c r="N7438" i="3" s="1"/>
  <c r="M7438" i="3"/>
  <c r="L7438" i="3"/>
  <c r="K7438" i="3"/>
  <c r="G7438" i="3"/>
  <c r="C7438" i="3"/>
  <c r="D7438" i="3" s="1"/>
  <c r="N7437" i="3" a="1"/>
  <c r="N7437" i="3" s="1"/>
  <c r="M7437" i="3"/>
  <c r="L7437" i="3"/>
  <c r="K7437" i="3"/>
  <c r="G7437" i="3"/>
  <c r="C7437" i="3"/>
  <c r="D7437" i="3" s="1"/>
  <c r="N7436" i="3"/>
  <c r="N7436" i="3" a="1"/>
  <c r="M7436" i="3"/>
  <c r="L7436" i="3"/>
  <c r="K7436" i="3"/>
  <c r="G7436" i="3"/>
  <c r="C7436" i="3"/>
  <c r="D7436" i="3" s="1"/>
  <c r="N7435" i="3" a="1"/>
  <c r="N7435" i="3" s="1"/>
  <c r="M7435" i="3"/>
  <c r="L7435" i="3"/>
  <c r="K7435" i="3"/>
  <c r="G7435" i="3"/>
  <c r="C7435" i="3"/>
  <c r="D7435" i="3" s="1"/>
  <c r="N7434" i="3" a="1"/>
  <c r="N7434" i="3" s="1"/>
  <c r="M7434" i="3"/>
  <c r="L7434" i="3"/>
  <c r="K7434" i="3"/>
  <c r="G7434" i="3"/>
  <c r="C7434" i="3"/>
  <c r="D7434" i="3" s="1"/>
  <c r="N7433" i="3" a="1"/>
  <c r="N7433" i="3" s="1"/>
  <c r="M7433" i="3"/>
  <c r="L7433" i="3"/>
  <c r="K7433" i="3"/>
  <c r="G7433" i="3"/>
  <c r="C7433" i="3"/>
  <c r="D7433" i="3" s="1"/>
  <c r="N7432" i="3" a="1"/>
  <c r="N7432" i="3" s="1"/>
  <c r="M7432" i="3"/>
  <c r="L7432" i="3"/>
  <c r="K7432" i="3"/>
  <c r="G7432" i="3"/>
  <c r="C7432" i="3"/>
  <c r="D7432" i="3" s="1"/>
  <c r="N7431" i="3" a="1"/>
  <c r="N7431" i="3" s="1"/>
  <c r="M7431" i="3"/>
  <c r="L7431" i="3"/>
  <c r="K7431" i="3"/>
  <c r="G7431" i="3"/>
  <c r="C7431" i="3"/>
  <c r="D7431" i="3" s="1"/>
  <c r="N7430" i="3" a="1"/>
  <c r="N7430" i="3" s="1"/>
  <c r="M7430" i="3"/>
  <c r="L7430" i="3"/>
  <c r="K7430" i="3"/>
  <c r="G7430" i="3"/>
  <c r="C7430" i="3"/>
  <c r="D7430" i="3" s="1"/>
  <c r="N7429" i="3" a="1"/>
  <c r="N7429" i="3" s="1"/>
  <c r="M7429" i="3"/>
  <c r="L7429" i="3"/>
  <c r="K7429" i="3"/>
  <c r="G7429" i="3"/>
  <c r="C7429" i="3"/>
  <c r="D7429" i="3" s="1"/>
  <c r="N7428" i="3" a="1"/>
  <c r="N7428" i="3" s="1"/>
  <c r="M7428" i="3"/>
  <c r="L7428" i="3"/>
  <c r="K7428" i="3"/>
  <c r="G7428" i="3"/>
  <c r="C7428" i="3"/>
  <c r="D7428" i="3" s="1"/>
  <c r="N7427" i="3" a="1"/>
  <c r="N7427" i="3" s="1"/>
  <c r="M7427" i="3"/>
  <c r="L7427" i="3"/>
  <c r="K7427" i="3"/>
  <c r="G7427" i="3"/>
  <c r="C7427" i="3"/>
  <c r="D7427" i="3" s="1"/>
  <c r="N7426" i="3" a="1"/>
  <c r="N7426" i="3" s="1"/>
  <c r="M7426" i="3"/>
  <c r="L7426" i="3"/>
  <c r="K7426" i="3"/>
  <c r="G7426" i="3"/>
  <c r="C7426" i="3"/>
  <c r="D7426" i="3" s="1"/>
  <c r="N7425" i="3" a="1"/>
  <c r="N7425" i="3" s="1"/>
  <c r="M7425" i="3"/>
  <c r="L7425" i="3"/>
  <c r="K7425" i="3"/>
  <c r="G7425" i="3"/>
  <c r="C7425" i="3"/>
  <c r="D7425" i="3" s="1"/>
  <c r="N7424" i="3" a="1"/>
  <c r="N7424" i="3" s="1"/>
  <c r="M7424" i="3"/>
  <c r="L7424" i="3"/>
  <c r="K7424" i="3"/>
  <c r="G7424" i="3"/>
  <c r="C7424" i="3"/>
  <c r="D7424" i="3" s="1"/>
  <c r="N7423" i="3" a="1"/>
  <c r="N7423" i="3" s="1"/>
  <c r="M7423" i="3"/>
  <c r="L7423" i="3"/>
  <c r="K7423" i="3"/>
  <c r="G7423" i="3"/>
  <c r="C7423" i="3"/>
  <c r="D7423" i="3" s="1"/>
  <c r="N7422" i="3" a="1"/>
  <c r="N7422" i="3" s="1"/>
  <c r="M7422" i="3"/>
  <c r="L7422" i="3"/>
  <c r="K7422" i="3"/>
  <c r="G7422" i="3"/>
  <c r="C7422" i="3"/>
  <c r="D7422" i="3" s="1"/>
  <c r="N7421" i="3" a="1"/>
  <c r="N7421" i="3" s="1"/>
  <c r="M7421" i="3"/>
  <c r="L7421" i="3"/>
  <c r="K7421" i="3"/>
  <c r="G7421" i="3"/>
  <c r="C7421" i="3"/>
  <c r="D7421" i="3" s="1"/>
  <c r="N7420" i="3" a="1"/>
  <c r="N7420" i="3" s="1"/>
  <c r="M7420" i="3"/>
  <c r="L7420" i="3"/>
  <c r="K7420" i="3"/>
  <c r="G7420" i="3"/>
  <c r="C7420" i="3"/>
  <c r="D7420" i="3" s="1"/>
  <c r="N7419" i="3" a="1"/>
  <c r="N7419" i="3" s="1"/>
  <c r="M7419" i="3"/>
  <c r="L7419" i="3"/>
  <c r="K7419" i="3"/>
  <c r="G7419" i="3"/>
  <c r="C7419" i="3"/>
  <c r="D7419" i="3" s="1"/>
  <c r="N7418" i="3" a="1"/>
  <c r="N7418" i="3" s="1"/>
  <c r="M7418" i="3"/>
  <c r="L7418" i="3"/>
  <c r="K7418" i="3"/>
  <c r="G7418" i="3"/>
  <c r="C7418" i="3"/>
  <c r="D7418" i="3" s="1"/>
  <c r="N7417" i="3" a="1"/>
  <c r="N7417" i="3" s="1"/>
  <c r="M7417" i="3"/>
  <c r="L7417" i="3"/>
  <c r="K7417" i="3"/>
  <c r="G7417" i="3"/>
  <c r="C7417" i="3"/>
  <c r="D7417" i="3" s="1"/>
  <c r="N7416" i="3" a="1"/>
  <c r="N7416" i="3" s="1"/>
  <c r="M7416" i="3"/>
  <c r="L7416" i="3"/>
  <c r="K7416" i="3"/>
  <c r="G7416" i="3"/>
  <c r="C7416" i="3"/>
  <c r="D7416" i="3" s="1"/>
  <c r="N7415" i="3" a="1"/>
  <c r="N7415" i="3" s="1"/>
  <c r="M7415" i="3"/>
  <c r="L7415" i="3"/>
  <c r="K7415" i="3"/>
  <c r="G7415" i="3"/>
  <c r="C7415" i="3"/>
  <c r="D7415" i="3" s="1"/>
  <c r="N7414" i="3" a="1"/>
  <c r="N7414" i="3" s="1"/>
  <c r="M7414" i="3"/>
  <c r="L7414" i="3"/>
  <c r="K7414" i="3"/>
  <c r="G7414" i="3"/>
  <c r="C7414" i="3"/>
  <c r="D7414" i="3" s="1"/>
  <c r="N7413" i="3" a="1"/>
  <c r="N7413" i="3" s="1"/>
  <c r="M7413" i="3"/>
  <c r="L7413" i="3"/>
  <c r="K7413" i="3"/>
  <c r="G7413" i="3"/>
  <c r="C7413" i="3"/>
  <c r="D7413" i="3" s="1"/>
  <c r="N7412" i="3" a="1"/>
  <c r="N7412" i="3" s="1"/>
  <c r="M7412" i="3"/>
  <c r="L7412" i="3"/>
  <c r="K7412" i="3"/>
  <c r="G7412" i="3"/>
  <c r="C7412" i="3"/>
  <c r="D7412" i="3" s="1"/>
  <c r="N7411" i="3" a="1"/>
  <c r="N7411" i="3" s="1"/>
  <c r="M7411" i="3"/>
  <c r="L7411" i="3"/>
  <c r="K7411" i="3"/>
  <c r="G7411" i="3"/>
  <c r="C7411" i="3"/>
  <c r="D7411" i="3" s="1"/>
  <c r="N7410" i="3" a="1"/>
  <c r="N7410" i="3" s="1"/>
  <c r="M7410" i="3"/>
  <c r="L7410" i="3"/>
  <c r="K7410" i="3"/>
  <c r="G7410" i="3"/>
  <c r="C7410" i="3"/>
  <c r="D7410" i="3" s="1"/>
  <c r="N7409" i="3" a="1"/>
  <c r="N7409" i="3" s="1"/>
  <c r="M7409" i="3"/>
  <c r="L7409" i="3"/>
  <c r="K7409" i="3"/>
  <c r="G7409" i="3"/>
  <c r="C7409" i="3"/>
  <c r="D7409" i="3" s="1"/>
  <c r="N7408" i="3" a="1"/>
  <c r="N7408" i="3" s="1"/>
  <c r="M7408" i="3"/>
  <c r="L7408" i="3"/>
  <c r="K7408" i="3"/>
  <c r="G7408" i="3"/>
  <c r="C7408" i="3"/>
  <c r="D7408" i="3" s="1"/>
  <c r="N7407" i="3" a="1"/>
  <c r="N7407" i="3" s="1"/>
  <c r="M7407" i="3"/>
  <c r="L7407" i="3"/>
  <c r="K7407" i="3"/>
  <c r="G7407" i="3"/>
  <c r="C7407" i="3"/>
  <c r="D7407" i="3" s="1"/>
  <c r="N7406" i="3" a="1"/>
  <c r="N7406" i="3" s="1"/>
  <c r="M7406" i="3"/>
  <c r="L7406" i="3"/>
  <c r="K7406" i="3"/>
  <c r="G7406" i="3"/>
  <c r="C7406" i="3"/>
  <c r="D7406" i="3" s="1"/>
  <c r="N7405" i="3" a="1"/>
  <c r="N7405" i="3" s="1"/>
  <c r="M7405" i="3"/>
  <c r="L7405" i="3"/>
  <c r="K7405" i="3"/>
  <c r="G7405" i="3"/>
  <c r="C7405" i="3"/>
  <c r="D7405" i="3" s="1"/>
  <c r="N7404" i="3" a="1"/>
  <c r="N7404" i="3" s="1"/>
  <c r="M7404" i="3"/>
  <c r="L7404" i="3"/>
  <c r="K7404" i="3"/>
  <c r="G7404" i="3"/>
  <c r="C7404" i="3"/>
  <c r="D7404" i="3" s="1"/>
  <c r="N7403" i="3" a="1"/>
  <c r="N7403" i="3" s="1"/>
  <c r="M7403" i="3"/>
  <c r="L7403" i="3"/>
  <c r="K7403" i="3"/>
  <c r="G7403" i="3"/>
  <c r="C7403" i="3"/>
  <c r="D7403" i="3" s="1"/>
  <c r="N7402" i="3" a="1"/>
  <c r="N7402" i="3" s="1"/>
  <c r="M7402" i="3"/>
  <c r="L7402" i="3"/>
  <c r="K7402" i="3"/>
  <c r="G7402" i="3"/>
  <c r="C7402" i="3"/>
  <c r="D7402" i="3" s="1"/>
  <c r="N7401" i="3" a="1"/>
  <c r="N7401" i="3" s="1"/>
  <c r="M7401" i="3"/>
  <c r="L7401" i="3"/>
  <c r="K7401" i="3"/>
  <c r="G7401" i="3"/>
  <c r="C7401" i="3"/>
  <c r="D7401" i="3" s="1"/>
  <c r="N7400" i="3" a="1"/>
  <c r="N7400" i="3" s="1"/>
  <c r="M7400" i="3"/>
  <c r="L7400" i="3"/>
  <c r="K7400" i="3"/>
  <c r="G7400" i="3"/>
  <c r="C7400" i="3"/>
  <c r="D7400" i="3" s="1"/>
  <c r="N7399" i="3" a="1"/>
  <c r="N7399" i="3" s="1"/>
  <c r="M7399" i="3"/>
  <c r="L7399" i="3"/>
  <c r="K7399" i="3"/>
  <c r="G7399" i="3"/>
  <c r="C7399" i="3"/>
  <c r="D7399" i="3" s="1"/>
  <c r="N7398" i="3" a="1"/>
  <c r="N7398" i="3" s="1"/>
  <c r="M7398" i="3"/>
  <c r="L7398" i="3"/>
  <c r="K7398" i="3"/>
  <c r="G7398" i="3"/>
  <c r="C7398" i="3"/>
  <c r="D7398" i="3" s="1"/>
  <c r="N7397" i="3" a="1"/>
  <c r="N7397" i="3" s="1"/>
  <c r="M7397" i="3"/>
  <c r="L7397" i="3"/>
  <c r="K7397" i="3"/>
  <c r="G7397" i="3"/>
  <c r="C7397" i="3"/>
  <c r="D7397" i="3" s="1"/>
  <c r="N7396" i="3" a="1"/>
  <c r="N7396" i="3" s="1"/>
  <c r="M7396" i="3"/>
  <c r="L7396" i="3"/>
  <c r="K7396" i="3"/>
  <c r="G7396" i="3"/>
  <c r="C7396" i="3"/>
  <c r="D7396" i="3" s="1"/>
  <c r="N7395" i="3" a="1"/>
  <c r="N7395" i="3" s="1"/>
  <c r="M7395" i="3"/>
  <c r="L7395" i="3"/>
  <c r="K7395" i="3"/>
  <c r="G7395" i="3"/>
  <c r="C7395" i="3"/>
  <c r="D7395" i="3" s="1"/>
  <c r="N7394" i="3" a="1"/>
  <c r="N7394" i="3" s="1"/>
  <c r="M7394" i="3"/>
  <c r="L7394" i="3"/>
  <c r="K7394" i="3"/>
  <c r="G7394" i="3"/>
  <c r="C7394" i="3"/>
  <c r="D7394" i="3" s="1"/>
  <c r="N7393" i="3" a="1"/>
  <c r="N7393" i="3" s="1"/>
  <c r="M7393" i="3"/>
  <c r="L7393" i="3"/>
  <c r="K7393" i="3"/>
  <c r="G7393" i="3"/>
  <c r="C7393" i="3"/>
  <c r="D7393" i="3" s="1"/>
  <c r="N7392" i="3" a="1"/>
  <c r="N7392" i="3" s="1"/>
  <c r="M7392" i="3"/>
  <c r="L7392" i="3"/>
  <c r="K7392" i="3"/>
  <c r="G7392" i="3"/>
  <c r="C7392" i="3"/>
  <c r="D7392" i="3" s="1"/>
  <c r="N7391" i="3" a="1"/>
  <c r="N7391" i="3" s="1"/>
  <c r="M7391" i="3"/>
  <c r="L7391" i="3"/>
  <c r="K7391" i="3"/>
  <c r="G7391" i="3"/>
  <c r="C7391" i="3"/>
  <c r="D7391" i="3" s="1"/>
  <c r="N7390" i="3" a="1"/>
  <c r="N7390" i="3" s="1"/>
  <c r="M7390" i="3"/>
  <c r="L7390" i="3"/>
  <c r="K7390" i="3"/>
  <c r="G7390" i="3"/>
  <c r="C7390" i="3"/>
  <c r="D7390" i="3" s="1"/>
  <c r="N7389" i="3" a="1"/>
  <c r="N7389" i="3" s="1"/>
  <c r="M7389" i="3"/>
  <c r="L7389" i="3"/>
  <c r="K7389" i="3"/>
  <c r="G7389" i="3"/>
  <c r="C7389" i="3"/>
  <c r="D7389" i="3" s="1"/>
  <c r="N7388" i="3" a="1"/>
  <c r="N7388" i="3" s="1"/>
  <c r="M7388" i="3"/>
  <c r="L7388" i="3"/>
  <c r="K7388" i="3"/>
  <c r="G7388" i="3"/>
  <c r="C7388" i="3"/>
  <c r="D7388" i="3" s="1"/>
  <c r="N7387" i="3" a="1"/>
  <c r="N7387" i="3" s="1"/>
  <c r="M7387" i="3"/>
  <c r="L7387" i="3"/>
  <c r="K7387" i="3"/>
  <c r="G7387" i="3"/>
  <c r="C7387" i="3"/>
  <c r="D7387" i="3" s="1"/>
  <c r="N7386" i="3" a="1"/>
  <c r="N7386" i="3" s="1"/>
  <c r="M7386" i="3"/>
  <c r="L7386" i="3"/>
  <c r="K7386" i="3"/>
  <c r="G7386" i="3"/>
  <c r="C7386" i="3"/>
  <c r="D7386" i="3" s="1"/>
  <c r="N7385" i="3" a="1"/>
  <c r="N7385" i="3" s="1"/>
  <c r="M7385" i="3"/>
  <c r="L7385" i="3"/>
  <c r="K7385" i="3"/>
  <c r="G7385" i="3"/>
  <c r="C7385" i="3"/>
  <c r="D7385" i="3" s="1"/>
  <c r="N7384" i="3" a="1"/>
  <c r="N7384" i="3" s="1"/>
  <c r="M7384" i="3"/>
  <c r="L7384" i="3"/>
  <c r="K7384" i="3"/>
  <c r="G7384" i="3"/>
  <c r="C7384" i="3"/>
  <c r="D7384" i="3" s="1"/>
  <c r="N7383" i="3" a="1"/>
  <c r="N7383" i="3" s="1"/>
  <c r="M7383" i="3"/>
  <c r="L7383" i="3"/>
  <c r="K7383" i="3"/>
  <c r="G7383" i="3"/>
  <c r="C7383" i="3"/>
  <c r="D7383" i="3" s="1"/>
  <c r="N7382" i="3" a="1"/>
  <c r="N7382" i="3" s="1"/>
  <c r="M7382" i="3"/>
  <c r="L7382" i="3"/>
  <c r="K7382" i="3"/>
  <c r="G7382" i="3"/>
  <c r="C7382" i="3"/>
  <c r="D7382" i="3" s="1"/>
  <c r="N7381" i="3" a="1"/>
  <c r="N7381" i="3" s="1"/>
  <c r="M7381" i="3"/>
  <c r="L7381" i="3"/>
  <c r="K7381" i="3"/>
  <c r="G7381" i="3"/>
  <c r="C7381" i="3"/>
  <c r="D7381" i="3" s="1"/>
  <c r="N7380" i="3" a="1"/>
  <c r="N7380" i="3" s="1"/>
  <c r="M7380" i="3"/>
  <c r="L7380" i="3"/>
  <c r="K7380" i="3"/>
  <c r="G7380" i="3"/>
  <c r="C7380" i="3"/>
  <c r="D7380" i="3" s="1"/>
  <c r="N7379" i="3" a="1"/>
  <c r="N7379" i="3" s="1"/>
  <c r="M7379" i="3"/>
  <c r="L7379" i="3"/>
  <c r="K7379" i="3"/>
  <c r="G7379" i="3"/>
  <c r="C7379" i="3"/>
  <c r="D7379" i="3" s="1"/>
  <c r="N7378" i="3" a="1"/>
  <c r="N7378" i="3" s="1"/>
  <c r="M7378" i="3"/>
  <c r="L7378" i="3"/>
  <c r="K7378" i="3"/>
  <c r="G7378" i="3"/>
  <c r="C7378" i="3"/>
  <c r="D7378" i="3" s="1"/>
  <c r="N7377" i="3" a="1"/>
  <c r="N7377" i="3" s="1"/>
  <c r="M7377" i="3"/>
  <c r="L7377" i="3"/>
  <c r="K7377" i="3"/>
  <c r="G7377" i="3"/>
  <c r="C7377" i="3"/>
  <c r="D7377" i="3" s="1"/>
  <c r="N7376" i="3"/>
  <c r="N7376" i="3" a="1"/>
  <c r="M7376" i="3"/>
  <c r="L7376" i="3"/>
  <c r="K7376" i="3"/>
  <c r="G7376" i="3"/>
  <c r="C7376" i="3"/>
  <c r="D7376" i="3" s="1"/>
  <c r="N7375" i="3" a="1"/>
  <c r="N7375" i="3" s="1"/>
  <c r="M7375" i="3"/>
  <c r="L7375" i="3"/>
  <c r="K7375" i="3"/>
  <c r="G7375" i="3"/>
  <c r="C7375" i="3"/>
  <c r="D7375" i="3" s="1"/>
  <c r="N7374" i="3" a="1"/>
  <c r="N7374" i="3" s="1"/>
  <c r="M7374" i="3"/>
  <c r="L7374" i="3"/>
  <c r="K7374" i="3"/>
  <c r="G7374" i="3"/>
  <c r="C7374" i="3"/>
  <c r="D7374" i="3" s="1"/>
  <c r="N7373" i="3" a="1"/>
  <c r="N7373" i="3" s="1"/>
  <c r="M7373" i="3"/>
  <c r="L7373" i="3"/>
  <c r="K7373" i="3"/>
  <c r="G7373" i="3"/>
  <c r="C7373" i="3"/>
  <c r="D7373" i="3" s="1"/>
  <c r="N7372" i="3" a="1"/>
  <c r="N7372" i="3" s="1"/>
  <c r="M7372" i="3"/>
  <c r="L7372" i="3"/>
  <c r="K7372" i="3"/>
  <c r="G7372" i="3"/>
  <c r="C7372" i="3"/>
  <c r="D7372" i="3" s="1"/>
  <c r="N7371" i="3" a="1"/>
  <c r="N7371" i="3" s="1"/>
  <c r="M7371" i="3"/>
  <c r="L7371" i="3"/>
  <c r="K7371" i="3"/>
  <c r="G7371" i="3"/>
  <c r="C7371" i="3"/>
  <c r="D7371" i="3" s="1"/>
  <c r="N7370" i="3" a="1"/>
  <c r="N7370" i="3" s="1"/>
  <c r="M7370" i="3"/>
  <c r="L7370" i="3"/>
  <c r="K7370" i="3"/>
  <c r="G7370" i="3"/>
  <c r="C7370" i="3"/>
  <c r="D7370" i="3" s="1"/>
  <c r="N7369" i="3" a="1"/>
  <c r="N7369" i="3" s="1"/>
  <c r="M7369" i="3"/>
  <c r="L7369" i="3"/>
  <c r="K7369" i="3"/>
  <c r="G7369" i="3"/>
  <c r="C7369" i="3"/>
  <c r="D7369" i="3" s="1"/>
  <c r="N7368" i="3" a="1"/>
  <c r="N7368" i="3" s="1"/>
  <c r="M7368" i="3"/>
  <c r="L7368" i="3"/>
  <c r="K7368" i="3"/>
  <c r="G7368" i="3"/>
  <c r="C7368" i="3"/>
  <c r="D7368" i="3" s="1"/>
  <c r="N7367" i="3" a="1"/>
  <c r="N7367" i="3" s="1"/>
  <c r="M7367" i="3"/>
  <c r="L7367" i="3"/>
  <c r="K7367" i="3"/>
  <c r="G7367" i="3"/>
  <c r="C7367" i="3"/>
  <c r="D7367" i="3" s="1"/>
  <c r="N7366" i="3" a="1"/>
  <c r="N7366" i="3" s="1"/>
  <c r="M7366" i="3"/>
  <c r="L7366" i="3"/>
  <c r="K7366" i="3"/>
  <c r="G7366" i="3"/>
  <c r="C7366" i="3"/>
  <c r="D7366" i="3" s="1"/>
  <c r="N7365" i="3" a="1"/>
  <c r="N7365" i="3" s="1"/>
  <c r="M7365" i="3"/>
  <c r="L7365" i="3"/>
  <c r="K7365" i="3"/>
  <c r="G7365" i="3"/>
  <c r="C7365" i="3"/>
  <c r="D7365" i="3" s="1"/>
  <c r="N7364" i="3" a="1"/>
  <c r="N7364" i="3" s="1"/>
  <c r="M7364" i="3"/>
  <c r="L7364" i="3"/>
  <c r="K7364" i="3"/>
  <c r="G7364" i="3"/>
  <c r="C7364" i="3"/>
  <c r="D7364" i="3" s="1"/>
  <c r="N7363" i="3" a="1"/>
  <c r="N7363" i="3" s="1"/>
  <c r="M7363" i="3"/>
  <c r="L7363" i="3"/>
  <c r="K7363" i="3"/>
  <c r="G7363" i="3"/>
  <c r="C7363" i="3"/>
  <c r="D7363" i="3" s="1"/>
  <c r="N7362" i="3" a="1"/>
  <c r="N7362" i="3" s="1"/>
  <c r="M7362" i="3"/>
  <c r="L7362" i="3"/>
  <c r="K7362" i="3"/>
  <c r="G7362" i="3"/>
  <c r="C7362" i="3"/>
  <c r="D7362" i="3" s="1"/>
  <c r="N7361" i="3" a="1"/>
  <c r="N7361" i="3" s="1"/>
  <c r="M7361" i="3"/>
  <c r="L7361" i="3"/>
  <c r="K7361" i="3"/>
  <c r="G7361" i="3"/>
  <c r="C7361" i="3"/>
  <c r="D7361" i="3" s="1"/>
  <c r="N7360" i="3" a="1"/>
  <c r="N7360" i="3" s="1"/>
  <c r="M7360" i="3"/>
  <c r="L7360" i="3"/>
  <c r="K7360" i="3"/>
  <c r="G7360" i="3"/>
  <c r="C7360" i="3"/>
  <c r="D7360" i="3" s="1"/>
  <c r="N7359" i="3" a="1"/>
  <c r="N7359" i="3" s="1"/>
  <c r="M7359" i="3"/>
  <c r="L7359" i="3"/>
  <c r="K7359" i="3"/>
  <c r="G7359" i="3"/>
  <c r="C7359" i="3"/>
  <c r="D7359" i="3" s="1"/>
  <c r="N7358" i="3" a="1"/>
  <c r="N7358" i="3" s="1"/>
  <c r="M7358" i="3"/>
  <c r="L7358" i="3"/>
  <c r="K7358" i="3"/>
  <c r="G7358" i="3"/>
  <c r="C7358" i="3"/>
  <c r="D7358" i="3" s="1"/>
  <c r="N7357" i="3" a="1"/>
  <c r="N7357" i="3" s="1"/>
  <c r="M7357" i="3"/>
  <c r="L7357" i="3"/>
  <c r="K7357" i="3"/>
  <c r="G7357" i="3"/>
  <c r="C7357" i="3"/>
  <c r="D7357" i="3" s="1"/>
  <c r="N7356" i="3" a="1"/>
  <c r="N7356" i="3" s="1"/>
  <c r="M7356" i="3"/>
  <c r="L7356" i="3"/>
  <c r="K7356" i="3"/>
  <c r="G7356" i="3"/>
  <c r="C7356" i="3"/>
  <c r="D7356" i="3" s="1"/>
  <c r="N7355" i="3" a="1"/>
  <c r="N7355" i="3" s="1"/>
  <c r="M7355" i="3"/>
  <c r="L7355" i="3"/>
  <c r="K7355" i="3"/>
  <c r="G7355" i="3"/>
  <c r="C7355" i="3"/>
  <c r="D7355" i="3" s="1"/>
  <c r="N7354" i="3" a="1"/>
  <c r="N7354" i="3" s="1"/>
  <c r="M7354" i="3"/>
  <c r="L7354" i="3"/>
  <c r="K7354" i="3"/>
  <c r="G7354" i="3"/>
  <c r="C7354" i="3"/>
  <c r="D7354" i="3" s="1"/>
  <c r="N7353" i="3" a="1"/>
  <c r="N7353" i="3" s="1"/>
  <c r="M7353" i="3"/>
  <c r="L7353" i="3"/>
  <c r="K7353" i="3"/>
  <c r="G7353" i="3"/>
  <c r="C7353" i="3"/>
  <c r="D7353" i="3" s="1"/>
  <c r="N7352" i="3" a="1"/>
  <c r="N7352" i="3" s="1"/>
  <c r="M7352" i="3"/>
  <c r="L7352" i="3"/>
  <c r="K7352" i="3"/>
  <c r="G7352" i="3"/>
  <c r="C7352" i="3"/>
  <c r="D7352" i="3" s="1"/>
  <c r="N7351" i="3" a="1"/>
  <c r="N7351" i="3" s="1"/>
  <c r="M7351" i="3"/>
  <c r="L7351" i="3"/>
  <c r="K7351" i="3"/>
  <c r="G7351" i="3"/>
  <c r="C7351" i="3"/>
  <c r="D7351" i="3" s="1"/>
  <c r="N7350" i="3" a="1"/>
  <c r="N7350" i="3" s="1"/>
  <c r="M7350" i="3"/>
  <c r="L7350" i="3"/>
  <c r="K7350" i="3"/>
  <c r="G7350" i="3"/>
  <c r="C7350" i="3"/>
  <c r="D7350" i="3" s="1"/>
  <c r="N7349" i="3" a="1"/>
  <c r="N7349" i="3" s="1"/>
  <c r="M7349" i="3"/>
  <c r="L7349" i="3"/>
  <c r="K7349" i="3"/>
  <c r="G7349" i="3"/>
  <c r="C7349" i="3"/>
  <c r="D7349" i="3" s="1"/>
  <c r="N7348" i="3"/>
  <c r="N7348" i="3" a="1"/>
  <c r="M7348" i="3"/>
  <c r="L7348" i="3"/>
  <c r="K7348" i="3"/>
  <c r="G7348" i="3"/>
  <c r="C7348" i="3"/>
  <c r="D7348" i="3" s="1"/>
  <c r="N7347" i="3" a="1"/>
  <c r="N7347" i="3" s="1"/>
  <c r="M7347" i="3"/>
  <c r="L7347" i="3"/>
  <c r="K7347" i="3"/>
  <c r="G7347" i="3"/>
  <c r="C7347" i="3"/>
  <c r="D7347" i="3" s="1"/>
  <c r="N7346" i="3" a="1"/>
  <c r="N7346" i="3" s="1"/>
  <c r="M7346" i="3"/>
  <c r="L7346" i="3"/>
  <c r="K7346" i="3"/>
  <c r="G7346" i="3"/>
  <c r="C7346" i="3"/>
  <c r="D7346" i="3" s="1"/>
  <c r="N7345" i="3" a="1"/>
  <c r="N7345" i="3" s="1"/>
  <c r="M7345" i="3"/>
  <c r="L7345" i="3"/>
  <c r="K7345" i="3"/>
  <c r="G7345" i="3"/>
  <c r="C7345" i="3"/>
  <c r="D7345" i="3" s="1"/>
  <c r="N7344" i="3" a="1"/>
  <c r="N7344" i="3" s="1"/>
  <c r="M7344" i="3"/>
  <c r="L7344" i="3"/>
  <c r="K7344" i="3"/>
  <c r="G7344" i="3"/>
  <c r="C7344" i="3"/>
  <c r="D7344" i="3" s="1"/>
  <c r="N7343" i="3" a="1"/>
  <c r="N7343" i="3" s="1"/>
  <c r="M7343" i="3"/>
  <c r="L7343" i="3"/>
  <c r="K7343" i="3"/>
  <c r="G7343" i="3"/>
  <c r="C7343" i="3"/>
  <c r="D7343" i="3" s="1"/>
  <c r="N7342" i="3" a="1"/>
  <c r="N7342" i="3" s="1"/>
  <c r="M7342" i="3"/>
  <c r="L7342" i="3"/>
  <c r="K7342" i="3"/>
  <c r="G7342" i="3"/>
  <c r="C7342" i="3"/>
  <c r="D7342" i="3" s="1"/>
  <c r="N7341" i="3" a="1"/>
  <c r="N7341" i="3" s="1"/>
  <c r="M7341" i="3"/>
  <c r="L7341" i="3"/>
  <c r="K7341" i="3"/>
  <c r="G7341" i="3"/>
  <c r="C7341" i="3"/>
  <c r="D7341" i="3" s="1"/>
  <c r="N7340" i="3" a="1"/>
  <c r="N7340" i="3" s="1"/>
  <c r="M7340" i="3"/>
  <c r="L7340" i="3"/>
  <c r="K7340" i="3"/>
  <c r="G7340" i="3"/>
  <c r="C7340" i="3"/>
  <c r="D7340" i="3" s="1"/>
  <c r="N7339" i="3" a="1"/>
  <c r="N7339" i="3" s="1"/>
  <c r="M7339" i="3"/>
  <c r="L7339" i="3"/>
  <c r="K7339" i="3"/>
  <c r="G7339" i="3"/>
  <c r="C7339" i="3"/>
  <c r="D7339" i="3" s="1"/>
  <c r="N7338" i="3" a="1"/>
  <c r="N7338" i="3" s="1"/>
  <c r="M7338" i="3"/>
  <c r="L7338" i="3"/>
  <c r="K7338" i="3"/>
  <c r="G7338" i="3"/>
  <c r="C7338" i="3"/>
  <c r="D7338" i="3" s="1"/>
  <c r="N7337" i="3" a="1"/>
  <c r="N7337" i="3" s="1"/>
  <c r="M7337" i="3"/>
  <c r="L7337" i="3"/>
  <c r="K7337" i="3"/>
  <c r="G7337" i="3"/>
  <c r="C7337" i="3"/>
  <c r="D7337" i="3" s="1"/>
  <c r="N7336" i="3" a="1"/>
  <c r="N7336" i="3" s="1"/>
  <c r="M7336" i="3"/>
  <c r="L7336" i="3"/>
  <c r="K7336" i="3"/>
  <c r="G7336" i="3"/>
  <c r="C7336" i="3"/>
  <c r="D7336" i="3" s="1"/>
  <c r="N7335" i="3"/>
  <c r="N7335" i="3" a="1"/>
  <c r="M7335" i="3"/>
  <c r="L7335" i="3"/>
  <c r="K7335" i="3"/>
  <c r="G7335" i="3"/>
  <c r="C7335" i="3"/>
  <c r="D7335" i="3" s="1"/>
  <c r="N7334" i="3" a="1"/>
  <c r="N7334" i="3" s="1"/>
  <c r="M7334" i="3"/>
  <c r="L7334" i="3"/>
  <c r="K7334" i="3"/>
  <c r="G7334" i="3"/>
  <c r="C7334" i="3"/>
  <c r="D7334" i="3" s="1"/>
  <c r="N7333" i="3" a="1"/>
  <c r="N7333" i="3" s="1"/>
  <c r="M7333" i="3"/>
  <c r="L7333" i="3"/>
  <c r="K7333" i="3"/>
  <c r="G7333" i="3"/>
  <c r="C7333" i="3"/>
  <c r="D7333" i="3" s="1"/>
  <c r="N7332" i="3" a="1"/>
  <c r="N7332" i="3" s="1"/>
  <c r="M7332" i="3"/>
  <c r="L7332" i="3"/>
  <c r="K7332" i="3"/>
  <c r="G7332" i="3"/>
  <c r="C7332" i="3"/>
  <c r="D7332" i="3" s="1"/>
  <c r="N7331" i="3" a="1"/>
  <c r="N7331" i="3" s="1"/>
  <c r="M7331" i="3"/>
  <c r="L7331" i="3"/>
  <c r="K7331" i="3"/>
  <c r="G7331" i="3"/>
  <c r="C7331" i="3"/>
  <c r="D7331" i="3" s="1"/>
  <c r="N7330" i="3" a="1"/>
  <c r="N7330" i="3" s="1"/>
  <c r="M7330" i="3"/>
  <c r="L7330" i="3"/>
  <c r="K7330" i="3"/>
  <c r="G7330" i="3"/>
  <c r="C7330" i="3"/>
  <c r="D7330" i="3" s="1"/>
  <c r="N7329" i="3" a="1"/>
  <c r="N7329" i="3" s="1"/>
  <c r="M7329" i="3"/>
  <c r="L7329" i="3"/>
  <c r="K7329" i="3"/>
  <c r="G7329" i="3"/>
  <c r="C7329" i="3"/>
  <c r="D7329" i="3" s="1"/>
  <c r="N7328" i="3" a="1"/>
  <c r="N7328" i="3" s="1"/>
  <c r="M7328" i="3"/>
  <c r="L7328" i="3"/>
  <c r="K7328" i="3"/>
  <c r="G7328" i="3"/>
  <c r="C7328" i="3"/>
  <c r="D7328" i="3" s="1"/>
  <c r="N7327" i="3" a="1"/>
  <c r="N7327" i="3" s="1"/>
  <c r="M7327" i="3"/>
  <c r="L7327" i="3"/>
  <c r="K7327" i="3"/>
  <c r="G7327" i="3"/>
  <c r="C7327" i="3"/>
  <c r="D7327" i="3" s="1"/>
  <c r="N7326" i="3" a="1"/>
  <c r="N7326" i="3" s="1"/>
  <c r="M7326" i="3"/>
  <c r="L7326" i="3"/>
  <c r="K7326" i="3"/>
  <c r="G7326" i="3"/>
  <c r="C7326" i="3"/>
  <c r="D7326" i="3" s="1"/>
  <c r="N7325" i="3" a="1"/>
  <c r="N7325" i="3" s="1"/>
  <c r="M7325" i="3"/>
  <c r="L7325" i="3"/>
  <c r="K7325" i="3"/>
  <c r="G7325" i="3"/>
  <c r="C7325" i="3"/>
  <c r="D7325" i="3" s="1"/>
  <c r="N7324" i="3" a="1"/>
  <c r="N7324" i="3" s="1"/>
  <c r="M7324" i="3"/>
  <c r="L7324" i="3"/>
  <c r="K7324" i="3"/>
  <c r="G7324" i="3"/>
  <c r="C7324" i="3"/>
  <c r="D7324" i="3" s="1"/>
  <c r="N7323" i="3" a="1"/>
  <c r="N7323" i="3" s="1"/>
  <c r="M7323" i="3"/>
  <c r="L7323" i="3"/>
  <c r="K7323" i="3"/>
  <c r="G7323" i="3"/>
  <c r="C7323" i="3"/>
  <c r="D7323" i="3" s="1"/>
  <c r="N7322" i="3" a="1"/>
  <c r="N7322" i="3" s="1"/>
  <c r="M7322" i="3"/>
  <c r="L7322" i="3"/>
  <c r="K7322" i="3"/>
  <c r="G7322" i="3"/>
  <c r="C7322" i="3"/>
  <c r="D7322" i="3" s="1"/>
  <c r="N7321" i="3" a="1"/>
  <c r="N7321" i="3" s="1"/>
  <c r="M7321" i="3"/>
  <c r="L7321" i="3"/>
  <c r="K7321" i="3"/>
  <c r="G7321" i="3"/>
  <c r="C7321" i="3"/>
  <c r="D7321" i="3" s="1"/>
  <c r="N7320" i="3" a="1"/>
  <c r="N7320" i="3" s="1"/>
  <c r="M7320" i="3"/>
  <c r="L7320" i="3"/>
  <c r="K7320" i="3"/>
  <c r="G7320" i="3"/>
  <c r="C7320" i="3"/>
  <c r="D7320" i="3" s="1"/>
  <c r="N7319" i="3" a="1"/>
  <c r="N7319" i="3" s="1"/>
  <c r="M7319" i="3"/>
  <c r="L7319" i="3"/>
  <c r="K7319" i="3"/>
  <c r="G7319" i="3"/>
  <c r="C7319" i="3"/>
  <c r="D7319" i="3" s="1"/>
  <c r="N7318" i="3" a="1"/>
  <c r="N7318" i="3" s="1"/>
  <c r="M7318" i="3"/>
  <c r="L7318" i="3"/>
  <c r="K7318" i="3"/>
  <c r="G7318" i="3"/>
  <c r="C7318" i="3"/>
  <c r="D7318" i="3" s="1"/>
  <c r="N7317" i="3" a="1"/>
  <c r="N7317" i="3" s="1"/>
  <c r="M7317" i="3"/>
  <c r="L7317" i="3"/>
  <c r="K7317" i="3"/>
  <c r="G7317" i="3"/>
  <c r="C7317" i="3"/>
  <c r="D7317" i="3" s="1"/>
  <c r="N7316" i="3" a="1"/>
  <c r="N7316" i="3" s="1"/>
  <c r="M7316" i="3"/>
  <c r="L7316" i="3"/>
  <c r="K7316" i="3"/>
  <c r="G7316" i="3"/>
  <c r="C7316" i="3"/>
  <c r="D7316" i="3" s="1"/>
  <c r="N7315" i="3" a="1"/>
  <c r="N7315" i="3" s="1"/>
  <c r="M7315" i="3"/>
  <c r="L7315" i="3"/>
  <c r="K7315" i="3"/>
  <c r="G7315" i="3"/>
  <c r="C7315" i="3"/>
  <c r="D7315" i="3" s="1"/>
  <c r="N7314" i="3" a="1"/>
  <c r="N7314" i="3" s="1"/>
  <c r="M7314" i="3"/>
  <c r="L7314" i="3"/>
  <c r="K7314" i="3"/>
  <c r="G7314" i="3"/>
  <c r="C7314" i="3"/>
  <c r="D7314" i="3" s="1"/>
  <c r="N7313" i="3" a="1"/>
  <c r="N7313" i="3" s="1"/>
  <c r="M7313" i="3"/>
  <c r="L7313" i="3"/>
  <c r="K7313" i="3"/>
  <c r="G7313" i="3"/>
  <c r="C7313" i="3"/>
  <c r="D7313" i="3" s="1"/>
  <c r="N7312" i="3" a="1"/>
  <c r="N7312" i="3" s="1"/>
  <c r="M7312" i="3"/>
  <c r="L7312" i="3"/>
  <c r="K7312" i="3"/>
  <c r="G7312" i="3"/>
  <c r="C7312" i="3"/>
  <c r="D7312" i="3" s="1"/>
  <c r="N7311" i="3" a="1"/>
  <c r="N7311" i="3" s="1"/>
  <c r="M7311" i="3"/>
  <c r="L7311" i="3"/>
  <c r="K7311" i="3"/>
  <c r="G7311" i="3"/>
  <c r="C7311" i="3"/>
  <c r="D7311" i="3" s="1"/>
  <c r="N7310" i="3" a="1"/>
  <c r="N7310" i="3" s="1"/>
  <c r="M7310" i="3"/>
  <c r="L7310" i="3"/>
  <c r="K7310" i="3"/>
  <c r="G7310" i="3"/>
  <c r="C7310" i="3"/>
  <c r="D7310" i="3" s="1"/>
  <c r="N7309" i="3" a="1"/>
  <c r="N7309" i="3" s="1"/>
  <c r="M7309" i="3"/>
  <c r="L7309" i="3"/>
  <c r="K7309" i="3"/>
  <c r="G7309" i="3"/>
  <c r="C7309" i="3"/>
  <c r="D7309" i="3" s="1"/>
  <c r="N7308" i="3" a="1"/>
  <c r="N7308" i="3" s="1"/>
  <c r="M7308" i="3"/>
  <c r="L7308" i="3"/>
  <c r="K7308" i="3"/>
  <c r="G7308" i="3"/>
  <c r="C7308" i="3"/>
  <c r="D7308" i="3" s="1"/>
  <c r="N7307" i="3" a="1"/>
  <c r="N7307" i="3" s="1"/>
  <c r="M7307" i="3"/>
  <c r="L7307" i="3"/>
  <c r="K7307" i="3"/>
  <c r="G7307" i="3"/>
  <c r="C7307" i="3"/>
  <c r="D7307" i="3" s="1"/>
  <c r="N7306" i="3" a="1"/>
  <c r="N7306" i="3" s="1"/>
  <c r="M7306" i="3"/>
  <c r="L7306" i="3"/>
  <c r="K7306" i="3"/>
  <c r="G7306" i="3"/>
  <c r="C7306" i="3"/>
  <c r="D7306" i="3" s="1"/>
  <c r="N7305" i="3" a="1"/>
  <c r="N7305" i="3" s="1"/>
  <c r="M7305" i="3"/>
  <c r="L7305" i="3"/>
  <c r="K7305" i="3"/>
  <c r="G7305" i="3"/>
  <c r="C7305" i="3"/>
  <c r="D7305" i="3" s="1"/>
  <c r="N7304" i="3" a="1"/>
  <c r="N7304" i="3" s="1"/>
  <c r="M7304" i="3"/>
  <c r="L7304" i="3"/>
  <c r="K7304" i="3"/>
  <c r="G7304" i="3"/>
  <c r="C7304" i="3"/>
  <c r="D7304" i="3" s="1"/>
  <c r="N7303" i="3" a="1"/>
  <c r="N7303" i="3" s="1"/>
  <c r="M7303" i="3"/>
  <c r="L7303" i="3"/>
  <c r="K7303" i="3"/>
  <c r="G7303" i="3"/>
  <c r="C7303" i="3"/>
  <c r="D7303" i="3" s="1"/>
  <c r="N7302" i="3" a="1"/>
  <c r="N7302" i="3" s="1"/>
  <c r="M7302" i="3"/>
  <c r="L7302" i="3"/>
  <c r="K7302" i="3"/>
  <c r="G7302" i="3"/>
  <c r="C7302" i="3"/>
  <c r="D7302" i="3" s="1"/>
  <c r="N7301" i="3" a="1"/>
  <c r="N7301" i="3" s="1"/>
  <c r="M7301" i="3"/>
  <c r="L7301" i="3"/>
  <c r="K7301" i="3"/>
  <c r="G7301" i="3"/>
  <c r="C7301" i="3"/>
  <c r="D7301" i="3" s="1"/>
  <c r="N7300" i="3"/>
  <c r="N7300" i="3" a="1"/>
  <c r="M7300" i="3"/>
  <c r="L7300" i="3"/>
  <c r="K7300" i="3"/>
  <c r="G7300" i="3"/>
  <c r="C7300" i="3"/>
  <c r="D7300" i="3" s="1"/>
  <c r="N7299" i="3" a="1"/>
  <c r="N7299" i="3" s="1"/>
  <c r="M7299" i="3"/>
  <c r="L7299" i="3"/>
  <c r="K7299" i="3"/>
  <c r="G7299" i="3"/>
  <c r="C7299" i="3"/>
  <c r="D7299" i="3" s="1"/>
  <c r="N7298" i="3" a="1"/>
  <c r="N7298" i="3" s="1"/>
  <c r="M7298" i="3"/>
  <c r="L7298" i="3"/>
  <c r="K7298" i="3"/>
  <c r="G7298" i="3"/>
  <c r="C7298" i="3"/>
  <c r="D7298" i="3" s="1"/>
  <c r="N7297" i="3" a="1"/>
  <c r="N7297" i="3" s="1"/>
  <c r="M7297" i="3"/>
  <c r="L7297" i="3"/>
  <c r="K7297" i="3"/>
  <c r="G7297" i="3"/>
  <c r="C7297" i="3"/>
  <c r="D7297" i="3" s="1"/>
  <c r="N7296" i="3" a="1"/>
  <c r="N7296" i="3" s="1"/>
  <c r="M7296" i="3"/>
  <c r="L7296" i="3"/>
  <c r="K7296" i="3"/>
  <c r="G7296" i="3"/>
  <c r="C7296" i="3"/>
  <c r="D7296" i="3" s="1"/>
  <c r="N7295" i="3" a="1"/>
  <c r="N7295" i="3" s="1"/>
  <c r="M7295" i="3"/>
  <c r="L7295" i="3"/>
  <c r="K7295" i="3"/>
  <c r="G7295" i="3"/>
  <c r="C7295" i="3"/>
  <c r="D7295" i="3" s="1"/>
  <c r="N7294" i="3" a="1"/>
  <c r="N7294" i="3" s="1"/>
  <c r="M7294" i="3"/>
  <c r="L7294" i="3"/>
  <c r="K7294" i="3"/>
  <c r="G7294" i="3"/>
  <c r="C7294" i="3"/>
  <c r="D7294" i="3" s="1"/>
  <c r="N7293" i="3" a="1"/>
  <c r="N7293" i="3" s="1"/>
  <c r="M7293" i="3"/>
  <c r="L7293" i="3"/>
  <c r="K7293" i="3"/>
  <c r="G7293" i="3"/>
  <c r="C7293" i="3"/>
  <c r="D7293" i="3" s="1"/>
  <c r="N7292" i="3" a="1"/>
  <c r="N7292" i="3" s="1"/>
  <c r="M7292" i="3"/>
  <c r="L7292" i="3"/>
  <c r="K7292" i="3"/>
  <c r="G7292" i="3"/>
  <c r="C7292" i="3"/>
  <c r="D7292" i="3" s="1"/>
  <c r="N7291" i="3" a="1"/>
  <c r="N7291" i="3" s="1"/>
  <c r="M7291" i="3"/>
  <c r="L7291" i="3"/>
  <c r="K7291" i="3"/>
  <c r="G7291" i="3"/>
  <c r="C7291" i="3"/>
  <c r="D7291" i="3" s="1"/>
  <c r="N7290" i="3" a="1"/>
  <c r="N7290" i="3" s="1"/>
  <c r="M7290" i="3"/>
  <c r="L7290" i="3"/>
  <c r="K7290" i="3"/>
  <c r="G7290" i="3"/>
  <c r="C7290" i="3"/>
  <c r="D7290" i="3" s="1"/>
  <c r="N7289" i="3" a="1"/>
  <c r="N7289" i="3" s="1"/>
  <c r="M7289" i="3"/>
  <c r="L7289" i="3"/>
  <c r="K7289" i="3"/>
  <c r="G7289" i="3"/>
  <c r="C7289" i="3"/>
  <c r="D7289" i="3" s="1"/>
  <c r="N7288" i="3" a="1"/>
  <c r="N7288" i="3" s="1"/>
  <c r="M7288" i="3"/>
  <c r="L7288" i="3"/>
  <c r="K7288" i="3"/>
  <c r="G7288" i="3"/>
  <c r="C7288" i="3"/>
  <c r="D7288" i="3" s="1"/>
  <c r="N7287" i="3" a="1"/>
  <c r="N7287" i="3" s="1"/>
  <c r="M7287" i="3"/>
  <c r="L7287" i="3"/>
  <c r="K7287" i="3"/>
  <c r="G7287" i="3"/>
  <c r="C7287" i="3"/>
  <c r="D7287" i="3" s="1"/>
  <c r="N7286" i="3" a="1"/>
  <c r="N7286" i="3" s="1"/>
  <c r="M7286" i="3"/>
  <c r="L7286" i="3"/>
  <c r="K7286" i="3"/>
  <c r="G7286" i="3"/>
  <c r="C7286" i="3"/>
  <c r="D7286" i="3" s="1"/>
  <c r="N7285" i="3" a="1"/>
  <c r="N7285" i="3" s="1"/>
  <c r="M7285" i="3"/>
  <c r="L7285" i="3"/>
  <c r="K7285" i="3"/>
  <c r="G7285" i="3"/>
  <c r="C7285" i="3"/>
  <c r="D7285" i="3" s="1"/>
  <c r="N7284" i="3" a="1"/>
  <c r="N7284" i="3" s="1"/>
  <c r="M7284" i="3"/>
  <c r="L7284" i="3"/>
  <c r="K7284" i="3"/>
  <c r="G7284" i="3"/>
  <c r="C7284" i="3"/>
  <c r="D7284" i="3" s="1"/>
  <c r="N7283" i="3" a="1"/>
  <c r="N7283" i="3" s="1"/>
  <c r="M7283" i="3"/>
  <c r="L7283" i="3"/>
  <c r="K7283" i="3"/>
  <c r="G7283" i="3"/>
  <c r="C7283" i="3"/>
  <c r="D7283" i="3" s="1"/>
  <c r="N7282" i="3" a="1"/>
  <c r="N7282" i="3" s="1"/>
  <c r="M7282" i="3"/>
  <c r="L7282" i="3"/>
  <c r="K7282" i="3"/>
  <c r="G7282" i="3"/>
  <c r="C7282" i="3"/>
  <c r="D7282" i="3" s="1"/>
  <c r="N7281" i="3" a="1"/>
  <c r="N7281" i="3" s="1"/>
  <c r="M7281" i="3"/>
  <c r="L7281" i="3"/>
  <c r="K7281" i="3"/>
  <c r="G7281" i="3"/>
  <c r="C7281" i="3"/>
  <c r="D7281" i="3" s="1"/>
  <c r="N7280" i="3" a="1"/>
  <c r="N7280" i="3" s="1"/>
  <c r="M7280" i="3"/>
  <c r="L7280" i="3"/>
  <c r="K7280" i="3"/>
  <c r="G7280" i="3"/>
  <c r="C7280" i="3"/>
  <c r="D7280" i="3" s="1"/>
  <c r="N7279" i="3" a="1"/>
  <c r="N7279" i="3" s="1"/>
  <c r="M7279" i="3"/>
  <c r="L7279" i="3"/>
  <c r="K7279" i="3"/>
  <c r="G7279" i="3"/>
  <c r="C7279" i="3"/>
  <c r="D7279" i="3" s="1"/>
  <c r="N7278" i="3" a="1"/>
  <c r="N7278" i="3" s="1"/>
  <c r="M7278" i="3"/>
  <c r="L7278" i="3"/>
  <c r="K7278" i="3"/>
  <c r="G7278" i="3"/>
  <c r="C7278" i="3"/>
  <c r="D7278" i="3" s="1"/>
  <c r="N7277" i="3" a="1"/>
  <c r="N7277" i="3" s="1"/>
  <c r="M7277" i="3"/>
  <c r="L7277" i="3"/>
  <c r="K7277" i="3"/>
  <c r="G7277" i="3"/>
  <c r="C7277" i="3"/>
  <c r="D7277" i="3" s="1"/>
  <c r="N7276" i="3" a="1"/>
  <c r="N7276" i="3" s="1"/>
  <c r="M7276" i="3"/>
  <c r="L7276" i="3"/>
  <c r="K7276" i="3"/>
  <c r="G7276" i="3"/>
  <c r="C7276" i="3"/>
  <c r="D7276" i="3" s="1"/>
  <c r="N7275" i="3" a="1"/>
  <c r="N7275" i="3" s="1"/>
  <c r="M7275" i="3"/>
  <c r="L7275" i="3"/>
  <c r="K7275" i="3"/>
  <c r="G7275" i="3"/>
  <c r="C7275" i="3"/>
  <c r="D7275" i="3" s="1"/>
  <c r="N7274" i="3" a="1"/>
  <c r="N7274" i="3" s="1"/>
  <c r="M7274" i="3"/>
  <c r="L7274" i="3"/>
  <c r="K7274" i="3"/>
  <c r="G7274" i="3"/>
  <c r="C7274" i="3"/>
  <c r="D7274" i="3" s="1"/>
  <c r="N7273" i="3" a="1"/>
  <c r="N7273" i="3" s="1"/>
  <c r="M7273" i="3"/>
  <c r="L7273" i="3"/>
  <c r="K7273" i="3"/>
  <c r="G7273" i="3"/>
  <c r="C7273" i="3"/>
  <c r="D7273" i="3" s="1"/>
  <c r="N7272" i="3" a="1"/>
  <c r="N7272" i="3" s="1"/>
  <c r="M7272" i="3"/>
  <c r="L7272" i="3"/>
  <c r="K7272" i="3"/>
  <c r="G7272" i="3"/>
  <c r="C7272" i="3"/>
  <c r="D7272" i="3" s="1"/>
  <c r="N7271" i="3" a="1"/>
  <c r="N7271" i="3" s="1"/>
  <c r="M7271" i="3"/>
  <c r="L7271" i="3"/>
  <c r="K7271" i="3"/>
  <c r="G7271" i="3"/>
  <c r="C7271" i="3"/>
  <c r="D7271" i="3" s="1"/>
  <c r="N7270" i="3" a="1"/>
  <c r="N7270" i="3" s="1"/>
  <c r="M7270" i="3"/>
  <c r="L7270" i="3"/>
  <c r="K7270" i="3"/>
  <c r="G7270" i="3"/>
  <c r="C7270" i="3"/>
  <c r="D7270" i="3" s="1"/>
  <c r="N7269" i="3" a="1"/>
  <c r="N7269" i="3" s="1"/>
  <c r="M7269" i="3"/>
  <c r="L7269" i="3"/>
  <c r="K7269" i="3"/>
  <c r="G7269" i="3"/>
  <c r="C7269" i="3"/>
  <c r="D7269" i="3" s="1"/>
  <c r="N7268" i="3" a="1"/>
  <c r="N7268" i="3" s="1"/>
  <c r="M7268" i="3"/>
  <c r="L7268" i="3"/>
  <c r="K7268" i="3"/>
  <c r="G7268" i="3"/>
  <c r="C7268" i="3"/>
  <c r="D7268" i="3" s="1"/>
  <c r="N7267" i="3" a="1"/>
  <c r="N7267" i="3" s="1"/>
  <c r="M7267" i="3"/>
  <c r="L7267" i="3"/>
  <c r="K7267" i="3"/>
  <c r="G7267" i="3"/>
  <c r="C7267" i="3"/>
  <c r="D7267" i="3" s="1"/>
  <c r="N7266" i="3" a="1"/>
  <c r="N7266" i="3" s="1"/>
  <c r="M7266" i="3"/>
  <c r="L7266" i="3"/>
  <c r="K7266" i="3"/>
  <c r="G7266" i="3"/>
  <c r="C7266" i="3"/>
  <c r="D7266" i="3" s="1"/>
  <c r="N7265" i="3" a="1"/>
  <c r="N7265" i="3" s="1"/>
  <c r="M7265" i="3"/>
  <c r="L7265" i="3"/>
  <c r="K7265" i="3"/>
  <c r="G7265" i="3"/>
  <c r="C7265" i="3"/>
  <c r="D7265" i="3" s="1"/>
  <c r="N7264" i="3" a="1"/>
  <c r="N7264" i="3" s="1"/>
  <c r="M7264" i="3"/>
  <c r="L7264" i="3"/>
  <c r="K7264" i="3"/>
  <c r="G7264" i="3"/>
  <c r="C7264" i="3"/>
  <c r="D7264" i="3" s="1"/>
  <c r="N7263" i="3" a="1"/>
  <c r="N7263" i="3" s="1"/>
  <c r="M7263" i="3"/>
  <c r="L7263" i="3"/>
  <c r="K7263" i="3"/>
  <c r="G7263" i="3"/>
  <c r="C7263" i="3"/>
  <c r="D7263" i="3" s="1"/>
  <c r="N7262" i="3" a="1"/>
  <c r="N7262" i="3" s="1"/>
  <c r="M7262" i="3"/>
  <c r="L7262" i="3"/>
  <c r="K7262" i="3"/>
  <c r="G7262" i="3"/>
  <c r="C7262" i="3"/>
  <c r="D7262" i="3" s="1"/>
  <c r="N7261" i="3" a="1"/>
  <c r="N7261" i="3" s="1"/>
  <c r="M7261" i="3"/>
  <c r="L7261" i="3"/>
  <c r="K7261" i="3"/>
  <c r="G7261" i="3"/>
  <c r="C7261" i="3"/>
  <c r="D7261" i="3" s="1"/>
  <c r="N7260" i="3" a="1"/>
  <c r="N7260" i="3" s="1"/>
  <c r="M7260" i="3"/>
  <c r="L7260" i="3"/>
  <c r="K7260" i="3"/>
  <c r="G7260" i="3"/>
  <c r="C7260" i="3"/>
  <c r="D7260" i="3" s="1"/>
  <c r="N7259" i="3" a="1"/>
  <c r="N7259" i="3" s="1"/>
  <c r="M7259" i="3"/>
  <c r="L7259" i="3"/>
  <c r="K7259" i="3"/>
  <c r="G7259" i="3"/>
  <c r="C7259" i="3"/>
  <c r="D7259" i="3" s="1"/>
  <c r="N7258" i="3" a="1"/>
  <c r="N7258" i="3" s="1"/>
  <c r="M7258" i="3"/>
  <c r="L7258" i="3"/>
  <c r="K7258" i="3"/>
  <c r="G7258" i="3"/>
  <c r="C7258" i="3"/>
  <c r="D7258" i="3" s="1"/>
  <c r="N7257" i="3" a="1"/>
  <c r="N7257" i="3" s="1"/>
  <c r="M7257" i="3"/>
  <c r="L7257" i="3"/>
  <c r="K7257" i="3"/>
  <c r="G7257" i="3"/>
  <c r="C7257" i="3"/>
  <c r="D7257" i="3" s="1"/>
  <c r="N7256" i="3" a="1"/>
  <c r="N7256" i="3" s="1"/>
  <c r="M7256" i="3"/>
  <c r="L7256" i="3"/>
  <c r="K7256" i="3"/>
  <c r="G7256" i="3"/>
  <c r="C7256" i="3"/>
  <c r="D7256" i="3" s="1"/>
  <c r="N7255" i="3" a="1"/>
  <c r="N7255" i="3" s="1"/>
  <c r="M7255" i="3"/>
  <c r="L7255" i="3"/>
  <c r="K7255" i="3"/>
  <c r="G7255" i="3"/>
  <c r="C7255" i="3"/>
  <c r="D7255" i="3" s="1"/>
  <c r="N7254" i="3" a="1"/>
  <c r="N7254" i="3" s="1"/>
  <c r="M7254" i="3"/>
  <c r="L7254" i="3"/>
  <c r="K7254" i="3"/>
  <c r="G7254" i="3"/>
  <c r="C7254" i="3"/>
  <c r="D7254" i="3" s="1"/>
  <c r="N7253" i="3" a="1"/>
  <c r="N7253" i="3" s="1"/>
  <c r="M7253" i="3"/>
  <c r="L7253" i="3"/>
  <c r="K7253" i="3"/>
  <c r="G7253" i="3"/>
  <c r="C7253" i="3"/>
  <c r="D7253" i="3" s="1"/>
  <c r="N7252" i="3" a="1"/>
  <c r="N7252" i="3" s="1"/>
  <c r="M7252" i="3"/>
  <c r="L7252" i="3"/>
  <c r="K7252" i="3"/>
  <c r="G7252" i="3"/>
  <c r="C7252" i="3"/>
  <c r="D7252" i="3" s="1"/>
  <c r="N7251" i="3" a="1"/>
  <c r="N7251" i="3" s="1"/>
  <c r="M7251" i="3"/>
  <c r="L7251" i="3"/>
  <c r="K7251" i="3"/>
  <c r="G7251" i="3"/>
  <c r="C7251" i="3"/>
  <c r="D7251" i="3" s="1"/>
  <c r="N7250" i="3" a="1"/>
  <c r="N7250" i="3" s="1"/>
  <c r="M7250" i="3"/>
  <c r="L7250" i="3"/>
  <c r="K7250" i="3"/>
  <c r="G7250" i="3"/>
  <c r="C7250" i="3"/>
  <c r="D7250" i="3" s="1"/>
  <c r="N7249" i="3" a="1"/>
  <c r="N7249" i="3" s="1"/>
  <c r="M7249" i="3"/>
  <c r="L7249" i="3"/>
  <c r="K7249" i="3"/>
  <c r="G7249" i="3"/>
  <c r="C7249" i="3"/>
  <c r="D7249" i="3" s="1"/>
  <c r="N7248" i="3" a="1"/>
  <c r="N7248" i="3" s="1"/>
  <c r="M7248" i="3"/>
  <c r="L7248" i="3"/>
  <c r="K7248" i="3"/>
  <c r="G7248" i="3"/>
  <c r="C7248" i="3"/>
  <c r="D7248" i="3" s="1"/>
  <c r="N7247" i="3" a="1"/>
  <c r="N7247" i="3" s="1"/>
  <c r="M7247" i="3"/>
  <c r="L7247" i="3"/>
  <c r="K7247" i="3"/>
  <c r="G7247" i="3"/>
  <c r="C7247" i="3"/>
  <c r="D7247" i="3" s="1"/>
  <c r="N7246" i="3" a="1"/>
  <c r="N7246" i="3" s="1"/>
  <c r="M7246" i="3"/>
  <c r="L7246" i="3"/>
  <c r="K7246" i="3"/>
  <c r="G7246" i="3"/>
  <c r="C7246" i="3"/>
  <c r="D7246" i="3" s="1"/>
  <c r="N7245" i="3" a="1"/>
  <c r="N7245" i="3" s="1"/>
  <c r="M7245" i="3"/>
  <c r="L7245" i="3"/>
  <c r="K7245" i="3"/>
  <c r="G7245" i="3"/>
  <c r="C7245" i="3"/>
  <c r="D7245" i="3" s="1"/>
  <c r="N7244" i="3" a="1"/>
  <c r="N7244" i="3" s="1"/>
  <c r="M7244" i="3"/>
  <c r="L7244" i="3"/>
  <c r="K7244" i="3"/>
  <c r="G7244" i="3"/>
  <c r="C7244" i="3"/>
  <c r="D7244" i="3" s="1"/>
  <c r="N7243" i="3" a="1"/>
  <c r="N7243" i="3" s="1"/>
  <c r="M7243" i="3"/>
  <c r="L7243" i="3"/>
  <c r="K7243" i="3"/>
  <c r="G7243" i="3"/>
  <c r="C7243" i="3"/>
  <c r="D7243" i="3" s="1"/>
  <c r="N7242" i="3" a="1"/>
  <c r="N7242" i="3" s="1"/>
  <c r="M7242" i="3"/>
  <c r="L7242" i="3"/>
  <c r="K7242" i="3"/>
  <c r="G7242" i="3"/>
  <c r="C7242" i="3"/>
  <c r="D7242" i="3" s="1"/>
  <c r="N7241" i="3" a="1"/>
  <c r="N7241" i="3" s="1"/>
  <c r="M7241" i="3"/>
  <c r="L7241" i="3"/>
  <c r="K7241" i="3"/>
  <c r="G7241" i="3"/>
  <c r="C7241" i="3"/>
  <c r="D7241" i="3" s="1"/>
  <c r="N7240" i="3" a="1"/>
  <c r="N7240" i="3" s="1"/>
  <c r="M7240" i="3"/>
  <c r="L7240" i="3"/>
  <c r="K7240" i="3"/>
  <c r="G7240" i="3"/>
  <c r="C7240" i="3"/>
  <c r="D7240" i="3" s="1"/>
  <c r="N7239" i="3" a="1"/>
  <c r="N7239" i="3" s="1"/>
  <c r="M7239" i="3"/>
  <c r="L7239" i="3"/>
  <c r="K7239" i="3"/>
  <c r="G7239" i="3"/>
  <c r="C7239" i="3"/>
  <c r="D7239" i="3" s="1"/>
  <c r="N7238" i="3" a="1"/>
  <c r="N7238" i="3" s="1"/>
  <c r="M7238" i="3"/>
  <c r="L7238" i="3"/>
  <c r="K7238" i="3"/>
  <c r="G7238" i="3"/>
  <c r="C7238" i="3"/>
  <c r="D7238" i="3" s="1"/>
  <c r="N7237" i="3" a="1"/>
  <c r="N7237" i="3" s="1"/>
  <c r="M7237" i="3"/>
  <c r="L7237" i="3"/>
  <c r="K7237" i="3"/>
  <c r="G7237" i="3"/>
  <c r="C7237" i="3"/>
  <c r="D7237" i="3" s="1"/>
  <c r="N7236" i="3" a="1"/>
  <c r="N7236" i="3" s="1"/>
  <c r="M7236" i="3"/>
  <c r="L7236" i="3"/>
  <c r="K7236" i="3"/>
  <c r="G7236" i="3"/>
  <c r="C7236" i="3"/>
  <c r="D7236" i="3" s="1"/>
  <c r="N7235" i="3" a="1"/>
  <c r="N7235" i="3" s="1"/>
  <c r="M7235" i="3"/>
  <c r="L7235" i="3"/>
  <c r="K7235" i="3"/>
  <c r="G7235" i="3"/>
  <c r="C7235" i="3"/>
  <c r="D7235" i="3" s="1"/>
  <c r="N7234" i="3" a="1"/>
  <c r="N7234" i="3" s="1"/>
  <c r="M7234" i="3"/>
  <c r="L7234" i="3"/>
  <c r="K7234" i="3"/>
  <c r="G7234" i="3"/>
  <c r="C7234" i="3"/>
  <c r="D7234" i="3" s="1"/>
  <c r="N7233" i="3" a="1"/>
  <c r="N7233" i="3" s="1"/>
  <c r="M7233" i="3"/>
  <c r="L7233" i="3"/>
  <c r="K7233" i="3"/>
  <c r="G7233" i="3"/>
  <c r="C7233" i="3"/>
  <c r="D7233" i="3" s="1"/>
  <c r="N7232" i="3" a="1"/>
  <c r="N7232" i="3" s="1"/>
  <c r="M7232" i="3"/>
  <c r="L7232" i="3"/>
  <c r="K7232" i="3"/>
  <c r="G7232" i="3"/>
  <c r="C7232" i="3"/>
  <c r="D7232" i="3" s="1"/>
  <c r="N7231" i="3" a="1"/>
  <c r="N7231" i="3" s="1"/>
  <c r="M7231" i="3"/>
  <c r="L7231" i="3"/>
  <c r="K7231" i="3"/>
  <c r="G7231" i="3"/>
  <c r="C7231" i="3"/>
  <c r="D7231" i="3" s="1"/>
  <c r="N7230" i="3" a="1"/>
  <c r="N7230" i="3" s="1"/>
  <c r="M7230" i="3"/>
  <c r="L7230" i="3"/>
  <c r="K7230" i="3"/>
  <c r="G7230" i="3"/>
  <c r="C7230" i="3"/>
  <c r="D7230" i="3" s="1"/>
  <c r="N7229" i="3" a="1"/>
  <c r="N7229" i="3" s="1"/>
  <c r="M7229" i="3"/>
  <c r="L7229" i="3"/>
  <c r="K7229" i="3"/>
  <c r="G7229" i="3"/>
  <c r="C7229" i="3"/>
  <c r="D7229" i="3" s="1"/>
  <c r="N7228" i="3" a="1"/>
  <c r="N7228" i="3" s="1"/>
  <c r="M7228" i="3"/>
  <c r="L7228" i="3"/>
  <c r="K7228" i="3"/>
  <c r="G7228" i="3"/>
  <c r="C7228" i="3"/>
  <c r="D7228" i="3" s="1"/>
  <c r="N7227" i="3" a="1"/>
  <c r="N7227" i="3" s="1"/>
  <c r="M7227" i="3"/>
  <c r="L7227" i="3"/>
  <c r="K7227" i="3"/>
  <c r="G7227" i="3"/>
  <c r="C7227" i="3"/>
  <c r="D7227" i="3" s="1"/>
  <c r="N7226" i="3" a="1"/>
  <c r="N7226" i="3" s="1"/>
  <c r="M7226" i="3"/>
  <c r="L7226" i="3"/>
  <c r="K7226" i="3"/>
  <c r="G7226" i="3"/>
  <c r="C7226" i="3"/>
  <c r="D7226" i="3" s="1"/>
  <c r="N7225" i="3" a="1"/>
  <c r="N7225" i="3" s="1"/>
  <c r="M7225" i="3"/>
  <c r="L7225" i="3"/>
  <c r="K7225" i="3"/>
  <c r="G7225" i="3"/>
  <c r="C7225" i="3"/>
  <c r="D7225" i="3" s="1"/>
  <c r="N7224" i="3" a="1"/>
  <c r="N7224" i="3" s="1"/>
  <c r="M7224" i="3"/>
  <c r="L7224" i="3"/>
  <c r="K7224" i="3"/>
  <c r="G7224" i="3"/>
  <c r="C7224" i="3"/>
  <c r="D7224" i="3" s="1"/>
  <c r="N7223" i="3" a="1"/>
  <c r="N7223" i="3" s="1"/>
  <c r="M7223" i="3"/>
  <c r="L7223" i="3"/>
  <c r="K7223" i="3"/>
  <c r="G7223" i="3"/>
  <c r="C7223" i="3"/>
  <c r="D7223" i="3" s="1"/>
  <c r="N7222" i="3" a="1"/>
  <c r="N7222" i="3" s="1"/>
  <c r="M7222" i="3"/>
  <c r="L7222" i="3"/>
  <c r="K7222" i="3"/>
  <c r="G7222" i="3"/>
  <c r="C7222" i="3"/>
  <c r="D7222" i="3" s="1"/>
  <c r="N7221" i="3" a="1"/>
  <c r="N7221" i="3" s="1"/>
  <c r="M7221" i="3"/>
  <c r="L7221" i="3"/>
  <c r="K7221" i="3"/>
  <c r="G7221" i="3"/>
  <c r="C7221" i="3"/>
  <c r="D7221" i="3" s="1"/>
  <c r="N7220" i="3" a="1"/>
  <c r="N7220" i="3" s="1"/>
  <c r="M7220" i="3"/>
  <c r="L7220" i="3"/>
  <c r="K7220" i="3"/>
  <c r="G7220" i="3"/>
  <c r="C7220" i="3"/>
  <c r="D7220" i="3" s="1"/>
  <c r="N7219" i="3" a="1"/>
  <c r="N7219" i="3" s="1"/>
  <c r="M7219" i="3"/>
  <c r="L7219" i="3"/>
  <c r="K7219" i="3"/>
  <c r="G7219" i="3"/>
  <c r="C7219" i="3"/>
  <c r="D7219" i="3" s="1"/>
  <c r="N7218" i="3" a="1"/>
  <c r="N7218" i="3" s="1"/>
  <c r="M7218" i="3"/>
  <c r="L7218" i="3"/>
  <c r="K7218" i="3"/>
  <c r="G7218" i="3"/>
  <c r="C7218" i="3"/>
  <c r="D7218" i="3" s="1"/>
  <c r="N7217" i="3" a="1"/>
  <c r="N7217" i="3" s="1"/>
  <c r="M7217" i="3"/>
  <c r="L7217" i="3"/>
  <c r="K7217" i="3"/>
  <c r="G7217" i="3"/>
  <c r="C7217" i="3"/>
  <c r="D7217" i="3" s="1"/>
  <c r="N7216" i="3" a="1"/>
  <c r="N7216" i="3" s="1"/>
  <c r="M7216" i="3"/>
  <c r="L7216" i="3"/>
  <c r="K7216" i="3"/>
  <c r="G7216" i="3"/>
  <c r="C7216" i="3"/>
  <c r="D7216" i="3" s="1"/>
  <c r="N7215" i="3" a="1"/>
  <c r="N7215" i="3" s="1"/>
  <c r="M7215" i="3"/>
  <c r="L7215" i="3"/>
  <c r="K7215" i="3"/>
  <c r="G7215" i="3"/>
  <c r="C7215" i="3"/>
  <c r="D7215" i="3" s="1"/>
  <c r="N7214" i="3" a="1"/>
  <c r="N7214" i="3" s="1"/>
  <c r="M7214" i="3"/>
  <c r="L7214" i="3"/>
  <c r="K7214" i="3"/>
  <c r="G7214" i="3"/>
  <c r="C7214" i="3"/>
  <c r="D7214" i="3" s="1"/>
  <c r="N7213" i="3" a="1"/>
  <c r="N7213" i="3" s="1"/>
  <c r="M7213" i="3"/>
  <c r="L7213" i="3"/>
  <c r="K7213" i="3"/>
  <c r="G7213" i="3"/>
  <c r="C7213" i="3"/>
  <c r="D7213" i="3" s="1"/>
  <c r="N7212" i="3"/>
  <c r="N7212" i="3" a="1"/>
  <c r="M7212" i="3"/>
  <c r="L7212" i="3"/>
  <c r="K7212" i="3"/>
  <c r="G7212" i="3"/>
  <c r="C7212" i="3"/>
  <c r="D7212" i="3" s="1"/>
  <c r="N7211" i="3" a="1"/>
  <c r="N7211" i="3" s="1"/>
  <c r="M7211" i="3"/>
  <c r="L7211" i="3"/>
  <c r="K7211" i="3"/>
  <c r="G7211" i="3"/>
  <c r="C7211" i="3"/>
  <c r="D7211" i="3" s="1"/>
  <c r="N7210" i="3" a="1"/>
  <c r="N7210" i="3" s="1"/>
  <c r="M7210" i="3"/>
  <c r="L7210" i="3"/>
  <c r="K7210" i="3"/>
  <c r="G7210" i="3"/>
  <c r="C7210" i="3"/>
  <c r="D7210" i="3" s="1"/>
  <c r="N7209" i="3" a="1"/>
  <c r="N7209" i="3" s="1"/>
  <c r="M7209" i="3"/>
  <c r="L7209" i="3"/>
  <c r="K7209" i="3"/>
  <c r="G7209" i="3"/>
  <c r="C7209" i="3"/>
  <c r="D7209" i="3" s="1"/>
  <c r="N7208" i="3" a="1"/>
  <c r="N7208" i="3" s="1"/>
  <c r="M7208" i="3"/>
  <c r="L7208" i="3"/>
  <c r="K7208" i="3"/>
  <c r="G7208" i="3"/>
  <c r="C7208" i="3"/>
  <c r="D7208" i="3" s="1"/>
  <c r="N7207" i="3" a="1"/>
  <c r="N7207" i="3" s="1"/>
  <c r="M7207" i="3"/>
  <c r="L7207" i="3"/>
  <c r="K7207" i="3"/>
  <c r="G7207" i="3"/>
  <c r="C7207" i="3"/>
  <c r="D7207" i="3" s="1"/>
  <c r="N7206" i="3" a="1"/>
  <c r="N7206" i="3" s="1"/>
  <c r="M7206" i="3"/>
  <c r="L7206" i="3"/>
  <c r="K7206" i="3"/>
  <c r="G7206" i="3"/>
  <c r="C7206" i="3"/>
  <c r="D7206" i="3" s="1"/>
  <c r="N7205" i="3" a="1"/>
  <c r="N7205" i="3" s="1"/>
  <c r="M7205" i="3"/>
  <c r="L7205" i="3"/>
  <c r="K7205" i="3"/>
  <c r="G7205" i="3"/>
  <c r="C7205" i="3"/>
  <c r="D7205" i="3" s="1"/>
  <c r="N7204" i="3" a="1"/>
  <c r="N7204" i="3" s="1"/>
  <c r="M7204" i="3"/>
  <c r="L7204" i="3"/>
  <c r="K7204" i="3"/>
  <c r="G7204" i="3"/>
  <c r="C7204" i="3"/>
  <c r="D7204" i="3" s="1"/>
  <c r="N7203" i="3" a="1"/>
  <c r="N7203" i="3" s="1"/>
  <c r="M7203" i="3"/>
  <c r="L7203" i="3"/>
  <c r="K7203" i="3"/>
  <c r="G7203" i="3"/>
  <c r="C7203" i="3"/>
  <c r="D7203" i="3" s="1"/>
  <c r="N7202" i="3" a="1"/>
  <c r="N7202" i="3" s="1"/>
  <c r="M7202" i="3"/>
  <c r="L7202" i="3"/>
  <c r="K7202" i="3"/>
  <c r="G7202" i="3"/>
  <c r="C7202" i="3"/>
  <c r="D7202" i="3" s="1"/>
  <c r="N7201" i="3" a="1"/>
  <c r="N7201" i="3" s="1"/>
  <c r="M7201" i="3"/>
  <c r="L7201" i="3"/>
  <c r="K7201" i="3"/>
  <c r="G7201" i="3"/>
  <c r="C7201" i="3"/>
  <c r="D7201" i="3" s="1"/>
  <c r="N7200" i="3" a="1"/>
  <c r="N7200" i="3" s="1"/>
  <c r="M7200" i="3"/>
  <c r="L7200" i="3"/>
  <c r="K7200" i="3"/>
  <c r="G7200" i="3"/>
  <c r="C7200" i="3"/>
  <c r="D7200" i="3" s="1"/>
  <c r="N7199" i="3" a="1"/>
  <c r="N7199" i="3" s="1"/>
  <c r="M7199" i="3"/>
  <c r="L7199" i="3"/>
  <c r="K7199" i="3"/>
  <c r="G7199" i="3"/>
  <c r="C7199" i="3"/>
  <c r="D7199" i="3" s="1"/>
  <c r="N7198" i="3" a="1"/>
  <c r="N7198" i="3" s="1"/>
  <c r="M7198" i="3"/>
  <c r="L7198" i="3"/>
  <c r="K7198" i="3"/>
  <c r="G7198" i="3"/>
  <c r="C7198" i="3"/>
  <c r="D7198" i="3" s="1"/>
  <c r="N7197" i="3" a="1"/>
  <c r="N7197" i="3" s="1"/>
  <c r="M7197" i="3"/>
  <c r="L7197" i="3"/>
  <c r="K7197" i="3"/>
  <c r="G7197" i="3"/>
  <c r="C7197" i="3"/>
  <c r="D7197" i="3" s="1"/>
  <c r="N7196" i="3" a="1"/>
  <c r="N7196" i="3" s="1"/>
  <c r="M7196" i="3"/>
  <c r="L7196" i="3"/>
  <c r="K7196" i="3"/>
  <c r="G7196" i="3"/>
  <c r="C7196" i="3"/>
  <c r="D7196" i="3" s="1"/>
  <c r="N7195" i="3" a="1"/>
  <c r="N7195" i="3" s="1"/>
  <c r="M7195" i="3"/>
  <c r="L7195" i="3"/>
  <c r="K7195" i="3"/>
  <c r="G7195" i="3"/>
  <c r="C7195" i="3"/>
  <c r="D7195" i="3" s="1"/>
  <c r="N7194" i="3" a="1"/>
  <c r="N7194" i="3" s="1"/>
  <c r="M7194" i="3"/>
  <c r="L7194" i="3"/>
  <c r="K7194" i="3"/>
  <c r="G7194" i="3"/>
  <c r="C7194" i="3"/>
  <c r="D7194" i="3" s="1"/>
  <c r="N7193" i="3" a="1"/>
  <c r="N7193" i="3" s="1"/>
  <c r="M7193" i="3"/>
  <c r="L7193" i="3"/>
  <c r="K7193" i="3"/>
  <c r="G7193" i="3"/>
  <c r="C7193" i="3"/>
  <c r="D7193" i="3" s="1"/>
  <c r="N7192" i="3" a="1"/>
  <c r="N7192" i="3" s="1"/>
  <c r="M7192" i="3"/>
  <c r="L7192" i="3"/>
  <c r="K7192" i="3"/>
  <c r="G7192" i="3"/>
  <c r="C7192" i="3"/>
  <c r="D7192" i="3" s="1"/>
  <c r="N7191" i="3" a="1"/>
  <c r="N7191" i="3" s="1"/>
  <c r="M7191" i="3"/>
  <c r="L7191" i="3"/>
  <c r="K7191" i="3"/>
  <c r="G7191" i="3"/>
  <c r="C7191" i="3"/>
  <c r="D7191" i="3" s="1"/>
  <c r="N7190" i="3" a="1"/>
  <c r="N7190" i="3" s="1"/>
  <c r="M7190" i="3"/>
  <c r="L7190" i="3"/>
  <c r="K7190" i="3"/>
  <c r="G7190" i="3"/>
  <c r="C7190" i="3"/>
  <c r="D7190" i="3" s="1"/>
  <c r="N7189" i="3" a="1"/>
  <c r="N7189" i="3" s="1"/>
  <c r="M7189" i="3"/>
  <c r="L7189" i="3"/>
  <c r="K7189" i="3"/>
  <c r="G7189" i="3"/>
  <c r="C7189" i="3"/>
  <c r="D7189" i="3" s="1"/>
  <c r="N7188" i="3" a="1"/>
  <c r="N7188" i="3" s="1"/>
  <c r="M7188" i="3"/>
  <c r="L7188" i="3"/>
  <c r="K7188" i="3"/>
  <c r="G7188" i="3"/>
  <c r="C7188" i="3"/>
  <c r="D7188" i="3" s="1"/>
  <c r="N7187" i="3" a="1"/>
  <c r="N7187" i="3" s="1"/>
  <c r="M7187" i="3"/>
  <c r="L7187" i="3"/>
  <c r="K7187" i="3"/>
  <c r="G7187" i="3"/>
  <c r="C7187" i="3"/>
  <c r="D7187" i="3" s="1"/>
  <c r="N7186" i="3" a="1"/>
  <c r="N7186" i="3" s="1"/>
  <c r="M7186" i="3"/>
  <c r="L7186" i="3"/>
  <c r="K7186" i="3"/>
  <c r="G7186" i="3"/>
  <c r="C7186" i="3"/>
  <c r="D7186" i="3" s="1"/>
  <c r="N7185" i="3" a="1"/>
  <c r="N7185" i="3" s="1"/>
  <c r="M7185" i="3"/>
  <c r="L7185" i="3"/>
  <c r="K7185" i="3"/>
  <c r="G7185" i="3"/>
  <c r="C7185" i="3"/>
  <c r="D7185" i="3" s="1"/>
  <c r="N7184" i="3" a="1"/>
  <c r="N7184" i="3" s="1"/>
  <c r="M7184" i="3"/>
  <c r="L7184" i="3"/>
  <c r="K7184" i="3"/>
  <c r="G7184" i="3"/>
  <c r="C7184" i="3"/>
  <c r="D7184" i="3" s="1"/>
  <c r="N7183" i="3" a="1"/>
  <c r="N7183" i="3" s="1"/>
  <c r="M7183" i="3"/>
  <c r="L7183" i="3"/>
  <c r="K7183" i="3"/>
  <c r="G7183" i="3"/>
  <c r="C7183" i="3"/>
  <c r="D7183" i="3" s="1"/>
  <c r="N7182" i="3" a="1"/>
  <c r="N7182" i="3" s="1"/>
  <c r="M7182" i="3"/>
  <c r="L7182" i="3"/>
  <c r="K7182" i="3"/>
  <c r="G7182" i="3"/>
  <c r="C7182" i="3"/>
  <c r="D7182" i="3" s="1"/>
  <c r="N7181" i="3" a="1"/>
  <c r="N7181" i="3" s="1"/>
  <c r="M7181" i="3"/>
  <c r="L7181" i="3"/>
  <c r="K7181" i="3"/>
  <c r="G7181" i="3"/>
  <c r="C7181" i="3"/>
  <c r="D7181" i="3" s="1"/>
  <c r="N7180" i="3" a="1"/>
  <c r="N7180" i="3" s="1"/>
  <c r="M7180" i="3"/>
  <c r="L7180" i="3"/>
  <c r="K7180" i="3"/>
  <c r="G7180" i="3"/>
  <c r="C7180" i="3"/>
  <c r="D7180" i="3" s="1"/>
  <c r="N7179" i="3" a="1"/>
  <c r="N7179" i="3" s="1"/>
  <c r="M7179" i="3"/>
  <c r="L7179" i="3"/>
  <c r="K7179" i="3"/>
  <c r="G7179" i="3"/>
  <c r="C7179" i="3"/>
  <c r="D7179" i="3" s="1"/>
  <c r="N7178" i="3" a="1"/>
  <c r="N7178" i="3" s="1"/>
  <c r="M7178" i="3"/>
  <c r="L7178" i="3"/>
  <c r="K7178" i="3"/>
  <c r="G7178" i="3"/>
  <c r="C7178" i="3"/>
  <c r="D7178" i="3" s="1"/>
  <c r="N7177" i="3" a="1"/>
  <c r="N7177" i="3" s="1"/>
  <c r="M7177" i="3"/>
  <c r="L7177" i="3"/>
  <c r="K7177" i="3"/>
  <c r="G7177" i="3"/>
  <c r="C7177" i="3"/>
  <c r="D7177" i="3" s="1"/>
  <c r="N7176" i="3" a="1"/>
  <c r="N7176" i="3" s="1"/>
  <c r="M7176" i="3"/>
  <c r="L7176" i="3"/>
  <c r="K7176" i="3"/>
  <c r="G7176" i="3"/>
  <c r="C7176" i="3"/>
  <c r="D7176" i="3" s="1"/>
  <c r="N7175" i="3" a="1"/>
  <c r="N7175" i="3" s="1"/>
  <c r="M7175" i="3"/>
  <c r="L7175" i="3"/>
  <c r="K7175" i="3"/>
  <c r="G7175" i="3"/>
  <c r="C7175" i="3"/>
  <c r="D7175" i="3" s="1"/>
  <c r="N7174" i="3" a="1"/>
  <c r="N7174" i="3" s="1"/>
  <c r="M7174" i="3"/>
  <c r="L7174" i="3"/>
  <c r="K7174" i="3"/>
  <c r="G7174" i="3"/>
  <c r="C7174" i="3"/>
  <c r="D7174" i="3" s="1"/>
  <c r="N7173" i="3" a="1"/>
  <c r="N7173" i="3" s="1"/>
  <c r="M7173" i="3"/>
  <c r="L7173" i="3"/>
  <c r="K7173" i="3"/>
  <c r="G7173" i="3"/>
  <c r="C7173" i="3"/>
  <c r="D7173" i="3" s="1"/>
  <c r="N7172" i="3" a="1"/>
  <c r="N7172" i="3" s="1"/>
  <c r="M7172" i="3"/>
  <c r="L7172" i="3"/>
  <c r="K7172" i="3"/>
  <c r="G7172" i="3"/>
  <c r="C7172" i="3"/>
  <c r="D7172" i="3" s="1"/>
  <c r="N7171" i="3" a="1"/>
  <c r="N7171" i="3" s="1"/>
  <c r="M7171" i="3"/>
  <c r="L7171" i="3"/>
  <c r="K7171" i="3"/>
  <c r="G7171" i="3"/>
  <c r="C7171" i="3"/>
  <c r="D7171" i="3" s="1"/>
  <c r="N7170" i="3" a="1"/>
  <c r="N7170" i="3" s="1"/>
  <c r="M7170" i="3"/>
  <c r="L7170" i="3"/>
  <c r="K7170" i="3"/>
  <c r="G7170" i="3"/>
  <c r="C7170" i="3"/>
  <c r="D7170" i="3" s="1"/>
  <c r="N7169" i="3"/>
  <c r="N7169" i="3" a="1"/>
  <c r="M7169" i="3"/>
  <c r="L7169" i="3"/>
  <c r="K7169" i="3"/>
  <c r="G7169" i="3"/>
  <c r="C7169" i="3"/>
  <c r="D7169" i="3" s="1"/>
  <c r="N7168" i="3" a="1"/>
  <c r="N7168" i="3" s="1"/>
  <c r="M7168" i="3"/>
  <c r="L7168" i="3"/>
  <c r="K7168" i="3"/>
  <c r="G7168" i="3"/>
  <c r="C7168" i="3"/>
  <c r="D7168" i="3" s="1"/>
  <c r="N7167" i="3" a="1"/>
  <c r="N7167" i="3" s="1"/>
  <c r="M7167" i="3"/>
  <c r="L7167" i="3"/>
  <c r="K7167" i="3"/>
  <c r="G7167" i="3"/>
  <c r="C7167" i="3"/>
  <c r="D7167" i="3" s="1"/>
  <c r="N7166" i="3" a="1"/>
  <c r="N7166" i="3" s="1"/>
  <c r="M7166" i="3"/>
  <c r="L7166" i="3"/>
  <c r="K7166" i="3"/>
  <c r="G7166" i="3"/>
  <c r="C7166" i="3"/>
  <c r="D7166" i="3" s="1"/>
  <c r="N7165" i="3" a="1"/>
  <c r="N7165" i="3" s="1"/>
  <c r="M7165" i="3"/>
  <c r="L7165" i="3"/>
  <c r="K7165" i="3"/>
  <c r="G7165" i="3"/>
  <c r="C7165" i="3"/>
  <c r="D7165" i="3" s="1"/>
  <c r="N7164" i="3" a="1"/>
  <c r="N7164" i="3" s="1"/>
  <c r="M7164" i="3"/>
  <c r="L7164" i="3"/>
  <c r="K7164" i="3"/>
  <c r="G7164" i="3"/>
  <c r="C7164" i="3"/>
  <c r="D7164" i="3" s="1"/>
  <c r="N7163" i="3" a="1"/>
  <c r="N7163" i="3" s="1"/>
  <c r="M7163" i="3"/>
  <c r="L7163" i="3"/>
  <c r="K7163" i="3"/>
  <c r="G7163" i="3"/>
  <c r="C7163" i="3"/>
  <c r="D7163" i="3" s="1"/>
  <c r="N7162" i="3" a="1"/>
  <c r="N7162" i="3" s="1"/>
  <c r="M7162" i="3"/>
  <c r="L7162" i="3"/>
  <c r="K7162" i="3"/>
  <c r="G7162" i="3"/>
  <c r="C7162" i="3"/>
  <c r="D7162" i="3" s="1"/>
  <c r="N7161" i="3" a="1"/>
  <c r="N7161" i="3" s="1"/>
  <c r="M7161" i="3"/>
  <c r="L7161" i="3"/>
  <c r="K7161" i="3"/>
  <c r="G7161" i="3"/>
  <c r="C7161" i="3"/>
  <c r="D7161" i="3" s="1"/>
  <c r="N7160" i="3" a="1"/>
  <c r="N7160" i="3" s="1"/>
  <c r="M7160" i="3"/>
  <c r="L7160" i="3"/>
  <c r="K7160" i="3"/>
  <c r="G7160" i="3"/>
  <c r="C7160" i="3"/>
  <c r="D7160" i="3" s="1"/>
  <c r="N7159" i="3" a="1"/>
  <c r="N7159" i="3" s="1"/>
  <c r="M7159" i="3"/>
  <c r="L7159" i="3"/>
  <c r="K7159" i="3"/>
  <c r="G7159" i="3"/>
  <c r="C7159" i="3"/>
  <c r="D7159" i="3" s="1"/>
  <c r="N7158" i="3" a="1"/>
  <c r="N7158" i="3" s="1"/>
  <c r="M7158" i="3"/>
  <c r="L7158" i="3"/>
  <c r="K7158" i="3"/>
  <c r="G7158" i="3"/>
  <c r="C7158" i="3"/>
  <c r="D7158" i="3" s="1"/>
  <c r="N7157" i="3" a="1"/>
  <c r="N7157" i="3" s="1"/>
  <c r="M7157" i="3"/>
  <c r="L7157" i="3"/>
  <c r="K7157" i="3"/>
  <c r="G7157" i="3"/>
  <c r="C7157" i="3"/>
  <c r="D7157" i="3" s="1"/>
  <c r="N7156" i="3" a="1"/>
  <c r="N7156" i="3" s="1"/>
  <c r="M7156" i="3"/>
  <c r="L7156" i="3"/>
  <c r="K7156" i="3"/>
  <c r="G7156" i="3"/>
  <c r="C7156" i="3"/>
  <c r="D7156" i="3" s="1"/>
  <c r="N7155" i="3" a="1"/>
  <c r="N7155" i="3" s="1"/>
  <c r="M7155" i="3"/>
  <c r="L7155" i="3"/>
  <c r="K7155" i="3"/>
  <c r="G7155" i="3"/>
  <c r="C7155" i="3"/>
  <c r="D7155" i="3" s="1"/>
  <c r="N7154" i="3" a="1"/>
  <c r="N7154" i="3" s="1"/>
  <c r="M7154" i="3"/>
  <c r="L7154" i="3"/>
  <c r="K7154" i="3"/>
  <c r="G7154" i="3"/>
  <c r="C7154" i="3"/>
  <c r="D7154" i="3" s="1"/>
  <c r="N7153" i="3" a="1"/>
  <c r="N7153" i="3" s="1"/>
  <c r="M7153" i="3"/>
  <c r="L7153" i="3"/>
  <c r="K7153" i="3"/>
  <c r="G7153" i="3"/>
  <c r="C7153" i="3"/>
  <c r="D7153" i="3" s="1"/>
  <c r="N7152" i="3" a="1"/>
  <c r="N7152" i="3" s="1"/>
  <c r="M7152" i="3"/>
  <c r="L7152" i="3"/>
  <c r="K7152" i="3"/>
  <c r="G7152" i="3"/>
  <c r="C7152" i="3"/>
  <c r="D7152" i="3" s="1"/>
  <c r="N7151" i="3" a="1"/>
  <c r="N7151" i="3" s="1"/>
  <c r="M7151" i="3"/>
  <c r="L7151" i="3"/>
  <c r="K7151" i="3"/>
  <c r="G7151" i="3"/>
  <c r="C7151" i="3"/>
  <c r="D7151" i="3" s="1"/>
  <c r="N7150" i="3" a="1"/>
  <c r="N7150" i="3" s="1"/>
  <c r="M7150" i="3"/>
  <c r="L7150" i="3"/>
  <c r="K7150" i="3"/>
  <c r="G7150" i="3"/>
  <c r="C7150" i="3"/>
  <c r="D7150" i="3" s="1"/>
  <c r="N7149" i="3" a="1"/>
  <c r="N7149" i="3" s="1"/>
  <c r="M7149" i="3"/>
  <c r="L7149" i="3"/>
  <c r="K7149" i="3"/>
  <c r="G7149" i="3"/>
  <c r="C7149" i="3"/>
  <c r="D7149" i="3" s="1"/>
  <c r="N7148" i="3" a="1"/>
  <c r="N7148" i="3" s="1"/>
  <c r="M7148" i="3"/>
  <c r="L7148" i="3"/>
  <c r="K7148" i="3"/>
  <c r="G7148" i="3"/>
  <c r="C7148" i="3"/>
  <c r="D7148" i="3" s="1"/>
  <c r="N7147" i="3" a="1"/>
  <c r="N7147" i="3" s="1"/>
  <c r="M7147" i="3"/>
  <c r="L7147" i="3"/>
  <c r="K7147" i="3"/>
  <c r="G7147" i="3"/>
  <c r="C7147" i="3"/>
  <c r="D7147" i="3" s="1"/>
  <c r="N7146" i="3" a="1"/>
  <c r="N7146" i="3" s="1"/>
  <c r="M7146" i="3"/>
  <c r="L7146" i="3"/>
  <c r="K7146" i="3"/>
  <c r="G7146" i="3"/>
  <c r="C7146" i="3"/>
  <c r="D7146" i="3" s="1"/>
  <c r="N7145" i="3" a="1"/>
  <c r="N7145" i="3" s="1"/>
  <c r="M7145" i="3"/>
  <c r="L7145" i="3"/>
  <c r="K7145" i="3"/>
  <c r="G7145" i="3"/>
  <c r="C7145" i="3"/>
  <c r="D7145" i="3" s="1"/>
  <c r="N7144" i="3" a="1"/>
  <c r="N7144" i="3" s="1"/>
  <c r="M7144" i="3"/>
  <c r="L7144" i="3"/>
  <c r="K7144" i="3"/>
  <c r="G7144" i="3"/>
  <c r="C7144" i="3"/>
  <c r="D7144" i="3" s="1"/>
  <c r="N7143" i="3" a="1"/>
  <c r="N7143" i="3" s="1"/>
  <c r="M7143" i="3"/>
  <c r="L7143" i="3"/>
  <c r="K7143" i="3"/>
  <c r="G7143" i="3"/>
  <c r="C7143" i="3"/>
  <c r="D7143" i="3" s="1"/>
  <c r="N7142" i="3" a="1"/>
  <c r="N7142" i="3" s="1"/>
  <c r="M7142" i="3"/>
  <c r="L7142" i="3"/>
  <c r="K7142" i="3"/>
  <c r="G7142" i="3"/>
  <c r="C7142" i="3"/>
  <c r="D7142" i="3" s="1"/>
  <c r="N7141" i="3" a="1"/>
  <c r="N7141" i="3" s="1"/>
  <c r="M7141" i="3"/>
  <c r="L7141" i="3"/>
  <c r="K7141" i="3"/>
  <c r="G7141" i="3"/>
  <c r="C7141" i="3"/>
  <c r="D7141" i="3" s="1"/>
  <c r="N7140" i="3" a="1"/>
  <c r="N7140" i="3" s="1"/>
  <c r="M7140" i="3"/>
  <c r="L7140" i="3"/>
  <c r="K7140" i="3"/>
  <c r="G7140" i="3"/>
  <c r="C7140" i="3"/>
  <c r="D7140" i="3" s="1"/>
  <c r="N7139" i="3" a="1"/>
  <c r="N7139" i="3" s="1"/>
  <c r="M7139" i="3"/>
  <c r="L7139" i="3"/>
  <c r="K7139" i="3"/>
  <c r="G7139" i="3"/>
  <c r="C7139" i="3"/>
  <c r="D7139" i="3" s="1"/>
  <c r="N7138" i="3" a="1"/>
  <c r="N7138" i="3" s="1"/>
  <c r="M7138" i="3"/>
  <c r="L7138" i="3"/>
  <c r="K7138" i="3"/>
  <c r="G7138" i="3"/>
  <c r="C7138" i="3"/>
  <c r="D7138" i="3" s="1"/>
  <c r="N7137" i="3" a="1"/>
  <c r="N7137" i="3" s="1"/>
  <c r="M7137" i="3"/>
  <c r="L7137" i="3"/>
  <c r="K7137" i="3"/>
  <c r="G7137" i="3"/>
  <c r="C7137" i="3"/>
  <c r="D7137" i="3" s="1"/>
  <c r="N7136" i="3" a="1"/>
  <c r="N7136" i="3" s="1"/>
  <c r="M7136" i="3"/>
  <c r="L7136" i="3"/>
  <c r="K7136" i="3"/>
  <c r="G7136" i="3"/>
  <c r="C7136" i="3"/>
  <c r="D7136" i="3" s="1"/>
  <c r="N7135" i="3" a="1"/>
  <c r="N7135" i="3" s="1"/>
  <c r="M7135" i="3"/>
  <c r="L7135" i="3"/>
  <c r="K7135" i="3"/>
  <c r="G7135" i="3"/>
  <c r="C7135" i="3"/>
  <c r="D7135" i="3" s="1"/>
  <c r="N7134" i="3" a="1"/>
  <c r="N7134" i="3" s="1"/>
  <c r="M7134" i="3"/>
  <c r="L7134" i="3"/>
  <c r="K7134" i="3"/>
  <c r="G7134" i="3"/>
  <c r="C7134" i="3"/>
  <c r="D7134" i="3" s="1"/>
  <c r="N7133" i="3" a="1"/>
  <c r="N7133" i="3" s="1"/>
  <c r="M7133" i="3"/>
  <c r="L7133" i="3"/>
  <c r="K7133" i="3"/>
  <c r="G7133" i="3"/>
  <c r="C7133" i="3"/>
  <c r="D7133" i="3" s="1"/>
  <c r="N7132" i="3" a="1"/>
  <c r="N7132" i="3" s="1"/>
  <c r="M7132" i="3"/>
  <c r="L7132" i="3"/>
  <c r="K7132" i="3"/>
  <c r="G7132" i="3"/>
  <c r="C7132" i="3"/>
  <c r="D7132" i="3" s="1"/>
  <c r="N7131" i="3" a="1"/>
  <c r="N7131" i="3" s="1"/>
  <c r="M7131" i="3"/>
  <c r="L7131" i="3"/>
  <c r="K7131" i="3"/>
  <c r="G7131" i="3"/>
  <c r="C7131" i="3"/>
  <c r="D7131" i="3" s="1"/>
  <c r="N7130" i="3" a="1"/>
  <c r="N7130" i="3" s="1"/>
  <c r="M7130" i="3"/>
  <c r="L7130" i="3"/>
  <c r="K7130" i="3"/>
  <c r="G7130" i="3"/>
  <c r="C7130" i="3"/>
  <c r="D7130" i="3" s="1"/>
  <c r="N7129" i="3" a="1"/>
  <c r="N7129" i="3" s="1"/>
  <c r="M7129" i="3"/>
  <c r="L7129" i="3"/>
  <c r="K7129" i="3"/>
  <c r="G7129" i="3"/>
  <c r="C7129" i="3"/>
  <c r="D7129" i="3" s="1"/>
  <c r="N7128" i="3" a="1"/>
  <c r="N7128" i="3" s="1"/>
  <c r="M7128" i="3"/>
  <c r="L7128" i="3"/>
  <c r="K7128" i="3"/>
  <c r="G7128" i="3"/>
  <c r="C7128" i="3"/>
  <c r="D7128" i="3" s="1"/>
  <c r="N7127" i="3" a="1"/>
  <c r="N7127" i="3" s="1"/>
  <c r="M7127" i="3"/>
  <c r="L7127" i="3"/>
  <c r="K7127" i="3"/>
  <c r="G7127" i="3"/>
  <c r="C7127" i="3"/>
  <c r="D7127" i="3" s="1"/>
  <c r="N7126" i="3" a="1"/>
  <c r="N7126" i="3" s="1"/>
  <c r="M7126" i="3"/>
  <c r="L7126" i="3"/>
  <c r="K7126" i="3"/>
  <c r="G7126" i="3"/>
  <c r="C7126" i="3"/>
  <c r="D7126" i="3" s="1"/>
  <c r="N7125" i="3" a="1"/>
  <c r="N7125" i="3" s="1"/>
  <c r="M7125" i="3"/>
  <c r="L7125" i="3"/>
  <c r="K7125" i="3"/>
  <c r="G7125" i="3"/>
  <c r="C7125" i="3"/>
  <c r="D7125" i="3" s="1"/>
  <c r="N7124" i="3" a="1"/>
  <c r="N7124" i="3" s="1"/>
  <c r="M7124" i="3"/>
  <c r="L7124" i="3"/>
  <c r="K7124" i="3"/>
  <c r="G7124" i="3"/>
  <c r="C7124" i="3"/>
  <c r="D7124" i="3" s="1"/>
  <c r="N7123" i="3" a="1"/>
  <c r="N7123" i="3" s="1"/>
  <c r="M7123" i="3"/>
  <c r="L7123" i="3"/>
  <c r="K7123" i="3"/>
  <c r="G7123" i="3"/>
  <c r="C7123" i="3"/>
  <c r="D7123" i="3" s="1"/>
  <c r="N7122" i="3" a="1"/>
  <c r="N7122" i="3" s="1"/>
  <c r="M7122" i="3"/>
  <c r="L7122" i="3"/>
  <c r="K7122" i="3"/>
  <c r="G7122" i="3"/>
  <c r="C7122" i="3"/>
  <c r="D7122" i="3" s="1"/>
  <c r="N7121" i="3" a="1"/>
  <c r="N7121" i="3" s="1"/>
  <c r="M7121" i="3"/>
  <c r="L7121" i="3"/>
  <c r="K7121" i="3"/>
  <c r="G7121" i="3"/>
  <c r="C7121" i="3"/>
  <c r="D7121" i="3" s="1"/>
  <c r="N7120" i="3" a="1"/>
  <c r="N7120" i="3" s="1"/>
  <c r="M7120" i="3"/>
  <c r="L7120" i="3"/>
  <c r="K7120" i="3"/>
  <c r="G7120" i="3"/>
  <c r="C7120" i="3"/>
  <c r="D7120" i="3" s="1"/>
  <c r="N7119" i="3"/>
  <c r="N7119" i="3" a="1"/>
  <c r="M7119" i="3"/>
  <c r="L7119" i="3"/>
  <c r="K7119" i="3"/>
  <c r="G7119" i="3"/>
  <c r="C7119" i="3"/>
  <c r="D7119" i="3" s="1"/>
  <c r="N7118" i="3" a="1"/>
  <c r="N7118" i="3" s="1"/>
  <c r="M7118" i="3"/>
  <c r="L7118" i="3"/>
  <c r="K7118" i="3"/>
  <c r="G7118" i="3"/>
  <c r="C7118" i="3"/>
  <c r="D7118" i="3" s="1"/>
  <c r="N7117" i="3" a="1"/>
  <c r="N7117" i="3" s="1"/>
  <c r="M7117" i="3"/>
  <c r="L7117" i="3"/>
  <c r="K7117" i="3"/>
  <c r="G7117" i="3"/>
  <c r="C7117" i="3"/>
  <c r="D7117" i="3" s="1"/>
  <c r="N7116" i="3" a="1"/>
  <c r="N7116" i="3" s="1"/>
  <c r="M7116" i="3"/>
  <c r="L7116" i="3"/>
  <c r="K7116" i="3"/>
  <c r="G7116" i="3"/>
  <c r="C7116" i="3"/>
  <c r="D7116" i="3" s="1"/>
  <c r="N7115" i="3" a="1"/>
  <c r="N7115" i="3" s="1"/>
  <c r="M7115" i="3"/>
  <c r="L7115" i="3"/>
  <c r="K7115" i="3"/>
  <c r="G7115" i="3"/>
  <c r="C7115" i="3"/>
  <c r="D7115" i="3" s="1"/>
  <c r="N7114" i="3" a="1"/>
  <c r="N7114" i="3" s="1"/>
  <c r="M7114" i="3"/>
  <c r="L7114" i="3"/>
  <c r="K7114" i="3"/>
  <c r="G7114" i="3"/>
  <c r="C7114" i="3"/>
  <c r="D7114" i="3" s="1"/>
  <c r="N7113" i="3" a="1"/>
  <c r="N7113" i="3" s="1"/>
  <c r="M7113" i="3"/>
  <c r="L7113" i="3"/>
  <c r="K7113" i="3"/>
  <c r="G7113" i="3"/>
  <c r="C7113" i="3"/>
  <c r="D7113" i="3" s="1"/>
  <c r="N7112" i="3" a="1"/>
  <c r="N7112" i="3" s="1"/>
  <c r="M7112" i="3"/>
  <c r="L7112" i="3"/>
  <c r="K7112" i="3"/>
  <c r="G7112" i="3"/>
  <c r="C7112" i="3"/>
  <c r="D7112" i="3" s="1"/>
  <c r="N7111" i="3" a="1"/>
  <c r="N7111" i="3" s="1"/>
  <c r="M7111" i="3"/>
  <c r="L7111" i="3"/>
  <c r="K7111" i="3"/>
  <c r="G7111" i="3"/>
  <c r="C7111" i="3"/>
  <c r="D7111" i="3" s="1"/>
  <c r="N7110" i="3" a="1"/>
  <c r="N7110" i="3" s="1"/>
  <c r="M7110" i="3"/>
  <c r="L7110" i="3"/>
  <c r="K7110" i="3"/>
  <c r="G7110" i="3"/>
  <c r="C7110" i="3"/>
  <c r="D7110" i="3" s="1"/>
  <c r="N7109" i="3" a="1"/>
  <c r="N7109" i="3" s="1"/>
  <c r="M7109" i="3"/>
  <c r="L7109" i="3"/>
  <c r="K7109" i="3"/>
  <c r="G7109" i="3"/>
  <c r="C7109" i="3"/>
  <c r="D7109" i="3" s="1"/>
  <c r="N7108" i="3" a="1"/>
  <c r="N7108" i="3" s="1"/>
  <c r="M7108" i="3"/>
  <c r="L7108" i="3"/>
  <c r="K7108" i="3"/>
  <c r="G7108" i="3"/>
  <c r="C7108" i="3"/>
  <c r="D7108" i="3" s="1"/>
  <c r="N7107" i="3" a="1"/>
  <c r="N7107" i="3" s="1"/>
  <c r="M7107" i="3"/>
  <c r="L7107" i="3"/>
  <c r="K7107" i="3"/>
  <c r="G7107" i="3"/>
  <c r="C7107" i="3"/>
  <c r="D7107" i="3" s="1"/>
  <c r="N7106" i="3" a="1"/>
  <c r="N7106" i="3" s="1"/>
  <c r="M7106" i="3"/>
  <c r="L7106" i="3"/>
  <c r="K7106" i="3"/>
  <c r="G7106" i="3"/>
  <c r="C7106" i="3"/>
  <c r="D7106" i="3" s="1"/>
  <c r="N7105" i="3" a="1"/>
  <c r="N7105" i="3" s="1"/>
  <c r="M7105" i="3"/>
  <c r="L7105" i="3"/>
  <c r="K7105" i="3"/>
  <c r="G7105" i="3"/>
  <c r="C7105" i="3"/>
  <c r="D7105" i="3" s="1"/>
  <c r="N7104" i="3" a="1"/>
  <c r="N7104" i="3" s="1"/>
  <c r="M7104" i="3"/>
  <c r="L7104" i="3"/>
  <c r="K7104" i="3"/>
  <c r="G7104" i="3"/>
  <c r="C7104" i="3"/>
  <c r="D7104" i="3" s="1"/>
  <c r="N7103" i="3" a="1"/>
  <c r="N7103" i="3" s="1"/>
  <c r="M7103" i="3"/>
  <c r="L7103" i="3"/>
  <c r="K7103" i="3"/>
  <c r="G7103" i="3"/>
  <c r="C7103" i="3"/>
  <c r="D7103" i="3" s="1"/>
  <c r="N7102" i="3" a="1"/>
  <c r="N7102" i="3" s="1"/>
  <c r="M7102" i="3"/>
  <c r="L7102" i="3"/>
  <c r="K7102" i="3"/>
  <c r="G7102" i="3"/>
  <c r="C7102" i="3"/>
  <c r="D7102" i="3" s="1"/>
  <c r="N7101" i="3" a="1"/>
  <c r="N7101" i="3" s="1"/>
  <c r="M7101" i="3"/>
  <c r="L7101" i="3"/>
  <c r="K7101" i="3"/>
  <c r="G7101" i="3"/>
  <c r="C7101" i="3"/>
  <c r="D7101" i="3" s="1"/>
  <c r="N7100" i="3" a="1"/>
  <c r="N7100" i="3" s="1"/>
  <c r="M7100" i="3"/>
  <c r="L7100" i="3"/>
  <c r="K7100" i="3"/>
  <c r="G7100" i="3"/>
  <c r="C7100" i="3"/>
  <c r="D7100" i="3" s="1"/>
  <c r="N7099" i="3" a="1"/>
  <c r="N7099" i="3" s="1"/>
  <c r="M7099" i="3"/>
  <c r="L7099" i="3"/>
  <c r="K7099" i="3"/>
  <c r="G7099" i="3"/>
  <c r="C7099" i="3"/>
  <c r="D7099" i="3" s="1"/>
  <c r="N7098" i="3" a="1"/>
  <c r="N7098" i="3" s="1"/>
  <c r="M7098" i="3"/>
  <c r="L7098" i="3"/>
  <c r="K7098" i="3"/>
  <c r="G7098" i="3"/>
  <c r="C7098" i="3"/>
  <c r="D7098" i="3" s="1"/>
  <c r="N7097" i="3" a="1"/>
  <c r="N7097" i="3" s="1"/>
  <c r="M7097" i="3"/>
  <c r="L7097" i="3"/>
  <c r="K7097" i="3"/>
  <c r="G7097" i="3"/>
  <c r="C7097" i="3"/>
  <c r="D7097" i="3" s="1"/>
  <c r="N7096" i="3" a="1"/>
  <c r="N7096" i="3" s="1"/>
  <c r="M7096" i="3"/>
  <c r="L7096" i="3"/>
  <c r="K7096" i="3"/>
  <c r="G7096" i="3"/>
  <c r="C7096" i="3"/>
  <c r="D7096" i="3" s="1"/>
  <c r="N7095" i="3" a="1"/>
  <c r="N7095" i="3" s="1"/>
  <c r="M7095" i="3"/>
  <c r="L7095" i="3"/>
  <c r="K7095" i="3"/>
  <c r="G7095" i="3"/>
  <c r="C7095" i="3"/>
  <c r="D7095" i="3" s="1"/>
  <c r="N7094" i="3" a="1"/>
  <c r="N7094" i="3" s="1"/>
  <c r="M7094" i="3"/>
  <c r="L7094" i="3"/>
  <c r="K7094" i="3"/>
  <c r="G7094" i="3"/>
  <c r="C7094" i="3"/>
  <c r="D7094" i="3" s="1"/>
  <c r="N7093" i="3" a="1"/>
  <c r="N7093" i="3" s="1"/>
  <c r="M7093" i="3"/>
  <c r="L7093" i="3"/>
  <c r="K7093" i="3"/>
  <c r="G7093" i="3"/>
  <c r="C7093" i="3"/>
  <c r="D7093" i="3" s="1"/>
  <c r="N7092" i="3" a="1"/>
  <c r="N7092" i="3" s="1"/>
  <c r="M7092" i="3"/>
  <c r="L7092" i="3"/>
  <c r="K7092" i="3"/>
  <c r="G7092" i="3"/>
  <c r="C7092" i="3"/>
  <c r="D7092" i="3" s="1"/>
  <c r="N7091" i="3" a="1"/>
  <c r="N7091" i="3" s="1"/>
  <c r="M7091" i="3"/>
  <c r="L7091" i="3"/>
  <c r="K7091" i="3"/>
  <c r="G7091" i="3"/>
  <c r="C7091" i="3"/>
  <c r="D7091" i="3" s="1"/>
  <c r="N7090" i="3" a="1"/>
  <c r="N7090" i="3" s="1"/>
  <c r="M7090" i="3"/>
  <c r="L7090" i="3"/>
  <c r="K7090" i="3"/>
  <c r="G7090" i="3"/>
  <c r="C7090" i="3"/>
  <c r="D7090" i="3" s="1"/>
  <c r="N7089" i="3" a="1"/>
  <c r="N7089" i="3" s="1"/>
  <c r="M7089" i="3"/>
  <c r="L7089" i="3"/>
  <c r="K7089" i="3"/>
  <c r="G7089" i="3"/>
  <c r="C7089" i="3"/>
  <c r="D7089" i="3" s="1"/>
  <c r="N7088" i="3" a="1"/>
  <c r="N7088" i="3" s="1"/>
  <c r="M7088" i="3"/>
  <c r="L7088" i="3"/>
  <c r="K7088" i="3"/>
  <c r="G7088" i="3"/>
  <c r="C7088" i="3"/>
  <c r="D7088" i="3" s="1"/>
  <c r="N7087" i="3" a="1"/>
  <c r="N7087" i="3" s="1"/>
  <c r="M7087" i="3"/>
  <c r="L7087" i="3"/>
  <c r="K7087" i="3"/>
  <c r="G7087" i="3"/>
  <c r="C7087" i="3"/>
  <c r="D7087" i="3" s="1"/>
  <c r="N7086" i="3" a="1"/>
  <c r="N7086" i="3" s="1"/>
  <c r="M7086" i="3"/>
  <c r="L7086" i="3"/>
  <c r="K7086" i="3"/>
  <c r="G7086" i="3"/>
  <c r="C7086" i="3"/>
  <c r="D7086" i="3" s="1"/>
  <c r="N7085" i="3" a="1"/>
  <c r="N7085" i="3" s="1"/>
  <c r="M7085" i="3"/>
  <c r="L7085" i="3"/>
  <c r="K7085" i="3"/>
  <c r="G7085" i="3"/>
  <c r="C7085" i="3"/>
  <c r="D7085" i="3" s="1"/>
  <c r="N7084" i="3" a="1"/>
  <c r="N7084" i="3" s="1"/>
  <c r="M7084" i="3"/>
  <c r="L7084" i="3"/>
  <c r="K7084" i="3"/>
  <c r="G7084" i="3"/>
  <c r="C7084" i="3"/>
  <c r="D7084" i="3" s="1"/>
  <c r="N7083" i="3" a="1"/>
  <c r="N7083" i="3" s="1"/>
  <c r="M7083" i="3"/>
  <c r="L7083" i="3"/>
  <c r="K7083" i="3"/>
  <c r="G7083" i="3"/>
  <c r="C7083" i="3"/>
  <c r="D7083" i="3" s="1"/>
  <c r="N7082" i="3" a="1"/>
  <c r="N7082" i="3" s="1"/>
  <c r="M7082" i="3"/>
  <c r="L7082" i="3"/>
  <c r="K7082" i="3"/>
  <c r="G7082" i="3"/>
  <c r="C7082" i="3"/>
  <c r="D7082" i="3" s="1"/>
  <c r="N7081" i="3" a="1"/>
  <c r="N7081" i="3" s="1"/>
  <c r="M7081" i="3"/>
  <c r="L7081" i="3"/>
  <c r="K7081" i="3"/>
  <c r="G7081" i="3"/>
  <c r="C7081" i="3"/>
  <c r="D7081" i="3" s="1"/>
  <c r="N7080" i="3" a="1"/>
  <c r="N7080" i="3" s="1"/>
  <c r="M7080" i="3"/>
  <c r="L7080" i="3"/>
  <c r="K7080" i="3"/>
  <c r="G7080" i="3"/>
  <c r="C7080" i="3"/>
  <c r="D7080" i="3" s="1"/>
  <c r="N7079" i="3" a="1"/>
  <c r="N7079" i="3" s="1"/>
  <c r="M7079" i="3"/>
  <c r="L7079" i="3"/>
  <c r="K7079" i="3"/>
  <c r="G7079" i="3"/>
  <c r="C7079" i="3"/>
  <c r="D7079" i="3" s="1"/>
  <c r="N7078" i="3" a="1"/>
  <c r="N7078" i="3" s="1"/>
  <c r="M7078" i="3"/>
  <c r="L7078" i="3"/>
  <c r="K7078" i="3"/>
  <c r="G7078" i="3"/>
  <c r="C7078" i="3"/>
  <c r="D7078" i="3" s="1"/>
  <c r="N7077" i="3" a="1"/>
  <c r="N7077" i="3" s="1"/>
  <c r="M7077" i="3"/>
  <c r="L7077" i="3"/>
  <c r="K7077" i="3"/>
  <c r="G7077" i="3"/>
  <c r="C7077" i="3"/>
  <c r="D7077" i="3" s="1"/>
  <c r="N7076" i="3" a="1"/>
  <c r="N7076" i="3" s="1"/>
  <c r="M7076" i="3"/>
  <c r="L7076" i="3"/>
  <c r="K7076" i="3"/>
  <c r="G7076" i="3"/>
  <c r="C7076" i="3"/>
  <c r="D7076" i="3" s="1"/>
  <c r="N7075" i="3" a="1"/>
  <c r="N7075" i="3" s="1"/>
  <c r="M7075" i="3"/>
  <c r="L7075" i="3"/>
  <c r="K7075" i="3"/>
  <c r="G7075" i="3"/>
  <c r="C7075" i="3"/>
  <c r="D7075" i="3" s="1"/>
  <c r="N7074" i="3" a="1"/>
  <c r="N7074" i="3" s="1"/>
  <c r="M7074" i="3"/>
  <c r="L7074" i="3"/>
  <c r="K7074" i="3"/>
  <c r="G7074" i="3"/>
  <c r="C7074" i="3"/>
  <c r="D7074" i="3" s="1"/>
  <c r="N7073" i="3" a="1"/>
  <c r="N7073" i="3" s="1"/>
  <c r="M7073" i="3"/>
  <c r="L7073" i="3"/>
  <c r="K7073" i="3"/>
  <c r="G7073" i="3"/>
  <c r="C7073" i="3"/>
  <c r="D7073" i="3" s="1"/>
  <c r="N7072" i="3" a="1"/>
  <c r="N7072" i="3" s="1"/>
  <c r="M7072" i="3"/>
  <c r="L7072" i="3"/>
  <c r="K7072" i="3"/>
  <c r="G7072" i="3"/>
  <c r="C7072" i="3"/>
  <c r="D7072" i="3" s="1"/>
  <c r="N7071" i="3" a="1"/>
  <c r="N7071" i="3" s="1"/>
  <c r="M7071" i="3"/>
  <c r="L7071" i="3"/>
  <c r="K7071" i="3"/>
  <c r="G7071" i="3"/>
  <c r="C7071" i="3"/>
  <c r="D7071" i="3" s="1"/>
  <c r="N7070" i="3" a="1"/>
  <c r="N7070" i="3" s="1"/>
  <c r="M7070" i="3"/>
  <c r="L7070" i="3"/>
  <c r="K7070" i="3"/>
  <c r="G7070" i="3"/>
  <c r="C7070" i="3"/>
  <c r="D7070" i="3" s="1"/>
  <c r="N7069" i="3" a="1"/>
  <c r="N7069" i="3" s="1"/>
  <c r="M7069" i="3"/>
  <c r="L7069" i="3"/>
  <c r="K7069" i="3"/>
  <c r="G7069" i="3"/>
  <c r="C7069" i="3"/>
  <c r="D7069" i="3" s="1"/>
  <c r="N7068" i="3" a="1"/>
  <c r="N7068" i="3" s="1"/>
  <c r="M7068" i="3"/>
  <c r="L7068" i="3"/>
  <c r="K7068" i="3"/>
  <c r="G7068" i="3"/>
  <c r="C7068" i="3"/>
  <c r="D7068" i="3" s="1"/>
  <c r="N7067" i="3" a="1"/>
  <c r="N7067" i="3" s="1"/>
  <c r="M7067" i="3"/>
  <c r="L7067" i="3"/>
  <c r="K7067" i="3"/>
  <c r="G7067" i="3"/>
  <c r="C7067" i="3"/>
  <c r="D7067" i="3" s="1"/>
  <c r="N7066" i="3" a="1"/>
  <c r="N7066" i="3" s="1"/>
  <c r="M7066" i="3"/>
  <c r="L7066" i="3"/>
  <c r="K7066" i="3"/>
  <c r="G7066" i="3"/>
  <c r="C7066" i="3"/>
  <c r="D7066" i="3" s="1"/>
  <c r="N7065" i="3" a="1"/>
  <c r="N7065" i="3" s="1"/>
  <c r="M7065" i="3"/>
  <c r="L7065" i="3"/>
  <c r="K7065" i="3"/>
  <c r="G7065" i="3"/>
  <c r="C7065" i="3"/>
  <c r="D7065" i="3" s="1"/>
  <c r="N7064" i="3" a="1"/>
  <c r="N7064" i="3" s="1"/>
  <c r="M7064" i="3"/>
  <c r="L7064" i="3"/>
  <c r="K7064" i="3"/>
  <c r="G7064" i="3"/>
  <c r="C7064" i="3"/>
  <c r="D7064" i="3" s="1"/>
  <c r="N7063" i="3" a="1"/>
  <c r="N7063" i="3" s="1"/>
  <c r="M7063" i="3"/>
  <c r="L7063" i="3"/>
  <c r="K7063" i="3"/>
  <c r="G7063" i="3"/>
  <c r="C7063" i="3"/>
  <c r="D7063" i="3" s="1"/>
  <c r="N7062" i="3" a="1"/>
  <c r="N7062" i="3" s="1"/>
  <c r="M7062" i="3"/>
  <c r="L7062" i="3"/>
  <c r="K7062" i="3"/>
  <c r="G7062" i="3"/>
  <c r="C7062" i="3"/>
  <c r="D7062" i="3" s="1"/>
  <c r="N7061" i="3" a="1"/>
  <c r="N7061" i="3" s="1"/>
  <c r="M7061" i="3"/>
  <c r="L7061" i="3"/>
  <c r="K7061" i="3"/>
  <c r="G7061" i="3"/>
  <c r="C7061" i="3"/>
  <c r="D7061" i="3" s="1"/>
  <c r="N7060" i="3" a="1"/>
  <c r="N7060" i="3" s="1"/>
  <c r="M7060" i="3"/>
  <c r="L7060" i="3"/>
  <c r="K7060" i="3"/>
  <c r="G7060" i="3"/>
  <c r="C7060" i="3"/>
  <c r="D7060" i="3" s="1"/>
  <c r="N7059" i="3" a="1"/>
  <c r="N7059" i="3" s="1"/>
  <c r="M7059" i="3"/>
  <c r="L7059" i="3"/>
  <c r="K7059" i="3"/>
  <c r="G7059" i="3"/>
  <c r="C7059" i="3"/>
  <c r="D7059" i="3" s="1"/>
  <c r="N7058" i="3" a="1"/>
  <c r="N7058" i="3" s="1"/>
  <c r="M7058" i="3"/>
  <c r="L7058" i="3"/>
  <c r="K7058" i="3"/>
  <c r="G7058" i="3"/>
  <c r="C7058" i="3"/>
  <c r="D7058" i="3" s="1"/>
  <c r="N7057" i="3" a="1"/>
  <c r="N7057" i="3" s="1"/>
  <c r="M7057" i="3"/>
  <c r="L7057" i="3"/>
  <c r="K7057" i="3"/>
  <c r="G7057" i="3"/>
  <c r="C7057" i="3"/>
  <c r="D7057" i="3" s="1"/>
  <c r="N7056" i="3" a="1"/>
  <c r="N7056" i="3" s="1"/>
  <c r="M7056" i="3"/>
  <c r="L7056" i="3"/>
  <c r="K7056" i="3"/>
  <c r="G7056" i="3"/>
  <c r="C7056" i="3"/>
  <c r="D7056" i="3" s="1"/>
  <c r="N7055" i="3"/>
  <c r="N7055" i="3" a="1"/>
  <c r="M7055" i="3"/>
  <c r="L7055" i="3"/>
  <c r="K7055" i="3"/>
  <c r="G7055" i="3"/>
  <c r="C7055" i="3"/>
  <c r="D7055" i="3" s="1"/>
  <c r="N7054" i="3" a="1"/>
  <c r="N7054" i="3" s="1"/>
  <c r="M7054" i="3"/>
  <c r="L7054" i="3"/>
  <c r="K7054" i="3"/>
  <c r="G7054" i="3"/>
  <c r="C7054" i="3"/>
  <c r="D7054" i="3" s="1"/>
  <c r="N7053" i="3" a="1"/>
  <c r="N7053" i="3" s="1"/>
  <c r="M7053" i="3"/>
  <c r="L7053" i="3"/>
  <c r="K7053" i="3"/>
  <c r="G7053" i="3"/>
  <c r="C7053" i="3"/>
  <c r="D7053" i="3" s="1"/>
  <c r="N7052" i="3" a="1"/>
  <c r="N7052" i="3" s="1"/>
  <c r="M7052" i="3"/>
  <c r="L7052" i="3"/>
  <c r="K7052" i="3"/>
  <c r="G7052" i="3"/>
  <c r="C7052" i="3"/>
  <c r="D7052" i="3" s="1"/>
  <c r="N7051" i="3" a="1"/>
  <c r="N7051" i="3" s="1"/>
  <c r="M7051" i="3"/>
  <c r="L7051" i="3"/>
  <c r="K7051" i="3"/>
  <c r="G7051" i="3"/>
  <c r="C7051" i="3"/>
  <c r="D7051" i="3" s="1"/>
  <c r="N7050" i="3" a="1"/>
  <c r="N7050" i="3" s="1"/>
  <c r="M7050" i="3"/>
  <c r="L7050" i="3"/>
  <c r="K7050" i="3"/>
  <c r="G7050" i="3"/>
  <c r="C7050" i="3"/>
  <c r="D7050" i="3" s="1"/>
  <c r="N7049" i="3" a="1"/>
  <c r="N7049" i="3" s="1"/>
  <c r="M7049" i="3"/>
  <c r="L7049" i="3"/>
  <c r="K7049" i="3"/>
  <c r="G7049" i="3"/>
  <c r="C7049" i="3"/>
  <c r="D7049" i="3" s="1"/>
  <c r="N7048" i="3" a="1"/>
  <c r="N7048" i="3" s="1"/>
  <c r="M7048" i="3"/>
  <c r="L7048" i="3"/>
  <c r="K7048" i="3"/>
  <c r="G7048" i="3"/>
  <c r="C7048" i="3"/>
  <c r="D7048" i="3" s="1"/>
  <c r="N7047" i="3" a="1"/>
  <c r="N7047" i="3" s="1"/>
  <c r="M7047" i="3"/>
  <c r="L7047" i="3"/>
  <c r="K7047" i="3"/>
  <c r="G7047" i="3"/>
  <c r="C7047" i="3"/>
  <c r="D7047" i="3" s="1"/>
  <c r="N7046" i="3" a="1"/>
  <c r="N7046" i="3" s="1"/>
  <c r="M7046" i="3"/>
  <c r="L7046" i="3"/>
  <c r="K7046" i="3"/>
  <c r="G7046" i="3"/>
  <c r="C7046" i="3"/>
  <c r="D7046" i="3" s="1"/>
  <c r="N7045" i="3" a="1"/>
  <c r="N7045" i="3" s="1"/>
  <c r="M7045" i="3"/>
  <c r="L7045" i="3"/>
  <c r="K7045" i="3"/>
  <c r="G7045" i="3"/>
  <c r="C7045" i="3"/>
  <c r="D7045" i="3" s="1"/>
  <c r="N7044" i="3" a="1"/>
  <c r="N7044" i="3" s="1"/>
  <c r="M7044" i="3"/>
  <c r="L7044" i="3"/>
  <c r="K7044" i="3"/>
  <c r="G7044" i="3"/>
  <c r="C7044" i="3"/>
  <c r="D7044" i="3" s="1"/>
  <c r="N7043" i="3" a="1"/>
  <c r="N7043" i="3" s="1"/>
  <c r="M7043" i="3"/>
  <c r="L7043" i="3"/>
  <c r="K7043" i="3"/>
  <c r="G7043" i="3"/>
  <c r="C7043" i="3"/>
  <c r="D7043" i="3" s="1"/>
  <c r="N7042" i="3" a="1"/>
  <c r="N7042" i="3" s="1"/>
  <c r="M7042" i="3"/>
  <c r="L7042" i="3"/>
  <c r="K7042" i="3"/>
  <c r="G7042" i="3"/>
  <c r="C7042" i="3"/>
  <c r="D7042" i="3" s="1"/>
  <c r="N7041" i="3" a="1"/>
  <c r="N7041" i="3" s="1"/>
  <c r="M7041" i="3"/>
  <c r="L7041" i="3"/>
  <c r="K7041" i="3"/>
  <c r="G7041" i="3"/>
  <c r="C7041" i="3"/>
  <c r="D7041" i="3" s="1"/>
  <c r="N7040" i="3" a="1"/>
  <c r="N7040" i="3" s="1"/>
  <c r="M7040" i="3"/>
  <c r="L7040" i="3"/>
  <c r="K7040" i="3"/>
  <c r="G7040" i="3"/>
  <c r="C7040" i="3"/>
  <c r="D7040" i="3" s="1"/>
  <c r="N7039" i="3" a="1"/>
  <c r="N7039" i="3" s="1"/>
  <c r="M7039" i="3"/>
  <c r="L7039" i="3"/>
  <c r="K7039" i="3"/>
  <c r="G7039" i="3"/>
  <c r="C7039" i="3"/>
  <c r="D7039" i="3" s="1"/>
  <c r="N7038" i="3" a="1"/>
  <c r="N7038" i="3" s="1"/>
  <c r="M7038" i="3"/>
  <c r="L7038" i="3"/>
  <c r="K7038" i="3"/>
  <c r="G7038" i="3"/>
  <c r="C7038" i="3"/>
  <c r="D7038" i="3" s="1"/>
  <c r="N7037" i="3" a="1"/>
  <c r="N7037" i="3" s="1"/>
  <c r="M7037" i="3"/>
  <c r="L7037" i="3"/>
  <c r="K7037" i="3"/>
  <c r="G7037" i="3"/>
  <c r="C7037" i="3"/>
  <c r="D7037" i="3" s="1"/>
  <c r="N7036" i="3" a="1"/>
  <c r="N7036" i="3" s="1"/>
  <c r="M7036" i="3"/>
  <c r="L7036" i="3"/>
  <c r="K7036" i="3"/>
  <c r="G7036" i="3"/>
  <c r="C7036" i="3"/>
  <c r="D7036" i="3" s="1"/>
  <c r="N7035" i="3" a="1"/>
  <c r="N7035" i="3" s="1"/>
  <c r="M7035" i="3"/>
  <c r="L7035" i="3"/>
  <c r="K7035" i="3"/>
  <c r="G7035" i="3"/>
  <c r="C7035" i="3"/>
  <c r="D7035" i="3" s="1"/>
  <c r="N7034" i="3" a="1"/>
  <c r="N7034" i="3" s="1"/>
  <c r="M7034" i="3"/>
  <c r="L7034" i="3"/>
  <c r="K7034" i="3"/>
  <c r="G7034" i="3"/>
  <c r="C7034" i="3"/>
  <c r="D7034" i="3" s="1"/>
  <c r="N7033" i="3" a="1"/>
  <c r="N7033" i="3" s="1"/>
  <c r="M7033" i="3"/>
  <c r="L7033" i="3"/>
  <c r="K7033" i="3"/>
  <c r="G7033" i="3"/>
  <c r="C7033" i="3"/>
  <c r="D7033" i="3" s="1"/>
  <c r="N7032" i="3" a="1"/>
  <c r="N7032" i="3" s="1"/>
  <c r="M7032" i="3"/>
  <c r="L7032" i="3"/>
  <c r="K7032" i="3"/>
  <c r="G7032" i="3"/>
  <c r="C7032" i="3"/>
  <c r="D7032" i="3" s="1"/>
  <c r="N7031" i="3" a="1"/>
  <c r="N7031" i="3" s="1"/>
  <c r="M7031" i="3"/>
  <c r="L7031" i="3"/>
  <c r="K7031" i="3"/>
  <c r="G7031" i="3"/>
  <c r="C7031" i="3"/>
  <c r="D7031" i="3" s="1"/>
  <c r="N7030" i="3" a="1"/>
  <c r="N7030" i="3" s="1"/>
  <c r="M7030" i="3"/>
  <c r="L7030" i="3"/>
  <c r="K7030" i="3"/>
  <c r="G7030" i="3"/>
  <c r="C7030" i="3"/>
  <c r="D7030" i="3" s="1"/>
  <c r="N7029" i="3" a="1"/>
  <c r="N7029" i="3" s="1"/>
  <c r="M7029" i="3"/>
  <c r="L7029" i="3"/>
  <c r="K7029" i="3"/>
  <c r="G7029" i="3"/>
  <c r="C7029" i="3"/>
  <c r="D7029" i="3" s="1"/>
  <c r="N7028" i="3" a="1"/>
  <c r="N7028" i="3" s="1"/>
  <c r="M7028" i="3"/>
  <c r="L7028" i="3"/>
  <c r="K7028" i="3"/>
  <c r="G7028" i="3"/>
  <c r="C7028" i="3"/>
  <c r="D7028" i="3" s="1"/>
  <c r="N7027" i="3" a="1"/>
  <c r="N7027" i="3" s="1"/>
  <c r="M7027" i="3"/>
  <c r="L7027" i="3"/>
  <c r="K7027" i="3"/>
  <c r="G7027" i="3"/>
  <c r="C7027" i="3"/>
  <c r="D7027" i="3" s="1"/>
  <c r="N7026" i="3" a="1"/>
  <c r="N7026" i="3" s="1"/>
  <c r="M7026" i="3"/>
  <c r="L7026" i="3"/>
  <c r="K7026" i="3"/>
  <c r="G7026" i="3"/>
  <c r="C7026" i="3"/>
  <c r="D7026" i="3" s="1"/>
  <c r="N7025" i="3" a="1"/>
  <c r="N7025" i="3" s="1"/>
  <c r="M7025" i="3"/>
  <c r="L7025" i="3"/>
  <c r="K7025" i="3"/>
  <c r="G7025" i="3"/>
  <c r="C7025" i="3"/>
  <c r="D7025" i="3" s="1"/>
  <c r="N7024" i="3" a="1"/>
  <c r="N7024" i="3" s="1"/>
  <c r="M7024" i="3"/>
  <c r="L7024" i="3"/>
  <c r="K7024" i="3"/>
  <c r="G7024" i="3"/>
  <c r="C7024" i="3"/>
  <c r="D7024" i="3" s="1"/>
  <c r="N7023" i="3" a="1"/>
  <c r="N7023" i="3" s="1"/>
  <c r="M7023" i="3"/>
  <c r="L7023" i="3"/>
  <c r="K7023" i="3"/>
  <c r="G7023" i="3"/>
  <c r="C7023" i="3"/>
  <c r="D7023" i="3" s="1"/>
  <c r="N7022" i="3" a="1"/>
  <c r="N7022" i="3" s="1"/>
  <c r="M7022" i="3"/>
  <c r="L7022" i="3"/>
  <c r="K7022" i="3"/>
  <c r="G7022" i="3"/>
  <c r="C7022" i="3"/>
  <c r="D7022" i="3" s="1"/>
  <c r="N7021" i="3" a="1"/>
  <c r="N7021" i="3" s="1"/>
  <c r="M7021" i="3"/>
  <c r="L7021" i="3"/>
  <c r="K7021" i="3"/>
  <c r="G7021" i="3"/>
  <c r="C7021" i="3"/>
  <c r="D7021" i="3" s="1"/>
  <c r="N7020" i="3" a="1"/>
  <c r="N7020" i="3" s="1"/>
  <c r="M7020" i="3"/>
  <c r="L7020" i="3"/>
  <c r="K7020" i="3"/>
  <c r="G7020" i="3"/>
  <c r="C7020" i="3"/>
  <c r="D7020" i="3" s="1"/>
  <c r="N7019" i="3" a="1"/>
  <c r="N7019" i="3" s="1"/>
  <c r="M7019" i="3"/>
  <c r="L7019" i="3"/>
  <c r="K7019" i="3"/>
  <c r="G7019" i="3"/>
  <c r="C7019" i="3"/>
  <c r="D7019" i="3" s="1"/>
  <c r="N7018" i="3" a="1"/>
  <c r="N7018" i="3" s="1"/>
  <c r="M7018" i="3"/>
  <c r="L7018" i="3"/>
  <c r="K7018" i="3"/>
  <c r="G7018" i="3"/>
  <c r="C7018" i="3"/>
  <c r="D7018" i="3" s="1"/>
  <c r="N7017" i="3" a="1"/>
  <c r="N7017" i="3" s="1"/>
  <c r="M7017" i="3"/>
  <c r="L7017" i="3"/>
  <c r="K7017" i="3"/>
  <c r="G7017" i="3"/>
  <c r="C7017" i="3"/>
  <c r="D7017" i="3" s="1"/>
  <c r="N7016" i="3" a="1"/>
  <c r="N7016" i="3" s="1"/>
  <c r="M7016" i="3"/>
  <c r="L7016" i="3"/>
  <c r="K7016" i="3"/>
  <c r="G7016" i="3"/>
  <c r="C7016" i="3"/>
  <c r="D7016" i="3" s="1"/>
  <c r="N7015" i="3" a="1"/>
  <c r="N7015" i="3" s="1"/>
  <c r="M7015" i="3"/>
  <c r="L7015" i="3"/>
  <c r="K7015" i="3"/>
  <c r="G7015" i="3"/>
  <c r="C7015" i="3"/>
  <c r="D7015" i="3" s="1"/>
  <c r="N7014" i="3" a="1"/>
  <c r="N7014" i="3" s="1"/>
  <c r="M7014" i="3"/>
  <c r="L7014" i="3"/>
  <c r="K7014" i="3"/>
  <c r="G7014" i="3"/>
  <c r="C7014" i="3"/>
  <c r="D7014" i="3" s="1"/>
  <c r="N7013" i="3" a="1"/>
  <c r="N7013" i="3" s="1"/>
  <c r="M7013" i="3"/>
  <c r="L7013" i="3"/>
  <c r="K7013" i="3"/>
  <c r="G7013" i="3"/>
  <c r="C7013" i="3"/>
  <c r="D7013" i="3" s="1"/>
  <c r="N7012" i="3" a="1"/>
  <c r="N7012" i="3" s="1"/>
  <c r="M7012" i="3"/>
  <c r="L7012" i="3"/>
  <c r="K7012" i="3"/>
  <c r="G7012" i="3"/>
  <c r="C7012" i="3"/>
  <c r="D7012" i="3" s="1"/>
  <c r="N7011" i="3" a="1"/>
  <c r="N7011" i="3" s="1"/>
  <c r="M7011" i="3"/>
  <c r="L7011" i="3"/>
  <c r="K7011" i="3"/>
  <c r="G7011" i="3"/>
  <c r="C7011" i="3"/>
  <c r="D7011" i="3" s="1"/>
  <c r="N7010" i="3" a="1"/>
  <c r="N7010" i="3" s="1"/>
  <c r="M7010" i="3"/>
  <c r="L7010" i="3"/>
  <c r="K7010" i="3"/>
  <c r="G7010" i="3"/>
  <c r="C7010" i="3"/>
  <c r="D7010" i="3" s="1"/>
  <c r="N7009" i="3" a="1"/>
  <c r="N7009" i="3" s="1"/>
  <c r="M7009" i="3"/>
  <c r="L7009" i="3"/>
  <c r="K7009" i="3"/>
  <c r="G7009" i="3"/>
  <c r="C7009" i="3"/>
  <c r="D7009" i="3" s="1"/>
  <c r="N7008" i="3" a="1"/>
  <c r="N7008" i="3" s="1"/>
  <c r="M7008" i="3"/>
  <c r="L7008" i="3"/>
  <c r="K7008" i="3"/>
  <c r="G7008" i="3"/>
  <c r="C7008" i="3"/>
  <c r="D7008" i="3" s="1"/>
  <c r="N7007" i="3" a="1"/>
  <c r="N7007" i="3" s="1"/>
  <c r="M7007" i="3"/>
  <c r="L7007" i="3"/>
  <c r="K7007" i="3"/>
  <c r="G7007" i="3"/>
  <c r="C7007" i="3"/>
  <c r="D7007" i="3" s="1"/>
  <c r="N7006" i="3" a="1"/>
  <c r="N7006" i="3" s="1"/>
  <c r="M7006" i="3"/>
  <c r="L7006" i="3"/>
  <c r="K7006" i="3"/>
  <c r="G7006" i="3"/>
  <c r="C7006" i="3"/>
  <c r="D7006" i="3" s="1"/>
  <c r="N7005" i="3" a="1"/>
  <c r="N7005" i="3" s="1"/>
  <c r="M7005" i="3"/>
  <c r="L7005" i="3"/>
  <c r="K7005" i="3"/>
  <c r="G7005" i="3"/>
  <c r="C7005" i="3"/>
  <c r="D7005" i="3" s="1"/>
  <c r="N7004" i="3" a="1"/>
  <c r="N7004" i="3" s="1"/>
  <c r="M7004" i="3"/>
  <c r="L7004" i="3"/>
  <c r="K7004" i="3"/>
  <c r="G7004" i="3"/>
  <c r="C7004" i="3"/>
  <c r="D7004" i="3" s="1"/>
  <c r="N7003" i="3" a="1"/>
  <c r="N7003" i="3" s="1"/>
  <c r="M7003" i="3"/>
  <c r="L7003" i="3"/>
  <c r="K7003" i="3"/>
  <c r="G7003" i="3"/>
  <c r="C7003" i="3"/>
  <c r="D7003" i="3" s="1"/>
  <c r="N7002" i="3" a="1"/>
  <c r="N7002" i="3" s="1"/>
  <c r="M7002" i="3"/>
  <c r="L7002" i="3"/>
  <c r="K7002" i="3"/>
  <c r="G7002" i="3"/>
  <c r="C7002" i="3"/>
  <c r="D7002" i="3" s="1"/>
  <c r="N7001" i="3" a="1"/>
  <c r="N7001" i="3" s="1"/>
  <c r="M7001" i="3"/>
  <c r="L7001" i="3"/>
  <c r="K7001" i="3"/>
  <c r="G7001" i="3"/>
  <c r="C7001" i="3"/>
  <c r="D7001" i="3" s="1"/>
  <c r="N7000" i="3" a="1"/>
  <c r="N7000" i="3" s="1"/>
  <c r="M7000" i="3"/>
  <c r="L7000" i="3"/>
  <c r="K7000" i="3"/>
  <c r="G7000" i="3"/>
  <c r="C7000" i="3"/>
  <c r="D7000" i="3" s="1"/>
  <c r="N6999" i="3" a="1"/>
  <c r="N6999" i="3" s="1"/>
  <c r="M6999" i="3"/>
  <c r="L6999" i="3"/>
  <c r="K6999" i="3"/>
  <c r="G6999" i="3"/>
  <c r="C6999" i="3"/>
  <c r="D6999" i="3" s="1"/>
  <c r="N6998" i="3" a="1"/>
  <c r="N6998" i="3" s="1"/>
  <c r="M6998" i="3"/>
  <c r="L6998" i="3"/>
  <c r="K6998" i="3"/>
  <c r="G6998" i="3"/>
  <c r="C6998" i="3"/>
  <c r="D6998" i="3" s="1"/>
  <c r="N6997" i="3" a="1"/>
  <c r="N6997" i="3" s="1"/>
  <c r="M6997" i="3"/>
  <c r="L6997" i="3"/>
  <c r="K6997" i="3"/>
  <c r="G6997" i="3"/>
  <c r="C6997" i="3"/>
  <c r="D6997" i="3" s="1"/>
  <c r="N6996" i="3" a="1"/>
  <c r="N6996" i="3" s="1"/>
  <c r="M6996" i="3"/>
  <c r="L6996" i="3"/>
  <c r="K6996" i="3"/>
  <c r="G6996" i="3"/>
  <c r="C6996" i="3"/>
  <c r="D6996" i="3" s="1"/>
  <c r="N6995" i="3" a="1"/>
  <c r="N6995" i="3" s="1"/>
  <c r="M6995" i="3"/>
  <c r="L6995" i="3"/>
  <c r="K6995" i="3"/>
  <c r="G6995" i="3"/>
  <c r="C6995" i="3"/>
  <c r="D6995" i="3" s="1"/>
  <c r="N6994" i="3" a="1"/>
  <c r="N6994" i="3" s="1"/>
  <c r="M6994" i="3"/>
  <c r="L6994" i="3"/>
  <c r="K6994" i="3"/>
  <c r="G6994" i="3"/>
  <c r="C6994" i="3"/>
  <c r="D6994" i="3" s="1"/>
  <c r="N6993" i="3" a="1"/>
  <c r="N6993" i="3" s="1"/>
  <c r="M6993" i="3"/>
  <c r="L6993" i="3"/>
  <c r="K6993" i="3"/>
  <c r="G6993" i="3"/>
  <c r="C6993" i="3"/>
  <c r="D6993" i="3" s="1"/>
  <c r="N6992" i="3" a="1"/>
  <c r="N6992" i="3" s="1"/>
  <c r="M6992" i="3"/>
  <c r="L6992" i="3"/>
  <c r="K6992" i="3"/>
  <c r="G6992" i="3"/>
  <c r="C6992" i="3"/>
  <c r="D6992" i="3" s="1"/>
  <c r="N6991" i="3" a="1"/>
  <c r="N6991" i="3" s="1"/>
  <c r="M6991" i="3"/>
  <c r="L6991" i="3"/>
  <c r="K6991" i="3"/>
  <c r="G6991" i="3"/>
  <c r="C6991" i="3"/>
  <c r="D6991" i="3" s="1"/>
  <c r="N6990" i="3" a="1"/>
  <c r="N6990" i="3" s="1"/>
  <c r="M6990" i="3"/>
  <c r="L6990" i="3"/>
  <c r="K6990" i="3"/>
  <c r="G6990" i="3"/>
  <c r="C6990" i="3"/>
  <c r="D6990" i="3" s="1"/>
  <c r="N6989" i="3" a="1"/>
  <c r="N6989" i="3" s="1"/>
  <c r="M6989" i="3"/>
  <c r="L6989" i="3"/>
  <c r="K6989" i="3"/>
  <c r="G6989" i="3"/>
  <c r="C6989" i="3"/>
  <c r="D6989" i="3" s="1"/>
  <c r="N6988" i="3" a="1"/>
  <c r="N6988" i="3" s="1"/>
  <c r="M6988" i="3"/>
  <c r="L6988" i="3"/>
  <c r="K6988" i="3"/>
  <c r="G6988" i="3"/>
  <c r="C6988" i="3"/>
  <c r="D6988" i="3" s="1"/>
  <c r="N6987" i="3" a="1"/>
  <c r="N6987" i="3" s="1"/>
  <c r="M6987" i="3"/>
  <c r="L6987" i="3"/>
  <c r="K6987" i="3"/>
  <c r="G6987" i="3"/>
  <c r="C6987" i="3"/>
  <c r="D6987" i="3" s="1"/>
  <c r="N6986" i="3" a="1"/>
  <c r="N6986" i="3" s="1"/>
  <c r="M6986" i="3"/>
  <c r="L6986" i="3"/>
  <c r="K6986" i="3"/>
  <c r="G6986" i="3"/>
  <c r="C6986" i="3"/>
  <c r="D6986" i="3" s="1"/>
  <c r="N6985" i="3" a="1"/>
  <c r="N6985" i="3" s="1"/>
  <c r="M6985" i="3"/>
  <c r="L6985" i="3"/>
  <c r="K6985" i="3"/>
  <c r="G6985" i="3"/>
  <c r="C6985" i="3"/>
  <c r="D6985" i="3" s="1"/>
  <c r="N6984" i="3" a="1"/>
  <c r="N6984" i="3" s="1"/>
  <c r="M6984" i="3"/>
  <c r="L6984" i="3"/>
  <c r="K6984" i="3"/>
  <c r="G6984" i="3"/>
  <c r="C6984" i="3"/>
  <c r="D6984" i="3" s="1"/>
  <c r="N6983" i="3" a="1"/>
  <c r="N6983" i="3" s="1"/>
  <c r="M6983" i="3"/>
  <c r="L6983" i="3"/>
  <c r="K6983" i="3"/>
  <c r="G6983" i="3"/>
  <c r="C6983" i="3"/>
  <c r="D6983" i="3" s="1"/>
  <c r="N6982" i="3" a="1"/>
  <c r="N6982" i="3" s="1"/>
  <c r="M6982" i="3"/>
  <c r="L6982" i="3"/>
  <c r="K6982" i="3"/>
  <c r="G6982" i="3"/>
  <c r="C6982" i="3"/>
  <c r="D6982" i="3" s="1"/>
  <c r="N6981" i="3" a="1"/>
  <c r="N6981" i="3" s="1"/>
  <c r="M6981" i="3"/>
  <c r="L6981" i="3"/>
  <c r="K6981" i="3"/>
  <c r="G6981" i="3"/>
  <c r="C6981" i="3"/>
  <c r="D6981" i="3" s="1"/>
  <c r="N6980" i="3" a="1"/>
  <c r="N6980" i="3" s="1"/>
  <c r="M6980" i="3"/>
  <c r="L6980" i="3"/>
  <c r="K6980" i="3"/>
  <c r="G6980" i="3"/>
  <c r="C6980" i="3"/>
  <c r="D6980" i="3" s="1"/>
  <c r="N6979" i="3" a="1"/>
  <c r="N6979" i="3" s="1"/>
  <c r="M6979" i="3"/>
  <c r="L6979" i="3"/>
  <c r="K6979" i="3"/>
  <c r="G6979" i="3"/>
  <c r="C6979" i="3"/>
  <c r="D6979" i="3" s="1"/>
  <c r="N6978" i="3" a="1"/>
  <c r="N6978" i="3" s="1"/>
  <c r="M6978" i="3"/>
  <c r="L6978" i="3"/>
  <c r="K6978" i="3"/>
  <c r="G6978" i="3"/>
  <c r="C6978" i="3"/>
  <c r="D6978" i="3" s="1"/>
  <c r="N6977" i="3" a="1"/>
  <c r="N6977" i="3" s="1"/>
  <c r="M6977" i="3"/>
  <c r="L6977" i="3"/>
  <c r="K6977" i="3"/>
  <c r="G6977" i="3"/>
  <c r="C6977" i="3"/>
  <c r="D6977" i="3" s="1"/>
  <c r="N6976" i="3" a="1"/>
  <c r="N6976" i="3" s="1"/>
  <c r="M6976" i="3"/>
  <c r="L6976" i="3"/>
  <c r="K6976" i="3"/>
  <c r="G6976" i="3"/>
  <c r="C6976" i="3"/>
  <c r="D6976" i="3" s="1"/>
  <c r="N6975" i="3" a="1"/>
  <c r="N6975" i="3" s="1"/>
  <c r="M6975" i="3"/>
  <c r="L6975" i="3"/>
  <c r="K6975" i="3"/>
  <c r="G6975" i="3"/>
  <c r="C6975" i="3"/>
  <c r="D6975" i="3" s="1"/>
  <c r="N6974" i="3" a="1"/>
  <c r="N6974" i="3" s="1"/>
  <c r="M6974" i="3"/>
  <c r="L6974" i="3"/>
  <c r="K6974" i="3"/>
  <c r="G6974" i="3"/>
  <c r="C6974" i="3"/>
  <c r="D6974" i="3" s="1"/>
  <c r="N6973" i="3" a="1"/>
  <c r="N6973" i="3" s="1"/>
  <c r="M6973" i="3"/>
  <c r="L6973" i="3"/>
  <c r="K6973" i="3"/>
  <c r="G6973" i="3"/>
  <c r="C6973" i="3"/>
  <c r="D6973" i="3" s="1"/>
  <c r="N6972" i="3" a="1"/>
  <c r="N6972" i="3" s="1"/>
  <c r="M6972" i="3"/>
  <c r="L6972" i="3"/>
  <c r="K6972" i="3"/>
  <c r="G6972" i="3"/>
  <c r="C6972" i="3"/>
  <c r="D6972" i="3" s="1"/>
  <c r="N6971" i="3" a="1"/>
  <c r="N6971" i="3" s="1"/>
  <c r="M6971" i="3"/>
  <c r="L6971" i="3"/>
  <c r="K6971" i="3"/>
  <c r="G6971" i="3"/>
  <c r="C6971" i="3"/>
  <c r="D6971" i="3" s="1"/>
  <c r="N6970" i="3" a="1"/>
  <c r="N6970" i="3" s="1"/>
  <c r="M6970" i="3"/>
  <c r="L6970" i="3"/>
  <c r="K6970" i="3"/>
  <c r="G6970" i="3"/>
  <c r="C6970" i="3"/>
  <c r="D6970" i="3" s="1"/>
  <c r="N6969" i="3" a="1"/>
  <c r="N6969" i="3" s="1"/>
  <c r="M6969" i="3"/>
  <c r="L6969" i="3"/>
  <c r="K6969" i="3"/>
  <c r="G6969" i="3"/>
  <c r="C6969" i="3"/>
  <c r="D6969" i="3" s="1"/>
  <c r="N6968" i="3" a="1"/>
  <c r="N6968" i="3" s="1"/>
  <c r="M6968" i="3"/>
  <c r="L6968" i="3"/>
  <c r="K6968" i="3"/>
  <c r="G6968" i="3"/>
  <c r="C6968" i="3"/>
  <c r="D6968" i="3" s="1"/>
  <c r="N6967" i="3" a="1"/>
  <c r="N6967" i="3" s="1"/>
  <c r="M6967" i="3"/>
  <c r="L6967" i="3"/>
  <c r="K6967" i="3"/>
  <c r="G6967" i="3"/>
  <c r="C6967" i="3"/>
  <c r="D6967" i="3" s="1"/>
  <c r="N6966" i="3" a="1"/>
  <c r="N6966" i="3" s="1"/>
  <c r="M6966" i="3"/>
  <c r="L6966" i="3"/>
  <c r="K6966" i="3"/>
  <c r="G6966" i="3"/>
  <c r="C6966" i="3"/>
  <c r="D6966" i="3" s="1"/>
  <c r="N6965" i="3" a="1"/>
  <c r="N6965" i="3" s="1"/>
  <c r="M6965" i="3"/>
  <c r="L6965" i="3"/>
  <c r="K6965" i="3"/>
  <c r="G6965" i="3"/>
  <c r="C6965" i="3"/>
  <c r="D6965" i="3" s="1"/>
  <c r="N6964" i="3" a="1"/>
  <c r="N6964" i="3" s="1"/>
  <c r="M6964" i="3"/>
  <c r="L6964" i="3"/>
  <c r="K6964" i="3"/>
  <c r="G6964" i="3"/>
  <c r="C6964" i="3"/>
  <c r="D6964" i="3" s="1"/>
  <c r="N6963" i="3" a="1"/>
  <c r="N6963" i="3" s="1"/>
  <c r="M6963" i="3"/>
  <c r="L6963" i="3"/>
  <c r="K6963" i="3"/>
  <c r="G6963" i="3"/>
  <c r="C6963" i="3"/>
  <c r="D6963" i="3" s="1"/>
  <c r="N6962" i="3" a="1"/>
  <c r="N6962" i="3" s="1"/>
  <c r="M6962" i="3"/>
  <c r="L6962" i="3"/>
  <c r="K6962" i="3"/>
  <c r="G6962" i="3"/>
  <c r="C6962" i="3"/>
  <c r="D6962" i="3" s="1"/>
  <c r="N6961" i="3" a="1"/>
  <c r="N6961" i="3" s="1"/>
  <c r="M6961" i="3"/>
  <c r="L6961" i="3"/>
  <c r="K6961" i="3"/>
  <c r="G6961" i="3"/>
  <c r="C6961" i="3"/>
  <c r="D6961" i="3" s="1"/>
  <c r="N6960" i="3" a="1"/>
  <c r="N6960" i="3" s="1"/>
  <c r="M6960" i="3"/>
  <c r="L6960" i="3"/>
  <c r="K6960" i="3"/>
  <c r="G6960" i="3"/>
  <c r="C6960" i="3"/>
  <c r="D6960" i="3" s="1"/>
  <c r="N6959" i="3" a="1"/>
  <c r="N6959" i="3" s="1"/>
  <c r="M6959" i="3"/>
  <c r="L6959" i="3"/>
  <c r="K6959" i="3"/>
  <c r="G6959" i="3"/>
  <c r="C6959" i="3"/>
  <c r="D6959" i="3" s="1"/>
  <c r="N6958" i="3" a="1"/>
  <c r="N6958" i="3" s="1"/>
  <c r="M6958" i="3"/>
  <c r="L6958" i="3"/>
  <c r="K6958" i="3"/>
  <c r="G6958" i="3"/>
  <c r="C6958" i="3"/>
  <c r="D6958" i="3" s="1"/>
  <c r="N6957" i="3" a="1"/>
  <c r="N6957" i="3" s="1"/>
  <c r="M6957" i="3"/>
  <c r="L6957" i="3"/>
  <c r="K6957" i="3"/>
  <c r="G6957" i="3"/>
  <c r="C6957" i="3"/>
  <c r="D6957" i="3" s="1"/>
  <c r="N6956" i="3" a="1"/>
  <c r="N6956" i="3" s="1"/>
  <c r="M6956" i="3"/>
  <c r="L6956" i="3"/>
  <c r="K6956" i="3"/>
  <c r="G6956" i="3"/>
  <c r="C6956" i="3"/>
  <c r="D6956" i="3" s="1"/>
  <c r="N6955" i="3" a="1"/>
  <c r="N6955" i="3" s="1"/>
  <c r="M6955" i="3"/>
  <c r="L6955" i="3"/>
  <c r="K6955" i="3"/>
  <c r="G6955" i="3"/>
  <c r="C6955" i="3"/>
  <c r="D6955" i="3" s="1"/>
  <c r="N6954" i="3" a="1"/>
  <c r="N6954" i="3" s="1"/>
  <c r="M6954" i="3"/>
  <c r="L6954" i="3"/>
  <c r="K6954" i="3"/>
  <c r="G6954" i="3"/>
  <c r="C6954" i="3"/>
  <c r="D6954" i="3" s="1"/>
  <c r="N6953" i="3" a="1"/>
  <c r="N6953" i="3" s="1"/>
  <c r="M6953" i="3"/>
  <c r="L6953" i="3"/>
  <c r="K6953" i="3"/>
  <c r="G6953" i="3"/>
  <c r="C6953" i="3"/>
  <c r="D6953" i="3" s="1"/>
  <c r="N6952" i="3" a="1"/>
  <c r="N6952" i="3" s="1"/>
  <c r="M6952" i="3"/>
  <c r="L6952" i="3"/>
  <c r="K6952" i="3"/>
  <c r="G6952" i="3"/>
  <c r="C6952" i="3"/>
  <c r="D6952" i="3" s="1"/>
  <c r="N6951" i="3" a="1"/>
  <c r="N6951" i="3" s="1"/>
  <c r="M6951" i="3"/>
  <c r="L6951" i="3"/>
  <c r="K6951" i="3"/>
  <c r="G6951" i="3"/>
  <c r="C6951" i="3"/>
  <c r="D6951" i="3" s="1"/>
  <c r="N6950" i="3" a="1"/>
  <c r="N6950" i="3" s="1"/>
  <c r="M6950" i="3"/>
  <c r="L6950" i="3"/>
  <c r="K6950" i="3"/>
  <c r="G6950" i="3"/>
  <c r="C6950" i="3"/>
  <c r="D6950" i="3" s="1"/>
  <c r="N6949" i="3" a="1"/>
  <c r="N6949" i="3" s="1"/>
  <c r="M6949" i="3"/>
  <c r="L6949" i="3"/>
  <c r="K6949" i="3"/>
  <c r="G6949" i="3"/>
  <c r="C6949" i="3"/>
  <c r="D6949" i="3" s="1"/>
  <c r="N6948" i="3" a="1"/>
  <c r="N6948" i="3" s="1"/>
  <c r="M6948" i="3"/>
  <c r="L6948" i="3"/>
  <c r="K6948" i="3"/>
  <c r="G6948" i="3"/>
  <c r="C6948" i="3"/>
  <c r="D6948" i="3" s="1"/>
  <c r="N6947" i="3" a="1"/>
  <c r="N6947" i="3" s="1"/>
  <c r="M6947" i="3"/>
  <c r="L6947" i="3"/>
  <c r="K6947" i="3"/>
  <c r="G6947" i="3"/>
  <c r="C6947" i="3"/>
  <c r="D6947" i="3" s="1"/>
  <c r="N6946" i="3" a="1"/>
  <c r="N6946" i="3" s="1"/>
  <c r="M6946" i="3"/>
  <c r="L6946" i="3"/>
  <c r="K6946" i="3"/>
  <c r="G6946" i="3"/>
  <c r="C6946" i="3"/>
  <c r="D6946" i="3" s="1"/>
  <c r="N6945" i="3" a="1"/>
  <c r="N6945" i="3" s="1"/>
  <c r="M6945" i="3"/>
  <c r="L6945" i="3"/>
  <c r="K6945" i="3"/>
  <c r="G6945" i="3"/>
  <c r="C6945" i="3"/>
  <c r="D6945" i="3" s="1"/>
  <c r="N6944" i="3" a="1"/>
  <c r="N6944" i="3" s="1"/>
  <c r="M6944" i="3"/>
  <c r="L6944" i="3"/>
  <c r="K6944" i="3"/>
  <c r="G6944" i="3"/>
  <c r="C6944" i="3"/>
  <c r="D6944" i="3" s="1"/>
  <c r="N6943" i="3" a="1"/>
  <c r="N6943" i="3" s="1"/>
  <c r="M6943" i="3"/>
  <c r="L6943" i="3"/>
  <c r="K6943" i="3"/>
  <c r="G6943" i="3"/>
  <c r="C6943" i="3"/>
  <c r="D6943" i="3" s="1"/>
  <c r="N6942" i="3" a="1"/>
  <c r="N6942" i="3" s="1"/>
  <c r="M6942" i="3"/>
  <c r="L6942" i="3"/>
  <c r="K6942" i="3"/>
  <c r="G6942" i="3"/>
  <c r="C6942" i="3"/>
  <c r="D6942" i="3" s="1"/>
  <c r="N6941" i="3" a="1"/>
  <c r="N6941" i="3" s="1"/>
  <c r="M6941" i="3"/>
  <c r="L6941" i="3"/>
  <c r="K6941" i="3"/>
  <c r="G6941" i="3"/>
  <c r="C6941" i="3"/>
  <c r="D6941" i="3" s="1"/>
  <c r="N6940" i="3" a="1"/>
  <c r="N6940" i="3" s="1"/>
  <c r="M6940" i="3"/>
  <c r="L6940" i="3"/>
  <c r="K6940" i="3"/>
  <c r="G6940" i="3"/>
  <c r="C6940" i="3"/>
  <c r="D6940" i="3" s="1"/>
  <c r="N6939" i="3" a="1"/>
  <c r="N6939" i="3" s="1"/>
  <c r="M6939" i="3"/>
  <c r="L6939" i="3"/>
  <c r="K6939" i="3"/>
  <c r="G6939" i="3"/>
  <c r="C6939" i="3"/>
  <c r="D6939" i="3" s="1"/>
  <c r="N6938" i="3" a="1"/>
  <c r="N6938" i="3" s="1"/>
  <c r="M6938" i="3"/>
  <c r="L6938" i="3"/>
  <c r="K6938" i="3"/>
  <c r="G6938" i="3"/>
  <c r="C6938" i="3"/>
  <c r="D6938" i="3" s="1"/>
  <c r="N6937" i="3" a="1"/>
  <c r="N6937" i="3" s="1"/>
  <c r="M6937" i="3"/>
  <c r="L6937" i="3"/>
  <c r="K6937" i="3"/>
  <c r="G6937" i="3"/>
  <c r="C6937" i="3"/>
  <c r="D6937" i="3" s="1"/>
  <c r="N6936" i="3" a="1"/>
  <c r="N6936" i="3" s="1"/>
  <c r="M6936" i="3"/>
  <c r="L6936" i="3"/>
  <c r="K6936" i="3"/>
  <c r="G6936" i="3"/>
  <c r="C6936" i="3"/>
  <c r="D6936" i="3" s="1"/>
  <c r="N6935" i="3" a="1"/>
  <c r="N6935" i="3" s="1"/>
  <c r="M6935" i="3"/>
  <c r="L6935" i="3"/>
  <c r="K6935" i="3"/>
  <c r="G6935" i="3"/>
  <c r="C6935" i="3"/>
  <c r="D6935" i="3" s="1"/>
  <c r="N6934" i="3" a="1"/>
  <c r="N6934" i="3" s="1"/>
  <c r="M6934" i="3"/>
  <c r="L6934" i="3"/>
  <c r="K6934" i="3"/>
  <c r="G6934" i="3"/>
  <c r="C6934" i="3"/>
  <c r="D6934" i="3" s="1"/>
  <c r="N6933" i="3" a="1"/>
  <c r="N6933" i="3" s="1"/>
  <c r="M6933" i="3"/>
  <c r="L6933" i="3"/>
  <c r="K6933" i="3"/>
  <c r="G6933" i="3"/>
  <c r="C6933" i="3"/>
  <c r="D6933" i="3" s="1"/>
  <c r="N6932" i="3" a="1"/>
  <c r="N6932" i="3" s="1"/>
  <c r="M6932" i="3"/>
  <c r="L6932" i="3"/>
  <c r="K6932" i="3"/>
  <c r="G6932" i="3"/>
  <c r="C6932" i="3"/>
  <c r="D6932" i="3" s="1"/>
  <c r="N6931" i="3" a="1"/>
  <c r="N6931" i="3" s="1"/>
  <c r="M6931" i="3"/>
  <c r="L6931" i="3"/>
  <c r="K6931" i="3"/>
  <c r="G6931" i="3"/>
  <c r="C6931" i="3"/>
  <c r="D6931" i="3" s="1"/>
  <c r="N6930" i="3" a="1"/>
  <c r="N6930" i="3" s="1"/>
  <c r="M6930" i="3"/>
  <c r="L6930" i="3"/>
  <c r="K6930" i="3"/>
  <c r="G6930" i="3"/>
  <c r="C6930" i="3"/>
  <c r="D6930" i="3" s="1"/>
  <c r="N6929" i="3" a="1"/>
  <c r="N6929" i="3" s="1"/>
  <c r="M6929" i="3"/>
  <c r="L6929" i="3"/>
  <c r="K6929" i="3"/>
  <c r="G6929" i="3"/>
  <c r="C6929" i="3"/>
  <c r="D6929" i="3" s="1"/>
  <c r="N6928" i="3" a="1"/>
  <c r="N6928" i="3" s="1"/>
  <c r="M6928" i="3"/>
  <c r="L6928" i="3"/>
  <c r="K6928" i="3"/>
  <c r="G6928" i="3"/>
  <c r="C6928" i="3"/>
  <c r="D6928" i="3" s="1"/>
  <c r="N6927" i="3" a="1"/>
  <c r="N6927" i="3" s="1"/>
  <c r="M6927" i="3"/>
  <c r="L6927" i="3"/>
  <c r="K6927" i="3"/>
  <c r="G6927" i="3"/>
  <c r="C6927" i="3"/>
  <c r="D6927" i="3" s="1"/>
  <c r="N6926" i="3"/>
  <c r="N6926" i="3" a="1"/>
  <c r="M6926" i="3"/>
  <c r="L6926" i="3"/>
  <c r="K6926" i="3"/>
  <c r="G6926" i="3"/>
  <c r="C6926" i="3"/>
  <c r="D6926" i="3" s="1"/>
  <c r="N6925" i="3" a="1"/>
  <c r="N6925" i="3" s="1"/>
  <c r="M6925" i="3"/>
  <c r="L6925" i="3"/>
  <c r="K6925" i="3"/>
  <c r="G6925" i="3"/>
  <c r="C6925" i="3"/>
  <c r="D6925" i="3" s="1"/>
  <c r="N6924" i="3" a="1"/>
  <c r="N6924" i="3" s="1"/>
  <c r="M6924" i="3"/>
  <c r="L6924" i="3"/>
  <c r="K6924" i="3"/>
  <c r="G6924" i="3"/>
  <c r="C6924" i="3"/>
  <c r="D6924" i="3" s="1"/>
  <c r="N6923" i="3" a="1"/>
  <c r="N6923" i="3" s="1"/>
  <c r="M6923" i="3"/>
  <c r="L6923" i="3"/>
  <c r="K6923" i="3"/>
  <c r="G6923" i="3"/>
  <c r="C6923" i="3"/>
  <c r="D6923" i="3" s="1"/>
  <c r="N6922" i="3" a="1"/>
  <c r="N6922" i="3" s="1"/>
  <c r="M6922" i="3"/>
  <c r="L6922" i="3"/>
  <c r="K6922" i="3"/>
  <c r="G6922" i="3"/>
  <c r="C6922" i="3"/>
  <c r="D6922" i="3" s="1"/>
  <c r="N6921" i="3" a="1"/>
  <c r="N6921" i="3" s="1"/>
  <c r="M6921" i="3"/>
  <c r="L6921" i="3"/>
  <c r="K6921" i="3"/>
  <c r="G6921" i="3"/>
  <c r="C6921" i="3"/>
  <c r="D6921" i="3" s="1"/>
  <c r="N6920" i="3" a="1"/>
  <c r="N6920" i="3" s="1"/>
  <c r="M6920" i="3"/>
  <c r="L6920" i="3"/>
  <c r="K6920" i="3"/>
  <c r="G6920" i="3"/>
  <c r="C6920" i="3"/>
  <c r="D6920" i="3" s="1"/>
  <c r="N6919" i="3" a="1"/>
  <c r="N6919" i="3" s="1"/>
  <c r="M6919" i="3"/>
  <c r="L6919" i="3"/>
  <c r="K6919" i="3"/>
  <c r="G6919" i="3"/>
  <c r="C6919" i="3"/>
  <c r="D6919" i="3" s="1"/>
  <c r="N6918" i="3" a="1"/>
  <c r="N6918" i="3" s="1"/>
  <c r="M6918" i="3"/>
  <c r="L6918" i="3"/>
  <c r="K6918" i="3"/>
  <c r="G6918" i="3"/>
  <c r="C6918" i="3"/>
  <c r="D6918" i="3" s="1"/>
  <c r="N6917" i="3" a="1"/>
  <c r="N6917" i="3" s="1"/>
  <c r="M6917" i="3"/>
  <c r="L6917" i="3"/>
  <c r="K6917" i="3"/>
  <c r="G6917" i="3"/>
  <c r="C6917" i="3"/>
  <c r="D6917" i="3" s="1"/>
  <c r="N6916" i="3" a="1"/>
  <c r="N6916" i="3" s="1"/>
  <c r="M6916" i="3"/>
  <c r="L6916" i="3"/>
  <c r="K6916" i="3"/>
  <c r="G6916" i="3"/>
  <c r="C6916" i="3"/>
  <c r="D6916" i="3" s="1"/>
  <c r="N6915" i="3" a="1"/>
  <c r="N6915" i="3" s="1"/>
  <c r="M6915" i="3"/>
  <c r="L6915" i="3"/>
  <c r="K6915" i="3"/>
  <c r="G6915" i="3"/>
  <c r="C6915" i="3"/>
  <c r="D6915" i="3" s="1"/>
  <c r="N6914" i="3" a="1"/>
  <c r="N6914" i="3" s="1"/>
  <c r="M6914" i="3"/>
  <c r="L6914" i="3"/>
  <c r="K6914" i="3"/>
  <c r="G6914" i="3"/>
  <c r="C6914" i="3"/>
  <c r="D6914" i="3" s="1"/>
  <c r="N6913" i="3" a="1"/>
  <c r="N6913" i="3" s="1"/>
  <c r="M6913" i="3"/>
  <c r="L6913" i="3"/>
  <c r="K6913" i="3"/>
  <c r="G6913" i="3"/>
  <c r="C6913" i="3"/>
  <c r="D6913" i="3" s="1"/>
  <c r="N6912" i="3" a="1"/>
  <c r="N6912" i="3" s="1"/>
  <c r="M6912" i="3"/>
  <c r="L6912" i="3"/>
  <c r="K6912" i="3"/>
  <c r="G6912" i="3"/>
  <c r="C6912" i="3"/>
  <c r="D6912" i="3" s="1"/>
  <c r="N6911" i="3" a="1"/>
  <c r="N6911" i="3" s="1"/>
  <c r="M6911" i="3"/>
  <c r="L6911" i="3"/>
  <c r="K6911" i="3"/>
  <c r="G6911" i="3"/>
  <c r="C6911" i="3"/>
  <c r="D6911" i="3" s="1"/>
  <c r="N6910" i="3" a="1"/>
  <c r="N6910" i="3" s="1"/>
  <c r="M6910" i="3"/>
  <c r="L6910" i="3"/>
  <c r="K6910" i="3"/>
  <c r="G6910" i="3"/>
  <c r="C6910" i="3"/>
  <c r="D6910" i="3" s="1"/>
  <c r="N6909" i="3" a="1"/>
  <c r="N6909" i="3" s="1"/>
  <c r="M6909" i="3"/>
  <c r="L6909" i="3"/>
  <c r="K6909" i="3"/>
  <c r="G6909" i="3"/>
  <c r="C6909" i="3"/>
  <c r="D6909" i="3" s="1"/>
  <c r="N6908" i="3" a="1"/>
  <c r="N6908" i="3" s="1"/>
  <c r="M6908" i="3"/>
  <c r="L6908" i="3"/>
  <c r="K6908" i="3"/>
  <c r="G6908" i="3"/>
  <c r="C6908" i="3"/>
  <c r="D6908" i="3" s="1"/>
  <c r="N6907" i="3" a="1"/>
  <c r="N6907" i="3" s="1"/>
  <c r="M6907" i="3"/>
  <c r="L6907" i="3"/>
  <c r="K6907" i="3"/>
  <c r="G6907" i="3"/>
  <c r="C6907" i="3"/>
  <c r="D6907" i="3" s="1"/>
  <c r="N6906" i="3" a="1"/>
  <c r="N6906" i="3" s="1"/>
  <c r="M6906" i="3"/>
  <c r="L6906" i="3"/>
  <c r="K6906" i="3"/>
  <c r="G6906" i="3"/>
  <c r="C6906" i="3"/>
  <c r="D6906" i="3" s="1"/>
  <c r="N6905" i="3" a="1"/>
  <c r="N6905" i="3" s="1"/>
  <c r="M6905" i="3"/>
  <c r="L6905" i="3"/>
  <c r="K6905" i="3"/>
  <c r="G6905" i="3"/>
  <c r="C6905" i="3"/>
  <c r="D6905" i="3" s="1"/>
  <c r="N6904" i="3" a="1"/>
  <c r="N6904" i="3" s="1"/>
  <c r="M6904" i="3"/>
  <c r="L6904" i="3"/>
  <c r="K6904" i="3"/>
  <c r="G6904" i="3"/>
  <c r="C6904" i="3"/>
  <c r="D6904" i="3" s="1"/>
  <c r="N6903" i="3" a="1"/>
  <c r="N6903" i="3" s="1"/>
  <c r="M6903" i="3"/>
  <c r="L6903" i="3"/>
  <c r="K6903" i="3"/>
  <c r="G6903" i="3"/>
  <c r="C6903" i="3"/>
  <c r="D6903" i="3" s="1"/>
  <c r="N6902" i="3" a="1"/>
  <c r="N6902" i="3" s="1"/>
  <c r="M6902" i="3"/>
  <c r="L6902" i="3"/>
  <c r="K6902" i="3"/>
  <c r="G6902" i="3"/>
  <c r="C6902" i="3"/>
  <c r="D6902" i="3" s="1"/>
  <c r="N6901" i="3" a="1"/>
  <c r="N6901" i="3" s="1"/>
  <c r="M6901" i="3"/>
  <c r="L6901" i="3"/>
  <c r="K6901" i="3"/>
  <c r="G6901" i="3"/>
  <c r="C6901" i="3"/>
  <c r="D6901" i="3" s="1"/>
  <c r="N6900" i="3" a="1"/>
  <c r="N6900" i="3" s="1"/>
  <c r="M6900" i="3"/>
  <c r="L6900" i="3"/>
  <c r="K6900" i="3"/>
  <c r="G6900" i="3"/>
  <c r="C6900" i="3"/>
  <c r="D6900" i="3" s="1"/>
  <c r="N6899" i="3" a="1"/>
  <c r="N6899" i="3" s="1"/>
  <c r="M6899" i="3"/>
  <c r="L6899" i="3"/>
  <c r="K6899" i="3"/>
  <c r="G6899" i="3"/>
  <c r="C6899" i="3"/>
  <c r="D6899" i="3" s="1"/>
  <c r="N6898" i="3" a="1"/>
  <c r="N6898" i="3" s="1"/>
  <c r="M6898" i="3"/>
  <c r="L6898" i="3"/>
  <c r="K6898" i="3"/>
  <c r="G6898" i="3"/>
  <c r="C6898" i="3"/>
  <c r="D6898" i="3" s="1"/>
  <c r="N6897" i="3" a="1"/>
  <c r="N6897" i="3" s="1"/>
  <c r="M6897" i="3"/>
  <c r="L6897" i="3"/>
  <c r="K6897" i="3"/>
  <c r="G6897" i="3"/>
  <c r="C6897" i="3"/>
  <c r="D6897" i="3" s="1"/>
  <c r="N6896" i="3" a="1"/>
  <c r="N6896" i="3" s="1"/>
  <c r="M6896" i="3"/>
  <c r="L6896" i="3"/>
  <c r="K6896" i="3"/>
  <c r="G6896" i="3"/>
  <c r="C6896" i="3"/>
  <c r="D6896" i="3" s="1"/>
  <c r="N6895" i="3" a="1"/>
  <c r="N6895" i="3" s="1"/>
  <c r="M6895" i="3"/>
  <c r="L6895" i="3"/>
  <c r="K6895" i="3"/>
  <c r="G6895" i="3"/>
  <c r="C6895" i="3"/>
  <c r="D6895" i="3" s="1"/>
  <c r="N6894" i="3" a="1"/>
  <c r="N6894" i="3" s="1"/>
  <c r="M6894" i="3"/>
  <c r="L6894" i="3"/>
  <c r="K6894" i="3"/>
  <c r="G6894" i="3"/>
  <c r="C6894" i="3"/>
  <c r="D6894" i="3" s="1"/>
  <c r="N6893" i="3" a="1"/>
  <c r="N6893" i="3" s="1"/>
  <c r="M6893" i="3"/>
  <c r="L6893" i="3"/>
  <c r="K6893" i="3"/>
  <c r="G6893" i="3"/>
  <c r="C6893" i="3"/>
  <c r="D6893" i="3" s="1"/>
  <c r="N6892" i="3" a="1"/>
  <c r="N6892" i="3" s="1"/>
  <c r="M6892" i="3"/>
  <c r="L6892" i="3"/>
  <c r="K6892" i="3"/>
  <c r="G6892" i="3"/>
  <c r="C6892" i="3"/>
  <c r="D6892" i="3" s="1"/>
  <c r="N6891" i="3" a="1"/>
  <c r="N6891" i="3" s="1"/>
  <c r="M6891" i="3"/>
  <c r="L6891" i="3"/>
  <c r="K6891" i="3"/>
  <c r="G6891" i="3"/>
  <c r="C6891" i="3"/>
  <c r="D6891" i="3" s="1"/>
  <c r="N6890" i="3" a="1"/>
  <c r="N6890" i="3" s="1"/>
  <c r="M6890" i="3"/>
  <c r="L6890" i="3"/>
  <c r="K6890" i="3"/>
  <c r="G6890" i="3"/>
  <c r="C6890" i="3"/>
  <c r="D6890" i="3" s="1"/>
  <c r="N6889" i="3" a="1"/>
  <c r="N6889" i="3" s="1"/>
  <c r="M6889" i="3"/>
  <c r="L6889" i="3"/>
  <c r="K6889" i="3"/>
  <c r="G6889" i="3"/>
  <c r="C6889" i="3"/>
  <c r="D6889" i="3" s="1"/>
  <c r="N6888" i="3" a="1"/>
  <c r="N6888" i="3" s="1"/>
  <c r="M6888" i="3"/>
  <c r="L6888" i="3"/>
  <c r="K6888" i="3"/>
  <c r="G6888" i="3"/>
  <c r="C6888" i="3"/>
  <c r="D6888" i="3" s="1"/>
  <c r="N6887" i="3" a="1"/>
  <c r="N6887" i="3" s="1"/>
  <c r="M6887" i="3"/>
  <c r="L6887" i="3"/>
  <c r="K6887" i="3"/>
  <c r="G6887" i="3"/>
  <c r="C6887" i="3"/>
  <c r="D6887" i="3" s="1"/>
  <c r="N6886" i="3" a="1"/>
  <c r="N6886" i="3" s="1"/>
  <c r="M6886" i="3"/>
  <c r="L6886" i="3"/>
  <c r="K6886" i="3"/>
  <c r="G6886" i="3"/>
  <c r="C6886" i="3"/>
  <c r="D6886" i="3" s="1"/>
  <c r="N6885" i="3" a="1"/>
  <c r="N6885" i="3" s="1"/>
  <c r="M6885" i="3"/>
  <c r="L6885" i="3"/>
  <c r="K6885" i="3"/>
  <c r="G6885" i="3"/>
  <c r="C6885" i="3"/>
  <c r="D6885" i="3" s="1"/>
  <c r="N6884" i="3" a="1"/>
  <c r="N6884" i="3" s="1"/>
  <c r="M6884" i="3"/>
  <c r="L6884" i="3"/>
  <c r="K6884" i="3"/>
  <c r="G6884" i="3"/>
  <c r="C6884" i="3"/>
  <c r="D6884" i="3" s="1"/>
  <c r="N6883" i="3" a="1"/>
  <c r="N6883" i="3" s="1"/>
  <c r="M6883" i="3"/>
  <c r="L6883" i="3"/>
  <c r="K6883" i="3"/>
  <c r="G6883" i="3"/>
  <c r="C6883" i="3"/>
  <c r="D6883" i="3" s="1"/>
  <c r="N6882" i="3" a="1"/>
  <c r="N6882" i="3" s="1"/>
  <c r="M6882" i="3"/>
  <c r="L6882" i="3"/>
  <c r="K6882" i="3"/>
  <c r="G6882" i="3"/>
  <c r="C6882" i="3"/>
  <c r="D6882" i="3" s="1"/>
  <c r="N6881" i="3" a="1"/>
  <c r="N6881" i="3" s="1"/>
  <c r="M6881" i="3"/>
  <c r="L6881" i="3"/>
  <c r="K6881" i="3"/>
  <c r="G6881" i="3"/>
  <c r="C6881" i="3"/>
  <c r="D6881" i="3" s="1"/>
  <c r="N6880" i="3" a="1"/>
  <c r="N6880" i="3" s="1"/>
  <c r="M6880" i="3"/>
  <c r="L6880" i="3"/>
  <c r="K6880" i="3"/>
  <c r="G6880" i="3"/>
  <c r="C6880" i="3"/>
  <c r="D6880" i="3" s="1"/>
  <c r="N6879" i="3" a="1"/>
  <c r="N6879" i="3" s="1"/>
  <c r="M6879" i="3"/>
  <c r="L6879" i="3"/>
  <c r="K6879" i="3"/>
  <c r="G6879" i="3"/>
  <c r="C6879" i="3"/>
  <c r="D6879" i="3" s="1"/>
  <c r="N6878" i="3" a="1"/>
  <c r="N6878" i="3" s="1"/>
  <c r="M6878" i="3"/>
  <c r="L6878" i="3"/>
  <c r="K6878" i="3"/>
  <c r="G6878" i="3"/>
  <c r="C6878" i="3"/>
  <c r="D6878" i="3" s="1"/>
  <c r="N6877" i="3" a="1"/>
  <c r="N6877" i="3" s="1"/>
  <c r="M6877" i="3"/>
  <c r="L6877" i="3"/>
  <c r="K6877" i="3"/>
  <c r="G6877" i="3"/>
  <c r="C6877" i="3"/>
  <c r="D6877" i="3" s="1"/>
  <c r="N6876" i="3" a="1"/>
  <c r="N6876" i="3" s="1"/>
  <c r="M6876" i="3"/>
  <c r="L6876" i="3"/>
  <c r="K6876" i="3"/>
  <c r="G6876" i="3"/>
  <c r="C6876" i="3"/>
  <c r="D6876" i="3" s="1"/>
  <c r="N6875" i="3" a="1"/>
  <c r="N6875" i="3" s="1"/>
  <c r="M6875" i="3"/>
  <c r="L6875" i="3"/>
  <c r="K6875" i="3"/>
  <c r="G6875" i="3"/>
  <c r="C6875" i="3"/>
  <c r="D6875" i="3" s="1"/>
  <c r="N6874" i="3" a="1"/>
  <c r="N6874" i="3" s="1"/>
  <c r="M6874" i="3"/>
  <c r="L6874" i="3"/>
  <c r="K6874" i="3"/>
  <c r="G6874" i="3"/>
  <c r="C6874" i="3"/>
  <c r="D6874" i="3" s="1"/>
  <c r="N6873" i="3" a="1"/>
  <c r="N6873" i="3" s="1"/>
  <c r="M6873" i="3"/>
  <c r="L6873" i="3"/>
  <c r="K6873" i="3"/>
  <c r="G6873" i="3"/>
  <c r="C6873" i="3"/>
  <c r="D6873" i="3" s="1"/>
  <c r="N6872" i="3" a="1"/>
  <c r="N6872" i="3" s="1"/>
  <c r="M6872" i="3"/>
  <c r="L6872" i="3"/>
  <c r="K6872" i="3"/>
  <c r="G6872" i="3"/>
  <c r="C6872" i="3"/>
  <c r="D6872" i="3" s="1"/>
  <c r="N6871" i="3" a="1"/>
  <c r="N6871" i="3" s="1"/>
  <c r="M6871" i="3"/>
  <c r="L6871" i="3"/>
  <c r="K6871" i="3"/>
  <c r="G6871" i="3"/>
  <c r="C6871" i="3"/>
  <c r="D6871" i="3" s="1"/>
  <c r="N6870" i="3" a="1"/>
  <c r="N6870" i="3" s="1"/>
  <c r="M6870" i="3"/>
  <c r="L6870" i="3"/>
  <c r="K6870" i="3"/>
  <c r="G6870" i="3"/>
  <c r="C6870" i="3"/>
  <c r="D6870" i="3" s="1"/>
  <c r="N6869" i="3" a="1"/>
  <c r="N6869" i="3" s="1"/>
  <c r="M6869" i="3"/>
  <c r="L6869" i="3"/>
  <c r="K6869" i="3"/>
  <c r="G6869" i="3"/>
  <c r="C6869" i="3"/>
  <c r="D6869" i="3" s="1"/>
  <c r="N6868" i="3" a="1"/>
  <c r="N6868" i="3" s="1"/>
  <c r="M6868" i="3"/>
  <c r="L6868" i="3"/>
  <c r="K6868" i="3"/>
  <c r="G6868" i="3"/>
  <c r="C6868" i="3"/>
  <c r="D6868" i="3" s="1"/>
  <c r="N6867" i="3" a="1"/>
  <c r="N6867" i="3" s="1"/>
  <c r="M6867" i="3"/>
  <c r="L6867" i="3"/>
  <c r="K6867" i="3"/>
  <c r="G6867" i="3"/>
  <c r="C6867" i="3"/>
  <c r="D6867" i="3" s="1"/>
  <c r="N6866" i="3" a="1"/>
  <c r="N6866" i="3" s="1"/>
  <c r="M6866" i="3"/>
  <c r="L6866" i="3"/>
  <c r="K6866" i="3"/>
  <c r="G6866" i="3"/>
  <c r="C6866" i="3"/>
  <c r="D6866" i="3" s="1"/>
  <c r="N6865" i="3" a="1"/>
  <c r="N6865" i="3" s="1"/>
  <c r="M6865" i="3"/>
  <c r="L6865" i="3"/>
  <c r="K6865" i="3"/>
  <c r="G6865" i="3"/>
  <c r="C6865" i="3"/>
  <c r="D6865" i="3" s="1"/>
  <c r="N6864" i="3" a="1"/>
  <c r="N6864" i="3" s="1"/>
  <c r="M6864" i="3"/>
  <c r="L6864" i="3"/>
  <c r="K6864" i="3"/>
  <c r="G6864" i="3"/>
  <c r="C6864" i="3"/>
  <c r="D6864" i="3" s="1"/>
  <c r="N6863" i="3" a="1"/>
  <c r="N6863" i="3" s="1"/>
  <c r="M6863" i="3"/>
  <c r="L6863" i="3"/>
  <c r="K6863" i="3"/>
  <c r="G6863" i="3"/>
  <c r="C6863" i="3"/>
  <c r="D6863" i="3" s="1"/>
  <c r="N6862" i="3" a="1"/>
  <c r="N6862" i="3" s="1"/>
  <c r="M6862" i="3"/>
  <c r="L6862" i="3"/>
  <c r="K6862" i="3"/>
  <c r="G6862" i="3"/>
  <c r="C6862" i="3"/>
  <c r="D6862" i="3" s="1"/>
  <c r="N6861" i="3" a="1"/>
  <c r="N6861" i="3" s="1"/>
  <c r="M6861" i="3"/>
  <c r="L6861" i="3"/>
  <c r="K6861" i="3"/>
  <c r="G6861" i="3"/>
  <c r="C6861" i="3"/>
  <c r="D6861" i="3" s="1"/>
  <c r="N6860" i="3" a="1"/>
  <c r="N6860" i="3" s="1"/>
  <c r="M6860" i="3"/>
  <c r="L6860" i="3"/>
  <c r="K6860" i="3"/>
  <c r="G6860" i="3"/>
  <c r="C6860" i="3"/>
  <c r="D6860" i="3" s="1"/>
  <c r="N6859" i="3" a="1"/>
  <c r="N6859" i="3" s="1"/>
  <c r="M6859" i="3"/>
  <c r="L6859" i="3"/>
  <c r="K6859" i="3"/>
  <c r="G6859" i="3"/>
  <c r="C6859" i="3"/>
  <c r="D6859" i="3" s="1"/>
  <c r="N6858" i="3" a="1"/>
  <c r="N6858" i="3" s="1"/>
  <c r="M6858" i="3"/>
  <c r="L6858" i="3"/>
  <c r="K6858" i="3"/>
  <c r="G6858" i="3"/>
  <c r="C6858" i="3"/>
  <c r="D6858" i="3" s="1"/>
  <c r="N6857" i="3" a="1"/>
  <c r="N6857" i="3" s="1"/>
  <c r="M6857" i="3"/>
  <c r="L6857" i="3"/>
  <c r="K6857" i="3"/>
  <c r="G6857" i="3"/>
  <c r="C6857" i="3"/>
  <c r="D6857" i="3" s="1"/>
  <c r="N6856" i="3" a="1"/>
  <c r="N6856" i="3" s="1"/>
  <c r="M6856" i="3"/>
  <c r="L6856" i="3"/>
  <c r="K6856" i="3"/>
  <c r="G6856" i="3"/>
  <c r="C6856" i="3"/>
  <c r="D6856" i="3" s="1"/>
  <c r="N6855" i="3" a="1"/>
  <c r="N6855" i="3" s="1"/>
  <c r="M6855" i="3"/>
  <c r="L6855" i="3"/>
  <c r="K6855" i="3"/>
  <c r="G6855" i="3"/>
  <c r="C6855" i="3"/>
  <c r="D6855" i="3" s="1"/>
  <c r="N6854" i="3" a="1"/>
  <c r="N6854" i="3" s="1"/>
  <c r="M6854" i="3"/>
  <c r="L6854" i="3"/>
  <c r="K6854" i="3"/>
  <c r="G6854" i="3"/>
  <c r="C6854" i="3"/>
  <c r="D6854" i="3" s="1"/>
  <c r="N6853" i="3" a="1"/>
  <c r="N6853" i="3" s="1"/>
  <c r="M6853" i="3"/>
  <c r="L6853" i="3"/>
  <c r="K6853" i="3"/>
  <c r="G6853" i="3"/>
  <c r="C6853" i="3"/>
  <c r="D6853" i="3" s="1"/>
  <c r="N6852" i="3" a="1"/>
  <c r="N6852" i="3" s="1"/>
  <c r="M6852" i="3"/>
  <c r="L6852" i="3"/>
  <c r="K6852" i="3"/>
  <c r="G6852" i="3"/>
  <c r="C6852" i="3"/>
  <c r="D6852" i="3" s="1"/>
  <c r="N6851" i="3" a="1"/>
  <c r="N6851" i="3" s="1"/>
  <c r="M6851" i="3"/>
  <c r="L6851" i="3"/>
  <c r="K6851" i="3"/>
  <c r="G6851" i="3"/>
  <c r="C6851" i="3"/>
  <c r="D6851" i="3" s="1"/>
  <c r="N6850" i="3" a="1"/>
  <c r="N6850" i="3" s="1"/>
  <c r="M6850" i="3"/>
  <c r="L6850" i="3"/>
  <c r="K6850" i="3"/>
  <c r="G6850" i="3"/>
  <c r="C6850" i="3"/>
  <c r="D6850" i="3" s="1"/>
  <c r="N6849" i="3" a="1"/>
  <c r="N6849" i="3" s="1"/>
  <c r="M6849" i="3"/>
  <c r="L6849" i="3"/>
  <c r="K6849" i="3"/>
  <c r="G6849" i="3"/>
  <c r="C6849" i="3"/>
  <c r="D6849" i="3" s="1"/>
  <c r="N6848" i="3" a="1"/>
  <c r="N6848" i="3" s="1"/>
  <c r="M6848" i="3"/>
  <c r="L6848" i="3"/>
  <c r="K6848" i="3"/>
  <c r="G6848" i="3"/>
  <c r="C6848" i="3"/>
  <c r="D6848" i="3" s="1"/>
  <c r="N6847" i="3" a="1"/>
  <c r="N6847" i="3" s="1"/>
  <c r="M6847" i="3"/>
  <c r="L6847" i="3"/>
  <c r="K6847" i="3"/>
  <c r="G6847" i="3"/>
  <c r="C6847" i="3"/>
  <c r="D6847" i="3" s="1"/>
  <c r="N6846" i="3" a="1"/>
  <c r="N6846" i="3" s="1"/>
  <c r="M6846" i="3"/>
  <c r="L6846" i="3"/>
  <c r="K6846" i="3"/>
  <c r="G6846" i="3"/>
  <c r="C6846" i="3"/>
  <c r="D6846" i="3" s="1"/>
  <c r="N6845" i="3" a="1"/>
  <c r="N6845" i="3" s="1"/>
  <c r="M6845" i="3"/>
  <c r="L6845" i="3"/>
  <c r="K6845" i="3"/>
  <c r="G6845" i="3"/>
  <c r="C6845" i="3"/>
  <c r="D6845" i="3" s="1"/>
  <c r="N6844" i="3" a="1"/>
  <c r="N6844" i="3" s="1"/>
  <c r="M6844" i="3"/>
  <c r="L6844" i="3"/>
  <c r="K6844" i="3"/>
  <c r="G6844" i="3"/>
  <c r="C6844" i="3"/>
  <c r="D6844" i="3" s="1"/>
  <c r="N6843" i="3" a="1"/>
  <c r="N6843" i="3" s="1"/>
  <c r="M6843" i="3"/>
  <c r="L6843" i="3"/>
  <c r="K6843" i="3"/>
  <c r="G6843" i="3"/>
  <c r="C6843" i="3"/>
  <c r="D6843" i="3" s="1"/>
  <c r="N6842" i="3" a="1"/>
  <c r="N6842" i="3" s="1"/>
  <c r="M6842" i="3"/>
  <c r="L6842" i="3"/>
  <c r="K6842" i="3"/>
  <c r="G6842" i="3"/>
  <c r="C6842" i="3"/>
  <c r="D6842" i="3" s="1"/>
  <c r="N6841" i="3" a="1"/>
  <c r="N6841" i="3" s="1"/>
  <c r="M6841" i="3"/>
  <c r="L6841" i="3"/>
  <c r="K6841" i="3"/>
  <c r="G6841" i="3"/>
  <c r="C6841" i="3"/>
  <c r="D6841" i="3" s="1"/>
  <c r="N6840" i="3" a="1"/>
  <c r="N6840" i="3" s="1"/>
  <c r="M6840" i="3"/>
  <c r="L6840" i="3"/>
  <c r="K6840" i="3"/>
  <c r="G6840" i="3"/>
  <c r="C6840" i="3"/>
  <c r="D6840" i="3" s="1"/>
  <c r="N6839" i="3" a="1"/>
  <c r="N6839" i="3" s="1"/>
  <c r="M6839" i="3"/>
  <c r="L6839" i="3"/>
  <c r="K6839" i="3"/>
  <c r="G6839" i="3"/>
  <c r="C6839" i="3"/>
  <c r="D6839" i="3" s="1"/>
  <c r="N6838" i="3" a="1"/>
  <c r="N6838" i="3" s="1"/>
  <c r="M6838" i="3"/>
  <c r="L6838" i="3"/>
  <c r="K6838" i="3"/>
  <c r="G6838" i="3"/>
  <c r="C6838" i="3"/>
  <c r="D6838" i="3" s="1"/>
  <c r="N6837" i="3" a="1"/>
  <c r="N6837" i="3" s="1"/>
  <c r="M6837" i="3"/>
  <c r="L6837" i="3"/>
  <c r="K6837" i="3"/>
  <c r="G6837" i="3"/>
  <c r="C6837" i="3"/>
  <c r="D6837" i="3" s="1"/>
  <c r="N6836" i="3" a="1"/>
  <c r="N6836" i="3" s="1"/>
  <c r="M6836" i="3"/>
  <c r="L6836" i="3"/>
  <c r="K6836" i="3"/>
  <c r="G6836" i="3"/>
  <c r="C6836" i="3"/>
  <c r="D6836" i="3" s="1"/>
  <c r="N6835" i="3" a="1"/>
  <c r="N6835" i="3" s="1"/>
  <c r="M6835" i="3"/>
  <c r="L6835" i="3"/>
  <c r="K6835" i="3"/>
  <c r="G6835" i="3"/>
  <c r="C6835" i="3"/>
  <c r="D6835" i="3" s="1"/>
  <c r="N6834" i="3" a="1"/>
  <c r="N6834" i="3" s="1"/>
  <c r="M6834" i="3"/>
  <c r="L6834" i="3"/>
  <c r="K6834" i="3"/>
  <c r="G6834" i="3"/>
  <c r="C6834" i="3"/>
  <c r="D6834" i="3" s="1"/>
  <c r="N6833" i="3" a="1"/>
  <c r="N6833" i="3" s="1"/>
  <c r="M6833" i="3"/>
  <c r="L6833" i="3"/>
  <c r="K6833" i="3"/>
  <c r="G6833" i="3"/>
  <c r="C6833" i="3"/>
  <c r="D6833" i="3" s="1"/>
  <c r="N6832" i="3" a="1"/>
  <c r="N6832" i="3" s="1"/>
  <c r="M6832" i="3"/>
  <c r="L6832" i="3"/>
  <c r="K6832" i="3"/>
  <c r="G6832" i="3"/>
  <c r="C6832" i="3"/>
  <c r="D6832" i="3" s="1"/>
  <c r="N6831" i="3" a="1"/>
  <c r="N6831" i="3" s="1"/>
  <c r="M6831" i="3"/>
  <c r="L6831" i="3"/>
  <c r="K6831" i="3"/>
  <c r="G6831" i="3"/>
  <c r="C6831" i="3"/>
  <c r="D6831" i="3" s="1"/>
  <c r="N6830" i="3" a="1"/>
  <c r="N6830" i="3" s="1"/>
  <c r="M6830" i="3"/>
  <c r="L6830" i="3"/>
  <c r="K6830" i="3"/>
  <c r="G6830" i="3"/>
  <c r="C6830" i="3"/>
  <c r="D6830" i="3" s="1"/>
  <c r="N6829" i="3" a="1"/>
  <c r="N6829" i="3" s="1"/>
  <c r="M6829" i="3"/>
  <c r="L6829" i="3"/>
  <c r="K6829" i="3"/>
  <c r="G6829" i="3"/>
  <c r="C6829" i="3"/>
  <c r="D6829" i="3" s="1"/>
  <c r="N6828" i="3" a="1"/>
  <c r="N6828" i="3" s="1"/>
  <c r="M6828" i="3"/>
  <c r="L6828" i="3"/>
  <c r="K6828" i="3"/>
  <c r="G6828" i="3"/>
  <c r="C6828" i="3"/>
  <c r="D6828" i="3" s="1"/>
  <c r="N6827" i="3" a="1"/>
  <c r="N6827" i="3" s="1"/>
  <c r="M6827" i="3"/>
  <c r="L6827" i="3"/>
  <c r="K6827" i="3"/>
  <c r="G6827" i="3"/>
  <c r="C6827" i="3"/>
  <c r="D6827" i="3" s="1"/>
  <c r="N6826" i="3" a="1"/>
  <c r="N6826" i="3" s="1"/>
  <c r="M6826" i="3"/>
  <c r="L6826" i="3"/>
  <c r="K6826" i="3"/>
  <c r="G6826" i="3"/>
  <c r="C6826" i="3"/>
  <c r="D6826" i="3" s="1"/>
  <c r="N6825" i="3" a="1"/>
  <c r="N6825" i="3" s="1"/>
  <c r="M6825" i="3"/>
  <c r="L6825" i="3"/>
  <c r="K6825" i="3"/>
  <c r="G6825" i="3"/>
  <c r="C6825" i="3"/>
  <c r="D6825" i="3" s="1"/>
  <c r="N6824" i="3" a="1"/>
  <c r="N6824" i="3" s="1"/>
  <c r="M6824" i="3"/>
  <c r="L6824" i="3"/>
  <c r="K6824" i="3"/>
  <c r="G6824" i="3"/>
  <c r="C6824" i="3"/>
  <c r="D6824" i="3" s="1"/>
  <c r="N6823" i="3" a="1"/>
  <c r="N6823" i="3" s="1"/>
  <c r="M6823" i="3"/>
  <c r="L6823" i="3"/>
  <c r="K6823" i="3"/>
  <c r="G6823" i="3"/>
  <c r="C6823" i="3"/>
  <c r="D6823" i="3" s="1"/>
  <c r="N6822" i="3" a="1"/>
  <c r="N6822" i="3" s="1"/>
  <c r="M6822" i="3"/>
  <c r="L6822" i="3"/>
  <c r="K6822" i="3"/>
  <c r="G6822" i="3"/>
  <c r="C6822" i="3"/>
  <c r="D6822" i="3" s="1"/>
  <c r="N6821" i="3" a="1"/>
  <c r="N6821" i="3" s="1"/>
  <c r="M6821" i="3"/>
  <c r="L6821" i="3"/>
  <c r="K6821" i="3"/>
  <c r="G6821" i="3"/>
  <c r="C6821" i="3"/>
  <c r="D6821" i="3" s="1"/>
  <c r="N6820" i="3" a="1"/>
  <c r="N6820" i="3" s="1"/>
  <c r="M6820" i="3"/>
  <c r="L6820" i="3"/>
  <c r="K6820" i="3"/>
  <c r="G6820" i="3"/>
  <c r="C6820" i="3"/>
  <c r="D6820" i="3" s="1"/>
  <c r="N6819" i="3" a="1"/>
  <c r="N6819" i="3" s="1"/>
  <c r="M6819" i="3"/>
  <c r="L6819" i="3"/>
  <c r="K6819" i="3"/>
  <c r="G6819" i="3"/>
  <c r="C6819" i="3"/>
  <c r="D6819" i="3" s="1"/>
  <c r="N6818" i="3" a="1"/>
  <c r="N6818" i="3" s="1"/>
  <c r="M6818" i="3"/>
  <c r="L6818" i="3"/>
  <c r="K6818" i="3"/>
  <c r="G6818" i="3"/>
  <c r="C6818" i="3"/>
  <c r="D6818" i="3" s="1"/>
  <c r="N6817" i="3" a="1"/>
  <c r="N6817" i="3" s="1"/>
  <c r="M6817" i="3"/>
  <c r="L6817" i="3"/>
  <c r="K6817" i="3"/>
  <c r="G6817" i="3"/>
  <c r="C6817" i="3"/>
  <c r="D6817" i="3" s="1"/>
  <c r="N6816" i="3" a="1"/>
  <c r="N6816" i="3" s="1"/>
  <c r="M6816" i="3"/>
  <c r="L6816" i="3"/>
  <c r="K6816" i="3"/>
  <c r="G6816" i="3"/>
  <c r="C6816" i="3"/>
  <c r="D6816" i="3" s="1"/>
  <c r="N6815" i="3" a="1"/>
  <c r="N6815" i="3" s="1"/>
  <c r="M6815" i="3"/>
  <c r="L6815" i="3"/>
  <c r="K6815" i="3"/>
  <c r="G6815" i="3"/>
  <c r="C6815" i="3"/>
  <c r="D6815" i="3" s="1"/>
  <c r="N6814" i="3" a="1"/>
  <c r="N6814" i="3" s="1"/>
  <c r="M6814" i="3"/>
  <c r="L6814" i="3"/>
  <c r="K6814" i="3"/>
  <c r="G6814" i="3"/>
  <c r="C6814" i="3"/>
  <c r="D6814" i="3" s="1"/>
  <c r="N6813" i="3" a="1"/>
  <c r="N6813" i="3" s="1"/>
  <c r="M6813" i="3"/>
  <c r="L6813" i="3"/>
  <c r="K6813" i="3"/>
  <c r="G6813" i="3"/>
  <c r="C6813" i="3"/>
  <c r="D6813" i="3" s="1"/>
  <c r="N6812" i="3" a="1"/>
  <c r="N6812" i="3" s="1"/>
  <c r="M6812" i="3"/>
  <c r="L6812" i="3"/>
  <c r="K6812" i="3"/>
  <c r="G6812" i="3"/>
  <c r="C6812" i="3"/>
  <c r="D6812" i="3" s="1"/>
  <c r="N6811" i="3" a="1"/>
  <c r="N6811" i="3" s="1"/>
  <c r="M6811" i="3"/>
  <c r="L6811" i="3"/>
  <c r="K6811" i="3"/>
  <c r="G6811" i="3"/>
  <c r="C6811" i="3"/>
  <c r="D6811" i="3" s="1"/>
  <c r="N6810" i="3" a="1"/>
  <c r="N6810" i="3" s="1"/>
  <c r="M6810" i="3"/>
  <c r="L6810" i="3"/>
  <c r="K6810" i="3"/>
  <c r="G6810" i="3"/>
  <c r="C6810" i="3"/>
  <c r="D6810" i="3" s="1"/>
  <c r="N6809" i="3" a="1"/>
  <c r="N6809" i="3" s="1"/>
  <c r="M6809" i="3"/>
  <c r="L6809" i="3"/>
  <c r="K6809" i="3"/>
  <c r="G6809" i="3"/>
  <c r="C6809" i="3"/>
  <c r="D6809" i="3" s="1"/>
  <c r="N6808" i="3" a="1"/>
  <c r="N6808" i="3" s="1"/>
  <c r="M6808" i="3"/>
  <c r="L6808" i="3"/>
  <c r="K6808" i="3"/>
  <c r="G6808" i="3"/>
  <c r="C6808" i="3"/>
  <c r="D6808" i="3" s="1"/>
  <c r="N6807" i="3" a="1"/>
  <c r="N6807" i="3" s="1"/>
  <c r="M6807" i="3"/>
  <c r="L6807" i="3"/>
  <c r="K6807" i="3"/>
  <c r="G6807" i="3"/>
  <c r="C6807" i="3"/>
  <c r="D6807" i="3" s="1"/>
  <c r="N6806" i="3" a="1"/>
  <c r="N6806" i="3" s="1"/>
  <c r="M6806" i="3"/>
  <c r="L6806" i="3"/>
  <c r="K6806" i="3"/>
  <c r="G6806" i="3"/>
  <c r="C6806" i="3"/>
  <c r="D6806" i="3" s="1"/>
  <c r="N6805" i="3" a="1"/>
  <c r="N6805" i="3" s="1"/>
  <c r="M6805" i="3"/>
  <c r="L6805" i="3"/>
  <c r="K6805" i="3"/>
  <c r="G6805" i="3"/>
  <c r="C6805" i="3"/>
  <c r="D6805" i="3" s="1"/>
  <c r="N6804" i="3" a="1"/>
  <c r="N6804" i="3" s="1"/>
  <c r="M6804" i="3"/>
  <c r="L6804" i="3"/>
  <c r="K6804" i="3"/>
  <c r="G6804" i="3"/>
  <c r="C6804" i="3"/>
  <c r="D6804" i="3" s="1"/>
  <c r="N6803" i="3" a="1"/>
  <c r="N6803" i="3" s="1"/>
  <c r="M6803" i="3"/>
  <c r="L6803" i="3"/>
  <c r="K6803" i="3"/>
  <c r="G6803" i="3"/>
  <c r="C6803" i="3"/>
  <c r="D6803" i="3" s="1"/>
  <c r="N6802" i="3" a="1"/>
  <c r="N6802" i="3" s="1"/>
  <c r="M6802" i="3"/>
  <c r="L6802" i="3"/>
  <c r="K6802" i="3"/>
  <c r="G6802" i="3"/>
  <c r="C6802" i="3"/>
  <c r="D6802" i="3" s="1"/>
  <c r="N6801" i="3" a="1"/>
  <c r="N6801" i="3" s="1"/>
  <c r="M6801" i="3"/>
  <c r="L6801" i="3"/>
  <c r="K6801" i="3"/>
  <c r="G6801" i="3"/>
  <c r="C6801" i="3"/>
  <c r="D6801" i="3" s="1"/>
  <c r="N6800" i="3" a="1"/>
  <c r="N6800" i="3" s="1"/>
  <c r="M6800" i="3"/>
  <c r="L6800" i="3"/>
  <c r="K6800" i="3"/>
  <c r="G6800" i="3"/>
  <c r="C6800" i="3"/>
  <c r="D6800" i="3" s="1"/>
  <c r="N6799" i="3" a="1"/>
  <c r="N6799" i="3" s="1"/>
  <c r="M6799" i="3"/>
  <c r="L6799" i="3"/>
  <c r="K6799" i="3"/>
  <c r="G6799" i="3"/>
  <c r="C6799" i="3"/>
  <c r="D6799" i="3" s="1"/>
  <c r="N6798" i="3" a="1"/>
  <c r="N6798" i="3" s="1"/>
  <c r="M6798" i="3"/>
  <c r="L6798" i="3"/>
  <c r="K6798" i="3"/>
  <c r="G6798" i="3"/>
  <c r="C6798" i="3"/>
  <c r="D6798" i="3" s="1"/>
  <c r="N6797" i="3" a="1"/>
  <c r="N6797" i="3" s="1"/>
  <c r="M6797" i="3"/>
  <c r="L6797" i="3"/>
  <c r="K6797" i="3"/>
  <c r="G6797" i="3"/>
  <c r="C6797" i="3"/>
  <c r="D6797" i="3" s="1"/>
  <c r="N6796" i="3" a="1"/>
  <c r="N6796" i="3" s="1"/>
  <c r="M6796" i="3"/>
  <c r="L6796" i="3"/>
  <c r="K6796" i="3"/>
  <c r="G6796" i="3"/>
  <c r="C6796" i="3"/>
  <c r="D6796" i="3" s="1"/>
  <c r="N6795" i="3" a="1"/>
  <c r="N6795" i="3" s="1"/>
  <c r="M6795" i="3"/>
  <c r="L6795" i="3"/>
  <c r="K6795" i="3"/>
  <c r="G6795" i="3"/>
  <c r="C6795" i="3"/>
  <c r="D6795" i="3" s="1"/>
  <c r="N6794" i="3" a="1"/>
  <c r="N6794" i="3" s="1"/>
  <c r="M6794" i="3"/>
  <c r="L6794" i="3"/>
  <c r="K6794" i="3"/>
  <c r="G6794" i="3"/>
  <c r="C6794" i="3"/>
  <c r="D6794" i="3" s="1"/>
  <c r="N6793" i="3" a="1"/>
  <c r="N6793" i="3" s="1"/>
  <c r="M6793" i="3"/>
  <c r="L6793" i="3"/>
  <c r="K6793" i="3"/>
  <c r="G6793" i="3"/>
  <c r="C6793" i="3"/>
  <c r="D6793" i="3" s="1"/>
  <c r="N6792" i="3" a="1"/>
  <c r="N6792" i="3" s="1"/>
  <c r="M6792" i="3"/>
  <c r="L6792" i="3"/>
  <c r="K6792" i="3"/>
  <c r="G6792" i="3"/>
  <c r="C6792" i="3"/>
  <c r="D6792" i="3" s="1"/>
  <c r="N6791" i="3" a="1"/>
  <c r="N6791" i="3" s="1"/>
  <c r="M6791" i="3"/>
  <c r="L6791" i="3"/>
  <c r="K6791" i="3"/>
  <c r="G6791" i="3"/>
  <c r="C6791" i="3"/>
  <c r="D6791" i="3" s="1"/>
  <c r="N6790" i="3" a="1"/>
  <c r="N6790" i="3" s="1"/>
  <c r="M6790" i="3"/>
  <c r="L6790" i="3"/>
  <c r="K6790" i="3"/>
  <c r="G6790" i="3"/>
  <c r="C6790" i="3"/>
  <c r="D6790" i="3" s="1"/>
  <c r="N6789" i="3" a="1"/>
  <c r="N6789" i="3" s="1"/>
  <c r="M6789" i="3"/>
  <c r="L6789" i="3"/>
  <c r="K6789" i="3"/>
  <c r="G6789" i="3"/>
  <c r="C6789" i="3"/>
  <c r="D6789" i="3" s="1"/>
  <c r="N6788" i="3" a="1"/>
  <c r="N6788" i="3" s="1"/>
  <c r="M6788" i="3"/>
  <c r="L6788" i="3"/>
  <c r="K6788" i="3"/>
  <c r="G6788" i="3"/>
  <c r="C6788" i="3"/>
  <c r="D6788" i="3" s="1"/>
  <c r="N6787" i="3" a="1"/>
  <c r="N6787" i="3" s="1"/>
  <c r="M6787" i="3"/>
  <c r="L6787" i="3"/>
  <c r="K6787" i="3"/>
  <c r="G6787" i="3"/>
  <c r="C6787" i="3"/>
  <c r="D6787" i="3" s="1"/>
  <c r="N6786" i="3" a="1"/>
  <c r="N6786" i="3" s="1"/>
  <c r="M6786" i="3"/>
  <c r="L6786" i="3"/>
  <c r="K6786" i="3"/>
  <c r="G6786" i="3"/>
  <c r="C6786" i="3"/>
  <c r="D6786" i="3" s="1"/>
  <c r="N6785" i="3" a="1"/>
  <c r="N6785" i="3" s="1"/>
  <c r="M6785" i="3"/>
  <c r="L6785" i="3"/>
  <c r="K6785" i="3"/>
  <c r="G6785" i="3"/>
  <c r="C6785" i="3"/>
  <c r="D6785" i="3" s="1"/>
  <c r="N6784" i="3" a="1"/>
  <c r="N6784" i="3" s="1"/>
  <c r="M6784" i="3"/>
  <c r="L6784" i="3"/>
  <c r="K6784" i="3"/>
  <c r="G6784" i="3"/>
  <c r="C6784" i="3"/>
  <c r="D6784" i="3" s="1"/>
  <c r="N6783" i="3" a="1"/>
  <c r="N6783" i="3" s="1"/>
  <c r="M6783" i="3"/>
  <c r="L6783" i="3"/>
  <c r="K6783" i="3"/>
  <c r="G6783" i="3"/>
  <c r="C6783" i="3"/>
  <c r="D6783" i="3" s="1"/>
  <c r="N6782" i="3" a="1"/>
  <c r="N6782" i="3" s="1"/>
  <c r="M6782" i="3"/>
  <c r="L6782" i="3"/>
  <c r="K6782" i="3"/>
  <c r="G6782" i="3"/>
  <c r="C6782" i="3"/>
  <c r="D6782" i="3" s="1"/>
  <c r="N6781" i="3" a="1"/>
  <c r="N6781" i="3" s="1"/>
  <c r="M6781" i="3"/>
  <c r="L6781" i="3"/>
  <c r="K6781" i="3"/>
  <c r="G6781" i="3"/>
  <c r="C6781" i="3"/>
  <c r="D6781" i="3" s="1"/>
  <c r="N6780" i="3" a="1"/>
  <c r="N6780" i="3" s="1"/>
  <c r="M6780" i="3"/>
  <c r="L6780" i="3"/>
  <c r="K6780" i="3"/>
  <c r="G6780" i="3"/>
  <c r="C6780" i="3"/>
  <c r="D6780" i="3" s="1"/>
  <c r="N6779" i="3" a="1"/>
  <c r="N6779" i="3" s="1"/>
  <c r="M6779" i="3"/>
  <c r="L6779" i="3"/>
  <c r="K6779" i="3"/>
  <c r="G6779" i="3"/>
  <c r="C6779" i="3"/>
  <c r="D6779" i="3" s="1"/>
  <c r="N6778" i="3" a="1"/>
  <c r="N6778" i="3" s="1"/>
  <c r="M6778" i="3"/>
  <c r="L6778" i="3"/>
  <c r="K6778" i="3"/>
  <c r="G6778" i="3"/>
  <c r="C6778" i="3"/>
  <c r="D6778" i="3" s="1"/>
  <c r="N6777" i="3" a="1"/>
  <c r="N6777" i="3" s="1"/>
  <c r="M6777" i="3"/>
  <c r="L6777" i="3"/>
  <c r="K6777" i="3"/>
  <c r="G6777" i="3"/>
  <c r="C6777" i="3"/>
  <c r="D6777" i="3" s="1"/>
  <c r="N6776" i="3" a="1"/>
  <c r="N6776" i="3" s="1"/>
  <c r="M6776" i="3"/>
  <c r="L6776" i="3"/>
  <c r="K6776" i="3"/>
  <c r="G6776" i="3"/>
  <c r="C6776" i="3"/>
  <c r="D6776" i="3" s="1"/>
  <c r="N6775" i="3" a="1"/>
  <c r="N6775" i="3" s="1"/>
  <c r="M6775" i="3"/>
  <c r="L6775" i="3"/>
  <c r="K6775" i="3"/>
  <c r="G6775" i="3"/>
  <c r="C6775" i="3"/>
  <c r="D6775" i="3" s="1"/>
  <c r="N6774" i="3" a="1"/>
  <c r="N6774" i="3" s="1"/>
  <c r="M6774" i="3"/>
  <c r="L6774" i="3"/>
  <c r="K6774" i="3"/>
  <c r="G6774" i="3"/>
  <c r="C6774" i="3"/>
  <c r="D6774" i="3" s="1"/>
  <c r="N6773" i="3" a="1"/>
  <c r="N6773" i="3" s="1"/>
  <c r="M6773" i="3"/>
  <c r="L6773" i="3"/>
  <c r="K6773" i="3"/>
  <c r="G6773" i="3"/>
  <c r="C6773" i="3"/>
  <c r="D6773" i="3" s="1"/>
  <c r="N6772" i="3" a="1"/>
  <c r="N6772" i="3" s="1"/>
  <c r="M6772" i="3"/>
  <c r="L6772" i="3"/>
  <c r="K6772" i="3"/>
  <c r="G6772" i="3"/>
  <c r="C6772" i="3"/>
  <c r="D6772" i="3" s="1"/>
  <c r="N6771" i="3" a="1"/>
  <c r="N6771" i="3" s="1"/>
  <c r="M6771" i="3"/>
  <c r="L6771" i="3"/>
  <c r="K6771" i="3"/>
  <c r="G6771" i="3"/>
  <c r="C6771" i="3"/>
  <c r="D6771" i="3" s="1"/>
  <c r="N6770" i="3" a="1"/>
  <c r="N6770" i="3" s="1"/>
  <c r="M6770" i="3"/>
  <c r="L6770" i="3"/>
  <c r="K6770" i="3"/>
  <c r="G6770" i="3"/>
  <c r="C6770" i="3"/>
  <c r="D6770" i="3" s="1"/>
  <c r="N6769" i="3" a="1"/>
  <c r="N6769" i="3" s="1"/>
  <c r="M6769" i="3"/>
  <c r="L6769" i="3"/>
  <c r="K6769" i="3"/>
  <c r="G6769" i="3"/>
  <c r="C6769" i="3"/>
  <c r="D6769" i="3" s="1"/>
  <c r="N6768" i="3" a="1"/>
  <c r="N6768" i="3" s="1"/>
  <c r="M6768" i="3"/>
  <c r="L6768" i="3"/>
  <c r="K6768" i="3"/>
  <c r="G6768" i="3"/>
  <c r="C6768" i="3"/>
  <c r="D6768" i="3" s="1"/>
  <c r="N6767" i="3" a="1"/>
  <c r="N6767" i="3" s="1"/>
  <c r="M6767" i="3"/>
  <c r="L6767" i="3"/>
  <c r="K6767" i="3"/>
  <c r="G6767" i="3"/>
  <c r="C6767" i="3"/>
  <c r="D6767" i="3" s="1"/>
  <c r="N6766" i="3" a="1"/>
  <c r="N6766" i="3" s="1"/>
  <c r="M6766" i="3"/>
  <c r="L6766" i="3"/>
  <c r="K6766" i="3"/>
  <c r="G6766" i="3"/>
  <c r="C6766" i="3"/>
  <c r="D6766" i="3" s="1"/>
  <c r="N6765" i="3" a="1"/>
  <c r="N6765" i="3" s="1"/>
  <c r="M6765" i="3"/>
  <c r="L6765" i="3"/>
  <c r="K6765" i="3"/>
  <c r="G6765" i="3"/>
  <c r="C6765" i="3"/>
  <c r="D6765" i="3" s="1"/>
  <c r="N6764" i="3" a="1"/>
  <c r="N6764" i="3" s="1"/>
  <c r="M6764" i="3"/>
  <c r="L6764" i="3"/>
  <c r="K6764" i="3"/>
  <c r="G6764" i="3"/>
  <c r="C6764" i="3"/>
  <c r="D6764" i="3" s="1"/>
  <c r="N6763" i="3" a="1"/>
  <c r="N6763" i="3" s="1"/>
  <c r="M6763" i="3"/>
  <c r="L6763" i="3"/>
  <c r="K6763" i="3"/>
  <c r="G6763" i="3"/>
  <c r="C6763" i="3"/>
  <c r="D6763" i="3" s="1"/>
  <c r="N6762" i="3" a="1"/>
  <c r="N6762" i="3" s="1"/>
  <c r="M6762" i="3"/>
  <c r="L6762" i="3"/>
  <c r="K6762" i="3"/>
  <c r="G6762" i="3"/>
  <c r="C6762" i="3"/>
  <c r="D6762" i="3" s="1"/>
  <c r="N6761" i="3" a="1"/>
  <c r="N6761" i="3" s="1"/>
  <c r="M6761" i="3"/>
  <c r="L6761" i="3"/>
  <c r="K6761" i="3"/>
  <c r="G6761" i="3"/>
  <c r="C6761" i="3"/>
  <c r="D6761" i="3" s="1"/>
  <c r="N6760" i="3" a="1"/>
  <c r="N6760" i="3" s="1"/>
  <c r="M6760" i="3"/>
  <c r="L6760" i="3"/>
  <c r="K6760" i="3"/>
  <c r="G6760" i="3"/>
  <c r="C6760" i="3"/>
  <c r="D6760" i="3" s="1"/>
  <c r="N6759" i="3" a="1"/>
  <c r="N6759" i="3" s="1"/>
  <c r="M6759" i="3"/>
  <c r="L6759" i="3"/>
  <c r="K6759" i="3"/>
  <c r="G6759" i="3"/>
  <c r="C6759" i="3"/>
  <c r="D6759" i="3" s="1"/>
  <c r="N6758" i="3" a="1"/>
  <c r="N6758" i="3" s="1"/>
  <c r="M6758" i="3"/>
  <c r="L6758" i="3"/>
  <c r="K6758" i="3"/>
  <c r="G6758" i="3"/>
  <c r="C6758" i="3"/>
  <c r="D6758" i="3" s="1"/>
  <c r="N6757" i="3" a="1"/>
  <c r="N6757" i="3" s="1"/>
  <c r="M6757" i="3"/>
  <c r="L6757" i="3"/>
  <c r="K6757" i="3"/>
  <c r="G6757" i="3"/>
  <c r="C6757" i="3"/>
  <c r="D6757" i="3" s="1"/>
  <c r="N6756" i="3" a="1"/>
  <c r="N6756" i="3" s="1"/>
  <c r="M6756" i="3"/>
  <c r="L6756" i="3"/>
  <c r="K6756" i="3"/>
  <c r="G6756" i="3"/>
  <c r="C6756" i="3"/>
  <c r="D6756" i="3" s="1"/>
  <c r="N6755" i="3" a="1"/>
  <c r="N6755" i="3" s="1"/>
  <c r="M6755" i="3"/>
  <c r="L6755" i="3"/>
  <c r="K6755" i="3"/>
  <c r="G6755" i="3"/>
  <c r="C6755" i="3"/>
  <c r="D6755" i="3" s="1"/>
  <c r="N6754" i="3" a="1"/>
  <c r="N6754" i="3" s="1"/>
  <c r="M6754" i="3"/>
  <c r="L6754" i="3"/>
  <c r="K6754" i="3"/>
  <c r="G6754" i="3"/>
  <c r="C6754" i="3"/>
  <c r="D6754" i="3" s="1"/>
  <c r="N6753" i="3" a="1"/>
  <c r="N6753" i="3" s="1"/>
  <c r="M6753" i="3"/>
  <c r="L6753" i="3"/>
  <c r="K6753" i="3"/>
  <c r="G6753" i="3"/>
  <c r="C6753" i="3"/>
  <c r="D6753" i="3" s="1"/>
  <c r="N6752" i="3" a="1"/>
  <c r="N6752" i="3" s="1"/>
  <c r="M6752" i="3"/>
  <c r="L6752" i="3"/>
  <c r="K6752" i="3"/>
  <c r="G6752" i="3"/>
  <c r="C6752" i="3"/>
  <c r="D6752" i="3" s="1"/>
  <c r="N6751" i="3" a="1"/>
  <c r="N6751" i="3" s="1"/>
  <c r="M6751" i="3"/>
  <c r="L6751" i="3"/>
  <c r="K6751" i="3"/>
  <c r="G6751" i="3"/>
  <c r="C6751" i="3"/>
  <c r="D6751" i="3" s="1"/>
  <c r="N6750" i="3" a="1"/>
  <c r="N6750" i="3" s="1"/>
  <c r="M6750" i="3"/>
  <c r="L6750" i="3"/>
  <c r="K6750" i="3"/>
  <c r="G6750" i="3"/>
  <c r="C6750" i="3"/>
  <c r="D6750" i="3" s="1"/>
  <c r="N6749" i="3" a="1"/>
  <c r="N6749" i="3" s="1"/>
  <c r="M6749" i="3"/>
  <c r="L6749" i="3"/>
  <c r="K6749" i="3"/>
  <c r="G6749" i="3"/>
  <c r="C6749" i="3"/>
  <c r="D6749" i="3" s="1"/>
  <c r="N6748" i="3" a="1"/>
  <c r="N6748" i="3" s="1"/>
  <c r="M6748" i="3"/>
  <c r="L6748" i="3"/>
  <c r="K6748" i="3"/>
  <c r="G6748" i="3"/>
  <c r="C6748" i="3"/>
  <c r="D6748" i="3" s="1"/>
  <c r="N6747" i="3" a="1"/>
  <c r="N6747" i="3" s="1"/>
  <c r="M6747" i="3"/>
  <c r="L6747" i="3"/>
  <c r="K6747" i="3"/>
  <c r="G6747" i="3"/>
  <c r="C6747" i="3"/>
  <c r="D6747" i="3" s="1"/>
  <c r="N6746" i="3"/>
  <c r="N6746" i="3" a="1"/>
  <c r="M6746" i="3"/>
  <c r="L6746" i="3"/>
  <c r="K6746" i="3"/>
  <c r="G6746" i="3"/>
  <c r="C6746" i="3"/>
  <c r="D6746" i="3" s="1"/>
  <c r="N6745" i="3" a="1"/>
  <c r="N6745" i="3" s="1"/>
  <c r="M6745" i="3"/>
  <c r="L6745" i="3"/>
  <c r="K6745" i="3"/>
  <c r="G6745" i="3"/>
  <c r="C6745" i="3"/>
  <c r="D6745" i="3" s="1"/>
  <c r="N6744" i="3" a="1"/>
  <c r="N6744" i="3" s="1"/>
  <c r="M6744" i="3"/>
  <c r="L6744" i="3"/>
  <c r="K6744" i="3"/>
  <c r="G6744" i="3"/>
  <c r="C6744" i="3"/>
  <c r="D6744" i="3" s="1"/>
  <c r="N6743" i="3" a="1"/>
  <c r="N6743" i="3" s="1"/>
  <c r="M6743" i="3"/>
  <c r="L6743" i="3"/>
  <c r="K6743" i="3"/>
  <c r="G6743" i="3"/>
  <c r="C6743" i="3"/>
  <c r="D6743" i="3" s="1"/>
  <c r="N6742" i="3" a="1"/>
  <c r="N6742" i="3" s="1"/>
  <c r="M6742" i="3"/>
  <c r="L6742" i="3"/>
  <c r="K6742" i="3"/>
  <c r="G6742" i="3"/>
  <c r="C6742" i="3"/>
  <c r="D6742" i="3" s="1"/>
  <c r="N6741" i="3" a="1"/>
  <c r="N6741" i="3" s="1"/>
  <c r="M6741" i="3"/>
  <c r="L6741" i="3"/>
  <c r="K6741" i="3"/>
  <c r="G6741" i="3"/>
  <c r="C6741" i="3"/>
  <c r="D6741" i="3" s="1"/>
  <c r="N6740" i="3" a="1"/>
  <c r="N6740" i="3" s="1"/>
  <c r="M6740" i="3"/>
  <c r="L6740" i="3"/>
  <c r="K6740" i="3"/>
  <c r="G6740" i="3"/>
  <c r="C6740" i="3"/>
  <c r="D6740" i="3" s="1"/>
  <c r="N6739" i="3" a="1"/>
  <c r="N6739" i="3" s="1"/>
  <c r="M6739" i="3"/>
  <c r="L6739" i="3"/>
  <c r="K6739" i="3"/>
  <c r="G6739" i="3"/>
  <c r="C6739" i="3"/>
  <c r="D6739" i="3" s="1"/>
  <c r="N6738" i="3" a="1"/>
  <c r="N6738" i="3" s="1"/>
  <c r="M6738" i="3"/>
  <c r="L6738" i="3"/>
  <c r="K6738" i="3"/>
  <c r="G6738" i="3"/>
  <c r="C6738" i="3"/>
  <c r="D6738" i="3" s="1"/>
  <c r="N6737" i="3" a="1"/>
  <c r="N6737" i="3" s="1"/>
  <c r="M6737" i="3"/>
  <c r="L6737" i="3"/>
  <c r="K6737" i="3"/>
  <c r="G6737" i="3"/>
  <c r="C6737" i="3"/>
  <c r="D6737" i="3" s="1"/>
  <c r="N6736" i="3" a="1"/>
  <c r="N6736" i="3" s="1"/>
  <c r="M6736" i="3"/>
  <c r="L6736" i="3"/>
  <c r="K6736" i="3"/>
  <c r="G6736" i="3"/>
  <c r="C6736" i="3"/>
  <c r="D6736" i="3" s="1"/>
  <c r="N6735" i="3" a="1"/>
  <c r="N6735" i="3" s="1"/>
  <c r="M6735" i="3"/>
  <c r="L6735" i="3"/>
  <c r="K6735" i="3"/>
  <c r="G6735" i="3"/>
  <c r="C6735" i="3"/>
  <c r="D6735" i="3" s="1"/>
  <c r="N6734" i="3" a="1"/>
  <c r="N6734" i="3" s="1"/>
  <c r="M6734" i="3"/>
  <c r="L6734" i="3"/>
  <c r="K6734" i="3"/>
  <c r="G6734" i="3"/>
  <c r="C6734" i="3"/>
  <c r="D6734" i="3" s="1"/>
  <c r="N6733" i="3" a="1"/>
  <c r="N6733" i="3" s="1"/>
  <c r="M6733" i="3"/>
  <c r="L6733" i="3"/>
  <c r="K6733" i="3"/>
  <c r="G6733" i="3"/>
  <c r="C6733" i="3"/>
  <c r="D6733" i="3" s="1"/>
  <c r="N6732" i="3" a="1"/>
  <c r="N6732" i="3" s="1"/>
  <c r="M6732" i="3"/>
  <c r="L6732" i="3"/>
  <c r="K6732" i="3"/>
  <c r="G6732" i="3"/>
  <c r="C6732" i="3"/>
  <c r="D6732" i="3" s="1"/>
  <c r="N6731" i="3" a="1"/>
  <c r="N6731" i="3" s="1"/>
  <c r="M6731" i="3"/>
  <c r="L6731" i="3"/>
  <c r="K6731" i="3"/>
  <c r="G6731" i="3"/>
  <c r="C6731" i="3"/>
  <c r="D6731" i="3" s="1"/>
  <c r="N6730" i="3" a="1"/>
  <c r="N6730" i="3" s="1"/>
  <c r="M6730" i="3"/>
  <c r="L6730" i="3"/>
  <c r="K6730" i="3"/>
  <c r="G6730" i="3"/>
  <c r="C6730" i="3"/>
  <c r="D6730" i="3" s="1"/>
  <c r="N6729" i="3" a="1"/>
  <c r="N6729" i="3" s="1"/>
  <c r="M6729" i="3"/>
  <c r="L6729" i="3"/>
  <c r="K6729" i="3"/>
  <c r="G6729" i="3"/>
  <c r="C6729" i="3"/>
  <c r="D6729" i="3" s="1"/>
  <c r="N6728" i="3" a="1"/>
  <c r="N6728" i="3" s="1"/>
  <c r="M6728" i="3"/>
  <c r="L6728" i="3"/>
  <c r="K6728" i="3"/>
  <c r="G6728" i="3"/>
  <c r="C6728" i="3"/>
  <c r="D6728" i="3" s="1"/>
  <c r="N6727" i="3" a="1"/>
  <c r="N6727" i="3" s="1"/>
  <c r="M6727" i="3"/>
  <c r="L6727" i="3"/>
  <c r="K6727" i="3"/>
  <c r="G6727" i="3"/>
  <c r="C6727" i="3"/>
  <c r="D6727" i="3" s="1"/>
  <c r="N6726" i="3" a="1"/>
  <c r="N6726" i="3" s="1"/>
  <c r="M6726" i="3"/>
  <c r="L6726" i="3"/>
  <c r="K6726" i="3"/>
  <c r="G6726" i="3"/>
  <c r="C6726" i="3"/>
  <c r="D6726" i="3" s="1"/>
  <c r="N6725" i="3" a="1"/>
  <c r="N6725" i="3" s="1"/>
  <c r="M6725" i="3"/>
  <c r="L6725" i="3"/>
  <c r="K6725" i="3"/>
  <c r="G6725" i="3"/>
  <c r="C6725" i="3"/>
  <c r="D6725" i="3" s="1"/>
  <c r="N6724" i="3" a="1"/>
  <c r="N6724" i="3" s="1"/>
  <c r="M6724" i="3"/>
  <c r="L6724" i="3"/>
  <c r="K6724" i="3"/>
  <c r="G6724" i="3"/>
  <c r="C6724" i="3"/>
  <c r="D6724" i="3" s="1"/>
  <c r="N6723" i="3" a="1"/>
  <c r="N6723" i="3" s="1"/>
  <c r="M6723" i="3"/>
  <c r="L6723" i="3"/>
  <c r="K6723" i="3"/>
  <c r="G6723" i="3"/>
  <c r="C6723" i="3"/>
  <c r="D6723" i="3" s="1"/>
  <c r="N6722" i="3" a="1"/>
  <c r="N6722" i="3" s="1"/>
  <c r="M6722" i="3"/>
  <c r="L6722" i="3"/>
  <c r="K6722" i="3"/>
  <c r="G6722" i="3"/>
  <c r="C6722" i="3"/>
  <c r="D6722" i="3" s="1"/>
  <c r="N6721" i="3" a="1"/>
  <c r="N6721" i="3" s="1"/>
  <c r="M6721" i="3"/>
  <c r="L6721" i="3"/>
  <c r="K6721" i="3"/>
  <c r="G6721" i="3"/>
  <c r="C6721" i="3"/>
  <c r="D6721" i="3" s="1"/>
  <c r="N6720" i="3" a="1"/>
  <c r="N6720" i="3" s="1"/>
  <c r="M6720" i="3"/>
  <c r="L6720" i="3"/>
  <c r="K6720" i="3"/>
  <c r="G6720" i="3"/>
  <c r="C6720" i="3"/>
  <c r="D6720" i="3" s="1"/>
  <c r="N6719" i="3" a="1"/>
  <c r="N6719" i="3" s="1"/>
  <c r="M6719" i="3"/>
  <c r="L6719" i="3"/>
  <c r="K6719" i="3"/>
  <c r="G6719" i="3"/>
  <c r="C6719" i="3"/>
  <c r="D6719" i="3" s="1"/>
  <c r="N6718" i="3" a="1"/>
  <c r="N6718" i="3" s="1"/>
  <c r="M6718" i="3"/>
  <c r="L6718" i="3"/>
  <c r="K6718" i="3"/>
  <c r="G6718" i="3"/>
  <c r="C6718" i="3"/>
  <c r="D6718" i="3" s="1"/>
  <c r="N6717" i="3" a="1"/>
  <c r="N6717" i="3" s="1"/>
  <c r="M6717" i="3"/>
  <c r="L6717" i="3"/>
  <c r="K6717" i="3"/>
  <c r="G6717" i="3"/>
  <c r="C6717" i="3"/>
  <c r="D6717" i="3" s="1"/>
  <c r="N6716" i="3" a="1"/>
  <c r="N6716" i="3" s="1"/>
  <c r="M6716" i="3"/>
  <c r="L6716" i="3"/>
  <c r="K6716" i="3"/>
  <c r="G6716" i="3"/>
  <c r="C6716" i="3"/>
  <c r="D6716" i="3" s="1"/>
  <c r="N6715" i="3" a="1"/>
  <c r="N6715" i="3" s="1"/>
  <c r="M6715" i="3"/>
  <c r="L6715" i="3"/>
  <c r="K6715" i="3"/>
  <c r="G6715" i="3"/>
  <c r="C6715" i="3"/>
  <c r="D6715" i="3" s="1"/>
  <c r="N6714" i="3" a="1"/>
  <c r="N6714" i="3" s="1"/>
  <c r="M6714" i="3"/>
  <c r="L6714" i="3"/>
  <c r="K6714" i="3"/>
  <c r="G6714" i="3"/>
  <c r="C6714" i="3"/>
  <c r="D6714" i="3" s="1"/>
  <c r="N6713" i="3" a="1"/>
  <c r="N6713" i="3" s="1"/>
  <c r="M6713" i="3"/>
  <c r="L6713" i="3"/>
  <c r="K6713" i="3"/>
  <c r="G6713" i="3"/>
  <c r="C6713" i="3"/>
  <c r="D6713" i="3" s="1"/>
  <c r="N6712" i="3" a="1"/>
  <c r="N6712" i="3" s="1"/>
  <c r="M6712" i="3"/>
  <c r="L6712" i="3"/>
  <c r="K6712" i="3"/>
  <c r="G6712" i="3"/>
  <c r="C6712" i="3"/>
  <c r="D6712" i="3" s="1"/>
  <c r="N6711" i="3" a="1"/>
  <c r="N6711" i="3" s="1"/>
  <c r="M6711" i="3"/>
  <c r="L6711" i="3"/>
  <c r="K6711" i="3"/>
  <c r="G6711" i="3"/>
  <c r="C6711" i="3"/>
  <c r="D6711" i="3" s="1"/>
  <c r="N6710" i="3" a="1"/>
  <c r="N6710" i="3" s="1"/>
  <c r="M6710" i="3"/>
  <c r="L6710" i="3"/>
  <c r="K6710" i="3"/>
  <c r="G6710" i="3"/>
  <c r="C6710" i="3"/>
  <c r="D6710" i="3" s="1"/>
  <c r="N6709" i="3" a="1"/>
  <c r="N6709" i="3" s="1"/>
  <c r="M6709" i="3"/>
  <c r="L6709" i="3"/>
  <c r="K6709" i="3"/>
  <c r="G6709" i="3"/>
  <c r="C6709" i="3"/>
  <c r="D6709" i="3" s="1"/>
  <c r="N6708" i="3" a="1"/>
  <c r="N6708" i="3" s="1"/>
  <c r="M6708" i="3"/>
  <c r="L6708" i="3"/>
  <c r="K6708" i="3"/>
  <c r="G6708" i="3"/>
  <c r="C6708" i="3"/>
  <c r="D6708" i="3" s="1"/>
  <c r="N6707" i="3" a="1"/>
  <c r="N6707" i="3" s="1"/>
  <c r="M6707" i="3"/>
  <c r="L6707" i="3"/>
  <c r="K6707" i="3"/>
  <c r="G6707" i="3"/>
  <c r="C6707" i="3"/>
  <c r="D6707" i="3" s="1"/>
  <c r="N6706" i="3" a="1"/>
  <c r="N6706" i="3" s="1"/>
  <c r="M6706" i="3"/>
  <c r="L6706" i="3"/>
  <c r="K6706" i="3"/>
  <c r="G6706" i="3"/>
  <c r="C6706" i="3"/>
  <c r="D6706" i="3" s="1"/>
  <c r="N6705" i="3" a="1"/>
  <c r="N6705" i="3" s="1"/>
  <c r="M6705" i="3"/>
  <c r="L6705" i="3"/>
  <c r="K6705" i="3"/>
  <c r="G6705" i="3"/>
  <c r="C6705" i="3"/>
  <c r="D6705" i="3" s="1"/>
  <c r="N6704" i="3" a="1"/>
  <c r="N6704" i="3" s="1"/>
  <c r="M6704" i="3"/>
  <c r="L6704" i="3"/>
  <c r="K6704" i="3"/>
  <c r="G6704" i="3"/>
  <c r="C6704" i="3"/>
  <c r="D6704" i="3" s="1"/>
  <c r="N6703" i="3" a="1"/>
  <c r="N6703" i="3" s="1"/>
  <c r="M6703" i="3"/>
  <c r="L6703" i="3"/>
  <c r="K6703" i="3"/>
  <c r="G6703" i="3"/>
  <c r="C6703" i="3"/>
  <c r="D6703" i="3" s="1"/>
  <c r="N6702" i="3" a="1"/>
  <c r="N6702" i="3" s="1"/>
  <c r="M6702" i="3"/>
  <c r="L6702" i="3"/>
  <c r="K6702" i="3"/>
  <c r="G6702" i="3"/>
  <c r="C6702" i="3"/>
  <c r="D6702" i="3" s="1"/>
  <c r="N6701" i="3" a="1"/>
  <c r="N6701" i="3" s="1"/>
  <c r="M6701" i="3"/>
  <c r="L6701" i="3"/>
  <c r="K6701" i="3"/>
  <c r="G6701" i="3"/>
  <c r="C6701" i="3"/>
  <c r="D6701" i="3" s="1"/>
  <c r="N6700" i="3" a="1"/>
  <c r="N6700" i="3" s="1"/>
  <c r="M6700" i="3"/>
  <c r="L6700" i="3"/>
  <c r="K6700" i="3"/>
  <c r="G6700" i="3"/>
  <c r="C6700" i="3"/>
  <c r="D6700" i="3" s="1"/>
  <c r="N6699" i="3" a="1"/>
  <c r="N6699" i="3" s="1"/>
  <c r="M6699" i="3"/>
  <c r="L6699" i="3"/>
  <c r="K6699" i="3"/>
  <c r="G6699" i="3"/>
  <c r="C6699" i="3"/>
  <c r="D6699" i="3" s="1"/>
  <c r="N6698" i="3" a="1"/>
  <c r="N6698" i="3" s="1"/>
  <c r="M6698" i="3"/>
  <c r="L6698" i="3"/>
  <c r="K6698" i="3"/>
  <c r="G6698" i="3"/>
  <c r="C6698" i="3"/>
  <c r="D6698" i="3" s="1"/>
  <c r="N6697" i="3" a="1"/>
  <c r="N6697" i="3" s="1"/>
  <c r="M6697" i="3"/>
  <c r="L6697" i="3"/>
  <c r="K6697" i="3"/>
  <c r="G6697" i="3"/>
  <c r="C6697" i="3"/>
  <c r="D6697" i="3" s="1"/>
  <c r="N6696" i="3" a="1"/>
  <c r="N6696" i="3" s="1"/>
  <c r="M6696" i="3"/>
  <c r="L6696" i="3"/>
  <c r="K6696" i="3"/>
  <c r="G6696" i="3"/>
  <c r="C6696" i="3"/>
  <c r="D6696" i="3" s="1"/>
  <c r="N6695" i="3" a="1"/>
  <c r="N6695" i="3" s="1"/>
  <c r="M6695" i="3"/>
  <c r="L6695" i="3"/>
  <c r="K6695" i="3"/>
  <c r="G6695" i="3"/>
  <c r="C6695" i="3"/>
  <c r="D6695" i="3" s="1"/>
  <c r="N6694" i="3" a="1"/>
  <c r="N6694" i="3" s="1"/>
  <c r="M6694" i="3"/>
  <c r="L6694" i="3"/>
  <c r="K6694" i="3"/>
  <c r="G6694" i="3"/>
  <c r="C6694" i="3"/>
  <c r="D6694" i="3" s="1"/>
  <c r="N6693" i="3" a="1"/>
  <c r="N6693" i="3" s="1"/>
  <c r="M6693" i="3"/>
  <c r="L6693" i="3"/>
  <c r="K6693" i="3"/>
  <c r="G6693" i="3"/>
  <c r="C6693" i="3"/>
  <c r="D6693" i="3" s="1"/>
  <c r="N6692" i="3" a="1"/>
  <c r="N6692" i="3" s="1"/>
  <c r="M6692" i="3"/>
  <c r="L6692" i="3"/>
  <c r="K6692" i="3"/>
  <c r="G6692" i="3"/>
  <c r="C6692" i="3"/>
  <c r="D6692" i="3" s="1"/>
  <c r="N6691" i="3" a="1"/>
  <c r="N6691" i="3" s="1"/>
  <c r="M6691" i="3"/>
  <c r="L6691" i="3"/>
  <c r="K6691" i="3"/>
  <c r="G6691" i="3"/>
  <c r="C6691" i="3"/>
  <c r="D6691" i="3" s="1"/>
  <c r="N6690" i="3" a="1"/>
  <c r="N6690" i="3" s="1"/>
  <c r="M6690" i="3"/>
  <c r="L6690" i="3"/>
  <c r="K6690" i="3"/>
  <c r="G6690" i="3"/>
  <c r="C6690" i="3"/>
  <c r="D6690" i="3" s="1"/>
  <c r="N6689" i="3" a="1"/>
  <c r="N6689" i="3" s="1"/>
  <c r="M6689" i="3"/>
  <c r="L6689" i="3"/>
  <c r="K6689" i="3"/>
  <c r="G6689" i="3"/>
  <c r="C6689" i="3"/>
  <c r="D6689" i="3" s="1"/>
  <c r="N6688" i="3" a="1"/>
  <c r="N6688" i="3" s="1"/>
  <c r="M6688" i="3"/>
  <c r="L6688" i="3"/>
  <c r="K6688" i="3"/>
  <c r="G6688" i="3"/>
  <c r="C6688" i="3"/>
  <c r="D6688" i="3" s="1"/>
  <c r="N6687" i="3" a="1"/>
  <c r="N6687" i="3" s="1"/>
  <c r="M6687" i="3"/>
  <c r="L6687" i="3"/>
  <c r="K6687" i="3"/>
  <c r="G6687" i="3"/>
  <c r="C6687" i="3"/>
  <c r="D6687" i="3" s="1"/>
  <c r="N6686" i="3" a="1"/>
  <c r="N6686" i="3" s="1"/>
  <c r="M6686" i="3"/>
  <c r="L6686" i="3"/>
  <c r="K6686" i="3"/>
  <c r="G6686" i="3"/>
  <c r="C6686" i="3"/>
  <c r="D6686" i="3" s="1"/>
  <c r="N6685" i="3" a="1"/>
  <c r="N6685" i="3" s="1"/>
  <c r="M6685" i="3"/>
  <c r="L6685" i="3"/>
  <c r="K6685" i="3"/>
  <c r="G6685" i="3"/>
  <c r="C6685" i="3"/>
  <c r="D6685" i="3" s="1"/>
  <c r="N6684" i="3" a="1"/>
  <c r="N6684" i="3" s="1"/>
  <c r="M6684" i="3"/>
  <c r="L6684" i="3"/>
  <c r="K6684" i="3"/>
  <c r="G6684" i="3"/>
  <c r="C6684" i="3"/>
  <c r="D6684" i="3" s="1"/>
  <c r="N6683" i="3" a="1"/>
  <c r="N6683" i="3" s="1"/>
  <c r="M6683" i="3"/>
  <c r="L6683" i="3"/>
  <c r="K6683" i="3"/>
  <c r="G6683" i="3"/>
  <c r="C6683" i="3"/>
  <c r="D6683" i="3" s="1"/>
  <c r="N6682" i="3" a="1"/>
  <c r="N6682" i="3" s="1"/>
  <c r="M6682" i="3"/>
  <c r="L6682" i="3"/>
  <c r="K6682" i="3"/>
  <c r="G6682" i="3"/>
  <c r="C6682" i="3"/>
  <c r="D6682" i="3" s="1"/>
  <c r="N6681" i="3" a="1"/>
  <c r="N6681" i="3" s="1"/>
  <c r="M6681" i="3"/>
  <c r="L6681" i="3"/>
  <c r="K6681" i="3"/>
  <c r="G6681" i="3"/>
  <c r="C6681" i="3"/>
  <c r="D6681" i="3" s="1"/>
  <c r="N6680" i="3" a="1"/>
  <c r="N6680" i="3" s="1"/>
  <c r="M6680" i="3"/>
  <c r="L6680" i="3"/>
  <c r="K6680" i="3"/>
  <c r="G6680" i="3"/>
  <c r="C6680" i="3"/>
  <c r="D6680" i="3" s="1"/>
  <c r="N6679" i="3" a="1"/>
  <c r="N6679" i="3" s="1"/>
  <c r="M6679" i="3"/>
  <c r="L6679" i="3"/>
  <c r="K6679" i="3"/>
  <c r="G6679" i="3"/>
  <c r="C6679" i="3"/>
  <c r="D6679" i="3" s="1"/>
  <c r="N6678" i="3" a="1"/>
  <c r="N6678" i="3" s="1"/>
  <c r="M6678" i="3"/>
  <c r="L6678" i="3"/>
  <c r="K6678" i="3"/>
  <c r="G6678" i="3"/>
  <c r="C6678" i="3"/>
  <c r="D6678" i="3" s="1"/>
  <c r="N6677" i="3" a="1"/>
  <c r="N6677" i="3" s="1"/>
  <c r="M6677" i="3"/>
  <c r="L6677" i="3"/>
  <c r="K6677" i="3"/>
  <c r="G6677" i="3"/>
  <c r="C6677" i="3"/>
  <c r="D6677" i="3" s="1"/>
  <c r="N6676" i="3" a="1"/>
  <c r="N6676" i="3" s="1"/>
  <c r="M6676" i="3"/>
  <c r="L6676" i="3"/>
  <c r="K6676" i="3"/>
  <c r="G6676" i="3"/>
  <c r="C6676" i="3"/>
  <c r="D6676" i="3" s="1"/>
  <c r="N6675" i="3" a="1"/>
  <c r="N6675" i="3" s="1"/>
  <c r="M6675" i="3"/>
  <c r="L6675" i="3"/>
  <c r="K6675" i="3"/>
  <c r="G6675" i="3"/>
  <c r="C6675" i="3"/>
  <c r="D6675" i="3" s="1"/>
  <c r="N6674" i="3"/>
  <c r="N6674" i="3" a="1"/>
  <c r="M6674" i="3"/>
  <c r="L6674" i="3"/>
  <c r="K6674" i="3"/>
  <c r="G6674" i="3"/>
  <c r="C6674" i="3"/>
  <c r="D6674" i="3" s="1"/>
  <c r="N6673" i="3" a="1"/>
  <c r="N6673" i="3" s="1"/>
  <c r="M6673" i="3"/>
  <c r="L6673" i="3"/>
  <c r="K6673" i="3"/>
  <c r="G6673" i="3"/>
  <c r="C6673" i="3"/>
  <c r="D6673" i="3" s="1"/>
  <c r="N6672" i="3" a="1"/>
  <c r="N6672" i="3" s="1"/>
  <c r="M6672" i="3"/>
  <c r="L6672" i="3"/>
  <c r="K6672" i="3"/>
  <c r="G6672" i="3"/>
  <c r="C6672" i="3"/>
  <c r="D6672" i="3" s="1"/>
  <c r="N6671" i="3" a="1"/>
  <c r="N6671" i="3" s="1"/>
  <c r="M6671" i="3"/>
  <c r="L6671" i="3"/>
  <c r="K6671" i="3"/>
  <c r="G6671" i="3"/>
  <c r="C6671" i="3"/>
  <c r="D6671" i="3" s="1"/>
  <c r="N6670" i="3" a="1"/>
  <c r="N6670" i="3" s="1"/>
  <c r="M6670" i="3"/>
  <c r="L6670" i="3"/>
  <c r="K6670" i="3"/>
  <c r="G6670" i="3"/>
  <c r="C6670" i="3"/>
  <c r="D6670" i="3" s="1"/>
  <c r="N6669" i="3" a="1"/>
  <c r="N6669" i="3" s="1"/>
  <c r="M6669" i="3"/>
  <c r="L6669" i="3"/>
  <c r="K6669" i="3"/>
  <c r="G6669" i="3"/>
  <c r="C6669" i="3"/>
  <c r="D6669" i="3" s="1"/>
  <c r="N6668" i="3" a="1"/>
  <c r="N6668" i="3" s="1"/>
  <c r="M6668" i="3"/>
  <c r="L6668" i="3"/>
  <c r="K6668" i="3"/>
  <c r="G6668" i="3"/>
  <c r="C6668" i="3"/>
  <c r="D6668" i="3" s="1"/>
  <c r="N6667" i="3" a="1"/>
  <c r="N6667" i="3" s="1"/>
  <c r="M6667" i="3"/>
  <c r="L6667" i="3"/>
  <c r="K6667" i="3"/>
  <c r="G6667" i="3"/>
  <c r="C6667" i="3"/>
  <c r="D6667" i="3" s="1"/>
  <c r="N6666" i="3" a="1"/>
  <c r="N6666" i="3" s="1"/>
  <c r="M6666" i="3"/>
  <c r="L6666" i="3"/>
  <c r="K6666" i="3"/>
  <c r="G6666" i="3"/>
  <c r="C6666" i="3"/>
  <c r="D6666" i="3" s="1"/>
  <c r="N6665" i="3" a="1"/>
  <c r="N6665" i="3" s="1"/>
  <c r="M6665" i="3"/>
  <c r="L6665" i="3"/>
  <c r="K6665" i="3"/>
  <c r="G6665" i="3"/>
  <c r="C6665" i="3"/>
  <c r="D6665" i="3" s="1"/>
  <c r="N6664" i="3" a="1"/>
  <c r="N6664" i="3" s="1"/>
  <c r="M6664" i="3"/>
  <c r="L6664" i="3"/>
  <c r="K6664" i="3"/>
  <c r="G6664" i="3"/>
  <c r="C6664" i="3"/>
  <c r="D6664" i="3" s="1"/>
  <c r="N6663" i="3" a="1"/>
  <c r="N6663" i="3" s="1"/>
  <c r="M6663" i="3"/>
  <c r="L6663" i="3"/>
  <c r="K6663" i="3"/>
  <c r="G6663" i="3"/>
  <c r="C6663" i="3"/>
  <c r="D6663" i="3" s="1"/>
  <c r="N6662" i="3" a="1"/>
  <c r="N6662" i="3" s="1"/>
  <c r="M6662" i="3"/>
  <c r="L6662" i="3"/>
  <c r="K6662" i="3"/>
  <c r="G6662" i="3"/>
  <c r="C6662" i="3"/>
  <c r="D6662" i="3" s="1"/>
  <c r="N6661" i="3" a="1"/>
  <c r="N6661" i="3" s="1"/>
  <c r="M6661" i="3"/>
  <c r="L6661" i="3"/>
  <c r="K6661" i="3"/>
  <c r="G6661" i="3"/>
  <c r="C6661" i="3"/>
  <c r="D6661" i="3" s="1"/>
  <c r="N6660" i="3" a="1"/>
  <c r="N6660" i="3" s="1"/>
  <c r="M6660" i="3"/>
  <c r="L6660" i="3"/>
  <c r="K6660" i="3"/>
  <c r="G6660" i="3"/>
  <c r="C6660" i="3"/>
  <c r="D6660" i="3" s="1"/>
  <c r="N6659" i="3"/>
  <c r="N6659" i="3" a="1"/>
  <c r="M6659" i="3"/>
  <c r="L6659" i="3"/>
  <c r="K6659" i="3"/>
  <c r="G6659" i="3"/>
  <c r="C6659" i="3"/>
  <c r="D6659" i="3" s="1"/>
  <c r="N6658" i="3" a="1"/>
  <c r="N6658" i="3" s="1"/>
  <c r="M6658" i="3"/>
  <c r="L6658" i="3"/>
  <c r="K6658" i="3"/>
  <c r="G6658" i="3"/>
  <c r="C6658" i="3"/>
  <c r="D6658" i="3" s="1"/>
  <c r="N6657" i="3" a="1"/>
  <c r="N6657" i="3" s="1"/>
  <c r="M6657" i="3"/>
  <c r="L6657" i="3"/>
  <c r="K6657" i="3"/>
  <c r="G6657" i="3"/>
  <c r="C6657" i="3"/>
  <c r="D6657" i="3" s="1"/>
  <c r="N6656" i="3" a="1"/>
  <c r="N6656" i="3" s="1"/>
  <c r="M6656" i="3"/>
  <c r="L6656" i="3"/>
  <c r="K6656" i="3"/>
  <c r="G6656" i="3"/>
  <c r="C6656" i="3"/>
  <c r="D6656" i="3" s="1"/>
  <c r="N6655" i="3" a="1"/>
  <c r="N6655" i="3" s="1"/>
  <c r="M6655" i="3"/>
  <c r="L6655" i="3"/>
  <c r="K6655" i="3"/>
  <c r="G6655" i="3"/>
  <c r="C6655" i="3"/>
  <c r="D6655" i="3" s="1"/>
  <c r="N6654" i="3" a="1"/>
  <c r="N6654" i="3" s="1"/>
  <c r="M6654" i="3"/>
  <c r="L6654" i="3"/>
  <c r="K6654" i="3"/>
  <c r="G6654" i="3"/>
  <c r="C6654" i="3"/>
  <c r="D6654" i="3" s="1"/>
  <c r="N6653" i="3" a="1"/>
  <c r="N6653" i="3" s="1"/>
  <c r="M6653" i="3"/>
  <c r="L6653" i="3"/>
  <c r="K6653" i="3"/>
  <c r="G6653" i="3"/>
  <c r="C6653" i="3"/>
  <c r="D6653" i="3" s="1"/>
  <c r="N6652" i="3" a="1"/>
  <c r="N6652" i="3" s="1"/>
  <c r="M6652" i="3"/>
  <c r="L6652" i="3"/>
  <c r="K6652" i="3"/>
  <c r="G6652" i="3"/>
  <c r="C6652" i="3"/>
  <c r="D6652" i="3" s="1"/>
  <c r="N6651" i="3" a="1"/>
  <c r="N6651" i="3" s="1"/>
  <c r="M6651" i="3"/>
  <c r="L6651" i="3"/>
  <c r="K6651" i="3"/>
  <c r="G6651" i="3"/>
  <c r="C6651" i="3"/>
  <c r="D6651" i="3" s="1"/>
  <c r="N6650" i="3"/>
  <c r="N6650" i="3" a="1"/>
  <c r="M6650" i="3"/>
  <c r="L6650" i="3"/>
  <c r="K6650" i="3"/>
  <c r="G6650" i="3"/>
  <c r="C6650" i="3"/>
  <c r="D6650" i="3" s="1"/>
  <c r="N6649" i="3" a="1"/>
  <c r="N6649" i="3" s="1"/>
  <c r="M6649" i="3"/>
  <c r="L6649" i="3"/>
  <c r="K6649" i="3"/>
  <c r="G6649" i="3"/>
  <c r="C6649" i="3"/>
  <c r="D6649" i="3" s="1"/>
  <c r="N6648" i="3" a="1"/>
  <c r="N6648" i="3" s="1"/>
  <c r="M6648" i="3"/>
  <c r="L6648" i="3"/>
  <c r="K6648" i="3"/>
  <c r="G6648" i="3"/>
  <c r="C6648" i="3"/>
  <c r="D6648" i="3" s="1"/>
  <c r="N6647" i="3" a="1"/>
  <c r="N6647" i="3" s="1"/>
  <c r="M6647" i="3"/>
  <c r="L6647" i="3"/>
  <c r="K6647" i="3"/>
  <c r="G6647" i="3"/>
  <c r="C6647" i="3"/>
  <c r="D6647" i="3" s="1"/>
  <c r="N6646" i="3" a="1"/>
  <c r="N6646" i="3" s="1"/>
  <c r="M6646" i="3"/>
  <c r="L6646" i="3"/>
  <c r="K6646" i="3"/>
  <c r="G6646" i="3"/>
  <c r="C6646" i="3"/>
  <c r="D6646" i="3" s="1"/>
  <c r="N6645" i="3" a="1"/>
  <c r="N6645" i="3" s="1"/>
  <c r="M6645" i="3"/>
  <c r="L6645" i="3"/>
  <c r="K6645" i="3"/>
  <c r="G6645" i="3"/>
  <c r="C6645" i="3"/>
  <c r="D6645" i="3" s="1"/>
  <c r="N6644" i="3" a="1"/>
  <c r="N6644" i="3" s="1"/>
  <c r="M6644" i="3"/>
  <c r="L6644" i="3"/>
  <c r="K6644" i="3"/>
  <c r="G6644" i="3"/>
  <c r="C6644" i="3"/>
  <c r="D6644" i="3" s="1"/>
  <c r="N6643" i="3" a="1"/>
  <c r="N6643" i="3" s="1"/>
  <c r="M6643" i="3"/>
  <c r="L6643" i="3"/>
  <c r="K6643" i="3"/>
  <c r="G6643" i="3"/>
  <c r="C6643" i="3"/>
  <c r="D6643" i="3" s="1"/>
  <c r="N6642" i="3" a="1"/>
  <c r="N6642" i="3" s="1"/>
  <c r="M6642" i="3"/>
  <c r="L6642" i="3"/>
  <c r="K6642" i="3"/>
  <c r="G6642" i="3"/>
  <c r="C6642" i="3"/>
  <c r="D6642" i="3" s="1"/>
  <c r="N6641" i="3" a="1"/>
  <c r="N6641" i="3" s="1"/>
  <c r="M6641" i="3"/>
  <c r="L6641" i="3"/>
  <c r="K6641" i="3"/>
  <c r="G6641" i="3"/>
  <c r="C6641" i="3"/>
  <c r="D6641" i="3" s="1"/>
  <c r="N6640" i="3" a="1"/>
  <c r="N6640" i="3" s="1"/>
  <c r="M6640" i="3"/>
  <c r="L6640" i="3"/>
  <c r="K6640" i="3"/>
  <c r="G6640" i="3"/>
  <c r="C6640" i="3"/>
  <c r="D6640" i="3" s="1"/>
  <c r="N6639" i="3" a="1"/>
  <c r="N6639" i="3" s="1"/>
  <c r="M6639" i="3"/>
  <c r="L6639" i="3"/>
  <c r="K6639" i="3"/>
  <c r="G6639" i="3"/>
  <c r="C6639" i="3"/>
  <c r="D6639" i="3" s="1"/>
  <c r="N6638" i="3" a="1"/>
  <c r="N6638" i="3" s="1"/>
  <c r="M6638" i="3"/>
  <c r="L6638" i="3"/>
  <c r="K6638" i="3"/>
  <c r="G6638" i="3"/>
  <c r="C6638" i="3"/>
  <c r="D6638" i="3" s="1"/>
  <c r="N6637" i="3" a="1"/>
  <c r="N6637" i="3" s="1"/>
  <c r="M6637" i="3"/>
  <c r="L6637" i="3"/>
  <c r="K6637" i="3"/>
  <c r="G6637" i="3"/>
  <c r="C6637" i="3"/>
  <c r="D6637" i="3" s="1"/>
  <c r="N6636" i="3" a="1"/>
  <c r="N6636" i="3" s="1"/>
  <c r="M6636" i="3"/>
  <c r="L6636" i="3"/>
  <c r="K6636" i="3"/>
  <c r="G6636" i="3"/>
  <c r="C6636" i="3"/>
  <c r="D6636" i="3" s="1"/>
  <c r="N6635" i="3" a="1"/>
  <c r="N6635" i="3" s="1"/>
  <c r="M6635" i="3"/>
  <c r="L6635" i="3"/>
  <c r="K6635" i="3"/>
  <c r="G6635" i="3"/>
  <c r="C6635" i="3"/>
  <c r="D6635" i="3" s="1"/>
  <c r="N6634" i="3" a="1"/>
  <c r="N6634" i="3" s="1"/>
  <c r="M6634" i="3"/>
  <c r="L6634" i="3"/>
  <c r="K6634" i="3"/>
  <c r="G6634" i="3"/>
  <c r="C6634" i="3"/>
  <c r="D6634" i="3" s="1"/>
  <c r="N6633" i="3" a="1"/>
  <c r="N6633" i="3" s="1"/>
  <c r="M6633" i="3"/>
  <c r="L6633" i="3"/>
  <c r="K6633" i="3"/>
  <c r="G6633" i="3"/>
  <c r="C6633" i="3"/>
  <c r="D6633" i="3" s="1"/>
  <c r="N6632" i="3" a="1"/>
  <c r="N6632" i="3" s="1"/>
  <c r="M6632" i="3"/>
  <c r="L6632" i="3"/>
  <c r="K6632" i="3"/>
  <c r="G6632" i="3"/>
  <c r="C6632" i="3"/>
  <c r="D6632" i="3" s="1"/>
  <c r="N6631" i="3" a="1"/>
  <c r="N6631" i="3" s="1"/>
  <c r="M6631" i="3"/>
  <c r="L6631" i="3"/>
  <c r="K6631" i="3"/>
  <c r="G6631" i="3"/>
  <c r="C6631" i="3"/>
  <c r="D6631" i="3" s="1"/>
  <c r="N6630" i="3" a="1"/>
  <c r="N6630" i="3" s="1"/>
  <c r="M6630" i="3"/>
  <c r="L6630" i="3"/>
  <c r="K6630" i="3"/>
  <c r="G6630" i="3"/>
  <c r="C6630" i="3"/>
  <c r="D6630" i="3" s="1"/>
  <c r="N6629" i="3" a="1"/>
  <c r="N6629" i="3" s="1"/>
  <c r="M6629" i="3"/>
  <c r="L6629" i="3"/>
  <c r="K6629" i="3"/>
  <c r="G6629" i="3"/>
  <c r="C6629" i="3"/>
  <c r="D6629" i="3" s="1"/>
  <c r="N6628" i="3" a="1"/>
  <c r="N6628" i="3" s="1"/>
  <c r="M6628" i="3"/>
  <c r="L6628" i="3"/>
  <c r="K6628" i="3"/>
  <c r="G6628" i="3"/>
  <c r="C6628" i="3"/>
  <c r="D6628" i="3" s="1"/>
  <c r="N6627" i="3" a="1"/>
  <c r="N6627" i="3" s="1"/>
  <c r="M6627" i="3"/>
  <c r="L6627" i="3"/>
  <c r="K6627" i="3"/>
  <c r="G6627" i="3"/>
  <c r="C6627" i="3"/>
  <c r="D6627" i="3" s="1"/>
  <c r="N6626" i="3" a="1"/>
  <c r="N6626" i="3" s="1"/>
  <c r="M6626" i="3"/>
  <c r="L6626" i="3"/>
  <c r="K6626" i="3"/>
  <c r="G6626" i="3"/>
  <c r="C6626" i="3"/>
  <c r="D6626" i="3" s="1"/>
  <c r="N6625" i="3" a="1"/>
  <c r="N6625" i="3" s="1"/>
  <c r="M6625" i="3"/>
  <c r="L6625" i="3"/>
  <c r="K6625" i="3"/>
  <c r="G6625" i="3"/>
  <c r="C6625" i="3"/>
  <c r="D6625" i="3" s="1"/>
  <c r="N6624" i="3" a="1"/>
  <c r="N6624" i="3" s="1"/>
  <c r="M6624" i="3"/>
  <c r="L6624" i="3"/>
  <c r="K6624" i="3"/>
  <c r="G6624" i="3"/>
  <c r="C6624" i="3"/>
  <c r="D6624" i="3" s="1"/>
  <c r="N6623" i="3" a="1"/>
  <c r="N6623" i="3" s="1"/>
  <c r="M6623" i="3"/>
  <c r="L6623" i="3"/>
  <c r="K6623" i="3"/>
  <c r="G6623" i="3"/>
  <c r="C6623" i="3"/>
  <c r="D6623" i="3" s="1"/>
  <c r="N6622" i="3" a="1"/>
  <c r="N6622" i="3" s="1"/>
  <c r="M6622" i="3"/>
  <c r="L6622" i="3"/>
  <c r="K6622" i="3"/>
  <c r="G6622" i="3"/>
  <c r="C6622" i="3"/>
  <c r="D6622" i="3" s="1"/>
  <c r="N6621" i="3" a="1"/>
  <c r="N6621" i="3" s="1"/>
  <c r="M6621" i="3"/>
  <c r="L6621" i="3"/>
  <c r="K6621" i="3"/>
  <c r="G6621" i="3"/>
  <c r="C6621" i="3"/>
  <c r="D6621" i="3" s="1"/>
  <c r="N6620" i="3" a="1"/>
  <c r="N6620" i="3" s="1"/>
  <c r="M6620" i="3"/>
  <c r="L6620" i="3"/>
  <c r="K6620" i="3"/>
  <c r="G6620" i="3"/>
  <c r="C6620" i="3"/>
  <c r="D6620" i="3" s="1"/>
  <c r="N6619" i="3" a="1"/>
  <c r="N6619" i="3" s="1"/>
  <c r="M6619" i="3"/>
  <c r="L6619" i="3"/>
  <c r="K6619" i="3"/>
  <c r="G6619" i="3"/>
  <c r="C6619" i="3"/>
  <c r="D6619" i="3" s="1"/>
  <c r="N6618" i="3" a="1"/>
  <c r="N6618" i="3" s="1"/>
  <c r="M6618" i="3"/>
  <c r="L6618" i="3"/>
  <c r="K6618" i="3"/>
  <c r="G6618" i="3"/>
  <c r="C6618" i="3"/>
  <c r="D6618" i="3" s="1"/>
  <c r="N6617" i="3" a="1"/>
  <c r="N6617" i="3" s="1"/>
  <c r="M6617" i="3"/>
  <c r="L6617" i="3"/>
  <c r="K6617" i="3"/>
  <c r="G6617" i="3"/>
  <c r="C6617" i="3"/>
  <c r="D6617" i="3" s="1"/>
  <c r="N6616" i="3" a="1"/>
  <c r="N6616" i="3" s="1"/>
  <c r="M6616" i="3"/>
  <c r="L6616" i="3"/>
  <c r="K6616" i="3"/>
  <c r="G6616" i="3"/>
  <c r="C6616" i="3"/>
  <c r="D6616" i="3" s="1"/>
  <c r="N6615" i="3" a="1"/>
  <c r="N6615" i="3" s="1"/>
  <c r="M6615" i="3"/>
  <c r="L6615" i="3"/>
  <c r="K6615" i="3"/>
  <c r="G6615" i="3"/>
  <c r="C6615" i="3"/>
  <c r="D6615" i="3" s="1"/>
  <c r="N6614" i="3" a="1"/>
  <c r="N6614" i="3" s="1"/>
  <c r="M6614" i="3"/>
  <c r="L6614" i="3"/>
  <c r="K6614" i="3"/>
  <c r="G6614" i="3"/>
  <c r="C6614" i="3"/>
  <c r="D6614" i="3" s="1"/>
  <c r="N6613" i="3" a="1"/>
  <c r="N6613" i="3" s="1"/>
  <c r="M6613" i="3"/>
  <c r="L6613" i="3"/>
  <c r="K6613" i="3"/>
  <c r="G6613" i="3"/>
  <c r="C6613" i="3"/>
  <c r="D6613" i="3" s="1"/>
  <c r="N6612" i="3" a="1"/>
  <c r="N6612" i="3" s="1"/>
  <c r="M6612" i="3"/>
  <c r="L6612" i="3"/>
  <c r="K6612" i="3"/>
  <c r="G6612" i="3"/>
  <c r="C6612" i="3"/>
  <c r="D6612" i="3" s="1"/>
  <c r="N6611" i="3" a="1"/>
  <c r="N6611" i="3" s="1"/>
  <c r="M6611" i="3"/>
  <c r="L6611" i="3"/>
  <c r="K6611" i="3"/>
  <c r="G6611" i="3"/>
  <c r="C6611" i="3"/>
  <c r="D6611" i="3" s="1"/>
  <c r="N6610" i="3" a="1"/>
  <c r="N6610" i="3" s="1"/>
  <c r="M6610" i="3"/>
  <c r="L6610" i="3"/>
  <c r="K6610" i="3"/>
  <c r="G6610" i="3"/>
  <c r="C6610" i="3"/>
  <c r="D6610" i="3" s="1"/>
  <c r="N6609" i="3" a="1"/>
  <c r="N6609" i="3" s="1"/>
  <c r="M6609" i="3"/>
  <c r="L6609" i="3"/>
  <c r="K6609" i="3"/>
  <c r="G6609" i="3"/>
  <c r="C6609" i="3"/>
  <c r="D6609" i="3" s="1"/>
  <c r="N6608" i="3" a="1"/>
  <c r="N6608" i="3" s="1"/>
  <c r="M6608" i="3"/>
  <c r="L6608" i="3"/>
  <c r="K6608" i="3"/>
  <c r="G6608" i="3"/>
  <c r="C6608" i="3"/>
  <c r="D6608" i="3" s="1"/>
  <c r="N6607" i="3" a="1"/>
  <c r="N6607" i="3" s="1"/>
  <c r="M6607" i="3"/>
  <c r="L6607" i="3"/>
  <c r="K6607" i="3"/>
  <c r="G6607" i="3"/>
  <c r="C6607" i="3"/>
  <c r="D6607" i="3" s="1"/>
  <c r="N6606" i="3" a="1"/>
  <c r="N6606" i="3" s="1"/>
  <c r="M6606" i="3"/>
  <c r="L6606" i="3"/>
  <c r="K6606" i="3"/>
  <c r="G6606" i="3"/>
  <c r="C6606" i="3"/>
  <c r="D6606" i="3" s="1"/>
  <c r="N6605" i="3" a="1"/>
  <c r="N6605" i="3" s="1"/>
  <c r="M6605" i="3"/>
  <c r="L6605" i="3"/>
  <c r="K6605" i="3"/>
  <c r="G6605" i="3"/>
  <c r="C6605" i="3"/>
  <c r="D6605" i="3" s="1"/>
  <c r="N6604" i="3" a="1"/>
  <c r="N6604" i="3" s="1"/>
  <c r="M6604" i="3"/>
  <c r="L6604" i="3"/>
  <c r="K6604" i="3"/>
  <c r="G6604" i="3"/>
  <c r="C6604" i="3"/>
  <c r="D6604" i="3" s="1"/>
  <c r="N6603" i="3" a="1"/>
  <c r="N6603" i="3" s="1"/>
  <c r="M6603" i="3"/>
  <c r="L6603" i="3"/>
  <c r="K6603" i="3"/>
  <c r="G6603" i="3"/>
  <c r="C6603" i="3"/>
  <c r="D6603" i="3" s="1"/>
  <c r="N6602" i="3" a="1"/>
  <c r="N6602" i="3" s="1"/>
  <c r="M6602" i="3"/>
  <c r="L6602" i="3"/>
  <c r="K6602" i="3"/>
  <c r="G6602" i="3"/>
  <c r="C6602" i="3"/>
  <c r="D6602" i="3" s="1"/>
  <c r="N6601" i="3" a="1"/>
  <c r="N6601" i="3" s="1"/>
  <c r="M6601" i="3"/>
  <c r="L6601" i="3"/>
  <c r="K6601" i="3"/>
  <c r="G6601" i="3"/>
  <c r="C6601" i="3"/>
  <c r="D6601" i="3" s="1"/>
  <c r="N6600" i="3" a="1"/>
  <c r="N6600" i="3" s="1"/>
  <c r="M6600" i="3"/>
  <c r="L6600" i="3"/>
  <c r="K6600" i="3"/>
  <c r="G6600" i="3"/>
  <c r="C6600" i="3"/>
  <c r="D6600" i="3" s="1"/>
  <c r="N6599" i="3"/>
  <c r="N6599" i="3" a="1"/>
  <c r="M6599" i="3"/>
  <c r="L6599" i="3"/>
  <c r="K6599" i="3"/>
  <c r="G6599" i="3"/>
  <c r="C6599" i="3"/>
  <c r="D6599" i="3" s="1"/>
  <c r="N6598" i="3" a="1"/>
  <c r="N6598" i="3" s="1"/>
  <c r="M6598" i="3"/>
  <c r="L6598" i="3"/>
  <c r="K6598" i="3"/>
  <c r="G6598" i="3"/>
  <c r="C6598" i="3"/>
  <c r="D6598" i="3" s="1"/>
  <c r="N6597" i="3" a="1"/>
  <c r="N6597" i="3" s="1"/>
  <c r="M6597" i="3"/>
  <c r="L6597" i="3"/>
  <c r="K6597" i="3"/>
  <c r="G6597" i="3"/>
  <c r="C6597" i="3"/>
  <c r="D6597" i="3" s="1"/>
  <c r="N6596" i="3" a="1"/>
  <c r="N6596" i="3" s="1"/>
  <c r="M6596" i="3"/>
  <c r="L6596" i="3"/>
  <c r="K6596" i="3"/>
  <c r="G6596" i="3"/>
  <c r="C6596" i="3"/>
  <c r="D6596" i="3" s="1"/>
  <c r="N6595" i="3" a="1"/>
  <c r="N6595" i="3" s="1"/>
  <c r="M6595" i="3"/>
  <c r="L6595" i="3"/>
  <c r="K6595" i="3"/>
  <c r="G6595" i="3"/>
  <c r="C6595" i="3"/>
  <c r="D6595" i="3" s="1"/>
  <c r="N6594" i="3"/>
  <c r="N6594" i="3" a="1"/>
  <c r="M6594" i="3"/>
  <c r="L6594" i="3"/>
  <c r="K6594" i="3"/>
  <c r="G6594" i="3"/>
  <c r="C6594" i="3"/>
  <c r="D6594" i="3" s="1"/>
  <c r="N6593" i="3" a="1"/>
  <c r="N6593" i="3" s="1"/>
  <c r="M6593" i="3"/>
  <c r="L6593" i="3"/>
  <c r="K6593" i="3"/>
  <c r="G6593" i="3"/>
  <c r="C6593" i="3"/>
  <c r="D6593" i="3" s="1"/>
  <c r="N6592" i="3" a="1"/>
  <c r="N6592" i="3" s="1"/>
  <c r="M6592" i="3"/>
  <c r="L6592" i="3"/>
  <c r="K6592" i="3"/>
  <c r="G6592" i="3"/>
  <c r="C6592" i="3"/>
  <c r="D6592" i="3" s="1"/>
  <c r="N6591" i="3" a="1"/>
  <c r="N6591" i="3" s="1"/>
  <c r="M6591" i="3"/>
  <c r="L6591" i="3"/>
  <c r="K6591" i="3"/>
  <c r="G6591" i="3"/>
  <c r="C6591" i="3"/>
  <c r="D6591" i="3" s="1"/>
  <c r="N6590" i="3" a="1"/>
  <c r="N6590" i="3" s="1"/>
  <c r="M6590" i="3"/>
  <c r="L6590" i="3"/>
  <c r="K6590" i="3"/>
  <c r="G6590" i="3"/>
  <c r="C6590" i="3"/>
  <c r="D6590" i="3" s="1"/>
  <c r="N6589" i="3" a="1"/>
  <c r="N6589" i="3" s="1"/>
  <c r="M6589" i="3"/>
  <c r="L6589" i="3"/>
  <c r="K6589" i="3"/>
  <c r="G6589" i="3"/>
  <c r="C6589" i="3"/>
  <c r="D6589" i="3" s="1"/>
  <c r="N6588" i="3" a="1"/>
  <c r="N6588" i="3" s="1"/>
  <c r="M6588" i="3"/>
  <c r="L6588" i="3"/>
  <c r="K6588" i="3"/>
  <c r="G6588" i="3"/>
  <c r="C6588" i="3"/>
  <c r="D6588" i="3" s="1"/>
  <c r="N6587" i="3" a="1"/>
  <c r="N6587" i="3" s="1"/>
  <c r="M6587" i="3"/>
  <c r="L6587" i="3"/>
  <c r="K6587" i="3"/>
  <c r="G6587" i="3"/>
  <c r="C6587" i="3"/>
  <c r="D6587" i="3" s="1"/>
  <c r="N6586" i="3"/>
  <c r="N6586" i="3" a="1"/>
  <c r="M6586" i="3"/>
  <c r="L6586" i="3"/>
  <c r="K6586" i="3"/>
  <c r="G6586" i="3"/>
  <c r="C6586" i="3"/>
  <c r="D6586" i="3" s="1"/>
  <c r="N6585" i="3" a="1"/>
  <c r="N6585" i="3" s="1"/>
  <c r="M6585" i="3"/>
  <c r="L6585" i="3"/>
  <c r="K6585" i="3"/>
  <c r="G6585" i="3"/>
  <c r="C6585" i="3"/>
  <c r="D6585" i="3" s="1"/>
  <c r="N6584" i="3" a="1"/>
  <c r="N6584" i="3" s="1"/>
  <c r="M6584" i="3"/>
  <c r="L6584" i="3"/>
  <c r="K6584" i="3"/>
  <c r="G6584" i="3"/>
  <c r="C6584" i="3"/>
  <c r="D6584" i="3" s="1"/>
  <c r="N6583" i="3" a="1"/>
  <c r="N6583" i="3" s="1"/>
  <c r="M6583" i="3"/>
  <c r="L6583" i="3"/>
  <c r="K6583" i="3"/>
  <c r="G6583" i="3"/>
  <c r="C6583" i="3"/>
  <c r="D6583" i="3" s="1"/>
  <c r="N6582" i="3" a="1"/>
  <c r="N6582" i="3" s="1"/>
  <c r="M6582" i="3"/>
  <c r="L6582" i="3"/>
  <c r="K6582" i="3"/>
  <c r="G6582" i="3"/>
  <c r="C6582" i="3"/>
  <c r="D6582" i="3" s="1"/>
  <c r="N6581" i="3" a="1"/>
  <c r="N6581" i="3" s="1"/>
  <c r="M6581" i="3"/>
  <c r="L6581" i="3"/>
  <c r="K6581" i="3"/>
  <c r="G6581" i="3"/>
  <c r="C6581" i="3"/>
  <c r="D6581" i="3" s="1"/>
  <c r="N6580" i="3" a="1"/>
  <c r="N6580" i="3" s="1"/>
  <c r="M6580" i="3"/>
  <c r="L6580" i="3"/>
  <c r="K6580" i="3"/>
  <c r="G6580" i="3"/>
  <c r="C6580" i="3"/>
  <c r="D6580" i="3" s="1"/>
  <c r="N6579" i="3" a="1"/>
  <c r="N6579" i="3" s="1"/>
  <c r="M6579" i="3"/>
  <c r="L6579" i="3"/>
  <c r="K6579" i="3"/>
  <c r="G6579" i="3"/>
  <c r="C6579" i="3"/>
  <c r="D6579" i="3" s="1"/>
  <c r="N6578" i="3" a="1"/>
  <c r="N6578" i="3" s="1"/>
  <c r="M6578" i="3"/>
  <c r="L6578" i="3"/>
  <c r="K6578" i="3"/>
  <c r="G6578" i="3"/>
  <c r="C6578" i="3"/>
  <c r="D6578" i="3" s="1"/>
  <c r="N6577" i="3" a="1"/>
  <c r="N6577" i="3" s="1"/>
  <c r="M6577" i="3"/>
  <c r="L6577" i="3"/>
  <c r="K6577" i="3"/>
  <c r="G6577" i="3"/>
  <c r="C6577" i="3"/>
  <c r="D6577" i="3" s="1"/>
  <c r="N6576" i="3" a="1"/>
  <c r="N6576" i="3" s="1"/>
  <c r="M6576" i="3"/>
  <c r="L6576" i="3"/>
  <c r="K6576" i="3"/>
  <c r="G6576" i="3"/>
  <c r="C6576" i="3"/>
  <c r="D6576" i="3" s="1"/>
  <c r="N6575" i="3" a="1"/>
  <c r="N6575" i="3" s="1"/>
  <c r="M6575" i="3"/>
  <c r="L6575" i="3"/>
  <c r="K6575" i="3"/>
  <c r="G6575" i="3"/>
  <c r="C6575" i="3"/>
  <c r="D6575" i="3" s="1"/>
  <c r="N6574" i="3" a="1"/>
  <c r="N6574" i="3" s="1"/>
  <c r="M6574" i="3"/>
  <c r="L6574" i="3"/>
  <c r="K6574" i="3"/>
  <c r="G6574" i="3"/>
  <c r="C6574" i="3"/>
  <c r="D6574" i="3" s="1"/>
  <c r="N6573" i="3" a="1"/>
  <c r="N6573" i="3" s="1"/>
  <c r="M6573" i="3"/>
  <c r="L6573" i="3"/>
  <c r="K6573" i="3"/>
  <c r="G6573" i="3"/>
  <c r="C6573" i="3"/>
  <c r="D6573" i="3" s="1"/>
  <c r="N6572" i="3" a="1"/>
  <c r="N6572" i="3" s="1"/>
  <c r="M6572" i="3"/>
  <c r="L6572" i="3"/>
  <c r="K6572" i="3"/>
  <c r="G6572" i="3"/>
  <c r="C6572" i="3"/>
  <c r="D6572" i="3" s="1"/>
  <c r="N6571" i="3" a="1"/>
  <c r="N6571" i="3" s="1"/>
  <c r="M6571" i="3"/>
  <c r="L6571" i="3"/>
  <c r="K6571" i="3"/>
  <c r="G6571" i="3"/>
  <c r="C6571" i="3"/>
  <c r="D6571" i="3" s="1"/>
  <c r="N6570" i="3" a="1"/>
  <c r="N6570" i="3" s="1"/>
  <c r="M6570" i="3"/>
  <c r="L6570" i="3"/>
  <c r="K6570" i="3"/>
  <c r="G6570" i="3"/>
  <c r="C6570" i="3"/>
  <c r="D6570" i="3" s="1"/>
  <c r="N6569" i="3" a="1"/>
  <c r="N6569" i="3" s="1"/>
  <c r="M6569" i="3"/>
  <c r="L6569" i="3"/>
  <c r="K6569" i="3"/>
  <c r="G6569" i="3"/>
  <c r="C6569" i="3"/>
  <c r="D6569" i="3" s="1"/>
  <c r="N6568" i="3" a="1"/>
  <c r="N6568" i="3" s="1"/>
  <c r="M6568" i="3"/>
  <c r="L6568" i="3"/>
  <c r="K6568" i="3"/>
  <c r="G6568" i="3"/>
  <c r="C6568" i="3"/>
  <c r="D6568" i="3" s="1"/>
  <c r="N6567" i="3"/>
  <c r="N6567" i="3" a="1"/>
  <c r="M6567" i="3"/>
  <c r="L6567" i="3"/>
  <c r="K6567" i="3"/>
  <c r="G6567" i="3"/>
  <c r="C6567" i="3"/>
  <c r="D6567" i="3" s="1"/>
  <c r="N6566" i="3" a="1"/>
  <c r="N6566" i="3" s="1"/>
  <c r="M6566" i="3"/>
  <c r="L6566" i="3"/>
  <c r="K6566" i="3"/>
  <c r="G6566" i="3"/>
  <c r="C6566" i="3"/>
  <c r="D6566" i="3" s="1"/>
  <c r="N6565" i="3" a="1"/>
  <c r="N6565" i="3" s="1"/>
  <c r="M6565" i="3"/>
  <c r="L6565" i="3"/>
  <c r="K6565" i="3"/>
  <c r="G6565" i="3"/>
  <c r="C6565" i="3"/>
  <c r="D6565" i="3" s="1"/>
  <c r="N6564" i="3" a="1"/>
  <c r="N6564" i="3" s="1"/>
  <c r="M6564" i="3"/>
  <c r="L6564" i="3"/>
  <c r="K6564" i="3"/>
  <c r="G6564" i="3"/>
  <c r="C6564" i="3"/>
  <c r="D6564" i="3" s="1"/>
  <c r="N6563" i="3" a="1"/>
  <c r="N6563" i="3" s="1"/>
  <c r="M6563" i="3"/>
  <c r="L6563" i="3"/>
  <c r="K6563" i="3"/>
  <c r="G6563" i="3"/>
  <c r="C6563" i="3"/>
  <c r="D6563" i="3" s="1"/>
  <c r="N6562" i="3" a="1"/>
  <c r="N6562" i="3" s="1"/>
  <c r="M6562" i="3"/>
  <c r="L6562" i="3"/>
  <c r="K6562" i="3"/>
  <c r="G6562" i="3"/>
  <c r="C6562" i="3"/>
  <c r="D6562" i="3" s="1"/>
  <c r="N6561" i="3" a="1"/>
  <c r="N6561" i="3" s="1"/>
  <c r="M6561" i="3"/>
  <c r="L6561" i="3"/>
  <c r="K6561" i="3"/>
  <c r="G6561" i="3"/>
  <c r="C6561" i="3"/>
  <c r="D6561" i="3" s="1"/>
  <c r="N6560" i="3" a="1"/>
  <c r="N6560" i="3" s="1"/>
  <c r="M6560" i="3"/>
  <c r="L6560" i="3"/>
  <c r="K6560" i="3"/>
  <c r="G6560" i="3"/>
  <c r="C6560" i="3"/>
  <c r="D6560" i="3" s="1"/>
  <c r="N6559" i="3" a="1"/>
  <c r="N6559" i="3" s="1"/>
  <c r="M6559" i="3"/>
  <c r="L6559" i="3"/>
  <c r="K6559" i="3"/>
  <c r="G6559" i="3"/>
  <c r="C6559" i="3"/>
  <c r="D6559" i="3" s="1"/>
  <c r="N6558" i="3" a="1"/>
  <c r="N6558" i="3" s="1"/>
  <c r="M6558" i="3"/>
  <c r="L6558" i="3"/>
  <c r="K6558" i="3"/>
  <c r="G6558" i="3"/>
  <c r="C6558" i="3"/>
  <c r="D6558" i="3" s="1"/>
  <c r="N6557" i="3" a="1"/>
  <c r="N6557" i="3" s="1"/>
  <c r="M6557" i="3"/>
  <c r="L6557" i="3"/>
  <c r="K6557" i="3"/>
  <c r="G6557" i="3"/>
  <c r="C6557" i="3"/>
  <c r="D6557" i="3" s="1"/>
  <c r="N6556" i="3" a="1"/>
  <c r="N6556" i="3" s="1"/>
  <c r="M6556" i="3"/>
  <c r="L6556" i="3"/>
  <c r="K6556" i="3"/>
  <c r="G6556" i="3"/>
  <c r="C6556" i="3"/>
  <c r="D6556" i="3" s="1"/>
  <c r="N6555" i="3" a="1"/>
  <c r="N6555" i="3" s="1"/>
  <c r="M6555" i="3"/>
  <c r="L6555" i="3"/>
  <c r="K6555" i="3"/>
  <c r="G6555" i="3"/>
  <c r="C6555" i="3"/>
  <c r="D6555" i="3" s="1"/>
  <c r="N6554" i="3" a="1"/>
  <c r="N6554" i="3" s="1"/>
  <c r="M6554" i="3"/>
  <c r="L6554" i="3"/>
  <c r="K6554" i="3"/>
  <c r="G6554" i="3"/>
  <c r="C6554" i="3"/>
  <c r="D6554" i="3" s="1"/>
  <c r="N6553" i="3" a="1"/>
  <c r="N6553" i="3" s="1"/>
  <c r="M6553" i="3"/>
  <c r="L6553" i="3"/>
  <c r="K6553" i="3"/>
  <c r="G6553" i="3"/>
  <c r="C6553" i="3"/>
  <c r="D6553" i="3" s="1"/>
  <c r="N6552" i="3" a="1"/>
  <c r="N6552" i="3" s="1"/>
  <c r="M6552" i="3"/>
  <c r="L6552" i="3"/>
  <c r="K6552" i="3"/>
  <c r="G6552" i="3"/>
  <c r="C6552" i="3"/>
  <c r="D6552" i="3" s="1"/>
  <c r="N6551" i="3" a="1"/>
  <c r="N6551" i="3" s="1"/>
  <c r="M6551" i="3"/>
  <c r="L6551" i="3"/>
  <c r="K6551" i="3"/>
  <c r="G6551" i="3"/>
  <c r="C6551" i="3"/>
  <c r="D6551" i="3" s="1"/>
  <c r="N6550" i="3" a="1"/>
  <c r="N6550" i="3" s="1"/>
  <c r="M6550" i="3"/>
  <c r="L6550" i="3"/>
  <c r="K6550" i="3"/>
  <c r="G6550" i="3"/>
  <c r="C6550" i="3"/>
  <c r="D6550" i="3" s="1"/>
  <c r="N6549" i="3" a="1"/>
  <c r="N6549" i="3" s="1"/>
  <c r="M6549" i="3"/>
  <c r="L6549" i="3"/>
  <c r="K6549" i="3"/>
  <c r="G6549" i="3"/>
  <c r="C6549" i="3"/>
  <c r="D6549" i="3" s="1"/>
  <c r="N6548" i="3" a="1"/>
  <c r="N6548" i="3" s="1"/>
  <c r="M6548" i="3"/>
  <c r="L6548" i="3"/>
  <c r="K6548" i="3"/>
  <c r="G6548" i="3"/>
  <c r="C6548" i="3"/>
  <c r="D6548" i="3" s="1"/>
  <c r="N6547" i="3" a="1"/>
  <c r="N6547" i="3" s="1"/>
  <c r="M6547" i="3"/>
  <c r="L6547" i="3"/>
  <c r="K6547" i="3"/>
  <c r="G6547" i="3"/>
  <c r="C6547" i="3"/>
  <c r="D6547" i="3" s="1"/>
  <c r="N6546" i="3" a="1"/>
  <c r="N6546" i="3" s="1"/>
  <c r="M6546" i="3"/>
  <c r="L6546" i="3"/>
  <c r="K6546" i="3"/>
  <c r="G6546" i="3"/>
  <c r="C6546" i="3"/>
  <c r="D6546" i="3" s="1"/>
  <c r="N6545" i="3" a="1"/>
  <c r="N6545" i="3" s="1"/>
  <c r="M6545" i="3"/>
  <c r="L6545" i="3"/>
  <c r="K6545" i="3"/>
  <c r="G6545" i="3"/>
  <c r="C6545" i="3"/>
  <c r="D6545" i="3" s="1"/>
  <c r="N6544" i="3" a="1"/>
  <c r="N6544" i="3" s="1"/>
  <c r="M6544" i="3"/>
  <c r="L6544" i="3"/>
  <c r="K6544" i="3"/>
  <c r="G6544" i="3"/>
  <c r="C6544" i="3"/>
  <c r="D6544" i="3" s="1"/>
  <c r="N6543" i="3" a="1"/>
  <c r="N6543" i="3" s="1"/>
  <c r="M6543" i="3"/>
  <c r="L6543" i="3"/>
  <c r="K6543" i="3"/>
  <c r="G6543" i="3"/>
  <c r="C6543" i="3"/>
  <c r="D6543" i="3" s="1"/>
  <c r="N6542" i="3" a="1"/>
  <c r="N6542" i="3" s="1"/>
  <c r="M6542" i="3"/>
  <c r="L6542" i="3"/>
  <c r="K6542" i="3"/>
  <c r="G6542" i="3"/>
  <c r="C6542" i="3"/>
  <c r="D6542" i="3" s="1"/>
  <c r="N6541" i="3" a="1"/>
  <c r="N6541" i="3" s="1"/>
  <c r="M6541" i="3"/>
  <c r="L6541" i="3"/>
  <c r="K6541" i="3"/>
  <c r="G6541" i="3"/>
  <c r="C6541" i="3"/>
  <c r="D6541" i="3" s="1"/>
  <c r="N6540" i="3" a="1"/>
  <c r="N6540" i="3" s="1"/>
  <c r="M6540" i="3"/>
  <c r="L6540" i="3"/>
  <c r="K6540" i="3"/>
  <c r="G6540" i="3"/>
  <c r="C6540" i="3"/>
  <c r="D6540" i="3" s="1"/>
  <c r="N6539" i="3" a="1"/>
  <c r="N6539" i="3" s="1"/>
  <c r="M6539" i="3"/>
  <c r="L6539" i="3"/>
  <c r="K6539" i="3"/>
  <c r="G6539" i="3"/>
  <c r="C6539" i="3"/>
  <c r="D6539" i="3" s="1"/>
  <c r="N6538" i="3" a="1"/>
  <c r="N6538" i="3" s="1"/>
  <c r="M6538" i="3"/>
  <c r="L6538" i="3"/>
  <c r="K6538" i="3"/>
  <c r="G6538" i="3"/>
  <c r="C6538" i="3"/>
  <c r="D6538" i="3" s="1"/>
  <c r="N6537" i="3" a="1"/>
  <c r="N6537" i="3" s="1"/>
  <c r="M6537" i="3"/>
  <c r="L6537" i="3"/>
  <c r="K6537" i="3"/>
  <c r="G6537" i="3"/>
  <c r="C6537" i="3"/>
  <c r="D6537" i="3" s="1"/>
  <c r="N6536" i="3" a="1"/>
  <c r="N6536" i="3" s="1"/>
  <c r="M6536" i="3"/>
  <c r="L6536" i="3"/>
  <c r="K6536" i="3"/>
  <c r="G6536" i="3"/>
  <c r="C6536" i="3"/>
  <c r="D6536" i="3" s="1"/>
  <c r="N6535" i="3" a="1"/>
  <c r="N6535" i="3" s="1"/>
  <c r="M6535" i="3"/>
  <c r="L6535" i="3"/>
  <c r="K6535" i="3"/>
  <c r="G6535" i="3"/>
  <c r="C6535" i="3"/>
  <c r="D6535" i="3" s="1"/>
  <c r="N6534" i="3" a="1"/>
  <c r="N6534" i="3" s="1"/>
  <c r="M6534" i="3"/>
  <c r="L6534" i="3"/>
  <c r="K6534" i="3"/>
  <c r="G6534" i="3"/>
  <c r="C6534" i="3"/>
  <c r="D6534" i="3" s="1"/>
  <c r="N6533" i="3" a="1"/>
  <c r="N6533" i="3" s="1"/>
  <c r="M6533" i="3"/>
  <c r="L6533" i="3"/>
  <c r="K6533" i="3"/>
  <c r="G6533" i="3"/>
  <c r="C6533" i="3"/>
  <c r="D6533" i="3" s="1"/>
  <c r="N6532" i="3" a="1"/>
  <c r="N6532" i="3" s="1"/>
  <c r="M6532" i="3"/>
  <c r="L6532" i="3"/>
  <c r="K6532" i="3"/>
  <c r="G6532" i="3"/>
  <c r="C6532" i="3"/>
  <c r="D6532" i="3" s="1"/>
  <c r="N6531" i="3" a="1"/>
  <c r="N6531" i="3" s="1"/>
  <c r="M6531" i="3"/>
  <c r="L6531" i="3"/>
  <c r="K6531" i="3"/>
  <c r="G6531" i="3"/>
  <c r="C6531" i="3"/>
  <c r="D6531" i="3" s="1"/>
  <c r="N6530" i="3" a="1"/>
  <c r="N6530" i="3" s="1"/>
  <c r="M6530" i="3"/>
  <c r="L6530" i="3"/>
  <c r="K6530" i="3"/>
  <c r="G6530" i="3"/>
  <c r="C6530" i="3"/>
  <c r="D6530" i="3" s="1"/>
  <c r="N6529" i="3" a="1"/>
  <c r="N6529" i="3" s="1"/>
  <c r="M6529" i="3"/>
  <c r="L6529" i="3"/>
  <c r="K6529" i="3"/>
  <c r="G6529" i="3"/>
  <c r="C6529" i="3"/>
  <c r="D6529" i="3" s="1"/>
  <c r="N6528" i="3" a="1"/>
  <c r="N6528" i="3" s="1"/>
  <c r="M6528" i="3"/>
  <c r="L6528" i="3"/>
  <c r="K6528" i="3"/>
  <c r="G6528" i="3"/>
  <c r="C6528" i="3"/>
  <c r="D6528" i="3" s="1"/>
  <c r="N6527" i="3" a="1"/>
  <c r="N6527" i="3" s="1"/>
  <c r="M6527" i="3"/>
  <c r="L6527" i="3"/>
  <c r="K6527" i="3"/>
  <c r="G6527" i="3"/>
  <c r="C6527" i="3"/>
  <c r="D6527" i="3" s="1"/>
  <c r="N6526" i="3" a="1"/>
  <c r="N6526" i="3" s="1"/>
  <c r="M6526" i="3"/>
  <c r="L6526" i="3"/>
  <c r="K6526" i="3"/>
  <c r="G6526" i="3"/>
  <c r="C6526" i="3"/>
  <c r="D6526" i="3" s="1"/>
  <c r="N6525" i="3" a="1"/>
  <c r="N6525" i="3" s="1"/>
  <c r="M6525" i="3"/>
  <c r="L6525" i="3"/>
  <c r="K6525" i="3"/>
  <c r="G6525" i="3"/>
  <c r="C6525" i="3"/>
  <c r="D6525" i="3" s="1"/>
  <c r="N6524" i="3" a="1"/>
  <c r="N6524" i="3" s="1"/>
  <c r="M6524" i="3"/>
  <c r="L6524" i="3"/>
  <c r="K6524" i="3"/>
  <c r="G6524" i="3"/>
  <c r="C6524" i="3"/>
  <c r="D6524" i="3" s="1"/>
  <c r="N6523" i="3" a="1"/>
  <c r="N6523" i="3" s="1"/>
  <c r="M6523" i="3"/>
  <c r="L6523" i="3"/>
  <c r="K6523" i="3"/>
  <c r="G6523" i="3"/>
  <c r="C6523" i="3"/>
  <c r="D6523" i="3" s="1"/>
  <c r="N6522" i="3" a="1"/>
  <c r="N6522" i="3" s="1"/>
  <c r="M6522" i="3"/>
  <c r="L6522" i="3"/>
  <c r="K6522" i="3"/>
  <c r="G6522" i="3"/>
  <c r="C6522" i="3"/>
  <c r="D6522" i="3" s="1"/>
  <c r="N6521" i="3"/>
  <c r="N6521" i="3" a="1"/>
  <c r="M6521" i="3"/>
  <c r="L6521" i="3"/>
  <c r="K6521" i="3"/>
  <c r="G6521" i="3"/>
  <c r="C6521" i="3"/>
  <c r="D6521" i="3" s="1"/>
  <c r="N6520" i="3" a="1"/>
  <c r="N6520" i="3" s="1"/>
  <c r="M6520" i="3"/>
  <c r="L6520" i="3"/>
  <c r="K6520" i="3"/>
  <c r="G6520" i="3"/>
  <c r="C6520" i="3"/>
  <c r="D6520" i="3" s="1"/>
  <c r="N6519" i="3" a="1"/>
  <c r="N6519" i="3" s="1"/>
  <c r="M6519" i="3"/>
  <c r="L6519" i="3"/>
  <c r="K6519" i="3"/>
  <c r="G6519" i="3"/>
  <c r="C6519" i="3"/>
  <c r="D6519" i="3" s="1"/>
  <c r="N6518" i="3" a="1"/>
  <c r="N6518" i="3" s="1"/>
  <c r="M6518" i="3"/>
  <c r="L6518" i="3"/>
  <c r="K6518" i="3"/>
  <c r="G6518" i="3"/>
  <c r="C6518" i="3"/>
  <c r="D6518" i="3" s="1"/>
  <c r="N6517" i="3" a="1"/>
  <c r="N6517" i="3" s="1"/>
  <c r="M6517" i="3"/>
  <c r="L6517" i="3"/>
  <c r="K6517" i="3"/>
  <c r="G6517" i="3"/>
  <c r="C6517" i="3"/>
  <c r="D6517" i="3" s="1"/>
  <c r="N6516" i="3" a="1"/>
  <c r="N6516" i="3" s="1"/>
  <c r="M6516" i="3"/>
  <c r="L6516" i="3"/>
  <c r="K6516" i="3"/>
  <c r="G6516" i="3"/>
  <c r="C6516" i="3"/>
  <c r="D6516" i="3" s="1"/>
  <c r="N6515" i="3" a="1"/>
  <c r="N6515" i="3" s="1"/>
  <c r="M6515" i="3"/>
  <c r="L6515" i="3"/>
  <c r="K6515" i="3"/>
  <c r="G6515" i="3"/>
  <c r="C6515" i="3"/>
  <c r="D6515" i="3" s="1"/>
  <c r="N6514" i="3" a="1"/>
  <c r="N6514" i="3" s="1"/>
  <c r="M6514" i="3"/>
  <c r="L6514" i="3"/>
  <c r="K6514" i="3"/>
  <c r="G6514" i="3"/>
  <c r="C6514" i="3"/>
  <c r="D6514" i="3" s="1"/>
  <c r="N6513" i="3" a="1"/>
  <c r="N6513" i="3" s="1"/>
  <c r="M6513" i="3"/>
  <c r="L6513" i="3"/>
  <c r="K6513" i="3"/>
  <c r="G6513" i="3"/>
  <c r="C6513" i="3"/>
  <c r="D6513" i="3" s="1"/>
  <c r="N6512" i="3" a="1"/>
  <c r="N6512" i="3" s="1"/>
  <c r="M6512" i="3"/>
  <c r="L6512" i="3"/>
  <c r="K6512" i="3"/>
  <c r="G6512" i="3"/>
  <c r="C6512" i="3"/>
  <c r="D6512" i="3" s="1"/>
  <c r="N6511" i="3" a="1"/>
  <c r="N6511" i="3" s="1"/>
  <c r="M6511" i="3"/>
  <c r="L6511" i="3"/>
  <c r="K6511" i="3"/>
  <c r="G6511" i="3"/>
  <c r="C6511" i="3"/>
  <c r="D6511" i="3" s="1"/>
  <c r="N6510" i="3" a="1"/>
  <c r="N6510" i="3" s="1"/>
  <c r="M6510" i="3"/>
  <c r="L6510" i="3"/>
  <c r="K6510" i="3"/>
  <c r="G6510" i="3"/>
  <c r="C6510" i="3"/>
  <c r="D6510" i="3" s="1"/>
  <c r="N6509" i="3" a="1"/>
  <c r="N6509" i="3" s="1"/>
  <c r="M6509" i="3"/>
  <c r="L6509" i="3"/>
  <c r="K6509" i="3"/>
  <c r="G6509" i="3"/>
  <c r="C6509" i="3"/>
  <c r="D6509" i="3" s="1"/>
  <c r="N6508" i="3" a="1"/>
  <c r="N6508" i="3" s="1"/>
  <c r="M6508" i="3"/>
  <c r="L6508" i="3"/>
  <c r="K6508" i="3"/>
  <c r="G6508" i="3"/>
  <c r="C6508" i="3"/>
  <c r="D6508" i="3" s="1"/>
  <c r="N6507" i="3" a="1"/>
  <c r="N6507" i="3" s="1"/>
  <c r="M6507" i="3"/>
  <c r="L6507" i="3"/>
  <c r="K6507" i="3"/>
  <c r="G6507" i="3"/>
  <c r="C6507" i="3"/>
  <c r="D6507" i="3" s="1"/>
  <c r="N6506" i="3" a="1"/>
  <c r="N6506" i="3" s="1"/>
  <c r="M6506" i="3"/>
  <c r="L6506" i="3"/>
  <c r="K6506" i="3"/>
  <c r="G6506" i="3"/>
  <c r="C6506" i="3"/>
  <c r="D6506" i="3" s="1"/>
  <c r="N6505" i="3" a="1"/>
  <c r="N6505" i="3" s="1"/>
  <c r="M6505" i="3"/>
  <c r="L6505" i="3"/>
  <c r="K6505" i="3"/>
  <c r="G6505" i="3"/>
  <c r="C6505" i="3"/>
  <c r="D6505" i="3" s="1"/>
  <c r="N6504" i="3" a="1"/>
  <c r="N6504" i="3" s="1"/>
  <c r="M6504" i="3"/>
  <c r="L6504" i="3"/>
  <c r="K6504" i="3"/>
  <c r="G6504" i="3"/>
  <c r="C6504" i="3"/>
  <c r="D6504" i="3" s="1"/>
  <c r="N6503" i="3" a="1"/>
  <c r="N6503" i="3" s="1"/>
  <c r="M6503" i="3"/>
  <c r="L6503" i="3"/>
  <c r="K6503" i="3"/>
  <c r="G6503" i="3"/>
  <c r="C6503" i="3"/>
  <c r="D6503" i="3" s="1"/>
  <c r="N6502" i="3" a="1"/>
  <c r="N6502" i="3" s="1"/>
  <c r="M6502" i="3"/>
  <c r="L6502" i="3"/>
  <c r="K6502" i="3"/>
  <c r="G6502" i="3"/>
  <c r="C6502" i="3"/>
  <c r="D6502" i="3" s="1"/>
  <c r="N6501" i="3" a="1"/>
  <c r="N6501" i="3" s="1"/>
  <c r="M6501" i="3"/>
  <c r="L6501" i="3"/>
  <c r="K6501" i="3"/>
  <c r="G6501" i="3"/>
  <c r="C6501" i="3"/>
  <c r="D6501" i="3" s="1"/>
  <c r="N6500" i="3" a="1"/>
  <c r="N6500" i="3" s="1"/>
  <c r="M6500" i="3"/>
  <c r="L6500" i="3"/>
  <c r="K6500" i="3"/>
  <c r="G6500" i="3"/>
  <c r="C6500" i="3"/>
  <c r="D6500" i="3" s="1"/>
  <c r="N6499" i="3" a="1"/>
  <c r="N6499" i="3" s="1"/>
  <c r="M6499" i="3"/>
  <c r="L6499" i="3"/>
  <c r="K6499" i="3"/>
  <c r="G6499" i="3"/>
  <c r="C6499" i="3"/>
  <c r="D6499" i="3" s="1"/>
  <c r="N6498" i="3" a="1"/>
  <c r="N6498" i="3" s="1"/>
  <c r="M6498" i="3"/>
  <c r="L6498" i="3"/>
  <c r="K6498" i="3"/>
  <c r="G6498" i="3"/>
  <c r="C6498" i="3"/>
  <c r="D6498" i="3" s="1"/>
  <c r="N6497" i="3" a="1"/>
  <c r="N6497" i="3" s="1"/>
  <c r="M6497" i="3"/>
  <c r="L6497" i="3"/>
  <c r="K6497" i="3"/>
  <c r="G6497" i="3"/>
  <c r="C6497" i="3"/>
  <c r="D6497" i="3" s="1"/>
  <c r="N6496" i="3" a="1"/>
  <c r="N6496" i="3" s="1"/>
  <c r="M6496" i="3"/>
  <c r="L6496" i="3"/>
  <c r="K6496" i="3"/>
  <c r="G6496" i="3"/>
  <c r="C6496" i="3"/>
  <c r="D6496" i="3" s="1"/>
  <c r="N6495" i="3" a="1"/>
  <c r="N6495" i="3" s="1"/>
  <c r="M6495" i="3"/>
  <c r="L6495" i="3"/>
  <c r="K6495" i="3"/>
  <c r="G6495" i="3"/>
  <c r="C6495" i="3"/>
  <c r="D6495" i="3" s="1"/>
  <c r="N6494" i="3" a="1"/>
  <c r="N6494" i="3" s="1"/>
  <c r="M6494" i="3"/>
  <c r="L6494" i="3"/>
  <c r="K6494" i="3"/>
  <c r="G6494" i="3"/>
  <c r="C6494" i="3"/>
  <c r="D6494" i="3" s="1"/>
  <c r="N6493" i="3" a="1"/>
  <c r="N6493" i="3" s="1"/>
  <c r="M6493" i="3"/>
  <c r="L6493" i="3"/>
  <c r="K6493" i="3"/>
  <c r="G6493" i="3"/>
  <c r="C6493" i="3"/>
  <c r="D6493" i="3" s="1"/>
  <c r="N6492" i="3" a="1"/>
  <c r="N6492" i="3" s="1"/>
  <c r="M6492" i="3"/>
  <c r="L6492" i="3"/>
  <c r="K6492" i="3"/>
  <c r="G6492" i="3"/>
  <c r="C6492" i="3"/>
  <c r="D6492" i="3" s="1"/>
  <c r="N6491" i="3" a="1"/>
  <c r="N6491" i="3" s="1"/>
  <c r="M6491" i="3"/>
  <c r="L6491" i="3"/>
  <c r="K6491" i="3"/>
  <c r="G6491" i="3"/>
  <c r="C6491" i="3"/>
  <c r="D6491" i="3" s="1"/>
  <c r="N6490" i="3" a="1"/>
  <c r="N6490" i="3" s="1"/>
  <c r="M6490" i="3"/>
  <c r="L6490" i="3"/>
  <c r="K6490" i="3"/>
  <c r="G6490" i="3"/>
  <c r="C6490" i="3"/>
  <c r="D6490" i="3" s="1"/>
  <c r="N6489" i="3" a="1"/>
  <c r="N6489" i="3" s="1"/>
  <c r="M6489" i="3"/>
  <c r="L6489" i="3"/>
  <c r="K6489" i="3"/>
  <c r="G6489" i="3"/>
  <c r="C6489" i="3"/>
  <c r="D6489" i="3" s="1"/>
  <c r="N6488" i="3" a="1"/>
  <c r="N6488" i="3" s="1"/>
  <c r="M6488" i="3"/>
  <c r="L6488" i="3"/>
  <c r="K6488" i="3"/>
  <c r="G6488" i="3"/>
  <c r="C6488" i="3"/>
  <c r="D6488" i="3" s="1"/>
  <c r="N6487" i="3" a="1"/>
  <c r="N6487" i="3" s="1"/>
  <c r="M6487" i="3"/>
  <c r="L6487" i="3"/>
  <c r="K6487" i="3"/>
  <c r="G6487" i="3"/>
  <c r="C6487" i="3"/>
  <c r="D6487" i="3" s="1"/>
  <c r="N6486" i="3" a="1"/>
  <c r="N6486" i="3" s="1"/>
  <c r="M6486" i="3"/>
  <c r="L6486" i="3"/>
  <c r="K6486" i="3"/>
  <c r="G6486" i="3"/>
  <c r="C6486" i="3"/>
  <c r="D6486" i="3" s="1"/>
  <c r="N6485" i="3" a="1"/>
  <c r="N6485" i="3" s="1"/>
  <c r="M6485" i="3"/>
  <c r="L6485" i="3"/>
  <c r="K6485" i="3"/>
  <c r="G6485" i="3"/>
  <c r="C6485" i="3"/>
  <c r="D6485" i="3" s="1"/>
  <c r="N6484" i="3" a="1"/>
  <c r="N6484" i="3" s="1"/>
  <c r="M6484" i="3"/>
  <c r="L6484" i="3"/>
  <c r="K6484" i="3"/>
  <c r="G6484" i="3"/>
  <c r="C6484" i="3"/>
  <c r="D6484" i="3" s="1"/>
  <c r="N6483" i="3" a="1"/>
  <c r="N6483" i="3" s="1"/>
  <c r="M6483" i="3"/>
  <c r="L6483" i="3"/>
  <c r="K6483" i="3"/>
  <c r="G6483" i="3"/>
  <c r="C6483" i="3"/>
  <c r="D6483" i="3" s="1"/>
  <c r="N6482" i="3" a="1"/>
  <c r="N6482" i="3" s="1"/>
  <c r="M6482" i="3"/>
  <c r="L6482" i="3"/>
  <c r="K6482" i="3"/>
  <c r="G6482" i="3"/>
  <c r="C6482" i="3"/>
  <c r="D6482" i="3" s="1"/>
  <c r="N6481" i="3"/>
  <c r="N6481" i="3" a="1"/>
  <c r="M6481" i="3"/>
  <c r="L6481" i="3"/>
  <c r="K6481" i="3"/>
  <c r="G6481" i="3"/>
  <c r="C6481" i="3"/>
  <c r="D6481" i="3" s="1"/>
  <c r="N6480" i="3" a="1"/>
  <c r="N6480" i="3" s="1"/>
  <c r="M6480" i="3"/>
  <c r="L6480" i="3"/>
  <c r="K6480" i="3"/>
  <c r="G6480" i="3"/>
  <c r="C6480" i="3"/>
  <c r="D6480" i="3" s="1"/>
  <c r="N6479" i="3" a="1"/>
  <c r="N6479" i="3" s="1"/>
  <c r="M6479" i="3"/>
  <c r="L6479" i="3"/>
  <c r="K6479" i="3"/>
  <c r="G6479" i="3"/>
  <c r="C6479" i="3"/>
  <c r="D6479" i="3" s="1"/>
  <c r="N6478" i="3" a="1"/>
  <c r="N6478" i="3" s="1"/>
  <c r="M6478" i="3"/>
  <c r="L6478" i="3"/>
  <c r="K6478" i="3"/>
  <c r="G6478" i="3"/>
  <c r="C6478" i="3"/>
  <c r="D6478" i="3" s="1"/>
  <c r="N6477" i="3" a="1"/>
  <c r="N6477" i="3" s="1"/>
  <c r="M6477" i="3"/>
  <c r="L6477" i="3"/>
  <c r="K6477" i="3"/>
  <c r="G6477" i="3"/>
  <c r="C6477" i="3"/>
  <c r="D6477" i="3" s="1"/>
  <c r="N6476" i="3" a="1"/>
  <c r="N6476" i="3" s="1"/>
  <c r="M6476" i="3"/>
  <c r="L6476" i="3"/>
  <c r="K6476" i="3"/>
  <c r="G6476" i="3"/>
  <c r="C6476" i="3"/>
  <c r="D6476" i="3" s="1"/>
  <c r="N6475" i="3" a="1"/>
  <c r="N6475" i="3" s="1"/>
  <c r="M6475" i="3"/>
  <c r="L6475" i="3"/>
  <c r="K6475" i="3"/>
  <c r="G6475" i="3"/>
  <c r="C6475" i="3"/>
  <c r="D6475" i="3" s="1"/>
  <c r="N6474" i="3" a="1"/>
  <c r="N6474" i="3" s="1"/>
  <c r="M6474" i="3"/>
  <c r="L6474" i="3"/>
  <c r="K6474" i="3"/>
  <c r="G6474" i="3"/>
  <c r="C6474" i="3"/>
  <c r="D6474" i="3" s="1"/>
  <c r="N6473" i="3"/>
  <c r="N6473" i="3" a="1"/>
  <c r="M6473" i="3"/>
  <c r="L6473" i="3"/>
  <c r="K6473" i="3"/>
  <c r="G6473" i="3"/>
  <c r="C6473" i="3"/>
  <c r="D6473" i="3" s="1"/>
  <c r="N6472" i="3" a="1"/>
  <c r="N6472" i="3" s="1"/>
  <c r="M6472" i="3"/>
  <c r="L6472" i="3"/>
  <c r="K6472" i="3"/>
  <c r="G6472" i="3"/>
  <c r="C6472" i="3"/>
  <c r="D6472" i="3" s="1"/>
  <c r="N6471" i="3" a="1"/>
  <c r="N6471" i="3" s="1"/>
  <c r="M6471" i="3"/>
  <c r="L6471" i="3"/>
  <c r="K6471" i="3"/>
  <c r="G6471" i="3"/>
  <c r="C6471" i="3"/>
  <c r="D6471" i="3" s="1"/>
  <c r="N6470" i="3" a="1"/>
  <c r="N6470" i="3" s="1"/>
  <c r="M6470" i="3"/>
  <c r="L6470" i="3"/>
  <c r="K6470" i="3"/>
  <c r="G6470" i="3"/>
  <c r="C6470" i="3"/>
  <c r="D6470" i="3" s="1"/>
  <c r="N6469" i="3" a="1"/>
  <c r="N6469" i="3" s="1"/>
  <c r="M6469" i="3"/>
  <c r="L6469" i="3"/>
  <c r="K6469" i="3"/>
  <c r="G6469" i="3"/>
  <c r="C6469" i="3"/>
  <c r="D6469" i="3" s="1"/>
  <c r="N6468" i="3" a="1"/>
  <c r="N6468" i="3" s="1"/>
  <c r="M6468" i="3"/>
  <c r="L6468" i="3"/>
  <c r="K6468" i="3"/>
  <c r="G6468" i="3"/>
  <c r="C6468" i="3"/>
  <c r="D6468" i="3" s="1"/>
  <c r="N6467" i="3" a="1"/>
  <c r="N6467" i="3" s="1"/>
  <c r="M6467" i="3"/>
  <c r="L6467" i="3"/>
  <c r="K6467" i="3"/>
  <c r="G6467" i="3"/>
  <c r="C6467" i="3"/>
  <c r="D6467" i="3" s="1"/>
  <c r="N6466" i="3" a="1"/>
  <c r="N6466" i="3" s="1"/>
  <c r="M6466" i="3"/>
  <c r="L6466" i="3"/>
  <c r="K6466" i="3"/>
  <c r="G6466" i="3"/>
  <c r="C6466" i="3"/>
  <c r="D6466" i="3" s="1"/>
  <c r="N6465" i="3" a="1"/>
  <c r="N6465" i="3" s="1"/>
  <c r="M6465" i="3"/>
  <c r="L6465" i="3"/>
  <c r="K6465" i="3"/>
  <c r="G6465" i="3"/>
  <c r="C6465" i="3"/>
  <c r="D6465" i="3" s="1"/>
  <c r="N6464" i="3" a="1"/>
  <c r="N6464" i="3" s="1"/>
  <c r="M6464" i="3"/>
  <c r="L6464" i="3"/>
  <c r="K6464" i="3"/>
  <c r="G6464" i="3"/>
  <c r="C6464" i="3"/>
  <c r="D6464" i="3" s="1"/>
  <c r="N6463" i="3" a="1"/>
  <c r="N6463" i="3" s="1"/>
  <c r="M6463" i="3"/>
  <c r="L6463" i="3"/>
  <c r="K6463" i="3"/>
  <c r="G6463" i="3"/>
  <c r="C6463" i="3"/>
  <c r="D6463" i="3" s="1"/>
  <c r="N6462" i="3" a="1"/>
  <c r="N6462" i="3" s="1"/>
  <c r="M6462" i="3"/>
  <c r="L6462" i="3"/>
  <c r="K6462" i="3"/>
  <c r="G6462" i="3"/>
  <c r="C6462" i="3"/>
  <c r="D6462" i="3" s="1"/>
  <c r="N6461" i="3" a="1"/>
  <c r="N6461" i="3" s="1"/>
  <c r="M6461" i="3"/>
  <c r="L6461" i="3"/>
  <c r="K6461" i="3"/>
  <c r="G6461" i="3"/>
  <c r="C6461" i="3"/>
  <c r="D6461" i="3" s="1"/>
  <c r="N6460" i="3" a="1"/>
  <c r="N6460" i="3" s="1"/>
  <c r="M6460" i="3"/>
  <c r="L6460" i="3"/>
  <c r="K6460" i="3"/>
  <c r="G6460" i="3"/>
  <c r="C6460" i="3"/>
  <c r="D6460" i="3" s="1"/>
  <c r="N6459" i="3" a="1"/>
  <c r="N6459" i="3" s="1"/>
  <c r="M6459" i="3"/>
  <c r="L6459" i="3"/>
  <c r="K6459" i="3"/>
  <c r="G6459" i="3"/>
  <c r="C6459" i="3"/>
  <c r="D6459" i="3" s="1"/>
  <c r="N6458" i="3" a="1"/>
  <c r="N6458" i="3" s="1"/>
  <c r="M6458" i="3"/>
  <c r="L6458" i="3"/>
  <c r="K6458" i="3"/>
  <c r="G6458" i="3"/>
  <c r="C6458" i="3"/>
  <c r="D6458" i="3" s="1"/>
  <c r="N6457" i="3" a="1"/>
  <c r="N6457" i="3" s="1"/>
  <c r="M6457" i="3"/>
  <c r="L6457" i="3"/>
  <c r="K6457" i="3"/>
  <c r="G6457" i="3"/>
  <c r="C6457" i="3"/>
  <c r="D6457" i="3" s="1"/>
  <c r="N6456" i="3" a="1"/>
  <c r="N6456" i="3" s="1"/>
  <c r="M6456" i="3"/>
  <c r="L6456" i="3"/>
  <c r="K6456" i="3"/>
  <c r="G6456" i="3"/>
  <c r="C6456" i="3"/>
  <c r="D6456" i="3" s="1"/>
  <c r="N6455" i="3" a="1"/>
  <c r="N6455" i="3" s="1"/>
  <c r="M6455" i="3"/>
  <c r="L6455" i="3"/>
  <c r="K6455" i="3"/>
  <c r="G6455" i="3"/>
  <c r="C6455" i="3"/>
  <c r="D6455" i="3" s="1"/>
  <c r="N6454" i="3" a="1"/>
  <c r="N6454" i="3" s="1"/>
  <c r="M6454" i="3"/>
  <c r="L6454" i="3"/>
  <c r="K6454" i="3"/>
  <c r="G6454" i="3"/>
  <c r="C6454" i="3"/>
  <c r="D6454" i="3" s="1"/>
  <c r="N6453" i="3" a="1"/>
  <c r="N6453" i="3" s="1"/>
  <c r="M6453" i="3"/>
  <c r="L6453" i="3"/>
  <c r="K6453" i="3"/>
  <c r="G6453" i="3"/>
  <c r="C6453" i="3"/>
  <c r="D6453" i="3" s="1"/>
  <c r="N6452" i="3" a="1"/>
  <c r="N6452" i="3" s="1"/>
  <c r="M6452" i="3"/>
  <c r="L6452" i="3"/>
  <c r="K6452" i="3"/>
  <c r="G6452" i="3"/>
  <c r="C6452" i="3"/>
  <c r="D6452" i="3" s="1"/>
  <c r="N6451" i="3" a="1"/>
  <c r="N6451" i="3" s="1"/>
  <c r="M6451" i="3"/>
  <c r="L6451" i="3"/>
  <c r="K6451" i="3"/>
  <c r="G6451" i="3"/>
  <c r="C6451" i="3"/>
  <c r="D6451" i="3" s="1"/>
  <c r="N6450" i="3" a="1"/>
  <c r="N6450" i="3" s="1"/>
  <c r="M6450" i="3"/>
  <c r="L6450" i="3"/>
  <c r="K6450" i="3"/>
  <c r="G6450" i="3"/>
  <c r="C6450" i="3"/>
  <c r="D6450" i="3" s="1"/>
  <c r="N6449" i="3" a="1"/>
  <c r="N6449" i="3" s="1"/>
  <c r="M6449" i="3"/>
  <c r="L6449" i="3"/>
  <c r="K6449" i="3"/>
  <c r="G6449" i="3"/>
  <c r="C6449" i="3"/>
  <c r="D6449" i="3" s="1"/>
  <c r="N6448" i="3" a="1"/>
  <c r="N6448" i="3" s="1"/>
  <c r="M6448" i="3"/>
  <c r="L6448" i="3"/>
  <c r="K6448" i="3"/>
  <c r="G6448" i="3"/>
  <c r="C6448" i="3"/>
  <c r="D6448" i="3" s="1"/>
  <c r="N6447" i="3" a="1"/>
  <c r="N6447" i="3" s="1"/>
  <c r="M6447" i="3"/>
  <c r="L6447" i="3"/>
  <c r="K6447" i="3"/>
  <c r="G6447" i="3"/>
  <c r="C6447" i="3"/>
  <c r="D6447" i="3" s="1"/>
  <c r="N6446" i="3" a="1"/>
  <c r="N6446" i="3" s="1"/>
  <c r="M6446" i="3"/>
  <c r="L6446" i="3"/>
  <c r="K6446" i="3"/>
  <c r="G6446" i="3"/>
  <c r="C6446" i="3"/>
  <c r="D6446" i="3" s="1"/>
  <c r="N6445" i="3" a="1"/>
  <c r="N6445" i="3" s="1"/>
  <c r="M6445" i="3"/>
  <c r="L6445" i="3"/>
  <c r="K6445" i="3"/>
  <c r="G6445" i="3"/>
  <c r="C6445" i="3"/>
  <c r="D6445" i="3" s="1"/>
  <c r="N6444" i="3" a="1"/>
  <c r="N6444" i="3" s="1"/>
  <c r="M6444" i="3"/>
  <c r="L6444" i="3"/>
  <c r="K6444" i="3"/>
  <c r="G6444" i="3"/>
  <c r="C6444" i="3"/>
  <c r="D6444" i="3" s="1"/>
  <c r="N6443" i="3" a="1"/>
  <c r="N6443" i="3" s="1"/>
  <c r="M6443" i="3"/>
  <c r="L6443" i="3"/>
  <c r="K6443" i="3"/>
  <c r="G6443" i="3"/>
  <c r="C6443" i="3"/>
  <c r="D6443" i="3" s="1"/>
  <c r="N6442" i="3" a="1"/>
  <c r="N6442" i="3" s="1"/>
  <c r="M6442" i="3"/>
  <c r="L6442" i="3"/>
  <c r="K6442" i="3"/>
  <c r="G6442" i="3"/>
  <c r="C6442" i="3"/>
  <c r="D6442" i="3" s="1"/>
  <c r="N6441" i="3" a="1"/>
  <c r="N6441" i="3" s="1"/>
  <c r="M6441" i="3"/>
  <c r="L6441" i="3"/>
  <c r="K6441" i="3"/>
  <c r="G6441" i="3"/>
  <c r="C6441" i="3"/>
  <c r="D6441" i="3" s="1"/>
  <c r="N6440" i="3" a="1"/>
  <c r="N6440" i="3" s="1"/>
  <c r="M6440" i="3"/>
  <c r="L6440" i="3"/>
  <c r="K6440" i="3"/>
  <c r="G6440" i="3"/>
  <c r="C6440" i="3"/>
  <c r="D6440" i="3" s="1"/>
  <c r="N6439" i="3" a="1"/>
  <c r="N6439" i="3" s="1"/>
  <c r="M6439" i="3"/>
  <c r="L6439" i="3"/>
  <c r="K6439" i="3"/>
  <c r="G6439" i="3"/>
  <c r="C6439" i="3"/>
  <c r="D6439" i="3" s="1"/>
  <c r="N6438" i="3" a="1"/>
  <c r="N6438" i="3" s="1"/>
  <c r="M6438" i="3"/>
  <c r="L6438" i="3"/>
  <c r="K6438" i="3"/>
  <c r="G6438" i="3"/>
  <c r="C6438" i="3"/>
  <c r="D6438" i="3" s="1"/>
  <c r="N6437" i="3" a="1"/>
  <c r="N6437" i="3" s="1"/>
  <c r="M6437" i="3"/>
  <c r="L6437" i="3"/>
  <c r="K6437" i="3"/>
  <c r="G6437" i="3"/>
  <c r="C6437" i="3"/>
  <c r="D6437" i="3" s="1"/>
  <c r="N6436" i="3" a="1"/>
  <c r="N6436" i="3" s="1"/>
  <c r="M6436" i="3"/>
  <c r="L6436" i="3"/>
  <c r="K6436" i="3"/>
  <c r="G6436" i="3"/>
  <c r="C6436" i="3"/>
  <c r="D6436" i="3" s="1"/>
  <c r="N6435" i="3" a="1"/>
  <c r="N6435" i="3" s="1"/>
  <c r="M6435" i="3"/>
  <c r="L6435" i="3"/>
  <c r="K6435" i="3"/>
  <c r="G6435" i="3"/>
  <c r="C6435" i="3"/>
  <c r="D6435" i="3" s="1"/>
  <c r="N6434" i="3" a="1"/>
  <c r="N6434" i="3" s="1"/>
  <c r="M6434" i="3"/>
  <c r="L6434" i="3"/>
  <c r="K6434" i="3"/>
  <c r="G6434" i="3"/>
  <c r="C6434" i="3"/>
  <c r="D6434" i="3" s="1"/>
  <c r="N6433" i="3" a="1"/>
  <c r="N6433" i="3" s="1"/>
  <c r="M6433" i="3"/>
  <c r="L6433" i="3"/>
  <c r="K6433" i="3"/>
  <c r="G6433" i="3"/>
  <c r="C6433" i="3"/>
  <c r="D6433" i="3" s="1"/>
  <c r="N6432" i="3" a="1"/>
  <c r="N6432" i="3" s="1"/>
  <c r="M6432" i="3"/>
  <c r="L6432" i="3"/>
  <c r="K6432" i="3"/>
  <c r="G6432" i="3"/>
  <c r="C6432" i="3"/>
  <c r="D6432" i="3" s="1"/>
  <c r="N6431" i="3" a="1"/>
  <c r="N6431" i="3" s="1"/>
  <c r="M6431" i="3"/>
  <c r="L6431" i="3"/>
  <c r="K6431" i="3"/>
  <c r="G6431" i="3"/>
  <c r="C6431" i="3"/>
  <c r="D6431" i="3" s="1"/>
  <c r="N6430" i="3" a="1"/>
  <c r="N6430" i="3" s="1"/>
  <c r="M6430" i="3"/>
  <c r="L6430" i="3"/>
  <c r="K6430" i="3"/>
  <c r="G6430" i="3"/>
  <c r="C6430" i="3"/>
  <c r="D6430" i="3" s="1"/>
  <c r="N6429" i="3" a="1"/>
  <c r="N6429" i="3" s="1"/>
  <c r="M6429" i="3"/>
  <c r="L6429" i="3"/>
  <c r="K6429" i="3"/>
  <c r="G6429" i="3"/>
  <c r="C6429" i="3"/>
  <c r="D6429" i="3" s="1"/>
  <c r="N6428" i="3" a="1"/>
  <c r="N6428" i="3" s="1"/>
  <c r="M6428" i="3"/>
  <c r="L6428" i="3"/>
  <c r="K6428" i="3"/>
  <c r="G6428" i="3"/>
  <c r="C6428" i="3"/>
  <c r="D6428" i="3" s="1"/>
  <c r="N6427" i="3" a="1"/>
  <c r="N6427" i="3" s="1"/>
  <c r="M6427" i="3"/>
  <c r="L6427" i="3"/>
  <c r="K6427" i="3"/>
  <c r="G6427" i="3"/>
  <c r="C6427" i="3"/>
  <c r="D6427" i="3" s="1"/>
  <c r="N6426" i="3" a="1"/>
  <c r="N6426" i="3" s="1"/>
  <c r="M6426" i="3"/>
  <c r="L6426" i="3"/>
  <c r="K6426" i="3"/>
  <c r="G6426" i="3"/>
  <c r="C6426" i="3"/>
  <c r="D6426" i="3" s="1"/>
  <c r="N6425" i="3" a="1"/>
  <c r="N6425" i="3" s="1"/>
  <c r="M6425" i="3"/>
  <c r="L6425" i="3"/>
  <c r="K6425" i="3"/>
  <c r="G6425" i="3"/>
  <c r="C6425" i="3"/>
  <c r="D6425" i="3" s="1"/>
  <c r="N6424" i="3" a="1"/>
  <c r="N6424" i="3" s="1"/>
  <c r="M6424" i="3"/>
  <c r="L6424" i="3"/>
  <c r="K6424" i="3"/>
  <c r="G6424" i="3"/>
  <c r="C6424" i="3"/>
  <c r="D6424" i="3" s="1"/>
  <c r="N6423" i="3" a="1"/>
  <c r="N6423" i="3" s="1"/>
  <c r="M6423" i="3"/>
  <c r="L6423" i="3"/>
  <c r="K6423" i="3"/>
  <c r="G6423" i="3"/>
  <c r="C6423" i="3"/>
  <c r="D6423" i="3" s="1"/>
  <c r="N6422" i="3"/>
  <c r="N6422" i="3" a="1"/>
  <c r="M6422" i="3"/>
  <c r="L6422" i="3"/>
  <c r="K6422" i="3"/>
  <c r="G6422" i="3"/>
  <c r="C6422" i="3"/>
  <c r="D6422" i="3" s="1"/>
  <c r="N6421" i="3" a="1"/>
  <c r="N6421" i="3" s="1"/>
  <c r="M6421" i="3"/>
  <c r="L6421" i="3"/>
  <c r="K6421" i="3"/>
  <c r="G6421" i="3"/>
  <c r="C6421" i="3"/>
  <c r="D6421" i="3" s="1"/>
  <c r="N6420" i="3" a="1"/>
  <c r="N6420" i="3" s="1"/>
  <c r="M6420" i="3"/>
  <c r="L6420" i="3"/>
  <c r="K6420" i="3"/>
  <c r="G6420" i="3"/>
  <c r="C6420" i="3"/>
  <c r="D6420" i="3" s="1"/>
  <c r="N6419" i="3" a="1"/>
  <c r="N6419" i="3" s="1"/>
  <c r="M6419" i="3"/>
  <c r="L6419" i="3"/>
  <c r="K6419" i="3"/>
  <c r="G6419" i="3"/>
  <c r="C6419" i="3"/>
  <c r="D6419" i="3" s="1"/>
  <c r="N6418" i="3" a="1"/>
  <c r="N6418" i="3" s="1"/>
  <c r="M6418" i="3"/>
  <c r="L6418" i="3"/>
  <c r="K6418" i="3"/>
  <c r="G6418" i="3"/>
  <c r="C6418" i="3"/>
  <c r="D6418" i="3" s="1"/>
  <c r="N6417" i="3" a="1"/>
  <c r="N6417" i="3" s="1"/>
  <c r="M6417" i="3"/>
  <c r="L6417" i="3"/>
  <c r="K6417" i="3"/>
  <c r="G6417" i="3"/>
  <c r="C6417" i="3"/>
  <c r="D6417" i="3" s="1"/>
  <c r="N6416" i="3" a="1"/>
  <c r="N6416" i="3" s="1"/>
  <c r="M6416" i="3"/>
  <c r="L6416" i="3"/>
  <c r="K6416" i="3"/>
  <c r="G6416" i="3"/>
  <c r="C6416" i="3"/>
  <c r="D6416" i="3" s="1"/>
  <c r="N6415" i="3" a="1"/>
  <c r="N6415" i="3" s="1"/>
  <c r="M6415" i="3"/>
  <c r="L6415" i="3"/>
  <c r="K6415" i="3"/>
  <c r="G6415" i="3"/>
  <c r="C6415" i="3"/>
  <c r="D6415" i="3" s="1"/>
  <c r="N6414" i="3" a="1"/>
  <c r="N6414" i="3" s="1"/>
  <c r="M6414" i="3"/>
  <c r="L6414" i="3"/>
  <c r="K6414" i="3"/>
  <c r="G6414" i="3"/>
  <c r="C6414" i="3"/>
  <c r="D6414" i="3" s="1"/>
  <c r="N6413" i="3" a="1"/>
  <c r="N6413" i="3" s="1"/>
  <c r="M6413" i="3"/>
  <c r="L6413" i="3"/>
  <c r="K6413" i="3"/>
  <c r="G6413" i="3"/>
  <c r="C6413" i="3"/>
  <c r="D6413" i="3" s="1"/>
  <c r="N6412" i="3" a="1"/>
  <c r="N6412" i="3" s="1"/>
  <c r="M6412" i="3"/>
  <c r="L6412" i="3"/>
  <c r="K6412" i="3"/>
  <c r="G6412" i="3"/>
  <c r="C6412" i="3"/>
  <c r="D6412" i="3" s="1"/>
  <c r="N6411" i="3" a="1"/>
  <c r="N6411" i="3" s="1"/>
  <c r="M6411" i="3"/>
  <c r="L6411" i="3"/>
  <c r="K6411" i="3"/>
  <c r="G6411" i="3"/>
  <c r="C6411" i="3"/>
  <c r="D6411" i="3" s="1"/>
  <c r="N6410" i="3" a="1"/>
  <c r="N6410" i="3" s="1"/>
  <c r="M6410" i="3"/>
  <c r="L6410" i="3"/>
  <c r="K6410" i="3"/>
  <c r="G6410" i="3"/>
  <c r="C6410" i="3"/>
  <c r="D6410" i="3" s="1"/>
  <c r="N6409" i="3" a="1"/>
  <c r="N6409" i="3" s="1"/>
  <c r="M6409" i="3"/>
  <c r="L6409" i="3"/>
  <c r="K6409" i="3"/>
  <c r="G6409" i="3"/>
  <c r="C6409" i="3"/>
  <c r="D6409" i="3" s="1"/>
  <c r="N6408" i="3" a="1"/>
  <c r="N6408" i="3" s="1"/>
  <c r="M6408" i="3"/>
  <c r="L6408" i="3"/>
  <c r="K6408" i="3"/>
  <c r="G6408" i="3"/>
  <c r="C6408" i="3"/>
  <c r="D6408" i="3" s="1"/>
  <c r="N6407" i="3" a="1"/>
  <c r="N6407" i="3" s="1"/>
  <c r="M6407" i="3"/>
  <c r="L6407" i="3"/>
  <c r="K6407" i="3"/>
  <c r="G6407" i="3"/>
  <c r="C6407" i="3"/>
  <c r="D6407" i="3" s="1"/>
  <c r="N6406" i="3" a="1"/>
  <c r="N6406" i="3" s="1"/>
  <c r="M6406" i="3"/>
  <c r="L6406" i="3"/>
  <c r="K6406" i="3"/>
  <c r="G6406" i="3"/>
  <c r="C6406" i="3"/>
  <c r="D6406" i="3" s="1"/>
  <c r="N6405" i="3" a="1"/>
  <c r="N6405" i="3" s="1"/>
  <c r="M6405" i="3"/>
  <c r="L6405" i="3"/>
  <c r="K6405" i="3"/>
  <c r="G6405" i="3"/>
  <c r="C6405" i="3"/>
  <c r="D6405" i="3" s="1"/>
  <c r="N6404" i="3" a="1"/>
  <c r="N6404" i="3" s="1"/>
  <c r="M6404" i="3"/>
  <c r="L6404" i="3"/>
  <c r="K6404" i="3"/>
  <c r="G6404" i="3"/>
  <c r="C6404" i="3"/>
  <c r="D6404" i="3" s="1"/>
  <c r="N6403" i="3" a="1"/>
  <c r="N6403" i="3" s="1"/>
  <c r="M6403" i="3"/>
  <c r="L6403" i="3"/>
  <c r="K6403" i="3"/>
  <c r="G6403" i="3"/>
  <c r="C6403" i="3"/>
  <c r="D6403" i="3" s="1"/>
  <c r="N6402" i="3" a="1"/>
  <c r="N6402" i="3" s="1"/>
  <c r="M6402" i="3"/>
  <c r="L6402" i="3"/>
  <c r="K6402" i="3"/>
  <c r="G6402" i="3"/>
  <c r="C6402" i="3"/>
  <c r="D6402" i="3" s="1"/>
  <c r="N6401" i="3" a="1"/>
  <c r="N6401" i="3" s="1"/>
  <c r="M6401" i="3"/>
  <c r="L6401" i="3"/>
  <c r="K6401" i="3"/>
  <c r="G6401" i="3"/>
  <c r="C6401" i="3"/>
  <c r="D6401" i="3" s="1"/>
  <c r="N6400" i="3" a="1"/>
  <c r="N6400" i="3" s="1"/>
  <c r="M6400" i="3"/>
  <c r="L6400" i="3"/>
  <c r="K6400" i="3"/>
  <c r="G6400" i="3"/>
  <c r="C6400" i="3"/>
  <c r="D6400" i="3" s="1"/>
  <c r="N6399" i="3" a="1"/>
  <c r="N6399" i="3" s="1"/>
  <c r="M6399" i="3"/>
  <c r="L6399" i="3"/>
  <c r="K6399" i="3"/>
  <c r="G6399" i="3"/>
  <c r="C6399" i="3"/>
  <c r="D6399" i="3" s="1"/>
  <c r="N6398" i="3" a="1"/>
  <c r="N6398" i="3" s="1"/>
  <c r="M6398" i="3"/>
  <c r="L6398" i="3"/>
  <c r="K6398" i="3"/>
  <c r="G6398" i="3"/>
  <c r="C6398" i="3"/>
  <c r="D6398" i="3" s="1"/>
  <c r="N6397" i="3" a="1"/>
  <c r="N6397" i="3" s="1"/>
  <c r="M6397" i="3"/>
  <c r="L6397" i="3"/>
  <c r="K6397" i="3"/>
  <c r="G6397" i="3"/>
  <c r="C6397" i="3"/>
  <c r="D6397" i="3" s="1"/>
  <c r="N6396" i="3" a="1"/>
  <c r="N6396" i="3" s="1"/>
  <c r="M6396" i="3"/>
  <c r="L6396" i="3"/>
  <c r="K6396" i="3"/>
  <c r="G6396" i="3"/>
  <c r="C6396" i="3"/>
  <c r="D6396" i="3" s="1"/>
  <c r="N6395" i="3" a="1"/>
  <c r="N6395" i="3" s="1"/>
  <c r="M6395" i="3"/>
  <c r="L6395" i="3"/>
  <c r="K6395" i="3"/>
  <c r="G6395" i="3"/>
  <c r="C6395" i="3"/>
  <c r="D6395" i="3" s="1"/>
  <c r="N6394" i="3" a="1"/>
  <c r="N6394" i="3" s="1"/>
  <c r="M6394" i="3"/>
  <c r="L6394" i="3"/>
  <c r="K6394" i="3"/>
  <c r="G6394" i="3"/>
  <c r="C6394" i="3"/>
  <c r="D6394" i="3" s="1"/>
  <c r="N6393" i="3" a="1"/>
  <c r="N6393" i="3" s="1"/>
  <c r="M6393" i="3"/>
  <c r="L6393" i="3"/>
  <c r="K6393" i="3"/>
  <c r="G6393" i="3"/>
  <c r="C6393" i="3"/>
  <c r="D6393" i="3" s="1"/>
  <c r="N6392" i="3" a="1"/>
  <c r="N6392" i="3" s="1"/>
  <c r="M6392" i="3"/>
  <c r="L6392" i="3"/>
  <c r="K6392" i="3"/>
  <c r="G6392" i="3"/>
  <c r="C6392" i="3"/>
  <c r="D6392" i="3" s="1"/>
  <c r="N6391" i="3" a="1"/>
  <c r="N6391" i="3" s="1"/>
  <c r="M6391" i="3"/>
  <c r="L6391" i="3"/>
  <c r="K6391" i="3"/>
  <c r="G6391" i="3"/>
  <c r="C6391" i="3"/>
  <c r="D6391" i="3" s="1"/>
  <c r="N6390" i="3" a="1"/>
  <c r="N6390" i="3" s="1"/>
  <c r="M6390" i="3"/>
  <c r="L6390" i="3"/>
  <c r="K6390" i="3"/>
  <c r="G6390" i="3"/>
  <c r="C6390" i="3"/>
  <c r="D6390" i="3" s="1"/>
  <c r="N6389" i="3" a="1"/>
  <c r="N6389" i="3" s="1"/>
  <c r="M6389" i="3"/>
  <c r="L6389" i="3"/>
  <c r="K6389" i="3"/>
  <c r="G6389" i="3"/>
  <c r="C6389" i="3"/>
  <c r="D6389" i="3" s="1"/>
  <c r="N6388" i="3" a="1"/>
  <c r="N6388" i="3" s="1"/>
  <c r="M6388" i="3"/>
  <c r="L6388" i="3"/>
  <c r="K6388" i="3"/>
  <c r="G6388" i="3"/>
  <c r="C6388" i="3"/>
  <c r="D6388" i="3" s="1"/>
  <c r="N6387" i="3" a="1"/>
  <c r="N6387" i="3" s="1"/>
  <c r="M6387" i="3"/>
  <c r="L6387" i="3"/>
  <c r="K6387" i="3"/>
  <c r="G6387" i="3"/>
  <c r="C6387" i="3"/>
  <c r="D6387" i="3" s="1"/>
  <c r="N6386" i="3" a="1"/>
  <c r="N6386" i="3" s="1"/>
  <c r="M6386" i="3"/>
  <c r="L6386" i="3"/>
  <c r="K6386" i="3"/>
  <c r="G6386" i="3"/>
  <c r="C6386" i="3"/>
  <c r="D6386" i="3" s="1"/>
  <c r="N6385" i="3" a="1"/>
  <c r="N6385" i="3" s="1"/>
  <c r="M6385" i="3"/>
  <c r="L6385" i="3"/>
  <c r="K6385" i="3"/>
  <c r="G6385" i="3"/>
  <c r="C6385" i="3"/>
  <c r="D6385" i="3" s="1"/>
  <c r="N6384" i="3" a="1"/>
  <c r="N6384" i="3" s="1"/>
  <c r="M6384" i="3"/>
  <c r="L6384" i="3"/>
  <c r="K6384" i="3"/>
  <c r="G6384" i="3"/>
  <c r="C6384" i="3"/>
  <c r="D6384" i="3" s="1"/>
  <c r="N6383" i="3" a="1"/>
  <c r="N6383" i="3" s="1"/>
  <c r="M6383" i="3"/>
  <c r="L6383" i="3"/>
  <c r="K6383" i="3"/>
  <c r="G6383" i="3"/>
  <c r="C6383" i="3"/>
  <c r="D6383" i="3" s="1"/>
  <c r="N6382" i="3" a="1"/>
  <c r="N6382" i="3" s="1"/>
  <c r="M6382" i="3"/>
  <c r="L6382" i="3"/>
  <c r="K6382" i="3"/>
  <c r="G6382" i="3"/>
  <c r="C6382" i="3"/>
  <c r="D6382" i="3" s="1"/>
  <c r="N6381" i="3" a="1"/>
  <c r="N6381" i="3" s="1"/>
  <c r="M6381" i="3"/>
  <c r="L6381" i="3"/>
  <c r="K6381" i="3"/>
  <c r="G6381" i="3"/>
  <c r="C6381" i="3"/>
  <c r="D6381" i="3" s="1"/>
  <c r="N6380" i="3" a="1"/>
  <c r="N6380" i="3" s="1"/>
  <c r="M6380" i="3"/>
  <c r="L6380" i="3"/>
  <c r="K6380" i="3"/>
  <c r="G6380" i="3"/>
  <c r="C6380" i="3"/>
  <c r="D6380" i="3" s="1"/>
  <c r="N6379" i="3"/>
  <c r="N6379" i="3" a="1"/>
  <c r="M6379" i="3"/>
  <c r="L6379" i="3"/>
  <c r="K6379" i="3"/>
  <c r="G6379" i="3"/>
  <c r="C6379" i="3"/>
  <c r="D6379" i="3" s="1"/>
  <c r="N6378" i="3" a="1"/>
  <c r="N6378" i="3" s="1"/>
  <c r="M6378" i="3"/>
  <c r="L6378" i="3"/>
  <c r="K6378" i="3"/>
  <c r="G6378" i="3"/>
  <c r="C6378" i="3"/>
  <c r="D6378" i="3" s="1"/>
  <c r="N6377" i="3" a="1"/>
  <c r="N6377" i="3" s="1"/>
  <c r="M6377" i="3"/>
  <c r="L6377" i="3"/>
  <c r="K6377" i="3"/>
  <c r="G6377" i="3"/>
  <c r="C6377" i="3"/>
  <c r="D6377" i="3" s="1"/>
  <c r="N6376" i="3" a="1"/>
  <c r="N6376" i="3" s="1"/>
  <c r="M6376" i="3"/>
  <c r="L6376" i="3"/>
  <c r="K6376" i="3"/>
  <c r="G6376" i="3"/>
  <c r="C6376" i="3"/>
  <c r="D6376" i="3" s="1"/>
  <c r="N6375" i="3" a="1"/>
  <c r="N6375" i="3" s="1"/>
  <c r="M6375" i="3"/>
  <c r="L6375" i="3"/>
  <c r="K6375" i="3"/>
  <c r="G6375" i="3"/>
  <c r="C6375" i="3"/>
  <c r="D6375" i="3" s="1"/>
  <c r="N6374" i="3" a="1"/>
  <c r="N6374" i="3" s="1"/>
  <c r="M6374" i="3"/>
  <c r="L6374" i="3"/>
  <c r="K6374" i="3"/>
  <c r="G6374" i="3"/>
  <c r="C6374" i="3"/>
  <c r="D6374" i="3" s="1"/>
  <c r="N6373" i="3" a="1"/>
  <c r="N6373" i="3" s="1"/>
  <c r="M6373" i="3"/>
  <c r="L6373" i="3"/>
  <c r="K6373" i="3"/>
  <c r="G6373" i="3"/>
  <c r="C6373" i="3"/>
  <c r="D6373" i="3" s="1"/>
  <c r="N6372" i="3" a="1"/>
  <c r="N6372" i="3" s="1"/>
  <c r="M6372" i="3"/>
  <c r="L6372" i="3"/>
  <c r="K6372" i="3"/>
  <c r="G6372" i="3"/>
  <c r="C6372" i="3"/>
  <c r="D6372" i="3" s="1"/>
  <c r="N6371" i="3" a="1"/>
  <c r="N6371" i="3" s="1"/>
  <c r="M6371" i="3"/>
  <c r="L6371" i="3"/>
  <c r="K6371" i="3"/>
  <c r="G6371" i="3"/>
  <c r="C6371" i="3"/>
  <c r="D6371" i="3" s="1"/>
  <c r="N6370" i="3" a="1"/>
  <c r="N6370" i="3" s="1"/>
  <c r="M6370" i="3"/>
  <c r="L6370" i="3"/>
  <c r="K6370" i="3"/>
  <c r="G6370" i="3"/>
  <c r="C6370" i="3"/>
  <c r="D6370" i="3" s="1"/>
  <c r="N6369" i="3" a="1"/>
  <c r="N6369" i="3" s="1"/>
  <c r="M6369" i="3"/>
  <c r="L6369" i="3"/>
  <c r="K6369" i="3"/>
  <c r="G6369" i="3"/>
  <c r="C6369" i="3"/>
  <c r="D6369" i="3" s="1"/>
  <c r="N6368" i="3" a="1"/>
  <c r="N6368" i="3" s="1"/>
  <c r="M6368" i="3"/>
  <c r="L6368" i="3"/>
  <c r="K6368" i="3"/>
  <c r="G6368" i="3"/>
  <c r="C6368" i="3"/>
  <c r="D6368" i="3" s="1"/>
  <c r="N6367" i="3" a="1"/>
  <c r="N6367" i="3" s="1"/>
  <c r="M6367" i="3"/>
  <c r="L6367" i="3"/>
  <c r="K6367" i="3"/>
  <c r="G6367" i="3"/>
  <c r="C6367" i="3"/>
  <c r="D6367" i="3" s="1"/>
  <c r="N6366" i="3" a="1"/>
  <c r="N6366" i="3" s="1"/>
  <c r="M6366" i="3"/>
  <c r="L6366" i="3"/>
  <c r="K6366" i="3"/>
  <c r="G6366" i="3"/>
  <c r="C6366" i="3"/>
  <c r="D6366" i="3" s="1"/>
  <c r="N6365" i="3" a="1"/>
  <c r="N6365" i="3" s="1"/>
  <c r="M6365" i="3"/>
  <c r="L6365" i="3"/>
  <c r="K6365" i="3"/>
  <c r="G6365" i="3"/>
  <c r="C6365" i="3"/>
  <c r="D6365" i="3" s="1"/>
  <c r="N6364" i="3" a="1"/>
  <c r="N6364" i="3" s="1"/>
  <c r="M6364" i="3"/>
  <c r="L6364" i="3"/>
  <c r="K6364" i="3"/>
  <c r="G6364" i="3"/>
  <c r="C6364" i="3"/>
  <c r="D6364" i="3" s="1"/>
  <c r="N6363" i="3" a="1"/>
  <c r="N6363" i="3" s="1"/>
  <c r="M6363" i="3"/>
  <c r="L6363" i="3"/>
  <c r="K6363" i="3"/>
  <c r="G6363" i="3"/>
  <c r="C6363" i="3"/>
  <c r="D6363" i="3" s="1"/>
  <c r="N6362" i="3" a="1"/>
  <c r="N6362" i="3" s="1"/>
  <c r="M6362" i="3"/>
  <c r="L6362" i="3"/>
  <c r="K6362" i="3"/>
  <c r="G6362" i="3"/>
  <c r="C6362" i="3"/>
  <c r="D6362" i="3" s="1"/>
  <c r="N6361" i="3" a="1"/>
  <c r="N6361" i="3" s="1"/>
  <c r="M6361" i="3"/>
  <c r="L6361" i="3"/>
  <c r="K6361" i="3"/>
  <c r="G6361" i="3"/>
  <c r="C6361" i="3"/>
  <c r="D6361" i="3" s="1"/>
  <c r="N6360" i="3" a="1"/>
  <c r="N6360" i="3" s="1"/>
  <c r="M6360" i="3"/>
  <c r="L6360" i="3"/>
  <c r="K6360" i="3"/>
  <c r="G6360" i="3"/>
  <c r="C6360" i="3"/>
  <c r="D6360" i="3" s="1"/>
  <c r="N6359" i="3" a="1"/>
  <c r="N6359" i="3" s="1"/>
  <c r="M6359" i="3"/>
  <c r="L6359" i="3"/>
  <c r="K6359" i="3"/>
  <c r="G6359" i="3"/>
  <c r="C6359" i="3"/>
  <c r="D6359" i="3" s="1"/>
  <c r="N6358" i="3" a="1"/>
  <c r="N6358" i="3" s="1"/>
  <c r="M6358" i="3"/>
  <c r="L6358" i="3"/>
  <c r="K6358" i="3"/>
  <c r="G6358" i="3"/>
  <c r="C6358" i="3"/>
  <c r="D6358" i="3" s="1"/>
  <c r="N6357" i="3" a="1"/>
  <c r="N6357" i="3" s="1"/>
  <c r="M6357" i="3"/>
  <c r="L6357" i="3"/>
  <c r="K6357" i="3"/>
  <c r="G6357" i="3"/>
  <c r="C6357" i="3"/>
  <c r="D6357" i="3" s="1"/>
  <c r="N6356" i="3" a="1"/>
  <c r="N6356" i="3" s="1"/>
  <c r="M6356" i="3"/>
  <c r="L6356" i="3"/>
  <c r="K6356" i="3"/>
  <c r="G6356" i="3"/>
  <c r="C6356" i="3"/>
  <c r="D6356" i="3" s="1"/>
  <c r="N6355" i="3" a="1"/>
  <c r="N6355" i="3" s="1"/>
  <c r="M6355" i="3"/>
  <c r="L6355" i="3"/>
  <c r="K6355" i="3"/>
  <c r="G6355" i="3"/>
  <c r="C6355" i="3"/>
  <c r="D6355" i="3" s="1"/>
  <c r="N6354" i="3" a="1"/>
  <c r="N6354" i="3" s="1"/>
  <c r="M6354" i="3"/>
  <c r="L6354" i="3"/>
  <c r="K6354" i="3"/>
  <c r="G6354" i="3"/>
  <c r="C6354" i="3"/>
  <c r="D6354" i="3" s="1"/>
  <c r="N6353" i="3" a="1"/>
  <c r="N6353" i="3" s="1"/>
  <c r="M6353" i="3"/>
  <c r="L6353" i="3"/>
  <c r="K6353" i="3"/>
  <c r="G6353" i="3"/>
  <c r="C6353" i="3"/>
  <c r="D6353" i="3" s="1"/>
  <c r="N6352" i="3" a="1"/>
  <c r="N6352" i="3" s="1"/>
  <c r="M6352" i="3"/>
  <c r="L6352" i="3"/>
  <c r="K6352" i="3"/>
  <c r="G6352" i="3"/>
  <c r="C6352" i="3"/>
  <c r="D6352" i="3" s="1"/>
  <c r="N6351" i="3" a="1"/>
  <c r="N6351" i="3" s="1"/>
  <c r="M6351" i="3"/>
  <c r="L6351" i="3"/>
  <c r="K6351" i="3"/>
  <c r="G6351" i="3"/>
  <c r="C6351" i="3"/>
  <c r="D6351" i="3" s="1"/>
  <c r="N6350" i="3" a="1"/>
  <c r="N6350" i="3" s="1"/>
  <c r="M6350" i="3"/>
  <c r="L6350" i="3"/>
  <c r="K6350" i="3"/>
  <c r="G6350" i="3"/>
  <c r="C6350" i="3"/>
  <c r="D6350" i="3" s="1"/>
  <c r="N6349" i="3" a="1"/>
  <c r="N6349" i="3" s="1"/>
  <c r="M6349" i="3"/>
  <c r="L6349" i="3"/>
  <c r="K6349" i="3"/>
  <c r="G6349" i="3"/>
  <c r="C6349" i="3"/>
  <c r="D6349" i="3" s="1"/>
  <c r="N6348" i="3" a="1"/>
  <c r="N6348" i="3" s="1"/>
  <c r="M6348" i="3"/>
  <c r="L6348" i="3"/>
  <c r="K6348" i="3"/>
  <c r="G6348" i="3"/>
  <c r="C6348" i="3"/>
  <c r="D6348" i="3" s="1"/>
  <c r="N6347" i="3" a="1"/>
  <c r="N6347" i="3" s="1"/>
  <c r="M6347" i="3"/>
  <c r="L6347" i="3"/>
  <c r="K6347" i="3"/>
  <c r="G6347" i="3"/>
  <c r="C6347" i="3"/>
  <c r="D6347" i="3" s="1"/>
  <c r="N6346" i="3" a="1"/>
  <c r="N6346" i="3" s="1"/>
  <c r="M6346" i="3"/>
  <c r="L6346" i="3"/>
  <c r="K6346" i="3"/>
  <c r="G6346" i="3"/>
  <c r="C6346" i="3"/>
  <c r="D6346" i="3" s="1"/>
  <c r="N6345" i="3" a="1"/>
  <c r="N6345" i="3" s="1"/>
  <c r="M6345" i="3"/>
  <c r="L6345" i="3"/>
  <c r="K6345" i="3"/>
  <c r="G6345" i="3"/>
  <c r="C6345" i="3"/>
  <c r="D6345" i="3" s="1"/>
  <c r="N6344" i="3" a="1"/>
  <c r="N6344" i="3" s="1"/>
  <c r="M6344" i="3"/>
  <c r="L6344" i="3"/>
  <c r="K6344" i="3"/>
  <c r="G6344" i="3"/>
  <c r="C6344" i="3"/>
  <c r="D6344" i="3" s="1"/>
  <c r="N6343" i="3" a="1"/>
  <c r="N6343" i="3" s="1"/>
  <c r="M6343" i="3"/>
  <c r="L6343" i="3"/>
  <c r="K6343" i="3"/>
  <c r="G6343" i="3"/>
  <c r="C6343" i="3"/>
  <c r="D6343" i="3" s="1"/>
  <c r="N6342" i="3" a="1"/>
  <c r="N6342" i="3" s="1"/>
  <c r="M6342" i="3"/>
  <c r="L6342" i="3"/>
  <c r="K6342" i="3"/>
  <c r="G6342" i="3"/>
  <c r="C6342" i="3"/>
  <c r="D6342" i="3" s="1"/>
  <c r="N6341" i="3" a="1"/>
  <c r="N6341" i="3" s="1"/>
  <c r="M6341" i="3"/>
  <c r="L6341" i="3"/>
  <c r="K6341" i="3"/>
  <c r="G6341" i="3"/>
  <c r="C6341" i="3"/>
  <c r="D6341" i="3" s="1"/>
  <c r="N6340" i="3" a="1"/>
  <c r="N6340" i="3" s="1"/>
  <c r="M6340" i="3"/>
  <c r="L6340" i="3"/>
  <c r="K6340" i="3"/>
  <c r="G6340" i="3"/>
  <c r="C6340" i="3"/>
  <c r="D6340" i="3" s="1"/>
  <c r="N6339" i="3" a="1"/>
  <c r="N6339" i="3" s="1"/>
  <c r="M6339" i="3"/>
  <c r="L6339" i="3"/>
  <c r="K6339" i="3"/>
  <c r="G6339" i="3"/>
  <c r="C6339" i="3"/>
  <c r="D6339" i="3" s="1"/>
  <c r="N6338" i="3" a="1"/>
  <c r="N6338" i="3" s="1"/>
  <c r="M6338" i="3"/>
  <c r="L6338" i="3"/>
  <c r="K6338" i="3"/>
  <c r="G6338" i="3"/>
  <c r="C6338" i="3"/>
  <c r="D6338" i="3" s="1"/>
  <c r="N6337" i="3" a="1"/>
  <c r="N6337" i="3" s="1"/>
  <c r="M6337" i="3"/>
  <c r="L6337" i="3"/>
  <c r="K6337" i="3"/>
  <c r="G6337" i="3"/>
  <c r="C6337" i="3"/>
  <c r="D6337" i="3" s="1"/>
  <c r="N6336" i="3" a="1"/>
  <c r="N6336" i="3" s="1"/>
  <c r="M6336" i="3"/>
  <c r="L6336" i="3"/>
  <c r="K6336" i="3"/>
  <c r="G6336" i="3"/>
  <c r="C6336" i="3"/>
  <c r="D6336" i="3" s="1"/>
  <c r="N6335" i="3" a="1"/>
  <c r="N6335" i="3" s="1"/>
  <c r="M6335" i="3"/>
  <c r="L6335" i="3"/>
  <c r="K6335" i="3"/>
  <c r="G6335" i="3"/>
  <c r="C6335" i="3"/>
  <c r="D6335" i="3" s="1"/>
  <c r="N6334" i="3" a="1"/>
  <c r="N6334" i="3" s="1"/>
  <c r="M6334" i="3"/>
  <c r="L6334" i="3"/>
  <c r="K6334" i="3"/>
  <c r="G6334" i="3"/>
  <c r="C6334" i="3"/>
  <c r="D6334" i="3" s="1"/>
  <c r="N6333" i="3" a="1"/>
  <c r="N6333" i="3" s="1"/>
  <c r="M6333" i="3"/>
  <c r="L6333" i="3"/>
  <c r="K6333" i="3"/>
  <c r="G6333" i="3"/>
  <c r="C6333" i="3"/>
  <c r="D6333" i="3" s="1"/>
  <c r="N6332" i="3" a="1"/>
  <c r="N6332" i="3" s="1"/>
  <c r="M6332" i="3"/>
  <c r="L6332" i="3"/>
  <c r="K6332" i="3"/>
  <c r="G6332" i="3"/>
  <c r="C6332" i="3"/>
  <c r="D6332" i="3" s="1"/>
  <c r="N6331" i="3" a="1"/>
  <c r="N6331" i="3" s="1"/>
  <c r="M6331" i="3"/>
  <c r="L6331" i="3"/>
  <c r="K6331" i="3"/>
  <c r="G6331" i="3"/>
  <c r="C6331" i="3"/>
  <c r="D6331" i="3" s="1"/>
  <c r="N6330" i="3" a="1"/>
  <c r="N6330" i="3" s="1"/>
  <c r="M6330" i="3"/>
  <c r="L6330" i="3"/>
  <c r="K6330" i="3"/>
  <c r="G6330" i="3"/>
  <c r="C6330" i="3"/>
  <c r="D6330" i="3" s="1"/>
  <c r="N6329" i="3" a="1"/>
  <c r="N6329" i="3" s="1"/>
  <c r="M6329" i="3"/>
  <c r="L6329" i="3"/>
  <c r="K6329" i="3"/>
  <c r="G6329" i="3"/>
  <c r="C6329" i="3"/>
  <c r="D6329" i="3" s="1"/>
  <c r="N6328" i="3" a="1"/>
  <c r="N6328" i="3" s="1"/>
  <c r="M6328" i="3"/>
  <c r="L6328" i="3"/>
  <c r="K6328" i="3"/>
  <c r="G6328" i="3"/>
  <c r="C6328" i="3"/>
  <c r="D6328" i="3" s="1"/>
  <c r="N6327" i="3" a="1"/>
  <c r="N6327" i="3" s="1"/>
  <c r="M6327" i="3"/>
  <c r="L6327" i="3"/>
  <c r="K6327" i="3"/>
  <c r="G6327" i="3"/>
  <c r="C6327" i="3"/>
  <c r="D6327" i="3" s="1"/>
  <c r="N6326" i="3" a="1"/>
  <c r="N6326" i="3" s="1"/>
  <c r="M6326" i="3"/>
  <c r="L6326" i="3"/>
  <c r="K6326" i="3"/>
  <c r="G6326" i="3"/>
  <c r="C6326" i="3"/>
  <c r="D6326" i="3" s="1"/>
  <c r="N6325" i="3" a="1"/>
  <c r="N6325" i="3" s="1"/>
  <c r="M6325" i="3"/>
  <c r="L6325" i="3"/>
  <c r="K6325" i="3"/>
  <c r="G6325" i="3"/>
  <c r="C6325" i="3"/>
  <c r="D6325" i="3" s="1"/>
  <c r="N6324" i="3" a="1"/>
  <c r="N6324" i="3" s="1"/>
  <c r="M6324" i="3"/>
  <c r="L6324" i="3"/>
  <c r="K6324" i="3"/>
  <c r="G6324" i="3"/>
  <c r="C6324" i="3"/>
  <c r="D6324" i="3" s="1"/>
  <c r="N6323" i="3"/>
  <c r="N6323" i="3" a="1"/>
  <c r="M6323" i="3"/>
  <c r="L6323" i="3"/>
  <c r="K6323" i="3"/>
  <c r="G6323" i="3"/>
  <c r="C6323" i="3"/>
  <c r="D6323" i="3" s="1"/>
  <c r="N6322" i="3" a="1"/>
  <c r="N6322" i="3" s="1"/>
  <c r="M6322" i="3"/>
  <c r="L6322" i="3"/>
  <c r="K6322" i="3"/>
  <c r="G6322" i="3"/>
  <c r="C6322" i="3"/>
  <c r="D6322" i="3" s="1"/>
  <c r="N6321" i="3" a="1"/>
  <c r="N6321" i="3" s="1"/>
  <c r="M6321" i="3"/>
  <c r="L6321" i="3"/>
  <c r="K6321" i="3"/>
  <c r="G6321" i="3"/>
  <c r="C6321" i="3"/>
  <c r="D6321" i="3" s="1"/>
  <c r="N6320" i="3" a="1"/>
  <c r="N6320" i="3" s="1"/>
  <c r="M6320" i="3"/>
  <c r="L6320" i="3"/>
  <c r="K6320" i="3"/>
  <c r="G6320" i="3"/>
  <c r="C6320" i="3"/>
  <c r="D6320" i="3" s="1"/>
  <c r="N6319" i="3" a="1"/>
  <c r="N6319" i="3" s="1"/>
  <c r="M6319" i="3"/>
  <c r="L6319" i="3"/>
  <c r="K6319" i="3"/>
  <c r="G6319" i="3"/>
  <c r="C6319" i="3"/>
  <c r="D6319" i="3" s="1"/>
  <c r="N6318" i="3" a="1"/>
  <c r="N6318" i="3" s="1"/>
  <c r="M6318" i="3"/>
  <c r="L6318" i="3"/>
  <c r="K6318" i="3"/>
  <c r="G6318" i="3"/>
  <c r="C6318" i="3"/>
  <c r="D6318" i="3" s="1"/>
  <c r="N6317" i="3" a="1"/>
  <c r="N6317" i="3" s="1"/>
  <c r="M6317" i="3"/>
  <c r="L6317" i="3"/>
  <c r="K6317" i="3"/>
  <c r="G6317" i="3"/>
  <c r="C6317" i="3"/>
  <c r="D6317" i="3" s="1"/>
  <c r="N6316" i="3" a="1"/>
  <c r="N6316" i="3" s="1"/>
  <c r="M6316" i="3"/>
  <c r="L6316" i="3"/>
  <c r="K6316" i="3"/>
  <c r="G6316" i="3"/>
  <c r="C6316" i="3"/>
  <c r="D6316" i="3" s="1"/>
  <c r="N6315" i="3" a="1"/>
  <c r="N6315" i="3" s="1"/>
  <c r="M6315" i="3"/>
  <c r="L6315" i="3"/>
  <c r="K6315" i="3"/>
  <c r="G6315" i="3"/>
  <c r="C6315" i="3"/>
  <c r="D6315" i="3" s="1"/>
  <c r="N6314" i="3" a="1"/>
  <c r="N6314" i="3" s="1"/>
  <c r="M6314" i="3"/>
  <c r="L6314" i="3"/>
  <c r="K6314" i="3"/>
  <c r="G6314" i="3"/>
  <c r="C6314" i="3"/>
  <c r="D6314" i="3" s="1"/>
  <c r="N6313" i="3" a="1"/>
  <c r="N6313" i="3" s="1"/>
  <c r="M6313" i="3"/>
  <c r="L6313" i="3"/>
  <c r="K6313" i="3"/>
  <c r="G6313" i="3"/>
  <c r="C6313" i="3"/>
  <c r="D6313" i="3" s="1"/>
  <c r="N6312" i="3" a="1"/>
  <c r="N6312" i="3" s="1"/>
  <c r="M6312" i="3"/>
  <c r="L6312" i="3"/>
  <c r="K6312" i="3"/>
  <c r="G6312" i="3"/>
  <c r="C6312" i="3"/>
  <c r="D6312" i="3" s="1"/>
  <c r="N6311" i="3" a="1"/>
  <c r="N6311" i="3" s="1"/>
  <c r="M6311" i="3"/>
  <c r="L6311" i="3"/>
  <c r="K6311" i="3"/>
  <c r="G6311" i="3"/>
  <c r="C6311" i="3"/>
  <c r="D6311" i="3" s="1"/>
  <c r="N6310" i="3" a="1"/>
  <c r="N6310" i="3" s="1"/>
  <c r="M6310" i="3"/>
  <c r="L6310" i="3"/>
  <c r="K6310" i="3"/>
  <c r="G6310" i="3"/>
  <c r="C6310" i="3"/>
  <c r="D6310" i="3" s="1"/>
  <c r="N6309" i="3" a="1"/>
  <c r="N6309" i="3" s="1"/>
  <c r="M6309" i="3"/>
  <c r="L6309" i="3"/>
  <c r="K6309" i="3"/>
  <c r="G6309" i="3"/>
  <c r="C6309" i="3"/>
  <c r="D6309" i="3" s="1"/>
  <c r="N6308" i="3" a="1"/>
  <c r="N6308" i="3" s="1"/>
  <c r="M6308" i="3"/>
  <c r="L6308" i="3"/>
  <c r="K6308" i="3"/>
  <c r="G6308" i="3"/>
  <c r="C6308" i="3"/>
  <c r="D6308" i="3" s="1"/>
  <c r="N6307" i="3" a="1"/>
  <c r="N6307" i="3" s="1"/>
  <c r="M6307" i="3"/>
  <c r="L6307" i="3"/>
  <c r="K6307" i="3"/>
  <c r="G6307" i="3"/>
  <c r="C6307" i="3"/>
  <c r="D6307" i="3" s="1"/>
  <c r="N6306" i="3" a="1"/>
  <c r="N6306" i="3" s="1"/>
  <c r="M6306" i="3"/>
  <c r="L6306" i="3"/>
  <c r="K6306" i="3"/>
  <c r="G6306" i="3"/>
  <c r="C6306" i="3"/>
  <c r="D6306" i="3" s="1"/>
  <c r="N6305" i="3" a="1"/>
  <c r="N6305" i="3" s="1"/>
  <c r="M6305" i="3"/>
  <c r="L6305" i="3"/>
  <c r="K6305" i="3"/>
  <c r="G6305" i="3"/>
  <c r="C6305" i="3"/>
  <c r="D6305" i="3" s="1"/>
  <c r="N6304" i="3" a="1"/>
  <c r="N6304" i="3" s="1"/>
  <c r="M6304" i="3"/>
  <c r="L6304" i="3"/>
  <c r="K6304" i="3"/>
  <c r="G6304" i="3"/>
  <c r="C6304" i="3"/>
  <c r="D6304" i="3" s="1"/>
  <c r="N6303" i="3" a="1"/>
  <c r="N6303" i="3" s="1"/>
  <c r="M6303" i="3"/>
  <c r="L6303" i="3"/>
  <c r="K6303" i="3"/>
  <c r="G6303" i="3"/>
  <c r="C6303" i="3"/>
  <c r="D6303" i="3" s="1"/>
  <c r="N6302" i="3" a="1"/>
  <c r="N6302" i="3" s="1"/>
  <c r="M6302" i="3"/>
  <c r="L6302" i="3"/>
  <c r="K6302" i="3"/>
  <c r="G6302" i="3"/>
  <c r="C6302" i="3"/>
  <c r="D6302" i="3" s="1"/>
  <c r="N6301" i="3" a="1"/>
  <c r="N6301" i="3" s="1"/>
  <c r="M6301" i="3"/>
  <c r="L6301" i="3"/>
  <c r="K6301" i="3"/>
  <c r="G6301" i="3"/>
  <c r="C6301" i="3"/>
  <c r="D6301" i="3" s="1"/>
  <c r="N6300" i="3" a="1"/>
  <c r="N6300" i="3" s="1"/>
  <c r="M6300" i="3"/>
  <c r="L6300" i="3"/>
  <c r="K6300" i="3"/>
  <c r="G6300" i="3"/>
  <c r="C6300" i="3"/>
  <c r="D6300" i="3" s="1"/>
  <c r="N6299" i="3" a="1"/>
  <c r="N6299" i="3" s="1"/>
  <c r="M6299" i="3"/>
  <c r="L6299" i="3"/>
  <c r="K6299" i="3"/>
  <c r="G6299" i="3"/>
  <c r="C6299" i="3"/>
  <c r="D6299" i="3" s="1"/>
  <c r="N6298" i="3" a="1"/>
  <c r="N6298" i="3" s="1"/>
  <c r="M6298" i="3"/>
  <c r="L6298" i="3"/>
  <c r="K6298" i="3"/>
  <c r="G6298" i="3"/>
  <c r="C6298" i="3"/>
  <c r="D6298" i="3" s="1"/>
  <c r="N6297" i="3" a="1"/>
  <c r="N6297" i="3" s="1"/>
  <c r="M6297" i="3"/>
  <c r="L6297" i="3"/>
  <c r="K6297" i="3"/>
  <c r="G6297" i="3"/>
  <c r="C6297" i="3"/>
  <c r="D6297" i="3" s="1"/>
  <c r="N6296" i="3" a="1"/>
  <c r="N6296" i="3" s="1"/>
  <c r="M6296" i="3"/>
  <c r="L6296" i="3"/>
  <c r="K6296" i="3"/>
  <c r="G6296" i="3"/>
  <c r="C6296" i="3"/>
  <c r="D6296" i="3" s="1"/>
  <c r="N6295" i="3" a="1"/>
  <c r="N6295" i="3" s="1"/>
  <c r="M6295" i="3"/>
  <c r="L6295" i="3"/>
  <c r="K6295" i="3"/>
  <c r="G6295" i="3"/>
  <c r="C6295" i="3"/>
  <c r="D6295" i="3" s="1"/>
  <c r="N6294" i="3" a="1"/>
  <c r="N6294" i="3" s="1"/>
  <c r="M6294" i="3"/>
  <c r="L6294" i="3"/>
  <c r="K6294" i="3"/>
  <c r="G6294" i="3"/>
  <c r="C6294" i="3"/>
  <c r="D6294" i="3" s="1"/>
  <c r="N6293" i="3" a="1"/>
  <c r="N6293" i="3" s="1"/>
  <c r="M6293" i="3"/>
  <c r="L6293" i="3"/>
  <c r="K6293" i="3"/>
  <c r="G6293" i="3"/>
  <c r="C6293" i="3"/>
  <c r="D6293" i="3" s="1"/>
  <c r="N6292" i="3" a="1"/>
  <c r="N6292" i="3" s="1"/>
  <c r="M6292" i="3"/>
  <c r="L6292" i="3"/>
  <c r="K6292" i="3"/>
  <c r="G6292" i="3"/>
  <c r="C6292" i="3"/>
  <c r="D6292" i="3" s="1"/>
  <c r="N6291" i="3" a="1"/>
  <c r="N6291" i="3" s="1"/>
  <c r="M6291" i="3"/>
  <c r="L6291" i="3"/>
  <c r="K6291" i="3"/>
  <c r="G6291" i="3"/>
  <c r="C6291" i="3"/>
  <c r="D6291" i="3" s="1"/>
  <c r="N6290" i="3" a="1"/>
  <c r="N6290" i="3" s="1"/>
  <c r="M6290" i="3"/>
  <c r="L6290" i="3"/>
  <c r="K6290" i="3"/>
  <c r="G6290" i="3"/>
  <c r="C6290" i="3"/>
  <c r="D6290" i="3" s="1"/>
  <c r="N6289" i="3" a="1"/>
  <c r="N6289" i="3" s="1"/>
  <c r="M6289" i="3"/>
  <c r="L6289" i="3"/>
  <c r="K6289" i="3"/>
  <c r="G6289" i="3"/>
  <c r="C6289" i="3"/>
  <c r="D6289" i="3" s="1"/>
  <c r="N6288" i="3" a="1"/>
  <c r="N6288" i="3" s="1"/>
  <c r="M6288" i="3"/>
  <c r="L6288" i="3"/>
  <c r="K6288" i="3"/>
  <c r="G6288" i="3"/>
  <c r="C6288" i="3"/>
  <c r="D6288" i="3" s="1"/>
  <c r="N6287" i="3" a="1"/>
  <c r="N6287" i="3" s="1"/>
  <c r="M6287" i="3"/>
  <c r="L6287" i="3"/>
  <c r="K6287" i="3"/>
  <c r="G6287" i="3"/>
  <c r="C6287" i="3"/>
  <c r="D6287" i="3" s="1"/>
  <c r="N6286" i="3" a="1"/>
  <c r="N6286" i="3" s="1"/>
  <c r="M6286" i="3"/>
  <c r="L6286" i="3"/>
  <c r="K6286" i="3"/>
  <c r="G6286" i="3"/>
  <c r="C6286" i="3"/>
  <c r="D6286" i="3" s="1"/>
  <c r="N6285" i="3" a="1"/>
  <c r="N6285" i="3" s="1"/>
  <c r="M6285" i="3"/>
  <c r="L6285" i="3"/>
  <c r="K6285" i="3"/>
  <c r="G6285" i="3"/>
  <c r="C6285" i="3"/>
  <c r="D6285" i="3" s="1"/>
  <c r="N6284" i="3" a="1"/>
  <c r="N6284" i="3" s="1"/>
  <c r="M6284" i="3"/>
  <c r="L6284" i="3"/>
  <c r="K6284" i="3"/>
  <c r="G6284" i="3"/>
  <c r="C6284" i="3"/>
  <c r="D6284" i="3" s="1"/>
  <c r="N6283" i="3" a="1"/>
  <c r="N6283" i="3" s="1"/>
  <c r="M6283" i="3"/>
  <c r="L6283" i="3"/>
  <c r="K6283" i="3"/>
  <c r="G6283" i="3"/>
  <c r="C6283" i="3"/>
  <c r="D6283" i="3" s="1"/>
  <c r="N6282" i="3" a="1"/>
  <c r="N6282" i="3" s="1"/>
  <c r="M6282" i="3"/>
  <c r="L6282" i="3"/>
  <c r="K6282" i="3"/>
  <c r="G6282" i="3"/>
  <c r="C6282" i="3"/>
  <c r="D6282" i="3" s="1"/>
  <c r="N6281" i="3" a="1"/>
  <c r="N6281" i="3" s="1"/>
  <c r="M6281" i="3"/>
  <c r="L6281" i="3"/>
  <c r="K6281" i="3"/>
  <c r="G6281" i="3"/>
  <c r="C6281" i="3"/>
  <c r="D6281" i="3" s="1"/>
  <c r="N6280" i="3" a="1"/>
  <c r="N6280" i="3" s="1"/>
  <c r="M6280" i="3"/>
  <c r="L6280" i="3"/>
  <c r="K6280" i="3"/>
  <c r="G6280" i="3"/>
  <c r="C6280" i="3"/>
  <c r="D6280" i="3" s="1"/>
  <c r="N6279" i="3" a="1"/>
  <c r="N6279" i="3" s="1"/>
  <c r="M6279" i="3"/>
  <c r="L6279" i="3"/>
  <c r="K6279" i="3"/>
  <c r="G6279" i="3"/>
  <c r="C6279" i="3"/>
  <c r="D6279" i="3" s="1"/>
  <c r="N6278" i="3" a="1"/>
  <c r="N6278" i="3" s="1"/>
  <c r="M6278" i="3"/>
  <c r="L6278" i="3"/>
  <c r="K6278" i="3"/>
  <c r="G6278" i="3"/>
  <c r="C6278" i="3"/>
  <c r="D6278" i="3" s="1"/>
  <c r="N6277" i="3" a="1"/>
  <c r="N6277" i="3" s="1"/>
  <c r="M6277" i="3"/>
  <c r="L6277" i="3"/>
  <c r="K6277" i="3"/>
  <c r="G6277" i="3"/>
  <c r="C6277" i="3"/>
  <c r="D6277" i="3" s="1"/>
  <c r="N6276" i="3" a="1"/>
  <c r="N6276" i="3" s="1"/>
  <c r="M6276" i="3"/>
  <c r="L6276" i="3"/>
  <c r="K6276" i="3"/>
  <c r="G6276" i="3"/>
  <c r="C6276" i="3"/>
  <c r="D6276" i="3" s="1"/>
  <c r="N6275" i="3" a="1"/>
  <c r="N6275" i="3" s="1"/>
  <c r="M6275" i="3"/>
  <c r="L6275" i="3"/>
  <c r="K6275" i="3"/>
  <c r="G6275" i="3"/>
  <c r="C6275" i="3"/>
  <c r="D6275" i="3" s="1"/>
  <c r="N6274" i="3" a="1"/>
  <c r="N6274" i="3" s="1"/>
  <c r="M6274" i="3"/>
  <c r="L6274" i="3"/>
  <c r="K6274" i="3"/>
  <c r="G6274" i="3"/>
  <c r="C6274" i="3"/>
  <c r="D6274" i="3" s="1"/>
  <c r="N6273" i="3" a="1"/>
  <c r="N6273" i="3" s="1"/>
  <c r="M6273" i="3"/>
  <c r="L6273" i="3"/>
  <c r="K6273" i="3"/>
  <c r="G6273" i="3"/>
  <c r="C6273" i="3"/>
  <c r="D6273" i="3" s="1"/>
  <c r="N6272" i="3" a="1"/>
  <c r="N6272" i="3" s="1"/>
  <c r="M6272" i="3"/>
  <c r="L6272" i="3"/>
  <c r="K6272" i="3"/>
  <c r="G6272" i="3"/>
  <c r="C6272" i="3"/>
  <c r="D6272" i="3" s="1"/>
  <c r="N6271" i="3" a="1"/>
  <c r="N6271" i="3" s="1"/>
  <c r="M6271" i="3"/>
  <c r="L6271" i="3"/>
  <c r="K6271" i="3"/>
  <c r="G6271" i="3"/>
  <c r="C6271" i="3"/>
  <c r="D6271" i="3" s="1"/>
  <c r="N6270" i="3" a="1"/>
  <c r="N6270" i="3" s="1"/>
  <c r="M6270" i="3"/>
  <c r="L6270" i="3"/>
  <c r="K6270" i="3"/>
  <c r="G6270" i="3"/>
  <c r="C6270" i="3"/>
  <c r="D6270" i="3" s="1"/>
  <c r="N6269" i="3" a="1"/>
  <c r="N6269" i="3" s="1"/>
  <c r="M6269" i="3"/>
  <c r="L6269" i="3"/>
  <c r="K6269" i="3"/>
  <c r="G6269" i="3"/>
  <c r="C6269" i="3"/>
  <c r="D6269" i="3" s="1"/>
  <c r="N6268" i="3" a="1"/>
  <c r="N6268" i="3" s="1"/>
  <c r="M6268" i="3"/>
  <c r="L6268" i="3"/>
  <c r="K6268" i="3"/>
  <c r="G6268" i="3"/>
  <c r="C6268" i="3"/>
  <c r="D6268" i="3" s="1"/>
  <c r="N6267" i="3" a="1"/>
  <c r="N6267" i="3" s="1"/>
  <c r="M6267" i="3"/>
  <c r="L6267" i="3"/>
  <c r="K6267" i="3"/>
  <c r="G6267" i="3"/>
  <c r="C6267" i="3"/>
  <c r="D6267" i="3" s="1"/>
  <c r="N6266" i="3" a="1"/>
  <c r="N6266" i="3" s="1"/>
  <c r="M6266" i="3"/>
  <c r="L6266" i="3"/>
  <c r="K6266" i="3"/>
  <c r="G6266" i="3"/>
  <c r="C6266" i="3"/>
  <c r="D6266" i="3" s="1"/>
  <c r="N6265" i="3" a="1"/>
  <c r="N6265" i="3" s="1"/>
  <c r="M6265" i="3"/>
  <c r="L6265" i="3"/>
  <c r="K6265" i="3"/>
  <c r="G6265" i="3"/>
  <c r="C6265" i="3"/>
  <c r="D6265" i="3" s="1"/>
  <c r="N6264" i="3" a="1"/>
  <c r="N6264" i="3" s="1"/>
  <c r="M6264" i="3"/>
  <c r="L6264" i="3"/>
  <c r="K6264" i="3"/>
  <c r="G6264" i="3"/>
  <c r="C6264" i="3"/>
  <c r="D6264" i="3" s="1"/>
  <c r="N6263" i="3" a="1"/>
  <c r="N6263" i="3" s="1"/>
  <c r="M6263" i="3"/>
  <c r="L6263" i="3"/>
  <c r="K6263" i="3"/>
  <c r="G6263" i="3"/>
  <c r="C6263" i="3"/>
  <c r="D6263" i="3" s="1"/>
  <c r="N6262" i="3" a="1"/>
  <c r="N6262" i="3" s="1"/>
  <c r="M6262" i="3"/>
  <c r="L6262" i="3"/>
  <c r="K6262" i="3"/>
  <c r="G6262" i="3"/>
  <c r="C6262" i="3"/>
  <c r="D6262" i="3" s="1"/>
  <c r="N6261" i="3" a="1"/>
  <c r="N6261" i="3" s="1"/>
  <c r="M6261" i="3"/>
  <c r="L6261" i="3"/>
  <c r="K6261" i="3"/>
  <c r="G6261" i="3"/>
  <c r="C6261" i="3"/>
  <c r="D6261" i="3" s="1"/>
  <c r="N6260" i="3" a="1"/>
  <c r="N6260" i="3" s="1"/>
  <c r="M6260" i="3"/>
  <c r="L6260" i="3"/>
  <c r="K6260" i="3"/>
  <c r="G6260" i="3"/>
  <c r="C6260" i="3"/>
  <c r="D6260" i="3" s="1"/>
  <c r="N6259" i="3" a="1"/>
  <c r="N6259" i="3" s="1"/>
  <c r="M6259" i="3"/>
  <c r="L6259" i="3"/>
  <c r="K6259" i="3"/>
  <c r="G6259" i="3"/>
  <c r="C6259" i="3"/>
  <c r="D6259" i="3" s="1"/>
  <c r="N6258" i="3" a="1"/>
  <c r="N6258" i="3" s="1"/>
  <c r="M6258" i="3"/>
  <c r="L6258" i="3"/>
  <c r="K6258" i="3"/>
  <c r="G6258" i="3"/>
  <c r="C6258" i="3"/>
  <c r="D6258" i="3" s="1"/>
  <c r="N6257" i="3" a="1"/>
  <c r="N6257" i="3" s="1"/>
  <c r="M6257" i="3"/>
  <c r="L6257" i="3"/>
  <c r="K6257" i="3"/>
  <c r="G6257" i="3"/>
  <c r="C6257" i="3"/>
  <c r="D6257" i="3" s="1"/>
  <c r="N6256" i="3" a="1"/>
  <c r="N6256" i="3" s="1"/>
  <c r="M6256" i="3"/>
  <c r="L6256" i="3"/>
  <c r="K6256" i="3"/>
  <c r="G6256" i="3"/>
  <c r="C6256" i="3"/>
  <c r="D6256" i="3" s="1"/>
  <c r="N6255" i="3" a="1"/>
  <c r="N6255" i="3" s="1"/>
  <c r="M6255" i="3"/>
  <c r="L6255" i="3"/>
  <c r="K6255" i="3"/>
  <c r="G6255" i="3"/>
  <c r="C6255" i="3"/>
  <c r="D6255" i="3" s="1"/>
  <c r="N6254" i="3" a="1"/>
  <c r="N6254" i="3" s="1"/>
  <c r="M6254" i="3"/>
  <c r="L6254" i="3"/>
  <c r="K6254" i="3"/>
  <c r="G6254" i="3"/>
  <c r="C6254" i="3"/>
  <c r="D6254" i="3" s="1"/>
  <c r="N6253" i="3" a="1"/>
  <c r="N6253" i="3" s="1"/>
  <c r="M6253" i="3"/>
  <c r="L6253" i="3"/>
  <c r="K6253" i="3"/>
  <c r="G6253" i="3"/>
  <c r="C6253" i="3"/>
  <c r="D6253" i="3" s="1"/>
  <c r="N6252" i="3" a="1"/>
  <c r="N6252" i="3" s="1"/>
  <c r="M6252" i="3"/>
  <c r="L6252" i="3"/>
  <c r="K6252" i="3"/>
  <c r="G6252" i="3"/>
  <c r="C6252" i="3"/>
  <c r="D6252" i="3" s="1"/>
  <c r="N6251" i="3"/>
  <c r="N6251" i="3" a="1"/>
  <c r="M6251" i="3"/>
  <c r="L6251" i="3"/>
  <c r="K6251" i="3"/>
  <c r="G6251" i="3"/>
  <c r="C6251" i="3"/>
  <c r="D6251" i="3" s="1"/>
  <c r="N6250" i="3" a="1"/>
  <c r="N6250" i="3" s="1"/>
  <c r="M6250" i="3"/>
  <c r="L6250" i="3"/>
  <c r="K6250" i="3"/>
  <c r="G6250" i="3"/>
  <c r="C6250" i="3"/>
  <c r="D6250" i="3" s="1"/>
  <c r="N6249" i="3" a="1"/>
  <c r="N6249" i="3" s="1"/>
  <c r="M6249" i="3"/>
  <c r="L6249" i="3"/>
  <c r="K6249" i="3"/>
  <c r="G6249" i="3"/>
  <c r="C6249" i="3"/>
  <c r="D6249" i="3" s="1"/>
  <c r="N6248" i="3" a="1"/>
  <c r="N6248" i="3" s="1"/>
  <c r="M6248" i="3"/>
  <c r="L6248" i="3"/>
  <c r="K6248" i="3"/>
  <c r="G6248" i="3"/>
  <c r="C6248" i="3"/>
  <c r="D6248" i="3" s="1"/>
  <c r="N6247" i="3" a="1"/>
  <c r="N6247" i="3" s="1"/>
  <c r="M6247" i="3"/>
  <c r="L6247" i="3"/>
  <c r="K6247" i="3"/>
  <c r="G6247" i="3"/>
  <c r="C6247" i="3"/>
  <c r="D6247" i="3" s="1"/>
  <c r="N6246" i="3" a="1"/>
  <c r="N6246" i="3" s="1"/>
  <c r="M6246" i="3"/>
  <c r="L6246" i="3"/>
  <c r="K6246" i="3"/>
  <c r="G6246" i="3"/>
  <c r="C6246" i="3"/>
  <c r="D6246" i="3" s="1"/>
  <c r="N6245" i="3" a="1"/>
  <c r="N6245" i="3" s="1"/>
  <c r="M6245" i="3"/>
  <c r="L6245" i="3"/>
  <c r="K6245" i="3"/>
  <c r="G6245" i="3"/>
  <c r="C6245" i="3"/>
  <c r="D6245" i="3" s="1"/>
  <c r="N6244" i="3" a="1"/>
  <c r="N6244" i="3" s="1"/>
  <c r="M6244" i="3"/>
  <c r="L6244" i="3"/>
  <c r="K6244" i="3"/>
  <c r="G6244" i="3"/>
  <c r="C6244" i="3"/>
  <c r="D6244" i="3" s="1"/>
  <c r="N6243" i="3" a="1"/>
  <c r="N6243" i="3" s="1"/>
  <c r="M6243" i="3"/>
  <c r="L6243" i="3"/>
  <c r="K6243" i="3"/>
  <c r="G6243" i="3"/>
  <c r="C6243" i="3"/>
  <c r="D6243" i="3" s="1"/>
  <c r="N6242" i="3" a="1"/>
  <c r="N6242" i="3" s="1"/>
  <c r="M6242" i="3"/>
  <c r="L6242" i="3"/>
  <c r="K6242" i="3"/>
  <c r="G6242" i="3"/>
  <c r="C6242" i="3"/>
  <c r="D6242" i="3" s="1"/>
  <c r="N6241" i="3" a="1"/>
  <c r="N6241" i="3" s="1"/>
  <c r="M6241" i="3"/>
  <c r="L6241" i="3"/>
  <c r="K6241" i="3"/>
  <c r="G6241" i="3"/>
  <c r="C6241" i="3"/>
  <c r="D6241" i="3" s="1"/>
  <c r="N6240" i="3" a="1"/>
  <c r="N6240" i="3" s="1"/>
  <c r="M6240" i="3"/>
  <c r="L6240" i="3"/>
  <c r="K6240" i="3"/>
  <c r="G6240" i="3"/>
  <c r="C6240" i="3"/>
  <c r="D6240" i="3" s="1"/>
  <c r="N6239" i="3" a="1"/>
  <c r="N6239" i="3" s="1"/>
  <c r="M6239" i="3"/>
  <c r="L6239" i="3"/>
  <c r="K6239" i="3"/>
  <c r="G6239" i="3"/>
  <c r="C6239" i="3"/>
  <c r="D6239" i="3" s="1"/>
  <c r="N6238" i="3" a="1"/>
  <c r="N6238" i="3" s="1"/>
  <c r="M6238" i="3"/>
  <c r="L6238" i="3"/>
  <c r="K6238" i="3"/>
  <c r="G6238" i="3"/>
  <c r="C6238" i="3"/>
  <c r="D6238" i="3" s="1"/>
  <c r="N6237" i="3" a="1"/>
  <c r="N6237" i="3" s="1"/>
  <c r="M6237" i="3"/>
  <c r="L6237" i="3"/>
  <c r="K6237" i="3"/>
  <c r="G6237" i="3"/>
  <c r="C6237" i="3"/>
  <c r="D6237" i="3" s="1"/>
  <c r="N6236" i="3" a="1"/>
  <c r="N6236" i="3" s="1"/>
  <c r="M6236" i="3"/>
  <c r="L6236" i="3"/>
  <c r="K6236" i="3"/>
  <c r="G6236" i="3"/>
  <c r="C6236" i="3"/>
  <c r="D6236" i="3" s="1"/>
  <c r="N6235" i="3" a="1"/>
  <c r="N6235" i="3" s="1"/>
  <c r="M6235" i="3"/>
  <c r="L6235" i="3"/>
  <c r="K6235" i="3"/>
  <c r="G6235" i="3"/>
  <c r="C6235" i="3"/>
  <c r="D6235" i="3" s="1"/>
  <c r="N6234" i="3" a="1"/>
  <c r="N6234" i="3" s="1"/>
  <c r="M6234" i="3"/>
  <c r="L6234" i="3"/>
  <c r="K6234" i="3"/>
  <c r="G6234" i="3"/>
  <c r="C6234" i="3"/>
  <c r="D6234" i="3" s="1"/>
  <c r="N6233" i="3" a="1"/>
  <c r="N6233" i="3" s="1"/>
  <c r="M6233" i="3"/>
  <c r="L6233" i="3"/>
  <c r="K6233" i="3"/>
  <c r="G6233" i="3"/>
  <c r="C6233" i="3"/>
  <c r="D6233" i="3" s="1"/>
  <c r="N6232" i="3" a="1"/>
  <c r="N6232" i="3" s="1"/>
  <c r="M6232" i="3"/>
  <c r="L6232" i="3"/>
  <c r="K6232" i="3"/>
  <c r="G6232" i="3"/>
  <c r="C6232" i="3"/>
  <c r="D6232" i="3" s="1"/>
  <c r="N6231" i="3" a="1"/>
  <c r="N6231" i="3" s="1"/>
  <c r="M6231" i="3"/>
  <c r="L6231" i="3"/>
  <c r="K6231" i="3"/>
  <c r="G6231" i="3"/>
  <c r="C6231" i="3"/>
  <c r="D6231" i="3" s="1"/>
  <c r="N6230" i="3" a="1"/>
  <c r="N6230" i="3" s="1"/>
  <c r="M6230" i="3"/>
  <c r="L6230" i="3"/>
  <c r="K6230" i="3"/>
  <c r="G6230" i="3"/>
  <c r="C6230" i="3"/>
  <c r="D6230" i="3" s="1"/>
  <c r="N6229" i="3" a="1"/>
  <c r="N6229" i="3" s="1"/>
  <c r="M6229" i="3"/>
  <c r="L6229" i="3"/>
  <c r="K6229" i="3"/>
  <c r="G6229" i="3"/>
  <c r="C6229" i="3"/>
  <c r="D6229" i="3" s="1"/>
  <c r="N6228" i="3" a="1"/>
  <c r="N6228" i="3" s="1"/>
  <c r="M6228" i="3"/>
  <c r="L6228" i="3"/>
  <c r="K6228" i="3"/>
  <c r="G6228" i="3"/>
  <c r="C6228" i="3"/>
  <c r="D6228" i="3" s="1"/>
  <c r="N6227" i="3" a="1"/>
  <c r="N6227" i="3" s="1"/>
  <c r="M6227" i="3"/>
  <c r="L6227" i="3"/>
  <c r="K6227" i="3"/>
  <c r="G6227" i="3"/>
  <c r="C6227" i="3"/>
  <c r="D6227" i="3" s="1"/>
  <c r="N6226" i="3" a="1"/>
  <c r="N6226" i="3" s="1"/>
  <c r="M6226" i="3"/>
  <c r="L6226" i="3"/>
  <c r="K6226" i="3"/>
  <c r="G6226" i="3"/>
  <c r="C6226" i="3"/>
  <c r="D6226" i="3" s="1"/>
  <c r="N6225" i="3" a="1"/>
  <c r="N6225" i="3" s="1"/>
  <c r="M6225" i="3"/>
  <c r="L6225" i="3"/>
  <c r="K6225" i="3"/>
  <c r="G6225" i="3"/>
  <c r="C6225" i="3"/>
  <c r="D6225" i="3" s="1"/>
  <c r="N6224" i="3" a="1"/>
  <c r="N6224" i="3" s="1"/>
  <c r="M6224" i="3"/>
  <c r="L6224" i="3"/>
  <c r="K6224" i="3"/>
  <c r="G6224" i="3"/>
  <c r="C6224" i="3"/>
  <c r="D6224" i="3" s="1"/>
  <c r="N6223" i="3" a="1"/>
  <c r="N6223" i="3" s="1"/>
  <c r="M6223" i="3"/>
  <c r="L6223" i="3"/>
  <c r="K6223" i="3"/>
  <c r="G6223" i="3"/>
  <c r="C6223" i="3"/>
  <c r="D6223" i="3" s="1"/>
  <c r="N6222" i="3" a="1"/>
  <c r="N6222" i="3" s="1"/>
  <c r="M6222" i="3"/>
  <c r="L6222" i="3"/>
  <c r="K6222" i="3"/>
  <c r="G6222" i="3"/>
  <c r="C6222" i="3"/>
  <c r="D6222" i="3" s="1"/>
  <c r="N6221" i="3" a="1"/>
  <c r="N6221" i="3" s="1"/>
  <c r="M6221" i="3"/>
  <c r="L6221" i="3"/>
  <c r="K6221" i="3"/>
  <c r="G6221" i="3"/>
  <c r="C6221" i="3"/>
  <c r="D6221" i="3" s="1"/>
  <c r="N6220" i="3" a="1"/>
  <c r="N6220" i="3" s="1"/>
  <c r="M6220" i="3"/>
  <c r="L6220" i="3"/>
  <c r="K6220" i="3"/>
  <c r="G6220" i="3"/>
  <c r="C6220" i="3"/>
  <c r="D6220" i="3" s="1"/>
  <c r="N6219" i="3" a="1"/>
  <c r="N6219" i="3" s="1"/>
  <c r="M6219" i="3"/>
  <c r="L6219" i="3"/>
  <c r="K6219" i="3"/>
  <c r="G6219" i="3"/>
  <c r="C6219" i="3"/>
  <c r="D6219" i="3" s="1"/>
  <c r="N6218" i="3" a="1"/>
  <c r="N6218" i="3" s="1"/>
  <c r="M6218" i="3"/>
  <c r="L6218" i="3"/>
  <c r="K6218" i="3"/>
  <c r="G6218" i="3"/>
  <c r="C6218" i="3"/>
  <c r="D6218" i="3" s="1"/>
  <c r="N6217" i="3" a="1"/>
  <c r="N6217" i="3" s="1"/>
  <c r="M6217" i="3"/>
  <c r="L6217" i="3"/>
  <c r="K6217" i="3"/>
  <c r="G6217" i="3"/>
  <c r="C6217" i="3"/>
  <c r="D6217" i="3" s="1"/>
  <c r="N6216" i="3" a="1"/>
  <c r="N6216" i="3" s="1"/>
  <c r="M6216" i="3"/>
  <c r="L6216" i="3"/>
  <c r="K6216" i="3"/>
  <c r="G6216" i="3"/>
  <c r="C6216" i="3"/>
  <c r="D6216" i="3" s="1"/>
  <c r="N6215" i="3" a="1"/>
  <c r="N6215" i="3" s="1"/>
  <c r="M6215" i="3"/>
  <c r="L6215" i="3"/>
  <c r="K6215" i="3"/>
  <c r="G6215" i="3"/>
  <c r="C6215" i="3"/>
  <c r="D6215" i="3" s="1"/>
  <c r="N6214" i="3" a="1"/>
  <c r="N6214" i="3" s="1"/>
  <c r="M6214" i="3"/>
  <c r="L6214" i="3"/>
  <c r="K6214" i="3"/>
  <c r="G6214" i="3"/>
  <c r="C6214" i="3"/>
  <c r="D6214" i="3" s="1"/>
  <c r="N6213" i="3" a="1"/>
  <c r="N6213" i="3" s="1"/>
  <c r="M6213" i="3"/>
  <c r="L6213" i="3"/>
  <c r="K6213" i="3"/>
  <c r="G6213" i="3"/>
  <c r="C6213" i="3"/>
  <c r="D6213" i="3" s="1"/>
  <c r="N6212" i="3" a="1"/>
  <c r="N6212" i="3" s="1"/>
  <c r="M6212" i="3"/>
  <c r="L6212" i="3"/>
  <c r="K6212" i="3"/>
  <c r="G6212" i="3"/>
  <c r="C6212" i="3"/>
  <c r="D6212" i="3" s="1"/>
  <c r="N6211" i="3"/>
  <c r="N6211" i="3" a="1"/>
  <c r="M6211" i="3"/>
  <c r="L6211" i="3"/>
  <c r="K6211" i="3"/>
  <c r="G6211" i="3"/>
  <c r="C6211" i="3"/>
  <c r="D6211" i="3" s="1"/>
  <c r="N6210" i="3" a="1"/>
  <c r="N6210" i="3" s="1"/>
  <c r="M6210" i="3"/>
  <c r="L6210" i="3"/>
  <c r="K6210" i="3"/>
  <c r="G6210" i="3"/>
  <c r="C6210" i="3"/>
  <c r="D6210" i="3" s="1"/>
  <c r="N6209" i="3" a="1"/>
  <c r="N6209" i="3" s="1"/>
  <c r="M6209" i="3"/>
  <c r="L6209" i="3"/>
  <c r="K6209" i="3"/>
  <c r="G6209" i="3"/>
  <c r="C6209" i="3"/>
  <c r="D6209" i="3" s="1"/>
  <c r="N6208" i="3" a="1"/>
  <c r="N6208" i="3" s="1"/>
  <c r="M6208" i="3"/>
  <c r="L6208" i="3"/>
  <c r="K6208" i="3"/>
  <c r="G6208" i="3"/>
  <c r="C6208" i="3"/>
  <c r="D6208" i="3" s="1"/>
  <c r="N6207" i="3" a="1"/>
  <c r="N6207" i="3" s="1"/>
  <c r="M6207" i="3"/>
  <c r="L6207" i="3"/>
  <c r="K6207" i="3"/>
  <c r="G6207" i="3"/>
  <c r="C6207" i="3"/>
  <c r="D6207" i="3" s="1"/>
  <c r="N6206" i="3" a="1"/>
  <c r="N6206" i="3" s="1"/>
  <c r="M6206" i="3"/>
  <c r="L6206" i="3"/>
  <c r="K6206" i="3"/>
  <c r="G6206" i="3"/>
  <c r="C6206" i="3"/>
  <c r="D6206" i="3" s="1"/>
  <c r="N6205" i="3" a="1"/>
  <c r="N6205" i="3" s="1"/>
  <c r="M6205" i="3"/>
  <c r="L6205" i="3"/>
  <c r="K6205" i="3"/>
  <c r="G6205" i="3"/>
  <c r="C6205" i="3"/>
  <c r="D6205" i="3" s="1"/>
  <c r="N6204" i="3" a="1"/>
  <c r="N6204" i="3" s="1"/>
  <c r="M6204" i="3"/>
  <c r="L6204" i="3"/>
  <c r="K6204" i="3"/>
  <c r="G6204" i="3"/>
  <c r="C6204" i="3"/>
  <c r="D6204" i="3" s="1"/>
  <c r="N6203" i="3" a="1"/>
  <c r="N6203" i="3" s="1"/>
  <c r="M6203" i="3"/>
  <c r="L6203" i="3"/>
  <c r="K6203" i="3"/>
  <c r="G6203" i="3"/>
  <c r="C6203" i="3"/>
  <c r="D6203" i="3" s="1"/>
  <c r="N6202" i="3" a="1"/>
  <c r="N6202" i="3" s="1"/>
  <c r="M6202" i="3"/>
  <c r="L6202" i="3"/>
  <c r="K6202" i="3"/>
  <c r="G6202" i="3"/>
  <c r="C6202" i="3"/>
  <c r="D6202" i="3" s="1"/>
  <c r="N6201" i="3" a="1"/>
  <c r="N6201" i="3" s="1"/>
  <c r="M6201" i="3"/>
  <c r="L6201" i="3"/>
  <c r="K6201" i="3"/>
  <c r="G6201" i="3"/>
  <c r="C6201" i="3"/>
  <c r="D6201" i="3" s="1"/>
  <c r="N6200" i="3" a="1"/>
  <c r="N6200" i="3" s="1"/>
  <c r="M6200" i="3"/>
  <c r="L6200" i="3"/>
  <c r="K6200" i="3"/>
  <c r="G6200" i="3"/>
  <c r="C6200" i="3"/>
  <c r="D6200" i="3" s="1"/>
  <c r="N6199" i="3" a="1"/>
  <c r="N6199" i="3" s="1"/>
  <c r="M6199" i="3"/>
  <c r="L6199" i="3"/>
  <c r="K6199" i="3"/>
  <c r="G6199" i="3"/>
  <c r="C6199" i="3"/>
  <c r="D6199" i="3" s="1"/>
  <c r="N6198" i="3" a="1"/>
  <c r="N6198" i="3" s="1"/>
  <c r="M6198" i="3"/>
  <c r="L6198" i="3"/>
  <c r="K6198" i="3"/>
  <c r="G6198" i="3"/>
  <c r="C6198" i="3"/>
  <c r="D6198" i="3" s="1"/>
  <c r="N6197" i="3" a="1"/>
  <c r="N6197" i="3" s="1"/>
  <c r="M6197" i="3"/>
  <c r="L6197" i="3"/>
  <c r="K6197" i="3"/>
  <c r="G6197" i="3"/>
  <c r="C6197" i="3"/>
  <c r="D6197" i="3" s="1"/>
  <c r="N6196" i="3" a="1"/>
  <c r="N6196" i="3" s="1"/>
  <c r="M6196" i="3"/>
  <c r="L6196" i="3"/>
  <c r="K6196" i="3"/>
  <c r="G6196" i="3"/>
  <c r="C6196" i="3"/>
  <c r="D6196" i="3" s="1"/>
  <c r="N6195" i="3" a="1"/>
  <c r="N6195" i="3" s="1"/>
  <c r="M6195" i="3"/>
  <c r="L6195" i="3"/>
  <c r="K6195" i="3"/>
  <c r="G6195" i="3"/>
  <c r="C6195" i="3"/>
  <c r="D6195" i="3" s="1"/>
  <c r="N6194" i="3" a="1"/>
  <c r="N6194" i="3" s="1"/>
  <c r="M6194" i="3"/>
  <c r="L6194" i="3"/>
  <c r="K6194" i="3"/>
  <c r="G6194" i="3"/>
  <c r="C6194" i="3"/>
  <c r="D6194" i="3" s="1"/>
  <c r="N6193" i="3" a="1"/>
  <c r="N6193" i="3" s="1"/>
  <c r="M6193" i="3"/>
  <c r="L6193" i="3"/>
  <c r="K6193" i="3"/>
  <c r="G6193" i="3"/>
  <c r="C6193" i="3"/>
  <c r="D6193" i="3" s="1"/>
  <c r="N6192" i="3" a="1"/>
  <c r="N6192" i="3" s="1"/>
  <c r="M6192" i="3"/>
  <c r="L6192" i="3"/>
  <c r="K6192" i="3"/>
  <c r="G6192" i="3"/>
  <c r="C6192" i="3"/>
  <c r="D6192" i="3" s="1"/>
  <c r="N6191" i="3" a="1"/>
  <c r="N6191" i="3" s="1"/>
  <c r="M6191" i="3"/>
  <c r="L6191" i="3"/>
  <c r="K6191" i="3"/>
  <c r="G6191" i="3"/>
  <c r="C6191" i="3"/>
  <c r="D6191" i="3" s="1"/>
  <c r="N6190" i="3" a="1"/>
  <c r="N6190" i="3" s="1"/>
  <c r="M6190" i="3"/>
  <c r="L6190" i="3"/>
  <c r="K6190" i="3"/>
  <c r="G6190" i="3"/>
  <c r="C6190" i="3"/>
  <c r="D6190" i="3" s="1"/>
  <c r="N6189" i="3" a="1"/>
  <c r="N6189" i="3" s="1"/>
  <c r="M6189" i="3"/>
  <c r="L6189" i="3"/>
  <c r="K6189" i="3"/>
  <c r="G6189" i="3"/>
  <c r="C6189" i="3"/>
  <c r="D6189" i="3" s="1"/>
  <c r="N6188" i="3" a="1"/>
  <c r="N6188" i="3" s="1"/>
  <c r="M6188" i="3"/>
  <c r="L6188" i="3"/>
  <c r="K6188" i="3"/>
  <c r="G6188" i="3"/>
  <c r="C6188" i="3"/>
  <c r="D6188" i="3" s="1"/>
  <c r="N6187" i="3" a="1"/>
  <c r="N6187" i="3" s="1"/>
  <c r="M6187" i="3"/>
  <c r="L6187" i="3"/>
  <c r="K6187" i="3"/>
  <c r="G6187" i="3"/>
  <c r="C6187" i="3"/>
  <c r="D6187" i="3" s="1"/>
  <c r="N6186" i="3" a="1"/>
  <c r="N6186" i="3" s="1"/>
  <c r="M6186" i="3"/>
  <c r="L6186" i="3"/>
  <c r="K6186" i="3"/>
  <c r="G6186" i="3"/>
  <c r="C6186" i="3"/>
  <c r="D6186" i="3" s="1"/>
  <c r="N6185" i="3" a="1"/>
  <c r="N6185" i="3" s="1"/>
  <c r="M6185" i="3"/>
  <c r="L6185" i="3"/>
  <c r="K6185" i="3"/>
  <c r="G6185" i="3"/>
  <c r="C6185" i="3"/>
  <c r="D6185" i="3" s="1"/>
  <c r="N6184" i="3" a="1"/>
  <c r="N6184" i="3" s="1"/>
  <c r="M6184" i="3"/>
  <c r="L6184" i="3"/>
  <c r="K6184" i="3"/>
  <c r="G6184" i="3"/>
  <c r="C6184" i="3"/>
  <c r="D6184" i="3" s="1"/>
  <c r="N6183" i="3" a="1"/>
  <c r="N6183" i="3" s="1"/>
  <c r="M6183" i="3"/>
  <c r="L6183" i="3"/>
  <c r="K6183" i="3"/>
  <c r="G6183" i="3"/>
  <c r="C6183" i="3"/>
  <c r="D6183" i="3" s="1"/>
  <c r="N6182" i="3" a="1"/>
  <c r="N6182" i="3" s="1"/>
  <c r="M6182" i="3"/>
  <c r="L6182" i="3"/>
  <c r="K6182" i="3"/>
  <c r="G6182" i="3"/>
  <c r="C6182" i="3"/>
  <c r="D6182" i="3" s="1"/>
  <c r="N6181" i="3" a="1"/>
  <c r="N6181" i="3" s="1"/>
  <c r="M6181" i="3"/>
  <c r="L6181" i="3"/>
  <c r="K6181" i="3"/>
  <c r="G6181" i="3"/>
  <c r="C6181" i="3"/>
  <c r="D6181" i="3" s="1"/>
  <c r="N6180" i="3" a="1"/>
  <c r="N6180" i="3" s="1"/>
  <c r="M6180" i="3"/>
  <c r="L6180" i="3"/>
  <c r="K6180" i="3"/>
  <c r="G6180" i="3"/>
  <c r="C6180" i="3"/>
  <c r="D6180" i="3" s="1"/>
  <c r="N6179" i="3"/>
  <c r="N6179" i="3" a="1"/>
  <c r="M6179" i="3"/>
  <c r="L6179" i="3"/>
  <c r="K6179" i="3"/>
  <c r="G6179" i="3"/>
  <c r="C6179" i="3"/>
  <c r="D6179" i="3" s="1"/>
  <c r="N6178" i="3" a="1"/>
  <c r="N6178" i="3" s="1"/>
  <c r="M6178" i="3"/>
  <c r="L6178" i="3"/>
  <c r="K6178" i="3"/>
  <c r="G6178" i="3"/>
  <c r="C6178" i="3"/>
  <c r="D6178" i="3" s="1"/>
  <c r="N6177" i="3" a="1"/>
  <c r="N6177" i="3" s="1"/>
  <c r="M6177" i="3"/>
  <c r="L6177" i="3"/>
  <c r="K6177" i="3"/>
  <c r="G6177" i="3"/>
  <c r="C6177" i="3"/>
  <c r="D6177" i="3" s="1"/>
  <c r="N6176" i="3" a="1"/>
  <c r="N6176" i="3" s="1"/>
  <c r="M6176" i="3"/>
  <c r="L6176" i="3"/>
  <c r="K6176" i="3"/>
  <c r="G6176" i="3"/>
  <c r="C6176" i="3"/>
  <c r="D6176" i="3" s="1"/>
  <c r="N6175" i="3" a="1"/>
  <c r="N6175" i="3" s="1"/>
  <c r="M6175" i="3"/>
  <c r="L6175" i="3"/>
  <c r="K6175" i="3"/>
  <c r="G6175" i="3"/>
  <c r="C6175" i="3"/>
  <c r="D6175" i="3" s="1"/>
  <c r="N6174" i="3" a="1"/>
  <c r="N6174" i="3" s="1"/>
  <c r="M6174" i="3"/>
  <c r="L6174" i="3"/>
  <c r="K6174" i="3"/>
  <c r="G6174" i="3"/>
  <c r="C6174" i="3"/>
  <c r="D6174" i="3" s="1"/>
  <c r="N6173" i="3" a="1"/>
  <c r="N6173" i="3" s="1"/>
  <c r="M6173" i="3"/>
  <c r="L6173" i="3"/>
  <c r="K6173" i="3"/>
  <c r="G6173" i="3"/>
  <c r="C6173" i="3"/>
  <c r="D6173" i="3" s="1"/>
  <c r="N6172" i="3" a="1"/>
  <c r="N6172" i="3" s="1"/>
  <c r="M6172" i="3"/>
  <c r="L6172" i="3"/>
  <c r="K6172" i="3"/>
  <c r="G6172" i="3"/>
  <c r="C6172" i="3"/>
  <c r="D6172" i="3" s="1"/>
  <c r="N6171" i="3" a="1"/>
  <c r="N6171" i="3" s="1"/>
  <c r="M6171" i="3"/>
  <c r="L6171" i="3"/>
  <c r="K6171" i="3"/>
  <c r="G6171" i="3"/>
  <c r="C6171" i="3"/>
  <c r="D6171" i="3" s="1"/>
  <c r="N6170" i="3" a="1"/>
  <c r="N6170" i="3" s="1"/>
  <c r="M6170" i="3"/>
  <c r="L6170" i="3"/>
  <c r="K6170" i="3"/>
  <c r="G6170" i="3"/>
  <c r="C6170" i="3"/>
  <c r="D6170" i="3" s="1"/>
  <c r="N6169" i="3" a="1"/>
  <c r="N6169" i="3" s="1"/>
  <c r="M6169" i="3"/>
  <c r="L6169" i="3"/>
  <c r="K6169" i="3"/>
  <c r="G6169" i="3"/>
  <c r="C6169" i="3"/>
  <c r="D6169" i="3" s="1"/>
  <c r="N6168" i="3" a="1"/>
  <c r="N6168" i="3" s="1"/>
  <c r="M6168" i="3"/>
  <c r="L6168" i="3"/>
  <c r="K6168" i="3"/>
  <c r="G6168" i="3"/>
  <c r="C6168" i="3"/>
  <c r="D6168" i="3" s="1"/>
  <c r="N6167" i="3" a="1"/>
  <c r="N6167" i="3" s="1"/>
  <c r="M6167" i="3"/>
  <c r="L6167" i="3"/>
  <c r="K6167" i="3"/>
  <c r="G6167" i="3"/>
  <c r="C6167" i="3"/>
  <c r="D6167" i="3" s="1"/>
  <c r="N6166" i="3" a="1"/>
  <c r="N6166" i="3" s="1"/>
  <c r="M6166" i="3"/>
  <c r="L6166" i="3"/>
  <c r="K6166" i="3"/>
  <c r="G6166" i="3"/>
  <c r="C6166" i="3"/>
  <c r="D6166" i="3" s="1"/>
  <c r="N6165" i="3" a="1"/>
  <c r="N6165" i="3" s="1"/>
  <c r="M6165" i="3"/>
  <c r="L6165" i="3"/>
  <c r="K6165" i="3"/>
  <c r="G6165" i="3"/>
  <c r="C6165" i="3"/>
  <c r="D6165" i="3" s="1"/>
  <c r="N6164" i="3" a="1"/>
  <c r="N6164" i="3" s="1"/>
  <c r="M6164" i="3"/>
  <c r="L6164" i="3"/>
  <c r="K6164" i="3"/>
  <c r="G6164" i="3"/>
  <c r="C6164" i="3"/>
  <c r="D6164" i="3" s="1"/>
  <c r="N6163" i="3" a="1"/>
  <c r="N6163" i="3" s="1"/>
  <c r="M6163" i="3"/>
  <c r="L6163" i="3"/>
  <c r="K6163" i="3"/>
  <c r="G6163" i="3"/>
  <c r="C6163" i="3"/>
  <c r="D6163" i="3" s="1"/>
  <c r="N6162" i="3" a="1"/>
  <c r="N6162" i="3" s="1"/>
  <c r="M6162" i="3"/>
  <c r="L6162" i="3"/>
  <c r="K6162" i="3"/>
  <c r="G6162" i="3"/>
  <c r="C6162" i="3"/>
  <c r="D6162" i="3" s="1"/>
  <c r="N6161" i="3" a="1"/>
  <c r="N6161" i="3" s="1"/>
  <c r="M6161" i="3"/>
  <c r="L6161" i="3"/>
  <c r="K6161" i="3"/>
  <c r="G6161" i="3"/>
  <c r="C6161" i="3"/>
  <c r="D6161" i="3" s="1"/>
  <c r="N6160" i="3" a="1"/>
  <c r="N6160" i="3" s="1"/>
  <c r="M6160" i="3"/>
  <c r="L6160" i="3"/>
  <c r="K6160" i="3"/>
  <c r="G6160" i="3"/>
  <c r="C6160" i="3"/>
  <c r="D6160" i="3" s="1"/>
  <c r="N6159" i="3" a="1"/>
  <c r="N6159" i="3" s="1"/>
  <c r="M6159" i="3"/>
  <c r="L6159" i="3"/>
  <c r="K6159" i="3"/>
  <c r="G6159" i="3"/>
  <c r="C6159" i="3"/>
  <c r="D6159" i="3" s="1"/>
  <c r="N6158" i="3" a="1"/>
  <c r="N6158" i="3" s="1"/>
  <c r="M6158" i="3"/>
  <c r="L6158" i="3"/>
  <c r="K6158" i="3"/>
  <c r="G6158" i="3"/>
  <c r="C6158" i="3"/>
  <c r="D6158" i="3" s="1"/>
  <c r="N6157" i="3" a="1"/>
  <c r="N6157" i="3" s="1"/>
  <c r="M6157" i="3"/>
  <c r="L6157" i="3"/>
  <c r="K6157" i="3"/>
  <c r="G6157" i="3"/>
  <c r="C6157" i="3"/>
  <c r="D6157" i="3" s="1"/>
  <c r="N6156" i="3" a="1"/>
  <c r="N6156" i="3" s="1"/>
  <c r="M6156" i="3"/>
  <c r="L6156" i="3"/>
  <c r="K6156" i="3"/>
  <c r="G6156" i="3"/>
  <c r="C6156" i="3"/>
  <c r="D6156" i="3" s="1"/>
  <c r="N6155" i="3" a="1"/>
  <c r="N6155" i="3" s="1"/>
  <c r="M6155" i="3"/>
  <c r="L6155" i="3"/>
  <c r="K6155" i="3"/>
  <c r="G6155" i="3"/>
  <c r="C6155" i="3"/>
  <c r="D6155" i="3" s="1"/>
  <c r="N6154" i="3" a="1"/>
  <c r="N6154" i="3" s="1"/>
  <c r="M6154" i="3"/>
  <c r="L6154" i="3"/>
  <c r="K6154" i="3"/>
  <c r="G6154" i="3"/>
  <c r="C6154" i="3"/>
  <c r="D6154" i="3" s="1"/>
  <c r="N6153" i="3" a="1"/>
  <c r="N6153" i="3" s="1"/>
  <c r="M6153" i="3"/>
  <c r="L6153" i="3"/>
  <c r="K6153" i="3"/>
  <c r="G6153" i="3"/>
  <c r="C6153" i="3"/>
  <c r="D6153" i="3" s="1"/>
  <c r="N6152" i="3"/>
  <c r="N6152" i="3" a="1"/>
  <c r="M6152" i="3"/>
  <c r="L6152" i="3"/>
  <c r="K6152" i="3"/>
  <c r="G6152" i="3"/>
  <c r="C6152" i="3"/>
  <c r="D6152" i="3" s="1"/>
  <c r="N6151" i="3" a="1"/>
  <c r="N6151" i="3" s="1"/>
  <c r="M6151" i="3"/>
  <c r="L6151" i="3"/>
  <c r="K6151" i="3"/>
  <c r="G6151" i="3"/>
  <c r="C6151" i="3"/>
  <c r="D6151" i="3" s="1"/>
  <c r="N6150" i="3" a="1"/>
  <c r="N6150" i="3" s="1"/>
  <c r="M6150" i="3"/>
  <c r="L6150" i="3"/>
  <c r="K6150" i="3"/>
  <c r="G6150" i="3"/>
  <c r="C6150" i="3"/>
  <c r="D6150" i="3" s="1"/>
  <c r="N6149" i="3" a="1"/>
  <c r="N6149" i="3" s="1"/>
  <c r="M6149" i="3"/>
  <c r="L6149" i="3"/>
  <c r="K6149" i="3"/>
  <c r="G6149" i="3"/>
  <c r="C6149" i="3"/>
  <c r="D6149" i="3" s="1"/>
  <c r="N6148" i="3" a="1"/>
  <c r="N6148" i="3" s="1"/>
  <c r="M6148" i="3"/>
  <c r="L6148" i="3"/>
  <c r="K6148" i="3"/>
  <c r="G6148" i="3"/>
  <c r="C6148" i="3"/>
  <c r="D6148" i="3" s="1"/>
  <c r="N6147" i="3" a="1"/>
  <c r="N6147" i="3" s="1"/>
  <c r="M6147" i="3"/>
  <c r="L6147" i="3"/>
  <c r="K6147" i="3"/>
  <c r="G6147" i="3"/>
  <c r="C6147" i="3"/>
  <c r="D6147" i="3" s="1"/>
  <c r="N6146" i="3" a="1"/>
  <c r="N6146" i="3" s="1"/>
  <c r="M6146" i="3"/>
  <c r="L6146" i="3"/>
  <c r="K6146" i="3"/>
  <c r="G6146" i="3"/>
  <c r="C6146" i="3"/>
  <c r="D6146" i="3" s="1"/>
  <c r="N6145" i="3" a="1"/>
  <c r="N6145" i="3" s="1"/>
  <c r="M6145" i="3"/>
  <c r="L6145" i="3"/>
  <c r="K6145" i="3"/>
  <c r="G6145" i="3"/>
  <c r="C6145" i="3"/>
  <c r="D6145" i="3" s="1"/>
  <c r="N6144" i="3" a="1"/>
  <c r="N6144" i="3" s="1"/>
  <c r="M6144" i="3"/>
  <c r="L6144" i="3"/>
  <c r="K6144" i="3"/>
  <c r="G6144" i="3"/>
  <c r="C6144" i="3"/>
  <c r="D6144" i="3" s="1"/>
  <c r="N6143" i="3" a="1"/>
  <c r="N6143" i="3" s="1"/>
  <c r="M6143" i="3"/>
  <c r="L6143" i="3"/>
  <c r="K6143" i="3"/>
  <c r="G6143" i="3"/>
  <c r="C6143" i="3"/>
  <c r="D6143" i="3" s="1"/>
  <c r="N6142" i="3" a="1"/>
  <c r="N6142" i="3" s="1"/>
  <c r="M6142" i="3"/>
  <c r="L6142" i="3"/>
  <c r="K6142" i="3"/>
  <c r="G6142" i="3"/>
  <c r="C6142" i="3"/>
  <c r="D6142" i="3" s="1"/>
  <c r="N6141" i="3" a="1"/>
  <c r="N6141" i="3" s="1"/>
  <c r="M6141" i="3"/>
  <c r="L6141" i="3"/>
  <c r="K6141" i="3"/>
  <c r="G6141" i="3"/>
  <c r="C6141" i="3"/>
  <c r="D6141" i="3" s="1"/>
  <c r="N6140" i="3" a="1"/>
  <c r="N6140" i="3" s="1"/>
  <c r="M6140" i="3"/>
  <c r="L6140" i="3"/>
  <c r="K6140" i="3"/>
  <c r="G6140" i="3"/>
  <c r="C6140" i="3"/>
  <c r="D6140" i="3" s="1"/>
  <c r="N6139" i="3" a="1"/>
  <c r="N6139" i="3" s="1"/>
  <c r="M6139" i="3"/>
  <c r="L6139" i="3"/>
  <c r="K6139" i="3"/>
  <c r="G6139" i="3"/>
  <c r="C6139" i="3"/>
  <c r="D6139" i="3" s="1"/>
  <c r="N6138" i="3" a="1"/>
  <c r="N6138" i="3" s="1"/>
  <c r="M6138" i="3"/>
  <c r="L6138" i="3"/>
  <c r="K6138" i="3"/>
  <c r="G6138" i="3"/>
  <c r="C6138" i="3"/>
  <c r="D6138" i="3" s="1"/>
  <c r="N6137" i="3" a="1"/>
  <c r="N6137" i="3" s="1"/>
  <c r="M6137" i="3"/>
  <c r="L6137" i="3"/>
  <c r="K6137" i="3"/>
  <c r="G6137" i="3"/>
  <c r="C6137" i="3"/>
  <c r="D6137" i="3" s="1"/>
  <c r="N6136" i="3" a="1"/>
  <c r="N6136" i="3" s="1"/>
  <c r="M6136" i="3"/>
  <c r="L6136" i="3"/>
  <c r="K6136" i="3"/>
  <c r="G6136" i="3"/>
  <c r="C6136" i="3"/>
  <c r="D6136" i="3" s="1"/>
  <c r="N6135" i="3"/>
  <c r="N6135" i="3" a="1"/>
  <c r="M6135" i="3"/>
  <c r="L6135" i="3"/>
  <c r="K6135" i="3"/>
  <c r="G6135" i="3"/>
  <c r="C6135" i="3"/>
  <c r="D6135" i="3" s="1"/>
  <c r="N6134" i="3" a="1"/>
  <c r="N6134" i="3" s="1"/>
  <c r="M6134" i="3"/>
  <c r="L6134" i="3"/>
  <c r="K6134" i="3"/>
  <c r="G6134" i="3"/>
  <c r="C6134" i="3"/>
  <c r="D6134" i="3" s="1"/>
  <c r="N6133" i="3" a="1"/>
  <c r="N6133" i="3" s="1"/>
  <c r="M6133" i="3"/>
  <c r="L6133" i="3"/>
  <c r="K6133" i="3"/>
  <c r="G6133" i="3"/>
  <c r="C6133" i="3"/>
  <c r="D6133" i="3" s="1"/>
  <c r="N6132" i="3" a="1"/>
  <c r="N6132" i="3" s="1"/>
  <c r="M6132" i="3"/>
  <c r="L6132" i="3"/>
  <c r="K6132" i="3"/>
  <c r="G6132" i="3"/>
  <c r="C6132" i="3"/>
  <c r="D6132" i="3" s="1"/>
  <c r="N6131" i="3" a="1"/>
  <c r="N6131" i="3" s="1"/>
  <c r="M6131" i="3"/>
  <c r="L6131" i="3"/>
  <c r="K6131" i="3"/>
  <c r="G6131" i="3"/>
  <c r="C6131" i="3"/>
  <c r="D6131" i="3" s="1"/>
  <c r="N6130" i="3" a="1"/>
  <c r="N6130" i="3" s="1"/>
  <c r="M6130" i="3"/>
  <c r="L6130" i="3"/>
  <c r="K6130" i="3"/>
  <c r="G6130" i="3"/>
  <c r="C6130" i="3"/>
  <c r="D6130" i="3" s="1"/>
  <c r="N6129" i="3" a="1"/>
  <c r="N6129" i="3" s="1"/>
  <c r="M6129" i="3"/>
  <c r="L6129" i="3"/>
  <c r="K6129" i="3"/>
  <c r="G6129" i="3"/>
  <c r="C6129" i="3"/>
  <c r="D6129" i="3" s="1"/>
  <c r="N6128" i="3" a="1"/>
  <c r="N6128" i="3" s="1"/>
  <c r="M6128" i="3"/>
  <c r="L6128" i="3"/>
  <c r="K6128" i="3"/>
  <c r="G6128" i="3"/>
  <c r="C6128" i="3"/>
  <c r="D6128" i="3" s="1"/>
  <c r="N6127" i="3"/>
  <c r="N6127" i="3" a="1"/>
  <c r="M6127" i="3"/>
  <c r="L6127" i="3"/>
  <c r="K6127" i="3"/>
  <c r="G6127" i="3"/>
  <c r="C6127" i="3"/>
  <c r="D6127" i="3" s="1"/>
  <c r="N6126" i="3" a="1"/>
  <c r="N6126" i="3" s="1"/>
  <c r="M6126" i="3"/>
  <c r="L6126" i="3"/>
  <c r="K6126" i="3"/>
  <c r="G6126" i="3"/>
  <c r="C6126" i="3"/>
  <c r="D6126" i="3" s="1"/>
  <c r="N6125" i="3" a="1"/>
  <c r="N6125" i="3" s="1"/>
  <c r="M6125" i="3"/>
  <c r="L6125" i="3"/>
  <c r="K6125" i="3"/>
  <c r="G6125" i="3"/>
  <c r="C6125" i="3"/>
  <c r="D6125" i="3" s="1"/>
  <c r="N6124" i="3" a="1"/>
  <c r="N6124" i="3" s="1"/>
  <c r="M6124" i="3"/>
  <c r="L6124" i="3"/>
  <c r="K6124" i="3"/>
  <c r="G6124" i="3"/>
  <c r="C6124" i="3"/>
  <c r="D6124" i="3" s="1"/>
  <c r="N6123" i="3" a="1"/>
  <c r="N6123" i="3" s="1"/>
  <c r="M6123" i="3"/>
  <c r="L6123" i="3"/>
  <c r="K6123" i="3"/>
  <c r="G6123" i="3"/>
  <c r="C6123" i="3"/>
  <c r="D6123" i="3" s="1"/>
  <c r="N6122" i="3" a="1"/>
  <c r="N6122" i="3" s="1"/>
  <c r="M6122" i="3"/>
  <c r="L6122" i="3"/>
  <c r="K6122" i="3"/>
  <c r="G6122" i="3"/>
  <c r="C6122" i="3"/>
  <c r="D6122" i="3" s="1"/>
  <c r="N6121" i="3" a="1"/>
  <c r="N6121" i="3" s="1"/>
  <c r="M6121" i="3"/>
  <c r="L6121" i="3"/>
  <c r="K6121" i="3"/>
  <c r="G6121" i="3"/>
  <c r="C6121" i="3"/>
  <c r="D6121" i="3" s="1"/>
  <c r="N6120" i="3" a="1"/>
  <c r="N6120" i="3" s="1"/>
  <c r="M6120" i="3"/>
  <c r="L6120" i="3"/>
  <c r="K6120" i="3"/>
  <c r="G6120" i="3"/>
  <c r="C6120" i="3"/>
  <c r="D6120" i="3" s="1"/>
  <c r="N6119" i="3" a="1"/>
  <c r="N6119" i="3" s="1"/>
  <c r="M6119" i="3"/>
  <c r="L6119" i="3"/>
  <c r="K6119" i="3"/>
  <c r="G6119" i="3"/>
  <c r="C6119" i="3"/>
  <c r="D6119" i="3" s="1"/>
  <c r="N6118" i="3" a="1"/>
  <c r="N6118" i="3" s="1"/>
  <c r="M6118" i="3"/>
  <c r="L6118" i="3"/>
  <c r="K6118" i="3"/>
  <c r="G6118" i="3"/>
  <c r="C6118" i="3"/>
  <c r="D6118" i="3" s="1"/>
  <c r="N6117" i="3" a="1"/>
  <c r="N6117" i="3" s="1"/>
  <c r="M6117" i="3"/>
  <c r="L6117" i="3"/>
  <c r="K6117" i="3"/>
  <c r="G6117" i="3"/>
  <c r="C6117" i="3"/>
  <c r="D6117" i="3" s="1"/>
  <c r="N6116" i="3" a="1"/>
  <c r="N6116" i="3" s="1"/>
  <c r="M6116" i="3"/>
  <c r="L6116" i="3"/>
  <c r="K6116" i="3"/>
  <c r="G6116" i="3"/>
  <c r="C6116" i="3"/>
  <c r="D6116" i="3" s="1"/>
  <c r="N6115" i="3" a="1"/>
  <c r="N6115" i="3" s="1"/>
  <c r="M6115" i="3"/>
  <c r="L6115" i="3"/>
  <c r="K6115" i="3"/>
  <c r="G6115" i="3"/>
  <c r="C6115" i="3"/>
  <c r="D6115" i="3" s="1"/>
  <c r="N6114" i="3" a="1"/>
  <c r="N6114" i="3" s="1"/>
  <c r="M6114" i="3"/>
  <c r="L6114" i="3"/>
  <c r="K6114" i="3"/>
  <c r="G6114" i="3"/>
  <c r="C6114" i="3"/>
  <c r="D6114" i="3" s="1"/>
  <c r="N6113" i="3" a="1"/>
  <c r="N6113" i="3" s="1"/>
  <c r="M6113" i="3"/>
  <c r="L6113" i="3"/>
  <c r="K6113" i="3"/>
  <c r="G6113" i="3"/>
  <c r="C6113" i="3"/>
  <c r="D6113" i="3" s="1"/>
  <c r="N6112" i="3"/>
  <c r="N6112" i="3" a="1"/>
  <c r="M6112" i="3"/>
  <c r="L6112" i="3"/>
  <c r="K6112" i="3"/>
  <c r="G6112" i="3"/>
  <c r="C6112" i="3"/>
  <c r="D6112" i="3" s="1"/>
  <c r="N6111" i="3" a="1"/>
  <c r="N6111" i="3" s="1"/>
  <c r="M6111" i="3"/>
  <c r="L6111" i="3"/>
  <c r="K6111" i="3"/>
  <c r="G6111" i="3"/>
  <c r="C6111" i="3"/>
  <c r="D6111" i="3" s="1"/>
  <c r="N6110" i="3" a="1"/>
  <c r="N6110" i="3" s="1"/>
  <c r="M6110" i="3"/>
  <c r="L6110" i="3"/>
  <c r="K6110" i="3"/>
  <c r="G6110" i="3"/>
  <c r="C6110" i="3"/>
  <c r="D6110" i="3" s="1"/>
  <c r="N6109" i="3" a="1"/>
  <c r="N6109" i="3" s="1"/>
  <c r="M6109" i="3"/>
  <c r="L6109" i="3"/>
  <c r="K6109" i="3"/>
  <c r="G6109" i="3"/>
  <c r="C6109" i="3"/>
  <c r="D6109" i="3" s="1"/>
  <c r="N6108" i="3" a="1"/>
  <c r="N6108" i="3" s="1"/>
  <c r="M6108" i="3"/>
  <c r="L6108" i="3"/>
  <c r="K6108" i="3"/>
  <c r="G6108" i="3"/>
  <c r="C6108" i="3"/>
  <c r="D6108" i="3" s="1"/>
  <c r="N6107" i="3" a="1"/>
  <c r="N6107" i="3" s="1"/>
  <c r="M6107" i="3"/>
  <c r="L6107" i="3"/>
  <c r="K6107" i="3"/>
  <c r="G6107" i="3"/>
  <c r="C6107" i="3"/>
  <c r="D6107" i="3" s="1"/>
  <c r="N6106" i="3" a="1"/>
  <c r="N6106" i="3" s="1"/>
  <c r="M6106" i="3"/>
  <c r="L6106" i="3"/>
  <c r="K6106" i="3"/>
  <c r="G6106" i="3"/>
  <c r="C6106" i="3"/>
  <c r="D6106" i="3" s="1"/>
  <c r="N6105" i="3" a="1"/>
  <c r="N6105" i="3" s="1"/>
  <c r="M6105" i="3"/>
  <c r="L6105" i="3"/>
  <c r="K6105" i="3"/>
  <c r="G6105" i="3"/>
  <c r="C6105" i="3"/>
  <c r="D6105" i="3" s="1"/>
  <c r="N6104" i="3"/>
  <c r="N6104" i="3" a="1"/>
  <c r="M6104" i="3"/>
  <c r="L6104" i="3"/>
  <c r="K6104" i="3"/>
  <c r="G6104" i="3"/>
  <c r="C6104" i="3"/>
  <c r="D6104" i="3" s="1"/>
  <c r="N6103" i="3" a="1"/>
  <c r="N6103" i="3" s="1"/>
  <c r="M6103" i="3"/>
  <c r="L6103" i="3"/>
  <c r="K6103" i="3"/>
  <c r="G6103" i="3"/>
  <c r="C6103" i="3"/>
  <c r="D6103" i="3" s="1"/>
  <c r="N6102" i="3" a="1"/>
  <c r="N6102" i="3" s="1"/>
  <c r="M6102" i="3"/>
  <c r="L6102" i="3"/>
  <c r="K6102" i="3"/>
  <c r="G6102" i="3"/>
  <c r="C6102" i="3"/>
  <c r="D6102" i="3" s="1"/>
  <c r="N6101" i="3" a="1"/>
  <c r="N6101" i="3" s="1"/>
  <c r="M6101" i="3"/>
  <c r="L6101" i="3"/>
  <c r="K6101" i="3"/>
  <c r="G6101" i="3"/>
  <c r="C6101" i="3"/>
  <c r="D6101" i="3" s="1"/>
  <c r="N6100" i="3" a="1"/>
  <c r="N6100" i="3" s="1"/>
  <c r="M6100" i="3"/>
  <c r="L6100" i="3"/>
  <c r="K6100" i="3"/>
  <c r="G6100" i="3"/>
  <c r="C6100" i="3"/>
  <c r="D6100" i="3" s="1"/>
  <c r="N6099" i="3" a="1"/>
  <c r="N6099" i="3" s="1"/>
  <c r="M6099" i="3"/>
  <c r="L6099" i="3"/>
  <c r="K6099" i="3"/>
  <c r="G6099" i="3"/>
  <c r="C6099" i="3"/>
  <c r="D6099" i="3" s="1"/>
  <c r="N6098" i="3" a="1"/>
  <c r="N6098" i="3" s="1"/>
  <c r="M6098" i="3"/>
  <c r="L6098" i="3"/>
  <c r="K6098" i="3"/>
  <c r="G6098" i="3"/>
  <c r="C6098" i="3"/>
  <c r="D6098" i="3" s="1"/>
  <c r="N6097" i="3" a="1"/>
  <c r="N6097" i="3" s="1"/>
  <c r="M6097" i="3"/>
  <c r="L6097" i="3"/>
  <c r="K6097" i="3"/>
  <c r="G6097" i="3"/>
  <c r="C6097" i="3"/>
  <c r="D6097" i="3" s="1"/>
  <c r="N6096" i="3" a="1"/>
  <c r="N6096" i="3" s="1"/>
  <c r="M6096" i="3"/>
  <c r="L6096" i="3"/>
  <c r="K6096" i="3"/>
  <c r="G6096" i="3"/>
  <c r="C6096" i="3"/>
  <c r="D6096" i="3" s="1"/>
  <c r="N6095" i="3"/>
  <c r="N6095" i="3" a="1"/>
  <c r="M6095" i="3"/>
  <c r="L6095" i="3"/>
  <c r="K6095" i="3"/>
  <c r="G6095" i="3"/>
  <c r="C6095" i="3"/>
  <c r="D6095" i="3" s="1"/>
  <c r="N6094" i="3" a="1"/>
  <c r="N6094" i="3" s="1"/>
  <c r="M6094" i="3"/>
  <c r="L6094" i="3"/>
  <c r="K6094" i="3"/>
  <c r="G6094" i="3"/>
  <c r="C6094" i="3"/>
  <c r="D6094" i="3" s="1"/>
  <c r="N6093" i="3" a="1"/>
  <c r="N6093" i="3" s="1"/>
  <c r="M6093" i="3"/>
  <c r="L6093" i="3"/>
  <c r="K6093" i="3"/>
  <c r="G6093" i="3"/>
  <c r="C6093" i="3"/>
  <c r="D6093" i="3" s="1"/>
  <c r="N6092" i="3" a="1"/>
  <c r="N6092" i="3" s="1"/>
  <c r="M6092" i="3"/>
  <c r="L6092" i="3"/>
  <c r="K6092" i="3"/>
  <c r="G6092" i="3"/>
  <c r="C6092" i="3"/>
  <c r="D6092" i="3" s="1"/>
  <c r="N6091" i="3" a="1"/>
  <c r="N6091" i="3" s="1"/>
  <c r="M6091" i="3"/>
  <c r="L6091" i="3"/>
  <c r="K6091" i="3"/>
  <c r="G6091" i="3"/>
  <c r="C6091" i="3"/>
  <c r="D6091" i="3" s="1"/>
  <c r="N6090" i="3" a="1"/>
  <c r="N6090" i="3" s="1"/>
  <c r="M6090" i="3"/>
  <c r="L6090" i="3"/>
  <c r="K6090" i="3"/>
  <c r="G6090" i="3"/>
  <c r="C6090" i="3"/>
  <c r="D6090" i="3" s="1"/>
  <c r="N6089" i="3" a="1"/>
  <c r="N6089" i="3" s="1"/>
  <c r="M6089" i="3"/>
  <c r="L6089" i="3"/>
  <c r="K6089" i="3"/>
  <c r="G6089" i="3"/>
  <c r="C6089" i="3"/>
  <c r="D6089" i="3" s="1"/>
  <c r="N6088" i="3" a="1"/>
  <c r="N6088" i="3" s="1"/>
  <c r="M6088" i="3"/>
  <c r="L6088" i="3"/>
  <c r="K6088" i="3"/>
  <c r="G6088" i="3"/>
  <c r="C6088" i="3"/>
  <c r="D6088" i="3" s="1"/>
  <c r="N6087" i="3" a="1"/>
  <c r="N6087" i="3" s="1"/>
  <c r="M6087" i="3"/>
  <c r="L6087" i="3"/>
  <c r="K6087" i="3"/>
  <c r="G6087" i="3"/>
  <c r="C6087" i="3"/>
  <c r="D6087" i="3" s="1"/>
  <c r="N6086" i="3" a="1"/>
  <c r="N6086" i="3" s="1"/>
  <c r="M6086" i="3"/>
  <c r="L6086" i="3"/>
  <c r="K6086" i="3"/>
  <c r="G6086" i="3"/>
  <c r="C6086" i="3"/>
  <c r="D6086" i="3" s="1"/>
  <c r="N6085" i="3" a="1"/>
  <c r="N6085" i="3" s="1"/>
  <c r="M6085" i="3"/>
  <c r="L6085" i="3"/>
  <c r="K6085" i="3"/>
  <c r="G6085" i="3"/>
  <c r="C6085" i="3"/>
  <c r="D6085" i="3" s="1"/>
  <c r="N6084" i="3" a="1"/>
  <c r="N6084" i="3" s="1"/>
  <c r="M6084" i="3"/>
  <c r="L6084" i="3"/>
  <c r="K6084" i="3"/>
  <c r="G6084" i="3"/>
  <c r="C6084" i="3"/>
  <c r="D6084" i="3" s="1"/>
  <c r="N6083" i="3" a="1"/>
  <c r="N6083" i="3" s="1"/>
  <c r="M6083" i="3"/>
  <c r="L6083" i="3"/>
  <c r="K6083" i="3"/>
  <c r="G6083" i="3"/>
  <c r="C6083" i="3"/>
  <c r="D6083" i="3" s="1"/>
  <c r="N6082" i="3" a="1"/>
  <c r="N6082" i="3" s="1"/>
  <c r="M6082" i="3"/>
  <c r="L6082" i="3"/>
  <c r="K6082" i="3"/>
  <c r="G6082" i="3"/>
  <c r="C6082" i="3"/>
  <c r="D6082" i="3" s="1"/>
  <c r="N6081" i="3" a="1"/>
  <c r="N6081" i="3" s="1"/>
  <c r="M6081" i="3"/>
  <c r="L6081" i="3"/>
  <c r="K6081" i="3"/>
  <c r="G6081" i="3"/>
  <c r="C6081" i="3"/>
  <c r="D6081" i="3" s="1"/>
  <c r="N6080" i="3" a="1"/>
  <c r="N6080" i="3" s="1"/>
  <c r="M6080" i="3"/>
  <c r="L6080" i="3"/>
  <c r="K6080" i="3"/>
  <c r="G6080" i="3"/>
  <c r="C6080" i="3"/>
  <c r="D6080" i="3" s="1"/>
  <c r="N6079" i="3" a="1"/>
  <c r="N6079" i="3" s="1"/>
  <c r="M6079" i="3"/>
  <c r="L6079" i="3"/>
  <c r="K6079" i="3"/>
  <c r="G6079" i="3"/>
  <c r="C6079" i="3"/>
  <c r="D6079" i="3" s="1"/>
  <c r="N6078" i="3" a="1"/>
  <c r="N6078" i="3" s="1"/>
  <c r="M6078" i="3"/>
  <c r="L6078" i="3"/>
  <c r="K6078" i="3"/>
  <c r="G6078" i="3"/>
  <c r="C6078" i="3"/>
  <c r="D6078" i="3" s="1"/>
  <c r="N6077" i="3" a="1"/>
  <c r="N6077" i="3" s="1"/>
  <c r="M6077" i="3"/>
  <c r="L6077" i="3"/>
  <c r="K6077" i="3"/>
  <c r="G6077" i="3"/>
  <c r="C6077" i="3"/>
  <c r="D6077" i="3" s="1"/>
  <c r="N6076" i="3" a="1"/>
  <c r="N6076" i="3" s="1"/>
  <c r="M6076" i="3"/>
  <c r="L6076" i="3"/>
  <c r="K6076" i="3"/>
  <c r="G6076" i="3"/>
  <c r="C6076" i="3"/>
  <c r="D6076" i="3" s="1"/>
  <c r="N6075" i="3" a="1"/>
  <c r="N6075" i="3" s="1"/>
  <c r="M6075" i="3"/>
  <c r="L6075" i="3"/>
  <c r="K6075" i="3"/>
  <c r="G6075" i="3"/>
  <c r="C6075" i="3"/>
  <c r="D6075" i="3" s="1"/>
  <c r="N6074" i="3" a="1"/>
  <c r="N6074" i="3" s="1"/>
  <c r="M6074" i="3"/>
  <c r="L6074" i="3"/>
  <c r="K6074" i="3"/>
  <c r="G6074" i="3"/>
  <c r="C6074" i="3"/>
  <c r="D6074" i="3" s="1"/>
  <c r="N6073" i="3" a="1"/>
  <c r="N6073" i="3" s="1"/>
  <c r="M6073" i="3"/>
  <c r="L6073" i="3"/>
  <c r="K6073" i="3"/>
  <c r="G6073" i="3"/>
  <c r="C6073" i="3"/>
  <c r="D6073" i="3" s="1"/>
  <c r="N6072" i="3" a="1"/>
  <c r="N6072" i="3" s="1"/>
  <c r="M6072" i="3"/>
  <c r="L6072" i="3"/>
  <c r="K6072" i="3"/>
  <c r="G6072" i="3"/>
  <c r="C6072" i="3"/>
  <c r="D6072" i="3" s="1"/>
  <c r="N6071" i="3" a="1"/>
  <c r="N6071" i="3" s="1"/>
  <c r="M6071" i="3"/>
  <c r="L6071" i="3"/>
  <c r="K6071" i="3"/>
  <c r="G6071" i="3"/>
  <c r="C6071" i="3"/>
  <c r="D6071" i="3" s="1"/>
  <c r="N6070" i="3" a="1"/>
  <c r="N6070" i="3" s="1"/>
  <c r="M6070" i="3"/>
  <c r="L6070" i="3"/>
  <c r="K6070" i="3"/>
  <c r="G6070" i="3"/>
  <c r="C6070" i="3"/>
  <c r="D6070" i="3" s="1"/>
  <c r="N6069" i="3" a="1"/>
  <c r="N6069" i="3" s="1"/>
  <c r="M6069" i="3"/>
  <c r="L6069" i="3"/>
  <c r="K6069" i="3"/>
  <c r="G6069" i="3"/>
  <c r="C6069" i="3"/>
  <c r="D6069" i="3" s="1"/>
  <c r="N6068" i="3" a="1"/>
  <c r="N6068" i="3" s="1"/>
  <c r="M6068" i="3"/>
  <c r="L6068" i="3"/>
  <c r="K6068" i="3"/>
  <c r="G6068" i="3"/>
  <c r="C6068" i="3"/>
  <c r="D6068" i="3" s="1"/>
  <c r="N6067" i="3" a="1"/>
  <c r="N6067" i="3" s="1"/>
  <c r="M6067" i="3"/>
  <c r="L6067" i="3"/>
  <c r="K6067" i="3"/>
  <c r="G6067" i="3"/>
  <c r="C6067" i="3"/>
  <c r="D6067" i="3" s="1"/>
  <c r="N6066" i="3" a="1"/>
  <c r="N6066" i="3" s="1"/>
  <c r="M6066" i="3"/>
  <c r="L6066" i="3"/>
  <c r="K6066" i="3"/>
  <c r="G6066" i="3"/>
  <c r="C6066" i="3"/>
  <c r="D6066" i="3" s="1"/>
  <c r="N6065" i="3" a="1"/>
  <c r="N6065" i="3" s="1"/>
  <c r="M6065" i="3"/>
  <c r="L6065" i="3"/>
  <c r="K6065" i="3"/>
  <c r="G6065" i="3"/>
  <c r="C6065" i="3"/>
  <c r="D6065" i="3" s="1"/>
  <c r="N6064" i="3" a="1"/>
  <c r="N6064" i="3" s="1"/>
  <c r="M6064" i="3"/>
  <c r="L6064" i="3"/>
  <c r="K6064" i="3"/>
  <c r="G6064" i="3"/>
  <c r="C6064" i="3"/>
  <c r="D6064" i="3" s="1"/>
  <c r="N6063" i="3" a="1"/>
  <c r="N6063" i="3" s="1"/>
  <c r="M6063" i="3"/>
  <c r="L6063" i="3"/>
  <c r="K6063" i="3"/>
  <c r="G6063" i="3"/>
  <c r="C6063" i="3"/>
  <c r="D6063" i="3" s="1"/>
  <c r="N6062" i="3" a="1"/>
  <c r="N6062" i="3" s="1"/>
  <c r="M6062" i="3"/>
  <c r="L6062" i="3"/>
  <c r="K6062" i="3"/>
  <c r="G6062" i="3"/>
  <c r="C6062" i="3"/>
  <c r="D6062" i="3" s="1"/>
  <c r="N6061" i="3" a="1"/>
  <c r="N6061" i="3" s="1"/>
  <c r="M6061" i="3"/>
  <c r="L6061" i="3"/>
  <c r="K6061" i="3"/>
  <c r="G6061" i="3"/>
  <c r="C6061" i="3"/>
  <c r="D6061" i="3" s="1"/>
  <c r="N6060" i="3" a="1"/>
  <c r="N6060" i="3" s="1"/>
  <c r="M6060" i="3"/>
  <c r="L6060" i="3"/>
  <c r="K6060" i="3"/>
  <c r="G6060" i="3"/>
  <c r="C6060" i="3"/>
  <c r="D6060" i="3" s="1"/>
  <c r="N6059" i="3" a="1"/>
  <c r="N6059" i="3" s="1"/>
  <c r="M6059" i="3"/>
  <c r="L6059" i="3"/>
  <c r="K6059" i="3"/>
  <c r="G6059" i="3"/>
  <c r="C6059" i="3"/>
  <c r="D6059" i="3" s="1"/>
  <c r="N6058" i="3" a="1"/>
  <c r="N6058" i="3" s="1"/>
  <c r="M6058" i="3"/>
  <c r="L6058" i="3"/>
  <c r="K6058" i="3"/>
  <c r="G6058" i="3"/>
  <c r="C6058" i="3"/>
  <c r="D6058" i="3" s="1"/>
  <c r="N6057" i="3" a="1"/>
  <c r="N6057" i="3" s="1"/>
  <c r="M6057" i="3"/>
  <c r="L6057" i="3"/>
  <c r="K6057" i="3"/>
  <c r="G6057" i="3"/>
  <c r="C6057" i="3"/>
  <c r="D6057" i="3" s="1"/>
  <c r="N6056" i="3" a="1"/>
  <c r="N6056" i="3" s="1"/>
  <c r="M6056" i="3"/>
  <c r="L6056" i="3"/>
  <c r="K6056" i="3"/>
  <c r="G6056" i="3"/>
  <c r="C6056" i="3"/>
  <c r="D6056" i="3" s="1"/>
  <c r="N6055" i="3" a="1"/>
  <c r="N6055" i="3" s="1"/>
  <c r="M6055" i="3"/>
  <c r="L6055" i="3"/>
  <c r="K6055" i="3"/>
  <c r="G6055" i="3"/>
  <c r="C6055" i="3"/>
  <c r="D6055" i="3" s="1"/>
  <c r="N6054" i="3" a="1"/>
  <c r="N6054" i="3" s="1"/>
  <c r="M6054" i="3"/>
  <c r="L6054" i="3"/>
  <c r="K6054" i="3"/>
  <c r="G6054" i="3"/>
  <c r="C6054" i="3"/>
  <c r="D6054" i="3" s="1"/>
  <c r="N6053" i="3" a="1"/>
  <c r="N6053" i="3" s="1"/>
  <c r="M6053" i="3"/>
  <c r="L6053" i="3"/>
  <c r="K6053" i="3"/>
  <c r="G6053" i="3"/>
  <c r="C6053" i="3"/>
  <c r="D6053" i="3" s="1"/>
  <c r="N6052" i="3" a="1"/>
  <c r="N6052" i="3" s="1"/>
  <c r="M6052" i="3"/>
  <c r="L6052" i="3"/>
  <c r="K6052" i="3"/>
  <c r="G6052" i="3"/>
  <c r="C6052" i="3"/>
  <c r="D6052" i="3" s="1"/>
  <c r="N6051" i="3" a="1"/>
  <c r="N6051" i="3" s="1"/>
  <c r="M6051" i="3"/>
  <c r="L6051" i="3"/>
  <c r="K6051" i="3"/>
  <c r="G6051" i="3"/>
  <c r="C6051" i="3"/>
  <c r="D6051" i="3" s="1"/>
  <c r="N6050" i="3" a="1"/>
  <c r="N6050" i="3" s="1"/>
  <c r="M6050" i="3"/>
  <c r="L6050" i="3"/>
  <c r="K6050" i="3"/>
  <c r="G6050" i="3"/>
  <c r="C6050" i="3"/>
  <c r="D6050" i="3" s="1"/>
  <c r="N6049" i="3" a="1"/>
  <c r="N6049" i="3" s="1"/>
  <c r="M6049" i="3"/>
  <c r="L6049" i="3"/>
  <c r="K6049" i="3"/>
  <c r="G6049" i="3"/>
  <c r="C6049" i="3"/>
  <c r="D6049" i="3" s="1"/>
  <c r="N6048" i="3" a="1"/>
  <c r="N6048" i="3" s="1"/>
  <c r="M6048" i="3"/>
  <c r="L6048" i="3"/>
  <c r="K6048" i="3"/>
  <c r="G6048" i="3"/>
  <c r="C6048" i="3"/>
  <c r="D6048" i="3" s="1"/>
  <c r="N6047" i="3" a="1"/>
  <c r="N6047" i="3" s="1"/>
  <c r="M6047" i="3"/>
  <c r="L6047" i="3"/>
  <c r="K6047" i="3"/>
  <c r="G6047" i="3"/>
  <c r="C6047" i="3"/>
  <c r="D6047" i="3" s="1"/>
  <c r="N6046" i="3" a="1"/>
  <c r="N6046" i="3" s="1"/>
  <c r="M6046" i="3"/>
  <c r="L6046" i="3"/>
  <c r="K6046" i="3"/>
  <c r="G6046" i="3"/>
  <c r="C6046" i="3"/>
  <c r="D6046" i="3" s="1"/>
  <c r="N6045" i="3" a="1"/>
  <c r="N6045" i="3" s="1"/>
  <c r="M6045" i="3"/>
  <c r="L6045" i="3"/>
  <c r="K6045" i="3"/>
  <c r="G6045" i="3"/>
  <c r="C6045" i="3"/>
  <c r="D6045" i="3" s="1"/>
  <c r="N6044" i="3" a="1"/>
  <c r="N6044" i="3" s="1"/>
  <c r="M6044" i="3"/>
  <c r="L6044" i="3"/>
  <c r="K6044" i="3"/>
  <c r="G6044" i="3"/>
  <c r="C6044" i="3"/>
  <c r="D6044" i="3" s="1"/>
  <c r="N6043" i="3" a="1"/>
  <c r="N6043" i="3" s="1"/>
  <c r="M6043" i="3"/>
  <c r="L6043" i="3"/>
  <c r="K6043" i="3"/>
  <c r="G6043" i="3"/>
  <c r="C6043" i="3"/>
  <c r="D6043" i="3" s="1"/>
  <c r="N6042" i="3" a="1"/>
  <c r="N6042" i="3" s="1"/>
  <c r="M6042" i="3"/>
  <c r="L6042" i="3"/>
  <c r="K6042" i="3"/>
  <c r="G6042" i="3"/>
  <c r="C6042" i="3"/>
  <c r="D6042" i="3" s="1"/>
  <c r="N6041" i="3" a="1"/>
  <c r="N6041" i="3" s="1"/>
  <c r="M6041" i="3"/>
  <c r="L6041" i="3"/>
  <c r="K6041" i="3"/>
  <c r="G6041" i="3"/>
  <c r="C6041" i="3"/>
  <c r="D6041" i="3" s="1"/>
  <c r="N6040" i="3" a="1"/>
  <c r="N6040" i="3" s="1"/>
  <c r="M6040" i="3"/>
  <c r="L6040" i="3"/>
  <c r="K6040" i="3"/>
  <c r="G6040" i="3"/>
  <c r="C6040" i="3"/>
  <c r="D6040" i="3" s="1"/>
  <c r="N6039" i="3" a="1"/>
  <c r="N6039" i="3" s="1"/>
  <c r="M6039" i="3"/>
  <c r="L6039" i="3"/>
  <c r="K6039" i="3"/>
  <c r="G6039" i="3"/>
  <c r="C6039" i="3"/>
  <c r="D6039" i="3" s="1"/>
  <c r="N6038" i="3" a="1"/>
  <c r="N6038" i="3" s="1"/>
  <c r="M6038" i="3"/>
  <c r="L6038" i="3"/>
  <c r="K6038" i="3"/>
  <c r="G6038" i="3"/>
  <c r="C6038" i="3"/>
  <c r="D6038" i="3" s="1"/>
  <c r="N6037" i="3" a="1"/>
  <c r="N6037" i="3" s="1"/>
  <c r="M6037" i="3"/>
  <c r="L6037" i="3"/>
  <c r="K6037" i="3"/>
  <c r="G6037" i="3"/>
  <c r="C6037" i="3"/>
  <c r="D6037" i="3" s="1"/>
  <c r="N6036" i="3" a="1"/>
  <c r="N6036" i="3" s="1"/>
  <c r="M6036" i="3"/>
  <c r="L6036" i="3"/>
  <c r="K6036" i="3"/>
  <c r="G6036" i="3"/>
  <c r="C6036" i="3"/>
  <c r="D6036" i="3" s="1"/>
  <c r="N6035" i="3" a="1"/>
  <c r="N6035" i="3" s="1"/>
  <c r="M6035" i="3"/>
  <c r="L6035" i="3"/>
  <c r="K6035" i="3"/>
  <c r="G6035" i="3"/>
  <c r="C6035" i="3"/>
  <c r="D6035" i="3" s="1"/>
  <c r="N6034" i="3" a="1"/>
  <c r="N6034" i="3" s="1"/>
  <c r="M6034" i="3"/>
  <c r="L6034" i="3"/>
  <c r="K6034" i="3"/>
  <c r="G6034" i="3"/>
  <c r="C6034" i="3"/>
  <c r="D6034" i="3" s="1"/>
  <c r="N6033" i="3" a="1"/>
  <c r="N6033" i="3" s="1"/>
  <c r="M6033" i="3"/>
  <c r="L6033" i="3"/>
  <c r="K6033" i="3"/>
  <c r="G6033" i="3"/>
  <c r="C6033" i="3"/>
  <c r="D6033" i="3" s="1"/>
  <c r="N6032" i="3" a="1"/>
  <c r="N6032" i="3" s="1"/>
  <c r="M6032" i="3"/>
  <c r="L6032" i="3"/>
  <c r="K6032" i="3"/>
  <c r="G6032" i="3"/>
  <c r="C6032" i="3"/>
  <c r="D6032" i="3" s="1"/>
  <c r="N6031" i="3" a="1"/>
  <c r="N6031" i="3" s="1"/>
  <c r="M6031" i="3"/>
  <c r="L6031" i="3"/>
  <c r="K6031" i="3"/>
  <c r="G6031" i="3"/>
  <c r="C6031" i="3"/>
  <c r="D6031" i="3" s="1"/>
  <c r="N6030" i="3" a="1"/>
  <c r="N6030" i="3" s="1"/>
  <c r="M6030" i="3"/>
  <c r="L6030" i="3"/>
  <c r="K6030" i="3"/>
  <c r="G6030" i="3"/>
  <c r="C6030" i="3"/>
  <c r="D6030" i="3" s="1"/>
  <c r="N6029" i="3" a="1"/>
  <c r="N6029" i="3" s="1"/>
  <c r="M6029" i="3"/>
  <c r="L6029" i="3"/>
  <c r="K6029" i="3"/>
  <c r="G6029" i="3"/>
  <c r="C6029" i="3"/>
  <c r="D6029" i="3" s="1"/>
  <c r="N6028" i="3" a="1"/>
  <c r="N6028" i="3" s="1"/>
  <c r="M6028" i="3"/>
  <c r="L6028" i="3"/>
  <c r="K6028" i="3"/>
  <c r="G6028" i="3"/>
  <c r="C6028" i="3"/>
  <c r="D6028" i="3" s="1"/>
  <c r="N6027" i="3" a="1"/>
  <c r="N6027" i="3" s="1"/>
  <c r="M6027" i="3"/>
  <c r="L6027" i="3"/>
  <c r="K6027" i="3"/>
  <c r="G6027" i="3"/>
  <c r="C6027" i="3"/>
  <c r="D6027" i="3" s="1"/>
  <c r="N6026" i="3" a="1"/>
  <c r="N6026" i="3" s="1"/>
  <c r="M6026" i="3"/>
  <c r="L6026" i="3"/>
  <c r="K6026" i="3"/>
  <c r="G6026" i="3"/>
  <c r="C6026" i="3"/>
  <c r="D6026" i="3" s="1"/>
  <c r="N6025" i="3" a="1"/>
  <c r="N6025" i="3" s="1"/>
  <c r="M6025" i="3"/>
  <c r="L6025" i="3"/>
  <c r="K6025" i="3"/>
  <c r="G6025" i="3"/>
  <c r="C6025" i="3"/>
  <c r="D6025" i="3" s="1"/>
  <c r="N6024" i="3" a="1"/>
  <c r="N6024" i="3" s="1"/>
  <c r="M6024" i="3"/>
  <c r="L6024" i="3"/>
  <c r="K6024" i="3"/>
  <c r="G6024" i="3"/>
  <c r="C6024" i="3"/>
  <c r="D6024" i="3" s="1"/>
  <c r="N6023" i="3" a="1"/>
  <c r="N6023" i="3" s="1"/>
  <c r="M6023" i="3"/>
  <c r="L6023" i="3"/>
  <c r="K6023" i="3"/>
  <c r="G6023" i="3"/>
  <c r="C6023" i="3"/>
  <c r="D6023" i="3" s="1"/>
  <c r="N6022" i="3" a="1"/>
  <c r="N6022" i="3" s="1"/>
  <c r="M6022" i="3"/>
  <c r="L6022" i="3"/>
  <c r="K6022" i="3"/>
  <c r="G6022" i="3"/>
  <c r="C6022" i="3"/>
  <c r="D6022" i="3" s="1"/>
  <c r="N6021" i="3" a="1"/>
  <c r="N6021" i="3" s="1"/>
  <c r="M6021" i="3"/>
  <c r="L6021" i="3"/>
  <c r="K6021" i="3"/>
  <c r="G6021" i="3"/>
  <c r="C6021" i="3"/>
  <c r="D6021" i="3" s="1"/>
  <c r="N6020" i="3" a="1"/>
  <c r="N6020" i="3" s="1"/>
  <c r="M6020" i="3"/>
  <c r="L6020" i="3"/>
  <c r="K6020" i="3"/>
  <c r="G6020" i="3"/>
  <c r="C6020" i="3"/>
  <c r="D6020" i="3" s="1"/>
  <c r="N6019" i="3" a="1"/>
  <c r="N6019" i="3" s="1"/>
  <c r="M6019" i="3"/>
  <c r="L6019" i="3"/>
  <c r="K6019" i="3"/>
  <c r="G6019" i="3"/>
  <c r="C6019" i="3"/>
  <c r="D6019" i="3" s="1"/>
  <c r="N6018" i="3" a="1"/>
  <c r="N6018" i="3" s="1"/>
  <c r="M6018" i="3"/>
  <c r="L6018" i="3"/>
  <c r="K6018" i="3"/>
  <c r="G6018" i="3"/>
  <c r="C6018" i="3"/>
  <c r="D6018" i="3" s="1"/>
  <c r="N6017" i="3" a="1"/>
  <c r="N6017" i="3" s="1"/>
  <c r="M6017" i="3"/>
  <c r="L6017" i="3"/>
  <c r="K6017" i="3"/>
  <c r="G6017" i="3"/>
  <c r="C6017" i="3"/>
  <c r="D6017" i="3" s="1"/>
  <c r="N6016" i="3"/>
  <c r="N6016" i="3" a="1"/>
  <c r="M6016" i="3"/>
  <c r="L6016" i="3"/>
  <c r="K6016" i="3"/>
  <c r="G6016" i="3"/>
  <c r="C6016" i="3"/>
  <c r="D6016" i="3" s="1"/>
  <c r="N6015" i="3" a="1"/>
  <c r="N6015" i="3" s="1"/>
  <c r="M6015" i="3"/>
  <c r="L6015" i="3"/>
  <c r="K6015" i="3"/>
  <c r="G6015" i="3"/>
  <c r="C6015" i="3"/>
  <c r="D6015" i="3" s="1"/>
  <c r="N6014" i="3" a="1"/>
  <c r="N6014" i="3" s="1"/>
  <c r="M6014" i="3"/>
  <c r="L6014" i="3"/>
  <c r="K6014" i="3"/>
  <c r="G6014" i="3"/>
  <c r="C6014" i="3"/>
  <c r="D6014" i="3" s="1"/>
  <c r="N6013" i="3" a="1"/>
  <c r="N6013" i="3" s="1"/>
  <c r="M6013" i="3"/>
  <c r="L6013" i="3"/>
  <c r="K6013" i="3"/>
  <c r="G6013" i="3"/>
  <c r="C6013" i="3"/>
  <c r="D6013" i="3" s="1"/>
  <c r="N6012" i="3" a="1"/>
  <c r="N6012" i="3" s="1"/>
  <c r="M6012" i="3"/>
  <c r="L6012" i="3"/>
  <c r="K6012" i="3"/>
  <c r="G6012" i="3"/>
  <c r="C6012" i="3"/>
  <c r="D6012" i="3" s="1"/>
  <c r="N6011" i="3" a="1"/>
  <c r="N6011" i="3" s="1"/>
  <c r="M6011" i="3"/>
  <c r="L6011" i="3"/>
  <c r="K6011" i="3"/>
  <c r="G6011" i="3"/>
  <c r="C6011" i="3"/>
  <c r="D6011" i="3" s="1"/>
  <c r="N6010" i="3" a="1"/>
  <c r="N6010" i="3" s="1"/>
  <c r="M6010" i="3"/>
  <c r="L6010" i="3"/>
  <c r="K6010" i="3"/>
  <c r="G6010" i="3"/>
  <c r="C6010" i="3"/>
  <c r="D6010" i="3" s="1"/>
  <c r="N6009" i="3" a="1"/>
  <c r="N6009" i="3" s="1"/>
  <c r="M6009" i="3"/>
  <c r="L6009" i="3"/>
  <c r="K6009" i="3"/>
  <c r="G6009" i="3"/>
  <c r="C6009" i="3"/>
  <c r="D6009" i="3" s="1"/>
  <c r="N6008" i="3" a="1"/>
  <c r="N6008" i="3" s="1"/>
  <c r="M6008" i="3"/>
  <c r="L6008" i="3"/>
  <c r="K6008" i="3"/>
  <c r="G6008" i="3"/>
  <c r="C6008" i="3"/>
  <c r="D6008" i="3" s="1"/>
  <c r="N6007" i="3" a="1"/>
  <c r="N6007" i="3" s="1"/>
  <c r="M6007" i="3"/>
  <c r="L6007" i="3"/>
  <c r="K6007" i="3"/>
  <c r="G6007" i="3"/>
  <c r="C6007" i="3"/>
  <c r="D6007" i="3" s="1"/>
  <c r="N6006" i="3" a="1"/>
  <c r="N6006" i="3" s="1"/>
  <c r="M6006" i="3"/>
  <c r="L6006" i="3"/>
  <c r="K6006" i="3"/>
  <c r="G6006" i="3"/>
  <c r="C6006" i="3"/>
  <c r="D6006" i="3" s="1"/>
  <c r="N6005" i="3" a="1"/>
  <c r="N6005" i="3" s="1"/>
  <c r="M6005" i="3"/>
  <c r="L6005" i="3"/>
  <c r="K6005" i="3"/>
  <c r="G6005" i="3"/>
  <c r="C6005" i="3"/>
  <c r="D6005" i="3" s="1"/>
  <c r="N6004" i="3" a="1"/>
  <c r="N6004" i="3" s="1"/>
  <c r="M6004" i="3"/>
  <c r="L6004" i="3"/>
  <c r="K6004" i="3"/>
  <c r="G6004" i="3"/>
  <c r="C6004" i="3"/>
  <c r="D6004" i="3" s="1"/>
  <c r="N6003" i="3" a="1"/>
  <c r="N6003" i="3" s="1"/>
  <c r="M6003" i="3"/>
  <c r="L6003" i="3"/>
  <c r="K6003" i="3"/>
  <c r="G6003" i="3"/>
  <c r="C6003" i="3"/>
  <c r="D6003" i="3" s="1"/>
  <c r="N6002" i="3" a="1"/>
  <c r="N6002" i="3" s="1"/>
  <c r="M6002" i="3"/>
  <c r="L6002" i="3"/>
  <c r="K6002" i="3"/>
  <c r="G6002" i="3"/>
  <c r="C6002" i="3"/>
  <c r="D6002" i="3" s="1"/>
  <c r="N6001" i="3" a="1"/>
  <c r="N6001" i="3" s="1"/>
  <c r="M6001" i="3"/>
  <c r="L6001" i="3"/>
  <c r="K6001" i="3"/>
  <c r="G6001" i="3"/>
  <c r="C6001" i="3"/>
  <c r="D6001" i="3" s="1"/>
  <c r="N6000" i="3" a="1"/>
  <c r="N6000" i="3" s="1"/>
  <c r="M6000" i="3"/>
  <c r="L6000" i="3"/>
  <c r="K6000" i="3"/>
  <c r="G6000" i="3"/>
  <c r="C6000" i="3"/>
  <c r="D6000" i="3" s="1"/>
  <c r="N5999" i="3" a="1"/>
  <c r="N5999" i="3" s="1"/>
  <c r="M5999" i="3"/>
  <c r="L5999" i="3"/>
  <c r="K5999" i="3"/>
  <c r="G5999" i="3"/>
  <c r="C5999" i="3"/>
  <c r="D5999" i="3" s="1"/>
  <c r="N5998" i="3" a="1"/>
  <c r="N5998" i="3" s="1"/>
  <c r="M5998" i="3"/>
  <c r="L5998" i="3"/>
  <c r="K5998" i="3"/>
  <c r="G5998" i="3"/>
  <c r="C5998" i="3"/>
  <c r="D5998" i="3" s="1"/>
  <c r="N5997" i="3" a="1"/>
  <c r="N5997" i="3" s="1"/>
  <c r="M5997" i="3"/>
  <c r="L5997" i="3"/>
  <c r="K5997" i="3"/>
  <c r="G5997" i="3"/>
  <c r="C5997" i="3"/>
  <c r="D5997" i="3" s="1"/>
  <c r="N5996" i="3" a="1"/>
  <c r="N5996" i="3" s="1"/>
  <c r="M5996" i="3"/>
  <c r="L5996" i="3"/>
  <c r="K5996" i="3"/>
  <c r="G5996" i="3"/>
  <c r="C5996" i="3"/>
  <c r="D5996" i="3" s="1"/>
  <c r="N5995" i="3" a="1"/>
  <c r="N5995" i="3" s="1"/>
  <c r="M5995" i="3"/>
  <c r="L5995" i="3"/>
  <c r="K5995" i="3"/>
  <c r="G5995" i="3"/>
  <c r="C5995" i="3"/>
  <c r="D5995" i="3" s="1"/>
  <c r="N5994" i="3" a="1"/>
  <c r="N5994" i="3" s="1"/>
  <c r="M5994" i="3"/>
  <c r="L5994" i="3"/>
  <c r="K5994" i="3"/>
  <c r="G5994" i="3"/>
  <c r="C5994" i="3"/>
  <c r="D5994" i="3" s="1"/>
  <c r="N5993" i="3" a="1"/>
  <c r="N5993" i="3" s="1"/>
  <c r="M5993" i="3"/>
  <c r="L5993" i="3"/>
  <c r="K5993" i="3"/>
  <c r="G5993" i="3"/>
  <c r="C5993" i="3"/>
  <c r="D5993" i="3" s="1"/>
  <c r="N5992" i="3" a="1"/>
  <c r="N5992" i="3" s="1"/>
  <c r="M5992" i="3"/>
  <c r="L5992" i="3"/>
  <c r="K5992" i="3"/>
  <c r="G5992" i="3"/>
  <c r="C5992" i="3"/>
  <c r="D5992" i="3" s="1"/>
  <c r="N5991" i="3" a="1"/>
  <c r="N5991" i="3" s="1"/>
  <c r="M5991" i="3"/>
  <c r="L5991" i="3"/>
  <c r="K5991" i="3"/>
  <c r="G5991" i="3"/>
  <c r="C5991" i="3"/>
  <c r="D5991" i="3" s="1"/>
  <c r="N5990" i="3" a="1"/>
  <c r="N5990" i="3" s="1"/>
  <c r="M5990" i="3"/>
  <c r="L5990" i="3"/>
  <c r="K5990" i="3"/>
  <c r="G5990" i="3"/>
  <c r="C5990" i="3"/>
  <c r="D5990" i="3" s="1"/>
  <c r="N5989" i="3" a="1"/>
  <c r="N5989" i="3" s="1"/>
  <c r="M5989" i="3"/>
  <c r="L5989" i="3"/>
  <c r="K5989" i="3"/>
  <c r="G5989" i="3"/>
  <c r="C5989" i="3"/>
  <c r="D5989" i="3" s="1"/>
  <c r="N5988" i="3" a="1"/>
  <c r="N5988" i="3" s="1"/>
  <c r="M5988" i="3"/>
  <c r="L5988" i="3"/>
  <c r="K5988" i="3"/>
  <c r="G5988" i="3"/>
  <c r="C5988" i="3"/>
  <c r="D5988" i="3" s="1"/>
  <c r="N5987" i="3" a="1"/>
  <c r="N5987" i="3" s="1"/>
  <c r="M5987" i="3"/>
  <c r="L5987" i="3"/>
  <c r="K5987" i="3"/>
  <c r="G5987" i="3"/>
  <c r="C5987" i="3"/>
  <c r="D5987" i="3" s="1"/>
  <c r="N5986" i="3" a="1"/>
  <c r="N5986" i="3" s="1"/>
  <c r="M5986" i="3"/>
  <c r="L5986" i="3"/>
  <c r="K5986" i="3"/>
  <c r="G5986" i="3"/>
  <c r="C5986" i="3"/>
  <c r="D5986" i="3" s="1"/>
  <c r="N5985" i="3" a="1"/>
  <c r="N5985" i="3" s="1"/>
  <c r="M5985" i="3"/>
  <c r="L5985" i="3"/>
  <c r="K5985" i="3"/>
  <c r="G5985" i="3"/>
  <c r="C5985" i="3"/>
  <c r="D5985" i="3" s="1"/>
  <c r="N5984" i="3" a="1"/>
  <c r="N5984" i="3" s="1"/>
  <c r="M5984" i="3"/>
  <c r="L5984" i="3"/>
  <c r="K5984" i="3"/>
  <c r="G5984" i="3"/>
  <c r="C5984" i="3"/>
  <c r="D5984" i="3" s="1"/>
  <c r="N5983" i="3" a="1"/>
  <c r="N5983" i="3" s="1"/>
  <c r="M5983" i="3"/>
  <c r="L5983" i="3"/>
  <c r="K5983" i="3"/>
  <c r="G5983" i="3"/>
  <c r="C5983" i="3"/>
  <c r="D5983" i="3" s="1"/>
  <c r="N5982" i="3" a="1"/>
  <c r="N5982" i="3" s="1"/>
  <c r="M5982" i="3"/>
  <c r="L5982" i="3"/>
  <c r="K5982" i="3"/>
  <c r="G5982" i="3"/>
  <c r="C5982" i="3"/>
  <c r="D5982" i="3" s="1"/>
  <c r="N5981" i="3" a="1"/>
  <c r="N5981" i="3" s="1"/>
  <c r="M5981" i="3"/>
  <c r="L5981" i="3"/>
  <c r="K5981" i="3"/>
  <c r="G5981" i="3"/>
  <c r="C5981" i="3"/>
  <c r="D5981" i="3" s="1"/>
  <c r="N5980" i="3" a="1"/>
  <c r="N5980" i="3" s="1"/>
  <c r="M5980" i="3"/>
  <c r="L5980" i="3"/>
  <c r="K5980" i="3"/>
  <c r="G5980" i="3"/>
  <c r="C5980" i="3"/>
  <c r="D5980" i="3" s="1"/>
  <c r="N5979" i="3" a="1"/>
  <c r="N5979" i="3" s="1"/>
  <c r="M5979" i="3"/>
  <c r="L5979" i="3"/>
  <c r="K5979" i="3"/>
  <c r="G5979" i="3"/>
  <c r="C5979" i="3"/>
  <c r="D5979" i="3" s="1"/>
  <c r="N5978" i="3" a="1"/>
  <c r="N5978" i="3" s="1"/>
  <c r="M5978" i="3"/>
  <c r="L5978" i="3"/>
  <c r="K5978" i="3"/>
  <c r="G5978" i="3"/>
  <c r="C5978" i="3"/>
  <c r="D5978" i="3" s="1"/>
  <c r="N5977" i="3" a="1"/>
  <c r="N5977" i="3" s="1"/>
  <c r="M5977" i="3"/>
  <c r="L5977" i="3"/>
  <c r="K5977" i="3"/>
  <c r="G5977" i="3"/>
  <c r="C5977" i="3"/>
  <c r="D5977" i="3" s="1"/>
  <c r="N5976" i="3" a="1"/>
  <c r="N5976" i="3" s="1"/>
  <c r="M5976" i="3"/>
  <c r="L5976" i="3"/>
  <c r="K5976" i="3"/>
  <c r="G5976" i="3"/>
  <c r="C5976" i="3"/>
  <c r="D5976" i="3" s="1"/>
  <c r="N5975" i="3" a="1"/>
  <c r="N5975" i="3" s="1"/>
  <c r="M5975" i="3"/>
  <c r="L5975" i="3"/>
  <c r="K5975" i="3"/>
  <c r="G5975" i="3"/>
  <c r="C5975" i="3"/>
  <c r="D5975" i="3" s="1"/>
  <c r="N5974" i="3" a="1"/>
  <c r="N5974" i="3" s="1"/>
  <c r="M5974" i="3"/>
  <c r="L5974" i="3"/>
  <c r="K5974" i="3"/>
  <c r="G5974" i="3"/>
  <c r="C5974" i="3"/>
  <c r="D5974" i="3" s="1"/>
  <c r="N5973" i="3" a="1"/>
  <c r="N5973" i="3" s="1"/>
  <c r="M5973" i="3"/>
  <c r="L5973" i="3"/>
  <c r="K5973" i="3"/>
  <c r="G5973" i="3"/>
  <c r="C5973" i="3"/>
  <c r="D5973" i="3" s="1"/>
  <c r="N5972" i="3" a="1"/>
  <c r="N5972" i="3" s="1"/>
  <c r="M5972" i="3"/>
  <c r="L5972" i="3"/>
  <c r="K5972" i="3"/>
  <c r="G5972" i="3"/>
  <c r="C5972" i="3"/>
  <c r="D5972" i="3" s="1"/>
  <c r="N5971" i="3" a="1"/>
  <c r="N5971" i="3" s="1"/>
  <c r="M5971" i="3"/>
  <c r="L5971" i="3"/>
  <c r="K5971" i="3"/>
  <c r="G5971" i="3"/>
  <c r="C5971" i="3"/>
  <c r="D5971" i="3" s="1"/>
  <c r="N5970" i="3" a="1"/>
  <c r="N5970" i="3" s="1"/>
  <c r="M5970" i="3"/>
  <c r="L5970" i="3"/>
  <c r="K5970" i="3"/>
  <c r="G5970" i="3"/>
  <c r="C5970" i="3"/>
  <c r="D5970" i="3" s="1"/>
  <c r="N5969" i="3" a="1"/>
  <c r="N5969" i="3" s="1"/>
  <c r="M5969" i="3"/>
  <c r="L5969" i="3"/>
  <c r="K5969" i="3"/>
  <c r="G5969" i="3"/>
  <c r="C5969" i="3"/>
  <c r="D5969" i="3" s="1"/>
  <c r="N5968" i="3" a="1"/>
  <c r="N5968" i="3" s="1"/>
  <c r="M5968" i="3"/>
  <c r="L5968" i="3"/>
  <c r="K5968" i="3"/>
  <c r="G5968" i="3"/>
  <c r="C5968" i="3"/>
  <c r="D5968" i="3" s="1"/>
  <c r="N5967" i="3" a="1"/>
  <c r="N5967" i="3" s="1"/>
  <c r="M5967" i="3"/>
  <c r="L5967" i="3"/>
  <c r="K5967" i="3"/>
  <c r="G5967" i="3"/>
  <c r="C5967" i="3"/>
  <c r="D5967" i="3" s="1"/>
  <c r="N5966" i="3" a="1"/>
  <c r="N5966" i="3" s="1"/>
  <c r="M5966" i="3"/>
  <c r="L5966" i="3"/>
  <c r="K5966" i="3"/>
  <c r="G5966" i="3"/>
  <c r="C5966" i="3"/>
  <c r="D5966" i="3" s="1"/>
  <c r="N5965" i="3" a="1"/>
  <c r="N5965" i="3" s="1"/>
  <c r="M5965" i="3"/>
  <c r="L5965" i="3"/>
  <c r="K5965" i="3"/>
  <c r="G5965" i="3"/>
  <c r="C5965" i="3"/>
  <c r="D5965" i="3" s="1"/>
  <c r="N5964" i="3" a="1"/>
  <c r="N5964" i="3" s="1"/>
  <c r="M5964" i="3"/>
  <c r="L5964" i="3"/>
  <c r="K5964" i="3"/>
  <c r="G5964" i="3"/>
  <c r="C5964" i="3"/>
  <c r="D5964" i="3" s="1"/>
  <c r="N5963" i="3" a="1"/>
  <c r="N5963" i="3" s="1"/>
  <c r="M5963" i="3"/>
  <c r="L5963" i="3"/>
  <c r="K5963" i="3"/>
  <c r="G5963" i="3"/>
  <c r="C5963" i="3"/>
  <c r="D5963" i="3" s="1"/>
  <c r="N5962" i="3" a="1"/>
  <c r="N5962" i="3" s="1"/>
  <c r="M5962" i="3"/>
  <c r="L5962" i="3"/>
  <c r="K5962" i="3"/>
  <c r="G5962" i="3"/>
  <c r="C5962" i="3"/>
  <c r="D5962" i="3" s="1"/>
  <c r="N5961" i="3" a="1"/>
  <c r="N5961" i="3" s="1"/>
  <c r="M5961" i="3"/>
  <c r="L5961" i="3"/>
  <c r="K5961" i="3"/>
  <c r="G5961" i="3"/>
  <c r="C5961" i="3"/>
  <c r="D5961" i="3" s="1"/>
  <c r="N5960" i="3" a="1"/>
  <c r="N5960" i="3" s="1"/>
  <c r="M5960" i="3"/>
  <c r="L5960" i="3"/>
  <c r="K5960" i="3"/>
  <c r="G5960" i="3"/>
  <c r="C5960" i="3"/>
  <c r="D5960" i="3" s="1"/>
  <c r="N5959" i="3" a="1"/>
  <c r="N5959" i="3" s="1"/>
  <c r="M5959" i="3"/>
  <c r="L5959" i="3"/>
  <c r="K5959" i="3"/>
  <c r="G5959" i="3"/>
  <c r="C5959" i="3"/>
  <c r="D5959" i="3" s="1"/>
  <c r="N5958" i="3" a="1"/>
  <c r="N5958" i="3" s="1"/>
  <c r="M5958" i="3"/>
  <c r="L5958" i="3"/>
  <c r="K5958" i="3"/>
  <c r="G5958" i="3"/>
  <c r="C5958" i="3"/>
  <c r="D5958" i="3" s="1"/>
  <c r="N5957" i="3" a="1"/>
  <c r="N5957" i="3" s="1"/>
  <c r="M5957" i="3"/>
  <c r="L5957" i="3"/>
  <c r="K5957" i="3"/>
  <c r="G5957" i="3"/>
  <c r="C5957" i="3"/>
  <c r="D5957" i="3" s="1"/>
  <c r="N5956" i="3" a="1"/>
  <c r="N5956" i="3" s="1"/>
  <c r="M5956" i="3"/>
  <c r="L5956" i="3"/>
  <c r="K5956" i="3"/>
  <c r="G5956" i="3"/>
  <c r="C5956" i="3"/>
  <c r="D5956" i="3" s="1"/>
  <c r="N5955" i="3" a="1"/>
  <c r="N5955" i="3" s="1"/>
  <c r="M5955" i="3"/>
  <c r="L5955" i="3"/>
  <c r="K5955" i="3"/>
  <c r="G5955" i="3"/>
  <c r="C5955" i="3"/>
  <c r="D5955" i="3" s="1"/>
  <c r="N5954" i="3" a="1"/>
  <c r="N5954" i="3" s="1"/>
  <c r="M5954" i="3"/>
  <c r="L5954" i="3"/>
  <c r="K5954" i="3"/>
  <c r="G5954" i="3"/>
  <c r="C5954" i="3"/>
  <c r="D5954" i="3" s="1"/>
  <c r="N5953" i="3" a="1"/>
  <c r="N5953" i="3" s="1"/>
  <c r="M5953" i="3"/>
  <c r="L5953" i="3"/>
  <c r="K5953" i="3"/>
  <c r="G5953" i="3"/>
  <c r="C5953" i="3"/>
  <c r="D5953" i="3" s="1"/>
  <c r="N5952" i="3" a="1"/>
  <c r="N5952" i="3" s="1"/>
  <c r="M5952" i="3"/>
  <c r="L5952" i="3"/>
  <c r="K5952" i="3"/>
  <c r="G5952" i="3"/>
  <c r="C5952" i="3"/>
  <c r="D5952" i="3" s="1"/>
  <c r="N5951" i="3" a="1"/>
  <c r="N5951" i="3" s="1"/>
  <c r="M5951" i="3"/>
  <c r="L5951" i="3"/>
  <c r="K5951" i="3"/>
  <c r="G5951" i="3"/>
  <c r="C5951" i="3"/>
  <c r="D5951" i="3" s="1"/>
  <c r="N5950" i="3" a="1"/>
  <c r="N5950" i="3" s="1"/>
  <c r="M5950" i="3"/>
  <c r="L5950" i="3"/>
  <c r="K5950" i="3"/>
  <c r="G5950" i="3"/>
  <c r="C5950" i="3"/>
  <c r="D5950" i="3" s="1"/>
  <c r="N5949" i="3" a="1"/>
  <c r="N5949" i="3" s="1"/>
  <c r="M5949" i="3"/>
  <c r="L5949" i="3"/>
  <c r="K5949" i="3"/>
  <c r="G5949" i="3"/>
  <c r="C5949" i="3"/>
  <c r="D5949" i="3" s="1"/>
  <c r="N5948" i="3" a="1"/>
  <c r="N5948" i="3" s="1"/>
  <c r="M5948" i="3"/>
  <c r="L5948" i="3"/>
  <c r="K5948" i="3"/>
  <c r="G5948" i="3"/>
  <c r="C5948" i="3"/>
  <c r="D5948" i="3" s="1"/>
  <c r="N5947" i="3" a="1"/>
  <c r="N5947" i="3" s="1"/>
  <c r="M5947" i="3"/>
  <c r="L5947" i="3"/>
  <c r="K5947" i="3"/>
  <c r="G5947" i="3"/>
  <c r="C5947" i="3"/>
  <c r="D5947" i="3" s="1"/>
  <c r="N5946" i="3" a="1"/>
  <c r="N5946" i="3" s="1"/>
  <c r="M5946" i="3"/>
  <c r="L5946" i="3"/>
  <c r="K5946" i="3"/>
  <c r="G5946" i="3"/>
  <c r="C5946" i="3"/>
  <c r="D5946" i="3" s="1"/>
  <c r="N5945" i="3" a="1"/>
  <c r="N5945" i="3" s="1"/>
  <c r="M5945" i="3"/>
  <c r="L5945" i="3"/>
  <c r="K5945" i="3"/>
  <c r="G5945" i="3"/>
  <c r="C5945" i="3"/>
  <c r="D5945" i="3" s="1"/>
  <c r="N5944" i="3" a="1"/>
  <c r="N5944" i="3" s="1"/>
  <c r="M5944" i="3"/>
  <c r="L5944" i="3"/>
  <c r="K5944" i="3"/>
  <c r="G5944" i="3"/>
  <c r="C5944" i="3"/>
  <c r="D5944" i="3" s="1"/>
  <c r="N5943" i="3" a="1"/>
  <c r="N5943" i="3" s="1"/>
  <c r="M5943" i="3"/>
  <c r="L5943" i="3"/>
  <c r="K5943" i="3"/>
  <c r="G5943" i="3"/>
  <c r="C5943" i="3"/>
  <c r="D5943" i="3" s="1"/>
  <c r="N5942" i="3" a="1"/>
  <c r="N5942" i="3" s="1"/>
  <c r="M5942" i="3"/>
  <c r="L5942" i="3"/>
  <c r="K5942" i="3"/>
  <c r="G5942" i="3"/>
  <c r="C5942" i="3"/>
  <c r="D5942" i="3" s="1"/>
  <c r="N5941" i="3" a="1"/>
  <c r="N5941" i="3" s="1"/>
  <c r="M5941" i="3"/>
  <c r="L5941" i="3"/>
  <c r="K5941" i="3"/>
  <c r="G5941" i="3"/>
  <c r="C5941" i="3"/>
  <c r="D5941" i="3" s="1"/>
  <c r="N5940" i="3" a="1"/>
  <c r="N5940" i="3" s="1"/>
  <c r="M5940" i="3"/>
  <c r="L5940" i="3"/>
  <c r="K5940" i="3"/>
  <c r="G5940" i="3"/>
  <c r="C5940" i="3"/>
  <c r="D5940" i="3" s="1"/>
  <c r="N5939" i="3" a="1"/>
  <c r="N5939" i="3" s="1"/>
  <c r="M5939" i="3"/>
  <c r="L5939" i="3"/>
  <c r="K5939" i="3"/>
  <c r="G5939" i="3"/>
  <c r="C5939" i="3"/>
  <c r="D5939" i="3" s="1"/>
  <c r="N5938" i="3" a="1"/>
  <c r="N5938" i="3" s="1"/>
  <c r="M5938" i="3"/>
  <c r="L5938" i="3"/>
  <c r="K5938" i="3"/>
  <c r="G5938" i="3"/>
  <c r="C5938" i="3"/>
  <c r="D5938" i="3" s="1"/>
  <c r="N5937" i="3" a="1"/>
  <c r="N5937" i="3" s="1"/>
  <c r="M5937" i="3"/>
  <c r="L5937" i="3"/>
  <c r="K5937" i="3"/>
  <c r="G5937" i="3"/>
  <c r="C5937" i="3"/>
  <c r="D5937" i="3" s="1"/>
  <c r="N5936" i="3" a="1"/>
  <c r="N5936" i="3" s="1"/>
  <c r="M5936" i="3"/>
  <c r="L5936" i="3"/>
  <c r="K5936" i="3"/>
  <c r="G5936" i="3"/>
  <c r="C5936" i="3"/>
  <c r="D5936" i="3" s="1"/>
  <c r="N5935" i="3" a="1"/>
  <c r="N5935" i="3" s="1"/>
  <c r="M5935" i="3"/>
  <c r="L5935" i="3"/>
  <c r="K5935" i="3"/>
  <c r="G5935" i="3"/>
  <c r="C5935" i="3"/>
  <c r="D5935" i="3" s="1"/>
  <c r="N5934" i="3" a="1"/>
  <c r="N5934" i="3" s="1"/>
  <c r="M5934" i="3"/>
  <c r="L5934" i="3"/>
  <c r="K5934" i="3"/>
  <c r="G5934" i="3"/>
  <c r="C5934" i="3"/>
  <c r="D5934" i="3" s="1"/>
  <c r="N5933" i="3" a="1"/>
  <c r="N5933" i="3" s="1"/>
  <c r="M5933" i="3"/>
  <c r="L5933" i="3"/>
  <c r="K5933" i="3"/>
  <c r="G5933" i="3"/>
  <c r="C5933" i="3"/>
  <c r="D5933" i="3" s="1"/>
  <c r="N5932" i="3" a="1"/>
  <c r="N5932" i="3" s="1"/>
  <c r="M5932" i="3"/>
  <c r="L5932" i="3"/>
  <c r="K5932" i="3"/>
  <c r="G5932" i="3"/>
  <c r="C5932" i="3"/>
  <c r="D5932" i="3" s="1"/>
  <c r="N5931" i="3" a="1"/>
  <c r="N5931" i="3" s="1"/>
  <c r="M5931" i="3"/>
  <c r="L5931" i="3"/>
  <c r="K5931" i="3"/>
  <c r="G5931" i="3"/>
  <c r="C5931" i="3"/>
  <c r="D5931" i="3" s="1"/>
  <c r="N5930" i="3" a="1"/>
  <c r="N5930" i="3" s="1"/>
  <c r="M5930" i="3"/>
  <c r="L5930" i="3"/>
  <c r="K5930" i="3"/>
  <c r="G5930" i="3"/>
  <c r="C5930" i="3"/>
  <c r="D5930" i="3" s="1"/>
  <c r="N5929" i="3" a="1"/>
  <c r="N5929" i="3" s="1"/>
  <c r="M5929" i="3"/>
  <c r="L5929" i="3"/>
  <c r="K5929" i="3"/>
  <c r="G5929" i="3"/>
  <c r="C5929" i="3"/>
  <c r="D5929" i="3" s="1"/>
  <c r="N5928" i="3" a="1"/>
  <c r="N5928" i="3" s="1"/>
  <c r="M5928" i="3"/>
  <c r="L5928" i="3"/>
  <c r="K5928" i="3"/>
  <c r="G5928" i="3"/>
  <c r="C5928" i="3"/>
  <c r="D5928" i="3" s="1"/>
  <c r="N5927" i="3" a="1"/>
  <c r="N5927" i="3" s="1"/>
  <c r="M5927" i="3"/>
  <c r="L5927" i="3"/>
  <c r="K5927" i="3"/>
  <c r="G5927" i="3"/>
  <c r="C5927" i="3"/>
  <c r="D5927" i="3" s="1"/>
  <c r="N5926" i="3" a="1"/>
  <c r="N5926" i="3" s="1"/>
  <c r="M5926" i="3"/>
  <c r="L5926" i="3"/>
  <c r="K5926" i="3"/>
  <c r="G5926" i="3"/>
  <c r="C5926" i="3"/>
  <c r="D5926" i="3" s="1"/>
  <c r="N5925" i="3" a="1"/>
  <c r="N5925" i="3" s="1"/>
  <c r="M5925" i="3"/>
  <c r="L5925" i="3"/>
  <c r="K5925" i="3"/>
  <c r="G5925" i="3"/>
  <c r="C5925" i="3"/>
  <c r="D5925" i="3" s="1"/>
  <c r="N5924" i="3" a="1"/>
  <c r="N5924" i="3" s="1"/>
  <c r="M5924" i="3"/>
  <c r="L5924" i="3"/>
  <c r="K5924" i="3"/>
  <c r="G5924" i="3"/>
  <c r="C5924" i="3"/>
  <c r="D5924" i="3" s="1"/>
  <c r="N5923" i="3" a="1"/>
  <c r="N5923" i="3" s="1"/>
  <c r="M5923" i="3"/>
  <c r="L5923" i="3"/>
  <c r="K5923" i="3"/>
  <c r="G5923" i="3"/>
  <c r="C5923" i="3"/>
  <c r="D5923" i="3" s="1"/>
  <c r="N5922" i="3" a="1"/>
  <c r="N5922" i="3" s="1"/>
  <c r="M5922" i="3"/>
  <c r="L5922" i="3"/>
  <c r="K5922" i="3"/>
  <c r="G5922" i="3"/>
  <c r="C5922" i="3"/>
  <c r="D5922" i="3" s="1"/>
  <c r="N5921" i="3" a="1"/>
  <c r="N5921" i="3" s="1"/>
  <c r="M5921" i="3"/>
  <c r="L5921" i="3"/>
  <c r="K5921" i="3"/>
  <c r="G5921" i="3"/>
  <c r="C5921" i="3"/>
  <c r="D5921" i="3" s="1"/>
  <c r="N5920" i="3" a="1"/>
  <c r="N5920" i="3" s="1"/>
  <c r="M5920" i="3"/>
  <c r="L5920" i="3"/>
  <c r="K5920" i="3"/>
  <c r="G5920" i="3"/>
  <c r="C5920" i="3"/>
  <c r="D5920" i="3" s="1"/>
  <c r="N5919" i="3" a="1"/>
  <c r="N5919" i="3" s="1"/>
  <c r="M5919" i="3"/>
  <c r="L5919" i="3"/>
  <c r="K5919" i="3"/>
  <c r="G5919" i="3"/>
  <c r="C5919" i="3"/>
  <c r="D5919" i="3" s="1"/>
  <c r="N5918" i="3" a="1"/>
  <c r="N5918" i="3" s="1"/>
  <c r="M5918" i="3"/>
  <c r="L5918" i="3"/>
  <c r="K5918" i="3"/>
  <c r="G5918" i="3"/>
  <c r="C5918" i="3"/>
  <c r="D5918" i="3" s="1"/>
  <c r="N5917" i="3" a="1"/>
  <c r="N5917" i="3" s="1"/>
  <c r="M5917" i="3"/>
  <c r="L5917" i="3"/>
  <c r="K5917" i="3"/>
  <c r="G5917" i="3"/>
  <c r="C5917" i="3"/>
  <c r="D5917" i="3" s="1"/>
  <c r="N5916" i="3" a="1"/>
  <c r="N5916" i="3" s="1"/>
  <c r="M5916" i="3"/>
  <c r="L5916" i="3"/>
  <c r="K5916" i="3"/>
  <c r="G5916" i="3"/>
  <c r="C5916" i="3"/>
  <c r="D5916" i="3" s="1"/>
  <c r="N5915" i="3" a="1"/>
  <c r="N5915" i="3" s="1"/>
  <c r="M5915" i="3"/>
  <c r="L5915" i="3"/>
  <c r="K5915" i="3"/>
  <c r="G5915" i="3"/>
  <c r="C5915" i="3"/>
  <c r="D5915" i="3" s="1"/>
  <c r="N5914" i="3" a="1"/>
  <c r="N5914" i="3" s="1"/>
  <c r="M5914" i="3"/>
  <c r="L5914" i="3"/>
  <c r="K5914" i="3"/>
  <c r="G5914" i="3"/>
  <c r="C5914" i="3"/>
  <c r="D5914" i="3" s="1"/>
  <c r="N5913" i="3" a="1"/>
  <c r="N5913" i="3" s="1"/>
  <c r="M5913" i="3"/>
  <c r="L5913" i="3"/>
  <c r="K5913" i="3"/>
  <c r="G5913" i="3"/>
  <c r="C5913" i="3"/>
  <c r="D5913" i="3" s="1"/>
  <c r="N5912" i="3" a="1"/>
  <c r="N5912" i="3" s="1"/>
  <c r="M5912" i="3"/>
  <c r="L5912" i="3"/>
  <c r="K5912" i="3"/>
  <c r="G5912" i="3"/>
  <c r="C5912" i="3"/>
  <c r="D5912" i="3" s="1"/>
  <c r="N5911" i="3" a="1"/>
  <c r="N5911" i="3" s="1"/>
  <c r="M5911" i="3"/>
  <c r="L5911" i="3"/>
  <c r="K5911" i="3"/>
  <c r="G5911" i="3"/>
  <c r="C5911" i="3"/>
  <c r="D5911" i="3" s="1"/>
  <c r="N5910" i="3" a="1"/>
  <c r="N5910" i="3" s="1"/>
  <c r="M5910" i="3"/>
  <c r="L5910" i="3"/>
  <c r="K5910" i="3"/>
  <c r="G5910" i="3"/>
  <c r="C5910" i="3"/>
  <c r="D5910" i="3" s="1"/>
  <c r="N5909" i="3" a="1"/>
  <c r="N5909" i="3" s="1"/>
  <c r="M5909" i="3"/>
  <c r="L5909" i="3"/>
  <c r="K5909" i="3"/>
  <c r="G5909" i="3"/>
  <c r="C5909" i="3"/>
  <c r="D5909" i="3" s="1"/>
  <c r="N5908" i="3" a="1"/>
  <c r="N5908" i="3" s="1"/>
  <c r="M5908" i="3"/>
  <c r="L5908" i="3"/>
  <c r="K5908" i="3"/>
  <c r="G5908" i="3"/>
  <c r="C5908" i="3"/>
  <c r="D5908" i="3" s="1"/>
  <c r="N5907" i="3" a="1"/>
  <c r="N5907" i="3" s="1"/>
  <c r="M5907" i="3"/>
  <c r="L5907" i="3"/>
  <c r="K5907" i="3"/>
  <c r="G5907" i="3"/>
  <c r="C5907" i="3"/>
  <c r="D5907" i="3" s="1"/>
  <c r="N5906" i="3" a="1"/>
  <c r="N5906" i="3" s="1"/>
  <c r="M5906" i="3"/>
  <c r="L5906" i="3"/>
  <c r="K5906" i="3"/>
  <c r="G5906" i="3"/>
  <c r="C5906" i="3"/>
  <c r="D5906" i="3" s="1"/>
  <c r="N5905" i="3" a="1"/>
  <c r="N5905" i="3" s="1"/>
  <c r="M5905" i="3"/>
  <c r="L5905" i="3"/>
  <c r="K5905" i="3"/>
  <c r="G5905" i="3"/>
  <c r="C5905" i="3"/>
  <c r="D5905" i="3" s="1"/>
  <c r="N5904" i="3" a="1"/>
  <c r="N5904" i="3" s="1"/>
  <c r="M5904" i="3"/>
  <c r="L5904" i="3"/>
  <c r="K5904" i="3"/>
  <c r="G5904" i="3"/>
  <c r="C5904" i="3"/>
  <c r="D5904" i="3" s="1"/>
  <c r="N5903" i="3" a="1"/>
  <c r="N5903" i="3" s="1"/>
  <c r="M5903" i="3"/>
  <c r="L5903" i="3"/>
  <c r="K5903" i="3"/>
  <c r="G5903" i="3"/>
  <c r="C5903" i="3"/>
  <c r="D5903" i="3" s="1"/>
  <c r="N5902" i="3" a="1"/>
  <c r="N5902" i="3" s="1"/>
  <c r="M5902" i="3"/>
  <c r="L5902" i="3"/>
  <c r="K5902" i="3"/>
  <c r="G5902" i="3"/>
  <c r="C5902" i="3"/>
  <c r="D5902" i="3" s="1"/>
  <c r="N5901" i="3" a="1"/>
  <c r="N5901" i="3" s="1"/>
  <c r="M5901" i="3"/>
  <c r="L5901" i="3"/>
  <c r="K5901" i="3"/>
  <c r="G5901" i="3"/>
  <c r="C5901" i="3"/>
  <c r="D5901" i="3" s="1"/>
  <c r="N5900" i="3" a="1"/>
  <c r="N5900" i="3" s="1"/>
  <c r="M5900" i="3"/>
  <c r="L5900" i="3"/>
  <c r="K5900" i="3"/>
  <c r="G5900" i="3"/>
  <c r="C5900" i="3"/>
  <c r="D5900" i="3" s="1"/>
  <c r="N5899" i="3" a="1"/>
  <c r="N5899" i="3" s="1"/>
  <c r="M5899" i="3"/>
  <c r="L5899" i="3"/>
  <c r="K5899" i="3"/>
  <c r="G5899" i="3"/>
  <c r="C5899" i="3"/>
  <c r="D5899" i="3" s="1"/>
  <c r="N5898" i="3" a="1"/>
  <c r="N5898" i="3" s="1"/>
  <c r="M5898" i="3"/>
  <c r="L5898" i="3"/>
  <c r="K5898" i="3"/>
  <c r="G5898" i="3"/>
  <c r="C5898" i="3"/>
  <c r="D5898" i="3" s="1"/>
  <c r="N5897" i="3" a="1"/>
  <c r="N5897" i="3" s="1"/>
  <c r="M5897" i="3"/>
  <c r="L5897" i="3"/>
  <c r="K5897" i="3"/>
  <c r="G5897" i="3"/>
  <c r="C5897" i="3"/>
  <c r="D5897" i="3" s="1"/>
  <c r="N5896" i="3" a="1"/>
  <c r="N5896" i="3" s="1"/>
  <c r="M5896" i="3"/>
  <c r="L5896" i="3"/>
  <c r="K5896" i="3"/>
  <c r="G5896" i="3"/>
  <c r="C5896" i="3"/>
  <c r="D5896" i="3" s="1"/>
  <c r="N5895" i="3" a="1"/>
  <c r="N5895" i="3" s="1"/>
  <c r="M5895" i="3"/>
  <c r="L5895" i="3"/>
  <c r="K5895" i="3"/>
  <c r="G5895" i="3"/>
  <c r="C5895" i="3"/>
  <c r="D5895" i="3" s="1"/>
  <c r="N5894" i="3" a="1"/>
  <c r="N5894" i="3" s="1"/>
  <c r="M5894" i="3"/>
  <c r="L5894" i="3"/>
  <c r="K5894" i="3"/>
  <c r="G5894" i="3"/>
  <c r="C5894" i="3"/>
  <c r="D5894" i="3" s="1"/>
  <c r="N5893" i="3" a="1"/>
  <c r="N5893" i="3" s="1"/>
  <c r="M5893" i="3"/>
  <c r="L5893" i="3"/>
  <c r="K5893" i="3"/>
  <c r="G5893" i="3"/>
  <c r="C5893" i="3"/>
  <c r="D5893" i="3" s="1"/>
  <c r="N5892" i="3" a="1"/>
  <c r="N5892" i="3" s="1"/>
  <c r="M5892" i="3"/>
  <c r="L5892" i="3"/>
  <c r="K5892" i="3"/>
  <c r="G5892" i="3"/>
  <c r="C5892" i="3"/>
  <c r="D5892" i="3" s="1"/>
  <c r="N5891" i="3" a="1"/>
  <c r="N5891" i="3" s="1"/>
  <c r="M5891" i="3"/>
  <c r="L5891" i="3"/>
  <c r="K5891" i="3"/>
  <c r="G5891" i="3"/>
  <c r="C5891" i="3"/>
  <c r="D5891" i="3" s="1"/>
  <c r="N5890" i="3" a="1"/>
  <c r="N5890" i="3" s="1"/>
  <c r="M5890" i="3"/>
  <c r="L5890" i="3"/>
  <c r="K5890" i="3"/>
  <c r="G5890" i="3"/>
  <c r="C5890" i="3"/>
  <c r="D5890" i="3" s="1"/>
  <c r="N5889" i="3" a="1"/>
  <c r="N5889" i="3" s="1"/>
  <c r="M5889" i="3"/>
  <c r="L5889" i="3"/>
  <c r="K5889" i="3"/>
  <c r="G5889" i="3"/>
  <c r="C5889" i="3"/>
  <c r="D5889" i="3" s="1"/>
  <c r="N5888" i="3" a="1"/>
  <c r="N5888" i="3" s="1"/>
  <c r="M5888" i="3"/>
  <c r="L5888" i="3"/>
  <c r="K5888" i="3"/>
  <c r="G5888" i="3"/>
  <c r="C5888" i="3"/>
  <c r="D5888" i="3" s="1"/>
  <c r="N5887" i="3" a="1"/>
  <c r="N5887" i="3" s="1"/>
  <c r="M5887" i="3"/>
  <c r="L5887" i="3"/>
  <c r="K5887" i="3"/>
  <c r="G5887" i="3"/>
  <c r="C5887" i="3"/>
  <c r="D5887" i="3" s="1"/>
  <c r="N5886" i="3" a="1"/>
  <c r="N5886" i="3" s="1"/>
  <c r="M5886" i="3"/>
  <c r="L5886" i="3"/>
  <c r="K5886" i="3"/>
  <c r="G5886" i="3"/>
  <c r="C5886" i="3"/>
  <c r="D5886" i="3" s="1"/>
  <c r="N5885" i="3" a="1"/>
  <c r="N5885" i="3" s="1"/>
  <c r="M5885" i="3"/>
  <c r="L5885" i="3"/>
  <c r="K5885" i="3"/>
  <c r="G5885" i="3"/>
  <c r="C5885" i="3"/>
  <c r="D5885" i="3" s="1"/>
  <c r="N5884" i="3" a="1"/>
  <c r="N5884" i="3" s="1"/>
  <c r="M5884" i="3"/>
  <c r="L5884" i="3"/>
  <c r="K5884" i="3"/>
  <c r="G5884" i="3"/>
  <c r="C5884" i="3"/>
  <c r="D5884" i="3" s="1"/>
  <c r="N5883" i="3" a="1"/>
  <c r="N5883" i="3" s="1"/>
  <c r="M5883" i="3"/>
  <c r="L5883" i="3"/>
  <c r="K5883" i="3"/>
  <c r="G5883" i="3"/>
  <c r="C5883" i="3"/>
  <c r="D5883" i="3" s="1"/>
  <c r="N5882" i="3" a="1"/>
  <c r="N5882" i="3" s="1"/>
  <c r="M5882" i="3"/>
  <c r="L5882" i="3"/>
  <c r="K5882" i="3"/>
  <c r="G5882" i="3"/>
  <c r="C5882" i="3"/>
  <c r="D5882" i="3" s="1"/>
  <c r="N5881" i="3" a="1"/>
  <c r="N5881" i="3" s="1"/>
  <c r="M5881" i="3"/>
  <c r="L5881" i="3"/>
  <c r="K5881" i="3"/>
  <c r="G5881" i="3"/>
  <c r="C5881" i="3"/>
  <c r="D5881" i="3" s="1"/>
  <c r="N5880" i="3" a="1"/>
  <c r="N5880" i="3" s="1"/>
  <c r="M5880" i="3"/>
  <c r="L5880" i="3"/>
  <c r="K5880" i="3"/>
  <c r="G5880" i="3"/>
  <c r="C5880" i="3"/>
  <c r="D5880" i="3" s="1"/>
  <c r="N5879" i="3" a="1"/>
  <c r="N5879" i="3" s="1"/>
  <c r="M5879" i="3"/>
  <c r="L5879" i="3"/>
  <c r="K5879" i="3"/>
  <c r="G5879" i="3"/>
  <c r="C5879" i="3"/>
  <c r="D5879" i="3" s="1"/>
  <c r="N5878" i="3" a="1"/>
  <c r="N5878" i="3" s="1"/>
  <c r="M5878" i="3"/>
  <c r="L5878" i="3"/>
  <c r="K5878" i="3"/>
  <c r="G5878" i="3"/>
  <c r="C5878" i="3"/>
  <c r="D5878" i="3" s="1"/>
  <c r="N5877" i="3" a="1"/>
  <c r="N5877" i="3" s="1"/>
  <c r="M5877" i="3"/>
  <c r="L5877" i="3"/>
  <c r="K5877" i="3"/>
  <c r="G5877" i="3"/>
  <c r="C5877" i="3"/>
  <c r="D5877" i="3" s="1"/>
  <c r="N5876" i="3" a="1"/>
  <c r="N5876" i="3" s="1"/>
  <c r="M5876" i="3"/>
  <c r="L5876" i="3"/>
  <c r="K5876" i="3"/>
  <c r="G5876" i="3"/>
  <c r="C5876" i="3"/>
  <c r="D5876" i="3" s="1"/>
  <c r="N5875" i="3" a="1"/>
  <c r="N5875" i="3" s="1"/>
  <c r="M5875" i="3"/>
  <c r="L5875" i="3"/>
  <c r="K5875" i="3"/>
  <c r="G5875" i="3"/>
  <c r="C5875" i="3"/>
  <c r="D5875" i="3" s="1"/>
  <c r="N5874" i="3" a="1"/>
  <c r="N5874" i="3" s="1"/>
  <c r="M5874" i="3"/>
  <c r="L5874" i="3"/>
  <c r="K5874" i="3"/>
  <c r="G5874" i="3"/>
  <c r="C5874" i="3"/>
  <c r="D5874" i="3" s="1"/>
  <c r="N5873" i="3" a="1"/>
  <c r="N5873" i="3" s="1"/>
  <c r="M5873" i="3"/>
  <c r="L5873" i="3"/>
  <c r="K5873" i="3"/>
  <c r="G5873" i="3"/>
  <c r="C5873" i="3"/>
  <c r="D5873" i="3" s="1"/>
  <c r="N5872" i="3" a="1"/>
  <c r="N5872" i="3" s="1"/>
  <c r="M5872" i="3"/>
  <c r="L5872" i="3"/>
  <c r="K5872" i="3"/>
  <c r="G5872" i="3"/>
  <c r="C5872" i="3"/>
  <c r="D5872" i="3" s="1"/>
  <c r="N5871" i="3" a="1"/>
  <c r="N5871" i="3" s="1"/>
  <c r="M5871" i="3"/>
  <c r="L5871" i="3"/>
  <c r="K5871" i="3"/>
  <c r="G5871" i="3"/>
  <c r="C5871" i="3"/>
  <c r="D5871" i="3" s="1"/>
  <c r="N5870" i="3" a="1"/>
  <c r="N5870" i="3" s="1"/>
  <c r="M5870" i="3"/>
  <c r="L5870" i="3"/>
  <c r="K5870" i="3"/>
  <c r="G5870" i="3"/>
  <c r="C5870" i="3"/>
  <c r="D5870" i="3" s="1"/>
  <c r="N5869" i="3" a="1"/>
  <c r="N5869" i="3" s="1"/>
  <c r="M5869" i="3"/>
  <c r="L5869" i="3"/>
  <c r="K5869" i="3"/>
  <c r="G5869" i="3"/>
  <c r="C5869" i="3"/>
  <c r="D5869" i="3" s="1"/>
  <c r="N5868" i="3" a="1"/>
  <c r="N5868" i="3" s="1"/>
  <c r="M5868" i="3"/>
  <c r="L5868" i="3"/>
  <c r="K5868" i="3"/>
  <c r="G5868" i="3"/>
  <c r="C5868" i="3"/>
  <c r="D5868" i="3" s="1"/>
  <c r="N5867" i="3" a="1"/>
  <c r="N5867" i="3" s="1"/>
  <c r="M5867" i="3"/>
  <c r="L5867" i="3"/>
  <c r="K5867" i="3"/>
  <c r="G5867" i="3"/>
  <c r="C5867" i="3"/>
  <c r="D5867" i="3" s="1"/>
  <c r="N5866" i="3" a="1"/>
  <c r="N5866" i="3" s="1"/>
  <c r="M5866" i="3"/>
  <c r="L5866" i="3"/>
  <c r="K5866" i="3"/>
  <c r="G5866" i="3"/>
  <c r="C5866" i="3"/>
  <c r="D5866" i="3" s="1"/>
  <c r="N5865" i="3" a="1"/>
  <c r="N5865" i="3" s="1"/>
  <c r="M5865" i="3"/>
  <c r="L5865" i="3"/>
  <c r="K5865" i="3"/>
  <c r="G5865" i="3"/>
  <c r="C5865" i="3"/>
  <c r="D5865" i="3" s="1"/>
  <c r="N5864" i="3" a="1"/>
  <c r="N5864" i="3" s="1"/>
  <c r="M5864" i="3"/>
  <c r="L5864" i="3"/>
  <c r="K5864" i="3"/>
  <c r="G5864" i="3"/>
  <c r="C5864" i="3"/>
  <c r="D5864" i="3" s="1"/>
  <c r="N5863" i="3" a="1"/>
  <c r="N5863" i="3" s="1"/>
  <c r="M5863" i="3"/>
  <c r="L5863" i="3"/>
  <c r="K5863" i="3"/>
  <c r="G5863" i="3"/>
  <c r="C5863" i="3"/>
  <c r="D5863" i="3" s="1"/>
  <c r="N5862" i="3" a="1"/>
  <c r="N5862" i="3" s="1"/>
  <c r="M5862" i="3"/>
  <c r="L5862" i="3"/>
  <c r="K5862" i="3"/>
  <c r="G5862" i="3"/>
  <c r="C5862" i="3"/>
  <c r="D5862" i="3" s="1"/>
  <c r="N5861" i="3" a="1"/>
  <c r="N5861" i="3" s="1"/>
  <c r="M5861" i="3"/>
  <c r="L5861" i="3"/>
  <c r="K5861" i="3"/>
  <c r="G5861" i="3"/>
  <c r="C5861" i="3"/>
  <c r="D5861" i="3" s="1"/>
  <c r="N5860" i="3" a="1"/>
  <c r="N5860" i="3" s="1"/>
  <c r="M5860" i="3"/>
  <c r="L5860" i="3"/>
  <c r="K5860" i="3"/>
  <c r="G5860" i="3"/>
  <c r="C5860" i="3"/>
  <c r="D5860" i="3" s="1"/>
  <c r="N5859" i="3" a="1"/>
  <c r="N5859" i="3" s="1"/>
  <c r="M5859" i="3"/>
  <c r="L5859" i="3"/>
  <c r="K5859" i="3"/>
  <c r="G5859" i="3"/>
  <c r="C5859" i="3"/>
  <c r="D5859" i="3" s="1"/>
  <c r="N5858" i="3" a="1"/>
  <c r="N5858" i="3" s="1"/>
  <c r="M5858" i="3"/>
  <c r="L5858" i="3"/>
  <c r="K5858" i="3"/>
  <c r="G5858" i="3"/>
  <c r="C5858" i="3"/>
  <c r="D5858" i="3" s="1"/>
  <c r="N5857" i="3" a="1"/>
  <c r="N5857" i="3" s="1"/>
  <c r="M5857" i="3"/>
  <c r="L5857" i="3"/>
  <c r="K5857" i="3"/>
  <c r="G5857" i="3"/>
  <c r="C5857" i="3"/>
  <c r="D5857" i="3" s="1"/>
  <c r="N5856" i="3" a="1"/>
  <c r="N5856" i="3" s="1"/>
  <c r="M5856" i="3"/>
  <c r="L5856" i="3"/>
  <c r="K5856" i="3"/>
  <c r="G5856" i="3"/>
  <c r="C5856" i="3"/>
  <c r="D5856" i="3" s="1"/>
  <c r="N5855" i="3" a="1"/>
  <c r="N5855" i="3" s="1"/>
  <c r="M5855" i="3"/>
  <c r="L5855" i="3"/>
  <c r="K5855" i="3"/>
  <c r="G5855" i="3"/>
  <c r="C5855" i="3"/>
  <c r="D5855" i="3" s="1"/>
  <c r="N5854" i="3" a="1"/>
  <c r="N5854" i="3" s="1"/>
  <c r="M5854" i="3"/>
  <c r="L5854" i="3"/>
  <c r="K5854" i="3"/>
  <c r="G5854" i="3"/>
  <c r="C5854" i="3"/>
  <c r="D5854" i="3" s="1"/>
  <c r="N5853" i="3" a="1"/>
  <c r="N5853" i="3" s="1"/>
  <c r="M5853" i="3"/>
  <c r="L5853" i="3"/>
  <c r="K5853" i="3"/>
  <c r="G5853" i="3"/>
  <c r="C5853" i="3"/>
  <c r="D5853" i="3" s="1"/>
  <c r="N5852" i="3" a="1"/>
  <c r="N5852" i="3" s="1"/>
  <c r="M5852" i="3"/>
  <c r="L5852" i="3"/>
  <c r="K5852" i="3"/>
  <c r="G5852" i="3"/>
  <c r="C5852" i="3"/>
  <c r="D5852" i="3" s="1"/>
  <c r="N5851" i="3" a="1"/>
  <c r="N5851" i="3" s="1"/>
  <c r="M5851" i="3"/>
  <c r="L5851" i="3"/>
  <c r="K5851" i="3"/>
  <c r="G5851" i="3"/>
  <c r="C5851" i="3"/>
  <c r="D5851" i="3" s="1"/>
  <c r="N5850" i="3" a="1"/>
  <c r="N5850" i="3" s="1"/>
  <c r="M5850" i="3"/>
  <c r="L5850" i="3"/>
  <c r="K5850" i="3"/>
  <c r="G5850" i="3"/>
  <c r="C5850" i="3"/>
  <c r="D5850" i="3" s="1"/>
  <c r="N5849" i="3" a="1"/>
  <c r="N5849" i="3" s="1"/>
  <c r="M5849" i="3"/>
  <c r="L5849" i="3"/>
  <c r="K5849" i="3"/>
  <c r="G5849" i="3"/>
  <c r="C5849" i="3"/>
  <c r="D5849" i="3" s="1"/>
  <c r="N5848" i="3" a="1"/>
  <c r="N5848" i="3" s="1"/>
  <c r="M5848" i="3"/>
  <c r="L5848" i="3"/>
  <c r="K5848" i="3"/>
  <c r="G5848" i="3"/>
  <c r="C5848" i="3"/>
  <c r="D5848" i="3" s="1"/>
  <c r="N5847" i="3" a="1"/>
  <c r="N5847" i="3" s="1"/>
  <c r="M5847" i="3"/>
  <c r="L5847" i="3"/>
  <c r="K5847" i="3"/>
  <c r="G5847" i="3"/>
  <c r="C5847" i="3"/>
  <c r="D5847" i="3" s="1"/>
  <c r="N5846" i="3" a="1"/>
  <c r="N5846" i="3" s="1"/>
  <c r="M5846" i="3"/>
  <c r="L5846" i="3"/>
  <c r="K5846" i="3"/>
  <c r="G5846" i="3"/>
  <c r="C5846" i="3"/>
  <c r="D5846" i="3" s="1"/>
  <c r="N5845" i="3" a="1"/>
  <c r="N5845" i="3" s="1"/>
  <c r="M5845" i="3"/>
  <c r="L5845" i="3"/>
  <c r="K5845" i="3"/>
  <c r="G5845" i="3"/>
  <c r="C5845" i="3"/>
  <c r="D5845" i="3" s="1"/>
  <c r="N5844" i="3" a="1"/>
  <c r="N5844" i="3" s="1"/>
  <c r="M5844" i="3"/>
  <c r="L5844" i="3"/>
  <c r="K5844" i="3"/>
  <c r="G5844" i="3"/>
  <c r="C5844" i="3"/>
  <c r="D5844" i="3" s="1"/>
  <c r="N5843" i="3" a="1"/>
  <c r="N5843" i="3" s="1"/>
  <c r="M5843" i="3"/>
  <c r="L5843" i="3"/>
  <c r="K5843" i="3"/>
  <c r="G5843" i="3"/>
  <c r="C5843" i="3"/>
  <c r="D5843" i="3" s="1"/>
  <c r="N5842" i="3" a="1"/>
  <c r="N5842" i="3" s="1"/>
  <c r="M5842" i="3"/>
  <c r="L5842" i="3"/>
  <c r="K5842" i="3"/>
  <c r="G5842" i="3"/>
  <c r="C5842" i="3"/>
  <c r="D5842" i="3" s="1"/>
  <c r="N5841" i="3" a="1"/>
  <c r="N5841" i="3" s="1"/>
  <c r="M5841" i="3"/>
  <c r="L5841" i="3"/>
  <c r="K5841" i="3"/>
  <c r="G5841" i="3"/>
  <c r="C5841" i="3"/>
  <c r="D5841" i="3" s="1"/>
  <c r="N5840" i="3" a="1"/>
  <c r="N5840" i="3" s="1"/>
  <c r="M5840" i="3"/>
  <c r="L5840" i="3"/>
  <c r="K5840" i="3"/>
  <c r="G5840" i="3"/>
  <c r="C5840" i="3"/>
  <c r="D5840" i="3" s="1"/>
  <c r="N5839" i="3" a="1"/>
  <c r="N5839" i="3" s="1"/>
  <c r="M5839" i="3"/>
  <c r="L5839" i="3"/>
  <c r="K5839" i="3"/>
  <c r="G5839" i="3"/>
  <c r="C5839" i="3"/>
  <c r="D5839" i="3" s="1"/>
  <c r="N5838" i="3" a="1"/>
  <c r="N5838" i="3" s="1"/>
  <c r="M5838" i="3"/>
  <c r="L5838" i="3"/>
  <c r="K5838" i="3"/>
  <c r="G5838" i="3"/>
  <c r="C5838" i="3"/>
  <c r="D5838" i="3" s="1"/>
  <c r="N5837" i="3" a="1"/>
  <c r="N5837" i="3" s="1"/>
  <c r="M5837" i="3"/>
  <c r="L5837" i="3"/>
  <c r="K5837" i="3"/>
  <c r="G5837" i="3"/>
  <c r="C5837" i="3"/>
  <c r="D5837" i="3" s="1"/>
  <c r="N5836" i="3" a="1"/>
  <c r="N5836" i="3" s="1"/>
  <c r="M5836" i="3"/>
  <c r="L5836" i="3"/>
  <c r="K5836" i="3"/>
  <c r="G5836" i="3"/>
  <c r="C5836" i="3"/>
  <c r="D5836" i="3" s="1"/>
  <c r="N5835" i="3" a="1"/>
  <c r="N5835" i="3" s="1"/>
  <c r="M5835" i="3"/>
  <c r="L5835" i="3"/>
  <c r="K5835" i="3"/>
  <c r="G5835" i="3"/>
  <c r="C5835" i="3"/>
  <c r="D5835" i="3" s="1"/>
  <c r="N5834" i="3" a="1"/>
  <c r="N5834" i="3" s="1"/>
  <c r="M5834" i="3"/>
  <c r="L5834" i="3"/>
  <c r="K5834" i="3"/>
  <c r="G5834" i="3"/>
  <c r="C5834" i="3"/>
  <c r="D5834" i="3" s="1"/>
  <c r="N5833" i="3" a="1"/>
  <c r="N5833" i="3" s="1"/>
  <c r="M5833" i="3"/>
  <c r="L5833" i="3"/>
  <c r="K5833" i="3"/>
  <c r="G5833" i="3"/>
  <c r="C5833" i="3"/>
  <c r="D5833" i="3" s="1"/>
  <c r="N5832" i="3" a="1"/>
  <c r="N5832" i="3" s="1"/>
  <c r="M5832" i="3"/>
  <c r="L5832" i="3"/>
  <c r="K5832" i="3"/>
  <c r="G5832" i="3"/>
  <c r="C5832" i="3"/>
  <c r="D5832" i="3" s="1"/>
  <c r="N5831" i="3" a="1"/>
  <c r="N5831" i="3" s="1"/>
  <c r="M5831" i="3"/>
  <c r="L5831" i="3"/>
  <c r="K5831" i="3"/>
  <c r="G5831" i="3"/>
  <c r="C5831" i="3"/>
  <c r="D5831" i="3" s="1"/>
  <c r="N5830" i="3" a="1"/>
  <c r="N5830" i="3" s="1"/>
  <c r="M5830" i="3"/>
  <c r="L5830" i="3"/>
  <c r="K5830" i="3"/>
  <c r="G5830" i="3"/>
  <c r="C5830" i="3"/>
  <c r="D5830" i="3" s="1"/>
  <c r="N5829" i="3" a="1"/>
  <c r="N5829" i="3" s="1"/>
  <c r="M5829" i="3"/>
  <c r="L5829" i="3"/>
  <c r="K5829" i="3"/>
  <c r="G5829" i="3"/>
  <c r="C5829" i="3"/>
  <c r="D5829" i="3" s="1"/>
  <c r="N5828" i="3" a="1"/>
  <c r="N5828" i="3" s="1"/>
  <c r="M5828" i="3"/>
  <c r="L5828" i="3"/>
  <c r="K5828" i="3"/>
  <c r="G5828" i="3"/>
  <c r="C5828" i="3"/>
  <c r="D5828" i="3" s="1"/>
  <c r="N5827" i="3" a="1"/>
  <c r="N5827" i="3" s="1"/>
  <c r="M5827" i="3"/>
  <c r="L5827" i="3"/>
  <c r="K5827" i="3"/>
  <c r="G5827" i="3"/>
  <c r="C5827" i="3"/>
  <c r="D5827" i="3" s="1"/>
  <c r="N5826" i="3" a="1"/>
  <c r="N5826" i="3" s="1"/>
  <c r="M5826" i="3"/>
  <c r="L5826" i="3"/>
  <c r="K5826" i="3"/>
  <c r="G5826" i="3"/>
  <c r="C5826" i="3"/>
  <c r="D5826" i="3" s="1"/>
  <c r="N5825" i="3" a="1"/>
  <c r="N5825" i="3" s="1"/>
  <c r="M5825" i="3"/>
  <c r="L5825" i="3"/>
  <c r="K5825" i="3"/>
  <c r="G5825" i="3"/>
  <c r="C5825" i="3"/>
  <c r="D5825" i="3" s="1"/>
  <c r="N5824" i="3" a="1"/>
  <c r="N5824" i="3" s="1"/>
  <c r="M5824" i="3"/>
  <c r="L5824" i="3"/>
  <c r="K5824" i="3"/>
  <c r="G5824" i="3"/>
  <c r="C5824" i="3"/>
  <c r="D5824" i="3" s="1"/>
  <c r="N5823" i="3" a="1"/>
  <c r="N5823" i="3" s="1"/>
  <c r="M5823" i="3"/>
  <c r="L5823" i="3"/>
  <c r="K5823" i="3"/>
  <c r="G5823" i="3"/>
  <c r="C5823" i="3"/>
  <c r="D5823" i="3" s="1"/>
  <c r="N5822" i="3" a="1"/>
  <c r="N5822" i="3" s="1"/>
  <c r="M5822" i="3"/>
  <c r="L5822" i="3"/>
  <c r="K5822" i="3"/>
  <c r="G5822" i="3"/>
  <c r="C5822" i="3"/>
  <c r="D5822" i="3" s="1"/>
  <c r="N5821" i="3" a="1"/>
  <c r="N5821" i="3" s="1"/>
  <c r="M5821" i="3"/>
  <c r="L5821" i="3"/>
  <c r="K5821" i="3"/>
  <c r="G5821" i="3"/>
  <c r="C5821" i="3"/>
  <c r="D5821" i="3" s="1"/>
  <c r="N5820" i="3" a="1"/>
  <c r="N5820" i="3" s="1"/>
  <c r="M5820" i="3"/>
  <c r="L5820" i="3"/>
  <c r="K5820" i="3"/>
  <c r="G5820" i="3"/>
  <c r="C5820" i="3"/>
  <c r="D5820" i="3" s="1"/>
  <c r="N5819" i="3" a="1"/>
  <c r="N5819" i="3" s="1"/>
  <c r="M5819" i="3"/>
  <c r="L5819" i="3"/>
  <c r="K5819" i="3"/>
  <c r="G5819" i="3"/>
  <c r="C5819" i="3"/>
  <c r="D5819" i="3" s="1"/>
  <c r="N5818" i="3" a="1"/>
  <c r="N5818" i="3" s="1"/>
  <c r="M5818" i="3"/>
  <c r="L5818" i="3"/>
  <c r="K5818" i="3"/>
  <c r="G5818" i="3"/>
  <c r="C5818" i="3"/>
  <c r="D5818" i="3" s="1"/>
  <c r="N5817" i="3" a="1"/>
  <c r="N5817" i="3" s="1"/>
  <c r="M5817" i="3"/>
  <c r="L5817" i="3"/>
  <c r="K5817" i="3"/>
  <c r="G5817" i="3"/>
  <c r="C5817" i="3"/>
  <c r="D5817" i="3" s="1"/>
  <c r="N5816" i="3" a="1"/>
  <c r="N5816" i="3" s="1"/>
  <c r="M5816" i="3"/>
  <c r="L5816" i="3"/>
  <c r="K5816" i="3"/>
  <c r="G5816" i="3"/>
  <c r="C5816" i="3"/>
  <c r="D5816" i="3" s="1"/>
  <c r="N5815" i="3" a="1"/>
  <c r="N5815" i="3" s="1"/>
  <c r="M5815" i="3"/>
  <c r="L5815" i="3"/>
  <c r="K5815" i="3"/>
  <c r="G5815" i="3"/>
  <c r="C5815" i="3"/>
  <c r="D5815" i="3" s="1"/>
  <c r="N5814" i="3" a="1"/>
  <c r="N5814" i="3" s="1"/>
  <c r="M5814" i="3"/>
  <c r="L5814" i="3"/>
  <c r="K5814" i="3"/>
  <c r="G5814" i="3"/>
  <c r="C5814" i="3"/>
  <c r="D5814" i="3" s="1"/>
  <c r="N5813" i="3" a="1"/>
  <c r="N5813" i="3" s="1"/>
  <c r="M5813" i="3"/>
  <c r="L5813" i="3"/>
  <c r="K5813" i="3"/>
  <c r="G5813" i="3"/>
  <c r="C5813" i="3"/>
  <c r="D5813" i="3" s="1"/>
  <c r="N5812" i="3" a="1"/>
  <c r="N5812" i="3" s="1"/>
  <c r="M5812" i="3"/>
  <c r="L5812" i="3"/>
  <c r="K5812" i="3"/>
  <c r="G5812" i="3"/>
  <c r="C5812" i="3"/>
  <c r="D5812" i="3" s="1"/>
  <c r="N5811" i="3" a="1"/>
  <c r="N5811" i="3" s="1"/>
  <c r="M5811" i="3"/>
  <c r="L5811" i="3"/>
  <c r="K5811" i="3"/>
  <c r="G5811" i="3"/>
  <c r="C5811" i="3"/>
  <c r="D5811" i="3" s="1"/>
  <c r="N5810" i="3" a="1"/>
  <c r="N5810" i="3" s="1"/>
  <c r="M5810" i="3"/>
  <c r="L5810" i="3"/>
  <c r="K5810" i="3"/>
  <c r="G5810" i="3"/>
  <c r="C5810" i="3"/>
  <c r="D5810" i="3" s="1"/>
  <c r="N5809" i="3" a="1"/>
  <c r="N5809" i="3" s="1"/>
  <c r="M5809" i="3"/>
  <c r="L5809" i="3"/>
  <c r="K5809" i="3"/>
  <c r="G5809" i="3"/>
  <c r="C5809" i="3"/>
  <c r="D5809" i="3" s="1"/>
  <c r="N5808" i="3" a="1"/>
  <c r="N5808" i="3" s="1"/>
  <c r="M5808" i="3"/>
  <c r="L5808" i="3"/>
  <c r="K5808" i="3"/>
  <c r="G5808" i="3"/>
  <c r="C5808" i="3"/>
  <c r="D5808" i="3" s="1"/>
  <c r="N5807" i="3" a="1"/>
  <c r="N5807" i="3" s="1"/>
  <c r="M5807" i="3"/>
  <c r="L5807" i="3"/>
  <c r="K5807" i="3"/>
  <c r="G5807" i="3"/>
  <c r="C5807" i="3"/>
  <c r="D5807" i="3" s="1"/>
  <c r="N5806" i="3" a="1"/>
  <c r="N5806" i="3" s="1"/>
  <c r="M5806" i="3"/>
  <c r="L5806" i="3"/>
  <c r="K5806" i="3"/>
  <c r="G5806" i="3"/>
  <c r="C5806" i="3"/>
  <c r="D5806" i="3" s="1"/>
  <c r="N5805" i="3" a="1"/>
  <c r="N5805" i="3" s="1"/>
  <c r="M5805" i="3"/>
  <c r="L5805" i="3"/>
  <c r="K5805" i="3"/>
  <c r="G5805" i="3"/>
  <c r="C5805" i="3"/>
  <c r="D5805" i="3" s="1"/>
  <c r="N5804" i="3" a="1"/>
  <c r="N5804" i="3" s="1"/>
  <c r="M5804" i="3"/>
  <c r="L5804" i="3"/>
  <c r="K5804" i="3"/>
  <c r="G5804" i="3"/>
  <c r="C5804" i="3"/>
  <c r="D5804" i="3" s="1"/>
  <c r="N5803" i="3" a="1"/>
  <c r="N5803" i="3" s="1"/>
  <c r="M5803" i="3"/>
  <c r="L5803" i="3"/>
  <c r="K5803" i="3"/>
  <c r="G5803" i="3"/>
  <c r="C5803" i="3"/>
  <c r="D5803" i="3" s="1"/>
  <c r="N5802" i="3" a="1"/>
  <c r="N5802" i="3" s="1"/>
  <c r="M5802" i="3"/>
  <c r="L5802" i="3"/>
  <c r="K5802" i="3"/>
  <c r="G5802" i="3"/>
  <c r="C5802" i="3"/>
  <c r="D5802" i="3" s="1"/>
  <c r="N5801" i="3" a="1"/>
  <c r="N5801" i="3" s="1"/>
  <c r="M5801" i="3"/>
  <c r="L5801" i="3"/>
  <c r="K5801" i="3"/>
  <c r="G5801" i="3"/>
  <c r="C5801" i="3"/>
  <c r="D5801" i="3" s="1"/>
  <c r="N5800" i="3" a="1"/>
  <c r="N5800" i="3" s="1"/>
  <c r="M5800" i="3"/>
  <c r="L5800" i="3"/>
  <c r="K5800" i="3"/>
  <c r="G5800" i="3"/>
  <c r="C5800" i="3"/>
  <c r="D5800" i="3" s="1"/>
  <c r="N5799" i="3" a="1"/>
  <c r="N5799" i="3" s="1"/>
  <c r="M5799" i="3"/>
  <c r="L5799" i="3"/>
  <c r="K5799" i="3"/>
  <c r="G5799" i="3"/>
  <c r="C5799" i="3"/>
  <c r="D5799" i="3" s="1"/>
  <c r="N5798" i="3" a="1"/>
  <c r="N5798" i="3" s="1"/>
  <c r="M5798" i="3"/>
  <c r="L5798" i="3"/>
  <c r="K5798" i="3"/>
  <c r="G5798" i="3"/>
  <c r="C5798" i="3"/>
  <c r="D5798" i="3" s="1"/>
  <c r="N5797" i="3" a="1"/>
  <c r="N5797" i="3" s="1"/>
  <c r="M5797" i="3"/>
  <c r="L5797" i="3"/>
  <c r="K5797" i="3"/>
  <c r="G5797" i="3"/>
  <c r="C5797" i="3"/>
  <c r="D5797" i="3" s="1"/>
  <c r="N5796" i="3" a="1"/>
  <c r="N5796" i="3" s="1"/>
  <c r="M5796" i="3"/>
  <c r="L5796" i="3"/>
  <c r="K5796" i="3"/>
  <c r="G5796" i="3"/>
  <c r="C5796" i="3"/>
  <c r="D5796" i="3" s="1"/>
  <c r="N5795" i="3" a="1"/>
  <c r="N5795" i="3" s="1"/>
  <c r="M5795" i="3"/>
  <c r="L5795" i="3"/>
  <c r="K5795" i="3"/>
  <c r="G5795" i="3"/>
  <c r="C5795" i="3"/>
  <c r="D5795" i="3" s="1"/>
  <c r="N5794" i="3" a="1"/>
  <c r="N5794" i="3" s="1"/>
  <c r="M5794" i="3"/>
  <c r="L5794" i="3"/>
  <c r="K5794" i="3"/>
  <c r="G5794" i="3"/>
  <c r="C5794" i="3"/>
  <c r="D5794" i="3" s="1"/>
  <c r="N5793" i="3" a="1"/>
  <c r="N5793" i="3" s="1"/>
  <c r="M5793" i="3"/>
  <c r="L5793" i="3"/>
  <c r="K5793" i="3"/>
  <c r="G5793" i="3"/>
  <c r="C5793" i="3"/>
  <c r="D5793" i="3" s="1"/>
  <c r="N5792" i="3" a="1"/>
  <c r="N5792" i="3" s="1"/>
  <c r="M5792" i="3"/>
  <c r="L5792" i="3"/>
  <c r="K5792" i="3"/>
  <c r="G5792" i="3"/>
  <c r="C5792" i="3"/>
  <c r="D5792" i="3" s="1"/>
  <c r="N5791" i="3" a="1"/>
  <c r="N5791" i="3" s="1"/>
  <c r="M5791" i="3"/>
  <c r="L5791" i="3"/>
  <c r="K5791" i="3"/>
  <c r="G5791" i="3"/>
  <c r="C5791" i="3"/>
  <c r="D5791" i="3" s="1"/>
  <c r="N5790" i="3" a="1"/>
  <c r="N5790" i="3" s="1"/>
  <c r="M5790" i="3"/>
  <c r="L5790" i="3"/>
  <c r="K5790" i="3"/>
  <c r="G5790" i="3"/>
  <c r="C5790" i="3"/>
  <c r="D5790" i="3" s="1"/>
  <c r="N5789" i="3" a="1"/>
  <c r="N5789" i="3" s="1"/>
  <c r="M5789" i="3"/>
  <c r="L5789" i="3"/>
  <c r="K5789" i="3"/>
  <c r="G5789" i="3"/>
  <c r="C5789" i="3"/>
  <c r="D5789" i="3" s="1"/>
  <c r="N5788" i="3" a="1"/>
  <c r="N5788" i="3" s="1"/>
  <c r="M5788" i="3"/>
  <c r="L5788" i="3"/>
  <c r="K5788" i="3"/>
  <c r="G5788" i="3"/>
  <c r="C5788" i="3"/>
  <c r="D5788" i="3" s="1"/>
  <c r="N5787" i="3" a="1"/>
  <c r="N5787" i="3" s="1"/>
  <c r="M5787" i="3"/>
  <c r="L5787" i="3"/>
  <c r="K5787" i="3"/>
  <c r="G5787" i="3"/>
  <c r="C5787" i="3"/>
  <c r="D5787" i="3" s="1"/>
  <c r="N5786" i="3" a="1"/>
  <c r="N5786" i="3" s="1"/>
  <c r="M5786" i="3"/>
  <c r="L5786" i="3"/>
  <c r="K5786" i="3"/>
  <c r="G5786" i="3"/>
  <c r="C5786" i="3"/>
  <c r="D5786" i="3" s="1"/>
  <c r="N5785" i="3" a="1"/>
  <c r="N5785" i="3" s="1"/>
  <c r="M5785" i="3"/>
  <c r="L5785" i="3"/>
  <c r="K5785" i="3"/>
  <c r="G5785" i="3"/>
  <c r="C5785" i="3"/>
  <c r="D5785" i="3" s="1"/>
  <c r="N5784" i="3" a="1"/>
  <c r="N5784" i="3" s="1"/>
  <c r="M5784" i="3"/>
  <c r="L5784" i="3"/>
  <c r="K5784" i="3"/>
  <c r="G5784" i="3"/>
  <c r="C5784" i="3"/>
  <c r="D5784" i="3" s="1"/>
  <c r="N5783" i="3" a="1"/>
  <c r="N5783" i="3" s="1"/>
  <c r="M5783" i="3"/>
  <c r="L5783" i="3"/>
  <c r="K5783" i="3"/>
  <c r="G5783" i="3"/>
  <c r="C5783" i="3"/>
  <c r="D5783" i="3" s="1"/>
  <c r="N5782" i="3" a="1"/>
  <c r="N5782" i="3" s="1"/>
  <c r="M5782" i="3"/>
  <c r="L5782" i="3"/>
  <c r="K5782" i="3"/>
  <c r="G5782" i="3"/>
  <c r="C5782" i="3"/>
  <c r="D5782" i="3" s="1"/>
  <c r="N5781" i="3" a="1"/>
  <c r="N5781" i="3" s="1"/>
  <c r="M5781" i="3"/>
  <c r="L5781" i="3"/>
  <c r="K5781" i="3"/>
  <c r="G5781" i="3"/>
  <c r="C5781" i="3"/>
  <c r="D5781" i="3" s="1"/>
  <c r="N5780" i="3" a="1"/>
  <c r="N5780" i="3" s="1"/>
  <c r="M5780" i="3"/>
  <c r="L5780" i="3"/>
  <c r="K5780" i="3"/>
  <c r="G5780" i="3"/>
  <c r="C5780" i="3"/>
  <c r="D5780" i="3" s="1"/>
  <c r="N5779" i="3" a="1"/>
  <c r="N5779" i="3" s="1"/>
  <c r="M5779" i="3"/>
  <c r="L5779" i="3"/>
  <c r="K5779" i="3"/>
  <c r="G5779" i="3"/>
  <c r="C5779" i="3"/>
  <c r="D5779" i="3" s="1"/>
  <c r="N5778" i="3" a="1"/>
  <c r="N5778" i="3" s="1"/>
  <c r="M5778" i="3"/>
  <c r="L5778" i="3"/>
  <c r="K5778" i="3"/>
  <c r="G5778" i="3"/>
  <c r="C5778" i="3"/>
  <c r="D5778" i="3" s="1"/>
  <c r="N5777" i="3" a="1"/>
  <c r="N5777" i="3" s="1"/>
  <c r="M5777" i="3"/>
  <c r="L5777" i="3"/>
  <c r="K5777" i="3"/>
  <c r="G5777" i="3"/>
  <c r="C5777" i="3"/>
  <c r="D5777" i="3" s="1"/>
  <c r="N5776" i="3" a="1"/>
  <c r="N5776" i="3" s="1"/>
  <c r="M5776" i="3"/>
  <c r="L5776" i="3"/>
  <c r="K5776" i="3"/>
  <c r="G5776" i="3"/>
  <c r="C5776" i="3"/>
  <c r="D5776" i="3" s="1"/>
  <c r="N5775" i="3" a="1"/>
  <c r="N5775" i="3" s="1"/>
  <c r="M5775" i="3"/>
  <c r="L5775" i="3"/>
  <c r="K5775" i="3"/>
  <c r="G5775" i="3"/>
  <c r="C5775" i="3"/>
  <c r="D5775" i="3" s="1"/>
  <c r="N5774" i="3" a="1"/>
  <c r="N5774" i="3" s="1"/>
  <c r="M5774" i="3"/>
  <c r="L5774" i="3"/>
  <c r="K5774" i="3"/>
  <c r="G5774" i="3"/>
  <c r="C5774" i="3"/>
  <c r="D5774" i="3" s="1"/>
  <c r="N5773" i="3" a="1"/>
  <c r="N5773" i="3" s="1"/>
  <c r="M5773" i="3"/>
  <c r="L5773" i="3"/>
  <c r="K5773" i="3"/>
  <c r="G5773" i="3"/>
  <c r="C5773" i="3"/>
  <c r="D5773" i="3" s="1"/>
  <c r="N5772" i="3" a="1"/>
  <c r="N5772" i="3" s="1"/>
  <c r="M5772" i="3"/>
  <c r="L5772" i="3"/>
  <c r="K5772" i="3"/>
  <c r="G5772" i="3"/>
  <c r="C5772" i="3"/>
  <c r="D5772" i="3" s="1"/>
  <c r="N5771" i="3" a="1"/>
  <c r="N5771" i="3" s="1"/>
  <c r="M5771" i="3"/>
  <c r="L5771" i="3"/>
  <c r="K5771" i="3"/>
  <c r="G5771" i="3"/>
  <c r="C5771" i="3"/>
  <c r="D5771" i="3" s="1"/>
  <c r="N5770" i="3" a="1"/>
  <c r="N5770" i="3" s="1"/>
  <c r="M5770" i="3"/>
  <c r="L5770" i="3"/>
  <c r="K5770" i="3"/>
  <c r="G5770" i="3"/>
  <c r="C5770" i="3"/>
  <c r="D5770" i="3" s="1"/>
  <c r="N5769" i="3" a="1"/>
  <c r="N5769" i="3" s="1"/>
  <c r="M5769" i="3"/>
  <c r="L5769" i="3"/>
  <c r="K5769" i="3"/>
  <c r="G5769" i="3"/>
  <c r="C5769" i="3"/>
  <c r="D5769" i="3" s="1"/>
  <c r="N5768" i="3" a="1"/>
  <c r="N5768" i="3" s="1"/>
  <c r="M5768" i="3"/>
  <c r="L5768" i="3"/>
  <c r="K5768" i="3"/>
  <c r="G5768" i="3"/>
  <c r="C5768" i="3"/>
  <c r="D5768" i="3" s="1"/>
  <c r="N5767" i="3" a="1"/>
  <c r="N5767" i="3" s="1"/>
  <c r="M5767" i="3"/>
  <c r="L5767" i="3"/>
  <c r="K5767" i="3"/>
  <c r="G5767" i="3"/>
  <c r="C5767" i="3"/>
  <c r="D5767" i="3" s="1"/>
  <c r="N5766" i="3" a="1"/>
  <c r="N5766" i="3" s="1"/>
  <c r="M5766" i="3"/>
  <c r="L5766" i="3"/>
  <c r="K5766" i="3"/>
  <c r="G5766" i="3"/>
  <c r="C5766" i="3"/>
  <c r="D5766" i="3" s="1"/>
  <c r="N5765" i="3" a="1"/>
  <c r="N5765" i="3" s="1"/>
  <c r="M5765" i="3"/>
  <c r="L5765" i="3"/>
  <c r="K5765" i="3"/>
  <c r="G5765" i="3"/>
  <c r="C5765" i="3"/>
  <c r="D5765" i="3" s="1"/>
  <c r="N5764" i="3" a="1"/>
  <c r="N5764" i="3" s="1"/>
  <c r="M5764" i="3"/>
  <c r="L5764" i="3"/>
  <c r="K5764" i="3"/>
  <c r="G5764" i="3"/>
  <c r="C5764" i="3"/>
  <c r="D5764" i="3" s="1"/>
  <c r="N5763" i="3" a="1"/>
  <c r="N5763" i="3" s="1"/>
  <c r="M5763" i="3"/>
  <c r="L5763" i="3"/>
  <c r="K5763" i="3"/>
  <c r="G5763" i="3"/>
  <c r="C5763" i="3"/>
  <c r="D5763" i="3" s="1"/>
  <c r="N5762" i="3" a="1"/>
  <c r="N5762" i="3" s="1"/>
  <c r="M5762" i="3"/>
  <c r="L5762" i="3"/>
  <c r="K5762" i="3"/>
  <c r="G5762" i="3"/>
  <c r="C5762" i="3"/>
  <c r="D5762" i="3" s="1"/>
  <c r="N5761" i="3" a="1"/>
  <c r="N5761" i="3" s="1"/>
  <c r="M5761" i="3"/>
  <c r="L5761" i="3"/>
  <c r="K5761" i="3"/>
  <c r="G5761" i="3"/>
  <c r="C5761" i="3"/>
  <c r="D5761" i="3" s="1"/>
  <c r="N5760" i="3" a="1"/>
  <c r="N5760" i="3" s="1"/>
  <c r="M5760" i="3"/>
  <c r="L5760" i="3"/>
  <c r="K5760" i="3"/>
  <c r="G5760" i="3"/>
  <c r="C5760" i="3"/>
  <c r="D5760" i="3" s="1"/>
  <c r="N5759" i="3" a="1"/>
  <c r="N5759" i="3" s="1"/>
  <c r="M5759" i="3"/>
  <c r="L5759" i="3"/>
  <c r="K5759" i="3"/>
  <c r="G5759" i="3"/>
  <c r="C5759" i="3"/>
  <c r="D5759" i="3" s="1"/>
  <c r="N5758" i="3" a="1"/>
  <c r="N5758" i="3" s="1"/>
  <c r="M5758" i="3"/>
  <c r="L5758" i="3"/>
  <c r="K5758" i="3"/>
  <c r="G5758" i="3"/>
  <c r="C5758" i="3"/>
  <c r="D5758" i="3" s="1"/>
  <c r="N5757" i="3" a="1"/>
  <c r="N5757" i="3" s="1"/>
  <c r="M5757" i="3"/>
  <c r="L5757" i="3"/>
  <c r="K5757" i="3"/>
  <c r="G5757" i="3"/>
  <c r="C5757" i="3"/>
  <c r="D5757" i="3" s="1"/>
  <c r="N5756" i="3" a="1"/>
  <c r="N5756" i="3" s="1"/>
  <c r="M5756" i="3"/>
  <c r="L5756" i="3"/>
  <c r="K5756" i="3"/>
  <c r="G5756" i="3"/>
  <c r="C5756" i="3"/>
  <c r="D5756" i="3" s="1"/>
  <c r="N5755" i="3" a="1"/>
  <c r="N5755" i="3" s="1"/>
  <c r="M5755" i="3"/>
  <c r="L5755" i="3"/>
  <c r="K5755" i="3"/>
  <c r="G5755" i="3"/>
  <c r="C5755" i="3"/>
  <c r="D5755" i="3" s="1"/>
  <c r="N5754" i="3" a="1"/>
  <c r="N5754" i="3" s="1"/>
  <c r="M5754" i="3"/>
  <c r="L5754" i="3"/>
  <c r="K5754" i="3"/>
  <c r="G5754" i="3"/>
  <c r="C5754" i="3"/>
  <c r="D5754" i="3" s="1"/>
  <c r="N5753" i="3" a="1"/>
  <c r="N5753" i="3" s="1"/>
  <c r="M5753" i="3"/>
  <c r="L5753" i="3"/>
  <c r="K5753" i="3"/>
  <c r="G5753" i="3"/>
  <c r="C5753" i="3"/>
  <c r="D5753" i="3" s="1"/>
  <c r="N5752" i="3" a="1"/>
  <c r="N5752" i="3" s="1"/>
  <c r="M5752" i="3"/>
  <c r="L5752" i="3"/>
  <c r="K5752" i="3"/>
  <c r="G5752" i="3"/>
  <c r="C5752" i="3"/>
  <c r="D5752" i="3" s="1"/>
  <c r="N5751" i="3" a="1"/>
  <c r="N5751" i="3" s="1"/>
  <c r="M5751" i="3"/>
  <c r="L5751" i="3"/>
  <c r="K5751" i="3"/>
  <c r="G5751" i="3"/>
  <c r="C5751" i="3"/>
  <c r="D5751" i="3" s="1"/>
  <c r="N5750" i="3" a="1"/>
  <c r="N5750" i="3" s="1"/>
  <c r="M5750" i="3"/>
  <c r="L5750" i="3"/>
  <c r="K5750" i="3"/>
  <c r="G5750" i="3"/>
  <c r="C5750" i="3"/>
  <c r="D5750" i="3" s="1"/>
  <c r="N5749" i="3" a="1"/>
  <c r="N5749" i="3" s="1"/>
  <c r="M5749" i="3"/>
  <c r="L5749" i="3"/>
  <c r="K5749" i="3"/>
  <c r="G5749" i="3"/>
  <c r="C5749" i="3"/>
  <c r="D5749" i="3" s="1"/>
  <c r="N5748" i="3" a="1"/>
  <c r="N5748" i="3" s="1"/>
  <c r="M5748" i="3"/>
  <c r="L5748" i="3"/>
  <c r="K5748" i="3"/>
  <c r="G5748" i="3"/>
  <c r="C5748" i="3"/>
  <c r="D5748" i="3" s="1"/>
  <c r="N5747" i="3" a="1"/>
  <c r="N5747" i="3" s="1"/>
  <c r="M5747" i="3"/>
  <c r="L5747" i="3"/>
  <c r="K5747" i="3"/>
  <c r="G5747" i="3"/>
  <c r="C5747" i="3"/>
  <c r="D5747" i="3" s="1"/>
  <c r="N5746" i="3" a="1"/>
  <c r="N5746" i="3" s="1"/>
  <c r="M5746" i="3"/>
  <c r="L5746" i="3"/>
  <c r="K5746" i="3"/>
  <c r="G5746" i="3"/>
  <c r="C5746" i="3"/>
  <c r="D5746" i="3" s="1"/>
  <c r="N5745" i="3" a="1"/>
  <c r="N5745" i="3" s="1"/>
  <c r="M5745" i="3"/>
  <c r="L5745" i="3"/>
  <c r="K5745" i="3"/>
  <c r="G5745" i="3"/>
  <c r="C5745" i="3"/>
  <c r="D5745" i="3" s="1"/>
  <c r="N5744" i="3" a="1"/>
  <c r="N5744" i="3" s="1"/>
  <c r="M5744" i="3"/>
  <c r="L5744" i="3"/>
  <c r="K5744" i="3"/>
  <c r="G5744" i="3"/>
  <c r="C5744" i="3"/>
  <c r="D5744" i="3" s="1"/>
  <c r="N5743" i="3" a="1"/>
  <c r="N5743" i="3" s="1"/>
  <c r="M5743" i="3"/>
  <c r="L5743" i="3"/>
  <c r="K5743" i="3"/>
  <c r="G5743" i="3"/>
  <c r="C5743" i="3"/>
  <c r="D5743" i="3" s="1"/>
  <c r="N5742" i="3" a="1"/>
  <c r="N5742" i="3" s="1"/>
  <c r="M5742" i="3"/>
  <c r="L5742" i="3"/>
  <c r="K5742" i="3"/>
  <c r="G5742" i="3"/>
  <c r="C5742" i="3"/>
  <c r="D5742" i="3" s="1"/>
  <c r="N5741" i="3" a="1"/>
  <c r="N5741" i="3" s="1"/>
  <c r="M5741" i="3"/>
  <c r="L5741" i="3"/>
  <c r="K5741" i="3"/>
  <c r="G5741" i="3"/>
  <c r="C5741" i="3"/>
  <c r="D5741" i="3" s="1"/>
  <c r="N5740" i="3" a="1"/>
  <c r="N5740" i="3" s="1"/>
  <c r="M5740" i="3"/>
  <c r="L5740" i="3"/>
  <c r="K5740" i="3"/>
  <c r="G5740" i="3"/>
  <c r="C5740" i="3"/>
  <c r="D5740" i="3" s="1"/>
  <c r="N5739" i="3" a="1"/>
  <c r="N5739" i="3" s="1"/>
  <c r="M5739" i="3"/>
  <c r="L5739" i="3"/>
  <c r="K5739" i="3"/>
  <c r="G5739" i="3"/>
  <c r="C5739" i="3"/>
  <c r="D5739" i="3" s="1"/>
  <c r="N5738" i="3" a="1"/>
  <c r="N5738" i="3" s="1"/>
  <c r="M5738" i="3"/>
  <c r="L5738" i="3"/>
  <c r="K5738" i="3"/>
  <c r="G5738" i="3"/>
  <c r="C5738" i="3"/>
  <c r="D5738" i="3" s="1"/>
  <c r="N5737" i="3" a="1"/>
  <c r="N5737" i="3" s="1"/>
  <c r="M5737" i="3"/>
  <c r="L5737" i="3"/>
  <c r="K5737" i="3"/>
  <c r="G5737" i="3"/>
  <c r="C5737" i="3"/>
  <c r="D5737" i="3" s="1"/>
  <c r="N5736" i="3" a="1"/>
  <c r="N5736" i="3" s="1"/>
  <c r="M5736" i="3"/>
  <c r="L5736" i="3"/>
  <c r="K5736" i="3"/>
  <c r="G5736" i="3"/>
  <c r="C5736" i="3"/>
  <c r="D5736" i="3" s="1"/>
  <c r="N5735" i="3" a="1"/>
  <c r="N5735" i="3" s="1"/>
  <c r="M5735" i="3"/>
  <c r="L5735" i="3"/>
  <c r="K5735" i="3"/>
  <c r="G5735" i="3"/>
  <c r="C5735" i="3"/>
  <c r="D5735" i="3" s="1"/>
  <c r="N5734" i="3" a="1"/>
  <c r="N5734" i="3" s="1"/>
  <c r="M5734" i="3"/>
  <c r="L5734" i="3"/>
  <c r="K5734" i="3"/>
  <c r="G5734" i="3"/>
  <c r="C5734" i="3"/>
  <c r="D5734" i="3" s="1"/>
  <c r="N5733" i="3" a="1"/>
  <c r="N5733" i="3" s="1"/>
  <c r="M5733" i="3"/>
  <c r="L5733" i="3"/>
  <c r="K5733" i="3"/>
  <c r="G5733" i="3"/>
  <c r="C5733" i="3"/>
  <c r="D5733" i="3" s="1"/>
  <c r="N5732" i="3" a="1"/>
  <c r="N5732" i="3" s="1"/>
  <c r="M5732" i="3"/>
  <c r="L5732" i="3"/>
  <c r="K5732" i="3"/>
  <c r="G5732" i="3"/>
  <c r="C5732" i="3"/>
  <c r="D5732" i="3" s="1"/>
  <c r="N5731" i="3" a="1"/>
  <c r="N5731" i="3" s="1"/>
  <c r="M5731" i="3"/>
  <c r="L5731" i="3"/>
  <c r="K5731" i="3"/>
  <c r="G5731" i="3"/>
  <c r="C5731" i="3"/>
  <c r="D5731" i="3" s="1"/>
  <c r="N5730" i="3" a="1"/>
  <c r="N5730" i="3" s="1"/>
  <c r="M5730" i="3"/>
  <c r="L5730" i="3"/>
  <c r="K5730" i="3"/>
  <c r="G5730" i="3"/>
  <c r="C5730" i="3"/>
  <c r="D5730" i="3" s="1"/>
  <c r="N5729" i="3" a="1"/>
  <c r="N5729" i="3" s="1"/>
  <c r="M5729" i="3"/>
  <c r="L5729" i="3"/>
  <c r="K5729" i="3"/>
  <c r="G5729" i="3"/>
  <c r="C5729" i="3"/>
  <c r="D5729" i="3" s="1"/>
  <c r="N5728" i="3" a="1"/>
  <c r="N5728" i="3" s="1"/>
  <c r="M5728" i="3"/>
  <c r="L5728" i="3"/>
  <c r="K5728" i="3"/>
  <c r="G5728" i="3"/>
  <c r="C5728" i="3"/>
  <c r="D5728" i="3" s="1"/>
  <c r="N5727" i="3" a="1"/>
  <c r="N5727" i="3" s="1"/>
  <c r="M5727" i="3"/>
  <c r="L5727" i="3"/>
  <c r="K5727" i="3"/>
  <c r="G5727" i="3"/>
  <c r="C5727" i="3"/>
  <c r="D5727" i="3" s="1"/>
  <c r="N5726" i="3" a="1"/>
  <c r="N5726" i="3" s="1"/>
  <c r="M5726" i="3"/>
  <c r="L5726" i="3"/>
  <c r="K5726" i="3"/>
  <c r="G5726" i="3"/>
  <c r="C5726" i="3"/>
  <c r="D5726" i="3" s="1"/>
  <c r="N5725" i="3" a="1"/>
  <c r="N5725" i="3" s="1"/>
  <c r="M5725" i="3"/>
  <c r="L5725" i="3"/>
  <c r="K5725" i="3"/>
  <c r="G5725" i="3"/>
  <c r="C5725" i="3"/>
  <c r="D5725" i="3" s="1"/>
  <c r="N5724" i="3" a="1"/>
  <c r="N5724" i="3" s="1"/>
  <c r="M5724" i="3"/>
  <c r="L5724" i="3"/>
  <c r="K5724" i="3"/>
  <c r="G5724" i="3"/>
  <c r="C5724" i="3"/>
  <c r="D5724" i="3" s="1"/>
  <c r="N5723" i="3" a="1"/>
  <c r="N5723" i="3" s="1"/>
  <c r="M5723" i="3"/>
  <c r="L5723" i="3"/>
  <c r="K5723" i="3"/>
  <c r="G5723" i="3"/>
  <c r="C5723" i="3"/>
  <c r="D5723" i="3" s="1"/>
  <c r="N5722" i="3" a="1"/>
  <c r="N5722" i="3" s="1"/>
  <c r="M5722" i="3"/>
  <c r="L5722" i="3"/>
  <c r="K5722" i="3"/>
  <c r="G5722" i="3"/>
  <c r="C5722" i="3"/>
  <c r="D5722" i="3" s="1"/>
  <c r="N5721" i="3" a="1"/>
  <c r="N5721" i="3" s="1"/>
  <c r="M5721" i="3"/>
  <c r="L5721" i="3"/>
  <c r="K5721" i="3"/>
  <c r="G5721" i="3"/>
  <c r="C5721" i="3"/>
  <c r="D5721" i="3" s="1"/>
  <c r="N5720" i="3" a="1"/>
  <c r="N5720" i="3" s="1"/>
  <c r="M5720" i="3"/>
  <c r="L5720" i="3"/>
  <c r="K5720" i="3"/>
  <c r="G5720" i="3"/>
  <c r="C5720" i="3"/>
  <c r="D5720" i="3" s="1"/>
  <c r="N5719" i="3" a="1"/>
  <c r="N5719" i="3" s="1"/>
  <c r="M5719" i="3"/>
  <c r="L5719" i="3"/>
  <c r="K5719" i="3"/>
  <c r="G5719" i="3"/>
  <c r="C5719" i="3"/>
  <c r="D5719" i="3" s="1"/>
  <c r="N5718" i="3" a="1"/>
  <c r="N5718" i="3" s="1"/>
  <c r="M5718" i="3"/>
  <c r="L5718" i="3"/>
  <c r="K5718" i="3"/>
  <c r="G5718" i="3"/>
  <c r="C5718" i="3"/>
  <c r="D5718" i="3" s="1"/>
  <c r="N5717" i="3" a="1"/>
  <c r="N5717" i="3" s="1"/>
  <c r="M5717" i="3"/>
  <c r="L5717" i="3"/>
  <c r="K5717" i="3"/>
  <c r="G5717" i="3"/>
  <c r="C5717" i="3"/>
  <c r="D5717" i="3" s="1"/>
  <c r="N5716" i="3" a="1"/>
  <c r="N5716" i="3" s="1"/>
  <c r="M5716" i="3"/>
  <c r="L5716" i="3"/>
  <c r="K5716" i="3"/>
  <c r="G5716" i="3"/>
  <c r="C5716" i="3"/>
  <c r="D5716" i="3" s="1"/>
  <c r="N5715" i="3" a="1"/>
  <c r="N5715" i="3" s="1"/>
  <c r="M5715" i="3"/>
  <c r="L5715" i="3"/>
  <c r="K5715" i="3"/>
  <c r="G5715" i="3"/>
  <c r="C5715" i="3"/>
  <c r="D5715" i="3" s="1"/>
  <c r="N5714" i="3" a="1"/>
  <c r="N5714" i="3" s="1"/>
  <c r="M5714" i="3"/>
  <c r="L5714" i="3"/>
  <c r="K5714" i="3"/>
  <c r="G5714" i="3"/>
  <c r="C5714" i="3"/>
  <c r="D5714" i="3" s="1"/>
  <c r="N5713" i="3" a="1"/>
  <c r="N5713" i="3" s="1"/>
  <c r="M5713" i="3"/>
  <c r="L5713" i="3"/>
  <c r="K5713" i="3"/>
  <c r="G5713" i="3"/>
  <c r="C5713" i="3"/>
  <c r="D5713" i="3" s="1"/>
  <c r="N5712" i="3" a="1"/>
  <c r="N5712" i="3" s="1"/>
  <c r="M5712" i="3"/>
  <c r="L5712" i="3"/>
  <c r="K5712" i="3"/>
  <c r="G5712" i="3"/>
  <c r="C5712" i="3"/>
  <c r="D5712" i="3" s="1"/>
  <c r="N5711" i="3" a="1"/>
  <c r="N5711" i="3" s="1"/>
  <c r="M5711" i="3"/>
  <c r="L5711" i="3"/>
  <c r="K5711" i="3"/>
  <c r="G5711" i="3"/>
  <c r="C5711" i="3"/>
  <c r="D5711" i="3" s="1"/>
  <c r="N5710" i="3" a="1"/>
  <c r="N5710" i="3" s="1"/>
  <c r="M5710" i="3"/>
  <c r="L5710" i="3"/>
  <c r="K5710" i="3"/>
  <c r="G5710" i="3"/>
  <c r="C5710" i="3"/>
  <c r="D5710" i="3" s="1"/>
  <c r="N5709" i="3" a="1"/>
  <c r="N5709" i="3" s="1"/>
  <c r="M5709" i="3"/>
  <c r="L5709" i="3"/>
  <c r="K5709" i="3"/>
  <c r="G5709" i="3"/>
  <c r="C5709" i="3"/>
  <c r="D5709" i="3" s="1"/>
  <c r="N5708" i="3" a="1"/>
  <c r="N5708" i="3" s="1"/>
  <c r="M5708" i="3"/>
  <c r="L5708" i="3"/>
  <c r="K5708" i="3"/>
  <c r="G5708" i="3"/>
  <c r="C5708" i="3"/>
  <c r="D5708" i="3" s="1"/>
  <c r="N5707" i="3" a="1"/>
  <c r="N5707" i="3" s="1"/>
  <c r="M5707" i="3"/>
  <c r="L5707" i="3"/>
  <c r="K5707" i="3"/>
  <c r="G5707" i="3"/>
  <c r="C5707" i="3"/>
  <c r="D5707" i="3" s="1"/>
  <c r="N5706" i="3" a="1"/>
  <c r="N5706" i="3" s="1"/>
  <c r="M5706" i="3"/>
  <c r="L5706" i="3"/>
  <c r="K5706" i="3"/>
  <c r="G5706" i="3"/>
  <c r="C5706" i="3"/>
  <c r="D5706" i="3" s="1"/>
  <c r="N5705" i="3" a="1"/>
  <c r="N5705" i="3" s="1"/>
  <c r="M5705" i="3"/>
  <c r="L5705" i="3"/>
  <c r="K5705" i="3"/>
  <c r="G5705" i="3"/>
  <c r="C5705" i="3"/>
  <c r="D5705" i="3" s="1"/>
  <c r="N5704" i="3" a="1"/>
  <c r="N5704" i="3" s="1"/>
  <c r="M5704" i="3"/>
  <c r="L5704" i="3"/>
  <c r="K5704" i="3"/>
  <c r="G5704" i="3"/>
  <c r="C5704" i="3"/>
  <c r="D5704" i="3" s="1"/>
  <c r="N5703" i="3" a="1"/>
  <c r="N5703" i="3" s="1"/>
  <c r="M5703" i="3"/>
  <c r="L5703" i="3"/>
  <c r="K5703" i="3"/>
  <c r="G5703" i="3"/>
  <c r="C5703" i="3"/>
  <c r="D5703" i="3" s="1"/>
  <c r="N5702" i="3" a="1"/>
  <c r="N5702" i="3" s="1"/>
  <c r="M5702" i="3"/>
  <c r="L5702" i="3"/>
  <c r="K5702" i="3"/>
  <c r="G5702" i="3"/>
  <c r="C5702" i="3"/>
  <c r="D5702" i="3" s="1"/>
  <c r="N5701" i="3" a="1"/>
  <c r="N5701" i="3" s="1"/>
  <c r="M5701" i="3"/>
  <c r="L5701" i="3"/>
  <c r="K5701" i="3"/>
  <c r="G5701" i="3"/>
  <c r="C5701" i="3"/>
  <c r="D5701" i="3" s="1"/>
  <c r="N5700" i="3" a="1"/>
  <c r="N5700" i="3" s="1"/>
  <c r="M5700" i="3"/>
  <c r="L5700" i="3"/>
  <c r="K5700" i="3"/>
  <c r="G5700" i="3"/>
  <c r="C5700" i="3"/>
  <c r="D5700" i="3" s="1"/>
  <c r="N5699" i="3" a="1"/>
  <c r="N5699" i="3" s="1"/>
  <c r="M5699" i="3"/>
  <c r="L5699" i="3"/>
  <c r="K5699" i="3"/>
  <c r="G5699" i="3"/>
  <c r="C5699" i="3"/>
  <c r="D5699" i="3" s="1"/>
  <c r="N5698" i="3" a="1"/>
  <c r="N5698" i="3" s="1"/>
  <c r="M5698" i="3"/>
  <c r="L5698" i="3"/>
  <c r="K5698" i="3"/>
  <c r="G5698" i="3"/>
  <c r="C5698" i="3"/>
  <c r="D5698" i="3" s="1"/>
  <c r="N5697" i="3" a="1"/>
  <c r="N5697" i="3" s="1"/>
  <c r="M5697" i="3"/>
  <c r="L5697" i="3"/>
  <c r="K5697" i="3"/>
  <c r="G5697" i="3"/>
  <c r="C5697" i="3"/>
  <c r="D5697" i="3" s="1"/>
  <c r="N5696" i="3" a="1"/>
  <c r="N5696" i="3" s="1"/>
  <c r="M5696" i="3"/>
  <c r="L5696" i="3"/>
  <c r="K5696" i="3"/>
  <c r="G5696" i="3"/>
  <c r="C5696" i="3"/>
  <c r="D5696" i="3" s="1"/>
  <c r="N5695" i="3" a="1"/>
  <c r="N5695" i="3" s="1"/>
  <c r="M5695" i="3"/>
  <c r="L5695" i="3"/>
  <c r="K5695" i="3"/>
  <c r="G5695" i="3"/>
  <c r="C5695" i="3"/>
  <c r="D5695" i="3" s="1"/>
  <c r="N5694" i="3" a="1"/>
  <c r="N5694" i="3" s="1"/>
  <c r="M5694" i="3"/>
  <c r="L5694" i="3"/>
  <c r="K5694" i="3"/>
  <c r="G5694" i="3"/>
  <c r="C5694" i="3"/>
  <c r="D5694" i="3" s="1"/>
  <c r="N5693" i="3" a="1"/>
  <c r="N5693" i="3" s="1"/>
  <c r="M5693" i="3"/>
  <c r="L5693" i="3"/>
  <c r="K5693" i="3"/>
  <c r="G5693" i="3"/>
  <c r="C5693" i="3"/>
  <c r="D5693" i="3" s="1"/>
  <c r="N5692" i="3" a="1"/>
  <c r="N5692" i="3" s="1"/>
  <c r="M5692" i="3"/>
  <c r="L5692" i="3"/>
  <c r="K5692" i="3"/>
  <c r="G5692" i="3"/>
  <c r="C5692" i="3"/>
  <c r="D5692" i="3" s="1"/>
  <c r="N5691" i="3" a="1"/>
  <c r="N5691" i="3" s="1"/>
  <c r="M5691" i="3"/>
  <c r="L5691" i="3"/>
  <c r="K5691" i="3"/>
  <c r="G5691" i="3"/>
  <c r="C5691" i="3"/>
  <c r="D5691" i="3" s="1"/>
  <c r="N5690" i="3" a="1"/>
  <c r="N5690" i="3" s="1"/>
  <c r="M5690" i="3"/>
  <c r="L5690" i="3"/>
  <c r="K5690" i="3"/>
  <c r="G5690" i="3"/>
  <c r="C5690" i="3"/>
  <c r="D5690" i="3" s="1"/>
  <c r="N5689" i="3" a="1"/>
  <c r="N5689" i="3" s="1"/>
  <c r="M5689" i="3"/>
  <c r="L5689" i="3"/>
  <c r="K5689" i="3"/>
  <c r="G5689" i="3"/>
  <c r="C5689" i="3"/>
  <c r="D5689" i="3" s="1"/>
  <c r="N5688" i="3" a="1"/>
  <c r="N5688" i="3" s="1"/>
  <c r="M5688" i="3"/>
  <c r="L5688" i="3"/>
  <c r="K5688" i="3"/>
  <c r="G5688" i="3"/>
  <c r="C5688" i="3"/>
  <c r="D5688" i="3" s="1"/>
  <c r="N5687" i="3" a="1"/>
  <c r="N5687" i="3" s="1"/>
  <c r="M5687" i="3"/>
  <c r="L5687" i="3"/>
  <c r="K5687" i="3"/>
  <c r="G5687" i="3"/>
  <c r="C5687" i="3"/>
  <c r="D5687" i="3" s="1"/>
  <c r="N5686" i="3" a="1"/>
  <c r="N5686" i="3" s="1"/>
  <c r="M5686" i="3"/>
  <c r="L5686" i="3"/>
  <c r="K5686" i="3"/>
  <c r="G5686" i="3"/>
  <c r="C5686" i="3"/>
  <c r="D5686" i="3" s="1"/>
  <c r="N5685" i="3" a="1"/>
  <c r="N5685" i="3" s="1"/>
  <c r="M5685" i="3"/>
  <c r="L5685" i="3"/>
  <c r="K5685" i="3"/>
  <c r="G5685" i="3"/>
  <c r="C5685" i="3"/>
  <c r="D5685" i="3" s="1"/>
  <c r="N5684" i="3" a="1"/>
  <c r="N5684" i="3" s="1"/>
  <c r="M5684" i="3"/>
  <c r="L5684" i="3"/>
  <c r="K5684" i="3"/>
  <c r="G5684" i="3"/>
  <c r="C5684" i="3"/>
  <c r="D5684" i="3" s="1"/>
  <c r="N5683" i="3" a="1"/>
  <c r="N5683" i="3" s="1"/>
  <c r="M5683" i="3"/>
  <c r="L5683" i="3"/>
  <c r="K5683" i="3"/>
  <c r="G5683" i="3"/>
  <c r="C5683" i="3"/>
  <c r="D5683" i="3" s="1"/>
  <c r="N5682" i="3" a="1"/>
  <c r="N5682" i="3" s="1"/>
  <c r="M5682" i="3"/>
  <c r="L5682" i="3"/>
  <c r="K5682" i="3"/>
  <c r="G5682" i="3"/>
  <c r="C5682" i="3"/>
  <c r="D5682" i="3" s="1"/>
  <c r="N5681" i="3" a="1"/>
  <c r="N5681" i="3" s="1"/>
  <c r="M5681" i="3"/>
  <c r="L5681" i="3"/>
  <c r="K5681" i="3"/>
  <c r="G5681" i="3"/>
  <c r="C5681" i="3"/>
  <c r="D5681" i="3" s="1"/>
  <c r="N5680" i="3" a="1"/>
  <c r="N5680" i="3" s="1"/>
  <c r="M5680" i="3"/>
  <c r="L5680" i="3"/>
  <c r="K5680" i="3"/>
  <c r="G5680" i="3"/>
  <c r="C5680" i="3"/>
  <c r="D5680" i="3" s="1"/>
  <c r="N5679" i="3" a="1"/>
  <c r="N5679" i="3" s="1"/>
  <c r="M5679" i="3"/>
  <c r="L5679" i="3"/>
  <c r="K5679" i="3"/>
  <c r="G5679" i="3"/>
  <c r="C5679" i="3"/>
  <c r="D5679" i="3" s="1"/>
  <c r="N5678" i="3" a="1"/>
  <c r="N5678" i="3" s="1"/>
  <c r="M5678" i="3"/>
  <c r="L5678" i="3"/>
  <c r="K5678" i="3"/>
  <c r="G5678" i="3"/>
  <c r="C5678" i="3"/>
  <c r="D5678" i="3" s="1"/>
  <c r="N5677" i="3" a="1"/>
  <c r="N5677" i="3" s="1"/>
  <c r="M5677" i="3"/>
  <c r="L5677" i="3"/>
  <c r="K5677" i="3"/>
  <c r="G5677" i="3"/>
  <c r="D5677" i="3"/>
  <c r="C5677" i="3"/>
  <c r="N5676" i="3" a="1"/>
  <c r="N5676" i="3" s="1"/>
  <c r="M5676" i="3"/>
  <c r="L5676" i="3"/>
  <c r="K5676" i="3"/>
  <c r="G5676" i="3"/>
  <c r="C5676" i="3"/>
  <c r="D5676" i="3" s="1"/>
  <c r="N5675" i="3" a="1"/>
  <c r="N5675" i="3" s="1"/>
  <c r="M5675" i="3"/>
  <c r="L5675" i="3"/>
  <c r="K5675" i="3"/>
  <c r="G5675" i="3"/>
  <c r="C5675" i="3"/>
  <c r="D5675" i="3" s="1"/>
  <c r="N5674" i="3" a="1"/>
  <c r="N5674" i="3" s="1"/>
  <c r="M5674" i="3"/>
  <c r="L5674" i="3"/>
  <c r="K5674" i="3"/>
  <c r="G5674" i="3"/>
  <c r="C5674" i="3"/>
  <c r="D5674" i="3" s="1"/>
  <c r="N5673" i="3" a="1"/>
  <c r="N5673" i="3" s="1"/>
  <c r="M5673" i="3"/>
  <c r="L5673" i="3"/>
  <c r="K5673" i="3"/>
  <c r="G5673" i="3"/>
  <c r="C5673" i="3"/>
  <c r="D5673" i="3" s="1"/>
  <c r="N5672" i="3" a="1"/>
  <c r="N5672" i="3" s="1"/>
  <c r="M5672" i="3"/>
  <c r="L5672" i="3"/>
  <c r="K5672" i="3"/>
  <c r="G5672" i="3"/>
  <c r="C5672" i="3"/>
  <c r="D5672" i="3" s="1"/>
  <c r="N5671" i="3" a="1"/>
  <c r="N5671" i="3" s="1"/>
  <c r="M5671" i="3"/>
  <c r="L5671" i="3"/>
  <c r="K5671" i="3"/>
  <c r="G5671" i="3"/>
  <c r="C5671" i="3"/>
  <c r="D5671" i="3" s="1"/>
  <c r="N5670" i="3" a="1"/>
  <c r="N5670" i="3" s="1"/>
  <c r="M5670" i="3"/>
  <c r="L5670" i="3"/>
  <c r="K5670" i="3"/>
  <c r="G5670" i="3"/>
  <c r="C5670" i="3"/>
  <c r="D5670" i="3" s="1"/>
  <c r="N5669" i="3" a="1"/>
  <c r="N5669" i="3" s="1"/>
  <c r="M5669" i="3"/>
  <c r="L5669" i="3"/>
  <c r="K5669" i="3"/>
  <c r="G5669" i="3"/>
  <c r="C5669" i="3"/>
  <c r="D5669" i="3" s="1"/>
  <c r="N5668" i="3" a="1"/>
  <c r="N5668" i="3" s="1"/>
  <c r="M5668" i="3"/>
  <c r="L5668" i="3"/>
  <c r="K5668" i="3"/>
  <c r="G5668" i="3"/>
  <c r="C5668" i="3"/>
  <c r="D5668" i="3" s="1"/>
  <c r="N5667" i="3" a="1"/>
  <c r="N5667" i="3" s="1"/>
  <c r="M5667" i="3"/>
  <c r="L5667" i="3"/>
  <c r="K5667" i="3"/>
  <c r="G5667" i="3"/>
  <c r="C5667" i="3"/>
  <c r="D5667" i="3" s="1"/>
  <c r="N5666" i="3" a="1"/>
  <c r="N5666" i="3" s="1"/>
  <c r="M5666" i="3"/>
  <c r="L5666" i="3"/>
  <c r="K5666" i="3"/>
  <c r="G5666" i="3"/>
  <c r="C5666" i="3"/>
  <c r="D5666" i="3" s="1"/>
  <c r="N5665" i="3" a="1"/>
  <c r="N5665" i="3" s="1"/>
  <c r="M5665" i="3"/>
  <c r="L5665" i="3"/>
  <c r="K5665" i="3"/>
  <c r="G5665" i="3"/>
  <c r="C5665" i="3"/>
  <c r="D5665" i="3" s="1"/>
  <c r="N5664" i="3" a="1"/>
  <c r="N5664" i="3" s="1"/>
  <c r="M5664" i="3"/>
  <c r="L5664" i="3"/>
  <c r="K5664" i="3"/>
  <c r="G5664" i="3"/>
  <c r="C5664" i="3"/>
  <c r="D5664" i="3" s="1"/>
  <c r="N5663" i="3" a="1"/>
  <c r="N5663" i="3" s="1"/>
  <c r="M5663" i="3"/>
  <c r="L5663" i="3"/>
  <c r="K5663" i="3"/>
  <c r="G5663" i="3"/>
  <c r="C5663" i="3"/>
  <c r="D5663" i="3" s="1"/>
  <c r="N5662" i="3" a="1"/>
  <c r="N5662" i="3" s="1"/>
  <c r="M5662" i="3"/>
  <c r="L5662" i="3"/>
  <c r="K5662" i="3"/>
  <c r="G5662" i="3"/>
  <c r="C5662" i="3"/>
  <c r="D5662" i="3" s="1"/>
  <c r="N5661" i="3" a="1"/>
  <c r="N5661" i="3" s="1"/>
  <c r="M5661" i="3"/>
  <c r="L5661" i="3"/>
  <c r="K5661" i="3"/>
  <c r="G5661" i="3"/>
  <c r="C5661" i="3"/>
  <c r="D5661" i="3" s="1"/>
  <c r="N5660" i="3" a="1"/>
  <c r="N5660" i="3" s="1"/>
  <c r="M5660" i="3"/>
  <c r="L5660" i="3"/>
  <c r="K5660" i="3"/>
  <c r="G5660" i="3"/>
  <c r="C5660" i="3"/>
  <c r="D5660" i="3" s="1"/>
  <c r="N5659" i="3" a="1"/>
  <c r="N5659" i="3" s="1"/>
  <c r="M5659" i="3"/>
  <c r="L5659" i="3"/>
  <c r="K5659" i="3"/>
  <c r="G5659" i="3"/>
  <c r="C5659" i="3"/>
  <c r="D5659" i="3" s="1"/>
  <c r="N5658" i="3" a="1"/>
  <c r="N5658" i="3" s="1"/>
  <c r="M5658" i="3"/>
  <c r="L5658" i="3"/>
  <c r="K5658" i="3"/>
  <c r="G5658" i="3"/>
  <c r="C5658" i="3"/>
  <c r="D5658" i="3" s="1"/>
  <c r="N5657" i="3" a="1"/>
  <c r="N5657" i="3" s="1"/>
  <c r="M5657" i="3"/>
  <c r="L5657" i="3"/>
  <c r="K5657" i="3"/>
  <c r="G5657" i="3"/>
  <c r="C5657" i="3"/>
  <c r="D5657" i="3" s="1"/>
  <c r="N5656" i="3" a="1"/>
  <c r="N5656" i="3" s="1"/>
  <c r="M5656" i="3"/>
  <c r="L5656" i="3"/>
  <c r="K5656" i="3"/>
  <c r="G5656" i="3"/>
  <c r="C5656" i="3"/>
  <c r="D5656" i="3" s="1"/>
  <c r="N5655" i="3" a="1"/>
  <c r="N5655" i="3" s="1"/>
  <c r="M5655" i="3"/>
  <c r="L5655" i="3"/>
  <c r="K5655" i="3"/>
  <c r="G5655" i="3"/>
  <c r="C5655" i="3"/>
  <c r="D5655" i="3" s="1"/>
  <c r="N5654" i="3" a="1"/>
  <c r="N5654" i="3" s="1"/>
  <c r="M5654" i="3"/>
  <c r="L5654" i="3"/>
  <c r="K5654" i="3"/>
  <c r="G5654" i="3"/>
  <c r="C5654" i="3"/>
  <c r="D5654" i="3" s="1"/>
  <c r="N5653" i="3" a="1"/>
  <c r="N5653" i="3" s="1"/>
  <c r="M5653" i="3"/>
  <c r="L5653" i="3"/>
  <c r="K5653" i="3"/>
  <c r="G5653" i="3"/>
  <c r="C5653" i="3"/>
  <c r="D5653" i="3" s="1"/>
  <c r="N5652" i="3" a="1"/>
  <c r="N5652" i="3" s="1"/>
  <c r="M5652" i="3"/>
  <c r="L5652" i="3"/>
  <c r="K5652" i="3"/>
  <c r="G5652" i="3"/>
  <c r="C5652" i="3"/>
  <c r="D5652" i="3" s="1"/>
  <c r="N5651" i="3" a="1"/>
  <c r="N5651" i="3" s="1"/>
  <c r="M5651" i="3"/>
  <c r="L5651" i="3"/>
  <c r="K5651" i="3"/>
  <c r="G5651" i="3"/>
  <c r="C5651" i="3"/>
  <c r="D5651" i="3" s="1"/>
  <c r="N5650" i="3" a="1"/>
  <c r="N5650" i="3" s="1"/>
  <c r="M5650" i="3"/>
  <c r="L5650" i="3"/>
  <c r="K5650" i="3"/>
  <c r="G5650" i="3"/>
  <c r="C5650" i="3"/>
  <c r="D5650" i="3" s="1"/>
  <c r="N5649" i="3" a="1"/>
  <c r="N5649" i="3" s="1"/>
  <c r="M5649" i="3"/>
  <c r="L5649" i="3"/>
  <c r="K5649" i="3"/>
  <c r="G5649" i="3"/>
  <c r="C5649" i="3"/>
  <c r="D5649" i="3" s="1"/>
  <c r="N5648" i="3" a="1"/>
  <c r="N5648" i="3" s="1"/>
  <c r="M5648" i="3"/>
  <c r="L5648" i="3"/>
  <c r="K5648" i="3"/>
  <c r="G5648" i="3"/>
  <c r="C5648" i="3"/>
  <c r="D5648" i="3" s="1"/>
  <c r="N5647" i="3" a="1"/>
  <c r="N5647" i="3" s="1"/>
  <c r="M5647" i="3"/>
  <c r="L5647" i="3"/>
  <c r="K5647" i="3"/>
  <c r="G5647" i="3"/>
  <c r="C5647" i="3"/>
  <c r="D5647" i="3" s="1"/>
  <c r="N5646" i="3" a="1"/>
  <c r="N5646" i="3" s="1"/>
  <c r="M5646" i="3"/>
  <c r="L5646" i="3"/>
  <c r="K5646" i="3"/>
  <c r="G5646" i="3"/>
  <c r="C5646" i="3"/>
  <c r="D5646" i="3" s="1"/>
  <c r="N5645" i="3" a="1"/>
  <c r="N5645" i="3" s="1"/>
  <c r="M5645" i="3"/>
  <c r="L5645" i="3"/>
  <c r="K5645" i="3"/>
  <c r="G5645" i="3"/>
  <c r="D5645" i="3"/>
  <c r="C5645" i="3"/>
  <c r="N5644" i="3" a="1"/>
  <c r="N5644" i="3" s="1"/>
  <c r="M5644" i="3"/>
  <c r="L5644" i="3"/>
  <c r="K5644" i="3"/>
  <c r="G5644" i="3"/>
  <c r="C5644" i="3"/>
  <c r="D5644" i="3" s="1"/>
  <c r="N5643" i="3" a="1"/>
  <c r="N5643" i="3" s="1"/>
  <c r="M5643" i="3"/>
  <c r="L5643" i="3"/>
  <c r="K5643" i="3"/>
  <c r="G5643" i="3"/>
  <c r="C5643" i="3"/>
  <c r="D5643" i="3" s="1"/>
  <c r="N5642" i="3" a="1"/>
  <c r="N5642" i="3" s="1"/>
  <c r="M5642" i="3"/>
  <c r="L5642" i="3"/>
  <c r="K5642" i="3"/>
  <c r="G5642" i="3"/>
  <c r="C5642" i="3"/>
  <c r="D5642" i="3" s="1"/>
  <c r="N5641" i="3" a="1"/>
  <c r="N5641" i="3" s="1"/>
  <c r="M5641" i="3"/>
  <c r="L5641" i="3"/>
  <c r="K5641" i="3"/>
  <c r="G5641" i="3"/>
  <c r="C5641" i="3"/>
  <c r="D5641" i="3" s="1"/>
  <c r="N5640" i="3" a="1"/>
  <c r="N5640" i="3" s="1"/>
  <c r="M5640" i="3"/>
  <c r="L5640" i="3"/>
  <c r="K5640" i="3"/>
  <c r="G5640" i="3"/>
  <c r="C5640" i="3"/>
  <c r="D5640" i="3" s="1"/>
  <c r="N5639" i="3" a="1"/>
  <c r="N5639" i="3" s="1"/>
  <c r="M5639" i="3"/>
  <c r="L5639" i="3"/>
  <c r="K5639" i="3"/>
  <c r="G5639" i="3"/>
  <c r="C5639" i="3"/>
  <c r="D5639" i="3" s="1"/>
  <c r="N5638" i="3" a="1"/>
  <c r="N5638" i="3" s="1"/>
  <c r="M5638" i="3"/>
  <c r="L5638" i="3"/>
  <c r="K5638" i="3"/>
  <c r="G5638" i="3"/>
  <c r="C5638" i="3"/>
  <c r="D5638" i="3" s="1"/>
  <c r="N5637" i="3" a="1"/>
  <c r="N5637" i="3" s="1"/>
  <c r="M5637" i="3"/>
  <c r="L5637" i="3"/>
  <c r="K5637" i="3"/>
  <c r="G5637" i="3"/>
  <c r="C5637" i="3"/>
  <c r="D5637" i="3" s="1"/>
  <c r="N5636" i="3" a="1"/>
  <c r="N5636" i="3" s="1"/>
  <c r="M5636" i="3"/>
  <c r="L5636" i="3"/>
  <c r="K5636" i="3"/>
  <c r="G5636" i="3"/>
  <c r="C5636" i="3"/>
  <c r="D5636" i="3" s="1"/>
  <c r="N5635" i="3" a="1"/>
  <c r="N5635" i="3" s="1"/>
  <c r="M5635" i="3"/>
  <c r="L5635" i="3"/>
  <c r="K5635" i="3"/>
  <c r="G5635" i="3"/>
  <c r="C5635" i="3"/>
  <c r="D5635" i="3" s="1"/>
  <c r="N5634" i="3" a="1"/>
  <c r="N5634" i="3" s="1"/>
  <c r="M5634" i="3"/>
  <c r="L5634" i="3"/>
  <c r="K5634" i="3"/>
  <c r="G5634" i="3"/>
  <c r="C5634" i="3"/>
  <c r="D5634" i="3" s="1"/>
  <c r="N5633" i="3" a="1"/>
  <c r="N5633" i="3" s="1"/>
  <c r="M5633" i="3"/>
  <c r="L5633" i="3"/>
  <c r="K5633" i="3"/>
  <c r="G5633" i="3"/>
  <c r="C5633" i="3"/>
  <c r="D5633" i="3" s="1"/>
  <c r="N5632" i="3" a="1"/>
  <c r="N5632" i="3" s="1"/>
  <c r="M5632" i="3"/>
  <c r="L5632" i="3"/>
  <c r="K5632" i="3"/>
  <c r="G5632" i="3"/>
  <c r="C5632" i="3"/>
  <c r="D5632" i="3" s="1"/>
  <c r="N5631" i="3" a="1"/>
  <c r="N5631" i="3" s="1"/>
  <c r="M5631" i="3"/>
  <c r="L5631" i="3"/>
  <c r="K5631" i="3"/>
  <c r="G5631" i="3"/>
  <c r="C5631" i="3"/>
  <c r="D5631" i="3" s="1"/>
  <c r="N5630" i="3" a="1"/>
  <c r="N5630" i="3" s="1"/>
  <c r="M5630" i="3"/>
  <c r="L5630" i="3"/>
  <c r="K5630" i="3"/>
  <c r="G5630" i="3"/>
  <c r="C5630" i="3"/>
  <c r="D5630" i="3" s="1"/>
  <c r="N5629" i="3" a="1"/>
  <c r="N5629" i="3" s="1"/>
  <c r="M5629" i="3"/>
  <c r="L5629" i="3"/>
  <c r="K5629" i="3"/>
  <c r="G5629" i="3"/>
  <c r="C5629" i="3"/>
  <c r="D5629" i="3" s="1"/>
  <c r="N5628" i="3" a="1"/>
  <c r="N5628" i="3" s="1"/>
  <c r="M5628" i="3"/>
  <c r="L5628" i="3"/>
  <c r="K5628" i="3"/>
  <c r="G5628" i="3"/>
  <c r="C5628" i="3"/>
  <c r="D5628" i="3" s="1"/>
  <c r="N5627" i="3" a="1"/>
  <c r="N5627" i="3" s="1"/>
  <c r="M5627" i="3"/>
  <c r="L5627" i="3"/>
  <c r="K5627" i="3"/>
  <c r="G5627" i="3"/>
  <c r="C5627" i="3"/>
  <c r="D5627" i="3" s="1"/>
  <c r="N5626" i="3" a="1"/>
  <c r="N5626" i="3" s="1"/>
  <c r="M5626" i="3"/>
  <c r="L5626" i="3"/>
  <c r="K5626" i="3"/>
  <c r="G5626" i="3"/>
  <c r="C5626" i="3"/>
  <c r="D5626" i="3" s="1"/>
  <c r="N5625" i="3" a="1"/>
  <c r="N5625" i="3" s="1"/>
  <c r="M5625" i="3"/>
  <c r="L5625" i="3"/>
  <c r="K5625" i="3"/>
  <c r="G5625" i="3"/>
  <c r="C5625" i="3"/>
  <c r="D5625" i="3" s="1"/>
  <c r="N5624" i="3" a="1"/>
  <c r="N5624" i="3" s="1"/>
  <c r="M5624" i="3"/>
  <c r="L5624" i="3"/>
  <c r="K5624" i="3"/>
  <c r="G5624" i="3"/>
  <c r="C5624" i="3"/>
  <c r="D5624" i="3" s="1"/>
  <c r="N5623" i="3" a="1"/>
  <c r="N5623" i="3" s="1"/>
  <c r="M5623" i="3"/>
  <c r="L5623" i="3"/>
  <c r="K5623" i="3"/>
  <c r="G5623" i="3"/>
  <c r="C5623" i="3"/>
  <c r="D5623" i="3" s="1"/>
  <c r="N5622" i="3" a="1"/>
  <c r="N5622" i="3" s="1"/>
  <c r="M5622" i="3"/>
  <c r="L5622" i="3"/>
  <c r="K5622" i="3"/>
  <c r="G5622" i="3"/>
  <c r="C5622" i="3"/>
  <c r="D5622" i="3" s="1"/>
  <c r="N5621" i="3" a="1"/>
  <c r="N5621" i="3" s="1"/>
  <c r="M5621" i="3"/>
  <c r="L5621" i="3"/>
  <c r="K5621" i="3"/>
  <c r="G5621" i="3"/>
  <c r="C5621" i="3"/>
  <c r="D5621" i="3" s="1"/>
  <c r="N5620" i="3" a="1"/>
  <c r="N5620" i="3" s="1"/>
  <c r="M5620" i="3"/>
  <c r="L5620" i="3"/>
  <c r="K5620" i="3"/>
  <c r="G5620" i="3"/>
  <c r="C5620" i="3"/>
  <c r="D5620" i="3" s="1"/>
  <c r="N5619" i="3" a="1"/>
  <c r="N5619" i="3" s="1"/>
  <c r="M5619" i="3"/>
  <c r="L5619" i="3"/>
  <c r="K5619" i="3"/>
  <c r="G5619" i="3"/>
  <c r="C5619" i="3"/>
  <c r="D5619" i="3" s="1"/>
  <c r="N5618" i="3" a="1"/>
  <c r="N5618" i="3" s="1"/>
  <c r="M5618" i="3"/>
  <c r="L5618" i="3"/>
  <c r="K5618" i="3"/>
  <c r="G5618" i="3"/>
  <c r="C5618" i="3"/>
  <c r="D5618" i="3" s="1"/>
  <c r="N5617" i="3" a="1"/>
  <c r="N5617" i="3" s="1"/>
  <c r="M5617" i="3"/>
  <c r="L5617" i="3"/>
  <c r="K5617" i="3"/>
  <c r="G5617" i="3"/>
  <c r="C5617" i="3"/>
  <c r="D5617" i="3" s="1"/>
  <c r="N5616" i="3" a="1"/>
  <c r="N5616" i="3" s="1"/>
  <c r="M5616" i="3"/>
  <c r="L5616" i="3"/>
  <c r="K5616" i="3"/>
  <c r="G5616" i="3"/>
  <c r="C5616" i="3"/>
  <c r="D5616" i="3" s="1"/>
  <c r="N5615" i="3" a="1"/>
  <c r="N5615" i="3" s="1"/>
  <c r="M5615" i="3"/>
  <c r="L5615" i="3"/>
  <c r="K5615" i="3"/>
  <c r="G5615" i="3"/>
  <c r="C5615" i="3"/>
  <c r="D5615" i="3" s="1"/>
  <c r="N5614" i="3" a="1"/>
  <c r="N5614" i="3" s="1"/>
  <c r="M5614" i="3"/>
  <c r="L5614" i="3"/>
  <c r="K5614" i="3"/>
  <c r="G5614" i="3"/>
  <c r="C5614" i="3"/>
  <c r="D5614" i="3" s="1"/>
  <c r="N5613" i="3" a="1"/>
  <c r="N5613" i="3" s="1"/>
  <c r="M5613" i="3"/>
  <c r="L5613" i="3"/>
  <c r="K5613" i="3"/>
  <c r="G5613" i="3"/>
  <c r="C5613" i="3"/>
  <c r="D5613" i="3" s="1"/>
  <c r="N5612" i="3" a="1"/>
  <c r="N5612" i="3" s="1"/>
  <c r="M5612" i="3"/>
  <c r="L5612" i="3"/>
  <c r="K5612" i="3"/>
  <c r="G5612" i="3"/>
  <c r="C5612" i="3"/>
  <c r="D5612" i="3" s="1"/>
  <c r="N5611" i="3" a="1"/>
  <c r="N5611" i="3" s="1"/>
  <c r="M5611" i="3"/>
  <c r="L5611" i="3"/>
  <c r="K5611" i="3"/>
  <c r="G5611" i="3"/>
  <c r="C5611" i="3"/>
  <c r="D5611" i="3" s="1"/>
  <c r="N5610" i="3" a="1"/>
  <c r="N5610" i="3" s="1"/>
  <c r="M5610" i="3"/>
  <c r="L5610" i="3"/>
  <c r="K5610" i="3"/>
  <c r="G5610" i="3"/>
  <c r="C5610" i="3"/>
  <c r="D5610" i="3" s="1"/>
  <c r="N5609" i="3" a="1"/>
  <c r="N5609" i="3" s="1"/>
  <c r="M5609" i="3"/>
  <c r="L5609" i="3"/>
  <c r="K5609" i="3"/>
  <c r="G5609" i="3"/>
  <c r="C5609" i="3"/>
  <c r="D5609" i="3" s="1"/>
  <c r="N5608" i="3" a="1"/>
  <c r="N5608" i="3" s="1"/>
  <c r="M5608" i="3"/>
  <c r="L5608" i="3"/>
  <c r="K5608" i="3"/>
  <c r="G5608" i="3"/>
  <c r="C5608" i="3"/>
  <c r="D5608" i="3" s="1"/>
  <c r="N5607" i="3" a="1"/>
  <c r="N5607" i="3" s="1"/>
  <c r="M5607" i="3"/>
  <c r="L5607" i="3"/>
  <c r="K5607" i="3"/>
  <c r="G5607" i="3"/>
  <c r="C5607" i="3"/>
  <c r="D5607" i="3" s="1"/>
  <c r="N5606" i="3" a="1"/>
  <c r="N5606" i="3" s="1"/>
  <c r="M5606" i="3"/>
  <c r="L5606" i="3"/>
  <c r="K5606" i="3"/>
  <c r="G5606" i="3"/>
  <c r="C5606" i="3"/>
  <c r="D5606" i="3" s="1"/>
  <c r="N5605" i="3" a="1"/>
  <c r="N5605" i="3" s="1"/>
  <c r="M5605" i="3"/>
  <c r="L5605" i="3"/>
  <c r="K5605" i="3"/>
  <c r="G5605" i="3"/>
  <c r="C5605" i="3"/>
  <c r="D5605" i="3" s="1"/>
  <c r="N5604" i="3" a="1"/>
  <c r="N5604" i="3" s="1"/>
  <c r="M5604" i="3"/>
  <c r="L5604" i="3"/>
  <c r="K5604" i="3"/>
  <c r="G5604" i="3"/>
  <c r="C5604" i="3"/>
  <c r="D5604" i="3" s="1"/>
  <c r="N5603" i="3" a="1"/>
  <c r="N5603" i="3" s="1"/>
  <c r="M5603" i="3"/>
  <c r="L5603" i="3"/>
  <c r="K5603" i="3"/>
  <c r="G5603" i="3"/>
  <c r="C5603" i="3"/>
  <c r="D5603" i="3" s="1"/>
  <c r="N5602" i="3" a="1"/>
  <c r="N5602" i="3" s="1"/>
  <c r="M5602" i="3"/>
  <c r="L5602" i="3"/>
  <c r="K5602" i="3"/>
  <c r="G5602" i="3"/>
  <c r="C5602" i="3"/>
  <c r="D5602" i="3" s="1"/>
  <c r="N5601" i="3" a="1"/>
  <c r="N5601" i="3" s="1"/>
  <c r="M5601" i="3"/>
  <c r="L5601" i="3"/>
  <c r="K5601" i="3"/>
  <c r="G5601" i="3"/>
  <c r="C5601" i="3"/>
  <c r="D5601" i="3" s="1"/>
  <c r="N5600" i="3" a="1"/>
  <c r="N5600" i="3" s="1"/>
  <c r="M5600" i="3"/>
  <c r="L5600" i="3"/>
  <c r="K5600" i="3"/>
  <c r="G5600" i="3"/>
  <c r="C5600" i="3"/>
  <c r="D5600" i="3" s="1"/>
  <c r="N5599" i="3" a="1"/>
  <c r="N5599" i="3" s="1"/>
  <c r="M5599" i="3"/>
  <c r="L5599" i="3"/>
  <c r="K5599" i="3"/>
  <c r="G5599" i="3"/>
  <c r="C5599" i="3"/>
  <c r="D5599" i="3" s="1"/>
  <c r="N5598" i="3" a="1"/>
  <c r="N5598" i="3" s="1"/>
  <c r="M5598" i="3"/>
  <c r="L5598" i="3"/>
  <c r="K5598" i="3"/>
  <c r="G5598" i="3"/>
  <c r="C5598" i="3"/>
  <c r="D5598" i="3" s="1"/>
  <c r="N5597" i="3" a="1"/>
  <c r="N5597" i="3" s="1"/>
  <c r="M5597" i="3"/>
  <c r="L5597" i="3"/>
  <c r="K5597" i="3"/>
  <c r="G5597" i="3"/>
  <c r="C5597" i="3"/>
  <c r="D5597" i="3" s="1"/>
  <c r="N5596" i="3" a="1"/>
  <c r="N5596" i="3" s="1"/>
  <c r="M5596" i="3"/>
  <c r="L5596" i="3"/>
  <c r="K5596" i="3"/>
  <c r="G5596" i="3"/>
  <c r="C5596" i="3"/>
  <c r="D5596" i="3" s="1"/>
  <c r="N5595" i="3" a="1"/>
  <c r="N5595" i="3" s="1"/>
  <c r="M5595" i="3"/>
  <c r="L5595" i="3"/>
  <c r="K5595" i="3"/>
  <c r="G5595" i="3"/>
  <c r="C5595" i="3"/>
  <c r="D5595" i="3" s="1"/>
  <c r="N5594" i="3" a="1"/>
  <c r="N5594" i="3" s="1"/>
  <c r="M5594" i="3"/>
  <c r="L5594" i="3"/>
  <c r="K5594" i="3"/>
  <c r="G5594" i="3"/>
  <c r="C5594" i="3"/>
  <c r="D5594" i="3" s="1"/>
  <c r="N5593" i="3" a="1"/>
  <c r="N5593" i="3" s="1"/>
  <c r="M5593" i="3"/>
  <c r="L5593" i="3"/>
  <c r="K5593" i="3"/>
  <c r="G5593" i="3"/>
  <c r="C5593" i="3"/>
  <c r="D5593" i="3" s="1"/>
  <c r="N5592" i="3" a="1"/>
  <c r="N5592" i="3" s="1"/>
  <c r="M5592" i="3"/>
  <c r="L5592" i="3"/>
  <c r="K5592" i="3"/>
  <c r="G5592" i="3"/>
  <c r="C5592" i="3"/>
  <c r="D5592" i="3" s="1"/>
  <c r="N5591" i="3" a="1"/>
  <c r="N5591" i="3" s="1"/>
  <c r="M5591" i="3"/>
  <c r="L5591" i="3"/>
  <c r="K5591" i="3"/>
  <c r="G5591" i="3"/>
  <c r="C5591" i="3"/>
  <c r="D5591" i="3" s="1"/>
  <c r="N5590" i="3" a="1"/>
  <c r="N5590" i="3" s="1"/>
  <c r="M5590" i="3"/>
  <c r="L5590" i="3"/>
  <c r="K5590" i="3"/>
  <c r="G5590" i="3"/>
  <c r="C5590" i="3"/>
  <c r="D5590" i="3" s="1"/>
  <c r="N5589" i="3" a="1"/>
  <c r="N5589" i="3" s="1"/>
  <c r="M5589" i="3"/>
  <c r="L5589" i="3"/>
  <c r="K5589" i="3"/>
  <c r="G5589" i="3"/>
  <c r="C5589" i="3"/>
  <c r="D5589" i="3" s="1"/>
  <c r="N5588" i="3" a="1"/>
  <c r="N5588" i="3" s="1"/>
  <c r="M5588" i="3"/>
  <c r="L5588" i="3"/>
  <c r="K5588" i="3"/>
  <c r="G5588" i="3"/>
  <c r="C5588" i="3"/>
  <c r="D5588" i="3" s="1"/>
  <c r="N5587" i="3" a="1"/>
  <c r="N5587" i="3" s="1"/>
  <c r="M5587" i="3"/>
  <c r="L5587" i="3"/>
  <c r="K5587" i="3"/>
  <c r="G5587" i="3"/>
  <c r="C5587" i="3"/>
  <c r="D5587" i="3" s="1"/>
  <c r="N5586" i="3" a="1"/>
  <c r="N5586" i="3" s="1"/>
  <c r="M5586" i="3"/>
  <c r="L5586" i="3"/>
  <c r="K5586" i="3"/>
  <c r="G5586" i="3"/>
  <c r="C5586" i="3"/>
  <c r="D5586" i="3" s="1"/>
  <c r="N5585" i="3" a="1"/>
  <c r="N5585" i="3" s="1"/>
  <c r="M5585" i="3"/>
  <c r="L5585" i="3"/>
  <c r="K5585" i="3"/>
  <c r="G5585" i="3"/>
  <c r="C5585" i="3"/>
  <c r="D5585" i="3" s="1"/>
  <c r="N5584" i="3" a="1"/>
  <c r="N5584" i="3" s="1"/>
  <c r="M5584" i="3"/>
  <c r="L5584" i="3"/>
  <c r="K5584" i="3"/>
  <c r="G5584" i="3"/>
  <c r="C5584" i="3"/>
  <c r="D5584" i="3" s="1"/>
  <c r="N5583" i="3" a="1"/>
  <c r="N5583" i="3" s="1"/>
  <c r="M5583" i="3"/>
  <c r="L5583" i="3"/>
  <c r="K5583" i="3"/>
  <c r="G5583" i="3"/>
  <c r="C5583" i="3"/>
  <c r="D5583" i="3" s="1"/>
  <c r="N5582" i="3" a="1"/>
  <c r="N5582" i="3" s="1"/>
  <c r="M5582" i="3"/>
  <c r="L5582" i="3"/>
  <c r="K5582" i="3"/>
  <c r="G5582" i="3"/>
  <c r="C5582" i="3"/>
  <c r="D5582" i="3" s="1"/>
  <c r="N5581" i="3" a="1"/>
  <c r="N5581" i="3" s="1"/>
  <c r="M5581" i="3"/>
  <c r="L5581" i="3"/>
  <c r="K5581" i="3"/>
  <c r="G5581" i="3"/>
  <c r="C5581" i="3"/>
  <c r="D5581" i="3" s="1"/>
  <c r="N5580" i="3" a="1"/>
  <c r="N5580" i="3" s="1"/>
  <c r="M5580" i="3"/>
  <c r="L5580" i="3"/>
  <c r="K5580" i="3"/>
  <c r="G5580" i="3"/>
  <c r="C5580" i="3"/>
  <c r="D5580" i="3" s="1"/>
  <c r="N5579" i="3" a="1"/>
  <c r="N5579" i="3" s="1"/>
  <c r="M5579" i="3"/>
  <c r="L5579" i="3"/>
  <c r="K5579" i="3"/>
  <c r="G5579" i="3"/>
  <c r="C5579" i="3"/>
  <c r="D5579" i="3" s="1"/>
  <c r="N5578" i="3" a="1"/>
  <c r="N5578" i="3" s="1"/>
  <c r="M5578" i="3"/>
  <c r="L5578" i="3"/>
  <c r="K5578" i="3"/>
  <c r="G5578" i="3"/>
  <c r="C5578" i="3"/>
  <c r="D5578" i="3" s="1"/>
  <c r="N5577" i="3" a="1"/>
  <c r="N5577" i="3" s="1"/>
  <c r="M5577" i="3"/>
  <c r="L5577" i="3"/>
  <c r="K5577" i="3"/>
  <c r="G5577" i="3"/>
  <c r="C5577" i="3"/>
  <c r="D5577" i="3" s="1"/>
  <c r="N5576" i="3" a="1"/>
  <c r="N5576" i="3" s="1"/>
  <c r="M5576" i="3"/>
  <c r="L5576" i="3"/>
  <c r="K5576" i="3"/>
  <c r="G5576" i="3"/>
  <c r="C5576" i="3"/>
  <c r="D5576" i="3" s="1"/>
  <c r="N5575" i="3" a="1"/>
  <c r="N5575" i="3" s="1"/>
  <c r="M5575" i="3"/>
  <c r="L5575" i="3"/>
  <c r="K5575" i="3"/>
  <c r="G5575" i="3"/>
  <c r="C5575" i="3"/>
  <c r="D5575" i="3" s="1"/>
  <c r="N5574" i="3" a="1"/>
  <c r="N5574" i="3" s="1"/>
  <c r="M5574" i="3"/>
  <c r="L5574" i="3"/>
  <c r="K5574" i="3"/>
  <c r="G5574" i="3"/>
  <c r="C5574" i="3"/>
  <c r="D5574" i="3" s="1"/>
  <c r="N5573" i="3" a="1"/>
  <c r="N5573" i="3" s="1"/>
  <c r="M5573" i="3"/>
  <c r="L5573" i="3"/>
  <c r="K5573" i="3"/>
  <c r="G5573" i="3"/>
  <c r="C5573" i="3"/>
  <c r="D5573" i="3" s="1"/>
  <c r="N5572" i="3" a="1"/>
  <c r="N5572" i="3" s="1"/>
  <c r="M5572" i="3"/>
  <c r="L5572" i="3"/>
  <c r="K5572" i="3"/>
  <c r="G5572" i="3"/>
  <c r="C5572" i="3"/>
  <c r="D5572" i="3" s="1"/>
  <c r="N5571" i="3" a="1"/>
  <c r="N5571" i="3" s="1"/>
  <c r="M5571" i="3"/>
  <c r="L5571" i="3"/>
  <c r="K5571" i="3"/>
  <c r="G5571" i="3"/>
  <c r="C5571" i="3"/>
  <c r="D5571" i="3" s="1"/>
  <c r="N5570" i="3" a="1"/>
  <c r="N5570" i="3" s="1"/>
  <c r="M5570" i="3"/>
  <c r="L5570" i="3"/>
  <c r="K5570" i="3"/>
  <c r="G5570" i="3"/>
  <c r="C5570" i="3"/>
  <c r="D5570" i="3" s="1"/>
  <c r="N5569" i="3" a="1"/>
  <c r="N5569" i="3" s="1"/>
  <c r="M5569" i="3"/>
  <c r="L5569" i="3"/>
  <c r="K5569" i="3"/>
  <c r="G5569" i="3"/>
  <c r="C5569" i="3"/>
  <c r="D5569" i="3" s="1"/>
  <c r="N5568" i="3" a="1"/>
  <c r="N5568" i="3" s="1"/>
  <c r="M5568" i="3"/>
  <c r="L5568" i="3"/>
  <c r="K5568" i="3"/>
  <c r="G5568" i="3"/>
  <c r="C5568" i="3"/>
  <c r="D5568" i="3" s="1"/>
  <c r="N5567" i="3" a="1"/>
  <c r="N5567" i="3" s="1"/>
  <c r="M5567" i="3"/>
  <c r="L5567" i="3"/>
  <c r="K5567" i="3"/>
  <c r="G5567" i="3"/>
  <c r="C5567" i="3"/>
  <c r="D5567" i="3" s="1"/>
  <c r="N5566" i="3" a="1"/>
  <c r="N5566" i="3" s="1"/>
  <c r="M5566" i="3"/>
  <c r="L5566" i="3"/>
  <c r="K5566" i="3"/>
  <c r="G5566" i="3"/>
  <c r="C5566" i="3"/>
  <c r="D5566" i="3" s="1"/>
  <c r="N5565" i="3" a="1"/>
  <c r="N5565" i="3" s="1"/>
  <c r="M5565" i="3"/>
  <c r="L5565" i="3"/>
  <c r="K5565" i="3"/>
  <c r="G5565" i="3"/>
  <c r="C5565" i="3"/>
  <c r="D5565" i="3" s="1"/>
  <c r="N5564" i="3" a="1"/>
  <c r="N5564" i="3" s="1"/>
  <c r="M5564" i="3"/>
  <c r="L5564" i="3"/>
  <c r="K5564" i="3"/>
  <c r="G5564" i="3"/>
  <c r="C5564" i="3"/>
  <c r="D5564" i="3" s="1"/>
  <c r="N5563" i="3" a="1"/>
  <c r="N5563" i="3" s="1"/>
  <c r="M5563" i="3"/>
  <c r="L5563" i="3"/>
  <c r="K5563" i="3"/>
  <c r="G5563" i="3"/>
  <c r="C5563" i="3"/>
  <c r="D5563" i="3" s="1"/>
  <c r="N5562" i="3" a="1"/>
  <c r="N5562" i="3" s="1"/>
  <c r="M5562" i="3"/>
  <c r="L5562" i="3"/>
  <c r="K5562" i="3"/>
  <c r="G5562" i="3"/>
  <c r="C5562" i="3"/>
  <c r="D5562" i="3" s="1"/>
  <c r="N5561" i="3" a="1"/>
  <c r="N5561" i="3" s="1"/>
  <c r="M5561" i="3"/>
  <c r="L5561" i="3"/>
  <c r="K5561" i="3"/>
  <c r="G5561" i="3"/>
  <c r="C5561" i="3"/>
  <c r="D5561" i="3" s="1"/>
  <c r="N5560" i="3" a="1"/>
  <c r="N5560" i="3" s="1"/>
  <c r="M5560" i="3"/>
  <c r="L5560" i="3"/>
  <c r="K5560" i="3"/>
  <c r="G5560" i="3"/>
  <c r="C5560" i="3"/>
  <c r="D5560" i="3" s="1"/>
  <c r="N5559" i="3" a="1"/>
  <c r="N5559" i="3" s="1"/>
  <c r="M5559" i="3"/>
  <c r="L5559" i="3"/>
  <c r="K5559" i="3"/>
  <c r="G5559" i="3"/>
  <c r="C5559" i="3"/>
  <c r="D5559" i="3" s="1"/>
  <c r="N5558" i="3" a="1"/>
  <c r="N5558" i="3" s="1"/>
  <c r="M5558" i="3"/>
  <c r="L5558" i="3"/>
  <c r="K5558" i="3"/>
  <c r="G5558" i="3"/>
  <c r="C5558" i="3"/>
  <c r="D5558" i="3" s="1"/>
  <c r="N5557" i="3" a="1"/>
  <c r="N5557" i="3" s="1"/>
  <c r="M5557" i="3"/>
  <c r="L5557" i="3"/>
  <c r="K5557" i="3"/>
  <c r="G5557" i="3"/>
  <c r="C5557" i="3"/>
  <c r="D5557" i="3" s="1"/>
  <c r="N5556" i="3" a="1"/>
  <c r="N5556" i="3" s="1"/>
  <c r="M5556" i="3"/>
  <c r="L5556" i="3"/>
  <c r="K5556" i="3"/>
  <c r="G5556" i="3"/>
  <c r="C5556" i="3"/>
  <c r="D5556" i="3" s="1"/>
  <c r="N5555" i="3" a="1"/>
  <c r="N5555" i="3" s="1"/>
  <c r="M5555" i="3"/>
  <c r="L5555" i="3"/>
  <c r="K5555" i="3"/>
  <c r="G5555" i="3"/>
  <c r="C5555" i="3"/>
  <c r="D5555" i="3" s="1"/>
  <c r="N5554" i="3" a="1"/>
  <c r="N5554" i="3" s="1"/>
  <c r="M5554" i="3"/>
  <c r="L5554" i="3"/>
  <c r="K5554" i="3"/>
  <c r="G5554" i="3"/>
  <c r="C5554" i="3"/>
  <c r="D5554" i="3" s="1"/>
  <c r="N5553" i="3" a="1"/>
  <c r="N5553" i="3" s="1"/>
  <c r="M5553" i="3"/>
  <c r="L5553" i="3"/>
  <c r="K5553" i="3"/>
  <c r="G5553" i="3"/>
  <c r="C5553" i="3"/>
  <c r="D5553" i="3" s="1"/>
  <c r="N5552" i="3" a="1"/>
  <c r="N5552" i="3" s="1"/>
  <c r="M5552" i="3"/>
  <c r="L5552" i="3"/>
  <c r="K5552" i="3"/>
  <c r="G5552" i="3"/>
  <c r="C5552" i="3"/>
  <c r="D5552" i="3" s="1"/>
  <c r="N5551" i="3" a="1"/>
  <c r="N5551" i="3" s="1"/>
  <c r="M5551" i="3"/>
  <c r="L5551" i="3"/>
  <c r="K5551" i="3"/>
  <c r="G5551" i="3"/>
  <c r="C5551" i="3"/>
  <c r="D5551" i="3" s="1"/>
  <c r="N5550" i="3" a="1"/>
  <c r="N5550" i="3" s="1"/>
  <c r="M5550" i="3"/>
  <c r="L5550" i="3"/>
  <c r="K5550" i="3"/>
  <c r="G5550" i="3"/>
  <c r="C5550" i="3"/>
  <c r="D5550" i="3" s="1"/>
  <c r="N5549" i="3" a="1"/>
  <c r="N5549" i="3" s="1"/>
  <c r="M5549" i="3"/>
  <c r="L5549" i="3"/>
  <c r="K5549" i="3"/>
  <c r="G5549" i="3"/>
  <c r="D5549" i="3"/>
  <c r="C5549" i="3"/>
  <c r="N5548" i="3" a="1"/>
  <c r="N5548" i="3" s="1"/>
  <c r="M5548" i="3"/>
  <c r="L5548" i="3"/>
  <c r="K5548" i="3"/>
  <c r="G5548" i="3"/>
  <c r="C5548" i="3"/>
  <c r="D5548" i="3" s="1"/>
  <c r="N5547" i="3" a="1"/>
  <c r="N5547" i="3" s="1"/>
  <c r="M5547" i="3"/>
  <c r="L5547" i="3"/>
  <c r="K5547" i="3"/>
  <c r="G5547" i="3"/>
  <c r="C5547" i="3"/>
  <c r="D5547" i="3" s="1"/>
  <c r="N5546" i="3" a="1"/>
  <c r="N5546" i="3" s="1"/>
  <c r="M5546" i="3"/>
  <c r="L5546" i="3"/>
  <c r="K5546" i="3"/>
  <c r="G5546" i="3"/>
  <c r="C5546" i="3"/>
  <c r="D5546" i="3" s="1"/>
  <c r="N5545" i="3" a="1"/>
  <c r="N5545" i="3" s="1"/>
  <c r="M5545" i="3"/>
  <c r="L5545" i="3"/>
  <c r="K5545" i="3"/>
  <c r="G5545" i="3"/>
  <c r="C5545" i="3"/>
  <c r="D5545" i="3" s="1"/>
  <c r="N5544" i="3" a="1"/>
  <c r="N5544" i="3" s="1"/>
  <c r="M5544" i="3"/>
  <c r="L5544" i="3"/>
  <c r="K5544" i="3"/>
  <c r="G5544" i="3"/>
  <c r="C5544" i="3"/>
  <c r="D5544" i="3" s="1"/>
  <c r="N5543" i="3" a="1"/>
  <c r="N5543" i="3" s="1"/>
  <c r="M5543" i="3"/>
  <c r="L5543" i="3"/>
  <c r="K5543" i="3"/>
  <c r="G5543" i="3"/>
  <c r="C5543" i="3"/>
  <c r="D5543" i="3" s="1"/>
  <c r="N5542" i="3" a="1"/>
  <c r="N5542" i="3" s="1"/>
  <c r="M5542" i="3"/>
  <c r="L5542" i="3"/>
  <c r="K5542" i="3"/>
  <c r="G5542" i="3"/>
  <c r="C5542" i="3"/>
  <c r="D5542" i="3" s="1"/>
  <c r="N5541" i="3" a="1"/>
  <c r="N5541" i="3" s="1"/>
  <c r="M5541" i="3"/>
  <c r="L5541" i="3"/>
  <c r="K5541" i="3"/>
  <c r="G5541" i="3"/>
  <c r="C5541" i="3"/>
  <c r="D5541" i="3" s="1"/>
  <c r="N5540" i="3" a="1"/>
  <c r="N5540" i="3" s="1"/>
  <c r="M5540" i="3"/>
  <c r="L5540" i="3"/>
  <c r="K5540" i="3"/>
  <c r="G5540" i="3"/>
  <c r="C5540" i="3"/>
  <c r="D5540" i="3" s="1"/>
  <c r="N5539" i="3" a="1"/>
  <c r="N5539" i="3" s="1"/>
  <c r="M5539" i="3"/>
  <c r="L5539" i="3"/>
  <c r="K5539" i="3"/>
  <c r="G5539" i="3"/>
  <c r="C5539" i="3"/>
  <c r="D5539" i="3" s="1"/>
  <c r="N5538" i="3" a="1"/>
  <c r="N5538" i="3" s="1"/>
  <c r="M5538" i="3"/>
  <c r="L5538" i="3"/>
  <c r="K5538" i="3"/>
  <c r="G5538" i="3"/>
  <c r="C5538" i="3"/>
  <c r="D5538" i="3" s="1"/>
  <c r="N5537" i="3" a="1"/>
  <c r="N5537" i="3" s="1"/>
  <c r="M5537" i="3"/>
  <c r="L5537" i="3"/>
  <c r="K5537" i="3"/>
  <c r="G5537" i="3"/>
  <c r="C5537" i="3"/>
  <c r="D5537" i="3" s="1"/>
  <c r="N5536" i="3" a="1"/>
  <c r="N5536" i="3" s="1"/>
  <c r="M5536" i="3"/>
  <c r="L5536" i="3"/>
  <c r="K5536" i="3"/>
  <c r="G5536" i="3"/>
  <c r="C5536" i="3"/>
  <c r="D5536" i="3" s="1"/>
  <c r="N5535" i="3" a="1"/>
  <c r="N5535" i="3" s="1"/>
  <c r="M5535" i="3"/>
  <c r="L5535" i="3"/>
  <c r="K5535" i="3"/>
  <c r="G5535" i="3"/>
  <c r="C5535" i="3"/>
  <c r="D5535" i="3" s="1"/>
  <c r="N5534" i="3" a="1"/>
  <c r="N5534" i="3" s="1"/>
  <c r="M5534" i="3"/>
  <c r="L5534" i="3"/>
  <c r="K5534" i="3"/>
  <c r="G5534" i="3"/>
  <c r="C5534" i="3"/>
  <c r="D5534" i="3" s="1"/>
  <c r="N5533" i="3" a="1"/>
  <c r="N5533" i="3" s="1"/>
  <c r="M5533" i="3"/>
  <c r="L5533" i="3"/>
  <c r="K5533" i="3"/>
  <c r="G5533" i="3"/>
  <c r="C5533" i="3"/>
  <c r="D5533" i="3" s="1"/>
  <c r="N5532" i="3" a="1"/>
  <c r="N5532" i="3" s="1"/>
  <c r="M5532" i="3"/>
  <c r="L5532" i="3"/>
  <c r="K5532" i="3"/>
  <c r="G5532" i="3"/>
  <c r="C5532" i="3"/>
  <c r="D5532" i="3" s="1"/>
  <c r="N5531" i="3" a="1"/>
  <c r="N5531" i="3" s="1"/>
  <c r="M5531" i="3"/>
  <c r="L5531" i="3"/>
  <c r="K5531" i="3"/>
  <c r="G5531" i="3"/>
  <c r="C5531" i="3"/>
  <c r="D5531" i="3" s="1"/>
  <c r="N5530" i="3" a="1"/>
  <c r="N5530" i="3" s="1"/>
  <c r="M5530" i="3"/>
  <c r="L5530" i="3"/>
  <c r="K5530" i="3"/>
  <c r="G5530" i="3"/>
  <c r="C5530" i="3"/>
  <c r="D5530" i="3" s="1"/>
  <c r="N5529" i="3" a="1"/>
  <c r="N5529" i="3" s="1"/>
  <c r="M5529" i="3"/>
  <c r="L5529" i="3"/>
  <c r="K5529" i="3"/>
  <c r="G5529" i="3"/>
  <c r="C5529" i="3"/>
  <c r="D5529" i="3" s="1"/>
  <c r="N5528" i="3" a="1"/>
  <c r="N5528" i="3" s="1"/>
  <c r="M5528" i="3"/>
  <c r="L5528" i="3"/>
  <c r="K5528" i="3"/>
  <c r="G5528" i="3"/>
  <c r="C5528" i="3"/>
  <c r="D5528" i="3" s="1"/>
  <c r="N5527" i="3" a="1"/>
  <c r="N5527" i="3" s="1"/>
  <c r="M5527" i="3"/>
  <c r="L5527" i="3"/>
  <c r="K5527" i="3"/>
  <c r="G5527" i="3"/>
  <c r="C5527" i="3"/>
  <c r="D5527" i="3" s="1"/>
  <c r="N5526" i="3" a="1"/>
  <c r="N5526" i="3" s="1"/>
  <c r="M5526" i="3"/>
  <c r="L5526" i="3"/>
  <c r="K5526" i="3"/>
  <c r="G5526" i="3"/>
  <c r="C5526" i="3"/>
  <c r="D5526" i="3" s="1"/>
  <c r="N5525" i="3" a="1"/>
  <c r="N5525" i="3" s="1"/>
  <c r="M5525" i="3"/>
  <c r="L5525" i="3"/>
  <c r="K5525" i="3"/>
  <c r="G5525" i="3"/>
  <c r="C5525" i="3"/>
  <c r="D5525" i="3" s="1"/>
  <c r="N5524" i="3" a="1"/>
  <c r="N5524" i="3" s="1"/>
  <c r="M5524" i="3"/>
  <c r="L5524" i="3"/>
  <c r="K5524" i="3"/>
  <c r="G5524" i="3"/>
  <c r="C5524" i="3"/>
  <c r="D5524" i="3" s="1"/>
  <c r="N5523" i="3" a="1"/>
  <c r="N5523" i="3" s="1"/>
  <c r="M5523" i="3"/>
  <c r="L5523" i="3"/>
  <c r="K5523" i="3"/>
  <c r="G5523" i="3"/>
  <c r="C5523" i="3"/>
  <c r="D5523" i="3" s="1"/>
  <c r="N5522" i="3" a="1"/>
  <c r="N5522" i="3" s="1"/>
  <c r="M5522" i="3"/>
  <c r="L5522" i="3"/>
  <c r="K5522" i="3"/>
  <c r="G5522" i="3"/>
  <c r="C5522" i="3"/>
  <c r="D5522" i="3" s="1"/>
  <c r="N5521" i="3" a="1"/>
  <c r="N5521" i="3" s="1"/>
  <c r="M5521" i="3"/>
  <c r="L5521" i="3"/>
  <c r="K5521" i="3"/>
  <c r="G5521" i="3"/>
  <c r="C5521" i="3"/>
  <c r="D5521" i="3" s="1"/>
  <c r="N5520" i="3" a="1"/>
  <c r="N5520" i="3" s="1"/>
  <c r="M5520" i="3"/>
  <c r="L5520" i="3"/>
  <c r="K5520" i="3"/>
  <c r="G5520" i="3"/>
  <c r="C5520" i="3"/>
  <c r="D5520" i="3" s="1"/>
  <c r="N5519" i="3" a="1"/>
  <c r="N5519" i="3" s="1"/>
  <c r="M5519" i="3"/>
  <c r="L5519" i="3"/>
  <c r="K5519" i="3"/>
  <c r="G5519" i="3"/>
  <c r="C5519" i="3"/>
  <c r="D5519" i="3" s="1"/>
  <c r="N5518" i="3" a="1"/>
  <c r="N5518" i="3" s="1"/>
  <c r="M5518" i="3"/>
  <c r="L5518" i="3"/>
  <c r="K5518" i="3"/>
  <c r="G5518" i="3"/>
  <c r="C5518" i="3"/>
  <c r="D5518" i="3" s="1"/>
  <c r="N5517" i="3" a="1"/>
  <c r="N5517" i="3" s="1"/>
  <c r="M5517" i="3"/>
  <c r="L5517" i="3"/>
  <c r="K5517" i="3"/>
  <c r="G5517" i="3"/>
  <c r="C5517" i="3"/>
  <c r="D5517" i="3" s="1"/>
  <c r="N5516" i="3" a="1"/>
  <c r="N5516" i="3" s="1"/>
  <c r="M5516" i="3"/>
  <c r="L5516" i="3"/>
  <c r="K5516" i="3"/>
  <c r="G5516" i="3"/>
  <c r="C5516" i="3"/>
  <c r="D5516" i="3" s="1"/>
  <c r="N5515" i="3" a="1"/>
  <c r="N5515" i="3" s="1"/>
  <c r="M5515" i="3"/>
  <c r="L5515" i="3"/>
  <c r="K5515" i="3"/>
  <c r="G5515" i="3"/>
  <c r="C5515" i="3"/>
  <c r="D5515" i="3" s="1"/>
  <c r="N5514" i="3" a="1"/>
  <c r="N5514" i="3" s="1"/>
  <c r="M5514" i="3"/>
  <c r="L5514" i="3"/>
  <c r="K5514" i="3"/>
  <c r="G5514" i="3"/>
  <c r="C5514" i="3"/>
  <c r="D5514" i="3" s="1"/>
  <c r="N5513" i="3" a="1"/>
  <c r="N5513" i="3" s="1"/>
  <c r="M5513" i="3"/>
  <c r="L5513" i="3"/>
  <c r="K5513" i="3"/>
  <c r="G5513" i="3"/>
  <c r="C5513" i="3"/>
  <c r="D5513" i="3" s="1"/>
  <c r="N5512" i="3" a="1"/>
  <c r="N5512" i="3" s="1"/>
  <c r="M5512" i="3"/>
  <c r="L5512" i="3"/>
  <c r="K5512" i="3"/>
  <c r="G5512" i="3"/>
  <c r="C5512" i="3"/>
  <c r="D5512" i="3" s="1"/>
  <c r="N5511" i="3" a="1"/>
  <c r="N5511" i="3" s="1"/>
  <c r="M5511" i="3"/>
  <c r="L5511" i="3"/>
  <c r="K5511" i="3"/>
  <c r="G5511" i="3"/>
  <c r="C5511" i="3"/>
  <c r="D5511" i="3" s="1"/>
  <c r="N5510" i="3" a="1"/>
  <c r="N5510" i="3" s="1"/>
  <c r="M5510" i="3"/>
  <c r="L5510" i="3"/>
  <c r="K5510" i="3"/>
  <c r="G5510" i="3"/>
  <c r="C5510" i="3"/>
  <c r="D5510" i="3" s="1"/>
  <c r="N5509" i="3" a="1"/>
  <c r="N5509" i="3" s="1"/>
  <c r="M5509" i="3"/>
  <c r="L5509" i="3"/>
  <c r="K5509" i="3"/>
  <c r="G5509" i="3"/>
  <c r="C5509" i="3"/>
  <c r="D5509" i="3" s="1"/>
  <c r="N5508" i="3" a="1"/>
  <c r="N5508" i="3" s="1"/>
  <c r="M5508" i="3"/>
  <c r="L5508" i="3"/>
  <c r="K5508" i="3"/>
  <c r="G5508" i="3"/>
  <c r="C5508" i="3"/>
  <c r="D5508" i="3" s="1"/>
  <c r="N5507" i="3" a="1"/>
  <c r="N5507" i="3" s="1"/>
  <c r="M5507" i="3"/>
  <c r="L5507" i="3"/>
  <c r="K5507" i="3"/>
  <c r="G5507" i="3"/>
  <c r="C5507" i="3"/>
  <c r="D5507" i="3" s="1"/>
  <c r="N5506" i="3" a="1"/>
  <c r="N5506" i="3" s="1"/>
  <c r="M5506" i="3"/>
  <c r="L5506" i="3"/>
  <c r="K5506" i="3"/>
  <c r="G5506" i="3"/>
  <c r="C5506" i="3"/>
  <c r="D5506" i="3" s="1"/>
  <c r="N5505" i="3" a="1"/>
  <c r="N5505" i="3" s="1"/>
  <c r="M5505" i="3"/>
  <c r="L5505" i="3"/>
  <c r="K5505" i="3"/>
  <c r="G5505" i="3"/>
  <c r="C5505" i="3"/>
  <c r="D5505" i="3" s="1"/>
  <c r="N5504" i="3" a="1"/>
  <c r="N5504" i="3" s="1"/>
  <c r="M5504" i="3"/>
  <c r="L5504" i="3"/>
  <c r="K5504" i="3"/>
  <c r="G5504" i="3"/>
  <c r="C5504" i="3"/>
  <c r="D5504" i="3" s="1"/>
  <c r="N5503" i="3" a="1"/>
  <c r="N5503" i="3" s="1"/>
  <c r="M5503" i="3"/>
  <c r="L5503" i="3"/>
  <c r="K5503" i="3"/>
  <c r="G5503" i="3"/>
  <c r="C5503" i="3"/>
  <c r="D5503" i="3" s="1"/>
  <c r="N5502" i="3" a="1"/>
  <c r="N5502" i="3" s="1"/>
  <c r="M5502" i="3"/>
  <c r="L5502" i="3"/>
  <c r="K5502" i="3"/>
  <c r="G5502" i="3"/>
  <c r="C5502" i="3"/>
  <c r="D5502" i="3" s="1"/>
  <c r="N5501" i="3" a="1"/>
  <c r="N5501" i="3" s="1"/>
  <c r="M5501" i="3"/>
  <c r="L5501" i="3"/>
  <c r="K5501" i="3"/>
  <c r="G5501" i="3"/>
  <c r="C5501" i="3"/>
  <c r="D5501" i="3" s="1"/>
  <c r="N5500" i="3" a="1"/>
  <c r="N5500" i="3" s="1"/>
  <c r="M5500" i="3"/>
  <c r="L5500" i="3"/>
  <c r="K5500" i="3"/>
  <c r="G5500" i="3"/>
  <c r="C5500" i="3"/>
  <c r="D5500" i="3" s="1"/>
  <c r="N5499" i="3" a="1"/>
  <c r="N5499" i="3" s="1"/>
  <c r="M5499" i="3"/>
  <c r="L5499" i="3"/>
  <c r="K5499" i="3"/>
  <c r="G5499" i="3"/>
  <c r="C5499" i="3"/>
  <c r="D5499" i="3" s="1"/>
  <c r="N5498" i="3" a="1"/>
  <c r="N5498" i="3" s="1"/>
  <c r="M5498" i="3"/>
  <c r="L5498" i="3"/>
  <c r="K5498" i="3"/>
  <c r="G5498" i="3"/>
  <c r="C5498" i="3"/>
  <c r="D5498" i="3" s="1"/>
  <c r="N5497" i="3" a="1"/>
  <c r="N5497" i="3" s="1"/>
  <c r="M5497" i="3"/>
  <c r="L5497" i="3"/>
  <c r="K5497" i="3"/>
  <c r="G5497" i="3"/>
  <c r="C5497" i="3"/>
  <c r="D5497" i="3" s="1"/>
  <c r="N5496" i="3" a="1"/>
  <c r="N5496" i="3" s="1"/>
  <c r="M5496" i="3"/>
  <c r="L5496" i="3"/>
  <c r="K5496" i="3"/>
  <c r="G5496" i="3"/>
  <c r="C5496" i="3"/>
  <c r="D5496" i="3" s="1"/>
  <c r="N5495" i="3" a="1"/>
  <c r="N5495" i="3" s="1"/>
  <c r="M5495" i="3"/>
  <c r="L5495" i="3"/>
  <c r="K5495" i="3"/>
  <c r="G5495" i="3"/>
  <c r="C5495" i="3"/>
  <c r="D5495" i="3" s="1"/>
  <c r="N5494" i="3" a="1"/>
  <c r="N5494" i="3" s="1"/>
  <c r="M5494" i="3"/>
  <c r="L5494" i="3"/>
  <c r="K5494" i="3"/>
  <c r="G5494" i="3"/>
  <c r="C5494" i="3"/>
  <c r="D5494" i="3" s="1"/>
  <c r="N5493" i="3" a="1"/>
  <c r="N5493" i="3" s="1"/>
  <c r="M5493" i="3"/>
  <c r="L5493" i="3"/>
  <c r="K5493" i="3"/>
  <c r="G5493" i="3"/>
  <c r="C5493" i="3"/>
  <c r="D5493" i="3" s="1"/>
  <c r="N5492" i="3" a="1"/>
  <c r="N5492" i="3" s="1"/>
  <c r="M5492" i="3"/>
  <c r="L5492" i="3"/>
  <c r="K5492" i="3"/>
  <c r="G5492" i="3"/>
  <c r="C5492" i="3"/>
  <c r="D5492" i="3" s="1"/>
  <c r="N5491" i="3" a="1"/>
  <c r="N5491" i="3" s="1"/>
  <c r="M5491" i="3"/>
  <c r="L5491" i="3"/>
  <c r="K5491" i="3"/>
  <c r="G5491" i="3"/>
  <c r="C5491" i="3"/>
  <c r="D5491" i="3" s="1"/>
  <c r="N5490" i="3" a="1"/>
  <c r="N5490" i="3" s="1"/>
  <c r="M5490" i="3"/>
  <c r="L5490" i="3"/>
  <c r="K5490" i="3"/>
  <c r="G5490" i="3"/>
  <c r="C5490" i="3"/>
  <c r="D5490" i="3" s="1"/>
  <c r="N5489" i="3" a="1"/>
  <c r="N5489" i="3" s="1"/>
  <c r="M5489" i="3"/>
  <c r="L5489" i="3"/>
  <c r="K5489" i="3"/>
  <c r="G5489" i="3"/>
  <c r="C5489" i="3"/>
  <c r="D5489" i="3" s="1"/>
  <c r="N5488" i="3" a="1"/>
  <c r="N5488" i="3" s="1"/>
  <c r="M5488" i="3"/>
  <c r="L5488" i="3"/>
  <c r="K5488" i="3"/>
  <c r="G5488" i="3"/>
  <c r="C5488" i="3"/>
  <c r="D5488" i="3" s="1"/>
  <c r="N5487" i="3" a="1"/>
  <c r="N5487" i="3" s="1"/>
  <c r="M5487" i="3"/>
  <c r="L5487" i="3"/>
  <c r="K5487" i="3"/>
  <c r="G5487" i="3"/>
  <c r="C5487" i="3"/>
  <c r="D5487" i="3" s="1"/>
  <c r="N5486" i="3" a="1"/>
  <c r="N5486" i="3" s="1"/>
  <c r="M5486" i="3"/>
  <c r="L5486" i="3"/>
  <c r="K5486" i="3"/>
  <c r="G5486" i="3"/>
  <c r="C5486" i="3"/>
  <c r="D5486" i="3" s="1"/>
  <c r="N5485" i="3" a="1"/>
  <c r="N5485" i="3" s="1"/>
  <c r="M5485" i="3"/>
  <c r="L5485" i="3"/>
  <c r="K5485" i="3"/>
  <c r="G5485" i="3"/>
  <c r="C5485" i="3"/>
  <c r="D5485" i="3" s="1"/>
  <c r="N5484" i="3" a="1"/>
  <c r="N5484" i="3" s="1"/>
  <c r="M5484" i="3"/>
  <c r="L5484" i="3"/>
  <c r="K5484" i="3"/>
  <c r="G5484" i="3"/>
  <c r="C5484" i="3"/>
  <c r="D5484" i="3" s="1"/>
  <c r="N5483" i="3" a="1"/>
  <c r="N5483" i="3" s="1"/>
  <c r="M5483" i="3"/>
  <c r="L5483" i="3"/>
  <c r="K5483" i="3"/>
  <c r="G5483" i="3"/>
  <c r="C5483" i="3"/>
  <c r="D5483" i="3" s="1"/>
  <c r="N5482" i="3" a="1"/>
  <c r="N5482" i="3" s="1"/>
  <c r="M5482" i="3"/>
  <c r="L5482" i="3"/>
  <c r="K5482" i="3"/>
  <c r="G5482" i="3"/>
  <c r="C5482" i="3"/>
  <c r="D5482" i="3" s="1"/>
  <c r="N5481" i="3" a="1"/>
  <c r="N5481" i="3" s="1"/>
  <c r="M5481" i="3"/>
  <c r="L5481" i="3"/>
  <c r="K5481" i="3"/>
  <c r="G5481" i="3"/>
  <c r="C5481" i="3"/>
  <c r="D5481" i="3" s="1"/>
  <c r="N5480" i="3" a="1"/>
  <c r="N5480" i="3" s="1"/>
  <c r="M5480" i="3"/>
  <c r="L5480" i="3"/>
  <c r="K5480" i="3"/>
  <c r="G5480" i="3"/>
  <c r="D5480" i="3"/>
  <c r="C5480" i="3"/>
  <c r="N5479" i="3" a="1"/>
  <c r="N5479" i="3" s="1"/>
  <c r="M5479" i="3"/>
  <c r="L5479" i="3"/>
  <c r="K5479" i="3"/>
  <c r="G5479" i="3"/>
  <c r="C5479" i="3"/>
  <c r="D5479" i="3" s="1"/>
  <c r="N5478" i="3" a="1"/>
  <c r="N5478" i="3" s="1"/>
  <c r="M5478" i="3"/>
  <c r="L5478" i="3"/>
  <c r="K5478" i="3"/>
  <c r="G5478" i="3"/>
  <c r="C5478" i="3"/>
  <c r="D5478" i="3" s="1"/>
  <c r="N5477" i="3" a="1"/>
  <c r="N5477" i="3" s="1"/>
  <c r="M5477" i="3"/>
  <c r="L5477" i="3"/>
  <c r="K5477" i="3"/>
  <c r="G5477" i="3"/>
  <c r="C5477" i="3"/>
  <c r="D5477" i="3" s="1"/>
  <c r="N5476" i="3" a="1"/>
  <c r="N5476" i="3" s="1"/>
  <c r="M5476" i="3"/>
  <c r="L5476" i="3"/>
  <c r="K5476" i="3"/>
  <c r="G5476" i="3"/>
  <c r="C5476" i="3"/>
  <c r="D5476" i="3" s="1"/>
  <c r="N5475" i="3" a="1"/>
  <c r="N5475" i="3" s="1"/>
  <c r="M5475" i="3"/>
  <c r="L5475" i="3"/>
  <c r="K5475" i="3"/>
  <c r="G5475" i="3"/>
  <c r="C5475" i="3"/>
  <c r="D5475" i="3" s="1"/>
  <c r="N5474" i="3" a="1"/>
  <c r="N5474" i="3" s="1"/>
  <c r="M5474" i="3"/>
  <c r="L5474" i="3"/>
  <c r="K5474" i="3"/>
  <c r="G5474" i="3"/>
  <c r="C5474" i="3"/>
  <c r="D5474" i="3" s="1"/>
  <c r="N5473" i="3" a="1"/>
  <c r="N5473" i="3" s="1"/>
  <c r="M5473" i="3"/>
  <c r="L5473" i="3"/>
  <c r="K5473" i="3"/>
  <c r="G5473" i="3"/>
  <c r="C5473" i="3"/>
  <c r="D5473" i="3" s="1"/>
  <c r="N5472" i="3" a="1"/>
  <c r="N5472" i="3" s="1"/>
  <c r="M5472" i="3"/>
  <c r="L5472" i="3"/>
  <c r="K5472" i="3"/>
  <c r="G5472" i="3"/>
  <c r="C5472" i="3"/>
  <c r="D5472" i="3" s="1"/>
  <c r="N5471" i="3" a="1"/>
  <c r="N5471" i="3" s="1"/>
  <c r="M5471" i="3"/>
  <c r="L5471" i="3"/>
  <c r="K5471" i="3"/>
  <c r="G5471" i="3"/>
  <c r="C5471" i="3"/>
  <c r="D5471" i="3" s="1"/>
  <c r="N5470" i="3" a="1"/>
  <c r="N5470" i="3" s="1"/>
  <c r="M5470" i="3"/>
  <c r="L5470" i="3"/>
  <c r="K5470" i="3"/>
  <c r="G5470" i="3"/>
  <c r="C5470" i="3"/>
  <c r="D5470" i="3" s="1"/>
  <c r="N5469" i="3" a="1"/>
  <c r="N5469" i="3" s="1"/>
  <c r="M5469" i="3"/>
  <c r="L5469" i="3"/>
  <c r="K5469" i="3"/>
  <c r="G5469" i="3"/>
  <c r="C5469" i="3"/>
  <c r="D5469" i="3" s="1"/>
  <c r="N5468" i="3" a="1"/>
  <c r="N5468" i="3" s="1"/>
  <c r="M5468" i="3"/>
  <c r="L5468" i="3"/>
  <c r="K5468" i="3"/>
  <c r="G5468" i="3"/>
  <c r="C5468" i="3"/>
  <c r="D5468" i="3" s="1"/>
  <c r="N5467" i="3" a="1"/>
  <c r="N5467" i="3" s="1"/>
  <c r="M5467" i="3"/>
  <c r="L5467" i="3"/>
  <c r="K5467" i="3"/>
  <c r="G5467" i="3"/>
  <c r="C5467" i="3"/>
  <c r="D5467" i="3" s="1"/>
  <c r="N5466" i="3" a="1"/>
  <c r="N5466" i="3" s="1"/>
  <c r="M5466" i="3"/>
  <c r="L5466" i="3"/>
  <c r="K5466" i="3"/>
  <c r="G5466" i="3"/>
  <c r="C5466" i="3"/>
  <c r="D5466" i="3" s="1"/>
  <c r="N5465" i="3" a="1"/>
  <c r="N5465" i="3" s="1"/>
  <c r="M5465" i="3"/>
  <c r="L5465" i="3"/>
  <c r="K5465" i="3"/>
  <c r="G5465" i="3"/>
  <c r="C5465" i="3"/>
  <c r="D5465" i="3" s="1"/>
  <c r="N5464" i="3" a="1"/>
  <c r="N5464" i="3" s="1"/>
  <c r="M5464" i="3"/>
  <c r="L5464" i="3"/>
  <c r="K5464" i="3"/>
  <c r="G5464" i="3"/>
  <c r="C5464" i="3"/>
  <c r="D5464" i="3" s="1"/>
  <c r="N5463" i="3" a="1"/>
  <c r="N5463" i="3" s="1"/>
  <c r="M5463" i="3"/>
  <c r="L5463" i="3"/>
  <c r="K5463" i="3"/>
  <c r="G5463" i="3"/>
  <c r="C5463" i="3"/>
  <c r="D5463" i="3" s="1"/>
  <c r="N5462" i="3" a="1"/>
  <c r="N5462" i="3" s="1"/>
  <c r="M5462" i="3"/>
  <c r="L5462" i="3"/>
  <c r="K5462" i="3"/>
  <c r="G5462" i="3"/>
  <c r="C5462" i="3"/>
  <c r="D5462" i="3" s="1"/>
  <c r="N5461" i="3" a="1"/>
  <c r="N5461" i="3" s="1"/>
  <c r="M5461" i="3"/>
  <c r="L5461" i="3"/>
  <c r="K5461" i="3"/>
  <c r="G5461" i="3"/>
  <c r="C5461" i="3"/>
  <c r="D5461" i="3" s="1"/>
  <c r="N5460" i="3" a="1"/>
  <c r="N5460" i="3" s="1"/>
  <c r="M5460" i="3"/>
  <c r="L5460" i="3"/>
  <c r="K5460" i="3"/>
  <c r="G5460" i="3"/>
  <c r="C5460" i="3"/>
  <c r="D5460" i="3" s="1"/>
  <c r="N5459" i="3" a="1"/>
  <c r="N5459" i="3" s="1"/>
  <c r="M5459" i="3"/>
  <c r="L5459" i="3"/>
  <c r="K5459" i="3"/>
  <c r="G5459" i="3"/>
  <c r="C5459" i="3"/>
  <c r="D5459" i="3" s="1"/>
  <c r="N5458" i="3" a="1"/>
  <c r="N5458" i="3" s="1"/>
  <c r="M5458" i="3"/>
  <c r="L5458" i="3"/>
  <c r="K5458" i="3"/>
  <c r="G5458" i="3"/>
  <c r="C5458" i="3"/>
  <c r="D5458" i="3" s="1"/>
  <c r="N5457" i="3" a="1"/>
  <c r="N5457" i="3" s="1"/>
  <c r="M5457" i="3"/>
  <c r="L5457" i="3"/>
  <c r="K5457" i="3"/>
  <c r="G5457" i="3"/>
  <c r="C5457" i="3"/>
  <c r="D5457" i="3" s="1"/>
  <c r="N5456" i="3" a="1"/>
  <c r="N5456" i="3" s="1"/>
  <c r="M5456" i="3"/>
  <c r="L5456" i="3"/>
  <c r="K5456" i="3"/>
  <c r="G5456" i="3"/>
  <c r="C5456" i="3"/>
  <c r="D5456" i="3" s="1"/>
  <c r="N5455" i="3" a="1"/>
  <c r="N5455" i="3" s="1"/>
  <c r="M5455" i="3"/>
  <c r="L5455" i="3"/>
  <c r="K5455" i="3"/>
  <c r="G5455" i="3"/>
  <c r="C5455" i="3"/>
  <c r="D5455" i="3" s="1"/>
  <c r="N5454" i="3" a="1"/>
  <c r="N5454" i="3" s="1"/>
  <c r="M5454" i="3"/>
  <c r="L5454" i="3"/>
  <c r="K5454" i="3"/>
  <c r="G5454" i="3"/>
  <c r="C5454" i="3"/>
  <c r="D5454" i="3" s="1"/>
  <c r="N5453" i="3" a="1"/>
  <c r="N5453" i="3" s="1"/>
  <c r="M5453" i="3"/>
  <c r="L5453" i="3"/>
  <c r="K5453" i="3"/>
  <c r="G5453" i="3"/>
  <c r="C5453" i="3"/>
  <c r="D5453" i="3" s="1"/>
  <c r="N5452" i="3" a="1"/>
  <c r="N5452" i="3" s="1"/>
  <c r="M5452" i="3"/>
  <c r="L5452" i="3"/>
  <c r="K5452" i="3"/>
  <c r="G5452" i="3"/>
  <c r="C5452" i="3"/>
  <c r="D5452" i="3" s="1"/>
  <c r="N5451" i="3" a="1"/>
  <c r="N5451" i="3" s="1"/>
  <c r="M5451" i="3"/>
  <c r="L5451" i="3"/>
  <c r="K5451" i="3"/>
  <c r="G5451" i="3"/>
  <c r="C5451" i="3"/>
  <c r="D5451" i="3" s="1"/>
  <c r="N5450" i="3" a="1"/>
  <c r="N5450" i="3" s="1"/>
  <c r="M5450" i="3"/>
  <c r="L5450" i="3"/>
  <c r="K5450" i="3"/>
  <c r="G5450" i="3"/>
  <c r="C5450" i="3"/>
  <c r="D5450" i="3" s="1"/>
  <c r="N5449" i="3" a="1"/>
  <c r="N5449" i="3" s="1"/>
  <c r="M5449" i="3"/>
  <c r="L5449" i="3"/>
  <c r="K5449" i="3"/>
  <c r="G5449" i="3"/>
  <c r="C5449" i="3"/>
  <c r="D5449" i="3" s="1"/>
  <c r="N5448" i="3" a="1"/>
  <c r="N5448" i="3" s="1"/>
  <c r="M5448" i="3"/>
  <c r="L5448" i="3"/>
  <c r="K5448" i="3"/>
  <c r="G5448" i="3"/>
  <c r="D5448" i="3"/>
  <c r="C5448" i="3"/>
  <c r="N5447" i="3" a="1"/>
  <c r="N5447" i="3" s="1"/>
  <c r="M5447" i="3"/>
  <c r="L5447" i="3"/>
  <c r="K5447" i="3"/>
  <c r="G5447" i="3"/>
  <c r="C5447" i="3"/>
  <c r="D5447" i="3" s="1"/>
  <c r="N5446" i="3" a="1"/>
  <c r="N5446" i="3" s="1"/>
  <c r="M5446" i="3"/>
  <c r="L5446" i="3"/>
  <c r="K5446" i="3"/>
  <c r="G5446" i="3"/>
  <c r="C5446" i="3"/>
  <c r="D5446" i="3" s="1"/>
  <c r="N5445" i="3" a="1"/>
  <c r="N5445" i="3" s="1"/>
  <c r="M5445" i="3"/>
  <c r="L5445" i="3"/>
  <c r="K5445" i="3"/>
  <c r="G5445" i="3"/>
  <c r="C5445" i="3"/>
  <c r="D5445" i="3" s="1"/>
  <c r="N5444" i="3" a="1"/>
  <c r="N5444" i="3" s="1"/>
  <c r="M5444" i="3"/>
  <c r="L5444" i="3"/>
  <c r="K5444" i="3"/>
  <c r="G5444" i="3"/>
  <c r="C5444" i="3"/>
  <c r="D5444" i="3" s="1"/>
  <c r="N5443" i="3" a="1"/>
  <c r="N5443" i="3" s="1"/>
  <c r="M5443" i="3"/>
  <c r="L5443" i="3"/>
  <c r="K5443" i="3"/>
  <c r="G5443" i="3"/>
  <c r="C5443" i="3"/>
  <c r="D5443" i="3" s="1"/>
  <c r="N5442" i="3" a="1"/>
  <c r="N5442" i="3" s="1"/>
  <c r="M5442" i="3"/>
  <c r="L5442" i="3"/>
  <c r="K5442" i="3"/>
  <c r="G5442" i="3"/>
  <c r="C5442" i="3"/>
  <c r="D5442" i="3" s="1"/>
  <c r="N5441" i="3" a="1"/>
  <c r="N5441" i="3" s="1"/>
  <c r="M5441" i="3"/>
  <c r="L5441" i="3"/>
  <c r="K5441" i="3"/>
  <c r="G5441" i="3"/>
  <c r="C5441" i="3"/>
  <c r="D5441" i="3" s="1"/>
  <c r="N5440" i="3" a="1"/>
  <c r="N5440" i="3" s="1"/>
  <c r="M5440" i="3"/>
  <c r="L5440" i="3"/>
  <c r="K5440" i="3"/>
  <c r="G5440" i="3"/>
  <c r="C5440" i="3"/>
  <c r="D5440" i="3" s="1"/>
  <c r="N5439" i="3" a="1"/>
  <c r="N5439" i="3" s="1"/>
  <c r="M5439" i="3"/>
  <c r="L5439" i="3"/>
  <c r="K5439" i="3"/>
  <c r="G5439" i="3"/>
  <c r="C5439" i="3"/>
  <c r="D5439" i="3" s="1"/>
  <c r="N5438" i="3" a="1"/>
  <c r="N5438" i="3" s="1"/>
  <c r="M5438" i="3"/>
  <c r="L5438" i="3"/>
  <c r="K5438" i="3"/>
  <c r="G5438" i="3"/>
  <c r="C5438" i="3"/>
  <c r="D5438" i="3" s="1"/>
  <c r="N5437" i="3" a="1"/>
  <c r="N5437" i="3" s="1"/>
  <c r="M5437" i="3"/>
  <c r="L5437" i="3"/>
  <c r="K5437" i="3"/>
  <c r="G5437" i="3"/>
  <c r="C5437" i="3"/>
  <c r="D5437" i="3" s="1"/>
  <c r="N5436" i="3" a="1"/>
  <c r="N5436" i="3" s="1"/>
  <c r="M5436" i="3"/>
  <c r="L5436" i="3"/>
  <c r="K5436" i="3"/>
  <c r="G5436" i="3"/>
  <c r="C5436" i="3"/>
  <c r="D5436" i="3" s="1"/>
  <c r="N5435" i="3" a="1"/>
  <c r="N5435" i="3" s="1"/>
  <c r="M5435" i="3"/>
  <c r="L5435" i="3"/>
  <c r="K5435" i="3"/>
  <c r="G5435" i="3"/>
  <c r="C5435" i="3"/>
  <c r="D5435" i="3" s="1"/>
  <c r="N5434" i="3" a="1"/>
  <c r="N5434" i="3" s="1"/>
  <c r="M5434" i="3"/>
  <c r="L5434" i="3"/>
  <c r="K5434" i="3"/>
  <c r="G5434" i="3"/>
  <c r="C5434" i="3"/>
  <c r="D5434" i="3" s="1"/>
  <c r="N5433" i="3" a="1"/>
  <c r="N5433" i="3" s="1"/>
  <c r="M5433" i="3"/>
  <c r="L5433" i="3"/>
  <c r="K5433" i="3"/>
  <c r="G5433" i="3"/>
  <c r="C5433" i="3"/>
  <c r="D5433" i="3" s="1"/>
  <c r="N5432" i="3" a="1"/>
  <c r="N5432" i="3" s="1"/>
  <c r="M5432" i="3"/>
  <c r="L5432" i="3"/>
  <c r="K5432" i="3"/>
  <c r="G5432" i="3"/>
  <c r="C5432" i="3"/>
  <c r="D5432" i="3" s="1"/>
  <c r="N5431" i="3" a="1"/>
  <c r="N5431" i="3" s="1"/>
  <c r="M5431" i="3"/>
  <c r="L5431" i="3"/>
  <c r="K5431" i="3"/>
  <c r="G5431" i="3"/>
  <c r="C5431" i="3"/>
  <c r="D5431" i="3" s="1"/>
  <c r="N5430" i="3" a="1"/>
  <c r="N5430" i="3" s="1"/>
  <c r="M5430" i="3"/>
  <c r="L5430" i="3"/>
  <c r="K5430" i="3"/>
  <c r="G5430" i="3"/>
  <c r="C5430" i="3"/>
  <c r="D5430" i="3" s="1"/>
  <c r="N5429" i="3" a="1"/>
  <c r="N5429" i="3" s="1"/>
  <c r="M5429" i="3"/>
  <c r="L5429" i="3"/>
  <c r="K5429" i="3"/>
  <c r="G5429" i="3"/>
  <c r="C5429" i="3"/>
  <c r="D5429" i="3" s="1"/>
  <c r="N5428" i="3" a="1"/>
  <c r="N5428" i="3" s="1"/>
  <c r="M5428" i="3"/>
  <c r="L5428" i="3"/>
  <c r="K5428" i="3"/>
  <c r="G5428" i="3"/>
  <c r="C5428" i="3"/>
  <c r="D5428" i="3" s="1"/>
  <c r="N5427" i="3" a="1"/>
  <c r="N5427" i="3" s="1"/>
  <c r="M5427" i="3"/>
  <c r="L5427" i="3"/>
  <c r="K5427" i="3"/>
  <c r="G5427" i="3"/>
  <c r="C5427" i="3"/>
  <c r="D5427" i="3" s="1"/>
  <c r="N5426" i="3" a="1"/>
  <c r="N5426" i="3" s="1"/>
  <c r="M5426" i="3"/>
  <c r="L5426" i="3"/>
  <c r="K5426" i="3"/>
  <c r="G5426" i="3"/>
  <c r="C5426" i="3"/>
  <c r="D5426" i="3" s="1"/>
  <c r="N5425" i="3" a="1"/>
  <c r="N5425" i="3" s="1"/>
  <c r="M5425" i="3"/>
  <c r="L5425" i="3"/>
  <c r="K5425" i="3"/>
  <c r="G5425" i="3"/>
  <c r="C5425" i="3"/>
  <c r="D5425" i="3" s="1"/>
  <c r="N5424" i="3" a="1"/>
  <c r="N5424" i="3" s="1"/>
  <c r="M5424" i="3"/>
  <c r="L5424" i="3"/>
  <c r="K5424" i="3"/>
  <c r="G5424" i="3"/>
  <c r="C5424" i="3"/>
  <c r="D5424" i="3" s="1"/>
  <c r="N5423" i="3" a="1"/>
  <c r="N5423" i="3" s="1"/>
  <c r="M5423" i="3"/>
  <c r="L5423" i="3"/>
  <c r="K5423" i="3"/>
  <c r="G5423" i="3"/>
  <c r="C5423" i="3"/>
  <c r="D5423" i="3" s="1"/>
  <c r="N5422" i="3" a="1"/>
  <c r="N5422" i="3" s="1"/>
  <c r="M5422" i="3"/>
  <c r="L5422" i="3"/>
  <c r="K5422" i="3"/>
  <c r="G5422" i="3"/>
  <c r="C5422" i="3"/>
  <c r="D5422" i="3" s="1"/>
  <c r="N5421" i="3" a="1"/>
  <c r="N5421" i="3" s="1"/>
  <c r="M5421" i="3"/>
  <c r="L5421" i="3"/>
  <c r="K5421" i="3"/>
  <c r="G5421" i="3"/>
  <c r="C5421" i="3"/>
  <c r="D5421" i="3" s="1"/>
  <c r="N5420" i="3" a="1"/>
  <c r="N5420" i="3" s="1"/>
  <c r="M5420" i="3"/>
  <c r="L5420" i="3"/>
  <c r="K5420" i="3"/>
  <c r="G5420" i="3"/>
  <c r="C5420" i="3"/>
  <c r="D5420" i="3" s="1"/>
  <c r="N5419" i="3" a="1"/>
  <c r="N5419" i="3" s="1"/>
  <c r="M5419" i="3"/>
  <c r="L5419" i="3"/>
  <c r="K5419" i="3"/>
  <c r="G5419" i="3"/>
  <c r="C5419" i="3"/>
  <c r="D5419" i="3" s="1"/>
  <c r="N5418" i="3" a="1"/>
  <c r="N5418" i="3" s="1"/>
  <c r="M5418" i="3"/>
  <c r="L5418" i="3"/>
  <c r="K5418" i="3"/>
  <c r="G5418" i="3"/>
  <c r="C5418" i="3"/>
  <c r="D5418" i="3" s="1"/>
  <c r="N5417" i="3" a="1"/>
  <c r="N5417" i="3" s="1"/>
  <c r="M5417" i="3"/>
  <c r="L5417" i="3"/>
  <c r="K5417" i="3"/>
  <c r="G5417" i="3"/>
  <c r="C5417" i="3"/>
  <c r="D5417" i="3" s="1"/>
  <c r="N5416" i="3" a="1"/>
  <c r="N5416" i="3" s="1"/>
  <c r="M5416" i="3"/>
  <c r="L5416" i="3"/>
  <c r="K5416" i="3"/>
  <c r="G5416" i="3"/>
  <c r="C5416" i="3"/>
  <c r="D5416" i="3" s="1"/>
  <c r="N5415" i="3" a="1"/>
  <c r="N5415" i="3" s="1"/>
  <c r="M5415" i="3"/>
  <c r="L5415" i="3"/>
  <c r="K5415" i="3"/>
  <c r="G5415" i="3"/>
  <c r="C5415" i="3"/>
  <c r="D5415" i="3" s="1"/>
  <c r="N5414" i="3" a="1"/>
  <c r="N5414" i="3" s="1"/>
  <c r="M5414" i="3"/>
  <c r="L5414" i="3"/>
  <c r="K5414" i="3"/>
  <c r="G5414" i="3"/>
  <c r="C5414" i="3"/>
  <c r="D5414" i="3" s="1"/>
  <c r="N5413" i="3" a="1"/>
  <c r="N5413" i="3" s="1"/>
  <c r="M5413" i="3"/>
  <c r="L5413" i="3"/>
  <c r="K5413" i="3"/>
  <c r="G5413" i="3"/>
  <c r="C5413" i="3"/>
  <c r="D5413" i="3" s="1"/>
  <c r="N5412" i="3" a="1"/>
  <c r="N5412" i="3" s="1"/>
  <c r="M5412" i="3"/>
  <c r="L5412" i="3"/>
  <c r="K5412" i="3"/>
  <c r="G5412" i="3"/>
  <c r="C5412" i="3"/>
  <c r="D5412" i="3" s="1"/>
  <c r="N5411" i="3" a="1"/>
  <c r="N5411" i="3" s="1"/>
  <c r="M5411" i="3"/>
  <c r="L5411" i="3"/>
  <c r="K5411" i="3"/>
  <c r="G5411" i="3"/>
  <c r="C5411" i="3"/>
  <c r="D5411" i="3" s="1"/>
  <c r="N5410" i="3" a="1"/>
  <c r="N5410" i="3" s="1"/>
  <c r="M5410" i="3"/>
  <c r="L5410" i="3"/>
  <c r="K5410" i="3"/>
  <c r="G5410" i="3"/>
  <c r="C5410" i="3"/>
  <c r="D5410" i="3" s="1"/>
  <c r="N5409" i="3" a="1"/>
  <c r="N5409" i="3" s="1"/>
  <c r="M5409" i="3"/>
  <c r="L5409" i="3"/>
  <c r="K5409" i="3"/>
  <c r="G5409" i="3"/>
  <c r="C5409" i="3"/>
  <c r="D5409" i="3" s="1"/>
  <c r="N5408" i="3" a="1"/>
  <c r="N5408" i="3" s="1"/>
  <c r="M5408" i="3"/>
  <c r="L5408" i="3"/>
  <c r="K5408" i="3"/>
  <c r="G5408" i="3"/>
  <c r="C5408" i="3"/>
  <c r="D5408" i="3" s="1"/>
  <c r="N5407" i="3" a="1"/>
  <c r="N5407" i="3" s="1"/>
  <c r="M5407" i="3"/>
  <c r="L5407" i="3"/>
  <c r="K5407" i="3"/>
  <c r="G5407" i="3"/>
  <c r="C5407" i="3"/>
  <c r="D5407" i="3" s="1"/>
  <c r="N5406" i="3" a="1"/>
  <c r="N5406" i="3" s="1"/>
  <c r="M5406" i="3"/>
  <c r="L5406" i="3"/>
  <c r="K5406" i="3"/>
  <c r="G5406" i="3"/>
  <c r="C5406" i="3"/>
  <c r="D5406" i="3" s="1"/>
  <c r="N5405" i="3" a="1"/>
  <c r="N5405" i="3" s="1"/>
  <c r="M5405" i="3"/>
  <c r="L5405" i="3"/>
  <c r="K5405" i="3"/>
  <c r="G5405" i="3"/>
  <c r="C5405" i="3"/>
  <c r="D5405" i="3" s="1"/>
  <c r="N5404" i="3" a="1"/>
  <c r="N5404" i="3" s="1"/>
  <c r="M5404" i="3"/>
  <c r="L5404" i="3"/>
  <c r="K5404" i="3"/>
  <c r="G5404" i="3"/>
  <c r="C5404" i="3"/>
  <c r="D5404" i="3" s="1"/>
  <c r="N5403" i="3" a="1"/>
  <c r="N5403" i="3" s="1"/>
  <c r="M5403" i="3"/>
  <c r="L5403" i="3"/>
  <c r="K5403" i="3"/>
  <c r="G5403" i="3"/>
  <c r="C5403" i="3"/>
  <c r="D5403" i="3" s="1"/>
  <c r="N5402" i="3" a="1"/>
  <c r="N5402" i="3" s="1"/>
  <c r="M5402" i="3"/>
  <c r="L5402" i="3"/>
  <c r="K5402" i="3"/>
  <c r="G5402" i="3"/>
  <c r="C5402" i="3"/>
  <c r="D5402" i="3" s="1"/>
  <c r="N5401" i="3" a="1"/>
  <c r="N5401" i="3" s="1"/>
  <c r="M5401" i="3"/>
  <c r="L5401" i="3"/>
  <c r="K5401" i="3"/>
  <c r="G5401" i="3"/>
  <c r="C5401" i="3"/>
  <c r="D5401" i="3" s="1"/>
  <c r="N5400" i="3" a="1"/>
  <c r="N5400" i="3" s="1"/>
  <c r="M5400" i="3"/>
  <c r="L5400" i="3"/>
  <c r="K5400" i="3"/>
  <c r="G5400" i="3"/>
  <c r="C5400" i="3"/>
  <c r="D5400" i="3" s="1"/>
  <c r="N5399" i="3" a="1"/>
  <c r="N5399" i="3" s="1"/>
  <c r="M5399" i="3"/>
  <c r="L5399" i="3"/>
  <c r="K5399" i="3"/>
  <c r="G5399" i="3"/>
  <c r="C5399" i="3"/>
  <c r="D5399" i="3" s="1"/>
  <c r="N5398" i="3" a="1"/>
  <c r="N5398" i="3" s="1"/>
  <c r="M5398" i="3"/>
  <c r="L5398" i="3"/>
  <c r="K5398" i="3"/>
  <c r="G5398" i="3"/>
  <c r="C5398" i="3"/>
  <c r="D5398" i="3" s="1"/>
  <c r="N5397" i="3" a="1"/>
  <c r="N5397" i="3" s="1"/>
  <c r="M5397" i="3"/>
  <c r="L5397" i="3"/>
  <c r="K5397" i="3"/>
  <c r="G5397" i="3"/>
  <c r="C5397" i="3"/>
  <c r="D5397" i="3" s="1"/>
  <c r="N5396" i="3" a="1"/>
  <c r="N5396" i="3" s="1"/>
  <c r="M5396" i="3"/>
  <c r="L5396" i="3"/>
  <c r="K5396" i="3"/>
  <c r="G5396" i="3"/>
  <c r="C5396" i="3"/>
  <c r="D5396" i="3" s="1"/>
  <c r="N5395" i="3" a="1"/>
  <c r="N5395" i="3" s="1"/>
  <c r="M5395" i="3"/>
  <c r="L5395" i="3"/>
  <c r="K5395" i="3"/>
  <c r="G5395" i="3"/>
  <c r="C5395" i="3"/>
  <c r="D5395" i="3" s="1"/>
  <c r="N5394" i="3" a="1"/>
  <c r="N5394" i="3" s="1"/>
  <c r="M5394" i="3"/>
  <c r="L5394" i="3"/>
  <c r="K5394" i="3"/>
  <c r="G5394" i="3"/>
  <c r="C5394" i="3"/>
  <c r="D5394" i="3" s="1"/>
  <c r="N5393" i="3" a="1"/>
  <c r="N5393" i="3" s="1"/>
  <c r="M5393" i="3"/>
  <c r="L5393" i="3"/>
  <c r="K5393" i="3"/>
  <c r="G5393" i="3"/>
  <c r="C5393" i="3"/>
  <c r="D5393" i="3" s="1"/>
  <c r="N5392" i="3" a="1"/>
  <c r="N5392" i="3" s="1"/>
  <c r="M5392" i="3"/>
  <c r="L5392" i="3"/>
  <c r="K5392" i="3"/>
  <c r="G5392" i="3"/>
  <c r="C5392" i="3"/>
  <c r="D5392" i="3" s="1"/>
  <c r="N5391" i="3" a="1"/>
  <c r="N5391" i="3" s="1"/>
  <c r="M5391" i="3"/>
  <c r="L5391" i="3"/>
  <c r="K5391" i="3"/>
  <c r="G5391" i="3"/>
  <c r="C5391" i="3"/>
  <c r="D5391" i="3" s="1"/>
  <c r="N5390" i="3" a="1"/>
  <c r="N5390" i="3" s="1"/>
  <c r="M5390" i="3"/>
  <c r="L5390" i="3"/>
  <c r="K5390" i="3"/>
  <c r="G5390" i="3"/>
  <c r="C5390" i="3"/>
  <c r="D5390" i="3" s="1"/>
  <c r="N5389" i="3" a="1"/>
  <c r="N5389" i="3" s="1"/>
  <c r="M5389" i="3"/>
  <c r="L5389" i="3"/>
  <c r="K5389" i="3"/>
  <c r="G5389" i="3"/>
  <c r="C5389" i="3"/>
  <c r="D5389" i="3" s="1"/>
  <c r="N5388" i="3" a="1"/>
  <c r="N5388" i="3" s="1"/>
  <c r="M5388" i="3"/>
  <c r="L5388" i="3"/>
  <c r="K5388" i="3"/>
  <c r="G5388" i="3"/>
  <c r="C5388" i="3"/>
  <c r="D5388" i="3" s="1"/>
  <c r="N5387" i="3" a="1"/>
  <c r="N5387" i="3" s="1"/>
  <c r="M5387" i="3"/>
  <c r="L5387" i="3"/>
  <c r="K5387" i="3"/>
  <c r="G5387" i="3"/>
  <c r="C5387" i="3"/>
  <c r="D5387" i="3" s="1"/>
  <c r="N5386" i="3" a="1"/>
  <c r="N5386" i="3" s="1"/>
  <c r="M5386" i="3"/>
  <c r="L5386" i="3"/>
  <c r="K5386" i="3"/>
  <c r="G5386" i="3"/>
  <c r="C5386" i="3"/>
  <c r="D5386" i="3" s="1"/>
  <c r="N5385" i="3" a="1"/>
  <c r="N5385" i="3" s="1"/>
  <c r="M5385" i="3"/>
  <c r="L5385" i="3"/>
  <c r="K5385" i="3"/>
  <c r="G5385" i="3"/>
  <c r="C5385" i="3"/>
  <c r="D5385" i="3" s="1"/>
  <c r="N5384" i="3" a="1"/>
  <c r="N5384" i="3" s="1"/>
  <c r="M5384" i="3"/>
  <c r="L5384" i="3"/>
  <c r="K5384" i="3"/>
  <c r="G5384" i="3"/>
  <c r="C5384" i="3"/>
  <c r="D5384" i="3" s="1"/>
  <c r="N5383" i="3" a="1"/>
  <c r="N5383" i="3" s="1"/>
  <c r="M5383" i="3"/>
  <c r="L5383" i="3"/>
  <c r="K5383" i="3"/>
  <c r="G5383" i="3"/>
  <c r="C5383" i="3"/>
  <c r="D5383" i="3" s="1"/>
  <c r="N5382" i="3" a="1"/>
  <c r="N5382" i="3" s="1"/>
  <c r="M5382" i="3"/>
  <c r="L5382" i="3"/>
  <c r="K5382" i="3"/>
  <c r="G5382" i="3"/>
  <c r="C5382" i="3"/>
  <c r="D5382" i="3" s="1"/>
  <c r="N5381" i="3" a="1"/>
  <c r="N5381" i="3" s="1"/>
  <c r="M5381" i="3"/>
  <c r="L5381" i="3"/>
  <c r="K5381" i="3"/>
  <c r="G5381" i="3"/>
  <c r="C5381" i="3"/>
  <c r="D5381" i="3" s="1"/>
  <c r="N5380" i="3" a="1"/>
  <c r="N5380" i="3" s="1"/>
  <c r="M5380" i="3"/>
  <c r="L5380" i="3"/>
  <c r="K5380" i="3"/>
  <c r="G5380" i="3"/>
  <c r="C5380" i="3"/>
  <c r="D5380" i="3" s="1"/>
  <c r="N5379" i="3" a="1"/>
  <c r="N5379" i="3" s="1"/>
  <c r="M5379" i="3"/>
  <c r="L5379" i="3"/>
  <c r="K5379" i="3"/>
  <c r="G5379" i="3"/>
  <c r="C5379" i="3"/>
  <c r="D5379" i="3" s="1"/>
  <c r="N5378" i="3" a="1"/>
  <c r="N5378" i="3" s="1"/>
  <c r="M5378" i="3"/>
  <c r="L5378" i="3"/>
  <c r="K5378" i="3"/>
  <c r="G5378" i="3"/>
  <c r="C5378" i="3"/>
  <c r="D5378" i="3" s="1"/>
  <c r="N5377" i="3" a="1"/>
  <c r="N5377" i="3" s="1"/>
  <c r="M5377" i="3"/>
  <c r="L5377" i="3"/>
  <c r="K5377" i="3"/>
  <c r="G5377" i="3"/>
  <c r="C5377" i="3"/>
  <c r="D5377" i="3" s="1"/>
  <c r="N5376" i="3" a="1"/>
  <c r="N5376" i="3" s="1"/>
  <c r="M5376" i="3"/>
  <c r="L5376" i="3"/>
  <c r="K5376" i="3"/>
  <c r="G5376" i="3"/>
  <c r="C5376" i="3"/>
  <c r="D5376" i="3" s="1"/>
  <c r="N5375" i="3" a="1"/>
  <c r="N5375" i="3" s="1"/>
  <c r="M5375" i="3"/>
  <c r="L5375" i="3"/>
  <c r="K5375" i="3"/>
  <c r="G5375" i="3"/>
  <c r="C5375" i="3"/>
  <c r="D5375" i="3" s="1"/>
  <c r="N5374" i="3" a="1"/>
  <c r="N5374" i="3" s="1"/>
  <c r="M5374" i="3"/>
  <c r="L5374" i="3"/>
  <c r="K5374" i="3"/>
  <c r="G5374" i="3"/>
  <c r="C5374" i="3"/>
  <c r="D5374" i="3" s="1"/>
  <c r="N5373" i="3" a="1"/>
  <c r="N5373" i="3" s="1"/>
  <c r="M5373" i="3"/>
  <c r="L5373" i="3"/>
  <c r="K5373" i="3"/>
  <c r="G5373" i="3"/>
  <c r="C5373" i="3"/>
  <c r="D5373" i="3" s="1"/>
  <c r="N5372" i="3" a="1"/>
  <c r="N5372" i="3" s="1"/>
  <c r="M5372" i="3"/>
  <c r="L5372" i="3"/>
  <c r="K5372" i="3"/>
  <c r="G5372" i="3"/>
  <c r="C5372" i="3"/>
  <c r="D5372" i="3" s="1"/>
  <c r="N5371" i="3" a="1"/>
  <c r="N5371" i="3" s="1"/>
  <c r="M5371" i="3"/>
  <c r="L5371" i="3"/>
  <c r="K5371" i="3"/>
  <c r="G5371" i="3"/>
  <c r="C5371" i="3"/>
  <c r="D5371" i="3" s="1"/>
  <c r="N5370" i="3" a="1"/>
  <c r="N5370" i="3" s="1"/>
  <c r="M5370" i="3"/>
  <c r="L5370" i="3"/>
  <c r="K5370" i="3"/>
  <c r="G5370" i="3"/>
  <c r="C5370" i="3"/>
  <c r="D5370" i="3" s="1"/>
  <c r="N5369" i="3" a="1"/>
  <c r="N5369" i="3" s="1"/>
  <c r="M5369" i="3"/>
  <c r="L5369" i="3"/>
  <c r="K5369" i="3"/>
  <c r="G5369" i="3"/>
  <c r="C5369" i="3"/>
  <c r="D5369" i="3" s="1"/>
  <c r="N5368" i="3" a="1"/>
  <c r="N5368" i="3" s="1"/>
  <c r="M5368" i="3"/>
  <c r="L5368" i="3"/>
  <c r="K5368" i="3"/>
  <c r="G5368" i="3"/>
  <c r="C5368" i="3"/>
  <c r="D5368" i="3" s="1"/>
  <c r="N5367" i="3" a="1"/>
  <c r="N5367" i="3" s="1"/>
  <c r="M5367" i="3"/>
  <c r="L5367" i="3"/>
  <c r="K5367" i="3"/>
  <c r="G5367" i="3"/>
  <c r="C5367" i="3"/>
  <c r="D5367" i="3" s="1"/>
  <c r="N5366" i="3" a="1"/>
  <c r="N5366" i="3" s="1"/>
  <c r="M5366" i="3"/>
  <c r="L5366" i="3"/>
  <c r="K5366" i="3"/>
  <c r="G5366" i="3"/>
  <c r="C5366" i="3"/>
  <c r="D5366" i="3" s="1"/>
  <c r="N5365" i="3" a="1"/>
  <c r="N5365" i="3" s="1"/>
  <c r="M5365" i="3"/>
  <c r="L5365" i="3"/>
  <c r="K5365" i="3"/>
  <c r="G5365" i="3"/>
  <c r="C5365" i="3"/>
  <c r="D5365" i="3" s="1"/>
  <c r="N5364" i="3" a="1"/>
  <c r="N5364" i="3" s="1"/>
  <c r="M5364" i="3"/>
  <c r="L5364" i="3"/>
  <c r="K5364" i="3"/>
  <c r="G5364" i="3"/>
  <c r="C5364" i="3"/>
  <c r="D5364" i="3" s="1"/>
  <c r="N5363" i="3" a="1"/>
  <c r="N5363" i="3" s="1"/>
  <c r="M5363" i="3"/>
  <c r="L5363" i="3"/>
  <c r="K5363" i="3"/>
  <c r="G5363" i="3"/>
  <c r="C5363" i="3"/>
  <c r="D5363" i="3" s="1"/>
  <c r="N5362" i="3" a="1"/>
  <c r="N5362" i="3" s="1"/>
  <c r="M5362" i="3"/>
  <c r="L5362" i="3"/>
  <c r="K5362" i="3"/>
  <c r="G5362" i="3"/>
  <c r="C5362" i="3"/>
  <c r="D5362" i="3" s="1"/>
  <c r="N5361" i="3" a="1"/>
  <c r="N5361" i="3" s="1"/>
  <c r="M5361" i="3"/>
  <c r="L5361" i="3"/>
  <c r="K5361" i="3"/>
  <c r="G5361" i="3"/>
  <c r="C5361" i="3"/>
  <c r="D5361" i="3" s="1"/>
  <c r="N5360" i="3" a="1"/>
  <c r="N5360" i="3" s="1"/>
  <c r="M5360" i="3"/>
  <c r="L5360" i="3"/>
  <c r="K5360" i="3"/>
  <c r="G5360" i="3"/>
  <c r="C5360" i="3"/>
  <c r="D5360" i="3" s="1"/>
  <c r="N5359" i="3" a="1"/>
  <c r="N5359" i="3" s="1"/>
  <c r="M5359" i="3"/>
  <c r="L5359" i="3"/>
  <c r="K5359" i="3"/>
  <c r="G5359" i="3"/>
  <c r="C5359" i="3"/>
  <c r="D5359" i="3" s="1"/>
  <c r="N5358" i="3" a="1"/>
  <c r="N5358" i="3" s="1"/>
  <c r="M5358" i="3"/>
  <c r="L5358" i="3"/>
  <c r="K5358" i="3"/>
  <c r="G5358" i="3"/>
  <c r="C5358" i="3"/>
  <c r="D5358" i="3" s="1"/>
  <c r="N5357" i="3" a="1"/>
  <c r="N5357" i="3" s="1"/>
  <c r="M5357" i="3"/>
  <c r="L5357" i="3"/>
  <c r="K5357" i="3"/>
  <c r="G5357" i="3"/>
  <c r="C5357" i="3"/>
  <c r="D5357" i="3" s="1"/>
  <c r="N5356" i="3" a="1"/>
  <c r="N5356" i="3" s="1"/>
  <c r="M5356" i="3"/>
  <c r="L5356" i="3"/>
  <c r="K5356" i="3"/>
  <c r="G5356" i="3"/>
  <c r="C5356" i="3"/>
  <c r="D5356" i="3" s="1"/>
  <c r="N5355" i="3" a="1"/>
  <c r="N5355" i="3" s="1"/>
  <c r="M5355" i="3"/>
  <c r="L5355" i="3"/>
  <c r="K5355" i="3"/>
  <c r="G5355" i="3"/>
  <c r="C5355" i="3"/>
  <c r="D5355" i="3" s="1"/>
  <c r="N5354" i="3" a="1"/>
  <c r="N5354" i="3" s="1"/>
  <c r="M5354" i="3"/>
  <c r="L5354" i="3"/>
  <c r="K5354" i="3"/>
  <c r="G5354" i="3"/>
  <c r="C5354" i="3"/>
  <c r="D5354" i="3" s="1"/>
  <c r="N5353" i="3" a="1"/>
  <c r="N5353" i="3" s="1"/>
  <c r="M5353" i="3"/>
  <c r="L5353" i="3"/>
  <c r="K5353" i="3"/>
  <c r="G5353" i="3"/>
  <c r="C5353" i="3"/>
  <c r="D5353" i="3" s="1"/>
  <c r="N5352" i="3" a="1"/>
  <c r="N5352" i="3" s="1"/>
  <c r="M5352" i="3"/>
  <c r="L5352" i="3"/>
  <c r="K5352" i="3"/>
  <c r="G5352" i="3"/>
  <c r="C5352" i="3"/>
  <c r="D5352" i="3" s="1"/>
  <c r="N5351" i="3" a="1"/>
  <c r="N5351" i="3" s="1"/>
  <c r="M5351" i="3"/>
  <c r="L5351" i="3"/>
  <c r="K5351" i="3"/>
  <c r="G5351" i="3"/>
  <c r="C5351" i="3"/>
  <c r="D5351" i="3" s="1"/>
  <c r="N5350" i="3" a="1"/>
  <c r="N5350" i="3" s="1"/>
  <c r="M5350" i="3"/>
  <c r="L5350" i="3"/>
  <c r="K5350" i="3"/>
  <c r="G5350" i="3"/>
  <c r="C5350" i="3"/>
  <c r="D5350" i="3" s="1"/>
  <c r="N5349" i="3" a="1"/>
  <c r="N5349" i="3" s="1"/>
  <c r="M5349" i="3"/>
  <c r="L5349" i="3"/>
  <c r="K5349" i="3"/>
  <c r="G5349" i="3"/>
  <c r="C5349" i="3"/>
  <c r="D5349" i="3" s="1"/>
  <c r="N5348" i="3" a="1"/>
  <c r="N5348" i="3" s="1"/>
  <c r="M5348" i="3"/>
  <c r="L5348" i="3"/>
  <c r="K5348" i="3"/>
  <c r="G5348" i="3"/>
  <c r="C5348" i="3"/>
  <c r="D5348" i="3" s="1"/>
  <c r="N5347" i="3" a="1"/>
  <c r="N5347" i="3" s="1"/>
  <c r="M5347" i="3"/>
  <c r="L5347" i="3"/>
  <c r="K5347" i="3"/>
  <c r="G5347" i="3"/>
  <c r="C5347" i="3"/>
  <c r="D5347" i="3" s="1"/>
  <c r="N5346" i="3" a="1"/>
  <c r="N5346" i="3" s="1"/>
  <c r="M5346" i="3"/>
  <c r="L5346" i="3"/>
  <c r="K5346" i="3"/>
  <c r="G5346" i="3"/>
  <c r="C5346" i="3"/>
  <c r="D5346" i="3" s="1"/>
  <c r="N5345" i="3" a="1"/>
  <c r="N5345" i="3" s="1"/>
  <c r="M5345" i="3"/>
  <c r="L5345" i="3"/>
  <c r="K5345" i="3"/>
  <c r="G5345" i="3"/>
  <c r="C5345" i="3"/>
  <c r="D5345" i="3" s="1"/>
  <c r="N5344" i="3" a="1"/>
  <c r="N5344" i="3" s="1"/>
  <c r="M5344" i="3"/>
  <c r="L5344" i="3"/>
  <c r="K5344" i="3"/>
  <c r="G5344" i="3"/>
  <c r="C5344" i="3"/>
  <c r="D5344" i="3" s="1"/>
  <c r="N5343" i="3" a="1"/>
  <c r="N5343" i="3" s="1"/>
  <c r="M5343" i="3"/>
  <c r="L5343" i="3"/>
  <c r="K5343" i="3"/>
  <c r="G5343" i="3"/>
  <c r="C5343" i="3"/>
  <c r="D5343" i="3" s="1"/>
  <c r="N5342" i="3" a="1"/>
  <c r="N5342" i="3" s="1"/>
  <c r="M5342" i="3"/>
  <c r="L5342" i="3"/>
  <c r="K5342" i="3"/>
  <c r="G5342" i="3"/>
  <c r="C5342" i="3"/>
  <c r="D5342" i="3" s="1"/>
  <c r="N5341" i="3" a="1"/>
  <c r="N5341" i="3" s="1"/>
  <c r="M5341" i="3"/>
  <c r="L5341" i="3"/>
  <c r="K5341" i="3"/>
  <c r="G5341" i="3"/>
  <c r="C5341" i="3"/>
  <c r="D5341" i="3" s="1"/>
  <c r="N5340" i="3" a="1"/>
  <c r="N5340" i="3" s="1"/>
  <c r="M5340" i="3"/>
  <c r="L5340" i="3"/>
  <c r="K5340" i="3"/>
  <c r="G5340" i="3"/>
  <c r="C5340" i="3"/>
  <c r="D5340" i="3" s="1"/>
  <c r="N5339" i="3" a="1"/>
  <c r="N5339" i="3" s="1"/>
  <c r="M5339" i="3"/>
  <c r="L5339" i="3"/>
  <c r="K5339" i="3"/>
  <c r="G5339" i="3"/>
  <c r="C5339" i="3"/>
  <c r="D5339" i="3" s="1"/>
  <c r="N5338" i="3" a="1"/>
  <c r="N5338" i="3" s="1"/>
  <c r="M5338" i="3"/>
  <c r="L5338" i="3"/>
  <c r="K5338" i="3"/>
  <c r="G5338" i="3"/>
  <c r="C5338" i="3"/>
  <c r="D5338" i="3" s="1"/>
  <c r="N5337" i="3" a="1"/>
  <c r="N5337" i="3" s="1"/>
  <c r="M5337" i="3"/>
  <c r="L5337" i="3"/>
  <c r="K5337" i="3"/>
  <c r="G5337" i="3"/>
  <c r="C5337" i="3"/>
  <c r="D5337" i="3" s="1"/>
  <c r="N5336" i="3" a="1"/>
  <c r="N5336" i="3" s="1"/>
  <c r="M5336" i="3"/>
  <c r="L5336" i="3"/>
  <c r="K5336" i="3"/>
  <c r="G5336" i="3"/>
  <c r="C5336" i="3"/>
  <c r="D5336" i="3" s="1"/>
  <c r="N5335" i="3" a="1"/>
  <c r="N5335" i="3" s="1"/>
  <c r="M5335" i="3"/>
  <c r="L5335" i="3"/>
  <c r="K5335" i="3"/>
  <c r="G5335" i="3"/>
  <c r="C5335" i="3"/>
  <c r="D5335" i="3" s="1"/>
  <c r="N5334" i="3" a="1"/>
  <c r="N5334" i="3" s="1"/>
  <c r="M5334" i="3"/>
  <c r="L5334" i="3"/>
  <c r="K5334" i="3"/>
  <c r="G5334" i="3"/>
  <c r="C5334" i="3"/>
  <c r="D5334" i="3" s="1"/>
  <c r="N5333" i="3" a="1"/>
  <c r="N5333" i="3" s="1"/>
  <c r="M5333" i="3"/>
  <c r="L5333" i="3"/>
  <c r="K5333" i="3"/>
  <c r="G5333" i="3"/>
  <c r="C5333" i="3"/>
  <c r="D5333" i="3" s="1"/>
  <c r="N5332" i="3" a="1"/>
  <c r="N5332" i="3" s="1"/>
  <c r="M5332" i="3"/>
  <c r="L5332" i="3"/>
  <c r="K5332" i="3"/>
  <c r="G5332" i="3"/>
  <c r="C5332" i="3"/>
  <c r="D5332" i="3" s="1"/>
  <c r="N5331" i="3" a="1"/>
  <c r="N5331" i="3" s="1"/>
  <c r="M5331" i="3"/>
  <c r="L5331" i="3"/>
  <c r="K5331" i="3"/>
  <c r="G5331" i="3"/>
  <c r="C5331" i="3"/>
  <c r="D5331" i="3" s="1"/>
  <c r="N5330" i="3" a="1"/>
  <c r="N5330" i="3" s="1"/>
  <c r="M5330" i="3"/>
  <c r="L5330" i="3"/>
  <c r="K5330" i="3"/>
  <c r="G5330" i="3"/>
  <c r="C5330" i="3"/>
  <c r="D5330" i="3" s="1"/>
  <c r="N5329" i="3" a="1"/>
  <c r="N5329" i="3" s="1"/>
  <c r="M5329" i="3"/>
  <c r="L5329" i="3"/>
  <c r="K5329" i="3"/>
  <c r="G5329" i="3"/>
  <c r="C5329" i="3"/>
  <c r="D5329" i="3" s="1"/>
  <c r="N5328" i="3" a="1"/>
  <c r="N5328" i="3" s="1"/>
  <c r="M5328" i="3"/>
  <c r="L5328" i="3"/>
  <c r="K5328" i="3"/>
  <c r="G5328" i="3"/>
  <c r="C5328" i="3"/>
  <c r="D5328" i="3" s="1"/>
  <c r="N5327" i="3" a="1"/>
  <c r="N5327" i="3" s="1"/>
  <c r="M5327" i="3"/>
  <c r="L5327" i="3"/>
  <c r="K5327" i="3"/>
  <c r="G5327" i="3"/>
  <c r="C5327" i="3"/>
  <c r="D5327" i="3" s="1"/>
  <c r="N5326" i="3" a="1"/>
  <c r="N5326" i="3" s="1"/>
  <c r="M5326" i="3"/>
  <c r="L5326" i="3"/>
  <c r="K5326" i="3"/>
  <c r="G5326" i="3"/>
  <c r="C5326" i="3"/>
  <c r="D5326" i="3" s="1"/>
  <c r="N5325" i="3" a="1"/>
  <c r="N5325" i="3" s="1"/>
  <c r="M5325" i="3"/>
  <c r="L5325" i="3"/>
  <c r="K5325" i="3"/>
  <c r="G5325" i="3"/>
  <c r="C5325" i="3"/>
  <c r="D5325" i="3" s="1"/>
  <c r="N5324" i="3" a="1"/>
  <c r="N5324" i="3" s="1"/>
  <c r="M5324" i="3"/>
  <c r="L5324" i="3"/>
  <c r="K5324" i="3"/>
  <c r="G5324" i="3"/>
  <c r="C5324" i="3"/>
  <c r="D5324" i="3" s="1"/>
  <c r="N5323" i="3" a="1"/>
  <c r="N5323" i="3" s="1"/>
  <c r="M5323" i="3"/>
  <c r="L5323" i="3"/>
  <c r="K5323" i="3"/>
  <c r="G5323" i="3"/>
  <c r="C5323" i="3"/>
  <c r="D5323" i="3" s="1"/>
  <c r="N5322" i="3" a="1"/>
  <c r="N5322" i="3" s="1"/>
  <c r="M5322" i="3"/>
  <c r="L5322" i="3"/>
  <c r="K5322" i="3"/>
  <c r="G5322" i="3"/>
  <c r="C5322" i="3"/>
  <c r="D5322" i="3" s="1"/>
  <c r="N5321" i="3" a="1"/>
  <c r="N5321" i="3" s="1"/>
  <c r="M5321" i="3"/>
  <c r="L5321" i="3"/>
  <c r="K5321" i="3"/>
  <c r="G5321" i="3"/>
  <c r="C5321" i="3"/>
  <c r="D5321" i="3" s="1"/>
  <c r="N5320" i="3" a="1"/>
  <c r="N5320" i="3" s="1"/>
  <c r="M5320" i="3"/>
  <c r="L5320" i="3"/>
  <c r="K5320" i="3"/>
  <c r="G5320" i="3"/>
  <c r="C5320" i="3"/>
  <c r="D5320" i="3" s="1"/>
  <c r="N5319" i="3" a="1"/>
  <c r="N5319" i="3" s="1"/>
  <c r="M5319" i="3"/>
  <c r="L5319" i="3"/>
  <c r="K5319" i="3"/>
  <c r="G5319" i="3"/>
  <c r="C5319" i="3"/>
  <c r="D5319" i="3" s="1"/>
  <c r="N5318" i="3" a="1"/>
  <c r="N5318" i="3" s="1"/>
  <c r="M5318" i="3"/>
  <c r="L5318" i="3"/>
  <c r="K5318" i="3"/>
  <c r="G5318" i="3"/>
  <c r="C5318" i="3"/>
  <c r="D5318" i="3" s="1"/>
  <c r="N5317" i="3" a="1"/>
  <c r="N5317" i="3" s="1"/>
  <c r="M5317" i="3"/>
  <c r="L5317" i="3"/>
  <c r="K5317" i="3"/>
  <c r="G5317" i="3"/>
  <c r="C5317" i="3"/>
  <c r="D5317" i="3" s="1"/>
  <c r="N5316" i="3" a="1"/>
  <c r="N5316" i="3" s="1"/>
  <c r="M5316" i="3"/>
  <c r="L5316" i="3"/>
  <c r="K5316" i="3"/>
  <c r="G5316" i="3"/>
  <c r="D5316" i="3"/>
  <c r="C5316" i="3"/>
  <c r="N5315" i="3" a="1"/>
  <c r="N5315" i="3" s="1"/>
  <c r="M5315" i="3"/>
  <c r="L5315" i="3"/>
  <c r="K5315" i="3"/>
  <c r="G5315" i="3"/>
  <c r="C5315" i="3"/>
  <c r="D5315" i="3" s="1"/>
  <c r="N5314" i="3" a="1"/>
  <c r="N5314" i="3" s="1"/>
  <c r="M5314" i="3"/>
  <c r="L5314" i="3"/>
  <c r="K5314" i="3"/>
  <c r="G5314" i="3"/>
  <c r="C5314" i="3"/>
  <c r="D5314" i="3" s="1"/>
  <c r="N5313" i="3" a="1"/>
  <c r="N5313" i="3" s="1"/>
  <c r="M5313" i="3"/>
  <c r="L5313" i="3"/>
  <c r="K5313" i="3"/>
  <c r="G5313" i="3"/>
  <c r="C5313" i="3"/>
  <c r="D5313" i="3" s="1"/>
  <c r="N5312" i="3" a="1"/>
  <c r="N5312" i="3" s="1"/>
  <c r="M5312" i="3"/>
  <c r="L5312" i="3"/>
  <c r="K5312" i="3"/>
  <c r="G5312" i="3"/>
  <c r="C5312" i="3"/>
  <c r="D5312" i="3" s="1"/>
  <c r="N5311" i="3" a="1"/>
  <c r="N5311" i="3" s="1"/>
  <c r="M5311" i="3"/>
  <c r="L5311" i="3"/>
  <c r="K5311" i="3"/>
  <c r="G5311" i="3"/>
  <c r="C5311" i="3"/>
  <c r="D5311" i="3" s="1"/>
  <c r="N5310" i="3" a="1"/>
  <c r="N5310" i="3" s="1"/>
  <c r="M5310" i="3"/>
  <c r="L5310" i="3"/>
  <c r="K5310" i="3"/>
  <c r="G5310" i="3"/>
  <c r="C5310" i="3"/>
  <c r="D5310" i="3" s="1"/>
  <c r="N5309" i="3" a="1"/>
  <c r="N5309" i="3" s="1"/>
  <c r="M5309" i="3"/>
  <c r="L5309" i="3"/>
  <c r="K5309" i="3"/>
  <c r="G5309" i="3"/>
  <c r="C5309" i="3"/>
  <c r="D5309" i="3" s="1"/>
  <c r="N5308" i="3" a="1"/>
  <c r="N5308" i="3" s="1"/>
  <c r="M5308" i="3"/>
  <c r="L5308" i="3"/>
  <c r="K5308" i="3"/>
  <c r="G5308" i="3"/>
  <c r="C5308" i="3"/>
  <c r="D5308" i="3" s="1"/>
  <c r="N5307" i="3" a="1"/>
  <c r="N5307" i="3" s="1"/>
  <c r="M5307" i="3"/>
  <c r="L5307" i="3"/>
  <c r="K5307" i="3"/>
  <c r="G5307" i="3"/>
  <c r="C5307" i="3"/>
  <c r="D5307" i="3" s="1"/>
  <c r="N5306" i="3" a="1"/>
  <c r="N5306" i="3" s="1"/>
  <c r="M5306" i="3"/>
  <c r="L5306" i="3"/>
  <c r="K5306" i="3"/>
  <c r="G5306" i="3"/>
  <c r="C5306" i="3"/>
  <c r="D5306" i="3" s="1"/>
  <c r="N5305" i="3" a="1"/>
  <c r="N5305" i="3" s="1"/>
  <c r="M5305" i="3"/>
  <c r="L5305" i="3"/>
  <c r="K5305" i="3"/>
  <c r="G5305" i="3"/>
  <c r="C5305" i="3"/>
  <c r="D5305" i="3" s="1"/>
  <c r="N5304" i="3" a="1"/>
  <c r="N5304" i="3" s="1"/>
  <c r="M5304" i="3"/>
  <c r="L5304" i="3"/>
  <c r="K5304" i="3"/>
  <c r="G5304" i="3"/>
  <c r="C5304" i="3"/>
  <c r="D5304" i="3" s="1"/>
  <c r="N5303" i="3" a="1"/>
  <c r="N5303" i="3" s="1"/>
  <c r="M5303" i="3"/>
  <c r="L5303" i="3"/>
  <c r="K5303" i="3"/>
  <c r="G5303" i="3"/>
  <c r="C5303" i="3"/>
  <c r="D5303" i="3" s="1"/>
  <c r="N5302" i="3" a="1"/>
  <c r="N5302" i="3" s="1"/>
  <c r="M5302" i="3"/>
  <c r="L5302" i="3"/>
  <c r="K5302" i="3"/>
  <c r="G5302" i="3"/>
  <c r="C5302" i="3"/>
  <c r="D5302" i="3" s="1"/>
  <c r="N5301" i="3" a="1"/>
  <c r="N5301" i="3" s="1"/>
  <c r="M5301" i="3"/>
  <c r="L5301" i="3"/>
  <c r="K5301" i="3"/>
  <c r="G5301" i="3"/>
  <c r="C5301" i="3"/>
  <c r="D5301" i="3" s="1"/>
  <c r="N5300" i="3" a="1"/>
  <c r="N5300" i="3" s="1"/>
  <c r="M5300" i="3"/>
  <c r="L5300" i="3"/>
  <c r="K5300" i="3"/>
  <c r="G5300" i="3"/>
  <c r="C5300" i="3"/>
  <c r="D5300" i="3" s="1"/>
  <c r="N5299" i="3" a="1"/>
  <c r="N5299" i="3" s="1"/>
  <c r="M5299" i="3"/>
  <c r="L5299" i="3"/>
  <c r="K5299" i="3"/>
  <c r="G5299" i="3"/>
  <c r="C5299" i="3"/>
  <c r="D5299" i="3" s="1"/>
  <c r="N5298" i="3" a="1"/>
  <c r="N5298" i="3" s="1"/>
  <c r="M5298" i="3"/>
  <c r="L5298" i="3"/>
  <c r="K5298" i="3"/>
  <c r="G5298" i="3"/>
  <c r="C5298" i="3"/>
  <c r="D5298" i="3" s="1"/>
  <c r="N5297" i="3" a="1"/>
  <c r="N5297" i="3" s="1"/>
  <c r="M5297" i="3"/>
  <c r="L5297" i="3"/>
  <c r="K5297" i="3"/>
  <c r="G5297" i="3"/>
  <c r="C5297" i="3"/>
  <c r="D5297" i="3" s="1"/>
  <c r="N5296" i="3" a="1"/>
  <c r="N5296" i="3" s="1"/>
  <c r="M5296" i="3"/>
  <c r="L5296" i="3"/>
  <c r="K5296" i="3"/>
  <c r="G5296" i="3"/>
  <c r="C5296" i="3"/>
  <c r="D5296" i="3" s="1"/>
  <c r="N5295" i="3" a="1"/>
  <c r="N5295" i="3" s="1"/>
  <c r="M5295" i="3"/>
  <c r="L5295" i="3"/>
  <c r="K5295" i="3"/>
  <c r="G5295" i="3"/>
  <c r="C5295" i="3"/>
  <c r="D5295" i="3" s="1"/>
  <c r="N5294" i="3" a="1"/>
  <c r="N5294" i="3" s="1"/>
  <c r="M5294" i="3"/>
  <c r="L5294" i="3"/>
  <c r="K5294" i="3"/>
  <c r="G5294" i="3"/>
  <c r="C5294" i="3"/>
  <c r="D5294" i="3" s="1"/>
  <c r="N5293" i="3" a="1"/>
  <c r="N5293" i="3" s="1"/>
  <c r="M5293" i="3"/>
  <c r="L5293" i="3"/>
  <c r="K5293" i="3"/>
  <c r="G5293" i="3"/>
  <c r="C5293" i="3"/>
  <c r="D5293" i="3" s="1"/>
  <c r="N5292" i="3" a="1"/>
  <c r="N5292" i="3" s="1"/>
  <c r="M5292" i="3"/>
  <c r="L5292" i="3"/>
  <c r="K5292" i="3"/>
  <c r="G5292" i="3"/>
  <c r="C5292" i="3"/>
  <c r="D5292" i="3" s="1"/>
  <c r="N5291" i="3" a="1"/>
  <c r="N5291" i="3" s="1"/>
  <c r="M5291" i="3"/>
  <c r="L5291" i="3"/>
  <c r="K5291" i="3"/>
  <c r="G5291" i="3"/>
  <c r="C5291" i="3"/>
  <c r="D5291" i="3" s="1"/>
  <c r="N5290" i="3" a="1"/>
  <c r="N5290" i="3" s="1"/>
  <c r="M5290" i="3"/>
  <c r="L5290" i="3"/>
  <c r="K5290" i="3"/>
  <c r="G5290" i="3"/>
  <c r="C5290" i="3"/>
  <c r="D5290" i="3" s="1"/>
  <c r="N5289" i="3" a="1"/>
  <c r="N5289" i="3" s="1"/>
  <c r="M5289" i="3"/>
  <c r="L5289" i="3"/>
  <c r="K5289" i="3"/>
  <c r="G5289" i="3"/>
  <c r="C5289" i="3"/>
  <c r="D5289" i="3" s="1"/>
  <c r="N5288" i="3" a="1"/>
  <c r="N5288" i="3" s="1"/>
  <c r="M5288" i="3"/>
  <c r="L5288" i="3"/>
  <c r="K5288" i="3"/>
  <c r="G5288" i="3"/>
  <c r="C5288" i="3"/>
  <c r="D5288" i="3" s="1"/>
  <c r="N5287" i="3" a="1"/>
  <c r="N5287" i="3" s="1"/>
  <c r="M5287" i="3"/>
  <c r="L5287" i="3"/>
  <c r="K5287" i="3"/>
  <c r="G5287" i="3"/>
  <c r="C5287" i="3"/>
  <c r="D5287" i="3" s="1"/>
  <c r="N5286" i="3" a="1"/>
  <c r="N5286" i="3" s="1"/>
  <c r="M5286" i="3"/>
  <c r="L5286" i="3"/>
  <c r="K5286" i="3"/>
  <c r="G5286" i="3"/>
  <c r="C5286" i="3"/>
  <c r="D5286" i="3" s="1"/>
  <c r="N5285" i="3" a="1"/>
  <c r="N5285" i="3" s="1"/>
  <c r="M5285" i="3"/>
  <c r="L5285" i="3"/>
  <c r="K5285" i="3"/>
  <c r="G5285" i="3"/>
  <c r="C5285" i="3"/>
  <c r="D5285" i="3" s="1"/>
  <c r="N5284" i="3" a="1"/>
  <c r="N5284" i="3" s="1"/>
  <c r="M5284" i="3"/>
  <c r="L5284" i="3"/>
  <c r="K5284" i="3"/>
  <c r="G5284" i="3"/>
  <c r="C5284" i="3"/>
  <c r="D5284" i="3" s="1"/>
  <c r="N5283" i="3" a="1"/>
  <c r="N5283" i="3" s="1"/>
  <c r="M5283" i="3"/>
  <c r="L5283" i="3"/>
  <c r="K5283" i="3"/>
  <c r="G5283" i="3"/>
  <c r="C5283" i="3"/>
  <c r="D5283" i="3" s="1"/>
  <c r="N5282" i="3" a="1"/>
  <c r="N5282" i="3" s="1"/>
  <c r="M5282" i="3"/>
  <c r="L5282" i="3"/>
  <c r="K5282" i="3"/>
  <c r="G5282" i="3"/>
  <c r="C5282" i="3"/>
  <c r="D5282" i="3" s="1"/>
  <c r="N5281" i="3" a="1"/>
  <c r="N5281" i="3" s="1"/>
  <c r="M5281" i="3"/>
  <c r="L5281" i="3"/>
  <c r="K5281" i="3"/>
  <c r="G5281" i="3"/>
  <c r="C5281" i="3"/>
  <c r="D5281" i="3" s="1"/>
  <c r="N5280" i="3" a="1"/>
  <c r="N5280" i="3" s="1"/>
  <c r="M5280" i="3"/>
  <c r="L5280" i="3"/>
  <c r="K5280" i="3"/>
  <c r="G5280" i="3"/>
  <c r="C5280" i="3"/>
  <c r="D5280" i="3" s="1"/>
  <c r="N5279" i="3" a="1"/>
  <c r="N5279" i="3" s="1"/>
  <c r="M5279" i="3"/>
  <c r="L5279" i="3"/>
  <c r="K5279" i="3"/>
  <c r="G5279" i="3"/>
  <c r="C5279" i="3"/>
  <c r="D5279" i="3" s="1"/>
  <c r="N5278" i="3" a="1"/>
  <c r="N5278" i="3" s="1"/>
  <c r="M5278" i="3"/>
  <c r="L5278" i="3"/>
  <c r="K5278" i="3"/>
  <c r="G5278" i="3"/>
  <c r="C5278" i="3"/>
  <c r="D5278" i="3" s="1"/>
  <c r="N5277" i="3" a="1"/>
  <c r="N5277" i="3" s="1"/>
  <c r="M5277" i="3"/>
  <c r="L5277" i="3"/>
  <c r="K5277" i="3"/>
  <c r="G5277" i="3"/>
  <c r="C5277" i="3"/>
  <c r="D5277" i="3" s="1"/>
  <c r="N5276" i="3" a="1"/>
  <c r="N5276" i="3" s="1"/>
  <c r="M5276" i="3"/>
  <c r="L5276" i="3"/>
  <c r="K5276" i="3"/>
  <c r="G5276" i="3"/>
  <c r="C5276" i="3"/>
  <c r="D5276" i="3" s="1"/>
  <c r="N5275" i="3" a="1"/>
  <c r="N5275" i="3" s="1"/>
  <c r="M5275" i="3"/>
  <c r="L5275" i="3"/>
  <c r="K5275" i="3"/>
  <c r="G5275" i="3"/>
  <c r="C5275" i="3"/>
  <c r="D5275" i="3" s="1"/>
  <c r="N5274" i="3" a="1"/>
  <c r="N5274" i="3" s="1"/>
  <c r="M5274" i="3"/>
  <c r="L5274" i="3"/>
  <c r="K5274" i="3"/>
  <c r="G5274" i="3"/>
  <c r="C5274" i="3"/>
  <c r="D5274" i="3" s="1"/>
  <c r="N5273" i="3" a="1"/>
  <c r="N5273" i="3" s="1"/>
  <c r="M5273" i="3"/>
  <c r="L5273" i="3"/>
  <c r="K5273" i="3"/>
  <c r="G5273" i="3"/>
  <c r="C5273" i="3"/>
  <c r="D5273" i="3" s="1"/>
  <c r="N5272" i="3" a="1"/>
  <c r="N5272" i="3" s="1"/>
  <c r="M5272" i="3"/>
  <c r="L5272" i="3"/>
  <c r="K5272" i="3"/>
  <c r="G5272" i="3"/>
  <c r="C5272" i="3"/>
  <c r="D5272" i="3" s="1"/>
  <c r="N5271" i="3" a="1"/>
  <c r="N5271" i="3" s="1"/>
  <c r="M5271" i="3"/>
  <c r="L5271" i="3"/>
  <c r="K5271" i="3"/>
  <c r="G5271" i="3"/>
  <c r="C5271" i="3"/>
  <c r="D5271" i="3" s="1"/>
  <c r="N5270" i="3" a="1"/>
  <c r="N5270" i="3" s="1"/>
  <c r="M5270" i="3"/>
  <c r="L5270" i="3"/>
  <c r="K5270" i="3"/>
  <c r="G5270" i="3"/>
  <c r="C5270" i="3"/>
  <c r="D5270" i="3" s="1"/>
  <c r="N5269" i="3" a="1"/>
  <c r="N5269" i="3" s="1"/>
  <c r="M5269" i="3"/>
  <c r="L5269" i="3"/>
  <c r="K5269" i="3"/>
  <c r="G5269" i="3"/>
  <c r="C5269" i="3"/>
  <c r="D5269" i="3" s="1"/>
  <c r="N5268" i="3" a="1"/>
  <c r="N5268" i="3" s="1"/>
  <c r="M5268" i="3"/>
  <c r="L5268" i="3"/>
  <c r="K5268" i="3"/>
  <c r="G5268" i="3"/>
  <c r="C5268" i="3"/>
  <c r="D5268" i="3" s="1"/>
  <c r="N5267" i="3" a="1"/>
  <c r="N5267" i="3" s="1"/>
  <c r="M5267" i="3"/>
  <c r="L5267" i="3"/>
  <c r="K5267" i="3"/>
  <c r="G5267" i="3"/>
  <c r="C5267" i="3"/>
  <c r="D5267" i="3" s="1"/>
  <c r="N5266" i="3" a="1"/>
  <c r="N5266" i="3" s="1"/>
  <c r="M5266" i="3"/>
  <c r="L5266" i="3"/>
  <c r="K5266" i="3"/>
  <c r="G5266" i="3"/>
  <c r="C5266" i="3"/>
  <c r="D5266" i="3" s="1"/>
  <c r="N5265" i="3" a="1"/>
  <c r="N5265" i="3" s="1"/>
  <c r="M5265" i="3"/>
  <c r="L5265" i="3"/>
  <c r="K5265" i="3"/>
  <c r="G5265" i="3"/>
  <c r="C5265" i="3"/>
  <c r="D5265" i="3" s="1"/>
  <c r="N5264" i="3" a="1"/>
  <c r="N5264" i="3" s="1"/>
  <c r="M5264" i="3"/>
  <c r="L5264" i="3"/>
  <c r="K5264" i="3"/>
  <c r="G5264" i="3"/>
  <c r="C5264" i="3"/>
  <c r="D5264" i="3" s="1"/>
  <c r="N5263" i="3" a="1"/>
  <c r="N5263" i="3" s="1"/>
  <c r="M5263" i="3"/>
  <c r="L5263" i="3"/>
  <c r="K5263" i="3"/>
  <c r="G5263" i="3"/>
  <c r="C5263" i="3"/>
  <c r="D5263" i="3" s="1"/>
  <c r="N5262" i="3" a="1"/>
  <c r="N5262" i="3" s="1"/>
  <c r="M5262" i="3"/>
  <c r="L5262" i="3"/>
  <c r="K5262" i="3"/>
  <c r="G5262" i="3"/>
  <c r="C5262" i="3"/>
  <c r="D5262" i="3" s="1"/>
  <c r="N5261" i="3" a="1"/>
  <c r="N5261" i="3" s="1"/>
  <c r="M5261" i="3"/>
  <c r="L5261" i="3"/>
  <c r="K5261" i="3"/>
  <c r="G5261" i="3"/>
  <c r="C5261" i="3"/>
  <c r="D5261" i="3" s="1"/>
  <c r="N5260" i="3" a="1"/>
  <c r="N5260" i="3" s="1"/>
  <c r="M5260" i="3"/>
  <c r="L5260" i="3"/>
  <c r="K5260" i="3"/>
  <c r="G5260" i="3"/>
  <c r="C5260" i="3"/>
  <c r="D5260" i="3" s="1"/>
  <c r="N5259" i="3" a="1"/>
  <c r="N5259" i="3" s="1"/>
  <c r="M5259" i="3"/>
  <c r="L5259" i="3"/>
  <c r="K5259" i="3"/>
  <c r="G5259" i="3"/>
  <c r="C5259" i="3"/>
  <c r="D5259" i="3" s="1"/>
  <c r="N5258" i="3" a="1"/>
  <c r="N5258" i="3" s="1"/>
  <c r="M5258" i="3"/>
  <c r="L5258" i="3"/>
  <c r="K5258" i="3"/>
  <c r="G5258" i="3"/>
  <c r="C5258" i="3"/>
  <c r="D5258" i="3" s="1"/>
  <c r="N5257" i="3" a="1"/>
  <c r="N5257" i="3" s="1"/>
  <c r="M5257" i="3"/>
  <c r="L5257" i="3"/>
  <c r="K5257" i="3"/>
  <c r="G5257" i="3"/>
  <c r="C5257" i="3"/>
  <c r="D5257" i="3" s="1"/>
  <c r="N5256" i="3" a="1"/>
  <c r="N5256" i="3" s="1"/>
  <c r="M5256" i="3"/>
  <c r="L5256" i="3"/>
  <c r="K5256" i="3"/>
  <c r="G5256" i="3"/>
  <c r="C5256" i="3"/>
  <c r="D5256" i="3" s="1"/>
  <c r="N5255" i="3" a="1"/>
  <c r="N5255" i="3" s="1"/>
  <c r="M5255" i="3"/>
  <c r="L5255" i="3"/>
  <c r="K5255" i="3"/>
  <c r="G5255" i="3"/>
  <c r="C5255" i="3"/>
  <c r="D5255" i="3" s="1"/>
  <c r="N5254" i="3" a="1"/>
  <c r="N5254" i="3" s="1"/>
  <c r="M5254" i="3"/>
  <c r="L5254" i="3"/>
  <c r="K5254" i="3"/>
  <c r="G5254" i="3"/>
  <c r="C5254" i="3"/>
  <c r="D5254" i="3" s="1"/>
  <c r="N5253" i="3" a="1"/>
  <c r="N5253" i="3" s="1"/>
  <c r="M5253" i="3"/>
  <c r="L5253" i="3"/>
  <c r="K5253" i="3"/>
  <c r="G5253" i="3"/>
  <c r="C5253" i="3"/>
  <c r="D5253" i="3" s="1"/>
  <c r="N5252" i="3" a="1"/>
  <c r="N5252" i="3" s="1"/>
  <c r="M5252" i="3"/>
  <c r="L5252" i="3"/>
  <c r="K5252" i="3"/>
  <c r="G5252" i="3"/>
  <c r="C5252" i="3"/>
  <c r="D5252" i="3" s="1"/>
  <c r="N5251" i="3" a="1"/>
  <c r="N5251" i="3" s="1"/>
  <c r="M5251" i="3"/>
  <c r="L5251" i="3"/>
  <c r="K5251" i="3"/>
  <c r="G5251" i="3"/>
  <c r="C5251" i="3"/>
  <c r="D5251" i="3" s="1"/>
  <c r="N5250" i="3" a="1"/>
  <c r="N5250" i="3" s="1"/>
  <c r="M5250" i="3"/>
  <c r="L5250" i="3"/>
  <c r="K5250" i="3"/>
  <c r="G5250" i="3"/>
  <c r="C5250" i="3"/>
  <c r="D5250" i="3" s="1"/>
  <c r="N5249" i="3" a="1"/>
  <c r="N5249" i="3" s="1"/>
  <c r="M5249" i="3"/>
  <c r="L5249" i="3"/>
  <c r="K5249" i="3"/>
  <c r="G5249" i="3"/>
  <c r="C5249" i="3"/>
  <c r="D5249" i="3" s="1"/>
  <c r="N5248" i="3" a="1"/>
  <c r="N5248" i="3" s="1"/>
  <c r="M5248" i="3"/>
  <c r="L5248" i="3"/>
  <c r="K5248" i="3"/>
  <c r="G5248" i="3"/>
  <c r="C5248" i="3"/>
  <c r="D5248" i="3" s="1"/>
  <c r="N5247" i="3" a="1"/>
  <c r="N5247" i="3" s="1"/>
  <c r="M5247" i="3"/>
  <c r="L5247" i="3"/>
  <c r="K5247" i="3"/>
  <c r="G5247" i="3"/>
  <c r="C5247" i="3"/>
  <c r="D5247" i="3" s="1"/>
  <c r="N5246" i="3" a="1"/>
  <c r="N5246" i="3" s="1"/>
  <c r="M5246" i="3"/>
  <c r="L5246" i="3"/>
  <c r="K5246" i="3"/>
  <c r="G5246" i="3"/>
  <c r="C5246" i="3"/>
  <c r="D5246" i="3" s="1"/>
  <c r="N5245" i="3" a="1"/>
  <c r="N5245" i="3" s="1"/>
  <c r="M5245" i="3"/>
  <c r="L5245" i="3"/>
  <c r="K5245" i="3"/>
  <c r="G5245" i="3"/>
  <c r="C5245" i="3"/>
  <c r="D5245" i="3" s="1"/>
  <c r="N5244" i="3" a="1"/>
  <c r="N5244" i="3" s="1"/>
  <c r="M5244" i="3"/>
  <c r="L5244" i="3"/>
  <c r="K5244" i="3"/>
  <c r="G5244" i="3"/>
  <c r="C5244" i="3"/>
  <c r="D5244" i="3" s="1"/>
  <c r="N5243" i="3" a="1"/>
  <c r="N5243" i="3" s="1"/>
  <c r="M5243" i="3"/>
  <c r="L5243" i="3"/>
  <c r="K5243" i="3"/>
  <c r="G5243" i="3"/>
  <c r="C5243" i="3"/>
  <c r="D5243" i="3" s="1"/>
  <c r="N5242" i="3" a="1"/>
  <c r="N5242" i="3" s="1"/>
  <c r="M5242" i="3"/>
  <c r="L5242" i="3"/>
  <c r="K5242" i="3"/>
  <c r="G5242" i="3"/>
  <c r="C5242" i="3"/>
  <c r="D5242" i="3" s="1"/>
  <c r="N5241" i="3" a="1"/>
  <c r="N5241" i="3" s="1"/>
  <c r="M5241" i="3"/>
  <c r="L5241" i="3"/>
  <c r="K5241" i="3"/>
  <c r="G5241" i="3"/>
  <c r="C5241" i="3"/>
  <c r="D5241" i="3" s="1"/>
  <c r="N5240" i="3" a="1"/>
  <c r="N5240" i="3" s="1"/>
  <c r="M5240" i="3"/>
  <c r="L5240" i="3"/>
  <c r="K5240" i="3"/>
  <c r="G5240" i="3"/>
  <c r="C5240" i="3"/>
  <c r="D5240" i="3" s="1"/>
  <c r="N5239" i="3" a="1"/>
  <c r="N5239" i="3" s="1"/>
  <c r="M5239" i="3"/>
  <c r="L5239" i="3"/>
  <c r="K5239" i="3"/>
  <c r="G5239" i="3"/>
  <c r="C5239" i="3"/>
  <c r="D5239" i="3" s="1"/>
  <c r="N5238" i="3" a="1"/>
  <c r="N5238" i="3" s="1"/>
  <c r="M5238" i="3"/>
  <c r="L5238" i="3"/>
  <c r="K5238" i="3"/>
  <c r="G5238" i="3"/>
  <c r="C5238" i="3"/>
  <c r="D5238" i="3" s="1"/>
  <c r="N5237" i="3" a="1"/>
  <c r="N5237" i="3" s="1"/>
  <c r="M5237" i="3"/>
  <c r="L5237" i="3"/>
  <c r="K5237" i="3"/>
  <c r="G5237" i="3"/>
  <c r="C5237" i="3"/>
  <c r="D5237" i="3" s="1"/>
  <c r="N5236" i="3" a="1"/>
  <c r="N5236" i="3" s="1"/>
  <c r="M5236" i="3"/>
  <c r="L5236" i="3"/>
  <c r="K5236" i="3"/>
  <c r="G5236" i="3"/>
  <c r="C5236" i="3"/>
  <c r="D5236" i="3" s="1"/>
  <c r="N5235" i="3" a="1"/>
  <c r="N5235" i="3" s="1"/>
  <c r="M5235" i="3"/>
  <c r="L5235" i="3"/>
  <c r="K5235" i="3"/>
  <c r="G5235" i="3"/>
  <c r="C5235" i="3"/>
  <c r="D5235" i="3" s="1"/>
  <c r="N5234" i="3" a="1"/>
  <c r="N5234" i="3" s="1"/>
  <c r="M5234" i="3"/>
  <c r="L5234" i="3"/>
  <c r="K5234" i="3"/>
  <c r="G5234" i="3"/>
  <c r="C5234" i="3"/>
  <c r="D5234" i="3" s="1"/>
  <c r="N5233" i="3" a="1"/>
  <c r="N5233" i="3" s="1"/>
  <c r="M5233" i="3"/>
  <c r="L5233" i="3"/>
  <c r="K5233" i="3"/>
  <c r="G5233" i="3"/>
  <c r="C5233" i="3"/>
  <c r="D5233" i="3" s="1"/>
  <c r="N5232" i="3" a="1"/>
  <c r="N5232" i="3" s="1"/>
  <c r="M5232" i="3"/>
  <c r="L5232" i="3"/>
  <c r="K5232" i="3"/>
  <c r="G5232" i="3"/>
  <c r="C5232" i="3"/>
  <c r="D5232" i="3" s="1"/>
  <c r="N5231" i="3" a="1"/>
  <c r="N5231" i="3" s="1"/>
  <c r="M5231" i="3"/>
  <c r="L5231" i="3"/>
  <c r="K5231" i="3"/>
  <c r="G5231" i="3"/>
  <c r="C5231" i="3"/>
  <c r="D5231" i="3" s="1"/>
  <c r="N5230" i="3" a="1"/>
  <c r="N5230" i="3" s="1"/>
  <c r="M5230" i="3"/>
  <c r="L5230" i="3"/>
  <c r="K5230" i="3"/>
  <c r="G5230" i="3"/>
  <c r="C5230" i="3"/>
  <c r="D5230" i="3" s="1"/>
  <c r="N5229" i="3" a="1"/>
  <c r="N5229" i="3" s="1"/>
  <c r="M5229" i="3"/>
  <c r="L5229" i="3"/>
  <c r="K5229" i="3"/>
  <c r="G5229" i="3"/>
  <c r="C5229" i="3"/>
  <c r="D5229" i="3" s="1"/>
  <c r="N5228" i="3" a="1"/>
  <c r="N5228" i="3" s="1"/>
  <c r="M5228" i="3"/>
  <c r="L5228" i="3"/>
  <c r="K5228" i="3"/>
  <c r="G5228" i="3"/>
  <c r="C5228" i="3"/>
  <c r="D5228" i="3" s="1"/>
  <c r="N5227" i="3" a="1"/>
  <c r="N5227" i="3" s="1"/>
  <c r="M5227" i="3"/>
  <c r="L5227" i="3"/>
  <c r="K5227" i="3"/>
  <c r="G5227" i="3"/>
  <c r="C5227" i="3"/>
  <c r="D5227" i="3" s="1"/>
  <c r="N5226" i="3" a="1"/>
  <c r="N5226" i="3" s="1"/>
  <c r="M5226" i="3"/>
  <c r="L5226" i="3"/>
  <c r="K5226" i="3"/>
  <c r="G5226" i="3"/>
  <c r="C5226" i="3"/>
  <c r="D5226" i="3" s="1"/>
  <c r="N5225" i="3" a="1"/>
  <c r="N5225" i="3" s="1"/>
  <c r="M5225" i="3"/>
  <c r="L5225" i="3"/>
  <c r="K5225" i="3"/>
  <c r="G5225" i="3"/>
  <c r="C5225" i="3"/>
  <c r="D5225" i="3" s="1"/>
  <c r="N5224" i="3" a="1"/>
  <c r="N5224" i="3" s="1"/>
  <c r="M5224" i="3"/>
  <c r="L5224" i="3"/>
  <c r="K5224" i="3"/>
  <c r="G5224" i="3"/>
  <c r="C5224" i="3"/>
  <c r="D5224" i="3" s="1"/>
  <c r="N5223" i="3" a="1"/>
  <c r="N5223" i="3" s="1"/>
  <c r="M5223" i="3"/>
  <c r="L5223" i="3"/>
  <c r="K5223" i="3"/>
  <c r="G5223" i="3"/>
  <c r="C5223" i="3"/>
  <c r="D5223" i="3" s="1"/>
  <c r="N5222" i="3" a="1"/>
  <c r="N5222" i="3" s="1"/>
  <c r="M5222" i="3"/>
  <c r="L5222" i="3"/>
  <c r="K5222" i="3"/>
  <c r="G5222" i="3"/>
  <c r="C5222" i="3"/>
  <c r="D5222" i="3" s="1"/>
  <c r="N5221" i="3" a="1"/>
  <c r="N5221" i="3" s="1"/>
  <c r="M5221" i="3"/>
  <c r="L5221" i="3"/>
  <c r="K5221" i="3"/>
  <c r="G5221" i="3"/>
  <c r="C5221" i="3"/>
  <c r="D5221" i="3" s="1"/>
  <c r="N5220" i="3" a="1"/>
  <c r="N5220" i="3" s="1"/>
  <c r="M5220" i="3"/>
  <c r="L5220" i="3"/>
  <c r="K5220" i="3"/>
  <c r="G5220" i="3"/>
  <c r="C5220" i="3"/>
  <c r="D5220" i="3" s="1"/>
  <c r="N5219" i="3" a="1"/>
  <c r="N5219" i="3" s="1"/>
  <c r="M5219" i="3"/>
  <c r="L5219" i="3"/>
  <c r="K5219" i="3"/>
  <c r="G5219" i="3"/>
  <c r="C5219" i="3"/>
  <c r="D5219" i="3" s="1"/>
  <c r="N5218" i="3" a="1"/>
  <c r="N5218" i="3" s="1"/>
  <c r="M5218" i="3"/>
  <c r="L5218" i="3"/>
  <c r="K5218" i="3"/>
  <c r="G5218" i="3"/>
  <c r="C5218" i="3"/>
  <c r="D5218" i="3" s="1"/>
  <c r="N5217" i="3" a="1"/>
  <c r="N5217" i="3" s="1"/>
  <c r="M5217" i="3"/>
  <c r="L5217" i="3"/>
  <c r="K5217" i="3"/>
  <c r="G5217" i="3"/>
  <c r="C5217" i="3"/>
  <c r="D5217" i="3" s="1"/>
  <c r="N5216" i="3" a="1"/>
  <c r="N5216" i="3" s="1"/>
  <c r="M5216" i="3"/>
  <c r="L5216" i="3"/>
  <c r="K5216" i="3"/>
  <c r="G5216" i="3"/>
  <c r="C5216" i="3"/>
  <c r="D5216" i="3" s="1"/>
  <c r="N5215" i="3" a="1"/>
  <c r="N5215" i="3" s="1"/>
  <c r="M5215" i="3"/>
  <c r="L5215" i="3"/>
  <c r="K5215" i="3"/>
  <c r="G5215" i="3"/>
  <c r="C5215" i="3"/>
  <c r="D5215" i="3" s="1"/>
  <c r="N5214" i="3" a="1"/>
  <c r="N5214" i="3" s="1"/>
  <c r="M5214" i="3"/>
  <c r="L5214" i="3"/>
  <c r="K5214" i="3"/>
  <c r="G5214" i="3"/>
  <c r="C5214" i="3"/>
  <c r="D5214" i="3" s="1"/>
  <c r="N5213" i="3" a="1"/>
  <c r="N5213" i="3" s="1"/>
  <c r="M5213" i="3"/>
  <c r="L5213" i="3"/>
  <c r="K5213" i="3"/>
  <c r="G5213" i="3"/>
  <c r="C5213" i="3"/>
  <c r="D5213" i="3" s="1"/>
  <c r="N5212" i="3" a="1"/>
  <c r="N5212" i="3" s="1"/>
  <c r="M5212" i="3"/>
  <c r="L5212" i="3"/>
  <c r="K5212" i="3"/>
  <c r="G5212" i="3"/>
  <c r="C5212" i="3"/>
  <c r="D5212" i="3" s="1"/>
  <c r="N5211" i="3" a="1"/>
  <c r="N5211" i="3" s="1"/>
  <c r="M5211" i="3"/>
  <c r="L5211" i="3"/>
  <c r="K5211" i="3"/>
  <c r="G5211" i="3"/>
  <c r="C5211" i="3"/>
  <c r="D5211" i="3" s="1"/>
  <c r="N5210" i="3" a="1"/>
  <c r="N5210" i="3" s="1"/>
  <c r="M5210" i="3"/>
  <c r="L5210" i="3"/>
  <c r="K5210" i="3"/>
  <c r="G5210" i="3"/>
  <c r="C5210" i="3"/>
  <c r="D5210" i="3" s="1"/>
  <c r="N5209" i="3" a="1"/>
  <c r="N5209" i="3" s="1"/>
  <c r="M5209" i="3"/>
  <c r="L5209" i="3"/>
  <c r="K5209" i="3"/>
  <c r="G5209" i="3"/>
  <c r="C5209" i="3"/>
  <c r="D5209" i="3" s="1"/>
  <c r="N5208" i="3" a="1"/>
  <c r="N5208" i="3" s="1"/>
  <c r="M5208" i="3"/>
  <c r="L5208" i="3"/>
  <c r="K5208" i="3"/>
  <c r="G5208" i="3"/>
  <c r="C5208" i="3"/>
  <c r="D5208" i="3" s="1"/>
  <c r="N5207" i="3" a="1"/>
  <c r="N5207" i="3" s="1"/>
  <c r="M5207" i="3"/>
  <c r="L5207" i="3"/>
  <c r="K5207" i="3"/>
  <c r="G5207" i="3"/>
  <c r="C5207" i="3"/>
  <c r="D5207" i="3" s="1"/>
  <c r="N5206" i="3" a="1"/>
  <c r="N5206" i="3" s="1"/>
  <c r="M5206" i="3"/>
  <c r="L5206" i="3"/>
  <c r="K5206" i="3"/>
  <c r="G5206" i="3"/>
  <c r="C5206" i="3"/>
  <c r="D5206" i="3" s="1"/>
  <c r="N5205" i="3" a="1"/>
  <c r="N5205" i="3" s="1"/>
  <c r="M5205" i="3"/>
  <c r="L5205" i="3"/>
  <c r="K5205" i="3"/>
  <c r="G5205" i="3"/>
  <c r="C5205" i="3"/>
  <c r="D5205" i="3" s="1"/>
  <c r="N5204" i="3" a="1"/>
  <c r="N5204" i="3" s="1"/>
  <c r="M5204" i="3"/>
  <c r="L5204" i="3"/>
  <c r="K5204" i="3"/>
  <c r="G5204" i="3"/>
  <c r="C5204" i="3"/>
  <c r="D5204" i="3" s="1"/>
  <c r="N5203" i="3" a="1"/>
  <c r="N5203" i="3" s="1"/>
  <c r="M5203" i="3"/>
  <c r="L5203" i="3"/>
  <c r="K5203" i="3"/>
  <c r="G5203" i="3"/>
  <c r="C5203" i="3"/>
  <c r="D5203" i="3" s="1"/>
  <c r="N5202" i="3" a="1"/>
  <c r="N5202" i="3" s="1"/>
  <c r="M5202" i="3"/>
  <c r="L5202" i="3"/>
  <c r="K5202" i="3"/>
  <c r="G5202" i="3"/>
  <c r="C5202" i="3"/>
  <c r="D5202" i="3" s="1"/>
  <c r="N5201" i="3" a="1"/>
  <c r="N5201" i="3" s="1"/>
  <c r="M5201" i="3"/>
  <c r="L5201" i="3"/>
  <c r="K5201" i="3"/>
  <c r="G5201" i="3"/>
  <c r="C5201" i="3"/>
  <c r="D5201" i="3" s="1"/>
  <c r="N5200" i="3" a="1"/>
  <c r="N5200" i="3" s="1"/>
  <c r="M5200" i="3"/>
  <c r="L5200" i="3"/>
  <c r="K5200" i="3"/>
  <c r="G5200" i="3"/>
  <c r="C5200" i="3"/>
  <c r="D5200" i="3" s="1"/>
  <c r="N5199" i="3" a="1"/>
  <c r="N5199" i="3" s="1"/>
  <c r="M5199" i="3"/>
  <c r="L5199" i="3"/>
  <c r="K5199" i="3"/>
  <c r="G5199" i="3"/>
  <c r="C5199" i="3"/>
  <c r="D5199" i="3" s="1"/>
  <c r="N5198" i="3" a="1"/>
  <c r="N5198" i="3" s="1"/>
  <c r="M5198" i="3"/>
  <c r="L5198" i="3"/>
  <c r="K5198" i="3"/>
  <c r="G5198" i="3"/>
  <c r="C5198" i="3"/>
  <c r="D5198" i="3" s="1"/>
  <c r="N5197" i="3" a="1"/>
  <c r="N5197" i="3" s="1"/>
  <c r="M5197" i="3"/>
  <c r="L5197" i="3"/>
  <c r="K5197" i="3"/>
  <c r="G5197" i="3"/>
  <c r="C5197" i="3"/>
  <c r="D5197" i="3" s="1"/>
  <c r="N5196" i="3" a="1"/>
  <c r="N5196" i="3" s="1"/>
  <c r="M5196" i="3"/>
  <c r="L5196" i="3"/>
  <c r="K5196" i="3"/>
  <c r="G5196" i="3"/>
  <c r="C5196" i="3"/>
  <c r="D5196" i="3" s="1"/>
  <c r="N5195" i="3" a="1"/>
  <c r="N5195" i="3" s="1"/>
  <c r="M5195" i="3"/>
  <c r="L5195" i="3"/>
  <c r="K5195" i="3"/>
  <c r="G5195" i="3"/>
  <c r="C5195" i="3"/>
  <c r="D5195" i="3" s="1"/>
  <c r="N5194" i="3" a="1"/>
  <c r="N5194" i="3" s="1"/>
  <c r="M5194" i="3"/>
  <c r="L5194" i="3"/>
  <c r="K5194" i="3"/>
  <c r="G5194" i="3"/>
  <c r="C5194" i="3"/>
  <c r="D5194" i="3" s="1"/>
  <c r="N5193" i="3" a="1"/>
  <c r="N5193" i="3" s="1"/>
  <c r="M5193" i="3"/>
  <c r="L5193" i="3"/>
  <c r="K5193" i="3"/>
  <c r="G5193" i="3"/>
  <c r="C5193" i="3"/>
  <c r="D5193" i="3" s="1"/>
  <c r="N5192" i="3" a="1"/>
  <c r="N5192" i="3" s="1"/>
  <c r="M5192" i="3"/>
  <c r="L5192" i="3"/>
  <c r="K5192" i="3"/>
  <c r="G5192" i="3"/>
  <c r="C5192" i="3"/>
  <c r="D5192" i="3" s="1"/>
  <c r="N5191" i="3" a="1"/>
  <c r="N5191" i="3" s="1"/>
  <c r="M5191" i="3"/>
  <c r="L5191" i="3"/>
  <c r="K5191" i="3"/>
  <c r="G5191" i="3"/>
  <c r="C5191" i="3"/>
  <c r="D5191" i="3" s="1"/>
  <c r="N5190" i="3" a="1"/>
  <c r="N5190" i="3" s="1"/>
  <c r="M5190" i="3"/>
  <c r="L5190" i="3"/>
  <c r="K5190" i="3"/>
  <c r="G5190" i="3"/>
  <c r="C5190" i="3"/>
  <c r="D5190" i="3" s="1"/>
  <c r="N5189" i="3" a="1"/>
  <c r="N5189" i="3" s="1"/>
  <c r="M5189" i="3"/>
  <c r="L5189" i="3"/>
  <c r="K5189" i="3"/>
  <c r="G5189" i="3"/>
  <c r="C5189" i="3"/>
  <c r="D5189" i="3" s="1"/>
  <c r="N5188" i="3" a="1"/>
  <c r="N5188" i="3" s="1"/>
  <c r="M5188" i="3"/>
  <c r="L5188" i="3"/>
  <c r="K5188" i="3"/>
  <c r="G5188" i="3"/>
  <c r="C5188" i="3"/>
  <c r="D5188" i="3" s="1"/>
  <c r="N5187" i="3" a="1"/>
  <c r="N5187" i="3" s="1"/>
  <c r="M5187" i="3"/>
  <c r="L5187" i="3"/>
  <c r="K5187" i="3"/>
  <c r="G5187" i="3"/>
  <c r="C5187" i="3"/>
  <c r="D5187" i="3" s="1"/>
  <c r="N5186" i="3" a="1"/>
  <c r="N5186" i="3" s="1"/>
  <c r="M5186" i="3"/>
  <c r="L5186" i="3"/>
  <c r="K5186" i="3"/>
  <c r="G5186" i="3"/>
  <c r="C5186" i="3"/>
  <c r="D5186" i="3" s="1"/>
  <c r="N5185" i="3" a="1"/>
  <c r="N5185" i="3" s="1"/>
  <c r="M5185" i="3"/>
  <c r="L5185" i="3"/>
  <c r="K5185" i="3"/>
  <c r="G5185" i="3"/>
  <c r="C5185" i="3"/>
  <c r="D5185" i="3" s="1"/>
  <c r="N5184" i="3" a="1"/>
  <c r="N5184" i="3" s="1"/>
  <c r="M5184" i="3"/>
  <c r="L5184" i="3"/>
  <c r="K5184" i="3"/>
  <c r="G5184" i="3"/>
  <c r="C5184" i="3"/>
  <c r="D5184" i="3" s="1"/>
  <c r="N5183" i="3" a="1"/>
  <c r="N5183" i="3" s="1"/>
  <c r="M5183" i="3"/>
  <c r="L5183" i="3"/>
  <c r="K5183" i="3"/>
  <c r="G5183" i="3"/>
  <c r="C5183" i="3"/>
  <c r="D5183" i="3" s="1"/>
  <c r="N5182" i="3" a="1"/>
  <c r="N5182" i="3" s="1"/>
  <c r="M5182" i="3"/>
  <c r="L5182" i="3"/>
  <c r="K5182" i="3"/>
  <c r="G5182" i="3"/>
  <c r="C5182" i="3"/>
  <c r="D5182" i="3" s="1"/>
  <c r="N5181" i="3" a="1"/>
  <c r="N5181" i="3" s="1"/>
  <c r="M5181" i="3"/>
  <c r="L5181" i="3"/>
  <c r="K5181" i="3"/>
  <c r="G5181" i="3"/>
  <c r="C5181" i="3"/>
  <c r="D5181" i="3" s="1"/>
  <c r="N5180" i="3" a="1"/>
  <c r="N5180" i="3" s="1"/>
  <c r="M5180" i="3"/>
  <c r="L5180" i="3"/>
  <c r="K5180" i="3"/>
  <c r="G5180" i="3"/>
  <c r="C5180" i="3"/>
  <c r="D5180" i="3" s="1"/>
  <c r="N5179" i="3" a="1"/>
  <c r="N5179" i="3" s="1"/>
  <c r="M5179" i="3"/>
  <c r="L5179" i="3"/>
  <c r="K5179" i="3"/>
  <c r="G5179" i="3"/>
  <c r="C5179" i="3"/>
  <c r="D5179" i="3" s="1"/>
  <c r="N5178" i="3" a="1"/>
  <c r="N5178" i="3" s="1"/>
  <c r="M5178" i="3"/>
  <c r="L5178" i="3"/>
  <c r="K5178" i="3"/>
  <c r="G5178" i="3"/>
  <c r="C5178" i="3"/>
  <c r="D5178" i="3" s="1"/>
  <c r="N5177" i="3" a="1"/>
  <c r="N5177" i="3" s="1"/>
  <c r="M5177" i="3"/>
  <c r="L5177" i="3"/>
  <c r="K5177" i="3"/>
  <c r="G5177" i="3"/>
  <c r="C5177" i="3"/>
  <c r="D5177" i="3" s="1"/>
  <c r="N5176" i="3" a="1"/>
  <c r="N5176" i="3" s="1"/>
  <c r="M5176" i="3"/>
  <c r="L5176" i="3"/>
  <c r="K5176" i="3"/>
  <c r="G5176" i="3"/>
  <c r="C5176" i="3"/>
  <c r="D5176" i="3" s="1"/>
  <c r="N5175" i="3" a="1"/>
  <c r="N5175" i="3" s="1"/>
  <c r="M5175" i="3"/>
  <c r="L5175" i="3"/>
  <c r="K5175" i="3"/>
  <c r="G5175" i="3"/>
  <c r="C5175" i="3"/>
  <c r="D5175" i="3" s="1"/>
  <c r="N5174" i="3" a="1"/>
  <c r="N5174" i="3" s="1"/>
  <c r="M5174" i="3"/>
  <c r="L5174" i="3"/>
  <c r="K5174" i="3"/>
  <c r="G5174" i="3"/>
  <c r="C5174" i="3"/>
  <c r="D5174" i="3" s="1"/>
  <c r="N5173" i="3" a="1"/>
  <c r="N5173" i="3" s="1"/>
  <c r="M5173" i="3"/>
  <c r="L5173" i="3"/>
  <c r="K5173" i="3"/>
  <c r="G5173" i="3"/>
  <c r="C5173" i="3"/>
  <c r="D5173" i="3" s="1"/>
  <c r="N5172" i="3" a="1"/>
  <c r="N5172" i="3" s="1"/>
  <c r="M5172" i="3"/>
  <c r="L5172" i="3"/>
  <c r="K5172" i="3"/>
  <c r="G5172" i="3"/>
  <c r="C5172" i="3"/>
  <c r="D5172" i="3" s="1"/>
  <c r="N5171" i="3" a="1"/>
  <c r="N5171" i="3" s="1"/>
  <c r="M5171" i="3"/>
  <c r="L5171" i="3"/>
  <c r="K5171" i="3"/>
  <c r="G5171" i="3"/>
  <c r="C5171" i="3"/>
  <c r="D5171" i="3" s="1"/>
  <c r="N5170" i="3" a="1"/>
  <c r="N5170" i="3" s="1"/>
  <c r="M5170" i="3"/>
  <c r="L5170" i="3"/>
  <c r="K5170" i="3"/>
  <c r="G5170" i="3"/>
  <c r="C5170" i="3"/>
  <c r="D5170" i="3" s="1"/>
  <c r="N5169" i="3" a="1"/>
  <c r="N5169" i="3" s="1"/>
  <c r="M5169" i="3"/>
  <c r="L5169" i="3"/>
  <c r="K5169" i="3"/>
  <c r="G5169" i="3"/>
  <c r="C5169" i="3"/>
  <c r="D5169" i="3" s="1"/>
  <c r="N5168" i="3" a="1"/>
  <c r="N5168" i="3" s="1"/>
  <c r="M5168" i="3"/>
  <c r="L5168" i="3"/>
  <c r="K5168" i="3"/>
  <c r="G5168" i="3"/>
  <c r="C5168" i="3"/>
  <c r="D5168" i="3" s="1"/>
  <c r="N5167" i="3" a="1"/>
  <c r="N5167" i="3" s="1"/>
  <c r="M5167" i="3"/>
  <c r="L5167" i="3"/>
  <c r="K5167" i="3"/>
  <c r="G5167" i="3"/>
  <c r="C5167" i="3"/>
  <c r="D5167" i="3" s="1"/>
  <c r="N5166" i="3" a="1"/>
  <c r="N5166" i="3" s="1"/>
  <c r="M5166" i="3"/>
  <c r="L5166" i="3"/>
  <c r="K5166" i="3"/>
  <c r="G5166" i="3"/>
  <c r="C5166" i="3"/>
  <c r="D5166" i="3" s="1"/>
  <c r="N5165" i="3" a="1"/>
  <c r="N5165" i="3" s="1"/>
  <c r="M5165" i="3"/>
  <c r="L5165" i="3"/>
  <c r="K5165" i="3"/>
  <c r="G5165" i="3"/>
  <c r="C5165" i="3"/>
  <c r="D5165" i="3" s="1"/>
  <c r="N5164" i="3" a="1"/>
  <c r="N5164" i="3" s="1"/>
  <c r="M5164" i="3"/>
  <c r="L5164" i="3"/>
  <c r="K5164" i="3"/>
  <c r="G5164" i="3"/>
  <c r="C5164" i="3"/>
  <c r="D5164" i="3" s="1"/>
  <c r="N5163" i="3" a="1"/>
  <c r="N5163" i="3" s="1"/>
  <c r="M5163" i="3"/>
  <c r="L5163" i="3"/>
  <c r="K5163" i="3"/>
  <c r="G5163" i="3"/>
  <c r="C5163" i="3"/>
  <c r="D5163" i="3" s="1"/>
  <c r="N5162" i="3" a="1"/>
  <c r="N5162" i="3" s="1"/>
  <c r="M5162" i="3"/>
  <c r="L5162" i="3"/>
  <c r="K5162" i="3"/>
  <c r="G5162" i="3"/>
  <c r="C5162" i="3"/>
  <c r="D5162" i="3" s="1"/>
  <c r="N5161" i="3" a="1"/>
  <c r="N5161" i="3" s="1"/>
  <c r="M5161" i="3"/>
  <c r="L5161" i="3"/>
  <c r="K5161" i="3"/>
  <c r="G5161" i="3"/>
  <c r="C5161" i="3"/>
  <c r="D5161" i="3" s="1"/>
  <c r="N5160" i="3" a="1"/>
  <c r="N5160" i="3" s="1"/>
  <c r="M5160" i="3"/>
  <c r="L5160" i="3"/>
  <c r="K5160" i="3"/>
  <c r="G5160" i="3"/>
  <c r="C5160" i="3"/>
  <c r="D5160" i="3" s="1"/>
  <c r="N5159" i="3" a="1"/>
  <c r="N5159" i="3" s="1"/>
  <c r="M5159" i="3"/>
  <c r="L5159" i="3"/>
  <c r="K5159" i="3"/>
  <c r="G5159" i="3"/>
  <c r="C5159" i="3"/>
  <c r="D5159" i="3" s="1"/>
  <c r="N5158" i="3" a="1"/>
  <c r="N5158" i="3" s="1"/>
  <c r="M5158" i="3"/>
  <c r="L5158" i="3"/>
  <c r="K5158" i="3"/>
  <c r="G5158" i="3"/>
  <c r="C5158" i="3"/>
  <c r="D5158" i="3" s="1"/>
  <c r="N5157" i="3" a="1"/>
  <c r="N5157" i="3" s="1"/>
  <c r="M5157" i="3"/>
  <c r="L5157" i="3"/>
  <c r="K5157" i="3"/>
  <c r="G5157" i="3"/>
  <c r="C5157" i="3"/>
  <c r="D5157" i="3" s="1"/>
  <c r="N5156" i="3" a="1"/>
  <c r="N5156" i="3" s="1"/>
  <c r="M5156" i="3"/>
  <c r="L5156" i="3"/>
  <c r="K5156" i="3"/>
  <c r="G5156" i="3"/>
  <c r="C5156" i="3"/>
  <c r="D5156" i="3" s="1"/>
  <c r="N5155" i="3" a="1"/>
  <c r="N5155" i="3" s="1"/>
  <c r="M5155" i="3"/>
  <c r="L5155" i="3"/>
  <c r="K5155" i="3"/>
  <c r="G5155" i="3"/>
  <c r="C5155" i="3"/>
  <c r="D5155" i="3" s="1"/>
  <c r="N5154" i="3" a="1"/>
  <c r="N5154" i="3" s="1"/>
  <c r="M5154" i="3"/>
  <c r="L5154" i="3"/>
  <c r="K5154" i="3"/>
  <c r="G5154" i="3"/>
  <c r="C5154" i="3"/>
  <c r="D5154" i="3" s="1"/>
  <c r="N5153" i="3" a="1"/>
  <c r="N5153" i="3" s="1"/>
  <c r="M5153" i="3"/>
  <c r="L5153" i="3"/>
  <c r="K5153" i="3"/>
  <c r="G5153" i="3"/>
  <c r="C5153" i="3"/>
  <c r="D5153" i="3" s="1"/>
  <c r="N5152" i="3" a="1"/>
  <c r="N5152" i="3" s="1"/>
  <c r="M5152" i="3"/>
  <c r="L5152" i="3"/>
  <c r="K5152" i="3"/>
  <c r="G5152" i="3"/>
  <c r="C5152" i="3"/>
  <c r="D5152" i="3" s="1"/>
  <c r="N5151" i="3" a="1"/>
  <c r="N5151" i="3" s="1"/>
  <c r="M5151" i="3"/>
  <c r="L5151" i="3"/>
  <c r="K5151" i="3"/>
  <c r="G5151" i="3"/>
  <c r="C5151" i="3"/>
  <c r="D5151" i="3" s="1"/>
  <c r="N5150" i="3" a="1"/>
  <c r="N5150" i="3" s="1"/>
  <c r="M5150" i="3"/>
  <c r="L5150" i="3"/>
  <c r="K5150" i="3"/>
  <c r="G5150" i="3"/>
  <c r="C5150" i="3"/>
  <c r="D5150" i="3" s="1"/>
  <c r="N5149" i="3" a="1"/>
  <c r="N5149" i="3" s="1"/>
  <c r="M5149" i="3"/>
  <c r="L5149" i="3"/>
  <c r="K5149" i="3"/>
  <c r="G5149" i="3"/>
  <c r="C5149" i="3"/>
  <c r="D5149" i="3" s="1"/>
  <c r="N5148" i="3" a="1"/>
  <c r="N5148" i="3" s="1"/>
  <c r="M5148" i="3"/>
  <c r="L5148" i="3"/>
  <c r="K5148" i="3"/>
  <c r="G5148" i="3"/>
  <c r="C5148" i="3"/>
  <c r="D5148" i="3" s="1"/>
  <c r="N5147" i="3" a="1"/>
  <c r="N5147" i="3" s="1"/>
  <c r="M5147" i="3"/>
  <c r="L5147" i="3"/>
  <c r="K5147" i="3"/>
  <c r="G5147" i="3"/>
  <c r="C5147" i="3"/>
  <c r="D5147" i="3" s="1"/>
  <c r="N5146" i="3" a="1"/>
  <c r="N5146" i="3" s="1"/>
  <c r="M5146" i="3"/>
  <c r="L5146" i="3"/>
  <c r="K5146" i="3"/>
  <c r="G5146" i="3"/>
  <c r="C5146" i="3"/>
  <c r="D5146" i="3" s="1"/>
  <c r="N5145" i="3" a="1"/>
  <c r="N5145" i="3" s="1"/>
  <c r="M5145" i="3"/>
  <c r="L5145" i="3"/>
  <c r="K5145" i="3"/>
  <c r="G5145" i="3"/>
  <c r="C5145" i="3"/>
  <c r="D5145" i="3" s="1"/>
  <c r="N5144" i="3" a="1"/>
  <c r="N5144" i="3" s="1"/>
  <c r="M5144" i="3"/>
  <c r="L5144" i="3"/>
  <c r="K5144" i="3"/>
  <c r="G5144" i="3"/>
  <c r="C5144" i="3"/>
  <c r="D5144" i="3" s="1"/>
  <c r="N5143" i="3" a="1"/>
  <c r="N5143" i="3" s="1"/>
  <c r="M5143" i="3"/>
  <c r="L5143" i="3"/>
  <c r="K5143" i="3"/>
  <c r="G5143" i="3"/>
  <c r="C5143" i="3"/>
  <c r="D5143" i="3" s="1"/>
  <c r="N5142" i="3" a="1"/>
  <c r="N5142" i="3" s="1"/>
  <c r="M5142" i="3"/>
  <c r="L5142" i="3"/>
  <c r="K5142" i="3"/>
  <c r="G5142" i="3"/>
  <c r="C5142" i="3"/>
  <c r="D5142" i="3" s="1"/>
  <c r="N5141" i="3" a="1"/>
  <c r="N5141" i="3" s="1"/>
  <c r="M5141" i="3"/>
  <c r="L5141" i="3"/>
  <c r="K5141" i="3"/>
  <c r="G5141" i="3"/>
  <c r="C5141" i="3"/>
  <c r="D5141" i="3" s="1"/>
  <c r="N5140" i="3" a="1"/>
  <c r="N5140" i="3" s="1"/>
  <c r="M5140" i="3"/>
  <c r="L5140" i="3"/>
  <c r="K5140" i="3"/>
  <c r="G5140" i="3"/>
  <c r="C5140" i="3"/>
  <c r="D5140" i="3" s="1"/>
  <c r="N5139" i="3" a="1"/>
  <c r="N5139" i="3" s="1"/>
  <c r="M5139" i="3"/>
  <c r="L5139" i="3"/>
  <c r="K5139" i="3"/>
  <c r="G5139" i="3"/>
  <c r="C5139" i="3"/>
  <c r="D5139" i="3" s="1"/>
  <c r="N5138" i="3" a="1"/>
  <c r="N5138" i="3" s="1"/>
  <c r="M5138" i="3"/>
  <c r="L5138" i="3"/>
  <c r="K5138" i="3"/>
  <c r="G5138" i="3"/>
  <c r="C5138" i="3"/>
  <c r="D5138" i="3" s="1"/>
  <c r="N5137" i="3" a="1"/>
  <c r="N5137" i="3" s="1"/>
  <c r="M5137" i="3"/>
  <c r="L5137" i="3"/>
  <c r="K5137" i="3"/>
  <c r="G5137" i="3"/>
  <c r="C5137" i="3"/>
  <c r="D5137" i="3" s="1"/>
  <c r="N5136" i="3" a="1"/>
  <c r="N5136" i="3" s="1"/>
  <c r="M5136" i="3"/>
  <c r="L5136" i="3"/>
  <c r="K5136" i="3"/>
  <c r="G5136" i="3"/>
  <c r="C5136" i="3"/>
  <c r="D5136" i="3" s="1"/>
  <c r="N5135" i="3" a="1"/>
  <c r="N5135" i="3" s="1"/>
  <c r="M5135" i="3"/>
  <c r="L5135" i="3"/>
  <c r="K5135" i="3"/>
  <c r="G5135" i="3"/>
  <c r="C5135" i="3"/>
  <c r="D5135" i="3" s="1"/>
  <c r="N5134" i="3" a="1"/>
  <c r="N5134" i="3" s="1"/>
  <c r="M5134" i="3"/>
  <c r="L5134" i="3"/>
  <c r="K5134" i="3"/>
  <c r="G5134" i="3"/>
  <c r="C5134" i="3"/>
  <c r="D5134" i="3" s="1"/>
  <c r="N5133" i="3" a="1"/>
  <c r="N5133" i="3" s="1"/>
  <c r="M5133" i="3"/>
  <c r="L5133" i="3"/>
  <c r="K5133" i="3"/>
  <c r="G5133" i="3"/>
  <c r="C5133" i="3"/>
  <c r="D5133" i="3" s="1"/>
  <c r="N5132" i="3" a="1"/>
  <c r="N5132" i="3" s="1"/>
  <c r="M5132" i="3"/>
  <c r="L5132" i="3"/>
  <c r="K5132" i="3"/>
  <c r="G5132" i="3"/>
  <c r="C5132" i="3"/>
  <c r="D5132" i="3" s="1"/>
  <c r="N5131" i="3" a="1"/>
  <c r="N5131" i="3" s="1"/>
  <c r="M5131" i="3"/>
  <c r="L5131" i="3"/>
  <c r="K5131" i="3"/>
  <c r="G5131" i="3"/>
  <c r="C5131" i="3"/>
  <c r="D5131" i="3" s="1"/>
  <c r="N5130" i="3" a="1"/>
  <c r="N5130" i="3" s="1"/>
  <c r="M5130" i="3"/>
  <c r="L5130" i="3"/>
  <c r="K5130" i="3"/>
  <c r="G5130" i="3"/>
  <c r="C5130" i="3"/>
  <c r="D5130" i="3" s="1"/>
  <c r="N5129" i="3" a="1"/>
  <c r="N5129" i="3" s="1"/>
  <c r="M5129" i="3"/>
  <c r="L5129" i="3"/>
  <c r="K5129" i="3"/>
  <c r="G5129" i="3"/>
  <c r="C5129" i="3"/>
  <c r="D5129" i="3" s="1"/>
  <c r="N5128" i="3" a="1"/>
  <c r="N5128" i="3" s="1"/>
  <c r="M5128" i="3"/>
  <c r="L5128" i="3"/>
  <c r="K5128" i="3"/>
  <c r="G5128" i="3"/>
  <c r="C5128" i="3"/>
  <c r="D5128" i="3" s="1"/>
  <c r="N5127" i="3" a="1"/>
  <c r="N5127" i="3" s="1"/>
  <c r="M5127" i="3"/>
  <c r="L5127" i="3"/>
  <c r="K5127" i="3"/>
  <c r="G5127" i="3"/>
  <c r="C5127" i="3"/>
  <c r="D5127" i="3" s="1"/>
  <c r="N5126" i="3" a="1"/>
  <c r="N5126" i="3" s="1"/>
  <c r="M5126" i="3"/>
  <c r="L5126" i="3"/>
  <c r="K5126" i="3"/>
  <c r="G5126" i="3"/>
  <c r="C5126" i="3"/>
  <c r="D5126" i="3" s="1"/>
  <c r="N5125" i="3" a="1"/>
  <c r="N5125" i="3" s="1"/>
  <c r="M5125" i="3"/>
  <c r="L5125" i="3"/>
  <c r="K5125" i="3"/>
  <c r="G5125" i="3"/>
  <c r="C5125" i="3"/>
  <c r="D5125" i="3" s="1"/>
  <c r="N5124" i="3" a="1"/>
  <c r="N5124" i="3" s="1"/>
  <c r="M5124" i="3"/>
  <c r="L5124" i="3"/>
  <c r="K5124" i="3"/>
  <c r="G5124" i="3"/>
  <c r="C5124" i="3"/>
  <c r="D5124" i="3" s="1"/>
  <c r="N5123" i="3" a="1"/>
  <c r="N5123" i="3" s="1"/>
  <c r="M5123" i="3"/>
  <c r="L5123" i="3"/>
  <c r="K5123" i="3"/>
  <c r="G5123" i="3"/>
  <c r="C5123" i="3"/>
  <c r="D5123" i="3" s="1"/>
  <c r="N5122" i="3" a="1"/>
  <c r="N5122" i="3" s="1"/>
  <c r="M5122" i="3"/>
  <c r="L5122" i="3"/>
  <c r="K5122" i="3"/>
  <c r="G5122" i="3"/>
  <c r="C5122" i="3"/>
  <c r="D5122" i="3" s="1"/>
  <c r="N5121" i="3" a="1"/>
  <c r="N5121" i="3" s="1"/>
  <c r="M5121" i="3"/>
  <c r="L5121" i="3"/>
  <c r="K5121" i="3"/>
  <c r="G5121" i="3"/>
  <c r="C5121" i="3"/>
  <c r="D5121" i="3" s="1"/>
  <c r="N5120" i="3" a="1"/>
  <c r="N5120" i="3" s="1"/>
  <c r="M5120" i="3"/>
  <c r="L5120" i="3"/>
  <c r="K5120" i="3"/>
  <c r="G5120" i="3"/>
  <c r="C5120" i="3"/>
  <c r="D5120" i="3" s="1"/>
  <c r="N5119" i="3" a="1"/>
  <c r="N5119" i="3" s="1"/>
  <c r="M5119" i="3"/>
  <c r="L5119" i="3"/>
  <c r="K5119" i="3"/>
  <c r="G5119" i="3"/>
  <c r="C5119" i="3"/>
  <c r="D5119" i="3" s="1"/>
  <c r="N5118" i="3" a="1"/>
  <c r="N5118" i="3" s="1"/>
  <c r="M5118" i="3"/>
  <c r="L5118" i="3"/>
  <c r="K5118" i="3"/>
  <c r="G5118" i="3"/>
  <c r="C5118" i="3"/>
  <c r="D5118" i="3" s="1"/>
  <c r="N5117" i="3" a="1"/>
  <c r="N5117" i="3" s="1"/>
  <c r="M5117" i="3"/>
  <c r="L5117" i="3"/>
  <c r="K5117" i="3"/>
  <c r="G5117" i="3"/>
  <c r="C5117" i="3"/>
  <c r="D5117" i="3" s="1"/>
  <c r="N5116" i="3" a="1"/>
  <c r="N5116" i="3" s="1"/>
  <c r="M5116" i="3"/>
  <c r="L5116" i="3"/>
  <c r="K5116" i="3"/>
  <c r="G5116" i="3"/>
  <c r="C5116" i="3"/>
  <c r="D5116" i="3" s="1"/>
  <c r="N5115" i="3" a="1"/>
  <c r="N5115" i="3" s="1"/>
  <c r="M5115" i="3"/>
  <c r="L5115" i="3"/>
  <c r="K5115" i="3"/>
  <c r="G5115" i="3"/>
  <c r="C5115" i="3"/>
  <c r="D5115" i="3" s="1"/>
  <c r="N5114" i="3" a="1"/>
  <c r="N5114" i="3" s="1"/>
  <c r="M5114" i="3"/>
  <c r="L5114" i="3"/>
  <c r="K5114" i="3"/>
  <c r="G5114" i="3"/>
  <c r="C5114" i="3"/>
  <c r="D5114" i="3" s="1"/>
  <c r="N5113" i="3" a="1"/>
  <c r="N5113" i="3" s="1"/>
  <c r="M5113" i="3"/>
  <c r="L5113" i="3"/>
  <c r="K5113" i="3"/>
  <c r="G5113" i="3"/>
  <c r="C5113" i="3"/>
  <c r="D5113" i="3" s="1"/>
  <c r="N5112" i="3" a="1"/>
  <c r="N5112" i="3" s="1"/>
  <c r="M5112" i="3"/>
  <c r="L5112" i="3"/>
  <c r="K5112" i="3"/>
  <c r="G5112" i="3"/>
  <c r="C5112" i="3"/>
  <c r="D5112" i="3" s="1"/>
  <c r="N5111" i="3" a="1"/>
  <c r="N5111" i="3" s="1"/>
  <c r="M5111" i="3"/>
  <c r="L5111" i="3"/>
  <c r="K5111" i="3"/>
  <c r="G5111" i="3"/>
  <c r="C5111" i="3"/>
  <c r="D5111" i="3" s="1"/>
  <c r="N5110" i="3" a="1"/>
  <c r="N5110" i="3" s="1"/>
  <c r="M5110" i="3"/>
  <c r="L5110" i="3"/>
  <c r="K5110" i="3"/>
  <c r="G5110" i="3"/>
  <c r="C5110" i="3"/>
  <c r="D5110" i="3" s="1"/>
  <c r="N5109" i="3" a="1"/>
  <c r="N5109" i="3" s="1"/>
  <c r="M5109" i="3"/>
  <c r="L5109" i="3"/>
  <c r="K5109" i="3"/>
  <c r="G5109" i="3"/>
  <c r="C5109" i="3"/>
  <c r="D5109" i="3" s="1"/>
  <c r="N5108" i="3" a="1"/>
  <c r="N5108" i="3" s="1"/>
  <c r="M5108" i="3"/>
  <c r="L5108" i="3"/>
  <c r="K5108" i="3"/>
  <c r="G5108" i="3"/>
  <c r="C5108" i="3"/>
  <c r="D5108" i="3" s="1"/>
  <c r="N5107" i="3" a="1"/>
  <c r="N5107" i="3" s="1"/>
  <c r="M5107" i="3"/>
  <c r="L5107" i="3"/>
  <c r="K5107" i="3"/>
  <c r="G5107" i="3"/>
  <c r="C5107" i="3"/>
  <c r="D5107" i="3" s="1"/>
  <c r="N5106" i="3" a="1"/>
  <c r="N5106" i="3" s="1"/>
  <c r="M5106" i="3"/>
  <c r="L5106" i="3"/>
  <c r="K5106" i="3"/>
  <c r="G5106" i="3"/>
  <c r="C5106" i="3"/>
  <c r="D5106" i="3" s="1"/>
  <c r="N5105" i="3" a="1"/>
  <c r="N5105" i="3" s="1"/>
  <c r="M5105" i="3"/>
  <c r="L5105" i="3"/>
  <c r="K5105" i="3"/>
  <c r="G5105" i="3"/>
  <c r="C5105" i="3"/>
  <c r="D5105" i="3" s="1"/>
  <c r="N5104" i="3" a="1"/>
  <c r="N5104" i="3" s="1"/>
  <c r="M5104" i="3"/>
  <c r="L5104" i="3"/>
  <c r="K5104" i="3"/>
  <c r="G5104" i="3"/>
  <c r="C5104" i="3"/>
  <c r="D5104" i="3" s="1"/>
  <c r="N5103" i="3" a="1"/>
  <c r="N5103" i="3" s="1"/>
  <c r="M5103" i="3"/>
  <c r="L5103" i="3"/>
  <c r="K5103" i="3"/>
  <c r="G5103" i="3"/>
  <c r="C5103" i="3"/>
  <c r="D5103" i="3" s="1"/>
  <c r="N5102" i="3" a="1"/>
  <c r="N5102" i="3" s="1"/>
  <c r="M5102" i="3"/>
  <c r="L5102" i="3"/>
  <c r="K5102" i="3"/>
  <c r="G5102" i="3"/>
  <c r="C5102" i="3"/>
  <c r="D5102" i="3" s="1"/>
  <c r="N5101" i="3" a="1"/>
  <c r="N5101" i="3" s="1"/>
  <c r="M5101" i="3"/>
  <c r="L5101" i="3"/>
  <c r="K5101" i="3"/>
  <c r="G5101" i="3"/>
  <c r="C5101" i="3"/>
  <c r="D5101" i="3" s="1"/>
  <c r="N5100" i="3" a="1"/>
  <c r="N5100" i="3" s="1"/>
  <c r="M5100" i="3"/>
  <c r="L5100" i="3"/>
  <c r="K5100" i="3"/>
  <c r="G5100" i="3"/>
  <c r="C5100" i="3"/>
  <c r="D5100" i="3" s="1"/>
  <c r="N5099" i="3" a="1"/>
  <c r="N5099" i="3" s="1"/>
  <c r="M5099" i="3"/>
  <c r="L5099" i="3"/>
  <c r="K5099" i="3"/>
  <c r="G5099" i="3"/>
  <c r="C5099" i="3"/>
  <c r="D5099" i="3" s="1"/>
  <c r="N5098" i="3" a="1"/>
  <c r="N5098" i="3" s="1"/>
  <c r="M5098" i="3"/>
  <c r="L5098" i="3"/>
  <c r="K5098" i="3"/>
  <c r="G5098" i="3"/>
  <c r="C5098" i="3"/>
  <c r="D5098" i="3" s="1"/>
  <c r="N5097" i="3" a="1"/>
  <c r="N5097" i="3" s="1"/>
  <c r="M5097" i="3"/>
  <c r="L5097" i="3"/>
  <c r="K5097" i="3"/>
  <c r="G5097" i="3"/>
  <c r="C5097" i="3"/>
  <c r="D5097" i="3" s="1"/>
  <c r="N5096" i="3" a="1"/>
  <c r="N5096" i="3" s="1"/>
  <c r="M5096" i="3"/>
  <c r="L5096" i="3"/>
  <c r="K5096" i="3"/>
  <c r="G5096" i="3"/>
  <c r="C5096" i="3"/>
  <c r="D5096" i="3" s="1"/>
  <c r="N5095" i="3" a="1"/>
  <c r="N5095" i="3" s="1"/>
  <c r="M5095" i="3"/>
  <c r="L5095" i="3"/>
  <c r="K5095" i="3"/>
  <c r="G5095" i="3"/>
  <c r="C5095" i="3"/>
  <c r="D5095" i="3" s="1"/>
  <c r="N5094" i="3" a="1"/>
  <c r="N5094" i="3" s="1"/>
  <c r="M5094" i="3"/>
  <c r="L5094" i="3"/>
  <c r="K5094" i="3"/>
  <c r="G5094" i="3"/>
  <c r="C5094" i="3"/>
  <c r="D5094" i="3" s="1"/>
  <c r="N5093" i="3" a="1"/>
  <c r="N5093" i="3" s="1"/>
  <c r="M5093" i="3"/>
  <c r="L5093" i="3"/>
  <c r="K5093" i="3"/>
  <c r="G5093" i="3"/>
  <c r="C5093" i="3"/>
  <c r="D5093" i="3" s="1"/>
  <c r="N5092" i="3" a="1"/>
  <c r="N5092" i="3" s="1"/>
  <c r="M5092" i="3"/>
  <c r="L5092" i="3"/>
  <c r="K5092" i="3"/>
  <c r="G5092" i="3"/>
  <c r="C5092" i="3"/>
  <c r="D5092" i="3" s="1"/>
  <c r="N5091" i="3" a="1"/>
  <c r="N5091" i="3" s="1"/>
  <c r="M5091" i="3"/>
  <c r="L5091" i="3"/>
  <c r="K5091" i="3"/>
  <c r="G5091" i="3"/>
  <c r="C5091" i="3"/>
  <c r="D5091" i="3" s="1"/>
  <c r="N5090" i="3" a="1"/>
  <c r="N5090" i="3" s="1"/>
  <c r="M5090" i="3"/>
  <c r="L5090" i="3"/>
  <c r="K5090" i="3"/>
  <c r="G5090" i="3"/>
  <c r="C5090" i="3"/>
  <c r="D5090" i="3" s="1"/>
  <c r="N5089" i="3" a="1"/>
  <c r="N5089" i="3" s="1"/>
  <c r="M5089" i="3"/>
  <c r="L5089" i="3"/>
  <c r="K5089" i="3"/>
  <c r="G5089" i="3"/>
  <c r="C5089" i="3"/>
  <c r="D5089" i="3" s="1"/>
  <c r="N5088" i="3" a="1"/>
  <c r="N5088" i="3" s="1"/>
  <c r="M5088" i="3"/>
  <c r="L5088" i="3"/>
  <c r="K5088" i="3"/>
  <c r="G5088" i="3"/>
  <c r="C5088" i="3"/>
  <c r="D5088" i="3" s="1"/>
  <c r="N5087" i="3" a="1"/>
  <c r="N5087" i="3" s="1"/>
  <c r="M5087" i="3"/>
  <c r="L5087" i="3"/>
  <c r="K5087" i="3"/>
  <c r="G5087" i="3"/>
  <c r="C5087" i="3"/>
  <c r="D5087" i="3" s="1"/>
  <c r="N5086" i="3" a="1"/>
  <c r="N5086" i="3" s="1"/>
  <c r="M5086" i="3"/>
  <c r="L5086" i="3"/>
  <c r="K5086" i="3"/>
  <c r="G5086" i="3"/>
  <c r="C5086" i="3"/>
  <c r="D5086" i="3" s="1"/>
  <c r="N5085" i="3" a="1"/>
  <c r="N5085" i="3" s="1"/>
  <c r="M5085" i="3"/>
  <c r="L5085" i="3"/>
  <c r="K5085" i="3"/>
  <c r="G5085" i="3"/>
  <c r="C5085" i="3"/>
  <c r="D5085" i="3" s="1"/>
  <c r="N5084" i="3" a="1"/>
  <c r="N5084" i="3" s="1"/>
  <c r="M5084" i="3"/>
  <c r="L5084" i="3"/>
  <c r="K5084" i="3"/>
  <c r="G5084" i="3"/>
  <c r="C5084" i="3"/>
  <c r="D5084" i="3" s="1"/>
  <c r="N5083" i="3" a="1"/>
  <c r="N5083" i="3" s="1"/>
  <c r="M5083" i="3"/>
  <c r="L5083" i="3"/>
  <c r="K5083" i="3"/>
  <c r="G5083" i="3"/>
  <c r="C5083" i="3"/>
  <c r="D5083" i="3" s="1"/>
  <c r="N5082" i="3" a="1"/>
  <c r="N5082" i="3" s="1"/>
  <c r="M5082" i="3"/>
  <c r="L5082" i="3"/>
  <c r="K5082" i="3"/>
  <c r="G5082" i="3"/>
  <c r="C5082" i="3"/>
  <c r="D5082" i="3" s="1"/>
  <c r="N5081" i="3" a="1"/>
  <c r="N5081" i="3" s="1"/>
  <c r="M5081" i="3"/>
  <c r="L5081" i="3"/>
  <c r="K5081" i="3"/>
  <c r="G5081" i="3"/>
  <c r="C5081" i="3"/>
  <c r="D5081" i="3" s="1"/>
  <c r="N5080" i="3" a="1"/>
  <c r="N5080" i="3" s="1"/>
  <c r="M5080" i="3"/>
  <c r="L5080" i="3"/>
  <c r="K5080" i="3"/>
  <c r="G5080" i="3"/>
  <c r="C5080" i="3"/>
  <c r="D5080" i="3" s="1"/>
  <c r="N5079" i="3" a="1"/>
  <c r="N5079" i="3" s="1"/>
  <c r="M5079" i="3"/>
  <c r="L5079" i="3"/>
  <c r="K5079" i="3"/>
  <c r="G5079" i="3"/>
  <c r="C5079" i="3"/>
  <c r="D5079" i="3" s="1"/>
  <c r="N5078" i="3" a="1"/>
  <c r="N5078" i="3" s="1"/>
  <c r="M5078" i="3"/>
  <c r="L5078" i="3"/>
  <c r="K5078" i="3"/>
  <c r="G5078" i="3"/>
  <c r="C5078" i="3"/>
  <c r="D5078" i="3" s="1"/>
  <c r="N5077" i="3" a="1"/>
  <c r="N5077" i="3" s="1"/>
  <c r="M5077" i="3"/>
  <c r="L5077" i="3"/>
  <c r="K5077" i="3"/>
  <c r="G5077" i="3"/>
  <c r="C5077" i="3"/>
  <c r="D5077" i="3" s="1"/>
  <c r="N5076" i="3" a="1"/>
  <c r="N5076" i="3" s="1"/>
  <c r="M5076" i="3"/>
  <c r="L5076" i="3"/>
  <c r="K5076" i="3"/>
  <c r="G5076" i="3"/>
  <c r="C5076" i="3"/>
  <c r="D5076" i="3" s="1"/>
  <c r="N5075" i="3" a="1"/>
  <c r="N5075" i="3" s="1"/>
  <c r="M5075" i="3"/>
  <c r="L5075" i="3"/>
  <c r="K5075" i="3"/>
  <c r="G5075" i="3"/>
  <c r="C5075" i="3"/>
  <c r="D5075" i="3" s="1"/>
  <c r="N5074" i="3" a="1"/>
  <c r="N5074" i="3" s="1"/>
  <c r="M5074" i="3"/>
  <c r="L5074" i="3"/>
  <c r="K5074" i="3"/>
  <c r="G5074" i="3"/>
  <c r="C5074" i="3"/>
  <c r="D5074" i="3" s="1"/>
  <c r="N5073" i="3" a="1"/>
  <c r="N5073" i="3" s="1"/>
  <c r="M5073" i="3"/>
  <c r="L5073" i="3"/>
  <c r="K5073" i="3"/>
  <c r="G5073" i="3"/>
  <c r="C5073" i="3"/>
  <c r="D5073" i="3" s="1"/>
  <c r="N5072" i="3" a="1"/>
  <c r="N5072" i="3" s="1"/>
  <c r="M5072" i="3"/>
  <c r="L5072" i="3"/>
  <c r="K5072" i="3"/>
  <c r="G5072" i="3"/>
  <c r="C5072" i="3"/>
  <c r="D5072" i="3" s="1"/>
  <c r="N5071" i="3" a="1"/>
  <c r="N5071" i="3" s="1"/>
  <c r="M5071" i="3"/>
  <c r="L5071" i="3"/>
  <c r="K5071" i="3"/>
  <c r="G5071" i="3"/>
  <c r="C5071" i="3"/>
  <c r="D5071" i="3" s="1"/>
  <c r="N5070" i="3" a="1"/>
  <c r="N5070" i="3" s="1"/>
  <c r="M5070" i="3"/>
  <c r="L5070" i="3"/>
  <c r="K5070" i="3"/>
  <c r="G5070" i="3"/>
  <c r="C5070" i="3"/>
  <c r="D5070" i="3" s="1"/>
  <c r="N5069" i="3" a="1"/>
  <c r="N5069" i="3" s="1"/>
  <c r="M5069" i="3"/>
  <c r="L5069" i="3"/>
  <c r="K5069" i="3"/>
  <c r="G5069" i="3"/>
  <c r="C5069" i="3"/>
  <c r="D5069" i="3" s="1"/>
  <c r="N5068" i="3" a="1"/>
  <c r="N5068" i="3" s="1"/>
  <c r="M5068" i="3"/>
  <c r="L5068" i="3"/>
  <c r="K5068" i="3"/>
  <c r="G5068" i="3"/>
  <c r="C5068" i="3"/>
  <c r="D5068" i="3" s="1"/>
  <c r="N5067" i="3" a="1"/>
  <c r="N5067" i="3" s="1"/>
  <c r="M5067" i="3"/>
  <c r="L5067" i="3"/>
  <c r="K5067" i="3"/>
  <c r="G5067" i="3"/>
  <c r="C5067" i="3"/>
  <c r="D5067" i="3" s="1"/>
  <c r="N5066" i="3" a="1"/>
  <c r="N5066" i="3" s="1"/>
  <c r="M5066" i="3"/>
  <c r="L5066" i="3"/>
  <c r="K5066" i="3"/>
  <c r="G5066" i="3"/>
  <c r="C5066" i="3"/>
  <c r="D5066" i="3" s="1"/>
  <c r="N5065" i="3" a="1"/>
  <c r="N5065" i="3" s="1"/>
  <c r="M5065" i="3"/>
  <c r="L5065" i="3"/>
  <c r="K5065" i="3"/>
  <c r="G5065" i="3"/>
  <c r="C5065" i="3"/>
  <c r="D5065" i="3" s="1"/>
  <c r="N5064" i="3" a="1"/>
  <c r="N5064" i="3" s="1"/>
  <c r="M5064" i="3"/>
  <c r="L5064" i="3"/>
  <c r="K5064" i="3"/>
  <c r="G5064" i="3"/>
  <c r="C5064" i="3"/>
  <c r="D5064" i="3" s="1"/>
  <c r="N5063" i="3" a="1"/>
  <c r="N5063" i="3" s="1"/>
  <c r="M5063" i="3"/>
  <c r="L5063" i="3"/>
  <c r="K5063" i="3"/>
  <c r="G5063" i="3"/>
  <c r="C5063" i="3"/>
  <c r="D5063" i="3" s="1"/>
  <c r="N5062" i="3" a="1"/>
  <c r="N5062" i="3" s="1"/>
  <c r="M5062" i="3"/>
  <c r="L5062" i="3"/>
  <c r="K5062" i="3"/>
  <c r="G5062" i="3"/>
  <c r="C5062" i="3"/>
  <c r="D5062" i="3" s="1"/>
  <c r="N5061" i="3" a="1"/>
  <c r="N5061" i="3" s="1"/>
  <c r="M5061" i="3"/>
  <c r="L5061" i="3"/>
  <c r="K5061" i="3"/>
  <c r="G5061" i="3"/>
  <c r="C5061" i="3"/>
  <c r="D5061" i="3" s="1"/>
  <c r="N5060" i="3" a="1"/>
  <c r="N5060" i="3" s="1"/>
  <c r="M5060" i="3"/>
  <c r="L5060" i="3"/>
  <c r="K5060" i="3"/>
  <c r="G5060" i="3"/>
  <c r="C5060" i="3"/>
  <c r="D5060" i="3" s="1"/>
  <c r="N5059" i="3" a="1"/>
  <c r="N5059" i="3" s="1"/>
  <c r="M5059" i="3"/>
  <c r="L5059" i="3"/>
  <c r="K5059" i="3"/>
  <c r="G5059" i="3"/>
  <c r="C5059" i="3"/>
  <c r="D5059" i="3" s="1"/>
  <c r="N5058" i="3" a="1"/>
  <c r="N5058" i="3" s="1"/>
  <c r="M5058" i="3"/>
  <c r="L5058" i="3"/>
  <c r="K5058" i="3"/>
  <c r="G5058" i="3"/>
  <c r="C5058" i="3"/>
  <c r="D5058" i="3" s="1"/>
  <c r="N5057" i="3" a="1"/>
  <c r="N5057" i="3" s="1"/>
  <c r="M5057" i="3"/>
  <c r="L5057" i="3"/>
  <c r="K5057" i="3"/>
  <c r="G5057" i="3"/>
  <c r="C5057" i="3"/>
  <c r="D5057" i="3" s="1"/>
  <c r="N5056" i="3" a="1"/>
  <c r="N5056" i="3" s="1"/>
  <c r="M5056" i="3"/>
  <c r="L5056" i="3"/>
  <c r="K5056" i="3"/>
  <c r="G5056" i="3"/>
  <c r="C5056" i="3"/>
  <c r="D5056" i="3" s="1"/>
  <c r="N5055" i="3" a="1"/>
  <c r="N5055" i="3" s="1"/>
  <c r="M5055" i="3"/>
  <c r="L5055" i="3"/>
  <c r="K5055" i="3"/>
  <c r="G5055" i="3"/>
  <c r="C5055" i="3"/>
  <c r="D5055" i="3" s="1"/>
  <c r="N5054" i="3" a="1"/>
  <c r="N5054" i="3" s="1"/>
  <c r="M5054" i="3"/>
  <c r="L5054" i="3"/>
  <c r="K5054" i="3"/>
  <c r="G5054" i="3"/>
  <c r="C5054" i="3"/>
  <c r="D5054" i="3" s="1"/>
  <c r="N5053" i="3" a="1"/>
  <c r="N5053" i="3" s="1"/>
  <c r="M5053" i="3"/>
  <c r="L5053" i="3"/>
  <c r="K5053" i="3"/>
  <c r="G5053" i="3"/>
  <c r="C5053" i="3"/>
  <c r="D5053" i="3" s="1"/>
  <c r="N5052" i="3" a="1"/>
  <c r="N5052" i="3" s="1"/>
  <c r="M5052" i="3"/>
  <c r="L5052" i="3"/>
  <c r="K5052" i="3"/>
  <c r="G5052" i="3"/>
  <c r="C5052" i="3"/>
  <c r="D5052" i="3" s="1"/>
  <c r="N5051" i="3" a="1"/>
  <c r="N5051" i="3" s="1"/>
  <c r="M5051" i="3"/>
  <c r="L5051" i="3"/>
  <c r="K5051" i="3"/>
  <c r="G5051" i="3"/>
  <c r="C5051" i="3"/>
  <c r="D5051" i="3" s="1"/>
  <c r="N5050" i="3" a="1"/>
  <c r="N5050" i="3" s="1"/>
  <c r="M5050" i="3"/>
  <c r="L5050" i="3"/>
  <c r="K5050" i="3"/>
  <c r="G5050" i="3"/>
  <c r="C5050" i="3"/>
  <c r="D5050" i="3" s="1"/>
  <c r="N5049" i="3" a="1"/>
  <c r="N5049" i="3" s="1"/>
  <c r="M5049" i="3"/>
  <c r="L5049" i="3"/>
  <c r="K5049" i="3"/>
  <c r="G5049" i="3"/>
  <c r="C5049" i="3"/>
  <c r="D5049" i="3" s="1"/>
  <c r="N5048" i="3" a="1"/>
  <c r="N5048" i="3" s="1"/>
  <c r="M5048" i="3"/>
  <c r="L5048" i="3"/>
  <c r="K5048" i="3"/>
  <c r="G5048" i="3"/>
  <c r="C5048" i="3"/>
  <c r="D5048" i="3" s="1"/>
  <c r="N5047" i="3" a="1"/>
  <c r="N5047" i="3" s="1"/>
  <c r="M5047" i="3"/>
  <c r="L5047" i="3"/>
  <c r="K5047" i="3"/>
  <c r="G5047" i="3"/>
  <c r="C5047" i="3"/>
  <c r="D5047" i="3" s="1"/>
  <c r="N5046" i="3" a="1"/>
  <c r="N5046" i="3" s="1"/>
  <c r="M5046" i="3"/>
  <c r="L5046" i="3"/>
  <c r="K5046" i="3"/>
  <c r="G5046" i="3"/>
  <c r="C5046" i="3"/>
  <c r="D5046" i="3" s="1"/>
  <c r="N5045" i="3" a="1"/>
  <c r="N5045" i="3" s="1"/>
  <c r="M5045" i="3"/>
  <c r="L5045" i="3"/>
  <c r="K5045" i="3"/>
  <c r="G5045" i="3"/>
  <c r="C5045" i="3"/>
  <c r="D5045" i="3" s="1"/>
  <c r="N5044" i="3" a="1"/>
  <c r="N5044" i="3" s="1"/>
  <c r="M5044" i="3"/>
  <c r="L5044" i="3"/>
  <c r="K5044" i="3"/>
  <c r="G5044" i="3"/>
  <c r="C5044" i="3"/>
  <c r="D5044" i="3" s="1"/>
  <c r="N5043" i="3" a="1"/>
  <c r="N5043" i="3" s="1"/>
  <c r="M5043" i="3"/>
  <c r="L5043" i="3"/>
  <c r="K5043" i="3"/>
  <c r="G5043" i="3"/>
  <c r="C5043" i="3"/>
  <c r="D5043" i="3" s="1"/>
  <c r="N5042" i="3" a="1"/>
  <c r="N5042" i="3" s="1"/>
  <c r="M5042" i="3"/>
  <c r="L5042" i="3"/>
  <c r="K5042" i="3"/>
  <c r="G5042" i="3"/>
  <c r="C5042" i="3"/>
  <c r="D5042" i="3" s="1"/>
  <c r="N5041" i="3" a="1"/>
  <c r="N5041" i="3" s="1"/>
  <c r="M5041" i="3"/>
  <c r="L5041" i="3"/>
  <c r="K5041" i="3"/>
  <c r="G5041" i="3"/>
  <c r="C5041" i="3"/>
  <c r="D5041" i="3" s="1"/>
  <c r="N5040" i="3" a="1"/>
  <c r="N5040" i="3" s="1"/>
  <c r="M5040" i="3"/>
  <c r="L5040" i="3"/>
  <c r="K5040" i="3"/>
  <c r="G5040" i="3"/>
  <c r="C5040" i="3"/>
  <c r="D5040" i="3" s="1"/>
  <c r="N5039" i="3" a="1"/>
  <c r="N5039" i="3" s="1"/>
  <c r="M5039" i="3"/>
  <c r="L5039" i="3"/>
  <c r="K5039" i="3"/>
  <c r="G5039" i="3"/>
  <c r="C5039" i="3"/>
  <c r="D5039" i="3" s="1"/>
  <c r="N5038" i="3" a="1"/>
  <c r="N5038" i="3" s="1"/>
  <c r="M5038" i="3"/>
  <c r="L5038" i="3"/>
  <c r="K5038" i="3"/>
  <c r="G5038" i="3"/>
  <c r="C5038" i="3"/>
  <c r="D5038" i="3" s="1"/>
  <c r="N5037" i="3" a="1"/>
  <c r="N5037" i="3" s="1"/>
  <c r="M5037" i="3"/>
  <c r="L5037" i="3"/>
  <c r="K5037" i="3"/>
  <c r="G5037" i="3"/>
  <c r="C5037" i="3"/>
  <c r="D5037" i="3" s="1"/>
  <c r="N5036" i="3" a="1"/>
  <c r="N5036" i="3" s="1"/>
  <c r="M5036" i="3"/>
  <c r="L5036" i="3"/>
  <c r="K5036" i="3"/>
  <c r="G5036" i="3"/>
  <c r="C5036" i="3"/>
  <c r="D5036" i="3" s="1"/>
  <c r="N5035" i="3" a="1"/>
  <c r="N5035" i="3" s="1"/>
  <c r="M5035" i="3"/>
  <c r="L5035" i="3"/>
  <c r="K5035" i="3"/>
  <c r="G5035" i="3"/>
  <c r="C5035" i="3"/>
  <c r="D5035" i="3" s="1"/>
  <c r="N5034" i="3" a="1"/>
  <c r="N5034" i="3" s="1"/>
  <c r="M5034" i="3"/>
  <c r="L5034" i="3"/>
  <c r="K5034" i="3"/>
  <c r="G5034" i="3"/>
  <c r="C5034" i="3"/>
  <c r="D5034" i="3" s="1"/>
  <c r="N5033" i="3" a="1"/>
  <c r="N5033" i="3" s="1"/>
  <c r="M5033" i="3"/>
  <c r="L5033" i="3"/>
  <c r="K5033" i="3"/>
  <c r="G5033" i="3"/>
  <c r="C5033" i="3"/>
  <c r="D5033" i="3" s="1"/>
  <c r="N5032" i="3" a="1"/>
  <c r="N5032" i="3" s="1"/>
  <c r="M5032" i="3"/>
  <c r="L5032" i="3"/>
  <c r="K5032" i="3"/>
  <c r="G5032" i="3"/>
  <c r="D5032" i="3"/>
  <c r="C5032" i="3"/>
  <c r="N5031" i="3" a="1"/>
  <c r="N5031" i="3" s="1"/>
  <c r="M5031" i="3"/>
  <c r="L5031" i="3"/>
  <c r="K5031" i="3"/>
  <c r="G5031" i="3"/>
  <c r="C5031" i="3"/>
  <c r="D5031" i="3" s="1"/>
  <c r="N5030" i="3" a="1"/>
  <c r="N5030" i="3" s="1"/>
  <c r="M5030" i="3"/>
  <c r="L5030" i="3"/>
  <c r="K5030" i="3"/>
  <c r="G5030" i="3"/>
  <c r="C5030" i="3"/>
  <c r="D5030" i="3" s="1"/>
  <c r="N5029" i="3" a="1"/>
  <c r="N5029" i="3" s="1"/>
  <c r="M5029" i="3"/>
  <c r="L5029" i="3"/>
  <c r="K5029" i="3"/>
  <c r="G5029" i="3"/>
  <c r="C5029" i="3"/>
  <c r="D5029" i="3" s="1"/>
  <c r="N5028" i="3" a="1"/>
  <c r="N5028" i="3" s="1"/>
  <c r="M5028" i="3"/>
  <c r="L5028" i="3"/>
  <c r="K5028" i="3"/>
  <c r="G5028" i="3"/>
  <c r="C5028" i="3"/>
  <c r="D5028" i="3" s="1"/>
  <c r="N5027" i="3" a="1"/>
  <c r="N5027" i="3" s="1"/>
  <c r="M5027" i="3"/>
  <c r="L5027" i="3"/>
  <c r="K5027" i="3"/>
  <c r="G5027" i="3"/>
  <c r="C5027" i="3"/>
  <c r="D5027" i="3" s="1"/>
  <c r="N5026" i="3" a="1"/>
  <c r="N5026" i="3" s="1"/>
  <c r="M5026" i="3"/>
  <c r="L5026" i="3"/>
  <c r="K5026" i="3"/>
  <c r="G5026" i="3"/>
  <c r="C5026" i="3"/>
  <c r="D5026" i="3" s="1"/>
  <c r="N5025" i="3" a="1"/>
  <c r="N5025" i="3" s="1"/>
  <c r="M5025" i="3"/>
  <c r="L5025" i="3"/>
  <c r="K5025" i="3"/>
  <c r="G5025" i="3"/>
  <c r="C5025" i="3"/>
  <c r="D5025" i="3" s="1"/>
  <c r="N5024" i="3" a="1"/>
  <c r="N5024" i="3" s="1"/>
  <c r="M5024" i="3"/>
  <c r="L5024" i="3"/>
  <c r="K5024" i="3"/>
  <c r="G5024" i="3"/>
  <c r="C5024" i="3"/>
  <c r="D5024" i="3" s="1"/>
  <c r="N5023" i="3" a="1"/>
  <c r="N5023" i="3" s="1"/>
  <c r="M5023" i="3"/>
  <c r="L5023" i="3"/>
  <c r="K5023" i="3"/>
  <c r="G5023" i="3"/>
  <c r="C5023" i="3"/>
  <c r="D5023" i="3" s="1"/>
  <c r="N5022" i="3" a="1"/>
  <c r="N5022" i="3" s="1"/>
  <c r="M5022" i="3"/>
  <c r="L5022" i="3"/>
  <c r="K5022" i="3"/>
  <c r="G5022" i="3"/>
  <c r="C5022" i="3"/>
  <c r="D5022" i="3" s="1"/>
  <c r="N5021" i="3" a="1"/>
  <c r="N5021" i="3" s="1"/>
  <c r="M5021" i="3"/>
  <c r="L5021" i="3"/>
  <c r="K5021" i="3"/>
  <c r="G5021" i="3"/>
  <c r="C5021" i="3"/>
  <c r="D5021" i="3" s="1"/>
  <c r="N5020" i="3" a="1"/>
  <c r="N5020" i="3" s="1"/>
  <c r="M5020" i="3"/>
  <c r="L5020" i="3"/>
  <c r="K5020" i="3"/>
  <c r="G5020" i="3"/>
  <c r="C5020" i="3"/>
  <c r="D5020" i="3" s="1"/>
  <c r="N5019" i="3" a="1"/>
  <c r="N5019" i="3" s="1"/>
  <c r="M5019" i="3"/>
  <c r="L5019" i="3"/>
  <c r="K5019" i="3"/>
  <c r="G5019" i="3"/>
  <c r="C5019" i="3"/>
  <c r="D5019" i="3" s="1"/>
  <c r="N5018" i="3" a="1"/>
  <c r="N5018" i="3" s="1"/>
  <c r="M5018" i="3"/>
  <c r="L5018" i="3"/>
  <c r="K5018" i="3"/>
  <c r="G5018" i="3"/>
  <c r="C5018" i="3"/>
  <c r="D5018" i="3" s="1"/>
  <c r="N5017" i="3" a="1"/>
  <c r="N5017" i="3" s="1"/>
  <c r="M5017" i="3"/>
  <c r="L5017" i="3"/>
  <c r="K5017" i="3"/>
  <c r="G5017" i="3"/>
  <c r="C5017" i="3"/>
  <c r="D5017" i="3" s="1"/>
  <c r="N5016" i="3" a="1"/>
  <c r="N5016" i="3" s="1"/>
  <c r="M5016" i="3"/>
  <c r="L5016" i="3"/>
  <c r="K5016" i="3"/>
  <c r="G5016" i="3"/>
  <c r="D5016" i="3"/>
  <c r="C5016" i="3"/>
  <c r="N5015" i="3" a="1"/>
  <c r="N5015" i="3" s="1"/>
  <c r="M5015" i="3"/>
  <c r="L5015" i="3"/>
  <c r="K5015" i="3"/>
  <c r="G5015" i="3"/>
  <c r="C5015" i="3"/>
  <c r="D5015" i="3" s="1"/>
  <c r="N5014" i="3" a="1"/>
  <c r="N5014" i="3" s="1"/>
  <c r="M5014" i="3"/>
  <c r="L5014" i="3"/>
  <c r="K5014" i="3"/>
  <c r="G5014" i="3"/>
  <c r="C5014" i="3"/>
  <c r="D5014" i="3" s="1"/>
  <c r="N5013" i="3" a="1"/>
  <c r="N5013" i="3" s="1"/>
  <c r="M5013" i="3"/>
  <c r="L5013" i="3"/>
  <c r="K5013" i="3"/>
  <c r="G5013" i="3"/>
  <c r="C5013" i="3"/>
  <c r="D5013" i="3" s="1"/>
  <c r="N5012" i="3" a="1"/>
  <c r="N5012" i="3" s="1"/>
  <c r="M5012" i="3"/>
  <c r="L5012" i="3"/>
  <c r="K5012" i="3"/>
  <c r="G5012" i="3"/>
  <c r="C5012" i="3"/>
  <c r="D5012" i="3" s="1"/>
  <c r="N5011" i="3" a="1"/>
  <c r="N5011" i="3" s="1"/>
  <c r="M5011" i="3"/>
  <c r="L5011" i="3"/>
  <c r="K5011" i="3"/>
  <c r="G5011" i="3"/>
  <c r="C5011" i="3"/>
  <c r="D5011" i="3" s="1"/>
  <c r="N5010" i="3" a="1"/>
  <c r="N5010" i="3" s="1"/>
  <c r="M5010" i="3"/>
  <c r="L5010" i="3"/>
  <c r="K5010" i="3"/>
  <c r="G5010" i="3"/>
  <c r="C5010" i="3"/>
  <c r="D5010" i="3" s="1"/>
  <c r="N5009" i="3" a="1"/>
  <c r="N5009" i="3" s="1"/>
  <c r="M5009" i="3"/>
  <c r="L5009" i="3"/>
  <c r="K5009" i="3"/>
  <c r="G5009" i="3"/>
  <c r="C5009" i="3"/>
  <c r="D5009" i="3" s="1"/>
  <c r="N5008" i="3" a="1"/>
  <c r="N5008" i="3" s="1"/>
  <c r="M5008" i="3"/>
  <c r="L5008" i="3"/>
  <c r="K5008" i="3"/>
  <c r="G5008" i="3"/>
  <c r="C5008" i="3"/>
  <c r="D5008" i="3" s="1"/>
  <c r="N5007" i="3" a="1"/>
  <c r="N5007" i="3" s="1"/>
  <c r="M5007" i="3"/>
  <c r="L5007" i="3"/>
  <c r="K5007" i="3"/>
  <c r="G5007" i="3"/>
  <c r="C5007" i="3"/>
  <c r="D5007" i="3" s="1"/>
  <c r="N5006" i="3" a="1"/>
  <c r="N5006" i="3" s="1"/>
  <c r="M5006" i="3"/>
  <c r="L5006" i="3"/>
  <c r="K5006" i="3"/>
  <c r="G5006" i="3"/>
  <c r="C5006" i="3"/>
  <c r="D5006" i="3" s="1"/>
  <c r="N5005" i="3" a="1"/>
  <c r="N5005" i="3" s="1"/>
  <c r="M5005" i="3"/>
  <c r="L5005" i="3"/>
  <c r="K5005" i="3"/>
  <c r="G5005" i="3"/>
  <c r="C5005" i="3"/>
  <c r="D5005" i="3" s="1"/>
  <c r="N5004" i="3" a="1"/>
  <c r="N5004" i="3" s="1"/>
  <c r="M5004" i="3"/>
  <c r="L5004" i="3"/>
  <c r="K5004" i="3"/>
  <c r="G5004" i="3"/>
  <c r="C5004" i="3"/>
  <c r="D5004" i="3" s="1"/>
  <c r="N5003" i="3" a="1"/>
  <c r="N5003" i="3" s="1"/>
  <c r="M5003" i="3"/>
  <c r="L5003" i="3"/>
  <c r="K5003" i="3"/>
  <c r="G5003" i="3"/>
  <c r="C5003" i="3"/>
  <c r="D5003" i="3" s="1"/>
  <c r="N5002" i="3" a="1"/>
  <c r="N5002" i="3" s="1"/>
  <c r="M5002" i="3"/>
  <c r="L5002" i="3"/>
  <c r="K5002" i="3"/>
  <c r="G5002" i="3"/>
  <c r="C5002" i="3"/>
  <c r="D5002" i="3" s="1"/>
  <c r="N5001" i="3" a="1"/>
  <c r="N5001" i="3" s="1"/>
  <c r="M5001" i="3"/>
  <c r="L5001" i="3"/>
  <c r="K5001" i="3"/>
  <c r="G5001" i="3"/>
  <c r="C5001" i="3"/>
  <c r="D5001" i="3" s="1"/>
  <c r="N5000" i="3" a="1"/>
  <c r="N5000" i="3" s="1"/>
  <c r="M5000" i="3"/>
  <c r="L5000" i="3"/>
  <c r="K5000" i="3"/>
  <c r="G5000" i="3"/>
  <c r="C5000" i="3"/>
  <c r="D5000" i="3" s="1"/>
  <c r="N4999" i="3" a="1"/>
  <c r="N4999" i="3" s="1"/>
  <c r="M4999" i="3"/>
  <c r="L4999" i="3"/>
  <c r="K4999" i="3"/>
  <c r="G4999" i="3"/>
  <c r="C4999" i="3"/>
  <c r="D4999" i="3" s="1"/>
  <c r="N4998" i="3" a="1"/>
  <c r="N4998" i="3" s="1"/>
  <c r="M4998" i="3"/>
  <c r="L4998" i="3"/>
  <c r="K4998" i="3"/>
  <c r="G4998" i="3"/>
  <c r="C4998" i="3"/>
  <c r="D4998" i="3" s="1"/>
  <c r="N4997" i="3" a="1"/>
  <c r="N4997" i="3" s="1"/>
  <c r="M4997" i="3"/>
  <c r="L4997" i="3"/>
  <c r="K4997" i="3"/>
  <c r="G4997" i="3"/>
  <c r="C4997" i="3"/>
  <c r="D4997" i="3" s="1"/>
  <c r="N4996" i="3" a="1"/>
  <c r="N4996" i="3" s="1"/>
  <c r="M4996" i="3"/>
  <c r="L4996" i="3"/>
  <c r="K4996" i="3"/>
  <c r="G4996" i="3"/>
  <c r="C4996" i="3"/>
  <c r="D4996" i="3" s="1"/>
  <c r="N4995" i="3" a="1"/>
  <c r="N4995" i="3" s="1"/>
  <c r="M4995" i="3"/>
  <c r="L4995" i="3"/>
  <c r="K4995" i="3"/>
  <c r="G4995" i="3"/>
  <c r="C4995" i="3"/>
  <c r="D4995" i="3" s="1"/>
  <c r="N4994" i="3" a="1"/>
  <c r="N4994" i="3" s="1"/>
  <c r="M4994" i="3"/>
  <c r="L4994" i="3"/>
  <c r="K4994" i="3"/>
  <c r="G4994" i="3"/>
  <c r="C4994" i="3"/>
  <c r="D4994" i="3" s="1"/>
  <c r="N4993" i="3" a="1"/>
  <c r="N4993" i="3" s="1"/>
  <c r="M4993" i="3"/>
  <c r="L4993" i="3"/>
  <c r="K4993" i="3"/>
  <c r="G4993" i="3"/>
  <c r="C4993" i="3"/>
  <c r="D4993" i="3" s="1"/>
  <c r="N4992" i="3" a="1"/>
  <c r="N4992" i="3" s="1"/>
  <c r="M4992" i="3"/>
  <c r="L4992" i="3"/>
  <c r="K4992" i="3"/>
  <c r="G4992" i="3"/>
  <c r="C4992" i="3"/>
  <c r="D4992" i="3" s="1"/>
  <c r="N4991" i="3" a="1"/>
  <c r="N4991" i="3" s="1"/>
  <c r="M4991" i="3"/>
  <c r="L4991" i="3"/>
  <c r="K4991" i="3"/>
  <c r="G4991" i="3"/>
  <c r="C4991" i="3"/>
  <c r="D4991" i="3" s="1"/>
  <c r="N4990" i="3" a="1"/>
  <c r="N4990" i="3" s="1"/>
  <c r="M4990" i="3"/>
  <c r="L4990" i="3"/>
  <c r="K4990" i="3"/>
  <c r="G4990" i="3"/>
  <c r="C4990" i="3"/>
  <c r="D4990" i="3" s="1"/>
  <c r="N4989" i="3" a="1"/>
  <c r="N4989" i="3" s="1"/>
  <c r="M4989" i="3"/>
  <c r="L4989" i="3"/>
  <c r="K4989" i="3"/>
  <c r="G4989" i="3"/>
  <c r="C4989" i="3"/>
  <c r="D4989" i="3" s="1"/>
  <c r="N4988" i="3" a="1"/>
  <c r="N4988" i="3" s="1"/>
  <c r="M4988" i="3"/>
  <c r="L4988" i="3"/>
  <c r="K4988" i="3"/>
  <c r="G4988" i="3"/>
  <c r="C4988" i="3"/>
  <c r="D4988" i="3" s="1"/>
  <c r="N4987" i="3" a="1"/>
  <c r="N4987" i="3" s="1"/>
  <c r="M4987" i="3"/>
  <c r="L4987" i="3"/>
  <c r="K4987" i="3"/>
  <c r="G4987" i="3"/>
  <c r="C4987" i="3"/>
  <c r="D4987" i="3" s="1"/>
  <c r="N4986" i="3" a="1"/>
  <c r="N4986" i="3" s="1"/>
  <c r="M4986" i="3"/>
  <c r="L4986" i="3"/>
  <c r="K4986" i="3"/>
  <c r="G4986" i="3"/>
  <c r="C4986" i="3"/>
  <c r="D4986" i="3" s="1"/>
  <c r="N4985" i="3" a="1"/>
  <c r="N4985" i="3" s="1"/>
  <c r="M4985" i="3"/>
  <c r="L4985" i="3"/>
  <c r="K4985" i="3"/>
  <c r="G4985" i="3"/>
  <c r="C4985" i="3"/>
  <c r="D4985" i="3" s="1"/>
  <c r="N4984" i="3" a="1"/>
  <c r="N4984" i="3" s="1"/>
  <c r="M4984" i="3"/>
  <c r="L4984" i="3"/>
  <c r="K4984" i="3"/>
  <c r="G4984" i="3"/>
  <c r="C4984" i="3"/>
  <c r="D4984" i="3" s="1"/>
  <c r="N4983" i="3" a="1"/>
  <c r="N4983" i="3" s="1"/>
  <c r="M4983" i="3"/>
  <c r="L4983" i="3"/>
  <c r="K4983" i="3"/>
  <c r="G4983" i="3"/>
  <c r="C4983" i="3"/>
  <c r="D4983" i="3" s="1"/>
  <c r="N4982" i="3" a="1"/>
  <c r="N4982" i="3" s="1"/>
  <c r="M4982" i="3"/>
  <c r="L4982" i="3"/>
  <c r="K4982" i="3"/>
  <c r="G4982" i="3"/>
  <c r="C4982" i="3"/>
  <c r="D4982" i="3" s="1"/>
  <c r="N4981" i="3" a="1"/>
  <c r="N4981" i="3" s="1"/>
  <c r="M4981" i="3"/>
  <c r="L4981" i="3"/>
  <c r="K4981" i="3"/>
  <c r="G4981" i="3"/>
  <c r="C4981" i="3"/>
  <c r="D4981" i="3" s="1"/>
  <c r="N4980" i="3" a="1"/>
  <c r="N4980" i="3" s="1"/>
  <c r="M4980" i="3"/>
  <c r="L4980" i="3"/>
  <c r="K4980" i="3"/>
  <c r="G4980" i="3"/>
  <c r="C4980" i="3"/>
  <c r="D4980" i="3" s="1"/>
  <c r="N4979" i="3" a="1"/>
  <c r="N4979" i="3" s="1"/>
  <c r="M4979" i="3"/>
  <c r="L4979" i="3"/>
  <c r="K4979" i="3"/>
  <c r="G4979" i="3"/>
  <c r="C4979" i="3"/>
  <c r="D4979" i="3" s="1"/>
  <c r="N4978" i="3" a="1"/>
  <c r="N4978" i="3" s="1"/>
  <c r="M4978" i="3"/>
  <c r="L4978" i="3"/>
  <c r="K4978" i="3"/>
  <c r="G4978" i="3"/>
  <c r="C4978" i="3"/>
  <c r="D4978" i="3" s="1"/>
  <c r="N4977" i="3" a="1"/>
  <c r="N4977" i="3" s="1"/>
  <c r="M4977" i="3"/>
  <c r="L4977" i="3"/>
  <c r="K4977" i="3"/>
  <c r="G4977" i="3"/>
  <c r="C4977" i="3"/>
  <c r="D4977" i="3" s="1"/>
  <c r="N4976" i="3" a="1"/>
  <c r="N4976" i="3" s="1"/>
  <c r="M4976" i="3"/>
  <c r="L4976" i="3"/>
  <c r="K4976" i="3"/>
  <c r="G4976" i="3"/>
  <c r="C4976" i="3"/>
  <c r="D4976" i="3" s="1"/>
  <c r="N4975" i="3" a="1"/>
  <c r="N4975" i="3" s="1"/>
  <c r="M4975" i="3"/>
  <c r="L4975" i="3"/>
  <c r="K4975" i="3"/>
  <c r="G4975" i="3"/>
  <c r="C4975" i="3"/>
  <c r="D4975" i="3" s="1"/>
  <c r="N4974" i="3" a="1"/>
  <c r="N4974" i="3" s="1"/>
  <c r="M4974" i="3"/>
  <c r="L4974" i="3"/>
  <c r="K4974" i="3"/>
  <c r="G4974" i="3"/>
  <c r="C4974" i="3"/>
  <c r="D4974" i="3" s="1"/>
  <c r="N4973" i="3" a="1"/>
  <c r="N4973" i="3" s="1"/>
  <c r="M4973" i="3"/>
  <c r="L4973" i="3"/>
  <c r="K4973" i="3"/>
  <c r="G4973" i="3"/>
  <c r="C4973" i="3"/>
  <c r="D4973" i="3" s="1"/>
  <c r="N4972" i="3" a="1"/>
  <c r="N4972" i="3" s="1"/>
  <c r="M4972" i="3"/>
  <c r="L4972" i="3"/>
  <c r="K4972" i="3"/>
  <c r="G4972" i="3"/>
  <c r="C4972" i="3"/>
  <c r="D4972" i="3" s="1"/>
  <c r="N4971" i="3" a="1"/>
  <c r="N4971" i="3" s="1"/>
  <c r="M4971" i="3"/>
  <c r="L4971" i="3"/>
  <c r="K4971" i="3"/>
  <c r="G4971" i="3"/>
  <c r="C4971" i="3"/>
  <c r="D4971" i="3" s="1"/>
  <c r="N4970" i="3" a="1"/>
  <c r="N4970" i="3" s="1"/>
  <c r="M4970" i="3"/>
  <c r="L4970" i="3"/>
  <c r="K4970" i="3"/>
  <c r="G4970" i="3"/>
  <c r="C4970" i="3"/>
  <c r="D4970" i="3" s="1"/>
  <c r="N4969" i="3" a="1"/>
  <c r="N4969" i="3" s="1"/>
  <c r="M4969" i="3"/>
  <c r="L4969" i="3"/>
  <c r="K4969" i="3"/>
  <c r="G4969" i="3"/>
  <c r="C4969" i="3"/>
  <c r="D4969" i="3" s="1"/>
  <c r="N4968" i="3" a="1"/>
  <c r="N4968" i="3" s="1"/>
  <c r="M4968" i="3"/>
  <c r="L4968" i="3"/>
  <c r="K4968" i="3"/>
  <c r="G4968" i="3"/>
  <c r="C4968" i="3"/>
  <c r="D4968" i="3" s="1"/>
  <c r="N4967" i="3" a="1"/>
  <c r="N4967" i="3" s="1"/>
  <c r="M4967" i="3"/>
  <c r="L4967" i="3"/>
  <c r="K4967" i="3"/>
  <c r="G4967" i="3"/>
  <c r="C4967" i="3"/>
  <c r="D4967" i="3" s="1"/>
  <c r="N4966" i="3" a="1"/>
  <c r="N4966" i="3" s="1"/>
  <c r="M4966" i="3"/>
  <c r="L4966" i="3"/>
  <c r="K4966" i="3"/>
  <c r="G4966" i="3"/>
  <c r="D4966" i="3"/>
  <c r="C4966" i="3"/>
  <c r="N4965" i="3" a="1"/>
  <c r="N4965" i="3" s="1"/>
  <c r="M4965" i="3"/>
  <c r="L4965" i="3"/>
  <c r="K4965" i="3"/>
  <c r="G4965" i="3"/>
  <c r="C4965" i="3"/>
  <c r="D4965" i="3" s="1"/>
  <c r="N4964" i="3" a="1"/>
  <c r="N4964" i="3" s="1"/>
  <c r="M4964" i="3"/>
  <c r="L4964" i="3"/>
  <c r="K4964" i="3"/>
  <c r="G4964" i="3"/>
  <c r="C4964" i="3"/>
  <c r="D4964" i="3" s="1"/>
  <c r="N4963" i="3" a="1"/>
  <c r="N4963" i="3" s="1"/>
  <c r="M4963" i="3"/>
  <c r="L4963" i="3"/>
  <c r="K4963" i="3"/>
  <c r="G4963" i="3"/>
  <c r="C4963" i="3"/>
  <c r="D4963" i="3" s="1"/>
  <c r="N4962" i="3" a="1"/>
  <c r="N4962" i="3" s="1"/>
  <c r="M4962" i="3"/>
  <c r="L4962" i="3"/>
  <c r="K4962" i="3"/>
  <c r="G4962" i="3"/>
  <c r="C4962" i="3"/>
  <c r="D4962" i="3" s="1"/>
  <c r="N4961" i="3" a="1"/>
  <c r="N4961" i="3" s="1"/>
  <c r="M4961" i="3"/>
  <c r="L4961" i="3"/>
  <c r="K4961" i="3"/>
  <c r="G4961" i="3"/>
  <c r="C4961" i="3"/>
  <c r="D4961" i="3" s="1"/>
  <c r="N4960" i="3" a="1"/>
  <c r="N4960" i="3" s="1"/>
  <c r="M4960" i="3"/>
  <c r="L4960" i="3"/>
  <c r="K4960" i="3"/>
  <c r="G4960" i="3"/>
  <c r="C4960" i="3"/>
  <c r="D4960" i="3" s="1"/>
  <c r="N4959" i="3" a="1"/>
  <c r="N4959" i="3" s="1"/>
  <c r="M4959" i="3"/>
  <c r="L4959" i="3"/>
  <c r="K4959" i="3"/>
  <c r="G4959" i="3"/>
  <c r="C4959" i="3"/>
  <c r="D4959" i="3" s="1"/>
  <c r="N4958" i="3" a="1"/>
  <c r="N4958" i="3" s="1"/>
  <c r="M4958" i="3"/>
  <c r="L4958" i="3"/>
  <c r="K4958" i="3"/>
  <c r="G4958" i="3"/>
  <c r="C4958" i="3"/>
  <c r="D4958" i="3" s="1"/>
  <c r="N4957" i="3" a="1"/>
  <c r="N4957" i="3" s="1"/>
  <c r="M4957" i="3"/>
  <c r="L4957" i="3"/>
  <c r="K4957" i="3"/>
  <c r="G4957" i="3"/>
  <c r="C4957" i="3"/>
  <c r="D4957" i="3" s="1"/>
  <c r="N4956" i="3" a="1"/>
  <c r="N4956" i="3" s="1"/>
  <c r="M4956" i="3"/>
  <c r="L4956" i="3"/>
  <c r="K4956" i="3"/>
  <c r="G4956" i="3"/>
  <c r="C4956" i="3"/>
  <c r="D4956" i="3" s="1"/>
  <c r="N4955" i="3" a="1"/>
  <c r="N4955" i="3" s="1"/>
  <c r="M4955" i="3"/>
  <c r="L4955" i="3"/>
  <c r="K4955" i="3"/>
  <c r="G4955" i="3"/>
  <c r="C4955" i="3"/>
  <c r="D4955" i="3" s="1"/>
  <c r="N4954" i="3" a="1"/>
  <c r="N4954" i="3" s="1"/>
  <c r="M4954" i="3"/>
  <c r="L4954" i="3"/>
  <c r="K4954" i="3"/>
  <c r="G4954" i="3"/>
  <c r="C4954" i="3"/>
  <c r="D4954" i="3" s="1"/>
  <c r="N4953" i="3" a="1"/>
  <c r="N4953" i="3" s="1"/>
  <c r="M4953" i="3"/>
  <c r="L4953" i="3"/>
  <c r="K4953" i="3"/>
  <c r="G4953" i="3"/>
  <c r="C4953" i="3"/>
  <c r="D4953" i="3" s="1"/>
  <c r="N4952" i="3" a="1"/>
  <c r="N4952" i="3" s="1"/>
  <c r="M4952" i="3"/>
  <c r="L4952" i="3"/>
  <c r="K4952" i="3"/>
  <c r="G4952" i="3"/>
  <c r="C4952" i="3"/>
  <c r="D4952" i="3" s="1"/>
  <c r="N4951" i="3" a="1"/>
  <c r="N4951" i="3" s="1"/>
  <c r="M4951" i="3"/>
  <c r="L4951" i="3"/>
  <c r="K4951" i="3"/>
  <c r="G4951" i="3"/>
  <c r="C4951" i="3"/>
  <c r="D4951" i="3" s="1"/>
  <c r="N4950" i="3" a="1"/>
  <c r="N4950" i="3" s="1"/>
  <c r="M4950" i="3"/>
  <c r="L4950" i="3"/>
  <c r="K4950" i="3"/>
  <c r="G4950" i="3"/>
  <c r="C4950" i="3"/>
  <c r="D4950" i="3" s="1"/>
  <c r="N4949" i="3" a="1"/>
  <c r="N4949" i="3" s="1"/>
  <c r="M4949" i="3"/>
  <c r="L4949" i="3"/>
  <c r="K4949" i="3"/>
  <c r="G4949" i="3"/>
  <c r="C4949" i="3"/>
  <c r="D4949" i="3" s="1"/>
  <c r="N4948" i="3" a="1"/>
  <c r="N4948" i="3" s="1"/>
  <c r="M4948" i="3"/>
  <c r="L4948" i="3"/>
  <c r="K4948" i="3"/>
  <c r="G4948" i="3"/>
  <c r="C4948" i="3"/>
  <c r="D4948" i="3" s="1"/>
  <c r="N4947" i="3" a="1"/>
  <c r="N4947" i="3" s="1"/>
  <c r="M4947" i="3"/>
  <c r="L4947" i="3"/>
  <c r="K4947" i="3"/>
  <c r="G4947" i="3"/>
  <c r="C4947" i="3"/>
  <c r="D4947" i="3" s="1"/>
  <c r="N4946" i="3" a="1"/>
  <c r="N4946" i="3" s="1"/>
  <c r="M4946" i="3"/>
  <c r="L4946" i="3"/>
  <c r="K4946" i="3"/>
  <c r="G4946" i="3"/>
  <c r="C4946" i="3"/>
  <c r="D4946" i="3" s="1"/>
  <c r="N4945" i="3" a="1"/>
  <c r="N4945" i="3" s="1"/>
  <c r="M4945" i="3"/>
  <c r="L4945" i="3"/>
  <c r="K4945" i="3"/>
  <c r="G4945" i="3"/>
  <c r="C4945" i="3"/>
  <c r="D4945" i="3" s="1"/>
  <c r="N4944" i="3" a="1"/>
  <c r="N4944" i="3" s="1"/>
  <c r="M4944" i="3"/>
  <c r="L4944" i="3"/>
  <c r="K4944" i="3"/>
  <c r="G4944" i="3"/>
  <c r="C4944" i="3"/>
  <c r="D4944" i="3" s="1"/>
  <c r="N4943" i="3" a="1"/>
  <c r="N4943" i="3" s="1"/>
  <c r="M4943" i="3"/>
  <c r="L4943" i="3"/>
  <c r="K4943" i="3"/>
  <c r="G4943" i="3"/>
  <c r="C4943" i="3"/>
  <c r="D4943" i="3" s="1"/>
  <c r="N4942" i="3" a="1"/>
  <c r="N4942" i="3" s="1"/>
  <c r="M4942" i="3"/>
  <c r="L4942" i="3"/>
  <c r="K4942" i="3"/>
  <c r="G4942" i="3"/>
  <c r="C4942" i="3"/>
  <c r="D4942" i="3" s="1"/>
  <c r="N4941" i="3" a="1"/>
  <c r="N4941" i="3" s="1"/>
  <c r="M4941" i="3"/>
  <c r="L4941" i="3"/>
  <c r="K4941" i="3"/>
  <c r="G4941" i="3"/>
  <c r="C4941" i="3"/>
  <c r="D4941" i="3" s="1"/>
  <c r="N4940" i="3" a="1"/>
  <c r="N4940" i="3" s="1"/>
  <c r="M4940" i="3"/>
  <c r="L4940" i="3"/>
  <c r="K4940" i="3"/>
  <c r="G4940" i="3"/>
  <c r="C4940" i="3"/>
  <c r="D4940" i="3" s="1"/>
  <c r="N4939" i="3" a="1"/>
  <c r="N4939" i="3" s="1"/>
  <c r="M4939" i="3"/>
  <c r="L4939" i="3"/>
  <c r="K4939" i="3"/>
  <c r="G4939" i="3"/>
  <c r="C4939" i="3"/>
  <c r="D4939" i="3" s="1"/>
  <c r="N4938" i="3" a="1"/>
  <c r="N4938" i="3" s="1"/>
  <c r="M4938" i="3"/>
  <c r="L4938" i="3"/>
  <c r="K4938" i="3"/>
  <c r="G4938" i="3"/>
  <c r="C4938" i="3"/>
  <c r="D4938" i="3" s="1"/>
  <c r="N4937" i="3" a="1"/>
  <c r="N4937" i="3" s="1"/>
  <c r="M4937" i="3"/>
  <c r="L4937" i="3"/>
  <c r="K4937" i="3"/>
  <c r="G4937" i="3"/>
  <c r="C4937" i="3"/>
  <c r="D4937" i="3" s="1"/>
  <c r="N4936" i="3" a="1"/>
  <c r="N4936" i="3" s="1"/>
  <c r="M4936" i="3"/>
  <c r="L4936" i="3"/>
  <c r="K4936" i="3"/>
  <c r="G4936" i="3"/>
  <c r="C4936" i="3"/>
  <c r="D4936" i="3" s="1"/>
  <c r="N4935" i="3" a="1"/>
  <c r="N4935" i="3" s="1"/>
  <c r="M4935" i="3"/>
  <c r="L4935" i="3"/>
  <c r="K4935" i="3"/>
  <c r="G4935" i="3"/>
  <c r="C4935" i="3"/>
  <c r="D4935" i="3" s="1"/>
  <c r="N4934" i="3" a="1"/>
  <c r="N4934" i="3" s="1"/>
  <c r="M4934" i="3"/>
  <c r="L4934" i="3"/>
  <c r="K4934" i="3"/>
  <c r="G4934" i="3"/>
  <c r="C4934" i="3"/>
  <c r="D4934" i="3" s="1"/>
  <c r="N4933" i="3" a="1"/>
  <c r="N4933" i="3" s="1"/>
  <c r="M4933" i="3"/>
  <c r="L4933" i="3"/>
  <c r="K4933" i="3"/>
  <c r="G4933" i="3"/>
  <c r="C4933" i="3"/>
  <c r="D4933" i="3" s="1"/>
  <c r="N4932" i="3" a="1"/>
  <c r="N4932" i="3" s="1"/>
  <c r="M4932" i="3"/>
  <c r="L4932" i="3"/>
  <c r="K4932" i="3"/>
  <c r="G4932" i="3"/>
  <c r="C4932" i="3"/>
  <c r="D4932" i="3" s="1"/>
  <c r="N4931" i="3" a="1"/>
  <c r="N4931" i="3" s="1"/>
  <c r="M4931" i="3"/>
  <c r="L4931" i="3"/>
  <c r="K4931" i="3"/>
  <c r="G4931" i="3"/>
  <c r="C4931" i="3"/>
  <c r="D4931" i="3" s="1"/>
  <c r="N4930" i="3" a="1"/>
  <c r="N4930" i="3" s="1"/>
  <c r="M4930" i="3"/>
  <c r="L4930" i="3"/>
  <c r="K4930" i="3"/>
  <c r="G4930" i="3"/>
  <c r="C4930" i="3"/>
  <c r="D4930" i="3" s="1"/>
  <c r="N4929" i="3" a="1"/>
  <c r="N4929" i="3" s="1"/>
  <c r="M4929" i="3"/>
  <c r="L4929" i="3"/>
  <c r="K4929" i="3"/>
  <c r="G4929" i="3"/>
  <c r="C4929" i="3"/>
  <c r="D4929" i="3" s="1"/>
  <c r="N4928" i="3" a="1"/>
  <c r="N4928" i="3" s="1"/>
  <c r="M4928" i="3"/>
  <c r="L4928" i="3"/>
  <c r="K4928" i="3"/>
  <c r="G4928" i="3"/>
  <c r="C4928" i="3"/>
  <c r="D4928" i="3" s="1"/>
  <c r="N4927" i="3" a="1"/>
  <c r="N4927" i="3" s="1"/>
  <c r="M4927" i="3"/>
  <c r="L4927" i="3"/>
  <c r="K4927" i="3"/>
  <c r="G4927" i="3"/>
  <c r="C4927" i="3"/>
  <c r="D4927" i="3" s="1"/>
  <c r="N4926" i="3" a="1"/>
  <c r="N4926" i="3" s="1"/>
  <c r="M4926" i="3"/>
  <c r="L4926" i="3"/>
  <c r="K4926" i="3"/>
  <c r="G4926" i="3"/>
  <c r="C4926" i="3"/>
  <c r="D4926" i="3" s="1"/>
  <c r="N4925" i="3" a="1"/>
  <c r="N4925" i="3" s="1"/>
  <c r="M4925" i="3"/>
  <c r="L4925" i="3"/>
  <c r="K4925" i="3"/>
  <c r="G4925" i="3"/>
  <c r="C4925" i="3"/>
  <c r="D4925" i="3" s="1"/>
  <c r="N4924" i="3" a="1"/>
  <c r="N4924" i="3" s="1"/>
  <c r="M4924" i="3"/>
  <c r="L4924" i="3"/>
  <c r="K4924" i="3"/>
  <c r="G4924" i="3"/>
  <c r="C4924" i="3"/>
  <c r="D4924" i="3" s="1"/>
  <c r="N4923" i="3" a="1"/>
  <c r="N4923" i="3" s="1"/>
  <c r="M4923" i="3"/>
  <c r="L4923" i="3"/>
  <c r="K4923" i="3"/>
  <c r="G4923" i="3"/>
  <c r="D4923" i="3"/>
  <c r="C4923" i="3"/>
  <c r="N4922" i="3" a="1"/>
  <c r="N4922" i="3" s="1"/>
  <c r="M4922" i="3"/>
  <c r="L4922" i="3"/>
  <c r="K4922" i="3"/>
  <c r="G4922" i="3"/>
  <c r="C4922" i="3"/>
  <c r="D4922" i="3" s="1"/>
  <c r="N4921" i="3" a="1"/>
  <c r="N4921" i="3" s="1"/>
  <c r="M4921" i="3"/>
  <c r="L4921" i="3"/>
  <c r="K4921" i="3"/>
  <c r="G4921" i="3"/>
  <c r="C4921" i="3"/>
  <c r="D4921" i="3" s="1"/>
  <c r="N4920" i="3" a="1"/>
  <c r="N4920" i="3" s="1"/>
  <c r="M4920" i="3"/>
  <c r="L4920" i="3"/>
  <c r="K4920" i="3"/>
  <c r="G4920" i="3"/>
  <c r="C4920" i="3"/>
  <c r="D4920" i="3" s="1"/>
  <c r="N4919" i="3" a="1"/>
  <c r="N4919" i="3" s="1"/>
  <c r="M4919" i="3"/>
  <c r="L4919" i="3"/>
  <c r="K4919" i="3"/>
  <c r="G4919" i="3"/>
  <c r="C4919" i="3"/>
  <c r="D4919" i="3" s="1"/>
  <c r="N4918" i="3" a="1"/>
  <c r="N4918" i="3" s="1"/>
  <c r="M4918" i="3"/>
  <c r="L4918" i="3"/>
  <c r="K4918" i="3"/>
  <c r="G4918" i="3"/>
  <c r="C4918" i="3"/>
  <c r="D4918" i="3" s="1"/>
  <c r="N4917" i="3" a="1"/>
  <c r="N4917" i="3" s="1"/>
  <c r="M4917" i="3"/>
  <c r="L4917" i="3"/>
  <c r="K4917" i="3"/>
  <c r="G4917" i="3"/>
  <c r="C4917" i="3"/>
  <c r="D4917" i="3" s="1"/>
  <c r="N4916" i="3" a="1"/>
  <c r="N4916" i="3" s="1"/>
  <c r="M4916" i="3"/>
  <c r="L4916" i="3"/>
  <c r="K4916" i="3"/>
  <c r="G4916" i="3"/>
  <c r="C4916" i="3"/>
  <c r="D4916" i="3" s="1"/>
  <c r="N4915" i="3" a="1"/>
  <c r="N4915" i="3" s="1"/>
  <c r="M4915" i="3"/>
  <c r="L4915" i="3"/>
  <c r="K4915" i="3"/>
  <c r="G4915" i="3"/>
  <c r="C4915" i="3"/>
  <c r="D4915" i="3" s="1"/>
  <c r="N4914" i="3" a="1"/>
  <c r="N4914" i="3" s="1"/>
  <c r="M4914" i="3"/>
  <c r="L4914" i="3"/>
  <c r="K4914" i="3"/>
  <c r="G4914" i="3"/>
  <c r="C4914" i="3"/>
  <c r="D4914" i="3" s="1"/>
  <c r="N4913" i="3" a="1"/>
  <c r="N4913" i="3" s="1"/>
  <c r="M4913" i="3"/>
  <c r="L4913" i="3"/>
  <c r="K4913" i="3"/>
  <c r="G4913" i="3"/>
  <c r="C4913" i="3"/>
  <c r="D4913" i="3" s="1"/>
  <c r="N4912" i="3" a="1"/>
  <c r="N4912" i="3" s="1"/>
  <c r="M4912" i="3"/>
  <c r="L4912" i="3"/>
  <c r="K4912" i="3"/>
  <c r="G4912" i="3"/>
  <c r="C4912" i="3"/>
  <c r="D4912" i="3" s="1"/>
  <c r="N4911" i="3" a="1"/>
  <c r="N4911" i="3" s="1"/>
  <c r="M4911" i="3"/>
  <c r="L4911" i="3"/>
  <c r="K4911" i="3"/>
  <c r="G4911" i="3"/>
  <c r="C4911" i="3"/>
  <c r="D4911" i="3" s="1"/>
  <c r="N4910" i="3" a="1"/>
  <c r="N4910" i="3" s="1"/>
  <c r="M4910" i="3"/>
  <c r="L4910" i="3"/>
  <c r="K4910" i="3"/>
  <c r="G4910" i="3"/>
  <c r="D4910" i="3"/>
  <c r="C4910" i="3"/>
  <c r="N4909" i="3" a="1"/>
  <c r="N4909" i="3" s="1"/>
  <c r="M4909" i="3"/>
  <c r="L4909" i="3"/>
  <c r="K4909" i="3"/>
  <c r="G4909" i="3"/>
  <c r="C4909" i="3"/>
  <c r="D4909" i="3" s="1"/>
  <c r="N4908" i="3" a="1"/>
  <c r="N4908" i="3" s="1"/>
  <c r="M4908" i="3"/>
  <c r="L4908" i="3"/>
  <c r="K4908" i="3"/>
  <c r="G4908" i="3"/>
  <c r="C4908" i="3"/>
  <c r="D4908" i="3" s="1"/>
  <c r="N4907" i="3" a="1"/>
  <c r="N4907" i="3" s="1"/>
  <c r="M4907" i="3"/>
  <c r="L4907" i="3"/>
  <c r="K4907" i="3"/>
  <c r="G4907" i="3"/>
  <c r="C4907" i="3"/>
  <c r="D4907" i="3" s="1"/>
  <c r="N4906" i="3" a="1"/>
  <c r="N4906" i="3" s="1"/>
  <c r="M4906" i="3"/>
  <c r="L4906" i="3"/>
  <c r="K4906" i="3"/>
  <c r="G4906" i="3"/>
  <c r="C4906" i="3"/>
  <c r="D4906" i="3" s="1"/>
  <c r="N4905" i="3" a="1"/>
  <c r="N4905" i="3" s="1"/>
  <c r="M4905" i="3"/>
  <c r="L4905" i="3"/>
  <c r="K4905" i="3"/>
  <c r="G4905" i="3"/>
  <c r="C4905" i="3"/>
  <c r="D4905" i="3" s="1"/>
  <c r="N4904" i="3" a="1"/>
  <c r="N4904" i="3" s="1"/>
  <c r="M4904" i="3"/>
  <c r="L4904" i="3"/>
  <c r="K4904" i="3"/>
  <c r="G4904" i="3"/>
  <c r="C4904" i="3"/>
  <c r="D4904" i="3" s="1"/>
  <c r="N4903" i="3" a="1"/>
  <c r="N4903" i="3" s="1"/>
  <c r="M4903" i="3"/>
  <c r="L4903" i="3"/>
  <c r="K4903" i="3"/>
  <c r="G4903" i="3"/>
  <c r="C4903" i="3"/>
  <c r="D4903" i="3" s="1"/>
  <c r="N4902" i="3" a="1"/>
  <c r="N4902" i="3" s="1"/>
  <c r="M4902" i="3"/>
  <c r="L4902" i="3"/>
  <c r="K4902" i="3"/>
  <c r="G4902" i="3"/>
  <c r="C4902" i="3"/>
  <c r="D4902" i="3" s="1"/>
  <c r="N4901" i="3" a="1"/>
  <c r="N4901" i="3" s="1"/>
  <c r="M4901" i="3"/>
  <c r="L4901" i="3"/>
  <c r="K4901" i="3"/>
  <c r="G4901" i="3"/>
  <c r="C4901" i="3"/>
  <c r="D4901" i="3" s="1"/>
  <c r="N4900" i="3" a="1"/>
  <c r="N4900" i="3" s="1"/>
  <c r="M4900" i="3"/>
  <c r="L4900" i="3"/>
  <c r="K4900" i="3"/>
  <c r="G4900" i="3"/>
  <c r="C4900" i="3"/>
  <c r="D4900" i="3" s="1"/>
  <c r="N4899" i="3" a="1"/>
  <c r="N4899" i="3" s="1"/>
  <c r="M4899" i="3"/>
  <c r="L4899" i="3"/>
  <c r="K4899" i="3"/>
  <c r="G4899" i="3"/>
  <c r="C4899" i="3"/>
  <c r="D4899" i="3" s="1"/>
  <c r="N4898" i="3" a="1"/>
  <c r="N4898" i="3" s="1"/>
  <c r="M4898" i="3"/>
  <c r="L4898" i="3"/>
  <c r="K4898" i="3"/>
  <c r="G4898" i="3"/>
  <c r="C4898" i="3"/>
  <c r="D4898" i="3" s="1"/>
  <c r="N4897" i="3" a="1"/>
  <c r="N4897" i="3" s="1"/>
  <c r="M4897" i="3"/>
  <c r="L4897" i="3"/>
  <c r="K4897" i="3"/>
  <c r="G4897" i="3"/>
  <c r="C4897" i="3"/>
  <c r="D4897" i="3" s="1"/>
  <c r="N4896" i="3" a="1"/>
  <c r="N4896" i="3" s="1"/>
  <c r="M4896" i="3"/>
  <c r="L4896" i="3"/>
  <c r="K4896" i="3"/>
  <c r="G4896" i="3"/>
  <c r="C4896" i="3"/>
  <c r="D4896" i="3" s="1"/>
  <c r="N4895" i="3" a="1"/>
  <c r="N4895" i="3" s="1"/>
  <c r="M4895" i="3"/>
  <c r="L4895" i="3"/>
  <c r="K4895" i="3"/>
  <c r="G4895" i="3"/>
  <c r="C4895" i="3"/>
  <c r="D4895" i="3" s="1"/>
  <c r="N4894" i="3" a="1"/>
  <c r="N4894" i="3" s="1"/>
  <c r="M4894" i="3"/>
  <c r="L4894" i="3"/>
  <c r="K4894" i="3"/>
  <c r="G4894" i="3"/>
  <c r="C4894" i="3"/>
  <c r="D4894" i="3" s="1"/>
  <c r="N4893" i="3" a="1"/>
  <c r="N4893" i="3" s="1"/>
  <c r="M4893" i="3"/>
  <c r="L4893" i="3"/>
  <c r="K4893" i="3"/>
  <c r="G4893" i="3"/>
  <c r="C4893" i="3"/>
  <c r="D4893" i="3" s="1"/>
  <c r="N4892" i="3" a="1"/>
  <c r="N4892" i="3" s="1"/>
  <c r="M4892" i="3"/>
  <c r="L4892" i="3"/>
  <c r="K4892" i="3"/>
  <c r="G4892" i="3"/>
  <c r="C4892" i="3"/>
  <c r="D4892" i="3" s="1"/>
  <c r="N4891" i="3" a="1"/>
  <c r="N4891" i="3" s="1"/>
  <c r="M4891" i="3"/>
  <c r="L4891" i="3"/>
  <c r="K4891" i="3"/>
  <c r="G4891" i="3"/>
  <c r="C4891" i="3"/>
  <c r="D4891" i="3" s="1"/>
  <c r="N4890" i="3" a="1"/>
  <c r="N4890" i="3" s="1"/>
  <c r="M4890" i="3"/>
  <c r="L4890" i="3"/>
  <c r="K4890" i="3"/>
  <c r="G4890" i="3"/>
  <c r="C4890" i="3"/>
  <c r="D4890" i="3" s="1"/>
  <c r="N4889" i="3" a="1"/>
  <c r="N4889" i="3" s="1"/>
  <c r="M4889" i="3"/>
  <c r="L4889" i="3"/>
  <c r="K4889" i="3"/>
  <c r="G4889" i="3"/>
  <c r="C4889" i="3"/>
  <c r="D4889" i="3" s="1"/>
  <c r="N4888" i="3" a="1"/>
  <c r="N4888" i="3" s="1"/>
  <c r="M4888" i="3"/>
  <c r="L4888" i="3"/>
  <c r="K4888" i="3"/>
  <c r="G4888" i="3"/>
  <c r="C4888" i="3"/>
  <c r="D4888" i="3" s="1"/>
  <c r="N4887" i="3" a="1"/>
  <c r="N4887" i="3" s="1"/>
  <c r="M4887" i="3"/>
  <c r="L4887" i="3"/>
  <c r="K4887" i="3"/>
  <c r="G4887" i="3"/>
  <c r="C4887" i="3"/>
  <c r="D4887" i="3" s="1"/>
  <c r="N4886" i="3" a="1"/>
  <c r="N4886" i="3" s="1"/>
  <c r="M4886" i="3"/>
  <c r="L4886" i="3"/>
  <c r="K4886" i="3"/>
  <c r="G4886" i="3"/>
  <c r="C4886" i="3"/>
  <c r="D4886" i="3" s="1"/>
  <c r="N4885" i="3" a="1"/>
  <c r="N4885" i="3" s="1"/>
  <c r="M4885" i="3"/>
  <c r="L4885" i="3"/>
  <c r="K4885" i="3"/>
  <c r="G4885" i="3"/>
  <c r="C4885" i="3"/>
  <c r="D4885" i="3" s="1"/>
  <c r="N4884" i="3" a="1"/>
  <c r="N4884" i="3" s="1"/>
  <c r="M4884" i="3"/>
  <c r="L4884" i="3"/>
  <c r="K4884" i="3"/>
  <c r="G4884" i="3"/>
  <c r="C4884" i="3"/>
  <c r="D4884" i="3" s="1"/>
  <c r="N4883" i="3" a="1"/>
  <c r="N4883" i="3" s="1"/>
  <c r="M4883" i="3"/>
  <c r="L4883" i="3"/>
  <c r="K4883" i="3"/>
  <c r="G4883" i="3"/>
  <c r="C4883" i="3"/>
  <c r="D4883" i="3" s="1"/>
  <c r="N4882" i="3" a="1"/>
  <c r="N4882" i="3" s="1"/>
  <c r="M4882" i="3"/>
  <c r="L4882" i="3"/>
  <c r="K4882" i="3"/>
  <c r="G4882" i="3"/>
  <c r="C4882" i="3"/>
  <c r="D4882" i="3" s="1"/>
  <c r="N4881" i="3" a="1"/>
  <c r="N4881" i="3" s="1"/>
  <c r="M4881" i="3"/>
  <c r="L4881" i="3"/>
  <c r="K4881" i="3"/>
  <c r="G4881" i="3"/>
  <c r="C4881" i="3"/>
  <c r="D4881" i="3" s="1"/>
  <c r="N4880" i="3" a="1"/>
  <c r="N4880" i="3" s="1"/>
  <c r="M4880" i="3"/>
  <c r="L4880" i="3"/>
  <c r="K4880" i="3"/>
  <c r="G4880" i="3"/>
  <c r="C4880" i="3"/>
  <c r="D4880" i="3" s="1"/>
  <c r="N4879" i="3" a="1"/>
  <c r="N4879" i="3" s="1"/>
  <c r="M4879" i="3"/>
  <c r="L4879" i="3"/>
  <c r="K4879" i="3"/>
  <c r="G4879" i="3"/>
  <c r="C4879" i="3"/>
  <c r="D4879" i="3" s="1"/>
  <c r="N4878" i="3" a="1"/>
  <c r="N4878" i="3" s="1"/>
  <c r="M4878" i="3"/>
  <c r="L4878" i="3"/>
  <c r="K4878" i="3"/>
  <c r="G4878" i="3"/>
  <c r="C4878" i="3"/>
  <c r="D4878" i="3" s="1"/>
  <c r="N4877" i="3" a="1"/>
  <c r="N4877" i="3" s="1"/>
  <c r="M4877" i="3"/>
  <c r="L4877" i="3"/>
  <c r="K4877" i="3"/>
  <c r="G4877" i="3"/>
  <c r="C4877" i="3"/>
  <c r="D4877" i="3" s="1"/>
  <c r="N4876" i="3" a="1"/>
  <c r="N4876" i="3" s="1"/>
  <c r="M4876" i="3"/>
  <c r="L4876" i="3"/>
  <c r="K4876" i="3"/>
  <c r="G4876" i="3"/>
  <c r="C4876" i="3"/>
  <c r="D4876" i="3" s="1"/>
  <c r="N4875" i="3" a="1"/>
  <c r="N4875" i="3" s="1"/>
  <c r="M4875" i="3"/>
  <c r="L4875" i="3"/>
  <c r="K4875" i="3"/>
  <c r="G4875" i="3"/>
  <c r="C4875" i="3"/>
  <c r="D4875" i="3" s="1"/>
  <c r="N4874" i="3" a="1"/>
  <c r="N4874" i="3" s="1"/>
  <c r="M4874" i="3"/>
  <c r="L4874" i="3"/>
  <c r="K4874" i="3"/>
  <c r="G4874" i="3"/>
  <c r="C4874" i="3"/>
  <c r="D4874" i="3" s="1"/>
  <c r="N4873" i="3" a="1"/>
  <c r="N4873" i="3" s="1"/>
  <c r="M4873" i="3"/>
  <c r="L4873" i="3"/>
  <c r="K4873" i="3"/>
  <c r="G4873" i="3"/>
  <c r="C4873" i="3"/>
  <c r="D4873" i="3" s="1"/>
  <c r="N4872" i="3" a="1"/>
  <c r="N4872" i="3" s="1"/>
  <c r="M4872" i="3"/>
  <c r="L4872" i="3"/>
  <c r="K4872" i="3"/>
  <c r="G4872" i="3"/>
  <c r="C4872" i="3"/>
  <c r="D4872" i="3" s="1"/>
  <c r="N4871" i="3" a="1"/>
  <c r="N4871" i="3" s="1"/>
  <c r="M4871" i="3"/>
  <c r="L4871" i="3"/>
  <c r="K4871" i="3"/>
  <c r="G4871" i="3"/>
  <c r="C4871" i="3"/>
  <c r="D4871" i="3" s="1"/>
  <c r="N4870" i="3" a="1"/>
  <c r="N4870" i="3" s="1"/>
  <c r="M4870" i="3"/>
  <c r="L4870" i="3"/>
  <c r="K4870" i="3"/>
  <c r="G4870" i="3"/>
  <c r="C4870" i="3"/>
  <c r="D4870" i="3" s="1"/>
  <c r="N4869" i="3" a="1"/>
  <c r="N4869" i="3" s="1"/>
  <c r="M4869" i="3"/>
  <c r="L4869" i="3"/>
  <c r="K4869" i="3"/>
  <c r="G4869" i="3"/>
  <c r="C4869" i="3"/>
  <c r="D4869" i="3" s="1"/>
  <c r="N4868" i="3" a="1"/>
  <c r="N4868" i="3" s="1"/>
  <c r="M4868" i="3"/>
  <c r="L4868" i="3"/>
  <c r="K4868" i="3"/>
  <c r="G4868" i="3"/>
  <c r="C4868" i="3"/>
  <c r="D4868" i="3" s="1"/>
  <c r="N4867" i="3" a="1"/>
  <c r="N4867" i="3" s="1"/>
  <c r="M4867" i="3"/>
  <c r="L4867" i="3"/>
  <c r="K4867" i="3"/>
  <c r="G4867" i="3"/>
  <c r="D4867" i="3"/>
  <c r="C4867" i="3"/>
  <c r="N4866" i="3" a="1"/>
  <c r="N4866" i="3" s="1"/>
  <c r="M4866" i="3"/>
  <c r="L4866" i="3"/>
  <c r="K4866" i="3"/>
  <c r="G4866" i="3"/>
  <c r="C4866" i="3"/>
  <c r="D4866" i="3" s="1"/>
  <c r="N4865" i="3" a="1"/>
  <c r="N4865" i="3" s="1"/>
  <c r="M4865" i="3"/>
  <c r="L4865" i="3"/>
  <c r="K4865" i="3"/>
  <c r="G4865" i="3"/>
  <c r="C4865" i="3"/>
  <c r="D4865" i="3" s="1"/>
  <c r="N4864" i="3" a="1"/>
  <c r="N4864" i="3" s="1"/>
  <c r="M4864" i="3"/>
  <c r="L4864" i="3"/>
  <c r="K4864" i="3"/>
  <c r="G4864" i="3"/>
  <c r="C4864" i="3"/>
  <c r="D4864" i="3" s="1"/>
  <c r="N4863" i="3" a="1"/>
  <c r="N4863" i="3" s="1"/>
  <c r="M4863" i="3"/>
  <c r="L4863" i="3"/>
  <c r="K4863" i="3"/>
  <c r="G4863" i="3"/>
  <c r="C4863" i="3"/>
  <c r="D4863" i="3" s="1"/>
  <c r="N4862" i="3" a="1"/>
  <c r="N4862" i="3" s="1"/>
  <c r="M4862" i="3"/>
  <c r="L4862" i="3"/>
  <c r="K4862" i="3"/>
  <c r="G4862" i="3"/>
  <c r="C4862" i="3"/>
  <c r="D4862" i="3" s="1"/>
  <c r="N4861" i="3" a="1"/>
  <c r="N4861" i="3" s="1"/>
  <c r="M4861" i="3"/>
  <c r="L4861" i="3"/>
  <c r="K4861" i="3"/>
  <c r="G4861" i="3"/>
  <c r="C4861" i="3"/>
  <c r="D4861" i="3" s="1"/>
  <c r="N4860" i="3" a="1"/>
  <c r="N4860" i="3" s="1"/>
  <c r="M4860" i="3"/>
  <c r="L4860" i="3"/>
  <c r="K4860" i="3"/>
  <c r="G4860" i="3"/>
  <c r="C4860" i="3"/>
  <c r="D4860" i="3" s="1"/>
  <c r="N4859" i="3" a="1"/>
  <c r="N4859" i="3" s="1"/>
  <c r="M4859" i="3"/>
  <c r="L4859" i="3"/>
  <c r="K4859" i="3"/>
  <c r="G4859" i="3"/>
  <c r="C4859" i="3"/>
  <c r="D4859" i="3" s="1"/>
  <c r="N4858" i="3" a="1"/>
  <c r="N4858" i="3" s="1"/>
  <c r="M4858" i="3"/>
  <c r="L4858" i="3"/>
  <c r="K4858" i="3"/>
  <c r="G4858" i="3"/>
  <c r="C4858" i="3"/>
  <c r="D4858" i="3" s="1"/>
  <c r="N4857" i="3" a="1"/>
  <c r="N4857" i="3" s="1"/>
  <c r="M4857" i="3"/>
  <c r="L4857" i="3"/>
  <c r="K4857" i="3"/>
  <c r="G4857" i="3"/>
  <c r="C4857" i="3"/>
  <c r="D4857" i="3" s="1"/>
  <c r="N4856" i="3" a="1"/>
  <c r="N4856" i="3" s="1"/>
  <c r="M4856" i="3"/>
  <c r="L4856" i="3"/>
  <c r="K4856" i="3"/>
  <c r="G4856" i="3"/>
  <c r="C4856" i="3"/>
  <c r="D4856" i="3" s="1"/>
  <c r="N4855" i="3" a="1"/>
  <c r="N4855" i="3" s="1"/>
  <c r="M4855" i="3"/>
  <c r="L4855" i="3"/>
  <c r="K4855" i="3"/>
  <c r="G4855" i="3"/>
  <c r="C4855" i="3"/>
  <c r="D4855" i="3" s="1"/>
  <c r="N4854" i="3" a="1"/>
  <c r="N4854" i="3" s="1"/>
  <c r="M4854" i="3"/>
  <c r="L4854" i="3"/>
  <c r="K4854" i="3"/>
  <c r="G4854" i="3"/>
  <c r="D4854" i="3"/>
  <c r="C4854" i="3"/>
  <c r="N4853" i="3" a="1"/>
  <c r="N4853" i="3" s="1"/>
  <c r="M4853" i="3"/>
  <c r="L4853" i="3"/>
  <c r="K4853" i="3"/>
  <c r="G4853" i="3"/>
  <c r="C4853" i="3"/>
  <c r="D4853" i="3" s="1"/>
  <c r="N4852" i="3" a="1"/>
  <c r="N4852" i="3" s="1"/>
  <c r="M4852" i="3"/>
  <c r="L4852" i="3"/>
  <c r="K4852" i="3"/>
  <c r="G4852" i="3"/>
  <c r="C4852" i="3"/>
  <c r="D4852" i="3" s="1"/>
  <c r="N4851" i="3" a="1"/>
  <c r="N4851" i="3" s="1"/>
  <c r="M4851" i="3"/>
  <c r="L4851" i="3"/>
  <c r="K4851" i="3"/>
  <c r="G4851" i="3"/>
  <c r="C4851" i="3"/>
  <c r="D4851" i="3" s="1"/>
  <c r="N4850" i="3" a="1"/>
  <c r="N4850" i="3" s="1"/>
  <c r="M4850" i="3"/>
  <c r="L4850" i="3"/>
  <c r="K4850" i="3"/>
  <c r="G4850" i="3"/>
  <c r="C4850" i="3"/>
  <c r="D4850" i="3" s="1"/>
  <c r="N4849" i="3" a="1"/>
  <c r="N4849" i="3" s="1"/>
  <c r="M4849" i="3"/>
  <c r="L4849" i="3"/>
  <c r="K4849" i="3"/>
  <c r="G4849" i="3"/>
  <c r="C4849" i="3"/>
  <c r="D4849" i="3" s="1"/>
  <c r="N4848" i="3" a="1"/>
  <c r="N4848" i="3" s="1"/>
  <c r="M4848" i="3"/>
  <c r="L4848" i="3"/>
  <c r="K4848" i="3"/>
  <c r="G4848" i="3"/>
  <c r="C4848" i="3"/>
  <c r="D4848" i="3" s="1"/>
  <c r="N4847" i="3" a="1"/>
  <c r="N4847" i="3" s="1"/>
  <c r="M4847" i="3"/>
  <c r="L4847" i="3"/>
  <c r="K4847" i="3"/>
  <c r="G4847" i="3"/>
  <c r="C4847" i="3"/>
  <c r="D4847" i="3" s="1"/>
  <c r="N4846" i="3" a="1"/>
  <c r="N4846" i="3" s="1"/>
  <c r="M4846" i="3"/>
  <c r="L4846" i="3"/>
  <c r="K4846" i="3"/>
  <c r="G4846" i="3"/>
  <c r="C4846" i="3"/>
  <c r="D4846" i="3" s="1"/>
  <c r="N4845" i="3" a="1"/>
  <c r="N4845" i="3" s="1"/>
  <c r="M4845" i="3"/>
  <c r="L4845" i="3"/>
  <c r="K4845" i="3"/>
  <c r="G4845" i="3"/>
  <c r="C4845" i="3"/>
  <c r="D4845" i="3" s="1"/>
  <c r="N4844" i="3" a="1"/>
  <c r="N4844" i="3" s="1"/>
  <c r="M4844" i="3"/>
  <c r="L4844" i="3"/>
  <c r="K4844" i="3"/>
  <c r="G4844" i="3"/>
  <c r="C4844" i="3"/>
  <c r="D4844" i="3" s="1"/>
  <c r="N4843" i="3" a="1"/>
  <c r="N4843" i="3" s="1"/>
  <c r="M4843" i="3"/>
  <c r="L4843" i="3"/>
  <c r="K4843" i="3"/>
  <c r="G4843" i="3"/>
  <c r="C4843" i="3"/>
  <c r="D4843" i="3" s="1"/>
  <c r="N4842" i="3" a="1"/>
  <c r="N4842" i="3" s="1"/>
  <c r="M4842" i="3"/>
  <c r="L4842" i="3"/>
  <c r="K4842" i="3"/>
  <c r="G4842" i="3"/>
  <c r="C4842" i="3"/>
  <c r="D4842" i="3" s="1"/>
  <c r="N4841" i="3" a="1"/>
  <c r="N4841" i="3" s="1"/>
  <c r="M4841" i="3"/>
  <c r="L4841" i="3"/>
  <c r="K4841" i="3"/>
  <c r="G4841" i="3"/>
  <c r="C4841" i="3"/>
  <c r="D4841" i="3" s="1"/>
  <c r="N4840" i="3" a="1"/>
  <c r="N4840" i="3" s="1"/>
  <c r="M4840" i="3"/>
  <c r="L4840" i="3"/>
  <c r="K4840" i="3"/>
  <c r="G4840" i="3"/>
  <c r="C4840" i="3"/>
  <c r="D4840" i="3" s="1"/>
  <c r="N4839" i="3" a="1"/>
  <c r="N4839" i="3" s="1"/>
  <c r="M4839" i="3"/>
  <c r="L4839" i="3"/>
  <c r="K4839" i="3"/>
  <c r="G4839" i="3"/>
  <c r="C4839" i="3"/>
  <c r="D4839" i="3" s="1"/>
  <c r="N4838" i="3" a="1"/>
  <c r="N4838" i="3" s="1"/>
  <c r="M4838" i="3"/>
  <c r="L4838" i="3"/>
  <c r="K4838" i="3"/>
  <c r="G4838" i="3"/>
  <c r="C4838" i="3"/>
  <c r="D4838" i="3" s="1"/>
  <c r="N4837" i="3" a="1"/>
  <c r="N4837" i="3" s="1"/>
  <c r="M4837" i="3"/>
  <c r="L4837" i="3"/>
  <c r="K4837" i="3"/>
  <c r="G4837" i="3"/>
  <c r="C4837" i="3"/>
  <c r="D4837" i="3" s="1"/>
  <c r="N4836" i="3" a="1"/>
  <c r="N4836" i="3" s="1"/>
  <c r="M4836" i="3"/>
  <c r="L4836" i="3"/>
  <c r="K4836" i="3"/>
  <c r="G4836" i="3"/>
  <c r="C4836" i="3"/>
  <c r="D4836" i="3" s="1"/>
  <c r="N4835" i="3" a="1"/>
  <c r="N4835" i="3" s="1"/>
  <c r="M4835" i="3"/>
  <c r="L4835" i="3"/>
  <c r="K4835" i="3"/>
  <c r="G4835" i="3"/>
  <c r="C4835" i="3"/>
  <c r="D4835" i="3" s="1"/>
  <c r="N4834" i="3" a="1"/>
  <c r="N4834" i="3" s="1"/>
  <c r="M4834" i="3"/>
  <c r="L4834" i="3"/>
  <c r="K4834" i="3"/>
  <c r="G4834" i="3"/>
  <c r="C4834" i="3"/>
  <c r="D4834" i="3" s="1"/>
  <c r="N4833" i="3" a="1"/>
  <c r="N4833" i="3" s="1"/>
  <c r="M4833" i="3"/>
  <c r="L4833" i="3"/>
  <c r="K4833" i="3"/>
  <c r="G4833" i="3"/>
  <c r="C4833" i="3"/>
  <c r="D4833" i="3" s="1"/>
  <c r="N4832" i="3" a="1"/>
  <c r="N4832" i="3" s="1"/>
  <c r="M4832" i="3"/>
  <c r="L4832" i="3"/>
  <c r="K4832" i="3"/>
  <c r="G4832" i="3"/>
  <c r="C4832" i="3"/>
  <c r="D4832" i="3" s="1"/>
  <c r="N4831" i="3" a="1"/>
  <c r="N4831" i="3" s="1"/>
  <c r="M4831" i="3"/>
  <c r="L4831" i="3"/>
  <c r="K4831" i="3"/>
  <c r="G4831" i="3"/>
  <c r="C4831" i="3"/>
  <c r="D4831" i="3" s="1"/>
  <c r="N4830" i="3" a="1"/>
  <c r="N4830" i="3" s="1"/>
  <c r="M4830" i="3"/>
  <c r="L4830" i="3"/>
  <c r="K4830" i="3"/>
  <c r="G4830" i="3"/>
  <c r="C4830" i="3"/>
  <c r="D4830" i="3" s="1"/>
  <c r="N4829" i="3" a="1"/>
  <c r="N4829" i="3" s="1"/>
  <c r="M4829" i="3"/>
  <c r="L4829" i="3"/>
  <c r="K4829" i="3"/>
  <c r="G4829" i="3"/>
  <c r="C4829" i="3"/>
  <c r="D4829" i="3" s="1"/>
  <c r="N4828" i="3" a="1"/>
  <c r="N4828" i="3" s="1"/>
  <c r="M4828" i="3"/>
  <c r="L4828" i="3"/>
  <c r="K4828" i="3"/>
  <c r="G4828" i="3"/>
  <c r="C4828" i="3"/>
  <c r="D4828" i="3" s="1"/>
  <c r="N4827" i="3" a="1"/>
  <c r="N4827" i="3" s="1"/>
  <c r="M4827" i="3"/>
  <c r="L4827" i="3"/>
  <c r="K4827" i="3"/>
  <c r="G4827" i="3"/>
  <c r="C4827" i="3"/>
  <c r="D4827" i="3" s="1"/>
  <c r="N4826" i="3" a="1"/>
  <c r="N4826" i="3" s="1"/>
  <c r="M4826" i="3"/>
  <c r="L4826" i="3"/>
  <c r="K4826" i="3"/>
  <c r="G4826" i="3"/>
  <c r="C4826" i="3"/>
  <c r="D4826" i="3" s="1"/>
  <c r="N4825" i="3" a="1"/>
  <c r="N4825" i="3" s="1"/>
  <c r="M4825" i="3"/>
  <c r="L4825" i="3"/>
  <c r="K4825" i="3"/>
  <c r="G4825" i="3"/>
  <c r="C4825" i="3"/>
  <c r="D4825" i="3" s="1"/>
  <c r="N4824" i="3" a="1"/>
  <c r="N4824" i="3" s="1"/>
  <c r="M4824" i="3"/>
  <c r="L4824" i="3"/>
  <c r="K4824" i="3"/>
  <c r="G4824" i="3"/>
  <c r="C4824" i="3"/>
  <c r="D4824" i="3" s="1"/>
  <c r="N4823" i="3" a="1"/>
  <c r="N4823" i="3" s="1"/>
  <c r="M4823" i="3"/>
  <c r="L4823" i="3"/>
  <c r="K4823" i="3"/>
  <c r="G4823" i="3"/>
  <c r="C4823" i="3"/>
  <c r="D4823" i="3" s="1"/>
  <c r="N4822" i="3" a="1"/>
  <c r="N4822" i="3" s="1"/>
  <c r="M4822" i="3"/>
  <c r="L4822" i="3"/>
  <c r="K4822" i="3"/>
  <c r="G4822" i="3"/>
  <c r="C4822" i="3"/>
  <c r="D4822" i="3" s="1"/>
  <c r="N4821" i="3" a="1"/>
  <c r="N4821" i="3" s="1"/>
  <c r="M4821" i="3"/>
  <c r="L4821" i="3"/>
  <c r="K4821" i="3"/>
  <c r="G4821" i="3"/>
  <c r="C4821" i="3"/>
  <c r="D4821" i="3" s="1"/>
  <c r="N4820" i="3" a="1"/>
  <c r="N4820" i="3" s="1"/>
  <c r="M4820" i="3"/>
  <c r="L4820" i="3"/>
  <c r="K4820" i="3"/>
  <c r="G4820" i="3"/>
  <c r="C4820" i="3"/>
  <c r="D4820" i="3" s="1"/>
  <c r="N4819" i="3" a="1"/>
  <c r="N4819" i="3" s="1"/>
  <c r="M4819" i="3"/>
  <c r="L4819" i="3"/>
  <c r="K4819" i="3"/>
  <c r="G4819" i="3"/>
  <c r="C4819" i="3"/>
  <c r="D4819" i="3" s="1"/>
  <c r="N4818" i="3" a="1"/>
  <c r="N4818" i="3" s="1"/>
  <c r="M4818" i="3"/>
  <c r="L4818" i="3"/>
  <c r="K4818" i="3"/>
  <c r="G4818" i="3"/>
  <c r="C4818" i="3"/>
  <c r="D4818" i="3" s="1"/>
  <c r="N4817" i="3" a="1"/>
  <c r="N4817" i="3" s="1"/>
  <c r="M4817" i="3"/>
  <c r="L4817" i="3"/>
  <c r="K4817" i="3"/>
  <c r="G4817" i="3"/>
  <c r="C4817" i="3"/>
  <c r="D4817" i="3" s="1"/>
  <c r="N4816" i="3" a="1"/>
  <c r="N4816" i="3" s="1"/>
  <c r="M4816" i="3"/>
  <c r="L4816" i="3"/>
  <c r="K4816" i="3"/>
  <c r="G4816" i="3"/>
  <c r="C4816" i="3"/>
  <c r="D4816" i="3" s="1"/>
  <c r="N4815" i="3" a="1"/>
  <c r="N4815" i="3" s="1"/>
  <c r="M4815" i="3"/>
  <c r="L4815" i="3"/>
  <c r="K4815" i="3"/>
  <c r="G4815" i="3"/>
  <c r="C4815" i="3"/>
  <c r="D4815" i="3" s="1"/>
  <c r="N4814" i="3" a="1"/>
  <c r="N4814" i="3" s="1"/>
  <c r="M4814" i="3"/>
  <c r="L4814" i="3"/>
  <c r="K4814" i="3"/>
  <c r="G4814" i="3"/>
  <c r="C4814" i="3"/>
  <c r="D4814" i="3" s="1"/>
  <c r="N4813" i="3" a="1"/>
  <c r="N4813" i="3" s="1"/>
  <c r="M4813" i="3"/>
  <c r="L4813" i="3"/>
  <c r="K4813" i="3"/>
  <c r="G4813" i="3"/>
  <c r="C4813" i="3"/>
  <c r="D4813" i="3" s="1"/>
  <c r="N4812" i="3" a="1"/>
  <c r="N4812" i="3" s="1"/>
  <c r="M4812" i="3"/>
  <c r="L4812" i="3"/>
  <c r="K4812" i="3"/>
  <c r="G4812" i="3"/>
  <c r="C4812" i="3"/>
  <c r="D4812" i="3" s="1"/>
  <c r="N4811" i="3" a="1"/>
  <c r="N4811" i="3" s="1"/>
  <c r="M4811" i="3"/>
  <c r="L4811" i="3"/>
  <c r="K4811" i="3"/>
  <c r="G4811" i="3"/>
  <c r="C4811" i="3"/>
  <c r="D4811" i="3" s="1"/>
  <c r="N4810" i="3" a="1"/>
  <c r="N4810" i="3" s="1"/>
  <c r="M4810" i="3"/>
  <c r="L4810" i="3"/>
  <c r="K4810" i="3"/>
  <c r="G4810" i="3"/>
  <c r="C4810" i="3"/>
  <c r="D4810" i="3" s="1"/>
  <c r="N4809" i="3" a="1"/>
  <c r="N4809" i="3" s="1"/>
  <c r="M4809" i="3"/>
  <c r="L4809" i="3"/>
  <c r="K4809" i="3"/>
  <c r="G4809" i="3"/>
  <c r="C4809" i="3"/>
  <c r="D4809" i="3" s="1"/>
  <c r="N4808" i="3" a="1"/>
  <c r="N4808" i="3" s="1"/>
  <c r="M4808" i="3"/>
  <c r="L4808" i="3"/>
  <c r="K4808" i="3"/>
  <c r="G4808" i="3"/>
  <c r="C4808" i="3"/>
  <c r="D4808" i="3" s="1"/>
  <c r="N4807" i="3" a="1"/>
  <c r="N4807" i="3" s="1"/>
  <c r="M4807" i="3"/>
  <c r="L4807" i="3"/>
  <c r="K4807" i="3"/>
  <c r="G4807" i="3"/>
  <c r="C4807" i="3"/>
  <c r="D4807" i="3" s="1"/>
  <c r="N4806" i="3" a="1"/>
  <c r="N4806" i="3" s="1"/>
  <c r="M4806" i="3"/>
  <c r="L4806" i="3"/>
  <c r="K4806" i="3"/>
  <c r="G4806" i="3"/>
  <c r="C4806" i="3"/>
  <c r="D4806" i="3" s="1"/>
  <c r="N4805" i="3" a="1"/>
  <c r="N4805" i="3" s="1"/>
  <c r="M4805" i="3"/>
  <c r="L4805" i="3"/>
  <c r="K4805" i="3"/>
  <c r="G4805" i="3"/>
  <c r="C4805" i="3"/>
  <c r="D4805" i="3" s="1"/>
  <c r="N4804" i="3" a="1"/>
  <c r="N4804" i="3" s="1"/>
  <c r="M4804" i="3"/>
  <c r="L4804" i="3"/>
  <c r="K4804" i="3"/>
  <c r="G4804" i="3"/>
  <c r="C4804" i="3"/>
  <c r="D4804" i="3" s="1"/>
  <c r="N4803" i="3" a="1"/>
  <c r="N4803" i="3" s="1"/>
  <c r="M4803" i="3"/>
  <c r="L4803" i="3"/>
  <c r="K4803" i="3"/>
  <c r="G4803" i="3"/>
  <c r="C4803" i="3"/>
  <c r="D4803" i="3" s="1"/>
  <c r="N4802" i="3" a="1"/>
  <c r="N4802" i="3" s="1"/>
  <c r="M4802" i="3"/>
  <c r="L4802" i="3"/>
  <c r="K4802" i="3"/>
  <c r="G4802" i="3"/>
  <c r="C4802" i="3"/>
  <c r="D4802" i="3" s="1"/>
  <c r="N4801" i="3" a="1"/>
  <c r="N4801" i="3" s="1"/>
  <c r="M4801" i="3"/>
  <c r="L4801" i="3"/>
  <c r="K4801" i="3"/>
  <c r="G4801" i="3"/>
  <c r="C4801" i="3"/>
  <c r="D4801" i="3" s="1"/>
  <c r="N4800" i="3" a="1"/>
  <c r="N4800" i="3" s="1"/>
  <c r="M4800" i="3"/>
  <c r="L4800" i="3"/>
  <c r="K4800" i="3"/>
  <c r="G4800" i="3"/>
  <c r="C4800" i="3"/>
  <c r="D4800" i="3" s="1"/>
  <c r="N4799" i="3" a="1"/>
  <c r="N4799" i="3" s="1"/>
  <c r="M4799" i="3"/>
  <c r="L4799" i="3"/>
  <c r="K4799" i="3"/>
  <c r="G4799" i="3"/>
  <c r="C4799" i="3"/>
  <c r="D4799" i="3" s="1"/>
  <c r="N4798" i="3" a="1"/>
  <c r="N4798" i="3" s="1"/>
  <c r="M4798" i="3"/>
  <c r="L4798" i="3"/>
  <c r="K4798" i="3"/>
  <c r="G4798" i="3"/>
  <c r="C4798" i="3"/>
  <c r="D4798" i="3" s="1"/>
  <c r="N4797" i="3" a="1"/>
  <c r="N4797" i="3" s="1"/>
  <c r="M4797" i="3"/>
  <c r="L4797" i="3"/>
  <c r="K4797" i="3"/>
  <c r="G4797" i="3"/>
  <c r="C4797" i="3"/>
  <c r="D4797" i="3" s="1"/>
  <c r="N4796" i="3" a="1"/>
  <c r="N4796" i="3" s="1"/>
  <c r="M4796" i="3"/>
  <c r="L4796" i="3"/>
  <c r="K4796" i="3"/>
  <c r="G4796" i="3"/>
  <c r="C4796" i="3"/>
  <c r="D4796" i="3" s="1"/>
  <c r="N4795" i="3" a="1"/>
  <c r="N4795" i="3" s="1"/>
  <c r="M4795" i="3"/>
  <c r="L4795" i="3"/>
  <c r="K4795" i="3"/>
  <c r="G4795" i="3"/>
  <c r="C4795" i="3"/>
  <c r="D4795" i="3" s="1"/>
  <c r="N4794" i="3" a="1"/>
  <c r="N4794" i="3" s="1"/>
  <c r="M4794" i="3"/>
  <c r="L4794" i="3"/>
  <c r="K4794" i="3"/>
  <c r="G4794" i="3"/>
  <c r="C4794" i="3"/>
  <c r="D4794" i="3" s="1"/>
  <c r="N4793" i="3" a="1"/>
  <c r="N4793" i="3" s="1"/>
  <c r="M4793" i="3"/>
  <c r="L4793" i="3"/>
  <c r="K4793" i="3"/>
  <c r="G4793" i="3"/>
  <c r="C4793" i="3"/>
  <c r="D4793" i="3" s="1"/>
  <c r="N4792" i="3" a="1"/>
  <c r="N4792" i="3" s="1"/>
  <c r="M4792" i="3"/>
  <c r="L4792" i="3"/>
  <c r="K4792" i="3"/>
  <c r="G4792" i="3"/>
  <c r="C4792" i="3"/>
  <c r="D4792" i="3" s="1"/>
  <c r="N4791" i="3" a="1"/>
  <c r="N4791" i="3" s="1"/>
  <c r="M4791" i="3"/>
  <c r="L4791" i="3"/>
  <c r="K4791" i="3"/>
  <c r="G4791" i="3"/>
  <c r="C4791" i="3"/>
  <c r="D4791" i="3" s="1"/>
  <c r="N4790" i="3" a="1"/>
  <c r="N4790" i="3" s="1"/>
  <c r="M4790" i="3"/>
  <c r="L4790" i="3"/>
  <c r="K4790" i="3"/>
  <c r="G4790" i="3"/>
  <c r="C4790" i="3"/>
  <c r="D4790" i="3" s="1"/>
  <c r="N4789" i="3" a="1"/>
  <c r="N4789" i="3" s="1"/>
  <c r="M4789" i="3"/>
  <c r="L4789" i="3"/>
  <c r="K4789" i="3"/>
  <c r="G4789" i="3"/>
  <c r="C4789" i="3"/>
  <c r="D4789" i="3" s="1"/>
  <c r="N4788" i="3" a="1"/>
  <c r="N4788" i="3" s="1"/>
  <c r="M4788" i="3"/>
  <c r="L4788" i="3"/>
  <c r="K4788" i="3"/>
  <c r="G4788" i="3"/>
  <c r="C4788" i="3"/>
  <c r="D4788" i="3" s="1"/>
  <c r="N4787" i="3" a="1"/>
  <c r="N4787" i="3" s="1"/>
  <c r="M4787" i="3"/>
  <c r="L4787" i="3"/>
  <c r="K4787" i="3"/>
  <c r="G4787" i="3"/>
  <c r="C4787" i="3"/>
  <c r="D4787" i="3" s="1"/>
  <c r="N4786" i="3" a="1"/>
  <c r="N4786" i="3" s="1"/>
  <c r="M4786" i="3"/>
  <c r="L4786" i="3"/>
  <c r="K4786" i="3"/>
  <c r="G4786" i="3"/>
  <c r="C4786" i="3"/>
  <c r="D4786" i="3" s="1"/>
  <c r="N4785" i="3" a="1"/>
  <c r="N4785" i="3" s="1"/>
  <c r="M4785" i="3"/>
  <c r="L4785" i="3"/>
  <c r="K4785" i="3"/>
  <c r="G4785" i="3"/>
  <c r="C4785" i="3"/>
  <c r="D4785" i="3" s="1"/>
  <c r="N4784" i="3" a="1"/>
  <c r="N4784" i="3" s="1"/>
  <c r="M4784" i="3"/>
  <c r="L4784" i="3"/>
  <c r="K4784" i="3"/>
  <c r="G4784" i="3"/>
  <c r="C4784" i="3"/>
  <c r="D4784" i="3" s="1"/>
  <c r="N4783" i="3" a="1"/>
  <c r="N4783" i="3" s="1"/>
  <c r="M4783" i="3"/>
  <c r="L4783" i="3"/>
  <c r="K4783" i="3"/>
  <c r="G4783" i="3"/>
  <c r="C4783" i="3"/>
  <c r="D4783" i="3" s="1"/>
  <c r="N4782" i="3" a="1"/>
  <c r="N4782" i="3" s="1"/>
  <c r="M4782" i="3"/>
  <c r="L4782" i="3"/>
  <c r="K4782" i="3"/>
  <c r="G4782" i="3"/>
  <c r="C4782" i="3"/>
  <c r="D4782" i="3" s="1"/>
  <c r="N4781" i="3" a="1"/>
  <c r="N4781" i="3" s="1"/>
  <c r="M4781" i="3"/>
  <c r="L4781" i="3"/>
  <c r="K4781" i="3"/>
  <c r="G4781" i="3"/>
  <c r="C4781" i="3"/>
  <c r="D4781" i="3" s="1"/>
  <c r="N4780" i="3" a="1"/>
  <c r="N4780" i="3" s="1"/>
  <c r="M4780" i="3"/>
  <c r="L4780" i="3"/>
  <c r="K4780" i="3"/>
  <c r="G4780" i="3"/>
  <c r="C4780" i="3"/>
  <c r="D4780" i="3" s="1"/>
  <c r="N4779" i="3" a="1"/>
  <c r="N4779" i="3" s="1"/>
  <c r="M4779" i="3"/>
  <c r="L4779" i="3"/>
  <c r="K4779" i="3"/>
  <c r="G4779" i="3"/>
  <c r="C4779" i="3"/>
  <c r="D4779" i="3" s="1"/>
  <c r="N4778" i="3" a="1"/>
  <c r="N4778" i="3" s="1"/>
  <c r="M4778" i="3"/>
  <c r="L4778" i="3"/>
  <c r="K4778" i="3"/>
  <c r="G4778" i="3"/>
  <c r="C4778" i="3"/>
  <c r="D4778" i="3" s="1"/>
  <c r="N4777" i="3" a="1"/>
  <c r="N4777" i="3" s="1"/>
  <c r="M4777" i="3"/>
  <c r="L4777" i="3"/>
  <c r="K4777" i="3"/>
  <c r="G4777" i="3"/>
  <c r="C4777" i="3"/>
  <c r="D4777" i="3" s="1"/>
  <c r="N4776" i="3" a="1"/>
  <c r="N4776" i="3" s="1"/>
  <c r="M4776" i="3"/>
  <c r="L4776" i="3"/>
  <c r="K4776" i="3"/>
  <c r="G4776" i="3"/>
  <c r="C4776" i="3"/>
  <c r="D4776" i="3" s="1"/>
  <c r="N4775" i="3" a="1"/>
  <c r="N4775" i="3" s="1"/>
  <c r="M4775" i="3"/>
  <c r="L4775" i="3"/>
  <c r="K4775" i="3"/>
  <c r="G4775" i="3"/>
  <c r="C4775" i="3"/>
  <c r="D4775" i="3" s="1"/>
  <c r="N4774" i="3" a="1"/>
  <c r="N4774" i="3" s="1"/>
  <c r="M4774" i="3"/>
  <c r="L4774" i="3"/>
  <c r="K4774" i="3"/>
  <c r="G4774" i="3"/>
  <c r="C4774" i="3"/>
  <c r="D4774" i="3" s="1"/>
  <c r="N4773" i="3" a="1"/>
  <c r="N4773" i="3" s="1"/>
  <c r="M4773" i="3"/>
  <c r="L4773" i="3"/>
  <c r="K4773" i="3"/>
  <c r="G4773" i="3"/>
  <c r="C4773" i="3"/>
  <c r="D4773" i="3" s="1"/>
  <c r="N4772" i="3" a="1"/>
  <c r="N4772" i="3" s="1"/>
  <c r="M4772" i="3"/>
  <c r="L4772" i="3"/>
  <c r="K4772" i="3"/>
  <c r="G4772" i="3"/>
  <c r="C4772" i="3"/>
  <c r="D4772" i="3" s="1"/>
  <c r="N4771" i="3" a="1"/>
  <c r="N4771" i="3" s="1"/>
  <c r="M4771" i="3"/>
  <c r="L4771" i="3"/>
  <c r="K4771" i="3"/>
  <c r="G4771" i="3"/>
  <c r="C4771" i="3"/>
  <c r="D4771" i="3" s="1"/>
  <c r="N4770" i="3" a="1"/>
  <c r="N4770" i="3" s="1"/>
  <c r="M4770" i="3"/>
  <c r="L4770" i="3"/>
  <c r="K4770" i="3"/>
  <c r="G4770" i="3"/>
  <c r="C4770" i="3"/>
  <c r="D4770" i="3" s="1"/>
  <c r="N4769" i="3" a="1"/>
  <c r="N4769" i="3" s="1"/>
  <c r="M4769" i="3"/>
  <c r="L4769" i="3"/>
  <c r="K4769" i="3"/>
  <c r="G4769" i="3"/>
  <c r="C4769" i="3"/>
  <c r="D4769" i="3" s="1"/>
  <c r="N4768" i="3" a="1"/>
  <c r="N4768" i="3" s="1"/>
  <c r="M4768" i="3"/>
  <c r="L4768" i="3"/>
  <c r="K4768" i="3"/>
  <c r="G4768" i="3"/>
  <c r="C4768" i="3"/>
  <c r="D4768" i="3" s="1"/>
  <c r="N4767" i="3" a="1"/>
  <c r="N4767" i="3" s="1"/>
  <c r="M4767" i="3"/>
  <c r="L4767" i="3"/>
  <c r="K4767" i="3"/>
  <c r="G4767" i="3"/>
  <c r="C4767" i="3"/>
  <c r="D4767" i="3" s="1"/>
  <c r="N4766" i="3" a="1"/>
  <c r="N4766" i="3" s="1"/>
  <c r="M4766" i="3"/>
  <c r="L4766" i="3"/>
  <c r="K4766" i="3"/>
  <c r="G4766" i="3"/>
  <c r="C4766" i="3"/>
  <c r="D4766" i="3" s="1"/>
  <c r="N4765" i="3" a="1"/>
  <c r="N4765" i="3" s="1"/>
  <c r="M4765" i="3"/>
  <c r="L4765" i="3"/>
  <c r="K4765" i="3"/>
  <c r="G4765" i="3"/>
  <c r="C4765" i="3"/>
  <c r="D4765" i="3" s="1"/>
  <c r="N4764" i="3" a="1"/>
  <c r="N4764" i="3" s="1"/>
  <c r="M4764" i="3"/>
  <c r="L4764" i="3"/>
  <c r="K4764" i="3"/>
  <c r="G4764" i="3"/>
  <c r="C4764" i="3"/>
  <c r="D4764" i="3" s="1"/>
  <c r="N4763" i="3" a="1"/>
  <c r="N4763" i="3" s="1"/>
  <c r="M4763" i="3"/>
  <c r="L4763" i="3"/>
  <c r="K4763" i="3"/>
  <c r="G4763" i="3"/>
  <c r="C4763" i="3"/>
  <c r="D4763" i="3" s="1"/>
  <c r="N4762" i="3" a="1"/>
  <c r="N4762" i="3" s="1"/>
  <c r="M4762" i="3"/>
  <c r="L4762" i="3"/>
  <c r="K4762" i="3"/>
  <c r="G4762" i="3"/>
  <c r="C4762" i="3"/>
  <c r="D4762" i="3" s="1"/>
  <c r="N4761" i="3" a="1"/>
  <c r="N4761" i="3" s="1"/>
  <c r="M4761" i="3"/>
  <c r="L4761" i="3"/>
  <c r="K4761" i="3"/>
  <c r="G4761" i="3"/>
  <c r="C4761" i="3"/>
  <c r="D4761" i="3" s="1"/>
  <c r="N4760" i="3" a="1"/>
  <c r="N4760" i="3" s="1"/>
  <c r="M4760" i="3"/>
  <c r="L4760" i="3"/>
  <c r="K4760" i="3"/>
  <c r="G4760" i="3"/>
  <c r="C4760" i="3"/>
  <c r="D4760" i="3" s="1"/>
  <c r="N4759" i="3" a="1"/>
  <c r="N4759" i="3" s="1"/>
  <c r="M4759" i="3"/>
  <c r="L4759" i="3"/>
  <c r="K4759" i="3"/>
  <c r="G4759" i="3"/>
  <c r="C4759" i="3"/>
  <c r="D4759" i="3" s="1"/>
  <c r="N4758" i="3" a="1"/>
  <c r="N4758" i="3" s="1"/>
  <c r="M4758" i="3"/>
  <c r="L4758" i="3"/>
  <c r="K4758" i="3"/>
  <c r="G4758" i="3"/>
  <c r="C4758" i="3"/>
  <c r="D4758" i="3" s="1"/>
  <c r="N4757" i="3" a="1"/>
  <c r="N4757" i="3" s="1"/>
  <c r="M4757" i="3"/>
  <c r="L4757" i="3"/>
  <c r="K4757" i="3"/>
  <c r="G4757" i="3"/>
  <c r="C4757" i="3"/>
  <c r="D4757" i="3" s="1"/>
  <c r="N4756" i="3" a="1"/>
  <c r="N4756" i="3" s="1"/>
  <c r="M4756" i="3"/>
  <c r="L4756" i="3"/>
  <c r="K4756" i="3"/>
  <c r="G4756" i="3"/>
  <c r="C4756" i="3"/>
  <c r="D4756" i="3" s="1"/>
  <c r="N4755" i="3" a="1"/>
  <c r="N4755" i="3" s="1"/>
  <c r="M4755" i="3"/>
  <c r="L4755" i="3"/>
  <c r="K4755" i="3"/>
  <c r="G4755" i="3"/>
  <c r="C4755" i="3"/>
  <c r="D4755" i="3" s="1"/>
  <c r="N4754" i="3" a="1"/>
  <c r="N4754" i="3" s="1"/>
  <c r="M4754" i="3"/>
  <c r="L4754" i="3"/>
  <c r="K4754" i="3"/>
  <c r="G4754" i="3"/>
  <c r="C4754" i="3"/>
  <c r="D4754" i="3" s="1"/>
  <c r="N4753" i="3" a="1"/>
  <c r="N4753" i="3" s="1"/>
  <c r="M4753" i="3"/>
  <c r="L4753" i="3"/>
  <c r="K4753" i="3"/>
  <c r="G4753" i="3"/>
  <c r="C4753" i="3"/>
  <c r="D4753" i="3" s="1"/>
  <c r="N4752" i="3" a="1"/>
  <c r="N4752" i="3" s="1"/>
  <c r="M4752" i="3"/>
  <c r="L4752" i="3"/>
  <c r="K4752" i="3"/>
  <c r="G4752" i="3"/>
  <c r="C4752" i="3"/>
  <c r="D4752" i="3" s="1"/>
  <c r="N4751" i="3" a="1"/>
  <c r="N4751" i="3" s="1"/>
  <c r="M4751" i="3"/>
  <c r="L4751" i="3"/>
  <c r="K4751" i="3"/>
  <c r="G4751" i="3"/>
  <c r="C4751" i="3"/>
  <c r="D4751" i="3" s="1"/>
  <c r="N4750" i="3" a="1"/>
  <c r="N4750" i="3" s="1"/>
  <c r="M4750" i="3"/>
  <c r="L4750" i="3"/>
  <c r="K4750" i="3"/>
  <c r="G4750" i="3"/>
  <c r="C4750" i="3"/>
  <c r="D4750" i="3" s="1"/>
  <c r="N4749" i="3" a="1"/>
  <c r="N4749" i="3" s="1"/>
  <c r="M4749" i="3"/>
  <c r="L4749" i="3"/>
  <c r="K4749" i="3"/>
  <c r="G4749" i="3"/>
  <c r="C4749" i="3"/>
  <c r="D4749" i="3" s="1"/>
  <c r="N4748" i="3" a="1"/>
  <c r="N4748" i="3" s="1"/>
  <c r="M4748" i="3"/>
  <c r="L4748" i="3"/>
  <c r="K4748" i="3"/>
  <c r="G4748" i="3"/>
  <c r="C4748" i="3"/>
  <c r="D4748" i="3" s="1"/>
  <c r="N4747" i="3" a="1"/>
  <c r="N4747" i="3" s="1"/>
  <c r="M4747" i="3"/>
  <c r="L4747" i="3"/>
  <c r="K4747" i="3"/>
  <c r="G4747" i="3"/>
  <c r="C4747" i="3"/>
  <c r="D4747" i="3" s="1"/>
  <c r="N4746" i="3" a="1"/>
  <c r="N4746" i="3" s="1"/>
  <c r="M4746" i="3"/>
  <c r="L4746" i="3"/>
  <c r="K4746" i="3"/>
  <c r="G4746" i="3"/>
  <c r="C4746" i="3"/>
  <c r="D4746" i="3" s="1"/>
  <c r="N4745" i="3" a="1"/>
  <c r="N4745" i="3" s="1"/>
  <c r="M4745" i="3"/>
  <c r="L4745" i="3"/>
  <c r="K4745" i="3"/>
  <c r="G4745" i="3"/>
  <c r="C4745" i="3"/>
  <c r="D4745" i="3" s="1"/>
  <c r="N4744" i="3" a="1"/>
  <c r="N4744" i="3" s="1"/>
  <c r="M4744" i="3"/>
  <c r="L4744" i="3"/>
  <c r="K4744" i="3"/>
  <c r="G4744" i="3"/>
  <c r="C4744" i="3"/>
  <c r="D4744" i="3" s="1"/>
  <c r="N4743" i="3" a="1"/>
  <c r="N4743" i="3" s="1"/>
  <c r="M4743" i="3"/>
  <c r="L4743" i="3"/>
  <c r="K4743" i="3"/>
  <c r="G4743" i="3"/>
  <c r="C4743" i="3"/>
  <c r="D4743" i="3" s="1"/>
  <c r="N4742" i="3" a="1"/>
  <c r="N4742" i="3" s="1"/>
  <c r="M4742" i="3"/>
  <c r="L4742" i="3"/>
  <c r="K4742" i="3"/>
  <c r="G4742" i="3"/>
  <c r="C4742" i="3"/>
  <c r="D4742" i="3" s="1"/>
  <c r="N4741" i="3" a="1"/>
  <c r="N4741" i="3" s="1"/>
  <c r="M4741" i="3"/>
  <c r="L4741" i="3"/>
  <c r="K4741" i="3"/>
  <c r="G4741" i="3"/>
  <c r="C4741" i="3"/>
  <c r="D4741" i="3" s="1"/>
  <c r="N4740" i="3" a="1"/>
  <c r="N4740" i="3" s="1"/>
  <c r="M4740" i="3"/>
  <c r="L4740" i="3"/>
  <c r="K4740" i="3"/>
  <c r="G4740" i="3"/>
  <c r="C4740" i="3"/>
  <c r="D4740" i="3" s="1"/>
  <c r="N4739" i="3" a="1"/>
  <c r="N4739" i="3" s="1"/>
  <c r="M4739" i="3"/>
  <c r="L4739" i="3"/>
  <c r="K4739" i="3"/>
  <c r="G4739" i="3"/>
  <c r="C4739" i="3"/>
  <c r="D4739" i="3" s="1"/>
  <c r="N4738" i="3" a="1"/>
  <c r="N4738" i="3" s="1"/>
  <c r="M4738" i="3"/>
  <c r="L4738" i="3"/>
  <c r="K4738" i="3"/>
  <c r="G4738" i="3"/>
  <c r="C4738" i="3"/>
  <c r="D4738" i="3" s="1"/>
  <c r="N4737" i="3" a="1"/>
  <c r="N4737" i="3" s="1"/>
  <c r="M4737" i="3"/>
  <c r="L4737" i="3"/>
  <c r="K4737" i="3"/>
  <c r="G4737" i="3"/>
  <c r="C4737" i="3"/>
  <c r="D4737" i="3" s="1"/>
  <c r="N4736" i="3" a="1"/>
  <c r="N4736" i="3" s="1"/>
  <c r="M4736" i="3"/>
  <c r="L4736" i="3"/>
  <c r="K4736" i="3"/>
  <c r="G4736" i="3"/>
  <c r="C4736" i="3"/>
  <c r="D4736" i="3" s="1"/>
  <c r="N4735" i="3" a="1"/>
  <c r="N4735" i="3" s="1"/>
  <c r="M4735" i="3"/>
  <c r="L4735" i="3"/>
  <c r="K4735" i="3"/>
  <c r="G4735" i="3"/>
  <c r="C4735" i="3"/>
  <c r="D4735" i="3" s="1"/>
  <c r="N4734" i="3" a="1"/>
  <c r="N4734" i="3" s="1"/>
  <c r="M4734" i="3"/>
  <c r="L4734" i="3"/>
  <c r="K4734" i="3"/>
  <c r="G4734" i="3"/>
  <c r="C4734" i="3"/>
  <c r="D4734" i="3" s="1"/>
  <c r="N4733" i="3" a="1"/>
  <c r="N4733" i="3" s="1"/>
  <c r="M4733" i="3"/>
  <c r="L4733" i="3"/>
  <c r="K4733" i="3"/>
  <c r="G4733" i="3"/>
  <c r="C4733" i="3"/>
  <c r="D4733" i="3" s="1"/>
  <c r="N4732" i="3" a="1"/>
  <c r="N4732" i="3" s="1"/>
  <c r="M4732" i="3"/>
  <c r="L4732" i="3"/>
  <c r="K4732" i="3"/>
  <c r="G4732" i="3"/>
  <c r="C4732" i="3"/>
  <c r="D4732" i="3" s="1"/>
  <c r="N4731" i="3" a="1"/>
  <c r="N4731" i="3" s="1"/>
  <c r="M4731" i="3"/>
  <c r="L4731" i="3"/>
  <c r="K4731" i="3"/>
  <c r="G4731" i="3"/>
  <c r="C4731" i="3"/>
  <c r="D4731" i="3" s="1"/>
  <c r="N4730" i="3" a="1"/>
  <c r="N4730" i="3" s="1"/>
  <c r="M4730" i="3"/>
  <c r="L4730" i="3"/>
  <c r="K4730" i="3"/>
  <c r="G4730" i="3"/>
  <c r="C4730" i="3"/>
  <c r="D4730" i="3" s="1"/>
  <c r="N4729" i="3" a="1"/>
  <c r="N4729" i="3" s="1"/>
  <c r="M4729" i="3"/>
  <c r="L4729" i="3"/>
  <c r="K4729" i="3"/>
  <c r="G4729" i="3"/>
  <c r="C4729" i="3"/>
  <c r="D4729" i="3" s="1"/>
  <c r="N4728" i="3" a="1"/>
  <c r="N4728" i="3" s="1"/>
  <c r="M4728" i="3"/>
  <c r="L4728" i="3"/>
  <c r="K4728" i="3"/>
  <c r="G4728" i="3"/>
  <c r="C4728" i="3"/>
  <c r="D4728" i="3" s="1"/>
  <c r="N4727" i="3" a="1"/>
  <c r="N4727" i="3" s="1"/>
  <c r="M4727" i="3"/>
  <c r="L4727" i="3"/>
  <c r="K4727" i="3"/>
  <c r="G4727" i="3"/>
  <c r="C4727" i="3"/>
  <c r="D4727" i="3" s="1"/>
  <c r="N4726" i="3" a="1"/>
  <c r="N4726" i="3" s="1"/>
  <c r="M4726" i="3"/>
  <c r="L4726" i="3"/>
  <c r="K4726" i="3"/>
  <c r="G4726" i="3"/>
  <c r="C4726" i="3"/>
  <c r="D4726" i="3" s="1"/>
  <c r="N4725" i="3" a="1"/>
  <c r="N4725" i="3" s="1"/>
  <c r="M4725" i="3"/>
  <c r="L4725" i="3"/>
  <c r="K4725" i="3"/>
  <c r="G4725" i="3"/>
  <c r="C4725" i="3"/>
  <c r="D4725" i="3" s="1"/>
  <c r="N4724" i="3" a="1"/>
  <c r="N4724" i="3" s="1"/>
  <c r="M4724" i="3"/>
  <c r="L4724" i="3"/>
  <c r="K4724" i="3"/>
  <c r="G4724" i="3"/>
  <c r="C4724" i="3"/>
  <c r="D4724" i="3" s="1"/>
  <c r="N4723" i="3" a="1"/>
  <c r="N4723" i="3" s="1"/>
  <c r="M4723" i="3"/>
  <c r="L4723" i="3"/>
  <c r="K4723" i="3"/>
  <c r="G4723" i="3"/>
  <c r="C4723" i="3"/>
  <c r="D4723" i="3" s="1"/>
  <c r="N4722" i="3" a="1"/>
  <c r="N4722" i="3" s="1"/>
  <c r="M4722" i="3"/>
  <c r="L4722" i="3"/>
  <c r="K4722" i="3"/>
  <c r="G4722" i="3"/>
  <c r="C4722" i="3"/>
  <c r="D4722" i="3" s="1"/>
  <c r="N4721" i="3" a="1"/>
  <c r="N4721" i="3" s="1"/>
  <c r="M4721" i="3"/>
  <c r="L4721" i="3"/>
  <c r="K4721" i="3"/>
  <c r="G4721" i="3"/>
  <c r="C4721" i="3"/>
  <c r="D4721" i="3" s="1"/>
  <c r="N4720" i="3" a="1"/>
  <c r="N4720" i="3" s="1"/>
  <c r="M4720" i="3"/>
  <c r="L4720" i="3"/>
  <c r="K4720" i="3"/>
  <c r="G4720" i="3"/>
  <c r="C4720" i="3"/>
  <c r="D4720" i="3" s="1"/>
  <c r="N4719" i="3" a="1"/>
  <c r="N4719" i="3" s="1"/>
  <c r="M4719" i="3"/>
  <c r="L4719" i="3"/>
  <c r="K4719" i="3"/>
  <c r="G4719" i="3"/>
  <c r="C4719" i="3"/>
  <c r="D4719" i="3" s="1"/>
  <c r="N4718" i="3" a="1"/>
  <c r="N4718" i="3" s="1"/>
  <c r="M4718" i="3"/>
  <c r="L4718" i="3"/>
  <c r="K4718" i="3"/>
  <c r="G4718" i="3"/>
  <c r="C4718" i="3"/>
  <c r="D4718" i="3" s="1"/>
  <c r="N4717" i="3" a="1"/>
  <c r="N4717" i="3" s="1"/>
  <c r="M4717" i="3"/>
  <c r="L4717" i="3"/>
  <c r="K4717" i="3"/>
  <c r="G4717" i="3"/>
  <c r="C4717" i="3"/>
  <c r="D4717" i="3" s="1"/>
  <c r="N4716" i="3" a="1"/>
  <c r="N4716" i="3" s="1"/>
  <c r="M4716" i="3"/>
  <c r="L4716" i="3"/>
  <c r="K4716" i="3"/>
  <c r="G4716" i="3"/>
  <c r="C4716" i="3"/>
  <c r="D4716" i="3" s="1"/>
  <c r="N4715" i="3" a="1"/>
  <c r="N4715" i="3" s="1"/>
  <c r="M4715" i="3"/>
  <c r="L4715" i="3"/>
  <c r="K4715" i="3"/>
  <c r="G4715" i="3"/>
  <c r="C4715" i="3"/>
  <c r="D4715" i="3" s="1"/>
  <c r="N4714" i="3" a="1"/>
  <c r="N4714" i="3" s="1"/>
  <c r="M4714" i="3"/>
  <c r="L4714" i="3"/>
  <c r="K4714" i="3"/>
  <c r="G4714" i="3"/>
  <c r="C4714" i="3"/>
  <c r="D4714" i="3" s="1"/>
  <c r="N4713" i="3" a="1"/>
  <c r="N4713" i="3" s="1"/>
  <c r="M4713" i="3"/>
  <c r="L4713" i="3"/>
  <c r="K4713" i="3"/>
  <c r="G4713" i="3"/>
  <c r="C4713" i="3"/>
  <c r="D4713" i="3" s="1"/>
  <c r="N4712" i="3" a="1"/>
  <c r="N4712" i="3" s="1"/>
  <c r="M4712" i="3"/>
  <c r="L4712" i="3"/>
  <c r="K4712" i="3"/>
  <c r="G4712" i="3"/>
  <c r="C4712" i="3"/>
  <c r="D4712" i="3" s="1"/>
  <c r="N4711" i="3" a="1"/>
  <c r="N4711" i="3" s="1"/>
  <c r="M4711" i="3"/>
  <c r="L4711" i="3"/>
  <c r="K4711" i="3"/>
  <c r="G4711" i="3"/>
  <c r="C4711" i="3"/>
  <c r="D4711" i="3" s="1"/>
  <c r="N4710" i="3" a="1"/>
  <c r="N4710" i="3" s="1"/>
  <c r="M4710" i="3"/>
  <c r="L4710" i="3"/>
  <c r="K4710" i="3"/>
  <c r="G4710" i="3"/>
  <c r="C4710" i="3"/>
  <c r="D4710" i="3" s="1"/>
  <c r="N4709" i="3" a="1"/>
  <c r="N4709" i="3" s="1"/>
  <c r="M4709" i="3"/>
  <c r="L4709" i="3"/>
  <c r="K4709" i="3"/>
  <c r="G4709" i="3"/>
  <c r="C4709" i="3"/>
  <c r="D4709" i="3" s="1"/>
  <c r="N4708" i="3" a="1"/>
  <c r="N4708" i="3" s="1"/>
  <c r="M4708" i="3"/>
  <c r="L4708" i="3"/>
  <c r="K4708" i="3"/>
  <c r="G4708" i="3"/>
  <c r="C4708" i="3"/>
  <c r="D4708" i="3" s="1"/>
  <c r="N4707" i="3" a="1"/>
  <c r="N4707" i="3" s="1"/>
  <c r="M4707" i="3"/>
  <c r="L4707" i="3"/>
  <c r="K4707" i="3"/>
  <c r="G4707" i="3"/>
  <c r="C4707" i="3"/>
  <c r="D4707" i="3" s="1"/>
  <c r="N4706" i="3" a="1"/>
  <c r="N4706" i="3" s="1"/>
  <c r="M4706" i="3"/>
  <c r="L4706" i="3"/>
  <c r="K4706" i="3"/>
  <c r="G4706" i="3"/>
  <c r="C4706" i="3"/>
  <c r="D4706" i="3" s="1"/>
  <c r="N4705" i="3" a="1"/>
  <c r="N4705" i="3" s="1"/>
  <c r="M4705" i="3"/>
  <c r="L4705" i="3"/>
  <c r="K4705" i="3"/>
  <c r="G4705" i="3"/>
  <c r="C4705" i="3"/>
  <c r="D4705" i="3" s="1"/>
  <c r="N4704" i="3" a="1"/>
  <c r="N4704" i="3" s="1"/>
  <c r="M4704" i="3"/>
  <c r="L4704" i="3"/>
  <c r="K4704" i="3"/>
  <c r="G4704" i="3"/>
  <c r="C4704" i="3"/>
  <c r="D4704" i="3" s="1"/>
  <c r="N4703" i="3" a="1"/>
  <c r="N4703" i="3" s="1"/>
  <c r="M4703" i="3"/>
  <c r="L4703" i="3"/>
  <c r="K4703" i="3"/>
  <c r="G4703" i="3"/>
  <c r="C4703" i="3"/>
  <c r="D4703" i="3" s="1"/>
  <c r="N4702" i="3" a="1"/>
  <c r="N4702" i="3" s="1"/>
  <c r="M4702" i="3"/>
  <c r="L4702" i="3"/>
  <c r="K4702" i="3"/>
  <c r="G4702" i="3"/>
  <c r="C4702" i="3"/>
  <c r="D4702" i="3" s="1"/>
  <c r="N4701" i="3" a="1"/>
  <c r="N4701" i="3" s="1"/>
  <c r="M4701" i="3"/>
  <c r="L4701" i="3"/>
  <c r="K4701" i="3"/>
  <c r="G4701" i="3"/>
  <c r="C4701" i="3"/>
  <c r="D4701" i="3" s="1"/>
  <c r="N4700" i="3" a="1"/>
  <c r="N4700" i="3" s="1"/>
  <c r="M4700" i="3"/>
  <c r="L4700" i="3"/>
  <c r="K4700" i="3"/>
  <c r="G4700" i="3"/>
  <c r="C4700" i="3"/>
  <c r="D4700" i="3" s="1"/>
  <c r="N4699" i="3" a="1"/>
  <c r="N4699" i="3" s="1"/>
  <c r="M4699" i="3"/>
  <c r="L4699" i="3"/>
  <c r="K4699" i="3"/>
  <c r="G4699" i="3"/>
  <c r="C4699" i="3"/>
  <c r="D4699" i="3" s="1"/>
  <c r="N4698" i="3" a="1"/>
  <c r="N4698" i="3" s="1"/>
  <c r="M4698" i="3"/>
  <c r="L4698" i="3"/>
  <c r="K4698" i="3"/>
  <c r="G4698" i="3"/>
  <c r="C4698" i="3"/>
  <c r="D4698" i="3" s="1"/>
  <c r="N4697" i="3" a="1"/>
  <c r="N4697" i="3" s="1"/>
  <c r="M4697" i="3"/>
  <c r="L4697" i="3"/>
  <c r="K4697" i="3"/>
  <c r="G4697" i="3"/>
  <c r="C4697" i="3"/>
  <c r="D4697" i="3" s="1"/>
  <c r="N4696" i="3" a="1"/>
  <c r="N4696" i="3" s="1"/>
  <c r="M4696" i="3"/>
  <c r="L4696" i="3"/>
  <c r="K4696" i="3"/>
  <c r="G4696" i="3"/>
  <c r="C4696" i="3"/>
  <c r="D4696" i="3" s="1"/>
  <c r="N4695" i="3" a="1"/>
  <c r="N4695" i="3" s="1"/>
  <c r="M4695" i="3"/>
  <c r="L4695" i="3"/>
  <c r="K4695" i="3"/>
  <c r="G4695" i="3"/>
  <c r="C4695" i="3"/>
  <c r="D4695" i="3" s="1"/>
  <c r="N4694" i="3" a="1"/>
  <c r="N4694" i="3" s="1"/>
  <c r="M4694" i="3"/>
  <c r="L4694" i="3"/>
  <c r="K4694" i="3"/>
  <c r="G4694" i="3"/>
  <c r="C4694" i="3"/>
  <c r="D4694" i="3" s="1"/>
  <c r="N4693" i="3" a="1"/>
  <c r="N4693" i="3" s="1"/>
  <c r="M4693" i="3"/>
  <c r="L4693" i="3"/>
  <c r="K4693" i="3"/>
  <c r="G4693" i="3"/>
  <c r="C4693" i="3"/>
  <c r="D4693" i="3" s="1"/>
  <c r="N4692" i="3" a="1"/>
  <c r="N4692" i="3" s="1"/>
  <c r="M4692" i="3"/>
  <c r="L4692" i="3"/>
  <c r="K4692" i="3"/>
  <c r="G4692" i="3"/>
  <c r="C4692" i="3"/>
  <c r="D4692" i="3" s="1"/>
  <c r="N4691" i="3" a="1"/>
  <c r="N4691" i="3" s="1"/>
  <c r="M4691" i="3"/>
  <c r="L4691" i="3"/>
  <c r="K4691" i="3"/>
  <c r="G4691" i="3"/>
  <c r="C4691" i="3"/>
  <c r="D4691" i="3" s="1"/>
  <c r="N4690" i="3" a="1"/>
  <c r="N4690" i="3" s="1"/>
  <c r="M4690" i="3"/>
  <c r="L4690" i="3"/>
  <c r="K4690" i="3"/>
  <c r="G4690" i="3"/>
  <c r="C4690" i="3"/>
  <c r="D4690" i="3" s="1"/>
  <c r="N4689" i="3" a="1"/>
  <c r="N4689" i="3" s="1"/>
  <c r="M4689" i="3"/>
  <c r="L4689" i="3"/>
  <c r="K4689" i="3"/>
  <c r="G4689" i="3"/>
  <c r="C4689" i="3"/>
  <c r="D4689" i="3" s="1"/>
  <c r="N4688" i="3" a="1"/>
  <c r="N4688" i="3" s="1"/>
  <c r="M4688" i="3"/>
  <c r="L4688" i="3"/>
  <c r="K4688" i="3"/>
  <c r="G4688" i="3"/>
  <c r="C4688" i="3"/>
  <c r="D4688" i="3" s="1"/>
  <c r="N4687" i="3" a="1"/>
  <c r="N4687" i="3" s="1"/>
  <c r="M4687" i="3"/>
  <c r="L4687" i="3"/>
  <c r="K4687" i="3"/>
  <c r="G4687" i="3"/>
  <c r="C4687" i="3"/>
  <c r="D4687" i="3" s="1"/>
  <c r="N4686" i="3" a="1"/>
  <c r="N4686" i="3" s="1"/>
  <c r="M4686" i="3"/>
  <c r="L4686" i="3"/>
  <c r="K4686" i="3"/>
  <c r="G4686" i="3"/>
  <c r="C4686" i="3"/>
  <c r="D4686" i="3" s="1"/>
  <c r="N4685" i="3" a="1"/>
  <c r="N4685" i="3" s="1"/>
  <c r="M4685" i="3"/>
  <c r="L4685" i="3"/>
  <c r="K4685" i="3"/>
  <c r="G4685" i="3"/>
  <c r="C4685" i="3"/>
  <c r="D4685" i="3" s="1"/>
  <c r="N4684" i="3" a="1"/>
  <c r="N4684" i="3" s="1"/>
  <c r="M4684" i="3"/>
  <c r="L4684" i="3"/>
  <c r="K4684" i="3"/>
  <c r="G4684" i="3"/>
  <c r="C4684" i="3"/>
  <c r="D4684" i="3" s="1"/>
  <c r="N4683" i="3" a="1"/>
  <c r="N4683" i="3" s="1"/>
  <c r="M4683" i="3"/>
  <c r="L4683" i="3"/>
  <c r="K4683" i="3"/>
  <c r="G4683" i="3"/>
  <c r="C4683" i="3"/>
  <c r="D4683" i="3" s="1"/>
  <c r="N4682" i="3" a="1"/>
  <c r="N4682" i="3" s="1"/>
  <c r="M4682" i="3"/>
  <c r="L4682" i="3"/>
  <c r="K4682" i="3"/>
  <c r="G4682" i="3"/>
  <c r="C4682" i="3"/>
  <c r="D4682" i="3" s="1"/>
  <c r="N4681" i="3" a="1"/>
  <c r="N4681" i="3" s="1"/>
  <c r="M4681" i="3"/>
  <c r="L4681" i="3"/>
  <c r="K4681" i="3"/>
  <c r="G4681" i="3"/>
  <c r="C4681" i="3"/>
  <c r="D4681" i="3" s="1"/>
  <c r="N4680" i="3" a="1"/>
  <c r="N4680" i="3" s="1"/>
  <c r="M4680" i="3"/>
  <c r="L4680" i="3"/>
  <c r="K4680" i="3"/>
  <c r="G4680" i="3"/>
  <c r="C4680" i="3"/>
  <c r="D4680" i="3" s="1"/>
  <c r="N4679" i="3" a="1"/>
  <c r="N4679" i="3" s="1"/>
  <c r="M4679" i="3"/>
  <c r="L4679" i="3"/>
  <c r="K4679" i="3"/>
  <c r="G4679" i="3"/>
  <c r="C4679" i="3"/>
  <c r="D4679" i="3" s="1"/>
  <c r="N4678" i="3" a="1"/>
  <c r="N4678" i="3" s="1"/>
  <c r="M4678" i="3"/>
  <c r="L4678" i="3"/>
  <c r="K4678" i="3"/>
  <c r="G4678" i="3"/>
  <c r="C4678" i="3"/>
  <c r="D4678" i="3" s="1"/>
  <c r="N4677" i="3" a="1"/>
  <c r="N4677" i="3" s="1"/>
  <c r="M4677" i="3"/>
  <c r="L4677" i="3"/>
  <c r="K4677" i="3"/>
  <c r="G4677" i="3"/>
  <c r="C4677" i="3"/>
  <c r="D4677" i="3" s="1"/>
  <c r="N4676" i="3" a="1"/>
  <c r="N4676" i="3" s="1"/>
  <c r="M4676" i="3"/>
  <c r="L4676" i="3"/>
  <c r="K4676" i="3"/>
  <c r="G4676" i="3"/>
  <c r="C4676" i="3"/>
  <c r="D4676" i="3" s="1"/>
  <c r="N4675" i="3" a="1"/>
  <c r="N4675" i="3" s="1"/>
  <c r="M4675" i="3"/>
  <c r="L4675" i="3"/>
  <c r="K4675" i="3"/>
  <c r="G4675" i="3"/>
  <c r="C4675" i="3"/>
  <c r="D4675" i="3" s="1"/>
  <c r="N4674" i="3" a="1"/>
  <c r="N4674" i="3" s="1"/>
  <c r="M4674" i="3"/>
  <c r="L4674" i="3"/>
  <c r="K4674" i="3"/>
  <c r="G4674" i="3"/>
  <c r="C4674" i="3"/>
  <c r="D4674" i="3" s="1"/>
  <c r="N4673" i="3" a="1"/>
  <c r="N4673" i="3" s="1"/>
  <c r="M4673" i="3"/>
  <c r="L4673" i="3"/>
  <c r="K4673" i="3"/>
  <c r="G4673" i="3"/>
  <c r="C4673" i="3"/>
  <c r="D4673" i="3" s="1"/>
  <c r="N4672" i="3" a="1"/>
  <c r="N4672" i="3" s="1"/>
  <c r="M4672" i="3"/>
  <c r="L4672" i="3"/>
  <c r="K4672" i="3"/>
  <c r="G4672" i="3"/>
  <c r="C4672" i="3"/>
  <c r="D4672" i="3" s="1"/>
  <c r="N4671" i="3" a="1"/>
  <c r="N4671" i="3" s="1"/>
  <c r="M4671" i="3"/>
  <c r="L4671" i="3"/>
  <c r="K4671" i="3"/>
  <c r="G4671" i="3"/>
  <c r="C4671" i="3"/>
  <c r="D4671" i="3" s="1"/>
  <c r="N4670" i="3" a="1"/>
  <c r="N4670" i="3" s="1"/>
  <c r="M4670" i="3"/>
  <c r="L4670" i="3"/>
  <c r="K4670" i="3"/>
  <c r="G4670" i="3"/>
  <c r="C4670" i="3"/>
  <c r="D4670" i="3" s="1"/>
  <c r="N4669" i="3" a="1"/>
  <c r="N4669" i="3" s="1"/>
  <c r="M4669" i="3"/>
  <c r="L4669" i="3"/>
  <c r="K4669" i="3"/>
  <c r="G4669" i="3"/>
  <c r="C4669" i="3"/>
  <c r="D4669" i="3" s="1"/>
  <c r="N4668" i="3" a="1"/>
  <c r="N4668" i="3" s="1"/>
  <c r="M4668" i="3"/>
  <c r="L4668" i="3"/>
  <c r="K4668" i="3"/>
  <c r="G4668" i="3"/>
  <c r="C4668" i="3"/>
  <c r="D4668" i="3" s="1"/>
  <c r="N4667" i="3" a="1"/>
  <c r="N4667" i="3" s="1"/>
  <c r="M4667" i="3"/>
  <c r="L4667" i="3"/>
  <c r="K4667" i="3"/>
  <c r="G4667" i="3"/>
  <c r="C4667" i="3"/>
  <c r="D4667" i="3" s="1"/>
  <c r="N4666" i="3" a="1"/>
  <c r="N4666" i="3" s="1"/>
  <c r="M4666" i="3"/>
  <c r="L4666" i="3"/>
  <c r="K4666" i="3"/>
  <c r="G4666" i="3"/>
  <c r="C4666" i="3"/>
  <c r="D4666" i="3" s="1"/>
  <c r="N4665" i="3" a="1"/>
  <c r="N4665" i="3" s="1"/>
  <c r="M4665" i="3"/>
  <c r="L4665" i="3"/>
  <c r="K4665" i="3"/>
  <c r="G4665" i="3"/>
  <c r="C4665" i="3"/>
  <c r="D4665" i="3" s="1"/>
  <c r="N4664" i="3" a="1"/>
  <c r="N4664" i="3" s="1"/>
  <c r="M4664" i="3"/>
  <c r="L4664" i="3"/>
  <c r="K4664" i="3"/>
  <c r="G4664" i="3"/>
  <c r="C4664" i="3"/>
  <c r="D4664" i="3" s="1"/>
  <c r="N4663" i="3" a="1"/>
  <c r="N4663" i="3" s="1"/>
  <c r="M4663" i="3"/>
  <c r="L4663" i="3"/>
  <c r="K4663" i="3"/>
  <c r="G4663" i="3"/>
  <c r="C4663" i="3"/>
  <c r="D4663" i="3" s="1"/>
  <c r="N4662" i="3" a="1"/>
  <c r="N4662" i="3" s="1"/>
  <c r="M4662" i="3"/>
  <c r="L4662" i="3"/>
  <c r="K4662" i="3"/>
  <c r="G4662" i="3"/>
  <c r="C4662" i="3"/>
  <c r="D4662" i="3" s="1"/>
  <c r="N4661" i="3" a="1"/>
  <c r="N4661" i="3" s="1"/>
  <c r="M4661" i="3"/>
  <c r="L4661" i="3"/>
  <c r="K4661" i="3"/>
  <c r="G4661" i="3"/>
  <c r="C4661" i="3"/>
  <c r="D4661" i="3" s="1"/>
  <c r="N4660" i="3" a="1"/>
  <c r="N4660" i="3" s="1"/>
  <c r="M4660" i="3"/>
  <c r="L4660" i="3"/>
  <c r="K4660" i="3"/>
  <c r="G4660" i="3"/>
  <c r="C4660" i="3"/>
  <c r="D4660" i="3" s="1"/>
  <c r="N4659" i="3" a="1"/>
  <c r="N4659" i="3" s="1"/>
  <c r="M4659" i="3"/>
  <c r="L4659" i="3"/>
  <c r="K4659" i="3"/>
  <c r="G4659" i="3"/>
  <c r="C4659" i="3"/>
  <c r="D4659" i="3" s="1"/>
  <c r="N4658" i="3" a="1"/>
  <c r="N4658" i="3" s="1"/>
  <c r="M4658" i="3"/>
  <c r="L4658" i="3"/>
  <c r="K4658" i="3"/>
  <c r="G4658" i="3"/>
  <c r="C4658" i="3"/>
  <c r="D4658" i="3" s="1"/>
  <c r="N4657" i="3" a="1"/>
  <c r="N4657" i="3" s="1"/>
  <c r="M4657" i="3"/>
  <c r="L4657" i="3"/>
  <c r="K4657" i="3"/>
  <c r="G4657" i="3"/>
  <c r="C4657" i="3"/>
  <c r="D4657" i="3" s="1"/>
  <c r="N4656" i="3" a="1"/>
  <c r="N4656" i="3" s="1"/>
  <c r="M4656" i="3"/>
  <c r="L4656" i="3"/>
  <c r="K4656" i="3"/>
  <c r="G4656" i="3"/>
  <c r="C4656" i="3"/>
  <c r="D4656" i="3" s="1"/>
  <c r="N4655" i="3" a="1"/>
  <c r="N4655" i="3" s="1"/>
  <c r="M4655" i="3"/>
  <c r="L4655" i="3"/>
  <c r="K4655" i="3"/>
  <c r="G4655" i="3"/>
  <c r="C4655" i="3"/>
  <c r="D4655" i="3" s="1"/>
  <c r="N4654" i="3" a="1"/>
  <c r="N4654" i="3" s="1"/>
  <c r="M4654" i="3"/>
  <c r="L4654" i="3"/>
  <c r="K4654" i="3"/>
  <c r="G4654" i="3"/>
  <c r="C4654" i="3"/>
  <c r="D4654" i="3" s="1"/>
  <c r="N4653" i="3" a="1"/>
  <c r="N4653" i="3" s="1"/>
  <c r="M4653" i="3"/>
  <c r="L4653" i="3"/>
  <c r="K4653" i="3"/>
  <c r="G4653" i="3"/>
  <c r="C4653" i="3"/>
  <c r="D4653" i="3" s="1"/>
  <c r="N4652" i="3" a="1"/>
  <c r="N4652" i="3" s="1"/>
  <c r="M4652" i="3"/>
  <c r="L4652" i="3"/>
  <c r="K4652" i="3"/>
  <c r="G4652" i="3"/>
  <c r="C4652" i="3"/>
  <c r="D4652" i="3" s="1"/>
  <c r="N4651" i="3" a="1"/>
  <c r="N4651" i="3" s="1"/>
  <c r="M4651" i="3"/>
  <c r="L4651" i="3"/>
  <c r="K4651" i="3"/>
  <c r="G4651" i="3"/>
  <c r="C4651" i="3"/>
  <c r="D4651" i="3" s="1"/>
  <c r="N4650" i="3" a="1"/>
  <c r="N4650" i="3" s="1"/>
  <c r="M4650" i="3"/>
  <c r="L4650" i="3"/>
  <c r="K4650" i="3"/>
  <c r="G4650" i="3"/>
  <c r="C4650" i="3"/>
  <c r="D4650" i="3" s="1"/>
  <c r="N4649" i="3" a="1"/>
  <c r="N4649" i="3" s="1"/>
  <c r="M4649" i="3"/>
  <c r="L4649" i="3"/>
  <c r="K4649" i="3"/>
  <c r="G4649" i="3"/>
  <c r="C4649" i="3"/>
  <c r="D4649" i="3" s="1"/>
  <c r="N4648" i="3" a="1"/>
  <c r="N4648" i="3" s="1"/>
  <c r="M4648" i="3"/>
  <c r="L4648" i="3"/>
  <c r="K4648" i="3"/>
  <c r="G4648" i="3"/>
  <c r="C4648" i="3"/>
  <c r="D4648" i="3" s="1"/>
  <c r="N4647" i="3" a="1"/>
  <c r="N4647" i="3" s="1"/>
  <c r="M4647" i="3"/>
  <c r="L4647" i="3"/>
  <c r="K4647" i="3"/>
  <c r="G4647" i="3"/>
  <c r="C4647" i="3"/>
  <c r="D4647" i="3" s="1"/>
  <c r="N4646" i="3" a="1"/>
  <c r="N4646" i="3" s="1"/>
  <c r="M4646" i="3"/>
  <c r="L4646" i="3"/>
  <c r="K4646" i="3"/>
  <c r="G4646" i="3"/>
  <c r="C4646" i="3"/>
  <c r="D4646" i="3" s="1"/>
  <c r="N4645" i="3" a="1"/>
  <c r="N4645" i="3" s="1"/>
  <c r="M4645" i="3"/>
  <c r="L4645" i="3"/>
  <c r="K4645" i="3"/>
  <c r="G4645" i="3"/>
  <c r="C4645" i="3"/>
  <c r="D4645" i="3" s="1"/>
  <c r="N4644" i="3" a="1"/>
  <c r="N4644" i="3" s="1"/>
  <c r="M4644" i="3"/>
  <c r="L4644" i="3"/>
  <c r="K4644" i="3"/>
  <c r="G4644" i="3"/>
  <c r="C4644" i="3"/>
  <c r="D4644" i="3" s="1"/>
  <c r="N4643" i="3" a="1"/>
  <c r="N4643" i="3" s="1"/>
  <c r="M4643" i="3"/>
  <c r="L4643" i="3"/>
  <c r="K4643" i="3"/>
  <c r="G4643" i="3"/>
  <c r="C4643" i="3"/>
  <c r="D4643" i="3" s="1"/>
  <c r="N4642" i="3" a="1"/>
  <c r="N4642" i="3" s="1"/>
  <c r="M4642" i="3"/>
  <c r="L4642" i="3"/>
  <c r="K4642" i="3"/>
  <c r="G4642" i="3"/>
  <c r="C4642" i="3"/>
  <c r="D4642" i="3" s="1"/>
  <c r="N4641" i="3" a="1"/>
  <c r="N4641" i="3" s="1"/>
  <c r="M4641" i="3"/>
  <c r="L4641" i="3"/>
  <c r="K4641" i="3"/>
  <c r="G4641" i="3"/>
  <c r="C4641" i="3"/>
  <c r="D4641" i="3" s="1"/>
  <c r="N4640" i="3" a="1"/>
  <c r="N4640" i="3" s="1"/>
  <c r="M4640" i="3"/>
  <c r="L4640" i="3"/>
  <c r="K4640" i="3"/>
  <c r="G4640" i="3"/>
  <c r="C4640" i="3"/>
  <c r="D4640" i="3" s="1"/>
  <c r="N4639" i="3" a="1"/>
  <c r="N4639" i="3" s="1"/>
  <c r="M4639" i="3"/>
  <c r="L4639" i="3"/>
  <c r="K4639" i="3"/>
  <c r="G4639" i="3"/>
  <c r="C4639" i="3"/>
  <c r="D4639" i="3" s="1"/>
  <c r="N4638" i="3" a="1"/>
  <c r="N4638" i="3" s="1"/>
  <c r="M4638" i="3"/>
  <c r="L4638" i="3"/>
  <c r="K4638" i="3"/>
  <c r="G4638" i="3"/>
  <c r="C4638" i="3"/>
  <c r="D4638" i="3" s="1"/>
  <c r="N4637" i="3" a="1"/>
  <c r="N4637" i="3" s="1"/>
  <c r="M4637" i="3"/>
  <c r="L4637" i="3"/>
  <c r="K4637" i="3"/>
  <c r="G4637" i="3"/>
  <c r="C4637" i="3"/>
  <c r="D4637" i="3" s="1"/>
  <c r="N4636" i="3" a="1"/>
  <c r="N4636" i="3" s="1"/>
  <c r="M4636" i="3"/>
  <c r="L4636" i="3"/>
  <c r="K4636" i="3"/>
  <c r="G4636" i="3"/>
  <c r="C4636" i="3"/>
  <c r="D4636" i="3" s="1"/>
  <c r="N4635" i="3" a="1"/>
  <c r="N4635" i="3" s="1"/>
  <c r="M4635" i="3"/>
  <c r="L4635" i="3"/>
  <c r="K4635" i="3"/>
  <c r="G4635" i="3"/>
  <c r="C4635" i="3"/>
  <c r="D4635" i="3" s="1"/>
  <c r="N4634" i="3" a="1"/>
  <c r="N4634" i="3" s="1"/>
  <c r="M4634" i="3"/>
  <c r="L4634" i="3"/>
  <c r="K4634" i="3"/>
  <c r="G4634" i="3"/>
  <c r="C4634" i="3"/>
  <c r="D4634" i="3" s="1"/>
  <c r="N4633" i="3" a="1"/>
  <c r="N4633" i="3" s="1"/>
  <c r="M4633" i="3"/>
  <c r="L4633" i="3"/>
  <c r="K4633" i="3"/>
  <c r="G4633" i="3"/>
  <c r="C4633" i="3"/>
  <c r="D4633" i="3" s="1"/>
  <c r="N4632" i="3" a="1"/>
  <c r="N4632" i="3" s="1"/>
  <c r="M4632" i="3"/>
  <c r="L4632" i="3"/>
  <c r="K4632" i="3"/>
  <c r="G4632" i="3"/>
  <c r="C4632" i="3"/>
  <c r="D4632" i="3" s="1"/>
  <c r="N4631" i="3" a="1"/>
  <c r="N4631" i="3" s="1"/>
  <c r="M4631" i="3"/>
  <c r="L4631" i="3"/>
  <c r="K4631" i="3"/>
  <c r="G4631" i="3"/>
  <c r="C4631" i="3"/>
  <c r="D4631" i="3" s="1"/>
  <c r="N4630" i="3" a="1"/>
  <c r="N4630" i="3" s="1"/>
  <c r="M4630" i="3"/>
  <c r="L4630" i="3"/>
  <c r="K4630" i="3"/>
  <c r="G4630" i="3"/>
  <c r="C4630" i="3"/>
  <c r="D4630" i="3" s="1"/>
  <c r="N4629" i="3"/>
  <c r="N4629" i="3" a="1"/>
  <c r="M4629" i="3"/>
  <c r="L4629" i="3"/>
  <c r="K4629" i="3"/>
  <c r="G4629" i="3"/>
  <c r="C4629" i="3"/>
  <c r="D4629" i="3" s="1"/>
  <c r="N4628" i="3" a="1"/>
  <c r="N4628" i="3" s="1"/>
  <c r="M4628" i="3"/>
  <c r="L4628" i="3"/>
  <c r="K4628" i="3"/>
  <c r="G4628" i="3"/>
  <c r="C4628" i="3"/>
  <c r="D4628" i="3" s="1"/>
  <c r="N4627" i="3" a="1"/>
  <c r="N4627" i="3" s="1"/>
  <c r="M4627" i="3"/>
  <c r="L4627" i="3"/>
  <c r="K4627" i="3"/>
  <c r="G4627" i="3"/>
  <c r="C4627" i="3"/>
  <c r="D4627" i="3" s="1"/>
  <c r="N4626" i="3" a="1"/>
  <c r="N4626" i="3" s="1"/>
  <c r="M4626" i="3"/>
  <c r="L4626" i="3"/>
  <c r="K4626" i="3"/>
  <c r="G4626" i="3"/>
  <c r="C4626" i="3"/>
  <c r="D4626" i="3" s="1"/>
  <c r="N4625" i="3" a="1"/>
  <c r="N4625" i="3" s="1"/>
  <c r="M4625" i="3"/>
  <c r="L4625" i="3"/>
  <c r="K4625" i="3"/>
  <c r="G4625" i="3"/>
  <c r="C4625" i="3"/>
  <c r="D4625" i="3" s="1"/>
  <c r="N4624" i="3" a="1"/>
  <c r="N4624" i="3" s="1"/>
  <c r="M4624" i="3"/>
  <c r="L4624" i="3"/>
  <c r="K4624" i="3"/>
  <c r="G4624" i="3"/>
  <c r="C4624" i="3"/>
  <c r="D4624" i="3" s="1"/>
  <c r="N4623" i="3" a="1"/>
  <c r="N4623" i="3" s="1"/>
  <c r="M4623" i="3"/>
  <c r="L4623" i="3"/>
  <c r="K4623" i="3"/>
  <c r="G4623" i="3"/>
  <c r="C4623" i="3"/>
  <c r="D4623" i="3" s="1"/>
  <c r="N4622" i="3" a="1"/>
  <c r="N4622" i="3" s="1"/>
  <c r="M4622" i="3"/>
  <c r="L4622" i="3"/>
  <c r="K4622" i="3"/>
  <c r="G4622" i="3"/>
  <c r="C4622" i="3"/>
  <c r="D4622" i="3" s="1"/>
  <c r="N4621" i="3" a="1"/>
  <c r="N4621" i="3" s="1"/>
  <c r="M4621" i="3"/>
  <c r="L4621" i="3"/>
  <c r="K4621" i="3"/>
  <c r="G4621" i="3"/>
  <c r="C4621" i="3"/>
  <c r="D4621" i="3" s="1"/>
  <c r="N4620" i="3" a="1"/>
  <c r="N4620" i="3" s="1"/>
  <c r="M4620" i="3"/>
  <c r="L4620" i="3"/>
  <c r="K4620" i="3"/>
  <c r="G4620" i="3"/>
  <c r="C4620" i="3"/>
  <c r="D4620" i="3" s="1"/>
  <c r="N4619" i="3" a="1"/>
  <c r="N4619" i="3" s="1"/>
  <c r="M4619" i="3"/>
  <c r="L4619" i="3"/>
  <c r="K4619" i="3"/>
  <c r="G4619" i="3"/>
  <c r="C4619" i="3"/>
  <c r="D4619" i="3" s="1"/>
  <c r="N4618" i="3" a="1"/>
  <c r="N4618" i="3" s="1"/>
  <c r="M4618" i="3"/>
  <c r="L4618" i="3"/>
  <c r="K4618" i="3"/>
  <c r="G4618" i="3"/>
  <c r="C4618" i="3"/>
  <c r="D4618" i="3" s="1"/>
  <c r="N4617" i="3" a="1"/>
  <c r="N4617" i="3" s="1"/>
  <c r="M4617" i="3"/>
  <c r="L4617" i="3"/>
  <c r="K4617" i="3"/>
  <c r="G4617" i="3"/>
  <c r="C4617" i="3"/>
  <c r="D4617" i="3" s="1"/>
  <c r="N4616" i="3" a="1"/>
  <c r="N4616" i="3" s="1"/>
  <c r="M4616" i="3"/>
  <c r="L4616" i="3"/>
  <c r="K4616" i="3"/>
  <c r="G4616" i="3"/>
  <c r="C4616" i="3"/>
  <c r="D4616" i="3" s="1"/>
  <c r="N4615" i="3" a="1"/>
  <c r="N4615" i="3" s="1"/>
  <c r="M4615" i="3"/>
  <c r="L4615" i="3"/>
  <c r="K4615" i="3"/>
  <c r="G4615" i="3"/>
  <c r="C4615" i="3"/>
  <c r="D4615" i="3" s="1"/>
  <c r="N4614" i="3" a="1"/>
  <c r="N4614" i="3" s="1"/>
  <c r="M4614" i="3"/>
  <c r="L4614" i="3"/>
  <c r="K4614" i="3"/>
  <c r="G4614" i="3"/>
  <c r="C4614" i="3"/>
  <c r="D4614" i="3" s="1"/>
  <c r="N4613" i="3" a="1"/>
  <c r="N4613" i="3" s="1"/>
  <c r="M4613" i="3"/>
  <c r="L4613" i="3"/>
  <c r="K4613" i="3"/>
  <c r="G4613" i="3"/>
  <c r="C4613" i="3"/>
  <c r="D4613" i="3" s="1"/>
  <c r="N4612" i="3" a="1"/>
  <c r="N4612" i="3" s="1"/>
  <c r="M4612" i="3"/>
  <c r="L4612" i="3"/>
  <c r="K4612" i="3"/>
  <c r="G4612" i="3"/>
  <c r="C4612" i="3"/>
  <c r="D4612" i="3" s="1"/>
  <c r="N4611" i="3" a="1"/>
  <c r="N4611" i="3" s="1"/>
  <c r="M4611" i="3"/>
  <c r="L4611" i="3"/>
  <c r="K4611" i="3"/>
  <c r="G4611" i="3"/>
  <c r="C4611" i="3"/>
  <c r="D4611" i="3" s="1"/>
  <c r="N4610" i="3" a="1"/>
  <c r="N4610" i="3" s="1"/>
  <c r="M4610" i="3"/>
  <c r="L4610" i="3"/>
  <c r="K4610" i="3"/>
  <c r="G4610" i="3"/>
  <c r="C4610" i="3"/>
  <c r="D4610" i="3" s="1"/>
  <c r="N4609" i="3" a="1"/>
  <c r="N4609" i="3" s="1"/>
  <c r="M4609" i="3"/>
  <c r="L4609" i="3"/>
  <c r="K4609" i="3"/>
  <c r="G4609" i="3"/>
  <c r="C4609" i="3"/>
  <c r="D4609" i="3" s="1"/>
  <c r="N4608" i="3" a="1"/>
  <c r="N4608" i="3" s="1"/>
  <c r="M4608" i="3"/>
  <c r="L4608" i="3"/>
  <c r="K4608" i="3"/>
  <c r="G4608" i="3"/>
  <c r="C4608" i="3"/>
  <c r="D4608" i="3" s="1"/>
  <c r="N4607" i="3" a="1"/>
  <c r="N4607" i="3" s="1"/>
  <c r="M4607" i="3"/>
  <c r="L4607" i="3"/>
  <c r="K4607" i="3"/>
  <c r="G4607" i="3"/>
  <c r="C4607" i="3"/>
  <c r="D4607" i="3" s="1"/>
  <c r="N4606" i="3" a="1"/>
  <c r="N4606" i="3" s="1"/>
  <c r="M4606" i="3"/>
  <c r="L4606" i="3"/>
  <c r="K4606" i="3"/>
  <c r="G4606" i="3"/>
  <c r="C4606" i="3"/>
  <c r="D4606" i="3" s="1"/>
  <c r="N4605" i="3" a="1"/>
  <c r="N4605" i="3" s="1"/>
  <c r="M4605" i="3"/>
  <c r="L4605" i="3"/>
  <c r="K4605" i="3"/>
  <c r="G4605" i="3"/>
  <c r="C4605" i="3"/>
  <c r="D4605" i="3" s="1"/>
  <c r="N4604" i="3" a="1"/>
  <c r="N4604" i="3" s="1"/>
  <c r="M4604" i="3"/>
  <c r="L4604" i="3"/>
  <c r="K4604" i="3"/>
  <c r="G4604" i="3"/>
  <c r="C4604" i="3"/>
  <c r="D4604" i="3" s="1"/>
  <c r="N4603" i="3" a="1"/>
  <c r="N4603" i="3" s="1"/>
  <c r="M4603" i="3"/>
  <c r="L4603" i="3"/>
  <c r="K4603" i="3"/>
  <c r="G4603" i="3"/>
  <c r="C4603" i="3"/>
  <c r="D4603" i="3" s="1"/>
  <c r="N4602" i="3" a="1"/>
  <c r="N4602" i="3" s="1"/>
  <c r="M4602" i="3"/>
  <c r="L4602" i="3"/>
  <c r="K4602" i="3"/>
  <c r="G4602" i="3"/>
  <c r="C4602" i="3"/>
  <c r="D4602" i="3" s="1"/>
  <c r="N4601" i="3" a="1"/>
  <c r="N4601" i="3" s="1"/>
  <c r="M4601" i="3"/>
  <c r="L4601" i="3"/>
  <c r="K4601" i="3"/>
  <c r="G4601" i="3"/>
  <c r="C4601" i="3"/>
  <c r="D4601" i="3" s="1"/>
  <c r="N4600" i="3" a="1"/>
  <c r="N4600" i="3" s="1"/>
  <c r="M4600" i="3"/>
  <c r="L4600" i="3"/>
  <c r="K4600" i="3"/>
  <c r="G4600" i="3"/>
  <c r="C4600" i="3"/>
  <c r="D4600" i="3" s="1"/>
  <c r="N4599" i="3" a="1"/>
  <c r="N4599" i="3" s="1"/>
  <c r="M4599" i="3"/>
  <c r="L4599" i="3"/>
  <c r="K4599" i="3"/>
  <c r="G4599" i="3"/>
  <c r="C4599" i="3"/>
  <c r="D4599" i="3" s="1"/>
  <c r="N4598" i="3" a="1"/>
  <c r="N4598" i="3" s="1"/>
  <c r="M4598" i="3"/>
  <c r="L4598" i="3"/>
  <c r="K4598" i="3"/>
  <c r="G4598" i="3"/>
  <c r="C4598" i="3"/>
  <c r="D4598" i="3" s="1"/>
  <c r="N4597" i="3"/>
  <c r="N4597" i="3" a="1"/>
  <c r="M4597" i="3"/>
  <c r="L4597" i="3"/>
  <c r="K4597" i="3"/>
  <c r="G4597" i="3"/>
  <c r="C4597" i="3"/>
  <c r="D4597" i="3" s="1"/>
  <c r="N4596" i="3" a="1"/>
  <c r="N4596" i="3" s="1"/>
  <c r="M4596" i="3"/>
  <c r="L4596" i="3"/>
  <c r="K4596" i="3"/>
  <c r="G4596" i="3"/>
  <c r="C4596" i="3"/>
  <c r="D4596" i="3" s="1"/>
  <c r="N4595" i="3" a="1"/>
  <c r="N4595" i="3" s="1"/>
  <c r="M4595" i="3"/>
  <c r="L4595" i="3"/>
  <c r="K4595" i="3"/>
  <c r="G4595" i="3"/>
  <c r="C4595" i="3"/>
  <c r="D4595" i="3" s="1"/>
  <c r="N4594" i="3" a="1"/>
  <c r="N4594" i="3" s="1"/>
  <c r="M4594" i="3"/>
  <c r="L4594" i="3"/>
  <c r="K4594" i="3"/>
  <c r="G4594" i="3"/>
  <c r="C4594" i="3"/>
  <c r="D4594" i="3" s="1"/>
  <c r="N4593" i="3" a="1"/>
  <c r="N4593" i="3" s="1"/>
  <c r="M4593" i="3"/>
  <c r="L4593" i="3"/>
  <c r="K4593" i="3"/>
  <c r="G4593" i="3"/>
  <c r="C4593" i="3"/>
  <c r="D4593" i="3" s="1"/>
  <c r="N4592" i="3" a="1"/>
  <c r="N4592" i="3" s="1"/>
  <c r="M4592" i="3"/>
  <c r="L4592" i="3"/>
  <c r="K4592" i="3"/>
  <c r="G4592" i="3"/>
  <c r="C4592" i="3"/>
  <c r="D4592" i="3" s="1"/>
  <c r="N4591" i="3" a="1"/>
  <c r="N4591" i="3" s="1"/>
  <c r="M4591" i="3"/>
  <c r="L4591" i="3"/>
  <c r="K4591" i="3"/>
  <c r="G4591" i="3"/>
  <c r="C4591" i="3"/>
  <c r="D4591" i="3" s="1"/>
  <c r="N4590" i="3" a="1"/>
  <c r="N4590" i="3" s="1"/>
  <c r="M4590" i="3"/>
  <c r="L4590" i="3"/>
  <c r="K4590" i="3"/>
  <c r="G4590" i="3"/>
  <c r="C4590" i="3"/>
  <c r="D4590" i="3" s="1"/>
  <c r="N4589" i="3" a="1"/>
  <c r="N4589" i="3" s="1"/>
  <c r="M4589" i="3"/>
  <c r="L4589" i="3"/>
  <c r="K4589" i="3"/>
  <c r="G4589" i="3"/>
  <c r="C4589" i="3"/>
  <c r="D4589" i="3" s="1"/>
  <c r="N4588" i="3" a="1"/>
  <c r="N4588" i="3" s="1"/>
  <c r="M4588" i="3"/>
  <c r="L4588" i="3"/>
  <c r="K4588" i="3"/>
  <c r="G4588" i="3"/>
  <c r="C4588" i="3"/>
  <c r="D4588" i="3" s="1"/>
  <c r="N4587" i="3" a="1"/>
  <c r="N4587" i="3" s="1"/>
  <c r="M4587" i="3"/>
  <c r="L4587" i="3"/>
  <c r="K4587" i="3"/>
  <c r="G4587" i="3"/>
  <c r="C4587" i="3"/>
  <c r="D4587" i="3" s="1"/>
  <c r="N4586" i="3" a="1"/>
  <c r="N4586" i="3" s="1"/>
  <c r="M4586" i="3"/>
  <c r="L4586" i="3"/>
  <c r="K4586" i="3"/>
  <c r="G4586" i="3"/>
  <c r="C4586" i="3"/>
  <c r="D4586" i="3" s="1"/>
  <c r="N4585" i="3" a="1"/>
  <c r="N4585" i="3" s="1"/>
  <c r="M4585" i="3"/>
  <c r="L4585" i="3"/>
  <c r="K4585" i="3"/>
  <c r="G4585" i="3"/>
  <c r="C4585" i="3"/>
  <c r="D4585" i="3" s="1"/>
  <c r="N4584" i="3" a="1"/>
  <c r="N4584" i="3" s="1"/>
  <c r="M4584" i="3"/>
  <c r="L4584" i="3"/>
  <c r="K4584" i="3"/>
  <c r="G4584" i="3"/>
  <c r="C4584" i="3"/>
  <c r="D4584" i="3" s="1"/>
  <c r="N4583" i="3" a="1"/>
  <c r="N4583" i="3" s="1"/>
  <c r="M4583" i="3"/>
  <c r="L4583" i="3"/>
  <c r="K4583" i="3"/>
  <c r="G4583" i="3"/>
  <c r="C4583" i="3"/>
  <c r="D4583" i="3" s="1"/>
  <c r="N4582" i="3" a="1"/>
  <c r="N4582" i="3" s="1"/>
  <c r="M4582" i="3"/>
  <c r="L4582" i="3"/>
  <c r="K4582" i="3"/>
  <c r="G4582" i="3"/>
  <c r="C4582" i="3"/>
  <c r="D4582" i="3" s="1"/>
  <c r="N4581" i="3" a="1"/>
  <c r="N4581" i="3" s="1"/>
  <c r="M4581" i="3"/>
  <c r="L4581" i="3"/>
  <c r="K4581" i="3"/>
  <c r="G4581" i="3"/>
  <c r="C4581" i="3"/>
  <c r="D4581" i="3" s="1"/>
  <c r="N4580" i="3" a="1"/>
  <c r="N4580" i="3" s="1"/>
  <c r="M4580" i="3"/>
  <c r="L4580" i="3"/>
  <c r="K4580" i="3"/>
  <c r="G4580" i="3"/>
  <c r="C4580" i="3"/>
  <c r="D4580" i="3" s="1"/>
  <c r="N4579" i="3" a="1"/>
  <c r="N4579" i="3" s="1"/>
  <c r="M4579" i="3"/>
  <c r="L4579" i="3"/>
  <c r="K4579" i="3"/>
  <c r="G4579" i="3"/>
  <c r="C4579" i="3"/>
  <c r="D4579" i="3" s="1"/>
  <c r="N4578" i="3" a="1"/>
  <c r="N4578" i="3" s="1"/>
  <c r="M4578" i="3"/>
  <c r="L4578" i="3"/>
  <c r="K4578" i="3"/>
  <c r="G4578" i="3"/>
  <c r="C4578" i="3"/>
  <c r="D4578" i="3" s="1"/>
  <c r="N4577" i="3" a="1"/>
  <c r="N4577" i="3" s="1"/>
  <c r="M4577" i="3"/>
  <c r="L4577" i="3"/>
  <c r="K4577" i="3"/>
  <c r="G4577" i="3"/>
  <c r="C4577" i="3"/>
  <c r="D4577" i="3" s="1"/>
  <c r="N4576" i="3" a="1"/>
  <c r="N4576" i="3" s="1"/>
  <c r="M4576" i="3"/>
  <c r="L4576" i="3"/>
  <c r="K4576" i="3"/>
  <c r="G4576" i="3"/>
  <c r="C4576" i="3"/>
  <c r="D4576" i="3" s="1"/>
  <c r="N4575" i="3" a="1"/>
  <c r="N4575" i="3" s="1"/>
  <c r="M4575" i="3"/>
  <c r="L4575" i="3"/>
  <c r="K4575" i="3"/>
  <c r="G4575" i="3"/>
  <c r="C4575" i="3"/>
  <c r="D4575" i="3" s="1"/>
  <c r="N4574" i="3" a="1"/>
  <c r="N4574" i="3" s="1"/>
  <c r="M4574" i="3"/>
  <c r="L4574" i="3"/>
  <c r="K4574" i="3"/>
  <c r="G4574" i="3"/>
  <c r="C4574" i="3"/>
  <c r="D4574" i="3" s="1"/>
  <c r="N4573" i="3" a="1"/>
  <c r="N4573" i="3" s="1"/>
  <c r="M4573" i="3"/>
  <c r="L4573" i="3"/>
  <c r="K4573" i="3"/>
  <c r="G4573" i="3"/>
  <c r="C4573" i="3"/>
  <c r="D4573" i="3" s="1"/>
  <c r="N4572" i="3" a="1"/>
  <c r="N4572" i="3" s="1"/>
  <c r="M4572" i="3"/>
  <c r="L4572" i="3"/>
  <c r="K4572" i="3"/>
  <c r="G4572" i="3"/>
  <c r="C4572" i="3"/>
  <c r="D4572" i="3" s="1"/>
  <c r="N4571" i="3" a="1"/>
  <c r="N4571" i="3" s="1"/>
  <c r="M4571" i="3"/>
  <c r="L4571" i="3"/>
  <c r="K4571" i="3"/>
  <c r="G4571" i="3"/>
  <c r="C4571" i="3"/>
  <c r="D4571" i="3" s="1"/>
  <c r="N4570" i="3" a="1"/>
  <c r="N4570" i="3" s="1"/>
  <c r="M4570" i="3"/>
  <c r="L4570" i="3"/>
  <c r="K4570" i="3"/>
  <c r="G4570" i="3"/>
  <c r="C4570" i="3"/>
  <c r="D4570" i="3" s="1"/>
  <c r="N4569" i="3" a="1"/>
  <c r="N4569" i="3" s="1"/>
  <c r="M4569" i="3"/>
  <c r="L4569" i="3"/>
  <c r="K4569" i="3"/>
  <c r="G4569" i="3"/>
  <c r="C4569" i="3"/>
  <c r="D4569" i="3" s="1"/>
  <c r="N4568" i="3" a="1"/>
  <c r="N4568" i="3" s="1"/>
  <c r="M4568" i="3"/>
  <c r="L4568" i="3"/>
  <c r="K4568" i="3"/>
  <c r="G4568" i="3"/>
  <c r="C4568" i="3"/>
  <c r="D4568" i="3" s="1"/>
  <c r="N4567" i="3" a="1"/>
  <c r="N4567" i="3" s="1"/>
  <c r="M4567" i="3"/>
  <c r="L4567" i="3"/>
  <c r="K4567" i="3"/>
  <c r="G4567" i="3"/>
  <c r="C4567" i="3"/>
  <c r="D4567" i="3" s="1"/>
  <c r="N4566" i="3" a="1"/>
  <c r="N4566" i="3" s="1"/>
  <c r="M4566" i="3"/>
  <c r="L4566" i="3"/>
  <c r="K4566" i="3"/>
  <c r="G4566" i="3"/>
  <c r="C4566" i="3"/>
  <c r="D4566" i="3" s="1"/>
  <c r="N4565" i="3" a="1"/>
  <c r="N4565" i="3" s="1"/>
  <c r="M4565" i="3"/>
  <c r="L4565" i="3"/>
  <c r="K4565" i="3"/>
  <c r="G4565" i="3"/>
  <c r="C4565" i="3"/>
  <c r="D4565" i="3" s="1"/>
  <c r="N4564" i="3" a="1"/>
  <c r="N4564" i="3" s="1"/>
  <c r="M4564" i="3"/>
  <c r="L4564" i="3"/>
  <c r="K4564" i="3"/>
  <c r="G4564" i="3"/>
  <c r="C4564" i="3"/>
  <c r="D4564" i="3" s="1"/>
  <c r="N4563" i="3" a="1"/>
  <c r="N4563" i="3" s="1"/>
  <c r="M4563" i="3"/>
  <c r="L4563" i="3"/>
  <c r="K4563" i="3"/>
  <c r="G4563" i="3"/>
  <c r="C4563" i="3"/>
  <c r="D4563" i="3" s="1"/>
  <c r="N4562" i="3" a="1"/>
  <c r="N4562" i="3" s="1"/>
  <c r="M4562" i="3"/>
  <c r="L4562" i="3"/>
  <c r="K4562" i="3"/>
  <c r="G4562" i="3"/>
  <c r="C4562" i="3"/>
  <c r="D4562" i="3" s="1"/>
  <c r="N4561" i="3" a="1"/>
  <c r="N4561" i="3" s="1"/>
  <c r="M4561" i="3"/>
  <c r="L4561" i="3"/>
  <c r="K4561" i="3"/>
  <c r="G4561" i="3"/>
  <c r="C4561" i="3"/>
  <c r="D4561" i="3" s="1"/>
  <c r="N4560" i="3" a="1"/>
  <c r="N4560" i="3" s="1"/>
  <c r="M4560" i="3"/>
  <c r="L4560" i="3"/>
  <c r="K4560" i="3"/>
  <c r="G4560" i="3"/>
  <c r="C4560" i="3"/>
  <c r="D4560" i="3" s="1"/>
  <c r="N4559" i="3" a="1"/>
  <c r="N4559" i="3" s="1"/>
  <c r="M4559" i="3"/>
  <c r="L4559" i="3"/>
  <c r="K4559" i="3"/>
  <c r="G4559" i="3"/>
  <c r="C4559" i="3"/>
  <c r="D4559" i="3" s="1"/>
  <c r="N4558" i="3" a="1"/>
  <c r="N4558" i="3" s="1"/>
  <c r="M4558" i="3"/>
  <c r="L4558" i="3"/>
  <c r="K4558" i="3"/>
  <c r="G4558" i="3"/>
  <c r="C4558" i="3"/>
  <c r="D4558" i="3" s="1"/>
  <c r="N4557" i="3" a="1"/>
  <c r="N4557" i="3" s="1"/>
  <c r="M4557" i="3"/>
  <c r="L4557" i="3"/>
  <c r="K4557" i="3"/>
  <c r="G4557" i="3"/>
  <c r="C4557" i="3"/>
  <c r="D4557" i="3" s="1"/>
  <c r="N4556" i="3" a="1"/>
  <c r="N4556" i="3" s="1"/>
  <c r="M4556" i="3"/>
  <c r="L4556" i="3"/>
  <c r="K4556" i="3"/>
  <c r="G4556" i="3"/>
  <c r="C4556" i="3"/>
  <c r="D4556" i="3" s="1"/>
  <c r="N4555" i="3" a="1"/>
  <c r="N4555" i="3" s="1"/>
  <c r="M4555" i="3"/>
  <c r="L4555" i="3"/>
  <c r="K4555" i="3"/>
  <c r="G4555" i="3"/>
  <c r="C4555" i="3"/>
  <c r="D4555" i="3" s="1"/>
  <c r="N4554" i="3" a="1"/>
  <c r="N4554" i="3" s="1"/>
  <c r="M4554" i="3"/>
  <c r="L4554" i="3"/>
  <c r="K4554" i="3"/>
  <c r="G4554" i="3"/>
  <c r="C4554" i="3"/>
  <c r="D4554" i="3" s="1"/>
  <c r="N4553" i="3" a="1"/>
  <c r="N4553" i="3" s="1"/>
  <c r="M4553" i="3"/>
  <c r="L4553" i="3"/>
  <c r="K4553" i="3"/>
  <c r="G4553" i="3"/>
  <c r="C4553" i="3"/>
  <c r="D4553" i="3" s="1"/>
  <c r="N4552" i="3" a="1"/>
  <c r="N4552" i="3" s="1"/>
  <c r="M4552" i="3"/>
  <c r="L4552" i="3"/>
  <c r="K4552" i="3"/>
  <c r="G4552" i="3"/>
  <c r="C4552" i="3"/>
  <c r="D4552" i="3" s="1"/>
  <c r="N4551" i="3" a="1"/>
  <c r="N4551" i="3" s="1"/>
  <c r="M4551" i="3"/>
  <c r="L4551" i="3"/>
  <c r="K4551" i="3"/>
  <c r="G4551" i="3"/>
  <c r="C4551" i="3"/>
  <c r="D4551" i="3" s="1"/>
  <c r="N4550" i="3" a="1"/>
  <c r="N4550" i="3" s="1"/>
  <c r="M4550" i="3"/>
  <c r="L4550" i="3"/>
  <c r="K4550" i="3"/>
  <c r="G4550" i="3"/>
  <c r="C4550" i="3"/>
  <c r="D4550" i="3" s="1"/>
  <c r="N4549" i="3" a="1"/>
  <c r="N4549" i="3" s="1"/>
  <c r="M4549" i="3"/>
  <c r="L4549" i="3"/>
  <c r="K4549" i="3"/>
  <c r="G4549" i="3"/>
  <c r="C4549" i="3"/>
  <c r="D4549" i="3" s="1"/>
  <c r="N4548" i="3" a="1"/>
  <c r="N4548" i="3" s="1"/>
  <c r="M4548" i="3"/>
  <c r="L4548" i="3"/>
  <c r="K4548" i="3"/>
  <c r="G4548" i="3"/>
  <c r="C4548" i="3"/>
  <c r="D4548" i="3" s="1"/>
  <c r="N4547" i="3" a="1"/>
  <c r="N4547" i="3" s="1"/>
  <c r="M4547" i="3"/>
  <c r="L4547" i="3"/>
  <c r="K4547" i="3"/>
  <c r="G4547" i="3"/>
  <c r="C4547" i="3"/>
  <c r="D4547" i="3" s="1"/>
  <c r="N4546" i="3" a="1"/>
  <c r="N4546" i="3" s="1"/>
  <c r="M4546" i="3"/>
  <c r="L4546" i="3"/>
  <c r="K4546" i="3"/>
  <c r="G4546" i="3"/>
  <c r="C4546" i="3"/>
  <c r="D4546" i="3" s="1"/>
  <c r="N4545" i="3" a="1"/>
  <c r="N4545" i="3" s="1"/>
  <c r="M4545" i="3"/>
  <c r="L4545" i="3"/>
  <c r="K4545" i="3"/>
  <c r="G4545" i="3"/>
  <c r="C4545" i="3"/>
  <c r="D4545" i="3" s="1"/>
  <c r="N4544" i="3" a="1"/>
  <c r="N4544" i="3" s="1"/>
  <c r="M4544" i="3"/>
  <c r="L4544" i="3"/>
  <c r="K4544" i="3"/>
  <c r="G4544" i="3"/>
  <c r="C4544" i="3"/>
  <c r="D4544" i="3" s="1"/>
  <c r="N4543" i="3" a="1"/>
  <c r="N4543" i="3" s="1"/>
  <c r="M4543" i="3"/>
  <c r="L4543" i="3"/>
  <c r="K4543" i="3"/>
  <c r="G4543" i="3"/>
  <c r="C4543" i="3"/>
  <c r="D4543" i="3" s="1"/>
  <c r="N4542" i="3" a="1"/>
  <c r="N4542" i="3" s="1"/>
  <c r="M4542" i="3"/>
  <c r="L4542" i="3"/>
  <c r="K4542" i="3"/>
  <c r="G4542" i="3"/>
  <c r="C4542" i="3"/>
  <c r="D4542" i="3" s="1"/>
  <c r="N4541" i="3" a="1"/>
  <c r="N4541" i="3" s="1"/>
  <c r="M4541" i="3"/>
  <c r="L4541" i="3"/>
  <c r="K4541" i="3"/>
  <c r="G4541" i="3"/>
  <c r="C4541" i="3"/>
  <c r="D4541" i="3" s="1"/>
  <c r="N4540" i="3" a="1"/>
  <c r="N4540" i="3" s="1"/>
  <c r="M4540" i="3"/>
  <c r="L4540" i="3"/>
  <c r="K4540" i="3"/>
  <c r="G4540" i="3"/>
  <c r="C4540" i="3"/>
  <c r="D4540" i="3" s="1"/>
  <c r="N4539" i="3" a="1"/>
  <c r="N4539" i="3" s="1"/>
  <c r="M4539" i="3"/>
  <c r="L4539" i="3"/>
  <c r="K4539" i="3"/>
  <c r="G4539" i="3"/>
  <c r="C4539" i="3"/>
  <c r="D4539" i="3" s="1"/>
  <c r="N4538" i="3" a="1"/>
  <c r="N4538" i="3" s="1"/>
  <c r="M4538" i="3"/>
  <c r="L4538" i="3"/>
  <c r="K4538" i="3"/>
  <c r="G4538" i="3"/>
  <c r="C4538" i="3"/>
  <c r="D4538" i="3" s="1"/>
  <c r="N4537" i="3" a="1"/>
  <c r="N4537" i="3" s="1"/>
  <c r="M4537" i="3"/>
  <c r="L4537" i="3"/>
  <c r="K4537" i="3"/>
  <c r="G4537" i="3"/>
  <c r="C4537" i="3"/>
  <c r="D4537" i="3" s="1"/>
  <c r="N4536" i="3" a="1"/>
  <c r="N4536" i="3" s="1"/>
  <c r="M4536" i="3"/>
  <c r="L4536" i="3"/>
  <c r="K4536" i="3"/>
  <c r="G4536" i="3"/>
  <c r="C4536" i="3"/>
  <c r="D4536" i="3" s="1"/>
  <c r="N4535" i="3" a="1"/>
  <c r="N4535" i="3" s="1"/>
  <c r="M4535" i="3"/>
  <c r="L4535" i="3"/>
  <c r="K4535" i="3"/>
  <c r="G4535" i="3"/>
  <c r="C4535" i="3"/>
  <c r="D4535" i="3" s="1"/>
  <c r="N4534" i="3" a="1"/>
  <c r="N4534" i="3" s="1"/>
  <c r="M4534" i="3"/>
  <c r="L4534" i="3"/>
  <c r="K4534" i="3"/>
  <c r="G4534" i="3"/>
  <c r="C4534" i="3"/>
  <c r="D4534" i="3" s="1"/>
  <c r="N4533" i="3" a="1"/>
  <c r="N4533" i="3" s="1"/>
  <c r="M4533" i="3"/>
  <c r="L4533" i="3"/>
  <c r="K4533" i="3"/>
  <c r="G4533" i="3"/>
  <c r="C4533" i="3"/>
  <c r="D4533" i="3" s="1"/>
  <c r="N4532" i="3" a="1"/>
  <c r="N4532" i="3" s="1"/>
  <c r="M4532" i="3"/>
  <c r="L4532" i="3"/>
  <c r="K4532" i="3"/>
  <c r="G4532" i="3"/>
  <c r="C4532" i="3"/>
  <c r="D4532" i="3" s="1"/>
  <c r="N4531" i="3" a="1"/>
  <c r="N4531" i="3" s="1"/>
  <c r="M4531" i="3"/>
  <c r="L4531" i="3"/>
  <c r="K4531" i="3"/>
  <c r="G4531" i="3"/>
  <c r="C4531" i="3"/>
  <c r="D4531" i="3" s="1"/>
  <c r="N4530" i="3" a="1"/>
  <c r="N4530" i="3" s="1"/>
  <c r="M4530" i="3"/>
  <c r="L4530" i="3"/>
  <c r="K4530" i="3"/>
  <c r="G4530" i="3"/>
  <c r="C4530" i="3"/>
  <c r="D4530" i="3" s="1"/>
  <c r="N4529" i="3" a="1"/>
  <c r="N4529" i="3" s="1"/>
  <c r="M4529" i="3"/>
  <c r="L4529" i="3"/>
  <c r="K4529" i="3"/>
  <c r="G4529" i="3"/>
  <c r="C4529" i="3"/>
  <c r="D4529" i="3" s="1"/>
  <c r="N4528" i="3" a="1"/>
  <c r="N4528" i="3" s="1"/>
  <c r="M4528" i="3"/>
  <c r="L4528" i="3"/>
  <c r="K4528" i="3"/>
  <c r="G4528" i="3"/>
  <c r="C4528" i="3"/>
  <c r="D4528" i="3" s="1"/>
  <c r="N4527" i="3" a="1"/>
  <c r="N4527" i="3" s="1"/>
  <c r="M4527" i="3"/>
  <c r="L4527" i="3"/>
  <c r="K4527" i="3"/>
  <c r="G4527" i="3"/>
  <c r="C4527" i="3"/>
  <c r="D4527" i="3" s="1"/>
  <c r="N4526" i="3" a="1"/>
  <c r="N4526" i="3" s="1"/>
  <c r="M4526" i="3"/>
  <c r="L4526" i="3"/>
  <c r="K4526" i="3"/>
  <c r="G4526" i="3"/>
  <c r="C4526" i="3"/>
  <c r="D4526" i="3" s="1"/>
  <c r="N4525" i="3" a="1"/>
  <c r="N4525" i="3" s="1"/>
  <c r="M4525" i="3"/>
  <c r="L4525" i="3"/>
  <c r="K4525" i="3"/>
  <c r="G4525" i="3"/>
  <c r="C4525" i="3"/>
  <c r="D4525" i="3" s="1"/>
  <c r="N4524" i="3" a="1"/>
  <c r="N4524" i="3" s="1"/>
  <c r="M4524" i="3"/>
  <c r="L4524" i="3"/>
  <c r="K4524" i="3"/>
  <c r="G4524" i="3"/>
  <c r="C4524" i="3"/>
  <c r="D4524" i="3" s="1"/>
  <c r="N4523" i="3" a="1"/>
  <c r="N4523" i="3" s="1"/>
  <c r="M4523" i="3"/>
  <c r="L4523" i="3"/>
  <c r="K4523" i="3"/>
  <c r="G4523" i="3"/>
  <c r="C4523" i="3"/>
  <c r="D4523" i="3" s="1"/>
  <c r="N4522" i="3" a="1"/>
  <c r="N4522" i="3" s="1"/>
  <c r="M4522" i="3"/>
  <c r="L4522" i="3"/>
  <c r="K4522" i="3"/>
  <c r="G4522" i="3"/>
  <c r="C4522" i="3"/>
  <c r="D4522" i="3" s="1"/>
  <c r="N4521" i="3" a="1"/>
  <c r="N4521" i="3" s="1"/>
  <c r="M4521" i="3"/>
  <c r="L4521" i="3"/>
  <c r="K4521" i="3"/>
  <c r="G4521" i="3"/>
  <c r="C4521" i="3"/>
  <c r="D4521" i="3" s="1"/>
  <c r="N4520" i="3" a="1"/>
  <c r="N4520" i="3" s="1"/>
  <c r="M4520" i="3"/>
  <c r="L4520" i="3"/>
  <c r="K4520" i="3"/>
  <c r="G4520" i="3"/>
  <c r="C4520" i="3"/>
  <c r="D4520" i="3" s="1"/>
  <c r="N4519" i="3" a="1"/>
  <c r="N4519" i="3" s="1"/>
  <c r="M4519" i="3"/>
  <c r="L4519" i="3"/>
  <c r="K4519" i="3"/>
  <c r="G4519" i="3"/>
  <c r="C4519" i="3"/>
  <c r="D4519" i="3" s="1"/>
  <c r="N4518" i="3" a="1"/>
  <c r="N4518" i="3" s="1"/>
  <c r="M4518" i="3"/>
  <c r="L4518" i="3"/>
  <c r="K4518" i="3"/>
  <c r="G4518" i="3"/>
  <c r="C4518" i="3"/>
  <c r="D4518" i="3" s="1"/>
  <c r="N4517" i="3" a="1"/>
  <c r="N4517" i="3" s="1"/>
  <c r="M4517" i="3"/>
  <c r="L4517" i="3"/>
  <c r="K4517" i="3"/>
  <c r="G4517" i="3"/>
  <c r="C4517" i="3"/>
  <c r="D4517" i="3" s="1"/>
  <c r="N4516" i="3" a="1"/>
  <c r="N4516" i="3" s="1"/>
  <c r="M4516" i="3"/>
  <c r="L4516" i="3"/>
  <c r="K4516" i="3"/>
  <c r="G4516" i="3"/>
  <c r="C4516" i="3"/>
  <c r="D4516" i="3" s="1"/>
  <c r="N4515" i="3" a="1"/>
  <c r="N4515" i="3" s="1"/>
  <c r="M4515" i="3"/>
  <c r="L4515" i="3"/>
  <c r="K4515" i="3"/>
  <c r="G4515" i="3"/>
  <c r="C4515" i="3"/>
  <c r="D4515" i="3" s="1"/>
  <c r="N4514" i="3" a="1"/>
  <c r="N4514" i="3" s="1"/>
  <c r="M4514" i="3"/>
  <c r="L4514" i="3"/>
  <c r="K4514" i="3"/>
  <c r="G4514" i="3"/>
  <c r="C4514" i="3"/>
  <c r="D4514" i="3" s="1"/>
  <c r="N4513" i="3" a="1"/>
  <c r="N4513" i="3" s="1"/>
  <c r="M4513" i="3"/>
  <c r="L4513" i="3"/>
  <c r="K4513" i="3"/>
  <c r="G4513" i="3"/>
  <c r="C4513" i="3"/>
  <c r="D4513" i="3" s="1"/>
  <c r="N4512" i="3" a="1"/>
  <c r="N4512" i="3" s="1"/>
  <c r="M4512" i="3"/>
  <c r="L4512" i="3"/>
  <c r="K4512" i="3"/>
  <c r="G4512" i="3"/>
  <c r="C4512" i="3"/>
  <c r="D4512" i="3" s="1"/>
  <c r="N4511" i="3" a="1"/>
  <c r="N4511" i="3" s="1"/>
  <c r="M4511" i="3"/>
  <c r="L4511" i="3"/>
  <c r="K4511" i="3"/>
  <c r="G4511" i="3"/>
  <c r="C4511" i="3"/>
  <c r="D4511" i="3" s="1"/>
  <c r="N4510" i="3" a="1"/>
  <c r="N4510" i="3" s="1"/>
  <c r="M4510" i="3"/>
  <c r="L4510" i="3"/>
  <c r="K4510" i="3"/>
  <c r="G4510" i="3"/>
  <c r="C4510" i="3"/>
  <c r="D4510" i="3" s="1"/>
  <c r="N4509" i="3" a="1"/>
  <c r="N4509" i="3" s="1"/>
  <c r="M4509" i="3"/>
  <c r="L4509" i="3"/>
  <c r="K4509" i="3"/>
  <c r="G4509" i="3"/>
  <c r="C4509" i="3"/>
  <c r="D4509" i="3" s="1"/>
  <c r="N4508" i="3" a="1"/>
  <c r="N4508" i="3" s="1"/>
  <c r="M4508" i="3"/>
  <c r="L4508" i="3"/>
  <c r="K4508" i="3"/>
  <c r="G4508" i="3"/>
  <c r="C4508" i="3"/>
  <c r="D4508" i="3" s="1"/>
  <c r="N4507" i="3" a="1"/>
  <c r="N4507" i="3" s="1"/>
  <c r="M4507" i="3"/>
  <c r="L4507" i="3"/>
  <c r="K4507" i="3"/>
  <c r="G4507" i="3"/>
  <c r="C4507" i="3"/>
  <c r="D4507" i="3" s="1"/>
  <c r="N4506" i="3" a="1"/>
  <c r="N4506" i="3" s="1"/>
  <c r="M4506" i="3"/>
  <c r="L4506" i="3"/>
  <c r="K4506" i="3"/>
  <c r="G4506" i="3"/>
  <c r="C4506" i="3"/>
  <c r="D4506" i="3" s="1"/>
  <c r="N4505" i="3" a="1"/>
  <c r="N4505" i="3" s="1"/>
  <c r="M4505" i="3"/>
  <c r="L4505" i="3"/>
  <c r="K4505" i="3"/>
  <c r="G4505" i="3"/>
  <c r="C4505" i="3"/>
  <c r="D4505" i="3" s="1"/>
  <c r="N4504" i="3" a="1"/>
  <c r="N4504" i="3" s="1"/>
  <c r="M4504" i="3"/>
  <c r="L4504" i="3"/>
  <c r="K4504" i="3"/>
  <c r="G4504" i="3"/>
  <c r="C4504" i="3"/>
  <c r="D4504" i="3" s="1"/>
  <c r="N4503" i="3" a="1"/>
  <c r="N4503" i="3" s="1"/>
  <c r="M4503" i="3"/>
  <c r="L4503" i="3"/>
  <c r="K4503" i="3"/>
  <c r="G4503" i="3"/>
  <c r="C4503" i="3"/>
  <c r="D4503" i="3" s="1"/>
  <c r="N4502" i="3" a="1"/>
  <c r="N4502" i="3" s="1"/>
  <c r="M4502" i="3"/>
  <c r="L4502" i="3"/>
  <c r="K4502" i="3"/>
  <c r="G4502" i="3"/>
  <c r="C4502" i="3"/>
  <c r="D4502" i="3" s="1"/>
  <c r="N4501" i="3"/>
  <c r="N4501" i="3" a="1"/>
  <c r="M4501" i="3"/>
  <c r="L4501" i="3"/>
  <c r="K4501" i="3"/>
  <c r="G4501" i="3"/>
  <c r="C4501" i="3"/>
  <c r="D4501" i="3" s="1"/>
  <c r="N4500" i="3" a="1"/>
  <c r="N4500" i="3" s="1"/>
  <c r="M4500" i="3"/>
  <c r="L4500" i="3"/>
  <c r="K4500" i="3"/>
  <c r="G4500" i="3"/>
  <c r="C4500" i="3"/>
  <c r="D4500" i="3" s="1"/>
  <c r="N4499" i="3" a="1"/>
  <c r="N4499" i="3" s="1"/>
  <c r="M4499" i="3"/>
  <c r="L4499" i="3"/>
  <c r="K4499" i="3"/>
  <c r="G4499" i="3"/>
  <c r="C4499" i="3"/>
  <c r="D4499" i="3" s="1"/>
  <c r="N4498" i="3" a="1"/>
  <c r="N4498" i="3" s="1"/>
  <c r="M4498" i="3"/>
  <c r="L4498" i="3"/>
  <c r="K4498" i="3"/>
  <c r="G4498" i="3"/>
  <c r="C4498" i="3"/>
  <c r="D4498" i="3" s="1"/>
  <c r="N4497" i="3" a="1"/>
  <c r="N4497" i="3" s="1"/>
  <c r="M4497" i="3"/>
  <c r="L4497" i="3"/>
  <c r="K4497" i="3"/>
  <c r="G4497" i="3"/>
  <c r="C4497" i="3"/>
  <c r="D4497" i="3" s="1"/>
  <c r="N4496" i="3" a="1"/>
  <c r="N4496" i="3" s="1"/>
  <c r="M4496" i="3"/>
  <c r="L4496" i="3"/>
  <c r="K4496" i="3"/>
  <c r="G4496" i="3"/>
  <c r="C4496" i="3"/>
  <c r="D4496" i="3" s="1"/>
  <c r="N4495" i="3" a="1"/>
  <c r="N4495" i="3" s="1"/>
  <c r="M4495" i="3"/>
  <c r="L4495" i="3"/>
  <c r="K4495" i="3"/>
  <c r="G4495" i="3"/>
  <c r="C4495" i="3"/>
  <c r="D4495" i="3" s="1"/>
  <c r="N4494" i="3" a="1"/>
  <c r="N4494" i="3" s="1"/>
  <c r="M4494" i="3"/>
  <c r="L4494" i="3"/>
  <c r="K4494" i="3"/>
  <c r="G4494" i="3"/>
  <c r="C4494" i="3"/>
  <c r="D4494" i="3" s="1"/>
  <c r="N4493" i="3" a="1"/>
  <c r="N4493" i="3" s="1"/>
  <c r="M4493" i="3"/>
  <c r="L4493" i="3"/>
  <c r="K4493" i="3"/>
  <c r="G4493" i="3"/>
  <c r="C4493" i="3"/>
  <c r="D4493" i="3" s="1"/>
  <c r="N4492" i="3" a="1"/>
  <c r="N4492" i="3" s="1"/>
  <c r="M4492" i="3"/>
  <c r="L4492" i="3"/>
  <c r="K4492" i="3"/>
  <c r="G4492" i="3"/>
  <c r="C4492" i="3"/>
  <c r="D4492" i="3" s="1"/>
  <c r="N4491" i="3" a="1"/>
  <c r="N4491" i="3" s="1"/>
  <c r="M4491" i="3"/>
  <c r="L4491" i="3"/>
  <c r="K4491" i="3"/>
  <c r="G4491" i="3"/>
  <c r="C4491" i="3"/>
  <c r="D4491" i="3" s="1"/>
  <c r="N4490" i="3" a="1"/>
  <c r="N4490" i="3" s="1"/>
  <c r="M4490" i="3"/>
  <c r="L4490" i="3"/>
  <c r="K4490" i="3"/>
  <c r="G4490" i="3"/>
  <c r="C4490" i="3"/>
  <c r="D4490" i="3" s="1"/>
  <c r="N4489" i="3" a="1"/>
  <c r="N4489" i="3" s="1"/>
  <c r="M4489" i="3"/>
  <c r="L4489" i="3"/>
  <c r="K4489" i="3"/>
  <c r="G4489" i="3"/>
  <c r="C4489" i="3"/>
  <c r="D4489" i="3" s="1"/>
  <c r="N4488" i="3" a="1"/>
  <c r="N4488" i="3" s="1"/>
  <c r="M4488" i="3"/>
  <c r="L4488" i="3"/>
  <c r="K4488" i="3"/>
  <c r="G4488" i="3"/>
  <c r="C4488" i="3"/>
  <c r="D4488" i="3" s="1"/>
  <c r="N4487" i="3" a="1"/>
  <c r="N4487" i="3" s="1"/>
  <c r="M4487" i="3"/>
  <c r="L4487" i="3"/>
  <c r="K4487" i="3"/>
  <c r="G4487" i="3"/>
  <c r="C4487" i="3"/>
  <c r="D4487" i="3" s="1"/>
  <c r="N4486" i="3" a="1"/>
  <c r="N4486" i="3" s="1"/>
  <c r="M4486" i="3"/>
  <c r="L4486" i="3"/>
  <c r="K4486" i="3"/>
  <c r="G4486" i="3"/>
  <c r="C4486" i="3"/>
  <c r="D4486" i="3" s="1"/>
  <c r="N4485" i="3" a="1"/>
  <c r="N4485" i="3" s="1"/>
  <c r="M4485" i="3"/>
  <c r="L4485" i="3"/>
  <c r="K4485" i="3"/>
  <c r="G4485" i="3"/>
  <c r="C4485" i="3"/>
  <c r="D4485" i="3" s="1"/>
  <c r="N4484" i="3" a="1"/>
  <c r="N4484" i="3" s="1"/>
  <c r="M4484" i="3"/>
  <c r="L4484" i="3"/>
  <c r="K4484" i="3"/>
  <c r="G4484" i="3"/>
  <c r="C4484" i="3"/>
  <c r="D4484" i="3" s="1"/>
  <c r="N4483" i="3" a="1"/>
  <c r="N4483" i="3" s="1"/>
  <c r="M4483" i="3"/>
  <c r="L4483" i="3"/>
  <c r="K4483" i="3"/>
  <c r="G4483" i="3"/>
  <c r="C4483" i="3"/>
  <c r="D4483" i="3" s="1"/>
  <c r="N4482" i="3" a="1"/>
  <c r="N4482" i="3" s="1"/>
  <c r="M4482" i="3"/>
  <c r="L4482" i="3"/>
  <c r="K4482" i="3"/>
  <c r="G4482" i="3"/>
  <c r="C4482" i="3"/>
  <c r="D4482" i="3" s="1"/>
  <c r="N4481" i="3" a="1"/>
  <c r="N4481" i="3" s="1"/>
  <c r="M4481" i="3"/>
  <c r="L4481" i="3"/>
  <c r="K4481" i="3"/>
  <c r="G4481" i="3"/>
  <c r="C4481" i="3"/>
  <c r="D4481" i="3" s="1"/>
  <c r="N4480" i="3" a="1"/>
  <c r="N4480" i="3" s="1"/>
  <c r="M4480" i="3"/>
  <c r="L4480" i="3"/>
  <c r="K4480" i="3"/>
  <c r="G4480" i="3"/>
  <c r="C4480" i="3"/>
  <c r="D4480" i="3" s="1"/>
  <c r="N4479" i="3" a="1"/>
  <c r="N4479" i="3" s="1"/>
  <c r="M4479" i="3"/>
  <c r="L4479" i="3"/>
  <c r="K4479" i="3"/>
  <c r="G4479" i="3"/>
  <c r="C4479" i="3"/>
  <c r="D4479" i="3" s="1"/>
  <c r="N4478" i="3" a="1"/>
  <c r="N4478" i="3" s="1"/>
  <c r="M4478" i="3"/>
  <c r="L4478" i="3"/>
  <c r="K4478" i="3"/>
  <c r="G4478" i="3"/>
  <c r="C4478" i="3"/>
  <c r="D4478" i="3" s="1"/>
  <c r="N4477" i="3" a="1"/>
  <c r="N4477" i="3" s="1"/>
  <c r="M4477" i="3"/>
  <c r="L4477" i="3"/>
  <c r="K4477" i="3"/>
  <c r="G4477" i="3"/>
  <c r="C4477" i="3"/>
  <c r="D4477" i="3" s="1"/>
  <c r="N4476" i="3" a="1"/>
  <c r="N4476" i="3" s="1"/>
  <c r="M4476" i="3"/>
  <c r="L4476" i="3"/>
  <c r="K4476" i="3"/>
  <c r="G4476" i="3"/>
  <c r="C4476" i="3"/>
  <c r="D4476" i="3" s="1"/>
  <c r="N4475" i="3" a="1"/>
  <c r="N4475" i="3" s="1"/>
  <c r="M4475" i="3"/>
  <c r="L4475" i="3"/>
  <c r="K4475" i="3"/>
  <c r="G4475" i="3"/>
  <c r="C4475" i="3"/>
  <c r="D4475" i="3" s="1"/>
  <c r="N4474" i="3" a="1"/>
  <c r="N4474" i="3" s="1"/>
  <c r="M4474" i="3"/>
  <c r="L4474" i="3"/>
  <c r="K4474" i="3"/>
  <c r="G4474" i="3"/>
  <c r="C4474" i="3"/>
  <c r="D4474" i="3" s="1"/>
  <c r="N4473" i="3" a="1"/>
  <c r="N4473" i="3" s="1"/>
  <c r="M4473" i="3"/>
  <c r="L4473" i="3"/>
  <c r="K4473" i="3"/>
  <c r="G4473" i="3"/>
  <c r="C4473" i="3"/>
  <c r="D4473" i="3" s="1"/>
  <c r="N4472" i="3" a="1"/>
  <c r="N4472" i="3" s="1"/>
  <c r="M4472" i="3"/>
  <c r="L4472" i="3"/>
  <c r="K4472" i="3"/>
  <c r="G4472" i="3"/>
  <c r="C4472" i="3"/>
  <c r="D4472" i="3" s="1"/>
  <c r="N4471" i="3" a="1"/>
  <c r="N4471" i="3" s="1"/>
  <c r="M4471" i="3"/>
  <c r="L4471" i="3"/>
  <c r="K4471" i="3"/>
  <c r="G4471" i="3"/>
  <c r="C4471" i="3"/>
  <c r="D4471" i="3" s="1"/>
  <c r="N4470" i="3" a="1"/>
  <c r="N4470" i="3" s="1"/>
  <c r="M4470" i="3"/>
  <c r="L4470" i="3"/>
  <c r="K4470" i="3"/>
  <c r="G4470" i="3"/>
  <c r="C4470" i="3"/>
  <c r="D4470" i="3" s="1"/>
  <c r="N4469" i="3" a="1"/>
  <c r="N4469" i="3" s="1"/>
  <c r="M4469" i="3"/>
  <c r="L4469" i="3"/>
  <c r="K4469" i="3"/>
  <c r="G4469" i="3"/>
  <c r="C4469" i="3"/>
  <c r="D4469" i="3" s="1"/>
  <c r="N4468" i="3" a="1"/>
  <c r="N4468" i="3" s="1"/>
  <c r="M4468" i="3"/>
  <c r="L4468" i="3"/>
  <c r="K4468" i="3"/>
  <c r="G4468" i="3"/>
  <c r="C4468" i="3"/>
  <c r="D4468" i="3" s="1"/>
  <c r="N4467" i="3" a="1"/>
  <c r="N4467" i="3" s="1"/>
  <c r="M4467" i="3"/>
  <c r="L4467" i="3"/>
  <c r="K4467" i="3"/>
  <c r="G4467" i="3"/>
  <c r="C4467" i="3"/>
  <c r="D4467" i="3" s="1"/>
  <c r="N4466" i="3" a="1"/>
  <c r="N4466" i="3" s="1"/>
  <c r="M4466" i="3"/>
  <c r="L4466" i="3"/>
  <c r="K4466" i="3"/>
  <c r="G4466" i="3"/>
  <c r="C4466" i="3"/>
  <c r="D4466" i="3" s="1"/>
  <c r="N4465" i="3" a="1"/>
  <c r="N4465" i="3" s="1"/>
  <c r="M4465" i="3"/>
  <c r="L4465" i="3"/>
  <c r="K4465" i="3"/>
  <c r="G4465" i="3"/>
  <c r="C4465" i="3"/>
  <c r="D4465" i="3" s="1"/>
  <c r="N4464" i="3" a="1"/>
  <c r="N4464" i="3" s="1"/>
  <c r="M4464" i="3"/>
  <c r="L4464" i="3"/>
  <c r="K4464" i="3"/>
  <c r="G4464" i="3"/>
  <c r="C4464" i="3"/>
  <c r="D4464" i="3" s="1"/>
  <c r="N4463" i="3" a="1"/>
  <c r="N4463" i="3" s="1"/>
  <c r="M4463" i="3"/>
  <c r="L4463" i="3"/>
  <c r="K4463" i="3"/>
  <c r="G4463" i="3"/>
  <c r="C4463" i="3"/>
  <c r="D4463" i="3" s="1"/>
  <c r="N4462" i="3" a="1"/>
  <c r="N4462" i="3" s="1"/>
  <c r="M4462" i="3"/>
  <c r="L4462" i="3"/>
  <c r="K4462" i="3"/>
  <c r="G4462" i="3"/>
  <c r="C4462" i="3"/>
  <c r="D4462" i="3" s="1"/>
  <c r="N4461" i="3" a="1"/>
  <c r="N4461" i="3" s="1"/>
  <c r="M4461" i="3"/>
  <c r="L4461" i="3"/>
  <c r="K4461" i="3"/>
  <c r="G4461" i="3"/>
  <c r="C4461" i="3"/>
  <c r="D4461" i="3" s="1"/>
  <c r="N4460" i="3" a="1"/>
  <c r="N4460" i="3" s="1"/>
  <c r="M4460" i="3"/>
  <c r="L4460" i="3"/>
  <c r="K4460" i="3"/>
  <c r="G4460" i="3"/>
  <c r="C4460" i="3"/>
  <c r="D4460" i="3" s="1"/>
  <c r="N4459" i="3" a="1"/>
  <c r="N4459" i="3" s="1"/>
  <c r="M4459" i="3"/>
  <c r="L4459" i="3"/>
  <c r="K4459" i="3"/>
  <c r="G4459" i="3"/>
  <c r="C4459" i="3"/>
  <c r="D4459" i="3" s="1"/>
  <c r="N4458" i="3" a="1"/>
  <c r="N4458" i="3" s="1"/>
  <c r="M4458" i="3"/>
  <c r="L4458" i="3"/>
  <c r="K4458" i="3"/>
  <c r="G4458" i="3"/>
  <c r="C4458" i="3"/>
  <c r="D4458" i="3" s="1"/>
  <c r="N4457" i="3" a="1"/>
  <c r="N4457" i="3" s="1"/>
  <c r="M4457" i="3"/>
  <c r="L4457" i="3"/>
  <c r="K4457" i="3"/>
  <c r="G4457" i="3"/>
  <c r="C4457" i="3"/>
  <c r="D4457" i="3" s="1"/>
  <c r="N4456" i="3" a="1"/>
  <c r="N4456" i="3" s="1"/>
  <c r="M4456" i="3"/>
  <c r="L4456" i="3"/>
  <c r="K4456" i="3"/>
  <c r="G4456" i="3"/>
  <c r="C4456" i="3"/>
  <c r="D4456" i="3" s="1"/>
  <c r="N4455" i="3" a="1"/>
  <c r="N4455" i="3" s="1"/>
  <c r="M4455" i="3"/>
  <c r="L4455" i="3"/>
  <c r="K4455" i="3"/>
  <c r="G4455" i="3"/>
  <c r="C4455" i="3"/>
  <c r="D4455" i="3" s="1"/>
  <c r="N4454" i="3" a="1"/>
  <c r="N4454" i="3" s="1"/>
  <c r="M4454" i="3"/>
  <c r="L4454" i="3"/>
  <c r="K4454" i="3"/>
  <c r="G4454" i="3"/>
  <c r="C4454" i="3"/>
  <c r="D4454" i="3" s="1"/>
  <c r="N4453" i="3" a="1"/>
  <c r="N4453" i="3" s="1"/>
  <c r="M4453" i="3"/>
  <c r="L4453" i="3"/>
  <c r="K4453" i="3"/>
  <c r="G4453" i="3"/>
  <c r="C4453" i="3"/>
  <c r="D4453" i="3" s="1"/>
  <c r="N4452" i="3" a="1"/>
  <c r="N4452" i="3" s="1"/>
  <c r="M4452" i="3"/>
  <c r="L4452" i="3"/>
  <c r="K4452" i="3"/>
  <c r="G4452" i="3"/>
  <c r="C4452" i="3"/>
  <c r="D4452" i="3" s="1"/>
  <c r="N4451" i="3" a="1"/>
  <c r="N4451" i="3" s="1"/>
  <c r="M4451" i="3"/>
  <c r="L4451" i="3"/>
  <c r="K4451" i="3"/>
  <c r="G4451" i="3"/>
  <c r="C4451" i="3"/>
  <c r="D4451" i="3" s="1"/>
  <c r="N4450" i="3" a="1"/>
  <c r="N4450" i="3" s="1"/>
  <c r="M4450" i="3"/>
  <c r="L4450" i="3"/>
  <c r="K4450" i="3"/>
  <c r="G4450" i="3"/>
  <c r="C4450" i="3"/>
  <c r="D4450" i="3" s="1"/>
  <c r="N4449" i="3" a="1"/>
  <c r="N4449" i="3" s="1"/>
  <c r="M4449" i="3"/>
  <c r="L4449" i="3"/>
  <c r="K4449" i="3"/>
  <c r="G4449" i="3"/>
  <c r="C4449" i="3"/>
  <c r="D4449" i="3" s="1"/>
  <c r="N4448" i="3" a="1"/>
  <c r="N4448" i="3" s="1"/>
  <c r="M4448" i="3"/>
  <c r="L4448" i="3"/>
  <c r="K4448" i="3"/>
  <c r="G4448" i="3"/>
  <c r="C4448" i="3"/>
  <c r="D4448" i="3" s="1"/>
  <c r="N4447" i="3" a="1"/>
  <c r="N4447" i="3" s="1"/>
  <c r="M4447" i="3"/>
  <c r="L4447" i="3"/>
  <c r="K4447" i="3"/>
  <c r="G4447" i="3"/>
  <c r="C4447" i="3"/>
  <c r="D4447" i="3" s="1"/>
  <c r="N4446" i="3" a="1"/>
  <c r="N4446" i="3" s="1"/>
  <c r="M4446" i="3"/>
  <c r="L4446" i="3"/>
  <c r="K4446" i="3"/>
  <c r="G4446" i="3"/>
  <c r="C4446" i="3"/>
  <c r="D4446" i="3" s="1"/>
  <c r="N4445" i="3" a="1"/>
  <c r="N4445" i="3" s="1"/>
  <c r="M4445" i="3"/>
  <c r="L4445" i="3"/>
  <c r="K4445" i="3"/>
  <c r="G4445" i="3"/>
  <c r="C4445" i="3"/>
  <c r="D4445" i="3" s="1"/>
  <c r="N4444" i="3" a="1"/>
  <c r="N4444" i="3" s="1"/>
  <c r="M4444" i="3"/>
  <c r="L4444" i="3"/>
  <c r="K4444" i="3"/>
  <c r="G4444" i="3"/>
  <c r="C4444" i="3"/>
  <c r="D4444" i="3" s="1"/>
  <c r="N4443" i="3" a="1"/>
  <c r="N4443" i="3" s="1"/>
  <c r="M4443" i="3"/>
  <c r="L4443" i="3"/>
  <c r="K4443" i="3"/>
  <c r="G4443" i="3"/>
  <c r="C4443" i="3"/>
  <c r="D4443" i="3" s="1"/>
  <c r="N4442" i="3" a="1"/>
  <c r="N4442" i="3" s="1"/>
  <c r="M4442" i="3"/>
  <c r="L4442" i="3"/>
  <c r="K4442" i="3"/>
  <c r="G4442" i="3"/>
  <c r="C4442" i="3"/>
  <c r="D4442" i="3" s="1"/>
  <c r="N4441" i="3" a="1"/>
  <c r="N4441" i="3" s="1"/>
  <c r="M4441" i="3"/>
  <c r="L4441" i="3"/>
  <c r="K4441" i="3"/>
  <c r="G4441" i="3"/>
  <c r="C4441" i="3"/>
  <c r="D4441" i="3" s="1"/>
  <c r="N4440" i="3" a="1"/>
  <c r="N4440" i="3" s="1"/>
  <c r="M4440" i="3"/>
  <c r="L4440" i="3"/>
  <c r="K4440" i="3"/>
  <c r="G4440" i="3"/>
  <c r="C4440" i="3"/>
  <c r="D4440" i="3" s="1"/>
  <c r="N4439" i="3" a="1"/>
  <c r="N4439" i="3" s="1"/>
  <c r="M4439" i="3"/>
  <c r="L4439" i="3"/>
  <c r="K4439" i="3"/>
  <c r="G4439" i="3"/>
  <c r="C4439" i="3"/>
  <c r="D4439" i="3" s="1"/>
  <c r="N4438" i="3" a="1"/>
  <c r="N4438" i="3" s="1"/>
  <c r="M4438" i="3"/>
  <c r="L4438" i="3"/>
  <c r="K4438" i="3"/>
  <c r="G4438" i="3"/>
  <c r="C4438" i="3"/>
  <c r="D4438" i="3" s="1"/>
  <c r="N4437" i="3"/>
  <c r="N4437" i="3" a="1"/>
  <c r="M4437" i="3"/>
  <c r="L4437" i="3"/>
  <c r="K4437" i="3"/>
  <c r="G4437" i="3"/>
  <c r="C4437" i="3"/>
  <c r="D4437" i="3" s="1"/>
  <c r="N4436" i="3" a="1"/>
  <c r="N4436" i="3" s="1"/>
  <c r="M4436" i="3"/>
  <c r="L4436" i="3"/>
  <c r="K4436" i="3"/>
  <c r="G4436" i="3"/>
  <c r="C4436" i="3"/>
  <c r="D4436" i="3" s="1"/>
  <c r="N4435" i="3" a="1"/>
  <c r="N4435" i="3" s="1"/>
  <c r="M4435" i="3"/>
  <c r="L4435" i="3"/>
  <c r="K4435" i="3"/>
  <c r="G4435" i="3"/>
  <c r="C4435" i="3"/>
  <c r="D4435" i="3" s="1"/>
  <c r="N4434" i="3" a="1"/>
  <c r="N4434" i="3" s="1"/>
  <c r="M4434" i="3"/>
  <c r="L4434" i="3"/>
  <c r="K4434" i="3"/>
  <c r="G4434" i="3"/>
  <c r="C4434" i="3"/>
  <c r="D4434" i="3" s="1"/>
  <c r="N4433" i="3" a="1"/>
  <c r="N4433" i="3" s="1"/>
  <c r="M4433" i="3"/>
  <c r="L4433" i="3"/>
  <c r="K4433" i="3"/>
  <c r="G4433" i="3"/>
  <c r="C4433" i="3"/>
  <c r="D4433" i="3" s="1"/>
  <c r="N4432" i="3" a="1"/>
  <c r="N4432" i="3" s="1"/>
  <c r="M4432" i="3"/>
  <c r="L4432" i="3"/>
  <c r="K4432" i="3"/>
  <c r="G4432" i="3"/>
  <c r="C4432" i="3"/>
  <c r="D4432" i="3" s="1"/>
  <c r="N4431" i="3" a="1"/>
  <c r="N4431" i="3" s="1"/>
  <c r="M4431" i="3"/>
  <c r="L4431" i="3"/>
  <c r="K4431" i="3"/>
  <c r="G4431" i="3"/>
  <c r="C4431" i="3"/>
  <c r="D4431" i="3" s="1"/>
  <c r="N4430" i="3" a="1"/>
  <c r="N4430" i="3" s="1"/>
  <c r="M4430" i="3"/>
  <c r="L4430" i="3"/>
  <c r="K4430" i="3"/>
  <c r="G4430" i="3"/>
  <c r="C4430" i="3"/>
  <c r="D4430" i="3" s="1"/>
  <c r="N4429" i="3" a="1"/>
  <c r="N4429" i="3" s="1"/>
  <c r="M4429" i="3"/>
  <c r="L4429" i="3"/>
  <c r="K4429" i="3"/>
  <c r="G4429" i="3"/>
  <c r="C4429" i="3"/>
  <c r="D4429" i="3" s="1"/>
  <c r="N4428" i="3" a="1"/>
  <c r="N4428" i="3" s="1"/>
  <c r="M4428" i="3"/>
  <c r="L4428" i="3"/>
  <c r="K4428" i="3"/>
  <c r="G4428" i="3"/>
  <c r="C4428" i="3"/>
  <c r="D4428" i="3" s="1"/>
  <c r="N4427" i="3" a="1"/>
  <c r="N4427" i="3" s="1"/>
  <c r="M4427" i="3"/>
  <c r="L4427" i="3"/>
  <c r="K4427" i="3"/>
  <c r="G4427" i="3"/>
  <c r="C4427" i="3"/>
  <c r="D4427" i="3" s="1"/>
  <c r="N4426" i="3" a="1"/>
  <c r="N4426" i="3" s="1"/>
  <c r="M4426" i="3"/>
  <c r="L4426" i="3"/>
  <c r="K4426" i="3"/>
  <c r="G4426" i="3"/>
  <c r="C4426" i="3"/>
  <c r="D4426" i="3" s="1"/>
  <c r="N4425" i="3" a="1"/>
  <c r="N4425" i="3" s="1"/>
  <c r="M4425" i="3"/>
  <c r="L4425" i="3"/>
  <c r="K4425" i="3"/>
  <c r="G4425" i="3"/>
  <c r="C4425" i="3"/>
  <c r="D4425" i="3" s="1"/>
  <c r="N4424" i="3" a="1"/>
  <c r="N4424" i="3" s="1"/>
  <c r="M4424" i="3"/>
  <c r="L4424" i="3"/>
  <c r="K4424" i="3"/>
  <c r="G4424" i="3"/>
  <c r="C4424" i="3"/>
  <c r="D4424" i="3" s="1"/>
  <c r="N4423" i="3" a="1"/>
  <c r="N4423" i="3" s="1"/>
  <c r="M4423" i="3"/>
  <c r="L4423" i="3"/>
  <c r="K4423" i="3"/>
  <c r="G4423" i="3"/>
  <c r="C4423" i="3"/>
  <c r="D4423" i="3" s="1"/>
  <c r="N4422" i="3" a="1"/>
  <c r="N4422" i="3" s="1"/>
  <c r="M4422" i="3"/>
  <c r="L4422" i="3"/>
  <c r="K4422" i="3"/>
  <c r="G4422" i="3"/>
  <c r="C4422" i="3"/>
  <c r="D4422" i="3" s="1"/>
  <c r="N4421" i="3"/>
  <c r="N4421" i="3" a="1"/>
  <c r="M4421" i="3"/>
  <c r="L4421" i="3"/>
  <c r="K4421" i="3"/>
  <c r="G4421" i="3"/>
  <c r="C4421" i="3"/>
  <c r="D4421" i="3" s="1"/>
  <c r="N4420" i="3" a="1"/>
  <c r="N4420" i="3" s="1"/>
  <c r="M4420" i="3"/>
  <c r="L4420" i="3"/>
  <c r="K4420" i="3"/>
  <c r="G4420" i="3"/>
  <c r="C4420" i="3"/>
  <c r="D4420" i="3" s="1"/>
  <c r="N4419" i="3" a="1"/>
  <c r="N4419" i="3" s="1"/>
  <c r="M4419" i="3"/>
  <c r="L4419" i="3"/>
  <c r="K4419" i="3"/>
  <c r="G4419" i="3"/>
  <c r="C4419" i="3"/>
  <c r="D4419" i="3" s="1"/>
  <c r="N4418" i="3" a="1"/>
  <c r="N4418" i="3" s="1"/>
  <c r="M4418" i="3"/>
  <c r="L4418" i="3"/>
  <c r="K4418" i="3"/>
  <c r="G4418" i="3"/>
  <c r="C4418" i="3"/>
  <c r="D4418" i="3" s="1"/>
  <c r="N4417" i="3" a="1"/>
  <c r="N4417" i="3" s="1"/>
  <c r="M4417" i="3"/>
  <c r="L4417" i="3"/>
  <c r="K4417" i="3"/>
  <c r="G4417" i="3"/>
  <c r="C4417" i="3"/>
  <c r="D4417" i="3" s="1"/>
  <c r="N4416" i="3" a="1"/>
  <c r="N4416" i="3" s="1"/>
  <c r="M4416" i="3"/>
  <c r="L4416" i="3"/>
  <c r="K4416" i="3"/>
  <c r="G4416" i="3"/>
  <c r="C4416" i="3"/>
  <c r="D4416" i="3" s="1"/>
  <c r="N4415" i="3" a="1"/>
  <c r="N4415" i="3" s="1"/>
  <c r="M4415" i="3"/>
  <c r="L4415" i="3"/>
  <c r="K4415" i="3"/>
  <c r="G4415" i="3"/>
  <c r="C4415" i="3"/>
  <c r="D4415" i="3" s="1"/>
  <c r="N4414" i="3" a="1"/>
  <c r="N4414" i="3" s="1"/>
  <c r="M4414" i="3"/>
  <c r="L4414" i="3"/>
  <c r="K4414" i="3"/>
  <c r="G4414" i="3"/>
  <c r="C4414" i="3"/>
  <c r="D4414" i="3" s="1"/>
  <c r="N4413" i="3" a="1"/>
  <c r="N4413" i="3" s="1"/>
  <c r="M4413" i="3"/>
  <c r="L4413" i="3"/>
  <c r="K4413" i="3"/>
  <c r="G4413" i="3"/>
  <c r="C4413" i="3"/>
  <c r="D4413" i="3" s="1"/>
  <c r="N4412" i="3" a="1"/>
  <c r="N4412" i="3" s="1"/>
  <c r="M4412" i="3"/>
  <c r="L4412" i="3"/>
  <c r="K4412" i="3"/>
  <c r="G4412" i="3"/>
  <c r="C4412" i="3"/>
  <c r="D4412" i="3" s="1"/>
  <c r="N4411" i="3" a="1"/>
  <c r="N4411" i="3" s="1"/>
  <c r="M4411" i="3"/>
  <c r="L4411" i="3"/>
  <c r="K4411" i="3"/>
  <c r="G4411" i="3"/>
  <c r="C4411" i="3"/>
  <c r="D4411" i="3" s="1"/>
  <c r="N4410" i="3" a="1"/>
  <c r="N4410" i="3" s="1"/>
  <c r="M4410" i="3"/>
  <c r="L4410" i="3"/>
  <c r="K4410" i="3"/>
  <c r="G4410" i="3"/>
  <c r="C4410" i="3"/>
  <c r="D4410" i="3" s="1"/>
  <c r="N4409" i="3" a="1"/>
  <c r="N4409" i="3" s="1"/>
  <c r="M4409" i="3"/>
  <c r="L4409" i="3"/>
  <c r="K4409" i="3"/>
  <c r="G4409" i="3"/>
  <c r="C4409" i="3"/>
  <c r="D4409" i="3" s="1"/>
  <c r="N4408" i="3" a="1"/>
  <c r="N4408" i="3" s="1"/>
  <c r="M4408" i="3"/>
  <c r="L4408" i="3"/>
  <c r="K4408" i="3"/>
  <c r="G4408" i="3"/>
  <c r="C4408" i="3"/>
  <c r="D4408" i="3" s="1"/>
  <c r="N4407" i="3" a="1"/>
  <c r="N4407" i="3" s="1"/>
  <c r="M4407" i="3"/>
  <c r="L4407" i="3"/>
  <c r="K4407" i="3"/>
  <c r="G4407" i="3"/>
  <c r="C4407" i="3"/>
  <c r="D4407" i="3" s="1"/>
  <c r="N4406" i="3" a="1"/>
  <c r="N4406" i="3" s="1"/>
  <c r="M4406" i="3"/>
  <c r="L4406" i="3"/>
  <c r="K4406" i="3"/>
  <c r="G4406" i="3"/>
  <c r="C4406" i="3"/>
  <c r="D4406" i="3" s="1"/>
  <c r="N4405" i="3" a="1"/>
  <c r="N4405" i="3" s="1"/>
  <c r="M4405" i="3"/>
  <c r="L4405" i="3"/>
  <c r="K4405" i="3"/>
  <c r="G4405" i="3"/>
  <c r="C4405" i="3"/>
  <c r="D4405" i="3" s="1"/>
  <c r="N4404" i="3" a="1"/>
  <c r="N4404" i="3" s="1"/>
  <c r="M4404" i="3"/>
  <c r="L4404" i="3"/>
  <c r="K4404" i="3"/>
  <c r="G4404" i="3"/>
  <c r="C4404" i="3"/>
  <c r="D4404" i="3" s="1"/>
  <c r="N4403" i="3" a="1"/>
  <c r="N4403" i="3" s="1"/>
  <c r="M4403" i="3"/>
  <c r="L4403" i="3"/>
  <c r="K4403" i="3"/>
  <c r="G4403" i="3"/>
  <c r="C4403" i="3"/>
  <c r="D4403" i="3" s="1"/>
  <c r="N4402" i="3" a="1"/>
  <c r="N4402" i="3" s="1"/>
  <c r="M4402" i="3"/>
  <c r="L4402" i="3"/>
  <c r="K4402" i="3"/>
  <c r="G4402" i="3"/>
  <c r="C4402" i="3"/>
  <c r="D4402" i="3" s="1"/>
  <c r="N4401" i="3" a="1"/>
  <c r="N4401" i="3" s="1"/>
  <c r="M4401" i="3"/>
  <c r="L4401" i="3"/>
  <c r="K4401" i="3"/>
  <c r="G4401" i="3"/>
  <c r="C4401" i="3"/>
  <c r="D4401" i="3" s="1"/>
  <c r="N4400" i="3" a="1"/>
  <c r="N4400" i="3" s="1"/>
  <c r="M4400" i="3"/>
  <c r="L4400" i="3"/>
  <c r="K4400" i="3"/>
  <c r="G4400" i="3"/>
  <c r="C4400" i="3"/>
  <c r="D4400" i="3" s="1"/>
  <c r="N4399" i="3" a="1"/>
  <c r="N4399" i="3" s="1"/>
  <c r="M4399" i="3"/>
  <c r="L4399" i="3"/>
  <c r="K4399" i="3"/>
  <c r="G4399" i="3"/>
  <c r="C4399" i="3"/>
  <c r="D4399" i="3" s="1"/>
  <c r="N4398" i="3" a="1"/>
  <c r="N4398" i="3" s="1"/>
  <c r="M4398" i="3"/>
  <c r="L4398" i="3"/>
  <c r="K4398" i="3"/>
  <c r="G4398" i="3"/>
  <c r="C4398" i="3"/>
  <c r="D4398" i="3" s="1"/>
  <c r="N4397" i="3" a="1"/>
  <c r="N4397" i="3" s="1"/>
  <c r="M4397" i="3"/>
  <c r="L4397" i="3"/>
  <c r="K4397" i="3"/>
  <c r="G4397" i="3"/>
  <c r="C4397" i="3"/>
  <c r="D4397" i="3" s="1"/>
  <c r="N4396" i="3" a="1"/>
  <c r="N4396" i="3" s="1"/>
  <c r="M4396" i="3"/>
  <c r="L4396" i="3"/>
  <c r="K4396" i="3"/>
  <c r="G4396" i="3"/>
  <c r="C4396" i="3"/>
  <c r="D4396" i="3" s="1"/>
  <c r="N4395" i="3" a="1"/>
  <c r="N4395" i="3" s="1"/>
  <c r="M4395" i="3"/>
  <c r="L4395" i="3"/>
  <c r="K4395" i="3"/>
  <c r="G4395" i="3"/>
  <c r="C4395" i="3"/>
  <c r="D4395" i="3" s="1"/>
  <c r="N4394" i="3" a="1"/>
  <c r="N4394" i="3" s="1"/>
  <c r="M4394" i="3"/>
  <c r="L4394" i="3"/>
  <c r="K4394" i="3"/>
  <c r="G4394" i="3"/>
  <c r="C4394" i="3"/>
  <c r="D4394" i="3" s="1"/>
  <c r="N4393" i="3" a="1"/>
  <c r="N4393" i="3" s="1"/>
  <c r="M4393" i="3"/>
  <c r="L4393" i="3"/>
  <c r="K4393" i="3"/>
  <c r="G4393" i="3"/>
  <c r="C4393" i="3"/>
  <c r="D4393" i="3" s="1"/>
  <c r="N4392" i="3" a="1"/>
  <c r="N4392" i="3" s="1"/>
  <c r="M4392" i="3"/>
  <c r="L4392" i="3"/>
  <c r="K4392" i="3"/>
  <c r="G4392" i="3"/>
  <c r="C4392" i="3"/>
  <c r="D4392" i="3" s="1"/>
  <c r="N4391" i="3" a="1"/>
  <c r="N4391" i="3" s="1"/>
  <c r="M4391" i="3"/>
  <c r="L4391" i="3"/>
  <c r="K4391" i="3"/>
  <c r="G4391" i="3"/>
  <c r="C4391" i="3"/>
  <c r="D4391" i="3" s="1"/>
  <c r="N4390" i="3" a="1"/>
  <c r="N4390" i="3" s="1"/>
  <c r="M4390" i="3"/>
  <c r="L4390" i="3"/>
  <c r="K4390" i="3"/>
  <c r="G4390" i="3"/>
  <c r="C4390" i="3"/>
  <c r="D4390" i="3" s="1"/>
  <c r="N4389" i="3" a="1"/>
  <c r="N4389" i="3" s="1"/>
  <c r="M4389" i="3"/>
  <c r="L4389" i="3"/>
  <c r="K4389" i="3"/>
  <c r="G4389" i="3"/>
  <c r="C4389" i="3"/>
  <c r="D4389" i="3" s="1"/>
  <c r="N4388" i="3" a="1"/>
  <c r="N4388" i="3" s="1"/>
  <c r="M4388" i="3"/>
  <c r="L4388" i="3"/>
  <c r="K4388" i="3"/>
  <c r="G4388" i="3"/>
  <c r="C4388" i="3"/>
  <c r="D4388" i="3" s="1"/>
  <c r="N4387" i="3" a="1"/>
  <c r="N4387" i="3" s="1"/>
  <c r="M4387" i="3"/>
  <c r="L4387" i="3"/>
  <c r="K4387" i="3"/>
  <c r="G4387" i="3"/>
  <c r="C4387" i="3"/>
  <c r="D4387" i="3" s="1"/>
  <c r="N4386" i="3" a="1"/>
  <c r="N4386" i="3" s="1"/>
  <c r="M4386" i="3"/>
  <c r="L4386" i="3"/>
  <c r="K4386" i="3"/>
  <c r="G4386" i="3"/>
  <c r="C4386" i="3"/>
  <c r="D4386" i="3" s="1"/>
  <c r="N4385" i="3" a="1"/>
  <c r="N4385" i="3" s="1"/>
  <c r="M4385" i="3"/>
  <c r="L4385" i="3"/>
  <c r="K4385" i="3"/>
  <c r="G4385" i="3"/>
  <c r="C4385" i="3"/>
  <c r="D4385" i="3" s="1"/>
  <c r="N4384" i="3" a="1"/>
  <c r="N4384" i="3" s="1"/>
  <c r="M4384" i="3"/>
  <c r="L4384" i="3"/>
  <c r="K4384" i="3"/>
  <c r="G4384" i="3"/>
  <c r="C4384" i="3"/>
  <c r="D4384" i="3" s="1"/>
  <c r="N4383" i="3" a="1"/>
  <c r="N4383" i="3" s="1"/>
  <c r="M4383" i="3"/>
  <c r="L4383" i="3"/>
  <c r="K4383" i="3"/>
  <c r="G4383" i="3"/>
  <c r="C4383" i="3"/>
  <c r="D4383" i="3" s="1"/>
  <c r="N4382" i="3" a="1"/>
  <c r="N4382" i="3" s="1"/>
  <c r="M4382" i="3"/>
  <c r="L4382" i="3"/>
  <c r="K4382" i="3"/>
  <c r="G4382" i="3"/>
  <c r="C4382" i="3"/>
  <c r="D4382" i="3" s="1"/>
  <c r="N4381" i="3" a="1"/>
  <c r="N4381" i="3" s="1"/>
  <c r="M4381" i="3"/>
  <c r="L4381" i="3"/>
  <c r="K4381" i="3"/>
  <c r="G4381" i="3"/>
  <c r="C4381" i="3"/>
  <c r="D4381" i="3" s="1"/>
  <c r="N4380" i="3" a="1"/>
  <c r="N4380" i="3" s="1"/>
  <c r="M4380" i="3"/>
  <c r="L4380" i="3"/>
  <c r="K4380" i="3"/>
  <c r="G4380" i="3"/>
  <c r="C4380" i="3"/>
  <c r="D4380" i="3" s="1"/>
  <c r="N4379" i="3" a="1"/>
  <c r="N4379" i="3" s="1"/>
  <c r="M4379" i="3"/>
  <c r="L4379" i="3"/>
  <c r="K4379" i="3"/>
  <c r="G4379" i="3"/>
  <c r="C4379" i="3"/>
  <c r="D4379" i="3" s="1"/>
  <c r="N4378" i="3" a="1"/>
  <c r="N4378" i="3" s="1"/>
  <c r="M4378" i="3"/>
  <c r="L4378" i="3"/>
  <c r="K4378" i="3"/>
  <c r="G4378" i="3"/>
  <c r="C4378" i="3"/>
  <c r="D4378" i="3" s="1"/>
  <c r="N4377" i="3" a="1"/>
  <c r="N4377" i="3" s="1"/>
  <c r="M4377" i="3"/>
  <c r="L4377" i="3"/>
  <c r="K4377" i="3"/>
  <c r="G4377" i="3"/>
  <c r="C4377" i="3"/>
  <c r="D4377" i="3" s="1"/>
  <c r="N4376" i="3" a="1"/>
  <c r="N4376" i="3" s="1"/>
  <c r="M4376" i="3"/>
  <c r="L4376" i="3"/>
  <c r="K4376" i="3"/>
  <c r="G4376" i="3"/>
  <c r="C4376" i="3"/>
  <c r="D4376" i="3" s="1"/>
  <c r="N4375" i="3" a="1"/>
  <c r="N4375" i="3" s="1"/>
  <c r="M4375" i="3"/>
  <c r="L4375" i="3"/>
  <c r="K4375" i="3"/>
  <c r="G4375" i="3"/>
  <c r="C4375" i="3"/>
  <c r="D4375" i="3" s="1"/>
  <c r="N4374" i="3" a="1"/>
  <c r="N4374" i="3" s="1"/>
  <c r="M4374" i="3"/>
  <c r="L4374" i="3"/>
  <c r="K4374" i="3"/>
  <c r="G4374" i="3"/>
  <c r="C4374" i="3"/>
  <c r="D4374" i="3" s="1"/>
  <c r="N4373" i="3" a="1"/>
  <c r="N4373" i="3" s="1"/>
  <c r="M4373" i="3"/>
  <c r="L4373" i="3"/>
  <c r="K4373" i="3"/>
  <c r="G4373" i="3"/>
  <c r="C4373" i="3"/>
  <c r="D4373" i="3" s="1"/>
  <c r="N4372" i="3" a="1"/>
  <c r="N4372" i="3" s="1"/>
  <c r="M4372" i="3"/>
  <c r="L4372" i="3"/>
  <c r="K4372" i="3"/>
  <c r="G4372" i="3"/>
  <c r="C4372" i="3"/>
  <c r="D4372" i="3" s="1"/>
  <c r="N4371" i="3" a="1"/>
  <c r="N4371" i="3" s="1"/>
  <c r="M4371" i="3"/>
  <c r="L4371" i="3"/>
  <c r="K4371" i="3"/>
  <c r="G4371" i="3"/>
  <c r="C4371" i="3"/>
  <c r="D4371" i="3" s="1"/>
  <c r="N4370" i="3" a="1"/>
  <c r="N4370" i="3" s="1"/>
  <c r="M4370" i="3"/>
  <c r="L4370" i="3"/>
  <c r="K4370" i="3"/>
  <c r="G4370" i="3"/>
  <c r="C4370" i="3"/>
  <c r="D4370" i="3" s="1"/>
  <c r="N4369" i="3" a="1"/>
  <c r="N4369" i="3" s="1"/>
  <c r="M4369" i="3"/>
  <c r="L4369" i="3"/>
  <c r="K4369" i="3"/>
  <c r="G4369" i="3"/>
  <c r="C4369" i="3"/>
  <c r="D4369" i="3" s="1"/>
  <c r="N4368" i="3" a="1"/>
  <c r="N4368" i="3" s="1"/>
  <c r="M4368" i="3"/>
  <c r="L4368" i="3"/>
  <c r="K4368" i="3"/>
  <c r="G4368" i="3"/>
  <c r="C4368" i="3"/>
  <c r="D4368" i="3" s="1"/>
  <c r="N4367" i="3" a="1"/>
  <c r="N4367" i="3" s="1"/>
  <c r="M4367" i="3"/>
  <c r="L4367" i="3"/>
  <c r="K4367" i="3"/>
  <c r="G4367" i="3"/>
  <c r="C4367" i="3"/>
  <c r="D4367" i="3" s="1"/>
  <c r="N4366" i="3" a="1"/>
  <c r="N4366" i="3" s="1"/>
  <c r="M4366" i="3"/>
  <c r="L4366" i="3"/>
  <c r="K4366" i="3"/>
  <c r="G4366" i="3"/>
  <c r="C4366" i="3"/>
  <c r="D4366" i="3" s="1"/>
  <c r="N4365" i="3" a="1"/>
  <c r="N4365" i="3" s="1"/>
  <c r="M4365" i="3"/>
  <c r="L4365" i="3"/>
  <c r="K4365" i="3"/>
  <c r="G4365" i="3"/>
  <c r="C4365" i="3"/>
  <c r="D4365" i="3" s="1"/>
  <c r="N4364" i="3" a="1"/>
  <c r="N4364" i="3" s="1"/>
  <c r="M4364" i="3"/>
  <c r="L4364" i="3"/>
  <c r="K4364" i="3"/>
  <c r="G4364" i="3"/>
  <c r="C4364" i="3"/>
  <c r="D4364" i="3" s="1"/>
  <c r="N4363" i="3" a="1"/>
  <c r="N4363" i="3" s="1"/>
  <c r="M4363" i="3"/>
  <c r="L4363" i="3"/>
  <c r="K4363" i="3"/>
  <c r="G4363" i="3"/>
  <c r="C4363" i="3"/>
  <c r="D4363" i="3" s="1"/>
  <c r="N4362" i="3" a="1"/>
  <c r="N4362" i="3" s="1"/>
  <c r="M4362" i="3"/>
  <c r="L4362" i="3"/>
  <c r="K4362" i="3"/>
  <c r="G4362" i="3"/>
  <c r="C4362" i="3"/>
  <c r="D4362" i="3" s="1"/>
  <c r="N4361" i="3" a="1"/>
  <c r="N4361" i="3" s="1"/>
  <c r="M4361" i="3"/>
  <c r="L4361" i="3"/>
  <c r="K4361" i="3"/>
  <c r="G4361" i="3"/>
  <c r="C4361" i="3"/>
  <c r="D4361" i="3" s="1"/>
  <c r="N4360" i="3" a="1"/>
  <c r="N4360" i="3" s="1"/>
  <c r="M4360" i="3"/>
  <c r="L4360" i="3"/>
  <c r="K4360" i="3"/>
  <c r="G4360" i="3"/>
  <c r="C4360" i="3"/>
  <c r="D4360" i="3" s="1"/>
  <c r="N4359" i="3" a="1"/>
  <c r="N4359" i="3" s="1"/>
  <c r="M4359" i="3"/>
  <c r="L4359" i="3"/>
  <c r="K4359" i="3"/>
  <c r="G4359" i="3"/>
  <c r="C4359" i="3"/>
  <c r="D4359" i="3" s="1"/>
  <c r="N4358" i="3" a="1"/>
  <c r="N4358" i="3" s="1"/>
  <c r="M4358" i="3"/>
  <c r="L4358" i="3"/>
  <c r="K4358" i="3"/>
  <c r="G4358" i="3"/>
  <c r="C4358" i="3"/>
  <c r="D4358" i="3" s="1"/>
  <c r="N4357" i="3" a="1"/>
  <c r="N4357" i="3" s="1"/>
  <c r="M4357" i="3"/>
  <c r="L4357" i="3"/>
  <c r="K4357" i="3"/>
  <c r="G4357" i="3"/>
  <c r="C4357" i="3"/>
  <c r="D4357" i="3" s="1"/>
  <c r="N4356" i="3" a="1"/>
  <c r="N4356" i="3" s="1"/>
  <c r="M4356" i="3"/>
  <c r="L4356" i="3"/>
  <c r="K4356" i="3"/>
  <c r="G4356" i="3"/>
  <c r="C4356" i="3"/>
  <c r="D4356" i="3" s="1"/>
  <c r="N4355" i="3" a="1"/>
  <c r="N4355" i="3" s="1"/>
  <c r="M4355" i="3"/>
  <c r="L4355" i="3"/>
  <c r="K4355" i="3"/>
  <c r="G4355" i="3"/>
  <c r="C4355" i="3"/>
  <c r="D4355" i="3" s="1"/>
  <c r="N4354" i="3" a="1"/>
  <c r="N4354" i="3" s="1"/>
  <c r="M4354" i="3"/>
  <c r="L4354" i="3"/>
  <c r="K4354" i="3"/>
  <c r="G4354" i="3"/>
  <c r="C4354" i="3"/>
  <c r="D4354" i="3" s="1"/>
  <c r="N4353" i="3" a="1"/>
  <c r="N4353" i="3" s="1"/>
  <c r="M4353" i="3"/>
  <c r="L4353" i="3"/>
  <c r="K4353" i="3"/>
  <c r="G4353" i="3"/>
  <c r="C4353" i="3"/>
  <c r="D4353" i="3" s="1"/>
  <c r="N4352" i="3" a="1"/>
  <c r="N4352" i="3" s="1"/>
  <c r="M4352" i="3"/>
  <c r="L4352" i="3"/>
  <c r="K4352" i="3"/>
  <c r="G4352" i="3"/>
  <c r="C4352" i="3"/>
  <c r="D4352" i="3" s="1"/>
  <c r="N4351" i="3"/>
  <c r="N4351" i="3" a="1"/>
  <c r="M4351" i="3"/>
  <c r="L4351" i="3"/>
  <c r="K4351" i="3"/>
  <c r="G4351" i="3"/>
  <c r="C4351" i="3"/>
  <c r="D4351" i="3" s="1"/>
  <c r="N4350" i="3" a="1"/>
  <c r="N4350" i="3" s="1"/>
  <c r="M4350" i="3"/>
  <c r="L4350" i="3"/>
  <c r="K4350" i="3"/>
  <c r="G4350" i="3"/>
  <c r="C4350" i="3"/>
  <c r="D4350" i="3" s="1"/>
  <c r="N4349" i="3" a="1"/>
  <c r="N4349" i="3" s="1"/>
  <c r="M4349" i="3"/>
  <c r="L4349" i="3"/>
  <c r="K4349" i="3"/>
  <c r="G4349" i="3"/>
  <c r="C4349" i="3"/>
  <c r="D4349" i="3" s="1"/>
  <c r="N4348" i="3" a="1"/>
  <c r="N4348" i="3" s="1"/>
  <c r="M4348" i="3"/>
  <c r="L4348" i="3"/>
  <c r="K4348" i="3"/>
  <c r="G4348" i="3"/>
  <c r="C4348" i="3"/>
  <c r="D4348" i="3" s="1"/>
  <c r="N4347" i="3" a="1"/>
  <c r="N4347" i="3" s="1"/>
  <c r="M4347" i="3"/>
  <c r="L4347" i="3"/>
  <c r="K4347" i="3"/>
  <c r="G4347" i="3"/>
  <c r="C4347" i="3"/>
  <c r="D4347" i="3" s="1"/>
  <c r="N4346" i="3" a="1"/>
  <c r="N4346" i="3" s="1"/>
  <c r="M4346" i="3"/>
  <c r="L4346" i="3"/>
  <c r="K4346" i="3"/>
  <c r="G4346" i="3"/>
  <c r="C4346" i="3"/>
  <c r="D4346" i="3" s="1"/>
  <c r="N4345" i="3" a="1"/>
  <c r="N4345" i="3" s="1"/>
  <c r="M4345" i="3"/>
  <c r="L4345" i="3"/>
  <c r="K4345" i="3"/>
  <c r="G4345" i="3"/>
  <c r="C4345" i="3"/>
  <c r="D4345" i="3" s="1"/>
  <c r="N4344" i="3" a="1"/>
  <c r="N4344" i="3" s="1"/>
  <c r="M4344" i="3"/>
  <c r="L4344" i="3"/>
  <c r="K4344" i="3"/>
  <c r="G4344" i="3"/>
  <c r="C4344" i="3"/>
  <c r="D4344" i="3" s="1"/>
  <c r="N4343" i="3" a="1"/>
  <c r="N4343" i="3" s="1"/>
  <c r="M4343" i="3"/>
  <c r="L4343" i="3"/>
  <c r="K4343" i="3"/>
  <c r="G4343" i="3"/>
  <c r="C4343" i="3"/>
  <c r="D4343" i="3" s="1"/>
  <c r="N4342" i="3" a="1"/>
  <c r="N4342" i="3" s="1"/>
  <c r="M4342" i="3"/>
  <c r="L4342" i="3"/>
  <c r="K4342" i="3"/>
  <c r="G4342" i="3"/>
  <c r="C4342" i="3"/>
  <c r="D4342" i="3" s="1"/>
  <c r="N4341" i="3" a="1"/>
  <c r="N4341" i="3" s="1"/>
  <c r="M4341" i="3"/>
  <c r="L4341" i="3"/>
  <c r="K4341" i="3"/>
  <c r="G4341" i="3"/>
  <c r="C4341" i="3"/>
  <c r="D4341" i="3" s="1"/>
  <c r="N4340" i="3" a="1"/>
  <c r="N4340" i="3" s="1"/>
  <c r="M4340" i="3"/>
  <c r="L4340" i="3"/>
  <c r="K4340" i="3"/>
  <c r="G4340" i="3"/>
  <c r="C4340" i="3"/>
  <c r="D4340" i="3" s="1"/>
  <c r="N4339" i="3" a="1"/>
  <c r="N4339" i="3" s="1"/>
  <c r="M4339" i="3"/>
  <c r="L4339" i="3"/>
  <c r="K4339" i="3"/>
  <c r="G4339" i="3"/>
  <c r="C4339" i="3"/>
  <c r="D4339" i="3" s="1"/>
  <c r="N4338" i="3" a="1"/>
  <c r="N4338" i="3" s="1"/>
  <c r="M4338" i="3"/>
  <c r="L4338" i="3"/>
  <c r="K4338" i="3"/>
  <c r="G4338" i="3"/>
  <c r="C4338" i="3"/>
  <c r="D4338" i="3" s="1"/>
  <c r="N4337" i="3" a="1"/>
  <c r="N4337" i="3" s="1"/>
  <c r="M4337" i="3"/>
  <c r="L4337" i="3"/>
  <c r="K4337" i="3"/>
  <c r="G4337" i="3"/>
  <c r="C4337" i="3"/>
  <c r="D4337" i="3" s="1"/>
  <c r="N4336" i="3" a="1"/>
  <c r="N4336" i="3" s="1"/>
  <c r="M4336" i="3"/>
  <c r="L4336" i="3"/>
  <c r="K4336" i="3"/>
  <c r="G4336" i="3"/>
  <c r="C4336" i="3"/>
  <c r="D4336" i="3" s="1"/>
  <c r="N4335" i="3" a="1"/>
  <c r="N4335" i="3" s="1"/>
  <c r="M4335" i="3"/>
  <c r="L4335" i="3"/>
  <c r="K4335" i="3"/>
  <c r="G4335" i="3"/>
  <c r="C4335" i="3"/>
  <c r="D4335" i="3" s="1"/>
  <c r="N4334" i="3" a="1"/>
  <c r="N4334" i="3" s="1"/>
  <c r="M4334" i="3"/>
  <c r="L4334" i="3"/>
  <c r="K4334" i="3"/>
  <c r="G4334" i="3"/>
  <c r="C4334" i="3"/>
  <c r="D4334" i="3" s="1"/>
  <c r="N4333" i="3" a="1"/>
  <c r="N4333" i="3" s="1"/>
  <c r="M4333" i="3"/>
  <c r="L4333" i="3"/>
  <c r="K4333" i="3"/>
  <c r="G4333" i="3"/>
  <c r="C4333" i="3"/>
  <c r="D4333" i="3" s="1"/>
  <c r="N4332" i="3" a="1"/>
  <c r="N4332" i="3" s="1"/>
  <c r="M4332" i="3"/>
  <c r="L4332" i="3"/>
  <c r="K4332" i="3"/>
  <c r="G4332" i="3"/>
  <c r="C4332" i="3"/>
  <c r="D4332" i="3" s="1"/>
  <c r="N4331" i="3" a="1"/>
  <c r="N4331" i="3" s="1"/>
  <c r="M4331" i="3"/>
  <c r="L4331" i="3"/>
  <c r="K4331" i="3"/>
  <c r="G4331" i="3"/>
  <c r="C4331" i="3"/>
  <c r="D4331" i="3" s="1"/>
  <c r="N4330" i="3" a="1"/>
  <c r="N4330" i="3" s="1"/>
  <c r="M4330" i="3"/>
  <c r="L4330" i="3"/>
  <c r="K4330" i="3"/>
  <c r="G4330" i="3"/>
  <c r="C4330" i="3"/>
  <c r="D4330" i="3" s="1"/>
  <c r="N4329" i="3" a="1"/>
  <c r="N4329" i="3" s="1"/>
  <c r="M4329" i="3"/>
  <c r="L4329" i="3"/>
  <c r="K4329" i="3"/>
  <c r="G4329" i="3"/>
  <c r="C4329" i="3"/>
  <c r="D4329" i="3" s="1"/>
  <c r="N4328" i="3" a="1"/>
  <c r="N4328" i="3" s="1"/>
  <c r="M4328" i="3"/>
  <c r="L4328" i="3"/>
  <c r="K4328" i="3"/>
  <c r="G4328" i="3"/>
  <c r="C4328" i="3"/>
  <c r="D4328" i="3" s="1"/>
  <c r="N4327" i="3" a="1"/>
  <c r="N4327" i="3" s="1"/>
  <c r="M4327" i="3"/>
  <c r="L4327" i="3"/>
  <c r="K4327" i="3"/>
  <c r="G4327" i="3"/>
  <c r="C4327" i="3"/>
  <c r="D4327" i="3" s="1"/>
  <c r="N4326" i="3" a="1"/>
  <c r="N4326" i="3" s="1"/>
  <c r="M4326" i="3"/>
  <c r="L4326" i="3"/>
  <c r="K4326" i="3"/>
  <c r="G4326" i="3"/>
  <c r="C4326" i="3"/>
  <c r="D4326" i="3" s="1"/>
  <c r="N4325" i="3" a="1"/>
  <c r="N4325" i="3" s="1"/>
  <c r="M4325" i="3"/>
  <c r="L4325" i="3"/>
  <c r="K4325" i="3"/>
  <c r="G4325" i="3"/>
  <c r="C4325" i="3"/>
  <c r="D4325" i="3" s="1"/>
  <c r="N4324" i="3" a="1"/>
  <c r="N4324" i="3" s="1"/>
  <c r="M4324" i="3"/>
  <c r="L4324" i="3"/>
  <c r="K4324" i="3"/>
  <c r="G4324" i="3"/>
  <c r="C4324" i="3"/>
  <c r="D4324" i="3" s="1"/>
  <c r="N4323" i="3" a="1"/>
  <c r="N4323" i="3" s="1"/>
  <c r="M4323" i="3"/>
  <c r="L4323" i="3"/>
  <c r="K4323" i="3"/>
  <c r="G4323" i="3"/>
  <c r="C4323" i="3"/>
  <c r="D4323" i="3" s="1"/>
  <c r="N4322" i="3" a="1"/>
  <c r="N4322" i="3" s="1"/>
  <c r="M4322" i="3"/>
  <c r="L4322" i="3"/>
  <c r="K4322" i="3"/>
  <c r="G4322" i="3"/>
  <c r="C4322" i="3"/>
  <c r="D4322" i="3" s="1"/>
  <c r="N4321" i="3" a="1"/>
  <c r="N4321" i="3" s="1"/>
  <c r="M4321" i="3"/>
  <c r="L4321" i="3"/>
  <c r="K4321" i="3"/>
  <c r="G4321" i="3"/>
  <c r="C4321" i="3"/>
  <c r="D4321" i="3" s="1"/>
  <c r="N4320" i="3" a="1"/>
  <c r="N4320" i="3" s="1"/>
  <c r="M4320" i="3"/>
  <c r="L4320" i="3"/>
  <c r="K4320" i="3"/>
  <c r="G4320" i="3"/>
  <c r="C4320" i="3"/>
  <c r="D4320" i="3" s="1"/>
  <c r="N4319" i="3"/>
  <c r="N4319" i="3" a="1"/>
  <c r="M4319" i="3"/>
  <c r="L4319" i="3"/>
  <c r="K4319" i="3"/>
  <c r="G4319" i="3"/>
  <c r="C4319" i="3"/>
  <c r="D4319" i="3" s="1"/>
  <c r="N4318" i="3" a="1"/>
  <c r="N4318" i="3" s="1"/>
  <c r="M4318" i="3"/>
  <c r="L4318" i="3"/>
  <c r="K4318" i="3"/>
  <c r="G4318" i="3"/>
  <c r="C4318" i="3"/>
  <c r="D4318" i="3" s="1"/>
  <c r="N4317" i="3" a="1"/>
  <c r="N4317" i="3" s="1"/>
  <c r="M4317" i="3"/>
  <c r="L4317" i="3"/>
  <c r="K4317" i="3"/>
  <c r="G4317" i="3"/>
  <c r="C4317" i="3"/>
  <c r="D4317" i="3" s="1"/>
  <c r="N4316" i="3" a="1"/>
  <c r="N4316" i="3" s="1"/>
  <c r="M4316" i="3"/>
  <c r="L4316" i="3"/>
  <c r="K4316" i="3"/>
  <c r="G4316" i="3"/>
  <c r="C4316" i="3"/>
  <c r="D4316" i="3" s="1"/>
  <c r="N4315" i="3" a="1"/>
  <c r="N4315" i="3" s="1"/>
  <c r="M4315" i="3"/>
  <c r="L4315" i="3"/>
  <c r="K4315" i="3"/>
  <c r="G4315" i="3"/>
  <c r="C4315" i="3"/>
  <c r="D4315" i="3" s="1"/>
  <c r="N4314" i="3" a="1"/>
  <c r="N4314" i="3" s="1"/>
  <c r="M4314" i="3"/>
  <c r="L4314" i="3"/>
  <c r="K4314" i="3"/>
  <c r="G4314" i="3"/>
  <c r="C4314" i="3"/>
  <c r="D4314" i="3" s="1"/>
  <c r="N4313" i="3" a="1"/>
  <c r="N4313" i="3" s="1"/>
  <c r="M4313" i="3"/>
  <c r="L4313" i="3"/>
  <c r="K4313" i="3"/>
  <c r="G4313" i="3"/>
  <c r="C4313" i="3"/>
  <c r="D4313" i="3" s="1"/>
  <c r="N4312" i="3" a="1"/>
  <c r="N4312" i="3" s="1"/>
  <c r="M4312" i="3"/>
  <c r="L4312" i="3"/>
  <c r="K4312" i="3"/>
  <c r="G4312" i="3"/>
  <c r="C4312" i="3"/>
  <c r="D4312" i="3" s="1"/>
  <c r="N4311" i="3" a="1"/>
  <c r="N4311" i="3" s="1"/>
  <c r="M4311" i="3"/>
  <c r="L4311" i="3"/>
  <c r="K4311" i="3"/>
  <c r="G4311" i="3"/>
  <c r="C4311" i="3"/>
  <c r="D4311" i="3" s="1"/>
  <c r="N4310" i="3" a="1"/>
  <c r="N4310" i="3" s="1"/>
  <c r="M4310" i="3"/>
  <c r="L4310" i="3"/>
  <c r="K4310" i="3"/>
  <c r="G4310" i="3"/>
  <c r="C4310" i="3"/>
  <c r="D4310" i="3" s="1"/>
  <c r="N4309" i="3" a="1"/>
  <c r="N4309" i="3" s="1"/>
  <c r="M4309" i="3"/>
  <c r="L4309" i="3"/>
  <c r="K4309" i="3"/>
  <c r="G4309" i="3"/>
  <c r="C4309" i="3"/>
  <c r="D4309" i="3" s="1"/>
  <c r="N4308" i="3" a="1"/>
  <c r="N4308" i="3" s="1"/>
  <c r="M4308" i="3"/>
  <c r="L4308" i="3"/>
  <c r="K4308" i="3"/>
  <c r="G4308" i="3"/>
  <c r="C4308" i="3"/>
  <c r="D4308" i="3" s="1"/>
  <c r="N4307" i="3" a="1"/>
  <c r="N4307" i="3" s="1"/>
  <c r="M4307" i="3"/>
  <c r="L4307" i="3"/>
  <c r="K4307" i="3"/>
  <c r="G4307" i="3"/>
  <c r="C4307" i="3"/>
  <c r="D4307" i="3" s="1"/>
  <c r="N4306" i="3" a="1"/>
  <c r="N4306" i="3" s="1"/>
  <c r="M4306" i="3"/>
  <c r="L4306" i="3"/>
  <c r="K4306" i="3"/>
  <c r="G4306" i="3"/>
  <c r="C4306" i="3"/>
  <c r="D4306" i="3" s="1"/>
  <c r="N4305" i="3" a="1"/>
  <c r="N4305" i="3" s="1"/>
  <c r="M4305" i="3"/>
  <c r="L4305" i="3"/>
  <c r="K4305" i="3"/>
  <c r="G4305" i="3"/>
  <c r="C4305" i="3"/>
  <c r="D4305" i="3" s="1"/>
  <c r="N4304" i="3" a="1"/>
  <c r="N4304" i="3" s="1"/>
  <c r="M4304" i="3"/>
  <c r="L4304" i="3"/>
  <c r="K4304" i="3"/>
  <c r="G4304" i="3"/>
  <c r="C4304" i="3"/>
  <c r="D4304" i="3" s="1"/>
  <c r="N4303" i="3" a="1"/>
  <c r="N4303" i="3" s="1"/>
  <c r="M4303" i="3"/>
  <c r="L4303" i="3"/>
  <c r="K4303" i="3"/>
  <c r="G4303" i="3"/>
  <c r="C4303" i="3"/>
  <c r="D4303" i="3" s="1"/>
  <c r="N4302" i="3" a="1"/>
  <c r="N4302" i="3" s="1"/>
  <c r="M4302" i="3"/>
  <c r="L4302" i="3"/>
  <c r="K4302" i="3"/>
  <c r="G4302" i="3"/>
  <c r="C4302" i="3"/>
  <c r="D4302" i="3" s="1"/>
  <c r="N4301" i="3" a="1"/>
  <c r="N4301" i="3" s="1"/>
  <c r="M4301" i="3"/>
  <c r="L4301" i="3"/>
  <c r="K4301" i="3"/>
  <c r="G4301" i="3"/>
  <c r="C4301" i="3"/>
  <c r="D4301" i="3" s="1"/>
  <c r="N4300" i="3" a="1"/>
  <c r="N4300" i="3" s="1"/>
  <c r="M4300" i="3"/>
  <c r="L4300" i="3"/>
  <c r="K4300" i="3"/>
  <c r="G4300" i="3"/>
  <c r="C4300" i="3"/>
  <c r="D4300" i="3" s="1"/>
  <c r="N4299" i="3" a="1"/>
  <c r="N4299" i="3" s="1"/>
  <c r="M4299" i="3"/>
  <c r="L4299" i="3"/>
  <c r="K4299" i="3"/>
  <c r="G4299" i="3"/>
  <c r="C4299" i="3"/>
  <c r="D4299" i="3" s="1"/>
  <c r="N4298" i="3" a="1"/>
  <c r="N4298" i="3" s="1"/>
  <c r="M4298" i="3"/>
  <c r="L4298" i="3"/>
  <c r="K4298" i="3"/>
  <c r="G4298" i="3"/>
  <c r="C4298" i="3"/>
  <c r="D4298" i="3" s="1"/>
  <c r="N4297" i="3" a="1"/>
  <c r="N4297" i="3" s="1"/>
  <c r="M4297" i="3"/>
  <c r="L4297" i="3"/>
  <c r="K4297" i="3"/>
  <c r="G4297" i="3"/>
  <c r="C4297" i="3"/>
  <c r="D4297" i="3" s="1"/>
  <c r="N4296" i="3" a="1"/>
  <c r="N4296" i="3" s="1"/>
  <c r="M4296" i="3"/>
  <c r="L4296" i="3"/>
  <c r="K4296" i="3"/>
  <c r="G4296" i="3"/>
  <c r="C4296" i="3"/>
  <c r="D4296" i="3" s="1"/>
  <c r="N4295" i="3" a="1"/>
  <c r="N4295" i="3" s="1"/>
  <c r="M4295" i="3"/>
  <c r="L4295" i="3"/>
  <c r="K4295" i="3"/>
  <c r="G4295" i="3"/>
  <c r="C4295" i="3"/>
  <c r="D4295" i="3" s="1"/>
  <c r="N4294" i="3" a="1"/>
  <c r="N4294" i="3" s="1"/>
  <c r="M4294" i="3"/>
  <c r="L4294" i="3"/>
  <c r="K4294" i="3"/>
  <c r="G4294" i="3"/>
  <c r="C4294" i="3"/>
  <c r="D4294" i="3" s="1"/>
  <c r="N4293" i="3" a="1"/>
  <c r="N4293" i="3" s="1"/>
  <c r="M4293" i="3"/>
  <c r="L4293" i="3"/>
  <c r="K4293" i="3"/>
  <c r="G4293" i="3"/>
  <c r="C4293" i="3"/>
  <c r="D4293" i="3" s="1"/>
  <c r="N4292" i="3" a="1"/>
  <c r="N4292" i="3" s="1"/>
  <c r="M4292" i="3"/>
  <c r="L4292" i="3"/>
  <c r="K4292" i="3"/>
  <c r="G4292" i="3"/>
  <c r="C4292" i="3"/>
  <c r="D4292" i="3" s="1"/>
  <c r="N4291" i="3" a="1"/>
  <c r="N4291" i="3" s="1"/>
  <c r="M4291" i="3"/>
  <c r="L4291" i="3"/>
  <c r="K4291" i="3"/>
  <c r="G4291" i="3"/>
  <c r="C4291" i="3"/>
  <c r="D4291" i="3" s="1"/>
  <c r="N4290" i="3" a="1"/>
  <c r="N4290" i="3" s="1"/>
  <c r="M4290" i="3"/>
  <c r="L4290" i="3"/>
  <c r="K4290" i="3"/>
  <c r="G4290" i="3"/>
  <c r="C4290" i="3"/>
  <c r="D4290" i="3" s="1"/>
  <c r="N4289" i="3" a="1"/>
  <c r="N4289" i="3" s="1"/>
  <c r="M4289" i="3"/>
  <c r="L4289" i="3"/>
  <c r="K4289" i="3"/>
  <c r="G4289" i="3"/>
  <c r="C4289" i="3"/>
  <c r="D4289" i="3" s="1"/>
  <c r="N4288" i="3" a="1"/>
  <c r="N4288" i="3" s="1"/>
  <c r="M4288" i="3"/>
  <c r="L4288" i="3"/>
  <c r="K4288" i="3"/>
  <c r="G4288" i="3"/>
  <c r="C4288" i="3"/>
  <c r="D4288" i="3" s="1"/>
  <c r="N4287" i="3" a="1"/>
  <c r="N4287" i="3" s="1"/>
  <c r="M4287" i="3"/>
  <c r="L4287" i="3"/>
  <c r="K4287" i="3"/>
  <c r="G4287" i="3"/>
  <c r="C4287" i="3"/>
  <c r="D4287" i="3" s="1"/>
  <c r="N4286" i="3" a="1"/>
  <c r="N4286" i="3" s="1"/>
  <c r="M4286" i="3"/>
  <c r="L4286" i="3"/>
  <c r="K4286" i="3"/>
  <c r="G4286" i="3"/>
  <c r="C4286" i="3"/>
  <c r="D4286" i="3" s="1"/>
  <c r="N4285" i="3" a="1"/>
  <c r="N4285" i="3" s="1"/>
  <c r="M4285" i="3"/>
  <c r="L4285" i="3"/>
  <c r="K4285" i="3"/>
  <c r="G4285" i="3"/>
  <c r="C4285" i="3"/>
  <c r="D4285" i="3" s="1"/>
  <c r="N4284" i="3" a="1"/>
  <c r="N4284" i="3" s="1"/>
  <c r="M4284" i="3"/>
  <c r="L4284" i="3"/>
  <c r="K4284" i="3"/>
  <c r="G4284" i="3"/>
  <c r="C4284" i="3"/>
  <c r="D4284" i="3" s="1"/>
  <c r="N4283" i="3" a="1"/>
  <c r="N4283" i="3" s="1"/>
  <c r="M4283" i="3"/>
  <c r="L4283" i="3"/>
  <c r="K4283" i="3"/>
  <c r="G4283" i="3"/>
  <c r="C4283" i="3"/>
  <c r="D4283" i="3" s="1"/>
  <c r="N4282" i="3" a="1"/>
  <c r="N4282" i="3" s="1"/>
  <c r="M4282" i="3"/>
  <c r="L4282" i="3"/>
  <c r="K4282" i="3"/>
  <c r="G4282" i="3"/>
  <c r="C4282" i="3"/>
  <c r="D4282" i="3" s="1"/>
  <c r="N4281" i="3" a="1"/>
  <c r="N4281" i="3" s="1"/>
  <c r="M4281" i="3"/>
  <c r="L4281" i="3"/>
  <c r="K4281" i="3"/>
  <c r="G4281" i="3"/>
  <c r="C4281" i="3"/>
  <c r="D4281" i="3" s="1"/>
  <c r="N4280" i="3" a="1"/>
  <c r="N4280" i="3" s="1"/>
  <c r="M4280" i="3"/>
  <c r="L4280" i="3"/>
  <c r="K4280" i="3"/>
  <c r="G4280" i="3"/>
  <c r="C4280" i="3"/>
  <c r="D4280" i="3" s="1"/>
  <c r="N4279" i="3" a="1"/>
  <c r="N4279" i="3" s="1"/>
  <c r="M4279" i="3"/>
  <c r="L4279" i="3"/>
  <c r="K4279" i="3"/>
  <c r="G4279" i="3"/>
  <c r="C4279" i="3"/>
  <c r="D4279" i="3" s="1"/>
  <c r="N4278" i="3" a="1"/>
  <c r="N4278" i="3" s="1"/>
  <c r="M4278" i="3"/>
  <c r="L4278" i="3"/>
  <c r="K4278" i="3"/>
  <c r="G4278" i="3"/>
  <c r="C4278" i="3"/>
  <c r="D4278" i="3" s="1"/>
  <c r="N4277" i="3" a="1"/>
  <c r="N4277" i="3" s="1"/>
  <c r="M4277" i="3"/>
  <c r="L4277" i="3"/>
  <c r="K4277" i="3"/>
  <c r="G4277" i="3"/>
  <c r="C4277" i="3"/>
  <c r="D4277" i="3" s="1"/>
  <c r="N4276" i="3" a="1"/>
  <c r="N4276" i="3" s="1"/>
  <c r="M4276" i="3"/>
  <c r="L4276" i="3"/>
  <c r="K4276" i="3"/>
  <c r="G4276" i="3"/>
  <c r="C4276" i="3"/>
  <c r="D4276" i="3" s="1"/>
  <c r="N4275" i="3" a="1"/>
  <c r="N4275" i="3" s="1"/>
  <c r="M4275" i="3"/>
  <c r="L4275" i="3"/>
  <c r="K4275" i="3"/>
  <c r="G4275" i="3"/>
  <c r="C4275" i="3"/>
  <c r="D4275" i="3" s="1"/>
  <c r="N4274" i="3" a="1"/>
  <c r="N4274" i="3" s="1"/>
  <c r="M4274" i="3"/>
  <c r="L4274" i="3"/>
  <c r="K4274" i="3"/>
  <c r="G4274" i="3"/>
  <c r="C4274" i="3"/>
  <c r="D4274" i="3" s="1"/>
  <c r="N4273" i="3" a="1"/>
  <c r="N4273" i="3" s="1"/>
  <c r="M4273" i="3"/>
  <c r="L4273" i="3"/>
  <c r="K4273" i="3"/>
  <c r="G4273" i="3"/>
  <c r="C4273" i="3"/>
  <c r="D4273" i="3" s="1"/>
  <c r="N4272" i="3" a="1"/>
  <c r="N4272" i="3" s="1"/>
  <c r="M4272" i="3"/>
  <c r="L4272" i="3"/>
  <c r="K4272" i="3"/>
  <c r="G4272" i="3"/>
  <c r="C4272" i="3"/>
  <c r="D4272" i="3" s="1"/>
  <c r="N4271" i="3" a="1"/>
  <c r="N4271" i="3" s="1"/>
  <c r="M4271" i="3"/>
  <c r="L4271" i="3"/>
  <c r="K4271" i="3"/>
  <c r="G4271" i="3"/>
  <c r="C4271" i="3"/>
  <c r="D4271" i="3" s="1"/>
  <c r="N4270" i="3" a="1"/>
  <c r="N4270" i="3" s="1"/>
  <c r="M4270" i="3"/>
  <c r="L4270" i="3"/>
  <c r="K4270" i="3"/>
  <c r="G4270" i="3"/>
  <c r="C4270" i="3"/>
  <c r="D4270" i="3" s="1"/>
  <c r="N4269" i="3" a="1"/>
  <c r="N4269" i="3" s="1"/>
  <c r="M4269" i="3"/>
  <c r="L4269" i="3"/>
  <c r="K4269" i="3"/>
  <c r="G4269" i="3"/>
  <c r="C4269" i="3"/>
  <c r="D4269" i="3" s="1"/>
  <c r="N4268" i="3" a="1"/>
  <c r="N4268" i="3" s="1"/>
  <c r="M4268" i="3"/>
  <c r="L4268" i="3"/>
  <c r="K4268" i="3"/>
  <c r="G4268" i="3"/>
  <c r="C4268" i="3"/>
  <c r="D4268" i="3" s="1"/>
  <c r="N4267" i="3" a="1"/>
  <c r="N4267" i="3" s="1"/>
  <c r="M4267" i="3"/>
  <c r="L4267" i="3"/>
  <c r="K4267" i="3"/>
  <c r="G4267" i="3"/>
  <c r="C4267" i="3"/>
  <c r="D4267" i="3" s="1"/>
  <c r="N4266" i="3" a="1"/>
  <c r="N4266" i="3" s="1"/>
  <c r="M4266" i="3"/>
  <c r="L4266" i="3"/>
  <c r="K4266" i="3"/>
  <c r="G4266" i="3"/>
  <c r="C4266" i="3"/>
  <c r="D4266" i="3" s="1"/>
  <c r="N4265" i="3" a="1"/>
  <c r="N4265" i="3" s="1"/>
  <c r="M4265" i="3"/>
  <c r="L4265" i="3"/>
  <c r="K4265" i="3"/>
  <c r="G4265" i="3"/>
  <c r="C4265" i="3"/>
  <c r="D4265" i="3" s="1"/>
  <c r="N4264" i="3" a="1"/>
  <c r="N4264" i="3" s="1"/>
  <c r="M4264" i="3"/>
  <c r="L4264" i="3"/>
  <c r="K4264" i="3"/>
  <c r="G4264" i="3"/>
  <c r="C4264" i="3"/>
  <c r="D4264" i="3" s="1"/>
  <c r="N4263" i="3" a="1"/>
  <c r="N4263" i="3" s="1"/>
  <c r="M4263" i="3"/>
  <c r="L4263" i="3"/>
  <c r="K4263" i="3"/>
  <c r="G4263" i="3"/>
  <c r="C4263" i="3"/>
  <c r="D4263" i="3" s="1"/>
  <c r="N4262" i="3" a="1"/>
  <c r="N4262" i="3" s="1"/>
  <c r="M4262" i="3"/>
  <c r="L4262" i="3"/>
  <c r="K4262" i="3"/>
  <c r="G4262" i="3"/>
  <c r="C4262" i="3"/>
  <c r="D4262" i="3" s="1"/>
  <c r="N4261" i="3" a="1"/>
  <c r="N4261" i="3" s="1"/>
  <c r="M4261" i="3"/>
  <c r="L4261" i="3"/>
  <c r="K4261" i="3"/>
  <c r="G4261" i="3"/>
  <c r="C4261" i="3"/>
  <c r="D4261" i="3" s="1"/>
  <c r="N4260" i="3" a="1"/>
  <c r="N4260" i="3" s="1"/>
  <c r="M4260" i="3"/>
  <c r="L4260" i="3"/>
  <c r="K4260" i="3"/>
  <c r="G4260" i="3"/>
  <c r="C4260" i="3"/>
  <c r="D4260" i="3" s="1"/>
  <c r="N4259" i="3" a="1"/>
  <c r="N4259" i="3" s="1"/>
  <c r="M4259" i="3"/>
  <c r="L4259" i="3"/>
  <c r="K4259" i="3"/>
  <c r="G4259" i="3"/>
  <c r="C4259" i="3"/>
  <c r="D4259" i="3" s="1"/>
  <c r="N4258" i="3" a="1"/>
  <c r="N4258" i="3" s="1"/>
  <c r="M4258" i="3"/>
  <c r="L4258" i="3"/>
  <c r="K4258" i="3"/>
  <c r="G4258" i="3"/>
  <c r="C4258" i="3"/>
  <c r="D4258" i="3" s="1"/>
  <c r="N4257" i="3" a="1"/>
  <c r="N4257" i="3" s="1"/>
  <c r="M4257" i="3"/>
  <c r="L4257" i="3"/>
  <c r="K4257" i="3"/>
  <c r="G4257" i="3"/>
  <c r="C4257" i="3"/>
  <c r="D4257" i="3" s="1"/>
  <c r="N4256" i="3" a="1"/>
  <c r="N4256" i="3" s="1"/>
  <c r="M4256" i="3"/>
  <c r="L4256" i="3"/>
  <c r="K4256" i="3"/>
  <c r="G4256" i="3"/>
  <c r="C4256" i="3"/>
  <c r="D4256" i="3" s="1"/>
  <c r="N4255" i="3" a="1"/>
  <c r="N4255" i="3" s="1"/>
  <c r="M4255" i="3"/>
  <c r="L4255" i="3"/>
  <c r="K4255" i="3"/>
  <c r="G4255" i="3"/>
  <c r="C4255" i="3"/>
  <c r="D4255" i="3" s="1"/>
  <c r="N4254" i="3" a="1"/>
  <c r="N4254" i="3" s="1"/>
  <c r="M4254" i="3"/>
  <c r="L4254" i="3"/>
  <c r="K4254" i="3"/>
  <c r="G4254" i="3"/>
  <c r="C4254" i="3"/>
  <c r="D4254" i="3" s="1"/>
  <c r="N4253" i="3" a="1"/>
  <c r="N4253" i="3" s="1"/>
  <c r="M4253" i="3"/>
  <c r="L4253" i="3"/>
  <c r="K4253" i="3"/>
  <c r="G4253" i="3"/>
  <c r="C4253" i="3"/>
  <c r="D4253" i="3" s="1"/>
  <c r="N4252" i="3" a="1"/>
  <c r="N4252" i="3" s="1"/>
  <c r="M4252" i="3"/>
  <c r="L4252" i="3"/>
  <c r="K4252" i="3"/>
  <c r="G4252" i="3"/>
  <c r="C4252" i="3"/>
  <c r="D4252" i="3" s="1"/>
  <c r="N4251" i="3" a="1"/>
  <c r="N4251" i="3" s="1"/>
  <c r="M4251" i="3"/>
  <c r="L4251" i="3"/>
  <c r="K4251" i="3"/>
  <c r="G4251" i="3"/>
  <c r="C4251" i="3"/>
  <c r="D4251" i="3" s="1"/>
  <c r="N4250" i="3" a="1"/>
  <c r="N4250" i="3" s="1"/>
  <c r="M4250" i="3"/>
  <c r="L4250" i="3"/>
  <c r="K4250" i="3"/>
  <c r="G4250" i="3"/>
  <c r="C4250" i="3"/>
  <c r="D4250" i="3" s="1"/>
  <c r="N4249" i="3" a="1"/>
  <c r="N4249" i="3" s="1"/>
  <c r="M4249" i="3"/>
  <c r="L4249" i="3"/>
  <c r="K4249" i="3"/>
  <c r="G4249" i="3"/>
  <c r="C4249" i="3"/>
  <c r="D4249" i="3" s="1"/>
  <c r="N4248" i="3" a="1"/>
  <c r="N4248" i="3" s="1"/>
  <c r="M4248" i="3"/>
  <c r="L4248" i="3"/>
  <c r="K4248" i="3"/>
  <c r="G4248" i="3"/>
  <c r="C4248" i="3"/>
  <c r="D4248" i="3" s="1"/>
  <c r="N4247" i="3" a="1"/>
  <c r="N4247" i="3" s="1"/>
  <c r="M4247" i="3"/>
  <c r="L4247" i="3"/>
  <c r="K4247" i="3"/>
  <c r="G4247" i="3"/>
  <c r="C4247" i="3"/>
  <c r="D4247" i="3" s="1"/>
  <c r="N4246" i="3" a="1"/>
  <c r="N4246" i="3" s="1"/>
  <c r="M4246" i="3"/>
  <c r="L4246" i="3"/>
  <c r="K4246" i="3"/>
  <c r="G4246" i="3"/>
  <c r="C4246" i="3"/>
  <c r="D4246" i="3" s="1"/>
  <c r="N4245" i="3" a="1"/>
  <c r="N4245" i="3" s="1"/>
  <c r="M4245" i="3"/>
  <c r="L4245" i="3"/>
  <c r="K4245" i="3"/>
  <c r="G4245" i="3"/>
  <c r="C4245" i="3"/>
  <c r="D4245" i="3" s="1"/>
  <c r="N4244" i="3"/>
  <c r="N4244" i="3" a="1"/>
  <c r="M4244" i="3"/>
  <c r="L4244" i="3"/>
  <c r="K4244" i="3"/>
  <c r="G4244" i="3"/>
  <c r="C4244" i="3"/>
  <c r="D4244" i="3" s="1"/>
  <c r="N4243" i="3" a="1"/>
  <c r="N4243" i="3" s="1"/>
  <c r="M4243" i="3"/>
  <c r="L4243" i="3"/>
  <c r="K4243" i="3"/>
  <c r="G4243" i="3"/>
  <c r="C4243" i="3"/>
  <c r="D4243" i="3" s="1"/>
  <c r="N4242" i="3" a="1"/>
  <c r="N4242" i="3" s="1"/>
  <c r="M4242" i="3"/>
  <c r="L4242" i="3"/>
  <c r="K4242" i="3"/>
  <c r="G4242" i="3"/>
  <c r="C4242" i="3"/>
  <c r="D4242" i="3" s="1"/>
  <c r="N4241" i="3" a="1"/>
  <c r="N4241" i="3" s="1"/>
  <c r="M4241" i="3"/>
  <c r="L4241" i="3"/>
  <c r="K4241" i="3"/>
  <c r="G4241" i="3"/>
  <c r="C4241" i="3"/>
  <c r="D4241" i="3" s="1"/>
  <c r="N4240" i="3" a="1"/>
  <c r="N4240" i="3" s="1"/>
  <c r="M4240" i="3"/>
  <c r="L4240" i="3"/>
  <c r="K4240" i="3"/>
  <c r="G4240" i="3"/>
  <c r="C4240" i="3"/>
  <c r="D4240" i="3" s="1"/>
  <c r="N4239" i="3" a="1"/>
  <c r="N4239" i="3" s="1"/>
  <c r="M4239" i="3"/>
  <c r="L4239" i="3"/>
  <c r="K4239" i="3"/>
  <c r="G4239" i="3"/>
  <c r="C4239" i="3"/>
  <c r="D4239" i="3" s="1"/>
  <c r="N4238" i="3" a="1"/>
  <c r="N4238" i="3" s="1"/>
  <c r="M4238" i="3"/>
  <c r="L4238" i="3"/>
  <c r="K4238" i="3"/>
  <c r="G4238" i="3"/>
  <c r="C4238" i="3"/>
  <c r="D4238" i="3" s="1"/>
  <c r="N4237" i="3" a="1"/>
  <c r="N4237" i="3" s="1"/>
  <c r="M4237" i="3"/>
  <c r="L4237" i="3"/>
  <c r="K4237" i="3"/>
  <c r="G4237" i="3"/>
  <c r="C4237" i="3"/>
  <c r="D4237" i="3" s="1"/>
  <c r="N4236" i="3" a="1"/>
  <c r="N4236" i="3" s="1"/>
  <c r="M4236" i="3"/>
  <c r="L4236" i="3"/>
  <c r="K4236" i="3"/>
  <c r="G4236" i="3"/>
  <c r="C4236" i="3"/>
  <c r="D4236" i="3" s="1"/>
  <c r="N4235" i="3" a="1"/>
  <c r="N4235" i="3" s="1"/>
  <c r="M4235" i="3"/>
  <c r="L4235" i="3"/>
  <c r="K4235" i="3"/>
  <c r="G4235" i="3"/>
  <c r="C4235" i="3"/>
  <c r="D4235" i="3" s="1"/>
  <c r="N4234" i="3" a="1"/>
  <c r="N4234" i="3" s="1"/>
  <c r="M4234" i="3"/>
  <c r="L4234" i="3"/>
  <c r="K4234" i="3"/>
  <c r="G4234" i="3"/>
  <c r="C4234" i="3"/>
  <c r="D4234" i="3" s="1"/>
  <c r="N4233" i="3" a="1"/>
  <c r="N4233" i="3" s="1"/>
  <c r="M4233" i="3"/>
  <c r="L4233" i="3"/>
  <c r="K4233" i="3"/>
  <c r="G4233" i="3"/>
  <c r="C4233" i="3"/>
  <c r="D4233" i="3" s="1"/>
  <c r="N4232" i="3" a="1"/>
  <c r="N4232" i="3" s="1"/>
  <c r="M4232" i="3"/>
  <c r="L4232" i="3"/>
  <c r="K4232" i="3"/>
  <c r="G4232" i="3"/>
  <c r="C4232" i="3"/>
  <c r="D4232" i="3" s="1"/>
  <c r="N4231" i="3" a="1"/>
  <c r="N4231" i="3" s="1"/>
  <c r="M4231" i="3"/>
  <c r="L4231" i="3"/>
  <c r="K4231" i="3"/>
  <c r="G4231" i="3"/>
  <c r="C4231" i="3"/>
  <c r="D4231" i="3" s="1"/>
  <c r="N4230" i="3" a="1"/>
  <c r="N4230" i="3" s="1"/>
  <c r="M4230" i="3"/>
  <c r="L4230" i="3"/>
  <c r="K4230" i="3"/>
  <c r="G4230" i="3"/>
  <c r="C4230" i="3"/>
  <c r="D4230" i="3" s="1"/>
  <c r="N4229" i="3" a="1"/>
  <c r="N4229" i="3" s="1"/>
  <c r="M4229" i="3"/>
  <c r="L4229" i="3"/>
  <c r="K4229" i="3"/>
  <c r="G4229" i="3"/>
  <c r="C4229" i="3"/>
  <c r="D4229" i="3" s="1"/>
  <c r="N4228" i="3" a="1"/>
  <c r="N4228" i="3" s="1"/>
  <c r="M4228" i="3"/>
  <c r="L4228" i="3"/>
  <c r="K4228" i="3"/>
  <c r="G4228" i="3"/>
  <c r="C4228" i="3"/>
  <c r="D4228" i="3" s="1"/>
  <c r="N4227" i="3" a="1"/>
  <c r="N4227" i="3" s="1"/>
  <c r="M4227" i="3"/>
  <c r="L4227" i="3"/>
  <c r="K4227" i="3"/>
  <c r="G4227" i="3"/>
  <c r="C4227" i="3"/>
  <c r="D4227" i="3" s="1"/>
  <c r="N4226" i="3" a="1"/>
  <c r="N4226" i="3" s="1"/>
  <c r="M4226" i="3"/>
  <c r="L4226" i="3"/>
  <c r="K4226" i="3"/>
  <c r="G4226" i="3"/>
  <c r="C4226" i="3"/>
  <c r="D4226" i="3" s="1"/>
  <c r="N4225" i="3" a="1"/>
  <c r="N4225" i="3" s="1"/>
  <c r="M4225" i="3"/>
  <c r="L4225" i="3"/>
  <c r="K4225" i="3"/>
  <c r="G4225" i="3"/>
  <c r="C4225" i="3"/>
  <c r="D4225" i="3" s="1"/>
  <c r="N4224" i="3" a="1"/>
  <c r="N4224" i="3" s="1"/>
  <c r="M4224" i="3"/>
  <c r="L4224" i="3"/>
  <c r="K4224" i="3"/>
  <c r="G4224" i="3"/>
  <c r="C4224" i="3"/>
  <c r="D4224" i="3" s="1"/>
  <c r="N4223" i="3" a="1"/>
  <c r="N4223" i="3" s="1"/>
  <c r="M4223" i="3"/>
  <c r="L4223" i="3"/>
  <c r="K4223" i="3"/>
  <c r="G4223" i="3"/>
  <c r="C4223" i="3"/>
  <c r="D4223" i="3" s="1"/>
  <c r="N4222" i="3" a="1"/>
  <c r="N4222" i="3" s="1"/>
  <c r="M4222" i="3"/>
  <c r="L4222" i="3"/>
  <c r="K4222" i="3"/>
  <c r="G4222" i="3"/>
  <c r="C4222" i="3"/>
  <c r="D4222" i="3" s="1"/>
  <c r="N4221" i="3" a="1"/>
  <c r="N4221" i="3" s="1"/>
  <c r="M4221" i="3"/>
  <c r="L4221" i="3"/>
  <c r="K4221" i="3"/>
  <c r="G4221" i="3"/>
  <c r="C4221" i="3"/>
  <c r="D4221" i="3" s="1"/>
  <c r="N4220" i="3" a="1"/>
  <c r="N4220" i="3" s="1"/>
  <c r="M4220" i="3"/>
  <c r="L4220" i="3"/>
  <c r="K4220" i="3"/>
  <c r="G4220" i="3"/>
  <c r="C4220" i="3"/>
  <c r="D4220" i="3" s="1"/>
  <c r="N4219" i="3" a="1"/>
  <c r="N4219" i="3" s="1"/>
  <c r="M4219" i="3"/>
  <c r="L4219" i="3"/>
  <c r="K4219" i="3"/>
  <c r="G4219" i="3"/>
  <c r="C4219" i="3"/>
  <c r="D4219" i="3" s="1"/>
  <c r="N4218" i="3" a="1"/>
  <c r="N4218" i="3" s="1"/>
  <c r="M4218" i="3"/>
  <c r="L4218" i="3"/>
  <c r="K4218" i="3"/>
  <c r="G4218" i="3"/>
  <c r="C4218" i="3"/>
  <c r="D4218" i="3" s="1"/>
  <c r="N4217" i="3" a="1"/>
  <c r="N4217" i="3" s="1"/>
  <c r="M4217" i="3"/>
  <c r="L4217" i="3"/>
  <c r="K4217" i="3"/>
  <c r="G4217" i="3"/>
  <c r="C4217" i="3"/>
  <c r="D4217" i="3" s="1"/>
  <c r="N4216" i="3" a="1"/>
  <c r="N4216" i="3" s="1"/>
  <c r="M4216" i="3"/>
  <c r="L4216" i="3"/>
  <c r="K4216" i="3"/>
  <c r="G4216" i="3"/>
  <c r="C4216" i="3"/>
  <c r="D4216" i="3" s="1"/>
  <c r="N4215" i="3" a="1"/>
  <c r="N4215" i="3" s="1"/>
  <c r="M4215" i="3"/>
  <c r="L4215" i="3"/>
  <c r="K4215" i="3"/>
  <c r="G4215" i="3"/>
  <c r="C4215" i="3"/>
  <c r="D4215" i="3" s="1"/>
  <c r="N4214" i="3" a="1"/>
  <c r="N4214" i="3" s="1"/>
  <c r="M4214" i="3"/>
  <c r="L4214" i="3"/>
  <c r="K4214" i="3"/>
  <c r="G4214" i="3"/>
  <c r="C4214" i="3"/>
  <c r="D4214" i="3" s="1"/>
  <c r="N4213" i="3" a="1"/>
  <c r="N4213" i="3" s="1"/>
  <c r="M4213" i="3"/>
  <c r="L4213" i="3"/>
  <c r="K4213" i="3"/>
  <c r="G4213" i="3"/>
  <c r="C4213" i="3"/>
  <c r="D4213" i="3" s="1"/>
  <c r="N4212" i="3" a="1"/>
  <c r="N4212" i="3" s="1"/>
  <c r="M4212" i="3"/>
  <c r="L4212" i="3"/>
  <c r="K4212" i="3"/>
  <c r="G4212" i="3"/>
  <c r="C4212" i="3"/>
  <c r="D4212" i="3" s="1"/>
  <c r="N4211" i="3" a="1"/>
  <c r="N4211" i="3" s="1"/>
  <c r="M4211" i="3"/>
  <c r="L4211" i="3"/>
  <c r="K4211" i="3"/>
  <c r="G4211" i="3"/>
  <c r="C4211" i="3"/>
  <c r="D4211" i="3" s="1"/>
  <c r="N4210" i="3" a="1"/>
  <c r="N4210" i="3" s="1"/>
  <c r="M4210" i="3"/>
  <c r="L4210" i="3"/>
  <c r="K4210" i="3"/>
  <c r="G4210" i="3"/>
  <c r="C4210" i="3"/>
  <c r="D4210" i="3" s="1"/>
  <c r="N4209" i="3" a="1"/>
  <c r="N4209" i="3" s="1"/>
  <c r="M4209" i="3"/>
  <c r="L4209" i="3"/>
  <c r="K4209" i="3"/>
  <c r="G4209" i="3"/>
  <c r="C4209" i="3"/>
  <c r="D4209" i="3" s="1"/>
  <c r="N4208" i="3" a="1"/>
  <c r="N4208" i="3" s="1"/>
  <c r="M4208" i="3"/>
  <c r="L4208" i="3"/>
  <c r="K4208" i="3"/>
  <c r="G4208" i="3"/>
  <c r="C4208" i="3"/>
  <c r="D4208" i="3" s="1"/>
  <c r="N4207" i="3" a="1"/>
  <c r="N4207" i="3" s="1"/>
  <c r="M4207" i="3"/>
  <c r="L4207" i="3"/>
  <c r="K4207" i="3"/>
  <c r="G4207" i="3"/>
  <c r="C4207" i="3"/>
  <c r="D4207" i="3" s="1"/>
  <c r="N4206" i="3" a="1"/>
  <c r="N4206" i="3" s="1"/>
  <c r="M4206" i="3"/>
  <c r="L4206" i="3"/>
  <c r="K4206" i="3"/>
  <c r="G4206" i="3"/>
  <c r="C4206" i="3"/>
  <c r="D4206" i="3" s="1"/>
  <c r="N4205" i="3" a="1"/>
  <c r="N4205" i="3" s="1"/>
  <c r="M4205" i="3"/>
  <c r="L4205" i="3"/>
  <c r="K4205" i="3"/>
  <c r="G4205" i="3"/>
  <c r="C4205" i="3"/>
  <c r="D4205" i="3" s="1"/>
  <c r="N4204" i="3" a="1"/>
  <c r="N4204" i="3" s="1"/>
  <c r="M4204" i="3"/>
  <c r="L4204" i="3"/>
  <c r="K4204" i="3"/>
  <c r="G4204" i="3"/>
  <c r="C4204" i="3"/>
  <c r="D4204" i="3" s="1"/>
  <c r="N4203" i="3" a="1"/>
  <c r="N4203" i="3" s="1"/>
  <c r="M4203" i="3"/>
  <c r="L4203" i="3"/>
  <c r="K4203" i="3"/>
  <c r="G4203" i="3"/>
  <c r="C4203" i="3"/>
  <c r="D4203" i="3" s="1"/>
  <c r="N4202" i="3" a="1"/>
  <c r="N4202" i="3" s="1"/>
  <c r="M4202" i="3"/>
  <c r="L4202" i="3"/>
  <c r="K4202" i="3"/>
  <c r="G4202" i="3"/>
  <c r="C4202" i="3"/>
  <c r="D4202" i="3" s="1"/>
  <c r="N4201" i="3" a="1"/>
  <c r="N4201" i="3" s="1"/>
  <c r="M4201" i="3"/>
  <c r="L4201" i="3"/>
  <c r="K4201" i="3"/>
  <c r="G4201" i="3"/>
  <c r="C4201" i="3"/>
  <c r="D4201" i="3" s="1"/>
  <c r="N4200" i="3" a="1"/>
  <c r="N4200" i="3" s="1"/>
  <c r="M4200" i="3"/>
  <c r="L4200" i="3"/>
  <c r="K4200" i="3"/>
  <c r="G4200" i="3"/>
  <c r="C4200" i="3"/>
  <c r="D4200" i="3" s="1"/>
  <c r="N4199" i="3" a="1"/>
  <c r="N4199" i="3" s="1"/>
  <c r="M4199" i="3"/>
  <c r="L4199" i="3"/>
  <c r="K4199" i="3"/>
  <c r="G4199" i="3"/>
  <c r="C4199" i="3"/>
  <c r="D4199" i="3" s="1"/>
  <c r="N4198" i="3" a="1"/>
  <c r="N4198" i="3" s="1"/>
  <c r="M4198" i="3"/>
  <c r="L4198" i="3"/>
  <c r="K4198" i="3"/>
  <c r="G4198" i="3"/>
  <c r="C4198" i="3"/>
  <c r="D4198" i="3" s="1"/>
  <c r="N4197" i="3" a="1"/>
  <c r="N4197" i="3" s="1"/>
  <c r="M4197" i="3"/>
  <c r="L4197" i="3"/>
  <c r="K4197" i="3"/>
  <c r="G4197" i="3"/>
  <c r="C4197" i="3"/>
  <c r="D4197" i="3" s="1"/>
  <c r="N4196" i="3" a="1"/>
  <c r="N4196" i="3" s="1"/>
  <c r="M4196" i="3"/>
  <c r="L4196" i="3"/>
  <c r="K4196" i="3"/>
  <c r="G4196" i="3"/>
  <c r="C4196" i="3"/>
  <c r="D4196" i="3" s="1"/>
  <c r="N4195" i="3" a="1"/>
  <c r="N4195" i="3" s="1"/>
  <c r="M4195" i="3"/>
  <c r="L4195" i="3"/>
  <c r="K4195" i="3"/>
  <c r="G4195" i="3"/>
  <c r="C4195" i="3"/>
  <c r="D4195" i="3" s="1"/>
  <c r="N4194" i="3" a="1"/>
  <c r="N4194" i="3" s="1"/>
  <c r="M4194" i="3"/>
  <c r="L4194" i="3"/>
  <c r="K4194" i="3"/>
  <c r="G4194" i="3"/>
  <c r="C4194" i="3"/>
  <c r="D4194" i="3" s="1"/>
  <c r="N4193" i="3" a="1"/>
  <c r="N4193" i="3" s="1"/>
  <c r="M4193" i="3"/>
  <c r="L4193" i="3"/>
  <c r="K4193" i="3"/>
  <c r="G4193" i="3"/>
  <c r="C4193" i="3"/>
  <c r="D4193" i="3" s="1"/>
  <c r="N4192" i="3" a="1"/>
  <c r="N4192" i="3" s="1"/>
  <c r="M4192" i="3"/>
  <c r="L4192" i="3"/>
  <c r="K4192" i="3"/>
  <c r="G4192" i="3"/>
  <c r="C4192" i="3"/>
  <c r="D4192" i="3" s="1"/>
  <c r="N4191" i="3" a="1"/>
  <c r="N4191" i="3" s="1"/>
  <c r="M4191" i="3"/>
  <c r="L4191" i="3"/>
  <c r="K4191" i="3"/>
  <c r="G4191" i="3"/>
  <c r="C4191" i="3"/>
  <c r="D4191" i="3" s="1"/>
  <c r="N4190" i="3" a="1"/>
  <c r="N4190" i="3" s="1"/>
  <c r="M4190" i="3"/>
  <c r="L4190" i="3"/>
  <c r="K4190" i="3"/>
  <c r="G4190" i="3"/>
  <c r="C4190" i="3"/>
  <c r="D4190" i="3" s="1"/>
  <c r="N4189" i="3" a="1"/>
  <c r="N4189" i="3" s="1"/>
  <c r="M4189" i="3"/>
  <c r="L4189" i="3"/>
  <c r="K4189" i="3"/>
  <c r="G4189" i="3"/>
  <c r="C4189" i="3"/>
  <c r="D4189" i="3" s="1"/>
  <c r="N4188" i="3" a="1"/>
  <c r="N4188" i="3" s="1"/>
  <c r="M4188" i="3"/>
  <c r="L4188" i="3"/>
  <c r="K4188" i="3"/>
  <c r="G4188" i="3"/>
  <c r="C4188" i="3"/>
  <c r="D4188" i="3" s="1"/>
  <c r="N4187" i="3" a="1"/>
  <c r="N4187" i="3" s="1"/>
  <c r="M4187" i="3"/>
  <c r="L4187" i="3"/>
  <c r="K4187" i="3"/>
  <c r="G4187" i="3"/>
  <c r="C4187" i="3"/>
  <c r="D4187" i="3" s="1"/>
  <c r="N4186" i="3" a="1"/>
  <c r="N4186" i="3" s="1"/>
  <c r="M4186" i="3"/>
  <c r="L4186" i="3"/>
  <c r="K4186" i="3"/>
  <c r="G4186" i="3"/>
  <c r="C4186" i="3"/>
  <c r="D4186" i="3" s="1"/>
  <c r="N4185" i="3" a="1"/>
  <c r="N4185" i="3" s="1"/>
  <c r="M4185" i="3"/>
  <c r="L4185" i="3"/>
  <c r="K4185" i="3"/>
  <c r="G4185" i="3"/>
  <c r="C4185" i="3"/>
  <c r="D4185" i="3" s="1"/>
  <c r="N4184" i="3" a="1"/>
  <c r="N4184" i="3" s="1"/>
  <c r="M4184" i="3"/>
  <c r="L4184" i="3"/>
  <c r="K4184" i="3"/>
  <c r="G4184" i="3"/>
  <c r="C4184" i="3"/>
  <c r="D4184" i="3" s="1"/>
  <c r="N4183" i="3" a="1"/>
  <c r="N4183" i="3" s="1"/>
  <c r="M4183" i="3"/>
  <c r="L4183" i="3"/>
  <c r="K4183" i="3"/>
  <c r="G4183" i="3"/>
  <c r="C4183" i="3"/>
  <c r="D4183" i="3" s="1"/>
  <c r="N4182" i="3" a="1"/>
  <c r="N4182" i="3" s="1"/>
  <c r="M4182" i="3"/>
  <c r="L4182" i="3"/>
  <c r="K4182" i="3"/>
  <c r="G4182" i="3"/>
  <c r="C4182" i="3"/>
  <c r="D4182" i="3" s="1"/>
  <c r="N4181" i="3" a="1"/>
  <c r="N4181" i="3" s="1"/>
  <c r="M4181" i="3"/>
  <c r="L4181" i="3"/>
  <c r="K4181" i="3"/>
  <c r="G4181" i="3"/>
  <c r="C4181" i="3"/>
  <c r="D4181" i="3" s="1"/>
  <c r="N4180" i="3" a="1"/>
  <c r="N4180" i="3" s="1"/>
  <c r="M4180" i="3"/>
  <c r="L4180" i="3"/>
  <c r="K4180" i="3"/>
  <c r="G4180" i="3"/>
  <c r="C4180" i="3"/>
  <c r="D4180" i="3" s="1"/>
  <c r="N4179" i="3" a="1"/>
  <c r="N4179" i="3" s="1"/>
  <c r="M4179" i="3"/>
  <c r="L4179" i="3"/>
  <c r="K4179" i="3"/>
  <c r="G4179" i="3"/>
  <c r="C4179" i="3"/>
  <c r="D4179" i="3" s="1"/>
  <c r="N4178" i="3" a="1"/>
  <c r="N4178" i="3" s="1"/>
  <c r="M4178" i="3"/>
  <c r="L4178" i="3"/>
  <c r="K4178" i="3"/>
  <c r="G4178" i="3"/>
  <c r="C4178" i="3"/>
  <c r="D4178" i="3" s="1"/>
  <c r="N4177" i="3" a="1"/>
  <c r="N4177" i="3" s="1"/>
  <c r="M4177" i="3"/>
  <c r="L4177" i="3"/>
  <c r="K4177" i="3"/>
  <c r="G4177" i="3"/>
  <c r="C4177" i="3"/>
  <c r="D4177" i="3" s="1"/>
  <c r="N4176" i="3" a="1"/>
  <c r="N4176" i="3" s="1"/>
  <c r="M4176" i="3"/>
  <c r="L4176" i="3"/>
  <c r="K4176" i="3"/>
  <c r="G4176" i="3"/>
  <c r="C4176" i="3"/>
  <c r="D4176" i="3" s="1"/>
  <c r="N4175" i="3" a="1"/>
  <c r="N4175" i="3" s="1"/>
  <c r="M4175" i="3"/>
  <c r="L4175" i="3"/>
  <c r="K4175" i="3"/>
  <c r="G4175" i="3"/>
  <c r="C4175" i="3"/>
  <c r="D4175" i="3" s="1"/>
  <c r="N4174" i="3" a="1"/>
  <c r="N4174" i="3" s="1"/>
  <c r="M4174" i="3"/>
  <c r="L4174" i="3"/>
  <c r="K4174" i="3"/>
  <c r="G4174" i="3"/>
  <c r="C4174" i="3"/>
  <c r="D4174" i="3" s="1"/>
  <c r="N4173" i="3" a="1"/>
  <c r="N4173" i="3" s="1"/>
  <c r="M4173" i="3"/>
  <c r="L4173" i="3"/>
  <c r="K4173" i="3"/>
  <c r="G4173" i="3"/>
  <c r="C4173" i="3"/>
  <c r="D4173" i="3" s="1"/>
  <c r="N4172" i="3" a="1"/>
  <c r="N4172" i="3" s="1"/>
  <c r="M4172" i="3"/>
  <c r="L4172" i="3"/>
  <c r="K4172" i="3"/>
  <c r="G4172" i="3"/>
  <c r="C4172" i="3"/>
  <c r="D4172" i="3" s="1"/>
  <c r="N4171" i="3" a="1"/>
  <c r="N4171" i="3" s="1"/>
  <c r="M4171" i="3"/>
  <c r="L4171" i="3"/>
  <c r="K4171" i="3"/>
  <c r="G4171" i="3"/>
  <c r="C4171" i="3"/>
  <c r="D4171" i="3" s="1"/>
  <c r="N4170" i="3" a="1"/>
  <c r="N4170" i="3" s="1"/>
  <c r="M4170" i="3"/>
  <c r="L4170" i="3"/>
  <c r="K4170" i="3"/>
  <c r="G4170" i="3"/>
  <c r="C4170" i="3"/>
  <c r="D4170" i="3" s="1"/>
  <c r="N4169" i="3" a="1"/>
  <c r="N4169" i="3" s="1"/>
  <c r="M4169" i="3"/>
  <c r="L4169" i="3"/>
  <c r="K4169" i="3"/>
  <c r="G4169" i="3"/>
  <c r="C4169" i="3"/>
  <c r="D4169" i="3" s="1"/>
  <c r="N4168" i="3" a="1"/>
  <c r="N4168" i="3" s="1"/>
  <c r="M4168" i="3"/>
  <c r="L4168" i="3"/>
  <c r="K4168" i="3"/>
  <c r="G4168" i="3"/>
  <c r="C4168" i="3"/>
  <c r="D4168" i="3" s="1"/>
  <c r="N4167" i="3" a="1"/>
  <c r="N4167" i="3" s="1"/>
  <c r="M4167" i="3"/>
  <c r="L4167" i="3"/>
  <c r="K4167" i="3"/>
  <c r="G4167" i="3"/>
  <c r="C4167" i="3"/>
  <c r="D4167" i="3" s="1"/>
  <c r="N4166" i="3" a="1"/>
  <c r="N4166" i="3" s="1"/>
  <c r="M4166" i="3"/>
  <c r="L4166" i="3"/>
  <c r="K4166" i="3"/>
  <c r="G4166" i="3"/>
  <c r="C4166" i="3"/>
  <c r="D4166" i="3" s="1"/>
  <c r="N4165" i="3" a="1"/>
  <c r="N4165" i="3" s="1"/>
  <c r="M4165" i="3"/>
  <c r="L4165" i="3"/>
  <c r="K4165" i="3"/>
  <c r="G4165" i="3"/>
  <c r="C4165" i="3"/>
  <c r="D4165" i="3" s="1"/>
  <c r="N4164" i="3" a="1"/>
  <c r="N4164" i="3" s="1"/>
  <c r="M4164" i="3"/>
  <c r="L4164" i="3"/>
  <c r="K4164" i="3"/>
  <c r="G4164" i="3"/>
  <c r="C4164" i="3"/>
  <c r="D4164" i="3" s="1"/>
  <c r="N4163" i="3" a="1"/>
  <c r="N4163" i="3" s="1"/>
  <c r="M4163" i="3"/>
  <c r="L4163" i="3"/>
  <c r="K4163" i="3"/>
  <c r="G4163" i="3"/>
  <c r="C4163" i="3"/>
  <c r="D4163" i="3" s="1"/>
  <c r="N4162" i="3" a="1"/>
  <c r="N4162" i="3" s="1"/>
  <c r="M4162" i="3"/>
  <c r="L4162" i="3"/>
  <c r="K4162" i="3"/>
  <c r="G4162" i="3"/>
  <c r="C4162" i="3"/>
  <c r="D4162" i="3" s="1"/>
  <c r="N4161" i="3" a="1"/>
  <c r="N4161" i="3" s="1"/>
  <c r="M4161" i="3"/>
  <c r="L4161" i="3"/>
  <c r="K4161" i="3"/>
  <c r="G4161" i="3"/>
  <c r="C4161" i="3"/>
  <c r="D4161" i="3" s="1"/>
  <c r="N4160" i="3" a="1"/>
  <c r="N4160" i="3" s="1"/>
  <c r="M4160" i="3"/>
  <c r="L4160" i="3"/>
  <c r="K4160" i="3"/>
  <c r="G4160" i="3"/>
  <c r="C4160" i="3"/>
  <c r="D4160" i="3" s="1"/>
  <c r="N4159" i="3" a="1"/>
  <c r="N4159" i="3" s="1"/>
  <c r="M4159" i="3"/>
  <c r="L4159" i="3"/>
  <c r="K4159" i="3"/>
  <c r="G4159" i="3"/>
  <c r="C4159" i="3"/>
  <c r="D4159" i="3" s="1"/>
  <c r="N4158" i="3" a="1"/>
  <c r="N4158" i="3" s="1"/>
  <c r="M4158" i="3"/>
  <c r="L4158" i="3"/>
  <c r="K4158" i="3"/>
  <c r="G4158" i="3"/>
  <c r="C4158" i="3"/>
  <c r="D4158" i="3" s="1"/>
  <c r="N4157" i="3" a="1"/>
  <c r="N4157" i="3" s="1"/>
  <c r="M4157" i="3"/>
  <c r="L4157" i="3"/>
  <c r="K4157" i="3"/>
  <c r="G4157" i="3"/>
  <c r="C4157" i="3"/>
  <c r="D4157" i="3" s="1"/>
  <c r="N4156" i="3" a="1"/>
  <c r="N4156" i="3" s="1"/>
  <c r="M4156" i="3"/>
  <c r="L4156" i="3"/>
  <c r="K4156" i="3"/>
  <c r="G4156" i="3"/>
  <c r="C4156" i="3"/>
  <c r="D4156" i="3" s="1"/>
  <c r="N4155" i="3" a="1"/>
  <c r="N4155" i="3" s="1"/>
  <c r="M4155" i="3"/>
  <c r="L4155" i="3"/>
  <c r="K4155" i="3"/>
  <c r="G4155" i="3"/>
  <c r="C4155" i="3"/>
  <c r="D4155" i="3" s="1"/>
  <c r="N4154" i="3" a="1"/>
  <c r="N4154" i="3" s="1"/>
  <c r="M4154" i="3"/>
  <c r="L4154" i="3"/>
  <c r="K4154" i="3"/>
  <c r="G4154" i="3"/>
  <c r="C4154" i="3"/>
  <c r="D4154" i="3" s="1"/>
  <c r="N4153" i="3" a="1"/>
  <c r="N4153" i="3" s="1"/>
  <c r="M4153" i="3"/>
  <c r="L4153" i="3"/>
  <c r="K4153" i="3"/>
  <c r="G4153" i="3"/>
  <c r="C4153" i="3"/>
  <c r="D4153" i="3" s="1"/>
  <c r="N4152" i="3" a="1"/>
  <c r="N4152" i="3" s="1"/>
  <c r="M4152" i="3"/>
  <c r="L4152" i="3"/>
  <c r="K4152" i="3"/>
  <c r="G4152" i="3"/>
  <c r="C4152" i="3"/>
  <c r="D4152" i="3" s="1"/>
  <c r="N4151" i="3" a="1"/>
  <c r="N4151" i="3" s="1"/>
  <c r="M4151" i="3"/>
  <c r="L4151" i="3"/>
  <c r="K4151" i="3"/>
  <c r="G4151" i="3"/>
  <c r="C4151" i="3"/>
  <c r="D4151" i="3" s="1"/>
  <c r="N4150" i="3" a="1"/>
  <c r="N4150" i="3" s="1"/>
  <c r="M4150" i="3"/>
  <c r="L4150" i="3"/>
  <c r="K4150" i="3"/>
  <c r="G4150" i="3"/>
  <c r="C4150" i="3"/>
  <c r="D4150" i="3" s="1"/>
  <c r="N4149" i="3" a="1"/>
  <c r="N4149" i="3" s="1"/>
  <c r="M4149" i="3"/>
  <c r="L4149" i="3"/>
  <c r="K4149" i="3"/>
  <c r="G4149" i="3"/>
  <c r="C4149" i="3"/>
  <c r="D4149" i="3" s="1"/>
  <c r="N4148" i="3" a="1"/>
  <c r="N4148" i="3" s="1"/>
  <c r="M4148" i="3"/>
  <c r="L4148" i="3"/>
  <c r="K4148" i="3"/>
  <c r="G4148" i="3"/>
  <c r="C4148" i="3"/>
  <c r="D4148" i="3" s="1"/>
  <c r="N4147" i="3" a="1"/>
  <c r="N4147" i="3" s="1"/>
  <c r="M4147" i="3"/>
  <c r="L4147" i="3"/>
  <c r="K4147" i="3"/>
  <c r="G4147" i="3"/>
  <c r="C4147" i="3"/>
  <c r="D4147" i="3" s="1"/>
  <c r="N4146" i="3" a="1"/>
  <c r="N4146" i="3" s="1"/>
  <c r="M4146" i="3"/>
  <c r="L4146" i="3"/>
  <c r="K4146" i="3"/>
  <c r="G4146" i="3"/>
  <c r="C4146" i="3"/>
  <c r="D4146" i="3" s="1"/>
  <c r="N4145" i="3" a="1"/>
  <c r="N4145" i="3" s="1"/>
  <c r="M4145" i="3"/>
  <c r="L4145" i="3"/>
  <c r="K4145" i="3"/>
  <c r="G4145" i="3"/>
  <c r="C4145" i="3"/>
  <c r="D4145" i="3" s="1"/>
  <c r="N4144" i="3" a="1"/>
  <c r="N4144" i="3" s="1"/>
  <c r="M4144" i="3"/>
  <c r="L4144" i="3"/>
  <c r="K4144" i="3"/>
  <c r="G4144" i="3"/>
  <c r="C4144" i="3"/>
  <c r="D4144" i="3" s="1"/>
  <c r="N4143" i="3" a="1"/>
  <c r="N4143" i="3" s="1"/>
  <c r="M4143" i="3"/>
  <c r="L4143" i="3"/>
  <c r="K4143" i="3"/>
  <c r="G4143" i="3"/>
  <c r="C4143" i="3"/>
  <c r="D4143" i="3" s="1"/>
  <c r="N4142" i="3" a="1"/>
  <c r="N4142" i="3" s="1"/>
  <c r="M4142" i="3"/>
  <c r="L4142" i="3"/>
  <c r="K4142" i="3"/>
  <c r="G4142" i="3"/>
  <c r="C4142" i="3"/>
  <c r="D4142" i="3" s="1"/>
  <c r="N4141" i="3" a="1"/>
  <c r="N4141" i="3" s="1"/>
  <c r="M4141" i="3"/>
  <c r="L4141" i="3"/>
  <c r="K4141" i="3"/>
  <c r="G4141" i="3"/>
  <c r="C4141" i="3"/>
  <c r="D4141" i="3" s="1"/>
  <c r="N4140" i="3" a="1"/>
  <c r="N4140" i="3" s="1"/>
  <c r="M4140" i="3"/>
  <c r="L4140" i="3"/>
  <c r="K4140" i="3"/>
  <c r="G4140" i="3"/>
  <c r="C4140" i="3"/>
  <c r="D4140" i="3" s="1"/>
  <c r="N4139" i="3" a="1"/>
  <c r="N4139" i="3" s="1"/>
  <c r="M4139" i="3"/>
  <c r="L4139" i="3"/>
  <c r="K4139" i="3"/>
  <c r="G4139" i="3"/>
  <c r="C4139" i="3"/>
  <c r="D4139" i="3" s="1"/>
  <c r="N4138" i="3" a="1"/>
  <c r="N4138" i="3" s="1"/>
  <c r="M4138" i="3"/>
  <c r="L4138" i="3"/>
  <c r="K4138" i="3"/>
  <c r="G4138" i="3"/>
  <c r="C4138" i="3"/>
  <c r="D4138" i="3" s="1"/>
  <c r="N4137" i="3" a="1"/>
  <c r="N4137" i="3" s="1"/>
  <c r="M4137" i="3"/>
  <c r="L4137" i="3"/>
  <c r="K4137" i="3"/>
  <c r="G4137" i="3"/>
  <c r="C4137" i="3"/>
  <c r="D4137" i="3" s="1"/>
  <c r="N4136" i="3" a="1"/>
  <c r="N4136" i="3" s="1"/>
  <c r="M4136" i="3"/>
  <c r="L4136" i="3"/>
  <c r="K4136" i="3"/>
  <c r="G4136" i="3"/>
  <c r="C4136" i="3"/>
  <c r="D4136" i="3" s="1"/>
  <c r="N4135" i="3" a="1"/>
  <c r="N4135" i="3" s="1"/>
  <c r="M4135" i="3"/>
  <c r="L4135" i="3"/>
  <c r="K4135" i="3"/>
  <c r="G4135" i="3"/>
  <c r="C4135" i="3"/>
  <c r="D4135" i="3" s="1"/>
  <c r="N4134" i="3" a="1"/>
  <c r="N4134" i="3" s="1"/>
  <c r="M4134" i="3"/>
  <c r="L4134" i="3"/>
  <c r="K4134" i="3"/>
  <c r="G4134" i="3"/>
  <c r="C4134" i="3"/>
  <c r="D4134" i="3" s="1"/>
  <c r="N4133" i="3" a="1"/>
  <c r="N4133" i="3" s="1"/>
  <c r="M4133" i="3"/>
  <c r="L4133" i="3"/>
  <c r="K4133" i="3"/>
  <c r="G4133" i="3"/>
  <c r="C4133" i="3"/>
  <c r="D4133" i="3" s="1"/>
  <c r="N4132" i="3" a="1"/>
  <c r="N4132" i="3" s="1"/>
  <c r="M4132" i="3"/>
  <c r="L4132" i="3"/>
  <c r="K4132" i="3"/>
  <c r="G4132" i="3"/>
  <c r="C4132" i="3"/>
  <c r="D4132" i="3" s="1"/>
  <c r="N4131" i="3" a="1"/>
  <c r="N4131" i="3" s="1"/>
  <c r="M4131" i="3"/>
  <c r="L4131" i="3"/>
  <c r="K4131" i="3"/>
  <c r="G4131" i="3"/>
  <c r="C4131" i="3"/>
  <c r="D4131" i="3" s="1"/>
  <c r="N4130" i="3" a="1"/>
  <c r="N4130" i="3" s="1"/>
  <c r="M4130" i="3"/>
  <c r="L4130" i="3"/>
  <c r="K4130" i="3"/>
  <c r="G4130" i="3"/>
  <c r="C4130" i="3"/>
  <c r="D4130" i="3" s="1"/>
  <c r="N4129" i="3" a="1"/>
  <c r="N4129" i="3" s="1"/>
  <c r="M4129" i="3"/>
  <c r="L4129" i="3"/>
  <c r="K4129" i="3"/>
  <c r="G4129" i="3"/>
  <c r="C4129" i="3"/>
  <c r="D4129" i="3" s="1"/>
  <c r="N4128" i="3" a="1"/>
  <c r="N4128" i="3" s="1"/>
  <c r="M4128" i="3"/>
  <c r="L4128" i="3"/>
  <c r="K4128" i="3"/>
  <c r="G4128" i="3"/>
  <c r="C4128" i="3"/>
  <c r="D4128" i="3" s="1"/>
  <c r="N4127" i="3" a="1"/>
  <c r="N4127" i="3" s="1"/>
  <c r="M4127" i="3"/>
  <c r="L4127" i="3"/>
  <c r="K4127" i="3"/>
  <c r="G4127" i="3"/>
  <c r="C4127" i="3"/>
  <c r="D4127" i="3" s="1"/>
  <c r="N4126" i="3" a="1"/>
  <c r="N4126" i="3" s="1"/>
  <c r="M4126" i="3"/>
  <c r="L4126" i="3"/>
  <c r="K4126" i="3"/>
  <c r="G4126" i="3"/>
  <c r="C4126" i="3"/>
  <c r="D4126" i="3" s="1"/>
  <c r="N4125" i="3" a="1"/>
  <c r="N4125" i="3" s="1"/>
  <c r="M4125" i="3"/>
  <c r="L4125" i="3"/>
  <c r="K4125" i="3"/>
  <c r="G4125" i="3"/>
  <c r="C4125" i="3"/>
  <c r="D4125" i="3" s="1"/>
  <c r="N4124" i="3" a="1"/>
  <c r="N4124" i="3" s="1"/>
  <c r="M4124" i="3"/>
  <c r="L4124" i="3"/>
  <c r="K4124" i="3"/>
  <c r="G4124" i="3"/>
  <c r="C4124" i="3"/>
  <c r="D4124" i="3" s="1"/>
  <c r="N4123" i="3" a="1"/>
  <c r="N4123" i="3" s="1"/>
  <c r="M4123" i="3"/>
  <c r="L4123" i="3"/>
  <c r="K4123" i="3"/>
  <c r="G4123" i="3"/>
  <c r="C4123" i="3"/>
  <c r="D4123" i="3" s="1"/>
  <c r="N4122" i="3" a="1"/>
  <c r="N4122" i="3" s="1"/>
  <c r="M4122" i="3"/>
  <c r="L4122" i="3"/>
  <c r="K4122" i="3"/>
  <c r="G4122" i="3"/>
  <c r="C4122" i="3"/>
  <c r="D4122" i="3" s="1"/>
  <c r="N4121" i="3" a="1"/>
  <c r="N4121" i="3" s="1"/>
  <c r="M4121" i="3"/>
  <c r="L4121" i="3"/>
  <c r="K4121" i="3"/>
  <c r="G4121" i="3"/>
  <c r="C4121" i="3"/>
  <c r="D4121" i="3" s="1"/>
  <c r="N4120" i="3" a="1"/>
  <c r="N4120" i="3" s="1"/>
  <c r="M4120" i="3"/>
  <c r="L4120" i="3"/>
  <c r="K4120" i="3"/>
  <c r="G4120" i="3"/>
  <c r="C4120" i="3"/>
  <c r="D4120" i="3" s="1"/>
  <c r="N4119" i="3" a="1"/>
  <c r="N4119" i="3" s="1"/>
  <c r="M4119" i="3"/>
  <c r="L4119" i="3"/>
  <c r="K4119" i="3"/>
  <c r="G4119" i="3"/>
  <c r="C4119" i="3"/>
  <c r="D4119" i="3" s="1"/>
  <c r="N4118" i="3" a="1"/>
  <c r="N4118" i="3" s="1"/>
  <c r="M4118" i="3"/>
  <c r="L4118" i="3"/>
  <c r="K4118" i="3"/>
  <c r="G4118" i="3"/>
  <c r="C4118" i="3"/>
  <c r="D4118" i="3" s="1"/>
  <c r="N4117" i="3" a="1"/>
  <c r="N4117" i="3" s="1"/>
  <c r="M4117" i="3"/>
  <c r="L4117" i="3"/>
  <c r="K4117" i="3"/>
  <c r="G4117" i="3"/>
  <c r="C4117" i="3"/>
  <c r="D4117" i="3" s="1"/>
  <c r="N4116" i="3" a="1"/>
  <c r="N4116" i="3" s="1"/>
  <c r="M4116" i="3"/>
  <c r="L4116" i="3"/>
  <c r="K4116" i="3"/>
  <c r="G4116" i="3"/>
  <c r="C4116" i="3"/>
  <c r="D4116" i="3" s="1"/>
  <c r="N4115" i="3" a="1"/>
  <c r="N4115" i="3" s="1"/>
  <c r="M4115" i="3"/>
  <c r="L4115" i="3"/>
  <c r="K4115" i="3"/>
  <c r="G4115" i="3"/>
  <c r="C4115" i="3"/>
  <c r="D4115" i="3" s="1"/>
  <c r="N4114" i="3" a="1"/>
  <c r="N4114" i="3" s="1"/>
  <c r="M4114" i="3"/>
  <c r="L4114" i="3"/>
  <c r="K4114" i="3"/>
  <c r="G4114" i="3"/>
  <c r="C4114" i="3"/>
  <c r="D4114" i="3" s="1"/>
  <c r="N4113" i="3" a="1"/>
  <c r="N4113" i="3" s="1"/>
  <c r="M4113" i="3"/>
  <c r="L4113" i="3"/>
  <c r="K4113" i="3"/>
  <c r="G4113" i="3"/>
  <c r="C4113" i="3"/>
  <c r="D4113" i="3" s="1"/>
  <c r="N4112" i="3" a="1"/>
  <c r="N4112" i="3" s="1"/>
  <c r="M4112" i="3"/>
  <c r="L4112" i="3"/>
  <c r="K4112" i="3"/>
  <c r="G4112" i="3"/>
  <c r="C4112" i="3"/>
  <c r="D4112" i="3" s="1"/>
  <c r="N4111" i="3" a="1"/>
  <c r="N4111" i="3" s="1"/>
  <c r="M4111" i="3"/>
  <c r="L4111" i="3"/>
  <c r="K4111" i="3"/>
  <c r="G4111" i="3"/>
  <c r="C4111" i="3"/>
  <c r="D4111" i="3" s="1"/>
  <c r="N4110" i="3" a="1"/>
  <c r="N4110" i="3" s="1"/>
  <c r="M4110" i="3"/>
  <c r="L4110" i="3"/>
  <c r="K4110" i="3"/>
  <c r="G4110" i="3"/>
  <c r="C4110" i="3"/>
  <c r="D4110" i="3" s="1"/>
  <c r="N4109" i="3" a="1"/>
  <c r="N4109" i="3" s="1"/>
  <c r="M4109" i="3"/>
  <c r="L4109" i="3"/>
  <c r="K4109" i="3"/>
  <c r="G4109" i="3"/>
  <c r="C4109" i="3"/>
  <c r="D4109" i="3" s="1"/>
  <c r="N4108" i="3" a="1"/>
  <c r="N4108" i="3" s="1"/>
  <c r="M4108" i="3"/>
  <c r="L4108" i="3"/>
  <c r="K4108" i="3"/>
  <c r="G4108" i="3"/>
  <c r="C4108" i="3"/>
  <c r="D4108" i="3" s="1"/>
  <c r="N4107" i="3" a="1"/>
  <c r="N4107" i="3" s="1"/>
  <c r="M4107" i="3"/>
  <c r="L4107" i="3"/>
  <c r="K4107" i="3"/>
  <c r="G4107" i="3"/>
  <c r="C4107" i="3"/>
  <c r="D4107" i="3" s="1"/>
  <c r="N4106" i="3" a="1"/>
  <c r="N4106" i="3" s="1"/>
  <c r="M4106" i="3"/>
  <c r="L4106" i="3"/>
  <c r="K4106" i="3"/>
  <c r="G4106" i="3"/>
  <c r="C4106" i="3"/>
  <c r="D4106" i="3" s="1"/>
  <c r="N4105" i="3" a="1"/>
  <c r="N4105" i="3" s="1"/>
  <c r="M4105" i="3"/>
  <c r="L4105" i="3"/>
  <c r="K4105" i="3"/>
  <c r="G4105" i="3"/>
  <c r="C4105" i="3"/>
  <c r="D4105" i="3" s="1"/>
  <c r="N4104" i="3" a="1"/>
  <c r="N4104" i="3" s="1"/>
  <c r="M4104" i="3"/>
  <c r="L4104" i="3"/>
  <c r="K4104" i="3"/>
  <c r="G4104" i="3"/>
  <c r="C4104" i="3"/>
  <c r="D4104" i="3" s="1"/>
  <c r="N4103" i="3" a="1"/>
  <c r="N4103" i="3" s="1"/>
  <c r="M4103" i="3"/>
  <c r="L4103" i="3"/>
  <c r="K4103" i="3"/>
  <c r="G4103" i="3"/>
  <c r="C4103" i="3"/>
  <c r="D4103" i="3" s="1"/>
  <c r="N4102" i="3" a="1"/>
  <c r="N4102" i="3" s="1"/>
  <c r="M4102" i="3"/>
  <c r="L4102" i="3"/>
  <c r="K4102" i="3"/>
  <c r="G4102" i="3"/>
  <c r="C4102" i="3"/>
  <c r="D4102" i="3" s="1"/>
  <c r="N4101" i="3" a="1"/>
  <c r="N4101" i="3" s="1"/>
  <c r="M4101" i="3"/>
  <c r="L4101" i="3"/>
  <c r="K4101" i="3"/>
  <c r="G4101" i="3"/>
  <c r="C4101" i="3"/>
  <c r="D4101" i="3" s="1"/>
  <c r="N4100" i="3" a="1"/>
  <c r="N4100" i="3" s="1"/>
  <c r="M4100" i="3"/>
  <c r="L4100" i="3"/>
  <c r="K4100" i="3"/>
  <c r="G4100" i="3"/>
  <c r="C4100" i="3"/>
  <c r="D4100" i="3" s="1"/>
  <c r="N4099" i="3" a="1"/>
  <c r="N4099" i="3" s="1"/>
  <c r="M4099" i="3"/>
  <c r="L4099" i="3"/>
  <c r="K4099" i="3"/>
  <c r="G4099" i="3"/>
  <c r="C4099" i="3"/>
  <c r="D4099" i="3" s="1"/>
  <c r="N4098" i="3" a="1"/>
  <c r="N4098" i="3" s="1"/>
  <c r="M4098" i="3"/>
  <c r="L4098" i="3"/>
  <c r="K4098" i="3"/>
  <c r="G4098" i="3"/>
  <c r="C4098" i="3"/>
  <c r="D4098" i="3" s="1"/>
  <c r="N4097" i="3" a="1"/>
  <c r="N4097" i="3" s="1"/>
  <c r="M4097" i="3"/>
  <c r="L4097" i="3"/>
  <c r="K4097" i="3"/>
  <c r="G4097" i="3"/>
  <c r="C4097" i="3"/>
  <c r="D4097" i="3" s="1"/>
  <c r="N4096" i="3" a="1"/>
  <c r="N4096" i="3" s="1"/>
  <c r="M4096" i="3"/>
  <c r="L4096" i="3"/>
  <c r="K4096" i="3"/>
  <c r="G4096" i="3"/>
  <c r="C4096" i="3"/>
  <c r="D4096" i="3" s="1"/>
  <c r="N4095" i="3" a="1"/>
  <c r="N4095" i="3" s="1"/>
  <c r="M4095" i="3"/>
  <c r="L4095" i="3"/>
  <c r="K4095" i="3"/>
  <c r="G4095" i="3"/>
  <c r="C4095" i="3"/>
  <c r="D4095" i="3" s="1"/>
  <c r="N4094" i="3" a="1"/>
  <c r="N4094" i="3" s="1"/>
  <c r="M4094" i="3"/>
  <c r="L4094" i="3"/>
  <c r="K4094" i="3"/>
  <c r="G4094" i="3"/>
  <c r="C4094" i="3"/>
  <c r="D4094" i="3" s="1"/>
  <c r="N4093" i="3" a="1"/>
  <c r="N4093" i="3" s="1"/>
  <c r="M4093" i="3"/>
  <c r="L4093" i="3"/>
  <c r="K4093" i="3"/>
  <c r="G4093" i="3"/>
  <c r="C4093" i="3"/>
  <c r="D4093" i="3" s="1"/>
  <c r="N4092" i="3" a="1"/>
  <c r="N4092" i="3" s="1"/>
  <c r="M4092" i="3"/>
  <c r="L4092" i="3"/>
  <c r="K4092" i="3"/>
  <c r="G4092" i="3"/>
  <c r="C4092" i="3"/>
  <c r="D4092" i="3" s="1"/>
  <c r="N4091" i="3" a="1"/>
  <c r="N4091" i="3" s="1"/>
  <c r="M4091" i="3"/>
  <c r="L4091" i="3"/>
  <c r="K4091" i="3"/>
  <c r="G4091" i="3"/>
  <c r="C4091" i="3"/>
  <c r="D4091" i="3" s="1"/>
  <c r="N4090" i="3" a="1"/>
  <c r="N4090" i="3" s="1"/>
  <c r="M4090" i="3"/>
  <c r="L4090" i="3"/>
  <c r="K4090" i="3"/>
  <c r="G4090" i="3"/>
  <c r="C4090" i="3"/>
  <c r="D4090" i="3" s="1"/>
  <c r="N4089" i="3" a="1"/>
  <c r="N4089" i="3" s="1"/>
  <c r="M4089" i="3"/>
  <c r="L4089" i="3"/>
  <c r="K4089" i="3"/>
  <c r="G4089" i="3"/>
  <c r="C4089" i="3"/>
  <c r="D4089" i="3" s="1"/>
  <c r="N4088" i="3" a="1"/>
  <c r="N4088" i="3" s="1"/>
  <c r="M4088" i="3"/>
  <c r="L4088" i="3"/>
  <c r="K4088" i="3"/>
  <c r="G4088" i="3"/>
  <c r="C4088" i="3"/>
  <c r="D4088" i="3" s="1"/>
  <c r="N4087" i="3" a="1"/>
  <c r="N4087" i="3" s="1"/>
  <c r="M4087" i="3"/>
  <c r="L4087" i="3"/>
  <c r="K4087" i="3"/>
  <c r="G4087" i="3"/>
  <c r="C4087" i="3"/>
  <c r="D4087" i="3" s="1"/>
  <c r="N4086" i="3" a="1"/>
  <c r="N4086" i="3" s="1"/>
  <c r="M4086" i="3"/>
  <c r="L4086" i="3"/>
  <c r="K4086" i="3"/>
  <c r="G4086" i="3"/>
  <c r="C4086" i="3"/>
  <c r="D4086" i="3" s="1"/>
  <c r="N4085" i="3" a="1"/>
  <c r="N4085" i="3" s="1"/>
  <c r="M4085" i="3"/>
  <c r="L4085" i="3"/>
  <c r="K4085" i="3"/>
  <c r="G4085" i="3"/>
  <c r="C4085" i="3"/>
  <c r="D4085" i="3" s="1"/>
  <c r="N4084" i="3" a="1"/>
  <c r="N4084" i="3" s="1"/>
  <c r="M4084" i="3"/>
  <c r="L4084" i="3"/>
  <c r="K4084" i="3"/>
  <c r="G4084" i="3"/>
  <c r="C4084" i="3"/>
  <c r="D4084" i="3" s="1"/>
  <c r="N4083" i="3" a="1"/>
  <c r="N4083" i="3" s="1"/>
  <c r="M4083" i="3"/>
  <c r="L4083" i="3"/>
  <c r="K4083" i="3"/>
  <c r="G4083" i="3"/>
  <c r="C4083" i="3"/>
  <c r="D4083" i="3" s="1"/>
  <c r="N4082" i="3" a="1"/>
  <c r="N4082" i="3" s="1"/>
  <c r="M4082" i="3"/>
  <c r="L4082" i="3"/>
  <c r="K4082" i="3"/>
  <c r="G4082" i="3"/>
  <c r="C4082" i="3"/>
  <c r="D4082" i="3" s="1"/>
  <c r="N4081" i="3" a="1"/>
  <c r="N4081" i="3" s="1"/>
  <c r="M4081" i="3"/>
  <c r="L4081" i="3"/>
  <c r="K4081" i="3"/>
  <c r="G4081" i="3"/>
  <c r="C4081" i="3"/>
  <c r="D4081" i="3" s="1"/>
  <c r="N4080" i="3" a="1"/>
  <c r="N4080" i="3" s="1"/>
  <c r="M4080" i="3"/>
  <c r="L4080" i="3"/>
  <c r="K4080" i="3"/>
  <c r="G4080" i="3"/>
  <c r="C4080" i="3"/>
  <c r="D4080" i="3" s="1"/>
  <c r="N4079" i="3" a="1"/>
  <c r="N4079" i="3" s="1"/>
  <c r="M4079" i="3"/>
  <c r="L4079" i="3"/>
  <c r="K4079" i="3"/>
  <c r="G4079" i="3"/>
  <c r="C4079" i="3"/>
  <c r="D4079" i="3" s="1"/>
  <c r="N4078" i="3" a="1"/>
  <c r="N4078" i="3" s="1"/>
  <c r="M4078" i="3"/>
  <c r="L4078" i="3"/>
  <c r="K4078" i="3"/>
  <c r="G4078" i="3"/>
  <c r="C4078" i="3"/>
  <c r="D4078" i="3" s="1"/>
  <c r="N4077" i="3" a="1"/>
  <c r="N4077" i="3" s="1"/>
  <c r="M4077" i="3"/>
  <c r="L4077" i="3"/>
  <c r="K4077" i="3"/>
  <c r="G4077" i="3"/>
  <c r="C4077" i="3"/>
  <c r="D4077" i="3" s="1"/>
  <c r="N4076" i="3" a="1"/>
  <c r="N4076" i="3" s="1"/>
  <c r="M4076" i="3"/>
  <c r="L4076" i="3"/>
  <c r="K4076" i="3"/>
  <c r="G4076" i="3"/>
  <c r="C4076" i="3"/>
  <c r="D4076" i="3" s="1"/>
  <c r="N4075" i="3" a="1"/>
  <c r="N4075" i="3" s="1"/>
  <c r="M4075" i="3"/>
  <c r="L4075" i="3"/>
  <c r="K4075" i="3"/>
  <c r="G4075" i="3"/>
  <c r="C4075" i="3"/>
  <c r="D4075" i="3" s="1"/>
  <c r="N4074" i="3" a="1"/>
  <c r="N4074" i="3" s="1"/>
  <c r="M4074" i="3"/>
  <c r="L4074" i="3"/>
  <c r="K4074" i="3"/>
  <c r="G4074" i="3"/>
  <c r="C4074" i="3"/>
  <c r="D4074" i="3" s="1"/>
  <c r="N4073" i="3" a="1"/>
  <c r="N4073" i="3" s="1"/>
  <c r="M4073" i="3"/>
  <c r="L4073" i="3"/>
  <c r="K4073" i="3"/>
  <c r="G4073" i="3"/>
  <c r="C4073" i="3"/>
  <c r="D4073" i="3" s="1"/>
  <c r="N4072" i="3" a="1"/>
  <c r="N4072" i="3" s="1"/>
  <c r="M4072" i="3"/>
  <c r="L4072" i="3"/>
  <c r="K4072" i="3"/>
  <c r="G4072" i="3"/>
  <c r="C4072" i="3"/>
  <c r="D4072" i="3" s="1"/>
  <c r="N4071" i="3" a="1"/>
  <c r="N4071" i="3" s="1"/>
  <c r="M4071" i="3"/>
  <c r="L4071" i="3"/>
  <c r="K4071" i="3"/>
  <c r="G4071" i="3"/>
  <c r="C4071" i="3"/>
  <c r="D4071" i="3" s="1"/>
  <c r="N4070" i="3" a="1"/>
  <c r="N4070" i="3" s="1"/>
  <c r="M4070" i="3"/>
  <c r="L4070" i="3"/>
  <c r="K4070" i="3"/>
  <c r="G4070" i="3"/>
  <c r="C4070" i="3"/>
  <c r="D4070" i="3" s="1"/>
  <c r="N4069" i="3" a="1"/>
  <c r="N4069" i="3" s="1"/>
  <c r="M4069" i="3"/>
  <c r="L4069" i="3"/>
  <c r="K4069" i="3"/>
  <c r="G4069" i="3"/>
  <c r="C4069" i="3"/>
  <c r="D4069" i="3" s="1"/>
  <c r="N4068" i="3" a="1"/>
  <c r="N4068" i="3" s="1"/>
  <c r="M4068" i="3"/>
  <c r="L4068" i="3"/>
  <c r="K4068" i="3"/>
  <c r="G4068" i="3"/>
  <c r="C4068" i="3"/>
  <c r="D4068" i="3" s="1"/>
  <c r="N4067" i="3" a="1"/>
  <c r="N4067" i="3" s="1"/>
  <c r="M4067" i="3"/>
  <c r="L4067" i="3"/>
  <c r="K4067" i="3"/>
  <c r="G4067" i="3"/>
  <c r="C4067" i="3"/>
  <c r="D4067" i="3" s="1"/>
  <c r="N4066" i="3" a="1"/>
  <c r="N4066" i="3" s="1"/>
  <c r="M4066" i="3"/>
  <c r="L4066" i="3"/>
  <c r="K4066" i="3"/>
  <c r="G4066" i="3"/>
  <c r="C4066" i="3"/>
  <c r="D4066" i="3" s="1"/>
  <c r="N4065" i="3" a="1"/>
  <c r="N4065" i="3" s="1"/>
  <c r="M4065" i="3"/>
  <c r="L4065" i="3"/>
  <c r="K4065" i="3"/>
  <c r="G4065" i="3"/>
  <c r="C4065" i="3"/>
  <c r="D4065" i="3" s="1"/>
  <c r="N4064" i="3" a="1"/>
  <c r="N4064" i="3" s="1"/>
  <c r="M4064" i="3"/>
  <c r="L4064" i="3"/>
  <c r="K4064" i="3"/>
  <c r="G4064" i="3"/>
  <c r="C4064" i="3"/>
  <c r="D4064" i="3" s="1"/>
  <c r="N4063" i="3" a="1"/>
  <c r="N4063" i="3" s="1"/>
  <c r="M4063" i="3"/>
  <c r="L4063" i="3"/>
  <c r="K4063" i="3"/>
  <c r="G4063" i="3"/>
  <c r="C4063" i="3"/>
  <c r="D4063" i="3" s="1"/>
  <c r="N4062" i="3" a="1"/>
  <c r="N4062" i="3" s="1"/>
  <c r="M4062" i="3"/>
  <c r="L4062" i="3"/>
  <c r="K4062" i="3"/>
  <c r="G4062" i="3"/>
  <c r="C4062" i="3"/>
  <c r="D4062" i="3" s="1"/>
  <c r="N4061" i="3" a="1"/>
  <c r="N4061" i="3" s="1"/>
  <c r="M4061" i="3"/>
  <c r="L4061" i="3"/>
  <c r="K4061" i="3"/>
  <c r="G4061" i="3"/>
  <c r="C4061" i="3"/>
  <c r="D4061" i="3" s="1"/>
  <c r="N4060" i="3" a="1"/>
  <c r="N4060" i="3" s="1"/>
  <c r="M4060" i="3"/>
  <c r="L4060" i="3"/>
  <c r="K4060" i="3"/>
  <c r="G4060" i="3"/>
  <c r="C4060" i="3"/>
  <c r="D4060" i="3" s="1"/>
  <c r="N4059" i="3" a="1"/>
  <c r="N4059" i="3" s="1"/>
  <c r="M4059" i="3"/>
  <c r="L4059" i="3"/>
  <c r="K4059" i="3"/>
  <c r="G4059" i="3"/>
  <c r="C4059" i="3"/>
  <c r="D4059" i="3" s="1"/>
  <c r="N4058" i="3" a="1"/>
  <c r="N4058" i="3" s="1"/>
  <c r="M4058" i="3"/>
  <c r="L4058" i="3"/>
  <c r="K4058" i="3"/>
  <c r="G4058" i="3"/>
  <c r="C4058" i="3"/>
  <c r="D4058" i="3" s="1"/>
  <c r="N4057" i="3" a="1"/>
  <c r="N4057" i="3" s="1"/>
  <c r="M4057" i="3"/>
  <c r="L4057" i="3"/>
  <c r="K4057" i="3"/>
  <c r="G4057" i="3"/>
  <c r="C4057" i="3"/>
  <c r="D4057" i="3" s="1"/>
  <c r="N4056" i="3" a="1"/>
  <c r="N4056" i="3" s="1"/>
  <c r="M4056" i="3"/>
  <c r="L4056" i="3"/>
  <c r="K4056" i="3"/>
  <c r="G4056" i="3"/>
  <c r="C4056" i="3"/>
  <c r="D4056" i="3" s="1"/>
  <c r="N4055" i="3" a="1"/>
  <c r="N4055" i="3" s="1"/>
  <c r="M4055" i="3"/>
  <c r="L4055" i="3"/>
  <c r="K4055" i="3"/>
  <c r="G4055" i="3"/>
  <c r="C4055" i="3"/>
  <c r="D4055" i="3" s="1"/>
  <c r="N4054" i="3" a="1"/>
  <c r="N4054" i="3" s="1"/>
  <c r="M4054" i="3"/>
  <c r="L4054" i="3"/>
  <c r="K4054" i="3"/>
  <c r="G4054" i="3"/>
  <c r="C4054" i="3"/>
  <c r="D4054" i="3" s="1"/>
  <c r="N4053" i="3" a="1"/>
  <c r="N4053" i="3" s="1"/>
  <c r="M4053" i="3"/>
  <c r="L4053" i="3"/>
  <c r="K4053" i="3"/>
  <c r="G4053" i="3"/>
  <c r="C4053" i="3"/>
  <c r="D4053" i="3" s="1"/>
  <c r="N4052" i="3"/>
  <c r="N4052" i="3" a="1"/>
  <c r="M4052" i="3"/>
  <c r="L4052" i="3"/>
  <c r="K4052" i="3"/>
  <c r="G4052" i="3"/>
  <c r="C4052" i="3"/>
  <c r="D4052" i="3" s="1"/>
  <c r="N4051" i="3" a="1"/>
  <c r="N4051" i="3" s="1"/>
  <c r="M4051" i="3"/>
  <c r="L4051" i="3"/>
  <c r="K4051" i="3"/>
  <c r="G4051" i="3"/>
  <c r="C4051" i="3"/>
  <c r="D4051" i="3" s="1"/>
  <c r="N4050" i="3" a="1"/>
  <c r="N4050" i="3" s="1"/>
  <c r="M4050" i="3"/>
  <c r="L4050" i="3"/>
  <c r="K4050" i="3"/>
  <c r="G4050" i="3"/>
  <c r="C4050" i="3"/>
  <c r="D4050" i="3" s="1"/>
  <c r="N4049" i="3" a="1"/>
  <c r="N4049" i="3" s="1"/>
  <c r="M4049" i="3"/>
  <c r="L4049" i="3"/>
  <c r="K4049" i="3"/>
  <c r="G4049" i="3"/>
  <c r="C4049" i="3"/>
  <c r="D4049" i="3" s="1"/>
  <c r="N4048" i="3" a="1"/>
  <c r="N4048" i="3" s="1"/>
  <c r="M4048" i="3"/>
  <c r="L4048" i="3"/>
  <c r="K4048" i="3"/>
  <c r="G4048" i="3"/>
  <c r="C4048" i="3"/>
  <c r="D4048" i="3" s="1"/>
  <c r="N4047" i="3" a="1"/>
  <c r="N4047" i="3" s="1"/>
  <c r="M4047" i="3"/>
  <c r="L4047" i="3"/>
  <c r="K4047" i="3"/>
  <c r="G4047" i="3"/>
  <c r="C4047" i="3"/>
  <c r="D4047" i="3" s="1"/>
  <c r="N4046" i="3" a="1"/>
  <c r="N4046" i="3" s="1"/>
  <c r="M4046" i="3"/>
  <c r="L4046" i="3"/>
  <c r="K4046" i="3"/>
  <c r="G4046" i="3"/>
  <c r="C4046" i="3"/>
  <c r="D4046" i="3" s="1"/>
  <c r="N4045" i="3" a="1"/>
  <c r="N4045" i="3" s="1"/>
  <c r="M4045" i="3"/>
  <c r="L4045" i="3"/>
  <c r="K4045" i="3"/>
  <c r="G4045" i="3"/>
  <c r="C4045" i="3"/>
  <c r="D4045" i="3" s="1"/>
  <c r="N4044" i="3" a="1"/>
  <c r="N4044" i="3" s="1"/>
  <c r="M4044" i="3"/>
  <c r="L4044" i="3"/>
  <c r="K4044" i="3"/>
  <c r="G4044" i="3"/>
  <c r="C4044" i="3"/>
  <c r="D4044" i="3" s="1"/>
  <c r="N4043" i="3" a="1"/>
  <c r="N4043" i="3" s="1"/>
  <c r="M4043" i="3"/>
  <c r="L4043" i="3"/>
  <c r="K4043" i="3"/>
  <c r="G4043" i="3"/>
  <c r="C4043" i="3"/>
  <c r="D4043" i="3" s="1"/>
  <c r="N4042" i="3" a="1"/>
  <c r="N4042" i="3" s="1"/>
  <c r="M4042" i="3"/>
  <c r="L4042" i="3"/>
  <c r="K4042" i="3"/>
  <c r="G4042" i="3"/>
  <c r="C4042" i="3"/>
  <c r="D4042" i="3" s="1"/>
  <c r="N4041" i="3" a="1"/>
  <c r="N4041" i="3" s="1"/>
  <c r="M4041" i="3"/>
  <c r="L4041" i="3"/>
  <c r="K4041" i="3"/>
  <c r="G4041" i="3"/>
  <c r="C4041" i="3"/>
  <c r="D4041" i="3" s="1"/>
  <c r="N4040" i="3" a="1"/>
  <c r="N4040" i="3" s="1"/>
  <c r="M4040" i="3"/>
  <c r="L4040" i="3"/>
  <c r="K4040" i="3"/>
  <c r="G4040" i="3"/>
  <c r="C4040" i="3"/>
  <c r="D4040" i="3" s="1"/>
  <c r="N4039" i="3" a="1"/>
  <c r="N4039" i="3" s="1"/>
  <c r="M4039" i="3"/>
  <c r="L4039" i="3"/>
  <c r="K4039" i="3"/>
  <c r="G4039" i="3"/>
  <c r="C4039" i="3"/>
  <c r="D4039" i="3" s="1"/>
  <c r="N4038" i="3" a="1"/>
  <c r="N4038" i="3" s="1"/>
  <c r="M4038" i="3"/>
  <c r="L4038" i="3"/>
  <c r="K4038" i="3"/>
  <c r="G4038" i="3"/>
  <c r="C4038" i="3"/>
  <c r="D4038" i="3" s="1"/>
  <c r="N4037" i="3" a="1"/>
  <c r="N4037" i="3" s="1"/>
  <c r="M4037" i="3"/>
  <c r="L4037" i="3"/>
  <c r="K4037" i="3"/>
  <c r="G4037" i="3"/>
  <c r="C4037" i="3"/>
  <c r="D4037" i="3" s="1"/>
  <c r="N4036" i="3" a="1"/>
  <c r="N4036" i="3" s="1"/>
  <c r="M4036" i="3"/>
  <c r="L4036" i="3"/>
  <c r="K4036" i="3"/>
  <c r="G4036" i="3"/>
  <c r="C4036" i="3"/>
  <c r="D4036" i="3" s="1"/>
  <c r="N4035" i="3" a="1"/>
  <c r="N4035" i="3" s="1"/>
  <c r="M4035" i="3"/>
  <c r="L4035" i="3"/>
  <c r="K4035" i="3"/>
  <c r="G4035" i="3"/>
  <c r="C4035" i="3"/>
  <c r="D4035" i="3" s="1"/>
  <c r="N4034" i="3" a="1"/>
  <c r="N4034" i="3" s="1"/>
  <c r="M4034" i="3"/>
  <c r="L4034" i="3"/>
  <c r="K4034" i="3"/>
  <c r="G4034" i="3"/>
  <c r="C4034" i="3"/>
  <c r="D4034" i="3" s="1"/>
  <c r="N4033" i="3" a="1"/>
  <c r="N4033" i="3" s="1"/>
  <c r="M4033" i="3"/>
  <c r="L4033" i="3"/>
  <c r="K4033" i="3"/>
  <c r="G4033" i="3"/>
  <c r="C4033" i="3"/>
  <c r="D4033" i="3" s="1"/>
  <c r="N4032" i="3" a="1"/>
  <c r="N4032" i="3" s="1"/>
  <c r="M4032" i="3"/>
  <c r="L4032" i="3"/>
  <c r="K4032" i="3"/>
  <c r="G4032" i="3"/>
  <c r="C4032" i="3"/>
  <c r="D4032" i="3" s="1"/>
  <c r="N4031" i="3" a="1"/>
  <c r="N4031" i="3" s="1"/>
  <c r="M4031" i="3"/>
  <c r="L4031" i="3"/>
  <c r="K4031" i="3"/>
  <c r="G4031" i="3"/>
  <c r="C4031" i="3"/>
  <c r="D4031" i="3" s="1"/>
  <c r="N4030" i="3" a="1"/>
  <c r="N4030" i="3" s="1"/>
  <c r="M4030" i="3"/>
  <c r="L4030" i="3"/>
  <c r="K4030" i="3"/>
  <c r="G4030" i="3"/>
  <c r="C4030" i="3"/>
  <c r="D4030" i="3" s="1"/>
  <c r="N4029" i="3" a="1"/>
  <c r="N4029" i="3" s="1"/>
  <c r="M4029" i="3"/>
  <c r="L4029" i="3"/>
  <c r="K4029" i="3"/>
  <c r="G4029" i="3"/>
  <c r="C4029" i="3"/>
  <c r="D4029" i="3" s="1"/>
  <c r="N4028" i="3" a="1"/>
  <c r="N4028" i="3" s="1"/>
  <c r="M4028" i="3"/>
  <c r="L4028" i="3"/>
  <c r="K4028" i="3"/>
  <c r="G4028" i="3"/>
  <c r="C4028" i="3"/>
  <c r="D4028" i="3" s="1"/>
  <c r="N4027" i="3" a="1"/>
  <c r="N4027" i="3" s="1"/>
  <c r="M4027" i="3"/>
  <c r="L4027" i="3"/>
  <c r="K4027" i="3"/>
  <c r="G4027" i="3"/>
  <c r="C4027" i="3"/>
  <c r="D4027" i="3" s="1"/>
  <c r="N4026" i="3" a="1"/>
  <c r="N4026" i="3" s="1"/>
  <c r="M4026" i="3"/>
  <c r="L4026" i="3"/>
  <c r="K4026" i="3"/>
  <c r="G4026" i="3"/>
  <c r="C4026" i="3"/>
  <c r="D4026" i="3" s="1"/>
  <c r="N4025" i="3" a="1"/>
  <c r="N4025" i="3" s="1"/>
  <c r="M4025" i="3"/>
  <c r="L4025" i="3"/>
  <c r="K4025" i="3"/>
  <c r="G4025" i="3"/>
  <c r="C4025" i="3"/>
  <c r="D4025" i="3" s="1"/>
  <c r="N4024" i="3" a="1"/>
  <c r="N4024" i="3" s="1"/>
  <c r="M4024" i="3"/>
  <c r="L4024" i="3"/>
  <c r="K4024" i="3"/>
  <c r="G4024" i="3"/>
  <c r="C4024" i="3"/>
  <c r="D4024" i="3" s="1"/>
  <c r="N4023" i="3" a="1"/>
  <c r="N4023" i="3" s="1"/>
  <c r="M4023" i="3"/>
  <c r="L4023" i="3"/>
  <c r="K4023" i="3"/>
  <c r="G4023" i="3"/>
  <c r="C4023" i="3"/>
  <c r="D4023" i="3" s="1"/>
  <c r="N4022" i="3" a="1"/>
  <c r="N4022" i="3" s="1"/>
  <c r="M4022" i="3"/>
  <c r="L4022" i="3"/>
  <c r="K4022" i="3"/>
  <c r="G4022" i="3"/>
  <c r="C4022" i="3"/>
  <c r="D4022" i="3" s="1"/>
  <c r="N4021" i="3" a="1"/>
  <c r="N4021" i="3" s="1"/>
  <c r="M4021" i="3"/>
  <c r="L4021" i="3"/>
  <c r="K4021" i="3"/>
  <c r="G4021" i="3"/>
  <c r="C4021" i="3"/>
  <c r="D4021" i="3" s="1"/>
  <c r="N4020" i="3" a="1"/>
  <c r="N4020" i="3" s="1"/>
  <c r="M4020" i="3"/>
  <c r="L4020" i="3"/>
  <c r="K4020" i="3"/>
  <c r="G4020" i="3"/>
  <c r="C4020" i="3"/>
  <c r="D4020" i="3" s="1"/>
  <c r="N4019" i="3" a="1"/>
  <c r="N4019" i="3" s="1"/>
  <c r="M4019" i="3"/>
  <c r="L4019" i="3"/>
  <c r="K4019" i="3"/>
  <c r="G4019" i="3"/>
  <c r="C4019" i="3"/>
  <c r="D4019" i="3" s="1"/>
  <c r="N4018" i="3" a="1"/>
  <c r="N4018" i="3" s="1"/>
  <c r="M4018" i="3"/>
  <c r="L4018" i="3"/>
  <c r="K4018" i="3"/>
  <c r="G4018" i="3"/>
  <c r="C4018" i="3"/>
  <c r="D4018" i="3" s="1"/>
  <c r="N4017" i="3" a="1"/>
  <c r="N4017" i="3" s="1"/>
  <c r="M4017" i="3"/>
  <c r="L4017" i="3"/>
  <c r="K4017" i="3"/>
  <c r="G4017" i="3"/>
  <c r="C4017" i="3"/>
  <c r="D4017" i="3" s="1"/>
  <c r="N4016" i="3" a="1"/>
  <c r="N4016" i="3" s="1"/>
  <c r="M4016" i="3"/>
  <c r="L4016" i="3"/>
  <c r="K4016" i="3"/>
  <c r="G4016" i="3"/>
  <c r="C4016" i="3"/>
  <c r="D4016" i="3" s="1"/>
  <c r="N4015" i="3" a="1"/>
  <c r="N4015" i="3" s="1"/>
  <c r="M4015" i="3"/>
  <c r="L4015" i="3"/>
  <c r="K4015" i="3"/>
  <c r="G4015" i="3"/>
  <c r="C4015" i="3"/>
  <c r="D4015" i="3" s="1"/>
  <c r="N4014" i="3" a="1"/>
  <c r="N4014" i="3" s="1"/>
  <c r="M4014" i="3"/>
  <c r="L4014" i="3"/>
  <c r="K4014" i="3"/>
  <c r="G4014" i="3"/>
  <c r="C4014" i="3"/>
  <c r="D4014" i="3" s="1"/>
  <c r="N4013" i="3" a="1"/>
  <c r="N4013" i="3" s="1"/>
  <c r="M4013" i="3"/>
  <c r="L4013" i="3"/>
  <c r="K4013" i="3"/>
  <c r="G4013" i="3"/>
  <c r="C4013" i="3"/>
  <c r="D4013" i="3" s="1"/>
  <c r="N4012" i="3" a="1"/>
  <c r="N4012" i="3" s="1"/>
  <c r="M4012" i="3"/>
  <c r="L4012" i="3"/>
  <c r="K4012" i="3"/>
  <c r="G4012" i="3"/>
  <c r="C4012" i="3"/>
  <c r="D4012" i="3" s="1"/>
  <c r="N4011" i="3" a="1"/>
  <c r="N4011" i="3" s="1"/>
  <c r="M4011" i="3"/>
  <c r="L4011" i="3"/>
  <c r="K4011" i="3"/>
  <c r="G4011" i="3"/>
  <c r="C4011" i="3"/>
  <c r="D4011" i="3" s="1"/>
  <c r="N4010" i="3" a="1"/>
  <c r="N4010" i="3" s="1"/>
  <c r="M4010" i="3"/>
  <c r="L4010" i="3"/>
  <c r="K4010" i="3"/>
  <c r="G4010" i="3"/>
  <c r="C4010" i="3"/>
  <c r="D4010" i="3" s="1"/>
  <c r="N4009" i="3" a="1"/>
  <c r="N4009" i="3" s="1"/>
  <c r="M4009" i="3"/>
  <c r="L4009" i="3"/>
  <c r="K4009" i="3"/>
  <c r="G4009" i="3"/>
  <c r="C4009" i="3"/>
  <c r="D4009" i="3" s="1"/>
  <c r="N4008" i="3" a="1"/>
  <c r="N4008" i="3" s="1"/>
  <c r="M4008" i="3"/>
  <c r="L4008" i="3"/>
  <c r="K4008" i="3"/>
  <c r="G4008" i="3"/>
  <c r="C4008" i="3"/>
  <c r="D4008" i="3" s="1"/>
  <c r="N4007" i="3" a="1"/>
  <c r="N4007" i="3" s="1"/>
  <c r="M4007" i="3"/>
  <c r="L4007" i="3"/>
  <c r="K4007" i="3"/>
  <c r="G4007" i="3"/>
  <c r="C4007" i="3"/>
  <c r="D4007" i="3" s="1"/>
  <c r="N4006" i="3" a="1"/>
  <c r="N4006" i="3" s="1"/>
  <c r="M4006" i="3"/>
  <c r="L4006" i="3"/>
  <c r="K4006" i="3"/>
  <c r="G4006" i="3"/>
  <c r="C4006" i="3"/>
  <c r="D4006" i="3" s="1"/>
  <c r="N4005" i="3" a="1"/>
  <c r="N4005" i="3" s="1"/>
  <c r="M4005" i="3"/>
  <c r="L4005" i="3"/>
  <c r="K4005" i="3"/>
  <c r="G4005" i="3"/>
  <c r="C4005" i="3"/>
  <c r="D4005" i="3" s="1"/>
  <c r="N4004" i="3" a="1"/>
  <c r="N4004" i="3" s="1"/>
  <c r="M4004" i="3"/>
  <c r="L4004" i="3"/>
  <c r="K4004" i="3"/>
  <c r="G4004" i="3"/>
  <c r="C4004" i="3"/>
  <c r="D4004" i="3" s="1"/>
  <c r="N4003" i="3" a="1"/>
  <c r="N4003" i="3" s="1"/>
  <c r="M4003" i="3"/>
  <c r="L4003" i="3"/>
  <c r="K4003" i="3"/>
  <c r="G4003" i="3"/>
  <c r="C4003" i="3"/>
  <c r="D4003" i="3" s="1"/>
  <c r="N4002" i="3" a="1"/>
  <c r="N4002" i="3" s="1"/>
  <c r="M4002" i="3"/>
  <c r="L4002" i="3"/>
  <c r="K4002" i="3"/>
  <c r="G4002" i="3"/>
  <c r="C4002" i="3"/>
  <c r="D4002" i="3" s="1"/>
  <c r="N4001" i="3" a="1"/>
  <c r="N4001" i="3" s="1"/>
  <c r="M4001" i="3"/>
  <c r="L4001" i="3"/>
  <c r="K4001" i="3"/>
  <c r="G4001" i="3"/>
  <c r="C4001" i="3"/>
  <c r="D4001" i="3" s="1"/>
  <c r="N4000" i="3" a="1"/>
  <c r="N4000" i="3" s="1"/>
  <c r="M4000" i="3"/>
  <c r="L4000" i="3"/>
  <c r="K4000" i="3"/>
  <c r="G4000" i="3"/>
  <c r="C4000" i="3"/>
  <c r="D4000" i="3" s="1"/>
  <c r="N3999" i="3" a="1"/>
  <c r="N3999" i="3" s="1"/>
  <c r="M3999" i="3"/>
  <c r="L3999" i="3"/>
  <c r="K3999" i="3"/>
  <c r="G3999" i="3"/>
  <c r="C3999" i="3"/>
  <c r="D3999" i="3" s="1"/>
  <c r="N3998" i="3" a="1"/>
  <c r="N3998" i="3" s="1"/>
  <c r="M3998" i="3"/>
  <c r="L3998" i="3"/>
  <c r="K3998" i="3"/>
  <c r="G3998" i="3"/>
  <c r="C3998" i="3"/>
  <c r="D3998" i="3" s="1"/>
  <c r="N3997" i="3" a="1"/>
  <c r="N3997" i="3" s="1"/>
  <c r="M3997" i="3"/>
  <c r="L3997" i="3"/>
  <c r="K3997" i="3"/>
  <c r="G3997" i="3"/>
  <c r="C3997" i="3"/>
  <c r="D3997" i="3" s="1"/>
  <c r="N3996" i="3" a="1"/>
  <c r="N3996" i="3" s="1"/>
  <c r="M3996" i="3"/>
  <c r="L3996" i="3"/>
  <c r="K3996" i="3"/>
  <c r="G3996" i="3"/>
  <c r="C3996" i="3"/>
  <c r="D3996" i="3" s="1"/>
  <c r="N3995" i="3" a="1"/>
  <c r="N3995" i="3" s="1"/>
  <c r="M3995" i="3"/>
  <c r="L3995" i="3"/>
  <c r="K3995" i="3"/>
  <c r="G3995" i="3"/>
  <c r="C3995" i="3"/>
  <c r="D3995" i="3" s="1"/>
  <c r="N3994" i="3" a="1"/>
  <c r="N3994" i="3" s="1"/>
  <c r="M3994" i="3"/>
  <c r="L3994" i="3"/>
  <c r="K3994" i="3"/>
  <c r="G3994" i="3"/>
  <c r="C3994" i="3"/>
  <c r="D3994" i="3" s="1"/>
  <c r="N3993" i="3" a="1"/>
  <c r="N3993" i="3" s="1"/>
  <c r="M3993" i="3"/>
  <c r="L3993" i="3"/>
  <c r="K3993" i="3"/>
  <c r="G3993" i="3"/>
  <c r="C3993" i="3"/>
  <c r="D3993" i="3" s="1"/>
  <c r="N3992" i="3" a="1"/>
  <c r="N3992" i="3" s="1"/>
  <c r="M3992" i="3"/>
  <c r="L3992" i="3"/>
  <c r="K3992" i="3"/>
  <c r="G3992" i="3"/>
  <c r="C3992" i="3"/>
  <c r="D3992" i="3" s="1"/>
  <c r="N3991" i="3" a="1"/>
  <c r="N3991" i="3" s="1"/>
  <c r="M3991" i="3"/>
  <c r="L3991" i="3"/>
  <c r="K3991" i="3"/>
  <c r="G3991" i="3"/>
  <c r="C3991" i="3"/>
  <c r="D3991" i="3" s="1"/>
  <c r="N3990" i="3" a="1"/>
  <c r="N3990" i="3" s="1"/>
  <c r="M3990" i="3"/>
  <c r="L3990" i="3"/>
  <c r="K3990" i="3"/>
  <c r="G3990" i="3"/>
  <c r="C3990" i="3"/>
  <c r="D3990" i="3" s="1"/>
  <c r="N3989" i="3" a="1"/>
  <c r="N3989" i="3" s="1"/>
  <c r="M3989" i="3"/>
  <c r="L3989" i="3"/>
  <c r="K3989" i="3"/>
  <c r="G3989" i="3"/>
  <c r="C3989" i="3"/>
  <c r="D3989" i="3" s="1"/>
  <c r="N3988" i="3" a="1"/>
  <c r="N3988" i="3" s="1"/>
  <c r="M3988" i="3"/>
  <c r="L3988" i="3"/>
  <c r="K3988" i="3"/>
  <c r="G3988" i="3"/>
  <c r="C3988" i="3"/>
  <c r="D3988" i="3" s="1"/>
  <c r="N3987" i="3" a="1"/>
  <c r="N3987" i="3" s="1"/>
  <c r="M3987" i="3"/>
  <c r="L3987" i="3"/>
  <c r="K3987" i="3"/>
  <c r="G3987" i="3"/>
  <c r="C3987" i="3"/>
  <c r="D3987" i="3" s="1"/>
  <c r="N3986" i="3" a="1"/>
  <c r="N3986" i="3" s="1"/>
  <c r="M3986" i="3"/>
  <c r="L3986" i="3"/>
  <c r="K3986" i="3"/>
  <c r="G3986" i="3"/>
  <c r="C3986" i="3"/>
  <c r="D3986" i="3" s="1"/>
  <c r="N3985" i="3" a="1"/>
  <c r="N3985" i="3" s="1"/>
  <c r="M3985" i="3"/>
  <c r="L3985" i="3"/>
  <c r="K3985" i="3"/>
  <c r="G3985" i="3"/>
  <c r="C3985" i="3"/>
  <c r="D3985" i="3" s="1"/>
  <c r="N3984" i="3" a="1"/>
  <c r="N3984" i="3" s="1"/>
  <c r="M3984" i="3"/>
  <c r="L3984" i="3"/>
  <c r="K3984" i="3"/>
  <c r="G3984" i="3"/>
  <c r="C3984" i="3"/>
  <c r="D3984" i="3" s="1"/>
  <c r="N3983" i="3" a="1"/>
  <c r="N3983" i="3" s="1"/>
  <c r="M3983" i="3"/>
  <c r="L3983" i="3"/>
  <c r="K3983" i="3"/>
  <c r="G3983" i="3"/>
  <c r="C3983" i="3"/>
  <c r="D3983" i="3" s="1"/>
  <c r="N3982" i="3" a="1"/>
  <c r="N3982" i="3" s="1"/>
  <c r="M3982" i="3"/>
  <c r="L3982" i="3"/>
  <c r="K3982" i="3"/>
  <c r="G3982" i="3"/>
  <c r="C3982" i="3"/>
  <c r="D3982" i="3" s="1"/>
  <c r="N3981" i="3" a="1"/>
  <c r="N3981" i="3" s="1"/>
  <c r="M3981" i="3"/>
  <c r="L3981" i="3"/>
  <c r="K3981" i="3"/>
  <c r="G3981" i="3"/>
  <c r="C3981" i="3"/>
  <c r="D3981" i="3" s="1"/>
  <c r="N3980" i="3" a="1"/>
  <c r="N3980" i="3" s="1"/>
  <c r="M3980" i="3"/>
  <c r="L3980" i="3"/>
  <c r="K3980" i="3"/>
  <c r="G3980" i="3"/>
  <c r="C3980" i="3"/>
  <c r="D3980" i="3" s="1"/>
  <c r="N3979" i="3" a="1"/>
  <c r="N3979" i="3" s="1"/>
  <c r="M3979" i="3"/>
  <c r="L3979" i="3"/>
  <c r="K3979" i="3"/>
  <c r="G3979" i="3"/>
  <c r="C3979" i="3"/>
  <c r="D3979" i="3" s="1"/>
  <c r="N3978" i="3" a="1"/>
  <c r="N3978" i="3" s="1"/>
  <c r="M3978" i="3"/>
  <c r="L3978" i="3"/>
  <c r="K3978" i="3"/>
  <c r="G3978" i="3"/>
  <c r="C3978" i="3"/>
  <c r="D3978" i="3" s="1"/>
  <c r="N3977" i="3" a="1"/>
  <c r="N3977" i="3" s="1"/>
  <c r="M3977" i="3"/>
  <c r="L3977" i="3"/>
  <c r="K3977" i="3"/>
  <c r="G3977" i="3"/>
  <c r="C3977" i="3"/>
  <c r="D3977" i="3" s="1"/>
  <c r="N3976" i="3" a="1"/>
  <c r="N3976" i="3" s="1"/>
  <c r="M3976" i="3"/>
  <c r="L3976" i="3"/>
  <c r="K3976" i="3"/>
  <c r="G3976" i="3"/>
  <c r="C3976" i="3"/>
  <c r="D3976" i="3" s="1"/>
  <c r="N3975" i="3" a="1"/>
  <c r="N3975" i="3" s="1"/>
  <c r="M3975" i="3"/>
  <c r="L3975" i="3"/>
  <c r="K3975" i="3"/>
  <c r="G3975" i="3"/>
  <c r="C3975" i="3"/>
  <c r="D3975" i="3" s="1"/>
  <c r="N3974" i="3" a="1"/>
  <c r="N3974" i="3" s="1"/>
  <c r="M3974" i="3"/>
  <c r="L3974" i="3"/>
  <c r="K3974" i="3"/>
  <c r="G3974" i="3"/>
  <c r="C3974" i="3"/>
  <c r="D3974" i="3" s="1"/>
  <c r="N3973" i="3" a="1"/>
  <c r="N3973" i="3" s="1"/>
  <c r="M3973" i="3"/>
  <c r="L3973" i="3"/>
  <c r="K3973" i="3"/>
  <c r="G3973" i="3"/>
  <c r="C3973" i="3"/>
  <c r="D3973" i="3" s="1"/>
  <c r="N3972" i="3" a="1"/>
  <c r="N3972" i="3" s="1"/>
  <c r="M3972" i="3"/>
  <c r="L3972" i="3"/>
  <c r="K3972" i="3"/>
  <c r="G3972" i="3"/>
  <c r="C3972" i="3"/>
  <c r="D3972" i="3" s="1"/>
  <c r="N3971" i="3" a="1"/>
  <c r="N3971" i="3" s="1"/>
  <c r="M3971" i="3"/>
  <c r="L3971" i="3"/>
  <c r="K3971" i="3"/>
  <c r="G3971" i="3"/>
  <c r="C3971" i="3"/>
  <c r="D3971" i="3" s="1"/>
  <c r="N3970" i="3" a="1"/>
  <c r="N3970" i="3" s="1"/>
  <c r="M3970" i="3"/>
  <c r="L3970" i="3"/>
  <c r="K3970" i="3"/>
  <c r="G3970" i="3"/>
  <c r="C3970" i="3"/>
  <c r="D3970" i="3" s="1"/>
  <c r="N3969" i="3" a="1"/>
  <c r="N3969" i="3" s="1"/>
  <c r="M3969" i="3"/>
  <c r="L3969" i="3"/>
  <c r="K3969" i="3"/>
  <c r="G3969" i="3"/>
  <c r="C3969" i="3"/>
  <c r="D3969" i="3" s="1"/>
  <c r="N3968" i="3" a="1"/>
  <c r="N3968" i="3" s="1"/>
  <c r="M3968" i="3"/>
  <c r="L3968" i="3"/>
  <c r="K3968" i="3"/>
  <c r="G3968" i="3"/>
  <c r="C3968" i="3"/>
  <c r="D3968" i="3" s="1"/>
  <c r="N3967" i="3" a="1"/>
  <c r="N3967" i="3" s="1"/>
  <c r="M3967" i="3"/>
  <c r="L3967" i="3"/>
  <c r="K3967" i="3"/>
  <c r="G3967" i="3"/>
  <c r="C3967" i="3"/>
  <c r="D3967" i="3" s="1"/>
  <c r="N3966" i="3" a="1"/>
  <c r="N3966" i="3" s="1"/>
  <c r="M3966" i="3"/>
  <c r="L3966" i="3"/>
  <c r="K3966" i="3"/>
  <c r="G3966" i="3"/>
  <c r="C3966" i="3"/>
  <c r="D3966" i="3" s="1"/>
  <c r="N3965" i="3" a="1"/>
  <c r="N3965" i="3" s="1"/>
  <c r="M3965" i="3"/>
  <c r="L3965" i="3"/>
  <c r="K3965" i="3"/>
  <c r="G3965" i="3"/>
  <c r="C3965" i="3"/>
  <c r="D3965" i="3" s="1"/>
  <c r="N3964" i="3" a="1"/>
  <c r="N3964" i="3" s="1"/>
  <c r="M3964" i="3"/>
  <c r="L3964" i="3"/>
  <c r="K3964" i="3"/>
  <c r="G3964" i="3"/>
  <c r="C3964" i="3"/>
  <c r="D3964" i="3" s="1"/>
  <c r="N3963" i="3" a="1"/>
  <c r="N3963" i="3" s="1"/>
  <c r="M3963" i="3"/>
  <c r="L3963" i="3"/>
  <c r="K3963" i="3"/>
  <c r="G3963" i="3"/>
  <c r="C3963" i="3"/>
  <c r="D3963" i="3" s="1"/>
  <c r="N3962" i="3" a="1"/>
  <c r="N3962" i="3" s="1"/>
  <c r="M3962" i="3"/>
  <c r="L3962" i="3"/>
  <c r="K3962" i="3"/>
  <c r="G3962" i="3"/>
  <c r="C3962" i="3"/>
  <c r="D3962" i="3" s="1"/>
  <c r="N3961" i="3" a="1"/>
  <c r="N3961" i="3" s="1"/>
  <c r="M3961" i="3"/>
  <c r="L3961" i="3"/>
  <c r="K3961" i="3"/>
  <c r="G3961" i="3"/>
  <c r="C3961" i="3"/>
  <c r="D3961" i="3" s="1"/>
  <c r="N3960" i="3" a="1"/>
  <c r="N3960" i="3" s="1"/>
  <c r="M3960" i="3"/>
  <c r="L3960" i="3"/>
  <c r="K3960" i="3"/>
  <c r="G3960" i="3"/>
  <c r="C3960" i="3"/>
  <c r="D3960" i="3" s="1"/>
  <c r="N3959" i="3" a="1"/>
  <c r="N3959" i="3" s="1"/>
  <c r="M3959" i="3"/>
  <c r="L3959" i="3"/>
  <c r="K3959" i="3"/>
  <c r="G3959" i="3"/>
  <c r="C3959" i="3"/>
  <c r="D3959" i="3" s="1"/>
  <c r="N3958" i="3" a="1"/>
  <c r="N3958" i="3" s="1"/>
  <c r="M3958" i="3"/>
  <c r="L3958" i="3"/>
  <c r="K3958" i="3"/>
  <c r="G3958" i="3"/>
  <c r="C3958" i="3"/>
  <c r="D3958" i="3" s="1"/>
  <c r="N3957" i="3" a="1"/>
  <c r="N3957" i="3" s="1"/>
  <c r="M3957" i="3"/>
  <c r="L3957" i="3"/>
  <c r="K3957" i="3"/>
  <c r="G3957" i="3"/>
  <c r="C3957" i="3"/>
  <c r="D3957" i="3" s="1"/>
  <c r="N3956" i="3" a="1"/>
  <c r="N3956" i="3" s="1"/>
  <c r="M3956" i="3"/>
  <c r="L3956" i="3"/>
  <c r="K3956" i="3"/>
  <c r="G3956" i="3"/>
  <c r="C3956" i="3"/>
  <c r="D3956" i="3" s="1"/>
  <c r="N3955" i="3" a="1"/>
  <c r="N3955" i="3" s="1"/>
  <c r="M3955" i="3"/>
  <c r="L3955" i="3"/>
  <c r="K3955" i="3"/>
  <c r="G3955" i="3"/>
  <c r="C3955" i="3"/>
  <c r="D3955" i="3" s="1"/>
  <c r="N3954" i="3" a="1"/>
  <c r="N3954" i="3" s="1"/>
  <c r="M3954" i="3"/>
  <c r="L3954" i="3"/>
  <c r="K3954" i="3"/>
  <c r="G3954" i="3"/>
  <c r="C3954" i="3"/>
  <c r="D3954" i="3" s="1"/>
  <c r="N3953" i="3" a="1"/>
  <c r="N3953" i="3" s="1"/>
  <c r="M3953" i="3"/>
  <c r="L3953" i="3"/>
  <c r="K3953" i="3"/>
  <c r="G3953" i="3"/>
  <c r="C3953" i="3"/>
  <c r="D3953" i="3" s="1"/>
  <c r="N3952" i="3" a="1"/>
  <c r="N3952" i="3" s="1"/>
  <c r="M3952" i="3"/>
  <c r="L3952" i="3"/>
  <c r="K3952" i="3"/>
  <c r="G3952" i="3"/>
  <c r="C3952" i="3"/>
  <c r="D3952" i="3" s="1"/>
  <c r="N3951" i="3" a="1"/>
  <c r="N3951" i="3" s="1"/>
  <c r="M3951" i="3"/>
  <c r="L3951" i="3"/>
  <c r="K3951" i="3"/>
  <c r="G3951" i="3"/>
  <c r="C3951" i="3"/>
  <c r="D3951" i="3" s="1"/>
  <c r="N3950" i="3" a="1"/>
  <c r="N3950" i="3" s="1"/>
  <c r="M3950" i="3"/>
  <c r="L3950" i="3"/>
  <c r="K3950" i="3"/>
  <c r="G3950" i="3"/>
  <c r="C3950" i="3"/>
  <c r="D3950" i="3" s="1"/>
  <c r="N3949" i="3" a="1"/>
  <c r="N3949" i="3" s="1"/>
  <c r="M3949" i="3"/>
  <c r="L3949" i="3"/>
  <c r="K3949" i="3"/>
  <c r="G3949" i="3"/>
  <c r="C3949" i="3"/>
  <c r="D3949" i="3" s="1"/>
  <c r="N3948" i="3" a="1"/>
  <c r="N3948" i="3" s="1"/>
  <c r="M3948" i="3"/>
  <c r="L3948" i="3"/>
  <c r="K3948" i="3"/>
  <c r="G3948" i="3"/>
  <c r="C3948" i="3"/>
  <c r="D3948" i="3" s="1"/>
  <c r="N3947" i="3" a="1"/>
  <c r="N3947" i="3" s="1"/>
  <c r="M3947" i="3"/>
  <c r="L3947" i="3"/>
  <c r="K3947" i="3"/>
  <c r="G3947" i="3"/>
  <c r="C3947" i="3"/>
  <c r="D3947" i="3" s="1"/>
  <c r="N3946" i="3" a="1"/>
  <c r="N3946" i="3" s="1"/>
  <c r="M3946" i="3"/>
  <c r="L3946" i="3"/>
  <c r="K3946" i="3"/>
  <c r="G3946" i="3"/>
  <c r="C3946" i="3"/>
  <c r="D3946" i="3" s="1"/>
  <c r="N3945" i="3" a="1"/>
  <c r="N3945" i="3" s="1"/>
  <c r="M3945" i="3"/>
  <c r="L3945" i="3"/>
  <c r="K3945" i="3"/>
  <c r="G3945" i="3"/>
  <c r="C3945" i="3"/>
  <c r="D3945" i="3" s="1"/>
  <c r="N3944" i="3" a="1"/>
  <c r="N3944" i="3" s="1"/>
  <c r="M3944" i="3"/>
  <c r="L3944" i="3"/>
  <c r="K3944" i="3"/>
  <c r="G3944" i="3"/>
  <c r="C3944" i="3"/>
  <c r="D3944" i="3" s="1"/>
  <c r="N3943" i="3" a="1"/>
  <c r="N3943" i="3" s="1"/>
  <c r="M3943" i="3"/>
  <c r="L3943" i="3"/>
  <c r="K3943" i="3"/>
  <c r="G3943" i="3"/>
  <c r="C3943" i="3"/>
  <c r="D3943" i="3" s="1"/>
  <c r="N3942" i="3" a="1"/>
  <c r="N3942" i="3" s="1"/>
  <c r="M3942" i="3"/>
  <c r="L3942" i="3"/>
  <c r="K3942" i="3"/>
  <c r="G3942" i="3"/>
  <c r="C3942" i="3"/>
  <c r="D3942" i="3" s="1"/>
  <c r="N3941" i="3" a="1"/>
  <c r="N3941" i="3" s="1"/>
  <c r="M3941" i="3"/>
  <c r="L3941" i="3"/>
  <c r="K3941" i="3"/>
  <c r="G3941" i="3"/>
  <c r="C3941" i="3"/>
  <c r="D3941" i="3" s="1"/>
  <c r="N3940" i="3" a="1"/>
  <c r="N3940" i="3" s="1"/>
  <c r="M3940" i="3"/>
  <c r="L3940" i="3"/>
  <c r="K3940" i="3"/>
  <c r="G3940" i="3"/>
  <c r="C3940" i="3"/>
  <c r="D3940" i="3" s="1"/>
  <c r="N3939" i="3" a="1"/>
  <c r="N3939" i="3" s="1"/>
  <c r="M3939" i="3"/>
  <c r="L3939" i="3"/>
  <c r="K3939" i="3"/>
  <c r="G3939" i="3"/>
  <c r="C3939" i="3"/>
  <c r="D3939" i="3" s="1"/>
  <c r="N3938" i="3" a="1"/>
  <c r="N3938" i="3" s="1"/>
  <c r="M3938" i="3"/>
  <c r="L3938" i="3"/>
  <c r="K3938" i="3"/>
  <c r="G3938" i="3"/>
  <c r="C3938" i="3"/>
  <c r="D3938" i="3" s="1"/>
  <c r="N3937" i="3" a="1"/>
  <c r="N3937" i="3" s="1"/>
  <c r="M3937" i="3"/>
  <c r="L3937" i="3"/>
  <c r="K3937" i="3"/>
  <c r="G3937" i="3"/>
  <c r="C3937" i="3"/>
  <c r="D3937" i="3" s="1"/>
  <c r="N3936" i="3" a="1"/>
  <c r="N3936" i="3" s="1"/>
  <c r="M3936" i="3"/>
  <c r="L3936" i="3"/>
  <c r="K3936" i="3"/>
  <c r="G3936" i="3"/>
  <c r="C3936" i="3"/>
  <c r="D3936" i="3" s="1"/>
  <c r="N3935" i="3" a="1"/>
  <c r="N3935" i="3" s="1"/>
  <c r="M3935" i="3"/>
  <c r="L3935" i="3"/>
  <c r="K3935" i="3"/>
  <c r="G3935" i="3"/>
  <c r="C3935" i="3"/>
  <c r="D3935" i="3" s="1"/>
  <c r="N3934" i="3" a="1"/>
  <c r="N3934" i="3" s="1"/>
  <c r="M3934" i="3"/>
  <c r="L3934" i="3"/>
  <c r="K3934" i="3"/>
  <c r="G3934" i="3"/>
  <c r="C3934" i="3"/>
  <c r="D3934" i="3" s="1"/>
  <c r="N3933" i="3" a="1"/>
  <c r="N3933" i="3" s="1"/>
  <c r="M3933" i="3"/>
  <c r="L3933" i="3"/>
  <c r="K3933" i="3"/>
  <c r="G3933" i="3"/>
  <c r="C3933" i="3"/>
  <c r="D3933" i="3" s="1"/>
  <c r="N3932" i="3" a="1"/>
  <c r="N3932" i="3" s="1"/>
  <c r="M3932" i="3"/>
  <c r="L3932" i="3"/>
  <c r="K3932" i="3"/>
  <c r="G3932" i="3"/>
  <c r="C3932" i="3"/>
  <c r="D3932" i="3" s="1"/>
  <c r="N3931" i="3" a="1"/>
  <c r="N3931" i="3" s="1"/>
  <c r="M3931" i="3"/>
  <c r="L3931" i="3"/>
  <c r="K3931" i="3"/>
  <c r="G3931" i="3"/>
  <c r="C3931" i="3"/>
  <c r="D3931" i="3" s="1"/>
  <c r="N3930" i="3" a="1"/>
  <c r="N3930" i="3" s="1"/>
  <c r="M3930" i="3"/>
  <c r="L3930" i="3"/>
  <c r="K3930" i="3"/>
  <c r="G3930" i="3"/>
  <c r="C3930" i="3"/>
  <c r="D3930" i="3" s="1"/>
  <c r="N3929" i="3" a="1"/>
  <c r="N3929" i="3" s="1"/>
  <c r="M3929" i="3"/>
  <c r="L3929" i="3"/>
  <c r="K3929" i="3"/>
  <c r="G3929" i="3"/>
  <c r="C3929" i="3"/>
  <c r="D3929" i="3" s="1"/>
  <c r="N3928" i="3" a="1"/>
  <c r="N3928" i="3" s="1"/>
  <c r="M3928" i="3"/>
  <c r="L3928" i="3"/>
  <c r="K3928" i="3"/>
  <c r="G3928" i="3"/>
  <c r="C3928" i="3"/>
  <c r="D3928" i="3" s="1"/>
  <c r="N3927" i="3" a="1"/>
  <c r="N3927" i="3" s="1"/>
  <c r="M3927" i="3"/>
  <c r="L3927" i="3"/>
  <c r="K3927" i="3"/>
  <c r="G3927" i="3"/>
  <c r="C3927" i="3"/>
  <c r="D3927" i="3" s="1"/>
  <c r="N3926" i="3" a="1"/>
  <c r="N3926" i="3" s="1"/>
  <c r="M3926" i="3"/>
  <c r="L3926" i="3"/>
  <c r="K3926" i="3"/>
  <c r="G3926" i="3"/>
  <c r="C3926" i="3"/>
  <c r="D3926" i="3" s="1"/>
  <c r="N3925" i="3" a="1"/>
  <c r="N3925" i="3" s="1"/>
  <c r="M3925" i="3"/>
  <c r="L3925" i="3"/>
  <c r="K3925" i="3"/>
  <c r="G3925" i="3"/>
  <c r="C3925" i="3"/>
  <c r="D3925" i="3" s="1"/>
  <c r="N3924" i="3" a="1"/>
  <c r="N3924" i="3" s="1"/>
  <c r="M3924" i="3"/>
  <c r="L3924" i="3"/>
  <c r="K3924" i="3"/>
  <c r="G3924" i="3"/>
  <c r="C3924" i="3"/>
  <c r="D3924" i="3" s="1"/>
  <c r="N3923" i="3" a="1"/>
  <c r="N3923" i="3" s="1"/>
  <c r="M3923" i="3"/>
  <c r="L3923" i="3"/>
  <c r="K3923" i="3"/>
  <c r="G3923" i="3"/>
  <c r="C3923" i="3"/>
  <c r="D3923" i="3" s="1"/>
  <c r="N3922" i="3" a="1"/>
  <c r="N3922" i="3" s="1"/>
  <c r="M3922" i="3"/>
  <c r="L3922" i="3"/>
  <c r="K3922" i="3"/>
  <c r="G3922" i="3"/>
  <c r="C3922" i="3"/>
  <c r="D3922" i="3" s="1"/>
  <c r="N3921" i="3" a="1"/>
  <c r="N3921" i="3" s="1"/>
  <c r="M3921" i="3"/>
  <c r="L3921" i="3"/>
  <c r="K3921" i="3"/>
  <c r="G3921" i="3"/>
  <c r="C3921" i="3"/>
  <c r="D3921" i="3" s="1"/>
  <c r="N3920" i="3" a="1"/>
  <c r="N3920" i="3" s="1"/>
  <c r="M3920" i="3"/>
  <c r="L3920" i="3"/>
  <c r="K3920" i="3"/>
  <c r="G3920" i="3"/>
  <c r="C3920" i="3"/>
  <c r="D3920" i="3" s="1"/>
  <c r="N3919" i="3" a="1"/>
  <c r="N3919" i="3" s="1"/>
  <c r="M3919" i="3"/>
  <c r="L3919" i="3"/>
  <c r="K3919" i="3"/>
  <c r="G3919" i="3"/>
  <c r="C3919" i="3"/>
  <c r="D3919" i="3" s="1"/>
  <c r="N3918" i="3" a="1"/>
  <c r="N3918" i="3" s="1"/>
  <c r="M3918" i="3"/>
  <c r="L3918" i="3"/>
  <c r="K3918" i="3"/>
  <c r="G3918" i="3"/>
  <c r="C3918" i="3"/>
  <c r="D3918" i="3" s="1"/>
  <c r="N3917" i="3" a="1"/>
  <c r="N3917" i="3" s="1"/>
  <c r="M3917" i="3"/>
  <c r="L3917" i="3"/>
  <c r="K3917" i="3"/>
  <c r="G3917" i="3"/>
  <c r="C3917" i="3"/>
  <c r="D3917" i="3" s="1"/>
  <c r="N3916" i="3" a="1"/>
  <c r="N3916" i="3" s="1"/>
  <c r="M3916" i="3"/>
  <c r="L3916" i="3"/>
  <c r="K3916" i="3"/>
  <c r="G3916" i="3"/>
  <c r="C3916" i="3"/>
  <c r="D3916" i="3" s="1"/>
  <c r="N3915" i="3" a="1"/>
  <c r="N3915" i="3" s="1"/>
  <c r="M3915" i="3"/>
  <c r="L3915" i="3"/>
  <c r="K3915" i="3"/>
  <c r="G3915" i="3"/>
  <c r="C3915" i="3"/>
  <c r="D3915" i="3" s="1"/>
  <c r="N3914" i="3" a="1"/>
  <c r="N3914" i="3" s="1"/>
  <c r="M3914" i="3"/>
  <c r="L3914" i="3"/>
  <c r="K3914" i="3"/>
  <c r="G3914" i="3"/>
  <c r="C3914" i="3"/>
  <c r="D3914" i="3" s="1"/>
  <c r="N3913" i="3" a="1"/>
  <c r="N3913" i="3" s="1"/>
  <c r="M3913" i="3"/>
  <c r="L3913" i="3"/>
  <c r="K3913" i="3"/>
  <c r="G3913" i="3"/>
  <c r="C3913" i="3"/>
  <c r="D3913" i="3" s="1"/>
  <c r="N3912" i="3" a="1"/>
  <c r="N3912" i="3" s="1"/>
  <c r="M3912" i="3"/>
  <c r="L3912" i="3"/>
  <c r="K3912" i="3"/>
  <c r="G3912" i="3"/>
  <c r="C3912" i="3"/>
  <c r="D3912" i="3" s="1"/>
  <c r="N3911" i="3" a="1"/>
  <c r="N3911" i="3" s="1"/>
  <c r="M3911" i="3"/>
  <c r="L3911" i="3"/>
  <c r="K3911" i="3"/>
  <c r="G3911" i="3"/>
  <c r="C3911" i="3"/>
  <c r="D3911" i="3" s="1"/>
  <c r="N3910" i="3" a="1"/>
  <c r="N3910" i="3" s="1"/>
  <c r="M3910" i="3"/>
  <c r="L3910" i="3"/>
  <c r="K3910" i="3"/>
  <c r="G3910" i="3"/>
  <c r="C3910" i="3"/>
  <c r="D3910" i="3" s="1"/>
  <c r="N3909" i="3" a="1"/>
  <c r="N3909" i="3" s="1"/>
  <c r="M3909" i="3"/>
  <c r="L3909" i="3"/>
  <c r="K3909" i="3"/>
  <c r="G3909" i="3"/>
  <c r="C3909" i="3"/>
  <c r="D3909" i="3" s="1"/>
  <c r="N3908" i="3" a="1"/>
  <c r="N3908" i="3" s="1"/>
  <c r="M3908" i="3"/>
  <c r="L3908" i="3"/>
  <c r="K3908" i="3"/>
  <c r="G3908" i="3"/>
  <c r="C3908" i="3"/>
  <c r="D3908" i="3" s="1"/>
  <c r="N3907" i="3" a="1"/>
  <c r="N3907" i="3" s="1"/>
  <c r="M3907" i="3"/>
  <c r="L3907" i="3"/>
  <c r="K3907" i="3"/>
  <c r="G3907" i="3"/>
  <c r="C3907" i="3"/>
  <c r="D3907" i="3" s="1"/>
  <c r="N3906" i="3" a="1"/>
  <c r="N3906" i="3" s="1"/>
  <c r="M3906" i="3"/>
  <c r="L3906" i="3"/>
  <c r="K3906" i="3"/>
  <c r="G3906" i="3"/>
  <c r="C3906" i="3"/>
  <c r="D3906" i="3" s="1"/>
  <c r="N3905" i="3" a="1"/>
  <c r="N3905" i="3" s="1"/>
  <c r="M3905" i="3"/>
  <c r="L3905" i="3"/>
  <c r="K3905" i="3"/>
  <c r="G3905" i="3"/>
  <c r="C3905" i="3"/>
  <c r="D3905" i="3" s="1"/>
  <c r="N3904" i="3" a="1"/>
  <c r="N3904" i="3" s="1"/>
  <c r="M3904" i="3"/>
  <c r="L3904" i="3"/>
  <c r="K3904" i="3"/>
  <c r="G3904" i="3"/>
  <c r="C3904" i="3"/>
  <c r="D3904" i="3" s="1"/>
  <c r="N3903" i="3" a="1"/>
  <c r="N3903" i="3" s="1"/>
  <c r="M3903" i="3"/>
  <c r="L3903" i="3"/>
  <c r="K3903" i="3"/>
  <c r="G3903" i="3"/>
  <c r="C3903" i="3"/>
  <c r="D3903" i="3" s="1"/>
  <c r="N3902" i="3" a="1"/>
  <c r="N3902" i="3" s="1"/>
  <c r="M3902" i="3"/>
  <c r="L3902" i="3"/>
  <c r="K3902" i="3"/>
  <c r="G3902" i="3"/>
  <c r="C3902" i="3"/>
  <c r="D3902" i="3" s="1"/>
  <c r="N3901" i="3" a="1"/>
  <c r="N3901" i="3" s="1"/>
  <c r="M3901" i="3"/>
  <c r="L3901" i="3"/>
  <c r="K3901" i="3"/>
  <c r="G3901" i="3"/>
  <c r="C3901" i="3"/>
  <c r="D3901" i="3" s="1"/>
  <c r="N3900" i="3" a="1"/>
  <c r="N3900" i="3" s="1"/>
  <c r="M3900" i="3"/>
  <c r="L3900" i="3"/>
  <c r="K3900" i="3"/>
  <c r="G3900" i="3"/>
  <c r="C3900" i="3"/>
  <c r="D3900" i="3" s="1"/>
  <c r="N3899" i="3" a="1"/>
  <c r="N3899" i="3" s="1"/>
  <c r="M3899" i="3"/>
  <c r="L3899" i="3"/>
  <c r="K3899" i="3"/>
  <c r="G3899" i="3"/>
  <c r="C3899" i="3"/>
  <c r="D3899" i="3" s="1"/>
  <c r="N3898" i="3" a="1"/>
  <c r="N3898" i="3" s="1"/>
  <c r="M3898" i="3"/>
  <c r="L3898" i="3"/>
  <c r="K3898" i="3"/>
  <c r="G3898" i="3"/>
  <c r="C3898" i="3"/>
  <c r="D3898" i="3" s="1"/>
  <c r="N3897" i="3" a="1"/>
  <c r="N3897" i="3" s="1"/>
  <c r="M3897" i="3"/>
  <c r="L3897" i="3"/>
  <c r="K3897" i="3"/>
  <c r="G3897" i="3"/>
  <c r="C3897" i="3"/>
  <c r="D3897" i="3" s="1"/>
  <c r="N3896" i="3" a="1"/>
  <c r="N3896" i="3" s="1"/>
  <c r="M3896" i="3"/>
  <c r="L3896" i="3"/>
  <c r="K3896" i="3"/>
  <c r="G3896" i="3"/>
  <c r="C3896" i="3"/>
  <c r="D3896" i="3" s="1"/>
  <c r="N3895" i="3" a="1"/>
  <c r="N3895" i="3" s="1"/>
  <c r="M3895" i="3"/>
  <c r="L3895" i="3"/>
  <c r="K3895" i="3"/>
  <c r="G3895" i="3"/>
  <c r="C3895" i="3"/>
  <c r="D3895" i="3" s="1"/>
  <c r="N3894" i="3" a="1"/>
  <c r="N3894" i="3" s="1"/>
  <c r="M3894" i="3"/>
  <c r="L3894" i="3"/>
  <c r="K3894" i="3"/>
  <c r="G3894" i="3"/>
  <c r="C3894" i="3"/>
  <c r="D3894" i="3" s="1"/>
  <c r="N3893" i="3" a="1"/>
  <c r="N3893" i="3" s="1"/>
  <c r="M3893" i="3"/>
  <c r="L3893" i="3"/>
  <c r="K3893" i="3"/>
  <c r="G3893" i="3"/>
  <c r="C3893" i="3"/>
  <c r="D3893" i="3" s="1"/>
  <c r="N3892" i="3" a="1"/>
  <c r="N3892" i="3" s="1"/>
  <c r="M3892" i="3"/>
  <c r="L3892" i="3"/>
  <c r="K3892" i="3"/>
  <c r="G3892" i="3"/>
  <c r="C3892" i="3"/>
  <c r="D3892" i="3" s="1"/>
  <c r="N3891" i="3" a="1"/>
  <c r="N3891" i="3" s="1"/>
  <c r="M3891" i="3"/>
  <c r="L3891" i="3"/>
  <c r="K3891" i="3"/>
  <c r="G3891" i="3"/>
  <c r="C3891" i="3"/>
  <c r="D3891" i="3" s="1"/>
  <c r="N3890" i="3" a="1"/>
  <c r="N3890" i="3" s="1"/>
  <c r="M3890" i="3"/>
  <c r="L3890" i="3"/>
  <c r="K3890" i="3"/>
  <c r="G3890" i="3"/>
  <c r="C3890" i="3"/>
  <c r="D3890" i="3" s="1"/>
  <c r="N3889" i="3" a="1"/>
  <c r="N3889" i="3" s="1"/>
  <c r="M3889" i="3"/>
  <c r="L3889" i="3"/>
  <c r="K3889" i="3"/>
  <c r="G3889" i="3"/>
  <c r="C3889" i="3"/>
  <c r="D3889" i="3" s="1"/>
  <c r="N3888" i="3" a="1"/>
  <c r="N3888" i="3" s="1"/>
  <c r="M3888" i="3"/>
  <c r="L3888" i="3"/>
  <c r="K3888" i="3"/>
  <c r="G3888" i="3"/>
  <c r="C3888" i="3"/>
  <c r="D3888" i="3" s="1"/>
  <c r="N3887" i="3" a="1"/>
  <c r="N3887" i="3" s="1"/>
  <c r="M3887" i="3"/>
  <c r="L3887" i="3"/>
  <c r="K3887" i="3"/>
  <c r="G3887" i="3"/>
  <c r="C3887" i="3"/>
  <c r="D3887" i="3" s="1"/>
  <c r="N3886" i="3" a="1"/>
  <c r="N3886" i="3" s="1"/>
  <c r="M3886" i="3"/>
  <c r="L3886" i="3"/>
  <c r="K3886" i="3"/>
  <c r="G3886" i="3"/>
  <c r="C3886" i="3"/>
  <c r="D3886" i="3" s="1"/>
  <c r="N3885" i="3" a="1"/>
  <c r="N3885" i="3" s="1"/>
  <c r="M3885" i="3"/>
  <c r="L3885" i="3"/>
  <c r="K3885" i="3"/>
  <c r="G3885" i="3"/>
  <c r="C3885" i="3"/>
  <c r="D3885" i="3" s="1"/>
  <c r="N3884" i="3" a="1"/>
  <c r="N3884" i="3" s="1"/>
  <c r="M3884" i="3"/>
  <c r="L3884" i="3"/>
  <c r="K3884" i="3"/>
  <c r="G3884" i="3"/>
  <c r="C3884" i="3"/>
  <c r="D3884" i="3" s="1"/>
  <c r="N3883" i="3" a="1"/>
  <c r="N3883" i="3" s="1"/>
  <c r="M3883" i="3"/>
  <c r="L3883" i="3"/>
  <c r="K3883" i="3"/>
  <c r="G3883" i="3"/>
  <c r="C3883" i="3"/>
  <c r="D3883" i="3" s="1"/>
  <c r="N3882" i="3" a="1"/>
  <c r="N3882" i="3" s="1"/>
  <c r="M3882" i="3"/>
  <c r="L3882" i="3"/>
  <c r="K3882" i="3"/>
  <c r="G3882" i="3"/>
  <c r="C3882" i="3"/>
  <c r="D3882" i="3" s="1"/>
  <c r="N3881" i="3" a="1"/>
  <c r="N3881" i="3" s="1"/>
  <c r="M3881" i="3"/>
  <c r="L3881" i="3"/>
  <c r="K3881" i="3"/>
  <c r="G3881" i="3"/>
  <c r="C3881" i="3"/>
  <c r="D3881" i="3" s="1"/>
  <c r="N3880" i="3" a="1"/>
  <c r="N3880" i="3" s="1"/>
  <c r="M3880" i="3"/>
  <c r="L3880" i="3"/>
  <c r="K3880" i="3"/>
  <c r="G3880" i="3"/>
  <c r="C3880" i="3"/>
  <c r="D3880" i="3" s="1"/>
  <c r="N3879" i="3" a="1"/>
  <c r="N3879" i="3" s="1"/>
  <c r="M3879" i="3"/>
  <c r="L3879" i="3"/>
  <c r="K3879" i="3"/>
  <c r="G3879" i="3"/>
  <c r="C3879" i="3"/>
  <c r="D3879" i="3" s="1"/>
  <c r="N3878" i="3" a="1"/>
  <c r="N3878" i="3" s="1"/>
  <c r="M3878" i="3"/>
  <c r="L3878" i="3"/>
  <c r="K3878" i="3"/>
  <c r="G3878" i="3"/>
  <c r="C3878" i="3"/>
  <c r="D3878" i="3" s="1"/>
  <c r="N3877" i="3" a="1"/>
  <c r="N3877" i="3" s="1"/>
  <c r="M3877" i="3"/>
  <c r="L3877" i="3"/>
  <c r="K3877" i="3"/>
  <c r="G3877" i="3"/>
  <c r="C3877" i="3"/>
  <c r="D3877" i="3" s="1"/>
  <c r="N3876" i="3" a="1"/>
  <c r="N3876" i="3" s="1"/>
  <c r="M3876" i="3"/>
  <c r="L3876" i="3"/>
  <c r="K3876" i="3"/>
  <c r="G3876" i="3"/>
  <c r="C3876" i="3"/>
  <c r="D3876" i="3" s="1"/>
  <c r="N3875" i="3" a="1"/>
  <c r="N3875" i="3" s="1"/>
  <c r="M3875" i="3"/>
  <c r="L3875" i="3"/>
  <c r="K3875" i="3"/>
  <c r="G3875" i="3"/>
  <c r="C3875" i="3"/>
  <c r="D3875" i="3" s="1"/>
  <c r="N3874" i="3" a="1"/>
  <c r="N3874" i="3" s="1"/>
  <c r="M3874" i="3"/>
  <c r="L3874" i="3"/>
  <c r="K3874" i="3"/>
  <c r="G3874" i="3"/>
  <c r="C3874" i="3"/>
  <c r="D3874" i="3" s="1"/>
  <c r="N3873" i="3" a="1"/>
  <c r="N3873" i="3" s="1"/>
  <c r="M3873" i="3"/>
  <c r="L3873" i="3"/>
  <c r="K3873" i="3"/>
  <c r="G3873" i="3"/>
  <c r="C3873" i="3"/>
  <c r="D3873" i="3" s="1"/>
  <c r="N3872" i="3" a="1"/>
  <c r="N3872" i="3" s="1"/>
  <c r="M3872" i="3"/>
  <c r="L3872" i="3"/>
  <c r="K3872" i="3"/>
  <c r="G3872" i="3"/>
  <c r="C3872" i="3"/>
  <c r="D3872" i="3" s="1"/>
  <c r="N3871" i="3" a="1"/>
  <c r="N3871" i="3" s="1"/>
  <c r="M3871" i="3"/>
  <c r="L3871" i="3"/>
  <c r="K3871" i="3"/>
  <c r="G3871" i="3"/>
  <c r="C3871" i="3"/>
  <c r="D3871" i="3" s="1"/>
  <c r="N3870" i="3" a="1"/>
  <c r="N3870" i="3" s="1"/>
  <c r="M3870" i="3"/>
  <c r="L3870" i="3"/>
  <c r="K3870" i="3"/>
  <c r="G3870" i="3"/>
  <c r="C3870" i="3"/>
  <c r="D3870" i="3" s="1"/>
  <c r="N3869" i="3" a="1"/>
  <c r="N3869" i="3" s="1"/>
  <c r="M3869" i="3"/>
  <c r="L3869" i="3"/>
  <c r="K3869" i="3"/>
  <c r="G3869" i="3"/>
  <c r="C3869" i="3"/>
  <c r="D3869" i="3" s="1"/>
  <c r="N3868" i="3" a="1"/>
  <c r="N3868" i="3" s="1"/>
  <c r="M3868" i="3"/>
  <c r="L3868" i="3"/>
  <c r="K3868" i="3"/>
  <c r="G3868" i="3"/>
  <c r="C3868" i="3"/>
  <c r="D3868" i="3" s="1"/>
  <c r="N3867" i="3" a="1"/>
  <c r="N3867" i="3" s="1"/>
  <c r="M3867" i="3"/>
  <c r="L3867" i="3"/>
  <c r="K3867" i="3"/>
  <c r="G3867" i="3"/>
  <c r="C3867" i="3"/>
  <c r="D3867" i="3" s="1"/>
  <c r="N3866" i="3" a="1"/>
  <c r="N3866" i="3" s="1"/>
  <c r="M3866" i="3"/>
  <c r="L3866" i="3"/>
  <c r="K3866" i="3"/>
  <c r="G3866" i="3"/>
  <c r="C3866" i="3"/>
  <c r="D3866" i="3" s="1"/>
  <c r="N3865" i="3" a="1"/>
  <c r="N3865" i="3" s="1"/>
  <c r="M3865" i="3"/>
  <c r="L3865" i="3"/>
  <c r="K3865" i="3"/>
  <c r="G3865" i="3"/>
  <c r="C3865" i="3"/>
  <c r="D3865" i="3" s="1"/>
  <c r="N3864" i="3" a="1"/>
  <c r="N3864" i="3" s="1"/>
  <c r="M3864" i="3"/>
  <c r="L3864" i="3"/>
  <c r="K3864" i="3"/>
  <c r="G3864" i="3"/>
  <c r="C3864" i="3"/>
  <c r="D3864" i="3" s="1"/>
  <c r="N3863" i="3" a="1"/>
  <c r="N3863" i="3" s="1"/>
  <c r="M3863" i="3"/>
  <c r="L3863" i="3"/>
  <c r="K3863" i="3"/>
  <c r="G3863" i="3"/>
  <c r="C3863" i="3"/>
  <c r="D3863" i="3" s="1"/>
  <c r="N3862" i="3" a="1"/>
  <c r="N3862" i="3" s="1"/>
  <c r="M3862" i="3"/>
  <c r="L3862" i="3"/>
  <c r="K3862" i="3"/>
  <c r="G3862" i="3"/>
  <c r="C3862" i="3"/>
  <c r="D3862" i="3" s="1"/>
  <c r="N3861" i="3" a="1"/>
  <c r="N3861" i="3" s="1"/>
  <c r="M3861" i="3"/>
  <c r="L3861" i="3"/>
  <c r="K3861" i="3"/>
  <c r="G3861" i="3"/>
  <c r="C3861" i="3"/>
  <c r="D3861" i="3" s="1"/>
  <c r="N3860" i="3" a="1"/>
  <c r="N3860" i="3" s="1"/>
  <c r="M3860" i="3"/>
  <c r="L3860" i="3"/>
  <c r="K3860" i="3"/>
  <c r="G3860" i="3"/>
  <c r="C3860" i="3"/>
  <c r="D3860" i="3" s="1"/>
  <c r="N3859" i="3" a="1"/>
  <c r="N3859" i="3" s="1"/>
  <c r="M3859" i="3"/>
  <c r="L3859" i="3"/>
  <c r="K3859" i="3"/>
  <c r="G3859" i="3"/>
  <c r="C3859" i="3"/>
  <c r="D3859" i="3" s="1"/>
  <c r="N3858" i="3" a="1"/>
  <c r="N3858" i="3" s="1"/>
  <c r="M3858" i="3"/>
  <c r="L3858" i="3"/>
  <c r="K3858" i="3"/>
  <c r="G3858" i="3"/>
  <c r="C3858" i="3"/>
  <c r="D3858" i="3" s="1"/>
  <c r="N3857" i="3" a="1"/>
  <c r="N3857" i="3" s="1"/>
  <c r="M3857" i="3"/>
  <c r="L3857" i="3"/>
  <c r="K3857" i="3"/>
  <c r="G3857" i="3"/>
  <c r="C3857" i="3"/>
  <c r="D3857" i="3" s="1"/>
  <c r="N3856" i="3" a="1"/>
  <c r="N3856" i="3" s="1"/>
  <c r="M3856" i="3"/>
  <c r="L3856" i="3"/>
  <c r="K3856" i="3"/>
  <c r="G3856" i="3"/>
  <c r="C3856" i="3"/>
  <c r="D3856" i="3" s="1"/>
  <c r="N3855" i="3" a="1"/>
  <c r="N3855" i="3" s="1"/>
  <c r="M3855" i="3"/>
  <c r="L3855" i="3"/>
  <c r="K3855" i="3"/>
  <c r="G3855" i="3"/>
  <c r="C3855" i="3"/>
  <c r="D3855" i="3" s="1"/>
  <c r="N3854" i="3" a="1"/>
  <c r="N3854" i="3" s="1"/>
  <c r="M3854" i="3"/>
  <c r="L3854" i="3"/>
  <c r="K3854" i="3"/>
  <c r="G3854" i="3"/>
  <c r="C3854" i="3"/>
  <c r="D3854" i="3" s="1"/>
  <c r="N3853" i="3" a="1"/>
  <c r="N3853" i="3" s="1"/>
  <c r="M3853" i="3"/>
  <c r="L3853" i="3"/>
  <c r="K3853" i="3"/>
  <c r="G3853" i="3"/>
  <c r="C3853" i="3"/>
  <c r="D3853" i="3" s="1"/>
  <c r="N3852" i="3" a="1"/>
  <c r="N3852" i="3" s="1"/>
  <c r="M3852" i="3"/>
  <c r="L3852" i="3"/>
  <c r="K3852" i="3"/>
  <c r="G3852" i="3"/>
  <c r="C3852" i="3"/>
  <c r="D3852" i="3" s="1"/>
  <c r="N3851" i="3" a="1"/>
  <c r="N3851" i="3" s="1"/>
  <c r="M3851" i="3"/>
  <c r="L3851" i="3"/>
  <c r="K3851" i="3"/>
  <c r="G3851" i="3"/>
  <c r="C3851" i="3"/>
  <c r="D3851" i="3" s="1"/>
  <c r="N3850" i="3" a="1"/>
  <c r="N3850" i="3" s="1"/>
  <c r="M3850" i="3"/>
  <c r="L3850" i="3"/>
  <c r="K3850" i="3"/>
  <c r="G3850" i="3"/>
  <c r="C3850" i="3"/>
  <c r="D3850" i="3" s="1"/>
  <c r="N3849" i="3" a="1"/>
  <c r="N3849" i="3" s="1"/>
  <c r="M3849" i="3"/>
  <c r="L3849" i="3"/>
  <c r="K3849" i="3"/>
  <c r="G3849" i="3"/>
  <c r="C3849" i="3"/>
  <c r="D3849" i="3" s="1"/>
  <c r="N3848" i="3" a="1"/>
  <c r="N3848" i="3" s="1"/>
  <c r="M3848" i="3"/>
  <c r="L3848" i="3"/>
  <c r="K3848" i="3"/>
  <c r="G3848" i="3"/>
  <c r="C3848" i="3"/>
  <c r="D3848" i="3" s="1"/>
  <c r="N3847" i="3" a="1"/>
  <c r="N3847" i="3" s="1"/>
  <c r="M3847" i="3"/>
  <c r="L3847" i="3"/>
  <c r="K3847" i="3"/>
  <c r="G3847" i="3"/>
  <c r="C3847" i="3"/>
  <c r="D3847" i="3" s="1"/>
  <c r="N3846" i="3" a="1"/>
  <c r="N3846" i="3" s="1"/>
  <c r="M3846" i="3"/>
  <c r="L3846" i="3"/>
  <c r="K3846" i="3"/>
  <c r="G3846" i="3"/>
  <c r="C3846" i="3"/>
  <c r="D3846" i="3" s="1"/>
  <c r="N3845" i="3" a="1"/>
  <c r="N3845" i="3" s="1"/>
  <c r="M3845" i="3"/>
  <c r="L3845" i="3"/>
  <c r="K3845" i="3"/>
  <c r="G3845" i="3"/>
  <c r="C3845" i="3"/>
  <c r="D3845" i="3" s="1"/>
  <c r="N3844" i="3" a="1"/>
  <c r="N3844" i="3" s="1"/>
  <c r="M3844" i="3"/>
  <c r="L3844" i="3"/>
  <c r="K3844" i="3"/>
  <c r="G3844" i="3"/>
  <c r="C3844" i="3"/>
  <c r="D3844" i="3" s="1"/>
  <c r="N3843" i="3" a="1"/>
  <c r="N3843" i="3" s="1"/>
  <c r="M3843" i="3"/>
  <c r="L3843" i="3"/>
  <c r="K3843" i="3"/>
  <c r="G3843" i="3"/>
  <c r="C3843" i="3"/>
  <c r="D3843" i="3" s="1"/>
  <c r="N3842" i="3" a="1"/>
  <c r="N3842" i="3" s="1"/>
  <c r="M3842" i="3"/>
  <c r="L3842" i="3"/>
  <c r="K3842" i="3"/>
  <c r="G3842" i="3"/>
  <c r="C3842" i="3"/>
  <c r="D3842" i="3" s="1"/>
  <c r="N3841" i="3" a="1"/>
  <c r="N3841" i="3" s="1"/>
  <c r="M3841" i="3"/>
  <c r="L3841" i="3"/>
  <c r="K3841" i="3"/>
  <c r="G3841" i="3"/>
  <c r="C3841" i="3"/>
  <c r="D3841" i="3" s="1"/>
  <c r="N3840" i="3" a="1"/>
  <c r="N3840" i="3" s="1"/>
  <c r="M3840" i="3"/>
  <c r="L3840" i="3"/>
  <c r="K3840" i="3"/>
  <c r="G3840" i="3"/>
  <c r="C3840" i="3"/>
  <c r="D3840" i="3" s="1"/>
  <c r="N3839" i="3" a="1"/>
  <c r="N3839" i="3" s="1"/>
  <c r="M3839" i="3"/>
  <c r="L3839" i="3"/>
  <c r="K3839" i="3"/>
  <c r="G3839" i="3"/>
  <c r="C3839" i="3"/>
  <c r="D3839" i="3" s="1"/>
  <c r="N3838" i="3" a="1"/>
  <c r="N3838" i="3" s="1"/>
  <c r="M3838" i="3"/>
  <c r="L3838" i="3"/>
  <c r="K3838" i="3"/>
  <c r="G3838" i="3"/>
  <c r="C3838" i="3"/>
  <c r="D3838" i="3" s="1"/>
  <c r="N3837" i="3" a="1"/>
  <c r="N3837" i="3" s="1"/>
  <c r="M3837" i="3"/>
  <c r="L3837" i="3"/>
  <c r="K3837" i="3"/>
  <c r="G3837" i="3"/>
  <c r="C3837" i="3"/>
  <c r="D3837" i="3" s="1"/>
  <c r="N3836" i="3" a="1"/>
  <c r="N3836" i="3" s="1"/>
  <c r="M3836" i="3"/>
  <c r="L3836" i="3"/>
  <c r="K3836" i="3"/>
  <c r="G3836" i="3"/>
  <c r="C3836" i="3"/>
  <c r="D3836" i="3" s="1"/>
  <c r="N3835" i="3" a="1"/>
  <c r="N3835" i="3" s="1"/>
  <c r="M3835" i="3"/>
  <c r="L3835" i="3"/>
  <c r="K3835" i="3"/>
  <c r="G3835" i="3"/>
  <c r="C3835" i="3"/>
  <c r="D3835" i="3" s="1"/>
  <c r="N3834" i="3" a="1"/>
  <c r="N3834" i="3" s="1"/>
  <c r="M3834" i="3"/>
  <c r="L3834" i="3"/>
  <c r="K3834" i="3"/>
  <c r="G3834" i="3"/>
  <c r="C3834" i="3"/>
  <c r="D3834" i="3" s="1"/>
  <c r="N3833" i="3" a="1"/>
  <c r="N3833" i="3" s="1"/>
  <c r="M3833" i="3"/>
  <c r="L3833" i="3"/>
  <c r="K3833" i="3"/>
  <c r="G3833" i="3"/>
  <c r="C3833" i="3"/>
  <c r="D3833" i="3" s="1"/>
  <c r="N3832" i="3" a="1"/>
  <c r="N3832" i="3" s="1"/>
  <c r="M3832" i="3"/>
  <c r="L3832" i="3"/>
  <c r="K3832" i="3"/>
  <c r="G3832" i="3"/>
  <c r="C3832" i="3"/>
  <c r="D3832" i="3" s="1"/>
  <c r="N3831" i="3" a="1"/>
  <c r="N3831" i="3" s="1"/>
  <c r="M3831" i="3"/>
  <c r="L3831" i="3"/>
  <c r="K3831" i="3"/>
  <c r="G3831" i="3"/>
  <c r="C3831" i="3"/>
  <c r="D3831" i="3" s="1"/>
  <c r="N3830" i="3" a="1"/>
  <c r="N3830" i="3" s="1"/>
  <c r="M3830" i="3"/>
  <c r="L3830" i="3"/>
  <c r="K3830" i="3"/>
  <c r="G3830" i="3"/>
  <c r="C3830" i="3"/>
  <c r="D3830" i="3" s="1"/>
  <c r="N3829" i="3" a="1"/>
  <c r="N3829" i="3" s="1"/>
  <c r="M3829" i="3"/>
  <c r="L3829" i="3"/>
  <c r="K3829" i="3"/>
  <c r="G3829" i="3"/>
  <c r="C3829" i="3"/>
  <c r="D3829" i="3" s="1"/>
  <c r="N3828" i="3" a="1"/>
  <c r="N3828" i="3" s="1"/>
  <c r="M3828" i="3"/>
  <c r="L3828" i="3"/>
  <c r="K3828" i="3"/>
  <c r="G3828" i="3"/>
  <c r="C3828" i="3"/>
  <c r="D3828" i="3" s="1"/>
  <c r="N3827" i="3" a="1"/>
  <c r="N3827" i="3" s="1"/>
  <c r="M3827" i="3"/>
  <c r="L3827" i="3"/>
  <c r="K3827" i="3"/>
  <c r="G3827" i="3"/>
  <c r="C3827" i="3"/>
  <c r="D3827" i="3" s="1"/>
  <c r="N3826" i="3" a="1"/>
  <c r="N3826" i="3" s="1"/>
  <c r="M3826" i="3"/>
  <c r="L3826" i="3"/>
  <c r="K3826" i="3"/>
  <c r="G3826" i="3"/>
  <c r="C3826" i="3"/>
  <c r="D3826" i="3" s="1"/>
  <c r="N3825" i="3" a="1"/>
  <c r="N3825" i="3" s="1"/>
  <c r="M3825" i="3"/>
  <c r="L3825" i="3"/>
  <c r="K3825" i="3"/>
  <c r="G3825" i="3"/>
  <c r="C3825" i="3"/>
  <c r="D3825" i="3" s="1"/>
  <c r="N3824" i="3" a="1"/>
  <c r="N3824" i="3" s="1"/>
  <c r="M3824" i="3"/>
  <c r="L3824" i="3"/>
  <c r="K3824" i="3"/>
  <c r="G3824" i="3"/>
  <c r="C3824" i="3"/>
  <c r="D3824" i="3" s="1"/>
  <c r="N3823" i="3" a="1"/>
  <c r="N3823" i="3" s="1"/>
  <c r="M3823" i="3"/>
  <c r="L3823" i="3"/>
  <c r="K3823" i="3"/>
  <c r="G3823" i="3"/>
  <c r="C3823" i="3"/>
  <c r="D3823" i="3" s="1"/>
  <c r="N3822" i="3" a="1"/>
  <c r="N3822" i="3" s="1"/>
  <c r="M3822" i="3"/>
  <c r="L3822" i="3"/>
  <c r="K3822" i="3"/>
  <c r="G3822" i="3"/>
  <c r="C3822" i="3"/>
  <c r="D3822" i="3" s="1"/>
  <c r="N3821" i="3" a="1"/>
  <c r="N3821" i="3" s="1"/>
  <c r="M3821" i="3"/>
  <c r="L3821" i="3"/>
  <c r="K3821" i="3"/>
  <c r="G3821" i="3"/>
  <c r="C3821" i="3"/>
  <c r="D3821" i="3" s="1"/>
  <c r="N3820" i="3" a="1"/>
  <c r="N3820" i="3" s="1"/>
  <c r="M3820" i="3"/>
  <c r="L3820" i="3"/>
  <c r="K3820" i="3"/>
  <c r="G3820" i="3"/>
  <c r="C3820" i="3"/>
  <c r="D3820" i="3" s="1"/>
  <c r="N3819" i="3" a="1"/>
  <c r="N3819" i="3" s="1"/>
  <c r="M3819" i="3"/>
  <c r="L3819" i="3"/>
  <c r="K3819" i="3"/>
  <c r="G3819" i="3"/>
  <c r="C3819" i="3"/>
  <c r="D3819" i="3" s="1"/>
  <c r="N3818" i="3" a="1"/>
  <c r="N3818" i="3" s="1"/>
  <c r="M3818" i="3"/>
  <c r="L3818" i="3"/>
  <c r="K3818" i="3"/>
  <c r="G3818" i="3"/>
  <c r="C3818" i="3"/>
  <c r="D3818" i="3" s="1"/>
  <c r="N3817" i="3" a="1"/>
  <c r="N3817" i="3" s="1"/>
  <c r="M3817" i="3"/>
  <c r="L3817" i="3"/>
  <c r="K3817" i="3"/>
  <c r="G3817" i="3"/>
  <c r="C3817" i="3"/>
  <c r="D3817" i="3" s="1"/>
  <c r="N3816" i="3" a="1"/>
  <c r="N3816" i="3" s="1"/>
  <c r="M3816" i="3"/>
  <c r="L3816" i="3"/>
  <c r="K3816" i="3"/>
  <c r="G3816" i="3"/>
  <c r="C3816" i="3"/>
  <c r="D3816" i="3" s="1"/>
  <c r="N3815" i="3" a="1"/>
  <c r="N3815" i="3" s="1"/>
  <c r="M3815" i="3"/>
  <c r="L3815" i="3"/>
  <c r="K3815" i="3"/>
  <c r="G3815" i="3"/>
  <c r="C3815" i="3"/>
  <c r="D3815" i="3" s="1"/>
  <c r="N3814" i="3" a="1"/>
  <c r="N3814" i="3" s="1"/>
  <c r="M3814" i="3"/>
  <c r="L3814" i="3"/>
  <c r="K3814" i="3"/>
  <c r="G3814" i="3"/>
  <c r="C3814" i="3"/>
  <c r="D3814" i="3" s="1"/>
  <c r="N3813" i="3" a="1"/>
  <c r="N3813" i="3" s="1"/>
  <c r="M3813" i="3"/>
  <c r="L3813" i="3"/>
  <c r="K3813" i="3"/>
  <c r="G3813" i="3"/>
  <c r="C3813" i="3"/>
  <c r="D3813" i="3" s="1"/>
  <c r="N3812" i="3" a="1"/>
  <c r="N3812" i="3" s="1"/>
  <c r="M3812" i="3"/>
  <c r="L3812" i="3"/>
  <c r="K3812" i="3"/>
  <c r="G3812" i="3"/>
  <c r="C3812" i="3"/>
  <c r="D3812" i="3" s="1"/>
  <c r="N3811" i="3" a="1"/>
  <c r="N3811" i="3" s="1"/>
  <c r="M3811" i="3"/>
  <c r="L3811" i="3"/>
  <c r="K3811" i="3"/>
  <c r="G3811" i="3"/>
  <c r="C3811" i="3"/>
  <c r="D3811" i="3" s="1"/>
  <c r="N3810" i="3" a="1"/>
  <c r="N3810" i="3" s="1"/>
  <c r="M3810" i="3"/>
  <c r="L3810" i="3"/>
  <c r="K3810" i="3"/>
  <c r="G3810" i="3"/>
  <c r="C3810" i="3"/>
  <c r="D3810" i="3" s="1"/>
  <c r="N3809" i="3" a="1"/>
  <c r="N3809" i="3" s="1"/>
  <c r="M3809" i="3"/>
  <c r="L3809" i="3"/>
  <c r="K3809" i="3"/>
  <c r="G3809" i="3"/>
  <c r="C3809" i="3"/>
  <c r="D3809" i="3" s="1"/>
  <c r="N3808" i="3" a="1"/>
  <c r="N3808" i="3" s="1"/>
  <c r="M3808" i="3"/>
  <c r="L3808" i="3"/>
  <c r="K3808" i="3"/>
  <c r="G3808" i="3"/>
  <c r="C3808" i="3"/>
  <c r="D3808" i="3" s="1"/>
  <c r="N3807" i="3" a="1"/>
  <c r="N3807" i="3" s="1"/>
  <c r="M3807" i="3"/>
  <c r="L3807" i="3"/>
  <c r="K3807" i="3"/>
  <c r="G3807" i="3"/>
  <c r="C3807" i="3"/>
  <c r="D3807" i="3" s="1"/>
  <c r="N3806" i="3" a="1"/>
  <c r="N3806" i="3" s="1"/>
  <c r="M3806" i="3"/>
  <c r="L3806" i="3"/>
  <c r="K3806" i="3"/>
  <c r="G3806" i="3"/>
  <c r="C3806" i="3"/>
  <c r="D3806" i="3" s="1"/>
  <c r="N3805" i="3" a="1"/>
  <c r="N3805" i="3" s="1"/>
  <c r="M3805" i="3"/>
  <c r="L3805" i="3"/>
  <c r="K3805" i="3"/>
  <c r="G3805" i="3"/>
  <c r="C3805" i="3"/>
  <c r="D3805" i="3" s="1"/>
  <c r="N3804" i="3" a="1"/>
  <c r="N3804" i="3" s="1"/>
  <c r="M3804" i="3"/>
  <c r="L3804" i="3"/>
  <c r="K3804" i="3"/>
  <c r="G3804" i="3"/>
  <c r="C3804" i="3"/>
  <c r="D3804" i="3" s="1"/>
  <c r="N3803" i="3" a="1"/>
  <c r="N3803" i="3" s="1"/>
  <c r="M3803" i="3"/>
  <c r="L3803" i="3"/>
  <c r="K3803" i="3"/>
  <c r="G3803" i="3"/>
  <c r="C3803" i="3"/>
  <c r="D3803" i="3" s="1"/>
  <c r="N3802" i="3" a="1"/>
  <c r="N3802" i="3" s="1"/>
  <c r="M3802" i="3"/>
  <c r="L3802" i="3"/>
  <c r="K3802" i="3"/>
  <c r="G3802" i="3"/>
  <c r="C3802" i="3"/>
  <c r="D3802" i="3" s="1"/>
  <c r="N3801" i="3" a="1"/>
  <c r="N3801" i="3" s="1"/>
  <c r="M3801" i="3"/>
  <c r="L3801" i="3"/>
  <c r="K3801" i="3"/>
  <c r="G3801" i="3"/>
  <c r="C3801" i="3"/>
  <c r="D3801" i="3" s="1"/>
  <c r="N3800" i="3" a="1"/>
  <c r="N3800" i="3" s="1"/>
  <c r="M3800" i="3"/>
  <c r="L3800" i="3"/>
  <c r="K3800" i="3"/>
  <c r="G3800" i="3"/>
  <c r="C3800" i="3"/>
  <c r="D3800" i="3" s="1"/>
  <c r="N3799" i="3" a="1"/>
  <c r="N3799" i="3" s="1"/>
  <c r="M3799" i="3"/>
  <c r="L3799" i="3"/>
  <c r="K3799" i="3"/>
  <c r="G3799" i="3"/>
  <c r="C3799" i="3"/>
  <c r="D3799" i="3" s="1"/>
  <c r="N3798" i="3" a="1"/>
  <c r="N3798" i="3" s="1"/>
  <c r="M3798" i="3"/>
  <c r="L3798" i="3"/>
  <c r="K3798" i="3"/>
  <c r="G3798" i="3"/>
  <c r="C3798" i="3"/>
  <c r="D3798" i="3" s="1"/>
  <c r="N3797" i="3" a="1"/>
  <c r="N3797" i="3" s="1"/>
  <c r="M3797" i="3"/>
  <c r="L3797" i="3"/>
  <c r="K3797" i="3"/>
  <c r="G3797" i="3"/>
  <c r="C3797" i="3"/>
  <c r="D3797" i="3" s="1"/>
  <c r="N3796" i="3" a="1"/>
  <c r="N3796" i="3" s="1"/>
  <c r="M3796" i="3"/>
  <c r="L3796" i="3"/>
  <c r="K3796" i="3"/>
  <c r="G3796" i="3"/>
  <c r="C3796" i="3"/>
  <c r="D3796" i="3" s="1"/>
  <c r="N3795" i="3" a="1"/>
  <c r="N3795" i="3" s="1"/>
  <c r="M3795" i="3"/>
  <c r="L3795" i="3"/>
  <c r="K3795" i="3"/>
  <c r="G3795" i="3"/>
  <c r="C3795" i="3"/>
  <c r="D3795" i="3" s="1"/>
  <c r="N3794" i="3" a="1"/>
  <c r="N3794" i="3" s="1"/>
  <c r="M3794" i="3"/>
  <c r="L3794" i="3"/>
  <c r="K3794" i="3"/>
  <c r="G3794" i="3"/>
  <c r="C3794" i="3"/>
  <c r="D3794" i="3" s="1"/>
  <c r="N3793" i="3" a="1"/>
  <c r="N3793" i="3" s="1"/>
  <c r="M3793" i="3"/>
  <c r="L3793" i="3"/>
  <c r="K3793" i="3"/>
  <c r="G3793" i="3"/>
  <c r="C3793" i="3"/>
  <c r="D3793" i="3" s="1"/>
  <c r="N3792" i="3" a="1"/>
  <c r="N3792" i="3" s="1"/>
  <c r="M3792" i="3"/>
  <c r="L3792" i="3"/>
  <c r="K3792" i="3"/>
  <c r="G3792" i="3"/>
  <c r="C3792" i="3"/>
  <c r="D3792" i="3" s="1"/>
  <c r="N3791" i="3" a="1"/>
  <c r="N3791" i="3" s="1"/>
  <c r="M3791" i="3"/>
  <c r="L3791" i="3"/>
  <c r="K3791" i="3"/>
  <c r="G3791" i="3"/>
  <c r="C3791" i="3"/>
  <c r="D3791" i="3" s="1"/>
  <c r="N3790" i="3" a="1"/>
  <c r="N3790" i="3" s="1"/>
  <c r="M3790" i="3"/>
  <c r="L3790" i="3"/>
  <c r="K3790" i="3"/>
  <c r="G3790" i="3"/>
  <c r="C3790" i="3"/>
  <c r="D3790" i="3" s="1"/>
  <c r="N3789" i="3" a="1"/>
  <c r="N3789" i="3" s="1"/>
  <c r="M3789" i="3"/>
  <c r="L3789" i="3"/>
  <c r="K3789" i="3"/>
  <c r="G3789" i="3"/>
  <c r="C3789" i="3"/>
  <c r="D3789" i="3" s="1"/>
  <c r="N3788" i="3" a="1"/>
  <c r="N3788" i="3" s="1"/>
  <c r="M3788" i="3"/>
  <c r="L3788" i="3"/>
  <c r="K3788" i="3"/>
  <c r="G3788" i="3"/>
  <c r="C3788" i="3"/>
  <c r="D3788" i="3" s="1"/>
  <c r="N3787" i="3" a="1"/>
  <c r="N3787" i="3" s="1"/>
  <c r="M3787" i="3"/>
  <c r="L3787" i="3"/>
  <c r="K3787" i="3"/>
  <c r="G3787" i="3"/>
  <c r="C3787" i="3"/>
  <c r="D3787" i="3" s="1"/>
  <c r="N3786" i="3" a="1"/>
  <c r="N3786" i="3" s="1"/>
  <c r="M3786" i="3"/>
  <c r="L3786" i="3"/>
  <c r="K3786" i="3"/>
  <c r="G3786" i="3"/>
  <c r="C3786" i="3"/>
  <c r="D3786" i="3" s="1"/>
  <c r="N3785" i="3" a="1"/>
  <c r="N3785" i="3" s="1"/>
  <c r="M3785" i="3"/>
  <c r="L3785" i="3"/>
  <c r="K3785" i="3"/>
  <c r="G3785" i="3"/>
  <c r="C3785" i="3"/>
  <c r="D3785" i="3" s="1"/>
  <c r="N3784" i="3" a="1"/>
  <c r="N3784" i="3" s="1"/>
  <c r="M3784" i="3"/>
  <c r="L3784" i="3"/>
  <c r="K3784" i="3"/>
  <c r="G3784" i="3"/>
  <c r="C3784" i="3"/>
  <c r="D3784" i="3" s="1"/>
  <c r="N3783" i="3" a="1"/>
  <c r="N3783" i="3" s="1"/>
  <c r="M3783" i="3"/>
  <c r="L3783" i="3"/>
  <c r="K3783" i="3"/>
  <c r="G3783" i="3"/>
  <c r="C3783" i="3"/>
  <c r="D3783" i="3" s="1"/>
  <c r="N3782" i="3" a="1"/>
  <c r="N3782" i="3" s="1"/>
  <c r="M3782" i="3"/>
  <c r="L3782" i="3"/>
  <c r="K3782" i="3"/>
  <c r="G3782" i="3"/>
  <c r="C3782" i="3"/>
  <c r="D3782" i="3" s="1"/>
  <c r="N3781" i="3" a="1"/>
  <c r="N3781" i="3" s="1"/>
  <c r="M3781" i="3"/>
  <c r="L3781" i="3"/>
  <c r="K3781" i="3"/>
  <c r="G3781" i="3"/>
  <c r="C3781" i="3"/>
  <c r="D3781" i="3" s="1"/>
  <c r="N3780" i="3" a="1"/>
  <c r="N3780" i="3" s="1"/>
  <c r="M3780" i="3"/>
  <c r="L3780" i="3"/>
  <c r="K3780" i="3"/>
  <c r="G3780" i="3"/>
  <c r="C3780" i="3"/>
  <c r="D3780" i="3" s="1"/>
  <c r="N3779" i="3" a="1"/>
  <c r="N3779" i="3" s="1"/>
  <c r="M3779" i="3"/>
  <c r="L3779" i="3"/>
  <c r="K3779" i="3"/>
  <c r="G3779" i="3"/>
  <c r="C3779" i="3"/>
  <c r="D3779" i="3" s="1"/>
  <c r="N3778" i="3" a="1"/>
  <c r="N3778" i="3" s="1"/>
  <c r="M3778" i="3"/>
  <c r="L3778" i="3"/>
  <c r="K3778" i="3"/>
  <c r="G3778" i="3"/>
  <c r="C3778" i="3"/>
  <c r="D3778" i="3" s="1"/>
  <c r="N3777" i="3" a="1"/>
  <c r="N3777" i="3" s="1"/>
  <c r="M3777" i="3"/>
  <c r="L3777" i="3"/>
  <c r="K3777" i="3"/>
  <c r="G3777" i="3"/>
  <c r="C3777" i="3"/>
  <c r="D3777" i="3" s="1"/>
  <c r="N3776" i="3" a="1"/>
  <c r="N3776" i="3" s="1"/>
  <c r="M3776" i="3"/>
  <c r="L3776" i="3"/>
  <c r="K3776" i="3"/>
  <c r="G3776" i="3"/>
  <c r="C3776" i="3"/>
  <c r="D3776" i="3" s="1"/>
  <c r="N3775" i="3" a="1"/>
  <c r="N3775" i="3" s="1"/>
  <c r="M3775" i="3"/>
  <c r="L3775" i="3"/>
  <c r="K3775" i="3"/>
  <c r="G3775" i="3"/>
  <c r="C3775" i="3"/>
  <c r="D3775" i="3" s="1"/>
  <c r="N3774" i="3" a="1"/>
  <c r="N3774" i="3" s="1"/>
  <c r="M3774" i="3"/>
  <c r="L3774" i="3"/>
  <c r="K3774" i="3"/>
  <c r="G3774" i="3"/>
  <c r="C3774" i="3"/>
  <c r="D3774" i="3" s="1"/>
  <c r="N3773" i="3" a="1"/>
  <c r="N3773" i="3" s="1"/>
  <c r="M3773" i="3"/>
  <c r="L3773" i="3"/>
  <c r="K3773" i="3"/>
  <c r="G3773" i="3"/>
  <c r="C3773" i="3"/>
  <c r="D3773" i="3" s="1"/>
  <c r="N3772" i="3"/>
  <c r="N3772" i="3" a="1"/>
  <c r="M3772" i="3"/>
  <c r="L3772" i="3"/>
  <c r="K3772" i="3"/>
  <c r="G3772" i="3"/>
  <c r="C3772" i="3"/>
  <c r="D3772" i="3" s="1"/>
  <c r="N3771" i="3" a="1"/>
  <c r="N3771" i="3" s="1"/>
  <c r="M3771" i="3"/>
  <c r="L3771" i="3"/>
  <c r="K3771" i="3"/>
  <c r="G3771" i="3"/>
  <c r="C3771" i="3"/>
  <c r="D3771" i="3" s="1"/>
  <c r="N3770" i="3" a="1"/>
  <c r="N3770" i="3" s="1"/>
  <c r="M3770" i="3"/>
  <c r="L3770" i="3"/>
  <c r="K3770" i="3"/>
  <c r="G3770" i="3"/>
  <c r="C3770" i="3"/>
  <c r="D3770" i="3" s="1"/>
  <c r="N3769" i="3" a="1"/>
  <c r="N3769" i="3" s="1"/>
  <c r="M3769" i="3"/>
  <c r="L3769" i="3"/>
  <c r="K3769" i="3"/>
  <c r="G3769" i="3"/>
  <c r="C3769" i="3"/>
  <c r="D3769" i="3" s="1"/>
  <c r="N3768" i="3" a="1"/>
  <c r="N3768" i="3" s="1"/>
  <c r="M3768" i="3"/>
  <c r="L3768" i="3"/>
  <c r="K3768" i="3"/>
  <c r="G3768" i="3"/>
  <c r="C3768" i="3"/>
  <c r="D3768" i="3" s="1"/>
  <c r="N3767" i="3" a="1"/>
  <c r="N3767" i="3" s="1"/>
  <c r="M3767" i="3"/>
  <c r="L3767" i="3"/>
  <c r="K3767" i="3"/>
  <c r="G3767" i="3"/>
  <c r="C3767" i="3"/>
  <c r="D3767" i="3" s="1"/>
  <c r="N3766" i="3" a="1"/>
  <c r="N3766" i="3" s="1"/>
  <c r="M3766" i="3"/>
  <c r="L3766" i="3"/>
  <c r="K3766" i="3"/>
  <c r="G3766" i="3"/>
  <c r="C3766" i="3"/>
  <c r="D3766" i="3" s="1"/>
  <c r="N3765" i="3" a="1"/>
  <c r="N3765" i="3" s="1"/>
  <c r="M3765" i="3"/>
  <c r="L3765" i="3"/>
  <c r="K3765" i="3"/>
  <c r="G3765" i="3"/>
  <c r="C3765" i="3"/>
  <c r="D3765" i="3" s="1"/>
  <c r="N3764" i="3" a="1"/>
  <c r="N3764" i="3" s="1"/>
  <c r="M3764" i="3"/>
  <c r="L3764" i="3"/>
  <c r="K3764" i="3"/>
  <c r="G3764" i="3"/>
  <c r="C3764" i="3"/>
  <c r="D3764" i="3" s="1"/>
  <c r="N3763" i="3" a="1"/>
  <c r="N3763" i="3" s="1"/>
  <c r="M3763" i="3"/>
  <c r="L3763" i="3"/>
  <c r="K3763" i="3"/>
  <c r="G3763" i="3"/>
  <c r="C3763" i="3"/>
  <c r="D3763" i="3" s="1"/>
  <c r="N3762" i="3" a="1"/>
  <c r="N3762" i="3" s="1"/>
  <c r="M3762" i="3"/>
  <c r="L3762" i="3"/>
  <c r="K3762" i="3"/>
  <c r="G3762" i="3"/>
  <c r="C3762" i="3"/>
  <c r="D3762" i="3" s="1"/>
  <c r="N3761" i="3" a="1"/>
  <c r="N3761" i="3" s="1"/>
  <c r="M3761" i="3"/>
  <c r="L3761" i="3"/>
  <c r="K3761" i="3"/>
  <c r="G3761" i="3"/>
  <c r="C3761" i="3"/>
  <c r="D3761" i="3" s="1"/>
  <c r="N3760" i="3" a="1"/>
  <c r="N3760" i="3" s="1"/>
  <c r="M3760" i="3"/>
  <c r="L3760" i="3"/>
  <c r="K3760" i="3"/>
  <c r="G3760" i="3"/>
  <c r="C3760" i="3"/>
  <c r="D3760" i="3" s="1"/>
  <c r="N3759" i="3" a="1"/>
  <c r="N3759" i="3" s="1"/>
  <c r="M3759" i="3"/>
  <c r="L3759" i="3"/>
  <c r="K3759" i="3"/>
  <c r="G3759" i="3"/>
  <c r="C3759" i="3"/>
  <c r="D3759" i="3" s="1"/>
  <c r="N3758" i="3" a="1"/>
  <c r="N3758" i="3" s="1"/>
  <c r="M3758" i="3"/>
  <c r="L3758" i="3"/>
  <c r="K3758" i="3"/>
  <c r="G3758" i="3"/>
  <c r="C3758" i="3"/>
  <c r="D3758" i="3" s="1"/>
  <c r="N3757" i="3" a="1"/>
  <c r="N3757" i="3" s="1"/>
  <c r="M3757" i="3"/>
  <c r="L3757" i="3"/>
  <c r="K3757" i="3"/>
  <c r="G3757" i="3"/>
  <c r="C3757" i="3"/>
  <c r="D3757" i="3" s="1"/>
  <c r="N3756" i="3" a="1"/>
  <c r="N3756" i="3" s="1"/>
  <c r="M3756" i="3"/>
  <c r="L3756" i="3"/>
  <c r="K3756" i="3"/>
  <c r="G3756" i="3"/>
  <c r="C3756" i="3"/>
  <c r="D3756" i="3" s="1"/>
  <c r="N3755" i="3" a="1"/>
  <c r="N3755" i="3" s="1"/>
  <c r="M3755" i="3"/>
  <c r="L3755" i="3"/>
  <c r="K3755" i="3"/>
  <c r="G3755" i="3"/>
  <c r="C3755" i="3"/>
  <c r="D3755" i="3" s="1"/>
  <c r="N3754" i="3" a="1"/>
  <c r="N3754" i="3" s="1"/>
  <c r="M3754" i="3"/>
  <c r="L3754" i="3"/>
  <c r="K3754" i="3"/>
  <c r="G3754" i="3"/>
  <c r="C3754" i="3"/>
  <c r="D3754" i="3" s="1"/>
  <c r="N3753" i="3" a="1"/>
  <c r="N3753" i="3" s="1"/>
  <c r="M3753" i="3"/>
  <c r="L3753" i="3"/>
  <c r="K3753" i="3"/>
  <c r="G3753" i="3"/>
  <c r="C3753" i="3"/>
  <c r="D3753" i="3" s="1"/>
  <c r="N3752" i="3" a="1"/>
  <c r="N3752" i="3" s="1"/>
  <c r="M3752" i="3"/>
  <c r="L3752" i="3"/>
  <c r="K3752" i="3"/>
  <c r="G3752" i="3"/>
  <c r="C3752" i="3"/>
  <c r="D3752" i="3" s="1"/>
  <c r="N3751" i="3" a="1"/>
  <c r="N3751" i="3" s="1"/>
  <c r="M3751" i="3"/>
  <c r="L3751" i="3"/>
  <c r="K3751" i="3"/>
  <c r="G3751" i="3"/>
  <c r="C3751" i="3"/>
  <c r="D3751" i="3" s="1"/>
  <c r="N3750" i="3" a="1"/>
  <c r="N3750" i="3" s="1"/>
  <c r="M3750" i="3"/>
  <c r="L3750" i="3"/>
  <c r="K3750" i="3"/>
  <c r="G3750" i="3"/>
  <c r="C3750" i="3"/>
  <c r="D3750" i="3" s="1"/>
  <c r="N3749" i="3" a="1"/>
  <c r="N3749" i="3" s="1"/>
  <c r="M3749" i="3"/>
  <c r="L3749" i="3"/>
  <c r="K3749" i="3"/>
  <c r="G3749" i="3"/>
  <c r="C3749" i="3"/>
  <c r="D3749" i="3" s="1"/>
  <c r="N3748" i="3" a="1"/>
  <c r="N3748" i="3" s="1"/>
  <c r="M3748" i="3"/>
  <c r="L3748" i="3"/>
  <c r="K3748" i="3"/>
  <c r="G3748" i="3"/>
  <c r="C3748" i="3"/>
  <c r="D3748" i="3" s="1"/>
  <c r="N3747" i="3" a="1"/>
  <c r="N3747" i="3" s="1"/>
  <c r="M3747" i="3"/>
  <c r="L3747" i="3"/>
  <c r="K3747" i="3"/>
  <c r="G3747" i="3"/>
  <c r="C3747" i="3"/>
  <c r="D3747" i="3" s="1"/>
  <c r="N3746" i="3" a="1"/>
  <c r="N3746" i="3" s="1"/>
  <c r="M3746" i="3"/>
  <c r="L3746" i="3"/>
  <c r="K3746" i="3"/>
  <c r="G3746" i="3"/>
  <c r="C3746" i="3"/>
  <c r="D3746" i="3" s="1"/>
  <c r="N3745" i="3" a="1"/>
  <c r="N3745" i="3" s="1"/>
  <c r="M3745" i="3"/>
  <c r="L3745" i="3"/>
  <c r="K3745" i="3"/>
  <c r="G3745" i="3"/>
  <c r="C3745" i="3"/>
  <c r="D3745" i="3" s="1"/>
  <c r="N3744" i="3" a="1"/>
  <c r="N3744" i="3" s="1"/>
  <c r="M3744" i="3"/>
  <c r="L3744" i="3"/>
  <c r="K3744" i="3"/>
  <c r="G3744" i="3"/>
  <c r="C3744" i="3"/>
  <c r="D3744" i="3" s="1"/>
  <c r="N3743" i="3" a="1"/>
  <c r="N3743" i="3" s="1"/>
  <c r="M3743" i="3"/>
  <c r="L3743" i="3"/>
  <c r="K3743" i="3"/>
  <c r="G3743" i="3"/>
  <c r="C3743" i="3"/>
  <c r="D3743" i="3" s="1"/>
  <c r="N3742" i="3" a="1"/>
  <c r="N3742" i="3" s="1"/>
  <c r="M3742" i="3"/>
  <c r="L3742" i="3"/>
  <c r="K3742" i="3"/>
  <c r="G3742" i="3"/>
  <c r="C3742" i="3"/>
  <c r="D3742" i="3" s="1"/>
  <c r="N3741" i="3" a="1"/>
  <c r="N3741" i="3" s="1"/>
  <c r="M3741" i="3"/>
  <c r="L3741" i="3"/>
  <c r="K3741" i="3"/>
  <c r="G3741" i="3"/>
  <c r="C3741" i="3"/>
  <c r="D3741" i="3" s="1"/>
  <c r="N3740" i="3" a="1"/>
  <c r="N3740" i="3" s="1"/>
  <c r="M3740" i="3"/>
  <c r="L3740" i="3"/>
  <c r="K3740" i="3"/>
  <c r="G3740" i="3"/>
  <c r="C3740" i="3"/>
  <c r="D3740" i="3" s="1"/>
  <c r="N3739" i="3" a="1"/>
  <c r="N3739" i="3" s="1"/>
  <c r="M3739" i="3"/>
  <c r="L3739" i="3"/>
  <c r="K3739" i="3"/>
  <c r="G3739" i="3"/>
  <c r="C3739" i="3"/>
  <c r="D3739" i="3" s="1"/>
  <c r="N3738" i="3" a="1"/>
  <c r="N3738" i="3" s="1"/>
  <c r="M3738" i="3"/>
  <c r="L3738" i="3"/>
  <c r="K3738" i="3"/>
  <c r="G3738" i="3"/>
  <c r="C3738" i="3"/>
  <c r="D3738" i="3" s="1"/>
  <c r="N3737" i="3" a="1"/>
  <c r="N3737" i="3" s="1"/>
  <c r="M3737" i="3"/>
  <c r="L3737" i="3"/>
  <c r="K3737" i="3"/>
  <c r="G3737" i="3"/>
  <c r="C3737" i="3"/>
  <c r="D3737" i="3" s="1"/>
  <c r="N3736" i="3" a="1"/>
  <c r="N3736" i="3" s="1"/>
  <c r="M3736" i="3"/>
  <c r="L3736" i="3"/>
  <c r="K3736" i="3"/>
  <c r="G3736" i="3"/>
  <c r="C3736" i="3"/>
  <c r="D3736" i="3" s="1"/>
  <c r="N3735" i="3" a="1"/>
  <c r="N3735" i="3" s="1"/>
  <c r="M3735" i="3"/>
  <c r="L3735" i="3"/>
  <c r="K3735" i="3"/>
  <c r="G3735" i="3"/>
  <c r="C3735" i="3"/>
  <c r="D3735" i="3" s="1"/>
  <c r="N3734" i="3" a="1"/>
  <c r="N3734" i="3" s="1"/>
  <c r="M3734" i="3"/>
  <c r="L3734" i="3"/>
  <c r="K3734" i="3"/>
  <c r="G3734" i="3"/>
  <c r="C3734" i="3"/>
  <c r="D3734" i="3" s="1"/>
  <c r="N3733" i="3" a="1"/>
  <c r="N3733" i="3" s="1"/>
  <c r="M3733" i="3"/>
  <c r="L3733" i="3"/>
  <c r="K3733" i="3"/>
  <c r="G3733" i="3"/>
  <c r="C3733" i="3"/>
  <c r="D3733" i="3" s="1"/>
  <c r="N3732" i="3" a="1"/>
  <c r="N3732" i="3" s="1"/>
  <c r="M3732" i="3"/>
  <c r="L3732" i="3"/>
  <c r="K3732" i="3"/>
  <c r="G3732" i="3"/>
  <c r="C3732" i="3"/>
  <c r="D3732" i="3" s="1"/>
  <c r="N3731" i="3" a="1"/>
  <c r="N3731" i="3" s="1"/>
  <c r="M3731" i="3"/>
  <c r="L3731" i="3"/>
  <c r="K3731" i="3"/>
  <c r="G3731" i="3"/>
  <c r="C3731" i="3"/>
  <c r="D3731" i="3" s="1"/>
  <c r="N3730" i="3" a="1"/>
  <c r="N3730" i="3" s="1"/>
  <c r="M3730" i="3"/>
  <c r="L3730" i="3"/>
  <c r="K3730" i="3"/>
  <c r="G3730" i="3"/>
  <c r="C3730" i="3"/>
  <c r="D3730" i="3" s="1"/>
  <c r="N3729" i="3" a="1"/>
  <c r="N3729" i="3" s="1"/>
  <c r="M3729" i="3"/>
  <c r="L3729" i="3"/>
  <c r="K3729" i="3"/>
  <c r="G3729" i="3"/>
  <c r="C3729" i="3"/>
  <c r="D3729" i="3" s="1"/>
  <c r="N3728" i="3" a="1"/>
  <c r="N3728" i="3" s="1"/>
  <c r="M3728" i="3"/>
  <c r="L3728" i="3"/>
  <c r="K3728" i="3"/>
  <c r="G3728" i="3"/>
  <c r="C3728" i="3"/>
  <c r="D3728" i="3" s="1"/>
  <c r="N3727" i="3" a="1"/>
  <c r="N3727" i="3" s="1"/>
  <c r="M3727" i="3"/>
  <c r="L3727" i="3"/>
  <c r="K3727" i="3"/>
  <c r="G3727" i="3"/>
  <c r="C3727" i="3"/>
  <c r="D3727" i="3" s="1"/>
  <c r="N3726" i="3" a="1"/>
  <c r="N3726" i="3" s="1"/>
  <c r="M3726" i="3"/>
  <c r="L3726" i="3"/>
  <c r="K3726" i="3"/>
  <c r="G3726" i="3"/>
  <c r="C3726" i="3"/>
  <c r="D3726" i="3" s="1"/>
  <c r="N3725" i="3" a="1"/>
  <c r="N3725" i="3" s="1"/>
  <c r="M3725" i="3"/>
  <c r="L3725" i="3"/>
  <c r="K3725" i="3"/>
  <c r="G3725" i="3"/>
  <c r="C3725" i="3"/>
  <c r="D3725" i="3" s="1"/>
  <c r="N3724" i="3" a="1"/>
  <c r="N3724" i="3" s="1"/>
  <c r="M3724" i="3"/>
  <c r="L3724" i="3"/>
  <c r="K3724" i="3"/>
  <c r="G3724" i="3"/>
  <c r="C3724" i="3"/>
  <c r="D3724" i="3" s="1"/>
  <c r="N3723" i="3" a="1"/>
  <c r="N3723" i="3" s="1"/>
  <c r="M3723" i="3"/>
  <c r="L3723" i="3"/>
  <c r="K3723" i="3"/>
  <c r="G3723" i="3"/>
  <c r="C3723" i="3"/>
  <c r="D3723" i="3" s="1"/>
  <c r="N3722" i="3" a="1"/>
  <c r="N3722" i="3" s="1"/>
  <c r="M3722" i="3"/>
  <c r="L3722" i="3"/>
  <c r="K3722" i="3"/>
  <c r="G3722" i="3"/>
  <c r="C3722" i="3"/>
  <c r="D3722" i="3" s="1"/>
  <c r="N3721" i="3" a="1"/>
  <c r="N3721" i="3" s="1"/>
  <c r="M3721" i="3"/>
  <c r="L3721" i="3"/>
  <c r="K3721" i="3"/>
  <c r="G3721" i="3"/>
  <c r="C3721" i="3"/>
  <c r="D3721" i="3" s="1"/>
  <c r="N3720" i="3" a="1"/>
  <c r="N3720" i="3" s="1"/>
  <c r="M3720" i="3"/>
  <c r="L3720" i="3"/>
  <c r="K3720" i="3"/>
  <c r="G3720" i="3"/>
  <c r="C3720" i="3"/>
  <c r="D3720" i="3" s="1"/>
  <c r="N3719" i="3" a="1"/>
  <c r="N3719" i="3" s="1"/>
  <c r="M3719" i="3"/>
  <c r="L3719" i="3"/>
  <c r="K3719" i="3"/>
  <c r="G3719" i="3"/>
  <c r="C3719" i="3"/>
  <c r="D3719" i="3" s="1"/>
  <c r="N3718" i="3" a="1"/>
  <c r="N3718" i="3" s="1"/>
  <c r="M3718" i="3"/>
  <c r="L3718" i="3"/>
  <c r="K3718" i="3"/>
  <c r="G3718" i="3"/>
  <c r="C3718" i="3"/>
  <c r="D3718" i="3" s="1"/>
  <c r="N3717" i="3" a="1"/>
  <c r="N3717" i="3" s="1"/>
  <c r="M3717" i="3"/>
  <c r="L3717" i="3"/>
  <c r="K3717" i="3"/>
  <c r="G3717" i="3"/>
  <c r="C3717" i="3"/>
  <c r="D3717" i="3" s="1"/>
  <c r="N3716" i="3" a="1"/>
  <c r="N3716" i="3" s="1"/>
  <c r="M3716" i="3"/>
  <c r="L3716" i="3"/>
  <c r="K3716" i="3"/>
  <c r="G3716" i="3"/>
  <c r="C3716" i="3"/>
  <c r="D3716" i="3" s="1"/>
  <c r="N3715" i="3" a="1"/>
  <c r="N3715" i="3" s="1"/>
  <c r="M3715" i="3"/>
  <c r="L3715" i="3"/>
  <c r="K3715" i="3"/>
  <c r="G3715" i="3"/>
  <c r="C3715" i="3"/>
  <c r="D3715" i="3" s="1"/>
  <c r="N3714" i="3" a="1"/>
  <c r="N3714" i="3" s="1"/>
  <c r="M3714" i="3"/>
  <c r="L3714" i="3"/>
  <c r="K3714" i="3"/>
  <c r="G3714" i="3"/>
  <c r="C3714" i="3"/>
  <c r="D3714" i="3" s="1"/>
  <c r="N3713" i="3" a="1"/>
  <c r="N3713" i="3" s="1"/>
  <c r="M3713" i="3"/>
  <c r="L3713" i="3"/>
  <c r="K3713" i="3"/>
  <c r="G3713" i="3"/>
  <c r="C3713" i="3"/>
  <c r="D3713" i="3" s="1"/>
  <c r="N3712" i="3" a="1"/>
  <c r="N3712" i="3" s="1"/>
  <c r="M3712" i="3"/>
  <c r="L3712" i="3"/>
  <c r="K3712" i="3"/>
  <c r="G3712" i="3"/>
  <c r="C3712" i="3"/>
  <c r="D3712" i="3" s="1"/>
  <c r="N3711" i="3" a="1"/>
  <c r="N3711" i="3" s="1"/>
  <c r="M3711" i="3"/>
  <c r="L3711" i="3"/>
  <c r="K3711" i="3"/>
  <c r="G3711" i="3"/>
  <c r="C3711" i="3"/>
  <c r="D3711" i="3" s="1"/>
  <c r="N3710" i="3" a="1"/>
  <c r="N3710" i="3" s="1"/>
  <c r="M3710" i="3"/>
  <c r="L3710" i="3"/>
  <c r="K3710" i="3"/>
  <c r="G3710" i="3"/>
  <c r="C3710" i="3"/>
  <c r="D3710" i="3" s="1"/>
  <c r="N3709" i="3" a="1"/>
  <c r="N3709" i="3" s="1"/>
  <c r="M3709" i="3"/>
  <c r="L3709" i="3"/>
  <c r="K3709" i="3"/>
  <c r="G3709" i="3"/>
  <c r="C3709" i="3"/>
  <c r="D3709" i="3" s="1"/>
  <c r="N3708" i="3" a="1"/>
  <c r="N3708" i="3" s="1"/>
  <c r="M3708" i="3"/>
  <c r="L3708" i="3"/>
  <c r="K3708" i="3"/>
  <c r="G3708" i="3"/>
  <c r="C3708" i="3"/>
  <c r="D3708" i="3" s="1"/>
  <c r="N3707" i="3" a="1"/>
  <c r="N3707" i="3" s="1"/>
  <c r="M3707" i="3"/>
  <c r="L3707" i="3"/>
  <c r="K3707" i="3"/>
  <c r="G3707" i="3"/>
  <c r="C3707" i="3"/>
  <c r="D3707" i="3" s="1"/>
  <c r="N3706" i="3" a="1"/>
  <c r="N3706" i="3" s="1"/>
  <c r="M3706" i="3"/>
  <c r="L3706" i="3"/>
  <c r="K3706" i="3"/>
  <c r="G3706" i="3"/>
  <c r="C3706" i="3"/>
  <c r="D3706" i="3" s="1"/>
  <c r="N3705" i="3" a="1"/>
  <c r="N3705" i="3" s="1"/>
  <c r="M3705" i="3"/>
  <c r="L3705" i="3"/>
  <c r="K3705" i="3"/>
  <c r="G3705" i="3"/>
  <c r="C3705" i="3"/>
  <c r="D3705" i="3" s="1"/>
  <c r="N3704" i="3" a="1"/>
  <c r="N3704" i="3" s="1"/>
  <c r="M3704" i="3"/>
  <c r="L3704" i="3"/>
  <c r="K3704" i="3"/>
  <c r="G3704" i="3"/>
  <c r="C3704" i="3"/>
  <c r="D3704" i="3" s="1"/>
  <c r="N3703" i="3" a="1"/>
  <c r="N3703" i="3" s="1"/>
  <c r="M3703" i="3"/>
  <c r="L3703" i="3"/>
  <c r="K3703" i="3"/>
  <c r="G3703" i="3"/>
  <c r="C3703" i="3"/>
  <c r="D3703" i="3" s="1"/>
  <c r="N3702" i="3" a="1"/>
  <c r="N3702" i="3" s="1"/>
  <c r="M3702" i="3"/>
  <c r="L3702" i="3"/>
  <c r="K3702" i="3"/>
  <c r="G3702" i="3"/>
  <c r="C3702" i="3"/>
  <c r="D3702" i="3" s="1"/>
  <c r="N3701" i="3" a="1"/>
  <c r="N3701" i="3" s="1"/>
  <c r="M3701" i="3"/>
  <c r="L3701" i="3"/>
  <c r="K3701" i="3"/>
  <c r="G3701" i="3"/>
  <c r="C3701" i="3"/>
  <c r="D3701" i="3" s="1"/>
  <c r="N3700" i="3" a="1"/>
  <c r="N3700" i="3" s="1"/>
  <c r="M3700" i="3"/>
  <c r="L3700" i="3"/>
  <c r="K3700" i="3"/>
  <c r="G3700" i="3"/>
  <c r="C3700" i="3"/>
  <c r="D3700" i="3" s="1"/>
  <c r="N3699" i="3" a="1"/>
  <c r="N3699" i="3" s="1"/>
  <c r="M3699" i="3"/>
  <c r="L3699" i="3"/>
  <c r="K3699" i="3"/>
  <c r="G3699" i="3"/>
  <c r="C3699" i="3"/>
  <c r="D3699" i="3" s="1"/>
  <c r="N3698" i="3" a="1"/>
  <c r="N3698" i="3" s="1"/>
  <c r="M3698" i="3"/>
  <c r="L3698" i="3"/>
  <c r="K3698" i="3"/>
  <c r="G3698" i="3"/>
  <c r="C3698" i="3"/>
  <c r="D3698" i="3" s="1"/>
  <c r="N3697" i="3" a="1"/>
  <c r="N3697" i="3" s="1"/>
  <c r="M3697" i="3"/>
  <c r="L3697" i="3"/>
  <c r="K3697" i="3"/>
  <c r="G3697" i="3"/>
  <c r="C3697" i="3"/>
  <c r="D3697" i="3" s="1"/>
  <c r="N3696" i="3" a="1"/>
  <c r="N3696" i="3" s="1"/>
  <c r="M3696" i="3"/>
  <c r="L3696" i="3"/>
  <c r="K3696" i="3"/>
  <c r="G3696" i="3"/>
  <c r="C3696" i="3"/>
  <c r="D3696" i="3" s="1"/>
  <c r="N3695" i="3" a="1"/>
  <c r="N3695" i="3" s="1"/>
  <c r="M3695" i="3"/>
  <c r="L3695" i="3"/>
  <c r="K3695" i="3"/>
  <c r="G3695" i="3"/>
  <c r="C3695" i="3"/>
  <c r="D3695" i="3" s="1"/>
  <c r="N3694" i="3" a="1"/>
  <c r="N3694" i="3" s="1"/>
  <c r="M3694" i="3"/>
  <c r="L3694" i="3"/>
  <c r="K3694" i="3"/>
  <c r="G3694" i="3"/>
  <c r="C3694" i="3"/>
  <c r="D3694" i="3" s="1"/>
  <c r="N3693" i="3" a="1"/>
  <c r="N3693" i="3" s="1"/>
  <c r="M3693" i="3"/>
  <c r="L3693" i="3"/>
  <c r="K3693" i="3"/>
  <c r="G3693" i="3"/>
  <c r="C3693" i="3"/>
  <c r="D3693" i="3" s="1"/>
  <c r="N3692" i="3" a="1"/>
  <c r="N3692" i="3" s="1"/>
  <c r="M3692" i="3"/>
  <c r="L3692" i="3"/>
  <c r="K3692" i="3"/>
  <c r="G3692" i="3"/>
  <c r="C3692" i="3"/>
  <c r="D3692" i="3" s="1"/>
  <c r="N3691" i="3" a="1"/>
  <c r="N3691" i="3" s="1"/>
  <c r="M3691" i="3"/>
  <c r="L3691" i="3"/>
  <c r="K3691" i="3"/>
  <c r="G3691" i="3"/>
  <c r="C3691" i="3"/>
  <c r="D3691" i="3" s="1"/>
  <c r="N3690" i="3" a="1"/>
  <c r="N3690" i="3" s="1"/>
  <c r="M3690" i="3"/>
  <c r="L3690" i="3"/>
  <c r="K3690" i="3"/>
  <c r="G3690" i="3"/>
  <c r="C3690" i="3"/>
  <c r="D3690" i="3" s="1"/>
  <c r="N3689" i="3" a="1"/>
  <c r="N3689" i="3" s="1"/>
  <c r="M3689" i="3"/>
  <c r="L3689" i="3"/>
  <c r="K3689" i="3"/>
  <c r="G3689" i="3"/>
  <c r="C3689" i="3"/>
  <c r="D3689" i="3" s="1"/>
  <c r="N3688" i="3" a="1"/>
  <c r="N3688" i="3" s="1"/>
  <c r="M3688" i="3"/>
  <c r="L3688" i="3"/>
  <c r="K3688" i="3"/>
  <c r="G3688" i="3"/>
  <c r="C3688" i="3"/>
  <c r="D3688" i="3" s="1"/>
  <c r="N3687" i="3" a="1"/>
  <c r="N3687" i="3" s="1"/>
  <c r="M3687" i="3"/>
  <c r="L3687" i="3"/>
  <c r="K3687" i="3"/>
  <c r="G3687" i="3"/>
  <c r="C3687" i="3"/>
  <c r="D3687" i="3" s="1"/>
  <c r="N3686" i="3" a="1"/>
  <c r="N3686" i="3" s="1"/>
  <c r="M3686" i="3"/>
  <c r="L3686" i="3"/>
  <c r="K3686" i="3"/>
  <c r="G3686" i="3"/>
  <c r="C3686" i="3"/>
  <c r="D3686" i="3" s="1"/>
  <c r="N3685" i="3" a="1"/>
  <c r="N3685" i="3" s="1"/>
  <c r="M3685" i="3"/>
  <c r="L3685" i="3"/>
  <c r="K3685" i="3"/>
  <c r="G3685" i="3"/>
  <c r="C3685" i="3"/>
  <c r="D3685" i="3" s="1"/>
  <c r="N3684" i="3" a="1"/>
  <c r="N3684" i="3" s="1"/>
  <c r="M3684" i="3"/>
  <c r="L3684" i="3"/>
  <c r="K3684" i="3"/>
  <c r="G3684" i="3"/>
  <c r="C3684" i="3"/>
  <c r="D3684" i="3" s="1"/>
  <c r="N3683" i="3" a="1"/>
  <c r="N3683" i="3" s="1"/>
  <c r="M3683" i="3"/>
  <c r="L3683" i="3"/>
  <c r="K3683" i="3"/>
  <c r="G3683" i="3"/>
  <c r="C3683" i="3"/>
  <c r="D3683" i="3" s="1"/>
  <c r="N3682" i="3" a="1"/>
  <c r="N3682" i="3" s="1"/>
  <c r="M3682" i="3"/>
  <c r="L3682" i="3"/>
  <c r="K3682" i="3"/>
  <c r="G3682" i="3"/>
  <c r="C3682" i="3"/>
  <c r="D3682" i="3" s="1"/>
  <c r="N3681" i="3" a="1"/>
  <c r="N3681" i="3" s="1"/>
  <c r="M3681" i="3"/>
  <c r="L3681" i="3"/>
  <c r="K3681" i="3"/>
  <c r="G3681" i="3"/>
  <c r="C3681" i="3"/>
  <c r="D3681" i="3" s="1"/>
  <c r="N3680" i="3" a="1"/>
  <c r="N3680" i="3" s="1"/>
  <c r="M3680" i="3"/>
  <c r="L3680" i="3"/>
  <c r="K3680" i="3"/>
  <c r="G3680" i="3"/>
  <c r="C3680" i="3"/>
  <c r="D3680" i="3" s="1"/>
  <c r="N3679" i="3" a="1"/>
  <c r="N3679" i="3" s="1"/>
  <c r="M3679" i="3"/>
  <c r="L3679" i="3"/>
  <c r="K3679" i="3"/>
  <c r="G3679" i="3"/>
  <c r="C3679" i="3"/>
  <c r="D3679" i="3" s="1"/>
  <c r="N3678" i="3" a="1"/>
  <c r="N3678" i="3" s="1"/>
  <c r="M3678" i="3"/>
  <c r="L3678" i="3"/>
  <c r="K3678" i="3"/>
  <c r="G3678" i="3"/>
  <c r="C3678" i="3"/>
  <c r="D3678" i="3" s="1"/>
  <c r="N3677" i="3" a="1"/>
  <c r="N3677" i="3" s="1"/>
  <c r="M3677" i="3"/>
  <c r="L3677" i="3"/>
  <c r="K3677" i="3"/>
  <c r="G3677" i="3"/>
  <c r="C3677" i="3"/>
  <c r="D3677" i="3" s="1"/>
  <c r="N3676" i="3" a="1"/>
  <c r="N3676" i="3" s="1"/>
  <c r="M3676" i="3"/>
  <c r="L3676" i="3"/>
  <c r="K3676" i="3"/>
  <c r="G3676" i="3"/>
  <c r="C3676" i="3"/>
  <c r="D3676" i="3" s="1"/>
  <c r="N3675" i="3" a="1"/>
  <c r="N3675" i="3" s="1"/>
  <c r="M3675" i="3"/>
  <c r="L3675" i="3"/>
  <c r="K3675" i="3"/>
  <c r="G3675" i="3"/>
  <c r="C3675" i="3"/>
  <c r="D3675" i="3" s="1"/>
  <c r="N3674" i="3" a="1"/>
  <c r="N3674" i="3" s="1"/>
  <c r="M3674" i="3"/>
  <c r="L3674" i="3"/>
  <c r="K3674" i="3"/>
  <c r="G3674" i="3"/>
  <c r="C3674" i="3"/>
  <c r="D3674" i="3" s="1"/>
  <c r="N3673" i="3" a="1"/>
  <c r="N3673" i="3" s="1"/>
  <c r="M3673" i="3"/>
  <c r="L3673" i="3"/>
  <c r="K3673" i="3"/>
  <c r="G3673" i="3"/>
  <c r="C3673" i="3"/>
  <c r="D3673" i="3" s="1"/>
  <c r="N3672" i="3" a="1"/>
  <c r="N3672" i="3" s="1"/>
  <c r="M3672" i="3"/>
  <c r="L3672" i="3"/>
  <c r="K3672" i="3"/>
  <c r="G3672" i="3"/>
  <c r="C3672" i="3"/>
  <c r="D3672" i="3" s="1"/>
  <c r="N3671" i="3" a="1"/>
  <c r="N3671" i="3" s="1"/>
  <c r="M3671" i="3"/>
  <c r="L3671" i="3"/>
  <c r="K3671" i="3"/>
  <c r="G3671" i="3"/>
  <c r="C3671" i="3"/>
  <c r="D3671" i="3" s="1"/>
  <c r="N3670" i="3" a="1"/>
  <c r="N3670" i="3" s="1"/>
  <c r="M3670" i="3"/>
  <c r="L3670" i="3"/>
  <c r="K3670" i="3"/>
  <c r="G3670" i="3"/>
  <c r="C3670" i="3"/>
  <c r="D3670" i="3" s="1"/>
  <c r="N3669" i="3" a="1"/>
  <c r="N3669" i="3" s="1"/>
  <c r="M3669" i="3"/>
  <c r="L3669" i="3"/>
  <c r="K3669" i="3"/>
  <c r="G3669" i="3"/>
  <c r="C3669" i="3"/>
  <c r="D3669" i="3" s="1"/>
  <c r="N3668" i="3" a="1"/>
  <c r="N3668" i="3" s="1"/>
  <c r="M3668" i="3"/>
  <c r="L3668" i="3"/>
  <c r="K3668" i="3"/>
  <c r="G3668" i="3"/>
  <c r="C3668" i="3"/>
  <c r="D3668" i="3" s="1"/>
  <c r="N3667" i="3" a="1"/>
  <c r="N3667" i="3" s="1"/>
  <c r="M3667" i="3"/>
  <c r="L3667" i="3"/>
  <c r="K3667" i="3"/>
  <c r="G3667" i="3"/>
  <c r="C3667" i="3"/>
  <c r="D3667" i="3" s="1"/>
  <c r="N3666" i="3" a="1"/>
  <c r="N3666" i="3" s="1"/>
  <c r="M3666" i="3"/>
  <c r="L3666" i="3"/>
  <c r="K3666" i="3"/>
  <c r="G3666" i="3"/>
  <c r="C3666" i="3"/>
  <c r="D3666" i="3" s="1"/>
  <c r="N3665" i="3" a="1"/>
  <c r="N3665" i="3" s="1"/>
  <c r="M3665" i="3"/>
  <c r="L3665" i="3"/>
  <c r="K3665" i="3"/>
  <c r="G3665" i="3"/>
  <c r="C3665" i="3"/>
  <c r="D3665" i="3" s="1"/>
  <c r="N3664" i="3" a="1"/>
  <c r="N3664" i="3" s="1"/>
  <c r="M3664" i="3"/>
  <c r="L3664" i="3"/>
  <c r="K3664" i="3"/>
  <c r="G3664" i="3"/>
  <c r="C3664" i="3"/>
  <c r="D3664" i="3" s="1"/>
  <c r="N3663" i="3" a="1"/>
  <c r="N3663" i="3" s="1"/>
  <c r="M3663" i="3"/>
  <c r="L3663" i="3"/>
  <c r="K3663" i="3"/>
  <c r="G3663" i="3"/>
  <c r="C3663" i="3"/>
  <c r="D3663" i="3" s="1"/>
  <c r="N3662" i="3" a="1"/>
  <c r="N3662" i="3" s="1"/>
  <c r="M3662" i="3"/>
  <c r="L3662" i="3"/>
  <c r="K3662" i="3"/>
  <c r="G3662" i="3"/>
  <c r="C3662" i="3"/>
  <c r="D3662" i="3" s="1"/>
  <c r="N3661" i="3" a="1"/>
  <c r="N3661" i="3" s="1"/>
  <c r="M3661" i="3"/>
  <c r="L3661" i="3"/>
  <c r="K3661" i="3"/>
  <c r="G3661" i="3"/>
  <c r="C3661" i="3"/>
  <c r="D3661" i="3" s="1"/>
  <c r="N3660" i="3" a="1"/>
  <c r="N3660" i="3" s="1"/>
  <c r="M3660" i="3"/>
  <c r="L3660" i="3"/>
  <c r="K3660" i="3"/>
  <c r="G3660" i="3"/>
  <c r="C3660" i="3"/>
  <c r="D3660" i="3" s="1"/>
  <c r="N3659" i="3" a="1"/>
  <c r="N3659" i="3" s="1"/>
  <c r="M3659" i="3"/>
  <c r="L3659" i="3"/>
  <c r="K3659" i="3"/>
  <c r="G3659" i="3"/>
  <c r="C3659" i="3"/>
  <c r="D3659" i="3" s="1"/>
  <c r="N3658" i="3" a="1"/>
  <c r="N3658" i="3" s="1"/>
  <c r="M3658" i="3"/>
  <c r="L3658" i="3"/>
  <c r="K3658" i="3"/>
  <c r="G3658" i="3"/>
  <c r="C3658" i="3"/>
  <c r="D3658" i="3" s="1"/>
  <c r="N3657" i="3" a="1"/>
  <c r="N3657" i="3" s="1"/>
  <c r="M3657" i="3"/>
  <c r="L3657" i="3"/>
  <c r="K3657" i="3"/>
  <c r="G3657" i="3"/>
  <c r="C3657" i="3"/>
  <c r="D3657" i="3" s="1"/>
  <c r="N3656" i="3" a="1"/>
  <c r="N3656" i="3" s="1"/>
  <c r="M3656" i="3"/>
  <c r="L3656" i="3"/>
  <c r="K3656" i="3"/>
  <c r="G3656" i="3"/>
  <c r="C3656" i="3"/>
  <c r="D3656" i="3" s="1"/>
  <c r="N3655" i="3" a="1"/>
  <c r="N3655" i="3" s="1"/>
  <c r="M3655" i="3"/>
  <c r="L3655" i="3"/>
  <c r="K3655" i="3"/>
  <c r="G3655" i="3"/>
  <c r="C3655" i="3"/>
  <c r="D3655" i="3" s="1"/>
  <c r="N3654" i="3" a="1"/>
  <c r="N3654" i="3" s="1"/>
  <c r="M3654" i="3"/>
  <c r="L3654" i="3"/>
  <c r="K3654" i="3"/>
  <c r="G3654" i="3"/>
  <c r="C3654" i="3"/>
  <c r="D3654" i="3" s="1"/>
  <c r="N3653" i="3" a="1"/>
  <c r="N3653" i="3" s="1"/>
  <c r="M3653" i="3"/>
  <c r="L3653" i="3"/>
  <c r="K3653" i="3"/>
  <c r="G3653" i="3"/>
  <c r="C3653" i="3"/>
  <c r="D3653" i="3" s="1"/>
  <c r="N3652" i="3" a="1"/>
  <c r="N3652" i="3" s="1"/>
  <c r="M3652" i="3"/>
  <c r="L3652" i="3"/>
  <c r="K3652" i="3"/>
  <c r="G3652" i="3"/>
  <c r="C3652" i="3"/>
  <c r="D3652" i="3" s="1"/>
  <c r="N3651" i="3" a="1"/>
  <c r="N3651" i="3" s="1"/>
  <c r="M3651" i="3"/>
  <c r="L3651" i="3"/>
  <c r="K3651" i="3"/>
  <c r="G3651" i="3"/>
  <c r="C3651" i="3"/>
  <c r="D3651" i="3" s="1"/>
  <c r="N3650" i="3" a="1"/>
  <c r="N3650" i="3" s="1"/>
  <c r="M3650" i="3"/>
  <c r="L3650" i="3"/>
  <c r="K3650" i="3"/>
  <c r="G3650" i="3"/>
  <c r="C3650" i="3"/>
  <c r="D3650" i="3" s="1"/>
  <c r="N3649" i="3" a="1"/>
  <c r="N3649" i="3" s="1"/>
  <c r="M3649" i="3"/>
  <c r="L3649" i="3"/>
  <c r="K3649" i="3"/>
  <c r="G3649" i="3"/>
  <c r="C3649" i="3"/>
  <c r="D3649" i="3" s="1"/>
  <c r="N3648" i="3" a="1"/>
  <c r="N3648" i="3" s="1"/>
  <c r="M3648" i="3"/>
  <c r="L3648" i="3"/>
  <c r="K3648" i="3"/>
  <c r="G3648" i="3"/>
  <c r="C3648" i="3"/>
  <c r="D3648" i="3" s="1"/>
  <c r="N3647" i="3" a="1"/>
  <c r="N3647" i="3" s="1"/>
  <c r="M3647" i="3"/>
  <c r="L3647" i="3"/>
  <c r="K3647" i="3"/>
  <c r="G3647" i="3"/>
  <c r="C3647" i="3"/>
  <c r="D3647" i="3" s="1"/>
  <c r="N3646" i="3" a="1"/>
  <c r="N3646" i="3" s="1"/>
  <c r="M3646" i="3"/>
  <c r="L3646" i="3"/>
  <c r="K3646" i="3"/>
  <c r="G3646" i="3"/>
  <c r="C3646" i="3"/>
  <c r="D3646" i="3" s="1"/>
  <c r="N3645" i="3" a="1"/>
  <c r="N3645" i="3" s="1"/>
  <c r="M3645" i="3"/>
  <c r="L3645" i="3"/>
  <c r="K3645" i="3"/>
  <c r="G3645" i="3"/>
  <c r="C3645" i="3"/>
  <c r="D3645" i="3" s="1"/>
  <c r="N3644" i="3" a="1"/>
  <c r="N3644" i="3" s="1"/>
  <c r="M3644" i="3"/>
  <c r="L3644" i="3"/>
  <c r="K3644" i="3"/>
  <c r="G3644" i="3"/>
  <c r="C3644" i="3"/>
  <c r="D3644" i="3" s="1"/>
  <c r="N3643" i="3" a="1"/>
  <c r="N3643" i="3" s="1"/>
  <c r="M3643" i="3"/>
  <c r="L3643" i="3"/>
  <c r="K3643" i="3"/>
  <c r="G3643" i="3"/>
  <c r="C3643" i="3"/>
  <c r="D3643" i="3" s="1"/>
  <c r="N3642" i="3" a="1"/>
  <c r="N3642" i="3" s="1"/>
  <c r="M3642" i="3"/>
  <c r="L3642" i="3"/>
  <c r="K3642" i="3"/>
  <c r="G3642" i="3"/>
  <c r="C3642" i="3"/>
  <c r="D3642" i="3" s="1"/>
  <c r="N3641" i="3" a="1"/>
  <c r="N3641" i="3" s="1"/>
  <c r="M3641" i="3"/>
  <c r="L3641" i="3"/>
  <c r="K3641" i="3"/>
  <c r="G3641" i="3"/>
  <c r="C3641" i="3"/>
  <c r="D3641" i="3" s="1"/>
  <c r="N3640" i="3" a="1"/>
  <c r="N3640" i="3" s="1"/>
  <c r="M3640" i="3"/>
  <c r="L3640" i="3"/>
  <c r="K3640" i="3"/>
  <c r="G3640" i="3"/>
  <c r="C3640" i="3"/>
  <c r="D3640" i="3" s="1"/>
  <c r="N3639" i="3" a="1"/>
  <c r="N3639" i="3" s="1"/>
  <c r="M3639" i="3"/>
  <c r="L3639" i="3"/>
  <c r="K3639" i="3"/>
  <c r="G3639" i="3"/>
  <c r="C3639" i="3"/>
  <c r="D3639" i="3" s="1"/>
  <c r="N3638" i="3" a="1"/>
  <c r="N3638" i="3" s="1"/>
  <c r="M3638" i="3"/>
  <c r="L3638" i="3"/>
  <c r="K3638" i="3"/>
  <c r="G3638" i="3"/>
  <c r="C3638" i="3"/>
  <c r="D3638" i="3" s="1"/>
  <c r="N3637" i="3" a="1"/>
  <c r="N3637" i="3" s="1"/>
  <c r="M3637" i="3"/>
  <c r="L3637" i="3"/>
  <c r="K3637" i="3"/>
  <c r="G3637" i="3"/>
  <c r="C3637" i="3"/>
  <c r="D3637" i="3" s="1"/>
  <c r="N3636" i="3" a="1"/>
  <c r="N3636" i="3" s="1"/>
  <c r="M3636" i="3"/>
  <c r="L3636" i="3"/>
  <c r="K3636" i="3"/>
  <c r="G3636" i="3"/>
  <c r="C3636" i="3"/>
  <c r="D3636" i="3" s="1"/>
  <c r="N3635" i="3" a="1"/>
  <c r="N3635" i="3" s="1"/>
  <c r="M3635" i="3"/>
  <c r="L3635" i="3"/>
  <c r="K3635" i="3"/>
  <c r="G3635" i="3"/>
  <c r="C3635" i="3"/>
  <c r="D3635" i="3" s="1"/>
  <c r="N3634" i="3" a="1"/>
  <c r="N3634" i="3" s="1"/>
  <c r="M3634" i="3"/>
  <c r="L3634" i="3"/>
  <c r="K3634" i="3"/>
  <c r="G3634" i="3"/>
  <c r="C3634" i="3"/>
  <c r="D3634" i="3" s="1"/>
  <c r="N3633" i="3" a="1"/>
  <c r="N3633" i="3" s="1"/>
  <c r="M3633" i="3"/>
  <c r="L3633" i="3"/>
  <c r="K3633" i="3"/>
  <c r="G3633" i="3"/>
  <c r="C3633" i="3"/>
  <c r="D3633" i="3" s="1"/>
  <c r="N3632" i="3" a="1"/>
  <c r="N3632" i="3" s="1"/>
  <c r="M3632" i="3"/>
  <c r="L3632" i="3"/>
  <c r="K3632" i="3"/>
  <c r="G3632" i="3"/>
  <c r="C3632" i="3"/>
  <c r="D3632" i="3" s="1"/>
  <c r="N3631" i="3" a="1"/>
  <c r="N3631" i="3" s="1"/>
  <c r="M3631" i="3"/>
  <c r="L3631" i="3"/>
  <c r="K3631" i="3"/>
  <c r="G3631" i="3"/>
  <c r="C3631" i="3"/>
  <c r="D3631" i="3" s="1"/>
  <c r="N3630" i="3" a="1"/>
  <c r="N3630" i="3" s="1"/>
  <c r="M3630" i="3"/>
  <c r="L3630" i="3"/>
  <c r="K3630" i="3"/>
  <c r="G3630" i="3"/>
  <c r="C3630" i="3"/>
  <c r="D3630" i="3" s="1"/>
  <c r="N3629" i="3" a="1"/>
  <c r="N3629" i="3" s="1"/>
  <c r="M3629" i="3"/>
  <c r="L3629" i="3"/>
  <c r="K3629" i="3"/>
  <c r="G3629" i="3"/>
  <c r="C3629" i="3"/>
  <c r="D3629" i="3" s="1"/>
  <c r="N3628" i="3" a="1"/>
  <c r="N3628" i="3" s="1"/>
  <c r="M3628" i="3"/>
  <c r="L3628" i="3"/>
  <c r="K3628" i="3"/>
  <c r="G3628" i="3"/>
  <c r="C3628" i="3"/>
  <c r="D3628" i="3" s="1"/>
  <c r="N3627" i="3" a="1"/>
  <c r="N3627" i="3" s="1"/>
  <c r="M3627" i="3"/>
  <c r="L3627" i="3"/>
  <c r="K3627" i="3"/>
  <c r="G3627" i="3"/>
  <c r="C3627" i="3"/>
  <c r="D3627" i="3" s="1"/>
  <c r="N3626" i="3" a="1"/>
  <c r="N3626" i="3" s="1"/>
  <c r="M3626" i="3"/>
  <c r="L3626" i="3"/>
  <c r="K3626" i="3"/>
  <c r="G3626" i="3"/>
  <c r="C3626" i="3"/>
  <c r="D3626" i="3" s="1"/>
  <c r="N3625" i="3" a="1"/>
  <c r="N3625" i="3" s="1"/>
  <c r="M3625" i="3"/>
  <c r="L3625" i="3"/>
  <c r="K3625" i="3"/>
  <c r="G3625" i="3"/>
  <c r="C3625" i="3"/>
  <c r="D3625" i="3" s="1"/>
  <c r="N3624" i="3" a="1"/>
  <c r="N3624" i="3" s="1"/>
  <c r="M3624" i="3"/>
  <c r="L3624" i="3"/>
  <c r="K3624" i="3"/>
  <c r="G3624" i="3"/>
  <c r="C3624" i="3"/>
  <c r="D3624" i="3" s="1"/>
  <c r="N3623" i="3" a="1"/>
  <c r="N3623" i="3" s="1"/>
  <c r="M3623" i="3"/>
  <c r="L3623" i="3"/>
  <c r="K3623" i="3"/>
  <c r="G3623" i="3"/>
  <c r="C3623" i="3"/>
  <c r="D3623" i="3" s="1"/>
  <c r="N3622" i="3" a="1"/>
  <c r="N3622" i="3" s="1"/>
  <c r="M3622" i="3"/>
  <c r="L3622" i="3"/>
  <c r="K3622" i="3"/>
  <c r="G3622" i="3"/>
  <c r="C3622" i="3"/>
  <c r="D3622" i="3" s="1"/>
  <c r="N3621" i="3" a="1"/>
  <c r="N3621" i="3" s="1"/>
  <c r="M3621" i="3"/>
  <c r="L3621" i="3"/>
  <c r="K3621" i="3"/>
  <c r="G3621" i="3"/>
  <c r="C3621" i="3"/>
  <c r="D3621" i="3" s="1"/>
  <c r="N3620" i="3" a="1"/>
  <c r="N3620" i="3" s="1"/>
  <c r="M3620" i="3"/>
  <c r="L3620" i="3"/>
  <c r="K3620" i="3"/>
  <c r="G3620" i="3"/>
  <c r="C3620" i="3"/>
  <c r="D3620" i="3" s="1"/>
  <c r="N3619" i="3" a="1"/>
  <c r="N3619" i="3" s="1"/>
  <c r="M3619" i="3"/>
  <c r="L3619" i="3"/>
  <c r="K3619" i="3"/>
  <c r="G3619" i="3"/>
  <c r="C3619" i="3"/>
  <c r="D3619" i="3" s="1"/>
  <c r="N3618" i="3" a="1"/>
  <c r="N3618" i="3" s="1"/>
  <c r="M3618" i="3"/>
  <c r="L3618" i="3"/>
  <c r="K3618" i="3"/>
  <c r="G3618" i="3"/>
  <c r="C3618" i="3"/>
  <c r="D3618" i="3" s="1"/>
  <c r="N3617" i="3" a="1"/>
  <c r="N3617" i="3" s="1"/>
  <c r="M3617" i="3"/>
  <c r="L3617" i="3"/>
  <c r="K3617" i="3"/>
  <c r="G3617" i="3"/>
  <c r="C3617" i="3"/>
  <c r="D3617" i="3" s="1"/>
  <c r="N3616" i="3" a="1"/>
  <c r="N3616" i="3" s="1"/>
  <c r="M3616" i="3"/>
  <c r="L3616" i="3"/>
  <c r="K3616" i="3"/>
  <c r="G3616" i="3"/>
  <c r="C3616" i="3"/>
  <c r="D3616" i="3" s="1"/>
  <c r="N3615" i="3" a="1"/>
  <c r="N3615" i="3" s="1"/>
  <c r="M3615" i="3"/>
  <c r="L3615" i="3"/>
  <c r="K3615" i="3"/>
  <c r="G3615" i="3"/>
  <c r="C3615" i="3"/>
  <c r="D3615" i="3" s="1"/>
  <c r="N3614" i="3" a="1"/>
  <c r="N3614" i="3" s="1"/>
  <c r="M3614" i="3"/>
  <c r="L3614" i="3"/>
  <c r="K3614" i="3"/>
  <c r="G3614" i="3"/>
  <c r="C3614" i="3"/>
  <c r="D3614" i="3" s="1"/>
  <c r="N3613" i="3" a="1"/>
  <c r="N3613" i="3" s="1"/>
  <c r="M3613" i="3"/>
  <c r="L3613" i="3"/>
  <c r="K3613" i="3"/>
  <c r="G3613" i="3"/>
  <c r="C3613" i="3"/>
  <c r="D3613" i="3" s="1"/>
  <c r="N3612" i="3" a="1"/>
  <c r="N3612" i="3" s="1"/>
  <c r="M3612" i="3"/>
  <c r="L3612" i="3"/>
  <c r="K3612" i="3"/>
  <c r="G3612" i="3"/>
  <c r="C3612" i="3"/>
  <c r="D3612" i="3" s="1"/>
  <c r="N3611" i="3" a="1"/>
  <c r="N3611" i="3" s="1"/>
  <c r="M3611" i="3"/>
  <c r="L3611" i="3"/>
  <c r="K3611" i="3"/>
  <c r="G3611" i="3"/>
  <c r="C3611" i="3"/>
  <c r="D3611" i="3" s="1"/>
  <c r="N3610" i="3" a="1"/>
  <c r="N3610" i="3" s="1"/>
  <c r="M3610" i="3"/>
  <c r="L3610" i="3"/>
  <c r="K3610" i="3"/>
  <c r="G3610" i="3"/>
  <c r="C3610" i="3"/>
  <c r="D3610" i="3" s="1"/>
  <c r="N3609" i="3" a="1"/>
  <c r="N3609" i="3" s="1"/>
  <c r="M3609" i="3"/>
  <c r="L3609" i="3"/>
  <c r="K3609" i="3"/>
  <c r="G3609" i="3"/>
  <c r="C3609" i="3"/>
  <c r="D3609" i="3" s="1"/>
  <c r="N3608" i="3" a="1"/>
  <c r="N3608" i="3" s="1"/>
  <c r="M3608" i="3"/>
  <c r="L3608" i="3"/>
  <c r="K3608" i="3"/>
  <c r="G3608" i="3"/>
  <c r="C3608" i="3"/>
  <c r="D3608" i="3" s="1"/>
  <c r="N3607" i="3" a="1"/>
  <c r="N3607" i="3" s="1"/>
  <c r="M3607" i="3"/>
  <c r="L3607" i="3"/>
  <c r="K3607" i="3"/>
  <c r="G3607" i="3"/>
  <c r="C3607" i="3"/>
  <c r="D3607" i="3" s="1"/>
  <c r="N3606" i="3" a="1"/>
  <c r="N3606" i="3" s="1"/>
  <c r="M3606" i="3"/>
  <c r="L3606" i="3"/>
  <c r="K3606" i="3"/>
  <c r="G3606" i="3"/>
  <c r="C3606" i="3"/>
  <c r="D3606" i="3" s="1"/>
  <c r="N3605" i="3" a="1"/>
  <c r="N3605" i="3" s="1"/>
  <c r="M3605" i="3"/>
  <c r="L3605" i="3"/>
  <c r="K3605" i="3"/>
  <c r="G3605" i="3"/>
  <c r="C3605" i="3"/>
  <c r="D3605" i="3" s="1"/>
  <c r="N3604" i="3" a="1"/>
  <c r="N3604" i="3" s="1"/>
  <c r="M3604" i="3"/>
  <c r="L3604" i="3"/>
  <c r="K3604" i="3"/>
  <c r="G3604" i="3"/>
  <c r="C3604" i="3"/>
  <c r="D3604" i="3" s="1"/>
  <c r="N3603" i="3" a="1"/>
  <c r="N3603" i="3" s="1"/>
  <c r="M3603" i="3"/>
  <c r="L3603" i="3"/>
  <c r="K3603" i="3"/>
  <c r="G3603" i="3"/>
  <c r="C3603" i="3"/>
  <c r="D3603" i="3" s="1"/>
  <c r="N3602" i="3" a="1"/>
  <c r="N3602" i="3" s="1"/>
  <c r="M3602" i="3"/>
  <c r="L3602" i="3"/>
  <c r="K3602" i="3"/>
  <c r="G3602" i="3"/>
  <c r="C3602" i="3"/>
  <c r="D3602" i="3" s="1"/>
  <c r="N3601" i="3" a="1"/>
  <c r="N3601" i="3" s="1"/>
  <c r="M3601" i="3"/>
  <c r="L3601" i="3"/>
  <c r="K3601" i="3"/>
  <c r="G3601" i="3"/>
  <c r="C3601" i="3"/>
  <c r="D3601" i="3" s="1"/>
  <c r="N3600" i="3" a="1"/>
  <c r="N3600" i="3" s="1"/>
  <c r="M3600" i="3"/>
  <c r="L3600" i="3"/>
  <c r="K3600" i="3"/>
  <c r="G3600" i="3"/>
  <c r="C3600" i="3"/>
  <c r="D3600" i="3" s="1"/>
  <c r="N3599" i="3" a="1"/>
  <c r="N3599" i="3" s="1"/>
  <c r="M3599" i="3"/>
  <c r="L3599" i="3"/>
  <c r="K3599" i="3"/>
  <c r="G3599" i="3"/>
  <c r="C3599" i="3"/>
  <c r="D3599" i="3" s="1"/>
  <c r="N3598" i="3" a="1"/>
  <c r="N3598" i="3" s="1"/>
  <c r="M3598" i="3"/>
  <c r="L3598" i="3"/>
  <c r="K3598" i="3"/>
  <c r="G3598" i="3"/>
  <c r="C3598" i="3"/>
  <c r="D3598" i="3" s="1"/>
  <c r="N3597" i="3" a="1"/>
  <c r="N3597" i="3" s="1"/>
  <c r="M3597" i="3"/>
  <c r="L3597" i="3"/>
  <c r="K3597" i="3"/>
  <c r="G3597" i="3"/>
  <c r="C3597" i="3"/>
  <c r="D3597" i="3" s="1"/>
  <c r="N3596" i="3" a="1"/>
  <c r="N3596" i="3" s="1"/>
  <c r="M3596" i="3"/>
  <c r="L3596" i="3"/>
  <c r="K3596" i="3"/>
  <c r="G3596" i="3"/>
  <c r="C3596" i="3"/>
  <c r="D3596" i="3" s="1"/>
  <c r="N3595" i="3" a="1"/>
  <c r="N3595" i="3" s="1"/>
  <c r="M3595" i="3"/>
  <c r="L3595" i="3"/>
  <c r="K3595" i="3"/>
  <c r="G3595" i="3"/>
  <c r="C3595" i="3"/>
  <c r="D3595" i="3" s="1"/>
  <c r="N3594" i="3" a="1"/>
  <c r="N3594" i="3" s="1"/>
  <c r="M3594" i="3"/>
  <c r="L3594" i="3"/>
  <c r="K3594" i="3"/>
  <c r="G3594" i="3"/>
  <c r="C3594" i="3"/>
  <c r="D3594" i="3" s="1"/>
  <c r="N3593" i="3" a="1"/>
  <c r="N3593" i="3" s="1"/>
  <c r="M3593" i="3"/>
  <c r="L3593" i="3"/>
  <c r="K3593" i="3"/>
  <c r="G3593" i="3"/>
  <c r="C3593" i="3"/>
  <c r="D3593" i="3" s="1"/>
  <c r="N3592" i="3" a="1"/>
  <c r="N3592" i="3" s="1"/>
  <c r="M3592" i="3"/>
  <c r="L3592" i="3"/>
  <c r="K3592" i="3"/>
  <c r="G3592" i="3"/>
  <c r="C3592" i="3"/>
  <c r="D3592" i="3" s="1"/>
  <c r="N3591" i="3" a="1"/>
  <c r="N3591" i="3" s="1"/>
  <c r="M3591" i="3"/>
  <c r="L3591" i="3"/>
  <c r="K3591" i="3"/>
  <c r="G3591" i="3"/>
  <c r="C3591" i="3"/>
  <c r="D3591" i="3" s="1"/>
  <c r="N3590" i="3" a="1"/>
  <c r="N3590" i="3" s="1"/>
  <c r="M3590" i="3"/>
  <c r="L3590" i="3"/>
  <c r="K3590" i="3"/>
  <c r="G3590" i="3"/>
  <c r="C3590" i="3"/>
  <c r="D3590" i="3" s="1"/>
  <c r="N3589" i="3" a="1"/>
  <c r="N3589" i="3" s="1"/>
  <c r="M3589" i="3"/>
  <c r="L3589" i="3"/>
  <c r="K3589" i="3"/>
  <c r="G3589" i="3"/>
  <c r="C3589" i="3"/>
  <c r="D3589" i="3" s="1"/>
  <c r="N3588" i="3" a="1"/>
  <c r="N3588" i="3" s="1"/>
  <c r="M3588" i="3"/>
  <c r="L3588" i="3"/>
  <c r="K3588" i="3"/>
  <c r="G3588" i="3"/>
  <c r="C3588" i="3"/>
  <c r="D3588" i="3" s="1"/>
  <c r="N3587" i="3" a="1"/>
  <c r="N3587" i="3" s="1"/>
  <c r="M3587" i="3"/>
  <c r="L3587" i="3"/>
  <c r="K3587" i="3"/>
  <c r="G3587" i="3"/>
  <c r="C3587" i="3"/>
  <c r="D3587" i="3" s="1"/>
  <c r="N3586" i="3" a="1"/>
  <c r="N3586" i="3" s="1"/>
  <c r="M3586" i="3"/>
  <c r="L3586" i="3"/>
  <c r="K3586" i="3"/>
  <c r="G3586" i="3"/>
  <c r="C3586" i="3"/>
  <c r="D3586" i="3" s="1"/>
  <c r="N3585" i="3" a="1"/>
  <c r="N3585" i="3" s="1"/>
  <c r="M3585" i="3"/>
  <c r="L3585" i="3"/>
  <c r="K3585" i="3"/>
  <c r="G3585" i="3"/>
  <c r="C3585" i="3"/>
  <c r="D3585" i="3" s="1"/>
  <c r="N3584" i="3" a="1"/>
  <c r="N3584" i="3" s="1"/>
  <c r="M3584" i="3"/>
  <c r="L3584" i="3"/>
  <c r="K3584" i="3"/>
  <c r="G3584" i="3"/>
  <c r="C3584" i="3"/>
  <c r="D3584" i="3" s="1"/>
  <c r="N3583" i="3" a="1"/>
  <c r="N3583" i="3" s="1"/>
  <c r="M3583" i="3"/>
  <c r="L3583" i="3"/>
  <c r="K3583" i="3"/>
  <c r="G3583" i="3"/>
  <c r="C3583" i="3"/>
  <c r="D3583" i="3" s="1"/>
  <c r="N3582" i="3" a="1"/>
  <c r="N3582" i="3" s="1"/>
  <c r="M3582" i="3"/>
  <c r="L3582" i="3"/>
  <c r="K3582" i="3"/>
  <c r="G3582" i="3"/>
  <c r="C3582" i="3"/>
  <c r="D3582" i="3" s="1"/>
  <c r="N3581" i="3" a="1"/>
  <c r="N3581" i="3" s="1"/>
  <c r="M3581" i="3"/>
  <c r="L3581" i="3"/>
  <c r="K3581" i="3"/>
  <c r="G3581" i="3"/>
  <c r="C3581" i="3"/>
  <c r="D3581" i="3" s="1"/>
  <c r="N3580" i="3" a="1"/>
  <c r="N3580" i="3" s="1"/>
  <c r="M3580" i="3"/>
  <c r="L3580" i="3"/>
  <c r="K3580" i="3"/>
  <c r="G3580" i="3"/>
  <c r="C3580" i="3"/>
  <c r="D3580" i="3" s="1"/>
  <c r="N3579" i="3" a="1"/>
  <c r="N3579" i="3" s="1"/>
  <c r="M3579" i="3"/>
  <c r="L3579" i="3"/>
  <c r="K3579" i="3"/>
  <c r="G3579" i="3"/>
  <c r="C3579" i="3"/>
  <c r="D3579" i="3" s="1"/>
  <c r="N3578" i="3" a="1"/>
  <c r="N3578" i="3" s="1"/>
  <c r="M3578" i="3"/>
  <c r="L3578" i="3"/>
  <c r="K3578" i="3"/>
  <c r="G3578" i="3"/>
  <c r="C3578" i="3"/>
  <c r="D3578" i="3" s="1"/>
  <c r="N3577" i="3" a="1"/>
  <c r="N3577" i="3" s="1"/>
  <c r="M3577" i="3"/>
  <c r="L3577" i="3"/>
  <c r="K3577" i="3"/>
  <c r="G3577" i="3"/>
  <c r="C3577" i="3"/>
  <c r="D3577" i="3" s="1"/>
  <c r="N3576" i="3" a="1"/>
  <c r="N3576" i="3" s="1"/>
  <c r="M3576" i="3"/>
  <c r="L3576" i="3"/>
  <c r="K3576" i="3"/>
  <c r="G3576" i="3"/>
  <c r="C3576" i="3"/>
  <c r="D3576" i="3" s="1"/>
  <c r="N3575" i="3" a="1"/>
  <c r="N3575" i="3" s="1"/>
  <c r="M3575" i="3"/>
  <c r="L3575" i="3"/>
  <c r="K3575" i="3"/>
  <c r="G3575" i="3"/>
  <c r="C3575" i="3"/>
  <c r="D3575" i="3" s="1"/>
  <c r="N3574" i="3" a="1"/>
  <c r="N3574" i="3" s="1"/>
  <c r="M3574" i="3"/>
  <c r="L3574" i="3"/>
  <c r="K3574" i="3"/>
  <c r="G3574" i="3"/>
  <c r="C3574" i="3"/>
  <c r="D3574" i="3" s="1"/>
  <c r="N3573" i="3" a="1"/>
  <c r="N3573" i="3" s="1"/>
  <c r="M3573" i="3"/>
  <c r="L3573" i="3"/>
  <c r="K3573" i="3"/>
  <c r="G3573" i="3"/>
  <c r="C3573" i="3"/>
  <c r="D3573" i="3" s="1"/>
  <c r="N3572" i="3" a="1"/>
  <c r="N3572" i="3" s="1"/>
  <c r="M3572" i="3"/>
  <c r="L3572" i="3"/>
  <c r="K3572" i="3"/>
  <c r="G3572" i="3"/>
  <c r="C3572" i="3"/>
  <c r="D3572" i="3" s="1"/>
  <c r="N3571" i="3" a="1"/>
  <c r="N3571" i="3" s="1"/>
  <c r="M3571" i="3"/>
  <c r="L3571" i="3"/>
  <c r="K3571" i="3"/>
  <c r="G3571" i="3"/>
  <c r="C3571" i="3"/>
  <c r="D3571" i="3" s="1"/>
  <c r="N3570" i="3" a="1"/>
  <c r="N3570" i="3" s="1"/>
  <c r="M3570" i="3"/>
  <c r="L3570" i="3"/>
  <c r="K3570" i="3"/>
  <c r="G3570" i="3"/>
  <c r="C3570" i="3"/>
  <c r="D3570" i="3" s="1"/>
  <c r="N3569" i="3" a="1"/>
  <c r="N3569" i="3" s="1"/>
  <c r="M3569" i="3"/>
  <c r="L3569" i="3"/>
  <c r="K3569" i="3"/>
  <c r="G3569" i="3"/>
  <c r="C3569" i="3"/>
  <c r="D3569" i="3" s="1"/>
  <c r="N3568" i="3" a="1"/>
  <c r="N3568" i="3" s="1"/>
  <c r="M3568" i="3"/>
  <c r="L3568" i="3"/>
  <c r="K3568" i="3"/>
  <c r="G3568" i="3"/>
  <c r="C3568" i="3"/>
  <c r="D3568" i="3" s="1"/>
  <c r="N3567" i="3" a="1"/>
  <c r="N3567" i="3" s="1"/>
  <c r="M3567" i="3"/>
  <c r="L3567" i="3"/>
  <c r="K3567" i="3"/>
  <c r="G3567" i="3"/>
  <c r="C3567" i="3"/>
  <c r="D3567" i="3" s="1"/>
  <c r="N3566" i="3" a="1"/>
  <c r="N3566" i="3" s="1"/>
  <c r="M3566" i="3"/>
  <c r="L3566" i="3"/>
  <c r="K3566" i="3"/>
  <c r="G3566" i="3"/>
  <c r="C3566" i="3"/>
  <c r="D3566" i="3" s="1"/>
  <c r="N3565" i="3" a="1"/>
  <c r="N3565" i="3" s="1"/>
  <c r="M3565" i="3"/>
  <c r="L3565" i="3"/>
  <c r="K3565" i="3"/>
  <c r="G3565" i="3"/>
  <c r="C3565" i="3"/>
  <c r="D3565" i="3" s="1"/>
  <c r="N3564" i="3" a="1"/>
  <c r="N3564" i="3" s="1"/>
  <c r="M3564" i="3"/>
  <c r="L3564" i="3"/>
  <c r="K3564" i="3"/>
  <c r="G3564" i="3"/>
  <c r="C3564" i="3"/>
  <c r="D3564" i="3" s="1"/>
  <c r="N3563" i="3" a="1"/>
  <c r="N3563" i="3" s="1"/>
  <c r="M3563" i="3"/>
  <c r="L3563" i="3"/>
  <c r="K3563" i="3"/>
  <c r="G3563" i="3"/>
  <c r="C3563" i="3"/>
  <c r="D3563" i="3" s="1"/>
  <c r="N3562" i="3" a="1"/>
  <c r="N3562" i="3" s="1"/>
  <c r="M3562" i="3"/>
  <c r="L3562" i="3"/>
  <c r="K3562" i="3"/>
  <c r="G3562" i="3"/>
  <c r="C3562" i="3"/>
  <c r="D3562" i="3" s="1"/>
  <c r="N3561" i="3" a="1"/>
  <c r="N3561" i="3" s="1"/>
  <c r="M3561" i="3"/>
  <c r="L3561" i="3"/>
  <c r="K3561" i="3"/>
  <c r="G3561" i="3"/>
  <c r="C3561" i="3"/>
  <c r="D3561" i="3" s="1"/>
  <c r="N3560" i="3" a="1"/>
  <c r="N3560" i="3" s="1"/>
  <c r="M3560" i="3"/>
  <c r="L3560" i="3"/>
  <c r="K3560" i="3"/>
  <c r="G3560" i="3"/>
  <c r="C3560" i="3"/>
  <c r="D3560" i="3" s="1"/>
  <c r="N3559" i="3" a="1"/>
  <c r="N3559" i="3" s="1"/>
  <c r="M3559" i="3"/>
  <c r="L3559" i="3"/>
  <c r="K3559" i="3"/>
  <c r="G3559" i="3"/>
  <c r="C3559" i="3"/>
  <c r="D3559" i="3" s="1"/>
  <c r="N3558" i="3" a="1"/>
  <c r="N3558" i="3" s="1"/>
  <c r="M3558" i="3"/>
  <c r="L3558" i="3"/>
  <c r="K3558" i="3"/>
  <c r="G3558" i="3"/>
  <c r="C3558" i="3"/>
  <c r="D3558" i="3" s="1"/>
  <c r="N3557" i="3" a="1"/>
  <c r="N3557" i="3" s="1"/>
  <c r="M3557" i="3"/>
  <c r="L3557" i="3"/>
  <c r="K3557" i="3"/>
  <c r="G3557" i="3"/>
  <c r="C3557" i="3"/>
  <c r="D3557" i="3" s="1"/>
  <c r="N3556" i="3" a="1"/>
  <c r="N3556" i="3" s="1"/>
  <c r="M3556" i="3"/>
  <c r="L3556" i="3"/>
  <c r="K3556" i="3"/>
  <c r="G3556" i="3"/>
  <c r="C3556" i="3"/>
  <c r="D3556" i="3" s="1"/>
  <c r="N3555" i="3" a="1"/>
  <c r="N3555" i="3" s="1"/>
  <c r="M3555" i="3"/>
  <c r="L3555" i="3"/>
  <c r="K3555" i="3"/>
  <c r="G3555" i="3"/>
  <c r="C3555" i="3"/>
  <c r="D3555" i="3" s="1"/>
  <c r="N3554" i="3" a="1"/>
  <c r="N3554" i="3" s="1"/>
  <c r="M3554" i="3"/>
  <c r="L3554" i="3"/>
  <c r="K3554" i="3"/>
  <c r="G3554" i="3"/>
  <c r="C3554" i="3"/>
  <c r="D3554" i="3" s="1"/>
  <c r="N3553" i="3" a="1"/>
  <c r="N3553" i="3" s="1"/>
  <c r="M3553" i="3"/>
  <c r="L3553" i="3"/>
  <c r="K3553" i="3"/>
  <c r="G3553" i="3"/>
  <c r="C3553" i="3"/>
  <c r="D3553" i="3" s="1"/>
  <c r="N3552" i="3" a="1"/>
  <c r="N3552" i="3" s="1"/>
  <c r="M3552" i="3"/>
  <c r="L3552" i="3"/>
  <c r="K3552" i="3"/>
  <c r="G3552" i="3"/>
  <c r="C3552" i="3"/>
  <c r="D3552" i="3" s="1"/>
  <c r="N3551" i="3" a="1"/>
  <c r="N3551" i="3" s="1"/>
  <c r="M3551" i="3"/>
  <c r="L3551" i="3"/>
  <c r="K3551" i="3"/>
  <c r="G3551" i="3"/>
  <c r="C3551" i="3"/>
  <c r="D3551" i="3" s="1"/>
  <c r="N3550" i="3" a="1"/>
  <c r="N3550" i="3" s="1"/>
  <c r="M3550" i="3"/>
  <c r="L3550" i="3"/>
  <c r="K3550" i="3"/>
  <c r="G3550" i="3"/>
  <c r="C3550" i="3"/>
  <c r="D3550" i="3" s="1"/>
  <c r="N3549" i="3" a="1"/>
  <c r="N3549" i="3" s="1"/>
  <c r="M3549" i="3"/>
  <c r="L3549" i="3"/>
  <c r="K3549" i="3"/>
  <c r="G3549" i="3"/>
  <c r="C3549" i="3"/>
  <c r="D3549" i="3" s="1"/>
  <c r="N3548" i="3" a="1"/>
  <c r="N3548" i="3" s="1"/>
  <c r="M3548" i="3"/>
  <c r="L3548" i="3"/>
  <c r="K3548" i="3"/>
  <c r="G3548" i="3"/>
  <c r="C3548" i="3"/>
  <c r="D3548" i="3" s="1"/>
  <c r="N3547" i="3" a="1"/>
  <c r="N3547" i="3" s="1"/>
  <c r="M3547" i="3"/>
  <c r="L3547" i="3"/>
  <c r="K3547" i="3"/>
  <c r="G3547" i="3"/>
  <c r="C3547" i="3"/>
  <c r="D3547" i="3" s="1"/>
  <c r="N3546" i="3" a="1"/>
  <c r="N3546" i="3" s="1"/>
  <c r="M3546" i="3"/>
  <c r="L3546" i="3"/>
  <c r="K3546" i="3"/>
  <c r="G3546" i="3"/>
  <c r="C3546" i="3"/>
  <c r="D3546" i="3" s="1"/>
  <c r="N3545" i="3" a="1"/>
  <c r="N3545" i="3" s="1"/>
  <c r="M3545" i="3"/>
  <c r="L3545" i="3"/>
  <c r="K3545" i="3"/>
  <c r="G3545" i="3"/>
  <c r="C3545" i="3"/>
  <c r="D3545" i="3" s="1"/>
  <c r="N3544" i="3" a="1"/>
  <c r="N3544" i="3" s="1"/>
  <c r="M3544" i="3"/>
  <c r="L3544" i="3"/>
  <c r="K3544" i="3"/>
  <c r="G3544" i="3"/>
  <c r="C3544" i="3"/>
  <c r="D3544" i="3" s="1"/>
  <c r="N3543" i="3" a="1"/>
  <c r="N3543" i="3" s="1"/>
  <c r="M3543" i="3"/>
  <c r="L3543" i="3"/>
  <c r="K3543" i="3"/>
  <c r="G3543" i="3"/>
  <c r="C3543" i="3"/>
  <c r="D3543" i="3" s="1"/>
  <c r="N3542" i="3" a="1"/>
  <c r="N3542" i="3" s="1"/>
  <c r="M3542" i="3"/>
  <c r="L3542" i="3"/>
  <c r="K3542" i="3"/>
  <c r="G3542" i="3"/>
  <c r="C3542" i="3"/>
  <c r="D3542" i="3" s="1"/>
  <c r="N3541" i="3" a="1"/>
  <c r="N3541" i="3" s="1"/>
  <c r="M3541" i="3"/>
  <c r="L3541" i="3"/>
  <c r="K3541" i="3"/>
  <c r="G3541" i="3"/>
  <c r="C3541" i="3"/>
  <c r="D3541" i="3" s="1"/>
  <c r="N3540" i="3" a="1"/>
  <c r="N3540" i="3" s="1"/>
  <c r="M3540" i="3"/>
  <c r="L3540" i="3"/>
  <c r="K3540" i="3"/>
  <c r="G3540" i="3"/>
  <c r="C3540" i="3"/>
  <c r="D3540" i="3" s="1"/>
  <c r="N3539" i="3" a="1"/>
  <c r="N3539" i="3" s="1"/>
  <c r="M3539" i="3"/>
  <c r="L3539" i="3"/>
  <c r="K3539" i="3"/>
  <c r="G3539" i="3"/>
  <c r="C3539" i="3"/>
  <c r="D3539" i="3" s="1"/>
  <c r="N3538" i="3" a="1"/>
  <c r="N3538" i="3" s="1"/>
  <c r="M3538" i="3"/>
  <c r="L3538" i="3"/>
  <c r="K3538" i="3"/>
  <c r="G3538" i="3"/>
  <c r="C3538" i="3"/>
  <c r="D3538" i="3" s="1"/>
  <c r="N3537" i="3" a="1"/>
  <c r="N3537" i="3" s="1"/>
  <c r="M3537" i="3"/>
  <c r="L3537" i="3"/>
  <c r="K3537" i="3"/>
  <c r="G3537" i="3"/>
  <c r="C3537" i="3"/>
  <c r="D3537" i="3" s="1"/>
  <c r="N3536" i="3" a="1"/>
  <c r="N3536" i="3" s="1"/>
  <c r="M3536" i="3"/>
  <c r="L3536" i="3"/>
  <c r="K3536" i="3"/>
  <c r="G3536" i="3"/>
  <c r="C3536" i="3"/>
  <c r="D3536" i="3" s="1"/>
  <c r="N3535" i="3" a="1"/>
  <c r="N3535" i="3" s="1"/>
  <c r="M3535" i="3"/>
  <c r="L3535" i="3"/>
  <c r="K3535" i="3"/>
  <c r="G3535" i="3"/>
  <c r="C3535" i="3"/>
  <c r="D3535" i="3" s="1"/>
  <c r="N3534" i="3" a="1"/>
  <c r="N3534" i="3" s="1"/>
  <c r="M3534" i="3"/>
  <c r="L3534" i="3"/>
  <c r="K3534" i="3"/>
  <c r="G3534" i="3"/>
  <c r="C3534" i="3"/>
  <c r="D3534" i="3" s="1"/>
  <c r="N3533" i="3" a="1"/>
  <c r="N3533" i="3" s="1"/>
  <c r="M3533" i="3"/>
  <c r="L3533" i="3"/>
  <c r="K3533" i="3"/>
  <c r="G3533" i="3"/>
  <c r="C3533" i="3"/>
  <c r="D3533" i="3" s="1"/>
  <c r="N3532" i="3" a="1"/>
  <c r="N3532" i="3" s="1"/>
  <c r="M3532" i="3"/>
  <c r="L3532" i="3"/>
  <c r="K3532" i="3"/>
  <c r="G3532" i="3"/>
  <c r="C3532" i="3"/>
  <c r="D3532" i="3" s="1"/>
  <c r="N3531" i="3" a="1"/>
  <c r="N3531" i="3" s="1"/>
  <c r="M3531" i="3"/>
  <c r="L3531" i="3"/>
  <c r="K3531" i="3"/>
  <c r="G3531" i="3"/>
  <c r="C3531" i="3"/>
  <c r="D3531" i="3" s="1"/>
  <c r="N3530" i="3" a="1"/>
  <c r="N3530" i="3" s="1"/>
  <c r="M3530" i="3"/>
  <c r="L3530" i="3"/>
  <c r="K3530" i="3"/>
  <c r="G3530" i="3"/>
  <c r="C3530" i="3"/>
  <c r="D3530" i="3" s="1"/>
  <c r="N3529" i="3" a="1"/>
  <c r="N3529" i="3" s="1"/>
  <c r="M3529" i="3"/>
  <c r="L3529" i="3"/>
  <c r="K3529" i="3"/>
  <c r="G3529" i="3"/>
  <c r="C3529" i="3"/>
  <c r="D3529" i="3" s="1"/>
  <c r="N3528" i="3" a="1"/>
  <c r="N3528" i="3" s="1"/>
  <c r="M3528" i="3"/>
  <c r="L3528" i="3"/>
  <c r="K3528" i="3"/>
  <c r="G3528" i="3"/>
  <c r="C3528" i="3"/>
  <c r="D3528" i="3" s="1"/>
  <c r="N3527" i="3" a="1"/>
  <c r="N3527" i="3" s="1"/>
  <c r="M3527" i="3"/>
  <c r="L3527" i="3"/>
  <c r="K3527" i="3"/>
  <c r="G3527" i="3"/>
  <c r="C3527" i="3"/>
  <c r="D3527" i="3" s="1"/>
  <c r="N3526" i="3" a="1"/>
  <c r="N3526" i="3" s="1"/>
  <c r="M3526" i="3"/>
  <c r="L3526" i="3"/>
  <c r="K3526" i="3"/>
  <c r="G3526" i="3"/>
  <c r="C3526" i="3"/>
  <c r="D3526" i="3" s="1"/>
  <c r="N3525" i="3" a="1"/>
  <c r="N3525" i="3" s="1"/>
  <c r="M3525" i="3"/>
  <c r="L3525" i="3"/>
  <c r="K3525" i="3"/>
  <c r="G3525" i="3"/>
  <c r="C3525" i="3"/>
  <c r="D3525" i="3" s="1"/>
  <c r="N3524" i="3" a="1"/>
  <c r="N3524" i="3" s="1"/>
  <c r="M3524" i="3"/>
  <c r="L3524" i="3"/>
  <c r="K3524" i="3"/>
  <c r="G3524" i="3"/>
  <c r="C3524" i="3"/>
  <c r="D3524" i="3" s="1"/>
  <c r="N3523" i="3" a="1"/>
  <c r="N3523" i="3" s="1"/>
  <c r="M3523" i="3"/>
  <c r="L3523" i="3"/>
  <c r="K3523" i="3"/>
  <c r="G3523" i="3"/>
  <c r="C3523" i="3"/>
  <c r="D3523" i="3" s="1"/>
  <c r="N3522" i="3" a="1"/>
  <c r="N3522" i="3" s="1"/>
  <c r="M3522" i="3"/>
  <c r="L3522" i="3"/>
  <c r="K3522" i="3"/>
  <c r="G3522" i="3"/>
  <c r="C3522" i="3"/>
  <c r="D3522" i="3" s="1"/>
  <c r="N3521" i="3" a="1"/>
  <c r="N3521" i="3" s="1"/>
  <c r="M3521" i="3"/>
  <c r="L3521" i="3"/>
  <c r="K3521" i="3"/>
  <c r="G3521" i="3"/>
  <c r="C3521" i="3"/>
  <c r="D3521" i="3" s="1"/>
  <c r="N3520" i="3" a="1"/>
  <c r="N3520" i="3" s="1"/>
  <c r="M3520" i="3"/>
  <c r="L3520" i="3"/>
  <c r="K3520" i="3"/>
  <c r="G3520" i="3"/>
  <c r="C3520" i="3"/>
  <c r="D3520" i="3" s="1"/>
  <c r="N3519" i="3" a="1"/>
  <c r="N3519" i="3" s="1"/>
  <c r="M3519" i="3"/>
  <c r="L3519" i="3"/>
  <c r="K3519" i="3"/>
  <c r="G3519" i="3"/>
  <c r="C3519" i="3"/>
  <c r="D3519" i="3" s="1"/>
  <c r="N3518" i="3" a="1"/>
  <c r="N3518" i="3" s="1"/>
  <c r="M3518" i="3"/>
  <c r="L3518" i="3"/>
  <c r="K3518" i="3"/>
  <c r="G3518" i="3"/>
  <c r="C3518" i="3"/>
  <c r="D3518" i="3" s="1"/>
  <c r="N3517" i="3" a="1"/>
  <c r="N3517" i="3" s="1"/>
  <c r="M3517" i="3"/>
  <c r="L3517" i="3"/>
  <c r="K3517" i="3"/>
  <c r="G3517" i="3"/>
  <c r="C3517" i="3"/>
  <c r="D3517" i="3" s="1"/>
  <c r="N3516" i="3"/>
  <c r="N3516" i="3" a="1"/>
  <c r="M3516" i="3"/>
  <c r="L3516" i="3"/>
  <c r="K3516" i="3"/>
  <c r="G3516" i="3"/>
  <c r="C3516" i="3"/>
  <c r="D3516" i="3" s="1"/>
  <c r="N3515" i="3" a="1"/>
  <c r="N3515" i="3" s="1"/>
  <c r="M3515" i="3"/>
  <c r="L3515" i="3"/>
  <c r="K3515" i="3"/>
  <c r="G3515" i="3"/>
  <c r="C3515" i="3"/>
  <c r="D3515" i="3" s="1"/>
  <c r="N3514" i="3" a="1"/>
  <c r="N3514" i="3" s="1"/>
  <c r="M3514" i="3"/>
  <c r="L3514" i="3"/>
  <c r="K3514" i="3"/>
  <c r="G3514" i="3"/>
  <c r="C3514" i="3"/>
  <c r="D3514" i="3" s="1"/>
  <c r="N3513" i="3" a="1"/>
  <c r="N3513" i="3" s="1"/>
  <c r="M3513" i="3"/>
  <c r="L3513" i="3"/>
  <c r="K3513" i="3"/>
  <c r="G3513" i="3"/>
  <c r="C3513" i="3"/>
  <c r="D3513" i="3" s="1"/>
  <c r="N3512" i="3" a="1"/>
  <c r="N3512" i="3" s="1"/>
  <c r="M3512" i="3"/>
  <c r="L3512" i="3"/>
  <c r="K3512" i="3"/>
  <c r="G3512" i="3"/>
  <c r="C3512" i="3"/>
  <c r="D3512" i="3" s="1"/>
  <c r="N3511" i="3" a="1"/>
  <c r="N3511" i="3" s="1"/>
  <c r="M3511" i="3"/>
  <c r="L3511" i="3"/>
  <c r="K3511" i="3"/>
  <c r="G3511" i="3"/>
  <c r="C3511" i="3"/>
  <c r="D3511" i="3" s="1"/>
  <c r="N3510" i="3" a="1"/>
  <c r="N3510" i="3" s="1"/>
  <c r="M3510" i="3"/>
  <c r="L3510" i="3"/>
  <c r="K3510" i="3"/>
  <c r="G3510" i="3"/>
  <c r="C3510" i="3"/>
  <c r="D3510" i="3" s="1"/>
  <c r="N3509" i="3" a="1"/>
  <c r="N3509" i="3" s="1"/>
  <c r="M3509" i="3"/>
  <c r="L3509" i="3"/>
  <c r="K3509" i="3"/>
  <c r="G3509" i="3"/>
  <c r="C3509" i="3"/>
  <c r="D3509" i="3" s="1"/>
  <c r="N3508" i="3" a="1"/>
  <c r="N3508" i="3" s="1"/>
  <c r="M3508" i="3"/>
  <c r="L3508" i="3"/>
  <c r="K3508" i="3"/>
  <c r="G3508" i="3"/>
  <c r="C3508" i="3"/>
  <c r="D3508" i="3" s="1"/>
  <c r="N3507" i="3" a="1"/>
  <c r="N3507" i="3" s="1"/>
  <c r="M3507" i="3"/>
  <c r="L3507" i="3"/>
  <c r="K3507" i="3"/>
  <c r="G3507" i="3"/>
  <c r="C3507" i="3"/>
  <c r="D3507" i="3" s="1"/>
  <c r="N3506" i="3" a="1"/>
  <c r="N3506" i="3" s="1"/>
  <c r="M3506" i="3"/>
  <c r="L3506" i="3"/>
  <c r="K3506" i="3"/>
  <c r="G3506" i="3"/>
  <c r="C3506" i="3"/>
  <c r="D3506" i="3" s="1"/>
  <c r="N3505" i="3" a="1"/>
  <c r="N3505" i="3" s="1"/>
  <c r="M3505" i="3"/>
  <c r="L3505" i="3"/>
  <c r="K3505" i="3"/>
  <c r="G3505" i="3"/>
  <c r="C3505" i="3"/>
  <c r="D3505" i="3" s="1"/>
  <c r="N3504" i="3" a="1"/>
  <c r="N3504" i="3" s="1"/>
  <c r="M3504" i="3"/>
  <c r="L3504" i="3"/>
  <c r="K3504" i="3"/>
  <c r="G3504" i="3"/>
  <c r="C3504" i="3"/>
  <c r="D3504" i="3" s="1"/>
  <c r="N3503" i="3" a="1"/>
  <c r="N3503" i="3" s="1"/>
  <c r="M3503" i="3"/>
  <c r="L3503" i="3"/>
  <c r="K3503" i="3"/>
  <c r="G3503" i="3"/>
  <c r="C3503" i="3"/>
  <c r="D3503" i="3" s="1"/>
  <c r="N3502" i="3" a="1"/>
  <c r="N3502" i="3" s="1"/>
  <c r="M3502" i="3"/>
  <c r="L3502" i="3"/>
  <c r="K3502" i="3"/>
  <c r="G3502" i="3"/>
  <c r="C3502" i="3"/>
  <c r="D3502" i="3" s="1"/>
  <c r="N3501" i="3" a="1"/>
  <c r="N3501" i="3" s="1"/>
  <c r="M3501" i="3"/>
  <c r="L3501" i="3"/>
  <c r="K3501" i="3"/>
  <c r="G3501" i="3"/>
  <c r="C3501" i="3"/>
  <c r="D3501" i="3" s="1"/>
  <c r="N3500" i="3" a="1"/>
  <c r="N3500" i="3" s="1"/>
  <c r="M3500" i="3"/>
  <c r="L3500" i="3"/>
  <c r="K3500" i="3"/>
  <c r="G3500" i="3"/>
  <c r="C3500" i="3"/>
  <c r="D3500" i="3" s="1"/>
  <c r="N3499" i="3" a="1"/>
  <c r="N3499" i="3" s="1"/>
  <c r="M3499" i="3"/>
  <c r="L3499" i="3"/>
  <c r="K3499" i="3"/>
  <c r="G3499" i="3"/>
  <c r="C3499" i="3"/>
  <c r="D3499" i="3" s="1"/>
  <c r="N3498" i="3" a="1"/>
  <c r="N3498" i="3" s="1"/>
  <c r="M3498" i="3"/>
  <c r="L3498" i="3"/>
  <c r="K3498" i="3"/>
  <c r="G3498" i="3"/>
  <c r="C3498" i="3"/>
  <c r="D3498" i="3" s="1"/>
  <c r="N3497" i="3" a="1"/>
  <c r="N3497" i="3" s="1"/>
  <c r="M3497" i="3"/>
  <c r="L3497" i="3"/>
  <c r="K3497" i="3"/>
  <c r="G3497" i="3"/>
  <c r="C3497" i="3"/>
  <c r="D3497" i="3" s="1"/>
  <c r="N3496" i="3" a="1"/>
  <c r="N3496" i="3" s="1"/>
  <c r="M3496" i="3"/>
  <c r="L3496" i="3"/>
  <c r="K3496" i="3"/>
  <c r="G3496" i="3"/>
  <c r="C3496" i="3"/>
  <c r="D3496" i="3" s="1"/>
  <c r="N3495" i="3" a="1"/>
  <c r="N3495" i="3" s="1"/>
  <c r="M3495" i="3"/>
  <c r="L3495" i="3"/>
  <c r="K3495" i="3"/>
  <c r="G3495" i="3"/>
  <c r="C3495" i="3"/>
  <c r="D3495" i="3" s="1"/>
  <c r="N3494" i="3" a="1"/>
  <c r="N3494" i="3" s="1"/>
  <c r="M3494" i="3"/>
  <c r="L3494" i="3"/>
  <c r="K3494" i="3"/>
  <c r="G3494" i="3"/>
  <c r="C3494" i="3"/>
  <c r="D3494" i="3" s="1"/>
  <c r="N3493" i="3" a="1"/>
  <c r="N3493" i="3" s="1"/>
  <c r="M3493" i="3"/>
  <c r="L3493" i="3"/>
  <c r="K3493" i="3"/>
  <c r="G3493" i="3"/>
  <c r="C3493" i="3"/>
  <c r="D3493" i="3" s="1"/>
  <c r="N3492" i="3" a="1"/>
  <c r="N3492" i="3" s="1"/>
  <c r="M3492" i="3"/>
  <c r="L3492" i="3"/>
  <c r="K3492" i="3"/>
  <c r="G3492" i="3"/>
  <c r="C3492" i="3"/>
  <c r="D3492" i="3" s="1"/>
  <c r="N3491" i="3" a="1"/>
  <c r="N3491" i="3" s="1"/>
  <c r="M3491" i="3"/>
  <c r="L3491" i="3"/>
  <c r="K3491" i="3"/>
  <c r="G3491" i="3"/>
  <c r="C3491" i="3"/>
  <c r="D3491" i="3" s="1"/>
  <c r="N3490" i="3" a="1"/>
  <c r="N3490" i="3" s="1"/>
  <c r="M3490" i="3"/>
  <c r="L3490" i="3"/>
  <c r="K3490" i="3"/>
  <c r="G3490" i="3"/>
  <c r="C3490" i="3"/>
  <c r="D3490" i="3" s="1"/>
  <c r="N3489" i="3" a="1"/>
  <c r="N3489" i="3" s="1"/>
  <c r="M3489" i="3"/>
  <c r="L3489" i="3"/>
  <c r="K3489" i="3"/>
  <c r="G3489" i="3"/>
  <c r="C3489" i="3"/>
  <c r="D3489" i="3" s="1"/>
  <c r="N3488" i="3" a="1"/>
  <c r="N3488" i="3" s="1"/>
  <c r="M3488" i="3"/>
  <c r="L3488" i="3"/>
  <c r="K3488" i="3"/>
  <c r="G3488" i="3"/>
  <c r="C3488" i="3"/>
  <c r="D3488" i="3" s="1"/>
  <c r="N3487" i="3" a="1"/>
  <c r="N3487" i="3" s="1"/>
  <c r="M3487" i="3"/>
  <c r="L3487" i="3"/>
  <c r="K3487" i="3"/>
  <c r="G3487" i="3"/>
  <c r="C3487" i="3"/>
  <c r="D3487" i="3" s="1"/>
  <c r="N3486" i="3" a="1"/>
  <c r="N3486" i="3" s="1"/>
  <c r="M3486" i="3"/>
  <c r="L3486" i="3"/>
  <c r="K3486" i="3"/>
  <c r="G3486" i="3"/>
  <c r="C3486" i="3"/>
  <c r="D3486" i="3" s="1"/>
  <c r="N3485" i="3" a="1"/>
  <c r="N3485" i="3" s="1"/>
  <c r="M3485" i="3"/>
  <c r="L3485" i="3"/>
  <c r="K3485" i="3"/>
  <c r="G3485" i="3"/>
  <c r="C3485" i="3"/>
  <c r="D3485" i="3" s="1"/>
  <c r="N3484" i="3" a="1"/>
  <c r="N3484" i="3" s="1"/>
  <c r="M3484" i="3"/>
  <c r="L3484" i="3"/>
  <c r="K3484" i="3"/>
  <c r="G3484" i="3"/>
  <c r="C3484" i="3"/>
  <c r="D3484" i="3" s="1"/>
  <c r="N3483" i="3" a="1"/>
  <c r="N3483" i="3" s="1"/>
  <c r="M3483" i="3"/>
  <c r="L3483" i="3"/>
  <c r="K3483" i="3"/>
  <c r="G3483" i="3"/>
  <c r="C3483" i="3"/>
  <c r="D3483" i="3" s="1"/>
  <c r="N3482" i="3" a="1"/>
  <c r="N3482" i="3" s="1"/>
  <c r="M3482" i="3"/>
  <c r="L3482" i="3"/>
  <c r="K3482" i="3"/>
  <c r="G3482" i="3"/>
  <c r="C3482" i="3"/>
  <c r="D3482" i="3" s="1"/>
  <c r="N3481" i="3" a="1"/>
  <c r="N3481" i="3" s="1"/>
  <c r="M3481" i="3"/>
  <c r="L3481" i="3"/>
  <c r="K3481" i="3"/>
  <c r="G3481" i="3"/>
  <c r="C3481" i="3"/>
  <c r="D3481" i="3" s="1"/>
  <c r="N3480" i="3" a="1"/>
  <c r="N3480" i="3" s="1"/>
  <c r="M3480" i="3"/>
  <c r="L3480" i="3"/>
  <c r="K3480" i="3"/>
  <c r="G3480" i="3"/>
  <c r="C3480" i="3"/>
  <c r="D3480" i="3" s="1"/>
  <c r="N3479" i="3" a="1"/>
  <c r="N3479" i="3" s="1"/>
  <c r="M3479" i="3"/>
  <c r="L3479" i="3"/>
  <c r="K3479" i="3"/>
  <c r="G3479" i="3"/>
  <c r="C3479" i="3"/>
  <c r="D3479" i="3" s="1"/>
  <c r="N3478" i="3" a="1"/>
  <c r="N3478" i="3" s="1"/>
  <c r="M3478" i="3"/>
  <c r="L3478" i="3"/>
  <c r="K3478" i="3"/>
  <c r="G3478" i="3"/>
  <c r="C3478" i="3"/>
  <c r="D3478" i="3" s="1"/>
  <c r="N3477" i="3" a="1"/>
  <c r="N3477" i="3" s="1"/>
  <c r="M3477" i="3"/>
  <c r="L3477" i="3"/>
  <c r="K3477" i="3"/>
  <c r="G3477" i="3"/>
  <c r="C3477" i="3"/>
  <c r="D3477" i="3" s="1"/>
  <c r="N3476" i="3" a="1"/>
  <c r="N3476" i="3" s="1"/>
  <c r="M3476" i="3"/>
  <c r="L3476" i="3"/>
  <c r="K3476" i="3"/>
  <c r="G3476" i="3"/>
  <c r="C3476" i="3"/>
  <c r="D3476" i="3" s="1"/>
  <c r="N3475" i="3" a="1"/>
  <c r="N3475" i="3" s="1"/>
  <c r="M3475" i="3"/>
  <c r="L3475" i="3"/>
  <c r="K3475" i="3"/>
  <c r="G3475" i="3"/>
  <c r="C3475" i="3"/>
  <c r="D3475" i="3" s="1"/>
  <c r="N3474" i="3" a="1"/>
  <c r="N3474" i="3" s="1"/>
  <c r="M3474" i="3"/>
  <c r="L3474" i="3"/>
  <c r="K3474" i="3"/>
  <c r="G3474" i="3"/>
  <c r="C3474" i="3"/>
  <c r="D3474" i="3" s="1"/>
  <c r="N3473" i="3" a="1"/>
  <c r="N3473" i="3" s="1"/>
  <c r="M3473" i="3"/>
  <c r="L3473" i="3"/>
  <c r="K3473" i="3"/>
  <c r="G3473" i="3"/>
  <c r="C3473" i="3"/>
  <c r="D3473" i="3" s="1"/>
  <c r="N3472" i="3" a="1"/>
  <c r="N3472" i="3" s="1"/>
  <c r="M3472" i="3"/>
  <c r="L3472" i="3"/>
  <c r="K3472" i="3"/>
  <c r="G3472" i="3"/>
  <c r="C3472" i="3"/>
  <c r="D3472" i="3" s="1"/>
  <c r="N3471" i="3" a="1"/>
  <c r="N3471" i="3" s="1"/>
  <c r="M3471" i="3"/>
  <c r="L3471" i="3"/>
  <c r="K3471" i="3"/>
  <c r="G3471" i="3"/>
  <c r="C3471" i="3"/>
  <c r="D3471" i="3" s="1"/>
  <c r="N3470" i="3" a="1"/>
  <c r="N3470" i="3" s="1"/>
  <c r="M3470" i="3"/>
  <c r="L3470" i="3"/>
  <c r="K3470" i="3"/>
  <c r="G3470" i="3"/>
  <c r="C3470" i="3"/>
  <c r="D3470" i="3" s="1"/>
  <c r="N3469" i="3" a="1"/>
  <c r="N3469" i="3" s="1"/>
  <c r="M3469" i="3"/>
  <c r="L3469" i="3"/>
  <c r="K3469" i="3"/>
  <c r="G3469" i="3"/>
  <c r="C3469" i="3"/>
  <c r="D3469" i="3" s="1"/>
  <c r="N3468" i="3" a="1"/>
  <c r="N3468" i="3" s="1"/>
  <c r="M3468" i="3"/>
  <c r="L3468" i="3"/>
  <c r="K3468" i="3"/>
  <c r="G3468" i="3"/>
  <c r="C3468" i="3"/>
  <c r="D3468" i="3" s="1"/>
  <c r="N3467" i="3" a="1"/>
  <c r="N3467" i="3" s="1"/>
  <c r="M3467" i="3"/>
  <c r="L3467" i="3"/>
  <c r="K3467" i="3"/>
  <c r="G3467" i="3"/>
  <c r="C3467" i="3"/>
  <c r="D3467" i="3" s="1"/>
  <c r="N3466" i="3" a="1"/>
  <c r="N3466" i="3" s="1"/>
  <c r="M3466" i="3"/>
  <c r="L3466" i="3"/>
  <c r="K3466" i="3"/>
  <c r="G3466" i="3"/>
  <c r="C3466" i="3"/>
  <c r="D3466" i="3" s="1"/>
  <c r="N3465" i="3" a="1"/>
  <c r="N3465" i="3" s="1"/>
  <c r="M3465" i="3"/>
  <c r="L3465" i="3"/>
  <c r="K3465" i="3"/>
  <c r="G3465" i="3"/>
  <c r="C3465" i="3"/>
  <c r="D3465" i="3" s="1"/>
  <c r="N3464" i="3" a="1"/>
  <c r="N3464" i="3" s="1"/>
  <c r="M3464" i="3"/>
  <c r="L3464" i="3"/>
  <c r="K3464" i="3"/>
  <c r="G3464" i="3"/>
  <c r="C3464" i="3"/>
  <c r="D3464" i="3" s="1"/>
  <c r="N3463" i="3" a="1"/>
  <c r="N3463" i="3" s="1"/>
  <c r="M3463" i="3"/>
  <c r="L3463" i="3"/>
  <c r="K3463" i="3"/>
  <c r="G3463" i="3"/>
  <c r="C3463" i="3"/>
  <c r="D3463" i="3" s="1"/>
  <c r="N3462" i="3" a="1"/>
  <c r="N3462" i="3" s="1"/>
  <c r="M3462" i="3"/>
  <c r="L3462" i="3"/>
  <c r="K3462" i="3"/>
  <c r="G3462" i="3"/>
  <c r="C3462" i="3"/>
  <c r="D3462" i="3" s="1"/>
  <c r="N3461" i="3" a="1"/>
  <c r="N3461" i="3" s="1"/>
  <c r="M3461" i="3"/>
  <c r="L3461" i="3"/>
  <c r="K3461" i="3"/>
  <c r="G3461" i="3"/>
  <c r="C3461" i="3"/>
  <c r="D3461" i="3" s="1"/>
  <c r="N3460" i="3" a="1"/>
  <c r="N3460" i="3" s="1"/>
  <c r="M3460" i="3"/>
  <c r="L3460" i="3"/>
  <c r="K3460" i="3"/>
  <c r="G3460" i="3"/>
  <c r="C3460" i="3"/>
  <c r="D3460" i="3" s="1"/>
  <c r="N3459" i="3" a="1"/>
  <c r="N3459" i="3" s="1"/>
  <c r="M3459" i="3"/>
  <c r="L3459" i="3"/>
  <c r="K3459" i="3"/>
  <c r="G3459" i="3"/>
  <c r="C3459" i="3"/>
  <c r="D3459" i="3" s="1"/>
  <c r="N3458" i="3" a="1"/>
  <c r="N3458" i="3" s="1"/>
  <c r="M3458" i="3"/>
  <c r="L3458" i="3"/>
  <c r="K3458" i="3"/>
  <c r="G3458" i="3"/>
  <c r="C3458" i="3"/>
  <c r="D3458" i="3" s="1"/>
  <c r="N3457" i="3" a="1"/>
  <c r="N3457" i="3" s="1"/>
  <c r="M3457" i="3"/>
  <c r="L3457" i="3"/>
  <c r="K3457" i="3"/>
  <c r="G3457" i="3"/>
  <c r="C3457" i="3"/>
  <c r="D3457" i="3" s="1"/>
  <c r="N3456" i="3" a="1"/>
  <c r="N3456" i="3" s="1"/>
  <c r="M3456" i="3"/>
  <c r="L3456" i="3"/>
  <c r="K3456" i="3"/>
  <c r="G3456" i="3"/>
  <c r="C3456" i="3"/>
  <c r="D3456" i="3" s="1"/>
  <c r="N3455" i="3" a="1"/>
  <c r="N3455" i="3" s="1"/>
  <c r="M3455" i="3"/>
  <c r="L3455" i="3"/>
  <c r="K3455" i="3"/>
  <c r="G3455" i="3"/>
  <c r="C3455" i="3"/>
  <c r="D3455" i="3" s="1"/>
  <c r="N3454" i="3" a="1"/>
  <c r="N3454" i="3" s="1"/>
  <c r="M3454" i="3"/>
  <c r="L3454" i="3"/>
  <c r="K3454" i="3"/>
  <c r="G3454" i="3"/>
  <c r="C3454" i="3"/>
  <c r="D3454" i="3" s="1"/>
  <c r="N3453" i="3" a="1"/>
  <c r="N3453" i="3" s="1"/>
  <c r="M3453" i="3"/>
  <c r="L3453" i="3"/>
  <c r="K3453" i="3"/>
  <c r="G3453" i="3"/>
  <c r="C3453" i="3"/>
  <c r="D3453" i="3" s="1"/>
  <c r="N3452" i="3"/>
  <c r="N3452" i="3" a="1"/>
  <c r="M3452" i="3"/>
  <c r="L3452" i="3"/>
  <c r="K3452" i="3"/>
  <c r="G3452" i="3"/>
  <c r="C3452" i="3"/>
  <c r="D3452" i="3" s="1"/>
  <c r="N3451" i="3" a="1"/>
  <c r="N3451" i="3" s="1"/>
  <c r="M3451" i="3"/>
  <c r="L3451" i="3"/>
  <c r="K3451" i="3"/>
  <c r="G3451" i="3"/>
  <c r="C3451" i="3"/>
  <c r="D3451" i="3" s="1"/>
  <c r="N3450" i="3" a="1"/>
  <c r="N3450" i="3" s="1"/>
  <c r="M3450" i="3"/>
  <c r="L3450" i="3"/>
  <c r="K3450" i="3"/>
  <c r="G3450" i="3"/>
  <c r="C3450" i="3"/>
  <c r="D3450" i="3" s="1"/>
  <c r="N3449" i="3" a="1"/>
  <c r="N3449" i="3" s="1"/>
  <c r="M3449" i="3"/>
  <c r="L3449" i="3"/>
  <c r="K3449" i="3"/>
  <c r="G3449" i="3"/>
  <c r="C3449" i="3"/>
  <c r="D3449" i="3" s="1"/>
  <c r="N3448" i="3" a="1"/>
  <c r="N3448" i="3" s="1"/>
  <c r="M3448" i="3"/>
  <c r="L3448" i="3"/>
  <c r="K3448" i="3"/>
  <c r="G3448" i="3"/>
  <c r="C3448" i="3"/>
  <c r="D3448" i="3" s="1"/>
  <c r="N3447" i="3" a="1"/>
  <c r="N3447" i="3" s="1"/>
  <c r="M3447" i="3"/>
  <c r="L3447" i="3"/>
  <c r="K3447" i="3"/>
  <c r="G3447" i="3"/>
  <c r="C3447" i="3"/>
  <c r="D3447" i="3" s="1"/>
  <c r="N3446" i="3" a="1"/>
  <c r="N3446" i="3" s="1"/>
  <c r="M3446" i="3"/>
  <c r="L3446" i="3"/>
  <c r="K3446" i="3"/>
  <c r="G3446" i="3"/>
  <c r="C3446" i="3"/>
  <c r="D3446" i="3" s="1"/>
  <c r="N3445" i="3" a="1"/>
  <c r="N3445" i="3" s="1"/>
  <c r="M3445" i="3"/>
  <c r="L3445" i="3"/>
  <c r="K3445" i="3"/>
  <c r="G3445" i="3"/>
  <c r="C3445" i="3"/>
  <c r="D3445" i="3" s="1"/>
  <c r="N3444" i="3" a="1"/>
  <c r="N3444" i="3" s="1"/>
  <c r="M3444" i="3"/>
  <c r="L3444" i="3"/>
  <c r="K3444" i="3"/>
  <c r="G3444" i="3"/>
  <c r="C3444" i="3"/>
  <c r="D3444" i="3" s="1"/>
  <c r="N3443" i="3" a="1"/>
  <c r="N3443" i="3" s="1"/>
  <c r="M3443" i="3"/>
  <c r="L3443" i="3"/>
  <c r="K3443" i="3"/>
  <c r="G3443" i="3"/>
  <c r="C3443" i="3"/>
  <c r="D3443" i="3" s="1"/>
  <c r="N3442" i="3" a="1"/>
  <c r="N3442" i="3" s="1"/>
  <c r="M3442" i="3"/>
  <c r="L3442" i="3"/>
  <c r="K3442" i="3"/>
  <c r="G3442" i="3"/>
  <c r="C3442" i="3"/>
  <c r="D3442" i="3" s="1"/>
  <c r="N3441" i="3" a="1"/>
  <c r="N3441" i="3" s="1"/>
  <c r="M3441" i="3"/>
  <c r="L3441" i="3"/>
  <c r="K3441" i="3"/>
  <c r="G3441" i="3"/>
  <c r="C3441" i="3"/>
  <c r="D3441" i="3" s="1"/>
  <c r="N3440" i="3" a="1"/>
  <c r="N3440" i="3" s="1"/>
  <c r="M3440" i="3"/>
  <c r="L3440" i="3"/>
  <c r="K3440" i="3"/>
  <c r="G3440" i="3"/>
  <c r="C3440" i="3"/>
  <c r="D3440" i="3" s="1"/>
  <c r="N3439" i="3" a="1"/>
  <c r="N3439" i="3" s="1"/>
  <c r="M3439" i="3"/>
  <c r="L3439" i="3"/>
  <c r="K3439" i="3"/>
  <c r="G3439" i="3"/>
  <c r="C3439" i="3"/>
  <c r="D3439" i="3" s="1"/>
  <c r="N3438" i="3" a="1"/>
  <c r="N3438" i="3" s="1"/>
  <c r="M3438" i="3"/>
  <c r="L3438" i="3"/>
  <c r="K3438" i="3"/>
  <c r="G3438" i="3"/>
  <c r="C3438" i="3"/>
  <c r="D3438" i="3" s="1"/>
  <c r="N3437" i="3" a="1"/>
  <c r="N3437" i="3" s="1"/>
  <c r="M3437" i="3"/>
  <c r="L3437" i="3"/>
  <c r="K3437" i="3"/>
  <c r="G3437" i="3"/>
  <c r="C3437" i="3"/>
  <c r="D3437" i="3" s="1"/>
  <c r="N3436" i="3" a="1"/>
  <c r="N3436" i="3" s="1"/>
  <c r="M3436" i="3"/>
  <c r="L3436" i="3"/>
  <c r="K3436" i="3"/>
  <c r="G3436" i="3"/>
  <c r="C3436" i="3"/>
  <c r="D3436" i="3" s="1"/>
  <c r="N3435" i="3" a="1"/>
  <c r="N3435" i="3" s="1"/>
  <c r="M3435" i="3"/>
  <c r="L3435" i="3"/>
  <c r="K3435" i="3"/>
  <c r="G3435" i="3"/>
  <c r="C3435" i="3"/>
  <c r="D3435" i="3" s="1"/>
  <c r="N3434" i="3" a="1"/>
  <c r="N3434" i="3" s="1"/>
  <c r="M3434" i="3"/>
  <c r="L3434" i="3"/>
  <c r="K3434" i="3"/>
  <c r="G3434" i="3"/>
  <c r="C3434" i="3"/>
  <c r="D3434" i="3" s="1"/>
  <c r="N3433" i="3" a="1"/>
  <c r="N3433" i="3" s="1"/>
  <c r="M3433" i="3"/>
  <c r="L3433" i="3"/>
  <c r="K3433" i="3"/>
  <c r="G3433" i="3"/>
  <c r="C3433" i="3"/>
  <c r="D3433" i="3" s="1"/>
  <c r="N3432" i="3" a="1"/>
  <c r="N3432" i="3" s="1"/>
  <c r="M3432" i="3"/>
  <c r="L3432" i="3"/>
  <c r="K3432" i="3"/>
  <c r="G3432" i="3"/>
  <c r="C3432" i="3"/>
  <c r="D3432" i="3" s="1"/>
  <c r="N3431" i="3" a="1"/>
  <c r="N3431" i="3" s="1"/>
  <c r="M3431" i="3"/>
  <c r="L3431" i="3"/>
  <c r="K3431" i="3"/>
  <c r="G3431" i="3"/>
  <c r="C3431" i="3"/>
  <c r="D3431" i="3" s="1"/>
  <c r="N3430" i="3" a="1"/>
  <c r="N3430" i="3" s="1"/>
  <c r="M3430" i="3"/>
  <c r="L3430" i="3"/>
  <c r="K3430" i="3"/>
  <c r="G3430" i="3"/>
  <c r="C3430" i="3"/>
  <c r="D3430" i="3" s="1"/>
  <c r="N3429" i="3" a="1"/>
  <c r="N3429" i="3" s="1"/>
  <c r="M3429" i="3"/>
  <c r="L3429" i="3"/>
  <c r="K3429" i="3"/>
  <c r="G3429" i="3"/>
  <c r="C3429" i="3"/>
  <c r="D3429" i="3" s="1"/>
  <c r="N3428" i="3" a="1"/>
  <c r="N3428" i="3" s="1"/>
  <c r="M3428" i="3"/>
  <c r="L3428" i="3"/>
  <c r="K3428" i="3"/>
  <c r="G3428" i="3"/>
  <c r="C3428" i="3"/>
  <c r="D3428" i="3" s="1"/>
  <c r="N3427" i="3" a="1"/>
  <c r="N3427" i="3" s="1"/>
  <c r="M3427" i="3"/>
  <c r="L3427" i="3"/>
  <c r="K3427" i="3"/>
  <c r="G3427" i="3"/>
  <c r="C3427" i="3"/>
  <c r="D3427" i="3" s="1"/>
  <c r="N3426" i="3" a="1"/>
  <c r="N3426" i="3" s="1"/>
  <c r="M3426" i="3"/>
  <c r="L3426" i="3"/>
  <c r="K3426" i="3"/>
  <c r="G3426" i="3"/>
  <c r="C3426" i="3"/>
  <c r="D3426" i="3" s="1"/>
  <c r="N3425" i="3" a="1"/>
  <c r="N3425" i="3" s="1"/>
  <c r="M3425" i="3"/>
  <c r="L3425" i="3"/>
  <c r="K3425" i="3"/>
  <c r="G3425" i="3"/>
  <c r="C3425" i="3"/>
  <c r="D3425" i="3" s="1"/>
  <c r="N3424" i="3" a="1"/>
  <c r="N3424" i="3" s="1"/>
  <c r="M3424" i="3"/>
  <c r="L3424" i="3"/>
  <c r="K3424" i="3"/>
  <c r="G3424" i="3"/>
  <c r="C3424" i="3"/>
  <c r="D3424" i="3" s="1"/>
  <c r="N3423" i="3" a="1"/>
  <c r="N3423" i="3" s="1"/>
  <c r="M3423" i="3"/>
  <c r="L3423" i="3"/>
  <c r="K3423" i="3"/>
  <c r="G3423" i="3"/>
  <c r="C3423" i="3"/>
  <c r="D3423" i="3" s="1"/>
  <c r="N3422" i="3" a="1"/>
  <c r="N3422" i="3" s="1"/>
  <c r="M3422" i="3"/>
  <c r="L3422" i="3"/>
  <c r="K3422" i="3"/>
  <c r="G3422" i="3"/>
  <c r="C3422" i="3"/>
  <c r="D3422" i="3" s="1"/>
  <c r="N3421" i="3" a="1"/>
  <c r="N3421" i="3" s="1"/>
  <c r="M3421" i="3"/>
  <c r="L3421" i="3"/>
  <c r="K3421" i="3"/>
  <c r="G3421" i="3"/>
  <c r="C3421" i="3"/>
  <c r="D3421" i="3" s="1"/>
  <c r="N3420" i="3" a="1"/>
  <c r="N3420" i="3" s="1"/>
  <c r="M3420" i="3"/>
  <c r="L3420" i="3"/>
  <c r="K3420" i="3"/>
  <c r="G3420" i="3"/>
  <c r="C3420" i="3"/>
  <c r="D3420" i="3" s="1"/>
  <c r="N3419" i="3" a="1"/>
  <c r="N3419" i="3" s="1"/>
  <c r="M3419" i="3"/>
  <c r="L3419" i="3"/>
  <c r="K3419" i="3"/>
  <c r="G3419" i="3"/>
  <c r="C3419" i="3"/>
  <c r="D3419" i="3" s="1"/>
  <c r="N3418" i="3" a="1"/>
  <c r="N3418" i="3" s="1"/>
  <c r="M3418" i="3"/>
  <c r="L3418" i="3"/>
  <c r="K3418" i="3"/>
  <c r="G3418" i="3"/>
  <c r="C3418" i="3"/>
  <c r="D3418" i="3" s="1"/>
  <c r="N3417" i="3" a="1"/>
  <c r="N3417" i="3" s="1"/>
  <c r="M3417" i="3"/>
  <c r="L3417" i="3"/>
  <c r="K3417" i="3"/>
  <c r="G3417" i="3"/>
  <c r="C3417" i="3"/>
  <c r="D3417" i="3" s="1"/>
  <c r="N3416" i="3" a="1"/>
  <c r="N3416" i="3" s="1"/>
  <c r="M3416" i="3"/>
  <c r="L3416" i="3"/>
  <c r="K3416" i="3"/>
  <c r="G3416" i="3"/>
  <c r="C3416" i="3"/>
  <c r="D3416" i="3" s="1"/>
  <c r="N3415" i="3" a="1"/>
  <c r="N3415" i="3" s="1"/>
  <c r="M3415" i="3"/>
  <c r="L3415" i="3"/>
  <c r="K3415" i="3"/>
  <c r="G3415" i="3"/>
  <c r="C3415" i="3"/>
  <c r="D3415" i="3" s="1"/>
  <c r="N3414" i="3" a="1"/>
  <c r="N3414" i="3" s="1"/>
  <c r="M3414" i="3"/>
  <c r="L3414" i="3"/>
  <c r="K3414" i="3"/>
  <c r="G3414" i="3"/>
  <c r="C3414" i="3"/>
  <c r="D3414" i="3" s="1"/>
  <c r="N3413" i="3" a="1"/>
  <c r="N3413" i="3" s="1"/>
  <c r="M3413" i="3"/>
  <c r="L3413" i="3"/>
  <c r="K3413" i="3"/>
  <c r="G3413" i="3"/>
  <c r="C3413" i="3"/>
  <c r="D3413" i="3" s="1"/>
  <c r="N3412" i="3" a="1"/>
  <c r="N3412" i="3" s="1"/>
  <c r="M3412" i="3"/>
  <c r="L3412" i="3"/>
  <c r="K3412" i="3"/>
  <c r="G3412" i="3"/>
  <c r="C3412" i="3"/>
  <c r="D3412" i="3" s="1"/>
  <c r="N3411" i="3" a="1"/>
  <c r="N3411" i="3" s="1"/>
  <c r="M3411" i="3"/>
  <c r="L3411" i="3"/>
  <c r="K3411" i="3"/>
  <c r="G3411" i="3"/>
  <c r="C3411" i="3"/>
  <c r="D3411" i="3" s="1"/>
  <c r="N3410" i="3" a="1"/>
  <c r="N3410" i="3" s="1"/>
  <c r="M3410" i="3"/>
  <c r="L3410" i="3"/>
  <c r="K3410" i="3"/>
  <c r="G3410" i="3"/>
  <c r="C3410" i="3"/>
  <c r="D3410" i="3" s="1"/>
  <c r="N3409" i="3" a="1"/>
  <c r="N3409" i="3" s="1"/>
  <c r="M3409" i="3"/>
  <c r="L3409" i="3"/>
  <c r="K3409" i="3"/>
  <c r="G3409" i="3"/>
  <c r="C3409" i="3"/>
  <c r="D3409" i="3" s="1"/>
  <c r="N3408" i="3" a="1"/>
  <c r="N3408" i="3" s="1"/>
  <c r="M3408" i="3"/>
  <c r="L3408" i="3"/>
  <c r="K3408" i="3"/>
  <c r="G3408" i="3"/>
  <c r="C3408" i="3"/>
  <c r="D3408" i="3" s="1"/>
  <c r="N3407" i="3" a="1"/>
  <c r="N3407" i="3" s="1"/>
  <c r="M3407" i="3"/>
  <c r="L3407" i="3"/>
  <c r="K3407" i="3"/>
  <c r="G3407" i="3"/>
  <c r="C3407" i="3"/>
  <c r="D3407" i="3" s="1"/>
  <c r="N3406" i="3" a="1"/>
  <c r="N3406" i="3" s="1"/>
  <c r="M3406" i="3"/>
  <c r="L3406" i="3"/>
  <c r="K3406" i="3"/>
  <c r="G3406" i="3"/>
  <c r="C3406" i="3"/>
  <c r="D3406" i="3" s="1"/>
  <c r="N3405" i="3" a="1"/>
  <c r="N3405" i="3" s="1"/>
  <c r="M3405" i="3"/>
  <c r="L3405" i="3"/>
  <c r="K3405" i="3"/>
  <c r="G3405" i="3"/>
  <c r="C3405" i="3"/>
  <c r="D3405" i="3" s="1"/>
  <c r="N3404" i="3" a="1"/>
  <c r="N3404" i="3" s="1"/>
  <c r="M3404" i="3"/>
  <c r="L3404" i="3"/>
  <c r="K3404" i="3"/>
  <c r="G3404" i="3"/>
  <c r="C3404" i="3"/>
  <c r="D3404" i="3" s="1"/>
  <c r="N3403" i="3" a="1"/>
  <c r="N3403" i="3" s="1"/>
  <c r="M3403" i="3"/>
  <c r="L3403" i="3"/>
  <c r="K3403" i="3"/>
  <c r="G3403" i="3"/>
  <c r="C3403" i="3"/>
  <c r="D3403" i="3" s="1"/>
  <c r="N3402" i="3" a="1"/>
  <c r="N3402" i="3" s="1"/>
  <c r="M3402" i="3"/>
  <c r="L3402" i="3"/>
  <c r="K3402" i="3"/>
  <c r="G3402" i="3"/>
  <c r="C3402" i="3"/>
  <c r="D3402" i="3" s="1"/>
  <c r="N3401" i="3" a="1"/>
  <c r="N3401" i="3" s="1"/>
  <c r="M3401" i="3"/>
  <c r="L3401" i="3"/>
  <c r="K3401" i="3"/>
  <c r="G3401" i="3"/>
  <c r="C3401" i="3"/>
  <c r="D3401" i="3" s="1"/>
  <c r="N3400" i="3" a="1"/>
  <c r="N3400" i="3" s="1"/>
  <c r="M3400" i="3"/>
  <c r="L3400" i="3"/>
  <c r="K3400" i="3"/>
  <c r="G3400" i="3"/>
  <c r="C3400" i="3"/>
  <c r="D3400" i="3" s="1"/>
  <c r="N3399" i="3" a="1"/>
  <c r="N3399" i="3" s="1"/>
  <c r="M3399" i="3"/>
  <c r="L3399" i="3"/>
  <c r="K3399" i="3"/>
  <c r="G3399" i="3"/>
  <c r="C3399" i="3"/>
  <c r="D3399" i="3" s="1"/>
  <c r="N3398" i="3" a="1"/>
  <c r="N3398" i="3" s="1"/>
  <c r="M3398" i="3"/>
  <c r="L3398" i="3"/>
  <c r="K3398" i="3"/>
  <c r="G3398" i="3"/>
  <c r="C3398" i="3"/>
  <c r="D3398" i="3" s="1"/>
  <c r="N3397" i="3" a="1"/>
  <c r="N3397" i="3" s="1"/>
  <c r="M3397" i="3"/>
  <c r="L3397" i="3"/>
  <c r="K3397" i="3"/>
  <c r="G3397" i="3"/>
  <c r="C3397" i="3"/>
  <c r="D3397" i="3" s="1"/>
  <c r="N3396" i="3" a="1"/>
  <c r="N3396" i="3" s="1"/>
  <c r="M3396" i="3"/>
  <c r="L3396" i="3"/>
  <c r="K3396" i="3"/>
  <c r="G3396" i="3"/>
  <c r="C3396" i="3"/>
  <c r="D3396" i="3" s="1"/>
  <c r="N3395" i="3" a="1"/>
  <c r="N3395" i="3" s="1"/>
  <c r="M3395" i="3"/>
  <c r="L3395" i="3"/>
  <c r="K3395" i="3"/>
  <c r="G3395" i="3"/>
  <c r="C3395" i="3"/>
  <c r="D3395" i="3" s="1"/>
  <c r="N3394" i="3" a="1"/>
  <c r="N3394" i="3" s="1"/>
  <c r="M3394" i="3"/>
  <c r="L3394" i="3"/>
  <c r="K3394" i="3"/>
  <c r="G3394" i="3"/>
  <c r="C3394" i="3"/>
  <c r="D3394" i="3" s="1"/>
  <c r="N3393" i="3" a="1"/>
  <c r="N3393" i="3" s="1"/>
  <c r="M3393" i="3"/>
  <c r="L3393" i="3"/>
  <c r="K3393" i="3"/>
  <c r="G3393" i="3"/>
  <c r="C3393" i="3"/>
  <c r="D3393" i="3" s="1"/>
  <c r="N3392" i="3" a="1"/>
  <c r="N3392" i="3" s="1"/>
  <c r="M3392" i="3"/>
  <c r="L3392" i="3"/>
  <c r="K3392" i="3"/>
  <c r="G3392" i="3"/>
  <c r="C3392" i="3"/>
  <c r="D3392" i="3" s="1"/>
  <c r="N3391" i="3" a="1"/>
  <c r="N3391" i="3" s="1"/>
  <c r="M3391" i="3"/>
  <c r="L3391" i="3"/>
  <c r="K3391" i="3"/>
  <c r="G3391" i="3"/>
  <c r="C3391" i="3"/>
  <c r="D3391" i="3" s="1"/>
  <c r="N3390" i="3" a="1"/>
  <c r="N3390" i="3" s="1"/>
  <c r="M3390" i="3"/>
  <c r="L3390" i="3"/>
  <c r="K3390" i="3"/>
  <c r="G3390" i="3"/>
  <c r="C3390" i="3"/>
  <c r="D3390" i="3" s="1"/>
  <c r="N3389" i="3" a="1"/>
  <c r="N3389" i="3" s="1"/>
  <c r="M3389" i="3"/>
  <c r="L3389" i="3"/>
  <c r="K3389" i="3"/>
  <c r="G3389" i="3"/>
  <c r="C3389" i="3"/>
  <c r="D3389" i="3" s="1"/>
  <c r="N3388" i="3" a="1"/>
  <c r="N3388" i="3" s="1"/>
  <c r="M3388" i="3"/>
  <c r="L3388" i="3"/>
  <c r="K3388" i="3"/>
  <c r="G3388" i="3"/>
  <c r="C3388" i="3"/>
  <c r="D3388" i="3" s="1"/>
  <c r="N3387" i="3" a="1"/>
  <c r="N3387" i="3" s="1"/>
  <c r="M3387" i="3"/>
  <c r="L3387" i="3"/>
  <c r="K3387" i="3"/>
  <c r="G3387" i="3"/>
  <c r="C3387" i="3"/>
  <c r="D3387" i="3" s="1"/>
  <c r="N3386" i="3" a="1"/>
  <c r="N3386" i="3" s="1"/>
  <c r="M3386" i="3"/>
  <c r="L3386" i="3"/>
  <c r="K3386" i="3"/>
  <c r="G3386" i="3"/>
  <c r="C3386" i="3"/>
  <c r="D3386" i="3" s="1"/>
  <c r="N3385" i="3" a="1"/>
  <c r="N3385" i="3" s="1"/>
  <c r="M3385" i="3"/>
  <c r="L3385" i="3"/>
  <c r="K3385" i="3"/>
  <c r="G3385" i="3"/>
  <c r="C3385" i="3"/>
  <c r="D3385" i="3" s="1"/>
  <c r="N3384" i="3" a="1"/>
  <c r="N3384" i="3" s="1"/>
  <c r="M3384" i="3"/>
  <c r="L3384" i="3"/>
  <c r="K3384" i="3"/>
  <c r="G3384" i="3"/>
  <c r="C3384" i="3"/>
  <c r="D3384" i="3" s="1"/>
  <c r="N3383" i="3" a="1"/>
  <c r="N3383" i="3" s="1"/>
  <c r="M3383" i="3"/>
  <c r="L3383" i="3"/>
  <c r="K3383" i="3"/>
  <c r="G3383" i="3"/>
  <c r="C3383" i="3"/>
  <c r="D3383" i="3" s="1"/>
  <c r="N3382" i="3" a="1"/>
  <c r="N3382" i="3" s="1"/>
  <c r="M3382" i="3"/>
  <c r="L3382" i="3"/>
  <c r="K3382" i="3"/>
  <c r="G3382" i="3"/>
  <c r="C3382" i="3"/>
  <c r="D3382" i="3" s="1"/>
  <c r="N3381" i="3" a="1"/>
  <c r="N3381" i="3" s="1"/>
  <c r="M3381" i="3"/>
  <c r="L3381" i="3"/>
  <c r="K3381" i="3"/>
  <c r="G3381" i="3"/>
  <c r="C3381" i="3"/>
  <c r="D3381" i="3" s="1"/>
  <c r="N3380" i="3" a="1"/>
  <c r="N3380" i="3" s="1"/>
  <c r="M3380" i="3"/>
  <c r="L3380" i="3"/>
  <c r="K3380" i="3"/>
  <c r="G3380" i="3"/>
  <c r="C3380" i="3"/>
  <c r="D3380" i="3" s="1"/>
  <c r="N3379" i="3" a="1"/>
  <c r="N3379" i="3" s="1"/>
  <c r="M3379" i="3"/>
  <c r="L3379" i="3"/>
  <c r="K3379" i="3"/>
  <c r="G3379" i="3"/>
  <c r="C3379" i="3"/>
  <c r="D3379" i="3" s="1"/>
  <c r="N3378" i="3" a="1"/>
  <c r="N3378" i="3" s="1"/>
  <c r="M3378" i="3"/>
  <c r="L3378" i="3"/>
  <c r="K3378" i="3"/>
  <c r="G3378" i="3"/>
  <c r="C3378" i="3"/>
  <c r="D3378" i="3" s="1"/>
  <c r="N3377" i="3" a="1"/>
  <c r="N3377" i="3" s="1"/>
  <c r="M3377" i="3"/>
  <c r="L3377" i="3"/>
  <c r="K3377" i="3"/>
  <c r="G3377" i="3"/>
  <c r="C3377" i="3"/>
  <c r="D3377" i="3" s="1"/>
  <c r="N3376" i="3" a="1"/>
  <c r="N3376" i="3" s="1"/>
  <c r="M3376" i="3"/>
  <c r="L3376" i="3"/>
  <c r="K3376" i="3"/>
  <c r="G3376" i="3"/>
  <c r="C3376" i="3"/>
  <c r="D3376" i="3" s="1"/>
  <c r="N3375" i="3" a="1"/>
  <c r="N3375" i="3" s="1"/>
  <c r="M3375" i="3"/>
  <c r="L3375" i="3"/>
  <c r="K3375" i="3"/>
  <c r="G3375" i="3"/>
  <c r="C3375" i="3"/>
  <c r="D3375" i="3" s="1"/>
  <c r="N3374" i="3" a="1"/>
  <c r="N3374" i="3" s="1"/>
  <c r="M3374" i="3"/>
  <c r="L3374" i="3"/>
  <c r="K3374" i="3"/>
  <c r="G3374" i="3"/>
  <c r="C3374" i="3"/>
  <c r="D3374" i="3" s="1"/>
  <c r="N3373" i="3" a="1"/>
  <c r="N3373" i="3" s="1"/>
  <c r="M3373" i="3"/>
  <c r="L3373" i="3"/>
  <c r="K3373" i="3"/>
  <c r="G3373" i="3"/>
  <c r="C3373" i="3"/>
  <c r="D3373" i="3" s="1"/>
  <c r="N3372" i="3" a="1"/>
  <c r="N3372" i="3" s="1"/>
  <c r="M3372" i="3"/>
  <c r="L3372" i="3"/>
  <c r="K3372" i="3"/>
  <c r="G3372" i="3"/>
  <c r="C3372" i="3"/>
  <c r="D3372" i="3" s="1"/>
  <c r="N3371" i="3" a="1"/>
  <c r="N3371" i="3" s="1"/>
  <c r="M3371" i="3"/>
  <c r="L3371" i="3"/>
  <c r="K3371" i="3"/>
  <c r="G3371" i="3"/>
  <c r="C3371" i="3"/>
  <c r="D3371" i="3" s="1"/>
  <c r="N3370" i="3" a="1"/>
  <c r="N3370" i="3" s="1"/>
  <c r="M3370" i="3"/>
  <c r="L3370" i="3"/>
  <c r="K3370" i="3"/>
  <c r="G3370" i="3"/>
  <c r="C3370" i="3"/>
  <c r="D3370" i="3" s="1"/>
  <c r="N3369" i="3" a="1"/>
  <c r="N3369" i="3" s="1"/>
  <c r="M3369" i="3"/>
  <c r="L3369" i="3"/>
  <c r="K3369" i="3"/>
  <c r="G3369" i="3"/>
  <c r="C3369" i="3"/>
  <c r="D3369" i="3" s="1"/>
  <c r="N3368" i="3" a="1"/>
  <c r="N3368" i="3" s="1"/>
  <c r="M3368" i="3"/>
  <c r="L3368" i="3"/>
  <c r="K3368" i="3"/>
  <c r="G3368" i="3"/>
  <c r="C3368" i="3"/>
  <c r="D3368" i="3" s="1"/>
  <c r="N3367" i="3" a="1"/>
  <c r="N3367" i="3" s="1"/>
  <c r="M3367" i="3"/>
  <c r="L3367" i="3"/>
  <c r="K3367" i="3"/>
  <c r="G3367" i="3"/>
  <c r="C3367" i="3"/>
  <c r="D3367" i="3" s="1"/>
  <c r="N3366" i="3" a="1"/>
  <c r="N3366" i="3" s="1"/>
  <c r="M3366" i="3"/>
  <c r="L3366" i="3"/>
  <c r="K3366" i="3"/>
  <c r="G3366" i="3"/>
  <c r="C3366" i="3"/>
  <c r="D3366" i="3" s="1"/>
  <c r="N3365" i="3" a="1"/>
  <c r="N3365" i="3" s="1"/>
  <c r="M3365" i="3"/>
  <c r="L3365" i="3"/>
  <c r="K3365" i="3"/>
  <c r="G3365" i="3"/>
  <c r="C3365" i="3"/>
  <c r="D3365" i="3" s="1"/>
  <c r="N3364" i="3" a="1"/>
  <c r="N3364" i="3" s="1"/>
  <c r="M3364" i="3"/>
  <c r="L3364" i="3"/>
  <c r="K3364" i="3"/>
  <c r="G3364" i="3"/>
  <c r="C3364" i="3"/>
  <c r="D3364" i="3" s="1"/>
  <c r="N3363" i="3" a="1"/>
  <c r="N3363" i="3" s="1"/>
  <c r="M3363" i="3"/>
  <c r="L3363" i="3"/>
  <c r="K3363" i="3"/>
  <c r="G3363" i="3"/>
  <c r="C3363" i="3"/>
  <c r="D3363" i="3" s="1"/>
  <c r="N3362" i="3" a="1"/>
  <c r="N3362" i="3" s="1"/>
  <c r="M3362" i="3"/>
  <c r="L3362" i="3"/>
  <c r="K3362" i="3"/>
  <c r="G3362" i="3"/>
  <c r="C3362" i="3"/>
  <c r="D3362" i="3" s="1"/>
  <c r="N3361" i="3" a="1"/>
  <c r="N3361" i="3" s="1"/>
  <c r="M3361" i="3"/>
  <c r="L3361" i="3"/>
  <c r="K3361" i="3"/>
  <c r="G3361" i="3"/>
  <c r="C3361" i="3"/>
  <c r="D3361" i="3" s="1"/>
  <c r="N3360" i="3" a="1"/>
  <c r="N3360" i="3" s="1"/>
  <c r="M3360" i="3"/>
  <c r="L3360" i="3"/>
  <c r="K3360" i="3"/>
  <c r="G3360" i="3"/>
  <c r="C3360" i="3"/>
  <c r="D3360" i="3" s="1"/>
  <c r="N3359" i="3" a="1"/>
  <c r="N3359" i="3" s="1"/>
  <c r="M3359" i="3"/>
  <c r="L3359" i="3"/>
  <c r="K3359" i="3"/>
  <c r="G3359" i="3"/>
  <c r="C3359" i="3"/>
  <c r="D3359" i="3" s="1"/>
  <c r="N3358" i="3" a="1"/>
  <c r="N3358" i="3" s="1"/>
  <c r="M3358" i="3"/>
  <c r="L3358" i="3"/>
  <c r="K3358" i="3"/>
  <c r="G3358" i="3"/>
  <c r="C3358" i="3"/>
  <c r="D3358" i="3" s="1"/>
  <c r="N3357" i="3" a="1"/>
  <c r="N3357" i="3" s="1"/>
  <c r="M3357" i="3"/>
  <c r="L3357" i="3"/>
  <c r="K3357" i="3"/>
  <c r="G3357" i="3"/>
  <c r="C3357" i="3"/>
  <c r="D3357" i="3" s="1"/>
  <c r="N3356" i="3" a="1"/>
  <c r="N3356" i="3" s="1"/>
  <c r="M3356" i="3"/>
  <c r="L3356" i="3"/>
  <c r="K3356" i="3"/>
  <c r="G3356" i="3"/>
  <c r="C3356" i="3"/>
  <c r="D3356" i="3" s="1"/>
  <c r="N3355" i="3" a="1"/>
  <c r="N3355" i="3" s="1"/>
  <c r="M3355" i="3"/>
  <c r="L3355" i="3"/>
  <c r="K3355" i="3"/>
  <c r="G3355" i="3"/>
  <c r="C3355" i="3"/>
  <c r="D3355" i="3" s="1"/>
  <c r="N3354" i="3" a="1"/>
  <c r="N3354" i="3" s="1"/>
  <c r="M3354" i="3"/>
  <c r="L3354" i="3"/>
  <c r="K3354" i="3"/>
  <c r="G3354" i="3"/>
  <c r="C3354" i="3"/>
  <c r="D3354" i="3" s="1"/>
  <c r="N3353" i="3" a="1"/>
  <c r="N3353" i="3" s="1"/>
  <c r="M3353" i="3"/>
  <c r="L3353" i="3"/>
  <c r="K3353" i="3"/>
  <c r="G3353" i="3"/>
  <c r="C3353" i="3"/>
  <c r="D3353" i="3" s="1"/>
  <c r="N3352" i="3" a="1"/>
  <c r="N3352" i="3" s="1"/>
  <c r="M3352" i="3"/>
  <c r="L3352" i="3"/>
  <c r="K3352" i="3"/>
  <c r="G3352" i="3"/>
  <c r="C3352" i="3"/>
  <c r="D3352" i="3" s="1"/>
  <c r="N3351" i="3" a="1"/>
  <c r="N3351" i="3" s="1"/>
  <c r="M3351" i="3"/>
  <c r="L3351" i="3"/>
  <c r="K3351" i="3"/>
  <c r="G3351" i="3"/>
  <c r="C3351" i="3"/>
  <c r="D3351" i="3" s="1"/>
  <c r="N3350" i="3" a="1"/>
  <c r="N3350" i="3" s="1"/>
  <c r="M3350" i="3"/>
  <c r="L3350" i="3"/>
  <c r="K3350" i="3"/>
  <c r="G3350" i="3"/>
  <c r="C3350" i="3"/>
  <c r="D3350" i="3" s="1"/>
  <c r="N3349" i="3" a="1"/>
  <c r="N3349" i="3" s="1"/>
  <c r="M3349" i="3"/>
  <c r="L3349" i="3"/>
  <c r="K3349" i="3"/>
  <c r="G3349" i="3"/>
  <c r="C3349" i="3"/>
  <c r="D3349" i="3" s="1"/>
  <c r="N3348" i="3" a="1"/>
  <c r="N3348" i="3" s="1"/>
  <c r="M3348" i="3"/>
  <c r="L3348" i="3"/>
  <c r="K3348" i="3"/>
  <c r="G3348" i="3"/>
  <c r="C3348" i="3"/>
  <c r="D3348" i="3" s="1"/>
  <c r="N3347" i="3" a="1"/>
  <c r="N3347" i="3" s="1"/>
  <c r="M3347" i="3"/>
  <c r="L3347" i="3"/>
  <c r="K3347" i="3"/>
  <c r="G3347" i="3"/>
  <c r="C3347" i="3"/>
  <c r="D3347" i="3" s="1"/>
  <c r="N3346" i="3" a="1"/>
  <c r="N3346" i="3" s="1"/>
  <c r="M3346" i="3"/>
  <c r="L3346" i="3"/>
  <c r="K3346" i="3"/>
  <c r="G3346" i="3"/>
  <c r="C3346" i="3"/>
  <c r="D3346" i="3" s="1"/>
  <c r="N3345" i="3" a="1"/>
  <c r="N3345" i="3" s="1"/>
  <c r="M3345" i="3"/>
  <c r="L3345" i="3"/>
  <c r="K3345" i="3"/>
  <c r="G3345" i="3"/>
  <c r="C3345" i="3"/>
  <c r="D3345" i="3" s="1"/>
  <c r="N3344" i="3" a="1"/>
  <c r="N3344" i="3" s="1"/>
  <c r="M3344" i="3"/>
  <c r="L3344" i="3"/>
  <c r="K3344" i="3"/>
  <c r="G3344" i="3"/>
  <c r="C3344" i="3"/>
  <c r="D3344" i="3" s="1"/>
  <c r="N3343" i="3" a="1"/>
  <c r="N3343" i="3" s="1"/>
  <c r="M3343" i="3"/>
  <c r="L3343" i="3"/>
  <c r="K3343" i="3"/>
  <c r="G3343" i="3"/>
  <c r="C3343" i="3"/>
  <c r="D3343" i="3" s="1"/>
  <c r="N3342" i="3" a="1"/>
  <c r="N3342" i="3" s="1"/>
  <c r="M3342" i="3"/>
  <c r="L3342" i="3"/>
  <c r="K3342" i="3"/>
  <c r="G3342" i="3"/>
  <c r="C3342" i="3"/>
  <c r="D3342" i="3" s="1"/>
  <c r="N3341" i="3" a="1"/>
  <c r="N3341" i="3" s="1"/>
  <c r="M3341" i="3"/>
  <c r="L3341" i="3"/>
  <c r="K3341" i="3"/>
  <c r="G3341" i="3"/>
  <c r="C3341" i="3"/>
  <c r="D3341" i="3" s="1"/>
  <c r="N3340" i="3" a="1"/>
  <c r="N3340" i="3" s="1"/>
  <c r="M3340" i="3"/>
  <c r="L3340" i="3"/>
  <c r="K3340" i="3"/>
  <c r="G3340" i="3"/>
  <c r="C3340" i="3"/>
  <c r="D3340" i="3" s="1"/>
  <c r="N3339" i="3" a="1"/>
  <c r="N3339" i="3" s="1"/>
  <c r="M3339" i="3"/>
  <c r="L3339" i="3"/>
  <c r="K3339" i="3"/>
  <c r="G3339" i="3"/>
  <c r="C3339" i="3"/>
  <c r="D3339" i="3" s="1"/>
  <c r="N3338" i="3" a="1"/>
  <c r="N3338" i="3" s="1"/>
  <c r="M3338" i="3"/>
  <c r="L3338" i="3"/>
  <c r="K3338" i="3"/>
  <c r="G3338" i="3"/>
  <c r="C3338" i="3"/>
  <c r="D3338" i="3" s="1"/>
  <c r="N3337" i="3" a="1"/>
  <c r="N3337" i="3" s="1"/>
  <c r="M3337" i="3"/>
  <c r="L3337" i="3"/>
  <c r="K3337" i="3"/>
  <c r="G3337" i="3"/>
  <c r="C3337" i="3"/>
  <c r="D3337" i="3" s="1"/>
  <c r="N3336" i="3" a="1"/>
  <c r="N3336" i="3" s="1"/>
  <c r="M3336" i="3"/>
  <c r="L3336" i="3"/>
  <c r="K3336" i="3"/>
  <c r="G3336" i="3"/>
  <c r="C3336" i="3"/>
  <c r="D3336" i="3" s="1"/>
  <c r="N3335" i="3" a="1"/>
  <c r="N3335" i="3" s="1"/>
  <c r="M3335" i="3"/>
  <c r="L3335" i="3"/>
  <c r="K3335" i="3"/>
  <c r="G3335" i="3"/>
  <c r="C3335" i="3"/>
  <c r="D3335" i="3" s="1"/>
  <c r="N3334" i="3" a="1"/>
  <c r="N3334" i="3" s="1"/>
  <c r="M3334" i="3"/>
  <c r="L3334" i="3"/>
  <c r="K3334" i="3"/>
  <c r="G3334" i="3"/>
  <c r="C3334" i="3"/>
  <c r="D3334" i="3" s="1"/>
  <c r="N3333" i="3" a="1"/>
  <c r="N3333" i="3" s="1"/>
  <c r="M3333" i="3"/>
  <c r="L3333" i="3"/>
  <c r="K3333" i="3"/>
  <c r="G3333" i="3"/>
  <c r="C3333" i="3"/>
  <c r="D3333" i="3" s="1"/>
  <c r="N3332" i="3" a="1"/>
  <c r="N3332" i="3" s="1"/>
  <c r="M3332" i="3"/>
  <c r="L3332" i="3"/>
  <c r="K3332" i="3"/>
  <c r="G3332" i="3"/>
  <c r="C3332" i="3"/>
  <c r="D3332" i="3" s="1"/>
  <c r="N3331" i="3" a="1"/>
  <c r="N3331" i="3" s="1"/>
  <c r="M3331" i="3"/>
  <c r="L3331" i="3"/>
  <c r="K3331" i="3"/>
  <c r="G3331" i="3"/>
  <c r="C3331" i="3"/>
  <c r="D3331" i="3" s="1"/>
  <c r="N3330" i="3" a="1"/>
  <c r="N3330" i="3" s="1"/>
  <c r="M3330" i="3"/>
  <c r="L3330" i="3"/>
  <c r="K3330" i="3"/>
  <c r="G3330" i="3"/>
  <c r="C3330" i="3"/>
  <c r="D3330" i="3" s="1"/>
  <c r="N3329" i="3" a="1"/>
  <c r="N3329" i="3" s="1"/>
  <c r="M3329" i="3"/>
  <c r="L3329" i="3"/>
  <c r="K3329" i="3"/>
  <c r="G3329" i="3"/>
  <c r="C3329" i="3"/>
  <c r="D3329" i="3" s="1"/>
  <c r="N3328" i="3" a="1"/>
  <c r="N3328" i="3" s="1"/>
  <c r="M3328" i="3"/>
  <c r="L3328" i="3"/>
  <c r="K3328" i="3"/>
  <c r="G3328" i="3"/>
  <c r="C3328" i="3"/>
  <c r="D3328" i="3" s="1"/>
  <c r="N3327" i="3" a="1"/>
  <c r="N3327" i="3" s="1"/>
  <c r="M3327" i="3"/>
  <c r="L3327" i="3"/>
  <c r="K3327" i="3"/>
  <c r="G3327" i="3"/>
  <c r="C3327" i="3"/>
  <c r="D3327" i="3" s="1"/>
  <c r="N3326" i="3" a="1"/>
  <c r="N3326" i="3" s="1"/>
  <c r="M3326" i="3"/>
  <c r="L3326" i="3"/>
  <c r="K3326" i="3"/>
  <c r="G3326" i="3"/>
  <c r="C3326" i="3"/>
  <c r="D3326" i="3" s="1"/>
  <c r="N3325" i="3" a="1"/>
  <c r="N3325" i="3" s="1"/>
  <c r="M3325" i="3"/>
  <c r="L3325" i="3"/>
  <c r="K3325" i="3"/>
  <c r="G3325" i="3"/>
  <c r="C3325" i="3"/>
  <c r="D3325" i="3" s="1"/>
  <c r="N3324" i="3" a="1"/>
  <c r="N3324" i="3" s="1"/>
  <c r="M3324" i="3"/>
  <c r="L3324" i="3"/>
  <c r="K3324" i="3"/>
  <c r="G3324" i="3"/>
  <c r="C3324" i="3"/>
  <c r="D3324" i="3" s="1"/>
  <c r="N3323" i="3" a="1"/>
  <c r="N3323" i="3" s="1"/>
  <c r="M3323" i="3"/>
  <c r="L3323" i="3"/>
  <c r="K3323" i="3"/>
  <c r="G3323" i="3"/>
  <c r="C3323" i="3"/>
  <c r="D3323" i="3" s="1"/>
  <c r="N3322" i="3" a="1"/>
  <c r="N3322" i="3" s="1"/>
  <c r="M3322" i="3"/>
  <c r="L3322" i="3"/>
  <c r="K3322" i="3"/>
  <c r="G3322" i="3"/>
  <c r="C3322" i="3"/>
  <c r="D3322" i="3" s="1"/>
  <c r="N3321" i="3" a="1"/>
  <c r="N3321" i="3" s="1"/>
  <c r="M3321" i="3"/>
  <c r="L3321" i="3"/>
  <c r="K3321" i="3"/>
  <c r="G3321" i="3"/>
  <c r="C3321" i="3"/>
  <c r="D3321" i="3" s="1"/>
  <c r="N3320" i="3" a="1"/>
  <c r="N3320" i="3" s="1"/>
  <c r="M3320" i="3"/>
  <c r="L3320" i="3"/>
  <c r="K3320" i="3"/>
  <c r="G3320" i="3"/>
  <c r="C3320" i="3"/>
  <c r="D3320" i="3" s="1"/>
  <c r="N3319" i="3" a="1"/>
  <c r="N3319" i="3" s="1"/>
  <c r="M3319" i="3"/>
  <c r="L3319" i="3"/>
  <c r="K3319" i="3"/>
  <c r="G3319" i="3"/>
  <c r="C3319" i="3"/>
  <c r="D3319" i="3" s="1"/>
  <c r="N3318" i="3" a="1"/>
  <c r="N3318" i="3" s="1"/>
  <c r="M3318" i="3"/>
  <c r="L3318" i="3"/>
  <c r="K3318" i="3"/>
  <c r="G3318" i="3"/>
  <c r="C3318" i="3"/>
  <c r="D3318" i="3" s="1"/>
  <c r="N3317" i="3" a="1"/>
  <c r="N3317" i="3" s="1"/>
  <c r="M3317" i="3"/>
  <c r="L3317" i="3"/>
  <c r="K3317" i="3"/>
  <c r="G3317" i="3"/>
  <c r="C3317" i="3"/>
  <c r="D3317" i="3" s="1"/>
  <c r="N3316" i="3" a="1"/>
  <c r="N3316" i="3" s="1"/>
  <c r="M3316" i="3"/>
  <c r="L3316" i="3"/>
  <c r="K3316" i="3"/>
  <c r="G3316" i="3"/>
  <c r="C3316" i="3"/>
  <c r="D3316" i="3" s="1"/>
  <c r="N3315" i="3" a="1"/>
  <c r="N3315" i="3" s="1"/>
  <c r="M3315" i="3"/>
  <c r="L3315" i="3"/>
  <c r="K3315" i="3"/>
  <c r="G3315" i="3"/>
  <c r="C3315" i="3"/>
  <c r="D3315" i="3" s="1"/>
  <c r="N3314" i="3" a="1"/>
  <c r="N3314" i="3" s="1"/>
  <c r="M3314" i="3"/>
  <c r="L3314" i="3"/>
  <c r="K3314" i="3"/>
  <c r="G3314" i="3"/>
  <c r="C3314" i="3"/>
  <c r="D3314" i="3" s="1"/>
  <c r="N3313" i="3" a="1"/>
  <c r="N3313" i="3" s="1"/>
  <c r="M3313" i="3"/>
  <c r="L3313" i="3"/>
  <c r="K3313" i="3"/>
  <c r="G3313" i="3"/>
  <c r="C3313" i="3"/>
  <c r="D3313" i="3" s="1"/>
  <c r="N3312" i="3" a="1"/>
  <c r="N3312" i="3" s="1"/>
  <c r="M3312" i="3"/>
  <c r="L3312" i="3"/>
  <c r="K3312" i="3"/>
  <c r="G3312" i="3"/>
  <c r="C3312" i="3"/>
  <c r="D3312" i="3" s="1"/>
  <c r="N3311" i="3" a="1"/>
  <c r="N3311" i="3" s="1"/>
  <c r="M3311" i="3"/>
  <c r="L3311" i="3"/>
  <c r="K3311" i="3"/>
  <c r="G3311" i="3"/>
  <c r="C3311" i="3"/>
  <c r="D3311" i="3" s="1"/>
  <c r="N3310" i="3" a="1"/>
  <c r="N3310" i="3" s="1"/>
  <c r="M3310" i="3"/>
  <c r="L3310" i="3"/>
  <c r="K3310" i="3"/>
  <c r="G3310" i="3"/>
  <c r="C3310" i="3"/>
  <c r="D3310" i="3" s="1"/>
  <c r="N3309" i="3" a="1"/>
  <c r="N3309" i="3" s="1"/>
  <c r="M3309" i="3"/>
  <c r="L3309" i="3"/>
  <c r="K3309" i="3"/>
  <c r="G3309" i="3"/>
  <c r="C3309" i="3"/>
  <c r="D3309" i="3" s="1"/>
  <c r="N3308" i="3" a="1"/>
  <c r="N3308" i="3" s="1"/>
  <c r="M3308" i="3"/>
  <c r="L3308" i="3"/>
  <c r="K3308" i="3"/>
  <c r="G3308" i="3"/>
  <c r="C3308" i="3"/>
  <c r="D3308" i="3" s="1"/>
  <c r="N3307" i="3" a="1"/>
  <c r="N3307" i="3" s="1"/>
  <c r="M3307" i="3"/>
  <c r="L3307" i="3"/>
  <c r="K3307" i="3"/>
  <c r="G3307" i="3"/>
  <c r="C3307" i="3"/>
  <c r="D3307" i="3" s="1"/>
  <c r="N3306" i="3" a="1"/>
  <c r="N3306" i="3" s="1"/>
  <c r="M3306" i="3"/>
  <c r="L3306" i="3"/>
  <c r="K3306" i="3"/>
  <c r="G3306" i="3"/>
  <c r="C3306" i="3"/>
  <c r="D3306" i="3" s="1"/>
  <c r="N3305" i="3" a="1"/>
  <c r="N3305" i="3" s="1"/>
  <c r="M3305" i="3"/>
  <c r="L3305" i="3"/>
  <c r="K3305" i="3"/>
  <c r="G3305" i="3"/>
  <c r="C3305" i="3"/>
  <c r="D3305" i="3" s="1"/>
  <c r="N3304" i="3" a="1"/>
  <c r="N3304" i="3" s="1"/>
  <c r="M3304" i="3"/>
  <c r="L3304" i="3"/>
  <c r="K3304" i="3"/>
  <c r="G3304" i="3"/>
  <c r="C3304" i="3"/>
  <c r="D3304" i="3" s="1"/>
  <c r="N3303" i="3" a="1"/>
  <c r="N3303" i="3" s="1"/>
  <c r="M3303" i="3"/>
  <c r="L3303" i="3"/>
  <c r="K3303" i="3"/>
  <c r="G3303" i="3"/>
  <c r="C3303" i="3"/>
  <c r="D3303" i="3" s="1"/>
  <c r="N3302" i="3" a="1"/>
  <c r="N3302" i="3" s="1"/>
  <c r="M3302" i="3"/>
  <c r="L3302" i="3"/>
  <c r="K3302" i="3"/>
  <c r="G3302" i="3"/>
  <c r="C3302" i="3"/>
  <c r="D3302" i="3" s="1"/>
  <c r="N3301" i="3" a="1"/>
  <c r="N3301" i="3" s="1"/>
  <c r="M3301" i="3"/>
  <c r="L3301" i="3"/>
  <c r="K3301" i="3"/>
  <c r="G3301" i="3"/>
  <c r="C3301" i="3"/>
  <c r="D3301" i="3" s="1"/>
  <c r="N3300" i="3" a="1"/>
  <c r="N3300" i="3" s="1"/>
  <c r="M3300" i="3"/>
  <c r="L3300" i="3"/>
  <c r="K3300" i="3"/>
  <c r="G3300" i="3"/>
  <c r="C3300" i="3"/>
  <c r="D3300" i="3" s="1"/>
  <c r="N3299" i="3" a="1"/>
  <c r="N3299" i="3" s="1"/>
  <c r="M3299" i="3"/>
  <c r="L3299" i="3"/>
  <c r="K3299" i="3"/>
  <c r="G3299" i="3"/>
  <c r="C3299" i="3"/>
  <c r="D3299" i="3" s="1"/>
  <c r="N3298" i="3" a="1"/>
  <c r="N3298" i="3" s="1"/>
  <c r="M3298" i="3"/>
  <c r="L3298" i="3"/>
  <c r="K3298" i="3"/>
  <c r="G3298" i="3"/>
  <c r="C3298" i="3"/>
  <c r="D3298" i="3" s="1"/>
  <c r="N3297" i="3" a="1"/>
  <c r="N3297" i="3" s="1"/>
  <c r="M3297" i="3"/>
  <c r="L3297" i="3"/>
  <c r="K3297" i="3"/>
  <c r="G3297" i="3"/>
  <c r="C3297" i="3"/>
  <c r="D3297" i="3" s="1"/>
  <c r="N3296" i="3" a="1"/>
  <c r="N3296" i="3" s="1"/>
  <c r="M3296" i="3"/>
  <c r="L3296" i="3"/>
  <c r="K3296" i="3"/>
  <c r="G3296" i="3"/>
  <c r="C3296" i="3"/>
  <c r="D3296" i="3" s="1"/>
  <c r="N3295" i="3" a="1"/>
  <c r="N3295" i="3" s="1"/>
  <c r="M3295" i="3"/>
  <c r="L3295" i="3"/>
  <c r="K3295" i="3"/>
  <c r="G3295" i="3"/>
  <c r="C3295" i="3"/>
  <c r="D3295" i="3" s="1"/>
  <c r="N3294" i="3" a="1"/>
  <c r="N3294" i="3" s="1"/>
  <c r="M3294" i="3"/>
  <c r="L3294" i="3"/>
  <c r="K3294" i="3"/>
  <c r="G3294" i="3"/>
  <c r="C3294" i="3"/>
  <c r="D3294" i="3" s="1"/>
  <c r="N3293" i="3" a="1"/>
  <c r="N3293" i="3" s="1"/>
  <c r="M3293" i="3"/>
  <c r="L3293" i="3"/>
  <c r="K3293" i="3"/>
  <c r="G3293" i="3"/>
  <c r="C3293" i="3"/>
  <c r="D3293" i="3" s="1"/>
  <c r="N3292" i="3"/>
  <c r="N3292" i="3" a="1"/>
  <c r="M3292" i="3"/>
  <c r="L3292" i="3"/>
  <c r="K3292" i="3"/>
  <c r="G3292" i="3"/>
  <c r="C3292" i="3"/>
  <c r="D3292" i="3" s="1"/>
  <c r="N3291" i="3" a="1"/>
  <c r="N3291" i="3" s="1"/>
  <c r="M3291" i="3"/>
  <c r="L3291" i="3"/>
  <c r="K3291" i="3"/>
  <c r="G3291" i="3"/>
  <c r="C3291" i="3"/>
  <c r="D3291" i="3" s="1"/>
  <c r="N3290" i="3" a="1"/>
  <c r="N3290" i="3" s="1"/>
  <c r="M3290" i="3"/>
  <c r="L3290" i="3"/>
  <c r="K3290" i="3"/>
  <c r="G3290" i="3"/>
  <c r="C3290" i="3"/>
  <c r="D3290" i="3" s="1"/>
  <c r="N3289" i="3" a="1"/>
  <c r="N3289" i="3" s="1"/>
  <c r="M3289" i="3"/>
  <c r="L3289" i="3"/>
  <c r="K3289" i="3"/>
  <c r="G3289" i="3"/>
  <c r="C3289" i="3"/>
  <c r="D3289" i="3" s="1"/>
  <c r="N3288" i="3" a="1"/>
  <c r="N3288" i="3" s="1"/>
  <c r="M3288" i="3"/>
  <c r="L3288" i="3"/>
  <c r="K3288" i="3"/>
  <c r="G3288" i="3"/>
  <c r="C3288" i="3"/>
  <c r="D3288" i="3" s="1"/>
  <c r="N3287" i="3" a="1"/>
  <c r="N3287" i="3" s="1"/>
  <c r="M3287" i="3"/>
  <c r="L3287" i="3"/>
  <c r="K3287" i="3"/>
  <c r="G3287" i="3"/>
  <c r="C3287" i="3"/>
  <c r="D3287" i="3" s="1"/>
  <c r="N3286" i="3" a="1"/>
  <c r="N3286" i="3" s="1"/>
  <c r="M3286" i="3"/>
  <c r="L3286" i="3"/>
  <c r="K3286" i="3"/>
  <c r="G3286" i="3"/>
  <c r="C3286" i="3"/>
  <c r="D3286" i="3" s="1"/>
  <c r="N3285" i="3" a="1"/>
  <c r="N3285" i="3" s="1"/>
  <c r="M3285" i="3"/>
  <c r="L3285" i="3"/>
  <c r="K3285" i="3"/>
  <c r="G3285" i="3"/>
  <c r="C3285" i="3"/>
  <c r="D3285" i="3" s="1"/>
  <c r="N3284" i="3" a="1"/>
  <c r="N3284" i="3" s="1"/>
  <c r="M3284" i="3"/>
  <c r="L3284" i="3"/>
  <c r="K3284" i="3"/>
  <c r="G3284" i="3"/>
  <c r="C3284" i="3"/>
  <c r="D3284" i="3" s="1"/>
  <c r="N3283" i="3" a="1"/>
  <c r="N3283" i="3" s="1"/>
  <c r="M3283" i="3"/>
  <c r="L3283" i="3"/>
  <c r="K3283" i="3"/>
  <c r="G3283" i="3"/>
  <c r="C3283" i="3"/>
  <c r="D3283" i="3" s="1"/>
  <c r="N3282" i="3" a="1"/>
  <c r="N3282" i="3" s="1"/>
  <c r="M3282" i="3"/>
  <c r="L3282" i="3"/>
  <c r="K3282" i="3"/>
  <c r="G3282" i="3"/>
  <c r="C3282" i="3"/>
  <c r="D3282" i="3" s="1"/>
  <c r="N3281" i="3" a="1"/>
  <c r="N3281" i="3" s="1"/>
  <c r="M3281" i="3"/>
  <c r="L3281" i="3"/>
  <c r="K3281" i="3"/>
  <c r="G3281" i="3"/>
  <c r="C3281" i="3"/>
  <c r="D3281" i="3" s="1"/>
  <c r="N3280" i="3" a="1"/>
  <c r="N3280" i="3" s="1"/>
  <c r="M3280" i="3"/>
  <c r="L3280" i="3"/>
  <c r="K3280" i="3"/>
  <c r="G3280" i="3"/>
  <c r="C3280" i="3"/>
  <c r="D3280" i="3" s="1"/>
  <c r="N3279" i="3" a="1"/>
  <c r="N3279" i="3" s="1"/>
  <c r="M3279" i="3"/>
  <c r="L3279" i="3"/>
  <c r="K3279" i="3"/>
  <c r="G3279" i="3"/>
  <c r="C3279" i="3"/>
  <c r="D3279" i="3" s="1"/>
  <c r="N3278" i="3" a="1"/>
  <c r="N3278" i="3" s="1"/>
  <c r="M3278" i="3"/>
  <c r="L3278" i="3"/>
  <c r="K3278" i="3"/>
  <c r="G3278" i="3"/>
  <c r="C3278" i="3"/>
  <c r="D3278" i="3" s="1"/>
  <c r="N3277" i="3" a="1"/>
  <c r="N3277" i="3" s="1"/>
  <c r="M3277" i="3"/>
  <c r="L3277" i="3"/>
  <c r="K3277" i="3"/>
  <c r="G3277" i="3"/>
  <c r="C3277" i="3"/>
  <c r="D3277" i="3" s="1"/>
  <c r="N3276" i="3" a="1"/>
  <c r="N3276" i="3" s="1"/>
  <c r="M3276" i="3"/>
  <c r="L3276" i="3"/>
  <c r="K3276" i="3"/>
  <c r="G3276" i="3"/>
  <c r="C3276" i="3"/>
  <c r="D3276" i="3" s="1"/>
  <c r="N3275" i="3" a="1"/>
  <c r="N3275" i="3" s="1"/>
  <c r="M3275" i="3"/>
  <c r="L3275" i="3"/>
  <c r="K3275" i="3"/>
  <c r="G3275" i="3"/>
  <c r="C3275" i="3"/>
  <c r="D3275" i="3" s="1"/>
  <c r="N3274" i="3" a="1"/>
  <c r="N3274" i="3" s="1"/>
  <c r="M3274" i="3"/>
  <c r="L3274" i="3"/>
  <c r="K3274" i="3"/>
  <c r="G3274" i="3"/>
  <c r="C3274" i="3"/>
  <c r="D3274" i="3" s="1"/>
  <c r="N3273" i="3" a="1"/>
  <c r="N3273" i="3" s="1"/>
  <c r="M3273" i="3"/>
  <c r="L3273" i="3"/>
  <c r="K3273" i="3"/>
  <c r="G3273" i="3"/>
  <c r="C3273" i="3"/>
  <c r="D3273" i="3" s="1"/>
  <c r="N3272" i="3" a="1"/>
  <c r="N3272" i="3" s="1"/>
  <c r="M3272" i="3"/>
  <c r="L3272" i="3"/>
  <c r="K3272" i="3"/>
  <c r="G3272" i="3"/>
  <c r="C3272" i="3"/>
  <c r="D3272" i="3" s="1"/>
  <c r="N3271" i="3" a="1"/>
  <c r="N3271" i="3" s="1"/>
  <c r="M3271" i="3"/>
  <c r="L3271" i="3"/>
  <c r="K3271" i="3"/>
  <c r="G3271" i="3"/>
  <c r="C3271" i="3"/>
  <c r="D3271" i="3" s="1"/>
  <c r="N3270" i="3" a="1"/>
  <c r="N3270" i="3" s="1"/>
  <c r="M3270" i="3"/>
  <c r="L3270" i="3"/>
  <c r="K3270" i="3"/>
  <c r="G3270" i="3"/>
  <c r="C3270" i="3"/>
  <c r="D3270" i="3" s="1"/>
  <c r="N3269" i="3" a="1"/>
  <c r="N3269" i="3" s="1"/>
  <c r="M3269" i="3"/>
  <c r="L3269" i="3"/>
  <c r="K3269" i="3"/>
  <c r="G3269" i="3"/>
  <c r="C3269" i="3"/>
  <c r="D3269" i="3" s="1"/>
  <c r="N3268" i="3" a="1"/>
  <c r="N3268" i="3" s="1"/>
  <c r="M3268" i="3"/>
  <c r="L3268" i="3"/>
  <c r="K3268" i="3"/>
  <c r="G3268" i="3"/>
  <c r="C3268" i="3"/>
  <c r="D3268" i="3" s="1"/>
  <c r="N3267" i="3" a="1"/>
  <c r="N3267" i="3" s="1"/>
  <c r="M3267" i="3"/>
  <c r="L3267" i="3"/>
  <c r="K3267" i="3"/>
  <c r="G3267" i="3"/>
  <c r="C3267" i="3"/>
  <c r="D3267" i="3" s="1"/>
  <c r="N3266" i="3" a="1"/>
  <c r="N3266" i="3" s="1"/>
  <c r="M3266" i="3"/>
  <c r="L3266" i="3"/>
  <c r="K3266" i="3"/>
  <c r="G3266" i="3"/>
  <c r="C3266" i="3"/>
  <c r="D3266" i="3" s="1"/>
  <c r="N3265" i="3" a="1"/>
  <c r="N3265" i="3" s="1"/>
  <c r="M3265" i="3"/>
  <c r="L3265" i="3"/>
  <c r="K3265" i="3"/>
  <c r="G3265" i="3"/>
  <c r="C3265" i="3"/>
  <c r="D3265" i="3" s="1"/>
  <c r="N3264" i="3" a="1"/>
  <c r="N3264" i="3" s="1"/>
  <c r="M3264" i="3"/>
  <c r="L3264" i="3"/>
  <c r="K3264" i="3"/>
  <c r="G3264" i="3"/>
  <c r="C3264" i="3"/>
  <c r="D3264" i="3" s="1"/>
  <c r="N3263" i="3" a="1"/>
  <c r="N3263" i="3" s="1"/>
  <c r="M3263" i="3"/>
  <c r="L3263" i="3"/>
  <c r="K3263" i="3"/>
  <c r="G3263" i="3"/>
  <c r="C3263" i="3"/>
  <c r="D3263" i="3" s="1"/>
  <c r="N3262" i="3" a="1"/>
  <c r="N3262" i="3" s="1"/>
  <c r="M3262" i="3"/>
  <c r="L3262" i="3"/>
  <c r="K3262" i="3"/>
  <c r="G3262" i="3"/>
  <c r="C3262" i="3"/>
  <c r="D3262" i="3" s="1"/>
  <c r="N3261" i="3" a="1"/>
  <c r="N3261" i="3" s="1"/>
  <c r="M3261" i="3"/>
  <c r="L3261" i="3"/>
  <c r="K3261" i="3"/>
  <c r="G3261" i="3"/>
  <c r="C3261" i="3"/>
  <c r="D3261" i="3" s="1"/>
  <c r="N3260" i="3" a="1"/>
  <c r="N3260" i="3" s="1"/>
  <c r="M3260" i="3"/>
  <c r="L3260" i="3"/>
  <c r="K3260" i="3"/>
  <c r="G3260" i="3"/>
  <c r="C3260" i="3"/>
  <c r="D3260" i="3" s="1"/>
  <c r="N3259" i="3" a="1"/>
  <c r="N3259" i="3" s="1"/>
  <c r="M3259" i="3"/>
  <c r="L3259" i="3"/>
  <c r="K3259" i="3"/>
  <c r="G3259" i="3"/>
  <c r="C3259" i="3"/>
  <c r="D3259" i="3" s="1"/>
  <c r="N3258" i="3" a="1"/>
  <c r="N3258" i="3" s="1"/>
  <c r="M3258" i="3"/>
  <c r="L3258" i="3"/>
  <c r="K3258" i="3"/>
  <c r="G3258" i="3"/>
  <c r="C3258" i="3"/>
  <c r="D3258" i="3" s="1"/>
  <c r="N3257" i="3" a="1"/>
  <c r="N3257" i="3" s="1"/>
  <c r="M3257" i="3"/>
  <c r="L3257" i="3"/>
  <c r="K3257" i="3"/>
  <c r="G3257" i="3"/>
  <c r="C3257" i="3"/>
  <c r="D3257" i="3" s="1"/>
  <c r="N3256" i="3" a="1"/>
  <c r="N3256" i="3" s="1"/>
  <c r="M3256" i="3"/>
  <c r="L3256" i="3"/>
  <c r="K3256" i="3"/>
  <c r="G3256" i="3"/>
  <c r="C3256" i="3"/>
  <c r="D3256" i="3" s="1"/>
  <c r="N3255" i="3" a="1"/>
  <c r="N3255" i="3" s="1"/>
  <c r="M3255" i="3"/>
  <c r="L3255" i="3"/>
  <c r="K3255" i="3"/>
  <c r="G3255" i="3"/>
  <c r="C3255" i="3"/>
  <c r="D3255" i="3" s="1"/>
  <c r="N3254" i="3" a="1"/>
  <c r="N3254" i="3" s="1"/>
  <c r="M3254" i="3"/>
  <c r="L3254" i="3"/>
  <c r="K3254" i="3"/>
  <c r="G3254" i="3"/>
  <c r="C3254" i="3"/>
  <c r="D3254" i="3" s="1"/>
  <c r="N3253" i="3" a="1"/>
  <c r="N3253" i="3" s="1"/>
  <c r="M3253" i="3"/>
  <c r="L3253" i="3"/>
  <c r="K3253" i="3"/>
  <c r="G3253" i="3"/>
  <c r="C3253" i="3"/>
  <c r="D3253" i="3" s="1"/>
  <c r="N3252" i="3" a="1"/>
  <c r="N3252" i="3" s="1"/>
  <c r="M3252" i="3"/>
  <c r="L3252" i="3"/>
  <c r="K3252" i="3"/>
  <c r="G3252" i="3"/>
  <c r="C3252" i="3"/>
  <c r="D3252" i="3" s="1"/>
  <c r="N3251" i="3" a="1"/>
  <c r="N3251" i="3" s="1"/>
  <c r="M3251" i="3"/>
  <c r="L3251" i="3"/>
  <c r="K3251" i="3"/>
  <c r="G3251" i="3"/>
  <c r="C3251" i="3"/>
  <c r="D3251" i="3" s="1"/>
  <c r="N3250" i="3" a="1"/>
  <c r="N3250" i="3" s="1"/>
  <c r="M3250" i="3"/>
  <c r="L3250" i="3"/>
  <c r="K3250" i="3"/>
  <c r="G3250" i="3"/>
  <c r="C3250" i="3"/>
  <c r="D3250" i="3" s="1"/>
  <c r="N3249" i="3" a="1"/>
  <c r="N3249" i="3" s="1"/>
  <c r="M3249" i="3"/>
  <c r="L3249" i="3"/>
  <c r="K3249" i="3"/>
  <c r="G3249" i="3"/>
  <c r="C3249" i="3"/>
  <c r="D3249" i="3" s="1"/>
  <c r="N3248" i="3" a="1"/>
  <c r="N3248" i="3" s="1"/>
  <c r="M3248" i="3"/>
  <c r="L3248" i="3"/>
  <c r="K3248" i="3"/>
  <c r="G3248" i="3"/>
  <c r="C3248" i="3"/>
  <c r="D3248" i="3" s="1"/>
  <c r="N3247" i="3" a="1"/>
  <c r="N3247" i="3" s="1"/>
  <c r="M3247" i="3"/>
  <c r="L3247" i="3"/>
  <c r="K3247" i="3"/>
  <c r="G3247" i="3"/>
  <c r="C3247" i="3"/>
  <c r="D3247" i="3" s="1"/>
  <c r="N3246" i="3" a="1"/>
  <c r="N3246" i="3" s="1"/>
  <c r="M3246" i="3"/>
  <c r="L3246" i="3"/>
  <c r="K3246" i="3"/>
  <c r="G3246" i="3"/>
  <c r="C3246" i="3"/>
  <c r="D3246" i="3" s="1"/>
  <c r="N3245" i="3" a="1"/>
  <c r="N3245" i="3" s="1"/>
  <c r="M3245" i="3"/>
  <c r="L3245" i="3"/>
  <c r="K3245" i="3"/>
  <c r="G3245" i="3"/>
  <c r="C3245" i="3"/>
  <c r="D3245" i="3" s="1"/>
  <c r="N3244" i="3"/>
  <c r="N3244" i="3" a="1"/>
  <c r="M3244" i="3"/>
  <c r="L3244" i="3"/>
  <c r="K3244" i="3"/>
  <c r="G3244" i="3"/>
  <c r="C3244" i="3"/>
  <c r="D3244" i="3" s="1"/>
  <c r="N3243" i="3" a="1"/>
  <c r="N3243" i="3" s="1"/>
  <c r="M3243" i="3"/>
  <c r="L3243" i="3"/>
  <c r="K3243" i="3"/>
  <c r="G3243" i="3"/>
  <c r="C3243" i="3"/>
  <c r="D3243" i="3" s="1"/>
  <c r="N3242" i="3" a="1"/>
  <c r="N3242" i="3" s="1"/>
  <c r="M3242" i="3"/>
  <c r="L3242" i="3"/>
  <c r="K3242" i="3"/>
  <c r="G3242" i="3"/>
  <c r="C3242" i="3"/>
  <c r="D3242" i="3" s="1"/>
  <c r="N3241" i="3" a="1"/>
  <c r="N3241" i="3" s="1"/>
  <c r="M3241" i="3"/>
  <c r="L3241" i="3"/>
  <c r="K3241" i="3"/>
  <c r="G3241" i="3"/>
  <c r="C3241" i="3"/>
  <c r="D3241" i="3" s="1"/>
  <c r="N3240" i="3" a="1"/>
  <c r="N3240" i="3" s="1"/>
  <c r="M3240" i="3"/>
  <c r="L3240" i="3"/>
  <c r="K3240" i="3"/>
  <c r="G3240" i="3"/>
  <c r="C3240" i="3"/>
  <c r="D3240" i="3" s="1"/>
  <c r="N3239" i="3" a="1"/>
  <c r="N3239" i="3" s="1"/>
  <c r="M3239" i="3"/>
  <c r="L3239" i="3"/>
  <c r="K3239" i="3"/>
  <c r="G3239" i="3"/>
  <c r="C3239" i="3"/>
  <c r="D3239" i="3" s="1"/>
  <c r="N3238" i="3" a="1"/>
  <c r="N3238" i="3" s="1"/>
  <c r="M3238" i="3"/>
  <c r="L3238" i="3"/>
  <c r="K3238" i="3"/>
  <c r="G3238" i="3"/>
  <c r="C3238" i="3"/>
  <c r="D3238" i="3" s="1"/>
  <c r="N3237" i="3" a="1"/>
  <c r="N3237" i="3" s="1"/>
  <c r="M3237" i="3"/>
  <c r="L3237" i="3"/>
  <c r="K3237" i="3"/>
  <c r="G3237" i="3"/>
  <c r="C3237" i="3"/>
  <c r="D3237" i="3" s="1"/>
  <c r="N3236" i="3" a="1"/>
  <c r="N3236" i="3" s="1"/>
  <c r="M3236" i="3"/>
  <c r="L3236" i="3"/>
  <c r="K3236" i="3"/>
  <c r="G3236" i="3"/>
  <c r="C3236" i="3"/>
  <c r="D3236" i="3" s="1"/>
  <c r="N3235" i="3" a="1"/>
  <c r="N3235" i="3" s="1"/>
  <c r="M3235" i="3"/>
  <c r="L3235" i="3"/>
  <c r="K3235" i="3"/>
  <c r="G3235" i="3"/>
  <c r="C3235" i="3"/>
  <c r="D3235" i="3" s="1"/>
  <c r="N3234" i="3" a="1"/>
  <c r="N3234" i="3" s="1"/>
  <c r="M3234" i="3"/>
  <c r="L3234" i="3"/>
  <c r="K3234" i="3"/>
  <c r="G3234" i="3"/>
  <c r="C3234" i="3"/>
  <c r="D3234" i="3" s="1"/>
  <c r="N3233" i="3" a="1"/>
  <c r="N3233" i="3" s="1"/>
  <c r="M3233" i="3"/>
  <c r="L3233" i="3"/>
  <c r="K3233" i="3"/>
  <c r="G3233" i="3"/>
  <c r="C3233" i="3"/>
  <c r="D3233" i="3" s="1"/>
  <c r="N3232" i="3" a="1"/>
  <c r="N3232" i="3" s="1"/>
  <c r="M3232" i="3"/>
  <c r="L3232" i="3"/>
  <c r="K3232" i="3"/>
  <c r="G3232" i="3"/>
  <c r="C3232" i="3"/>
  <c r="D3232" i="3" s="1"/>
  <c r="N3231" i="3" a="1"/>
  <c r="N3231" i="3" s="1"/>
  <c r="M3231" i="3"/>
  <c r="L3231" i="3"/>
  <c r="K3231" i="3"/>
  <c r="G3231" i="3"/>
  <c r="C3231" i="3"/>
  <c r="D3231" i="3" s="1"/>
  <c r="N3230" i="3" a="1"/>
  <c r="N3230" i="3" s="1"/>
  <c r="M3230" i="3"/>
  <c r="L3230" i="3"/>
  <c r="K3230" i="3"/>
  <c r="G3230" i="3"/>
  <c r="C3230" i="3"/>
  <c r="D3230" i="3" s="1"/>
  <c r="N3229" i="3" a="1"/>
  <c r="N3229" i="3" s="1"/>
  <c r="M3229" i="3"/>
  <c r="L3229" i="3"/>
  <c r="K3229" i="3"/>
  <c r="G3229" i="3"/>
  <c r="C3229" i="3"/>
  <c r="D3229" i="3" s="1"/>
  <c r="N3228" i="3" a="1"/>
  <c r="N3228" i="3" s="1"/>
  <c r="M3228" i="3"/>
  <c r="L3228" i="3"/>
  <c r="K3228" i="3"/>
  <c r="G3228" i="3"/>
  <c r="C3228" i="3"/>
  <c r="D3228" i="3" s="1"/>
  <c r="N3227" i="3" a="1"/>
  <c r="N3227" i="3" s="1"/>
  <c r="M3227" i="3"/>
  <c r="L3227" i="3"/>
  <c r="K3227" i="3"/>
  <c r="G3227" i="3"/>
  <c r="C3227" i="3"/>
  <c r="D3227" i="3" s="1"/>
  <c r="N3226" i="3" a="1"/>
  <c r="N3226" i="3" s="1"/>
  <c r="M3226" i="3"/>
  <c r="L3226" i="3"/>
  <c r="K3226" i="3"/>
  <c r="G3226" i="3"/>
  <c r="C3226" i="3"/>
  <c r="D3226" i="3" s="1"/>
  <c r="N3225" i="3" a="1"/>
  <c r="N3225" i="3" s="1"/>
  <c r="M3225" i="3"/>
  <c r="L3225" i="3"/>
  <c r="K3225" i="3"/>
  <c r="G3225" i="3"/>
  <c r="C3225" i="3"/>
  <c r="D3225" i="3" s="1"/>
  <c r="N3224" i="3" a="1"/>
  <c r="N3224" i="3" s="1"/>
  <c r="M3224" i="3"/>
  <c r="L3224" i="3"/>
  <c r="K3224" i="3"/>
  <c r="G3224" i="3"/>
  <c r="C3224" i="3"/>
  <c r="D3224" i="3" s="1"/>
  <c r="N3223" i="3" a="1"/>
  <c r="N3223" i="3" s="1"/>
  <c r="M3223" i="3"/>
  <c r="L3223" i="3"/>
  <c r="K3223" i="3"/>
  <c r="G3223" i="3"/>
  <c r="C3223" i="3"/>
  <c r="D3223" i="3" s="1"/>
  <c r="N3222" i="3" a="1"/>
  <c r="N3222" i="3" s="1"/>
  <c r="M3222" i="3"/>
  <c r="L3222" i="3"/>
  <c r="K3222" i="3"/>
  <c r="G3222" i="3"/>
  <c r="C3222" i="3"/>
  <c r="D3222" i="3" s="1"/>
  <c r="N3221" i="3" a="1"/>
  <c r="N3221" i="3" s="1"/>
  <c r="M3221" i="3"/>
  <c r="L3221" i="3"/>
  <c r="K3221" i="3"/>
  <c r="G3221" i="3"/>
  <c r="C3221" i="3"/>
  <c r="D3221" i="3" s="1"/>
  <c r="N3220" i="3" a="1"/>
  <c r="N3220" i="3" s="1"/>
  <c r="M3220" i="3"/>
  <c r="L3220" i="3"/>
  <c r="K3220" i="3"/>
  <c r="G3220" i="3"/>
  <c r="C3220" i="3"/>
  <c r="D3220" i="3" s="1"/>
  <c r="N3219" i="3" a="1"/>
  <c r="N3219" i="3" s="1"/>
  <c r="M3219" i="3"/>
  <c r="L3219" i="3"/>
  <c r="K3219" i="3"/>
  <c r="G3219" i="3"/>
  <c r="C3219" i="3"/>
  <c r="D3219" i="3" s="1"/>
  <c r="N3218" i="3" a="1"/>
  <c r="N3218" i="3" s="1"/>
  <c r="M3218" i="3"/>
  <c r="L3218" i="3"/>
  <c r="K3218" i="3"/>
  <c r="G3218" i="3"/>
  <c r="C3218" i="3"/>
  <c r="D3218" i="3" s="1"/>
  <c r="N3217" i="3" a="1"/>
  <c r="N3217" i="3" s="1"/>
  <c r="M3217" i="3"/>
  <c r="L3217" i="3"/>
  <c r="K3217" i="3"/>
  <c r="G3217" i="3"/>
  <c r="C3217" i="3"/>
  <c r="D3217" i="3" s="1"/>
  <c r="N3216" i="3" a="1"/>
  <c r="N3216" i="3" s="1"/>
  <c r="M3216" i="3"/>
  <c r="L3216" i="3"/>
  <c r="K3216" i="3"/>
  <c r="G3216" i="3"/>
  <c r="C3216" i="3"/>
  <c r="D3216" i="3" s="1"/>
  <c r="N3215" i="3" a="1"/>
  <c r="N3215" i="3" s="1"/>
  <c r="M3215" i="3"/>
  <c r="L3215" i="3"/>
  <c r="K3215" i="3"/>
  <c r="G3215" i="3"/>
  <c r="C3215" i="3"/>
  <c r="D3215" i="3" s="1"/>
  <c r="N3214" i="3" a="1"/>
  <c r="N3214" i="3" s="1"/>
  <c r="M3214" i="3"/>
  <c r="L3214" i="3"/>
  <c r="K3214" i="3"/>
  <c r="G3214" i="3"/>
  <c r="C3214" i="3"/>
  <c r="D3214" i="3" s="1"/>
  <c r="N3213" i="3" a="1"/>
  <c r="N3213" i="3" s="1"/>
  <c r="M3213" i="3"/>
  <c r="L3213" i="3"/>
  <c r="K3213" i="3"/>
  <c r="G3213" i="3"/>
  <c r="C3213" i="3"/>
  <c r="D3213" i="3" s="1"/>
  <c r="N3212" i="3" a="1"/>
  <c r="N3212" i="3" s="1"/>
  <c r="M3212" i="3"/>
  <c r="L3212" i="3"/>
  <c r="K3212" i="3"/>
  <c r="G3212" i="3"/>
  <c r="C3212" i="3"/>
  <c r="D3212" i="3" s="1"/>
  <c r="N3211" i="3" a="1"/>
  <c r="N3211" i="3" s="1"/>
  <c r="M3211" i="3"/>
  <c r="L3211" i="3"/>
  <c r="K3211" i="3"/>
  <c r="G3211" i="3"/>
  <c r="C3211" i="3"/>
  <c r="D3211" i="3" s="1"/>
  <c r="N3210" i="3" a="1"/>
  <c r="N3210" i="3" s="1"/>
  <c r="M3210" i="3"/>
  <c r="L3210" i="3"/>
  <c r="K3210" i="3"/>
  <c r="G3210" i="3"/>
  <c r="C3210" i="3"/>
  <c r="D3210" i="3" s="1"/>
  <c r="N3209" i="3" a="1"/>
  <c r="N3209" i="3" s="1"/>
  <c r="M3209" i="3"/>
  <c r="L3209" i="3"/>
  <c r="K3209" i="3"/>
  <c r="G3209" i="3"/>
  <c r="C3209" i="3"/>
  <c r="D3209" i="3" s="1"/>
  <c r="N3208" i="3" a="1"/>
  <c r="N3208" i="3" s="1"/>
  <c r="M3208" i="3"/>
  <c r="L3208" i="3"/>
  <c r="K3208" i="3"/>
  <c r="G3208" i="3"/>
  <c r="C3208" i="3"/>
  <c r="D3208" i="3" s="1"/>
  <c r="N3207" i="3" a="1"/>
  <c r="N3207" i="3" s="1"/>
  <c r="M3207" i="3"/>
  <c r="L3207" i="3"/>
  <c r="K3207" i="3"/>
  <c r="G3207" i="3"/>
  <c r="C3207" i="3"/>
  <c r="D3207" i="3" s="1"/>
  <c r="N3206" i="3" a="1"/>
  <c r="N3206" i="3" s="1"/>
  <c r="M3206" i="3"/>
  <c r="L3206" i="3"/>
  <c r="K3206" i="3"/>
  <c r="G3206" i="3"/>
  <c r="C3206" i="3"/>
  <c r="D3206" i="3" s="1"/>
  <c r="N3205" i="3" a="1"/>
  <c r="N3205" i="3" s="1"/>
  <c r="M3205" i="3"/>
  <c r="L3205" i="3"/>
  <c r="K3205" i="3"/>
  <c r="G3205" i="3"/>
  <c r="C3205" i="3"/>
  <c r="D3205" i="3" s="1"/>
  <c r="N3204" i="3" a="1"/>
  <c r="N3204" i="3" s="1"/>
  <c r="M3204" i="3"/>
  <c r="L3204" i="3"/>
  <c r="K3204" i="3"/>
  <c r="G3204" i="3"/>
  <c r="C3204" i="3"/>
  <c r="D3204" i="3" s="1"/>
  <c r="N3203" i="3" a="1"/>
  <c r="N3203" i="3" s="1"/>
  <c r="M3203" i="3"/>
  <c r="L3203" i="3"/>
  <c r="K3203" i="3"/>
  <c r="G3203" i="3"/>
  <c r="C3203" i="3"/>
  <c r="D3203" i="3" s="1"/>
  <c r="N3202" i="3" a="1"/>
  <c r="N3202" i="3" s="1"/>
  <c r="M3202" i="3"/>
  <c r="L3202" i="3"/>
  <c r="K3202" i="3"/>
  <c r="G3202" i="3"/>
  <c r="C3202" i="3"/>
  <c r="D3202" i="3" s="1"/>
  <c r="N3201" i="3" a="1"/>
  <c r="N3201" i="3" s="1"/>
  <c r="M3201" i="3"/>
  <c r="L3201" i="3"/>
  <c r="K3201" i="3"/>
  <c r="G3201" i="3"/>
  <c r="C3201" i="3"/>
  <c r="D3201" i="3" s="1"/>
  <c r="N3200" i="3" a="1"/>
  <c r="N3200" i="3" s="1"/>
  <c r="M3200" i="3"/>
  <c r="L3200" i="3"/>
  <c r="K3200" i="3"/>
  <c r="G3200" i="3"/>
  <c r="C3200" i="3"/>
  <c r="D3200" i="3" s="1"/>
  <c r="N3199" i="3" a="1"/>
  <c r="N3199" i="3" s="1"/>
  <c r="M3199" i="3"/>
  <c r="L3199" i="3"/>
  <c r="K3199" i="3"/>
  <c r="G3199" i="3"/>
  <c r="C3199" i="3"/>
  <c r="D3199" i="3" s="1"/>
  <c r="N3198" i="3" a="1"/>
  <c r="N3198" i="3" s="1"/>
  <c r="M3198" i="3"/>
  <c r="L3198" i="3"/>
  <c r="K3198" i="3"/>
  <c r="G3198" i="3"/>
  <c r="C3198" i="3"/>
  <c r="D3198" i="3" s="1"/>
  <c r="N3197" i="3" a="1"/>
  <c r="N3197" i="3" s="1"/>
  <c r="M3197" i="3"/>
  <c r="L3197" i="3"/>
  <c r="K3197" i="3"/>
  <c r="G3197" i="3"/>
  <c r="C3197" i="3"/>
  <c r="D3197" i="3" s="1"/>
  <c r="N3196" i="3" a="1"/>
  <c r="N3196" i="3" s="1"/>
  <c r="M3196" i="3"/>
  <c r="L3196" i="3"/>
  <c r="K3196" i="3"/>
  <c r="G3196" i="3"/>
  <c r="C3196" i="3"/>
  <c r="D3196" i="3" s="1"/>
  <c r="N3195" i="3" a="1"/>
  <c r="N3195" i="3" s="1"/>
  <c r="M3195" i="3"/>
  <c r="L3195" i="3"/>
  <c r="K3195" i="3"/>
  <c r="G3195" i="3"/>
  <c r="C3195" i="3"/>
  <c r="D3195" i="3" s="1"/>
  <c r="N3194" i="3" a="1"/>
  <c r="N3194" i="3" s="1"/>
  <c r="M3194" i="3"/>
  <c r="L3194" i="3"/>
  <c r="K3194" i="3"/>
  <c r="G3194" i="3"/>
  <c r="C3194" i="3"/>
  <c r="D3194" i="3" s="1"/>
  <c r="N3193" i="3" a="1"/>
  <c r="N3193" i="3" s="1"/>
  <c r="M3193" i="3"/>
  <c r="L3193" i="3"/>
  <c r="K3193" i="3"/>
  <c r="G3193" i="3"/>
  <c r="C3193" i="3"/>
  <c r="D3193" i="3" s="1"/>
  <c r="N3192" i="3" a="1"/>
  <c r="N3192" i="3" s="1"/>
  <c r="M3192" i="3"/>
  <c r="L3192" i="3"/>
  <c r="K3192" i="3"/>
  <c r="G3192" i="3"/>
  <c r="C3192" i="3"/>
  <c r="D3192" i="3" s="1"/>
  <c r="N3191" i="3" a="1"/>
  <c r="N3191" i="3" s="1"/>
  <c r="M3191" i="3"/>
  <c r="L3191" i="3"/>
  <c r="K3191" i="3"/>
  <c r="G3191" i="3"/>
  <c r="C3191" i="3"/>
  <c r="D3191" i="3" s="1"/>
  <c r="N3190" i="3" a="1"/>
  <c r="N3190" i="3" s="1"/>
  <c r="M3190" i="3"/>
  <c r="L3190" i="3"/>
  <c r="K3190" i="3"/>
  <c r="G3190" i="3"/>
  <c r="C3190" i="3"/>
  <c r="D3190" i="3" s="1"/>
  <c r="N3189" i="3" a="1"/>
  <c r="N3189" i="3" s="1"/>
  <c r="M3189" i="3"/>
  <c r="L3189" i="3"/>
  <c r="K3189" i="3"/>
  <c r="G3189" i="3"/>
  <c r="C3189" i="3"/>
  <c r="D3189" i="3" s="1"/>
  <c r="N3188" i="3" a="1"/>
  <c r="N3188" i="3" s="1"/>
  <c r="M3188" i="3"/>
  <c r="L3188" i="3"/>
  <c r="K3188" i="3"/>
  <c r="G3188" i="3"/>
  <c r="C3188" i="3"/>
  <c r="D3188" i="3" s="1"/>
  <c r="N3187" i="3" a="1"/>
  <c r="N3187" i="3" s="1"/>
  <c r="M3187" i="3"/>
  <c r="L3187" i="3"/>
  <c r="K3187" i="3"/>
  <c r="G3187" i="3"/>
  <c r="C3187" i="3"/>
  <c r="D3187" i="3" s="1"/>
  <c r="N3186" i="3" a="1"/>
  <c r="N3186" i="3" s="1"/>
  <c r="M3186" i="3"/>
  <c r="L3186" i="3"/>
  <c r="K3186" i="3"/>
  <c r="G3186" i="3"/>
  <c r="C3186" i="3"/>
  <c r="D3186" i="3" s="1"/>
  <c r="N3185" i="3" a="1"/>
  <c r="N3185" i="3" s="1"/>
  <c r="M3185" i="3"/>
  <c r="L3185" i="3"/>
  <c r="K3185" i="3"/>
  <c r="G3185" i="3"/>
  <c r="C3185" i="3"/>
  <c r="D3185" i="3" s="1"/>
  <c r="N3184" i="3" a="1"/>
  <c r="N3184" i="3" s="1"/>
  <c r="M3184" i="3"/>
  <c r="L3184" i="3"/>
  <c r="K3184" i="3"/>
  <c r="G3184" i="3"/>
  <c r="C3184" i="3"/>
  <c r="D3184" i="3" s="1"/>
  <c r="N3183" i="3" a="1"/>
  <c r="N3183" i="3" s="1"/>
  <c r="M3183" i="3"/>
  <c r="L3183" i="3"/>
  <c r="K3183" i="3"/>
  <c r="G3183" i="3"/>
  <c r="C3183" i="3"/>
  <c r="D3183" i="3" s="1"/>
  <c r="N3182" i="3" a="1"/>
  <c r="N3182" i="3" s="1"/>
  <c r="M3182" i="3"/>
  <c r="L3182" i="3"/>
  <c r="K3182" i="3"/>
  <c r="G3182" i="3"/>
  <c r="C3182" i="3"/>
  <c r="D3182" i="3" s="1"/>
  <c r="N3181" i="3" a="1"/>
  <c r="N3181" i="3" s="1"/>
  <c r="M3181" i="3"/>
  <c r="L3181" i="3"/>
  <c r="K3181" i="3"/>
  <c r="G3181" i="3"/>
  <c r="C3181" i="3"/>
  <c r="D3181" i="3" s="1"/>
  <c r="N3180" i="3" a="1"/>
  <c r="N3180" i="3" s="1"/>
  <c r="M3180" i="3"/>
  <c r="L3180" i="3"/>
  <c r="K3180" i="3"/>
  <c r="G3180" i="3"/>
  <c r="C3180" i="3"/>
  <c r="D3180" i="3" s="1"/>
  <c r="N3179" i="3" a="1"/>
  <c r="N3179" i="3" s="1"/>
  <c r="M3179" i="3"/>
  <c r="L3179" i="3"/>
  <c r="K3179" i="3"/>
  <c r="G3179" i="3"/>
  <c r="C3179" i="3"/>
  <c r="D3179" i="3" s="1"/>
  <c r="N3178" i="3" a="1"/>
  <c r="N3178" i="3" s="1"/>
  <c r="M3178" i="3"/>
  <c r="L3178" i="3"/>
  <c r="K3178" i="3"/>
  <c r="G3178" i="3"/>
  <c r="C3178" i="3"/>
  <c r="D3178" i="3" s="1"/>
  <c r="N3177" i="3" a="1"/>
  <c r="N3177" i="3" s="1"/>
  <c r="M3177" i="3"/>
  <c r="L3177" i="3"/>
  <c r="K3177" i="3"/>
  <c r="G3177" i="3"/>
  <c r="C3177" i="3"/>
  <c r="D3177" i="3" s="1"/>
  <c r="N3176" i="3" a="1"/>
  <c r="N3176" i="3" s="1"/>
  <c r="M3176" i="3"/>
  <c r="L3176" i="3"/>
  <c r="K3176" i="3"/>
  <c r="G3176" i="3"/>
  <c r="C3176" i="3"/>
  <c r="D3176" i="3" s="1"/>
  <c r="N3175" i="3" a="1"/>
  <c r="N3175" i="3" s="1"/>
  <c r="M3175" i="3"/>
  <c r="L3175" i="3"/>
  <c r="K3175" i="3"/>
  <c r="G3175" i="3"/>
  <c r="C3175" i="3"/>
  <c r="D3175" i="3" s="1"/>
  <c r="N3174" i="3" a="1"/>
  <c r="N3174" i="3" s="1"/>
  <c r="M3174" i="3"/>
  <c r="L3174" i="3"/>
  <c r="K3174" i="3"/>
  <c r="G3174" i="3"/>
  <c r="C3174" i="3"/>
  <c r="D3174" i="3" s="1"/>
  <c r="N3173" i="3" a="1"/>
  <c r="N3173" i="3" s="1"/>
  <c r="M3173" i="3"/>
  <c r="L3173" i="3"/>
  <c r="K3173" i="3"/>
  <c r="G3173" i="3"/>
  <c r="C3173" i="3"/>
  <c r="D3173" i="3" s="1"/>
  <c r="N3172" i="3" a="1"/>
  <c r="N3172" i="3" s="1"/>
  <c r="M3172" i="3"/>
  <c r="L3172" i="3"/>
  <c r="K3172" i="3"/>
  <c r="G3172" i="3"/>
  <c r="C3172" i="3"/>
  <c r="D3172" i="3" s="1"/>
  <c r="N3171" i="3" a="1"/>
  <c r="N3171" i="3" s="1"/>
  <c r="M3171" i="3"/>
  <c r="L3171" i="3"/>
  <c r="K3171" i="3"/>
  <c r="G3171" i="3"/>
  <c r="C3171" i="3"/>
  <c r="D3171" i="3" s="1"/>
  <c r="N3170" i="3" a="1"/>
  <c r="N3170" i="3" s="1"/>
  <c r="M3170" i="3"/>
  <c r="L3170" i="3"/>
  <c r="K3170" i="3"/>
  <c r="G3170" i="3"/>
  <c r="C3170" i="3"/>
  <c r="D3170" i="3" s="1"/>
  <c r="N3169" i="3" a="1"/>
  <c r="N3169" i="3" s="1"/>
  <c r="M3169" i="3"/>
  <c r="L3169" i="3"/>
  <c r="K3169" i="3"/>
  <c r="G3169" i="3"/>
  <c r="C3169" i="3"/>
  <c r="D3169" i="3" s="1"/>
  <c r="N3168" i="3" a="1"/>
  <c r="N3168" i="3" s="1"/>
  <c r="M3168" i="3"/>
  <c r="L3168" i="3"/>
  <c r="K3168" i="3"/>
  <c r="G3168" i="3"/>
  <c r="C3168" i="3"/>
  <c r="D3168" i="3" s="1"/>
  <c r="N3167" i="3" a="1"/>
  <c r="N3167" i="3" s="1"/>
  <c r="M3167" i="3"/>
  <c r="L3167" i="3"/>
  <c r="K3167" i="3"/>
  <c r="G3167" i="3"/>
  <c r="C3167" i="3"/>
  <c r="D3167" i="3" s="1"/>
  <c r="N3166" i="3" a="1"/>
  <c r="N3166" i="3" s="1"/>
  <c r="M3166" i="3"/>
  <c r="L3166" i="3"/>
  <c r="K3166" i="3"/>
  <c r="G3166" i="3"/>
  <c r="C3166" i="3"/>
  <c r="D3166" i="3" s="1"/>
  <c r="N3165" i="3" a="1"/>
  <c r="N3165" i="3" s="1"/>
  <c r="M3165" i="3"/>
  <c r="L3165" i="3"/>
  <c r="K3165" i="3"/>
  <c r="G3165" i="3"/>
  <c r="C3165" i="3"/>
  <c r="D3165" i="3" s="1"/>
  <c r="N3164" i="3" a="1"/>
  <c r="N3164" i="3" s="1"/>
  <c r="M3164" i="3"/>
  <c r="L3164" i="3"/>
  <c r="K3164" i="3"/>
  <c r="G3164" i="3"/>
  <c r="C3164" i="3"/>
  <c r="D3164" i="3" s="1"/>
  <c r="N3163" i="3" a="1"/>
  <c r="N3163" i="3" s="1"/>
  <c r="M3163" i="3"/>
  <c r="L3163" i="3"/>
  <c r="K3163" i="3"/>
  <c r="G3163" i="3"/>
  <c r="C3163" i="3"/>
  <c r="D3163" i="3" s="1"/>
  <c r="N3162" i="3" a="1"/>
  <c r="N3162" i="3" s="1"/>
  <c r="M3162" i="3"/>
  <c r="L3162" i="3"/>
  <c r="K3162" i="3"/>
  <c r="G3162" i="3"/>
  <c r="C3162" i="3"/>
  <c r="D3162" i="3" s="1"/>
  <c r="N3161" i="3" a="1"/>
  <c r="N3161" i="3" s="1"/>
  <c r="M3161" i="3"/>
  <c r="L3161" i="3"/>
  <c r="K3161" i="3"/>
  <c r="G3161" i="3"/>
  <c r="C3161" i="3"/>
  <c r="D3161" i="3" s="1"/>
  <c r="N3160" i="3" a="1"/>
  <c r="N3160" i="3" s="1"/>
  <c r="M3160" i="3"/>
  <c r="L3160" i="3"/>
  <c r="K3160" i="3"/>
  <c r="G3160" i="3"/>
  <c r="C3160" i="3"/>
  <c r="D3160" i="3" s="1"/>
  <c r="N3159" i="3" a="1"/>
  <c r="N3159" i="3" s="1"/>
  <c r="M3159" i="3"/>
  <c r="L3159" i="3"/>
  <c r="K3159" i="3"/>
  <c r="G3159" i="3"/>
  <c r="C3159" i="3"/>
  <c r="D3159" i="3" s="1"/>
  <c r="N3158" i="3" a="1"/>
  <c r="N3158" i="3" s="1"/>
  <c r="M3158" i="3"/>
  <c r="L3158" i="3"/>
  <c r="K3158" i="3"/>
  <c r="G3158" i="3"/>
  <c r="C3158" i="3"/>
  <c r="D3158" i="3" s="1"/>
  <c r="N3157" i="3" a="1"/>
  <c r="N3157" i="3" s="1"/>
  <c r="M3157" i="3"/>
  <c r="L3157" i="3"/>
  <c r="K3157" i="3"/>
  <c r="G3157" i="3"/>
  <c r="C3157" i="3"/>
  <c r="D3157" i="3" s="1"/>
  <c r="N3156" i="3" a="1"/>
  <c r="N3156" i="3" s="1"/>
  <c r="M3156" i="3"/>
  <c r="L3156" i="3"/>
  <c r="K3156" i="3"/>
  <c r="G3156" i="3"/>
  <c r="C3156" i="3"/>
  <c r="D3156" i="3" s="1"/>
  <c r="N3155" i="3" a="1"/>
  <c r="N3155" i="3" s="1"/>
  <c r="M3155" i="3"/>
  <c r="L3155" i="3"/>
  <c r="K3155" i="3"/>
  <c r="G3155" i="3"/>
  <c r="C3155" i="3"/>
  <c r="D3155" i="3" s="1"/>
  <c r="N3154" i="3" a="1"/>
  <c r="N3154" i="3" s="1"/>
  <c r="M3154" i="3"/>
  <c r="L3154" i="3"/>
  <c r="K3154" i="3"/>
  <c r="G3154" i="3"/>
  <c r="C3154" i="3"/>
  <c r="D3154" i="3" s="1"/>
  <c r="N3153" i="3" a="1"/>
  <c r="N3153" i="3" s="1"/>
  <c r="M3153" i="3"/>
  <c r="L3153" i="3"/>
  <c r="K3153" i="3"/>
  <c r="G3153" i="3"/>
  <c r="C3153" i="3"/>
  <c r="D3153" i="3" s="1"/>
  <c r="N3152" i="3" a="1"/>
  <c r="N3152" i="3" s="1"/>
  <c r="M3152" i="3"/>
  <c r="L3152" i="3"/>
  <c r="K3152" i="3"/>
  <c r="G3152" i="3"/>
  <c r="C3152" i="3"/>
  <c r="D3152" i="3" s="1"/>
  <c r="N3151" i="3" a="1"/>
  <c r="N3151" i="3" s="1"/>
  <c r="M3151" i="3"/>
  <c r="L3151" i="3"/>
  <c r="K3151" i="3"/>
  <c r="G3151" i="3"/>
  <c r="C3151" i="3"/>
  <c r="D3151" i="3" s="1"/>
  <c r="N3150" i="3" a="1"/>
  <c r="N3150" i="3" s="1"/>
  <c r="M3150" i="3"/>
  <c r="L3150" i="3"/>
  <c r="K3150" i="3"/>
  <c r="G3150" i="3"/>
  <c r="C3150" i="3"/>
  <c r="D3150" i="3" s="1"/>
  <c r="N3149" i="3" a="1"/>
  <c r="N3149" i="3" s="1"/>
  <c r="M3149" i="3"/>
  <c r="L3149" i="3"/>
  <c r="K3149" i="3"/>
  <c r="G3149" i="3"/>
  <c r="C3149" i="3"/>
  <c r="D3149" i="3" s="1"/>
  <c r="N3148" i="3" a="1"/>
  <c r="N3148" i="3" s="1"/>
  <c r="M3148" i="3"/>
  <c r="L3148" i="3"/>
  <c r="K3148" i="3"/>
  <c r="G3148" i="3"/>
  <c r="C3148" i="3"/>
  <c r="D3148" i="3" s="1"/>
  <c r="N3147" i="3" a="1"/>
  <c r="N3147" i="3" s="1"/>
  <c r="M3147" i="3"/>
  <c r="L3147" i="3"/>
  <c r="K3147" i="3"/>
  <c r="G3147" i="3"/>
  <c r="C3147" i="3"/>
  <c r="D3147" i="3" s="1"/>
  <c r="N3146" i="3" a="1"/>
  <c r="N3146" i="3" s="1"/>
  <c r="M3146" i="3"/>
  <c r="L3146" i="3"/>
  <c r="K3146" i="3"/>
  <c r="G3146" i="3"/>
  <c r="C3146" i="3"/>
  <c r="D3146" i="3" s="1"/>
  <c r="N3145" i="3" a="1"/>
  <c r="N3145" i="3" s="1"/>
  <c r="M3145" i="3"/>
  <c r="L3145" i="3"/>
  <c r="K3145" i="3"/>
  <c r="G3145" i="3"/>
  <c r="C3145" i="3"/>
  <c r="D3145" i="3" s="1"/>
  <c r="N3144" i="3" a="1"/>
  <c r="N3144" i="3" s="1"/>
  <c r="M3144" i="3"/>
  <c r="L3144" i="3"/>
  <c r="K3144" i="3"/>
  <c r="G3144" i="3"/>
  <c r="C3144" i="3"/>
  <c r="D3144" i="3" s="1"/>
  <c r="N3143" i="3" a="1"/>
  <c r="N3143" i="3" s="1"/>
  <c r="M3143" i="3"/>
  <c r="L3143" i="3"/>
  <c r="K3143" i="3"/>
  <c r="G3143" i="3"/>
  <c r="C3143" i="3"/>
  <c r="D3143" i="3" s="1"/>
  <c r="N3142" i="3" a="1"/>
  <c r="N3142" i="3" s="1"/>
  <c r="M3142" i="3"/>
  <c r="L3142" i="3"/>
  <c r="K3142" i="3"/>
  <c r="G3142" i="3"/>
  <c r="C3142" i="3"/>
  <c r="D3142" i="3" s="1"/>
  <c r="N3141" i="3" a="1"/>
  <c r="N3141" i="3" s="1"/>
  <c r="M3141" i="3"/>
  <c r="L3141" i="3"/>
  <c r="K3141" i="3"/>
  <c r="G3141" i="3"/>
  <c r="C3141" i="3"/>
  <c r="D3141" i="3" s="1"/>
  <c r="N3140" i="3" a="1"/>
  <c r="N3140" i="3" s="1"/>
  <c r="M3140" i="3"/>
  <c r="L3140" i="3"/>
  <c r="K3140" i="3"/>
  <c r="G3140" i="3"/>
  <c r="C3140" i="3"/>
  <c r="D3140" i="3" s="1"/>
  <c r="N3139" i="3" a="1"/>
  <c r="N3139" i="3" s="1"/>
  <c r="M3139" i="3"/>
  <c r="L3139" i="3"/>
  <c r="K3139" i="3"/>
  <c r="G3139" i="3"/>
  <c r="C3139" i="3"/>
  <c r="D3139" i="3" s="1"/>
  <c r="N3138" i="3" a="1"/>
  <c r="N3138" i="3" s="1"/>
  <c r="M3138" i="3"/>
  <c r="L3138" i="3"/>
  <c r="K3138" i="3"/>
  <c r="G3138" i="3"/>
  <c r="C3138" i="3"/>
  <c r="D3138" i="3" s="1"/>
  <c r="N3137" i="3" a="1"/>
  <c r="N3137" i="3" s="1"/>
  <c r="M3137" i="3"/>
  <c r="L3137" i="3"/>
  <c r="K3137" i="3"/>
  <c r="G3137" i="3"/>
  <c r="C3137" i="3"/>
  <c r="D3137" i="3" s="1"/>
  <c r="N3136" i="3"/>
  <c r="N3136" i="3" a="1"/>
  <c r="M3136" i="3"/>
  <c r="L3136" i="3"/>
  <c r="K3136" i="3"/>
  <c r="G3136" i="3"/>
  <c r="C3136" i="3"/>
  <c r="D3136" i="3" s="1"/>
  <c r="N3135" i="3" a="1"/>
  <c r="N3135" i="3" s="1"/>
  <c r="M3135" i="3"/>
  <c r="L3135" i="3"/>
  <c r="K3135" i="3"/>
  <c r="G3135" i="3"/>
  <c r="C3135" i="3"/>
  <c r="D3135" i="3" s="1"/>
  <c r="N3134" i="3" a="1"/>
  <c r="N3134" i="3" s="1"/>
  <c r="M3134" i="3"/>
  <c r="L3134" i="3"/>
  <c r="K3134" i="3"/>
  <c r="G3134" i="3"/>
  <c r="C3134" i="3"/>
  <c r="D3134" i="3" s="1"/>
  <c r="N3133" i="3" a="1"/>
  <c r="N3133" i="3" s="1"/>
  <c r="M3133" i="3"/>
  <c r="L3133" i="3"/>
  <c r="K3133" i="3"/>
  <c r="G3133" i="3"/>
  <c r="C3133" i="3"/>
  <c r="D3133" i="3" s="1"/>
  <c r="N3132" i="3" a="1"/>
  <c r="N3132" i="3" s="1"/>
  <c r="M3132" i="3"/>
  <c r="L3132" i="3"/>
  <c r="K3132" i="3"/>
  <c r="G3132" i="3"/>
  <c r="C3132" i="3"/>
  <c r="D3132" i="3" s="1"/>
  <c r="N3131" i="3" a="1"/>
  <c r="N3131" i="3" s="1"/>
  <c r="M3131" i="3"/>
  <c r="L3131" i="3"/>
  <c r="K3131" i="3"/>
  <c r="G3131" i="3"/>
  <c r="C3131" i="3"/>
  <c r="D3131" i="3" s="1"/>
  <c r="N3130" i="3" a="1"/>
  <c r="N3130" i="3" s="1"/>
  <c r="M3130" i="3"/>
  <c r="L3130" i="3"/>
  <c r="K3130" i="3"/>
  <c r="G3130" i="3"/>
  <c r="C3130" i="3"/>
  <c r="D3130" i="3" s="1"/>
  <c r="N3129" i="3" a="1"/>
  <c r="N3129" i="3" s="1"/>
  <c r="M3129" i="3"/>
  <c r="L3129" i="3"/>
  <c r="K3129" i="3"/>
  <c r="G3129" i="3"/>
  <c r="C3129" i="3"/>
  <c r="D3129" i="3" s="1"/>
  <c r="N3128" i="3" a="1"/>
  <c r="N3128" i="3" s="1"/>
  <c r="M3128" i="3"/>
  <c r="L3128" i="3"/>
  <c r="K3128" i="3"/>
  <c r="G3128" i="3"/>
  <c r="C3128" i="3"/>
  <c r="D3128" i="3" s="1"/>
  <c r="N3127" i="3" a="1"/>
  <c r="N3127" i="3" s="1"/>
  <c r="M3127" i="3"/>
  <c r="L3127" i="3"/>
  <c r="K3127" i="3"/>
  <c r="G3127" i="3"/>
  <c r="C3127" i="3"/>
  <c r="D3127" i="3" s="1"/>
  <c r="N3126" i="3" a="1"/>
  <c r="N3126" i="3" s="1"/>
  <c r="M3126" i="3"/>
  <c r="L3126" i="3"/>
  <c r="K3126" i="3"/>
  <c r="G3126" i="3"/>
  <c r="C3126" i="3"/>
  <c r="D3126" i="3" s="1"/>
  <c r="N3125" i="3" a="1"/>
  <c r="N3125" i="3" s="1"/>
  <c r="M3125" i="3"/>
  <c r="L3125" i="3"/>
  <c r="K3125" i="3"/>
  <c r="G3125" i="3"/>
  <c r="C3125" i="3"/>
  <c r="D3125" i="3" s="1"/>
  <c r="N3124" i="3" a="1"/>
  <c r="N3124" i="3" s="1"/>
  <c r="M3124" i="3"/>
  <c r="L3124" i="3"/>
  <c r="K3124" i="3"/>
  <c r="G3124" i="3"/>
  <c r="C3124" i="3"/>
  <c r="D3124" i="3" s="1"/>
  <c r="N3123" i="3" a="1"/>
  <c r="N3123" i="3" s="1"/>
  <c r="M3123" i="3"/>
  <c r="L3123" i="3"/>
  <c r="K3123" i="3"/>
  <c r="G3123" i="3"/>
  <c r="C3123" i="3"/>
  <c r="D3123" i="3" s="1"/>
  <c r="N3122" i="3" a="1"/>
  <c r="N3122" i="3" s="1"/>
  <c r="M3122" i="3"/>
  <c r="L3122" i="3"/>
  <c r="K3122" i="3"/>
  <c r="G3122" i="3"/>
  <c r="C3122" i="3"/>
  <c r="D3122" i="3" s="1"/>
  <c r="N3121" i="3" a="1"/>
  <c r="N3121" i="3" s="1"/>
  <c r="M3121" i="3"/>
  <c r="L3121" i="3"/>
  <c r="K3121" i="3"/>
  <c r="G3121" i="3"/>
  <c r="C3121" i="3"/>
  <c r="D3121" i="3" s="1"/>
  <c r="N3120" i="3" a="1"/>
  <c r="N3120" i="3" s="1"/>
  <c r="M3120" i="3"/>
  <c r="L3120" i="3"/>
  <c r="K3120" i="3"/>
  <c r="G3120" i="3"/>
  <c r="C3120" i="3"/>
  <c r="D3120" i="3" s="1"/>
  <c r="N3119" i="3" a="1"/>
  <c r="N3119" i="3" s="1"/>
  <c r="M3119" i="3"/>
  <c r="L3119" i="3"/>
  <c r="K3119" i="3"/>
  <c r="G3119" i="3"/>
  <c r="C3119" i="3"/>
  <c r="D3119" i="3" s="1"/>
  <c r="N3118" i="3" a="1"/>
  <c r="N3118" i="3" s="1"/>
  <c r="M3118" i="3"/>
  <c r="L3118" i="3"/>
  <c r="K3118" i="3"/>
  <c r="G3118" i="3"/>
  <c r="C3118" i="3"/>
  <c r="D3118" i="3" s="1"/>
  <c r="N3117" i="3" a="1"/>
  <c r="N3117" i="3" s="1"/>
  <c r="M3117" i="3"/>
  <c r="L3117" i="3"/>
  <c r="K3117" i="3"/>
  <c r="G3117" i="3"/>
  <c r="C3117" i="3"/>
  <c r="D3117" i="3" s="1"/>
  <c r="N3116" i="3" a="1"/>
  <c r="N3116" i="3" s="1"/>
  <c r="M3116" i="3"/>
  <c r="L3116" i="3"/>
  <c r="K3116" i="3"/>
  <c r="G3116" i="3"/>
  <c r="C3116" i="3"/>
  <c r="D3116" i="3" s="1"/>
  <c r="N3115" i="3" a="1"/>
  <c r="N3115" i="3" s="1"/>
  <c r="M3115" i="3"/>
  <c r="L3115" i="3"/>
  <c r="K3115" i="3"/>
  <c r="G3115" i="3"/>
  <c r="C3115" i="3"/>
  <c r="D3115" i="3" s="1"/>
  <c r="N3114" i="3" a="1"/>
  <c r="N3114" i="3" s="1"/>
  <c r="M3114" i="3"/>
  <c r="L3114" i="3"/>
  <c r="K3114" i="3"/>
  <c r="G3114" i="3"/>
  <c r="C3114" i="3"/>
  <c r="D3114" i="3" s="1"/>
  <c r="N3113" i="3" a="1"/>
  <c r="N3113" i="3" s="1"/>
  <c r="M3113" i="3"/>
  <c r="L3113" i="3"/>
  <c r="K3113" i="3"/>
  <c r="G3113" i="3"/>
  <c r="C3113" i="3"/>
  <c r="D3113" i="3" s="1"/>
  <c r="N3112" i="3" a="1"/>
  <c r="N3112" i="3" s="1"/>
  <c r="M3112" i="3"/>
  <c r="L3112" i="3"/>
  <c r="K3112" i="3"/>
  <c r="G3112" i="3"/>
  <c r="C3112" i="3"/>
  <c r="D3112" i="3" s="1"/>
  <c r="N3111" i="3" a="1"/>
  <c r="N3111" i="3" s="1"/>
  <c r="M3111" i="3"/>
  <c r="L3111" i="3"/>
  <c r="K3111" i="3"/>
  <c r="G3111" i="3"/>
  <c r="C3111" i="3"/>
  <c r="D3111" i="3" s="1"/>
  <c r="N3110" i="3" a="1"/>
  <c r="N3110" i="3" s="1"/>
  <c r="M3110" i="3"/>
  <c r="L3110" i="3"/>
  <c r="K3110" i="3"/>
  <c r="G3110" i="3"/>
  <c r="C3110" i="3"/>
  <c r="D3110" i="3" s="1"/>
  <c r="N3109" i="3" a="1"/>
  <c r="N3109" i="3" s="1"/>
  <c r="M3109" i="3"/>
  <c r="L3109" i="3"/>
  <c r="K3109" i="3"/>
  <c r="G3109" i="3"/>
  <c r="C3109" i="3"/>
  <c r="D3109" i="3" s="1"/>
  <c r="N3108" i="3" a="1"/>
  <c r="N3108" i="3" s="1"/>
  <c r="M3108" i="3"/>
  <c r="L3108" i="3"/>
  <c r="K3108" i="3"/>
  <c r="G3108" i="3"/>
  <c r="C3108" i="3"/>
  <c r="D3108" i="3" s="1"/>
  <c r="N3107" i="3" a="1"/>
  <c r="N3107" i="3" s="1"/>
  <c r="M3107" i="3"/>
  <c r="L3107" i="3"/>
  <c r="K3107" i="3"/>
  <c r="G3107" i="3"/>
  <c r="C3107" i="3"/>
  <c r="D3107" i="3" s="1"/>
  <c r="N3106" i="3" a="1"/>
  <c r="N3106" i="3" s="1"/>
  <c r="M3106" i="3"/>
  <c r="L3106" i="3"/>
  <c r="K3106" i="3"/>
  <c r="G3106" i="3"/>
  <c r="C3106" i="3"/>
  <c r="D3106" i="3" s="1"/>
  <c r="N3105" i="3" a="1"/>
  <c r="N3105" i="3" s="1"/>
  <c r="M3105" i="3"/>
  <c r="L3105" i="3"/>
  <c r="K3105" i="3"/>
  <c r="G3105" i="3"/>
  <c r="C3105" i="3"/>
  <c r="D3105" i="3" s="1"/>
  <c r="N3104" i="3" a="1"/>
  <c r="N3104" i="3" s="1"/>
  <c r="M3104" i="3"/>
  <c r="L3104" i="3"/>
  <c r="K3104" i="3"/>
  <c r="G3104" i="3"/>
  <c r="C3104" i="3"/>
  <c r="D3104" i="3" s="1"/>
  <c r="N3103" i="3" a="1"/>
  <c r="N3103" i="3" s="1"/>
  <c r="M3103" i="3"/>
  <c r="L3103" i="3"/>
  <c r="K3103" i="3"/>
  <c r="G3103" i="3"/>
  <c r="C3103" i="3"/>
  <c r="D3103" i="3" s="1"/>
  <c r="N3102" i="3" a="1"/>
  <c r="N3102" i="3" s="1"/>
  <c r="M3102" i="3"/>
  <c r="L3102" i="3"/>
  <c r="K3102" i="3"/>
  <c r="G3102" i="3"/>
  <c r="C3102" i="3"/>
  <c r="D3102" i="3" s="1"/>
  <c r="N3101" i="3" a="1"/>
  <c r="N3101" i="3" s="1"/>
  <c r="M3101" i="3"/>
  <c r="L3101" i="3"/>
  <c r="K3101" i="3"/>
  <c r="G3101" i="3"/>
  <c r="C3101" i="3"/>
  <c r="D3101" i="3" s="1"/>
  <c r="N3100" i="3" a="1"/>
  <c r="N3100" i="3" s="1"/>
  <c r="M3100" i="3"/>
  <c r="L3100" i="3"/>
  <c r="K3100" i="3"/>
  <c r="G3100" i="3"/>
  <c r="C3100" i="3"/>
  <c r="D3100" i="3" s="1"/>
  <c r="N3099" i="3" a="1"/>
  <c r="N3099" i="3" s="1"/>
  <c r="M3099" i="3"/>
  <c r="L3099" i="3"/>
  <c r="K3099" i="3"/>
  <c r="G3099" i="3"/>
  <c r="C3099" i="3"/>
  <c r="D3099" i="3" s="1"/>
  <c r="N3098" i="3" a="1"/>
  <c r="N3098" i="3" s="1"/>
  <c r="M3098" i="3"/>
  <c r="L3098" i="3"/>
  <c r="K3098" i="3"/>
  <c r="G3098" i="3"/>
  <c r="C3098" i="3"/>
  <c r="D3098" i="3" s="1"/>
  <c r="N3097" i="3" a="1"/>
  <c r="N3097" i="3" s="1"/>
  <c r="M3097" i="3"/>
  <c r="L3097" i="3"/>
  <c r="K3097" i="3"/>
  <c r="G3097" i="3"/>
  <c r="C3097" i="3"/>
  <c r="D3097" i="3" s="1"/>
  <c r="N3096" i="3" a="1"/>
  <c r="N3096" i="3" s="1"/>
  <c r="M3096" i="3"/>
  <c r="L3096" i="3"/>
  <c r="K3096" i="3"/>
  <c r="G3096" i="3"/>
  <c r="C3096" i="3"/>
  <c r="D3096" i="3" s="1"/>
  <c r="N3095" i="3" a="1"/>
  <c r="N3095" i="3" s="1"/>
  <c r="M3095" i="3"/>
  <c r="L3095" i="3"/>
  <c r="K3095" i="3"/>
  <c r="G3095" i="3"/>
  <c r="C3095" i="3"/>
  <c r="D3095" i="3" s="1"/>
  <c r="N3094" i="3" a="1"/>
  <c r="N3094" i="3" s="1"/>
  <c r="M3094" i="3"/>
  <c r="L3094" i="3"/>
  <c r="K3094" i="3"/>
  <c r="G3094" i="3"/>
  <c r="C3094" i="3"/>
  <c r="D3094" i="3" s="1"/>
  <c r="N3093" i="3" a="1"/>
  <c r="N3093" i="3" s="1"/>
  <c r="M3093" i="3"/>
  <c r="L3093" i="3"/>
  <c r="K3093" i="3"/>
  <c r="G3093" i="3"/>
  <c r="C3093" i="3"/>
  <c r="D3093" i="3" s="1"/>
  <c r="N3092" i="3" a="1"/>
  <c r="N3092" i="3" s="1"/>
  <c r="M3092" i="3"/>
  <c r="L3092" i="3"/>
  <c r="K3092" i="3"/>
  <c r="G3092" i="3"/>
  <c r="C3092" i="3"/>
  <c r="D3092" i="3" s="1"/>
  <c r="N3091" i="3" a="1"/>
  <c r="N3091" i="3" s="1"/>
  <c r="M3091" i="3"/>
  <c r="L3091" i="3"/>
  <c r="K3091" i="3"/>
  <c r="G3091" i="3"/>
  <c r="C3091" i="3"/>
  <c r="D3091" i="3" s="1"/>
  <c r="N3090" i="3" a="1"/>
  <c r="N3090" i="3" s="1"/>
  <c r="M3090" i="3"/>
  <c r="L3090" i="3"/>
  <c r="K3090" i="3"/>
  <c r="G3090" i="3"/>
  <c r="C3090" i="3"/>
  <c r="D3090" i="3" s="1"/>
  <c r="N3089" i="3" a="1"/>
  <c r="N3089" i="3" s="1"/>
  <c r="M3089" i="3"/>
  <c r="L3089" i="3"/>
  <c r="K3089" i="3"/>
  <c r="G3089" i="3"/>
  <c r="C3089" i="3"/>
  <c r="D3089" i="3" s="1"/>
  <c r="N3088" i="3" a="1"/>
  <c r="N3088" i="3" s="1"/>
  <c r="M3088" i="3"/>
  <c r="L3088" i="3"/>
  <c r="K3088" i="3"/>
  <c r="G3088" i="3"/>
  <c r="C3088" i="3"/>
  <c r="D3088" i="3" s="1"/>
  <c r="N3087" i="3" a="1"/>
  <c r="N3087" i="3" s="1"/>
  <c r="M3087" i="3"/>
  <c r="L3087" i="3"/>
  <c r="K3087" i="3"/>
  <c r="G3087" i="3"/>
  <c r="C3087" i="3"/>
  <c r="D3087" i="3" s="1"/>
  <c r="N3086" i="3" a="1"/>
  <c r="N3086" i="3" s="1"/>
  <c r="M3086" i="3"/>
  <c r="L3086" i="3"/>
  <c r="K3086" i="3"/>
  <c r="G3086" i="3"/>
  <c r="C3086" i="3"/>
  <c r="D3086" i="3" s="1"/>
  <c r="N3085" i="3" a="1"/>
  <c r="N3085" i="3" s="1"/>
  <c r="M3085" i="3"/>
  <c r="L3085" i="3"/>
  <c r="K3085" i="3"/>
  <c r="G3085" i="3"/>
  <c r="C3085" i="3"/>
  <c r="D3085" i="3" s="1"/>
  <c r="N3084" i="3" a="1"/>
  <c r="N3084" i="3" s="1"/>
  <c r="M3084" i="3"/>
  <c r="L3084" i="3"/>
  <c r="K3084" i="3"/>
  <c r="G3084" i="3"/>
  <c r="C3084" i="3"/>
  <c r="D3084" i="3" s="1"/>
  <c r="N3083" i="3" a="1"/>
  <c r="N3083" i="3" s="1"/>
  <c r="M3083" i="3"/>
  <c r="L3083" i="3"/>
  <c r="K3083" i="3"/>
  <c r="G3083" i="3"/>
  <c r="C3083" i="3"/>
  <c r="D3083" i="3" s="1"/>
  <c r="N3082" i="3" a="1"/>
  <c r="N3082" i="3" s="1"/>
  <c r="M3082" i="3"/>
  <c r="L3082" i="3"/>
  <c r="K3082" i="3"/>
  <c r="G3082" i="3"/>
  <c r="C3082" i="3"/>
  <c r="D3082" i="3" s="1"/>
  <c r="N3081" i="3" a="1"/>
  <c r="N3081" i="3" s="1"/>
  <c r="M3081" i="3"/>
  <c r="L3081" i="3"/>
  <c r="K3081" i="3"/>
  <c r="G3081" i="3"/>
  <c r="C3081" i="3"/>
  <c r="D3081" i="3" s="1"/>
  <c r="N3080" i="3" a="1"/>
  <c r="N3080" i="3" s="1"/>
  <c r="M3080" i="3"/>
  <c r="L3080" i="3"/>
  <c r="K3080" i="3"/>
  <c r="G3080" i="3"/>
  <c r="C3080" i="3"/>
  <c r="D3080" i="3" s="1"/>
  <c r="N3079" i="3" a="1"/>
  <c r="N3079" i="3" s="1"/>
  <c r="M3079" i="3"/>
  <c r="L3079" i="3"/>
  <c r="K3079" i="3"/>
  <c r="G3079" i="3"/>
  <c r="C3079" i="3"/>
  <c r="D3079" i="3" s="1"/>
  <c r="N3078" i="3" a="1"/>
  <c r="N3078" i="3" s="1"/>
  <c r="M3078" i="3"/>
  <c r="L3078" i="3"/>
  <c r="K3078" i="3"/>
  <c r="G3078" i="3"/>
  <c r="C3078" i="3"/>
  <c r="D3078" i="3" s="1"/>
  <c r="N3077" i="3" a="1"/>
  <c r="N3077" i="3" s="1"/>
  <c r="M3077" i="3"/>
  <c r="L3077" i="3"/>
  <c r="K3077" i="3"/>
  <c r="G3077" i="3"/>
  <c r="C3077" i="3"/>
  <c r="D3077" i="3" s="1"/>
  <c r="N3076" i="3" a="1"/>
  <c r="N3076" i="3" s="1"/>
  <c r="M3076" i="3"/>
  <c r="L3076" i="3"/>
  <c r="K3076" i="3"/>
  <c r="G3076" i="3"/>
  <c r="C3076" i="3"/>
  <c r="D3076" i="3" s="1"/>
  <c r="N3075" i="3" a="1"/>
  <c r="N3075" i="3" s="1"/>
  <c r="M3075" i="3"/>
  <c r="L3075" i="3"/>
  <c r="K3075" i="3"/>
  <c r="G3075" i="3"/>
  <c r="C3075" i="3"/>
  <c r="D3075" i="3" s="1"/>
  <c r="N3074" i="3" a="1"/>
  <c r="N3074" i="3" s="1"/>
  <c r="M3074" i="3"/>
  <c r="L3074" i="3"/>
  <c r="K3074" i="3"/>
  <c r="G3074" i="3"/>
  <c r="C3074" i="3"/>
  <c r="D3074" i="3" s="1"/>
  <c r="N3073" i="3" a="1"/>
  <c r="N3073" i="3" s="1"/>
  <c r="M3073" i="3"/>
  <c r="L3073" i="3"/>
  <c r="K3073" i="3"/>
  <c r="G3073" i="3"/>
  <c r="C3073" i="3"/>
  <c r="D3073" i="3" s="1"/>
  <c r="N3072" i="3" a="1"/>
  <c r="N3072" i="3" s="1"/>
  <c r="M3072" i="3"/>
  <c r="L3072" i="3"/>
  <c r="K3072" i="3"/>
  <c r="G3072" i="3"/>
  <c r="C3072" i="3"/>
  <c r="D3072" i="3" s="1"/>
  <c r="N3071" i="3" a="1"/>
  <c r="N3071" i="3" s="1"/>
  <c r="M3071" i="3"/>
  <c r="L3071" i="3"/>
  <c r="K3071" i="3"/>
  <c r="G3071" i="3"/>
  <c r="C3071" i="3"/>
  <c r="D3071" i="3" s="1"/>
  <c r="N3070" i="3" a="1"/>
  <c r="N3070" i="3" s="1"/>
  <c r="M3070" i="3"/>
  <c r="L3070" i="3"/>
  <c r="K3070" i="3"/>
  <c r="G3070" i="3"/>
  <c r="C3070" i="3"/>
  <c r="D3070" i="3" s="1"/>
  <c r="N3069" i="3" a="1"/>
  <c r="N3069" i="3" s="1"/>
  <c r="M3069" i="3"/>
  <c r="L3069" i="3"/>
  <c r="K3069" i="3"/>
  <c r="G3069" i="3"/>
  <c r="C3069" i="3"/>
  <c r="D3069" i="3" s="1"/>
  <c r="N3068" i="3" a="1"/>
  <c r="N3068" i="3" s="1"/>
  <c r="M3068" i="3"/>
  <c r="L3068" i="3"/>
  <c r="K3068" i="3"/>
  <c r="G3068" i="3"/>
  <c r="C3068" i="3"/>
  <c r="D3068" i="3" s="1"/>
  <c r="N3067" i="3" a="1"/>
  <c r="N3067" i="3" s="1"/>
  <c r="M3067" i="3"/>
  <c r="L3067" i="3"/>
  <c r="K3067" i="3"/>
  <c r="G3067" i="3"/>
  <c r="C3067" i="3"/>
  <c r="D3067" i="3" s="1"/>
  <c r="N3066" i="3" a="1"/>
  <c r="N3066" i="3" s="1"/>
  <c r="M3066" i="3"/>
  <c r="L3066" i="3"/>
  <c r="K3066" i="3"/>
  <c r="G3066" i="3"/>
  <c r="C3066" i="3"/>
  <c r="D3066" i="3" s="1"/>
  <c r="N3065" i="3" a="1"/>
  <c r="N3065" i="3" s="1"/>
  <c r="M3065" i="3"/>
  <c r="L3065" i="3"/>
  <c r="K3065" i="3"/>
  <c r="G3065" i="3"/>
  <c r="C3065" i="3"/>
  <c r="D3065" i="3" s="1"/>
  <c r="N3064" i="3" a="1"/>
  <c r="N3064" i="3" s="1"/>
  <c r="M3064" i="3"/>
  <c r="L3064" i="3"/>
  <c r="K3064" i="3"/>
  <c r="G3064" i="3"/>
  <c r="C3064" i="3"/>
  <c r="D3064" i="3" s="1"/>
  <c r="N3063" i="3" a="1"/>
  <c r="N3063" i="3" s="1"/>
  <c r="M3063" i="3"/>
  <c r="L3063" i="3"/>
  <c r="K3063" i="3"/>
  <c r="G3063" i="3"/>
  <c r="C3063" i="3"/>
  <c r="D3063" i="3" s="1"/>
  <c r="N3062" i="3" a="1"/>
  <c r="N3062" i="3" s="1"/>
  <c r="M3062" i="3"/>
  <c r="L3062" i="3"/>
  <c r="K3062" i="3"/>
  <c r="G3062" i="3"/>
  <c r="C3062" i="3"/>
  <c r="D3062" i="3" s="1"/>
  <c r="N3061" i="3" a="1"/>
  <c r="N3061" i="3" s="1"/>
  <c r="M3061" i="3"/>
  <c r="L3061" i="3"/>
  <c r="K3061" i="3"/>
  <c r="G3061" i="3"/>
  <c r="C3061" i="3"/>
  <c r="D3061" i="3" s="1"/>
  <c r="N3060" i="3" a="1"/>
  <c r="N3060" i="3" s="1"/>
  <c r="M3060" i="3"/>
  <c r="L3060" i="3"/>
  <c r="K3060" i="3"/>
  <c r="G3060" i="3"/>
  <c r="C3060" i="3"/>
  <c r="D3060" i="3" s="1"/>
  <c r="N3059" i="3" a="1"/>
  <c r="N3059" i="3" s="1"/>
  <c r="M3059" i="3"/>
  <c r="L3059" i="3"/>
  <c r="K3059" i="3"/>
  <c r="G3059" i="3"/>
  <c r="C3059" i="3"/>
  <c r="D3059" i="3" s="1"/>
  <c r="N3058" i="3" a="1"/>
  <c r="N3058" i="3" s="1"/>
  <c r="M3058" i="3"/>
  <c r="L3058" i="3"/>
  <c r="K3058" i="3"/>
  <c r="G3058" i="3"/>
  <c r="C3058" i="3"/>
  <c r="D3058" i="3" s="1"/>
  <c r="N3057" i="3" a="1"/>
  <c r="N3057" i="3" s="1"/>
  <c r="M3057" i="3"/>
  <c r="L3057" i="3"/>
  <c r="K3057" i="3"/>
  <c r="G3057" i="3"/>
  <c r="C3057" i="3"/>
  <c r="D3057" i="3" s="1"/>
  <c r="N3056" i="3" a="1"/>
  <c r="N3056" i="3" s="1"/>
  <c r="M3056" i="3"/>
  <c r="L3056" i="3"/>
  <c r="K3056" i="3"/>
  <c r="G3056" i="3"/>
  <c r="C3056" i="3"/>
  <c r="D3056" i="3" s="1"/>
  <c r="N3055" i="3" a="1"/>
  <c r="N3055" i="3" s="1"/>
  <c r="M3055" i="3"/>
  <c r="L3055" i="3"/>
  <c r="K3055" i="3"/>
  <c r="G3055" i="3"/>
  <c r="C3055" i="3"/>
  <c r="D3055" i="3" s="1"/>
  <c r="N3054" i="3" a="1"/>
  <c r="N3054" i="3" s="1"/>
  <c r="M3054" i="3"/>
  <c r="L3054" i="3"/>
  <c r="K3054" i="3"/>
  <c r="G3054" i="3"/>
  <c r="C3054" i="3"/>
  <c r="D3054" i="3" s="1"/>
  <c r="N3053" i="3" a="1"/>
  <c r="N3053" i="3" s="1"/>
  <c r="M3053" i="3"/>
  <c r="L3053" i="3"/>
  <c r="K3053" i="3"/>
  <c r="G3053" i="3"/>
  <c r="C3053" i="3"/>
  <c r="D3053" i="3" s="1"/>
  <c r="N3052" i="3" a="1"/>
  <c r="N3052" i="3" s="1"/>
  <c r="M3052" i="3"/>
  <c r="L3052" i="3"/>
  <c r="K3052" i="3"/>
  <c r="G3052" i="3"/>
  <c r="C3052" i="3"/>
  <c r="D3052" i="3" s="1"/>
  <c r="N3051" i="3" a="1"/>
  <c r="N3051" i="3" s="1"/>
  <c r="M3051" i="3"/>
  <c r="L3051" i="3"/>
  <c r="K3051" i="3"/>
  <c r="G3051" i="3"/>
  <c r="C3051" i="3"/>
  <c r="D3051" i="3" s="1"/>
  <c r="N3050" i="3" a="1"/>
  <c r="N3050" i="3" s="1"/>
  <c r="M3050" i="3"/>
  <c r="L3050" i="3"/>
  <c r="K3050" i="3"/>
  <c r="G3050" i="3"/>
  <c r="C3050" i="3"/>
  <c r="D3050" i="3" s="1"/>
  <c r="N3049" i="3" a="1"/>
  <c r="N3049" i="3" s="1"/>
  <c r="M3049" i="3"/>
  <c r="L3049" i="3"/>
  <c r="K3049" i="3"/>
  <c r="G3049" i="3"/>
  <c r="C3049" i="3"/>
  <c r="D3049" i="3" s="1"/>
  <c r="N3048" i="3" a="1"/>
  <c r="N3048" i="3" s="1"/>
  <c r="M3048" i="3"/>
  <c r="L3048" i="3"/>
  <c r="K3048" i="3"/>
  <c r="G3048" i="3"/>
  <c r="C3048" i="3"/>
  <c r="D3048" i="3" s="1"/>
  <c r="N3047" i="3" a="1"/>
  <c r="N3047" i="3" s="1"/>
  <c r="M3047" i="3"/>
  <c r="L3047" i="3"/>
  <c r="K3047" i="3"/>
  <c r="G3047" i="3"/>
  <c r="C3047" i="3"/>
  <c r="D3047" i="3" s="1"/>
  <c r="N3046" i="3" a="1"/>
  <c r="N3046" i="3" s="1"/>
  <c r="M3046" i="3"/>
  <c r="L3046" i="3"/>
  <c r="K3046" i="3"/>
  <c r="G3046" i="3"/>
  <c r="C3046" i="3"/>
  <c r="D3046" i="3" s="1"/>
  <c r="N3045" i="3" a="1"/>
  <c r="N3045" i="3" s="1"/>
  <c r="M3045" i="3"/>
  <c r="L3045" i="3"/>
  <c r="K3045" i="3"/>
  <c r="G3045" i="3"/>
  <c r="C3045" i="3"/>
  <c r="D3045" i="3" s="1"/>
  <c r="N3044" i="3" a="1"/>
  <c r="N3044" i="3" s="1"/>
  <c r="M3044" i="3"/>
  <c r="L3044" i="3"/>
  <c r="K3044" i="3"/>
  <c r="G3044" i="3"/>
  <c r="C3044" i="3"/>
  <c r="D3044" i="3" s="1"/>
  <c r="N3043" i="3" a="1"/>
  <c r="N3043" i="3" s="1"/>
  <c r="M3043" i="3"/>
  <c r="L3043" i="3"/>
  <c r="K3043" i="3"/>
  <c r="G3043" i="3"/>
  <c r="C3043" i="3"/>
  <c r="D3043" i="3" s="1"/>
  <c r="N3042" i="3" a="1"/>
  <c r="N3042" i="3" s="1"/>
  <c r="M3042" i="3"/>
  <c r="L3042" i="3"/>
  <c r="K3042" i="3"/>
  <c r="G3042" i="3"/>
  <c r="C3042" i="3"/>
  <c r="D3042" i="3" s="1"/>
  <c r="N3041" i="3" a="1"/>
  <c r="N3041" i="3" s="1"/>
  <c r="M3041" i="3"/>
  <c r="L3041" i="3"/>
  <c r="K3041" i="3"/>
  <c r="G3041" i="3"/>
  <c r="C3041" i="3"/>
  <c r="D3041" i="3" s="1"/>
  <c r="N3040" i="3" a="1"/>
  <c r="N3040" i="3" s="1"/>
  <c r="M3040" i="3"/>
  <c r="L3040" i="3"/>
  <c r="K3040" i="3"/>
  <c r="G3040" i="3"/>
  <c r="C3040" i="3"/>
  <c r="D3040" i="3" s="1"/>
  <c r="N3039" i="3" a="1"/>
  <c r="N3039" i="3" s="1"/>
  <c r="M3039" i="3"/>
  <c r="L3039" i="3"/>
  <c r="K3039" i="3"/>
  <c r="G3039" i="3"/>
  <c r="C3039" i="3"/>
  <c r="D3039" i="3" s="1"/>
  <c r="N3038" i="3" a="1"/>
  <c r="N3038" i="3" s="1"/>
  <c r="M3038" i="3"/>
  <c r="L3038" i="3"/>
  <c r="K3038" i="3"/>
  <c r="G3038" i="3"/>
  <c r="C3038" i="3"/>
  <c r="D3038" i="3" s="1"/>
  <c r="N3037" i="3" a="1"/>
  <c r="N3037" i="3" s="1"/>
  <c r="M3037" i="3"/>
  <c r="L3037" i="3"/>
  <c r="K3037" i="3"/>
  <c r="G3037" i="3"/>
  <c r="C3037" i="3"/>
  <c r="D3037" i="3" s="1"/>
  <c r="N3036" i="3" a="1"/>
  <c r="N3036" i="3" s="1"/>
  <c r="M3036" i="3"/>
  <c r="L3036" i="3"/>
  <c r="K3036" i="3"/>
  <c r="G3036" i="3"/>
  <c r="C3036" i="3"/>
  <c r="D3036" i="3" s="1"/>
  <c r="N3035" i="3" a="1"/>
  <c r="N3035" i="3" s="1"/>
  <c r="M3035" i="3"/>
  <c r="L3035" i="3"/>
  <c r="K3035" i="3"/>
  <c r="G3035" i="3"/>
  <c r="C3035" i="3"/>
  <c r="D3035" i="3" s="1"/>
  <c r="N3034" i="3" a="1"/>
  <c r="N3034" i="3" s="1"/>
  <c r="M3034" i="3"/>
  <c r="L3034" i="3"/>
  <c r="K3034" i="3"/>
  <c r="G3034" i="3"/>
  <c r="C3034" i="3"/>
  <c r="D3034" i="3" s="1"/>
  <c r="N3033" i="3" a="1"/>
  <c r="N3033" i="3" s="1"/>
  <c r="M3033" i="3"/>
  <c r="L3033" i="3"/>
  <c r="K3033" i="3"/>
  <c r="G3033" i="3"/>
  <c r="C3033" i="3"/>
  <c r="D3033" i="3" s="1"/>
  <c r="N3032" i="3" a="1"/>
  <c r="N3032" i="3" s="1"/>
  <c r="M3032" i="3"/>
  <c r="L3032" i="3"/>
  <c r="K3032" i="3"/>
  <c r="G3032" i="3"/>
  <c r="C3032" i="3"/>
  <c r="D3032" i="3" s="1"/>
  <c r="N3031" i="3" a="1"/>
  <c r="N3031" i="3" s="1"/>
  <c r="M3031" i="3"/>
  <c r="L3031" i="3"/>
  <c r="K3031" i="3"/>
  <c r="G3031" i="3"/>
  <c r="C3031" i="3"/>
  <c r="D3031" i="3" s="1"/>
  <c r="N3030" i="3" a="1"/>
  <c r="N3030" i="3" s="1"/>
  <c r="M3030" i="3"/>
  <c r="L3030" i="3"/>
  <c r="K3030" i="3"/>
  <c r="G3030" i="3"/>
  <c r="C3030" i="3"/>
  <c r="D3030" i="3" s="1"/>
  <c r="N3029" i="3" a="1"/>
  <c r="N3029" i="3" s="1"/>
  <c r="M3029" i="3"/>
  <c r="L3029" i="3"/>
  <c r="K3029" i="3"/>
  <c r="G3029" i="3"/>
  <c r="C3029" i="3"/>
  <c r="D3029" i="3" s="1"/>
  <c r="N3028" i="3" a="1"/>
  <c r="N3028" i="3" s="1"/>
  <c r="M3028" i="3"/>
  <c r="L3028" i="3"/>
  <c r="K3028" i="3"/>
  <c r="G3028" i="3"/>
  <c r="C3028" i="3"/>
  <c r="D3028" i="3" s="1"/>
  <c r="N3027" i="3" a="1"/>
  <c r="N3027" i="3" s="1"/>
  <c r="M3027" i="3"/>
  <c r="L3027" i="3"/>
  <c r="K3027" i="3"/>
  <c r="G3027" i="3"/>
  <c r="C3027" i="3"/>
  <c r="D3027" i="3" s="1"/>
  <c r="N3026" i="3" a="1"/>
  <c r="N3026" i="3" s="1"/>
  <c r="M3026" i="3"/>
  <c r="L3026" i="3"/>
  <c r="K3026" i="3"/>
  <c r="G3026" i="3"/>
  <c r="C3026" i="3"/>
  <c r="D3026" i="3" s="1"/>
  <c r="N3025" i="3" a="1"/>
  <c r="N3025" i="3" s="1"/>
  <c r="M3025" i="3"/>
  <c r="L3025" i="3"/>
  <c r="K3025" i="3"/>
  <c r="G3025" i="3"/>
  <c r="C3025" i="3"/>
  <c r="D3025" i="3" s="1"/>
  <c r="N3024" i="3" a="1"/>
  <c r="N3024" i="3" s="1"/>
  <c r="M3024" i="3"/>
  <c r="L3024" i="3"/>
  <c r="K3024" i="3"/>
  <c r="G3024" i="3"/>
  <c r="C3024" i="3"/>
  <c r="D3024" i="3" s="1"/>
  <c r="N3023" i="3" a="1"/>
  <c r="N3023" i="3" s="1"/>
  <c r="M3023" i="3"/>
  <c r="L3023" i="3"/>
  <c r="K3023" i="3"/>
  <c r="G3023" i="3"/>
  <c r="C3023" i="3"/>
  <c r="D3023" i="3" s="1"/>
  <c r="N3022" i="3" a="1"/>
  <c r="N3022" i="3" s="1"/>
  <c r="M3022" i="3"/>
  <c r="L3022" i="3"/>
  <c r="K3022" i="3"/>
  <c r="G3022" i="3"/>
  <c r="C3022" i="3"/>
  <c r="D3022" i="3" s="1"/>
  <c r="N3021" i="3" a="1"/>
  <c r="N3021" i="3" s="1"/>
  <c r="M3021" i="3"/>
  <c r="L3021" i="3"/>
  <c r="K3021" i="3"/>
  <c r="G3021" i="3"/>
  <c r="C3021" i="3"/>
  <c r="D3021" i="3" s="1"/>
  <c r="N3020" i="3" a="1"/>
  <c r="N3020" i="3" s="1"/>
  <c r="M3020" i="3"/>
  <c r="L3020" i="3"/>
  <c r="K3020" i="3"/>
  <c r="G3020" i="3"/>
  <c r="C3020" i="3"/>
  <c r="D3020" i="3" s="1"/>
  <c r="N3019" i="3" a="1"/>
  <c r="N3019" i="3" s="1"/>
  <c r="M3019" i="3"/>
  <c r="L3019" i="3"/>
  <c r="K3019" i="3"/>
  <c r="G3019" i="3"/>
  <c r="C3019" i="3"/>
  <c r="D3019" i="3" s="1"/>
  <c r="N3018" i="3" a="1"/>
  <c r="N3018" i="3" s="1"/>
  <c r="M3018" i="3"/>
  <c r="L3018" i="3"/>
  <c r="K3018" i="3"/>
  <c r="G3018" i="3"/>
  <c r="C3018" i="3"/>
  <c r="D3018" i="3" s="1"/>
  <c r="N3017" i="3" a="1"/>
  <c r="N3017" i="3" s="1"/>
  <c r="M3017" i="3"/>
  <c r="L3017" i="3"/>
  <c r="K3017" i="3"/>
  <c r="G3017" i="3"/>
  <c r="C3017" i="3"/>
  <c r="D3017" i="3" s="1"/>
  <c r="N3016" i="3" a="1"/>
  <c r="N3016" i="3" s="1"/>
  <c r="M3016" i="3"/>
  <c r="L3016" i="3"/>
  <c r="K3016" i="3"/>
  <c r="G3016" i="3"/>
  <c r="C3016" i="3"/>
  <c r="D3016" i="3" s="1"/>
  <c r="N3015" i="3" a="1"/>
  <c r="N3015" i="3" s="1"/>
  <c r="M3015" i="3"/>
  <c r="L3015" i="3"/>
  <c r="K3015" i="3"/>
  <c r="G3015" i="3"/>
  <c r="C3015" i="3"/>
  <c r="D3015" i="3" s="1"/>
  <c r="N3014" i="3" a="1"/>
  <c r="N3014" i="3" s="1"/>
  <c r="M3014" i="3"/>
  <c r="L3014" i="3"/>
  <c r="K3014" i="3"/>
  <c r="G3014" i="3"/>
  <c r="C3014" i="3"/>
  <c r="D3014" i="3" s="1"/>
  <c r="N3013" i="3" a="1"/>
  <c r="N3013" i="3" s="1"/>
  <c r="M3013" i="3"/>
  <c r="L3013" i="3"/>
  <c r="K3013" i="3"/>
  <c r="G3013" i="3"/>
  <c r="C3013" i="3"/>
  <c r="D3013" i="3" s="1"/>
  <c r="N3012" i="3" a="1"/>
  <c r="N3012" i="3" s="1"/>
  <c r="M3012" i="3"/>
  <c r="L3012" i="3"/>
  <c r="K3012" i="3"/>
  <c r="G3012" i="3"/>
  <c r="C3012" i="3"/>
  <c r="D3012" i="3" s="1"/>
  <c r="N3011" i="3" a="1"/>
  <c r="N3011" i="3" s="1"/>
  <c r="M3011" i="3"/>
  <c r="L3011" i="3"/>
  <c r="K3011" i="3"/>
  <c r="G3011" i="3"/>
  <c r="C3011" i="3"/>
  <c r="D3011" i="3" s="1"/>
  <c r="N3010" i="3" a="1"/>
  <c r="N3010" i="3" s="1"/>
  <c r="M3010" i="3"/>
  <c r="L3010" i="3"/>
  <c r="K3010" i="3"/>
  <c r="G3010" i="3"/>
  <c r="C3010" i="3"/>
  <c r="D3010" i="3" s="1"/>
  <c r="N3009" i="3" a="1"/>
  <c r="N3009" i="3" s="1"/>
  <c r="M3009" i="3"/>
  <c r="L3009" i="3"/>
  <c r="K3009" i="3"/>
  <c r="G3009" i="3"/>
  <c r="C3009" i="3"/>
  <c r="D3009" i="3" s="1"/>
  <c r="N3008" i="3" a="1"/>
  <c r="N3008" i="3" s="1"/>
  <c r="M3008" i="3"/>
  <c r="L3008" i="3"/>
  <c r="K3008" i="3"/>
  <c r="G3008" i="3"/>
  <c r="C3008" i="3"/>
  <c r="D3008" i="3" s="1"/>
  <c r="N3007" i="3" a="1"/>
  <c r="N3007" i="3" s="1"/>
  <c r="M3007" i="3"/>
  <c r="L3007" i="3"/>
  <c r="K3007" i="3"/>
  <c r="G3007" i="3"/>
  <c r="C3007" i="3"/>
  <c r="D3007" i="3" s="1"/>
  <c r="N3006" i="3" a="1"/>
  <c r="N3006" i="3" s="1"/>
  <c r="M3006" i="3"/>
  <c r="L3006" i="3"/>
  <c r="K3006" i="3"/>
  <c r="G3006" i="3"/>
  <c r="C3006" i="3"/>
  <c r="D3006" i="3" s="1"/>
  <c r="N3005" i="3"/>
  <c r="N3005" i="3" a="1"/>
  <c r="M3005" i="3"/>
  <c r="L3005" i="3"/>
  <c r="K3005" i="3"/>
  <c r="G3005" i="3"/>
  <c r="C3005" i="3"/>
  <c r="D3005" i="3" s="1"/>
  <c r="N3004" i="3" a="1"/>
  <c r="N3004" i="3" s="1"/>
  <c r="M3004" i="3"/>
  <c r="L3004" i="3"/>
  <c r="K3004" i="3"/>
  <c r="G3004" i="3"/>
  <c r="C3004" i="3"/>
  <c r="D3004" i="3" s="1"/>
  <c r="N3003" i="3" a="1"/>
  <c r="N3003" i="3" s="1"/>
  <c r="M3003" i="3"/>
  <c r="L3003" i="3"/>
  <c r="K3003" i="3"/>
  <c r="G3003" i="3"/>
  <c r="C3003" i="3"/>
  <c r="D3003" i="3" s="1"/>
  <c r="N3002" i="3" a="1"/>
  <c r="N3002" i="3" s="1"/>
  <c r="M3002" i="3"/>
  <c r="L3002" i="3"/>
  <c r="K3002" i="3"/>
  <c r="G3002" i="3"/>
  <c r="C3002" i="3"/>
  <c r="D3002" i="3" s="1"/>
  <c r="N3001" i="3" a="1"/>
  <c r="N3001" i="3" s="1"/>
  <c r="M3001" i="3"/>
  <c r="L3001" i="3"/>
  <c r="K3001" i="3"/>
  <c r="G3001" i="3"/>
  <c r="C3001" i="3"/>
  <c r="D3001" i="3" s="1"/>
  <c r="N3000" i="3" a="1"/>
  <c r="N3000" i="3" s="1"/>
  <c r="M3000" i="3"/>
  <c r="L3000" i="3"/>
  <c r="K3000" i="3"/>
  <c r="G3000" i="3"/>
  <c r="C3000" i="3"/>
  <c r="D3000" i="3" s="1"/>
  <c r="N2999" i="3" a="1"/>
  <c r="N2999" i="3" s="1"/>
  <c r="M2999" i="3"/>
  <c r="L2999" i="3"/>
  <c r="K2999" i="3"/>
  <c r="G2999" i="3"/>
  <c r="C2999" i="3"/>
  <c r="D2999" i="3" s="1"/>
  <c r="N2998" i="3" a="1"/>
  <c r="N2998" i="3" s="1"/>
  <c r="M2998" i="3"/>
  <c r="L2998" i="3"/>
  <c r="K2998" i="3"/>
  <c r="G2998" i="3"/>
  <c r="C2998" i="3"/>
  <c r="D2998" i="3" s="1"/>
  <c r="N2997" i="3" a="1"/>
  <c r="N2997" i="3" s="1"/>
  <c r="M2997" i="3"/>
  <c r="L2997" i="3"/>
  <c r="K2997" i="3"/>
  <c r="G2997" i="3"/>
  <c r="C2997" i="3"/>
  <c r="D2997" i="3" s="1"/>
  <c r="N2996" i="3" a="1"/>
  <c r="N2996" i="3" s="1"/>
  <c r="M2996" i="3"/>
  <c r="L2996" i="3"/>
  <c r="K2996" i="3"/>
  <c r="G2996" i="3"/>
  <c r="C2996" i="3"/>
  <c r="D2996" i="3" s="1"/>
  <c r="N2995" i="3" a="1"/>
  <c r="N2995" i="3" s="1"/>
  <c r="M2995" i="3"/>
  <c r="L2995" i="3"/>
  <c r="K2995" i="3"/>
  <c r="G2995" i="3"/>
  <c r="C2995" i="3"/>
  <c r="D2995" i="3" s="1"/>
  <c r="N2994" i="3" a="1"/>
  <c r="N2994" i="3" s="1"/>
  <c r="M2994" i="3"/>
  <c r="L2994" i="3"/>
  <c r="K2994" i="3"/>
  <c r="G2994" i="3"/>
  <c r="C2994" i="3"/>
  <c r="D2994" i="3" s="1"/>
  <c r="N2993" i="3" a="1"/>
  <c r="N2993" i="3" s="1"/>
  <c r="M2993" i="3"/>
  <c r="L2993" i="3"/>
  <c r="K2993" i="3"/>
  <c r="G2993" i="3"/>
  <c r="C2993" i="3"/>
  <c r="D2993" i="3" s="1"/>
  <c r="N2992" i="3" a="1"/>
  <c r="N2992" i="3" s="1"/>
  <c r="M2992" i="3"/>
  <c r="L2992" i="3"/>
  <c r="K2992" i="3"/>
  <c r="G2992" i="3"/>
  <c r="C2992" i="3"/>
  <c r="D2992" i="3" s="1"/>
  <c r="N2991" i="3" a="1"/>
  <c r="N2991" i="3" s="1"/>
  <c r="M2991" i="3"/>
  <c r="L2991" i="3"/>
  <c r="K2991" i="3"/>
  <c r="G2991" i="3"/>
  <c r="C2991" i="3"/>
  <c r="D2991" i="3" s="1"/>
  <c r="N2990" i="3" a="1"/>
  <c r="N2990" i="3" s="1"/>
  <c r="M2990" i="3"/>
  <c r="L2990" i="3"/>
  <c r="K2990" i="3"/>
  <c r="G2990" i="3"/>
  <c r="C2990" i="3"/>
  <c r="D2990" i="3" s="1"/>
  <c r="N2989" i="3" a="1"/>
  <c r="N2989" i="3" s="1"/>
  <c r="M2989" i="3"/>
  <c r="L2989" i="3"/>
  <c r="K2989" i="3"/>
  <c r="G2989" i="3"/>
  <c r="C2989" i="3"/>
  <c r="D2989" i="3" s="1"/>
  <c r="N2988" i="3" a="1"/>
  <c r="N2988" i="3" s="1"/>
  <c r="M2988" i="3"/>
  <c r="L2988" i="3"/>
  <c r="K2988" i="3"/>
  <c r="G2988" i="3"/>
  <c r="C2988" i="3"/>
  <c r="D2988" i="3" s="1"/>
  <c r="N2987" i="3" a="1"/>
  <c r="N2987" i="3" s="1"/>
  <c r="M2987" i="3"/>
  <c r="L2987" i="3"/>
  <c r="K2987" i="3"/>
  <c r="G2987" i="3"/>
  <c r="C2987" i="3"/>
  <c r="D2987" i="3" s="1"/>
  <c r="N2986" i="3" a="1"/>
  <c r="N2986" i="3" s="1"/>
  <c r="M2986" i="3"/>
  <c r="L2986" i="3"/>
  <c r="K2986" i="3"/>
  <c r="G2986" i="3"/>
  <c r="C2986" i="3"/>
  <c r="D2986" i="3" s="1"/>
  <c r="N2985" i="3" a="1"/>
  <c r="N2985" i="3" s="1"/>
  <c r="M2985" i="3"/>
  <c r="L2985" i="3"/>
  <c r="K2985" i="3"/>
  <c r="G2985" i="3"/>
  <c r="C2985" i="3"/>
  <c r="D2985" i="3" s="1"/>
  <c r="N2984" i="3" a="1"/>
  <c r="N2984" i="3" s="1"/>
  <c r="M2984" i="3"/>
  <c r="L2984" i="3"/>
  <c r="K2984" i="3"/>
  <c r="G2984" i="3"/>
  <c r="C2984" i="3"/>
  <c r="D2984" i="3" s="1"/>
  <c r="N2983" i="3" a="1"/>
  <c r="N2983" i="3" s="1"/>
  <c r="M2983" i="3"/>
  <c r="L2983" i="3"/>
  <c r="K2983" i="3"/>
  <c r="G2983" i="3"/>
  <c r="C2983" i="3"/>
  <c r="D2983" i="3" s="1"/>
  <c r="N2982" i="3" a="1"/>
  <c r="N2982" i="3" s="1"/>
  <c r="M2982" i="3"/>
  <c r="L2982" i="3"/>
  <c r="K2982" i="3"/>
  <c r="G2982" i="3"/>
  <c r="C2982" i="3"/>
  <c r="D2982" i="3" s="1"/>
  <c r="N2981" i="3" a="1"/>
  <c r="N2981" i="3" s="1"/>
  <c r="M2981" i="3"/>
  <c r="L2981" i="3"/>
  <c r="K2981" i="3"/>
  <c r="G2981" i="3"/>
  <c r="C2981" i="3"/>
  <c r="D2981" i="3" s="1"/>
  <c r="N2980" i="3" a="1"/>
  <c r="N2980" i="3" s="1"/>
  <c r="M2980" i="3"/>
  <c r="L2980" i="3"/>
  <c r="K2980" i="3"/>
  <c r="G2980" i="3"/>
  <c r="C2980" i="3"/>
  <c r="D2980" i="3" s="1"/>
  <c r="N2979" i="3" a="1"/>
  <c r="N2979" i="3" s="1"/>
  <c r="M2979" i="3"/>
  <c r="L2979" i="3"/>
  <c r="K2979" i="3"/>
  <c r="G2979" i="3"/>
  <c r="C2979" i="3"/>
  <c r="D2979" i="3" s="1"/>
  <c r="N2978" i="3" a="1"/>
  <c r="N2978" i="3" s="1"/>
  <c r="M2978" i="3"/>
  <c r="L2978" i="3"/>
  <c r="K2978" i="3"/>
  <c r="G2978" i="3"/>
  <c r="C2978" i="3"/>
  <c r="D2978" i="3" s="1"/>
  <c r="N2977" i="3" a="1"/>
  <c r="N2977" i="3" s="1"/>
  <c r="M2977" i="3"/>
  <c r="L2977" i="3"/>
  <c r="K2977" i="3"/>
  <c r="G2977" i="3"/>
  <c r="C2977" i="3"/>
  <c r="D2977" i="3" s="1"/>
  <c r="N2976" i="3" a="1"/>
  <c r="N2976" i="3" s="1"/>
  <c r="M2976" i="3"/>
  <c r="L2976" i="3"/>
  <c r="K2976" i="3"/>
  <c r="G2976" i="3"/>
  <c r="C2976" i="3"/>
  <c r="D2976" i="3" s="1"/>
  <c r="N2975" i="3" a="1"/>
  <c r="N2975" i="3" s="1"/>
  <c r="M2975" i="3"/>
  <c r="L2975" i="3"/>
  <c r="K2975" i="3"/>
  <c r="G2975" i="3"/>
  <c r="C2975" i="3"/>
  <c r="D2975" i="3" s="1"/>
  <c r="N2974" i="3" a="1"/>
  <c r="N2974" i="3" s="1"/>
  <c r="M2974" i="3"/>
  <c r="L2974" i="3"/>
  <c r="K2974" i="3"/>
  <c r="G2974" i="3"/>
  <c r="C2974" i="3"/>
  <c r="D2974" i="3" s="1"/>
  <c r="N2973" i="3" a="1"/>
  <c r="N2973" i="3" s="1"/>
  <c r="M2973" i="3"/>
  <c r="L2973" i="3"/>
  <c r="K2973" i="3"/>
  <c r="G2973" i="3"/>
  <c r="C2973" i="3"/>
  <c r="D2973" i="3" s="1"/>
  <c r="N2972" i="3" a="1"/>
  <c r="N2972" i="3" s="1"/>
  <c r="M2972" i="3"/>
  <c r="L2972" i="3"/>
  <c r="K2972" i="3"/>
  <c r="G2972" i="3"/>
  <c r="C2972" i="3"/>
  <c r="D2972" i="3" s="1"/>
  <c r="N2971" i="3" a="1"/>
  <c r="N2971" i="3" s="1"/>
  <c r="M2971" i="3"/>
  <c r="L2971" i="3"/>
  <c r="K2971" i="3"/>
  <c r="G2971" i="3"/>
  <c r="C2971" i="3"/>
  <c r="D2971" i="3" s="1"/>
  <c r="N2970" i="3" a="1"/>
  <c r="N2970" i="3" s="1"/>
  <c r="M2970" i="3"/>
  <c r="L2970" i="3"/>
  <c r="K2970" i="3"/>
  <c r="G2970" i="3"/>
  <c r="C2970" i="3"/>
  <c r="D2970" i="3" s="1"/>
  <c r="N2969" i="3" a="1"/>
  <c r="N2969" i="3" s="1"/>
  <c r="M2969" i="3"/>
  <c r="L2969" i="3"/>
  <c r="K2969" i="3"/>
  <c r="G2969" i="3"/>
  <c r="C2969" i="3"/>
  <c r="D2969" i="3" s="1"/>
  <c r="N2968" i="3" a="1"/>
  <c r="N2968" i="3" s="1"/>
  <c r="M2968" i="3"/>
  <c r="L2968" i="3"/>
  <c r="K2968" i="3"/>
  <c r="G2968" i="3"/>
  <c r="C2968" i="3"/>
  <c r="D2968" i="3" s="1"/>
  <c r="N2967" i="3" a="1"/>
  <c r="N2967" i="3" s="1"/>
  <c r="M2967" i="3"/>
  <c r="L2967" i="3"/>
  <c r="K2967" i="3"/>
  <c r="G2967" i="3"/>
  <c r="C2967" i="3"/>
  <c r="D2967" i="3" s="1"/>
  <c r="N2966" i="3" a="1"/>
  <c r="N2966" i="3" s="1"/>
  <c r="M2966" i="3"/>
  <c r="L2966" i="3"/>
  <c r="K2966" i="3"/>
  <c r="G2966" i="3"/>
  <c r="C2966" i="3"/>
  <c r="D2966" i="3" s="1"/>
  <c r="N2965" i="3" a="1"/>
  <c r="N2965" i="3" s="1"/>
  <c r="M2965" i="3"/>
  <c r="L2965" i="3"/>
  <c r="K2965" i="3"/>
  <c r="G2965" i="3"/>
  <c r="C2965" i="3"/>
  <c r="D2965" i="3" s="1"/>
  <c r="N2964" i="3" a="1"/>
  <c r="N2964" i="3" s="1"/>
  <c r="M2964" i="3"/>
  <c r="L2964" i="3"/>
  <c r="K2964" i="3"/>
  <c r="G2964" i="3"/>
  <c r="C2964" i="3"/>
  <c r="D2964" i="3" s="1"/>
  <c r="N2963" i="3" a="1"/>
  <c r="N2963" i="3" s="1"/>
  <c r="M2963" i="3"/>
  <c r="L2963" i="3"/>
  <c r="K2963" i="3"/>
  <c r="G2963" i="3"/>
  <c r="C2963" i="3"/>
  <c r="D2963" i="3" s="1"/>
  <c r="N2962" i="3" a="1"/>
  <c r="N2962" i="3" s="1"/>
  <c r="M2962" i="3"/>
  <c r="L2962" i="3"/>
  <c r="K2962" i="3"/>
  <c r="G2962" i="3"/>
  <c r="C2962" i="3"/>
  <c r="D2962" i="3" s="1"/>
  <c r="N2961" i="3" a="1"/>
  <c r="N2961" i="3" s="1"/>
  <c r="M2961" i="3"/>
  <c r="L2961" i="3"/>
  <c r="K2961" i="3"/>
  <c r="G2961" i="3"/>
  <c r="C2961" i="3"/>
  <c r="D2961" i="3" s="1"/>
  <c r="N2960" i="3" a="1"/>
  <c r="N2960" i="3" s="1"/>
  <c r="M2960" i="3"/>
  <c r="L2960" i="3"/>
  <c r="K2960" i="3"/>
  <c r="G2960" i="3"/>
  <c r="C2960" i="3"/>
  <c r="D2960" i="3" s="1"/>
  <c r="N2959" i="3" a="1"/>
  <c r="N2959" i="3" s="1"/>
  <c r="M2959" i="3"/>
  <c r="L2959" i="3"/>
  <c r="K2959" i="3"/>
  <c r="G2959" i="3"/>
  <c r="C2959" i="3"/>
  <c r="D2959" i="3" s="1"/>
  <c r="N2958" i="3" a="1"/>
  <c r="N2958" i="3" s="1"/>
  <c r="M2958" i="3"/>
  <c r="L2958" i="3"/>
  <c r="K2958" i="3"/>
  <c r="G2958" i="3"/>
  <c r="C2958" i="3"/>
  <c r="D2958" i="3" s="1"/>
  <c r="N2957" i="3" a="1"/>
  <c r="N2957" i="3" s="1"/>
  <c r="M2957" i="3"/>
  <c r="L2957" i="3"/>
  <c r="K2957" i="3"/>
  <c r="G2957" i="3"/>
  <c r="C2957" i="3"/>
  <c r="D2957" i="3" s="1"/>
  <c r="N2956" i="3" a="1"/>
  <c r="N2956" i="3" s="1"/>
  <c r="M2956" i="3"/>
  <c r="L2956" i="3"/>
  <c r="K2956" i="3"/>
  <c r="G2956" i="3"/>
  <c r="C2956" i="3"/>
  <c r="D2956" i="3" s="1"/>
  <c r="N2955" i="3" a="1"/>
  <c r="N2955" i="3" s="1"/>
  <c r="M2955" i="3"/>
  <c r="L2955" i="3"/>
  <c r="K2955" i="3"/>
  <c r="G2955" i="3"/>
  <c r="C2955" i="3"/>
  <c r="D2955" i="3" s="1"/>
  <c r="N2954" i="3" a="1"/>
  <c r="N2954" i="3" s="1"/>
  <c r="M2954" i="3"/>
  <c r="L2954" i="3"/>
  <c r="K2954" i="3"/>
  <c r="G2954" i="3"/>
  <c r="C2954" i="3"/>
  <c r="D2954" i="3" s="1"/>
  <c r="N2953" i="3" a="1"/>
  <c r="N2953" i="3" s="1"/>
  <c r="M2953" i="3"/>
  <c r="L2953" i="3"/>
  <c r="K2953" i="3"/>
  <c r="G2953" i="3"/>
  <c r="C2953" i="3"/>
  <c r="D2953" i="3" s="1"/>
  <c r="N2952" i="3" a="1"/>
  <c r="N2952" i="3" s="1"/>
  <c r="M2952" i="3"/>
  <c r="L2952" i="3"/>
  <c r="K2952" i="3"/>
  <c r="G2952" i="3"/>
  <c r="C2952" i="3"/>
  <c r="D2952" i="3" s="1"/>
  <c r="N2951" i="3" a="1"/>
  <c r="N2951" i="3" s="1"/>
  <c r="M2951" i="3"/>
  <c r="L2951" i="3"/>
  <c r="K2951" i="3"/>
  <c r="G2951" i="3"/>
  <c r="C2951" i="3"/>
  <c r="D2951" i="3" s="1"/>
  <c r="N2950" i="3" a="1"/>
  <c r="N2950" i="3" s="1"/>
  <c r="M2950" i="3"/>
  <c r="L2950" i="3"/>
  <c r="K2950" i="3"/>
  <c r="G2950" i="3"/>
  <c r="C2950" i="3"/>
  <c r="D2950" i="3" s="1"/>
  <c r="N2949" i="3" a="1"/>
  <c r="N2949" i="3" s="1"/>
  <c r="M2949" i="3"/>
  <c r="L2949" i="3"/>
  <c r="K2949" i="3"/>
  <c r="G2949" i="3"/>
  <c r="C2949" i="3"/>
  <c r="D2949" i="3" s="1"/>
  <c r="N2948" i="3" a="1"/>
  <c r="N2948" i="3" s="1"/>
  <c r="M2948" i="3"/>
  <c r="L2948" i="3"/>
  <c r="K2948" i="3"/>
  <c r="G2948" i="3"/>
  <c r="C2948" i="3"/>
  <c r="D2948" i="3" s="1"/>
  <c r="N2947" i="3" a="1"/>
  <c r="N2947" i="3" s="1"/>
  <c r="M2947" i="3"/>
  <c r="L2947" i="3"/>
  <c r="K2947" i="3"/>
  <c r="G2947" i="3"/>
  <c r="C2947" i="3"/>
  <c r="D2947" i="3" s="1"/>
  <c r="N2946" i="3" a="1"/>
  <c r="N2946" i="3" s="1"/>
  <c r="M2946" i="3"/>
  <c r="L2946" i="3"/>
  <c r="K2946" i="3"/>
  <c r="G2946" i="3"/>
  <c r="C2946" i="3"/>
  <c r="D2946" i="3" s="1"/>
  <c r="N2945" i="3" a="1"/>
  <c r="N2945" i="3" s="1"/>
  <c r="M2945" i="3"/>
  <c r="L2945" i="3"/>
  <c r="K2945" i="3"/>
  <c r="G2945" i="3"/>
  <c r="C2945" i="3"/>
  <c r="D2945" i="3" s="1"/>
  <c r="N2944" i="3" a="1"/>
  <c r="N2944" i="3" s="1"/>
  <c r="M2944" i="3"/>
  <c r="L2944" i="3"/>
  <c r="K2944" i="3"/>
  <c r="G2944" i="3"/>
  <c r="C2944" i="3"/>
  <c r="D2944" i="3" s="1"/>
  <c r="N2943" i="3" a="1"/>
  <c r="N2943" i="3" s="1"/>
  <c r="M2943" i="3"/>
  <c r="L2943" i="3"/>
  <c r="K2943" i="3"/>
  <c r="G2943" i="3"/>
  <c r="C2943" i="3"/>
  <c r="D2943" i="3" s="1"/>
  <c r="N2942" i="3" a="1"/>
  <c r="N2942" i="3" s="1"/>
  <c r="M2942" i="3"/>
  <c r="L2942" i="3"/>
  <c r="K2942" i="3"/>
  <c r="G2942" i="3"/>
  <c r="C2942" i="3"/>
  <c r="D2942" i="3" s="1"/>
  <c r="N2941" i="3" a="1"/>
  <c r="N2941" i="3" s="1"/>
  <c r="M2941" i="3"/>
  <c r="L2941" i="3"/>
  <c r="K2941" i="3"/>
  <c r="G2941" i="3"/>
  <c r="C2941" i="3"/>
  <c r="D2941" i="3" s="1"/>
  <c r="N2940" i="3" a="1"/>
  <c r="N2940" i="3" s="1"/>
  <c r="M2940" i="3"/>
  <c r="L2940" i="3"/>
  <c r="K2940" i="3"/>
  <c r="G2940" i="3"/>
  <c r="C2940" i="3"/>
  <c r="D2940" i="3" s="1"/>
  <c r="N2939" i="3" a="1"/>
  <c r="N2939" i="3" s="1"/>
  <c r="M2939" i="3"/>
  <c r="L2939" i="3"/>
  <c r="K2939" i="3"/>
  <c r="G2939" i="3"/>
  <c r="C2939" i="3"/>
  <c r="D2939" i="3" s="1"/>
  <c r="N2938" i="3" a="1"/>
  <c r="N2938" i="3" s="1"/>
  <c r="M2938" i="3"/>
  <c r="L2938" i="3"/>
  <c r="K2938" i="3"/>
  <c r="G2938" i="3"/>
  <c r="C2938" i="3"/>
  <c r="D2938" i="3" s="1"/>
  <c r="N2937" i="3" a="1"/>
  <c r="N2937" i="3" s="1"/>
  <c r="M2937" i="3"/>
  <c r="L2937" i="3"/>
  <c r="K2937" i="3"/>
  <c r="G2937" i="3"/>
  <c r="C2937" i="3"/>
  <c r="D2937" i="3" s="1"/>
  <c r="N2936" i="3" a="1"/>
  <c r="N2936" i="3" s="1"/>
  <c r="M2936" i="3"/>
  <c r="L2936" i="3"/>
  <c r="K2936" i="3"/>
  <c r="G2936" i="3"/>
  <c r="C2936" i="3"/>
  <c r="D2936" i="3" s="1"/>
  <c r="N2935" i="3" a="1"/>
  <c r="N2935" i="3" s="1"/>
  <c r="M2935" i="3"/>
  <c r="L2935" i="3"/>
  <c r="K2935" i="3"/>
  <c r="G2935" i="3"/>
  <c r="C2935" i="3"/>
  <c r="D2935" i="3" s="1"/>
  <c r="N2934" i="3" a="1"/>
  <c r="N2934" i="3" s="1"/>
  <c r="M2934" i="3"/>
  <c r="L2934" i="3"/>
  <c r="K2934" i="3"/>
  <c r="G2934" i="3"/>
  <c r="C2934" i="3"/>
  <c r="D2934" i="3" s="1"/>
  <c r="N2933" i="3" a="1"/>
  <c r="N2933" i="3" s="1"/>
  <c r="M2933" i="3"/>
  <c r="L2933" i="3"/>
  <c r="K2933" i="3"/>
  <c r="G2933" i="3"/>
  <c r="C2933" i="3"/>
  <c r="D2933" i="3" s="1"/>
  <c r="N2932" i="3" a="1"/>
  <c r="N2932" i="3" s="1"/>
  <c r="M2932" i="3"/>
  <c r="L2932" i="3"/>
  <c r="K2932" i="3"/>
  <c r="G2932" i="3"/>
  <c r="C2932" i="3"/>
  <c r="D2932" i="3" s="1"/>
  <c r="N2931" i="3" a="1"/>
  <c r="N2931" i="3" s="1"/>
  <c r="M2931" i="3"/>
  <c r="L2931" i="3"/>
  <c r="K2931" i="3"/>
  <c r="G2931" i="3"/>
  <c r="C2931" i="3"/>
  <c r="D2931" i="3" s="1"/>
  <c r="N2930" i="3" a="1"/>
  <c r="N2930" i="3" s="1"/>
  <c r="M2930" i="3"/>
  <c r="L2930" i="3"/>
  <c r="K2930" i="3"/>
  <c r="G2930" i="3"/>
  <c r="C2930" i="3"/>
  <c r="D2930" i="3" s="1"/>
  <c r="N2929" i="3" a="1"/>
  <c r="N2929" i="3" s="1"/>
  <c r="M2929" i="3"/>
  <c r="L2929" i="3"/>
  <c r="K2929" i="3"/>
  <c r="G2929" i="3"/>
  <c r="C2929" i="3"/>
  <c r="D2929" i="3" s="1"/>
  <c r="N2928" i="3" a="1"/>
  <c r="N2928" i="3" s="1"/>
  <c r="M2928" i="3"/>
  <c r="L2928" i="3"/>
  <c r="K2928" i="3"/>
  <c r="G2928" i="3"/>
  <c r="C2928" i="3"/>
  <c r="D2928" i="3" s="1"/>
  <c r="N2927" i="3" a="1"/>
  <c r="N2927" i="3" s="1"/>
  <c r="M2927" i="3"/>
  <c r="L2927" i="3"/>
  <c r="K2927" i="3"/>
  <c r="G2927" i="3"/>
  <c r="C2927" i="3"/>
  <c r="D2927" i="3" s="1"/>
  <c r="N2926" i="3" a="1"/>
  <c r="N2926" i="3" s="1"/>
  <c r="M2926" i="3"/>
  <c r="L2926" i="3"/>
  <c r="K2926" i="3"/>
  <c r="G2926" i="3"/>
  <c r="C2926" i="3"/>
  <c r="D2926" i="3" s="1"/>
  <c r="N2925" i="3" a="1"/>
  <c r="N2925" i="3" s="1"/>
  <c r="M2925" i="3"/>
  <c r="L2925" i="3"/>
  <c r="K2925" i="3"/>
  <c r="G2925" i="3"/>
  <c r="C2925" i="3"/>
  <c r="D2925" i="3" s="1"/>
  <c r="N2924" i="3" a="1"/>
  <c r="N2924" i="3" s="1"/>
  <c r="M2924" i="3"/>
  <c r="L2924" i="3"/>
  <c r="K2924" i="3"/>
  <c r="G2924" i="3"/>
  <c r="C2924" i="3"/>
  <c r="D2924" i="3" s="1"/>
  <c r="N2923" i="3" a="1"/>
  <c r="N2923" i="3" s="1"/>
  <c r="M2923" i="3"/>
  <c r="L2923" i="3"/>
  <c r="K2923" i="3"/>
  <c r="G2923" i="3"/>
  <c r="C2923" i="3"/>
  <c r="D2923" i="3" s="1"/>
  <c r="N2922" i="3" a="1"/>
  <c r="N2922" i="3" s="1"/>
  <c r="M2922" i="3"/>
  <c r="L2922" i="3"/>
  <c r="K2922" i="3"/>
  <c r="G2922" i="3"/>
  <c r="C2922" i="3"/>
  <c r="D2922" i="3" s="1"/>
  <c r="N2921" i="3" a="1"/>
  <c r="N2921" i="3" s="1"/>
  <c r="M2921" i="3"/>
  <c r="L2921" i="3"/>
  <c r="K2921" i="3"/>
  <c r="G2921" i="3"/>
  <c r="C2921" i="3"/>
  <c r="D2921" i="3" s="1"/>
  <c r="N2920" i="3" a="1"/>
  <c r="N2920" i="3" s="1"/>
  <c r="M2920" i="3"/>
  <c r="L2920" i="3"/>
  <c r="K2920" i="3"/>
  <c r="G2920" i="3"/>
  <c r="C2920" i="3"/>
  <c r="D2920" i="3" s="1"/>
  <c r="N2919" i="3" a="1"/>
  <c r="N2919" i="3" s="1"/>
  <c r="M2919" i="3"/>
  <c r="L2919" i="3"/>
  <c r="K2919" i="3"/>
  <c r="G2919" i="3"/>
  <c r="C2919" i="3"/>
  <c r="D2919" i="3" s="1"/>
  <c r="N2918" i="3" a="1"/>
  <c r="N2918" i="3" s="1"/>
  <c r="M2918" i="3"/>
  <c r="L2918" i="3"/>
  <c r="K2918" i="3"/>
  <c r="G2918" i="3"/>
  <c r="C2918" i="3"/>
  <c r="D2918" i="3" s="1"/>
  <c r="N2917" i="3" a="1"/>
  <c r="N2917" i="3" s="1"/>
  <c r="M2917" i="3"/>
  <c r="L2917" i="3"/>
  <c r="K2917" i="3"/>
  <c r="G2917" i="3"/>
  <c r="C2917" i="3"/>
  <c r="D2917" i="3" s="1"/>
  <c r="N2916" i="3" a="1"/>
  <c r="N2916" i="3" s="1"/>
  <c r="M2916" i="3"/>
  <c r="L2916" i="3"/>
  <c r="K2916" i="3"/>
  <c r="G2916" i="3"/>
  <c r="C2916" i="3"/>
  <c r="D2916" i="3" s="1"/>
  <c r="N2915" i="3" a="1"/>
  <c r="N2915" i="3" s="1"/>
  <c r="M2915" i="3"/>
  <c r="L2915" i="3"/>
  <c r="K2915" i="3"/>
  <c r="G2915" i="3"/>
  <c r="C2915" i="3"/>
  <c r="D2915" i="3" s="1"/>
  <c r="N2914" i="3" a="1"/>
  <c r="N2914" i="3" s="1"/>
  <c r="M2914" i="3"/>
  <c r="L2914" i="3"/>
  <c r="K2914" i="3"/>
  <c r="G2914" i="3"/>
  <c r="C2914" i="3"/>
  <c r="D2914" i="3" s="1"/>
  <c r="N2913" i="3" a="1"/>
  <c r="N2913" i="3" s="1"/>
  <c r="M2913" i="3"/>
  <c r="L2913" i="3"/>
  <c r="K2913" i="3"/>
  <c r="G2913" i="3"/>
  <c r="C2913" i="3"/>
  <c r="D2913" i="3" s="1"/>
  <c r="N2912" i="3" a="1"/>
  <c r="N2912" i="3" s="1"/>
  <c r="M2912" i="3"/>
  <c r="L2912" i="3"/>
  <c r="K2912" i="3"/>
  <c r="G2912" i="3"/>
  <c r="C2912" i="3"/>
  <c r="D2912" i="3" s="1"/>
  <c r="N2911" i="3" a="1"/>
  <c r="N2911" i="3" s="1"/>
  <c r="M2911" i="3"/>
  <c r="L2911" i="3"/>
  <c r="K2911" i="3"/>
  <c r="G2911" i="3"/>
  <c r="C2911" i="3"/>
  <c r="D2911" i="3" s="1"/>
  <c r="N2910" i="3" a="1"/>
  <c r="N2910" i="3" s="1"/>
  <c r="M2910" i="3"/>
  <c r="L2910" i="3"/>
  <c r="K2910" i="3"/>
  <c r="G2910" i="3"/>
  <c r="C2910" i="3"/>
  <c r="D2910" i="3" s="1"/>
  <c r="N2909" i="3" a="1"/>
  <c r="N2909" i="3" s="1"/>
  <c r="M2909" i="3"/>
  <c r="L2909" i="3"/>
  <c r="K2909" i="3"/>
  <c r="G2909" i="3"/>
  <c r="C2909" i="3"/>
  <c r="D2909" i="3" s="1"/>
  <c r="N2908" i="3" a="1"/>
  <c r="N2908" i="3" s="1"/>
  <c r="M2908" i="3"/>
  <c r="L2908" i="3"/>
  <c r="K2908" i="3"/>
  <c r="G2908" i="3"/>
  <c r="C2908" i="3"/>
  <c r="D2908" i="3" s="1"/>
  <c r="N2907" i="3" a="1"/>
  <c r="N2907" i="3" s="1"/>
  <c r="M2907" i="3"/>
  <c r="L2907" i="3"/>
  <c r="K2907" i="3"/>
  <c r="G2907" i="3"/>
  <c r="C2907" i="3"/>
  <c r="D2907" i="3" s="1"/>
  <c r="N2906" i="3" a="1"/>
  <c r="N2906" i="3" s="1"/>
  <c r="M2906" i="3"/>
  <c r="L2906" i="3"/>
  <c r="K2906" i="3"/>
  <c r="G2906" i="3"/>
  <c r="C2906" i="3"/>
  <c r="D2906" i="3" s="1"/>
  <c r="N2905" i="3" a="1"/>
  <c r="N2905" i="3" s="1"/>
  <c r="M2905" i="3"/>
  <c r="L2905" i="3"/>
  <c r="K2905" i="3"/>
  <c r="G2905" i="3"/>
  <c r="C2905" i="3"/>
  <c r="D2905" i="3" s="1"/>
  <c r="N2904" i="3" a="1"/>
  <c r="N2904" i="3" s="1"/>
  <c r="M2904" i="3"/>
  <c r="L2904" i="3"/>
  <c r="K2904" i="3"/>
  <c r="G2904" i="3"/>
  <c r="C2904" i="3"/>
  <c r="D2904" i="3" s="1"/>
  <c r="N2903" i="3" a="1"/>
  <c r="N2903" i="3" s="1"/>
  <c r="M2903" i="3"/>
  <c r="L2903" i="3"/>
  <c r="K2903" i="3"/>
  <c r="G2903" i="3"/>
  <c r="C2903" i="3"/>
  <c r="D2903" i="3" s="1"/>
  <c r="N2902" i="3" a="1"/>
  <c r="N2902" i="3" s="1"/>
  <c r="M2902" i="3"/>
  <c r="L2902" i="3"/>
  <c r="K2902" i="3"/>
  <c r="G2902" i="3"/>
  <c r="C2902" i="3"/>
  <c r="D2902" i="3" s="1"/>
  <c r="N2901" i="3" a="1"/>
  <c r="N2901" i="3" s="1"/>
  <c r="M2901" i="3"/>
  <c r="L2901" i="3"/>
  <c r="K2901" i="3"/>
  <c r="G2901" i="3"/>
  <c r="C2901" i="3"/>
  <c r="D2901" i="3" s="1"/>
  <c r="N2900" i="3" a="1"/>
  <c r="N2900" i="3" s="1"/>
  <c r="M2900" i="3"/>
  <c r="L2900" i="3"/>
  <c r="K2900" i="3"/>
  <c r="G2900" i="3"/>
  <c r="C2900" i="3"/>
  <c r="D2900" i="3" s="1"/>
  <c r="N2899" i="3" a="1"/>
  <c r="N2899" i="3" s="1"/>
  <c r="M2899" i="3"/>
  <c r="L2899" i="3"/>
  <c r="K2899" i="3"/>
  <c r="G2899" i="3"/>
  <c r="C2899" i="3"/>
  <c r="D2899" i="3" s="1"/>
  <c r="N2898" i="3" a="1"/>
  <c r="N2898" i="3" s="1"/>
  <c r="M2898" i="3"/>
  <c r="L2898" i="3"/>
  <c r="K2898" i="3"/>
  <c r="G2898" i="3"/>
  <c r="C2898" i="3"/>
  <c r="D2898" i="3" s="1"/>
  <c r="N2897" i="3" a="1"/>
  <c r="N2897" i="3" s="1"/>
  <c r="M2897" i="3"/>
  <c r="L2897" i="3"/>
  <c r="K2897" i="3"/>
  <c r="G2897" i="3"/>
  <c r="C2897" i="3"/>
  <c r="D2897" i="3" s="1"/>
  <c r="N2896" i="3" a="1"/>
  <c r="N2896" i="3" s="1"/>
  <c r="M2896" i="3"/>
  <c r="L2896" i="3"/>
  <c r="K2896" i="3"/>
  <c r="G2896" i="3"/>
  <c r="C2896" i="3"/>
  <c r="D2896" i="3" s="1"/>
  <c r="N2895" i="3" a="1"/>
  <c r="N2895" i="3" s="1"/>
  <c r="M2895" i="3"/>
  <c r="L2895" i="3"/>
  <c r="K2895" i="3"/>
  <c r="G2895" i="3"/>
  <c r="C2895" i="3"/>
  <c r="D2895" i="3" s="1"/>
  <c r="N2894" i="3" a="1"/>
  <c r="N2894" i="3" s="1"/>
  <c r="M2894" i="3"/>
  <c r="L2894" i="3"/>
  <c r="K2894" i="3"/>
  <c r="G2894" i="3"/>
  <c r="C2894" i="3"/>
  <c r="D2894" i="3" s="1"/>
  <c r="N2893" i="3" a="1"/>
  <c r="N2893" i="3" s="1"/>
  <c r="M2893" i="3"/>
  <c r="L2893" i="3"/>
  <c r="K2893" i="3"/>
  <c r="G2893" i="3"/>
  <c r="C2893" i="3"/>
  <c r="D2893" i="3" s="1"/>
  <c r="N2892" i="3" a="1"/>
  <c r="N2892" i="3" s="1"/>
  <c r="M2892" i="3"/>
  <c r="L2892" i="3"/>
  <c r="K2892" i="3"/>
  <c r="G2892" i="3"/>
  <c r="C2892" i="3"/>
  <c r="D2892" i="3" s="1"/>
  <c r="N2891" i="3" a="1"/>
  <c r="N2891" i="3" s="1"/>
  <c r="M2891" i="3"/>
  <c r="L2891" i="3"/>
  <c r="K2891" i="3"/>
  <c r="G2891" i="3"/>
  <c r="C2891" i="3"/>
  <c r="D2891" i="3" s="1"/>
  <c r="N2890" i="3" a="1"/>
  <c r="N2890" i="3" s="1"/>
  <c r="M2890" i="3"/>
  <c r="L2890" i="3"/>
  <c r="K2890" i="3"/>
  <c r="G2890" i="3"/>
  <c r="C2890" i="3"/>
  <c r="D2890" i="3" s="1"/>
  <c r="N2889" i="3" a="1"/>
  <c r="N2889" i="3" s="1"/>
  <c r="M2889" i="3"/>
  <c r="L2889" i="3"/>
  <c r="K2889" i="3"/>
  <c r="G2889" i="3"/>
  <c r="C2889" i="3"/>
  <c r="D2889" i="3" s="1"/>
  <c r="N2888" i="3" a="1"/>
  <c r="N2888" i="3" s="1"/>
  <c r="M2888" i="3"/>
  <c r="L2888" i="3"/>
  <c r="K2888" i="3"/>
  <c r="G2888" i="3"/>
  <c r="C2888" i="3"/>
  <c r="D2888" i="3" s="1"/>
  <c r="N2887" i="3" a="1"/>
  <c r="N2887" i="3" s="1"/>
  <c r="M2887" i="3"/>
  <c r="L2887" i="3"/>
  <c r="K2887" i="3"/>
  <c r="G2887" i="3"/>
  <c r="C2887" i="3"/>
  <c r="D2887" i="3" s="1"/>
  <c r="N2886" i="3" a="1"/>
  <c r="N2886" i="3" s="1"/>
  <c r="M2886" i="3"/>
  <c r="L2886" i="3"/>
  <c r="K2886" i="3"/>
  <c r="G2886" i="3"/>
  <c r="C2886" i="3"/>
  <c r="D2886" i="3" s="1"/>
  <c r="N2885" i="3" a="1"/>
  <c r="N2885" i="3" s="1"/>
  <c r="M2885" i="3"/>
  <c r="L2885" i="3"/>
  <c r="K2885" i="3"/>
  <c r="G2885" i="3"/>
  <c r="C2885" i="3"/>
  <c r="D2885" i="3" s="1"/>
  <c r="N2884" i="3" a="1"/>
  <c r="N2884" i="3" s="1"/>
  <c r="M2884" i="3"/>
  <c r="L2884" i="3"/>
  <c r="K2884" i="3"/>
  <c r="G2884" i="3"/>
  <c r="C2884" i="3"/>
  <c r="D2884" i="3" s="1"/>
  <c r="N2883" i="3" a="1"/>
  <c r="N2883" i="3" s="1"/>
  <c r="M2883" i="3"/>
  <c r="L2883" i="3"/>
  <c r="K2883" i="3"/>
  <c r="G2883" i="3"/>
  <c r="C2883" i="3"/>
  <c r="D2883" i="3" s="1"/>
  <c r="N2882" i="3" a="1"/>
  <c r="N2882" i="3" s="1"/>
  <c r="M2882" i="3"/>
  <c r="L2882" i="3"/>
  <c r="K2882" i="3"/>
  <c r="G2882" i="3"/>
  <c r="C2882" i="3"/>
  <c r="D2882" i="3" s="1"/>
  <c r="N2881" i="3" a="1"/>
  <c r="N2881" i="3" s="1"/>
  <c r="M2881" i="3"/>
  <c r="L2881" i="3"/>
  <c r="K2881" i="3"/>
  <c r="G2881" i="3"/>
  <c r="C2881" i="3"/>
  <c r="D2881" i="3" s="1"/>
  <c r="N2880" i="3" a="1"/>
  <c r="N2880" i="3" s="1"/>
  <c r="M2880" i="3"/>
  <c r="L2880" i="3"/>
  <c r="K2880" i="3"/>
  <c r="G2880" i="3"/>
  <c r="C2880" i="3"/>
  <c r="D2880" i="3" s="1"/>
  <c r="N2879" i="3" a="1"/>
  <c r="N2879" i="3" s="1"/>
  <c r="M2879" i="3"/>
  <c r="L2879" i="3"/>
  <c r="K2879" i="3"/>
  <c r="G2879" i="3"/>
  <c r="C2879" i="3"/>
  <c r="D2879" i="3" s="1"/>
  <c r="N2878" i="3" a="1"/>
  <c r="N2878" i="3" s="1"/>
  <c r="M2878" i="3"/>
  <c r="L2878" i="3"/>
  <c r="K2878" i="3"/>
  <c r="G2878" i="3"/>
  <c r="C2878" i="3"/>
  <c r="D2878" i="3" s="1"/>
  <c r="N2877" i="3" a="1"/>
  <c r="N2877" i="3" s="1"/>
  <c r="M2877" i="3"/>
  <c r="L2877" i="3"/>
  <c r="K2877" i="3"/>
  <c r="G2877" i="3"/>
  <c r="C2877" i="3"/>
  <c r="D2877" i="3" s="1"/>
  <c r="N2876" i="3" a="1"/>
  <c r="N2876" i="3" s="1"/>
  <c r="M2876" i="3"/>
  <c r="L2876" i="3"/>
  <c r="K2876" i="3"/>
  <c r="G2876" i="3"/>
  <c r="C2876" i="3"/>
  <c r="D2876" i="3" s="1"/>
  <c r="N2875" i="3" a="1"/>
  <c r="N2875" i="3" s="1"/>
  <c r="M2875" i="3"/>
  <c r="L2875" i="3"/>
  <c r="K2875" i="3"/>
  <c r="G2875" i="3"/>
  <c r="C2875" i="3"/>
  <c r="D2875" i="3" s="1"/>
  <c r="N2874" i="3" a="1"/>
  <c r="N2874" i="3" s="1"/>
  <c r="M2874" i="3"/>
  <c r="L2874" i="3"/>
  <c r="K2874" i="3"/>
  <c r="G2874" i="3"/>
  <c r="C2874" i="3"/>
  <c r="D2874" i="3" s="1"/>
  <c r="N2873" i="3" a="1"/>
  <c r="N2873" i="3" s="1"/>
  <c r="M2873" i="3"/>
  <c r="L2873" i="3"/>
  <c r="K2873" i="3"/>
  <c r="G2873" i="3"/>
  <c r="C2873" i="3"/>
  <c r="D2873" i="3" s="1"/>
  <c r="N2872" i="3" a="1"/>
  <c r="N2872" i="3" s="1"/>
  <c r="M2872" i="3"/>
  <c r="L2872" i="3"/>
  <c r="K2872" i="3"/>
  <c r="G2872" i="3"/>
  <c r="C2872" i="3"/>
  <c r="D2872" i="3" s="1"/>
  <c r="N2871" i="3" a="1"/>
  <c r="N2871" i="3" s="1"/>
  <c r="M2871" i="3"/>
  <c r="L2871" i="3"/>
  <c r="K2871" i="3"/>
  <c r="G2871" i="3"/>
  <c r="C2871" i="3"/>
  <c r="D2871" i="3" s="1"/>
  <c r="N2870" i="3" a="1"/>
  <c r="N2870" i="3" s="1"/>
  <c r="M2870" i="3"/>
  <c r="L2870" i="3"/>
  <c r="K2870" i="3"/>
  <c r="G2870" i="3"/>
  <c r="C2870" i="3"/>
  <c r="D2870" i="3" s="1"/>
  <c r="N2869" i="3" a="1"/>
  <c r="N2869" i="3" s="1"/>
  <c r="M2869" i="3"/>
  <c r="L2869" i="3"/>
  <c r="K2869" i="3"/>
  <c r="G2869" i="3"/>
  <c r="C2869" i="3"/>
  <c r="D2869" i="3" s="1"/>
  <c r="N2868" i="3" a="1"/>
  <c r="N2868" i="3" s="1"/>
  <c r="M2868" i="3"/>
  <c r="L2868" i="3"/>
  <c r="K2868" i="3"/>
  <c r="G2868" i="3"/>
  <c r="C2868" i="3"/>
  <c r="D2868" i="3" s="1"/>
  <c r="N2867" i="3" a="1"/>
  <c r="N2867" i="3" s="1"/>
  <c r="M2867" i="3"/>
  <c r="L2867" i="3"/>
  <c r="K2867" i="3"/>
  <c r="G2867" i="3"/>
  <c r="C2867" i="3"/>
  <c r="D2867" i="3" s="1"/>
  <c r="N2866" i="3" a="1"/>
  <c r="N2866" i="3" s="1"/>
  <c r="M2866" i="3"/>
  <c r="L2866" i="3"/>
  <c r="K2866" i="3"/>
  <c r="G2866" i="3"/>
  <c r="C2866" i="3"/>
  <c r="D2866" i="3" s="1"/>
  <c r="N2865" i="3" a="1"/>
  <c r="N2865" i="3" s="1"/>
  <c r="M2865" i="3"/>
  <c r="L2865" i="3"/>
  <c r="K2865" i="3"/>
  <c r="G2865" i="3"/>
  <c r="C2865" i="3"/>
  <c r="D2865" i="3" s="1"/>
  <c r="N2864" i="3" a="1"/>
  <c r="N2864" i="3" s="1"/>
  <c r="M2864" i="3"/>
  <c r="L2864" i="3"/>
  <c r="K2864" i="3"/>
  <c r="G2864" i="3"/>
  <c r="C2864" i="3"/>
  <c r="D2864" i="3" s="1"/>
  <c r="N2863" i="3" a="1"/>
  <c r="N2863" i="3" s="1"/>
  <c r="M2863" i="3"/>
  <c r="L2863" i="3"/>
  <c r="K2863" i="3"/>
  <c r="G2863" i="3"/>
  <c r="C2863" i="3"/>
  <c r="D2863" i="3" s="1"/>
  <c r="N2862" i="3" a="1"/>
  <c r="N2862" i="3" s="1"/>
  <c r="M2862" i="3"/>
  <c r="L2862" i="3"/>
  <c r="K2862" i="3"/>
  <c r="G2862" i="3"/>
  <c r="C2862" i="3"/>
  <c r="D2862" i="3" s="1"/>
  <c r="N2861" i="3" a="1"/>
  <c r="N2861" i="3" s="1"/>
  <c r="M2861" i="3"/>
  <c r="L2861" i="3"/>
  <c r="K2861" i="3"/>
  <c r="G2861" i="3"/>
  <c r="C2861" i="3"/>
  <c r="D2861" i="3" s="1"/>
  <c r="N2860" i="3" a="1"/>
  <c r="N2860" i="3" s="1"/>
  <c r="M2860" i="3"/>
  <c r="L2860" i="3"/>
  <c r="K2860" i="3"/>
  <c r="G2860" i="3"/>
  <c r="C2860" i="3"/>
  <c r="D2860" i="3" s="1"/>
  <c r="N2859" i="3" a="1"/>
  <c r="N2859" i="3" s="1"/>
  <c r="M2859" i="3"/>
  <c r="L2859" i="3"/>
  <c r="K2859" i="3"/>
  <c r="G2859" i="3"/>
  <c r="C2859" i="3"/>
  <c r="D2859" i="3" s="1"/>
  <c r="N2858" i="3" a="1"/>
  <c r="N2858" i="3" s="1"/>
  <c r="M2858" i="3"/>
  <c r="L2858" i="3"/>
  <c r="K2858" i="3"/>
  <c r="G2858" i="3"/>
  <c r="C2858" i="3"/>
  <c r="D2858" i="3" s="1"/>
  <c r="N2857" i="3" a="1"/>
  <c r="N2857" i="3" s="1"/>
  <c r="M2857" i="3"/>
  <c r="L2857" i="3"/>
  <c r="K2857" i="3"/>
  <c r="G2857" i="3"/>
  <c r="C2857" i="3"/>
  <c r="D2857" i="3" s="1"/>
  <c r="N2856" i="3" a="1"/>
  <c r="N2856" i="3" s="1"/>
  <c r="M2856" i="3"/>
  <c r="L2856" i="3"/>
  <c r="K2856" i="3"/>
  <c r="G2856" i="3"/>
  <c r="C2856" i="3"/>
  <c r="D2856" i="3" s="1"/>
  <c r="N2855" i="3" a="1"/>
  <c r="N2855" i="3" s="1"/>
  <c r="M2855" i="3"/>
  <c r="L2855" i="3"/>
  <c r="K2855" i="3"/>
  <c r="G2855" i="3"/>
  <c r="C2855" i="3"/>
  <c r="D2855" i="3" s="1"/>
  <c r="N2854" i="3" a="1"/>
  <c r="N2854" i="3" s="1"/>
  <c r="M2854" i="3"/>
  <c r="L2854" i="3"/>
  <c r="K2854" i="3"/>
  <c r="G2854" i="3"/>
  <c r="C2854" i="3"/>
  <c r="D2854" i="3" s="1"/>
  <c r="N2853" i="3" a="1"/>
  <c r="N2853" i="3" s="1"/>
  <c r="M2853" i="3"/>
  <c r="L2853" i="3"/>
  <c r="K2853" i="3"/>
  <c r="G2853" i="3"/>
  <c r="C2853" i="3"/>
  <c r="D2853" i="3" s="1"/>
  <c r="N2852" i="3" a="1"/>
  <c r="N2852" i="3" s="1"/>
  <c r="M2852" i="3"/>
  <c r="L2852" i="3"/>
  <c r="K2852" i="3"/>
  <c r="G2852" i="3"/>
  <c r="C2852" i="3"/>
  <c r="D2852" i="3" s="1"/>
  <c r="N2851" i="3" a="1"/>
  <c r="N2851" i="3" s="1"/>
  <c r="M2851" i="3"/>
  <c r="L2851" i="3"/>
  <c r="K2851" i="3"/>
  <c r="G2851" i="3"/>
  <c r="C2851" i="3"/>
  <c r="D2851" i="3" s="1"/>
  <c r="N2850" i="3" a="1"/>
  <c r="N2850" i="3" s="1"/>
  <c r="M2850" i="3"/>
  <c r="L2850" i="3"/>
  <c r="K2850" i="3"/>
  <c r="G2850" i="3"/>
  <c r="C2850" i="3"/>
  <c r="D2850" i="3" s="1"/>
  <c r="N2849" i="3" a="1"/>
  <c r="N2849" i="3" s="1"/>
  <c r="M2849" i="3"/>
  <c r="L2849" i="3"/>
  <c r="K2849" i="3"/>
  <c r="G2849" i="3"/>
  <c r="C2849" i="3"/>
  <c r="D2849" i="3" s="1"/>
  <c r="N2848" i="3" a="1"/>
  <c r="N2848" i="3" s="1"/>
  <c r="M2848" i="3"/>
  <c r="L2848" i="3"/>
  <c r="K2848" i="3"/>
  <c r="G2848" i="3"/>
  <c r="C2848" i="3"/>
  <c r="D2848" i="3" s="1"/>
  <c r="N2847" i="3" a="1"/>
  <c r="N2847" i="3" s="1"/>
  <c r="M2847" i="3"/>
  <c r="L2847" i="3"/>
  <c r="K2847" i="3"/>
  <c r="G2847" i="3"/>
  <c r="C2847" i="3"/>
  <c r="D2847" i="3" s="1"/>
  <c r="N2846" i="3" a="1"/>
  <c r="N2846" i="3" s="1"/>
  <c r="M2846" i="3"/>
  <c r="L2846" i="3"/>
  <c r="K2846" i="3"/>
  <c r="G2846" i="3"/>
  <c r="C2846" i="3"/>
  <c r="D2846" i="3" s="1"/>
  <c r="N2845" i="3" a="1"/>
  <c r="N2845" i="3" s="1"/>
  <c r="M2845" i="3"/>
  <c r="L2845" i="3"/>
  <c r="K2845" i="3"/>
  <c r="G2845" i="3"/>
  <c r="C2845" i="3"/>
  <c r="D2845" i="3" s="1"/>
  <c r="N2844" i="3" a="1"/>
  <c r="N2844" i="3" s="1"/>
  <c r="M2844" i="3"/>
  <c r="L2844" i="3"/>
  <c r="K2844" i="3"/>
  <c r="G2844" i="3"/>
  <c r="C2844" i="3"/>
  <c r="D2844" i="3" s="1"/>
  <c r="N2843" i="3" a="1"/>
  <c r="N2843" i="3" s="1"/>
  <c r="M2843" i="3"/>
  <c r="L2843" i="3"/>
  <c r="K2843" i="3"/>
  <c r="G2843" i="3"/>
  <c r="C2843" i="3"/>
  <c r="D2843" i="3" s="1"/>
  <c r="N2842" i="3" a="1"/>
  <c r="N2842" i="3" s="1"/>
  <c r="M2842" i="3"/>
  <c r="L2842" i="3"/>
  <c r="K2842" i="3"/>
  <c r="G2842" i="3"/>
  <c r="C2842" i="3"/>
  <c r="D2842" i="3" s="1"/>
  <c r="N2841" i="3" a="1"/>
  <c r="N2841" i="3" s="1"/>
  <c r="M2841" i="3"/>
  <c r="L2841" i="3"/>
  <c r="K2841" i="3"/>
  <c r="G2841" i="3"/>
  <c r="C2841" i="3"/>
  <c r="D2841" i="3" s="1"/>
  <c r="N2840" i="3" a="1"/>
  <c r="N2840" i="3" s="1"/>
  <c r="M2840" i="3"/>
  <c r="L2840" i="3"/>
  <c r="K2840" i="3"/>
  <c r="G2840" i="3"/>
  <c r="C2840" i="3"/>
  <c r="D2840" i="3" s="1"/>
  <c r="N2839" i="3" a="1"/>
  <c r="N2839" i="3" s="1"/>
  <c r="M2839" i="3"/>
  <c r="L2839" i="3"/>
  <c r="K2839" i="3"/>
  <c r="G2839" i="3"/>
  <c r="C2839" i="3"/>
  <c r="D2839" i="3" s="1"/>
  <c r="N2838" i="3" a="1"/>
  <c r="N2838" i="3" s="1"/>
  <c r="M2838" i="3"/>
  <c r="L2838" i="3"/>
  <c r="K2838" i="3"/>
  <c r="G2838" i="3"/>
  <c r="C2838" i="3"/>
  <c r="D2838" i="3" s="1"/>
  <c r="N2837" i="3" a="1"/>
  <c r="N2837" i="3" s="1"/>
  <c r="M2837" i="3"/>
  <c r="L2837" i="3"/>
  <c r="K2837" i="3"/>
  <c r="G2837" i="3"/>
  <c r="C2837" i="3"/>
  <c r="D2837" i="3" s="1"/>
  <c r="N2836" i="3" a="1"/>
  <c r="N2836" i="3" s="1"/>
  <c r="M2836" i="3"/>
  <c r="L2836" i="3"/>
  <c r="K2836" i="3"/>
  <c r="G2836" i="3"/>
  <c r="C2836" i="3"/>
  <c r="D2836" i="3" s="1"/>
  <c r="N2835" i="3" a="1"/>
  <c r="N2835" i="3" s="1"/>
  <c r="M2835" i="3"/>
  <c r="L2835" i="3"/>
  <c r="K2835" i="3"/>
  <c r="G2835" i="3"/>
  <c r="C2835" i="3"/>
  <c r="D2835" i="3" s="1"/>
  <c r="N2834" i="3" a="1"/>
  <c r="N2834" i="3" s="1"/>
  <c r="M2834" i="3"/>
  <c r="L2834" i="3"/>
  <c r="K2834" i="3"/>
  <c r="G2834" i="3"/>
  <c r="C2834" i="3"/>
  <c r="D2834" i="3" s="1"/>
  <c r="N2833" i="3" a="1"/>
  <c r="N2833" i="3" s="1"/>
  <c r="M2833" i="3"/>
  <c r="L2833" i="3"/>
  <c r="K2833" i="3"/>
  <c r="G2833" i="3"/>
  <c r="C2833" i="3"/>
  <c r="D2833" i="3" s="1"/>
  <c r="N2832" i="3" a="1"/>
  <c r="N2832" i="3" s="1"/>
  <c r="M2832" i="3"/>
  <c r="L2832" i="3"/>
  <c r="K2832" i="3"/>
  <c r="G2832" i="3"/>
  <c r="C2832" i="3"/>
  <c r="D2832" i="3" s="1"/>
  <c r="N2831" i="3" a="1"/>
  <c r="N2831" i="3" s="1"/>
  <c r="M2831" i="3"/>
  <c r="L2831" i="3"/>
  <c r="K2831" i="3"/>
  <c r="G2831" i="3"/>
  <c r="C2831" i="3"/>
  <c r="D2831" i="3" s="1"/>
  <c r="N2830" i="3" a="1"/>
  <c r="N2830" i="3" s="1"/>
  <c r="M2830" i="3"/>
  <c r="L2830" i="3"/>
  <c r="K2830" i="3"/>
  <c r="G2830" i="3"/>
  <c r="C2830" i="3"/>
  <c r="D2830" i="3" s="1"/>
  <c r="N2829" i="3" a="1"/>
  <c r="N2829" i="3" s="1"/>
  <c r="M2829" i="3"/>
  <c r="L2829" i="3"/>
  <c r="K2829" i="3"/>
  <c r="G2829" i="3"/>
  <c r="C2829" i="3"/>
  <c r="D2829" i="3" s="1"/>
  <c r="N2828" i="3" a="1"/>
  <c r="N2828" i="3" s="1"/>
  <c r="M2828" i="3"/>
  <c r="L2828" i="3"/>
  <c r="K2828" i="3"/>
  <c r="G2828" i="3"/>
  <c r="C2828" i="3"/>
  <c r="D2828" i="3" s="1"/>
  <c r="N2827" i="3" a="1"/>
  <c r="N2827" i="3" s="1"/>
  <c r="M2827" i="3"/>
  <c r="L2827" i="3"/>
  <c r="K2827" i="3"/>
  <c r="G2827" i="3"/>
  <c r="C2827" i="3"/>
  <c r="D2827" i="3" s="1"/>
  <c r="N2826" i="3" a="1"/>
  <c r="N2826" i="3" s="1"/>
  <c r="M2826" i="3"/>
  <c r="L2826" i="3"/>
  <c r="K2826" i="3"/>
  <c r="G2826" i="3"/>
  <c r="C2826" i="3"/>
  <c r="D2826" i="3" s="1"/>
  <c r="N2825" i="3" a="1"/>
  <c r="N2825" i="3" s="1"/>
  <c r="M2825" i="3"/>
  <c r="L2825" i="3"/>
  <c r="K2825" i="3"/>
  <c r="G2825" i="3"/>
  <c r="C2825" i="3"/>
  <c r="D2825" i="3" s="1"/>
  <c r="N2824" i="3" a="1"/>
  <c r="N2824" i="3" s="1"/>
  <c r="M2824" i="3"/>
  <c r="L2824" i="3"/>
  <c r="K2824" i="3"/>
  <c r="G2824" i="3"/>
  <c r="C2824" i="3"/>
  <c r="D2824" i="3" s="1"/>
  <c r="N2823" i="3" a="1"/>
  <c r="N2823" i="3" s="1"/>
  <c r="M2823" i="3"/>
  <c r="L2823" i="3"/>
  <c r="K2823" i="3"/>
  <c r="G2823" i="3"/>
  <c r="C2823" i="3"/>
  <c r="D2823" i="3" s="1"/>
  <c r="N2822" i="3" a="1"/>
  <c r="N2822" i="3" s="1"/>
  <c r="M2822" i="3"/>
  <c r="L2822" i="3"/>
  <c r="K2822" i="3"/>
  <c r="G2822" i="3"/>
  <c r="C2822" i="3"/>
  <c r="D2822" i="3" s="1"/>
  <c r="N2821" i="3" a="1"/>
  <c r="N2821" i="3" s="1"/>
  <c r="M2821" i="3"/>
  <c r="L2821" i="3"/>
  <c r="K2821" i="3"/>
  <c r="G2821" i="3"/>
  <c r="C2821" i="3"/>
  <c r="D2821" i="3" s="1"/>
  <c r="N2820" i="3" a="1"/>
  <c r="N2820" i="3" s="1"/>
  <c r="M2820" i="3"/>
  <c r="L2820" i="3"/>
  <c r="K2820" i="3"/>
  <c r="G2820" i="3"/>
  <c r="C2820" i="3"/>
  <c r="D2820" i="3" s="1"/>
  <c r="N2819" i="3" a="1"/>
  <c r="N2819" i="3" s="1"/>
  <c r="M2819" i="3"/>
  <c r="L2819" i="3"/>
  <c r="K2819" i="3"/>
  <c r="G2819" i="3"/>
  <c r="C2819" i="3"/>
  <c r="D2819" i="3" s="1"/>
  <c r="N2818" i="3" a="1"/>
  <c r="N2818" i="3" s="1"/>
  <c r="M2818" i="3"/>
  <c r="L2818" i="3"/>
  <c r="K2818" i="3"/>
  <c r="G2818" i="3"/>
  <c r="C2818" i="3"/>
  <c r="D2818" i="3" s="1"/>
  <c r="N2817" i="3" a="1"/>
  <c r="N2817" i="3" s="1"/>
  <c r="M2817" i="3"/>
  <c r="L2817" i="3"/>
  <c r="K2817" i="3"/>
  <c r="G2817" i="3"/>
  <c r="C2817" i="3"/>
  <c r="D2817" i="3" s="1"/>
  <c r="N2816" i="3" a="1"/>
  <c r="N2816" i="3" s="1"/>
  <c r="M2816" i="3"/>
  <c r="L2816" i="3"/>
  <c r="K2816" i="3"/>
  <c r="G2816" i="3"/>
  <c r="C2816" i="3"/>
  <c r="D2816" i="3" s="1"/>
  <c r="N2815" i="3" a="1"/>
  <c r="N2815" i="3" s="1"/>
  <c r="M2815" i="3"/>
  <c r="L2815" i="3"/>
  <c r="K2815" i="3"/>
  <c r="G2815" i="3"/>
  <c r="C2815" i="3"/>
  <c r="D2815" i="3" s="1"/>
  <c r="N2814" i="3" a="1"/>
  <c r="N2814" i="3" s="1"/>
  <c r="M2814" i="3"/>
  <c r="L2814" i="3"/>
  <c r="K2814" i="3"/>
  <c r="G2814" i="3"/>
  <c r="C2814" i="3"/>
  <c r="D2814" i="3" s="1"/>
  <c r="N2813" i="3" a="1"/>
  <c r="N2813" i="3" s="1"/>
  <c r="M2813" i="3"/>
  <c r="L2813" i="3"/>
  <c r="K2813" i="3"/>
  <c r="G2813" i="3"/>
  <c r="C2813" i="3"/>
  <c r="D2813" i="3" s="1"/>
  <c r="N2812" i="3" a="1"/>
  <c r="N2812" i="3" s="1"/>
  <c r="M2812" i="3"/>
  <c r="L2812" i="3"/>
  <c r="K2812" i="3"/>
  <c r="G2812" i="3"/>
  <c r="C2812" i="3"/>
  <c r="D2812" i="3" s="1"/>
  <c r="N2811" i="3" a="1"/>
  <c r="N2811" i="3" s="1"/>
  <c r="M2811" i="3"/>
  <c r="L2811" i="3"/>
  <c r="K2811" i="3"/>
  <c r="G2811" i="3"/>
  <c r="C2811" i="3"/>
  <c r="D2811" i="3" s="1"/>
  <c r="N2810" i="3" a="1"/>
  <c r="N2810" i="3" s="1"/>
  <c r="M2810" i="3"/>
  <c r="L2810" i="3"/>
  <c r="K2810" i="3"/>
  <c r="G2810" i="3"/>
  <c r="C2810" i="3"/>
  <c r="D2810" i="3" s="1"/>
  <c r="N2809" i="3" a="1"/>
  <c r="N2809" i="3" s="1"/>
  <c r="M2809" i="3"/>
  <c r="L2809" i="3"/>
  <c r="K2809" i="3"/>
  <c r="G2809" i="3"/>
  <c r="C2809" i="3"/>
  <c r="D2809" i="3" s="1"/>
  <c r="N2808" i="3" a="1"/>
  <c r="N2808" i="3" s="1"/>
  <c r="M2808" i="3"/>
  <c r="L2808" i="3"/>
  <c r="K2808" i="3"/>
  <c r="G2808" i="3"/>
  <c r="C2808" i="3"/>
  <c r="D2808" i="3" s="1"/>
  <c r="N2807" i="3" a="1"/>
  <c r="N2807" i="3" s="1"/>
  <c r="M2807" i="3"/>
  <c r="L2807" i="3"/>
  <c r="K2807" i="3"/>
  <c r="G2807" i="3"/>
  <c r="C2807" i="3"/>
  <c r="D2807" i="3" s="1"/>
  <c r="N2806" i="3" a="1"/>
  <c r="N2806" i="3" s="1"/>
  <c r="M2806" i="3"/>
  <c r="L2806" i="3"/>
  <c r="K2806" i="3"/>
  <c r="G2806" i="3"/>
  <c r="C2806" i="3"/>
  <c r="D2806" i="3" s="1"/>
  <c r="N2805" i="3" a="1"/>
  <c r="N2805" i="3" s="1"/>
  <c r="M2805" i="3"/>
  <c r="L2805" i="3"/>
  <c r="K2805" i="3"/>
  <c r="G2805" i="3"/>
  <c r="C2805" i="3"/>
  <c r="D2805" i="3" s="1"/>
  <c r="N2804" i="3" a="1"/>
  <c r="N2804" i="3" s="1"/>
  <c r="M2804" i="3"/>
  <c r="L2804" i="3"/>
  <c r="K2804" i="3"/>
  <c r="G2804" i="3"/>
  <c r="C2804" i="3"/>
  <c r="D2804" i="3" s="1"/>
  <c r="N2803" i="3" a="1"/>
  <c r="N2803" i="3" s="1"/>
  <c r="M2803" i="3"/>
  <c r="L2803" i="3"/>
  <c r="K2803" i="3"/>
  <c r="G2803" i="3"/>
  <c r="C2803" i="3"/>
  <c r="D2803" i="3" s="1"/>
  <c r="N2802" i="3" a="1"/>
  <c r="N2802" i="3" s="1"/>
  <c r="M2802" i="3"/>
  <c r="L2802" i="3"/>
  <c r="K2802" i="3"/>
  <c r="G2802" i="3"/>
  <c r="C2802" i="3"/>
  <c r="D2802" i="3" s="1"/>
  <c r="N2801" i="3" a="1"/>
  <c r="N2801" i="3" s="1"/>
  <c r="M2801" i="3"/>
  <c r="L2801" i="3"/>
  <c r="K2801" i="3"/>
  <c r="G2801" i="3"/>
  <c r="C2801" i="3"/>
  <c r="D2801" i="3" s="1"/>
  <c r="N2800" i="3" a="1"/>
  <c r="N2800" i="3" s="1"/>
  <c r="M2800" i="3"/>
  <c r="L2800" i="3"/>
  <c r="K2800" i="3"/>
  <c r="G2800" i="3"/>
  <c r="C2800" i="3"/>
  <c r="D2800" i="3" s="1"/>
  <c r="N2799" i="3" a="1"/>
  <c r="N2799" i="3" s="1"/>
  <c r="M2799" i="3"/>
  <c r="L2799" i="3"/>
  <c r="K2799" i="3"/>
  <c r="G2799" i="3"/>
  <c r="C2799" i="3"/>
  <c r="D2799" i="3" s="1"/>
  <c r="N2798" i="3" a="1"/>
  <c r="N2798" i="3" s="1"/>
  <c r="M2798" i="3"/>
  <c r="L2798" i="3"/>
  <c r="K2798" i="3"/>
  <c r="G2798" i="3"/>
  <c r="C2798" i="3"/>
  <c r="D2798" i="3" s="1"/>
  <c r="N2797" i="3" a="1"/>
  <c r="N2797" i="3" s="1"/>
  <c r="M2797" i="3"/>
  <c r="L2797" i="3"/>
  <c r="K2797" i="3"/>
  <c r="G2797" i="3"/>
  <c r="C2797" i="3"/>
  <c r="D2797" i="3" s="1"/>
  <c r="N2796" i="3"/>
  <c r="N2796" i="3" a="1"/>
  <c r="M2796" i="3"/>
  <c r="L2796" i="3"/>
  <c r="K2796" i="3"/>
  <c r="G2796" i="3"/>
  <c r="C2796" i="3"/>
  <c r="D2796" i="3" s="1"/>
  <c r="N2795" i="3" a="1"/>
  <c r="N2795" i="3" s="1"/>
  <c r="M2795" i="3"/>
  <c r="L2795" i="3"/>
  <c r="K2795" i="3"/>
  <c r="G2795" i="3"/>
  <c r="C2795" i="3"/>
  <c r="D2795" i="3" s="1"/>
  <c r="N2794" i="3" a="1"/>
  <c r="N2794" i="3" s="1"/>
  <c r="M2794" i="3"/>
  <c r="L2794" i="3"/>
  <c r="K2794" i="3"/>
  <c r="G2794" i="3"/>
  <c r="C2794" i="3"/>
  <c r="D2794" i="3" s="1"/>
  <c r="N2793" i="3" a="1"/>
  <c r="N2793" i="3" s="1"/>
  <c r="M2793" i="3"/>
  <c r="L2793" i="3"/>
  <c r="K2793" i="3"/>
  <c r="G2793" i="3"/>
  <c r="C2793" i="3"/>
  <c r="D2793" i="3" s="1"/>
  <c r="N2792" i="3" a="1"/>
  <c r="N2792" i="3" s="1"/>
  <c r="M2792" i="3"/>
  <c r="L2792" i="3"/>
  <c r="K2792" i="3"/>
  <c r="G2792" i="3"/>
  <c r="C2792" i="3"/>
  <c r="D2792" i="3" s="1"/>
  <c r="N2791" i="3" a="1"/>
  <c r="N2791" i="3" s="1"/>
  <c r="M2791" i="3"/>
  <c r="L2791" i="3"/>
  <c r="K2791" i="3"/>
  <c r="G2791" i="3"/>
  <c r="C2791" i="3"/>
  <c r="D2791" i="3" s="1"/>
  <c r="N2790" i="3" a="1"/>
  <c r="N2790" i="3" s="1"/>
  <c r="M2790" i="3"/>
  <c r="L2790" i="3"/>
  <c r="K2790" i="3"/>
  <c r="G2790" i="3"/>
  <c r="C2790" i="3"/>
  <c r="D2790" i="3" s="1"/>
  <c r="N2789" i="3" a="1"/>
  <c r="N2789" i="3" s="1"/>
  <c r="M2789" i="3"/>
  <c r="L2789" i="3"/>
  <c r="K2789" i="3"/>
  <c r="G2789" i="3"/>
  <c r="C2789" i="3"/>
  <c r="D2789" i="3" s="1"/>
  <c r="N2788" i="3" a="1"/>
  <c r="N2788" i="3" s="1"/>
  <c r="M2788" i="3"/>
  <c r="L2788" i="3"/>
  <c r="K2788" i="3"/>
  <c r="G2788" i="3"/>
  <c r="C2788" i="3"/>
  <c r="D2788" i="3" s="1"/>
  <c r="N2787" i="3" a="1"/>
  <c r="N2787" i="3" s="1"/>
  <c r="M2787" i="3"/>
  <c r="L2787" i="3"/>
  <c r="K2787" i="3"/>
  <c r="G2787" i="3"/>
  <c r="C2787" i="3"/>
  <c r="D2787" i="3" s="1"/>
  <c r="N2786" i="3" a="1"/>
  <c r="N2786" i="3" s="1"/>
  <c r="M2786" i="3"/>
  <c r="L2786" i="3"/>
  <c r="K2786" i="3"/>
  <c r="G2786" i="3"/>
  <c r="C2786" i="3"/>
  <c r="D2786" i="3" s="1"/>
  <c r="N2785" i="3" a="1"/>
  <c r="N2785" i="3" s="1"/>
  <c r="M2785" i="3"/>
  <c r="L2785" i="3"/>
  <c r="K2785" i="3"/>
  <c r="G2785" i="3"/>
  <c r="C2785" i="3"/>
  <c r="D2785" i="3" s="1"/>
  <c r="N2784" i="3" a="1"/>
  <c r="N2784" i="3" s="1"/>
  <c r="M2784" i="3"/>
  <c r="L2784" i="3"/>
  <c r="K2784" i="3"/>
  <c r="G2784" i="3"/>
  <c r="C2784" i="3"/>
  <c r="D2784" i="3" s="1"/>
  <c r="N2783" i="3" a="1"/>
  <c r="N2783" i="3" s="1"/>
  <c r="M2783" i="3"/>
  <c r="L2783" i="3"/>
  <c r="K2783" i="3"/>
  <c r="G2783" i="3"/>
  <c r="C2783" i="3"/>
  <c r="D2783" i="3" s="1"/>
  <c r="N2782" i="3" a="1"/>
  <c r="N2782" i="3" s="1"/>
  <c r="M2782" i="3"/>
  <c r="L2782" i="3"/>
  <c r="K2782" i="3"/>
  <c r="G2782" i="3"/>
  <c r="C2782" i="3"/>
  <c r="D2782" i="3" s="1"/>
  <c r="N2781" i="3" a="1"/>
  <c r="N2781" i="3" s="1"/>
  <c r="M2781" i="3"/>
  <c r="L2781" i="3"/>
  <c r="K2781" i="3"/>
  <c r="G2781" i="3"/>
  <c r="C2781" i="3"/>
  <c r="D2781" i="3" s="1"/>
  <c r="N2780" i="3" a="1"/>
  <c r="N2780" i="3" s="1"/>
  <c r="M2780" i="3"/>
  <c r="L2780" i="3"/>
  <c r="K2780" i="3"/>
  <c r="G2780" i="3"/>
  <c r="C2780" i="3"/>
  <c r="D2780" i="3" s="1"/>
  <c r="N2779" i="3" a="1"/>
  <c r="N2779" i="3" s="1"/>
  <c r="M2779" i="3"/>
  <c r="L2779" i="3"/>
  <c r="K2779" i="3"/>
  <c r="G2779" i="3"/>
  <c r="C2779" i="3"/>
  <c r="D2779" i="3" s="1"/>
  <c r="N2778" i="3" a="1"/>
  <c r="N2778" i="3" s="1"/>
  <c r="M2778" i="3"/>
  <c r="L2778" i="3"/>
  <c r="K2778" i="3"/>
  <c r="G2778" i="3"/>
  <c r="C2778" i="3"/>
  <c r="D2778" i="3" s="1"/>
  <c r="N2777" i="3" a="1"/>
  <c r="N2777" i="3" s="1"/>
  <c r="M2777" i="3"/>
  <c r="L2777" i="3"/>
  <c r="K2777" i="3"/>
  <c r="G2777" i="3"/>
  <c r="C2777" i="3"/>
  <c r="D2777" i="3" s="1"/>
  <c r="N2776" i="3" a="1"/>
  <c r="N2776" i="3" s="1"/>
  <c r="M2776" i="3"/>
  <c r="L2776" i="3"/>
  <c r="K2776" i="3"/>
  <c r="G2776" i="3"/>
  <c r="C2776" i="3"/>
  <c r="D2776" i="3" s="1"/>
  <c r="N2775" i="3" a="1"/>
  <c r="N2775" i="3" s="1"/>
  <c r="M2775" i="3"/>
  <c r="L2775" i="3"/>
  <c r="K2775" i="3"/>
  <c r="G2775" i="3"/>
  <c r="C2775" i="3"/>
  <c r="D2775" i="3" s="1"/>
  <c r="N2774" i="3" a="1"/>
  <c r="N2774" i="3" s="1"/>
  <c r="M2774" i="3"/>
  <c r="L2774" i="3"/>
  <c r="K2774" i="3"/>
  <c r="G2774" i="3"/>
  <c r="C2774" i="3"/>
  <c r="D2774" i="3" s="1"/>
  <c r="N2773" i="3" a="1"/>
  <c r="N2773" i="3" s="1"/>
  <c r="M2773" i="3"/>
  <c r="L2773" i="3"/>
  <c r="K2773" i="3"/>
  <c r="G2773" i="3"/>
  <c r="C2773" i="3"/>
  <c r="D2773" i="3" s="1"/>
  <c r="N2772" i="3" a="1"/>
  <c r="N2772" i="3" s="1"/>
  <c r="M2772" i="3"/>
  <c r="L2772" i="3"/>
  <c r="K2772" i="3"/>
  <c r="G2772" i="3"/>
  <c r="C2772" i="3"/>
  <c r="D2772" i="3" s="1"/>
  <c r="N2771" i="3" a="1"/>
  <c r="N2771" i="3" s="1"/>
  <c r="M2771" i="3"/>
  <c r="L2771" i="3"/>
  <c r="K2771" i="3"/>
  <c r="G2771" i="3"/>
  <c r="C2771" i="3"/>
  <c r="D2771" i="3" s="1"/>
  <c r="N2770" i="3" a="1"/>
  <c r="N2770" i="3" s="1"/>
  <c r="M2770" i="3"/>
  <c r="L2770" i="3"/>
  <c r="K2770" i="3"/>
  <c r="G2770" i="3"/>
  <c r="C2770" i="3"/>
  <c r="D2770" i="3" s="1"/>
  <c r="N2769" i="3" a="1"/>
  <c r="N2769" i="3" s="1"/>
  <c r="M2769" i="3"/>
  <c r="L2769" i="3"/>
  <c r="K2769" i="3"/>
  <c r="G2769" i="3"/>
  <c r="C2769" i="3"/>
  <c r="D2769" i="3" s="1"/>
  <c r="N2768" i="3" a="1"/>
  <c r="N2768" i="3" s="1"/>
  <c r="M2768" i="3"/>
  <c r="L2768" i="3"/>
  <c r="K2768" i="3"/>
  <c r="G2768" i="3"/>
  <c r="C2768" i="3"/>
  <c r="D2768" i="3" s="1"/>
  <c r="N2767" i="3" a="1"/>
  <c r="N2767" i="3" s="1"/>
  <c r="M2767" i="3"/>
  <c r="L2767" i="3"/>
  <c r="K2767" i="3"/>
  <c r="G2767" i="3"/>
  <c r="C2767" i="3"/>
  <c r="D2767" i="3" s="1"/>
  <c r="N2766" i="3" a="1"/>
  <c r="N2766" i="3" s="1"/>
  <c r="M2766" i="3"/>
  <c r="L2766" i="3"/>
  <c r="K2766" i="3"/>
  <c r="G2766" i="3"/>
  <c r="C2766" i="3"/>
  <c r="D2766" i="3" s="1"/>
  <c r="N2765" i="3" a="1"/>
  <c r="N2765" i="3" s="1"/>
  <c r="M2765" i="3"/>
  <c r="L2765" i="3"/>
  <c r="K2765" i="3"/>
  <c r="G2765" i="3"/>
  <c r="C2765" i="3"/>
  <c r="D2765" i="3" s="1"/>
  <c r="N2764" i="3" a="1"/>
  <c r="N2764" i="3" s="1"/>
  <c r="M2764" i="3"/>
  <c r="L2764" i="3"/>
  <c r="K2764" i="3"/>
  <c r="G2764" i="3"/>
  <c r="C2764" i="3"/>
  <c r="D2764" i="3" s="1"/>
  <c r="N2763" i="3" a="1"/>
  <c r="N2763" i="3" s="1"/>
  <c r="M2763" i="3"/>
  <c r="L2763" i="3"/>
  <c r="K2763" i="3"/>
  <c r="G2763" i="3"/>
  <c r="C2763" i="3"/>
  <c r="D2763" i="3" s="1"/>
  <c r="N2762" i="3" a="1"/>
  <c r="N2762" i="3" s="1"/>
  <c r="M2762" i="3"/>
  <c r="L2762" i="3"/>
  <c r="K2762" i="3"/>
  <c r="G2762" i="3"/>
  <c r="C2762" i="3"/>
  <c r="D2762" i="3" s="1"/>
  <c r="N2761" i="3" a="1"/>
  <c r="N2761" i="3" s="1"/>
  <c r="M2761" i="3"/>
  <c r="L2761" i="3"/>
  <c r="K2761" i="3"/>
  <c r="G2761" i="3"/>
  <c r="C2761" i="3"/>
  <c r="D2761" i="3" s="1"/>
  <c r="N2760" i="3" a="1"/>
  <c r="N2760" i="3" s="1"/>
  <c r="M2760" i="3"/>
  <c r="L2760" i="3"/>
  <c r="K2760" i="3"/>
  <c r="G2760" i="3"/>
  <c r="C2760" i="3"/>
  <c r="D2760" i="3" s="1"/>
  <c r="N2759" i="3" a="1"/>
  <c r="N2759" i="3" s="1"/>
  <c r="M2759" i="3"/>
  <c r="L2759" i="3"/>
  <c r="K2759" i="3"/>
  <c r="G2759" i="3"/>
  <c r="C2759" i="3"/>
  <c r="D2759" i="3" s="1"/>
  <c r="N2758" i="3" a="1"/>
  <c r="N2758" i="3" s="1"/>
  <c r="M2758" i="3"/>
  <c r="L2758" i="3"/>
  <c r="K2758" i="3"/>
  <c r="G2758" i="3"/>
  <c r="C2758" i="3"/>
  <c r="D2758" i="3" s="1"/>
  <c r="N2757" i="3" a="1"/>
  <c r="N2757" i="3" s="1"/>
  <c r="M2757" i="3"/>
  <c r="L2757" i="3"/>
  <c r="K2757" i="3"/>
  <c r="G2757" i="3"/>
  <c r="C2757" i="3"/>
  <c r="D2757" i="3" s="1"/>
  <c r="N2756" i="3" a="1"/>
  <c r="N2756" i="3" s="1"/>
  <c r="M2756" i="3"/>
  <c r="L2756" i="3"/>
  <c r="K2756" i="3"/>
  <c r="G2756" i="3"/>
  <c r="C2756" i="3"/>
  <c r="D2756" i="3" s="1"/>
  <c r="N2755" i="3" a="1"/>
  <c r="N2755" i="3" s="1"/>
  <c r="M2755" i="3"/>
  <c r="L2755" i="3"/>
  <c r="K2755" i="3"/>
  <c r="G2755" i="3"/>
  <c r="C2755" i="3"/>
  <c r="D2755" i="3" s="1"/>
  <c r="N2754" i="3" a="1"/>
  <c r="N2754" i="3" s="1"/>
  <c r="M2754" i="3"/>
  <c r="L2754" i="3"/>
  <c r="K2754" i="3"/>
  <c r="G2754" i="3"/>
  <c r="C2754" i="3"/>
  <c r="D2754" i="3" s="1"/>
  <c r="N2753" i="3" a="1"/>
  <c r="N2753" i="3" s="1"/>
  <c r="M2753" i="3"/>
  <c r="L2753" i="3"/>
  <c r="K2753" i="3"/>
  <c r="G2753" i="3"/>
  <c r="C2753" i="3"/>
  <c r="D2753" i="3" s="1"/>
  <c r="N2752" i="3" a="1"/>
  <c r="N2752" i="3" s="1"/>
  <c r="M2752" i="3"/>
  <c r="L2752" i="3"/>
  <c r="K2752" i="3"/>
  <c r="G2752" i="3"/>
  <c r="C2752" i="3"/>
  <c r="D2752" i="3" s="1"/>
  <c r="N2751" i="3" a="1"/>
  <c r="N2751" i="3" s="1"/>
  <c r="M2751" i="3"/>
  <c r="L2751" i="3"/>
  <c r="K2751" i="3"/>
  <c r="G2751" i="3"/>
  <c r="C2751" i="3"/>
  <c r="D2751" i="3" s="1"/>
  <c r="N2750" i="3" a="1"/>
  <c r="N2750" i="3" s="1"/>
  <c r="M2750" i="3"/>
  <c r="L2750" i="3"/>
  <c r="K2750" i="3"/>
  <c r="G2750" i="3"/>
  <c r="C2750" i="3"/>
  <c r="D2750" i="3" s="1"/>
  <c r="N2749" i="3" a="1"/>
  <c r="N2749" i="3" s="1"/>
  <c r="M2749" i="3"/>
  <c r="L2749" i="3"/>
  <c r="K2749" i="3"/>
  <c r="G2749" i="3"/>
  <c r="C2749" i="3"/>
  <c r="D2749" i="3" s="1"/>
  <c r="N2748" i="3" a="1"/>
  <c r="N2748" i="3" s="1"/>
  <c r="M2748" i="3"/>
  <c r="L2748" i="3"/>
  <c r="K2748" i="3"/>
  <c r="G2748" i="3"/>
  <c r="C2748" i="3"/>
  <c r="D2748" i="3" s="1"/>
  <c r="N2747" i="3" a="1"/>
  <c r="N2747" i="3" s="1"/>
  <c r="M2747" i="3"/>
  <c r="L2747" i="3"/>
  <c r="K2747" i="3"/>
  <c r="G2747" i="3"/>
  <c r="C2747" i="3"/>
  <c r="D2747" i="3" s="1"/>
  <c r="N2746" i="3" a="1"/>
  <c r="N2746" i="3" s="1"/>
  <c r="M2746" i="3"/>
  <c r="L2746" i="3"/>
  <c r="K2746" i="3"/>
  <c r="G2746" i="3"/>
  <c r="C2746" i="3"/>
  <c r="D2746" i="3" s="1"/>
  <c r="N2745" i="3" a="1"/>
  <c r="N2745" i="3" s="1"/>
  <c r="M2745" i="3"/>
  <c r="L2745" i="3"/>
  <c r="K2745" i="3"/>
  <c r="G2745" i="3"/>
  <c r="C2745" i="3"/>
  <c r="D2745" i="3" s="1"/>
  <c r="N2744" i="3" a="1"/>
  <c r="N2744" i="3" s="1"/>
  <c r="M2744" i="3"/>
  <c r="L2744" i="3"/>
  <c r="K2744" i="3"/>
  <c r="G2744" i="3"/>
  <c r="C2744" i="3"/>
  <c r="D2744" i="3" s="1"/>
  <c r="N2743" i="3" a="1"/>
  <c r="N2743" i="3" s="1"/>
  <c r="M2743" i="3"/>
  <c r="L2743" i="3"/>
  <c r="K2743" i="3"/>
  <c r="G2743" i="3"/>
  <c r="C2743" i="3"/>
  <c r="D2743" i="3" s="1"/>
  <c r="N2742" i="3" a="1"/>
  <c r="N2742" i="3" s="1"/>
  <c r="M2742" i="3"/>
  <c r="L2742" i="3"/>
  <c r="K2742" i="3"/>
  <c r="G2742" i="3"/>
  <c r="C2742" i="3"/>
  <c r="D2742" i="3" s="1"/>
  <c r="N2741" i="3" a="1"/>
  <c r="N2741" i="3" s="1"/>
  <c r="M2741" i="3"/>
  <c r="L2741" i="3"/>
  <c r="K2741" i="3"/>
  <c r="G2741" i="3"/>
  <c r="C2741" i="3"/>
  <c r="D2741" i="3" s="1"/>
  <c r="N2740" i="3" a="1"/>
  <c r="N2740" i="3" s="1"/>
  <c r="M2740" i="3"/>
  <c r="L2740" i="3"/>
  <c r="K2740" i="3"/>
  <c r="G2740" i="3"/>
  <c r="C2740" i="3"/>
  <c r="D2740" i="3" s="1"/>
  <c r="N2739" i="3" a="1"/>
  <c r="N2739" i="3" s="1"/>
  <c r="M2739" i="3"/>
  <c r="L2739" i="3"/>
  <c r="K2739" i="3"/>
  <c r="G2739" i="3"/>
  <c r="C2739" i="3"/>
  <c r="D2739" i="3" s="1"/>
  <c r="N2738" i="3" a="1"/>
  <c r="N2738" i="3" s="1"/>
  <c r="M2738" i="3"/>
  <c r="L2738" i="3"/>
  <c r="K2738" i="3"/>
  <c r="G2738" i="3"/>
  <c r="C2738" i="3"/>
  <c r="D2738" i="3" s="1"/>
  <c r="N2737" i="3" a="1"/>
  <c r="N2737" i="3" s="1"/>
  <c r="M2737" i="3"/>
  <c r="L2737" i="3"/>
  <c r="K2737" i="3"/>
  <c r="G2737" i="3"/>
  <c r="C2737" i="3"/>
  <c r="D2737" i="3" s="1"/>
  <c r="N2736" i="3" a="1"/>
  <c r="N2736" i="3" s="1"/>
  <c r="M2736" i="3"/>
  <c r="L2736" i="3"/>
  <c r="K2736" i="3"/>
  <c r="G2736" i="3"/>
  <c r="C2736" i="3"/>
  <c r="D2736" i="3" s="1"/>
  <c r="N2735" i="3" a="1"/>
  <c r="N2735" i="3" s="1"/>
  <c r="M2735" i="3"/>
  <c r="L2735" i="3"/>
  <c r="K2735" i="3"/>
  <c r="G2735" i="3"/>
  <c r="C2735" i="3"/>
  <c r="D2735" i="3" s="1"/>
  <c r="N2734" i="3" a="1"/>
  <c r="N2734" i="3" s="1"/>
  <c r="M2734" i="3"/>
  <c r="L2734" i="3"/>
  <c r="K2734" i="3"/>
  <c r="G2734" i="3"/>
  <c r="C2734" i="3"/>
  <c r="D2734" i="3" s="1"/>
  <c r="N2733" i="3" a="1"/>
  <c r="N2733" i="3" s="1"/>
  <c r="M2733" i="3"/>
  <c r="L2733" i="3"/>
  <c r="K2733" i="3"/>
  <c r="G2733" i="3"/>
  <c r="C2733" i="3"/>
  <c r="D2733" i="3" s="1"/>
  <c r="N2732" i="3" a="1"/>
  <c r="N2732" i="3" s="1"/>
  <c r="M2732" i="3"/>
  <c r="L2732" i="3"/>
  <c r="K2732" i="3"/>
  <c r="G2732" i="3"/>
  <c r="C2732" i="3"/>
  <c r="D2732" i="3" s="1"/>
  <c r="N2731" i="3" a="1"/>
  <c r="N2731" i="3" s="1"/>
  <c r="M2731" i="3"/>
  <c r="L2731" i="3"/>
  <c r="K2731" i="3"/>
  <c r="G2731" i="3"/>
  <c r="C2731" i="3"/>
  <c r="D2731" i="3" s="1"/>
  <c r="N2730" i="3" a="1"/>
  <c r="N2730" i="3" s="1"/>
  <c r="M2730" i="3"/>
  <c r="L2730" i="3"/>
  <c r="K2730" i="3"/>
  <c r="G2730" i="3"/>
  <c r="C2730" i="3"/>
  <c r="D2730" i="3" s="1"/>
  <c r="N2729" i="3" a="1"/>
  <c r="N2729" i="3" s="1"/>
  <c r="M2729" i="3"/>
  <c r="L2729" i="3"/>
  <c r="K2729" i="3"/>
  <c r="G2729" i="3"/>
  <c r="C2729" i="3"/>
  <c r="D2729" i="3" s="1"/>
  <c r="N2728" i="3" a="1"/>
  <c r="N2728" i="3" s="1"/>
  <c r="M2728" i="3"/>
  <c r="L2728" i="3"/>
  <c r="K2728" i="3"/>
  <c r="G2728" i="3"/>
  <c r="C2728" i="3"/>
  <c r="D2728" i="3" s="1"/>
  <c r="N2727" i="3" a="1"/>
  <c r="N2727" i="3" s="1"/>
  <c r="M2727" i="3"/>
  <c r="L2727" i="3"/>
  <c r="K2727" i="3"/>
  <c r="G2727" i="3"/>
  <c r="C2727" i="3"/>
  <c r="D2727" i="3" s="1"/>
  <c r="N2726" i="3" a="1"/>
  <c r="N2726" i="3" s="1"/>
  <c r="M2726" i="3"/>
  <c r="L2726" i="3"/>
  <c r="K2726" i="3"/>
  <c r="G2726" i="3"/>
  <c r="C2726" i="3"/>
  <c r="D2726" i="3" s="1"/>
  <c r="N2725" i="3" a="1"/>
  <c r="N2725" i="3" s="1"/>
  <c r="M2725" i="3"/>
  <c r="L2725" i="3"/>
  <c r="K2725" i="3"/>
  <c r="G2725" i="3"/>
  <c r="C2725" i="3"/>
  <c r="D2725" i="3" s="1"/>
  <c r="N2724" i="3" a="1"/>
  <c r="N2724" i="3" s="1"/>
  <c r="M2724" i="3"/>
  <c r="L2724" i="3"/>
  <c r="K2724" i="3"/>
  <c r="G2724" i="3"/>
  <c r="C2724" i="3"/>
  <c r="D2724" i="3" s="1"/>
  <c r="N2723" i="3" a="1"/>
  <c r="N2723" i="3" s="1"/>
  <c r="M2723" i="3"/>
  <c r="L2723" i="3"/>
  <c r="K2723" i="3"/>
  <c r="G2723" i="3"/>
  <c r="C2723" i="3"/>
  <c r="D2723" i="3" s="1"/>
  <c r="N2722" i="3" a="1"/>
  <c r="N2722" i="3" s="1"/>
  <c r="M2722" i="3"/>
  <c r="L2722" i="3"/>
  <c r="K2722" i="3"/>
  <c r="G2722" i="3"/>
  <c r="C2722" i="3"/>
  <c r="D2722" i="3" s="1"/>
  <c r="N2721" i="3" a="1"/>
  <c r="N2721" i="3" s="1"/>
  <c r="M2721" i="3"/>
  <c r="L2721" i="3"/>
  <c r="K2721" i="3"/>
  <c r="G2721" i="3"/>
  <c r="C2721" i="3"/>
  <c r="D2721" i="3" s="1"/>
  <c r="N2720" i="3" a="1"/>
  <c r="N2720" i="3" s="1"/>
  <c r="M2720" i="3"/>
  <c r="L2720" i="3"/>
  <c r="K2720" i="3"/>
  <c r="G2720" i="3"/>
  <c r="C2720" i="3"/>
  <c r="D2720" i="3" s="1"/>
  <c r="N2719" i="3" a="1"/>
  <c r="N2719" i="3" s="1"/>
  <c r="M2719" i="3"/>
  <c r="L2719" i="3"/>
  <c r="K2719" i="3"/>
  <c r="G2719" i="3"/>
  <c r="C2719" i="3"/>
  <c r="D2719" i="3" s="1"/>
  <c r="N2718" i="3" a="1"/>
  <c r="N2718" i="3" s="1"/>
  <c r="M2718" i="3"/>
  <c r="L2718" i="3"/>
  <c r="K2718" i="3"/>
  <c r="G2718" i="3"/>
  <c r="C2718" i="3"/>
  <c r="D2718" i="3" s="1"/>
  <c r="N2717" i="3" a="1"/>
  <c r="N2717" i="3" s="1"/>
  <c r="M2717" i="3"/>
  <c r="L2717" i="3"/>
  <c r="K2717" i="3"/>
  <c r="G2717" i="3"/>
  <c r="C2717" i="3"/>
  <c r="D2717" i="3" s="1"/>
  <c r="N2716" i="3" a="1"/>
  <c r="N2716" i="3" s="1"/>
  <c r="M2716" i="3"/>
  <c r="L2716" i="3"/>
  <c r="K2716" i="3"/>
  <c r="G2716" i="3"/>
  <c r="C2716" i="3"/>
  <c r="D2716" i="3" s="1"/>
  <c r="N2715" i="3" a="1"/>
  <c r="N2715" i="3" s="1"/>
  <c r="M2715" i="3"/>
  <c r="L2715" i="3"/>
  <c r="K2715" i="3"/>
  <c r="G2715" i="3"/>
  <c r="C2715" i="3"/>
  <c r="D2715" i="3" s="1"/>
  <c r="N2714" i="3" a="1"/>
  <c r="N2714" i="3" s="1"/>
  <c r="M2714" i="3"/>
  <c r="L2714" i="3"/>
  <c r="K2714" i="3"/>
  <c r="G2714" i="3"/>
  <c r="C2714" i="3"/>
  <c r="D2714" i="3" s="1"/>
  <c r="N2713" i="3" a="1"/>
  <c r="N2713" i="3" s="1"/>
  <c r="M2713" i="3"/>
  <c r="L2713" i="3"/>
  <c r="K2713" i="3"/>
  <c r="G2713" i="3"/>
  <c r="C2713" i="3"/>
  <c r="D2713" i="3" s="1"/>
  <c r="N2712" i="3" a="1"/>
  <c r="N2712" i="3" s="1"/>
  <c r="M2712" i="3"/>
  <c r="L2712" i="3"/>
  <c r="K2712" i="3"/>
  <c r="G2712" i="3"/>
  <c r="C2712" i="3"/>
  <c r="D2712" i="3" s="1"/>
  <c r="N2711" i="3" a="1"/>
  <c r="N2711" i="3" s="1"/>
  <c r="M2711" i="3"/>
  <c r="L2711" i="3"/>
  <c r="K2711" i="3"/>
  <c r="G2711" i="3"/>
  <c r="C2711" i="3"/>
  <c r="D2711" i="3" s="1"/>
  <c r="N2710" i="3" a="1"/>
  <c r="N2710" i="3" s="1"/>
  <c r="M2710" i="3"/>
  <c r="L2710" i="3"/>
  <c r="K2710" i="3"/>
  <c r="G2710" i="3"/>
  <c r="C2710" i="3"/>
  <c r="D2710" i="3" s="1"/>
  <c r="N2709" i="3" a="1"/>
  <c r="N2709" i="3" s="1"/>
  <c r="M2709" i="3"/>
  <c r="L2709" i="3"/>
  <c r="K2709" i="3"/>
  <c r="G2709" i="3"/>
  <c r="C2709" i="3"/>
  <c r="D2709" i="3" s="1"/>
  <c r="N2708" i="3" a="1"/>
  <c r="N2708" i="3" s="1"/>
  <c r="M2708" i="3"/>
  <c r="L2708" i="3"/>
  <c r="K2708" i="3"/>
  <c r="G2708" i="3"/>
  <c r="C2708" i="3"/>
  <c r="D2708" i="3" s="1"/>
  <c r="N2707" i="3" a="1"/>
  <c r="N2707" i="3" s="1"/>
  <c r="M2707" i="3"/>
  <c r="L2707" i="3"/>
  <c r="K2707" i="3"/>
  <c r="G2707" i="3"/>
  <c r="C2707" i="3"/>
  <c r="D2707" i="3" s="1"/>
  <c r="N2706" i="3" a="1"/>
  <c r="N2706" i="3" s="1"/>
  <c r="M2706" i="3"/>
  <c r="L2706" i="3"/>
  <c r="K2706" i="3"/>
  <c r="G2706" i="3"/>
  <c r="C2706" i="3"/>
  <c r="D2706" i="3" s="1"/>
  <c r="N2705" i="3" a="1"/>
  <c r="N2705" i="3" s="1"/>
  <c r="M2705" i="3"/>
  <c r="L2705" i="3"/>
  <c r="K2705" i="3"/>
  <c r="G2705" i="3"/>
  <c r="C2705" i="3"/>
  <c r="D2705" i="3" s="1"/>
  <c r="N2704" i="3" a="1"/>
  <c r="N2704" i="3" s="1"/>
  <c r="M2704" i="3"/>
  <c r="L2704" i="3"/>
  <c r="K2704" i="3"/>
  <c r="G2704" i="3"/>
  <c r="C2704" i="3"/>
  <c r="D2704" i="3" s="1"/>
  <c r="N2703" i="3" a="1"/>
  <c r="N2703" i="3" s="1"/>
  <c r="M2703" i="3"/>
  <c r="L2703" i="3"/>
  <c r="K2703" i="3"/>
  <c r="G2703" i="3"/>
  <c r="C2703" i="3"/>
  <c r="D2703" i="3" s="1"/>
  <c r="N2702" i="3" a="1"/>
  <c r="N2702" i="3" s="1"/>
  <c r="M2702" i="3"/>
  <c r="L2702" i="3"/>
  <c r="K2702" i="3"/>
  <c r="G2702" i="3"/>
  <c r="C2702" i="3"/>
  <c r="D2702" i="3" s="1"/>
  <c r="N2701" i="3" a="1"/>
  <c r="N2701" i="3" s="1"/>
  <c r="M2701" i="3"/>
  <c r="L2701" i="3"/>
  <c r="K2701" i="3"/>
  <c r="G2701" i="3"/>
  <c r="C2701" i="3"/>
  <c r="D2701" i="3" s="1"/>
  <c r="N2700" i="3" a="1"/>
  <c r="N2700" i="3" s="1"/>
  <c r="M2700" i="3"/>
  <c r="L2700" i="3"/>
  <c r="K2700" i="3"/>
  <c r="G2700" i="3"/>
  <c r="C2700" i="3"/>
  <c r="D2700" i="3" s="1"/>
  <c r="N2699" i="3" a="1"/>
  <c r="N2699" i="3" s="1"/>
  <c r="M2699" i="3"/>
  <c r="L2699" i="3"/>
  <c r="K2699" i="3"/>
  <c r="G2699" i="3"/>
  <c r="C2699" i="3"/>
  <c r="D2699" i="3" s="1"/>
  <c r="N2698" i="3" a="1"/>
  <c r="N2698" i="3" s="1"/>
  <c r="M2698" i="3"/>
  <c r="L2698" i="3"/>
  <c r="K2698" i="3"/>
  <c r="G2698" i="3"/>
  <c r="C2698" i="3"/>
  <c r="D2698" i="3" s="1"/>
  <c r="N2697" i="3" a="1"/>
  <c r="N2697" i="3" s="1"/>
  <c r="M2697" i="3"/>
  <c r="L2697" i="3"/>
  <c r="K2697" i="3"/>
  <c r="G2697" i="3"/>
  <c r="C2697" i="3"/>
  <c r="D2697" i="3" s="1"/>
  <c r="N2696" i="3" a="1"/>
  <c r="N2696" i="3" s="1"/>
  <c r="M2696" i="3"/>
  <c r="L2696" i="3"/>
  <c r="K2696" i="3"/>
  <c r="G2696" i="3"/>
  <c r="C2696" i="3"/>
  <c r="D2696" i="3" s="1"/>
  <c r="N2695" i="3" a="1"/>
  <c r="N2695" i="3" s="1"/>
  <c r="M2695" i="3"/>
  <c r="L2695" i="3"/>
  <c r="K2695" i="3"/>
  <c r="G2695" i="3"/>
  <c r="C2695" i="3"/>
  <c r="D2695" i="3" s="1"/>
  <c r="N2694" i="3" a="1"/>
  <c r="N2694" i="3" s="1"/>
  <c r="M2694" i="3"/>
  <c r="L2694" i="3"/>
  <c r="K2694" i="3"/>
  <c r="G2694" i="3"/>
  <c r="C2694" i="3"/>
  <c r="D2694" i="3" s="1"/>
  <c r="N2693" i="3" a="1"/>
  <c r="N2693" i="3" s="1"/>
  <c r="M2693" i="3"/>
  <c r="L2693" i="3"/>
  <c r="K2693" i="3"/>
  <c r="G2693" i="3"/>
  <c r="C2693" i="3"/>
  <c r="D2693" i="3" s="1"/>
  <c r="N2692" i="3" a="1"/>
  <c r="N2692" i="3" s="1"/>
  <c r="M2692" i="3"/>
  <c r="L2692" i="3"/>
  <c r="K2692" i="3"/>
  <c r="G2692" i="3"/>
  <c r="C2692" i="3"/>
  <c r="D2692" i="3" s="1"/>
  <c r="N2691" i="3" a="1"/>
  <c r="N2691" i="3" s="1"/>
  <c r="M2691" i="3"/>
  <c r="L2691" i="3"/>
  <c r="K2691" i="3"/>
  <c r="G2691" i="3"/>
  <c r="C2691" i="3"/>
  <c r="D2691" i="3" s="1"/>
  <c r="N2690" i="3" a="1"/>
  <c r="N2690" i="3" s="1"/>
  <c r="M2690" i="3"/>
  <c r="L2690" i="3"/>
  <c r="K2690" i="3"/>
  <c r="G2690" i="3"/>
  <c r="C2690" i="3"/>
  <c r="D2690" i="3" s="1"/>
  <c r="N2689" i="3" a="1"/>
  <c r="N2689" i="3" s="1"/>
  <c r="M2689" i="3"/>
  <c r="L2689" i="3"/>
  <c r="K2689" i="3"/>
  <c r="G2689" i="3"/>
  <c r="C2689" i="3"/>
  <c r="D2689" i="3" s="1"/>
  <c r="N2688" i="3" a="1"/>
  <c r="N2688" i="3" s="1"/>
  <c r="M2688" i="3"/>
  <c r="L2688" i="3"/>
  <c r="K2688" i="3"/>
  <c r="G2688" i="3"/>
  <c r="C2688" i="3"/>
  <c r="D2688" i="3" s="1"/>
  <c r="N2687" i="3" a="1"/>
  <c r="N2687" i="3" s="1"/>
  <c r="M2687" i="3"/>
  <c r="L2687" i="3"/>
  <c r="K2687" i="3"/>
  <c r="G2687" i="3"/>
  <c r="C2687" i="3"/>
  <c r="D2687" i="3" s="1"/>
  <c r="N2686" i="3" a="1"/>
  <c r="N2686" i="3" s="1"/>
  <c r="M2686" i="3"/>
  <c r="L2686" i="3"/>
  <c r="K2686" i="3"/>
  <c r="G2686" i="3"/>
  <c r="C2686" i="3"/>
  <c r="D2686" i="3" s="1"/>
  <c r="N2685" i="3" a="1"/>
  <c r="N2685" i="3" s="1"/>
  <c r="M2685" i="3"/>
  <c r="L2685" i="3"/>
  <c r="K2685" i="3"/>
  <c r="G2685" i="3"/>
  <c r="C2685" i="3"/>
  <c r="D2685" i="3" s="1"/>
  <c r="N2684" i="3" a="1"/>
  <c r="N2684" i="3" s="1"/>
  <c r="M2684" i="3"/>
  <c r="L2684" i="3"/>
  <c r="K2684" i="3"/>
  <c r="G2684" i="3"/>
  <c r="C2684" i="3"/>
  <c r="D2684" i="3" s="1"/>
  <c r="N2683" i="3" a="1"/>
  <c r="N2683" i="3" s="1"/>
  <c r="M2683" i="3"/>
  <c r="L2683" i="3"/>
  <c r="K2683" i="3"/>
  <c r="G2683" i="3"/>
  <c r="C2683" i="3"/>
  <c r="D2683" i="3" s="1"/>
  <c r="N2682" i="3" a="1"/>
  <c r="N2682" i="3" s="1"/>
  <c r="M2682" i="3"/>
  <c r="L2682" i="3"/>
  <c r="K2682" i="3"/>
  <c r="G2682" i="3"/>
  <c r="C2682" i="3"/>
  <c r="D2682" i="3" s="1"/>
  <c r="N2681" i="3" a="1"/>
  <c r="N2681" i="3" s="1"/>
  <c r="M2681" i="3"/>
  <c r="L2681" i="3"/>
  <c r="K2681" i="3"/>
  <c r="G2681" i="3"/>
  <c r="C2681" i="3"/>
  <c r="D2681" i="3" s="1"/>
  <c r="N2680" i="3" a="1"/>
  <c r="N2680" i="3" s="1"/>
  <c r="M2680" i="3"/>
  <c r="L2680" i="3"/>
  <c r="K2680" i="3"/>
  <c r="G2680" i="3"/>
  <c r="C2680" i="3"/>
  <c r="D2680" i="3" s="1"/>
  <c r="N2679" i="3" a="1"/>
  <c r="N2679" i="3" s="1"/>
  <c r="M2679" i="3"/>
  <c r="L2679" i="3"/>
  <c r="K2679" i="3"/>
  <c r="G2679" i="3"/>
  <c r="C2679" i="3"/>
  <c r="D2679" i="3" s="1"/>
  <c r="N2678" i="3" a="1"/>
  <c r="N2678" i="3" s="1"/>
  <c r="M2678" i="3"/>
  <c r="L2678" i="3"/>
  <c r="K2678" i="3"/>
  <c r="G2678" i="3"/>
  <c r="C2678" i="3"/>
  <c r="D2678" i="3" s="1"/>
  <c r="N2677" i="3" a="1"/>
  <c r="N2677" i="3" s="1"/>
  <c r="M2677" i="3"/>
  <c r="L2677" i="3"/>
  <c r="K2677" i="3"/>
  <c r="G2677" i="3"/>
  <c r="C2677" i="3"/>
  <c r="D2677" i="3" s="1"/>
  <c r="N2676" i="3" a="1"/>
  <c r="N2676" i="3" s="1"/>
  <c r="M2676" i="3"/>
  <c r="L2676" i="3"/>
  <c r="K2676" i="3"/>
  <c r="G2676" i="3"/>
  <c r="C2676" i="3"/>
  <c r="D2676" i="3" s="1"/>
  <c r="N2675" i="3" a="1"/>
  <c r="N2675" i="3" s="1"/>
  <c r="M2675" i="3"/>
  <c r="L2675" i="3"/>
  <c r="K2675" i="3"/>
  <c r="G2675" i="3"/>
  <c r="C2675" i="3"/>
  <c r="D2675" i="3" s="1"/>
  <c r="N2674" i="3" a="1"/>
  <c r="N2674" i="3" s="1"/>
  <c r="M2674" i="3"/>
  <c r="L2674" i="3"/>
  <c r="K2674" i="3"/>
  <c r="G2674" i="3"/>
  <c r="C2674" i="3"/>
  <c r="D2674" i="3" s="1"/>
  <c r="N2673" i="3" a="1"/>
  <c r="N2673" i="3" s="1"/>
  <c r="M2673" i="3"/>
  <c r="L2673" i="3"/>
  <c r="K2673" i="3"/>
  <c r="G2673" i="3"/>
  <c r="C2673" i="3"/>
  <c r="D2673" i="3" s="1"/>
  <c r="N2672" i="3" a="1"/>
  <c r="N2672" i="3" s="1"/>
  <c r="M2672" i="3"/>
  <c r="L2672" i="3"/>
  <c r="K2672" i="3"/>
  <c r="G2672" i="3"/>
  <c r="C2672" i="3"/>
  <c r="D2672" i="3" s="1"/>
  <c r="N2671" i="3" a="1"/>
  <c r="N2671" i="3" s="1"/>
  <c r="M2671" i="3"/>
  <c r="L2671" i="3"/>
  <c r="K2671" i="3"/>
  <c r="G2671" i="3"/>
  <c r="C2671" i="3"/>
  <c r="D2671" i="3" s="1"/>
  <c r="N2670" i="3" a="1"/>
  <c r="N2670" i="3" s="1"/>
  <c r="M2670" i="3"/>
  <c r="L2670" i="3"/>
  <c r="K2670" i="3"/>
  <c r="G2670" i="3"/>
  <c r="C2670" i="3"/>
  <c r="D2670" i="3" s="1"/>
  <c r="N2669" i="3" a="1"/>
  <c r="N2669" i="3" s="1"/>
  <c r="M2669" i="3"/>
  <c r="L2669" i="3"/>
  <c r="K2669" i="3"/>
  <c r="G2669" i="3"/>
  <c r="C2669" i="3"/>
  <c r="D2669" i="3" s="1"/>
  <c r="N2668" i="3" a="1"/>
  <c r="N2668" i="3" s="1"/>
  <c r="M2668" i="3"/>
  <c r="L2668" i="3"/>
  <c r="K2668" i="3"/>
  <c r="G2668" i="3"/>
  <c r="C2668" i="3"/>
  <c r="D2668" i="3" s="1"/>
  <c r="N2667" i="3" a="1"/>
  <c r="N2667" i="3" s="1"/>
  <c r="M2667" i="3"/>
  <c r="L2667" i="3"/>
  <c r="K2667" i="3"/>
  <c r="G2667" i="3"/>
  <c r="C2667" i="3"/>
  <c r="D2667" i="3" s="1"/>
  <c r="N2666" i="3" a="1"/>
  <c r="N2666" i="3" s="1"/>
  <c r="M2666" i="3"/>
  <c r="L2666" i="3"/>
  <c r="K2666" i="3"/>
  <c r="G2666" i="3"/>
  <c r="C2666" i="3"/>
  <c r="D2666" i="3" s="1"/>
  <c r="N2665" i="3" a="1"/>
  <c r="N2665" i="3" s="1"/>
  <c r="M2665" i="3"/>
  <c r="L2665" i="3"/>
  <c r="K2665" i="3"/>
  <c r="G2665" i="3"/>
  <c r="C2665" i="3"/>
  <c r="D2665" i="3" s="1"/>
  <c r="N2664" i="3" a="1"/>
  <c r="N2664" i="3" s="1"/>
  <c r="M2664" i="3"/>
  <c r="L2664" i="3"/>
  <c r="K2664" i="3"/>
  <c r="G2664" i="3"/>
  <c r="C2664" i="3"/>
  <c r="D2664" i="3" s="1"/>
  <c r="N2663" i="3" a="1"/>
  <c r="N2663" i="3" s="1"/>
  <c r="M2663" i="3"/>
  <c r="L2663" i="3"/>
  <c r="K2663" i="3"/>
  <c r="G2663" i="3"/>
  <c r="C2663" i="3"/>
  <c r="D2663" i="3" s="1"/>
  <c r="N2662" i="3" a="1"/>
  <c r="N2662" i="3" s="1"/>
  <c r="M2662" i="3"/>
  <c r="L2662" i="3"/>
  <c r="K2662" i="3"/>
  <c r="G2662" i="3"/>
  <c r="C2662" i="3"/>
  <c r="D2662" i="3" s="1"/>
  <c r="N2661" i="3" a="1"/>
  <c r="N2661" i="3" s="1"/>
  <c r="M2661" i="3"/>
  <c r="L2661" i="3"/>
  <c r="K2661" i="3"/>
  <c r="G2661" i="3"/>
  <c r="C2661" i="3"/>
  <c r="D2661" i="3" s="1"/>
  <c r="N2660" i="3" a="1"/>
  <c r="N2660" i="3" s="1"/>
  <c r="M2660" i="3"/>
  <c r="L2660" i="3"/>
  <c r="K2660" i="3"/>
  <c r="G2660" i="3"/>
  <c r="C2660" i="3"/>
  <c r="D2660" i="3" s="1"/>
  <c r="N2659" i="3" a="1"/>
  <c r="N2659" i="3" s="1"/>
  <c r="M2659" i="3"/>
  <c r="L2659" i="3"/>
  <c r="K2659" i="3"/>
  <c r="G2659" i="3"/>
  <c r="C2659" i="3"/>
  <c r="D2659" i="3" s="1"/>
  <c r="N2658" i="3" a="1"/>
  <c r="N2658" i="3" s="1"/>
  <c r="M2658" i="3"/>
  <c r="L2658" i="3"/>
  <c r="K2658" i="3"/>
  <c r="G2658" i="3"/>
  <c r="C2658" i="3"/>
  <c r="D2658" i="3" s="1"/>
  <c r="N2657" i="3" a="1"/>
  <c r="N2657" i="3" s="1"/>
  <c r="M2657" i="3"/>
  <c r="L2657" i="3"/>
  <c r="K2657" i="3"/>
  <c r="G2657" i="3"/>
  <c r="C2657" i="3"/>
  <c r="D2657" i="3" s="1"/>
  <c r="N2656" i="3" a="1"/>
  <c r="N2656" i="3" s="1"/>
  <c r="M2656" i="3"/>
  <c r="L2656" i="3"/>
  <c r="K2656" i="3"/>
  <c r="G2656" i="3"/>
  <c r="C2656" i="3"/>
  <c r="D2656" i="3" s="1"/>
  <c r="N2655" i="3" a="1"/>
  <c r="N2655" i="3" s="1"/>
  <c r="M2655" i="3"/>
  <c r="L2655" i="3"/>
  <c r="K2655" i="3"/>
  <c r="G2655" i="3"/>
  <c r="C2655" i="3"/>
  <c r="D2655" i="3" s="1"/>
  <c r="N2654" i="3" a="1"/>
  <c r="N2654" i="3" s="1"/>
  <c r="M2654" i="3"/>
  <c r="L2654" i="3"/>
  <c r="K2654" i="3"/>
  <c r="G2654" i="3"/>
  <c r="C2654" i="3"/>
  <c r="D2654" i="3" s="1"/>
  <c r="N2653" i="3" a="1"/>
  <c r="N2653" i="3" s="1"/>
  <c r="M2653" i="3"/>
  <c r="L2653" i="3"/>
  <c r="K2653" i="3"/>
  <c r="G2653" i="3"/>
  <c r="C2653" i="3"/>
  <c r="D2653" i="3" s="1"/>
  <c r="N2652" i="3" a="1"/>
  <c r="N2652" i="3" s="1"/>
  <c r="M2652" i="3"/>
  <c r="L2652" i="3"/>
  <c r="K2652" i="3"/>
  <c r="G2652" i="3"/>
  <c r="C2652" i="3"/>
  <c r="D2652" i="3" s="1"/>
  <c r="N2651" i="3" a="1"/>
  <c r="N2651" i="3" s="1"/>
  <c r="M2651" i="3"/>
  <c r="L2651" i="3"/>
  <c r="K2651" i="3"/>
  <c r="G2651" i="3"/>
  <c r="C2651" i="3"/>
  <c r="D2651" i="3" s="1"/>
  <c r="N2650" i="3" a="1"/>
  <c r="N2650" i="3" s="1"/>
  <c r="M2650" i="3"/>
  <c r="L2650" i="3"/>
  <c r="K2650" i="3"/>
  <c r="G2650" i="3"/>
  <c r="C2650" i="3"/>
  <c r="D2650" i="3" s="1"/>
  <c r="N2649" i="3" a="1"/>
  <c r="N2649" i="3" s="1"/>
  <c r="M2649" i="3"/>
  <c r="L2649" i="3"/>
  <c r="K2649" i="3"/>
  <c r="G2649" i="3"/>
  <c r="C2649" i="3"/>
  <c r="D2649" i="3" s="1"/>
  <c r="N2648" i="3" a="1"/>
  <c r="N2648" i="3" s="1"/>
  <c r="M2648" i="3"/>
  <c r="L2648" i="3"/>
  <c r="K2648" i="3"/>
  <c r="G2648" i="3"/>
  <c r="C2648" i="3"/>
  <c r="D2648" i="3" s="1"/>
  <c r="N2647" i="3" a="1"/>
  <c r="N2647" i="3" s="1"/>
  <c r="M2647" i="3"/>
  <c r="L2647" i="3"/>
  <c r="K2647" i="3"/>
  <c r="G2647" i="3"/>
  <c r="C2647" i="3"/>
  <c r="D2647" i="3" s="1"/>
  <c r="N2646" i="3" a="1"/>
  <c r="N2646" i="3" s="1"/>
  <c r="M2646" i="3"/>
  <c r="L2646" i="3"/>
  <c r="K2646" i="3"/>
  <c r="G2646" i="3"/>
  <c r="C2646" i="3"/>
  <c r="D2646" i="3" s="1"/>
  <c r="N2645" i="3" a="1"/>
  <c r="N2645" i="3" s="1"/>
  <c r="M2645" i="3"/>
  <c r="L2645" i="3"/>
  <c r="K2645" i="3"/>
  <c r="G2645" i="3"/>
  <c r="C2645" i="3"/>
  <c r="D2645" i="3" s="1"/>
  <c r="N2644" i="3" a="1"/>
  <c r="N2644" i="3" s="1"/>
  <c r="M2644" i="3"/>
  <c r="L2644" i="3"/>
  <c r="K2644" i="3"/>
  <c r="G2644" i="3"/>
  <c r="C2644" i="3"/>
  <c r="D2644" i="3" s="1"/>
  <c r="N2643" i="3" a="1"/>
  <c r="N2643" i="3" s="1"/>
  <c r="M2643" i="3"/>
  <c r="L2643" i="3"/>
  <c r="K2643" i="3"/>
  <c r="G2643" i="3"/>
  <c r="C2643" i="3"/>
  <c r="D2643" i="3" s="1"/>
  <c r="N2642" i="3" a="1"/>
  <c r="N2642" i="3" s="1"/>
  <c r="M2642" i="3"/>
  <c r="L2642" i="3"/>
  <c r="K2642" i="3"/>
  <c r="G2642" i="3"/>
  <c r="C2642" i="3"/>
  <c r="D2642" i="3" s="1"/>
  <c r="N2641" i="3" a="1"/>
  <c r="N2641" i="3" s="1"/>
  <c r="M2641" i="3"/>
  <c r="L2641" i="3"/>
  <c r="K2641" i="3"/>
  <c r="G2641" i="3"/>
  <c r="C2641" i="3"/>
  <c r="D2641" i="3" s="1"/>
  <c r="N2640" i="3" a="1"/>
  <c r="N2640" i="3" s="1"/>
  <c r="M2640" i="3"/>
  <c r="L2640" i="3"/>
  <c r="K2640" i="3"/>
  <c r="G2640" i="3"/>
  <c r="C2640" i="3"/>
  <c r="D2640" i="3" s="1"/>
  <c r="N2639" i="3" a="1"/>
  <c r="N2639" i="3" s="1"/>
  <c r="M2639" i="3"/>
  <c r="L2639" i="3"/>
  <c r="K2639" i="3"/>
  <c r="G2639" i="3"/>
  <c r="C2639" i="3"/>
  <c r="D2639" i="3" s="1"/>
  <c r="N2638" i="3" a="1"/>
  <c r="N2638" i="3" s="1"/>
  <c r="M2638" i="3"/>
  <c r="L2638" i="3"/>
  <c r="K2638" i="3"/>
  <c r="G2638" i="3"/>
  <c r="C2638" i="3"/>
  <c r="D2638" i="3" s="1"/>
  <c r="N2637" i="3" a="1"/>
  <c r="N2637" i="3" s="1"/>
  <c r="M2637" i="3"/>
  <c r="L2637" i="3"/>
  <c r="K2637" i="3"/>
  <c r="G2637" i="3"/>
  <c r="C2637" i="3"/>
  <c r="D2637" i="3" s="1"/>
  <c r="N2636" i="3" a="1"/>
  <c r="N2636" i="3" s="1"/>
  <c r="M2636" i="3"/>
  <c r="L2636" i="3"/>
  <c r="K2636" i="3"/>
  <c r="G2636" i="3"/>
  <c r="C2636" i="3"/>
  <c r="D2636" i="3" s="1"/>
  <c r="N2635" i="3" a="1"/>
  <c r="N2635" i="3" s="1"/>
  <c r="M2635" i="3"/>
  <c r="L2635" i="3"/>
  <c r="K2635" i="3"/>
  <c r="G2635" i="3"/>
  <c r="C2635" i="3"/>
  <c r="D2635" i="3" s="1"/>
  <c r="N2634" i="3" a="1"/>
  <c r="N2634" i="3" s="1"/>
  <c r="M2634" i="3"/>
  <c r="L2634" i="3"/>
  <c r="K2634" i="3"/>
  <c r="G2634" i="3"/>
  <c r="C2634" i="3"/>
  <c r="D2634" i="3" s="1"/>
  <c r="N2633" i="3" a="1"/>
  <c r="N2633" i="3" s="1"/>
  <c r="M2633" i="3"/>
  <c r="L2633" i="3"/>
  <c r="K2633" i="3"/>
  <c r="G2633" i="3"/>
  <c r="C2633" i="3"/>
  <c r="D2633" i="3" s="1"/>
  <c r="N2632" i="3" a="1"/>
  <c r="N2632" i="3" s="1"/>
  <c r="M2632" i="3"/>
  <c r="L2632" i="3"/>
  <c r="K2632" i="3"/>
  <c r="G2632" i="3"/>
  <c r="C2632" i="3"/>
  <c r="D2632" i="3" s="1"/>
  <c r="N2631" i="3" a="1"/>
  <c r="N2631" i="3" s="1"/>
  <c r="M2631" i="3"/>
  <c r="L2631" i="3"/>
  <c r="K2631" i="3"/>
  <c r="G2631" i="3"/>
  <c r="C2631" i="3"/>
  <c r="D2631" i="3" s="1"/>
  <c r="N2630" i="3" a="1"/>
  <c r="N2630" i="3" s="1"/>
  <c r="M2630" i="3"/>
  <c r="L2630" i="3"/>
  <c r="K2630" i="3"/>
  <c r="G2630" i="3"/>
  <c r="C2630" i="3"/>
  <c r="D2630" i="3" s="1"/>
  <c r="N2629" i="3" a="1"/>
  <c r="N2629" i="3" s="1"/>
  <c r="M2629" i="3"/>
  <c r="L2629" i="3"/>
  <c r="K2629" i="3"/>
  <c r="G2629" i="3"/>
  <c r="C2629" i="3"/>
  <c r="D2629" i="3" s="1"/>
  <c r="N2628" i="3" a="1"/>
  <c r="N2628" i="3" s="1"/>
  <c r="M2628" i="3"/>
  <c r="L2628" i="3"/>
  <c r="K2628" i="3"/>
  <c r="G2628" i="3"/>
  <c r="C2628" i="3"/>
  <c r="D2628" i="3" s="1"/>
  <c r="N2627" i="3" a="1"/>
  <c r="N2627" i="3" s="1"/>
  <c r="M2627" i="3"/>
  <c r="L2627" i="3"/>
  <c r="K2627" i="3"/>
  <c r="G2627" i="3"/>
  <c r="C2627" i="3"/>
  <c r="D2627" i="3" s="1"/>
  <c r="N2626" i="3" a="1"/>
  <c r="N2626" i="3" s="1"/>
  <c r="M2626" i="3"/>
  <c r="L2626" i="3"/>
  <c r="K2626" i="3"/>
  <c r="G2626" i="3"/>
  <c r="C2626" i="3"/>
  <c r="D2626" i="3" s="1"/>
  <c r="N2625" i="3" a="1"/>
  <c r="N2625" i="3" s="1"/>
  <c r="M2625" i="3"/>
  <c r="L2625" i="3"/>
  <c r="K2625" i="3"/>
  <c r="G2625" i="3"/>
  <c r="C2625" i="3"/>
  <c r="D2625" i="3" s="1"/>
  <c r="N2624" i="3" a="1"/>
  <c r="N2624" i="3" s="1"/>
  <c r="M2624" i="3"/>
  <c r="L2624" i="3"/>
  <c r="K2624" i="3"/>
  <c r="G2624" i="3"/>
  <c r="C2624" i="3"/>
  <c r="D2624" i="3" s="1"/>
  <c r="N2623" i="3" a="1"/>
  <c r="N2623" i="3" s="1"/>
  <c r="M2623" i="3"/>
  <c r="L2623" i="3"/>
  <c r="K2623" i="3"/>
  <c r="G2623" i="3"/>
  <c r="C2623" i="3"/>
  <c r="D2623" i="3" s="1"/>
  <c r="N2622" i="3" a="1"/>
  <c r="N2622" i="3" s="1"/>
  <c r="M2622" i="3"/>
  <c r="L2622" i="3"/>
  <c r="K2622" i="3"/>
  <c r="G2622" i="3"/>
  <c r="C2622" i="3"/>
  <c r="D2622" i="3" s="1"/>
  <c r="N2621" i="3" a="1"/>
  <c r="N2621" i="3" s="1"/>
  <c r="M2621" i="3"/>
  <c r="L2621" i="3"/>
  <c r="K2621" i="3"/>
  <c r="G2621" i="3"/>
  <c r="C2621" i="3"/>
  <c r="D2621" i="3" s="1"/>
  <c r="N2620" i="3" a="1"/>
  <c r="N2620" i="3" s="1"/>
  <c r="M2620" i="3"/>
  <c r="L2620" i="3"/>
  <c r="K2620" i="3"/>
  <c r="G2620" i="3"/>
  <c r="C2620" i="3"/>
  <c r="D2620" i="3" s="1"/>
  <c r="N2619" i="3" a="1"/>
  <c r="N2619" i="3" s="1"/>
  <c r="M2619" i="3"/>
  <c r="L2619" i="3"/>
  <c r="K2619" i="3"/>
  <c r="G2619" i="3"/>
  <c r="C2619" i="3"/>
  <c r="D2619" i="3" s="1"/>
  <c r="N2618" i="3" a="1"/>
  <c r="N2618" i="3" s="1"/>
  <c r="M2618" i="3"/>
  <c r="L2618" i="3"/>
  <c r="K2618" i="3"/>
  <c r="G2618" i="3"/>
  <c r="C2618" i="3"/>
  <c r="D2618" i="3" s="1"/>
  <c r="N2617" i="3" a="1"/>
  <c r="N2617" i="3" s="1"/>
  <c r="M2617" i="3"/>
  <c r="L2617" i="3"/>
  <c r="K2617" i="3"/>
  <c r="G2617" i="3"/>
  <c r="C2617" i="3"/>
  <c r="D2617" i="3" s="1"/>
  <c r="N2616" i="3" a="1"/>
  <c r="N2616" i="3" s="1"/>
  <c r="M2616" i="3"/>
  <c r="L2616" i="3"/>
  <c r="K2616" i="3"/>
  <c r="G2616" i="3"/>
  <c r="C2616" i="3"/>
  <c r="D2616" i="3" s="1"/>
  <c r="N2615" i="3" a="1"/>
  <c r="N2615" i="3" s="1"/>
  <c r="M2615" i="3"/>
  <c r="L2615" i="3"/>
  <c r="K2615" i="3"/>
  <c r="G2615" i="3"/>
  <c r="C2615" i="3"/>
  <c r="D2615" i="3" s="1"/>
  <c r="N2614" i="3" a="1"/>
  <c r="N2614" i="3" s="1"/>
  <c r="M2614" i="3"/>
  <c r="L2614" i="3"/>
  <c r="K2614" i="3"/>
  <c r="G2614" i="3"/>
  <c r="C2614" i="3"/>
  <c r="D2614" i="3" s="1"/>
  <c r="N2613" i="3" a="1"/>
  <c r="N2613" i="3" s="1"/>
  <c r="M2613" i="3"/>
  <c r="L2613" i="3"/>
  <c r="K2613" i="3"/>
  <c r="G2613" i="3"/>
  <c r="C2613" i="3"/>
  <c r="D2613" i="3" s="1"/>
  <c r="N2612" i="3" a="1"/>
  <c r="N2612" i="3" s="1"/>
  <c r="M2612" i="3"/>
  <c r="L2612" i="3"/>
  <c r="K2612" i="3"/>
  <c r="G2612" i="3"/>
  <c r="C2612" i="3"/>
  <c r="D2612" i="3" s="1"/>
  <c r="N2611" i="3" a="1"/>
  <c r="N2611" i="3" s="1"/>
  <c r="M2611" i="3"/>
  <c r="L2611" i="3"/>
  <c r="K2611" i="3"/>
  <c r="G2611" i="3"/>
  <c r="C2611" i="3"/>
  <c r="D2611" i="3" s="1"/>
  <c r="N2610" i="3" a="1"/>
  <c r="N2610" i="3" s="1"/>
  <c r="M2610" i="3"/>
  <c r="L2610" i="3"/>
  <c r="K2610" i="3"/>
  <c r="G2610" i="3"/>
  <c r="C2610" i="3"/>
  <c r="D2610" i="3" s="1"/>
  <c r="N2609" i="3" a="1"/>
  <c r="N2609" i="3" s="1"/>
  <c r="M2609" i="3"/>
  <c r="L2609" i="3"/>
  <c r="K2609" i="3"/>
  <c r="G2609" i="3"/>
  <c r="C2609" i="3"/>
  <c r="D2609" i="3" s="1"/>
  <c r="N2608" i="3" a="1"/>
  <c r="N2608" i="3" s="1"/>
  <c r="M2608" i="3"/>
  <c r="L2608" i="3"/>
  <c r="K2608" i="3"/>
  <c r="G2608" i="3"/>
  <c r="C2608" i="3"/>
  <c r="D2608" i="3" s="1"/>
  <c r="N2607" i="3" a="1"/>
  <c r="N2607" i="3" s="1"/>
  <c r="M2607" i="3"/>
  <c r="L2607" i="3"/>
  <c r="K2607" i="3"/>
  <c r="G2607" i="3"/>
  <c r="C2607" i="3"/>
  <c r="D2607" i="3" s="1"/>
  <c r="N2606" i="3" a="1"/>
  <c r="N2606" i="3" s="1"/>
  <c r="M2606" i="3"/>
  <c r="L2606" i="3"/>
  <c r="K2606" i="3"/>
  <c r="G2606" i="3"/>
  <c r="C2606" i="3"/>
  <c r="D2606" i="3" s="1"/>
  <c r="N2605" i="3" a="1"/>
  <c r="N2605" i="3" s="1"/>
  <c r="M2605" i="3"/>
  <c r="L2605" i="3"/>
  <c r="K2605" i="3"/>
  <c r="G2605" i="3"/>
  <c r="C2605" i="3"/>
  <c r="D2605" i="3" s="1"/>
  <c r="N2604" i="3" a="1"/>
  <c r="N2604" i="3" s="1"/>
  <c r="M2604" i="3"/>
  <c r="L2604" i="3"/>
  <c r="K2604" i="3"/>
  <c r="G2604" i="3"/>
  <c r="C2604" i="3"/>
  <c r="D2604" i="3" s="1"/>
  <c r="N2603" i="3" a="1"/>
  <c r="N2603" i="3" s="1"/>
  <c r="M2603" i="3"/>
  <c r="L2603" i="3"/>
  <c r="K2603" i="3"/>
  <c r="G2603" i="3"/>
  <c r="C2603" i="3"/>
  <c r="D2603" i="3" s="1"/>
  <c r="N2602" i="3" a="1"/>
  <c r="N2602" i="3" s="1"/>
  <c r="M2602" i="3"/>
  <c r="L2602" i="3"/>
  <c r="K2602" i="3"/>
  <c r="G2602" i="3"/>
  <c r="C2602" i="3"/>
  <c r="D2602" i="3" s="1"/>
  <c r="N2601" i="3" a="1"/>
  <c r="N2601" i="3" s="1"/>
  <c r="M2601" i="3"/>
  <c r="L2601" i="3"/>
  <c r="K2601" i="3"/>
  <c r="G2601" i="3"/>
  <c r="C2601" i="3"/>
  <c r="D2601" i="3" s="1"/>
  <c r="N2600" i="3" a="1"/>
  <c r="N2600" i="3" s="1"/>
  <c r="M2600" i="3"/>
  <c r="L2600" i="3"/>
  <c r="K2600" i="3"/>
  <c r="G2600" i="3"/>
  <c r="C2600" i="3"/>
  <c r="D2600" i="3" s="1"/>
  <c r="N2599" i="3" a="1"/>
  <c r="N2599" i="3" s="1"/>
  <c r="M2599" i="3"/>
  <c r="L2599" i="3"/>
  <c r="K2599" i="3"/>
  <c r="G2599" i="3"/>
  <c r="C2599" i="3"/>
  <c r="D2599" i="3" s="1"/>
  <c r="N2598" i="3" a="1"/>
  <c r="N2598" i="3" s="1"/>
  <c r="M2598" i="3"/>
  <c r="L2598" i="3"/>
  <c r="K2598" i="3"/>
  <c r="G2598" i="3"/>
  <c r="C2598" i="3"/>
  <c r="D2598" i="3" s="1"/>
  <c r="N2597" i="3" a="1"/>
  <c r="N2597" i="3" s="1"/>
  <c r="M2597" i="3"/>
  <c r="L2597" i="3"/>
  <c r="K2597" i="3"/>
  <c r="G2597" i="3"/>
  <c r="C2597" i="3"/>
  <c r="D2597" i="3" s="1"/>
  <c r="N2596" i="3" a="1"/>
  <c r="N2596" i="3" s="1"/>
  <c r="M2596" i="3"/>
  <c r="L2596" i="3"/>
  <c r="K2596" i="3"/>
  <c r="G2596" i="3"/>
  <c r="C2596" i="3"/>
  <c r="D2596" i="3" s="1"/>
  <c r="N2595" i="3" a="1"/>
  <c r="N2595" i="3" s="1"/>
  <c r="M2595" i="3"/>
  <c r="L2595" i="3"/>
  <c r="K2595" i="3"/>
  <c r="G2595" i="3"/>
  <c r="C2595" i="3"/>
  <c r="D2595" i="3" s="1"/>
  <c r="N2594" i="3" a="1"/>
  <c r="N2594" i="3" s="1"/>
  <c r="M2594" i="3"/>
  <c r="L2594" i="3"/>
  <c r="K2594" i="3"/>
  <c r="G2594" i="3"/>
  <c r="C2594" i="3"/>
  <c r="D2594" i="3" s="1"/>
  <c r="N2593" i="3" a="1"/>
  <c r="N2593" i="3" s="1"/>
  <c r="M2593" i="3"/>
  <c r="L2593" i="3"/>
  <c r="K2593" i="3"/>
  <c r="G2593" i="3"/>
  <c r="C2593" i="3"/>
  <c r="D2593" i="3" s="1"/>
  <c r="N2592" i="3" a="1"/>
  <c r="N2592" i="3" s="1"/>
  <c r="M2592" i="3"/>
  <c r="L2592" i="3"/>
  <c r="K2592" i="3"/>
  <c r="G2592" i="3"/>
  <c r="C2592" i="3"/>
  <c r="D2592" i="3" s="1"/>
  <c r="N2591" i="3" a="1"/>
  <c r="N2591" i="3" s="1"/>
  <c r="M2591" i="3"/>
  <c r="L2591" i="3"/>
  <c r="K2591" i="3"/>
  <c r="G2591" i="3"/>
  <c r="C2591" i="3"/>
  <c r="D2591" i="3" s="1"/>
  <c r="N2590" i="3" a="1"/>
  <c r="N2590" i="3" s="1"/>
  <c r="M2590" i="3"/>
  <c r="L2590" i="3"/>
  <c r="K2590" i="3"/>
  <c r="G2590" i="3"/>
  <c r="C2590" i="3"/>
  <c r="D2590" i="3" s="1"/>
  <c r="N2589" i="3" a="1"/>
  <c r="N2589" i="3" s="1"/>
  <c r="M2589" i="3"/>
  <c r="L2589" i="3"/>
  <c r="K2589" i="3"/>
  <c r="G2589" i="3"/>
  <c r="C2589" i="3"/>
  <c r="D2589" i="3" s="1"/>
  <c r="N2588" i="3" a="1"/>
  <c r="N2588" i="3" s="1"/>
  <c r="M2588" i="3"/>
  <c r="L2588" i="3"/>
  <c r="K2588" i="3"/>
  <c r="G2588" i="3"/>
  <c r="C2588" i="3"/>
  <c r="D2588" i="3" s="1"/>
  <c r="N2587" i="3" a="1"/>
  <c r="N2587" i="3" s="1"/>
  <c r="M2587" i="3"/>
  <c r="L2587" i="3"/>
  <c r="K2587" i="3"/>
  <c r="G2587" i="3"/>
  <c r="C2587" i="3"/>
  <c r="D2587" i="3" s="1"/>
  <c r="N2586" i="3" a="1"/>
  <c r="N2586" i="3" s="1"/>
  <c r="M2586" i="3"/>
  <c r="L2586" i="3"/>
  <c r="K2586" i="3"/>
  <c r="G2586" i="3"/>
  <c r="C2586" i="3"/>
  <c r="D2586" i="3" s="1"/>
  <c r="N2585" i="3" a="1"/>
  <c r="N2585" i="3" s="1"/>
  <c r="M2585" i="3"/>
  <c r="L2585" i="3"/>
  <c r="K2585" i="3"/>
  <c r="G2585" i="3"/>
  <c r="C2585" i="3"/>
  <c r="D2585" i="3" s="1"/>
  <c r="N2584" i="3" a="1"/>
  <c r="N2584" i="3" s="1"/>
  <c r="M2584" i="3"/>
  <c r="L2584" i="3"/>
  <c r="K2584" i="3"/>
  <c r="G2584" i="3"/>
  <c r="C2584" i="3"/>
  <c r="D2584" i="3" s="1"/>
  <c r="N2583" i="3" a="1"/>
  <c r="N2583" i="3" s="1"/>
  <c r="M2583" i="3"/>
  <c r="L2583" i="3"/>
  <c r="K2583" i="3"/>
  <c r="G2583" i="3"/>
  <c r="C2583" i="3"/>
  <c r="D2583" i="3" s="1"/>
  <c r="N2582" i="3" a="1"/>
  <c r="N2582" i="3" s="1"/>
  <c r="M2582" i="3"/>
  <c r="L2582" i="3"/>
  <c r="K2582" i="3"/>
  <c r="G2582" i="3"/>
  <c r="C2582" i="3"/>
  <c r="D2582" i="3" s="1"/>
  <c r="N2581" i="3" a="1"/>
  <c r="N2581" i="3" s="1"/>
  <c r="M2581" i="3"/>
  <c r="L2581" i="3"/>
  <c r="K2581" i="3"/>
  <c r="G2581" i="3"/>
  <c r="C2581" i="3"/>
  <c r="D2581" i="3" s="1"/>
  <c r="N2580" i="3" a="1"/>
  <c r="N2580" i="3" s="1"/>
  <c r="M2580" i="3"/>
  <c r="L2580" i="3"/>
  <c r="K2580" i="3"/>
  <c r="G2580" i="3"/>
  <c r="C2580" i="3"/>
  <c r="D2580" i="3" s="1"/>
  <c r="N2579" i="3" a="1"/>
  <c r="N2579" i="3" s="1"/>
  <c r="M2579" i="3"/>
  <c r="L2579" i="3"/>
  <c r="K2579" i="3"/>
  <c r="G2579" i="3"/>
  <c r="C2579" i="3"/>
  <c r="D2579" i="3" s="1"/>
  <c r="N2578" i="3" a="1"/>
  <c r="N2578" i="3" s="1"/>
  <c r="M2578" i="3"/>
  <c r="L2578" i="3"/>
  <c r="K2578" i="3"/>
  <c r="G2578" i="3"/>
  <c r="C2578" i="3"/>
  <c r="D2578" i="3" s="1"/>
  <c r="N2577" i="3" a="1"/>
  <c r="N2577" i="3" s="1"/>
  <c r="M2577" i="3"/>
  <c r="L2577" i="3"/>
  <c r="K2577" i="3"/>
  <c r="G2577" i="3"/>
  <c r="C2577" i="3"/>
  <c r="D2577" i="3" s="1"/>
  <c r="N2576" i="3" a="1"/>
  <c r="N2576" i="3" s="1"/>
  <c r="M2576" i="3"/>
  <c r="L2576" i="3"/>
  <c r="K2576" i="3"/>
  <c r="G2576" i="3"/>
  <c r="C2576" i="3"/>
  <c r="D2576" i="3" s="1"/>
  <c r="N2575" i="3" a="1"/>
  <c r="N2575" i="3" s="1"/>
  <c r="M2575" i="3"/>
  <c r="L2575" i="3"/>
  <c r="K2575" i="3"/>
  <c r="G2575" i="3"/>
  <c r="C2575" i="3"/>
  <c r="D2575" i="3" s="1"/>
  <c r="N2574" i="3" a="1"/>
  <c r="N2574" i="3" s="1"/>
  <c r="M2574" i="3"/>
  <c r="L2574" i="3"/>
  <c r="K2574" i="3"/>
  <c r="G2574" i="3"/>
  <c r="C2574" i="3"/>
  <c r="D2574" i="3" s="1"/>
  <c r="N2573" i="3" a="1"/>
  <c r="N2573" i="3" s="1"/>
  <c r="M2573" i="3"/>
  <c r="L2573" i="3"/>
  <c r="K2573" i="3"/>
  <c r="G2573" i="3"/>
  <c r="C2573" i="3"/>
  <c r="D2573" i="3" s="1"/>
  <c r="N2572" i="3" a="1"/>
  <c r="N2572" i="3" s="1"/>
  <c r="M2572" i="3"/>
  <c r="L2572" i="3"/>
  <c r="K2572" i="3"/>
  <c r="G2572" i="3"/>
  <c r="C2572" i="3"/>
  <c r="D2572" i="3" s="1"/>
  <c r="N2571" i="3" a="1"/>
  <c r="N2571" i="3" s="1"/>
  <c r="M2571" i="3"/>
  <c r="L2571" i="3"/>
  <c r="K2571" i="3"/>
  <c r="G2571" i="3"/>
  <c r="C2571" i="3"/>
  <c r="D2571" i="3" s="1"/>
  <c r="N2570" i="3" a="1"/>
  <c r="N2570" i="3" s="1"/>
  <c r="M2570" i="3"/>
  <c r="L2570" i="3"/>
  <c r="K2570" i="3"/>
  <c r="G2570" i="3"/>
  <c r="C2570" i="3"/>
  <c r="D2570" i="3" s="1"/>
  <c r="N2569" i="3" a="1"/>
  <c r="N2569" i="3" s="1"/>
  <c r="M2569" i="3"/>
  <c r="L2569" i="3"/>
  <c r="K2569" i="3"/>
  <c r="G2569" i="3"/>
  <c r="C2569" i="3"/>
  <c r="D2569" i="3" s="1"/>
  <c r="N2568" i="3" a="1"/>
  <c r="N2568" i="3" s="1"/>
  <c r="M2568" i="3"/>
  <c r="L2568" i="3"/>
  <c r="K2568" i="3"/>
  <c r="G2568" i="3"/>
  <c r="C2568" i="3"/>
  <c r="D2568" i="3" s="1"/>
  <c r="N2567" i="3" a="1"/>
  <c r="N2567" i="3" s="1"/>
  <c r="M2567" i="3"/>
  <c r="L2567" i="3"/>
  <c r="K2567" i="3"/>
  <c r="G2567" i="3"/>
  <c r="C2567" i="3"/>
  <c r="D2567" i="3" s="1"/>
  <c r="N2566" i="3" a="1"/>
  <c r="N2566" i="3" s="1"/>
  <c r="M2566" i="3"/>
  <c r="L2566" i="3"/>
  <c r="K2566" i="3"/>
  <c r="G2566" i="3"/>
  <c r="C2566" i="3"/>
  <c r="D2566" i="3" s="1"/>
  <c r="N2565" i="3" a="1"/>
  <c r="N2565" i="3" s="1"/>
  <c r="M2565" i="3"/>
  <c r="L2565" i="3"/>
  <c r="K2565" i="3"/>
  <c r="G2565" i="3"/>
  <c r="C2565" i="3"/>
  <c r="D2565" i="3" s="1"/>
  <c r="N2564" i="3" a="1"/>
  <c r="N2564" i="3" s="1"/>
  <c r="M2564" i="3"/>
  <c r="L2564" i="3"/>
  <c r="K2564" i="3"/>
  <c r="G2564" i="3"/>
  <c r="C2564" i="3"/>
  <c r="D2564" i="3" s="1"/>
  <c r="N2563" i="3" a="1"/>
  <c r="N2563" i="3" s="1"/>
  <c r="M2563" i="3"/>
  <c r="L2563" i="3"/>
  <c r="K2563" i="3"/>
  <c r="G2563" i="3"/>
  <c r="C2563" i="3"/>
  <c r="D2563" i="3" s="1"/>
  <c r="N2562" i="3" a="1"/>
  <c r="N2562" i="3" s="1"/>
  <c r="M2562" i="3"/>
  <c r="L2562" i="3"/>
  <c r="K2562" i="3"/>
  <c r="G2562" i="3"/>
  <c r="C2562" i="3"/>
  <c r="D2562" i="3" s="1"/>
  <c r="N2561" i="3" a="1"/>
  <c r="N2561" i="3" s="1"/>
  <c r="M2561" i="3"/>
  <c r="L2561" i="3"/>
  <c r="K2561" i="3"/>
  <c r="G2561" i="3"/>
  <c r="C2561" i="3"/>
  <c r="D2561" i="3" s="1"/>
  <c r="N2560" i="3" a="1"/>
  <c r="N2560" i="3" s="1"/>
  <c r="M2560" i="3"/>
  <c r="L2560" i="3"/>
  <c r="K2560" i="3"/>
  <c r="G2560" i="3"/>
  <c r="C2560" i="3"/>
  <c r="D2560" i="3" s="1"/>
  <c r="N2559" i="3" a="1"/>
  <c r="N2559" i="3" s="1"/>
  <c r="M2559" i="3"/>
  <c r="L2559" i="3"/>
  <c r="K2559" i="3"/>
  <c r="G2559" i="3"/>
  <c r="C2559" i="3"/>
  <c r="D2559" i="3" s="1"/>
  <c r="N2558" i="3" a="1"/>
  <c r="N2558" i="3" s="1"/>
  <c r="M2558" i="3"/>
  <c r="L2558" i="3"/>
  <c r="K2558" i="3"/>
  <c r="G2558" i="3"/>
  <c r="C2558" i="3"/>
  <c r="D2558" i="3" s="1"/>
  <c r="N2557" i="3" a="1"/>
  <c r="N2557" i="3" s="1"/>
  <c r="M2557" i="3"/>
  <c r="L2557" i="3"/>
  <c r="K2557" i="3"/>
  <c r="G2557" i="3"/>
  <c r="C2557" i="3"/>
  <c r="D2557" i="3" s="1"/>
  <c r="N2556" i="3" a="1"/>
  <c r="N2556" i="3" s="1"/>
  <c r="M2556" i="3"/>
  <c r="L2556" i="3"/>
  <c r="K2556" i="3"/>
  <c r="G2556" i="3"/>
  <c r="C2556" i="3"/>
  <c r="D2556" i="3" s="1"/>
  <c r="N2555" i="3" a="1"/>
  <c r="N2555" i="3" s="1"/>
  <c r="M2555" i="3"/>
  <c r="L2555" i="3"/>
  <c r="K2555" i="3"/>
  <c r="G2555" i="3"/>
  <c r="C2555" i="3"/>
  <c r="D2555" i="3" s="1"/>
  <c r="N2554" i="3" a="1"/>
  <c r="N2554" i="3" s="1"/>
  <c r="M2554" i="3"/>
  <c r="L2554" i="3"/>
  <c r="K2554" i="3"/>
  <c r="G2554" i="3"/>
  <c r="C2554" i="3"/>
  <c r="D2554" i="3" s="1"/>
  <c r="N2553" i="3" a="1"/>
  <c r="N2553" i="3" s="1"/>
  <c r="M2553" i="3"/>
  <c r="L2553" i="3"/>
  <c r="K2553" i="3"/>
  <c r="G2553" i="3"/>
  <c r="C2553" i="3"/>
  <c r="D2553" i="3" s="1"/>
  <c r="N2552" i="3" a="1"/>
  <c r="N2552" i="3" s="1"/>
  <c r="M2552" i="3"/>
  <c r="L2552" i="3"/>
  <c r="K2552" i="3"/>
  <c r="G2552" i="3"/>
  <c r="C2552" i="3"/>
  <c r="D2552" i="3" s="1"/>
  <c r="N2551" i="3" a="1"/>
  <c r="N2551" i="3" s="1"/>
  <c r="M2551" i="3"/>
  <c r="L2551" i="3"/>
  <c r="K2551" i="3"/>
  <c r="G2551" i="3"/>
  <c r="C2551" i="3"/>
  <c r="D2551" i="3" s="1"/>
  <c r="N2550" i="3" a="1"/>
  <c r="N2550" i="3" s="1"/>
  <c r="M2550" i="3"/>
  <c r="L2550" i="3"/>
  <c r="K2550" i="3"/>
  <c r="G2550" i="3"/>
  <c r="C2550" i="3"/>
  <c r="D2550" i="3" s="1"/>
  <c r="N2549" i="3" a="1"/>
  <c r="N2549" i="3" s="1"/>
  <c r="M2549" i="3"/>
  <c r="L2549" i="3"/>
  <c r="K2549" i="3"/>
  <c r="G2549" i="3"/>
  <c r="C2549" i="3"/>
  <c r="D2549" i="3" s="1"/>
  <c r="N2548" i="3" a="1"/>
  <c r="N2548" i="3" s="1"/>
  <c r="M2548" i="3"/>
  <c r="L2548" i="3"/>
  <c r="K2548" i="3"/>
  <c r="G2548" i="3"/>
  <c r="C2548" i="3"/>
  <c r="D2548" i="3" s="1"/>
  <c r="N2547" i="3" a="1"/>
  <c r="N2547" i="3" s="1"/>
  <c r="M2547" i="3"/>
  <c r="L2547" i="3"/>
  <c r="K2547" i="3"/>
  <c r="G2547" i="3"/>
  <c r="C2547" i="3"/>
  <c r="D2547" i="3" s="1"/>
  <c r="N2546" i="3" a="1"/>
  <c r="N2546" i="3" s="1"/>
  <c r="M2546" i="3"/>
  <c r="L2546" i="3"/>
  <c r="K2546" i="3"/>
  <c r="G2546" i="3"/>
  <c r="C2546" i="3"/>
  <c r="D2546" i="3" s="1"/>
  <c r="N2545" i="3" a="1"/>
  <c r="N2545" i="3" s="1"/>
  <c r="M2545" i="3"/>
  <c r="L2545" i="3"/>
  <c r="K2545" i="3"/>
  <c r="G2545" i="3"/>
  <c r="C2545" i="3"/>
  <c r="D2545" i="3" s="1"/>
  <c r="N2544" i="3" a="1"/>
  <c r="N2544" i="3" s="1"/>
  <c r="M2544" i="3"/>
  <c r="L2544" i="3"/>
  <c r="K2544" i="3"/>
  <c r="G2544" i="3"/>
  <c r="C2544" i="3"/>
  <c r="D2544" i="3" s="1"/>
  <c r="N2543" i="3" a="1"/>
  <c r="N2543" i="3" s="1"/>
  <c r="M2543" i="3"/>
  <c r="L2543" i="3"/>
  <c r="K2543" i="3"/>
  <c r="G2543" i="3"/>
  <c r="C2543" i="3"/>
  <c r="D2543" i="3" s="1"/>
  <c r="N2542" i="3" a="1"/>
  <c r="N2542" i="3" s="1"/>
  <c r="M2542" i="3"/>
  <c r="L2542" i="3"/>
  <c r="K2542" i="3"/>
  <c r="G2542" i="3"/>
  <c r="C2542" i="3"/>
  <c r="D2542" i="3" s="1"/>
  <c r="N2541" i="3" a="1"/>
  <c r="N2541" i="3" s="1"/>
  <c r="M2541" i="3"/>
  <c r="L2541" i="3"/>
  <c r="K2541" i="3"/>
  <c r="G2541" i="3"/>
  <c r="C2541" i="3"/>
  <c r="D2541" i="3" s="1"/>
  <c r="N2540" i="3" a="1"/>
  <c r="N2540" i="3" s="1"/>
  <c r="M2540" i="3"/>
  <c r="L2540" i="3"/>
  <c r="K2540" i="3"/>
  <c r="G2540" i="3"/>
  <c r="C2540" i="3"/>
  <c r="D2540" i="3" s="1"/>
  <c r="N2539" i="3" a="1"/>
  <c r="N2539" i="3" s="1"/>
  <c r="M2539" i="3"/>
  <c r="L2539" i="3"/>
  <c r="K2539" i="3"/>
  <c r="G2539" i="3"/>
  <c r="C2539" i="3"/>
  <c r="D2539" i="3" s="1"/>
  <c r="N2538" i="3" a="1"/>
  <c r="N2538" i="3" s="1"/>
  <c r="M2538" i="3"/>
  <c r="L2538" i="3"/>
  <c r="K2538" i="3"/>
  <c r="G2538" i="3"/>
  <c r="C2538" i="3"/>
  <c r="D2538" i="3" s="1"/>
  <c r="N2537" i="3" a="1"/>
  <c r="N2537" i="3" s="1"/>
  <c r="M2537" i="3"/>
  <c r="L2537" i="3"/>
  <c r="K2537" i="3"/>
  <c r="G2537" i="3"/>
  <c r="C2537" i="3"/>
  <c r="D2537" i="3" s="1"/>
  <c r="N2536" i="3" a="1"/>
  <c r="N2536" i="3" s="1"/>
  <c r="M2536" i="3"/>
  <c r="L2536" i="3"/>
  <c r="K2536" i="3"/>
  <c r="G2536" i="3"/>
  <c r="C2536" i="3"/>
  <c r="D2536" i="3" s="1"/>
  <c r="N2535" i="3" a="1"/>
  <c r="N2535" i="3" s="1"/>
  <c r="M2535" i="3"/>
  <c r="L2535" i="3"/>
  <c r="K2535" i="3"/>
  <c r="G2535" i="3"/>
  <c r="C2535" i="3"/>
  <c r="D2535" i="3" s="1"/>
  <c r="N2534" i="3" a="1"/>
  <c r="N2534" i="3" s="1"/>
  <c r="M2534" i="3"/>
  <c r="L2534" i="3"/>
  <c r="K2534" i="3"/>
  <c r="G2534" i="3"/>
  <c r="C2534" i="3"/>
  <c r="D2534" i="3" s="1"/>
  <c r="N2533" i="3" a="1"/>
  <c r="N2533" i="3" s="1"/>
  <c r="M2533" i="3"/>
  <c r="L2533" i="3"/>
  <c r="K2533" i="3"/>
  <c r="G2533" i="3"/>
  <c r="C2533" i="3"/>
  <c r="D2533" i="3" s="1"/>
  <c r="N2532" i="3" a="1"/>
  <c r="N2532" i="3" s="1"/>
  <c r="M2532" i="3"/>
  <c r="L2532" i="3"/>
  <c r="K2532" i="3"/>
  <c r="G2532" i="3"/>
  <c r="C2532" i="3"/>
  <c r="D2532" i="3" s="1"/>
  <c r="N2531" i="3" a="1"/>
  <c r="N2531" i="3" s="1"/>
  <c r="M2531" i="3"/>
  <c r="L2531" i="3"/>
  <c r="K2531" i="3"/>
  <c r="G2531" i="3"/>
  <c r="C2531" i="3"/>
  <c r="D2531" i="3" s="1"/>
  <c r="N2530" i="3" a="1"/>
  <c r="N2530" i="3" s="1"/>
  <c r="M2530" i="3"/>
  <c r="L2530" i="3"/>
  <c r="K2530" i="3"/>
  <c r="G2530" i="3"/>
  <c r="C2530" i="3"/>
  <c r="D2530" i="3" s="1"/>
  <c r="N2529" i="3" a="1"/>
  <c r="N2529" i="3" s="1"/>
  <c r="M2529" i="3"/>
  <c r="L2529" i="3"/>
  <c r="K2529" i="3"/>
  <c r="G2529" i="3"/>
  <c r="C2529" i="3"/>
  <c r="D2529" i="3" s="1"/>
  <c r="N2528" i="3" a="1"/>
  <c r="N2528" i="3" s="1"/>
  <c r="M2528" i="3"/>
  <c r="L2528" i="3"/>
  <c r="K2528" i="3"/>
  <c r="G2528" i="3"/>
  <c r="C2528" i="3"/>
  <c r="D2528" i="3" s="1"/>
  <c r="N2527" i="3" a="1"/>
  <c r="N2527" i="3" s="1"/>
  <c r="M2527" i="3"/>
  <c r="L2527" i="3"/>
  <c r="K2527" i="3"/>
  <c r="G2527" i="3"/>
  <c r="C2527" i="3"/>
  <c r="D2527" i="3" s="1"/>
  <c r="N2526" i="3" a="1"/>
  <c r="N2526" i="3" s="1"/>
  <c r="M2526" i="3"/>
  <c r="L2526" i="3"/>
  <c r="K2526" i="3"/>
  <c r="G2526" i="3"/>
  <c r="C2526" i="3"/>
  <c r="D2526" i="3" s="1"/>
  <c r="N2525" i="3" a="1"/>
  <c r="N2525" i="3" s="1"/>
  <c r="M2525" i="3"/>
  <c r="L2525" i="3"/>
  <c r="K2525" i="3"/>
  <c r="G2525" i="3"/>
  <c r="C2525" i="3"/>
  <c r="D2525" i="3" s="1"/>
  <c r="N2524" i="3" a="1"/>
  <c r="N2524" i="3" s="1"/>
  <c r="M2524" i="3"/>
  <c r="L2524" i="3"/>
  <c r="K2524" i="3"/>
  <c r="G2524" i="3"/>
  <c r="C2524" i="3"/>
  <c r="D2524" i="3" s="1"/>
  <c r="N2523" i="3" a="1"/>
  <c r="N2523" i="3" s="1"/>
  <c r="M2523" i="3"/>
  <c r="L2523" i="3"/>
  <c r="K2523" i="3"/>
  <c r="G2523" i="3"/>
  <c r="C2523" i="3"/>
  <c r="D2523" i="3" s="1"/>
  <c r="N2522" i="3" a="1"/>
  <c r="N2522" i="3" s="1"/>
  <c r="M2522" i="3"/>
  <c r="L2522" i="3"/>
  <c r="K2522" i="3"/>
  <c r="G2522" i="3"/>
  <c r="C2522" i="3"/>
  <c r="D2522" i="3" s="1"/>
  <c r="N2521" i="3" a="1"/>
  <c r="N2521" i="3" s="1"/>
  <c r="M2521" i="3"/>
  <c r="L2521" i="3"/>
  <c r="K2521" i="3"/>
  <c r="G2521" i="3"/>
  <c r="C2521" i="3"/>
  <c r="D2521" i="3" s="1"/>
  <c r="N2520" i="3" a="1"/>
  <c r="N2520" i="3" s="1"/>
  <c r="M2520" i="3"/>
  <c r="L2520" i="3"/>
  <c r="K2520" i="3"/>
  <c r="G2520" i="3"/>
  <c r="C2520" i="3"/>
  <c r="D2520" i="3" s="1"/>
  <c r="N2519" i="3" a="1"/>
  <c r="N2519" i="3" s="1"/>
  <c r="M2519" i="3"/>
  <c r="L2519" i="3"/>
  <c r="K2519" i="3"/>
  <c r="G2519" i="3"/>
  <c r="C2519" i="3"/>
  <c r="D2519" i="3" s="1"/>
  <c r="N2518" i="3" a="1"/>
  <c r="N2518" i="3" s="1"/>
  <c r="M2518" i="3"/>
  <c r="L2518" i="3"/>
  <c r="K2518" i="3"/>
  <c r="G2518" i="3"/>
  <c r="C2518" i="3"/>
  <c r="D2518" i="3" s="1"/>
  <c r="N2517" i="3" a="1"/>
  <c r="N2517" i="3" s="1"/>
  <c r="M2517" i="3"/>
  <c r="L2517" i="3"/>
  <c r="K2517" i="3"/>
  <c r="G2517" i="3"/>
  <c r="C2517" i="3"/>
  <c r="D2517" i="3" s="1"/>
  <c r="N2516" i="3" a="1"/>
  <c r="N2516" i="3" s="1"/>
  <c r="M2516" i="3"/>
  <c r="L2516" i="3"/>
  <c r="K2516" i="3"/>
  <c r="G2516" i="3"/>
  <c r="C2516" i="3"/>
  <c r="D2516" i="3" s="1"/>
  <c r="N2515" i="3" a="1"/>
  <c r="N2515" i="3" s="1"/>
  <c r="M2515" i="3"/>
  <c r="L2515" i="3"/>
  <c r="K2515" i="3"/>
  <c r="G2515" i="3"/>
  <c r="C2515" i="3"/>
  <c r="D2515" i="3" s="1"/>
  <c r="N2514" i="3" a="1"/>
  <c r="N2514" i="3" s="1"/>
  <c r="M2514" i="3"/>
  <c r="L2514" i="3"/>
  <c r="K2514" i="3"/>
  <c r="G2514" i="3"/>
  <c r="C2514" i="3"/>
  <c r="D2514" i="3" s="1"/>
  <c r="N2513" i="3" a="1"/>
  <c r="N2513" i="3" s="1"/>
  <c r="M2513" i="3"/>
  <c r="L2513" i="3"/>
  <c r="K2513" i="3"/>
  <c r="G2513" i="3"/>
  <c r="C2513" i="3"/>
  <c r="D2513" i="3" s="1"/>
  <c r="N2512" i="3" a="1"/>
  <c r="N2512" i="3" s="1"/>
  <c r="M2512" i="3"/>
  <c r="L2512" i="3"/>
  <c r="K2512" i="3"/>
  <c r="G2512" i="3"/>
  <c r="C2512" i="3"/>
  <c r="D2512" i="3" s="1"/>
  <c r="N2511" i="3" a="1"/>
  <c r="N2511" i="3" s="1"/>
  <c r="M2511" i="3"/>
  <c r="L2511" i="3"/>
  <c r="K2511" i="3"/>
  <c r="G2511" i="3"/>
  <c r="C2511" i="3"/>
  <c r="D2511" i="3" s="1"/>
  <c r="N2510" i="3" a="1"/>
  <c r="N2510" i="3" s="1"/>
  <c r="M2510" i="3"/>
  <c r="L2510" i="3"/>
  <c r="K2510" i="3"/>
  <c r="G2510" i="3"/>
  <c r="C2510" i="3"/>
  <c r="D2510" i="3" s="1"/>
  <c r="N2509" i="3" a="1"/>
  <c r="N2509" i="3" s="1"/>
  <c r="M2509" i="3"/>
  <c r="L2509" i="3"/>
  <c r="K2509" i="3"/>
  <c r="G2509" i="3"/>
  <c r="C2509" i="3"/>
  <c r="D2509" i="3" s="1"/>
  <c r="N2508" i="3" a="1"/>
  <c r="N2508" i="3" s="1"/>
  <c r="M2508" i="3"/>
  <c r="L2508" i="3"/>
  <c r="K2508" i="3"/>
  <c r="G2508" i="3"/>
  <c r="C2508" i="3"/>
  <c r="D2508" i="3" s="1"/>
  <c r="N2507" i="3" a="1"/>
  <c r="N2507" i="3" s="1"/>
  <c r="M2507" i="3"/>
  <c r="L2507" i="3"/>
  <c r="K2507" i="3"/>
  <c r="G2507" i="3"/>
  <c r="C2507" i="3"/>
  <c r="D2507" i="3" s="1"/>
  <c r="N2506" i="3" a="1"/>
  <c r="N2506" i="3" s="1"/>
  <c r="M2506" i="3"/>
  <c r="L2506" i="3"/>
  <c r="K2506" i="3"/>
  <c r="G2506" i="3"/>
  <c r="C2506" i="3"/>
  <c r="D2506" i="3" s="1"/>
  <c r="N2505" i="3" a="1"/>
  <c r="N2505" i="3" s="1"/>
  <c r="M2505" i="3"/>
  <c r="L2505" i="3"/>
  <c r="K2505" i="3"/>
  <c r="G2505" i="3"/>
  <c r="C2505" i="3"/>
  <c r="D2505" i="3" s="1"/>
  <c r="N2504" i="3" a="1"/>
  <c r="N2504" i="3" s="1"/>
  <c r="M2504" i="3"/>
  <c r="L2504" i="3"/>
  <c r="K2504" i="3"/>
  <c r="G2504" i="3"/>
  <c r="C2504" i="3"/>
  <c r="D2504" i="3" s="1"/>
  <c r="N2503" i="3" a="1"/>
  <c r="N2503" i="3" s="1"/>
  <c r="M2503" i="3"/>
  <c r="L2503" i="3"/>
  <c r="K2503" i="3"/>
  <c r="G2503" i="3"/>
  <c r="C2503" i="3"/>
  <c r="D2503" i="3" s="1"/>
  <c r="N2502" i="3" a="1"/>
  <c r="N2502" i="3" s="1"/>
  <c r="M2502" i="3"/>
  <c r="L2502" i="3"/>
  <c r="K2502" i="3"/>
  <c r="G2502" i="3"/>
  <c r="C2502" i="3"/>
  <c r="D2502" i="3" s="1"/>
  <c r="N2501" i="3" a="1"/>
  <c r="N2501" i="3" s="1"/>
  <c r="M2501" i="3"/>
  <c r="L2501" i="3"/>
  <c r="K2501" i="3"/>
  <c r="G2501" i="3"/>
  <c r="C2501" i="3"/>
  <c r="D2501" i="3" s="1"/>
  <c r="N2500" i="3" a="1"/>
  <c r="N2500" i="3" s="1"/>
  <c r="M2500" i="3"/>
  <c r="L2500" i="3"/>
  <c r="K2500" i="3"/>
  <c r="G2500" i="3"/>
  <c r="C2500" i="3"/>
  <c r="D2500" i="3" s="1"/>
  <c r="N2499" i="3" a="1"/>
  <c r="N2499" i="3" s="1"/>
  <c r="M2499" i="3"/>
  <c r="L2499" i="3"/>
  <c r="K2499" i="3"/>
  <c r="G2499" i="3"/>
  <c r="C2499" i="3"/>
  <c r="D2499" i="3" s="1"/>
  <c r="N2498" i="3" a="1"/>
  <c r="N2498" i="3" s="1"/>
  <c r="M2498" i="3"/>
  <c r="L2498" i="3"/>
  <c r="K2498" i="3"/>
  <c r="G2498" i="3"/>
  <c r="C2498" i="3"/>
  <c r="D2498" i="3" s="1"/>
  <c r="N2497" i="3" a="1"/>
  <c r="N2497" i="3" s="1"/>
  <c r="M2497" i="3"/>
  <c r="L2497" i="3"/>
  <c r="K2497" i="3"/>
  <c r="G2497" i="3"/>
  <c r="C2497" i="3"/>
  <c r="D2497" i="3" s="1"/>
  <c r="N2496" i="3" a="1"/>
  <c r="N2496" i="3" s="1"/>
  <c r="M2496" i="3"/>
  <c r="L2496" i="3"/>
  <c r="K2496" i="3"/>
  <c r="G2496" i="3"/>
  <c r="C2496" i="3"/>
  <c r="D2496" i="3" s="1"/>
  <c r="N2495" i="3" a="1"/>
  <c r="N2495" i="3" s="1"/>
  <c r="M2495" i="3"/>
  <c r="L2495" i="3"/>
  <c r="K2495" i="3"/>
  <c r="G2495" i="3"/>
  <c r="C2495" i="3"/>
  <c r="D2495" i="3" s="1"/>
  <c r="N2494" i="3" a="1"/>
  <c r="N2494" i="3" s="1"/>
  <c r="M2494" i="3"/>
  <c r="L2494" i="3"/>
  <c r="K2494" i="3"/>
  <c r="G2494" i="3"/>
  <c r="C2494" i="3"/>
  <c r="D2494" i="3" s="1"/>
  <c r="N2493" i="3" a="1"/>
  <c r="N2493" i="3" s="1"/>
  <c r="M2493" i="3"/>
  <c r="L2493" i="3"/>
  <c r="K2493" i="3"/>
  <c r="G2493" i="3"/>
  <c r="C2493" i="3"/>
  <c r="D2493" i="3" s="1"/>
  <c r="N2492" i="3" a="1"/>
  <c r="N2492" i="3" s="1"/>
  <c r="M2492" i="3"/>
  <c r="L2492" i="3"/>
  <c r="K2492" i="3"/>
  <c r="G2492" i="3"/>
  <c r="C2492" i="3"/>
  <c r="D2492" i="3" s="1"/>
  <c r="N2491" i="3" a="1"/>
  <c r="N2491" i="3" s="1"/>
  <c r="M2491" i="3"/>
  <c r="L2491" i="3"/>
  <c r="K2491" i="3"/>
  <c r="G2491" i="3"/>
  <c r="C2491" i="3"/>
  <c r="D2491" i="3" s="1"/>
  <c r="N2490" i="3" a="1"/>
  <c r="N2490" i="3" s="1"/>
  <c r="M2490" i="3"/>
  <c r="L2490" i="3"/>
  <c r="K2490" i="3"/>
  <c r="G2490" i="3"/>
  <c r="C2490" i="3"/>
  <c r="D2490" i="3" s="1"/>
  <c r="N2489" i="3" a="1"/>
  <c r="N2489" i="3" s="1"/>
  <c r="M2489" i="3"/>
  <c r="L2489" i="3"/>
  <c r="K2489" i="3"/>
  <c r="G2489" i="3"/>
  <c r="C2489" i="3"/>
  <c r="D2489" i="3" s="1"/>
  <c r="N2488" i="3" a="1"/>
  <c r="N2488" i="3" s="1"/>
  <c r="M2488" i="3"/>
  <c r="L2488" i="3"/>
  <c r="K2488" i="3"/>
  <c r="G2488" i="3"/>
  <c r="C2488" i="3"/>
  <c r="D2488" i="3" s="1"/>
  <c r="N2487" i="3" a="1"/>
  <c r="N2487" i="3" s="1"/>
  <c r="M2487" i="3"/>
  <c r="L2487" i="3"/>
  <c r="K2487" i="3"/>
  <c r="G2487" i="3"/>
  <c r="C2487" i="3"/>
  <c r="D2487" i="3" s="1"/>
  <c r="N2486" i="3" a="1"/>
  <c r="N2486" i="3" s="1"/>
  <c r="M2486" i="3"/>
  <c r="L2486" i="3"/>
  <c r="K2486" i="3"/>
  <c r="G2486" i="3"/>
  <c r="C2486" i="3"/>
  <c r="D2486" i="3" s="1"/>
  <c r="N2485" i="3" a="1"/>
  <c r="N2485" i="3" s="1"/>
  <c r="M2485" i="3"/>
  <c r="L2485" i="3"/>
  <c r="K2485" i="3"/>
  <c r="G2485" i="3"/>
  <c r="C2485" i="3"/>
  <c r="D2485" i="3" s="1"/>
  <c r="N2484" i="3" a="1"/>
  <c r="N2484" i="3" s="1"/>
  <c r="M2484" i="3"/>
  <c r="L2484" i="3"/>
  <c r="K2484" i="3"/>
  <c r="G2484" i="3"/>
  <c r="C2484" i="3"/>
  <c r="D2484" i="3" s="1"/>
  <c r="N2483" i="3" a="1"/>
  <c r="N2483" i="3" s="1"/>
  <c r="M2483" i="3"/>
  <c r="L2483" i="3"/>
  <c r="K2483" i="3"/>
  <c r="G2483" i="3"/>
  <c r="C2483" i="3"/>
  <c r="D2483" i="3" s="1"/>
  <c r="N2482" i="3" a="1"/>
  <c r="N2482" i="3" s="1"/>
  <c r="M2482" i="3"/>
  <c r="L2482" i="3"/>
  <c r="K2482" i="3"/>
  <c r="G2482" i="3"/>
  <c r="C2482" i="3"/>
  <c r="D2482" i="3" s="1"/>
  <c r="N2481" i="3" a="1"/>
  <c r="N2481" i="3" s="1"/>
  <c r="M2481" i="3"/>
  <c r="L2481" i="3"/>
  <c r="K2481" i="3"/>
  <c r="G2481" i="3"/>
  <c r="C2481" i="3"/>
  <c r="D2481" i="3" s="1"/>
  <c r="N2480" i="3" a="1"/>
  <c r="N2480" i="3" s="1"/>
  <c r="M2480" i="3"/>
  <c r="L2480" i="3"/>
  <c r="K2480" i="3"/>
  <c r="G2480" i="3"/>
  <c r="C2480" i="3"/>
  <c r="D2480" i="3" s="1"/>
  <c r="N2479" i="3" a="1"/>
  <c r="N2479" i="3" s="1"/>
  <c r="M2479" i="3"/>
  <c r="L2479" i="3"/>
  <c r="K2479" i="3"/>
  <c r="G2479" i="3"/>
  <c r="C2479" i="3"/>
  <c r="D2479" i="3" s="1"/>
  <c r="N2478" i="3" a="1"/>
  <c r="N2478" i="3" s="1"/>
  <c r="M2478" i="3"/>
  <c r="L2478" i="3"/>
  <c r="K2478" i="3"/>
  <c r="G2478" i="3"/>
  <c r="C2478" i="3"/>
  <c r="D2478" i="3" s="1"/>
  <c r="N2477" i="3" a="1"/>
  <c r="N2477" i="3" s="1"/>
  <c r="M2477" i="3"/>
  <c r="L2477" i="3"/>
  <c r="K2477" i="3"/>
  <c r="G2477" i="3"/>
  <c r="C2477" i="3"/>
  <c r="D2477" i="3" s="1"/>
  <c r="N2476" i="3" a="1"/>
  <c r="N2476" i="3" s="1"/>
  <c r="M2476" i="3"/>
  <c r="L2476" i="3"/>
  <c r="K2476" i="3"/>
  <c r="G2476" i="3"/>
  <c r="C2476" i="3"/>
  <c r="D2476" i="3" s="1"/>
  <c r="N2475" i="3" a="1"/>
  <c r="N2475" i="3" s="1"/>
  <c r="M2475" i="3"/>
  <c r="L2475" i="3"/>
  <c r="K2475" i="3"/>
  <c r="G2475" i="3"/>
  <c r="C2475" i="3"/>
  <c r="D2475" i="3" s="1"/>
  <c r="N2474" i="3" a="1"/>
  <c r="N2474" i="3" s="1"/>
  <c r="M2474" i="3"/>
  <c r="L2474" i="3"/>
  <c r="K2474" i="3"/>
  <c r="G2474" i="3"/>
  <c r="C2474" i="3"/>
  <c r="D2474" i="3" s="1"/>
  <c r="N2473" i="3" a="1"/>
  <c r="N2473" i="3" s="1"/>
  <c r="M2473" i="3"/>
  <c r="L2473" i="3"/>
  <c r="K2473" i="3"/>
  <c r="G2473" i="3"/>
  <c r="C2473" i="3"/>
  <c r="D2473" i="3" s="1"/>
  <c r="N2472" i="3" a="1"/>
  <c r="N2472" i="3" s="1"/>
  <c r="M2472" i="3"/>
  <c r="L2472" i="3"/>
  <c r="K2472" i="3"/>
  <c r="G2472" i="3"/>
  <c r="C2472" i="3"/>
  <c r="D2472" i="3" s="1"/>
  <c r="N2471" i="3" a="1"/>
  <c r="N2471" i="3" s="1"/>
  <c r="M2471" i="3"/>
  <c r="L2471" i="3"/>
  <c r="K2471" i="3"/>
  <c r="G2471" i="3"/>
  <c r="C2471" i="3"/>
  <c r="D2471" i="3" s="1"/>
  <c r="N2470" i="3" a="1"/>
  <c r="N2470" i="3" s="1"/>
  <c r="M2470" i="3"/>
  <c r="L2470" i="3"/>
  <c r="K2470" i="3"/>
  <c r="G2470" i="3"/>
  <c r="C2470" i="3"/>
  <c r="D2470" i="3" s="1"/>
  <c r="N2469" i="3" a="1"/>
  <c r="N2469" i="3" s="1"/>
  <c r="M2469" i="3"/>
  <c r="L2469" i="3"/>
  <c r="K2469" i="3"/>
  <c r="G2469" i="3"/>
  <c r="C2469" i="3"/>
  <c r="D2469" i="3" s="1"/>
  <c r="N2468" i="3" a="1"/>
  <c r="N2468" i="3" s="1"/>
  <c r="M2468" i="3"/>
  <c r="L2468" i="3"/>
  <c r="K2468" i="3"/>
  <c r="G2468" i="3"/>
  <c r="C2468" i="3"/>
  <c r="D2468" i="3" s="1"/>
  <c r="N2467" i="3" a="1"/>
  <c r="N2467" i="3" s="1"/>
  <c r="M2467" i="3"/>
  <c r="L2467" i="3"/>
  <c r="K2467" i="3"/>
  <c r="G2467" i="3"/>
  <c r="C2467" i="3"/>
  <c r="D2467" i="3" s="1"/>
  <c r="N2466" i="3" a="1"/>
  <c r="N2466" i="3" s="1"/>
  <c r="M2466" i="3"/>
  <c r="L2466" i="3"/>
  <c r="K2466" i="3"/>
  <c r="G2466" i="3"/>
  <c r="C2466" i="3"/>
  <c r="D2466" i="3" s="1"/>
  <c r="N2465" i="3" a="1"/>
  <c r="N2465" i="3" s="1"/>
  <c r="M2465" i="3"/>
  <c r="L2465" i="3"/>
  <c r="K2465" i="3"/>
  <c r="G2465" i="3"/>
  <c r="C2465" i="3"/>
  <c r="D2465" i="3" s="1"/>
  <c r="N2464" i="3" a="1"/>
  <c r="N2464" i="3" s="1"/>
  <c r="M2464" i="3"/>
  <c r="L2464" i="3"/>
  <c r="K2464" i="3"/>
  <c r="G2464" i="3"/>
  <c r="C2464" i="3"/>
  <c r="D2464" i="3" s="1"/>
  <c r="N2463" i="3" a="1"/>
  <c r="N2463" i="3" s="1"/>
  <c r="M2463" i="3"/>
  <c r="L2463" i="3"/>
  <c r="K2463" i="3"/>
  <c r="G2463" i="3"/>
  <c r="C2463" i="3"/>
  <c r="D2463" i="3" s="1"/>
  <c r="N2462" i="3" a="1"/>
  <c r="N2462" i="3" s="1"/>
  <c r="M2462" i="3"/>
  <c r="L2462" i="3"/>
  <c r="K2462" i="3"/>
  <c r="G2462" i="3"/>
  <c r="C2462" i="3"/>
  <c r="D2462" i="3" s="1"/>
  <c r="N2461" i="3" a="1"/>
  <c r="N2461" i="3" s="1"/>
  <c r="M2461" i="3"/>
  <c r="L2461" i="3"/>
  <c r="K2461" i="3"/>
  <c r="G2461" i="3"/>
  <c r="C2461" i="3"/>
  <c r="D2461" i="3" s="1"/>
  <c r="N2460" i="3" a="1"/>
  <c r="N2460" i="3" s="1"/>
  <c r="M2460" i="3"/>
  <c r="L2460" i="3"/>
  <c r="K2460" i="3"/>
  <c r="G2460" i="3"/>
  <c r="C2460" i="3"/>
  <c r="D2460" i="3" s="1"/>
  <c r="N2459" i="3" a="1"/>
  <c r="N2459" i="3" s="1"/>
  <c r="M2459" i="3"/>
  <c r="L2459" i="3"/>
  <c r="K2459" i="3"/>
  <c r="G2459" i="3"/>
  <c r="C2459" i="3"/>
  <c r="D2459" i="3" s="1"/>
  <c r="N2458" i="3" a="1"/>
  <c r="N2458" i="3" s="1"/>
  <c r="M2458" i="3"/>
  <c r="L2458" i="3"/>
  <c r="K2458" i="3"/>
  <c r="G2458" i="3"/>
  <c r="C2458" i="3"/>
  <c r="D2458" i="3" s="1"/>
  <c r="N2457" i="3" a="1"/>
  <c r="N2457" i="3" s="1"/>
  <c r="M2457" i="3"/>
  <c r="L2457" i="3"/>
  <c r="K2457" i="3"/>
  <c r="G2457" i="3"/>
  <c r="C2457" i="3"/>
  <c r="D2457" i="3" s="1"/>
  <c r="N2456" i="3" a="1"/>
  <c r="N2456" i="3" s="1"/>
  <c r="M2456" i="3"/>
  <c r="L2456" i="3"/>
  <c r="K2456" i="3"/>
  <c r="G2456" i="3"/>
  <c r="C2456" i="3"/>
  <c r="D2456" i="3" s="1"/>
  <c r="N2455" i="3" a="1"/>
  <c r="N2455" i="3" s="1"/>
  <c r="M2455" i="3"/>
  <c r="L2455" i="3"/>
  <c r="K2455" i="3"/>
  <c r="G2455" i="3"/>
  <c r="C2455" i="3"/>
  <c r="D2455" i="3" s="1"/>
  <c r="N2454" i="3" a="1"/>
  <c r="N2454" i="3" s="1"/>
  <c r="M2454" i="3"/>
  <c r="L2454" i="3"/>
  <c r="K2454" i="3"/>
  <c r="G2454" i="3"/>
  <c r="C2454" i="3"/>
  <c r="D2454" i="3" s="1"/>
  <c r="N2453" i="3" a="1"/>
  <c r="N2453" i="3" s="1"/>
  <c r="M2453" i="3"/>
  <c r="L2453" i="3"/>
  <c r="K2453" i="3"/>
  <c r="G2453" i="3"/>
  <c r="C2453" i="3"/>
  <c r="D2453" i="3" s="1"/>
  <c r="N2452" i="3" a="1"/>
  <c r="N2452" i="3" s="1"/>
  <c r="M2452" i="3"/>
  <c r="L2452" i="3"/>
  <c r="K2452" i="3"/>
  <c r="G2452" i="3"/>
  <c r="C2452" i="3"/>
  <c r="D2452" i="3" s="1"/>
  <c r="N2451" i="3" a="1"/>
  <c r="N2451" i="3" s="1"/>
  <c r="M2451" i="3"/>
  <c r="L2451" i="3"/>
  <c r="K2451" i="3"/>
  <c r="G2451" i="3"/>
  <c r="C2451" i="3"/>
  <c r="D2451" i="3" s="1"/>
  <c r="N2450" i="3" a="1"/>
  <c r="N2450" i="3" s="1"/>
  <c r="M2450" i="3"/>
  <c r="L2450" i="3"/>
  <c r="K2450" i="3"/>
  <c r="G2450" i="3"/>
  <c r="C2450" i="3"/>
  <c r="D2450" i="3" s="1"/>
  <c r="N2449" i="3" a="1"/>
  <c r="N2449" i="3" s="1"/>
  <c r="M2449" i="3"/>
  <c r="L2449" i="3"/>
  <c r="K2449" i="3"/>
  <c r="G2449" i="3"/>
  <c r="C2449" i="3"/>
  <c r="D2449" i="3" s="1"/>
  <c r="N2448" i="3" a="1"/>
  <c r="N2448" i="3" s="1"/>
  <c r="M2448" i="3"/>
  <c r="L2448" i="3"/>
  <c r="K2448" i="3"/>
  <c r="G2448" i="3"/>
  <c r="C2448" i="3"/>
  <c r="D2448" i="3" s="1"/>
  <c r="N2447" i="3" a="1"/>
  <c r="N2447" i="3" s="1"/>
  <c r="M2447" i="3"/>
  <c r="L2447" i="3"/>
  <c r="K2447" i="3"/>
  <c r="G2447" i="3"/>
  <c r="C2447" i="3"/>
  <c r="D2447" i="3" s="1"/>
  <c r="N2446" i="3" a="1"/>
  <c r="N2446" i="3" s="1"/>
  <c r="M2446" i="3"/>
  <c r="L2446" i="3"/>
  <c r="K2446" i="3"/>
  <c r="G2446" i="3"/>
  <c r="C2446" i="3"/>
  <c r="D2446" i="3" s="1"/>
  <c r="N2445" i="3" a="1"/>
  <c r="N2445" i="3" s="1"/>
  <c r="M2445" i="3"/>
  <c r="L2445" i="3"/>
  <c r="K2445" i="3"/>
  <c r="G2445" i="3"/>
  <c r="C2445" i="3"/>
  <c r="D2445" i="3" s="1"/>
  <c r="N2444" i="3" a="1"/>
  <c r="N2444" i="3" s="1"/>
  <c r="M2444" i="3"/>
  <c r="L2444" i="3"/>
  <c r="K2444" i="3"/>
  <c r="G2444" i="3"/>
  <c r="C2444" i="3"/>
  <c r="D2444" i="3" s="1"/>
  <c r="N2443" i="3" a="1"/>
  <c r="N2443" i="3" s="1"/>
  <c r="M2443" i="3"/>
  <c r="L2443" i="3"/>
  <c r="K2443" i="3"/>
  <c r="G2443" i="3"/>
  <c r="C2443" i="3"/>
  <c r="D2443" i="3" s="1"/>
  <c r="N2442" i="3" a="1"/>
  <c r="N2442" i="3" s="1"/>
  <c r="M2442" i="3"/>
  <c r="L2442" i="3"/>
  <c r="K2442" i="3"/>
  <c r="G2442" i="3"/>
  <c r="C2442" i="3"/>
  <c r="D2442" i="3" s="1"/>
  <c r="N2441" i="3" a="1"/>
  <c r="N2441" i="3" s="1"/>
  <c r="M2441" i="3"/>
  <c r="L2441" i="3"/>
  <c r="K2441" i="3"/>
  <c r="G2441" i="3"/>
  <c r="C2441" i="3"/>
  <c r="D2441" i="3" s="1"/>
  <c r="N2440" i="3" a="1"/>
  <c r="N2440" i="3" s="1"/>
  <c r="M2440" i="3"/>
  <c r="L2440" i="3"/>
  <c r="K2440" i="3"/>
  <c r="G2440" i="3"/>
  <c r="C2440" i="3"/>
  <c r="D2440" i="3" s="1"/>
  <c r="N2439" i="3" a="1"/>
  <c r="N2439" i="3" s="1"/>
  <c r="M2439" i="3"/>
  <c r="L2439" i="3"/>
  <c r="K2439" i="3"/>
  <c r="G2439" i="3"/>
  <c r="C2439" i="3"/>
  <c r="D2439" i="3" s="1"/>
  <c r="N2438" i="3" a="1"/>
  <c r="N2438" i="3" s="1"/>
  <c r="M2438" i="3"/>
  <c r="L2438" i="3"/>
  <c r="K2438" i="3"/>
  <c r="G2438" i="3"/>
  <c r="C2438" i="3"/>
  <c r="D2438" i="3" s="1"/>
  <c r="N2437" i="3" a="1"/>
  <c r="N2437" i="3" s="1"/>
  <c r="M2437" i="3"/>
  <c r="L2437" i="3"/>
  <c r="K2437" i="3"/>
  <c r="G2437" i="3"/>
  <c r="C2437" i="3"/>
  <c r="D2437" i="3" s="1"/>
  <c r="N2436" i="3" a="1"/>
  <c r="N2436" i="3" s="1"/>
  <c r="M2436" i="3"/>
  <c r="L2436" i="3"/>
  <c r="K2436" i="3"/>
  <c r="G2436" i="3"/>
  <c r="C2436" i="3"/>
  <c r="D2436" i="3" s="1"/>
  <c r="N2435" i="3" a="1"/>
  <c r="N2435" i="3" s="1"/>
  <c r="M2435" i="3"/>
  <c r="L2435" i="3"/>
  <c r="K2435" i="3"/>
  <c r="G2435" i="3"/>
  <c r="C2435" i="3"/>
  <c r="D2435" i="3" s="1"/>
  <c r="N2434" i="3" a="1"/>
  <c r="N2434" i="3" s="1"/>
  <c r="M2434" i="3"/>
  <c r="L2434" i="3"/>
  <c r="K2434" i="3"/>
  <c r="G2434" i="3"/>
  <c r="C2434" i="3"/>
  <c r="D2434" i="3" s="1"/>
  <c r="N2433" i="3" a="1"/>
  <c r="N2433" i="3" s="1"/>
  <c r="M2433" i="3"/>
  <c r="L2433" i="3"/>
  <c r="K2433" i="3"/>
  <c r="G2433" i="3"/>
  <c r="C2433" i="3"/>
  <c r="D2433" i="3" s="1"/>
  <c r="N2432" i="3" a="1"/>
  <c r="N2432" i="3" s="1"/>
  <c r="M2432" i="3"/>
  <c r="L2432" i="3"/>
  <c r="K2432" i="3"/>
  <c r="G2432" i="3"/>
  <c r="C2432" i="3"/>
  <c r="D2432" i="3" s="1"/>
  <c r="N2431" i="3" a="1"/>
  <c r="N2431" i="3" s="1"/>
  <c r="M2431" i="3"/>
  <c r="L2431" i="3"/>
  <c r="K2431" i="3"/>
  <c r="G2431" i="3"/>
  <c r="C2431" i="3"/>
  <c r="D2431" i="3" s="1"/>
  <c r="N2430" i="3" a="1"/>
  <c r="N2430" i="3" s="1"/>
  <c r="M2430" i="3"/>
  <c r="L2430" i="3"/>
  <c r="K2430" i="3"/>
  <c r="G2430" i="3"/>
  <c r="C2430" i="3"/>
  <c r="D2430" i="3" s="1"/>
  <c r="N2429" i="3" a="1"/>
  <c r="N2429" i="3" s="1"/>
  <c r="M2429" i="3"/>
  <c r="L2429" i="3"/>
  <c r="K2429" i="3"/>
  <c r="G2429" i="3"/>
  <c r="C2429" i="3"/>
  <c r="D2429" i="3" s="1"/>
  <c r="N2428" i="3" a="1"/>
  <c r="N2428" i="3" s="1"/>
  <c r="M2428" i="3"/>
  <c r="L2428" i="3"/>
  <c r="K2428" i="3"/>
  <c r="G2428" i="3"/>
  <c r="C2428" i="3"/>
  <c r="D2428" i="3" s="1"/>
  <c r="N2427" i="3" a="1"/>
  <c r="N2427" i="3" s="1"/>
  <c r="M2427" i="3"/>
  <c r="L2427" i="3"/>
  <c r="K2427" i="3"/>
  <c r="G2427" i="3"/>
  <c r="C2427" i="3"/>
  <c r="D2427" i="3" s="1"/>
  <c r="N2426" i="3" a="1"/>
  <c r="N2426" i="3" s="1"/>
  <c r="M2426" i="3"/>
  <c r="L2426" i="3"/>
  <c r="K2426" i="3"/>
  <c r="G2426" i="3"/>
  <c r="C2426" i="3"/>
  <c r="D2426" i="3" s="1"/>
  <c r="N2425" i="3" a="1"/>
  <c r="N2425" i="3" s="1"/>
  <c r="M2425" i="3"/>
  <c r="L2425" i="3"/>
  <c r="K2425" i="3"/>
  <c r="G2425" i="3"/>
  <c r="C2425" i="3"/>
  <c r="D2425" i="3" s="1"/>
  <c r="N2424" i="3" a="1"/>
  <c r="N2424" i="3" s="1"/>
  <c r="M2424" i="3"/>
  <c r="L2424" i="3"/>
  <c r="K2424" i="3"/>
  <c r="G2424" i="3"/>
  <c r="C2424" i="3"/>
  <c r="D2424" i="3" s="1"/>
  <c r="N2423" i="3" a="1"/>
  <c r="N2423" i="3" s="1"/>
  <c r="M2423" i="3"/>
  <c r="L2423" i="3"/>
  <c r="K2423" i="3"/>
  <c r="G2423" i="3"/>
  <c r="C2423" i="3"/>
  <c r="D2423" i="3" s="1"/>
  <c r="N2422" i="3" a="1"/>
  <c r="N2422" i="3" s="1"/>
  <c r="M2422" i="3"/>
  <c r="L2422" i="3"/>
  <c r="K2422" i="3"/>
  <c r="G2422" i="3"/>
  <c r="C2422" i="3"/>
  <c r="D2422" i="3" s="1"/>
  <c r="N2421" i="3" a="1"/>
  <c r="N2421" i="3" s="1"/>
  <c r="M2421" i="3"/>
  <c r="L2421" i="3"/>
  <c r="K2421" i="3"/>
  <c r="G2421" i="3"/>
  <c r="C2421" i="3"/>
  <c r="D2421" i="3" s="1"/>
  <c r="N2420" i="3" a="1"/>
  <c r="N2420" i="3" s="1"/>
  <c r="M2420" i="3"/>
  <c r="L2420" i="3"/>
  <c r="K2420" i="3"/>
  <c r="G2420" i="3"/>
  <c r="C2420" i="3"/>
  <c r="D2420" i="3" s="1"/>
  <c r="N2419" i="3" a="1"/>
  <c r="N2419" i="3" s="1"/>
  <c r="M2419" i="3"/>
  <c r="L2419" i="3"/>
  <c r="K2419" i="3"/>
  <c r="G2419" i="3"/>
  <c r="C2419" i="3"/>
  <c r="D2419" i="3" s="1"/>
  <c r="N2418" i="3" a="1"/>
  <c r="N2418" i="3" s="1"/>
  <c r="M2418" i="3"/>
  <c r="L2418" i="3"/>
  <c r="K2418" i="3"/>
  <c r="G2418" i="3"/>
  <c r="C2418" i="3"/>
  <c r="D2418" i="3" s="1"/>
  <c r="N2417" i="3" a="1"/>
  <c r="N2417" i="3" s="1"/>
  <c r="M2417" i="3"/>
  <c r="L2417" i="3"/>
  <c r="K2417" i="3"/>
  <c r="G2417" i="3"/>
  <c r="C2417" i="3"/>
  <c r="D2417" i="3" s="1"/>
  <c r="N2416" i="3" a="1"/>
  <c r="N2416" i="3" s="1"/>
  <c r="M2416" i="3"/>
  <c r="L2416" i="3"/>
  <c r="K2416" i="3"/>
  <c r="G2416" i="3"/>
  <c r="C2416" i="3"/>
  <c r="D2416" i="3" s="1"/>
  <c r="N2415" i="3" a="1"/>
  <c r="N2415" i="3" s="1"/>
  <c r="M2415" i="3"/>
  <c r="L2415" i="3"/>
  <c r="K2415" i="3"/>
  <c r="G2415" i="3"/>
  <c r="C2415" i="3"/>
  <c r="D2415" i="3" s="1"/>
  <c r="N2414" i="3" a="1"/>
  <c r="N2414" i="3" s="1"/>
  <c r="M2414" i="3"/>
  <c r="L2414" i="3"/>
  <c r="K2414" i="3"/>
  <c r="G2414" i="3"/>
  <c r="C2414" i="3"/>
  <c r="D2414" i="3" s="1"/>
  <c r="N2413" i="3" a="1"/>
  <c r="N2413" i="3" s="1"/>
  <c r="M2413" i="3"/>
  <c r="L2413" i="3"/>
  <c r="K2413" i="3"/>
  <c r="G2413" i="3"/>
  <c r="C2413" i="3"/>
  <c r="D2413" i="3" s="1"/>
  <c r="N2412" i="3" a="1"/>
  <c r="N2412" i="3" s="1"/>
  <c r="M2412" i="3"/>
  <c r="L2412" i="3"/>
  <c r="K2412" i="3"/>
  <c r="G2412" i="3"/>
  <c r="C2412" i="3"/>
  <c r="D2412" i="3" s="1"/>
  <c r="N2411" i="3" a="1"/>
  <c r="N2411" i="3" s="1"/>
  <c r="M2411" i="3"/>
  <c r="L2411" i="3"/>
  <c r="K2411" i="3"/>
  <c r="G2411" i="3"/>
  <c r="C2411" i="3"/>
  <c r="D2411" i="3" s="1"/>
  <c r="N2410" i="3" a="1"/>
  <c r="N2410" i="3" s="1"/>
  <c r="M2410" i="3"/>
  <c r="L2410" i="3"/>
  <c r="K2410" i="3"/>
  <c r="G2410" i="3"/>
  <c r="C2410" i="3"/>
  <c r="D2410" i="3" s="1"/>
  <c r="N2409" i="3" a="1"/>
  <c r="N2409" i="3" s="1"/>
  <c r="M2409" i="3"/>
  <c r="L2409" i="3"/>
  <c r="K2409" i="3"/>
  <c r="G2409" i="3"/>
  <c r="C2409" i="3"/>
  <c r="D2409" i="3" s="1"/>
  <c r="N2408" i="3" a="1"/>
  <c r="N2408" i="3" s="1"/>
  <c r="M2408" i="3"/>
  <c r="L2408" i="3"/>
  <c r="K2408" i="3"/>
  <c r="G2408" i="3"/>
  <c r="C2408" i="3"/>
  <c r="D2408" i="3" s="1"/>
  <c r="N2407" i="3" a="1"/>
  <c r="N2407" i="3" s="1"/>
  <c r="M2407" i="3"/>
  <c r="L2407" i="3"/>
  <c r="K2407" i="3"/>
  <c r="G2407" i="3"/>
  <c r="C2407" i="3"/>
  <c r="D2407" i="3" s="1"/>
  <c r="N2406" i="3" a="1"/>
  <c r="N2406" i="3" s="1"/>
  <c r="M2406" i="3"/>
  <c r="L2406" i="3"/>
  <c r="K2406" i="3"/>
  <c r="G2406" i="3"/>
  <c r="C2406" i="3"/>
  <c r="D2406" i="3" s="1"/>
  <c r="N2405" i="3" a="1"/>
  <c r="N2405" i="3" s="1"/>
  <c r="M2405" i="3"/>
  <c r="L2405" i="3"/>
  <c r="K2405" i="3"/>
  <c r="G2405" i="3"/>
  <c r="C2405" i="3"/>
  <c r="D2405" i="3" s="1"/>
  <c r="N2404" i="3" a="1"/>
  <c r="N2404" i="3" s="1"/>
  <c r="M2404" i="3"/>
  <c r="L2404" i="3"/>
  <c r="K2404" i="3"/>
  <c r="G2404" i="3"/>
  <c r="C2404" i="3"/>
  <c r="D2404" i="3" s="1"/>
  <c r="N2403" i="3" a="1"/>
  <c r="N2403" i="3" s="1"/>
  <c r="M2403" i="3"/>
  <c r="L2403" i="3"/>
  <c r="K2403" i="3"/>
  <c r="G2403" i="3"/>
  <c r="C2403" i="3"/>
  <c r="D2403" i="3" s="1"/>
  <c r="N2402" i="3" a="1"/>
  <c r="N2402" i="3" s="1"/>
  <c r="M2402" i="3"/>
  <c r="L2402" i="3"/>
  <c r="K2402" i="3"/>
  <c r="G2402" i="3"/>
  <c r="C2402" i="3"/>
  <c r="D2402" i="3" s="1"/>
  <c r="N2401" i="3" a="1"/>
  <c r="N2401" i="3" s="1"/>
  <c r="M2401" i="3"/>
  <c r="L2401" i="3"/>
  <c r="K2401" i="3"/>
  <c r="G2401" i="3"/>
  <c r="C2401" i="3"/>
  <c r="D2401" i="3" s="1"/>
  <c r="N2400" i="3" a="1"/>
  <c r="N2400" i="3" s="1"/>
  <c r="M2400" i="3"/>
  <c r="L2400" i="3"/>
  <c r="K2400" i="3"/>
  <c r="G2400" i="3"/>
  <c r="C2400" i="3"/>
  <c r="D2400" i="3" s="1"/>
  <c r="N2399" i="3" a="1"/>
  <c r="N2399" i="3" s="1"/>
  <c r="M2399" i="3"/>
  <c r="L2399" i="3"/>
  <c r="K2399" i="3"/>
  <c r="G2399" i="3"/>
  <c r="C2399" i="3"/>
  <c r="D2399" i="3" s="1"/>
  <c r="N2398" i="3" a="1"/>
  <c r="N2398" i="3" s="1"/>
  <c r="M2398" i="3"/>
  <c r="L2398" i="3"/>
  <c r="K2398" i="3"/>
  <c r="G2398" i="3"/>
  <c r="C2398" i="3"/>
  <c r="D2398" i="3" s="1"/>
  <c r="N2397" i="3" a="1"/>
  <c r="N2397" i="3" s="1"/>
  <c r="M2397" i="3"/>
  <c r="L2397" i="3"/>
  <c r="K2397" i="3"/>
  <c r="G2397" i="3"/>
  <c r="C2397" i="3"/>
  <c r="D2397" i="3" s="1"/>
  <c r="N2396" i="3"/>
  <c r="N2396" i="3" a="1"/>
  <c r="M2396" i="3"/>
  <c r="L2396" i="3"/>
  <c r="K2396" i="3"/>
  <c r="G2396" i="3"/>
  <c r="C2396" i="3"/>
  <c r="D2396" i="3" s="1"/>
  <c r="N2395" i="3" a="1"/>
  <c r="N2395" i="3" s="1"/>
  <c r="M2395" i="3"/>
  <c r="L2395" i="3"/>
  <c r="K2395" i="3"/>
  <c r="G2395" i="3"/>
  <c r="C2395" i="3"/>
  <c r="D2395" i="3" s="1"/>
  <c r="N2394" i="3" a="1"/>
  <c r="N2394" i="3" s="1"/>
  <c r="M2394" i="3"/>
  <c r="L2394" i="3"/>
  <c r="K2394" i="3"/>
  <c r="G2394" i="3"/>
  <c r="C2394" i="3"/>
  <c r="D2394" i="3" s="1"/>
  <c r="N2393" i="3" a="1"/>
  <c r="N2393" i="3" s="1"/>
  <c r="M2393" i="3"/>
  <c r="L2393" i="3"/>
  <c r="K2393" i="3"/>
  <c r="G2393" i="3"/>
  <c r="C2393" i="3"/>
  <c r="D2393" i="3" s="1"/>
  <c r="N2392" i="3" a="1"/>
  <c r="N2392" i="3" s="1"/>
  <c r="M2392" i="3"/>
  <c r="L2392" i="3"/>
  <c r="K2392" i="3"/>
  <c r="G2392" i="3"/>
  <c r="C2392" i="3"/>
  <c r="D2392" i="3" s="1"/>
  <c r="N2391" i="3" a="1"/>
  <c r="N2391" i="3" s="1"/>
  <c r="M2391" i="3"/>
  <c r="L2391" i="3"/>
  <c r="K2391" i="3"/>
  <c r="G2391" i="3"/>
  <c r="C2391" i="3"/>
  <c r="D2391" i="3" s="1"/>
  <c r="N2390" i="3" a="1"/>
  <c r="N2390" i="3" s="1"/>
  <c r="M2390" i="3"/>
  <c r="L2390" i="3"/>
  <c r="K2390" i="3"/>
  <c r="G2390" i="3"/>
  <c r="C2390" i="3"/>
  <c r="D2390" i="3" s="1"/>
  <c r="N2389" i="3" a="1"/>
  <c r="N2389" i="3" s="1"/>
  <c r="M2389" i="3"/>
  <c r="L2389" i="3"/>
  <c r="K2389" i="3"/>
  <c r="G2389" i="3"/>
  <c r="C2389" i="3"/>
  <c r="D2389" i="3" s="1"/>
  <c r="N2388" i="3" a="1"/>
  <c r="N2388" i="3" s="1"/>
  <c r="M2388" i="3"/>
  <c r="L2388" i="3"/>
  <c r="K2388" i="3"/>
  <c r="G2388" i="3"/>
  <c r="C2388" i="3"/>
  <c r="D2388" i="3" s="1"/>
  <c r="N2387" i="3" a="1"/>
  <c r="N2387" i="3" s="1"/>
  <c r="M2387" i="3"/>
  <c r="L2387" i="3"/>
  <c r="K2387" i="3"/>
  <c r="G2387" i="3"/>
  <c r="C2387" i="3"/>
  <c r="D2387" i="3" s="1"/>
  <c r="N2386" i="3" a="1"/>
  <c r="N2386" i="3" s="1"/>
  <c r="M2386" i="3"/>
  <c r="L2386" i="3"/>
  <c r="K2386" i="3"/>
  <c r="G2386" i="3"/>
  <c r="C2386" i="3"/>
  <c r="D2386" i="3" s="1"/>
  <c r="N2385" i="3" a="1"/>
  <c r="N2385" i="3" s="1"/>
  <c r="M2385" i="3"/>
  <c r="L2385" i="3"/>
  <c r="K2385" i="3"/>
  <c r="G2385" i="3"/>
  <c r="C2385" i="3"/>
  <c r="D2385" i="3" s="1"/>
  <c r="N2384" i="3" a="1"/>
  <c r="N2384" i="3" s="1"/>
  <c r="M2384" i="3"/>
  <c r="L2384" i="3"/>
  <c r="K2384" i="3"/>
  <c r="G2384" i="3"/>
  <c r="C2384" i="3"/>
  <c r="D2384" i="3" s="1"/>
  <c r="N2383" i="3" a="1"/>
  <c r="N2383" i="3" s="1"/>
  <c r="M2383" i="3"/>
  <c r="L2383" i="3"/>
  <c r="K2383" i="3"/>
  <c r="G2383" i="3"/>
  <c r="C2383" i="3"/>
  <c r="D2383" i="3" s="1"/>
  <c r="N2382" i="3" a="1"/>
  <c r="N2382" i="3" s="1"/>
  <c r="M2382" i="3"/>
  <c r="L2382" i="3"/>
  <c r="K2382" i="3"/>
  <c r="G2382" i="3"/>
  <c r="C2382" i="3"/>
  <c r="D2382" i="3" s="1"/>
  <c r="N2381" i="3" a="1"/>
  <c r="N2381" i="3" s="1"/>
  <c r="M2381" i="3"/>
  <c r="L2381" i="3"/>
  <c r="K2381" i="3"/>
  <c r="G2381" i="3"/>
  <c r="C2381" i="3"/>
  <c r="D2381" i="3" s="1"/>
  <c r="N2380" i="3" a="1"/>
  <c r="N2380" i="3" s="1"/>
  <c r="M2380" i="3"/>
  <c r="L2380" i="3"/>
  <c r="K2380" i="3"/>
  <c r="G2380" i="3"/>
  <c r="C2380" i="3"/>
  <c r="D2380" i="3" s="1"/>
  <c r="N2379" i="3" a="1"/>
  <c r="N2379" i="3" s="1"/>
  <c r="M2379" i="3"/>
  <c r="L2379" i="3"/>
  <c r="K2379" i="3"/>
  <c r="G2379" i="3"/>
  <c r="C2379" i="3"/>
  <c r="D2379" i="3" s="1"/>
  <c r="N2378" i="3" a="1"/>
  <c r="N2378" i="3" s="1"/>
  <c r="M2378" i="3"/>
  <c r="L2378" i="3"/>
  <c r="K2378" i="3"/>
  <c r="G2378" i="3"/>
  <c r="C2378" i="3"/>
  <c r="D2378" i="3" s="1"/>
  <c r="N2377" i="3" a="1"/>
  <c r="N2377" i="3" s="1"/>
  <c r="M2377" i="3"/>
  <c r="L2377" i="3"/>
  <c r="K2377" i="3"/>
  <c r="G2377" i="3"/>
  <c r="C2377" i="3"/>
  <c r="D2377" i="3" s="1"/>
  <c r="N2376" i="3" a="1"/>
  <c r="N2376" i="3" s="1"/>
  <c r="M2376" i="3"/>
  <c r="L2376" i="3"/>
  <c r="K2376" i="3"/>
  <c r="G2376" i="3"/>
  <c r="C2376" i="3"/>
  <c r="D2376" i="3" s="1"/>
  <c r="N2375" i="3" a="1"/>
  <c r="N2375" i="3" s="1"/>
  <c r="M2375" i="3"/>
  <c r="L2375" i="3"/>
  <c r="K2375" i="3"/>
  <c r="G2375" i="3"/>
  <c r="C2375" i="3"/>
  <c r="D2375" i="3" s="1"/>
  <c r="N2374" i="3" a="1"/>
  <c r="N2374" i="3" s="1"/>
  <c r="M2374" i="3"/>
  <c r="L2374" i="3"/>
  <c r="K2374" i="3"/>
  <c r="G2374" i="3"/>
  <c r="C2374" i="3"/>
  <c r="D2374" i="3" s="1"/>
  <c r="N2373" i="3" a="1"/>
  <c r="N2373" i="3" s="1"/>
  <c r="M2373" i="3"/>
  <c r="L2373" i="3"/>
  <c r="K2373" i="3"/>
  <c r="G2373" i="3"/>
  <c r="C2373" i="3"/>
  <c r="D2373" i="3" s="1"/>
  <c r="N2372" i="3" a="1"/>
  <c r="N2372" i="3" s="1"/>
  <c r="M2372" i="3"/>
  <c r="L2372" i="3"/>
  <c r="K2372" i="3"/>
  <c r="G2372" i="3"/>
  <c r="C2372" i="3"/>
  <c r="D2372" i="3" s="1"/>
  <c r="N2371" i="3" a="1"/>
  <c r="N2371" i="3" s="1"/>
  <c r="M2371" i="3"/>
  <c r="L2371" i="3"/>
  <c r="K2371" i="3"/>
  <c r="G2371" i="3"/>
  <c r="C2371" i="3"/>
  <c r="D2371" i="3" s="1"/>
  <c r="N2370" i="3" a="1"/>
  <c r="N2370" i="3" s="1"/>
  <c r="M2370" i="3"/>
  <c r="L2370" i="3"/>
  <c r="K2370" i="3"/>
  <c r="G2370" i="3"/>
  <c r="C2370" i="3"/>
  <c r="D2370" i="3" s="1"/>
  <c r="N2369" i="3" a="1"/>
  <c r="N2369" i="3" s="1"/>
  <c r="M2369" i="3"/>
  <c r="L2369" i="3"/>
  <c r="K2369" i="3"/>
  <c r="G2369" i="3"/>
  <c r="C2369" i="3"/>
  <c r="D2369" i="3" s="1"/>
  <c r="N2368" i="3" a="1"/>
  <c r="N2368" i="3" s="1"/>
  <c r="M2368" i="3"/>
  <c r="L2368" i="3"/>
  <c r="K2368" i="3"/>
  <c r="G2368" i="3"/>
  <c r="C2368" i="3"/>
  <c r="D2368" i="3" s="1"/>
  <c r="N2367" i="3" a="1"/>
  <c r="N2367" i="3" s="1"/>
  <c r="M2367" i="3"/>
  <c r="L2367" i="3"/>
  <c r="K2367" i="3"/>
  <c r="G2367" i="3"/>
  <c r="C2367" i="3"/>
  <c r="D2367" i="3" s="1"/>
  <c r="N2366" i="3" a="1"/>
  <c r="N2366" i="3" s="1"/>
  <c r="M2366" i="3"/>
  <c r="L2366" i="3"/>
  <c r="K2366" i="3"/>
  <c r="G2366" i="3"/>
  <c r="C2366" i="3"/>
  <c r="D2366" i="3" s="1"/>
  <c r="N2365" i="3" a="1"/>
  <c r="N2365" i="3" s="1"/>
  <c r="M2365" i="3"/>
  <c r="L2365" i="3"/>
  <c r="K2365" i="3"/>
  <c r="G2365" i="3"/>
  <c r="C2365" i="3"/>
  <c r="D2365" i="3" s="1"/>
  <c r="N2364" i="3" a="1"/>
  <c r="N2364" i="3" s="1"/>
  <c r="M2364" i="3"/>
  <c r="L2364" i="3"/>
  <c r="K2364" i="3"/>
  <c r="G2364" i="3"/>
  <c r="C2364" i="3"/>
  <c r="D2364" i="3" s="1"/>
  <c r="N2363" i="3" a="1"/>
  <c r="N2363" i="3" s="1"/>
  <c r="M2363" i="3"/>
  <c r="L2363" i="3"/>
  <c r="K2363" i="3"/>
  <c r="G2363" i="3"/>
  <c r="C2363" i="3"/>
  <c r="D2363" i="3" s="1"/>
  <c r="N2362" i="3" a="1"/>
  <c r="N2362" i="3" s="1"/>
  <c r="M2362" i="3"/>
  <c r="L2362" i="3"/>
  <c r="K2362" i="3"/>
  <c r="G2362" i="3"/>
  <c r="C2362" i="3"/>
  <c r="D2362" i="3" s="1"/>
  <c r="N2361" i="3" a="1"/>
  <c r="N2361" i="3" s="1"/>
  <c r="M2361" i="3"/>
  <c r="L2361" i="3"/>
  <c r="K2361" i="3"/>
  <c r="G2361" i="3"/>
  <c r="C2361" i="3"/>
  <c r="D2361" i="3" s="1"/>
  <c r="N2360" i="3" a="1"/>
  <c r="N2360" i="3" s="1"/>
  <c r="M2360" i="3"/>
  <c r="L2360" i="3"/>
  <c r="K2360" i="3"/>
  <c r="G2360" i="3"/>
  <c r="C2360" i="3"/>
  <c r="D2360" i="3" s="1"/>
  <c r="N2359" i="3" a="1"/>
  <c r="N2359" i="3" s="1"/>
  <c r="M2359" i="3"/>
  <c r="L2359" i="3"/>
  <c r="K2359" i="3"/>
  <c r="G2359" i="3"/>
  <c r="C2359" i="3"/>
  <c r="D2359" i="3" s="1"/>
  <c r="N2358" i="3" a="1"/>
  <c r="N2358" i="3" s="1"/>
  <c r="M2358" i="3"/>
  <c r="L2358" i="3"/>
  <c r="K2358" i="3"/>
  <c r="G2358" i="3"/>
  <c r="C2358" i="3"/>
  <c r="D2358" i="3" s="1"/>
  <c r="N2357" i="3" a="1"/>
  <c r="N2357" i="3" s="1"/>
  <c r="M2357" i="3"/>
  <c r="L2357" i="3"/>
  <c r="K2357" i="3"/>
  <c r="G2357" i="3"/>
  <c r="C2357" i="3"/>
  <c r="D2357" i="3" s="1"/>
  <c r="N2356" i="3" a="1"/>
  <c r="N2356" i="3" s="1"/>
  <c r="M2356" i="3"/>
  <c r="L2356" i="3"/>
  <c r="K2356" i="3"/>
  <c r="G2356" i="3"/>
  <c r="C2356" i="3"/>
  <c r="D2356" i="3" s="1"/>
  <c r="N2355" i="3" a="1"/>
  <c r="N2355" i="3" s="1"/>
  <c r="M2355" i="3"/>
  <c r="L2355" i="3"/>
  <c r="K2355" i="3"/>
  <c r="G2355" i="3"/>
  <c r="C2355" i="3"/>
  <c r="D2355" i="3" s="1"/>
  <c r="N2354" i="3" a="1"/>
  <c r="N2354" i="3" s="1"/>
  <c r="M2354" i="3"/>
  <c r="L2354" i="3"/>
  <c r="K2354" i="3"/>
  <c r="G2354" i="3"/>
  <c r="C2354" i="3"/>
  <c r="D2354" i="3" s="1"/>
  <c r="N2353" i="3" a="1"/>
  <c r="N2353" i="3" s="1"/>
  <c r="M2353" i="3"/>
  <c r="L2353" i="3"/>
  <c r="K2353" i="3"/>
  <c r="G2353" i="3"/>
  <c r="C2353" i="3"/>
  <c r="D2353" i="3" s="1"/>
  <c r="N2352" i="3" a="1"/>
  <c r="N2352" i="3" s="1"/>
  <c r="M2352" i="3"/>
  <c r="L2352" i="3"/>
  <c r="K2352" i="3"/>
  <c r="G2352" i="3"/>
  <c r="C2352" i="3"/>
  <c r="D2352" i="3" s="1"/>
  <c r="N2351" i="3" a="1"/>
  <c r="N2351" i="3" s="1"/>
  <c r="M2351" i="3"/>
  <c r="L2351" i="3"/>
  <c r="K2351" i="3"/>
  <c r="G2351" i="3"/>
  <c r="C2351" i="3"/>
  <c r="D2351" i="3" s="1"/>
  <c r="N2350" i="3" a="1"/>
  <c r="N2350" i="3" s="1"/>
  <c r="M2350" i="3"/>
  <c r="L2350" i="3"/>
  <c r="K2350" i="3"/>
  <c r="G2350" i="3"/>
  <c r="C2350" i="3"/>
  <c r="D2350" i="3" s="1"/>
  <c r="N2349" i="3" a="1"/>
  <c r="N2349" i="3" s="1"/>
  <c r="M2349" i="3"/>
  <c r="L2349" i="3"/>
  <c r="K2349" i="3"/>
  <c r="G2349" i="3"/>
  <c r="C2349" i="3"/>
  <c r="D2349" i="3" s="1"/>
  <c r="N2348" i="3" a="1"/>
  <c r="N2348" i="3" s="1"/>
  <c r="M2348" i="3"/>
  <c r="L2348" i="3"/>
  <c r="K2348" i="3"/>
  <c r="G2348" i="3"/>
  <c r="C2348" i="3"/>
  <c r="D2348" i="3" s="1"/>
  <c r="N2347" i="3" a="1"/>
  <c r="N2347" i="3" s="1"/>
  <c r="M2347" i="3"/>
  <c r="L2347" i="3"/>
  <c r="K2347" i="3"/>
  <c r="G2347" i="3"/>
  <c r="C2347" i="3"/>
  <c r="D2347" i="3" s="1"/>
  <c r="N2346" i="3" a="1"/>
  <c r="N2346" i="3" s="1"/>
  <c r="M2346" i="3"/>
  <c r="L2346" i="3"/>
  <c r="K2346" i="3"/>
  <c r="G2346" i="3"/>
  <c r="C2346" i="3"/>
  <c r="D2346" i="3" s="1"/>
  <c r="N2345" i="3" a="1"/>
  <c r="N2345" i="3" s="1"/>
  <c r="M2345" i="3"/>
  <c r="L2345" i="3"/>
  <c r="K2345" i="3"/>
  <c r="G2345" i="3"/>
  <c r="C2345" i="3"/>
  <c r="D2345" i="3" s="1"/>
  <c r="N2344" i="3" a="1"/>
  <c r="N2344" i="3" s="1"/>
  <c r="M2344" i="3"/>
  <c r="L2344" i="3"/>
  <c r="K2344" i="3"/>
  <c r="G2344" i="3"/>
  <c r="C2344" i="3"/>
  <c r="D2344" i="3" s="1"/>
  <c r="N2343" i="3" a="1"/>
  <c r="N2343" i="3" s="1"/>
  <c r="M2343" i="3"/>
  <c r="L2343" i="3"/>
  <c r="K2343" i="3"/>
  <c r="G2343" i="3"/>
  <c r="C2343" i="3"/>
  <c r="D2343" i="3" s="1"/>
  <c r="N2342" i="3" a="1"/>
  <c r="N2342" i="3" s="1"/>
  <c r="M2342" i="3"/>
  <c r="L2342" i="3"/>
  <c r="K2342" i="3"/>
  <c r="G2342" i="3"/>
  <c r="C2342" i="3"/>
  <c r="D2342" i="3" s="1"/>
  <c r="N2341" i="3" a="1"/>
  <c r="N2341" i="3" s="1"/>
  <c r="M2341" i="3"/>
  <c r="L2341" i="3"/>
  <c r="K2341" i="3"/>
  <c r="G2341" i="3"/>
  <c r="C2341" i="3"/>
  <c r="D2341" i="3" s="1"/>
  <c r="N2340" i="3" a="1"/>
  <c r="N2340" i="3" s="1"/>
  <c r="M2340" i="3"/>
  <c r="L2340" i="3"/>
  <c r="K2340" i="3"/>
  <c r="G2340" i="3"/>
  <c r="C2340" i="3"/>
  <c r="D2340" i="3" s="1"/>
  <c r="N2339" i="3" a="1"/>
  <c r="N2339" i="3" s="1"/>
  <c r="M2339" i="3"/>
  <c r="L2339" i="3"/>
  <c r="K2339" i="3"/>
  <c r="G2339" i="3"/>
  <c r="C2339" i="3"/>
  <c r="D2339" i="3" s="1"/>
  <c r="N2338" i="3" a="1"/>
  <c r="N2338" i="3" s="1"/>
  <c r="M2338" i="3"/>
  <c r="L2338" i="3"/>
  <c r="K2338" i="3"/>
  <c r="G2338" i="3"/>
  <c r="C2338" i="3"/>
  <c r="D2338" i="3" s="1"/>
  <c r="N2337" i="3" a="1"/>
  <c r="N2337" i="3" s="1"/>
  <c r="M2337" i="3"/>
  <c r="L2337" i="3"/>
  <c r="K2337" i="3"/>
  <c r="G2337" i="3"/>
  <c r="C2337" i="3"/>
  <c r="D2337" i="3" s="1"/>
  <c r="N2336" i="3" a="1"/>
  <c r="N2336" i="3" s="1"/>
  <c r="M2336" i="3"/>
  <c r="L2336" i="3"/>
  <c r="K2336" i="3"/>
  <c r="G2336" i="3"/>
  <c r="C2336" i="3"/>
  <c r="D2336" i="3" s="1"/>
  <c r="N2335" i="3" a="1"/>
  <c r="N2335" i="3" s="1"/>
  <c r="M2335" i="3"/>
  <c r="L2335" i="3"/>
  <c r="K2335" i="3"/>
  <c r="G2335" i="3"/>
  <c r="C2335" i="3"/>
  <c r="D2335" i="3" s="1"/>
  <c r="N2334" i="3" a="1"/>
  <c r="N2334" i="3" s="1"/>
  <c r="M2334" i="3"/>
  <c r="L2334" i="3"/>
  <c r="K2334" i="3"/>
  <c r="G2334" i="3"/>
  <c r="C2334" i="3"/>
  <c r="D2334" i="3" s="1"/>
  <c r="N2333" i="3" a="1"/>
  <c r="N2333" i="3" s="1"/>
  <c r="M2333" i="3"/>
  <c r="L2333" i="3"/>
  <c r="K2333" i="3"/>
  <c r="G2333" i="3"/>
  <c r="C2333" i="3"/>
  <c r="D2333" i="3" s="1"/>
  <c r="N2332" i="3" a="1"/>
  <c r="N2332" i="3" s="1"/>
  <c r="M2332" i="3"/>
  <c r="L2332" i="3"/>
  <c r="K2332" i="3"/>
  <c r="G2332" i="3"/>
  <c r="C2332" i="3"/>
  <c r="D2332" i="3" s="1"/>
  <c r="N2331" i="3" a="1"/>
  <c r="N2331" i="3" s="1"/>
  <c r="M2331" i="3"/>
  <c r="L2331" i="3"/>
  <c r="K2331" i="3"/>
  <c r="G2331" i="3"/>
  <c r="C2331" i="3"/>
  <c r="D2331" i="3" s="1"/>
  <c r="N2330" i="3" a="1"/>
  <c r="N2330" i="3" s="1"/>
  <c r="M2330" i="3"/>
  <c r="L2330" i="3"/>
  <c r="K2330" i="3"/>
  <c r="G2330" i="3"/>
  <c r="C2330" i="3"/>
  <c r="D2330" i="3" s="1"/>
  <c r="N2329" i="3" a="1"/>
  <c r="N2329" i="3" s="1"/>
  <c r="M2329" i="3"/>
  <c r="L2329" i="3"/>
  <c r="K2329" i="3"/>
  <c r="G2329" i="3"/>
  <c r="C2329" i="3"/>
  <c r="D2329" i="3" s="1"/>
  <c r="N2328" i="3" a="1"/>
  <c r="N2328" i="3" s="1"/>
  <c r="M2328" i="3"/>
  <c r="L2328" i="3"/>
  <c r="K2328" i="3"/>
  <c r="G2328" i="3"/>
  <c r="C2328" i="3"/>
  <c r="D2328" i="3" s="1"/>
  <c r="N2327" i="3" a="1"/>
  <c r="N2327" i="3" s="1"/>
  <c r="M2327" i="3"/>
  <c r="L2327" i="3"/>
  <c r="K2327" i="3"/>
  <c r="G2327" i="3"/>
  <c r="C2327" i="3"/>
  <c r="D2327" i="3" s="1"/>
  <c r="N2326" i="3" a="1"/>
  <c r="N2326" i="3" s="1"/>
  <c r="M2326" i="3"/>
  <c r="L2326" i="3"/>
  <c r="K2326" i="3"/>
  <c r="G2326" i="3"/>
  <c r="C2326" i="3"/>
  <c r="D2326" i="3" s="1"/>
  <c r="N2325" i="3" a="1"/>
  <c r="N2325" i="3" s="1"/>
  <c r="M2325" i="3"/>
  <c r="L2325" i="3"/>
  <c r="K2325" i="3"/>
  <c r="G2325" i="3"/>
  <c r="C2325" i="3"/>
  <c r="D2325" i="3" s="1"/>
  <c r="N2324" i="3" a="1"/>
  <c r="N2324" i="3" s="1"/>
  <c r="M2324" i="3"/>
  <c r="L2324" i="3"/>
  <c r="K2324" i="3"/>
  <c r="G2324" i="3"/>
  <c r="C2324" i="3"/>
  <c r="D2324" i="3" s="1"/>
  <c r="N2323" i="3" a="1"/>
  <c r="N2323" i="3" s="1"/>
  <c r="M2323" i="3"/>
  <c r="L2323" i="3"/>
  <c r="K2323" i="3"/>
  <c r="G2323" i="3"/>
  <c r="C2323" i="3"/>
  <c r="D2323" i="3" s="1"/>
  <c r="N2322" i="3" a="1"/>
  <c r="N2322" i="3" s="1"/>
  <c r="M2322" i="3"/>
  <c r="L2322" i="3"/>
  <c r="K2322" i="3"/>
  <c r="G2322" i="3"/>
  <c r="C2322" i="3"/>
  <c r="D2322" i="3" s="1"/>
  <c r="N2321" i="3" a="1"/>
  <c r="N2321" i="3" s="1"/>
  <c r="M2321" i="3"/>
  <c r="L2321" i="3"/>
  <c r="K2321" i="3"/>
  <c r="G2321" i="3"/>
  <c r="C2321" i="3"/>
  <c r="D2321" i="3" s="1"/>
  <c r="N2320" i="3" a="1"/>
  <c r="N2320" i="3" s="1"/>
  <c r="M2320" i="3"/>
  <c r="L2320" i="3"/>
  <c r="K2320" i="3"/>
  <c r="G2320" i="3"/>
  <c r="C2320" i="3"/>
  <c r="D2320" i="3" s="1"/>
  <c r="N2319" i="3" a="1"/>
  <c r="N2319" i="3" s="1"/>
  <c r="M2319" i="3"/>
  <c r="L2319" i="3"/>
  <c r="K2319" i="3"/>
  <c r="G2319" i="3"/>
  <c r="C2319" i="3"/>
  <c r="D2319" i="3" s="1"/>
  <c r="N2318" i="3" a="1"/>
  <c r="N2318" i="3" s="1"/>
  <c r="M2318" i="3"/>
  <c r="L2318" i="3"/>
  <c r="K2318" i="3"/>
  <c r="G2318" i="3"/>
  <c r="C2318" i="3"/>
  <c r="D2318" i="3" s="1"/>
  <c r="N2317" i="3" a="1"/>
  <c r="N2317" i="3" s="1"/>
  <c r="M2317" i="3"/>
  <c r="L2317" i="3"/>
  <c r="K2317" i="3"/>
  <c r="G2317" i="3"/>
  <c r="C2317" i="3"/>
  <c r="D2317" i="3" s="1"/>
  <c r="N2316" i="3" a="1"/>
  <c r="N2316" i="3" s="1"/>
  <c r="M2316" i="3"/>
  <c r="L2316" i="3"/>
  <c r="K2316" i="3"/>
  <c r="G2316" i="3"/>
  <c r="C2316" i="3"/>
  <c r="D2316" i="3" s="1"/>
  <c r="N2315" i="3" a="1"/>
  <c r="N2315" i="3" s="1"/>
  <c r="M2315" i="3"/>
  <c r="L2315" i="3"/>
  <c r="K2315" i="3"/>
  <c r="G2315" i="3"/>
  <c r="C2315" i="3"/>
  <c r="D2315" i="3" s="1"/>
  <c r="N2314" i="3" a="1"/>
  <c r="N2314" i="3" s="1"/>
  <c r="M2314" i="3"/>
  <c r="L2314" i="3"/>
  <c r="K2314" i="3"/>
  <c r="G2314" i="3"/>
  <c r="C2314" i="3"/>
  <c r="D2314" i="3" s="1"/>
  <c r="N2313" i="3" a="1"/>
  <c r="N2313" i="3" s="1"/>
  <c r="M2313" i="3"/>
  <c r="L2313" i="3"/>
  <c r="K2313" i="3"/>
  <c r="G2313" i="3"/>
  <c r="C2313" i="3"/>
  <c r="D2313" i="3" s="1"/>
  <c r="N2312" i="3" a="1"/>
  <c r="N2312" i="3" s="1"/>
  <c r="M2312" i="3"/>
  <c r="L2312" i="3"/>
  <c r="K2312" i="3"/>
  <c r="G2312" i="3"/>
  <c r="C2312" i="3"/>
  <c r="D2312" i="3" s="1"/>
  <c r="N2311" i="3" a="1"/>
  <c r="N2311" i="3" s="1"/>
  <c r="M2311" i="3"/>
  <c r="L2311" i="3"/>
  <c r="K2311" i="3"/>
  <c r="G2311" i="3"/>
  <c r="C2311" i="3"/>
  <c r="D2311" i="3" s="1"/>
  <c r="N2310" i="3" a="1"/>
  <c r="N2310" i="3" s="1"/>
  <c r="M2310" i="3"/>
  <c r="L2310" i="3"/>
  <c r="K2310" i="3"/>
  <c r="G2310" i="3"/>
  <c r="C2310" i="3"/>
  <c r="D2310" i="3" s="1"/>
  <c r="N2309" i="3" a="1"/>
  <c r="N2309" i="3" s="1"/>
  <c r="M2309" i="3"/>
  <c r="L2309" i="3"/>
  <c r="K2309" i="3"/>
  <c r="G2309" i="3"/>
  <c r="C2309" i="3"/>
  <c r="D2309" i="3" s="1"/>
  <c r="N2308" i="3" a="1"/>
  <c r="N2308" i="3" s="1"/>
  <c r="M2308" i="3"/>
  <c r="L2308" i="3"/>
  <c r="K2308" i="3"/>
  <c r="G2308" i="3"/>
  <c r="C2308" i="3"/>
  <c r="D2308" i="3" s="1"/>
  <c r="N2307" i="3" a="1"/>
  <c r="N2307" i="3" s="1"/>
  <c r="M2307" i="3"/>
  <c r="L2307" i="3"/>
  <c r="K2307" i="3"/>
  <c r="G2307" i="3"/>
  <c r="C2307" i="3"/>
  <c r="D2307" i="3" s="1"/>
  <c r="N2306" i="3" a="1"/>
  <c r="N2306" i="3" s="1"/>
  <c r="M2306" i="3"/>
  <c r="L2306" i="3"/>
  <c r="K2306" i="3"/>
  <c r="G2306" i="3"/>
  <c r="C2306" i="3"/>
  <c r="D2306" i="3" s="1"/>
  <c r="N2305" i="3" a="1"/>
  <c r="N2305" i="3" s="1"/>
  <c r="M2305" i="3"/>
  <c r="L2305" i="3"/>
  <c r="K2305" i="3"/>
  <c r="G2305" i="3"/>
  <c r="C2305" i="3"/>
  <c r="D2305" i="3" s="1"/>
  <c r="N2304" i="3" a="1"/>
  <c r="N2304" i="3" s="1"/>
  <c r="M2304" i="3"/>
  <c r="L2304" i="3"/>
  <c r="K2304" i="3"/>
  <c r="G2304" i="3"/>
  <c r="C2304" i="3"/>
  <c r="D2304" i="3" s="1"/>
  <c r="N2303" i="3" a="1"/>
  <c r="N2303" i="3" s="1"/>
  <c r="M2303" i="3"/>
  <c r="L2303" i="3"/>
  <c r="K2303" i="3"/>
  <c r="G2303" i="3"/>
  <c r="C2303" i="3"/>
  <c r="D2303" i="3" s="1"/>
  <c r="N2302" i="3" a="1"/>
  <c r="N2302" i="3" s="1"/>
  <c r="M2302" i="3"/>
  <c r="L2302" i="3"/>
  <c r="K2302" i="3"/>
  <c r="G2302" i="3"/>
  <c r="C2302" i="3"/>
  <c r="D2302" i="3" s="1"/>
  <c r="N2301" i="3" a="1"/>
  <c r="N2301" i="3" s="1"/>
  <c r="M2301" i="3"/>
  <c r="L2301" i="3"/>
  <c r="K2301" i="3"/>
  <c r="G2301" i="3"/>
  <c r="C2301" i="3"/>
  <c r="D2301" i="3" s="1"/>
  <c r="N2300" i="3" a="1"/>
  <c r="N2300" i="3" s="1"/>
  <c r="M2300" i="3"/>
  <c r="L2300" i="3"/>
  <c r="K2300" i="3"/>
  <c r="G2300" i="3"/>
  <c r="C2300" i="3"/>
  <c r="D2300" i="3" s="1"/>
  <c r="N2299" i="3" a="1"/>
  <c r="N2299" i="3" s="1"/>
  <c r="M2299" i="3"/>
  <c r="L2299" i="3"/>
  <c r="K2299" i="3"/>
  <c r="G2299" i="3"/>
  <c r="C2299" i="3"/>
  <c r="D2299" i="3" s="1"/>
  <c r="N2298" i="3" a="1"/>
  <c r="N2298" i="3" s="1"/>
  <c r="M2298" i="3"/>
  <c r="L2298" i="3"/>
  <c r="K2298" i="3"/>
  <c r="G2298" i="3"/>
  <c r="C2298" i="3"/>
  <c r="D2298" i="3" s="1"/>
  <c r="N2297" i="3" a="1"/>
  <c r="N2297" i="3" s="1"/>
  <c r="M2297" i="3"/>
  <c r="L2297" i="3"/>
  <c r="K2297" i="3"/>
  <c r="G2297" i="3"/>
  <c r="C2297" i="3"/>
  <c r="D2297" i="3" s="1"/>
  <c r="N2296" i="3" a="1"/>
  <c r="N2296" i="3" s="1"/>
  <c r="M2296" i="3"/>
  <c r="L2296" i="3"/>
  <c r="K2296" i="3"/>
  <c r="G2296" i="3"/>
  <c r="C2296" i="3"/>
  <c r="D2296" i="3" s="1"/>
  <c r="N2295" i="3" a="1"/>
  <c r="N2295" i="3" s="1"/>
  <c r="M2295" i="3"/>
  <c r="L2295" i="3"/>
  <c r="K2295" i="3"/>
  <c r="G2295" i="3"/>
  <c r="C2295" i="3"/>
  <c r="D2295" i="3" s="1"/>
  <c r="N2294" i="3" a="1"/>
  <c r="N2294" i="3" s="1"/>
  <c r="M2294" i="3"/>
  <c r="L2294" i="3"/>
  <c r="K2294" i="3"/>
  <c r="G2294" i="3"/>
  <c r="C2294" i="3"/>
  <c r="D2294" i="3" s="1"/>
  <c r="N2293" i="3" a="1"/>
  <c r="N2293" i="3" s="1"/>
  <c r="M2293" i="3"/>
  <c r="L2293" i="3"/>
  <c r="K2293" i="3"/>
  <c r="G2293" i="3"/>
  <c r="C2293" i="3"/>
  <c r="D2293" i="3" s="1"/>
  <c r="N2292" i="3" a="1"/>
  <c r="N2292" i="3" s="1"/>
  <c r="M2292" i="3"/>
  <c r="L2292" i="3"/>
  <c r="K2292" i="3"/>
  <c r="G2292" i="3"/>
  <c r="C2292" i="3"/>
  <c r="D2292" i="3" s="1"/>
  <c r="N2291" i="3" a="1"/>
  <c r="N2291" i="3" s="1"/>
  <c r="M2291" i="3"/>
  <c r="L2291" i="3"/>
  <c r="K2291" i="3"/>
  <c r="G2291" i="3"/>
  <c r="C2291" i="3"/>
  <c r="D2291" i="3" s="1"/>
  <c r="N2290" i="3" a="1"/>
  <c r="N2290" i="3" s="1"/>
  <c r="M2290" i="3"/>
  <c r="L2290" i="3"/>
  <c r="K2290" i="3"/>
  <c r="G2290" i="3"/>
  <c r="C2290" i="3"/>
  <c r="D2290" i="3" s="1"/>
  <c r="N2289" i="3" a="1"/>
  <c r="N2289" i="3" s="1"/>
  <c r="M2289" i="3"/>
  <c r="L2289" i="3"/>
  <c r="K2289" i="3"/>
  <c r="G2289" i="3"/>
  <c r="C2289" i="3"/>
  <c r="D2289" i="3" s="1"/>
  <c r="N2288" i="3" a="1"/>
  <c r="N2288" i="3" s="1"/>
  <c r="M2288" i="3"/>
  <c r="L2288" i="3"/>
  <c r="K2288" i="3"/>
  <c r="G2288" i="3"/>
  <c r="C2288" i="3"/>
  <c r="D2288" i="3" s="1"/>
  <c r="N2287" i="3" a="1"/>
  <c r="N2287" i="3" s="1"/>
  <c r="M2287" i="3"/>
  <c r="L2287" i="3"/>
  <c r="K2287" i="3"/>
  <c r="G2287" i="3"/>
  <c r="C2287" i="3"/>
  <c r="D2287" i="3" s="1"/>
  <c r="N2286" i="3" a="1"/>
  <c r="N2286" i="3" s="1"/>
  <c r="M2286" i="3"/>
  <c r="L2286" i="3"/>
  <c r="K2286" i="3"/>
  <c r="G2286" i="3"/>
  <c r="C2286" i="3"/>
  <c r="D2286" i="3" s="1"/>
  <c r="N2285" i="3" a="1"/>
  <c r="N2285" i="3" s="1"/>
  <c r="M2285" i="3"/>
  <c r="L2285" i="3"/>
  <c r="K2285" i="3"/>
  <c r="G2285" i="3"/>
  <c r="C2285" i="3"/>
  <c r="D2285" i="3" s="1"/>
  <c r="N2284" i="3" a="1"/>
  <c r="N2284" i="3" s="1"/>
  <c r="M2284" i="3"/>
  <c r="L2284" i="3"/>
  <c r="K2284" i="3"/>
  <c r="G2284" i="3"/>
  <c r="C2284" i="3"/>
  <c r="D2284" i="3" s="1"/>
  <c r="N2283" i="3" a="1"/>
  <c r="N2283" i="3" s="1"/>
  <c r="M2283" i="3"/>
  <c r="L2283" i="3"/>
  <c r="K2283" i="3"/>
  <c r="G2283" i="3"/>
  <c r="C2283" i="3"/>
  <c r="D2283" i="3" s="1"/>
  <c r="N2282" i="3" a="1"/>
  <c r="N2282" i="3" s="1"/>
  <c r="M2282" i="3"/>
  <c r="L2282" i="3"/>
  <c r="K2282" i="3"/>
  <c r="G2282" i="3"/>
  <c r="C2282" i="3"/>
  <c r="D2282" i="3" s="1"/>
  <c r="N2281" i="3" a="1"/>
  <c r="N2281" i="3" s="1"/>
  <c r="M2281" i="3"/>
  <c r="L2281" i="3"/>
  <c r="K2281" i="3"/>
  <c r="G2281" i="3"/>
  <c r="C2281" i="3"/>
  <c r="D2281" i="3" s="1"/>
  <c r="N2280" i="3" a="1"/>
  <c r="N2280" i="3" s="1"/>
  <c r="M2280" i="3"/>
  <c r="L2280" i="3"/>
  <c r="K2280" i="3"/>
  <c r="G2280" i="3"/>
  <c r="C2280" i="3"/>
  <c r="D2280" i="3" s="1"/>
  <c r="N2279" i="3" a="1"/>
  <c r="N2279" i="3" s="1"/>
  <c r="M2279" i="3"/>
  <c r="L2279" i="3"/>
  <c r="K2279" i="3"/>
  <c r="G2279" i="3"/>
  <c r="C2279" i="3"/>
  <c r="D2279" i="3" s="1"/>
  <c r="N2278" i="3" a="1"/>
  <c r="N2278" i="3" s="1"/>
  <c r="M2278" i="3"/>
  <c r="L2278" i="3"/>
  <c r="K2278" i="3"/>
  <c r="G2278" i="3"/>
  <c r="C2278" i="3"/>
  <c r="D2278" i="3" s="1"/>
  <c r="N2277" i="3" a="1"/>
  <c r="N2277" i="3" s="1"/>
  <c r="M2277" i="3"/>
  <c r="L2277" i="3"/>
  <c r="K2277" i="3"/>
  <c r="G2277" i="3"/>
  <c r="C2277" i="3"/>
  <c r="D2277" i="3" s="1"/>
  <c r="N2276" i="3" a="1"/>
  <c r="N2276" i="3" s="1"/>
  <c r="M2276" i="3"/>
  <c r="L2276" i="3"/>
  <c r="K2276" i="3"/>
  <c r="G2276" i="3"/>
  <c r="C2276" i="3"/>
  <c r="D2276" i="3" s="1"/>
  <c r="N2275" i="3" a="1"/>
  <c r="N2275" i="3" s="1"/>
  <c r="M2275" i="3"/>
  <c r="L2275" i="3"/>
  <c r="K2275" i="3"/>
  <c r="G2275" i="3"/>
  <c r="C2275" i="3"/>
  <c r="D2275" i="3" s="1"/>
  <c r="N2274" i="3" a="1"/>
  <c r="N2274" i="3" s="1"/>
  <c r="M2274" i="3"/>
  <c r="L2274" i="3"/>
  <c r="K2274" i="3"/>
  <c r="G2274" i="3"/>
  <c r="C2274" i="3"/>
  <c r="D2274" i="3" s="1"/>
  <c r="N2273" i="3" a="1"/>
  <c r="N2273" i="3" s="1"/>
  <c r="M2273" i="3"/>
  <c r="L2273" i="3"/>
  <c r="K2273" i="3"/>
  <c r="G2273" i="3"/>
  <c r="C2273" i="3"/>
  <c r="D2273" i="3" s="1"/>
  <c r="N2272" i="3" a="1"/>
  <c r="N2272" i="3" s="1"/>
  <c r="M2272" i="3"/>
  <c r="L2272" i="3"/>
  <c r="K2272" i="3"/>
  <c r="G2272" i="3"/>
  <c r="C2272" i="3"/>
  <c r="D2272" i="3" s="1"/>
  <c r="N2271" i="3" a="1"/>
  <c r="N2271" i="3" s="1"/>
  <c r="M2271" i="3"/>
  <c r="L2271" i="3"/>
  <c r="K2271" i="3"/>
  <c r="G2271" i="3"/>
  <c r="C2271" i="3"/>
  <c r="D2271" i="3" s="1"/>
  <c r="N2270" i="3" a="1"/>
  <c r="N2270" i="3" s="1"/>
  <c r="M2270" i="3"/>
  <c r="L2270" i="3"/>
  <c r="K2270" i="3"/>
  <c r="G2270" i="3"/>
  <c r="C2270" i="3"/>
  <c r="D2270" i="3" s="1"/>
  <c r="N2269" i="3" a="1"/>
  <c r="N2269" i="3" s="1"/>
  <c r="M2269" i="3"/>
  <c r="L2269" i="3"/>
  <c r="K2269" i="3"/>
  <c r="G2269" i="3"/>
  <c r="C2269" i="3"/>
  <c r="D2269" i="3" s="1"/>
  <c r="N2268" i="3" a="1"/>
  <c r="N2268" i="3" s="1"/>
  <c r="M2268" i="3"/>
  <c r="L2268" i="3"/>
  <c r="K2268" i="3"/>
  <c r="G2268" i="3"/>
  <c r="C2268" i="3"/>
  <c r="D2268" i="3" s="1"/>
  <c r="N2267" i="3" a="1"/>
  <c r="N2267" i="3" s="1"/>
  <c r="M2267" i="3"/>
  <c r="L2267" i="3"/>
  <c r="K2267" i="3"/>
  <c r="G2267" i="3"/>
  <c r="C2267" i="3"/>
  <c r="D2267" i="3" s="1"/>
  <c r="N2266" i="3" a="1"/>
  <c r="N2266" i="3" s="1"/>
  <c r="M2266" i="3"/>
  <c r="L2266" i="3"/>
  <c r="K2266" i="3"/>
  <c r="G2266" i="3"/>
  <c r="C2266" i="3"/>
  <c r="D2266" i="3" s="1"/>
  <c r="N2265" i="3" a="1"/>
  <c r="N2265" i="3" s="1"/>
  <c r="M2265" i="3"/>
  <c r="L2265" i="3"/>
  <c r="K2265" i="3"/>
  <c r="G2265" i="3"/>
  <c r="C2265" i="3"/>
  <c r="D2265" i="3" s="1"/>
  <c r="N2264" i="3" a="1"/>
  <c r="N2264" i="3" s="1"/>
  <c r="M2264" i="3"/>
  <c r="L2264" i="3"/>
  <c r="K2264" i="3"/>
  <c r="G2264" i="3"/>
  <c r="C2264" i="3"/>
  <c r="D2264" i="3" s="1"/>
  <c r="N2263" i="3" a="1"/>
  <c r="N2263" i="3" s="1"/>
  <c r="M2263" i="3"/>
  <c r="L2263" i="3"/>
  <c r="K2263" i="3"/>
  <c r="G2263" i="3"/>
  <c r="C2263" i="3"/>
  <c r="D2263" i="3" s="1"/>
  <c r="N2262" i="3" a="1"/>
  <c r="N2262" i="3" s="1"/>
  <c r="M2262" i="3"/>
  <c r="L2262" i="3"/>
  <c r="K2262" i="3"/>
  <c r="G2262" i="3"/>
  <c r="C2262" i="3"/>
  <c r="D2262" i="3" s="1"/>
  <c r="N2261" i="3" a="1"/>
  <c r="N2261" i="3" s="1"/>
  <c r="M2261" i="3"/>
  <c r="L2261" i="3"/>
  <c r="K2261" i="3"/>
  <c r="G2261" i="3"/>
  <c r="C2261" i="3"/>
  <c r="D2261" i="3" s="1"/>
  <c r="N2260" i="3" a="1"/>
  <c r="N2260" i="3" s="1"/>
  <c r="M2260" i="3"/>
  <c r="L2260" i="3"/>
  <c r="K2260" i="3"/>
  <c r="G2260" i="3"/>
  <c r="C2260" i="3"/>
  <c r="D2260" i="3" s="1"/>
  <c r="N2259" i="3" a="1"/>
  <c r="N2259" i="3" s="1"/>
  <c r="M2259" i="3"/>
  <c r="L2259" i="3"/>
  <c r="K2259" i="3"/>
  <c r="G2259" i="3"/>
  <c r="C2259" i="3"/>
  <c r="D2259" i="3" s="1"/>
  <c r="N2258" i="3" a="1"/>
  <c r="N2258" i="3" s="1"/>
  <c r="M2258" i="3"/>
  <c r="L2258" i="3"/>
  <c r="K2258" i="3"/>
  <c r="G2258" i="3"/>
  <c r="C2258" i="3"/>
  <c r="D2258" i="3" s="1"/>
  <c r="N2257" i="3" a="1"/>
  <c r="N2257" i="3" s="1"/>
  <c r="M2257" i="3"/>
  <c r="L2257" i="3"/>
  <c r="K2257" i="3"/>
  <c r="G2257" i="3"/>
  <c r="C2257" i="3"/>
  <c r="D2257" i="3" s="1"/>
  <c r="N2256" i="3" a="1"/>
  <c r="N2256" i="3" s="1"/>
  <c r="M2256" i="3"/>
  <c r="L2256" i="3"/>
  <c r="K2256" i="3"/>
  <c r="G2256" i="3"/>
  <c r="C2256" i="3"/>
  <c r="D2256" i="3" s="1"/>
  <c r="N2255" i="3" a="1"/>
  <c r="N2255" i="3" s="1"/>
  <c r="M2255" i="3"/>
  <c r="L2255" i="3"/>
  <c r="K2255" i="3"/>
  <c r="G2255" i="3"/>
  <c r="C2255" i="3"/>
  <c r="D2255" i="3" s="1"/>
  <c r="N2254" i="3" a="1"/>
  <c r="N2254" i="3" s="1"/>
  <c r="M2254" i="3"/>
  <c r="L2254" i="3"/>
  <c r="K2254" i="3"/>
  <c r="G2254" i="3"/>
  <c r="C2254" i="3"/>
  <c r="D2254" i="3" s="1"/>
  <c r="N2253" i="3" a="1"/>
  <c r="N2253" i="3" s="1"/>
  <c r="M2253" i="3"/>
  <c r="L2253" i="3"/>
  <c r="K2253" i="3"/>
  <c r="G2253" i="3"/>
  <c r="C2253" i="3"/>
  <c r="D2253" i="3" s="1"/>
  <c r="N2252" i="3" a="1"/>
  <c r="N2252" i="3" s="1"/>
  <c r="M2252" i="3"/>
  <c r="L2252" i="3"/>
  <c r="K2252" i="3"/>
  <c r="G2252" i="3"/>
  <c r="C2252" i="3"/>
  <c r="D2252" i="3" s="1"/>
  <c r="N2251" i="3" a="1"/>
  <c r="N2251" i="3" s="1"/>
  <c r="M2251" i="3"/>
  <c r="L2251" i="3"/>
  <c r="K2251" i="3"/>
  <c r="G2251" i="3"/>
  <c r="C2251" i="3"/>
  <c r="D2251" i="3" s="1"/>
  <c r="N2250" i="3" a="1"/>
  <c r="N2250" i="3" s="1"/>
  <c r="M2250" i="3"/>
  <c r="L2250" i="3"/>
  <c r="K2250" i="3"/>
  <c r="G2250" i="3"/>
  <c r="C2250" i="3"/>
  <c r="D2250" i="3" s="1"/>
  <c r="N2249" i="3" a="1"/>
  <c r="N2249" i="3" s="1"/>
  <c r="M2249" i="3"/>
  <c r="L2249" i="3"/>
  <c r="K2249" i="3"/>
  <c r="G2249" i="3"/>
  <c r="C2249" i="3"/>
  <c r="D2249" i="3" s="1"/>
  <c r="N2248" i="3" a="1"/>
  <c r="N2248" i="3" s="1"/>
  <c r="M2248" i="3"/>
  <c r="L2248" i="3"/>
  <c r="K2248" i="3"/>
  <c r="G2248" i="3"/>
  <c r="C2248" i="3"/>
  <c r="D2248" i="3" s="1"/>
  <c r="N2247" i="3" a="1"/>
  <c r="N2247" i="3" s="1"/>
  <c r="M2247" i="3"/>
  <c r="L2247" i="3"/>
  <c r="K2247" i="3"/>
  <c r="G2247" i="3"/>
  <c r="C2247" i="3"/>
  <c r="D2247" i="3" s="1"/>
  <c r="N2246" i="3" a="1"/>
  <c r="N2246" i="3" s="1"/>
  <c r="M2246" i="3"/>
  <c r="L2246" i="3"/>
  <c r="K2246" i="3"/>
  <c r="G2246" i="3"/>
  <c r="C2246" i="3"/>
  <c r="D2246" i="3" s="1"/>
  <c r="N2245" i="3" a="1"/>
  <c r="N2245" i="3" s="1"/>
  <c r="M2245" i="3"/>
  <c r="L2245" i="3"/>
  <c r="K2245" i="3"/>
  <c r="G2245" i="3"/>
  <c r="C2245" i="3"/>
  <c r="D2245" i="3" s="1"/>
  <c r="N2244" i="3" a="1"/>
  <c r="N2244" i="3" s="1"/>
  <c r="M2244" i="3"/>
  <c r="L2244" i="3"/>
  <c r="K2244" i="3"/>
  <c r="G2244" i="3"/>
  <c r="C2244" i="3"/>
  <c r="D2244" i="3" s="1"/>
  <c r="N2243" i="3" a="1"/>
  <c r="N2243" i="3" s="1"/>
  <c r="M2243" i="3"/>
  <c r="L2243" i="3"/>
  <c r="K2243" i="3"/>
  <c r="G2243" i="3"/>
  <c r="C2243" i="3"/>
  <c r="D2243" i="3" s="1"/>
  <c r="N2242" i="3" a="1"/>
  <c r="N2242" i="3" s="1"/>
  <c r="M2242" i="3"/>
  <c r="L2242" i="3"/>
  <c r="K2242" i="3"/>
  <c r="G2242" i="3"/>
  <c r="C2242" i="3"/>
  <c r="D2242" i="3" s="1"/>
  <c r="N2241" i="3" a="1"/>
  <c r="N2241" i="3" s="1"/>
  <c r="M2241" i="3"/>
  <c r="L2241" i="3"/>
  <c r="K2241" i="3"/>
  <c r="G2241" i="3"/>
  <c r="C2241" i="3"/>
  <c r="D2241" i="3" s="1"/>
  <c r="N2240" i="3" a="1"/>
  <c r="N2240" i="3" s="1"/>
  <c r="M2240" i="3"/>
  <c r="L2240" i="3"/>
  <c r="K2240" i="3"/>
  <c r="G2240" i="3"/>
  <c r="C2240" i="3"/>
  <c r="D2240" i="3" s="1"/>
  <c r="N2239" i="3" a="1"/>
  <c r="N2239" i="3" s="1"/>
  <c r="M2239" i="3"/>
  <c r="L2239" i="3"/>
  <c r="K2239" i="3"/>
  <c r="G2239" i="3"/>
  <c r="C2239" i="3"/>
  <c r="D2239" i="3" s="1"/>
  <c r="N2238" i="3" a="1"/>
  <c r="N2238" i="3" s="1"/>
  <c r="M2238" i="3"/>
  <c r="L2238" i="3"/>
  <c r="K2238" i="3"/>
  <c r="G2238" i="3"/>
  <c r="C2238" i="3"/>
  <c r="D2238" i="3" s="1"/>
  <c r="N2237" i="3" a="1"/>
  <c r="N2237" i="3" s="1"/>
  <c r="M2237" i="3"/>
  <c r="L2237" i="3"/>
  <c r="K2237" i="3"/>
  <c r="G2237" i="3"/>
  <c r="C2237" i="3"/>
  <c r="D2237" i="3" s="1"/>
  <c r="N2236" i="3" a="1"/>
  <c r="N2236" i="3" s="1"/>
  <c r="M2236" i="3"/>
  <c r="L2236" i="3"/>
  <c r="K2236" i="3"/>
  <c r="G2236" i="3"/>
  <c r="C2236" i="3"/>
  <c r="D2236" i="3" s="1"/>
  <c r="N2235" i="3" a="1"/>
  <c r="N2235" i="3" s="1"/>
  <c r="M2235" i="3"/>
  <c r="L2235" i="3"/>
  <c r="K2235" i="3"/>
  <c r="G2235" i="3"/>
  <c r="C2235" i="3"/>
  <c r="D2235" i="3" s="1"/>
  <c r="N2234" i="3" a="1"/>
  <c r="N2234" i="3" s="1"/>
  <c r="M2234" i="3"/>
  <c r="L2234" i="3"/>
  <c r="K2234" i="3"/>
  <c r="G2234" i="3"/>
  <c r="C2234" i="3"/>
  <c r="D2234" i="3" s="1"/>
  <c r="N2233" i="3" a="1"/>
  <c r="N2233" i="3" s="1"/>
  <c r="M2233" i="3"/>
  <c r="L2233" i="3"/>
  <c r="K2233" i="3"/>
  <c r="G2233" i="3"/>
  <c r="C2233" i="3"/>
  <c r="D2233" i="3" s="1"/>
  <c r="N2232" i="3" a="1"/>
  <c r="N2232" i="3" s="1"/>
  <c r="M2232" i="3"/>
  <c r="L2232" i="3"/>
  <c r="K2232" i="3"/>
  <c r="G2232" i="3"/>
  <c r="C2232" i="3"/>
  <c r="D2232" i="3" s="1"/>
  <c r="N2231" i="3" a="1"/>
  <c r="N2231" i="3" s="1"/>
  <c r="M2231" i="3"/>
  <c r="L2231" i="3"/>
  <c r="K2231" i="3"/>
  <c r="G2231" i="3"/>
  <c r="C2231" i="3"/>
  <c r="D2231" i="3" s="1"/>
  <c r="N2230" i="3" a="1"/>
  <c r="N2230" i="3" s="1"/>
  <c r="M2230" i="3"/>
  <c r="L2230" i="3"/>
  <c r="K2230" i="3"/>
  <c r="G2230" i="3"/>
  <c r="C2230" i="3"/>
  <c r="D2230" i="3" s="1"/>
  <c r="N2229" i="3" a="1"/>
  <c r="N2229" i="3" s="1"/>
  <c r="M2229" i="3"/>
  <c r="L2229" i="3"/>
  <c r="K2229" i="3"/>
  <c r="G2229" i="3"/>
  <c r="C2229" i="3"/>
  <c r="D2229" i="3" s="1"/>
  <c r="N2228" i="3" a="1"/>
  <c r="N2228" i="3" s="1"/>
  <c r="M2228" i="3"/>
  <c r="L2228" i="3"/>
  <c r="K2228" i="3"/>
  <c r="G2228" i="3"/>
  <c r="C2228" i="3"/>
  <c r="D2228" i="3" s="1"/>
  <c r="N2227" i="3" a="1"/>
  <c r="N2227" i="3" s="1"/>
  <c r="M2227" i="3"/>
  <c r="L2227" i="3"/>
  <c r="K2227" i="3"/>
  <c r="G2227" i="3"/>
  <c r="C2227" i="3"/>
  <c r="D2227" i="3" s="1"/>
  <c r="N2226" i="3" a="1"/>
  <c r="N2226" i="3" s="1"/>
  <c r="M2226" i="3"/>
  <c r="L2226" i="3"/>
  <c r="K2226" i="3"/>
  <c r="G2226" i="3"/>
  <c r="C2226" i="3"/>
  <c r="D2226" i="3" s="1"/>
  <c r="N2225" i="3" a="1"/>
  <c r="N2225" i="3" s="1"/>
  <c r="M2225" i="3"/>
  <c r="L2225" i="3"/>
  <c r="K2225" i="3"/>
  <c r="G2225" i="3"/>
  <c r="C2225" i="3"/>
  <c r="D2225" i="3" s="1"/>
  <c r="N2224" i="3" a="1"/>
  <c r="N2224" i="3" s="1"/>
  <c r="M2224" i="3"/>
  <c r="L2224" i="3"/>
  <c r="K2224" i="3"/>
  <c r="G2224" i="3"/>
  <c r="C2224" i="3"/>
  <c r="D2224" i="3" s="1"/>
  <c r="N2223" i="3" a="1"/>
  <c r="N2223" i="3" s="1"/>
  <c r="M2223" i="3"/>
  <c r="L2223" i="3"/>
  <c r="K2223" i="3"/>
  <c r="G2223" i="3"/>
  <c r="C2223" i="3"/>
  <c r="D2223" i="3" s="1"/>
  <c r="N2222" i="3" a="1"/>
  <c r="N2222" i="3" s="1"/>
  <c r="M2222" i="3"/>
  <c r="L2222" i="3"/>
  <c r="K2222" i="3"/>
  <c r="G2222" i="3"/>
  <c r="C2222" i="3"/>
  <c r="D2222" i="3" s="1"/>
  <c r="N2221" i="3" a="1"/>
  <c r="N2221" i="3" s="1"/>
  <c r="M2221" i="3"/>
  <c r="L2221" i="3"/>
  <c r="K2221" i="3"/>
  <c r="G2221" i="3"/>
  <c r="C2221" i="3"/>
  <c r="D2221" i="3" s="1"/>
  <c r="N2220" i="3" a="1"/>
  <c r="N2220" i="3" s="1"/>
  <c r="M2220" i="3"/>
  <c r="L2220" i="3"/>
  <c r="K2220" i="3"/>
  <c r="G2220" i="3"/>
  <c r="C2220" i="3"/>
  <c r="D2220" i="3" s="1"/>
  <c r="N2219" i="3" a="1"/>
  <c r="N2219" i="3" s="1"/>
  <c r="M2219" i="3"/>
  <c r="L2219" i="3"/>
  <c r="K2219" i="3"/>
  <c r="G2219" i="3"/>
  <c r="C2219" i="3"/>
  <c r="D2219" i="3" s="1"/>
  <c r="N2218" i="3" a="1"/>
  <c r="N2218" i="3" s="1"/>
  <c r="M2218" i="3"/>
  <c r="L2218" i="3"/>
  <c r="K2218" i="3"/>
  <c r="G2218" i="3"/>
  <c r="C2218" i="3"/>
  <c r="D2218" i="3" s="1"/>
  <c r="N2217" i="3" a="1"/>
  <c r="N2217" i="3" s="1"/>
  <c r="M2217" i="3"/>
  <c r="L2217" i="3"/>
  <c r="K2217" i="3"/>
  <c r="G2217" i="3"/>
  <c r="C2217" i="3"/>
  <c r="D2217" i="3" s="1"/>
  <c r="N2216" i="3" a="1"/>
  <c r="N2216" i="3" s="1"/>
  <c r="M2216" i="3"/>
  <c r="L2216" i="3"/>
  <c r="K2216" i="3"/>
  <c r="G2216" i="3"/>
  <c r="C2216" i="3"/>
  <c r="D2216" i="3" s="1"/>
  <c r="N2215" i="3" a="1"/>
  <c r="N2215" i="3" s="1"/>
  <c r="M2215" i="3"/>
  <c r="L2215" i="3"/>
  <c r="K2215" i="3"/>
  <c r="G2215" i="3"/>
  <c r="C2215" i="3"/>
  <c r="D2215" i="3" s="1"/>
  <c r="N2214" i="3" a="1"/>
  <c r="N2214" i="3" s="1"/>
  <c r="M2214" i="3"/>
  <c r="L2214" i="3"/>
  <c r="K2214" i="3"/>
  <c r="G2214" i="3"/>
  <c r="C2214" i="3"/>
  <c r="D2214" i="3" s="1"/>
  <c r="N2213" i="3" a="1"/>
  <c r="N2213" i="3" s="1"/>
  <c r="M2213" i="3"/>
  <c r="L2213" i="3"/>
  <c r="K2213" i="3"/>
  <c r="G2213" i="3"/>
  <c r="C2213" i="3"/>
  <c r="D2213" i="3" s="1"/>
  <c r="N2212" i="3" a="1"/>
  <c r="N2212" i="3" s="1"/>
  <c r="M2212" i="3"/>
  <c r="L2212" i="3"/>
  <c r="K2212" i="3"/>
  <c r="G2212" i="3"/>
  <c r="C2212" i="3"/>
  <c r="D2212" i="3" s="1"/>
  <c r="N2211" i="3" a="1"/>
  <c r="N2211" i="3" s="1"/>
  <c r="M2211" i="3"/>
  <c r="L2211" i="3"/>
  <c r="K2211" i="3"/>
  <c r="G2211" i="3"/>
  <c r="C2211" i="3"/>
  <c r="D2211" i="3" s="1"/>
  <c r="N2210" i="3" a="1"/>
  <c r="N2210" i="3" s="1"/>
  <c r="M2210" i="3"/>
  <c r="L2210" i="3"/>
  <c r="K2210" i="3"/>
  <c r="G2210" i="3"/>
  <c r="C2210" i="3"/>
  <c r="D2210" i="3" s="1"/>
  <c r="N2209" i="3" a="1"/>
  <c r="N2209" i="3" s="1"/>
  <c r="M2209" i="3"/>
  <c r="L2209" i="3"/>
  <c r="K2209" i="3"/>
  <c r="G2209" i="3"/>
  <c r="C2209" i="3"/>
  <c r="D2209" i="3" s="1"/>
  <c r="N2208" i="3" a="1"/>
  <c r="N2208" i="3" s="1"/>
  <c r="M2208" i="3"/>
  <c r="L2208" i="3"/>
  <c r="K2208" i="3"/>
  <c r="G2208" i="3"/>
  <c r="C2208" i="3"/>
  <c r="D2208" i="3" s="1"/>
  <c r="N2207" i="3" a="1"/>
  <c r="N2207" i="3" s="1"/>
  <c r="M2207" i="3"/>
  <c r="L2207" i="3"/>
  <c r="K2207" i="3"/>
  <c r="G2207" i="3"/>
  <c r="C2207" i="3"/>
  <c r="D2207" i="3" s="1"/>
  <c r="N2206" i="3" a="1"/>
  <c r="N2206" i="3" s="1"/>
  <c r="M2206" i="3"/>
  <c r="L2206" i="3"/>
  <c r="K2206" i="3"/>
  <c r="G2206" i="3"/>
  <c r="C2206" i="3"/>
  <c r="D2206" i="3" s="1"/>
  <c r="N2205" i="3" a="1"/>
  <c r="N2205" i="3" s="1"/>
  <c r="M2205" i="3"/>
  <c r="L2205" i="3"/>
  <c r="K2205" i="3"/>
  <c r="G2205" i="3"/>
  <c r="C2205" i="3"/>
  <c r="D2205" i="3" s="1"/>
  <c r="N2204" i="3" a="1"/>
  <c r="N2204" i="3" s="1"/>
  <c r="M2204" i="3"/>
  <c r="L2204" i="3"/>
  <c r="K2204" i="3"/>
  <c r="G2204" i="3"/>
  <c r="C2204" i="3"/>
  <c r="D2204" i="3" s="1"/>
  <c r="N2203" i="3" a="1"/>
  <c r="N2203" i="3" s="1"/>
  <c r="M2203" i="3"/>
  <c r="L2203" i="3"/>
  <c r="K2203" i="3"/>
  <c r="G2203" i="3"/>
  <c r="C2203" i="3"/>
  <c r="D2203" i="3" s="1"/>
  <c r="N2202" i="3" a="1"/>
  <c r="N2202" i="3" s="1"/>
  <c r="M2202" i="3"/>
  <c r="L2202" i="3"/>
  <c r="K2202" i="3"/>
  <c r="G2202" i="3"/>
  <c r="C2202" i="3"/>
  <c r="D2202" i="3" s="1"/>
  <c r="N2201" i="3" a="1"/>
  <c r="N2201" i="3" s="1"/>
  <c r="M2201" i="3"/>
  <c r="L2201" i="3"/>
  <c r="K2201" i="3"/>
  <c r="G2201" i="3"/>
  <c r="C2201" i="3"/>
  <c r="D2201" i="3" s="1"/>
  <c r="N2200" i="3" a="1"/>
  <c r="N2200" i="3" s="1"/>
  <c r="M2200" i="3"/>
  <c r="L2200" i="3"/>
  <c r="K2200" i="3"/>
  <c r="G2200" i="3"/>
  <c r="C2200" i="3"/>
  <c r="D2200" i="3" s="1"/>
  <c r="N2199" i="3" a="1"/>
  <c r="N2199" i="3" s="1"/>
  <c r="M2199" i="3"/>
  <c r="L2199" i="3"/>
  <c r="K2199" i="3"/>
  <c r="G2199" i="3"/>
  <c r="C2199" i="3"/>
  <c r="D2199" i="3" s="1"/>
  <c r="N2198" i="3" a="1"/>
  <c r="N2198" i="3" s="1"/>
  <c r="M2198" i="3"/>
  <c r="L2198" i="3"/>
  <c r="K2198" i="3"/>
  <c r="G2198" i="3"/>
  <c r="C2198" i="3"/>
  <c r="D2198" i="3" s="1"/>
  <c r="N2197" i="3" a="1"/>
  <c r="N2197" i="3" s="1"/>
  <c r="M2197" i="3"/>
  <c r="L2197" i="3"/>
  <c r="K2197" i="3"/>
  <c r="G2197" i="3"/>
  <c r="C2197" i="3"/>
  <c r="D2197" i="3" s="1"/>
  <c r="N2196" i="3" a="1"/>
  <c r="N2196" i="3" s="1"/>
  <c r="M2196" i="3"/>
  <c r="L2196" i="3"/>
  <c r="K2196" i="3"/>
  <c r="G2196" i="3"/>
  <c r="C2196" i="3"/>
  <c r="D2196" i="3" s="1"/>
  <c r="N2195" i="3" a="1"/>
  <c r="N2195" i="3" s="1"/>
  <c r="M2195" i="3"/>
  <c r="L2195" i="3"/>
  <c r="K2195" i="3"/>
  <c r="G2195" i="3"/>
  <c r="C2195" i="3"/>
  <c r="D2195" i="3" s="1"/>
  <c r="N2194" i="3" a="1"/>
  <c r="N2194" i="3" s="1"/>
  <c r="M2194" i="3"/>
  <c r="L2194" i="3"/>
  <c r="K2194" i="3"/>
  <c r="G2194" i="3"/>
  <c r="C2194" i="3"/>
  <c r="D2194" i="3" s="1"/>
  <c r="N2193" i="3" a="1"/>
  <c r="N2193" i="3" s="1"/>
  <c r="M2193" i="3"/>
  <c r="L2193" i="3"/>
  <c r="K2193" i="3"/>
  <c r="G2193" i="3"/>
  <c r="C2193" i="3"/>
  <c r="D2193" i="3" s="1"/>
  <c r="N2192" i="3" a="1"/>
  <c r="N2192" i="3" s="1"/>
  <c r="M2192" i="3"/>
  <c r="L2192" i="3"/>
  <c r="K2192" i="3"/>
  <c r="G2192" i="3"/>
  <c r="C2192" i="3"/>
  <c r="D2192" i="3" s="1"/>
  <c r="N2191" i="3" a="1"/>
  <c r="N2191" i="3" s="1"/>
  <c r="M2191" i="3"/>
  <c r="L2191" i="3"/>
  <c r="K2191" i="3"/>
  <c r="G2191" i="3"/>
  <c r="C2191" i="3"/>
  <c r="D2191" i="3" s="1"/>
  <c r="N2190" i="3" a="1"/>
  <c r="N2190" i="3" s="1"/>
  <c r="M2190" i="3"/>
  <c r="L2190" i="3"/>
  <c r="K2190" i="3"/>
  <c r="G2190" i="3"/>
  <c r="C2190" i="3"/>
  <c r="D2190" i="3" s="1"/>
  <c r="N2189" i="3" a="1"/>
  <c r="N2189" i="3" s="1"/>
  <c r="M2189" i="3"/>
  <c r="L2189" i="3"/>
  <c r="K2189" i="3"/>
  <c r="G2189" i="3"/>
  <c r="C2189" i="3"/>
  <c r="D2189" i="3" s="1"/>
  <c r="N2188" i="3" a="1"/>
  <c r="N2188" i="3" s="1"/>
  <c r="M2188" i="3"/>
  <c r="L2188" i="3"/>
  <c r="K2188" i="3"/>
  <c r="G2188" i="3"/>
  <c r="C2188" i="3"/>
  <c r="D2188" i="3" s="1"/>
  <c r="N2187" i="3" a="1"/>
  <c r="N2187" i="3" s="1"/>
  <c r="M2187" i="3"/>
  <c r="L2187" i="3"/>
  <c r="K2187" i="3"/>
  <c r="G2187" i="3"/>
  <c r="C2187" i="3"/>
  <c r="D2187" i="3" s="1"/>
  <c r="N2186" i="3" a="1"/>
  <c r="N2186" i="3" s="1"/>
  <c r="M2186" i="3"/>
  <c r="L2186" i="3"/>
  <c r="K2186" i="3"/>
  <c r="G2186" i="3"/>
  <c r="C2186" i="3"/>
  <c r="D2186" i="3" s="1"/>
  <c r="N2185" i="3" a="1"/>
  <c r="N2185" i="3" s="1"/>
  <c r="M2185" i="3"/>
  <c r="L2185" i="3"/>
  <c r="K2185" i="3"/>
  <c r="G2185" i="3"/>
  <c r="C2185" i="3"/>
  <c r="D2185" i="3" s="1"/>
  <c r="N2184" i="3" a="1"/>
  <c r="N2184" i="3" s="1"/>
  <c r="M2184" i="3"/>
  <c r="L2184" i="3"/>
  <c r="K2184" i="3"/>
  <c r="G2184" i="3"/>
  <c r="C2184" i="3"/>
  <c r="D2184" i="3" s="1"/>
  <c r="N2183" i="3" a="1"/>
  <c r="N2183" i="3" s="1"/>
  <c r="M2183" i="3"/>
  <c r="L2183" i="3"/>
  <c r="K2183" i="3"/>
  <c r="G2183" i="3"/>
  <c r="C2183" i="3"/>
  <c r="D2183" i="3" s="1"/>
  <c r="N2182" i="3" a="1"/>
  <c r="N2182" i="3" s="1"/>
  <c r="M2182" i="3"/>
  <c r="L2182" i="3"/>
  <c r="K2182" i="3"/>
  <c r="G2182" i="3"/>
  <c r="C2182" i="3"/>
  <c r="D2182" i="3" s="1"/>
  <c r="N2181" i="3" a="1"/>
  <c r="N2181" i="3" s="1"/>
  <c r="M2181" i="3"/>
  <c r="L2181" i="3"/>
  <c r="K2181" i="3"/>
  <c r="G2181" i="3"/>
  <c r="C2181" i="3"/>
  <c r="D2181" i="3" s="1"/>
  <c r="N2180" i="3" a="1"/>
  <c r="N2180" i="3" s="1"/>
  <c r="M2180" i="3"/>
  <c r="L2180" i="3"/>
  <c r="K2180" i="3"/>
  <c r="G2180" i="3"/>
  <c r="C2180" i="3"/>
  <c r="D2180" i="3" s="1"/>
  <c r="N2179" i="3" a="1"/>
  <c r="N2179" i="3" s="1"/>
  <c r="M2179" i="3"/>
  <c r="L2179" i="3"/>
  <c r="K2179" i="3"/>
  <c r="G2179" i="3"/>
  <c r="C2179" i="3"/>
  <c r="D2179" i="3" s="1"/>
  <c r="N2178" i="3" a="1"/>
  <c r="N2178" i="3" s="1"/>
  <c r="M2178" i="3"/>
  <c r="L2178" i="3"/>
  <c r="K2178" i="3"/>
  <c r="G2178" i="3"/>
  <c r="C2178" i="3"/>
  <c r="D2178" i="3" s="1"/>
  <c r="N2177" i="3" a="1"/>
  <c r="N2177" i="3" s="1"/>
  <c r="M2177" i="3"/>
  <c r="L2177" i="3"/>
  <c r="K2177" i="3"/>
  <c r="G2177" i="3"/>
  <c r="C2177" i="3"/>
  <c r="D2177" i="3" s="1"/>
  <c r="N2176" i="3" a="1"/>
  <c r="N2176" i="3" s="1"/>
  <c r="M2176" i="3"/>
  <c r="L2176" i="3"/>
  <c r="K2176" i="3"/>
  <c r="G2176" i="3"/>
  <c r="C2176" i="3"/>
  <c r="D2176" i="3" s="1"/>
  <c r="N2175" i="3" a="1"/>
  <c r="N2175" i="3" s="1"/>
  <c r="M2175" i="3"/>
  <c r="L2175" i="3"/>
  <c r="K2175" i="3"/>
  <c r="G2175" i="3"/>
  <c r="C2175" i="3"/>
  <c r="D2175" i="3" s="1"/>
  <c r="N2174" i="3" a="1"/>
  <c r="N2174" i="3" s="1"/>
  <c r="M2174" i="3"/>
  <c r="L2174" i="3"/>
  <c r="K2174" i="3"/>
  <c r="G2174" i="3"/>
  <c r="C2174" i="3"/>
  <c r="D2174" i="3" s="1"/>
  <c r="N2173" i="3" a="1"/>
  <c r="N2173" i="3" s="1"/>
  <c r="M2173" i="3"/>
  <c r="L2173" i="3"/>
  <c r="K2173" i="3"/>
  <c r="G2173" i="3"/>
  <c r="C2173" i="3"/>
  <c r="D2173" i="3" s="1"/>
  <c r="N2172" i="3" a="1"/>
  <c r="N2172" i="3" s="1"/>
  <c r="M2172" i="3"/>
  <c r="L2172" i="3"/>
  <c r="K2172" i="3"/>
  <c r="G2172" i="3"/>
  <c r="C2172" i="3"/>
  <c r="D2172" i="3" s="1"/>
  <c r="N2171" i="3" a="1"/>
  <c r="N2171" i="3" s="1"/>
  <c r="M2171" i="3"/>
  <c r="L2171" i="3"/>
  <c r="K2171" i="3"/>
  <c r="G2171" i="3"/>
  <c r="C2171" i="3"/>
  <c r="D2171" i="3" s="1"/>
  <c r="N2170" i="3" a="1"/>
  <c r="N2170" i="3" s="1"/>
  <c r="M2170" i="3"/>
  <c r="L2170" i="3"/>
  <c r="K2170" i="3"/>
  <c r="G2170" i="3"/>
  <c r="C2170" i="3"/>
  <c r="D2170" i="3" s="1"/>
  <c r="N2169" i="3" a="1"/>
  <c r="N2169" i="3" s="1"/>
  <c r="M2169" i="3"/>
  <c r="L2169" i="3"/>
  <c r="K2169" i="3"/>
  <c r="G2169" i="3"/>
  <c r="C2169" i="3"/>
  <c r="D2169" i="3" s="1"/>
  <c r="N2168" i="3" a="1"/>
  <c r="N2168" i="3" s="1"/>
  <c r="M2168" i="3"/>
  <c r="L2168" i="3"/>
  <c r="K2168" i="3"/>
  <c r="G2168" i="3"/>
  <c r="C2168" i="3"/>
  <c r="D2168" i="3" s="1"/>
  <c r="N2167" i="3" a="1"/>
  <c r="N2167" i="3" s="1"/>
  <c r="M2167" i="3"/>
  <c r="L2167" i="3"/>
  <c r="K2167" i="3"/>
  <c r="G2167" i="3"/>
  <c r="C2167" i="3"/>
  <c r="D2167" i="3" s="1"/>
  <c r="N2166" i="3" a="1"/>
  <c r="N2166" i="3" s="1"/>
  <c r="M2166" i="3"/>
  <c r="L2166" i="3"/>
  <c r="K2166" i="3"/>
  <c r="G2166" i="3"/>
  <c r="C2166" i="3"/>
  <c r="D2166" i="3" s="1"/>
  <c r="N2165" i="3" a="1"/>
  <c r="N2165" i="3" s="1"/>
  <c r="M2165" i="3"/>
  <c r="L2165" i="3"/>
  <c r="K2165" i="3"/>
  <c r="G2165" i="3"/>
  <c r="C2165" i="3"/>
  <c r="D2165" i="3" s="1"/>
  <c r="N2164" i="3" a="1"/>
  <c r="N2164" i="3" s="1"/>
  <c r="M2164" i="3"/>
  <c r="L2164" i="3"/>
  <c r="K2164" i="3"/>
  <c r="G2164" i="3"/>
  <c r="C2164" i="3"/>
  <c r="D2164" i="3" s="1"/>
  <c r="N2163" i="3" a="1"/>
  <c r="N2163" i="3" s="1"/>
  <c r="M2163" i="3"/>
  <c r="L2163" i="3"/>
  <c r="K2163" i="3"/>
  <c r="G2163" i="3"/>
  <c r="C2163" i="3"/>
  <c r="D2163" i="3" s="1"/>
  <c r="N2162" i="3" a="1"/>
  <c r="N2162" i="3" s="1"/>
  <c r="M2162" i="3"/>
  <c r="L2162" i="3"/>
  <c r="K2162" i="3"/>
  <c r="G2162" i="3"/>
  <c r="C2162" i="3"/>
  <c r="D2162" i="3" s="1"/>
  <c r="N2161" i="3" a="1"/>
  <c r="N2161" i="3" s="1"/>
  <c r="M2161" i="3"/>
  <c r="L2161" i="3"/>
  <c r="K2161" i="3"/>
  <c r="G2161" i="3"/>
  <c r="C2161" i="3"/>
  <c r="D2161" i="3" s="1"/>
  <c r="N2160" i="3" a="1"/>
  <c r="N2160" i="3" s="1"/>
  <c r="M2160" i="3"/>
  <c r="L2160" i="3"/>
  <c r="K2160" i="3"/>
  <c r="G2160" i="3"/>
  <c r="C2160" i="3"/>
  <c r="D2160" i="3" s="1"/>
  <c r="N2159" i="3" a="1"/>
  <c r="N2159" i="3" s="1"/>
  <c r="M2159" i="3"/>
  <c r="L2159" i="3"/>
  <c r="K2159" i="3"/>
  <c r="G2159" i="3"/>
  <c r="C2159" i="3"/>
  <c r="D2159" i="3" s="1"/>
  <c r="N2158" i="3" a="1"/>
  <c r="N2158" i="3" s="1"/>
  <c r="M2158" i="3"/>
  <c r="L2158" i="3"/>
  <c r="K2158" i="3"/>
  <c r="G2158" i="3"/>
  <c r="C2158" i="3"/>
  <c r="D2158" i="3" s="1"/>
  <c r="N2157" i="3" a="1"/>
  <c r="N2157" i="3" s="1"/>
  <c r="M2157" i="3"/>
  <c r="L2157" i="3"/>
  <c r="K2157" i="3"/>
  <c r="G2157" i="3"/>
  <c r="C2157" i="3"/>
  <c r="D2157" i="3" s="1"/>
  <c r="N2156" i="3" a="1"/>
  <c r="N2156" i="3" s="1"/>
  <c r="M2156" i="3"/>
  <c r="L2156" i="3"/>
  <c r="K2156" i="3"/>
  <c r="G2156" i="3"/>
  <c r="C2156" i="3"/>
  <c r="D2156" i="3" s="1"/>
  <c r="N2155" i="3" a="1"/>
  <c r="N2155" i="3" s="1"/>
  <c r="M2155" i="3"/>
  <c r="L2155" i="3"/>
  <c r="K2155" i="3"/>
  <c r="G2155" i="3"/>
  <c r="C2155" i="3"/>
  <c r="D2155" i="3" s="1"/>
  <c r="N2154" i="3" a="1"/>
  <c r="N2154" i="3" s="1"/>
  <c r="M2154" i="3"/>
  <c r="L2154" i="3"/>
  <c r="K2154" i="3"/>
  <c r="G2154" i="3"/>
  <c r="C2154" i="3"/>
  <c r="D2154" i="3" s="1"/>
  <c r="N2153" i="3" a="1"/>
  <c r="N2153" i="3" s="1"/>
  <c r="M2153" i="3"/>
  <c r="L2153" i="3"/>
  <c r="K2153" i="3"/>
  <c r="G2153" i="3"/>
  <c r="C2153" i="3"/>
  <c r="D2153" i="3" s="1"/>
  <c r="N2152" i="3" a="1"/>
  <c r="N2152" i="3" s="1"/>
  <c r="M2152" i="3"/>
  <c r="L2152" i="3"/>
  <c r="K2152" i="3"/>
  <c r="G2152" i="3"/>
  <c r="C2152" i="3"/>
  <c r="D2152" i="3" s="1"/>
  <c r="N2151" i="3" a="1"/>
  <c r="N2151" i="3" s="1"/>
  <c r="M2151" i="3"/>
  <c r="L2151" i="3"/>
  <c r="K2151" i="3"/>
  <c r="G2151" i="3"/>
  <c r="C2151" i="3"/>
  <c r="D2151" i="3" s="1"/>
  <c r="N2150" i="3" a="1"/>
  <c r="N2150" i="3" s="1"/>
  <c r="M2150" i="3"/>
  <c r="L2150" i="3"/>
  <c r="K2150" i="3"/>
  <c r="G2150" i="3"/>
  <c r="C2150" i="3"/>
  <c r="D2150" i="3" s="1"/>
  <c r="N2149" i="3" a="1"/>
  <c r="N2149" i="3" s="1"/>
  <c r="M2149" i="3"/>
  <c r="L2149" i="3"/>
  <c r="K2149" i="3"/>
  <c r="G2149" i="3"/>
  <c r="C2149" i="3"/>
  <c r="D2149" i="3" s="1"/>
  <c r="N2148" i="3" a="1"/>
  <c r="N2148" i="3" s="1"/>
  <c r="M2148" i="3"/>
  <c r="L2148" i="3"/>
  <c r="K2148" i="3"/>
  <c r="G2148" i="3"/>
  <c r="C2148" i="3"/>
  <c r="D2148" i="3" s="1"/>
  <c r="N2147" i="3" a="1"/>
  <c r="N2147" i="3" s="1"/>
  <c r="M2147" i="3"/>
  <c r="L2147" i="3"/>
  <c r="K2147" i="3"/>
  <c r="G2147" i="3"/>
  <c r="C2147" i="3"/>
  <c r="D2147" i="3" s="1"/>
  <c r="N2146" i="3" a="1"/>
  <c r="N2146" i="3" s="1"/>
  <c r="M2146" i="3"/>
  <c r="L2146" i="3"/>
  <c r="K2146" i="3"/>
  <c r="G2146" i="3"/>
  <c r="C2146" i="3"/>
  <c r="D2146" i="3" s="1"/>
  <c r="N2145" i="3" a="1"/>
  <c r="N2145" i="3" s="1"/>
  <c r="M2145" i="3"/>
  <c r="L2145" i="3"/>
  <c r="K2145" i="3"/>
  <c r="G2145" i="3"/>
  <c r="C2145" i="3"/>
  <c r="D2145" i="3" s="1"/>
  <c r="N2144" i="3" a="1"/>
  <c r="N2144" i="3" s="1"/>
  <c r="M2144" i="3"/>
  <c r="L2144" i="3"/>
  <c r="K2144" i="3"/>
  <c r="G2144" i="3"/>
  <c r="C2144" i="3"/>
  <c r="D2144" i="3" s="1"/>
  <c r="N2143" i="3" a="1"/>
  <c r="N2143" i="3" s="1"/>
  <c r="M2143" i="3"/>
  <c r="L2143" i="3"/>
  <c r="K2143" i="3"/>
  <c r="G2143" i="3"/>
  <c r="C2143" i="3"/>
  <c r="D2143" i="3" s="1"/>
  <c r="N2142" i="3" a="1"/>
  <c r="N2142" i="3" s="1"/>
  <c r="M2142" i="3"/>
  <c r="L2142" i="3"/>
  <c r="K2142" i="3"/>
  <c r="G2142" i="3"/>
  <c r="C2142" i="3"/>
  <c r="D2142" i="3" s="1"/>
  <c r="N2141" i="3" a="1"/>
  <c r="N2141" i="3" s="1"/>
  <c r="M2141" i="3"/>
  <c r="L2141" i="3"/>
  <c r="K2141" i="3"/>
  <c r="G2141" i="3"/>
  <c r="C2141" i="3"/>
  <c r="D2141" i="3" s="1"/>
  <c r="N2140" i="3" a="1"/>
  <c r="N2140" i="3" s="1"/>
  <c r="M2140" i="3"/>
  <c r="L2140" i="3"/>
  <c r="K2140" i="3"/>
  <c r="G2140" i="3"/>
  <c r="C2140" i="3"/>
  <c r="D2140" i="3" s="1"/>
  <c r="N2139" i="3" a="1"/>
  <c r="N2139" i="3" s="1"/>
  <c r="M2139" i="3"/>
  <c r="L2139" i="3"/>
  <c r="K2139" i="3"/>
  <c r="G2139" i="3"/>
  <c r="C2139" i="3"/>
  <c r="D2139" i="3" s="1"/>
  <c r="N2138" i="3" a="1"/>
  <c r="N2138" i="3" s="1"/>
  <c r="M2138" i="3"/>
  <c r="L2138" i="3"/>
  <c r="K2138" i="3"/>
  <c r="G2138" i="3"/>
  <c r="C2138" i="3"/>
  <c r="D2138" i="3" s="1"/>
  <c r="N2137" i="3" a="1"/>
  <c r="N2137" i="3" s="1"/>
  <c r="M2137" i="3"/>
  <c r="L2137" i="3"/>
  <c r="K2137" i="3"/>
  <c r="G2137" i="3"/>
  <c r="C2137" i="3"/>
  <c r="D2137" i="3" s="1"/>
  <c r="N2136" i="3" a="1"/>
  <c r="N2136" i="3" s="1"/>
  <c r="M2136" i="3"/>
  <c r="L2136" i="3"/>
  <c r="K2136" i="3"/>
  <c r="G2136" i="3"/>
  <c r="C2136" i="3"/>
  <c r="D2136" i="3" s="1"/>
  <c r="N2135" i="3" a="1"/>
  <c r="N2135" i="3" s="1"/>
  <c r="M2135" i="3"/>
  <c r="L2135" i="3"/>
  <c r="K2135" i="3"/>
  <c r="G2135" i="3"/>
  <c r="C2135" i="3"/>
  <c r="D2135" i="3" s="1"/>
  <c r="N2134" i="3" a="1"/>
  <c r="N2134" i="3" s="1"/>
  <c r="M2134" i="3"/>
  <c r="L2134" i="3"/>
  <c r="K2134" i="3"/>
  <c r="G2134" i="3"/>
  <c r="C2134" i="3"/>
  <c r="D2134" i="3" s="1"/>
  <c r="N2133" i="3" a="1"/>
  <c r="N2133" i="3" s="1"/>
  <c r="M2133" i="3"/>
  <c r="L2133" i="3"/>
  <c r="K2133" i="3"/>
  <c r="G2133" i="3"/>
  <c r="C2133" i="3"/>
  <c r="D2133" i="3" s="1"/>
  <c r="N2132" i="3" a="1"/>
  <c r="N2132" i="3" s="1"/>
  <c r="M2132" i="3"/>
  <c r="L2132" i="3"/>
  <c r="K2132" i="3"/>
  <c r="G2132" i="3"/>
  <c r="C2132" i="3"/>
  <c r="D2132" i="3" s="1"/>
  <c r="N2131" i="3" a="1"/>
  <c r="N2131" i="3" s="1"/>
  <c r="M2131" i="3"/>
  <c r="L2131" i="3"/>
  <c r="K2131" i="3"/>
  <c r="G2131" i="3"/>
  <c r="C2131" i="3"/>
  <c r="D2131" i="3" s="1"/>
  <c r="N2130" i="3" a="1"/>
  <c r="N2130" i="3" s="1"/>
  <c r="M2130" i="3"/>
  <c r="L2130" i="3"/>
  <c r="K2130" i="3"/>
  <c r="G2130" i="3"/>
  <c r="C2130" i="3"/>
  <c r="D2130" i="3" s="1"/>
  <c r="N2129" i="3" a="1"/>
  <c r="N2129" i="3" s="1"/>
  <c r="M2129" i="3"/>
  <c r="L2129" i="3"/>
  <c r="K2129" i="3"/>
  <c r="G2129" i="3"/>
  <c r="C2129" i="3"/>
  <c r="D2129" i="3" s="1"/>
  <c r="N2128" i="3" a="1"/>
  <c r="N2128" i="3" s="1"/>
  <c r="M2128" i="3"/>
  <c r="L2128" i="3"/>
  <c r="K2128" i="3"/>
  <c r="G2128" i="3"/>
  <c r="C2128" i="3"/>
  <c r="D2128" i="3" s="1"/>
  <c r="N2127" i="3" a="1"/>
  <c r="N2127" i="3" s="1"/>
  <c r="M2127" i="3"/>
  <c r="L2127" i="3"/>
  <c r="K2127" i="3"/>
  <c r="G2127" i="3"/>
  <c r="C2127" i="3"/>
  <c r="D2127" i="3" s="1"/>
  <c r="N2126" i="3" a="1"/>
  <c r="N2126" i="3" s="1"/>
  <c r="M2126" i="3"/>
  <c r="L2126" i="3"/>
  <c r="K2126" i="3"/>
  <c r="G2126" i="3"/>
  <c r="C2126" i="3"/>
  <c r="D2126" i="3" s="1"/>
  <c r="N2125" i="3" a="1"/>
  <c r="N2125" i="3" s="1"/>
  <c r="M2125" i="3"/>
  <c r="L2125" i="3"/>
  <c r="K2125" i="3"/>
  <c r="G2125" i="3"/>
  <c r="C2125" i="3"/>
  <c r="D2125" i="3" s="1"/>
  <c r="N2124" i="3" a="1"/>
  <c r="N2124" i="3" s="1"/>
  <c r="M2124" i="3"/>
  <c r="L2124" i="3"/>
  <c r="K2124" i="3"/>
  <c r="G2124" i="3"/>
  <c r="C2124" i="3"/>
  <c r="D2124" i="3" s="1"/>
  <c r="N2123" i="3" a="1"/>
  <c r="N2123" i="3" s="1"/>
  <c r="M2123" i="3"/>
  <c r="L2123" i="3"/>
  <c r="K2123" i="3"/>
  <c r="G2123" i="3"/>
  <c r="C2123" i="3"/>
  <c r="D2123" i="3" s="1"/>
  <c r="N2122" i="3" a="1"/>
  <c r="N2122" i="3" s="1"/>
  <c r="M2122" i="3"/>
  <c r="L2122" i="3"/>
  <c r="K2122" i="3"/>
  <c r="G2122" i="3"/>
  <c r="C2122" i="3"/>
  <c r="D2122" i="3" s="1"/>
  <c r="N2121" i="3" a="1"/>
  <c r="N2121" i="3" s="1"/>
  <c r="M2121" i="3"/>
  <c r="L2121" i="3"/>
  <c r="K2121" i="3"/>
  <c r="G2121" i="3"/>
  <c r="C2121" i="3"/>
  <c r="D2121" i="3" s="1"/>
  <c r="N2120" i="3" a="1"/>
  <c r="N2120" i="3" s="1"/>
  <c r="M2120" i="3"/>
  <c r="L2120" i="3"/>
  <c r="K2120" i="3"/>
  <c r="G2120" i="3"/>
  <c r="C2120" i="3"/>
  <c r="D2120" i="3" s="1"/>
  <c r="N2119" i="3" a="1"/>
  <c r="N2119" i="3" s="1"/>
  <c r="M2119" i="3"/>
  <c r="L2119" i="3"/>
  <c r="K2119" i="3"/>
  <c r="G2119" i="3"/>
  <c r="C2119" i="3"/>
  <c r="D2119" i="3" s="1"/>
  <c r="N2118" i="3" a="1"/>
  <c r="N2118" i="3" s="1"/>
  <c r="M2118" i="3"/>
  <c r="L2118" i="3"/>
  <c r="K2118" i="3"/>
  <c r="G2118" i="3"/>
  <c r="C2118" i="3"/>
  <c r="D2118" i="3" s="1"/>
  <c r="N2117" i="3" a="1"/>
  <c r="N2117" i="3" s="1"/>
  <c r="M2117" i="3"/>
  <c r="L2117" i="3"/>
  <c r="K2117" i="3"/>
  <c r="G2117" i="3"/>
  <c r="C2117" i="3"/>
  <c r="D2117" i="3" s="1"/>
  <c r="N2116" i="3" a="1"/>
  <c r="N2116" i="3" s="1"/>
  <c r="M2116" i="3"/>
  <c r="L2116" i="3"/>
  <c r="K2116" i="3"/>
  <c r="G2116" i="3"/>
  <c r="C2116" i="3"/>
  <c r="D2116" i="3" s="1"/>
  <c r="N2115" i="3" a="1"/>
  <c r="N2115" i="3" s="1"/>
  <c r="M2115" i="3"/>
  <c r="L2115" i="3"/>
  <c r="K2115" i="3"/>
  <c r="G2115" i="3"/>
  <c r="C2115" i="3"/>
  <c r="D2115" i="3" s="1"/>
  <c r="N2114" i="3" a="1"/>
  <c r="N2114" i="3" s="1"/>
  <c r="M2114" i="3"/>
  <c r="L2114" i="3"/>
  <c r="K2114" i="3"/>
  <c r="G2114" i="3"/>
  <c r="C2114" i="3"/>
  <c r="D2114" i="3" s="1"/>
  <c r="N2113" i="3" a="1"/>
  <c r="N2113" i="3" s="1"/>
  <c r="M2113" i="3"/>
  <c r="L2113" i="3"/>
  <c r="K2113" i="3"/>
  <c r="G2113" i="3"/>
  <c r="C2113" i="3"/>
  <c r="D2113" i="3" s="1"/>
  <c r="N2112" i="3" a="1"/>
  <c r="N2112" i="3" s="1"/>
  <c r="M2112" i="3"/>
  <c r="L2112" i="3"/>
  <c r="K2112" i="3"/>
  <c r="G2112" i="3"/>
  <c r="C2112" i="3"/>
  <c r="D2112" i="3" s="1"/>
  <c r="N2111" i="3" a="1"/>
  <c r="N2111" i="3" s="1"/>
  <c r="M2111" i="3"/>
  <c r="L2111" i="3"/>
  <c r="K2111" i="3"/>
  <c r="G2111" i="3"/>
  <c r="C2111" i="3"/>
  <c r="D2111" i="3" s="1"/>
  <c r="N2110" i="3" a="1"/>
  <c r="N2110" i="3" s="1"/>
  <c r="M2110" i="3"/>
  <c r="L2110" i="3"/>
  <c r="K2110" i="3"/>
  <c r="G2110" i="3"/>
  <c r="C2110" i="3"/>
  <c r="D2110" i="3" s="1"/>
  <c r="N2109" i="3" a="1"/>
  <c r="N2109" i="3" s="1"/>
  <c r="M2109" i="3"/>
  <c r="L2109" i="3"/>
  <c r="K2109" i="3"/>
  <c r="G2109" i="3"/>
  <c r="C2109" i="3"/>
  <c r="D2109" i="3" s="1"/>
  <c r="N2108" i="3" a="1"/>
  <c r="N2108" i="3" s="1"/>
  <c r="M2108" i="3"/>
  <c r="L2108" i="3"/>
  <c r="K2108" i="3"/>
  <c r="G2108" i="3"/>
  <c r="C2108" i="3"/>
  <c r="D2108" i="3" s="1"/>
  <c r="N2107" i="3" a="1"/>
  <c r="N2107" i="3" s="1"/>
  <c r="M2107" i="3"/>
  <c r="L2107" i="3"/>
  <c r="K2107" i="3"/>
  <c r="G2107" i="3"/>
  <c r="C2107" i="3"/>
  <c r="D2107" i="3" s="1"/>
  <c r="N2106" i="3" a="1"/>
  <c r="N2106" i="3" s="1"/>
  <c r="M2106" i="3"/>
  <c r="L2106" i="3"/>
  <c r="K2106" i="3"/>
  <c r="G2106" i="3"/>
  <c r="C2106" i="3"/>
  <c r="D2106" i="3" s="1"/>
  <c r="N2105" i="3" a="1"/>
  <c r="N2105" i="3" s="1"/>
  <c r="M2105" i="3"/>
  <c r="L2105" i="3"/>
  <c r="K2105" i="3"/>
  <c r="G2105" i="3"/>
  <c r="C2105" i="3"/>
  <c r="D2105" i="3" s="1"/>
  <c r="N2104" i="3" a="1"/>
  <c r="N2104" i="3" s="1"/>
  <c r="M2104" i="3"/>
  <c r="L2104" i="3"/>
  <c r="K2104" i="3"/>
  <c r="G2104" i="3"/>
  <c r="C2104" i="3"/>
  <c r="D2104" i="3" s="1"/>
  <c r="N2103" i="3" a="1"/>
  <c r="N2103" i="3" s="1"/>
  <c r="M2103" i="3"/>
  <c r="L2103" i="3"/>
  <c r="K2103" i="3"/>
  <c r="G2103" i="3"/>
  <c r="C2103" i="3"/>
  <c r="D2103" i="3" s="1"/>
  <c r="N2102" i="3" a="1"/>
  <c r="N2102" i="3" s="1"/>
  <c r="M2102" i="3"/>
  <c r="L2102" i="3"/>
  <c r="K2102" i="3"/>
  <c r="G2102" i="3"/>
  <c r="C2102" i="3"/>
  <c r="D2102" i="3" s="1"/>
  <c r="N2101" i="3" a="1"/>
  <c r="N2101" i="3" s="1"/>
  <c r="M2101" i="3"/>
  <c r="L2101" i="3"/>
  <c r="K2101" i="3"/>
  <c r="G2101" i="3"/>
  <c r="C2101" i="3"/>
  <c r="D2101" i="3" s="1"/>
  <c r="N2100" i="3" a="1"/>
  <c r="N2100" i="3" s="1"/>
  <c r="M2100" i="3"/>
  <c r="L2100" i="3"/>
  <c r="K2100" i="3"/>
  <c r="G2100" i="3"/>
  <c r="C2100" i="3"/>
  <c r="D2100" i="3" s="1"/>
  <c r="N2099" i="3" a="1"/>
  <c r="N2099" i="3" s="1"/>
  <c r="M2099" i="3"/>
  <c r="L2099" i="3"/>
  <c r="K2099" i="3"/>
  <c r="G2099" i="3"/>
  <c r="C2099" i="3"/>
  <c r="D2099" i="3" s="1"/>
  <c r="N2098" i="3" a="1"/>
  <c r="N2098" i="3" s="1"/>
  <c r="M2098" i="3"/>
  <c r="L2098" i="3"/>
  <c r="K2098" i="3"/>
  <c r="G2098" i="3"/>
  <c r="C2098" i="3"/>
  <c r="D2098" i="3" s="1"/>
  <c r="N2097" i="3" a="1"/>
  <c r="N2097" i="3" s="1"/>
  <c r="M2097" i="3"/>
  <c r="L2097" i="3"/>
  <c r="K2097" i="3"/>
  <c r="G2097" i="3"/>
  <c r="C2097" i="3"/>
  <c r="D2097" i="3" s="1"/>
  <c r="N2096" i="3" a="1"/>
  <c r="N2096" i="3" s="1"/>
  <c r="M2096" i="3"/>
  <c r="L2096" i="3"/>
  <c r="K2096" i="3"/>
  <c r="G2096" i="3"/>
  <c r="C2096" i="3"/>
  <c r="D2096" i="3" s="1"/>
  <c r="N2095" i="3" a="1"/>
  <c r="N2095" i="3" s="1"/>
  <c r="M2095" i="3"/>
  <c r="L2095" i="3"/>
  <c r="K2095" i="3"/>
  <c r="G2095" i="3"/>
  <c r="C2095" i="3"/>
  <c r="D2095" i="3" s="1"/>
  <c r="N2094" i="3" a="1"/>
  <c r="N2094" i="3" s="1"/>
  <c r="M2094" i="3"/>
  <c r="L2094" i="3"/>
  <c r="K2094" i="3"/>
  <c r="G2094" i="3"/>
  <c r="C2094" i="3"/>
  <c r="D2094" i="3" s="1"/>
  <c r="N2093" i="3" a="1"/>
  <c r="N2093" i="3" s="1"/>
  <c r="M2093" i="3"/>
  <c r="L2093" i="3"/>
  <c r="K2093" i="3"/>
  <c r="G2093" i="3"/>
  <c r="C2093" i="3"/>
  <c r="D2093" i="3" s="1"/>
  <c r="N2092" i="3" a="1"/>
  <c r="N2092" i="3" s="1"/>
  <c r="M2092" i="3"/>
  <c r="L2092" i="3"/>
  <c r="K2092" i="3"/>
  <c r="G2092" i="3"/>
  <c r="C2092" i="3"/>
  <c r="D2092" i="3" s="1"/>
  <c r="N2091" i="3" a="1"/>
  <c r="N2091" i="3" s="1"/>
  <c r="M2091" i="3"/>
  <c r="L2091" i="3"/>
  <c r="K2091" i="3"/>
  <c r="G2091" i="3"/>
  <c r="C2091" i="3"/>
  <c r="D2091" i="3" s="1"/>
  <c r="N2090" i="3" a="1"/>
  <c r="N2090" i="3" s="1"/>
  <c r="M2090" i="3"/>
  <c r="L2090" i="3"/>
  <c r="K2090" i="3"/>
  <c r="G2090" i="3"/>
  <c r="C2090" i="3"/>
  <c r="D2090" i="3" s="1"/>
  <c r="N2089" i="3" a="1"/>
  <c r="N2089" i="3" s="1"/>
  <c r="M2089" i="3"/>
  <c r="L2089" i="3"/>
  <c r="K2089" i="3"/>
  <c r="G2089" i="3"/>
  <c r="C2089" i="3"/>
  <c r="D2089" i="3" s="1"/>
  <c r="N2088" i="3" a="1"/>
  <c r="N2088" i="3" s="1"/>
  <c r="M2088" i="3"/>
  <c r="L2088" i="3"/>
  <c r="K2088" i="3"/>
  <c r="G2088" i="3"/>
  <c r="C2088" i="3"/>
  <c r="D2088" i="3" s="1"/>
  <c r="N2087" i="3" a="1"/>
  <c r="N2087" i="3" s="1"/>
  <c r="M2087" i="3"/>
  <c r="L2087" i="3"/>
  <c r="K2087" i="3"/>
  <c r="G2087" i="3"/>
  <c r="C2087" i="3"/>
  <c r="D2087" i="3" s="1"/>
  <c r="N2086" i="3" a="1"/>
  <c r="N2086" i="3" s="1"/>
  <c r="M2086" i="3"/>
  <c r="L2086" i="3"/>
  <c r="K2086" i="3"/>
  <c r="G2086" i="3"/>
  <c r="C2086" i="3"/>
  <c r="D2086" i="3" s="1"/>
  <c r="N2085" i="3" a="1"/>
  <c r="N2085" i="3" s="1"/>
  <c r="M2085" i="3"/>
  <c r="L2085" i="3"/>
  <c r="K2085" i="3"/>
  <c r="G2085" i="3"/>
  <c r="C2085" i="3"/>
  <c r="D2085" i="3" s="1"/>
  <c r="N2084" i="3" a="1"/>
  <c r="N2084" i="3" s="1"/>
  <c r="M2084" i="3"/>
  <c r="L2084" i="3"/>
  <c r="K2084" i="3"/>
  <c r="G2084" i="3"/>
  <c r="C2084" i="3"/>
  <c r="D2084" i="3" s="1"/>
  <c r="N2083" i="3" a="1"/>
  <c r="N2083" i="3" s="1"/>
  <c r="M2083" i="3"/>
  <c r="L2083" i="3"/>
  <c r="K2083" i="3"/>
  <c r="G2083" i="3"/>
  <c r="C2083" i="3"/>
  <c r="D2083" i="3" s="1"/>
  <c r="N2082" i="3" a="1"/>
  <c r="N2082" i="3" s="1"/>
  <c r="M2082" i="3"/>
  <c r="L2082" i="3"/>
  <c r="K2082" i="3"/>
  <c r="G2082" i="3"/>
  <c r="C2082" i="3"/>
  <c r="D2082" i="3" s="1"/>
  <c r="N2081" i="3" a="1"/>
  <c r="N2081" i="3" s="1"/>
  <c r="M2081" i="3"/>
  <c r="L2081" i="3"/>
  <c r="K2081" i="3"/>
  <c r="G2081" i="3"/>
  <c r="C2081" i="3"/>
  <c r="D2081" i="3" s="1"/>
  <c r="N2080" i="3" a="1"/>
  <c r="N2080" i="3" s="1"/>
  <c r="M2080" i="3"/>
  <c r="L2080" i="3"/>
  <c r="K2080" i="3"/>
  <c r="G2080" i="3"/>
  <c r="C2080" i="3"/>
  <c r="D2080" i="3" s="1"/>
  <c r="N2079" i="3" a="1"/>
  <c r="N2079" i="3" s="1"/>
  <c r="M2079" i="3"/>
  <c r="L2079" i="3"/>
  <c r="K2079" i="3"/>
  <c r="G2079" i="3"/>
  <c r="C2079" i="3"/>
  <c r="D2079" i="3" s="1"/>
  <c r="N2078" i="3" a="1"/>
  <c r="N2078" i="3" s="1"/>
  <c r="M2078" i="3"/>
  <c r="L2078" i="3"/>
  <c r="K2078" i="3"/>
  <c r="G2078" i="3"/>
  <c r="C2078" i="3"/>
  <c r="D2078" i="3" s="1"/>
  <c r="N2077" i="3" a="1"/>
  <c r="N2077" i="3" s="1"/>
  <c r="M2077" i="3"/>
  <c r="L2077" i="3"/>
  <c r="K2077" i="3"/>
  <c r="G2077" i="3"/>
  <c r="C2077" i="3"/>
  <c r="D2077" i="3" s="1"/>
  <c r="N2076" i="3" a="1"/>
  <c r="N2076" i="3" s="1"/>
  <c r="M2076" i="3"/>
  <c r="L2076" i="3"/>
  <c r="K2076" i="3"/>
  <c r="G2076" i="3"/>
  <c r="C2076" i="3"/>
  <c r="D2076" i="3" s="1"/>
  <c r="N2075" i="3" a="1"/>
  <c r="N2075" i="3" s="1"/>
  <c r="M2075" i="3"/>
  <c r="L2075" i="3"/>
  <c r="K2075" i="3"/>
  <c r="G2075" i="3"/>
  <c r="C2075" i="3"/>
  <c r="D2075" i="3" s="1"/>
  <c r="N2074" i="3" a="1"/>
  <c r="N2074" i="3" s="1"/>
  <c r="M2074" i="3"/>
  <c r="L2074" i="3"/>
  <c r="K2074" i="3"/>
  <c r="G2074" i="3"/>
  <c r="C2074" i="3"/>
  <c r="D2074" i="3" s="1"/>
  <c r="N2073" i="3" a="1"/>
  <c r="N2073" i="3" s="1"/>
  <c r="M2073" i="3"/>
  <c r="L2073" i="3"/>
  <c r="K2073" i="3"/>
  <c r="G2073" i="3"/>
  <c r="C2073" i="3"/>
  <c r="D2073" i="3" s="1"/>
  <c r="N2072" i="3" a="1"/>
  <c r="N2072" i="3" s="1"/>
  <c r="M2072" i="3"/>
  <c r="L2072" i="3"/>
  <c r="K2072" i="3"/>
  <c r="G2072" i="3"/>
  <c r="C2072" i="3"/>
  <c r="D2072" i="3" s="1"/>
  <c r="N2071" i="3" a="1"/>
  <c r="N2071" i="3" s="1"/>
  <c r="M2071" i="3"/>
  <c r="L2071" i="3"/>
  <c r="K2071" i="3"/>
  <c r="G2071" i="3"/>
  <c r="C2071" i="3"/>
  <c r="D2071" i="3" s="1"/>
  <c r="N2070" i="3" a="1"/>
  <c r="N2070" i="3" s="1"/>
  <c r="M2070" i="3"/>
  <c r="L2070" i="3"/>
  <c r="K2070" i="3"/>
  <c r="G2070" i="3"/>
  <c r="C2070" i="3"/>
  <c r="D2070" i="3" s="1"/>
  <c r="N2069" i="3" a="1"/>
  <c r="N2069" i="3" s="1"/>
  <c r="M2069" i="3"/>
  <c r="L2069" i="3"/>
  <c r="K2069" i="3"/>
  <c r="G2069" i="3"/>
  <c r="C2069" i="3"/>
  <c r="D2069" i="3" s="1"/>
  <c r="N2068" i="3" a="1"/>
  <c r="N2068" i="3" s="1"/>
  <c r="M2068" i="3"/>
  <c r="L2068" i="3"/>
  <c r="K2068" i="3"/>
  <c r="G2068" i="3"/>
  <c r="C2068" i="3"/>
  <c r="D2068" i="3" s="1"/>
  <c r="N2067" i="3" a="1"/>
  <c r="N2067" i="3" s="1"/>
  <c r="M2067" i="3"/>
  <c r="L2067" i="3"/>
  <c r="K2067" i="3"/>
  <c r="G2067" i="3"/>
  <c r="C2067" i="3"/>
  <c r="D2067" i="3" s="1"/>
  <c r="N2066" i="3" a="1"/>
  <c r="N2066" i="3" s="1"/>
  <c r="M2066" i="3"/>
  <c r="L2066" i="3"/>
  <c r="K2066" i="3"/>
  <c r="G2066" i="3"/>
  <c r="C2066" i="3"/>
  <c r="D2066" i="3" s="1"/>
  <c r="N2065" i="3" a="1"/>
  <c r="N2065" i="3" s="1"/>
  <c r="M2065" i="3"/>
  <c r="L2065" i="3"/>
  <c r="K2065" i="3"/>
  <c r="G2065" i="3"/>
  <c r="C2065" i="3"/>
  <c r="D2065" i="3" s="1"/>
  <c r="N2064" i="3" a="1"/>
  <c r="N2064" i="3" s="1"/>
  <c r="M2064" i="3"/>
  <c r="L2064" i="3"/>
  <c r="K2064" i="3"/>
  <c r="G2064" i="3"/>
  <c r="C2064" i="3"/>
  <c r="D2064" i="3" s="1"/>
  <c r="N2063" i="3" a="1"/>
  <c r="N2063" i="3" s="1"/>
  <c r="M2063" i="3"/>
  <c r="L2063" i="3"/>
  <c r="K2063" i="3"/>
  <c r="G2063" i="3"/>
  <c r="C2063" i="3"/>
  <c r="D2063" i="3" s="1"/>
  <c r="N2062" i="3" a="1"/>
  <c r="N2062" i="3" s="1"/>
  <c r="M2062" i="3"/>
  <c r="L2062" i="3"/>
  <c r="K2062" i="3"/>
  <c r="G2062" i="3"/>
  <c r="C2062" i="3"/>
  <c r="D2062" i="3" s="1"/>
  <c r="N2061" i="3" a="1"/>
  <c r="N2061" i="3" s="1"/>
  <c r="M2061" i="3"/>
  <c r="L2061" i="3"/>
  <c r="K2061" i="3"/>
  <c r="G2061" i="3"/>
  <c r="C2061" i="3"/>
  <c r="D2061" i="3" s="1"/>
  <c r="N2060" i="3" a="1"/>
  <c r="N2060" i="3" s="1"/>
  <c r="M2060" i="3"/>
  <c r="L2060" i="3"/>
  <c r="K2060" i="3"/>
  <c r="G2060" i="3"/>
  <c r="C2060" i="3"/>
  <c r="D2060" i="3" s="1"/>
  <c r="N2059" i="3" a="1"/>
  <c r="N2059" i="3" s="1"/>
  <c r="M2059" i="3"/>
  <c r="L2059" i="3"/>
  <c r="K2059" i="3"/>
  <c r="G2059" i="3"/>
  <c r="C2059" i="3"/>
  <c r="D2059" i="3" s="1"/>
  <c r="N2058" i="3" a="1"/>
  <c r="N2058" i="3" s="1"/>
  <c r="M2058" i="3"/>
  <c r="L2058" i="3"/>
  <c r="K2058" i="3"/>
  <c r="G2058" i="3"/>
  <c r="C2058" i="3"/>
  <c r="D2058" i="3" s="1"/>
  <c r="N2057" i="3" a="1"/>
  <c r="N2057" i="3" s="1"/>
  <c r="M2057" i="3"/>
  <c r="L2057" i="3"/>
  <c r="K2057" i="3"/>
  <c r="G2057" i="3"/>
  <c r="C2057" i="3"/>
  <c r="D2057" i="3" s="1"/>
  <c r="N2056" i="3" a="1"/>
  <c r="N2056" i="3" s="1"/>
  <c r="M2056" i="3"/>
  <c r="L2056" i="3"/>
  <c r="K2056" i="3"/>
  <c r="G2056" i="3"/>
  <c r="C2056" i="3"/>
  <c r="D2056" i="3" s="1"/>
  <c r="N2055" i="3" a="1"/>
  <c r="N2055" i="3" s="1"/>
  <c r="M2055" i="3"/>
  <c r="L2055" i="3"/>
  <c r="K2055" i="3"/>
  <c r="G2055" i="3"/>
  <c r="C2055" i="3"/>
  <c r="D2055" i="3" s="1"/>
  <c r="N2054" i="3" a="1"/>
  <c r="N2054" i="3" s="1"/>
  <c r="M2054" i="3"/>
  <c r="L2054" i="3"/>
  <c r="K2054" i="3"/>
  <c r="G2054" i="3"/>
  <c r="C2054" i="3"/>
  <c r="D2054" i="3" s="1"/>
  <c r="N2053" i="3" a="1"/>
  <c r="N2053" i="3" s="1"/>
  <c r="M2053" i="3"/>
  <c r="L2053" i="3"/>
  <c r="K2053" i="3"/>
  <c r="G2053" i="3"/>
  <c r="C2053" i="3"/>
  <c r="D2053" i="3" s="1"/>
  <c r="N2052" i="3" a="1"/>
  <c r="N2052" i="3" s="1"/>
  <c r="M2052" i="3"/>
  <c r="L2052" i="3"/>
  <c r="K2052" i="3"/>
  <c r="G2052" i="3"/>
  <c r="C2052" i="3"/>
  <c r="D2052" i="3" s="1"/>
  <c r="N2051" i="3" a="1"/>
  <c r="N2051" i="3" s="1"/>
  <c r="M2051" i="3"/>
  <c r="L2051" i="3"/>
  <c r="K2051" i="3"/>
  <c r="G2051" i="3"/>
  <c r="C2051" i="3"/>
  <c r="D2051" i="3" s="1"/>
  <c r="N2050" i="3" a="1"/>
  <c r="N2050" i="3" s="1"/>
  <c r="M2050" i="3"/>
  <c r="L2050" i="3"/>
  <c r="K2050" i="3"/>
  <c r="G2050" i="3"/>
  <c r="C2050" i="3"/>
  <c r="D2050" i="3" s="1"/>
  <c r="N2049" i="3" a="1"/>
  <c r="N2049" i="3" s="1"/>
  <c r="M2049" i="3"/>
  <c r="L2049" i="3"/>
  <c r="K2049" i="3"/>
  <c r="G2049" i="3"/>
  <c r="C2049" i="3"/>
  <c r="D2049" i="3" s="1"/>
  <c r="N2048" i="3" a="1"/>
  <c r="N2048" i="3" s="1"/>
  <c r="M2048" i="3"/>
  <c r="L2048" i="3"/>
  <c r="K2048" i="3"/>
  <c r="G2048" i="3"/>
  <c r="C2048" i="3"/>
  <c r="D2048" i="3" s="1"/>
  <c r="N2047" i="3" a="1"/>
  <c r="N2047" i="3" s="1"/>
  <c r="M2047" i="3"/>
  <c r="L2047" i="3"/>
  <c r="K2047" i="3"/>
  <c r="G2047" i="3"/>
  <c r="C2047" i="3"/>
  <c r="D2047" i="3" s="1"/>
  <c r="N2046" i="3" a="1"/>
  <c r="N2046" i="3" s="1"/>
  <c r="M2046" i="3"/>
  <c r="L2046" i="3"/>
  <c r="K2046" i="3"/>
  <c r="G2046" i="3"/>
  <c r="C2046" i="3"/>
  <c r="D2046" i="3" s="1"/>
  <c r="N2045" i="3" a="1"/>
  <c r="N2045" i="3" s="1"/>
  <c r="M2045" i="3"/>
  <c r="L2045" i="3"/>
  <c r="K2045" i="3"/>
  <c r="G2045" i="3"/>
  <c r="C2045" i="3"/>
  <c r="D2045" i="3" s="1"/>
  <c r="N2044" i="3" a="1"/>
  <c r="N2044" i="3" s="1"/>
  <c r="M2044" i="3"/>
  <c r="L2044" i="3"/>
  <c r="K2044" i="3"/>
  <c r="G2044" i="3"/>
  <c r="C2044" i="3"/>
  <c r="D2044" i="3" s="1"/>
  <c r="N2043" i="3" a="1"/>
  <c r="N2043" i="3" s="1"/>
  <c r="M2043" i="3"/>
  <c r="L2043" i="3"/>
  <c r="K2043" i="3"/>
  <c r="G2043" i="3"/>
  <c r="C2043" i="3"/>
  <c r="D2043" i="3" s="1"/>
  <c r="N2042" i="3" a="1"/>
  <c r="N2042" i="3" s="1"/>
  <c r="M2042" i="3"/>
  <c r="L2042" i="3"/>
  <c r="K2042" i="3"/>
  <c r="G2042" i="3"/>
  <c r="C2042" i="3"/>
  <c r="D2042" i="3" s="1"/>
  <c r="N2041" i="3" a="1"/>
  <c r="N2041" i="3" s="1"/>
  <c r="M2041" i="3"/>
  <c r="L2041" i="3"/>
  <c r="K2041" i="3"/>
  <c r="G2041" i="3"/>
  <c r="C2041" i="3"/>
  <c r="D2041" i="3" s="1"/>
  <c r="N2040" i="3" a="1"/>
  <c r="N2040" i="3" s="1"/>
  <c r="M2040" i="3"/>
  <c r="L2040" i="3"/>
  <c r="K2040" i="3"/>
  <c r="G2040" i="3"/>
  <c r="C2040" i="3"/>
  <c r="D2040" i="3" s="1"/>
  <c r="N2039" i="3" a="1"/>
  <c r="N2039" i="3" s="1"/>
  <c r="M2039" i="3"/>
  <c r="L2039" i="3"/>
  <c r="K2039" i="3"/>
  <c r="G2039" i="3"/>
  <c r="C2039" i="3"/>
  <c r="D2039" i="3" s="1"/>
  <c r="N2038" i="3" a="1"/>
  <c r="N2038" i="3" s="1"/>
  <c r="M2038" i="3"/>
  <c r="L2038" i="3"/>
  <c r="K2038" i="3"/>
  <c r="G2038" i="3"/>
  <c r="C2038" i="3"/>
  <c r="D2038" i="3" s="1"/>
  <c r="N2037" i="3" a="1"/>
  <c r="N2037" i="3" s="1"/>
  <c r="M2037" i="3"/>
  <c r="L2037" i="3"/>
  <c r="K2037" i="3"/>
  <c r="G2037" i="3"/>
  <c r="C2037" i="3"/>
  <c r="D2037" i="3" s="1"/>
  <c r="N2036" i="3" a="1"/>
  <c r="N2036" i="3" s="1"/>
  <c r="M2036" i="3"/>
  <c r="L2036" i="3"/>
  <c r="K2036" i="3"/>
  <c r="G2036" i="3"/>
  <c r="C2036" i="3"/>
  <c r="D2036" i="3" s="1"/>
  <c r="N2035" i="3" a="1"/>
  <c r="N2035" i="3" s="1"/>
  <c r="M2035" i="3"/>
  <c r="L2035" i="3"/>
  <c r="K2035" i="3"/>
  <c r="G2035" i="3"/>
  <c r="C2035" i="3"/>
  <c r="D2035" i="3" s="1"/>
  <c r="N2034" i="3" a="1"/>
  <c r="N2034" i="3" s="1"/>
  <c r="M2034" i="3"/>
  <c r="L2034" i="3"/>
  <c r="K2034" i="3"/>
  <c r="G2034" i="3"/>
  <c r="C2034" i="3"/>
  <c r="D2034" i="3" s="1"/>
  <c r="N2033" i="3" a="1"/>
  <c r="N2033" i="3" s="1"/>
  <c r="M2033" i="3"/>
  <c r="L2033" i="3"/>
  <c r="K2033" i="3"/>
  <c r="G2033" i="3"/>
  <c r="C2033" i="3"/>
  <c r="D2033" i="3" s="1"/>
  <c r="N2032" i="3" a="1"/>
  <c r="N2032" i="3" s="1"/>
  <c r="M2032" i="3"/>
  <c r="L2032" i="3"/>
  <c r="K2032" i="3"/>
  <c r="G2032" i="3"/>
  <c r="C2032" i="3"/>
  <c r="D2032" i="3" s="1"/>
  <c r="N2031" i="3" a="1"/>
  <c r="N2031" i="3" s="1"/>
  <c r="M2031" i="3"/>
  <c r="L2031" i="3"/>
  <c r="K2031" i="3"/>
  <c r="G2031" i="3"/>
  <c r="C2031" i="3"/>
  <c r="D2031" i="3" s="1"/>
  <c r="N2030" i="3" a="1"/>
  <c r="N2030" i="3" s="1"/>
  <c r="M2030" i="3"/>
  <c r="L2030" i="3"/>
  <c r="K2030" i="3"/>
  <c r="G2030" i="3"/>
  <c r="C2030" i="3"/>
  <c r="D2030" i="3" s="1"/>
  <c r="N2029" i="3" a="1"/>
  <c r="N2029" i="3" s="1"/>
  <c r="M2029" i="3"/>
  <c r="L2029" i="3"/>
  <c r="K2029" i="3"/>
  <c r="G2029" i="3"/>
  <c r="C2029" i="3"/>
  <c r="D2029" i="3" s="1"/>
  <c r="N2028" i="3" a="1"/>
  <c r="N2028" i="3" s="1"/>
  <c r="M2028" i="3"/>
  <c r="L2028" i="3"/>
  <c r="K2028" i="3"/>
  <c r="G2028" i="3"/>
  <c r="C2028" i="3"/>
  <c r="D2028" i="3" s="1"/>
  <c r="N2027" i="3" a="1"/>
  <c r="N2027" i="3" s="1"/>
  <c r="M2027" i="3"/>
  <c r="L2027" i="3"/>
  <c r="K2027" i="3"/>
  <c r="G2027" i="3"/>
  <c r="C2027" i="3"/>
  <c r="D2027" i="3" s="1"/>
  <c r="N2026" i="3" a="1"/>
  <c r="N2026" i="3" s="1"/>
  <c r="M2026" i="3"/>
  <c r="L2026" i="3"/>
  <c r="K2026" i="3"/>
  <c r="G2026" i="3"/>
  <c r="C2026" i="3"/>
  <c r="D2026" i="3" s="1"/>
  <c r="N2025" i="3" a="1"/>
  <c r="N2025" i="3" s="1"/>
  <c r="M2025" i="3"/>
  <c r="L2025" i="3"/>
  <c r="K2025" i="3"/>
  <c r="G2025" i="3"/>
  <c r="C2025" i="3"/>
  <c r="D2025" i="3" s="1"/>
  <c r="N2024" i="3" a="1"/>
  <c r="N2024" i="3" s="1"/>
  <c r="M2024" i="3"/>
  <c r="L2024" i="3"/>
  <c r="K2024" i="3"/>
  <c r="G2024" i="3"/>
  <c r="C2024" i="3"/>
  <c r="D2024" i="3" s="1"/>
  <c r="N2023" i="3" a="1"/>
  <c r="N2023" i="3" s="1"/>
  <c r="M2023" i="3"/>
  <c r="L2023" i="3"/>
  <c r="K2023" i="3"/>
  <c r="G2023" i="3"/>
  <c r="C2023" i="3"/>
  <c r="D2023" i="3" s="1"/>
  <c r="N2022" i="3" a="1"/>
  <c r="N2022" i="3" s="1"/>
  <c r="M2022" i="3"/>
  <c r="L2022" i="3"/>
  <c r="K2022" i="3"/>
  <c r="G2022" i="3"/>
  <c r="C2022" i="3"/>
  <c r="D2022" i="3" s="1"/>
  <c r="N2021" i="3" a="1"/>
  <c r="N2021" i="3" s="1"/>
  <c r="M2021" i="3"/>
  <c r="L2021" i="3"/>
  <c r="K2021" i="3"/>
  <c r="G2021" i="3"/>
  <c r="C2021" i="3"/>
  <c r="D2021" i="3" s="1"/>
  <c r="N2020" i="3" a="1"/>
  <c r="N2020" i="3" s="1"/>
  <c r="M2020" i="3"/>
  <c r="L2020" i="3"/>
  <c r="K2020" i="3"/>
  <c r="G2020" i="3"/>
  <c r="C2020" i="3"/>
  <c r="D2020" i="3" s="1"/>
  <c r="N2019" i="3" a="1"/>
  <c r="N2019" i="3" s="1"/>
  <c r="M2019" i="3"/>
  <c r="L2019" i="3"/>
  <c r="K2019" i="3"/>
  <c r="G2019" i="3"/>
  <c r="C2019" i="3"/>
  <c r="D2019" i="3" s="1"/>
  <c r="N2018" i="3" a="1"/>
  <c r="N2018" i="3" s="1"/>
  <c r="M2018" i="3"/>
  <c r="L2018" i="3"/>
  <c r="K2018" i="3"/>
  <c r="G2018" i="3"/>
  <c r="C2018" i="3"/>
  <c r="D2018" i="3" s="1"/>
  <c r="N2017" i="3" a="1"/>
  <c r="N2017" i="3" s="1"/>
  <c r="M2017" i="3"/>
  <c r="L2017" i="3"/>
  <c r="K2017" i="3"/>
  <c r="G2017" i="3"/>
  <c r="C2017" i="3"/>
  <c r="D2017" i="3" s="1"/>
  <c r="N2016" i="3" a="1"/>
  <c r="N2016" i="3" s="1"/>
  <c r="M2016" i="3"/>
  <c r="L2016" i="3"/>
  <c r="K2016" i="3"/>
  <c r="G2016" i="3"/>
  <c r="C2016" i="3"/>
  <c r="D2016" i="3" s="1"/>
  <c r="N2015" i="3" a="1"/>
  <c r="N2015" i="3" s="1"/>
  <c r="M2015" i="3"/>
  <c r="L2015" i="3"/>
  <c r="K2015" i="3"/>
  <c r="G2015" i="3"/>
  <c r="C2015" i="3"/>
  <c r="D2015" i="3" s="1"/>
  <c r="N2014" i="3" a="1"/>
  <c r="N2014" i="3" s="1"/>
  <c r="M2014" i="3"/>
  <c r="L2014" i="3"/>
  <c r="K2014" i="3"/>
  <c r="G2014" i="3"/>
  <c r="C2014" i="3"/>
  <c r="D2014" i="3" s="1"/>
  <c r="N2013" i="3" a="1"/>
  <c r="N2013" i="3" s="1"/>
  <c r="M2013" i="3"/>
  <c r="L2013" i="3"/>
  <c r="K2013" i="3"/>
  <c r="G2013" i="3"/>
  <c r="C2013" i="3"/>
  <c r="D2013" i="3" s="1"/>
  <c r="N2012" i="3" a="1"/>
  <c r="N2012" i="3" s="1"/>
  <c r="M2012" i="3"/>
  <c r="L2012" i="3"/>
  <c r="K2012" i="3"/>
  <c r="G2012" i="3"/>
  <c r="C2012" i="3"/>
  <c r="D2012" i="3" s="1"/>
  <c r="N2011" i="3" a="1"/>
  <c r="N2011" i="3" s="1"/>
  <c r="M2011" i="3"/>
  <c r="L2011" i="3"/>
  <c r="K2011" i="3"/>
  <c r="G2011" i="3"/>
  <c r="C2011" i="3"/>
  <c r="D2011" i="3" s="1"/>
  <c r="N2010" i="3" a="1"/>
  <c r="N2010" i="3" s="1"/>
  <c r="M2010" i="3"/>
  <c r="L2010" i="3"/>
  <c r="K2010" i="3"/>
  <c r="G2010" i="3"/>
  <c r="C2010" i="3"/>
  <c r="D2010" i="3" s="1"/>
  <c r="N2009" i="3" a="1"/>
  <c r="N2009" i="3" s="1"/>
  <c r="M2009" i="3"/>
  <c r="L2009" i="3"/>
  <c r="K2009" i="3"/>
  <c r="G2009" i="3"/>
  <c r="C2009" i="3"/>
  <c r="D2009" i="3" s="1"/>
  <c r="N2008" i="3" a="1"/>
  <c r="N2008" i="3" s="1"/>
  <c r="M2008" i="3"/>
  <c r="L2008" i="3"/>
  <c r="K2008" i="3"/>
  <c r="G2008" i="3"/>
  <c r="C2008" i="3"/>
  <c r="D2008" i="3" s="1"/>
  <c r="N2007" i="3" a="1"/>
  <c r="N2007" i="3" s="1"/>
  <c r="M2007" i="3"/>
  <c r="L2007" i="3"/>
  <c r="K2007" i="3"/>
  <c r="G2007" i="3"/>
  <c r="C2007" i="3"/>
  <c r="D2007" i="3" s="1"/>
  <c r="N2006" i="3" a="1"/>
  <c r="N2006" i="3" s="1"/>
  <c r="M2006" i="3"/>
  <c r="L2006" i="3"/>
  <c r="K2006" i="3"/>
  <c r="G2006" i="3"/>
  <c r="C2006" i="3"/>
  <c r="D2006" i="3" s="1"/>
  <c r="N2005" i="3" a="1"/>
  <c r="N2005" i="3" s="1"/>
  <c r="M2005" i="3"/>
  <c r="L2005" i="3"/>
  <c r="K2005" i="3"/>
  <c r="G2005" i="3"/>
  <c r="C2005" i="3"/>
  <c r="D2005" i="3" s="1"/>
  <c r="N2004" i="3" a="1"/>
  <c r="N2004" i="3" s="1"/>
  <c r="M2004" i="3"/>
  <c r="L2004" i="3"/>
  <c r="K2004" i="3"/>
  <c r="G2004" i="3"/>
  <c r="C2004" i="3"/>
  <c r="D2004" i="3" s="1"/>
  <c r="N2003" i="3" a="1"/>
  <c r="N2003" i="3" s="1"/>
  <c r="M2003" i="3"/>
  <c r="L2003" i="3"/>
  <c r="K2003" i="3"/>
  <c r="G2003" i="3"/>
  <c r="C2003" i="3"/>
  <c r="D2003" i="3" s="1"/>
  <c r="N2002" i="3" a="1"/>
  <c r="N2002" i="3" s="1"/>
  <c r="M2002" i="3"/>
  <c r="L2002" i="3"/>
  <c r="K2002" i="3"/>
  <c r="G2002" i="3"/>
  <c r="C2002" i="3"/>
  <c r="D2002" i="3" s="1"/>
  <c r="N2001" i="3" a="1"/>
  <c r="N2001" i="3" s="1"/>
  <c r="M2001" i="3"/>
  <c r="L2001" i="3"/>
  <c r="K2001" i="3"/>
  <c r="G2001" i="3"/>
  <c r="C2001" i="3"/>
  <c r="D2001" i="3" s="1"/>
  <c r="N2000" i="3" a="1"/>
  <c r="N2000" i="3" s="1"/>
  <c r="M2000" i="3"/>
  <c r="L2000" i="3"/>
  <c r="K2000" i="3"/>
  <c r="G2000" i="3"/>
  <c r="C2000" i="3"/>
  <c r="D2000" i="3" s="1"/>
  <c r="N1999" i="3" a="1"/>
  <c r="N1999" i="3" s="1"/>
  <c r="M1999" i="3"/>
  <c r="L1999" i="3"/>
  <c r="K1999" i="3"/>
  <c r="G1999" i="3"/>
  <c r="C1999" i="3"/>
  <c r="D1999" i="3" s="1"/>
  <c r="N1998" i="3" a="1"/>
  <c r="N1998" i="3" s="1"/>
  <c r="M1998" i="3"/>
  <c r="L1998" i="3"/>
  <c r="K1998" i="3"/>
  <c r="G1998" i="3"/>
  <c r="C1998" i="3"/>
  <c r="D1998" i="3" s="1"/>
  <c r="N1997" i="3" a="1"/>
  <c r="N1997" i="3" s="1"/>
  <c r="M1997" i="3"/>
  <c r="L1997" i="3"/>
  <c r="K1997" i="3"/>
  <c r="G1997" i="3"/>
  <c r="C1997" i="3"/>
  <c r="D1997" i="3" s="1"/>
  <c r="N1996" i="3" a="1"/>
  <c r="N1996" i="3" s="1"/>
  <c r="M1996" i="3"/>
  <c r="L1996" i="3"/>
  <c r="K1996" i="3"/>
  <c r="G1996" i="3"/>
  <c r="C1996" i="3"/>
  <c r="D1996" i="3" s="1"/>
  <c r="N1995" i="3" a="1"/>
  <c r="N1995" i="3" s="1"/>
  <c r="M1995" i="3"/>
  <c r="L1995" i="3"/>
  <c r="K1995" i="3"/>
  <c r="G1995" i="3"/>
  <c r="C1995" i="3"/>
  <c r="D1995" i="3" s="1"/>
  <c r="N1994" i="3" a="1"/>
  <c r="N1994" i="3" s="1"/>
  <c r="M1994" i="3"/>
  <c r="L1994" i="3"/>
  <c r="K1994" i="3"/>
  <c r="G1994" i="3"/>
  <c r="C1994" i="3"/>
  <c r="D1994" i="3" s="1"/>
  <c r="N1993" i="3" a="1"/>
  <c r="N1993" i="3" s="1"/>
  <c r="M1993" i="3"/>
  <c r="L1993" i="3"/>
  <c r="K1993" i="3"/>
  <c r="G1993" i="3"/>
  <c r="C1993" i="3"/>
  <c r="D1993" i="3" s="1"/>
  <c r="N1992" i="3" a="1"/>
  <c r="N1992" i="3" s="1"/>
  <c r="M1992" i="3"/>
  <c r="L1992" i="3"/>
  <c r="K1992" i="3"/>
  <c r="G1992" i="3"/>
  <c r="C1992" i="3"/>
  <c r="D1992" i="3" s="1"/>
  <c r="N1991" i="3" a="1"/>
  <c r="N1991" i="3" s="1"/>
  <c r="M1991" i="3"/>
  <c r="L1991" i="3"/>
  <c r="K1991" i="3"/>
  <c r="G1991" i="3"/>
  <c r="C1991" i="3"/>
  <c r="D1991" i="3" s="1"/>
  <c r="N1990" i="3" a="1"/>
  <c r="N1990" i="3" s="1"/>
  <c r="M1990" i="3"/>
  <c r="L1990" i="3"/>
  <c r="K1990" i="3"/>
  <c r="G1990" i="3"/>
  <c r="C1990" i="3"/>
  <c r="D1990" i="3" s="1"/>
  <c r="N1989" i="3" a="1"/>
  <c r="N1989" i="3" s="1"/>
  <c r="M1989" i="3"/>
  <c r="L1989" i="3"/>
  <c r="K1989" i="3"/>
  <c r="G1989" i="3"/>
  <c r="C1989" i="3"/>
  <c r="D1989" i="3" s="1"/>
  <c r="N1988" i="3" a="1"/>
  <c r="N1988" i="3" s="1"/>
  <c r="M1988" i="3"/>
  <c r="L1988" i="3"/>
  <c r="K1988" i="3"/>
  <c r="G1988" i="3"/>
  <c r="C1988" i="3"/>
  <c r="D1988" i="3" s="1"/>
  <c r="N1987" i="3" a="1"/>
  <c r="N1987" i="3" s="1"/>
  <c r="M1987" i="3"/>
  <c r="L1987" i="3"/>
  <c r="K1987" i="3"/>
  <c r="G1987" i="3"/>
  <c r="C1987" i="3"/>
  <c r="D1987" i="3" s="1"/>
  <c r="N1986" i="3" a="1"/>
  <c r="N1986" i="3" s="1"/>
  <c r="M1986" i="3"/>
  <c r="L1986" i="3"/>
  <c r="K1986" i="3"/>
  <c r="G1986" i="3"/>
  <c r="C1986" i="3"/>
  <c r="D1986" i="3" s="1"/>
  <c r="N1985" i="3" a="1"/>
  <c r="N1985" i="3" s="1"/>
  <c r="M1985" i="3"/>
  <c r="L1985" i="3"/>
  <c r="K1985" i="3"/>
  <c r="G1985" i="3"/>
  <c r="C1985" i="3"/>
  <c r="D1985" i="3" s="1"/>
  <c r="N1984" i="3"/>
  <c r="N1984" i="3" a="1"/>
  <c r="M1984" i="3"/>
  <c r="L1984" i="3"/>
  <c r="K1984" i="3"/>
  <c r="G1984" i="3"/>
  <c r="C1984" i="3"/>
  <c r="D1984" i="3" s="1"/>
  <c r="N1983" i="3" a="1"/>
  <c r="N1983" i="3" s="1"/>
  <c r="M1983" i="3"/>
  <c r="L1983" i="3"/>
  <c r="K1983" i="3"/>
  <c r="G1983" i="3"/>
  <c r="C1983" i="3"/>
  <c r="D1983" i="3" s="1"/>
  <c r="N1982" i="3" a="1"/>
  <c r="N1982" i="3" s="1"/>
  <c r="M1982" i="3"/>
  <c r="L1982" i="3"/>
  <c r="K1982" i="3"/>
  <c r="G1982" i="3"/>
  <c r="C1982" i="3"/>
  <c r="D1982" i="3" s="1"/>
  <c r="N1981" i="3" a="1"/>
  <c r="N1981" i="3" s="1"/>
  <c r="M1981" i="3"/>
  <c r="L1981" i="3"/>
  <c r="K1981" i="3"/>
  <c r="G1981" i="3"/>
  <c r="C1981" i="3"/>
  <c r="D1981" i="3" s="1"/>
  <c r="N1980" i="3" a="1"/>
  <c r="N1980" i="3" s="1"/>
  <c r="M1980" i="3"/>
  <c r="L1980" i="3"/>
  <c r="K1980" i="3"/>
  <c r="G1980" i="3"/>
  <c r="C1980" i="3"/>
  <c r="D1980" i="3" s="1"/>
  <c r="N1979" i="3" a="1"/>
  <c r="N1979" i="3" s="1"/>
  <c r="M1979" i="3"/>
  <c r="L1979" i="3"/>
  <c r="K1979" i="3"/>
  <c r="G1979" i="3"/>
  <c r="C1979" i="3"/>
  <c r="D1979" i="3" s="1"/>
  <c r="N1978" i="3" a="1"/>
  <c r="N1978" i="3" s="1"/>
  <c r="M1978" i="3"/>
  <c r="L1978" i="3"/>
  <c r="K1978" i="3"/>
  <c r="G1978" i="3"/>
  <c r="C1978" i="3"/>
  <c r="D1978" i="3" s="1"/>
  <c r="N1977" i="3" a="1"/>
  <c r="N1977" i="3" s="1"/>
  <c r="M1977" i="3"/>
  <c r="L1977" i="3"/>
  <c r="K1977" i="3"/>
  <c r="G1977" i="3"/>
  <c r="C1977" i="3"/>
  <c r="D1977" i="3" s="1"/>
  <c r="N1976" i="3" a="1"/>
  <c r="N1976" i="3" s="1"/>
  <c r="M1976" i="3"/>
  <c r="L1976" i="3"/>
  <c r="K1976" i="3"/>
  <c r="G1976" i="3"/>
  <c r="C1976" i="3"/>
  <c r="D1976" i="3" s="1"/>
  <c r="N1975" i="3" a="1"/>
  <c r="N1975" i="3" s="1"/>
  <c r="M1975" i="3"/>
  <c r="L1975" i="3"/>
  <c r="K1975" i="3"/>
  <c r="G1975" i="3"/>
  <c r="C1975" i="3"/>
  <c r="D1975" i="3" s="1"/>
  <c r="N1974" i="3" a="1"/>
  <c r="N1974" i="3" s="1"/>
  <c r="M1974" i="3"/>
  <c r="L1974" i="3"/>
  <c r="K1974" i="3"/>
  <c r="G1974" i="3"/>
  <c r="C1974" i="3"/>
  <c r="D1974" i="3" s="1"/>
  <c r="N1973" i="3" a="1"/>
  <c r="N1973" i="3" s="1"/>
  <c r="M1973" i="3"/>
  <c r="L1973" i="3"/>
  <c r="K1973" i="3"/>
  <c r="G1973" i="3"/>
  <c r="C1973" i="3"/>
  <c r="D1973" i="3" s="1"/>
  <c r="N1972" i="3" a="1"/>
  <c r="N1972" i="3" s="1"/>
  <c r="M1972" i="3"/>
  <c r="L1972" i="3"/>
  <c r="K1972" i="3"/>
  <c r="G1972" i="3"/>
  <c r="C1972" i="3"/>
  <c r="D1972" i="3" s="1"/>
  <c r="N1971" i="3" a="1"/>
  <c r="N1971" i="3" s="1"/>
  <c r="M1971" i="3"/>
  <c r="L1971" i="3"/>
  <c r="K1971" i="3"/>
  <c r="G1971" i="3"/>
  <c r="C1971" i="3"/>
  <c r="D1971" i="3" s="1"/>
  <c r="N1970" i="3" a="1"/>
  <c r="N1970" i="3" s="1"/>
  <c r="M1970" i="3"/>
  <c r="L1970" i="3"/>
  <c r="K1970" i="3"/>
  <c r="G1970" i="3"/>
  <c r="C1970" i="3"/>
  <c r="D1970" i="3" s="1"/>
  <c r="N1969" i="3" a="1"/>
  <c r="N1969" i="3" s="1"/>
  <c r="M1969" i="3"/>
  <c r="L1969" i="3"/>
  <c r="K1969" i="3"/>
  <c r="G1969" i="3"/>
  <c r="C1969" i="3"/>
  <c r="D1969" i="3" s="1"/>
  <c r="N1968" i="3" a="1"/>
  <c r="N1968" i="3" s="1"/>
  <c r="M1968" i="3"/>
  <c r="L1968" i="3"/>
  <c r="K1968" i="3"/>
  <c r="G1968" i="3"/>
  <c r="C1968" i="3"/>
  <c r="D1968" i="3" s="1"/>
  <c r="N1967" i="3" a="1"/>
  <c r="N1967" i="3" s="1"/>
  <c r="M1967" i="3"/>
  <c r="L1967" i="3"/>
  <c r="K1967" i="3"/>
  <c r="G1967" i="3"/>
  <c r="C1967" i="3"/>
  <c r="D1967" i="3" s="1"/>
  <c r="N1966" i="3" a="1"/>
  <c r="N1966" i="3" s="1"/>
  <c r="M1966" i="3"/>
  <c r="L1966" i="3"/>
  <c r="K1966" i="3"/>
  <c r="G1966" i="3"/>
  <c r="C1966" i="3"/>
  <c r="D1966" i="3" s="1"/>
  <c r="N1965" i="3" a="1"/>
  <c r="N1965" i="3" s="1"/>
  <c r="M1965" i="3"/>
  <c r="L1965" i="3"/>
  <c r="K1965" i="3"/>
  <c r="G1965" i="3"/>
  <c r="C1965" i="3"/>
  <c r="D1965" i="3" s="1"/>
  <c r="N1964" i="3" a="1"/>
  <c r="N1964" i="3" s="1"/>
  <c r="M1964" i="3"/>
  <c r="L1964" i="3"/>
  <c r="K1964" i="3"/>
  <c r="G1964" i="3"/>
  <c r="C1964" i="3"/>
  <c r="D1964" i="3" s="1"/>
  <c r="N1963" i="3" a="1"/>
  <c r="N1963" i="3" s="1"/>
  <c r="M1963" i="3"/>
  <c r="L1963" i="3"/>
  <c r="K1963" i="3"/>
  <c r="G1963" i="3"/>
  <c r="C1963" i="3"/>
  <c r="D1963" i="3" s="1"/>
  <c r="N1962" i="3" a="1"/>
  <c r="N1962" i="3" s="1"/>
  <c r="M1962" i="3"/>
  <c r="L1962" i="3"/>
  <c r="K1962" i="3"/>
  <c r="G1962" i="3"/>
  <c r="C1962" i="3"/>
  <c r="D1962" i="3" s="1"/>
  <c r="N1961" i="3" a="1"/>
  <c r="N1961" i="3" s="1"/>
  <c r="M1961" i="3"/>
  <c r="L1961" i="3"/>
  <c r="K1961" i="3"/>
  <c r="G1961" i="3"/>
  <c r="C1961" i="3"/>
  <c r="D1961" i="3" s="1"/>
  <c r="N1960" i="3" a="1"/>
  <c r="N1960" i="3" s="1"/>
  <c r="M1960" i="3"/>
  <c r="L1960" i="3"/>
  <c r="K1960" i="3"/>
  <c r="G1960" i="3"/>
  <c r="C1960" i="3"/>
  <c r="D1960" i="3" s="1"/>
  <c r="N1959" i="3" a="1"/>
  <c r="N1959" i="3" s="1"/>
  <c r="M1959" i="3"/>
  <c r="L1959" i="3"/>
  <c r="K1959" i="3"/>
  <c r="G1959" i="3"/>
  <c r="C1959" i="3"/>
  <c r="D1959" i="3" s="1"/>
  <c r="N1958" i="3" a="1"/>
  <c r="N1958" i="3" s="1"/>
  <c r="M1958" i="3"/>
  <c r="L1958" i="3"/>
  <c r="K1958" i="3"/>
  <c r="G1958" i="3"/>
  <c r="C1958" i="3"/>
  <c r="D1958" i="3" s="1"/>
  <c r="N1957" i="3" a="1"/>
  <c r="N1957" i="3" s="1"/>
  <c r="M1957" i="3"/>
  <c r="L1957" i="3"/>
  <c r="K1957" i="3"/>
  <c r="G1957" i="3"/>
  <c r="C1957" i="3"/>
  <c r="D1957" i="3" s="1"/>
  <c r="N1956" i="3" a="1"/>
  <c r="N1956" i="3" s="1"/>
  <c r="M1956" i="3"/>
  <c r="L1956" i="3"/>
  <c r="K1956" i="3"/>
  <c r="G1956" i="3"/>
  <c r="C1956" i="3"/>
  <c r="D1956" i="3" s="1"/>
  <c r="N1955" i="3" a="1"/>
  <c r="N1955" i="3" s="1"/>
  <c r="M1955" i="3"/>
  <c r="L1955" i="3"/>
  <c r="K1955" i="3"/>
  <c r="G1955" i="3"/>
  <c r="C1955" i="3"/>
  <c r="D1955" i="3" s="1"/>
  <c r="N1954" i="3" a="1"/>
  <c r="N1954" i="3" s="1"/>
  <c r="M1954" i="3"/>
  <c r="L1954" i="3"/>
  <c r="K1954" i="3"/>
  <c r="G1954" i="3"/>
  <c r="C1954" i="3"/>
  <c r="D1954" i="3" s="1"/>
  <c r="N1953" i="3" a="1"/>
  <c r="N1953" i="3" s="1"/>
  <c r="M1953" i="3"/>
  <c r="L1953" i="3"/>
  <c r="K1953" i="3"/>
  <c r="G1953" i="3"/>
  <c r="C1953" i="3"/>
  <c r="D1953" i="3" s="1"/>
  <c r="N1952" i="3" a="1"/>
  <c r="N1952" i="3" s="1"/>
  <c r="M1952" i="3"/>
  <c r="L1952" i="3"/>
  <c r="K1952" i="3"/>
  <c r="G1952" i="3"/>
  <c r="C1952" i="3"/>
  <c r="D1952" i="3" s="1"/>
  <c r="N1951" i="3" a="1"/>
  <c r="N1951" i="3" s="1"/>
  <c r="M1951" i="3"/>
  <c r="L1951" i="3"/>
  <c r="K1951" i="3"/>
  <c r="G1951" i="3"/>
  <c r="C1951" i="3"/>
  <c r="D1951" i="3" s="1"/>
  <c r="N1950" i="3" a="1"/>
  <c r="N1950" i="3" s="1"/>
  <c r="M1950" i="3"/>
  <c r="L1950" i="3"/>
  <c r="K1950" i="3"/>
  <c r="G1950" i="3"/>
  <c r="C1950" i="3"/>
  <c r="D1950" i="3" s="1"/>
  <c r="N1949" i="3" a="1"/>
  <c r="N1949" i="3" s="1"/>
  <c r="M1949" i="3"/>
  <c r="L1949" i="3"/>
  <c r="K1949" i="3"/>
  <c r="G1949" i="3"/>
  <c r="C1949" i="3"/>
  <c r="D1949" i="3" s="1"/>
  <c r="N1948" i="3" a="1"/>
  <c r="N1948" i="3" s="1"/>
  <c r="M1948" i="3"/>
  <c r="L1948" i="3"/>
  <c r="K1948" i="3"/>
  <c r="G1948" i="3"/>
  <c r="C1948" i="3"/>
  <c r="D1948" i="3" s="1"/>
  <c r="N1947" i="3" a="1"/>
  <c r="N1947" i="3" s="1"/>
  <c r="M1947" i="3"/>
  <c r="L1947" i="3"/>
  <c r="K1947" i="3"/>
  <c r="G1947" i="3"/>
  <c r="C1947" i="3"/>
  <c r="D1947" i="3" s="1"/>
  <c r="N1946" i="3" a="1"/>
  <c r="N1946" i="3" s="1"/>
  <c r="M1946" i="3"/>
  <c r="L1946" i="3"/>
  <c r="K1946" i="3"/>
  <c r="G1946" i="3"/>
  <c r="C1946" i="3"/>
  <c r="D1946" i="3" s="1"/>
  <c r="N1945" i="3" a="1"/>
  <c r="N1945" i="3" s="1"/>
  <c r="M1945" i="3"/>
  <c r="L1945" i="3"/>
  <c r="K1945" i="3"/>
  <c r="G1945" i="3"/>
  <c r="C1945" i="3"/>
  <c r="D1945" i="3" s="1"/>
  <c r="N1944" i="3" a="1"/>
  <c r="N1944" i="3" s="1"/>
  <c r="M1944" i="3"/>
  <c r="L1944" i="3"/>
  <c r="K1944" i="3"/>
  <c r="G1944" i="3"/>
  <c r="C1944" i="3"/>
  <c r="D1944" i="3" s="1"/>
  <c r="N1943" i="3" a="1"/>
  <c r="N1943" i="3" s="1"/>
  <c r="M1943" i="3"/>
  <c r="L1943" i="3"/>
  <c r="K1943" i="3"/>
  <c r="G1943" i="3"/>
  <c r="C1943" i="3"/>
  <c r="D1943" i="3" s="1"/>
  <c r="N1942" i="3" a="1"/>
  <c r="N1942" i="3" s="1"/>
  <c r="M1942" i="3"/>
  <c r="L1942" i="3"/>
  <c r="K1942" i="3"/>
  <c r="G1942" i="3"/>
  <c r="C1942" i="3"/>
  <c r="D1942" i="3" s="1"/>
  <c r="N1941" i="3" a="1"/>
  <c r="N1941" i="3" s="1"/>
  <c r="M1941" i="3"/>
  <c r="L1941" i="3"/>
  <c r="K1941" i="3"/>
  <c r="G1941" i="3"/>
  <c r="C1941" i="3"/>
  <c r="D1941" i="3" s="1"/>
  <c r="N1940" i="3" a="1"/>
  <c r="N1940" i="3" s="1"/>
  <c r="M1940" i="3"/>
  <c r="L1940" i="3"/>
  <c r="K1940" i="3"/>
  <c r="G1940" i="3"/>
  <c r="C1940" i="3"/>
  <c r="D1940" i="3" s="1"/>
  <c r="N1939" i="3" a="1"/>
  <c r="N1939" i="3" s="1"/>
  <c r="M1939" i="3"/>
  <c r="L1939" i="3"/>
  <c r="K1939" i="3"/>
  <c r="G1939" i="3"/>
  <c r="C1939" i="3"/>
  <c r="D1939" i="3" s="1"/>
  <c r="N1938" i="3" a="1"/>
  <c r="N1938" i="3" s="1"/>
  <c r="M1938" i="3"/>
  <c r="L1938" i="3"/>
  <c r="K1938" i="3"/>
  <c r="G1938" i="3"/>
  <c r="C1938" i="3"/>
  <c r="D1938" i="3" s="1"/>
  <c r="N1937" i="3" a="1"/>
  <c r="N1937" i="3" s="1"/>
  <c r="M1937" i="3"/>
  <c r="L1937" i="3"/>
  <c r="K1937" i="3"/>
  <c r="G1937" i="3"/>
  <c r="C1937" i="3"/>
  <c r="D1937" i="3" s="1"/>
  <c r="N1936" i="3" a="1"/>
  <c r="N1936" i="3" s="1"/>
  <c r="M1936" i="3"/>
  <c r="L1936" i="3"/>
  <c r="K1936" i="3"/>
  <c r="G1936" i="3"/>
  <c r="C1936" i="3"/>
  <c r="D1936" i="3" s="1"/>
  <c r="N1935" i="3" a="1"/>
  <c r="N1935" i="3" s="1"/>
  <c r="M1935" i="3"/>
  <c r="L1935" i="3"/>
  <c r="K1935" i="3"/>
  <c r="G1935" i="3"/>
  <c r="C1935" i="3"/>
  <c r="D1935" i="3" s="1"/>
  <c r="N1934" i="3" a="1"/>
  <c r="N1934" i="3" s="1"/>
  <c r="M1934" i="3"/>
  <c r="L1934" i="3"/>
  <c r="K1934" i="3"/>
  <c r="G1934" i="3"/>
  <c r="C1934" i="3"/>
  <c r="D1934" i="3" s="1"/>
  <c r="N1933" i="3" a="1"/>
  <c r="N1933" i="3" s="1"/>
  <c r="M1933" i="3"/>
  <c r="L1933" i="3"/>
  <c r="K1933" i="3"/>
  <c r="G1933" i="3"/>
  <c r="C1933" i="3"/>
  <c r="D1933" i="3" s="1"/>
  <c r="N1932" i="3" a="1"/>
  <c r="N1932" i="3" s="1"/>
  <c r="M1932" i="3"/>
  <c r="L1932" i="3"/>
  <c r="K1932" i="3"/>
  <c r="G1932" i="3"/>
  <c r="C1932" i="3"/>
  <c r="D1932" i="3" s="1"/>
  <c r="N1931" i="3" a="1"/>
  <c r="N1931" i="3" s="1"/>
  <c r="M1931" i="3"/>
  <c r="L1931" i="3"/>
  <c r="K1931" i="3"/>
  <c r="G1931" i="3"/>
  <c r="C1931" i="3"/>
  <c r="D1931" i="3" s="1"/>
  <c r="N1930" i="3" a="1"/>
  <c r="N1930" i="3" s="1"/>
  <c r="M1930" i="3"/>
  <c r="L1930" i="3"/>
  <c r="K1930" i="3"/>
  <c r="G1930" i="3"/>
  <c r="C1930" i="3"/>
  <c r="D1930" i="3" s="1"/>
  <c r="N1929" i="3" a="1"/>
  <c r="N1929" i="3" s="1"/>
  <c r="M1929" i="3"/>
  <c r="L1929" i="3"/>
  <c r="K1929" i="3"/>
  <c r="G1929" i="3"/>
  <c r="C1929" i="3"/>
  <c r="D1929" i="3" s="1"/>
  <c r="N1928" i="3" a="1"/>
  <c r="N1928" i="3" s="1"/>
  <c r="M1928" i="3"/>
  <c r="L1928" i="3"/>
  <c r="K1928" i="3"/>
  <c r="G1928" i="3"/>
  <c r="C1928" i="3"/>
  <c r="D1928" i="3" s="1"/>
  <c r="N1927" i="3" a="1"/>
  <c r="N1927" i="3" s="1"/>
  <c r="M1927" i="3"/>
  <c r="L1927" i="3"/>
  <c r="K1927" i="3"/>
  <c r="G1927" i="3"/>
  <c r="C1927" i="3"/>
  <c r="D1927" i="3" s="1"/>
  <c r="N1926" i="3" a="1"/>
  <c r="N1926" i="3" s="1"/>
  <c r="M1926" i="3"/>
  <c r="L1926" i="3"/>
  <c r="K1926" i="3"/>
  <c r="G1926" i="3"/>
  <c r="C1926" i="3"/>
  <c r="D1926" i="3" s="1"/>
  <c r="N1925" i="3" a="1"/>
  <c r="N1925" i="3" s="1"/>
  <c r="M1925" i="3"/>
  <c r="L1925" i="3"/>
  <c r="K1925" i="3"/>
  <c r="G1925" i="3"/>
  <c r="C1925" i="3"/>
  <c r="D1925" i="3" s="1"/>
  <c r="N1924" i="3" a="1"/>
  <c r="N1924" i="3" s="1"/>
  <c r="M1924" i="3"/>
  <c r="L1924" i="3"/>
  <c r="K1924" i="3"/>
  <c r="G1924" i="3"/>
  <c r="C1924" i="3"/>
  <c r="D1924" i="3" s="1"/>
  <c r="N1923" i="3" a="1"/>
  <c r="N1923" i="3" s="1"/>
  <c r="M1923" i="3"/>
  <c r="L1923" i="3"/>
  <c r="K1923" i="3"/>
  <c r="G1923" i="3"/>
  <c r="C1923" i="3"/>
  <c r="D1923" i="3" s="1"/>
  <c r="N1922" i="3" a="1"/>
  <c r="N1922" i="3" s="1"/>
  <c r="M1922" i="3"/>
  <c r="L1922" i="3"/>
  <c r="K1922" i="3"/>
  <c r="G1922" i="3"/>
  <c r="C1922" i="3"/>
  <c r="D1922" i="3" s="1"/>
  <c r="N1921" i="3" a="1"/>
  <c r="N1921" i="3" s="1"/>
  <c r="M1921" i="3"/>
  <c r="L1921" i="3"/>
  <c r="K1921" i="3"/>
  <c r="G1921" i="3"/>
  <c r="C1921" i="3"/>
  <c r="D1921" i="3" s="1"/>
  <c r="N1920" i="3"/>
  <c r="N1920" i="3" a="1"/>
  <c r="M1920" i="3"/>
  <c r="L1920" i="3"/>
  <c r="K1920" i="3"/>
  <c r="G1920" i="3"/>
  <c r="C1920" i="3"/>
  <c r="D1920" i="3" s="1"/>
  <c r="N1919" i="3" a="1"/>
  <c r="N1919" i="3" s="1"/>
  <c r="M1919" i="3"/>
  <c r="L1919" i="3"/>
  <c r="K1919" i="3"/>
  <c r="G1919" i="3"/>
  <c r="C1919" i="3"/>
  <c r="D1919" i="3" s="1"/>
  <c r="N1918" i="3" a="1"/>
  <c r="N1918" i="3" s="1"/>
  <c r="M1918" i="3"/>
  <c r="L1918" i="3"/>
  <c r="K1918" i="3"/>
  <c r="G1918" i="3"/>
  <c r="C1918" i="3"/>
  <c r="D1918" i="3" s="1"/>
  <c r="N1917" i="3" a="1"/>
  <c r="N1917" i="3" s="1"/>
  <c r="M1917" i="3"/>
  <c r="L1917" i="3"/>
  <c r="K1917" i="3"/>
  <c r="G1917" i="3"/>
  <c r="C1917" i="3"/>
  <c r="D1917" i="3" s="1"/>
  <c r="N1916" i="3" a="1"/>
  <c r="N1916" i="3" s="1"/>
  <c r="M1916" i="3"/>
  <c r="L1916" i="3"/>
  <c r="K1916" i="3"/>
  <c r="G1916" i="3"/>
  <c r="C1916" i="3"/>
  <c r="D1916" i="3" s="1"/>
  <c r="N1915" i="3" a="1"/>
  <c r="N1915" i="3" s="1"/>
  <c r="M1915" i="3"/>
  <c r="L1915" i="3"/>
  <c r="K1915" i="3"/>
  <c r="G1915" i="3"/>
  <c r="C1915" i="3"/>
  <c r="D1915" i="3" s="1"/>
  <c r="N1914" i="3" a="1"/>
  <c r="N1914" i="3" s="1"/>
  <c r="M1914" i="3"/>
  <c r="L1914" i="3"/>
  <c r="K1914" i="3"/>
  <c r="G1914" i="3"/>
  <c r="C1914" i="3"/>
  <c r="D1914" i="3" s="1"/>
  <c r="N1913" i="3" a="1"/>
  <c r="N1913" i="3" s="1"/>
  <c r="M1913" i="3"/>
  <c r="L1913" i="3"/>
  <c r="K1913" i="3"/>
  <c r="G1913" i="3"/>
  <c r="C1913" i="3"/>
  <c r="D1913" i="3" s="1"/>
  <c r="N1912" i="3" a="1"/>
  <c r="N1912" i="3" s="1"/>
  <c r="M1912" i="3"/>
  <c r="L1912" i="3"/>
  <c r="K1912" i="3"/>
  <c r="G1912" i="3"/>
  <c r="C1912" i="3"/>
  <c r="D1912" i="3" s="1"/>
  <c r="N1911" i="3" a="1"/>
  <c r="N1911" i="3" s="1"/>
  <c r="M1911" i="3"/>
  <c r="L1911" i="3"/>
  <c r="K1911" i="3"/>
  <c r="G1911" i="3"/>
  <c r="C1911" i="3"/>
  <c r="D1911" i="3" s="1"/>
  <c r="N1910" i="3" a="1"/>
  <c r="N1910" i="3" s="1"/>
  <c r="M1910" i="3"/>
  <c r="L1910" i="3"/>
  <c r="K1910" i="3"/>
  <c r="G1910" i="3"/>
  <c r="C1910" i="3"/>
  <c r="D1910" i="3" s="1"/>
  <c r="N1909" i="3" a="1"/>
  <c r="N1909" i="3" s="1"/>
  <c r="M1909" i="3"/>
  <c r="L1909" i="3"/>
  <c r="K1909" i="3"/>
  <c r="G1909" i="3"/>
  <c r="C1909" i="3"/>
  <c r="D1909" i="3" s="1"/>
  <c r="N1908" i="3" a="1"/>
  <c r="N1908" i="3" s="1"/>
  <c r="M1908" i="3"/>
  <c r="L1908" i="3"/>
  <c r="K1908" i="3"/>
  <c r="G1908" i="3"/>
  <c r="C1908" i="3"/>
  <c r="D1908" i="3" s="1"/>
  <c r="N1907" i="3" a="1"/>
  <c r="N1907" i="3" s="1"/>
  <c r="M1907" i="3"/>
  <c r="L1907" i="3"/>
  <c r="K1907" i="3"/>
  <c r="G1907" i="3"/>
  <c r="C1907" i="3"/>
  <c r="D1907" i="3" s="1"/>
  <c r="N1906" i="3" a="1"/>
  <c r="N1906" i="3" s="1"/>
  <c r="M1906" i="3"/>
  <c r="L1906" i="3"/>
  <c r="K1906" i="3"/>
  <c r="G1906" i="3"/>
  <c r="C1906" i="3"/>
  <c r="D1906" i="3" s="1"/>
  <c r="N1905" i="3" a="1"/>
  <c r="N1905" i="3" s="1"/>
  <c r="M1905" i="3"/>
  <c r="L1905" i="3"/>
  <c r="K1905" i="3"/>
  <c r="G1905" i="3"/>
  <c r="C1905" i="3"/>
  <c r="D1905" i="3" s="1"/>
  <c r="N1904" i="3" a="1"/>
  <c r="N1904" i="3" s="1"/>
  <c r="M1904" i="3"/>
  <c r="L1904" i="3"/>
  <c r="K1904" i="3"/>
  <c r="G1904" i="3"/>
  <c r="C1904" i="3"/>
  <c r="D1904" i="3" s="1"/>
  <c r="N1903" i="3" a="1"/>
  <c r="N1903" i="3" s="1"/>
  <c r="M1903" i="3"/>
  <c r="L1903" i="3"/>
  <c r="K1903" i="3"/>
  <c r="G1903" i="3"/>
  <c r="C1903" i="3"/>
  <c r="D1903" i="3" s="1"/>
  <c r="N1902" i="3" a="1"/>
  <c r="N1902" i="3" s="1"/>
  <c r="M1902" i="3"/>
  <c r="L1902" i="3"/>
  <c r="K1902" i="3"/>
  <c r="G1902" i="3"/>
  <c r="C1902" i="3"/>
  <c r="D1902" i="3" s="1"/>
  <c r="N1901" i="3" a="1"/>
  <c r="N1901" i="3" s="1"/>
  <c r="M1901" i="3"/>
  <c r="L1901" i="3"/>
  <c r="K1901" i="3"/>
  <c r="G1901" i="3"/>
  <c r="C1901" i="3"/>
  <c r="D1901" i="3" s="1"/>
  <c r="N1900" i="3" a="1"/>
  <c r="N1900" i="3" s="1"/>
  <c r="M1900" i="3"/>
  <c r="L1900" i="3"/>
  <c r="K1900" i="3"/>
  <c r="G1900" i="3"/>
  <c r="C1900" i="3"/>
  <c r="D1900" i="3" s="1"/>
  <c r="N1899" i="3" a="1"/>
  <c r="N1899" i="3" s="1"/>
  <c r="M1899" i="3"/>
  <c r="L1899" i="3"/>
  <c r="K1899" i="3"/>
  <c r="G1899" i="3"/>
  <c r="C1899" i="3"/>
  <c r="D1899" i="3" s="1"/>
  <c r="N1898" i="3" a="1"/>
  <c r="N1898" i="3" s="1"/>
  <c r="M1898" i="3"/>
  <c r="L1898" i="3"/>
  <c r="K1898" i="3"/>
  <c r="G1898" i="3"/>
  <c r="C1898" i="3"/>
  <c r="D1898" i="3" s="1"/>
  <c r="N1897" i="3" a="1"/>
  <c r="N1897" i="3" s="1"/>
  <c r="M1897" i="3"/>
  <c r="L1897" i="3"/>
  <c r="K1897" i="3"/>
  <c r="G1897" i="3"/>
  <c r="C1897" i="3"/>
  <c r="D1897" i="3" s="1"/>
  <c r="N1896" i="3" a="1"/>
  <c r="N1896" i="3" s="1"/>
  <c r="M1896" i="3"/>
  <c r="L1896" i="3"/>
  <c r="K1896" i="3"/>
  <c r="G1896" i="3"/>
  <c r="C1896" i="3"/>
  <c r="D1896" i="3" s="1"/>
  <c r="N1895" i="3" a="1"/>
  <c r="N1895" i="3" s="1"/>
  <c r="M1895" i="3"/>
  <c r="L1895" i="3"/>
  <c r="K1895" i="3"/>
  <c r="G1895" i="3"/>
  <c r="C1895" i="3"/>
  <c r="D1895" i="3" s="1"/>
  <c r="N1894" i="3" a="1"/>
  <c r="N1894" i="3" s="1"/>
  <c r="M1894" i="3"/>
  <c r="L1894" i="3"/>
  <c r="K1894" i="3"/>
  <c r="G1894" i="3"/>
  <c r="C1894" i="3"/>
  <c r="D1894" i="3" s="1"/>
  <c r="N1893" i="3" a="1"/>
  <c r="N1893" i="3" s="1"/>
  <c r="M1893" i="3"/>
  <c r="L1893" i="3"/>
  <c r="K1893" i="3"/>
  <c r="G1893" i="3"/>
  <c r="C1893" i="3"/>
  <c r="D1893" i="3" s="1"/>
  <c r="N1892" i="3" a="1"/>
  <c r="N1892" i="3" s="1"/>
  <c r="M1892" i="3"/>
  <c r="L1892" i="3"/>
  <c r="K1892" i="3"/>
  <c r="G1892" i="3"/>
  <c r="C1892" i="3"/>
  <c r="D1892" i="3" s="1"/>
  <c r="N1891" i="3" a="1"/>
  <c r="N1891" i="3" s="1"/>
  <c r="M1891" i="3"/>
  <c r="L1891" i="3"/>
  <c r="K1891" i="3"/>
  <c r="G1891" i="3"/>
  <c r="C1891" i="3"/>
  <c r="D1891" i="3" s="1"/>
  <c r="N1890" i="3" a="1"/>
  <c r="N1890" i="3" s="1"/>
  <c r="M1890" i="3"/>
  <c r="L1890" i="3"/>
  <c r="K1890" i="3"/>
  <c r="G1890" i="3"/>
  <c r="C1890" i="3"/>
  <c r="D1890" i="3" s="1"/>
  <c r="N1889" i="3" a="1"/>
  <c r="N1889" i="3" s="1"/>
  <c r="M1889" i="3"/>
  <c r="L1889" i="3"/>
  <c r="K1889" i="3"/>
  <c r="G1889" i="3"/>
  <c r="C1889" i="3"/>
  <c r="D1889" i="3" s="1"/>
  <c r="N1888" i="3" a="1"/>
  <c r="N1888" i="3" s="1"/>
  <c r="M1888" i="3"/>
  <c r="L1888" i="3"/>
  <c r="K1888" i="3"/>
  <c r="G1888" i="3"/>
  <c r="C1888" i="3"/>
  <c r="D1888" i="3" s="1"/>
  <c r="N1887" i="3" a="1"/>
  <c r="N1887" i="3" s="1"/>
  <c r="M1887" i="3"/>
  <c r="L1887" i="3"/>
  <c r="K1887" i="3"/>
  <c r="G1887" i="3"/>
  <c r="C1887" i="3"/>
  <c r="D1887" i="3" s="1"/>
  <c r="N1886" i="3" a="1"/>
  <c r="N1886" i="3" s="1"/>
  <c r="M1886" i="3"/>
  <c r="L1886" i="3"/>
  <c r="K1886" i="3"/>
  <c r="G1886" i="3"/>
  <c r="C1886" i="3"/>
  <c r="D1886" i="3" s="1"/>
  <c r="N1885" i="3" a="1"/>
  <c r="N1885" i="3" s="1"/>
  <c r="M1885" i="3"/>
  <c r="L1885" i="3"/>
  <c r="K1885" i="3"/>
  <c r="G1885" i="3"/>
  <c r="C1885" i="3"/>
  <c r="D1885" i="3" s="1"/>
  <c r="N1884" i="3" a="1"/>
  <c r="N1884" i="3" s="1"/>
  <c r="M1884" i="3"/>
  <c r="L1884" i="3"/>
  <c r="K1884" i="3"/>
  <c r="G1884" i="3"/>
  <c r="C1884" i="3"/>
  <c r="D1884" i="3" s="1"/>
  <c r="N1883" i="3" a="1"/>
  <c r="N1883" i="3" s="1"/>
  <c r="M1883" i="3"/>
  <c r="L1883" i="3"/>
  <c r="K1883" i="3"/>
  <c r="G1883" i="3"/>
  <c r="C1883" i="3"/>
  <c r="D1883" i="3" s="1"/>
  <c r="N1882" i="3" a="1"/>
  <c r="N1882" i="3" s="1"/>
  <c r="M1882" i="3"/>
  <c r="L1882" i="3"/>
  <c r="K1882" i="3"/>
  <c r="G1882" i="3"/>
  <c r="C1882" i="3"/>
  <c r="D1882" i="3" s="1"/>
  <c r="N1881" i="3" a="1"/>
  <c r="N1881" i="3" s="1"/>
  <c r="M1881" i="3"/>
  <c r="L1881" i="3"/>
  <c r="K1881" i="3"/>
  <c r="G1881" i="3"/>
  <c r="C1881" i="3"/>
  <c r="D1881" i="3" s="1"/>
  <c r="N1880" i="3" a="1"/>
  <c r="N1880" i="3" s="1"/>
  <c r="M1880" i="3"/>
  <c r="L1880" i="3"/>
  <c r="K1880" i="3"/>
  <c r="G1880" i="3"/>
  <c r="C1880" i="3"/>
  <c r="D1880" i="3" s="1"/>
  <c r="N1879" i="3" a="1"/>
  <c r="N1879" i="3" s="1"/>
  <c r="M1879" i="3"/>
  <c r="L1879" i="3"/>
  <c r="K1879" i="3"/>
  <c r="G1879" i="3"/>
  <c r="C1879" i="3"/>
  <c r="D1879" i="3" s="1"/>
  <c r="N1878" i="3" a="1"/>
  <c r="N1878" i="3" s="1"/>
  <c r="M1878" i="3"/>
  <c r="L1878" i="3"/>
  <c r="K1878" i="3"/>
  <c r="G1878" i="3"/>
  <c r="C1878" i="3"/>
  <c r="D1878" i="3" s="1"/>
  <c r="N1877" i="3" a="1"/>
  <c r="N1877" i="3" s="1"/>
  <c r="M1877" i="3"/>
  <c r="L1877" i="3"/>
  <c r="K1877" i="3"/>
  <c r="G1877" i="3"/>
  <c r="C1877" i="3"/>
  <c r="D1877" i="3" s="1"/>
  <c r="N1876" i="3" a="1"/>
  <c r="N1876" i="3" s="1"/>
  <c r="M1876" i="3"/>
  <c r="L1876" i="3"/>
  <c r="K1876" i="3"/>
  <c r="G1876" i="3"/>
  <c r="C1876" i="3"/>
  <c r="D1876" i="3" s="1"/>
  <c r="N1875" i="3" a="1"/>
  <c r="N1875" i="3" s="1"/>
  <c r="M1875" i="3"/>
  <c r="L1875" i="3"/>
  <c r="K1875" i="3"/>
  <c r="G1875" i="3"/>
  <c r="C1875" i="3"/>
  <c r="D1875" i="3" s="1"/>
  <c r="N1874" i="3" a="1"/>
  <c r="N1874" i="3" s="1"/>
  <c r="M1874" i="3"/>
  <c r="L1874" i="3"/>
  <c r="K1874" i="3"/>
  <c r="G1874" i="3"/>
  <c r="C1874" i="3"/>
  <c r="D1874" i="3" s="1"/>
  <c r="N1873" i="3" a="1"/>
  <c r="N1873" i="3" s="1"/>
  <c r="M1873" i="3"/>
  <c r="L1873" i="3"/>
  <c r="K1873" i="3"/>
  <c r="G1873" i="3"/>
  <c r="C1873" i="3"/>
  <c r="D1873" i="3" s="1"/>
  <c r="N1872" i="3" a="1"/>
  <c r="N1872" i="3" s="1"/>
  <c r="M1872" i="3"/>
  <c r="L1872" i="3"/>
  <c r="K1872" i="3"/>
  <c r="G1872" i="3"/>
  <c r="C1872" i="3"/>
  <c r="D1872" i="3" s="1"/>
  <c r="N1871" i="3" a="1"/>
  <c r="N1871" i="3" s="1"/>
  <c r="M1871" i="3"/>
  <c r="L1871" i="3"/>
  <c r="K1871" i="3"/>
  <c r="G1871" i="3"/>
  <c r="C1871" i="3"/>
  <c r="D1871" i="3" s="1"/>
  <c r="N1870" i="3" a="1"/>
  <c r="N1870" i="3" s="1"/>
  <c r="M1870" i="3"/>
  <c r="L1870" i="3"/>
  <c r="K1870" i="3"/>
  <c r="G1870" i="3"/>
  <c r="C1870" i="3"/>
  <c r="D1870" i="3" s="1"/>
  <c r="N1869" i="3" a="1"/>
  <c r="N1869" i="3" s="1"/>
  <c r="M1869" i="3"/>
  <c r="L1869" i="3"/>
  <c r="K1869" i="3"/>
  <c r="G1869" i="3"/>
  <c r="C1869" i="3"/>
  <c r="D1869" i="3" s="1"/>
  <c r="N1868" i="3" a="1"/>
  <c r="N1868" i="3" s="1"/>
  <c r="M1868" i="3"/>
  <c r="L1868" i="3"/>
  <c r="K1868" i="3"/>
  <c r="G1868" i="3"/>
  <c r="C1868" i="3"/>
  <c r="D1868" i="3" s="1"/>
  <c r="N1867" i="3" a="1"/>
  <c r="N1867" i="3" s="1"/>
  <c r="M1867" i="3"/>
  <c r="L1867" i="3"/>
  <c r="K1867" i="3"/>
  <c r="G1867" i="3"/>
  <c r="C1867" i="3"/>
  <c r="D1867" i="3" s="1"/>
  <c r="N1866" i="3" a="1"/>
  <c r="N1866" i="3" s="1"/>
  <c r="M1866" i="3"/>
  <c r="L1866" i="3"/>
  <c r="K1866" i="3"/>
  <c r="G1866" i="3"/>
  <c r="C1866" i="3"/>
  <c r="D1866" i="3" s="1"/>
  <c r="N1865" i="3" a="1"/>
  <c r="N1865" i="3" s="1"/>
  <c r="M1865" i="3"/>
  <c r="L1865" i="3"/>
  <c r="K1865" i="3"/>
  <c r="G1865" i="3"/>
  <c r="C1865" i="3"/>
  <c r="D1865" i="3" s="1"/>
  <c r="N1864" i="3" a="1"/>
  <c r="N1864" i="3" s="1"/>
  <c r="M1864" i="3"/>
  <c r="L1864" i="3"/>
  <c r="K1864" i="3"/>
  <c r="G1864" i="3"/>
  <c r="C1864" i="3"/>
  <c r="D1864" i="3" s="1"/>
  <c r="N1863" i="3" a="1"/>
  <c r="N1863" i="3" s="1"/>
  <c r="M1863" i="3"/>
  <c r="L1863" i="3"/>
  <c r="K1863" i="3"/>
  <c r="G1863" i="3"/>
  <c r="C1863" i="3"/>
  <c r="D1863" i="3" s="1"/>
  <c r="N1862" i="3" a="1"/>
  <c r="N1862" i="3" s="1"/>
  <c r="M1862" i="3"/>
  <c r="L1862" i="3"/>
  <c r="K1862" i="3"/>
  <c r="G1862" i="3"/>
  <c r="C1862" i="3"/>
  <c r="D1862" i="3" s="1"/>
  <c r="N1861" i="3" a="1"/>
  <c r="N1861" i="3" s="1"/>
  <c r="M1861" i="3"/>
  <c r="L1861" i="3"/>
  <c r="K1861" i="3"/>
  <c r="G1861" i="3"/>
  <c r="C1861" i="3"/>
  <c r="D1861" i="3" s="1"/>
  <c r="N1860" i="3" a="1"/>
  <c r="N1860" i="3" s="1"/>
  <c r="M1860" i="3"/>
  <c r="L1860" i="3"/>
  <c r="K1860" i="3"/>
  <c r="G1860" i="3"/>
  <c r="C1860" i="3"/>
  <c r="D1860" i="3" s="1"/>
  <c r="N1859" i="3" a="1"/>
  <c r="N1859" i="3" s="1"/>
  <c r="M1859" i="3"/>
  <c r="L1859" i="3"/>
  <c r="K1859" i="3"/>
  <c r="G1859" i="3"/>
  <c r="C1859" i="3"/>
  <c r="D1859" i="3" s="1"/>
  <c r="N1858" i="3" a="1"/>
  <c r="N1858" i="3" s="1"/>
  <c r="M1858" i="3"/>
  <c r="L1858" i="3"/>
  <c r="K1858" i="3"/>
  <c r="G1858" i="3"/>
  <c r="C1858" i="3"/>
  <c r="D1858" i="3" s="1"/>
  <c r="N1857" i="3" a="1"/>
  <c r="N1857" i="3" s="1"/>
  <c r="M1857" i="3"/>
  <c r="L1857" i="3"/>
  <c r="K1857" i="3"/>
  <c r="G1857" i="3"/>
  <c r="C1857" i="3"/>
  <c r="D1857" i="3" s="1"/>
  <c r="N1856" i="3" a="1"/>
  <c r="N1856" i="3" s="1"/>
  <c r="M1856" i="3"/>
  <c r="L1856" i="3"/>
  <c r="K1856" i="3"/>
  <c r="G1856" i="3"/>
  <c r="C1856" i="3"/>
  <c r="D1856" i="3" s="1"/>
  <c r="N1855" i="3" a="1"/>
  <c r="N1855" i="3" s="1"/>
  <c r="M1855" i="3"/>
  <c r="L1855" i="3"/>
  <c r="K1855" i="3"/>
  <c r="G1855" i="3"/>
  <c r="C1855" i="3"/>
  <c r="D1855" i="3" s="1"/>
  <c r="N1854" i="3" a="1"/>
  <c r="N1854" i="3" s="1"/>
  <c r="M1854" i="3"/>
  <c r="L1854" i="3"/>
  <c r="K1854" i="3"/>
  <c r="G1854" i="3"/>
  <c r="C1854" i="3"/>
  <c r="D1854" i="3" s="1"/>
  <c r="N1853" i="3" a="1"/>
  <c r="N1853" i="3" s="1"/>
  <c r="M1853" i="3"/>
  <c r="L1853" i="3"/>
  <c r="K1853" i="3"/>
  <c r="G1853" i="3"/>
  <c r="C1853" i="3"/>
  <c r="D1853" i="3" s="1"/>
  <c r="N1852" i="3" a="1"/>
  <c r="N1852" i="3" s="1"/>
  <c r="M1852" i="3"/>
  <c r="L1852" i="3"/>
  <c r="K1852" i="3"/>
  <c r="G1852" i="3"/>
  <c r="C1852" i="3"/>
  <c r="D1852" i="3" s="1"/>
  <c r="N1851" i="3" a="1"/>
  <c r="N1851" i="3" s="1"/>
  <c r="M1851" i="3"/>
  <c r="L1851" i="3"/>
  <c r="K1851" i="3"/>
  <c r="G1851" i="3"/>
  <c r="C1851" i="3"/>
  <c r="D1851" i="3" s="1"/>
  <c r="N1850" i="3" a="1"/>
  <c r="N1850" i="3" s="1"/>
  <c r="M1850" i="3"/>
  <c r="L1850" i="3"/>
  <c r="K1850" i="3"/>
  <c r="G1850" i="3"/>
  <c r="C1850" i="3"/>
  <c r="D1850" i="3" s="1"/>
  <c r="N1849" i="3"/>
  <c r="N1849" i="3" a="1"/>
  <c r="M1849" i="3"/>
  <c r="L1849" i="3"/>
  <c r="K1849" i="3"/>
  <c r="G1849" i="3"/>
  <c r="C1849" i="3"/>
  <c r="D1849" i="3" s="1"/>
  <c r="N1848" i="3" a="1"/>
  <c r="N1848" i="3" s="1"/>
  <c r="M1848" i="3"/>
  <c r="L1848" i="3"/>
  <c r="K1848" i="3"/>
  <c r="G1848" i="3"/>
  <c r="C1848" i="3"/>
  <c r="D1848" i="3" s="1"/>
  <c r="N1847" i="3" a="1"/>
  <c r="N1847" i="3" s="1"/>
  <c r="M1847" i="3"/>
  <c r="L1847" i="3"/>
  <c r="K1847" i="3"/>
  <c r="G1847" i="3"/>
  <c r="C1847" i="3"/>
  <c r="D1847" i="3" s="1"/>
  <c r="N1846" i="3" a="1"/>
  <c r="N1846" i="3" s="1"/>
  <c r="M1846" i="3"/>
  <c r="L1846" i="3"/>
  <c r="K1846" i="3"/>
  <c r="G1846" i="3"/>
  <c r="C1846" i="3"/>
  <c r="D1846" i="3" s="1"/>
  <c r="N1845" i="3" a="1"/>
  <c r="N1845" i="3" s="1"/>
  <c r="M1845" i="3"/>
  <c r="L1845" i="3"/>
  <c r="K1845" i="3"/>
  <c r="G1845" i="3"/>
  <c r="C1845" i="3"/>
  <c r="D1845" i="3" s="1"/>
  <c r="N1844" i="3" a="1"/>
  <c r="N1844" i="3" s="1"/>
  <c r="M1844" i="3"/>
  <c r="L1844" i="3"/>
  <c r="K1844" i="3"/>
  <c r="G1844" i="3"/>
  <c r="C1844" i="3"/>
  <c r="D1844" i="3" s="1"/>
  <c r="N1843" i="3" a="1"/>
  <c r="N1843" i="3" s="1"/>
  <c r="M1843" i="3"/>
  <c r="L1843" i="3"/>
  <c r="K1843" i="3"/>
  <c r="G1843" i="3"/>
  <c r="C1843" i="3"/>
  <c r="D1843" i="3" s="1"/>
  <c r="N1842" i="3" a="1"/>
  <c r="N1842" i="3" s="1"/>
  <c r="M1842" i="3"/>
  <c r="L1842" i="3"/>
  <c r="K1842" i="3"/>
  <c r="G1842" i="3"/>
  <c r="C1842" i="3"/>
  <c r="D1842" i="3" s="1"/>
  <c r="N1841" i="3" a="1"/>
  <c r="N1841" i="3" s="1"/>
  <c r="M1841" i="3"/>
  <c r="L1841" i="3"/>
  <c r="K1841" i="3"/>
  <c r="G1841" i="3"/>
  <c r="C1841" i="3"/>
  <c r="D1841" i="3" s="1"/>
  <c r="N1840" i="3" a="1"/>
  <c r="N1840" i="3" s="1"/>
  <c r="M1840" i="3"/>
  <c r="L1840" i="3"/>
  <c r="K1840" i="3"/>
  <c r="G1840" i="3"/>
  <c r="C1840" i="3"/>
  <c r="D1840" i="3" s="1"/>
  <c r="N1839" i="3" a="1"/>
  <c r="N1839" i="3" s="1"/>
  <c r="M1839" i="3"/>
  <c r="L1839" i="3"/>
  <c r="K1839" i="3"/>
  <c r="G1839" i="3"/>
  <c r="C1839" i="3"/>
  <c r="D1839" i="3" s="1"/>
  <c r="N1838" i="3" a="1"/>
  <c r="N1838" i="3" s="1"/>
  <c r="M1838" i="3"/>
  <c r="L1838" i="3"/>
  <c r="K1838" i="3"/>
  <c r="G1838" i="3"/>
  <c r="C1838" i="3"/>
  <c r="D1838" i="3" s="1"/>
  <c r="N1837" i="3" a="1"/>
  <c r="N1837" i="3" s="1"/>
  <c r="M1837" i="3"/>
  <c r="L1837" i="3"/>
  <c r="K1837" i="3"/>
  <c r="G1837" i="3"/>
  <c r="C1837" i="3"/>
  <c r="D1837" i="3" s="1"/>
  <c r="N1836" i="3" a="1"/>
  <c r="N1836" i="3" s="1"/>
  <c r="M1836" i="3"/>
  <c r="L1836" i="3"/>
  <c r="K1836" i="3"/>
  <c r="G1836" i="3"/>
  <c r="C1836" i="3"/>
  <c r="D1836" i="3" s="1"/>
  <c r="N1835" i="3" a="1"/>
  <c r="N1835" i="3" s="1"/>
  <c r="M1835" i="3"/>
  <c r="L1835" i="3"/>
  <c r="K1835" i="3"/>
  <c r="G1835" i="3"/>
  <c r="C1835" i="3"/>
  <c r="D1835" i="3" s="1"/>
  <c r="N1834" i="3" a="1"/>
  <c r="N1834" i="3" s="1"/>
  <c r="M1834" i="3"/>
  <c r="L1834" i="3"/>
  <c r="K1834" i="3"/>
  <c r="G1834" i="3"/>
  <c r="C1834" i="3"/>
  <c r="D1834" i="3" s="1"/>
  <c r="N1833" i="3" a="1"/>
  <c r="N1833" i="3" s="1"/>
  <c r="M1833" i="3"/>
  <c r="L1833" i="3"/>
  <c r="K1833" i="3"/>
  <c r="G1833" i="3"/>
  <c r="C1833" i="3"/>
  <c r="D1833" i="3" s="1"/>
  <c r="N1832" i="3" a="1"/>
  <c r="N1832" i="3" s="1"/>
  <c r="M1832" i="3"/>
  <c r="L1832" i="3"/>
  <c r="K1832" i="3"/>
  <c r="G1832" i="3"/>
  <c r="C1832" i="3"/>
  <c r="D1832" i="3" s="1"/>
  <c r="N1831" i="3" a="1"/>
  <c r="N1831" i="3" s="1"/>
  <c r="M1831" i="3"/>
  <c r="L1831" i="3"/>
  <c r="K1831" i="3"/>
  <c r="G1831" i="3"/>
  <c r="C1831" i="3"/>
  <c r="D1831" i="3" s="1"/>
  <c r="N1830" i="3" a="1"/>
  <c r="N1830" i="3" s="1"/>
  <c r="M1830" i="3"/>
  <c r="L1830" i="3"/>
  <c r="K1830" i="3"/>
  <c r="G1830" i="3"/>
  <c r="C1830" i="3"/>
  <c r="D1830" i="3" s="1"/>
  <c r="N1829" i="3" a="1"/>
  <c r="N1829" i="3" s="1"/>
  <c r="M1829" i="3"/>
  <c r="L1829" i="3"/>
  <c r="K1829" i="3"/>
  <c r="G1829" i="3"/>
  <c r="C1829" i="3"/>
  <c r="D1829" i="3" s="1"/>
  <c r="N1828" i="3" a="1"/>
  <c r="N1828" i="3" s="1"/>
  <c r="M1828" i="3"/>
  <c r="L1828" i="3"/>
  <c r="K1828" i="3"/>
  <c r="G1828" i="3"/>
  <c r="C1828" i="3"/>
  <c r="D1828" i="3" s="1"/>
  <c r="N1827" i="3" a="1"/>
  <c r="N1827" i="3" s="1"/>
  <c r="M1827" i="3"/>
  <c r="L1827" i="3"/>
  <c r="K1827" i="3"/>
  <c r="G1827" i="3"/>
  <c r="C1827" i="3"/>
  <c r="D1827" i="3" s="1"/>
  <c r="N1826" i="3" a="1"/>
  <c r="N1826" i="3" s="1"/>
  <c r="M1826" i="3"/>
  <c r="L1826" i="3"/>
  <c r="K1826" i="3"/>
  <c r="G1826" i="3"/>
  <c r="C1826" i="3"/>
  <c r="D1826" i="3" s="1"/>
  <c r="N1825" i="3" a="1"/>
  <c r="N1825" i="3" s="1"/>
  <c r="M1825" i="3"/>
  <c r="L1825" i="3"/>
  <c r="K1825" i="3"/>
  <c r="G1825" i="3"/>
  <c r="C1825" i="3"/>
  <c r="D1825" i="3" s="1"/>
  <c r="N1824" i="3" a="1"/>
  <c r="N1824" i="3" s="1"/>
  <c r="M1824" i="3"/>
  <c r="L1824" i="3"/>
  <c r="K1824" i="3"/>
  <c r="G1824" i="3"/>
  <c r="C1824" i="3"/>
  <c r="D1824" i="3" s="1"/>
  <c r="N1823" i="3" a="1"/>
  <c r="N1823" i="3" s="1"/>
  <c r="M1823" i="3"/>
  <c r="L1823" i="3"/>
  <c r="K1823" i="3"/>
  <c r="G1823" i="3"/>
  <c r="C1823" i="3"/>
  <c r="D1823" i="3" s="1"/>
  <c r="N1822" i="3" a="1"/>
  <c r="N1822" i="3" s="1"/>
  <c r="M1822" i="3"/>
  <c r="L1822" i="3"/>
  <c r="K1822" i="3"/>
  <c r="G1822" i="3"/>
  <c r="C1822" i="3"/>
  <c r="D1822" i="3" s="1"/>
  <c r="N1821" i="3" a="1"/>
  <c r="N1821" i="3" s="1"/>
  <c r="M1821" i="3"/>
  <c r="L1821" i="3"/>
  <c r="K1821" i="3"/>
  <c r="G1821" i="3"/>
  <c r="C1821" i="3"/>
  <c r="D1821" i="3" s="1"/>
  <c r="N1820" i="3" a="1"/>
  <c r="N1820" i="3" s="1"/>
  <c r="M1820" i="3"/>
  <c r="L1820" i="3"/>
  <c r="K1820" i="3"/>
  <c r="G1820" i="3"/>
  <c r="C1820" i="3"/>
  <c r="D1820" i="3" s="1"/>
  <c r="N1819" i="3" a="1"/>
  <c r="N1819" i="3" s="1"/>
  <c r="M1819" i="3"/>
  <c r="L1819" i="3"/>
  <c r="K1819" i="3"/>
  <c r="G1819" i="3"/>
  <c r="C1819" i="3"/>
  <c r="D1819" i="3" s="1"/>
  <c r="N1818" i="3" a="1"/>
  <c r="N1818" i="3" s="1"/>
  <c r="M1818" i="3"/>
  <c r="L1818" i="3"/>
  <c r="K1818" i="3"/>
  <c r="G1818" i="3"/>
  <c r="C1818" i="3"/>
  <c r="D1818" i="3" s="1"/>
  <c r="N1817" i="3" a="1"/>
  <c r="N1817" i="3" s="1"/>
  <c r="M1817" i="3"/>
  <c r="L1817" i="3"/>
  <c r="K1817" i="3"/>
  <c r="G1817" i="3"/>
  <c r="C1817" i="3"/>
  <c r="D1817" i="3" s="1"/>
  <c r="N1816" i="3" a="1"/>
  <c r="N1816" i="3" s="1"/>
  <c r="M1816" i="3"/>
  <c r="L1816" i="3"/>
  <c r="K1816" i="3"/>
  <c r="G1816" i="3"/>
  <c r="C1816" i="3"/>
  <c r="D1816" i="3" s="1"/>
  <c r="N1815" i="3" a="1"/>
  <c r="N1815" i="3" s="1"/>
  <c r="M1815" i="3"/>
  <c r="L1815" i="3"/>
  <c r="K1815" i="3"/>
  <c r="G1815" i="3"/>
  <c r="C1815" i="3"/>
  <c r="D1815" i="3" s="1"/>
  <c r="N1814" i="3" a="1"/>
  <c r="N1814" i="3" s="1"/>
  <c r="M1814" i="3"/>
  <c r="L1814" i="3"/>
  <c r="K1814" i="3"/>
  <c r="G1814" i="3"/>
  <c r="C1814" i="3"/>
  <c r="D1814" i="3" s="1"/>
  <c r="N1813" i="3" a="1"/>
  <c r="N1813" i="3" s="1"/>
  <c r="M1813" i="3"/>
  <c r="L1813" i="3"/>
  <c r="K1813" i="3"/>
  <c r="G1813" i="3"/>
  <c r="C1813" i="3"/>
  <c r="D1813" i="3" s="1"/>
  <c r="N1812" i="3" a="1"/>
  <c r="N1812" i="3" s="1"/>
  <c r="M1812" i="3"/>
  <c r="L1812" i="3"/>
  <c r="K1812" i="3"/>
  <c r="G1812" i="3"/>
  <c r="C1812" i="3"/>
  <c r="D1812" i="3" s="1"/>
  <c r="N1811" i="3" a="1"/>
  <c r="N1811" i="3" s="1"/>
  <c r="M1811" i="3"/>
  <c r="L1811" i="3"/>
  <c r="K1811" i="3"/>
  <c r="G1811" i="3"/>
  <c r="C1811" i="3"/>
  <c r="D1811" i="3" s="1"/>
  <c r="N1810" i="3" a="1"/>
  <c r="N1810" i="3" s="1"/>
  <c r="M1810" i="3"/>
  <c r="L1810" i="3"/>
  <c r="K1810" i="3"/>
  <c r="G1810" i="3"/>
  <c r="C1810" i="3"/>
  <c r="D1810" i="3" s="1"/>
  <c r="N1809" i="3" a="1"/>
  <c r="N1809" i="3" s="1"/>
  <c r="M1809" i="3"/>
  <c r="L1809" i="3"/>
  <c r="K1809" i="3"/>
  <c r="G1809" i="3"/>
  <c r="C1809" i="3"/>
  <c r="D1809" i="3" s="1"/>
  <c r="N1808" i="3" a="1"/>
  <c r="N1808" i="3" s="1"/>
  <c r="M1808" i="3"/>
  <c r="L1808" i="3"/>
  <c r="K1808" i="3"/>
  <c r="G1808" i="3"/>
  <c r="C1808" i="3"/>
  <c r="D1808" i="3" s="1"/>
  <c r="N1807" i="3" a="1"/>
  <c r="N1807" i="3" s="1"/>
  <c r="M1807" i="3"/>
  <c r="L1807" i="3"/>
  <c r="K1807" i="3"/>
  <c r="G1807" i="3"/>
  <c r="C1807" i="3"/>
  <c r="D1807" i="3" s="1"/>
  <c r="N1806" i="3" a="1"/>
  <c r="N1806" i="3" s="1"/>
  <c r="M1806" i="3"/>
  <c r="L1806" i="3"/>
  <c r="K1806" i="3"/>
  <c r="G1806" i="3"/>
  <c r="C1806" i="3"/>
  <c r="D1806" i="3" s="1"/>
  <c r="N1805" i="3" a="1"/>
  <c r="N1805" i="3" s="1"/>
  <c r="M1805" i="3"/>
  <c r="L1805" i="3"/>
  <c r="K1805" i="3"/>
  <c r="G1805" i="3"/>
  <c r="C1805" i="3"/>
  <c r="D1805" i="3" s="1"/>
  <c r="N1804" i="3" a="1"/>
  <c r="N1804" i="3" s="1"/>
  <c r="M1804" i="3"/>
  <c r="L1804" i="3"/>
  <c r="K1804" i="3"/>
  <c r="G1804" i="3"/>
  <c r="C1804" i="3"/>
  <c r="D1804" i="3" s="1"/>
  <c r="N1803" i="3" a="1"/>
  <c r="N1803" i="3" s="1"/>
  <c r="M1803" i="3"/>
  <c r="L1803" i="3"/>
  <c r="K1803" i="3"/>
  <c r="G1803" i="3"/>
  <c r="C1803" i="3"/>
  <c r="D1803" i="3" s="1"/>
  <c r="N1802" i="3" a="1"/>
  <c r="N1802" i="3" s="1"/>
  <c r="M1802" i="3"/>
  <c r="L1802" i="3"/>
  <c r="K1802" i="3"/>
  <c r="G1802" i="3"/>
  <c r="C1802" i="3"/>
  <c r="D1802" i="3" s="1"/>
  <c r="N1801" i="3" a="1"/>
  <c r="N1801" i="3" s="1"/>
  <c r="M1801" i="3"/>
  <c r="L1801" i="3"/>
  <c r="K1801" i="3"/>
  <c r="G1801" i="3"/>
  <c r="C1801" i="3"/>
  <c r="D1801" i="3" s="1"/>
  <c r="N1800" i="3" a="1"/>
  <c r="N1800" i="3" s="1"/>
  <c r="M1800" i="3"/>
  <c r="L1800" i="3"/>
  <c r="K1800" i="3"/>
  <c r="G1800" i="3"/>
  <c r="C1800" i="3"/>
  <c r="D1800" i="3" s="1"/>
  <c r="N1799" i="3" a="1"/>
  <c r="N1799" i="3" s="1"/>
  <c r="M1799" i="3"/>
  <c r="L1799" i="3"/>
  <c r="K1799" i="3"/>
  <c r="G1799" i="3"/>
  <c r="C1799" i="3"/>
  <c r="D1799" i="3" s="1"/>
  <c r="N1798" i="3" a="1"/>
  <c r="N1798" i="3" s="1"/>
  <c r="M1798" i="3"/>
  <c r="L1798" i="3"/>
  <c r="K1798" i="3"/>
  <c r="G1798" i="3"/>
  <c r="C1798" i="3"/>
  <c r="D1798" i="3" s="1"/>
  <c r="N1797" i="3" a="1"/>
  <c r="N1797" i="3" s="1"/>
  <c r="M1797" i="3"/>
  <c r="L1797" i="3"/>
  <c r="K1797" i="3"/>
  <c r="G1797" i="3"/>
  <c r="C1797" i="3"/>
  <c r="D1797" i="3" s="1"/>
  <c r="N1796" i="3" a="1"/>
  <c r="N1796" i="3" s="1"/>
  <c r="M1796" i="3"/>
  <c r="L1796" i="3"/>
  <c r="K1796" i="3"/>
  <c r="G1796" i="3"/>
  <c r="C1796" i="3"/>
  <c r="D1796" i="3" s="1"/>
  <c r="N1795" i="3" a="1"/>
  <c r="N1795" i="3" s="1"/>
  <c r="M1795" i="3"/>
  <c r="L1795" i="3"/>
  <c r="K1795" i="3"/>
  <c r="G1795" i="3"/>
  <c r="C1795" i="3"/>
  <c r="D1795" i="3" s="1"/>
  <c r="N1794" i="3" a="1"/>
  <c r="N1794" i="3" s="1"/>
  <c r="M1794" i="3"/>
  <c r="L1794" i="3"/>
  <c r="K1794" i="3"/>
  <c r="G1794" i="3"/>
  <c r="C1794" i="3"/>
  <c r="D1794" i="3" s="1"/>
  <c r="N1793" i="3" a="1"/>
  <c r="N1793" i="3" s="1"/>
  <c r="M1793" i="3"/>
  <c r="L1793" i="3"/>
  <c r="K1793" i="3"/>
  <c r="G1793" i="3"/>
  <c r="C1793" i="3"/>
  <c r="D1793" i="3" s="1"/>
  <c r="N1792" i="3" a="1"/>
  <c r="N1792" i="3" s="1"/>
  <c r="M1792" i="3"/>
  <c r="L1792" i="3"/>
  <c r="K1792" i="3"/>
  <c r="G1792" i="3"/>
  <c r="C1792" i="3"/>
  <c r="D1792" i="3" s="1"/>
  <c r="N1791" i="3" a="1"/>
  <c r="N1791" i="3" s="1"/>
  <c r="M1791" i="3"/>
  <c r="L1791" i="3"/>
  <c r="K1791" i="3"/>
  <c r="G1791" i="3"/>
  <c r="C1791" i="3"/>
  <c r="D1791" i="3" s="1"/>
  <c r="N1790" i="3" a="1"/>
  <c r="N1790" i="3" s="1"/>
  <c r="M1790" i="3"/>
  <c r="L1790" i="3"/>
  <c r="K1790" i="3"/>
  <c r="G1790" i="3"/>
  <c r="C1790" i="3"/>
  <c r="D1790" i="3" s="1"/>
  <c r="N1789" i="3" a="1"/>
  <c r="N1789" i="3" s="1"/>
  <c r="M1789" i="3"/>
  <c r="L1789" i="3"/>
  <c r="K1789" i="3"/>
  <c r="G1789" i="3"/>
  <c r="C1789" i="3"/>
  <c r="D1789" i="3" s="1"/>
  <c r="N1788" i="3" a="1"/>
  <c r="N1788" i="3" s="1"/>
  <c r="M1788" i="3"/>
  <c r="L1788" i="3"/>
  <c r="K1788" i="3"/>
  <c r="G1788" i="3"/>
  <c r="C1788" i="3"/>
  <c r="D1788" i="3" s="1"/>
  <c r="N1787" i="3" a="1"/>
  <c r="N1787" i="3" s="1"/>
  <c r="M1787" i="3"/>
  <c r="L1787" i="3"/>
  <c r="K1787" i="3"/>
  <c r="G1787" i="3"/>
  <c r="C1787" i="3"/>
  <c r="D1787" i="3" s="1"/>
  <c r="N1786" i="3" a="1"/>
  <c r="N1786" i="3" s="1"/>
  <c r="M1786" i="3"/>
  <c r="L1786" i="3"/>
  <c r="K1786" i="3"/>
  <c r="G1786" i="3"/>
  <c r="C1786" i="3"/>
  <c r="D1786" i="3" s="1"/>
  <c r="N1785" i="3"/>
  <c r="N1785" i="3" a="1"/>
  <c r="M1785" i="3"/>
  <c r="L1785" i="3"/>
  <c r="K1785" i="3"/>
  <c r="G1785" i="3"/>
  <c r="C1785" i="3"/>
  <c r="D1785" i="3" s="1"/>
  <c r="N1784" i="3" a="1"/>
  <c r="N1784" i="3" s="1"/>
  <c r="M1784" i="3"/>
  <c r="L1784" i="3"/>
  <c r="K1784" i="3"/>
  <c r="G1784" i="3"/>
  <c r="C1784" i="3"/>
  <c r="D1784" i="3" s="1"/>
  <c r="N1783" i="3" a="1"/>
  <c r="N1783" i="3" s="1"/>
  <c r="M1783" i="3"/>
  <c r="L1783" i="3"/>
  <c r="K1783" i="3"/>
  <c r="G1783" i="3"/>
  <c r="C1783" i="3"/>
  <c r="D1783" i="3" s="1"/>
  <c r="N1782" i="3" a="1"/>
  <c r="N1782" i="3" s="1"/>
  <c r="M1782" i="3"/>
  <c r="L1782" i="3"/>
  <c r="K1782" i="3"/>
  <c r="G1782" i="3"/>
  <c r="C1782" i="3"/>
  <c r="D1782" i="3" s="1"/>
  <c r="N1781" i="3" a="1"/>
  <c r="N1781" i="3" s="1"/>
  <c r="M1781" i="3"/>
  <c r="L1781" i="3"/>
  <c r="K1781" i="3"/>
  <c r="G1781" i="3"/>
  <c r="C1781" i="3"/>
  <c r="D1781" i="3" s="1"/>
  <c r="N1780" i="3" a="1"/>
  <c r="N1780" i="3" s="1"/>
  <c r="M1780" i="3"/>
  <c r="L1780" i="3"/>
  <c r="K1780" i="3"/>
  <c r="G1780" i="3"/>
  <c r="C1780" i="3"/>
  <c r="D1780" i="3" s="1"/>
  <c r="N1779" i="3" a="1"/>
  <c r="N1779" i="3" s="1"/>
  <c r="M1779" i="3"/>
  <c r="L1779" i="3"/>
  <c r="K1779" i="3"/>
  <c r="G1779" i="3"/>
  <c r="C1779" i="3"/>
  <c r="D1779" i="3" s="1"/>
  <c r="N1778" i="3" a="1"/>
  <c r="N1778" i="3" s="1"/>
  <c r="M1778" i="3"/>
  <c r="L1778" i="3"/>
  <c r="K1778" i="3"/>
  <c r="G1778" i="3"/>
  <c r="C1778" i="3"/>
  <c r="D1778" i="3" s="1"/>
  <c r="N1777" i="3" a="1"/>
  <c r="N1777" i="3" s="1"/>
  <c r="M1777" i="3"/>
  <c r="L1777" i="3"/>
  <c r="K1777" i="3"/>
  <c r="G1777" i="3"/>
  <c r="C1777" i="3"/>
  <c r="D1777" i="3" s="1"/>
  <c r="N1776" i="3" a="1"/>
  <c r="N1776" i="3" s="1"/>
  <c r="M1776" i="3"/>
  <c r="L1776" i="3"/>
  <c r="K1776" i="3"/>
  <c r="G1776" i="3"/>
  <c r="C1776" i="3"/>
  <c r="D1776" i="3" s="1"/>
  <c r="N1775" i="3" a="1"/>
  <c r="N1775" i="3" s="1"/>
  <c r="M1775" i="3"/>
  <c r="L1775" i="3"/>
  <c r="K1775" i="3"/>
  <c r="G1775" i="3"/>
  <c r="C1775" i="3"/>
  <c r="D1775" i="3" s="1"/>
  <c r="N1774" i="3" a="1"/>
  <c r="N1774" i="3" s="1"/>
  <c r="M1774" i="3"/>
  <c r="L1774" i="3"/>
  <c r="K1774" i="3"/>
  <c r="G1774" i="3"/>
  <c r="C1774" i="3"/>
  <c r="D1774" i="3" s="1"/>
  <c r="N1773" i="3" a="1"/>
  <c r="N1773" i="3" s="1"/>
  <c r="M1773" i="3"/>
  <c r="L1773" i="3"/>
  <c r="K1773" i="3"/>
  <c r="G1773" i="3"/>
  <c r="C1773" i="3"/>
  <c r="D1773" i="3" s="1"/>
  <c r="N1772" i="3" a="1"/>
  <c r="N1772" i="3" s="1"/>
  <c r="M1772" i="3"/>
  <c r="L1772" i="3"/>
  <c r="K1772" i="3"/>
  <c r="G1772" i="3"/>
  <c r="C1772" i="3"/>
  <c r="D1772" i="3" s="1"/>
  <c r="N1771" i="3" a="1"/>
  <c r="N1771" i="3" s="1"/>
  <c r="M1771" i="3"/>
  <c r="L1771" i="3"/>
  <c r="K1771" i="3"/>
  <c r="G1771" i="3"/>
  <c r="C1771" i="3"/>
  <c r="D1771" i="3" s="1"/>
  <c r="N1770" i="3" a="1"/>
  <c r="N1770" i="3" s="1"/>
  <c r="M1770" i="3"/>
  <c r="L1770" i="3"/>
  <c r="K1770" i="3"/>
  <c r="G1770" i="3"/>
  <c r="C1770" i="3"/>
  <c r="D1770" i="3" s="1"/>
  <c r="N1769" i="3" a="1"/>
  <c r="N1769" i="3" s="1"/>
  <c r="M1769" i="3"/>
  <c r="L1769" i="3"/>
  <c r="K1769" i="3"/>
  <c r="G1769" i="3"/>
  <c r="C1769" i="3"/>
  <c r="D1769" i="3" s="1"/>
  <c r="N1768" i="3" a="1"/>
  <c r="N1768" i="3" s="1"/>
  <c r="M1768" i="3"/>
  <c r="L1768" i="3"/>
  <c r="K1768" i="3"/>
  <c r="G1768" i="3"/>
  <c r="C1768" i="3"/>
  <c r="D1768" i="3" s="1"/>
  <c r="N1767" i="3" a="1"/>
  <c r="N1767" i="3" s="1"/>
  <c r="M1767" i="3"/>
  <c r="L1767" i="3"/>
  <c r="K1767" i="3"/>
  <c r="G1767" i="3"/>
  <c r="C1767" i="3"/>
  <c r="D1767" i="3" s="1"/>
  <c r="N1766" i="3" a="1"/>
  <c r="N1766" i="3" s="1"/>
  <c r="M1766" i="3"/>
  <c r="L1766" i="3"/>
  <c r="K1766" i="3"/>
  <c r="G1766" i="3"/>
  <c r="C1766" i="3"/>
  <c r="D1766" i="3" s="1"/>
  <c r="N1765" i="3" a="1"/>
  <c r="N1765" i="3" s="1"/>
  <c r="M1765" i="3"/>
  <c r="L1765" i="3"/>
  <c r="K1765" i="3"/>
  <c r="G1765" i="3"/>
  <c r="C1765" i="3"/>
  <c r="D1765" i="3" s="1"/>
  <c r="N1764" i="3" a="1"/>
  <c r="N1764" i="3" s="1"/>
  <c r="M1764" i="3"/>
  <c r="L1764" i="3"/>
  <c r="K1764" i="3"/>
  <c r="G1764" i="3"/>
  <c r="C1764" i="3"/>
  <c r="D1764" i="3" s="1"/>
  <c r="N1763" i="3" a="1"/>
  <c r="N1763" i="3" s="1"/>
  <c r="M1763" i="3"/>
  <c r="L1763" i="3"/>
  <c r="K1763" i="3"/>
  <c r="G1763" i="3"/>
  <c r="C1763" i="3"/>
  <c r="D1763" i="3" s="1"/>
  <c r="N1762" i="3" a="1"/>
  <c r="N1762" i="3" s="1"/>
  <c r="M1762" i="3"/>
  <c r="L1762" i="3"/>
  <c r="K1762" i="3"/>
  <c r="G1762" i="3"/>
  <c r="C1762" i="3"/>
  <c r="D1762" i="3" s="1"/>
  <c r="N1761" i="3" a="1"/>
  <c r="N1761" i="3" s="1"/>
  <c r="M1761" i="3"/>
  <c r="L1761" i="3"/>
  <c r="K1761" i="3"/>
  <c r="G1761" i="3"/>
  <c r="C1761" i="3"/>
  <c r="D1761" i="3" s="1"/>
  <c r="N1760" i="3" a="1"/>
  <c r="N1760" i="3" s="1"/>
  <c r="M1760" i="3"/>
  <c r="L1760" i="3"/>
  <c r="K1760" i="3"/>
  <c r="G1760" i="3"/>
  <c r="C1760" i="3"/>
  <c r="D1760" i="3" s="1"/>
  <c r="N1759" i="3" a="1"/>
  <c r="N1759" i="3" s="1"/>
  <c r="M1759" i="3"/>
  <c r="L1759" i="3"/>
  <c r="K1759" i="3"/>
  <c r="G1759" i="3"/>
  <c r="C1759" i="3"/>
  <c r="D1759" i="3" s="1"/>
  <c r="N1758" i="3" a="1"/>
  <c r="N1758" i="3" s="1"/>
  <c r="M1758" i="3"/>
  <c r="L1758" i="3"/>
  <c r="K1758" i="3"/>
  <c r="G1758" i="3"/>
  <c r="C1758" i="3"/>
  <c r="D1758" i="3" s="1"/>
  <c r="N1757" i="3" a="1"/>
  <c r="N1757" i="3" s="1"/>
  <c r="M1757" i="3"/>
  <c r="L1757" i="3"/>
  <c r="K1757" i="3"/>
  <c r="G1757" i="3"/>
  <c r="C1757" i="3"/>
  <c r="D1757" i="3" s="1"/>
  <c r="N1756" i="3" a="1"/>
  <c r="N1756" i="3" s="1"/>
  <c r="M1756" i="3"/>
  <c r="L1756" i="3"/>
  <c r="K1756" i="3"/>
  <c r="G1756" i="3"/>
  <c r="C1756" i="3"/>
  <c r="D1756" i="3" s="1"/>
  <c r="N1755" i="3" a="1"/>
  <c r="N1755" i="3" s="1"/>
  <c r="M1755" i="3"/>
  <c r="L1755" i="3"/>
  <c r="K1755" i="3"/>
  <c r="G1755" i="3"/>
  <c r="C1755" i="3"/>
  <c r="D1755" i="3" s="1"/>
  <c r="N1754" i="3" a="1"/>
  <c r="N1754" i="3" s="1"/>
  <c r="M1754" i="3"/>
  <c r="L1754" i="3"/>
  <c r="K1754" i="3"/>
  <c r="G1754" i="3"/>
  <c r="C1754" i="3"/>
  <c r="D1754" i="3" s="1"/>
  <c r="N1753" i="3" a="1"/>
  <c r="N1753" i="3" s="1"/>
  <c r="M1753" i="3"/>
  <c r="L1753" i="3"/>
  <c r="K1753" i="3"/>
  <c r="G1753" i="3"/>
  <c r="C1753" i="3"/>
  <c r="D1753" i="3" s="1"/>
  <c r="N1752" i="3" a="1"/>
  <c r="N1752" i="3" s="1"/>
  <c r="M1752" i="3"/>
  <c r="L1752" i="3"/>
  <c r="K1752" i="3"/>
  <c r="G1752" i="3"/>
  <c r="C1752" i="3"/>
  <c r="D1752" i="3" s="1"/>
  <c r="N1751" i="3" a="1"/>
  <c r="N1751" i="3" s="1"/>
  <c r="M1751" i="3"/>
  <c r="L1751" i="3"/>
  <c r="K1751" i="3"/>
  <c r="G1751" i="3"/>
  <c r="C1751" i="3"/>
  <c r="D1751" i="3" s="1"/>
  <c r="N1750" i="3" a="1"/>
  <c r="N1750" i="3" s="1"/>
  <c r="M1750" i="3"/>
  <c r="L1750" i="3"/>
  <c r="K1750" i="3"/>
  <c r="G1750" i="3"/>
  <c r="C1750" i="3"/>
  <c r="D1750" i="3" s="1"/>
  <c r="N1749" i="3" a="1"/>
  <c r="N1749" i="3" s="1"/>
  <c r="M1749" i="3"/>
  <c r="L1749" i="3"/>
  <c r="K1749" i="3"/>
  <c r="G1749" i="3"/>
  <c r="C1749" i="3"/>
  <c r="D1749" i="3" s="1"/>
  <c r="N1748" i="3" a="1"/>
  <c r="N1748" i="3" s="1"/>
  <c r="M1748" i="3"/>
  <c r="L1748" i="3"/>
  <c r="K1748" i="3"/>
  <c r="G1748" i="3"/>
  <c r="C1748" i="3"/>
  <c r="D1748" i="3" s="1"/>
  <c r="N1747" i="3" a="1"/>
  <c r="N1747" i="3" s="1"/>
  <c r="M1747" i="3"/>
  <c r="L1747" i="3"/>
  <c r="K1747" i="3"/>
  <c r="G1747" i="3"/>
  <c r="C1747" i="3"/>
  <c r="D1747" i="3" s="1"/>
  <c r="N1746" i="3" a="1"/>
  <c r="N1746" i="3" s="1"/>
  <c r="M1746" i="3"/>
  <c r="L1746" i="3"/>
  <c r="K1746" i="3"/>
  <c r="G1746" i="3"/>
  <c r="C1746" i="3"/>
  <c r="D1746" i="3" s="1"/>
  <c r="N1745" i="3" a="1"/>
  <c r="N1745" i="3" s="1"/>
  <c r="M1745" i="3"/>
  <c r="L1745" i="3"/>
  <c r="K1745" i="3"/>
  <c r="G1745" i="3"/>
  <c r="C1745" i="3"/>
  <c r="D1745" i="3" s="1"/>
  <c r="N1744" i="3" a="1"/>
  <c r="N1744" i="3" s="1"/>
  <c r="M1744" i="3"/>
  <c r="L1744" i="3"/>
  <c r="K1744" i="3"/>
  <c r="G1744" i="3"/>
  <c r="C1744" i="3"/>
  <c r="D1744" i="3" s="1"/>
  <c r="N1743" i="3" a="1"/>
  <c r="N1743" i="3" s="1"/>
  <c r="M1743" i="3"/>
  <c r="L1743" i="3"/>
  <c r="K1743" i="3"/>
  <c r="G1743" i="3"/>
  <c r="C1743" i="3"/>
  <c r="D1743" i="3" s="1"/>
  <c r="N1742" i="3" a="1"/>
  <c r="N1742" i="3" s="1"/>
  <c r="M1742" i="3"/>
  <c r="L1742" i="3"/>
  <c r="K1742" i="3"/>
  <c r="G1742" i="3"/>
  <c r="C1742" i="3"/>
  <c r="D1742" i="3" s="1"/>
  <c r="N1741" i="3" a="1"/>
  <c r="N1741" i="3" s="1"/>
  <c r="M1741" i="3"/>
  <c r="L1741" i="3"/>
  <c r="K1741" i="3"/>
  <c r="G1741" i="3"/>
  <c r="C1741" i="3"/>
  <c r="D1741" i="3" s="1"/>
  <c r="N1740" i="3" a="1"/>
  <c r="N1740" i="3" s="1"/>
  <c r="M1740" i="3"/>
  <c r="L1740" i="3"/>
  <c r="K1740" i="3"/>
  <c r="G1740" i="3"/>
  <c r="C1740" i="3"/>
  <c r="D1740" i="3" s="1"/>
  <c r="N1739" i="3" a="1"/>
  <c r="N1739" i="3" s="1"/>
  <c r="M1739" i="3"/>
  <c r="L1739" i="3"/>
  <c r="K1739" i="3"/>
  <c r="G1739" i="3"/>
  <c r="C1739" i="3"/>
  <c r="D1739" i="3" s="1"/>
  <c r="N1738" i="3" a="1"/>
  <c r="N1738" i="3" s="1"/>
  <c r="M1738" i="3"/>
  <c r="L1738" i="3"/>
  <c r="K1738" i="3"/>
  <c r="G1738" i="3"/>
  <c r="C1738" i="3"/>
  <c r="D1738" i="3" s="1"/>
  <c r="N1737" i="3" a="1"/>
  <c r="N1737" i="3" s="1"/>
  <c r="M1737" i="3"/>
  <c r="L1737" i="3"/>
  <c r="K1737" i="3"/>
  <c r="G1737" i="3"/>
  <c r="C1737" i="3"/>
  <c r="D1737" i="3" s="1"/>
  <c r="N1736" i="3" a="1"/>
  <c r="N1736" i="3" s="1"/>
  <c r="M1736" i="3"/>
  <c r="L1736" i="3"/>
  <c r="K1736" i="3"/>
  <c r="G1736" i="3"/>
  <c r="C1736" i="3"/>
  <c r="D1736" i="3" s="1"/>
  <c r="N1735" i="3" a="1"/>
  <c r="N1735" i="3" s="1"/>
  <c r="M1735" i="3"/>
  <c r="L1735" i="3"/>
  <c r="K1735" i="3"/>
  <c r="G1735" i="3"/>
  <c r="C1735" i="3"/>
  <c r="D1735" i="3" s="1"/>
  <c r="N1734" i="3" a="1"/>
  <c r="N1734" i="3" s="1"/>
  <c r="M1734" i="3"/>
  <c r="L1734" i="3"/>
  <c r="K1734" i="3"/>
  <c r="G1734" i="3"/>
  <c r="C1734" i="3"/>
  <c r="D1734" i="3" s="1"/>
  <c r="N1733" i="3" a="1"/>
  <c r="N1733" i="3" s="1"/>
  <c r="M1733" i="3"/>
  <c r="L1733" i="3"/>
  <c r="K1733" i="3"/>
  <c r="G1733" i="3"/>
  <c r="C1733" i="3"/>
  <c r="D1733" i="3" s="1"/>
  <c r="N1732" i="3" a="1"/>
  <c r="N1732" i="3" s="1"/>
  <c r="M1732" i="3"/>
  <c r="L1732" i="3"/>
  <c r="K1732" i="3"/>
  <c r="G1732" i="3"/>
  <c r="C1732" i="3"/>
  <c r="D1732" i="3" s="1"/>
  <c r="N1731" i="3" a="1"/>
  <c r="N1731" i="3" s="1"/>
  <c r="M1731" i="3"/>
  <c r="L1731" i="3"/>
  <c r="K1731" i="3"/>
  <c r="G1731" i="3"/>
  <c r="C1731" i="3"/>
  <c r="D1731" i="3" s="1"/>
  <c r="N1730" i="3" a="1"/>
  <c r="N1730" i="3" s="1"/>
  <c r="M1730" i="3"/>
  <c r="L1730" i="3"/>
  <c r="K1730" i="3"/>
  <c r="G1730" i="3"/>
  <c r="C1730" i="3"/>
  <c r="D1730" i="3" s="1"/>
  <c r="N1729" i="3" a="1"/>
  <c r="N1729" i="3" s="1"/>
  <c r="M1729" i="3"/>
  <c r="L1729" i="3"/>
  <c r="K1729" i="3"/>
  <c r="G1729" i="3"/>
  <c r="C1729" i="3"/>
  <c r="D1729" i="3" s="1"/>
  <c r="N1728" i="3" a="1"/>
  <c r="N1728" i="3" s="1"/>
  <c r="M1728" i="3"/>
  <c r="L1728" i="3"/>
  <c r="K1728" i="3"/>
  <c r="G1728" i="3"/>
  <c r="C1728" i="3"/>
  <c r="D1728" i="3" s="1"/>
  <c r="N1727" i="3" a="1"/>
  <c r="N1727" i="3" s="1"/>
  <c r="M1727" i="3"/>
  <c r="L1727" i="3"/>
  <c r="K1727" i="3"/>
  <c r="G1727" i="3"/>
  <c r="C1727" i="3"/>
  <c r="D1727" i="3" s="1"/>
  <c r="N1726" i="3" a="1"/>
  <c r="N1726" i="3" s="1"/>
  <c r="M1726" i="3"/>
  <c r="L1726" i="3"/>
  <c r="K1726" i="3"/>
  <c r="G1726" i="3"/>
  <c r="C1726" i="3"/>
  <c r="D1726" i="3" s="1"/>
  <c r="N1725" i="3" a="1"/>
  <c r="N1725" i="3" s="1"/>
  <c r="M1725" i="3"/>
  <c r="L1725" i="3"/>
  <c r="K1725" i="3"/>
  <c r="G1725" i="3"/>
  <c r="C1725" i="3"/>
  <c r="D1725" i="3" s="1"/>
  <c r="N1724" i="3" a="1"/>
  <c r="N1724" i="3" s="1"/>
  <c r="M1724" i="3"/>
  <c r="L1724" i="3"/>
  <c r="K1724" i="3"/>
  <c r="G1724" i="3"/>
  <c r="C1724" i="3"/>
  <c r="D1724" i="3" s="1"/>
  <c r="N1723" i="3" a="1"/>
  <c r="N1723" i="3" s="1"/>
  <c r="M1723" i="3"/>
  <c r="L1723" i="3"/>
  <c r="K1723" i="3"/>
  <c r="G1723" i="3"/>
  <c r="C1723" i="3"/>
  <c r="D1723" i="3" s="1"/>
  <c r="N1722" i="3" a="1"/>
  <c r="N1722" i="3" s="1"/>
  <c r="M1722" i="3"/>
  <c r="L1722" i="3"/>
  <c r="K1722" i="3"/>
  <c r="G1722" i="3"/>
  <c r="C1722" i="3"/>
  <c r="D1722" i="3" s="1"/>
  <c r="N1721" i="3" a="1"/>
  <c r="N1721" i="3" s="1"/>
  <c r="M1721" i="3"/>
  <c r="L1721" i="3"/>
  <c r="K1721" i="3"/>
  <c r="G1721" i="3"/>
  <c r="C1721" i="3"/>
  <c r="D1721" i="3" s="1"/>
  <c r="N1720" i="3" a="1"/>
  <c r="N1720" i="3" s="1"/>
  <c r="M1720" i="3"/>
  <c r="L1720" i="3"/>
  <c r="K1720" i="3"/>
  <c r="G1720" i="3"/>
  <c r="C1720" i="3"/>
  <c r="D1720" i="3" s="1"/>
  <c r="N1719" i="3" a="1"/>
  <c r="N1719" i="3" s="1"/>
  <c r="M1719" i="3"/>
  <c r="L1719" i="3"/>
  <c r="K1719" i="3"/>
  <c r="G1719" i="3"/>
  <c r="C1719" i="3"/>
  <c r="D1719" i="3" s="1"/>
  <c r="N1718" i="3" a="1"/>
  <c r="N1718" i="3" s="1"/>
  <c r="M1718" i="3"/>
  <c r="L1718" i="3"/>
  <c r="K1718" i="3"/>
  <c r="G1718" i="3"/>
  <c r="C1718" i="3"/>
  <c r="D1718" i="3" s="1"/>
  <c r="N1717" i="3" a="1"/>
  <c r="N1717" i="3" s="1"/>
  <c r="M1717" i="3"/>
  <c r="L1717" i="3"/>
  <c r="K1717" i="3"/>
  <c r="G1717" i="3"/>
  <c r="C1717" i="3"/>
  <c r="D1717" i="3" s="1"/>
  <c r="N1716" i="3" a="1"/>
  <c r="N1716" i="3" s="1"/>
  <c r="M1716" i="3"/>
  <c r="L1716" i="3"/>
  <c r="K1716" i="3"/>
  <c r="G1716" i="3"/>
  <c r="C1716" i="3"/>
  <c r="D1716" i="3" s="1"/>
  <c r="N1715" i="3" a="1"/>
  <c r="N1715" i="3" s="1"/>
  <c r="M1715" i="3"/>
  <c r="L1715" i="3"/>
  <c r="K1715" i="3"/>
  <c r="G1715" i="3"/>
  <c r="C1715" i="3"/>
  <c r="D1715" i="3" s="1"/>
  <c r="N1714" i="3" a="1"/>
  <c r="N1714" i="3" s="1"/>
  <c r="M1714" i="3"/>
  <c r="L1714" i="3"/>
  <c r="K1714" i="3"/>
  <c r="G1714" i="3"/>
  <c r="C1714" i="3"/>
  <c r="D1714" i="3" s="1"/>
  <c r="N1713" i="3" a="1"/>
  <c r="N1713" i="3" s="1"/>
  <c r="M1713" i="3"/>
  <c r="L1713" i="3"/>
  <c r="K1713" i="3"/>
  <c r="G1713" i="3"/>
  <c r="C1713" i="3"/>
  <c r="D1713" i="3" s="1"/>
  <c r="N1712" i="3" a="1"/>
  <c r="N1712" i="3" s="1"/>
  <c r="M1712" i="3"/>
  <c r="L1712" i="3"/>
  <c r="K1712" i="3"/>
  <c r="G1712" i="3"/>
  <c r="C1712" i="3"/>
  <c r="D1712" i="3" s="1"/>
  <c r="N1711" i="3" a="1"/>
  <c r="N1711" i="3" s="1"/>
  <c r="M1711" i="3"/>
  <c r="L1711" i="3"/>
  <c r="K1711" i="3"/>
  <c r="G1711" i="3"/>
  <c r="C1711" i="3"/>
  <c r="D1711" i="3" s="1"/>
  <c r="N1710" i="3" a="1"/>
  <c r="N1710" i="3" s="1"/>
  <c r="M1710" i="3"/>
  <c r="L1710" i="3"/>
  <c r="K1710" i="3"/>
  <c r="G1710" i="3"/>
  <c r="C1710" i="3"/>
  <c r="D1710" i="3" s="1"/>
  <c r="N1709" i="3" a="1"/>
  <c r="N1709" i="3" s="1"/>
  <c r="M1709" i="3"/>
  <c r="L1709" i="3"/>
  <c r="K1709" i="3"/>
  <c r="G1709" i="3"/>
  <c r="C1709" i="3"/>
  <c r="D1709" i="3" s="1"/>
  <c r="N1708" i="3" a="1"/>
  <c r="N1708" i="3" s="1"/>
  <c r="M1708" i="3"/>
  <c r="L1708" i="3"/>
  <c r="K1708" i="3"/>
  <c r="G1708" i="3"/>
  <c r="C1708" i="3"/>
  <c r="D1708" i="3" s="1"/>
  <c r="N1707" i="3" a="1"/>
  <c r="N1707" i="3" s="1"/>
  <c r="M1707" i="3"/>
  <c r="L1707" i="3"/>
  <c r="K1707" i="3"/>
  <c r="G1707" i="3"/>
  <c r="C1707" i="3"/>
  <c r="D1707" i="3" s="1"/>
  <c r="N1706" i="3" a="1"/>
  <c r="N1706" i="3" s="1"/>
  <c r="M1706" i="3"/>
  <c r="L1706" i="3"/>
  <c r="K1706" i="3"/>
  <c r="G1706" i="3"/>
  <c r="C1706" i="3"/>
  <c r="D1706" i="3" s="1"/>
  <c r="N1705" i="3" a="1"/>
  <c r="N1705" i="3" s="1"/>
  <c r="M1705" i="3"/>
  <c r="L1705" i="3"/>
  <c r="K1705" i="3"/>
  <c r="G1705" i="3"/>
  <c r="C1705" i="3"/>
  <c r="D1705" i="3" s="1"/>
  <c r="N1704" i="3" a="1"/>
  <c r="N1704" i="3" s="1"/>
  <c r="M1704" i="3"/>
  <c r="L1704" i="3"/>
  <c r="K1704" i="3"/>
  <c r="G1704" i="3"/>
  <c r="C1704" i="3"/>
  <c r="D1704" i="3" s="1"/>
  <c r="N1703" i="3" a="1"/>
  <c r="N1703" i="3" s="1"/>
  <c r="M1703" i="3"/>
  <c r="L1703" i="3"/>
  <c r="K1703" i="3"/>
  <c r="G1703" i="3"/>
  <c r="C1703" i="3"/>
  <c r="D1703" i="3" s="1"/>
  <c r="N1702" i="3" a="1"/>
  <c r="N1702" i="3" s="1"/>
  <c r="M1702" i="3"/>
  <c r="L1702" i="3"/>
  <c r="K1702" i="3"/>
  <c r="G1702" i="3"/>
  <c r="C1702" i="3"/>
  <c r="D1702" i="3" s="1"/>
  <c r="N1701" i="3" a="1"/>
  <c r="N1701" i="3" s="1"/>
  <c r="M1701" i="3"/>
  <c r="L1701" i="3"/>
  <c r="K1701" i="3"/>
  <c r="G1701" i="3"/>
  <c r="C1701" i="3"/>
  <c r="D1701" i="3" s="1"/>
  <c r="N1700" i="3" a="1"/>
  <c r="N1700" i="3" s="1"/>
  <c r="M1700" i="3"/>
  <c r="L1700" i="3"/>
  <c r="K1700" i="3"/>
  <c r="G1700" i="3"/>
  <c r="C1700" i="3"/>
  <c r="D1700" i="3" s="1"/>
  <c r="N1699" i="3" a="1"/>
  <c r="N1699" i="3" s="1"/>
  <c r="M1699" i="3"/>
  <c r="L1699" i="3"/>
  <c r="K1699" i="3"/>
  <c r="G1699" i="3"/>
  <c r="C1699" i="3"/>
  <c r="D1699" i="3" s="1"/>
  <c r="N1698" i="3" a="1"/>
  <c r="N1698" i="3" s="1"/>
  <c r="M1698" i="3"/>
  <c r="L1698" i="3"/>
  <c r="K1698" i="3"/>
  <c r="G1698" i="3"/>
  <c r="C1698" i="3"/>
  <c r="D1698" i="3" s="1"/>
  <c r="N1697" i="3" a="1"/>
  <c r="N1697" i="3" s="1"/>
  <c r="M1697" i="3"/>
  <c r="L1697" i="3"/>
  <c r="K1697" i="3"/>
  <c r="G1697" i="3"/>
  <c r="C1697" i="3"/>
  <c r="D1697" i="3" s="1"/>
  <c r="N1696" i="3" a="1"/>
  <c r="N1696" i="3" s="1"/>
  <c r="M1696" i="3"/>
  <c r="L1696" i="3"/>
  <c r="K1696" i="3"/>
  <c r="G1696" i="3"/>
  <c r="C1696" i="3"/>
  <c r="D1696" i="3" s="1"/>
  <c r="N1695" i="3" a="1"/>
  <c r="N1695" i="3" s="1"/>
  <c r="M1695" i="3"/>
  <c r="L1695" i="3"/>
  <c r="K1695" i="3"/>
  <c r="G1695" i="3"/>
  <c r="C1695" i="3"/>
  <c r="D1695" i="3" s="1"/>
  <c r="N1694" i="3" a="1"/>
  <c r="N1694" i="3" s="1"/>
  <c r="M1694" i="3"/>
  <c r="L1694" i="3"/>
  <c r="K1694" i="3"/>
  <c r="G1694" i="3"/>
  <c r="C1694" i="3"/>
  <c r="D1694" i="3" s="1"/>
  <c r="N1693" i="3" a="1"/>
  <c r="N1693" i="3" s="1"/>
  <c r="M1693" i="3"/>
  <c r="L1693" i="3"/>
  <c r="K1693" i="3"/>
  <c r="G1693" i="3"/>
  <c r="C1693" i="3"/>
  <c r="D1693" i="3" s="1"/>
  <c r="N1692" i="3" a="1"/>
  <c r="N1692" i="3" s="1"/>
  <c r="M1692" i="3"/>
  <c r="L1692" i="3"/>
  <c r="K1692" i="3"/>
  <c r="G1692" i="3"/>
  <c r="C1692" i="3"/>
  <c r="D1692" i="3" s="1"/>
  <c r="N1691" i="3" a="1"/>
  <c r="N1691" i="3" s="1"/>
  <c r="M1691" i="3"/>
  <c r="L1691" i="3"/>
  <c r="K1691" i="3"/>
  <c r="G1691" i="3"/>
  <c r="C1691" i="3"/>
  <c r="D1691" i="3" s="1"/>
  <c r="N1690" i="3" a="1"/>
  <c r="N1690" i="3" s="1"/>
  <c r="M1690" i="3"/>
  <c r="L1690" i="3"/>
  <c r="K1690" i="3"/>
  <c r="G1690" i="3"/>
  <c r="C1690" i="3"/>
  <c r="D1690" i="3" s="1"/>
  <c r="N1689" i="3" a="1"/>
  <c r="N1689" i="3" s="1"/>
  <c r="M1689" i="3"/>
  <c r="L1689" i="3"/>
  <c r="K1689" i="3"/>
  <c r="G1689" i="3"/>
  <c r="C1689" i="3"/>
  <c r="D1689" i="3" s="1"/>
  <c r="N1688" i="3" a="1"/>
  <c r="N1688" i="3" s="1"/>
  <c r="M1688" i="3"/>
  <c r="L1688" i="3"/>
  <c r="K1688" i="3"/>
  <c r="G1688" i="3"/>
  <c r="C1688" i="3"/>
  <c r="D1688" i="3" s="1"/>
  <c r="N1687" i="3" a="1"/>
  <c r="N1687" i="3" s="1"/>
  <c r="M1687" i="3"/>
  <c r="L1687" i="3"/>
  <c r="K1687" i="3"/>
  <c r="G1687" i="3"/>
  <c r="C1687" i="3"/>
  <c r="D1687" i="3" s="1"/>
  <c r="N1686" i="3" a="1"/>
  <c r="N1686" i="3" s="1"/>
  <c r="M1686" i="3"/>
  <c r="L1686" i="3"/>
  <c r="K1686" i="3"/>
  <c r="G1686" i="3"/>
  <c r="C1686" i="3"/>
  <c r="D1686" i="3" s="1"/>
  <c r="N1685" i="3" a="1"/>
  <c r="N1685" i="3" s="1"/>
  <c r="M1685" i="3"/>
  <c r="L1685" i="3"/>
  <c r="K1685" i="3"/>
  <c r="G1685" i="3"/>
  <c r="C1685" i="3"/>
  <c r="D1685" i="3" s="1"/>
  <c r="N1684" i="3" a="1"/>
  <c r="N1684" i="3" s="1"/>
  <c r="M1684" i="3"/>
  <c r="L1684" i="3"/>
  <c r="K1684" i="3"/>
  <c r="G1684" i="3"/>
  <c r="C1684" i="3"/>
  <c r="D1684" i="3" s="1"/>
  <c r="N1683" i="3" a="1"/>
  <c r="N1683" i="3" s="1"/>
  <c r="M1683" i="3"/>
  <c r="L1683" i="3"/>
  <c r="K1683" i="3"/>
  <c r="G1683" i="3"/>
  <c r="C1683" i="3"/>
  <c r="D1683" i="3" s="1"/>
  <c r="N1682" i="3" a="1"/>
  <c r="N1682" i="3" s="1"/>
  <c r="M1682" i="3"/>
  <c r="L1682" i="3"/>
  <c r="K1682" i="3"/>
  <c r="G1682" i="3"/>
  <c r="C1682" i="3"/>
  <c r="D1682" i="3" s="1"/>
  <c r="N1681" i="3" a="1"/>
  <c r="N1681" i="3" s="1"/>
  <c r="M1681" i="3"/>
  <c r="L1681" i="3"/>
  <c r="K1681" i="3"/>
  <c r="G1681" i="3"/>
  <c r="C1681" i="3"/>
  <c r="D1681" i="3" s="1"/>
  <c r="N1680" i="3" a="1"/>
  <c r="N1680" i="3" s="1"/>
  <c r="M1680" i="3"/>
  <c r="L1680" i="3"/>
  <c r="K1680" i="3"/>
  <c r="G1680" i="3"/>
  <c r="C1680" i="3"/>
  <c r="D1680" i="3" s="1"/>
  <c r="N1679" i="3" a="1"/>
  <c r="N1679" i="3" s="1"/>
  <c r="M1679" i="3"/>
  <c r="L1679" i="3"/>
  <c r="K1679" i="3"/>
  <c r="G1679" i="3"/>
  <c r="C1679" i="3"/>
  <c r="D1679" i="3" s="1"/>
  <c r="N1678" i="3" a="1"/>
  <c r="N1678" i="3" s="1"/>
  <c r="M1678" i="3"/>
  <c r="L1678" i="3"/>
  <c r="K1678" i="3"/>
  <c r="G1678" i="3"/>
  <c r="C1678" i="3"/>
  <c r="D1678" i="3" s="1"/>
  <c r="N1677" i="3" a="1"/>
  <c r="N1677" i="3" s="1"/>
  <c r="M1677" i="3"/>
  <c r="L1677" i="3"/>
  <c r="K1677" i="3"/>
  <c r="G1677" i="3"/>
  <c r="C1677" i="3"/>
  <c r="D1677" i="3" s="1"/>
  <c r="N1676" i="3" a="1"/>
  <c r="N1676" i="3" s="1"/>
  <c r="M1676" i="3"/>
  <c r="L1676" i="3"/>
  <c r="K1676" i="3"/>
  <c r="G1676" i="3"/>
  <c r="C1676" i="3"/>
  <c r="D1676" i="3" s="1"/>
  <c r="N1675" i="3" a="1"/>
  <c r="N1675" i="3" s="1"/>
  <c r="M1675" i="3"/>
  <c r="L1675" i="3"/>
  <c r="K1675" i="3"/>
  <c r="G1675" i="3"/>
  <c r="C1675" i="3"/>
  <c r="D1675" i="3" s="1"/>
  <c r="N1674" i="3" a="1"/>
  <c r="N1674" i="3" s="1"/>
  <c r="M1674" i="3"/>
  <c r="L1674" i="3"/>
  <c r="K1674" i="3"/>
  <c r="G1674" i="3"/>
  <c r="C1674" i="3"/>
  <c r="D1674" i="3" s="1"/>
  <c r="N1673" i="3" a="1"/>
  <c r="N1673" i="3" s="1"/>
  <c r="M1673" i="3"/>
  <c r="L1673" i="3"/>
  <c r="K1673" i="3"/>
  <c r="G1673" i="3"/>
  <c r="C1673" i="3"/>
  <c r="D1673" i="3" s="1"/>
  <c r="N1672" i="3" a="1"/>
  <c r="N1672" i="3" s="1"/>
  <c r="M1672" i="3"/>
  <c r="L1672" i="3"/>
  <c r="K1672" i="3"/>
  <c r="G1672" i="3"/>
  <c r="C1672" i="3"/>
  <c r="D1672" i="3" s="1"/>
  <c r="N1671" i="3" a="1"/>
  <c r="N1671" i="3" s="1"/>
  <c r="M1671" i="3"/>
  <c r="L1671" i="3"/>
  <c r="K1671" i="3"/>
  <c r="G1671" i="3"/>
  <c r="C1671" i="3"/>
  <c r="D1671" i="3" s="1"/>
  <c r="N1670" i="3" a="1"/>
  <c r="N1670" i="3" s="1"/>
  <c r="M1670" i="3"/>
  <c r="L1670" i="3"/>
  <c r="K1670" i="3"/>
  <c r="G1670" i="3"/>
  <c r="C1670" i="3"/>
  <c r="D1670" i="3" s="1"/>
  <c r="N1669" i="3" a="1"/>
  <c r="N1669" i="3" s="1"/>
  <c r="M1669" i="3"/>
  <c r="L1669" i="3"/>
  <c r="K1669" i="3"/>
  <c r="G1669" i="3"/>
  <c r="C1669" i="3"/>
  <c r="D1669" i="3" s="1"/>
  <c r="N1668" i="3" a="1"/>
  <c r="N1668" i="3" s="1"/>
  <c r="M1668" i="3"/>
  <c r="L1668" i="3"/>
  <c r="K1668" i="3"/>
  <c r="G1668" i="3"/>
  <c r="C1668" i="3"/>
  <c r="D1668" i="3" s="1"/>
  <c r="N1667" i="3" a="1"/>
  <c r="N1667" i="3" s="1"/>
  <c r="M1667" i="3"/>
  <c r="L1667" i="3"/>
  <c r="K1667" i="3"/>
  <c r="G1667" i="3"/>
  <c r="C1667" i="3"/>
  <c r="D1667" i="3" s="1"/>
  <c r="N1666" i="3" a="1"/>
  <c r="N1666" i="3" s="1"/>
  <c r="M1666" i="3"/>
  <c r="L1666" i="3"/>
  <c r="K1666" i="3"/>
  <c r="G1666" i="3"/>
  <c r="C1666" i="3"/>
  <c r="D1666" i="3" s="1"/>
  <c r="N1665" i="3" a="1"/>
  <c r="N1665" i="3" s="1"/>
  <c r="M1665" i="3"/>
  <c r="L1665" i="3"/>
  <c r="K1665" i="3"/>
  <c r="G1665" i="3"/>
  <c r="C1665" i="3"/>
  <c r="D1665" i="3" s="1"/>
  <c r="N1664" i="3" a="1"/>
  <c r="N1664" i="3" s="1"/>
  <c r="M1664" i="3"/>
  <c r="L1664" i="3"/>
  <c r="K1664" i="3"/>
  <c r="G1664" i="3"/>
  <c r="C1664" i="3"/>
  <c r="D1664" i="3" s="1"/>
  <c r="N1663" i="3" a="1"/>
  <c r="N1663" i="3" s="1"/>
  <c r="M1663" i="3"/>
  <c r="L1663" i="3"/>
  <c r="K1663" i="3"/>
  <c r="G1663" i="3"/>
  <c r="C1663" i="3"/>
  <c r="D1663" i="3" s="1"/>
  <c r="N1662" i="3" a="1"/>
  <c r="N1662" i="3" s="1"/>
  <c r="M1662" i="3"/>
  <c r="L1662" i="3"/>
  <c r="K1662" i="3"/>
  <c r="G1662" i="3"/>
  <c r="C1662" i="3"/>
  <c r="D1662" i="3" s="1"/>
  <c r="N1661" i="3" a="1"/>
  <c r="N1661" i="3" s="1"/>
  <c r="M1661" i="3"/>
  <c r="L1661" i="3"/>
  <c r="K1661" i="3"/>
  <c r="G1661" i="3"/>
  <c r="C1661" i="3"/>
  <c r="D1661" i="3" s="1"/>
  <c r="N1660" i="3" a="1"/>
  <c r="N1660" i="3" s="1"/>
  <c r="M1660" i="3"/>
  <c r="L1660" i="3"/>
  <c r="K1660" i="3"/>
  <c r="G1660" i="3"/>
  <c r="C1660" i="3"/>
  <c r="D1660" i="3" s="1"/>
  <c r="N1659" i="3" a="1"/>
  <c r="N1659" i="3" s="1"/>
  <c r="M1659" i="3"/>
  <c r="L1659" i="3"/>
  <c r="K1659" i="3"/>
  <c r="G1659" i="3"/>
  <c r="C1659" i="3"/>
  <c r="D1659" i="3" s="1"/>
  <c r="N1658" i="3" a="1"/>
  <c r="N1658" i="3" s="1"/>
  <c r="M1658" i="3"/>
  <c r="L1658" i="3"/>
  <c r="K1658" i="3"/>
  <c r="G1658" i="3"/>
  <c r="C1658" i="3"/>
  <c r="D1658" i="3" s="1"/>
  <c r="N1657" i="3" a="1"/>
  <c r="N1657" i="3" s="1"/>
  <c r="M1657" i="3"/>
  <c r="L1657" i="3"/>
  <c r="K1657" i="3"/>
  <c r="G1657" i="3"/>
  <c r="C1657" i="3"/>
  <c r="D1657" i="3" s="1"/>
  <c r="N1656" i="3" a="1"/>
  <c r="N1656" i="3" s="1"/>
  <c r="M1656" i="3"/>
  <c r="L1656" i="3"/>
  <c r="K1656" i="3"/>
  <c r="G1656" i="3"/>
  <c r="C1656" i="3"/>
  <c r="D1656" i="3" s="1"/>
  <c r="N1655" i="3" a="1"/>
  <c r="N1655" i="3" s="1"/>
  <c r="M1655" i="3"/>
  <c r="L1655" i="3"/>
  <c r="K1655" i="3"/>
  <c r="G1655" i="3"/>
  <c r="C1655" i="3"/>
  <c r="D1655" i="3" s="1"/>
  <c r="N1654" i="3" a="1"/>
  <c r="N1654" i="3" s="1"/>
  <c r="M1654" i="3"/>
  <c r="L1654" i="3"/>
  <c r="K1654" i="3"/>
  <c r="G1654" i="3"/>
  <c r="C1654" i="3"/>
  <c r="D1654" i="3" s="1"/>
  <c r="N1653" i="3" a="1"/>
  <c r="N1653" i="3" s="1"/>
  <c r="M1653" i="3"/>
  <c r="L1653" i="3"/>
  <c r="K1653" i="3"/>
  <c r="G1653" i="3"/>
  <c r="C1653" i="3"/>
  <c r="D1653" i="3" s="1"/>
  <c r="N1652" i="3" a="1"/>
  <c r="N1652" i="3" s="1"/>
  <c r="M1652" i="3"/>
  <c r="L1652" i="3"/>
  <c r="K1652" i="3"/>
  <c r="G1652" i="3"/>
  <c r="C1652" i="3"/>
  <c r="D1652" i="3" s="1"/>
  <c r="N1651" i="3" a="1"/>
  <c r="N1651" i="3" s="1"/>
  <c r="M1651" i="3"/>
  <c r="L1651" i="3"/>
  <c r="K1651" i="3"/>
  <c r="G1651" i="3"/>
  <c r="C1651" i="3"/>
  <c r="D1651" i="3" s="1"/>
  <c r="N1650" i="3" a="1"/>
  <c r="N1650" i="3" s="1"/>
  <c r="M1650" i="3"/>
  <c r="L1650" i="3"/>
  <c r="K1650" i="3"/>
  <c r="G1650" i="3"/>
  <c r="C1650" i="3"/>
  <c r="D1650" i="3" s="1"/>
  <c r="N1649" i="3" a="1"/>
  <c r="N1649" i="3" s="1"/>
  <c r="M1649" i="3"/>
  <c r="L1649" i="3"/>
  <c r="K1649" i="3"/>
  <c r="G1649" i="3"/>
  <c r="C1649" i="3"/>
  <c r="D1649" i="3" s="1"/>
  <c r="N1648" i="3" a="1"/>
  <c r="N1648" i="3" s="1"/>
  <c r="M1648" i="3"/>
  <c r="L1648" i="3"/>
  <c r="K1648" i="3"/>
  <c r="G1648" i="3"/>
  <c r="C1648" i="3"/>
  <c r="D1648" i="3" s="1"/>
  <c r="N1647" i="3" a="1"/>
  <c r="N1647" i="3" s="1"/>
  <c r="M1647" i="3"/>
  <c r="L1647" i="3"/>
  <c r="K1647" i="3"/>
  <c r="G1647" i="3"/>
  <c r="C1647" i="3"/>
  <c r="D1647" i="3" s="1"/>
  <c r="N1646" i="3" a="1"/>
  <c r="N1646" i="3" s="1"/>
  <c r="M1646" i="3"/>
  <c r="L1646" i="3"/>
  <c r="K1646" i="3"/>
  <c r="G1646" i="3"/>
  <c r="C1646" i="3"/>
  <c r="D1646" i="3" s="1"/>
  <c r="N1645" i="3" a="1"/>
  <c r="N1645" i="3" s="1"/>
  <c r="M1645" i="3"/>
  <c r="L1645" i="3"/>
  <c r="K1645" i="3"/>
  <c r="G1645" i="3"/>
  <c r="C1645" i="3"/>
  <c r="D1645" i="3" s="1"/>
  <c r="N1644" i="3" a="1"/>
  <c r="N1644" i="3" s="1"/>
  <c r="M1644" i="3"/>
  <c r="L1644" i="3"/>
  <c r="K1644" i="3"/>
  <c r="G1644" i="3"/>
  <c r="C1644" i="3"/>
  <c r="D1644" i="3" s="1"/>
  <c r="N1643" i="3" a="1"/>
  <c r="N1643" i="3" s="1"/>
  <c r="M1643" i="3"/>
  <c r="L1643" i="3"/>
  <c r="K1643" i="3"/>
  <c r="G1643" i="3"/>
  <c r="C1643" i="3"/>
  <c r="D1643" i="3" s="1"/>
  <c r="N1642" i="3" a="1"/>
  <c r="N1642" i="3" s="1"/>
  <c r="M1642" i="3"/>
  <c r="L1642" i="3"/>
  <c r="K1642" i="3"/>
  <c r="G1642" i="3"/>
  <c r="C1642" i="3"/>
  <c r="D1642" i="3" s="1"/>
  <c r="N1641" i="3" a="1"/>
  <c r="N1641" i="3" s="1"/>
  <c r="M1641" i="3"/>
  <c r="L1641" i="3"/>
  <c r="K1641" i="3"/>
  <c r="G1641" i="3"/>
  <c r="C1641" i="3"/>
  <c r="D1641" i="3" s="1"/>
  <c r="N1640" i="3" a="1"/>
  <c r="N1640" i="3" s="1"/>
  <c r="M1640" i="3"/>
  <c r="L1640" i="3"/>
  <c r="K1640" i="3"/>
  <c r="G1640" i="3"/>
  <c r="C1640" i="3"/>
  <c r="D1640" i="3" s="1"/>
  <c r="N1639" i="3" a="1"/>
  <c r="N1639" i="3" s="1"/>
  <c r="M1639" i="3"/>
  <c r="L1639" i="3"/>
  <c r="K1639" i="3"/>
  <c r="G1639" i="3"/>
  <c r="C1639" i="3"/>
  <c r="D1639" i="3" s="1"/>
  <c r="N1638" i="3" a="1"/>
  <c r="N1638" i="3" s="1"/>
  <c r="M1638" i="3"/>
  <c r="L1638" i="3"/>
  <c r="K1638" i="3"/>
  <c r="G1638" i="3"/>
  <c r="C1638" i="3"/>
  <c r="D1638" i="3" s="1"/>
  <c r="N1637" i="3" a="1"/>
  <c r="N1637" i="3" s="1"/>
  <c r="M1637" i="3"/>
  <c r="L1637" i="3"/>
  <c r="K1637" i="3"/>
  <c r="G1637" i="3"/>
  <c r="C1637" i="3"/>
  <c r="D1637" i="3" s="1"/>
  <c r="N1636" i="3" a="1"/>
  <c r="N1636" i="3" s="1"/>
  <c r="M1636" i="3"/>
  <c r="L1636" i="3"/>
  <c r="K1636" i="3"/>
  <c r="G1636" i="3"/>
  <c r="C1636" i="3"/>
  <c r="D1636" i="3" s="1"/>
  <c r="N1635" i="3" a="1"/>
  <c r="N1635" i="3" s="1"/>
  <c r="M1635" i="3"/>
  <c r="L1635" i="3"/>
  <c r="K1635" i="3"/>
  <c r="G1635" i="3"/>
  <c r="C1635" i="3"/>
  <c r="D1635" i="3" s="1"/>
  <c r="N1634" i="3" a="1"/>
  <c r="N1634" i="3" s="1"/>
  <c r="M1634" i="3"/>
  <c r="L1634" i="3"/>
  <c r="K1634" i="3"/>
  <c r="G1634" i="3"/>
  <c r="C1634" i="3"/>
  <c r="D1634" i="3" s="1"/>
  <c r="N1633" i="3" a="1"/>
  <c r="N1633" i="3" s="1"/>
  <c r="M1633" i="3"/>
  <c r="L1633" i="3"/>
  <c r="K1633" i="3"/>
  <c r="G1633" i="3"/>
  <c r="C1633" i="3"/>
  <c r="D1633" i="3" s="1"/>
  <c r="N1632" i="3" a="1"/>
  <c r="N1632" i="3" s="1"/>
  <c r="M1632" i="3"/>
  <c r="L1632" i="3"/>
  <c r="K1632" i="3"/>
  <c r="G1632" i="3"/>
  <c r="C1632" i="3"/>
  <c r="D1632" i="3" s="1"/>
  <c r="N1631" i="3" a="1"/>
  <c r="N1631" i="3" s="1"/>
  <c r="M1631" i="3"/>
  <c r="L1631" i="3"/>
  <c r="K1631" i="3"/>
  <c r="G1631" i="3"/>
  <c r="C1631" i="3"/>
  <c r="D1631" i="3" s="1"/>
  <c r="N1630" i="3" a="1"/>
  <c r="N1630" i="3" s="1"/>
  <c r="M1630" i="3"/>
  <c r="L1630" i="3"/>
  <c r="K1630" i="3"/>
  <c r="G1630" i="3"/>
  <c r="C1630" i="3"/>
  <c r="D1630" i="3" s="1"/>
  <c r="N1629" i="3" a="1"/>
  <c r="N1629" i="3" s="1"/>
  <c r="M1629" i="3"/>
  <c r="L1629" i="3"/>
  <c r="K1629" i="3"/>
  <c r="G1629" i="3"/>
  <c r="C1629" i="3"/>
  <c r="D1629" i="3" s="1"/>
  <c r="N1628" i="3" a="1"/>
  <c r="N1628" i="3" s="1"/>
  <c r="M1628" i="3"/>
  <c r="L1628" i="3"/>
  <c r="K1628" i="3"/>
  <c r="G1628" i="3"/>
  <c r="C1628" i="3"/>
  <c r="D1628" i="3" s="1"/>
  <c r="N1627" i="3" a="1"/>
  <c r="N1627" i="3" s="1"/>
  <c r="M1627" i="3"/>
  <c r="L1627" i="3"/>
  <c r="K1627" i="3"/>
  <c r="G1627" i="3"/>
  <c r="C1627" i="3"/>
  <c r="D1627" i="3" s="1"/>
  <c r="N1626" i="3" a="1"/>
  <c r="N1626" i="3" s="1"/>
  <c r="M1626" i="3"/>
  <c r="L1626" i="3"/>
  <c r="K1626" i="3"/>
  <c r="G1626" i="3"/>
  <c r="C1626" i="3"/>
  <c r="D1626" i="3" s="1"/>
  <c r="N1625" i="3" a="1"/>
  <c r="N1625" i="3" s="1"/>
  <c r="M1625" i="3"/>
  <c r="L1625" i="3"/>
  <c r="K1625" i="3"/>
  <c r="G1625" i="3"/>
  <c r="C1625" i="3"/>
  <c r="D1625" i="3" s="1"/>
  <c r="N1624" i="3" a="1"/>
  <c r="N1624" i="3" s="1"/>
  <c r="M1624" i="3"/>
  <c r="L1624" i="3"/>
  <c r="K1624" i="3"/>
  <c r="G1624" i="3"/>
  <c r="C1624" i="3"/>
  <c r="D1624" i="3" s="1"/>
  <c r="N1623" i="3" a="1"/>
  <c r="N1623" i="3" s="1"/>
  <c r="M1623" i="3"/>
  <c r="L1623" i="3"/>
  <c r="K1623" i="3"/>
  <c r="G1623" i="3"/>
  <c r="C1623" i="3"/>
  <c r="D1623" i="3" s="1"/>
  <c r="N1622" i="3" a="1"/>
  <c r="N1622" i="3" s="1"/>
  <c r="M1622" i="3"/>
  <c r="L1622" i="3"/>
  <c r="K1622" i="3"/>
  <c r="G1622" i="3"/>
  <c r="C1622" i="3"/>
  <c r="D1622" i="3" s="1"/>
  <c r="N1621" i="3" a="1"/>
  <c r="N1621" i="3" s="1"/>
  <c r="M1621" i="3"/>
  <c r="L1621" i="3"/>
  <c r="K1621" i="3"/>
  <c r="G1621" i="3"/>
  <c r="C1621" i="3"/>
  <c r="D1621" i="3" s="1"/>
  <c r="N1620" i="3" a="1"/>
  <c r="N1620" i="3" s="1"/>
  <c r="M1620" i="3"/>
  <c r="L1620" i="3"/>
  <c r="K1620" i="3"/>
  <c r="G1620" i="3"/>
  <c r="C1620" i="3"/>
  <c r="D1620" i="3" s="1"/>
  <c r="N1619" i="3" a="1"/>
  <c r="N1619" i="3" s="1"/>
  <c r="M1619" i="3"/>
  <c r="L1619" i="3"/>
  <c r="K1619" i="3"/>
  <c r="G1619" i="3"/>
  <c r="C1619" i="3"/>
  <c r="D1619" i="3" s="1"/>
  <c r="N1618" i="3" a="1"/>
  <c r="N1618" i="3" s="1"/>
  <c r="M1618" i="3"/>
  <c r="L1618" i="3"/>
  <c r="K1618" i="3"/>
  <c r="G1618" i="3"/>
  <c r="C1618" i="3"/>
  <c r="D1618" i="3" s="1"/>
  <c r="N1617" i="3" a="1"/>
  <c r="N1617" i="3" s="1"/>
  <c r="M1617" i="3"/>
  <c r="L1617" i="3"/>
  <c r="K1617" i="3"/>
  <c r="G1617" i="3"/>
  <c r="C1617" i="3"/>
  <c r="D1617" i="3" s="1"/>
  <c r="N1616" i="3" a="1"/>
  <c r="N1616" i="3" s="1"/>
  <c r="M1616" i="3"/>
  <c r="L1616" i="3"/>
  <c r="K1616" i="3"/>
  <c r="G1616" i="3"/>
  <c r="C1616" i="3"/>
  <c r="D1616" i="3" s="1"/>
  <c r="N1615" i="3" a="1"/>
  <c r="N1615" i="3" s="1"/>
  <c r="M1615" i="3"/>
  <c r="L1615" i="3"/>
  <c r="K1615" i="3"/>
  <c r="G1615" i="3"/>
  <c r="C1615" i="3"/>
  <c r="D1615" i="3" s="1"/>
  <c r="N1614" i="3" a="1"/>
  <c r="N1614" i="3" s="1"/>
  <c r="M1614" i="3"/>
  <c r="L1614" i="3"/>
  <c r="K1614" i="3"/>
  <c r="G1614" i="3"/>
  <c r="C1614" i="3"/>
  <c r="D1614" i="3" s="1"/>
  <c r="N1613" i="3" a="1"/>
  <c r="N1613" i="3" s="1"/>
  <c r="M1613" i="3"/>
  <c r="L1613" i="3"/>
  <c r="K1613" i="3"/>
  <c r="G1613" i="3"/>
  <c r="C1613" i="3"/>
  <c r="D1613" i="3" s="1"/>
  <c r="N1612" i="3" a="1"/>
  <c r="N1612" i="3" s="1"/>
  <c r="M1612" i="3"/>
  <c r="L1612" i="3"/>
  <c r="K1612" i="3"/>
  <c r="G1612" i="3"/>
  <c r="C1612" i="3"/>
  <c r="D1612" i="3" s="1"/>
  <c r="N1611" i="3" a="1"/>
  <c r="N1611" i="3" s="1"/>
  <c r="M1611" i="3"/>
  <c r="L1611" i="3"/>
  <c r="K1611" i="3"/>
  <c r="G1611" i="3"/>
  <c r="C1611" i="3"/>
  <c r="D1611" i="3" s="1"/>
  <c r="N1610" i="3" a="1"/>
  <c r="N1610" i="3" s="1"/>
  <c r="M1610" i="3"/>
  <c r="L1610" i="3"/>
  <c r="K1610" i="3"/>
  <c r="G1610" i="3"/>
  <c r="C1610" i="3"/>
  <c r="D1610" i="3" s="1"/>
  <c r="N1609" i="3" a="1"/>
  <c r="N1609" i="3" s="1"/>
  <c r="M1609" i="3"/>
  <c r="L1609" i="3"/>
  <c r="K1609" i="3"/>
  <c r="G1609" i="3"/>
  <c r="C1609" i="3"/>
  <c r="D1609" i="3" s="1"/>
  <c r="N1608" i="3" a="1"/>
  <c r="N1608" i="3" s="1"/>
  <c r="M1608" i="3"/>
  <c r="L1608" i="3"/>
  <c r="K1608" i="3"/>
  <c r="G1608" i="3"/>
  <c r="C1608" i="3"/>
  <c r="D1608" i="3" s="1"/>
  <c r="N1607" i="3" a="1"/>
  <c r="N1607" i="3" s="1"/>
  <c r="M1607" i="3"/>
  <c r="L1607" i="3"/>
  <c r="K1607" i="3"/>
  <c r="G1607" i="3"/>
  <c r="C1607" i="3"/>
  <c r="D1607" i="3" s="1"/>
  <c r="N1606" i="3" a="1"/>
  <c r="N1606" i="3" s="1"/>
  <c r="M1606" i="3"/>
  <c r="L1606" i="3"/>
  <c r="K1606" i="3"/>
  <c r="G1606" i="3"/>
  <c r="C1606" i="3"/>
  <c r="D1606" i="3" s="1"/>
  <c r="N1605" i="3" a="1"/>
  <c r="N1605" i="3" s="1"/>
  <c r="M1605" i="3"/>
  <c r="L1605" i="3"/>
  <c r="K1605" i="3"/>
  <c r="G1605" i="3"/>
  <c r="C1605" i="3"/>
  <c r="D1605" i="3" s="1"/>
  <c r="N1604" i="3" a="1"/>
  <c r="N1604" i="3" s="1"/>
  <c r="M1604" i="3"/>
  <c r="L1604" i="3"/>
  <c r="K1604" i="3"/>
  <c r="G1604" i="3"/>
  <c r="C1604" i="3"/>
  <c r="D1604" i="3" s="1"/>
  <c r="N1603" i="3" a="1"/>
  <c r="N1603" i="3" s="1"/>
  <c r="M1603" i="3"/>
  <c r="L1603" i="3"/>
  <c r="K1603" i="3"/>
  <c r="G1603" i="3"/>
  <c r="C1603" i="3"/>
  <c r="D1603" i="3" s="1"/>
  <c r="N1602" i="3" a="1"/>
  <c r="N1602" i="3" s="1"/>
  <c r="M1602" i="3"/>
  <c r="L1602" i="3"/>
  <c r="K1602" i="3"/>
  <c r="G1602" i="3"/>
  <c r="C1602" i="3"/>
  <c r="D1602" i="3" s="1"/>
  <c r="N1601" i="3" a="1"/>
  <c r="N1601" i="3" s="1"/>
  <c r="M1601" i="3"/>
  <c r="L1601" i="3"/>
  <c r="K1601" i="3"/>
  <c r="G1601" i="3"/>
  <c r="C1601" i="3"/>
  <c r="D1601" i="3" s="1"/>
  <c r="N1600" i="3" a="1"/>
  <c r="N1600" i="3" s="1"/>
  <c r="M1600" i="3"/>
  <c r="L1600" i="3"/>
  <c r="K1600" i="3"/>
  <c r="G1600" i="3"/>
  <c r="C1600" i="3"/>
  <c r="D1600" i="3" s="1"/>
  <c r="N1599" i="3" a="1"/>
  <c r="N1599" i="3" s="1"/>
  <c r="M1599" i="3"/>
  <c r="L1599" i="3"/>
  <c r="K1599" i="3"/>
  <c r="G1599" i="3"/>
  <c r="C1599" i="3"/>
  <c r="D1599" i="3" s="1"/>
  <c r="N1598" i="3" a="1"/>
  <c r="N1598" i="3" s="1"/>
  <c r="M1598" i="3"/>
  <c r="L1598" i="3"/>
  <c r="K1598" i="3"/>
  <c r="G1598" i="3"/>
  <c r="C1598" i="3"/>
  <c r="D1598" i="3" s="1"/>
  <c r="N1597" i="3" a="1"/>
  <c r="N1597" i="3" s="1"/>
  <c r="M1597" i="3"/>
  <c r="L1597" i="3"/>
  <c r="K1597" i="3"/>
  <c r="G1597" i="3"/>
  <c r="C1597" i="3"/>
  <c r="D1597" i="3" s="1"/>
  <c r="N1596" i="3" a="1"/>
  <c r="N1596" i="3" s="1"/>
  <c r="M1596" i="3"/>
  <c r="L1596" i="3"/>
  <c r="K1596" i="3"/>
  <c r="G1596" i="3"/>
  <c r="C1596" i="3"/>
  <c r="D1596" i="3" s="1"/>
  <c r="N1595" i="3" a="1"/>
  <c r="N1595" i="3" s="1"/>
  <c r="M1595" i="3"/>
  <c r="L1595" i="3"/>
  <c r="K1595" i="3"/>
  <c r="G1595" i="3"/>
  <c r="C1595" i="3"/>
  <c r="D1595" i="3" s="1"/>
  <c r="N1594" i="3" a="1"/>
  <c r="N1594" i="3" s="1"/>
  <c r="M1594" i="3"/>
  <c r="L1594" i="3"/>
  <c r="K1594" i="3"/>
  <c r="G1594" i="3"/>
  <c r="C1594" i="3"/>
  <c r="D1594" i="3" s="1"/>
  <c r="N1593" i="3"/>
  <c r="N1593" i="3" a="1"/>
  <c r="M1593" i="3"/>
  <c r="L1593" i="3"/>
  <c r="K1593" i="3"/>
  <c r="G1593" i="3"/>
  <c r="C1593" i="3"/>
  <c r="D1593" i="3" s="1"/>
  <c r="N1592" i="3" a="1"/>
  <c r="N1592" i="3" s="1"/>
  <c r="M1592" i="3"/>
  <c r="L1592" i="3"/>
  <c r="K1592" i="3"/>
  <c r="G1592" i="3"/>
  <c r="C1592" i="3"/>
  <c r="D1592" i="3" s="1"/>
  <c r="N1591" i="3" a="1"/>
  <c r="N1591" i="3" s="1"/>
  <c r="M1591" i="3"/>
  <c r="L1591" i="3"/>
  <c r="K1591" i="3"/>
  <c r="G1591" i="3"/>
  <c r="C1591" i="3"/>
  <c r="D1591" i="3" s="1"/>
  <c r="N1590" i="3" a="1"/>
  <c r="N1590" i="3" s="1"/>
  <c r="M1590" i="3"/>
  <c r="L1590" i="3"/>
  <c r="K1590" i="3"/>
  <c r="G1590" i="3"/>
  <c r="C1590" i="3"/>
  <c r="D1590" i="3" s="1"/>
  <c r="N1589" i="3" a="1"/>
  <c r="N1589" i="3" s="1"/>
  <c r="M1589" i="3"/>
  <c r="L1589" i="3"/>
  <c r="K1589" i="3"/>
  <c r="G1589" i="3"/>
  <c r="C1589" i="3"/>
  <c r="D1589" i="3" s="1"/>
  <c r="N1588" i="3" a="1"/>
  <c r="N1588" i="3" s="1"/>
  <c r="M1588" i="3"/>
  <c r="L1588" i="3"/>
  <c r="K1588" i="3"/>
  <c r="G1588" i="3"/>
  <c r="C1588" i="3"/>
  <c r="D1588" i="3" s="1"/>
  <c r="N1587" i="3" a="1"/>
  <c r="N1587" i="3" s="1"/>
  <c r="M1587" i="3"/>
  <c r="L1587" i="3"/>
  <c r="K1587" i="3"/>
  <c r="G1587" i="3"/>
  <c r="C1587" i="3"/>
  <c r="D1587" i="3" s="1"/>
  <c r="N1586" i="3" a="1"/>
  <c r="N1586" i="3" s="1"/>
  <c r="M1586" i="3"/>
  <c r="L1586" i="3"/>
  <c r="K1586" i="3"/>
  <c r="G1586" i="3"/>
  <c r="C1586" i="3"/>
  <c r="D1586" i="3" s="1"/>
  <c r="N1585" i="3" a="1"/>
  <c r="N1585" i="3" s="1"/>
  <c r="M1585" i="3"/>
  <c r="L1585" i="3"/>
  <c r="K1585" i="3"/>
  <c r="G1585" i="3"/>
  <c r="C1585" i="3"/>
  <c r="D1585" i="3" s="1"/>
  <c r="N1584" i="3" a="1"/>
  <c r="N1584" i="3" s="1"/>
  <c r="M1584" i="3"/>
  <c r="L1584" i="3"/>
  <c r="K1584" i="3"/>
  <c r="G1584" i="3"/>
  <c r="C1584" i="3"/>
  <c r="D1584" i="3" s="1"/>
  <c r="N1583" i="3" a="1"/>
  <c r="N1583" i="3" s="1"/>
  <c r="M1583" i="3"/>
  <c r="L1583" i="3"/>
  <c r="K1583" i="3"/>
  <c r="G1583" i="3"/>
  <c r="C1583" i="3"/>
  <c r="D1583" i="3" s="1"/>
  <c r="N1582" i="3" a="1"/>
  <c r="N1582" i="3" s="1"/>
  <c r="M1582" i="3"/>
  <c r="L1582" i="3"/>
  <c r="K1582" i="3"/>
  <c r="G1582" i="3"/>
  <c r="C1582" i="3"/>
  <c r="D1582" i="3" s="1"/>
  <c r="N1581" i="3" a="1"/>
  <c r="N1581" i="3" s="1"/>
  <c r="M1581" i="3"/>
  <c r="L1581" i="3"/>
  <c r="K1581" i="3"/>
  <c r="G1581" i="3"/>
  <c r="C1581" i="3"/>
  <c r="D1581" i="3" s="1"/>
  <c r="N1580" i="3" a="1"/>
  <c r="N1580" i="3" s="1"/>
  <c r="M1580" i="3"/>
  <c r="L1580" i="3"/>
  <c r="K1580" i="3"/>
  <c r="G1580" i="3"/>
  <c r="C1580" i="3"/>
  <c r="D1580" i="3" s="1"/>
  <c r="N1579" i="3" a="1"/>
  <c r="N1579" i="3" s="1"/>
  <c r="M1579" i="3"/>
  <c r="L1579" i="3"/>
  <c r="K1579" i="3"/>
  <c r="G1579" i="3"/>
  <c r="C1579" i="3"/>
  <c r="D1579" i="3" s="1"/>
  <c r="N1578" i="3" a="1"/>
  <c r="N1578" i="3" s="1"/>
  <c r="M1578" i="3"/>
  <c r="L1578" i="3"/>
  <c r="K1578" i="3"/>
  <c r="G1578" i="3"/>
  <c r="C1578" i="3"/>
  <c r="D1578" i="3" s="1"/>
  <c r="N1577" i="3" a="1"/>
  <c r="N1577" i="3" s="1"/>
  <c r="M1577" i="3"/>
  <c r="L1577" i="3"/>
  <c r="K1577" i="3"/>
  <c r="G1577" i="3"/>
  <c r="C1577" i="3"/>
  <c r="D1577" i="3" s="1"/>
  <c r="N1576" i="3" a="1"/>
  <c r="N1576" i="3" s="1"/>
  <c r="M1576" i="3"/>
  <c r="L1576" i="3"/>
  <c r="K1576" i="3"/>
  <c r="G1576" i="3"/>
  <c r="C1576" i="3"/>
  <c r="D1576" i="3" s="1"/>
  <c r="N1575" i="3" a="1"/>
  <c r="N1575" i="3" s="1"/>
  <c r="M1575" i="3"/>
  <c r="L1575" i="3"/>
  <c r="K1575" i="3"/>
  <c r="G1575" i="3"/>
  <c r="C1575" i="3"/>
  <c r="D1575" i="3" s="1"/>
  <c r="N1574" i="3" a="1"/>
  <c r="N1574" i="3" s="1"/>
  <c r="M1574" i="3"/>
  <c r="L1574" i="3"/>
  <c r="K1574" i="3"/>
  <c r="G1574" i="3"/>
  <c r="C1574" i="3"/>
  <c r="D1574" i="3" s="1"/>
  <c r="N1573" i="3" a="1"/>
  <c r="N1573" i="3" s="1"/>
  <c r="M1573" i="3"/>
  <c r="L1573" i="3"/>
  <c r="K1573" i="3"/>
  <c r="G1573" i="3"/>
  <c r="C1573" i="3"/>
  <c r="D1573" i="3" s="1"/>
  <c r="N1572" i="3" a="1"/>
  <c r="N1572" i="3" s="1"/>
  <c r="M1572" i="3"/>
  <c r="L1572" i="3"/>
  <c r="K1572" i="3"/>
  <c r="G1572" i="3"/>
  <c r="C1572" i="3"/>
  <c r="D1572" i="3" s="1"/>
  <c r="N1571" i="3" a="1"/>
  <c r="N1571" i="3" s="1"/>
  <c r="M1571" i="3"/>
  <c r="L1571" i="3"/>
  <c r="K1571" i="3"/>
  <c r="G1571" i="3"/>
  <c r="C1571" i="3"/>
  <c r="D1571" i="3" s="1"/>
  <c r="N1570" i="3" a="1"/>
  <c r="N1570" i="3" s="1"/>
  <c r="M1570" i="3"/>
  <c r="L1570" i="3"/>
  <c r="K1570" i="3"/>
  <c r="G1570" i="3"/>
  <c r="C1570" i="3"/>
  <c r="D1570" i="3" s="1"/>
  <c r="N1569" i="3" a="1"/>
  <c r="N1569" i="3" s="1"/>
  <c r="M1569" i="3"/>
  <c r="L1569" i="3"/>
  <c r="K1569" i="3"/>
  <c r="G1569" i="3"/>
  <c r="C1569" i="3"/>
  <c r="D1569" i="3" s="1"/>
  <c r="N1568" i="3" a="1"/>
  <c r="N1568" i="3" s="1"/>
  <c r="M1568" i="3"/>
  <c r="L1568" i="3"/>
  <c r="K1568" i="3"/>
  <c r="G1568" i="3"/>
  <c r="C1568" i="3"/>
  <c r="D1568" i="3" s="1"/>
  <c r="N1567" i="3" a="1"/>
  <c r="N1567" i="3" s="1"/>
  <c r="M1567" i="3"/>
  <c r="L1567" i="3"/>
  <c r="K1567" i="3"/>
  <c r="G1567" i="3"/>
  <c r="C1567" i="3"/>
  <c r="D1567" i="3" s="1"/>
  <c r="N1566" i="3" a="1"/>
  <c r="N1566" i="3" s="1"/>
  <c r="M1566" i="3"/>
  <c r="L1566" i="3"/>
  <c r="K1566" i="3"/>
  <c r="G1566" i="3"/>
  <c r="C1566" i="3"/>
  <c r="D1566" i="3" s="1"/>
  <c r="N1565" i="3" a="1"/>
  <c r="N1565" i="3" s="1"/>
  <c r="M1565" i="3"/>
  <c r="L1565" i="3"/>
  <c r="K1565" i="3"/>
  <c r="G1565" i="3"/>
  <c r="C1565" i="3"/>
  <c r="D1565" i="3" s="1"/>
  <c r="N1564" i="3" a="1"/>
  <c r="N1564" i="3" s="1"/>
  <c r="M1564" i="3"/>
  <c r="L1564" i="3"/>
  <c r="K1564" i="3"/>
  <c r="G1564" i="3"/>
  <c r="C1564" i="3"/>
  <c r="D1564" i="3" s="1"/>
  <c r="N1563" i="3" a="1"/>
  <c r="N1563" i="3" s="1"/>
  <c r="M1563" i="3"/>
  <c r="L1563" i="3"/>
  <c r="K1563" i="3"/>
  <c r="G1563" i="3"/>
  <c r="C1563" i="3"/>
  <c r="D1563" i="3" s="1"/>
  <c r="N1562" i="3" a="1"/>
  <c r="N1562" i="3" s="1"/>
  <c r="M1562" i="3"/>
  <c r="L1562" i="3"/>
  <c r="K1562" i="3"/>
  <c r="G1562" i="3"/>
  <c r="C1562" i="3"/>
  <c r="D1562" i="3" s="1"/>
  <c r="N1561" i="3" a="1"/>
  <c r="N1561" i="3" s="1"/>
  <c r="M1561" i="3"/>
  <c r="L1561" i="3"/>
  <c r="K1561" i="3"/>
  <c r="G1561" i="3"/>
  <c r="C1561" i="3"/>
  <c r="D1561" i="3" s="1"/>
  <c r="N1560" i="3" a="1"/>
  <c r="N1560" i="3" s="1"/>
  <c r="M1560" i="3"/>
  <c r="L1560" i="3"/>
  <c r="K1560" i="3"/>
  <c r="G1560" i="3"/>
  <c r="C1560" i="3"/>
  <c r="D1560" i="3" s="1"/>
  <c r="N1559" i="3" a="1"/>
  <c r="N1559" i="3" s="1"/>
  <c r="M1559" i="3"/>
  <c r="L1559" i="3"/>
  <c r="K1559" i="3"/>
  <c r="G1559" i="3"/>
  <c r="C1559" i="3"/>
  <c r="D1559" i="3" s="1"/>
  <c r="N1558" i="3" a="1"/>
  <c r="N1558" i="3" s="1"/>
  <c r="M1558" i="3"/>
  <c r="L1558" i="3"/>
  <c r="K1558" i="3"/>
  <c r="G1558" i="3"/>
  <c r="C1558" i="3"/>
  <c r="D1558" i="3" s="1"/>
  <c r="N1557" i="3" a="1"/>
  <c r="N1557" i="3" s="1"/>
  <c r="M1557" i="3"/>
  <c r="L1557" i="3"/>
  <c r="K1557" i="3"/>
  <c r="G1557" i="3"/>
  <c r="C1557" i="3"/>
  <c r="D1557" i="3" s="1"/>
  <c r="N1556" i="3" a="1"/>
  <c r="N1556" i="3" s="1"/>
  <c r="M1556" i="3"/>
  <c r="L1556" i="3"/>
  <c r="K1556" i="3"/>
  <c r="G1556" i="3"/>
  <c r="C1556" i="3"/>
  <c r="D1556" i="3" s="1"/>
  <c r="N1555" i="3" a="1"/>
  <c r="N1555" i="3" s="1"/>
  <c r="M1555" i="3"/>
  <c r="L1555" i="3"/>
  <c r="K1555" i="3"/>
  <c r="G1555" i="3"/>
  <c r="C1555" i="3"/>
  <c r="D1555" i="3" s="1"/>
  <c r="N1554" i="3" a="1"/>
  <c r="N1554" i="3" s="1"/>
  <c r="M1554" i="3"/>
  <c r="L1554" i="3"/>
  <c r="K1554" i="3"/>
  <c r="G1554" i="3"/>
  <c r="C1554" i="3"/>
  <c r="D1554" i="3" s="1"/>
  <c r="N1553" i="3" a="1"/>
  <c r="N1553" i="3" s="1"/>
  <c r="M1553" i="3"/>
  <c r="L1553" i="3"/>
  <c r="K1553" i="3"/>
  <c r="G1553" i="3"/>
  <c r="C1553" i="3"/>
  <c r="D1553" i="3" s="1"/>
  <c r="N1552" i="3" a="1"/>
  <c r="N1552" i="3" s="1"/>
  <c r="M1552" i="3"/>
  <c r="L1552" i="3"/>
  <c r="K1552" i="3"/>
  <c r="G1552" i="3"/>
  <c r="C1552" i="3"/>
  <c r="D1552" i="3" s="1"/>
  <c r="N1551" i="3" a="1"/>
  <c r="N1551" i="3" s="1"/>
  <c r="M1551" i="3"/>
  <c r="L1551" i="3"/>
  <c r="K1551" i="3"/>
  <c r="G1551" i="3"/>
  <c r="C1551" i="3"/>
  <c r="D1551" i="3" s="1"/>
  <c r="N1550" i="3" a="1"/>
  <c r="N1550" i="3" s="1"/>
  <c r="M1550" i="3"/>
  <c r="L1550" i="3"/>
  <c r="K1550" i="3"/>
  <c r="G1550" i="3"/>
  <c r="C1550" i="3"/>
  <c r="D1550" i="3" s="1"/>
  <c r="N1549" i="3" a="1"/>
  <c r="N1549" i="3" s="1"/>
  <c r="M1549" i="3"/>
  <c r="L1549" i="3"/>
  <c r="K1549" i="3"/>
  <c r="G1549" i="3"/>
  <c r="C1549" i="3"/>
  <c r="D1549" i="3" s="1"/>
  <c r="N1548" i="3" a="1"/>
  <c r="N1548" i="3" s="1"/>
  <c r="M1548" i="3"/>
  <c r="L1548" i="3"/>
  <c r="K1548" i="3"/>
  <c r="G1548" i="3"/>
  <c r="C1548" i="3"/>
  <c r="D1548" i="3" s="1"/>
  <c r="N1547" i="3" a="1"/>
  <c r="N1547" i="3" s="1"/>
  <c r="M1547" i="3"/>
  <c r="L1547" i="3"/>
  <c r="K1547" i="3"/>
  <c r="G1547" i="3"/>
  <c r="C1547" i="3"/>
  <c r="D1547" i="3" s="1"/>
  <c r="N1546" i="3" a="1"/>
  <c r="N1546" i="3" s="1"/>
  <c r="M1546" i="3"/>
  <c r="L1546" i="3"/>
  <c r="K1546" i="3"/>
  <c r="G1546" i="3"/>
  <c r="C1546" i="3"/>
  <c r="D1546" i="3" s="1"/>
  <c r="N1545" i="3" a="1"/>
  <c r="N1545" i="3" s="1"/>
  <c r="M1545" i="3"/>
  <c r="L1545" i="3"/>
  <c r="K1545" i="3"/>
  <c r="G1545" i="3"/>
  <c r="C1545" i="3"/>
  <c r="D1545" i="3" s="1"/>
  <c r="N1544" i="3" a="1"/>
  <c r="N1544" i="3" s="1"/>
  <c r="M1544" i="3"/>
  <c r="L1544" i="3"/>
  <c r="K1544" i="3"/>
  <c r="G1544" i="3"/>
  <c r="C1544" i="3"/>
  <c r="D1544" i="3" s="1"/>
  <c r="N1543" i="3" a="1"/>
  <c r="N1543" i="3" s="1"/>
  <c r="M1543" i="3"/>
  <c r="L1543" i="3"/>
  <c r="K1543" i="3"/>
  <c r="G1543" i="3"/>
  <c r="C1543" i="3"/>
  <c r="D1543" i="3" s="1"/>
  <c r="N1542" i="3" a="1"/>
  <c r="N1542" i="3" s="1"/>
  <c r="M1542" i="3"/>
  <c r="L1542" i="3"/>
  <c r="K1542" i="3"/>
  <c r="G1542" i="3"/>
  <c r="C1542" i="3"/>
  <c r="D1542" i="3" s="1"/>
  <c r="N1541" i="3" a="1"/>
  <c r="N1541" i="3" s="1"/>
  <c r="M1541" i="3"/>
  <c r="L1541" i="3"/>
  <c r="K1541" i="3"/>
  <c r="G1541" i="3"/>
  <c r="C1541" i="3"/>
  <c r="D1541" i="3" s="1"/>
  <c r="N1540" i="3" a="1"/>
  <c r="N1540" i="3" s="1"/>
  <c r="M1540" i="3"/>
  <c r="L1540" i="3"/>
  <c r="K1540" i="3"/>
  <c r="G1540" i="3"/>
  <c r="C1540" i="3"/>
  <c r="D1540" i="3" s="1"/>
  <c r="N1539" i="3" a="1"/>
  <c r="N1539" i="3" s="1"/>
  <c r="M1539" i="3"/>
  <c r="L1539" i="3"/>
  <c r="K1539" i="3"/>
  <c r="G1539" i="3"/>
  <c r="C1539" i="3"/>
  <c r="D1539" i="3" s="1"/>
  <c r="N1538" i="3" a="1"/>
  <c r="N1538" i="3" s="1"/>
  <c r="M1538" i="3"/>
  <c r="L1538" i="3"/>
  <c r="K1538" i="3"/>
  <c r="G1538" i="3"/>
  <c r="C1538" i="3"/>
  <c r="D1538" i="3" s="1"/>
  <c r="N1537" i="3" a="1"/>
  <c r="N1537" i="3" s="1"/>
  <c r="M1537" i="3"/>
  <c r="L1537" i="3"/>
  <c r="K1537" i="3"/>
  <c r="G1537" i="3"/>
  <c r="C1537" i="3"/>
  <c r="D1537" i="3" s="1"/>
  <c r="N1536" i="3" a="1"/>
  <c r="N1536" i="3" s="1"/>
  <c r="M1536" i="3"/>
  <c r="L1536" i="3"/>
  <c r="K1536" i="3"/>
  <c r="G1536" i="3"/>
  <c r="C1536" i="3"/>
  <c r="D1536" i="3" s="1"/>
  <c r="N1535" i="3" a="1"/>
  <c r="N1535" i="3" s="1"/>
  <c r="M1535" i="3"/>
  <c r="L1535" i="3"/>
  <c r="K1535" i="3"/>
  <c r="G1535" i="3"/>
  <c r="C1535" i="3"/>
  <c r="D1535" i="3" s="1"/>
  <c r="N1534" i="3" a="1"/>
  <c r="N1534" i="3" s="1"/>
  <c r="M1534" i="3"/>
  <c r="L1534" i="3"/>
  <c r="K1534" i="3"/>
  <c r="G1534" i="3"/>
  <c r="C1534" i="3"/>
  <c r="D1534" i="3" s="1"/>
  <c r="N1533" i="3" a="1"/>
  <c r="N1533" i="3" s="1"/>
  <c r="M1533" i="3"/>
  <c r="L1533" i="3"/>
  <c r="K1533" i="3"/>
  <c r="G1533" i="3"/>
  <c r="C1533" i="3"/>
  <c r="D1533" i="3" s="1"/>
  <c r="N1532" i="3" a="1"/>
  <c r="N1532" i="3" s="1"/>
  <c r="M1532" i="3"/>
  <c r="L1532" i="3"/>
  <c r="K1532" i="3"/>
  <c r="G1532" i="3"/>
  <c r="C1532" i="3"/>
  <c r="D1532" i="3" s="1"/>
  <c r="N1531" i="3" a="1"/>
  <c r="N1531" i="3" s="1"/>
  <c r="M1531" i="3"/>
  <c r="L1531" i="3"/>
  <c r="K1531" i="3"/>
  <c r="G1531" i="3"/>
  <c r="C1531" i="3"/>
  <c r="D1531" i="3" s="1"/>
  <c r="N1530" i="3" a="1"/>
  <c r="N1530" i="3" s="1"/>
  <c r="M1530" i="3"/>
  <c r="L1530" i="3"/>
  <c r="K1530" i="3"/>
  <c r="G1530" i="3"/>
  <c r="C1530" i="3"/>
  <c r="D1530" i="3" s="1"/>
  <c r="N1529" i="3"/>
  <c r="N1529" i="3" a="1"/>
  <c r="M1529" i="3"/>
  <c r="L1529" i="3"/>
  <c r="K1529" i="3"/>
  <c r="G1529" i="3"/>
  <c r="C1529" i="3"/>
  <c r="D1529" i="3" s="1"/>
  <c r="N1528" i="3" a="1"/>
  <c r="N1528" i="3" s="1"/>
  <c r="M1528" i="3"/>
  <c r="L1528" i="3"/>
  <c r="K1528" i="3"/>
  <c r="G1528" i="3"/>
  <c r="C1528" i="3"/>
  <c r="D1528" i="3" s="1"/>
  <c r="N1527" i="3" a="1"/>
  <c r="N1527" i="3" s="1"/>
  <c r="M1527" i="3"/>
  <c r="L1527" i="3"/>
  <c r="K1527" i="3"/>
  <c r="G1527" i="3"/>
  <c r="C1527" i="3"/>
  <c r="D1527" i="3" s="1"/>
  <c r="N1526" i="3" a="1"/>
  <c r="N1526" i="3" s="1"/>
  <c r="M1526" i="3"/>
  <c r="L1526" i="3"/>
  <c r="K1526" i="3"/>
  <c r="G1526" i="3"/>
  <c r="C1526" i="3"/>
  <c r="D1526" i="3" s="1"/>
  <c r="N1525" i="3" a="1"/>
  <c r="N1525" i="3" s="1"/>
  <c r="M1525" i="3"/>
  <c r="L1525" i="3"/>
  <c r="K1525" i="3"/>
  <c r="G1525" i="3"/>
  <c r="C1525" i="3"/>
  <c r="D1525" i="3" s="1"/>
  <c r="N1524" i="3" a="1"/>
  <c r="N1524" i="3" s="1"/>
  <c r="M1524" i="3"/>
  <c r="L1524" i="3"/>
  <c r="K1524" i="3"/>
  <c r="G1524" i="3"/>
  <c r="C1524" i="3"/>
  <c r="D1524" i="3" s="1"/>
  <c r="N1523" i="3" a="1"/>
  <c r="N1523" i="3" s="1"/>
  <c r="M1523" i="3"/>
  <c r="L1523" i="3"/>
  <c r="K1523" i="3"/>
  <c r="G1523" i="3"/>
  <c r="C1523" i="3"/>
  <c r="D1523" i="3" s="1"/>
  <c r="N1522" i="3" a="1"/>
  <c r="N1522" i="3" s="1"/>
  <c r="M1522" i="3"/>
  <c r="L1522" i="3"/>
  <c r="K1522" i="3"/>
  <c r="G1522" i="3"/>
  <c r="C1522" i="3"/>
  <c r="D1522" i="3" s="1"/>
  <c r="N1521" i="3" a="1"/>
  <c r="N1521" i="3" s="1"/>
  <c r="M1521" i="3"/>
  <c r="L1521" i="3"/>
  <c r="K1521" i="3"/>
  <c r="G1521" i="3"/>
  <c r="C1521" i="3"/>
  <c r="D1521" i="3" s="1"/>
  <c r="N1520" i="3" a="1"/>
  <c r="N1520" i="3" s="1"/>
  <c r="M1520" i="3"/>
  <c r="L1520" i="3"/>
  <c r="K1520" i="3"/>
  <c r="G1520" i="3"/>
  <c r="C1520" i="3"/>
  <c r="D1520" i="3" s="1"/>
  <c r="N1519" i="3" a="1"/>
  <c r="N1519" i="3" s="1"/>
  <c r="M1519" i="3"/>
  <c r="L1519" i="3"/>
  <c r="K1519" i="3"/>
  <c r="G1519" i="3"/>
  <c r="C1519" i="3"/>
  <c r="D1519" i="3" s="1"/>
  <c r="N1518" i="3" a="1"/>
  <c r="N1518" i="3" s="1"/>
  <c r="M1518" i="3"/>
  <c r="L1518" i="3"/>
  <c r="K1518" i="3"/>
  <c r="G1518" i="3"/>
  <c r="C1518" i="3"/>
  <c r="D1518" i="3" s="1"/>
  <c r="N1517" i="3" a="1"/>
  <c r="N1517" i="3" s="1"/>
  <c r="M1517" i="3"/>
  <c r="L1517" i="3"/>
  <c r="K1517" i="3"/>
  <c r="G1517" i="3"/>
  <c r="C1517" i="3"/>
  <c r="D1517" i="3" s="1"/>
  <c r="N1516" i="3" a="1"/>
  <c r="N1516" i="3" s="1"/>
  <c r="M1516" i="3"/>
  <c r="L1516" i="3"/>
  <c r="K1516" i="3"/>
  <c r="G1516" i="3"/>
  <c r="C1516" i="3"/>
  <c r="D1516" i="3" s="1"/>
  <c r="N1515" i="3" a="1"/>
  <c r="N1515" i="3" s="1"/>
  <c r="M1515" i="3"/>
  <c r="L1515" i="3"/>
  <c r="K1515" i="3"/>
  <c r="G1515" i="3"/>
  <c r="C1515" i="3"/>
  <c r="D1515" i="3" s="1"/>
  <c r="N1514" i="3" a="1"/>
  <c r="N1514" i="3" s="1"/>
  <c r="M1514" i="3"/>
  <c r="L1514" i="3"/>
  <c r="K1514" i="3"/>
  <c r="G1514" i="3"/>
  <c r="C1514" i="3"/>
  <c r="D1514" i="3" s="1"/>
  <c r="N1513" i="3" a="1"/>
  <c r="N1513" i="3" s="1"/>
  <c r="M1513" i="3"/>
  <c r="L1513" i="3"/>
  <c r="K1513" i="3"/>
  <c r="G1513" i="3"/>
  <c r="C1513" i="3"/>
  <c r="D1513" i="3" s="1"/>
  <c r="N1512" i="3" a="1"/>
  <c r="N1512" i="3" s="1"/>
  <c r="M1512" i="3"/>
  <c r="L1512" i="3"/>
  <c r="K1512" i="3"/>
  <c r="G1512" i="3"/>
  <c r="C1512" i="3"/>
  <c r="D1512" i="3" s="1"/>
  <c r="N1511" i="3" a="1"/>
  <c r="N1511" i="3" s="1"/>
  <c r="M1511" i="3"/>
  <c r="L1511" i="3"/>
  <c r="K1511" i="3"/>
  <c r="G1511" i="3"/>
  <c r="C1511" i="3"/>
  <c r="D1511" i="3" s="1"/>
  <c r="N1510" i="3" a="1"/>
  <c r="N1510" i="3" s="1"/>
  <c r="M1510" i="3"/>
  <c r="L1510" i="3"/>
  <c r="K1510" i="3"/>
  <c r="G1510" i="3"/>
  <c r="C1510" i="3"/>
  <c r="D1510" i="3" s="1"/>
  <c r="N1509" i="3" a="1"/>
  <c r="N1509" i="3" s="1"/>
  <c r="M1509" i="3"/>
  <c r="L1509" i="3"/>
  <c r="K1509" i="3"/>
  <c r="G1509" i="3"/>
  <c r="C1509" i="3"/>
  <c r="D1509" i="3" s="1"/>
  <c r="N1508" i="3" a="1"/>
  <c r="N1508" i="3" s="1"/>
  <c r="M1508" i="3"/>
  <c r="L1508" i="3"/>
  <c r="K1508" i="3"/>
  <c r="G1508" i="3"/>
  <c r="C1508" i="3"/>
  <c r="D1508" i="3" s="1"/>
  <c r="N1507" i="3" a="1"/>
  <c r="N1507" i="3" s="1"/>
  <c r="M1507" i="3"/>
  <c r="L1507" i="3"/>
  <c r="K1507" i="3"/>
  <c r="G1507" i="3"/>
  <c r="C1507" i="3"/>
  <c r="D1507" i="3" s="1"/>
  <c r="N1506" i="3" a="1"/>
  <c r="N1506" i="3" s="1"/>
  <c r="M1506" i="3"/>
  <c r="L1506" i="3"/>
  <c r="K1506" i="3"/>
  <c r="G1506" i="3"/>
  <c r="C1506" i="3"/>
  <c r="D1506" i="3" s="1"/>
  <c r="N1505" i="3" a="1"/>
  <c r="N1505" i="3" s="1"/>
  <c r="M1505" i="3"/>
  <c r="L1505" i="3"/>
  <c r="K1505" i="3"/>
  <c r="G1505" i="3"/>
  <c r="C1505" i="3"/>
  <c r="D1505" i="3" s="1"/>
  <c r="N1504" i="3" a="1"/>
  <c r="N1504" i="3" s="1"/>
  <c r="M1504" i="3"/>
  <c r="L1504" i="3"/>
  <c r="K1504" i="3"/>
  <c r="G1504" i="3"/>
  <c r="C1504" i="3"/>
  <c r="D1504" i="3" s="1"/>
  <c r="N1503" i="3" a="1"/>
  <c r="N1503" i="3" s="1"/>
  <c r="M1503" i="3"/>
  <c r="L1503" i="3"/>
  <c r="K1503" i="3"/>
  <c r="G1503" i="3"/>
  <c r="C1503" i="3"/>
  <c r="D1503" i="3" s="1"/>
  <c r="N1502" i="3" a="1"/>
  <c r="N1502" i="3" s="1"/>
  <c r="M1502" i="3"/>
  <c r="L1502" i="3"/>
  <c r="K1502" i="3"/>
  <c r="G1502" i="3"/>
  <c r="C1502" i="3"/>
  <c r="D1502" i="3" s="1"/>
  <c r="N1501" i="3" a="1"/>
  <c r="N1501" i="3" s="1"/>
  <c r="M1501" i="3"/>
  <c r="L1501" i="3"/>
  <c r="K1501" i="3"/>
  <c r="G1501" i="3"/>
  <c r="C1501" i="3"/>
  <c r="D1501" i="3" s="1"/>
  <c r="N1500" i="3" a="1"/>
  <c r="N1500" i="3" s="1"/>
  <c r="M1500" i="3"/>
  <c r="L1500" i="3"/>
  <c r="K1500" i="3"/>
  <c r="G1500" i="3"/>
  <c r="C1500" i="3"/>
  <c r="D1500" i="3" s="1"/>
  <c r="N1499" i="3" a="1"/>
  <c r="N1499" i="3" s="1"/>
  <c r="M1499" i="3"/>
  <c r="L1499" i="3"/>
  <c r="K1499" i="3"/>
  <c r="G1499" i="3"/>
  <c r="C1499" i="3"/>
  <c r="D1499" i="3" s="1"/>
  <c r="N1498" i="3" a="1"/>
  <c r="N1498" i="3" s="1"/>
  <c r="M1498" i="3"/>
  <c r="L1498" i="3"/>
  <c r="K1498" i="3"/>
  <c r="G1498" i="3"/>
  <c r="C1498" i="3"/>
  <c r="D1498" i="3" s="1"/>
  <c r="N1497" i="3" a="1"/>
  <c r="N1497" i="3" s="1"/>
  <c r="M1497" i="3"/>
  <c r="L1497" i="3"/>
  <c r="K1497" i="3"/>
  <c r="G1497" i="3"/>
  <c r="C1497" i="3"/>
  <c r="D1497" i="3" s="1"/>
  <c r="N1496" i="3" a="1"/>
  <c r="N1496" i="3" s="1"/>
  <c r="M1496" i="3"/>
  <c r="L1496" i="3"/>
  <c r="K1496" i="3"/>
  <c r="G1496" i="3"/>
  <c r="C1496" i="3"/>
  <c r="D1496" i="3" s="1"/>
  <c r="N1495" i="3" a="1"/>
  <c r="N1495" i="3" s="1"/>
  <c r="M1495" i="3"/>
  <c r="L1495" i="3"/>
  <c r="K1495" i="3"/>
  <c r="G1495" i="3"/>
  <c r="C1495" i="3"/>
  <c r="D1495" i="3" s="1"/>
  <c r="N1494" i="3" a="1"/>
  <c r="N1494" i="3" s="1"/>
  <c r="M1494" i="3"/>
  <c r="L1494" i="3"/>
  <c r="K1494" i="3"/>
  <c r="G1494" i="3"/>
  <c r="C1494" i="3"/>
  <c r="D1494" i="3" s="1"/>
  <c r="N1493" i="3" a="1"/>
  <c r="N1493" i="3" s="1"/>
  <c r="M1493" i="3"/>
  <c r="L1493" i="3"/>
  <c r="K1493" i="3"/>
  <c r="G1493" i="3"/>
  <c r="C1493" i="3"/>
  <c r="D1493" i="3" s="1"/>
  <c r="N1492" i="3" a="1"/>
  <c r="N1492" i="3" s="1"/>
  <c r="M1492" i="3"/>
  <c r="L1492" i="3"/>
  <c r="K1492" i="3"/>
  <c r="G1492" i="3"/>
  <c r="C1492" i="3"/>
  <c r="D1492" i="3" s="1"/>
  <c r="N1491" i="3" a="1"/>
  <c r="N1491" i="3" s="1"/>
  <c r="M1491" i="3"/>
  <c r="L1491" i="3"/>
  <c r="K1491" i="3"/>
  <c r="G1491" i="3"/>
  <c r="C1491" i="3"/>
  <c r="D1491" i="3" s="1"/>
  <c r="N1490" i="3" a="1"/>
  <c r="N1490" i="3" s="1"/>
  <c r="M1490" i="3"/>
  <c r="L1490" i="3"/>
  <c r="K1490" i="3"/>
  <c r="G1490" i="3"/>
  <c r="C1490" i="3"/>
  <c r="D1490" i="3" s="1"/>
  <c r="N1489" i="3" a="1"/>
  <c r="N1489" i="3" s="1"/>
  <c r="M1489" i="3"/>
  <c r="L1489" i="3"/>
  <c r="K1489" i="3"/>
  <c r="G1489" i="3"/>
  <c r="C1489" i="3"/>
  <c r="D1489" i="3" s="1"/>
  <c r="N1488" i="3" a="1"/>
  <c r="N1488" i="3" s="1"/>
  <c r="M1488" i="3"/>
  <c r="L1488" i="3"/>
  <c r="K1488" i="3"/>
  <c r="G1488" i="3"/>
  <c r="C1488" i="3"/>
  <c r="D1488" i="3" s="1"/>
  <c r="N1487" i="3" a="1"/>
  <c r="N1487" i="3" s="1"/>
  <c r="M1487" i="3"/>
  <c r="L1487" i="3"/>
  <c r="K1487" i="3"/>
  <c r="G1487" i="3"/>
  <c r="C1487" i="3"/>
  <c r="D1487" i="3" s="1"/>
  <c r="N1486" i="3" a="1"/>
  <c r="N1486" i="3" s="1"/>
  <c r="M1486" i="3"/>
  <c r="L1486" i="3"/>
  <c r="K1486" i="3"/>
  <c r="G1486" i="3"/>
  <c r="C1486" i="3"/>
  <c r="D1486" i="3" s="1"/>
  <c r="N1485" i="3" a="1"/>
  <c r="N1485" i="3" s="1"/>
  <c r="M1485" i="3"/>
  <c r="L1485" i="3"/>
  <c r="K1485" i="3"/>
  <c r="G1485" i="3"/>
  <c r="C1485" i="3"/>
  <c r="D1485" i="3" s="1"/>
  <c r="N1484" i="3" a="1"/>
  <c r="N1484" i="3" s="1"/>
  <c r="M1484" i="3"/>
  <c r="L1484" i="3"/>
  <c r="K1484" i="3"/>
  <c r="G1484" i="3"/>
  <c r="C1484" i="3"/>
  <c r="D1484" i="3" s="1"/>
  <c r="N1483" i="3" a="1"/>
  <c r="N1483" i="3" s="1"/>
  <c r="M1483" i="3"/>
  <c r="L1483" i="3"/>
  <c r="K1483" i="3"/>
  <c r="G1483" i="3"/>
  <c r="C1483" i="3"/>
  <c r="D1483" i="3" s="1"/>
  <c r="N1482" i="3" a="1"/>
  <c r="N1482" i="3" s="1"/>
  <c r="M1482" i="3"/>
  <c r="L1482" i="3"/>
  <c r="K1482" i="3"/>
  <c r="G1482" i="3"/>
  <c r="C1482" i="3"/>
  <c r="D1482" i="3" s="1"/>
  <c r="N1481" i="3" a="1"/>
  <c r="N1481" i="3" s="1"/>
  <c r="M1481" i="3"/>
  <c r="L1481" i="3"/>
  <c r="K1481" i="3"/>
  <c r="G1481" i="3"/>
  <c r="C1481" i="3"/>
  <c r="D1481" i="3" s="1"/>
  <c r="N1480" i="3" a="1"/>
  <c r="N1480" i="3" s="1"/>
  <c r="M1480" i="3"/>
  <c r="L1480" i="3"/>
  <c r="K1480" i="3"/>
  <c r="G1480" i="3"/>
  <c r="C1480" i="3"/>
  <c r="D1480" i="3" s="1"/>
  <c r="N1479" i="3" a="1"/>
  <c r="N1479" i="3" s="1"/>
  <c r="M1479" i="3"/>
  <c r="L1479" i="3"/>
  <c r="K1479" i="3"/>
  <c r="G1479" i="3"/>
  <c r="C1479" i="3"/>
  <c r="D1479" i="3" s="1"/>
  <c r="N1478" i="3" a="1"/>
  <c r="N1478" i="3" s="1"/>
  <c r="M1478" i="3"/>
  <c r="L1478" i="3"/>
  <c r="K1478" i="3"/>
  <c r="G1478" i="3"/>
  <c r="C1478" i="3"/>
  <c r="D1478" i="3" s="1"/>
  <c r="N1477" i="3" a="1"/>
  <c r="N1477" i="3" s="1"/>
  <c r="M1477" i="3"/>
  <c r="L1477" i="3"/>
  <c r="K1477" i="3"/>
  <c r="G1477" i="3"/>
  <c r="C1477" i="3"/>
  <c r="D1477" i="3" s="1"/>
  <c r="N1476" i="3" a="1"/>
  <c r="N1476" i="3" s="1"/>
  <c r="M1476" i="3"/>
  <c r="L1476" i="3"/>
  <c r="K1476" i="3"/>
  <c r="G1476" i="3"/>
  <c r="C1476" i="3"/>
  <c r="D1476" i="3" s="1"/>
  <c r="N1475" i="3" a="1"/>
  <c r="N1475" i="3" s="1"/>
  <c r="M1475" i="3"/>
  <c r="L1475" i="3"/>
  <c r="K1475" i="3"/>
  <c r="G1475" i="3"/>
  <c r="C1475" i="3"/>
  <c r="D1475" i="3" s="1"/>
  <c r="N1474" i="3" a="1"/>
  <c r="N1474" i="3" s="1"/>
  <c r="M1474" i="3"/>
  <c r="L1474" i="3"/>
  <c r="K1474" i="3"/>
  <c r="G1474" i="3"/>
  <c r="C1474" i="3"/>
  <c r="D1474" i="3" s="1"/>
  <c r="N1473" i="3" a="1"/>
  <c r="N1473" i="3" s="1"/>
  <c r="M1473" i="3"/>
  <c r="L1473" i="3"/>
  <c r="K1473" i="3"/>
  <c r="G1473" i="3"/>
  <c r="C1473" i="3"/>
  <c r="D1473" i="3" s="1"/>
  <c r="N1472" i="3" a="1"/>
  <c r="N1472" i="3" s="1"/>
  <c r="M1472" i="3"/>
  <c r="L1472" i="3"/>
  <c r="K1472" i="3"/>
  <c r="G1472" i="3"/>
  <c r="C1472" i="3"/>
  <c r="D1472" i="3" s="1"/>
  <c r="N1471" i="3" a="1"/>
  <c r="N1471" i="3" s="1"/>
  <c r="M1471" i="3"/>
  <c r="L1471" i="3"/>
  <c r="K1471" i="3"/>
  <c r="G1471" i="3"/>
  <c r="C1471" i="3"/>
  <c r="D1471" i="3" s="1"/>
  <c r="N1470" i="3" a="1"/>
  <c r="N1470" i="3" s="1"/>
  <c r="M1470" i="3"/>
  <c r="L1470" i="3"/>
  <c r="K1470" i="3"/>
  <c r="G1470" i="3"/>
  <c r="C1470" i="3"/>
  <c r="D1470" i="3" s="1"/>
  <c r="N1469" i="3" a="1"/>
  <c r="N1469" i="3" s="1"/>
  <c r="M1469" i="3"/>
  <c r="L1469" i="3"/>
  <c r="K1469" i="3"/>
  <c r="G1469" i="3"/>
  <c r="C1469" i="3"/>
  <c r="D1469" i="3" s="1"/>
  <c r="N1468" i="3" a="1"/>
  <c r="N1468" i="3" s="1"/>
  <c r="M1468" i="3"/>
  <c r="L1468" i="3"/>
  <c r="K1468" i="3"/>
  <c r="G1468" i="3"/>
  <c r="C1468" i="3"/>
  <c r="D1468" i="3" s="1"/>
  <c r="N1467" i="3" a="1"/>
  <c r="N1467" i="3" s="1"/>
  <c r="M1467" i="3"/>
  <c r="L1467" i="3"/>
  <c r="K1467" i="3"/>
  <c r="G1467" i="3"/>
  <c r="C1467" i="3"/>
  <c r="D1467" i="3" s="1"/>
  <c r="N1466" i="3" a="1"/>
  <c r="N1466" i="3" s="1"/>
  <c r="M1466" i="3"/>
  <c r="L1466" i="3"/>
  <c r="K1466" i="3"/>
  <c r="G1466" i="3"/>
  <c r="C1466" i="3"/>
  <c r="D1466" i="3" s="1"/>
  <c r="N1465" i="3" a="1"/>
  <c r="N1465" i="3" s="1"/>
  <c r="M1465" i="3"/>
  <c r="L1465" i="3"/>
  <c r="K1465" i="3"/>
  <c r="G1465" i="3"/>
  <c r="C1465" i="3"/>
  <c r="D1465" i="3" s="1"/>
  <c r="N1464" i="3" a="1"/>
  <c r="N1464" i="3" s="1"/>
  <c r="M1464" i="3"/>
  <c r="L1464" i="3"/>
  <c r="K1464" i="3"/>
  <c r="G1464" i="3"/>
  <c r="C1464" i="3"/>
  <c r="D1464" i="3" s="1"/>
  <c r="N1463" i="3" a="1"/>
  <c r="N1463" i="3" s="1"/>
  <c r="M1463" i="3"/>
  <c r="L1463" i="3"/>
  <c r="K1463" i="3"/>
  <c r="G1463" i="3"/>
  <c r="C1463" i="3"/>
  <c r="D1463" i="3" s="1"/>
  <c r="N1462" i="3" a="1"/>
  <c r="N1462" i="3" s="1"/>
  <c r="M1462" i="3"/>
  <c r="L1462" i="3"/>
  <c r="K1462" i="3"/>
  <c r="G1462" i="3"/>
  <c r="C1462" i="3"/>
  <c r="D1462" i="3" s="1"/>
  <c r="N1461" i="3" a="1"/>
  <c r="N1461" i="3" s="1"/>
  <c r="M1461" i="3"/>
  <c r="L1461" i="3"/>
  <c r="K1461" i="3"/>
  <c r="G1461" i="3"/>
  <c r="C1461" i="3"/>
  <c r="D1461" i="3" s="1"/>
  <c r="N1460" i="3" a="1"/>
  <c r="N1460" i="3" s="1"/>
  <c r="M1460" i="3"/>
  <c r="L1460" i="3"/>
  <c r="K1460" i="3"/>
  <c r="G1460" i="3"/>
  <c r="C1460" i="3"/>
  <c r="D1460" i="3" s="1"/>
  <c r="N1459" i="3" a="1"/>
  <c r="N1459" i="3" s="1"/>
  <c r="M1459" i="3"/>
  <c r="L1459" i="3"/>
  <c r="K1459" i="3"/>
  <c r="G1459" i="3"/>
  <c r="C1459" i="3"/>
  <c r="D1459" i="3" s="1"/>
  <c r="N1458" i="3" a="1"/>
  <c r="N1458" i="3" s="1"/>
  <c r="M1458" i="3"/>
  <c r="L1458" i="3"/>
  <c r="K1458" i="3"/>
  <c r="G1458" i="3"/>
  <c r="C1458" i="3"/>
  <c r="D1458" i="3" s="1"/>
  <c r="N1457" i="3" a="1"/>
  <c r="N1457" i="3" s="1"/>
  <c r="M1457" i="3"/>
  <c r="L1457" i="3"/>
  <c r="K1457" i="3"/>
  <c r="G1457" i="3"/>
  <c r="C1457" i="3"/>
  <c r="D1457" i="3" s="1"/>
  <c r="N1456" i="3" a="1"/>
  <c r="N1456" i="3" s="1"/>
  <c r="M1456" i="3"/>
  <c r="L1456" i="3"/>
  <c r="K1456" i="3"/>
  <c r="G1456" i="3"/>
  <c r="C1456" i="3"/>
  <c r="D1456" i="3" s="1"/>
  <c r="N1455" i="3" a="1"/>
  <c r="N1455" i="3" s="1"/>
  <c r="M1455" i="3"/>
  <c r="L1455" i="3"/>
  <c r="K1455" i="3"/>
  <c r="G1455" i="3"/>
  <c r="C1455" i="3"/>
  <c r="D1455" i="3" s="1"/>
  <c r="N1454" i="3" a="1"/>
  <c r="N1454" i="3" s="1"/>
  <c r="M1454" i="3"/>
  <c r="L1454" i="3"/>
  <c r="K1454" i="3"/>
  <c r="G1454" i="3"/>
  <c r="C1454" i="3"/>
  <c r="D1454" i="3" s="1"/>
  <c r="N1453" i="3" a="1"/>
  <c r="N1453" i="3" s="1"/>
  <c r="M1453" i="3"/>
  <c r="L1453" i="3"/>
  <c r="K1453" i="3"/>
  <c r="G1453" i="3"/>
  <c r="C1453" i="3"/>
  <c r="D1453" i="3" s="1"/>
  <c r="N1452" i="3" a="1"/>
  <c r="N1452" i="3" s="1"/>
  <c r="M1452" i="3"/>
  <c r="L1452" i="3"/>
  <c r="K1452" i="3"/>
  <c r="G1452" i="3"/>
  <c r="C1452" i="3"/>
  <c r="D1452" i="3" s="1"/>
  <c r="N1451" i="3" a="1"/>
  <c r="N1451" i="3" s="1"/>
  <c r="M1451" i="3"/>
  <c r="L1451" i="3"/>
  <c r="K1451" i="3"/>
  <c r="G1451" i="3"/>
  <c r="C1451" i="3"/>
  <c r="D1451" i="3" s="1"/>
  <c r="N1450" i="3" a="1"/>
  <c r="N1450" i="3" s="1"/>
  <c r="M1450" i="3"/>
  <c r="L1450" i="3"/>
  <c r="K1450" i="3"/>
  <c r="G1450" i="3"/>
  <c r="C1450" i="3"/>
  <c r="D1450" i="3" s="1"/>
  <c r="N1449" i="3" a="1"/>
  <c r="N1449" i="3" s="1"/>
  <c r="M1449" i="3"/>
  <c r="L1449" i="3"/>
  <c r="K1449" i="3"/>
  <c r="G1449" i="3"/>
  <c r="C1449" i="3"/>
  <c r="D1449" i="3" s="1"/>
  <c r="N1448" i="3" a="1"/>
  <c r="N1448" i="3" s="1"/>
  <c r="M1448" i="3"/>
  <c r="L1448" i="3"/>
  <c r="K1448" i="3"/>
  <c r="G1448" i="3"/>
  <c r="C1448" i="3"/>
  <c r="D1448" i="3" s="1"/>
  <c r="N1447" i="3" a="1"/>
  <c r="N1447" i="3" s="1"/>
  <c r="M1447" i="3"/>
  <c r="L1447" i="3"/>
  <c r="K1447" i="3"/>
  <c r="G1447" i="3"/>
  <c r="C1447" i="3"/>
  <c r="D1447" i="3" s="1"/>
  <c r="N1446" i="3" a="1"/>
  <c r="N1446" i="3" s="1"/>
  <c r="M1446" i="3"/>
  <c r="L1446" i="3"/>
  <c r="K1446" i="3"/>
  <c r="G1446" i="3"/>
  <c r="C1446" i="3"/>
  <c r="D1446" i="3" s="1"/>
  <c r="N1445" i="3" a="1"/>
  <c r="N1445" i="3" s="1"/>
  <c r="M1445" i="3"/>
  <c r="L1445" i="3"/>
  <c r="K1445" i="3"/>
  <c r="G1445" i="3"/>
  <c r="C1445" i="3"/>
  <c r="D1445" i="3" s="1"/>
  <c r="N1444" i="3" a="1"/>
  <c r="N1444" i="3" s="1"/>
  <c r="M1444" i="3"/>
  <c r="L1444" i="3"/>
  <c r="K1444" i="3"/>
  <c r="G1444" i="3"/>
  <c r="C1444" i="3"/>
  <c r="D1444" i="3" s="1"/>
  <c r="N1443" i="3" a="1"/>
  <c r="N1443" i="3" s="1"/>
  <c r="M1443" i="3"/>
  <c r="L1443" i="3"/>
  <c r="K1443" i="3"/>
  <c r="G1443" i="3"/>
  <c r="C1443" i="3"/>
  <c r="D1443" i="3" s="1"/>
  <c r="N1442" i="3" a="1"/>
  <c r="N1442" i="3" s="1"/>
  <c r="M1442" i="3"/>
  <c r="L1442" i="3"/>
  <c r="K1442" i="3"/>
  <c r="G1442" i="3"/>
  <c r="C1442" i="3"/>
  <c r="D1442" i="3" s="1"/>
  <c r="N1441" i="3" a="1"/>
  <c r="N1441" i="3" s="1"/>
  <c r="M1441" i="3"/>
  <c r="L1441" i="3"/>
  <c r="K1441" i="3"/>
  <c r="G1441" i="3"/>
  <c r="C1441" i="3"/>
  <c r="D1441" i="3" s="1"/>
  <c r="N1440" i="3" a="1"/>
  <c r="N1440" i="3" s="1"/>
  <c r="M1440" i="3"/>
  <c r="L1440" i="3"/>
  <c r="K1440" i="3"/>
  <c r="G1440" i="3"/>
  <c r="C1440" i="3"/>
  <c r="D1440" i="3" s="1"/>
  <c r="N1439" i="3" a="1"/>
  <c r="N1439" i="3" s="1"/>
  <c r="M1439" i="3"/>
  <c r="L1439" i="3"/>
  <c r="K1439" i="3"/>
  <c r="G1439" i="3"/>
  <c r="C1439" i="3"/>
  <c r="D1439" i="3" s="1"/>
  <c r="N1438" i="3" a="1"/>
  <c r="N1438" i="3" s="1"/>
  <c r="M1438" i="3"/>
  <c r="L1438" i="3"/>
  <c r="K1438" i="3"/>
  <c r="G1438" i="3"/>
  <c r="C1438" i="3"/>
  <c r="D1438" i="3" s="1"/>
  <c r="N1437" i="3" a="1"/>
  <c r="N1437" i="3" s="1"/>
  <c r="M1437" i="3"/>
  <c r="L1437" i="3"/>
  <c r="K1437" i="3"/>
  <c r="G1437" i="3"/>
  <c r="C1437" i="3"/>
  <c r="D1437" i="3" s="1"/>
  <c r="N1436" i="3" a="1"/>
  <c r="N1436" i="3" s="1"/>
  <c r="M1436" i="3"/>
  <c r="L1436" i="3"/>
  <c r="K1436" i="3"/>
  <c r="G1436" i="3"/>
  <c r="C1436" i="3"/>
  <c r="D1436" i="3" s="1"/>
  <c r="N1435" i="3" a="1"/>
  <c r="N1435" i="3" s="1"/>
  <c r="M1435" i="3"/>
  <c r="L1435" i="3"/>
  <c r="K1435" i="3"/>
  <c r="G1435" i="3"/>
  <c r="C1435" i="3"/>
  <c r="D1435" i="3" s="1"/>
  <c r="N1434" i="3" a="1"/>
  <c r="N1434" i="3" s="1"/>
  <c r="M1434" i="3"/>
  <c r="L1434" i="3"/>
  <c r="K1434" i="3"/>
  <c r="G1434" i="3"/>
  <c r="C1434" i="3"/>
  <c r="D1434" i="3" s="1"/>
  <c r="N1433" i="3" a="1"/>
  <c r="N1433" i="3" s="1"/>
  <c r="M1433" i="3"/>
  <c r="L1433" i="3"/>
  <c r="K1433" i="3"/>
  <c r="G1433" i="3"/>
  <c r="C1433" i="3"/>
  <c r="D1433" i="3" s="1"/>
  <c r="N1432" i="3" a="1"/>
  <c r="N1432" i="3" s="1"/>
  <c r="M1432" i="3"/>
  <c r="L1432" i="3"/>
  <c r="K1432" i="3"/>
  <c r="G1432" i="3"/>
  <c r="C1432" i="3"/>
  <c r="D1432" i="3" s="1"/>
  <c r="N1431" i="3" a="1"/>
  <c r="N1431" i="3" s="1"/>
  <c r="M1431" i="3"/>
  <c r="L1431" i="3"/>
  <c r="K1431" i="3"/>
  <c r="G1431" i="3"/>
  <c r="C1431" i="3"/>
  <c r="D1431" i="3" s="1"/>
  <c r="N1430" i="3" a="1"/>
  <c r="N1430" i="3" s="1"/>
  <c r="M1430" i="3"/>
  <c r="L1430" i="3"/>
  <c r="K1430" i="3"/>
  <c r="G1430" i="3"/>
  <c r="C1430" i="3"/>
  <c r="D1430" i="3" s="1"/>
  <c r="N1429" i="3" a="1"/>
  <c r="N1429" i="3" s="1"/>
  <c r="M1429" i="3"/>
  <c r="L1429" i="3"/>
  <c r="K1429" i="3"/>
  <c r="G1429" i="3"/>
  <c r="C1429" i="3"/>
  <c r="D1429" i="3" s="1"/>
  <c r="N1428" i="3" a="1"/>
  <c r="N1428" i="3" s="1"/>
  <c r="M1428" i="3"/>
  <c r="L1428" i="3"/>
  <c r="K1428" i="3"/>
  <c r="G1428" i="3"/>
  <c r="C1428" i="3"/>
  <c r="D1428" i="3" s="1"/>
  <c r="N1427" i="3" a="1"/>
  <c r="N1427" i="3" s="1"/>
  <c r="M1427" i="3"/>
  <c r="L1427" i="3"/>
  <c r="K1427" i="3"/>
  <c r="G1427" i="3"/>
  <c r="C1427" i="3"/>
  <c r="D1427" i="3" s="1"/>
  <c r="N1426" i="3" a="1"/>
  <c r="N1426" i="3" s="1"/>
  <c r="M1426" i="3"/>
  <c r="L1426" i="3"/>
  <c r="K1426" i="3"/>
  <c r="G1426" i="3"/>
  <c r="C1426" i="3"/>
  <c r="D1426" i="3" s="1"/>
  <c r="N1425" i="3" a="1"/>
  <c r="N1425" i="3" s="1"/>
  <c r="M1425" i="3"/>
  <c r="L1425" i="3"/>
  <c r="K1425" i="3"/>
  <c r="G1425" i="3"/>
  <c r="C1425" i="3"/>
  <c r="D1425" i="3" s="1"/>
  <c r="N1424" i="3" a="1"/>
  <c r="N1424" i="3" s="1"/>
  <c r="M1424" i="3"/>
  <c r="L1424" i="3"/>
  <c r="K1424" i="3"/>
  <c r="G1424" i="3"/>
  <c r="C1424" i="3"/>
  <c r="D1424" i="3" s="1"/>
  <c r="N1423" i="3" a="1"/>
  <c r="N1423" i="3" s="1"/>
  <c r="M1423" i="3"/>
  <c r="L1423" i="3"/>
  <c r="K1423" i="3"/>
  <c r="G1423" i="3"/>
  <c r="C1423" i="3"/>
  <c r="D1423" i="3" s="1"/>
  <c r="N1422" i="3" a="1"/>
  <c r="N1422" i="3" s="1"/>
  <c r="M1422" i="3"/>
  <c r="L1422" i="3"/>
  <c r="K1422" i="3"/>
  <c r="G1422" i="3"/>
  <c r="C1422" i="3"/>
  <c r="D1422" i="3" s="1"/>
  <c r="N1421" i="3" a="1"/>
  <c r="N1421" i="3" s="1"/>
  <c r="M1421" i="3"/>
  <c r="L1421" i="3"/>
  <c r="K1421" i="3"/>
  <c r="G1421" i="3"/>
  <c r="C1421" i="3"/>
  <c r="D1421" i="3" s="1"/>
  <c r="N1420" i="3" a="1"/>
  <c r="N1420" i="3" s="1"/>
  <c r="M1420" i="3"/>
  <c r="L1420" i="3"/>
  <c r="K1420" i="3"/>
  <c r="G1420" i="3"/>
  <c r="C1420" i="3"/>
  <c r="D1420" i="3" s="1"/>
  <c r="N1419" i="3" a="1"/>
  <c r="N1419" i="3" s="1"/>
  <c r="M1419" i="3"/>
  <c r="L1419" i="3"/>
  <c r="K1419" i="3"/>
  <c r="G1419" i="3"/>
  <c r="C1419" i="3"/>
  <c r="D1419" i="3" s="1"/>
  <c r="N1418" i="3" a="1"/>
  <c r="N1418" i="3" s="1"/>
  <c r="M1418" i="3"/>
  <c r="L1418" i="3"/>
  <c r="K1418" i="3"/>
  <c r="G1418" i="3"/>
  <c r="C1418" i="3"/>
  <c r="D1418" i="3" s="1"/>
  <c r="N1417" i="3" a="1"/>
  <c r="N1417" i="3" s="1"/>
  <c r="M1417" i="3"/>
  <c r="L1417" i="3"/>
  <c r="K1417" i="3"/>
  <c r="G1417" i="3"/>
  <c r="C1417" i="3"/>
  <c r="D1417" i="3" s="1"/>
  <c r="N1416" i="3" a="1"/>
  <c r="N1416" i="3" s="1"/>
  <c r="M1416" i="3"/>
  <c r="L1416" i="3"/>
  <c r="K1416" i="3"/>
  <c r="G1416" i="3"/>
  <c r="C1416" i="3"/>
  <c r="D1416" i="3" s="1"/>
  <c r="N1415" i="3" a="1"/>
  <c r="N1415" i="3" s="1"/>
  <c r="M1415" i="3"/>
  <c r="L1415" i="3"/>
  <c r="K1415" i="3"/>
  <c r="G1415" i="3"/>
  <c r="C1415" i="3"/>
  <c r="D1415" i="3" s="1"/>
  <c r="N1414" i="3" a="1"/>
  <c r="N1414" i="3" s="1"/>
  <c r="M1414" i="3"/>
  <c r="L1414" i="3"/>
  <c r="K1414" i="3"/>
  <c r="G1414" i="3"/>
  <c r="C1414" i="3"/>
  <c r="D1414" i="3" s="1"/>
  <c r="N1413" i="3" a="1"/>
  <c r="N1413" i="3" s="1"/>
  <c r="M1413" i="3"/>
  <c r="L1413" i="3"/>
  <c r="K1413" i="3"/>
  <c r="G1413" i="3"/>
  <c r="C1413" i="3"/>
  <c r="D1413" i="3" s="1"/>
  <c r="N1412" i="3" a="1"/>
  <c r="N1412" i="3" s="1"/>
  <c r="M1412" i="3"/>
  <c r="L1412" i="3"/>
  <c r="K1412" i="3"/>
  <c r="G1412" i="3"/>
  <c r="C1412" i="3"/>
  <c r="D1412" i="3" s="1"/>
  <c r="N1411" i="3" a="1"/>
  <c r="N1411" i="3" s="1"/>
  <c r="M1411" i="3"/>
  <c r="L1411" i="3"/>
  <c r="K1411" i="3"/>
  <c r="G1411" i="3"/>
  <c r="C1411" i="3"/>
  <c r="D1411" i="3" s="1"/>
  <c r="N1410" i="3" a="1"/>
  <c r="N1410" i="3" s="1"/>
  <c r="M1410" i="3"/>
  <c r="L1410" i="3"/>
  <c r="K1410" i="3"/>
  <c r="G1410" i="3"/>
  <c r="C1410" i="3"/>
  <c r="D1410" i="3" s="1"/>
  <c r="N1409" i="3" a="1"/>
  <c r="N1409" i="3" s="1"/>
  <c r="M1409" i="3"/>
  <c r="L1409" i="3"/>
  <c r="K1409" i="3"/>
  <c r="G1409" i="3"/>
  <c r="C1409" i="3"/>
  <c r="D1409" i="3" s="1"/>
  <c r="N1408" i="3" a="1"/>
  <c r="N1408" i="3" s="1"/>
  <c r="M1408" i="3"/>
  <c r="L1408" i="3"/>
  <c r="K1408" i="3"/>
  <c r="G1408" i="3"/>
  <c r="C1408" i="3"/>
  <c r="D1408" i="3" s="1"/>
  <c r="N1407" i="3" a="1"/>
  <c r="N1407" i="3" s="1"/>
  <c r="M1407" i="3"/>
  <c r="L1407" i="3"/>
  <c r="K1407" i="3"/>
  <c r="G1407" i="3"/>
  <c r="C1407" i="3"/>
  <c r="D1407" i="3" s="1"/>
  <c r="N1406" i="3" a="1"/>
  <c r="N1406" i="3" s="1"/>
  <c r="M1406" i="3"/>
  <c r="L1406" i="3"/>
  <c r="K1406" i="3"/>
  <c r="G1406" i="3"/>
  <c r="C1406" i="3"/>
  <c r="D1406" i="3" s="1"/>
  <c r="N1405" i="3" a="1"/>
  <c r="N1405" i="3" s="1"/>
  <c r="M1405" i="3"/>
  <c r="L1405" i="3"/>
  <c r="K1405" i="3"/>
  <c r="G1405" i="3"/>
  <c r="C1405" i="3"/>
  <c r="D1405" i="3" s="1"/>
  <c r="N1404" i="3" a="1"/>
  <c r="N1404" i="3" s="1"/>
  <c r="M1404" i="3"/>
  <c r="L1404" i="3"/>
  <c r="K1404" i="3"/>
  <c r="G1404" i="3"/>
  <c r="C1404" i="3"/>
  <c r="D1404" i="3" s="1"/>
  <c r="N1403" i="3" a="1"/>
  <c r="N1403" i="3" s="1"/>
  <c r="M1403" i="3"/>
  <c r="L1403" i="3"/>
  <c r="K1403" i="3"/>
  <c r="G1403" i="3"/>
  <c r="C1403" i="3"/>
  <c r="D1403" i="3" s="1"/>
  <c r="N1402" i="3" a="1"/>
  <c r="N1402" i="3" s="1"/>
  <c r="M1402" i="3"/>
  <c r="L1402" i="3"/>
  <c r="K1402" i="3"/>
  <c r="G1402" i="3"/>
  <c r="C1402" i="3"/>
  <c r="D1402" i="3" s="1"/>
  <c r="N1401" i="3" a="1"/>
  <c r="N1401" i="3" s="1"/>
  <c r="M1401" i="3"/>
  <c r="L1401" i="3"/>
  <c r="K1401" i="3"/>
  <c r="G1401" i="3"/>
  <c r="C1401" i="3"/>
  <c r="D1401" i="3" s="1"/>
  <c r="N1400" i="3" a="1"/>
  <c r="N1400" i="3" s="1"/>
  <c r="M1400" i="3"/>
  <c r="L1400" i="3"/>
  <c r="K1400" i="3"/>
  <c r="G1400" i="3"/>
  <c r="C1400" i="3"/>
  <c r="D1400" i="3" s="1"/>
  <c r="N1399" i="3" a="1"/>
  <c r="N1399" i="3" s="1"/>
  <c r="M1399" i="3"/>
  <c r="L1399" i="3"/>
  <c r="K1399" i="3"/>
  <c r="G1399" i="3"/>
  <c r="C1399" i="3"/>
  <c r="D1399" i="3" s="1"/>
  <c r="N1398" i="3"/>
  <c r="N1398" i="3" a="1"/>
  <c r="M1398" i="3"/>
  <c r="L1398" i="3"/>
  <c r="K1398" i="3"/>
  <c r="G1398" i="3"/>
  <c r="C1398" i="3"/>
  <c r="D1398" i="3" s="1"/>
  <c r="N1397" i="3" a="1"/>
  <c r="N1397" i="3" s="1"/>
  <c r="M1397" i="3"/>
  <c r="L1397" i="3"/>
  <c r="K1397" i="3"/>
  <c r="G1397" i="3"/>
  <c r="C1397" i="3"/>
  <c r="D1397" i="3" s="1"/>
  <c r="N1396" i="3" a="1"/>
  <c r="N1396" i="3" s="1"/>
  <c r="M1396" i="3"/>
  <c r="L1396" i="3"/>
  <c r="K1396" i="3"/>
  <c r="G1396" i="3"/>
  <c r="C1396" i="3"/>
  <c r="D1396" i="3" s="1"/>
  <c r="N1395" i="3" a="1"/>
  <c r="N1395" i="3" s="1"/>
  <c r="M1395" i="3"/>
  <c r="L1395" i="3"/>
  <c r="K1395" i="3"/>
  <c r="G1395" i="3"/>
  <c r="C1395" i="3"/>
  <c r="D1395" i="3" s="1"/>
  <c r="N1394" i="3" a="1"/>
  <c r="N1394" i="3" s="1"/>
  <c r="M1394" i="3"/>
  <c r="L1394" i="3"/>
  <c r="K1394" i="3"/>
  <c r="G1394" i="3"/>
  <c r="C1394" i="3"/>
  <c r="D1394" i="3" s="1"/>
  <c r="N1393" i="3" a="1"/>
  <c r="N1393" i="3" s="1"/>
  <c r="M1393" i="3"/>
  <c r="L1393" i="3"/>
  <c r="K1393" i="3"/>
  <c r="G1393" i="3"/>
  <c r="C1393" i="3"/>
  <c r="D1393" i="3" s="1"/>
  <c r="N1392" i="3" a="1"/>
  <c r="N1392" i="3" s="1"/>
  <c r="M1392" i="3"/>
  <c r="L1392" i="3"/>
  <c r="K1392" i="3"/>
  <c r="G1392" i="3"/>
  <c r="C1392" i="3"/>
  <c r="D1392" i="3" s="1"/>
  <c r="N1391" i="3" a="1"/>
  <c r="N1391" i="3" s="1"/>
  <c r="M1391" i="3"/>
  <c r="L1391" i="3"/>
  <c r="K1391" i="3"/>
  <c r="G1391" i="3"/>
  <c r="C1391" i="3"/>
  <c r="D1391" i="3" s="1"/>
  <c r="N1390" i="3" a="1"/>
  <c r="N1390" i="3" s="1"/>
  <c r="M1390" i="3"/>
  <c r="L1390" i="3"/>
  <c r="K1390" i="3"/>
  <c r="G1390" i="3"/>
  <c r="C1390" i="3"/>
  <c r="D1390" i="3" s="1"/>
  <c r="N1389" i="3" a="1"/>
  <c r="N1389" i="3" s="1"/>
  <c r="M1389" i="3"/>
  <c r="L1389" i="3"/>
  <c r="K1389" i="3"/>
  <c r="G1389" i="3"/>
  <c r="C1389" i="3"/>
  <c r="D1389" i="3" s="1"/>
  <c r="N1388" i="3" a="1"/>
  <c r="N1388" i="3" s="1"/>
  <c r="M1388" i="3"/>
  <c r="L1388" i="3"/>
  <c r="K1388" i="3"/>
  <c r="G1388" i="3"/>
  <c r="C1388" i="3"/>
  <c r="D1388" i="3" s="1"/>
  <c r="N1387" i="3" a="1"/>
  <c r="N1387" i="3" s="1"/>
  <c r="M1387" i="3"/>
  <c r="L1387" i="3"/>
  <c r="K1387" i="3"/>
  <c r="G1387" i="3"/>
  <c r="C1387" i="3"/>
  <c r="D1387" i="3" s="1"/>
  <c r="N1386" i="3" a="1"/>
  <c r="N1386" i="3" s="1"/>
  <c r="M1386" i="3"/>
  <c r="L1386" i="3"/>
  <c r="K1386" i="3"/>
  <c r="G1386" i="3"/>
  <c r="C1386" i="3"/>
  <c r="D1386" i="3" s="1"/>
  <c r="N1385" i="3" a="1"/>
  <c r="N1385" i="3" s="1"/>
  <c r="M1385" i="3"/>
  <c r="L1385" i="3"/>
  <c r="K1385" i="3"/>
  <c r="G1385" i="3"/>
  <c r="C1385" i="3"/>
  <c r="D1385" i="3" s="1"/>
  <c r="N1384" i="3" a="1"/>
  <c r="N1384" i="3" s="1"/>
  <c r="M1384" i="3"/>
  <c r="L1384" i="3"/>
  <c r="K1384" i="3"/>
  <c r="G1384" i="3"/>
  <c r="C1384" i="3"/>
  <c r="D1384" i="3" s="1"/>
  <c r="N1383" i="3" a="1"/>
  <c r="N1383" i="3" s="1"/>
  <c r="M1383" i="3"/>
  <c r="L1383" i="3"/>
  <c r="K1383" i="3"/>
  <c r="G1383" i="3"/>
  <c r="C1383" i="3"/>
  <c r="D1383" i="3" s="1"/>
  <c r="N1382" i="3" a="1"/>
  <c r="N1382" i="3" s="1"/>
  <c r="M1382" i="3"/>
  <c r="L1382" i="3"/>
  <c r="K1382" i="3"/>
  <c r="G1382" i="3"/>
  <c r="C1382" i="3"/>
  <c r="D1382" i="3" s="1"/>
  <c r="N1381" i="3" a="1"/>
  <c r="N1381" i="3" s="1"/>
  <c r="M1381" i="3"/>
  <c r="L1381" i="3"/>
  <c r="K1381" i="3"/>
  <c r="G1381" i="3"/>
  <c r="C1381" i="3"/>
  <c r="D1381" i="3" s="1"/>
  <c r="N1380" i="3" a="1"/>
  <c r="N1380" i="3" s="1"/>
  <c r="M1380" i="3"/>
  <c r="L1380" i="3"/>
  <c r="K1380" i="3"/>
  <c r="G1380" i="3"/>
  <c r="C1380" i="3"/>
  <c r="D1380" i="3" s="1"/>
  <c r="N1379" i="3" a="1"/>
  <c r="N1379" i="3" s="1"/>
  <c r="M1379" i="3"/>
  <c r="L1379" i="3"/>
  <c r="K1379" i="3"/>
  <c r="G1379" i="3"/>
  <c r="C1379" i="3"/>
  <c r="D1379" i="3" s="1"/>
  <c r="N1378" i="3" a="1"/>
  <c r="N1378" i="3" s="1"/>
  <c r="M1378" i="3"/>
  <c r="L1378" i="3"/>
  <c r="K1378" i="3"/>
  <c r="G1378" i="3"/>
  <c r="C1378" i="3"/>
  <c r="D1378" i="3" s="1"/>
  <c r="N1377" i="3" a="1"/>
  <c r="N1377" i="3" s="1"/>
  <c r="M1377" i="3"/>
  <c r="L1377" i="3"/>
  <c r="K1377" i="3"/>
  <c r="G1377" i="3"/>
  <c r="C1377" i="3"/>
  <c r="D1377" i="3" s="1"/>
  <c r="N1376" i="3" a="1"/>
  <c r="N1376" i="3" s="1"/>
  <c r="M1376" i="3"/>
  <c r="L1376" i="3"/>
  <c r="K1376" i="3"/>
  <c r="G1376" i="3"/>
  <c r="C1376" i="3"/>
  <c r="D1376" i="3" s="1"/>
  <c r="N1375" i="3" a="1"/>
  <c r="N1375" i="3" s="1"/>
  <c r="M1375" i="3"/>
  <c r="L1375" i="3"/>
  <c r="K1375" i="3"/>
  <c r="G1375" i="3"/>
  <c r="C1375" i="3"/>
  <c r="D1375" i="3" s="1"/>
  <c r="N1374" i="3" a="1"/>
  <c r="N1374" i="3" s="1"/>
  <c r="M1374" i="3"/>
  <c r="L1374" i="3"/>
  <c r="K1374" i="3"/>
  <c r="G1374" i="3"/>
  <c r="C1374" i="3"/>
  <c r="D1374" i="3" s="1"/>
  <c r="N1373" i="3" a="1"/>
  <c r="N1373" i="3" s="1"/>
  <c r="M1373" i="3"/>
  <c r="L1373" i="3"/>
  <c r="K1373" i="3"/>
  <c r="G1373" i="3"/>
  <c r="C1373" i="3"/>
  <c r="D1373" i="3" s="1"/>
  <c r="N1372" i="3" a="1"/>
  <c r="N1372" i="3" s="1"/>
  <c r="M1372" i="3"/>
  <c r="L1372" i="3"/>
  <c r="K1372" i="3"/>
  <c r="G1372" i="3"/>
  <c r="C1372" i="3"/>
  <c r="D1372" i="3" s="1"/>
  <c r="N1371" i="3" a="1"/>
  <c r="N1371" i="3" s="1"/>
  <c r="M1371" i="3"/>
  <c r="L1371" i="3"/>
  <c r="K1371" i="3"/>
  <c r="G1371" i="3"/>
  <c r="C1371" i="3"/>
  <c r="D1371" i="3" s="1"/>
  <c r="N1370" i="3" a="1"/>
  <c r="N1370" i="3" s="1"/>
  <c r="M1370" i="3"/>
  <c r="L1370" i="3"/>
  <c r="K1370" i="3"/>
  <c r="G1370" i="3"/>
  <c r="C1370" i="3"/>
  <c r="D1370" i="3" s="1"/>
  <c r="N1369" i="3" a="1"/>
  <c r="N1369" i="3" s="1"/>
  <c r="M1369" i="3"/>
  <c r="L1369" i="3"/>
  <c r="K1369" i="3"/>
  <c r="G1369" i="3"/>
  <c r="C1369" i="3"/>
  <c r="D1369" i="3" s="1"/>
  <c r="N1368" i="3" a="1"/>
  <c r="N1368" i="3" s="1"/>
  <c r="M1368" i="3"/>
  <c r="L1368" i="3"/>
  <c r="K1368" i="3"/>
  <c r="G1368" i="3"/>
  <c r="C1368" i="3"/>
  <c r="D1368" i="3" s="1"/>
  <c r="N1367" i="3" a="1"/>
  <c r="N1367" i="3" s="1"/>
  <c r="M1367" i="3"/>
  <c r="L1367" i="3"/>
  <c r="K1367" i="3"/>
  <c r="G1367" i="3"/>
  <c r="C1367" i="3"/>
  <c r="D1367" i="3" s="1"/>
  <c r="N1366" i="3" a="1"/>
  <c r="N1366" i="3" s="1"/>
  <c r="M1366" i="3"/>
  <c r="L1366" i="3"/>
  <c r="K1366" i="3"/>
  <c r="G1366" i="3"/>
  <c r="C1366" i="3"/>
  <c r="D1366" i="3" s="1"/>
  <c r="N1365" i="3" a="1"/>
  <c r="N1365" i="3" s="1"/>
  <c r="M1365" i="3"/>
  <c r="L1365" i="3"/>
  <c r="K1365" i="3"/>
  <c r="G1365" i="3"/>
  <c r="C1365" i="3"/>
  <c r="D1365" i="3" s="1"/>
  <c r="N1364" i="3" a="1"/>
  <c r="N1364" i="3" s="1"/>
  <c r="M1364" i="3"/>
  <c r="L1364" i="3"/>
  <c r="K1364" i="3"/>
  <c r="G1364" i="3"/>
  <c r="C1364" i="3"/>
  <c r="D1364" i="3" s="1"/>
  <c r="N1363" i="3" a="1"/>
  <c r="N1363" i="3" s="1"/>
  <c r="M1363" i="3"/>
  <c r="L1363" i="3"/>
  <c r="K1363" i="3"/>
  <c r="G1363" i="3"/>
  <c r="C1363" i="3"/>
  <c r="D1363" i="3" s="1"/>
  <c r="N1362" i="3" a="1"/>
  <c r="N1362" i="3" s="1"/>
  <c r="M1362" i="3"/>
  <c r="L1362" i="3"/>
  <c r="K1362" i="3"/>
  <c r="G1362" i="3"/>
  <c r="C1362" i="3"/>
  <c r="D1362" i="3" s="1"/>
  <c r="N1361" i="3" a="1"/>
  <c r="N1361" i="3" s="1"/>
  <c r="M1361" i="3"/>
  <c r="L1361" i="3"/>
  <c r="K1361" i="3"/>
  <c r="G1361" i="3"/>
  <c r="C1361" i="3"/>
  <c r="D1361" i="3" s="1"/>
  <c r="N1360" i="3" a="1"/>
  <c r="N1360" i="3" s="1"/>
  <c r="M1360" i="3"/>
  <c r="L1360" i="3"/>
  <c r="K1360" i="3"/>
  <c r="G1360" i="3"/>
  <c r="C1360" i="3"/>
  <c r="D1360" i="3" s="1"/>
  <c r="N1359" i="3" a="1"/>
  <c r="N1359" i="3" s="1"/>
  <c r="M1359" i="3"/>
  <c r="L1359" i="3"/>
  <c r="K1359" i="3"/>
  <c r="G1359" i="3"/>
  <c r="C1359" i="3"/>
  <c r="D1359" i="3" s="1"/>
  <c r="N1358" i="3" a="1"/>
  <c r="N1358" i="3" s="1"/>
  <c r="M1358" i="3"/>
  <c r="L1358" i="3"/>
  <c r="K1358" i="3"/>
  <c r="G1358" i="3"/>
  <c r="C1358" i="3"/>
  <c r="D1358" i="3" s="1"/>
  <c r="N1357" i="3" a="1"/>
  <c r="N1357" i="3" s="1"/>
  <c r="M1357" i="3"/>
  <c r="L1357" i="3"/>
  <c r="K1357" i="3"/>
  <c r="G1357" i="3"/>
  <c r="C1357" i="3"/>
  <c r="D1357" i="3" s="1"/>
  <c r="N1356" i="3" a="1"/>
  <c r="N1356" i="3" s="1"/>
  <c r="M1356" i="3"/>
  <c r="L1356" i="3"/>
  <c r="K1356" i="3"/>
  <c r="G1356" i="3"/>
  <c r="C1356" i="3"/>
  <c r="D1356" i="3" s="1"/>
  <c r="N1355" i="3" a="1"/>
  <c r="N1355" i="3" s="1"/>
  <c r="M1355" i="3"/>
  <c r="L1355" i="3"/>
  <c r="K1355" i="3"/>
  <c r="G1355" i="3"/>
  <c r="C1355" i="3"/>
  <c r="D1355" i="3" s="1"/>
  <c r="N1354" i="3" a="1"/>
  <c r="N1354" i="3" s="1"/>
  <c r="M1354" i="3"/>
  <c r="L1354" i="3"/>
  <c r="K1354" i="3"/>
  <c r="G1354" i="3"/>
  <c r="C1354" i="3"/>
  <c r="D1354" i="3" s="1"/>
  <c r="N1353" i="3" a="1"/>
  <c r="N1353" i="3" s="1"/>
  <c r="M1353" i="3"/>
  <c r="L1353" i="3"/>
  <c r="K1353" i="3"/>
  <c r="G1353" i="3"/>
  <c r="C1353" i="3"/>
  <c r="D1353" i="3" s="1"/>
  <c r="N1352" i="3" a="1"/>
  <c r="N1352" i="3" s="1"/>
  <c r="M1352" i="3"/>
  <c r="L1352" i="3"/>
  <c r="K1352" i="3"/>
  <c r="G1352" i="3"/>
  <c r="C1352" i="3"/>
  <c r="D1352" i="3" s="1"/>
  <c r="N1351" i="3" a="1"/>
  <c r="N1351" i="3" s="1"/>
  <c r="M1351" i="3"/>
  <c r="L1351" i="3"/>
  <c r="K1351" i="3"/>
  <c r="G1351" i="3"/>
  <c r="C1351" i="3"/>
  <c r="D1351" i="3" s="1"/>
  <c r="N1350" i="3" a="1"/>
  <c r="N1350" i="3" s="1"/>
  <c r="M1350" i="3"/>
  <c r="L1350" i="3"/>
  <c r="K1350" i="3"/>
  <c r="G1350" i="3"/>
  <c r="C1350" i="3"/>
  <c r="D1350" i="3" s="1"/>
  <c r="N1349" i="3" a="1"/>
  <c r="N1349" i="3" s="1"/>
  <c r="M1349" i="3"/>
  <c r="L1349" i="3"/>
  <c r="K1349" i="3"/>
  <c r="G1349" i="3"/>
  <c r="C1349" i="3"/>
  <c r="D1349" i="3" s="1"/>
  <c r="N1348" i="3" a="1"/>
  <c r="N1348" i="3" s="1"/>
  <c r="M1348" i="3"/>
  <c r="L1348" i="3"/>
  <c r="K1348" i="3"/>
  <c r="G1348" i="3"/>
  <c r="C1348" i="3"/>
  <c r="D1348" i="3" s="1"/>
  <c r="N1347" i="3" a="1"/>
  <c r="N1347" i="3" s="1"/>
  <c r="M1347" i="3"/>
  <c r="L1347" i="3"/>
  <c r="K1347" i="3"/>
  <c r="G1347" i="3"/>
  <c r="C1347" i="3"/>
  <c r="D1347" i="3" s="1"/>
  <c r="N1346" i="3" a="1"/>
  <c r="N1346" i="3" s="1"/>
  <c r="M1346" i="3"/>
  <c r="L1346" i="3"/>
  <c r="K1346" i="3"/>
  <c r="G1346" i="3"/>
  <c r="C1346" i="3"/>
  <c r="D1346" i="3" s="1"/>
  <c r="N1345" i="3" a="1"/>
  <c r="N1345" i="3" s="1"/>
  <c r="M1345" i="3"/>
  <c r="L1345" i="3"/>
  <c r="K1345" i="3"/>
  <c r="G1345" i="3"/>
  <c r="C1345" i="3"/>
  <c r="D1345" i="3" s="1"/>
  <c r="N1344" i="3" a="1"/>
  <c r="N1344" i="3" s="1"/>
  <c r="M1344" i="3"/>
  <c r="L1344" i="3"/>
  <c r="K1344" i="3"/>
  <c r="G1344" i="3"/>
  <c r="C1344" i="3"/>
  <c r="D1344" i="3" s="1"/>
  <c r="N1343" i="3" a="1"/>
  <c r="N1343" i="3" s="1"/>
  <c r="M1343" i="3"/>
  <c r="L1343" i="3"/>
  <c r="K1343" i="3"/>
  <c r="G1343" i="3"/>
  <c r="C1343" i="3"/>
  <c r="D1343" i="3" s="1"/>
  <c r="N1342" i="3" a="1"/>
  <c r="N1342" i="3" s="1"/>
  <c r="M1342" i="3"/>
  <c r="L1342" i="3"/>
  <c r="K1342" i="3"/>
  <c r="G1342" i="3"/>
  <c r="C1342" i="3"/>
  <c r="D1342" i="3" s="1"/>
  <c r="N1341" i="3" a="1"/>
  <c r="N1341" i="3" s="1"/>
  <c r="M1341" i="3"/>
  <c r="L1341" i="3"/>
  <c r="K1341" i="3"/>
  <c r="G1341" i="3"/>
  <c r="C1341" i="3"/>
  <c r="D1341" i="3" s="1"/>
  <c r="N1340" i="3" a="1"/>
  <c r="N1340" i="3" s="1"/>
  <c r="M1340" i="3"/>
  <c r="L1340" i="3"/>
  <c r="K1340" i="3"/>
  <c r="G1340" i="3"/>
  <c r="C1340" i="3"/>
  <c r="D1340" i="3" s="1"/>
  <c r="N1339" i="3" a="1"/>
  <c r="N1339" i="3" s="1"/>
  <c r="M1339" i="3"/>
  <c r="L1339" i="3"/>
  <c r="K1339" i="3"/>
  <c r="G1339" i="3"/>
  <c r="C1339" i="3"/>
  <c r="D1339" i="3" s="1"/>
  <c r="N1338" i="3" a="1"/>
  <c r="N1338" i="3" s="1"/>
  <c r="M1338" i="3"/>
  <c r="L1338" i="3"/>
  <c r="K1338" i="3"/>
  <c r="G1338" i="3"/>
  <c r="C1338" i="3"/>
  <c r="D1338" i="3" s="1"/>
  <c r="N1337" i="3" a="1"/>
  <c r="N1337" i="3" s="1"/>
  <c r="M1337" i="3"/>
  <c r="L1337" i="3"/>
  <c r="K1337" i="3"/>
  <c r="G1337" i="3"/>
  <c r="C1337" i="3"/>
  <c r="D1337" i="3" s="1"/>
  <c r="N1336" i="3" a="1"/>
  <c r="N1336" i="3" s="1"/>
  <c r="M1336" i="3"/>
  <c r="L1336" i="3"/>
  <c r="K1336" i="3"/>
  <c r="G1336" i="3"/>
  <c r="C1336" i="3"/>
  <c r="D1336" i="3" s="1"/>
  <c r="N1335" i="3" a="1"/>
  <c r="N1335" i="3" s="1"/>
  <c r="M1335" i="3"/>
  <c r="L1335" i="3"/>
  <c r="K1335" i="3"/>
  <c r="G1335" i="3"/>
  <c r="C1335" i="3"/>
  <c r="D1335" i="3" s="1"/>
  <c r="N1334" i="3" a="1"/>
  <c r="N1334" i="3" s="1"/>
  <c r="M1334" i="3"/>
  <c r="L1334" i="3"/>
  <c r="K1334" i="3"/>
  <c r="G1334" i="3"/>
  <c r="C1334" i="3"/>
  <c r="D1334" i="3" s="1"/>
  <c r="N1333" i="3" a="1"/>
  <c r="N1333" i="3" s="1"/>
  <c r="M1333" i="3"/>
  <c r="L1333" i="3"/>
  <c r="K1333" i="3"/>
  <c r="G1333" i="3"/>
  <c r="C1333" i="3"/>
  <c r="D1333" i="3" s="1"/>
  <c r="N1332" i="3" a="1"/>
  <c r="N1332" i="3" s="1"/>
  <c r="M1332" i="3"/>
  <c r="L1332" i="3"/>
  <c r="K1332" i="3"/>
  <c r="G1332" i="3"/>
  <c r="C1332" i="3"/>
  <c r="D1332" i="3" s="1"/>
  <c r="N1331" i="3" a="1"/>
  <c r="N1331" i="3" s="1"/>
  <c r="M1331" i="3"/>
  <c r="L1331" i="3"/>
  <c r="K1331" i="3"/>
  <c r="G1331" i="3"/>
  <c r="C1331" i="3"/>
  <c r="D1331" i="3" s="1"/>
  <c r="N1330" i="3" a="1"/>
  <c r="N1330" i="3" s="1"/>
  <c r="M1330" i="3"/>
  <c r="L1330" i="3"/>
  <c r="K1330" i="3"/>
  <c r="G1330" i="3"/>
  <c r="C1330" i="3"/>
  <c r="D1330" i="3" s="1"/>
  <c r="N1329" i="3" a="1"/>
  <c r="N1329" i="3" s="1"/>
  <c r="M1329" i="3"/>
  <c r="L1329" i="3"/>
  <c r="K1329" i="3"/>
  <c r="G1329" i="3"/>
  <c r="C1329" i="3"/>
  <c r="D1329" i="3" s="1"/>
  <c r="N1328" i="3" a="1"/>
  <c r="N1328" i="3" s="1"/>
  <c r="M1328" i="3"/>
  <c r="L1328" i="3"/>
  <c r="K1328" i="3"/>
  <c r="G1328" i="3"/>
  <c r="C1328" i="3"/>
  <c r="D1328" i="3" s="1"/>
  <c r="N1327" i="3" a="1"/>
  <c r="N1327" i="3" s="1"/>
  <c r="M1327" i="3"/>
  <c r="L1327" i="3"/>
  <c r="K1327" i="3"/>
  <c r="G1327" i="3"/>
  <c r="C1327" i="3"/>
  <c r="D1327" i="3" s="1"/>
  <c r="N1326" i="3" a="1"/>
  <c r="N1326" i="3" s="1"/>
  <c r="M1326" i="3"/>
  <c r="L1326" i="3"/>
  <c r="K1326" i="3"/>
  <c r="G1326" i="3"/>
  <c r="C1326" i="3"/>
  <c r="D1326" i="3" s="1"/>
  <c r="N1325" i="3" a="1"/>
  <c r="N1325" i="3" s="1"/>
  <c r="M1325" i="3"/>
  <c r="L1325" i="3"/>
  <c r="K1325" i="3"/>
  <c r="G1325" i="3"/>
  <c r="C1325" i="3"/>
  <c r="D1325" i="3" s="1"/>
  <c r="N1324" i="3" a="1"/>
  <c r="N1324" i="3" s="1"/>
  <c r="M1324" i="3"/>
  <c r="L1324" i="3"/>
  <c r="K1324" i="3"/>
  <c r="G1324" i="3"/>
  <c r="C1324" i="3"/>
  <c r="D1324" i="3" s="1"/>
  <c r="N1323" i="3" a="1"/>
  <c r="N1323" i="3" s="1"/>
  <c r="M1323" i="3"/>
  <c r="L1323" i="3"/>
  <c r="K1323" i="3"/>
  <c r="G1323" i="3"/>
  <c r="C1323" i="3"/>
  <c r="D1323" i="3" s="1"/>
  <c r="N1322" i="3" a="1"/>
  <c r="N1322" i="3" s="1"/>
  <c r="M1322" i="3"/>
  <c r="L1322" i="3"/>
  <c r="K1322" i="3"/>
  <c r="G1322" i="3"/>
  <c r="C1322" i="3"/>
  <c r="D1322" i="3" s="1"/>
  <c r="N1321" i="3" a="1"/>
  <c r="N1321" i="3" s="1"/>
  <c r="M1321" i="3"/>
  <c r="L1321" i="3"/>
  <c r="K1321" i="3"/>
  <c r="G1321" i="3"/>
  <c r="C1321" i="3"/>
  <c r="D1321" i="3" s="1"/>
  <c r="N1320" i="3" a="1"/>
  <c r="N1320" i="3" s="1"/>
  <c r="M1320" i="3"/>
  <c r="L1320" i="3"/>
  <c r="K1320" i="3"/>
  <c r="G1320" i="3"/>
  <c r="C1320" i="3"/>
  <c r="D1320" i="3" s="1"/>
  <c r="N1319" i="3" a="1"/>
  <c r="N1319" i="3" s="1"/>
  <c r="M1319" i="3"/>
  <c r="L1319" i="3"/>
  <c r="K1319" i="3"/>
  <c r="G1319" i="3"/>
  <c r="C1319" i="3"/>
  <c r="D1319" i="3" s="1"/>
  <c r="N1318" i="3" a="1"/>
  <c r="N1318" i="3" s="1"/>
  <c r="M1318" i="3"/>
  <c r="L1318" i="3"/>
  <c r="K1318" i="3"/>
  <c r="G1318" i="3"/>
  <c r="C1318" i="3"/>
  <c r="D1318" i="3" s="1"/>
  <c r="N1317" i="3" a="1"/>
  <c r="N1317" i="3" s="1"/>
  <c r="M1317" i="3"/>
  <c r="L1317" i="3"/>
  <c r="K1317" i="3"/>
  <c r="G1317" i="3"/>
  <c r="C1317" i="3"/>
  <c r="D1317" i="3" s="1"/>
  <c r="N1316" i="3" a="1"/>
  <c r="N1316" i="3" s="1"/>
  <c r="M1316" i="3"/>
  <c r="L1316" i="3"/>
  <c r="K1316" i="3"/>
  <c r="G1316" i="3"/>
  <c r="C1316" i="3"/>
  <c r="D1316" i="3" s="1"/>
  <c r="N1315" i="3" a="1"/>
  <c r="N1315" i="3" s="1"/>
  <c r="M1315" i="3"/>
  <c r="L1315" i="3"/>
  <c r="K1315" i="3"/>
  <c r="G1315" i="3"/>
  <c r="C1315" i="3"/>
  <c r="D1315" i="3" s="1"/>
  <c r="N1314" i="3" a="1"/>
  <c r="N1314" i="3" s="1"/>
  <c r="M1314" i="3"/>
  <c r="L1314" i="3"/>
  <c r="K1314" i="3"/>
  <c r="G1314" i="3"/>
  <c r="C1314" i="3"/>
  <c r="D1314" i="3" s="1"/>
  <c r="N1313" i="3" a="1"/>
  <c r="N1313" i="3" s="1"/>
  <c r="M1313" i="3"/>
  <c r="L1313" i="3"/>
  <c r="K1313" i="3"/>
  <c r="G1313" i="3"/>
  <c r="C1313" i="3"/>
  <c r="D1313" i="3" s="1"/>
  <c r="N1312" i="3" a="1"/>
  <c r="N1312" i="3" s="1"/>
  <c r="M1312" i="3"/>
  <c r="L1312" i="3"/>
  <c r="K1312" i="3"/>
  <c r="G1312" i="3"/>
  <c r="C1312" i="3"/>
  <c r="D1312" i="3" s="1"/>
  <c r="N1311" i="3" a="1"/>
  <c r="N1311" i="3" s="1"/>
  <c r="M1311" i="3"/>
  <c r="L1311" i="3"/>
  <c r="K1311" i="3"/>
  <c r="G1311" i="3"/>
  <c r="C1311" i="3"/>
  <c r="D1311" i="3" s="1"/>
  <c r="N1310" i="3" a="1"/>
  <c r="N1310" i="3" s="1"/>
  <c r="M1310" i="3"/>
  <c r="L1310" i="3"/>
  <c r="K1310" i="3"/>
  <c r="G1310" i="3"/>
  <c r="C1310" i="3"/>
  <c r="D1310" i="3" s="1"/>
  <c r="N1309" i="3" a="1"/>
  <c r="N1309" i="3" s="1"/>
  <c r="M1309" i="3"/>
  <c r="L1309" i="3"/>
  <c r="K1309" i="3"/>
  <c r="G1309" i="3"/>
  <c r="C1309" i="3"/>
  <c r="D1309" i="3" s="1"/>
  <c r="N1308" i="3" a="1"/>
  <c r="N1308" i="3" s="1"/>
  <c r="M1308" i="3"/>
  <c r="L1308" i="3"/>
  <c r="K1308" i="3"/>
  <c r="G1308" i="3"/>
  <c r="C1308" i="3"/>
  <c r="D1308" i="3" s="1"/>
  <c r="N1307" i="3" a="1"/>
  <c r="N1307" i="3" s="1"/>
  <c r="M1307" i="3"/>
  <c r="L1307" i="3"/>
  <c r="K1307" i="3"/>
  <c r="G1307" i="3"/>
  <c r="C1307" i="3"/>
  <c r="D1307" i="3" s="1"/>
  <c r="N1306" i="3" a="1"/>
  <c r="N1306" i="3" s="1"/>
  <c r="M1306" i="3"/>
  <c r="L1306" i="3"/>
  <c r="K1306" i="3"/>
  <c r="G1306" i="3"/>
  <c r="C1306" i="3"/>
  <c r="D1306" i="3" s="1"/>
  <c r="N1305" i="3" a="1"/>
  <c r="N1305" i="3" s="1"/>
  <c r="M1305" i="3"/>
  <c r="L1305" i="3"/>
  <c r="K1305" i="3"/>
  <c r="G1305" i="3"/>
  <c r="C1305" i="3"/>
  <c r="D1305" i="3" s="1"/>
  <c r="N1304" i="3" a="1"/>
  <c r="N1304" i="3" s="1"/>
  <c r="M1304" i="3"/>
  <c r="L1304" i="3"/>
  <c r="K1304" i="3"/>
  <c r="G1304" i="3"/>
  <c r="C1304" i="3"/>
  <c r="D1304" i="3" s="1"/>
  <c r="N1303" i="3" a="1"/>
  <c r="N1303" i="3" s="1"/>
  <c r="M1303" i="3"/>
  <c r="L1303" i="3"/>
  <c r="K1303" i="3"/>
  <c r="G1303" i="3"/>
  <c r="C1303" i="3"/>
  <c r="D1303" i="3" s="1"/>
  <c r="N1302" i="3" a="1"/>
  <c r="N1302" i="3" s="1"/>
  <c r="M1302" i="3"/>
  <c r="L1302" i="3"/>
  <c r="K1302" i="3"/>
  <c r="G1302" i="3"/>
  <c r="C1302" i="3"/>
  <c r="D1302" i="3" s="1"/>
  <c r="N1301" i="3" a="1"/>
  <c r="N1301" i="3" s="1"/>
  <c r="M1301" i="3"/>
  <c r="L1301" i="3"/>
  <c r="K1301" i="3"/>
  <c r="G1301" i="3"/>
  <c r="C1301" i="3"/>
  <c r="D1301" i="3" s="1"/>
  <c r="N1300" i="3" a="1"/>
  <c r="N1300" i="3" s="1"/>
  <c r="M1300" i="3"/>
  <c r="L1300" i="3"/>
  <c r="K1300" i="3"/>
  <c r="G1300" i="3"/>
  <c r="C1300" i="3"/>
  <c r="D1300" i="3" s="1"/>
  <c r="N1299" i="3" a="1"/>
  <c r="N1299" i="3" s="1"/>
  <c r="M1299" i="3"/>
  <c r="L1299" i="3"/>
  <c r="K1299" i="3"/>
  <c r="G1299" i="3"/>
  <c r="C1299" i="3"/>
  <c r="D1299" i="3" s="1"/>
  <c r="N1298" i="3" a="1"/>
  <c r="N1298" i="3" s="1"/>
  <c r="M1298" i="3"/>
  <c r="L1298" i="3"/>
  <c r="K1298" i="3"/>
  <c r="G1298" i="3"/>
  <c r="C1298" i="3"/>
  <c r="D1298" i="3" s="1"/>
  <c r="N1297" i="3" a="1"/>
  <c r="N1297" i="3" s="1"/>
  <c r="M1297" i="3"/>
  <c r="L1297" i="3"/>
  <c r="K1297" i="3"/>
  <c r="G1297" i="3"/>
  <c r="C1297" i="3"/>
  <c r="D1297" i="3" s="1"/>
  <c r="N1296" i="3" a="1"/>
  <c r="N1296" i="3" s="1"/>
  <c r="M1296" i="3"/>
  <c r="L1296" i="3"/>
  <c r="K1296" i="3"/>
  <c r="G1296" i="3"/>
  <c r="C1296" i="3"/>
  <c r="D1296" i="3" s="1"/>
  <c r="N1295" i="3" a="1"/>
  <c r="N1295" i="3" s="1"/>
  <c r="M1295" i="3"/>
  <c r="L1295" i="3"/>
  <c r="K1295" i="3"/>
  <c r="G1295" i="3"/>
  <c r="C1295" i="3"/>
  <c r="D1295" i="3" s="1"/>
  <c r="N1294" i="3" a="1"/>
  <c r="N1294" i="3" s="1"/>
  <c r="M1294" i="3"/>
  <c r="L1294" i="3"/>
  <c r="K1294" i="3"/>
  <c r="G1294" i="3"/>
  <c r="C1294" i="3"/>
  <c r="D1294" i="3" s="1"/>
  <c r="N1293" i="3" a="1"/>
  <c r="N1293" i="3" s="1"/>
  <c r="M1293" i="3"/>
  <c r="L1293" i="3"/>
  <c r="K1293" i="3"/>
  <c r="G1293" i="3"/>
  <c r="C1293" i="3"/>
  <c r="D1293" i="3" s="1"/>
  <c r="N1292" i="3" a="1"/>
  <c r="N1292" i="3" s="1"/>
  <c r="M1292" i="3"/>
  <c r="L1292" i="3"/>
  <c r="K1292" i="3"/>
  <c r="G1292" i="3"/>
  <c r="C1292" i="3"/>
  <c r="D1292" i="3" s="1"/>
  <c r="N1291" i="3" a="1"/>
  <c r="N1291" i="3" s="1"/>
  <c r="M1291" i="3"/>
  <c r="L1291" i="3"/>
  <c r="K1291" i="3"/>
  <c r="G1291" i="3"/>
  <c r="C1291" i="3"/>
  <c r="D1291" i="3" s="1"/>
  <c r="N1290" i="3" a="1"/>
  <c r="N1290" i="3" s="1"/>
  <c r="M1290" i="3"/>
  <c r="L1290" i="3"/>
  <c r="K1290" i="3"/>
  <c r="G1290" i="3"/>
  <c r="C1290" i="3"/>
  <c r="D1290" i="3" s="1"/>
  <c r="N1289" i="3" a="1"/>
  <c r="N1289" i="3" s="1"/>
  <c r="M1289" i="3"/>
  <c r="L1289" i="3"/>
  <c r="K1289" i="3"/>
  <c r="G1289" i="3"/>
  <c r="C1289" i="3"/>
  <c r="D1289" i="3" s="1"/>
  <c r="N1288" i="3" a="1"/>
  <c r="N1288" i="3" s="1"/>
  <c r="M1288" i="3"/>
  <c r="L1288" i="3"/>
  <c r="K1288" i="3"/>
  <c r="G1288" i="3"/>
  <c r="C1288" i="3"/>
  <c r="D1288" i="3" s="1"/>
  <c r="N1287" i="3" a="1"/>
  <c r="N1287" i="3" s="1"/>
  <c r="M1287" i="3"/>
  <c r="L1287" i="3"/>
  <c r="K1287" i="3"/>
  <c r="G1287" i="3"/>
  <c r="C1287" i="3"/>
  <c r="D1287" i="3" s="1"/>
  <c r="N1286" i="3" a="1"/>
  <c r="N1286" i="3" s="1"/>
  <c r="M1286" i="3"/>
  <c r="L1286" i="3"/>
  <c r="K1286" i="3"/>
  <c r="G1286" i="3"/>
  <c r="C1286" i="3"/>
  <c r="D1286" i="3" s="1"/>
  <c r="N1285" i="3" a="1"/>
  <c r="N1285" i="3" s="1"/>
  <c r="M1285" i="3"/>
  <c r="L1285" i="3"/>
  <c r="K1285" i="3"/>
  <c r="G1285" i="3"/>
  <c r="C1285" i="3"/>
  <c r="D1285" i="3" s="1"/>
  <c r="N1284" i="3" a="1"/>
  <c r="N1284" i="3" s="1"/>
  <c r="M1284" i="3"/>
  <c r="L1284" i="3"/>
  <c r="K1284" i="3"/>
  <c r="G1284" i="3"/>
  <c r="C1284" i="3"/>
  <c r="D1284" i="3" s="1"/>
  <c r="N1283" i="3" a="1"/>
  <c r="N1283" i="3" s="1"/>
  <c r="M1283" i="3"/>
  <c r="L1283" i="3"/>
  <c r="K1283" i="3"/>
  <c r="G1283" i="3"/>
  <c r="C1283" i="3"/>
  <c r="D1283" i="3" s="1"/>
  <c r="N1282" i="3" a="1"/>
  <c r="N1282" i="3" s="1"/>
  <c r="M1282" i="3"/>
  <c r="L1282" i="3"/>
  <c r="K1282" i="3"/>
  <c r="G1282" i="3"/>
  <c r="C1282" i="3"/>
  <c r="D1282" i="3" s="1"/>
  <c r="N1281" i="3" a="1"/>
  <c r="N1281" i="3" s="1"/>
  <c r="M1281" i="3"/>
  <c r="L1281" i="3"/>
  <c r="K1281" i="3"/>
  <c r="G1281" i="3"/>
  <c r="C1281" i="3"/>
  <c r="D1281" i="3" s="1"/>
  <c r="N1280" i="3" a="1"/>
  <c r="N1280" i="3" s="1"/>
  <c r="M1280" i="3"/>
  <c r="L1280" i="3"/>
  <c r="K1280" i="3"/>
  <c r="G1280" i="3"/>
  <c r="C1280" i="3"/>
  <c r="D1280" i="3" s="1"/>
  <c r="N1279" i="3" a="1"/>
  <c r="N1279" i="3" s="1"/>
  <c r="M1279" i="3"/>
  <c r="L1279" i="3"/>
  <c r="K1279" i="3"/>
  <c r="G1279" i="3"/>
  <c r="C1279" i="3"/>
  <c r="D1279" i="3" s="1"/>
  <c r="N1278" i="3" a="1"/>
  <c r="N1278" i="3" s="1"/>
  <c r="M1278" i="3"/>
  <c r="L1278" i="3"/>
  <c r="K1278" i="3"/>
  <c r="G1278" i="3"/>
  <c r="C1278" i="3"/>
  <c r="D1278" i="3" s="1"/>
  <c r="N1277" i="3" a="1"/>
  <c r="N1277" i="3" s="1"/>
  <c r="M1277" i="3"/>
  <c r="L1277" i="3"/>
  <c r="K1277" i="3"/>
  <c r="G1277" i="3"/>
  <c r="C1277" i="3"/>
  <c r="D1277" i="3" s="1"/>
  <c r="N1276" i="3" a="1"/>
  <c r="N1276" i="3" s="1"/>
  <c r="M1276" i="3"/>
  <c r="L1276" i="3"/>
  <c r="K1276" i="3"/>
  <c r="G1276" i="3"/>
  <c r="C1276" i="3"/>
  <c r="D1276" i="3" s="1"/>
  <c r="N1275" i="3" a="1"/>
  <c r="N1275" i="3" s="1"/>
  <c r="M1275" i="3"/>
  <c r="L1275" i="3"/>
  <c r="K1275" i="3"/>
  <c r="G1275" i="3"/>
  <c r="C1275" i="3"/>
  <c r="D1275" i="3" s="1"/>
  <c r="N1274" i="3" a="1"/>
  <c r="N1274" i="3" s="1"/>
  <c r="M1274" i="3"/>
  <c r="L1274" i="3"/>
  <c r="K1274" i="3"/>
  <c r="G1274" i="3"/>
  <c r="C1274" i="3"/>
  <c r="D1274" i="3" s="1"/>
  <c r="N1273" i="3" a="1"/>
  <c r="N1273" i="3" s="1"/>
  <c r="M1273" i="3"/>
  <c r="L1273" i="3"/>
  <c r="K1273" i="3"/>
  <c r="G1273" i="3"/>
  <c r="C1273" i="3"/>
  <c r="D1273" i="3" s="1"/>
  <c r="N1272" i="3" a="1"/>
  <c r="N1272" i="3" s="1"/>
  <c r="M1272" i="3"/>
  <c r="L1272" i="3"/>
  <c r="K1272" i="3"/>
  <c r="G1272" i="3"/>
  <c r="C1272" i="3"/>
  <c r="D1272" i="3" s="1"/>
  <c r="N1271" i="3" a="1"/>
  <c r="N1271" i="3" s="1"/>
  <c r="M1271" i="3"/>
  <c r="L1271" i="3"/>
  <c r="K1271" i="3"/>
  <c r="G1271" i="3"/>
  <c r="C1271" i="3"/>
  <c r="D1271" i="3" s="1"/>
  <c r="N1270" i="3" a="1"/>
  <c r="N1270" i="3" s="1"/>
  <c r="M1270" i="3"/>
  <c r="L1270" i="3"/>
  <c r="K1270" i="3"/>
  <c r="G1270" i="3"/>
  <c r="C1270" i="3"/>
  <c r="D1270" i="3" s="1"/>
  <c r="N1269" i="3" a="1"/>
  <c r="N1269" i="3" s="1"/>
  <c r="M1269" i="3"/>
  <c r="L1269" i="3"/>
  <c r="K1269" i="3"/>
  <c r="G1269" i="3"/>
  <c r="C1269" i="3"/>
  <c r="D1269" i="3" s="1"/>
  <c r="N1268" i="3" a="1"/>
  <c r="N1268" i="3" s="1"/>
  <c r="M1268" i="3"/>
  <c r="L1268" i="3"/>
  <c r="K1268" i="3"/>
  <c r="G1268" i="3"/>
  <c r="C1268" i="3"/>
  <c r="D1268" i="3" s="1"/>
  <c r="N1267" i="3" a="1"/>
  <c r="N1267" i="3" s="1"/>
  <c r="M1267" i="3"/>
  <c r="L1267" i="3"/>
  <c r="K1267" i="3"/>
  <c r="G1267" i="3"/>
  <c r="C1267" i="3"/>
  <c r="D1267" i="3" s="1"/>
  <c r="N1266" i="3" a="1"/>
  <c r="N1266" i="3" s="1"/>
  <c r="M1266" i="3"/>
  <c r="L1266" i="3"/>
  <c r="K1266" i="3"/>
  <c r="G1266" i="3"/>
  <c r="C1266" i="3"/>
  <c r="D1266" i="3" s="1"/>
  <c r="N1265" i="3" a="1"/>
  <c r="N1265" i="3" s="1"/>
  <c r="M1265" i="3"/>
  <c r="L1265" i="3"/>
  <c r="K1265" i="3"/>
  <c r="G1265" i="3"/>
  <c r="C1265" i="3"/>
  <c r="D1265" i="3" s="1"/>
  <c r="N1264" i="3" a="1"/>
  <c r="N1264" i="3" s="1"/>
  <c r="M1264" i="3"/>
  <c r="L1264" i="3"/>
  <c r="K1264" i="3"/>
  <c r="G1264" i="3"/>
  <c r="C1264" i="3"/>
  <c r="D1264" i="3" s="1"/>
  <c r="N1263" i="3" a="1"/>
  <c r="N1263" i="3" s="1"/>
  <c r="M1263" i="3"/>
  <c r="L1263" i="3"/>
  <c r="K1263" i="3"/>
  <c r="G1263" i="3"/>
  <c r="C1263" i="3"/>
  <c r="D1263" i="3" s="1"/>
  <c r="N1262" i="3" a="1"/>
  <c r="N1262" i="3" s="1"/>
  <c r="M1262" i="3"/>
  <c r="L1262" i="3"/>
  <c r="K1262" i="3"/>
  <c r="G1262" i="3"/>
  <c r="C1262" i="3"/>
  <c r="D1262" i="3" s="1"/>
  <c r="N1261" i="3" a="1"/>
  <c r="N1261" i="3" s="1"/>
  <c r="M1261" i="3"/>
  <c r="L1261" i="3"/>
  <c r="K1261" i="3"/>
  <c r="G1261" i="3"/>
  <c r="C1261" i="3"/>
  <c r="D1261" i="3" s="1"/>
  <c r="N1260" i="3" a="1"/>
  <c r="N1260" i="3" s="1"/>
  <c r="M1260" i="3"/>
  <c r="L1260" i="3"/>
  <c r="K1260" i="3"/>
  <c r="G1260" i="3"/>
  <c r="C1260" i="3"/>
  <c r="D1260" i="3" s="1"/>
  <c r="N1259" i="3" a="1"/>
  <c r="N1259" i="3" s="1"/>
  <c r="M1259" i="3"/>
  <c r="L1259" i="3"/>
  <c r="K1259" i="3"/>
  <c r="G1259" i="3"/>
  <c r="C1259" i="3"/>
  <c r="D1259" i="3" s="1"/>
  <c r="N1258" i="3" a="1"/>
  <c r="N1258" i="3" s="1"/>
  <c r="M1258" i="3"/>
  <c r="L1258" i="3"/>
  <c r="K1258" i="3"/>
  <c r="G1258" i="3"/>
  <c r="C1258" i="3"/>
  <c r="D1258" i="3" s="1"/>
  <c r="N1257" i="3" a="1"/>
  <c r="N1257" i="3" s="1"/>
  <c r="M1257" i="3"/>
  <c r="L1257" i="3"/>
  <c r="K1257" i="3"/>
  <c r="G1257" i="3"/>
  <c r="C1257" i="3"/>
  <c r="D1257" i="3" s="1"/>
  <c r="N1256" i="3" a="1"/>
  <c r="N1256" i="3" s="1"/>
  <c r="M1256" i="3"/>
  <c r="L1256" i="3"/>
  <c r="K1256" i="3"/>
  <c r="G1256" i="3"/>
  <c r="C1256" i="3"/>
  <c r="D1256" i="3" s="1"/>
  <c r="N1255" i="3" a="1"/>
  <c r="N1255" i="3" s="1"/>
  <c r="M1255" i="3"/>
  <c r="L1255" i="3"/>
  <c r="K1255" i="3"/>
  <c r="G1255" i="3"/>
  <c r="C1255" i="3"/>
  <c r="D1255" i="3" s="1"/>
  <c r="N1254" i="3" a="1"/>
  <c r="N1254" i="3" s="1"/>
  <c r="M1254" i="3"/>
  <c r="L1254" i="3"/>
  <c r="K1254" i="3"/>
  <c r="G1254" i="3"/>
  <c r="C1254" i="3"/>
  <c r="D1254" i="3" s="1"/>
  <c r="N1253" i="3" a="1"/>
  <c r="N1253" i="3" s="1"/>
  <c r="M1253" i="3"/>
  <c r="L1253" i="3"/>
  <c r="K1253" i="3"/>
  <c r="G1253" i="3"/>
  <c r="C1253" i="3"/>
  <c r="D1253" i="3" s="1"/>
  <c r="N1252" i="3" a="1"/>
  <c r="N1252" i="3" s="1"/>
  <c r="M1252" i="3"/>
  <c r="L1252" i="3"/>
  <c r="K1252" i="3"/>
  <c r="G1252" i="3"/>
  <c r="C1252" i="3"/>
  <c r="D1252" i="3" s="1"/>
  <c r="N1251" i="3" a="1"/>
  <c r="N1251" i="3" s="1"/>
  <c r="M1251" i="3"/>
  <c r="L1251" i="3"/>
  <c r="K1251" i="3"/>
  <c r="G1251" i="3"/>
  <c r="C1251" i="3"/>
  <c r="D1251" i="3" s="1"/>
  <c r="N1250" i="3" a="1"/>
  <c r="N1250" i="3" s="1"/>
  <c r="M1250" i="3"/>
  <c r="L1250" i="3"/>
  <c r="K1250" i="3"/>
  <c r="G1250" i="3"/>
  <c r="C1250" i="3"/>
  <c r="D1250" i="3" s="1"/>
  <c r="N1249" i="3" a="1"/>
  <c r="N1249" i="3" s="1"/>
  <c r="M1249" i="3"/>
  <c r="L1249" i="3"/>
  <c r="K1249" i="3"/>
  <c r="G1249" i="3"/>
  <c r="C1249" i="3"/>
  <c r="D1249" i="3" s="1"/>
  <c r="N1248" i="3" a="1"/>
  <c r="N1248" i="3" s="1"/>
  <c r="M1248" i="3"/>
  <c r="L1248" i="3"/>
  <c r="K1248" i="3"/>
  <c r="G1248" i="3"/>
  <c r="C1248" i="3"/>
  <c r="D1248" i="3" s="1"/>
  <c r="N1247" i="3" a="1"/>
  <c r="N1247" i="3" s="1"/>
  <c r="M1247" i="3"/>
  <c r="L1247" i="3"/>
  <c r="K1247" i="3"/>
  <c r="G1247" i="3"/>
  <c r="C1247" i="3"/>
  <c r="D1247" i="3" s="1"/>
  <c r="N1246" i="3" a="1"/>
  <c r="N1246" i="3" s="1"/>
  <c r="M1246" i="3"/>
  <c r="L1246" i="3"/>
  <c r="K1246" i="3"/>
  <c r="G1246" i="3"/>
  <c r="C1246" i="3"/>
  <c r="D1246" i="3" s="1"/>
  <c r="N1245" i="3" a="1"/>
  <c r="N1245" i="3" s="1"/>
  <c r="M1245" i="3"/>
  <c r="L1245" i="3"/>
  <c r="K1245" i="3"/>
  <c r="G1245" i="3"/>
  <c r="C1245" i="3"/>
  <c r="D1245" i="3" s="1"/>
  <c r="N1244" i="3" a="1"/>
  <c r="N1244" i="3" s="1"/>
  <c r="M1244" i="3"/>
  <c r="L1244" i="3"/>
  <c r="K1244" i="3"/>
  <c r="G1244" i="3"/>
  <c r="C1244" i="3"/>
  <c r="D1244" i="3" s="1"/>
  <c r="N1243" i="3" a="1"/>
  <c r="N1243" i="3" s="1"/>
  <c r="M1243" i="3"/>
  <c r="L1243" i="3"/>
  <c r="K1243" i="3"/>
  <c r="G1243" i="3"/>
  <c r="C1243" i="3"/>
  <c r="D1243" i="3" s="1"/>
  <c r="N1242" i="3" a="1"/>
  <c r="N1242" i="3" s="1"/>
  <c r="M1242" i="3"/>
  <c r="L1242" i="3"/>
  <c r="K1242" i="3"/>
  <c r="G1242" i="3"/>
  <c r="C1242" i="3"/>
  <c r="D1242" i="3" s="1"/>
  <c r="N1241" i="3" a="1"/>
  <c r="N1241" i="3" s="1"/>
  <c r="M1241" i="3"/>
  <c r="L1241" i="3"/>
  <c r="K1241" i="3"/>
  <c r="G1241" i="3"/>
  <c r="C1241" i="3"/>
  <c r="D1241" i="3" s="1"/>
  <c r="N1240" i="3" a="1"/>
  <c r="N1240" i="3" s="1"/>
  <c r="M1240" i="3"/>
  <c r="L1240" i="3"/>
  <c r="K1240" i="3"/>
  <c r="G1240" i="3"/>
  <c r="C1240" i="3"/>
  <c r="D1240" i="3" s="1"/>
  <c r="N1239" i="3" a="1"/>
  <c r="N1239" i="3" s="1"/>
  <c r="M1239" i="3"/>
  <c r="L1239" i="3"/>
  <c r="K1239" i="3"/>
  <c r="G1239" i="3"/>
  <c r="C1239" i="3"/>
  <c r="D1239" i="3" s="1"/>
  <c r="N1238" i="3" a="1"/>
  <c r="N1238" i="3" s="1"/>
  <c r="M1238" i="3"/>
  <c r="L1238" i="3"/>
  <c r="K1238" i="3"/>
  <c r="G1238" i="3"/>
  <c r="C1238" i="3"/>
  <c r="D1238" i="3" s="1"/>
  <c r="N1237" i="3" a="1"/>
  <c r="N1237" i="3" s="1"/>
  <c r="M1237" i="3"/>
  <c r="L1237" i="3"/>
  <c r="K1237" i="3"/>
  <c r="G1237" i="3"/>
  <c r="C1237" i="3"/>
  <c r="D1237" i="3" s="1"/>
  <c r="N1236" i="3" a="1"/>
  <c r="N1236" i="3" s="1"/>
  <c r="M1236" i="3"/>
  <c r="L1236" i="3"/>
  <c r="K1236" i="3"/>
  <c r="G1236" i="3"/>
  <c r="C1236" i="3"/>
  <c r="D1236" i="3" s="1"/>
  <c r="N1235" i="3" a="1"/>
  <c r="N1235" i="3" s="1"/>
  <c r="M1235" i="3"/>
  <c r="L1235" i="3"/>
  <c r="K1235" i="3"/>
  <c r="G1235" i="3"/>
  <c r="C1235" i="3"/>
  <c r="D1235" i="3" s="1"/>
  <c r="N1234" i="3" a="1"/>
  <c r="N1234" i="3" s="1"/>
  <c r="M1234" i="3"/>
  <c r="L1234" i="3"/>
  <c r="K1234" i="3"/>
  <c r="G1234" i="3"/>
  <c r="C1234" i="3"/>
  <c r="D1234" i="3" s="1"/>
  <c r="N1233" i="3" a="1"/>
  <c r="N1233" i="3" s="1"/>
  <c r="M1233" i="3"/>
  <c r="L1233" i="3"/>
  <c r="K1233" i="3"/>
  <c r="G1233" i="3"/>
  <c r="C1233" i="3"/>
  <c r="D1233" i="3" s="1"/>
  <c r="N1232" i="3" a="1"/>
  <c r="N1232" i="3" s="1"/>
  <c r="M1232" i="3"/>
  <c r="L1232" i="3"/>
  <c r="K1232" i="3"/>
  <c r="G1232" i="3"/>
  <c r="C1232" i="3"/>
  <c r="D1232" i="3" s="1"/>
  <c r="N1231" i="3" a="1"/>
  <c r="N1231" i="3" s="1"/>
  <c r="M1231" i="3"/>
  <c r="L1231" i="3"/>
  <c r="K1231" i="3"/>
  <c r="G1231" i="3"/>
  <c r="C1231" i="3"/>
  <c r="D1231" i="3" s="1"/>
  <c r="N1230" i="3" a="1"/>
  <c r="N1230" i="3" s="1"/>
  <c r="M1230" i="3"/>
  <c r="L1230" i="3"/>
  <c r="K1230" i="3"/>
  <c r="G1230" i="3"/>
  <c r="C1230" i="3"/>
  <c r="D1230" i="3" s="1"/>
  <c r="N1229" i="3" a="1"/>
  <c r="N1229" i="3" s="1"/>
  <c r="M1229" i="3"/>
  <c r="L1229" i="3"/>
  <c r="K1229" i="3"/>
  <c r="G1229" i="3"/>
  <c r="C1229" i="3"/>
  <c r="D1229" i="3" s="1"/>
  <c r="N1228" i="3" a="1"/>
  <c r="N1228" i="3" s="1"/>
  <c r="M1228" i="3"/>
  <c r="L1228" i="3"/>
  <c r="K1228" i="3"/>
  <c r="G1228" i="3"/>
  <c r="C1228" i="3"/>
  <c r="D1228" i="3" s="1"/>
  <c r="N1227" i="3" a="1"/>
  <c r="N1227" i="3" s="1"/>
  <c r="M1227" i="3"/>
  <c r="L1227" i="3"/>
  <c r="K1227" i="3"/>
  <c r="G1227" i="3"/>
  <c r="C1227" i="3"/>
  <c r="D1227" i="3" s="1"/>
  <c r="N1226" i="3" a="1"/>
  <c r="N1226" i="3" s="1"/>
  <c r="M1226" i="3"/>
  <c r="L1226" i="3"/>
  <c r="K1226" i="3"/>
  <c r="G1226" i="3"/>
  <c r="C1226" i="3"/>
  <c r="D1226" i="3" s="1"/>
  <c r="N1225" i="3" a="1"/>
  <c r="N1225" i="3" s="1"/>
  <c r="M1225" i="3"/>
  <c r="L1225" i="3"/>
  <c r="K1225" i="3"/>
  <c r="G1225" i="3"/>
  <c r="C1225" i="3"/>
  <c r="D1225" i="3" s="1"/>
  <c r="N1224" i="3" a="1"/>
  <c r="N1224" i="3" s="1"/>
  <c r="M1224" i="3"/>
  <c r="L1224" i="3"/>
  <c r="K1224" i="3"/>
  <c r="G1224" i="3"/>
  <c r="C1224" i="3"/>
  <c r="D1224" i="3" s="1"/>
  <c r="N1223" i="3" a="1"/>
  <c r="N1223" i="3" s="1"/>
  <c r="M1223" i="3"/>
  <c r="L1223" i="3"/>
  <c r="K1223" i="3"/>
  <c r="G1223" i="3"/>
  <c r="C1223" i="3"/>
  <c r="D1223" i="3" s="1"/>
  <c r="N1222" i="3" a="1"/>
  <c r="N1222" i="3" s="1"/>
  <c r="M1222" i="3"/>
  <c r="L1222" i="3"/>
  <c r="K1222" i="3"/>
  <c r="G1222" i="3"/>
  <c r="C1222" i="3"/>
  <c r="D1222" i="3" s="1"/>
  <c r="N1221" i="3" a="1"/>
  <c r="N1221" i="3" s="1"/>
  <c r="M1221" i="3"/>
  <c r="L1221" i="3"/>
  <c r="K1221" i="3"/>
  <c r="G1221" i="3"/>
  <c r="C1221" i="3"/>
  <c r="D1221" i="3" s="1"/>
  <c r="N1220" i="3" a="1"/>
  <c r="N1220" i="3" s="1"/>
  <c r="M1220" i="3"/>
  <c r="L1220" i="3"/>
  <c r="K1220" i="3"/>
  <c r="G1220" i="3"/>
  <c r="C1220" i="3"/>
  <c r="D1220" i="3" s="1"/>
  <c r="N1219" i="3" a="1"/>
  <c r="N1219" i="3" s="1"/>
  <c r="M1219" i="3"/>
  <c r="L1219" i="3"/>
  <c r="K1219" i="3"/>
  <c r="G1219" i="3"/>
  <c r="C1219" i="3"/>
  <c r="D1219" i="3" s="1"/>
  <c r="N1218" i="3" a="1"/>
  <c r="N1218" i="3" s="1"/>
  <c r="M1218" i="3"/>
  <c r="L1218" i="3"/>
  <c r="K1218" i="3"/>
  <c r="G1218" i="3"/>
  <c r="C1218" i="3"/>
  <c r="D1218" i="3" s="1"/>
  <c r="N1217" i="3" a="1"/>
  <c r="N1217" i="3" s="1"/>
  <c r="M1217" i="3"/>
  <c r="L1217" i="3"/>
  <c r="K1217" i="3"/>
  <c r="G1217" i="3"/>
  <c r="C1217" i="3"/>
  <c r="D1217" i="3" s="1"/>
  <c r="N1216" i="3" a="1"/>
  <c r="N1216" i="3" s="1"/>
  <c r="M1216" i="3"/>
  <c r="L1216" i="3"/>
  <c r="K1216" i="3"/>
  <c r="G1216" i="3"/>
  <c r="C1216" i="3"/>
  <c r="D1216" i="3" s="1"/>
  <c r="N1215" i="3" a="1"/>
  <c r="N1215" i="3" s="1"/>
  <c r="M1215" i="3"/>
  <c r="L1215" i="3"/>
  <c r="K1215" i="3"/>
  <c r="G1215" i="3"/>
  <c r="C1215" i="3"/>
  <c r="D1215" i="3" s="1"/>
  <c r="N1214" i="3" a="1"/>
  <c r="N1214" i="3" s="1"/>
  <c r="M1214" i="3"/>
  <c r="L1214" i="3"/>
  <c r="K1214" i="3"/>
  <c r="G1214" i="3"/>
  <c r="C1214" i="3"/>
  <c r="D1214" i="3" s="1"/>
  <c r="N1213" i="3" a="1"/>
  <c r="N1213" i="3" s="1"/>
  <c r="M1213" i="3"/>
  <c r="L1213" i="3"/>
  <c r="K1213" i="3"/>
  <c r="G1213" i="3"/>
  <c r="C1213" i="3"/>
  <c r="D1213" i="3" s="1"/>
  <c r="N1212" i="3" a="1"/>
  <c r="N1212" i="3" s="1"/>
  <c r="M1212" i="3"/>
  <c r="L1212" i="3"/>
  <c r="K1212" i="3"/>
  <c r="G1212" i="3"/>
  <c r="C1212" i="3"/>
  <c r="D1212" i="3" s="1"/>
  <c r="N1211" i="3" a="1"/>
  <c r="N1211" i="3" s="1"/>
  <c r="M1211" i="3"/>
  <c r="L1211" i="3"/>
  <c r="K1211" i="3"/>
  <c r="G1211" i="3"/>
  <c r="C1211" i="3"/>
  <c r="D1211" i="3" s="1"/>
  <c r="N1210" i="3" a="1"/>
  <c r="N1210" i="3" s="1"/>
  <c r="M1210" i="3"/>
  <c r="L1210" i="3"/>
  <c r="K1210" i="3"/>
  <c r="G1210" i="3"/>
  <c r="C1210" i="3"/>
  <c r="D1210" i="3" s="1"/>
  <c r="N1209" i="3" a="1"/>
  <c r="N1209" i="3" s="1"/>
  <c r="M1209" i="3"/>
  <c r="L1209" i="3"/>
  <c r="K1209" i="3"/>
  <c r="G1209" i="3"/>
  <c r="C1209" i="3"/>
  <c r="D1209" i="3" s="1"/>
  <c r="N1208" i="3" a="1"/>
  <c r="N1208" i="3" s="1"/>
  <c r="M1208" i="3"/>
  <c r="L1208" i="3"/>
  <c r="K1208" i="3"/>
  <c r="G1208" i="3"/>
  <c r="C1208" i="3"/>
  <c r="D1208" i="3" s="1"/>
  <c r="N1207" i="3" a="1"/>
  <c r="N1207" i="3" s="1"/>
  <c r="M1207" i="3"/>
  <c r="L1207" i="3"/>
  <c r="K1207" i="3"/>
  <c r="G1207" i="3"/>
  <c r="C1207" i="3"/>
  <c r="D1207" i="3" s="1"/>
  <c r="N1206" i="3" a="1"/>
  <c r="N1206" i="3" s="1"/>
  <c r="M1206" i="3"/>
  <c r="L1206" i="3"/>
  <c r="K1206" i="3"/>
  <c r="G1206" i="3"/>
  <c r="C1206" i="3"/>
  <c r="D1206" i="3" s="1"/>
  <c r="N1205" i="3" a="1"/>
  <c r="N1205" i="3" s="1"/>
  <c r="M1205" i="3"/>
  <c r="L1205" i="3"/>
  <c r="K1205" i="3"/>
  <c r="G1205" i="3"/>
  <c r="C1205" i="3"/>
  <c r="D1205" i="3" s="1"/>
  <c r="N1204" i="3" a="1"/>
  <c r="N1204" i="3" s="1"/>
  <c r="M1204" i="3"/>
  <c r="L1204" i="3"/>
  <c r="K1204" i="3"/>
  <c r="G1204" i="3"/>
  <c r="C1204" i="3"/>
  <c r="D1204" i="3" s="1"/>
  <c r="N1203" i="3" a="1"/>
  <c r="N1203" i="3" s="1"/>
  <c r="M1203" i="3"/>
  <c r="L1203" i="3"/>
  <c r="K1203" i="3"/>
  <c r="G1203" i="3"/>
  <c r="C1203" i="3"/>
  <c r="D1203" i="3" s="1"/>
  <c r="N1202" i="3" a="1"/>
  <c r="N1202" i="3" s="1"/>
  <c r="M1202" i="3"/>
  <c r="L1202" i="3"/>
  <c r="K1202" i="3"/>
  <c r="G1202" i="3"/>
  <c r="C1202" i="3"/>
  <c r="D1202" i="3" s="1"/>
  <c r="N1201" i="3" a="1"/>
  <c r="N1201" i="3" s="1"/>
  <c r="M1201" i="3"/>
  <c r="L1201" i="3"/>
  <c r="K1201" i="3"/>
  <c r="G1201" i="3"/>
  <c r="C1201" i="3"/>
  <c r="D1201" i="3" s="1"/>
  <c r="N1200" i="3" a="1"/>
  <c r="N1200" i="3" s="1"/>
  <c r="M1200" i="3"/>
  <c r="L1200" i="3"/>
  <c r="K1200" i="3"/>
  <c r="G1200" i="3"/>
  <c r="C1200" i="3"/>
  <c r="D1200" i="3" s="1"/>
  <c r="N1199" i="3" a="1"/>
  <c r="N1199" i="3" s="1"/>
  <c r="M1199" i="3"/>
  <c r="L1199" i="3"/>
  <c r="K1199" i="3"/>
  <c r="G1199" i="3"/>
  <c r="C1199" i="3"/>
  <c r="D1199" i="3" s="1"/>
  <c r="N1198" i="3" a="1"/>
  <c r="N1198" i="3" s="1"/>
  <c r="M1198" i="3"/>
  <c r="L1198" i="3"/>
  <c r="K1198" i="3"/>
  <c r="G1198" i="3"/>
  <c r="C1198" i="3"/>
  <c r="D1198" i="3" s="1"/>
  <c r="N1197" i="3" a="1"/>
  <c r="N1197" i="3" s="1"/>
  <c r="M1197" i="3"/>
  <c r="L1197" i="3"/>
  <c r="K1197" i="3"/>
  <c r="G1197" i="3"/>
  <c r="C1197" i="3"/>
  <c r="D1197" i="3" s="1"/>
  <c r="N1196" i="3" a="1"/>
  <c r="N1196" i="3" s="1"/>
  <c r="M1196" i="3"/>
  <c r="L1196" i="3"/>
  <c r="K1196" i="3"/>
  <c r="G1196" i="3"/>
  <c r="C1196" i="3"/>
  <c r="D1196" i="3" s="1"/>
  <c r="N1195" i="3" a="1"/>
  <c r="N1195" i="3" s="1"/>
  <c r="M1195" i="3"/>
  <c r="L1195" i="3"/>
  <c r="K1195" i="3"/>
  <c r="G1195" i="3"/>
  <c r="C1195" i="3"/>
  <c r="D1195" i="3" s="1"/>
  <c r="N1194" i="3" a="1"/>
  <c r="N1194" i="3" s="1"/>
  <c r="M1194" i="3"/>
  <c r="L1194" i="3"/>
  <c r="K1194" i="3"/>
  <c r="G1194" i="3"/>
  <c r="C1194" i="3"/>
  <c r="D1194" i="3" s="1"/>
  <c r="N1193" i="3" a="1"/>
  <c r="N1193" i="3" s="1"/>
  <c r="M1193" i="3"/>
  <c r="L1193" i="3"/>
  <c r="K1193" i="3"/>
  <c r="G1193" i="3"/>
  <c r="C1193" i="3"/>
  <c r="D1193" i="3" s="1"/>
  <c r="N1192" i="3" a="1"/>
  <c r="N1192" i="3" s="1"/>
  <c r="M1192" i="3"/>
  <c r="L1192" i="3"/>
  <c r="K1192" i="3"/>
  <c r="G1192" i="3"/>
  <c r="C1192" i="3"/>
  <c r="D1192" i="3" s="1"/>
  <c r="N1191" i="3" a="1"/>
  <c r="N1191" i="3" s="1"/>
  <c r="M1191" i="3"/>
  <c r="L1191" i="3"/>
  <c r="K1191" i="3"/>
  <c r="G1191" i="3"/>
  <c r="C1191" i="3"/>
  <c r="D1191" i="3" s="1"/>
  <c r="N1190" i="3" a="1"/>
  <c r="N1190" i="3" s="1"/>
  <c r="M1190" i="3"/>
  <c r="L1190" i="3"/>
  <c r="K1190" i="3"/>
  <c r="G1190" i="3"/>
  <c r="C1190" i="3"/>
  <c r="D1190" i="3" s="1"/>
  <c r="N1189" i="3" a="1"/>
  <c r="N1189" i="3" s="1"/>
  <c r="M1189" i="3"/>
  <c r="L1189" i="3"/>
  <c r="K1189" i="3"/>
  <c r="G1189" i="3"/>
  <c r="C1189" i="3"/>
  <c r="D1189" i="3" s="1"/>
  <c r="N1188" i="3" a="1"/>
  <c r="N1188" i="3" s="1"/>
  <c r="M1188" i="3"/>
  <c r="L1188" i="3"/>
  <c r="K1188" i="3"/>
  <c r="G1188" i="3"/>
  <c r="C1188" i="3"/>
  <c r="D1188" i="3" s="1"/>
  <c r="N1187" i="3" a="1"/>
  <c r="N1187" i="3" s="1"/>
  <c r="M1187" i="3"/>
  <c r="L1187" i="3"/>
  <c r="K1187" i="3"/>
  <c r="G1187" i="3"/>
  <c r="C1187" i="3"/>
  <c r="D1187" i="3" s="1"/>
  <c r="N1186" i="3" a="1"/>
  <c r="N1186" i="3" s="1"/>
  <c r="M1186" i="3"/>
  <c r="L1186" i="3"/>
  <c r="K1186" i="3"/>
  <c r="G1186" i="3"/>
  <c r="C1186" i="3"/>
  <c r="D1186" i="3" s="1"/>
  <c r="N1185" i="3" a="1"/>
  <c r="N1185" i="3" s="1"/>
  <c r="M1185" i="3"/>
  <c r="L1185" i="3"/>
  <c r="K1185" i="3"/>
  <c r="G1185" i="3"/>
  <c r="C1185" i="3"/>
  <c r="D1185" i="3" s="1"/>
  <c r="N1184" i="3" a="1"/>
  <c r="N1184" i="3" s="1"/>
  <c r="M1184" i="3"/>
  <c r="L1184" i="3"/>
  <c r="K1184" i="3"/>
  <c r="G1184" i="3"/>
  <c r="C1184" i="3"/>
  <c r="D1184" i="3" s="1"/>
  <c r="N1183" i="3" a="1"/>
  <c r="N1183" i="3" s="1"/>
  <c r="M1183" i="3"/>
  <c r="L1183" i="3"/>
  <c r="K1183" i="3"/>
  <c r="G1183" i="3"/>
  <c r="C1183" i="3"/>
  <c r="D1183" i="3" s="1"/>
  <c r="N1182" i="3" a="1"/>
  <c r="N1182" i="3" s="1"/>
  <c r="M1182" i="3"/>
  <c r="L1182" i="3"/>
  <c r="K1182" i="3"/>
  <c r="G1182" i="3"/>
  <c r="C1182" i="3"/>
  <c r="D1182" i="3" s="1"/>
  <c r="N1181" i="3" a="1"/>
  <c r="N1181" i="3" s="1"/>
  <c r="M1181" i="3"/>
  <c r="L1181" i="3"/>
  <c r="K1181" i="3"/>
  <c r="G1181" i="3"/>
  <c r="C1181" i="3"/>
  <c r="D1181" i="3" s="1"/>
  <c r="N1180" i="3" a="1"/>
  <c r="N1180" i="3" s="1"/>
  <c r="M1180" i="3"/>
  <c r="L1180" i="3"/>
  <c r="K1180" i="3"/>
  <c r="G1180" i="3"/>
  <c r="C1180" i="3"/>
  <c r="D1180" i="3" s="1"/>
  <c r="N1179" i="3" a="1"/>
  <c r="N1179" i="3" s="1"/>
  <c r="M1179" i="3"/>
  <c r="L1179" i="3"/>
  <c r="K1179" i="3"/>
  <c r="G1179" i="3"/>
  <c r="C1179" i="3"/>
  <c r="D1179" i="3" s="1"/>
  <c r="N1178" i="3" a="1"/>
  <c r="N1178" i="3" s="1"/>
  <c r="M1178" i="3"/>
  <c r="L1178" i="3"/>
  <c r="K1178" i="3"/>
  <c r="G1178" i="3"/>
  <c r="C1178" i="3"/>
  <c r="D1178" i="3" s="1"/>
  <c r="N1177" i="3" a="1"/>
  <c r="N1177" i="3" s="1"/>
  <c r="M1177" i="3"/>
  <c r="L1177" i="3"/>
  <c r="K1177" i="3"/>
  <c r="G1177" i="3"/>
  <c r="C1177" i="3"/>
  <c r="D1177" i="3" s="1"/>
  <c r="N1176" i="3" a="1"/>
  <c r="N1176" i="3" s="1"/>
  <c r="M1176" i="3"/>
  <c r="L1176" i="3"/>
  <c r="K1176" i="3"/>
  <c r="G1176" i="3"/>
  <c r="D1176" i="3"/>
  <c r="C1176" i="3"/>
  <c r="N1175" i="3" a="1"/>
  <c r="N1175" i="3" s="1"/>
  <c r="M1175" i="3"/>
  <c r="L1175" i="3"/>
  <c r="K1175" i="3"/>
  <c r="G1175" i="3"/>
  <c r="C1175" i="3"/>
  <c r="D1175" i="3" s="1"/>
  <c r="N1174" i="3" a="1"/>
  <c r="N1174" i="3" s="1"/>
  <c r="M1174" i="3"/>
  <c r="L1174" i="3"/>
  <c r="K1174" i="3"/>
  <c r="G1174" i="3"/>
  <c r="C1174" i="3"/>
  <c r="D1174" i="3" s="1"/>
  <c r="N1173" i="3" a="1"/>
  <c r="N1173" i="3" s="1"/>
  <c r="M1173" i="3"/>
  <c r="L1173" i="3"/>
  <c r="K1173" i="3"/>
  <c r="G1173" i="3"/>
  <c r="C1173" i="3"/>
  <c r="D1173" i="3" s="1"/>
  <c r="N1172" i="3" a="1"/>
  <c r="N1172" i="3" s="1"/>
  <c r="M1172" i="3"/>
  <c r="L1172" i="3"/>
  <c r="K1172" i="3"/>
  <c r="G1172" i="3"/>
  <c r="C1172" i="3"/>
  <c r="D1172" i="3" s="1"/>
  <c r="N1171" i="3" a="1"/>
  <c r="N1171" i="3" s="1"/>
  <c r="M1171" i="3"/>
  <c r="L1171" i="3"/>
  <c r="K1171" i="3"/>
  <c r="G1171" i="3"/>
  <c r="C1171" i="3"/>
  <c r="D1171" i="3" s="1"/>
  <c r="N1170" i="3" a="1"/>
  <c r="N1170" i="3" s="1"/>
  <c r="M1170" i="3"/>
  <c r="L1170" i="3"/>
  <c r="K1170" i="3"/>
  <c r="G1170" i="3"/>
  <c r="C1170" i="3"/>
  <c r="D1170" i="3" s="1"/>
  <c r="N1169" i="3" a="1"/>
  <c r="N1169" i="3" s="1"/>
  <c r="M1169" i="3"/>
  <c r="L1169" i="3"/>
  <c r="K1169" i="3"/>
  <c r="G1169" i="3"/>
  <c r="C1169" i="3"/>
  <c r="D1169" i="3" s="1"/>
  <c r="N1168" i="3" a="1"/>
  <c r="N1168" i="3" s="1"/>
  <c r="M1168" i="3"/>
  <c r="L1168" i="3"/>
  <c r="K1168" i="3"/>
  <c r="G1168" i="3"/>
  <c r="C1168" i="3"/>
  <c r="D1168" i="3" s="1"/>
  <c r="N1167" i="3" a="1"/>
  <c r="N1167" i="3" s="1"/>
  <c r="M1167" i="3"/>
  <c r="L1167" i="3"/>
  <c r="K1167" i="3"/>
  <c r="G1167" i="3"/>
  <c r="C1167" i="3"/>
  <c r="D1167" i="3" s="1"/>
  <c r="N1166" i="3" a="1"/>
  <c r="N1166" i="3" s="1"/>
  <c r="M1166" i="3"/>
  <c r="L1166" i="3"/>
  <c r="K1166" i="3"/>
  <c r="G1166" i="3"/>
  <c r="C1166" i="3"/>
  <c r="D1166" i="3" s="1"/>
  <c r="N1165" i="3" a="1"/>
  <c r="N1165" i="3" s="1"/>
  <c r="M1165" i="3"/>
  <c r="L1165" i="3"/>
  <c r="K1165" i="3"/>
  <c r="G1165" i="3"/>
  <c r="C1165" i="3"/>
  <c r="D1165" i="3" s="1"/>
  <c r="N1164" i="3" a="1"/>
  <c r="N1164" i="3" s="1"/>
  <c r="M1164" i="3"/>
  <c r="L1164" i="3"/>
  <c r="K1164" i="3"/>
  <c r="G1164" i="3"/>
  <c r="C1164" i="3"/>
  <c r="D1164" i="3" s="1"/>
  <c r="N1163" i="3" a="1"/>
  <c r="N1163" i="3" s="1"/>
  <c r="M1163" i="3"/>
  <c r="L1163" i="3"/>
  <c r="K1163" i="3"/>
  <c r="G1163" i="3"/>
  <c r="C1163" i="3"/>
  <c r="D1163" i="3" s="1"/>
  <c r="N1162" i="3" a="1"/>
  <c r="N1162" i="3" s="1"/>
  <c r="M1162" i="3"/>
  <c r="L1162" i="3"/>
  <c r="K1162" i="3"/>
  <c r="G1162" i="3"/>
  <c r="C1162" i="3"/>
  <c r="D1162" i="3" s="1"/>
  <c r="N1161" i="3" a="1"/>
  <c r="N1161" i="3" s="1"/>
  <c r="M1161" i="3"/>
  <c r="L1161" i="3"/>
  <c r="K1161" i="3"/>
  <c r="G1161" i="3"/>
  <c r="C1161" i="3"/>
  <c r="D1161" i="3" s="1"/>
  <c r="N1160" i="3" a="1"/>
  <c r="N1160" i="3" s="1"/>
  <c r="M1160" i="3"/>
  <c r="L1160" i="3"/>
  <c r="K1160" i="3"/>
  <c r="G1160" i="3"/>
  <c r="C1160" i="3"/>
  <c r="D1160" i="3" s="1"/>
  <c r="N1159" i="3" a="1"/>
  <c r="N1159" i="3" s="1"/>
  <c r="M1159" i="3"/>
  <c r="L1159" i="3"/>
  <c r="K1159" i="3"/>
  <c r="G1159" i="3"/>
  <c r="C1159" i="3"/>
  <c r="D1159" i="3" s="1"/>
  <c r="N1158" i="3" a="1"/>
  <c r="N1158" i="3" s="1"/>
  <c r="M1158" i="3"/>
  <c r="L1158" i="3"/>
  <c r="K1158" i="3"/>
  <c r="G1158" i="3"/>
  <c r="C1158" i="3"/>
  <c r="D1158" i="3" s="1"/>
  <c r="N1157" i="3" a="1"/>
  <c r="N1157" i="3" s="1"/>
  <c r="M1157" i="3"/>
  <c r="L1157" i="3"/>
  <c r="K1157" i="3"/>
  <c r="G1157" i="3"/>
  <c r="C1157" i="3"/>
  <c r="D1157" i="3" s="1"/>
  <c r="N1156" i="3" a="1"/>
  <c r="N1156" i="3" s="1"/>
  <c r="M1156" i="3"/>
  <c r="L1156" i="3"/>
  <c r="K1156" i="3"/>
  <c r="G1156" i="3"/>
  <c r="C1156" i="3"/>
  <c r="D1156" i="3" s="1"/>
  <c r="N1155" i="3" a="1"/>
  <c r="N1155" i="3" s="1"/>
  <c r="M1155" i="3"/>
  <c r="L1155" i="3"/>
  <c r="K1155" i="3"/>
  <c r="G1155" i="3"/>
  <c r="C1155" i="3"/>
  <c r="D1155" i="3" s="1"/>
  <c r="N1154" i="3" a="1"/>
  <c r="N1154" i="3" s="1"/>
  <c r="M1154" i="3"/>
  <c r="L1154" i="3"/>
  <c r="K1154" i="3"/>
  <c r="G1154" i="3"/>
  <c r="C1154" i="3"/>
  <c r="D1154" i="3" s="1"/>
  <c r="N1153" i="3" a="1"/>
  <c r="N1153" i="3" s="1"/>
  <c r="M1153" i="3"/>
  <c r="L1153" i="3"/>
  <c r="K1153" i="3"/>
  <c r="G1153" i="3"/>
  <c r="C1153" i="3"/>
  <c r="D1153" i="3" s="1"/>
  <c r="N1152" i="3" a="1"/>
  <c r="N1152" i="3" s="1"/>
  <c r="M1152" i="3"/>
  <c r="L1152" i="3"/>
  <c r="K1152" i="3"/>
  <c r="G1152" i="3"/>
  <c r="C1152" i="3"/>
  <c r="D1152" i="3" s="1"/>
  <c r="N1151" i="3" a="1"/>
  <c r="N1151" i="3" s="1"/>
  <c r="M1151" i="3"/>
  <c r="L1151" i="3"/>
  <c r="K1151" i="3"/>
  <c r="G1151" i="3"/>
  <c r="C1151" i="3"/>
  <c r="D1151" i="3" s="1"/>
  <c r="N1150" i="3" a="1"/>
  <c r="N1150" i="3" s="1"/>
  <c r="M1150" i="3"/>
  <c r="L1150" i="3"/>
  <c r="K1150" i="3"/>
  <c r="G1150" i="3"/>
  <c r="C1150" i="3"/>
  <c r="D1150" i="3" s="1"/>
  <c r="N1149" i="3" a="1"/>
  <c r="N1149" i="3" s="1"/>
  <c r="M1149" i="3"/>
  <c r="L1149" i="3"/>
  <c r="K1149" i="3"/>
  <c r="G1149" i="3"/>
  <c r="C1149" i="3"/>
  <c r="D1149" i="3" s="1"/>
  <c r="N1148" i="3" a="1"/>
  <c r="N1148" i="3" s="1"/>
  <c r="M1148" i="3"/>
  <c r="L1148" i="3"/>
  <c r="K1148" i="3"/>
  <c r="G1148" i="3"/>
  <c r="C1148" i="3"/>
  <c r="D1148" i="3" s="1"/>
  <c r="N1147" i="3" a="1"/>
  <c r="N1147" i="3" s="1"/>
  <c r="M1147" i="3"/>
  <c r="L1147" i="3"/>
  <c r="K1147" i="3"/>
  <c r="G1147" i="3"/>
  <c r="C1147" i="3"/>
  <c r="D1147" i="3" s="1"/>
  <c r="N1146" i="3" a="1"/>
  <c r="N1146" i="3" s="1"/>
  <c r="M1146" i="3"/>
  <c r="L1146" i="3"/>
  <c r="K1146" i="3"/>
  <c r="G1146" i="3"/>
  <c r="C1146" i="3"/>
  <c r="D1146" i="3" s="1"/>
  <c r="N1145" i="3" a="1"/>
  <c r="N1145" i="3" s="1"/>
  <c r="M1145" i="3"/>
  <c r="L1145" i="3"/>
  <c r="K1145" i="3"/>
  <c r="G1145" i="3"/>
  <c r="C1145" i="3"/>
  <c r="D1145" i="3" s="1"/>
  <c r="N1144" i="3" a="1"/>
  <c r="N1144" i="3" s="1"/>
  <c r="M1144" i="3"/>
  <c r="L1144" i="3"/>
  <c r="K1144" i="3"/>
  <c r="G1144" i="3"/>
  <c r="C1144" i="3"/>
  <c r="D1144" i="3" s="1"/>
  <c r="N1143" i="3" a="1"/>
  <c r="N1143" i="3" s="1"/>
  <c r="M1143" i="3"/>
  <c r="L1143" i="3"/>
  <c r="K1143" i="3"/>
  <c r="G1143" i="3"/>
  <c r="C1143" i="3"/>
  <c r="D1143" i="3" s="1"/>
  <c r="N1142" i="3" a="1"/>
  <c r="N1142" i="3" s="1"/>
  <c r="M1142" i="3"/>
  <c r="L1142" i="3"/>
  <c r="K1142" i="3"/>
  <c r="G1142" i="3"/>
  <c r="C1142" i="3"/>
  <c r="D1142" i="3" s="1"/>
  <c r="N1141" i="3" a="1"/>
  <c r="N1141" i="3" s="1"/>
  <c r="M1141" i="3"/>
  <c r="L1141" i="3"/>
  <c r="K1141" i="3"/>
  <c r="G1141" i="3"/>
  <c r="C1141" i="3"/>
  <c r="D1141" i="3" s="1"/>
  <c r="N1140" i="3" a="1"/>
  <c r="N1140" i="3" s="1"/>
  <c r="M1140" i="3"/>
  <c r="L1140" i="3"/>
  <c r="K1140" i="3"/>
  <c r="G1140" i="3"/>
  <c r="C1140" i="3"/>
  <c r="D1140" i="3" s="1"/>
  <c r="N1139" i="3" a="1"/>
  <c r="N1139" i="3" s="1"/>
  <c r="M1139" i="3"/>
  <c r="L1139" i="3"/>
  <c r="K1139" i="3"/>
  <c r="G1139" i="3"/>
  <c r="C1139" i="3"/>
  <c r="D1139" i="3" s="1"/>
  <c r="N1138" i="3" a="1"/>
  <c r="N1138" i="3" s="1"/>
  <c r="M1138" i="3"/>
  <c r="L1138" i="3"/>
  <c r="K1138" i="3"/>
  <c r="G1138" i="3"/>
  <c r="C1138" i="3"/>
  <c r="D1138" i="3" s="1"/>
  <c r="N1137" i="3" a="1"/>
  <c r="N1137" i="3" s="1"/>
  <c r="M1137" i="3"/>
  <c r="L1137" i="3"/>
  <c r="K1137" i="3"/>
  <c r="G1137" i="3"/>
  <c r="C1137" i="3"/>
  <c r="D1137" i="3" s="1"/>
  <c r="N1136" i="3" a="1"/>
  <c r="N1136" i="3" s="1"/>
  <c r="M1136" i="3"/>
  <c r="L1136" i="3"/>
  <c r="K1136" i="3"/>
  <c r="G1136" i="3"/>
  <c r="C1136" i="3"/>
  <c r="D1136" i="3" s="1"/>
  <c r="N1135" i="3" a="1"/>
  <c r="N1135" i="3" s="1"/>
  <c r="M1135" i="3"/>
  <c r="L1135" i="3"/>
  <c r="K1135" i="3"/>
  <c r="G1135" i="3"/>
  <c r="C1135" i="3"/>
  <c r="D1135" i="3" s="1"/>
  <c r="N1134" i="3" a="1"/>
  <c r="N1134" i="3" s="1"/>
  <c r="M1134" i="3"/>
  <c r="L1134" i="3"/>
  <c r="K1134" i="3"/>
  <c r="G1134" i="3"/>
  <c r="C1134" i="3"/>
  <c r="D1134" i="3" s="1"/>
  <c r="N1133" i="3" a="1"/>
  <c r="N1133" i="3" s="1"/>
  <c r="M1133" i="3"/>
  <c r="L1133" i="3"/>
  <c r="K1133" i="3"/>
  <c r="G1133" i="3"/>
  <c r="C1133" i="3"/>
  <c r="D1133" i="3" s="1"/>
  <c r="N1132" i="3" a="1"/>
  <c r="N1132" i="3" s="1"/>
  <c r="M1132" i="3"/>
  <c r="L1132" i="3"/>
  <c r="K1132" i="3"/>
  <c r="G1132" i="3"/>
  <c r="C1132" i="3"/>
  <c r="D1132" i="3" s="1"/>
  <c r="N1131" i="3" a="1"/>
  <c r="N1131" i="3" s="1"/>
  <c r="M1131" i="3"/>
  <c r="L1131" i="3"/>
  <c r="K1131" i="3"/>
  <c r="G1131" i="3"/>
  <c r="C1131" i="3"/>
  <c r="D1131" i="3" s="1"/>
  <c r="N1130" i="3" a="1"/>
  <c r="N1130" i="3" s="1"/>
  <c r="M1130" i="3"/>
  <c r="L1130" i="3"/>
  <c r="K1130" i="3"/>
  <c r="G1130" i="3"/>
  <c r="C1130" i="3"/>
  <c r="D1130" i="3" s="1"/>
  <c r="N1129" i="3" a="1"/>
  <c r="N1129" i="3" s="1"/>
  <c r="M1129" i="3"/>
  <c r="L1129" i="3"/>
  <c r="K1129" i="3"/>
  <c r="G1129" i="3"/>
  <c r="C1129" i="3"/>
  <c r="D1129" i="3" s="1"/>
  <c r="N1128" i="3" a="1"/>
  <c r="N1128" i="3" s="1"/>
  <c r="M1128" i="3"/>
  <c r="L1128" i="3"/>
  <c r="K1128" i="3"/>
  <c r="G1128" i="3"/>
  <c r="C1128" i="3"/>
  <c r="D1128" i="3" s="1"/>
  <c r="N1127" i="3" a="1"/>
  <c r="N1127" i="3" s="1"/>
  <c r="M1127" i="3"/>
  <c r="L1127" i="3"/>
  <c r="K1127" i="3"/>
  <c r="G1127" i="3"/>
  <c r="C1127" i="3"/>
  <c r="D1127" i="3" s="1"/>
  <c r="N1126" i="3" a="1"/>
  <c r="N1126" i="3" s="1"/>
  <c r="M1126" i="3"/>
  <c r="L1126" i="3"/>
  <c r="K1126" i="3"/>
  <c r="G1126" i="3"/>
  <c r="C1126" i="3"/>
  <c r="D1126" i="3" s="1"/>
  <c r="N1125" i="3" a="1"/>
  <c r="N1125" i="3" s="1"/>
  <c r="M1125" i="3"/>
  <c r="L1125" i="3"/>
  <c r="K1125" i="3"/>
  <c r="G1125" i="3"/>
  <c r="C1125" i="3"/>
  <c r="D1125" i="3" s="1"/>
  <c r="N1124" i="3" a="1"/>
  <c r="N1124" i="3" s="1"/>
  <c r="M1124" i="3"/>
  <c r="L1124" i="3"/>
  <c r="K1124" i="3"/>
  <c r="G1124" i="3"/>
  <c r="C1124" i="3"/>
  <c r="D1124" i="3" s="1"/>
  <c r="N1123" i="3" a="1"/>
  <c r="N1123" i="3" s="1"/>
  <c r="M1123" i="3"/>
  <c r="L1123" i="3"/>
  <c r="K1123" i="3"/>
  <c r="G1123" i="3"/>
  <c r="C1123" i="3"/>
  <c r="D1123" i="3" s="1"/>
  <c r="N1122" i="3" a="1"/>
  <c r="N1122" i="3" s="1"/>
  <c r="M1122" i="3"/>
  <c r="L1122" i="3"/>
  <c r="K1122" i="3"/>
  <c r="G1122" i="3"/>
  <c r="C1122" i="3"/>
  <c r="D1122" i="3" s="1"/>
  <c r="N1121" i="3" a="1"/>
  <c r="N1121" i="3" s="1"/>
  <c r="M1121" i="3"/>
  <c r="L1121" i="3"/>
  <c r="K1121" i="3"/>
  <c r="G1121" i="3"/>
  <c r="C1121" i="3"/>
  <c r="D1121" i="3" s="1"/>
  <c r="N1120" i="3" a="1"/>
  <c r="N1120" i="3" s="1"/>
  <c r="M1120" i="3"/>
  <c r="L1120" i="3"/>
  <c r="K1120" i="3"/>
  <c r="G1120" i="3"/>
  <c r="C1120" i="3"/>
  <c r="D1120" i="3" s="1"/>
  <c r="N1119" i="3" a="1"/>
  <c r="N1119" i="3" s="1"/>
  <c r="M1119" i="3"/>
  <c r="L1119" i="3"/>
  <c r="K1119" i="3"/>
  <c r="G1119" i="3"/>
  <c r="C1119" i="3"/>
  <c r="D1119" i="3" s="1"/>
  <c r="N1118" i="3" a="1"/>
  <c r="N1118" i="3" s="1"/>
  <c r="M1118" i="3"/>
  <c r="L1118" i="3"/>
  <c r="K1118" i="3"/>
  <c r="G1118" i="3"/>
  <c r="C1118" i="3"/>
  <c r="D1118" i="3" s="1"/>
  <c r="N1117" i="3" a="1"/>
  <c r="N1117" i="3" s="1"/>
  <c r="M1117" i="3"/>
  <c r="L1117" i="3"/>
  <c r="K1117" i="3"/>
  <c r="G1117" i="3"/>
  <c r="C1117" i="3"/>
  <c r="D1117" i="3" s="1"/>
  <c r="N1116" i="3" a="1"/>
  <c r="N1116" i="3" s="1"/>
  <c r="M1116" i="3"/>
  <c r="L1116" i="3"/>
  <c r="K1116" i="3"/>
  <c r="G1116" i="3"/>
  <c r="C1116" i="3"/>
  <c r="D1116" i="3" s="1"/>
  <c r="N1115" i="3" a="1"/>
  <c r="N1115" i="3" s="1"/>
  <c r="M1115" i="3"/>
  <c r="L1115" i="3"/>
  <c r="K1115" i="3"/>
  <c r="G1115" i="3"/>
  <c r="C1115" i="3"/>
  <c r="D1115" i="3" s="1"/>
  <c r="N1114" i="3" a="1"/>
  <c r="N1114" i="3" s="1"/>
  <c r="M1114" i="3"/>
  <c r="L1114" i="3"/>
  <c r="K1114" i="3"/>
  <c r="G1114" i="3"/>
  <c r="C1114" i="3"/>
  <c r="D1114" i="3" s="1"/>
  <c r="N1113" i="3" a="1"/>
  <c r="N1113" i="3" s="1"/>
  <c r="M1113" i="3"/>
  <c r="L1113" i="3"/>
  <c r="K1113" i="3"/>
  <c r="G1113" i="3"/>
  <c r="C1113" i="3"/>
  <c r="D1113" i="3" s="1"/>
  <c r="N1112" i="3" a="1"/>
  <c r="N1112" i="3" s="1"/>
  <c r="M1112" i="3"/>
  <c r="L1112" i="3"/>
  <c r="K1112" i="3"/>
  <c r="G1112" i="3"/>
  <c r="C1112" i="3"/>
  <c r="D1112" i="3" s="1"/>
  <c r="N1111" i="3" a="1"/>
  <c r="N1111" i="3" s="1"/>
  <c r="M1111" i="3"/>
  <c r="L1111" i="3"/>
  <c r="K1111" i="3"/>
  <c r="G1111" i="3"/>
  <c r="C1111" i="3"/>
  <c r="D1111" i="3" s="1"/>
  <c r="N1110" i="3" a="1"/>
  <c r="N1110" i="3" s="1"/>
  <c r="M1110" i="3"/>
  <c r="L1110" i="3"/>
  <c r="K1110" i="3"/>
  <c r="G1110" i="3"/>
  <c r="C1110" i="3"/>
  <c r="D1110" i="3" s="1"/>
  <c r="N1109" i="3" a="1"/>
  <c r="N1109" i="3" s="1"/>
  <c r="M1109" i="3"/>
  <c r="L1109" i="3"/>
  <c r="K1109" i="3"/>
  <c r="G1109" i="3"/>
  <c r="C1109" i="3"/>
  <c r="D1109" i="3" s="1"/>
  <c r="N1108" i="3" a="1"/>
  <c r="N1108" i="3" s="1"/>
  <c r="M1108" i="3"/>
  <c r="L1108" i="3"/>
  <c r="K1108" i="3"/>
  <c r="G1108" i="3"/>
  <c r="C1108" i="3"/>
  <c r="D1108" i="3" s="1"/>
  <c r="N1107" i="3" a="1"/>
  <c r="N1107" i="3" s="1"/>
  <c r="M1107" i="3"/>
  <c r="L1107" i="3"/>
  <c r="K1107" i="3"/>
  <c r="G1107" i="3"/>
  <c r="C1107" i="3"/>
  <c r="D1107" i="3" s="1"/>
  <c r="N1106" i="3" a="1"/>
  <c r="N1106" i="3" s="1"/>
  <c r="M1106" i="3"/>
  <c r="L1106" i="3"/>
  <c r="K1106" i="3"/>
  <c r="G1106" i="3"/>
  <c r="C1106" i="3"/>
  <c r="D1106" i="3" s="1"/>
  <c r="N1105" i="3" a="1"/>
  <c r="N1105" i="3" s="1"/>
  <c r="M1105" i="3"/>
  <c r="L1105" i="3"/>
  <c r="K1105" i="3"/>
  <c r="G1105" i="3"/>
  <c r="C1105" i="3"/>
  <c r="D1105" i="3" s="1"/>
  <c r="N1104" i="3" a="1"/>
  <c r="N1104" i="3" s="1"/>
  <c r="M1104" i="3"/>
  <c r="L1104" i="3"/>
  <c r="K1104" i="3"/>
  <c r="G1104" i="3"/>
  <c r="C1104" i="3"/>
  <c r="D1104" i="3" s="1"/>
  <c r="N1103" i="3" a="1"/>
  <c r="N1103" i="3" s="1"/>
  <c r="M1103" i="3"/>
  <c r="L1103" i="3"/>
  <c r="K1103" i="3"/>
  <c r="G1103" i="3"/>
  <c r="C1103" i="3"/>
  <c r="D1103" i="3" s="1"/>
  <c r="N1102" i="3" a="1"/>
  <c r="N1102" i="3" s="1"/>
  <c r="M1102" i="3"/>
  <c r="L1102" i="3"/>
  <c r="K1102" i="3"/>
  <c r="G1102" i="3"/>
  <c r="C1102" i="3"/>
  <c r="D1102" i="3" s="1"/>
  <c r="N1101" i="3" a="1"/>
  <c r="N1101" i="3" s="1"/>
  <c r="M1101" i="3"/>
  <c r="L1101" i="3"/>
  <c r="K1101" i="3"/>
  <c r="G1101" i="3"/>
  <c r="C1101" i="3"/>
  <c r="D1101" i="3" s="1"/>
  <c r="N1100" i="3" a="1"/>
  <c r="N1100" i="3" s="1"/>
  <c r="M1100" i="3"/>
  <c r="L1100" i="3"/>
  <c r="K1100" i="3"/>
  <c r="G1100" i="3"/>
  <c r="C1100" i="3"/>
  <c r="D1100" i="3" s="1"/>
  <c r="N1099" i="3" a="1"/>
  <c r="N1099" i="3" s="1"/>
  <c r="M1099" i="3"/>
  <c r="L1099" i="3"/>
  <c r="K1099" i="3"/>
  <c r="G1099" i="3"/>
  <c r="C1099" i="3"/>
  <c r="D1099" i="3" s="1"/>
  <c r="N1098" i="3" a="1"/>
  <c r="N1098" i="3" s="1"/>
  <c r="M1098" i="3"/>
  <c r="L1098" i="3"/>
  <c r="K1098" i="3"/>
  <c r="G1098" i="3"/>
  <c r="C1098" i="3"/>
  <c r="D1098" i="3" s="1"/>
  <c r="N1097" i="3" a="1"/>
  <c r="N1097" i="3" s="1"/>
  <c r="M1097" i="3"/>
  <c r="L1097" i="3"/>
  <c r="K1097" i="3"/>
  <c r="G1097" i="3"/>
  <c r="C1097" i="3"/>
  <c r="D1097" i="3" s="1"/>
  <c r="N1096" i="3" a="1"/>
  <c r="N1096" i="3" s="1"/>
  <c r="M1096" i="3"/>
  <c r="L1096" i="3"/>
  <c r="K1096" i="3"/>
  <c r="G1096" i="3"/>
  <c r="C1096" i="3"/>
  <c r="D1096" i="3" s="1"/>
  <c r="N1095" i="3" a="1"/>
  <c r="N1095" i="3" s="1"/>
  <c r="M1095" i="3"/>
  <c r="L1095" i="3"/>
  <c r="K1095" i="3"/>
  <c r="G1095" i="3"/>
  <c r="C1095" i="3"/>
  <c r="D1095" i="3" s="1"/>
  <c r="N1094" i="3" a="1"/>
  <c r="N1094" i="3" s="1"/>
  <c r="M1094" i="3"/>
  <c r="L1094" i="3"/>
  <c r="K1094" i="3"/>
  <c r="G1094" i="3"/>
  <c r="C1094" i="3"/>
  <c r="D1094" i="3" s="1"/>
  <c r="N1093" i="3" a="1"/>
  <c r="N1093" i="3" s="1"/>
  <c r="M1093" i="3"/>
  <c r="L1093" i="3"/>
  <c r="K1093" i="3"/>
  <c r="G1093" i="3"/>
  <c r="C1093" i="3"/>
  <c r="D1093" i="3" s="1"/>
  <c r="N1092" i="3" a="1"/>
  <c r="N1092" i="3" s="1"/>
  <c r="M1092" i="3"/>
  <c r="L1092" i="3"/>
  <c r="K1092" i="3"/>
  <c r="G1092" i="3"/>
  <c r="C1092" i="3"/>
  <c r="D1092" i="3" s="1"/>
  <c r="N1091" i="3" a="1"/>
  <c r="N1091" i="3" s="1"/>
  <c r="M1091" i="3"/>
  <c r="L1091" i="3"/>
  <c r="K1091" i="3"/>
  <c r="G1091" i="3"/>
  <c r="C1091" i="3"/>
  <c r="D1091" i="3" s="1"/>
  <c r="N1090" i="3" a="1"/>
  <c r="N1090" i="3" s="1"/>
  <c r="M1090" i="3"/>
  <c r="L1090" i="3"/>
  <c r="K1090" i="3"/>
  <c r="G1090" i="3"/>
  <c r="C1090" i="3"/>
  <c r="D1090" i="3" s="1"/>
  <c r="N1089" i="3" a="1"/>
  <c r="N1089" i="3" s="1"/>
  <c r="M1089" i="3"/>
  <c r="L1089" i="3"/>
  <c r="K1089" i="3"/>
  <c r="G1089" i="3"/>
  <c r="C1089" i="3"/>
  <c r="D1089" i="3" s="1"/>
  <c r="N1088" i="3" a="1"/>
  <c r="N1088" i="3" s="1"/>
  <c r="M1088" i="3"/>
  <c r="L1088" i="3"/>
  <c r="K1088" i="3"/>
  <c r="G1088" i="3"/>
  <c r="C1088" i="3"/>
  <c r="D1088" i="3" s="1"/>
  <c r="N1087" i="3" a="1"/>
  <c r="N1087" i="3" s="1"/>
  <c r="M1087" i="3"/>
  <c r="L1087" i="3"/>
  <c r="K1087" i="3"/>
  <c r="G1087" i="3"/>
  <c r="C1087" i="3"/>
  <c r="D1087" i="3" s="1"/>
  <c r="N1086" i="3" a="1"/>
  <c r="N1086" i="3" s="1"/>
  <c r="M1086" i="3"/>
  <c r="L1086" i="3"/>
  <c r="K1086" i="3"/>
  <c r="G1086" i="3"/>
  <c r="C1086" i="3"/>
  <c r="D1086" i="3" s="1"/>
  <c r="N1085" i="3" a="1"/>
  <c r="N1085" i="3" s="1"/>
  <c r="M1085" i="3"/>
  <c r="L1085" i="3"/>
  <c r="K1085" i="3"/>
  <c r="G1085" i="3"/>
  <c r="C1085" i="3"/>
  <c r="D1085" i="3" s="1"/>
  <c r="N1084" i="3" a="1"/>
  <c r="N1084" i="3" s="1"/>
  <c r="M1084" i="3"/>
  <c r="L1084" i="3"/>
  <c r="K1084" i="3"/>
  <c r="G1084" i="3"/>
  <c r="C1084" i="3"/>
  <c r="D1084" i="3" s="1"/>
  <c r="N1083" i="3" a="1"/>
  <c r="N1083" i="3" s="1"/>
  <c r="M1083" i="3"/>
  <c r="L1083" i="3"/>
  <c r="K1083" i="3"/>
  <c r="G1083" i="3"/>
  <c r="C1083" i="3"/>
  <c r="D1083" i="3" s="1"/>
  <c r="N1082" i="3" a="1"/>
  <c r="N1082" i="3" s="1"/>
  <c r="M1082" i="3"/>
  <c r="L1082" i="3"/>
  <c r="K1082" i="3"/>
  <c r="G1082" i="3"/>
  <c r="C1082" i="3"/>
  <c r="D1082" i="3" s="1"/>
  <c r="N1081" i="3" a="1"/>
  <c r="N1081" i="3" s="1"/>
  <c r="M1081" i="3"/>
  <c r="L1081" i="3"/>
  <c r="K1081" i="3"/>
  <c r="G1081" i="3"/>
  <c r="C1081" i="3"/>
  <c r="D1081" i="3" s="1"/>
  <c r="N1080" i="3" a="1"/>
  <c r="N1080" i="3" s="1"/>
  <c r="M1080" i="3"/>
  <c r="L1080" i="3"/>
  <c r="K1080" i="3"/>
  <c r="G1080" i="3"/>
  <c r="C1080" i="3"/>
  <c r="D1080" i="3" s="1"/>
  <c r="N1079" i="3" a="1"/>
  <c r="N1079" i="3" s="1"/>
  <c r="M1079" i="3"/>
  <c r="L1079" i="3"/>
  <c r="K1079" i="3"/>
  <c r="G1079" i="3"/>
  <c r="C1079" i="3"/>
  <c r="D1079" i="3" s="1"/>
  <c r="N1078" i="3" a="1"/>
  <c r="N1078" i="3" s="1"/>
  <c r="M1078" i="3"/>
  <c r="L1078" i="3"/>
  <c r="K1078" i="3"/>
  <c r="G1078" i="3"/>
  <c r="C1078" i="3"/>
  <c r="D1078" i="3" s="1"/>
  <c r="N1077" i="3" a="1"/>
  <c r="N1077" i="3" s="1"/>
  <c r="M1077" i="3"/>
  <c r="L1077" i="3"/>
  <c r="K1077" i="3"/>
  <c r="G1077" i="3"/>
  <c r="C1077" i="3"/>
  <c r="D1077" i="3" s="1"/>
  <c r="N1076" i="3" a="1"/>
  <c r="N1076" i="3" s="1"/>
  <c r="M1076" i="3"/>
  <c r="L1076" i="3"/>
  <c r="K1076" i="3"/>
  <c r="G1076" i="3"/>
  <c r="C1076" i="3"/>
  <c r="D1076" i="3" s="1"/>
  <c r="N1075" i="3" a="1"/>
  <c r="N1075" i="3" s="1"/>
  <c r="M1075" i="3"/>
  <c r="L1075" i="3"/>
  <c r="K1075" i="3"/>
  <c r="G1075" i="3"/>
  <c r="C1075" i="3"/>
  <c r="D1075" i="3" s="1"/>
  <c r="N1074" i="3" a="1"/>
  <c r="N1074" i="3" s="1"/>
  <c r="M1074" i="3"/>
  <c r="L1074" i="3"/>
  <c r="K1074" i="3"/>
  <c r="G1074" i="3"/>
  <c r="C1074" i="3"/>
  <c r="D1074" i="3" s="1"/>
  <c r="N1073" i="3" a="1"/>
  <c r="N1073" i="3" s="1"/>
  <c r="M1073" i="3"/>
  <c r="L1073" i="3"/>
  <c r="K1073" i="3"/>
  <c r="G1073" i="3"/>
  <c r="C1073" i="3"/>
  <c r="D1073" i="3" s="1"/>
  <c r="N1072" i="3" a="1"/>
  <c r="N1072" i="3" s="1"/>
  <c r="M1072" i="3"/>
  <c r="L1072" i="3"/>
  <c r="K1072" i="3"/>
  <c r="G1072" i="3"/>
  <c r="C1072" i="3"/>
  <c r="D1072" i="3" s="1"/>
  <c r="N1071" i="3" a="1"/>
  <c r="N1071" i="3" s="1"/>
  <c r="M1071" i="3"/>
  <c r="L1071" i="3"/>
  <c r="K1071" i="3"/>
  <c r="G1071" i="3"/>
  <c r="C1071" i="3"/>
  <c r="D1071" i="3" s="1"/>
  <c r="N1070" i="3" a="1"/>
  <c r="N1070" i="3" s="1"/>
  <c r="M1070" i="3"/>
  <c r="L1070" i="3"/>
  <c r="K1070" i="3"/>
  <c r="G1070" i="3"/>
  <c r="C1070" i="3"/>
  <c r="D1070" i="3" s="1"/>
  <c r="N1069" i="3" a="1"/>
  <c r="N1069" i="3" s="1"/>
  <c r="M1069" i="3"/>
  <c r="L1069" i="3"/>
  <c r="K1069" i="3"/>
  <c r="G1069" i="3"/>
  <c r="C1069" i="3"/>
  <c r="D1069" i="3" s="1"/>
  <c r="N1068" i="3" a="1"/>
  <c r="N1068" i="3" s="1"/>
  <c r="M1068" i="3"/>
  <c r="L1068" i="3"/>
  <c r="K1068" i="3"/>
  <c r="G1068" i="3"/>
  <c r="C1068" i="3"/>
  <c r="D1068" i="3" s="1"/>
  <c r="N1067" i="3" a="1"/>
  <c r="N1067" i="3" s="1"/>
  <c r="M1067" i="3"/>
  <c r="L1067" i="3"/>
  <c r="K1067" i="3"/>
  <c r="G1067" i="3"/>
  <c r="C1067" i="3"/>
  <c r="D1067" i="3" s="1"/>
  <c r="N1066" i="3" a="1"/>
  <c r="N1066" i="3" s="1"/>
  <c r="M1066" i="3"/>
  <c r="L1066" i="3"/>
  <c r="K1066" i="3"/>
  <c r="G1066" i="3"/>
  <c r="C1066" i="3"/>
  <c r="D1066" i="3" s="1"/>
  <c r="N1065" i="3" a="1"/>
  <c r="N1065" i="3" s="1"/>
  <c r="M1065" i="3"/>
  <c r="L1065" i="3"/>
  <c r="K1065" i="3"/>
  <c r="G1065" i="3"/>
  <c r="C1065" i="3"/>
  <c r="D1065" i="3" s="1"/>
  <c r="N1064" i="3" a="1"/>
  <c r="N1064" i="3" s="1"/>
  <c r="M1064" i="3"/>
  <c r="L1064" i="3"/>
  <c r="K1064" i="3"/>
  <c r="G1064" i="3"/>
  <c r="C1064" i="3"/>
  <c r="D1064" i="3" s="1"/>
  <c r="N1063" i="3" a="1"/>
  <c r="N1063" i="3" s="1"/>
  <c r="M1063" i="3"/>
  <c r="L1063" i="3"/>
  <c r="K1063" i="3"/>
  <c r="G1063" i="3"/>
  <c r="C1063" i="3"/>
  <c r="D1063" i="3" s="1"/>
  <c r="N1062" i="3" a="1"/>
  <c r="N1062" i="3" s="1"/>
  <c r="M1062" i="3"/>
  <c r="L1062" i="3"/>
  <c r="K1062" i="3"/>
  <c r="G1062" i="3"/>
  <c r="C1062" i="3"/>
  <c r="D1062" i="3" s="1"/>
  <c r="N1061" i="3" a="1"/>
  <c r="N1061" i="3" s="1"/>
  <c r="M1061" i="3"/>
  <c r="L1061" i="3"/>
  <c r="K1061" i="3"/>
  <c r="G1061" i="3"/>
  <c r="C1061" i="3"/>
  <c r="D1061" i="3" s="1"/>
  <c r="N1060" i="3" a="1"/>
  <c r="N1060" i="3" s="1"/>
  <c r="M1060" i="3"/>
  <c r="L1060" i="3"/>
  <c r="K1060" i="3"/>
  <c r="G1060" i="3"/>
  <c r="C1060" i="3"/>
  <c r="D1060" i="3" s="1"/>
  <c r="N1059" i="3" a="1"/>
  <c r="N1059" i="3" s="1"/>
  <c r="M1059" i="3"/>
  <c r="L1059" i="3"/>
  <c r="K1059" i="3"/>
  <c r="G1059" i="3"/>
  <c r="C1059" i="3"/>
  <c r="D1059" i="3" s="1"/>
  <c r="N1058" i="3" a="1"/>
  <c r="N1058" i="3" s="1"/>
  <c r="M1058" i="3"/>
  <c r="L1058" i="3"/>
  <c r="K1058" i="3"/>
  <c r="G1058" i="3"/>
  <c r="C1058" i="3"/>
  <c r="D1058" i="3" s="1"/>
  <c r="N1057" i="3" a="1"/>
  <c r="N1057" i="3" s="1"/>
  <c r="M1057" i="3"/>
  <c r="L1057" i="3"/>
  <c r="K1057" i="3"/>
  <c r="G1057" i="3"/>
  <c r="C1057" i="3"/>
  <c r="D1057" i="3" s="1"/>
  <c r="N1056" i="3" a="1"/>
  <c r="N1056" i="3" s="1"/>
  <c r="M1056" i="3"/>
  <c r="L1056" i="3"/>
  <c r="K1056" i="3"/>
  <c r="G1056" i="3"/>
  <c r="C1056" i="3"/>
  <c r="D1056" i="3" s="1"/>
  <c r="N1055" i="3" a="1"/>
  <c r="N1055" i="3" s="1"/>
  <c r="M1055" i="3"/>
  <c r="L1055" i="3"/>
  <c r="K1055" i="3"/>
  <c r="G1055" i="3"/>
  <c r="C1055" i="3"/>
  <c r="D1055" i="3" s="1"/>
  <c r="N1054" i="3" a="1"/>
  <c r="N1054" i="3" s="1"/>
  <c r="M1054" i="3"/>
  <c r="L1054" i="3"/>
  <c r="K1054" i="3"/>
  <c r="G1054" i="3"/>
  <c r="C1054" i="3"/>
  <c r="D1054" i="3" s="1"/>
  <c r="N1053" i="3" a="1"/>
  <c r="N1053" i="3" s="1"/>
  <c r="M1053" i="3"/>
  <c r="L1053" i="3"/>
  <c r="K1053" i="3"/>
  <c r="G1053" i="3"/>
  <c r="C1053" i="3"/>
  <c r="D1053" i="3" s="1"/>
  <c r="N1052" i="3" a="1"/>
  <c r="N1052" i="3" s="1"/>
  <c r="M1052" i="3"/>
  <c r="L1052" i="3"/>
  <c r="K1052" i="3"/>
  <c r="G1052" i="3"/>
  <c r="C1052" i="3"/>
  <c r="D1052" i="3" s="1"/>
  <c r="N1051" i="3" a="1"/>
  <c r="N1051" i="3" s="1"/>
  <c r="M1051" i="3"/>
  <c r="L1051" i="3"/>
  <c r="K1051" i="3"/>
  <c r="G1051" i="3"/>
  <c r="C1051" i="3"/>
  <c r="D1051" i="3" s="1"/>
  <c r="N1050" i="3" a="1"/>
  <c r="N1050" i="3" s="1"/>
  <c r="M1050" i="3"/>
  <c r="L1050" i="3"/>
  <c r="K1050" i="3"/>
  <c r="G1050" i="3"/>
  <c r="C1050" i="3"/>
  <c r="D1050" i="3" s="1"/>
  <c r="N1049" i="3" a="1"/>
  <c r="N1049" i="3" s="1"/>
  <c r="M1049" i="3"/>
  <c r="L1049" i="3"/>
  <c r="K1049" i="3"/>
  <c r="G1049" i="3"/>
  <c r="C1049" i="3"/>
  <c r="D1049" i="3" s="1"/>
  <c r="N1048" i="3" a="1"/>
  <c r="N1048" i="3" s="1"/>
  <c r="M1048" i="3"/>
  <c r="L1048" i="3"/>
  <c r="K1048" i="3"/>
  <c r="G1048" i="3"/>
  <c r="C1048" i="3"/>
  <c r="D1048" i="3" s="1"/>
  <c r="N1047" i="3" a="1"/>
  <c r="N1047" i="3" s="1"/>
  <c r="M1047" i="3"/>
  <c r="L1047" i="3"/>
  <c r="K1047" i="3"/>
  <c r="G1047" i="3"/>
  <c r="C1047" i="3"/>
  <c r="D1047" i="3" s="1"/>
  <c r="N1046" i="3" a="1"/>
  <c r="N1046" i="3" s="1"/>
  <c r="M1046" i="3"/>
  <c r="L1046" i="3"/>
  <c r="K1046" i="3"/>
  <c r="G1046" i="3"/>
  <c r="C1046" i="3"/>
  <c r="D1046" i="3" s="1"/>
  <c r="N1045" i="3" a="1"/>
  <c r="N1045" i="3" s="1"/>
  <c r="M1045" i="3"/>
  <c r="L1045" i="3"/>
  <c r="K1045" i="3"/>
  <c r="G1045" i="3"/>
  <c r="C1045" i="3"/>
  <c r="D1045" i="3" s="1"/>
  <c r="N1044" i="3" a="1"/>
  <c r="N1044" i="3" s="1"/>
  <c r="M1044" i="3"/>
  <c r="L1044" i="3"/>
  <c r="K1044" i="3"/>
  <c r="G1044" i="3"/>
  <c r="C1044" i="3"/>
  <c r="D1044" i="3" s="1"/>
  <c r="N1043" i="3" a="1"/>
  <c r="N1043" i="3" s="1"/>
  <c r="M1043" i="3"/>
  <c r="L1043" i="3"/>
  <c r="K1043" i="3"/>
  <c r="G1043" i="3"/>
  <c r="C1043" i="3"/>
  <c r="D1043" i="3" s="1"/>
  <c r="N1042" i="3" a="1"/>
  <c r="N1042" i="3" s="1"/>
  <c r="M1042" i="3"/>
  <c r="L1042" i="3"/>
  <c r="K1042" i="3"/>
  <c r="G1042" i="3"/>
  <c r="C1042" i="3"/>
  <c r="D1042" i="3" s="1"/>
  <c r="N1041" i="3" a="1"/>
  <c r="N1041" i="3" s="1"/>
  <c r="M1041" i="3"/>
  <c r="L1041" i="3"/>
  <c r="K1041" i="3"/>
  <c r="G1041" i="3"/>
  <c r="C1041" i="3"/>
  <c r="D1041" i="3" s="1"/>
  <c r="N1040" i="3" a="1"/>
  <c r="N1040" i="3" s="1"/>
  <c r="M1040" i="3"/>
  <c r="L1040" i="3"/>
  <c r="K1040" i="3"/>
  <c r="G1040" i="3"/>
  <c r="C1040" i="3"/>
  <c r="D1040" i="3" s="1"/>
  <c r="N1039" i="3" a="1"/>
  <c r="N1039" i="3" s="1"/>
  <c r="M1039" i="3"/>
  <c r="L1039" i="3"/>
  <c r="K1039" i="3"/>
  <c r="G1039" i="3"/>
  <c r="C1039" i="3"/>
  <c r="D1039" i="3" s="1"/>
  <c r="N1038" i="3" a="1"/>
  <c r="N1038" i="3" s="1"/>
  <c r="M1038" i="3"/>
  <c r="L1038" i="3"/>
  <c r="K1038" i="3"/>
  <c r="G1038" i="3"/>
  <c r="C1038" i="3"/>
  <c r="D1038" i="3" s="1"/>
  <c r="N1037" i="3" a="1"/>
  <c r="N1037" i="3" s="1"/>
  <c r="M1037" i="3"/>
  <c r="L1037" i="3"/>
  <c r="K1037" i="3"/>
  <c r="G1037" i="3"/>
  <c r="C1037" i="3"/>
  <c r="D1037" i="3" s="1"/>
  <c r="N1036" i="3" a="1"/>
  <c r="N1036" i="3" s="1"/>
  <c r="M1036" i="3"/>
  <c r="L1036" i="3"/>
  <c r="K1036" i="3"/>
  <c r="G1036" i="3"/>
  <c r="C1036" i="3"/>
  <c r="D1036" i="3" s="1"/>
  <c r="N1035" i="3" a="1"/>
  <c r="N1035" i="3" s="1"/>
  <c r="M1035" i="3"/>
  <c r="L1035" i="3"/>
  <c r="K1035" i="3"/>
  <c r="G1035" i="3"/>
  <c r="C1035" i="3"/>
  <c r="D1035" i="3" s="1"/>
  <c r="N1034" i="3" a="1"/>
  <c r="N1034" i="3" s="1"/>
  <c r="M1034" i="3"/>
  <c r="L1034" i="3"/>
  <c r="K1034" i="3"/>
  <c r="G1034" i="3"/>
  <c r="C1034" i="3"/>
  <c r="D1034" i="3" s="1"/>
  <c r="N1033" i="3" a="1"/>
  <c r="N1033" i="3" s="1"/>
  <c r="M1033" i="3"/>
  <c r="L1033" i="3"/>
  <c r="K1033" i="3"/>
  <c r="G1033" i="3"/>
  <c r="C1033" i="3"/>
  <c r="D1033" i="3" s="1"/>
  <c r="N1032" i="3" a="1"/>
  <c r="N1032" i="3" s="1"/>
  <c r="M1032" i="3"/>
  <c r="L1032" i="3"/>
  <c r="K1032" i="3"/>
  <c r="G1032" i="3"/>
  <c r="C1032" i="3"/>
  <c r="D1032" i="3" s="1"/>
  <c r="N1031" i="3" a="1"/>
  <c r="N1031" i="3" s="1"/>
  <c r="M1031" i="3"/>
  <c r="L1031" i="3"/>
  <c r="K1031" i="3"/>
  <c r="G1031" i="3"/>
  <c r="C1031" i="3"/>
  <c r="D1031" i="3" s="1"/>
  <c r="N1030" i="3" a="1"/>
  <c r="N1030" i="3" s="1"/>
  <c r="M1030" i="3"/>
  <c r="L1030" i="3"/>
  <c r="K1030" i="3"/>
  <c r="G1030" i="3"/>
  <c r="C1030" i="3"/>
  <c r="D1030" i="3" s="1"/>
  <c r="N1029" i="3" a="1"/>
  <c r="N1029" i="3" s="1"/>
  <c r="M1029" i="3"/>
  <c r="L1029" i="3"/>
  <c r="K1029" i="3"/>
  <c r="G1029" i="3"/>
  <c r="C1029" i="3"/>
  <c r="D1029" i="3" s="1"/>
  <c r="N1028" i="3" a="1"/>
  <c r="N1028" i="3" s="1"/>
  <c r="M1028" i="3"/>
  <c r="L1028" i="3"/>
  <c r="K1028" i="3"/>
  <c r="G1028" i="3"/>
  <c r="C1028" i="3"/>
  <c r="D1028" i="3" s="1"/>
  <c r="N1027" i="3" a="1"/>
  <c r="N1027" i="3" s="1"/>
  <c r="M1027" i="3"/>
  <c r="L1027" i="3"/>
  <c r="K1027" i="3"/>
  <c r="G1027" i="3"/>
  <c r="C1027" i="3"/>
  <c r="D1027" i="3" s="1"/>
  <c r="N1026" i="3" a="1"/>
  <c r="N1026" i="3" s="1"/>
  <c r="M1026" i="3"/>
  <c r="L1026" i="3"/>
  <c r="K1026" i="3"/>
  <c r="G1026" i="3"/>
  <c r="C1026" i="3"/>
  <c r="D1026" i="3" s="1"/>
  <c r="N1025" i="3" a="1"/>
  <c r="N1025" i="3" s="1"/>
  <c r="M1025" i="3"/>
  <c r="L1025" i="3"/>
  <c r="K1025" i="3"/>
  <c r="G1025" i="3"/>
  <c r="C1025" i="3"/>
  <c r="D1025" i="3" s="1"/>
  <c r="N1024" i="3" a="1"/>
  <c r="N1024" i="3" s="1"/>
  <c r="M1024" i="3"/>
  <c r="L1024" i="3"/>
  <c r="K1024" i="3"/>
  <c r="G1024" i="3"/>
  <c r="C1024" i="3"/>
  <c r="D1024" i="3" s="1"/>
  <c r="N1023" i="3" a="1"/>
  <c r="N1023" i="3" s="1"/>
  <c r="M1023" i="3"/>
  <c r="L1023" i="3"/>
  <c r="K1023" i="3"/>
  <c r="G1023" i="3"/>
  <c r="C1023" i="3"/>
  <c r="D1023" i="3" s="1"/>
  <c r="N1022" i="3" a="1"/>
  <c r="N1022" i="3" s="1"/>
  <c r="M1022" i="3"/>
  <c r="L1022" i="3"/>
  <c r="K1022" i="3"/>
  <c r="G1022" i="3"/>
  <c r="C1022" i="3"/>
  <c r="D1022" i="3" s="1"/>
  <c r="N1021" i="3" a="1"/>
  <c r="N1021" i="3" s="1"/>
  <c r="M1021" i="3"/>
  <c r="L1021" i="3"/>
  <c r="K1021" i="3"/>
  <c r="G1021" i="3"/>
  <c r="C1021" i="3"/>
  <c r="D1021" i="3" s="1"/>
  <c r="N1020" i="3" a="1"/>
  <c r="N1020" i="3" s="1"/>
  <c r="M1020" i="3"/>
  <c r="L1020" i="3"/>
  <c r="K1020" i="3"/>
  <c r="G1020" i="3"/>
  <c r="C1020" i="3"/>
  <c r="D1020" i="3" s="1"/>
  <c r="N1019" i="3" a="1"/>
  <c r="N1019" i="3" s="1"/>
  <c r="M1019" i="3"/>
  <c r="L1019" i="3"/>
  <c r="K1019" i="3"/>
  <c r="G1019" i="3"/>
  <c r="C1019" i="3"/>
  <c r="D1019" i="3" s="1"/>
  <c r="N1018" i="3" a="1"/>
  <c r="N1018" i="3" s="1"/>
  <c r="M1018" i="3"/>
  <c r="L1018" i="3"/>
  <c r="K1018" i="3"/>
  <c r="G1018" i="3"/>
  <c r="C1018" i="3"/>
  <c r="D1018" i="3" s="1"/>
  <c r="N1017" i="3" a="1"/>
  <c r="N1017" i="3" s="1"/>
  <c r="M1017" i="3"/>
  <c r="L1017" i="3"/>
  <c r="K1017" i="3"/>
  <c r="G1017" i="3"/>
  <c r="C1017" i="3"/>
  <c r="D1017" i="3" s="1"/>
  <c r="N1016" i="3" a="1"/>
  <c r="N1016" i="3" s="1"/>
  <c r="M1016" i="3"/>
  <c r="L1016" i="3"/>
  <c r="K1016" i="3"/>
  <c r="G1016" i="3"/>
  <c r="C1016" i="3"/>
  <c r="D1016" i="3" s="1"/>
  <c r="N1015" i="3" a="1"/>
  <c r="N1015" i="3" s="1"/>
  <c r="M1015" i="3"/>
  <c r="L1015" i="3"/>
  <c r="K1015" i="3"/>
  <c r="G1015" i="3"/>
  <c r="C1015" i="3"/>
  <c r="D1015" i="3" s="1"/>
  <c r="N1014" i="3" a="1"/>
  <c r="N1014" i="3" s="1"/>
  <c r="M1014" i="3"/>
  <c r="L1014" i="3"/>
  <c r="K1014" i="3"/>
  <c r="G1014" i="3"/>
  <c r="C1014" i="3"/>
  <c r="D1014" i="3" s="1"/>
  <c r="N1013" i="3" a="1"/>
  <c r="N1013" i="3" s="1"/>
  <c r="M1013" i="3"/>
  <c r="L1013" i="3"/>
  <c r="K1013" i="3"/>
  <c r="G1013" i="3"/>
  <c r="C1013" i="3"/>
  <c r="D1013" i="3" s="1"/>
  <c r="N1012" i="3" a="1"/>
  <c r="N1012" i="3" s="1"/>
  <c r="M1012" i="3"/>
  <c r="L1012" i="3"/>
  <c r="K1012" i="3"/>
  <c r="G1012" i="3"/>
  <c r="C1012" i="3"/>
  <c r="D1012" i="3" s="1"/>
  <c r="N1011" i="3" a="1"/>
  <c r="N1011" i="3" s="1"/>
  <c r="M1011" i="3"/>
  <c r="L1011" i="3"/>
  <c r="K1011" i="3"/>
  <c r="G1011" i="3"/>
  <c r="C1011" i="3"/>
  <c r="D1011" i="3" s="1"/>
  <c r="N1010" i="3" a="1"/>
  <c r="N1010" i="3" s="1"/>
  <c r="M1010" i="3"/>
  <c r="L1010" i="3"/>
  <c r="K1010" i="3"/>
  <c r="G1010" i="3"/>
  <c r="C1010" i="3"/>
  <c r="D1010" i="3" s="1"/>
  <c r="N1009" i="3" a="1"/>
  <c r="N1009" i="3" s="1"/>
  <c r="M1009" i="3"/>
  <c r="L1009" i="3"/>
  <c r="K1009" i="3"/>
  <c r="G1009" i="3"/>
  <c r="C1009" i="3"/>
  <c r="D1009" i="3" s="1"/>
  <c r="N1008" i="3" a="1"/>
  <c r="N1008" i="3" s="1"/>
  <c r="M1008" i="3"/>
  <c r="L1008" i="3"/>
  <c r="K1008" i="3"/>
  <c r="G1008" i="3"/>
  <c r="C1008" i="3"/>
  <c r="D1008" i="3" s="1"/>
  <c r="N1007" i="3" a="1"/>
  <c r="N1007" i="3" s="1"/>
  <c r="M1007" i="3"/>
  <c r="L1007" i="3"/>
  <c r="K1007" i="3"/>
  <c r="G1007" i="3"/>
  <c r="C1007" i="3"/>
  <c r="D1007" i="3" s="1"/>
  <c r="N1006" i="3" a="1"/>
  <c r="N1006" i="3" s="1"/>
  <c r="M1006" i="3"/>
  <c r="L1006" i="3"/>
  <c r="K1006" i="3"/>
  <c r="G1006" i="3"/>
  <c r="C1006" i="3"/>
  <c r="D1006" i="3" s="1"/>
  <c r="N1005" i="3" a="1"/>
  <c r="N1005" i="3" s="1"/>
  <c r="M1005" i="3"/>
  <c r="L1005" i="3"/>
  <c r="K1005" i="3"/>
  <c r="G1005" i="3"/>
  <c r="C1005" i="3"/>
  <c r="D1005" i="3" s="1"/>
  <c r="N1004" i="3" a="1"/>
  <c r="N1004" i="3" s="1"/>
  <c r="M1004" i="3"/>
  <c r="L1004" i="3"/>
  <c r="K1004" i="3"/>
  <c r="G1004" i="3"/>
  <c r="C1004" i="3"/>
  <c r="D1004" i="3" s="1"/>
  <c r="N1003" i="3" a="1"/>
  <c r="N1003" i="3" s="1"/>
  <c r="M1003" i="3"/>
  <c r="L1003" i="3"/>
  <c r="K1003" i="3"/>
  <c r="G1003" i="3"/>
  <c r="C1003" i="3"/>
  <c r="D1003" i="3" s="1"/>
  <c r="N1002" i="3" a="1"/>
  <c r="N1002" i="3" s="1"/>
  <c r="M1002" i="3"/>
  <c r="L1002" i="3"/>
  <c r="K1002" i="3"/>
  <c r="G1002" i="3"/>
  <c r="C1002" i="3"/>
  <c r="D1002" i="3" s="1"/>
  <c r="N1001" i="3" a="1"/>
  <c r="N1001" i="3" s="1"/>
  <c r="M1001" i="3"/>
  <c r="L1001" i="3"/>
  <c r="K1001" i="3"/>
  <c r="G1001" i="3"/>
  <c r="C1001" i="3"/>
  <c r="D1001" i="3" s="1"/>
  <c r="N1000" i="3" a="1"/>
  <c r="N1000" i="3" s="1"/>
  <c r="M1000" i="3"/>
  <c r="L1000" i="3"/>
  <c r="K1000" i="3"/>
  <c r="G1000" i="3"/>
  <c r="C1000" i="3"/>
  <c r="D1000" i="3" s="1"/>
  <c r="N999" i="3" a="1"/>
  <c r="N999" i="3" s="1"/>
  <c r="M999" i="3"/>
  <c r="L999" i="3"/>
  <c r="K999" i="3"/>
  <c r="G999" i="3"/>
  <c r="C999" i="3"/>
  <c r="D999" i="3" s="1"/>
  <c r="N998" i="3" a="1"/>
  <c r="N998" i="3" s="1"/>
  <c r="M998" i="3"/>
  <c r="L998" i="3"/>
  <c r="K998" i="3"/>
  <c r="G998" i="3"/>
  <c r="C998" i="3"/>
  <c r="D998" i="3" s="1"/>
  <c r="N997" i="3" a="1"/>
  <c r="N997" i="3" s="1"/>
  <c r="M997" i="3"/>
  <c r="L997" i="3"/>
  <c r="K997" i="3"/>
  <c r="G997" i="3"/>
  <c r="C997" i="3"/>
  <c r="D997" i="3" s="1"/>
  <c r="N996" i="3" a="1"/>
  <c r="N996" i="3" s="1"/>
  <c r="M996" i="3"/>
  <c r="L996" i="3"/>
  <c r="K996" i="3"/>
  <c r="G996" i="3"/>
  <c r="C996" i="3"/>
  <c r="D996" i="3" s="1"/>
  <c r="N995" i="3" a="1"/>
  <c r="N995" i="3" s="1"/>
  <c r="M995" i="3"/>
  <c r="L995" i="3"/>
  <c r="K995" i="3"/>
  <c r="G995" i="3"/>
  <c r="C995" i="3"/>
  <c r="D995" i="3" s="1"/>
  <c r="N994" i="3" a="1"/>
  <c r="N994" i="3" s="1"/>
  <c r="M994" i="3"/>
  <c r="L994" i="3"/>
  <c r="K994" i="3"/>
  <c r="G994" i="3"/>
  <c r="C994" i="3"/>
  <c r="D994" i="3" s="1"/>
  <c r="N993" i="3" a="1"/>
  <c r="N993" i="3" s="1"/>
  <c r="M993" i="3"/>
  <c r="L993" i="3"/>
  <c r="K993" i="3"/>
  <c r="G993" i="3"/>
  <c r="C993" i="3"/>
  <c r="D993" i="3" s="1"/>
  <c r="N992" i="3" a="1"/>
  <c r="N992" i="3" s="1"/>
  <c r="M992" i="3"/>
  <c r="L992" i="3"/>
  <c r="K992" i="3"/>
  <c r="G992" i="3"/>
  <c r="C992" i="3"/>
  <c r="D992" i="3" s="1"/>
  <c r="N991" i="3" a="1"/>
  <c r="N991" i="3" s="1"/>
  <c r="M991" i="3"/>
  <c r="L991" i="3"/>
  <c r="K991" i="3"/>
  <c r="G991" i="3"/>
  <c r="C991" i="3"/>
  <c r="D991" i="3" s="1"/>
  <c r="N990" i="3" a="1"/>
  <c r="N990" i="3" s="1"/>
  <c r="M990" i="3"/>
  <c r="L990" i="3"/>
  <c r="K990" i="3"/>
  <c r="G990" i="3"/>
  <c r="C990" i="3"/>
  <c r="D990" i="3" s="1"/>
  <c r="N989" i="3" a="1"/>
  <c r="N989" i="3" s="1"/>
  <c r="M989" i="3"/>
  <c r="L989" i="3"/>
  <c r="K989" i="3"/>
  <c r="G989" i="3"/>
  <c r="C989" i="3"/>
  <c r="D989" i="3" s="1"/>
  <c r="N988" i="3" a="1"/>
  <c r="N988" i="3" s="1"/>
  <c r="M988" i="3"/>
  <c r="L988" i="3"/>
  <c r="K988" i="3"/>
  <c r="G988" i="3"/>
  <c r="C988" i="3"/>
  <c r="D988" i="3" s="1"/>
  <c r="N987" i="3" a="1"/>
  <c r="N987" i="3" s="1"/>
  <c r="M987" i="3"/>
  <c r="L987" i="3"/>
  <c r="K987" i="3"/>
  <c r="G987" i="3"/>
  <c r="C987" i="3"/>
  <c r="D987" i="3" s="1"/>
  <c r="N986" i="3" a="1"/>
  <c r="N986" i="3" s="1"/>
  <c r="M986" i="3"/>
  <c r="L986" i="3"/>
  <c r="K986" i="3"/>
  <c r="G986" i="3"/>
  <c r="C986" i="3"/>
  <c r="D986" i="3" s="1"/>
  <c r="N985" i="3" a="1"/>
  <c r="N985" i="3" s="1"/>
  <c r="M985" i="3"/>
  <c r="L985" i="3"/>
  <c r="K985" i="3"/>
  <c r="G985" i="3"/>
  <c r="C985" i="3"/>
  <c r="D985" i="3" s="1"/>
  <c r="N984" i="3" a="1"/>
  <c r="N984" i="3" s="1"/>
  <c r="M984" i="3"/>
  <c r="L984" i="3"/>
  <c r="K984" i="3"/>
  <c r="G984" i="3"/>
  <c r="C984" i="3"/>
  <c r="D984" i="3" s="1"/>
  <c r="N983" i="3" a="1"/>
  <c r="N983" i="3" s="1"/>
  <c r="M983" i="3"/>
  <c r="L983" i="3"/>
  <c r="K983" i="3"/>
  <c r="G983" i="3"/>
  <c r="C983" i="3"/>
  <c r="D983" i="3" s="1"/>
  <c r="N982" i="3" a="1"/>
  <c r="N982" i="3" s="1"/>
  <c r="M982" i="3"/>
  <c r="L982" i="3"/>
  <c r="K982" i="3"/>
  <c r="G982" i="3"/>
  <c r="C982" i="3"/>
  <c r="D982" i="3" s="1"/>
  <c r="N981" i="3" a="1"/>
  <c r="N981" i="3" s="1"/>
  <c r="M981" i="3"/>
  <c r="L981" i="3"/>
  <c r="K981" i="3"/>
  <c r="G981" i="3"/>
  <c r="C981" i="3"/>
  <c r="D981" i="3" s="1"/>
  <c r="N980" i="3" a="1"/>
  <c r="N980" i="3" s="1"/>
  <c r="M980" i="3"/>
  <c r="L980" i="3"/>
  <c r="K980" i="3"/>
  <c r="G980" i="3"/>
  <c r="C980" i="3"/>
  <c r="D980" i="3" s="1"/>
  <c r="N979" i="3" a="1"/>
  <c r="N979" i="3" s="1"/>
  <c r="M979" i="3"/>
  <c r="L979" i="3"/>
  <c r="K979" i="3"/>
  <c r="G979" i="3"/>
  <c r="C979" i="3"/>
  <c r="D979" i="3" s="1"/>
  <c r="N978" i="3" a="1"/>
  <c r="N978" i="3" s="1"/>
  <c r="M978" i="3"/>
  <c r="L978" i="3"/>
  <c r="K978" i="3"/>
  <c r="G978" i="3"/>
  <c r="C978" i="3"/>
  <c r="D978" i="3" s="1"/>
  <c r="N977" i="3" a="1"/>
  <c r="N977" i="3" s="1"/>
  <c r="M977" i="3"/>
  <c r="L977" i="3"/>
  <c r="K977" i="3"/>
  <c r="G977" i="3"/>
  <c r="C977" i="3"/>
  <c r="D977" i="3" s="1"/>
  <c r="N976" i="3" a="1"/>
  <c r="N976" i="3" s="1"/>
  <c r="M976" i="3"/>
  <c r="L976" i="3"/>
  <c r="K976" i="3"/>
  <c r="G976" i="3"/>
  <c r="C976" i="3"/>
  <c r="D976" i="3" s="1"/>
  <c r="N975" i="3" a="1"/>
  <c r="N975" i="3" s="1"/>
  <c r="M975" i="3"/>
  <c r="L975" i="3"/>
  <c r="K975" i="3"/>
  <c r="G975" i="3"/>
  <c r="C975" i="3"/>
  <c r="D975" i="3" s="1"/>
  <c r="N974" i="3" a="1"/>
  <c r="N974" i="3" s="1"/>
  <c r="M974" i="3"/>
  <c r="L974" i="3"/>
  <c r="K974" i="3"/>
  <c r="G974" i="3"/>
  <c r="C974" i="3"/>
  <c r="D974" i="3" s="1"/>
  <c r="N973" i="3" a="1"/>
  <c r="N973" i="3" s="1"/>
  <c r="M973" i="3"/>
  <c r="L973" i="3"/>
  <c r="K973" i="3"/>
  <c r="G973" i="3"/>
  <c r="C973" i="3"/>
  <c r="D973" i="3" s="1"/>
  <c r="N972" i="3" a="1"/>
  <c r="N972" i="3" s="1"/>
  <c r="M972" i="3"/>
  <c r="L972" i="3"/>
  <c r="K972" i="3"/>
  <c r="G972" i="3"/>
  <c r="C972" i="3"/>
  <c r="D972" i="3" s="1"/>
  <c r="N971" i="3" a="1"/>
  <c r="N971" i="3" s="1"/>
  <c r="M971" i="3"/>
  <c r="L971" i="3"/>
  <c r="K971" i="3"/>
  <c r="G971" i="3"/>
  <c r="C971" i="3"/>
  <c r="D971" i="3" s="1"/>
  <c r="N970" i="3" a="1"/>
  <c r="N970" i="3" s="1"/>
  <c r="M970" i="3"/>
  <c r="L970" i="3"/>
  <c r="K970" i="3"/>
  <c r="G970" i="3"/>
  <c r="C970" i="3"/>
  <c r="D970" i="3" s="1"/>
  <c r="N969" i="3" a="1"/>
  <c r="N969" i="3" s="1"/>
  <c r="M969" i="3"/>
  <c r="L969" i="3"/>
  <c r="K969" i="3"/>
  <c r="G969" i="3"/>
  <c r="C969" i="3"/>
  <c r="D969" i="3" s="1"/>
  <c r="N968" i="3" a="1"/>
  <c r="N968" i="3" s="1"/>
  <c r="M968" i="3"/>
  <c r="L968" i="3"/>
  <c r="K968" i="3"/>
  <c r="G968" i="3"/>
  <c r="C968" i="3"/>
  <c r="D968" i="3" s="1"/>
  <c r="N967" i="3" a="1"/>
  <c r="N967" i="3" s="1"/>
  <c r="M967" i="3"/>
  <c r="L967" i="3"/>
  <c r="K967" i="3"/>
  <c r="G967" i="3"/>
  <c r="C967" i="3"/>
  <c r="D967" i="3" s="1"/>
  <c r="N966" i="3" a="1"/>
  <c r="N966" i="3" s="1"/>
  <c r="M966" i="3"/>
  <c r="L966" i="3"/>
  <c r="K966" i="3"/>
  <c r="G966" i="3"/>
  <c r="C966" i="3"/>
  <c r="D966" i="3" s="1"/>
  <c r="N965" i="3" a="1"/>
  <c r="N965" i="3" s="1"/>
  <c r="M965" i="3"/>
  <c r="L965" i="3"/>
  <c r="K965" i="3"/>
  <c r="G965" i="3"/>
  <c r="C965" i="3"/>
  <c r="D965" i="3" s="1"/>
  <c r="N964" i="3" a="1"/>
  <c r="N964" i="3" s="1"/>
  <c r="M964" i="3"/>
  <c r="L964" i="3"/>
  <c r="K964" i="3"/>
  <c r="G964" i="3"/>
  <c r="C964" i="3"/>
  <c r="D964" i="3" s="1"/>
  <c r="N963" i="3" a="1"/>
  <c r="N963" i="3" s="1"/>
  <c r="M963" i="3"/>
  <c r="L963" i="3"/>
  <c r="K963" i="3"/>
  <c r="G963" i="3"/>
  <c r="C963" i="3"/>
  <c r="D963" i="3" s="1"/>
  <c r="N962" i="3" a="1"/>
  <c r="N962" i="3" s="1"/>
  <c r="M962" i="3"/>
  <c r="L962" i="3"/>
  <c r="K962" i="3"/>
  <c r="G962" i="3"/>
  <c r="C962" i="3"/>
  <c r="D962" i="3" s="1"/>
  <c r="N961" i="3" a="1"/>
  <c r="N961" i="3" s="1"/>
  <c r="M961" i="3"/>
  <c r="L961" i="3"/>
  <c r="K961" i="3"/>
  <c r="G961" i="3"/>
  <c r="C961" i="3"/>
  <c r="D961" i="3" s="1"/>
  <c r="N960" i="3" a="1"/>
  <c r="N960" i="3" s="1"/>
  <c r="M960" i="3"/>
  <c r="L960" i="3"/>
  <c r="K960" i="3"/>
  <c r="G960" i="3"/>
  <c r="C960" i="3"/>
  <c r="D960" i="3" s="1"/>
  <c r="N959" i="3" a="1"/>
  <c r="N959" i="3" s="1"/>
  <c r="M959" i="3"/>
  <c r="L959" i="3"/>
  <c r="K959" i="3"/>
  <c r="G959" i="3"/>
  <c r="C959" i="3"/>
  <c r="D959" i="3" s="1"/>
  <c r="N958" i="3" a="1"/>
  <c r="N958" i="3" s="1"/>
  <c r="M958" i="3"/>
  <c r="L958" i="3"/>
  <c r="K958" i="3"/>
  <c r="G958" i="3"/>
  <c r="C958" i="3"/>
  <c r="D958" i="3" s="1"/>
  <c r="N957" i="3" a="1"/>
  <c r="N957" i="3" s="1"/>
  <c r="M957" i="3"/>
  <c r="L957" i="3"/>
  <c r="K957" i="3"/>
  <c r="G957" i="3"/>
  <c r="C957" i="3"/>
  <c r="D957" i="3" s="1"/>
  <c r="N956" i="3" a="1"/>
  <c r="N956" i="3" s="1"/>
  <c r="M956" i="3"/>
  <c r="L956" i="3"/>
  <c r="K956" i="3"/>
  <c r="G956" i="3"/>
  <c r="C956" i="3"/>
  <c r="D956" i="3" s="1"/>
  <c r="N955" i="3" a="1"/>
  <c r="N955" i="3" s="1"/>
  <c r="M955" i="3"/>
  <c r="L955" i="3"/>
  <c r="K955" i="3"/>
  <c r="G955" i="3"/>
  <c r="C955" i="3"/>
  <c r="D955" i="3" s="1"/>
  <c r="N954" i="3" a="1"/>
  <c r="N954" i="3" s="1"/>
  <c r="M954" i="3"/>
  <c r="L954" i="3"/>
  <c r="K954" i="3"/>
  <c r="G954" i="3"/>
  <c r="C954" i="3"/>
  <c r="D954" i="3" s="1"/>
  <c r="N953" i="3" a="1"/>
  <c r="N953" i="3" s="1"/>
  <c r="M953" i="3"/>
  <c r="L953" i="3"/>
  <c r="K953" i="3"/>
  <c r="G953" i="3"/>
  <c r="C953" i="3"/>
  <c r="D953" i="3" s="1"/>
  <c r="N952" i="3" a="1"/>
  <c r="N952" i="3" s="1"/>
  <c r="M952" i="3"/>
  <c r="L952" i="3"/>
  <c r="K952" i="3"/>
  <c r="G952" i="3"/>
  <c r="C952" i="3"/>
  <c r="D952" i="3" s="1"/>
  <c r="N951" i="3" a="1"/>
  <c r="N951" i="3" s="1"/>
  <c r="M951" i="3"/>
  <c r="L951" i="3"/>
  <c r="K951" i="3"/>
  <c r="G951" i="3"/>
  <c r="C951" i="3"/>
  <c r="D951" i="3" s="1"/>
  <c r="N950" i="3" a="1"/>
  <c r="N950" i="3" s="1"/>
  <c r="M950" i="3"/>
  <c r="L950" i="3"/>
  <c r="K950" i="3"/>
  <c r="G950" i="3"/>
  <c r="C950" i="3"/>
  <c r="D950" i="3" s="1"/>
  <c r="N949" i="3" a="1"/>
  <c r="N949" i="3" s="1"/>
  <c r="M949" i="3"/>
  <c r="L949" i="3"/>
  <c r="K949" i="3"/>
  <c r="G949" i="3"/>
  <c r="C949" i="3"/>
  <c r="D949" i="3" s="1"/>
  <c r="N948" i="3" a="1"/>
  <c r="N948" i="3" s="1"/>
  <c r="M948" i="3"/>
  <c r="L948" i="3"/>
  <c r="K948" i="3"/>
  <c r="G948" i="3"/>
  <c r="C948" i="3"/>
  <c r="D948" i="3" s="1"/>
  <c r="N947" i="3" a="1"/>
  <c r="N947" i="3" s="1"/>
  <c r="M947" i="3"/>
  <c r="L947" i="3"/>
  <c r="K947" i="3"/>
  <c r="G947" i="3"/>
  <c r="C947" i="3"/>
  <c r="D947" i="3" s="1"/>
  <c r="N946" i="3" a="1"/>
  <c r="N946" i="3" s="1"/>
  <c r="M946" i="3"/>
  <c r="L946" i="3"/>
  <c r="K946" i="3"/>
  <c r="G946" i="3"/>
  <c r="C946" i="3"/>
  <c r="D946" i="3" s="1"/>
  <c r="N945" i="3" a="1"/>
  <c r="N945" i="3" s="1"/>
  <c r="M945" i="3"/>
  <c r="L945" i="3"/>
  <c r="K945" i="3"/>
  <c r="G945" i="3"/>
  <c r="C945" i="3"/>
  <c r="D945" i="3" s="1"/>
  <c r="N944" i="3" a="1"/>
  <c r="N944" i="3" s="1"/>
  <c r="M944" i="3"/>
  <c r="L944" i="3"/>
  <c r="K944" i="3"/>
  <c r="G944" i="3"/>
  <c r="C944" i="3"/>
  <c r="D944" i="3" s="1"/>
  <c r="N943" i="3" a="1"/>
  <c r="N943" i="3" s="1"/>
  <c r="M943" i="3"/>
  <c r="L943" i="3"/>
  <c r="K943" i="3"/>
  <c r="G943" i="3"/>
  <c r="C943" i="3"/>
  <c r="D943" i="3" s="1"/>
  <c r="N942" i="3" a="1"/>
  <c r="N942" i="3" s="1"/>
  <c r="M942" i="3"/>
  <c r="L942" i="3"/>
  <c r="K942" i="3"/>
  <c r="G942" i="3"/>
  <c r="C942" i="3"/>
  <c r="D942" i="3" s="1"/>
  <c r="N941" i="3" a="1"/>
  <c r="N941" i="3" s="1"/>
  <c r="M941" i="3"/>
  <c r="L941" i="3"/>
  <c r="K941" i="3"/>
  <c r="G941" i="3"/>
  <c r="C941" i="3"/>
  <c r="D941" i="3" s="1"/>
  <c r="N940" i="3" a="1"/>
  <c r="N940" i="3" s="1"/>
  <c r="M940" i="3"/>
  <c r="L940" i="3"/>
  <c r="K940" i="3"/>
  <c r="G940" i="3"/>
  <c r="C940" i="3"/>
  <c r="D940" i="3" s="1"/>
  <c r="N939" i="3" a="1"/>
  <c r="N939" i="3" s="1"/>
  <c r="M939" i="3"/>
  <c r="L939" i="3"/>
  <c r="K939" i="3"/>
  <c r="G939" i="3"/>
  <c r="C939" i="3"/>
  <c r="D939" i="3" s="1"/>
  <c r="N938" i="3" a="1"/>
  <c r="N938" i="3" s="1"/>
  <c r="M938" i="3"/>
  <c r="L938" i="3"/>
  <c r="K938" i="3"/>
  <c r="G938" i="3"/>
  <c r="C938" i="3"/>
  <c r="D938" i="3" s="1"/>
  <c r="N937" i="3" a="1"/>
  <c r="N937" i="3" s="1"/>
  <c r="M937" i="3"/>
  <c r="L937" i="3"/>
  <c r="K937" i="3"/>
  <c r="G937" i="3"/>
  <c r="C937" i="3"/>
  <c r="D937" i="3" s="1"/>
  <c r="N936" i="3" a="1"/>
  <c r="N936" i="3" s="1"/>
  <c r="M936" i="3"/>
  <c r="L936" i="3"/>
  <c r="K936" i="3"/>
  <c r="G936" i="3"/>
  <c r="C936" i="3"/>
  <c r="D936" i="3" s="1"/>
  <c r="N935" i="3" a="1"/>
  <c r="N935" i="3" s="1"/>
  <c r="M935" i="3"/>
  <c r="L935" i="3"/>
  <c r="K935" i="3"/>
  <c r="G935" i="3"/>
  <c r="C935" i="3"/>
  <c r="D935" i="3" s="1"/>
  <c r="N934" i="3" a="1"/>
  <c r="N934" i="3" s="1"/>
  <c r="M934" i="3"/>
  <c r="L934" i="3"/>
  <c r="K934" i="3"/>
  <c r="G934" i="3"/>
  <c r="C934" i="3"/>
  <c r="D934" i="3" s="1"/>
  <c r="N933" i="3" a="1"/>
  <c r="N933" i="3" s="1"/>
  <c r="M933" i="3"/>
  <c r="L933" i="3"/>
  <c r="K933" i="3"/>
  <c r="G933" i="3"/>
  <c r="C933" i="3"/>
  <c r="D933" i="3" s="1"/>
  <c r="N932" i="3" a="1"/>
  <c r="N932" i="3" s="1"/>
  <c r="M932" i="3"/>
  <c r="L932" i="3"/>
  <c r="K932" i="3"/>
  <c r="G932" i="3"/>
  <c r="C932" i="3"/>
  <c r="D932" i="3" s="1"/>
  <c r="N931" i="3" a="1"/>
  <c r="N931" i="3" s="1"/>
  <c r="M931" i="3"/>
  <c r="L931" i="3"/>
  <c r="K931" i="3"/>
  <c r="G931" i="3"/>
  <c r="C931" i="3"/>
  <c r="D931" i="3" s="1"/>
  <c r="N930" i="3" a="1"/>
  <c r="N930" i="3" s="1"/>
  <c r="M930" i="3"/>
  <c r="L930" i="3"/>
  <c r="K930" i="3"/>
  <c r="G930" i="3"/>
  <c r="C930" i="3"/>
  <c r="D930" i="3" s="1"/>
  <c r="N929" i="3" a="1"/>
  <c r="N929" i="3" s="1"/>
  <c r="M929" i="3"/>
  <c r="L929" i="3"/>
  <c r="K929" i="3"/>
  <c r="G929" i="3"/>
  <c r="C929" i="3"/>
  <c r="D929" i="3" s="1"/>
  <c r="N928" i="3" a="1"/>
  <c r="N928" i="3" s="1"/>
  <c r="M928" i="3"/>
  <c r="L928" i="3"/>
  <c r="K928" i="3"/>
  <c r="G928" i="3"/>
  <c r="C928" i="3"/>
  <c r="D928" i="3" s="1"/>
  <c r="N927" i="3" a="1"/>
  <c r="N927" i="3" s="1"/>
  <c r="M927" i="3"/>
  <c r="L927" i="3"/>
  <c r="K927" i="3"/>
  <c r="G927" i="3"/>
  <c r="C927" i="3"/>
  <c r="D927" i="3" s="1"/>
  <c r="N926" i="3" a="1"/>
  <c r="N926" i="3" s="1"/>
  <c r="M926" i="3"/>
  <c r="L926" i="3"/>
  <c r="K926" i="3"/>
  <c r="G926" i="3"/>
  <c r="C926" i="3"/>
  <c r="D926" i="3" s="1"/>
  <c r="N925" i="3" a="1"/>
  <c r="N925" i="3" s="1"/>
  <c r="M925" i="3"/>
  <c r="L925" i="3"/>
  <c r="K925" i="3"/>
  <c r="G925" i="3"/>
  <c r="C925" i="3"/>
  <c r="D925" i="3" s="1"/>
  <c r="N924" i="3" a="1"/>
  <c r="N924" i="3" s="1"/>
  <c r="M924" i="3"/>
  <c r="L924" i="3"/>
  <c r="K924" i="3"/>
  <c r="G924" i="3"/>
  <c r="C924" i="3"/>
  <c r="D924" i="3" s="1"/>
  <c r="N923" i="3" a="1"/>
  <c r="N923" i="3" s="1"/>
  <c r="M923" i="3"/>
  <c r="L923" i="3"/>
  <c r="K923" i="3"/>
  <c r="G923" i="3"/>
  <c r="C923" i="3"/>
  <c r="D923" i="3" s="1"/>
  <c r="N922" i="3" a="1"/>
  <c r="N922" i="3" s="1"/>
  <c r="M922" i="3"/>
  <c r="L922" i="3"/>
  <c r="K922" i="3"/>
  <c r="G922" i="3"/>
  <c r="C922" i="3"/>
  <c r="D922" i="3" s="1"/>
  <c r="N921" i="3" a="1"/>
  <c r="N921" i="3" s="1"/>
  <c r="M921" i="3"/>
  <c r="L921" i="3"/>
  <c r="K921" i="3"/>
  <c r="G921" i="3"/>
  <c r="C921" i="3"/>
  <c r="D921" i="3" s="1"/>
  <c r="N920" i="3" a="1"/>
  <c r="N920" i="3" s="1"/>
  <c r="M920" i="3"/>
  <c r="L920" i="3"/>
  <c r="K920" i="3"/>
  <c r="G920" i="3"/>
  <c r="C920" i="3"/>
  <c r="D920" i="3" s="1"/>
  <c r="N919" i="3" a="1"/>
  <c r="N919" i="3" s="1"/>
  <c r="M919" i="3"/>
  <c r="L919" i="3"/>
  <c r="K919" i="3"/>
  <c r="G919" i="3"/>
  <c r="C919" i="3"/>
  <c r="D919" i="3" s="1"/>
  <c r="N918" i="3" a="1"/>
  <c r="N918" i="3" s="1"/>
  <c r="M918" i="3"/>
  <c r="L918" i="3"/>
  <c r="K918" i="3"/>
  <c r="G918" i="3"/>
  <c r="C918" i="3"/>
  <c r="D918" i="3" s="1"/>
  <c r="N917" i="3" a="1"/>
  <c r="N917" i="3" s="1"/>
  <c r="M917" i="3"/>
  <c r="L917" i="3"/>
  <c r="K917" i="3"/>
  <c r="G917" i="3"/>
  <c r="C917" i="3"/>
  <c r="D917" i="3" s="1"/>
  <c r="N916" i="3" a="1"/>
  <c r="N916" i="3" s="1"/>
  <c r="M916" i="3"/>
  <c r="L916" i="3"/>
  <c r="K916" i="3"/>
  <c r="G916" i="3"/>
  <c r="C916" i="3"/>
  <c r="D916" i="3" s="1"/>
  <c r="N915" i="3" a="1"/>
  <c r="N915" i="3" s="1"/>
  <c r="M915" i="3"/>
  <c r="L915" i="3"/>
  <c r="K915" i="3"/>
  <c r="G915" i="3"/>
  <c r="C915" i="3"/>
  <c r="D915" i="3" s="1"/>
  <c r="N914" i="3" a="1"/>
  <c r="N914" i="3" s="1"/>
  <c r="M914" i="3"/>
  <c r="L914" i="3"/>
  <c r="K914" i="3"/>
  <c r="G914" i="3"/>
  <c r="C914" i="3"/>
  <c r="D914" i="3" s="1"/>
  <c r="N913" i="3" a="1"/>
  <c r="N913" i="3" s="1"/>
  <c r="M913" i="3"/>
  <c r="L913" i="3"/>
  <c r="K913" i="3"/>
  <c r="G913" i="3"/>
  <c r="C913" i="3"/>
  <c r="D913" i="3" s="1"/>
  <c r="N912" i="3" a="1"/>
  <c r="N912" i="3" s="1"/>
  <c r="M912" i="3"/>
  <c r="L912" i="3"/>
  <c r="K912" i="3"/>
  <c r="G912" i="3"/>
  <c r="C912" i="3"/>
  <c r="D912" i="3" s="1"/>
  <c r="N911" i="3" a="1"/>
  <c r="N911" i="3" s="1"/>
  <c r="M911" i="3"/>
  <c r="L911" i="3"/>
  <c r="K911" i="3"/>
  <c r="G911" i="3"/>
  <c r="C911" i="3"/>
  <c r="D911" i="3" s="1"/>
  <c r="N910" i="3" a="1"/>
  <c r="N910" i="3" s="1"/>
  <c r="M910" i="3"/>
  <c r="L910" i="3"/>
  <c r="K910" i="3"/>
  <c r="G910" i="3"/>
  <c r="C910" i="3"/>
  <c r="D910" i="3" s="1"/>
  <c r="N909" i="3" a="1"/>
  <c r="N909" i="3" s="1"/>
  <c r="M909" i="3"/>
  <c r="L909" i="3"/>
  <c r="K909" i="3"/>
  <c r="G909" i="3"/>
  <c r="C909" i="3"/>
  <c r="D909" i="3" s="1"/>
  <c r="N908" i="3" a="1"/>
  <c r="N908" i="3" s="1"/>
  <c r="M908" i="3"/>
  <c r="L908" i="3"/>
  <c r="K908" i="3"/>
  <c r="G908" i="3"/>
  <c r="C908" i="3"/>
  <c r="D908" i="3" s="1"/>
  <c r="N907" i="3" a="1"/>
  <c r="N907" i="3" s="1"/>
  <c r="M907" i="3"/>
  <c r="L907" i="3"/>
  <c r="K907" i="3"/>
  <c r="G907" i="3"/>
  <c r="C907" i="3"/>
  <c r="D907" i="3" s="1"/>
  <c r="N906" i="3" a="1"/>
  <c r="N906" i="3" s="1"/>
  <c r="M906" i="3"/>
  <c r="L906" i="3"/>
  <c r="K906" i="3"/>
  <c r="G906" i="3"/>
  <c r="C906" i="3"/>
  <c r="D906" i="3" s="1"/>
  <c r="N905" i="3" a="1"/>
  <c r="N905" i="3" s="1"/>
  <c r="M905" i="3"/>
  <c r="L905" i="3"/>
  <c r="K905" i="3"/>
  <c r="G905" i="3"/>
  <c r="C905" i="3"/>
  <c r="D905" i="3" s="1"/>
  <c r="N904" i="3" a="1"/>
  <c r="N904" i="3" s="1"/>
  <c r="M904" i="3"/>
  <c r="L904" i="3"/>
  <c r="K904" i="3"/>
  <c r="G904" i="3"/>
  <c r="C904" i="3"/>
  <c r="D904" i="3" s="1"/>
  <c r="N903" i="3" a="1"/>
  <c r="N903" i="3" s="1"/>
  <c r="M903" i="3"/>
  <c r="L903" i="3"/>
  <c r="K903" i="3"/>
  <c r="G903" i="3"/>
  <c r="C903" i="3"/>
  <c r="D903" i="3" s="1"/>
  <c r="N902" i="3" a="1"/>
  <c r="N902" i="3" s="1"/>
  <c r="M902" i="3"/>
  <c r="L902" i="3"/>
  <c r="K902" i="3"/>
  <c r="G902" i="3"/>
  <c r="C902" i="3"/>
  <c r="D902" i="3" s="1"/>
  <c r="N901" i="3" a="1"/>
  <c r="N901" i="3" s="1"/>
  <c r="M901" i="3"/>
  <c r="L901" i="3"/>
  <c r="K901" i="3"/>
  <c r="G901" i="3"/>
  <c r="C901" i="3"/>
  <c r="D901" i="3" s="1"/>
  <c r="N900" i="3" a="1"/>
  <c r="N900" i="3" s="1"/>
  <c r="M900" i="3"/>
  <c r="L900" i="3"/>
  <c r="K900" i="3"/>
  <c r="G900" i="3"/>
  <c r="C900" i="3"/>
  <c r="D900" i="3" s="1"/>
  <c r="N899" i="3" a="1"/>
  <c r="N899" i="3" s="1"/>
  <c r="M899" i="3"/>
  <c r="L899" i="3"/>
  <c r="K899" i="3"/>
  <c r="G899" i="3"/>
  <c r="C899" i="3"/>
  <c r="D899" i="3" s="1"/>
  <c r="N898" i="3" a="1"/>
  <c r="N898" i="3" s="1"/>
  <c r="M898" i="3"/>
  <c r="L898" i="3"/>
  <c r="K898" i="3"/>
  <c r="G898" i="3"/>
  <c r="C898" i="3"/>
  <c r="D898" i="3" s="1"/>
  <c r="N897" i="3" a="1"/>
  <c r="N897" i="3" s="1"/>
  <c r="M897" i="3"/>
  <c r="L897" i="3"/>
  <c r="K897" i="3"/>
  <c r="G897" i="3"/>
  <c r="C897" i="3"/>
  <c r="D897" i="3" s="1"/>
  <c r="N896" i="3" a="1"/>
  <c r="N896" i="3" s="1"/>
  <c r="M896" i="3"/>
  <c r="L896" i="3"/>
  <c r="K896" i="3"/>
  <c r="G896" i="3"/>
  <c r="C896" i="3"/>
  <c r="D896" i="3" s="1"/>
  <c r="N895" i="3" a="1"/>
  <c r="N895" i="3" s="1"/>
  <c r="M895" i="3"/>
  <c r="L895" i="3"/>
  <c r="K895" i="3"/>
  <c r="G895" i="3"/>
  <c r="C895" i="3"/>
  <c r="D895" i="3" s="1"/>
  <c r="N894" i="3" a="1"/>
  <c r="N894" i="3" s="1"/>
  <c r="M894" i="3"/>
  <c r="L894" i="3"/>
  <c r="K894" i="3"/>
  <c r="G894" i="3"/>
  <c r="C894" i="3"/>
  <c r="D894" i="3" s="1"/>
  <c r="N893" i="3" a="1"/>
  <c r="N893" i="3" s="1"/>
  <c r="M893" i="3"/>
  <c r="L893" i="3"/>
  <c r="K893" i="3"/>
  <c r="G893" i="3"/>
  <c r="C893" i="3"/>
  <c r="D893" i="3" s="1"/>
  <c r="N892" i="3" a="1"/>
  <c r="N892" i="3" s="1"/>
  <c r="M892" i="3"/>
  <c r="L892" i="3"/>
  <c r="K892" i="3"/>
  <c r="G892" i="3"/>
  <c r="C892" i="3"/>
  <c r="D892" i="3" s="1"/>
  <c r="N891" i="3" a="1"/>
  <c r="N891" i="3" s="1"/>
  <c r="M891" i="3"/>
  <c r="L891" i="3"/>
  <c r="K891" i="3"/>
  <c r="G891" i="3"/>
  <c r="C891" i="3"/>
  <c r="D891" i="3" s="1"/>
  <c r="N890" i="3" a="1"/>
  <c r="N890" i="3" s="1"/>
  <c r="M890" i="3"/>
  <c r="L890" i="3"/>
  <c r="K890" i="3"/>
  <c r="G890" i="3"/>
  <c r="C890" i="3"/>
  <c r="D890" i="3" s="1"/>
  <c r="N889" i="3" a="1"/>
  <c r="N889" i="3" s="1"/>
  <c r="M889" i="3"/>
  <c r="L889" i="3"/>
  <c r="K889" i="3"/>
  <c r="G889" i="3"/>
  <c r="C889" i="3"/>
  <c r="D889" i="3" s="1"/>
  <c r="N888" i="3" a="1"/>
  <c r="N888" i="3" s="1"/>
  <c r="M888" i="3"/>
  <c r="L888" i="3"/>
  <c r="K888" i="3"/>
  <c r="G888" i="3"/>
  <c r="C888" i="3"/>
  <c r="D888" i="3" s="1"/>
  <c r="N887" i="3" a="1"/>
  <c r="N887" i="3" s="1"/>
  <c r="M887" i="3"/>
  <c r="L887" i="3"/>
  <c r="K887" i="3"/>
  <c r="G887" i="3"/>
  <c r="C887" i="3"/>
  <c r="D887" i="3" s="1"/>
  <c r="N886" i="3" a="1"/>
  <c r="N886" i="3" s="1"/>
  <c r="M886" i="3"/>
  <c r="L886" i="3"/>
  <c r="K886" i="3"/>
  <c r="G886" i="3"/>
  <c r="C886" i="3"/>
  <c r="D886" i="3" s="1"/>
  <c r="N885" i="3" a="1"/>
  <c r="N885" i="3" s="1"/>
  <c r="M885" i="3"/>
  <c r="L885" i="3"/>
  <c r="K885" i="3"/>
  <c r="G885" i="3"/>
  <c r="C885" i="3"/>
  <c r="D885" i="3" s="1"/>
  <c r="N884" i="3" a="1"/>
  <c r="N884" i="3" s="1"/>
  <c r="M884" i="3"/>
  <c r="L884" i="3"/>
  <c r="K884" i="3"/>
  <c r="G884" i="3"/>
  <c r="C884" i="3"/>
  <c r="D884" i="3" s="1"/>
  <c r="N883" i="3" a="1"/>
  <c r="N883" i="3" s="1"/>
  <c r="M883" i="3"/>
  <c r="L883" i="3"/>
  <c r="K883" i="3"/>
  <c r="G883" i="3"/>
  <c r="C883" i="3"/>
  <c r="D883" i="3" s="1"/>
  <c r="N882" i="3" a="1"/>
  <c r="N882" i="3" s="1"/>
  <c r="M882" i="3"/>
  <c r="L882" i="3"/>
  <c r="K882" i="3"/>
  <c r="G882" i="3"/>
  <c r="C882" i="3"/>
  <c r="D882" i="3" s="1"/>
  <c r="N881" i="3" a="1"/>
  <c r="N881" i="3" s="1"/>
  <c r="M881" i="3"/>
  <c r="L881" i="3"/>
  <c r="K881" i="3"/>
  <c r="G881" i="3"/>
  <c r="C881" i="3"/>
  <c r="D881" i="3" s="1"/>
  <c r="N880" i="3" a="1"/>
  <c r="N880" i="3" s="1"/>
  <c r="M880" i="3"/>
  <c r="L880" i="3"/>
  <c r="K880" i="3"/>
  <c r="G880" i="3"/>
  <c r="C880" i="3"/>
  <c r="D880" i="3" s="1"/>
  <c r="N879" i="3" a="1"/>
  <c r="N879" i="3" s="1"/>
  <c r="M879" i="3"/>
  <c r="L879" i="3"/>
  <c r="K879" i="3"/>
  <c r="G879" i="3"/>
  <c r="C879" i="3"/>
  <c r="D879" i="3" s="1"/>
  <c r="N878" i="3" a="1"/>
  <c r="N878" i="3" s="1"/>
  <c r="M878" i="3"/>
  <c r="L878" i="3"/>
  <c r="K878" i="3"/>
  <c r="G878" i="3"/>
  <c r="C878" i="3"/>
  <c r="D878" i="3" s="1"/>
  <c r="N877" i="3" a="1"/>
  <c r="N877" i="3" s="1"/>
  <c r="M877" i="3"/>
  <c r="L877" i="3"/>
  <c r="K877" i="3"/>
  <c r="G877" i="3"/>
  <c r="C877" i="3"/>
  <c r="D877" i="3" s="1"/>
  <c r="N876" i="3" a="1"/>
  <c r="N876" i="3" s="1"/>
  <c r="M876" i="3"/>
  <c r="L876" i="3"/>
  <c r="K876" i="3"/>
  <c r="G876" i="3"/>
  <c r="C876" i="3"/>
  <c r="D876" i="3" s="1"/>
  <c r="N875" i="3" a="1"/>
  <c r="N875" i="3" s="1"/>
  <c r="M875" i="3"/>
  <c r="L875" i="3"/>
  <c r="K875" i="3"/>
  <c r="G875" i="3"/>
  <c r="C875" i="3"/>
  <c r="D875" i="3" s="1"/>
  <c r="N874" i="3" a="1"/>
  <c r="N874" i="3" s="1"/>
  <c r="M874" i="3"/>
  <c r="L874" i="3"/>
  <c r="K874" i="3"/>
  <c r="G874" i="3"/>
  <c r="C874" i="3"/>
  <c r="D874" i="3" s="1"/>
  <c r="N873" i="3" a="1"/>
  <c r="N873" i="3" s="1"/>
  <c r="M873" i="3"/>
  <c r="L873" i="3"/>
  <c r="K873" i="3"/>
  <c r="G873" i="3"/>
  <c r="C873" i="3"/>
  <c r="D873" i="3" s="1"/>
  <c r="N872" i="3" a="1"/>
  <c r="N872" i="3" s="1"/>
  <c r="M872" i="3"/>
  <c r="L872" i="3"/>
  <c r="K872" i="3"/>
  <c r="G872" i="3"/>
  <c r="C872" i="3"/>
  <c r="D872" i="3" s="1"/>
  <c r="N871" i="3" a="1"/>
  <c r="N871" i="3" s="1"/>
  <c r="M871" i="3"/>
  <c r="L871" i="3"/>
  <c r="K871" i="3"/>
  <c r="G871" i="3"/>
  <c r="C871" i="3"/>
  <c r="D871" i="3" s="1"/>
  <c r="N870" i="3" a="1"/>
  <c r="N870" i="3" s="1"/>
  <c r="M870" i="3"/>
  <c r="L870" i="3"/>
  <c r="K870" i="3"/>
  <c r="G870" i="3"/>
  <c r="C870" i="3"/>
  <c r="D870" i="3" s="1"/>
  <c r="N869" i="3" a="1"/>
  <c r="N869" i="3" s="1"/>
  <c r="M869" i="3"/>
  <c r="L869" i="3"/>
  <c r="K869" i="3"/>
  <c r="G869" i="3"/>
  <c r="C869" i="3"/>
  <c r="D869" i="3" s="1"/>
  <c r="N868" i="3" a="1"/>
  <c r="N868" i="3" s="1"/>
  <c r="M868" i="3"/>
  <c r="L868" i="3"/>
  <c r="K868" i="3"/>
  <c r="G868" i="3"/>
  <c r="C868" i="3"/>
  <c r="D868" i="3" s="1"/>
  <c r="N867" i="3" a="1"/>
  <c r="N867" i="3" s="1"/>
  <c r="M867" i="3"/>
  <c r="L867" i="3"/>
  <c r="K867" i="3"/>
  <c r="G867" i="3"/>
  <c r="C867" i="3"/>
  <c r="D867" i="3" s="1"/>
  <c r="N866" i="3" a="1"/>
  <c r="N866" i="3" s="1"/>
  <c r="M866" i="3"/>
  <c r="L866" i="3"/>
  <c r="K866" i="3"/>
  <c r="G866" i="3"/>
  <c r="C866" i="3"/>
  <c r="D866" i="3" s="1"/>
  <c r="N865" i="3" a="1"/>
  <c r="N865" i="3" s="1"/>
  <c r="M865" i="3"/>
  <c r="L865" i="3"/>
  <c r="K865" i="3"/>
  <c r="G865" i="3"/>
  <c r="C865" i="3"/>
  <c r="D865" i="3" s="1"/>
  <c r="N864" i="3" a="1"/>
  <c r="N864" i="3" s="1"/>
  <c r="M864" i="3"/>
  <c r="L864" i="3"/>
  <c r="K864" i="3"/>
  <c r="G864" i="3"/>
  <c r="C864" i="3"/>
  <c r="D864" i="3" s="1"/>
  <c r="N863" i="3" a="1"/>
  <c r="N863" i="3" s="1"/>
  <c r="M863" i="3"/>
  <c r="L863" i="3"/>
  <c r="K863" i="3"/>
  <c r="G863" i="3"/>
  <c r="C863" i="3"/>
  <c r="D863" i="3" s="1"/>
  <c r="N862" i="3" a="1"/>
  <c r="N862" i="3" s="1"/>
  <c r="M862" i="3"/>
  <c r="L862" i="3"/>
  <c r="K862" i="3"/>
  <c r="G862" i="3"/>
  <c r="C862" i="3"/>
  <c r="D862" i="3" s="1"/>
  <c r="N861" i="3" a="1"/>
  <c r="N861" i="3" s="1"/>
  <c r="M861" i="3"/>
  <c r="L861" i="3"/>
  <c r="K861" i="3"/>
  <c r="G861" i="3"/>
  <c r="C861" i="3"/>
  <c r="D861" i="3" s="1"/>
  <c r="N860" i="3" a="1"/>
  <c r="N860" i="3" s="1"/>
  <c r="M860" i="3"/>
  <c r="L860" i="3"/>
  <c r="K860" i="3"/>
  <c r="G860" i="3"/>
  <c r="C860" i="3"/>
  <c r="D860" i="3" s="1"/>
  <c r="N859" i="3" a="1"/>
  <c r="N859" i="3" s="1"/>
  <c r="M859" i="3"/>
  <c r="L859" i="3"/>
  <c r="K859" i="3"/>
  <c r="G859" i="3"/>
  <c r="C859" i="3"/>
  <c r="D859" i="3" s="1"/>
  <c r="N858" i="3" a="1"/>
  <c r="N858" i="3" s="1"/>
  <c r="M858" i="3"/>
  <c r="L858" i="3"/>
  <c r="K858" i="3"/>
  <c r="G858" i="3"/>
  <c r="C858" i="3"/>
  <c r="D858" i="3" s="1"/>
  <c r="N857" i="3" a="1"/>
  <c r="N857" i="3" s="1"/>
  <c r="M857" i="3"/>
  <c r="L857" i="3"/>
  <c r="K857" i="3"/>
  <c r="G857" i="3"/>
  <c r="C857" i="3"/>
  <c r="D857" i="3" s="1"/>
  <c r="N856" i="3" a="1"/>
  <c r="N856" i="3" s="1"/>
  <c r="M856" i="3"/>
  <c r="L856" i="3"/>
  <c r="K856" i="3"/>
  <c r="G856" i="3"/>
  <c r="C856" i="3"/>
  <c r="D856" i="3" s="1"/>
  <c r="N855" i="3" a="1"/>
  <c r="N855" i="3" s="1"/>
  <c r="M855" i="3"/>
  <c r="L855" i="3"/>
  <c r="K855" i="3"/>
  <c r="G855" i="3"/>
  <c r="C855" i="3"/>
  <c r="D855" i="3" s="1"/>
  <c r="N854" i="3" a="1"/>
  <c r="N854" i="3" s="1"/>
  <c r="M854" i="3"/>
  <c r="L854" i="3"/>
  <c r="K854" i="3"/>
  <c r="G854" i="3"/>
  <c r="C854" i="3"/>
  <c r="D854" i="3" s="1"/>
  <c r="N853" i="3" a="1"/>
  <c r="N853" i="3" s="1"/>
  <c r="M853" i="3"/>
  <c r="L853" i="3"/>
  <c r="K853" i="3"/>
  <c r="G853" i="3"/>
  <c r="C853" i="3"/>
  <c r="D853" i="3" s="1"/>
  <c r="N852" i="3" a="1"/>
  <c r="N852" i="3" s="1"/>
  <c r="M852" i="3"/>
  <c r="L852" i="3"/>
  <c r="K852" i="3"/>
  <c r="G852" i="3"/>
  <c r="C852" i="3"/>
  <c r="D852" i="3" s="1"/>
  <c r="N851" i="3" a="1"/>
  <c r="N851" i="3" s="1"/>
  <c r="M851" i="3"/>
  <c r="L851" i="3"/>
  <c r="K851" i="3"/>
  <c r="G851" i="3"/>
  <c r="C851" i="3"/>
  <c r="D851" i="3" s="1"/>
  <c r="N850" i="3" a="1"/>
  <c r="N850" i="3" s="1"/>
  <c r="M850" i="3"/>
  <c r="L850" i="3"/>
  <c r="K850" i="3"/>
  <c r="G850" i="3"/>
  <c r="C850" i="3"/>
  <c r="D850" i="3" s="1"/>
  <c r="N849" i="3" a="1"/>
  <c r="N849" i="3" s="1"/>
  <c r="M849" i="3"/>
  <c r="L849" i="3"/>
  <c r="K849" i="3"/>
  <c r="G849" i="3"/>
  <c r="C849" i="3"/>
  <c r="D849" i="3" s="1"/>
  <c r="N848" i="3" a="1"/>
  <c r="N848" i="3" s="1"/>
  <c r="M848" i="3"/>
  <c r="L848" i="3"/>
  <c r="K848" i="3"/>
  <c r="G848" i="3"/>
  <c r="C848" i="3"/>
  <c r="D848" i="3" s="1"/>
  <c r="N847" i="3" a="1"/>
  <c r="N847" i="3" s="1"/>
  <c r="M847" i="3"/>
  <c r="L847" i="3"/>
  <c r="K847" i="3"/>
  <c r="G847" i="3"/>
  <c r="C847" i="3"/>
  <c r="D847" i="3" s="1"/>
  <c r="N846" i="3" a="1"/>
  <c r="N846" i="3" s="1"/>
  <c r="M846" i="3"/>
  <c r="L846" i="3"/>
  <c r="K846" i="3"/>
  <c r="G846" i="3"/>
  <c r="C846" i="3"/>
  <c r="D846" i="3" s="1"/>
  <c r="N845" i="3" a="1"/>
  <c r="N845" i="3" s="1"/>
  <c r="M845" i="3"/>
  <c r="L845" i="3"/>
  <c r="K845" i="3"/>
  <c r="G845" i="3"/>
  <c r="C845" i="3"/>
  <c r="D845" i="3" s="1"/>
  <c r="N844" i="3" a="1"/>
  <c r="N844" i="3" s="1"/>
  <c r="M844" i="3"/>
  <c r="L844" i="3"/>
  <c r="K844" i="3"/>
  <c r="G844" i="3"/>
  <c r="C844" i="3"/>
  <c r="D844" i="3" s="1"/>
  <c r="N843" i="3" a="1"/>
  <c r="N843" i="3" s="1"/>
  <c r="M843" i="3"/>
  <c r="L843" i="3"/>
  <c r="K843" i="3"/>
  <c r="G843" i="3"/>
  <c r="C843" i="3"/>
  <c r="D843" i="3" s="1"/>
  <c r="N842" i="3" a="1"/>
  <c r="N842" i="3" s="1"/>
  <c r="M842" i="3"/>
  <c r="L842" i="3"/>
  <c r="K842" i="3"/>
  <c r="G842" i="3"/>
  <c r="C842" i="3"/>
  <c r="D842" i="3" s="1"/>
  <c r="N841" i="3" a="1"/>
  <c r="N841" i="3" s="1"/>
  <c r="M841" i="3"/>
  <c r="L841" i="3"/>
  <c r="K841" i="3"/>
  <c r="G841" i="3"/>
  <c r="C841" i="3"/>
  <c r="D841" i="3" s="1"/>
  <c r="N840" i="3" a="1"/>
  <c r="N840" i="3" s="1"/>
  <c r="M840" i="3"/>
  <c r="L840" i="3"/>
  <c r="K840" i="3"/>
  <c r="G840" i="3"/>
  <c r="C840" i="3"/>
  <c r="D840" i="3" s="1"/>
  <c r="N839" i="3" a="1"/>
  <c r="N839" i="3" s="1"/>
  <c r="M839" i="3"/>
  <c r="L839" i="3"/>
  <c r="K839" i="3"/>
  <c r="G839" i="3"/>
  <c r="C839" i="3"/>
  <c r="D839" i="3" s="1"/>
  <c r="N838" i="3" a="1"/>
  <c r="N838" i="3" s="1"/>
  <c r="M838" i="3"/>
  <c r="L838" i="3"/>
  <c r="K838" i="3"/>
  <c r="G838" i="3"/>
  <c r="C838" i="3"/>
  <c r="D838" i="3" s="1"/>
  <c r="N837" i="3" a="1"/>
  <c r="N837" i="3" s="1"/>
  <c r="M837" i="3"/>
  <c r="L837" i="3"/>
  <c r="K837" i="3"/>
  <c r="G837" i="3"/>
  <c r="C837" i="3"/>
  <c r="D837" i="3" s="1"/>
  <c r="N836" i="3" a="1"/>
  <c r="N836" i="3" s="1"/>
  <c r="M836" i="3"/>
  <c r="L836" i="3"/>
  <c r="K836" i="3"/>
  <c r="G836" i="3"/>
  <c r="C836" i="3"/>
  <c r="D836" i="3" s="1"/>
  <c r="N835" i="3" a="1"/>
  <c r="N835" i="3" s="1"/>
  <c r="M835" i="3"/>
  <c r="L835" i="3"/>
  <c r="K835" i="3"/>
  <c r="G835" i="3"/>
  <c r="C835" i="3"/>
  <c r="D835" i="3" s="1"/>
  <c r="N834" i="3" a="1"/>
  <c r="N834" i="3" s="1"/>
  <c r="M834" i="3"/>
  <c r="L834" i="3"/>
  <c r="K834" i="3"/>
  <c r="G834" i="3"/>
  <c r="C834" i="3"/>
  <c r="D834" i="3" s="1"/>
  <c r="N833" i="3" a="1"/>
  <c r="N833" i="3" s="1"/>
  <c r="M833" i="3"/>
  <c r="L833" i="3"/>
  <c r="K833" i="3"/>
  <c r="G833" i="3"/>
  <c r="C833" i="3"/>
  <c r="D833" i="3" s="1"/>
  <c r="N832" i="3" a="1"/>
  <c r="N832" i="3" s="1"/>
  <c r="M832" i="3"/>
  <c r="L832" i="3"/>
  <c r="K832" i="3"/>
  <c r="G832" i="3"/>
  <c r="C832" i="3"/>
  <c r="D832" i="3" s="1"/>
  <c r="N831" i="3" a="1"/>
  <c r="N831" i="3" s="1"/>
  <c r="M831" i="3"/>
  <c r="L831" i="3"/>
  <c r="K831" i="3"/>
  <c r="G831" i="3"/>
  <c r="C831" i="3"/>
  <c r="D831" i="3" s="1"/>
  <c r="N830" i="3" a="1"/>
  <c r="N830" i="3" s="1"/>
  <c r="M830" i="3"/>
  <c r="L830" i="3"/>
  <c r="K830" i="3"/>
  <c r="G830" i="3"/>
  <c r="C830" i="3"/>
  <c r="D830" i="3" s="1"/>
  <c r="N829" i="3" a="1"/>
  <c r="N829" i="3" s="1"/>
  <c r="M829" i="3"/>
  <c r="L829" i="3"/>
  <c r="K829" i="3"/>
  <c r="G829" i="3"/>
  <c r="C829" i="3"/>
  <c r="D829" i="3" s="1"/>
  <c r="N828" i="3" a="1"/>
  <c r="N828" i="3" s="1"/>
  <c r="M828" i="3"/>
  <c r="L828" i="3"/>
  <c r="K828" i="3"/>
  <c r="G828" i="3"/>
  <c r="C828" i="3"/>
  <c r="D828" i="3" s="1"/>
  <c r="N827" i="3" a="1"/>
  <c r="N827" i="3" s="1"/>
  <c r="M827" i="3"/>
  <c r="L827" i="3"/>
  <c r="K827" i="3"/>
  <c r="G827" i="3"/>
  <c r="C827" i="3"/>
  <c r="D827" i="3" s="1"/>
  <c r="N826" i="3" a="1"/>
  <c r="N826" i="3" s="1"/>
  <c r="M826" i="3"/>
  <c r="L826" i="3"/>
  <c r="K826" i="3"/>
  <c r="G826" i="3"/>
  <c r="C826" i="3"/>
  <c r="D826" i="3" s="1"/>
  <c r="N825" i="3" a="1"/>
  <c r="N825" i="3" s="1"/>
  <c r="M825" i="3"/>
  <c r="L825" i="3"/>
  <c r="K825" i="3"/>
  <c r="G825" i="3"/>
  <c r="C825" i="3"/>
  <c r="D825" i="3" s="1"/>
  <c r="N824" i="3" a="1"/>
  <c r="N824" i="3" s="1"/>
  <c r="M824" i="3"/>
  <c r="L824" i="3"/>
  <c r="K824" i="3"/>
  <c r="G824" i="3"/>
  <c r="C824" i="3"/>
  <c r="D824" i="3" s="1"/>
  <c r="N823" i="3" a="1"/>
  <c r="N823" i="3" s="1"/>
  <c r="M823" i="3"/>
  <c r="L823" i="3"/>
  <c r="K823" i="3"/>
  <c r="G823" i="3"/>
  <c r="C823" i="3"/>
  <c r="D823" i="3" s="1"/>
  <c r="N822" i="3" a="1"/>
  <c r="N822" i="3" s="1"/>
  <c r="M822" i="3"/>
  <c r="L822" i="3"/>
  <c r="K822" i="3"/>
  <c r="G822" i="3"/>
  <c r="C822" i="3"/>
  <c r="D822" i="3" s="1"/>
  <c r="N821" i="3" a="1"/>
  <c r="N821" i="3" s="1"/>
  <c r="M821" i="3"/>
  <c r="L821" i="3"/>
  <c r="K821" i="3"/>
  <c r="G821" i="3"/>
  <c r="C821" i="3"/>
  <c r="D821" i="3" s="1"/>
  <c r="N820" i="3" a="1"/>
  <c r="N820" i="3" s="1"/>
  <c r="M820" i="3"/>
  <c r="L820" i="3"/>
  <c r="K820" i="3"/>
  <c r="G820" i="3"/>
  <c r="C820" i="3"/>
  <c r="D820" i="3" s="1"/>
  <c r="N819" i="3" a="1"/>
  <c r="N819" i="3" s="1"/>
  <c r="M819" i="3"/>
  <c r="L819" i="3"/>
  <c r="K819" i="3"/>
  <c r="G819" i="3"/>
  <c r="C819" i="3"/>
  <c r="D819" i="3" s="1"/>
  <c r="N818" i="3" a="1"/>
  <c r="N818" i="3" s="1"/>
  <c r="M818" i="3"/>
  <c r="L818" i="3"/>
  <c r="K818" i="3"/>
  <c r="G818" i="3"/>
  <c r="C818" i="3"/>
  <c r="D818" i="3" s="1"/>
  <c r="N817" i="3" a="1"/>
  <c r="N817" i="3" s="1"/>
  <c r="M817" i="3"/>
  <c r="L817" i="3"/>
  <c r="K817" i="3"/>
  <c r="G817" i="3"/>
  <c r="C817" i="3"/>
  <c r="D817" i="3" s="1"/>
  <c r="N816" i="3" a="1"/>
  <c r="N816" i="3" s="1"/>
  <c r="M816" i="3"/>
  <c r="L816" i="3"/>
  <c r="K816" i="3"/>
  <c r="G816" i="3"/>
  <c r="C816" i="3"/>
  <c r="D816" i="3" s="1"/>
  <c r="N815" i="3" a="1"/>
  <c r="N815" i="3" s="1"/>
  <c r="M815" i="3"/>
  <c r="L815" i="3"/>
  <c r="K815" i="3"/>
  <c r="G815" i="3"/>
  <c r="C815" i="3"/>
  <c r="D815" i="3" s="1"/>
  <c r="N814" i="3" a="1"/>
  <c r="N814" i="3" s="1"/>
  <c r="M814" i="3"/>
  <c r="L814" i="3"/>
  <c r="K814" i="3"/>
  <c r="G814" i="3"/>
  <c r="C814" i="3"/>
  <c r="D814" i="3" s="1"/>
  <c r="N813" i="3" a="1"/>
  <c r="N813" i="3" s="1"/>
  <c r="M813" i="3"/>
  <c r="L813" i="3"/>
  <c r="K813" i="3"/>
  <c r="G813" i="3"/>
  <c r="C813" i="3"/>
  <c r="D813" i="3" s="1"/>
  <c r="N812" i="3" a="1"/>
  <c r="N812" i="3" s="1"/>
  <c r="M812" i="3"/>
  <c r="L812" i="3"/>
  <c r="K812" i="3"/>
  <c r="G812" i="3"/>
  <c r="C812" i="3"/>
  <c r="D812" i="3" s="1"/>
  <c r="N811" i="3" a="1"/>
  <c r="N811" i="3" s="1"/>
  <c r="M811" i="3"/>
  <c r="L811" i="3"/>
  <c r="K811" i="3"/>
  <c r="G811" i="3"/>
  <c r="C811" i="3"/>
  <c r="D811" i="3" s="1"/>
  <c r="N810" i="3" a="1"/>
  <c r="N810" i="3" s="1"/>
  <c r="M810" i="3"/>
  <c r="L810" i="3"/>
  <c r="K810" i="3"/>
  <c r="G810" i="3"/>
  <c r="C810" i="3"/>
  <c r="D810" i="3" s="1"/>
  <c r="N809" i="3" a="1"/>
  <c r="N809" i="3" s="1"/>
  <c r="M809" i="3"/>
  <c r="L809" i="3"/>
  <c r="K809" i="3"/>
  <c r="G809" i="3"/>
  <c r="C809" i="3"/>
  <c r="D809" i="3" s="1"/>
  <c r="N808" i="3" a="1"/>
  <c r="N808" i="3" s="1"/>
  <c r="M808" i="3"/>
  <c r="L808" i="3"/>
  <c r="K808" i="3"/>
  <c r="G808" i="3"/>
  <c r="C808" i="3"/>
  <c r="D808" i="3" s="1"/>
  <c r="N807" i="3" a="1"/>
  <c r="N807" i="3" s="1"/>
  <c r="M807" i="3"/>
  <c r="L807" i="3"/>
  <c r="K807" i="3"/>
  <c r="G807" i="3"/>
  <c r="C807" i="3"/>
  <c r="D807" i="3" s="1"/>
  <c r="N806" i="3" a="1"/>
  <c r="N806" i="3" s="1"/>
  <c r="M806" i="3"/>
  <c r="L806" i="3"/>
  <c r="K806" i="3"/>
  <c r="G806" i="3"/>
  <c r="C806" i="3"/>
  <c r="D806" i="3" s="1"/>
  <c r="N805" i="3" a="1"/>
  <c r="N805" i="3" s="1"/>
  <c r="M805" i="3"/>
  <c r="L805" i="3"/>
  <c r="K805" i="3"/>
  <c r="G805" i="3"/>
  <c r="C805" i="3"/>
  <c r="D805" i="3" s="1"/>
  <c r="N804" i="3" a="1"/>
  <c r="N804" i="3" s="1"/>
  <c r="M804" i="3"/>
  <c r="L804" i="3"/>
  <c r="K804" i="3"/>
  <c r="G804" i="3"/>
  <c r="C804" i="3"/>
  <c r="D804" i="3" s="1"/>
  <c r="N803" i="3" a="1"/>
  <c r="N803" i="3" s="1"/>
  <c r="M803" i="3"/>
  <c r="L803" i="3"/>
  <c r="K803" i="3"/>
  <c r="G803" i="3"/>
  <c r="C803" i="3"/>
  <c r="D803" i="3" s="1"/>
  <c r="N802" i="3" a="1"/>
  <c r="N802" i="3" s="1"/>
  <c r="M802" i="3"/>
  <c r="L802" i="3"/>
  <c r="K802" i="3"/>
  <c r="G802" i="3"/>
  <c r="C802" i="3"/>
  <c r="D802" i="3" s="1"/>
  <c r="N801" i="3" a="1"/>
  <c r="N801" i="3" s="1"/>
  <c r="M801" i="3"/>
  <c r="L801" i="3"/>
  <c r="K801" i="3"/>
  <c r="G801" i="3"/>
  <c r="C801" i="3"/>
  <c r="D801" i="3" s="1"/>
  <c r="N800" i="3" a="1"/>
  <c r="N800" i="3" s="1"/>
  <c r="M800" i="3"/>
  <c r="L800" i="3"/>
  <c r="K800" i="3"/>
  <c r="G800" i="3"/>
  <c r="C800" i="3"/>
  <c r="D800" i="3" s="1"/>
  <c r="N799" i="3" a="1"/>
  <c r="N799" i="3" s="1"/>
  <c r="M799" i="3"/>
  <c r="L799" i="3"/>
  <c r="K799" i="3"/>
  <c r="G799" i="3"/>
  <c r="C799" i="3"/>
  <c r="D799" i="3" s="1"/>
  <c r="N798" i="3" a="1"/>
  <c r="N798" i="3" s="1"/>
  <c r="M798" i="3"/>
  <c r="L798" i="3"/>
  <c r="K798" i="3"/>
  <c r="G798" i="3"/>
  <c r="C798" i="3"/>
  <c r="D798" i="3" s="1"/>
  <c r="N797" i="3" a="1"/>
  <c r="N797" i="3" s="1"/>
  <c r="M797" i="3"/>
  <c r="L797" i="3"/>
  <c r="K797" i="3"/>
  <c r="G797" i="3"/>
  <c r="C797" i="3"/>
  <c r="D797" i="3" s="1"/>
  <c r="N796" i="3" a="1"/>
  <c r="N796" i="3" s="1"/>
  <c r="M796" i="3"/>
  <c r="L796" i="3"/>
  <c r="K796" i="3"/>
  <c r="G796" i="3"/>
  <c r="C796" i="3"/>
  <c r="D796" i="3" s="1"/>
  <c r="N795" i="3" a="1"/>
  <c r="N795" i="3" s="1"/>
  <c r="M795" i="3"/>
  <c r="L795" i="3"/>
  <c r="K795" i="3"/>
  <c r="G795" i="3"/>
  <c r="C795" i="3"/>
  <c r="D795" i="3" s="1"/>
  <c r="N794" i="3" a="1"/>
  <c r="N794" i="3" s="1"/>
  <c r="M794" i="3"/>
  <c r="L794" i="3"/>
  <c r="K794" i="3"/>
  <c r="G794" i="3"/>
  <c r="C794" i="3"/>
  <c r="D794" i="3" s="1"/>
  <c r="N793" i="3" a="1"/>
  <c r="N793" i="3" s="1"/>
  <c r="M793" i="3"/>
  <c r="L793" i="3"/>
  <c r="K793" i="3"/>
  <c r="G793" i="3"/>
  <c r="C793" i="3"/>
  <c r="D793" i="3" s="1"/>
  <c r="N792" i="3" a="1"/>
  <c r="N792" i="3" s="1"/>
  <c r="M792" i="3"/>
  <c r="L792" i="3"/>
  <c r="K792" i="3"/>
  <c r="G792" i="3"/>
  <c r="C792" i="3"/>
  <c r="D792" i="3" s="1"/>
  <c r="N791" i="3" a="1"/>
  <c r="N791" i="3" s="1"/>
  <c r="M791" i="3"/>
  <c r="L791" i="3"/>
  <c r="K791" i="3"/>
  <c r="G791" i="3"/>
  <c r="C791" i="3"/>
  <c r="D791" i="3" s="1"/>
  <c r="N790" i="3" a="1"/>
  <c r="N790" i="3" s="1"/>
  <c r="M790" i="3"/>
  <c r="L790" i="3"/>
  <c r="K790" i="3"/>
  <c r="G790" i="3"/>
  <c r="C790" i="3"/>
  <c r="D790" i="3" s="1"/>
  <c r="N789" i="3" a="1"/>
  <c r="N789" i="3" s="1"/>
  <c r="M789" i="3"/>
  <c r="L789" i="3"/>
  <c r="K789" i="3"/>
  <c r="G789" i="3"/>
  <c r="C789" i="3"/>
  <c r="D789" i="3" s="1"/>
  <c r="N788" i="3" a="1"/>
  <c r="N788" i="3" s="1"/>
  <c r="M788" i="3"/>
  <c r="L788" i="3"/>
  <c r="K788" i="3"/>
  <c r="G788" i="3"/>
  <c r="C788" i="3"/>
  <c r="D788" i="3" s="1"/>
  <c r="N787" i="3" a="1"/>
  <c r="N787" i="3" s="1"/>
  <c r="M787" i="3"/>
  <c r="L787" i="3"/>
  <c r="K787" i="3"/>
  <c r="G787" i="3"/>
  <c r="C787" i="3"/>
  <c r="D787" i="3" s="1"/>
  <c r="N786" i="3" a="1"/>
  <c r="N786" i="3" s="1"/>
  <c r="M786" i="3"/>
  <c r="L786" i="3"/>
  <c r="K786" i="3"/>
  <c r="G786" i="3"/>
  <c r="C786" i="3"/>
  <c r="D786" i="3" s="1"/>
  <c r="N785" i="3" a="1"/>
  <c r="N785" i="3" s="1"/>
  <c r="M785" i="3"/>
  <c r="L785" i="3"/>
  <c r="K785" i="3"/>
  <c r="G785" i="3"/>
  <c r="C785" i="3"/>
  <c r="D785" i="3" s="1"/>
  <c r="N784" i="3" a="1"/>
  <c r="N784" i="3" s="1"/>
  <c r="M784" i="3"/>
  <c r="L784" i="3"/>
  <c r="K784" i="3"/>
  <c r="G784" i="3"/>
  <c r="C784" i="3"/>
  <c r="D784" i="3" s="1"/>
  <c r="N783" i="3" a="1"/>
  <c r="N783" i="3" s="1"/>
  <c r="M783" i="3"/>
  <c r="L783" i="3"/>
  <c r="K783" i="3"/>
  <c r="G783" i="3"/>
  <c r="C783" i="3"/>
  <c r="D783" i="3" s="1"/>
  <c r="N782" i="3" a="1"/>
  <c r="N782" i="3" s="1"/>
  <c r="M782" i="3"/>
  <c r="L782" i="3"/>
  <c r="K782" i="3"/>
  <c r="G782" i="3"/>
  <c r="C782" i="3"/>
  <c r="D782" i="3" s="1"/>
  <c r="N781" i="3" a="1"/>
  <c r="N781" i="3" s="1"/>
  <c r="M781" i="3"/>
  <c r="L781" i="3"/>
  <c r="K781" i="3"/>
  <c r="G781" i="3"/>
  <c r="C781" i="3"/>
  <c r="D781" i="3" s="1"/>
  <c r="N780" i="3" a="1"/>
  <c r="N780" i="3" s="1"/>
  <c r="M780" i="3"/>
  <c r="L780" i="3"/>
  <c r="K780" i="3"/>
  <c r="G780" i="3"/>
  <c r="C780" i="3"/>
  <c r="D780" i="3" s="1"/>
  <c r="N779" i="3" a="1"/>
  <c r="N779" i="3" s="1"/>
  <c r="M779" i="3"/>
  <c r="L779" i="3"/>
  <c r="K779" i="3"/>
  <c r="G779" i="3"/>
  <c r="C779" i="3"/>
  <c r="D779" i="3" s="1"/>
  <c r="N778" i="3" a="1"/>
  <c r="N778" i="3" s="1"/>
  <c r="M778" i="3"/>
  <c r="L778" i="3"/>
  <c r="K778" i="3"/>
  <c r="G778" i="3"/>
  <c r="C778" i="3"/>
  <c r="D778" i="3" s="1"/>
  <c r="N777" i="3" a="1"/>
  <c r="N777" i="3" s="1"/>
  <c r="M777" i="3"/>
  <c r="L777" i="3"/>
  <c r="K777" i="3"/>
  <c r="G777" i="3"/>
  <c r="C777" i="3"/>
  <c r="D777" i="3" s="1"/>
  <c r="N776" i="3" a="1"/>
  <c r="N776" i="3" s="1"/>
  <c r="M776" i="3"/>
  <c r="L776" i="3"/>
  <c r="K776" i="3"/>
  <c r="G776" i="3"/>
  <c r="C776" i="3"/>
  <c r="D776" i="3" s="1"/>
  <c r="N775" i="3" a="1"/>
  <c r="N775" i="3" s="1"/>
  <c r="M775" i="3"/>
  <c r="L775" i="3"/>
  <c r="K775" i="3"/>
  <c r="G775" i="3"/>
  <c r="C775" i="3"/>
  <c r="D775" i="3" s="1"/>
  <c r="N774" i="3" a="1"/>
  <c r="N774" i="3" s="1"/>
  <c r="M774" i="3"/>
  <c r="L774" i="3"/>
  <c r="K774" i="3"/>
  <c r="G774" i="3"/>
  <c r="C774" i="3"/>
  <c r="D774" i="3" s="1"/>
  <c r="N773" i="3" a="1"/>
  <c r="N773" i="3" s="1"/>
  <c r="M773" i="3"/>
  <c r="L773" i="3"/>
  <c r="K773" i="3"/>
  <c r="G773" i="3"/>
  <c r="C773" i="3"/>
  <c r="D773" i="3" s="1"/>
  <c r="N772" i="3" a="1"/>
  <c r="N772" i="3" s="1"/>
  <c r="M772" i="3"/>
  <c r="L772" i="3"/>
  <c r="K772" i="3"/>
  <c r="G772" i="3"/>
  <c r="C772" i="3"/>
  <c r="D772" i="3" s="1"/>
  <c r="N771" i="3" a="1"/>
  <c r="N771" i="3" s="1"/>
  <c r="M771" i="3"/>
  <c r="L771" i="3"/>
  <c r="K771" i="3"/>
  <c r="G771" i="3"/>
  <c r="C771" i="3"/>
  <c r="D771" i="3" s="1"/>
  <c r="N770" i="3" a="1"/>
  <c r="N770" i="3" s="1"/>
  <c r="M770" i="3"/>
  <c r="L770" i="3"/>
  <c r="K770" i="3"/>
  <c r="G770" i="3"/>
  <c r="C770" i="3"/>
  <c r="D770" i="3" s="1"/>
  <c r="N769" i="3" a="1"/>
  <c r="N769" i="3" s="1"/>
  <c r="M769" i="3"/>
  <c r="L769" i="3"/>
  <c r="K769" i="3"/>
  <c r="G769" i="3"/>
  <c r="C769" i="3"/>
  <c r="D769" i="3" s="1"/>
  <c r="N768" i="3" a="1"/>
  <c r="N768" i="3" s="1"/>
  <c r="M768" i="3"/>
  <c r="L768" i="3"/>
  <c r="K768" i="3"/>
  <c r="G768" i="3"/>
  <c r="C768" i="3"/>
  <c r="D768" i="3" s="1"/>
  <c r="N767" i="3" a="1"/>
  <c r="N767" i="3" s="1"/>
  <c r="M767" i="3"/>
  <c r="L767" i="3"/>
  <c r="K767" i="3"/>
  <c r="G767" i="3"/>
  <c r="C767" i="3"/>
  <c r="D767" i="3" s="1"/>
  <c r="N766" i="3" a="1"/>
  <c r="N766" i="3" s="1"/>
  <c r="M766" i="3"/>
  <c r="L766" i="3"/>
  <c r="K766" i="3"/>
  <c r="G766" i="3"/>
  <c r="C766" i="3"/>
  <c r="D766" i="3" s="1"/>
  <c r="N765" i="3" a="1"/>
  <c r="N765" i="3" s="1"/>
  <c r="M765" i="3"/>
  <c r="L765" i="3"/>
  <c r="K765" i="3"/>
  <c r="G765" i="3"/>
  <c r="C765" i="3"/>
  <c r="D765" i="3" s="1"/>
  <c r="N764" i="3" a="1"/>
  <c r="N764" i="3" s="1"/>
  <c r="M764" i="3"/>
  <c r="L764" i="3"/>
  <c r="K764" i="3"/>
  <c r="G764" i="3"/>
  <c r="C764" i="3"/>
  <c r="D764" i="3" s="1"/>
  <c r="N763" i="3" a="1"/>
  <c r="N763" i="3" s="1"/>
  <c r="M763" i="3"/>
  <c r="L763" i="3"/>
  <c r="K763" i="3"/>
  <c r="G763" i="3"/>
  <c r="C763" i="3"/>
  <c r="D763" i="3" s="1"/>
  <c r="N762" i="3" a="1"/>
  <c r="N762" i="3" s="1"/>
  <c r="M762" i="3"/>
  <c r="L762" i="3"/>
  <c r="K762" i="3"/>
  <c r="G762" i="3"/>
  <c r="C762" i="3"/>
  <c r="D762" i="3" s="1"/>
  <c r="N761" i="3" a="1"/>
  <c r="N761" i="3" s="1"/>
  <c r="M761" i="3"/>
  <c r="L761" i="3"/>
  <c r="K761" i="3"/>
  <c r="G761" i="3"/>
  <c r="C761" i="3"/>
  <c r="D761" i="3" s="1"/>
  <c r="N760" i="3" a="1"/>
  <c r="N760" i="3" s="1"/>
  <c r="M760" i="3"/>
  <c r="L760" i="3"/>
  <c r="K760" i="3"/>
  <c r="G760" i="3"/>
  <c r="C760" i="3"/>
  <c r="D760" i="3" s="1"/>
  <c r="N759" i="3" a="1"/>
  <c r="N759" i="3" s="1"/>
  <c r="M759" i="3"/>
  <c r="L759" i="3"/>
  <c r="K759" i="3"/>
  <c r="G759" i="3"/>
  <c r="C759" i="3"/>
  <c r="D759" i="3" s="1"/>
  <c r="N758" i="3" a="1"/>
  <c r="N758" i="3" s="1"/>
  <c r="M758" i="3"/>
  <c r="L758" i="3"/>
  <c r="K758" i="3"/>
  <c r="G758" i="3"/>
  <c r="C758" i="3"/>
  <c r="D758" i="3" s="1"/>
  <c r="N757" i="3" a="1"/>
  <c r="N757" i="3" s="1"/>
  <c r="M757" i="3"/>
  <c r="L757" i="3"/>
  <c r="K757" i="3"/>
  <c r="G757" i="3"/>
  <c r="C757" i="3"/>
  <c r="D757" i="3" s="1"/>
  <c r="N756" i="3" a="1"/>
  <c r="N756" i="3" s="1"/>
  <c r="M756" i="3"/>
  <c r="L756" i="3"/>
  <c r="K756" i="3"/>
  <c r="G756" i="3"/>
  <c r="C756" i="3"/>
  <c r="D756" i="3" s="1"/>
  <c r="N755" i="3" a="1"/>
  <c r="N755" i="3" s="1"/>
  <c r="M755" i="3"/>
  <c r="L755" i="3"/>
  <c r="K755" i="3"/>
  <c r="G755" i="3"/>
  <c r="C755" i="3"/>
  <c r="D755" i="3" s="1"/>
  <c r="N754" i="3" a="1"/>
  <c r="N754" i="3" s="1"/>
  <c r="M754" i="3"/>
  <c r="L754" i="3"/>
  <c r="K754" i="3"/>
  <c r="G754" i="3"/>
  <c r="C754" i="3"/>
  <c r="D754" i="3" s="1"/>
  <c r="N753" i="3" a="1"/>
  <c r="N753" i="3" s="1"/>
  <c r="M753" i="3"/>
  <c r="L753" i="3"/>
  <c r="K753" i="3"/>
  <c r="G753" i="3"/>
  <c r="C753" i="3"/>
  <c r="D753" i="3" s="1"/>
  <c r="N752" i="3" a="1"/>
  <c r="N752" i="3" s="1"/>
  <c r="M752" i="3"/>
  <c r="L752" i="3"/>
  <c r="K752" i="3"/>
  <c r="G752" i="3"/>
  <c r="C752" i="3"/>
  <c r="D752" i="3" s="1"/>
  <c r="N751" i="3" a="1"/>
  <c r="N751" i="3" s="1"/>
  <c r="M751" i="3"/>
  <c r="L751" i="3"/>
  <c r="K751" i="3"/>
  <c r="G751" i="3"/>
  <c r="C751" i="3"/>
  <c r="D751" i="3" s="1"/>
  <c r="N750" i="3" a="1"/>
  <c r="N750" i="3" s="1"/>
  <c r="M750" i="3"/>
  <c r="L750" i="3"/>
  <c r="K750" i="3"/>
  <c r="G750" i="3"/>
  <c r="C750" i="3"/>
  <c r="D750" i="3" s="1"/>
  <c r="N749" i="3" a="1"/>
  <c r="N749" i="3" s="1"/>
  <c r="M749" i="3"/>
  <c r="L749" i="3"/>
  <c r="K749" i="3"/>
  <c r="G749" i="3"/>
  <c r="C749" i="3"/>
  <c r="D749" i="3" s="1"/>
  <c r="N748" i="3" a="1"/>
  <c r="N748" i="3" s="1"/>
  <c r="M748" i="3"/>
  <c r="L748" i="3"/>
  <c r="K748" i="3"/>
  <c r="G748" i="3"/>
  <c r="C748" i="3"/>
  <c r="D748" i="3" s="1"/>
  <c r="N747" i="3" a="1"/>
  <c r="N747" i="3" s="1"/>
  <c r="M747" i="3"/>
  <c r="L747" i="3"/>
  <c r="K747" i="3"/>
  <c r="G747" i="3"/>
  <c r="C747" i="3"/>
  <c r="D747" i="3" s="1"/>
  <c r="N746" i="3" a="1"/>
  <c r="N746" i="3" s="1"/>
  <c r="M746" i="3"/>
  <c r="L746" i="3"/>
  <c r="K746" i="3"/>
  <c r="G746" i="3"/>
  <c r="C746" i="3"/>
  <c r="D746" i="3" s="1"/>
  <c r="N745" i="3" a="1"/>
  <c r="N745" i="3" s="1"/>
  <c r="M745" i="3"/>
  <c r="L745" i="3"/>
  <c r="K745" i="3"/>
  <c r="G745" i="3"/>
  <c r="C745" i="3"/>
  <c r="D745" i="3" s="1"/>
  <c r="N744" i="3" a="1"/>
  <c r="N744" i="3" s="1"/>
  <c r="M744" i="3"/>
  <c r="L744" i="3"/>
  <c r="K744" i="3"/>
  <c r="G744" i="3"/>
  <c r="C744" i="3"/>
  <c r="D744" i="3" s="1"/>
  <c r="N743" i="3" a="1"/>
  <c r="N743" i="3" s="1"/>
  <c r="M743" i="3"/>
  <c r="L743" i="3"/>
  <c r="K743" i="3"/>
  <c r="G743" i="3"/>
  <c r="C743" i="3"/>
  <c r="D743" i="3" s="1"/>
  <c r="N742" i="3" a="1"/>
  <c r="N742" i="3" s="1"/>
  <c r="M742" i="3"/>
  <c r="L742" i="3"/>
  <c r="K742" i="3"/>
  <c r="G742" i="3"/>
  <c r="C742" i="3"/>
  <c r="D742" i="3" s="1"/>
  <c r="N741" i="3" a="1"/>
  <c r="N741" i="3" s="1"/>
  <c r="M741" i="3"/>
  <c r="L741" i="3"/>
  <c r="K741" i="3"/>
  <c r="G741" i="3"/>
  <c r="C741" i="3"/>
  <c r="D741" i="3" s="1"/>
  <c r="N740" i="3" a="1"/>
  <c r="N740" i="3" s="1"/>
  <c r="M740" i="3"/>
  <c r="L740" i="3"/>
  <c r="K740" i="3"/>
  <c r="G740" i="3"/>
  <c r="C740" i="3"/>
  <c r="D740" i="3" s="1"/>
  <c r="N739" i="3" a="1"/>
  <c r="N739" i="3" s="1"/>
  <c r="M739" i="3"/>
  <c r="L739" i="3"/>
  <c r="K739" i="3"/>
  <c r="G739" i="3"/>
  <c r="C739" i="3"/>
  <c r="D739" i="3" s="1"/>
  <c r="N738" i="3" a="1"/>
  <c r="N738" i="3" s="1"/>
  <c r="M738" i="3"/>
  <c r="L738" i="3"/>
  <c r="K738" i="3"/>
  <c r="G738" i="3"/>
  <c r="C738" i="3"/>
  <c r="D738" i="3" s="1"/>
  <c r="N737" i="3" a="1"/>
  <c r="N737" i="3" s="1"/>
  <c r="M737" i="3"/>
  <c r="L737" i="3"/>
  <c r="K737" i="3"/>
  <c r="G737" i="3"/>
  <c r="C737" i="3"/>
  <c r="D737" i="3" s="1"/>
  <c r="N736" i="3" a="1"/>
  <c r="N736" i="3" s="1"/>
  <c r="M736" i="3"/>
  <c r="L736" i="3"/>
  <c r="K736" i="3"/>
  <c r="G736" i="3"/>
  <c r="C736" i="3"/>
  <c r="D736" i="3" s="1"/>
  <c r="N735" i="3" a="1"/>
  <c r="N735" i="3" s="1"/>
  <c r="M735" i="3"/>
  <c r="L735" i="3"/>
  <c r="K735" i="3"/>
  <c r="G735" i="3"/>
  <c r="C735" i="3"/>
  <c r="D735" i="3" s="1"/>
  <c r="N734" i="3" a="1"/>
  <c r="N734" i="3" s="1"/>
  <c r="M734" i="3"/>
  <c r="L734" i="3"/>
  <c r="K734" i="3"/>
  <c r="G734" i="3"/>
  <c r="C734" i="3"/>
  <c r="D734" i="3" s="1"/>
  <c r="N733" i="3" a="1"/>
  <c r="N733" i="3" s="1"/>
  <c r="M733" i="3"/>
  <c r="L733" i="3"/>
  <c r="K733" i="3"/>
  <c r="G733" i="3"/>
  <c r="C733" i="3"/>
  <c r="D733" i="3" s="1"/>
  <c r="N732" i="3" a="1"/>
  <c r="N732" i="3" s="1"/>
  <c r="M732" i="3"/>
  <c r="L732" i="3"/>
  <c r="K732" i="3"/>
  <c r="G732" i="3"/>
  <c r="C732" i="3"/>
  <c r="D732" i="3" s="1"/>
  <c r="N731" i="3" a="1"/>
  <c r="N731" i="3" s="1"/>
  <c r="M731" i="3"/>
  <c r="L731" i="3"/>
  <c r="K731" i="3"/>
  <c r="G731" i="3"/>
  <c r="C731" i="3"/>
  <c r="D731" i="3" s="1"/>
  <c r="N730" i="3" a="1"/>
  <c r="N730" i="3" s="1"/>
  <c r="M730" i="3"/>
  <c r="L730" i="3"/>
  <c r="K730" i="3"/>
  <c r="G730" i="3"/>
  <c r="C730" i="3"/>
  <c r="D730" i="3" s="1"/>
  <c r="N729" i="3" a="1"/>
  <c r="N729" i="3" s="1"/>
  <c r="M729" i="3"/>
  <c r="L729" i="3"/>
  <c r="K729" i="3"/>
  <c r="G729" i="3"/>
  <c r="C729" i="3"/>
  <c r="D729" i="3" s="1"/>
  <c r="N728" i="3" a="1"/>
  <c r="N728" i="3" s="1"/>
  <c r="M728" i="3"/>
  <c r="L728" i="3"/>
  <c r="K728" i="3"/>
  <c r="G728" i="3"/>
  <c r="C728" i="3"/>
  <c r="D728" i="3" s="1"/>
  <c r="N727" i="3" a="1"/>
  <c r="N727" i="3" s="1"/>
  <c r="M727" i="3"/>
  <c r="L727" i="3"/>
  <c r="K727" i="3"/>
  <c r="G727" i="3"/>
  <c r="C727" i="3"/>
  <c r="D727" i="3" s="1"/>
  <c r="N726" i="3" a="1"/>
  <c r="N726" i="3" s="1"/>
  <c r="M726" i="3"/>
  <c r="L726" i="3"/>
  <c r="K726" i="3"/>
  <c r="G726" i="3"/>
  <c r="C726" i="3"/>
  <c r="D726" i="3" s="1"/>
  <c r="N725" i="3" a="1"/>
  <c r="N725" i="3" s="1"/>
  <c r="M725" i="3"/>
  <c r="L725" i="3"/>
  <c r="K725" i="3"/>
  <c r="G725" i="3"/>
  <c r="C725" i="3"/>
  <c r="D725" i="3" s="1"/>
  <c r="N724" i="3" a="1"/>
  <c r="N724" i="3" s="1"/>
  <c r="M724" i="3"/>
  <c r="L724" i="3"/>
  <c r="K724" i="3"/>
  <c r="G724" i="3"/>
  <c r="C724" i="3"/>
  <c r="D724" i="3" s="1"/>
  <c r="N723" i="3" a="1"/>
  <c r="N723" i="3" s="1"/>
  <c r="M723" i="3"/>
  <c r="L723" i="3"/>
  <c r="K723" i="3"/>
  <c r="G723" i="3"/>
  <c r="C723" i="3"/>
  <c r="D723" i="3" s="1"/>
  <c r="N722" i="3" a="1"/>
  <c r="N722" i="3" s="1"/>
  <c r="M722" i="3"/>
  <c r="L722" i="3"/>
  <c r="K722" i="3"/>
  <c r="G722" i="3"/>
  <c r="C722" i="3"/>
  <c r="D722" i="3" s="1"/>
  <c r="N721" i="3" a="1"/>
  <c r="N721" i="3" s="1"/>
  <c r="M721" i="3"/>
  <c r="L721" i="3"/>
  <c r="K721" i="3"/>
  <c r="G721" i="3"/>
  <c r="C721" i="3"/>
  <c r="D721" i="3" s="1"/>
  <c r="N720" i="3" a="1"/>
  <c r="N720" i="3" s="1"/>
  <c r="M720" i="3"/>
  <c r="L720" i="3"/>
  <c r="K720" i="3"/>
  <c r="G720" i="3"/>
  <c r="D720" i="3"/>
  <c r="C720" i="3"/>
  <c r="N719" i="3" a="1"/>
  <c r="N719" i="3" s="1"/>
  <c r="M719" i="3"/>
  <c r="L719" i="3"/>
  <c r="K719" i="3"/>
  <c r="G719" i="3"/>
  <c r="C719" i="3"/>
  <c r="D719" i="3" s="1"/>
  <c r="N718" i="3" a="1"/>
  <c r="N718" i="3" s="1"/>
  <c r="M718" i="3"/>
  <c r="L718" i="3"/>
  <c r="K718" i="3"/>
  <c r="G718" i="3"/>
  <c r="C718" i="3"/>
  <c r="D718" i="3" s="1"/>
  <c r="N717" i="3" a="1"/>
  <c r="N717" i="3" s="1"/>
  <c r="M717" i="3"/>
  <c r="L717" i="3"/>
  <c r="K717" i="3"/>
  <c r="G717" i="3"/>
  <c r="C717" i="3"/>
  <c r="D717" i="3" s="1"/>
  <c r="N716" i="3" a="1"/>
  <c r="N716" i="3" s="1"/>
  <c r="M716" i="3"/>
  <c r="L716" i="3"/>
  <c r="K716" i="3"/>
  <c r="G716" i="3"/>
  <c r="C716" i="3"/>
  <c r="D716" i="3" s="1"/>
  <c r="N715" i="3" a="1"/>
  <c r="N715" i="3" s="1"/>
  <c r="M715" i="3"/>
  <c r="L715" i="3"/>
  <c r="K715" i="3"/>
  <c r="G715" i="3"/>
  <c r="C715" i="3"/>
  <c r="D715" i="3" s="1"/>
  <c r="N714" i="3" a="1"/>
  <c r="N714" i="3" s="1"/>
  <c r="M714" i="3"/>
  <c r="L714" i="3"/>
  <c r="K714" i="3"/>
  <c r="G714" i="3"/>
  <c r="C714" i="3"/>
  <c r="D714" i="3" s="1"/>
  <c r="N713" i="3" a="1"/>
  <c r="N713" i="3" s="1"/>
  <c r="M713" i="3"/>
  <c r="L713" i="3"/>
  <c r="K713" i="3"/>
  <c r="G713" i="3"/>
  <c r="C713" i="3"/>
  <c r="D713" i="3" s="1"/>
  <c r="N712" i="3" a="1"/>
  <c r="N712" i="3" s="1"/>
  <c r="M712" i="3"/>
  <c r="L712" i="3"/>
  <c r="K712" i="3"/>
  <c r="G712" i="3"/>
  <c r="C712" i="3"/>
  <c r="D712" i="3" s="1"/>
  <c r="N711" i="3" a="1"/>
  <c r="N711" i="3" s="1"/>
  <c r="M711" i="3"/>
  <c r="L711" i="3"/>
  <c r="K711" i="3"/>
  <c r="G711" i="3"/>
  <c r="C711" i="3"/>
  <c r="D711" i="3" s="1"/>
  <c r="N710" i="3" a="1"/>
  <c r="N710" i="3" s="1"/>
  <c r="M710" i="3"/>
  <c r="L710" i="3"/>
  <c r="K710" i="3"/>
  <c r="G710" i="3"/>
  <c r="C710" i="3"/>
  <c r="D710" i="3" s="1"/>
  <c r="N709" i="3" a="1"/>
  <c r="N709" i="3" s="1"/>
  <c r="M709" i="3"/>
  <c r="L709" i="3"/>
  <c r="K709" i="3"/>
  <c r="G709" i="3"/>
  <c r="C709" i="3"/>
  <c r="D709" i="3" s="1"/>
  <c r="N708" i="3" a="1"/>
  <c r="N708" i="3" s="1"/>
  <c r="M708" i="3"/>
  <c r="L708" i="3"/>
  <c r="K708" i="3"/>
  <c r="G708" i="3"/>
  <c r="C708" i="3"/>
  <c r="D708" i="3" s="1"/>
  <c r="N707" i="3" a="1"/>
  <c r="N707" i="3" s="1"/>
  <c r="M707" i="3"/>
  <c r="L707" i="3"/>
  <c r="K707" i="3"/>
  <c r="G707" i="3"/>
  <c r="C707" i="3"/>
  <c r="D707" i="3" s="1"/>
  <c r="N706" i="3" a="1"/>
  <c r="N706" i="3" s="1"/>
  <c r="M706" i="3"/>
  <c r="L706" i="3"/>
  <c r="K706" i="3"/>
  <c r="G706" i="3"/>
  <c r="C706" i="3"/>
  <c r="D706" i="3" s="1"/>
  <c r="N705" i="3" a="1"/>
  <c r="N705" i="3" s="1"/>
  <c r="M705" i="3"/>
  <c r="L705" i="3"/>
  <c r="K705" i="3"/>
  <c r="G705" i="3"/>
  <c r="C705" i="3"/>
  <c r="D705" i="3" s="1"/>
  <c r="N704" i="3" a="1"/>
  <c r="N704" i="3" s="1"/>
  <c r="M704" i="3"/>
  <c r="L704" i="3"/>
  <c r="K704" i="3"/>
  <c r="G704" i="3"/>
  <c r="C704" i="3"/>
  <c r="D704" i="3" s="1"/>
  <c r="N703" i="3" a="1"/>
  <c r="N703" i="3" s="1"/>
  <c r="M703" i="3"/>
  <c r="L703" i="3"/>
  <c r="K703" i="3"/>
  <c r="G703" i="3"/>
  <c r="C703" i="3"/>
  <c r="D703" i="3" s="1"/>
  <c r="N702" i="3" a="1"/>
  <c r="N702" i="3" s="1"/>
  <c r="M702" i="3"/>
  <c r="L702" i="3"/>
  <c r="K702" i="3"/>
  <c r="G702" i="3"/>
  <c r="C702" i="3"/>
  <c r="D702" i="3" s="1"/>
  <c r="N701" i="3" a="1"/>
  <c r="N701" i="3" s="1"/>
  <c r="M701" i="3"/>
  <c r="L701" i="3"/>
  <c r="K701" i="3"/>
  <c r="G701" i="3"/>
  <c r="C701" i="3"/>
  <c r="D701" i="3" s="1"/>
  <c r="N700" i="3" a="1"/>
  <c r="N700" i="3" s="1"/>
  <c r="M700" i="3"/>
  <c r="L700" i="3"/>
  <c r="K700" i="3"/>
  <c r="G700" i="3"/>
  <c r="C700" i="3"/>
  <c r="D700" i="3" s="1"/>
  <c r="N699" i="3" a="1"/>
  <c r="N699" i="3" s="1"/>
  <c r="M699" i="3"/>
  <c r="L699" i="3"/>
  <c r="K699" i="3"/>
  <c r="G699" i="3"/>
  <c r="C699" i="3"/>
  <c r="D699" i="3" s="1"/>
  <c r="N698" i="3" a="1"/>
  <c r="N698" i="3" s="1"/>
  <c r="M698" i="3"/>
  <c r="L698" i="3"/>
  <c r="K698" i="3"/>
  <c r="G698" i="3"/>
  <c r="C698" i="3"/>
  <c r="D698" i="3" s="1"/>
  <c r="N697" i="3" a="1"/>
  <c r="N697" i="3" s="1"/>
  <c r="M697" i="3"/>
  <c r="L697" i="3"/>
  <c r="K697" i="3"/>
  <c r="G697" i="3"/>
  <c r="C697" i="3"/>
  <c r="D697" i="3" s="1"/>
  <c r="N696" i="3" a="1"/>
  <c r="N696" i="3" s="1"/>
  <c r="M696" i="3"/>
  <c r="L696" i="3"/>
  <c r="K696" i="3"/>
  <c r="G696" i="3"/>
  <c r="C696" i="3"/>
  <c r="D696" i="3" s="1"/>
  <c r="N695" i="3" a="1"/>
  <c r="N695" i="3" s="1"/>
  <c r="M695" i="3"/>
  <c r="L695" i="3"/>
  <c r="K695" i="3"/>
  <c r="G695" i="3"/>
  <c r="C695" i="3"/>
  <c r="D695" i="3" s="1"/>
  <c r="N694" i="3" a="1"/>
  <c r="N694" i="3" s="1"/>
  <c r="M694" i="3"/>
  <c r="L694" i="3"/>
  <c r="K694" i="3"/>
  <c r="G694" i="3"/>
  <c r="C694" i="3"/>
  <c r="D694" i="3" s="1"/>
  <c r="N693" i="3" a="1"/>
  <c r="N693" i="3" s="1"/>
  <c r="M693" i="3"/>
  <c r="L693" i="3"/>
  <c r="K693" i="3"/>
  <c r="G693" i="3"/>
  <c r="C693" i="3"/>
  <c r="D693" i="3" s="1"/>
  <c r="N692" i="3" a="1"/>
  <c r="N692" i="3" s="1"/>
  <c r="M692" i="3"/>
  <c r="L692" i="3"/>
  <c r="K692" i="3"/>
  <c r="G692" i="3"/>
  <c r="C692" i="3"/>
  <c r="D692" i="3" s="1"/>
  <c r="N691" i="3" a="1"/>
  <c r="N691" i="3" s="1"/>
  <c r="M691" i="3"/>
  <c r="L691" i="3"/>
  <c r="K691" i="3"/>
  <c r="G691" i="3"/>
  <c r="C691" i="3"/>
  <c r="D691" i="3" s="1"/>
  <c r="N690" i="3" a="1"/>
  <c r="N690" i="3" s="1"/>
  <c r="M690" i="3"/>
  <c r="L690" i="3"/>
  <c r="K690" i="3"/>
  <c r="G690" i="3"/>
  <c r="C690" i="3"/>
  <c r="D690" i="3" s="1"/>
  <c r="N689" i="3" a="1"/>
  <c r="N689" i="3" s="1"/>
  <c r="M689" i="3"/>
  <c r="L689" i="3"/>
  <c r="K689" i="3"/>
  <c r="G689" i="3"/>
  <c r="C689" i="3"/>
  <c r="D689" i="3" s="1"/>
  <c r="N688" i="3" a="1"/>
  <c r="N688" i="3" s="1"/>
  <c r="M688" i="3"/>
  <c r="L688" i="3"/>
  <c r="K688" i="3"/>
  <c r="G688" i="3"/>
  <c r="C688" i="3"/>
  <c r="D688" i="3" s="1"/>
  <c r="N687" i="3" a="1"/>
  <c r="N687" i="3" s="1"/>
  <c r="M687" i="3"/>
  <c r="L687" i="3"/>
  <c r="K687" i="3"/>
  <c r="G687" i="3"/>
  <c r="C687" i="3"/>
  <c r="D687" i="3" s="1"/>
  <c r="N686" i="3" a="1"/>
  <c r="N686" i="3" s="1"/>
  <c r="M686" i="3"/>
  <c r="L686" i="3"/>
  <c r="K686" i="3"/>
  <c r="G686" i="3"/>
  <c r="C686" i="3"/>
  <c r="D686" i="3" s="1"/>
  <c r="N685" i="3" a="1"/>
  <c r="N685" i="3" s="1"/>
  <c r="M685" i="3"/>
  <c r="L685" i="3"/>
  <c r="K685" i="3"/>
  <c r="G685" i="3"/>
  <c r="C685" i="3"/>
  <c r="D685" i="3" s="1"/>
  <c r="N684" i="3" a="1"/>
  <c r="N684" i="3" s="1"/>
  <c r="M684" i="3"/>
  <c r="L684" i="3"/>
  <c r="K684" i="3"/>
  <c r="G684" i="3"/>
  <c r="C684" i="3"/>
  <c r="D684" i="3" s="1"/>
  <c r="N683" i="3" a="1"/>
  <c r="N683" i="3" s="1"/>
  <c r="M683" i="3"/>
  <c r="L683" i="3"/>
  <c r="K683" i="3"/>
  <c r="G683" i="3"/>
  <c r="C683" i="3"/>
  <c r="D683" i="3" s="1"/>
  <c r="N682" i="3" a="1"/>
  <c r="N682" i="3" s="1"/>
  <c r="M682" i="3"/>
  <c r="L682" i="3"/>
  <c r="K682" i="3"/>
  <c r="G682" i="3"/>
  <c r="C682" i="3"/>
  <c r="D682" i="3" s="1"/>
  <c r="N681" i="3" a="1"/>
  <c r="N681" i="3" s="1"/>
  <c r="M681" i="3"/>
  <c r="L681" i="3"/>
  <c r="K681" i="3"/>
  <c r="G681" i="3"/>
  <c r="C681" i="3"/>
  <c r="D681" i="3" s="1"/>
  <c r="N680" i="3" a="1"/>
  <c r="N680" i="3" s="1"/>
  <c r="M680" i="3"/>
  <c r="L680" i="3"/>
  <c r="K680" i="3"/>
  <c r="G680" i="3"/>
  <c r="C680" i="3"/>
  <c r="D680" i="3" s="1"/>
  <c r="N679" i="3" a="1"/>
  <c r="N679" i="3" s="1"/>
  <c r="M679" i="3"/>
  <c r="L679" i="3"/>
  <c r="K679" i="3"/>
  <c r="G679" i="3"/>
  <c r="C679" i="3"/>
  <c r="D679" i="3" s="1"/>
  <c r="N678" i="3" a="1"/>
  <c r="N678" i="3" s="1"/>
  <c r="M678" i="3"/>
  <c r="L678" i="3"/>
  <c r="K678" i="3"/>
  <c r="G678" i="3"/>
  <c r="C678" i="3"/>
  <c r="D678" i="3" s="1"/>
  <c r="N677" i="3" a="1"/>
  <c r="N677" i="3" s="1"/>
  <c r="M677" i="3"/>
  <c r="L677" i="3"/>
  <c r="K677" i="3"/>
  <c r="G677" i="3"/>
  <c r="C677" i="3"/>
  <c r="D677" i="3" s="1"/>
  <c r="N676" i="3" a="1"/>
  <c r="N676" i="3" s="1"/>
  <c r="M676" i="3"/>
  <c r="L676" i="3"/>
  <c r="K676" i="3"/>
  <c r="G676" i="3"/>
  <c r="C676" i="3"/>
  <c r="D676" i="3" s="1"/>
  <c r="N675" i="3" a="1"/>
  <c r="N675" i="3" s="1"/>
  <c r="M675" i="3"/>
  <c r="L675" i="3"/>
  <c r="K675" i="3"/>
  <c r="G675" i="3"/>
  <c r="C675" i="3"/>
  <c r="D675" i="3" s="1"/>
  <c r="N674" i="3" a="1"/>
  <c r="N674" i="3" s="1"/>
  <c r="M674" i="3"/>
  <c r="L674" i="3"/>
  <c r="K674" i="3"/>
  <c r="G674" i="3"/>
  <c r="C674" i="3"/>
  <c r="D674" i="3" s="1"/>
  <c r="N673" i="3" a="1"/>
  <c r="N673" i="3" s="1"/>
  <c r="M673" i="3"/>
  <c r="L673" i="3"/>
  <c r="K673" i="3"/>
  <c r="G673" i="3"/>
  <c r="C673" i="3"/>
  <c r="D673" i="3" s="1"/>
  <c r="N672" i="3" a="1"/>
  <c r="N672" i="3" s="1"/>
  <c r="M672" i="3"/>
  <c r="L672" i="3"/>
  <c r="K672" i="3"/>
  <c r="G672" i="3"/>
  <c r="C672" i="3"/>
  <c r="D672" i="3" s="1"/>
  <c r="N671" i="3" a="1"/>
  <c r="N671" i="3" s="1"/>
  <c r="M671" i="3"/>
  <c r="L671" i="3"/>
  <c r="K671" i="3"/>
  <c r="G671" i="3"/>
  <c r="C671" i="3"/>
  <c r="D671" i="3" s="1"/>
  <c r="N670" i="3" a="1"/>
  <c r="N670" i="3" s="1"/>
  <c r="M670" i="3"/>
  <c r="L670" i="3"/>
  <c r="K670" i="3"/>
  <c r="G670" i="3"/>
  <c r="C670" i="3"/>
  <c r="D670" i="3" s="1"/>
  <c r="N669" i="3" a="1"/>
  <c r="N669" i="3" s="1"/>
  <c r="M669" i="3"/>
  <c r="L669" i="3"/>
  <c r="K669" i="3"/>
  <c r="G669" i="3"/>
  <c r="C669" i="3"/>
  <c r="D669" i="3" s="1"/>
  <c r="N668" i="3" a="1"/>
  <c r="N668" i="3" s="1"/>
  <c r="M668" i="3"/>
  <c r="L668" i="3"/>
  <c r="K668" i="3"/>
  <c r="G668" i="3"/>
  <c r="C668" i="3"/>
  <c r="D668" i="3" s="1"/>
  <c r="N667" i="3" a="1"/>
  <c r="N667" i="3" s="1"/>
  <c r="M667" i="3"/>
  <c r="L667" i="3"/>
  <c r="K667" i="3"/>
  <c r="G667" i="3"/>
  <c r="C667" i="3"/>
  <c r="D667" i="3" s="1"/>
  <c r="N666" i="3" a="1"/>
  <c r="N666" i="3" s="1"/>
  <c r="M666" i="3"/>
  <c r="L666" i="3"/>
  <c r="K666" i="3"/>
  <c r="G666" i="3"/>
  <c r="C666" i="3"/>
  <c r="D666" i="3" s="1"/>
  <c r="N665" i="3" a="1"/>
  <c r="N665" i="3" s="1"/>
  <c r="M665" i="3"/>
  <c r="L665" i="3"/>
  <c r="K665" i="3"/>
  <c r="G665" i="3"/>
  <c r="C665" i="3"/>
  <c r="D665" i="3" s="1"/>
  <c r="N664" i="3" a="1"/>
  <c r="N664" i="3" s="1"/>
  <c r="M664" i="3"/>
  <c r="L664" i="3"/>
  <c r="K664" i="3"/>
  <c r="G664" i="3"/>
  <c r="C664" i="3"/>
  <c r="D664" i="3" s="1"/>
  <c r="N663" i="3" a="1"/>
  <c r="N663" i="3" s="1"/>
  <c r="M663" i="3"/>
  <c r="L663" i="3"/>
  <c r="K663" i="3"/>
  <c r="G663" i="3"/>
  <c r="C663" i="3"/>
  <c r="D663" i="3" s="1"/>
  <c r="N662" i="3" a="1"/>
  <c r="N662" i="3" s="1"/>
  <c r="M662" i="3"/>
  <c r="L662" i="3"/>
  <c r="K662" i="3"/>
  <c r="G662" i="3"/>
  <c r="C662" i="3"/>
  <c r="D662" i="3" s="1"/>
  <c r="N661" i="3" a="1"/>
  <c r="N661" i="3" s="1"/>
  <c r="M661" i="3"/>
  <c r="L661" i="3"/>
  <c r="K661" i="3"/>
  <c r="G661" i="3"/>
  <c r="C661" i="3"/>
  <c r="D661" i="3" s="1"/>
  <c r="N660" i="3" a="1"/>
  <c r="N660" i="3" s="1"/>
  <c r="M660" i="3"/>
  <c r="L660" i="3"/>
  <c r="K660" i="3"/>
  <c r="G660" i="3"/>
  <c r="C660" i="3"/>
  <c r="D660" i="3" s="1"/>
  <c r="N659" i="3" a="1"/>
  <c r="N659" i="3" s="1"/>
  <c r="M659" i="3"/>
  <c r="L659" i="3"/>
  <c r="K659" i="3"/>
  <c r="G659" i="3"/>
  <c r="C659" i="3"/>
  <c r="D659" i="3" s="1"/>
  <c r="N658" i="3" a="1"/>
  <c r="N658" i="3" s="1"/>
  <c r="M658" i="3"/>
  <c r="L658" i="3"/>
  <c r="K658" i="3"/>
  <c r="G658" i="3"/>
  <c r="C658" i="3"/>
  <c r="D658" i="3" s="1"/>
  <c r="N657" i="3" a="1"/>
  <c r="N657" i="3" s="1"/>
  <c r="M657" i="3"/>
  <c r="L657" i="3"/>
  <c r="K657" i="3"/>
  <c r="G657" i="3"/>
  <c r="C657" i="3"/>
  <c r="D657" i="3" s="1"/>
  <c r="N656" i="3" a="1"/>
  <c r="N656" i="3" s="1"/>
  <c r="M656" i="3"/>
  <c r="L656" i="3"/>
  <c r="K656" i="3"/>
  <c r="G656" i="3"/>
  <c r="C656" i="3"/>
  <c r="D656" i="3" s="1"/>
  <c r="N655" i="3" a="1"/>
  <c r="N655" i="3" s="1"/>
  <c r="M655" i="3"/>
  <c r="L655" i="3"/>
  <c r="K655" i="3"/>
  <c r="G655" i="3"/>
  <c r="C655" i="3"/>
  <c r="D655" i="3" s="1"/>
  <c r="N654" i="3" a="1"/>
  <c r="N654" i="3" s="1"/>
  <c r="M654" i="3"/>
  <c r="L654" i="3"/>
  <c r="K654" i="3"/>
  <c r="G654" i="3"/>
  <c r="C654" i="3"/>
  <c r="D654" i="3" s="1"/>
  <c r="N653" i="3" a="1"/>
  <c r="N653" i="3" s="1"/>
  <c r="M653" i="3"/>
  <c r="L653" i="3"/>
  <c r="K653" i="3"/>
  <c r="G653" i="3"/>
  <c r="C653" i="3"/>
  <c r="D653" i="3" s="1"/>
  <c r="N652" i="3" a="1"/>
  <c r="N652" i="3" s="1"/>
  <c r="M652" i="3"/>
  <c r="L652" i="3"/>
  <c r="K652" i="3"/>
  <c r="G652" i="3"/>
  <c r="C652" i="3"/>
  <c r="D652" i="3" s="1"/>
  <c r="N651" i="3" a="1"/>
  <c r="N651" i="3" s="1"/>
  <c r="M651" i="3"/>
  <c r="L651" i="3"/>
  <c r="K651" i="3"/>
  <c r="G651" i="3"/>
  <c r="C651" i="3"/>
  <c r="D651" i="3" s="1"/>
  <c r="N650" i="3" a="1"/>
  <c r="N650" i="3" s="1"/>
  <c r="M650" i="3"/>
  <c r="L650" i="3"/>
  <c r="K650" i="3"/>
  <c r="G650" i="3"/>
  <c r="C650" i="3"/>
  <c r="D650" i="3" s="1"/>
  <c r="N649" i="3" a="1"/>
  <c r="N649" i="3" s="1"/>
  <c r="M649" i="3"/>
  <c r="L649" i="3"/>
  <c r="K649" i="3"/>
  <c r="G649" i="3"/>
  <c r="C649" i="3"/>
  <c r="D649" i="3" s="1"/>
  <c r="N648" i="3" a="1"/>
  <c r="N648" i="3" s="1"/>
  <c r="M648" i="3"/>
  <c r="L648" i="3"/>
  <c r="K648" i="3"/>
  <c r="G648" i="3"/>
  <c r="C648" i="3"/>
  <c r="D648" i="3" s="1"/>
  <c r="N647" i="3" a="1"/>
  <c r="N647" i="3" s="1"/>
  <c r="M647" i="3"/>
  <c r="L647" i="3"/>
  <c r="K647" i="3"/>
  <c r="G647" i="3"/>
  <c r="C647" i="3"/>
  <c r="D647" i="3" s="1"/>
  <c r="N646" i="3" a="1"/>
  <c r="N646" i="3" s="1"/>
  <c r="M646" i="3"/>
  <c r="L646" i="3"/>
  <c r="K646" i="3"/>
  <c r="G646" i="3"/>
  <c r="C646" i="3"/>
  <c r="D646" i="3" s="1"/>
  <c r="N645" i="3" a="1"/>
  <c r="N645" i="3" s="1"/>
  <c r="M645" i="3"/>
  <c r="L645" i="3"/>
  <c r="K645" i="3"/>
  <c r="G645" i="3"/>
  <c r="C645" i="3"/>
  <c r="D645" i="3" s="1"/>
  <c r="N644" i="3" a="1"/>
  <c r="N644" i="3" s="1"/>
  <c r="M644" i="3"/>
  <c r="L644" i="3"/>
  <c r="K644" i="3"/>
  <c r="G644" i="3"/>
  <c r="C644" i="3"/>
  <c r="D644" i="3" s="1"/>
  <c r="N643" i="3" a="1"/>
  <c r="N643" i="3" s="1"/>
  <c r="M643" i="3"/>
  <c r="L643" i="3"/>
  <c r="K643" i="3"/>
  <c r="G643" i="3"/>
  <c r="C643" i="3"/>
  <c r="D643" i="3" s="1"/>
  <c r="N642" i="3" a="1"/>
  <c r="N642" i="3" s="1"/>
  <c r="M642" i="3"/>
  <c r="L642" i="3"/>
  <c r="K642" i="3"/>
  <c r="G642" i="3"/>
  <c r="C642" i="3"/>
  <c r="D642" i="3" s="1"/>
  <c r="N641" i="3" a="1"/>
  <c r="N641" i="3" s="1"/>
  <c r="M641" i="3"/>
  <c r="L641" i="3"/>
  <c r="K641" i="3"/>
  <c r="G641" i="3"/>
  <c r="C641" i="3"/>
  <c r="D641" i="3" s="1"/>
  <c r="N640" i="3" a="1"/>
  <c r="N640" i="3" s="1"/>
  <c r="M640" i="3"/>
  <c r="L640" i="3"/>
  <c r="K640" i="3"/>
  <c r="G640" i="3"/>
  <c r="C640" i="3"/>
  <c r="D640" i="3" s="1"/>
  <c r="N639" i="3" a="1"/>
  <c r="N639" i="3" s="1"/>
  <c r="M639" i="3"/>
  <c r="L639" i="3"/>
  <c r="K639" i="3"/>
  <c r="G639" i="3"/>
  <c r="C639" i="3"/>
  <c r="D639" i="3" s="1"/>
  <c r="N638" i="3" a="1"/>
  <c r="N638" i="3" s="1"/>
  <c r="M638" i="3"/>
  <c r="L638" i="3"/>
  <c r="K638" i="3"/>
  <c r="G638" i="3"/>
  <c r="C638" i="3"/>
  <c r="D638" i="3" s="1"/>
  <c r="N637" i="3" a="1"/>
  <c r="N637" i="3" s="1"/>
  <c r="M637" i="3"/>
  <c r="L637" i="3"/>
  <c r="K637" i="3"/>
  <c r="G637" i="3"/>
  <c r="C637" i="3"/>
  <c r="D637" i="3" s="1"/>
  <c r="N636" i="3" a="1"/>
  <c r="N636" i="3" s="1"/>
  <c r="M636" i="3"/>
  <c r="L636" i="3"/>
  <c r="K636" i="3"/>
  <c r="G636" i="3"/>
  <c r="C636" i="3"/>
  <c r="D636" i="3" s="1"/>
  <c r="N635" i="3" a="1"/>
  <c r="N635" i="3" s="1"/>
  <c r="M635" i="3"/>
  <c r="L635" i="3"/>
  <c r="K635" i="3"/>
  <c r="G635" i="3"/>
  <c r="C635" i="3"/>
  <c r="D635" i="3" s="1"/>
  <c r="N634" i="3" a="1"/>
  <c r="N634" i="3" s="1"/>
  <c r="M634" i="3"/>
  <c r="L634" i="3"/>
  <c r="K634" i="3"/>
  <c r="G634" i="3"/>
  <c r="C634" i="3"/>
  <c r="D634" i="3" s="1"/>
  <c r="N633" i="3" a="1"/>
  <c r="N633" i="3" s="1"/>
  <c r="M633" i="3"/>
  <c r="L633" i="3"/>
  <c r="K633" i="3"/>
  <c r="G633" i="3"/>
  <c r="C633" i="3"/>
  <c r="D633" i="3" s="1"/>
  <c r="N632" i="3" a="1"/>
  <c r="N632" i="3" s="1"/>
  <c r="M632" i="3"/>
  <c r="L632" i="3"/>
  <c r="K632" i="3"/>
  <c r="G632" i="3"/>
  <c r="C632" i="3"/>
  <c r="D632" i="3" s="1"/>
  <c r="N631" i="3" a="1"/>
  <c r="N631" i="3" s="1"/>
  <c r="M631" i="3"/>
  <c r="L631" i="3"/>
  <c r="K631" i="3"/>
  <c r="G631" i="3"/>
  <c r="C631" i="3"/>
  <c r="D631" i="3" s="1"/>
  <c r="N630" i="3" a="1"/>
  <c r="N630" i="3" s="1"/>
  <c r="M630" i="3"/>
  <c r="L630" i="3"/>
  <c r="K630" i="3"/>
  <c r="G630" i="3"/>
  <c r="C630" i="3"/>
  <c r="D630" i="3" s="1"/>
  <c r="N629" i="3" a="1"/>
  <c r="N629" i="3" s="1"/>
  <c r="M629" i="3"/>
  <c r="L629" i="3"/>
  <c r="K629" i="3"/>
  <c r="G629" i="3"/>
  <c r="C629" i="3"/>
  <c r="D629" i="3" s="1"/>
  <c r="N628" i="3" a="1"/>
  <c r="N628" i="3" s="1"/>
  <c r="M628" i="3"/>
  <c r="L628" i="3"/>
  <c r="K628" i="3"/>
  <c r="G628" i="3"/>
  <c r="C628" i="3"/>
  <c r="D628" i="3" s="1"/>
  <c r="N627" i="3" a="1"/>
  <c r="N627" i="3" s="1"/>
  <c r="M627" i="3"/>
  <c r="L627" i="3"/>
  <c r="K627" i="3"/>
  <c r="G627" i="3"/>
  <c r="C627" i="3"/>
  <c r="D627" i="3" s="1"/>
  <c r="N626" i="3" a="1"/>
  <c r="N626" i="3" s="1"/>
  <c r="M626" i="3"/>
  <c r="L626" i="3"/>
  <c r="K626" i="3"/>
  <c r="G626" i="3"/>
  <c r="C626" i="3"/>
  <c r="D626" i="3" s="1"/>
  <c r="N625" i="3" a="1"/>
  <c r="N625" i="3" s="1"/>
  <c r="M625" i="3"/>
  <c r="L625" i="3"/>
  <c r="K625" i="3"/>
  <c r="G625" i="3"/>
  <c r="C625" i="3"/>
  <c r="D625" i="3" s="1"/>
  <c r="N624" i="3" a="1"/>
  <c r="N624" i="3" s="1"/>
  <c r="M624" i="3"/>
  <c r="L624" i="3"/>
  <c r="K624" i="3"/>
  <c r="G624" i="3"/>
  <c r="C624" i="3"/>
  <c r="D624" i="3" s="1"/>
  <c r="N623" i="3" a="1"/>
  <c r="N623" i="3" s="1"/>
  <c r="M623" i="3"/>
  <c r="L623" i="3"/>
  <c r="K623" i="3"/>
  <c r="G623" i="3"/>
  <c r="C623" i="3"/>
  <c r="D623" i="3" s="1"/>
  <c r="N622" i="3" a="1"/>
  <c r="N622" i="3" s="1"/>
  <c r="M622" i="3"/>
  <c r="L622" i="3"/>
  <c r="K622" i="3"/>
  <c r="G622" i="3"/>
  <c r="C622" i="3"/>
  <c r="D622" i="3" s="1"/>
  <c r="N621" i="3" a="1"/>
  <c r="N621" i="3" s="1"/>
  <c r="M621" i="3"/>
  <c r="L621" i="3"/>
  <c r="K621" i="3"/>
  <c r="G621" i="3"/>
  <c r="C621" i="3"/>
  <c r="D621" i="3" s="1"/>
  <c r="N620" i="3" a="1"/>
  <c r="N620" i="3" s="1"/>
  <c r="M620" i="3"/>
  <c r="L620" i="3"/>
  <c r="K620" i="3"/>
  <c r="G620" i="3"/>
  <c r="C620" i="3"/>
  <c r="D620" i="3" s="1"/>
  <c r="N619" i="3" a="1"/>
  <c r="N619" i="3" s="1"/>
  <c r="M619" i="3"/>
  <c r="L619" i="3"/>
  <c r="K619" i="3"/>
  <c r="G619" i="3"/>
  <c r="C619" i="3"/>
  <c r="D619" i="3" s="1"/>
  <c r="N618" i="3" a="1"/>
  <c r="N618" i="3" s="1"/>
  <c r="M618" i="3"/>
  <c r="L618" i="3"/>
  <c r="K618" i="3"/>
  <c r="G618" i="3"/>
  <c r="C618" i="3"/>
  <c r="D618" i="3" s="1"/>
  <c r="N617" i="3" a="1"/>
  <c r="N617" i="3" s="1"/>
  <c r="M617" i="3"/>
  <c r="L617" i="3"/>
  <c r="K617" i="3"/>
  <c r="G617" i="3"/>
  <c r="C617" i="3"/>
  <c r="D617" i="3" s="1"/>
  <c r="N616" i="3" a="1"/>
  <c r="N616" i="3" s="1"/>
  <c r="M616" i="3"/>
  <c r="L616" i="3"/>
  <c r="K616" i="3"/>
  <c r="G616" i="3"/>
  <c r="C616" i="3"/>
  <c r="D616" i="3" s="1"/>
  <c r="N615" i="3" a="1"/>
  <c r="N615" i="3" s="1"/>
  <c r="M615" i="3"/>
  <c r="L615" i="3"/>
  <c r="K615" i="3"/>
  <c r="G615" i="3"/>
  <c r="C615" i="3"/>
  <c r="D615" i="3" s="1"/>
  <c r="N614" i="3" a="1"/>
  <c r="N614" i="3" s="1"/>
  <c r="M614" i="3"/>
  <c r="L614" i="3"/>
  <c r="K614" i="3"/>
  <c r="G614" i="3"/>
  <c r="C614" i="3"/>
  <c r="D614" i="3" s="1"/>
  <c r="N613" i="3" a="1"/>
  <c r="N613" i="3" s="1"/>
  <c r="M613" i="3"/>
  <c r="L613" i="3"/>
  <c r="K613" i="3"/>
  <c r="G613" i="3"/>
  <c r="C613" i="3"/>
  <c r="D613" i="3" s="1"/>
  <c r="N612" i="3" a="1"/>
  <c r="N612" i="3" s="1"/>
  <c r="M612" i="3"/>
  <c r="L612" i="3"/>
  <c r="K612" i="3"/>
  <c r="G612" i="3"/>
  <c r="C612" i="3"/>
  <c r="D612" i="3" s="1"/>
  <c r="N611" i="3" a="1"/>
  <c r="N611" i="3" s="1"/>
  <c r="M611" i="3"/>
  <c r="L611" i="3"/>
  <c r="K611" i="3"/>
  <c r="G611" i="3"/>
  <c r="C611" i="3"/>
  <c r="D611" i="3" s="1"/>
  <c r="N610" i="3" a="1"/>
  <c r="N610" i="3" s="1"/>
  <c r="M610" i="3"/>
  <c r="L610" i="3"/>
  <c r="K610" i="3"/>
  <c r="G610" i="3"/>
  <c r="C610" i="3"/>
  <c r="D610" i="3" s="1"/>
  <c r="N609" i="3" a="1"/>
  <c r="N609" i="3" s="1"/>
  <c r="M609" i="3"/>
  <c r="L609" i="3"/>
  <c r="K609" i="3"/>
  <c r="G609" i="3"/>
  <c r="C609" i="3"/>
  <c r="D609" i="3" s="1"/>
  <c r="N608" i="3" a="1"/>
  <c r="N608" i="3" s="1"/>
  <c r="M608" i="3"/>
  <c r="L608" i="3"/>
  <c r="K608" i="3"/>
  <c r="G608" i="3"/>
  <c r="C608" i="3"/>
  <c r="D608" i="3" s="1"/>
  <c r="N607" i="3" a="1"/>
  <c r="N607" i="3" s="1"/>
  <c r="M607" i="3"/>
  <c r="L607" i="3"/>
  <c r="K607" i="3"/>
  <c r="G607" i="3"/>
  <c r="C607" i="3"/>
  <c r="D607" i="3" s="1"/>
  <c r="N606" i="3" a="1"/>
  <c r="N606" i="3" s="1"/>
  <c r="M606" i="3"/>
  <c r="L606" i="3"/>
  <c r="K606" i="3"/>
  <c r="G606" i="3"/>
  <c r="C606" i="3"/>
  <c r="D606" i="3" s="1"/>
  <c r="N605" i="3" a="1"/>
  <c r="N605" i="3" s="1"/>
  <c r="M605" i="3"/>
  <c r="L605" i="3"/>
  <c r="K605" i="3"/>
  <c r="G605" i="3"/>
  <c r="C605" i="3"/>
  <c r="D605" i="3" s="1"/>
  <c r="N604" i="3" a="1"/>
  <c r="N604" i="3" s="1"/>
  <c r="M604" i="3"/>
  <c r="L604" i="3"/>
  <c r="K604" i="3"/>
  <c r="G604" i="3"/>
  <c r="C604" i="3"/>
  <c r="D604" i="3" s="1"/>
  <c r="N603" i="3" a="1"/>
  <c r="N603" i="3" s="1"/>
  <c r="M603" i="3"/>
  <c r="L603" i="3"/>
  <c r="K603" i="3"/>
  <c r="G603" i="3"/>
  <c r="C603" i="3"/>
  <c r="D603" i="3" s="1"/>
  <c r="N602" i="3" a="1"/>
  <c r="N602" i="3" s="1"/>
  <c r="M602" i="3"/>
  <c r="L602" i="3"/>
  <c r="K602" i="3"/>
  <c r="G602" i="3"/>
  <c r="C602" i="3"/>
  <c r="D602" i="3" s="1"/>
  <c r="N601" i="3" a="1"/>
  <c r="N601" i="3" s="1"/>
  <c r="M601" i="3"/>
  <c r="L601" i="3"/>
  <c r="K601" i="3"/>
  <c r="G601" i="3"/>
  <c r="C601" i="3"/>
  <c r="D601" i="3" s="1"/>
  <c r="N600" i="3" a="1"/>
  <c r="N600" i="3" s="1"/>
  <c r="M600" i="3"/>
  <c r="L600" i="3"/>
  <c r="K600" i="3"/>
  <c r="G600" i="3"/>
  <c r="C600" i="3"/>
  <c r="D600" i="3" s="1"/>
  <c r="N599" i="3" a="1"/>
  <c r="N599" i="3" s="1"/>
  <c r="M599" i="3"/>
  <c r="L599" i="3"/>
  <c r="K599" i="3"/>
  <c r="G599" i="3"/>
  <c r="C599" i="3"/>
  <c r="D599" i="3" s="1"/>
  <c r="N598" i="3" a="1"/>
  <c r="N598" i="3" s="1"/>
  <c r="M598" i="3"/>
  <c r="L598" i="3"/>
  <c r="K598" i="3"/>
  <c r="G598" i="3"/>
  <c r="C598" i="3"/>
  <c r="D598" i="3" s="1"/>
  <c r="N597" i="3" a="1"/>
  <c r="N597" i="3" s="1"/>
  <c r="M597" i="3"/>
  <c r="L597" i="3"/>
  <c r="K597" i="3"/>
  <c r="G597" i="3"/>
  <c r="C597" i="3"/>
  <c r="D597" i="3" s="1"/>
  <c r="N596" i="3" a="1"/>
  <c r="N596" i="3" s="1"/>
  <c r="M596" i="3"/>
  <c r="L596" i="3"/>
  <c r="K596" i="3"/>
  <c r="G596" i="3"/>
  <c r="C596" i="3"/>
  <c r="D596" i="3" s="1"/>
  <c r="N595" i="3" a="1"/>
  <c r="N595" i="3" s="1"/>
  <c r="M595" i="3"/>
  <c r="L595" i="3"/>
  <c r="K595" i="3"/>
  <c r="G595" i="3"/>
  <c r="C595" i="3"/>
  <c r="D595" i="3" s="1"/>
  <c r="N594" i="3" a="1"/>
  <c r="N594" i="3" s="1"/>
  <c r="M594" i="3"/>
  <c r="L594" i="3"/>
  <c r="K594" i="3"/>
  <c r="G594" i="3"/>
  <c r="C594" i="3"/>
  <c r="D594" i="3" s="1"/>
  <c r="N593" i="3" a="1"/>
  <c r="N593" i="3" s="1"/>
  <c r="M593" i="3"/>
  <c r="L593" i="3"/>
  <c r="K593" i="3"/>
  <c r="G593" i="3"/>
  <c r="C593" i="3"/>
  <c r="D593" i="3" s="1"/>
  <c r="N592" i="3" a="1"/>
  <c r="N592" i="3" s="1"/>
  <c r="M592" i="3"/>
  <c r="L592" i="3"/>
  <c r="K592" i="3"/>
  <c r="G592" i="3"/>
  <c r="C592" i="3"/>
  <c r="D592" i="3" s="1"/>
  <c r="N591" i="3" a="1"/>
  <c r="N591" i="3" s="1"/>
  <c r="M591" i="3"/>
  <c r="L591" i="3"/>
  <c r="K591" i="3"/>
  <c r="G591" i="3"/>
  <c r="C591" i="3"/>
  <c r="D591" i="3" s="1"/>
  <c r="N590" i="3" a="1"/>
  <c r="N590" i="3" s="1"/>
  <c r="M590" i="3"/>
  <c r="L590" i="3"/>
  <c r="K590" i="3"/>
  <c r="G590" i="3"/>
  <c r="C590" i="3"/>
  <c r="D590" i="3" s="1"/>
  <c r="N589" i="3" a="1"/>
  <c r="N589" i="3" s="1"/>
  <c r="M589" i="3"/>
  <c r="L589" i="3"/>
  <c r="K589" i="3"/>
  <c r="G589" i="3"/>
  <c r="C589" i="3"/>
  <c r="D589" i="3" s="1"/>
  <c r="N588" i="3" a="1"/>
  <c r="N588" i="3" s="1"/>
  <c r="M588" i="3"/>
  <c r="L588" i="3"/>
  <c r="K588" i="3"/>
  <c r="G588" i="3"/>
  <c r="C588" i="3"/>
  <c r="D588" i="3" s="1"/>
  <c r="N587" i="3" a="1"/>
  <c r="N587" i="3" s="1"/>
  <c r="M587" i="3"/>
  <c r="L587" i="3"/>
  <c r="K587" i="3"/>
  <c r="G587" i="3"/>
  <c r="C587" i="3"/>
  <c r="D587" i="3" s="1"/>
  <c r="N586" i="3" a="1"/>
  <c r="N586" i="3" s="1"/>
  <c r="M586" i="3"/>
  <c r="L586" i="3"/>
  <c r="K586" i="3"/>
  <c r="G586" i="3"/>
  <c r="C586" i="3"/>
  <c r="D586" i="3" s="1"/>
  <c r="N585" i="3" a="1"/>
  <c r="N585" i="3" s="1"/>
  <c r="M585" i="3"/>
  <c r="L585" i="3"/>
  <c r="K585" i="3"/>
  <c r="G585" i="3"/>
  <c r="C585" i="3"/>
  <c r="D585" i="3" s="1"/>
  <c r="N584" i="3" a="1"/>
  <c r="N584" i="3" s="1"/>
  <c r="M584" i="3"/>
  <c r="L584" i="3"/>
  <c r="K584" i="3"/>
  <c r="G584" i="3"/>
  <c r="C584" i="3"/>
  <c r="D584" i="3" s="1"/>
  <c r="N583" i="3" a="1"/>
  <c r="N583" i="3" s="1"/>
  <c r="M583" i="3"/>
  <c r="L583" i="3"/>
  <c r="K583" i="3"/>
  <c r="G583" i="3"/>
  <c r="C583" i="3"/>
  <c r="D583" i="3" s="1"/>
  <c r="N582" i="3" a="1"/>
  <c r="N582" i="3" s="1"/>
  <c r="M582" i="3"/>
  <c r="L582" i="3"/>
  <c r="K582" i="3"/>
  <c r="G582" i="3"/>
  <c r="C582" i="3"/>
  <c r="D582" i="3" s="1"/>
  <c r="N581" i="3" a="1"/>
  <c r="N581" i="3" s="1"/>
  <c r="M581" i="3"/>
  <c r="L581" i="3"/>
  <c r="K581" i="3"/>
  <c r="G581" i="3"/>
  <c r="C581" i="3"/>
  <c r="D581" i="3" s="1"/>
  <c r="N580" i="3" a="1"/>
  <c r="N580" i="3" s="1"/>
  <c r="M580" i="3"/>
  <c r="L580" i="3"/>
  <c r="K580" i="3"/>
  <c r="G580" i="3"/>
  <c r="C580" i="3"/>
  <c r="D580" i="3" s="1"/>
  <c r="N579" i="3" a="1"/>
  <c r="N579" i="3" s="1"/>
  <c r="M579" i="3"/>
  <c r="L579" i="3"/>
  <c r="K579" i="3"/>
  <c r="G579" i="3"/>
  <c r="C579" i="3"/>
  <c r="D579" i="3" s="1"/>
  <c r="N578" i="3" a="1"/>
  <c r="N578" i="3" s="1"/>
  <c r="M578" i="3"/>
  <c r="L578" i="3"/>
  <c r="K578" i="3"/>
  <c r="G578" i="3"/>
  <c r="C578" i="3"/>
  <c r="D578" i="3" s="1"/>
  <c r="N577" i="3" a="1"/>
  <c r="N577" i="3" s="1"/>
  <c r="M577" i="3"/>
  <c r="L577" i="3"/>
  <c r="K577" i="3"/>
  <c r="G577" i="3"/>
  <c r="C577" i="3"/>
  <c r="D577" i="3" s="1"/>
  <c r="N576" i="3" a="1"/>
  <c r="N576" i="3" s="1"/>
  <c r="M576" i="3"/>
  <c r="L576" i="3"/>
  <c r="K576" i="3"/>
  <c r="G576" i="3"/>
  <c r="C576" i="3"/>
  <c r="D576" i="3" s="1"/>
  <c r="N575" i="3" a="1"/>
  <c r="N575" i="3" s="1"/>
  <c r="M575" i="3"/>
  <c r="L575" i="3"/>
  <c r="K575" i="3"/>
  <c r="G575" i="3"/>
  <c r="C575" i="3"/>
  <c r="D575" i="3" s="1"/>
  <c r="N574" i="3" a="1"/>
  <c r="N574" i="3" s="1"/>
  <c r="M574" i="3"/>
  <c r="L574" i="3"/>
  <c r="K574" i="3"/>
  <c r="G574" i="3"/>
  <c r="C574" i="3"/>
  <c r="D574" i="3" s="1"/>
  <c r="N573" i="3" a="1"/>
  <c r="N573" i="3" s="1"/>
  <c r="M573" i="3"/>
  <c r="L573" i="3"/>
  <c r="K573" i="3"/>
  <c r="G573" i="3"/>
  <c r="C573" i="3"/>
  <c r="D573" i="3" s="1"/>
  <c r="N572" i="3" a="1"/>
  <c r="N572" i="3" s="1"/>
  <c r="M572" i="3"/>
  <c r="L572" i="3"/>
  <c r="K572" i="3"/>
  <c r="G572" i="3"/>
  <c r="C572" i="3"/>
  <c r="D572" i="3" s="1"/>
  <c r="N571" i="3" a="1"/>
  <c r="N571" i="3" s="1"/>
  <c r="M571" i="3"/>
  <c r="L571" i="3"/>
  <c r="K571" i="3"/>
  <c r="G571" i="3"/>
  <c r="C571" i="3"/>
  <c r="D571" i="3" s="1"/>
  <c r="N570" i="3" a="1"/>
  <c r="N570" i="3" s="1"/>
  <c r="M570" i="3"/>
  <c r="L570" i="3"/>
  <c r="K570" i="3"/>
  <c r="G570" i="3"/>
  <c r="C570" i="3"/>
  <c r="D570" i="3" s="1"/>
  <c r="N569" i="3" a="1"/>
  <c r="N569" i="3" s="1"/>
  <c r="M569" i="3"/>
  <c r="L569" i="3"/>
  <c r="K569" i="3"/>
  <c r="G569" i="3"/>
  <c r="C569" i="3"/>
  <c r="D569" i="3" s="1"/>
  <c r="N568" i="3" a="1"/>
  <c r="N568" i="3" s="1"/>
  <c r="M568" i="3"/>
  <c r="L568" i="3"/>
  <c r="K568" i="3"/>
  <c r="G568" i="3"/>
  <c r="C568" i="3"/>
  <c r="D568" i="3" s="1"/>
  <c r="N567" i="3" a="1"/>
  <c r="N567" i="3" s="1"/>
  <c r="M567" i="3"/>
  <c r="L567" i="3"/>
  <c r="K567" i="3"/>
  <c r="G567" i="3"/>
  <c r="C567" i="3"/>
  <c r="D567" i="3" s="1"/>
  <c r="N566" i="3" a="1"/>
  <c r="N566" i="3" s="1"/>
  <c r="M566" i="3"/>
  <c r="L566" i="3"/>
  <c r="K566" i="3"/>
  <c r="G566" i="3"/>
  <c r="C566" i="3"/>
  <c r="D566" i="3" s="1"/>
  <c r="N565" i="3" a="1"/>
  <c r="N565" i="3" s="1"/>
  <c r="M565" i="3"/>
  <c r="L565" i="3"/>
  <c r="K565" i="3"/>
  <c r="G565" i="3"/>
  <c r="C565" i="3"/>
  <c r="D565" i="3" s="1"/>
  <c r="N564" i="3" a="1"/>
  <c r="N564" i="3" s="1"/>
  <c r="M564" i="3"/>
  <c r="L564" i="3"/>
  <c r="K564" i="3"/>
  <c r="G564" i="3"/>
  <c r="C564" i="3"/>
  <c r="D564" i="3" s="1"/>
  <c r="N563" i="3" a="1"/>
  <c r="N563" i="3" s="1"/>
  <c r="M563" i="3"/>
  <c r="L563" i="3"/>
  <c r="K563" i="3"/>
  <c r="G563" i="3"/>
  <c r="C563" i="3"/>
  <c r="D563" i="3" s="1"/>
  <c r="N562" i="3" a="1"/>
  <c r="N562" i="3" s="1"/>
  <c r="M562" i="3"/>
  <c r="L562" i="3"/>
  <c r="K562" i="3"/>
  <c r="G562" i="3"/>
  <c r="C562" i="3"/>
  <c r="D562" i="3" s="1"/>
  <c r="N561" i="3" a="1"/>
  <c r="N561" i="3" s="1"/>
  <c r="M561" i="3"/>
  <c r="L561" i="3"/>
  <c r="K561" i="3"/>
  <c r="G561" i="3"/>
  <c r="C561" i="3"/>
  <c r="D561" i="3" s="1"/>
  <c r="N560" i="3" a="1"/>
  <c r="N560" i="3" s="1"/>
  <c r="M560" i="3"/>
  <c r="L560" i="3"/>
  <c r="K560" i="3"/>
  <c r="G560" i="3"/>
  <c r="C560" i="3"/>
  <c r="D560" i="3" s="1"/>
  <c r="N559" i="3" a="1"/>
  <c r="N559" i="3" s="1"/>
  <c r="M559" i="3"/>
  <c r="L559" i="3"/>
  <c r="K559" i="3"/>
  <c r="G559" i="3"/>
  <c r="C559" i="3"/>
  <c r="D559" i="3" s="1"/>
  <c r="N558" i="3" a="1"/>
  <c r="N558" i="3" s="1"/>
  <c r="M558" i="3"/>
  <c r="L558" i="3"/>
  <c r="K558" i="3"/>
  <c r="G558" i="3"/>
  <c r="C558" i="3"/>
  <c r="D558" i="3" s="1"/>
  <c r="N557" i="3" a="1"/>
  <c r="N557" i="3" s="1"/>
  <c r="M557" i="3"/>
  <c r="L557" i="3"/>
  <c r="K557" i="3"/>
  <c r="G557" i="3"/>
  <c r="C557" i="3"/>
  <c r="D557" i="3" s="1"/>
  <c r="N556" i="3" a="1"/>
  <c r="N556" i="3" s="1"/>
  <c r="M556" i="3"/>
  <c r="L556" i="3"/>
  <c r="K556" i="3"/>
  <c r="G556" i="3"/>
  <c r="C556" i="3"/>
  <c r="D556" i="3" s="1"/>
  <c r="N555" i="3" a="1"/>
  <c r="N555" i="3" s="1"/>
  <c r="M555" i="3"/>
  <c r="L555" i="3"/>
  <c r="K555" i="3"/>
  <c r="G555" i="3"/>
  <c r="C555" i="3"/>
  <c r="D555" i="3" s="1"/>
  <c r="N554" i="3" a="1"/>
  <c r="N554" i="3" s="1"/>
  <c r="M554" i="3"/>
  <c r="L554" i="3"/>
  <c r="K554" i="3"/>
  <c r="G554" i="3"/>
  <c r="C554" i="3"/>
  <c r="D554" i="3" s="1"/>
  <c r="N553" i="3" a="1"/>
  <c r="N553" i="3" s="1"/>
  <c r="M553" i="3"/>
  <c r="L553" i="3"/>
  <c r="K553" i="3"/>
  <c r="G553" i="3"/>
  <c r="C553" i="3"/>
  <c r="D553" i="3" s="1"/>
  <c r="N552" i="3" a="1"/>
  <c r="N552" i="3" s="1"/>
  <c r="M552" i="3"/>
  <c r="L552" i="3"/>
  <c r="K552" i="3"/>
  <c r="G552" i="3"/>
  <c r="C552" i="3"/>
  <c r="D552" i="3" s="1"/>
  <c r="N551" i="3" a="1"/>
  <c r="N551" i="3" s="1"/>
  <c r="M551" i="3"/>
  <c r="L551" i="3"/>
  <c r="K551" i="3"/>
  <c r="G551" i="3"/>
  <c r="C551" i="3"/>
  <c r="D551" i="3" s="1"/>
  <c r="N550" i="3" a="1"/>
  <c r="N550" i="3" s="1"/>
  <c r="M550" i="3"/>
  <c r="L550" i="3"/>
  <c r="K550" i="3"/>
  <c r="G550" i="3"/>
  <c r="C550" i="3"/>
  <c r="D550" i="3" s="1"/>
  <c r="N549" i="3" a="1"/>
  <c r="N549" i="3" s="1"/>
  <c r="M549" i="3"/>
  <c r="L549" i="3"/>
  <c r="K549" i="3"/>
  <c r="G549" i="3"/>
  <c r="C549" i="3"/>
  <c r="D549" i="3" s="1"/>
  <c r="N548" i="3" a="1"/>
  <c r="N548" i="3" s="1"/>
  <c r="M548" i="3"/>
  <c r="L548" i="3"/>
  <c r="K548" i="3"/>
  <c r="G548" i="3"/>
  <c r="C548" i="3"/>
  <c r="D548" i="3" s="1"/>
  <c r="N547" i="3" a="1"/>
  <c r="N547" i="3" s="1"/>
  <c r="M547" i="3"/>
  <c r="L547" i="3"/>
  <c r="K547" i="3"/>
  <c r="G547" i="3"/>
  <c r="C547" i="3"/>
  <c r="D547" i="3" s="1"/>
  <c r="N546" i="3" a="1"/>
  <c r="N546" i="3" s="1"/>
  <c r="M546" i="3"/>
  <c r="L546" i="3"/>
  <c r="K546" i="3"/>
  <c r="G546" i="3"/>
  <c r="C546" i="3"/>
  <c r="D546" i="3" s="1"/>
  <c r="N545" i="3" a="1"/>
  <c r="N545" i="3" s="1"/>
  <c r="M545" i="3"/>
  <c r="L545" i="3"/>
  <c r="K545" i="3"/>
  <c r="G545" i="3"/>
  <c r="C545" i="3"/>
  <c r="D545" i="3" s="1"/>
  <c r="N544" i="3" a="1"/>
  <c r="N544" i="3" s="1"/>
  <c r="M544" i="3"/>
  <c r="L544" i="3"/>
  <c r="K544" i="3"/>
  <c r="G544" i="3"/>
  <c r="C544" i="3"/>
  <c r="D544" i="3" s="1"/>
  <c r="N543" i="3" a="1"/>
  <c r="N543" i="3" s="1"/>
  <c r="M543" i="3"/>
  <c r="L543" i="3"/>
  <c r="K543" i="3"/>
  <c r="G543" i="3"/>
  <c r="C543" i="3"/>
  <c r="D543" i="3" s="1"/>
  <c r="N542" i="3" a="1"/>
  <c r="N542" i="3" s="1"/>
  <c r="M542" i="3"/>
  <c r="L542" i="3"/>
  <c r="K542" i="3"/>
  <c r="G542" i="3"/>
  <c r="C542" i="3"/>
  <c r="D542" i="3" s="1"/>
  <c r="N541" i="3" a="1"/>
  <c r="N541" i="3" s="1"/>
  <c r="M541" i="3"/>
  <c r="L541" i="3"/>
  <c r="K541" i="3"/>
  <c r="G541" i="3"/>
  <c r="C541" i="3"/>
  <c r="D541" i="3" s="1"/>
  <c r="N540" i="3" a="1"/>
  <c r="N540" i="3" s="1"/>
  <c r="M540" i="3"/>
  <c r="L540" i="3"/>
  <c r="K540" i="3"/>
  <c r="G540" i="3"/>
  <c r="C540" i="3"/>
  <c r="D540" i="3" s="1"/>
  <c r="N539" i="3" a="1"/>
  <c r="N539" i="3" s="1"/>
  <c r="M539" i="3"/>
  <c r="L539" i="3"/>
  <c r="K539" i="3"/>
  <c r="G539" i="3"/>
  <c r="C539" i="3"/>
  <c r="D539" i="3" s="1"/>
  <c r="N538" i="3" a="1"/>
  <c r="N538" i="3" s="1"/>
  <c r="M538" i="3"/>
  <c r="L538" i="3"/>
  <c r="K538" i="3"/>
  <c r="G538" i="3"/>
  <c r="C538" i="3"/>
  <c r="D538" i="3" s="1"/>
  <c r="N537" i="3" a="1"/>
  <c r="N537" i="3" s="1"/>
  <c r="M537" i="3"/>
  <c r="L537" i="3"/>
  <c r="K537" i="3"/>
  <c r="G537" i="3"/>
  <c r="C537" i="3"/>
  <c r="D537" i="3" s="1"/>
  <c r="N536" i="3" a="1"/>
  <c r="N536" i="3" s="1"/>
  <c r="M536" i="3"/>
  <c r="L536" i="3"/>
  <c r="K536" i="3"/>
  <c r="G536" i="3"/>
  <c r="C536" i="3"/>
  <c r="D536" i="3" s="1"/>
  <c r="N535" i="3" a="1"/>
  <c r="N535" i="3" s="1"/>
  <c r="M535" i="3"/>
  <c r="L535" i="3"/>
  <c r="K535" i="3"/>
  <c r="G535" i="3"/>
  <c r="C535" i="3"/>
  <c r="D535" i="3" s="1"/>
  <c r="N534" i="3" a="1"/>
  <c r="N534" i="3" s="1"/>
  <c r="M534" i="3"/>
  <c r="L534" i="3"/>
  <c r="K534" i="3"/>
  <c r="G534" i="3"/>
  <c r="C534" i="3"/>
  <c r="D534" i="3" s="1"/>
  <c r="N533" i="3" a="1"/>
  <c r="N533" i="3" s="1"/>
  <c r="M533" i="3"/>
  <c r="L533" i="3"/>
  <c r="K533" i="3"/>
  <c r="G533" i="3"/>
  <c r="C533" i="3"/>
  <c r="D533" i="3" s="1"/>
  <c r="N532" i="3" a="1"/>
  <c r="N532" i="3" s="1"/>
  <c r="M532" i="3"/>
  <c r="L532" i="3"/>
  <c r="K532" i="3"/>
  <c r="G532" i="3"/>
  <c r="C532" i="3"/>
  <c r="D532" i="3" s="1"/>
  <c r="N531" i="3" a="1"/>
  <c r="N531" i="3" s="1"/>
  <c r="M531" i="3"/>
  <c r="L531" i="3"/>
  <c r="K531" i="3"/>
  <c r="G531" i="3"/>
  <c r="C531" i="3"/>
  <c r="D531" i="3" s="1"/>
  <c r="N530" i="3" a="1"/>
  <c r="N530" i="3" s="1"/>
  <c r="M530" i="3"/>
  <c r="L530" i="3"/>
  <c r="K530" i="3"/>
  <c r="G530" i="3"/>
  <c r="C530" i="3"/>
  <c r="D530" i="3" s="1"/>
  <c r="N529" i="3" a="1"/>
  <c r="N529" i="3" s="1"/>
  <c r="M529" i="3"/>
  <c r="L529" i="3"/>
  <c r="K529" i="3"/>
  <c r="G529" i="3"/>
  <c r="C529" i="3"/>
  <c r="D529" i="3" s="1"/>
  <c r="N528" i="3" a="1"/>
  <c r="N528" i="3" s="1"/>
  <c r="M528" i="3"/>
  <c r="L528" i="3"/>
  <c r="K528" i="3"/>
  <c r="G528" i="3"/>
  <c r="C528" i="3"/>
  <c r="D528" i="3" s="1"/>
  <c r="N527" i="3" a="1"/>
  <c r="N527" i="3" s="1"/>
  <c r="M527" i="3"/>
  <c r="L527" i="3"/>
  <c r="K527" i="3"/>
  <c r="G527" i="3"/>
  <c r="C527" i="3"/>
  <c r="D527" i="3" s="1"/>
  <c r="N526" i="3" a="1"/>
  <c r="N526" i="3" s="1"/>
  <c r="M526" i="3"/>
  <c r="L526" i="3"/>
  <c r="K526" i="3"/>
  <c r="G526" i="3"/>
  <c r="C526" i="3"/>
  <c r="D526" i="3" s="1"/>
  <c r="N525" i="3" a="1"/>
  <c r="N525" i="3" s="1"/>
  <c r="M525" i="3"/>
  <c r="L525" i="3"/>
  <c r="K525" i="3"/>
  <c r="G525" i="3"/>
  <c r="C525" i="3"/>
  <c r="D525" i="3" s="1"/>
  <c r="N524" i="3" a="1"/>
  <c r="N524" i="3" s="1"/>
  <c r="M524" i="3"/>
  <c r="L524" i="3"/>
  <c r="K524" i="3"/>
  <c r="G524" i="3"/>
  <c r="C524" i="3"/>
  <c r="D524" i="3" s="1"/>
  <c r="N523" i="3" a="1"/>
  <c r="N523" i="3" s="1"/>
  <c r="M523" i="3"/>
  <c r="L523" i="3"/>
  <c r="K523" i="3"/>
  <c r="G523" i="3"/>
  <c r="C523" i="3"/>
  <c r="D523" i="3" s="1"/>
  <c r="N522" i="3" a="1"/>
  <c r="N522" i="3" s="1"/>
  <c r="M522" i="3"/>
  <c r="L522" i="3"/>
  <c r="K522" i="3"/>
  <c r="G522" i="3"/>
  <c r="C522" i="3"/>
  <c r="D522" i="3" s="1"/>
  <c r="N521" i="3" a="1"/>
  <c r="N521" i="3" s="1"/>
  <c r="M521" i="3"/>
  <c r="L521" i="3"/>
  <c r="K521" i="3"/>
  <c r="G521" i="3"/>
  <c r="C521" i="3"/>
  <c r="D521" i="3" s="1"/>
  <c r="N520" i="3" a="1"/>
  <c r="N520" i="3" s="1"/>
  <c r="M520" i="3"/>
  <c r="L520" i="3"/>
  <c r="K520" i="3"/>
  <c r="G520" i="3"/>
  <c r="C520" i="3"/>
  <c r="D520" i="3" s="1"/>
  <c r="N519" i="3" a="1"/>
  <c r="N519" i="3" s="1"/>
  <c r="M519" i="3"/>
  <c r="L519" i="3"/>
  <c r="K519" i="3"/>
  <c r="G519" i="3"/>
  <c r="C519" i="3"/>
  <c r="D519" i="3" s="1"/>
  <c r="N518" i="3" a="1"/>
  <c r="N518" i="3" s="1"/>
  <c r="M518" i="3"/>
  <c r="L518" i="3"/>
  <c r="K518" i="3"/>
  <c r="G518" i="3"/>
  <c r="C518" i="3"/>
  <c r="D518" i="3" s="1"/>
  <c r="N517" i="3" a="1"/>
  <c r="N517" i="3" s="1"/>
  <c r="M517" i="3"/>
  <c r="L517" i="3"/>
  <c r="K517" i="3"/>
  <c r="G517" i="3"/>
  <c r="C517" i="3"/>
  <c r="D517" i="3" s="1"/>
  <c r="N516" i="3" a="1"/>
  <c r="N516" i="3" s="1"/>
  <c r="M516" i="3"/>
  <c r="L516" i="3"/>
  <c r="K516" i="3"/>
  <c r="G516" i="3"/>
  <c r="C516" i="3"/>
  <c r="D516" i="3" s="1"/>
  <c r="N515" i="3" a="1"/>
  <c r="N515" i="3" s="1"/>
  <c r="M515" i="3"/>
  <c r="L515" i="3"/>
  <c r="K515" i="3"/>
  <c r="G515" i="3"/>
  <c r="C515" i="3"/>
  <c r="D515" i="3" s="1"/>
  <c r="N514" i="3" a="1"/>
  <c r="N514" i="3" s="1"/>
  <c r="M514" i="3"/>
  <c r="L514" i="3"/>
  <c r="K514" i="3"/>
  <c r="G514" i="3"/>
  <c r="C514" i="3"/>
  <c r="D514" i="3" s="1"/>
  <c r="N513" i="3" a="1"/>
  <c r="N513" i="3" s="1"/>
  <c r="M513" i="3"/>
  <c r="L513" i="3"/>
  <c r="K513" i="3"/>
  <c r="G513" i="3"/>
  <c r="C513" i="3"/>
  <c r="D513" i="3" s="1"/>
  <c r="N512" i="3" a="1"/>
  <c r="N512" i="3" s="1"/>
  <c r="M512" i="3"/>
  <c r="L512" i="3"/>
  <c r="K512" i="3"/>
  <c r="G512" i="3"/>
  <c r="C512" i="3"/>
  <c r="D512" i="3" s="1"/>
  <c r="N511" i="3" a="1"/>
  <c r="N511" i="3" s="1"/>
  <c r="M511" i="3"/>
  <c r="L511" i="3"/>
  <c r="K511" i="3"/>
  <c r="G511" i="3"/>
  <c r="C511" i="3"/>
  <c r="D511" i="3" s="1"/>
  <c r="N510" i="3" a="1"/>
  <c r="N510" i="3" s="1"/>
  <c r="M510" i="3"/>
  <c r="L510" i="3"/>
  <c r="K510" i="3"/>
  <c r="G510" i="3"/>
  <c r="C510" i="3"/>
  <c r="D510" i="3" s="1"/>
  <c r="N509" i="3" a="1"/>
  <c r="N509" i="3" s="1"/>
  <c r="M509" i="3"/>
  <c r="L509" i="3"/>
  <c r="K509" i="3"/>
  <c r="G509" i="3"/>
  <c r="C509" i="3"/>
  <c r="D509" i="3" s="1"/>
  <c r="N508" i="3" a="1"/>
  <c r="N508" i="3" s="1"/>
  <c r="M508" i="3"/>
  <c r="L508" i="3"/>
  <c r="K508" i="3"/>
  <c r="G508" i="3"/>
  <c r="C508" i="3"/>
  <c r="D508" i="3" s="1"/>
  <c r="N507" i="3" a="1"/>
  <c r="N507" i="3" s="1"/>
  <c r="M507" i="3"/>
  <c r="L507" i="3"/>
  <c r="K507" i="3"/>
  <c r="G507" i="3"/>
  <c r="C507" i="3"/>
  <c r="D507" i="3" s="1"/>
  <c r="N506" i="3" a="1"/>
  <c r="N506" i="3" s="1"/>
  <c r="M506" i="3"/>
  <c r="L506" i="3"/>
  <c r="K506" i="3"/>
  <c r="G506" i="3"/>
  <c r="C506" i="3"/>
  <c r="D506" i="3" s="1"/>
  <c r="N505" i="3" a="1"/>
  <c r="N505" i="3" s="1"/>
  <c r="M505" i="3"/>
  <c r="L505" i="3"/>
  <c r="K505" i="3"/>
  <c r="G505" i="3"/>
  <c r="C505" i="3"/>
  <c r="D505" i="3" s="1"/>
  <c r="N504" i="3" a="1"/>
  <c r="N504" i="3" s="1"/>
  <c r="M504" i="3"/>
  <c r="L504" i="3"/>
  <c r="K504" i="3"/>
  <c r="G504" i="3"/>
  <c r="C504" i="3"/>
  <c r="D504" i="3" s="1"/>
  <c r="N503" i="3" a="1"/>
  <c r="N503" i="3" s="1"/>
  <c r="M503" i="3"/>
  <c r="L503" i="3"/>
  <c r="K503" i="3"/>
  <c r="G503" i="3"/>
  <c r="C503" i="3"/>
  <c r="D503" i="3" s="1"/>
  <c r="N502" i="3" a="1"/>
  <c r="N502" i="3" s="1"/>
  <c r="M502" i="3"/>
  <c r="L502" i="3"/>
  <c r="K502" i="3"/>
  <c r="G502" i="3"/>
  <c r="C502" i="3"/>
  <c r="D502" i="3" s="1"/>
  <c r="N501" i="3" a="1"/>
  <c r="N501" i="3" s="1"/>
  <c r="M501" i="3"/>
  <c r="L501" i="3"/>
  <c r="K501" i="3"/>
  <c r="G501" i="3"/>
  <c r="C501" i="3"/>
  <c r="D501" i="3" s="1"/>
  <c r="N500" i="3" a="1"/>
  <c r="N500" i="3" s="1"/>
  <c r="M500" i="3"/>
  <c r="L500" i="3"/>
  <c r="K500" i="3"/>
  <c r="G500" i="3"/>
  <c r="C500" i="3"/>
  <c r="D500" i="3" s="1"/>
  <c r="N499" i="3" a="1"/>
  <c r="N499" i="3" s="1"/>
  <c r="M499" i="3"/>
  <c r="L499" i="3"/>
  <c r="K499" i="3"/>
  <c r="G499" i="3"/>
  <c r="C499" i="3"/>
  <c r="D499" i="3" s="1"/>
  <c r="N498" i="3" a="1"/>
  <c r="N498" i="3" s="1"/>
  <c r="M498" i="3"/>
  <c r="L498" i="3"/>
  <c r="K498" i="3"/>
  <c r="G498" i="3"/>
  <c r="C498" i="3"/>
  <c r="D498" i="3" s="1"/>
  <c r="N497" i="3" a="1"/>
  <c r="N497" i="3" s="1"/>
  <c r="M497" i="3"/>
  <c r="L497" i="3"/>
  <c r="K497" i="3"/>
  <c r="G497" i="3"/>
  <c r="C497" i="3"/>
  <c r="D497" i="3" s="1"/>
  <c r="N496" i="3" a="1"/>
  <c r="N496" i="3" s="1"/>
  <c r="M496" i="3"/>
  <c r="L496" i="3"/>
  <c r="K496" i="3"/>
  <c r="G496" i="3"/>
  <c r="D496" i="3"/>
  <c r="C496" i="3"/>
  <c r="N495" i="3" a="1"/>
  <c r="N495" i="3" s="1"/>
  <c r="M495" i="3"/>
  <c r="L495" i="3"/>
  <c r="K495" i="3"/>
  <c r="G495" i="3"/>
  <c r="C495" i="3"/>
  <c r="D495" i="3" s="1"/>
  <c r="N494" i="3" a="1"/>
  <c r="N494" i="3" s="1"/>
  <c r="M494" i="3"/>
  <c r="L494" i="3"/>
  <c r="K494" i="3"/>
  <c r="G494" i="3"/>
  <c r="C494" i="3"/>
  <c r="D494" i="3" s="1"/>
  <c r="N493" i="3" a="1"/>
  <c r="N493" i="3" s="1"/>
  <c r="M493" i="3"/>
  <c r="L493" i="3"/>
  <c r="K493" i="3"/>
  <c r="G493" i="3"/>
  <c r="C493" i="3"/>
  <c r="D493" i="3" s="1"/>
  <c r="N492" i="3" a="1"/>
  <c r="N492" i="3" s="1"/>
  <c r="M492" i="3"/>
  <c r="L492" i="3"/>
  <c r="K492" i="3"/>
  <c r="G492" i="3"/>
  <c r="C492" i="3"/>
  <c r="D492" i="3" s="1"/>
  <c r="N491" i="3" a="1"/>
  <c r="N491" i="3" s="1"/>
  <c r="M491" i="3"/>
  <c r="L491" i="3"/>
  <c r="K491" i="3"/>
  <c r="G491" i="3"/>
  <c r="C491" i="3"/>
  <c r="D491" i="3" s="1"/>
  <c r="N490" i="3" a="1"/>
  <c r="N490" i="3" s="1"/>
  <c r="M490" i="3"/>
  <c r="L490" i="3"/>
  <c r="K490" i="3"/>
  <c r="G490" i="3"/>
  <c r="C490" i="3"/>
  <c r="D490" i="3" s="1"/>
  <c r="N489" i="3" a="1"/>
  <c r="N489" i="3" s="1"/>
  <c r="M489" i="3"/>
  <c r="L489" i="3"/>
  <c r="K489" i="3"/>
  <c r="G489" i="3"/>
  <c r="C489" i="3"/>
  <c r="D489" i="3" s="1"/>
  <c r="N488" i="3" a="1"/>
  <c r="N488" i="3" s="1"/>
  <c r="M488" i="3"/>
  <c r="L488" i="3"/>
  <c r="K488" i="3"/>
  <c r="G488" i="3"/>
  <c r="C488" i="3"/>
  <c r="D488" i="3" s="1"/>
  <c r="N487" i="3" a="1"/>
  <c r="N487" i="3" s="1"/>
  <c r="M487" i="3"/>
  <c r="L487" i="3"/>
  <c r="K487" i="3"/>
  <c r="G487" i="3"/>
  <c r="C487" i="3"/>
  <c r="D487" i="3" s="1"/>
  <c r="N486" i="3" a="1"/>
  <c r="N486" i="3" s="1"/>
  <c r="M486" i="3"/>
  <c r="L486" i="3"/>
  <c r="K486" i="3"/>
  <c r="G486" i="3"/>
  <c r="C486" i="3"/>
  <c r="D486" i="3" s="1"/>
  <c r="N485" i="3" a="1"/>
  <c r="N485" i="3" s="1"/>
  <c r="M485" i="3"/>
  <c r="L485" i="3"/>
  <c r="K485" i="3"/>
  <c r="G485" i="3"/>
  <c r="C485" i="3"/>
  <c r="D485" i="3" s="1"/>
  <c r="N484" i="3" a="1"/>
  <c r="N484" i="3" s="1"/>
  <c r="M484" i="3"/>
  <c r="L484" i="3"/>
  <c r="K484" i="3"/>
  <c r="G484" i="3"/>
  <c r="C484" i="3"/>
  <c r="D484" i="3" s="1"/>
  <c r="N483" i="3" a="1"/>
  <c r="N483" i="3" s="1"/>
  <c r="M483" i="3"/>
  <c r="L483" i="3"/>
  <c r="K483" i="3"/>
  <c r="G483" i="3"/>
  <c r="C483" i="3"/>
  <c r="D483" i="3" s="1"/>
  <c r="N482" i="3" a="1"/>
  <c r="N482" i="3" s="1"/>
  <c r="M482" i="3"/>
  <c r="L482" i="3"/>
  <c r="K482" i="3"/>
  <c r="G482" i="3"/>
  <c r="C482" i="3"/>
  <c r="D482" i="3" s="1"/>
  <c r="N481" i="3" a="1"/>
  <c r="N481" i="3" s="1"/>
  <c r="M481" i="3"/>
  <c r="L481" i="3"/>
  <c r="K481" i="3"/>
  <c r="G481" i="3"/>
  <c r="C481" i="3"/>
  <c r="D481" i="3" s="1"/>
  <c r="N480" i="3" a="1"/>
  <c r="N480" i="3" s="1"/>
  <c r="M480" i="3"/>
  <c r="L480" i="3"/>
  <c r="K480" i="3"/>
  <c r="G480" i="3"/>
  <c r="C480" i="3"/>
  <c r="D480" i="3" s="1"/>
  <c r="N479" i="3" a="1"/>
  <c r="N479" i="3" s="1"/>
  <c r="M479" i="3"/>
  <c r="L479" i="3"/>
  <c r="K479" i="3"/>
  <c r="G479" i="3"/>
  <c r="C479" i="3"/>
  <c r="D479" i="3" s="1"/>
  <c r="N478" i="3" a="1"/>
  <c r="N478" i="3" s="1"/>
  <c r="M478" i="3"/>
  <c r="L478" i="3"/>
  <c r="K478" i="3"/>
  <c r="G478" i="3"/>
  <c r="C478" i="3"/>
  <c r="D478" i="3" s="1"/>
  <c r="N477" i="3" a="1"/>
  <c r="N477" i="3" s="1"/>
  <c r="M477" i="3"/>
  <c r="L477" i="3"/>
  <c r="K477" i="3"/>
  <c r="G477" i="3"/>
  <c r="C477" i="3"/>
  <c r="D477" i="3" s="1"/>
  <c r="N476" i="3" a="1"/>
  <c r="N476" i="3" s="1"/>
  <c r="M476" i="3"/>
  <c r="L476" i="3"/>
  <c r="K476" i="3"/>
  <c r="G476" i="3"/>
  <c r="C476" i="3"/>
  <c r="D476" i="3" s="1"/>
  <c r="N475" i="3" a="1"/>
  <c r="N475" i="3" s="1"/>
  <c r="M475" i="3"/>
  <c r="L475" i="3"/>
  <c r="K475" i="3"/>
  <c r="G475" i="3"/>
  <c r="C475" i="3"/>
  <c r="D475" i="3" s="1"/>
  <c r="N474" i="3" a="1"/>
  <c r="N474" i="3" s="1"/>
  <c r="M474" i="3"/>
  <c r="L474" i="3"/>
  <c r="K474" i="3"/>
  <c r="G474" i="3"/>
  <c r="C474" i="3"/>
  <c r="D474" i="3" s="1"/>
  <c r="N473" i="3" a="1"/>
  <c r="N473" i="3" s="1"/>
  <c r="M473" i="3"/>
  <c r="L473" i="3"/>
  <c r="K473" i="3"/>
  <c r="G473" i="3"/>
  <c r="C473" i="3"/>
  <c r="D473" i="3" s="1"/>
  <c r="N472" i="3" a="1"/>
  <c r="N472" i="3" s="1"/>
  <c r="M472" i="3"/>
  <c r="L472" i="3"/>
  <c r="K472" i="3"/>
  <c r="G472" i="3"/>
  <c r="C472" i="3"/>
  <c r="D472" i="3" s="1"/>
  <c r="N471" i="3" a="1"/>
  <c r="N471" i="3" s="1"/>
  <c r="M471" i="3"/>
  <c r="L471" i="3"/>
  <c r="K471" i="3"/>
  <c r="G471" i="3"/>
  <c r="C471" i="3"/>
  <c r="D471" i="3" s="1"/>
  <c r="N470" i="3" a="1"/>
  <c r="N470" i="3" s="1"/>
  <c r="M470" i="3"/>
  <c r="L470" i="3"/>
  <c r="K470" i="3"/>
  <c r="G470" i="3"/>
  <c r="C470" i="3"/>
  <c r="D470" i="3" s="1"/>
  <c r="N469" i="3" a="1"/>
  <c r="N469" i="3" s="1"/>
  <c r="M469" i="3"/>
  <c r="L469" i="3"/>
  <c r="K469" i="3"/>
  <c r="G469" i="3"/>
  <c r="C469" i="3"/>
  <c r="D469" i="3" s="1"/>
  <c r="N468" i="3" a="1"/>
  <c r="N468" i="3" s="1"/>
  <c r="M468" i="3"/>
  <c r="L468" i="3"/>
  <c r="K468" i="3"/>
  <c r="G468" i="3"/>
  <c r="C468" i="3"/>
  <c r="D468" i="3" s="1"/>
  <c r="N467" i="3" a="1"/>
  <c r="N467" i="3" s="1"/>
  <c r="M467" i="3"/>
  <c r="L467" i="3"/>
  <c r="K467" i="3"/>
  <c r="G467" i="3"/>
  <c r="C467" i="3"/>
  <c r="D467" i="3" s="1"/>
  <c r="N466" i="3" a="1"/>
  <c r="N466" i="3" s="1"/>
  <c r="M466" i="3"/>
  <c r="L466" i="3"/>
  <c r="K466" i="3"/>
  <c r="G466" i="3"/>
  <c r="C466" i="3"/>
  <c r="D466" i="3" s="1"/>
  <c r="N465" i="3" a="1"/>
  <c r="N465" i="3" s="1"/>
  <c r="M465" i="3"/>
  <c r="L465" i="3"/>
  <c r="K465" i="3"/>
  <c r="G465" i="3"/>
  <c r="C465" i="3"/>
  <c r="D465" i="3" s="1"/>
  <c r="N464" i="3" a="1"/>
  <c r="N464" i="3" s="1"/>
  <c r="M464" i="3"/>
  <c r="L464" i="3"/>
  <c r="K464" i="3"/>
  <c r="G464" i="3"/>
  <c r="C464" i="3"/>
  <c r="D464" i="3" s="1"/>
  <c r="N463" i="3" a="1"/>
  <c r="N463" i="3" s="1"/>
  <c r="M463" i="3"/>
  <c r="L463" i="3"/>
  <c r="K463" i="3"/>
  <c r="G463" i="3"/>
  <c r="C463" i="3"/>
  <c r="D463" i="3" s="1"/>
  <c r="N462" i="3" a="1"/>
  <c r="N462" i="3" s="1"/>
  <c r="M462" i="3"/>
  <c r="L462" i="3"/>
  <c r="K462" i="3"/>
  <c r="G462" i="3"/>
  <c r="C462" i="3"/>
  <c r="D462" i="3" s="1"/>
  <c r="N461" i="3" a="1"/>
  <c r="N461" i="3" s="1"/>
  <c r="M461" i="3"/>
  <c r="L461" i="3"/>
  <c r="K461" i="3"/>
  <c r="G461" i="3"/>
  <c r="C461" i="3"/>
  <c r="D461" i="3" s="1"/>
  <c r="N460" i="3" a="1"/>
  <c r="N460" i="3" s="1"/>
  <c r="M460" i="3"/>
  <c r="L460" i="3"/>
  <c r="K460" i="3"/>
  <c r="G460" i="3"/>
  <c r="C460" i="3"/>
  <c r="D460" i="3" s="1"/>
  <c r="N459" i="3" a="1"/>
  <c r="N459" i="3" s="1"/>
  <c r="M459" i="3"/>
  <c r="L459" i="3"/>
  <c r="K459" i="3"/>
  <c r="G459" i="3"/>
  <c r="C459" i="3"/>
  <c r="D459" i="3" s="1"/>
  <c r="N458" i="3" a="1"/>
  <c r="N458" i="3" s="1"/>
  <c r="M458" i="3"/>
  <c r="L458" i="3"/>
  <c r="K458" i="3"/>
  <c r="G458" i="3"/>
  <c r="C458" i="3"/>
  <c r="D458" i="3" s="1"/>
  <c r="N457" i="3" a="1"/>
  <c r="N457" i="3" s="1"/>
  <c r="M457" i="3"/>
  <c r="L457" i="3"/>
  <c r="K457" i="3"/>
  <c r="G457" i="3"/>
  <c r="C457" i="3"/>
  <c r="D457" i="3" s="1"/>
  <c r="N456" i="3" a="1"/>
  <c r="N456" i="3" s="1"/>
  <c r="M456" i="3"/>
  <c r="L456" i="3"/>
  <c r="K456" i="3"/>
  <c r="G456" i="3"/>
  <c r="C456" i="3"/>
  <c r="D456" i="3" s="1"/>
  <c r="N455" i="3" a="1"/>
  <c r="N455" i="3" s="1"/>
  <c r="M455" i="3"/>
  <c r="L455" i="3"/>
  <c r="K455" i="3"/>
  <c r="G455" i="3"/>
  <c r="C455" i="3"/>
  <c r="D455" i="3" s="1"/>
  <c r="N454" i="3" a="1"/>
  <c r="N454" i="3" s="1"/>
  <c r="M454" i="3"/>
  <c r="L454" i="3"/>
  <c r="K454" i="3"/>
  <c r="G454" i="3"/>
  <c r="C454" i="3"/>
  <c r="D454" i="3" s="1"/>
  <c r="N453" i="3" a="1"/>
  <c r="N453" i="3" s="1"/>
  <c r="M453" i="3"/>
  <c r="L453" i="3"/>
  <c r="K453" i="3"/>
  <c r="G453" i="3"/>
  <c r="C453" i="3"/>
  <c r="D453" i="3" s="1"/>
  <c r="N452" i="3" a="1"/>
  <c r="N452" i="3" s="1"/>
  <c r="M452" i="3"/>
  <c r="L452" i="3"/>
  <c r="K452" i="3"/>
  <c r="G452" i="3"/>
  <c r="C452" i="3"/>
  <c r="D452" i="3" s="1"/>
  <c r="N451" i="3" a="1"/>
  <c r="N451" i="3" s="1"/>
  <c r="M451" i="3"/>
  <c r="L451" i="3"/>
  <c r="K451" i="3"/>
  <c r="G451" i="3"/>
  <c r="C451" i="3"/>
  <c r="D451" i="3" s="1"/>
  <c r="N450" i="3" a="1"/>
  <c r="N450" i="3" s="1"/>
  <c r="M450" i="3"/>
  <c r="L450" i="3"/>
  <c r="K450" i="3"/>
  <c r="G450" i="3"/>
  <c r="C450" i="3"/>
  <c r="D450" i="3" s="1"/>
  <c r="N449" i="3" a="1"/>
  <c r="N449" i="3" s="1"/>
  <c r="M449" i="3"/>
  <c r="L449" i="3"/>
  <c r="K449" i="3"/>
  <c r="G449" i="3"/>
  <c r="C449" i="3"/>
  <c r="D449" i="3" s="1"/>
  <c r="N448" i="3" a="1"/>
  <c r="N448" i="3" s="1"/>
  <c r="M448" i="3"/>
  <c r="L448" i="3"/>
  <c r="K448" i="3"/>
  <c r="G448" i="3"/>
  <c r="C448" i="3"/>
  <c r="D448" i="3" s="1"/>
  <c r="N447" i="3" a="1"/>
  <c r="N447" i="3" s="1"/>
  <c r="M447" i="3"/>
  <c r="L447" i="3"/>
  <c r="K447" i="3"/>
  <c r="G447" i="3"/>
  <c r="C447" i="3"/>
  <c r="D447" i="3" s="1"/>
  <c r="N446" i="3" a="1"/>
  <c r="N446" i="3" s="1"/>
  <c r="M446" i="3"/>
  <c r="L446" i="3"/>
  <c r="K446" i="3"/>
  <c r="G446" i="3"/>
  <c r="C446" i="3"/>
  <c r="D446" i="3" s="1"/>
  <c r="N445" i="3" a="1"/>
  <c r="N445" i="3" s="1"/>
  <c r="M445" i="3"/>
  <c r="L445" i="3"/>
  <c r="K445" i="3"/>
  <c r="G445" i="3"/>
  <c r="C445" i="3"/>
  <c r="D445" i="3" s="1"/>
  <c r="N444" i="3" a="1"/>
  <c r="N444" i="3" s="1"/>
  <c r="M444" i="3"/>
  <c r="L444" i="3"/>
  <c r="K444" i="3"/>
  <c r="G444" i="3"/>
  <c r="C444" i="3"/>
  <c r="D444" i="3" s="1"/>
  <c r="N443" i="3" a="1"/>
  <c r="N443" i="3" s="1"/>
  <c r="M443" i="3"/>
  <c r="L443" i="3"/>
  <c r="K443" i="3"/>
  <c r="G443" i="3"/>
  <c r="C443" i="3"/>
  <c r="D443" i="3" s="1"/>
  <c r="N442" i="3" a="1"/>
  <c r="N442" i="3" s="1"/>
  <c r="M442" i="3"/>
  <c r="L442" i="3"/>
  <c r="K442" i="3"/>
  <c r="G442" i="3"/>
  <c r="C442" i="3"/>
  <c r="D442" i="3" s="1"/>
  <c r="N441" i="3" a="1"/>
  <c r="N441" i="3" s="1"/>
  <c r="M441" i="3"/>
  <c r="L441" i="3"/>
  <c r="K441" i="3"/>
  <c r="G441" i="3"/>
  <c r="C441" i="3"/>
  <c r="D441" i="3" s="1"/>
  <c r="N440" i="3" a="1"/>
  <c r="N440" i="3" s="1"/>
  <c r="M440" i="3"/>
  <c r="L440" i="3"/>
  <c r="K440" i="3"/>
  <c r="G440" i="3"/>
  <c r="C440" i="3"/>
  <c r="D440" i="3" s="1"/>
  <c r="N439" i="3" a="1"/>
  <c r="N439" i="3" s="1"/>
  <c r="M439" i="3"/>
  <c r="L439" i="3"/>
  <c r="K439" i="3"/>
  <c r="G439" i="3"/>
  <c r="C439" i="3"/>
  <c r="D439" i="3" s="1"/>
  <c r="N438" i="3" a="1"/>
  <c r="N438" i="3" s="1"/>
  <c r="M438" i="3"/>
  <c r="L438" i="3"/>
  <c r="K438" i="3"/>
  <c r="G438" i="3"/>
  <c r="C438" i="3"/>
  <c r="D438" i="3" s="1"/>
  <c r="N437" i="3" a="1"/>
  <c r="N437" i="3" s="1"/>
  <c r="M437" i="3"/>
  <c r="L437" i="3"/>
  <c r="K437" i="3"/>
  <c r="G437" i="3"/>
  <c r="C437" i="3"/>
  <c r="D437" i="3" s="1"/>
  <c r="N436" i="3" a="1"/>
  <c r="N436" i="3" s="1"/>
  <c r="M436" i="3"/>
  <c r="L436" i="3"/>
  <c r="K436" i="3"/>
  <c r="G436" i="3"/>
  <c r="C436" i="3"/>
  <c r="D436" i="3" s="1"/>
  <c r="N435" i="3" a="1"/>
  <c r="N435" i="3" s="1"/>
  <c r="M435" i="3"/>
  <c r="L435" i="3"/>
  <c r="K435" i="3"/>
  <c r="G435" i="3"/>
  <c r="C435" i="3"/>
  <c r="D435" i="3" s="1"/>
  <c r="N434" i="3" a="1"/>
  <c r="N434" i="3" s="1"/>
  <c r="M434" i="3"/>
  <c r="L434" i="3"/>
  <c r="K434" i="3"/>
  <c r="G434" i="3"/>
  <c r="C434" i="3"/>
  <c r="D434" i="3" s="1"/>
  <c r="N433" i="3" a="1"/>
  <c r="N433" i="3" s="1"/>
  <c r="M433" i="3"/>
  <c r="L433" i="3"/>
  <c r="K433" i="3"/>
  <c r="G433" i="3"/>
  <c r="C433" i="3"/>
  <c r="D433" i="3" s="1"/>
  <c r="N432" i="3" a="1"/>
  <c r="N432" i="3" s="1"/>
  <c r="M432" i="3"/>
  <c r="L432" i="3"/>
  <c r="K432" i="3"/>
  <c r="G432" i="3"/>
  <c r="C432" i="3"/>
  <c r="D432" i="3" s="1"/>
  <c r="N431" i="3" a="1"/>
  <c r="N431" i="3" s="1"/>
  <c r="M431" i="3"/>
  <c r="L431" i="3"/>
  <c r="K431" i="3"/>
  <c r="G431" i="3"/>
  <c r="C431" i="3"/>
  <c r="D431" i="3" s="1"/>
  <c r="N430" i="3" a="1"/>
  <c r="N430" i="3" s="1"/>
  <c r="M430" i="3"/>
  <c r="L430" i="3"/>
  <c r="K430" i="3"/>
  <c r="G430" i="3"/>
  <c r="C430" i="3"/>
  <c r="D430" i="3" s="1"/>
  <c r="N429" i="3" a="1"/>
  <c r="N429" i="3" s="1"/>
  <c r="M429" i="3"/>
  <c r="L429" i="3"/>
  <c r="K429" i="3"/>
  <c r="G429" i="3"/>
  <c r="C429" i="3"/>
  <c r="D429" i="3" s="1"/>
  <c r="N428" i="3" a="1"/>
  <c r="N428" i="3" s="1"/>
  <c r="M428" i="3"/>
  <c r="L428" i="3"/>
  <c r="K428" i="3"/>
  <c r="G428" i="3"/>
  <c r="C428" i="3"/>
  <c r="D428" i="3" s="1"/>
  <c r="N427" i="3" a="1"/>
  <c r="N427" i="3" s="1"/>
  <c r="M427" i="3"/>
  <c r="L427" i="3"/>
  <c r="K427" i="3"/>
  <c r="G427" i="3"/>
  <c r="C427" i="3"/>
  <c r="D427" i="3" s="1"/>
  <c r="N426" i="3" a="1"/>
  <c r="N426" i="3" s="1"/>
  <c r="M426" i="3"/>
  <c r="L426" i="3"/>
  <c r="K426" i="3"/>
  <c r="G426" i="3"/>
  <c r="C426" i="3"/>
  <c r="D426" i="3" s="1"/>
  <c r="N425" i="3" a="1"/>
  <c r="N425" i="3" s="1"/>
  <c r="M425" i="3"/>
  <c r="L425" i="3"/>
  <c r="K425" i="3"/>
  <c r="G425" i="3"/>
  <c r="C425" i="3"/>
  <c r="D425" i="3" s="1"/>
  <c r="N424" i="3" a="1"/>
  <c r="N424" i="3" s="1"/>
  <c r="M424" i="3"/>
  <c r="L424" i="3"/>
  <c r="K424" i="3"/>
  <c r="G424" i="3"/>
  <c r="C424" i="3"/>
  <c r="D424" i="3" s="1"/>
  <c r="N423" i="3" a="1"/>
  <c r="N423" i="3" s="1"/>
  <c r="M423" i="3"/>
  <c r="L423" i="3"/>
  <c r="K423" i="3"/>
  <c r="G423" i="3"/>
  <c r="C423" i="3"/>
  <c r="D423" i="3" s="1"/>
  <c r="N422" i="3" a="1"/>
  <c r="N422" i="3" s="1"/>
  <c r="M422" i="3"/>
  <c r="L422" i="3"/>
  <c r="K422" i="3"/>
  <c r="G422" i="3"/>
  <c r="C422" i="3"/>
  <c r="D422" i="3" s="1"/>
  <c r="N421" i="3" a="1"/>
  <c r="N421" i="3" s="1"/>
  <c r="M421" i="3"/>
  <c r="L421" i="3"/>
  <c r="K421" i="3"/>
  <c r="G421" i="3"/>
  <c r="C421" i="3"/>
  <c r="D421" i="3" s="1"/>
  <c r="N420" i="3" a="1"/>
  <c r="N420" i="3" s="1"/>
  <c r="M420" i="3"/>
  <c r="L420" i="3"/>
  <c r="K420" i="3"/>
  <c r="G420" i="3"/>
  <c r="C420" i="3"/>
  <c r="D420" i="3" s="1"/>
  <c r="N419" i="3" a="1"/>
  <c r="N419" i="3" s="1"/>
  <c r="M419" i="3"/>
  <c r="L419" i="3"/>
  <c r="K419" i="3"/>
  <c r="G419" i="3"/>
  <c r="C419" i="3"/>
  <c r="D419" i="3" s="1"/>
  <c r="N418" i="3" a="1"/>
  <c r="N418" i="3" s="1"/>
  <c r="M418" i="3"/>
  <c r="L418" i="3"/>
  <c r="K418" i="3"/>
  <c r="G418" i="3"/>
  <c r="C418" i="3"/>
  <c r="D418" i="3" s="1"/>
  <c r="N417" i="3" a="1"/>
  <c r="N417" i="3" s="1"/>
  <c r="M417" i="3"/>
  <c r="L417" i="3"/>
  <c r="K417" i="3"/>
  <c r="G417" i="3"/>
  <c r="C417" i="3"/>
  <c r="D417" i="3" s="1"/>
  <c r="N416" i="3" a="1"/>
  <c r="N416" i="3" s="1"/>
  <c r="M416" i="3"/>
  <c r="L416" i="3"/>
  <c r="K416" i="3"/>
  <c r="G416" i="3"/>
  <c r="C416" i="3"/>
  <c r="D416" i="3" s="1"/>
  <c r="N415" i="3" a="1"/>
  <c r="N415" i="3" s="1"/>
  <c r="M415" i="3"/>
  <c r="L415" i="3"/>
  <c r="K415" i="3"/>
  <c r="G415" i="3"/>
  <c r="C415" i="3"/>
  <c r="D415" i="3" s="1"/>
  <c r="N414" i="3" a="1"/>
  <c r="N414" i="3" s="1"/>
  <c r="M414" i="3"/>
  <c r="L414" i="3"/>
  <c r="K414" i="3"/>
  <c r="G414" i="3"/>
  <c r="C414" i="3"/>
  <c r="D414" i="3" s="1"/>
  <c r="N413" i="3" a="1"/>
  <c r="N413" i="3" s="1"/>
  <c r="M413" i="3"/>
  <c r="L413" i="3"/>
  <c r="K413" i="3"/>
  <c r="G413" i="3"/>
  <c r="C413" i="3"/>
  <c r="D413" i="3" s="1"/>
  <c r="N412" i="3" a="1"/>
  <c r="N412" i="3" s="1"/>
  <c r="M412" i="3"/>
  <c r="L412" i="3"/>
  <c r="K412" i="3"/>
  <c r="G412" i="3"/>
  <c r="C412" i="3"/>
  <c r="D412" i="3" s="1"/>
  <c r="N411" i="3" a="1"/>
  <c r="N411" i="3" s="1"/>
  <c r="M411" i="3"/>
  <c r="L411" i="3"/>
  <c r="K411" i="3"/>
  <c r="G411" i="3"/>
  <c r="C411" i="3"/>
  <c r="D411" i="3" s="1"/>
  <c r="N410" i="3" a="1"/>
  <c r="N410" i="3" s="1"/>
  <c r="M410" i="3"/>
  <c r="L410" i="3"/>
  <c r="K410" i="3"/>
  <c r="G410" i="3"/>
  <c r="C410" i="3"/>
  <c r="D410" i="3" s="1"/>
  <c r="N409" i="3" a="1"/>
  <c r="N409" i="3" s="1"/>
  <c r="M409" i="3"/>
  <c r="L409" i="3"/>
  <c r="K409" i="3"/>
  <c r="G409" i="3"/>
  <c r="C409" i="3"/>
  <c r="D409" i="3" s="1"/>
  <c r="N408" i="3" a="1"/>
  <c r="N408" i="3" s="1"/>
  <c r="M408" i="3"/>
  <c r="L408" i="3"/>
  <c r="K408" i="3"/>
  <c r="G408" i="3"/>
  <c r="C408" i="3"/>
  <c r="D408" i="3" s="1"/>
  <c r="N407" i="3" a="1"/>
  <c r="N407" i="3" s="1"/>
  <c r="M407" i="3"/>
  <c r="L407" i="3"/>
  <c r="K407" i="3"/>
  <c r="G407" i="3"/>
  <c r="C407" i="3"/>
  <c r="D407" i="3" s="1"/>
  <c r="N406" i="3" a="1"/>
  <c r="N406" i="3" s="1"/>
  <c r="M406" i="3"/>
  <c r="L406" i="3"/>
  <c r="K406" i="3"/>
  <c r="G406" i="3"/>
  <c r="C406" i="3"/>
  <c r="D406" i="3" s="1"/>
  <c r="N405" i="3" a="1"/>
  <c r="N405" i="3" s="1"/>
  <c r="M405" i="3"/>
  <c r="L405" i="3"/>
  <c r="K405" i="3"/>
  <c r="G405" i="3"/>
  <c r="C405" i="3"/>
  <c r="D405" i="3" s="1"/>
  <c r="N404" i="3" a="1"/>
  <c r="N404" i="3" s="1"/>
  <c r="M404" i="3"/>
  <c r="L404" i="3"/>
  <c r="K404" i="3"/>
  <c r="G404" i="3"/>
  <c r="C404" i="3"/>
  <c r="D404" i="3" s="1"/>
  <c r="N403" i="3" a="1"/>
  <c r="N403" i="3" s="1"/>
  <c r="M403" i="3"/>
  <c r="L403" i="3"/>
  <c r="K403" i="3"/>
  <c r="G403" i="3"/>
  <c r="C403" i="3"/>
  <c r="D403" i="3" s="1"/>
  <c r="N402" i="3" a="1"/>
  <c r="N402" i="3" s="1"/>
  <c r="M402" i="3"/>
  <c r="L402" i="3"/>
  <c r="K402" i="3"/>
  <c r="G402" i="3"/>
  <c r="C402" i="3"/>
  <c r="D402" i="3" s="1"/>
  <c r="N401" i="3" a="1"/>
  <c r="N401" i="3" s="1"/>
  <c r="M401" i="3"/>
  <c r="L401" i="3"/>
  <c r="K401" i="3"/>
  <c r="G401" i="3"/>
  <c r="C401" i="3"/>
  <c r="D401" i="3" s="1"/>
  <c r="N400" i="3" a="1"/>
  <c r="N400" i="3" s="1"/>
  <c r="M400" i="3"/>
  <c r="L400" i="3"/>
  <c r="K400" i="3"/>
  <c r="G400" i="3"/>
  <c r="C400" i="3"/>
  <c r="D400" i="3" s="1"/>
  <c r="N399" i="3" a="1"/>
  <c r="N399" i="3" s="1"/>
  <c r="M399" i="3"/>
  <c r="L399" i="3"/>
  <c r="K399" i="3"/>
  <c r="G399" i="3"/>
  <c r="C399" i="3"/>
  <c r="D399" i="3" s="1"/>
  <c r="N398" i="3" a="1"/>
  <c r="N398" i="3" s="1"/>
  <c r="M398" i="3"/>
  <c r="L398" i="3"/>
  <c r="K398" i="3"/>
  <c r="G398" i="3"/>
  <c r="C398" i="3"/>
  <c r="D398" i="3" s="1"/>
  <c r="N397" i="3" a="1"/>
  <c r="N397" i="3" s="1"/>
  <c r="M397" i="3"/>
  <c r="L397" i="3"/>
  <c r="K397" i="3"/>
  <c r="G397" i="3"/>
  <c r="C397" i="3"/>
  <c r="D397" i="3" s="1"/>
  <c r="N396" i="3" a="1"/>
  <c r="N396" i="3" s="1"/>
  <c r="M396" i="3"/>
  <c r="L396" i="3"/>
  <c r="K396" i="3"/>
  <c r="G396" i="3"/>
  <c r="C396" i="3"/>
  <c r="D396" i="3" s="1"/>
  <c r="N395" i="3" a="1"/>
  <c r="N395" i="3" s="1"/>
  <c r="M395" i="3"/>
  <c r="L395" i="3"/>
  <c r="K395" i="3"/>
  <c r="G395" i="3"/>
  <c r="C395" i="3"/>
  <c r="D395" i="3" s="1"/>
  <c r="N394" i="3" a="1"/>
  <c r="N394" i="3" s="1"/>
  <c r="M394" i="3"/>
  <c r="L394" i="3"/>
  <c r="K394" i="3"/>
  <c r="G394" i="3"/>
  <c r="C394" i="3"/>
  <c r="D394" i="3" s="1"/>
  <c r="N393" i="3" a="1"/>
  <c r="N393" i="3" s="1"/>
  <c r="M393" i="3"/>
  <c r="L393" i="3"/>
  <c r="K393" i="3"/>
  <c r="G393" i="3"/>
  <c r="C393" i="3"/>
  <c r="D393" i="3" s="1"/>
  <c r="N392" i="3" a="1"/>
  <c r="N392" i="3" s="1"/>
  <c r="M392" i="3"/>
  <c r="L392" i="3"/>
  <c r="K392" i="3"/>
  <c r="G392" i="3"/>
  <c r="C392" i="3"/>
  <c r="D392" i="3" s="1"/>
  <c r="N391" i="3" a="1"/>
  <c r="N391" i="3" s="1"/>
  <c r="M391" i="3"/>
  <c r="L391" i="3"/>
  <c r="K391" i="3"/>
  <c r="G391" i="3"/>
  <c r="C391" i="3"/>
  <c r="D391" i="3" s="1"/>
  <c r="N390" i="3" a="1"/>
  <c r="N390" i="3" s="1"/>
  <c r="M390" i="3"/>
  <c r="L390" i="3"/>
  <c r="K390" i="3"/>
  <c r="G390" i="3"/>
  <c r="C390" i="3"/>
  <c r="D390" i="3" s="1"/>
  <c r="N389" i="3" a="1"/>
  <c r="N389" i="3" s="1"/>
  <c r="M389" i="3"/>
  <c r="L389" i="3"/>
  <c r="K389" i="3"/>
  <c r="G389" i="3"/>
  <c r="C389" i="3"/>
  <c r="D389" i="3" s="1"/>
  <c r="N388" i="3" a="1"/>
  <c r="N388" i="3" s="1"/>
  <c r="M388" i="3"/>
  <c r="L388" i="3"/>
  <c r="K388" i="3"/>
  <c r="G388" i="3"/>
  <c r="C388" i="3"/>
  <c r="D388" i="3" s="1"/>
  <c r="N387" i="3" a="1"/>
  <c r="N387" i="3" s="1"/>
  <c r="M387" i="3"/>
  <c r="L387" i="3"/>
  <c r="K387" i="3"/>
  <c r="G387" i="3"/>
  <c r="C387" i="3"/>
  <c r="D387" i="3" s="1"/>
  <c r="N386" i="3" a="1"/>
  <c r="N386" i="3" s="1"/>
  <c r="M386" i="3"/>
  <c r="L386" i="3"/>
  <c r="K386" i="3"/>
  <c r="G386" i="3"/>
  <c r="C386" i="3"/>
  <c r="D386" i="3" s="1"/>
  <c r="N385" i="3" a="1"/>
  <c r="N385" i="3" s="1"/>
  <c r="M385" i="3"/>
  <c r="L385" i="3"/>
  <c r="K385" i="3"/>
  <c r="G385" i="3"/>
  <c r="C385" i="3"/>
  <c r="D385" i="3" s="1"/>
  <c r="N384" i="3" a="1"/>
  <c r="N384" i="3" s="1"/>
  <c r="M384" i="3"/>
  <c r="L384" i="3"/>
  <c r="K384" i="3"/>
  <c r="G384" i="3"/>
  <c r="C384" i="3"/>
  <c r="D384" i="3" s="1"/>
  <c r="N383" i="3" a="1"/>
  <c r="N383" i="3" s="1"/>
  <c r="M383" i="3"/>
  <c r="L383" i="3"/>
  <c r="K383" i="3"/>
  <c r="G383" i="3"/>
  <c r="C383" i="3"/>
  <c r="D383" i="3" s="1"/>
  <c r="N382" i="3" a="1"/>
  <c r="N382" i="3" s="1"/>
  <c r="M382" i="3"/>
  <c r="L382" i="3"/>
  <c r="K382" i="3"/>
  <c r="G382" i="3"/>
  <c r="C382" i="3"/>
  <c r="D382" i="3" s="1"/>
  <c r="N381" i="3" a="1"/>
  <c r="N381" i="3" s="1"/>
  <c r="M381" i="3"/>
  <c r="L381" i="3"/>
  <c r="K381" i="3"/>
  <c r="G381" i="3"/>
  <c r="C381" i="3"/>
  <c r="D381" i="3" s="1"/>
  <c r="N380" i="3" a="1"/>
  <c r="N380" i="3" s="1"/>
  <c r="M380" i="3"/>
  <c r="L380" i="3"/>
  <c r="K380" i="3"/>
  <c r="G380" i="3"/>
  <c r="C380" i="3"/>
  <c r="D380" i="3" s="1"/>
  <c r="N379" i="3" a="1"/>
  <c r="N379" i="3" s="1"/>
  <c r="M379" i="3"/>
  <c r="L379" i="3"/>
  <c r="K379" i="3"/>
  <c r="G379" i="3"/>
  <c r="C379" i="3"/>
  <c r="D379" i="3" s="1"/>
  <c r="N378" i="3" a="1"/>
  <c r="N378" i="3" s="1"/>
  <c r="M378" i="3"/>
  <c r="L378" i="3"/>
  <c r="K378" i="3"/>
  <c r="G378" i="3"/>
  <c r="C378" i="3"/>
  <c r="D378" i="3" s="1"/>
  <c r="N377" i="3" a="1"/>
  <c r="N377" i="3" s="1"/>
  <c r="M377" i="3"/>
  <c r="L377" i="3"/>
  <c r="K377" i="3"/>
  <c r="G377" i="3"/>
  <c r="C377" i="3"/>
  <c r="D377" i="3" s="1"/>
  <c r="N376" i="3" a="1"/>
  <c r="N376" i="3" s="1"/>
  <c r="M376" i="3"/>
  <c r="L376" i="3"/>
  <c r="K376" i="3"/>
  <c r="G376" i="3"/>
  <c r="C376" i="3"/>
  <c r="D376" i="3" s="1"/>
  <c r="N375" i="3" a="1"/>
  <c r="N375" i="3" s="1"/>
  <c r="M375" i="3"/>
  <c r="L375" i="3"/>
  <c r="K375" i="3"/>
  <c r="G375" i="3"/>
  <c r="C375" i="3"/>
  <c r="D375" i="3" s="1"/>
  <c r="N374" i="3" a="1"/>
  <c r="N374" i="3" s="1"/>
  <c r="M374" i="3"/>
  <c r="L374" i="3"/>
  <c r="K374" i="3"/>
  <c r="G374" i="3"/>
  <c r="C374" i="3"/>
  <c r="D374" i="3" s="1"/>
  <c r="N373" i="3" a="1"/>
  <c r="N373" i="3" s="1"/>
  <c r="M373" i="3"/>
  <c r="L373" i="3"/>
  <c r="K373" i="3"/>
  <c r="G373" i="3"/>
  <c r="C373" i="3"/>
  <c r="D373" i="3" s="1"/>
  <c r="N372" i="3" a="1"/>
  <c r="N372" i="3" s="1"/>
  <c r="M372" i="3"/>
  <c r="L372" i="3"/>
  <c r="K372" i="3"/>
  <c r="G372" i="3"/>
  <c r="C372" i="3"/>
  <c r="D372" i="3" s="1"/>
  <c r="N371" i="3" a="1"/>
  <c r="N371" i="3" s="1"/>
  <c r="M371" i="3"/>
  <c r="L371" i="3"/>
  <c r="K371" i="3"/>
  <c r="G371" i="3"/>
  <c r="C371" i="3"/>
  <c r="D371" i="3" s="1"/>
  <c r="N370" i="3" a="1"/>
  <c r="N370" i="3" s="1"/>
  <c r="M370" i="3"/>
  <c r="L370" i="3"/>
  <c r="K370" i="3"/>
  <c r="G370" i="3"/>
  <c r="C370" i="3"/>
  <c r="D370" i="3" s="1"/>
  <c r="N369" i="3" a="1"/>
  <c r="N369" i="3" s="1"/>
  <c r="M369" i="3"/>
  <c r="L369" i="3"/>
  <c r="K369" i="3"/>
  <c r="G369" i="3"/>
  <c r="C369" i="3"/>
  <c r="D369" i="3" s="1"/>
  <c r="N368" i="3" a="1"/>
  <c r="N368" i="3" s="1"/>
  <c r="M368" i="3"/>
  <c r="L368" i="3"/>
  <c r="K368" i="3"/>
  <c r="G368" i="3"/>
  <c r="C368" i="3"/>
  <c r="D368" i="3" s="1"/>
  <c r="N367" i="3" a="1"/>
  <c r="N367" i="3" s="1"/>
  <c r="M367" i="3"/>
  <c r="L367" i="3"/>
  <c r="K367" i="3"/>
  <c r="G367" i="3"/>
  <c r="C367" i="3"/>
  <c r="D367" i="3" s="1"/>
  <c r="N366" i="3" a="1"/>
  <c r="N366" i="3" s="1"/>
  <c r="M366" i="3"/>
  <c r="L366" i="3"/>
  <c r="K366" i="3"/>
  <c r="G366" i="3"/>
  <c r="C366" i="3"/>
  <c r="D366" i="3" s="1"/>
  <c r="N365" i="3" a="1"/>
  <c r="N365" i="3" s="1"/>
  <c r="M365" i="3"/>
  <c r="L365" i="3"/>
  <c r="K365" i="3"/>
  <c r="G365" i="3"/>
  <c r="C365" i="3"/>
  <c r="D365" i="3" s="1"/>
  <c r="N364" i="3" a="1"/>
  <c r="N364" i="3" s="1"/>
  <c r="M364" i="3"/>
  <c r="L364" i="3"/>
  <c r="K364" i="3"/>
  <c r="G364" i="3"/>
  <c r="C364" i="3"/>
  <c r="D364" i="3" s="1"/>
  <c r="N363" i="3" a="1"/>
  <c r="N363" i="3" s="1"/>
  <c r="M363" i="3"/>
  <c r="L363" i="3"/>
  <c r="K363" i="3"/>
  <c r="G363" i="3"/>
  <c r="C363" i="3"/>
  <c r="D363" i="3" s="1"/>
  <c r="N362" i="3" a="1"/>
  <c r="N362" i="3" s="1"/>
  <c r="M362" i="3"/>
  <c r="L362" i="3"/>
  <c r="K362" i="3"/>
  <c r="G362" i="3"/>
  <c r="C362" i="3"/>
  <c r="D362" i="3" s="1"/>
  <c r="N361" i="3" a="1"/>
  <c r="N361" i="3" s="1"/>
  <c r="M361" i="3"/>
  <c r="L361" i="3"/>
  <c r="K361" i="3"/>
  <c r="G361" i="3"/>
  <c r="C361" i="3"/>
  <c r="D361" i="3" s="1"/>
  <c r="N360" i="3" a="1"/>
  <c r="N360" i="3" s="1"/>
  <c r="M360" i="3"/>
  <c r="L360" i="3"/>
  <c r="K360" i="3"/>
  <c r="G360" i="3"/>
  <c r="C360" i="3"/>
  <c r="D360" i="3" s="1"/>
  <c r="N359" i="3" a="1"/>
  <c r="N359" i="3" s="1"/>
  <c r="M359" i="3"/>
  <c r="L359" i="3"/>
  <c r="K359" i="3"/>
  <c r="G359" i="3"/>
  <c r="C359" i="3"/>
  <c r="D359" i="3" s="1"/>
  <c r="N358" i="3" a="1"/>
  <c r="N358" i="3" s="1"/>
  <c r="M358" i="3"/>
  <c r="L358" i="3"/>
  <c r="K358" i="3"/>
  <c r="G358" i="3"/>
  <c r="C358" i="3"/>
  <c r="D358" i="3" s="1"/>
  <c r="N357" i="3" a="1"/>
  <c r="N357" i="3" s="1"/>
  <c r="M357" i="3"/>
  <c r="L357" i="3"/>
  <c r="K357" i="3"/>
  <c r="G357" i="3"/>
  <c r="C357" i="3"/>
  <c r="D357" i="3" s="1"/>
  <c r="N356" i="3" a="1"/>
  <c r="N356" i="3" s="1"/>
  <c r="M356" i="3"/>
  <c r="L356" i="3"/>
  <c r="K356" i="3"/>
  <c r="G356" i="3"/>
  <c r="C356" i="3"/>
  <c r="D356" i="3" s="1"/>
  <c r="N355" i="3" a="1"/>
  <c r="N355" i="3" s="1"/>
  <c r="M355" i="3"/>
  <c r="L355" i="3"/>
  <c r="K355" i="3"/>
  <c r="G355" i="3"/>
  <c r="C355" i="3"/>
  <c r="D355" i="3" s="1"/>
  <c r="N354" i="3" a="1"/>
  <c r="N354" i="3" s="1"/>
  <c r="M354" i="3"/>
  <c r="L354" i="3"/>
  <c r="K354" i="3"/>
  <c r="G354" i="3"/>
  <c r="C354" i="3"/>
  <c r="D354" i="3" s="1"/>
  <c r="N353" i="3" a="1"/>
  <c r="N353" i="3" s="1"/>
  <c r="M353" i="3"/>
  <c r="L353" i="3"/>
  <c r="K353" i="3"/>
  <c r="G353" i="3"/>
  <c r="C353" i="3"/>
  <c r="D353" i="3" s="1"/>
  <c r="N352" i="3" a="1"/>
  <c r="N352" i="3" s="1"/>
  <c r="M352" i="3"/>
  <c r="L352" i="3"/>
  <c r="K352" i="3"/>
  <c r="G352" i="3"/>
  <c r="C352" i="3"/>
  <c r="D352" i="3" s="1"/>
  <c r="N351" i="3" a="1"/>
  <c r="N351" i="3" s="1"/>
  <c r="M351" i="3"/>
  <c r="L351" i="3"/>
  <c r="K351" i="3"/>
  <c r="G351" i="3"/>
  <c r="C351" i="3"/>
  <c r="D351" i="3" s="1"/>
  <c r="N350" i="3" a="1"/>
  <c r="N350" i="3" s="1"/>
  <c r="M350" i="3"/>
  <c r="L350" i="3"/>
  <c r="K350" i="3"/>
  <c r="G350" i="3"/>
  <c r="C350" i="3"/>
  <c r="D350" i="3" s="1"/>
  <c r="N349" i="3" a="1"/>
  <c r="N349" i="3" s="1"/>
  <c r="M349" i="3"/>
  <c r="L349" i="3"/>
  <c r="K349" i="3"/>
  <c r="G349" i="3"/>
  <c r="C349" i="3"/>
  <c r="D349" i="3" s="1"/>
  <c r="N348" i="3" a="1"/>
  <c r="N348" i="3" s="1"/>
  <c r="M348" i="3"/>
  <c r="L348" i="3"/>
  <c r="K348" i="3"/>
  <c r="G348" i="3"/>
  <c r="C348" i="3"/>
  <c r="D348" i="3" s="1"/>
  <c r="N347" i="3" a="1"/>
  <c r="N347" i="3" s="1"/>
  <c r="M347" i="3"/>
  <c r="L347" i="3"/>
  <c r="K347" i="3"/>
  <c r="G347" i="3"/>
  <c r="C347" i="3"/>
  <c r="D347" i="3" s="1"/>
  <c r="N346" i="3" a="1"/>
  <c r="N346" i="3" s="1"/>
  <c r="M346" i="3"/>
  <c r="L346" i="3"/>
  <c r="K346" i="3"/>
  <c r="G346" i="3"/>
  <c r="C346" i="3"/>
  <c r="D346" i="3" s="1"/>
  <c r="N345" i="3" a="1"/>
  <c r="N345" i="3" s="1"/>
  <c r="M345" i="3"/>
  <c r="L345" i="3"/>
  <c r="K345" i="3"/>
  <c r="G345" i="3"/>
  <c r="C345" i="3"/>
  <c r="D345" i="3" s="1"/>
  <c r="N344" i="3" a="1"/>
  <c r="N344" i="3" s="1"/>
  <c r="M344" i="3"/>
  <c r="L344" i="3"/>
  <c r="K344" i="3"/>
  <c r="G344" i="3"/>
  <c r="C344" i="3"/>
  <c r="D344" i="3" s="1"/>
  <c r="N343" i="3" a="1"/>
  <c r="N343" i="3" s="1"/>
  <c r="M343" i="3"/>
  <c r="L343" i="3"/>
  <c r="K343" i="3"/>
  <c r="G343" i="3"/>
  <c r="C343" i="3"/>
  <c r="D343" i="3" s="1"/>
  <c r="N342" i="3" a="1"/>
  <c r="N342" i="3" s="1"/>
  <c r="M342" i="3"/>
  <c r="L342" i="3"/>
  <c r="K342" i="3"/>
  <c r="G342" i="3"/>
  <c r="C342" i="3"/>
  <c r="D342" i="3" s="1"/>
  <c r="N341" i="3" a="1"/>
  <c r="N341" i="3" s="1"/>
  <c r="M341" i="3"/>
  <c r="L341" i="3"/>
  <c r="K341" i="3"/>
  <c r="G341" i="3"/>
  <c r="C341" i="3"/>
  <c r="D341" i="3" s="1"/>
  <c r="N340" i="3" a="1"/>
  <c r="N340" i="3" s="1"/>
  <c r="M340" i="3"/>
  <c r="L340" i="3"/>
  <c r="K340" i="3"/>
  <c r="G340" i="3"/>
  <c r="C340" i="3"/>
  <c r="D340" i="3" s="1"/>
  <c r="N339" i="3" a="1"/>
  <c r="N339" i="3" s="1"/>
  <c r="M339" i="3"/>
  <c r="L339" i="3"/>
  <c r="K339" i="3"/>
  <c r="G339" i="3"/>
  <c r="C339" i="3"/>
  <c r="D339" i="3" s="1"/>
  <c r="N338" i="3" a="1"/>
  <c r="N338" i="3" s="1"/>
  <c r="M338" i="3"/>
  <c r="L338" i="3"/>
  <c r="K338" i="3"/>
  <c r="G338" i="3"/>
  <c r="C338" i="3"/>
  <c r="D338" i="3" s="1"/>
  <c r="N337" i="3" a="1"/>
  <c r="N337" i="3" s="1"/>
  <c r="M337" i="3"/>
  <c r="L337" i="3"/>
  <c r="K337" i="3"/>
  <c r="G337" i="3"/>
  <c r="C337" i="3"/>
  <c r="D337" i="3" s="1"/>
  <c r="N336" i="3" a="1"/>
  <c r="N336" i="3" s="1"/>
  <c r="M336" i="3"/>
  <c r="L336" i="3"/>
  <c r="K336" i="3"/>
  <c r="G336" i="3"/>
  <c r="C336" i="3"/>
  <c r="D336" i="3" s="1"/>
  <c r="N335" i="3" a="1"/>
  <c r="N335" i="3" s="1"/>
  <c r="M335" i="3"/>
  <c r="L335" i="3"/>
  <c r="K335" i="3"/>
  <c r="G335" i="3"/>
  <c r="C335" i="3"/>
  <c r="D335" i="3" s="1"/>
  <c r="N334" i="3" a="1"/>
  <c r="N334" i="3" s="1"/>
  <c r="M334" i="3"/>
  <c r="L334" i="3"/>
  <c r="K334" i="3"/>
  <c r="G334" i="3"/>
  <c r="C334" i="3"/>
  <c r="D334" i="3" s="1"/>
  <c r="N333" i="3" a="1"/>
  <c r="N333" i="3" s="1"/>
  <c r="M333" i="3"/>
  <c r="L333" i="3"/>
  <c r="K333" i="3"/>
  <c r="G333" i="3"/>
  <c r="C333" i="3"/>
  <c r="D333" i="3" s="1"/>
  <c r="N332" i="3" a="1"/>
  <c r="N332" i="3" s="1"/>
  <c r="M332" i="3"/>
  <c r="L332" i="3"/>
  <c r="K332" i="3"/>
  <c r="G332" i="3"/>
  <c r="C332" i="3"/>
  <c r="D332" i="3" s="1"/>
  <c r="N331" i="3" a="1"/>
  <c r="N331" i="3" s="1"/>
  <c r="M331" i="3"/>
  <c r="L331" i="3"/>
  <c r="K331" i="3"/>
  <c r="G331" i="3"/>
  <c r="C331" i="3"/>
  <c r="D331" i="3" s="1"/>
  <c r="N330" i="3" a="1"/>
  <c r="N330" i="3" s="1"/>
  <c r="M330" i="3"/>
  <c r="L330" i="3"/>
  <c r="K330" i="3"/>
  <c r="G330" i="3"/>
  <c r="C330" i="3"/>
  <c r="D330" i="3" s="1"/>
  <c r="N329" i="3" a="1"/>
  <c r="N329" i="3" s="1"/>
  <c r="M329" i="3"/>
  <c r="L329" i="3"/>
  <c r="K329" i="3"/>
  <c r="G329" i="3"/>
  <c r="C329" i="3"/>
  <c r="D329" i="3" s="1"/>
  <c r="N328" i="3" a="1"/>
  <c r="N328" i="3" s="1"/>
  <c r="M328" i="3"/>
  <c r="L328" i="3"/>
  <c r="K328" i="3"/>
  <c r="G328" i="3"/>
  <c r="C328" i="3"/>
  <c r="D328" i="3" s="1"/>
  <c r="N327" i="3" a="1"/>
  <c r="N327" i="3" s="1"/>
  <c r="M327" i="3"/>
  <c r="L327" i="3"/>
  <c r="K327" i="3"/>
  <c r="G327" i="3"/>
  <c r="C327" i="3"/>
  <c r="D327" i="3" s="1"/>
  <c r="N326" i="3" a="1"/>
  <c r="N326" i="3" s="1"/>
  <c r="M326" i="3"/>
  <c r="L326" i="3"/>
  <c r="K326" i="3"/>
  <c r="G326" i="3"/>
  <c r="C326" i="3"/>
  <c r="D326" i="3" s="1"/>
  <c r="N325" i="3" a="1"/>
  <c r="N325" i="3" s="1"/>
  <c r="M325" i="3"/>
  <c r="L325" i="3"/>
  <c r="K325" i="3"/>
  <c r="G325" i="3"/>
  <c r="C325" i="3"/>
  <c r="D325" i="3" s="1"/>
  <c r="N324" i="3" a="1"/>
  <c r="N324" i="3" s="1"/>
  <c r="M324" i="3"/>
  <c r="L324" i="3"/>
  <c r="K324" i="3"/>
  <c r="G324" i="3"/>
  <c r="C324" i="3"/>
  <c r="D324" i="3" s="1"/>
  <c r="N323" i="3" a="1"/>
  <c r="N323" i="3" s="1"/>
  <c r="M323" i="3"/>
  <c r="L323" i="3"/>
  <c r="K323" i="3"/>
  <c r="G323" i="3"/>
  <c r="C323" i="3"/>
  <c r="D323" i="3" s="1"/>
  <c r="N322" i="3" a="1"/>
  <c r="N322" i="3" s="1"/>
  <c r="M322" i="3"/>
  <c r="L322" i="3"/>
  <c r="K322" i="3"/>
  <c r="G322" i="3"/>
  <c r="C322" i="3"/>
  <c r="D322" i="3" s="1"/>
  <c r="N321" i="3" a="1"/>
  <c r="N321" i="3" s="1"/>
  <c r="M321" i="3"/>
  <c r="L321" i="3"/>
  <c r="K321" i="3"/>
  <c r="G321" i="3"/>
  <c r="C321" i="3"/>
  <c r="D321" i="3" s="1"/>
  <c r="N320" i="3" a="1"/>
  <c r="N320" i="3" s="1"/>
  <c r="M320" i="3"/>
  <c r="L320" i="3"/>
  <c r="K320" i="3"/>
  <c r="G320" i="3"/>
  <c r="C320" i="3"/>
  <c r="D320" i="3" s="1"/>
  <c r="N319" i="3" a="1"/>
  <c r="N319" i="3" s="1"/>
  <c r="M319" i="3"/>
  <c r="L319" i="3"/>
  <c r="K319" i="3"/>
  <c r="G319" i="3"/>
  <c r="C319" i="3"/>
  <c r="D319" i="3" s="1"/>
  <c r="N318" i="3" a="1"/>
  <c r="N318" i="3" s="1"/>
  <c r="M318" i="3"/>
  <c r="L318" i="3"/>
  <c r="K318" i="3"/>
  <c r="G318" i="3"/>
  <c r="C318" i="3"/>
  <c r="D318" i="3" s="1"/>
  <c r="N317" i="3" a="1"/>
  <c r="N317" i="3" s="1"/>
  <c r="M317" i="3"/>
  <c r="L317" i="3"/>
  <c r="K317" i="3"/>
  <c r="G317" i="3"/>
  <c r="C317" i="3"/>
  <c r="D317" i="3" s="1"/>
  <c r="N316" i="3" a="1"/>
  <c r="N316" i="3" s="1"/>
  <c r="M316" i="3"/>
  <c r="L316" i="3"/>
  <c r="K316" i="3"/>
  <c r="G316" i="3"/>
  <c r="C316" i="3"/>
  <c r="D316" i="3" s="1"/>
  <c r="N315" i="3" a="1"/>
  <c r="N315" i="3" s="1"/>
  <c r="M315" i="3"/>
  <c r="L315" i="3"/>
  <c r="K315" i="3"/>
  <c r="G315" i="3"/>
  <c r="C315" i="3"/>
  <c r="D315" i="3" s="1"/>
  <c r="N314" i="3" a="1"/>
  <c r="N314" i="3" s="1"/>
  <c r="M314" i="3"/>
  <c r="L314" i="3"/>
  <c r="K314" i="3"/>
  <c r="G314" i="3"/>
  <c r="C314" i="3"/>
  <c r="D314" i="3" s="1"/>
  <c r="N313" i="3" a="1"/>
  <c r="N313" i="3" s="1"/>
  <c r="M313" i="3"/>
  <c r="L313" i="3"/>
  <c r="K313" i="3"/>
  <c r="G313" i="3"/>
  <c r="C313" i="3"/>
  <c r="D313" i="3" s="1"/>
  <c r="N312" i="3" a="1"/>
  <c r="N312" i="3" s="1"/>
  <c r="M312" i="3"/>
  <c r="L312" i="3"/>
  <c r="K312" i="3"/>
  <c r="G312" i="3"/>
  <c r="C312" i="3"/>
  <c r="D312" i="3" s="1"/>
  <c r="N311" i="3" a="1"/>
  <c r="N311" i="3" s="1"/>
  <c r="M311" i="3"/>
  <c r="L311" i="3"/>
  <c r="K311" i="3"/>
  <c r="G311" i="3"/>
  <c r="C311" i="3"/>
  <c r="D311" i="3" s="1"/>
  <c r="N310" i="3" a="1"/>
  <c r="N310" i="3" s="1"/>
  <c r="M310" i="3"/>
  <c r="L310" i="3"/>
  <c r="K310" i="3"/>
  <c r="G310" i="3"/>
  <c r="C310" i="3"/>
  <c r="D310" i="3" s="1"/>
  <c r="N309" i="3" a="1"/>
  <c r="N309" i="3" s="1"/>
  <c r="M309" i="3"/>
  <c r="L309" i="3"/>
  <c r="K309" i="3"/>
  <c r="G309" i="3"/>
  <c r="C309" i="3"/>
  <c r="D309" i="3" s="1"/>
  <c r="N308" i="3" a="1"/>
  <c r="N308" i="3" s="1"/>
  <c r="M308" i="3"/>
  <c r="L308" i="3"/>
  <c r="K308" i="3"/>
  <c r="G308" i="3"/>
  <c r="C308" i="3"/>
  <c r="D308" i="3" s="1"/>
  <c r="N307" i="3" a="1"/>
  <c r="N307" i="3" s="1"/>
  <c r="M307" i="3"/>
  <c r="L307" i="3"/>
  <c r="K307" i="3"/>
  <c r="G307" i="3"/>
  <c r="C307" i="3"/>
  <c r="D307" i="3" s="1"/>
  <c r="N306" i="3" a="1"/>
  <c r="N306" i="3" s="1"/>
  <c r="M306" i="3"/>
  <c r="L306" i="3"/>
  <c r="K306" i="3"/>
  <c r="G306" i="3"/>
  <c r="C306" i="3"/>
  <c r="D306" i="3" s="1"/>
  <c r="N305" i="3" a="1"/>
  <c r="N305" i="3" s="1"/>
  <c r="M305" i="3"/>
  <c r="L305" i="3"/>
  <c r="K305" i="3"/>
  <c r="G305" i="3"/>
  <c r="C305" i="3"/>
  <c r="D305" i="3" s="1"/>
  <c r="N304" i="3" a="1"/>
  <c r="N304" i="3" s="1"/>
  <c r="M304" i="3"/>
  <c r="L304" i="3"/>
  <c r="K304" i="3"/>
  <c r="G304" i="3"/>
  <c r="C304" i="3"/>
  <c r="D304" i="3" s="1"/>
  <c r="N303" i="3" a="1"/>
  <c r="N303" i="3" s="1"/>
  <c r="M303" i="3"/>
  <c r="L303" i="3"/>
  <c r="K303" i="3"/>
  <c r="G303" i="3"/>
  <c r="C303" i="3"/>
  <c r="D303" i="3" s="1"/>
  <c r="N302" i="3" a="1"/>
  <c r="N302" i="3" s="1"/>
  <c r="M302" i="3"/>
  <c r="L302" i="3"/>
  <c r="K302" i="3"/>
  <c r="G302" i="3"/>
  <c r="C302" i="3"/>
  <c r="D302" i="3" s="1"/>
  <c r="N301" i="3" a="1"/>
  <c r="N301" i="3" s="1"/>
  <c r="M301" i="3"/>
  <c r="L301" i="3"/>
  <c r="K301" i="3"/>
  <c r="G301" i="3"/>
  <c r="C301" i="3"/>
  <c r="D301" i="3" s="1"/>
  <c r="N300" i="3" a="1"/>
  <c r="N300" i="3" s="1"/>
  <c r="M300" i="3"/>
  <c r="L300" i="3"/>
  <c r="K300" i="3"/>
  <c r="G300" i="3"/>
  <c r="C300" i="3"/>
  <c r="D300" i="3" s="1"/>
  <c r="N299" i="3" a="1"/>
  <c r="N299" i="3" s="1"/>
  <c r="M299" i="3"/>
  <c r="L299" i="3"/>
  <c r="K299" i="3"/>
  <c r="G299" i="3"/>
  <c r="C299" i="3"/>
  <c r="D299" i="3" s="1"/>
  <c r="N298" i="3" a="1"/>
  <c r="N298" i="3" s="1"/>
  <c r="M298" i="3"/>
  <c r="L298" i="3"/>
  <c r="K298" i="3"/>
  <c r="G298" i="3"/>
  <c r="C298" i="3"/>
  <c r="D298" i="3" s="1"/>
  <c r="N297" i="3" a="1"/>
  <c r="N297" i="3" s="1"/>
  <c r="M297" i="3"/>
  <c r="L297" i="3"/>
  <c r="K297" i="3"/>
  <c r="G297" i="3"/>
  <c r="C297" i="3"/>
  <c r="D297" i="3" s="1"/>
  <c r="N296" i="3" a="1"/>
  <c r="N296" i="3" s="1"/>
  <c r="M296" i="3"/>
  <c r="L296" i="3"/>
  <c r="K296" i="3"/>
  <c r="G296" i="3"/>
  <c r="C296" i="3"/>
  <c r="D296" i="3" s="1"/>
  <c r="N295" i="3" a="1"/>
  <c r="N295" i="3" s="1"/>
  <c r="M295" i="3"/>
  <c r="L295" i="3"/>
  <c r="K295" i="3"/>
  <c r="G295" i="3"/>
  <c r="C295" i="3"/>
  <c r="D295" i="3" s="1"/>
  <c r="N294" i="3" a="1"/>
  <c r="N294" i="3" s="1"/>
  <c r="M294" i="3"/>
  <c r="L294" i="3"/>
  <c r="K294" i="3"/>
  <c r="G294" i="3"/>
  <c r="C294" i="3"/>
  <c r="D294" i="3" s="1"/>
  <c r="N293" i="3" a="1"/>
  <c r="N293" i="3" s="1"/>
  <c r="M293" i="3"/>
  <c r="L293" i="3"/>
  <c r="K293" i="3"/>
  <c r="G293" i="3"/>
  <c r="C293" i="3"/>
  <c r="D293" i="3" s="1"/>
  <c r="N292" i="3" a="1"/>
  <c r="N292" i="3" s="1"/>
  <c r="M292" i="3"/>
  <c r="L292" i="3"/>
  <c r="K292" i="3"/>
  <c r="G292" i="3"/>
  <c r="C292" i="3"/>
  <c r="D292" i="3" s="1"/>
  <c r="N291" i="3" a="1"/>
  <c r="N291" i="3" s="1"/>
  <c r="M291" i="3"/>
  <c r="L291" i="3"/>
  <c r="K291" i="3"/>
  <c r="G291" i="3"/>
  <c r="C291" i="3"/>
  <c r="D291" i="3" s="1"/>
  <c r="N290" i="3" a="1"/>
  <c r="N290" i="3" s="1"/>
  <c r="M290" i="3"/>
  <c r="L290" i="3"/>
  <c r="K290" i="3"/>
  <c r="G290" i="3"/>
  <c r="C290" i="3"/>
  <c r="D290" i="3" s="1"/>
  <c r="N289" i="3" a="1"/>
  <c r="N289" i="3" s="1"/>
  <c r="M289" i="3"/>
  <c r="L289" i="3"/>
  <c r="K289" i="3"/>
  <c r="G289" i="3"/>
  <c r="C289" i="3"/>
  <c r="D289" i="3" s="1"/>
  <c r="N288" i="3" a="1"/>
  <c r="N288" i="3" s="1"/>
  <c r="M288" i="3"/>
  <c r="L288" i="3"/>
  <c r="K288" i="3"/>
  <c r="G288" i="3"/>
  <c r="C288" i="3"/>
  <c r="D288" i="3" s="1"/>
  <c r="N287" i="3" a="1"/>
  <c r="N287" i="3" s="1"/>
  <c r="M287" i="3"/>
  <c r="L287" i="3"/>
  <c r="K287" i="3"/>
  <c r="G287" i="3"/>
  <c r="C287" i="3"/>
  <c r="D287" i="3" s="1"/>
  <c r="N286" i="3" a="1"/>
  <c r="N286" i="3" s="1"/>
  <c r="M286" i="3"/>
  <c r="L286" i="3"/>
  <c r="K286" i="3"/>
  <c r="G286" i="3"/>
  <c r="C286" i="3"/>
  <c r="D286" i="3" s="1"/>
  <c r="N285" i="3" a="1"/>
  <c r="N285" i="3" s="1"/>
  <c r="M285" i="3"/>
  <c r="L285" i="3"/>
  <c r="K285" i="3"/>
  <c r="G285" i="3"/>
  <c r="C285" i="3"/>
  <c r="D285" i="3" s="1"/>
  <c r="N284" i="3" a="1"/>
  <c r="N284" i="3" s="1"/>
  <c r="M284" i="3"/>
  <c r="L284" i="3"/>
  <c r="K284" i="3"/>
  <c r="G284" i="3"/>
  <c r="C284" i="3"/>
  <c r="D284" i="3" s="1"/>
  <c r="N283" i="3" a="1"/>
  <c r="N283" i="3" s="1"/>
  <c r="M283" i="3"/>
  <c r="L283" i="3"/>
  <c r="K283" i="3"/>
  <c r="G283" i="3"/>
  <c r="C283" i="3"/>
  <c r="D283" i="3" s="1"/>
  <c r="N282" i="3" a="1"/>
  <c r="N282" i="3" s="1"/>
  <c r="M282" i="3"/>
  <c r="L282" i="3"/>
  <c r="K282" i="3"/>
  <c r="G282" i="3"/>
  <c r="C282" i="3"/>
  <c r="D282" i="3" s="1"/>
  <c r="N281" i="3" a="1"/>
  <c r="N281" i="3" s="1"/>
  <c r="M281" i="3"/>
  <c r="L281" i="3"/>
  <c r="K281" i="3"/>
  <c r="G281" i="3"/>
  <c r="C281" i="3"/>
  <c r="D281" i="3" s="1"/>
  <c r="N280" i="3" a="1"/>
  <c r="N280" i="3" s="1"/>
  <c r="M280" i="3"/>
  <c r="L280" i="3"/>
  <c r="K280" i="3"/>
  <c r="G280" i="3"/>
  <c r="C280" i="3"/>
  <c r="D280" i="3" s="1"/>
  <c r="N279" i="3" a="1"/>
  <c r="N279" i="3" s="1"/>
  <c r="M279" i="3"/>
  <c r="L279" i="3"/>
  <c r="K279" i="3"/>
  <c r="G279" i="3"/>
  <c r="C279" i="3"/>
  <c r="D279" i="3" s="1"/>
  <c r="N278" i="3" a="1"/>
  <c r="N278" i="3" s="1"/>
  <c r="M278" i="3"/>
  <c r="L278" i="3"/>
  <c r="K278" i="3"/>
  <c r="G278" i="3"/>
  <c r="C278" i="3"/>
  <c r="D278" i="3" s="1"/>
  <c r="N277" i="3" a="1"/>
  <c r="N277" i="3" s="1"/>
  <c r="M277" i="3"/>
  <c r="L277" i="3"/>
  <c r="K277" i="3"/>
  <c r="G277" i="3"/>
  <c r="C277" i="3"/>
  <c r="D277" i="3" s="1"/>
  <c r="N276" i="3" a="1"/>
  <c r="N276" i="3" s="1"/>
  <c r="M276" i="3"/>
  <c r="L276" i="3"/>
  <c r="K276" i="3"/>
  <c r="G276" i="3"/>
  <c r="C276" i="3"/>
  <c r="D276" i="3" s="1"/>
  <c r="N275" i="3" a="1"/>
  <c r="N275" i="3" s="1"/>
  <c r="M275" i="3"/>
  <c r="L275" i="3"/>
  <c r="K275" i="3"/>
  <c r="G275" i="3"/>
  <c r="C275" i="3"/>
  <c r="D275" i="3" s="1"/>
  <c r="N274" i="3" a="1"/>
  <c r="N274" i="3" s="1"/>
  <c r="M274" i="3"/>
  <c r="L274" i="3"/>
  <c r="K274" i="3"/>
  <c r="G274" i="3"/>
  <c r="C274" i="3"/>
  <c r="D274" i="3" s="1"/>
  <c r="N273" i="3" a="1"/>
  <c r="N273" i="3" s="1"/>
  <c r="M273" i="3"/>
  <c r="L273" i="3"/>
  <c r="K273" i="3"/>
  <c r="G273" i="3"/>
  <c r="C273" i="3"/>
  <c r="D273" i="3" s="1"/>
  <c r="N272" i="3" a="1"/>
  <c r="N272" i="3" s="1"/>
  <c r="M272" i="3"/>
  <c r="L272" i="3"/>
  <c r="K272" i="3"/>
  <c r="G272" i="3"/>
  <c r="C272" i="3"/>
  <c r="D272" i="3" s="1"/>
  <c r="N271" i="3" a="1"/>
  <c r="N271" i="3" s="1"/>
  <c r="M271" i="3"/>
  <c r="L271" i="3"/>
  <c r="K271" i="3"/>
  <c r="G271" i="3"/>
  <c r="C271" i="3"/>
  <c r="D271" i="3" s="1"/>
  <c r="N270" i="3" a="1"/>
  <c r="N270" i="3" s="1"/>
  <c r="M270" i="3"/>
  <c r="L270" i="3"/>
  <c r="K270" i="3"/>
  <c r="G270" i="3"/>
  <c r="C270" i="3"/>
  <c r="D270" i="3" s="1"/>
  <c r="N269" i="3" a="1"/>
  <c r="N269" i="3" s="1"/>
  <c r="M269" i="3"/>
  <c r="L269" i="3"/>
  <c r="K269" i="3"/>
  <c r="G269" i="3"/>
  <c r="C269" i="3"/>
  <c r="D269" i="3" s="1"/>
  <c r="N268" i="3" a="1"/>
  <c r="N268" i="3" s="1"/>
  <c r="M268" i="3"/>
  <c r="L268" i="3"/>
  <c r="K268" i="3"/>
  <c r="G268" i="3"/>
  <c r="C268" i="3"/>
  <c r="D268" i="3" s="1"/>
  <c r="N267" i="3" a="1"/>
  <c r="N267" i="3" s="1"/>
  <c r="M267" i="3"/>
  <c r="L267" i="3"/>
  <c r="K267" i="3"/>
  <c r="G267" i="3"/>
  <c r="C267" i="3"/>
  <c r="D267" i="3" s="1"/>
  <c r="N266" i="3" a="1"/>
  <c r="N266" i="3" s="1"/>
  <c r="M266" i="3"/>
  <c r="L266" i="3"/>
  <c r="K266" i="3"/>
  <c r="G266" i="3"/>
  <c r="C266" i="3"/>
  <c r="D266" i="3" s="1"/>
  <c r="N265" i="3" a="1"/>
  <c r="N265" i="3" s="1"/>
  <c r="M265" i="3"/>
  <c r="L265" i="3"/>
  <c r="K265" i="3"/>
  <c r="G265" i="3"/>
  <c r="C265" i="3"/>
  <c r="D265" i="3" s="1"/>
  <c r="N264" i="3" a="1"/>
  <c r="N264" i="3" s="1"/>
  <c r="M264" i="3"/>
  <c r="L264" i="3"/>
  <c r="K264" i="3"/>
  <c r="G264" i="3"/>
  <c r="C264" i="3"/>
  <c r="D264" i="3" s="1"/>
  <c r="N263" i="3" a="1"/>
  <c r="N263" i="3" s="1"/>
  <c r="M263" i="3"/>
  <c r="L263" i="3"/>
  <c r="K263" i="3"/>
  <c r="G263" i="3"/>
  <c r="C263" i="3"/>
  <c r="D263" i="3" s="1"/>
  <c r="N262" i="3" a="1"/>
  <c r="N262" i="3" s="1"/>
  <c r="M262" i="3"/>
  <c r="L262" i="3"/>
  <c r="K262" i="3"/>
  <c r="G262" i="3"/>
  <c r="C262" i="3"/>
  <c r="D262" i="3" s="1"/>
  <c r="N261" i="3" a="1"/>
  <c r="N261" i="3" s="1"/>
  <c r="M261" i="3"/>
  <c r="L261" i="3"/>
  <c r="K261" i="3"/>
  <c r="G261" i="3"/>
  <c r="C261" i="3"/>
  <c r="D261" i="3" s="1"/>
  <c r="N260" i="3" a="1"/>
  <c r="N260" i="3" s="1"/>
  <c r="M260" i="3"/>
  <c r="L260" i="3"/>
  <c r="K260" i="3"/>
  <c r="G260" i="3"/>
  <c r="C260" i="3"/>
  <c r="D260" i="3" s="1"/>
  <c r="N259" i="3" a="1"/>
  <c r="N259" i="3" s="1"/>
  <c r="M259" i="3"/>
  <c r="L259" i="3"/>
  <c r="K259" i="3"/>
  <c r="G259" i="3"/>
  <c r="C259" i="3"/>
  <c r="D259" i="3" s="1"/>
  <c r="N258" i="3" a="1"/>
  <c r="N258" i="3" s="1"/>
  <c r="M258" i="3"/>
  <c r="L258" i="3"/>
  <c r="K258" i="3"/>
  <c r="G258" i="3"/>
  <c r="C258" i="3"/>
  <c r="D258" i="3" s="1"/>
  <c r="N257" i="3" a="1"/>
  <c r="N257" i="3" s="1"/>
  <c r="M257" i="3"/>
  <c r="L257" i="3"/>
  <c r="K257" i="3"/>
  <c r="G257" i="3"/>
  <c r="C257" i="3"/>
  <c r="D257" i="3" s="1"/>
  <c r="N256" i="3" a="1"/>
  <c r="N256" i="3" s="1"/>
  <c r="M256" i="3"/>
  <c r="L256" i="3"/>
  <c r="K256" i="3"/>
  <c r="G256" i="3"/>
  <c r="C256" i="3"/>
  <c r="D256" i="3" s="1"/>
  <c r="N255" i="3" a="1"/>
  <c r="N255" i="3" s="1"/>
  <c r="M255" i="3"/>
  <c r="L255" i="3"/>
  <c r="K255" i="3"/>
  <c r="G255" i="3"/>
  <c r="C255" i="3"/>
  <c r="D255" i="3" s="1"/>
  <c r="N254" i="3" a="1"/>
  <c r="N254" i="3" s="1"/>
  <c r="M254" i="3"/>
  <c r="L254" i="3"/>
  <c r="K254" i="3"/>
  <c r="G254" i="3"/>
  <c r="C254" i="3"/>
  <c r="D254" i="3" s="1"/>
  <c r="N253" i="3" a="1"/>
  <c r="N253" i="3" s="1"/>
  <c r="M253" i="3"/>
  <c r="L253" i="3"/>
  <c r="K253" i="3"/>
  <c r="G253" i="3"/>
  <c r="C253" i="3"/>
  <c r="D253" i="3" s="1"/>
  <c r="N252" i="3" a="1"/>
  <c r="N252" i="3" s="1"/>
  <c r="M252" i="3"/>
  <c r="L252" i="3"/>
  <c r="K252" i="3"/>
  <c r="G252" i="3"/>
  <c r="C252" i="3"/>
  <c r="D252" i="3" s="1"/>
  <c r="N251" i="3" a="1"/>
  <c r="N251" i="3" s="1"/>
  <c r="M251" i="3"/>
  <c r="L251" i="3"/>
  <c r="K251" i="3"/>
  <c r="G251" i="3"/>
  <c r="C251" i="3"/>
  <c r="D251" i="3" s="1"/>
  <c r="N250" i="3" a="1"/>
  <c r="N250" i="3" s="1"/>
  <c r="M250" i="3"/>
  <c r="L250" i="3"/>
  <c r="K250" i="3"/>
  <c r="G250" i="3"/>
  <c r="C250" i="3"/>
  <c r="D250" i="3" s="1"/>
  <c r="N249" i="3" a="1"/>
  <c r="N249" i="3" s="1"/>
  <c r="M249" i="3"/>
  <c r="L249" i="3"/>
  <c r="K249" i="3"/>
  <c r="G249" i="3"/>
  <c r="C249" i="3"/>
  <c r="D249" i="3" s="1"/>
  <c r="N248" i="3" a="1"/>
  <c r="N248" i="3" s="1"/>
  <c r="M248" i="3"/>
  <c r="L248" i="3"/>
  <c r="K248" i="3"/>
  <c r="G248" i="3"/>
  <c r="C248" i="3"/>
  <c r="D248" i="3" s="1"/>
  <c r="N247" i="3" a="1"/>
  <c r="N247" i="3" s="1"/>
  <c r="M247" i="3"/>
  <c r="L247" i="3"/>
  <c r="K247" i="3"/>
  <c r="G247" i="3"/>
  <c r="C247" i="3"/>
  <c r="D247" i="3" s="1"/>
  <c r="N246" i="3" a="1"/>
  <c r="N246" i="3" s="1"/>
  <c r="M246" i="3"/>
  <c r="L246" i="3"/>
  <c r="K246" i="3"/>
  <c r="G246" i="3"/>
  <c r="C246" i="3"/>
  <c r="D246" i="3" s="1"/>
  <c r="N245" i="3" a="1"/>
  <c r="N245" i="3" s="1"/>
  <c r="M245" i="3"/>
  <c r="L245" i="3"/>
  <c r="K245" i="3"/>
  <c r="G245" i="3"/>
  <c r="C245" i="3"/>
  <c r="D245" i="3" s="1"/>
  <c r="N244" i="3" a="1"/>
  <c r="N244" i="3" s="1"/>
  <c r="M244" i="3"/>
  <c r="L244" i="3"/>
  <c r="K244" i="3"/>
  <c r="G244" i="3"/>
  <c r="C244" i="3"/>
  <c r="D244" i="3" s="1"/>
  <c r="N243" i="3" a="1"/>
  <c r="N243" i="3" s="1"/>
  <c r="M243" i="3"/>
  <c r="L243" i="3"/>
  <c r="K243" i="3"/>
  <c r="G243" i="3"/>
  <c r="C243" i="3"/>
  <c r="D243" i="3" s="1"/>
  <c r="N242" i="3" a="1"/>
  <c r="N242" i="3" s="1"/>
  <c r="M242" i="3"/>
  <c r="L242" i="3"/>
  <c r="K242" i="3"/>
  <c r="G242" i="3"/>
  <c r="C242" i="3"/>
  <c r="D242" i="3" s="1"/>
  <c r="N241" i="3" a="1"/>
  <c r="N241" i="3" s="1"/>
  <c r="M241" i="3"/>
  <c r="L241" i="3"/>
  <c r="K241" i="3"/>
  <c r="G241" i="3"/>
  <c r="C241" i="3"/>
  <c r="D241" i="3" s="1"/>
  <c r="N240" i="3" a="1"/>
  <c r="N240" i="3" s="1"/>
  <c r="M240" i="3"/>
  <c r="L240" i="3"/>
  <c r="K240" i="3"/>
  <c r="G240" i="3"/>
  <c r="C240" i="3"/>
  <c r="D240" i="3" s="1"/>
  <c r="N239" i="3" a="1"/>
  <c r="N239" i="3" s="1"/>
  <c r="M239" i="3"/>
  <c r="L239" i="3"/>
  <c r="K239" i="3"/>
  <c r="G239" i="3"/>
  <c r="C239" i="3"/>
  <c r="D239" i="3" s="1"/>
  <c r="N238" i="3" a="1"/>
  <c r="N238" i="3" s="1"/>
  <c r="M238" i="3"/>
  <c r="L238" i="3"/>
  <c r="K238" i="3"/>
  <c r="G238" i="3"/>
  <c r="C238" i="3"/>
  <c r="D238" i="3" s="1"/>
  <c r="N237" i="3" a="1"/>
  <c r="N237" i="3" s="1"/>
  <c r="M237" i="3"/>
  <c r="L237" i="3"/>
  <c r="K237" i="3"/>
  <c r="G237" i="3"/>
  <c r="C237" i="3"/>
  <c r="D237" i="3" s="1"/>
  <c r="N236" i="3" a="1"/>
  <c r="N236" i="3" s="1"/>
  <c r="M236" i="3"/>
  <c r="L236" i="3"/>
  <c r="K236" i="3"/>
  <c r="G236" i="3"/>
  <c r="C236" i="3"/>
  <c r="D236" i="3" s="1"/>
  <c r="N235" i="3" a="1"/>
  <c r="N235" i="3" s="1"/>
  <c r="M235" i="3"/>
  <c r="L235" i="3"/>
  <c r="K235" i="3"/>
  <c r="G235" i="3"/>
  <c r="C235" i="3"/>
  <c r="D235" i="3" s="1"/>
  <c r="N234" i="3" a="1"/>
  <c r="N234" i="3" s="1"/>
  <c r="M234" i="3"/>
  <c r="L234" i="3"/>
  <c r="K234" i="3"/>
  <c r="G234" i="3"/>
  <c r="C234" i="3"/>
  <c r="D234" i="3" s="1"/>
  <c r="N233" i="3" a="1"/>
  <c r="N233" i="3" s="1"/>
  <c r="M233" i="3"/>
  <c r="L233" i="3"/>
  <c r="K233" i="3"/>
  <c r="G233" i="3"/>
  <c r="C233" i="3"/>
  <c r="D233" i="3" s="1"/>
  <c r="N232" i="3" a="1"/>
  <c r="N232" i="3" s="1"/>
  <c r="M232" i="3"/>
  <c r="L232" i="3"/>
  <c r="K232" i="3"/>
  <c r="G232" i="3"/>
  <c r="C232" i="3"/>
  <c r="D232" i="3" s="1"/>
  <c r="N231" i="3" a="1"/>
  <c r="N231" i="3" s="1"/>
  <c r="M231" i="3"/>
  <c r="L231" i="3"/>
  <c r="K231" i="3"/>
  <c r="G231" i="3"/>
  <c r="C231" i="3"/>
  <c r="D231" i="3" s="1"/>
  <c r="N230" i="3" a="1"/>
  <c r="N230" i="3" s="1"/>
  <c r="M230" i="3"/>
  <c r="L230" i="3"/>
  <c r="K230" i="3"/>
  <c r="G230" i="3"/>
  <c r="C230" i="3"/>
  <c r="D230" i="3" s="1"/>
  <c r="N229" i="3" a="1"/>
  <c r="N229" i="3" s="1"/>
  <c r="M229" i="3"/>
  <c r="L229" i="3"/>
  <c r="K229" i="3"/>
  <c r="G229" i="3"/>
  <c r="C229" i="3"/>
  <c r="D229" i="3" s="1"/>
  <c r="N228" i="3" a="1"/>
  <c r="N228" i="3" s="1"/>
  <c r="M228" i="3"/>
  <c r="L228" i="3"/>
  <c r="K228" i="3"/>
  <c r="G228" i="3"/>
  <c r="C228" i="3"/>
  <c r="D228" i="3" s="1"/>
  <c r="N227" i="3" a="1"/>
  <c r="N227" i="3" s="1"/>
  <c r="M227" i="3"/>
  <c r="L227" i="3"/>
  <c r="K227" i="3"/>
  <c r="G227" i="3"/>
  <c r="C227" i="3"/>
  <c r="D227" i="3" s="1"/>
  <c r="N226" i="3" a="1"/>
  <c r="N226" i="3" s="1"/>
  <c r="M226" i="3"/>
  <c r="L226" i="3"/>
  <c r="K226" i="3"/>
  <c r="G226" i="3"/>
  <c r="C226" i="3"/>
  <c r="D226" i="3" s="1"/>
  <c r="N225" i="3" a="1"/>
  <c r="N225" i="3" s="1"/>
  <c r="M225" i="3"/>
  <c r="L225" i="3"/>
  <c r="K225" i="3"/>
  <c r="G225" i="3"/>
  <c r="C225" i="3"/>
  <c r="D225" i="3" s="1"/>
  <c r="N224" i="3" a="1"/>
  <c r="N224" i="3" s="1"/>
  <c r="M224" i="3"/>
  <c r="L224" i="3"/>
  <c r="K224" i="3"/>
  <c r="G224" i="3"/>
  <c r="C224" i="3"/>
  <c r="D224" i="3" s="1"/>
  <c r="N223" i="3" a="1"/>
  <c r="N223" i="3" s="1"/>
  <c r="M223" i="3"/>
  <c r="L223" i="3"/>
  <c r="K223" i="3"/>
  <c r="G223" i="3"/>
  <c r="C223" i="3"/>
  <c r="D223" i="3" s="1"/>
  <c r="N222" i="3" a="1"/>
  <c r="N222" i="3" s="1"/>
  <c r="M222" i="3"/>
  <c r="L222" i="3"/>
  <c r="K222" i="3"/>
  <c r="G222" i="3"/>
  <c r="C222" i="3"/>
  <c r="D222" i="3" s="1"/>
  <c r="N221" i="3" a="1"/>
  <c r="N221" i="3" s="1"/>
  <c r="M221" i="3"/>
  <c r="L221" i="3"/>
  <c r="K221" i="3"/>
  <c r="G221" i="3"/>
  <c r="C221" i="3"/>
  <c r="D221" i="3" s="1"/>
  <c r="N220" i="3" a="1"/>
  <c r="N220" i="3" s="1"/>
  <c r="M220" i="3"/>
  <c r="L220" i="3"/>
  <c r="K220" i="3"/>
  <c r="G220" i="3"/>
  <c r="C220" i="3"/>
  <c r="D220" i="3" s="1"/>
  <c r="N219" i="3" a="1"/>
  <c r="N219" i="3" s="1"/>
  <c r="M219" i="3"/>
  <c r="L219" i="3"/>
  <c r="K219" i="3"/>
  <c r="G219" i="3"/>
  <c r="C219" i="3"/>
  <c r="D219" i="3" s="1"/>
  <c r="N218" i="3" a="1"/>
  <c r="N218" i="3" s="1"/>
  <c r="M218" i="3"/>
  <c r="L218" i="3"/>
  <c r="K218" i="3"/>
  <c r="G218" i="3"/>
  <c r="C218" i="3"/>
  <c r="D218" i="3" s="1"/>
  <c r="N217" i="3" a="1"/>
  <c r="N217" i="3" s="1"/>
  <c r="M217" i="3"/>
  <c r="L217" i="3"/>
  <c r="K217" i="3"/>
  <c r="G217" i="3"/>
  <c r="C217" i="3"/>
  <c r="D217" i="3" s="1"/>
  <c r="N216" i="3" a="1"/>
  <c r="N216" i="3" s="1"/>
  <c r="M216" i="3"/>
  <c r="L216" i="3"/>
  <c r="K216" i="3"/>
  <c r="G216" i="3"/>
  <c r="C216" i="3"/>
  <c r="D216" i="3" s="1"/>
  <c r="N215" i="3" a="1"/>
  <c r="N215" i="3" s="1"/>
  <c r="M215" i="3"/>
  <c r="L215" i="3"/>
  <c r="K215" i="3"/>
  <c r="G215" i="3"/>
  <c r="C215" i="3"/>
  <c r="D215" i="3" s="1"/>
  <c r="N214" i="3" a="1"/>
  <c r="N214" i="3" s="1"/>
  <c r="M214" i="3"/>
  <c r="L214" i="3"/>
  <c r="K214" i="3"/>
  <c r="G214" i="3"/>
  <c r="C214" i="3"/>
  <c r="D214" i="3" s="1"/>
  <c r="N213" i="3" a="1"/>
  <c r="N213" i="3" s="1"/>
  <c r="M213" i="3"/>
  <c r="L213" i="3"/>
  <c r="K213" i="3"/>
  <c r="G213" i="3"/>
  <c r="C213" i="3"/>
  <c r="D213" i="3" s="1"/>
  <c r="N212" i="3" a="1"/>
  <c r="N212" i="3" s="1"/>
  <c r="M212" i="3"/>
  <c r="L212" i="3"/>
  <c r="K212" i="3"/>
  <c r="G212" i="3"/>
  <c r="C212" i="3"/>
  <c r="D212" i="3" s="1"/>
  <c r="N211" i="3" a="1"/>
  <c r="N211" i="3" s="1"/>
  <c r="M211" i="3"/>
  <c r="L211" i="3"/>
  <c r="K211" i="3"/>
  <c r="G211" i="3"/>
  <c r="C211" i="3"/>
  <c r="D211" i="3" s="1"/>
  <c r="N210" i="3" a="1"/>
  <c r="N210" i="3" s="1"/>
  <c r="M210" i="3"/>
  <c r="L210" i="3"/>
  <c r="K210" i="3"/>
  <c r="G210" i="3"/>
  <c r="C210" i="3"/>
  <c r="D210" i="3" s="1"/>
  <c r="N209" i="3" a="1"/>
  <c r="N209" i="3" s="1"/>
  <c r="M209" i="3"/>
  <c r="L209" i="3"/>
  <c r="K209" i="3"/>
  <c r="G209" i="3"/>
  <c r="C209" i="3"/>
  <c r="D209" i="3" s="1"/>
  <c r="N208" i="3" a="1"/>
  <c r="N208" i="3" s="1"/>
  <c r="M208" i="3"/>
  <c r="L208" i="3"/>
  <c r="K208" i="3"/>
  <c r="G208" i="3"/>
  <c r="C208" i="3"/>
  <c r="D208" i="3" s="1"/>
  <c r="N207" i="3" a="1"/>
  <c r="N207" i="3" s="1"/>
  <c r="M207" i="3"/>
  <c r="L207" i="3"/>
  <c r="K207" i="3"/>
  <c r="G207" i="3"/>
  <c r="C207" i="3"/>
  <c r="D207" i="3" s="1"/>
  <c r="N206" i="3" a="1"/>
  <c r="N206" i="3" s="1"/>
  <c r="M206" i="3"/>
  <c r="L206" i="3"/>
  <c r="K206" i="3"/>
  <c r="G206" i="3"/>
  <c r="C206" i="3"/>
  <c r="D206" i="3" s="1"/>
  <c r="N205" i="3" a="1"/>
  <c r="N205" i="3" s="1"/>
  <c r="M205" i="3"/>
  <c r="L205" i="3"/>
  <c r="K205" i="3"/>
  <c r="G205" i="3"/>
  <c r="C205" i="3"/>
  <c r="D205" i="3" s="1"/>
  <c r="N204" i="3" a="1"/>
  <c r="N204" i="3" s="1"/>
  <c r="M204" i="3"/>
  <c r="L204" i="3"/>
  <c r="K204" i="3"/>
  <c r="G204" i="3"/>
  <c r="C204" i="3"/>
  <c r="D204" i="3" s="1"/>
  <c r="N203" i="3" a="1"/>
  <c r="N203" i="3" s="1"/>
  <c r="M203" i="3"/>
  <c r="L203" i="3"/>
  <c r="K203" i="3"/>
  <c r="G203" i="3"/>
  <c r="C203" i="3"/>
  <c r="D203" i="3" s="1"/>
  <c r="N202" i="3" a="1"/>
  <c r="N202" i="3" s="1"/>
  <c r="M202" i="3"/>
  <c r="L202" i="3"/>
  <c r="K202" i="3"/>
  <c r="G202" i="3"/>
  <c r="C202" i="3"/>
  <c r="D202" i="3" s="1"/>
  <c r="N201" i="3" a="1"/>
  <c r="N201" i="3" s="1"/>
  <c r="M201" i="3"/>
  <c r="L201" i="3"/>
  <c r="K201" i="3"/>
  <c r="G201" i="3"/>
  <c r="C201" i="3"/>
  <c r="D201" i="3" s="1"/>
  <c r="N200" i="3" a="1"/>
  <c r="N200" i="3" s="1"/>
  <c r="M200" i="3"/>
  <c r="L200" i="3"/>
  <c r="K200" i="3"/>
  <c r="G200" i="3"/>
  <c r="C200" i="3"/>
  <c r="D200" i="3" s="1"/>
  <c r="N199" i="3" a="1"/>
  <c r="N199" i="3" s="1"/>
  <c r="M199" i="3"/>
  <c r="L199" i="3"/>
  <c r="K199" i="3"/>
  <c r="G199" i="3"/>
  <c r="C199" i="3"/>
  <c r="D199" i="3" s="1"/>
  <c r="N198" i="3" a="1"/>
  <c r="N198" i="3" s="1"/>
  <c r="M198" i="3"/>
  <c r="L198" i="3"/>
  <c r="K198" i="3"/>
  <c r="G198" i="3"/>
  <c r="C198" i="3"/>
  <c r="D198" i="3" s="1"/>
  <c r="N197" i="3" a="1"/>
  <c r="N197" i="3" s="1"/>
  <c r="M197" i="3"/>
  <c r="L197" i="3"/>
  <c r="K197" i="3"/>
  <c r="G197" i="3"/>
  <c r="C197" i="3"/>
  <c r="D197" i="3" s="1"/>
  <c r="N196" i="3" a="1"/>
  <c r="N196" i="3" s="1"/>
  <c r="M196" i="3"/>
  <c r="L196" i="3"/>
  <c r="K196" i="3"/>
  <c r="G196" i="3"/>
  <c r="C196" i="3"/>
  <c r="D196" i="3" s="1"/>
  <c r="N195" i="3" a="1"/>
  <c r="N195" i="3" s="1"/>
  <c r="M195" i="3"/>
  <c r="L195" i="3"/>
  <c r="K195" i="3"/>
  <c r="G195" i="3"/>
  <c r="C195" i="3"/>
  <c r="D195" i="3" s="1"/>
  <c r="N194" i="3" a="1"/>
  <c r="N194" i="3" s="1"/>
  <c r="M194" i="3"/>
  <c r="L194" i="3"/>
  <c r="K194" i="3"/>
  <c r="G194" i="3"/>
  <c r="C194" i="3"/>
  <c r="D194" i="3" s="1"/>
  <c r="N193" i="3" a="1"/>
  <c r="N193" i="3" s="1"/>
  <c r="M193" i="3"/>
  <c r="L193" i="3"/>
  <c r="K193" i="3"/>
  <c r="G193" i="3"/>
  <c r="C193" i="3"/>
  <c r="D193" i="3" s="1"/>
  <c r="N192" i="3" a="1"/>
  <c r="N192" i="3" s="1"/>
  <c r="M192" i="3"/>
  <c r="L192" i="3"/>
  <c r="K192" i="3"/>
  <c r="G192" i="3"/>
  <c r="C192" i="3"/>
  <c r="D192" i="3" s="1"/>
  <c r="N191" i="3" a="1"/>
  <c r="N191" i="3" s="1"/>
  <c r="M191" i="3"/>
  <c r="L191" i="3"/>
  <c r="K191" i="3"/>
  <c r="G191" i="3"/>
  <c r="C191" i="3"/>
  <c r="D191" i="3" s="1"/>
  <c r="N190" i="3" a="1"/>
  <c r="N190" i="3" s="1"/>
  <c r="M190" i="3"/>
  <c r="L190" i="3"/>
  <c r="K190" i="3"/>
  <c r="G190" i="3"/>
  <c r="C190" i="3"/>
  <c r="D190" i="3" s="1"/>
  <c r="N189" i="3" a="1"/>
  <c r="N189" i="3" s="1"/>
  <c r="M189" i="3"/>
  <c r="L189" i="3"/>
  <c r="K189" i="3"/>
  <c r="G189" i="3"/>
  <c r="C189" i="3"/>
  <c r="D189" i="3" s="1"/>
  <c r="N188" i="3" a="1"/>
  <c r="N188" i="3" s="1"/>
  <c r="M188" i="3"/>
  <c r="L188" i="3"/>
  <c r="K188" i="3"/>
  <c r="G188" i="3"/>
  <c r="C188" i="3"/>
  <c r="D188" i="3" s="1"/>
  <c r="N187" i="3" a="1"/>
  <c r="N187" i="3" s="1"/>
  <c r="M187" i="3"/>
  <c r="L187" i="3"/>
  <c r="K187" i="3"/>
  <c r="G187" i="3"/>
  <c r="C187" i="3"/>
  <c r="D187" i="3" s="1"/>
  <c r="N186" i="3" a="1"/>
  <c r="N186" i="3" s="1"/>
  <c r="M186" i="3"/>
  <c r="L186" i="3"/>
  <c r="K186" i="3"/>
  <c r="G186" i="3"/>
  <c r="C186" i="3"/>
  <c r="D186" i="3" s="1"/>
  <c r="N185" i="3" a="1"/>
  <c r="N185" i="3" s="1"/>
  <c r="M185" i="3"/>
  <c r="L185" i="3"/>
  <c r="K185" i="3"/>
  <c r="G185" i="3"/>
  <c r="C185" i="3"/>
  <c r="D185" i="3" s="1"/>
  <c r="N184" i="3" a="1"/>
  <c r="N184" i="3" s="1"/>
  <c r="M184" i="3"/>
  <c r="L184" i="3"/>
  <c r="K184" i="3"/>
  <c r="G184" i="3"/>
  <c r="C184" i="3"/>
  <c r="D184" i="3" s="1"/>
  <c r="N183" i="3" a="1"/>
  <c r="N183" i="3" s="1"/>
  <c r="M183" i="3"/>
  <c r="L183" i="3"/>
  <c r="K183" i="3"/>
  <c r="G183" i="3"/>
  <c r="C183" i="3"/>
  <c r="D183" i="3" s="1"/>
  <c r="N182" i="3" a="1"/>
  <c r="N182" i="3" s="1"/>
  <c r="M182" i="3"/>
  <c r="L182" i="3"/>
  <c r="K182" i="3"/>
  <c r="G182" i="3"/>
  <c r="C182" i="3"/>
  <c r="D182" i="3" s="1"/>
  <c r="N181" i="3" a="1"/>
  <c r="N181" i="3" s="1"/>
  <c r="M181" i="3"/>
  <c r="L181" i="3"/>
  <c r="K181" i="3"/>
  <c r="G181" i="3"/>
  <c r="C181" i="3"/>
  <c r="D181" i="3" s="1"/>
  <c r="N180" i="3" a="1"/>
  <c r="N180" i="3" s="1"/>
  <c r="M180" i="3"/>
  <c r="L180" i="3"/>
  <c r="K180" i="3"/>
  <c r="G180" i="3"/>
  <c r="C180" i="3"/>
  <c r="D180" i="3" s="1"/>
  <c r="N179" i="3" a="1"/>
  <c r="N179" i="3" s="1"/>
  <c r="M179" i="3"/>
  <c r="L179" i="3"/>
  <c r="K179" i="3"/>
  <c r="G179" i="3"/>
  <c r="C179" i="3"/>
  <c r="D179" i="3" s="1"/>
  <c r="N178" i="3" a="1"/>
  <c r="N178" i="3" s="1"/>
  <c r="M178" i="3"/>
  <c r="L178" i="3"/>
  <c r="K178" i="3"/>
  <c r="G178" i="3"/>
  <c r="C178" i="3"/>
  <c r="D178" i="3" s="1"/>
  <c r="N177" i="3" a="1"/>
  <c r="N177" i="3" s="1"/>
  <c r="M177" i="3"/>
  <c r="L177" i="3"/>
  <c r="K177" i="3"/>
  <c r="G177" i="3"/>
  <c r="C177" i="3"/>
  <c r="D177" i="3" s="1"/>
  <c r="N176" i="3" a="1"/>
  <c r="N176" i="3" s="1"/>
  <c r="M176" i="3"/>
  <c r="L176" i="3"/>
  <c r="K176" i="3"/>
  <c r="G176" i="3"/>
  <c r="C176" i="3"/>
  <c r="D176" i="3" s="1"/>
  <c r="N175" i="3" a="1"/>
  <c r="N175" i="3" s="1"/>
  <c r="M175" i="3"/>
  <c r="L175" i="3"/>
  <c r="K175" i="3"/>
  <c r="G175" i="3"/>
  <c r="C175" i="3"/>
  <c r="D175" i="3" s="1"/>
  <c r="N174" i="3" a="1"/>
  <c r="N174" i="3" s="1"/>
  <c r="M174" i="3"/>
  <c r="L174" i="3"/>
  <c r="K174" i="3"/>
  <c r="G174" i="3"/>
  <c r="C174" i="3"/>
  <c r="D174" i="3" s="1"/>
  <c r="N173" i="3" a="1"/>
  <c r="N173" i="3" s="1"/>
  <c r="M173" i="3"/>
  <c r="L173" i="3"/>
  <c r="K173" i="3"/>
  <c r="G173" i="3"/>
  <c r="C173" i="3"/>
  <c r="D173" i="3" s="1"/>
  <c r="N172" i="3" a="1"/>
  <c r="N172" i="3" s="1"/>
  <c r="M172" i="3"/>
  <c r="L172" i="3"/>
  <c r="K172" i="3"/>
  <c r="G172" i="3"/>
  <c r="C172" i="3"/>
  <c r="D172" i="3" s="1"/>
  <c r="N171" i="3" a="1"/>
  <c r="N171" i="3" s="1"/>
  <c r="M171" i="3"/>
  <c r="L171" i="3"/>
  <c r="K171" i="3"/>
  <c r="G171" i="3"/>
  <c r="C171" i="3"/>
  <c r="D171" i="3" s="1"/>
  <c r="N170" i="3" a="1"/>
  <c r="N170" i="3" s="1"/>
  <c r="M170" i="3"/>
  <c r="L170" i="3"/>
  <c r="K170" i="3"/>
  <c r="G170" i="3"/>
  <c r="C170" i="3"/>
  <c r="D170" i="3" s="1"/>
  <c r="N169" i="3" a="1"/>
  <c r="N169" i="3" s="1"/>
  <c r="M169" i="3"/>
  <c r="L169" i="3"/>
  <c r="K169" i="3"/>
  <c r="G169" i="3"/>
  <c r="C169" i="3"/>
  <c r="D169" i="3" s="1"/>
  <c r="N168" i="3" a="1"/>
  <c r="N168" i="3" s="1"/>
  <c r="M168" i="3"/>
  <c r="L168" i="3"/>
  <c r="K168" i="3"/>
  <c r="G168" i="3"/>
  <c r="C168" i="3"/>
  <c r="D168" i="3" s="1"/>
  <c r="N167" i="3" a="1"/>
  <c r="N167" i="3" s="1"/>
  <c r="M167" i="3"/>
  <c r="L167" i="3"/>
  <c r="K167" i="3"/>
  <c r="G167" i="3"/>
  <c r="C167" i="3"/>
  <c r="D167" i="3" s="1"/>
  <c r="N166" i="3" a="1"/>
  <c r="N166" i="3" s="1"/>
  <c r="M166" i="3"/>
  <c r="L166" i="3"/>
  <c r="K166" i="3"/>
  <c r="G166" i="3"/>
  <c r="C166" i="3"/>
  <c r="D166" i="3" s="1"/>
  <c r="N165" i="3" a="1"/>
  <c r="N165" i="3" s="1"/>
  <c r="M165" i="3"/>
  <c r="L165" i="3"/>
  <c r="K165" i="3"/>
  <c r="G165" i="3"/>
  <c r="C165" i="3"/>
  <c r="D165" i="3" s="1"/>
  <c r="N164" i="3" a="1"/>
  <c r="N164" i="3" s="1"/>
  <c r="M164" i="3"/>
  <c r="L164" i="3"/>
  <c r="K164" i="3"/>
  <c r="G164" i="3"/>
  <c r="C164" i="3"/>
  <c r="D164" i="3" s="1"/>
  <c r="N163" i="3" a="1"/>
  <c r="N163" i="3" s="1"/>
  <c r="M163" i="3"/>
  <c r="L163" i="3"/>
  <c r="K163" i="3"/>
  <c r="G163" i="3"/>
  <c r="C163" i="3"/>
  <c r="D163" i="3" s="1"/>
  <c r="N162" i="3" a="1"/>
  <c r="N162" i="3" s="1"/>
  <c r="M162" i="3"/>
  <c r="L162" i="3"/>
  <c r="K162" i="3"/>
  <c r="G162" i="3"/>
  <c r="C162" i="3"/>
  <c r="D162" i="3" s="1"/>
  <c r="N161" i="3" a="1"/>
  <c r="N161" i="3" s="1"/>
  <c r="M161" i="3"/>
  <c r="L161" i="3"/>
  <c r="K161" i="3"/>
  <c r="G161" i="3"/>
  <c r="C161" i="3"/>
  <c r="D161" i="3" s="1"/>
  <c r="N160" i="3" a="1"/>
  <c r="N160" i="3" s="1"/>
  <c r="M160" i="3"/>
  <c r="L160" i="3"/>
  <c r="K160" i="3"/>
  <c r="G160" i="3"/>
  <c r="C160" i="3"/>
  <c r="D160" i="3" s="1"/>
  <c r="N159" i="3" a="1"/>
  <c r="N159" i="3" s="1"/>
  <c r="M159" i="3"/>
  <c r="L159" i="3"/>
  <c r="K159" i="3"/>
  <c r="G159" i="3"/>
  <c r="C159" i="3"/>
  <c r="D159" i="3" s="1"/>
  <c r="N158" i="3" a="1"/>
  <c r="N158" i="3" s="1"/>
  <c r="M158" i="3"/>
  <c r="L158" i="3"/>
  <c r="K158" i="3"/>
  <c r="G158" i="3"/>
  <c r="C158" i="3"/>
  <c r="D158" i="3" s="1"/>
  <c r="N157" i="3" a="1"/>
  <c r="N157" i="3" s="1"/>
  <c r="M157" i="3"/>
  <c r="L157" i="3"/>
  <c r="K157" i="3"/>
  <c r="G157" i="3"/>
  <c r="C157" i="3"/>
  <c r="D157" i="3" s="1"/>
  <c r="N156" i="3" a="1"/>
  <c r="N156" i="3" s="1"/>
  <c r="M156" i="3"/>
  <c r="L156" i="3"/>
  <c r="K156" i="3"/>
  <c r="G156" i="3"/>
  <c r="C156" i="3"/>
  <c r="D156" i="3" s="1"/>
  <c r="N155" i="3" a="1"/>
  <c r="N155" i="3" s="1"/>
  <c r="M155" i="3"/>
  <c r="L155" i="3"/>
  <c r="K155" i="3"/>
  <c r="G155" i="3"/>
  <c r="C155" i="3"/>
  <c r="D155" i="3" s="1"/>
  <c r="N154" i="3" a="1"/>
  <c r="N154" i="3" s="1"/>
  <c r="M154" i="3"/>
  <c r="L154" i="3"/>
  <c r="K154" i="3"/>
  <c r="G154" i="3"/>
  <c r="C154" i="3"/>
  <c r="D154" i="3" s="1"/>
  <c r="N153" i="3" a="1"/>
  <c r="N153" i="3" s="1"/>
  <c r="M153" i="3"/>
  <c r="L153" i="3"/>
  <c r="K153" i="3"/>
  <c r="G153" i="3"/>
  <c r="C153" i="3"/>
  <c r="D153" i="3" s="1"/>
  <c r="N152" i="3" a="1"/>
  <c r="N152" i="3" s="1"/>
  <c r="M152" i="3"/>
  <c r="L152" i="3"/>
  <c r="K152" i="3"/>
  <c r="G152" i="3"/>
  <c r="C152" i="3"/>
  <c r="D152" i="3" s="1"/>
  <c r="N151" i="3" a="1"/>
  <c r="N151" i="3" s="1"/>
  <c r="M151" i="3"/>
  <c r="L151" i="3"/>
  <c r="K151" i="3"/>
  <c r="G151" i="3"/>
  <c r="C151" i="3"/>
  <c r="D151" i="3" s="1"/>
  <c r="N150" i="3" a="1"/>
  <c r="N150" i="3" s="1"/>
  <c r="M150" i="3"/>
  <c r="L150" i="3"/>
  <c r="K150" i="3"/>
  <c r="G150" i="3"/>
  <c r="C150" i="3"/>
  <c r="D150" i="3" s="1"/>
  <c r="N149" i="3" a="1"/>
  <c r="N149" i="3" s="1"/>
  <c r="M149" i="3"/>
  <c r="L149" i="3"/>
  <c r="K149" i="3"/>
  <c r="G149" i="3"/>
  <c r="C149" i="3"/>
  <c r="D149" i="3" s="1"/>
  <c r="N148" i="3" a="1"/>
  <c r="N148" i="3" s="1"/>
  <c r="M148" i="3"/>
  <c r="L148" i="3"/>
  <c r="K148" i="3"/>
  <c r="G148" i="3"/>
  <c r="C148" i="3"/>
  <c r="D148" i="3" s="1"/>
  <c r="N147" i="3" a="1"/>
  <c r="N147" i="3" s="1"/>
  <c r="M147" i="3"/>
  <c r="L147" i="3"/>
  <c r="K147" i="3"/>
  <c r="G147" i="3"/>
  <c r="C147" i="3"/>
  <c r="D147" i="3" s="1"/>
  <c r="N146" i="3" a="1"/>
  <c r="N146" i="3" s="1"/>
  <c r="M146" i="3"/>
  <c r="L146" i="3"/>
  <c r="K146" i="3"/>
  <c r="G146" i="3"/>
  <c r="C146" i="3"/>
  <c r="D146" i="3" s="1"/>
  <c r="N145" i="3" a="1"/>
  <c r="N145" i="3" s="1"/>
  <c r="M145" i="3"/>
  <c r="L145" i="3"/>
  <c r="K145" i="3"/>
  <c r="G145" i="3"/>
  <c r="C145" i="3"/>
  <c r="D145" i="3" s="1"/>
  <c r="N144" i="3" a="1"/>
  <c r="N144" i="3" s="1"/>
  <c r="M144" i="3"/>
  <c r="L144" i="3"/>
  <c r="K144" i="3"/>
  <c r="G144" i="3"/>
  <c r="C144" i="3"/>
  <c r="D144" i="3" s="1"/>
  <c r="N143" i="3" a="1"/>
  <c r="N143" i="3" s="1"/>
  <c r="M143" i="3"/>
  <c r="L143" i="3"/>
  <c r="K143" i="3"/>
  <c r="G143" i="3"/>
  <c r="C143" i="3"/>
  <c r="D143" i="3" s="1"/>
  <c r="N142" i="3" a="1"/>
  <c r="N142" i="3" s="1"/>
  <c r="M142" i="3"/>
  <c r="L142" i="3"/>
  <c r="K142" i="3"/>
  <c r="G142" i="3"/>
  <c r="C142" i="3"/>
  <c r="D142" i="3" s="1"/>
  <c r="N141" i="3" a="1"/>
  <c r="N141" i="3" s="1"/>
  <c r="M141" i="3"/>
  <c r="L141" i="3"/>
  <c r="K141" i="3"/>
  <c r="G141" i="3"/>
  <c r="C141" i="3"/>
  <c r="D141" i="3" s="1"/>
  <c r="N140" i="3" a="1"/>
  <c r="N140" i="3" s="1"/>
  <c r="M140" i="3"/>
  <c r="L140" i="3"/>
  <c r="K140" i="3"/>
  <c r="G140" i="3"/>
  <c r="C140" i="3"/>
  <c r="D140" i="3" s="1"/>
  <c r="N139" i="3" a="1"/>
  <c r="N139" i="3" s="1"/>
  <c r="M139" i="3"/>
  <c r="L139" i="3"/>
  <c r="K139" i="3"/>
  <c r="G139" i="3"/>
  <c r="C139" i="3"/>
  <c r="D139" i="3" s="1"/>
  <c r="N138" i="3" a="1"/>
  <c r="N138" i="3" s="1"/>
  <c r="M138" i="3"/>
  <c r="L138" i="3"/>
  <c r="K138" i="3"/>
  <c r="G138" i="3"/>
  <c r="C138" i="3"/>
  <c r="D138" i="3" s="1"/>
  <c r="N137" i="3" a="1"/>
  <c r="N137" i="3" s="1"/>
  <c r="M137" i="3"/>
  <c r="L137" i="3"/>
  <c r="K137" i="3"/>
  <c r="G137" i="3"/>
  <c r="C137" i="3"/>
  <c r="D137" i="3" s="1"/>
  <c r="N136" i="3" a="1"/>
  <c r="N136" i="3" s="1"/>
  <c r="M136" i="3"/>
  <c r="L136" i="3"/>
  <c r="K136" i="3"/>
  <c r="G136" i="3"/>
  <c r="C136" i="3"/>
  <c r="D136" i="3" s="1"/>
  <c r="N135" i="3" a="1"/>
  <c r="N135" i="3" s="1"/>
  <c r="M135" i="3"/>
  <c r="L135" i="3"/>
  <c r="K135" i="3"/>
  <c r="G135" i="3"/>
  <c r="C135" i="3"/>
  <c r="D135" i="3" s="1"/>
  <c r="N134" i="3" a="1"/>
  <c r="N134" i="3" s="1"/>
  <c r="M134" i="3"/>
  <c r="L134" i="3"/>
  <c r="K134" i="3"/>
  <c r="G134" i="3"/>
  <c r="C134" i="3"/>
  <c r="D134" i="3" s="1"/>
  <c r="N133" i="3" a="1"/>
  <c r="N133" i="3" s="1"/>
  <c r="M133" i="3"/>
  <c r="L133" i="3"/>
  <c r="K133" i="3"/>
  <c r="G133" i="3"/>
  <c r="C133" i="3"/>
  <c r="D133" i="3" s="1"/>
  <c r="N132" i="3" a="1"/>
  <c r="N132" i="3" s="1"/>
  <c r="M132" i="3"/>
  <c r="L132" i="3"/>
  <c r="K132" i="3"/>
  <c r="G132" i="3"/>
  <c r="C132" i="3"/>
  <c r="D132" i="3" s="1"/>
  <c r="N131" i="3" a="1"/>
  <c r="N131" i="3" s="1"/>
  <c r="M131" i="3"/>
  <c r="L131" i="3"/>
  <c r="K131" i="3"/>
  <c r="G131" i="3"/>
  <c r="C131" i="3"/>
  <c r="D131" i="3" s="1"/>
  <c r="N130" i="3" a="1"/>
  <c r="N130" i="3" s="1"/>
  <c r="M130" i="3"/>
  <c r="L130" i="3"/>
  <c r="K130" i="3"/>
  <c r="G130" i="3"/>
  <c r="C130" i="3"/>
  <c r="D130" i="3" s="1"/>
  <c r="N129" i="3" a="1"/>
  <c r="N129" i="3" s="1"/>
  <c r="M129" i="3"/>
  <c r="L129" i="3"/>
  <c r="K129" i="3"/>
  <c r="G129" i="3"/>
  <c r="C129" i="3"/>
  <c r="D129" i="3" s="1"/>
  <c r="N128" i="3" a="1"/>
  <c r="N128" i="3" s="1"/>
  <c r="M128" i="3"/>
  <c r="L128" i="3"/>
  <c r="K128" i="3"/>
  <c r="G128" i="3"/>
  <c r="C128" i="3"/>
  <c r="D128" i="3" s="1"/>
  <c r="N127" i="3" a="1"/>
  <c r="N127" i="3" s="1"/>
  <c r="M127" i="3"/>
  <c r="L127" i="3"/>
  <c r="K127" i="3"/>
  <c r="G127" i="3"/>
  <c r="C127" i="3"/>
  <c r="D127" i="3" s="1"/>
  <c r="N126" i="3" a="1"/>
  <c r="N126" i="3" s="1"/>
  <c r="M126" i="3"/>
  <c r="L126" i="3"/>
  <c r="K126" i="3"/>
  <c r="G126" i="3"/>
  <c r="C126" i="3"/>
  <c r="D126" i="3" s="1"/>
  <c r="N125" i="3" a="1"/>
  <c r="N125" i="3" s="1"/>
  <c r="M125" i="3"/>
  <c r="L125" i="3"/>
  <c r="K125" i="3"/>
  <c r="G125" i="3"/>
  <c r="C125" i="3"/>
  <c r="D125" i="3" s="1"/>
  <c r="N124" i="3" a="1"/>
  <c r="N124" i="3" s="1"/>
  <c r="M124" i="3"/>
  <c r="L124" i="3"/>
  <c r="K124" i="3"/>
  <c r="G124" i="3"/>
  <c r="C124" i="3"/>
  <c r="D124" i="3" s="1"/>
  <c r="N123" i="3" a="1"/>
  <c r="N123" i="3" s="1"/>
  <c r="M123" i="3"/>
  <c r="L123" i="3"/>
  <c r="K123" i="3"/>
  <c r="G123" i="3"/>
  <c r="C123" i="3"/>
  <c r="D123" i="3" s="1"/>
  <c r="N122" i="3" a="1"/>
  <c r="N122" i="3" s="1"/>
  <c r="M122" i="3"/>
  <c r="L122" i="3"/>
  <c r="K122" i="3"/>
  <c r="G122" i="3"/>
  <c r="C122" i="3"/>
  <c r="D122" i="3" s="1"/>
  <c r="N121" i="3" a="1"/>
  <c r="N121" i="3" s="1"/>
  <c r="M121" i="3"/>
  <c r="L121" i="3"/>
  <c r="K121" i="3"/>
  <c r="G121" i="3"/>
  <c r="C121" i="3"/>
  <c r="D121" i="3" s="1"/>
  <c r="N120" i="3" a="1"/>
  <c r="N120" i="3" s="1"/>
  <c r="M120" i="3"/>
  <c r="L120" i="3"/>
  <c r="K120" i="3"/>
  <c r="G120" i="3"/>
  <c r="C120" i="3"/>
  <c r="D120" i="3" s="1"/>
  <c r="N119" i="3" a="1"/>
  <c r="N119" i="3" s="1"/>
  <c r="M119" i="3"/>
  <c r="L119" i="3"/>
  <c r="K119" i="3"/>
  <c r="G119" i="3"/>
  <c r="C119" i="3"/>
  <c r="D119" i="3" s="1"/>
  <c r="N118" i="3" a="1"/>
  <c r="N118" i="3" s="1"/>
  <c r="M118" i="3"/>
  <c r="L118" i="3"/>
  <c r="K118" i="3"/>
  <c r="G118" i="3"/>
  <c r="C118" i="3"/>
  <c r="D118" i="3" s="1"/>
  <c r="N117" i="3" a="1"/>
  <c r="N117" i="3" s="1"/>
  <c r="M117" i="3"/>
  <c r="L117" i="3"/>
  <c r="K117" i="3"/>
  <c r="G117" i="3"/>
  <c r="C117" i="3"/>
  <c r="D117" i="3" s="1"/>
  <c r="N116" i="3" a="1"/>
  <c r="N116" i="3" s="1"/>
  <c r="M116" i="3"/>
  <c r="L116" i="3"/>
  <c r="K116" i="3"/>
  <c r="G116" i="3"/>
  <c r="C116" i="3"/>
  <c r="D116" i="3" s="1"/>
  <c r="N115" i="3" a="1"/>
  <c r="N115" i="3" s="1"/>
  <c r="M115" i="3"/>
  <c r="L115" i="3"/>
  <c r="K115" i="3"/>
  <c r="G115" i="3"/>
  <c r="C115" i="3"/>
  <c r="D115" i="3" s="1"/>
  <c r="N114" i="3" a="1"/>
  <c r="N114" i="3" s="1"/>
  <c r="M114" i="3"/>
  <c r="L114" i="3"/>
  <c r="K114" i="3"/>
  <c r="G114" i="3"/>
  <c r="C114" i="3"/>
  <c r="D114" i="3" s="1"/>
  <c r="N113" i="3" a="1"/>
  <c r="N113" i="3" s="1"/>
  <c r="M113" i="3"/>
  <c r="L113" i="3"/>
  <c r="K113" i="3"/>
  <c r="G113" i="3"/>
  <c r="C113" i="3"/>
  <c r="D113" i="3" s="1"/>
  <c r="N112" i="3" a="1"/>
  <c r="N112" i="3" s="1"/>
  <c r="M112" i="3"/>
  <c r="L112" i="3"/>
  <c r="K112" i="3"/>
  <c r="G112" i="3"/>
  <c r="C112" i="3"/>
  <c r="D112" i="3" s="1"/>
  <c r="N111" i="3" a="1"/>
  <c r="N111" i="3" s="1"/>
  <c r="M111" i="3"/>
  <c r="L111" i="3"/>
  <c r="K111" i="3"/>
  <c r="G111" i="3"/>
  <c r="C111" i="3"/>
  <c r="D111" i="3" s="1"/>
  <c r="N110" i="3" a="1"/>
  <c r="N110" i="3" s="1"/>
  <c r="M110" i="3"/>
  <c r="L110" i="3"/>
  <c r="K110" i="3"/>
  <c r="G110" i="3"/>
  <c r="C110" i="3"/>
  <c r="D110" i="3" s="1"/>
  <c r="N109" i="3" a="1"/>
  <c r="N109" i="3" s="1"/>
  <c r="M109" i="3"/>
  <c r="L109" i="3"/>
  <c r="K109" i="3"/>
  <c r="G109" i="3"/>
  <c r="C109" i="3"/>
  <c r="D109" i="3" s="1"/>
  <c r="N108" i="3" a="1"/>
  <c r="N108" i="3" s="1"/>
  <c r="M108" i="3"/>
  <c r="L108" i="3"/>
  <c r="K108" i="3"/>
  <c r="G108" i="3"/>
  <c r="C108" i="3"/>
  <c r="D108" i="3" s="1"/>
  <c r="N107" i="3" a="1"/>
  <c r="N107" i="3" s="1"/>
  <c r="M107" i="3"/>
  <c r="L107" i="3"/>
  <c r="K107" i="3"/>
  <c r="G107" i="3"/>
  <c r="C107" i="3"/>
  <c r="D107" i="3" s="1"/>
  <c r="N106" i="3" a="1"/>
  <c r="N106" i="3" s="1"/>
  <c r="M106" i="3"/>
  <c r="L106" i="3"/>
  <c r="K106" i="3"/>
  <c r="G106" i="3"/>
  <c r="C106" i="3"/>
  <c r="D106" i="3" s="1"/>
  <c r="N105" i="3" a="1"/>
  <c r="N105" i="3" s="1"/>
  <c r="M105" i="3"/>
  <c r="L105" i="3"/>
  <c r="K105" i="3"/>
  <c r="G105" i="3"/>
  <c r="C105" i="3"/>
  <c r="D105" i="3" s="1"/>
  <c r="N104" i="3" a="1"/>
  <c r="N104" i="3" s="1"/>
  <c r="M104" i="3"/>
  <c r="L104" i="3"/>
  <c r="K104" i="3"/>
  <c r="G104" i="3"/>
  <c r="C104" i="3"/>
  <c r="D104" i="3" s="1"/>
  <c r="N103" i="3" a="1"/>
  <c r="N103" i="3" s="1"/>
  <c r="M103" i="3"/>
  <c r="L103" i="3"/>
  <c r="K103" i="3"/>
  <c r="G103" i="3"/>
  <c r="C103" i="3"/>
  <c r="D103" i="3" s="1"/>
  <c r="N102" i="3" a="1"/>
  <c r="N102" i="3" s="1"/>
  <c r="M102" i="3"/>
  <c r="L102" i="3"/>
  <c r="K102" i="3"/>
  <c r="G102" i="3"/>
  <c r="C102" i="3"/>
  <c r="D102" i="3" s="1"/>
  <c r="N101" i="3" a="1"/>
  <c r="N101" i="3" s="1"/>
  <c r="M101" i="3"/>
  <c r="L101" i="3"/>
  <c r="K101" i="3"/>
  <c r="G101" i="3"/>
  <c r="C101" i="3"/>
  <c r="D101" i="3" s="1"/>
  <c r="N100" i="3" a="1"/>
  <c r="N100" i="3" s="1"/>
  <c r="M100" i="3"/>
  <c r="L100" i="3"/>
  <c r="K100" i="3"/>
  <c r="G100" i="3"/>
  <c r="C100" i="3"/>
  <c r="D100" i="3" s="1"/>
  <c r="N99" i="3" a="1"/>
  <c r="N99" i="3" s="1"/>
  <c r="M99" i="3"/>
  <c r="L99" i="3"/>
  <c r="K99" i="3"/>
  <c r="G99" i="3"/>
  <c r="C99" i="3"/>
  <c r="D99" i="3" s="1"/>
  <c r="N98" i="3" a="1"/>
  <c r="N98" i="3" s="1"/>
  <c r="M98" i="3"/>
  <c r="L98" i="3"/>
  <c r="K98" i="3"/>
  <c r="G98" i="3"/>
  <c r="C98" i="3"/>
  <c r="D98" i="3" s="1"/>
  <c r="N97" i="3" a="1"/>
  <c r="N97" i="3" s="1"/>
  <c r="M97" i="3"/>
  <c r="L97" i="3"/>
  <c r="K97" i="3"/>
  <c r="G97" i="3"/>
  <c r="C97" i="3"/>
  <c r="D97" i="3" s="1"/>
  <c r="N96" i="3" a="1"/>
  <c r="N96" i="3" s="1"/>
  <c r="M96" i="3"/>
  <c r="L96" i="3"/>
  <c r="K96" i="3"/>
  <c r="G96" i="3"/>
  <c r="C96" i="3"/>
  <c r="D96" i="3" s="1"/>
  <c r="N95" i="3" a="1"/>
  <c r="N95" i="3" s="1"/>
  <c r="M95" i="3"/>
  <c r="L95" i="3"/>
  <c r="K95" i="3"/>
  <c r="G95" i="3"/>
  <c r="C95" i="3"/>
  <c r="D95" i="3" s="1"/>
  <c r="N94" i="3" a="1"/>
  <c r="N94" i="3" s="1"/>
  <c r="M94" i="3"/>
  <c r="L94" i="3"/>
  <c r="K94" i="3"/>
  <c r="G94" i="3"/>
  <c r="C94" i="3"/>
  <c r="D94" i="3" s="1"/>
  <c r="N93" i="3" a="1"/>
  <c r="N93" i="3" s="1"/>
  <c r="M93" i="3"/>
  <c r="L93" i="3"/>
  <c r="K93" i="3"/>
  <c r="G93" i="3"/>
  <c r="C93" i="3"/>
  <c r="D93" i="3" s="1"/>
  <c r="N92" i="3" a="1"/>
  <c r="N92" i="3" s="1"/>
  <c r="M92" i="3"/>
  <c r="L92" i="3"/>
  <c r="K92" i="3"/>
  <c r="G92" i="3"/>
  <c r="C92" i="3"/>
  <c r="D92" i="3" s="1"/>
  <c r="N91" i="3" a="1"/>
  <c r="N91" i="3" s="1"/>
  <c r="M91" i="3"/>
  <c r="L91" i="3"/>
  <c r="K91" i="3"/>
  <c r="G91" i="3"/>
  <c r="C91" i="3"/>
  <c r="D91" i="3" s="1"/>
  <c r="N90" i="3" a="1"/>
  <c r="N90" i="3" s="1"/>
  <c r="M90" i="3"/>
  <c r="L90" i="3"/>
  <c r="K90" i="3"/>
  <c r="G90" i="3"/>
  <c r="C90" i="3"/>
  <c r="D90" i="3" s="1"/>
  <c r="N89" i="3" a="1"/>
  <c r="N89" i="3" s="1"/>
  <c r="M89" i="3"/>
  <c r="L89" i="3"/>
  <c r="K89" i="3"/>
  <c r="G89" i="3"/>
  <c r="C89" i="3"/>
  <c r="D89" i="3" s="1"/>
  <c r="N88" i="3" a="1"/>
  <c r="N88" i="3" s="1"/>
  <c r="M88" i="3"/>
  <c r="L88" i="3"/>
  <c r="K88" i="3"/>
  <c r="G88" i="3"/>
  <c r="C88" i="3"/>
  <c r="D88" i="3" s="1"/>
  <c r="N87" i="3" a="1"/>
  <c r="N87" i="3" s="1"/>
  <c r="M87" i="3"/>
  <c r="L87" i="3"/>
  <c r="K87" i="3"/>
  <c r="G87" i="3"/>
  <c r="C87" i="3"/>
  <c r="D87" i="3" s="1"/>
  <c r="N86" i="3" a="1"/>
  <c r="N86" i="3" s="1"/>
  <c r="M86" i="3"/>
  <c r="L86" i="3"/>
  <c r="K86" i="3"/>
  <c r="G86" i="3"/>
  <c r="C86" i="3"/>
  <c r="D86" i="3" s="1"/>
  <c r="N85" i="3" a="1"/>
  <c r="N85" i="3" s="1"/>
  <c r="M85" i="3"/>
  <c r="L85" i="3"/>
  <c r="K85" i="3"/>
  <c r="G85" i="3"/>
  <c r="C85" i="3"/>
  <c r="D85" i="3" s="1"/>
  <c r="N84" i="3" a="1"/>
  <c r="N84" i="3" s="1"/>
  <c r="M84" i="3"/>
  <c r="L84" i="3"/>
  <c r="K84" i="3"/>
  <c r="G84" i="3"/>
  <c r="C84" i="3"/>
  <c r="D84" i="3" s="1"/>
  <c r="N83" i="3" a="1"/>
  <c r="N83" i="3" s="1"/>
  <c r="M83" i="3"/>
  <c r="L83" i="3"/>
  <c r="K83" i="3"/>
  <c r="G83" i="3"/>
  <c r="C83" i="3"/>
  <c r="D83" i="3" s="1"/>
  <c r="N82" i="3" a="1"/>
  <c r="N82" i="3" s="1"/>
  <c r="M82" i="3"/>
  <c r="L82" i="3"/>
  <c r="K82" i="3"/>
  <c r="G82" i="3"/>
  <c r="C82" i="3"/>
  <c r="D82" i="3" s="1"/>
  <c r="N81" i="3" a="1"/>
  <c r="N81" i="3" s="1"/>
  <c r="M81" i="3"/>
  <c r="L81" i="3"/>
  <c r="K81" i="3"/>
  <c r="G81" i="3"/>
  <c r="C81" i="3"/>
  <c r="D81" i="3" s="1"/>
  <c r="N80" i="3" a="1"/>
  <c r="N80" i="3" s="1"/>
  <c r="M80" i="3"/>
  <c r="L80" i="3"/>
  <c r="K80" i="3"/>
  <c r="G80" i="3"/>
  <c r="C80" i="3"/>
  <c r="D80" i="3" s="1"/>
  <c r="N79" i="3" a="1"/>
  <c r="N79" i="3" s="1"/>
  <c r="M79" i="3"/>
  <c r="L79" i="3"/>
  <c r="K79" i="3"/>
  <c r="G79" i="3"/>
  <c r="C79" i="3"/>
  <c r="D79" i="3" s="1"/>
  <c r="N78" i="3" a="1"/>
  <c r="N78" i="3" s="1"/>
  <c r="M78" i="3"/>
  <c r="L78" i="3"/>
  <c r="K78" i="3"/>
  <c r="G78" i="3"/>
  <c r="C78" i="3"/>
  <c r="D78" i="3" s="1"/>
  <c r="N77" i="3" a="1"/>
  <c r="N77" i="3" s="1"/>
  <c r="M77" i="3"/>
  <c r="L77" i="3"/>
  <c r="K77" i="3"/>
  <c r="G77" i="3"/>
  <c r="C77" i="3"/>
  <c r="D77" i="3" s="1"/>
  <c r="N76" i="3" a="1"/>
  <c r="N76" i="3" s="1"/>
  <c r="M76" i="3"/>
  <c r="L76" i="3"/>
  <c r="K76" i="3"/>
  <c r="G76" i="3"/>
  <c r="C76" i="3"/>
  <c r="D76" i="3" s="1"/>
  <c r="N75" i="3" a="1"/>
  <c r="N75" i="3" s="1"/>
  <c r="M75" i="3"/>
  <c r="L75" i="3"/>
  <c r="K75" i="3"/>
  <c r="G75" i="3"/>
  <c r="C75" i="3"/>
  <c r="D75" i="3" s="1"/>
  <c r="N74" i="3" a="1"/>
  <c r="N74" i="3" s="1"/>
  <c r="M74" i="3"/>
  <c r="L74" i="3"/>
  <c r="K74" i="3"/>
  <c r="G74" i="3"/>
  <c r="C74" i="3"/>
  <c r="D74" i="3" s="1"/>
  <c r="N73" i="3" a="1"/>
  <c r="N73" i="3" s="1"/>
  <c r="M73" i="3"/>
  <c r="L73" i="3"/>
  <c r="K73" i="3"/>
  <c r="G73" i="3"/>
  <c r="C73" i="3"/>
  <c r="D73" i="3" s="1"/>
  <c r="N72" i="3" a="1"/>
  <c r="N72" i="3" s="1"/>
  <c r="M72" i="3"/>
  <c r="L72" i="3"/>
  <c r="K72" i="3"/>
  <c r="G72" i="3"/>
  <c r="C72" i="3"/>
  <c r="D72" i="3" s="1"/>
  <c r="N71" i="3" a="1"/>
  <c r="N71" i="3" s="1"/>
  <c r="M71" i="3"/>
  <c r="L71" i="3"/>
  <c r="K71" i="3"/>
  <c r="G71" i="3"/>
  <c r="C71" i="3"/>
  <c r="D71" i="3" s="1"/>
  <c r="N70" i="3" a="1"/>
  <c r="N70" i="3" s="1"/>
  <c r="M70" i="3"/>
  <c r="L70" i="3"/>
  <c r="K70" i="3"/>
  <c r="G70" i="3"/>
  <c r="C70" i="3"/>
  <c r="D70" i="3" s="1"/>
  <c r="N69" i="3" a="1"/>
  <c r="N69" i="3" s="1"/>
  <c r="M69" i="3"/>
  <c r="L69" i="3"/>
  <c r="K69" i="3"/>
  <c r="G69" i="3"/>
  <c r="C69" i="3"/>
  <c r="D69" i="3" s="1"/>
  <c r="N68" i="3" a="1"/>
  <c r="N68" i="3" s="1"/>
  <c r="M68" i="3"/>
  <c r="L68" i="3"/>
  <c r="K68" i="3"/>
  <c r="G68" i="3"/>
  <c r="C68" i="3"/>
  <c r="D68" i="3" s="1"/>
  <c r="N67" i="3" a="1"/>
  <c r="N67" i="3" s="1"/>
  <c r="M67" i="3"/>
  <c r="L67" i="3"/>
  <c r="K67" i="3"/>
  <c r="G67" i="3"/>
  <c r="C67" i="3"/>
  <c r="D67" i="3" s="1"/>
  <c r="N66" i="3" a="1"/>
  <c r="N66" i="3" s="1"/>
  <c r="M66" i="3"/>
  <c r="L66" i="3"/>
  <c r="K66" i="3"/>
  <c r="G66" i="3"/>
  <c r="C66" i="3"/>
  <c r="D66" i="3" s="1"/>
  <c r="N65" i="3" a="1"/>
  <c r="N65" i="3" s="1"/>
  <c r="M65" i="3"/>
  <c r="L65" i="3"/>
  <c r="K65" i="3"/>
  <c r="G65" i="3"/>
  <c r="C65" i="3"/>
  <c r="D65" i="3" s="1"/>
  <c r="N64" i="3" a="1"/>
  <c r="N64" i="3" s="1"/>
  <c r="M64" i="3"/>
  <c r="L64" i="3"/>
  <c r="K64" i="3"/>
  <c r="G64" i="3"/>
  <c r="C64" i="3"/>
  <c r="D64" i="3" s="1"/>
  <c r="N63" i="3" a="1"/>
  <c r="N63" i="3" s="1"/>
  <c r="M63" i="3"/>
  <c r="L63" i="3"/>
  <c r="K63" i="3"/>
  <c r="G63" i="3"/>
  <c r="C63" i="3"/>
  <c r="D63" i="3" s="1"/>
  <c r="N62" i="3" a="1"/>
  <c r="N62" i="3" s="1"/>
  <c r="M62" i="3"/>
  <c r="L62" i="3"/>
  <c r="K62" i="3"/>
  <c r="G62" i="3"/>
  <c r="C62" i="3"/>
  <c r="D62" i="3" s="1"/>
  <c r="N61" i="3" a="1"/>
  <c r="N61" i="3" s="1"/>
  <c r="M61" i="3"/>
  <c r="L61" i="3"/>
  <c r="K61" i="3"/>
  <c r="G61" i="3"/>
  <c r="C61" i="3"/>
  <c r="D61" i="3" s="1"/>
  <c r="N60" i="3" a="1"/>
  <c r="N60" i="3" s="1"/>
  <c r="M60" i="3"/>
  <c r="L60" i="3"/>
  <c r="K60" i="3"/>
  <c r="G60" i="3"/>
  <c r="C60" i="3"/>
  <c r="D60" i="3" s="1"/>
  <c r="N59" i="3" a="1"/>
  <c r="N59" i="3" s="1"/>
  <c r="M59" i="3"/>
  <c r="L59" i="3"/>
  <c r="K59" i="3"/>
  <c r="G59" i="3"/>
  <c r="C59" i="3"/>
  <c r="D59" i="3" s="1"/>
  <c r="N58" i="3" a="1"/>
  <c r="N58" i="3" s="1"/>
  <c r="M58" i="3"/>
  <c r="L58" i="3"/>
  <c r="K58" i="3"/>
  <c r="G58" i="3"/>
  <c r="C58" i="3"/>
  <c r="D58" i="3" s="1"/>
  <c r="N57" i="3" a="1"/>
  <c r="N57" i="3" s="1"/>
  <c r="M57" i="3"/>
  <c r="L57" i="3"/>
  <c r="K57" i="3"/>
  <c r="G57" i="3"/>
  <c r="C57" i="3"/>
  <c r="D57" i="3" s="1"/>
  <c r="N56" i="3" a="1"/>
  <c r="N56" i="3" s="1"/>
  <c r="M56" i="3"/>
  <c r="L56" i="3"/>
  <c r="K56" i="3"/>
  <c r="G56" i="3"/>
  <c r="C56" i="3"/>
  <c r="D56" i="3" s="1"/>
  <c r="N55" i="3" a="1"/>
  <c r="N55" i="3" s="1"/>
  <c r="M55" i="3"/>
  <c r="L55" i="3"/>
  <c r="K55" i="3"/>
  <c r="G55" i="3"/>
  <c r="C55" i="3"/>
  <c r="D55" i="3" s="1"/>
  <c r="N54" i="3" a="1"/>
  <c r="N54" i="3" s="1"/>
  <c r="M54" i="3"/>
  <c r="L54" i="3"/>
  <c r="K54" i="3"/>
  <c r="G54" i="3"/>
  <c r="C54" i="3"/>
  <c r="D54" i="3" s="1"/>
  <c r="N53" i="3" a="1"/>
  <c r="N53" i="3" s="1"/>
  <c r="M53" i="3"/>
  <c r="L53" i="3"/>
  <c r="K53" i="3"/>
  <c r="G53" i="3"/>
  <c r="C53" i="3"/>
  <c r="D53" i="3" s="1"/>
  <c r="N52" i="3" a="1"/>
  <c r="N52" i="3" s="1"/>
  <c r="M52" i="3"/>
  <c r="L52" i="3"/>
  <c r="K52" i="3"/>
  <c r="G52" i="3"/>
  <c r="C52" i="3"/>
  <c r="D52" i="3" s="1"/>
  <c r="N51" i="3" a="1"/>
  <c r="N51" i="3" s="1"/>
  <c r="M51" i="3"/>
  <c r="L51" i="3"/>
  <c r="K51" i="3"/>
  <c r="G51" i="3"/>
  <c r="C51" i="3"/>
  <c r="D51" i="3" s="1"/>
  <c r="N50" i="3" a="1"/>
  <c r="N50" i="3" s="1"/>
  <c r="M50" i="3"/>
  <c r="L50" i="3"/>
  <c r="K50" i="3"/>
  <c r="G50" i="3"/>
  <c r="C50" i="3"/>
  <c r="D50" i="3" s="1"/>
  <c r="N49" i="3" a="1"/>
  <c r="N49" i="3" s="1"/>
  <c r="M49" i="3"/>
  <c r="L49" i="3"/>
  <c r="K49" i="3"/>
  <c r="G49" i="3"/>
  <c r="C49" i="3"/>
  <c r="D49" i="3" s="1"/>
  <c r="N48" i="3" a="1"/>
  <c r="N48" i="3" s="1"/>
  <c r="M48" i="3"/>
  <c r="L48" i="3"/>
  <c r="K48" i="3"/>
  <c r="G48" i="3"/>
  <c r="C48" i="3"/>
  <c r="D48" i="3" s="1"/>
  <c r="N47" i="3" a="1"/>
  <c r="N47" i="3" s="1"/>
  <c r="M47" i="3"/>
  <c r="L47" i="3"/>
  <c r="K47" i="3"/>
  <c r="G47" i="3"/>
  <c r="C47" i="3"/>
  <c r="D47" i="3" s="1"/>
  <c r="N46" i="3" a="1"/>
  <c r="N46" i="3" s="1"/>
  <c r="M46" i="3"/>
  <c r="L46" i="3"/>
  <c r="K46" i="3"/>
  <c r="G46" i="3"/>
  <c r="C46" i="3"/>
  <c r="D46" i="3" s="1"/>
  <c r="N45" i="3" a="1"/>
  <c r="N45" i="3" s="1"/>
  <c r="M45" i="3"/>
  <c r="L45" i="3"/>
  <c r="K45" i="3"/>
  <c r="G45" i="3"/>
  <c r="C45" i="3"/>
  <c r="D45" i="3" s="1"/>
  <c r="N44" i="3" a="1"/>
  <c r="N44" i="3" s="1"/>
  <c r="M44" i="3"/>
  <c r="L44" i="3"/>
  <c r="K44" i="3"/>
  <c r="G44" i="3"/>
  <c r="C44" i="3"/>
  <c r="D44" i="3" s="1"/>
  <c r="N43" i="3" a="1"/>
  <c r="N43" i="3" s="1"/>
  <c r="M43" i="3"/>
  <c r="L43" i="3"/>
  <c r="K43" i="3"/>
  <c r="G43" i="3"/>
  <c r="C43" i="3"/>
  <c r="D43" i="3" s="1"/>
  <c r="N42" i="3" a="1"/>
  <c r="N42" i="3" s="1"/>
  <c r="M42" i="3"/>
  <c r="L42" i="3"/>
  <c r="K42" i="3"/>
  <c r="G42" i="3"/>
  <c r="C42" i="3"/>
  <c r="D42" i="3" s="1"/>
  <c r="N41" i="3" a="1"/>
  <c r="N41" i="3" s="1"/>
  <c r="M41" i="3"/>
  <c r="L41" i="3"/>
  <c r="K41" i="3"/>
  <c r="G41" i="3"/>
  <c r="C41" i="3"/>
  <c r="D41" i="3" s="1"/>
  <c r="N40" i="3" a="1"/>
  <c r="N40" i="3" s="1"/>
  <c r="M40" i="3"/>
  <c r="L40" i="3"/>
  <c r="K40" i="3"/>
  <c r="G40" i="3"/>
  <c r="C40" i="3"/>
  <c r="D40" i="3" s="1"/>
  <c r="N39" i="3" a="1"/>
  <c r="N39" i="3" s="1"/>
  <c r="M39" i="3"/>
  <c r="L39" i="3"/>
  <c r="K39" i="3"/>
  <c r="G39" i="3"/>
  <c r="C39" i="3"/>
  <c r="D39" i="3" s="1"/>
  <c r="N38" i="3" a="1"/>
  <c r="N38" i="3" s="1"/>
  <c r="M38" i="3"/>
  <c r="L38" i="3"/>
  <c r="K38" i="3"/>
  <c r="G38" i="3"/>
  <c r="C38" i="3"/>
  <c r="D38" i="3" s="1"/>
  <c r="N37" i="3" a="1"/>
  <c r="N37" i="3" s="1"/>
  <c r="M37" i="3"/>
  <c r="L37" i="3"/>
  <c r="K37" i="3"/>
  <c r="G37" i="3"/>
  <c r="C37" i="3"/>
  <c r="D37" i="3" s="1"/>
  <c r="N36" i="3" a="1"/>
  <c r="N36" i="3" s="1"/>
  <c r="M36" i="3"/>
  <c r="L36" i="3"/>
  <c r="K36" i="3"/>
  <c r="G36" i="3"/>
  <c r="C36" i="3"/>
  <c r="D36" i="3" s="1"/>
  <c r="N35" i="3" a="1"/>
  <c r="N35" i="3" s="1"/>
  <c r="M35" i="3"/>
  <c r="L35" i="3"/>
  <c r="K35" i="3"/>
  <c r="G35" i="3"/>
  <c r="C35" i="3"/>
  <c r="D35" i="3" s="1"/>
  <c r="N34" i="3" a="1"/>
  <c r="N34" i="3" s="1"/>
  <c r="M34" i="3"/>
  <c r="L34" i="3"/>
  <c r="K34" i="3"/>
  <c r="G34" i="3"/>
  <c r="C34" i="3"/>
  <c r="D34" i="3" s="1"/>
  <c r="N33" i="3" a="1"/>
  <c r="N33" i="3" s="1"/>
  <c r="M33" i="3"/>
  <c r="L33" i="3"/>
  <c r="K33" i="3"/>
  <c r="G33" i="3"/>
  <c r="C33" i="3"/>
  <c r="D33" i="3" s="1"/>
  <c r="N32" i="3" a="1"/>
  <c r="N32" i="3" s="1"/>
  <c r="M32" i="3"/>
  <c r="L32" i="3"/>
  <c r="K32" i="3"/>
  <c r="G32" i="3"/>
  <c r="D32" i="3"/>
  <c r="C32" i="3"/>
  <c r="N31" i="3" a="1"/>
  <c r="N31" i="3" s="1"/>
  <c r="M31" i="3"/>
  <c r="L31" i="3"/>
  <c r="K31" i="3"/>
  <c r="G31" i="3"/>
  <c r="C31" i="3"/>
  <c r="D31" i="3" s="1"/>
  <c r="N30" i="3" a="1"/>
  <c r="N30" i="3" s="1"/>
  <c r="M30" i="3"/>
  <c r="L30" i="3"/>
  <c r="K30" i="3"/>
  <c r="G30" i="3"/>
  <c r="C30" i="3"/>
  <c r="D30" i="3" s="1"/>
  <c r="N29" i="3" a="1"/>
  <c r="N29" i="3" s="1"/>
  <c r="M29" i="3"/>
  <c r="L29" i="3"/>
  <c r="K29" i="3"/>
  <c r="G29" i="3"/>
  <c r="C29" i="3"/>
  <c r="D29" i="3" s="1"/>
  <c r="N28" i="3" a="1"/>
  <c r="N28" i="3" s="1"/>
  <c r="M28" i="3"/>
  <c r="L28" i="3"/>
  <c r="K28" i="3"/>
  <c r="G28" i="3"/>
  <c r="C28" i="3"/>
  <c r="D28" i="3" s="1"/>
  <c r="N27" i="3" a="1"/>
  <c r="N27" i="3" s="1"/>
  <c r="M27" i="3"/>
  <c r="L27" i="3"/>
  <c r="K27" i="3"/>
  <c r="G27" i="3"/>
  <c r="C27" i="3"/>
  <c r="D27" i="3" s="1"/>
  <c r="N26" i="3" a="1"/>
  <c r="N26" i="3" s="1"/>
  <c r="M26" i="3"/>
  <c r="L26" i="3"/>
  <c r="K26" i="3"/>
  <c r="G26" i="3"/>
  <c r="C26" i="3"/>
  <c r="D26" i="3" s="1"/>
  <c r="N25" i="3" a="1"/>
  <c r="N25" i="3" s="1"/>
  <c r="M25" i="3"/>
  <c r="L25" i="3"/>
  <c r="K25" i="3"/>
  <c r="G25" i="3"/>
  <c r="C25" i="3"/>
  <c r="D25" i="3" s="1"/>
  <c r="N24" i="3" a="1"/>
  <c r="N24" i="3" s="1"/>
  <c r="M24" i="3"/>
  <c r="L24" i="3"/>
  <c r="K24" i="3"/>
  <c r="G24" i="3"/>
  <c r="C24" i="3"/>
  <c r="D24" i="3" s="1"/>
  <c r="N23" i="3" a="1"/>
  <c r="N23" i="3" s="1"/>
  <c r="M23" i="3"/>
  <c r="L23" i="3"/>
  <c r="K23" i="3"/>
  <c r="G23" i="3"/>
  <c r="C23" i="3"/>
  <c r="D23" i="3" s="1"/>
  <c r="N22" i="3" a="1"/>
  <c r="N22" i="3" s="1"/>
  <c r="M22" i="3"/>
  <c r="L22" i="3"/>
  <c r="K22" i="3"/>
  <c r="G22" i="3"/>
  <c r="C22" i="3"/>
  <c r="D22" i="3" s="1"/>
  <c r="N21" i="3" a="1"/>
  <c r="N21" i="3" s="1"/>
  <c r="M21" i="3"/>
  <c r="L21" i="3"/>
  <c r="K21" i="3"/>
  <c r="G21" i="3"/>
  <c r="C21" i="3"/>
  <c r="D21" i="3" s="1"/>
  <c r="N20" i="3" a="1"/>
  <c r="N20" i="3" s="1"/>
  <c r="M20" i="3"/>
  <c r="L20" i="3"/>
  <c r="K20" i="3"/>
  <c r="G20" i="3"/>
  <c r="C20" i="3"/>
  <c r="D20" i="3" s="1"/>
  <c r="N19" i="3" a="1"/>
  <c r="N19" i="3" s="1"/>
  <c r="M19" i="3"/>
  <c r="L19" i="3"/>
  <c r="K19" i="3"/>
  <c r="G19" i="3"/>
  <c r="C19" i="3"/>
  <c r="D19" i="3" s="1"/>
  <c r="N18" i="3" a="1"/>
  <c r="N18" i="3" s="1"/>
  <c r="M18" i="3"/>
  <c r="L18" i="3"/>
  <c r="K18" i="3"/>
  <c r="G18" i="3"/>
  <c r="C18" i="3"/>
  <c r="D18" i="3" s="1"/>
  <c r="N17" i="3" a="1"/>
  <c r="N17" i="3" s="1"/>
  <c r="M17" i="3"/>
  <c r="L17" i="3"/>
  <c r="K17" i="3"/>
  <c r="G17" i="3"/>
  <c r="C17" i="3"/>
  <c r="D17" i="3" s="1"/>
  <c r="N16" i="3" a="1"/>
  <c r="N16" i="3" s="1"/>
  <c r="M16" i="3"/>
  <c r="L16" i="3"/>
  <c r="K16" i="3"/>
  <c r="G16" i="3"/>
  <c r="C16" i="3"/>
  <c r="D16" i="3" s="1"/>
  <c r="N15" i="3" a="1"/>
  <c r="N15" i="3" s="1"/>
  <c r="M15" i="3"/>
  <c r="L15" i="3"/>
  <c r="K15" i="3"/>
  <c r="G15" i="3"/>
  <c r="C15" i="3"/>
  <c r="D15" i="3" s="1"/>
  <c r="N14" i="3" a="1"/>
  <c r="N14" i="3" s="1"/>
  <c r="M14" i="3"/>
  <c r="L14" i="3"/>
  <c r="K14" i="3"/>
  <c r="G14" i="3"/>
  <c r="C14" i="3"/>
  <c r="D14" i="3" s="1"/>
  <c r="N13" i="3" a="1"/>
  <c r="N13" i="3" s="1"/>
  <c r="M13" i="3"/>
  <c r="L13" i="3"/>
  <c r="K13" i="3"/>
  <c r="G13" i="3"/>
  <c r="C13" i="3"/>
  <c r="D13" i="3" s="1"/>
  <c r="N12" i="3" a="1"/>
  <c r="N12" i="3" s="1"/>
  <c r="M12" i="3"/>
  <c r="L12" i="3"/>
  <c r="K12" i="3"/>
  <c r="G12" i="3"/>
  <c r="C12" i="3"/>
  <c r="D12" i="3" s="1"/>
  <c r="N11" i="3" a="1"/>
  <c r="N11" i="3" s="1"/>
  <c r="M11" i="3"/>
  <c r="L11" i="3"/>
  <c r="K11" i="3"/>
  <c r="G11" i="3"/>
  <c r="C11" i="3"/>
  <c r="D11" i="3" s="1"/>
  <c r="N10" i="3" a="1"/>
  <c r="N10" i="3" s="1"/>
  <c r="M10" i="3"/>
  <c r="L10" i="3"/>
  <c r="K10" i="3"/>
  <c r="G10" i="3"/>
  <c r="C10" i="3"/>
  <c r="D10" i="3" s="1"/>
  <c r="N9" i="3" a="1"/>
  <c r="N9" i="3" s="1"/>
  <c r="M9" i="3"/>
  <c r="L9" i="3"/>
  <c r="K9" i="3"/>
  <c r="G9" i="3"/>
  <c r="C9" i="3"/>
  <c r="D9" i="3" s="1"/>
  <c r="N8" i="3" a="1"/>
  <c r="N8" i="3" s="1"/>
  <c r="M8" i="3"/>
  <c r="L8" i="3"/>
  <c r="K8" i="3"/>
  <c r="G8" i="3"/>
  <c r="C8" i="3"/>
  <c r="D8" i="3" s="1"/>
  <c r="N7" i="3" a="1"/>
  <c r="N7" i="3" s="1"/>
  <c r="M7" i="3"/>
  <c r="L7" i="3"/>
  <c r="K7" i="3"/>
  <c r="G7" i="3"/>
  <c r="C7" i="3"/>
  <c r="D7" i="3" s="1"/>
  <c r="N6" i="3" a="1"/>
  <c r="N6" i="3" s="1"/>
  <c r="M6" i="3"/>
  <c r="L6" i="3"/>
  <c r="K6" i="3"/>
  <c r="G6" i="3"/>
  <c r="C6" i="3"/>
  <c r="D6" i="3" s="1"/>
  <c r="N5" i="3" a="1"/>
  <c r="N5" i="3" s="1"/>
  <c r="M5" i="3"/>
  <c r="L5" i="3"/>
  <c r="K5" i="3"/>
  <c r="G5" i="3"/>
  <c r="C5" i="3"/>
  <c r="D5" i="3" s="1"/>
  <c r="N4" i="3" a="1"/>
  <c r="N4" i="3" s="1"/>
  <c r="M4" i="3"/>
  <c r="L4" i="3"/>
  <c r="K4" i="3"/>
  <c r="G4" i="3"/>
  <c r="C4" i="3"/>
  <c r="D4" i="3" s="1"/>
  <c r="N3" i="3" a="1"/>
  <c r="N3" i="3" s="1"/>
  <c r="M3" i="3"/>
  <c r="L3" i="3"/>
  <c r="K3" i="3"/>
  <c r="G3" i="3"/>
  <c r="C3" i="3"/>
  <c r="D3" i="3" s="1"/>
  <c r="N2" i="3" a="1"/>
  <c r="N2" i="3" s="1"/>
  <c r="M2" i="3"/>
  <c r="L2" i="3"/>
  <c r="K2" i="3"/>
  <c r="G2" i="3"/>
  <c r="C2" i="3"/>
  <c r="D2" i="3" s="1"/>
  <c r="E14" i="14" a="1"/>
  <c r="E14" i="14" s="1"/>
  <c r="G13" i="14"/>
  <c r="F13" i="14"/>
  <c r="E13" i="14"/>
  <c r="B8" i="1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<sst xmlns="http://schemas.openxmlformats.org/spreadsheetml/2006/main" count="43107" uniqueCount="9055">
  <si>
    <t>Sales_Agent</t>
  </si>
  <si>
    <t>Manager</t>
  </si>
  <si>
    <t>Regional_Office</t>
  </si>
  <si>
    <t>Anna Snelling</t>
  </si>
  <si>
    <t>Dustin Brinkmann</t>
  </si>
  <si>
    <t>Central</t>
  </si>
  <si>
    <t>Cecily Lampkin</t>
  </si>
  <si>
    <t>Versie Hillebrand</t>
  </si>
  <si>
    <t>Lajuana Vencill</t>
  </si>
  <si>
    <t>Moses Frase</t>
  </si>
  <si>
    <t>Jonathan Berthelot</t>
  </si>
  <si>
    <t>Melvin Marxen</t>
  </si>
  <si>
    <t>Marty Freudenburg</t>
  </si>
  <si>
    <t>Gladys Colclough</t>
  </si>
  <si>
    <t>Niesha Huffines</t>
  </si>
  <si>
    <t>Darcel Schlecht</t>
  </si>
  <si>
    <t>Mei-Mei Johns</t>
  </si>
  <si>
    <t>Violet Mclelland</t>
  </si>
  <si>
    <t>Cara Losch</t>
  </si>
  <si>
    <t>East</t>
  </si>
  <si>
    <t>Corliss Cosme</t>
  </si>
  <si>
    <t>Rosie Papadopoulos</t>
  </si>
  <si>
    <t>Garret Kinder</t>
  </si>
  <si>
    <t>Wilburn Farren</t>
  </si>
  <si>
    <t>Elizabeth Anderson</t>
  </si>
  <si>
    <t>Daniell Hammack</t>
  </si>
  <si>
    <t>Rocco Neubert</t>
  </si>
  <si>
    <t>Cassey Cress</t>
  </si>
  <si>
    <t>Donn Cantrell</t>
  </si>
  <si>
    <t>Reed Clapper</t>
  </si>
  <si>
    <t>Boris Faz</t>
  </si>
  <si>
    <t>Natalya Ivanova</t>
  </si>
  <si>
    <t>Vicki Laflamme</t>
  </si>
  <si>
    <t>Celia Rouche</t>
  </si>
  <si>
    <t>West</t>
  </si>
  <si>
    <t>Rosalina Dieter</t>
  </si>
  <si>
    <t>Hayden Neloms</t>
  </si>
  <si>
    <t>Markita Hansen</t>
  </si>
  <si>
    <t>Elease Gluck</t>
  </si>
  <si>
    <t>Carol Thompson</t>
  </si>
  <si>
    <t>James Ascencio</t>
  </si>
  <si>
    <t>Summer Sewald</t>
  </si>
  <si>
    <t>Kary Hendrixson</t>
  </si>
  <si>
    <t>Kami Bicknell</t>
  </si>
  <si>
    <t>Zane Levy</t>
  </si>
  <si>
    <t>Maureen Marcano</t>
  </si>
  <si>
    <t>Carl Lin</t>
  </si>
  <si>
    <t>Opportunity_Id</t>
  </si>
  <si>
    <t>Product</t>
  </si>
  <si>
    <t>Account</t>
  </si>
  <si>
    <t>Deal_Stage</t>
  </si>
  <si>
    <t>Engage_Date</t>
  </si>
  <si>
    <t>Close_Date</t>
  </si>
  <si>
    <t>Close_Value</t>
  </si>
  <si>
    <t>1C1I7A6R</t>
  </si>
  <si>
    <t>GTX Plus Basic</t>
  </si>
  <si>
    <t>Cancity</t>
  </si>
  <si>
    <t>Won</t>
  </si>
  <si>
    <t>Z063OYW0</t>
  </si>
  <si>
    <t>Isdom</t>
  </si>
  <si>
    <t>EC4QE1BX</t>
  </si>
  <si>
    <t>MG Special</t>
  </si>
  <si>
    <t>MV1LWRNH</t>
  </si>
  <si>
    <t>GTX Basic</t>
  </si>
  <si>
    <t>Codehow</t>
  </si>
  <si>
    <t>PE84CX4O</t>
  </si>
  <si>
    <t>Hatfan</t>
  </si>
  <si>
    <t>ZNBS69V1</t>
  </si>
  <si>
    <t>Ron-tech</t>
  </si>
  <si>
    <t>9ME3374G</t>
  </si>
  <si>
    <t>J-Texon</t>
  </si>
  <si>
    <t>7GN8Q4LL</t>
  </si>
  <si>
    <t>Cheers</t>
  </si>
  <si>
    <t>OLK9LKZB</t>
  </si>
  <si>
    <t>Zumgoity</t>
  </si>
  <si>
    <t>HAXMC4IX</t>
  </si>
  <si>
    <t>MG Advanced</t>
  </si>
  <si>
    <t>Engaging</t>
  </si>
  <si>
    <t>NL3JZH1Z</t>
  </si>
  <si>
    <t>Bioholding</t>
  </si>
  <si>
    <t>KWVA7VR1</t>
  </si>
  <si>
    <t>Genco Pura Olive Oil Company</t>
  </si>
  <si>
    <t>Lost</t>
  </si>
  <si>
    <t>S8DX3XOU</t>
  </si>
  <si>
    <t>GTX Plus Pro</t>
  </si>
  <si>
    <t>Sunnamplex</t>
  </si>
  <si>
    <t>ENB2XD8G</t>
  </si>
  <si>
    <t>Sonron</t>
  </si>
  <si>
    <t>09YE9QOV</t>
  </si>
  <si>
    <t>Finjob</t>
  </si>
  <si>
    <t>3F5MZNEH</t>
  </si>
  <si>
    <t>M6WEJXC0</t>
  </si>
  <si>
    <t>Scotfind</t>
  </si>
  <si>
    <t>6PTR7VBR</t>
  </si>
  <si>
    <t>Treequote</t>
  </si>
  <si>
    <t>902REDPA</t>
  </si>
  <si>
    <t>Xx-zobam</t>
  </si>
  <si>
    <t>5J9CMGDV</t>
  </si>
  <si>
    <t>Rantouch</t>
  </si>
  <si>
    <t>JJXRR8R6</t>
  </si>
  <si>
    <t>Fasehatice</t>
  </si>
  <si>
    <t>WF4HA5NW</t>
  </si>
  <si>
    <t>C5K2JP1H</t>
  </si>
  <si>
    <t>Vehement Capital Partners</t>
  </si>
  <si>
    <t>ADRB8OMB</t>
  </si>
  <si>
    <t>Warephase</t>
  </si>
  <si>
    <t>SBCR987L</t>
  </si>
  <si>
    <t>Zoomit</t>
  </si>
  <si>
    <t>UP409DSB</t>
  </si>
  <si>
    <t>Ganjaflex</t>
  </si>
  <si>
    <t>JSD4APT2</t>
  </si>
  <si>
    <t>AO9Z2D17</t>
  </si>
  <si>
    <t>5M58DTJK</t>
  </si>
  <si>
    <t>KNY1OSAB</t>
  </si>
  <si>
    <t>Labdrill</t>
  </si>
  <si>
    <t>EAZDUUM9</t>
  </si>
  <si>
    <t>Zotware</t>
  </si>
  <si>
    <t>2STUSOFE</t>
  </si>
  <si>
    <t>dambase</t>
  </si>
  <si>
    <t>JYKM0B00</t>
  </si>
  <si>
    <t>Xx-holding</t>
  </si>
  <si>
    <t>KU28360J</t>
  </si>
  <si>
    <t>N4SD17JR</t>
  </si>
  <si>
    <t>Acme Corporation</t>
  </si>
  <si>
    <t>E67P9Y3Q</t>
  </si>
  <si>
    <t>Green-Plus</t>
  </si>
  <si>
    <t>AT3MMVIS</t>
  </si>
  <si>
    <t>The New York Inquirer</t>
  </si>
  <si>
    <t>REJ11LRY</t>
  </si>
  <si>
    <t>Mathtouch</t>
  </si>
  <si>
    <t>ERV0CAZ7</t>
  </si>
  <si>
    <t>8SOQADK7</t>
  </si>
  <si>
    <t>Gogozoom</t>
  </si>
  <si>
    <t>TCHFT25B</t>
  </si>
  <si>
    <t>Stanredtax</t>
  </si>
  <si>
    <t>CZVN09WN</t>
  </si>
  <si>
    <t>Konmatfix</t>
  </si>
  <si>
    <t>EG7OFLFR</t>
  </si>
  <si>
    <t>30UQWUKB</t>
  </si>
  <si>
    <t>OLVI7L8M</t>
  </si>
  <si>
    <t>97UN20YY</t>
  </si>
  <si>
    <t>Conecom</t>
  </si>
  <si>
    <t>JXLERZ9O</t>
  </si>
  <si>
    <t>Golddex</t>
  </si>
  <si>
    <t>6ROE69W5</t>
  </si>
  <si>
    <t>Plexzap</t>
  </si>
  <si>
    <t>0DFXFKT7</t>
  </si>
  <si>
    <t>Rundofase</t>
  </si>
  <si>
    <t>XKMZVSN4</t>
  </si>
  <si>
    <t>IU8V0BZK</t>
  </si>
  <si>
    <t>Finhigh</t>
  </si>
  <si>
    <t>XY42936P</t>
  </si>
  <si>
    <t>XRN54MBM</t>
  </si>
  <si>
    <t>2V848WZD</t>
  </si>
  <si>
    <t>ONYNTUCG</t>
  </si>
  <si>
    <t>Funholding</t>
  </si>
  <si>
    <t>HIOHX80Y</t>
  </si>
  <si>
    <t>F5U1ACDD</t>
  </si>
  <si>
    <t>LPKT07PV</t>
  </si>
  <si>
    <t>Opentech</t>
  </si>
  <si>
    <t>WPB2SLIG</t>
  </si>
  <si>
    <t>Silis</t>
  </si>
  <si>
    <t>XUSUEAV7</t>
  </si>
  <si>
    <t>GTK 500</t>
  </si>
  <si>
    <t>ZZY4516R</t>
  </si>
  <si>
    <t>3TYPII47</t>
  </si>
  <si>
    <t>Goodsilron</t>
  </si>
  <si>
    <t>7WAX8Z8O</t>
  </si>
  <si>
    <t>MYDUMR3R</t>
  </si>
  <si>
    <t>Rangreen</t>
  </si>
  <si>
    <t>0DRC1U9Q</t>
  </si>
  <si>
    <t>37JFKD4I</t>
  </si>
  <si>
    <t>25YKPHX8</t>
  </si>
  <si>
    <t>Kan-code</t>
  </si>
  <si>
    <t>BXXMA7F3</t>
  </si>
  <si>
    <t>Nam-zim</t>
  </si>
  <si>
    <t>GIUUTBXM</t>
  </si>
  <si>
    <t>Y-corporation</t>
  </si>
  <si>
    <t>MFX2LR1Q</t>
  </si>
  <si>
    <t>DUHE9FLY</t>
  </si>
  <si>
    <t>96BSG7R1</t>
  </si>
  <si>
    <t>7FQMSWIX</t>
  </si>
  <si>
    <t>Bioplex</t>
  </si>
  <si>
    <t>C20AVXN7</t>
  </si>
  <si>
    <t>GS1QVWCR</t>
  </si>
  <si>
    <t>Plusstrip</t>
  </si>
  <si>
    <t>ZWH8FXY3</t>
  </si>
  <si>
    <t>Toughzap</t>
  </si>
  <si>
    <t>2U94Y3Q9</t>
  </si>
  <si>
    <t>AAR79NOO</t>
  </si>
  <si>
    <t>B6B0PNR2</t>
  </si>
  <si>
    <t>Dalttechnology</t>
  </si>
  <si>
    <t>M7I5O9YU</t>
  </si>
  <si>
    <t>LXZA2OSZ</t>
  </si>
  <si>
    <t>Ontomedia</t>
  </si>
  <si>
    <t>N0ONCYVZ</t>
  </si>
  <si>
    <t>Kinnamplus</t>
  </si>
  <si>
    <t>GYB4W2AU</t>
  </si>
  <si>
    <t>513DPFX5</t>
  </si>
  <si>
    <t>RU023K5W</t>
  </si>
  <si>
    <t>VDIU10RV</t>
  </si>
  <si>
    <t>Lexiqvolax</t>
  </si>
  <si>
    <t>BZCBQ514</t>
  </si>
  <si>
    <t>HEE6P0QH</t>
  </si>
  <si>
    <t>Statholdings</t>
  </si>
  <si>
    <t>L8CHRJ2B</t>
  </si>
  <si>
    <t>Umbrella Corporation</t>
  </si>
  <si>
    <t>579LZ3F9</t>
  </si>
  <si>
    <t>SU8JNMP4</t>
  </si>
  <si>
    <t>Bubba Gump</t>
  </si>
  <si>
    <t>V2X2KMUR</t>
  </si>
  <si>
    <t>Faxquote</t>
  </si>
  <si>
    <t>AJIPJP75</t>
  </si>
  <si>
    <t>NYVA2G6U</t>
  </si>
  <si>
    <t>Dontechi</t>
  </si>
  <si>
    <t>FF45BXTL</t>
  </si>
  <si>
    <t>Konex</t>
  </si>
  <si>
    <t>TTA9LYBS</t>
  </si>
  <si>
    <t>PAGZQH8L</t>
  </si>
  <si>
    <t>J7YF6DS7</t>
  </si>
  <si>
    <t>Betasoloin</t>
  </si>
  <si>
    <t>S5IXY4Z9</t>
  </si>
  <si>
    <t>JQBJMETQ</t>
  </si>
  <si>
    <t>Domzoom</t>
  </si>
  <si>
    <t>0LVWSWEW</t>
  </si>
  <si>
    <t>Donquadtech</t>
  </si>
  <si>
    <t>K53BC1T9</t>
  </si>
  <si>
    <t>D40N5I9Y</t>
  </si>
  <si>
    <t>051QTX8Z</t>
  </si>
  <si>
    <t>Globex Corporation</t>
  </si>
  <si>
    <t>5D2XH04S</t>
  </si>
  <si>
    <t>Plussunin</t>
  </si>
  <si>
    <t>V9E582SK</t>
  </si>
  <si>
    <t>UK0LEZRJ</t>
  </si>
  <si>
    <t>Condax</t>
  </si>
  <si>
    <t>PFFHM7HR</t>
  </si>
  <si>
    <t>IT10CFQH</t>
  </si>
  <si>
    <t>8VKD2CCH</t>
  </si>
  <si>
    <t>Massive Dynamic</t>
  </si>
  <si>
    <t>2XQAKBXH</t>
  </si>
  <si>
    <t>Doncon</t>
  </si>
  <si>
    <t>7G7YLGJO</t>
  </si>
  <si>
    <t>GCA97W27</t>
  </si>
  <si>
    <t>K8FUZHOG</t>
  </si>
  <si>
    <t>5WJZMULK</t>
  </si>
  <si>
    <t>ZPYD4T9W</t>
  </si>
  <si>
    <t>KE9ZEDS8</t>
  </si>
  <si>
    <t>Scottech</t>
  </si>
  <si>
    <t>7KK0HQ4C</t>
  </si>
  <si>
    <t>FP7014Z0</t>
  </si>
  <si>
    <t>N4HFHDMW</t>
  </si>
  <si>
    <t>2HFLKREC</t>
  </si>
  <si>
    <t>7JVTTVCO</t>
  </si>
  <si>
    <t>Gekko &amp; Co</t>
  </si>
  <si>
    <t>3X13866U</t>
  </si>
  <si>
    <t>7LE19SYE</t>
  </si>
  <si>
    <t>Initech</t>
  </si>
  <si>
    <t>J5V2M7Y1</t>
  </si>
  <si>
    <t>41MURAI5</t>
  </si>
  <si>
    <t>QHI8WRIA</t>
  </si>
  <si>
    <t>AJXAXV4W</t>
  </si>
  <si>
    <t>VPDXX5PJ</t>
  </si>
  <si>
    <t>PZB9NUK8</t>
  </si>
  <si>
    <t>A0ANOYPF</t>
  </si>
  <si>
    <t>0P4AAPYX</t>
  </si>
  <si>
    <t>O6T5WC3W</t>
  </si>
  <si>
    <t>0NO04P6C</t>
  </si>
  <si>
    <t>22OFSXBT</t>
  </si>
  <si>
    <t>MRXZTMM6</t>
  </si>
  <si>
    <t>LGI8QEC2</t>
  </si>
  <si>
    <t>6KZ0NCFX</t>
  </si>
  <si>
    <t>3SF8O9S6</t>
  </si>
  <si>
    <t>CNM0H9FR</t>
  </si>
  <si>
    <t>XK668R7C</t>
  </si>
  <si>
    <t>TZCAQWL3</t>
  </si>
  <si>
    <t>BADC6A9H</t>
  </si>
  <si>
    <t>B8E0UUZR</t>
  </si>
  <si>
    <t>I043RXJV</t>
  </si>
  <si>
    <t>MWWB44CC</t>
  </si>
  <si>
    <t>HBTINPDG</t>
  </si>
  <si>
    <t>DZ3KHZSX</t>
  </si>
  <si>
    <t>3W1K7X5F</t>
  </si>
  <si>
    <t>45A57X68</t>
  </si>
  <si>
    <t>9SLYC4TR</t>
  </si>
  <si>
    <t>JLWKWQYC</t>
  </si>
  <si>
    <t>7QC6FOKW</t>
  </si>
  <si>
    <t>XA184CMW</t>
  </si>
  <si>
    <t>S0N7BYU3</t>
  </si>
  <si>
    <t>Singletechno</t>
  </si>
  <si>
    <t>6WOMHAJM</t>
  </si>
  <si>
    <t>G1QGATKV</t>
  </si>
  <si>
    <t>UAE5ZC7O</t>
  </si>
  <si>
    <t>6XFVQI32</t>
  </si>
  <si>
    <t>Yearin</t>
  </si>
  <si>
    <t>JUCNIG4H</t>
  </si>
  <si>
    <t>OGD4MDJ9</t>
  </si>
  <si>
    <t>4NGBUZWJ</t>
  </si>
  <si>
    <t>EFG5DGV5</t>
  </si>
  <si>
    <t>82MM4H33</t>
  </si>
  <si>
    <t>14PM641K</t>
  </si>
  <si>
    <t>DSBGHOPN</t>
  </si>
  <si>
    <t>1YSOZLHF</t>
  </si>
  <si>
    <t>E8RP9FRW</t>
  </si>
  <si>
    <t>787IRG9Q</t>
  </si>
  <si>
    <t>0TUS4NAC</t>
  </si>
  <si>
    <t>FAJTQMUM</t>
  </si>
  <si>
    <t>TWF0J0DF</t>
  </si>
  <si>
    <t>ICMXZOVL</t>
  </si>
  <si>
    <t>UQ14O415</t>
  </si>
  <si>
    <t>IBEUTCSW</t>
  </si>
  <si>
    <t>O3KC8QI8</t>
  </si>
  <si>
    <t>BOJSLNDG</t>
  </si>
  <si>
    <t>WALNFJ70</t>
  </si>
  <si>
    <t>DASMR0EK</t>
  </si>
  <si>
    <t>A76M0OOH</t>
  </si>
  <si>
    <t>Zathunicon</t>
  </si>
  <si>
    <t>E1VKE2PH</t>
  </si>
  <si>
    <t>SKY95DVG</t>
  </si>
  <si>
    <t>Betatech</t>
  </si>
  <si>
    <t>V5OK4V5I</t>
  </si>
  <si>
    <t>GJ4L5HHN</t>
  </si>
  <si>
    <t>9R8JWY3J</t>
  </si>
  <si>
    <t>0EOFVU05</t>
  </si>
  <si>
    <t>HNHOPL7M</t>
  </si>
  <si>
    <t>Y0NYI17R</t>
  </si>
  <si>
    <t>R4F4RGAL</t>
  </si>
  <si>
    <t>MNVMY83P</t>
  </si>
  <si>
    <t>0ZHLQFGU</t>
  </si>
  <si>
    <t>Blackzim</t>
  </si>
  <si>
    <t>40DPY158</t>
  </si>
  <si>
    <t>Hottechi</t>
  </si>
  <si>
    <t>DP9E525R</t>
  </si>
  <si>
    <t>DBDUMQQK</t>
  </si>
  <si>
    <t>Inity</t>
  </si>
  <si>
    <t>CNBN12RL</t>
  </si>
  <si>
    <t>OXL0YWEE</t>
  </si>
  <si>
    <t>ZOBJHMAF</t>
  </si>
  <si>
    <t>KD6MB4AP</t>
  </si>
  <si>
    <t>5CSSZJF4</t>
  </si>
  <si>
    <t>0XG8TOJF</t>
  </si>
  <si>
    <t>IIS0O91J</t>
  </si>
  <si>
    <t>2LP5SUR5</t>
  </si>
  <si>
    <t>PYZZ3IS6</t>
  </si>
  <si>
    <t>5I4K5TQE</t>
  </si>
  <si>
    <t>Sumace</t>
  </si>
  <si>
    <t>RV3LPOYP</t>
  </si>
  <si>
    <t>A194RP0I</t>
  </si>
  <si>
    <t>1HVNTEPV</t>
  </si>
  <si>
    <t>LC85AQ1I</t>
  </si>
  <si>
    <t>TBV972NP</t>
  </si>
  <si>
    <t>EJMX0EIJ</t>
  </si>
  <si>
    <t>VR9NYBOV</t>
  </si>
  <si>
    <t>3U25FK08</t>
  </si>
  <si>
    <t>KV2OFRJT</t>
  </si>
  <si>
    <t>CRLK4Z1P</t>
  </si>
  <si>
    <t>OGENAT0L</t>
  </si>
  <si>
    <t>F57JWIDF</t>
  </si>
  <si>
    <t>ERFRHR3Z</t>
  </si>
  <si>
    <t>J53D8EOL</t>
  </si>
  <si>
    <t>LF8JZ3Q5</t>
  </si>
  <si>
    <t>MRGBSMQ5</t>
  </si>
  <si>
    <t>CBAV8ZJL</t>
  </si>
  <si>
    <t>J32XDDAW</t>
  </si>
  <si>
    <t>NN4DWBVN</t>
  </si>
  <si>
    <t>6JXHEZYK</t>
  </si>
  <si>
    <t>WDHNR2EI</t>
  </si>
  <si>
    <t>4K750D6F</t>
  </si>
  <si>
    <t>94GI0ZJ7</t>
  </si>
  <si>
    <t>TODG6DEK</t>
  </si>
  <si>
    <t>G0ECB8FS</t>
  </si>
  <si>
    <t>1ZDDZD8B</t>
  </si>
  <si>
    <t>96MZYUY0</t>
  </si>
  <si>
    <t>EZVKSQ9C</t>
  </si>
  <si>
    <t>RJYG004O</t>
  </si>
  <si>
    <t>JZOKHHWN</t>
  </si>
  <si>
    <t>EH6I67I0</t>
  </si>
  <si>
    <t>JUUXF02Z</t>
  </si>
  <si>
    <t>OT87JDWO</t>
  </si>
  <si>
    <t>YHKT6YJ7</t>
  </si>
  <si>
    <t>H78I3TAY</t>
  </si>
  <si>
    <t>1ROC43JK</t>
  </si>
  <si>
    <t>LPZLQL48</t>
  </si>
  <si>
    <t>PYOFK7ZD</t>
  </si>
  <si>
    <t>DWUXMAGZ</t>
  </si>
  <si>
    <t>3KR50X38</t>
  </si>
  <si>
    <t>Q3WLHRE9</t>
  </si>
  <si>
    <t>IX7UEOAP</t>
  </si>
  <si>
    <t>NQU62K1H</t>
  </si>
  <si>
    <t>Zencorporation</t>
  </si>
  <si>
    <t>NAQKOU0T</t>
  </si>
  <si>
    <t>I3V3GUAI</t>
  </si>
  <si>
    <t>PN4VJDXY</t>
  </si>
  <si>
    <t>K9D4DQ3R</t>
  </si>
  <si>
    <t>9X6V79KE</t>
  </si>
  <si>
    <t>6SN2RQJX</t>
  </si>
  <si>
    <t>W1KLFNE4</t>
  </si>
  <si>
    <t>NKPH3EFG</t>
  </si>
  <si>
    <t>GD2OCW12</t>
  </si>
  <si>
    <t>6XO4RYXK</t>
  </si>
  <si>
    <t>18Y7GRPW</t>
  </si>
  <si>
    <t>127ZPLXQ</t>
  </si>
  <si>
    <t>U07C2HEG</t>
  </si>
  <si>
    <t>RNTOJ78L</t>
  </si>
  <si>
    <t>N07K7DR7</t>
  </si>
  <si>
    <t>NLB4D5BQ</t>
  </si>
  <si>
    <t>FCFDJIEZ</t>
  </si>
  <si>
    <t>YZGDW4G1</t>
  </si>
  <si>
    <t>G8AO5FA2</t>
  </si>
  <si>
    <t>125VIRMX</t>
  </si>
  <si>
    <t>LXXW3TRW</t>
  </si>
  <si>
    <t>8KJ3H262</t>
  </si>
  <si>
    <t>88POGNEL</t>
  </si>
  <si>
    <t>UYP3NNU6</t>
  </si>
  <si>
    <t>Groovestreet</t>
  </si>
  <si>
    <t>S1V8684Y</t>
  </si>
  <si>
    <t>MOPWEMB5</t>
  </si>
  <si>
    <t>L62MDI48</t>
  </si>
  <si>
    <t>3ECHUPQY</t>
  </si>
  <si>
    <t>3EL8D4WO</t>
  </si>
  <si>
    <t>VOAN1NXG</t>
  </si>
  <si>
    <t>ALW92XQL</t>
  </si>
  <si>
    <t>TJ6ZA1M3</t>
  </si>
  <si>
    <t>FKAFO8O9</t>
  </si>
  <si>
    <t>1XBC7M9F</t>
  </si>
  <si>
    <t>8IXBS90G</t>
  </si>
  <si>
    <t>Donware</t>
  </si>
  <si>
    <t>2X45BEOS</t>
  </si>
  <si>
    <t>EQ8X0QTL</t>
  </si>
  <si>
    <t>5QD53WHF</t>
  </si>
  <si>
    <t>K5CWSFCW</t>
  </si>
  <si>
    <t>79EABK3X</t>
  </si>
  <si>
    <t>2DKO9X1T</t>
  </si>
  <si>
    <t>IBDEQVBN</t>
  </si>
  <si>
    <t>QZ3VV4C1</t>
  </si>
  <si>
    <t>62AK8UWX</t>
  </si>
  <si>
    <t>5QM4ORNT</t>
  </si>
  <si>
    <t>4H2QMS78</t>
  </si>
  <si>
    <t>S91N9YBL</t>
  </si>
  <si>
    <t>44H0FJMH</t>
  </si>
  <si>
    <t>N5AZLQZR</t>
  </si>
  <si>
    <t>4T295XQL</t>
  </si>
  <si>
    <t>YFS5KLJJ</t>
  </si>
  <si>
    <t>S8GLKDB9</t>
  </si>
  <si>
    <t>SQLYCFGV</t>
  </si>
  <si>
    <t>EUG019AS</t>
  </si>
  <si>
    <t>IE7VQ5BA</t>
  </si>
  <si>
    <t>01QKN578</t>
  </si>
  <si>
    <t>M0JKP0HT</t>
  </si>
  <si>
    <t>ZC3KKSUK</t>
  </si>
  <si>
    <t>3X8VLQ5G</t>
  </si>
  <si>
    <t>EZLXL6GL</t>
  </si>
  <si>
    <t>R8PEL8V8</t>
  </si>
  <si>
    <t>L1R32S8H</t>
  </si>
  <si>
    <t>J7N8J8NM</t>
  </si>
  <si>
    <t>TO7PGVP1</t>
  </si>
  <si>
    <t>A051G1B4</t>
  </si>
  <si>
    <t>NMDMM5YJ</t>
  </si>
  <si>
    <t>LWPJEV3U</t>
  </si>
  <si>
    <t>I93ZFHEM</t>
  </si>
  <si>
    <t>B2VJCVBB</t>
  </si>
  <si>
    <t>F90O03ZH</t>
  </si>
  <si>
    <t>PC78RLUX</t>
  </si>
  <si>
    <t>X6GL64T5</t>
  </si>
  <si>
    <t>OWM3BPGW</t>
  </si>
  <si>
    <t>RP5PS9A5</t>
  </si>
  <si>
    <t>AI76U58A</t>
  </si>
  <si>
    <t>KFPM2LJW</t>
  </si>
  <si>
    <t>F2PW7WP2</t>
  </si>
  <si>
    <t>GK8YD2XW</t>
  </si>
  <si>
    <t>U4LRR9E9</t>
  </si>
  <si>
    <t>B00UMAV4</t>
  </si>
  <si>
    <t>C8TV7R8A</t>
  </si>
  <si>
    <t>9N55D1AH</t>
  </si>
  <si>
    <t>2VCDVCIZ</t>
  </si>
  <si>
    <t>WI4PODA2</t>
  </si>
  <si>
    <t>VF1V41RI</t>
  </si>
  <si>
    <t>1B4L7TNG</t>
  </si>
  <si>
    <t>MZAN11FT</t>
  </si>
  <si>
    <t>0U3WVJO0</t>
  </si>
  <si>
    <t>0IO00FNS</t>
  </si>
  <si>
    <t>8S6TNXYB</t>
  </si>
  <si>
    <t>PMMW9JX3</t>
  </si>
  <si>
    <t>MOLGOSGE</t>
  </si>
  <si>
    <t>FA1VHZSV</t>
  </si>
  <si>
    <t>PXQEX039</t>
  </si>
  <si>
    <t>RX56S6G3</t>
  </si>
  <si>
    <t>G4F8W039</t>
  </si>
  <si>
    <t>4T31MWVO</t>
  </si>
  <si>
    <t>2HT2R2GY</t>
  </si>
  <si>
    <t>83XN082U</t>
  </si>
  <si>
    <t>J21W3WIW</t>
  </si>
  <si>
    <t>52UPJFYI</t>
  </si>
  <si>
    <t>QOL51JIB</t>
  </si>
  <si>
    <t>13GM5I6M</t>
  </si>
  <si>
    <t>93AGN8A6</t>
  </si>
  <si>
    <t>J7UNJFJL</t>
  </si>
  <si>
    <t>A4H5ESTU</t>
  </si>
  <si>
    <t>8EZ04VQB</t>
  </si>
  <si>
    <t>4501T63I</t>
  </si>
  <si>
    <t>9IA34L8S</t>
  </si>
  <si>
    <t>FPNGEJRC</t>
  </si>
  <si>
    <t>S33WRL0Y</t>
  </si>
  <si>
    <t>Q7IRUJK7</t>
  </si>
  <si>
    <t>DTZPYISJ</t>
  </si>
  <si>
    <t>Y9HWSG8Z</t>
  </si>
  <si>
    <t>5T8Q2YID</t>
  </si>
  <si>
    <t>JOQCXC9Z</t>
  </si>
  <si>
    <t>Streethex</t>
  </si>
  <si>
    <t>AP7PCLAZ</t>
  </si>
  <si>
    <t>BIE471SO</t>
  </si>
  <si>
    <t>UA8AWDG4</t>
  </si>
  <si>
    <t>BTT6YAVZ</t>
  </si>
  <si>
    <t>FZDRB789</t>
  </si>
  <si>
    <t>PC1NUL8Q</t>
  </si>
  <si>
    <t>O7UUAK3Y</t>
  </si>
  <si>
    <t>TLOHEQ18</t>
  </si>
  <si>
    <t>F1X5ZJ7V</t>
  </si>
  <si>
    <t>IF7MJ88P</t>
  </si>
  <si>
    <t>06B7XWPC</t>
  </si>
  <si>
    <t>12MQ3WM8</t>
  </si>
  <si>
    <t>91M6FY8S</t>
  </si>
  <si>
    <t>0LNZRNEU</t>
  </si>
  <si>
    <t>NKOKUS7D</t>
  </si>
  <si>
    <t>NF6GCTMV</t>
  </si>
  <si>
    <t>I4UCA7CU</t>
  </si>
  <si>
    <t>EWDOBEM6</t>
  </si>
  <si>
    <t>1LI7ETNZ</t>
  </si>
  <si>
    <t>N36DEZBR</t>
  </si>
  <si>
    <t>77ZECYVJ</t>
  </si>
  <si>
    <t>IRB461Y7</t>
  </si>
  <si>
    <t>NM2Q3CGW</t>
  </si>
  <si>
    <t>OEEUEIPJ</t>
  </si>
  <si>
    <t>5E14LG51</t>
  </si>
  <si>
    <t>Iselectrics</t>
  </si>
  <si>
    <t>TIAGZQ54</t>
  </si>
  <si>
    <t>QM6VR1H5</t>
  </si>
  <si>
    <t>QR2BDRAI</t>
  </si>
  <si>
    <t>Z75ND4JF</t>
  </si>
  <si>
    <t>CRX91A45</t>
  </si>
  <si>
    <t>ZOQ8RC86</t>
  </si>
  <si>
    <t>SV4SOO2K</t>
  </si>
  <si>
    <t>ITHR5WLF</t>
  </si>
  <si>
    <t>CGWJ1WHI</t>
  </si>
  <si>
    <t>279625VN</t>
  </si>
  <si>
    <t>M16D8PYH</t>
  </si>
  <si>
    <t>RK52YU8S</t>
  </si>
  <si>
    <t>E8EY51IC</t>
  </si>
  <si>
    <t>HG07LMHI</t>
  </si>
  <si>
    <t>VPXW8RJS</t>
  </si>
  <si>
    <t>85XNDIK1</t>
  </si>
  <si>
    <t>2U54WYQ1</t>
  </si>
  <si>
    <t>VCA1WAB0</t>
  </si>
  <si>
    <t>T7T1YIM7</t>
  </si>
  <si>
    <t>MXNVX2AM</t>
  </si>
  <si>
    <t>1G866GH4</t>
  </si>
  <si>
    <t>WDG0B1IR</t>
  </si>
  <si>
    <t>Q5CABPMO</t>
  </si>
  <si>
    <t>HHBA93J5</t>
  </si>
  <si>
    <t>R0W6A9BG</t>
  </si>
  <si>
    <t>P5EGQ0HI</t>
  </si>
  <si>
    <t>L1EJIE5L</t>
  </si>
  <si>
    <t>S3XI6YB3</t>
  </si>
  <si>
    <t>BBC3JB3H</t>
  </si>
  <si>
    <t>4JHY98UG</t>
  </si>
  <si>
    <t>7XVLKX8G</t>
  </si>
  <si>
    <t>G39V1X3G</t>
  </si>
  <si>
    <t>OX4P78HP</t>
  </si>
  <si>
    <t>72LNJRY9</t>
  </si>
  <si>
    <t>8C2WG2FB</t>
  </si>
  <si>
    <t>L0345WKB</t>
  </si>
  <si>
    <t>Newex</t>
  </si>
  <si>
    <t>S24L8LVR</t>
  </si>
  <si>
    <t>JXWXEJXE</t>
  </si>
  <si>
    <t>W2JCRPLX</t>
  </si>
  <si>
    <t>EQCD7G7Q</t>
  </si>
  <si>
    <t>1M2I2NXQ</t>
  </si>
  <si>
    <t>XYNTWPN1</t>
  </si>
  <si>
    <t>54EGR0AD</t>
  </si>
  <si>
    <t>VT5Y73GX</t>
  </si>
  <si>
    <t>8O9V7UOZ</t>
  </si>
  <si>
    <t>GIIC5H9X</t>
  </si>
  <si>
    <t>9WMU7YHD</t>
  </si>
  <si>
    <t>8BQMFR86</t>
  </si>
  <si>
    <t>DDCC6ZPK</t>
  </si>
  <si>
    <t>YMGWLEHY</t>
  </si>
  <si>
    <t>FKS9MVF6</t>
  </si>
  <si>
    <t>6Q67ZUJ1</t>
  </si>
  <si>
    <t>HF8ABDF6</t>
  </si>
  <si>
    <t>Y6UBZM6P</t>
  </si>
  <si>
    <t>SIRC44NM</t>
  </si>
  <si>
    <t>7S6SHJJG</t>
  </si>
  <si>
    <t>ZE84UHHB</t>
  </si>
  <si>
    <t>2R3ZA84D</t>
  </si>
  <si>
    <t>LTTYTAXA</t>
  </si>
  <si>
    <t>RIW4VWBW</t>
  </si>
  <si>
    <t>ZWFPD71J</t>
  </si>
  <si>
    <t>T5C527Z9</t>
  </si>
  <si>
    <t>XC4LTIEO</t>
  </si>
  <si>
    <t>AEBF9M5T</t>
  </si>
  <si>
    <t>DWUD4S0P</t>
  </si>
  <si>
    <t>MCE5DKD1</t>
  </si>
  <si>
    <t>EV46ES18</t>
  </si>
  <si>
    <t>ID3IJHUS</t>
  </si>
  <si>
    <t>YBJ72HKE</t>
  </si>
  <si>
    <t>RW39Y63V</t>
  </si>
  <si>
    <t>5DEO8EDS</t>
  </si>
  <si>
    <t>8LW65NDL</t>
  </si>
  <si>
    <t>CJ2ON1LV</t>
  </si>
  <si>
    <t>4I8X7EMW</t>
  </si>
  <si>
    <t>WPXAMXD2</t>
  </si>
  <si>
    <t>A4BBDK82</t>
  </si>
  <si>
    <t>LMOAYCUK</t>
  </si>
  <si>
    <t>4XCJP60W</t>
  </si>
  <si>
    <t>CDKX2A19</t>
  </si>
  <si>
    <t>344I60EI</t>
  </si>
  <si>
    <t>YI30GSB5</t>
  </si>
  <si>
    <t>0IYQX303</t>
  </si>
  <si>
    <t>6IMUQYMN</t>
  </si>
  <si>
    <t>N9GAZ6B6</t>
  </si>
  <si>
    <t>8O3IYWSM</t>
  </si>
  <si>
    <t>R3OR0J5C</t>
  </si>
  <si>
    <t>VCSHYIU8</t>
  </si>
  <si>
    <t>0I6U3MQ6</t>
  </si>
  <si>
    <t>RXV4UXRE</t>
  </si>
  <si>
    <t>5AKGNKX1</t>
  </si>
  <si>
    <t>KNLMLTJH</t>
  </si>
  <si>
    <t>WRUG19FZ</t>
  </si>
  <si>
    <t>UQQE9ILV</t>
  </si>
  <si>
    <t>G9GH5KV5</t>
  </si>
  <si>
    <t>H06UZJH8</t>
  </si>
  <si>
    <t>K1RXVUG9</t>
  </si>
  <si>
    <t>1QT3STIA</t>
  </si>
  <si>
    <t>070M5M6X</t>
  </si>
  <si>
    <t>DFTR2O9K</t>
  </si>
  <si>
    <t>W8CXDBQN</t>
  </si>
  <si>
    <t>S9MECO24</t>
  </si>
  <si>
    <t>EJSFO67U</t>
  </si>
  <si>
    <t>VKT0UN11</t>
  </si>
  <si>
    <t>SKTD4GGU</t>
  </si>
  <si>
    <t>JIACLB24</t>
  </si>
  <si>
    <t>SNAPG5KC</t>
  </si>
  <si>
    <t>561707V4</t>
  </si>
  <si>
    <t>J28ZRO9G</t>
  </si>
  <si>
    <t>5VYJCJAE</t>
  </si>
  <si>
    <t>BTUG5VDL</t>
  </si>
  <si>
    <t>KZ8Q0AFX</t>
  </si>
  <si>
    <t>CT3HBBI2</t>
  </si>
  <si>
    <t>AOOFHH6F</t>
  </si>
  <si>
    <t>5U9Y1P87</t>
  </si>
  <si>
    <t>J0Y91LUA</t>
  </si>
  <si>
    <t>YBRZQFEO</t>
  </si>
  <si>
    <t>PHR8KB1Y</t>
  </si>
  <si>
    <t>GR2X90DZ</t>
  </si>
  <si>
    <t>TBZMXKH4</t>
  </si>
  <si>
    <t>WNXZ1FGS</t>
  </si>
  <si>
    <t>S3W6Q07M</t>
  </si>
  <si>
    <t>K64TY8LU</t>
  </si>
  <si>
    <t>6389JY2H</t>
  </si>
  <si>
    <t>SZ81H1PM</t>
  </si>
  <si>
    <t>M842E8JB</t>
  </si>
  <si>
    <t>JRJ7DBW5</t>
  </si>
  <si>
    <t>N9C0OCYY</t>
  </si>
  <si>
    <t>0OESOJNN</t>
  </si>
  <si>
    <t>R7XZAIWS</t>
  </si>
  <si>
    <t>FFO5WOHT</t>
  </si>
  <si>
    <t>XHHJ48MJ</t>
  </si>
  <si>
    <t>YAR5GGA4</t>
  </si>
  <si>
    <t>NOVPMLOV</t>
  </si>
  <si>
    <t>UPHN2I1Q</t>
  </si>
  <si>
    <t>NN9R2Y4W</t>
  </si>
  <si>
    <t>977FJ9QQ</t>
  </si>
  <si>
    <t>DZ57QIQN</t>
  </si>
  <si>
    <t>A6Y1V5Z0</t>
  </si>
  <si>
    <t>NU8LWEWU</t>
  </si>
  <si>
    <t>PFHS80CR</t>
  </si>
  <si>
    <t>OZ5S8NCK</t>
  </si>
  <si>
    <t>904203D6</t>
  </si>
  <si>
    <t>Z0TSV030</t>
  </si>
  <si>
    <t>8C4QM1X6</t>
  </si>
  <si>
    <t>NOPI41RP</t>
  </si>
  <si>
    <t>2536CW3V</t>
  </si>
  <si>
    <t>AC5YXLIR</t>
  </si>
  <si>
    <t>HSGJKH6U</t>
  </si>
  <si>
    <t>4TZF9N1D</t>
  </si>
  <si>
    <t>HNKZ2IC6</t>
  </si>
  <si>
    <t>BB6TCH8B</t>
  </si>
  <si>
    <t>IMTPZV7J</t>
  </si>
  <si>
    <t>A4JROIDO</t>
  </si>
  <si>
    <t>6NXY7144</t>
  </si>
  <si>
    <t>KBKHKULU</t>
  </si>
  <si>
    <t>INMJIFTF</t>
  </si>
  <si>
    <t>FUVQ5UKB</t>
  </si>
  <si>
    <t>O462ARMZ</t>
  </si>
  <si>
    <t>6DCKCXDC</t>
  </si>
  <si>
    <t>QVF0JRM5</t>
  </si>
  <si>
    <t>7QGG2LO3</t>
  </si>
  <si>
    <t>Y6HNPIIT</t>
  </si>
  <si>
    <t>IBKRO1AN</t>
  </si>
  <si>
    <t>3TDWLPMV</t>
  </si>
  <si>
    <t>JN1ZFD18</t>
  </si>
  <si>
    <t>ZE7ILYKB</t>
  </si>
  <si>
    <t>SRFVQ0HG</t>
  </si>
  <si>
    <t>D7H1EGS9</t>
  </si>
  <si>
    <t>1DDW2GQW</t>
  </si>
  <si>
    <t>PMEENWD5</t>
  </si>
  <si>
    <t>WPGTHV8V</t>
  </si>
  <si>
    <t>Z1WLLL1H</t>
  </si>
  <si>
    <t>6GNJMYMO</t>
  </si>
  <si>
    <t>GWAT8UWK</t>
  </si>
  <si>
    <t>ETZKANFZ</t>
  </si>
  <si>
    <t>IZD69C5Q</t>
  </si>
  <si>
    <t>QFU565JJ</t>
  </si>
  <si>
    <t>Z5BCBTAO</t>
  </si>
  <si>
    <t>2KKRRM1G</t>
  </si>
  <si>
    <t>RLUGVSNV</t>
  </si>
  <si>
    <t>ZKSJ1DOK</t>
  </si>
  <si>
    <t>K8RQWTP4</t>
  </si>
  <si>
    <t>RSZC6BMW</t>
  </si>
  <si>
    <t>O7YNBRX0</t>
  </si>
  <si>
    <t>PK1PS0KR</t>
  </si>
  <si>
    <t>AAYV8GV4</t>
  </si>
  <si>
    <t>EDEBWIOX</t>
  </si>
  <si>
    <t>VAH6Y3F6</t>
  </si>
  <si>
    <t>4U431MNA</t>
  </si>
  <si>
    <t>5HKAT5GS</t>
  </si>
  <si>
    <t>F5VDTC4M</t>
  </si>
  <si>
    <t>UO4KXDBC</t>
  </si>
  <si>
    <t>TBIW957T</t>
  </si>
  <si>
    <t>MSEIIH95</t>
  </si>
  <si>
    <t>RPONINLM</t>
  </si>
  <si>
    <t>V4324HG4</t>
  </si>
  <si>
    <t>N852D2Z8</t>
  </si>
  <si>
    <t>CF1CSNPX</t>
  </si>
  <si>
    <t>NOXNFJ2L</t>
  </si>
  <si>
    <t>F569KUVC</t>
  </si>
  <si>
    <t>PKDJTR06</t>
  </si>
  <si>
    <t>VYPYVO8V</t>
  </si>
  <si>
    <t>3LJAJVHR</t>
  </si>
  <si>
    <t>NN6CSUWT</t>
  </si>
  <si>
    <t>X69POZIN</t>
  </si>
  <si>
    <t>4FAEDB16</t>
  </si>
  <si>
    <t>CPGCT81C</t>
  </si>
  <si>
    <t>TK9T01QM</t>
  </si>
  <si>
    <t>P13DDOTM</t>
  </si>
  <si>
    <t>1PN7TVPX</t>
  </si>
  <si>
    <t>9ZKORPL2</t>
  </si>
  <si>
    <t>1D54L027</t>
  </si>
  <si>
    <t>1ZCOKNNI</t>
  </si>
  <si>
    <t>BVYMJ6TD</t>
  </si>
  <si>
    <t>W5ADQ9SH</t>
  </si>
  <si>
    <t>VXX8GJGY</t>
  </si>
  <si>
    <t>ES9L0DXE</t>
  </si>
  <si>
    <t>AANB25RH</t>
  </si>
  <si>
    <t>36PTGLTW</t>
  </si>
  <si>
    <t>6WTNSL1T</t>
  </si>
  <si>
    <t>PV1DISEC</t>
  </si>
  <si>
    <t>S6BG03TB</t>
  </si>
  <si>
    <t>2YOW2BI0</t>
  </si>
  <si>
    <t>IQ9KYZCG</t>
  </si>
  <si>
    <t>AWDOKG69</t>
  </si>
  <si>
    <t>Bluth Company</t>
  </si>
  <si>
    <t>C4AFMVFM</t>
  </si>
  <si>
    <t>WK6ERCGR</t>
  </si>
  <si>
    <t>64DJ954O</t>
  </si>
  <si>
    <t>84V18DBW</t>
  </si>
  <si>
    <t>WFY0S4WW</t>
  </si>
  <si>
    <t>HA1KXAIS</t>
  </si>
  <si>
    <t>CENVLTFH</t>
  </si>
  <si>
    <t>EAYD98X2</t>
  </si>
  <si>
    <t>YR4W59KS</t>
  </si>
  <si>
    <t>SNFW1FD7</t>
  </si>
  <si>
    <t>4NGSQODD</t>
  </si>
  <si>
    <t>2EOF1QCY</t>
  </si>
  <si>
    <t>5BE27MLY</t>
  </si>
  <si>
    <t>O5O4ZAAC</t>
  </si>
  <si>
    <t>YBAKNQ8Z</t>
  </si>
  <si>
    <t>N5UIZYIV</t>
  </si>
  <si>
    <t>QY6HCHDH</t>
  </si>
  <si>
    <t>CZ3XOD03</t>
  </si>
  <si>
    <t>LQ44KCMI</t>
  </si>
  <si>
    <t>WVJBVA61</t>
  </si>
  <si>
    <t>MV9AO6WU</t>
  </si>
  <si>
    <t>VS2G74XQ</t>
  </si>
  <si>
    <t>Q37IWCG1</t>
  </si>
  <si>
    <t>CUR03RXO</t>
  </si>
  <si>
    <t>81APSLDP</t>
  </si>
  <si>
    <t>RBXWRHBJ</t>
  </si>
  <si>
    <t>G2GU9DYX</t>
  </si>
  <si>
    <t>KBR253C0</t>
  </si>
  <si>
    <t>379DUF2N</t>
  </si>
  <si>
    <t>67IKZGGJ</t>
  </si>
  <si>
    <t>05DTWSVC</t>
  </si>
  <si>
    <t>2YQHHWJ3</t>
  </si>
  <si>
    <t>ZW58VIDI</t>
  </si>
  <si>
    <t>Q7IIF1IP</t>
  </si>
  <si>
    <t>AALARPLH</t>
  </si>
  <si>
    <t>8YIANRVX</t>
  </si>
  <si>
    <t>5FFY13G5</t>
  </si>
  <si>
    <t>01X8H9SO</t>
  </si>
  <si>
    <t>VLADQZ43</t>
  </si>
  <si>
    <t>N9VYMV3W</t>
  </si>
  <si>
    <t>A7SA2L21</t>
  </si>
  <si>
    <t>2FTB6A7I</t>
  </si>
  <si>
    <t>7V9A9TXZ</t>
  </si>
  <si>
    <t>HWDRCUYU</t>
  </si>
  <si>
    <t>GFV4W89I</t>
  </si>
  <si>
    <t>7A4AC5BC</t>
  </si>
  <si>
    <t>3B6HWK65</t>
  </si>
  <si>
    <t>A3BK99P6</t>
  </si>
  <si>
    <t>9W7PFSNX</t>
  </si>
  <si>
    <t>XYLNH45V</t>
  </si>
  <si>
    <t>GVBWTDI3</t>
  </si>
  <si>
    <t>NY21X16G</t>
  </si>
  <si>
    <t>O5BC64NW</t>
  </si>
  <si>
    <t>4DW2FDX4</t>
  </si>
  <si>
    <t>A66X4Q2J</t>
  </si>
  <si>
    <t>VFEV5XBS</t>
  </si>
  <si>
    <t>IT9YW5RP</t>
  </si>
  <si>
    <t>7IZ2GMYK</t>
  </si>
  <si>
    <t>TTY0X4TG</t>
  </si>
  <si>
    <t>L8D22SSW</t>
  </si>
  <si>
    <t>ZDDZ64A2</t>
  </si>
  <si>
    <t>RDJFZGM9</t>
  </si>
  <si>
    <t>4563ENEB</t>
  </si>
  <si>
    <t>4WP0VJAS</t>
  </si>
  <si>
    <t>60UOBOEM</t>
  </si>
  <si>
    <t>AJZB6F22</t>
  </si>
  <si>
    <t>W4K39GNG</t>
  </si>
  <si>
    <t>VN8LKQN3</t>
  </si>
  <si>
    <t>IXOHJYRM</t>
  </si>
  <si>
    <t>RMNHSNW9</t>
  </si>
  <si>
    <t>QPFNQYMV</t>
  </si>
  <si>
    <t>D77SFTS4</t>
  </si>
  <si>
    <t>ZHY9C8OO</t>
  </si>
  <si>
    <t>WRBWZRFD</t>
  </si>
  <si>
    <t>031BBF1I</t>
  </si>
  <si>
    <t>H2MC2E7K</t>
  </si>
  <si>
    <t>O11S2R63</t>
  </si>
  <si>
    <t>G13DD850</t>
  </si>
  <si>
    <t>WZU2OHYU</t>
  </si>
  <si>
    <t>HVODWXRO</t>
  </si>
  <si>
    <t>N3JIVUNY</t>
  </si>
  <si>
    <t>RGCH6CUF</t>
  </si>
  <si>
    <t>JX7WZ9UP</t>
  </si>
  <si>
    <t>FDCEBWRI</t>
  </si>
  <si>
    <t>ZL6TJDPG</t>
  </si>
  <si>
    <t>DWBSHB8M</t>
  </si>
  <si>
    <t>0AJ6LTZ0</t>
  </si>
  <si>
    <t>SVMB8M7E</t>
  </si>
  <si>
    <t>6AWEAWCM</t>
  </si>
  <si>
    <t>4Q4NBPD6</t>
  </si>
  <si>
    <t>K8VSDOP8</t>
  </si>
  <si>
    <t>YNP9PI1X</t>
  </si>
  <si>
    <t>3XVY4LEU</t>
  </si>
  <si>
    <t>OCGXWE8H</t>
  </si>
  <si>
    <t>8K1OGB0R</t>
  </si>
  <si>
    <t>RTKUPEX7</t>
  </si>
  <si>
    <t>QQDO45YR</t>
  </si>
  <si>
    <t>USVLKDF4</t>
  </si>
  <si>
    <t>HT25XIAV</t>
  </si>
  <si>
    <t>88KUDE6J</t>
  </si>
  <si>
    <t>AOOD3MWW</t>
  </si>
  <si>
    <t>JCPQZ2SN</t>
  </si>
  <si>
    <t>HZIU2NOT</t>
  </si>
  <si>
    <t>RZ2PUH86</t>
  </si>
  <si>
    <t>GLVSDQQT</t>
  </si>
  <si>
    <t>107BPCAS</t>
  </si>
  <si>
    <t>OCLEO3CD</t>
  </si>
  <si>
    <t>FTVCNH87</t>
  </si>
  <si>
    <t>GQCRMEIL</t>
  </si>
  <si>
    <t>UK2JIE61</t>
  </si>
  <si>
    <t>YM8DBAFV</t>
  </si>
  <si>
    <t>AEDL7EC6</t>
  </si>
  <si>
    <t>OV5X3O5I</t>
  </si>
  <si>
    <t>MMWX1A4H</t>
  </si>
  <si>
    <t>LSVMMUJ0</t>
  </si>
  <si>
    <t>RP7KA6HS</t>
  </si>
  <si>
    <t>97KFQSX1</t>
  </si>
  <si>
    <t>08APB75Q</t>
  </si>
  <si>
    <t>P9PFSLS6</t>
  </si>
  <si>
    <t>6RL97BR9</t>
  </si>
  <si>
    <t>TPVFA5B8</t>
  </si>
  <si>
    <t>FHLOUD3V</t>
  </si>
  <si>
    <t>4E01ALB0</t>
  </si>
  <si>
    <t>E4THD359</t>
  </si>
  <si>
    <t>K4HVGBVH</t>
  </si>
  <si>
    <t>6VIK2VX8</t>
  </si>
  <si>
    <t>30R81VZX</t>
  </si>
  <si>
    <t>XDLQ71X4</t>
  </si>
  <si>
    <t>TH9RV79M</t>
  </si>
  <si>
    <t>L33YUX9V</t>
  </si>
  <si>
    <t>QT7LRWTN</t>
  </si>
  <si>
    <t>Q1JKHY7H</t>
  </si>
  <si>
    <t>BY0O646G</t>
  </si>
  <si>
    <t>5831YZMT</t>
  </si>
  <si>
    <t>7VOW7BUJ</t>
  </si>
  <si>
    <t>2J5E145N</t>
  </si>
  <si>
    <t>AZUBCO7L</t>
  </si>
  <si>
    <t>FOWAY95L</t>
  </si>
  <si>
    <t>YFB7Y92U</t>
  </si>
  <si>
    <t>KGZL60NI</t>
  </si>
  <si>
    <t>SRZMNS79</t>
  </si>
  <si>
    <t>S6645YWA</t>
  </si>
  <si>
    <t>B5A1BERF</t>
  </si>
  <si>
    <t>0XMB83YO</t>
  </si>
  <si>
    <t>4TEO0LE1</t>
  </si>
  <si>
    <t>IEAPJ5X1</t>
  </si>
  <si>
    <t>5P82H5AA</t>
  </si>
  <si>
    <t>BN8UTT8O</t>
  </si>
  <si>
    <t>V751HK8R</t>
  </si>
  <si>
    <t>H4TBCR80</t>
  </si>
  <si>
    <t>QWL218JV</t>
  </si>
  <si>
    <t>L2S4T3VA</t>
  </si>
  <si>
    <t>AF8NG5JC</t>
  </si>
  <si>
    <t>IVJP36UT</t>
  </si>
  <si>
    <t>12M4HB7G</t>
  </si>
  <si>
    <t>1XVTUE5J</t>
  </si>
  <si>
    <t>3VKO28KR</t>
  </si>
  <si>
    <t>9A9E1KPG</t>
  </si>
  <si>
    <t>5IES0B4B</t>
  </si>
  <si>
    <t>HUFYU0AT</t>
  </si>
  <si>
    <t>GMI6XZ4O</t>
  </si>
  <si>
    <t>TF19VML9</t>
  </si>
  <si>
    <t>YOQCQ4UO</t>
  </si>
  <si>
    <t>KOZTDBJ5</t>
  </si>
  <si>
    <t>ZHXIDZNI</t>
  </si>
  <si>
    <t>8NMPO9K3</t>
  </si>
  <si>
    <t>PU7GV4MK</t>
  </si>
  <si>
    <t>RCQDGE4W</t>
  </si>
  <si>
    <t>ZT832XIR</t>
  </si>
  <si>
    <t>I995O4XJ</t>
  </si>
  <si>
    <t>EOXZGSX9</t>
  </si>
  <si>
    <t>PW5OGY78</t>
  </si>
  <si>
    <t>NJCSG7MX</t>
  </si>
  <si>
    <t>ZYRF768H</t>
  </si>
  <si>
    <t>5Q8BQ64R</t>
  </si>
  <si>
    <t>ZNNBFAKF</t>
  </si>
  <si>
    <t>L47EPGVT</t>
  </si>
  <si>
    <t>9GENDMWA</t>
  </si>
  <si>
    <t>DHACLHPS</t>
  </si>
  <si>
    <t>GKLE0CDI</t>
  </si>
  <si>
    <t>E9DJS1D8</t>
  </si>
  <si>
    <t>22ZJM20V</t>
  </si>
  <si>
    <t>C47Z92AG</t>
  </si>
  <si>
    <t>XT9YNOV2</t>
  </si>
  <si>
    <t>TMZQX7F8</t>
  </si>
  <si>
    <t>5JHSTFEZ</t>
  </si>
  <si>
    <t>BAOSO1I2</t>
  </si>
  <si>
    <t>IZDF2RTL</t>
  </si>
  <si>
    <t>F61DLVRS</t>
  </si>
  <si>
    <t>80F0J70G</t>
  </si>
  <si>
    <t>S9W53L4L</t>
  </si>
  <si>
    <t>12OQKSVK</t>
  </si>
  <si>
    <t>VC94R5H8</t>
  </si>
  <si>
    <t>XTKIX6I4</t>
  </si>
  <si>
    <t>5P3NH791</t>
  </si>
  <si>
    <t>MSE1UXKU</t>
  </si>
  <si>
    <t>HM334UL2</t>
  </si>
  <si>
    <t>L4124UJG</t>
  </si>
  <si>
    <t>DR2QE1RW</t>
  </si>
  <si>
    <t>FD8YL177</t>
  </si>
  <si>
    <t>X3ZSQCH8</t>
  </si>
  <si>
    <t>UU21EYFN</t>
  </si>
  <si>
    <t>OBDRD0AD</t>
  </si>
  <si>
    <t>NSGEM06J</t>
  </si>
  <si>
    <t>QSQ42Q6M</t>
  </si>
  <si>
    <t>PCBA3KAV</t>
  </si>
  <si>
    <t>ZBBMGEV4</t>
  </si>
  <si>
    <t>TYSORYA9</t>
  </si>
  <si>
    <t>ULVXOPG3</t>
  </si>
  <si>
    <t>5BXUKFPR</t>
  </si>
  <si>
    <t>G0R305KO</t>
  </si>
  <si>
    <t>ZDZGCWX7</t>
  </si>
  <si>
    <t>PQJZ5Z3R</t>
  </si>
  <si>
    <t>8AJG1YLJ</t>
  </si>
  <si>
    <t>7KXTF2Q6</t>
  </si>
  <si>
    <t>WZVE1NTM</t>
  </si>
  <si>
    <t>M6UEZLOQ</t>
  </si>
  <si>
    <t>D6T5MM04</t>
  </si>
  <si>
    <t>5RNWV17L</t>
  </si>
  <si>
    <t>9GCJGVY7</t>
  </si>
  <si>
    <t>5QBQMEY5</t>
  </si>
  <si>
    <t>9JKVM4BK</t>
  </si>
  <si>
    <t>14PBBHSE</t>
  </si>
  <si>
    <t>P1KS5YFX</t>
  </si>
  <si>
    <t>7R4VL3Q8</t>
  </si>
  <si>
    <t>3MNZF5ZK</t>
  </si>
  <si>
    <t>52SANIGE</t>
  </si>
  <si>
    <t>73SY9EU8</t>
  </si>
  <si>
    <t>HVM656P3</t>
  </si>
  <si>
    <t>LXM6CTMS</t>
  </si>
  <si>
    <t>U2SW8DT1</t>
  </si>
  <si>
    <t>VXMFL425</t>
  </si>
  <si>
    <t>XMH4CH4Q</t>
  </si>
  <si>
    <t>UNLIS3RY</t>
  </si>
  <si>
    <t>GVFQXZLL</t>
  </si>
  <si>
    <t>E887HZT1</t>
  </si>
  <si>
    <t>CGJ7NRZH</t>
  </si>
  <si>
    <t>NRYC7T45</t>
  </si>
  <si>
    <t>ZVR3I3F0</t>
  </si>
  <si>
    <t>2TKQ8B78</t>
  </si>
  <si>
    <t>OZ5O64KJ</t>
  </si>
  <si>
    <t>WXCW16QT</t>
  </si>
  <si>
    <t>UCXCUP1U</t>
  </si>
  <si>
    <t>SWJ9OOZU</t>
  </si>
  <si>
    <t>9ERRIZKG</t>
  </si>
  <si>
    <t>CKLYIFLY</t>
  </si>
  <si>
    <t>6VDLCBYU</t>
  </si>
  <si>
    <t>XYBPUC2H</t>
  </si>
  <si>
    <t>B06D1F9M</t>
  </si>
  <si>
    <t>OZ761BUJ</t>
  </si>
  <si>
    <t>I3MC9XZC</t>
  </si>
  <si>
    <t>L5T2HKKO</t>
  </si>
  <si>
    <t>6CEEGQ8I</t>
  </si>
  <si>
    <t>P2LY9NFN</t>
  </si>
  <si>
    <t>94GCWI08</t>
  </si>
  <si>
    <t>GUMQTC3J</t>
  </si>
  <si>
    <t>U64RT0UF</t>
  </si>
  <si>
    <t>RWGSCFHR</t>
  </si>
  <si>
    <t>GEBVQH17</t>
  </si>
  <si>
    <t>3OVJXUSB</t>
  </si>
  <si>
    <t>KQPY8LLI</t>
  </si>
  <si>
    <t>DC7COE9W</t>
  </si>
  <si>
    <t>3LED0EK3</t>
  </si>
  <si>
    <t>SCS5H8V1</t>
  </si>
  <si>
    <t>81MXE1H7</t>
  </si>
  <si>
    <t>G4MKT3AE</t>
  </si>
  <si>
    <t>GQ125FX0</t>
  </si>
  <si>
    <t>JO52QXJ0</t>
  </si>
  <si>
    <t>PQ2VF873</t>
  </si>
  <si>
    <t>N6H58J55</t>
  </si>
  <si>
    <t>W24IDMVV</t>
  </si>
  <si>
    <t>WR6Q2X53</t>
  </si>
  <si>
    <t>8O1WNJBA</t>
  </si>
  <si>
    <t>X1LAD57Y</t>
  </si>
  <si>
    <t>E2NXQUWO</t>
  </si>
  <si>
    <t>MEZLJGRB</t>
  </si>
  <si>
    <t>M1QKPX6R</t>
  </si>
  <si>
    <t>X6LO8WPD</t>
  </si>
  <si>
    <t>JQA8H6M5</t>
  </si>
  <si>
    <t>92G1TO7L</t>
  </si>
  <si>
    <t>S8WV5MUC</t>
  </si>
  <si>
    <t>FW2XJG9S</t>
  </si>
  <si>
    <t>R7JI95HZ</t>
  </si>
  <si>
    <t>SVCKI631</t>
  </si>
  <si>
    <t>VJ5QGP8Z</t>
  </si>
  <si>
    <t>CVKLHZEO</t>
  </si>
  <si>
    <t>8KJZJFJ1</t>
  </si>
  <si>
    <t>W560QFJL</t>
  </si>
  <si>
    <t>TA3PW6ZQ</t>
  </si>
  <si>
    <t>2DVE0XCM</t>
  </si>
  <si>
    <t>L3UMWAX7</t>
  </si>
  <si>
    <t>R2W96FGX</t>
  </si>
  <si>
    <t>VOTOT8MK</t>
  </si>
  <si>
    <t>Y3ULGUD8</t>
  </si>
  <si>
    <t>7350YGG4</t>
  </si>
  <si>
    <t>2J16RN99</t>
  </si>
  <si>
    <t>BRQRF65L</t>
  </si>
  <si>
    <t>LB6XW39X</t>
  </si>
  <si>
    <t>WS9CXY7E</t>
  </si>
  <si>
    <t>CK0MDHHM</t>
  </si>
  <si>
    <t>KM1D04JS</t>
  </si>
  <si>
    <t>RNUH1SI8</t>
  </si>
  <si>
    <t>BNY8MJ6L</t>
  </si>
  <si>
    <t>INBGKE14</t>
  </si>
  <si>
    <t>D54HETSI</t>
  </si>
  <si>
    <t>JOQQZ5RH</t>
  </si>
  <si>
    <t>90V75MDV</t>
  </si>
  <si>
    <t>LIIBOUUQ</t>
  </si>
  <si>
    <t>5KK2SSSB</t>
  </si>
  <si>
    <t>UDYSM42B</t>
  </si>
  <si>
    <t>V3HVIJLL</t>
  </si>
  <si>
    <t>F835LA4P</t>
  </si>
  <si>
    <t>75Q82XU7</t>
  </si>
  <si>
    <t>AMNKCM1H</t>
  </si>
  <si>
    <t>2U6QQHCC</t>
  </si>
  <si>
    <t>MMKMJ0WC</t>
  </si>
  <si>
    <t>CZIXINO2</t>
  </si>
  <si>
    <t>HV7Y6184</t>
  </si>
  <si>
    <t>KIHC1QJQ</t>
  </si>
  <si>
    <t>VBWQO6BM</t>
  </si>
  <si>
    <t>LTZCN1RA</t>
  </si>
  <si>
    <t>84LN84VM</t>
  </si>
  <si>
    <t>YO32O3T9</t>
  </si>
  <si>
    <t>MU7JWTP6</t>
  </si>
  <si>
    <t>8638OV6W</t>
  </si>
  <si>
    <t>TTJXSO57</t>
  </si>
  <si>
    <t>K4VP5HK4</t>
  </si>
  <si>
    <t>10R46CSK</t>
  </si>
  <si>
    <t>VBA34LWX</t>
  </si>
  <si>
    <t>DLJN7WG0</t>
  </si>
  <si>
    <t>FJCCTOPN</t>
  </si>
  <si>
    <t>LR6USOHL</t>
  </si>
  <si>
    <t>5VAV2TUY</t>
  </si>
  <si>
    <t>HTD2ME9C</t>
  </si>
  <si>
    <t>GHUCMUPL</t>
  </si>
  <si>
    <t>1LKY3B4X</t>
  </si>
  <si>
    <t>7Y5E0RDL</t>
  </si>
  <si>
    <t>9HRMW8SL</t>
  </si>
  <si>
    <t>BEQIZZ7W</t>
  </si>
  <si>
    <t>44F8ZE41</t>
  </si>
  <si>
    <t>YJIH415V</t>
  </si>
  <si>
    <t>K3DQJ796</t>
  </si>
  <si>
    <t>6QF3D2RI</t>
  </si>
  <si>
    <t>G9565UWZ</t>
  </si>
  <si>
    <t>RFKIN7FG</t>
  </si>
  <si>
    <t>WJQ8VD51</t>
  </si>
  <si>
    <t>2BWZLXZ8</t>
  </si>
  <si>
    <t>1WHXI2RW</t>
  </si>
  <si>
    <t>G5JP0G7Q</t>
  </si>
  <si>
    <t>2QHRL8CW</t>
  </si>
  <si>
    <t>RFYAI0WA</t>
  </si>
  <si>
    <t>WH0DJCGL</t>
  </si>
  <si>
    <t>LCW83256</t>
  </si>
  <si>
    <t>RVH3UUKY</t>
  </si>
  <si>
    <t>IHFM8QXN</t>
  </si>
  <si>
    <t>QCY951QA</t>
  </si>
  <si>
    <t>CG9VXPV1</t>
  </si>
  <si>
    <t>09BVA55J</t>
  </si>
  <si>
    <t>2R9HXKXT</t>
  </si>
  <si>
    <t>JLK8KCNN</t>
  </si>
  <si>
    <t>SZQUBIMH</t>
  </si>
  <si>
    <t>8ZYVKQ27</t>
  </si>
  <si>
    <t>25A51PWG</t>
  </si>
  <si>
    <t>4B4XCPHT</t>
  </si>
  <si>
    <t>5JFOA4XC</t>
  </si>
  <si>
    <t>N5FOEJZ9</t>
  </si>
  <si>
    <t>CYWZJ2AI</t>
  </si>
  <si>
    <t>QTNPGKJ7</t>
  </si>
  <si>
    <t>EBRWSMI0</t>
  </si>
  <si>
    <t>4PKHDQOQ</t>
  </si>
  <si>
    <t>3Y9SB2QK</t>
  </si>
  <si>
    <t>5MZ0O77T</t>
  </si>
  <si>
    <t>2EILEDKF</t>
  </si>
  <si>
    <t>J4NX9TK5</t>
  </si>
  <si>
    <t>Y7N97FW8</t>
  </si>
  <si>
    <t>0IO43YMS</t>
  </si>
  <si>
    <t>5ITSLO0E</t>
  </si>
  <si>
    <t>6HG76L6U</t>
  </si>
  <si>
    <t>QGW0TI1U</t>
  </si>
  <si>
    <t>WJC5J533</t>
  </si>
  <si>
    <t>9SLINQY5</t>
  </si>
  <si>
    <t>1GIP77EP</t>
  </si>
  <si>
    <t>XGLMCTLG</t>
  </si>
  <si>
    <t>X6RLT30X</t>
  </si>
  <si>
    <t>IVT0S1N1</t>
  </si>
  <si>
    <t>NOLCZMV6</t>
  </si>
  <si>
    <t>JEPGSQC9</t>
  </si>
  <si>
    <t>EEDHCEVZ</t>
  </si>
  <si>
    <t>NHDTSMX2</t>
  </si>
  <si>
    <t>E36CR33F</t>
  </si>
  <si>
    <t>PNL17RE9</t>
  </si>
  <si>
    <t>B4SIVH1O</t>
  </si>
  <si>
    <t>VMEVOJVL</t>
  </si>
  <si>
    <t>5EKN0BFN</t>
  </si>
  <si>
    <t>R4LH95QS</t>
  </si>
  <si>
    <t>52CROFH2</t>
  </si>
  <si>
    <t>REDGEUCP</t>
  </si>
  <si>
    <t>6KT5HAR6</t>
  </si>
  <si>
    <t>48AJ0X9E</t>
  </si>
  <si>
    <t>RA1UBXY9</t>
  </si>
  <si>
    <t>ESZY10SI</t>
  </si>
  <si>
    <t>WGI2GSKJ</t>
  </si>
  <si>
    <t>W4BNO6UL</t>
  </si>
  <si>
    <t>S50A0C2S</t>
  </si>
  <si>
    <t>3H80RIHV</t>
  </si>
  <si>
    <t>KATNS4R4</t>
  </si>
  <si>
    <t>L5U7OT6O</t>
  </si>
  <si>
    <t>QKVUGRN9</t>
  </si>
  <si>
    <t>FNY6F0KF</t>
  </si>
  <si>
    <t>1W23LEWK</t>
  </si>
  <si>
    <t>JHJEQ1U3</t>
  </si>
  <si>
    <t>CPJAA632</t>
  </si>
  <si>
    <t>Y3CYQGPH</t>
  </si>
  <si>
    <t>Q19RWR17</t>
  </si>
  <si>
    <t>GVC0RLQE</t>
  </si>
  <si>
    <t>9OLYBVNE</t>
  </si>
  <si>
    <t>R8N49PHN</t>
  </si>
  <si>
    <t>P5EVJUKQ</t>
  </si>
  <si>
    <t>XF4648CO</t>
  </si>
  <si>
    <t>24UTFDPK</t>
  </si>
  <si>
    <t>ERYLM04D</t>
  </si>
  <si>
    <t>6PW6ZQEE</t>
  </si>
  <si>
    <t>IQ9W1X36</t>
  </si>
  <si>
    <t>GSR9PIF0</t>
  </si>
  <si>
    <t>8477482V</t>
  </si>
  <si>
    <t>VFZOL6CB</t>
  </si>
  <si>
    <t>75ZOJ3O7</t>
  </si>
  <si>
    <t>1QQR82TP</t>
  </si>
  <si>
    <t>4E5A84H1</t>
  </si>
  <si>
    <t>DR6MQSWL</t>
  </si>
  <si>
    <t>KAV5TU8X</t>
  </si>
  <si>
    <t>UQ86UOWY</t>
  </si>
  <si>
    <t>A82DG6R5</t>
  </si>
  <si>
    <t>37FKT2ZP</t>
  </si>
  <si>
    <t>03VCDZEE</t>
  </si>
  <si>
    <t>MVXB9PS5</t>
  </si>
  <si>
    <t>M2TZSYTN</t>
  </si>
  <si>
    <t>KGJL5GHX</t>
  </si>
  <si>
    <t>IF7DSONM</t>
  </si>
  <si>
    <t>RR4FWSVB</t>
  </si>
  <si>
    <t>C5IWM5VJ</t>
  </si>
  <si>
    <t>9WZ3I1TF</t>
  </si>
  <si>
    <t>IO4GTLAB</t>
  </si>
  <si>
    <t>7ONH55WT</t>
  </si>
  <si>
    <t>06T2UPDG</t>
  </si>
  <si>
    <t>CMKXOOJQ</t>
  </si>
  <si>
    <t>9L6ADU5C</t>
  </si>
  <si>
    <t>U185INDA</t>
  </si>
  <si>
    <t>2AGLONC4</t>
  </si>
  <si>
    <t>TBDUMBLA</t>
  </si>
  <si>
    <t>0AXGVKN8</t>
  </si>
  <si>
    <t>TAPNNL1W</t>
  </si>
  <si>
    <t>R9ZAKBFE</t>
  </si>
  <si>
    <t>Y40ADYX7</t>
  </si>
  <si>
    <t>R7GVZT8J</t>
  </si>
  <si>
    <t>RSEDY99J</t>
  </si>
  <si>
    <t>NR947OAB</t>
  </si>
  <si>
    <t>LMKNU8IZ</t>
  </si>
  <si>
    <t>D5NZQIWU</t>
  </si>
  <si>
    <t>Z0BGG6IJ</t>
  </si>
  <si>
    <t>ZCA1IRGD</t>
  </si>
  <si>
    <t>NPB8ZLEO</t>
  </si>
  <si>
    <t>HJIO57TA</t>
  </si>
  <si>
    <t>U6N053E1</t>
  </si>
  <si>
    <t>R5RSH4JV</t>
  </si>
  <si>
    <t>MTKCJVFO</t>
  </si>
  <si>
    <t>KIP060D0</t>
  </si>
  <si>
    <t>YOISPUC6</t>
  </si>
  <si>
    <t>2MHTTXX0</t>
  </si>
  <si>
    <t>QU4FNKZL</t>
  </si>
  <si>
    <t>GZUKDP7F</t>
  </si>
  <si>
    <t>S519S1EK</t>
  </si>
  <si>
    <t>AL554AUI</t>
  </si>
  <si>
    <t>MCWDHOBT</t>
  </si>
  <si>
    <t>GDZV8N5W</t>
  </si>
  <si>
    <t>X1D1HYMM</t>
  </si>
  <si>
    <t>F4FLJ0WW</t>
  </si>
  <si>
    <t>P3VM7655</t>
  </si>
  <si>
    <t>5QU60VGE</t>
  </si>
  <si>
    <t>3CLBPMYZ</t>
  </si>
  <si>
    <t>G17JEA75</t>
  </si>
  <si>
    <t>BGU0JJ9X</t>
  </si>
  <si>
    <t>U02OIJGK</t>
  </si>
  <si>
    <t>3N7ZXGMF</t>
  </si>
  <si>
    <t>0QHI3KG5</t>
  </si>
  <si>
    <t>0WWDVOM3</t>
  </si>
  <si>
    <t>QPPUCKFM</t>
  </si>
  <si>
    <t>VGE4M1C9</t>
  </si>
  <si>
    <t>56XQOTXV</t>
  </si>
  <si>
    <t>1JC9DMNJ</t>
  </si>
  <si>
    <t>AK2LRFXF</t>
  </si>
  <si>
    <t>UCK7JRXG</t>
  </si>
  <si>
    <t>GVYF29NM</t>
  </si>
  <si>
    <t>DN6SG3US</t>
  </si>
  <si>
    <t>WM30CUBE</t>
  </si>
  <si>
    <t>EW28ZONV</t>
  </si>
  <si>
    <t>8DWOWB6Y</t>
  </si>
  <si>
    <t>BGNB966A</t>
  </si>
  <si>
    <t>4Q4CLZCH</t>
  </si>
  <si>
    <t>YQ24IWRQ</t>
  </si>
  <si>
    <t>Z30RS0CL</t>
  </si>
  <si>
    <t>FRB34F3W</t>
  </si>
  <si>
    <t>CGEHFK9N</t>
  </si>
  <si>
    <t>4A189ZAB</t>
  </si>
  <si>
    <t>0HELH2Q0</t>
  </si>
  <si>
    <t>9E8A7MQ8</t>
  </si>
  <si>
    <t>HG5P21RO</t>
  </si>
  <si>
    <t>MGP9HCUL</t>
  </si>
  <si>
    <t>HVZMZW96</t>
  </si>
  <si>
    <t>1H1YDS7C</t>
  </si>
  <si>
    <t>FZC2J90W</t>
  </si>
  <si>
    <t>XX84TIMO</t>
  </si>
  <si>
    <t>2JFS8EGS</t>
  </si>
  <si>
    <t>GBMHNLRO</t>
  </si>
  <si>
    <t>NAVG0P26</t>
  </si>
  <si>
    <t>DK955UBP</t>
  </si>
  <si>
    <t>0OOZE4GN</t>
  </si>
  <si>
    <t>3P0T15VX</t>
  </si>
  <si>
    <t>GK0A4IQW</t>
  </si>
  <si>
    <t>UI3DE2C4</t>
  </si>
  <si>
    <t>UXJSIAVS</t>
  </si>
  <si>
    <t>KR4K652E</t>
  </si>
  <si>
    <t>J2SR2H1Y</t>
  </si>
  <si>
    <t>4U5VTUJL</t>
  </si>
  <si>
    <t>VTT447YT</t>
  </si>
  <si>
    <t>8JJY9B08</t>
  </si>
  <si>
    <t>STTAXKIU</t>
  </si>
  <si>
    <t>25FUROM1</t>
  </si>
  <si>
    <t>PX4OW5SC</t>
  </si>
  <si>
    <t>87MEZS8G</t>
  </si>
  <si>
    <t>SLIWHUIM</t>
  </si>
  <si>
    <t>XBVFZ1IR</t>
  </si>
  <si>
    <t>7B3J333S</t>
  </si>
  <si>
    <t>9X2S0K15</t>
  </si>
  <si>
    <t>3N9I1WH7</t>
  </si>
  <si>
    <t>TMW4J6NA</t>
  </si>
  <si>
    <t>ZI1MPYF3</t>
  </si>
  <si>
    <t>L6KOBEBZ</t>
  </si>
  <si>
    <t>Z2S4KUPO</t>
  </si>
  <si>
    <t>GIW1PN4L</t>
  </si>
  <si>
    <t>E57F5Z2K</t>
  </si>
  <si>
    <t>38KKSE72</t>
  </si>
  <si>
    <t>0GJ586J0</t>
  </si>
  <si>
    <t>4V0S4BA3</t>
  </si>
  <si>
    <t>1LTD5TKV</t>
  </si>
  <si>
    <t>VBM56CIF</t>
  </si>
  <si>
    <t>XRZVJPD5</t>
  </si>
  <si>
    <t>PDH2NPE1</t>
  </si>
  <si>
    <t>OV60VIBB</t>
  </si>
  <si>
    <t>2OAIXF3A</t>
  </si>
  <si>
    <t>QDGUWTLU</t>
  </si>
  <si>
    <t>FBSEA94D</t>
  </si>
  <si>
    <t>EOB01PRO</t>
  </si>
  <si>
    <t>5QC9H4C2</t>
  </si>
  <si>
    <t>3HGQ3BOY</t>
  </si>
  <si>
    <t>CO6ZPH1W</t>
  </si>
  <si>
    <t>M3WTE943</t>
  </si>
  <si>
    <t>X914SMX7</t>
  </si>
  <si>
    <t>1MCE2AOV</t>
  </si>
  <si>
    <t>8061HKKB</t>
  </si>
  <si>
    <t>T1HIH384</t>
  </si>
  <si>
    <t>FM2NX2GB</t>
  </si>
  <si>
    <t>JSZZN48S</t>
  </si>
  <si>
    <t>SJ45HNHM</t>
  </si>
  <si>
    <t>NYGZJYCJ</t>
  </si>
  <si>
    <t>6MMFIIGE</t>
  </si>
  <si>
    <t>IJ817GQJ</t>
  </si>
  <si>
    <t>F2B62IW4</t>
  </si>
  <si>
    <t>PCRRS6JP</t>
  </si>
  <si>
    <t>NKL5SWX3</t>
  </si>
  <si>
    <t>WVG1CIHX</t>
  </si>
  <si>
    <t>7GRNFO6D</t>
  </si>
  <si>
    <t>G0QKNVIJ</t>
  </si>
  <si>
    <t>6HRIX06M</t>
  </si>
  <si>
    <t>DEHQTB8B</t>
  </si>
  <si>
    <t>AM5YTMH3</t>
  </si>
  <si>
    <t>2L5ZWLI7</t>
  </si>
  <si>
    <t>6B6Q8C5S</t>
  </si>
  <si>
    <t>DF4KYH5H</t>
  </si>
  <si>
    <t>KVR52YDI</t>
  </si>
  <si>
    <t>JTDV6H65</t>
  </si>
  <si>
    <t>O8JF46GT</t>
  </si>
  <si>
    <t>RK5Y67V6</t>
  </si>
  <si>
    <t>COWOZH43</t>
  </si>
  <si>
    <t>DGIYD342</t>
  </si>
  <si>
    <t>JSSGVBVS</t>
  </si>
  <si>
    <t>V28NVD6A</t>
  </si>
  <si>
    <t>I1IAVDQM</t>
  </si>
  <si>
    <t>4MC584U5</t>
  </si>
  <si>
    <t>MCYLHUCZ</t>
  </si>
  <si>
    <t>5E4DTWHV</t>
  </si>
  <si>
    <t>1VUBYV53</t>
  </si>
  <si>
    <t>W03CXYET</t>
  </si>
  <si>
    <t>LZVFFQLN</t>
  </si>
  <si>
    <t>MFV0C5RN</t>
  </si>
  <si>
    <t>A1WZEK7U</t>
  </si>
  <si>
    <t>516FJUNB</t>
  </si>
  <si>
    <t>PE8DK02A</t>
  </si>
  <si>
    <t>10NTPQUY</t>
  </si>
  <si>
    <t>X2EXSMPR</t>
  </si>
  <si>
    <t>JCFQVIEG</t>
  </si>
  <si>
    <t>XIWKGJOW</t>
  </si>
  <si>
    <t>STT3X4NB</t>
  </si>
  <si>
    <t>DHGLWIDZ</t>
  </si>
  <si>
    <t>74VGCEEW</t>
  </si>
  <si>
    <t>MXTAIS4Q</t>
  </si>
  <si>
    <t>XRDF1NAB</t>
  </si>
  <si>
    <t>YP8QKKEZ</t>
  </si>
  <si>
    <t>3TSOEM5K</t>
  </si>
  <si>
    <t>G7RCJBVL</t>
  </si>
  <si>
    <t>G20IQSA3</t>
  </si>
  <si>
    <t>Q16BQCEL</t>
  </si>
  <si>
    <t>9924I5ZF</t>
  </si>
  <si>
    <t>SLLJT3T1</t>
  </si>
  <si>
    <t>AAEUN73V</t>
  </si>
  <si>
    <t>32LY2D1K</t>
  </si>
  <si>
    <t>S2UWELRW</t>
  </si>
  <si>
    <t>5VQRLIEZ</t>
  </si>
  <si>
    <t>WUNMIJW9</t>
  </si>
  <si>
    <t>6U0CT07B</t>
  </si>
  <si>
    <t>DFN1V29L</t>
  </si>
  <si>
    <t>VBZ862OS</t>
  </si>
  <si>
    <t>VFKKSJT2</t>
  </si>
  <si>
    <t>FJMFXCTD</t>
  </si>
  <si>
    <t>LGLIB8TR</t>
  </si>
  <si>
    <t>JREGYB42</t>
  </si>
  <si>
    <t>4V9NMGEA</t>
  </si>
  <si>
    <t>9PWM6RYC</t>
  </si>
  <si>
    <t>EMUA57Q2</t>
  </si>
  <si>
    <t>DB3N4CHN</t>
  </si>
  <si>
    <t>4CXUC4VR</t>
  </si>
  <si>
    <t>79EHWR35</t>
  </si>
  <si>
    <t>L0GMLGRR</t>
  </si>
  <si>
    <t>OF7GY5F4</t>
  </si>
  <si>
    <t>D3ZC338T</t>
  </si>
  <si>
    <t>CVFJUYPM</t>
  </si>
  <si>
    <t>L5807I4N</t>
  </si>
  <si>
    <t>Q1ZKBGV5</t>
  </si>
  <si>
    <t>9JKODCAU</t>
  </si>
  <si>
    <t>LELWKXDX</t>
  </si>
  <si>
    <t>QRQ8C6MQ</t>
  </si>
  <si>
    <t>DA95Q0VE</t>
  </si>
  <si>
    <t>5HMZH1Z9</t>
  </si>
  <si>
    <t>05QMFSF0</t>
  </si>
  <si>
    <t>JE245P8R</t>
  </si>
  <si>
    <t>SFQMEZIW</t>
  </si>
  <si>
    <t>B8RR21XP</t>
  </si>
  <si>
    <t>ZG8WPG99</t>
  </si>
  <si>
    <t>U85VV1BU</t>
  </si>
  <si>
    <t>V6HB68BL</t>
  </si>
  <si>
    <t>H9JPB7GW</t>
  </si>
  <si>
    <t>8LFNU39A</t>
  </si>
  <si>
    <t>SWPTTVQZ</t>
  </si>
  <si>
    <t>GKJLM1UR</t>
  </si>
  <si>
    <t>8L1ZHTPL</t>
  </si>
  <si>
    <t>U7M26UZV</t>
  </si>
  <si>
    <t>TV300INP</t>
  </si>
  <si>
    <t>KBQ16F1I</t>
  </si>
  <si>
    <t>4XX690SP</t>
  </si>
  <si>
    <t>JSDGELLK</t>
  </si>
  <si>
    <t>LV1754PS</t>
  </si>
  <si>
    <t>JIYYV11P</t>
  </si>
  <si>
    <t>FYN7C0CV</t>
  </si>
  <si>
    <t>6TB7XA83</t>
  </si>
  <si>
    <t>U5UM9W8V</t>
  </si>
  <si>
    <t>5JDWBOLS</t>
  </si>
  <si>
    <t>POB32WHJ</t>
  </si>
  <si>
    <t>4T8KR12S</t>
  </si>
  <si>
    <t>JA0D4V57</t>
  </si>
  <si>
    <t>6CKB8I8U</t>
  </si>
  <si>
    <t>HKBAON9X</t>
  </si>
  <si>
    <t>7S1N6QHI</t>
  </si>
  <si>
    <t>CHI2T3IH</t>
  </si>
  <si>
    <t>X7HK448T</t>
  </si>
  <si>
    <t>1YYN3PBU</t>
  </si>
  <si>
    <t>R4L36Y0P</t>
  </si>
  <si>
    <t>CPTEPYPZ</t>
  </si>
  <si>
    <t>AJJ7VJWA</t>
  </si>
  <si>
    <t>8BR6E4S6</t>
  </si>
  <si>
    <t>YNKWBEEN</t>
  </si>
  <si>
    <t>SARVIBLS</t>
  </si>
  <si>
    <t>M4ZNQTEQ</t>
  </si>
  <si>
    <t>K0GWTWYL</t>
  </si>
  <si>
    <t>TCSQO748</t>
  </si>
  <si>
    <t>7TI1WTV9</t>
  </si>
  <si>
    <t>01EH41WA</t>
  </si>
  <si>
    <t>ITCY8YV0</t>
  </si>
  <si>
    <t>SAUAOZVO</t>
  </si>
  <si>
    <t>1XHLB0Q5</t>
  </si>
  <si>
    <t>71GQNH5T</t>
  </si>
  <si>
    <t>LSA39JBG</t>
  </si>
  <si>
    <t>OJVA8ZEK</t>
  </si>
  <si>
    <t>UAX3F7D4</t>
  </si>
  <si>
    <t>7PDUWDGT</t>
  </si>
  <si>
    <t>QWJ2TRQM</t>
  </si>
  <si>
    <t>3AU5SZ3V</t>
  </si>
  <si>
    <t>BVOO33UA</t>
  </si>
  <si>
    <t>SC7XGQVA</t>
  </si>
  <si>
    <t>UY45Y7AM</t>
  </si>
  <si>
    <t>M92Y63Q3</t>
  </si>
  <si>
    <t>AKTPC3M1</t>
  </si>
  <si>
    <t>JXAYTFNI</t>
  </si>
  <si>
    <t>BMM5D5R4</t>
  </si>
  <si>
    <t>PSGTTYUT</t>
  </si>
  <si>
    <t>JRC2PMKX</t>
  </si>
  <si>
    <t>JA5G7YBO</t>
  </si>
  <si>
    <t>6M5LV1ZE</t>
  </si>
  <si>
    <t>CZ8PPZTC</t>
  </si>
  <si>
    <t>IBZQBCSU</t>
  </si>
  <si>
    <t>YABTM1G5</t>
  </si>
  <si>
    <t>FPTH6URQ</t>
  </si>
  <si>
    <t>S3XE14XP</t>
  </si>
  <si>
    <t>U6Q0T9KV</t>
  </si>
  <si>
    <t>YQ0Y0YQS</t>
  </si>
  <si>
    <t>HRWHRCH8</t>
  </si>
  <si>
    <t>8B29CRQL</t>
  </si>
  <si>
    <t>3KM8WN7L</t>
  </si>
  <si>
    <t>5Z8S8UHK</t>
  </si>
  <si>
    <t>S0XILDHQ</t>
  </si>
  <si>
    <t>ZVR3CS7N</t>
  </si>
  <si>
    <t>AZH0INTS</t>
  </si>
  <si>
    <t>9AMJKJX6</t>
  </si>
  <si>
    <t>NMKAJZJ4</t>
  </si>
  <si>
    <t>3NQBMKOK</t>
  </si>
  <si>
    <t>VBG91TQH</t>
  </si>
  <si>
    <t>QZE24X2H</t>
  </si>
  <si>
    <t>WSPBQ5YR</t>
  </si>
  <si>
    <t>YJJ1BLPQ</t>
  </si>
  <si>
    <t>XUGTSB00</t>
  </si>
  <si>
    <t>3DKK3JF3</t>
  </si>
  <si>
    <t>I0TSIELX</t>
  </si>
  <si>
    <t>SX0SSL0H</t>
  </si>
  <si>
    <t>420PORSF</t>
  </si>
  <si>
    <t>DVCPCBMJ</t>
  </si>
  <si>
    <t>UMZ986GC</t>
  </si>
  <si>
    <t>I7BWM5O0</t>
  </si>
  <si>
    <t>UPQRP36U</t>
  </si>
  <si>
    <t>RZI9HX5X</t>
  </si>
  <si>
    <t>WFJPWN9O</t>
  </si>
  <si>
    <t>6F79VYH8</t>
  </si>
  <si>
    <t>ZQ4QTT1Z</t>
  </si>
  <si>
    <t>2WH4NUR9</t>
  </si>
  <si>
    <t>S93L97VV</t>
  </si>
  <si>
    <t>HRU8FNE1</t>
  </si>
  <si>
    <t>JDFN8AZI</t>
  </si>
  <si>
    <t>11EK1VP7</t>
  </si>
  <si>
    <t>50HQRWGJ</t>
  </si>
  <si>
    <t>N90VSHI2</t>
  </si>
  <si>
    <t>21PRD9FN</t>
  </si>
  <si>
    <t>ITIQJARB</t>
  </si>
  <si>
    <t>EAUV9J9L</t>
  </si>
  <si>
    <t>9A4H9IAC</t>
  </si>
  <si>
    <t>XWEZ1WNK</t>
  </si>
  <si>
    <t>ZTLLHCBU</t>
  </si>
  <si>
    <t>JTSUYWUD</t>
  </si>
  <si>
    <t>CJ5U6GX3</t>
  </si>
  <si>
    <t>SLYFFVBE</t>
  </si>
  <si>
    <t>HDUV7VJN</t>
  </si>
  <si>
    <t>5OCY2XME</t>
  </si>
  <si>
    <t>1YB00UYY</t>
  </si>
  <si>
    <t>NCMT5KK3</t>
  </si>
  <si>
    <t>Y23HQJRG</t>
  </si>
  <si>
    <t>81FNO0VM</t>
  </si>
  <si>
    <t>RFQP9VCW</t>
  </si>
  <si>
    <t>NGCM47PC</t>
  </si>
  <si>
    <t>9HXSC391</t>
  </si>
  <si>
    <t>ENOMNCOJ</t>
  </si>
  <si>
    <t>CG4TWLUR</t>
  </si>
  <si>
    <t>0FIG6ZP2</t>
  </si>
  <si>
    <t>IA62KQBO</t>
  </si>
  <si>
    <t>C54ZXDLT</t>
  </si>
  <si>
    <t>X96MMTCI</t>
  </si>
  <si>
    <t>P4RDU8QM</t>
  </si>
  <si>
    <t>7C9Q2ZA3</t>
  </si>
  <si>
    <t>YZ1EYM3Y</t>
  </si>
  <si>
    <t>M7J5BV9Q</t>
  </si>
  <si>
    <t>MDRX39D8</t>
  </si>
  <si>
    <t>7GRFWF1U</t>
  </si>
  <si>
    <t>EHP6OQ69</t>
  </si>
  <si>
    <t>JDXSS1HT</t>
  </si>
  <si>
    <t>4R1NMA9E</t>
  </si>
  <si>
    <t>CDA8Y12G</t>
  </si>
  <si>
    <t>RYLLRATF</t>
  </si>
  <si>
    <t>KEF5O2Q6</t>
  </si>
  <si>
    <t>Y38ULZPM</t>
  </si>
  <si>
    <t>YFP8IZ98</t>
  </si>
  <si>
    <t>U9CDTLZM</t>
  </si>
  <si>
    <t>V5AN4BZF</t>
  </si>
  <si>
    <t>58J6HCYK</t>
  </si>
  <si>
    <t>GDGR4C37</t>
  </si>
  <si>
    <t>COOYICXU</t>
  </si>
  <si>
    <t>UALNIVAY</t>
  </si>
  <si>
    <t>E5UW8AGQ</t>
  </si>
  <si>
    <t>EWA9JFBA</t>
  </si>
  <si>
    <t>99DK6OHX</t>
  </si>
  <si>
    <t>MK57PHV1</t>
  </si>
  <si>
    <t>T1F2I8ED</t>
  </si>
  <si>
    <t>26CH1NDR</t>
  </si>
  <si>
    <t>ISAWVDYZ</t>
  </si>
  <si>
    <t>ZGZSYIJV</t>
  </si>
  <si>
    <t>6LI7FXQT</t>
  </si>
  <si>
    <t>D01U0UR8</t>
  </si>
  <si>
    <t>9LFX3HBC</t>
  </si>
  <si>
    <t>JP3IMU5X</t>
  </si>
  <si>
    <t>5I8WOI8P</t>
  </si>
  <si>
    <t>LJBQ7P0V</t>
  </si>
  <si>
    <t>ZRYPU2QW</t>
  </si>
  <si>
    <t>7C9BUYV0</t>
  </si>
  <si>
    <t>GMVW87C4</t>
  </si>
  <si>
    <t>NY9ARKRE</t>
  </si>
  <si>
    <t>XO3XXR9X</t>
  </si>
  <si>
    <t>8QBIFURM</t>
  </si>
  <si>
    <t>0A1LN7GB</t>
  </si>
  <si>
    <t>ZWAJWK40</t>
  </si>
  <si>
    <t>WQ0C723A</t>
  </si>
  <si>
    <t>RCQ32MXL</t>
  </si>
  <si>
    <t>396WP6JS</t>
  </si>
  <si>
    <t>57689GK9</t>
  </si>
  <si>
    <t>S2WDGIHL</t>
  </si>
  <si>
    <t>8VG88HMH</t>
  </si>
  <si>
    <t>TF7HCU69</t>
  </si>
  <si>
    <t>0EX7ML4W</t>
  </si>
  <si>
    <t>1B27CZ2M</t>
  </si>
  <si>
    <t>839AMI93</t>
  </si>
  <si>
    <t>BFGASJAW</t>
  </si>
  <si>
    <t>5BSHJG7W</t>
  </si>
  <si>
    <t>HW38EMKM</t>
  </si>
  <si>
    <t>5XPYFICK</t>
  </si>
  <si>
    <t>B5QCN9H7</t>
  </si>
  <si>
    <t>X7M4GO0J</t>
  </si>
  <si>
    <t>JYI35PPE</t>
  </si>
  <si>
    <t>6XHE52MV</t>
  </si>
  <si>
    <t>0YN6EALP</t>
  </si>
  <si>
    <t>A4LUP6W6</t>
  </si>
  <si>
    <t>KUK2H5MD</t>
  </si>
  <si>
    <t>HTW9348H</t>
  </si>
  <si>
    <t>ILR33OAV</t>
  </si>
  <si>
    <t>A6CE8BHR</t>
  </si>
  <si>
    <t>UI1UION3</t>
  </si>
  <si>
    <t>ZPX96Q40</t>
  </si>
  <si>
    <t>I0CYLPNE</t>
  </si>
  <si>
    <t>FGH181PC</t>
  </si>
  <si>
    <t>8OBC9CQE</t>
  </si>
  <si>
    <t>G3KFZ8KX</t>
  </si>
  <si>
    <t>2Y84YR3K</t>
  </si>
  <si>
    <t>97QHOOWD</t>
  </si>
  <si>
    <t>YL7XWUYO</t>
  </si>
  <si>
    <t>VO8TFB31</t>
  </si>
  <si>
    <t>Q949MQ5W</t>
  </si>
  <si>
    <t>HZU0L5GS</t>
  </si>
  <si>
    <t>8RF8XVYF</t>
  </si>
  <si>
    <t>ZILYYA1V</t>
  </si>
  <si>
    <t>BY2L60V1</t>
  </si>
  <si>
    <t>NH0WGTR4</t>
  </si>
  <si>
    <t>73HO9OZC</t>
  </si>
  <si>
    <t>WBJX6O2D</t>
  </si>
  <si>
    <t>1IHNDN80</t>
  </si>
  <si>
    <t>T14K7M5G</t>
  </si>
  <si>
    <t>XPP2Q5WQ</t>
  </si>
  <si>
    <t>FM4LX5O0</t>
  </si>
  <si>
    <t>HG07756D</t>
  </si>
  <si>
    <t>E7YSM99K</t>
  </si>
  <si>
    <t>4D1FP59D</t>
  </si>
  <si>
    <t>3E4VTH6E</t>
  </si>
  <si>
    <t>TK29F68V</t>
  </si>
  <si>
    <t>QHJ3W8FW</t>
  </si>
  <si>
    <t>N3H82NHO</t>
  </si>
  <si>
    <t>GTANESSU</t>
  </si>
  <si>
    <t>LA0O6BHX</t>
  </si>
  <si>
    <t>RRKQ0P07</t>
  </si>
  <si>
    <t>J4V3VKQ5</t>
  </si>
  <si>
    <t>17U8549G</t>
  </si>
  <si>
    <t>G281LUYF</t>
  </si>
  <si>
    <t>4NAK1XFV</t>
  </si>
  <si>
    <t>Y34MVXP3</t>
  </si>
  <si>
    <t>N8G3G1UF</t>
  </si>
  <si>
    <t>SDXZB8MC</t>
  </si>
  <si>
    <t>PFUE2JYB</t>
  </si>
  <si>
    <t>4A8SFEJ2</t>
  </si>
  <si>
    <t>HEG8WPQF</t>
  </si>
  <si>
    <t>0FST40LV</t>
  </si>
  <si>
    <t>I7WERQ6B</t>
  </si>
  <si>
    <t>T7UYHDUN</t>
  </si>
  <si>
    <t>Y28VHZKQ</t>
  </si>
  <si>
    <t>V0EIMVES</t>
  </si>
  <si>
    <t>DL4SZAGH</t>
  </si>
  <si>
    <t>RVIU1YQ8</t>
  </si>
  <si>
    <t>ZNSWDHTJ</t>
  </si>
  <si>
    <t>A2G8VYZY</t>
  </si>
  <si>
    <t>F5I33E1I</t>
  </si>
  <si>
    <t>Y9B94N72</t>
  </si>
  <si>
    <t>34MBPHRL</t>
  </si>
  <si>
    <t>K73K8IQ3</t>
  </si>
  <si>
    <t>8L5WBK75</t>
  </si>
  <si>
    <t>Z1RN8D42</t>
  </si>
  <si>
    <t>4IT33RBO</t>
  </si>
  <si>
    <t>JV1NCDKP</t>
  </si>
  <si>
    <t>ECCVMNUZ</t>
  </si>
  <si>
    <t>A3GVFKYP</t>
  </si>
  <si>
    <t>COTHR6F7</t>
  </si>
  <si>
    <t>7VKQWIXD</t>
  </si>
  <si>
    <t>3OAEEV0S</t>
  </si>
  <si>
    <t>RTH5O6ZW</t>
  </si>
  <si>
    <t>V74O6XQT</t>
  </si>
  <si>
    <t>GH6U8WWN</t>
  </si>
  <si>
    <t>GVNI96XB</t>
  </si>
  <si>
    <t>KC324LPK</t>
  </si>
  <si>
    <t>2Y2R082L</t>
  </si>
  <si>
    <t>HALGOQ5D</t>
  </si>
  <si>
    <t>1R38Y0C1</t>
  </si>
  <si>
    <t>3QQW8VJ2</t>
  </si>
  <si>
    <t>8JS4BWQ7</t>
  </si>
  <si>
    <t>78TOITP2</t>
  </si>
  <si>
    <t>MRCYKUX4</t>
  </si>
  <si>
    <t>3PVNGGBX</t>
  </si>
  <si>
    <t>MN6E59H6</t>
  </si>
  <si>
    <t>BSA76OL5</t>
  </si>
  <si>
    <t>YHNBSXPN</t>
  </si>
  <si>
    <t>TW6D3KT4</t>
  </si>
  <si>
    <t>Z8RI8RLU</t>
  </si>
  <si>
    <t>FT0L8HZZ</t>
  </si>
  <si>
    <t>AW0GW33Q</t>
  </si>
  <si>
    <t>IJLPV177</t>
  </si>
  <si>
    <t>9UVKASFY</t>
  </si>
  <si>
    <t>KKSMEP2A</t>
  </si>
  <si>
    <t>E96ZTKHC</t>
  </si>
  <si>
    <t>RZ08GKZY</t>
  </si>
  <si>
    <t>EK0ZZHKT</t>
  </si>
  <si>
    <t>9U6RAS0M</t>
  </si>
  <si>
    <t>3S31RHE5</t>
  </si>
  <si>
    <t>GOM8T4Y4</t>
  </si>
  <si>
    <t>7Z5AVSH6</t>
  </si>
  <si>
    <t>E7OPE1O8</t>
  </si>
  <si>
    <t>647E6ED0</t>
  </si>
  <si>
    <t>V4XHHFO3</t>
  </si>
  <si>
    <t>PEX6S873</t>
  </si>
  <si>
    <t>M9OTPNII</t>
  </si>
  <si>
    <t>EZRICI17</t>
  </si>
  <si>
    <t>7PXJ92C5</t>
  </si>
  <si>
    <t>BAXENBTS</t>
  </si>
  <si>
    <t>086279IX</t>
  </si>
  <si>
    <t>6EEC9HQQ</t>
  </si>
  <si>
    <t>MHN0SWM2</t>
  </si>
  <si>
    <t>8SKE4TT5</t>
  </si>
  <si>
    <t>IGELOJ42</t>
  </si>
  <si>
    <t>0LMA8GMJ</t>
  </si>
  <si>
    <t>E40RN3MN</t>
  </si>
  <si>
    <t>093R7PK9</t>
  </si>
  <si>
    <t>I8A9OXP2</t>
  </si>
  <si>
    <t>7IFEKEMG</t>
  </si>
  <si>
    <t>4XZ4RY1N</t>
  </si>
  <si>
    <t>K2KK9SW2</t>
  </si>
  <si>
    <t>Z0RLNFVY</t>
  </si>
  <si>
    <t>8SIG4C8X</t>
  </si>
  <si>
    <t>K4ETVW4H</t>
  </si>
  <si>
    <t>YA2NDY1H</t>
  </si>
  <si>
    <t>G6DYTQQE</t>
  </si>
  <si>
    <t>RQULJHTU</t>
  </si>
  <si>
    <t>RZZ9K7UN</t>
  </si>
  <si>
    <t>3918OU6O</t>
  </si>
  <si>
    <t>YZ9ZKK3P</t>
  </si>
  <si>
    <t>GK1NH8G7</t>
  </si>
  <si>
    <t>OPCLCCQH</t>
  </si>
  <si>
    <t>E1921PBZ</t>
  </si>
  <si>
    <t>0E761F02</t>
  </si>
  <si>
    <t>HDBNC8W1</t>
  </si>
  <si>
    <t>WFCEPHD3</t>
  </si>
  <si>
    <t>KP6NOWM7</t>
  </si>
  <si>
    <t>HPYLUU5P</t>
  </si>
  <si>
    <t>I7AH5FW0</t>
  </si>
  <si>
    <t>RSFYKC1F</t>
  </si>
  <si>
    <t>RMW0TRSZ</t>
  </si>
  <si>
    <t>GNENBXRW</t>
  </si>
  <si>
    <t>L20NI94X</t>
  </si>
  <si>
    <t>AF7XJNED</t>
  </si>
  <si>
    <t>CG65AS6X</t>
  </si>
  <si>
    <t>9XV6GX8D</t>
  </si>
  <si>
    <t>IDIMBX0N</t>
  </si>
  <si>
    <t>W75XU368</t>
  </si>
  <si>
    <t>WIY2Q0Q5</t>
  </si>
  <si>
    <t>EJDHOY6M</t>
  </si>
  <si>
    <t>DF1011UT</t>
  </si>
  <si>
    <t>7V1FQBL9</t>
  </si>
  <si>
    <t>4PXSBQU8</t>
  </si>
  <si>
    <t>QRKHWNRB</t>
  </si>
  <si>
    <t>1YGNHE69</t>
  </si>
  <si>
    <t>IBS3H6Z4</t>
  </si>
  <si>
    <t>TAEUD0HP</t>
  </si>
  <si>
    <t>04YGLJ3N</t>
  </si>
  <si>
    <t>72TBO2HA</t>
  </si>
  <si>
    <t>FCW4SAAP</t>
  </si>
  <si>
    <t>DEH0MYSO</t>
  </si>
  <si>
    <t>PEVJ6O6R</t>
  </si>
  <si>
    <t>T02CX0BY</t>
  </si>
  <si>
    <t>IN9S33CD</t>
  </si>
  <si>
    <t>SSX3QRTB</t>
  </si>
  <si>
    <t>UBX7TMQG</t>
  </si>
  <si>
    <t>RR5AMWPQ</t>
  </si>
  <si>
    <t>FHLNW3WH</t>
  </si>
  <si>
    <t>1GT10YJD</t>
  </si>
  <si>
    <t>4UZCVHEV</t>
  </si>
  <si>
    <t>DJH67UIZ</t>
  </si>
  <si>
    <t>7VGJ2B7O</t>
  </si>
  <si>
    <t>IAVMELUO</t>
  </si>
  <si>
    <t>PRMMZX9O</t>
  </si>
  <si>
    <t>ZZFES7ID</t>
  </si>
  <si>
    <t>G7PNQB9M</t>
  </si>
  <si>
    <t>Z0R5O2VW</t>
  </si>
  <si>
    <t>VS0TWECS</t>
  </si>
  <si>
    <t>XN7EV14M</t>
  </si>
  <si>
    <t>P5BRH80Z</t>
  </si>
  <si>
    <t>CQVDJR45</t>
  </si>
  <si>
    <t>QUFCX2MF</t>
  </si>
  <si>
    <t>RW13VT8T</t>
  </si>
  <si>
    <t>H2IOHZ8R</t>
  </si>
  <si>
    <t>5LJ47CVS</t>
  </si>
  <si>
    <t>87XTACKH</t>
  </si>
  <si>
    <t>0Z2CQ0MQ</t>
  </si>
  <si>
    <t>4SK6YLB0</t>
  </si>
  <si>
    <t>EVVX3PQ5</t>
  </si>
  <si>
    <t>9Y3JDP1B</t>
  </si>
  <si>
    <t>ACB3QZAY</t>
  </si>
  <si>
    <t>COWC9H9T</t>
  </si>
  <si>
    <t>ZTHMJWYZ</t>
  </si>
  <si>
    <t>MMGWAWBA</t>
  </si>
  <si>
    <t>8LPO6YCO</t>
  </si>
  <si>
    <t>I7MDOGGU</t>
  </si>
  <si>
    <t>CDUIUYY2</t>
  </si>
  <si>
    <t>10IY4PV4</t>
  </si>
  <si>
    <t>A1TDRYHZ</t>
  </si>
  <si>
    <t>2JY9SQ2L</t>
  </si>
  <si>
    <t>9328IHHL</t>
  </si>
  <si>
    <t>ZFB7CBR6</t>
  </si>
  <si>
    <t>3N3RAHXR</t>
  </si>
  <si>
    <t>6RJE18RW</t>
  </si>
  <si>
    <t>GK86H0SK</t>
  </si>
  <si>
    <t>QXU90OP8</t>
  </si>
  <si>
    <t>NXXSU27K</t>
  </si>
  <si>
    <t>RACLHBXN</t>
  </si>
  <si>
    <t>06YL7WVJ</t>
  </si>
  <si>
    <t>K4Y8R0FX</t>
  </si>
  <si>
    <t>F8O0IY28</t>
  </si>
  <si>
    <t>8T8J06EL</t>
  </si>
  <si>
    <t>3AE6GW2D</t>
  </si>
  <si>
    <t>T0SEVT4K</t>
  </si>
  <si>
    <t>36VPT9RZ</t>
  </si>
  <si>
    <t>R2RL1Y49</t>
  </si>
  <si>
    <t>7Q7SA3EK</t>
  </si>
  <si>
    <t>THKCN7HU</t>
  </si>
  <si>
    <t>6JI36HIE</t>
  </si>
  <si>
    <t>B5CBSTM5</t>
  </si>
  <si>
    <t>SNBYNW8H</t>
  </si>
  <si>
    <t>IEN6RBZI</t>
  </si>
  <si>
    <t>9P026O47</t>
  </si>
  <si>
    <t>AJLNEUVY</t>
  </si>
  <si>
    <t>LJIAOC0Q</t>
  </si>
  <si>
    <t>PD2198ZH</t>
  </si>
  <si>
    <t>2BYD4WQ7</t>
  </si>
  <si>
    <t>HP6DSCMH</t>
  </si>
  <si>
    <t>FM4S93O6</t>
  </si>
  <si>
    <t>ALHQU8W8</t>
  </si>
  <si>
    <t>GGPSSI5Q</t>
  </si>
  <si>
    <t>4D95LU0H</t>
  </si>
  <si>
    <t>KA79LTFF</t>
  </si>
  <si>
    <t>OBBVVO9O</t>
  </si>
  <si>
    <t>83HX5CIJ</t>
  </si>
  <si>
    <t>SGV1FR3O</t>
  </si>
  <si>
    <t>TJ6U9HZ3</t>
  </si>
  <si>
    <t>K72CEXGZ</t>
  </si>
  <si>
    <t>1N99TLIA</t>
  </si>
  <si>
    <t>JYE2QFGE</t>
  </si>
  <si>
    <t>IEOMRMWW</t>
  </si>
  <si>
    <t>ZW7N89K3</t>
  </si>
  <si>
    <t>MIU04JC2</t>
  </si>
  <si>
    <t>VF2OKZY5</t>
  </si>
  <si>
    <t>QSBKLWSW</t>
  </si>
  <si>
    <t>0GTJE2VQ</t>
  </si>
  <si>
    <t>H91G4MYP</t>
  </si>
  <si>
    <t>DDBH2FPP</t>
  </si>
  <si>
    <t>P1SGQODJ</t>
  </si>
  <si>
    <t>N8F2PFQP</t>
  </si>
  <si>
    <t>WELHHO3U</t>
  </si>
  <si>
    <t>CUAYGT78</t>
  </si>
  <si>
    <t>9KDR9PQX</t>
  </si>
  <si>
    <t>8A5HA974</t>
  </si>
  <si>
    <t>M1L0IWB6</t>
  </si>
  <si>
    <t>I2U6MKUT</t>
  </si>
  <si>
    <t>5C8HCDXT</t>
  </si>
  <si>
    <t>RK6UFTI8</t>
  </si>
  <si>
    <t>ECOU1XXZ</t>
  </si>
  <si>
    <t>9FPDDSIJ</t>
  </si>
  <si>
    <t>4RDJBBB6</t>
  </si>
  <si>
    <t>OTDDPHWJ</t>
  </si>
  <si>
    <t>20N9WSRC</t>
  </si>
  <si>
    <t>IJ4GXGCU</t>
  </si>
  <si>
    <t>GZCWM6GK</t>
  </si>
  <si>
    <t>U0G8KIPB</t>
  </si>
  <si>
    <t>2YVVZN5L</t>
  </si>
  <si>
    <t>3JUL12VK</t>
  </si>
  <si>
    <t>TGW7OYMD</t>
  </si>
  <si>
    <t>XJ9RQU4K</t>
  </si>
  <si>
    <t>9Y85N0W5</t>
  </si>
  <si>
    <t>4TRMURKI</t>
  </si>
  <si>
    <t>TJXY9DQG</t>
  </si>
  <si>
    <t>DV9ZB9KL</t>
  </si>
  <si>
    <t>J712QVSG</t>
  </si>
  <si>
    <t>LCBVIPRA</t>
  </si>
  <si>
    <t>8GE7FY98</t>
  </si>
  <si>
    <t>88R08IL1</t>
  </si>
  <si>
    <t>4U9D1IZ5</t>
  </si>
  <si>
    <t>WNMF0OHM</t>
  </si>
  <si>
    <t>I0D1O3GX</t>
  </si>
  <si>
    <t>PO158L29</t>
  </si>
  <si>
    <t>7LNGJB3S</t>
  </si>
  <si>
    <t>AVD2WQZY</t>
  </si>
  <si>
    <t>UD9V38LV</t>
  </si>
  <si>
    <t>JMTO8BPQ</t>
  </si>
  <si>
    <t>06YBVWXZ</t>
  </si>
  <si>
    <t>ODGKZEVV</t>
  </si>
  <si>
    <t>1VCAS7FL</t>
  </si>
  <si>
    <t>G2TASA8C</t>
  </si>
  <si>
    <t>CRW2CCMB</t>
  </si>
  <si>
    <t>7FER10E1</t>
  </si>
  <si>
    <t>K96NUCWR</t>
  </si>
  <si>
    <t>SE609QTE</t>
  </si>
  <si>
    <t>CT9XECID</t>
  </si>
  <si>
    <t>SUO8VZQ8</t>
  </si>
  <si>
    <t>9LX9MAPU</t>
  </si>
  <si>
    <t>PHP5V833</t>
  </si>
  <si>
    <t>7XEB6TFB</t>
  </si>
  <si>
    <t>KV9LW061</t>
  </si>
  <si>
    <t>M41NS5DN</t>
  </si>
  <si>
    <t>QIHWKCFK</t>
  </si>
  <si>
    <t>8RZ1A49O</t>
  </si>
  <si>
    <t>GEJLL5L3</t>
  </si>
  <si>
    <t>V4EKF9RF</t>
  </si>
  <si>
    <t>VJ1EK4A3</t>
  </si>
  <si>
    <t>65B8HSTW</t>
  </si>
  <si>
    <t>KIJB458K</t>
  </si>
  <si>
    <t>8PHJ7N4E</t>
  </si>
  <si>
    <t>EDAJ0YEW</t>
  </si>
  <si>
    <t>KMB8TJ0I</t>
  </si>
  <si>
    <t>9X5HUUJ5</t>
  </si>
  <si>
    <t>CR6ZLEWC</t>
  </si>
  <si>
    <t>21S1ETXM</t>
  </si>
  <si>
    <t>54JFGNXN</t>
  </si>
  <si>
    <t>WLXPA3LB</t>
  </si>
  <si>
    <t>3WQMBMSN</t>
  </si>
  <si>
    <t>XIKWT7HM</t>
  </si>
  <si>
    <t>J9QQVBQX</t>
  </si>
  <si>
    <t>I51MJ7PP</t>
  </si>
  <si>
    <t>V690FQG4</t>
  </si>
  <si>
    <t>OSB9S3PI</t>
  </si>
  <si>
    <t>JWRSTAU8</t>
  </si>
  <si>
    <t>YYAZ4JBY</t>
  </si>
  <si>
    <t>8SEGAAT7</t>
  </si>
  <si>
    <t>4L36DJTM</t>
  </si>
  <si>
    <t>YB20NWM1</t>
  </si>
  <si>
    <t>7Z3S4XV9</t>
  </si>
  <si>
    <t>SQOW8W0G</t>
  </si>
  <si>
    <t>W3LGBNI2</t>
  </si>
  <si>
    <t>J2B3UZXA</t>
  </si>
  <si>
    <t>43LFUTVM</t>
  </si>
  <si>
    <t>VH78FLDN</t>
  </si>
  <si>
    <t>KZKMLY96</t>
  </si>
  <si>
    <t>9BGKQZ3H</t>
  </si>
  <si>
    <t>H6NJKV4F</t>
  </si>
  <si>
    <t>CMS1HUGL</t>
  </si>
  <si>
    <t>6R6S91WE</t>
  </si>
  <si>
    <t>L69Q015M</t>
  </si>
  <si>
    <t>RX3F3VIU</t>
  </si>
  <si>
    <t>R5I9AAFG</t>
  </si>
  <si>
    <t>JQ3HJFNA</t>
  </si>
  <si>
    <t>XCC1C1GG</t>
  </si>
  <si>
    <t>WI1HQSIS</t>
  </si>
  <si>
    <t>LCTI4CFV</t>
  </si>
  <si>
    <t>3T64Z7DB</t>
  </si>
  <si>
    <t>3F2ZPCSL</t>
  </si>
  <si>
    <t>8GMDSXYY</t>
  </si>
  <si>
    <t>QLTDWAEM</t>
  </si>
  <si>
    <t>XFB1VXQY</t>
  </si>
  <si>
    <t>UB8M6I5R</t>
  </si>
  <si>
    <t>EBTJPEEY</t>
  </si>
  <si>
    <t>ATW70WX1</t>
  </si>
  <si>
    <t>9DBMY3OF</t>
  </si>
  <si>
    <t>HRV9DSYF</t>
  </si>
  <si>
    <t>MNC7Q3JJ</t>
  </si>
  <si>
    <t>TJ03NDNX</t>
  </si>
  <si>
    <t>E3WWC6FJ</t>
  </si>
  <si>
    <t>QKKZQJ46</t>
  </si>
  <si>
    <t>VRYR5A81</t>
  </si>
  <si>
    <t>M52B4VC5</t>
  </si>
  <si>
    <t>Z72Y3C3C</t>
  </si>
  <si>
    <t>FQPPZ9NQ</t>
  </si>
  <si>
    <t>DUHS8KVY</t>
  </si>
  <si>
    <t>M72CT8RN</t>
  </si>
  <si>
    <t>XBFTCRLN</t>
  </si>
  <si>
    <t>3ZILMRQK</t>
  </si>
  <si>
    <t>FZ72CGOI</t>
  </si>
  <si>
    <t>72HZ4LDT</t>
  </si>
  <si>
    <t>J6OQS0AU</t>
  </si>
  <si>
    <t>4X3LNCWH</t>
  </si>
  <si>
    <t>97PFKCPG</t>
  </si>
  <si>
    <t>FB9M4FR7</t>
  </si>
  <si>
    <t>CMPFB2PS</t>
  </si>
  <si>
    <t>61HW4ELT</t>
  </si>
  <si>
    <t>F481S8G3</t>
  </si>
  <si>
    <t>5G4I94TF</t>
  </si>
  <si>
    <t>677XNEFB</t>
  </si>
  <si>
    <t>7L0S5EON</t>
  </si>
  <si>
    <t>A3D8MRDX</t>
  </si>
  <si>
    <t>YE6R6I1K</t>
  </si>
  <si>
    <t>JXUXBANJ</t>
  </si>
  <si>
    <t>UWPUJESS</t>
  </si>
  <si>
    <t>HSTXUOVW</t>
  </si>
  <si>
    <t>2ZT298DY</t>
  </si>
  <si>
    <t>Z769EPTS</t>
  </si>
  <si>
    <t>GOIVV4OG</t>
  </si>
  <si>
    <t>CJOU1RYX</t>
  </si>
  <si>
    <t>5OVTFUNQ</t>
  </si>
  <si>
    <t>0RNYAI6O</t>
  </si>
  <si>
    <t>NSI9TMQ1</t>
  </si>
  <si>
    <t>2QQD7411</t>
  </si>
  <si>
    <t>XR57MBVC</t>
  </si>
  <si>
    <t>8BY9YRL9</t>
  </si>
  <si>
    <t>7PWQUE7O</t>
  </si>
  <si>
    <t>ELCQKUQU</t>
  </si>
  <si>
    <t>CVPH0J04</t>
  </si>
  <si>
    <t>H8CLNRM2</t>
  </si>
  <si>
    <t>MJBD6V39</t>
  </si>
  <si>
    <t>GQQ01OO5</t>
  </si>
  <si>
    <t>B85LVFR1</t>
  </si>
  <si>
    <t>U8XA7JCO</t>
  </si>
  <si>
    <t>0QPZIIPF</t>
  </si>
  <si>
    <t>2GR73FEV</t>
  </si>
  <si>
    <t>AV4ZPXE3</t>
  </si>
  <si>
    <t>X8QV83G1</t>
  </si>
  <si>
    <t>T1ZYZ70B</t>
  </si>
  <si>
    <t>RO6QLRCX</t>
  </si>
  <si>
    <t>6FT804V9</t>
  </si>
  <si>
    <t>SKTAI2GS</t>
  </si>
  <si>
    <t>YIGSYPWD</t>
  </si>
  <si>
    <t>9IP0C0IR</t>
  </si>
  <si>
    <t>E06J9PDT</t>
  </si>
  <si>
    <t>3OLESA9M</t>
  </si>
  <si>
    <t>3O7PIS8O</t>
  </si>
  <si>
    <t>FAV4HHP4</t>
  </si>
  <si>
    <t>LOMFB71Q</t>
  </si>
  <si>
    <t>C334XDK8</t>
  </si>
  <si>
    <t>R707GGNA</t>
  </si>
  <si>
    <t>EP81D4IN</t>
  </si>
  <si>
    <t>UWZ7DFKY</t>
  </si>
  <si>
    <t>7SH51ME1</t>
  </si>
  <si>
    <t>DFFEQ87N</t>
  </si>
  <si>
    <t>QPH1YUAN</t>
  </si>
  <si>
    <t>7PV7V1RP</t>
  </si>
  <si>
    <t>C2WEF4XH</t>
  </si>
  <si>
    <t>5G645WYV</t>
  </si>
  <si>
    <t>5M3Z5DS4</t>
  </si>
  <si>
    <t>CR20TBUT</t>
  </si>
  <si>
    <t>M5E8U8HP</t>
  </si>
  <si>
    <t>BXK5HGEY</t>
  </si>
  <si>
    <t>XXUGTDX7</t>
  </si>
  <si>
    <t>LWXHKI88</t>
  </si>
  <si>
    <t>9VEB4KWV</t>
  </si>
  <si>
    <t>9S7VQ79A</t>
  </si>
  <si>
    <t>1MQFYGEE</t>
  </si>
  <si>
    <t>4G10PCOZ</t>
  </si>
  <si>
    <t>DLZYL69K</t>
  </si>
  <si>
    <t>KYQ50DTU</t>
  </si>
  <si>
    <t>FRIVBOOA</t>
  </si>
  <si>
    <t>7ASDRLM5</t>
  </si>
  <si>
    <t>0HB6OUIN</t>
  </si>
  <si>
    <t>UWK0KA56</t>
  </si>
  <si>
    <t>CCVCBR83</t>
  </si>
  <si>
    <t>I6U62W0R</t>
  </si>
  <si>
    <t>SV2VJ3VH</t>
  </si>
  <si>
    <t>ASL3FJZP</t>
  </si>
  <si>
    <t>EB89ONZN</t>
  </si>
  <si>
    <t>0S4K915N</t>
  </si>
  <si>
    <t>8IJOC37Z</t>
  </si>
  <si>
    <t>28BIO7F9</t>
  </si>
  <si>
    <t>9B5T5QTA</t>
  </si>
  <si>
    <t>9ZDFLOKA</t>
  </si>
  <si>
    <t>8FXUNDUS</t>
  </si>
  <si>
    <t>MLC5KY2R</t>
  </si>
  <si>
    <t>98YPUABG</t>
  </si>
  <si>
    <t>181X64EU</t>
  </si>
  <si>
    <t>XLKL4EI0</t>
  </si>
  <si>
    <t>5RUF6451</t>
  </si>
  <si>
    <t>G67668KN</t>
  </si>
  <si>
    <t>4SAUJMOI</t>
  </si>
  <si>
    <t>B2H3P25L</t>
  </si>
  <si>
    <t>DF19VWL4</t>
  </si>
  <si>
    <t>ZIZXHX09</t>
  </si>
  <si>
    <t>70GGNRPB</t>
  </si>
  <si>
    <t>0VYX8TN3</t>
  </si>
  <si>
    <t>JPJ3A9T8</t>
  </si>
  <si>
    <t>1A86ZD0B</t>
  </si>
  <si>
    <t>PMQ4M2UX</t>
  </si>
  <si>
    <t>OFQCCQ6I</t>
  </si>
  <si>
    <t>3Z2BQVQ7</t>
  </si>
  <si>
    <t>57FO8KSQ</t>
  </si>
  <si>
    <t>3VQOFPW7</t>
  </si>
  <si>
    <t>HMKFBTYR</t>
  </si>
  <si>
    <t>RMO3I92N</t>
  </si>
  <si>
    <t>2AV40FHB</t>
  </si>
  <si>
    <t>OUR875IK</t>
  </si>
  <si>
    <t>LUFY70BU</t>
  </si>
  <si>
    <t>1OUHMFJV</t>
  </si>
  <si>
    <t>GMNQUFQZ</t>
  </si>
  <si>
    <t>YWF7W7H8</t>
  </si>
  <si>
    <t>120BESB3</t>
  </si>
  <si>
    <t>HPSSENGT</t>
  </si>
  <si>
    <t>8TXOC3S3</t>
  </si>
  <si>
    <t>N55VF08D</t>
  </si>
  <si>
    <t>265SZR01</t>
  </si>
  <si>
    <t>NFMCPYOV</t>
  </si>
  <si>
    <t>NKO2JRRS</t>
  </si>
  <si>
    <t>WW3NDCO2</t>
  </si>
  <si>
    <t>DGPI60HG</t>
  </si>
  <si>
    <t>06DUY829</t>
  </si>
  <si>
    <t>2VDN72EP</t>
  </si>
  <si>
    <t>HOG5OE78</t>
  </si>
  <si>
    <t>PLM5WEY4</t>
  </si>
  <si>
    <t>Z9QZKUV5</t>
  </si>
  <si>
    <t>EWQVZB85</t>
  </si>
  <si>
    <t>SFFFNT6B</t>
  </si>
  <si>
    <t>99AAJPQN</t>
  </si>
  <si>
    <t>JW2FHT1G</t>
  </si>
  <si>
    <t>08KE6ZQN</t>
  </si>
  <si>
    <t>WW1WV7IT</t>
  </si>
  <si>
    <t>0WVCRCOU</t>
  </si>
  <si>
    <t>V5QIL0HU</t>
  </si>
  <si>
    <t>T0VJ4AMX</t>
  </si>
  <si>
    <t>WLS5J30E</t>
  </si>
  <si>
    <t>F52YEFJ8</t>
  </si>
  <si>
    <t>OZDJFUHH</t>
  </si>
  <si>
    <t>BUPUP2TV</t>
  </si>
  <si>
    <t>HTQO5XIW</t>
  </si>
  <si>
    <t>XCBKZWDX</t>
  </si>
  <si>
    <t>W7F056RK</t>
  </si>
  <si>
    <t>LIQZNH9U</t>
  </si>
  <si>
    <t>P9LE92UR</t>
  </si>
  <si>
    <t>9LZICBEV</t>
  </si>
  <si>
    <t>YAKIMBKC</t>
  </si>
  <si>
    <t>FHU2WQ2K</t>
  </si>
  <si>
    <t>VF651O1V</t>
  </si>
  <si>
    <t>ISHAZTWG</t>
  </si>
  <si>
    <t>0XIPT9AX</t>
  </si>
  <si>
    <t>UURLD9W8</t>
  </si>
  <si>
    <t>Y975VCYM</t>
  </si>
  <si>
    <t>OPYWK3XE</t>
  </si>
  <si>
    <t>2VTBUOXA</t>
  </si>
  <si>
    <t>6YEF304L</t>
  </si>
  <si>
    <t>6AALZVSE</t>
  </si>
  <si>
    <t>JF9CTPPZ</t>
  </si>
  <si>
    <t>LAH7932Y</t>
  </si>
  <si>
    <t>DOGKQHQP</t>
  </si>
  <si>
    <t>CLOSEH5L</t>
  </si>
  <si>
    <t>ZT6XPQR0</t>
  </si>
  <si>
    <t>MUHI7FIM</t>
  </si>
  <si>
    <t>G3SJ8X1K</t>
  </si>
  <si>
    <t>1WSLRC69</t>
  </si>
  <si>
    <t>ZZJ4I52J</t>
  </si>
  <si>
    <t>IGVGV1O5</t>
  </si>
  <si>
    <t>JW4Q5F4Z</t>
  </si>
  <si>
    <t>O5OCDKVH</t>
  </si>
  <si>
    <t>KKRJ6TBY</t>
  </si>
  <si>
    <t>TNUCQKW6</t>
  </si>
  <si>
    <t>T4NRIY5R</t>
  </si>
  <si>
    <t>5PA21ZHE</t>
  </si>
  <si>
    <t>MCR8YCCY</t>
  </si>
  <si>
    <t>N4PVP6C0</t>
  </si>
  <si>
    <t>8INCUUGJ</t>
  </si>
  <si>
    <t>CKSNW8DU</t>
  </si>
  <si>
    <t>MIY4MF3R</t>
  </si>
  <si>
    <t>JFB4WY8C</t>
  </si>
  <si>
    <t>BP7JRV1O</t>
  </si>
  <si>
    <t>OREPAY0O</t>
  </si>
  <si>
    <t>YLK0MRJ3</t>
  </si>
  <si>
    <t>XBSZ29VJ</t>
  </si>
  <si>
    <t>8BRN98H6</t>
  </si>
  <si>
    <t>VZS17M7X</t>
  </si>
  <si>
    <t>49USIHDH</t>
  </si>
  <si>
    <t>A89TBOY5</t>
  </si>
  <si>
    <t>26XU4887</t>
  </si>
  <si>
    <t>QQTQFG9A</t>
  </si>
  <si>
    <t>7O00H1TC</t>
  </si>
  <si>
    <t>LGTIXQ46</t>
  </si>
  <si>
    <t>H6I16U57</t>
  </si>
  <si>
    <t>KJBYGG1S</t>
  </si>
  <si>
    <t>IXBUR07V</t>
  </si>
  <si>
    <t>B6UWHOD4</t>
  </si>
  <si>
    <t>20CVXRTX</t>
  </si>
  <si>
    <t>FJ6QV5XK</t>
  </si>
  <si>
    <t>4DUMR5WD</t>
  </si>
  <si>
    <t>AW3L4BTT</t>
  </si>
  <si>
    <t>RH805ELL</t>
  </si>
  <si>
    <t>7RI58VF7</t>
  </si>
  <si>
    <t>VK9KN5PT</t>
  </si>
  <si>
    <t>R15SXOZA</t>
  </si>
  <si>
    <t>H00Y9555</t>
  </si>
  <si>
    <t>RJYMI03Q</t>
  </si>
  <si>
    <t>5PJJCTJ9</t>
  </si>
  <si>
    <t>J60KKQ4B</t>
  </si>
  <si>
    <t>X2QRD0DC</t>
  </si>
  <si>
    <t>4KIZ9WJ0</t>
  </si>
  <si>
    <t>6RQCLF28</t>
  </si>
  <si>
    <t>DQ7GS2BN</t>
  </si>
  <si>
    <t>T8WC5X1B</t>
  </si>
  <si>
    <t>HO6M5P37</t>
  </si>
  <si>
    <t>D5VY17OP</t>
  </si>
  <si>
    <t>0J21WQH1</t>
  </si>
  <si>
    <t>N88UFF5K</t>
  </si>
  <si>
    <t>OV08QE7X</t>
  </si>
  <si>
    <t>WJLJIWYS</t>
  </si>
  <si>
    <t>BED55OSG</t>
  </si>
  <si>
    <t>QJ25CASO</t>
  </si>
  <si>
    <t>GJQXUDI3</t>
  </si>
  <si>
    <t>OOGOZGGV</t>
  </si>
  <si>
    <t>C9XJ9KHD</t>
  </si>
  <si>
    <t>IWAKTMEB</t>
  </si>
  <si>
    <t>AKT5EF0X</t>
  </si>
  <si>
    <t>89064N0X</t>
  </si>
  <si>
    <t>V7YVW4U0</t>
  </si>
  <si>
    <t>TBJ99S41</t>
  </si>
  <si>
    <t>QWLH0WD8</t>
  </si>
  <si>
    <t>JZTX4MXK</t>
  </si>
  <si>
    <t>4AHNCJ2Y</t>
  </si>
  <si>
    <t>H5VBBEVI</t>
  </si>
  <si>
    <t>MB7G8DWS</t>
  </si>
  <si>
    <t>JK75NQBD</t>
  </si>
  <si>
    <t>U1BDEL90</t>
  </si>
  <si>
    <t>A9C9YCSN</t>
  </si>
  <si>
    <t>524GC3WL</t>
  </si>
  <si>
    <t>T4ZW6SS4</t>
  </si>
  <si>
    <t>FH4VP5CL</t>
  </si>
  <si>
    <t>K9MMOXUC</t>
  </si>
  <si>
    <t>2HS1C21I</t>
  </si>
  <si>
    <t>LV5SEMZQ</t>
  </si>
  <si>
    <t>50B2JN7F</t>
  </si>
  <si>
    <t>JXS3KFKM</t>
  </si>
  <si>
    <t>QODSAVWU</t>
  </si>
  <si>
    <t>Q2BB73WT</t>
  </si>
  <si>
    <t>UH3P961U</t>
  </si>
  <si>
    <t>3BQTRX5Y</t>
  </si>
  <si>
    <t>YTL8VNGT</t>
  </si>
  <si>
    <t>BL4SKUCN</t>
  </si>
  <si>
    <t>8TRT2HNF</t>
  </si>
  <si>
    <t>ZLN48IIP</t>
  </si>
  <si>
    <t>W355HYRD</t>
  </si>
  <si>
    <t>5UE0TE1R</t>
  </si>
  <si>
    <t>RFNRVNXJ</t>
  </si>
  <si>
    <t>UTZDDOU7</t>
  </si>
  <si>
    <t>HVT28XPH</t>
  </si>
  <si>
    <t>2ZXKC707</t>
  </si>
  <si>
    <t>VNCFE4LQ</t>
  </si>
  <si>
    <t>VM0MHPAO</t>
  </si>
  <si>
    <t>28QWFYSP</t>
  </si>
  <si>
    <t>VIV0OXU6</t>
  </si>
  <si>
    <t>KVF0HK8S</t>
  </si>
  <si>
    <t>JLT2LLR3</t>
  </si>
  <si>
    <t>LXZD2PZD</t>
  </si>
  <si>
    <t>2LF1TSPZ</t>
  </si>
  <si>
    <t>FBJHTF91</t>
  </si>
  <si>
    <t>Z50GQV8I</t>
  </si>
  <si>
    <t>O2CPAAF0</t>
  </si>
  <si>
    <t>CEOTU8PX</t>
  </si>
  <si>
    <t>2S3DHZFO</t>
  </si>
  <si>
    <t>ZE1ZKD7Q</t>
  </si>
  <si>
    <t>Y9XOOWHS</t>
  </si>
  <si>
    <t>5FIGO7XN</t>
  </si>
  <si>
    <t>EFO8XWXE</t>
  </si>
  <si>
    <t>BPOTQCFG</t>
  </si>
  <si>
    <t>62R8ERQ0</t>
  </si>
  <si>
    <t>HYCELUAD</t>
  </si>
  <si>
    <t>MJZP9WYC</t>
  </si>
  <si>
    <t>JNYS6BIJ</t>
  </si>
  <si>
    <t>LUT9KYJA</t>
  </si>
  <si>
    <t>DIWC1AHU</t>
  </si>
  <si>
    <t>ILYP3YGW</t>
  </si>
  <si>
    <t>0XC4DR3F</t>
  </si>
  <si>
    <t>3ZM8BJQO</t>
  </si>
  <si>
    <t>AM5J5QPK</t>
  </si>
  <si>
    <t>DRFUPEOU</t>
  </si>
  <si>
    <t>I19TOSXS</t>
  </si>
  <si>
    <t>DWO4HD34</t>
  </si>
  <si>
    <t>4YH4JR1Q</t>
  </si>
  <si>
    <t>XM4VD3NN</t>
  </si>
  <si>
    <t>NUA0OE6Z</t>
  </si>
  <si>
    <t>GDOHDB6U</t>
  </si>
  <si>
    <t>I58DG1XE</t>
  </si>
  <si>
    <t>YA3O04NX</t>
  </si>
  <si>
    <t>D62905BC</t>
  </si>
  <si>
    <t>C2X9D7JO</t>
  </si>
  <si>
    <t>SBLP2LJB</t>
  </si>
  <si>
    <t>3CWKBXEN</t>
  </si>
  <si>
    <t>ZG82F4GH</t>
  </si>
  <si>
    <t>64KS4KGN</t>
  </si>
  <si>
    <t>637HKAFD</t>
  </si>
  <si>
    <t>U9E3G8UT</t>
  </si>
  <si>
    <t>FB1AO8SL</t>
  </si>
  <si>
    <t>79LGX9EX</t>
  </si>
  <si>
    <t>LOAYKUEO</t>
  </si>
  <si>
    <t>EM4XNIPW</t>
  </si>
  <si>
    <t>E6WG7J0I</t>
  </si>
  <si>
    <t>37FL55S0</t>
  </si>
  <si>
    <t>RSXFS096</t>
  </si>
  <si>
    <t>5QSU8PQU</t>
  </si>
  <si>
    <t>N58V2ML8</t>
  </si>
  <si>
    <t>SFI9TVH3</t>
  </si>
  <si>
    <t>0G65AQVC</t>
  </si>
  <si>
    <t>F91QWQ1G</t>
  </si>
  <si>
    <t>XEP9GSSY</t>
  </si>
  <si>
    <t>0000I7AO</t>
  </si>
  <si>
    <t>A0VM9Q5M</t>
  </si>
  <si>
    <t>P9SDPJJO</t>
  </si>
  <si>
    <t>NW6OPA4M</t>
  </si>
  <si>
    <t>ZZQB2NPD</t>
  </si>
  <si>
    <t>9ILB20UV</t>
  </si>
  <si>
    <t>KG5JIU81</t>
  </si>
  <si>
    <t>4XGA0K6N</t>
  </si>
  <si>
    <t>MV1LBCP5</t>
  </si>
  <si>
    <t>UIFIWKNI</t>
  </si>
  <si>
    <t>MBGVOGCY</t>
  </si>
  <si>
    <t>2WQ5FUPR</t>
  </si>
  <si>
    <t>DA6LGJ66</t>
  </si>
  <si>
    <t>OJSYLHMZ</t>
  </si>
  <si>
    <t>QO6CI3P4</t>
  </si>
  <si>
    <t>PNO7D8PD</t>
  </si>
  <si>
    <t>HJP5X1MT</t>
  </si>
  <si>
    <t>JO4MF90Q</t>
  </si>
  <si>
    <t>RX95UPUC</t>
  </si>
  <si>
    <t>2GV66JA7</t>
  </si>
  <si>
    <t>0SMQAD34</t>
  </si>
  <si>
    <t>THMEDL51</t>
  </si>
  <si>
    <t>94B4785B</t>
  </si>
  <si>
    <t>AKMV6WN5</t>
  </si>
  <si>
    <t>HPIKEMB9</t>
  </si>
  <si>
    <t>SLN6HHLD</t>
  </si>
  <si>
    <t>MU3PM8ON</t>
  </si>
  <si>
    <t>U0E0XHK9</t>
  </si>
  <si>
    <t>E6GVZ30Q</t>
  </si>
  <si>
    <t>8254HM4E</t>
  </si>
  <si>
    <t>QVWM8LUB</t>
  </si>
  <si>
    <t>7C2HU8OC</t>
  </si>
  <si>
    <t>74P8ZFDD</t>
  </si>
  <si>
    <t>MB3376Q1</t>
  </si>
  <si>
    <t>RSAGMF10</t>
  </si>
  <si>
    <t>3N6VGWVS</t>
  </si>
  <si>
    <t>KG61YJ92</t>
  </si>
  <si>
    <t>Z4A1R9CJ</t>
  </si>
  <si>
    <t>I6ZWBDU6</t>
  </si>
  <si>
    <t>3DB2J8UR</t>
  </si>
  <si>
    <t>6ER2KL7X</t>
  </si>
  <si>
    <t>CBTC7BHL</t>
  </si>
  <si>
    <t>93JCG10L</t>
  </si>
  <si>
    <t>X9BUD48V</t>
  </si>
  <si>
    <t>QCNOCX0P</t>
  </si>
  <si>
    <t>TQLJOZBP</t>
  </si>
  <si>
    <t>9IE6GBXM</t>
  </si>
  <si>
    <t>M9V8824W</t>
  </si>
  <si>
    <t>BG2656VA</t>
  </si>
  <si>
    <t>JXBUN5MY</t>
  </si>
  <si>
    <t>7TJEHAED</t>
  </si>
  <si>
    <t>QPOE9V6Y</t>
  </si>
  <si>
    <t>ULJM9JGL</t>
  </si>
  <si>
    <t>PYY9M6Q4</t>
  </si>
  <si>
    <t>WAF692K8</t>
  </si>
  <si>
    <t>0UDLH6I3</t>
  </si>
  <si>
    <t>WUGE2QUO</t>
  </si>
  <si>
    <t>XBLA9VO6</t>
  </si>
  <si>
    <t>QL7H3WQZ</t>
  </si>
  <si>
    <t>DXBLA2BS</t>
  </si>
  <si>
    <t>EYW0QD8A</t>
  </si>
  <si>
    <t>NXWNJ7U5</t>
  </si>
  <si>
    <t>8LVFBGN4</t>
  </si>
  <si>
    <t>UUGY3W44</t>
  </si>
  <si>
    <t>BHHDOY2E</t>
  </si>
  <si>
    <t>SUQNORF2</t>
  </si>
  <si>
    <t>3M03SX77</t>
  </si>
  <si>
    <t>C7Y0UUIN</t>
  </si>
  <si>
    <t>DI6H5ERU</t>
  </si>
  <si>
    <t>SQZ293C0</t>
  </si>
  <si>
    <t>2SGRE4VE</t>
  </si>
  <si>
    <t>AMKR98V4</t>
  </si>
  <si>
    <t>DESFU690</t>
  </si>
  <si>
    <t>V8HMIE7M</t>
  </si>
  <si>
    <t>91JBU17E</t>
  </si>
  <si>
    <t>XDECB9X2</t>
  </si>
  <si>
    <t>4MMQZHCK</t>
  </si>
  <si>
    <t>RSKU2ZHM</t>
  </si>
  <si>
    <t>8LTQ9ESQ</t>
  </si>
  <si>
    <t>EBBIJKLT</t>
  </si>
  <si>
    <t>GL95LARP</t>
  </si>
  <si>
    <t>8RIKWACO</t>
  </si>
  <si>
    <t>FM505XD5</t>
  </si>
  <si>
    <t>U3394VAL</t>
  </si>
  <si>
    <t>G58AHYTW</t>
  </si>
  <si>
    <t>KK7L97V7</t>
  </si>
  <si>
    <t>GWRPJWRO</t>
  </si>
  <si>
    <t>GNKFTK7J</t>
  </si>
  <si>
    <t>UEL6CAP9</t>
  </si>
  <si>
    <t>2FEA30KT</t>
  </si>
  <si>
    <t>P2VXL7MO</t>
  </si>
  <si>
    <t>YT7QY06V</t>
  </si>
  <si>
    <t>L66MAMK5</t>
  </si>
  <si>
    <t>RGYBSSEK</t>
  </si>
  <si>
    <t>J6F10SFK</t>
  </si>
  <si>
    <t>5KC9ZGBX</t>
  </si>
  <si>
    <t>AYIPNQFR</t>
  </si>
  <si>
    <t>Q1MP64HG</t>
  </si>
  <si>
    <t>XGD6BFD6</t>
  </si>
  <si>
    <t>1IH166HI</t>
  </si>
  <si>
    <t>U4IJO6SL</t>
  </si>
  <si>
    <t>BK85705L</t>
  </si>
  <si>
    <t>77MKNCO3</t>
  </si>
  <si>
    <t>OB7TAJOZ</t>
  </si>
  <si>
    <t>DU0E2LMZ</t>
  </si>
  <si>
    <t>1B4CL153</t>
  </si>
  <si>
    <t>93X2W24Q</t>
  </si>
  <si>
    <t>U0E9CRX5</t>
  </si>
  <si>
    <t>I7KV29LC</t>
  </si>
  <si>
    <t>NNM6GN1J</t>
  </si>
  <si>
    <t>D1UDLFVY</t>
  </si>
  <si>
    <t>M8WP93D4</t>
  </si>
  <si>
    <t>3GPAFD3X</t>
  </si>
  <si>
    <t>PVLGUIEN</t>
  </si>
  <si>
    <t>XUQ7RS1Q</t>
  </si>
  <si>
    <t>UFGI9P05</t>
  </si>
  <si>
    <t>RDQZ245F</t>
  </si>
  <si>
    <t>JA2CDNVM</t>
  </si>
  <si>
    <t>R0XAJA2I</t>
  </si>
  <si>
    <t>BU1B6PHK</t>
  </si>
  <si>
    <t>C3918FWQ</t>
  </si>
  <si>
    <t>8GBXTWXE</t>
  </si>
  <si>
    <t>Z29AX2KB</t>
  </si>
  <si>
    <t>E733YMVH</t>
  </si>
  <si>
    <t>Y35ES8UY</t>
  </si>
  <si>
    <t>QDRYCR05</t>
  </si>
  <si>
    <t>TYWS7KJR</t>
  </si>
  <si>
    <t>X22G55Y5</t>
  </si>
  <si>
    <t>X7FZMKZW</t>
  </si>
  <si>
    <t>72WE0PUH</t>
  </si>
  <si>
    <t>45B6VA2Y</t>
  </si>
  <si>
    <t>SKBDCYV5</t>
  </si>
  <si>
    <t>HLGGWYP1</t>
  </si>
  <si>
    <t>RU3OP2BA</t>
  </si>
  <si>
    <t>YXOM4S7G</t>
  </si>
  <si>
    <t>JPH5WS60</t>
  </si>
  <si>
    <t>O1TDG6YN</t>
  </si>
  <si>
    <t>4INFXLM5</t>
  </si>
  <si>
    <t>LIZMTGH2</t>
  </si>
  <si>
    <t>04LU4OPA</t>
  </si>
  <si>
    <t>T1I8GE75</t>
  </si>
  <si>
    <t>2HU581DM</t>
  </si>
  <si>
    <t>75S7S74S</t>
  </si>
  <si>
    <t>VTVF5TBV</t>
  </si>
  <si>
    <t>6AC2ATXU</t>
  </si>
  <si>
    <t>F4J6AVPQ</t>
  </si>
  <si>
    <t>NFTSU7RW</t>
  </si>
  <si>
    <t>NCUXZU3S</t>
  </si>
  <si>
    <t>YGNVLLUR</t>
  </si>
  <si>
    <t>XQ0N9T87</t>
  </si>
  <si>
    <t>O08NQM1J</t>
  </si>
  <si>
    <t>5OJ4IRW4</t>
  </si>
  <si>
    <t>ZLY8SZXO</t>
  </si>
  <si>
    <t>DCC85LZO</t>
  </si>
  <si>
    <t>ZVWUL0LL</t>
  </si>
  <si>
    <t>4R5LIB5F</t>
  </si>
  <si>
    <t>P010EEZF</t>
  </si>
  <si>
    <t>7AL9GWK6</t>
  </si>
  <si>
    <t>RHXY2M2W</t>
  </si>
  <si>
    <t>IKU97NEU</t>
  </si>
  <si>
    <t>R7SESFM0</t>
  </si>
  <si>
    <t>X501NN9P</t>
  </si>
  <si>
    <t>AUDYTWRK</t>
  </si>
  <si>
    <t>EUKD4Z0V</t>
  </si>
  <si>
    <t>KPUHKYWU</t>
  </si>
  <si>
    <t>B0KF3NFK</t>
  </si>
  <si>
    <t>70M5V003</t>
  </si>
  <si>
    <t>456BP2X7</t>
  </si>
  <si>
    <t>OC66D0JA</t>
  </si>
  <si>
    <t>KE7SZLG7</t>
  </si>
  <si>
    <t>XYZ39YT2</t>
  </si>
  <si>
    <t>O4LNS6IC</t>
  </si>
  <si>
    <t>UKIM9XIZ</t>
  </si>
  <si>
    <t>5Z0ACVAM</t>
  </si>
  <si>
    <t>DIAR4IM7</t>
  </si>
  <si>
    <t>30YWHJV8</t>
  </si>
  <si>
    <t>ABXW1X4U</t>
  </si>
  <si>
    <t>SZ1H1L8I</t>
  </si>
  <si>
    <t>IR03B656</t>
  </si>
  <si>
    <t>6NZROTHF</t>
  </si>
  <si>
    <t>IFIIB8Y6</t>
  </si>
  <si>
    <t>J58BUYQH</t>
  </si>
  <si>
    <t>R2CS85YJ</t>
  </si>
  <si>
    <t>8EAINY61</t>
  </si>
  <si>
    <t>T23MHC9C</t>
  </si>
  <si>
    <t>D30QC4EE</t>
  </si>
  <si>
    <t>JHIX3ODA</t>
  </si>
  <si>
    <t>BPUE8GTU</t>
  </si>
  <si>
    <t>2DOJKFNW</t>
  </si>
  <si>
    <t>0PSKGNYE</t>
  </si>
  <si>
    <t>J75N0QYA</t>
  </si>
  <si>
    <t>SDS8SAZC</t>
  </si>
  <si>
    <t>1426E8W6</t>
  </si>
  <si>
    <t>3BFBN8JW</t>
  </si>
  <si>
    <t>W1GERPB9</t>
  </si>
  <si>
    <t>FN1QX0BQ</t>
  </si>
  <si>
    <t>922DHXBA</t>
  </si>
  <si>
    <t>L36WU4AH</t>
  </si>
  <si>
    <t>2K8H292S</t>
  </si>
  <si>
    <t>7Y530NLJ</t>
  </si>
  <si>
    <t>XNHGOHPW</t>
  </si>
  <si>
    <t>GAM8C5ET</t>
  </si>
  <si>
    <t>BHT7UEDJ</t>
  </si>
  <si>
    <t>7PAVX9CP</t>
  </si>
  <si>
    <t>IVW8MQGN</t>
  </si>
  <si>
    <t>CVFUMOK9</t>
  </si>
  <si>
    <t>1VHUPB8X</t>
  </si>
  <si>
    <t>G5FN7I7T</t>
  </si>
  <si>
    <t>OHVPXBSR</t>
  </si>
  <si>
    <t>GHY9QZKG</t>
  </si>
  <si>
    <t>M9RGVU1F</t>
  </si>
  <si>
    <t>JBBJL4C2</t>
  </si>
  <si>
    <t>HMI6RBK9</t>
  </si>
  <si>
    <t>2EKGLB0Q</t>
  </si>
  <si>
    <t>NBYPJR21</t>
  </si>
  <si>
    <t>HYPZOTY8</t>
  </si>
  <si>
    <t>31I0SB7T</t>
  </si>
  <si>
    <t>R0CLLIH9</t>
  </si>
  <si>
    <t>UIDAJBAI</t>
  </si>
  <si>
    <t>VO3C2LE4</t>
  </si>
  <si>
    <t>UC7JT39Q</t>
  </si>
  <si>
    <t>F1LLBOUV</t>
  </si>
  <si>
    <t>7H9J8W50</t>
  </si>
  <si>
    <t>8O03S3U3</t>
  </si>
  <si>
    <t>TGQN6HTN</t>
  </si>
  <si>
    <t>X8GGF9MG</t>
  </si>
  <si>
    <t>CPJK2600</t>
  </si>
  <si>
    <t>3P7QQSVF</t>
  </si>
  <si>
    <t>PGXIPGDM</t>
  </si>
  <si>
    <t>TLXS1NB8</t>
  </si>
  <si>
    <t>TRR34NSR</t>
  </si>
  <si>
    <t>F2KINGVU</t>
  </si>
  <si>
    <t>Q169CIK6</t>
  </si>
  <si>
    <t>1QWG9VM6</t>
  </si>
  <si>
    <t>8OHCCD42</t>
  </si>
  <si>
    <t>QBCK25DV</t>
  </si>
  <si>
    <t>8IEVY30X</t>
  </si>
  <si>
    <t>6444O6DK</t>
  </si>
  <si>
    <t>GNL7T2JP</t>
  </si>
  <si>
    <t>V9YR14KW</t>
  </si>
  <si>
    <t>24LP4J8U</t>
  </si>
  <si>
    <t>37LTMWB0</t>
  </si>
  <si>
    <t>8BH9RNZI</t>
  </si>
  <si>
    <t>2ZU519Y6</t>
  </si>
  <si>
    <t>ZESI2PFU</t>
  </si>
  <si>
    <t>X8T4XLTY</t>
  </si>
  <si>
    <t>OS2CD01K</t>
  </si>
  <si>
    <t>JNKDEAG9</t>
  </si>
  <si>
    <t>7MGVL7FC</t>
  </si>
  <si>
    <t>IFJ2AE9R</t>
  </si>
  <si>
    <t>HEDUIEUN</t>
  </si>
  <si>
    <t>D3OST43E</t>
  </si>
  <si>
    <t>Z7OH4GWO</t>
  </si>
  <si>
    <t>9537WTHG</t>
  </si>
  <si>
    <t>6PMHI9G4</t>
  </si>
  <si>
    <t>H3ITKE4I</t>
  </si>
  <si>
    <t>4RPUMZ9M</t>
  </si>
  <si>
    <t>U9RFE81I</t>
  </si>
  <si>
    <t>4T2XENE2</t>
  </si>
  <si>
    <t>LIFA0JYO</t>
  </si>
  <si>
    <t>JQ8V4I1K</t>
  </si>
  <si>
    <t>N5CCEEOY</t>
  </si>
  <si>
    <t>C0SNGBJU</t>
  </si>
  <si>
    <t>VN6JB8HU</t>
  </si>
  <si>
    <t>JK4IB77I</t>
  </si>
  <si>
    <t>81G840FM</t>
  </si>
  <si>
    <t>U5K2MZB6</t>
  </si>
  <si>
    <t>XMEYATKB</t>
  </si>
  <si>
    <t>IUDDK8Q0</t>
  </si>
  <si>
    <t>YQXAY03C</t>
  </si>
  <si>
    <t>QKQ5N9Z1</t>
  </si>
  <si>
    <t>RZRRMWTH</t>
  </si>
  <si>
    <t>JS9SCCJ3</t>
  </si>
  <si>
    <t>WOBZWEPI</t>
  </si>
  <si>
    <t>HBIQF55L</t>
  </si>
  <si>
    <t>V5XB0UPL</t>
  </si>
  <si>
    <t>QW9JMUTD</t>
  </si>
  <si>
    <t>7ODLTF4W</t>
  </si>
  <si>
    <t>RUCPPMPY</t>
  </si>
  <si>
    <t>SJHD5TFA</t>
  </si>
  <si>
    <t>2B0QVPBT</t>
  </si>
  <si>
    <t>YIZ1VQ3U</t>
  </si>
  <si>
    <t>FMNSL9TP</t>
  </si>
  <si>
    <t>8ZU8D508</t>
  </si>
  <si>
    <t>NVDVFYGE</t>
  </si>
  <si>
    <t>QQH0YV1W</t>
  </si>
  <si>
    <t>ZVAZKWF3</t>
  </si>
  <si>
    <t>IUNX2OMX</t>
  </si>
  <si>
    <t>6WODV6KD</t>
  </si>
  <si>
    <t>6S2ABHZS</t>
  </si>
  <si>
    <t>COM9RNBL</t>
  </si>
  <si>
    <t>RTZFPWVN</t>
  </si>
  <si>
    <t>VYDCTUAU</t>
  </si>
  <si>
    <t>KYFONJP5</t>
  </si>
  <si>
    <t>ANXSK3QV</t>
  </si>
  <si>
    <t>7I6OHUE4</t>
  </si>
  <si>
    <t>AY9NWO78</t>
  </si>
  <si>
    <t>BEP06EN5</t>
  </si>
  <si>
    <t>8H95X3AP</t>
  </si>
  <si>
    <t>P7LVKDC9</t>
  </si>
  <si>
    <t>QRVHBQSF</t>
  </si>
  <si>
    <t>8KH8XJRE</t>
  </si>
  <si>
    <t>YZ4AIQQR</t>
  </si>
  <si>
    <t>R8CW1D6X</t>
  </si>
  <si>
    <t>68KYNPDQ</t>
  </si>
  <si>
    <t>K6M3EX4O</t>
  </si>
  <si>
    <t>9B0HGLRU</t>
  </si>
  <si>
    <t>LWPFQ1UA</t>
  </si>
  <si>
    <t>TN59K8NP</t>
  </si>
  <si>
    <t>3OBMD08T</t>
  </si>
  <si>
    <t>5FWBETTO</t>
  </si>
  <si>
    <t>ANRCHVJM</t>
  </si>
  <si>
    <t>UDTQF84C</t>
  </si>
  <si>
    <t>35IRGXY3</t>
  </si>
  <si>
    <t>YHRVQVPV</t>
  </si>
  <si>
    <t>0PGJNCD7</t>
  </si>
  <si>
    <t>7X7YIWJO</t>
  </si>
  <si>
    <t>2IO3IJPO</t>
  </si>
  <si>
    <t>WCSJBX3N</t>
  </si>
  <si>
    <t>FCNYDFK3</t>
  </si>
  <si>
    <t>3Y26MZHI</t>
  </si>
  <si>
    <t>P0BMLVSL</t>
  </si>
  <si>
    <t>QK5BW61U</t>
  </si>
  <si>
    <t>J3SZACNW</t>
  </si>
  <si>
    <t>5SNTPPOV</t>
  </si>
  <si>
    <t>D7F2AWWW</t>
  </si>
  <si>
    <t>FUL5V96O</t>
  </si>
  <si>
    <t>BWIWI1PC</t>
  </si>
  <si>
    <t>GYBIACTC</t>
  </si>
  <si>
    <t>VD6BP6T2</t>
  </si>
  <si>
    <t>10AEGW41</t>
  </si>
  <si>
    <t>QA9XE19H</t>
  </si>
  <si>
    <t>8ZYPSX66</t>
  </si>
  <si>
    <t>0AN86YDG</t>
  </si>
  <si>
    <t>VKXZ36VE</t>
  </si>
  <si>
    <t>OJYFSZ2O</t>
  </si>
  <si>
    <t>6G6ZCKSB</t>
  </si>
  <si>
    <t>YGL1F8K1</t>
  </si>
  <si>
    <t>C1WGTTYF</t>
  </si>
  <si>
    <t>1OZWGQK9</t>
  </si>
  <si>
    <t>EXICVP8C</t>
  </si>
  <si>
    <t>DLXFY70W</t>
  </si>
  <si>
    <t>GO7UM9AV</t>
  </si>
  <si>
    <t>F5ITRBMX</t>
  </si>
  <si>
    <t>8KFFRJSS</t>
  </si>
  <si>
    <t>38VRB2P1</t>
  </si>
  <si>
    <t>9CGD5QSZ</t>
  </si>
  <si>
    <t>UPZRAO84</t>
  </si>
  <si>
    <t>BPCWRG9P</t>
  </si>
  <si>
    <t>JE5085VJ</t>
  </si>
  <si>
    <t>P5MLWDXX</t>
  </si>
  <si>
    <t>IJ7AUTVC</t>
  </si>
  <si>
    <t>84T104O7</t>
  </si>
  <si>
    <t>0GXXCA37</t>
  </si>
  <si>
    <t>GACPNKGI</t>
  </si>
  <si>
    <t>9PCWAYWC</t>
  </si>
  <si>
    <t>OJ0C7S3T</t>
  </si>
  <si>
    <t>3VMC6PGJ</t>
  </si>
  <si>
    <t>E2MWXGNG</t>
  </si>
  <si>
    <t>E4082SMQ</t>
  </si>
  <si>
    <t>QZ2E9TSL</t>
  </si>
  <si>
    <t>L3AYCTGW</t>
  </si>
  <si>
    <t>IZ02GW0R</t>
  </si>
  <si>
    <t>LSVGDJ1A</t>
  </si>
  <si>
    <t>2LSNRT4U</t>
  </si>
  <si>
    <t>5AI9WG6M</t>
  </si>
  <si>
    <t>Q1DFFYB5</t>
  </si>
  <si>
    <t>XWZG5VPL</t>
  </si>
  <si>
    <t>30FHAEJZ</t>
  </si>
  <si>
    <t>AZOXWEKL</t>
  </si>
  <si>
    <t>2NKZR4IM</t>
  </si>
  <si>
    <t>3PPB3Q04</t>
  </si>
  <si>
    <t>C9330YF1</t>
  </si>
  <si>
    <t>610UUEAG</t>
  </si>
  <si>
    <t>FIYSM4E1</t>
  </si>
  <si>
    <t>BCUR8B2A</t>
  </si>
  <si>
    <t>8PGDRAH2</t>
  </si>
  <si>
    <t>QD8F0CI6</t>
  </si>
  <si>
    <t>7K0S2P6K</t>
  </si>
  <si>
    <t>G1C9IG0T</t>
  </si>
  <si>
    <t>G4B4Z525</t>
  </si>
  <si>
    <t>J9SE3QJD</t>
  </si>
  <si>
    <t>JORFI81C</t>
  </si>
  <si>
    <t>GET2JILL</t>
  </si>
  <si>
    <t>E3HJPDFZ</t>
  </si>
  <si>
    <t>Q22714T0</t>
  </si>
  <si>
    <t>FCGE8U5M</t>
  </si>
  <si>
    <t>ROQBT7TM</t>
  </si>
  <si>
    <t>WLFLY0BD</t>
  </si>
  <si>
    <t>8S649LDO</t>
  </si>
  <si>
    <t>JR7SC0S2</t>
  </si>
  <si>
    <t>MFGCEDXE</t>
  </si>
  <si>
    <t>Y9Y4TXD9</t>
  </si>
  <si>
    <t>ZKOGIB6R</t>
  </si>
  <si>
    <t>DJMPI9TO</t>
  </si>
  <si>
    <t>Z353E8FR</t>
  </si>
  <si>
    <t>IKJSXBY0</t>
  </si>
  <si>
    <t>5SYJS0HS</t>
  </si>
  <si>
    <t>U6XJRWV8</t>
  </si>
  <si>
    <t>UXOQQR39</t>
  </si>
  <si>
    <t>J5DF2ZO1</t>
  </si>
  <si>
    <t>HGF361RQ</t>
  </si>
  <si>
    <t>9B8SPYAF</t>
  </si>
  <si>
    <t>BYF6ABTZ</t>
  </si>
  <si>
    <t>VTLI5HIE</t>
  </si>
  <si>
    <t>N60UJ28O</t>
  </si>
  <si>
    <t>R102IPTH</t>
  </si>
  <si>
    <t>C9O4E52T</t>
  </si>
  <si>
    <t>CJP7LWRK</t>
  </si>
  <si>
    <t>NHE1CETW</t>
  </si>
  <si>
    <t>1O1GVZEU</t>
  </si>
  <si>
    <t>K8LRZ95S</t>
  </si>
  <si>
    <t>2OQB2KPY</t>
  </si>
  <si>
    <t>KK4VW0ZM</t>
  </si>
  <si>
    <t>JHLG51ZI</t>
  </si>
  <si>
    <t>Q8BZ3PC9</t>
  </si>
  <si>
    <t>49ZS7GTS</t>
  </si>
  <si>
    <t>M857G6G1</t>
  </si>
  <si>
    <t>TS4CB9TH</t>
  </si>
  <si>
    <t>5K0ZFCVO</t>
  </si>
  <si>
    <t>6AEVX11M</t>
  </si>
  <si>
    <t>BH40KWV5</t>
  </si>
  <si>
    <t>MMVHAEI3</t>
  </si>
  <si>
    <t>PGRIPWHY</t>
  </si>
  <si>
    <t>0VXUZU7P</t>
  </si>
  <si>
    <t>WGETO859</t>
  </si>
  <si>
    <t>7B21SGQ8</t>
  </si>
  <si>
    <t>I6TVFB6J</t>
  </si>
  <si>
    <t>PHAFVDFO</t>
  </si>
  <si>
    <t>CTWSDG4U</t>
  </si>
  <si>
    <t>I6O855AE</t>
  </si>
  <si>
    <t>OUIK8VX3</t>
  </si>
  <si>
    <t>RYO875D0</t>
  </si>
  <si>
    <t>0EYXI1UN</t>
  </si>
  <si>
    <t>O5S6WEM7</t>
  </si>
  <si>
    <t>DJ2FHO68</t>
  </si>
  <si>
    <t>5LHNRZD3</t>
  </si>
  <si>
    <t>URIKPDOJ</t>
  </si>
  <si>
    <t>U1J4YN0I</t>
  </si>
  <si>
    <t>QBUJF4I7</t>
  </si>
  <si>
    <t>99QIJAAP</t>
  </si>
  <si>
    <t>K127AFNP</t>
  </si>
  <si>
    <t>4K7PRO1B</t>
  </si>
  <si>
    <t>XOVYPE58</t>
  </si>
  <si>
    <t>AYB7DWUH</t>
  </si>
  <si>
    <t>6CKXLPAR</t>
  </si>
  <si>
    <t>FQ2F717F</t>
  </si>
  <si>
    <t>2SBP68CP</t>
  </si>
  <si>
    <t>S2MSQIXP</t>
  </si>
  <si>
    <t>LPGOTIM2</t>
  </si>
  <si>
    <t>LW8485Y2</t>
  </si>
  <si>
    <t>UKLAKXP2</t>
  </si>
  <si>
    <t>4LLWRSBJ</t>
  </si>
  <si>
    <t>YYJILFBU</t>
  </si>
  <si>
    <t>AWVSWBQV</t>
  </si>
  <si>
    <t>VORZHQ40</t>
  </si>
  <si>
    <t>5QD09R7U</t>
  </si>
  <si>
    <t>ETISD84I</t>
  </si>
  <si>
    <t>K0T5LJ3E</t>
  </si>
  <si>
    <t>D5YLWCFW</t>
  </si>
  <si>
    <t>ZALE38AC</t>
  </si>
  <si>
    <t>T7MVQ9SX</t>
  </si>
  <si>
    <t>GTEFJL6U</t>
  </si>
  <si>
    <t>D7MYDHMF</t>
  </si>
  <si>
    <t>XAE858UJ</t>
  </si>
  <si>
    <t>WTCU9X9M</t>
  </si>
  <si>
    <t>0IF5FH68</t>
  </si>
  <si>
    <t>QUGPSHY8</t>
  </si>
  <si>
    <t>C32E4E1D</t>
  </si>
  <si>
    <t>QNFO4GX8</t>
  </si>
  <si>
    <t>U2HYH97X</t>
  </si>
  <si>
    <t>H1NFMTJ4</t>
  </si>
  <si>
    <t>AUJ21SKT</t>
  </si>
  <si>
    <t>XIXNILOP</t>
  </si>
  <si>
    <t>M645P7NW</t>
  </si>
  <si>
    <t>UPAGB68Z</t>
  </si>
  <si>
    <t>7TCCYDR3</t>
  </si>
  <si>
    <t>H5662N5X</t>
  </si>
  <si>
    <t>07BT6PBZ</t>
  </si>
  <si>
    <t>N7FJ13VQ</t>
  </si>
  <si>
    <t>9UYDTR0R</t>
  </si>
  <si>
    <t>JOLRMB6X</t>
  </si>
  <si>
    <t>K8DHOJWM</t>
  </si>
  <si>
    <t>NKBIYNK5</t>
  </si>
  <si>
    <t>8MXI6J6N</t>
  </si>
  <si>
    <t>MRWHJE9P</t>
  </si>
  <si>
    <t>HRLYABOS</t>
  </si>
  <si>
    <t>BTLXFPUB</t>
  </si>
  <si>
    <t>W7GVZL28</t>
  </si>
  <si>
    <t>HK1JJKQL</t>
  </si>
  <si>
    <t>D5TGHX3Y</t>
  </si>
  <si>
    <t>HBXLK0B6</t>
  </si>
  <si>
    <t>PZ6TGFY6</t>
  </si>
  <si>
    <t>ETADSAC3</t>
  </si>
  <si>
    <t>8W206MO5</t>
  </si>
  <si>
    <t>Z9SY11HK</t>
  </si>
  <si>
    <t>6YIW81M9</t>
  </si>
  <si>
    <t>0XI051FP</t>
  </si>
  <si>
    <t>TBPGQYF8</t>
  </si>
  <si>
    <t>7CC38V2J</t>
  </si>
  <si>
    <t>PC2V729V</t>
  </si>
  <si>
    <t>7AOZ2F9R</t>
  </si>
  <si>
    <t>7I7BZHHT</t>
  </si>
  <si>
    <t>79DYTU8Y</t>
  </si>
  <si>
    <t>V4HYSJS2</t>
  </si>
  <si>
    <t>1L6M83Q5</t>
  </si>
  <si>
    <t>FVGRGJU8</t>
  </si>
  <si>
    <t>POFA8BWL</t>
  </si>
  <si>
    <t>AKXBF6IQ</t>
  </si>
  <si>
    <t>Q6OUJCH5</t>
  </si>
  <si>
    <t>VD94D677</t>
  </si>
  <si>
    <t>EBUJQ571</t>
  </si>
  <si>
    <t>Z2M1XXEK</t>
  </si>
  <si>
    <t>RBOI8DLQ</t>
  </si>
  <si>
    <t>OI6UHCTN</t>
  </si>
  <si>
    <t>LTOKXFP1</t>
  </si>
  <si>
    <t>JV6PZSN6</t>
  </si>
  <si>
    <t>9EGAFG1B</t>
  </si>
  <si>
    <t>VPSJHIAA</t>
  </si>
  <si>
    <t>MJF4D19K</t>
  </si>
  <si>
    <t>JR4WED6G</t>
  </si>
  <si>
    <t>GC4YH9D0</t>
  </si>
  <si>
    <t>2ZUL1AAV</t>
  </si>
  <si>
    <t>8CUN8O4Z</t>
  </si>
  <si>
    <t>AMX2BM39</t>
  </si>
  <si>
    <t>FK3NS3EW</t>
  </si>
  <si>
    <t>IIVP87B8</t>
  </si>
  <si>
    <t>3AB31BUU</t>
  </si>
  <si>
    <t>ZQ7TYNUV</t>
  </si>
  <si>
    <t>2PCPSBP9</t>
  </si>
  <si>
    <t>E223LSRZ</t>
  </si>
  <si>
    <t>SW75F1Q1</t>
  </si>
  <si>
    <t>0Z6MNUF2</t>
  </si>
  <si>
    <t>HWD8ELR9</t>
  </si>
  <si>
    <t>XJI41C0L</t>
  </si>
  <si>
    <t>9FWCMMM3</t>
  </si>
  <si>
    <t>4QFATB6J</t>
  </si>
  <si>
    <t>61E7IHAY</t>
  </si>
  <si>
    <t>XPDLW6F0</t>
  </si>
  <si>
    <t>NCL2AJUL</t>
  </si>
  <si>
    <t>1E2LYCWP</t>
  </si>
  <si>
    <t>NZPZ87IX</t>
  </si>
  <si>
    <t>SDJDM8RI</t>
  </si>
  <si>
    <t>O64JQPJ2</t>
  </si>
  <si>
    <t>I18DIO6O</t>
  </si>
  <si>
    <t>8W464DG6</t>
  </si>
  <si>
    <t>FI5OA7O6</t>
  </si>
  <si>
    <t>AT6SDVJ5</t>
  </si>
  <si>
    <t>YDBPPU6J</t>
  </si>
  <si>
    <t>L6PCVRJS</t>
  </si>
  <si>
    <t>UO6R0X7G</t>
  </si>
  <si>
    <t>PC38XXQN</t>
  </si>
  <si>
    <t>7EBT21IA</t>
  </si>
  <si>
    <t>M7W3E298</t>
  </si>
  <si>
    <t>KTC0RC8I</t>
  </si>
  <si>
    <t>MCRDLBIE</t>
  </si>
  <si>
    <t>JW4K9O5H</t>
  </si>
  <si>
    <t>FX54MQFC</t>
  </si>
  <si>
    <t>A2C5O4EN</t>
  </si>
  <si>
    <t>79G6725X</t>
  </si>
  <si>
    <t>GM6C1UK3</t>
  </si>
  <si>
    <t>6VET70WX</t>
  </si>
  <si>
    <t>UQO59R6N</t>
  </si>
  <si>
    <t>CY7C3ZPJ</t>
  </si>
  <si>
    <t>HEOTZFII</t>
  </si>
  <si>
    <t>8V4PEF5D</t>
  </si>
  <si>
    <t>7RJMI3GC</t>
  </si>
  <si>
    <t>2ZEFCKS3</t>
  </si>
  <si>
    <t>3EGE42CM</t>
  </si>
  <si>
    <t>M9GP930T</t>
  </si>
  <si>
    <t>APWT2PFU</t>
  </si>
  <si>
    <t>SUT0ZGFM</t>
  </si>
  <si>
    <t>PTCP8RP4</t>
  </si>
  <si>
    <t>QRFKRSKS</t>
  </si>
  <si>
    <t>J82TWNI7</t>
  </si>
  <si>
    <t>DSIX9DGZ</t>
  </si>
  <si>
    <t>64WCPKZ1</t>
  </si>
  <si>
    <t>D3G7ER0D</t>
  </si>
  <si>
    <t>LITG1BL1</t>
  </si>
  <si>
    <t>7FKONHLX</t>
  </si>
  <si>
    <t>NMY6FA6X</t>
  </si>
  <si>
    <t>S439SXI1</t>
  </si>
  <si>
    <t>SG1T9M5F</t>
  </si>
  <si>
    <t>SLP4PTFK</t>
  </si>
  <si>
    <t>X3S5O9LJ</t>
  </si>
  <si>
    <t>ZA6AJ0N1</t>
  </si>
  <si>
    <t>QGBMWIO6</t>
  </si>
  <si>
    <t>T361XRAQ</t>
  </si>
  <si>
    <t>NUQPJV8A</t>
  </si>
  <si>
    <t>GWRN1R49</t>
  </si>
  <si>
    <t>Q0KYIEKA</t>
  </si>
  <si>
    <t>VY4IVO2W</t>
  </si>
  <si>
    <t>2K7R3QHZ</t>
  </si>
  <si>
    <t>WUWOHRX2</t>
  </si>
  <si>
    <t>2OPR77CI</t>
  </si>
  <si>
    <t>EO481IOJ</t>
  </si>
  <si>
    <t>INKH0Y59</t>
  </si>
  <si>
    <t>OSMGVV1S</t>
  </si>
  <si>
    <t>1VIKWVHD</t>
  </si>
  <si>
    <t>UOXKC4UG</t>
  </si>
  <si>
    <t>RDF2R9F8</t>
  </si>
  <si>
    <t>196BHHOS</t>
  </si>
  <si>
    <t>BDUNPUWY</t>
  </si>
  <si>
    <t>EYZ1MNSS</t>
  </si>
  <si>
    <t>HDALWEHF</t>
  </si>
  <si>
    <t>KFVI73X6</t>
  </si>
  <si>
    <t>88R4UBAN</t>
  </si>
  <si>
    <t>08EX3XKE</t>
  </si>
  <si>
    <t>4DK84UMX</t>
  </si>
  <si>
    <t>735GFCU0</t>
  </si>
  <si>
    <t>OTJR9SSK</t>
  </si>
  <si>
    <t>2L8LJJRJ</t>
  </si>
  <si>
    <t>2EO70V27</t>
  </si>
  <si>
    <t>7KU6B599</t>
  </si>
  <si>
    <t>PNBSQPBR</t>
  </si>
  <si>
    <t>GQ2W1DXM</t>
  </si>
  <si>
    <t>S87Y1DOY</t>
  </si>
  <si>
    <t>EUE812O3</t>
  </si>
  <si>
    <t>OBE9NAIO</t>
  </si>
  <si>
    <t>7CTCDP9S</t>
  </si>
  <si>
    <t>XE84LNAS</t>
  </si>
  <si>
    <t>CEEJ2EN5</t>
  </si>
  <si>
    <t>JNEQWZQK</t>
  </si>
  <si>
    <t>QRW4NKCY</t>
  </si>
  <si>
    <t>RD0L0NJG</t>
  </si>
  <si>
    <t>PEPOKEFV</t>
  </si>
  <si>
    <t>M16WB7N8</t>
  </si>
  <si>
    <t>JHVY8I1M</t>
  </si>
  <si>
    <t>E59MLGMH</t>
  </si>
  <si>
    <t>VGIIK8MS</t>
  </si>
  <si>
    <t>BTM58SCH</t>
  </si>
  <si>
    <t>RXAQJKSL</t>
  </si>
  <si>
    <t>HVVED5ZC</t>
  </si>
  <si>
    <t>IGRY0M4Q</t>
  </si>
  <si>
    <t>HE5988NI</t>
  </si>
  <si>
    <t>N5QER189</t>
  </si>
  <si>
    <t>AEMTQ0GH</t>
  </si>
  <si>
    <t>3KSHTB4P</t>
  </si>
  <si>
    <t>XPJQBSLV</t>
  </si>
  <si>
    <t>ZZI8GUEM</t>
  </si>
  <si>
    <t>HBWY3B48</t>
  </si>
  <si>
    <t>ZBAMKTFX</t>
  </si>
  <si>
    <t>SICU0A7Z</t>
  </si>
  <si>
    <t>H7GBGRSO</t>
  </si>
  <si>
    <t>RLAGB32O</t>
  </si>
  <si>
    <t>NYLCZ28K</t>
  </si>
  <si>
    <t>3LO8XJBY</t>
  </si>
  <si>
    <t>YMMQA65I</t>
  </si>
  <si>
    <t>I8A539VV</t>
  </si>
  <si>
    <t>9HYMQL4I</t>
  </si>
  <si>
    <t>DJF1XMC4</t>
  </si>
  <si>
    <t>NCDZRUZD</t>
  </si>
  <si>
    <t>0KEO3OP7</t>
  </si>
  <si>
    <t>UXNB9OIB</t>
  </si>
  <si>
    <t>XWW6KUG0</t>
  </si>
  <si>
    <t>ZXUNLSOB</t>
  </si>
  <si>
    <t>MZILPLUE</t>
  </si>
  <si>
    <t>MUYUSTKF</t>
  </si>
  <si>
    <t>7QIU2BCK</t>
  </si>
  <si>
    <t>F749HRQ5</t>
  </si>
  <si>
    <t>5ICV1IBY</t>
  </si>
  <si>
    <t>H1O491SG</t>
  </si>
  <si>
    <t>ODIX25WY</t>
  </si>
  <si>
    <t>IRBQH4FY</t>
  </si>
  <si>
    <t>ZKVVWZ8T</t>
  </si>
  <si>
    <t>ZTT02VDQ</t>
  </si>
  <si>
    <t>SAGXC5PF</t>
  </si>
  <si>
    <t>J5QLUH5O</t>
  </si>
  <si>
    <t>GIIKA5B9</t>
  </si>
  <si>
    <t>WX8KQPCM</t>
  </si>
  <si>
    <t>0CSJCW8I</t>
  </si>
  <si>
    <t>0WRMY7IX</t>
  </si>
  <si>
    <t>7882RJGY</t>
  </si>
  <si>
    <t>N6185PK0</t>
  </si>
  <si>
    <t>FQ4QOS8U</t>
  </si>
  <si>
    <t>XW9U35NQ</t>
  </si>
  <si>
    <t>066V2ZGP</t>
  </si>
  <si>
    <t>YUH42UOF</t>
  </si>
  <si>
    <t>XZF4GG94</t>
  </si>
  <si>
    <t>QAKLPDKQ</t>
  </si>
  <si>
    <t>731TOWDY</t>
  </si>
  <si>
    <t>KOI7M0RU</t>
  </si>
  <si>
    <t>HHDQ9EW4</t>
  </si>
  <si>
    <t>KXY0TY2K</t>
  </si>
  <si>
    <t>UNSJJUY4</t>
  </si>
  <si>
    <t>XNO6DQPU</t>
  </si>
  <si>
    <t>VMIAO42Z</t>
  </si>
  <si>
    <t>A2HLNPEL</t>
  </si>
  <si>
    <t>NENHRB3K</t>
  </si>
  <si>
    <t>PE3CL3ME</t>
  </si>
  <si>
    <t>IE6TPFU9</t>
  </si>
  <si>
    <t>VP8ERXPR</t>
  </si>
  <si>
    <t>WWTJ5PNC</t>
  </si>
  <si>
    <t>DH9CHQ02</t>
  </si>
  <si>
    <t>S2ZN5NLA</t>
  </si>
  <si>
    <t>UEZOR630</t>
  </si>
  <si>
    <t>R9U1QNHQ</t>
  </si>
  <si>
    <t>NEM0GXXH</t>
  </si>
  <si>
    <t>5CZBHSRI</t>
  </si>
  <si>
    <t>E8LO9APO</t>
  </si>
  <si>
    <t>EQZGV36H</t>
  </si>
  <si>
    <t>DYNHHN6P</t>
  </si>
  <si>
    <t>FZ1TTF0X</t>
  </si>
  <si>
    <t>DG6RIZ6R</t>
  </si>
  <si>
    <t>DH6L7VA6</t>
  </si>
  <si>
    <t>ZH14SZPT</t>
  </si>
  <si>
    <t>9SBO74M5</t>
  </si>
  <si>
    <t>WHHVN372</t>
  </si>
  <si>
    <t>Q2CLAKLM</t>
  </si>
  <si>
    <t>PJKAJVUG</t>
  </si>
  <si>
    <t>FWTNRN0L</t>
  </si>
  <si>
    <t>TTNORNQI</t>
  </si>
  <si>
    <t>BGQ2F0HA</t>
  </si>
  <si>
    <t>CY33L07I</t>
  </si>
  <si>
    <t>JGXLR3H3</t>
  </si>
  <si>
    <t>ZNFFFJ1T</t>
  </si>
  <si>
    <t>T5JO33V3</t>
  </si>
  <si>
    <t>V7Y78MPU</t>
  </si>
  <si>
    <t>CNO8JPLA</t>
  </si>
  <si>
    <t>Y5OTY9O5</t>
  </si>
  <si>
    <t>OTLQMB5X</t>
  </si>
  <si>
    <t>I81SUA2R</t>
  </si>
  <si>
    <t>2UHH7PD3</t>
  </si>
  <si>
    <t>AZZEZKBN</t>
  </si>
  <si>
    <t>443ATESI</t>
  </si>
  <si>
    <t>OIO2H2MY</t>
  </si>
  <si>
    <t>7DT8UKKY</t>
  </si>
  <si>
    <t>4UN65HWV</t>
  </si>
  <si>
    <t>E5NRH4BP</t>
  </si>
  <si>
    <t>NK438B9U</t>
  </si>
  <si>
    <t>KCTYAQOR</t>
  </si>
  <si>
    <t>OLGT0VHP</t>
  </si>
  <si>
    <t>RCNTHN0E</t>
  </si>
  <si>
    <t>ZIFDD41D</t>
  </si>
  <si>
    <t>I92EJ805</t>
  </si>
  <si>
    <t>5WHMLQDK</t>
  </si>
  <si>
    <t>A5BVV5P8</t>
  </si>
  <si>
    <t>QP006VDE</t>
  </si>
  <si>
    <t>R1K16RZO</t>
  </si>
  <si>
    <t>JQNSK78U</t>
  </si>
  <si>
    <t>C3OOZUTI</t>
  </si>
  <si>
    <t>FI0I7E73</t>
  </si>
  <si>
    <t>523458T9</t>
  </si>
  <si>
    <t>UYQJ2A1O</t>
  </si>
  <si>
    <t>7FY0HBH7</t>
  </si>
  <si>
    <t>GAIFPSU2</t>
  </si>
  <si>
    <t>UIX6X6R3</t>
  </si>
  <si>
    <t>GBSK2HX8</t>
  </si>
  <si>
    <t>60NIT1PM</t>
  </si>
  <si>
    <t>44Y3J17P</t>
  </si>
  <si>
    <t>59FN87JP</t>
  </si>
  <si>
    <t>OJ92D9QU</t>
  </si>
  <si>
    <t>GYKFAK7W</t>
  </si>
  <si>
    <t>GXBV5VYA</t>
  </si>
  <si>
    <t>VXWUALY5</t>
  </si>
  <si>
    <t>IUDG3PF0</t>
  </si>
  <si>
    <t>DNUTJO70</t>
  </si>
  <si>
    <t>I631R5DT</t>
  </si>
  <si>
    <t>V9XJAZPC</t>
  </si>
  <si>
    <t>OJPTGB57</t>
  </si>
  <si>
    <t>J9OP2A5I</t>
  </si>
  <si>
    <t>QYTGB5LA</t>
  </si>
  <si>
    <t>UCNEMT8P</t>
  </si>
  <si>
    <t>7DDJHUWU</t>
  </si>
  <si>
    <t>8WB5HXOB</t>
  </si>
  <si>
    <t>KOFE244J</t>
  </si>
  <si>
    <t>D3JR6WFQ</t>
  </si>
  <si>
    <t>OJMME9V9</t>
  </si>
  <si>
    <t>4ZX1WPS7</t>
  </si>
  <si>
    <t>79IN4OVP</t>
  </si>
  <si>
    <t>2NPSMBLK</t>
  </si>
  <si>
    <t>NLKPA1KP</t>
  </si>
  <si>
    <t>38EYB40T</t>
  </si>
  <si>
    <t>3FZVCDW0</t>
  </si>
  <si>
    <t>2NTWE1G4</t>
  </si>
  <si>
    <t>86C26QSR</t>
  </si>
  <si>
    <t>SHGSBZU8</t>
  </si>
  <si>
    <t>AETY0W6G</t>
  </si>
  <si>
    <t>A7F5O29R</t>
  </si>
  <si>
    <t>LR45YFE4</t>
  </si>
  <si>
    <t>MIYAP26S</t>
  </si>
  <si>
    <t>IEZCZAKT</t>
  </si>
  <si>
    <t>PDMWTS8O</t>
  </si>
  <si>
    <t>OPEICJES</t>
  </si>
  <si>
    <t>10UN7LA8</t>
  </si>
  <si>
    <t>C2W2VHJY</t>
  </si>
  <si>
    <t>Z032GGRE</t>
  </si>
  <si>
    <t>I8WTUMTA</t>
  </si>
  <si>
    <t>P05J08B4</t>
  </si>
  <si>
    <t>GVCMT0GZ</t>
  </si>
  <si>
    <t>58SGEGN8</t>
  </si>
  <si>
    <t>LZLXBQ0I</t>
  </si>
  <si>
    <t>1L2S3CMT</t>
  </si>
  <si>
    <t>CE852VBF</t>
  </si>
  <si>
    <t>KTX7ETCE</t>
  </si>
  <si>
    <t>JEPAVEO7</t>
  </si>
  <si>
    <t>4T9CQH5J</t>
  </si>
  <si>
    <t>51T70SQX</t>
  </si>
  <si>
    <t>SUYF0EN7</t>
  </si>
  <si>
    <t>S2D060YF</t>
  </si>
  <si>
    <t>DE5WRZ6B</t>
  </si>
  <si>
    <t>UJ7BYO6A</t>
  </si>
  <si>
    <t>N6CXTO48</t>
  </si>
  <si>
    <t>4Z7B0OQB</t>
  </si>
  <si>
    <t>LCQ934W7</t>
  </si>
  <si>
    <t>70TRVHOM</t>
  </si>
  <si>
    <t>0G0S9TB8</t>
  </si>
  <si>
    <t>U43RA5W8</t>
  </si>
  <si>
    <t>SOE904XE</t>
  </si>
  <si>
    <t>C64JTLGO</t>
  </si>
  <si>
    <t>F9XJYM9F</t>
  </si>
  <si>
    <t>XWN6WWOD</t>
  </si>
  <si>
    <t>17MPPMM0</t>
  </si>
  <si>
    <t>FV6PHMQW</t>
  </si>
  <si>
    <t>NX2K0HQ9</t>
  </si>
  <si>
    <t>Z236WCM1</t>
  </si>
  <si>
    <t>T5GZDRDE</t>
  </si>
  <si>
    <t>91G2ZW58</t>
  </si>
  <si>
    <t>H2PEIFZH</t>
  </si>
  <si>
    <t>RG893DYQ</t>
  </si>
  <si>
    <t>WQSJNIEZ</t>
  </si>
  <si>
    <t>V8M89S4W</t>
  </si>
  <si>
    <t>5QR02PQI</t>
  </si>
  <si>
    <t>WB974HS4</t>
  </si>
  <si>
    <t>L6VDDXFV</t>
  </si>
  <si>
    <t>B0MOQZVN</t>
  </si>
  <si>
    <t>09C4GR2W</t>
  </si>
  <si>
    <t>6YN4FZHL</t>
  </si>
  <si>
    <t>45CION64</t>
  </si>
  <si>
    <t>BSQRXW4X</t>
  </si>
  <si>
    <t>PYEQPW42</t>
  </si>
  <si>
    <t>5NW73ZRY</t>
  </si>
  <si>
    <t>0P8NFYML</t>
  </si>
  <si>
    <t>HF74MC9F</t>
  </si>
  <si>
    <t>1Y9KPBXY</t>
  </si>
  <si>
    <t>0AR9HD16</t>
  </si>
  <si>
    <t>Q72BVH8T</t>
  </si>
  <si>
    <t>OH7VVUY0</t>
  </si>
  <si>
    <t>4DPSFUEC</t>
  </si>
  <si>
    <t>BB7JH1C4</t>
  </si>
  <si>
    <t>FWTTJ2G8</t>
  </si>
  <si>
    <t>FLJCJ7IE</t>
  </si>
  <si>
    <t>7T109BBY</t>
  </si>
  <si>
    <t>4JVY843T</t>
  </si>
  <si>
    <t>J71N4WQ6</t>
  </si>
  <si>
    <t>INI33ALF</t>
  </si>
  <si>
    <t>D3M1KUQ2</t>
  </si>
  <si>
    <t>NOO83M87</t>
  </si>
  <si>
    <t>8G9Q7NXD</t>
  </si>
  <si>
    <t>IGHYUSN8</t>
  </si>
  <si>
    <t>3F34LWKM</t>
  </si>
  <si>
    <t>IRCBYH9Z</t>
  </si>
  <si>
    <t>559PYA0L</t>
  </si>
  <si>
    <t>RIC5ZHK4</t>
  </si>
  <si>
    <t>YVXKNYSM</t>
  </si>
  <si>
    <t>237L2CSV</t>
  </si>
  <si>
    <t>AS7MJ0S1</t>
  </si>
  <si>
    <t>INAEAAI9</t>
  </si>
  <si>
    <t>1XNXJUQM</t>
  </si>
  <si>
    <t>Z64MQTF2</t>
  </si>
  <si>
    <t>BM0QXHMH</t>
  </si>
  <si>
    <t>ARY1F1KN</t>
  </si>
  <si>
    <t>XPCDFUDY</t>
  </si>
  <si>
    <t>73086D08</t>
  </si>
  <si>
    <t>VDOUNMRC</t>
  </si>
  <si>
    <t>TEKCKT3V</t>
  </si>
  <si>
    <t>1WJT7CM8</t>
  </si>
  <si>
    <t>96A1GDXO</t>
  </si>
  <si>
    <t>OIFERO7S</t>
  </si>
  <si>
    <t>Z2E1UVVB</t>
  </si>
  <si>
    <t>AAU2IQFW</t>
  </si>
  <si>
    <t>PRHL94PK</t>
  </si>
  <si>
    <t>3WC1FUFP</t>
  </si>
  <si>
    <t>SHG8Y43V</t>
  </si>
  <si>
    <t>1O2ZN81M</t>
  </si>
  <si>
    <t>J6T6BTJI</t>
  </si>
  <si>
    <t>0WO582AV</t>
  </si>
  <si>
    <t>JTTLDM4E</t>
  </si>
  <si>
    <t>8KQH5XI1</t>
  </si>
  <si>
    <t>1Q5XFO8D</t>
  </si>
  <si>
    <t>A3PNPLTG</t>
  </si>
  <si>
    <t>03CWYGC9</t>
  </si>
  <si>
    <t>FSEF5ZR9</t>
  </si>
  <si>
    <t>N23C5EKK</t>
  </si>
  <si>
    <t>S9K81CWS</t>
  </si>
  <si>
    <t>PJ00PLEU</t>
  </si>
  <si>
    <t>0AQGBN7B</t>
  </si>
  <si>
    <t>3F8AA8RT</t>
  </si>
  <si>
    <t>4NAHJMYM</t>
  </si>
  <si>
    <t>6KVOMBDJ</t>
  </si>
  <si>
    <t>TFS5SYN2</t>
  </si>
  <si>
    <t>N7KJ821I</t>
  </si>
  <si>
    <t>YCKKT5ME</t>
  </si>
  <si>
    <t>HI2E8TBI</t>
  </si>
  <si>
    <t>UU25XD9E</t>
  </si>
  <si>
    <t>Q54L8P6I</t>
  </si>
  <si>
    <t>XSB7IN6X</t>
  </si>
  <si>
    <t>K5GFWLKM</t>
  </si>
  <si>
    <t>1K6HY455</t>
  </si>
  <si>
    <t>FQW15KC4</t>
  </si>
  <si>
    <t>G17H7YXA</t>
  </si>
  <si>
    <t>XOE5EU8U</t>
  </si>
  <si>
    <t>WEB7LYK0</t>
  </si>
  <si>
    <t>N4Z3QYK7</t>
  </si>
  <si>
    <t>JECCHO49</t>
  </si>
  <si>
    <t>QUOU67L5</t>
  </si>
  <si>
    <t>SSZHMEE3</t>
  </si>
  <si>
    <t>WUE92JFJ</t>
  </si>
  <si>
    <t>EYNZMBI0</t>
  </si>
  <si>
    <t>LPOOKZCQ</t>
  </si>
  <si>
    <t>GL1YE4PQ</t>
  </si>
  <si>
    <t>HFUZQFQQ</t>
  </si>
  <si>
    <t>OCHUEK3V</t>
  </si>
  <si>
    <t>DU0DYV80</t>
  </si>
  <si>
    <t>3C5KXGO6</t>
  </si>
  <si>
    <t>95532CI0</t>
  </si>
  <si>
    <t>8SVMGDPA</t>
  </si>
  <si>
    <t>Q0MRZHN7</t>
  </si>
  <si>
    <t>WAN7I53E</t>
  </si>
  <si>
    <t>6C1DLYBH</t>
  </si>
  <si>
    <t>ZC3UEHXG</t>
  </si>
  <si>
    <t>FHWXZ6HL</t>
  </si>
  <si>
    <t>HJBVO8T4</t>
  </si>
  <si>
    <t>5CJQB25J</t>
  </si>
  <si>
    <t>246MLWZ7</t>
  </si>
  <si>
    <t>O22S564Y</t>
  </si>
  <si>
    <t>UO62J3M0</t>
  </si>
  <si>
    <t>KLZ95C62</t>
  </si>
  <si>
    <t>ROBBKT4T</t>
  </si>
  <si>
    <t>FPTY1B79</t>
  </si>
  <si>
    <t>AP3405RD</t>
  </si>
  <si>
    <t>AVZ1BG3K</t>
  </si>
  <si>
    <t>FXLA39YR</t>
  </si>
  <si>
    <t>Q9GJ1LJT</t>
  </si>
  <si>
    <t>P9VFKNR0</t>
  </si>
  <si>
    <t>WQ5WIP35</t>
  </si>
  <si>
    <t>X5YVW7O5</t>
  </si>
  <si>
    <t>DWCDI7Q2</t>
  </si>
  <si>
    <t>XH01XH1F</t>
  </si>
  <si>
    <t>U48PDN1F</t>
  </si>
  <si>
    <t>QO0MQUOY</t>
  </si>
  <si>
    <t>Q2RY668B</t>
  </si>
  <si>
    <t>VBFYOCDO</t>
  </si>
  <si>
    <t>UMMMBBS6</t>
  </si>
  <si>
    <t>53ZXALR1</t>
  </si>
  <si>
    <t>VQUCVSOL</t>
  </si>
  <si>
    <t>2NN7T8LG</t>
  </si>
  <si>
    <t>SLCWM9BH</t>
  </si>
  <si>
    <t>974QGNBZ</t>
  </si>
  <si>
    <t>T8E8EDZS</t>
  </si>
  <si>
    <t>9C2RRH1Q</t>
  </si>
  <si>
    <t>H26RG9KC</t>
  </si>
  <si>
    <t>R034IT17</t>
  </si>
  <si>
    <t>T5SX9Z3T</t>
  </si>
  <si>
    <t>H6CG7TPM</t>
  </si>
  <si>
    <t>KV1EXWQG</t>
  </si>
  <si>
    <t>P4GX3HZH</t>
  </si>
  <si>
    <t>VPG5E490</t>
  </si>
  <si>
    <t>8I84MV5A</t>
  </si>
  <si>
    <t>KF05URX0</t>
  </si>
  <si>
    <t>GACP1E2I</t>
  </si>
  <si>
    <t>ASW97JK3</t>
  </si>
  <si>
    <t>XBYJ3NUR</t>
  </si>
  <si>
    <t>4Q2GV039</t>
  </si>
  <si>
    <t>ZA1YVJQC</t>
  </si>
  <si>
    <t>5IQAJGCU</t>
  </si>
  <si>
    <t>59XUUWAQ</t>
  </si>
  <si>
    <t>GGXEKX47</t>
  </si>
  <si>
    <t>LTVGILHP</t>
  </si>
  <si>
    <t>N00L26DN</t>
  </si>
  <si>
    <t>8JP05QQR</t>
  </si>
  <si>
    <t>MV227O65</t>
  </si>
  <si>
    <t>0BG8WJSX</t>
  </si>
  <si>
    <t>ZQVUQ5CJ</t>
  </si>
  <si>
    <t>E8QHX9TE</t>
  </si>
  <si>
    <t>ZFVG8LP2</t>
  </si>
  <si>
    <t>P2ST849C</t>
  </si>
  <si>
    <t>6CPBVF9F</t>
  </si>
  <si>
    <t>6ID18IJX</t>
  </si>
  <si>
    <t>WSPM5X5V</t>
  </si>
  <si>
    <t>7SF3PMMY</t>
  </si>
  <si>
    <t>CZF82O5B</t>
  </si>
  <si>
    <t>BLLYPR3S</t>
  </si>
  <si>
    <t>6VLA3FDQ</t>
  </si>
  <si>
    <t>YL98GKZF</t>
  </si>
  <si>
    <t>G43QQLLF</t>
  </si>
  <si>
    <t>1DZNTUSA</t>
  </si>
  <si>
    <t>G5Z0FWAX</t>
  </si>
  <si>
    <t>Z3FOWY9N</t>
  </si>
  <si>
    <t>S4OLFL40</t>
  </si>
  <si>
    <t>LPY6VIZV</t>
  </si>
  <si>
    <t>QQ96SPTU</t>
  </si>
  <si>
    <t>5YLCW6L5</t>
  </si>
  <si>
    <t>IQ8MEPW9</t>
  </si>
  <si>
    <t>AZX4XC81</t>
  </si>
  <si>
    <t>GO4G2L4X</t>
  </si>
  <si>
    <t>9HKP3RBS</t>
  </si>
  <si>
    <t>ER3G544S</t>
  </si>
  <si>
    <t>YQFF7GFK</t>
  </si>
  <si>
    <t>1D1EJE8U</t>
  </si>
  <si>
    <t>5BAGWGAG</t>
  </si>
  <si>
    <t>V1ROZMCX</t>
  </si>
  <si>
    <t>CEQ3J96G</t>
  </si>
  <si>
    <t>P96S0ATV</t>
  </si>
  <si>
    <t>GXKR6EG9</t>
  </si>
  <si>
    <t>I6UG2OLX</t>
  </si>
  <si>
    <t>XA4PGIHG</t>
  </si>
  <si>
    <t>INBSL1I4</t>
  </si>
  <si>
    <t>4N2KE2ER</t>
  </si>
  <si>
    <t>UJSFG18F</t>
  </si>
  <si>
    <t>R9TWUEAT</t>
  </si>
  <si>
    <t>3K97S8L9</t>
  </si>
  <si>
    <t>QWR1O5R9</t>
  </si>
  <si>
    <t>0MZIJDPM</t>
  </si>
  <si>
    <t>3N46WQVI</t>
  </si>
  <si>
    <t>FNQYVW3T</t>
  </si>
  <si>
    <t>CO6JN5NH</t>
  </si>
  <si>
    <t>D6XIVDQF</t>
  </si>
  <si>
    <t>CQXYCHKN</t>
  </si>
  <si>
    <t>TWXUDY78</t>
  </si>
  <si>
    <t>OPL7DH0Q</t>
  </si>
  <si>
    <t>5VKRCTJE</t>
  </si>
  <si>
    <t>7DDD3NZ2</t>
  </si>
  <si>
    <t>QL97HH1Y</t>
  </si>
  <si>
    <t>9KN4MG14</t>
  </si>
  <si>
    <t>4V3TLIGG</t>
  </si>
  <si>
    <t>ALZNZ666</t>
  </si>
  <si>
    <t>BJO24Z5A</t>
  </si>
  <si>
    <t>BWRNVTNR</t>
  </si>
  <si>
    <t>0H4AHJRI</t>
  </si>
  <si>
    <t>S9WJ9NAS</t>
  </si>
  <si>
    <t>BCA3ICIO</t>
  </si>
  <si>
    <t>F914VHA3</t>
  </si>
  <si>
    <t>EF24VTVA</t>
  </si>
  <si>
    <t>1CZU97OX</t>
  </si>
  <si>
    <t>HY94AVIW</t>
  </si>
  <si>
    <t>T4FQOS6J</t>
  </si>
  <si>
    <t>4BPA17HF</t>
  </si>
  <si>
    <t>LAOGNZOU</t>
  </si>
  <si>
    <t>V3KGPHH9</t>
  </si>
  <si>
    <t>RNH95U0V</t>
  </si>
  <si>
    <t>ZJ1BOSNL</t>
  </si>
  <si>
    <t>0X1AY1FM</t>
  </si>
  <si>
    <t>D821LEQV</t>
  </si>
  <si>
    <t>B1O27MFD</t>
  </si>
  <si>
    <t>UOUG01WG</t>
  </si>
  <si>
    <t>848QSODT</t>
  </si>
  <si>
    <t>3X2HOUYU</t>
  </si>
  <si>
    <t>V135X5B7</t>
  </si>
  <si>
    <t>89P5UVQ0</t>
  </si>
  <si>
    <t>WUXGF870</t>
  </si>
  <si>
    <t>3372JYYQ</t>
  </si>
  <si>
    <t>ENE1HNL3</t>
  </si>
  <si>
    <t>C8SWZNON</t>
  </si>
  <si>
    <t>EXMA7FRC</t>
  </si>
  <si>
    <t>KJHM27ZM</t>
  </si>
  <si>
    <t>8H1VRXAK</t>
  </si>
  <si>
    <t>10QXTLQX</t>
  </si>
  <si>
    <t>7YT7NRV9</t>
  </si>
  <si>
    <t>5BRZKG6Y</t>
  </si>
  <si>
    <t>X4FW4JR1</t>
  </si>
  <si>
    <t>BHV4K3VV</t>
  </si>
  <si>
    <t>BOHWQ1B3</t>
  </si>
  <si>
    <t>K4KNZQY6</t>
  </si>
  <si>
    <t>9WUD1Q5D</t>
  </si>
  <si>
    <t>KAPP0SBT</t>
  </si>
  <si>
    <t>XSWTUMGY</t>
  </si>
  <si>
    <t>KS9B13NQ</t>
  </si>
  <si>
    <t>S983P5KR</t>
  </si>
  <si>
    <t>K0ZYCW3U</t>
  </si>
  <si>
    <t>SFCT64YG</t>
  </si>
  <si>
    <t>DUM5AP8P</t>
  </si>
  <si>
    <t>XAC1J3TF</t>
  </si>
  <si>
    <t>RNV54AZ7</t>
  </si>
  <si>
    <t>AVNVFAIR</t>
  </si>
  <si>
    <t>TEJBT5CP</t>
  </si>
  <si>
    <t>UFALPP82</t>
  </si>
  <si>
    <t>NHA6MNJF</t>
  </si>
  <si>
    <t>S3UOGUU5</t>
  </si>
  <si>
    <t>TSRHYEOQ</t>
  </si>
  <si>
    <t>ZIK2R3S7</t>
  </si>
  <si>
    <t>K44WX2BT</t>
  </si>
  <si>
    <t>HF2DSIT5</t>
  </si>
  <si>
    <t>XD6R8R5B</t>
  </si>
  <si>
    <t>CEGQ4V9F</t>
  </si>
  <si>
    <t>58DMWXXI</t>
  </si>
  <si>
    <t>8GYJOE85</t>
  </si>
  <si>
    <t>KJP1JFKX</t>
  </si>
  <si>
    <t>LGK00C12</t>
  </si>
  <si>
    <t>1F950BGI</t>
  </si>
  <si>
    <t>1KV8WY84</t>
  </si>
  <si>
    <t>FN080GSV</t>
  </si>
  <si>
    <t>M3IMVC9G</t>
  </si>
  <si>
    <t>XR3BL1JL</t>
  </si>
  <si>
    <t>BTRIUUWG</t>
  </si>
  <si>
    <t>YD38G676</t>
  </si>
  <si>
    <t>4AS1VXQM</t>
  </si>
  <si>
    <t>UW6FSSDK</t>
  </si>
  <si>
    <t>GYC77KNM</t>
  </si>
  <si>
    <t>XRO7PMA2</t>
  </si>
  <si>
    <t>HS58SPS7</t>
  </si>
  <si>
    <t>5BGYQS4R</t>
  </si>
  <si>
    <t>YMS8IG4L</t>
  </si>
  <si>
    <t>04OAV3CV</t>
  </si>
  <si>
    <t>NISR8D1V</t>
  </si>
  <si>
    <t>T4MF2SMF</t>
  </si>
  <si>
    <t>G6PDDHMN</t>
  </si>
  <si>
    <t>S2GG93I6</t>
  </si>
  <si>
    <t>8GV0BQTU</t>
  </si>
  <si>
    <t>I99AI8C5</t>
  </si>
  <si>
    <t>3SEMPUU1</t>
  </si>
  <si>
    <t>8W87JE97</t>
  </si>
  <si>
    <t>RQM0PS59</t>
  </si>
  <si>
    <t>483NKH0E</t>
  </si>
  <si>
    <t>G6QI40AT</t>
  </si>
  <si>
    <t>UQY5TEE8</t>
  </si>
  <si>
    <t>AXHNVQPQ</t>
  </si>
  <si>
    <t>N2KXGJO3</t>
  </si>
  <si>
    <t>DDP76LIP</t>
  </si>
  <si>
    <t>43AH1M09</t>
  </si>
  <si>
    <t>852ZZB90</t>
  </si>
  <si>
    <t>V2GGEAOC</t>
  </si>
  <si>
    <t>0Y8HO91H</t>
  </si>
  <si>
    <t>0K59ZLQC</t>
  </si>
  <si>
    <t>PNUBACZM</t>
  </si>
  <si>
    <t>DPT11UGS</t>
  </si>
  <si>
    <t>GQFRHJF6</t>
  </si>
  <si>
    <t>S8ALJKKH</t>
  </si>
  <si>
    <t>2BXYT4PD</t>
  </si>
  <si>
    <t>2FMT1053</t>
  </si>
  <si>
    <t>HU970PDK</t>
  </si>
  <si>
    <t>D85PDC6S</t>
  </si>
  <si>
    <t>7D75QXBD</t>
  </si>
  <si>
    <t>N3GVE0VP</t>
  </si>
  <si>
    <t>L71FBIF7</t>
  </si>
  <si>
    <t>HU6IS6Q2</t>
  </si>
  <si>
    <t>UXFEJC9Q</t>
  </si>
  <si>
    <t>D4Z6IL8W</t>
  </si>
  <si>
    <t>OK39IHP1</t>
  </si>
  <si>
    <t>5FG7S674</t>
  </si>
  <si>
    <t>KJXB9Q7O</t>
  </si>
  <si>
    <t>CX4ZLSDW</t>
  </si>
  <si>
    <t>UFL6ZQDV</t>
  </si>
  <si>
    <t>KN3H2R4V</t>
  </si>
  <si>
    <t>20QTAZ1L</t>
  </si>
  <si>
    <t>NJCI3Y9S</t>
  </si>
  <si>
    <t>OATOYNX2</t>
  </si>
  <si>
    <t>GAH11YHT</t>
  </si>
  <si>
    <t>FT8227WB</t>
  </si>
  <si>
    <t>0XHTFQE8</t>
  </si>
  <si>
    <t>6I76NXTK</t>
  </si>
  <si>
    <t>0FLFT1R4</t>
  </si>
  <si>
    <t>QX4VN0WB</t>
  </si>
  <si>
    <t>14V0RQBV</t>
  </si>
  <si>
    <t>2G82J8WD</t>
  </si>
  <si>
    <t>00KY25OA</t>
  </si>
  <si>
    <t>QDDD0L2Y</t>
  </si>
  <si>
    <t>6TN4T6HN</t>
  </si>
  <si>
    <t>VA2JJZXD</t>
  </si>
  <si>
    <t>MQY3YOQS</t>
  </si>
  <si>
    <t>MGD7DZAU</t>
  </si>
  <si>
    <t>BRFHWGVC</t>
  </si>
  <si>
    <t>3YWITFR5</t>
  </si>
  <si>
    <t>BEKQZ411</t>
  </si>
  <si>
    <t>PK0T5N02</t>
  </si>
  <si>
    <t>8Z4ZMS9U</t>
  </si>
  <si>
    <t>DTSCBNCX</t>
  </si>
  <si>
    <t>TUDKP25E</t>
  </si>
  <si>
    <t>JL9ERNVY</t>
  </si>
  <si>
    <t>E1OBRLYZ</t>
  </si>
  <si>
    <t>913RPKAD</t>
  </si>
  <si>
    <t>JM5GDLEF</t>
  </si>
  <si>
    <t>NJC209SC</t>
  </si>
  <si>
    <t>MMUC1AXI</t>
  </si>
  <si>
    <t>X66G66ZA</t>
  </si>
  <si>
    <t>PI2PHSBE</t>
  </si>
  <si>
    <t>CYKC7RXH</t>
  </si>
  <si>
    <t>WXRWSVTT</t>
  </si>
  <si>
    <t>81NOKKSW</t>
  </si>
  <si>
    <t>CP3JY4PE</t>
  </si>
  <si>
    <t>K2683261</t>
  </si>
  <si>
    <t>MPCJV2LA</t>
  </si>
  <si>
    <t>0DDBDPJU</t>
  </si>
  <si>
    <t>RXIQFV8D</t>
  </si>
  <si>
    <t>5RGYU88R</t>
  </si>
  <si>
    <t>F3P73EG4</t>
  </si>
  <si>
    <t>CRLWCEMY</t>
  </si>
  <si>
    <t>3590U14O</t>
  </si>
  <si>
    <t>CFOYAHQ1</t>
  </si>
  <si>
    <t>IQ5ASHI1</t>
  </si>
  <si>
    <t>G378ZBNC</t>
  </si>
  <si>
    <t>6ZVC87CV</t>
  </si>
  <si>
    <t>4Y1DYANE</t>
  </si>
  <si>
    <t>CX0SXNCN</t>
  </si>
  <si>
    <t>PGYBGBU3</t>
  </si>
  <si>
    <t>GQPQ6XBD</t>
  </si>
  <si>
    <t>G4KL8QWY</t>
  </si>
  <si>
    <t>GIVVPRQQ</t>
  </si>
  <si>
    <t>JF178AXO</t>
  </si>
  <si>
    <t>43NBMRFY</t>
  </si>
  <si>
    <t>RE3UNESR</t>
  </si>
  <si>
    <t>PPUSV3RG</t>
  </si>
  <si>
    <t>UQ67214Z</t>
  </si>
  <si>
    <t>HDITQL1S</t>
  </si>
  <si>
    <t>1WPONGOS</t>
  </si>
  <si>
    <t>UF0S02A4</t>
  </si>
  <si>
    <t>ZG1DFNPW</t>
  </si>
  <si>
    <t>SS9FXCS2</t>
  </si>
  <si>
    <t>SHE8LB0Y</t>
  </si>
  <si>
    <t>9D6NTQ16</t>
  </si>
  <si>
    <t>59N6QWQM</t>
  </si>
  <si>
    <t>ZHKJIJA1</t>
  </si>
  <si>
    <t>SDL8MJ4R</t>
  </si>
  <si>
    <t>G86OKJFV</t>
  </si>
  <si>
    <t>WM7XURV6</t>
  </si>
  <si>
    <t>6I125KPN</t>
  </si>
  <si>
    <t>HUCB9WIQ</t>
  </si>
  <si>
    <t>R8CMI00I</t>
  </si>
  <si>
    <t>T7HHH8HK</t>
  </si>
  <si>
    <t>2YLXKON1</t>
  </si>
  <si>
    <t>407NLHJH</t>
  </si>
  <si>
    <t>ZJQKUIZ4</t>
  </si>
  <si>
    <t>KD63LC6D</t>
  </si>
  <si>
    <t>WS3BIQ4S</t>
  </si>
  <si>
    <t>TB27K4GC</t>
  </si>
  <si>
    <t>U177IWW0</t>
  </si>
  <si>
    <t>VN8YFKTN</t>
  </si>
  <si>
    <t>NFFS1KSK</t>
  </si>
  <si>
    <t>SWEQFKRF</t>
  </si>
  <si>
    <t>V1T47SKL</t>
  </si>
  <si>
    <t>LFPY1Z14</t>
  </si>
  <si>
    <t>M6IGBW79</t>
  </si>
  <si>
    <t>HYSOZRCG</t>
  </si>
  <si>
    <t>41RF80KQ</t>
  </si>
  <si>
    <t>CYB0NUCJ</t>
  </si>
  <si>
    <t>2QGI573A</t>
  </si>
  <si>
    <t>QW4QPPSY</t>
  </si>
  <si>
    <t>99L2TNR5</t>
  </si>
  <si>
    <t>3H3TNCP5</t>
  </si>
  <si>
    <t>J8Y1OGY2</t>
  </si>
  <si>
    <t>7SJD7M9K</t>
  </si>
  <si>
    <t>OKNOWHS3</t>
  </si>
  <si>
    <t>VO8WTDHE</t>
  </si>
  <si>
    <t>5FX5TX9L</t>
  </si>
  <si>
    <t>TLT4JJ0U</t>
  </si>
  <si>
    <t>RA77E84P</t>
  </si>
  <si>
    <t>7U225819</t>
  </si>
  <si>
    <t>075SHVO3</t>
  </si>
  <si>
    <t>HHNFD7DX</t>
  </si>
  <si>
    <t>PA55AGYL</t>
  </si>
  <si>
    <t>V93ZA48C</t>
  </si>
  <si>
    <t>TR3TXXHF</t>
  </si>
  <si>
    <t>11V16SZZ</t>
  </si>
  <si>
    <t>SURL8H49</t>
  </si>
  <si>
    <t>3IWUUUCN</t>
  </si>
  <si>
    <t>POXC3DA1</t>
  </si>
  <si>
    <t>KMGXUADZ</t>
  </si>
  <si>
    <t>K7TV5UBZ</t>
  </si>
  <si>
    <t>X5IZZ69D</t>
  </si>
  <si>
    <t>X58FLJ8K</t>
  </si>
  <si>
    <t>IDBXD4OU</t>
  </si>
  <si>
    <t>TDNJDFU6</t>
  </si>
  <si>
    <t>KIMUGBN5</t>
  </si>
  <si>
    <t>4G0X8VHP</t>
  </si>
  <si>
    <t>6BIZ2MB6</t>
  </si>
  <si>
    <t>7U81B9AQ</t>
  </si>
  <si>
    <t>WGSS08LF</t>
  </si>
  <si>
    <t>WC8KQJV9</t>
  </si>
  <si>
    <t>FENOSL5C</t>
  </si>
  <si>
    <t>PQ3CLZ2N</t>
  </si>
  <si>
    <t>N4ZJ2PJT</t>
  </si>
  <si>
    <t>32A5TJ6D</t>
  </si>
  <si>
    <t>HZCF65PU</t>
  </si>
  <si>
    <t>TCTLOMKP</t>
  </si>
  <si>
    <t>O0NCMYX9</t>
  </si>
  <si>
    <t>0STR2QEA</t>
  </si>
  <si>
    <t>HELQUZNO</t>
  </si>
  <si>
    <t>V7DHDF8V</t>
  </si>
  <si>
    <t>A3OROHUS</t>
  </si>
  <si>
    <t>CXYWGOPF</t>
  </si>
  <si>
    <t>DLQTM07N</t>
  </si>
  <si>
    <t>Y2EC6KYG</t>
  </si>
  <si>
    <t>SUXDAQNV</t>
  </si>
  <si>
    <t>ZT2NKCV5</t>
  </si>
  <si>
    <t>I4YPNNTU</t>
  </si>
  <si>
    <t>2PI827MA</t>
  </si>
  <si>
    <t>KOYW9WIV</t>
  </si>
  <si>
    <t>JRAAPD3L</t>
  </si>
  <si>
    <t>21JDZDNJ</t>
  </si>
  <si>
    <t>EP0H3SJO</t>
  </si>
  <si>
    <t>GIP11NY3</t>
  </si>
  <si>
    <t>7X1D49TU</t>
  </si>
  <si>
    <t>PDXFONE0</t>
  </si>
  <si>
    <t>77WSI0TH</t>
  </si>
  <si>
    <t>DJDVV89L</t>
  </si>
  <si>
    <t>ZK4S74FD</t>
  </si>
  <si>
    <t>E5V4WT18</t>
  </si>
  <si>
    <t>CYSF0YQN</t>
  </si>
  <si>
    <t>HEK08UMI</t>
  </si>
  <si>
    <t>7AXR8U55</t>
  </si>
  <si>
    <t>GRRY4DQR</t>
  </si>
  <si>
    <t>S3JAC8GQ</t>
  </si>
  <si>
    <t>E3JP7HCX</t>
  </si>
  <si>
    <t>FF5G00YD</t>
  </si>
  <si>
    <t>5975TDTI</t>
  </si>
  <si>
    <t>7X0T2QOL</t>
  </si>
  <si>
    <t>7KKFQ7LX</t>
  </si>
  <si>
    <t>IBZI95HI</t>
  </si>
  <si>
    <t>3ATYY665</t>
  </si>
  <si>
    <t>GZU4ZSFE</t>
  </si>
  <si>
    <t>E4KL4NGF</t>
  </si>
  <si>
    <t>QCH2R1VO</t>
  </si>
  <si>
    <t>SH6F6COK</t>
  </si>
  <si>
    <t>KOJ4SQ1T</t>
  </si>
  <si>
    <t>DMUQAWQH</t>
  </si>
  <si>
    <t>C2RL3DUQ</t>
  </si>
  <si>
    <t>2LTS2CL8</t>
  </si>
  <si>
    <t>113O9JCA</t>
  </si>
  <si>
    <t>54XWHO19</t>
  </si>
  <si>
    <t>09RN3MHV</t>
  </si>
  <si>
    <t>EPSIB2JR</t>
  </si>
  <si>
    <t>YW14K7PE</t>
  </si>
  <si>
    <t>G1L2YY5P</t>
  </si>
  <si>
    <t>9UYUV724</t>
  </si>
  <si>
    <t>UZI6MKVR</t>
  </si>
  <si>
    <t>N1H9ILZ9</t>
  </si>
  <si>
    <t>V8RYC18P</t>
  </si>
  <si>
    <t>5OQELHMF</t>
  </si>
  <si>
    <t>NCF4DT7H</t>
  </si>
  <si>
    <t>DC2JL47C</t>
  </si>
  <si>
    <t>GMN9KQN2</t>
  </si>
  <si>
    <t>L9WWFYQW</t>
  </si>
  <si>
    <t>AR2T4LAR</t>
  </si>
  <si>
    <t>GPC8PLM7</t>
  </si>
  <si>
    <t>YA822MOB</t>
  </si>
  <si>
    <t>JBCQ1ODR</t>
  </si>
  <si>
    <t>M26BSX5S</t>
  </si>
  <si>
    <t>PLYYX5CD</t>
  </si>
  <si>
    <t>JP2EY6QU</t>
  </si>
  <si>
    <t>48INT6OA</t>
  </si>
  <si>
    <t>EVDMSM4N</t>
  </si>
  <si>
    <t>9FH4OP4U</t>
  </si>
  <si>
    <t>N128I4H8</t>
  </si>
  <si>
    <t>8NKLCSES</t>
  </si>
  <si>
    <t>1ZMWMU21</t>
  </si>
  <si>
    <t>R617R51D</t>
  </si>
  <si>
    <t>W8E2YLNY</t>
  </si>
  <si>
    <t>TX9VFL4J</t>
  </si>
  <si>
    <t>5ELX1QYM</t>
  </si>
  <si>
    <t>RTQVKK41</t>
  </si>
  <si>
    <t>9DEDEQ5O</t>
  </si>
  <si>
    <t>Z8JLMCOM</t>
  </si>
  <si>
    <t>1O58TWRZ</t>
  </si>
  <si>
    <t>RHOZIG9P</t>
  </si>
  <si>
    <t>VXTVHC1Z</t>
  </si>
  <si>
    <t>52Q1PYGW</t>
  </si>
  <si>
    <t>56ZJUSNG</t>
  </si>
  <si>
    <t>Y92RU9V8</t>
  </si>
  <si>
    <t>SXV6VZVC</t>
  </si>
  <si>
    <t>BGY307FC</t>
  </si>
  <si>
    <t>BAN0BVHW</t>
  </si>
  <si>
    <t>GV9G96Z1</t>
  </si>
  <si>
    <t>Z75R686C</t>
  </si>
  <si>
    <t>BO1ZOZG2</t>
  </si>
  <si>
    <t>OERROEPM</t>
  </si>
  <si>
    <t>12GLKKV4</t>
  </si>
  <si>
    <t>VDD7H92Q</t>
  </si>
  <si>
    <t>83JP1K4E</t>
  </si>
  <si>
    <t>ME3H0RUJ</t>
  </si>
  <si>
    <t>W8E76HJG</t>
  </si>
  <si>
    <t>MWSPTOQK</t>
  </si>
  <si>
    <t>IMB2N710</t>
  </si>
  <si>
    <t>OJBBZHM4</t>
  </si>
  <si>
    <t>2PQORQGO</t>
  </si>
  <si>
    <t>I3RW4OMF</t>
  </si>
  <si>
    <t>RY6T3GLC</t>
  </si>
  <si>
    <t>LG8ZAMCB</t>
  </si>
  <si>
    <t>XJ8UTM6B</t>
  </si>
  <si>
    <t>CVGTFBZE</t>
  </si>
  <si>
    <t>RW02HG5P</t>
  </si>
  <si>
    <t>7W8CQJ2Z</t>
  </si>
  <si>
    <t>M03IHS3P</t>
  </si>
  <si>
    <t>GX3SHSEA</t>
  </si>
  <si>
    <t>8G3HB5S6</t>
  </si>
  <si>
    <t>9KTHISLX</t>
  </si>
  <si>
    <t>Q808L4HZ</t>
  </si>
  <si>
    <t>IWQP4M72</t>
  </si>
  <si>
    <t>MPME6VZD</t>
  </si>
  <si>
    <t>EUYJDW9C</t>
  </si>
  <si>
    <t>3GOXMQPF</t>
  </si>
  <si>
    <t>1WZ5N86Q</t>
  </si>
  <si>
    <t>C3QK8M7F</t>
  </si>
  <si>
    <t>9BXXDYH9</t>
  </si>
  <si>
    <t>YRTI0EKE</t>
  </si>
  <si>
    <t>4X3H9YD5</t>
  </si>
  <si>
    <t>K83L4L0I</t>
  </si>
  <si>
    <t>E9C7WXQL</t>
  </si>
  <si>
    <t>UMXZFLO8</t>
  </si>
  <si>
    <t>AAVJHH3M</t>
  </si>
  <si>
    <t>NEVHU7GV</t>
  </si>
  <si>
    <t>POLWB0UX</t>
  </si>
  <si>
    <t>ZSHK2ZXD</t>
  </si>
  <si>
    <t>PF7GFMLQ</t>
  </si>
  <si>
    <t>LKMZWCKQ</t>
  </si>
  <si>
    <t>3D6ZHLF0</t>
  </si>
  <si>
    <t>3R8PJCCW</t>
  </si>
  <si>
    <t>CPWTJ2WC</t>
  </si>
  <si>
    <t>QZLWUJEJ</t>
  </si>
  <si>
    <t>NDVZAHYA</t>
  </si>
  <si>
    <t>1R8VKE8O</t>
  </si>
  <si>
    <t>QNVW1NSS</t>
  </si>
  <si>
    <t>LNX7ULEG</t>
  </si>
  <si>
    <t>42N0IWF8</t>
  </si>
  <si>
    <t>N60TC14O</t>
  </si>
  <si>
    <t>V6YYDG56</t>
  </si>
  <si>
    <t>S1AU0IZX</t>
  </si>
  <si>
    <t>GFXKHCEM</t>
  </si>
  <si>
    <t>YH2NHVXC</t>
  </si>
  <si>
    <t>JSNPH01N</t>
  </si>
  <si>
    <t>CQDULMXS</t>
  </si>
  <si>
    <t>VKM187MX</t>
  </si>
  <si>
    <t>GIPPUV2F</t>
  </si>
  <si>
    <t>4IUJNFPF</t>
  </si>
  <si>
    <t>ZE7PM90V</t>
  </si>
  <si>
    <t>CAAYFKK8</t>
  </si>
  <si>
    <t>HTBPSC2D</t>
  </si>
  <si>
    <t>NQZNAEYQ</t>
  </si>
  <si>
    <t>J47DPNB5</t>
  </si>
  <si>
    <t>37B8ES7X</t>
  </si>
  <si>
    <t>KYABDCKE</t>
  </si>
  <si>
    <t>3CP9VXC1</t>
  </si>
  <si>
    <t>9XGT3451</t>
  </si>
  <si>
    <t>AG0H8IAZ</t>
  </si>
  <si>
    <t>28FTXKAB</t>
  </si>
  <si>
    <t>SIBR2J01</t>
  </si>
  <si>
    <t>ROUOR5L0</t>
  </si>
  <si>
    <t>QPMZ5RG0</t>
  </si>
  <si>
    <t>2PMIYAFN</t>
  </si>
  <si>
    <t>CRWE8FRT</t>
  </si>
  <si>
    <t>FC1LS6PY</t>
  </si>
  <si>
    <t>6FI9HAX7</t>
  </si>
  <si>
    <t>JL86Q0B4</t>
  </si>
  <si>
    <t>Y2A8EUBM</t>
  </si>
  <si>
    <t>C2MKJA8V</t>
  </si>
  <si>
    <t>IJ4Y77D9</t>
  </si>
  <si>
    <t>CGCPVYNI</t>
  </si>
  <si>
    <t>ST8ZOXKI</t>
  </si>
  <si>
    <t>P07OGZ3F</t>
  </si>
  <si>
    <t>0DLEXLEV</t>
  </si>
  <si>
    <t>27UN3UX8</t>
  </si>
  <si>
    <t>NR5D7201</t>
  </si>
  <si>
    <t>UGTXH980</t>
  </si>
  <si>
    <t>LKBS2IJC</t>
  </si>
  <si>
    <t>MFO940S8</t>
  </si>
  <si>
    <t>5O0597PP</t>
  </si>
  <si>
    <t>C4FEG98K</t>
  </si>
  <si>
    <t>EKH5O1HH</t>
  </si>
  <si>
    <t>BZ9C1LQT</t>
  </si>
  <si>
    <t>ZT6D57ED</t>
  </si>
  <si>
    <t>NKERMTB8</t>
  </si>
  <si>
    <t>Q67320CY</t>
  </si>
  <si>
    <t>K5NFTQRI</t>
  </si>
  <si>
    <t>IJ7B896N</t>
  </si>
  <si>
    <t>8KBVRQHD</t>
  </si>
  <si>
    <t>AGZ87JFX</t>
  </si>
  <si>
    <t>OBGCQ1BK</t>
  </si>
  <si>
    <t>K05LLUU4</t>
  </si>
  <si>
    <t>9WISPXZW</t>
  </si>
  <si>
    <t>ZTVWSE98</t>
  </si>
  <si>
    <t>4ZGA57SX</t>
  </si>
  <si>
    <t>6ONKN1IM</t>
  </si>
  <si>
    <t>JVIIWJDL</t>
  </si>
  <si>
    <t>W8M8XI8Y</t>
  </si>
  <si>
    <t>MELHF0ZP</t>
  </si>
  <si>
    <t>6SV2WYK4</t>
  </si>
  <si>
    <t>SPV7OJTH</t>
  </si>
  <si>
    <t>6JEAYHOE</t>
  </si>
  <si>
    <t>IKQSEYPT</t>
  </si>
  <si>
    <t>ZN0FWO0L</t>
  </si>
  <si>
    <t>CPL37MZC</t>
  </si>
  <si>
    <t>N7G1TU1X</t>
  </si>
  <si>
    <t>GM68OLDH</t>
  </si>
  <si>
    <t>W604BPPE</t>
  </si>
  <si>
    <t>GIJ14130</t>
  </si>
  <si>
    <t>CUA83384</t>
  </si>
  <si>
    <t>ZGQI86AQ</t>
  </si>
  <si>
    <t>L8NLCWFS</t>
  </si>
  <si>
    <t>UPHLXZ3M</t>
  </si>
  <si>
    <t>JDFQYP5L</t>
  </si>
  <si>
    <t>06AIY3IS</t>
  </si>
  <si>
    <t>4LQAN2JX</t>
  </si>
  <si>
    <t>84QGC91P</t>
  </si>
  <si>
    <t>98MASV7P</t>
  </si>
  <si>
    <t>QFBBRJL5</t>
  </si>
  <si>
    <t>CUV49MUR</t>
  </si>
  <si>
    <t>XCGW5K0N</t>
  </si>
  <si>
    <t>UUF8Z53N</t>
  </si>
  <si>
    <t>J6MIKNYJ</t>
  </si>
  <si>
    <t>3W4AWYSK</t>
  </si>
  <si>
    <t>VBN5T6F8</t>
  </si>
  <si>
    <t>W1J3L0EU</t>
  </si>
  <si>
    <t>45CMXP2K</t>
  </si>
  <si>
    <t>6OJAC85F</t>
  </si>
  <si>
    <t>K94WM7M4</t>
  </si>
  <si>
    <t>31KRB7R2</t>
  </si>
  <si>
    <t>5PG1KSKD</t>
  </si>
  <si>
    <t>LDAXEBR0</t>
  </si>
  <si>
    <t>NGTMVX1C</t>
  </si>
  <si>
    <t>SFBHZLHK</t>
  </si>
  <si>
    <t>7VMOJBPN</t>
  </si>
  <si>
    <t>13PPMGNM</t>
  </si>
  <si>
    <t>6GY8Q8F0</t>
  </si>
  <si>
    <t>5JIXFMFY</t>
  </si>
  <si>
    <t>JBY30BSR</t>
  </si>
  <si>
    <t>69XL3JMB</t>
  </si>
  <si>
    <t>YTGQKC7A</t>
  </si>
  <si>
    <t>DYWMK8OF</t>
  </si>
  <si>
    <t>GG8XQD8Z</t>
  </si>
  <si>
    <t>URT8A7OQ</t>
  </si>
  <si>
    <t>LGO0XF4X</t>
  </si>
  <si>
    <t>Y46OEBEH</t>
  </si>
  <si>
    <t>G54JJCMX</t>
  </si>
  <si>
    <t>BPQ0358T</t>
  </si>
  <si>
    <t>EPH7L4K0</t>
  </si>
  <si>
    <t>SMU4542Q</t>
  </si>
  <si>
    <t>E884CL8B</t>
  </si>
  <si>
    <t>4K8N65EM</t>
  </si>
  <si>
    <t>KVTBYOVD</t>
  </si>
  <si>
    <t>ZA6CBQAL</t>
  </si>
  <si>
    <t>Y6YZXVTF</t>
  </si>
  <si>
    <t>SHETLR3T</t>
  </si>
  <si>
    <t>EL03YRD0</t>
  </si>
  <si>
    <t>3KZUBSRU</t>
  </si>
  <si>
    <t>F8QQEW1W</t>
  </si>
  <si>
    <t>FA6JQ4V2</t>
  </si>
  <si>
    <t>4LXUITP3</t>
  </si>
  <si>
    <t>GXC8JN36</t>
  </si>
  <si>
    <t>XTE9XJTS</t>
  </si>
  <si>
    <t>N7WUBQR0</t>
  </si>
  <si>
    <t>9KJ89VHI</t>
  </si>
  <si>
    <t>N3CN7GCZ</t>
  </si>
  <si>
    <t>KAHKF9H1</t>
  </si>
  <si>
    <t>P4UJ64QM</t>
  </si>
  <si>
    <t>IHF5GR01</t>
  </si>
  <si>
    <t>81DUFIPO</t>
  </si>
  <si>
    <t>58K44TMD</t>
  </si>
  <si>
    <t>EEBOSTAA</t>
  </si>
  <si>
    <t>9DDHZUZB</t>
  </si>
  <si>
    <t>IWLEND3K</t>
  </si>
  <si>
    <t>VICY80KW</t>
  </si>
  <si>
    <t>H35AXY3M</t>
  </si>
  <si>
    <t>1UHFKBP6</t>
  </si>
  <si>
    <t>VF7DWQIH</t>
  </si>
  <si>
    <t>C7NW3JB2</t>
  </si>
  <si>
    <t>SUABQAC0</t>
  </si>
  <si>
    <t>6JWA8DFJ</t>
  </si>
  <si>
    <t>OEBJXZN6</t>
  </si>
  <si>
    <t>QMUBRAT2</t>
  </si>
  <si>
    <t>W5P1OLUL</t>
  </si>
  <si>
    <t>JP4H1WG4</t>
  </si>
  <si>
    <t>580XZTEO</t>
  </si>
  <si>
    <t>PIFPDJMN</t>
  </si>
  <si>
    <t>MASS6JEE</t>
  </si>
  <si>
    <t>XNC9UMYH</t>
  </si>
  <si>
    <t>AUEAKRQV</t>
  </si>
  <si>
    <t>08Q8A6M9</t>
  </si>
  <si>
    <t>6F8IL0XV</t>
  </si>
  <si>
    <t>NTHLG5DT</t>
  </si>
  <si>
    <t>Y5OZ7VOF</t>
  </si>
  <si>
    <t>9HLQVY37</t>
  </si>
  <si>
    <t>8C3LOLPY</t>
  </si>
  <si>
    <t>QMJHLT1V</t>
  </si>
  <si>
    <t>Q5JU0LZJ</t>
  </si>
  <si>
    <t>IRODLEGG</t>
  </si>
  <si>
    <t>HTA6XLY3</t>
  </si>
  <si>
    <t>XW7J3TI2</t>
  </si>
  <si>
    <t>1BV5JLZV</t>
  </si>
  <si>
    <t>84D18IA1</t>
  </si>
  <si>
    <t>7J0ZLDB1</t>
  </si>
  <si>
    <t>41IM8V9E</t>
  </si>
  <si>
    <t>NXFAXN16</t>
  </si>
  <si>
    <t>FXXEZ5U2</t>
  </si>
  <si>
    <t>3F81XLI7</t>
  </si>
  <si>
    <t>ID4LC9V5</t>
  </si>
  <si>
    <t>IPQFYK0E</t>
  </si>
  <si>
    <t>UU0F81HS</t>
  </si>
  <si>
    <t>7SBDZJF4</t>
  </si>
  <si>
    <t>7UI7YX03</t>
  </si>
  <si>
    <t>BNYWSG6W</t>
  </si>
  <si>
    <t>RC1YCAEP</t>
  </si>
  <si>
    <t>H6TY7RBJ</t>
  </si>
  <si>
    <t>MU6NOSH1</t>
  </si>
  <si>
    <t>OFIORN0G</t>
  </si>
  <si>
    <t>PMHOZRJN</t>
  </si>
  <si>
    <t>7Z3Q8UYS</t>
  </si>
  <si>
    <t>YT9PLSVL</t>
  </si>
  <si>
    <t>BQINW2LB</t>
  </si>
  <si>
    <t>BLFMYCVF</t>
  </si>
  <si>
    <t>379SDV6Y</t>
  </si>
  <si>
    <t>FE2AE2YO</t>
  </si>
  <si>
    <t>XQY4Z4KI</t>
  </si>
  <si>
    <t>2756CEOQ</t>
  </si>
  <si>
    <t>9GYIYGHW</t>
  </si>
  <si>
    <t>Z4CFFZAW</t>
  </si>
  <si>
    <t>I967JINR</t>
  </si>
  <si>
    <t>IE18U4NO</t>
  </si>
  <si>
    <t>JNIMHE7Y</t>
  </si>
  <si>
    <t>KUKJQX9Y</t>
  </si>
  <si>
    <t>QCIG6H19</t>
  </si>
  <si>
    <t>DW29KM30</t>
  </si>
  <si>
    <t>R7IIOFBH</t>
  </si>
  <si>
    <t>Q7ST5E1W</t>
  </si>
  <si>
    <t>6MTURF7Q</t>
  </si>
  <si>
    <t>MWT1ZV0Y</t>
  </si>
  <si>
    <t>RKVXBXBM</t>
  </si>
  <si>
    <t>B7Q6Q7S2</t>
  </si>
  <si>
    <t>3DYZN86H</t>
  </si>
  <si>
    <t>QYKTG5QA</t>
  </si>
  <si>
    <t>67CKCI5G</t>
  </si>
  <si>
    <t>2O1IK8VR</t>
  </si>
  <si>
    <t>C6TQMD3C</t>
  </si>
  <si>
    <t>IQMW1VDP</t>
  </si>
  <si>
    <t>R9AVNYCO</t>
  </si>
  <si>
    <t>G1AKE0NR</t>
  </si>
  <si>
    <t>N8NQK8K7</t>
  </si>
  <si>
    <t>V93EX6XU</t>
  </si>
  <si>
    <t>5QNUZYIL</t>
  </si>
  <si>
    <t>WX63AIMZ</t>
  </si>
  <si>
    <t>09P7O0LQ</t>
  </si>
  <si>
    <t>GYS3APR7</t>
  </si>
  <si>
    <t>9VF00HWL</t>
  </si>
  <si>
    <t>UTJGDR3K</t>
  </si>
  <si>
    <t>MD0SRXG4</t>
  </si>
  <si>
    <t>E0ITYYTG</t>
  </si>
  <si>
    <t>PGK5K24U</t>
  </si>
  <si>
    <t>AY3KTIXX</t>
  </si>
  <si>
    <t>X46ZXX2S</t>
  </si>
  <si>
    <t>4QP55BTO</t>
  </si>
  <si>
    <t>G6X1B2K5</t>
  </si>
  <si>
    <t>0YCAS0B9</t>
  </si>
  <si>
    <t>6UZVABQR</t>
  </si>
  <si>
    <t>9NTDQ8ZC</t>
  </si>
  <si>
    <t>FCCI80H2</t>
  </si>
  <si>
    <t>ALQRAPZR</t>
  </si>
  <si>
    <t>7SPRU76Q</t>
  </si>
  <si>
    <t>JEMEGXUG</t>
  </si>
  <si>
    <t>GVHIFUN1</t>
  </si>
  <si>
    <t>RBB3C85Q</t>
  </si>
  <si>
    <t>WFP9J5J7</t>
  </si>
  <si>
    <t>8I4915WD</t>
  </si>
  <si>
    <t>S2J63YRV</t>
  </si>
  <si>
    <t>L831D7DF</t>
  </si>
  <si>
    <t>839DCVT2</t>
  </si>
  <si>
    <t>D17T8PTH</t>
  </si>
  <si>
    <t>EJ0EF8S1</t>
  </si>
  <si>
    <t>0ORRC53X</t>
  </si>
  <si>
    <t>3QTN3F5T</t>
  </si>
  <si>
    <t>SY6BWRRO</t>
  </si>
  <si>
    <t>JW5SYMNS</t>
  </si>
  <si>
    <t>FHM7LYZ3</t>
  </si>
  <si>
    <t>REO3FMSB</t>
  </si>
  <si>
    <t>BJJQSJD8</t>
  </si>
  <si>
    <t>VP2CW520</t>
  </si>
  <si>
    <t>2F0RUQ0B</t>
  </si>
  <si>
    <t>XUP62FUM</t>
  </si>
  <si>
    <t>T56J7ES7</t>
  </si>
  <si>
    <t>MUIT1E0M</t>
  </si>
  <si>
    <t>D7XNUYJD</t>
  </si>
  <si>
    <t>ORG6MXKF</t>
  </si>
  <si>
    <t>VS4UFFLH</t>
  </si>
  <si>
    <t>VUYQCXTY</t>
  </si>
  <si>
    <t>YFJKP42F</t>
  </si>
  <si>
    <t>OES8ZX7B</t>
  </si>
  <si>
    <t>V9FD3EYK</t>
  </si>
  <si>
    <t>3C9CWV6J</t>
  </si>
  <si>
    <t>NDGQ0H91</t>
  </si>
  <si>
    <t>OU9O62Y7</t>
  </si>
  <si>
    <t>LFQCLMMG</t>
  </si>
  <si>
    <t>3ZG0719M</t>
  </si>
  <si>
    <t>EMIAKHPF</t>
  </si>
  <si>
    <t>GG85QBTM</t>
  </si>
  <si>
    <t>MKEVYIDI</t>
  </si>
  <si>
    <t>IFNT8NLL</t>
  </si>
  <si>
    <t>EWRVDN3U</t>
  </si>
  <si>
    <t>WEGC0W05</t>
  </si>
  <si>
    <t>HZ283240</t>
  </si>
  <si>
    <t>3J1W4LM0</t>
  </si>
  <si>
    <t>1RIY3IBH</t>
  </si>
  <si>
    <t>6NZH6X7G</t>
  </si>
  <si>
    <t>DJ2GWNGZ</t>
  </si>
  <si>
    <t>LC2RIMSX</t>
  </si>
  <si>
    <t>S02S3TVE</t>
  </si>
  <si>
    <t>34YT99YN</t>
  </si>
  <si>
    <t>N33B6LND</t>
  </si>
  <si>
    <t>RUAU1ORD</t>
  </si>
  <si>
    <t>C7NBDKVV</t>
  </si>
  <si>
    <t>9YVSYSE8</t>
  </si>
  <si>
    <t>VUF34IPC</t>
  </si>
  <si>
    <t>ONUWPAJM</t>
  </si>
  <si>
    <t>A50JWKFS</t>
  </si>
  <si>
    <t>JP72AC6I</t>
  </si>
  <si>
    <t>9SZTURAF</t>
  </si>
  <si>
    <t>LB8UE159</t>
  </si>
  <si>
    <t>QYWZZ16B</t>
  </si>
  <si>
    <t>IJNOVBGU</t>
  </si>
  <si>
    <t>KYL4UFG5</t>
  </si>
  <si>
    <t>QFBITAKR</t>
  </si>
  <si>
    <t>VSZ4UVVN</t>
  </si>
  <si>
    <t>31C5DVJT</t>
  </si>
  <si>
    <t>EG3KHGPL</t>
  </si>
  <si>
    <t>ZI89S9HC</t>
  </si>
  <si>
    <t>LSJ2A8ZX</t>
  </si>
  <si>
    <t>9D06AK8T</t>
  </si>
  <si>
    <t>PPXIWYMT</t>
  </si>
  <si>
    <t>5653N8BM</t>
  </si>
  <si>
    <t>YWKJW726</t>
  </si>
  <si>
    <t>ZVT9J7V1</t>
  </si>
  <si>
    <t>477HSG28</t>
  </si>
  <si>
    <t>NOBIC0PD</t>
  </si>
  <si>
    <t>UKECBJV5</t>
  </si>
  <si>
    <t>YT34YUZN</t>
  </si>
  <si>
    <t>UWVT8M2Y</t>
  </si>
  <si>
    <t>FU00L2Y2</t>
  </si>
  <si>
    <t>518D68L9</t>
  </si>
  <si>
    <t>AOZKTGZG</t>
  </si>
  <si>
    <t>TKN1L8EX</t>
  </si>
  <si>
    <t>9GQ6HQLK</t>
  </si>
  <si>
    <t>0RL4RHQJ</t>
  </si>
  <si>
    <t>ZE9WX1Q9</t>
  </si>
  <si>
    <t>MCA0202R</t>
  </si>
  <si>
    <t>QY6MB3QJ</t>
  </si>
  <si>
    <t>RUYLZD4O</t>
  </si>
  <si>
    <t>BOVKZHAZ</t>
  </si>
  <si>
    <t>3X5BD9NU</t>
  </si>
  <si>
    <t>YT8YYRTU</t>
  </si>
  <si>
    <t>6V7OMXY5</t>
  </si>
  <si>
    <t>0TR3RU8A</t>
  </si>
  <si>
    <t>3A7G5K0E</t>
  </si>
  <si>
    <t>WWCMITY9</t>
  </si>
  <si>
    <t>TNWCER5C</t>
  </si>
  <si>
    <t>GTOKTXRA</t>
  </si>
  <si>
    <t>SE6OIGYN</t>
  </si>
  <si>
    <t>PBJ01MRE</t>
  </si>
  <si>
    <t>L2NXQFPN</t>
  </si>
  <si>
    <t>0XWCTQL2</t>
  </si>
  <si>
    <t>SY72RAK2</t>
  </si>
  <si>
    <t>38YQ4771</t>
  </si>
  <si>
    <t>K7FBRQCA</t>
  </si>
  <si>
    <t>F4V2FXK0</t>
  </si>
  <si>
    <t>WTAM4BED</t>
  </si>
  <si>
    <t>FZNEISTX</t>
  </si>
  <si>
    <t>S34T8KPW</t>
  </si>
  <si>
    <t>5F40OSXS</t>
  </si>
  <si>
    <t>AILF7GOP</t>
  </si>
  <si>
    <t>LMJINVRQ</t>
  </si>
  <si>
    <t>MHPI0ZW1</t>
  </si>
  <si>
    <t>WJ81WITC</t>
  </si>
  <si>
    <t>AIAX4W1O</t>
  </si>
  <si>
    <t>DFSRHCXU</t>
  </si>
  <si>
    <t>1VFUCUWA</t>
  </si>
  <si>
    <t>3IIDRUGI</t>
  </si>
  <si>
    <t>3VLKZISJ</t>
  </si>
  <si>
    <t>2GN2TRVV</t>
  </si>
  <si>
    <t>7HSRDCCK</t>
  </si>
  <si>
    <t>WA4TPQ5U</t>
  </si>
  <si>
    <t>9C9GO9XO</t>
  </si>
  <si>
    <t>ULES5Z21</t>
  </si>
  <si>
    <t>IITSDWWL</t>
  </si>
  <si>
    <t>8GYH6R9J</t>
  </si>
  <si>
    <t>C7ODMOS2</t>
  </si>
  <si>
    <t>8X890G2T</t>
  </si>
  <si>
    <t>74YVUL52</t>
  </si>
  <si>
    <t>JS5N8USN</t>
  </si>
  <si>
    <t>HH4I6PAY</t>
  </si>
  <si>
    <t>TAGD6XU9</t>
  </si>
  <si>
    <t>IIREXAQX</t>
  </si>
  <si>
    <t>8GISH3I9</t>
  </si>
  <si>
    <t>6M89XBL0</t>
  </si>
  <si>
    <t>YT2QLCVS</t>
  </si>
  <si>
    <t>3VC45PML</t>
  </si>
  <si>
    <t>4ICL09BD</t>
  </si>
  <si>
    <t>YWWVWOO4</t>
  </si>
  <si>
    <t>8TTFFCIK</t>
  </si>
  <si>
    <t>5URQT67R</t>
  </si>
  <si>
    <t>YX4E972E</t>
  </si>
  <si>
    <t>OG13XT4P</t>
  </si>
  <si>
    <t>ZYRRGSQK</t>
  </si>
  <si>
    <t>0LDX9VLO</t>
  </si>
  <si>
    <t>XFFFWJQH</t>
  </si>
  <si>
    <t>KRSNQKC6</t>
  </si>
  <si>
    <t>YY39ZQNV</t>
  </si>
  <si>
    <t>YHVY1LHH</t>
  </si>
  <si>
    <t>2BG4ZR42</t>
  </si>
  <si>
    <t>QQCIN1M4</t>
  </si>
  <si>
    <t>KIMW6PXN</t>
  </si>
  <si>
    <t>AKFNIQR0</t>
  </si>
  <si>
    <t>D5LEL3HF</t>
  </si>
  <si>
    <t>6X4EEUGA</t>
  </si>
  <si>
    <t>KTSB1KYT</t>
  </si>
  <si>
    <t>RB7IA4JX</t>
  </si>
  <si>
    <t>M4HY664H</t>
  </si>
  <si>
    <t>D2C191IK</t>
  </si>
  <si>
    <t>I2V3EPW7</t>
  </si>
  <si>
    <t>RB8LSFVK</t>
  </si>
  <si>
    <t>ZU3GICE9</t>
  </si>
  <si>
    <t>7SYJDW4L</t>
  </si>
  <si>
    <t>OXNWRI4I</t>
  </si>
  <si>
    <t>O7E0302B</t>
  </si>
  <si>
    <t>U11XXNCF</t>
  </si>
  <si>
    <t>HKV37WU9</t>
  </si>
  <si>
    <t>73FYEJQV</t>
  </si>
  <si>
    <t>C4CQ8FZL</t>
  </si>
  <si>
    <t>OJ1WKIVY</t>
  </si>
  <si>
    <t>YXXWQA4G</t>
  </si>
  <si>
    <t>L1YN7LDL</t>
  </si>
  <si>
    <t>N9ZXCBTU</t>
  </si>
  <si>
    <t>RLHNJZBW</t>
  </si>
  <si>
    <t>GKHTT70P</t>
  </si>
  <si>
    <t>GL8PN4LQ</t>
  </si>
  <si>
    <t>TTVQT1YD</t>
  </si>
  <si>
    <t>NOHEK8PU</t>
  </si>
  <si>
    <t>56AN1DXW</t>
  </si>
  <si>
    <t>WB44DF28</t>
  </si>
  <si>
    <t>DJ60T39C</t>
  </si>
  <si>
    <t>52H2CE10</t>
  </si>
  <si>
    <t>PVDGIYSB</t>
  </si>
  <si>
    <t>F57Z7KJF</t>
  </si>
  <si>
    <t>NEFPSWOJ</t>
  </si>
  <si>
    <t>ZGSQMEQ9</t>
  </si>
  <si>
    <t>FM1RH52B</t>
  </si>
  <si>
    <t>PFKDTEYU</t>
  </si>
  <si>
    <t>3C5GNT3Q</t>
  </si>
  <si>
    <t>0LRVHITK</t>
  </si>
  <si>
    <t>3NM7A8SX</t>
  </si>
  <si>
    <t>1XWQZ1F8</t>
  </si>
  <si>
    <t>LXGNXNX1</t>
  </si>
  <si>
    <t>YQK2K6U5</t>
  </si>
  <si>
    <t>FROU0UKW</t>
  </si>
  <si>
    <t>SD8JJSKT</t>
  </si>
  <si>
    <t>HABN7JBG</t>
  </si>
  <si>
    <t>2O76H591</t>
  </si>
  <si>
    <t>LCWP23CI</t>
  </si>
  <si>
    <t>KSOW4MUK</t>
  </si>
  <si>
    <t>FHYD80FB</t>
  </si>
  <si>
    <t>1ORXGKVH</t>
  </si>
  <si>
    <t>XQ4FN1KA</t>
  </si>
  <si>
    <t>9BTSKY01</t>
  </si>
  <si>
    <t>EGEJA2HY</t>
  </si>
  <si>
    <t>CQZSFN7C</t>
  </si>
  <si>
    <t>81LMZHD1</t>
  </si>
  <si>
    <t>TIPG6R0Z</t>
  </si>
  <si>
    <t>1J5Y9X1H</t>
  </si>
  <si>
    <t>6LC0XB2D</t>
  </si>
  <si>
    <t>YKC8JUSY</t>
  </si>
  <si>
    <t>H3DYTZIQ</t>
  </si>
  <si>
    <t>PAQTBHVA</t>
  </si>
  <si>
    <t>HEWKNHTH</t>
  </si>
  <si>
    <t>EFIR7HGR</t>
  </si>
  <si>
    <t>JRWBU9BS</t>
  </si>
  <si>
    <t>DXF00KY4</t>
  </si>
  <si>
    <t>K6ZDH79M</t>
  </si>
  <si>
    <t>GKL9QV5B</t>
  </si>
  <si>
    <t>1V3IQVOF</t>
  </si>
  <si>
    <t>BH7EXL5M</t>
  </si>
  <si>
    <t>H176AX96</t>
  </si>
  <si>
    <t>K0HLZM4Q</t>
  </si>
  <si>
    <t>BTNSR87A</t>
  </si>
  <si>
    <t>L58MN75X</t>
  </si>
  <si>
    <t>SWV0JUQJ</t>
  </si>
  <si>
    <t>XU836DFA</t>
  </si>
  <si>
    <t>910IXBKP</t>
  </si>
  <si>
    <t>NTNYA5PE</t>
  </si>
  <si>
    <t>AHRCT8IP</t>
  </si>
  <si>
    <t>ESH4HX52</t>
  </si>
  <si>
    <t>P8LGQH9G</t>
  </si>
  <si>
    <t>VT1LZKEY</t>
  </si>
  <si>
    <t>0WC2J3UP</t>
  </si>
  <si>
    <t>VWSFZUNS</t>
  </si>
  <si>
    <t>F3UB81V7</t>
  </si>
  <si>
    <t>SEX08VFB</t>
  </si>
  <si>
    <t>961ED0B1</t>
  </si>
  <si>
    <t>FLANUQCV</t>
  </si>
  <si>
    <t>8MKXIQQK</t>
  </si>
  <si>
    <t>NDMY5PPT</t>
  </si>
  <si>
    <t>E4H6CBPJ</t>
  </si>
  <si>
    <t>1FAMR9UR</t>
  </si>
  <si>
    <t>SYJKN818</t>
  </si>
  <si>
    <t>VMTPCY5G</t>
  </si>
  <si>
    <t>CV0BDYMP</t>
  </si>
  <si>
    <t>7DI7A7G7</t>
  </si>
  <si>
    <t>WE7YS7HD</t>
  </si>
  <si>
    <t>4DLOXD13</t>
  </si>
  <si>
    <t>XN63KZRZ</t>
  </si>
  <si>
    <t>LLQCQOCR</t>
  </si>
  <si>
    <t>WSG25BZ9</t>
  </si>
  <si>
    <t>6GL2LRUH</t>
  </si>
  <si>
    <t>K0G1IB3Q</t>
  </si>
  <si>
    <t>54OH0061</t>
  </si>
  <si>
    <t>UYJDOT4Q</t>
  </si>
  <si>
    <t>VOSSIXSY</t>
  </si>
  <si>
    <t>ILUMUKG8</t>
  </si>
  <si>
    <t>DYUWF61W</t>
  </si>
  <si>
    <t>NUNQGOUW</t>
  </si>
  <si>
    <t>CKT1GTY2</t>
  </si>
  <si>
    <t>FUHP1IXR</t>
  </si>
  <si>
    <t>TJEEFJG8</t>
  </si>
  <si>
    <t>ABRQIWS9</t>
  </si>
  <si>
    <t>B3K4Z5L0</t>
  </si>
  <si>
    <t>PCVNB0NO</t>
  </si>
  <si>
    <t>IVCON5CU</t>
  </si>
  <si>
    <t>RQXFD7FW</t>
  </si>
  <si>
    <t>LUP7FYS5</t>
  </si>
  <si>
    <t>WEKW3XIN</t>
  </si>
  <si>
    <t>REVQ7DSW</t>
  </si>
  <si>
    <t>YSNODM63</t>
  </si>
  <si>
    <t>PN3T4FUG</t>
  </si>
  <si>
    <t>AQ3HBL9S</t>
  </si>
  <si>
    <t>VE4LZ8F5</t>
  </si>
  <si>
    <t>Q5R1PYJS</t>
  </si>
  <si>
    <t>5AOWZ6AG</t>
  </si>
  <si>
    <t>E29GOFUV</t>
  </si>
  <si>
    <t>2MKG6ZDD</t>
  </si>
  <si>
    <t>RUFJMV3I</t>
  </si>
  <si>
    <t>3AIA6RL3</t>
  </si>
  <si>
    <t>KDPBAHOJ</t>
  </si>
  <si>
    <t>OXPNURPT</t>
  </si>
  <si>
    <t>9TRVSW35</t>
  </si>
  <si>
    <t>GTH3VIDW</t>
  </si>
  <si>
    <t>WFNKJ2LT</t>
  </si>
  <si>
    <t>P7GCDFU8</t>
  </si>
  <si>
    <t>96798U7Y</t>
  </si>
  <si>
    <t>O22J2QPD</t>
  </si>
  <si>
    <t>ACOJBA02</t>
  </si>
  <si>
    <t>2FGEGLVU</t>
  </si>
  <si>
    <t>FQB53DQH</t>
  </si>
  <si>
    <t>1C2V9RAO</t>
  </si>
  <si>
    <t>MNTTYFR6</t>
  </si>
  <si>
    <t>7FN6LV2E</t>
  </si>
  <si>
    <t>B6Z5NFV0</t>
  </si>
  <si>
    <t>V8I2CE9V</t>
  </si>
  <si>
    <t>VH6OFWCV</t>
  </si>
  <si>
    <t>1FXXXLJY</t>
  </si>
  <si>
    <t>NYI5VMXK</t>
  </si>
  <si>
    <t>OJ1NQRDS</t>
  </si>
  <si>
    <t>Z9W748SJ</t>
  </si>
  <si>
    <t>LWX9V7HI</t>
  </si>
  <si>
    <t>PAQOPSR0</t>
  </si>
  <si>
    <t>BJO4VYLK</t>
  </si>
  <si>
    <t>AFQG21L7</t>
  </si>
  <si>
    <t>RQJKAR7E</t>
  </si>
  <si>
    <t>6BV9IARK</t>
  </si>
  <si>
    <t>NTGU3NYS</t>
  </si>
  <si>
    <t>3F5AAJZB</t>
  </si>
  <si>
    <t>RJH0CL3Z</t>
  </si>
  <si>
    <t>EK0KWGQX</t>
  </si>
  <si>
    <t>K33NPCAY</t>
  </si>
  <si>
    <t>14CNQKX8</t>
  </si>
  <si>
    <t>1LLRNE8G</t>
  </si>
  <si>
    <t>EFWND7VS</t>
  </si>
  <si>
    <t>IR2D4ZG5</t>
  </si>
  <si>
    <t>BYBZJBC9</t>
  </si>
  <si>
    <t>BO8DSRV7</t>
  </si>
  <si>
    <t>LD1HNIUL</t>
  </si>
  <si>
    <t>RX39Z0P1</t>
  </si>
  <si>
    <t>PFHUAJ47</t>
  </si>
  <si>
    <t>CKJZ86N6</t>
  </si>
  <si>
    <t>ASC1OWNE</t>
  </si>
  <si>
    <t>WCEPUBH5</t>
  </si>
  <si>
    <t>VHZFABAC</t>
  </si>
  <si>
    <t>VMIMPP6H</t>
  </si>
  <si>
    <t>B0XO4WY7</t>
  </si>
  <si>
    <t>VYPIKMKO</t>
  </si>
  <si>
    <t>VCD47XNB</t>
  </si>
  <si>
    <t>8QH99OEZ</t>
  </si>
  <si>
    <t>1DMERFNB</t>
  </si>
  <si>
    <t>FR8FT0ZX</t>
  </si>
  <si>
    <t>DG7LABPD</t>
  </si>
  <si>
    <t>ZMYUFTS9</t>
  </si>
  <si>
    <t>P60EK5NN</t>
  </si>
  <si>
    <t>YRYMSUE3</t>
  </si>
  <si>
    <t>UZOTC90C</t>
  </si>
  <si>
    <t>5AAN00N1</t>
  </si>
  <si>
    <t>JFHKBG40</t>
  </si>
  <si>
    <t>10THTNLC</t>
  </si>
  <si>
    <t>RJD0D0GD</t>
  </si>
  <si>
    <t>L9IXFTIL</t>
  </si>
  <si>
    <t>QU6CFZ22</t>
  </si>
  <si>
    <t>HPBCTTV3</t>
  </si>
  <si>
    <t>48FB5MD2</t>
  </si>
  <si>
    <t>EJZM1INM</t>
  </si>
  <si>
    <t>FKNT3I12</t>
  </si>
  <si>
    <t>BLY5FD3N</t>
  </si>
  <si>
    <t>LXLU6LFC</t>
  </si>
  <si>
    <t>A60QAIT3</t>
  </si>
  <si>
    <t>RQ3BV2I5</t>
  </si>
  <si>
    <t>W8CSV90F</t>
  </si>
  <si>
    <t>0W6S0ODT</t>
  </si>
  <si>
    <t>408AHOYL</t>
  </si>
  <si>
    <t>557JX4BM</t>
  </si>
  <si>
    <t>QPZFP9WT</t>
  </si>
  <si>
    <t>L5T284M7</t>
  </si>
  <si>
    <t>G17TENJ4</t>
  </si>
  <si>
    <t>VRSTX620</t>
  </si>
  <si>
    <t>Y9VWZ93C</t>
  </si>
  <si>
    <t>Y6IIUECA</t>
  </si>
  <si>
    <t>LXWQDEU3</t>
  </si>
  <si>
    <t>P1E4KWF7</t>
  </si>
  <si>
    <t>BN84DD6H</t>
  </si>
  <si>
    <t>R8MZ10BW</t>
  </si>
  <si>
    <t>PI8RROK0</t>
  </si>
  <si>
    <t>GID40O2B</t>
  </si>
  <si>
    <t>BJOY31DL</t>
  </si>
  <si>
    <t>KDRIBXNQ</t>
  </si>
  <si>
    <t>TCK6V290</t>
  </si>
  <si>
    <t>O9WYT5ST</t>
  </si>
  <si>
    <t>VFZ5GB3W</t>
  </si>
  <si>
    <t>UKSS5YPE</t>
  </si>
  <si>
    <t>EBLSL27F</t>
  </si>
  <si>
    <t>13FIM9V3</t>
  </si>
  <si>
    <t>RDDUG8VD</t>
  </si>
  <si>
    <t>Z3QJESWJ</t>
  </si>
  <si>
    <t>PYIQ65W0</t>
  </si>
  <si>
    <t>RGRUF328</t>
  </si>
  <si>
    <t>TLSSOOVB</t>
  </si>
  <si>
    <t>74KGIZW4</t>
  </si>
  <si>
    <t>2YBEN3MV</t>
  </si>
  <si>
    <t>EFA9E6WV</t>
  </si>
  <si>
    <t>YTSX7IW3</t>
  </si>
  <si>
    <t>86DMJ7GA</t>
  </si>
  <si>
    <t>CMD0758L</t>
  </si>
  <si>
    <t>CM5MFWCO</t>
  </si>
  <si>
    <t>0MNAGD91</t>
  </si>
  <si>
    <t>HSYU33MS</t>
  </si>
  <si>
    <t>9S749GJD</t>
  </si>
  <si>
    <t>LBZY9VUG</t>
  </si>
  <si>
    <t>6UUTR15S</t>
  </si>
  <si>
    <t>DVPYKS4A</t>
  </si>
  <si>
    <t>9SRU5CI6</t>
  </si>
  <si>
    <t>Z6R4KJFU</t>
  </si>
  <si>
    <t>GZ5M7MIQ</t>
  </si>
  <si>
    <t>CM2GVLV6</t>
  </si>
  <si>
    <t>NZB45UZX</t>
  </si>
  <si>
    <t>T2J83GFD</t>
  </si>
  <si>
    <t>28S2Z15A</t>
  </si>
  <si>
    <t>WOJBLO4B</t>
  </si>
  <si>
    <t>788SW6EX</t>
  </si>
  <si>
    <t>EUOA0E47</t>
  </si>
  <si>
    <t>S9ZUMLSY</t>
  </si>
  <si>
    <t>0UCQUW6U</t>
  </si>
  <si>
    <t>07FRJ44N</t>
  </si>
  <si>
    <t>NMN9DVEV</t>
  </si>
  <si>
    <t>95V8BLR2</t>
  </si>
  <si>
    <t>BDGB4NS0</t>
  </si>
  <si>
    <t>SPHS260Y</t>
  </si>
  <si>
    <t>O9L7KMPU</t>
  </si>
  <si>
    <t>FGES2PQ2</t>
  </si>
  <si>
    <t>81DXTTI5</t>
  </si>
  <si>
    <t>JGG9CO2Y</t>
  </si>
  <si>
    <t>95B6AKI1</t>
  </si>
  <si>
    <t>N1G2CFCB</t>
  </si>
  <si>
    <t>40VSPND6</t>
  </si>
  <si>
    <t>QWYRCDA8</t>
  </si>
  <si>
    <t>00ZD3M4J</t>
  </si>
  <si>
    <t>24REVMX7</t>
  </si>
  <si>
    <t>AW4PSTWR</t>
  </si>
  <si>
    <t>CJZFFC91</t>
  </si>
  <si>
    <t>2FNTCPOU</t>
  </si>
  <si>
    <t>A8QRKXG3</t>
  </si>
  <si>
    <t>3PD8YBPK</t>
  </si>
  <si>
    <t>KBG5R0WH</t>
  </si>
  <si>
    <t>7RPM84Y4</t>
  </si>
  <si>
    <t>LFN6XPK7</t>
  </si>
  <si>
    <t>S2SC8AP7</t>
  </si>
  <si>
    <t>18LZY55R</t>
  </si>
  <si>
    <t>E88W1Z0H</t>
  </si>
  <si>
    <t>UQALCAIV</t>
  </si>
  <si>
    <t>6E2Y3HKI</t>
  </si>
  <si>
    <t>YWKFH7VT</t>
  </si>
  <si>
    <t>MF4299DQ</t>
  </si>
  <si>
    <t>ZRZI054E</t>
  </si>
  <si>
    <t>CN69EYQ1</t>
  </si>
  <si>
    <t>ZT52DT8H</t>
  </si>
  <si>
    <t>KX80WC22</t>
  </si>
  <si>
    <t>YQ6VELF1</t>
  </si>
  <si>
    <t>NX4ODZY2</t>
  </si>
  <si>
    <t>L2QMWU4H</t>
  </si>
  <si>
    <t>0MPEK4ZA</t>
  </si>
  <si>
    <t>TP0SU68U</t>
  </si>
  <si>
    <t>8U7LNL7U</t>
  </si>
  <si>
    <t>XVYL67FL</t>
  </si>
  <si>
    <t>AIN2RE2H</t>
  </si>
  <si>
    <t>G1303HIC</t>
  </si>
  <si>
    <t>HVDQ4EEA</t>
  </si>
  <si>
    <t>2RB900SL</t>
  </si>
  <si>
    <t>AUS25SFH</t>
  </si>
  <si>
    <t>ND0OV6MQ</t>
  </si>
  <si>
    <t>O6DSGX6P</t>
  </si>
  <si>
    <t>2MBFRRGW</t>
  </si>
  <si>
    <t>Q3HYAWDW</t>
  </si>
  <si>
    <t>94TA0AWF</t>
  </si>
  <si>
    <t>G1XX0IB4</t>
  </si>
  <si>
    <t>VIMY08JH</t>
  </si>
  <si>
    <t>WPTNE0QN</t>
  </si>
  <si>
    <t>DLGW8Y7B</t>
  </si>
  <si>
    <t>YSOUU0T0</t>
  </si>
  <si>
    <t>23NAJF9W</t>
  </si>
  <si>
    <t>HM4TKVET</t>
  </si>
  <si>
    <t>Q81Q0PJK</t>
  </si>
  <si>
    <t>3BEPEWRS</t>
  </si>
  <si>
    <t>Y5HR9J3G</t>
  </si>
  <si>
    <t>STYLQ47K</t>
  </si>
  <si>
    <t>HTF7TYQS</t>
  </si>
  <si>
    <t>W07JMUG9</t>
  </si>
  <si>
    <t>L8CG1IQO</t>
  </si>
  <si>
    <t>6CFONO4W</t>
  </si>
  <si>
    <t>AMGC18DS</t>
  </si>
  <si>
    <t>RKT3WVBC</t>
  </si>
  <si>
    <t>H5ZSM3IR</t>
  </si>
  <si>
    <t>07WKR17A</t>
  </si>
  <si>
    <t>7GM1XD9W</t>
  </si>
  <si>
    <t>QM6GJ78P</t>
  </si>
  <si>
    <t>L582YMSV</t>
  </si>
  <si>
    <t>EQS3UNXX</t>
  </si>
  <si>
    <t>DZR5L7XQ</t>
  </si>
  <si>
    <t>DQ0DSK7P</t>
  </si>
  <si>
    <t>CGEXH2QO</t>
  </si>
  <si>
    <t>MIX6JTSN</t>
  </si>
  <si>
    <t>9KYX5G9K</t>
  </si>
  <si>
    <t>FG29YOWT</t>
  </si>
  <si>
    <t>KWYKKVJC</t>
  </si>
  <si>
    <t>T7TDUK3T</t>
  </si>
  <si>
    <t>42YPT5L7</t>
  </si>
  <si>
    <t>99I4V65G</t>
  </si>
  <si>
    <t>ACZQMAR4</t>
  </si>
  <si>
    <t>R443AUAG</t>
  </si>
  <si>
    <t>TP9IE6PV</t>
  </si>
  <si>
    <t>E5CD0W5M</t>
  </si>
  <si>
    <t>HKH717ED</t>
  </si>
  <si>
    <t>DAW2JTP5</t>
  </si>
  <si>
    <t>HBMOSBAK</t>
  </si>
  <si>
    <t>V0V6O05H</t>
  </si>
  <si>
    <t>3DY60YA7</t>
  </si>
  <si>
    <t>8H19L55Y</t>
  </si>
  <si>
    <t>TPNU79C1</t>
  </si>
  <si>
    <t>TFQR150O</t>
  </si>
  <si>
    <t>9MM27P8C</t>
  </si>
  <si>
    <t>MMWD47ZY</t>
  </si>
  <si>
    <t>JFIBKWMQ</t>
  </si>
  <si>
    <t>6FUPOO3I</t>
  </si>
  <si>
    <t>29VR6EL4</t>
  </si>
  <si>
    <t>L45N3D2E</t>
  </si>
  <si>
    <t>K1OBT27J</t>
  </si>
  <si>
    <t>OZL7CDMQ</t>
  </si>
  <si>
    <t>LZ6PSZ4T</t>
  </si>
  <si>
    <t>5CFCTZ5K</t>
  </si>
  <si>
    <t>EG5M02ZV</t>
  </si>
  <si>
    <t>5UKQ16DK</t>
  </si>
  <si>
    <t>C9M5B1N6</t>
  </si>
  <si>
    <t>ZS4PKX65</t>
  </si>
  <si>
    <t>PYLS9RJH</t>
  </si>
  <si>
    <t>X2ZONP2D</t>
  </si>
  <si>
    <t>Y5CP83V4</t>
  </si>
  <si>
    <t>V71FMJBD</t>
  </si>
  <si>
    <t>9Y2HDGST</t>
  </si>
  <si>
    <t>7R0G2LC1</t>
  </si>
  <si>
    <t>8FX574BJ</t>
  </si>
  <si>
    <t>AU5Q1XCW</t>
  </si>
  <si>
    <t>SZAMHBGA</t>
  </si>
  <si>
    <t>CUMYWQYP</t>
  </si>
  <si>
    <t>29ZDUK49</t>
  </si>
  <si>
    <t>VLVP8FPJ</t>
  </si>
  <si>
    <t>ZD1X3R4G</t>
  </si>
  <si>
    <t>SNGS64S7</t>
  </si>
  <si>
    <t>CMCVD0N8</t>
  </si>
  <si>
    <t>NNKWGFDH</t>
  </si>
  <si>
    <t>YC6QEUJN</t>
  </si>
  <si>
    <t>794XWMYE</t>
  </si>
  <si>
    <t>FHK0BBGK</t>
  </si>
  <si>
    <t>461LIUS7</t>
  </si>
  <si>
    <t>Y9SCLUH8</t>
  </si>
  <si>
    <t>J75Y9C75</t>
  </si>
  <si>
    <t>PUP6JDT9</t>
  </si>
  <si>
    <t>EMUG64GW</t>
  </si>
  <si>
    <t>88AA2RK1</t>
  </si>
  <si>
    <t>4F222JU9</t>
  </si>
  <si>
    <t>CBYRECX6</t>
  </si>
  <si>
    <t>XYRO1TLJ</t>
  </si>
  <si>
    <t>QXT65QTI</t>
  </si>
  <si>
    <t>8RTR1VMP</t>
  </si>
  <si>
    <t>T7RA32XV</t>
  </si>
  <si>
    <t>8IYVJKT4</t>
  </si>
  <si>
    <t>G087QT6R</t>
  </si>
  <si>
    <t>JT1UUOXN</t>
  </si>
  <si>
    <t>PUTILZZG</t>
  </si>
  <si>
    <t>QU7MSL36</t>
  </si>
  <si>
    <t>FEGSJ8QI</t>
  </si>
  <si>
    <t>1SKIPYI7</t>
  </si>
  <si>
    <t>66Q03Q2P</t>
  </si>
  <si>
    <t>T4FR3FAC</t>
  </si>
  <si>
    <t>Z1NWKS9A</t>
  </si>
  <si>
    <t>ZZCKQ2JV</t>
  </si>
  <si>
    <t>F3G00C56</t>
  </si>
  <si>
    <t>9824T94P</t>
  </si>
  <si>
    <t>B8TD9HCN</t>
  </si>
  <si>
    <t>PEFTXK4Q</t>
  </si>
  <si>
    <t>LUIEQRMQ</t>
  </si>
  <si>
    <t>8QOUXQEV</t>
  </si>
  <si>
    <t>BMH2FEGF</t>
  </si>
  <si>
    <t>6SC26SGG</t>
  </si>
  <si>
    <t>GITEQ8VZ</t>
  </si>
  <si>
    <t>2Y9R7T2W</t>
  </si>
  <si>
    <t>8U5GBXK1</t>
  </si>
  <si>
    <t>THI3LNT0</t>
  </si>
  <si>
    <t>KTLIR2ZX</t>
  </si>
  <si>
    <t>G2EECJNG</t>
  </si>
  <si>
    <t>UZN5JBF3</t>
  </si>
  <si>
    <t>2CZVRGQ4</t>
  </si>
  <si>
    <t>K5D2IP27</t>
  </si>
  <si>
    <t>PTKOWYW6</t>
  </si>
  <si>
    <t>3T23AW36</t>
  </si>
  <si>
    <t>G3DIX74Y</t>
  </si>
  <si>
    <t>4F8MNVNP</t>
  </si>
  <si>
    <t>7UL8T1BZ</t>
  </si>
  <si>
    <t>4HP16LRH</t>
  </si>
  <si>
    <t>MNTHSHH6</t>
  </si>
  <si>
    <t>Q7C5MJ4W</t>
  </si>
  <si>
    <t>ON9H54WD</t>
  </si>
  <si>
    <t>8M3H9UME</t>
  </si>
  <si>
    <t>5J1C46RJ</t>
  </si>
  <si>
    <t>0BSYDRMT</t>
  </si>
  <si>
    <t>NKERC6IA</t>
  </si>
  <si>
    <t>H6AN87LE</t>
  </si>
  <si>
    <t>1SSFC7XZ</t>
  </si>
  <si>
    <t>0XK80WX8</t>
  </si>
  <si>
    <t>X4ARE2PT</t>
  </si>
  <si>
    <t>KCIFANLK</t>
  </si>
  <si>
    <t>J7U29ZM5</t>
  </si>
  <si>
    <t>JUHQ1POT</t>
  </si>
  <si>
    <t>3KVXBQ5V</t>
  </si>
  <si>
    <t>7T9J42UX</t>
  </si>
  <si>
    <t>FOJG3OCO</t>
  </si>
  <si>
    <t>04SCU6DK</t>
  </si>
  <si>
    <t>2J649YC5</t>
  </si>
  <si>
    <t>9N66Q1VO</t>
  </si>
  <si>
    <t>ZWXKCHOO</t>
  </si>
  <si>
    <t>I8OUZNDS</t>
  </si>
  <si>
    <t>CJZLM3WA</t>
  </si>
  <si>
    <t>4QTD5X53</t>
  </si>
  <si>
    <t>AR33M33M</t>
  </si>
  <si>
    <t>LQXWWZGN</t>
  </si>
  <si>
    <t>NT510FGZ</t>
  </si>
  <si>
    <t>2IQ0ZY9W</t>
  </si>
  <si>
    <t>N3TUSU37</t>
  </si>
  <si>
    <t>VSYO182N</t>
  </si>
  <si>
    <t>O6LVMQ5R</t>
  </si>
  <si>
    <t>072ELFQF</t>
  </si>
  <si>
    <t>CDFKC6E0</t>
  </si>
  <si>
    <t>Z005FB1N</t>
  </si>
  <si>
    <t>LYAFXO9B</t>
  </si>
  <si>
    <t>SNY2UWJ2</t>
  </si>
  <si>
    <t>UFIAFP10</t>
  </si>
  <si>
    <t>MG7CZFIG</t>
  </si>
  <si>
    <t>H4U50AEW</t>
  </si>
  <si>
    <t>8PU9FIQS</t>
  </si>
  <si>
    <t>FBQN3UM3</t>
  </si>
  <si>
    <t>MJ12SZ89</t>
  </si>
  <si>
    <t>B6F9PSRN</t>
  </si>
  <si>
    <t>RLDIPPFT</t>
  </si>
  <si>
    <t>TKKSOBRC</t>
  </si>
  <si>
    <t>FCWU08BA</t>
  </si>
  <si>
    <t>AX63HIS9</t>
  </si>
  <si>
    <t>BCA6Y34B</t>
  </si>
  <si>
    <t>1F8MPXZQ</t>
  </si>
  <si>
    <t>H9N9DP3D</t>
  </si>
  <si>
    <t>YY3ACGA2</t>
  </si>
  <si>
    <t>6MQA3YYW</t>
  </si>
  <si>
    <t>IM5AGXLX</t>
  </si>
  <si>
    <t>313EIVW4</t>
  </si>
  <si>
    <t>NNAYAA7T</t>
  </si>
  <si>
    <t>019I751P</t>
  </si>
  <si>
    <t>WQAKXOYU</t>
  </si>
  <si>
    <t>5TRALM9T</t>
  </si>
  <si>
    <t>LWC0UJWD</t>
  </si>
  <si>
    <t>PI0FYKXU</t>
  </si>
  <si>
    <t>I7QSO0VZ</t>
  </si>
  <si>
    <t>HAUB1NBF</t>
  </si>
  <si>
    <t>5AU1SJA7</t>
  </si>
  <si>
    <t>Z9S1ZX7W</t>
  </si>
  <si>
    <t>S9N98QU9</t>
  </si>
  <si>
    <t>A9Q7ERA4</t>
  </si>
  <si>
    <t>HLDA8IA1</t>
  </si>
  <si>
    <t>RY8Z6RH2</t>
  </si>
  <si>
    <t>9J8O59QW</t>
  </si>
  <si>
    <t>KWVYR0LQ</t>
  </si>
  <si>
    <t>0D95JSVW</t>
  </si>
  <si>
    <t>4EGO7VCJ</t>
  </si>
  <si>
    <t>74JAOLQU</t>
  </si>
  <si>
    <t>CMLYDJFN</t>
  </si>
  <si>
    <t>HIV4W2E0</t>
  </si>
  <si>
    <t>TFQEGZ1X</t>
  </si>
  <si>
    <t>5COSD90U</t>
  </si>
  <si>
    <t>6TBAKLMX</t>
  </si>
  <si>
    <t>B50V1XGA</t>
  </si>
  <si>
    <t>SOW7H1RP</t>
  </si>
  <si>
    <t>OHJGW03I</t>
  </si>
  <si>
    <t>R6KPUAH7</t>
  </si>
  <si>
    <t>AJQC76NI</t>
  </si>
  <si>
    <t>PH5GSB37</t>
  </si>
  <si>
    <t>9OLZU3WB</t>
  </si>
  <si>
    <t>JDXET5H9</t>
  </si>
  <si>
    <t>8RE1600O</t>
  </si>
  <si>
    <t>NGMC9NSG</t>
  </si>
  <si>
    <t>G6FKELQV</t>
  </si>
  <si>
    <t>IKNMU8HM</t>
  </si>
  <si>
    <t>AHIDE6VS</t>
  </si>
  <si>
    <t>YZJLPVJG</t>
  </si>
  <si>
    <t>GOSCKNUX</t>
  </si>
  <si>
    <t>GC3IVG7S</t>
  </si>
  <si>
    <t>S81YI4QH</t>
  </si>
  <si>
    <t>M3MJY0CK</t>
  </si>
  <si>
    <t>H2HNTSIP</t>
  </si>
  <si>
    <t>8APZZ20T</t>
  </si>
  <si>
    <t>RABLXW5E</t>
  </si>
  <si>
    <t>35LLMROC</t>
  </si>
  <si>
    <t>TJTOVN5K</t>
  </si>
  <si>
    <t>1IG94UUQ</t>
  </si>
  <si>
    <t>MN8UHP5B</t>
  </si>
  <si>
    <t>D7JDQB12</t>
  </si>
  <si>
    <t>GWI45VGH</t>
  </si>
  <si>
    <t>G3TZD0CB</t>
  </si>
  <si>
    <t>1PAPS9QO</t>
  </si>
  <si>
    <t>WXCEZ7JY</t>
  </si>
  <si>
    <t>WR45SVGN</t>
  </si>
  <si>
    <t>WAFSPTW6</t>
  </si>
  <si>
    <t>5FYPINRL</t>
  </si>
  <si>
    <t>VLPSQ076</t>
  </si>
  <si>
    <t>3AX6QBR3</t>
  </si>
  <si>
    <t>ZY3AVAK0</t>
  </si>
  <si>
    <t>FVCL72VU</t>
  </si>
  <si>
    <t>24OSGLGF</t>
  </si>
  <si>
    <t>49T60OCI</t>
  </si>
  <si>
    <t>31NQQEEO</t>
  </si>
  <si>
    <t>ADRU5BLP</t>
  </si>
  <si>
    <t>AUPXRV8O</t>
  </si>
  <si>
    <t>CI00UV0Y</t>
  </si>
  <si>
    <t>VH3C0A8F</t>
  </si>
  <si>
    <t>1E5MFGR7</t>
  </si>
  <si>
    <t>TS2JEK3E</t>
  </si>
  <si>
    <t>4R0TB2CL</t>
  </si>
  <si>
    <t>5OJ3QR1W</t>
  </si>
  <si>
    <t>R162LSFR</t>
  </si>
  <si>
    <t>W07RZO17</t>
  </si>
  <si>
    <t>X7J3O7TC</t>
  </si>
  <si>
    <t>Q7RV0YW6</t>
  </si>
  <si>
    <t>S5E8MBO3</t>
  </si>
  <si>
    <t>UGB3A3CE</t>
  </si>
  <si>
    <t>QE6A49LE</t>
  </si>
  <si>
    <t>XGMMHWZC</t>
  </si>
  <si>
    <t>7MK55ULJ</t>
  </si>
  <si>
    <t>0VZIDVCC</t>
  </si>
  <si>
    <t>D1XYQH35</t>
  </si>
  <si>
    <t>XAR2VX09</t>
  </si>
  <si>
    <t>YTQH4YM9</t>
  </si>
  <si>
    <t>KMLW6GXY</t>
  </si>
  <si>
    <t>IG734VZK</t>
  </si>
  <si>
    <t>W3C2KLXD</t>
  </si>
  <si>
    <t>8Z1SIQSI</t>
  </si>
  <si>
    <t>IZJR1WDM</t>
  </si>
  <si>
    <t>5MRPZ44K</t>
  </si>
  <si>
    <t>AWORM94L</t>
  </si>
  <si>
    <t>W0LFL18P</t>
  </si>
  <si>
    <t>5H9ELV2H</t>
  </si>
  <si>
    <t>KDDN1E4O</t>
  </si>
  <si>
    <t>S8JALB62</t>
  </si>
  <si>
    <t>2HPCHBIL</t>
  </si>
  <si>
    <t>Q9JV7YXX</t>
  </si>
  <si>
    <t>J3N73B00</t>
  </si>
  <si>
    <t>STG85Q0N</t>
  </si>
  <si>
    <t>VMI5QYS3</t>
  </si>
  <si>
    <t>09W047QT</t>
  </si>
  <si>
    <t>VXOZC2CN</t>
  </si>
  <si>
    <t>JAMW5SWB</t>
  </si>
  <si>
    <t>WCKKFSVL</t>
  </si>
  <si>
    <t>GVCWDG9Y</t>
  </si>
  <si>
    <t>SXYJU7LC</t>
  </si>
  <si>
    <t>UEXJN3Y6</t>
  </si>
  <si>
    <t>QP0QCP8Y</t>
  </si>
  <si>
    <t>MCQGU5EA</t>
  </si>
  <si>
    <t>M0IN22XH</t>
  </si>
  <si>
    <t>8HWWW76K</t>
  </si>
  <si>
    <t>707CQDQK</t>
  </si>
  <si>
    <t>4PTCB3CS</t>
  </si>
  <si>
    <t>IEB855X8</t>
  </si>
  <si>
    <t>IDA8D96H</t>
  </si>
  <si>
    <t>DLQNAOWB</t>
  </si>
  <si>
    <t>K7056XS7</t>
  </si>
  <si>
    <t>R9V8QAPK</t>
  </si>
  <si>
    <t>P6KXSJPD</t>
  </si>
  <si>
    <t>KM0RKC4Q</t>
  </si>
  <si>
    <t>58TUIJ6D</t>
  </si>
  <si>
    <t>BXOIQHTS</t>
  </si>
  <si>
    <t>CC3B5DSU</t>
  </si>
  <si>
    <t>GLM4XZLI</t>
  </si>
  <si>
    <t>K8VBNOW9</t>
  </si>
  <si>
    <t>3GEDSDVN</t>
  </si>
  <si>
    <t>R0ZYAJFM</t>
  </si>
  <si>
    <t>BRFZCNMP</t>
  </si>
  <si>
    <t>R8X2RVQ2</t>
  </si>
  <si>
    <t>E2KGQVEO</t>
  </si>
  <si>
    <t>DFG6OP8T</t>
  </si>
  <si>
    <t>JB4MECWM</t>
  </si>
  <si>
    <t>CDGA1SD7</t>
  </si>
  <si>
    <t>SBILEY2W</t>
  </si>
  <si>
    <t>JMTKEPXF</t>
  </si>
  <si>
    <t>937CNF5D</t>
  </si>
  <si>
    <t>EQ399D3M</t>
  </si>
  <si>
    <t>DOVNGYN4</t>
  </si>
  <si>
    <t>A0IS9TWV</t>
  </si>
  <si>
    <t>E7TDBIDS</t>
  </si>
  <si>
    <t>TIFPUXSQ</t>
  </si>
  <si>
    <t>LXDCC260</t>
  </si>
  <si>
    <t>81PWOUF0</t>
  </si>
  <si>
    <t>1Z72JRDI</t>
  </si>
  <si>
    <t>XTBADYHW</t>
  </si>
  <si>
    <t>PPDU7OWD</t>
  </si>
  <si>
    <t>CJ05Q2G5</t>
  </si>
  <si>
    <t>MON3JWUF</t>
  </si>
  <si>
    <t>SFMKU2FV</t>
  </si>
  <si>
    <t>9FH2VYQQ</t>
  </si>
  <si>
    <t>PMVKMS6A</t>
  </si>
  <si>
    <t>E62A05BH</t>
  </si>
  <si>
    <t>U3GCADFV</t>
  </si>
  <si>
    <t>CFI2GXN1</t>
  </si>
  <si>
    <t>611J0LEK</t>
  </si>
  <si>
    <t>5M5TW9RC</t>
  </si>
  <si>
    <t>ZWA2ES4F</t>
  </si>
  <si>
    <t>LNT5B9XY</t>
  </si>
  <si>
    <t>CPQ348W9</t>
  </si>
  <si>
    <t>UZ0MRAFU</t>
  </si>
  <si>
    <t>VFO5EK6R</t>
  </si>
  <si>
    <t>GE5SORJX</t>
  </si>
  <si>
    <t>03O9FNTZ</t>
  </si>
  <si>
    <t>FIQIRK37</t>
  </si>
  <si>
    <t>M6J6VNVQ</t>
  </si>
  <si>
    <t>S767XDO3</t>
  </si>
  <si>
    <t>ZPKCSV3R</t>
  </si>
  <si>
    <t>CLA3RTMS</t>
  </si>
  <si>
    <t>K1K48OTP</t>
  </si>
  <si>
    <t>OJWV4RT2</t>
  </si>
  <si>
    <t>PMQCN4PR</t>
  </si>
  <si>
    <t>CBIFB5BB</t>
  </si>
  <si>
    <t>BSVZWUXR</t>
  </si>
  <si>
    <t>PU2UJDTV</t>
  </si>
  <si>
    <t>LN9NU0A8</t>
  </si>
  <si>
    <t>KD27RNU9</t>
  </si>
  <si>
    <t>FN50OJHN</t>
  </si>
  <si>
    <t>YA68AAQK</t>
  </si>
  <si>
    <t>90K2ZTKB</t>
  </si>
  <si>
    <t>YYTZSTL0</t>
  </si>
  <si>
    <t>1M0THQSZ</t>
  </si>
  <si>
    <t>Y1GEH2EG</t>
  </si>
  <si>
    <t>ORM1IRQ2</t>
  </si>
  <si>
    <t>593L4BNI</t>
  </si>
  <si>
    <t>83EZC8YK</t>
  </si>
  <si>
    <t>4MTCQ31T</t>
  </si>
  <si>
    <t>QU220OFI</t>
  </si>
  <si>
    <t>TJYNW3C7</t>
  </si>
  <si>
    <t>COGZW25D</t>
  </si>
  <si>
    <t>B3A6VXVQ</t>
  </si>
  <si>
    <t>O83AR1CC</t>
  </si>
  <si>
    <t>BOG3D6D7</t>
  </si>
  <si>
    <t>J03H7OQF</t>
  </si>
  <si>
    <t>DJXM9LIW</t>
  </si>
  <si>
    <t>6XH71PH8</t>
  </si>
  <si>
    <t>AW1U6QKR</t>
  </si>
  <si>
    <t>MAVEITJH</t>
  </si>
  <si>
    <t>GUJNYTXN</t>
  </si>
  <si>
    <t>QKXCMJVB</t>
  </si>
  <si>
    <t>ELLLRB7A</t>
  </si>
  <si>
    <t>F4EHCQIC</t>
  </si>
  <si>
    <t>EHC9KQDN</t>
  </si>
  <si>
    <t>MBLFZPU2</t>
  </si>
  <si>
    <t>L0SOZL9A</t>
  </si>
  <si>
    <t>00XBYXIB</t>
  </si>
  <si>
    <t>ASN7OCWQ</t>
  </si>
  <si>
    <t>SHS9HQX4</t>
  </si>
  <si>
    <t>JYEQFGS5</t>
  </si>
  <si>
    <t>S9DVJGUO</t>
  </si>
  <si>
    <t>0YPN92QB</t>
  </si>
  <si>
    <t>UIA0FO51</t>
  </si>
  <si>
    <t>48J7F1A2</t>
  </si>
  <si>
    <t>0D37PQA0</t>
  </si>
  <si>
    <t>D193SPY4</t>
  </si>
  <si>
    <t>SFIMNCPZ</t>
  </si>
  <si>
    <t>57NT8T8S</t>
  </si>
  <si>
    <t>7GLF1GBJ</t>
  </si>
  <si>
    <t>YST07PM6</t>
  </si>
  <si>
    <t>HPU7RQG6</t>
  </si>
  <si>
    <t>6Z1XK6YR</t>
  </si>
  <si>
    <t>045D5MZO</t>
  </si>
  <si>
    <t>K1UREXI5</t>
  </si>
  <si>
    <t>M7Y1LHHA</t>
  </si>
  <si>
    <t>NK1B8YME</t>
  </si>
  <si>
    <t>WP6SUIMC</t>
  </si>
  <si>
    <t>SGI5I4X1</t>
  </si>
  <si>
    <t>U07VUUGP</t>
  </si>
  <si>
    <t>SEC6K7X2</t>
  </si>
  <si>
    <t>OT26ZUZ7</t>
  </si>
  <si>
    <t>MXVBWIE5</t>
  </si>
  <si>
    <t>794F5VJB</t>
  </si>
  <si>
    <t>TNEB1XNK</t>
  </si>
  <si>
    <t>P60PIE95</t>
  </si>
  <si>
    <t>HI9S2MRZ</t>
  </si>
  <si>
    <t>QKOAWRXD</t>
  </si>
  <si>
    <t>NC7V5K1T</t>
  </si>
  <si>
    <t>XTAPYDDI</t>
  </si>
  <si>
    <t>0CTHPQGT</t>
  </si>
  <si>
    <t>N9KFOKLS</t>
  </si>
  <si>
    <t>02SSRMSA</t>
  </si>
  <si>
    <t>HBJPBF3P</t>
  </si>
  <si>
    <t>E6D2DBXF</t>
  </si>
  <si>
    <t>OUMM04QV</t>
  </si>
  <si>
    <t>TZQWGMG7</t>
  </si>
  <si>
    <t>66KFPHBT</t>
  </si>
  <si>
    <t>WL4TLMUC</t>
  </si>
  <si>
    <t>6AO6E15O</t>
  </si>
  <si>
    <t>OW9OM3UO</t>
  </si>
  <si>
    <t>HXMJ5048</t>
  </si>
  <si>
    <t>CQYAMIQ3</t>
  </si>
  <si>
    <t>6178B4JM</t>
  </si>
  <si>
    <t>WC7KCJ2N</t>
  </si>
  <si>
    <t>5GBVA3ZZ</t>
  </si>
  <si>
    <t>B7WWPCO6</t>
  </si>
  <si>
    <t>152DN1FE</t>
  </si>
  <si>
    <t>3NJHQZT6</t>
  </si>
  <si>
    <t>9GOWJ93R</t>
  </si>
  <si>
    <t>QAB3H9H5</t>
  </si>
  <si>
    <t>9B9VDAFU</t>
  </si>
  <si>
    <t>L9F6QP4P</t>
  </si>
  <si>
    <t>1D5AYQO6</t>
  </si>
  <si>
    <t>6WR7JQ3C</t>
  </si>
  <si>
    <t>Y2XXRYMX</t>
  </si>
  <si>
    <t>Z9DK5289</t>
  </si>
  <si>
    <t>MN34I4DD</t>
  </si>
  <si>
    <t>9CQ6TMET</t>
  </si>
  <si>
    <t>N54HHLC4</t>
  </si>
  <si>
    <t>TPP1IGKV</t>
  </si>
  <si>
    <t>9USDNUBL</t>
  </si>
  <si>
    <t>Q82O5QTN</t>
  </si>
  <si>
    <t>2HVDAY4L</t>
  </si>
  <si>
    <t>0FGWN6O0</t>
  </si>
  <si>
    <t>FQXZBTEG</t>
  </si>
  <si>
    <t>8IGYTN3H</t>
  </si>
  <si>
    <t>QV3TAWDT</t>
  </si>
  <si>
    <t>OTNZ5ZCN</t>
  </si>
  <si>
    <t>USJWM3F3</t>
  </si>
  <si>
    <t>7O2ISWVB</t>
  </si>
  <si>
    <t>QUAD5082</t>
  </si>
  <si>
    <t>0T9KUEQ2</t>
  </si>
  <si>
    <t>P6H45Y25</t>
  </si>
  <si>
    <t>28EVFB8G</t>
  </si>
  <si>
    <t>VV5LDD24</t>
  </si>
  <si>
    <t>SF3KBDJF</t>
  </si>
  <si>
    <t>DKUVKTIT</t>
  </si>
  <si>
    <t>OYUUU6B9</t>
  </si>
  <si>
    <t>IIVNXACR</t>
  </si>
  <si>
    <t>OWBGBQ4G</t>
  </si>
  <si>
    <t>X2EH33CU</t>
  </si>
  <si>
    <t>GNT6EM5M</t>
  </si>
  <si>
    <t>U3ZMURXR</t>
  </si>
  <si>
    <t>4UTOXXV4</t>
  </si>
  <si>
    <t>KHWG1W75</t>
  </si>
  <si>
    <t>MWAW08I7</t>
  </si>
  <si>
    <t>0QV1LRME</t>
  </si>
  <si>
    <t>63GAY8GB</t>
  </si>
  <si>
    <t>JB3J080M</t>
  </si>
  <si>
    <t>GXHAIS33</t>
  </si>
  <si>
    <t>VBRZZAP8</t>
  </si>
  <si>
    <t>JR76K5YA</t>
  </si>
  <si>
    <t>Z3TX2K6F</t>
  </si>
  <si>
    <t>RGUC0V54</t>
  </si>
  <si>
    <t>M93A8LTF</t>
  </si>
  <si>
    <t>CQW6TYOX</t>
  </si>
  <si>
    <t>P7H8UY1P</t>
  </si>
  <si>
    <t>6XLFG3VK</t>
  </si>
  <si>
    <t>9ZPY98PB</t>
  </si>
  <si>
    <t>YRXDI9E8</t>
  </si>
  <si>
    <t>1JB82QZ0</t>
  </si>
  <si>
    <t>G5GPTVMU</t>
  </si>
  <si>
    <t>856VG3CS</t>
  </si>
  <si>
    <t>J80ZEYYM</t>
  </si>
  <si>
    <t>21OMR381</t>
  </si>
  <si>
    <t>X9HFP474</t>
  </si>
  <si>
    <t>T51ULXCZ</t>
  </si>
  <si>
    <t>3S73ZUQH</t>
  </si>
  <si>
    <t>JUU6C7NO</t>
  </si>
  <si>
    <t>8SNDBWPP</t>
  </si>
  <si>
    <t>0PH153YF</t>
  </si>
  <si>
    <t>YNYZNOWR</t>
  </si>
  <si>
    <t>HUNM56HY</t>
  </si>
  <si>
    <t>SIONXEMH</t>
  </si>
  <si>
    <t>JX08Z5L5</t>
  </si>
  <si>
    <t>BUJ1TX7Y</t>
  </si>
  <si>
    <t>6C70OX62</t>
  </si>
  <si>
    <t>V9WVYEE9</t>
  </si>
  <si>
    <t>3N6BHLN6</t>
  </si>
  <si>
    <t>SQWCQRGY</t>
  </si>
  <si>
    <t>32K5LEDV</t>
  </si>
  <si>
    <t>R0XNAFUB</t>
  </si>
  <si>
    <t>XW1ONOVO</t>
  </si>
  <si>
    <t>100W6J9A</t>
  </si>
  <si>
    <t>YYRYSVOO</t>
  </si>
  <si>
    <t>P7AX4B3N</t>
  </si>
  <si>
    <t>GC1TSADL</t>
  </si>
  <si>
    <t>QF1I965E</t>
  </si>
  <si>
    <t>P93UCMW8</t>
  </si>
  <si>
    <t>YKBRF0NG</t>
  </si>
  <si>
    <t>OP2DIRC2</t>
  </si>
  <si>
    <t>VIHXI2JA</t>
  </si>
  <si>
    <t>IC4J0BIZ</t>
  </si>
  <si>
    <t>BNMJAOF4</t>
  </si>
  <si>
    <t>VSWHUBD0</t>
  </si>
  <si>
    <t>7ZWN0JO9</t>
  </si>
  <si>
    <t>KLPVD6LR</t>
  </si>
  <si>
    <t>U3M8XTMY</t>
  </si>
  <si>
    <t>P89VI9EN</t>
  </si>
  <si>
    <t>4LOHS2AJ</t>
  </si>
  <si>
    <t>SPUXDRGN</t>
  </si>
  <si>
    <t>PDIYRBQJ</t>
  </si>
  <si>
    <t>185PGG0J</t>
  </si>
  <si>
    <t>QQ5LW9HV</t>
  </si>
  <si>
    <t>8EF4D82U</t>
  </si>
  <si>
    <t>GFMLCHB0</t>
  </si>
  <si>
    <t>TFS537LA</t>
  </si>
  <si>
    <t>2X86737Q</t>
  </si>
  <si>
    <t>HSZOPWWT</t>
  </si>
  <si>
    <t>1KVGSF08</t>
  </si>
  <si>
    <t>UDFMSH1S</t>
  </si>
  <si>
    <t>516C0X9F</t>
  </si>
  <si>
    <t>DPAEMTHC</t>
  </si>
  <si>
    <t>A6T69X6T</t>
  </si>
  <si>
    <t>DDD515FB</t>
  </si>
  <si>
    <t>6GKGGY0U</t>
  </si>
  <si>
    <t>8M6TB2ZX</t>
  </si>
  <si>
    <t>8JH8YA79</t>
  </si>
  <si>
    <t>BABQISCH</t>
  </si>
  <si>
    <t>T46KPPNB</t>
  </si>
  <si>
    <t>9CE6F4NZ</t>
  </si>
  <si>
    <t>Z9KNL9A1</t>
  </si>
  <si>
    <t>7JBR36G8</t>
  </si>
  <si>
    <t>EYTBRK2B</t>
  </si>
  <si>
    <t>KFXZNC4N</t>
  </si>
  <si>
    <t>SJ62BMK5</t>
  </si>
  <si>
    <t>YDJV1DFE</t>
  </si>
  <si>
    <t>GHDAXC7T</t>
  </si>
  <si>
    <t>FQQ2JJZ1</t>
  </si>
  <si>
    <t>NCJJBWU3</t>
  </si>
  <si>
    <t>8BYEALF9</t>
  </si>
  <si>
    <t>8SGMUWET</t>
  </si>
  <si>
    <t>3KVS08NL</t>
  </si>
  <si>
    <t>CLIIR1T0</t>
  </si>
  <si>
    <t>PHXX81YF</t>
  </si>
  <si>
    <t>6K7LDRKR</t>
  </si>
  <si>
    <t>J6UOUH6Y</t>
  </si>
  <si>
    <t>2EYTB3PX</t>
  </si>
  <si>
    <t>1U945R0D</t>
  </si>
  <si>
    <t>FX4D649Y</t>
  </si>
  <si>
    <t>4QBSY3CB</t>
  </si>
  <si>
    <t>ZWVRS27V</t>
  </si>
  <si>
    <t>8BBXNESQ</t>
  </si>
  <si>
    <t>3JJ7YI88</t>
  </si>
  <si>
    <t>AKMDEG3I</t>
  </si>
  <si>
    <t>568NS3GO</t>
  </si>
  <si>
    <t>YVDQ80A0</t>
  </si>
  <si>
    <t>TQLO6QP6</t>
  </si>
  <si>
    <t>DLVEVD9O</t>
  </si>
  <si>
    <t>C75RV9DY</t>
  </si>
  <si>
    <t>CI9S6CST</t>
  </si>
  <si>
    <t>EUQCW0ZA</t>
  </si>
  <si>
    <t>CEOMZE9H</t>
  </si>
  <si>
    <t>TT5QRQTF</t>
  </si>
  <si>
    <t>5NXD4U83</t>
  </si>
  <si>
    <t>1IL51ZIW</t>
  </si>
  <si>
    <t>CM33NN0P</t>
  </si>
  <si>
    <t>P3QQIMTA</t>
  </si>
  <si>
    <t>WB1CQNJU</t>
  </si>
  <si>
    <t>OQYDQCTM</t>
  </si>
  <si>
    <t>ISQJD695</t>
  </si>
  <si>
    <t>M1VNX1D7</t>
  </si>
  <si>
    <t>TWO2Q99P</t>
  </si>
  <si>
    <t>72UVDOKU</t>
  </si>
  <si>
    <t>DMSQ0TSG</t>
  </si>
  <si>
    <t>FEWIDJGH</t>
  </si>
  <si>
    <t>AUZM3MLU</t>
  </si>
  <si>
    <t>GS2CLR52</t>
  </si>
  <si>
    <t>HYP3SXPV</t>
  </si>
  <si>
    <t>9G93P7SV</t>
  </si>
  <si>
    <t>7XSAHM67</t>
  </si>
  <si>
    <t>M2A8EY5Q</t>
  </si>
  <si>
    <t>N7MDRJ01</t>
  </si>
  <si>
    <t>4ID56TXX</t>
  </si>
  <si>
    <t>ZOX0FW5W</t>
  </si>
  <si>
    <t>4SFRUL8J</t>
  </si>
  <si>
    <t>UB2UAI38</t>
  </si>
  <si>
    <t>B00OD1IF</t>
  </si>
  <si>
    <t>OGO6SNTQ</t>
  </si>
  <si>
    <t>I6ZC5V1K</t>
  </si>
  <si>
    <t>1N3G9WG2</t>
  </si>
  <si>
    <t>JHNXPUNX</t>
  </si>
  <si>
    <t>NPHD3ZTC</t>
  </si>
  <si>
    <t>06KTPHYC</t>
  </si>
  <si>
    <t>YCA44Q4U</t>
  </si>
  <si>
    <t>FR4GTSEQ</t>
  </si>
  <si>
    <t>S46ZLF3G</t>
  </si>
  <si>
    <t>WHZEK68G</t>
  </si>
  <si>
    <t>3CB3WNBM</t>
  </si>
  <si>
    <t>EJDRMHNC</t>
  </si>
  <si>
    <t>O8C2G4G2</t>
  </si>
  <si>
    <t>DAJBIHBZ</t>
  </si>
  <si>
    <t>P6BJ24ZP</t>
  </si>
  <si>
    <t>XORHQFNJ</t>
  </si>
  <si>
    <t>ZFRPQV2M</t>
  </si>
  <si>
    <t>RVRBCZAI</t>
  </si>
  <si>
    <t>2897DN4S</t>
  </si>
  <si>
    <t>1DIL2X16</t>
  </si>
  <si>
    <t>BMQEY089</t>
  </si>
  <si>
    <t>CYOJ4G39</t>
  </si>
  <si>
    <t>5IOG6X00</t>
  </si>
  <si>
    <t>HBN3R2TJ</t>
  </si>
  <si>
    <t>QG6BCBXM</t>
  </si>
  <si>
    <t>CAXTE48L</t>
  </si>
  <si>
    <t>OO3BM7A9</t>
  </si>
  <si>
    <t>NYPU55W4</t>
  </si>
  <si>
    <t>VE334W2U</t>
  </si>
  <si>
    <t>AX7WS66G</t>
  </si>
  <si>
    <t>OB8UCQ17</t>
  </si>
  <si>
    <t>BV4JZ4G8</t>
  </si>
  <si>
    <t>8CV5MZWW</t>
  </si>
  <si>
    <t>3L965RUK</t>
  </si>
  <si>
    <t>RZ8HI1Y5</t>
  </si>
  <si>
    <t>IYKSBD0U</t>
  </si>
  <si>
    <t>YVGDC8L2</t>
  </si>
  <si>
    <t>JZU0JH07</t>
  </si>
  <si>
    <t>ZEWNPF3K</t>
  </si>
  <si>
    <t>6T64JWH9</t>
  </si>
  <si>
    <t>E7RTG575</t>
  </si>
  <si>
    <t>I9U5PCM3</t>
  </si>
  <si>
    <t>H1Y2W48V</t>
  </si>
  <si>
    <t>YFNRXR7X</t>
  </si>
  <si>
    <t>9MZPL59I</t>
  </si>
  <si>
    <t>7A3R2M9T</t>
  </si>
  <si>
    <t>1RL933VJ</t>
  </si>
  <si>
    <t>GAE0E4RI</t>
  </si>
  <si>
    <t>VBN56JMP</t>
  </si>
  <si>
    <t>7ITUU2YO</t>
  </si>
  <si>
    <t>NDLX894H</t>
  </si>
  <si>
    <t>6ALH2N0I</t>
  </si>
  <si>
    <t>G8XGVIG2</t>
  </si>
  <si>
    <t>HCR2GJ3O</t>
  </si>
  <si>
    <t>QABD6SAS</t>
  </si>
  <si>
    <t>GUJCRHYU</t>
  </si>
  <si>
    <t>SHKTBB71</t>
  </si>
  <si>
    <t>G0L0B1QC</t>
  </si>
  <si>
    <t>O28I4VDY</t>
  </si>
  <si>
    <t>3YC624RD</t>
  </si>
  <si>
    <t>715TBGPE</t>
  </si>
  <si>
    <t>1Q3JQFAU</t>
  </si>
  <si>
    <t>O3K5RKMI</t>
  </si>
  <si>
    <t>75P6HFA0</t>
  </si>
  <si>
    <t>NE0XCH5E</t>
  </si>
  <si>
    <t>W01768VM</t>
  </si>
  <si>
    <t>38CPLDAR</t>
  </si>
  <si>
    <t>TZRNKT72</t>
  </si>
  <si>
    <t>4LXAW8CH</t>
  </si>
  <si>
    <t>GOGIZWW6</t>
  </si>
  <si>
    <t>DOPOI0R5</t>
  </si>
  <si>
    <t>XRWMLGOG</t>
  </si>
  <si>
    <t>69V1WQLK</t>
  </si>
  <si>
    <t>FEDXQCKJ</t>
  </si>
  <si>
    <t>MIXJ9F4F</t>
  </si>
  <si>
    <t>RSP75BOI</t>
  </si>
  <si>
    <t>CKDPWHTZ</t>
  </si>
  <si>
    <t>ECBFFQL0</t>
  </si>
  <si>
    <t>Z8HW4Z9W</t>
  </si>
  <si>
    <t>0KVZKA5T</t>
  </si>
  <si>
    <t>944H7LRC</t>
  </si>
  <si>
    <t>F0OWRRLN</t>
  </si>
  <si>
    <t>39EYEBMK</t>
  </si>
  <si>
    <t>P4RLJHR3</t>
  </si>
  <si>
    <t>M10S36W3</t>
  </si>
  <si>
    <t>HT8UEA0H</t>
  </si>
  <si>
    <t>GR6C7GQ9</t>
  </si>
  <si>
    <t>LAYVBSH4</t>
  </si>
  <si>
    <t>055Z2OAS</t>
  </si>
  <si>
    <t>Q9VC6GV0</t>
  </si>
  <si>
    <t>G11DEJSL</t>
  </si>
  <si>
    <t>BP45IP77</t>
  </si>
  <si>
    <t>3XJI7AD8</t>
  </si>
  <si>
    <t>8D8JOXP6</t>
  </si>
  <si>
    <t>IPHP2GVT</t>
  </si>
  <si>
    <t>XP7YG96H</t>
  </si>
  <si>
    <t>GP4JNSJY</t>
  </si>
  <si>
    <t>X8M3SCVF</t>
  </si>
  <si>
    <t>I3KQNE9V</t>
  </si>
  <si>
    <t>NU4ACGMY</t>
  </si>
  <si>
    <t>EBVL81O5</t>
  </si>
  <si>
    <t>NDHQMBA0</t>
  </si>
  <si>
    <t>XV03TJV1</t>
  </si>
  <si>
    <t>CCLIVXMG</t>
  </si>
  <si>
    <t>FQ5A489H</t>
  </si>
  <si>
    <t>3PZ6Y6AJ</t>
  </si>
  <si>
    <t>LDK61ORQ</t>
  </si>
  <si>
    <t>564Y2IOV</t>
  </si>
  <si>
    <t>W7VULS00</t>
  </si>
  <si>
    <t>PLW3NMLJ</t>
  </si>
  <si>
    <t>MMVGTXDB</t>
  </si>
  <si>
    <t>PQOHTS9I</t>
  </si>
  <si>
    <t>6UCZ36IC</t>
  </si>
  <si>
    <t>4IC989F8</t>
  </si>
  <si>
    <t>Y5FM7TJT</t>
  </si>
  <si>
    <t>OB3K0SVW</t>
  </si>
  <si>
    <t>LORMJLTE</t>
  </si>
  <si>
    <t>HIVUC1C4</t>
  </si>
  <si>
    <t>WWOCI25Z</t>
  </si>
  <si>
    <t>1UFFP5T3</t>
  </si>
  <si>
    <t>ALMZ6ZUI</t>
  </si>
  <si>
    <t>B4UIGJRX</t>
  </si>
  <si>
    <t>ZCAEQT06</t>
  </si>
  <si>
    <t>XBO6IN0E</t>
  </si>
  <si>
    <t>U1SBKB0U</t>
  </si>
  <si>
    <t>E3XLWCWX</t>
  </si>
  <si>
    <t>7LD79NYD</t>
  </si>
  <si>
    <t>8S7IAR2D</t>
  </si>
  <si>
    <t>RWQKOD1W</t>
  </si>
  <si>
    <t>BKOWQMMV</t>
  </si>
  <si>
    <t>6TOOTFQV</t>
  </si>
  <si>
    <t>2WDSO6PG</t>
  </si>
  <si>
    <t>I776MNA8</t>
  </si>
  <si>
    <t>IQFDPIND</t>
  </si>
  <si>
    <t>VG17J29L</t>
  </si>
  <si>
    <t>F7R8ICT8</t>
  </si>
  <si>
    <t>KULR6FMD</t>
  </si>
  <si>
    <t>JHCA115A</t>
  </si>
  <si>
    <t>DMG5EOFC</t>
  </si>
  <si>
    <t>ZGFB0IF1</t>
  </si>
  <si>
    <t>LD4F6QTP</t>
  </si>
  <si>
    <t>1FEHFRKX</t>
  </si>
  <si>
    <t>DNBR1VHP</t>
  </si>
  <si>
    <t>1R2CLEGQ</t>
  </si>
  <si>
    <t>KOG75BRP</t>
  </si>
  <si>
    <t>SV3T5L5N</t>
  </si>
  <si>
    <t>THRXY3SV</t>
  </si>
  <si>
    <t>9BFHDZOK</t>
  </si>
  <si>
    <t>IHOU09D6</t>
  </si>
  <si>
    <t>BJWS06GX</t>
  </si>
  <si>
    <t>4IVW7F68</t>
  </si>
  <si>
    <t>NSO0UHK1</t>
  </si>
  <si>
    <t>ROSYV895</t>
  </si>
  <si>
    <t>LHBWJAD3</t>
  </si>
  <si>
    <t>KRWKDPWW</t>
  </si>
  <si>
    <t>6V7FT2YU</t>
  </si>
  <si>
    <t>3V7Q3G52</t>
  </si>
  <si>
    <t>4U3OSLNM</t>
  </si>
  <si>
    <t>LX4D50OF</t>
  </si>
  <si>
    <t>CWBHL1S7</t>
  </si>
  <si>
    <t>FCBBJJIJ</t>
  </si>
  <si>
    <t>1D1L6FJX</t>
  </si>
  <si>
    <t>L2P99XIG</t>
  </si>
  <si>
    <t>DEN2BPRR</t>
  </si>
  <si>
    <t>1QGOH13Z</t>
  </si>
  <si>
    <t>PCTOIQZA</t>
  </si>
  <si>
    <t>OI3UIKVF</t>
  </si>
  <si>
    <t>8AK1G9IT</t>
  </si>
  <si>
    <t>GY10EROJ</t>
  </si>
  <si>
    <t>90G292UY</t>
  </si>
  <si>
    <t>JDHHDOX8</t>
  </si>
  <si>
    <t>KTWP0SMT</t>
  </si>
  <si>
    <t>29W6WPLA</t>
  </si>
  <si>
    <t>CDVDL9I5</t>
  </si>
  <si>
    <t>PJ75Q8VM</t>
  </si>
  <si>
    <t>0NSRB3EO</t>
  </si>
  <si>
    <t>TDJ3N8EJ</t>
  </si>
  <si>
    <t>AEMGFUYH</t>
  </si>
  <si>
    <t>7439NGIG</t>
  </si>
  <si>
    <t>6GLF0PU0</t>
  </si>
  <si>
    <t>3JW6CZ7K</t>
  </si>
  <si>
    <t>F3EOBN5A</t>
  </si>
  <si>
    <t>AERVH1AC</t>
  </si>
  <si>
    <t>BBOWBQA6</t>
  </si>
  <si>
    <t>908W84Y6</t>
  </si>
  <si>
    <t>48CVYAIE</t>
  </si>
  <si>
    <t>ULY6LFT1</t>
  </si>
  <si>
    <t>IYDR200I</t>
  </si>
  <si>
    <t>2QHB4SYK</t>
  </si>
  <si>
    <t>GEQ7KT9J</t>
  </si>
  <si>
    <t>S50ETCN7</t>
  </si>
  <si>
    <t>0KRVN3V5</t>
  </si>
  <si>
    <t>JNDSA5B4</t>
  </si>
  <si>
    <t>L3DT2WVO</t>
  </si>
  <si>
    <t>OCMCRBJR</t>
  </si>
  <si>
    <t>II0SKLFO</t>
  </si>
  <si>
    <t>UJ58VMZT</t>
  </si>
  <si>
    <t>E8GD44YC</t>
  </si>
  <si>
    <t>A3T91VUM</t>
  </si>
  <si>
    <t>LIYJSU0E</t>
  </si>
  <si>
    <t>S6YZO6UQ</t>
  </si>
  <si>
    <t>PI45UJKA</t>
  </si>
  <si>
    <t>T9QD8U1Y</t>
  </si>
  <si>
    <t>WLDFQR7Z</t>
  </si>
  <si>
    <t>PNISVWNN</t>
  </si>
  <si>
    <t>SEDTNUD7</t>
  </si>
  <si>
    <t>9UO306XU</t>
  </si>
  <si>
    <t>GN16L9RW</t>
  </si>
  <si>
    <t>GVRA1VJJ</t>
  </si>
  <si>
    <t>TBXMDI2Q</t>
  </si>
  <si>
    <t>0HVUV9OY</t>
  </si>
  <si>
    <t>GVJFKHNL</t>
  </si>
  <si>
    <t>COSC7XVA</t>
  </si>
  <si>
    <t>L6CE1E4L</t>
  </si>
  <si>
    <t>RNCYPVJO</t>
  </si>
  <si>
    <t>9UTOQBAH</t>
  </si>
  <si>
    <t>WARBRUXU</t>
  </si>
  <si>
    <t>02K37JAK</t>
  </si>
  <si>
    <t>6F5TIV66</t>
  </si>
  <si>
    <t>HTEAOHFO</t>
  </si>
  <si>
    <t>PAUXUGK3</t>
  </si>
  <si>
    <t>VJ9K12PY</t>
  </si>
  <si>
    <t>HWY9HTK2</t>
  </si>
  <si>
    <t>983QHALZ</t>
  </si>
  <si>
    <t>MV7I9RKH</t>
  </si>
  <si>
    <t>CBQRKYZP</t>
  </si>
  <si>
    <t>ETLF2H4K</t>
  </si>
  <si>
    <t>XVB2CGL6</t>
  </si>
  <si>
    <t>GE4QGOCI</t>
  </si>
  <si>
    <t>P5B6BZWO</t>
  </si>
  <si>
    <t>F7ZPP0C4</t>
  </si>
  <si>
    <t>N0UCNVKJ</t>
  </si>
  <si>
    <t>5OAWTEIU</t>
  </si>
  <si>
    <t>55NG8O95</t>
  </si>
  <si>
    <t>DL3Q5HAD</t>
  </si>
  <si>
    <t>3YDXZ4FA</t>
  </si>
  <si>
    <t>EUBMHJGQ</t>
  </si>
  <si>
    <t>0T9EBKZL</t>
  </si>
  <si>
    <t>6KOHYTT4</t>
  </si>
  <si>
    <t>3L8ECZK8</t>
  </si>
  <si>
    <t>R69OYH4Z</t>
  </si>
  <si>
    <t>S0Z4QVL2</t>
  </si>
  <si>
    <t>JAH8NGC2</t>
  </si>
  <si>
    <t>I9SPENCQ</t>
  </si>
  <si>
    <t>REAFB3C3</t>
  </si>
  <si>
    <t>0Z8ZAS2M</t>
  </si>
  <si>
    <t>VRCYXSP1</t>
  </si>
  <si>
    <t>93818DZF</t>
  </si>
  <si>
    <t>7B3DXNZL</t>
  </si>
  <si>
    <t>DZAFN4I1</t>
  </si>
  <si>
    <t>QRR70537</t>
  </si>
  <si>
    <t>T4AW06MM</t>
  </si>
  <si>
    <t>FEFNNXH1</t>
  </si>
  <si>
    <t>3DATPTEH</t>
  </si>
  <si>
    <t>FT5U6NIG</t>
  </si>
  <si>
    <t>RQF6II3D</t>
  </si>
  <si>
    <t>E9J482PX</t>
  </si>
  <si>
    <t>RZYCBSQN</t>
  </si>
  <si>
    <t>84BIAFGY</t>
  </si>
  <si>
    <t>YQACOZV4</t>
  </si>
  <si>
    <t>DNIX6FCG</t>
  </si>
  <si>
    <t>6U7RD3TG</t>
  </si>
  <si>
    <t>610D6711</t>
  </si>
  <si>
    <t>8QDSXHQ8</t>
  </si>
  <si>
    <t>5DQZSOBE</t>
  </si>
  <si>
    <t>OT5G3M9A</t>
  </si>
  <si>
    <t>3Z5NBGAT</t>
  </si>
  <si>
    <t>WNRDPS5I</t>
  </si>
  <si>
    <t>ZUSDWKSM</t>
  </si>
  <si>
    <t>TQQDICC6</t>
  </si>
  <si>
    <t>P66UXGPS</t>
  </si>
  <si>
    <t>FY5MBCWQ</t>
  </si>
  <si>
    <t>UAX2OR58</t>
  </si>
  <si>
    <t>NK1TQTYO</t>
  </si>
  <si>
    <t>676KO0LG</t>
  </si>
  <si>
    <t>D6PFP040</t>
  </si>
  <si>
    <t>MHMD41XY</t>
  </si>
  <si>
    <t>YBY3PA1S</t>
  </si>
  <si>
    <t>751V8OFM</t>
  </si>
  <si>
    <t>33BMGHPN</t>
  </si>
  <si>
    <t>XNHTLVT1</t>
  </si>
  <si>
    <t>8TFYRWZ6</t>
  </si>
  <si>
    <t>LRLER1XS</t>
  </si>
  <si>
    <t>E26Z10W7</t>
  </si>
  <si>
    <t>ZTQD4PLQ</t>
  </si>
  <si>
    <t>4RWE00T8</t>
  </si>
  <si>
    <t>P3XN6SXX</t>
  </si>
  <si>
    <t>L65X2CDL</t>
  </si>
  <si>
    <t>12HRYJQH</t>
  </si>
  <si>
    <t>2CZUU9E0</t>
  </si>
  <si>
    <t>I2ESAAIK</t>
  </si>
  <si>
    <t>IMLG35AP</t>
  </si>
  <si>
    <t>0T2CY70E</t>
  </si>
  <si>
    <t>5ZA8MURX</t>
  </si>
  <si>
    <t>Y7AC2LSL</t>
  </si>
  <si>
    <t>ME2X1TEG</t>
  </si>
  <si>
    <t>30KP0JMN</t>
  </si>
  <si>
    <t>AWCGYWTE</t>
  </si>
  <si>
    <t>UJTU7DUB</t>
  </si>
  <si>
    <t>JOLNKYNH</t>
  </si>
  <si>
    <t>TV2M081C</t>
  </si>
  <si>
    <t>SJGOQMLT</t>
  </si>
  <si>
    <t>BG156UAV</t>
  </si>
  <si>
    <t>S7T5AHQH</t>
  </si>
  <si>
    <t>48UPZJ45</t>
  </si>
  <si>
    <t>T0SO96YG</t>
  </si>
  <si>
    <t>YCQABCDI</t>
  </si>
  <si>
    <t>MM79TSUR</t>
  </si>
  <si>
    <t>INLVV78V</t>
  </si>
  <si>
    <t>4JTH72JR</t>
  </si>
  <si>
    <t>TTKPNDTP</t>
  </si>
  <si>
    <t>8JZ4R9BW</t>
  </si>
  <si>
    <t>PTFOEUO4</t>
  </si>
  <si>
    <t>ZCCBTBIQ</t>
  </si>
  <si>
    <t>1TJ6WP5R</t>
  </si>
  <si>
    <t>QELHQ898</t>
  </si>
  <si>
    <t>J732416R</t>
  </si>
  <si>
    <t>IAUXJ05J</t>
  </si>
  <si>
    <t>G7H64S20</t>
  </si>
  <si>
    <t>9Q7NSPTF</t>
  </si>
  <si>
    <t>WHF75273</t>
  </si>
  <si>
    <t>AH58AQ3B</t>
  </si>
  <si>
    <t>292W4P09</t>
  </si>
  <si>
    <t>MG0LTCCE</t>
  </si>
  <si>
    <t>ZRCQXB38</t>
  </si>
  <si>
    <t>EJJCUJ3P</t>
  </si>
  <si>
    <t>ODFL6HOF</t>
  </si>
  <si>
    <t>Q1HNDPKW</t>
  </si>
  <si>
    <t>ANNUH4KM</t>
  </si>
  <si>
    <t>L3V8UK9H</t>
  </si>
  <si>
    <t>2CRE26AC</t>
  </si>
  <si>
    <t>6GG9CSTV</t>
  </si>
  <si>
    <t>5WSQ6D2E</t>
  </si>
  <si>
    <t>3J1LNCA4</t>
  </si>
  <si>
    <t>4PDYHVX1</t>
  </si>
  <si>
    <t>BICJY3FZ</t>
  </si>
  <si>
    <t>4P12PLQA</t>
  </si>
  <si>
    <t>4942W0E7</t>
  </si>
  <si>
    <t>TGTJ0NBT</t>
  </si>
  <si>
    <t>K6MTPSB5</t>
  </si>
  <si>
    <t>D2QPN9LN</t>
  </si>
  <si>
    <t>021Z2J9L</t>
  </si>
  <si>
    <t>W8W6N0LL</t>
  </si>
  <si>
    <t>SEF4LOIS</t>
  </si>
  <si>
    <t>BNIU5YZ2</t>
  </si>
  <si>
    <t>CPK36NED</t>
  </si>
  <si>
    <t>VYWQ3U5S</t>
  </si>
  <si>
    <t>HDWQM6JT</t>
  </si>
  <si>
    <t>EYBMEX1Z</t>
  </si>
  <si>
    <t>T0MUE2H7</t>
  </si>
  <si>
    <t>G1M1KVHU</t>
  </si>
  <si>
    <t>LXS3Z82E</t>
  </si>
  <si>
    <t>ZDRRL61D</t>
  </si>
  <si>
    <t>YRWX35AS</t>
  </si>
  <si>
    <t>YT5I3AUS</t>
  </si>
  <si>
    <t>IS8Z2CQA</t>
  </si>
  <si>
    <t>S3LATQVJ</t>
  </si>
  <si>
    <t>P3Z2LYCL</t>
  </si>
  <si>
    <t>LPR6G7AE</t>
  </si>
  <si>
    <t>CJAQVPDP</t>
  </si>
  <si>
    <t>757V8R2Z</t>
  </si>
  <si>
    <t>7KUYF1U3</t>
  </si>
  <si>
    <t>7QE84GCH</t>
  </si>
  <si>
    <t>1WA46LC9</t>
  </si>
  <si>
    <t>MIGDLH14</t>
  </si>
  <si>
    <t>L9CJZZ59</t>
  </si>
  <si>
    <t>7FZ9CBZ3</t>
  </si>
  <si>
    <t>513PSPBN</t>
  </si>
  <si>
    <t>JWUWBI4D</t>
  </si>
  <si>
    <t>11LIZUQE</t>
  </si>
  <si>
    <t>GHB3UIDV</t>
  </si>
  <si>
    <t>0TC6I9SJ</t>
  </si>
  <si>
    <t>WGFTBY3W</t>
  </si>
  <si>
    <t>NCCB118E</t>
  </si>
  <si>
    <t>WSQHC199</t>
  </si>
  <si>
    <t>VV6T07G4</t>
  </si>
  <si>
    <t>23R03LTJ</t>
  </si>
  <si>
    <t>AHUTOSMS</t>
  </si>
  <si>
    <t>2T3QDLXY</t>
  </si>
  <si>
    <t>J5DVK5F3</t>
  </si>
  <si>
    <t>M3PCMYJ0</t>
  </si>
  <si>
    <t>H5RRJOD9</t>
  </si>
  <si>
    <t>7OZ7L8BB</t>
  </si>
  <si>
    <t>RTWAUR7C</t>
  </si>
  <si>
    <t>BUQ655AB</t>
  </si>
  <si>
    <t>QDNA6HW3</t>
  </si>
  <si>
    <t>QGXJLNK1</t>
  </si>
  <si>
    <t>T0VHKKCN</t>
  </si>
  <si>
    <t>E3Z74U5K</t>
  </si>
  <si>
    <t>7R0TEEHW</t>
  </si>
  <si>
    <t>Q3HHDSDS</t>
  </si>
  <si>
    <t>0S6OQ9AO</t>
  </si>
  <si>
    <t>CA3BRUJO</t>
  </si>
  <si>
    <t>7AFBJFP5</t>
  </si>
  <si>
    <t>7MP6KLZO</t>
  </si>
  <si>
    <t>2TYZRE2R</t>
  </si>
  <si>
    <t>U5K1Y35J</t>
  </si>
  <si>
    <t>H2FCUPHJ</t>
  </si>
  <si>
    <t>Y7TVU9AY</t>
  </si>
  <si>
    <t>ZNZCBGN7</t>
  </si>
  <si>
    <t>IT2UBEW4</t>
  </si>
  <si>
    <t>806KPNNN</t>
  </si>
  <si>
    <t>8Y4LJOJ0</t>
  </si>
  <si>
    <t>Z7EBMMAE</t>
  </si>
  <si>
    <t>KT4OEP4X</t>
  </si>
  <si>
    <t>ODHVHXKS</t>
  </si>
  <si>
    <t>SZS2IPM3</t>
  </si>
  <si>
    <t>YY2DWBG5</t>
  </si>
  <si>
    <t>X19CKKZ1</t>
  </si>
  <si>
    <t>DZOLKFK6</t>
  </si>
  <si>
    <t>H5E0GSHQ</t>
  </si>
  <si>
    <t>P91SQBST</t>
  </si>
  <si>
    <t>4DLY9ZDH</t>
  </si>
  <si>
    <t>ZNEQXZZK</t>
  </si>
  <si>
    <t>CBPVAIQ7</t>
  </si>
  <si>
    <t>JND57DH5</t>
  </si>
  <si>
    <t>8PUH80YZ</t>
  </si>
  <si>
    <t>22WVAXR2</t>
  </si>
  <si>
    <t>VVO21D4Z</t>
  </si>
  <si>
    <t>SXFE42KG</t>
  </si>
  <si>
    <t>MA9SBSLE</t>
  </si>
  <si>
    <t>PKRDEUWE</t>
  </si>
  <si>
    <t>LJ5FQGLZ</t>
  </si>
  <si>
    <t>KMJMLQ4P</t>
  </si>
  <si>
    <t>APIB681L</t>
  </si>
  <si>
    <t>TFSKOBH7</t>
  </si>
  <si>
    <t>LUTZ8UQM</t>
  </si>
  <si>
    <t>1QKDD1OI</t>
  </si>
  <si>
    <t>2GFL3TAF</t>
  </si>
  <si>
    <t>CUSWE9PB</t>
  </si>
  <si>
    <t>XFCKQ7RI</t>
  </si>
  <si>
    <t>94E71JAP</t>
  </si>
  <si>
    <t>VBVO5X8W</t>
  </si>
  <si>
    <t>6UUZ4IJ5</t>
  </si>
  <si>
    <t>6EXXL6M4</t>
  </si>
  <si>
    <t>L9BTE2RA</t>
  </si>
  <si>
    <t>EVU2E5ZZ</t>
  </si>
  <si>
    <t>PQL5GITI</t>
  </si>
  <si>
    <t>8AK3KGFA</t>
  </si>
  <si>
    <t>PBTSZ2Q2</t>
  </si>
  <si>
    <t>7F2DDW3C</t>
  </si>
  <si>
    <t>BEDNZXVE</t>
  </si>
  <si>
    <t>D28ANNYX</t>
  </si>
  <si>
    <t>CGFLLZZI</t>
  </si>
  <si>
    <t>GZ6SFRAT</t>
  </si>
  <si>
    <t>JH643YRI</t>
  </si>
  <si>
    <t>YCQTM2BQ</t>
  </si>
  <si>
    <t>30OFYJUN</t>
  </si>
  <si>
    <t>10ICDVM2</t>
  </si>
  <si>
    <t>KUAZF4E7</t>
  </si>
  <si>
    <t>Y3TOQUQI</t>
  </si>
  <si>
    <t>RV5Y8DRY</t>
  </si>
  <si>
    <t>HJRM13DI</t>
  </si>
  <si>
    <t>IVANA47K</t>
  </si>
  <si>
    <t>G2XP6IGJ</t>
  </si>
  <si>
    <t>MLD3WEJC</t>
  </si>
  <si>
    <t>DZP0MNRM</t>
  </si>
  <si>
    <t>OBC504T8</t>
  </si>
  <si>
    <t>CMW6IQJI</t>
  </si>
  <si>
    <t>4KP2GEFF</t>
  </si>
  <si>
    <t>8ODHXBNE</t>
  </si>
  <si>
    <t>VO1YR5CY</t>
  </si>
  <si>
    <t>FHPRER2D</t>
  </si>
  <si>
    <t>WOB1ULFR</t>
  </si>
  <si>
    <t>7IKDD9UG</t>
  </si>
  <si>
    <t>UVCHXUIG</t>
  </si>
  <si>
    <t>V02WMIWK</t>
  </si>
  <si>
    <t>59SUBXGP</t>
  </si>
  <si>
    <t>37UCYEDY</t>
  </si>
  <si>
    <t>TFL3C3JS</t>
  </si>
  <si>
    <t>EM3NYEYC</t>
  </si>
  <si>
    <t>1976N63N</t>
  </si>
  <si>
    <t>7TFHGN6O</t>
  </si>
  <si>
    <t>L6223VHA</t>
  </si>
  <si>
    <t>TJ7PNIXL</t>
  </si>
  <si>
    <t>VMBM5EKL</t>
  </si>
  <si>
    <t>8TD2LLOF</t>
  </si>
  <si>
    <t>KPFV2AAL</t>
  </si>
  <si>
    <t>V2JOV5MF</t>
  </si>
  <si>
    <t>DEVXF86R</t>
  </si>
  <si>
    <t>VA9AGU75</t>
  </si>
  <si>
    <t>0MKW8IPC</t>
  </si>
  <si>
    <t>7RLLNAYC</t>
  </si>
  <si>
    <t>BRDB1I76</t>
  </si>
  <si>
    <t>EFKPYBI9</t>
  </si>
  <si>
    <t>P8P9MKJL</t>
  </si>
  <si>
    <t>S7PY8R2V</t>
  </si>
  <si>
    <t>PW9DTZON</t>
  </si>
  <si>
    <t>G0DTQHIC</t>
  </si>
  <si>
    <t>75WYC9TY</t>
  </si>
  <si>
    <t>FPLXC8Z3</t>
  </si>
  <si>
    <t>CEWDZ3ZD</t>
  </si>
  <si>
    <t>OD895EQM</t>
  </si>
  <si>
    <t>KPH05GU8</t>
  </si>
  <si>
    <t>VBB0LCEN</t>
  </si>
  <si>
    <t>F56MSU4B</t>
  </si>
  <si>
    <t>BR18O9U1</t>
  </si>
  <si>
    <t>88CM27UB</t>
  </si>
  <si>
    <t>IK7LMFER</t>
  </si>
  <si>
    <t>P3K1DVYB</t>
  </si>
  <si>
    <t>BB1PRS3T</t>
  </si>
  <si>
    <t>WQ5U8PPM</t>
  </si>
  <si>
    <t>Q5GNQ823</t>
  </si>
  <si>
    <t>BE0RAJF5</t>
  </si>
  <si>
    <t>KO7UWLAU</t>
  </si>
  <si>
    <t>T50TV9SO</t>
  </si>
  <si>
    <t>4SJGBWQL</t>
  </si>
  <si>
    <t>AWFSNZ2U</t>
  </si>
  <si>
    <t>S3E48VE0</t>
  </si>
  <si>
    <t>N9GIC5PC</t>
  </si>
  <si>
    <t>1T5WFCEJ</t>
  </si>
  <si>
    <t>1XJFMYCW</t>
  </si>
  <si>
    <t>YYU1J6E1</t>
  </si>
  <si>
    <t>SCR1IKLQ</t>
  </si>
  <si>
    <t>IF8PILJR</t>
  </si>
  <si>
    <t>2K52EH11</t>
  </si>
  <si>
    <t>KPYCCBQA</t>
  </si>
  <si>
    <t>HTY5G7DI</t>
  </si>
  <si>
    <t>TX88GTDE</t>
  </si>
  <si>
    <t>SSK95WLX</t>
  </si>
  <si>
    <t>PQ104BT2</t>
  </si>
  <si>
    <t>GQ7H31ZJ</t>
  </si>
  <si>
    <t>9B7FS6YL</t>
  </si>
  <si>
    <t>M6JT5RL8</t>
  </si>
  <si>
    <t>45H84LNT</t>
  </si>
  <si>
    <t>E8MIFXOH</t>
  </si>
  <si>
    <t>UO8DLVVQ</t>
  </si>
  <si>
    <t>R7H0M07R</t>
  </si>
  <si>
    <t>JQ5AOYQ8</t>
  </si>
  <si>
    <t>2GQH9FKJ</t>
  </si>
  <si>
    <t>MW3K8553</t>
  </si>
  <si>
    <t>G7RZTAMV</t>
  </si>
  <si>
    <t>82K9NWKO</t>
  </si>
  <si>
    <t>E41SDK40</t>
  </si>
  <si>
    <t>RFXH6VDX</t>
  </si>
  <si>
    <t>RDFUGEA2</t>
  </si>
  <si>
    <t>64KHY8MT</t>
  </si>
  <si>
    <t>5PWO4RPC</t>
  </si>
  <si>
    <t>PU62ZGX4</t>
  </si>
  <si>
    <t>EVDKJDY3</t>
  </si>
  <si>
    <t>I8TEUO2C</t>
  </si>
  <si>
    <t>BY1TB6D2</t>
  </si>
  <si>
    <t>WX546S1D</t>
  </si>
  <si>
    <t>S2Y2Q1D2</t>
  </si>
  <si>
    <t>PYRLUYIQ</t>
  </si>
  <si>
    <t>2AMVTZLM</t>
  </si>
  <si>
    <t>8IOAX81S</t>
  </si>
  <si>
    <t>EN8JHUXA</t>
  </si>
  <si>
    <t>I3IRJZRL</t>
  </si>
  <si>
    <t>51H02FX1</t>
  </si>
  <si>
    <t>9SRD5NCR</t>
  </si>
  <si>
    <t>EYWL3H5G</t>
  </si>
  <si>
    <t>18YA4UUP</t>
  </si>
  <si>
    <t>WVT3X6IC</t>
  </si>
  <si>
    <t>YUGFGRUT</t>
  </si>
  <si>
    <t>VD2KHXRY</t>
  </si>
  <si>
    <t>P7MSQO38</t>
  </si>
  <si>
    <t>10QE4JCA</t>
  </si>
  <si>
    <t>O6B0YK1X</t>
  </si>
  <si>
    <t>DXRG254A</t>
  </si>
  <si>
    <t>NLWICKPS</t>
  </si>
  <si>
    <t>Z6FPHRV7</t>
  </si>
  <si>
    <t>X33HL9WS</t>
  </si>
  <si>
    <t>9Z2WTTNY</t>
  </si>
  <si>
    <t>ZJLW1OPF</t>
  </si>
  <si>
    <t>Q62JFLLD</t>
  </si>
  <si>
    <t>3PPHOXTT</t>
  </si>
  <si>
    <t>LJ59Y2TK</t>
  </si>
  <si>
    <t>80S3ED8B</t>
  </si>
  <si>
    <t>2IKGOPW1</t>
  </si>
  <si>
    <t>7Y10BR02</t>
  </si>
  <si>
    <t>4L8RQVL9</t>
  </si>
  <si>
    <t>9T954T67</t>
  </si>
  <si>
    <t>N07XYH50</t>
  </si>
  <si>
    <t>CEOEM2MY</t>
  </si>
  <si>
    <t>VIFA2I18</t>
  </si>
  <si>
    <t>7K31BXX3</t>
  </si>
  <si>
    <t>I5FVCO24</t>
  </si>
  <si>
    <t>WTG4IAG0</t>
  </si>
  <si>
    <t>NFKUICVA</t>
  </si>
  <si>
    <t>V3G1HBTZ</t>
  </si>
  <si>
    <t>XV41LZYE</t>
  </si>
  <si>
    <t>0RI2I8ZL</t>
  </si>
  <si>
    <t>7W9S4DCZ</t>
  </si>
  <si>
    <t>3L3W9W8I</t>
  </si>
  <si>
    <t>WL6CZ7N4</t>
  </si>
  <si>
    <t>8UCQBI6J</t>
  </si>
  <si>
    <t>M5FP7HGQ</t>
  </si>
  <si>
    <t>Q8Q4R3SW</t>
  </si>
  <si>
    <t>SJ3QA8KP</t>
  </si>
  <si>
    <t>BZNGP0DN</t>
  </si>
  <si>
    <t>M2ZRU2UH</t>
  </si>
  <si>
    <t>Z31RDLIF</t>
  </si>
  <si>
    <t>NX2EICNQ</t>
  </si>
  <si>
    <t>E4KNZB95</t>
  </si>
  <si>
    <t>PJDA3RWU</t>
  </si>
  <si>
    <t>YUORNX7C</t>
  </si>
  <si>
    <t>0WJLKMUA</t>
  </si>
  <si>
    <t>7XP06LUZ</t>
  </si>
  <si>
    <t>5BT0Y4MB</t>
  </si>
  <si>
    <t>T0TDA2O1</t>
  </si>
  <si>
    <t>B1ZN2CFP</t>
  </si>
  <si>
    <t>WCCEBK6E</t>
  </si>
  <si>
    <t>3A2CCWEG</t>
  </si>
  <si>
    <t>5SCMRQ9N</t>
  </si>
  <si>
    <t>4QQOSYGL</t>
  </si>
  <si>
    <t>A3I4JHP0</t>
  </si>
  <si>
    <t>NJNY07JZ</t>
  </si>
  <si>
    <t>UWI771ZX</t>
  </si>
  <si>
    <t>YI1V6SOX</t>
  </si>
  <si>
    <t>PNTHPFHY</t>
  </si>
  <si>
    <t>2I7IFY8D</t>
  </si>
  <si>
    <t>T1SITEI0</t>
  </si>
  <si>
    <t>DOVFYIIO</t>
  </si>
  <si>
    <t>BC53PQMQ</t>
  </si>
  <si>
    <t>AU1OZUN8</t>
  </si>
  <si>
    <t>09GK47AY</t>
  </si>
  <si>
    <t>D6CRJSEP</t>
  </si>
  <si>
    <t>5G9WEZTP</t>
  </si>
  <si>
    <t>3FI1J4VO</t>
  </si>
  <si>
    <t>KRK5YFGW</t>
  </si>
  <si>
    <t>GJQFUUWI</t>
  </si>
  <si>
    <t>7BKYKVF2</t>
  </si>
  <si>
    <t>6US3WW0M</t>
  </si>
  <si>
    <t>9M72KPA3</t>
  </si>
  <si>
    <t>4OYGRQGO</t>
  </si>
  <si>
    <t>7SO4NKFP</t>
  </si>
  <si>
    <t>VZ1ETER5</t>
  </si>
  <si>
    <t>YOFRJU68</t>
  </si>
  <si>
    <t>SPMQ0BHA</t>
  </si>
  <si>
    <t>ERTQ4SN3</t>
  </si>
  <si>
    <t>F9V6EWDG</t>
  </si>
  <si>
    <t>FQI66XXN</t>
  </si>
  <si>
    <t>5EFR0VAZ</t>
  </si>
  <si>
    <t>4MTIOMFQ</t>
  </si>
  <si>
    <t>J096XFZG</t>
  </si>
  <si>
    <t>1RXGKOUE</t>
  </si>
  <si>
    <t>G40058T1</t>
  </si>
  <si>
    <t>TQZLDFIJ</t>
  </si>
  <si>
    <t>4U2Z53VS</t>
  </si>
  <si>
    <t>3SD04QJ4</t>
  </si>
  <si>
    <t>ERD6D5K3</t>
  </si>
  <si>
    <t>VVM42VWQ</t>
  </si>
  <si>
    <t>MK380H70</t>
  </si>
  <si>
    <t>5SNCUQ8Z</t>
  </si>
  <si>
    <t>6YMJLH2F</t>
  </si>
  <si>
    <t>SP9W5IND</t>
  </si>
  <si>
    <t>P9EJ68SM</t>
  </si>
  <si>
    <t>IG540SIB</t>
  </si>
  <si>
    <t>D6U1NYBU</t>
  </si>
  <si>
    <t>9Q2SYGPP</t>
  </si>
  <si>
    <t>CUZDYOOO</t>
  </si>
  <si>
    <t>EY7OI10Z</t>
  </si>
  <si>
    <t>R55U5QI4</t>
  </si>
  <si>
    <t>TJ95PY76</t>
  </si>
  <si>
    <t>R6OZIG5J</t>
  </si>
  <si>
    <t>DVT7NPEH</t>
  </si>
  <si>
    <t>EY73E4ZB</t>
  </si>
  <si>
    <t>KQLS98VW</t>
  </si>
  <si>
    <t>LKQL4GRO</t>
  </si>
  <si>
    <t>4DKUZ8JE</t>
  </si>
  <si>
    <t>V3QM4V7G</t>
  </si>
  <si>
    <t>S9JXWIBD</t>
  </si>
  <si>
    <t>0XBGT413</t>
  </si>
  <si>
    <t>RTOIXNPC</t>
  </si>
  <si>
    <t>LZWH2OGW</t>
  </si>
  <si>
    <t>R7JSQI5U</t>
  </si>
  <si>
    <t>S5NZI5UN</t>
  </si>
  <si>
    <t>XQQ3JS90</t>
  </si>
  <si>
    <t>7COYG1Z2</t>
  </si>
  <si>
    <t>5SED9K1C</t>
  </si>
  <si>
    <t>OVLGWURN</t>
  </si>
  <si>
    <t>810GB47D</t>
  </si>
  <si>
    <t>GZCWRMIR</t>
  </si>
  <si>
    <t>UHIIYU2J</t>
  </si>
  <si>
    <t>5W29OCB8</t>
  </si>
  <si>
    <t>PST4NDK4</t>
  </si>
  <si>
    <t>R7I947IZ</t>
  </si>
  <si>
    <t>754UOV5F</t>
  </si>
  <si>
    <t>MTN3BOMC</t>
  </si>
  <si>
    <t>8U9DLK26</t>
  </si>
  <si>
    <t>ABT1TDH1</t>
  </si>
  <si>
    <t>DJFMG9QI</t>
  </si>
  <si>
    <t>DDWSCXZA</t>
  </si>
  <si>
    <t>GWQX8BSZ</t>
  </si>
  <si>
    <t>D9NLFAEG</t>
  </si>
  <si>
    <t>TX5SADEI</t>
  </si>
  <si>
    <t>I5AKI9KC</t>
  </si>
  <si>
    <t>T2UA7F7Z</t>
  </si>
  <si>
    <t>FOGOYZ75</t>
  </si>
  <si>
    <t>I9IJS5BM</t>
  </si>
  <si>
    <t>0M3NCPQX</t>
  </si>
  <si>
    <t>RN7M3757</t>
  </si>
  <si>
    <t>2HU8CPJ3</t>
  </si>
  <si>
    <t>OJ42ZCHR</t>
  </si>
  <si>
    <t>M2UI5MKB</t>
  </si>
  <si>
    <t>HWVR6IJ7</t>
  </si>
  <si>
    <t>QD4ONE04</t>
  </si>
  <si>
    <t>V0XFS245</t>
  </si>
  <si>
    <t>0PT4RY4P</t>
  </si>
  <si>
    <t>FSEV7ZJC</t>
  </si>
  <si>
    <t>OEP0IJ6S</t>
  </si>
  <si>
    <t>YWGU40CP</t>
  </si>
  <si>
    <t>ICG3THQK</t>
  </si>
  <si>
    <t>WOO9JXOQ</t>
  </si>
  <si>
    <t>OBDEDIXA</t>
  </si>
  <si>
    <t>1O72EKFY</t>
  </si>
  <si>
    <t>4XXAK1QL</t>
  </si>
  <si>
    <t>WU81R3XH</t>
  </si>
  <si>
    <t>HHWZEWDV</t>
  </si>
  <si>
    <t>EMH2I8XE</t>
  </si>
  <si>
    <t>UBO7V799</t>
  </si>
  <si>
    <t>DZQW0KQ4</t>
  </si>
  <si>
    <t>BBGCBEUY</t>
  </si>
  <si>
    <t>6PHF576T</t>
  </si>
  <si>
    <t>XN43RX9C</t>
  </si>
  <si>
    <t>OAUUCC2N</t>
  </si>
  <si>
    <t>283MDYKM</t>
  </si>
  <si>
    <t>56LUBQTV</t>
  </si>
  <si>
    <t>DOU4T9EI</t>
  </si>
  <si>
    <t>XUU1PPTJ</t>
  </si>
  <si>
    <t>Q65B52C5</t>
  </si>
  <si>
    <t>STI8KYWL</t>
  </si>
  <si>
    <t>KZMZH8L6</t>
  </si>
  <si>
    <t>K63TD0WD</t>
  </si>
  <si>
    <t>7WU2BQ2P</t>
  </si>
  <si>
    <t>5B4H3E7V</t>
  </si>
  <si>
    <t>6YCDG16T</t>
  </si>
  <si>
    <t>EP9JNNF1</t>
  </si>
  <si>
    <t>BVKAXY66</t>
  </si>
  <si>
    <t>I1R23P5F</t>
  </si>
  <si>
    <t>CFKXEPFN</t>
  </si>
  <si>
    <t>4ZB2W6O7</t>
  </si>
  <si>
    <t>H85L45JM</t>
  </si>
  <si>
    <t>D9VTKEEH</t>
  </si>
  <si>
    <t>7CYRCTXI</t>
  </si>
  <si>
    <t>A2YIYWNW</t>
  </si>
  <si>
    <t>IH4M0XTK</t>
  </si>
  <si>
    <t>L9AZZGNK</t>
  </si>
  <si>
    <t>HISWL7B0</t>
  </si>
  <si>
    <t>BSKNQJOJ</t>
  </si>
  <si>
    <t>1FLN8BTI</t>
  </si>
  <si>
    <t>VAL8O4PH</t>
  </si>
  <si>
    <t>MLPVWTC2</t>
  </si>
  <si>
    <t>RZXMIHGO</t>
  </si>
  <si>
    <t>IW6S2BN0</t>
  </si>
  <si>
    <t>G78ZK6XI</t>
  </si>
  <si>
    <t>9C3YHNBY</t>
  </si>
  <si>
    <t>U4L1277G</t>
  </si>
  <si>
    <t>6BBYA0L3</t>
  </si>
  <si>
    <t>S3J60BK0</t>
  </si>
  <si>
    <t>IKIJHQPN</t>
  </si>
  <si>
    <t>YE7F777U</t>
  </si>
  <si>
    <t>OJ9KBQML</t>
  </si>
  <si>
    <t>W66UPKL4</t>
  </si>
  <si>
    <t>DO6VKC2G</t>
  </si>
  <si>
    <t>MBYOJR5A</t>
  </si>
  <si>
    <t>NBJR3GVR</t>
  </si>
  <si>
    <t>2S7CMLRJ</t>
  </si>
  <si>
    <t>18KMXL8N</t>
  </si>
  <si>
    <t>Y7244XW7</t>
  </si>
  <si>
    <t>22HV3N2W</t>
  </si>
  <si>
    <t>FKY3O5O1</t>
  </si>
  <si>
    <t>WRKPDK7O</t>
  </si>
  <si>
    <t>3FWZBSW1</t>
  </si>
  <si>
    <t>VIY7P8J6</t>
  </si>
  <si>
    <t>PR1H7NHK</t>
  </si>
  <si>
    <t>A9TEJW6U</t>
  </si>
  <si>
    <t>1DC9PQ4S</t>
  </si>
  <si>
    <t>K44PIQTN</t>
  </si>
  <si>
    <t>NWQHHVEM</t>
  </si>
  <si>
    <t>ZJ76J97A</t>
  </si>
  <si>
    <t>4Q1A27SA</t>
  </si>
  <si>
    <t>GVOKY9KD</t>
  </si>
  <si>
    <t>JGXK8P6T</t>
  </si>
  <si>
    <t>FOQK8G8Y</t>
  </si>
  <si>
    <t>OEUK1UW5</t>
  </si>
  <si>
    <t>LF45YLLR</t>
  </si>
  <si>
    <t>RYYTO9Z5</t>
  </si>
  <si>
    <t>R9VR53F3</t>
  </si>
  <si>
    <t>D5H30X5X</t>
  </si>
  <si>
    <t>FLXN0TBT</t>
  </si>
  <si>
    <t>U8H8VGI0</t>
  </si>
  <si>
    <t>R1X6U9CU</t>
  </si>
  <si>
    <t>URQYDGX8</t>
  </si>
  <si>
    <t>IT1XRUTD</t>
  </si>
  <si>
    <t>VTSKKTQO</t>
  </si>
  <si>
    <t>KIKG1BGV</t>
  </si>
  <si>
    <t>2E2FDZHG</t>
  </si>
  <si>
    <t>3Z2AMU5T</t>
  </si>
  <si>
    <t>8LP076IV</t>
  </si>
  <si>
    <t>CWXHKUV5</t>
  </si>
  <si>
    <t>N909ADDC</t>
  </si>
  <si>
    <t>R0O1UYNW</t>
  </si>
  <si>
    <t>ULJG457F</t>
  </si>
  <si>
    <t>AZN2K0V9</t>
  </si>
  <si>
    <t>G44S6CLC</t>
  </si>
  <si>
    <t>IMLB4653</t>
  </si>
  <si>
    <t>6TGCOE5O</t>
  </si>
  <si>
    <t>QIEAKLRU</t>
  </si>
  <si>
    <t>ZE6HA778</t>
  </si>
  <si>
    <t>6KPKOR79</t>
  </si>
  <si>
    <t>D42GA3LC</t>
  </si>
  <si>
    <t>A04V2WB3</t>
  </si>
  <si>
    <t>TIPXNDS2</t>
  </si>
  <si>
    <t>3G61D5KV</t>
  </si>
  <si>
    <t>58J528HO</t>
  </si>
  <si>
    <t>6RZ5GSAB</t>
  </si>
  <si>
    <t>RD6Y5R4P</t>
  </si>
  <si>
    <t>7VSFD2MV</t>
  </si>
  <si>
    <t>PBVC1VI7</t>
  </si>
  <si>
    <t>3BA9OPGY</t>
  </si>
  <si>
    <t>LDQITW5C</t>
  </si>
  <si>
    <t>9V2SW5MV</t>
  </si>
  <si>
    <t>0R5KAHNB</t>
  </si>
  <si>
    <t>ATMWAQL5</t>
  </si>
  <si>
    <t>SUUVV6RP</t>
  </si>
  <si>
    <t>U4BPFJC5</t>
  </si>
  <si>
    <t>MJ3XHBY0</t>
  </si>
  <si>
    <t>LT75S3LM</t>
  </si>
  <si>
    <t>B28O6RVD</t>
  </si>
  <si>
    <t>O9MGYBG4</t>
  </si>
  <si>
    <t>XB1ZV04H</t>
  </si>
  <si>
    <t>Q1TS5ZKD</t>
  </si>
  <si>
    <t>FLH1KDV2</t>
  </si>
  <si>
    <t>NNH4EBG8</t>
  </si>
  <si>
    <t>GVSAAKF4</t>
  </si>
  <si>
    <t>5UFU5IO4</t>
  </si>
  <si>
    <t>VLYT262U</t>
  </si>
  <si>
    <t>UM1OU73X</t>
  </si>
  <si>
    <t>69U39SXU</t>
  </si>
  <si>
    <t>R6F1053X</t>
  </si>
  <si>
    <t>OB2PHGFR</t>
  </si>
  <si>
    <t>ZCUMC0XC</t>
  </si>
  <si>
    <t>Y2X0X0WQ</t>
  </si>
  <si>
    <t>V1KABF71</t>
  </si>
  <si>
    <t>DZ47F0UT</t>
  </si>
  <si>
    <t>7WYZ9HMC</t>
  </si>
  <si>
    <t>CPOA6FVA</t>
  </si>
  <si>
    <t>5VW9YVTU</t>
  </si>
  <si>
    <t>FUI9BIS3</t>
  </si>
  <si>
    <t>49SUORYW</t>
  </si>
  <si>
    <t>RG8P75PG</t>
  </si>
  <si>
    <t>P0YQ3HNN</t>
  </si>
  <si>
    <t>TGI9B9AD</t>
  </si>
  <si>
    <t>51VR0RD3</t>
  </si>
  <si>
    <t>4PNXMXXC</t>
  </si>
  <si>
    <t>OVA9HMN1</t>
  </si>
  <si>
    <t>DAAHNY6T</t>
  </si>
  <si>
    <t>80QJ0BQH</t>
  </si>
  <si>
    <t>WA58C7SV</t>
  </si>
  <si>
    <t>MOAP4XN7</t>
  </si>
  <si>
    <t>2N2MUDOA</t>
  </si>
  <si>
    <t>EFUIZFRA</t>
  </si>
  <si>
    <t>RCJRB8W8</t>
  </si>
  <si>
    <t>5NGPM4C3</t>
  </si>
  <si>
    <t>D4ZMTQLE</t>
  </si>
  <si>
    <t>QFXZT1TV</t>
  </si>
  <si>
    <t>3Q8GSOKD</t>
  </si>
  <si>
    <t>7DOGGIXI</t>
  </si>
  <si>
    <t>7CC4DUSQ</t>
  </si>
  <si>
    <t>NY7Z4I06</t>
  </si>
  <si>
    <t>G2KW3DWD</t>
  </si>
  <si>
    <t>IK72767Q</t>
  </si>
  <si>
    <t>9P180HVQ</t>
  </si>
  <si>
    <t>ACGLK2YE</t>
  </si>
  <si>
    <t>0F9GSZRO</t>
  </si>
  <si>
    <t>BEELPVP0</t>
  </si>
  <si>
    <t>3A54O8JT</t>
  </si>
  <si>
    <t>2DOZJ7GT</t>
  </si>
  <si>
    <t>1V1L46NV</t>
  </si>
  <si>
    <t>R9GI5SJ5</t>
  </si>
  <si>
    <t>SGYL0QMJ</t>
  </si>
  <si>
    <t>XNOQAL9G</t>
  </si>
  <si>
    <t>WO1OYV0Z</t>
  </si>
  <si>
    <t>ZGK1AWBD</t>
  </si>
  <si>
    <t>AV72Y65Y</t>
  </si>
  <si>
    <t>2PP30ME4</t>
  </si>
  <si>
    <t>UADVV91I</t>
  </si>
  <si>
    <t>E9PMCMA3</t>
  </si>
  <si>
    <t>EGW6AN01</t>
  </si>
  <si>
    <t>A8NDGVJE</t>
  </si>
  <si>
    <t>NI5XQR33</t>
  </si>
  <si>
    <t>QYUZ3KVU</t>
  </si>
  <si>
    <t>5TOZM59X</t>
  </si>
  <si>
    <t>XWOG5DC0</t>
  </si>
  <si>
    <t>IQAFSIV4</t>
  </si>
  <si>
    <t>EETBBG75</t>
  </si>
  <si>
    <t>7FFV8D9U</t>
  </si>
  <si>
    <t>04T6SOQW</t>
  </si>
  <si>
    <t>STYAF310</t>
  </si>
  <si>
    <t>6W7QAH1B</t>
  </si>
  <si>
    <t>KXLD5YKX</t>
  </si>
  <si>
    <t>SLMY2KDA</t>
  </si>
  <si>
    <t>PDMZ1I99</t>
  </si>
  <si>
    <t>ESYGBBLP</t>
  </si>
  <si>
    <t>AD2YEH7W</t>
  </si>
  <si>
    <t>98K99UW9</t>
  </si>
  <si>
    <t>ZDSAVCDQ</t>
  </si>
  <si>
    <t>OMJHW2J1</t>
  </si>
  <si>
    <t>G6CMP5I9</t>
  </si>
  <si>
    <t>OSG9KZGB</t>
  </si>
  <si>
    <t>693K7IAT</t>
  </si>
  <si>
    <t>QRWC159J</t>
  </si>
  <si>
    <t>TXPUCPT8</t>
  </si>
  <si>
    <t>2ZVWE5NE</t>
  </si>
  <si>
    <t>4335LVQT</t>
  </si>
  <si>
    <t>MJ0RRDLN</t>
  </si>
  <si>
    <t>QAJPUEN2</t>
  </si>
  <si>
    <t>4XLLUO6J</t>
  </si>
  <si>
    <t>5R408EB5</t>
  </si>
  <si>
    <t>FB0Q3FYP</t>
  </si>
  <si>
    <t>JZ2VUXZQ</t>
  </si>
  <si>
    <t>RB54V758</t>
  </si>
  <si>
    <t>38C7HEG6</t>
  </si>
  <si>
    <t>FNXCNUR1</t>
  </si>
  <si>
    <t>DSPMSOTB</t>
  </si>
  <si>
    <t>WD7Q5D3G</t>
  </si>
  <si>
    <t>ZC987DAQ</t>
  </si>
  <si>
    <t>AOVU3VUJ</t>
  </si>
  <si>
    <t>I6M40320</t>
  </si>
  <si>
    <t>SYA1A4E5</t>
  </si>
  <si>
    <t>9AESK6QV</t>
  </si>
  <si>
    <t>6DUFMKIG</t>
  </si>
  <si>
    <t>R2DID6L7</t>
  </si>
  <si>
    <t>WHS3UZHR</t>
  </si>
  <si>
    <t>5UFQONQU</t>
  </si>
  <si>
    <t>RRQIGS7E</t>
  </si>
  <si>
    <t>1VFRN1GB</t>
  </si>
  <si>
    <t>Q8QGD2OG</t>
  </si>
  <si>
    <t>AHXFADIU</t>
  </si>
  <si>
    <t>PWKFVQFA</t>
  </si>
  <si>
    <t>8CAXVCDF</t>
  </si>
  <si>
    <t>0SIWRBDT</t>
  </si>
  <si>
    <t>FH3UXT3T</t>
  </si>
  <si>
    <t>VQB0ZCYJ</t>
  </si>
  <si>
    <t>6IMKESNY</t>
  </si>
  <si>
    <t>CLRPASVW</t>
  </si>
  <si>
    <t>18N5WD04</t>
  </si>
  <si>
    <t>FS60AX8A</t>
  </si>
  <si>
    <t>R26IBPEJ</t>
  </si>
  <si>
    <t>TCBW39GW</t>
  </si>
  <si>
    <t>F9QHNS68</t>
  </si>
  <si>
    <t>7DA7E2K7</t>
  </si>
  <si>
    <t>O7LSETHG</t>
  </si>
  <si>
    <t>GTH7MXLG</t>
  </si>
  <si>
    <t>FCBSZ6FJ</t>
  </si>
  <si>
    <t>S931EBRN</t>
  </si>
  <si>
    <t>2QISWUQ9</t>
  </si>
  <si>
    <t>8CJ0DC9P</t>
  </si>
  <si>
    <t>S0WEFDP2</t>
  </si>
  <si>
    <t>MUSSD9WD</t>
  </si>
  <si>
    <t>9B20R6A5</t>
  </si>
  <si>
    <t>PXXIJWXD</t>
  </si>
  <si>
    <t>AQFXE1TA</t>
  </si>
  <si>
    <t>N4JDVO8F</t>
  </si>
  <si>
    <t>GXJF1O6U</t>
  </si>
  <si>
    <t>UZTMM5MG</t>
  </si>
  <si>
    <t>XMVJ5X59</t>
  </si>
  <si>
    <t>AJ3CFCFA</t>
  </si>
  <si>
    <t>SX73M3HS</t>
  </si>
  <si>
    <t>BJH89YWM</t>
  </si>
  <si>
    <t>EVXPG3V5</t>
  </si>
  <si>
    <t>YDUL6H8V</t>
  </si>
  <si>
    <t>FSNL204U</t>
  </si>
  <si>
    <t>RC4LEDIA</t>
  </si>
  <si>
    <t>DY5RYWTV</t>
  </si>
  <si>
    <t>3F9NDPA0</t>
  </si>
  <si>
    <t>UMKU4ZGE</t>
  </si>
  <si>
    <t>56SRDF1B</t>
  </si>
  <si>
    <t>ID7F5VGK</t>
  </si>
  <si>
    <t>6UQTAD4C</t>
  </si>
  <si>
    <t>HT17GEXI</t>
  </si>
  <si>
    <t>298J5EM0</t>
  </si>
  <si>
    <t>5Q2BP80H</t>
  </si>
  <si>
    <t>JVKP9OCT</t>
  </si>
  <si>
    <t>COJKCSVG</t>
  </si>
  <si>
    <t>533RTCAL</t>
  </si>
  <si>
    <t>NUBMO8S7</t>
  </si>
  <si>
    <t>Z4OOTJAJ</t>
  </si>
  <si>
    <t>DNL2IICB</t>
  </si>
  <si>
    <t>X7V78ZY0</t>
  </si>
  <si>
    <t>5GEBBVQQ</t>
  </si>
  <si>
    <t>988J5AUI</t>
  </si>
  <si>
    <t>DMN53GAI</t>
  </si>
  <si>
    <t>MBPJUJ7F</t>
  </si>
  <si>
    <t>B7VEJNPV</t>
  </si>
  <si>
    <t>CR13KZ71</t>
  </si>
  <si>
    <t>2KWJIZX6</t>
  </si>
  <si>
    <t>99EA6HXJ</t>
  </si>
  <si>
    <t>J31SUXQJ</t>
  </si>
  <si>
    <t>DYO98F6J</t>
  </si>
  <si>
    <t>C23N9DE9</t>
  </si>
  <si>
    <t>FW7QS11M</t>
  </si>
  <si>
    <t>ZRBHYBW9</t>
  </si>
  <si>
    <t>EEB0JYIQ</t>
  </si>
  <si>
    <t>JLK580ND</t>
  </si>
  <si>
    <t>GN9SQ77J</t>
  </si>
  <si>
    <t>68EYCEV4</t>
  </si>
  <si>
    <t>1S09GEOL</t>
  </si>
  <si>
    <t>W0TOD23Z</t>
  </si>
  <si>
    <t>2SI35CTV</t>
  </si>
  <si>
    <t>58CZCKFN</t>
  </si>
  <si>
    <t>3E6J4YRT</t>
  </si>
  <si>
    <t>L4QYOBFW</t>
  </si>
  <si>
    <t>DSC7UB3W</t>
  </si>
  <si>
    <t>ZHXBOIJ6</t>
  </si>
  <si>
    <t>FBVCN3BA</t>
  </si>
  <si>
    <t>P4D1NK6D</t>
  </si>
  <si>
    <t>5MAXF8FK</t>
  </si>
  <si>
    <t>52FDATJV</t>
  </si>
  <si>
    <t>KJGZN9D4</t>
  </si>
  <si>
    <t>MITXNS42</t>
  </si>
  <si>
    <t>Z7Q2USU1</t>
  </si>
  <si>
    <t>ORJRH2SQ</t>
  </si>
  <si>
    <t>8CBTC1PX</t>
  </si>
  <si>
    <t>UMF3KRCL</t>
  </si>
  <si>
    <t>VJSI29OF</t>
  </si>
  <si>
    <t>GFU8P2SC</t>
  </si>
  <si>
    <t>SBCNMFUN</t>
  </si>
  <si>
    <t>JCIKEHD8</t>
  </si>
  <si>
    <t>GVZMMURY</t>
  </si>
  <si>
    <t>6KEWAQMX</t>
  </si>
  <si>
    <t>0PUDG8KY</t>
  </si>
  <si>
    <t>XTCCGBYM</t>
  </si>
  <si>
    <t>QFRZLXF3</t>
  </si>
  <si>
    <t>8MUD1WS1</t>
  </si>
  <si>
    <t>0UB5IQXA</t>
  </si>
  <si>
    <t>EIS1B0GM</t>
  </si>
  <si>
    <t>ASVOOKMY</t>
  </si>
  <si>
    <t>HMWIP0F2</t>
  </si>
  <si>
    <t>WAPSW48Y</t>
  </si>
  <si>
    <t>J6TNURHV</t>
  </si>
  <si>
    <t>9PG07FPP</t>
  </si>
  <si>
    <t>U3HKMX4U</t>
  </si>
  <si>
    <t>A7YPY8KI</t>
  </si>
  <si>
    <t>27REMGYU</t>
  </si>
  <si>
    <t>IFTZ75Z9</t>
  </si>
  <si>
    <t>E8QYYAGE</t>
  </si>
  <si>
    <t>O0L6JUYE</t>
  </si>
  <si>
    <t>ZR436XWW</t>
  </si>
  <si>
    <t>XE0H6MOP</t>
  </si>
  <si>
    <t>44Q1W18Y</t>
  </si>
  <si>
    <t>LT111IZL</t>
  </si>
  <si>
    <t>QHY85D44</t>
  </si>
  <si>
    <t>R0YCRJVQ</t>
  </si>
  <si>
    <t>7ZN8YCH8</t>
  </si>
  <si>
    <t>3OA6FZUD</t>
  </si>
  <si>
    <t>B96E3BBD</t>
  </si>
  <si>
    <t>MQEFGUOG</t>
  </si>
  <si>
    <t>3C6E0D28</t>
  </si>
  <si>
    <t>58W7CZGD</t>
  </si>
  <si>
    <t>SUOT8GB6</t>
  </si>
  <si>
    <t>EEQV0YY4</t>
  </si>
  <si>
    <t>Q3TDGMAR</t>
  </si>
  <si>
    <t>HQ2QSZUP</t>
  </si>
  <si>
    <t>V01XCOAS</t>
  </si>
  <si>
    <t>O35V5CTW</t>
  </si>
  <si>
    <t>0OHEJOI5</t>
  </si>
  <si>
    <t>AIU1UWJZ</t>
  </si>
  <si>
    <t>C205FMDE</t>
  </si>
  <si>
    <t>KLIOLWPC</t>
  </si>
  <si>
    <t>QMFN71BT</t>
  </si>
  <si>
    <t>OF5AZQID</t>
  </si>
  <si>
    <t>7O1UQ19W</t>
  </si>
  <si>
    <t>LFJVV393</t>
  </si>
  <si>
    <t>QQPAK72N</t>
  </si>
  <si>
    <t>8H0UQYXW</t>
  </si>
  <si>
    <t>5CAP1055</t>
  </si>
  <si>
    <t>ZW2GDFKC</t>
  </si>
  <si>
    <t>96MOALT0</t>
  </si>
  <si>
    <t>DFSFEADV</t>
  </si>
  <si>
    <t>PXNDLIL2</t>
  </si>
  <si>
    <t>7FVBMH48</t>
  </si>
  <si>
    <t>714B6OB2</t>
  </si>
  <si>
    <t>W6OX0S1Q</t>
  </si>
  <si>
    <t>B5WZQP1F</t>
  </si>
  <si>
    <t>V0G393Q6</t>
  </si>
  <si>
    <t>9CPUX0D0</t>
  </si>
  <si>
    <t>CYBWWANG</t>
  </si>
  <si>
    <t>USS2SNQI</t>
  </si>
  <si>
    <t>4BUQW2T0</t>
  </si>
  <si>
    <t>HQKWQ004</t>
  </si>
  <si>
    <t>ZHOK77B4</t>
  </si>
  <si>
    <t>TP4SDOPW</t>
  </si>
  <si>
    <t>BUZMB3Q4</t>
  </si>
  <si>
    <t>92VGMPKP</t>
  </si>
  <si>
    <t>JTXYATXL</t>
  </si>
  <si>
    <t>SAMPTSH0</t>
  </si>
  <si>
    <t>NSX4NR40</t>
  </si>
  <si>
    <t>NPORW46K</t>
  </si>
  <si>
    <t>0GS0L5VR</t>
  </si>
  <si>
    <t>DCOMI70R</t>
  </si>
  <si>
    <t>LBO52V0N</t>
  </si>
  <si>
    <t>5OOZTQK7</t>
  </si>
  <si>
    <t>P2PVED7R</t>
  </si>
  <si>
    <t>LFMMI05H</t>
  </si>
  <si>
    <t>99NDUEKO</t>
  </si>
  <si>
    <t>FJE58EP1</t>
  </si>
  <si>
    <t>AILB4LIX</t>
  </si>
  <si>
    <t>2ICN8RJP</t>
  </si>
  <si>
    <t>8FGW6RSX</t>
  </si>
  <si>
    <t>CYV6MJL9</t>
  </si>
  <si>
    <t>YKMHSGNU</t>
  </si>
  <si>
    <t>Y8ZUSC9C</t>
  </si>
  <si>
    <t>VHT6G2BS</t>
  </si>
  <si>
    <t>KBPKLB2X</t>
  </si>
  <si>
    <t>N0XWYRBU</t>
  </si>
  <si>
    <t>HY9VGF58</t>
  </si>
  <si>
    <t>EZDMNAK8</t>
  </si>
  <si>
    <t>I6PXHXST</t>
  </si>
  <si>
    <t>AMP2GT6F</t>
  </si>
  <si>
    <t>EPC4NBJ5</t>
  </si>
  <si>
    <t>PQJZNRKK</t>
  </si>
  <si>
    <t>MVU1OZVS</t>
  </si>
  <si>
    <t>E617EXPD</t>
  </si>
  <si>
    <t>1BAF1ZYL</t>
  </si>
  <si>
    <t>JEWIBFH9</t>
  </si>
  <si>
    <t>UV45XZWJ</t>
  </si>
  <si>
    <t>B08R55ET</t>
  </si>
  <si>
    <t>3HTSMIGI</t>
  </si>
  <si>
    <t>B5GG52AB</t>
  </si>
  <si>
    <t>MTBQF6FE</t>
  </si>
  <si>
    <t>ICR59VIJ</t>
  </si>
  <si>
    <t>3S3O03ZV</t>
  </si>
  <si>
    <t>62TFLOG6</t>
  </si>
  <si>
    <t>94JT388Y</t>
  </si>
  <si>
    <t>AKC9GNVA</t>
  </si>
  <si>
    <t>0R1F3OIN</t>
  </si>
  <si>
    <t>WDUOD19F</t>
  </si>
  <si>
    <t>SFXFXRYV</t>
  </si>
  <si>
    <t>ANZJNT1Q</t>
  </si>
  <si>
    <t>MX3QZ682</t>
  </si>
  <si>
    <t>WMJDLTEF</t>
  </si>
  <si>
    <t>3XUKEIQF</t>
  </si>
  <si>
    <t>GBQ8OLNP</t>
  </si>
  <si>
    <t>Y69M70YC</t>
  </si>
  <si>
    <t>TQJJDWWH</t>
  </si>
  <si>
    <t>3UOIHNKR</t>
  </si>
  <si>
    <t>5WVY52IX</t>
  </si>
  <si>
    <t>3K3LQ0H5</t>
  </si>
  <si>
    <t>XGHMOHYQ</t>
  </si>
  <si>
    <t>5378T3K3</t>
  </si>
  <si>
    <t>3THRXZLP</t>
  </si>
  <si>
    <t>H45TYGRR</t>
  </si>
  <si>
    <t>E4A92U26</t>
  </si>
  <si>
    <t>JNYA5ZHI</t>
  </si>
  <si>
    <t>DCNA3CA1</t>
  </si>
  <si>
    <t>1MQ3015O</t>
  </si>
  <si>
    <t>PYQ3VX08</t>
  </si>
  <si>
    <t>484WREJQ</t>
  </si>
  <si>
    <t>6H1MBBVR</t>
  </si>
  <si>
    <t>2TI1UFAA</t>
  </si>
  <si>
    <t>W1XRTUT2</t>
  </si>
  <si>
    <t>6SMB6SDY</t>
  </si>
  <si>
    <t>BJWKG319</t>
  </si>
  <si>
    <t>IDYA1X6O</t>
  </si>
  <si>
    <t>041Q1IZL</t>
  </si>
  <si>
    <t>U83R2K8I</t>
  </si>
  <si>
    <t>SU1NDYXR</t>
  </si>
  <si>
    <t>PH1IKJ0W</t>
  </si>
  <si>
    <t>8BP0QGNP</t>
  </si>
  <si>
    <t>BIH4D0JL</t>
  </si>
  <si>
    <t>M49ZMLGL</t>
  </si>
  <si>
    <t>OQAXHZXD</t>
  </si>
  <si>
    <t>FRRJMFIJ</t>
  </si>
  <si>
    <t>QROXE17S</t>
  </si>
  <si>
    <t>H3ZR0CQW</t>
  </si>
  <si>
    <t>V7W8CA47</t>
  </si>
  <si>
    <t>9LY4MLGO</t>
  </si>
  <si>
    <t>X2GXIKND</t>
  </si>
  <si>
    <t>KR22DD8M</t>
  </si>
  <si>
    <t>SY61BAXZ</t>
  </si>
  <si>
    <t>KP1L9SXH</t>
  </si>
  <si>
    <t>84OTUTQX</t>
  </si>
  <si>
    <t>FKVC924F</t>
  </si>
  <si>
    <t>LXVCMY4C</t>
  </si>
  <si>
    <t>DVAOMCYK</t>
  </si>
  <si>
    <t>9LJAADWH</t>
  </si>
  <si>
    <t>8BGC94TT</t>
  </si>
  <si>
    <t>P8GXMSXL</t>
  </si>
  <si>
    <t>QJ1DIUN7</t>
  </si>
  <si>
    <t>HIOHPBO1</t>
  </si>
  <si>
    <t>ESU5NGML</t>
  </si>
  <si>
    <t>7NDOEFEB</t>
  </si>
  <si>
    <t>H5SSSZ11</t>
  </si>
  <si>
    <t>IZ8DDEIO</t>
  </si>
  <si>
    <t>L4R7LDY1</t>
  </si>
  <si>
    <t>5A4Q7X1W</t>
  </si>
  <si>
    <t>UGXAZ29V</t>
  </si>
  <si>
    <t>RMUIMYJU</t>
  </si>
  <si>
    <t>CYIMFEWC</t>
  </si>
  <si>
    <t>XNKIZY9J</t>
  </si>
  <si>
    <t>DHVOS14H</t>
  </si>
  <si>
    <t>58CABL04</t>
  </si>
  <si>
    <t>0WERZ67T</t>
  </si>
  <si>
    <t>ENGMZL6Y</t>
  </si>
  <si>
    <t>15PJZKNT</t>
  </si>
  <si>
    <t>ZA2MIHIM</t>
  </si>
  <si>
    <t>0GYOOM2R</t>
  </si>
  <si>
    <t>X9L0T199</t>
  </si>
  <si>
    <t>VYR4EWHR</t>
  </si>
  <si>
    <t>0SSUR0IY</t>
  </si>
  <si>
    <t>1IY7Y42E</t>
  </si>
  <si>
    <t>M0PGP5H2</t>
  </si>
  <si>
    <t>PJ21R88K</t>
  </si>
  <si>
    <t>E3L02XMN</t>
  </si>
  <si>
    <t>PODXJ4SP</t>
  </si>
  <si>
    <t>MAH5U65E</t>
  </si>
  <si>
    <t>S3HMUXS1</t>
  </si>
  <si>
    <t>5HKITTHD</t>
  </si>
  <si>
    <t>AZ8ACKLD</t>
  </si>
  <si>
    <t>NZJXKD9H</t>
  </si>
  <si>
    <t>ZN5CVY5V</t>
  </si>
  <si>
    <t>G62CPKZO</t>
  </si>
  <si>
    <t>ONN55X1O</t>
  </si>
  <si>
    <t>8N3GXBI5</t>
  </si>
  <si>
    <t>IUKIZFB7</t>
  </si>
  <si>
    <t>TLJAFLON</t>
  </si>
  <si>
    <t>9J2JZGFJ</t>
  </si>
  <si>
    <t>ON2ZRW1X</t>
  </si>
  <si>
    <t>TXUDSYGY</t>
  </si>
  <si>
    <t>H7GXKD3O</t>
  </si>
  <si>
    <t>H7P5O25G</t>
  </si>
  <si>
    <t>SKU6MLKY</t>
  </si>
  <si>
    <t>SYSPNKUR</t>
  </si>
  <si>
    <t>O8E9L7VK</t>
  </si>
  <si>
    <t>IX65TNEI</t>
  </si>
  <si>
    <t>2GVXOWDF</t>
  </si>
  <si>
    <t>R2DKRFDD</t>
  </si>
  <si>
    <t>F3FJ3DYK</t>
  </si>
  <si>
    <t>W3W3KPBH</t>
  </si>
  <si>
    <t>PVYIL0X4</t>
  </si>
  <si>
    <t>KY42W3FG</t>
  </si>
  <si>
    <t>05915PPX</t>
  </si>
  <si>
    <t>QPUPBL50</t>
  </si>
  <si>
    <t>7P069DNF</t>
  </si>
  <si>
    <t>TUKHDOGS</t>
  </si>
  <si>
    <t>87TZLMU7</t>
  </si>
  <si>
    <t>P858PP0L</t>
  </si>
  <si>
    <t>9D43V124</t>
  </si>
  <si>
    <t>O916VMU7</t>
  </si>
  <si>
    <t>0SPX7FIJ</t>
  </si>
  <si>
    <t>KEE51TPD</t>
  </si>
  <si>
    <t>1VFT3UCK</t>
  </si>
  <si>
    <t>8RR4WXXZ</t>
  </si>
  <si>
    <t>IYU5CGUM</t>
  </si>
  <si>
    <t>669805IQ</t>
  </si>
  <si>
    <t>A3JRUDX3</t>
  </si>
  <si>
    <t>NY197B1A</t>
  </si>
  <si>
    <t>R2V49PU5</t>
  </si>
  <si>
    <t>6AD8WNA2</t>
  </si>
  <si>
    <t>TKENIGRA</t>
  </si>
  <si>
    <t>R9ZOFUBX</t>
  </si>
  <si>
    <t>RFQFJLNJ</t>
  </si>
  <si>
    <t>8BZLOF0K</t>
  </si>
  <si>
    <t>0VFBWUG5</t>
  </si>
  <si>
    <t>23J295J4</t>
  </si>
  <si>
    <t>696VNI6G</t>
  </si>
  <si>
    <t>8P3O8A9H</t>
  </si>
  <si>
    <t>1I1K838F</t>
  </si>
  <si>
    <t>LHIM2BGF</t>
  </si>
  <si>
    <t>2O7MVJ1T</t>
  </si>
  <si>
    <t>HDW4BXVN</t>
  </si>
  <si>
    <t>5P4O1IU6</t>
  </si>
  <si>
    <t>V9ORUWY8</t>
  </si>
  <si>
    <t>NNLNVB7E</t>
  </si>
  <si>
    <t>W3CLJLES</t>
  </si>
  <si>
    <t>4ELXMIIO</t>
  </si>
  <si>
    <t>4CFMS9QT</t>
  </si>
  <si>
    <t>YVJ3V0ZI</t>
  </si>
  <si>
    <t>Q1CFR580</t>
  </si>
  <si>
    <t>4S6FW9VM</t>
  </si>
  <si>
    <t>PA3EXPCW</t>
  </si>
  <si>
    <t>MPVD0JVF</t>
  </si>
  <si>
    <t>KZQGC4TA</t>
  </si>
  <si>
    <t>FKOA9EF9</t>
  </si>
  <si>
    <t>Y7TVYRAX</t>
  </si>
  <si>
    <t>04YBYVPV</t>
  </si>
  <si>
    <t>2UZXS1I2</t>
  </si>
  <si>
    <t>TZPE6M07</t>
  </si>
  <si>
    <t>KU7COUGK</t>
  </si>
  <si>
    <t>G03J67Z1</t>
  </si>
  <si>
    <t>TM70L0W8</t>
  </si>
  <si>
    <t>23K5J6JP</t>
  </si>
  <si>
    <t>X7DYUDEB</t>
  </si>
  <si>
    <t>WK1319MB</t>
  </si>
  <si>
    <t>EMGB7S71</t>
  </si>
  <si>
    <t>EWAMDI1N</t>
  </si>
  <si>
    <t>S53EVWFC</t>
  </si>
  <si>
    <t>5D8MX6L9</t>
  </si>
  <si>
    <t>Q9BUCL60</t>
  </si>
  <si>
    <t>AEZIAPTN</t>
  </si>
  <si>
    <t>IAW2UHNH</t>
  </si>
  <si>
    <t>1397M445</t>
  </si>
  <si>
    <t>5IMH88MT</t>
  </si>
  <si>
    <t>I86DM1B9</t>
  </si>
  <si>
    <t>YB4YJTK4</t>
  </si>
  <si>
    <t>HTZD5YGO</t>
  </si>
  <si>
    <t>FBEP7939</t>
  </si>
  <si>
    <t>NH44FYAA</t>
  </si>
  <si>
    <t>Z6AO7S3R</t>
  </si>
  <si>
    <t>8V3XDZ0D</t>
  </si>
  <si>
    <t>18T73EHS</t>
  </si>
  <si>
    <t>RKTTVMMP</t>
  </si>
  <si>
    <t>UDXG59P0</t>
  </si>
  <si>
    <t>VMOGUQA7</t>
  </si>
  <si>
    <t>0L3VYSKY</t>
  </si>
  <si>
    <t>PG5S1KYF</t>
  </si>
  <si>
    <t>LVF6FP4A</t>
  </si>
  <si>
    <t>RGZHQ2MJ</t>
  </si>
  <si>
    <t>P6NQ2LZK</t>
  </si>
  <si>
    <t>0XYUJ7HF</t>
  </si>
  <si>
    <t>QKW7MDJK</t>
  </si>
  <si>
    <t>3THBBYXS</t>
  </si>
  <si>
    <t>XHDAW1SQ</t>
  </si>
  <si>
    <t>GIO029D3</t>
  </si>
  <si>
    <t>UIOJX7O0</t>
  </si>
  <si>
    <t>CN8X0DLA</t>
  </si>
  <si>
    <t>HF1GSBT4</t>
  </si>
  <si>
    <t>ZVXINY4O</t>
  </si>
  <si>
    <t>M9N3HWGC</t>
  </si>
  <si>
    <t>H56FMPGG</t>
  </si>
  <si>
    <t>Z8Z77GN3</t>
  </si>
  <si>
    <t>IH4O3JXV</t>
  </si>
  <si>
    <t>B6L071P2</t>
  </si>
  <si>
    <t>3ISHFT20</t>
  </si>
  <si>
    <t>OBFCOV33</t>
  </si>
  <si>
    <t>78OETKRD</t>
  </si>
  <si>
    <t>6IJNBKST</t>
  </si>
  <si>
    <t>RM4HCA1W</t>
  </si>
  <si>
    <t>Y1FWLR93</t>
  </si>
  <si>
    <t>ORUHS3Q2</t>
  </si>
  <si>
    <t>9RLSCMM9</t>
  </si>
  <si>
    <t>3QS2B6IN</t>
  </si>
  <si>
    <t>XCB9CPID</t>
  </si>
  <si>
    <t>7EJJ9KVZ</t>
  </si>
  <si>
    <t>M4MOGAS4</t>
  </si>
  <si>
    <t>LKJZEISS</t>
  </si>
  <si>
    <t>ZNU9YDS9</t>
  </si>
  <si>
    <t>V3VJRFBV</t>
  </si>
  <si>
    <t>PDI7F0LR</t>
  </si>
  <si>
    <t>Y0M8X7BV</t>
  </si>
  <si>
    <t>KJ93MS4W</t>
  </si>
  <si>
    <t>TWEVVI99</t>
  </si>
  <si>
    <t>5R1XNYTM</t>
  </si>
  <si>
    <t>PRQ96EWX</t>
  </si>
  <si>
    <t>RUN3Z87A</t>
  </si>
  <si>
    <t>9RGQ8HED</t>
  </si>
  <si>
    <t>RSSYISWE</t>
  </si>
  <si>
    <t>67ORNLJ3</t>
  </si>
  <si>
    <t>M28Z11DC</t>
  </si>
  <si>
    <t>DIVKSHY7</t>
  </si>
  <si>
    <t>RLTHGLLJ</t>
  </si>
  <si>
    <t>EC8A1L94</t>
  </si>
  <si>
    <t>0H9C9J03</t>
  </si>
  <si>
    <t>OO4Z7LB9</t>
  </si>
  <si>
    <t>PWOX6RY8</t>
  </si>
  <si>
    <t>0VG9PGMI</t>
  </si>
  <si>
    <t>LKFYC5X3</t>
  </si>
  <si>
    <t>984H5OG0</t>
  </si>
  <si>
    <t>AB39AL3A</t>
  </si>
  <si>
    <t>1SKGHPHL</t>
  </si>
  <si>
    <t>VGSH1TSW</t>
  </si>
  <si>
    <t>YTMPHIQY</t>
  </si>
  <si>
    <t>WZ3FJA3V</t>
  </si>
  <si>
    <t>TLLW2ZRM</t>
  </si>
  <si>
    <t>6HE07D76</t>
  </si>
  <si>
    <t>64CTQ6C5</t>
  </si>
  <si>
    <t>5J4Z0RYC</t>
  </si>
  <si>
    <t>ERWWQ79N</t>
  </si>
  <si>
    <t>2F41W100</t>
  </si>
  <si>
    <t>08O63ECM</t>
  </si>
  <si>
    <t>AMGF31TA</t>
  </si>
  <si>
    <t>DUJ52ZYK</t>
  </si>
  <si>
    <t>N2C3ASJ9</t>
  </si>
  <si>
    <t>059K86LU</t>
  </si>
  <si>
    <t>62WFO2I3</t>
  </si>
  <si>
    <t>55O18ALO</t>
  </si>
  <si>
    <t>ZTUJ5KQ8</t>
  </si>
  <si>
    <t>ZQHJNTDK</t>
  </si>
  <si>
    <t>K0IV66AV</t>
  </si>
  <si>
    <t>8PLXH354</t>
  </si>
  <si>
    <t>KJ4NAGS5</t>
  </si>
  <si>
    <t>70A4A2GV</t>
  </si>
  <si>
    <t>6TND1V4T</t>
  </si>
  <si>
    <t>43FW6W9O</t>
  </si>
  <si>
    <t>QB4FISNE</t>
  </si>
  <si>
    <t>41S0S9KP</t>
  </si>
  <si>
    <t>RU5X1LZM</t>
  </si>
  <si>
    <t>JESVHYTG</t>
  </si>
  <si>
    <t>P3HO0L6P</t>
  </si>
  <si>
    <t>6GDZDVTV</t>
  </si>
  <si>
    <t>OO9U4C0Y</t>
  </si>
  <si>
    <t>Y5A5G2L5</t>
  </si>
  <si>
    <t>WZN26QZQ</t>
  </si>
  <si>
    <t>PG4UQI8B</t>
  </si>
  <si>
    <t>M40Z4KWL</t>
  </si>
  <si>
    <t>BB46B5C7</t>
  </si>
  <si>
    <t>7K1KXMBT</t>
  </si>
  <si>
    <t>TCJA7XF2</t>
  </si>
  <si>
    <t>TPJNVDPH</t>
  </si>
  <si>
    <t>FMMAQM87</t>
  </si>
  <si>
    <t>46UITTY6</t>
  </si>
  <si>
    <t>KK5YBPU6</t>
  </si>
  <si>
    <t>A7FCLQ42</t>
  </si>
  <si>
    <t>G2C5RKTN</t>
  </si>
  <si>
    <t>UNSJB0L7</t>
  </si>
  <si>
    <t>TGSLH2ZD</t>
  </si>
  <si>
    <t>OLXEYM3P</t>
  </si>
  <si>
    <t>UJT04PL7</t>
  </si>
  <si>
    <t>DCIFTBM0</t>
  </si>
  <si>
    <t>BTZ06Z6O</t>
  </si>
  <si>
    <t>S9CGS0IX</t>
  </si>
  <si>
    <t>ZTYHMEQY</t>
  </si>
  <si>
    <t>IOTAHMQX</t>
  </si>
  <si>
    <t>3ORQ2R0R</t>
  </si>
  <si>
    <t>01DZ14Y0</t>
  </si>
  <si>
    <t>1T91NEIV</t>
  </si>
  <si>
    <t>41B62CUB</t>
  </si>
  <si>
    <t>G0QOVMMS</t>
  </si>
  <si>
    <t>FG79OR5X</t>
  </si>
  <si>
    <t>QY4ZMI2F</t>
  </si>
  <si>
    <t>VY0QPLGN</t>
  </si>
  <si>
    <t>XP1PQSPC</t>
  </si>
  <si>
    <t>K3KT8S1F</t>
  </si>
  <si>
    <t>5CIT07UC</t>
  </si>
  <si>
    <t>VIZ9ZLVT</t>
  </si>
  <si>
    <t>9ZY0QQ8Q</t>
  </si>
  <si>
    <t>0WGCUB3L</t>
  </si>
  <si>
    <t>QCN2DZQQ</t>
  </si>
  <si>
    <t>ZAY2J4I5</t>
  </si>
  <si>
    <t>J25NMK6Q</t>
  </si>
  <si>
    <t>DZHIAZ5H</t>
  </si>
  <si>
    <t>233HYDSP</t>
  </si>
  <si>
    <t>7868JVH9</t>
  </si>
  <si>
    <t>EXXFSC3O</t>
  </si>
  <si>
    <t>U68B4UQU</t>
  </si>
  <si>
    <t>73EBDWP4</t>
  </si>
  <si>
    <t>FQQ3XQNG</t>
  </si>
  <si>
    <t>C4KZVTYR</t>
  </si>
  <si>
    <t>HWXJWHGI</t>
  </si>
  <si>
    <t>W36MU0PW</t>
  </si>
  <si>
    <t>OWEMO7RD</t>
  </si>
  <si>
    <t>9XU06EA8</t>
  </si>
  <si>
    <t>DC2NI04U</t>
  </si>
  <si>
    <t>RYNZ2WOK</t>
  </si>
  <si>
    <t>BO2XRLBS</t>
  </si>
  <si>
    <t>V9YY2XIE</t>
  </si>
  <si>
    <t>J3K9EXW0</t>
  </si>
  <si>
    <t>N9KFQCOH</t>
  </si>
  <si>
    <t>GSPDR7BH</t>
  </si>
  <si>
    <t>MB0XTICR</t>
  </si>
  <si>
    <t>04SQ7RNY</t>
  </si>
  <si>
    <t>PTZ9QLEF</t>
  </si>
  <si>
    <t>WIHGFD8B</t>
  </si>
  <si>
    <t>O3Q5B86F</t>
  </si>
  <si>
    <t>PE3P7M7S</t>
  </si>
  <si>
    <t>401BY1PW</t>
  </si>
  <si>
    <t>9RQ8FZYQ</t>
  </si>
  <si>
    <t>R65LGLJ0</t>
  </si>
  <si>
    <t>G7NU2YCG</t>
  </si>
  <si>
    <t>R9RWFEEJ</t>
  </si>
  <si>
    <t>WV2OG7C3</t>
  </si>
  <si>
    <t>LDIBOTNO</t>
  </si>
  <si>
    <t>FC4ZD68R</t>
  </si>
  <si>
    <t>YH6ST9KT</t>
  </si>
  <si>
    <t>9S8E95EI</t>
  </si>
  <si>
    <t>RLHNEVYY</t>
  </si>
  <si>
    <t>OFP1MLFY</t>
  </si>
  <si>
    <t>CQELCLO0</t>
  </si>
  <si>
    <t>L351AATH</t>
  </si>
  <si>
    <t>VBKF5FPB</t>
  </si>
  <si>
    <t>68YAXBZN</t>
  </si>
  <si>
    <t>EFB0NFP3</t>
  </si>
  <si>
    <t>CB0NZYB2</t>
  </si>
  <si>
    <t>QKUULSVC</t>
  </si>
  <si>
    <t>8838GIT9</t>
  </si>
  <si>
    <t>5DOARVYO</t>
  </si>
  <si>
    <t>XXD7OQOH</t>
  </si>
  <si>
    <t>0N2VYY6Z</t>
  </si>
  <si>
    <t>LWCKCV0M</t>
  </si>
  <si>
    <t>L40FW06K</t>
  </si>
  <si>
    <t>XXXM7BMA</t>
  </si>
  <si>
    <t>F7S1OPQS</t>
  </si>
  <si>
    <t>U5JFEXOI</t>
  </si>
  <si>
    <t>HR3DH6DX</t>
  </si>
  <si>
    <t>LMU41E2W</t>
  </si>
  <si>
    <t>9EICLJHY</t>
  </si>
  <si>
    <t>01FNZW2T</t>
  </si>
  <si>
    <t>3CS2IXT0</t>
  </si>
  <si>
    <t>O9MHRAK6</t>
  </si>
  <si>
    <t>1Y58TSUU</t>
  </si>
  <si>
    <t>KPW4J1CR</t>
  </si>
  <si>
    <t>KAPPUUYY</t>
  </si>
  <si>
    <t>WNTAT1OT</t>
  </si>
  <si>
    <t>WRLAVDPH</t>
  </si>
  <si>
    <t>1W5FOS69</t>
  </si>
  <si>
    <t>GFBJXXI1</t>
  </si>
  <si>
    <t>2HYR0Q4Y</t>
  </si>
  <si>
    <t>XVM3UK16</t>
  </si>
  <si>
    <t>CDAMI76Z</t>
  </si>
  <si>
    <t>6M77EGH7</t>
  </si>
  <si>
    <t>9CLDDA0W</t>
  </si>
  <si>
    <t>8CQ2I2P2</t>
  </si>
  <si>
    <t>GEFQNRF3</t>
  </si>
  <si>
    <t>EDM7CEZ6</t>
  </si>
  <si>
    <t>XBPJ6M4K</t>
  </si>
  <si>
    <t>XRZNF1LQ</t>
  </si>
  <si>
    <t>PCQUKUM5</t>
  </si>
  <si>
    <t>6CT660FF</t>
  </si>
  <si>
    <t>MZ987882</t>
  </si>
  <si>
    <t>02EC1993</t>
  </si>
  <si>
    <t>NUS67BOQ</t>
  </si>
  <si>
    <t>UQCPNZO1</t>
  </si>
  <si>
    <t>0NP0XPLQ</t>
  </si>
  <si>
    <t>S2WRH3QA</t>
  </si>
  <si>
    <t>RTX8ZJXT</t>
  </si>
  <si>
    <t>QJV1UWL5</t>
  </si>
  <si>
    <t>GNAX12Z6</t>
  </si>
  <si>
    <t>62NZ0THZ</t>
  </si>
  <si>
    <t>6C6Z3HRA</t>
  </si>
  <si>
    <t>PSKWV2JJ</t>
  </si>
  <si>
    <t>05HLE3JL</t>
  </si>
  <si>
    <t>CAF97SA2</t>
  </si>
  <si>
    <t>AAFPTXEB</t>
  </si>
  <si>
    <t>102XKYAC</t>
  </si>
  <si>
    <t>D74OAJB4</t>
  </si>
  <si>
    <t>A5SCVK7E</t>
  </si>
  <si>
    <t>CQDL6WZX</t>
  </si>
  <si>
    <t>VAV3N62C</t>
  </si>
  <si>
    <t>OK7R7I2A</t>
  </si>
  <si>
    <t>ASZNII2J</t>
  </si>
  <si>
    <t>IOMVIZR8</t>
  </si>
  <si>
    <t>BTT2TM8O</t>
  </si>
  <si>
    <t>KAGK2GQJ</t>
  </si>
  <si>
    <t>FYNL84HO</t>
  </si>
  <si>
    <t>ZBB9CDO4</t>
  </si>
  <si>
    <t>IV5UVG0R</t>
  </si>
  <si>
    <t>TDHFX8SC</t>
  </si>
  <si>
    <t>7OXU784Y</t>
  </si>
  <si>
    <t>MA6F51AR</t>
  </si>
  <si>
    <t>WDT43Q6O</t>
  </si>
  <si>
    <t>XKYHE3OH</t>
  </si>
  <si>
    <t>R65NL57V</t>
  </si>
  <si>
    <t>AKBRVLRZ</t>
  </si>
  <si>
    <t>8FZ7CWPP</t>
  </si>
  <si>
    <t>EQPGDVWK</t>
  </si>
  <si>
    <t>I819UEG6</t>
  </si>
  <si>
    <t>TXZTEEUJ</t>
  </si>
  <si>
    <t>6OD1J7MW</t>
  </si>
  <si>
    <t>XO8TRDKK</t>
  </si>
  <si>
    <t>74YNCNQM</t>
  </si>
  <si>
    <t>I5QVV9C5</t>
  </si>
  <si>
    <t>SS0ZF7SG</t>
  </si>
  <si>
    <t>2GRNCODO</t>
  </si>
  <si>
    <t>2UNAJCGN</t>
  </si>
  <si>
    <t>ZP5Q4YUJ</t>
  </si>
  <si>
    <t>7XL4JYSB</t>
  </si>
  <si>
    <t>HEZ8H6MK</t>
  </si>
  <si>
    <t>50AWO49B</t>
  </si>
  <si>
    <t>CID4Y877</t>
  </si>
  <si>
    <t>T20CPZ52</t>
  </si>
  <si>
    <t>HVF0VLJ3</t>
  </si>
  <si>
    <t>A86ZEF94</t>
  </si>
  <si>
    <t>8OMML4E8</t>
  </si>
  <si>
    <t>283Y9ULR</t>
  </si>
  <si>
    <t>J0G6ZLYZ</t>
  </si>
  <si>
    <t>C0LNV4PU</t>
  </si>
  <si>
    <t>YB6UP71G</t>
  </si>
  <si>
    <t>A30VAQHM</t>
  </si>
  <si>
    <t>LOQ46F0T</t>
  </si>
  <si>
    <t>ZH2TBHVZ</t>
  </si>
  <si>
    <t>UKJO54QY</t>
  </si>
  <si>
    <t>9868N4GB</t>
  </si>
  <si>
    <t>JKAYQ4HQ</t>
  </si>
  <si>
    <t>L5UKY73S</t>
  </si>
  <si>
    <t>7DDPLMQ5</t>
  </si>
  <si>
    <t>DZP41ANW</t>
  </si>
  <si>
    <t>GRYHHER0</t>
  </si>
  <si>
    <t>4KVZVHNN</t>
  </si>
  <si>
    <t>ULWQ61OZ</t>
  </si>
  <si>
    <t>FKU9TS06</t>
  </si>
  <si>
    <t>H8XH5MFQ</t>
  </si>
  <si>
    <t>OPFBXGFV</t>
  </si>
  <si>
    <t>UCV49FYZ</t>
  </si>
  <si>
    <t>F58R70DY</t>
  </si>
  <si>
    <t>1H2PVLZ3</t>
  </si>
  <si>
    <t>YPM5PZMD</t>
  </si>
  <si>
    <t>DV6WD759</t>
  </si>
  <si>
    <t>OGHK250E</t>
  </si>
  <si>
    <t>SBC67V5T</t>
  </si>
  <si>
    <t>IDGLZJRX</t>
  </si>
  <si>
    <t>VYG4BHEE</t>
  </si>
  <si>
    <t>YFTW9Z69</t>
  </si>
  <si>
    <t>92IDH7MB</t>
  </si>
  <si>
    <t>NR1JSUPQ</t>
  </si>
  <si>
    <t>ZNOARPNW</t>
  </si>
  <si>
    <t>FNKZKHTJ</t>
  </si>
  <si>
    <t>KXR63BV7</t>
  </si>
  <si>
    <t>UAVOPRPV</t>
  </si>
  <si>
    <t>VMUTS9GK</t>
  </si>
  <si>
    <t>SZPU1DSR</t>
  </si>
  <si>
    <t>9EGLQG3N</t>
  </si>
  <si>
    <t>BL23633Z</t>
  </si>
  <si>
    <t>87G25M68</t>
  </si>
  <si>
    <t>8F3RA844</t>
  </si>
  <si>
    <t>VJ1FT11H</t>
  </si>
  <si>
    <t>TKI8MEZZ</t>
  </si>
  <si>
    <t>QSHP9AHU</t>
  </si>
  <si>
    <t>MIDW7Q49</t>
  </si>
  <si>
    <t>PW7QNSFG</t>
  </si>
  <si>
    <t>WGYE40NI</t>
  </si>
  <si>
    <t>HLX6W646</t>
  </si>
  <si>
    <t>6VMQQKLJ</t>
  </si>
  <si>
    <t>VKIR68JX</t>
  </si>
  <si>
    <t>FYS6IZO4</t>
  </si>
  <si>
    <t>7OSD4T24</t>
  </si>
  <si>
    <t>W533W8G6</t>
  </si>
  <si>
    <t>RW3CJO8D</t>
  </si>
  <si>
    <t>5E274CQS</t>
  </si>
  <si>
    <t>H29A7E6X</t>
  </si>
  <si>
    <t>IDN254QN</t>
  </si>
  <si>
    <t>W3U1N1RV</t>
  </si>
  <si>
    <t>5LPKNEEI</t>
  </si>
  <si>
    <t>073UCD9F</t>
  </si>
  <si>
    <t>7GDSUY9K</t>
  </si>
  <si>
    <t>H5J7C2FE</t>
  </si>
  <si>
    <t>DCZOTU5X</t>
  </si>
  <si>
    <t>KUJ5M6J3</t>
  </si>
  <si>
    <t>YGUOEIEG</t>
  </si>
  <si>
    <t>1UW6ILCH</t>
  </si>
  <si>
    <t>CRL6IB5Z</t>
  </si>
  <si>
    <t>STVHD67J</t>
  </si>
  <si>
    <t>I3TDKU30</t>
  </si>
  <si>
    <t>YUVNXSSD</t>
  </si>
  <si>
    <t>AZJXZFMR</t>
  </si>
  <si>
    <t>2WPEOPIF</t>
  </si>
  <si>
    <t>XMCRTC2K</t>
  </si>
  <si>
    <t>ZDVZB8PX</t>
  </si>
  <si>
    <t>5JS6JI3P</t>
  </si>
  <si>
    <t>X6NSKI7H</t>
  </si>
  <si>
    <t>FH30JK3J</t>
  </si>
  <si>
    <t>ZPXE49AP</t>
  </si>
  <si>
    <t>8DPUST4Y</t>
  </si>
  <si>
    <t>L1QNLM08</t>
  </si>
  <si>
    <t>S4YQYJPM</t>
  </si>
  <si>
    <t>6BQMENQR</t>
  </si>
  <si>
    <t>XAS0EL71</t>
  </si>
  <si>
    <t>GQNM1QP8</t>
  </si>
  <si>
    <t>9CK2HTJP</t>
  </si>
  <si>
    <t>J96E49Z1</t>
  </si>
  <si>
    <t>X96KGPI8</t>
  </si>
  <si>
    <t>JJDL1F8R</t>
  </si>
  <si>
    <t>U1XSUD1P</t>
  </si>
  <si>
    <t>0J24X1Y0</t>
  </si>
  <si>
    <t>OM8LELJW</t>
  </si>
  <si>
    <t>SEYFLN8Y</t>
  </si>
  <si>
    <t>EID3MR9L</t>
  </si>
  <si>
    <t>ID2VJE8V</t>
  </si>
  <si>
    <t>T3W0Z8KP</t>
  </si>
  <si>
    <t>2WZU46RL</t>
  </si>
  <si>
    <t>576N6HHJ</t>
  </si>
  <si>
    <t>WEES59KH</t>
  </si>
  <si>
    <t>WOS93VI5</t>
  </si>
  <si>
    <t>95YT659K</t>
  </si>
  <si>
    <t>RKI7OEP9</t>
  </si>
  <si>
    <t>D9CS7EIY</t>
  </si>
  <si>
    <t>IOPIJ6C6</t>
  </si>
  <si>
    <t>J1VGTXQS</t>
  </si>
  <si>
    <t>T87FD71P</t>
  </si>
  <si>
    <t>P4PX93RN</t>
  </si>
  <si>
    <t>RLJI4F93</t>
  </si>
  <si>
    <t>AE306TJU</t>
  </si>
  <si>
    <t>D3BO9JDM</t>
  </si>
  <si>
    <t>DPDUK8RG</t>
  </si>
  <si>
    <t>AR35V2L2</t>
  </si>
  <si>
    <t>FAKATVRQ</t>
  </si>
  <si>
    <t>9SU2A73Y</t>
  </si>
  <si>
    <t>98R4AZA8</t>
  </si>
  <si>
    <t>9FE75D1D</t>
  </si>
  <si>
    <t>S5NVSXEX</t>
  </si>
  <si>
    <t>C6F5DTFR</t>
  </si>
  <si>
    <t>R4X2MOO1</t>
  </si>
  <si>
    <t>QEZ2X87C</t>
  </si>
  <si>
    <t>8FULX0EA</t>
  </si>
  <si>
    <t>WA5NRVIG</t>
  </si>
  <si>
    <t>XO7D3NYR</t>
  </si>
  <si>
    <t>ZN8LHN9B</t>
  </si>
  <si>
    <t>S8FODURJ</t>
  </si>
  <si>
    <t>BFH34LVO</t>
  </si>
  <si>
    <t>QHVGK8DM</t>
  </si>
  <si>
    <t>BALJ5E9J</t>
  </si>
  <si>
    <t>3Y6REURA</t>
  </si>
  <si>
    <t>3UI5JBOA</t>
  </si>
  <si>
    <t>8AKZH8QS</t>
  </si>
  <si>
    <t>FAS1KT97</t>
  </si>
  <si>
    <t>RAPX57I3</t>
  </si>
  <si>
    <t>UZ4JMG8Z</t>
  </si>
  <si>
    <t>PV411N8I</t>
  </si>
  <si>
    <t>C58775JM</t>
  </si>
  <si>
    <t>A2PIOJWL</t>
  </si>
  <si>
    <t>SSEOGPPI</t>
  </si>
  <si>
    <t>5MFY1D4C</t>
  </si>
  <si>
    <t>PQLMEIG0</t>
  </si>
  <si>
    <t>6CV2KEKP</t>
  </si>
  <si>
    <t>FQD0IJBC</t>
  </si>
  <si>
    <t>EJGRLQP8</t>
  </si>
  <si>
    <t>8DDR4MUL</t>
  </si>
  <si>
    <t>E28C318S</t>
  </si>
  <si>
    <t>6BUW3ZVC</t>
  </si>
  <si>
    <t>ZW5XV2QY</t>
  </si>
  <si>
    <t>MOSX49BG</t>
  </si>
  <si>
    <t>BDEP8ZEH</t>
  </si>
  <si>
    <t>WSKZBAYI</t>
  </si>
  <si>
    <t>19H5KFIC</t>
  </si>
  <si>
    <t>H0RRUQZ6</t>
  </si>
  <si>
    <t>7PCCI1U2</t>
  </si>
  <si>
    <t>8XXD2LMP</t>
  </si>
  <si>
    <t>USNQY75J</t>
  </si>
  <si>
    <t>EI7DU48C</t>
  </si>
  <si>
    <t>1A1BI5VB</t>
  </si>
  <si>
    <t>UYJVA76O</t>
  </si>
  <si>
    <t>DR2H05BG</t>
  </si>
  <si>
    <t>M765WQ4W</t>
  </si>
  <si>
    <t>2PXZ68OA</t>
  </si>
  <si>
    <t>TDVM9PDL</t>
  </si>
  <si>
    <t>LBYGH8WS</t>
  </si>
  <si>
    <t>NJC4XMEN</t>
  </si>
  <si>
    <t>OBCBK0XR</t>
  </si>
  <si>
    <t>IX8AYR6F</t>
  </si>
  <si>
    <t>4LVXK5H1</t>
  </si>
  <si>
    <t>O5CWW9P3</t>
  </si>
  <si>
    <t>IMLFM79C</t>
  </si>
  <si>
    <t>DPXZ0ONG</t>
  </si>
  <si>
    <t>2LOQKW1C</t>
  </si>
  <si>
    <t>MA1LQG9S</t>
  </si>
  <si>
    <t>YR4EFQ4C</t>
  </si>
  <si>
    <t>KB7DTUXO</t>
  </si>
  <si>
    <t>JMQRT3TC</t>
  </si>
  <si>
    <t>XETHS437</t>
  </si>
  <si>
    <t>6EYTZB6F</t>
  </si>
  <si>
    <t>DXY9EZ55</t>
  </si>
  <si>
    <t>ESZPH44N</t>
  </si>
  <si>
    <t>ITDTMROU</t>
  </si>
  <si>
    <t>IFO74RWI</t>
  </si>
  <si>
    <t>4O6T16XI</t>
  </si>
  <si>
    <t>SUPA1RHK</t>
  </si>
  <si>
    <t>MDHD11QD</t>
  </si>
  <si>
    <t>PERK5YXJ</t>
  </si>
  <si>
    <t>MUUNQNG2</t>
  </si>
  <si>
    <t>J1SCD7QL</t>
  </si>
  <si>
    <t>9LILLW96</t>
  </si>
  <si>
    <t>R0DKB8FJ</t>
  </si>
  <si>
    <t>S5R9O6TL</t>
  </si>
  <si>
    <t>N78A330G</t>
  </si>
  <si>
    <t>ZGW9SCQ0</t>
  </si>
  <si>
    <t>ZHI12PI4</t>
  </si>
  <si>
    <t>34XWXEQE</t>
  </si>
  <si>
    <t>38ZR3URJ</t>
  </si>
  <si>
    <t>6DJ817MW</t>
  </si>
  <si>
    <t>9HCLI5PO</t>
  </si>
  <si>
    <t>PRY70ISY</t>
  </si>
  <si>
    <t>8NG46N94</t>
  </si>
  <si>
    <t>CS2ZS0B4</t>
  </si>
  <si>
    <t>R7LGVRHC</t>
  </si>
  <si>
    <t>3KLVZN6M</t>
  </si>
  <si>
    <t>WGSLK719</t>
  </si>
  <si>
    <t>0MMDQ1OR</t>
  </si>
  <si>
    <t>SMQV0BRI</t>
  </si>
  <si>
    <t>XT8HCGAD</t>
  </si>
  <si>
    <t>WIQQUZRQ</t>
  </si>
  <si>
    <t>X56STCJP</t>
  </si>
  <si>
    <t>K214R7RK</t>
  </si>
  <si>
    <t>NR9UD54C</t>
  </si>
  <si>
    <t>GTXI4PAR</t>
  </si>
  <si>
    <t>T94JAB4C</t>
  </si>
  <si>
    <t>8YOOE8I5</t>
  </si>
  <si>
    <t>8G2OTKLL</t>
  </si>
  <si>
    <t>LOHJU3OB</t>
  </si>
  <si>
    <t>LW0Z6TMR</t>
  </si>
  <si>
    <t>R3NAMX4P</t>
  </si>
  <si>
    <t>VYJ20GOM</t>
  </si>
  <si>
    <t>GIWI7CWJ</t>
  </si>
  <si>
    <t>VTO3SNNX</t>
  </si>
  <si>
    <t>OVPNOM6O</t>
  </si>
  <si>
    <t>0558PJL2</t>
  </si>
  <si>
    <t>JB60NPU9</t>
  </si>
  <si>
    <t>6KM4E0V1</t>
  </si>
  <si>
    <t>QWIPE5FB</t>
  </si>
  <si>
    <t>BZPU6P5P</t>
  </si>
  <si>
    <t>ZCFAVNF3</t>
  </si>
  <si>
    <t>77IBMLTB</t>
  </si>
  <si>
    <t>RDMKSDT0</t>
  </si>
  <si>
    <t>QPCY8RU0</t>
  </si>
  <si>
    <t>Y93GK95W</t>
  </si>
  <si>
    <t>ZPB5KNCD</t>
  </si>
  <si>
    <t>ZDAJ4PFJ</t>
  </si>
  <si>
    <t>7VHJG9J1</t>
  </si>
  <si>
    <t>S2XTTF3B</t>
  </si>
  <si>
    <t>8XY5IA68</t>
  </si>
  <si>
    <t>EHPG1PNC</t>
  </si>
  <si>
    <t>RKOQZJZR</t>
  </si>
  <si>
    <t>3CJMQNT0</t>
  </si>
  <si>
    <t>1MTLDVU8</t>
  </si>
  <si>
    <t>4Z7LYTKN</t>
  </si>
  <si>
    <t>MX0QEMEB</t>
  </si>
  <si>
    <t>Y25T06D2</t>
  </si>
  <si>
    <t>JY5LPMSJ</t>
  </si>
  <si>
    <t>8V5OCDHN</t>
  </si>
  <si>
    <t>YND6FAFG</t>
  </si>
  <si>
    <t>D4PEXI47</t>
  </si>
  <si>
    <t>WRSA8PVU</t>
  </si>
  <si>
    <t>965CJ4YG</t>
  </si>
  <si>
    <t>ML5QMJPM</t>
  </si>
  <si>
    <t>EWEW7ZMQ</t>
  </si>
  <si>
    <t>JY8W2PKW</t>
  </si>
  <si>
    <t>JFBWABB1</t>
  </si>
  <si>
    <t>A0Z6FYRO</t>
  </si>
  <si>
    <t>51AC0Q99</t>
  </si>
  <si>
    <t>897MKBP9</t>
  </si>
  <si>
    <t>Y5IRSKVA</t>
  </si>
  <si>
    <t>QS440NN9</t>
  </si>
  <si>
    <t>JOKH5C6I</t>
  </si>
  <si>
    <t>1MZ8GDLF</t>
  </si>
  <si>
    <t>64SDWSQH</t>
  </si>
  <si>
    <t>XS7CNY5H</t>
  </si>
  <si>
    <t>U0SS8E43</t>
  </si>
  <si>
    <t>2MH79C2B</t>
  </si>
  <si>
    <t>3YZFYEMI</t>
  </si>
  <si>
    <t>I35REHYN</t>
  </si>
  <si>
    <t>Y3AAS62P</t>
  </si>
  <si>
    <t>BPPV8ZSB</t>
  </si>
  <si>
    <t>3NC5XSDF</t>
  </si>
  <si>
    <t>DRJG2FVR</t>
  </si>
  <si>
    <t>SWXO4J19</t>
  </si>
  <si>
    <t>07DPEL0B</t>
  </si>
  <si>
    <t>5X3TSUA9</t>
  </si>
  <si>
    <t>7GDRCAJR</t>
  </si>
  <si>
    <t>EJ8YBRD3</t>
  </si>
  <si>
    <t>G7HADWB0</t>
  </si>
  <si>
    <t>9DY57A6F</t>
  </si>
  <si>
    <t>M3IFAMV2</t>
  </si>
  <si>
    <t>65AT4VFM</t>
  </si>
  <si>
    <t>H6SE0L31</t>
  </si>
  <si>
    <t>ZQC7YA4X</t>
  </si>
  <si>
    <t>J9V49YC3</t>
  </si>
  <si>
    <t>H3ZS0FBT</t>
  </si>
  <si>
    <t>GIIHTQGY</t>
  </si>
  <si>
    <t>0LTBCZHI</t>
  </si>
  <si>
    <t>8U0BUWUQ</t>
  </si>
  <si>
    <t>ROD5WJDM</t>
  </si>
  <si>
    <t>86GSJWQW</t>
  </si>
  <si>
    <t>EQ0PLA0O</t>
  </si>
  <si>
    <t>B7BT5DB8</t>
  </si>
  <si>
    <t>NJTWATVH</t>
  </si>
  <si>
    <t>ZLIQCT7V</t>
  </si>
  <si>
    <t>0U0GUDIX</t>
  </si>
  <si>
    <t>MN4ZHCUZ</t>
  </si>
  <si>
    <t>06H63NKF</t>
  </si>
  <si>
    <t>GBRQN296</t>
  </si>
  <si>
    <t>RBHXB5V5</t>
  </si>
  <si>
    <t>59O0CDJE</t>
  </si>
  <si>
    <t>RU9Y6GR1</t>
  </si>
  <si>
    <t>GIZAD3ZN</t>
  </si>
  <si>
    <t>6CXJOT2A</t>
  </si>
  <si>
    <t>Y9NTV3K5</t>
  </si>
  <si>
    <t>GPVQIS5U</t>
  </si>
  <si>
    <t>LI9RCAQ6</t>
  </si>
  <si>
    <t>DT8SWPLT</t>
  </si>
  <si>
    <t>URRBXP0V</t>
  </si>
  <si>
    <t>CNAQ6R7T</t>
  </si>
  <si>
    <t>VRWH3YJV</t>
  </si>
  <si>
    <t>FBYWCLLS</t>
  </si>
  <si>
    <t>ZJAIST7C</t>
  </si>
  <si>
    <t>8EQRW9H5</t>
  </si>
  <si>
    <t>F0KWRLK1</t>
  </si>
  <si>
    <t>JBECEURV</t>
  </si>
  <si>
    <t>HHP6R0IX</t>
  </si>
  <si>
    <t>XMRZQ8PR</t>
  </si>
  <si>
    <t>ER0U0TOC</t>
  </si>
  <si>
    <t>77JIGDNZ</t>
  </si>
  <si>
    <t>DK6L8Y0Y</t>
  </si>
  <si>
    <t>KA6SVT1C</t>
  </si>
  <si>
    <t>8ARRIREI</t>
  </si>
  <si>
    <t>W3LRLMKP</t>
  </si>
  <si>
    <t>HQKUH8XA</t>
  </si>
  <si>
    <t>6R6T68GL</t>
  </si>
  <si>
    <t>PGT70Q4T</t>
  </si>
  <si>
    <t>24K085JJ</t>
  </si>
  <si>
    <t>EMORZ8R8</t>
  </si>
  <si>
    <t>V6RULHFZ</t>
  </si>
  <si>
    <t>NBBIFIKB</t>
  </si>
  <si>
    <t>GRYWAPXY</t>
  </si>
  <si>
    <t>ZIEI8JM3</t>
  </si>
  <si>
    <t>QDYFLOZW</t>
  </si>
  <si>
    <t>55YURJ2E</t>
  </si>
  <si>
    <t>R6Q5JOLX</t>
  </si>
  <si>
    <t>1PORK6E3</t>
  </si>
  <si>
    <t>ENDKZ399</t>
  </si>
  <si>
    <t>VSNI41WQ</t>
  </si>
  <si>
    <t>87KZX1UX</t>
  </si>
  <si>
    <t>PLRBC69J</t>
  </si>
  <si>
    <t>RZB6Q4FX</t>
  </si>
  <si>
    <t>ASK5U1TD</t>
  </si>
  <si>
    <t>T49Q4GWU</t>
  </si>
  <si>
    <t>JJ17IHID</t>
  </si>
  <si>
    <t>311WKUHC</t>
  </si>
  <si>
    <t>JG1CD65M</t>
  </si>
  <si>
    <t>YIK15TLW</t>
  </si>
  <si>
    <t>RYJPSM6D</t>
  </si>
  <si>
    <t>ZQK0JTVN</t>
  </si>
  <si>
    <t>FB7OTAMV</t>
  </si>
  <si>
    <t>JZD1QDWA</t>
  </si>
  <si>
    <t>LOSUVU4T</t>
  </si>
  <si>
    <t>85LVQ6PB</t>
  </si>
  <si>
    <t>02ILGBRB</t>
  </si>
  <si>
    <t>ZFIT4XWO</t>
  </si>
  <si>
    <t>XH69FGJJ</t>
  </si>
  <si>
    <t>JU2PPGP6</t>
  </si>
  <si>
    <t>S8Y9AAWC</t>
  </si>
  <si>
    <t>I2DLJ6C3</t>
  </si>
  <si>
    <t>DY8DMZZ9</t>
  </si>
  <si>
    <t>VEZ8OX88</t>
  </si>
  <si>
    <t>M3QL68T6</t>
  </si>
  <si>
    <t>Q3K6K5V9</t>
  </si>
  <si>
    <t>PEGFPDVU</t>
  </si>
  <si>
    <t>NFT2Z7MM</t>
  </si>
  <si>
    <t>YC2GBK89</t>
  </si>
  <si>
    <t>U008ILBM</t>
  </si>
  <si>
    <t>VA0I9SDD</t>
  </si>
  <si>
    <t>KQ83VL8T</t>
  </si>
  <si>
    <t>41HHBQRT</t>
  </si>
  <si>
    <t>T6BHNN1O</t>
  </si>
  <si>
    <t>S8DOH11H</t>
  </si>
  <si>
    <t>F8F6MA24</t>
  </si>
  <si>
    <t>ZXXWIGFR</t>
  </si>
  <si>
    <t>L7CFCOR6</t>
  </si>
  <si>
    <t>AAUTJ747</t>
  </si>
  <si>
    <t>X7VUR49L</t>
  </si>
  <si>
    <t>U7L0IZLB</t>
  </si>
  <si>
    <t>PAQ6EKHB</t>
  </si>
  <si>
    <t>THNEGVH2</t>
  </si>
  <si>
    <t>D1ANNMSO</t>
  </si>
  <si>
    <t>LMVQ6B9P</t>
  </si>
  <si>
    <t>OQBVGILR</t>
  </si>
  <si>
    <t>8LA72RM8</t>
  </si>
  <si>
    <t>7IZQJIPA</t>
  </si>
  <si>
    <t>7AH7F190</t>
  </si>
  <si>
    <t>ME0LMBYL</t>
  </si>
  <si>
    <t>KODTODAA</t>
  </si>
  <si>
    <t>RENW2N0H</t>
  </si>
  <si>
    <t>9F407X6U</t>
  </si>
  <si>
    <t>S0MZHYQC</t>
  </si>
  <si>
    <t>HP9TUR60</t>
  </si>
  <si>
    <t>P4PKECH7</t>
  </si>
  <si>
    <t>USL5PZ4O</t>
  </si>
  <si>
    <t>3DM5SSI5</t>
  </si>
  <si>
    <t>D40ALWGC</t>
  </si>
  <si>
    <t>524QUXI2</t>
  </si>
  <si>
    <t>8W35TVOQ</t>
  </si>
  <si>
    <t>UU7N7LZK</t>
  </si>
  <si>
    <t>3D6LLPA1</t>
  </si>
  <si>
    <t>58QZ1YGK</t>
  </si>
  <si>
    <t>OU42AWAE</t>
  </si>
  <si>
    <t>ZBDT3T2H</t>
  </si>
  <si>
    <t>OJOJPNL6</t>
  </si>
  <si>
    <t>MENKE9IV</t>
  </si>
  <si>
    <t>PXSDIDXO</t>
  </si>
  <si>
    <t>5PIJNVMB</t>
  </si>
  <si>
    <t>WSO3NMK5</t>
  </si>
  <si>
    <t>ZLFKHXXI</t>
  </si>
  <si>
    <t>WIDRX5N6</t>
  </si>
  <si>
    <t>HJLKGIH4</t>
  </si>
  <si>
    <t>DF6A63B7</t>
  </si>
  <si>
    <t>T2EM55FZ</t>
  </si>
  <si>
    <t>KDQL1O1A</t>
  </si>
  <si>
    <t>01XZ9CRY</t>
  </si>
  <si>
    <t>HJY0TQ7X</t>
  </si>
  <si>
    <t>75HKH8PS</t>
  </si>
  <si>
    <t>NK2CHYT1</t>
  </si>
  <si>
    <t>A7OVC1WK</t>
  </si>
  <si>
    <t>0WGAPLOI</t>
  </si>
  <si>
    <t>GXPA5D3A</t>
  </si>
  <si>
    <t>8598PVIX</t>
  </si>
  <si>
    <t>VKM2BCMV</t>
  </si>
  <si>
    <t>9N7LHW38</t>
  </si>
  <si>
    <t>BKMYW792</t>
  </si>
  <si>
    <t>3IBBBGM4</t>
  </si>
  <si>
    <t>T32P6LSX</t>
  </si>
  <si>
    <t>B944EMXZ</t>
  </si>
  <si>
    <t>DOY7VMYB</t>
  </si>
  <si>
    <t>QXWLE549</t>
  </si>
  <si>
    <t>V1SX6HOD</t>
  </si>
  <si>
    <t>R0R0V2O5</t>
  </si>
  <si>
    <t>D3O1PCMO</t>
  </si>
  <si>
    <t>G53492IF</t>
  </si>
  <si>
    <t>WVKBXWA9</t>
  </si>
  <si>
    <t>KUH39HQ7</t>
  </si>
  <si>
    <t>RW6QS352</t>
  </si>
  <si>
    <t>1374WYJG</t>
  </si>
  <si>
    <t>1T8R8X79</t>
  </si>
  <si>
    <t>PSMWYTMB</t>
  </si>
  <si>
    <t>0ZXS3AIR</t>
  </si>
  <si>
    <t>SBTVPORC</t>
  </si>
  <si>
    <t>XZKZYO55</t>
  </si>
  <si>
    <t>AMCOSQZC</t>
  </si>
  <si>
    <t>6C2CJX31</t>
  </si>
  <si>
    <t>NRK892VX</t>
  </si>
  <si>
    <t>5F1RM2YM</t>
  </si>
  <si>
    <t>VQQR3OUI</t>
  </si>
  <si>
    <t>UWYFOEMO</t>
  </si>
  <si>
    <t>ZXNHUYCM</t>
  </si>
  <si>
    <t>KHG4UMKP</t>
  </si>
  <si>
    <t>5R7N3RKQ</t>
  </si>
  <si>
    <t>197EQMY8</t>
  </si>
  <si>
    <t>TEM0I59X</t>
  </si>
  <si>
    <t>1WPZ1MCO</t>
  </si>
  <si>
    <t>1AQKM7VU</t>
  </si>
  <si>
    <t>VTVYSUZG</t>
  </si>
  <si>
    <t>61IKUAZI</t>
  </si>
  <si>
    <t>6ZSAKAHX</t>
  </si>
  <si>
    <t>D9MZMDOL</t>
  </si>
  <si>
    <t>2FM8HJDM</t>
  </si>
  <si>
    <t>7TIWLFZD</t>
  </si>
  <si>
    <t>HXRF96S3</t>
  </si>
  <si>
    <t>WTEAOER0</t>
  </si>
  <si>
    <t>T8LSQO2S</t>
  </si>
  <si>
    <t>4R4QF0ZU</t>
  </si>
  <si>
    <t>ABMOVF1A</t>
  </si>
  <si>
    <t>Q2GK9IT2</t>
  </si>
  <si>
    <t>J0WKJLR6</t>
  </si>
  <si>
    <t>B1D3HP8V</t>
  </si>
  <si>
    <t>QHP95ULI</t>
  </si>
  <si>
    <t>OAMR9KPA</t>
  </si>
  <si>
    <t>IDKBZCAF</t>
  </si>
  <si>
    <t>0GRGY09E</t>
  </si>
  <si>
    <t>MP9PICCD</t>
  </si>
  <si>
    <t>F34QYKQJ</t>
  </si>
  <si>
    <t>DHJ8KOUV</t>
  </si>
  <si>
    <t>JYNYK957</t>
  </si>
  <si>
    <t>NOLWR5EX</t>
  </si>
  <si>
    <t>BUHR2X8U</t>
  </si>
  <si>
    <t>4OPFJFRO</t>
  </si>
  <si>
    <t>MLV2QDU6</t>
  </si>
  <si>
    <t>V7T9ZP6C</t>
  </si>
  <si>
    <t>WYS1XI44</t>
  </si>
  <si>
    <t>C3HN12Z8</t>
  </si>
  <si>
    <t>YCQXHVMZ</t>
  </si>
  <si>
    <t>4PLSG7A3</t>
  </si>
  <si>
    <t>ZD772DU8</t>
  </si>
  <si>
    <t>2KVQ5Z4M</t>
  </si>
  <si>
    <t>U6LLSWEN</t>
  </si>
  <si>
    <t>RVQTWBKE</t>
  </si>
  <si>
    <t>BWPBMVQH</t>
  </si>
  <si>
    <t>LFI3BGEE</t>
  </si>
  <si>
    <t>YPSXMDRH</t>
  </si>
  <si>
    <t>Q46QSEGT</t>
  </si>
  <si>
    <t>DT0ZJ9Z2</t>
  </si>
  <si>
    <t>55ZNV61S</t>
  </si>
  <si>
    <t>6PQS93V2</t>
  </si>
  <si>
    <t>1LHU0876</t>
  </si>
  <si>
    <t>V929BUUS</t>
  </si>
  <si>
    <t>LDYYOH6W</t>
  </si>
  <si>
    <t>4MFY8UXP</t>
  </si>
  <si>
    <t>EBJMZ5VE</t>
  </si>
  <si>
    <t>CMXOTVL7</t>
  </si>
  <si>
    <t>9XF2B7RS</t>
  </si>
  <si>
    <t>WHV85GOQ</t>
  </si>
  <si>
    <t>MXJAH0R5</t>
  </si>
  <si>
    <t>OXW7DBDT</t>
  </si>
  <si>
    <t>W5EGDYPK</t>
  </si>
  <si>
    <t>C13104YM</t>
  </si>
  <si>
    <t>1GA3AFTX</t>
  </si>
  <si>
    <t>389D515R</t>
  </si>
  <si>
    <t>2751GWVC</t>
  </si>
  <si>
    <t>0UFUDIYT</t>
  </si>
  <si>
    <t>Y3QBGJLM</t>
  </si>
  <si>
    <t>O7U4I96P</t>
  </si>
  <si>
    <t>Q0R3ZBNT</t>
  </si>
  <si>
    <t>FGUWP1NF</t>
  </si>
  <si>
    <t>DH8R6PK5</t>
  </si>
  <si>
    <t>ZKFWTRRT</t>
  </si>
  <si>
    <t>941SDVVZ</t>
  </si>
  <si>
    <t>ODINSHYF</t>
  </si>
  <si>
    <t>0TICPBMF</t>
  </si>
  <si>
    <t>WANX7LM0</t>
  </si>
  <si>
    <t>9F2MDA5R</t>
  </si>
  <si>
    <t>JUKJ3RAB</t>
  </si>
  <si>
    <t>YD3D41E0</t>
  </si>
  <si>
    <t>K2NPVZL8</t>
  </si>
  <si>
    <t>7FLPKZN7</t>
  </si>
  <si>
    <t>RX8711KI</t>
  </si>
  <si>
    <t>F3BJAMUL</t>
  </si>
  <si>
    <t>HZS2YVRN</t>
  </si>
  <si>
    <t>W3B077GY</t>
  </si>
  <si>
    <t>MGR0TSPK</t>
  </si>
  <si>
    <t>TEF07JM6</t>
  </si>
  <si>
    <t>N8SVXI48</t>
  </si>
  <si>
    <t>VG1WQW88</t>
  </si>
  <si>
    <t>MEKVHSCB</t>
  </si>
  <si>
    <t>PBJ62FC3</t>
  </si>
  <si>
    <t>3Q15OHQB</t>
  </si>
  <si>
    <t>O04P1WN6</t>
  </si>
  <si>
    <t>600FP406</t>
  </si>
  <si>
    <t>2EFTTOAV</t>
  </si>
  <si>
    <t>DDXFIBEY</t>
  </si>
  <si>
    <t>5BRWXIU3</t>
  </si>
  <si>
    <t>WN9ZY701</t>
  </si>
  <si>
    <t>DA8D04ED</t>
  </si>
  <si>
    <t>WLQC2XK4</t>
  </si>
  <si>
    <t>A4CVM3PM</t>
  </si>
  <si>
    <t>CNLE5EJ2</t>
  </si>
  <si>
    <t>D3HUUVPL</t>
  </si>
  <si>
    <t>2UNDAQZ2</t>
  </si>
  <si>
    <t>R2E45IQ8</t>
  </si>
  <si>
    <t>UX0H8B3W</t>
  </si>
  <si>
    <t>VM0A3057</t>
  </si>
  <si>
    <t>DX9CCI9C</t>
  </si>
  <si>
    <t>8SE1W979</t>
  </si>
  <si>
    <t>L6AOARQ9</t>
  </si>
  <si>
    <t>I83GQQHA</t>
  </si>
  <si>
    <t>10984DDU</t>
  </si>
  <si>
    <t>JQVW0KJV</t>
  </si>
  <si>
    <t>UWZHNMR4</t>
  </si>
  <si>
    <t>TRET6F45</t>
  </si>
  <si>
    <t>8DDC9RLE</t>
  </si>
  <si>
    <t>TFGYLK6C</t>
  </si>
  <si>
    <t>4YXXI2OI</t>
  </si>
  <si>
    <t>3C7A75LH</t>
  </si>
  <si>
    <t>02LUGFJS</t>
  </si>
  <si>
    <t>KPF0GREK</t>
  </si>
  <si>
    <t>HEG2JK9Y</t>
  </si>
  <si>
    <t>1ZCAL93A</t>
  </si>
  <si>
    <t>5NW6HK74</t>
  </si>
  <si>
    <t>EJVD09HQ</t>
  </si>
  <si>
    <t>7WFASDCZ</t>
  </si>
  <si>
    <t>7XNX75LI</t>
  </si>
  <si>
    <t>RAUWH0GP</t>
  </si>
  <si>
    <t>I86I0TJG</t>
  </si>
  <si>
    <t>TFW3KAYZ</t>
  </si>
  <si>
    <t>9NH8ACMQ</t>
  </si>
  <si>
    <t>86KARIC1</t>
  </si>
  <si>
    <t>N2SLAOZR</t>
  </si>
  <si>
    <t>02TUKBP3</t>
  </si>
  <si>
    <t>KU0YOR3J</t>
  </si>
  <si>
    <t>BRGJCWO1</t>
  </si>
  <si>
    <t>IEIZU3TY</t>
  </si>
  <si>
    <t>P8QXRXMR</t>
  </si>
  <si>
    <t>35KZ6QTP</t>
  </si>
  <si>
    <t>V5ZP09PO</t>
  </si>
  <si>
    <t>VKB9RFJT</t>
  </si>
  <si>
    <t>Y9HHGGOQ</t>
  </si>
  <si>
    <t>H3AEZ2BZ</t>
  </si>
  <si>
    <t>LUXAXNBV</t>
  </si>
  <si>
    <t>0XBMBVFP</t>
  </si>
  <si>
    <t>8KIMVD15</t>
  </si>
  <si>
    <t>Q06QD8ZW</t>
  </si>
  <si>
    <t>0SD3OBQI</t>
  </si>
  <si>
    <t>YKZFQT7K</t>
  </si>
  <si>
    <t>I25J5M7W</t>
  </si>
  <si>
    <t>B2Z4BB5U</t>
  </si>
  <si>
    <t>87ZXBDQS</t>
  </si>
  <si>
    <t>3LYVAV6P</t>
  </si>
  <si>
    <t>G7QIQDSA</t>
  </si>
  <si>
    <t>7I2O2ZCR</t>
  </si>
  <si>
    <t>SUX7JFN7</t>
  </si>
  <si>
    <t>5DL7R4C3</t>
  </si>
  <si>
    <t>61ON3Y6O</t>
  </si>
  <si>
    <t>HOEKIDDI</t>
  </si>
  <si>
    <t>10YLM9VF</t>
  </si>
  <si>
    <t>LN0DF2XI</t>
  </si>
  <si>
    <t>ZNE0DAIF</t>
  </si>
  <si>
    <t>DTCHPCBB</t>
  </si>
  <si>
    <t>YID2GAED</t>
  </si>
  <si>
    <t>QFKL9UK2</t>
  </si>
  <si>
    <t>MC3OSDV0</t>
  </si>
  <si>
    <t>C7DOYN5Y</t>
  </si>
  <si>
    <t>JXUSPNPV</t>
  </si>
  <si>
    <t>K79T6VNV</t>
  </si>
  <si>
    <t>DX8R6PA4</t>
  </si>
  <si>
    <t>FZDD9758</t>
  </si>
  <si>
    <t>0SIFT5DE</t>
  </si>
  <si>
    <t>MZSCFJZS</t>
  </si>
  <si>
    <t>D6X5T9D4</t>
  </si>
  <si>
    <t>69Z30MBF</t>
  </si>
  <si>
    <t>SH0BSL0Z</t>
  </si>
  <si>
    <t>Q5E0NILP</t>
  </si>
  <si>
    <t>RFTDQJ0U</t>
  </si>
  <si>
    <t>76NU9866</t>
  </si>
  <si>
    <t>13O8NTOT</t>
  </si>
  <si>
    <t>AS3IYIRO</t>
  </si>
  <si>
    <t>L1WPBDZG</t>
  </si>
  <si>
    <t>QK98E62R</t>
  </si>
  <si>
    <t>F9THW1PW</t>
  </si>
  <si>
    <t>LQJISQSD</t>
  </si>
  <si>
    <t>84SZ58S9</t>
  </si>
  <si>
    <t>Q5I9JWH7</t>
  </si>
  <si>
    <t>6BSKCQCX</t>
  </si>
  <si>
    <t>UKQD4DPD</t>
  </si>
  <si>
    <t>SI874ZK5</t>
  </si>
  <si>
    <t>6XP6FVMN</t>
  </si>
  <si>
    <t>NDMEB0VG</t>
  </si>
  <si>
    <t>IGFQGZDK</t>
  </si>
  <si>
    <t>Y2DLFFN6</t>
  </si>
  <si>
    <t>I6UCM2J9</t>
  </si>
  <si>
    <t>PT0I4XSM</t>
  </si>
  <si>
    <t>X718EF6Y</t>
  </si>
  <si>
    <t>FSYTM6YE</t>
  </si>
  <si>
    <t>VUAFV8SS</t>
  </si>
  <si>
    <t>SXPV3WCV</t>
  </si>
  <si>
    <t>9PH1EWCH</t>
  </si>
  <si>
    <t>THPCTGNI</t>
  </si>
  <si>
    <t>XR4PPDOB</t>
  </si>
  <si>
    <t>EK06CNRW</t>
  </si>
  <si>
    <t>Q25T8PKX</t>
  </si>
  <si>
    <t>V86S5LWV</t>
  </si>
  <si>
    <t>K8Y7CK9T</t>
  </si>
  <si>
    <t>1LY8CAXD</t>
  </si>
  <si>
    <t>ADS3CQ4B</t>
  </si>
  <si>
    <t>9UBU6UW4</t>
  </si>
  <si>
    <t>ZP9HW0LH</t>
  </si>
  <si>
    <t>WV41OJHX</t>
  </si>
  <si>
    <t>FTUJY4FP</t>
  </si>
  <si>
    <t>ORBIW519</t>
  </si>
  <si>
    <t>369V78M2</t>
  </si>
  <si>
    <t>792JYPG1</t>
  </si>
  <si>
    <t>Y6Q7Z0SO</t>
  </si>
  <si>
    <t>9IM813OI</t>
  </si>
  <si>
    <t>GXY3QZ2V</t>
  </si>
  <si>
    <t>SMP2K39G</t>
  </si>
  <si>
    <t>IVX52FRZ</t>
  </si>
  <si>
    <t>2CN1G52G</t>
  </si>
  <si>
    <t>OR0PEAIV</t>
  </si>
  <si>
    <t>EGOU8GB1</t>
  </si>
  <si>
    <t>IIKN6Q8E</t>
  </si>
  <si>
    <t>VTX8GPN8</t>
  </si>
  <si>
    <t>DVGY4X7E</t>
  </si>
  <si>
    <t>W9LAIASV</t>
  </si>
  <si>
    <t>9JTFD4FZ</t>
  </si>
  <si>
    <t>1JFYPP8R</t>
  </si>
  <si>
    <t>C51GWGUE</t>
  </si>
  <si>
    <t>A62JDGQK</t>
  </si>
  <si>
    <t>K25Z2KKH</t>
  </si>
  <si>
    <t>U3F5X6BB</t>
  </si>
  <si>
    <t>VJD27D8U</t>
  </si>
  <si>
    <t>9TMPRT6R</t>
  </si>
  <si>
    <t>CE81S7UN</t>
  </si>
  <si>
    <t>LEPH90QI</t>
  </si>
  <si>
    <t>X1QNN2DG</t>
  </si>
  <si>
    <t>J8G6HTCM</t>
  </si>
  <si>
    <t>94P229FH</t>
  </si>
  <si>
    <t>Q6F9JWTY</t>
  </si>
  <si>
    <t>75JW1GRR</t>
  </si>
  <si>
    <t>P7X2J5DO</t>
  </si>
  <si>
    <t>LKBDKJLM</t>
  </si>
  <si>
    <t>9OT0018Y</t>
  </si>
  <si>
    <t>I6RH33SU</t>
  </si>
  <si>
    <t>STCU1IXE</t>
  </si>
  <si>
    <t>E3CR358L</t>
  </si>
  <si>
    <t>BTOD096J</t>
  </si>
  <si>
    <t>1B2WYHTY</t>
  </si>
  <si>
    <t>NS6JLCZ2</t>
  </si>
  <si>
    <t>LB5622YN</t>
  </si>
  <si>
    <t>HIX9V4W1</t>
  </si>
  <si>
    <t>LZ3B174J</t>
  </si>
  <si>
    <t>XQ6FMG3L</t>
  </si>
  <si>
    <t>W40IER4O</t>
  </si>
  <si>
    <t>88PIK8A6</t>
  </si>
  <si>
    <t>6K31TYOR</t>
  </si>
  <si>
    <t>H29XGJ5H</t>
  </si>
  <si>
    <t>FSBZ3KOY</t>
  </si>
  <si>
    <t>T4SSD24J</t>
  </si>
  <si>
    <t>ZDB6D35R</t>
  </si>
  <si>
    <t>8RVTZBQO</t>
  </si>
  <si>
    <t>CMM4A6NJ</t>
  </si>
  <si>
    <t>7PMUB7T4</t>
  </si>
  <si>
    <t>KTHAX2XV</t>
  </si>
  <si>
    <t>IHOTG9ZQ</t>
  </si>
  <si>
    <t>O2BF1KAT</t>
  </si>
  <si>
    <t>12HOWQMI</t>
  </si>
  <si>
    <t>CXY4CXX1</t>
  </si>
  <si>
    <t>IIOVCSHC</t>
  </si>
  <si>
    <t>NX28C8EI</t>
  </si>
  <si>
    <t>WV2YBM8V</t>
  </si>
  <si>
    <t>3E09X4S2</t>
  </si>
  <si>
    <t>6BATTRKM</t>
  </si>
  <si>
    <t>GCWTH2MD</t>
  </si>
  <si>
    <t>C563WHG1</t>
  </si>
  <si>
    <t>D9WBSJRC</t>
  </si>
  <si>
    <t>NMLTE4CS</t>
  </si>
  <si>
    <t>X8P0Q1EU</t>
  </si>
  <si>
    <t>PBGB323I</t>
  </si>
  <si>
    <t>V5THS9V8</t>
  </si>
  <si>
    <t>579RHB6S</t>
  </si>
  <si>
    <t>4SOUOUKH</t>
  </si>
  <si>
    <t>9HWUTUXQ</t>
  </si>
  <si>
    <t>T58F1T8V</t>
  </si>
  <si>
    <t>U3UT9B1U</t>
  </si>
  <si>
    <t>HY7D36UC</t>
  </si>
  <si>
    <t>9YVTJF6C</t>
  </si>
  <si>
    <t>JGZVNKMT</t>
  </si>
  <si>
    <t>5B3BKUMD</t>
  </si>
  <si>
    <t>MGHWZSN2</t>
  </si>
  <si>
    <t>EM1BA4EK</t>
  </si>
  <si>
    <t>GWOOPZE8</t>
  </si>
  <si>
    <t>84N2YHUB</t>
  </si>
  <si>
    <t>IFVL4WL5</t>
  </si>
  <si>
    <t>8EPT4HEV</t>
  </si>
  <si>
    <t>HZNNKQ0T</t>
  </si>
  <si>
    <t>Z6ETLZQU</t>
  </si>
  <si>
    <t>GXIVJQPG</t>
  </si>
  <si>
    <t>7MSQSYWR</t>
  </si>
  <si>
    <t>5VJIXV02</t>
  </si>
  <si>
    <t>G23RCHB6</t>
  </si>
  <si>
    <t>RMFG5C6C</t>
  </si>
  <si>
    <t>U2JOATN3</t>
  </si>
  <si>
    <t>JGZ3F67I</t>
  </si>
  <si>
    <t>FHCSKQ4K</t>
  </si>
  <si>
    <t>TU58PHME</t>
  </si>
  <si>
    <t>9ZVX7NVU</t>
  </si>
  <si>
    <t>I4OJHXIN</t>
  </si>
  <si>
    <t>NE300YJ0</t>
  </si>
  <si>
    <t>TYLSS719</t>
  </si>
  <si>
    <t>M3SQPUB1</t>
  </si>
  <si>
    <t>MG1YUTUE</t>
  </si>
  <si>
    <t>PEIZDYXE</t>
  </si>
  <si>
    <t>HGG0EZ00</t>
  </si>
  <si>
    <t>XRRMX8K6</t>
  </si>
  <si>
    <t>BJLJV8XE</t>
  </si>
  <si>
    <t>AQH7ORZZ</t>
  </si>
  <si>
    <t>GLG1IOHT</t>
  </si>
  <si>
    <t>89MUGU6K</t>
  </si>
  <si>
    <t>F5OETS8V</t>
  </si>
  <si>
    <t>CU7KT53A</t>
  </si>
  <si>
    <t>QNB3SCN9</t>
  </si>
  <si>
    <t>0BYU67KG</t>
  </si>
  <si>
    <t>SLXPTSGS</t>
  </si>
  <si>
    <t>FZGGKS2D</t>
  </si>
  <si>
    <t>6HDTZCCM</t>
  </si>
  <si>
    <t>XUEHL04Z</t>
  </si>
  <si>
    <t>CTZ5I5R5</t>
  </si>
  <si>
    <t>988QUSNK</t>
  </si>
  <si>
    <t>2P0VIX4N</t>
  </si>
  <si>
    <t>TAPH7KQO</t>
  </si>
  <si>
    <t>TWGFQS8L</t>
  </si>
  <si>
    <t>MRPSU52W</t>
  </si>
  <si>
    <t>UKXRWZ3P</t>
  </si>
  <si>
    <t>C5XXGXUE</t>
  </si>
  <si>
    <t>2IYQ5ALK</t>
  </si>
  <si>
    <t>K4GL9NDX</t>
  </si>
  <si>
    <t>OFKWBRP7</t>
  </si>
  <si>
    <t>1AGL4X1J</t>
  </si>
  <si>
    <t>TSU40NIZ</t>
  </si>
  <si>
    <t>VSN0PA06</t>
  </si>
  <si>
    <t>FQODPHUL</t>
  </si>
  <si>
    <t>KRUY5G5I</t>
  </si>
  <si>
    <t>SCYV3JPO</t>
  </si>
  <si>
    <t>T91ZAQRH</t>
  </si>
  <si>
    <t>R293SULP</t>
  </si>
  <si>
    <t>UDKH3AM0</t>
  </si>
  <si>
    <t>I4T9W7NQ</t>
  </si>
  <si>
    <t>H4ZSZQ9V</t>
  </si>
  <si>
    <t>2GQAAHG6</t>
  </si>
  <si>
    <t>7OGPA4I3</t>
  </si>
  <si>
    <t>54XJLU62</t>
  </si>
  <si>
    <t>XSSK506P</t>
  </si>
  <si>
    <t>AJKE7ACY</t>
  </si>
  <si>
    <t>JPPLGVUS</t>
  </si>
  <si>
    <t>O7B3XCKF</t>
  </si>
  <si>
    <t>5A7S6Z6P</t>
  </si>
  <si>
    <t>OOB372R5</t>
  </si>
  <si>
    <t>L67B6CU2</t>
  </si>
  <si>
    <t>6V0QV9CU</t>
  </si>
  <si>
    <t>0MXZ36G7</t>
  </si>
  <si>
    <t>LMCHDMJX</t>
  </si>
  <si>
    <t>4HBU57OV</t>
  </si>
  <si>
    <t>AOIM2Y7M</t>
  </si>
  <si>
    <t>5KC100IN</t>
  </si>
  <si>
    <t>OOFWSKFF</t>
  </si>
  <si>
    <t>LV7HHGM4</t>
  </si>
  <si>
    <t>HBZEI375</t>
  </si>
  <si>
    <t>GRQZZNQB</t>
  </si>
  <si>
    <t>1D8XLZQ8</t>
  </si>
  <si>
    <t>CAX04DY1</t>
  </si>
  <si>
    <t>ZVEH26GP</t>
  </si>
  <si>
    <t>G7QR0SCP</t>
  </si>
  <si>
    <t>MYD4PBM9</t>
  </si>
  <si>
    <t>DUOS7AO8</t>
  </si>
  <si>
    <t>CCCQGBSY</t>
  </si>
  <si>
    <t>C5Z2806X</t>
  </si>
  <si>
    <t>2CY7OS6A</t>
  </si>
  <si>
    <t>FZKX09GE</t>
  </si>
  <si>
    <t>E2CJIO85</t>
  </si>
  <si>
    <t>R2PBFVU7</t>
  </si>
  <si>
    <t>D4SJ5G2G</t>
  </si>
  <si>
    <t>N2ESTUQT</t>
  </si>
  <si>
    <t>3QSM7X3W</t>
  </si>
  <si>
    <t>UG4BHJRQ</t>
  </si>
  <si>
    <t>NMF60XWK</t>
  </si>
  <si>
    <t>L6WEVHEN</t>
  </si>
  <si>
    <t>EP5QRHID</t>
  </si>
  <si>
    <t>EYWXCFXJ</t>
  </si>
  <si>
    <t>QC9B7V93</t>
  </si>
  <si>
    <t>CPVW06O2</t>
  </si>
  <si>
    <t>2KNVLXA4</t>
  </si>
  <si>
    <t>5WAKI1NB</t>
  </si>
  <si>
    <t>LDJ6VTNW</t>
  </si>
  <si>
    <t>YI8JSLKX</t>
  </si>
  <si>
    <t>E4O6XJ9E</t>
  </si>
  <si>
    <t>L7TT9ZL4</t>
  </si>
  <si>
    <t>JD6WHH6G</t>
  </si>
  <si>
    <t>93OFIHMF</t>
  </si>
  <si>
    <t>9E7VMZ1J</t>
  </si>
  <si>
    <t>BUNGSHKB</t>
  </si>
  <si>
    <t>MK2YTCZN</t>
  </si>
  <si>
    <t>MZTB3C70</t>
  </si>
  <si>
    <t>LHG76MIU</t>
  </si>
  <si>
    <t>SGAJAIP9</t>
  </si>
  <si>
    <t>UZ9SEIZ9</t>
  </si>
  <si>
    <t>KDY5FEUO</t>
  </si>
  <si>
    <t>1L68AC0E</t>
  </si>
  <si>
    <t>ZRMZJVWK</t>
  </si>
  <si>
    <t>JAG873Y3</t>
  </si>
  <si>
    <t>WQTR95J3</t>
  </si>
  <si>
    <t>1FHY3UGF</t>
  </si>
  <si>
    <t>B9KFRY53</t>
  </si>
  <si>
    <t>ZRCY8P4P</t>
  </si>
  <si>
    <t>M3RME16Q</t>
  </si>
  <si>
    <t>YPRHMUIB</t>
  </si>
  <si>
    <t>HM4ZINFJ</t>
  </si>
  <si>
    <t>06C1N1F7</t>
  </si>
  <si>
    <t>6WIQG92N</t>
  </si>
  <si>
    <t>3JMB4J8E</t>
  </si>
  <si>
    <t>FTZ4VYH4</t>
  </si>
  <si>
    <t>GEJKKFOL</t>
  </si>
  <si>
    <t>UYWQ5N0R</t>
  </si>
  <si>
    <t>NDAFT4KV</t>
  </si>
  <si>
    <t>BO1GBSM0</t>
  </si>
  <si>
    <t>FSVEMKSG</t>
  </si>
  <si>
    <t>V0XQVHQV</t>
  </si>
  <si>
    <t>TFZMFOH9</t>
  </si>
  <si>
    <t>VVE9HGLD</t>
  </si>
  <si>
    <t>8T9ANK4E</t>
  </si>
  <si>
    <t>76WXMI88</t>
  </si>
  <si>
    <t>ZH8XR8YT</t>
  </si>
  <si>
    <t>PR9HQKA7</t>
  </si>
  <si>
    <t>NMHDWGNT</t>
  </si>
  <si>
    <t>WX3CPDYD</t>
  </si>
  <si>
    <t>3DF5FIAM</t>
  </si>
  <si>
    <t>018KKT5I</t>
  </si>
  <si>
    <t>9AOPLD0O</t>
  </si>
  <si>
    <t>J54XWY0O</t>
  </si>
  <si>
    <t>FJEL0TDN</t>
  </si>
  <si>
    <t>I5JTM3EK</t>
  </si>
  <si>
    <t>3Q5R6HAY</t>
  </si>
  <si>
    <t>VOEOU1U6</t>
  </si>
  <si>
    <t>52IHI8JD</t>
  </si>
  <si>
    <t>7QPQ40X9</t>
  </si>
  <si>
    <t>KFZ37330</t>
  </si>
  <si>
    <t>T64JVA4T</t>
  </si>
  <si>
    <t>Y5C1Q7UR</t>
  </si>
  <si>
    <t>VN0XOAB6</t>
  </si>
  <si>
    <t>MVZG0BSG</t>
  </si>
  <si>
    <t>JIEO87ZV</t>
  </si>
  <si>
    <t>EM1W738H</t>
  </si>
  <si>
    <t>13WLN2MJ</t>
  </si>
  <si>
    <t>M4NNI01I</t>
  </si>
  <si>
    <t>MIA65OVY</t>
  </si>
  <si>
    <t>U3FTUG3T</t>
  </si>
  <si>
    <t>RS13M1ZP</t>
  </si>
  <si>
    <t>10B65ZN9</t>
  </si>
  <si>
    <t>V4YBVSJ4</t>
  </si>
  <si>
    <t>LVMPJ8JN</t>
  </si>
  <si>
    <t>OV0LOPAA</t>
  </si>
  <si>
    <t>0ISX53T3</t>
  </si>
  <si>
    <t>KL8PCQXC</t>
  </si>
  <si>
    <t>Q4KZSJ6Q</t>
  </si>
  <si>
    <t>1IABHXOP</t>
  </si>
  <si>
    <t>2RE0MZGV</t>
  </si>
  <si>
    <t>JLKLRCFZ</t>
  </si>
  <si>
    <t>2X9KWWCP</t>
  </si>
  <si>
    <t>IF2BUC3Q</t>
  </si>
  <si>
    <t>GU4HXZ55</t>
  </si>
  <si>
    <t>JQK0EF45</t>
  </si>
  <si>
    <t>YUUD6GIT</t>
  </si>
  <si>
    <t>FBDZ4LCK</t>
  </si>
  <si>
    <t>SQMPV6L6</t>
  </si>
  <si>
    <t>N9ZBEJFI</t>
  </si>
  <si>
    <t>EKXXH9IK</t>
  </si>
  <si>
    <t>OC6ZMTK5</t>
  </si>
  <si>
    <t>M57LZE5F</t>
  </si>
  <si>
    <t>1XO519P4</t>
  </si>
  <si>
    <t>UBWO7HIV</t>
  </si>
  <si>
    <t>00X8VEYH</t>
  </si>
  <si>
    <t>ZJ11PBUV</t>
  </si>
  <si>
    <t>GJX7YGIF</t>
  </si>
  <si>
    <t>MF6S92GQ</t>
  </si>
  <si>
    <t>KTZDTM8W</t>
  </si>
  <si>
    <t>SH0S5N6U</t>
  </si>
  <si>
    <t>M3306MKK</t>
  </si>
  <si>
    <t>5H27L6YI</t>
  </si>
  <si>
    <t>FCEJCRKY</t>
  </si>
  <si>
    <t>FTVBHHFC</t>
  </si>
  <si>
    <t>CXE6ORIJ</t>
  </si>
  <si>
    <t>QFIEJY21</t>
  </si>
  <si>
    <t>4OUTIJAR</t>
  </si>
  <si>
    <t>R19OP4QL</t>
  </si>
  <si>
    <t>UU7QH2WX</t>
  </si>
  <si>
    <t>O7WVUMZ5</t>
  </si>
  <si>
    <t>NRMFYPAD</t>
  </si>
  <si>
    <t>63HMAJCZ</t>
  </si>
  <si>
    <t>MR49QBLO</t>
  </si>
  <si>
    <t>V7C6RT5S</t>
  </si>
  <si>
    <t>G1POINXI</t>
  </si>
  <si>
    <t>S181FZ0Y</t>
  </si>
  <si>
    <t>5J7T0GZU</t>
  </si>
  <si>
    <t>0IAJNXTD</t>
  </si>
  <si>
    <t>RMQME3N0</t>
  </si>
  <si>
    <t>G8C3GRPO</t>
  </si>
  <si>
    <t>IY3U40F8</t>
  </si>
  <si>
    <t>OZFSBIDF</t>
  </si>
  <si>
    <t>IEJHIQYI</t>
  </si>
  <si>
    <t>6SQHVC0S</t>
  </si>
  <si>
    <t>L9EVLHSJ</t>
  </si>
  <si>
    <t>DIGZWVHI</t>
  </si>
  <si>
    <t>1ZT4IROS</t>
  </si>
  <si>
    <t>60QEB2FZ</t>
  </si>
  <si>
    <t>2PX317QP</t>
  </si>
  <si>
    <t>O691ZXXH</t>
  </si>
  <si>
    <t>2T0GMDKK</t>
  </si>
  <si>
    <t>ZK6HTTBB</t>
  </si>
  <si>
    <t>V74YPMJ4</t>
  </si>
  <si>
    <t>8ZIX3LAF</t>
  </si>
  <si>
    <t>QDBJOE9M</t>
  </si>
  <si>
    <t>IVMMNSJB</t>
  </si>
  <si>
    <t>H9M21153</t>
  </si>
  <si>
    <t>JV0KXH4X</t>
  </si>
  <si>
    <t>V9UM2K16</t>
  </si>
  <si>
    <t>ZEYGDEBG</t>
  </si>
  <si>
    <t>SRV6TQ2E</t>
  </si>
  <si>
    <t>94GJ7WZV</t>
  </si>
  <si>
    <t>B24YQ6LA</t>
  </si>
  <si>
    <t>RYELEM60</t>
  </si>
  <si>
    <t>RL26ZS8F</t>
  </si>
  <si>
    <t>JKIAA2TF</t>
  </si>
  <si>
    <t>HTK2UHC8</t>
  </si>
  <si>
    <t>SPRK2YOB</t>
  </si>
  <si>
    <t>8F7VHV02</t>
  </si>
  <si>
    <t>7FGVY6GK</t>
  </si>
  <si>
    <t>6IZZL97A</t>
  </si>
  <si>
    <t>0HUWQWOJ</t>
  </si>
  <si>
    <t>C35YI5NJ</t>
  </si>
  <si>
    <t>6U30UYDT</t>
  </si>
  <si>
    <t>ZXOHD0KE</t>
  </si>
  <si>
    <t>77Q6KD0O</t>
  </si>
  <si>
    <t>JIH6P53I</t>
  </si>
  <si>
    <t>WKTVP5WY</t>
  </si>
  <si>
    <t>10N0ZBYO</t>
  </si>
  <si>
    <t>IUVAUQ6I</t>
  </si>
  <si>
    <t>YH5L64AP</t>
  </si>
  <si>
    <t>A71ENBVA</t>
  </si>
  <si>
    <t>4X8WU71C</t>
  </si>
  <si>
    <t>03H4RXBI</t>
  </si>
  <si>
    <t>MQVOQZL7</t>
  </si>
  <si>
    <t>OHD4TPKZ</t>
  </si>
  <si>
    <t>V4PVZC5L</t>
  </si>
  <si>
    <t>9G85W8XE</t>
  </si>
  <si>
    <t>S6DXPVLA</t>
  </si>
  <si>
    <t>MKI4TLUN</t>
  </si>
  <si>
    <t>H41YA4SB</t>
  </si>
  <si>
    <t>MW4MSIWW</t>
  </si>
  <si>
    <t>XSQOEHEA</t>
  </si>
  <si>
    <t>GQT2DFWZ</t>
  </si>
  <si>
    <t>IQ9GMTBR</t>
  </si>
  <si>
    <t>ZR8H455M</t>
  </si>
  <si>
    <t>3F2EMUQ7</t>
  </si>
  <si>
    <t>VB26KWQ6</t>
  </si>
  <si>
    <t>7J1UD7ZW</t>
  </si>
  <si>
    <t>VR6NO9FA</t>
  </si>
  <si>
    <t>O8QGRK5P</t>
  </si>
  <si>
    <t>BOD1GBJU</t>
  </si>
  <si>
    <t>TN3IRRND</t>
  </si>
  <si>
    <t>PR224V1P</t>
  </si>
  <si>
    <t>60RDU2SZ</t>
  </si>
  <si>
    <t>X2I316HD</t>
  </si>
  <si>
    <t>K5DNNWYT</t>
  </si>
  <si>
    <t>941E65Z7</t>
  </si>
  <si>
    <t>77UHLYMA</t>
  </si>
  <si>
    <t>VR1XYM23</t>
  </si>
  <si>
    <t>TQ6BTW2Z</t>
  </si>
  <si>
    <t>IVSOSC0E</t>
  </si>
  <si>
    <t>KI4LTBV6</t>
  </si>
  <si>
    <t>4VZ0JIVZ</t>
  </si>
  <si>
    <t>FNCXBWHQ</t>
  </si>
  <si>
    <t>Q306R9K4</t>
  </si>
  <si>
    <t>KHRY7J40</t>
  </si>
  <si>
    <t>AP9MLRZJ</t>
  </si>
  <si>
    <t>46JP2TQB</t>
  </si>
  <si>
    <t>W48N7MRO</t>
  </si>
  <si>
    <t>X4LSK4OE</t>
  </si>
  <si>
    <t>M1ZZYSTB</t>
  </si>
  <si>
    <t>0UOIGVEO</t>
  </si>
  <si>
    <t>AK9OXW30</t>
  </si>
  <si>
    <t>CFGYG1EC</t>
  </si>
  <si>
    <t>TS3P4VMD</t>
  </si>
  <si>
    <t>8PEB9FHX</t>
  </si>
  <si>
    <t>V1YT1LP1</t>
  </si>
  <si>
    <t>DTIZX4YN</t>
  </si>
  <si>
    <t>KMBY0IGV</t>
  </si>
  <si>
    <t>XULGG5K8</t>
  </si>
  <si>
    <t>KP8ZZ3Y6</t>
  </si>
  <si>
    <t>SBF5S7LF</t>
  </si>
  <si>
    <t>YIA65LM2</t>
  </si>
  <si>
    <t>8SLDCS0F</t>
  </si>
  <si>
    <t>TVBY6CND</t>
  </si>
  <si>
    <t>OHOWVHYX</t>
  </si>
  <si>
    <t>EC9H6XHB</t>
  </si>
  <si>
    <t>47QKNXLO</t>
  </si>
  <si>
    <t>VW2PJALW</t>
  </si>
  <si>
    <t>GVLIYD9A</t>
  </si>
  <si>
    <t>F761DF0M</t>
  </si>
  <si>
    <t>II1GOQWL</t>
  </si>
  <si>
    <t>4P5BOQB5</t>
  </si>
  <si>
    <t>QYYOVTHC</t>
  </si>
  <si>
    <t>4O3EPWFR</t>
  </si>
  <si>
    <t>AADN7F5T</t>
  </si>
  <si>
    <t>U8CWFFRH</t>
  </si>
  <si>
    <t>35HVN8Q3</t>
  </si>
  <si>
    <t>PNNZM0OZ</t>
  </si>
  <si>
    <t>UYZQCWAC</t>
  </si>
  <si>
    <t>K0YFUK4X</t>
  </si>
  <si>
    <t>TUL0TZSR</t>
  </si>
  <si>
    <t>LS2A22IA</t>
  </si>
  <si>
    <t>L5K0S1U3</t>
  </si>
  <si>
    <t>82LY53FE</t>
  </si>
  <si>
    <t>XRJTRP20</t>
  </si>
  <si>
    <t>D00FIU21</t>
  </si>
  <si>
    <t>C48I5WD9</t>
  </si>
  <si>
    <t>HG0N3NJ4</t>
  </si>
  <si>
    <t>5ZUKTSJV</t>
  </si>
  <si>
    <t>CD5B8P8U</t>
  </si>
  <si>
    <t>MBYY3F5P</t>
  </si>
  <si>
    <t>0V9YEQDU</t>
  </si>
  <si>
    <t>76GEYK0T</t>
  </si>
  <si>
    <t>0QUXNGR1</t>
  </si>
  <si>
    <t>4N9E1F86</t>
  </si>
  <si>
    <t>895XMROB</t>
  </si>
  <si>
    <t>LFMLZPA5</t>
  </si>
  <si>
    <t>H54N095V</t>
  </si>
  <si>
    <t>FQPECFYO</t>
  </si>
  <si>
    <t>933OT3AE</t>
  </si>
  <si>
    <t>5HDKACI4</t>
  </si>
  <si>
    <t>GVEUKZ72</t>
  </si>
  <si>
    <t>YHOVVBSP</t>
  </si>
  <si>
    <t>ZN6HXJ5F</t>
  </si>
  <si>
    <t>3IQ19UZ2</t>
  </si>
  <si>
    <t>R2CG5WED</t>
  </si>
  <si>
    <t>QCBO7C6E</t>
  </si>
  <si>
    <t>ORYORRQV</t>
  </si>
  <si>
    <t>NGG8O0JX</t>
  </si>
  <si>
    <t>GH0FU105</t>
  </si>
  <si>
    <t>NDIZ18GW</t>
  </si>
  <si>
    <t>BRIOGGKC</t>
  </si>
  <si>
    <t>GZYL4SG1</t>
  </si>
  <si>
    <t>7ZASHEBX</t>
  </si>
  <si>
    <t>WJ9JNMJ2</t>
  </si>
  <si>
    <t>N3OWNMD3</t>
  </si>
  <si>
    <t>8U3LICIW</t>
  </si>
  <si>
    <t>JALBPRSF</t>
  </si>
  <si>
    <t>0E1HHXGB</t>
  </si>
  <si>
    <t>MJXPSHYT</t>
  </si>
  <si>
    <t>AF8SULB0</t>
  </si>
  <si>
    <t>N8BM4XEP</t>
  </si>
  <si>
    <t>FZGBRGHF</t>
  </si>
  <si>
    <t>36PET9WM</t>
  </si>
  <si>
    <t>GRO3S3HV</t>
  </si>
  <si>
    <t>KG9R5M1Y</t>
  </si>
  <si>
    <t>R0S5FZ1G</t>
  </si>
  <si>
    <t>3W1Y39BY</t>
  </si>
  <si>
    <t>G58GOO4N</t>
  </si>
  <si>
    <t>JF0F2J5W</t>
  </si>
  <si>
    <t>93AE6QM4</t>
  </si>
  <si>
    <t>0YM4VJDP</t>
  </si>
  <si>
    <t>ICD9OMSF</t>
  </si>
  <si>
    <t>IHJEX21Z</t>
  </si>
  <si>
    <t>8JORJ1SS</t>
  </si>
  <si>
    <t>0NKINI7S</t>
  </si>
  <si>
    <t>QFLFLCD0</t>
  </si>
  <si>
    <t>OB3OK8BQ</t>
  </si>
  <si>
    <t>5S3RN7H2</t>
  </si>
  <si>
    <t>6YCRJK5W</t>
  </si>
  <si>
    <t>FDMK85GD</t>
  </si>
  <si>
    <t>DYYJW46L</t>
  </si>
  <si>
    <t>EVKQXZV6</t>
  </si>
  <si>
    <t>IDO6PU1B</t>
  </si>
  <si>
    <t>CYAL1N0B</t>
  </si>
  <si>
    <t>9GSBUJMH</t>
  </si>
  <si>
    <t>XSTGL252</t>
  </si>
  <si>
    <t>ECB42PGL</t>
  </si>
  <si>
    <t>PYIP2H5Z</t>
  </si>
  <si>
    <t>129P48QP</t>
  </si>
  <si>
    <t>BUFF2EP5</t>
  </si>
  <si>
    <t>IQRA0Q8C</t>
  </si>
  <si>
    <t>14P6935C</t>
  </si>
  <si>
    <t>U220GK9W</t>
  </si>
  <si>
    <t>03R1VC7O</t>
  </si>
  <si>
    <t>LUFR7MJC</t>
  </si>
  <si>
    <t>8EX2PGAY</t>
  </si>
  <si>
    <t>C0H6SU2X</t>
  </si>
  <si>
    <t>94JOUSW7</t>
  </si>
  <si>
    <t>9RC58SP0</t>
  </si>
  <si>
    <t>XFNYWN7B</t>
  </si>
  <si>
    <t>6NFIUDKS</t>
  </si>
  <si>
    <t>4TD018BE</t>
  </si>
  <si>
    <t>SWKGC34P</t>
  </si>
  <si>
    <t>C3Y94J5R</t>
  </si>
  <si>
    <t>2H45C9FK</t>
  </si>
  <si>
    <t>LFM4SMIA</t>
  </si>
  <si>
    <t>MEXK5KU6</t>
  </si>
  <si>
    <t>UDXS7H12</t>
  </si>
  <si>
    <t>4G61Z1HD</t>
  </si>
  <si>
    <t>X4KAK55N</t>
  </si>
  <si>
    <t>AHOYDL01</t>
  </si>
  <si>
    <t>R5ILWVDD</t>
  </si>
  <si>
    <t>J5WP57XS</t>
  </si>
  <si>
    <t>VPD4G16I</t>
  </si>
  <si>
    <t>Z173R82Y</t>
  </si>
  <si>
    <t>TFGC7TPF</t>
  </si>
  <si>
    <t>03X37HOO</t>
  </si>
  <si>
    <t>OWGXQLJS</t>
  </si>
  <si>
    <t>Y4SN1R3L</t>
  </si>
  <si>
    <t>CX3PZ8DP</t>
  </si>
  <si>
    <t>V7DY5VAP</t>
  </si>
  <si>
    <t>JLB353E4</t>
  </si>
  <si>
    <t>KOK62RF4</t>
  </si>
  <si>
    <t>8U59BH8O</t>
  </si>
  <si>
    <t>BZR75SK1</t>
  </si>
  <si>
    <t>48HBI36Y</t>
  </si>
  <si>
    <t>ME7IZ1WY</t>
  </si>
  <si>
    <t>STC921ZX</t>
  </si>
  <si>
    <t>MJRDXH1B</t>
  </si>
  <si>
    <t>W2QJUK1Y</t>
  </si>
  <si>
    <t>B05SO4C6</t>
  </si>
  <si>
    <t>MC717WRG</t>
  </si>
  <si>
    <t>P570QB1D</t>
  </si>
  <si>
    <t>IWS4PKPP</t>
  </si>
  <si>
    <t>GB3S67FY</t>
  </si>
  <si>
    <t>0W8VWJDS</t>
  </si>
  <si>
    <t>4ZKFSG5F</t>
  </si>
  <si>
    <t>5TCGN3GX</t>
  </si>
  <si>
    <t>5J9ELX2Y</t>
  </si>
  <si>
    <t>SQE6KE7V</t>
  </si>
  <si>
    <t>LH03MJX5</t>
  </si>
  <si>
    <t>0SQM849O</t>
  </si>
  <si>
    <t>KXTUVDLU</t>
  </si>
  <si>
    <t>9YOGUMN9</t>
  </si>
  <si>
    <t>C933ZQBB</t>
  </si>
  <si>
    <t>G9M9IEQY</t>
  </si>
  <si>
    <t>M2VKMZPH</t>
  </si>
  <si>
    <t>Y6NI5EBV</t>
  </si>
  <si>
    <t>OFC7ZTU8</t>
  </si>
  <si>
    <t>AZCY0HUP</t>
  </si>
  <si>
    <t>7CMG05CY</t>
  </si>
  <si>
    <t>KDNNV952</t>
  </si>
  <si>
    <t>1UPVYK3H</t>
  </si>
  <si>
    <t>MUODVNBC</t>
  </si>
  <si>
    <t>02G0NJCN</t>
  </si>
  <si>
    <t>76V79SHZ</t>
  </si>
  <si>
    <t>7JMQM7XK</t>
  </si>
  <si>
    <t>PIPQZ9SQ</t>
  </si>
  <si>
    <t>NXHAAD08</t>
  </si>
  <si>
    <t>ABMVTEUH</t>
  </si>
  <si>
    <t>9Q710H4R</t>
  </si>
  <si>
    <t>4QU2EXEY</t>
  </si>
  <si>
    <t>3MKAQ2YI</t>
  </si>
  <si>
    <t>42CA70FG</t>
  </si>
  <si>
    <t>R2C8A8SA</t>
  </si>
  <si>
    <t>PY96Q77S</t>
  </si>
  <si>
    <t>6QAWMSU2</t>
  </si>
  <si>
    <t>5B9EIYPP</t>
  </si>
  <si>
    <t>Z216TKEU</t>
  </si>
  <si>
    <t>9EHFBSBG</t>
  </si>
  <si>
    <t>6SP45G3T</t>
  </si>
  <si>
    <t>7U28UXIL</t>
  </si>
  <si>
    <t>V2YD7XYV</t>
  </si>
  <si>
    <t>1GVU0QTO</t>
  </si>
  <si>
    <t>QG7RGODO</t>
  </si>
  <si>
    <t>IHBYI8IO</t>
  </si>
  <si>
    <t>M5NUUVA4</t>
  </si>
  <si>
    <t>XKYQ16FS</t>
  </si>
  <si>
    <t>VVM450RP</t>
  </si>
  <si>
    <t>60KWQS2V</t>
  </si>
  <si>
    <t>1RND0S0B</t>
  </si>
  <si>
    <t>WI0LMD20</t>
  </si>
  <si>
    <t>4XPRCRX0</t>
  </si>
  <si>
    <t>5UEA6KVU</t>
  </si>
  <si>
    <t>GAUSPPYM</t>
  </si>
  <si>
    <t>3Y1LN6CQ</t>
  </si>
  <si>
    <t>RVUJPYY8</t>
  </si>
  <si>
    <t>W7GVI03S</t>
  </si>
  <si>
    <t>7RFTN4WI</t>
  </si>
  <si>
    <t>K00YH5XA</t>
  </si>
  <si>
    <t>ZXIHEEV2</t>
  </si>
  <si>
    <t>WPSHVGDZ</t>
  </si>
  <si>
    <t>DXAO9R8N</t>
  </si>
  <si>
    <t>PN0IWJ0N</t>
  </si>
  <si>
    <t>OXKWCAXO</t>
  </si>
  <si>
    <t>7FVUE0GY</t>
  </si>
  <si>
    <t>FAIFAGJM</t>
  </si>
  <si>
    <t>IKDFG91F</t>
  </si>
  <si>
    <t>BP3I9G0F</t>
  </si>
  <si>
    <t>0GM4GDFT</t>
  </si>
  <si>
    <t>5YIWOUOZ</t>
  </si>
  <si>
    <t>LM3GZYXD</t>
  </si>
  <si>
    <t>UUCSEHJX</t>
  </si>
  <si>
    <t>OQQWTFSZ</t>
  </si>
  <si>
    <t>CWVAO587</t>
  </si>
  <si>
    <t>YDZZNTEZ</t>
  </si>
  <si>
    <t>O1DTVNH2</t>
  </si>
  <si>
    <t>Q6MGPT50</t>
  </si>
  <si>
    <t>ENL7MDL2</t>
  </si>
  <si>
    <t>CLHPJZHP</t>
  </si>
  <si>
    <t>YQJGEI71</t>
  </si>
  <si>
    <t>XO4ZYI3G</t>
  </si>
  <si>
    <t>RSBEC5KF</t>
  </si>
  <si>
    <t>6Z6SRB1Y</t>
  </si>
  <si>
    <t>BZGJ44FH</t>
  </si>
  <si>
    <t>4S17VJ7O</t>
  </si>
  <si>
    <t>FRSYEHJE</t>
  </si>
  <si>
    <t>MV4DK68W</t>
  </si>
  <si>
    <t>B2FSFXKA</t>
  </si>
  <si>
    <t>W72TPY7P</t>
  </si>
  <si>
    <t>I15B3BNW</t>
  </si>
  <si>
    <t>1CT3EWJ8</t>
  </si>
  <si>
    <t>JPBLNA5V</t>
  </si>
  <si>
    <t>SLILSQJV</t>
  </si>
  <si>
    <t>R6OM4EDE</t>
  </si>
  <si>
    <t>74Y43OFL</t>
  </si>
  <si>
    <t>OIOGIDI2</t>
  </si>
  <si>
    <t>SCN3BY47</t>
  </si>
  <si>
    <t>HFF39KOB</t>
  </si>
  <si>
    <t>OS59LIZX</t>
  </si>
  <si>
    <t>O3S3SF3W</t>
  </si>
  <si>
    <t>WA0NRLP7</t>
  </si>
  <si>
    <t>GHOQQYQM</t>
  </si>
  <si>
    <t>6OXOIJ4D</t>
  </si>
  <si>
    <t>DTFLKV60</t>
  </si>
  <si>
    <t>RELG4CYQ</t>
  </si>
  <si>
    <t>PLV91KH7</t>
  </si>
  <si>
    <t>U289K4V3</t>
  </si>
  <si>
    <t>PDXFX23P</t>
  </si>
  <si>
    <t>LULNYY3C</t>
  </si>
  <si>
    <t>NJ1YGDZW</t>
  </si>
  <si>
    <t>CZC1J6FQ</t>
  </si>
  <si>
    <t>WSWJJ234</t>
  </si>
  <si>
    <t>MDBKYL2Q</t>
  </si>
  <si>
    <t>M9EU34FE</t>
  </si>
  <si>
    <t>HCARIWPE</t>
  </si>
  <si>
    <t>WGJB2VDU</t>
  </si>
  <si>
    <t>RYWETTBK</t>
  </si>
  <si>
    <t>JSLSL3SU</t>
  </si>
  <si>
    <t>N1B45KIT</t>
  </si>
  <si>
    <t>30UA0RS8</t>
  </si>
  <si>
    <t>R1Z8J1JL</t>
  </si>
  <si>
    <t>2DY9U1V7</t>
  </si>
  <si>
    <t>MJODFG6C</t>
  </si>
  <si>
    <t>6D7N5SQ7</t>
  </si>
  <si>
    <t>DQIKGS2U</t>
  </si>
  <si>
    <t>EZNAGRVB</t>
  </si>
  <si>
    <t>C1M1RST0</t>
  </si>
  <si>
    <t>KIZOEC3M</t>
  </si>
  <si>
    <t>CO7T7H41</t>
  </si>
  <si>
    <t>BMQYRJC7</t>
  </si>
  <si>
    <t>6ALPIXB7</t>
  </si>
  <si>
    <t>5NVTQW38</t>
  </si>
  <si>
    <t>IOUUN8LM</t>
  </si>
  <si>
    <t>3EZLRW47</t>
  </si>
  <si>
    <t>09AILR04</t>
  </si>
  <si>
    <t>KSYI5DDW</t>
  </si>
  <si>
    <t>W4R2C7N9</t>
  </si>
  <si>
    <t>KY1CESUN</t>
  </si>
  <si>
    <t>M4EHG2ZB</t>
  </si>
  <si>
    <t>DLAMSRVT</t>
  </si>
  <si>
    <t>PZNZD22T</t>
  </si>
  <si>
    <t>FVCN0HQ9</t>
  </si>
  <si>
    <t>A0FVQ8KO</t>
  </si>
  <si>
    <t>6KGX67OZ</t>
  </si>
  <si>
    <t>BXXGLPD7</t>
  </si>
  <si>
    <t>MHF6GSB6</t>
  </si>
  <si>
    <t>TFILI4TE</t>
  </si>
  <si>
    <t>4P0SDD91</t>
  </si>
  <si>
    <t>ZZ4X9VN3</t>
  </si>
  <si>
    <t>0J3UU8PZ</t>
  </si>
  <si>
    <t>UYPF6FZ3</t>
  </si>
  <si>
    <t>2HKRINHL</t>
  </si>
  <si>
    <t>G5JXIYRO</t>
  </si>
  <si>
    <t>4MXSHU7X</t>
  </si>
  <si>
    <t>H4FIU51C</t>
  </si>
  <si>
    <t>CC2ICRAG</t>
  </si>
  <si>
    <t>RDC531P5</t>
  </si>
  <si>
    <t>9QX62IL2</t>
  </si>
  <si>
    <t>3GRTE6VM</t>
  </si>
  <si>
    <t>E4BPOOL6</t>
  </si>
  <si>
    <t>B894QWQM</t>
  </si>
  <si>
    <t>U9QMLC5Z</t>
  </si>
  <si>
    <t>VCQBM844</t>
  </si>
  <si>
    <t>UE66OOQS</t>
  </si>
  <si>
    <t>W5ABRRKC</t>
  </si>
  <si>
    <t>Y8KI5ANO</t>
  </si>
  <si>
    <t>CTM8WFGW</t>
  </si>
  <si>
    <t>RFUJTKVO</t>
  </si>
  <si>
    <t>ZMEKFXC5</t>
  </si>
  <si>
    <t>LO2BMO33</t>
  </si>
  <si>
    <t>GL2FM1RM</t>
  </si>
  <si>
    <t>4ETFTKHJ</t>
  </si>
  <si>
    <t>528YB7Q0</t>
  </si>
  <si>
    <t>OFEUX5PI</t>
  </si>
  <si>
    <t>S3V8Z52J</t>
  </si>
  <si>
    <t>TTYSSNJH</t>
  </si>
  <si>
    <t>LROWI84G</t>
  </si>
  <si>
    <t>IQAP70OD</t>
  </si>
  <si>
    <t>JWWVG8KG</t>
  </si>
  <si>
    <t>7PEL3AIZ</t>
  </si>
  <si>
    <t>NXQR7LX6</t>
  </si>
  <si>
    <t>JL358E5T</t>
  </si>
  <si>
    <t>DHUG18WU</t>
  </si>
  <si>
    <t>T6ENEYKW</t>
  </si>
  <si>
    <t>3MGMH9AE</t>
  </si>
  <si>
    <t>JJGRAQ2K</t>
  </si>
  <si>
    <t>4Z84VV2P</t>
  </si>
  <si>
    <t>DMYP7REE</t>
  </si>
  <si>
    <t>1SKNSG2B</t>
  </si>
  <si>
    <t>G6MUC5R6</t>
  </si>
  <si>
    <t>X7MN9ROG</t>
  </si>
  <si>
    <t>6445PW4Z</t>
  </si>
  <si>
    <t>CUJIRCWV</t>
  </si>
  <si>
    <t>YSFFEUCQ</t>
  </si>
  <si>
    <t>OX0NE27G</t>
  </si>
  <si>
    <t>0B09WODM</t>
  </si>
  <si>
    <t>FSC4A2HZ</t>
  </si>
  <si>
    <t>YT5GLR6D</t>
  </si>
  <si>
    <t>S7UVZXM3</t>
  </si>
  <si>
    <t>KOPJOMQE</t>
  </si>
  <si>
    <t>AS2BKSCT</t>
  </si>
  <si>
    <t>S3GVO59B</t>
  </si>
  <si>
    <t>L8POFR0T</t>
  </si>
  <si>
    <t>RYF41KOV</t>
  </si>
  <si>
    <t>MV7NPCI9</t>
  </si>
  <si>
    <t>TSN98FPQ</t>
  </si>
  <si>
    <t>SQW60VII</t>
  </si>
  <si>
    <t>PGG2DUPO</t>
  </si>
  <si>
    <t>85U38YFD</t>
  </si>
  <si>
    <t>M7V7UJHZ</t>
  </si>
  <si>
    <t>S56NVD4M</t>
  </si>
  <si>
    <t>Y34O7SKI</t>
  </si>
  <si>
    <t>DSY9VD0O</t>
  </si>
  <si>
    <t>HWOBBZWQ</t>
  </si>
  <si>
    <t>6ZR7IUC4</t>
  </si>
  <si>
    <t>8W9YXI59</t>
  </si>
  <si>
    <t>OYH46MQB</t>
  </si>
  <si>
    <t>YEH9VQCD</t>
  </si>
  <si>
    <t>35GT4NM9</t>
  </si>
  <si>
    <t>MICIJ00A</t>
  </si>
  <si>
    <t>D4ABG4I1</t>
  </si>
  <si>
    <t>EMK9P63G</t>
  </si>
  <si>
    <t>HXGDBNAV</t>
  </si>
  <si>
    <t>7GWM1WT0</t>
  </si>
  <si>
    <t>U0XWF9TW</t>
  </si>
  <si>
    <t>E8L9I3QP</t>
  </si>
  <si>
    <t>63S5SNBC</t>
  </si>
  <si>
    <t>3PIPAOVU</t>
  </si>
  <si>
    <t>UBU4E17W</t>
  </si>
  <si>
    <t>99HAV7SY</t>
  </si>
  <si>
    <t>UX9D17FS</t>
  </si>
  <si>
    <t>FL804BH8</t>
  </si>
  <si>
    <t>RWR0W3U8</t>
  </si>
  <si>
    <t>8UU0I29V</t>
  </si>
  <si>
    <t>89A54FHW</t>
  </si>
  <si>
    <t>UGAEAB27</t>
  </si>
  <si>
    <t>U2JI00ER</t>
  </si>
  <si>
    <t>56D231XJ</t>
  </si>
  <si>
    <t>O2CFE5KX</t>
  </si>
  <si>
    <t>UCLGT98S</t>
  </si>
  <si>
    <t>31IV2B9O</t>
  </si>
  <si>
    <t>BZG9DI4Z</t>
  </si>
  <si>
    <t>E2R39451</t>
  </si>
  <si>
    <t>KHQR5AKG</t>
  </si>
  <si>
    <t>NMI79ZYT</t>
  </si>
  <si>
    <t>RU3HH59R</t>
  </si>
  <si>
    <t>4D0K5T7T</t>
  </si>
  <si>
    <t>IE1N4OUS</t>
  </si>
  <si>
    <t>A5IABHP1</t>
  </si>
  <si>
    <t>FOFS0O2G</t>
  </si>
  <si>
    <t>66BQC4C9</t>
  </si>
  <si>
    <t>GXQJVJQT</t>
  </si>
  <si>
    <t>PP4ZY6TZ</t>
  </si>
  <si>
    <t>7TOPAQ9Y</t>
  </si>
  <si>
    <t>7NJS374V</t>
  </si>
  <si>
    <t>KKO2EFHS</t>
  </si>
  <si>
    <t>PJJMVZAL</t>
  </si>
  <si>
    <t>MFYR7SSG</t>
  </si>
  <si>
    <t>F2F1LPTA</t>
  </si>
  <si>
    <t>QVP4LFVD</t>
  </si>
  <si>
    <t>7FZMWZJT</t>
  </si>
  <si>
    <t>8THGVJ52</t>
  </si>
  <si>
    <t>M827K2PI</t>
  </si>
  <si>
    <t>4ETZYSN3</t>
  </si>
  <si>
    <t>SZDGWQLT</t>
  </si>
  <si>
    <t>YM5F751C</t>
  </si>
  <si>
    <t>G7U0HP7Q</t>
  </si>
  <si>
    <t>FRNGLIYS</t>
  </si>
  <si>
    <t>OY08XJ2E</t>
  </si>
  <si>
    <t>ZSZFPCYS</t>
  </si>
  <si>
    <t>BXCEXXP4</t>
  </si>
  <si>
    <t>H3K2E35I</t>
  </si>
  <si>
    <t>P5C842B5</t>
  </si>
  <si>
    <t>7EHJYKWE</t>
  </si>
  <si>
    <t>LB6S2ONR</t>
  </si>
  <si>
    <t>6BRNE2DV</t>
  </si>
  <si>
    <t>ST4H8MB7</t>
  </si>
  <si>
    <t>VMGCRSWP</t>
  </si>
  <si>
    <t>4HJIT2B6</t>
  </si>
  <si>
    <t>DJY7S9AI</t>
  </si>
  <si>
    <t>X6MHLE33</t>
  </si>
  <si>
    <t>TLAWJR5V</t>
  </si>
  <si>
    <t>SQ63LXS8</t>
  </si>
  <si>
    <t>L3PLDC1Y</t>
  </si>
  <si>
    <t>HMG6NWSR</t>
  </si>
  <si>
    <t>KNH4ZX85</t>
  </si>
  <si>
    <t>FV7Y3ZPO</t>
  </si>
  <si>
    <t>DDQ0MDYY</t>
  </si>
  <si>
    <t>HFER9GET</t>
  </si>
  <si>
    <t>0N11U6L3</t>
  </si>
  <si>
    <t>005JS57S</t>
  </si>
  <si>
    <t>W5FH95XO</t>
  </si>
  <si>
    <t>TWDNQ9TX</t>
  </si>
  <si>
    <t>G289FPBV</t>
  </si>
  <si>
    <t>G9H0MWBL</t>
  </si>
  <si>
    <t>P2YWZPES</t>
  </si>
  <si>
    <t>NPGETEDZ</t>
  </si>
  <si>
    <t>J5I6Y4RN</t>
  </si>
  <si>
    <t>XRMOUF1R</t>
  </si>
  <si>
    <t>TL0UILCV</t>
  </si>
  <si>
    <t>FAS4V07H</t>
  </si>
  <si>
    <t>3Z9AX43T</t>
  </si>
  <si>
    <t>5JO7SIGB</t>
  </si>
  <si>
    <t>8MQPNCCU</t>
  </si>
  <si>
    <t>2DT70XCQ</t>
  </si>
  <si>
    <t>O1SCOU11</t>
  </si>
  <si>
    <t>HYBR36NG</t>
  </si>
  <si>
    <t>WXOL5HTS</t>
  </si>
  <si>
    <t>F15SU034</t>
  </si>
  <si>
    <t>OMCFUDOU</t>
  </si>
  <si>
    <t>KLBW3TOH</t>
  </si>
  <si>
    <t>ESNS1OS9</t>
  </si>
  <si>
    <t>HDUZC4G9</t>
  </si>
  <si>
    <t>1629C4UW</t>
  </si>
  <si>
    <t>0OXJ2HOP</t>
  </si>
  <si>
    <t>RCGBY4IA</t>
  </si>
  <si>
    <t>8R0HTKUK</t>
  </si>
  <si>
    <t>W2ZRP2EC</t>
  </si>
  <si>
    <t>HN6TZPAF</t>
  </si>
  <si>
    <t>AEH9XJ3T</t>
  </si>
  <si>
    <t>X3DSI0TQ</t>
  </si>
  <si>
    <t>MG3X7625</t>
  </si>
  <si>
    <t>8JR8LXEU</t>
  </si>
  <si>
    <t>KMRR1P94</t>
  </si>
  <si>
    <t>JRCD2VQY</t>
  </si>
  <si>
    <t>FXKBY5FR</t>
  </si>
  <si>
    <t>8415S7ZV</t>
  </si>
  <si>
    <t>UZ83LE9X</t>
  </si>
  <si>
    <t>GIDII30C</t>
  </si>
  <si>
    <t>IVVBVNDH</t>
  </si>
  <si>
    <t>854QZNWK</t>
  </si>
  <si>
    <t>FBKK68G6</t>
  </si>
  <si>
    <t>46UHJGY0</t>
  </si>
  <si>
    <t>SSSTYFDY</t>
  </si>
  <si>
    <t>VSMB0KJW</t>
  </si>
  <si>
    <t>UVS5WJRG</t>
  </si>
  <si>
    <t>MOBO9N8H</t>
  </si>
  <si>
    <t>N2249A7T</t>
  </si>
  <si>
    <t>5HHFR0VZ</t>
  </si>
  <si>
    <t>0DYZ71WX</t>
  </si>
  <si>
    <t>Q1Q3D9BZ</t>
  </si>
  <si>
    <t>9KV5GM4U</t>
  </si>
  <si>
    <t>6X24V0NC</t>
  </si>
  <si>
    <t>IIZV9WFC</t>
  </si>
  <si>
    <t>E1LFK6E3</t>
  </si>
  <si>
    <t>XSEG5T4H</t>
  </si>
  <si>
    <t>WTZ2AHNW</t>
  </si>
  <si>
    <t>RQ5FNR4O</t>
  </si>
  <si>
    <t>9BZBU2GY</t>
  </si>
  <si>
    <t>1FMCUSFS</t>
  </si>
  <si>
    <t>WJO52I18</t>
  </si>
  <si>
    <t>ZQSSHSL7</t>
  </si>
  <si>
    <t>SWYO7V7O</t>
  </si>
  <si>
    <t>62UFJ4IQ</t>
  </si>
  <si>
    <t>SQ71BWHG</t>
  </si>
  <si>
    <t>ON821ADT</t>
  </si>
  <si>
    <t>ZO4FDMPS</t>
  </si>
  <si>
    <t>T7N0RX05</t>
  </si>
  <si>
    <t>D9LUG4D8</t>
  </si>
  <si>
    <t>M23VU0A9</t>
  </si>
  <si>
    <t>RN67OVFW</t>
  </si>
  <si>
    <t>YAVTI45C</t>
  </si>
  <si>
    <t>XZUEXEUH</t>
  </si>
  <si>
    <t>IBB0VGUN</t>
  </si>
  <si>
    <t>0CR37ETK</t>
  </si>
  <si>
    <t>MA56XGWR</t>
  </si>
  <si>
    <t>6Z3EP424</t>
  </si>
  <si>
    <t>VPIXVUUE</t>
  </si>
  <si>
    <t>F98UFHM2</t>
  </si>
  <si>
    <t>NNNEMOZ5</t>
  </si>
  <si>
    <t>JB7JEEI5</t>
  </si>
  <si>
    <t>FQP39JQV</t>
  </si>
  <si>
    <t>PWW6TH3V</t>
  </si>
  <si>
    <t>KXEZ5B3Q</t>
  </si>
  <si>
    <t>3UA6O3NG</t>
  </si>
  <si>
    <t>QD7MU7DD</t>
  </si>
  <si>
    <t>3ML02CAH</t>
  </si>
  <si>
    <t>T7AHYN7O</t>
  </si>
  <si>
    <t>9BMWYLQV</t>
  </si>
  <si>
    <t>I5VHXAWW</t>
  </si>
  <si>
    <t>76ZQP7QY</t>
  </si>
  <si>
    <t>DP7QR35U</t>
  </si>
  <si>
    <t>VAD1MF34</t>
  </si>
  <si>
    <t>J9PCNCUP</t>
  </si>
  <si>
    <t>6AA52750</t>
  </si>
  <si>
    <t>1BW8S7JD</t>
  </si>
  <si>
    <t>WOD9UKMP</t>
  </si>
  <si>
    <t>C2FSIMZP</t>
  </si>
  <si>
    <t>T482GHJQ</t>
  </si>
  <si>
    <t>JFIL5JU0</t>
  </si>
  <si>
    <t>3GVL1I1G</t>
  </si>
  <si>
    <t>72C58IRY</t>
  </si>
  <si>
    <t>MMIYELAE</t>
  </si>
  <si>
    <t>GS9UKUGV</t>
  </si>
  <si>
    <t>X9MTGVJZ</t>
  </si>
  <si>
    <t>N22XN5IM</t>
  </si>
  <si>
    <t>OTQTFK48</t>
  </si>
  <si>
    <t>URN9V0FK</t>
  </si>
  <si>
    <t>K6TJSGUB</t>
  </si>
  <si>
    <t>CSXOYE1C</t>
  </si>
  <si>
    <t>4ATO2S4S</t>
  </si>
  <si>
    <t>PMK11X5L</t>
  </si>
  <si>
    <t>W4XB23IP</t>
  </si>
  <si>
    <t>J0X7ZNDX</t>
  </si>
  <si>
    <t>GCCBRJF8</t>
  </si>
  <si>
    <t>G7ZZG9DI</t>
  </si>
  <si>
    <t>TY9RBWLT</t>
  </si>
  <si>
    <t>NNREN4Q5</t>
  </si>
  <si>
    <t>T0H5HATU</t>
  </si>
  <si>
    <t>49TIKZ5B</t>
  </si>
  <si>
    <t>ZM1HKZRS</t>
  </si>
  <si>
    <t>2FGV5XNE</t>
  </si>
  <si>
    <t>04G3DK6T</t>
  </si>
  <si>
    <t>6JBM1ZKO</t>
  </si>
  <si>
    <t>QSCVBJNJ</t>
  </si>
  <si>
    <t>C3KQJVDU</t>
  </si>
  <si>
    <t>NZIJ3KKG</t>
  </si>
  <si>
    <t>F46Q34LY</t>
  </si>
  <si>
    <t>5C13TAA8</t>
  </si>
  <si>
    <t>BFB6C54U</t>
  </si>
  <si>
    <t>ZSYWCL6R</t>
  </si>
  <si>
    <t>VNJQD4Z7</t>
  </si>
  <si>
    <t>0KWYQTQQ</t>
  </si>
  <si>
    <t>50OYB2YN</t>
  </si>
  <si>
    <t>C8BIQFEN</t>
  </si>
  <si>
    <t>0TEEJ0WD</t>
  </si>
  <si>
    <t>T2G750N6</t>
  </si>
  <si>
    <t>6BCEXGTX</t>
  </si>
  <si>
    <t>6ZFEAR57</t>
  </si>
  <si>
    <t>Y1JFDUVB</t>
  </si>
  <si>
    <t>7FCXBW1M</t>
  </si>
  <si>
    <t>83Y5850C</t>
  </si>
  <si>
    <t>V1458D23</t>
  </si>
  <si>
    <t>LJEAX51Q</t>
  </si>
  <si>
    <t>LDDQ5PN2</t>
  </si>
  <si>
    <t>WPJ0AS7T</t>
  </si>
  <si>
    <t>4J8IA9GL</t>
  </si>
  <si>
    <t>76RZPT87</t>
  </si>
  <si>
    <t>9E3UNPHY</t>
  </si>
  <si>
    <t>CQ8UELF8</t>
  </si>
  <si>
    <t>4E5E9MYV</t>
  </si>
  <si>
    <t>24BCH90I</t>
  </si>
  <si>
    <t>LWVZKYI0</t>
  </si>
  <si>
    <t>1W2EEX4L</t>
  </si>
  <si>
    <t>8977L373</t>
  </si>
  <si>
    <t>66LD5EF0</t>
  </si>
  <si>
    <t>50JIFEWD</t>
  </si>
  <si>
    <t>MTZQ55RH</t>
  </si>
  <si>
    <t>1V3O11ZD</t>
  </si>
  <si>
    <t>AIBZQM42</t>
  </si>
  <si>
    <t>IZ5MV9YF</t>
  </si>
  <si>
    <t>OHJX1K09</t>
  </si>
  <si>
    <t>I33TECO1</t>
  </si>
  <si>
    <t>MT45X396</t>
  </si>
  <si>
    <t>G1W97XZA</t>
  </si>
  <si>
    <t>V8ELYA6F</t>
  </si>
  <si>
    <t>NXXKM7C7</t>
  </si>
  <si>
    <t>K98JFWRC</t>
  </si>
  <si>
    <t>H6Q0LXVH</t>
  </si>
  <si>
    <t>2BH5Q718</t>
  </si>
  <si>
    <t>CSJKVMR9</t>
  </si>
  <si>
    <t>N3YVDYY2</t>
  </si>
  <si>
    <t>LRP5IXX5</t>
  </si>
  <si>
    <t>SH1NTXPV</t>
  </si>
  <si>
    <t>MKAKCFBQ</t>
  </si>
  <si>
    <t>9YH8LS5H</t>
  </si>
  <si>
    <t>RO8TURF5</t>
  </si>
  <si>
    <t>EW5ASXX4</t>
  </si>
  <si>
    <t>MDLJKQ5B</t>
  </si>
  <si>
    <t>7OIR36P2</t>
  </si>
  <si>
    <t>7XRWWM0X</t>
  </si>
  <si>
    <t>GQ13O0AQ</t>
  </si>
  <si>
    <t>S9DDUFGP</t>
  </si>
  <si>
    <t>B5OXRZTT</t>
  </si>
  <si>
    <t>FX1RWO67</t>
  </si>
  <si>
    <t>BREOLQD9</t>
  </si>
  <si>
    <t>2AGA3ALY</t>
  </si>
  <si>
    <t>P8ZOY6HA</t>
  </si>
  <si>
    <t>PBGAZKMQ</t>
  </si>
  <si>
    <t>86MJT5KR</t>
  </si>
  <si>
    <t>62PCN0KS</t>
  </si>
  <si>
    <t>20NZO7TT</t>
  </si>
  <si>
    <t>6FR9YZH2</t>
  </si>
  <si>
    <t>LCZGL74L</t>
  </si>
  <si>
    <t>6NWIZG2N</t>
  </si>
  <si>
    <t>IS2HLCEO</t>
  </si>
  <si>
    <t>90D20NZU</t>
  </si>
  <si>
    <t>P214KAH8</t>
  </si>
  <si>
    <t>HEMKK91Z</t>
  </si>
  <si>
    <t>R2JKKVOO</t>
  </si>
  <si>
    <t>6LS93NXH</t>
  </si>
  <si>
    <t>BI36TLO5</t>
  </si>
  <si>
    <t>TYQFCQBN</t>
  </si>
  <si>
    <t>DH4WEPQ5</t>
  </si>
  <si>
    <t>NJAOJJY9</t>
  </si>
  <si>
    <t>VM6SAQYT</t>
  </si>
  <si>
    <t>E2LVAU2T</t>
  </si>
  <si>
    <t>CNAOGH7N</t>
  </si>
  <si>
    <t>0ONK3WET</t>
  </si>
  <si>
    <t>9Y43IDMY</t>
  </si>
  <si>
    <t>UIE5G6GW</t>
  </si>
  <si>
    <t>GB6C2UK5</t>
  </si>
  <si>
    <t>5S2JLJGL</t>
  </si>
  <si>
    <t>820NH7ZA</t>
  </si>
  <si>
    <t>PIPYDN8Y</t>
  </si>
  <si>
    <t>E3LNNM8H</t>
  </si>
  <si>
    <t>UHYI2QB2</t>
  </si>
  <si>
    <t>5SJP2J1J</t>
  </si>
  <si>
    <t>R5V9DX5U</t>
  </si>
  <si>
    <t>PGCWLU4L</t>
  </si>
  <si>
    <t>RVI6ARFW</t>
  </si>
  <si>
    <t>QVWPMJ8R</t>
  </si>
  <si>
    <t>7M7UED1P</t>
  </si>
  <si>
    <t>JW51LS6C</t>
  </si>
  <si>
    <t>KU4GX1KD</t>
  </si>
  <si>
    <t>GSE8QWMU</t>
  </si>
  <si>
    <t>6MTK51P5</t>
  </si>
  <si>
    <t>J962I0KG</t>
  </si>
  <si>
    <t>QA2XTMMZ</t>
  </si>
  <si>
    <t>T58EDFV0</t>
  </si>
  <si>
    <t>C09PGOZG</t>
  </si>
  <si>
    <t>IG9RPWOZ</t>
  </si>
  <si>
    <t>3GFZ7SN4</t>
  </si>
  <si>
    <t>PQ84ANKD</t>
  </si>
  <si>
    <t>DC1E84LC</t>
  </si>
  <si>
    <t>F0XGEQOE</t>
  </si>
  <si>
    <t>EQIV6PMF</t>
  </si>
  <si>
    <t>SK3A12HI</t>
  </si>
  <si>
    <t>F28BOUE5</t>
  </si>
  <si>
    <t>Z7JCS0ZW</t>
  </si>
  <si>
    <t>9E3H6ONP</t>
  </si>
  <si>
    <t>FVTCAFCL</t>
  </si>
  <si>
    <t>9TTQYYIW</t>
  </si>
  <si>
    <t>33JYWJ1X</t>
  </si>
  <si>
    <t>L11T0DYF</t>
  </si>
  <si>
    <t>QJZVB9ZG</t>
  </si>
  <si>
    <t>WAEWV7YD</t>
  </si>
  <si>
    <t>3RJPZ634</t>
  </si>
  <si>
    <t>FZH6NJAQ</t>
  </si>
  <si>
    <t>4MPM6ZPU</t>
  </si>
  <si>
    <t>U0XDMZK8</t>
  </si>
  <si>
    <t>J1G2SZKD</t>
  </si>
  <si>
    <t>BF9D3HVC</t>
  </si>
  <si>
    <t>YMWG4Z3S</t>
  </si>
  <si>
    <t>6AT4VS58</t>
  </si>
  <si>
    <t>S5FBJ31P</t>
  </si>
  <si>
    <t>62JLAD45</t>
  </si>
  <si>
    <t>Z7GJE1K0</t>
  </si>
  <si>
    <t>PV3TH2FF</t>
  </si>
  <si>
    <t>4ZQTMS3Z</t>
  </si>
  <si>
    <t>N6ZLW0OG</t>
  </si>
  <si>
    <t>IJ2CLOLZ</t>
  </si>
  <si>
    <t>K4N74V6U</t>
  </si>
  <si>
    <t>H7GFLCDH</t>
  </si>
  <si>
    <t>0QMOIDET</t>
  </si>
  <si>
    <t>33JWQH71</t>
  </si>
  <si>
    <t>D55HTKRU</t>
  </si>
  <si>
    <t>Z9WFXNX3</t>
  </si>
  <si>
    <t>7ACIXBSY</t>
  </si>
  <si>
    <t>MEIBOSW7</t>
  </si>
  <si>
    <t>NBUHFAKW</t>
  </si>
  <si>
    <t>PJ3NGI1Y</t>
  </si>
  <si>
    <t>RDZ2FC3A</t>
  </si>
  <si>
    <t>R7GYOI0M</t>
  </si>
  <si>
    <t>Z1IF1M5M</t>
  </si>
  <si>
    <t>B133ECHC</t>
  </si>
  <si>
    <t>P55UV5QW</t>
  </si>
  <si>
    <t>H0HDYIYJ</t>
  </si>
  <si>
    <t>EBMBP7JQ</t>
  </si>
  <si>
    <t>MAUIC3DD</t>
  </si>
  <si>
    <t>20048JO2</t>
  </si>
  <si>
    <t>U071YJYI</t>
  </si>
  <si>
    <t>Y3EVBV53</t>
  </si>
  <si>
    <t>JE63NRUA</t>
  </si>
  <si>
    <t>YA8CL4UM</t>
  </si>
  <si>
    <t>43WRAJ1I</t>
  </si>
  <si>
    <t>DA7BZMMO</t>
  </si>
  <si>
    <t>6QRZCDL0</t>
  </si>
  <si>
    <t>348COZ5O</t>
  </si>
  <si>
    <t>GLUYX9KN</t>
  </si>
  <si>
    <t>2DT6W3HA</t>
  </si>
  <si>
    <t>7S8SLZDY</t>
  </si>
  <si>
    <t>L8XNQONA</t>
  </si>
  <si>
    <t>WE03969I</t>
  </si>
  <si>
    <t>3SOLZEZX</t>
  </si>
  <si>
    <t>MAA6TJMM</t>
  </si>
  <si>
    <t>0DY00J6O</t>
  </si>
  <si>
    <t>U8IUBGTW</t>
  </si>
  <si>
    <t>EV0V1ZZA</t>
  </si>
  <si>
    <t>JVF7HZMV</t>
  </si>
  <si>
    <t>RCDG00F7</t>
  </si>
  <si>
    <t>XAKK81WB</t>
  </si>
  <si>
    <t>B6CHA7CX</t>
  </si>
  <si>
    <t>V263VR1Y</t>
  </si>
  <si>
    <t>A2PTJA6G</t>
  </si>
  <si>
    <t>GQDS81G1</t>
  </si>
  <si>
    <t>GUDTJY0I</t>
  </si>
  <si>
    <t>MDK5NQJA</t>
  </si>
  <si>
    <t>GB1K3Y4Y</t>
  </si>
  <si>
    <t>KKOU11ZD</t>
  </si>
  <si>
    <t>KHZ3IOKH</t>
  </si>
  <si>
    <t>Q34UWP01</t>
  </si>
  <si>
    <t>X70BM5FO</t>
  </si>
  <si>
    <t>NCF02FA5</t>
  </si>
  <si>
    <t>LC93MVYP</t>
  </si>
  <si>
    <t>XF54BYUH</t>
  </si>
  <si>
    <t>23ZL97PN</t>
  </si>
  <si>
    <t>PVZ4YGQG</t>
  </si>
  <si>
    <t>7L89U5DU</t>
  </si>
  <si>
    <t>KNN6C4O3</t>
  </si>
  <si>
    <t>CXAEFADQ</t>
  </si>
  <si>
    <t>G6433A35</t>
  </si>
  <si>
    <t>1WVEAE8N</t>
  </si>
  <si>
    <t>TJJFAU52</t>
  </si>
  <si>
    <t>JCJ5PJDH</t>
  </si>
  <si>
    <t>0RH9W4E2</t>
  </si>
  <si>
    <t>MG3ZJ8F3</t>
  </si>
  <si>
    <t>R892OD1B</t>
  </si>
  <si>
    <t>SZ09YDEF</t>
  </si>
  <si>
    <t>9WUYZLBE</t>
  </si>
  <si>
    <t>RV7ERUUT</t>
  </si>
  <si>
    <t>EY0JZ32S</t>
  </si>
  <si>
    <t>CEYW89RW</t>
  </si>
  <si>
    <t>MBBBOMEV</t>
  </si>
  <si>
    <t>I6FIZ2S5</t>
  </si>
  <si>
    <t>07GUKIG3</t>
  </si>
  <si>
    <t>7EYDG0CV</t>
  </si>
  <si>
    <t>UFAABKQJ</t>
  </si>
  <si>
    <t>7ZU2A8L1</t>
  </si>
  <si>
    <t>O1HKZ4ZF</t>
  </si>
  <si>
    <t>8VO26H1R</t>
  </si>
  <si>
    <t>A2OLLGWZ</t>
  </si>
  <si>
    <t>WKIRY6KE</t>
  </si>
  <si>
    <t>EJYFAV40</t>
  </si>
  <si>
    <t>8A1EB728</t>
  </si>
  <si>
    <t>RS31U03Y</t>
  </si>
  <si>
    <t>2KWQ6RAZ</t>
  </si>
  <si>
    <t>823X29EZ</t>
  </si>
  <si>
    <t>VL8YNHD7</t>
  </si>
  <si>
    <t>YY4VFPND</t>
  </si>
  <si>
    <t>RYLBEZ4N</t>
  </si>
  <si>
    <t>Y4UIUIEG</t>
  </si>
  <si>
    <t>1HG8VLHU</t>
  </si>
  <si>
    <t>0OJE7J6C</t>
  </si>
  <si>
    <t>OCVCCWPQ</t>
  </si>
  <si>
    <t>S2KBTW2O</t>
  </si>
  <si>
    <t>QJ9H7Y8W</t>
  </si>
  <si>
    <t>FNA51WN6</t>
  </si>
  <si>
    <t>921APYA3</t>
  </si>
  <si>
    <t>GMY4U7RD</t>
  </si>
  <si>
    <t>CPC83NKN</t>
  </si>
  <si>
    <t>TBS5Y874</t>
  </si>
  <si>
    <t>6JZ0HCSF</t>
  </si>
  <si>
    <t>JRSU8ALH</t>
  </si>
  <si>
    <t>7GXUCFW5</t>
  </si>
  <si>
    <t>E66UG7VC</t>
  </si>
  <si>
    <t>7IAHPFT9</t>
  </si>
  <si>
    <t>FZWU2I30</t>
  </si>
  <si>
    <t>04AOWMXV</t>
  </si>
  <si>
    <t>XZ9YR78K</t>
  </si>
  <si>
    <t>WZKN6PO4</t>
  </si>
  <si>
    <t>WQSUMJRZ</t>
  </si>
  <si>
    <t>1RIO9PCD</t>
  </si>
  <si>
    <t>TQV7CO87</t>
  </si>
  <si>
    <t>3FJPGYD7</t>
  </si>
  <si>
    <t>9AQFU718</t>
  </si>
  <si>
    <t>AUJE7IZR</t>
  </si>
  <si>
    <t>LE3XYXEF</t>
  </si>
  <si>
    <t>PM2BF2KB</t>
  </si>
  <si>
    <t>IQR162ZT</t>
  </si>
  <si>
    <t>TVU1PQEL</t>
  </si>
  <si>
    <t>3RGNKYWW</t>
  </si>
  <si>
    <t>K9KGXL2E</t>
  </si>
  <si>
    <t>HNCSYU4T</t>
  </si>
  <si>
    <t>1PXQZ40I</t>
  </si>
  <si>
    <t>FYAVINLC</t>
  </si>
  <si>
    <t>60JGDDRO</t>
  </si>
  <si>
    <t>R4BO7K5M</t>
  </si>
  <si>
    <t>X4XN0M8A</t>
  </si>
  <si>
    <t>M4MAVN65</t>
  </si>
  <si>
    <t>USJ0JACE</t>
  </si>
  <si>
    <t>2SMQAWOA</t>
  </si>
  <si>
    <t>TOJ902PF</t>
  </si>
  <si>
    <t>JAYXM4QB</t>
  </si>
  <si>
    <t>NW5CPPIV</t>
  </si>
  <si>
    <t>J5BCAQ1Z</t>
  </si>
  <si>
    <t>8LFA54EQ</t>
  </si>
  <si>
    <t>19MLD9YF</t>
  </si>
  <si>
    <t>PLQ50D2O</t>
  </si>
  <si>
    <t>3VPQNW5Y</t>
  </si>
  <si>
    <t>RTWE19SU</t>
  </si>
  <si>
    <t>FXYOCA0G</t>
  </si>
  <si>
    <t>SK30SEKS</t>
  </si>
  <si>
    <t>Q30OVFCZ</t>
  </si>
  <si>
    <t>T6MPH7JC</t>
  </si>
  <si>
    <t>T1GPPZXH</t>
  </si>
  <si>
    <t>WL31FAI3</t>
  </si>
  <si>
    <t>6SNUFVQP</t>
  </si>
  <si>
    <t>5U83YWZB</t>
  </si>
  <si>
    <t>ZFXYBJEY</t>
  </si>
  <si>
    <t>NGTVHTFH</t>
  </si>
  <si>
    <t>OHAARANW</t>
  </si>
  <si>
    <t>6GBGF19R</t>
  </si>
  <si>
    <t>5XADPM6R</t>
  </si>
  <si>
    <t>YZX90X8X</t>
  </si>
  <si>
    <t>CNL7PCYU</t>
  </si>
  <si>
    <t>HB740BLB</t>
  </si>
  <si>
    <t>9M88QXFW</t>
  </si>
  <si>
    <t>HCQK8NQ8</t>
  </si>
  <si>
    <t>RDHTQLNI</t>
  </si>
  <si>
    <t>B50N6RL3</t>
  </si>
  <si>
    <t>HLXSEMXV</t>
  </si>
  <si>
    <t>MPMG4JTY</t>
  </si>
  <si>
    <t>DB801ISB</t>
  </si>
  <si>
    <t>8QJHJXY0</t>
  </si>
  <si>
    <t>MSN4ZNU6</t>
  </si>
  <si>
    <t>3MXS2HRE</t>
  </si>
  <si>
    <t>1YBATFAY</t>
  </si>
  <si>
    <t>2EBLR9N8</t>
  </si>
  <si>
    <t>VDGA4KXA</t>
  </si>
  <si>
    <t>6WCNNK5J</t>
  </si>
  <si>
    <t>YJTQSZ9D</t>
  </si>
  <si>
    <t>RB8GDYFY</t>
  </si>
  <si>
    <t>6CWZFOHJ</t>
  </si>
  <si>
    <t>Prospecting</t>
  </si>
  <si>
    <t>3LCLVRVV</t>
  </si>
  <si>
    <t>YIU1B39V</t>
  </si>
  <si>
    <t>8E0VRCLW</t>
  </si>
  <si>
    <t>G99CS23F</t>
  </si>
  <si>
    <t>XRJ54GNR</t>
  </si>
  <si>
    <t>GR9S7VHI</t>
  </si>
  <si>
    <t>Q9UWOC28</t>
  </si>
  <si>
    <t>YL29KX3L</t>
  </si>
  <si>
    <t>OJDZN6UK</t>
  </si>
  <si>
    <t>OM60BJ4S</t>
  </si>
  <si>
    <t>9PDR4X2R</t>
  </si>
  <si>
    <t>9P9ISECL</t>
  </si>
  <si>
    <t>0D8Y5JA0</t>
  </si>
  <si>
    <t>GNN53C6D</t>
  </si>
  <si>
    <t>6KHIXTAD</t>
  </si>
  <si>
    <t>5C59O9GU</t>
  </si>
  <si>
    <t>ZQRBJVZF</t>
  </si>
  <si>
    <t>I93XL6Q9</t>
  </si>
  <si>
    <t>UMD1BA4S</t>
  </si>
  <si>
    <t>E6DGJSDW</t>
  </si>
  <si>
    <t>JHNDPI2N</t>
  </si>
  <si>
    <t>GI94RTL5</t>
  </si>
  <si>
    <t>10ALJD82</t>
  </si>
  <si>
    <t>Z89NKUC7</t>
  </si>
  <si>
    <t>47P0HBNM</t>
  </si>
  <si>
    <t>4H8GZ075</t>
  </si>
  <si>
    <t>UDAUS3DF</t>
  </si>
  <si>
    <t>F4W7Z1UU</t>
  </si>
  <si>
    <t>DW5BQ220</t>
  </si>
  <si>
    <t>4ENCEYPG</t>
  </si>
  <si>
    <t>EU4DPJGN</t>
  </si>
  <si>
    <t>426EL41A</t>
  </si>
  <si>
    <t>OXKLRULK</t>
  </si>
  <si>
    <t>D3ZJX20X</t>
  </si>
  <si>
    <t>V9JDJ861</t>
  </si>
  <si>
    <t>DYXD1AXO</t>
  </si>
  <si>
    <t>JSTHYUCD</t>
  </si>
  <si>
    <t>JC7DDV56</t>
  </si>
  <si>
    <t>ASDR6QEZ</t>
  </si>
  <si>
    <t>5ELMZN3E</t>
  </si>
  <si>
    <t>7Q90C2VN</t>
  </si>
  <si>
    <t>ZIMT5RQ2</t>
  </si>
  <si>
    <t>WTD6O2OR</t>
  </si>
  <si>
    <t>OEG8QG42</t>
  </si>
  <si>
    <t>BG0BLC6S</t>
  </si>
  <si>
    <t>5Q2BX622</t>
  </si>
  <si>
    <t>RSY2XLKK</t>
  </si>
  <si>
    <t>FEEOZHT8</t>
  </si>
  <si>
    <t>D382N39B</t>
  </si>
  <si>
    <t>YYUJ1DCF</t>
  </si>
  <si>
    <t>OH0HJ6KK</t>
  </si>
  <si>
    <t>5TGQL49J</t>
  </si>
  <si>
    <t>Y7WAFW9D</t>
  </si>
  <si>
    <t>I8NC3RFB</t>
  </si>
  <si>
    <t>38K5251H</t>
  </si>
  <si>
    <t>QR63ME8L</t>
  </si>
  <si>
    <t>I79B9KJ2</t>
  </si>
  <si>
    <t>LABZ0UGB</t>
  </si>
  <si>
    <t>3R4W7ZVY</t>
  </si>
  <si>
    <t>2SZX9B7J</t>
  </si>
  <si>
    <t>0ZG6U7MQ</t>
  </si>
  <si>
    <t>KQPNPH8A</t>
  </si>
  <si>
    <t>SGI0VM1F</t>
  </si>
  <si>
    <t>DS5HZHDA</t>
  </si>
  <si>
    <t>TLZGG7G5</t>
  </si>
  <si>
    <t>8NI8O26G</t>
  </si>
  <si>
    <t>9BM1CGBV</t>
  </si>
  <si>
    <t>GSBUIL1E</t>
  </si>
  <si>
    <t>9F9NDO41</t>
  </si>
  <si>
    <t>IAV71BEX</t>
  </si>
  <si>
    <t>SJE81OUR</t>
  </si>
  <si>
    <t>R0MBBXL8</t>
  </si>
  <si>
    <t>NR2EDMKC</t>
  </si>
  <si>
    <t>SU8FTFLS</t>
  </si>
  <si>
    <t>61GDYW9T</t>
  </si>
  <si>
    <t>TFCQZ28G</t>
  </si>
  <si>
    <t>IXW68X6Z</t>
  </si>
  <si>
    <t>F77XD7IZ</t>
  </si>
  <si>
    <t>LEJWV2Y5</t>
  </si>
  <si>
    <t>CAONNFXN</t>
  </si>
  <si>
    <t>R8V3ALA8</t>
  </si>
  <si>
    <t>CPEYUW7V</t>
  </si>
  <si>
    <t>5ZATE1WV</t>
  </si>
  <si>
    <t>R1HFBU5H</t>
  </si>
  <si>
    <t>03P9VXWG</t>
  </si>
  <si>
    <t>RMJG8OS2</t>
  </si>
  <si>
    <t>9L0WKMJ2</t>
  </si>
  <si>
    <t>VAM56BG4</t>
  </si>
  <si>
    <t>ZTCQWF53</t>
  </si>
  <si>
    <t>LKDSEQ2Q</t>
  </si>
  <si>
    <t>I2LEEFAM</t>
  </si>
  <si>
    <t>1LWG4COF</t>
  </si>
  <si>
    <t>FEL7FQQG</t>
  </si>
  <si>
    <t>0TQP0E65</t>
  </si>
  <si>
    <t>P95E1DOX</t>
  </si>
  <si>
    <t>JCRT0QHO</t>
  </si>
  <si>
    <t>MTGV7WOM</t>
  </si>
  <si>
    <t>IEMOIN3K</t>
  </si>
  <si>
    <t>XTXMQMRC</t>
  </si>
  <si>
    <t>OQX98BBL</t>
  </si>
  <si>
    <t>RH0FJYPZ</t>
  </si>
  <si>
    <t>HD6YD6P9</t>
  </si>
  <si>
    <t>64OXRCSR</t>
  </si>
  <si>
    <t>EG3X1ACF</t>
  </si>
  <si>
    <t>TJ64MOUR</t>
  </si>
  <si>
    <t>FY0SHNZY</t>
  </si>
  <si>
    <t>V2V69I86</t>
  </si>
  <si>
    <t>OAECXU4A</t>
  </si>
  <si>
    <t>XETF5BVH</t>
  </si>
  <si>
    <t>FU2PQZR4</t>
  </si>
  <si>
    <t>CVMNBKGH</t>
  </si>
  <si>
    <t>LZW4N9KF</t>
  </si>
  <si>
    <t>A4TA5P1B</t>
  </si>
  <si>
    <t>KIKV29M0</t>
  </si>
  <si>
    <t>PCXGIH9X</t>
  </si>
  <si>
    <t>ODSFN0YA</t>
  </si>
  <si>
    <t>6RQUXORL</t>
  </si>
  <si>
    <t>74LCNGIK</t>
  </si>
  <si>
    <t>28EJ0L9T</t>
  </si>
  <si>
    <t>UH9TR8Y1</t>
  </si>
  <si>
    <t>JVXGG70X</t>
  </si>
  <si>
    <t>SYP74C5W</t>
  </si>
  <si>
    <t>R0Q5BZ9Y</t>
  </si>
  <si>
    <t>OT0GOR3I</t>
  </si>
  <si>
    <t>6RN7I8ZF</t>
  </si>
  <si>
    <t>YBWUG6QP</t>
  </si>
  <si>
    <t>8XE8GGIW</t>
  </si>
  <si>
    <t>IHKIAB1W</t>
  </si>
  <si>
    <t>YKBJP191</t>
  </si>
  <si>
    <t>P7UPCSTC</t>
  </si>
  <si>
    <t>GEQ8IGKW</t>
  </si>
  <si>
    <t>EYR5E7LO</t>
  </si>
  <si>
    <t>LO8L5ELD</t>
  </si>
  <si>
    <t>S1U1RD6K</t>
  </si>
  <si>
    <t>R6HYAPR6</t>
  </si>
  <si>
    <t>A8NXNY0M</t>
  </si>
  <si>
    <t>4ROECHG6</t>
  </si>
  <si>
    <t>FVVATY89</t>
  </si>
  <si>
    <t>BV75OM0B</t>
  </si>
  <si>
    <t>ZGTCQT1A</t>
  </si>
  <si>
    <t>GR8JTX1T</t>
  </si>
  <si>
    <t>2IRZM0LB</t>
  </si>
  <si>
    <t>99YRLZM0</t>
  </si>
  <si>
    <t>VJILDVVF</t>
  </si>
  <si>
    <t>A9DGDN56</t>
  </si>
  <si>
    <t>D01U08PR</t>
  </si>
  <si>
    <t>LFD1ZGJ8</t>
  </si>
  <si>
    <t>4YJKB8EC</t>
  </si>
  <si>
    <t>DIGG7U6M</t>
  </si>
  <si>
    <t>VMXGBINH</t>
  </si>
  <si>
    <t>N6BT2U29</t>
  </si>
  <si>
    <t>T12MT0HL</t>
  </si>
  <si>
    <t>HZVVOITE</t>
  </si>
  <si>
    <t>P6Z4X54S</t>
  </si>
  <si>
    <t>910NLQ80</t>
  </si>
  <si>
    <t>8IPMP8NT</t>
  </si>
  <si>
    <t>7YOJ4KU7</t>
  </si>
  <si>
    <t>3K70RL7Q</t>
  </si>
  <si>
    <t>DX1M0XF0</t>
  </si>
  <si>
    <t>5MNF16D8</t>
  </si>
  <si>
    <t>PES548QV</t>
  </si>
  <si>
    <t>XGMTNND1</t>
  </si>
  <si>
    <t>6R94B0SG</t>
  </si>
  <si>
    <t>8JL58ECD</t>
  </si>
  <si>
    <t>KO7JWXCT</t>
  </si>
  <si>
    <t>FGSBCJSC</t>
  </si>
  <si>
    <t>65SMA4OZ</t>
  </si>
  <si>
    <t>537X47QY</t>
  </si>
  <si>
    <t>D95K3R9N</t>
  </si>
  <si>
    <t>51HOGHF0</t>
  </si>
  <si>
    <t>PRUFERA6</t>
  </si>
  <si>
    <t>NST2FEF3</t>
  </si>
  <si>
    <t>BBV196A3</t>
  </si>
  <si>
    <t>E4YR0OE6</t>
  </si>
  <si>
    <t>TR7WLH5Q</t>
  </si>
  <si>
    <t>M64OQCC3</t>
  </si>
  <si>
    <t>WR9CQB8E</t>
  </si>
  <si>
    <t>TWWD62O3</t>
  </si>
  <si>
    <t>7CZU8GS1</t>
  </si>
  <si>
    <t>APXWBOOT</t>
  </si>
  <si>
    <t>7N6AHU7C</t>
  </si>
  <si>
    <t>EJUQOEY5</t>
  </si>
  <si>
    <t>9HA8VBAP</t>
  </si>
  <si>
    <t>X4THRRSJ</t>
  </si>
  <si>
    <t>3PN3YSPK</t>
  </si>
  <si>
    <t>F6AOT0NK</t>
  </si>
  <si>
    <t>YI92HVHO</t>
  </si>
  <si>
    <t>39NJ6UC9</t>
  </si>
  <si>
    <t>1XR36ESV</t>
  </si>
  <si>
    <t>RJ21Q4HO</t>
  </si>
  <si>
    <t>NSYCCHCJ</t>
  </si>
  <si>
    <t>ATOYVLLB</t>
  </si>
  <si>
    <t>0M4K6F8Q</t>
  </si>
  <si>
    <t>TLJWMKEO</t>
  </si>
  <si>
    <t>NXJNQ3Z9</t>
  </si>
  <si>
    <t>HWKJ7TFJ</t>
  </si>
  <si>
    <t>Q62STRQQ</t>
  </si>
  <si>
    <t>9P9J2ANM</t>
  </si>
  <si>
    <t>OJWGRIXN</t>
  </si>
  <si>
    <t>EB393LSH</t>
  </si>
  <si>
    <t>566X0PLZ</t>
  </si>
  <si>
    <t>SFR7RG9V</t>
  </si>
  <si>
    <t>9RGWSKNU</t>
  </si>
  <si>
    <t>49T7VKA7</t>
  </si>
  <si>
    <t>BTDY3DHP</t>
  </si>
  <si>
    <t>UZ7DU3D9</t>
  </si>
  <si>
    <t>73CWPT9H</t>
  </si>
  <si>
    <t>B7KZYEII</t>
  </si>
  <si>
    <t>67CBAWHG</t>
  </si>
  <si>
    <t>2WTPSQTN</t>
  </si>
  <si>
    <t>V5PKXYWS</t>
  </si>
  <si>
    <t>EJCPWP6V</t>
  </si>
  <si>
    <t>BJE7KCZ1</t>
  </si>
  <si>
    <t>TK9J8AOZ</t>
  </si>
  <si>
    <t>XARW0KTX</t>
  </si>
  <si>
    <t>0C34Z5UZ</t>
  </si>
  <si>
    <t>OA3RDG12</t>
  </si>
  <si>
    <t>847RHYQE</t>
  </si>
  <si>
    <t>P0B49XCI</t>
  </si>
  <si>
    <t>DOP1NORG</t>
  </si>
  <si>
    <t>BUOI3TBI</t>
  </si>
  <si>
    <t>F22C6LKO</t>
  </si>
  <si>
    <t>D8ZJ6F45</t>
  </si>
  <si>
    <t>HP50ZWIZ</t>
  </si>
  <si>
    <t>X3KQZM1K</t>
  </si>
  <si>
    <t>WA3U0EVI</t>
  </si>
  <si>
    <t>Q9CASEJL</t>
  </si>
  <si>
    <t>OIBR7UA7</t>
  </si>
  <si>
    <t>J5IXJWVU</t>
  </si>
  <si>
    <t>KFSKQ291</t>
  </si>
  <si>
    <t>ZT1234V3</t>
  </si>
  <si>
    <t>JQBN7PXK</t>
  </si>
  <si>
    <t>J5IF7CT6</t>
  </si>
  <si>
    <t>AAQ5H36J</t>
  </si>
  <si>
    <t>37PEZCGO</t>
  </si>
  <si>
    <t>X9NUTLTR</t>
  </si>
  <si>
    <t>L5PS6S68</t>
  </si>
  <si>
    <t>JLZCOLIE</t>
  </si>
  <si>
    <t>TN4KM3D1</t>
  </si>
  <si>
    <t>OIIFWY81</t>
  </si>
  <si>
    <t>WE2CEE8A</t>
  </si>
  <si>
    <t>NT38RBZY</t>
  </si>
  <si>
    <t>0XVL2UMH</t>
  </si>
  <si>
    <t>UFZFCBOS</t>
  </si>
  <si>
    <t>2BD1SDBX</t>
  </si>
  <si>
    <t>AE3YDLK3</t>
  </si>
  <si>
    <t>C54CWZIT</t>
  </si>
  <si>
    <t>D00AN5HY</t>
  </si>
  <si>
    <t>E6798P2J</t>
  </si>
  <si>
    <t>MR08TTTT</t>
  </si>
  <si>
    <t>7UVKZD60</t>
  </si>
  <si>
    <t>0RLU8I9Q</t>
  </si>
  <si>
    <t>ZT163LH3</t>
  </si>
  <si>
    <t>8Y3OMER4</t>
  </si>
  <si>
    <t>OQ1P1OLH</t>
  </si>
  <si>
    <t>UY93W9NZ</t>
  </si>
  <si>
    <t>NVH71LD4</t>
  </si>
  <si>
    <t>XVQ3OA99</t>
  </si>
  <si>
    <t>DJDJ5A58</t>
  </si>
  <si>
    <t>22TUMCKT</t>
  </si>
  <si>
    <t>ARBTXSEH</t>
  </si>
  <si>
    <t>P4D8H19O</t>
  </si>
  <si>
    <t>UD1GNRL4</t>
  </si>
  <si>
    <t>B2YZJ212</t>
  </si>
  <si>
    <t>94DGJSLN</t>
  </si>
  <si>
    <t>IRTO8ZJW</t>
  </si>
  <si>
    <t>OAMIMSUU</t>
  </si>
  <si>
    <t>B26TNOGQ</t>
  </si>
  <si>
    <t>QN1UL4N3</t>
  </si>
  <si>
    <t>FW2CVY2X</t>
  </si>
  <si>
    <t>9R8AKL0D</t>
  </si>
  <si>
    <t>R14YE68N</t>
  </si>
  <si>
    <t>8RQCHZ5O</t>
  </si>
  <si>
    <t>90KRHC6T</t>
  </si>
  <si>
    <t>8NLGRTU5</t>
  </si>
  <si>
    <t>QMRDG7WP</t>
  </si>
  <si>
    <t>F0K8UDEG</t>
  </si>
  <si>
    <t>NUEPXB8Z</t>
  </si>
  <si>
    <t>FBDS7GIZ</t>
  </si>
  <si>
    <t>URRD7VUB</t>
  </si>
  <si>
    <t>11T4HX93</t>
  </si>
  <si>
    <t>0QMDTHBS</t>
  </si>
  <si>
    <t>GM5X0CSG</t>
  </si>
  <si>
    <t>E0HMRMZ9</t>
  </si>
  <si>
    <t>DYA87PL1</t>
  </si>
  <si>
    <t>CGRMC7OE</t>
  </si>
  <si>
    <t>0KSK9O00</t>
  </si>
  <si>
    <t>76WK0KFZ</t>
  </si>
  <si>
    <t>IMN2GUYV</t>
  </si>
  <si>
    <t>9HFEMESD</t>
  </si>
  <si>
    <t>00400B1S</t>
  </si>
  <si>
    <t>PELBIQ95</t>
  </si>
  <si>
    <t>HLE798LQ</t>
  </si>
  <si>
    <t>NB67WD27</t>
  </si>
  <si>
    <t>2RQOUJ9V</t>
  </si>
  <si>
    <t>6KW4PU0S</t>
  </si>
  <si>
    <t>Y533QVR5</t>
  </si>
  <si>
    <t>PAUK1IU0</t>
  </si>
  <si>
    <t>97WEHB4X</t>
  </si>
  <si>
    <t>Z4JQEOMT</t>
  </si>
  <si>
    <t>W2K1S9N3</t>
  </si>
  <si>
    <t>U0U1RIMI</t>
  </si>
  <si>
    <t>ZTFYF8PV</t>
  </si>
  <si>
    <t>Q620I4AZ</t>
  </si>
  <si>
    <t>L7PPTHLF</t>
  </si>
  <si>
    <t>8U9CA21G</t>
  </si>
  <si>
    <t>F14T88OP</t>
  </si>
  <si>
    <t>JZ4QLP1W</t>
  </si>
  <si>
    <t>HSGGBG9J</t>
  </si>
  <si>
    <t>O7MBZPN4</t>
  </si>
  <si>
    <t>XS7B6QT7</t>
  </si>
  <si>
    <t>N6JMQG0E</t>
  </si>
  <si>
    <t>TBNPWPNE</t>
  </si>
  <si>
    <t>M4WW6I1S</t>
  </si>
  <si>
    <t>GLQLEZJM</t>
  </si>
  <si>
    <t>ZKJIVMSG</t>
  </si>
  <si>
    <t>3TMNC3GW</t>
  </si>
  <si>
    <t>P25KLAD2</t>
  </si>
  <si>
    <t>NDJBDONI</t>
  </si>
  <si>
    <t>94ZZLWOH</t>
  </si>
  <si>
    <t>KKUHAY4O</t>
  </si>
  <si>
    <t>4V17GRKW</t>
  </si>
  <si>
    <t>EOJHYLXG</t>
  </si>
  <si>
    <t>4XQ43RJW</t>
  </si>
  <si>
    <t>MJK3UJ1B</t>
  </si>
  <si>
    <t>44JDHBI8</t>
  </si>
  <si>
    <t>ETJR6FUL</t>
  </si>
  <si>
    <t>9CYYLZ11</t>
  </si>
  <si>
    <t>RGW7PKJ6</t>
  </si>
  <si>
    <t>BW0NOLCK</t>
  </si>
  <si>
    <t>G7K3HJAT</t>
  </si>
  <si>
    <t>NBE5EMSV</t>
  </si>
  <si>
    <t>D00KRY2S</t>
  </si>
  <si>
    <t>ZB3JRI67</t>
  </si>
  <si>
    <t>4AUWVKUU</t>
  </si>
  <si>
    <t>I43F0Z77</t>
  </si>
  <si>
    <t>YYMKOAVY</t>
  </si>
  <si>
    <t>0HR4TEU4</t>
  </si>
  <si>
    <t>O8JCYJSV</t>
  </si>
  <si>
    <t>FMRVHL9O</t>
  </si>
  <si>
    <t>YMI68O7S</t>
  </si>
  <si>
    <t>VUFZB941</t>
  </si>
  <si>
    <t>EABYCHB3</t>
  </si>
  <si>
    <t>6Z6DMG2V</t>
  </si>
  <si>
    <t>BZ96Z7AI</t>
  </si>
  <si>
    <t>QY7GTG6Y</t>
  </si>
  <si>
    <t>VZ28EXFN</t>
  </si>
  <si>
    <t>KOPIWJO5</t>
  </si>
  <si>
    <t>465ZW6J2</t>
  </si>
  <si>
    <t>BVRUBA3A</t>
  </si>
  <si>
    <t>5JS1Z5BQ</t>
  </si>
  <si>
    <t>5EUHU5AF</t>
  </si>
  <si>
    <t>F11IGBLD</t>
  </si>
  <si>
    <t>CC70D9SD</t>
  </si>
  <si>
    <t>0BQTT5UF</t>
  </si>
  <si>
    <t>M7UNLZEP</t>
  </si>
  <si>
    <t>EG7S6ZOI</t>
  </si>
  <si>
    <t>UND13JS5</t>
  </si>
  <si>
    <t>HFVWQIMF</t>
  </si>
  <si>
    <t>9YLUGU6I</t>
  </si>
  <si>
    <t>SAUIIUTV</t>
  </si>
  <si>
    <t>B5H6M7AP</t>
  </si>
  <si>
    <t>COGXUYLL</t>
  </si>
  <si>
    <t>ZVO432VF</t>
  </si>
  <si>
    <t>1BB5LME9</t>
  </si>
  <si>
    <t>7WXPAXAV</t>
  </si>
  <si>
    <t>GSOR2INK</t>
  </si>
  <si>
    <t>BTH2O9OF</t>
  </si>
  <si>
    <t>HW367OVT</t>
  </si>
  <si>
    <t>O6NIPA7N</t>
  </si>
  <si>
    <t>MI3MV7PU</t>
  </si>
  <si>
    <t>A8PVW8RI</t>
  </si>
  <si>
    <t>S4V0T890</t>
  </si>
  <si>
    <t>AP74NF6M</t>
  </si>
  <si>
    <t>WJ7HDR4Q</t>
  </si>
  <si>
    <t>F1NWH30L</t>
  </si>
  <si>
    <t>7KQAH6UI</t>
  </si>
  <si>
    <t>2NO97U9Z</t>
  </si>
  <si>
    <t>BKI3OLP8</t>
  </si>
  <si>
    <t>KTSP63I0</t>
  </si>
  <si>
    <t>HKMMBDMW</t>
  </si>
  <si>
    <t>52V1RWCZ</t>
  </si>
  <si>
    <t>XS7L2AQE</t>
  </si>
  <si>
    <t>M22PCEKY</t>
  </si>
  <si>
    <t>IVTNXNYP</t>
  </si>
  <si>
    <t>HOXD9TTL</t>
  </si>
  <si>
    <t>H046CU4Z</t>
  </si>
  <si>
    <t>JF4MEWPX</t>
  </si>
  <si>
    <t>1HD5JJM3</t>
  </si>
  <si>
    <t>NWPSEF2I</t>
  </si>
  <si>
    <t>0E8D6TCQ</t>
  </si>
  <si>
    <t>7MKYTX69</t>
  </si>
  <si>
    <t>CLPDG9BG</t>
  </si>
  <si>
    <t>32NDDT4L</t>
  </si>
  <si>
    <t>1969NL80</t>
  </si>
  <si>
    <t>IKR0NSUE</t>
  </si>
  <si>
    <t>473F6L9F</t>
  </si>
  <si>
    <t>KN4LCS4D</t>
  </si>
  <si>
    <t>EL09RK8X</t>
  </si>
  <si>
    <t>Y9EBNML6</t>
  </si>
  <si>
    <t>9H2V1F1E</t>
  </si>
  <si>
    <t>2872DC79</t>
  </si>
  <si>
    <t>OYRF34VN</t>
  </si>
  <si>
    <t>HP8IWA1E</t>
  </si>
  <si>
    <t>M5ZYQFGR</t>
  </si>
  <si>
    <t>0CECGPEJ</t>
  </si>
  <si>
    <t>D6YEYMJC</t>
  </si>
  <si>
    <t>RLDCYEJU</t>
  </si>
  <si>
    <t>BIN9U8D9</t>
  </si>
  <si>
    <t>8O98HGMW</t>
  </si>
  <si>
    <t>SRYX0U85</t>
  </si>
  <si>
    <t>MON9ZE47</t>
  </si>
  <si>
    <t>FJHKS2T2</t>
  </si>
  <si>
    <t>HUG2KAHE</t>
  </si>
  <si>
    <t>PGN9I1HU</t>
  </si>
  <si>
    <t>647SQRGL</t>
  </si>
  <si>
    <t>TAKHOTRW</t>
  </si>
  <si>
    <t>TS9QPHNA</t>
  </si>
  <si>
    <t>UEI0RABV</t>
  </si>
  <si>
    <t>27ZK0L0F</t>
  </si>
  <si>
    <t>K38J8D75</t>
  </si>
  <si>
    <t>UIP7MXOR</t>
  </si>
  <si>
    <t>MNCY3CKD</t>
  </si>
  <si>
    <t>E0S2ZL6X</t>
  </si>
  <si>
    <t>XT9QCG8T</t>
  </si>
  <si>
    <t>52WACRCG</t>
  </si>
  <si>
    <t>0PXJYUT7</t>
  </si>
  <si>
    <t>D45LXDPW</t>
  </si>
  <si>
    <t>DDHNCZMO</t>
  </si>
  <si>
    <t>Z99W80UY</t>
  </si>
  <si>
    <t>K8ITR8PA</t>
  </si>
  <si>
    <t>G4B3UCWQ</t>
  </si>
  <si>
    <t>8O212QCV</t>
  </si>
  <si>
    <t>X2REWR7J</t>
  </si>
  <si>
    <t>RKP2DVSU</t>
  </si>
  <si>
    <t>T3T4OE0A</t>
  </si>
  <si>
    <t>K7L1RE8B</t>
  </si>
  <si>
    <t>RPCZJOE2</t>
  </si>
  <si>
    <t>6IG2A8KD</t>
  </si>
  <si>
    <t>MFU6Y5HX</t>
  </si>
  <si>
    <t>Y0EKPBLQ</t>
  </si>
  <si>
    <t>8TLX2786</t>
  </si>
  <si>
    <t>Z9CW6K35</t>
  </si>
  <si>
    <t>YVFK9Q0W</t>
  </si>
  <si>
    <t>PF7M8CG2</t>
  </si>
  <si>
    <t>ZHPJ73Q6</t>
  </si>
  <si>
    <t>2TI0MAKP</t>
  </si>
  <si>
    <t>2G5ZMOYC</t>
  </si>
  <si>
    <t>EPOB4B15</t>
  </si>
  <si>
    <t>2WWMPY7O</t>
  </si>
  <si>
    <t>Z6VQW8TB</t>
  </si>
  <si>
    <t>FNLAOXF8</t>
  </si>
  <si>
    <t>C5B5WBY9</t>
  </si>
  <si>
    <t>6IO91583</t>
  </si>
  <si>
    <t>ZXNPF7PL</t>
  </si>
  <si>
    <t>NKFG3KKP</t>
  </si>
  <si>
    <t>JQ338VQC</t>
  </si>
  <si>
    <t>WJK0O5J9</t>
  </si>
  <si>
    <t>W2149WNZ</t>
  </si>
  <si>
    <t>6WNENPQM</t>
  </si>
  <si>
    <t>VW8CEV4C</t>
  </si>
  <si>
    <t>KLUS7RVS</t>
  </si>
  <si>
    <t>ROM4I2T0</t>
  </si>
  <si>
    <t>6QKBZAEQ</t>
  </si>
  <si>
    <t>5P4OCP0Q</t>
  </si>
  <si>
    <t>E54FFQBM</t>
  </si>
  <si>
    <t>8GNSME5U</t>
  </si>
  <si>
    <t>5697WKA6</t>
  </si>
  <si>
    <t>A5DN7SE1</t>
  </si>
  <si>
    <t>DGI6CB5K</t>
  </si>
  <si>
    <t>MTH7D617</t>
  </si>
  <si>
    <t>S6BD2RV6</t>
  </si>
  <si>
    <t>P43NZA0V</t>
  </si>
  <si>
    <t>TFPZNRS3</t>
  </si>
  <si>
    <t>SPTF1MZ4</t>
  </si>
  <si>
    <t>WI5RHGX9</t>
  </si>
  <si>
    <t>WAT7H38N</t>
  </si>
  <si>
    <t>1FAU5C6V</t>
  </si>
  <si>
    <t>Q5RRTVJK</t>
  </si>
  <si>
    <t>KIOF5EM0</t>
  </si>
  <si>
    <t>SH4FSTJV</t>
  </si>
  <si>
    <t>AV50UWVV</t>
  </si>
  <si>
    <t>KAZ72JJ0</t>
  </si>
  <si>
    <t>QVWEPN6J</t>
  </si>
  <si>
    <t>JD7ACALY</t>
  </si>
  <si>
    <t>NSGU1K3N</t>
  </si>
  <si>
    <t>UK00OVV2</t>
  </si>
  <si>
    <t>DWGARGA2</t>
  </si>
  <si>
    <t>A4M34F8C</t>
  </si>
  <si>
    <t>FCNN6UY0</t>
  </si>
  <si>
    <t>8M2O0Q8V</t>
  </si>
  <si>
    <t>WNWI8RJU</t>
  </si>
  <si>
    <t>4H6DFFO4</t>
  </si>
  <si>
    <t>IUM2FVA1</t>
  </si>
  <si>
    <t>9MIWFW5J</t>
  </si>
  <si>
    <t>6SLKZ8FI</t>
  </si>
  <si>
    <t>LIB4KUZJ</t>
  </si>
  <si>
    <t>18IUIUK0</t>
  </si>
  <si>
    <t>8I5ONXJX</t>
  </si>
  <si>
    <t>product</t>
  </si>
  <si>
    <t>series</t>
  </si>
  <si>
    <t>sales_price</t>
  </si>
  <si>
    <t>GTX</t>
  </si>
  <si>
    <t>GTX Pro</t>
  </si>
  <si>
    <t>MG</t>
  </si>
  <si>
    <t>GTK</t>
  </si>
  <si>
    <t>Table</t>
  </si>
  <si>
    <t>Field</t>
  </si>
  <si>
    <t>Description</t>
  </si>
  <si>
    <t>accounts</t>
  </si>
  <si>
    <t>account</t>
  </si>
  <si>
    <t>Company name</t>
  </si>
  <si>
    <t>sector</t>
  </si>
  <si>
    <t>Industry</t>
  </si>
  <si>
    <t>year_established</t>
  </si>
  <si>
    <t>Year Established</t>
  </si>
  <si>
    <t>revenue</t>
  </si>
  <si>
    <t>Annual revenue (in millions of USD)</t>
  </si>
  <si>
    <t>employees</t>
  </si>
  <si>
    <t>Number of employees</t>
  </si>
  <si>
    <t>office_location</t>
  </si>
  <si>
    <t>Headquarters</t>
  </si>
  <si>
    <t>subsidiary_of</t>
  </si>
  <si>
    <t>Parent company</t>
  </si>
  <si>
    <t>products</t>
  </si>
  <si>
    <t>Product name</t>
  </si>
  <si>
    <t>Product series</t>
  </si>
  <si>
    <t>Suggested retail price</t>
  </si>
  <si>
    <t>sales_teams</t>
  </si>
  <si>
    <t>sales_agent</t>
  </si>
  <si>
    <t>Sales agent</t>
  </si>
  <si>
    <t>manager</t>
  </si>
  <si>
    <t>Respective sales manager</t>
  </si>
  <si>
    <t>regional_office</t>
  </si>
  <si>
    <t>Regional office</t>
  </si>
  <si>
    <t>sales_pipeline</t>
  </si>
  <si>
    <t>opportunity_id</t>
  </si>
  <si>
    <t>Unique identifier</t>
  </si>
  <si>
    <t xml:space="preserve">Sales agent </t>
  </si>
  <si>
    <t>deal_stage</t>
  </si>
  <si>
    <t>Sales pipeline stage (Prospecting &gt; Engaging &gt; Won / Lost)</t>
  </si>
  <si>
    <t>engage_date</t>
  </si>
  <si>
    <t>Date in which the "Engaging" deal stage was initiated</t>
  </si>
  <si>
    <t>close_date</t>
  </si>
  <si>
    <t>Date in which the deal was "Won" or "Lost"</t>
  </si>
  <si>
    <t>close_value</t>
  </si>
  <si>
    <t>Revenue from the deal</t>
  </si>
  <si>
    <t>Sector</t>
  </si>
  <si>
    <t>Year_Established</t>
  </si>
  <si>
    <t>Revenue</t>
  </si>
  <si>
    <t>Employees</t>
  </si>
  <si>
    <t>Office_Location</t>
  </si>
  <si>
    <t>technolgy</t>
  </si>
  <si>
    <t>United States</t>
  </si>
  <si>
    <t>medical</t>
  </si>
  <si>
    <t>Kenya</t>
  </si>
  <si>
    <t>Philipines</t>
  </si>
  <si>
    <t>retail</t>
  </si>
  <si>
    <t>software</t>
  </si>
  <si>
    <t>entertainment</t>
  </si>
  <si>
    <t>marketing</t>
  </si>
  <si>
    <t>telecommunications</t>
  </si>
  <si>
    <t>finance</t>
  </si>
  <si>
    <t>employment</t>
  </si>
  <si>
    <t>Japan</t>
  </si>
  <si>
    <t>Italy</t>
  </si>
  <si>
    <t>Norway</t>
  </si>
  <si>
    <t>services</t>
  </si>
  <si>
    <t>Korea</t>
  </si>
  <si>
    <t>Jordan</t>
  </si>
  <si>
    <t>Brazil</t>
  </si>
  <si>
    <t>Germany</t>
  </si>
  <si>
    <t>Panama</t>
  </si>
  <si>
    <t>Belgium</t>
  </si>
  <si>
    <t>Romania</t>
  </si>
  <si>
    <t>Poland</t>
  </si>
  <si>
    <t>China</t>
  </si>
  <si>
    <t>Series</t>
  </si>
  <si>
    <t>Sales_Price</t>
  </si>
  <si>
    <t>Subsidiary_of</t>
  </si>
  <si>
    <t>Office Location</t>
  </si>
  <si>
    <t>Total Opportunity</t>
  </si>
  <si>
    <t>Status</t>
  </si>
  <si>
    <t>Total Deals</t>
  </si>
  <si>
    <t>Total Opp</t>
  </si>
  <si>
    <t>Day</t>
  </si>
  <si>
    <t>Month</t>
  </si>
  <si>
    <t>Quarter</t>
  </si>
  <si>
    <t>Count of Status</t>
  </si>
  <si>
    <t>Q1</t>
  </si>
  <si>
    <t>Q2</t>
  </si>
  <si>
    <t>Q3</t>
  </si>
  <si>
    <t>Q4</t>
  </si>
  <si>
    <t>Sales Agent</t>
  </si>
  <si>
    <t>Mar</t>
  </si>
  <si>
    <t>Apr</t>
  </si>
  <si>
    <t>May</t>
  </si>
  <si>
    <t>Jun</t>
  </si>
  <si>
    <t>Jul</t>
  </si>
  <si>
    <t>Aug</t>
  </si>
  <si>
    <t>Sep</t>
  </si>
  <si>
    <t>Oct</t>
  </si>
  <si>
    <t>Nov</t>
  </si>
  <si>
    <t>Dec</t>
  </si>
  <si>
    <t>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</si>
</sst>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409]d/mmm/yyyy;@"/>
    <numFmt numFmtId="166" formatCode="dd"/>
    <numFmt numFmtId="167" formatCode="[&lt;999999]&quot;$&quot;0.0,&quot;K&quot;;[&lt;999999999]&quot;$&quot;0.0,,&quot;M&quot;;&quot;$&quot;0.0,&quot;B&quot;"/>
  </numFmts>
  <fonts count="4" x14ac:knownFonts="1">
    <font>
      <sz val="11"/>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s>
  <fills count="4">
    <fill>
      <patternFill patternType="none"/>
    </fill>
    <fill>
      <patternFill patternType="gray125"/>
    </fill>
    <fill>
      <patternFill patternType="solid">
        <fgColor theme="4" tint="-0.249977111117893"/>
        <bgColor theme="4" tint="-0.249977111117893"/>
      </patternFill>
    </fill>
    <fill>
      <patternFill patternType="solid">
        <fgColor rgb="FF7F7F7F"/>
        <bgColor indexed="64"/>
      </patternFill>
    </fill>
  </fills>
  <borders count="11">
    <border>
      <left/>
      <right/>
      <top/>
      <bottom/>
      <diagonal/>
    </border>
    <border>
      <left/>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79998168889431442"/>
      </top>
      <bottom/>
      <diagonal/>
    </border>
    <border>
      <left style="thin">
        <color theme="4" tint="-0.249977111117893"/>
      </left>
      <right style="thin">
        <color theme="4" tint="-0.249977111117893"/>
      </right>
      <top style="thin">
        <color theme="4" tint="0.79998168889431442"/>
      </top>
      <bottom/>
      <diagonal/>
    </border>
    <border>
      <left/>
      <right/>
      <top style="thin">
        <color theme="4" tint="-0.249977111117893"/>
      </top>
      <bottom style="thin">
        <color theme="4" tint="0.79998168889431442"/>
      </bottom>
      <diagonal/>
    </border>
    <border>
      <left/>
      <right/>
      <top style="thin">
        <color theme="4" tint="-0.249977111117893"/>
      </top>
      <bottom style="thin">
        <color theme="4" tint="0.59999389629810485"/>
      </bottom>
      <diagonal/>
    </border>
    <border>
      <left style="thin">
        <color rgb="FF0070C0"/>
      </left>
      <right style="thin">
        <color rgb="FF0070C0"/>
      </right>
      <top style="thin">
        <color rgb="FF0070C0"/>
      </top>
      <bottom style="thin">
        <color rgb="FF0070C0"/>
      </bottom>
      <diagonal/>
    </border>
    <border>
      <left/>
      <right/>
      <top/>
      <bottom style="thin">
        <color theme="4" tint="0.79998168889431442"/>
      </bottom>
      <diagonal/>
    </border>
  </borders>
  <cellStyleXfs count="2">
    <xf numFmtId="0" fontId="0" fillId="0" borderId="0"/>
    <xf numFmtId="43" fontId="1" fillId="0" borderId="0" applyFont="0" applyFill="0" applyBorder="0" applyAlignment="0" applyProtection="0"/>
  </cellStyleXfs>
  <cellXfs count="34">
    <xf numFmtId="0" fontId="0" fillId="0" borderId="0" xfId="0"/>
    <xf numFmtId="11" fontId="0" fillId="0" borderId="0" xfId="0" applyNumberFormat="1"/>
    <xf numFmtId="164" fontId="0" fillId="0" borderId="0" xfId="1" applyNumberFormat="1" applyFont="1"/>
    <xf numFmtId="165" fontId="0" fillId="0" borderId="0" xfId="0" applyNumberFormat="1"/>
    <xf numFmtId="3" fontId="0" fillId="0" borderId="0" xfId="0" applyNumberFormat="1"/>
    <xf numFmtId="0" fontId="0" fillId="0" borderId="0" xfId="0" pivotButton="1"/>
    <xf numFmtId="0" fontId="0" fillId="3" borderId="0" xfId="0" applyFill="1"/>
    <xf numFmtId="3" fontId="0" fillId="0" borderId="6" xfId="0" applyNumberFormat="1" applyBorder="1"/>
    <xf numFmtId="166" fontId="0" fillId="0" borderId="0" xfId="0" applyNumberFormat="1"/>
    <xf numFmtId="10" fontId="0" fillId="0" borderId="0" xfId="0" applyNumberFormat="1"/>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0" fillId="0" borderId="2" xfId="0" applyBorder="1" applyAlignment="1">
      <alignment horizontal="center" vertical="center"/>
    </xf>
    <xf numFmtId="10" fontId="0" fillId="0" borderId="3" xfId="0" applyNumberFormat="1" applyBorder="1" applyAlignment="1">
      <alignment horizontal="center" vertical="center"/>
    </xf>
    <xf numFmtId="10" fontId="0" fillId="0" borderId="2" xfId="0" applyNumberFormat="1" applyBorder="1" applyAlignment="1">
      <alignment horizontal="center" vertical="center"/>
    </xf>
    <xf numFmtId="0" fontId="0" fillId="0" borderId="1" xfId="0" applyBorder="1" applyAlignment="1">
      <alignment horizontal="center" vertical="center"/>
    </xf>
    <xf numFmtId="10" fontId="0" fillId="0" borderId="4" xfId="0" applyNumberFormat="1" applyBorder="1" applyAlignment="1">
      <alignment horizontal="center" vertical="center"/>
    </xf>
    <xf numFmtId="10" fontId="0" fillId="0" borderId="1" xfId="0" applyNumberFormat="1" applyBorder="1" applyAlignment="1">
      <alignment horizontal="center" vertical="center"/>
    </xf>
    <xf numFmtId="0" fontId="0" fillId="0" borderId="5" xfId="0" applyBorder="1" applyAlignment="1">
      <alignment horizontal="center" vertical="center"/>
    </xf>
    <xf numFmtId="10" fontId="0" fillId="0" borderId="6" xfId="0" applyNumberFormat="1" applyBorder="1" applyAlignment="1">
      <alignment horizontal="center" vertical="center"/>
    </xf>
    <xf numFmtId="10" fontId="0" fillId="0" borderId="5" xfId="0" applyNumberFormat="1" applyBorder="1" applyAlignment="1">
      <alignment horizontal="center" vertical="center"/>
    </xf>
    <xf numFmtId="167" fontId="0" fillId="0" borderId="0" xfId="0" applyNumberFormat="1"/>
    <xf numFmtId="0" fontId="3" fillId="3" borderId="0" xfId="0" applyFont="1" applyFill="1"/>
    <xf numFmtId="0" fontId="0" fillId="0" borderId="9" xfId="0" pivotButton="1" applyBorder="1"/>
    <xf numFmtId="0" fontId="0" fillId="0" borderId="9" xfId="0" applyBorder="1"/>
    <xf numFmtId="3" fontId="0" fillId="0" borderId="9" xfId="0" applyNumberFormat="1" applyBorder="1"/>
    <xf numFmtId="0" fontId="2" fillId="3" borderId="0" xfId="0" applyFont="1" applyFill="1" applyAlignment="1">
      <alignment horizontal="center"/>
    </xf>
    <xf numFmtId="0" fontId="0" fillId="0" borderId="2" xfId="0" applyFont="1" applyBorder="1"/>
    <xf numFmtId="0" fontId="0" fillId="0" borderId="1" xfId="0" applyFont="1" applyBorder="1"/>
    <xf numFmtId="0" fontId="2" fillId="2" borderId="10" xfId="0" applyFont="1" applyFill="1" applyBorder="1"/>
    <xf numFmtId="0" fontId="0" fillId="0" borderId="0" xfId="0" applyAlignment="1"/>
    <xf numFmtId="49" fontId="0" fillId="0" borderId="0" xfId="0" applyNumberFormat="1" applyAlignment="1"/>
    <xf numFmtId="3" fontId="0" fillId="0" borderId="3" xfId="0" applyNumberFormat="1" applyFont="1" applyBorder="1"/>
    <xf numFmtId="3" fontId="0" fillId="0" borderId="4" xfId="0" applyNumberFormat="1" applyFont="1" applyBorder="1"/>
  </cellXfs>
  <cellStyles count="2">
    <cellStyle name="Comma" xfId="1" builtinId="3"/>
    <cellStyle name="Normal" xfId="0" builtinId="0"/>
  </cellStyles>
  <dxfs count="26">
    <dxf>
      <numFmt numFmtId="3" formatCode="#,##0"/>
    </dxf>
    <dxf>
      <numFmt numFmtId="14" formatCode="0.00%"/>
    </dxf>
    <dxf>
      <numFmt numFmtId="3" formatCode="#,##0"/>
    </dxf>
    <dxf>
      <numFmt numFmtId="3" formatCode="#,##0"/>
    </dxf>
    <dxf>
      <numFmt numFmtId="167" formatCode="[&lt;999999]&quot;$&quot;0.0,&quot;K&quot;;[&lt;999999999]&quot;$&quot;0.0,,&quot;M&quot;;&quot;$&quot;0.0,&quot;B&quot;"/>
    </dxf>
    <dxf>
      <numFmt numFmtId="168" formatCode="&quot;$&quot;#,##0"/>
    </dxf>
    <dxf>
      <numFmt numFmtId="3" formatCode="#,##0"/>
    </dxf>
    <dxf>
      <numFmt numFmtId="164" formatCode="_(* #,##0_);_(* \(#,##0\);_(* &quot;-&quot;??_);_(@_)"/>
    </dxf>
    <dxf>
      <numFmt numFmtId="164" formatCode="_(* #,##0_);_(* \(#,##0\);_(* &quot;-&quot;??_);_(@_)"/>
    </dxf>
    <dxf>
      <numFmt numFmtId="0" formatCode="General"/>
    </dxf>
    <dxf>
      <numFmt numFmtId="164" formatCode="_(* #,##0_);_(* \(#,##0\);_(* &quot;-&quot;??_);_(@_)"/>
    </dxf>
    <dxf>
      <numFmt numFmtId="166" formatCode="dd"/>
    </dxf>
    <dxf>
      <numFmt numFmtId="166" formatCode="dd"/>
    </dxf>
    <dxf>
      <numFmt numFmtId="166" formatCode="dd"/>
    </dxf>
    <dxf>
      <numFmt numFmtId="165" formatCode="[$-409]d/mmm/yyyy;@"/>
    </dxf>
    <dxf>
      <numFmt numFmtId="165" formatCode="[$-409]d/mmm/yyyy;@"/>
    </dxf>
    <dxf>
      <numFmt numFmtId="0" formatCode="General"/>
    </dxf>
    <dxf>
      <numFmt numFmtId="0" formatCode="General"/>
    </dxf>
    <dxf>
      <border>
        <left style="thin">
          <color rgb="FF0070C0"/>
        </left>
        <right style="thin">
          <color rgb="FF0070C0"/>
        </right>
        <top style="thin">
          <color rgb="FF0070C0"/>
        </top>
        <bottom style="thin">
          <color rgb="FF0070C0"/>
        </bottom>
        <vertical style="thin">
          <color rgb="FF0070C0"/>
        </vertical>
        <horizontal style="thin">
          <color rgb="FF0070C0"/>
        </horizontal>
      </border>
    </dxf>
    <dxf>
      <border>
        <left style="thin">
          <color rgb="FF0070C0"/>
        </left>
        <right style="thin">
          <color rgb="FF0070C0"/>
        </right>
        <top style="thin">
          <color rgb="FF0070C0"/>
        </top>
        <bottom style="thin">
          <color rgb="FF0070C0"/>
        </bottom>
        <vertical style="thin">
          <color rgb="FF0070C0"/>
        </vertical>
        <horizontal style="thin">
          <color rgb="FF0070C0"/>
        </horizontal>
      </border>
    </dxf>
    <dxf>
      <border>
        <left style="thin">
          <color rgb="FF0070C0"/>
        </left>
        <right style="thin">
          <color rgb="FF0070C0"/>
        </right>
        <top style="thin">
          <color rgb="FF0070C0"/>
        </top>
        <bottom style="thin">
          <color rgb="FF0070C0"/>
        </bottom>
        <vertical style="thin">
          <color rgb="FF0070C0"/>
        </vertical>
        <horizontal style="thin">
          <color rgb="FF0070C0"/>
        </horizontal>
      </border>
    </dxf>
    <dxf>
      <border>
        <left style="thin">
          <color rgb="FF0070C0"/>
        </left>
        <right style="thin">
          <color rgb="FF0070C0"/>
        </right>
        <top style="thin">
          <color rgb="FF0070C0"/>
        </top>
        <bottom style="thin">
          <color rgb="FF0070C0"/>
        </bottom>
        <vertical style="thin">
          <color rgb="FF0070C0"/>
        </vertical>
        <horizontal style="thin">
          <color rgb="FF0070C0"/>
        </horizontal>
      </border>
    </dxf>
    <dxf>
      <border>
        <left style="thin">
          <color rgb="FF0070C0"/>
        </left>
        <right style="thin">
          <color rgb="FF0070C0"/>
        </right>
        <top style="thin">
          <color rgb="FF0070C0"/>
        </top>
        <bottom style="thin">
          <color rgb="FF0070C0"/>
        </bottom>
        <vertical style="thin">
          <color rgb="FF0070C0"/>
        </vertical>
        <horizontal style="thin">
          <color rgb="FF0070C0"/>
        </horizontal>
      </border>
    </dxf>
    <dxf>
      <numFmt numFmtId="3" formatCode="#,##0"/>
    </dxf>
    <dxf>
      <font>
        <b/>
        <color theme="1"/>
      </font>
      <border>
        <left/>
        <right/>
        <top/>
        <bottom/>
        <vertical/>
        <horizontal/>
      </border>
    </dxf>
    <dxf>
      <font>
        <color theme="0"/>
      </font>
      <fill>
        <patternFill patternType="solid">
          <fgColor auto="1"/>
          <bgColor theme="1"/>
        </patternFill>
      </fill>
      <border diagonalUp="0">
        <left/>
        <right/>
        <top/>
        <bottom/>
        <vertical/>
        <horizontal/>
      </border>
    </dxf>
  </dxfs>
  <tableStyles count="1" defaultTableStyle="TableStyleMedium2" defaultPivotStyle="PivotStyleLight16">
    <tableStyle name="SlicerStyleLight1 2" pivot="0" table="0" count="10" xr9:uid="{7F87AAF0-F0CB-45BC-953A-9959651CF8A4}">
      <tableStyleElement type="wholeTable" dxfId="25"/>
      <tableStyleElement type="headerRow" dxfId="24"/>
    </tableStyle>
  </tableStyles>
  <colors>
    <mruColors>
      <color rgb="FF7F7F7F"/>
      <color rgb="FFFF0167"/>
      <color rgb="FF00CCC7"/>
      <color rgb="FF009A96"/>
      <color rgb="FFFF3A8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theme="0"/>
          </font>
          <fill>
            <gradientFill degree="90">
              <stop position="0">
                <color rgb="FFFF9A20"/>
              </stop>
              <stop position="1">
                <color rgb="FFFF5F00"/>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solid">
              <fgColor rgb="FFFFFFFF"/>
              <bgColor rgb="FF091A2C"/>
            </patternFill>
          </fill>
          <border>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27000">
            <a:gradFill>
              <a:gsLst>
                <a:gs pos="8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9752420672009977E-3"/>
              <c:y val="3.0037842139128846E-17"/>
            </c:manualLayout>
          </c:layout>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13362467191601049"/>
          <c:y val="0.13326812476476926"/>
          <c:w val="0.81555599300087489"/>
          <c:h val="0.72560996432940317"/>
        </c:manualLayout>
      </c:layout>
      <c:barChart>
        <c:barDir val="bar"/>
        <c:grouping val="stacked"/>
        <c:varyColors val="0"/>
        <c:ser>
          <c:idx val="0"/>
          <c:order val="0"/>
          <c:tx>
            <c:strRef>
              <c:f>Control!$F$13</c:f>
              <c:strCache>
                <c:ptCount val="1"/>
                <c:pt idx="0">
                  <c:v>Lost</c:v>
                </c:pt>
              </c:strCache>
            </c:strRef>
          </c:tx>
          <c:spPr>
            <a:gradFill>
              <a:gsLst>
                <a:gs pos="0">
                  <a:srgbClr val="00CCC7"/>
                </a:gs>
                <a:gs pos="100000">
                  <a:srgbClr val="009A96"/>
                </a:gs>
              </a:gsLst>
              <a:lin ang="5400000" scaled="1"/>
            </a:gradFill>
            <a:ln w="127000">
              <a:gradFill>
                <a:gsLst>
                  <a:gs pos="0">
                    <a:srgbClr val="00CCC7"/>
                  </a:gs>
                  <a:gs pos="100000">
                    <a:srgbClr val="009A96"/>
                  </a:gs>
                </a:gsLst>
                <a:lin ang="5400000" scaled="1"/>
              </a:gradFill>
            </a:ln>
            <a:effectLst>
              <a:outerShdw blurRad="50800" dist="38100" dir="2700000" algn="ctr" rotWithShape="0">
                <a:sysClr val="windowText" lastClr="000000">
                  <a:alpha val="40000"/>
                </a:sysClr>
              </a:outerShdw>
            </a:effectLst>
          </c:spPr>
          <c:invertIfNegative val="0"/>
          <c:dPt>
            <c:idx val="0"/>
            <c:invertIfNegative val="0"/>
            <c:bubble3D val="0"/>
            <c:spPr>
              <a:gradFill>
                <a:gsLst>
                  <a:gs pos="0">
                    <a:srgbClr val="00CCC7"/>
                  </a:gs>
                  <a:gs pos="100000">
                    <a:srgbClr val="009A96"/>
                  </a:gs>
                </a:gsLst>
                <a:lin ang="5400000" scaled="1"/>
              </a:gradFill>
              <a:ln w="127000">
                <a:gradFill>
                  <a:gsLst>
                    <a:gs pos="0">
                      <a:srgbClr val="00CCC7"/>
                    </a:gs>
                    <a:gs pos="100000">
                      <a:srgbClr val="009A96"/>
                    </a:gs>
                  </a:gsLst>
                  <a:lin ang="5400000" scaled="1"/>
                </a:gradFill>
              </a:ln>
              <a:effectLst>
                <a:outerShdw blurRad="50800" dist="38100" dir="2700000" algn="ctr" rotWithShape="0">
                  <a:sysClr val="windowText" lastClr="000000">
                    <a:alpha val="40000"/>
                  </a:sysClr>
                </a:outerShdw>
              </a:effectLst>
            </c:spPr>
            <c:extLst>
              <c:ext xmlns:c16="http://schemas.microsoft.com/office/drawing/2014/chart" uri="{C3380CC4-5D6E-409C-BE32-E72D297353CC}">
                <c16:uniqueId val="{00000003-C9B8-4898-A34B-3CFF1742A55F}"/>
              </c:ext>
            </c:extLst>
          </c:dPt>
          <c:dPt>
            <c:idx val="17"/>
            <c:invertIfNegative val="0"/>
            <c:bubble3D val="0"/>
            <c:extLst>
              <c:ext xmlns:c16="http://schemas.microsoft.com/office/drawing/2014/chart" uri="{C3380CC4-5D6E-409C-BE32-E72D297353CC}">
                <c16:uniqueId val="{00000000-C9B8-4898-A34B-3CFF1742A55F}"/>
              </c:ext>
            </c:extLst>
          </c:dPt>
          <c:dLbls>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Control!$E$14:$E$17</c:f>
              <c:strCache>
                <c:ptCount val="4"/>
                <c:pt idx="0">
                  <c:v>Q1</c:v>
                </c:pt>
                <c:pt idx="1">
                  <c:v>Q2</c:v>
                </c:pt>
                <c:pt idx="2">
                  <c:v>Q3</c:v>
                </c:pt>
                <c:pt idx="3">
                  <c:v>Q4</c:v>
                </c:pt>
              </c:strCache>
            </c:strRef>
          </c:cat>
          <c:val>
            <c:numRef>
              <c:f>Control!$F$14:$F$17</c:f>
              <c:numCache>
                <c:formatCode>0.00%</c:formatCode>
                <c:ptCount val="4"/>
                <c:pt idx="0">
                  <c:v>0.17928902627511592</c:v>
                </c:pt>
                <c:pt idx="1">
                  <c:v>0.38287401574803148</c:v>
                </c:pt>
                <c:pt idx="2">
                  <c:v>0.38593063019052271</c:v>
                </c:pt>
                <c:pt idx="3">
                  <c:v>0.39748110831234257</c:v>
                </c:pt>
              </c:numCache>
            </c:numRef>
          </c:val>
          <c:extLst>
            <c:ext xmlns:c16="http://schemas.microsoft.com/office/drawing/2014/chart" uri="{C3380CC4-5D6E-409C-BE32-E72D297353CC}">
              <c16:uniqueId val="{00000001-C9B8-4898-A34B-3CFF1742A55F}"/>
            </c:ext>
          </c:extLst>
        </c:ser>
        <c:ser>
          <c:idx val="1"/>
          <c:order val="1"/>
          <c:tx>
            <c:strRef>
              <c:f>Control!$G$13</c:f>
              <c:strCache>
                <c:ptCount val="1"/>
                <c:pt idx="0">
                  <c:v>Won</c:v>
                </c:pt>
              </c:strCache>
            </c:strRef>
          </c:tx>
          <c:spPr>
            <a:solidFill>
              <a:srgbClr val="FF0167"/>
            </a:solidFill>
            <a:ln w="127000">
              <a:gradFill>
                <a:gsLst>
                  <a:gs pos="0">
                    <a:srgbClr val="FF3A89"/>
                  </a:gs>
                  <a:gs pos="100000">
                    <a:srgbClr val="FF0167"/>
                  </a:gs>
                </a:gsLst>
                <a:lin ang="10800000" scaled="0"/>
              </a:gradFill>
            </a:ln>
            <a:effectLst>
              <a:outerShdw blurRad="50800" dist="38100" dir="2700000" algn="ctr" rotWithShape="0">
                <a:sysClr val="windowText" lastClr="000000">
                  <a:alpha val="40000"/>
                </a:sysClr>
              </a:outerShdw>
            </a:effectLst>
          </c:spPr>
          <c:invertIfNegative val="0"/>
          <c:dLbls>
            <c:spPr>
              <a:noFill/>
              <a:ln>
                <a:noFill/>
              </a:ln>
              <a:effectLst/>
            </c:spPr>
            <c:txPr>
              <a:bodyPr wrap="square" lIns="38100" tIns="19050" rIns="38100" bIns="19050" anchor="ctr">
                <a:spAutoFit/>
              </a:bodyPr>
              <a:lstStyle/>
              <a:p>
                <a:pPr>
                  <a:defRPr sz="105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Control!$E$14:$E$17</c:f>
              <c:strCache>
                <c:ptCount val="4"/>
                <c:pt idx="0">
                  <c:v>Q1</c:v>
                </c:pt>
                <c:pt idx="1">
                  <c:v>Q2</c:v>
                </c:pt>
                <c:pt idx="2">
                  <c:v>Q3</c:v>
                </c:pt>
                <c:pt idx="3">
                  <c:v>Q4</c:v>
                </c:pt>
              </c:strCache>
            </c:strRef>
          </c:cat>
          <c:val>
            <c:numRef>
              <c:f>Control!$G$14:$G$17</c:f>
              <c:numCache>
                <c:formatCode>0.00%</c:formatCode>
                <c:ptCount val="4"/>
                <c:pt idx="0">
                  <c:v>0.82071097372488411</c:v>
                </c:pt>
                <c:pt idx="1">
                  <c:v>0.61712598425196852</c:v>
                </c:pt>
                <c:pt idx="2">
                  <c:v>0.61406936980947724</c:v>
                </c:pt>
                <c:pt idx="3">
                  <c:v>0.60251889168765738</c:v>
                </c:pt>
              </c:numCache>
            </c:numRef>
          </c:val>
          <c:extLst>
            <c:ext xmlns:c16="http://schemas.microsoft.com/office/drawing/2014/chart" uri="{C3380CC4-5D6E-409C-BE32-E72D297353CC}">
              <c16:uniqueId val="{00000002-C9B8-4898-A34B-3CFF1742A55F}"/>
            </c:ext>
          </c:extLst>
        </c:ser>
        <c:dLbls>
          <c:showLegendKey val="0"/>
          <c:showVal val="0"/>
          <c:showCatName val="0"/>
          <c:showSerName val="0"/>
          <c:showPercent val="0"/>
          <c:showBubbleSize val="0"/>
        </c:dLbls>
        <c:gapWidth val="300"/>
        <c:overlap val="100"/>
        <c:axId val="1989535903"/>
        <c:axId val="1989519583"/>
      </c:barChart>
      <c:catAx>
        <c:axId val="1989535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crossAx val="1989519583"/>
        <c:crosses val="autoZero"/>
        <c:auto val="1"/>
        <c:lblAlgn val="ctr"/>
        <c:lblOffset val="100"/>
        <c:noMultiLvlLbl val="0"/>
      </c:catAx>
      <c:valAx>
        <c:axId val="1989519583"/>
        <c:scaling>
          <c:orientation val="minMax"/>
          <c:min val="0"/>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crossAx val="1989535903"/>
        <c:crosses val="autoZero"/>
        <c:crossBetween val="between"/>
      </c:valAx>
      <c:spPr>
        <a:noFill/>
        <a:ln w="25400">
          <a:noFill/>
        </a:ln>
        <a:effectLst/>
      </c:spPr>
    </c:plotArea>
    <c:legend>
      <c:legendPos val="t"/>
      <c:layout>
        <c:manualLayout>
          <c:xMode val="edge"/>
          <c:yMode val="edge"/>
          <c:x val="0.37995753074827654"/>
          <c:y val="2.7391912483918035E-2"/>
          <c:w val="0.237759328577866"/>
          <c:h val="8.5333715813581137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27000">
            <a:gradFill>
              <a:gsLst>
                <a:gs pos="8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9752420672009977E-3"/>
              <c:y val="3.0037842139128846E-17"/>
            </c:manualLayout>
          </c:layout>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33556024246969129"/>
          <c:y val="0"/>
          <c:w val="0.66443975753030871"/>
          <c:h val="1"/>
        </c:manualLayout>
      </c:layout>
      <c:barChart>
        <c:barDir val="bar"/>
        <c:grouping val="stacked"/>
        <c:varyColors val="0"/>
        <c:ser>
          <c:idx val="0"/>
          <c:order val="0"/>
          <c:tx>
            <c:strRef>
              <c:f>Control!$E$31</c:f>
              <c:strCache>
                <c:ptCount val="1"/>
                <c:pt idx="0">
                  <c:v>Total Opportunity</c:v>
                </c:pt>
              </c:strCache>
            </c:strRef>
          </c:tx>
          <c:spPr>
            <a:gradFill>
              <a:gsLst>
                <a:gs pos="0">
                  <a:srgbClr val="FF3A89"/>
                </a:gs>
                <a:gs pos="100000">
                  <a:srgbClr val="FF0167"/>
                </a:gs>
              </a:gsLst>
              <a:lin ang="5400000" scaled="1"/>
            </a:gradFill>
            <a:ln w="127000" cmpd="sng">
              <a:gradFill>
                <a:gsLst>
                  <a:gs pos="0">
                    <a:srgbClr val="FF0167"/>
                  </a:gs>
                  <a:gs pos="100000">
                    <a:srgbClr val="FF0167"/>
                  </a:gs>
                </a:gsLst>
                <a:lin ang="5400000" scaled="1"/>
              </a:gradFill>
            </a:ln>
            <a:effectLst>
              <a:outerShdw blurRad="50800" dist="38100" dir="2700000" algn="ctr" rotWithShape="0">
                <a:sysClr val="windowText" lastClr="000000">
                  <a:alpha val="40000"/>
                </a:sysClr>
              </a:outerShdw>
            </a:effectLst>
          </c:spPr>
          <c:invertIfNegative val="0"/>
          <c:dPt>
            <c:idx val="0"/>
            <c:invertIfNegative val="0"/>
            <c:bubble3D val="0"/>
            <c:spPr>
              <a:gradFill>
                <a:gsLst>
                  <a:gs pos="0">
                    <a:srgbClr val="FF3A89"/>
                  </a:gs>
                  <a:gs pos="100000">
                    <a:srgbClr val="FF0167"/>
                  </a:gs>
                </a:gsLst>
                <a:lin ang="5400000" scaled="1"/>
              </a:gradFill>
              <a:ln w="127000" cmpd="sng">
                <a:gradFill>
                  <a:gsLst>
                    <a:gs pos="0">
                      <a:srgbClr val="FF0167"/>
                    </a:gs>
                    <a:gs pos="100000">
                      <a:srgbClr val="FF0167"/>
                    </a:gs>
                  </a:gsLst>
                  <a:lin ang="5400000" scaled="1"/>
                </a:gradFill>
              </a:ln>
              <a:effectLst>
                <a:outerShdw blurRad="50800" dist="38100" dir="2700000" algn="ctr" rotWithShape="0">
                  <a:sysClr val="windowText" lastClr="000000">
                    <a:alpha val="40000"/>
                  </a:sysClr>
                </a:outerShdw>
              </a:effectLst>
            </c:spPr>
            <c:extLst>
              <c:ext xmlns:c16="http://schemas.microsoft.com/office/drawing/2014/chart" uri="{C3380CC4-5D6E-409C-BE32-E72D297353CC}">
                <c16:uniqueId val="{00000001-9F95-45DF-90C1-2C564F7F1130}"/>
              </c:ext>
            </c:extLst>
          </c:dPt>
          <c:dPt>
            <c:idx val="17"/>
            <c:invertIfNegative val="0"/>
            <c:bubble3D val="0"/>
            <c:extLst>
              <c:ext xmlns:c16="http://schemas.microsoft.com/office/drawing/2014/chart" uri="{C3380CC4-5D6E-409C-BE32-E72D297353CC}">
                <c16:uniqueId val="{00000002-9F95-45DF-90C1-2C564F7F1130}"/>
              </c:ext>
            </c:extLst>
          </c:dPt>
          <c:dLbls>
            <c:numFmt formatCode="#,##0_);[Red]\(#,##0\)" sourceLinked="0"/>
            <c:spPr>
              <a:noFill/>
              <a:ln>
                <a:noFill/>
              </a:ln>
              <a:effectLst/>
            </c:spPr>
            <c:txPr>
              <a:bodyPr wrap="square" lIns="38100" tIns="19050" rIns="38100" bIns="19050" anchor="ctr">
                <a:spAutoFit/>
              </a:bodyPr>
              <a:lstStyle/>
              <a:p>
                <a:pPr>
                  <a:defRPr sz="1050" b="0">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Control!$D$32:$D$36</c:f>
              <c:strCache>
                <c:ptCount val="5"/>
                <c:pt idx="0">
                  <c:v>Melvin Marxen</c:v>
                </c:pt>
                <c:pt idx="1">
                  <c:v>Summer Sewald</c:v>
                </c:pt>
                <c:pt idx="2">
                  <c:v>Dustin Brinkmann</c:v>
                </c:pt>
                <c:pt idx="3">
                  <c:v>Rocco Neubert</c:v>
                </c:pt>
                <c:pt idx="4">
                  <c:v>Celia Rouche</c:v>
                </c:pt>
              </c:strCache>
            </c:strRef>
          </c:cat>
          <c:val>
            <c:numRef>
              <c:f>Control!$E$32:$E$36</c:f>
              <c:numCache>
                <c:formatCode>#,##0</c:formatCode>
                <c:ptCount val="5"/>
                <c:pt idx="0">
                  <c:v>882</c:v>
                </c:pt>
                <c:pt idx="1">
                  <c:v>828</c:v>
                </c:pt>
                <c:pt idx="2">
                  <c:v>747</c:v>
                </c:pt>
                <c:pt idx="3">
                  <c:v>691</c:v>
                </c:pt>
                <c:pt idx="4">
                  <c:v>610</c:v>
                </c:pt>
              </c:numCache>
            </c:numRef>
          </c:val>
          <c:extLst>
            <c:ext xmlns:c16="http://schemas.microsoft.com/office/drawing/2014/chart" uri="{C3380CC4-5D6E-409C-BE32-E72D297353CC}">
              <c16:uniqueId val="{00000003-9F95-45DF-90C1-2C564F7F1130}"/>
            </c:ext>
          </c:extLst>
        </c:ser>
        <c:dLbls>
          <c:showLegendKey val="0"/>
          <c:showVal val="0"/>
          <c:showCatName val="0"/>
          <c:showSerName val="0"/>
          <c:showPercent val="0"/>
          <c:showBubbleSize val="0"/>
        </c:dLbls>
        <c:gapWidth val="300"/>
        <c:overlap val="100"/>
        <c:axId val="1989535903"/>
        <c:axId val="1989519583"/>
      </c:barChart>
      <c:catAx>
        <c:axId val="1989535903"/>
        <c:scaling>
          <c:orientation val="minMax"/>
        </c:scaling>
        <c:delete val="0"/>
        <c:axPos val="r"/>
        <c:numFmt formatCode="General" sourceLinked="0"/>
        <c:majorTickMark val="out"/>
        <c:minorTickMark val="none"/>
        <c:tickLblPos val="high"/>
        <c:txPr>
          <a:bodyPr rot="0" vert="horz" anchor="ctr" anchorCtr="1"/>
          <a:lstStyle/>
          <a:p>
            <a:pPr rtl="1">
              <a:defRPr sz="1000" b="0">
                <a:solidFill>
                  <a:schemeClr val="bg1">
                    <a:lumMod val="85000"/>
                  </a:schemeClr>
                </a:solidFill>
              </a:defRPr>
            </a:pPr>
            <a:endParaRPr lang="en-US"/>
          </a:p>
        </c:txPr>
        <c:crossAx val="1989519583"/>
        <c:crosses val="autoZero"/>
        <c:auto val="1"/>
        <c:lblAlgn val="ctr"/>
        <c:lblOffset val="100"/>
        <c:noMultiLvlLbl val="0"/>
      </c:catAx>
      <c:valAx>
        <c:axId val="1989519583"/>
        <c:scaling>
          <c:orientation val="maxMin"/>
        </c:scaling>
        <c:delete val="1"/>
        <c:axPos val="b"/>
        <c:numFmt formatCode="#,##0" sourceLinked="0"/>
        <c:majorTickMark val="out"/>
        <c:minorTickMark val="none"/>
        <c:tickLblPos val="nextTo"/>
        <c:crossAx val="1989535903"/>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27000">
            <a:gradFill>
              <a:gsLst>
                <a:gs pos="8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9752420672009977E-3"/>
              <c:y val="3.0037842139128846E-17"/>
            </c:manualLayout>
          </c:layout>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11032099385227853"/>
          <c:y val="1.5971937157144487E-3"/>
          <c:w val="0.57030871141107364"/>
          <c:h val="0.99731354670713557"/>
        </c:manualLayout>
      </c:layout>
      <c:barChart>
        <c:barDir val="bar"/>
        <c:grouping val="stacked"/>
        <c:varyColors val="0"/>
        <c:ser>
          <c:idx val="0"/>
          <c:order val="0"/>
          <c:tx>
            <c:strRef>
              <c:f>Control!$E$21</c:f>
              <c:strCache>
                <c:ptCount val="1"/>
                <c:pt idx="0">
                  <c:v>Total Opportunity</c:v>
                </c:pt>
              </c:strCache>
            </c:strRef>
          </c:tx>
          <c:spPr>
            <a:gradFill>
              <a:gsLst>
                <a:gs pos="0">
                  <a:srgbClr val="00CCC7">
                    <a:lumMod val="98000"/>
                    <a:lumOff val="2000"/>
                  </a:srgbClr>
                </a:gs>
                <a:gs pos="100000">
                  <a:srgbClr val="009A96"/>
                </a:gs>
              </a:gsLst>
              <a:lin ang="10800000" scaled="0"/>
            </a:gradFill>
            <a:ln w="127000">
              <a:gradFill>
                <a:gsLst>
                  <a:gs pos="0">
                    <a:srgbClr val="00CCC7"/>
                  </a:gs>
                  <a:gs pos="100000">
                    <a:srgbClr val="009A96"/>
                  </a:gs>
                </a:gsLst>
                <a:lin ang="5400000" scaled="1"/>
              </a:gradFill>
            </a:ln>
            <a:effectLst>
              <a:outerShdw blurRad="50800" dist="38100" dir="2700000" algn="ctr" rotWithShape="0">
                <a:sysClr val="windowText" lastClr="000000">
                  <a:alpha val="40000"/>
                </a:sysClr>
              </a:outerShdw>
            </a:effectLst>
          </c:spPr>
          <c:invertIfNegative val="0"/>
          <c:dPt>
            <c:idx val="0"/>
            <c:invertIfNegative val="0"/>
            <c:bubble3D val="0"/>
            <c:spPr>
              <a:gradFill>
                <a:gsLst>
                  <a:gs pos="0">
                    <a:srgbClr val="00CCC7">
                      <a:lumMod val="98000"/>
                      <a:lumOff val="2000"/>
                    </a:srgbClr>
                  </a:gs>
                  <a:gs pos="100000">
                    <a:srgbClr val="009A96"/>
                  </a:gs>
                </a:gsLst>
              </a:gradFill>
              <a:ln w="127000">
                <a:gradFill>
                  <a:gsLst>
                    <a:gs pos="0">
                      <a:srgbClr val="00CCC7"/>
                    </a:gs>
                    <a:gs pos="100000">
                      <a:srgbClr val="009A96"/>
                    </a:gs>
                  </a:gsLst>
                  <a:lin ang="5400000" scaled="1"/>
                </a:gradFill>
              </a:ln>
              <a:effectLst>
                <a:outerShdw blurRad="50800" dist="38100" dir="2700000" algn="ctr" rotWithShape="0">
                  <a:sysClr val="windowText" lastClr="000000">
                    <a:alpha val="40000"/>
                  </a:sysClr>
                </a:outerShdw>
              </a:effectLst>
            </c:spPr>
            <c:extLst>
              <c:ext xmlns:c16="http://schemas.microsoft.com/office/drawing/2014/chart" uri="{C3380CC4-5D6E-409C-BE32-E72D297353CC}">
                <c16:uniqueId val="{00000001-CFC9-4F3F-B80E-A7797222F1CF}"/>
              </c:ext>
            </c:extLst>
          </c:dPt>
          <c:dPt>
            <c:idx val="17"/>
            <c:invertIfNegative val="0"/>
            <c:bubble3D val="0"/>
            <c:extLst>
              <c:ext xmlns:c16="http://schemas.microsoft.com/office/drawing/2014/chart" uri="{C3380CC4-5D6E-409C-BE32-E72D297353CC}">
                <c16:uniqueId val="{00000002-CFC9-4F3F-B80E-A7797222F1CF}"/>
              </c:ext>
            </c:extLst>
          </c:dPt>
          <c:dLbls>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Control!$D$22:$D$26</c:f>
              <c:strCache>
                <c:ptCount val="5"/>
                <c:pt idx="0">
                  <c:v>Darcel Schlecht</c:v>
                </c:pt>
                <c:pt idx="1">
                  <c:v>Vicki Laflamme</c:v>
                </c:pt>
                <c:pt idx="2">
                  <c:v>Kary Hendrixson</c:v>
                </c:pt>
                <c:pt idx="3">
                  <c:v>Anna Snelling</c:v>
                </c:pt>
                <c:pt idx="4">
                  <c:v>Versie Hillebrand</c:v>
                </c:pt>
              </c:strCache>
            </c:strRef>
          </c:cat>
          <c:val>
            <c:numRef>
              <c:f>Control!$E$22:$E$26</c:f>
              <c:numCache>
                <c:formatCode>#,##0</c:formatCode>
                <c:ptCount val="5"/>
                <c:pt idx="0">
                  <c:v>349</c:v>
                </c:pt>
                <c:pt idx="1">
                  <c:v>221</c:v>
                </c:pt>
                <c:pt idx="2">
                  <c:v>209</c:v>
                </c:pt>
                <c:pt idx="3">
                  <c:v>208</c:v>
                </c:pt>
                <c:pt idx="4">
                  <c:v>176</c:v>
                </c:pt>
              </c:numCache>
            </c:numRef>
          </c:val>
          <c:extLst>
            <c:ext xmlns:c16="http://schemas.microsoft.com/office/drawing/2014/chart" uri="{C3380CC4-5D6E-409C-BE32-E72D297353CC}">
              <c16:uniqueId val="{00000003-CFC9-4F3F-B80E-A7797222F1CF}"/>
            </c:ext>
          </c:extLst>
        </c:ser>
        <c:dLbls>
          <c:showLegendKey val="0"/>
          <c:showVal val="0"/>
          <c:showCatName val="0"/>
          <c:showSerName val="0"/>
          <c:showPercent val="0"/>
          <c:showBubbleSize val="0"/>
        </c:dLbls>
        <c:gapWidth val="300"/>
        <c:overlap val="100"/>
        <c:axId val="1989535903"/>
        <c:axId val="1989519583"/>
      </c:barChart>
      <c:catAx>
        <c:axId val="1989535903"/>
        <c:scaling>
          <c:orientation val="minMax"/>
        </c:scaling>
        <c:delete val="0"/>
        <c:axPos val="l"/>
        <c:numFmt formatCode="General" sourceLinked="1"/>
        <c:majorTickMark val="none"/>
        <c:minorTickMark val="none"/>
        <c:tickLblPos val="high"/>
        <c:spPr>
          <a:ln>
            <a:noFill/>
          </a:ln>
        </c:spPr>
        <c:txPr>
          <a:bodyPr/>
          <a:lstStyle/>
          <a:p>
            <a:pPr>
              <a:defRPr>
                <a:solidFill>
                  <a:schemeClr val="bg1">
                    <a:lumMod val="85000"/>
                  </a:schemeClr>
                </a:solidFill>
              </a:defRPr>
            </a:pPr>
            <a:endParaRPr lang="en-US"/>
          </a:p>
        </c:txPr>
        <c:crossAx val="1989519583"/>
        <c:crosses val="autoZero"/>
        <c:auto val="1"/>
        <c:lblAlgn val="ctr"/>
        <c:lblOffset val="100"/>
        <c:noMultiLvlLbl val="0"/>
      </c:catAx>
      <c:valAx>
        <c:axId val="1989519583"/>
        <c:scaling>
          <c:orientation val="minMax"/>
          <c:min val="0"/>
        </c:scaling>
        <c:delete val="1"/>
        <c:axPos val="b"/>
        <c:numFmt formatCode="0%" sourceLinked="0"/>
        <c:majorTickMark val="out"/>
        <c:minorTickMark val="none"/>
        <c:tickLblPos val="nextTo"/>
        <c:crossAx val="1989535903"/>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[Project.xlsm]Control!PivotTable2</c:name>
    <c:fmtId val="3"/>
  </c:pivotSource>
  <c:chart>
    <c:autoTitleDeleted val="1"/>
    <c:pivotFmts>
      <c:pivotFmt>
        <c:idx val="0"/>
        <c:spPr>
          <a:solidFill>
            <a:schemeClr val="accent1"/>
          </a:solidFill>
          <a:ln w="63500" cap="rnd">
            <a:solidFill>
              <a:srgbClr val="00CCC7"/>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63500" cap="rnd">
            <a:solidFill>
              <a:srgbClr val="00CCC7"/>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63500" cap="rnd">
            <a:solidFill>
              <a:srgbClr val="00CCC7"/>
            </a:solidFill>
            <a:round/>
          </a:ln>
          <a:effectLst>
            <a:outerShdw blurRad="50800" dist="38100" dir="2700000" algn="tl" rotWithShape="0">
              <a:prstClr val="black">
                <a:alpha val="40000"/>
              </a:prstClr>
            </a:outerShdw>
          </a:effectLst>
        </c:spPr>
        <c:marker>
          <c:symbol val="circle"/>
          <c:size val="5"/>
          <c:spPr>
            <a:solidFill>
              <a:sysClr val="windowText" lastClr="0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63500" cap="rnd">
            <a:solidFill>
              <a:srgbClr val="00CCC7"/>
            </a:solidFill>
            <a:round/>
          </a:ln>
          <a:effectLst>
            <a:outerShdw blurRad="50800" dist="38100" dir="2700000" algn="tl" rotWithShape="0">
              <a:prstClr val="black">
                <a:alpha val="40000"/>
              </a:prstClr>
            </a:outerShdw>
          </a:effectLst>
        </c:spPr>
        <c:marker>
          <c:symbol val="circle"/>
          <c:size val="5"/>
          <c:spPr>
            <a:solidFill>
              <a:sysClr val="windowText" lastClr="0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ln w="63500" cap="rnd">
            <a:solidFill>
              <a:srgbClr val="00CCC7"/>
            </a:solidFill>
            <a:round/>
          </a:ln>
          <a:effectLst>
            <a:outerShdw blurRad="50800" dist="38100" dir="2700000" algn="tl" rotWithShape="0">
              <a:prstClr val="black">
                <a:alpha val="40000"/>
              </a:prstClr>
            </a:outerShdw>
          </a:effectLst>
        </c:spPr>
        <c:marker>
          <c:symbol val="circle"/>
          <c:size val="5"/>
          <c:spPr>
            <a:solidFill>
              <a:sysClr val="windowText" lastClr="0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Control!$B$42</c:f>
              <c:strCache>
                <c:ptCount val="1"/>
                <c:pt idx="0">
                  <c:v>Total</c:v>
                </c:pt>
              </c:strCache>
            </c:strRef>
          </c:tx>
          <c:spPr>
            <a:ln w="63500" cap="rnd">
              <a:solidFill>
                <a:srgbClr val="00CCC7"/>
              </a:solidFill>
              <a:round/>
            </a:ln>
            <a:effectLst>
              <a:outerShdw blurRad="50800" dist="38100" dir="2700000" algn="tl" rotWithShape="0">
                <a:prstClr val="black">
                  <a:alpha val="40000"/>
                </a:prstClr>
              </a:outerShdw>
            </a:effectLst>
          </c:spPr>
          <c:marker>
            <c:symbol val="circle"/>
            <c:size val="5"/>
            <c:spPr>
              <a:solidFill>
                <a:sysClr val="windowText" lastClr="000000"/>
              </a:solidFill>
              <a:ln w="9525">
                <a:noFill/>
              </a:ln>
              <a:effectLst/>
            </c:spPr>
          </c:marker>
          <c:dPt>
            <c:idx val="4"/>
            <c:marker>
              <c:symbol val="circle"/>
              <c:size val="5"/>
              <c:spPr>
                <a:solidFill>
                  <a:sysClr val="windowText" lastClr="000000"/>
                </a:solidFill>
                <a:ln w="9525">
                  <a:noFill/>
                </a:ln>
                <a:effectLst/>
              </c:spPr>
            </c:marker>
            <c:bubble3D val="0"/>
            <c:spPr>
              <a:ln w="63500" cap="rnd">
                <a:solidFill>
                  <a:srgbClr val="00CCC7"/>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0-A4A6-4DFB-A1E0-CBB7D505E779}"/>
              </c:ext>
            </c:extLst>
          </c:dPt>
          <c:dPt>
            <c:idx val="7"/>
            <c:marker>
              <c:symbol val="circle"/>
              <c:size val="5"/>
              <c:spPr>
                <a:solidFill>
                  <a:sysClr val="windowText" lastClr="000000"/>
                </a:solidFill>
                <a:ln w="9525">
                  <a:noFill/>
                </a:ln>
                <a:effectLst/>
              </c:spPr>
            </c:marker>
            <c:bubble3D val="0"/>
            <c:spPr>
              <a:ln w="63500" cap="rnd">
                <a:solidFill>
                  <a:srgbClr val="00CCC7"/>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4A6-4DFB-A1E0-CBB7D505E779}"/>
              </c:ext>
            </c:extLst>
          </c:dPt>
          <c:dLbls>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4A6-4DFB-A1E0-CBB7D505E779}"/>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4A6-4DFB-A1E0-CBB7D505E779}"/>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Control!$A$43:$A$52</c:f>
              <c:strCache>
                <c:ptCount val="10"/>
                <c:pt idx="0">
                  <c:v>Mar</c:v>
                </c:pt>
                <c:pt idx="1">
                  <c:v>Apr</c:v>
                </c:pt>
                <c:pt idx="2">
                  <c:v>May</c:v>
                </c:pt>
                <c:pt idx="3">
                  <c:v>Jun</c:v>
                </c:pt>
                <c:pt idx="4">
                  <c:v>Jul</c:v>
                </c:pt>
                <c:pt idx="5">
                  <c:v>Aug</c:v>
                </c:pt>
                <c:pt idx="6">
                  <c:v>Sep</c:v>
                </c:pt>
                <c:pt idx="7">
                  <c:v>Oct</c:v>
                </c:pt>
                <c:pt idx="8">
                  <c:v>Nov</c:v>
                </c:pt>
                <c:pt idx="9">
                  <c:v>Dec</c:v>
                </c:pt>
              </c:strCache>
            </c:strRef>
          </c:cat>
          <c:val>
            <c:numRef>
              <c:f>Control!$B$43:$B$52</c:f>
              <c:numCache>
                <c:formatCode>[&lt;999999]"$"0.0,"K";[&lt;999999999]"$"0.0,,"M";"$"0.0,"B"</c:formatCode>
                <c:ptCount val="10"/>
                <c:pt idx="0">
                  <c:v>1134672</c:v>
                </c:pt>
                <c:pt idx="1">
                  <c:v>721932</c:v>
                </c:pt>
                <c:pt idx="2">
                  <c:v>1025713</c:v>
                </c:pt>
                <c:pt idx="3">
                  <c:v>1338466</c:v>
                </c:pt>
                <c:pt idx="4">
                  <c:v>696932</c:v>
                </c:pt>
                <c:pt idx="5">
                  <c:v>1050059</c:v>
                </c:pt>
                <c:pt idx="6">
                  <c:v>1235264</c:v>
                </c:pt>
                <c:pt idx="7">
                  <c:v>731980</c:v>
                </c:pt>
                <c:pt idx="8">
                  <c:v>938943</c:v>
                </c:pt>
                <c:pt idx="9">
                  <c:v>1131573</c:v>
                </c:pt>
              </c:numCache>
            </c:numRef>
          </c:val>
          <c:smooth val="0"/>
          <c:extLst>
            <c:ext xmlns:c16="http://schemas.microsoft.com/office/drawing/2014/chart" uri="{C3380CC4-5D6E-409C-BE32-E72D297353CC}">
              <c16:uniqueId val="{00000005-14A5-452A-8A62-32B679F71F7B}"/>
            </c:ext>
          </c:extLst>
        </c:ser>
        <c:dLbls>
          <c:showLegendKey val="0"/>
          <c:showVal val="0"/>
          <c:showCatName val="0"/>
          <c:showSerName val="0"/>
          <c:showPercent val="0"/>
          <c:showBubbleSize val="0"/>
        </c:dLbls>
        <c:marker val="1"/>
        <c:smooth val="0"/>
        <c:axId val="741919120"/>
        <c:axId val="888950448"/>
      </c:lineChart>
      <c:catAx>
        <c:axId val="74191912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rgbClr val="236CAF"/>
            </a:solidFill>
            <a:round/>
          </a:ln>
          <a:effectLst/>
        </c:spPr>
        <c:txPr>
          <a:bodyPr rot="-60000000" spcFirstLastPara="1" vertOverflow="ellipsis" vert="horz" wrap="square" anchor="ctr" anchorCtr="1"/>
          <a:lstStyle/>
          <a:p>
            <a:pPr>
              <a:defRPr sz="1050" b="0" i="0" u="none" strike="noStrike" kern="1200" baseline="0">
                <a:solidFill>
                  <a:schemeClr val="bg1">
                    <a:lumMod val="85000"/>
                  </a:schemeClr>
                </a:solidFill>
                <a:latin typeface="+mn-lt"/>
                <a:ea typeface="+mn-ea"/>
                <a:cs typeface="+mn-cs"/>
              </a:defRPr>
            </a:pPr>
            <a:endParaRPr lang="ru-RU"/>
          </a:p>
        </c:txPr>
        <c:crossAx val="888950448"/>
        <c:crosses val="autoZero"/>
        <c:auto val="1"/>
        <c:lblAlgn val="ctr"/>
        <c:lblOffset val="100"/>
        <c:noMultiLvlLbl val="0"/>
      </c:catAx>
      <c:valAx>
        <c:axId val="888950448"/>
        <c:scaling>
          <c:orientation val="minMax"/>
        </c:scaling>
        <c:delete val="0"/>
        <c:axPos val="l"/>
        <c:majorGridlines>
          <c:spPr>
            <a:ln w="9525" cap="flat" cmpd="sng" algn="ctr">
              <a:noFill/>
              <a:round/>
            </a:ln>
            <a:effectLst/>
          </c:spPr>
        </c:majorGridlines>
        <c:numFmt formatCode="[&lt;999999]&quot;$&quot;0,&quot;K&quot;;[&lt;999999999]&quot;$&quot;0.0,,&quot;M&quot;;&quot;$&quot;0.0,&quot;B&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lumMod val="85000"/>
                  </a:schemeClr>
                </a:solidFill>
                <a:latin typeface="+mn-lt"/>
                <a:ea typeface="+mn-ea"/>
                <a:cs typeface="+mn-cs"/>
              </a:defRPr>
            </a:pPr>
            <a:endParaRPr lang="ru-RU"/>
          </a:p>
        </c:txPr>
        <c:crossAx val="741919120"/>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xdr:colOff>
      <xdr:row>1</xdr:row>
      <xdr:rowOff>0</xdr:rowOff>
    </xdr:from>
    <xdr:to>
      <xdr:col>24</xdr:col>
      <xdr:colOff>1</xdr:colOff>
      <xdr:row>39</xdr:row>
      <xdr:rowOff>39549</xdr:rowOff>
    </xdr:to>
    <xdr:sp macro="" textlink="">
      <xdr:nvSpPr>
        <xdr:cNvPr id="56" name="Rectangle: Rounded Corners 55">
          <a:extLst>
            <a:ext uri="{FF2B5EF4-FFF2-40B4-BE49-F238E27FC236}">
              <a16:creationId xmlns:a16="http://schemas.microsoft.com/office/drawing/2014/main" id="{9B2688EC-2D69-D8F1-B529-BD010EB3BF1B}"/>
            </a:ext>
          </a:extLst>
        </xdr:cNvPr>
        <xdr:cNvSpPr/>
      </xdr:nvSpPr>
      <xdr:spPr>
        <a:xfrm>
          <a:off x="609601" y="180109"/>
          <a:ext cx="14020800" cy="6883695"/>
        </a:xfrm>
        <a:prstGeom prst="roundRect">
          <a:avLst>
            <a:gd name="adj" fmla="val 6520"/>
          </a:avLst>
        </a:prstGeom>
        <a:solidFill>
          <a:schemeClr val="dk1"/>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14</xdr:col>
      <xdr:colOff>181857</xdr:colOff>
      <xdr:row>5</xdr:row>
      <xdr:rowOff>0</xdr:rowOff>
    </xdr:from>
    <xdr:to>
      <xdr:col>23</xdr:col>
      <xdr:colOff>181857</xdr:colOff>
      <xdr:row>17</xdr:row>
      <xdr:rowOff>178563</xdr:rowOff>
    </xdr:to>
    <xdr:sp macro="" textlink="">
      <xdr:nvSpPr>
        <xdr:cNvPr id="2" name="Rectangle: Rounded Corners 1">
          <a:extLst>
            <a:ext uri="{FF2B5EF4-FFF2-40B4-BE49-F238E27FC236}">
              <a16:creationId xmlns:a16="http://schemas.microsoft.com/office/drawing/2014/main" id="{E10F9DB6-1C9D-4600-9ED8-D7A7753D047A}"/>
            </a:ext>
          </a:extLst>
        </xdr:cNvPr>
        <xdr:cNvSpPr/>
      </xdr:nvSpPr>
      <xdr:spPr>
        <a:xfrm>
          <a:off x="8716257" y="925286"/>
          <a:ext cx="5486400" cy="2399248"/>
        </a:xfrm>
        <a:prstGeom prst="roundRect">
          <a:avLst>
            <a:gd name="adj" fmla="val 9269"/>
          </a:avLst>
        </a:prstGeom>
        <a:solidFill>
          <a:srgbClr val="091A2C"/>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ru-RU" sz="1100" kern="1200">
            <a:solidFill>
              <a:schemeClr val="lt1"/>
            </a:solidFill>
            <a:latin typeface="+mn-lt"/>
            <a:ea typeface="+mn-ea"/>
            <a:cs typeface="+mn-cs"/>
          </a:endParaRPr>
        </a:p>
      </xdr:txBody>
    </xdr:sp>
    <xdr:clientData/>
  </xdr:twoCellAnchor>
  <xdr:twoCellAnchor>
    <xdr:from>
      <xdr:col>14</xdr:col>
      <xdr:colOff>590125</xdr:colOff>
      <xdr:row>10</xdr:row>
      <xdr:rowOff>178301</xdr:rowOff>
    </xdr:from>
    <xdr:to>
      <xdr:col>16</xdr:col>
      <xdr:colOff>83652</xdr:colOff>
      <xdr:row>15</xdr:row>
      <xdr:rowOff>64334</xdr:rowOff>
    </xdr:to>
    <xdr:sp macro="" textlink="Control!B8">
      <xdr:nvSpPr>
        <xdr:cNvPr id="3" name="Rectangle: Rounded Corners 2">
          <a:extLst>
            <a:ext uri="{FF2B5EF4-FFF2-40B4-BE49-F238E27FC236}">
              <a16:creationId xmlns:a16="http://schemas.microsoft.com/office/drawing/2014/main" id="{DF727A95-A40C-4315-BA50-72BD7538629B}"/>
            </a:ext>
          </a:extLst>
        </xdr:cNvPr>
        <xdr:cNvSpPr/>
      </xdr:nvSpPr>
      <xdr:spPr>
        <a:xfrm>
          <a:off x="9124525" y="1971242"/>
          <a:ext cx="712727" cy="782504"/>
        </a:xfrm>
        <a:prstGeom prst="roundRect">
          <a:avLst>
            <a:gd name="adj" fmla="val 10545"/>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fld id="{BEDC016D-ABF7-4DDC-BC17-2BC11E0C7336}" type="TxLink">
            <a:rPr lang="en-US" sz="1650" kern="1200">
              <a:gradFill>
                <a:gsLst>
                  <a:gs pos="100000">
                    <a:srgbClr val="1287FF"/>
                  </a:gs>
                  <a:gs pos="0">
                    <a:schemeClr val="accent1">
                      <a:lumMod val="30000"/>
                      <a:lumOff val="70000"/>
                    </a:schemeClr>
                  </a:gs>
                </a:gsLst>
                <a:lin ang="5400000" scaled="1"/>
              </a:gradFill>
              <a:latin typeface="+mn-lt"/>
              <a:ea typeface="+mn-ea"/>
              <a:cs typeface="+mn-cs"/>
            </a:rPr>
            <a:pPr marL="0" indent="0" algn="ctr" defTabSz="914400" rtl="0" eaLnBrk="1" latinLnBrk="0" hangingPunct="1"/>
            <a:t>8,800</a:t>
          </a:fld>
          <a:endParaRPr lang="ru-RU" sz="1650" kern="1200">
            <a:gradFill>
              <a:gsLst>
                <a:gs pos="100000">
                  <a:srgbClr val="1287FF"/>
                </a:gs>
                <a:gs pos="0">
                  <a:schemeClr val="accent1">
                    <a:lumMod val="30000"/>
                    <a:lumOff val="70000"/>
                  </a:schemeClr>
                </a:gs>
              </a:gsLst>
              <a:lin ang="5400000" scaled="1"/>
            </a:gradFill>
            <a:latin typeface="+mn-lt"/>
            <a:ea typeface="+mn-ea"/>
            <a:cs typeface="+mn-cs"/>
          </a:endParaRPr>
        </a:p>
      </xdr:txBody>
    </xdr:sp>
    <xdr:clientData/>
  </xdr:twoCellAnchor>
  <xdr:twoCellAnchor>
    <xdr:from>
      <xdr:col>16</xdr:col>
      <xdr:colOff>366415</xdr:colOff>
      <xdr:row>10</xdr:row>
      <xdr:rowOff>178301</xdr:rowOff>
    </xdr:from>
    <xdr:to>
      <xdr:col>17</xdr:col>
      <xdr:colOff>466077</xdr:colOff>
      <xdr:row>15</xdr:row>
      <xdr:rowOff>64334</xdr:rowOff>
    </xdr:to>
    <xdr:sp macro="" textlink="Control!B4">
      <xdr:nvSpPr>
        <xdr:cNvPr id="4" name="Rectangle: Rounded Corners 3">
          <a:extLst>
            <a:ext uri="{FF2B5EF4-FFF2-40B4-BE49-F238E27FC236}">
              <a16:creationId xmlns:a16="http://schemas.microsoft.com/office/drawing/2014/main" id="{8FB82A07-B136-4019-90FB-D436B7499B0C}"/>
            </a:ext>
          </a:extLst>
        </xdr:cNvPr>
        <xdr:cNvSpPr/>
      </xdr:nvSpPr>
      <xdr:spPr>
        <a:xfrm>
          <a:off x="10120015" y="2028872"/>
          <a:ext cx="709262" cy="811319"/>
        </a:xfrm>
        <a:prstGeom prst="roundRect">
          <a:avLst>
            <a:gd name="adj" fmla="val 10545"/>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fld id="{A5E8210E-D886-4560-B862-037E4D2F3BDD}" type="TxLink">
            <a:rPr lang="en-US" sz="1650" kern="1200">
              <a:gradFill>
                <a:gsLst>
                  <a:gs pos="0">
                    <a:srgbClr val="FF0167"/>
                  </a:gs>
                  <a:gs pos="100000">
                    <a:srgbClr val="FF3A89"/>
                  </a:gs>
                </a:gsLst>
                <a:lin ang="5400000" scaled="1"/>
              </a:gradFill>
              <a:latin typeface="+mn-lt"/>
              <a:ea typeface="+mn-ea"/>
              <a:cs typeface="+mn-cs"/>
            </a:rPr>
            <a:pPr marL="0" indent="0" algn="ctr" defTabSz="914400" rtl="0" eaLnBrk="1" latinLnBrk="0" hangingPunct="1"/>
            <a:t>4,238</a:t>
          </a:fld>
          <a:endParaRPr lang="ru-RU" sz="1650" kern="1200">
            <a:gradFill>
              <a:gsLst>
                <a:gs pos="0">
                  <a:srgbClr val="FF0167"/>
                </a:gs>
                <a:gs pos="100000">
                  <a:srgbClr val="FF3A89"/>
                </a:gs>
              </a:gsLst>
              <a:lin ang="5400000" scaled="1"/>
            </a:gradFill>
            <a:latin typeface="+mn-lt"/>
            <a:ea typeface="+mn-ea"/>
            <a:cs typeface="+mn-cs"/>
          </a:endParaRPr>
        </a:p>
      </xdr:txBody>
    </xdr:sp>
    <xdr:clientData/>
  </xdr:twoCellAnchor>
  <xdr:twoCellAnchor>
    <xdr:from>
      <xdr:col>18</xdr:col>
      <xdr:colOff>139240</xdr:colOff>
      <xdr:row>10</xdr:row>
      <xdr:rowOff>178301</xdr:rowOff>
    </xdr:from>
    <xdr:to>
      <xdr:col>19</xdr:col>
      <xdr:colOff>251892</xdr:colOff>
      <xdr:row>15</xdr:row>
      <xdr:rowOff>64334</xdr:rowOff>
    </xdr:to>
    <xdr:sp macro="" textlink="Control!B5">
      <xdr:nvSpPr>
        <xdr:cNvPr id="5" name="Rectangle: Rounded Corners 4">
          <a:extLst>
            <a:ext uri="{FF2B5EF4-FFF2-40B4-BE49-F238E27FC236}">
              <a16:creationId xmlns:a16="http://schemas.microsoft.com/office/drawing/2014/main" id="{E3F48353-73DD-412C-BBE0-85195013C468}"/>
            </a:ext>
          </a:extLst>
        </xdr:cNvPr>
        <xdr:cNvSpPr/>
      </xdr:nvSpPr>
      <xdr:spPr>
        <a:xfrm>
          <a:off x="11112040" y="2028872"/>
          <a:ext cx="722252" cy="811319"/>
        </a:xfrm>
        <a:prstGeom prst="roundRect">
          <a:avLst>
            <a:gd name="adj" fmla="val 10545"/>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fld id="{C148C62D-69BA-46E3-8589-9CC95DA95E2D}" type="TxLink">
            <a:rPr lang="en-US" sz="1650" kern="1200">
              <a:gradFill>
                <a:gsLst>
                  <a:gs pos="100000">
                    <a:srgbClr val="009A96"/>
                  </a:gs>
                  <a:gs pos="0">
                    <a:srgbClr val="35D7C7"/>
                  </a:gs>
                </a:gsLst>
                <a:lin ang="5400000" scaled="0"/>
              </a:gradFill>
              <a:latin typeface="+mn-lt"/>
              <a:ea typeface="+mn-ea"/>
              <a:cs typeface="+mn-cs"/>
            </a:rPr>
            <a:pPr marL="0" indent="0" algn="ctr" defTabSz="914400" rtl="0" eaLnBrk="1" latinLnBrk="0" hangingPunct="1"/>
            <a:t>2,473</a:t>
          </a:fld>
          <a:endParaRPr lang="ru-RU" sz="1650" kern="1200">
            <a:gradFill>
              <a:gsLst>
                <a:gs pos="100000">
                  <a:srgbClr val="009A96"/>
                </a:gs>
                <a:gs pos="0">
                  <a:srgbClr val="35D7C7"/>
                </a:gs>
              </a:gsLst>
              <a:lin ang="5400000" scaled="0"/>
            </a:gradFill>
            <a:latin typeface="+mn-lt"/>
            <a:ea typeface="+mn-ea"/>
            <a:cs typeface="+mn-cs"/>
          </a:endParaRPr>
        </a:p>
      </xdr:txBody>
    </xdr:sp>
    <xdr:clientData/>
  </xdr:twoCellAnchor>
  <xdr:twoCellAnchor>
    <xdr:from>
      <xdr:col>14</xdr:col>
      <xdr:colOff>406992</xdr:colOff>
      <xdr:row>15</xdr:row>
      <xdr:rowOff>113564</xdr:rowOff>
    </xdr:from>
    <xdr:to>
      <xdr:col>16</xdr:col>
      <xdr:colOff>266784</xdr:colOff>
      <xdr:row>17</xdr:row>
      <xdr:rowOff>25140</xdr:rowOff>
    </xdr:to>
    <xdr:sp macro="" textlink="Control!A8">
      <xdr:nvSpPr>
        <xdr:cNvPr id="6" name="TextBox 5">
          <a:extLst>
            <a:ext uri="{FF2B5EF4-FFF2-40B4-BE49-F238E27FC236}">
              <a16:creationId xmlns:a16="http://schemas.microsoft.com/office/drawing/2014/main" id="{53DF5E13-99E5-4E66-BD6B-E4BF126C267A}"/>
            </a:ext>
          </a:extLst>
        </xdr:cNvPr>
        <xdr:cNvSpPr txBox="1"/>
      </xdr:nvSpPr>
      <xdr:spPr>
        <a:xfrm>
          <a:off x="8941392" y="2889421"/>
          <a:ext cx="1078992" cy="2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5603AC9-6D58-49BF-A96F-B3EA3ED85E23}" type="TxLink">
            <a:rPr lang="en-US" sz="1100">
              <a:solidFill>
                <a:schemeClr val="bg1">
                  <a:lumMod val="85000"/>
                </a:schemeClr>
              </a:solidFill>
              <a:latin typeface="+mn-lt"/>
              <a:ea typeface="+mn-ea"/>
              <a:cs typeface="+mn-cs"/>
            </a:rPr>
            <a:pPr marL="0" indent="0" algn="ctr"/>
            <a:t>Total Opp</a:t>
          </a:fld>
          <a:endParaRPr lang="ru-RU" sz="1100">
            <a:solidFill>
              <a:schemeClr val="bg1">
                <a:lumMod val="85000"/>
              </a:schemeClr>
            </a:solidFill>
            <a:latin typeface="+mn-lt"/>
            <a:ea typeface="+mn-ea"/>
            <a:cs typeface="+mn-cs"/>
          </a:endParaRPr>
        </a:p>
      </xdr:txBody>
    </xdr:sp>
    <xdr:clientData/>
  </xdr:twoCellAnchor>
  <xdr:twoCellAnchor>
    <xdr:from>
      <xdr:col>16</xdr:col>
      <xdr:colOff>188369</xdr:colOff>
      <xdr:row>15</xdr:row>
      <xdr:rowOff>113564</xdr:rowOff>
    </xdr:from>
    <xdr:to>
      <xdr:col>18</xdr:col>
      <xdr:colOff>48161</xdr:colOff>
      <xdr:row>17</xdr:row>
      <xdr:rowOff>25140</xdr:rowOff>
    </xdr:to>
    <xdr:sp macro="" textlink="Control!A4">
      <xdr:nvSpPr>
        <xdr:cNvPr id="7" name="TextBox 6">
          <a:extLst>
            <a:ext uri="{FF2B5EF4-FFF2-40B4-BE49-F238E27FC236}">
              <a16:creationId xmlns:a16="http://schemas.microsoft.com/office/drawing/2014/main" id="{7AA337F6-BD5E-4D72-9248-840A8EE3D5CC}"/>
            </a:ext>
          </a:extLst>
        </xdr:cNvPr>
        <xdr:cNvSpPr txBox="1"/>
      </xdr:nvSpPr>
      <xdr:spPr>
        <a:xfrm>
          <a:off x="9941969" y="2889421"/>
          <a:ext cx="1078992" cy="2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0FCE785-D24E-47E4-85B3-8D48702A68BB}" type="TxLink">
            <a:rPr lang="en-US" sz="1100">
              <a:solidFill>
                <a:schemeClr val="bg1">
                  <a:lumMod val="85000"/>
                </a:schemeClr>
              </a:solidFill>
              <a:latin typeface="+mn-lt"/>
              <a:ea typeface="+mn-ea"/>
              <a:cs typeface="+mn-cs"/>
            </a:rPr>
            <a:pPr marL="0" indent="0" algn="ctr"/>
            <a:t>Won</a:t>
          </a:fld>
          <a:endParaRPr lang="ru-RU" sz="1100">
            <a:solidFill>
              <a:schemeClr val="bg1">
                <a:lumMod val="85000"/>
              </a:schemeClr>
            </a:solidFill>
            <a:latin typeface="+mn-lt"/>
            <a:ea typeface="+mn-ea"/>
            <a:cs typeface="+mn-cs"/>
          </a:endParaRPr>
        </a:p>
      </xdr:txBody>
    </xdr:sp>
    <xdr:clientData/>
  </xdr:twoCellAnchor>
  <xdr:twoCellAnchor>
    <xdr:from>
      <xdr:col>17</xdr:col>
      <xdr:colOff>579346</xdr:colOff>
      <xdr:row>15</xdr:row>
      <xdr:rowOff>113564</xdr:rowOff>
    </xdr:from>
    <xdr:to>
      <xdr:col>19</xdr:col>
      <xdr:colOff>439138</xdr:colOff>
      <xdr:row>17</xdr:row>
      <xdr:rowOff>25140</xdr:rowOff>
    </xdr:to>
    <xdr:sp macro="" textlink="Control!A5">
      <xdr:nvSpPr>
        <xdr:cNvPr id="8" name="TextBox 7">
          <a:extLst>
            <a:ext uri="{FF2B5EF4-FFF2-40B4-BE49-F238E27FC236}">
              <a16:creationId xmlns:a16="http://schemas.microsoft.com/office/drawing/2014/main" id="{10220D02-6365-4F88-B05A-E017CDEA8282}"/>
            </a:ext>
          </a:extLst>
        </xdr:cNvPr>
        <xdr:cNvSpPr txBox="1"/>
      </xdr:nvSpPr>
      <xdr:spPr>
        <a:xfrm>
          <a:off x="10942546" y="2889421"/>
          <a:ext cx="1078992" cy="2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FE0B766-E4B4-42DD-B3E0-2CBAD425EF4D}" type="TxLink">
            <a:rPr lang="en-US" sz="1100">
              <a:solidFill>
                <a:schemeClr val="bg1">
                  <a:lumMod val="85000"/>
                </a:schemeClr>
              </a:solidFill>
              <a:latin typeface="+mn-lt"/>
              <a:ea typeface="+mn-ea"/>
              <a:cs typeface="+mn-cs"/>
            </a:rPr>
            <a:pPr marL="0" indent="0" algn="ctr"/>
            <a:t>Lost</a:t>
          </a:fld>
          <a:endParaRPr lang="ru-RU" sz="1100">
            <a:solidFill>
              <a:schemeClr val="bg1">
                <a:lumMod val="85000"/>
              </a:schemeClr>
            </a:solidFill>
            <a:latin typeface="+mn-lt"/>
            <a:ea typeface="+mn-ea"/>
            <a:cs typeface="+mn-cs"/>
          </a:endParaRPr>
        </a:p>
      </xdr:txBody>
    </xdr:sp>
    <xdr:clientData/>
  </xdr:twoCellAnchor>
  <xdr:twoCellAnchor>
    <xdr:from>
      <xdr:col>19</xdr:col>
      <xdr:colOff>534655</xdr:colOff>
      <xdr:row>11</xdr:row>
      <xdr:rowOff>2435</xdr:rowOff>
    </xdr:from>
    <xdr:to>
      <xdr:col>21</xdr:col>
      <xdr:colOff>37707</xdr:colOff>
      <xdr:row>15</xdr:row>
      <xdr:rowOff>68577</xdr:rowOff>
    </xdr:to>
    <xdr:sp macro="" textlink="Control!B6">
      <xdr:nvSpPr>
        <xdr:cNvPr id="9" name="Rectangle: Rounded Corners 8">
          <a:extLst>
            <a:ext uri="{FF2B5EF4-FFF2-40B4-BE49-F238E27FC236}">
              <a16:creationId xmlns:a16="http://schemas.microsoft.com/office/drawing/2014/main" id="{1B4374CC-1FD0-C9A5-2871-95A5DC5E0ED9}"/>
            </a:ext>
          </a:extLst>
        </xdr:cNvPr>
        <xdr:cNvSpPr/>
      </xdr:nvSpPr>
      <xdr:spPr>
        <a:xfrm>
          <a:off x="12117055" y="2038064"/>
          <a:ext cx="722252" cy="806370"/>
        </a:xfrm>
        <a:prstGeom prst="roundRect">
          <a:avLst>
            <a:gd name="adj" fmla="val 10545"/>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fld id="{32AE7D9D-C36A-44AD-A916-F7D67349E826}" type="TxLink">
            <a:rPr lang="en-US" sz="1650" kern="1200">
              <a:gradFill>
                <a:gsLst>
                  <a:gs pos="100000">
                    <a:srgbClr val="009A96"/>
                  </a:gs>
                  <a:gs pos="0">
                    <a:srgbClr val="35D7C7"/>
                  </a:gs>
                </a:gsLst>
                <a:lin ang="5400000" scaled="0"/>
              </a:gradFill>
              <a:latin typeface="+mn-lt"/>
              <a:ea typeface="+mn-ea"/>
              <a:cs typeface="+mn-cs"/>
            </a:rPr>
            <a:pPr marL="0" indent="0" algn="ctr" defTabSz="914400" rtl="0" eaLnBrk="1" latinLnBrk="0" hangingPunct="1"/>
            <a:t>1,589</a:t>
          </a:fld>
          <a:endParaRPr lang="ru-RU" sz="1650" kern="1200">
            <a:gradFill>
              <a:gsLst>
                <a:gs pos="100000">
                  <a:srgbClr val="009A96"/>
                </a:gs>
                <a:gs pos="0">
                  <a:srgbClr val="35D7C7"/>
                </a:gs>
              </a:gsLst>
              <a:lin ang="5400000" scaled="0"/>
            </a:gradFill>
            <a:latin typeface="+mn-lt"/>
            <a:ea typeface="+mn-ea"/>
            <a:cs typeface="+mn-cs"/>
          </a:endParaRPr>
        </a:p>
      </xdr:txBody>
    </xdr:sp>
    <xdr:clientData/>
  </xdr:twoCellAnchor>
  <xdr:twoCellAnchor>
    <xdr:from>
      <xdr:col>19</xdr:col>
      <xdr:colOff>360723</xdr:colOff>
      <xdr:row>15</xdr:row>
      <xdr:rowOff>113564</xdr:rowOff>
    </xdr:from>
    <xdr:to>
      <xdr:col>21</xdr:col>
      <xdr:colOff>220515</xdr:colOff>
      <xdr:row>17</xdr:row>
      <xdr:rowOff>25140</xdr:rowOff>
    </xdr:to>
    <xdr:sp macro="" textlink="Control!A6">
      <xdr:nvSpPr>
        <xdr:cNvPr id="10" name="TextBox 9">
          <a:extLst>
            <a:ext uri="{FF2B5EF4-FFF2-40B4-BE49-F238E27FC236}">
              <a16:creationId xmlns:a16="http://schemas.microsoft.com/office/drawing/2014/main" id="{4BF1C0FB-6598-CA00-5BDB-33CF059B56B9}"/>
            </a:ext>
          </a:extLst>
        </xdr:cNvPr>
        <xdr:cNvSpPr txBox="1"/>
      </xdr:nvSpPr>
      <xdr:spPr>
        <a:xfrm>
          <a:off x="11943123" y="2889421"/>
          <a:ext cx="1078992" cy="2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3B9FA8-6B83-43DC-9358-D8205F5B8E47}" type="TxLink">
            <a:rPr lang="en-US" sz="1100">
              <a:solidFill>
                <a:schemeClr val="bg1">
                  <a:lumMod val="85000"/>
                </a:schemeClr>
              </a:solidFill>
              <a:latin typeface="+mn-lt"/>
              <a:ea typeface="+mn-ea"/>
              <a:cs typeface="+mn-cs"/>
            </a:rPr>
            <a:pPr marL="0" indent="0" algn="ctr"/>
            <a:t>Engaging</a:t>
          </a:fld>
          <a:endParaRPr lang="ru-RU" sz="1100">
            <a:solidFill>
              <a:schemeClr val="bg1">
                <a:lumMod val="85000"/>
              </a:schemeClr>
            </a:solidFill>
            <a:latin typeface="+mn-lt"/>
            <a:ea typeface="+mn-ea"/>
            <a:cs typeface="+mn-cs"/>
          </a:endParaRPr>
        </a:p>
      </xdr:txBody>
    </xdr:sp>
    <xdr:clientData/>
  </xdr:twoCellAnchor>
  <xdr:twoCellAnchor>
    <xdr:from>
      <xdr:col>21</xdr:col>
      <xdr:colOff>142100</xdr:colOff>
      <xdr:row>15</xdr:row>
      <xdr:rowOff>113564</xdr:rowOff>
    </xdr:from>
    <xdr:to>
      <xdr:col>23</xdr:col>
      <xdr:colOff>1892</xdr:colOff>
      <xdr:row>17</xdr:row>
      <xdr:rowOff>25140</xdr:rowOff>
    </xdr:to>
    <xdr:sp macro="" textlink="Control!A7">
      <xdr:nvSpPr>
        <xdr:cNvPr id="11" name="TextBox 10">
          <a:extLst>
            <a:ext uri="{FF2B5EF4-FFF2-40B4-BE49-F238E27FC236}">
              <a16:creationId xmlns:a16="http://schemas.microsoft.com/office/drawing/2014/main" id="{85FBB088-4F95-AA37-933B-F883804BA52F}"/>
            </a:ext>
          </a:extLst>
        </xdr:cNvPr>
        <xdr:cNvSpPr txBox="1"/>
      </xdr:nvSpPr>
      <xdr:spPr>
        <a:xfrm>
          <a:off x="12943700" y="2889421"/>
          <a:ext cx="1078992" cy="2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EDAF22-BEE9-4C4C-8801-96D434C52AAE}" type="TxLink">
            <a:rPr lang="en-US" sz="1100">
              <a:solidFill>
                <a:schemeClr val="bg1">
                  <a:lumMod val="85000"/>
                </a:schemeClr>
              </a:solidFill>
              <a:latin typeface="+mn-lt"/>
              <a:ea typeface="+mn-ea"/>
              <a:cs typeface="+mn-cs"/>
            </a:rPr>
            <a:pPr marL="0" indent="0" algn="ctr"/>
            <a:t>Prospecting</a:t>
          </a:fld>
          <a:endParaRPr lang="ru-RU" sz="1100">
            <a:solidFill>
              <a:schemeClr val="bg1">
                <a:lumMod val="85000"/>
              </a:schemeClr>
            </a:solidFill>
            <a:latin typeface="+mn-lt"/>
            <a:ea typeface="+mn-ea"/>
            <a:cs typeface="+mn-cs"/>
          </a:endParaRPr>
        </a:p>
      </xdr:txBody>
    </xdr:sp>
    <xdr:clientData/>
  </xdr:twoCellAnchor>
  <xdr:twoCellAnchor>
    <xdr:from>
      <xdr:col>21</xdr:col>
      <xdr:colOff>320470</xdr:colOff>
      <xdr:row>10</xdr:row>
      <xdr:rowOff>178301</xdr:rowOff>
    </xdr:from>
    <xdr:to>
      <xdr:col>22</xdr:col>
      <xdr:colOff>433122</xdr:colOff>
      <xdr:row>15</xdr:row>
      <xdr:rowOff>64334</xdr:rowOff>
    </xdr:to>
    <xdr:sp macro="" textlink="Control!B7">
      <xdr:nvSpPr>
        <xdr:cNvPr id="12" name="Rectangle: Rounded Corners 11">
          <a:extLst>
            <a:ext uri="{FF2B5EF4-FFF2-40B4-BE49-F238E27FC236}">
              <a16:creationId xmlns:a16="http://schemas.microsoft.com/office/drawing/2014/main" id="{C0FE6014-5E84-3E11-7098-831366CB3877}"/>
            </a:ext>
          </a:extLst>
        </xdr:cNvPr>
        <xdr:cNvSpPr/>
      </xdr:nvSpPr>
      <xdr:spPr>
        <a:xfrm>
          <a:off x="13122070" y="2028872"/>
          <a:ext cx="722252" cy="811319"/>
        </a:xfrm>
        <a:prstGeom prst="roundRect">
          <a:avLst>
            <a:gd name="adj" fmla="val 10545"/>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fld id="{7463F90B-91C7-4986-AA34-FCCDD4292E25}" type="TxLink">
            <a:rPr lang="en-US" sz="1650" kern="1200">
              <a:gradFill>
                <a:gsLst>
                  <a:gs pos="100000">
                    <a:srgbClr val="009A96"/>
                  </a:gs>
                  <a:gs pos="0">
                    <a:srgbClr val="35D7C7"/>
                  </a:gs>
                </a:gsLst>
                <a:lin ang="5400000" scaled="0"/>
              </a:gradFill>
              <a:latin typeface="+mn-lt"/>
              <a:ea typeface="+mn-ea"/>
              <a:cs typeface="+mn-cs"/>
            </a:rPr>
            <a:pPr marL="0" indent="0" algn="ctr" defTabSz="914400" rtl="0" eaLnBrk="1" latinLnBrk="0" hangingPunct="1"/>
            <a:t>500</a:t>
          </a:fld>
          <a:endParaRPr lang="ru-RU" sz="1650" kern="1200">
            <a:gradFill>
              <a:gsLst>
                <a:gs pos="100000">
                  <a:srgbClr val="009A96"/>
                </a:gs>
                <a:gs pos="0">
                  <a:srgbClr val="35D7C7"/>
                </a:gs>
              </a:gsLst>
              <a:lin ang="5400000" scaled="0"/>
            </a:gradFill>
            <a:latin typeface="+mn-lt"/>
            <a:ea typeface="+mn-ea"/>
            <a:cs typeface="+mn-cs"/>
          </a:endParaRPr>
        </a:p>
      </xdr:txBody>
    </xdr:sp>
    <xdr:clientData/>
  </xdr:twoCellAnchor>
  <xdr:twoCellAnchor>
    <xdr:from>
      <xdr:col>1</xdr:col>
      <xdr:colOff>446311</xdr:colOff>
      <xdr:row>20</xdr:row>
      <xdr:rowOff>174121</xdr:rowOff>
    </xdr:from>
    <xdr:to>
      <xdr:col>12</xdr:col>
      <xdr:colOff>141511</xdr:colOff>
      <xdr:row>38</xdr:row>
      <xdr:rowOff>0</xdr:rowOff>
    </xdr:to>
    <xdr:sp macro="" textlink="">
      <xdr:nvSpPr>
        <xdr:cNvPr id="17" name="Rectangle: Rounded Corners 16">
          <a:extLst>
            <a:ext uri="{FF2B5EF4-FFF2-40B4-BE49-F238E27FC236}">
              <a16:creationId xmlns:a16="http://schemas.microsoft.com/office/drawing/2014/main" id="{628B7C3B-4C3F-49B1-848D-53BAF95A31F2}"/>
            </a:ext>
          </a:extLst>
        </xdr:cNvPr>
        <xdr:cNvSpPr/>
      </xdr:nvSpPr>
      <xdr:spPr>
        <a:xfrm>
          <a:off x="1055911" y="3875264"/>
          <a:ext cx="6400800" cy="3156907"/>
        </a:xfrm>
        <a:prstGeom prst="roundRect">
          <a:avLst>
            <a:gd name="adj" fmla="val 4357"/>
          </a:avLst>
        </a:prstGeom>
        <a:solidFill>
          <a:srgbClr val="091A2C"/>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ru-RU" sz="1100" kern="1200">
            <a:solidFill>
              <a:schemeClr val="lt1"/>
            </a:solidFill>
            <a:latin typeface="+mn-lt"/>
            <a:ea typeface="+mn-ea"/>
            <a:cs typeface="+mn-cs"/>
          </a:endParaRPr>
        </a:p>
      </xdr:txBody>
    </xdr:sp>
    <xdr:clientData/>
  </xdr:twoCellAnchor>
  <xdr:twoCellAnchor>
    <xdr:from>
      <xdr:col>12</xdr:col>
      <xdr:colOff>486657</xdr:colOff>
      <xdr:row>20</xdr:row>
      <xdr:rowOff>174121</xdr:rowOff>
    </xdr:from>
    <xdr:to>
      <xdr:col>23</xdr:col>
      <xdr:colOff>181857</xdr:colOff>
      <xdr:row>38</xdr:row>
      <xdr:rowOff>0</xdr:rowOff>
    </xdr:to>
    <xdr:sp macro="" textlink="">
      <xdr:nvSpPr>
        <xdr:cNvPr id="18" name="Rectangle: Rounded Corners 17">
          <a:extLst>
            <a:ext uri="{FF2B5EF4-FFF2-40B4-BE49-F238E27FC236}">
              <a16:creationId xmlns:a16="http://schemas.microsoft.com/office/drawing/2014/main" id="{21FAB5C7-B6E0-8836-7323-6097A3CA1EF1}"/>
            </a:ext>
          </a:extLst>
        </xdr:cNvPr>
        <xdr:cNvSpPr/>
      </xdr:nvSpPr>
      <xdr:spPr>
        <a:xfrm>
          <a:off x="7801857" y="3875264"/>
          <a:ext cx="6400800" cy="3156907"/>
        </a:xfrm>
        <a:prstGeom prst="roundRect">
          <a:avLst>
            <a:gd name="adj" fmla="val 4357"/>
          </a:avLst>
        </a:prstGeom>
        <a:solidFill>
          <a:srgbClr val="091A2C"/>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ru-RU" sz="1100" kern="1200">
            <a:solidFill>
              <a:schemeClr val="lt1"/>
            </a:solidFill>
            <a:latin typeface="+mn-lt"/>
            <a:ea typeface="+mn-ea"/>
            <a:cs typeface="+mn-cs"/>
          </a:endParaRPr>
        </a:p>
      </xdr:txBody>
    </xdr:sp>
    <xdr:clientData/>
  </xdr:twoCellAnchor>
  <xdr:twoCellAnchor>
    <xdr:from>
      <xdr:col>12</xdr:col>
      <xdr:colOff>486657</xdr:colOff>
      <xdr:row>22</xdr:row>
      <xdr:rowOff>174122</xdr:rowOff>
    </xdr:from>
    <xdr:to>
      <xdr:col>23</xdr:col>
      <xdr:colOff>181856</xdr:colOff>
      <xdr:row>37</xdr:row>
      <xdr:rowOff>180108</xdr:rowOff>
    </xdr:to>
    <xdr:graphicFrame macro="">
      <xdr:nvGraphicFramePr>
        <xdr:cNvPr id="16" name="Chart 15">
          <a:extLst>
            <a:ext uri="{FF2B5EF4-FFF2-40B4-BE49-F238E27FC236}">
              <a16:creationId xmlns:a16="http://schemas.microsoft.com/office/drawing/2014/main" id="{89E536F5-B932-43F1-AD93-6F8377F830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29457</xdr:colOff>
      <xdr:row>21</xdr:row>
      <xdr:rowOff>79415</xdr:rowOff>
    </xdr:from>
    <xdr:to>
      <xdr:col>21</xdr:col>
      <xdr:colOff>29457</xdr:colOff>
      <xdr:row>22</xdr:row>
      <xdr:rowOff>174122</xdr:rowOff>
    </xdr:to>
    <xdr:sp macro="" textlink="">
      <xdr:nvSpPr>
        <xdr:cNvPr id="20" name="TextBox 19">
          <a:extLst>
            <a:ext uri="{FF2B5EF4-FFF2-40B4-BE49-F238E27FC236}">
              <a16:creationId xmlns:a16="http://schemas.microsoft.com/office/drawing/2014/main" id="{5F61BB67-D5A0-4B10-9D2A-01512B735D02}"/>
            </a:ext>
          </a:extLst>
        </xdr:cNvPr>
        <xdr:cNvSpPr txBox="1"/>
      </xdr:nvSpPr>
      <xdr:spPr>
        <a:xfrm>
          <a:off x="9173457" y="3965615"/>
          <a:ext cx="3657600" cy="279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Quarterly Opportunity Outcomes (Won vs Lost)</a:t>
          </a:r>
          <a:endParaRPr lang="ru-RU" sz="1200">
            <a:solidFill>
              <a:schemeClr val="bg1">
                <a:lumMod val="85000"/>
              </a:schemeClr>
            </a:solidFill>
            <a:latin typeface="+mn-lt"/>
          </a:endParaRPr>
        </a:p>
      </xdr:txBody>
    </xdr:sp>
    <xdr:clientData/>
  </xdr:twoCellAnchor>
  <xdr:twoCellAnchor editAs="oneCell">
    <xdr:from>
      <xdr:col>12</xdr:col>
      <xdr:colOff>486657</xdr:colOff>
      <xdr:row>18</xdr:row>
      <xdr:rowOff>156577</xdr:rowOff>
    </xdr:from>
    <xdr:to>
      <xdr:col>23</xdr:col>
      <xdr:colOff>181856</xdr:colOff>
      <xdr:row>20</xdr:row>
      <xdr:rowOff>152222</xdr:rowOff>
    </xdr:to>
    <mc:AlternateContent xmlns:mc="http://schemas.openxmlformats.org/markup-compatibility/2006">
      <mc:Choice xmlns:a14="http://schemas.microsoft.com/office/drawing/2010/main" Requires="a14">
        <xdr:graphicFrame macro="">
          <xdr:nvGraphicFramePr>
            <xdr:cNvPr id="22" name="Quarter">
              <a:extLst>
                <a:ext uri="{FF2B5EF4-FFF2-40B4-BE49-F238E27FC236}">
                  <a16:creationId xmlns:a16="http://schemas.microsoft.com/office/drawing/2014/main" id="{B7040025-39DB-48EE-ABAC-8C63CCA42ADD}"/>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7801857" y="3401801"/>
              <a:ext cx="6400799" cy="3542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51194</xdr:colOff>
      <xdr:row>21</xdr:row>
      <xdr:rowOff>79415</xdr:rowOff>
    </xdr:from>
    <xdr:to>
      <xdr:col>8</xdr:col>
      <xdr:colOff>536629</xdr:colOff>
      <xdr:row>22</xdr:row>
      <xdr:rowOff>177610</xdr:rowOff>
    </xdr:to>
    <xdr:sp macro="" textlink="">
      <xdr:nvSpPr>
        <xdr:cNvPr id="19" name="TextBox 18">
          <a:extLst>
            <a:ext uri="{FF2B5EF4-FFF2-40B4-BE49-F238E27FC236}">
              <a16:creationId xmlns:a16="http://schemas.microsoft.com/office/drawing/2014/main" id="{1A3C168B-5431-4C23-BF9C-1D4FD74AD6D2}"/>
            </a:ext>
          </a:extLst>
        </xdr:cNvPr>
        <xdr:cNvSpPr txBox="1"/>
      </xdr:nvSpPr>
      <xdr:spPr>
        <a:xfrm>
          <a:off x="3099194" y="3965615"/>
          <a:ext cx="2314235" cy="283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pl-PL" sz="1400">
              <a:solidFill>
                <a:schemeClr val="bg1">
                  <a:lumMod val="85000"/>
                </a:schemeClr>
              </a:solidFill>
              <a:latin typeface="+mn-lt"/>
              <a:ea typeface="+mn-ea"/>
              <a:cs typeface="+mn-cs"/>
            </a:rPr>
            <a:t>TOP-5</a:t>
          </a:r>
          <a:r>
            <a:rPr lang="en-US" sz="1400">
              <a:solidFill>
                <a:schemeClr val="bg1">
                  <a:lumMod val="85000"/>
                </a:schemeClr>
              </a:solidFill>
              <a:latin typeface="+mn-lt"/>
              <a:ea typeface="+mn-ea"/>
              <a:cs typeface="+mn-cs"/>
            </a:rPr>
            <a:t> Opportunity by Won</a:t>
          </a:r>
          <a:endParaRPr lang="ru-RU" sz="1400">
            <a:solidFill>
              <a:schemeClr val="bg1">
                <a:lumMod val="85000"/>
              </a:schemeClr>
            </a:solidFill>
            <a:latin typeface="+mn-lt"/>
            <a:ea typeface="+mn-ea"/>
            <a:cs typeface="+mn-cs"/>
          </a:endParaRPr>
        </a:p>
      </xdr:txBody>
    </xdr:sp>
    <xdr:clientData/>
  </xdr:twoCellAnchor>
  <xdr:twoCellAnchor>
    <xdr:from>
      <xdr:col>5</xdr:col>
      <xdr:colOff>130080</xdr:colOff>
      <xdr:row>23</xdr:row>
      <xdr:rowOff>158610</xdr:rowOff>
    </xdr:from>
    <xdr:to>
      <xdr:col>6</xdr:col>
      <xdr:colOff>598710</xdr:colOff>
      <xdr:row>25</xdr:row>
      <xdr:rowOff>88125</xdr:rowOff>
    </xdr:to>
    <xdr:sp macro="" textlink="">
      <xdr:nvSpPr>
        <xdr:cNvPr id="21" name="TextBox 20">
          <a:extLst>
            <a:ext uri="{FF2B5EF4-FFF2-40B4-BE49-F238E27FC236}">
              <a16:creationId xmlns:a16="http://schemas.microsoft.com/office/drawing/2014/main" id="{C84AEB50-EDC3-4C39-B308-86973307B20E}"/>
            </a:ext>
          </a:extLst>
        </xdr:cNvPr>
        <xdr:cNvSpPr txBox="1"/>
      </xdr:nvSpPr>
      <xdr:spPr>
        <a:xfrm>
          <a:off x="3178080" y="4414924"/>
          <a:ext cx="1078230" cy="299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0" i="0" u="none" strike="noStrike">
              <a:solidFill>
                <a:schemeClr val="bg1">
                  <a:lumMod val="85000"/>
                </a:schemeClr>
              </a:solidFill>
              <a:latin typeface="Calibri"/>
              <a:ea typeface="Calibri"/>
              <a:cs typeface="Calibri"/>
            </a:rPr>
            <a:t>Managers</a:t>
          </a:r>
        </a:p>
      </xdr:txBody>
    </xdr:sp>
    <xdr:clientData/>
  </xdr:twoCellAnchor>
  <xdr:twoCellAnchor>
    <xdr:from>
      <xdr:col>7</xdr:col>
      <xdr:colOff>290173</xdr:colOff>
      <xdr:row>23</xdr:row>
      <xdr:rowOff>158610</xdr:rowOff>
    </xdr:from>
    <xdr:to>
      <xdr:col>9</xdr:col>
      <xdr:colOff>149203</xdr:colOff>
      <xdr:row>25</xdr:row>
      <xdr:rowOff>88125</xdr:rowOff>
    </xdr:to>
    <xdr:sp macro="" textlink="">
      <xdr:nvSpPr>
        <xdr:cNvPr id="23" name="TextBox 22">
          <a:extLst>
            <a:ext uri="{FF2B5EF4-FFF2-40B4-BE49-F238E27FC236}">
              <a16:creationId xmlns:a16="http://schemas.microsoft.com/office/drawing/2014/main" id="{3B9E64F2-12EB-17BB-8C26-1AE242EA692D}"/>
            </a:ext>
          </a:extLst>
        </xdr:cNvPr>
        <xdr:cNvSpPr txBox="1"/>
      </xdr:nvSpPr>
      <xdr:spPr>
        <a:xfrm>
          <a:off x="4557373" y="4414924"/>
          <a:ext cx="1078230" cy="299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chemeClr val="bg1">
                  <a:lumMod val="85000"/>
                </a:schemeClr>
              </a:solidFill>
              <a:latin typeface="Calibri"/>
              <a:ea typeface="Calibri"/>
              <a:cs typeface="Calibri"/>
            </a:rPr>
            <a:t>Sales Agent</a:t>
          </a:r>
        </a:p>
      </xdr:txBody>
    </xdr:sp>
    <xdr:clientData/>
  </xdr:twoCellAnchor>
  <xdr:twoCellAnchor>
    <xdr:from>
      <xdr:col>1</xdr:col>
      <xdr:colOff>446311</xdr:colOff>
      <xdr:row>25</xdr:row>
      <xdr:rowOff>82410</xdr:rowOff>
    </xdr:from>
    <xdr:to>
      <xdr:col>3</xdr:col>
      <xdr:colOff>305341</xdr:colOff>
      <xdr:row>27</xdr:row>
      <xdr:rowOff>11924</xdr:rowOff>
    </xdr:to>
    <xdr:sp macro="" textlink="Control!A37">
      <xdr:nvSpPr>
        <xdr:cNvPr id="25" name="TextBox 24">
          <a:extLst>
            <a:ext uri="{FF2B5EF4-FFF2-40B4-BE49-F238E27FC236}">
              <a16:creationId xmlns:a16="http://schemas.microsoft.com/office/drawing/2014/main" id="{8319F5BF-D9F0-97ED-07F0-0C3A61E31714}"/>
            </a:ext>
          </a:extLst>
        </xdr:cNvPr>
        <xdr:cNvSpPr txBox="1"/>
      </xdr:nvSpPr>
      <xdr:spPr>
        <a:xfrm>
          <a:off x="1055911" y="4708839"/>
          <a:ext cx="1078230" cy="29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8D78662-7BCC-4878-BB01-D53D260A5145}" type="TxLink">
            <a:rPr lang="en-US" sz="900" b="0" i="0" u="none" strike="noStrike">
              <a:solidFill>
                <a:schemeClr val="bg1"/>
              </a:solidFill>
              <a:latin typeface="Calibri"/>
              <a:ea typeface="Calibri"/>
              <a:cs typeface="Calibri"/>
            </a:rPr>
            <a:pPr marL="0" indent="0" algn="l"/>
            <a:t> </a:t>
          </a:fld>
          <a:endParaRPr lang="en-US" sz="900" b="0" i="0" u="none" strike="noStrike">
            <a:solidFill>
              <a:schemeClr val="bg1"/>
            </a:solidFill>
            <a:latin typeface="Calibri"/>
            <a:ea typeface="Calibri"/>
            <a:cs typeface="Calibri"/>
          </a:endParaRPr>
        </a:p>
      </xdr:txBody>
    </xdr:sp>
    <xdr:clientData/>
  </xdr:twoCellAnchor>
  <xdr:twoCellAnchor>
    <xdr:from>
      <xdr:col>1</xdr:col>
      <xdr:colOff>446310</xdr:colOff>
      <xdr:row>24</xdr:row>
      <xdr:rowOff>174123</xdr:rowOff>
    </xdr:from>
    <xdr:to>
      <xdr:col>6</xdr:col>
      <xdr:colOff>598710</xdr:colOff>
      <xdr:row>38</xdr:row>
      <xdr:rowOff>0</xdr:rowOff>
    </xdr:to>
    <xdr:graphicFrame macro="">
      <xdr:nvGraphicFramePr>
        <xdr:cNvPr id="33" name="Chart 32">
          <a:extLst>
            <a:ext uri="{FF2B5EF4-FFF2-40B4-BE49-F238E27FC236}">
              <a16:creationId xmlns:a16="http://schemas.microsoft.com/office/drawing/2014/main" id="{7A8B942A-F3CC-4AAD-BFCA-8D7CC9BF86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598711</xdr:colOff>
      <xdr:row>24</xdr:row>
      <xdr:rowOff>184018</xdr:rowOff>
    </xdr:from>
    <xdr:to>
      <xdr:col>12</xdr:col>
      <xdr:colOff>141511</xdr:colOff>
      <xdr:row>38</xdr:row>
      <xdr:rowOff>0</xdr:rowOff>
    </xdr:to>
    <xdr:graphicFrame macro="">
      <xdr:nvGraphicFramePr>
        <xdr:cNvPr id="35" name="Chart 34">
          <a:extLst>
            <a:ext uri="{FF2B5EF4-FFF2-40B4-BE49-F238E27FC236}">
              <a16:creationId xmlns:a16="http://schemas.microsoft.com/office/drawing/2014/main" id="{375E3BA1-B975-4779-AE28-D051A565D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446311</xdr:colOff>
      <xdr:row>18</xdr:row>
      <xdr:rowOff>156577</xdr:rowOff>
    </xdr:from>
    <xdr:to>
      <xdr:col>12</xdr:col>
      <xdr:colOff>141511</xdr:colOff>
      <xdr:row>20</xdr:row>
      <xdr:rowOff>152222</xdr:rowOff>
    </xdr:to>
    <mc:AlternateContent xmlns:mc="http://schemas.openxmlformats.org/markup-compatibility/2006">
      <mc:Choice xmlns:a14="http://schemas.microsoft.com/office/drawing/2010/main" Requires="a14">
        <xdr:graphicFrame macro="">
          <xdr:nvGraphicFramePr>
            <xdr:cNvPr id="53" name="Regional_Office">
              <a:extLst>
                <a:ext uri="{FF2B5EF4-FFF2-40B4-BE49-F238E27FC236}">
                  <a16:creationId xmlns:a16="http://schemas.microsoft.com/office/drawing/2014/main" id="{9121D297-B1C6-4E2A-9004-E5A6E72679AC}"/>
                </a:ext>
              </a:extLst>
            </xdr:cNvPr>
            <xdr:cNvGraphicFramePr/>
          </xdr:nvGraphicFramePr>
          <xdr:xfrm>
            <a:off x="0" y="0"/>
            <a:ext cx="0" cy="0"/>
          </xdr:xfrm>
          <a:graphic>
            <a:graphicData uri="http://schemas.microsoft.com/office/drawing/2010/slicer">
              <sle:slicer xmlns:sle="http://schemas.microsoft.com/office/drawing/2010/slicer" name="Regional_Office"/>
            </a:graphicData>
          </a:graphic>
        </xdr:graphicFrame>
      </mc:Choice>
      <mc:Fallback>
        <xdr:sp macro="" textlink="">
          <xdr:nvSpPr>
            <xdr:cNvPr id="0" name=""/>
            <xdr:cNvSpPr>
              <a:spLocks noTextEdit="1"/>
            </xdr:cNvSpPr>
          </xdr:nvSpPr>
          <xdr:spPr>
            <a:xfrm>
              <a:off x="1055911" y="3401801"/>
              <a:ext cx="6400800" cy="3542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446311</xdr:colOff>
      <xdr:row>5</xdr:row>
      <xdr:rowOff>0</xdr:rowOff>
    </xdr:from>
    <xdr:to>
      <xdr:col>14</xdr:col>
      <xdr:colOff>54499</xdr:colOff>
      <xdr:row>17</xdr:row>
      <xdr:rowOff>152328</xdr:rowOff>
    </xdr:to>
    <xdr:sp macro="" textlink="">
      <xdr:nvSpPr>
        <xdr:cNvPr id="54" name="Rectangle: Rounded Corners 53">
          <a:extLst>
            <a:ext uri="{FF2B5EF4-FFF2-40B4-BE49-F238E27FC236}">
              <a16:creationId xmlns:a16="http://schemas.microsoft.com/office/drawing/2014/main" id="{E3C20736-7674-1577-4F06-2E6C033B3CD0}"/>
            </a:ext>
          </a:extLst>
        </xdr:cNvPr>
        <xdr:cNvSpPr/>
      </xdr:nvSpPr>
      <xdr:spPr>
        <a:xfrm>
          <a:off x="1055911" y="896471"/>
          <a:ext cx="7532988" cy="2303857"/>
        </a:xfrm>
        <a:prstGeom prst="roundRect">
          <a:avLst>
            <a:gd name="adj" fmla="val 9269"/>
          </a:avLst>
        </a:prstGeom>
        <a:solidFill>
          <a:srgbClr val="091A2C"/>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ru-RU" sz="1100" kern="1200">
            <a:solidFill>
              <a:schemeClr val="lt1"/>
            </a:solidFill>
            <a:latin typeface="+mn-lt"/>
            <a:ea typeface="+mn-ea"/>
            <a:cs typeface="+mn-cs"/>
          </a:endParaRPr>
        </a:p>
      </xdr:txBody>
    </xdr:sp>
    <xdr:clientData/>
  </xdr:twoCellAnchor>
  <xdr:twoCellAnchor>
    <xdr:from>
      <xdr:col>1</xdr:col>
      <xdr:colOff>446311</xdr:colOff>
      <xdr:row>7</xdr:row>
      <xdr:rowOff>0</xdr:rowOff>
    </xdr:from>
    <xdr:to>
      <xdr:col>14</xdr:col>
      <xdr:colOff>18576</xdr:colOff>
      <xdr:row>17</xdr:row>
      <xdr:rowOff>152328</xdr:rowOff>
    </xdr:to>
    <xdr:graphicFrame macro="">
      <xdr:nvGraphicFramePr>
        <xdr:cNvPr id="55" name="Chart 54">
          <a:extLst>
            <a:ext uri="{FF2B5EF4-FFF2-40B4-BE49-F238E27FC236}">
              <a16:creationId xmlns:a16="http://schemas.microsoft.com/office/drawing/2014/main" id="{20956E7E-9504-4ABE-95A4-673F3FBD66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5</xdr:row>
      <xdr:rowOff>81098</xdr:rowOff>
    </xdr:from>
    <xdr:to>
      <xdr:col>17</xdr:col>
      <xdr:colOff>466077</xdr:colOff>
      <xdr:row>9</xdr:row>
      <xdr:rowOff>63931</xdr:rowOff>
    </xdr:to>
    <xdr:sp macro="" textlink="Control!B53">
      <xdr:nvSpPr>
        <xdr:cNvPr id="59" name="Rectangle: Rounded Corners 58">
          <a:extLst>
            <a:ext uri="{FF2B5EF4-FFF2-40B4-BE49-F238E27FC236}">
              <a16:creationId xmlns:a16="http://schemas.microsoft.com/office/drawing/2014/main" id="{EC358292-E30C-47B7-81C2-06E4FCEB918B}"/>
            </a:ext>
          </a:extLst>
        </xdr:cNvPr>
        <xdr:cNvSpPr/>
      </xdr:nvSpPr>
      <xdr:spPr>
        <a:xfrm>
          <a:off x="9144000" y="981643"/>
          <a:ext cx="1685277" cy="703270"/>
        </a:xfrm>
        <a:prstGeom prst="roundRect">
          <a:avLst>
            <a:gd name="adj" fmla="val 9413"/>
          </a:avLst>
        </a:prstGeom>
        <a:solidFill>
          <a:srgbClr val="0F243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b" anchorCtr="0" forceAA="0" compatLnSpc="1">
          <a:prstTxWarp prst="textNoShape">
            <a:avLst/>
          </a:prstTxWarp>
          <a:noAutofit/>
        </a:bodyPr>
        <a:lstStyle/>
        <a:p>
          <a:pPr marL="0" indent="0" algn="l" defTabSz="914400" rtl="0" eaLnBrk="1" latinLnBrk="0" hangingPunct="1"/>
          <a:fld id="{8B6465CC-8E83-4FA8-B9E1-BDFF6CFAF609}" type="TxLink">
            <a:rPr lang="en-US" sz="2000" kern="1200">
              <a:gradFill>
                <a:gsLst>
                  <a:gs pos="100000">
                    <a:srgbClr val="1287FF"/>
                  </a:gs>
                  <a:gs pos="0">
                    <a:schemeClr val="accent1">
                      <a:lumMod val="30000"/>
                      <a:lumOff val="70000"/>
                    </a:schemeClr>
                  </a:gs>
                </a:gsLst>
                <a:lin ang="5400000" scaled="1"/>
              </a:gradFill>
              <a:latin typeface="+mn-lt"/>
              <a:ea typeface="+mn-ea"/>
              <a:cs typeface="+mn-cs"/>
            </a:rPr>
            <a:pPr marL="0" indent="0" algn="l" defTabSz="914400" rtl="0" eaLnBrk="1" latinLnBrk="0" hangingPunct="1"/>
            <a:t>10,005,534</a:t>
          </a:fld>
          <a:endParaRPr lang="ru-RU" sz="2000" kern="1200">
            <a:gradFill>
              <a:gsLst>
                <a:gs pos="100000">
                  <a:srgbClr val="1287FF"/>
                </a:gs>
                <a:gs pos="0">
                  <a:schemeClr val="accent1">
                    <a:lumMod val="30000"/>
                    <a:lumOff val="70000"/>
                  </a:schemeClr>
                </a:gs>
              </a:gsLst>
              <a:lin ang="5400000" scaled="1"/>
            </a:gradFill>
            <a:latin typeface="+mn-lt"/>
            <a:ea typeface="+mn-ea"/>
            <a:cs typeface="+mn-cs"/>
          </a:endParaRPr>
        </a:p>
      </xdr:txBody>
    </xdr:sp>
    <xdr:clientData/>
  </xdr:twoCellAnchor>
  <xdr:twoCellAnchor>
    <xdr:from>
      <xdr:col>15</xdr:col>
      <xdr:colOff>66479</xdr:colOff>
      <xdr:row>5</xdr:row>
      <xdr:rowOff>84268</xdr:rowOff>
    </xdr:from>
    <xdr:to>
      <xdr:col>16</xdr:col>
      <xdr:colOff>540354</xdr:colOff>
      <xdr:row>7</xdr:row>
      <xdr:rowOff>0</xdr:rowOff>
    </xdr:to>
    <xdr:sp macro="" textlink="">
      <xdr:nvSpPr>
        <xdr:cNvPr id="57" name="TextBox 56">
          <a:extLst>
            <a:ext uri="{FF2B5EF4-FFF2-40B4-BE49-F238E27FC236}">
              <a16:creationId xmlns:a16="http://schemas.microsoft.com/office/drawing/2014/main" id="{5F6CC69C-B5B4-4314-B334-D3766209C91F}"/>
            </a:ext>
          </a:extLst>
        </xdr:cNvPr>
        <xdr:cNvSpPr txBox="1"/>
      </xdr:nvSpPr>
      <xdr:spPr>
        <a:xfrm>
          <a:off x="9210479" y="1009554"/>
          <a:ext cx="1083475" cy="285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50">
              <a:solidFill>
                <a:schemeClr val="bg1">
                  <a:lumMod val="85000"/>
                </a:schemeClr>
              </a:solidFill>
              <a:latin typeface="+mn-lt"/>
              <a:ea typeface="+mn-ea"/>
              <a:cs typeface="+mn-cs"/>
            </a:rPr>
            <a:t>Net Profit</a:t>
          </a:r>
        </a:p>
      </xdr:txBody>
    </xdr:sp>
    <xdr:clientData/>
  </xdr:twoCellAnchor>
  <xdr:twoCellAnchor>
    <xdr:from>
      <xdr:col>6</xdr:col>
      <xdr:colOff>7688</xdr:colOff>
      <xdr:row>5</xdr:row>
      <xdr:rowOff>81098</xdr:rowOff>
    </xdr:from>
    <xdr:to>
      <xdr:col>9</xdr:col>
      <xdr:colOff>493123</xdr:colOff>
      <xdr:row>7</xdr:row>
      <xdr:rowOff>0</xdr:rowOff>
    </xdr:to>
    <xdr:sp macro="" textlink="">
      <xdr:nvSpPr>
        <xdr:cNvPr id="58" name="TextBox 57">
          <a:extLst>
            <a:ext uri="{FF2B5EF4-FFF2-40B4-BE49-F238E27FC236}">
              <a16:creationId xmlns:a16="http://schemas.microsoft.com/office/drawing/2014/main" id="{600A6F21-836C-5529-CB09-CD7AE5C3C5E8}"/>
            </a:ext>
          </a:extLst>
        </xdr:cNvPr>
        <xdr:cNvSpPr txBox="1"/>
      </xdr:nvSpPr>
      <xdr:spPr>
        <a:xfrm>
          <a:off x="3665288" y="977569"/>
          <a:ext cx="2314235" cy="277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1">
                  <a:lumMod val="85000"/>
                </a:schemeClr>
              </a:solidFill>
              <a:latin typeface="+mn-lt"/>
              <a:ea typeface="+mn-ea"/>
              <a:cs typeface="+mn-cs"/>
            </a:rPr>
            <a:t>Profit</a:t>
          </a:r>
          <a:r>
            <a:rPr lang="pl-PL" sz="1400">
              <a:solidFill>
                <a:schemeClr val="bg1">
                  <a:lumMod val="85000"/>
                </a:schemeClr>
              </a:solidFill>
              <a:latin typeface="+mn-lt"/>
              <a:ea typeface="+mn-ea"/>
              <a:cs typeface="+mn-cs"/>
            </a:rPr>
            <a:t> by Month</a:t>
          </a:r>
        </a:p>
      </xdr:txBody>
    </xdr:sp>
    <xdr:clientData/>
  </xdr:twoCellAnchor>
  <xdr:twoCellAnchor>
    <xdr:from>
      <xdr:col>1</xdr:col>
      <xdr:colOff>446311</xdr:colOff>
      <xdr:row>1</xdr:row>
      <xdr:rowOff>0</xdr:rowOff>
    </xdr:from>
    <xdr:to>
      <xdr:col>14</xdr:col>
      <xdr:colOff>0</xdr:colOff>
      <xdr:row>4</xdr:row>
      <xdr:rowOff>0</xdr:rowOff>
    </xdr:to>
    <xdr:sp macro="" textlink="">
      <xdr:nvSpPr>
        <xdr:cNvPr id="60" name="TextBox 59">
          <a:extLst>
            <a:ext uri="{FF2B5EF4-FFF2-40B4-BE49-F238E27FC236}">
              <a16:creationId xmlns:a16="http://schemas.microsoft.com/office/drawing/2014/main" id="{1EC60D4A-FA5F-B03F-C65D-1FBE6B21313F}"/>
            </a:ext>
          </a:extLst>
        </xdr:cNvPr>
        <xdr:cNvSpPr txBox="1"/>
      </xdr:nvSpPr>
      <xdr:spPr>
        <a:xfrm>
          <a:off x="1055911" y="185057"/>
          <a:ext cx="7478489" cy="555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800" b="1" i="0">
              <a:solidFill>
                <a:schemeClr val="bg1">
                  <a:lumMod val="85000"/>
                </a:schemeClr>
              </a:solidFill>
              <a:effectLst/>
              <a:latin typeface="+mn-lt"/>
              <a:ea typeface="+mn-ea"/>
              <a:cs typeface="+mn-cs"/>
            </a:rPr>
            <a:t>CRM Sales Dashboard</a:t>
          </a:r>
          <a:endParaRPr lang="en-US" sz="4800">
            <a:solidFill>
              <a:schemeClr val="bg1">
                <a:lumMod val="85000"/>
              </a:schemeClr>
            </a:solidFill>
            <a:latin typeface="+mn-lt"/>
            <a:ea typeface="+mn-ea"/>
            <a:cs typeface="+mn-cs"/>
          </a:endParaRPr>
        </a:p>
      </xdr:txBody>
    </xdr:sp>
    <xdr:clientData/>
  </xdr:twoCellAnchor>
  <xdr:twoCellAnchor editAs="oneCell">
    <xdr:from>
      <xdr:col>17</xdr:col>
      <xdr:colOff>466688</xdr:colOff>
      <xdr:row>5</xdr:row>
      <xdr:rowOff>0</xdr:rowOff>
    </xdr:from>
    <xdr:to>
      <xdr:col>23</xdr:col>
      <xdr:colOff>181856</xdr:colOff>
      <xdr:row>9</xdr:row>
      <xdr:rowOff>63931</xdr:rowOff>
    </xdr:to>
    <xdr:pic>
      <xdr:nvPicPr>
        <xdr:cNvPr id="61" name="Picture 60">
          <a:extLst>
            <a:ext uri="{FF2B5EF4-FFF2-40B4-BE49-F238E27FC236}">
              <a16:creationId xmlns:a16="http://schemas.microsoft.com/office/drawing/2014/main" id="{E569EA10-5625-4148-A9E5-67D11D369970}"/>
            </a:ext>
          </a:extLst>
        </xdr:cNvPr>
        <xdr:cNvPicPr>
          <a:picLocks noChangeAspect="1"/>
        </xdr:cNvPicPr>
      </xdr:nvPicPr>
      <xdr:blipFill>
        <a:blip xmlns:r="http://schemas.openxmlformats.org/officeDocument/2006/relationships" r:embed="rId5" cstate="email">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0829888" y="925286"/>
          <a:ext cx="3372768" cy="804159"/>
        </a:xfrm>
        <a:prstGeom prst="rect">
          <a:avLst/>
        </a:prstGeom>
      </xdr:spPr>
    </xdr:pic>
    <xdr:clientData/>
  </xdr:twoCellAnchor>
  <xdr:twoCellAnchor editAs="oneCell">
    <xdr:from>
      <xdr:col>12</xdr:col>
      <xdr:colOff>131204</xdr:colOff>
      <xdr:row>18</xdr:row>
      <xdr:rowOff>141464</xdr:rowOff>
    </xdr:from>
    <xdr:to>
      <xdr:col>12</xdr:col>
      <xdr:colOff>496964</xdr:colOff>
      <xdr:row>20</xdr:row>
      <xdr:rowOff>152222</xdr:rowOff>
    </xdr:to>
    <xdr:pic macro="[0]!Clear_Filter">
      <xdr:nvPicPr>
        <xdr:cNvPr id="14" name="Picture 13">
          <a:extLst>
            <a:ext uri="{FF2B5EF4-FFF2-40B4-BE49-F238E27FC236}">
              <a16:creationId xmlns:a16="http://schemas.microsoft.com/office/drawing/2014/main" id="{9160C449-FD25-093A-BEB5-5FF658B8BA39}"/>
            </a:ext>
          </a:extLst>
        </xdr:cNvPr>
        <xdr:cNvPicPr>
          <a:picLocks noChangeAspect="1"/>
        </xdr:cNvPicPr>
      </xdr:nvPicPr>
      <xdr:blipFill>
        <a:blip xmlns:r="http://schemas.openxmlformats.org/officeDocument/2006/relationships" r:embed="rId6" cstate="print">
          <a:alphaModFix amt="35000"/>
          <a:lum bright="70000" contrast="-70000"/>
          <a:extLst>
            <a:ext uri="{28A0092B-C50C-407E-A947-70E740481C1C}">
              <a14:useLocalDpi xmlns:a14="http://schemas.microsoft.com/office/drawing/2010/main" val="0"/>
            </a:ext>
          </a:extLst>
        </a:blip>
        <a:stretch>
          <a:fillRect/>
        </a:stretch>
      </xdr:blipFill>
      <xdr:spPr>
        <a:xfrm>
          <a:off x="7446404" y="3483378"/>
          <a:ext cx="365760" cy="3808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931561</xdr:colOff>
      <xdr:row>2</xdr:row>
      <xdr:rowOff>7172</xdr:rowOff>
    </xdr:to>
    <mc:AlternateContent xmlns:mc="http://schemas.openxmlformats.org/markup-compatibility/2006" xmlns:a14="http://schemas.microsoft.com/office/drawing/2010/main">
      <mc:Choice Requires="a14">
        <xdr:graphicFrame macro="">
          <xdr:nvGraphicFramePr>
            <xdr:cNvPr id="11" name="Status">
              <a:extLst>
                <a:ext uri="{FF2B5EF4-FFF2-40B4-BE49-F238E27FC236}">
                  <a16:creationId xmlns:a16="http://schemas.microsoft.com/office/drawing/2014/main" id="{E27591CE-6789-F028-794F-47611E5CB4EB}"/>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0"/>
              <a:ext cx="374904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moud Shamoun" refreshedDate="46013.848161458336" createdVersion="7" refreshedVersion="8" minRefreshableVersion="3" recordCount="8800" xr:uid="{241D899A-A8C6-454F-A96E-03F8BC24A229}">
  <cacheSource type="worksheet">
    <worksheetSource name="Sales_Pipeline"/>
  </cacheSource>
  <cacheFields count="18">
    <cacheField name="Opportunity_Id" numFmtId="0">
      <sharedItems/>
    </cacheField>
    <cacheField name="Sales_Agent" numFmtId="0">
      <sharedItems count="30">
        <s v="Moses Frase"/>
        <s v="Darcel Schlecht"/>
        <s v="Zane Levy"/>
        <s v="Anna Snelling"/>
        <s v="Vicki Laflamme"/>
        <s v="Markita Hansen"/>
        <s v="Niesha Huffines"/>
        <s v="James Ascencio"/>
        <s v="Gladys Colclough"/>
        <s v="Maureen Marcano"/>
        <s v="Hayden Neloms"/>
        <s v="Rosalina Dieter"/>
        <s v="Versie Hillebrand"/>
        <s v="Daniell Hammack"/>
        <s v="Elease Gluck"/>
        <s v="Violet Mclelland"/>
        <s v="Kami Bicknell"/>
        <s v="Rosie Papadopoulos"/>
        <s v="Kary Hendrixson"/>
        <s v="Reed Clapper"/>
        <s v="Wilburn Farren"/>
        <s v="Garret Kinder"/>
        <s v="Marty Freudenburg"/>
        <s v="Cassey Cress"/>
        <s v="Lajuana Vencill"/>
        <s v="Boris Faz"/>
        <s v="Donn Cantrell"/>
        <s v="Corliss Cosme"/>
        <s v="Cecily Lampkin"/>
        <s v="Jonathan Berthelot"/>
      </sharedItems>
    </cacheField>
    <cacheField name="Manager" numFmtId="0">
      <sharedItems count="6">
        <s v="Dustin Brinkmann"/>
        <s v="Melvin Marxen"/>
        <s v="Summer Sewald"/>
        <s v="Celia Rouche"/>
        <s v="Rocco Neubert"/>
        <s v="Cara Losch"/>
      </sharedItems>
    </cacheField>
    <cacheField name="Regional_Office" numFmtId="0">
      <sharedItems count="3">
        <s v="Central"/>
        <s v="West"/>
        <s v="East"/>
      </sharedItems>
    </cacheField>
    <cacheField name="Product" numFmtId="0">
      <sharedItems/>
    </cacheField>
    <cacheField name="Account" numFmtId="0">
      <sharedItems containsBlank="1"/>
    </cacheField>
    <cacheField name="Office Location" numFmtId="0">
      <sharedItems/>
    </cacheField>
    <cacheField name="Deal_Stage" numFmtId="0">
      <sharedItems count="4">
        <s v="Won"/>
        <s v="Engaging"/>
        <s v="Lost"/>
        <s v="Prospecting"/>
      </sharedItems>
    </cacheField>
    <cacheField name="Engage_Date" numFmtId="165">
      <sharedItems containsNonDate="0" containsDate="1" containsString="0" containsBlank="1" minDate="2016-10-20T00:00:00" maxDate="2017-12-28T00:00:00" count="422">
        <d v="2016-10-20T00:00:00"/>
        <d v="2016-10-25T00:00:00"/>
        <d v="2016-10-29T00:00:00"/>
        <d v="2016-10-30T00:00:00"/>
        <d v="2016-11-01T00:00:00"/>
        <d v="2016-11-03T00:00:00"/>
        <d v="2016-11-04T00:00:00"/>
        <d v="2016-11-05T00:00:00"/>
        <d v="2016-11-06T00:00:00"/>
        <d v="2016-11-07T00:00:00"/>
        <d v="2016-11-08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6T00:00:00"/>
        <d v="2017-12-27T00:00:00"/>
        <m/>
      </sharedItems>
      <fieldGroup par="17"/>
    </cacheField>
    <cacheField name="Close_Date" numFmtId="165">
      <sharedItems containsNonDate="0" containsDate="1" containsString="0" containsBlank="1" minDate="2017-03-01T00:00:00" maxDate="2018-01-01T00:00:00" count="307">
        <d v="2017-03-01T00:00:00"/>
        <d v="2017-03-11T00:00:00"/>
        <d v="2017-03-07T00:00:00"/>
        <d v="2017-03-09T00:00:00"/>
        <d v="2017-03-02T00:00:00"/>
        <d v="2017-03-03T00:00:00"/>
        <m/>
        <d v="2017-03-10T00:00:00"/>
        <d v="2017-03-18T00:00:00"/>
        <d v="2017-03-06T00:00:00"/>
        <d v="2017-03-05T00:00:00"/>
        <d v="2017-03-08T00:00:00"/>
        <d v="2017-03-17T00:00:00"/>
        <d v="2017-03-26T00:00:00"/>
        <d v="2017-03-23T00:00:00"/>
        <d v="2017-03-12T00:00:00"/>
        <d v="2017-03-14T00:00:00"/>
        <d v="2017-03-19T00:00:00"/>
        <d v="2017-03-30T00:00:00"/>
        <d v="2017-03-20T00:00:00"/>
        <d v="2017-03-31T00:00:00"/>
        <d v="2017-03-21T00:00:00"/>
        <d v="2017-03-13T00:00:00"/>
        <d v="2017-03-04T00:00:00"/>
        <d v="2017-03-15T00:00:00"/>
        <d v="2017-03-25T00:00:00"/>
        <d v="2017-03-28T00:00:00"/>
        <d v="2017-03-27T00:00:00"/>
        <d v="2017-03-16T00:00:00"/>
        <d v="2017-03-24T00:00:00"/>
        <d v="2017-03-22T00:00:00"/>
        <d v="2017-03-29T00:00:00"/>
        <d v="2017-05-04T00:00:00"/>
        <d v="2017-05-05T00:00:00"/>
        <d v="2017-05-10T00:00:00"/>
        <d v="2017-05-02T00:00:00"/>
        <d v="2017-05-06T00:00:00"/>
        <d v="2017-05-17T00:00:00"/>
        <d v="2017-05-08T00:00:00"/>
        <d v="2017-05-14T00:00:00"/>
        <d v="2017-05-18T00:00:00"/>
        <d v="2017-05-15T00:00:00"/>
        <d v="2017-06-02T00:00:00"/>
        <d v="2017-06-04T00:00:00"/>
        <d v="2017-05-03T00:00:00"/>
        <d v="2017-05-20T00:00:00"/>
        <d v="2017-05-01T00:00:00"/>
        <d v="2017-06-06T00:00:00"/>
        <d v="2017-06-05T00:00:00"/>
        <d v="2017-05-25T00:00:00"/>
        <d v="2017-05-07T00:00:00"/>
        <d v="2017-05-12T00:00:00"/>
        <d v="2017-06-07T00:00:00"/>
        <d v="2017-05-28T00:00:00"/>
        <d v="2017-05-11T00:00:00"/>
        <d v="2017-05-23T00:00:00"/>
        <d v="2017-05-29T00:00:00"/>
        <d v="2017-05-22T00:00:00"/>
        <d v="2017-05-09T00:00:00"/>
        <d v="2017-05-13T00:00:00"/>
        <d v="2017-05-26T00:00:00"/>
        <d v="2017-05-24T00:00:00"/>
        <d v="2017-06-01T00:00:00"/>
        <d v="2017-05-27T00:00:00"/>
        <d v="2017-06-14T00:00:00"/>
        <d v="2017-05-19T00:00:00"/>
        <d v="2017-05-31T00:00:00"/>
        <d v="2017-05-16T00:00:00"/>
        <d v="2017-06-13T00:00:00"/>
        <d v="2017-06-17T00:00:00"/>
        <d v="2017-06-18T00:00:00"/>
        <d v="2017-06-03T00:00:00"/>
        <d v="2017-06-20T00:00:00"/>
        <d v="2017-06-09T00:00:00"/>
        <d v="2017-05-21T00:00:00"/>
        <d v="2017-06-15T00:00:00"/>
        <d v="2017-06-10T00:00:00"/>
        <d v="2017-05-30T00:00:00"/>
        <d v="2017-06-23T00:00:00"/>
        <d v="2017-06-25T00:00:00"/>
        <d v="2017-06-11T00:00:00"/>
        <d v="2017-06-22T00:00:00"/>
        <d v="2017-06-12T00:00:00"/>
        <d v="2017-06-16T00:00:00"/>
        <d v="2017-06-19T00:00:00"/>
        <d v="2017-06-08T00:00:00"/>
        <d v="2017-06-26T00:00:00"/>
        <d v="2017-06-27T00:00:00"/>
        <d v="2017-06-28T00:00:00"/>
        <d v="2017-06-30T00:00:00"/>
        <d v="2017-06-24T00:00:00"/>
        <d v="2017-06-29T00:00:00"/>
        <d v="2017-06-21T00:00:00"/>
        <d v="2017-04-03T00:00:00"/>
        <d v="2017-04-01T00:00:00"/>
        <d v="2017-04-05T00:00:00"/>
        <d v="2017-04-04T00:00:00"/>
        <d v="2017-04-02T00:00:00"/>
        <d v="2017-04-06T00:00:00"/>
        <d v="2017-04-07T00:00:00"/>
        <d v="2017-04-08T00:00:00"/>
        <d v="2017-04-09T00:00:00"/>
        <d v="2017-04-10T00:00:00"/>
        <d v="2017-04-11T00:00:00"/>
        <d v="2017-04-12T00:00:00"/>
        <d v="2017-04-13T00:00:00"/>
        <d v="2017-04-14T00:00:00"/>
        <d v="2017-08-04T00:00:00"/>
        <d v="2017-04-15T00:00:00"/>
        <d v="2017-08-07T00:00:00"/>
        <d v="2017-08-02T00:00:00"/>
        <d v="2017-04-16T00:00:00"/>
        <d v="2017-08-06T00:00:00"/>
        <d v="2017-04-17T00:00:00"/>
        <d v="2017-04-18T00:00:00"/>
        <d v="2017-04-20T00:00:00"/>
        <d v="2017-08-12T00:00:00"/>
        <d v="2017-04-21T00:00:00"/>
        <d v="2017-04-19T00:00:00"/>
        <d v="2017-04-22T00:00:00"/>
        <d v="2017-04-24T00:00:00"/>
        <d v="2017-04-23T00:00:00"/>
        <d v="2017-08-16T00:00:00"/>
        <d v="2017-04-26T00:00:00"/>
        <d v="2017-08-14T00:00:00"/>
        <d v="2017-04-25T00:00:00"/>
        <d v="2017-08-03T00:00:00"/>
        <d v="2017-04-27T00:00:00"/>
        <d v="2017-08-09T00:00:00"/>
        <d v="2017-08-05T00:00:00"/>
        <d v="2017-04-28T00:00:00"/>
        <d v="2017-04-30T00:00:00"/>
        <d v="2017-04-29T00:00:00"/>
        <d v="2017-08-10T00:00:00"/>
        <d v="2017-08-21T00:00:00"/>
        <d v="2017-08-26T00:00:00"/>
        <d v="2017-08-20T00:00:00"/>
        <d v="2017-08-01T00:00:00"/>
        <d v="2017-08-11T00:00:00"/>
        <d v="2017-09-01T00:00:00"/>
        <d v="2017-08-13T00:00:00"/>
        <d v="2017-08-15T00:00:00"/>
        <d v="2017-09-03T00:00:00"/>
        <d v="2017-08-08T00:00:00"/>
        <d v="2017-09-06T00:00:00"/>
        <d v="2017-09-02T00:00:00"/>
        <d v="2017-08-28T00:00:00"/>
        <d v="2017-08-23T00:00:00"/>
        <d v="2017-08-19T00:00:00"/>
        <d v="2017-08-25T00:00:00"/>
        <d v="2017-08-17T00:00:00"/>
        <d v="2017-08-27T00:00:00"/>
        <d v="2017-09-15T00:00:00"/>
        <d v="2017-09-18T00:00:00"/>
        <d v="2017-09-10T00:00:00"/>
        <d v="2017-08-30T00:00:00"/>
        <d v="2017-08-18T00:00:00"/>
        <d v="2017-09-05T00:00:00"/>
        <d v="2017-09-12T00:00:00"/>
        <d v="2017-08-31T00:00:00"/>
        <d v="2017-09-13T00:00:00"/>
        <d v="2017-08-22T00:00:00"/>
        <d v="2017-08-24T00:00:00"/>
        <d v="2017-09-14T00:00:00"/>
        <d v="2017-09-04T00:00:00"/>
        <d v="2017-09-19T00:00:00"/>
        <d v="2017-09-08T00:00:00"/>
        <d v="2017-09-07T00:00:00"/>
        <d v="2017-09-26T00:00:00"/>
        <d v="2017-09-16T00:00:00"/>
        <d v="2017-09-20T00:00:00"/>
        <d v="2017-09-11T00:00:00"/>
        <d v="2017-09-09T00:00:00"/>
        <d v="2017-09-27T00:00:00"/>
        <d v="2017-09-25T00:00:00"/>
        <d v="2017-08-29T00:00:00"/>
        <d v="2017-09-24T00:00:00"/>
        <d v="2017-09-21T00:00:00"/>
        <d v="2017-09-23T00:00:00"/>
        <d v="2017-09-22T00:00:00"/>
        <d v="2017-09-17T00:00:00"/>
        <d v="2017-09-29T00:00:00"/>
        <d v="2017-09-30T00:00:00"/>
        <d v="2017-09-28T00:00:00"/>
        <d v="2017-07-01T00:00:00"/>
        <d v="2017-07-02T00:00:00"/>
        <d v="2017-07-03T00:00:00"/>
        <d v="2017-07-04T00:00:00"/>
        <d v="2017-07-05T00:00:00"/>
        <d v="2017-07-06T00:00:00"/>
        <d v="2017-07-08T00:00:00"/>
        <d v="2017-07-07T00:00:00"/>
        <d v="2017-07-09T00:00:00"/>
        <d v="2017-07-10T00:00:00"/>
        <d v="2017-07-11T00:00:00"/>
        <d v="2017-07-12T00:00:00"/>
        <d v="2017-11-01T00:00:00"/>
        <d v="2017-11-03T00:00:00"/>
        <d v="2017-07-13T00:00:00"/>
        <d v="2017-11-02T00:00:00"/>
        <d v="2017-07-14T00:00:00"/>
        <d v="2017-07-16T00:00:00"/>
        <d v="2017-07-15T00:00:00"/>
        <d v="2017-07-17T00:00:00"/>
        <d v="2017-07-18T00:00:00"/>
        <d v="2017-11-06T00:00:00"/>
        <d v="2017-07-19T00:00:00"/>
        <d v="2017-11-09T00:00:00"/>
        <d v="2017-07-21T00:00:00"/>
        <d v="2017-07-23T00:00:00"/>
        <d v="2017-11-11T00:00:00"/>
        <d v="2017-07-20T00:00:00"/>
        <d v="2017-11-05T00:00:00"/>
        <d v="2017-07-25T00:00:00"/>
        <d v="2017-07-24T00:00:00"/>
        <d v="2017-07-22T00:00:00"/>
        <d v="2017-07-26T00:00:00"/>
        <d v="2017-11-04T00:00:00"/>
        <d v="2017-07-27T00:00:00"/>
        <d v="2017-07-28T00:00:00"/>
        <d v="2017-11-13T00:00:00"/>
        <d v="2017-11-17T00:00:00"/>
        <d v="2017-07-29T00:00:00"/>
        <d v="2017-07-31T00:00:00"/>
        <d v="2017-07-30T00:00:00"/>
        <d v="2017-11-15T00:00:00"/>
        <d v="2017-11-14T00:00:00"/>
        <d v="2017-11-08T00:00:00"/>
        <d v="2017-11-20T00:00:00"/>
        <d v="2017-11-18T00:00:00"/>
        <d v="2017-11-23T00:00:00"/>
        <d v="2017-11-12T00:00:00"/>
        <d v="2017-11-19T00:00:00"/>
        <d v="2017-11-07T00:00:00"/>
        <d v="2017-11-10T00:00:00"/>
        <d v="2017-11-21T00:00:00"/>
        <d v="2017-12-02T00:00:00"/>
        <d v="2017-11-27T00:00:00"/>
        <d v="2017-12-01T00:00:00"/>
        <d v="2017-12-12T00:00:00"/>
        <d v="2017-12-04T00:00:00"/>
        <d v="2017-11-22T00:00:00"/>
        <d v="2017-12-16T00:00:00"/>
        <d v="2017-12-07T00:00:00"/>
        <d v="2017-11-26T00:00:00"/>
        <d v="2017-12-20T00:00:00"/>
        <d v="2017-11-29T00:00:00"/>
        <d v="2017-12-14T00:00:00"/>
        <d v="2017-12-18T00:00:00"/>
        <d v="2017-12-10T00:00:00"/>
        <d v="2017-12-08T00:00:00"/>
        <d v="2017-12-19T00:00:00"/>
        <d v="2017-12-05T00:00:00"/>
        <d v="2017-11-24T00:00:00"/>
        <d v="2017-12-13T00:00:00"/>
        <d v="2017-12-22T00:00:00"/>
        <d v="2017-11-25T00:00:00"/>
        <d v="2017-12-09T00:00:00"/>
        <d v="2017-12-06T00:00:00"/>
        <d v="2017-12-03T00:00:00"/>
        <d v="2017-11-28T00:00:00"/>
        <d v="2017-12-21T00:00:00"/>
        <d v="2017-11-30T00:00:00"/>
        <d v="2017-12-11T00:00:00"/>
        <d v="2017-11-16T00:00:00"/>
        <d v="2017-12-30T00:00:00"/>
        <d v="2017-12-24T00:00:00"/>
        <d v="2017-12-25T00:00:00"/>
        <d v="2017-12-17T00:00:00"/>
        <d v="2017-12-23T00:00:00"/>
        <d v="2017-12-28T00:00:00"/>
        <d v="2017-12-31T00:00:00"/>
        <d v="2017-12-29T00:00:00"/>
        <d v="2017-12-15T00:00:00"/>
        <d v="2017-12-26T00:00:00"/>
        <d v="2017-12-27T00:00:00"/>
        <d v="2017-10-01T00:00:00"/>
        <d v="2017-10-02T00:00:00"/>
        <d v="2017-10-03T00:00:00"/>
        <d v="2017-10-04T00:00:00"/>
        <d v="2017-10-05T00:00:00"/>
        <d v="2017-10-06T00:00:00"/>
        <d v="2017-10-07T00:00:00"/>
        <d v="2017-10-09T00:00:00"/>
        <d v="2017-10-08T00:00:00"/>
        <d v="2017-10-11T00:00:00"/>
        <d v="2017-10-10T00:00:00"/>
        <d v="2017-10-12T00:00:00"/>
        <d v="2017-10-13T00:00:00"/>
        <d v="2017-10-14T00:00:00"/>
        <d v="2017-10-15T00:00:00"/>
        <d v="2017-10-18T00:00:00"/>
        <d v="2017-10-16T00:00:00"/>
        <d v="2017-10-17T00:00:00"/>
        <d v="2017-10-19T00:00:00"/>
        <d v="2017-10-20T00:00:00"/>
        <d v="2017-10-21T00:00:00"/>
        <d v="2017-10-22T00:00:00"/>
        <d v="2017-10-23T00:00:00"/>
        <d v="2017-10-24T00:00:00"/>
        <d v="2017-10-25T00:00:00"/>
        <d v="2017-10-26T00:00:00"/>
        <d v="2017-10-28T00:00:00"/>
        <d v="2017-10-29T00:00:00"/>
        <d v="2017-10-27T00:00:00"/>
        <d v="2017-10-30T00:00:00"/>
        <d v="2017-10-31T00:00:00"/>
      </sharedItems>
      <fieldGroup base="9">
        <rangePr autoEnd="0" groupBy="quarters" startDate="2017-03-01T00:00:00" endDate="2017-12-31T00:00:00"/>
        <groupItems count="6">
          <s v="(blank)"/>
          <s v="Qtr1"/>
          <s v="Qtr2"/>
          <s v="Qtr3"/>
          <s v="Qtr4"/>
          <s v="&gt;31-12-17"/>
        </groupItems>
      </fieldGroup>
    </cacheField>
    <cacheField name="Day" numFmtId="166">
      <sharedItems/>
    </cacheField>
    <cacheField name="Month" numFmtId="166">
      <sharedItems count="11">
        <s v="Mar"/>
        <s v=""/>
        <s v="May"/>
        <s v="Jun"/>
        <s v="Apr"/>
        <s v="Aug"/>
        <s v="Sep"/>
        <s v="Jul"/>
        <s v="Nov"/>
        <s v="Dec"/>
        <s v="Oct"/>
      </sharedItems>
    </cacheField>
    <cacheField name="Quarter" numFmtId="166">
      <sharedItems count="5">
        <s v="Q1"/>
        <s v=""/>
        <s v="Q2"/>
        <s v="Q3"/>
        <s v="Q4"/>
      </sharedItems>
    </cacheField>
    <cacheField name="Sales_Price" numFmtId="164">
      <sharedItems containsMixedTypes="1" containsNumber="1" containsInteger="1" minValue="55" maxValue="26768"/>
    </cacheField>
    <cacheField name="Close_Value" numFmtId="164">
      <sharedItems containsSemiMixedTypes="0" containsString="0" containsNumber="1" containsInteger="1" minValue="0" maxValue="30288"/>
    </cacheField>
    <cacheField name="Months (Engage_Date)" numFmtId="0" databaseField="0">
      <fieldGroup base="8">
        <rangePr groupBy="months" startDate="2016-10-20T00:00:00" endDate="2017-12-28T00:00:00"/>
        <groupItems count="14">
          <s v="&lt;20-10-16"/>
          <s v="Jan"/>
          <s v="Feb"/>
          <s v="Mar"/>
          <s v="Apr"/>
          <s v="May"/>
          <s v="Jun"/>
          <s v="Jul"/>
          <s v="Aug"/>
          <s v="Sep"/>
          <s v="Oct"/>
          <s v="Nov"/>
          <s v="Dec"/>
          <s v="&gt;28-12-17"/>
        </groupItems>
      </fieldGroup>
    </cacheField>
    <cacheField name="Quarters (Engage_Date)" numFmtId="0" databaseField="0">
      <fieldGroup base="8">
        <rangePr groupBy="quarters" startDate="2016-10-20T00:00:00" endDate="2017-12-28T00:00:00"/>
        <groupItems count="6">
          <s v="&lt;20-10-16"/>
          <s v="Qtr1"/>
          <s v="Qtr2"/>
          <s v="Qtr3"/>
          <s v="Qtr4"/>
          <s v="&gt;28-12-17"/>
        </groupItems>
      </fieldGroup>
    </cacheField>
    <cacheField name="Years (Engage_Date)" numFmtId="0" databaseField="0">
      <fieldGroup base="8">
        <rangePr groupBy="years" startDate="2016-10-20T00:00:00" endDate="2017-12-28T00:00:00"/>
        <groupItems count="4">
          <s v="&lt;20-10-16"/>
          <s v="2016"/>
          <s v="2017"/>
          <s v="&gt;28-12-17"/>
        </groupItems>
      </fieldGroup>
    </cacheField>
  </cacheFields>
  <extLst>
    <ext xmlns:x14="http://schemas.microsoft.com/office/spreadsheetml/2009/9/main" uri="{725AE2AE-9491-48be-B2B4-4EB974FC3084}">
      <x14:pivotCacheDefinition pivotCacheId="9447696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00">
  <r>
    <s v="1C1I7A6R"/>
    <x v="0"/>
    <x v="0"/>
    <x v="0"/>
    <s v="GTX Plus Basic"/>
    <s v="Cancity"/>
    <s v="United States"/>
    <x v="0"/>
    <x v="0"/>
    <x v="0"/>
    <s v="Wed"/>
    <x v="0"/>
    <x v="0"/>
    <n v="1096"/>
    <n v="1054"/>
  </r>
  <r>
    <s v="Z063OYW0"/>
    <x v="1"/>
    <x v="1"/>
    <x v="0"/>
    <s v="GTX Pro"/>
    <s v="Isdom"/>
    <s v="United States"/>
    <x v="0"/>
    <x v="1"/>
    <x v="1"/>
    <s v="Sat"/>
    <x v="0"/>
    <x v="0"/>
    <n v="4821"/>
    <n v="4514"/>
  </r>
  <r>
    <s v="EC4QE1BX"/>
    <x v="1"/>
    <x v="1"/>
    <x v="0"/>
    <s v="MG Special"/>
    <s v="Cancity"/>
    <s v="United States"/>
    <x v="0"/>
    <x v="1"/>
    <x v="2"/>
    <s v="Tue"/>
    <x v="0"/>
    <x v="0"/>
    <n v="55"/>
    <n v="50"/>
  </r>
  <r>
    <s v="MV1LWRNH"/>
    <x v="0"/>
    <x v="0"/>
    <x v="0"/>
    <s v="GTX Basic"/>
    <s v="Codehow"/>
    <s v="United States"/>
    <x v="0"/>
    <x v="1"/>
    <x v="3"/>
    <s v="Thu"/>
    <x v="0"/>
    <x v="0"/>
    <n v="550"/>
    <n v="588"/>
  </r>
  <r>
    <s v="PE84CX4O"/>
    <x v="2"/>
    <x v="2"/>
    <x v="1"/>
    <s v="GTX Basic"/>
    <s v="Hatfan"/>
    <s v="United States"/>
    <x v="0"/>
    <x v="1"/>
    <x v="4"/>
    <s v="Thu"/>
    <x v="0"/>
    <x v="0"/>
    <n v="550"/>
    <n v="517"/>
  </r>
  <r>
    <s v="ZNBS69V1"/>
    <x v="3"/>
    <x v="0"/>
    <x v="0"/>
    <s v="MG Special"/>
    <s v="Ron-tech"/>
    <s v="United States"/>
    <x v="0"/>
    <x v="2"/>
    <x v="0"/>
    <s v="Wed"/>
    <x v="0"/>
    <x v="0"/>
    <n v="55"/>
    <n v="49"/>
  </r>
  <r>
    <s v="9ME3374G"/>
    <x v="4"/>
    <x v="3"/>
    <x v="1"/>
    <s v="MG Special"/>
    <s v="J-Texon"/>
    <s v="United States"/>
    <x v="0"/>
    <x v="3"/>
    <x v="4"/>
    <s v="Thu"/>
    <x v="0"/>
    <x v="0"/>
    <n v="55"/>
    <n v="57"/>
  </r>
  <r>
    <s v="7GN8Q4LL"/>
    <x v="5"/>
    <x v="3"/>
    <x v="1"/>
    <s v="GTX Basic"/>
    <s v="Cheers"/>
    <s v="United States"/>
    <x v="0"/>
    <x v="4"/>
    <x v="2"/>
    <s v="Tue"/>
    <x v="0"/>
    <x v="0"/>
    <n v="550"/>
    <n v="601"/>
  </r>
  <r>
    <s v="OLK9LKZB"/>
    <x v="6"/>
    <x v="1"/>
    <x v="0"/>
    <s v="GTX Plus Basic"/>
    <s v="Zumgoity"/>
    <s v="United States"/>
    <x v="0"/>
    <x v="4"/>
    <x v="5"/>
    <s v="Fri"/>
    <x v="0"/>
    <x v="0"/>
    <n v="1096"/>
    <n v="1026"/>
  </r>
  <r>
    <s v="HAXMC4IX"/>
    <x v="7"/>
    <x v="2"/>
    <x v="1"/>
    <s v="MG Advanced"/>
    <m/>
    <s v=""/>
    <x v="1"/>
    <x v="5"/>
    <x v="6"/>
    <s v=""/>
    <x v="1"/>
    <x v="1"/>
    <s v=""/>
    <n v="0"/>
  </r>
  <r>
    <s v="NL3JZH1Z"/>
    <x v="3"/>
    <x v="0"/>
    <x v="0"/>
    <s v="MG Special"/>
    <s v="Bioholding"/>
    <s v="Philipines"/>
    <x v="0"/>
    <x v="6"/>
    <x v="7"/>
    <s v="Fri"/>
    <x v="0"/>
    <x v="0"/>
    <n v="55"/>
    <n v="53"/>
  </r>
  <r>
    <s v="KWVA7VR1"/>
    <x v="8"/>
    <x v="1"/>
    <x v="0"/>
    <s v="GTX Pro"/>
    <s v="Genco Pura Olive Oil Company"/>
    <s v="Italy"/>
    <x v="2"/>
    <x v="6"/>
    <x v="8"/>
    <s v="Sat"/>
    <x v="0"/>
    <x v="0"/>
    <n v="4821"/>
    <n v="0"/>
  </r>
  <r>
    <s v="S8DX3XOU"/>
    <x v="7"/>
    <x v="2"/>
    <x v="1"/>
    <s v="GTX Plus Pro"/>
    <s v="Sunnamplex"/>
    <s v="Poland"/>
    <x v="0"/>
    <x v="6"/>
    <x v="7"/>
    <s v="Fri"/>
    <x v="0"/>
    <x v="0"/>
    <n v="5482"/>
    <n v="5169"/>
  </r>
  <r>
    <s v="ENB2XD8G"/>
    <x v="9"/>
    <x v="2"/>
    <x v="1"/>
    <s v="GTX Plus Pro"/>
    <s v="Sonron"/>
    <s v="United States"/>
    <x v="0"/>
    <x v="6"/>
    <x v="9"/>
    <s v="Mon"/>
    <x v="0"/>
    <x v="0"/>
    <n v="5482"/>
    <n v="4631"/>
  </r>
  <r>
    <s v="09YE9QOV"/>
    <x v="10"/>
    <x v="3"/>
    <x v="1"/>
    <s v="MG Advanced"/>
    <s v="Finjob"/>
    <s v="United States"/>
    <x v="0"/>
    <x v="7"/>
    <x v="1"/>
    <s v="Sat"/>
    <x v="0"/>
    <x v="0"/>
    <n v="3393"/>
    <n v="3393"/>
  </r>
  <r>
    <s v="3F5MZNEH"/>
    <x v="11"/>
    <x v="3"/>
    <x v="1"/>
    <s v="MG Special"/>
    <s v="Sonron"/>
    <s v="United States"/>
    <x v="2"/>
    <x v="7"/>
    <x v="5"/>
    <s v="Fri"/>
    <x v="0"/>
    <x v="0"/>
    <n v="55"/>
    <n v="0"/>
  </r>
  <r>
    <s v="M6WEJXC0"/>
    <x v="11"/>
    <x v="3"/>
    <x v="1"/>
    <s v="MG Advanced"/>
    <s v="Scotfind"/>
    <s v="United States"/>
    <x v="0"/>
    <x v="7"/>
    <x v="9"/>
    <s v="Mon"/>
    <x v="0"/>
    <x v="0"/>
    <n v="3393"/>
    <n v="3284"/>
  </r>
  <r>
    <s v="6PTR7VBR"/>
    <x v="12"/>
    <x v="0"/>
    <x v="0"/>
    <s v="MG Special"/>
    <s v="Treequote"/>
    <s v="United States"/>
    <x v="0"/>
    <x v="8"/>
    <x v="10"/>
    <s v="Sun"/>
    <x v="0"/>
    <x v="0"/>
    <n v="55"/>
    <n v="61"/>
  </r>
  <r>
    <s v="902REDPA"/>
    <x v="13"/>
    <x v="4"/>
    <x v="2"/>
    <s v="GTX Pro"/>
    <s v="Xx-zobam"/>
    <s v="United States"/>
    <x v="2"/>
    <x v="9"/>
    <x v="3"/>
    <s v="Thu"/>
    <x v="0"/>
    <x v="0"/>
    <n v="4821"/>
    <n v="0"/>
  </r>
  <r>
    <s v="5J9CMGDV"/>
    <x v="14"/>
    <x v="3"/>
    <x v="1"/>
    <s v="MG Special"/>
    <s v="Rantouch"/>
    <s v="United States"/>
    <x v="0"/>
    <x v="9"/>
    <x v="11"/>
    <s v="Wed"/>
    <x v="0"/>
    <x v="0"/>
    <n v="55"/>
    <n v="46"/>
  </r>
  <r>
    <s v="JJXRR8R6"/>
    <x v="7"/>
    <x v="2"/>
    <x v="1"/>
    <s v="GTX Plus Pro"/>
    <s v="Fasehatice"/>
    <s v="United States"/>
    <x v="2"/>
    <x v="9"/>
    <x v="12"/>
    <s v="Fri"/>
    <x v="0"/>
    <x v="0"/>
    <n v="5482"/>
    <n v="0"/>
  </r>
  <r>
    <s v="WF4HA5NW"/>
    <x v="0"/>
    <x v="0"/>
    <x v="0"/>
    <s v="MG Special"/>
    <s v="Ron-tech"/>
    <s v="United States"/>
    <x v="0"/>
    <x v="9"/>
    <x v="8"/>
    <s v="Sat"/>
    <x v="0"/>
    <x v="0"/>
    <n v="55"/>
    <n v="50"/>
  </r>
  <r>
    <s v="C5K2JP1H"/>
    <x v="15"/>
    <x v="5"/>
    <x v="2"/>
    <s v="GTX Plus Basic"/>
    <s v="Vehement Capital Partners"/>
    <s v="United States"/>
    <x v="0"/>
    <x v="9"/>
    <x v="1"/>
    <s v="Sat"/>
    <x v="0"/>
    <x v="0"/>
    <n v="1096"/>
    <n v="1014"/>
  </r>
  <r>
    <s v="ADRB8OMB"/>
    <x v="1"/>
    <x v="1"/>
    <x v="0"/>
    <s v="GTX Basic"/>
    <s v="Warephase"/>
    <s v="United States"/>
    <x v="0"/>
    <x v="10"/>
    <x v="13"/>
    <s v="Sun"/>
    <x v="0"/>
    <x v="0"/>
    <n v="550"/>
    <n v="561"/>
  </r>
  <r>
    <s v="SBCR987L"/>
    <x v="16"/>
    <x v="2"/>
    <x v="1"/>
    <s v="GTX Basic"/>
    <s v="Zoomit"/>
    <s v="United States"/>
    <x v="0"/>
    <x v="11"/>
    <x v="14"/>
    <s v="Thu"/>
    <x v="0"/>
    <x v="0"/>
    <n v="550"/>
    <n v="590"/>
  </r>
  <r>
    <s v="UP409DSB"/>
    <x v="9"/>
    <x v="2"/>
    <x v="1"/>
    <s v="MG Advanced"/>
    <s v="Ganjaflex"/>
    <s v="Japan"/>
    <x v="1"/>
    <x v="11"/>
    <x v="6"/>
    <s v=""/>
    <x v="1"/>
    <x v="1"/>
    <s v=""/>
    <n v="0"/>
  </r>
  <r>
    <s v="JSD4APT2"/>
    <x v="12"/>
    <x v="0"/>
    <x v="0"/>
    <s v="MG Special"/>
    <s v="Bioholding"/>
    <s v="Philipines"/>
    <x v="0"/>
    <x v="11"/>
    <x v="15"/>
    <s v="Sun"/>
    <x v="0"/>
    <x v="0"/>
    <n v="55"/>
    <n v="61"/>
  </r>
  <r>
    <s v="AO9Z2D17"/>
    <x v="15"/>
    <x v="5"/>
    <x v="2"/>
    <s v="GTX Plus Pro"/>
    <s v="Xx-zobam"/>
    <s v="United States"/>
    <x v="2"/>
    <x v="11"/>
    <x v="1"/>
    <s v="Sat"/>
    <x v="0"/>
    <x v="0"/>
    <n v="5482"/>
    <n v="0"/>
  </r>
  <r>
    <s v="5M58DTJK"/>
    <x v="14"/>
    <x v="3"/>
    <x v="1"/>
    <s v="MG Special"/>
    <s v="Cheers"/>
    <s v="United States"/>
    <x v="0"/>
    <x v="12"/>
    <x v="10"/>
    <s v="Sun"/>
    <x v="0"/>
    <x v="0"/>
    <n v="55"/>
    <n v="58"/>
  </r>
  <r>
    <s v="KNY1OSAB"/>
    <x v="9"/>
    <x v="2"/>
    <x v="1"/>
    <s v="GTX Pro"/>
    <s v="Labdrill"/>
    <s v="United States"/>
    <x v="0"/>
    <x v="12"/>
    <x v="16"/>
    <s v="Tue"/>
    <x v="0"/>
    <x v="0"/>
    <n v="4821"/>
    <n v="4899"/>
  </r>
  <r>
    <s v="EAZDUUM9"/>
    <x v="17"/>
    <x v="5"/>
    <x v="2"/>
    <s v="MG Advanced"/>
    <s v="Zotware"/>
    <s v="United States"/>
    <x v="2"/>
    <x v="12"/>
    <x v="0"/>
    <s v="Wed"/>
    <x v="0"/>
    <x v="0"/>
    <n v="3393"/>
    <n v="0"/>
  </r>
  <r>
    <s v="2STUSOFE"/>
    <x v="12"/>
    <x v="0"/>
    <x v="0"/>
    <s v="MG Special"/>
    <s v="dambase"/>
    <s v="United States"/>
    <x v="0"/>
    <x v="12"/>
    <x v="5"/>
    <s v="Fri"/>
    <x v="0"/>
    <x v="0"/>
    <n v="55"/>
    <n v="67"/>
  </r>
  <r>
    <s v="JYKM0B00"/>
    <x v="7"/>
    <x v="2"/>
    <x v="1"/>
    <s v="GTX Pro"/>
    <s v="Xx-holding"/>
    <s v="United States"/>
    <x v="0"/>
    <x v="13"/>
    <x v="9"/>
    <s v="Mon"/>
    <x v="0"/>
    <x v="0"/>
    <n v="4821"/>
    <n v="4338"/>
  </r>
  <r>
    <s v="KU28360J"/>
    <x v="18"/>
    <x v="2"/>
    <x v="1"/>
    <s v="GTX Basic"/>
    <s v="Fasehatice"/>
    <s v="United States"/>
    <x v="0"/>
    <x v="13"/>
    <x v="17"/>
    <s v="Sun"/>
    <x v="0"/>
    <x v="0"/>
    <n v="550"/>
    <n v="578"/>
  </r>
  <r>
    <s v="N4SD17JR"/>
    <x v="19"/>
    <x v="4"/>
    <x v="2"/>
    <s v="GTX Basic"/>
    <s v="Acme Corporation"/>
    <s v="United States"/>
    <x v="0"/>
    <x v="13"/>
    <x v="0"/>
    <s v="Wed"/>
    <x v="0"/>
    <x v="0"/>
    <n v="550"/>
    <n v="556"/>
  </r>
  <r>
    <s v="E67P9Y3Q"/>
    <x v="11"/>
    <x v="3"/>
    <x v="1"/>
    <s v="GTX Basic"/>
    <s v="Green-Plus"/>
    <s v="United States"/>
    <x v="0"/>
    <x v="13"/>
    <x v="5"/>
    <s v="Fri"/>
    <x v="0"/>
    <x v="0"/>
    <n v="550"/>
    <n v="635"/>
  </r>
  <r>
    <s v="AT3MMVIS"/>
    <x v="20"/>
    <x v="5"/>
    <x v="2"/>
    <s v="MG Advanced"/>
    <s v="The New York Inquirer"/>
    <s v="United States"/>
    <x v="0"/>
    <x v="13"/>
    <x v="2"/>
    <s v="Tue"/>
    <x v="0"/>
    <x v="0"/>
    <n v="3393"/>
    <n v="3045"/>
  </r>
  <r>
    <s v="REJ11LRY"/>
    <x v="21"/>
    <x v="5"/>
    <x v="2"/>
    <s v="GTX Plus Basic"/>
    <s v="Mathtouch"/>
    <s v="Jordan"/>
    <x v="0"/>
    <x v="14"/>
    <x v="16"/>
    <s v="Tue"/>
    <x v="0"/>
    <x v="0"/>
    <n v="1096"/>
    <n v="1233"/>
  </r>
  <r>
    <s v="ERV0CAZ7"/>
    <x v="12"/>
    <x v="0"/>
    <x v="0"/>
    <s v="MG Special"/>
    <s v="Zumgoity"/>
    <s v="United States"/>
    <x v="0"/>
    <x v="14"/>
    <x v="3"/>
    <s v="Thu"/>
    <x v="0"/>
    <x v="0"/>
    <n v="55"/>
    <n v="60"/>
  </r>
  <r>
    <s v="8SOQADK7"/>
    <x v="3"/>
    <x v="0"/>
    <x v="0"/>
    <s v="MG Special"/>
    <s v="Gogozoom"/>
    <s v="United States"/>
    <x v="2"/>
    <x v="15"/>
    <x v="18"/>
    <s v="Thu"/>
    <x v="0"/>
    <x v="0"/>
    <n v="55"/>
    <n v="0"/>
  </r>
  <r>
    <s v="TCHFT25B"/>
    <x v="1"/>
    <x v="1"/>
    <x v="0"/>
    <s v="GTX Basic"/>
    <s v="Stanredtax"/>
    <s v="United States"/>
    <x v="2"/>
    <x v="15"/>
    <x v="11"/>
    <s v="Wed"/>
    <x v="0"/>
    <x v="0"/>
    <n v="550"/>
    <n v="0"/>
  </r>
  <r>
    <s v="CZVN09WN"/>
    <x v="1"/>
    <x v="1"/>
    <x v="0"/>
    <s v="GTX Plus Basic"/>
    <s v="Konmatfix"/>
    <s v="United States"/>
    <x v="0"/>
    <x v="15"/>
    <x v="19"/>
    <s v="Mon"/>
    <x v="0"/>
    <x v="0"/>
    <n v="1096"/>
    <n v="1170"/>
  </r>
  <r>
    <s v="EG7OFLFR"/>
    <x v="16"/>
    <x v="2"/>
    <x v="1"/>
    <s v="GTX Basic"/>
    <m/>
    <s v=""/>
    <x v="1"/>
    <x v="15"/>
    <x v="6"/>
    <s v=""/>
    <x v="1"/>
    <x v="1"/>
    <s v=""/>
    <n v="0"/>
  </r>
  <r>
    <s v="30UQWUKB"/>
    <x v="22"/>
    <x v="1"/>
    <x v="0"/>
    <s v="GTX Plus Basic"/>
    <s v="Genco Pura Olive Oil Company"/>
    <s v="Italy"/>
    <x v="0"/>
    <x v="16"/>
    <x v="19"/>
    <s v="Mon"/>
    <x v="0"/>
    <x v="0"/>
    <n v="1096"/>
    <n v="1162"/>
  </r>
  <r>
    <s v="OLVI7L8M"/>
    <x v="23"/>
    <x v="4"/>
    <x v="2"/>
    <s v="GTX Pro"/>
    <m/>
    <s v=""/>
    <x v="1"/>
    <x v="17"/>
    <x v="6"/>
    <s v=""/>
    <x v="1"/>
    <x v="1"/>
    <s v=""/>
    <n v="0"/>
  </r>
  <r>
    <s v="97UN20YY"/>
    <x v="1"/>
    <x v="1"/>
    <x v="0"/>
    <s v="MG Advanced"/>
    <s v="Conecom"/>
    <s v="United States"/>
    <x v="0"/>
    <x v="17"/>
    <x v="16"/>
    <s v="Tue"/>
    <x v="0"/>
    <x v="0"/>
    <n v="3393"/>
    <n v="3725"/>
  </r>
  <r>
    <s v="JXLERZ9O"/>
    <x v="18"/>
    <x v="2"/>
    <x v="1"/>
    <s v="GTX Basic"/>
    <s v="Golddex"/>
    <s v="United States"/>
    <x v="0"/>
    <x v="17"/>
    <x v="20"/>
    <s v="Fri"/>
    <x v="0"/>
    <x v="0"/>
    <n v="550"/>
    <n v="559"/>
  </r>
  <r>
    <s v="6ROE69W5"/>
    <x v="11"/>
    <x v="3"/>
    <x v="1"/>
    <s v="GTX Basic"/>
    <s v="Plexzap"/>
    <s v="United States"/>
    <x v="2"/>
    <x v="17"/>
    <x v="1"/>
    <s v="Sat"/>
    <x v="0"/>
    <x v="0"/>
    <n v="550"/>
    <n v="0"/>
  </r>
  <r>
    <s v="0DFXFKT7"/>
    <x v="1"/>
    <x v="1"/>
    <x v="0"/>
    <s v="GTX Plus Basic"/>
    <s v="Rundofase"/>
    <s v="United States"/>
    <x v="2"/>
    <x v="18"/>
    <x v="21"/>
    <s v="Tue"/>
    <x v="0"/>
    <x v="0"/>
    <n v="1096"/>
    <n v="0"/>
  </r>
  <r>
    <s v="XKMZVSN4"/>
    <x v="7"/>
    <x v="2"/>
    <x v="1"/>
    <s v="GTX Plus Pro"/>
    <s v="Sonron"/>
    <s v="United States"/>
    <x v="0"/>
    <x v="18"/>
    <x v="10"/>
    <s v="Sun"/>
    <x v="0"/>
    <x v="0"/>
    <n v="5482"/>
    <n v="4667"/>
  </r>
  <r>
    <s v="IU8V0BZK"/>
    <x v="22"/>
    <x v="1"/>
    <x v="0"/>
    <s v="GTX Plus Basic"/>
    <s v="Finhigh"/>
    <s v="United States"/>
    <x v="0"/>
    <x v="18"/>
    <x v="12"/>
    <s v="Fri"/>
    <x v="0"/>
    <x v="0"/>
    <n v="1096"/>
    <n v="903"/>
  </r>
  <r>
    <s v="XY42936P"/>
    <x v="9"/>
    <x v="2"/>
    <x v="1"/>
    <s v="GTX Plus Basic"/>
    <s v="Finjob"/>
    <s v="United States"/>
    <x v="0"/>
    <x v="18"/>
    <x v="22"/>
    <s v="Mon"/>
    <x v="0"/>
    <x v="0"/>
    <n v="1096"/>
    <n v="1180"/>
  </r>
  <r>
    <s v="XRN54MBM"/>
    <x v="6"/>
    <x v="1"/>
    <x v="0"/>
    <s v="GTX Basic"/>
    <s v="Ron-tech"/>
    <s v="United States"/>
    <x v="0"/>
    <x v="18"/>
    <x v="10"/>
    <s v="Sun"/>
    <x v="0"/>
    <x v="0"/>
    <n v="550"/>
    <n v="487"/>
  </r>
  <r>
    <s v="2V848WZD"/>
    <x v="24"/>
    <x v="0"/>
    <x v="0"/>
    <s v="MG Advanced"/>
    <s v="Stanredtax"/>
    <s v="United States"/>
    <x v="0"/>
    <x v="19"/>
    <x v="23"/>
    <s v="Sat"/>
    <x v="0"/>
    <x v="0"/>
    <n v="3393"/>
    <n v="3180"/>
  </r>
  <r>
    <s v="ONYNTUCG"/>
    <x v="1"/>
    <x v="1"/>
    <x v="0"/>
    <s v="GTX Pro"/>
    <s v="Funholding"/>
    <s v="United States"/>
    <x v="2"/>
    <x v="20"/>
    <x v="12"/>
    <s v="Fri"/>
    <x v="0"/>
    <x v="0"/>
    <n v="4821"/>
    <n v="0"/>
  </r>
  <r>
    <s v="HIOHX80Y"/>
    <x v="1"/>
    <x v="1"/>
    <x v="0"/>
    <s v="MG Advanced"/>
    <s v="Gogozoom"/>
    <s v="United States"/>
    <x v="0"/>
    <x v="20"/>
    <x v="8"/>
    <s v="Sat"/>
    <x v="0"/>
    <x v="0"/>
    <n v="3393"/>
    <n v="3563"/>
  </r>
  <r>
    <s v="F5U1ACDD"/>
    <x v="16"/>
    <x v="2"/>
    <x v="1"/>
    <s v="GTX Plus Basic"/>
    <m/>
    <s v=""/>
    <x v="1"/>
    <x v="20"/>
    <x v="6"/>
    <s v=""/>
    <x v="1"/>
    <x v="1"/>
    <s v=""/>
    <n v="0"/>
  </r>
  <r>
    <s v="LPKT07PV"/>
    <x v="25"/>
    <x v="4"/>
    <x v="2"/>
    <s v="GTX Pro"/>
    <s v="Opentech"/>
    <s v="United States"/>
    <x v="0"/>
    <x v="21"/>
    <x v="14"/>
    <s v="Thu"/>
    <x v="0"/>
    <x v="0"/>
    <n v="4821"/>
    <n v="4704"/>
  </r>
  <r>
    <s v="WPB2SLIG"/>
    <x v="26"/>
    <x v="4"/>
    <x v="2"/>
    <s v="GTX Plus Pro"/>
    <s v="Silis"/>
    <s v="United States"/>
    <x v="0"/>
    <x v="21"/>
    <x v="16"/>
    <s v="Tue"/>
    <x v="0"/>
    <x v="0"/>
    <n v="5482"/>
    <n v="5585"/>
  </r>
  <r>
    <s v="XUSUEAV7"/>
    <x v="14"/>
    <x v="3"/>
    <x v="1"/>
    <s v="GTK 500"/>
    <s v="Zoomit"/>
    <s v="United States"/>
    <x v="0"/>
    <x v="21"/>
    <x v="3"/>
    <s v="Thu"/>
    <x v="0"/>
    <x v="0"/>
    <n v="26768"/>
    <n v="25897"/>
  </r>
  <r>
    <s v="ZZY4516R"/>
    <x v="10"/>
    <x v="3"/>
    <x v="1"/>
    <s v="MG Advanced"/>
    <m/>
    <s v=""/>
    <x v="1"/>
    <x v="21"/>
    <x v="6"/>
    <s v=""/>
    <x v="1"/>
    <x v="1"/>
    <s v=""/>
    <n v="0"/>
  </r>
  <r>
    <s v="3TYPII47"/>
    <x v="16"/>
    <x v="2"/>
    <x v="1"/>
    <s v="GTX Plus Basic"/>
    <s v="Goodsilron"/>
    <s v="United States"/>
    <x v="0"/>
    <x v="21"/>
    <x v="5"/>
    <s v="Fri"/>
    <x v="0"/>
    <x v="0"/>
    <n v="1096"/>
    <n v="1207"/>
  </r>
  <r>
    <s v="7WAX8Z8O"/>
    <x v="24"/>
    <x v="0"/>
    <x v="0"/>
    <s v="MG Advanced"/>
    <s v="Cancity"/>
    <s v="United States"/>
    <x v="2"/>
    <x v="21"/>
    <x v="11"/>
    <s v="Wed"/>
    <x v="0"/>
    <x v="0"/>
    <n v="3393"/>
    <n v="0"/>
  </r>
  <r>
    <s v="MYDUMR3R"/>
    <x v="24"/>
    <x v="0"/>
    <x v="0"/>
    <s v="GTX Basic"/>
    <s v="Rangreen"/>
    <s v="Panama"/>
    <x v="0"/>
    <x v="21"/>
    <x v="23"/>
    <s v="Sat"/>
    <x v="0"/>
    <x v="0"/>
    <n v="550"/>
    <n v="559"/>
  </r>
  <r>
    <s v="0DRC1U9Q"/>
    <x v="9"/>
    <x v="2"/>
    <x v="1"/>
    <s v="GTX Basic"/>
    <s v="Green-Plus"/>
    <s v="United States"/>
    <x v="1"/>
    <x v="21"/>
    <x v="6"/>
    <s v=""/>
    <x v="1"/>
    <x v="1"/>
    <s v=""/>
    <n v="0"/>
  </r>
  <r>
    <s v="37JFKD4I"/>
    <x v="6"/>
    <x v="1"/>
    <x v="0"/>
    <s v="GTX Plus Basic"/>
    <s v="dambase"/>
    <s v="United States"/>
    <x v="0"/>
    <x v="21"/>
    <x v="3"/>
    <s v="Thu"/>
    <x v="0"/>
    <x v="0"/>
    <n v="1096"/>
    <n v="1033"/>
  </r>
  <r>
    <s v="25YKPHX8"/>
    <x v="26"/>
    <x v="4"/>
    <x v="2"/>
    <s v="GTX Basic"/>
    <s v="Kan-code"/>
    <s v="United States"/>
    <x v="0"/>
    <x v="22"/>
    <x v="21"/>
    <s v="Tue"/>
    <x v="0"/>
    <x v="0"/>
    <n v="550"/>
    <n v="462"/>
  </r>
  <r>
    <s v="BXXMA7F3"/>
    <x v="10"/>
    <x v="3"/>
    <x v="1"/>
    <s v="MG Advanced"/>
    <s v="Nam-zim"/>
    <s v="Brazil"/>
    <x v="2"/>
    <x v="22"/>
    <x v="0"/>
    <s v="Wed"/>
    <x v="0"/>
    <x v="0"/>
    <n v="3393"/>
    <n v="0"/>
  </r>
  <r>
    <s v="GIUUTBXM"/>
    <x v="18"/>
    <x v="2"/>
    <x v="1"/>
    <s v="GTX Pro"/>
    <s v="Y-corporation"/>
    <s v="United States"/>
    <x v="0"/>
    <x v="22"/>
    <x v="16"/>
    <s v="Tue"/>
    <x v="0"/>
    <x v="0"/>
    <n v="4821"/>
    <n v="5539"/>
  </r>
  <r>
    <s v="MFX2LR1Q"/>
    <x v="24"/>
    <x v="0"/>
    <x v="0"/>
    <s v="MG Advanced"/>
    <s v="Ron-tech"/>
    <s v="United States"/>
    <x v="0"/>
    <x v="22"/>
    <x v="24"/>
    <s v="Wed"/>
    <x v="0"/>
    <x v="0"/>
    <n v="3393"/>
    <n v="3573"/>
  </r>
  <r>
    <s v="DUHE9FLY"/>
    <x v="22"/>
    <x v="1"/>
    <x v="0"/>
    <s v="GTX Pro"/>
    <s v="Conecom"/>
    <s v="United States"/>
    <x v="0"/>
    <x v="22"/>
    <x v="0"/>
    <s v="Wed"/>
    <x v="0"/>
    <x v="0"/>
    <n v="4821"/>
    <n v="4926"/>
  </r>
  <r>
    <s v="96BSG7R1"/>
    <x v="2"/>
    <x v="2"/>
    <x v="1"/>
    <s v="GTX Plus Basic"/>
    <s v="Sunnamplex"/>
    <s v="Poland"/>
    <x v="2"/>
    <x v="22"/>
    <x v="12"/>
    <s v="Fri"/>
    <x v="0"/>
    <x v="0"/>
    <n v="1096"/>
    <n v="0"/>
  </r>
  <r>
    <s v="7FQMSWIX"/>
    <x v="27"/>
    <x v="5"/>
    <x v="2"/>
    <s v="MG Special"/>
    <s v="Bioplex"/>
    <s v="United States"/>
    <x v="0"/>
    <x v="23"/>
    <x v="23"/>
    <s v="Sat"/>
    <x v="0"/>
    <x v="0"/>
    <n v="55"/>
    <n v="62"/>
  </r>
  <r>
    <s v="C20AVXN7"/>
    <x v="1"/>
    <x v="1"/>
    <x v="0"/>
    <s v="GTX Pro"/>
    <s v="Gogozoom"/>
    <s v="United States"/>
    <x v="0"/>
    <x v="23"/>
    <x v="16"/>
    <s v="Tue"/>
    <x v="0"/>
    <x v="0"/>
    <n v="4821"/>
    <n v="4359"/>
  </r>
  <r>
    <s v="GS1QVWCR"/>
    <x v="16"/>
    <x v="2"/>
    <x v="1"/>
    <s v="GTX Basic"/>
    <s v="Plusstrip"/>
    <s v="United States"/>
    <x v="0"/>
    <x v="23"/>
    <x v="20"/>
    <s v="Fri"/>
    <x v="0"/>
    <x v="0"/>
    <n v="550"/>
    <n v="566"/>
  </r>
  <r>
    <s v="ZWH8FXY3"/>
    <x v="22"/>
    <x v="1"/>
    <x v="0"/>
    <s v="GTX Basic"/>
    <s v="Toughzap"/>
    <s v="United States"/>
    <x v="0"/>
    <x v="23"/>
    <x v="5"/>
    <s v="Fri"/>
    <x v="0"/>
    <x v="0"/>
    <n v="550"/>
    <n v="508"/>
  </r>
  <r>
    <s v="2U94Y3Q9"/>
    <x v="17"/>
    <x v="5"/>
    <x v="2"/>
    <s v="MG Advanced"/>
    <s v="Vehement Capital Partners"/>
    <s v="United States"/>
    <x v="2"/>
    <x v="23"/>
    <x v="19"/>
    <s v="Mon"/>
    <x v="0"/>
    <x v="0"/>
    <n v="3393"/>
    <n v="0"/>
  </r>
  <r>
    <s v="AAR79NOO"/>
    <x v="12"/>
    <x v="0"/>
    <x v="0"/>
    <s v="MG Special"/>
    <s v="Codehow"/>
    <s v="United States"/>
    <x v="0"/>
    <x v="23"/>
    <x v="1"/>
    <s v="Sat"/>
    <x v="0"/>
    <x v="0"/>
    <n v="55"/>
    <n v="51"/>
  </r>
  <r>
    <s v="B6B0PNR2"/>
    <x v="4"/>
    <x v="3"/>
    <x v="1"/>
    <s v="GTX Pro"/>
    <s v="Dalttechnology"/>
    <s v="United States"/>
    <x v="0"/>
    <x v="23"/>
    <x v="10"/>
    <s v="Sun"/>
    <x v="0"/>
    <x v="0"/>
    <n v="4821"/>
    <n v="4899"/>
  </r>
  <r>
    <s v="M7I5O9YU"/>
    <x v="27"/>
    <x v="5"/>
    <x v="2"/>
    <s v="GTX Basic"/>
    <s v="Cheers"/>
    <s v="United States"/>
    <x v="1"/>
    <x v="24"/>
    <x v="6"/>
    <s v=""/>
    <x v="1"/>
    <x v="1"/>
    <s v=""/>
    <n v="0"/>
  </r>
  <r>
    <s v="LXZA2OSZ"/>
    <x v="27"/>
    <x v="5"/>
    <x v="2"/>
    <s v="GTX Plus Pro"/>
    <s v="Ontomedia"/>
    <s v="United States"/>
    <x v="0"/>
    <x v="24"/>
    <x v="5"/>
    <s v="Fri"/>
    <x v="0"/>
    <x v="0"/>
    <n v="5482"/>
    <n v="5790"/>
  </r>
  <r>
    <s v="N0ONCYVZ"/>
    <x v="26"/>
    <x v="4"/>
    <x v="2"/>
    <s v="MG Special"/>
    <s v="Kinnamplus"/>
    <s v="United States"/>
    <x v="2"/>
    <x v="24"/>
    <x v="18"/>
    <s v="Thu"/>
    <x v="0"/>
    <x v="0"/>
    <n v="55"/>
    <n v="0"/>
  </r>
  <r>
    <s v="GYB4W2AU"/>
    <x v="14"/>
    <x v="3"/>
    <x v="1"/>
    <s v="MG Advanced"/>
    <m/>
    <s v=""/>
    <x v="1"/>
    <x v="24"/>
    <x v="6"/>
    <s v=""/>
    <x v="1"/>
    <x v="1"/>
    <s v=""/>
    <n v="0"/>
  </r>
  <r>
    <s v="513DPFX5"/>
    <x v="8"/>
    <x v="1"/>
    <x v="0"/>
    <s v="GTX Pro"/>
    <s v="Codehow"/>
    <s v="United States"/>
    <x v="0"/>
    <x v="24"/>
    <x v="5"/>
    <s v="Fri"/>
    <x v="0"/>
    <x v="0"/>
    <n v="4821"/>
    <n v="4438"/>
  </r>
  <r>
    <s v="RU023K5W"/>
    <x v="8"/>
    <x v="1"/>
    <x v="0"/>
    <s v="MG Advanced"/>
    <s v="Finhigh"/>
    <s v="United States"/>
    <x v="0"/>
    <x v="24"/>
    <x v="12"/>
    <s v="Fri"/>
    <x v="0"/>
    <x v="0"/>
    <n v="3393"/>
    <n v="2972"/>
  </r>
  <r>
    <s v="VDIU10RV"/>
    <x v="5"/>
    <x v="3"/>
    <x v="1"/>
    <s v="MG Special"/>
    <s v="Lexiqvolax"/>
    <s v="United States"/>
    <x v="1"/>
    <x v="24"/>
    <x v="6"/>
    <s v=""/>
    <x v="1"/>
    <x v="1"/>
    <s v=""/>
    <n v="0"/>
  </r>
  <r>
    <s v="BZCBQ514"/>
    <x v="5"/>
    <x v="3"/>
    <x v="1"/>
    <s v="GTX Basic"/>
    <s v="Y-corporation"/>
    <s v="United States"/>
    <x v="0"/>
    <x v="24"/>
    <x v="0"/>
    <s v="Wed"/>
    <x v="0"/>
    <x v="0"/>
    <n v="550"/>
    <n v="523"/>
  </r>
  <r>
    <s v="HEE6P0QH"/>
    <x v="3"/>
    <x v="0"/>
    <x v="0"/>
    <s v="MG Advanced"/>
    <s v="Statholdings"/>
    <s v="United States"/>
    <x v="0"/>
    <x v="25"/>
    <x v="25"/>
    <s v="Sat"/>
    <x v="0"/>
    <x v="0"/>
    <n v="3393"/>
    <n v="3647"/>
  </r>
  <r>
    <s v="L8CHRJ2B"/>
    <x v="23"/>
    <x v="4"/>
    <x v="2"/>
    <s v="MG Advanced"/>
    <s v="Umbrella Corporation"/>
    <s v="United States"/>
    <x v="0"/>
    <x v="25"/>
    <x v="0"/>
    <s v="Wed"/>
    <x v="0"/>
    <x v="0"/>
    <n v="3393"/>
    <n v="4200"/>
  </r>
  <r>
    <s v="579LZ3F9"/>
    <x v="13"/>
    <x v="4"/>
    <x v="2"/>
    <s v="GTX Plus Basic"/>
    <s v="J-Texon"/>
    <s v="United States"/>
    <x v="1"/>
    <x v="25"/>
    <x v="6"/>
    <s v=""/>
    <x v="1"/>
    <x v="1"/>
    <s v=""/>
    <n v="0"/>
  </r>
  <r>
    <s v="SU8JNMP4"/>
    <x v="16"/>
    <x v="2"/>
    <x v="1"/>
    <s v="GTX Plus Basic"/>
    <s v="Bubba Gump"/>
    <s v="United States"/>
    <x v="1"/>
    <x v="25"/>
    <x v="6"/>
    <s v=""/>
    <x v="1"/>
    <x v="1"/>
    <s v=""/>
    <n v="0"/>
  </r>
  <r>
    <s v="V2X2KMUR"/>
    <x v="16"/>
    <x v="2"/>
    <x v="1"/>
    <s v="GTX Plus Basic"/>
    <s v="Faxquote"/>
    <s v="United States"/>
    <x v="0"/>
    <x v="25"/>
    <x v="26"/>
    <s v="Tue"/>
    <x v="0"/>
    <x v="0"/>
    <n v="1096"/>
    <n v="1059"/>
  </r>
  <r>
    <s v="AJIPJP75"/>
    <x v="22"/>
    <x v="1"/>
    <x v="0"/>
    <s v="GTX Plus Basic"/>
    <s v="Codehow"/>
    <s v="United States"/>
    <x v="2"/>
    <x v="25"/>
    <x v="10"/>
    <s v="Sun"/>
    <x v="0"/>
    <x v="0"/>
    <n v="1096"/>
    <n v="0"/>
  </r>
  <r>
    <s v="NYVA2G6U"/>
    <x v="12"/>
    <x v="0"/>
    <x v="0"/>
    <s v="MG Special"/>
    <s v="Dontechi"/>
    <s v="United States"/>
    <x v="0"/>
    <x v="25"/>
    <x v="4"/>
    <s v="Thu"/>
    <x v="0"/>
    <x v="0"/>
    <n v="55"/>
    <n v="57"/>
  </r>
  <r>
    <s v="FF45BXTL"/>
    <x v="4"/>
    <x v="3"/>
    <x v="1"/>
    <s v="MG Advanced"/>
    <s v="Konex"/>
    <s v="United States"/>
    <x v="0"/>
    <x v="25"/>
    <x v="27"/>
    <s v="Mon"/>
    <x v="0"/>
    <x v="0"/>
    <n v="3393"/>
    <n v="3671"/>
  </r>
  <r>
    <s v="TTA9LYBS"/>
    <x v="3"/>
    <x v="0"/>
    <x v="0"/>
    <s v="MG Special"/>
    <s v="Treequote"/>
    <s v="United States"/>
    <x v="0"/>
    <x v="26"/>
    <x v="0"/>
    <s v="Wed"/>
    <x v="0"/>
    <x v="0"/>
    <n v="55"/>
    <n v="58"/>
  </r>
  <r>
    <s v="PAGZQH8L"/>
    <x v="28"/>
    <x v="0"/>
    <x v="0"/>
    <s v="MG Advanced"/>
    <s v="Treequote"/>
    <s v="United States"/>
    <x v="0"/>
    <x v="26"/>
    <x v="9"/>
    <s v="Mon"/>
    <x v="0"/>
    <x v="0"/>
    <n v="3393"/>
    <n v="3956"/>
  </r>
  <r>
    <s v="J7YF6DS7"/>
    <x v="27"/>
    <x v="5"/>
    <x v="2"/>
    <s v="GTX Plus Pro"/>
    <s v="Betasoloin"/>
    <s v="United States"/>
    <x v="0"/>
    <x v="26"/>
    <x v="0"/>
    <s v="Wed"/>
    <x v="0"/>
    <x v="0"/>
    <n v="5482"/>
    <n v="5964"/>
  </r>
  <r>
    <s v="S5IXY4Z9"/>
    <x v="27"/>
    <x v="5"/>
    <x v="2"/>
    <s v="GTX Pro"/>
    <s v="Betasoloin"/>
    <s v="United States"/>
    <x v="0"/>
    <x v="26"/>
    <x v="9"/>
    <s v="Mon"/>
    <x v="0"/>
    <x v="0"/>
    <n v="4821"/>
    <n v="4570"/>
  </r>
  <r>
    <s v="JQBJMETQ"/>
    <x v="1"/>
    <x v="1"/>
    <x v="0"/>
    <s v="MG Special"/>
    <s v="Domzoom"/>
    <s v="United States"/>
    <x v="0"/>
    <x v="26"/>
    <x v="27"/>
    <s v="Mon"/>
    <x v="0"/>
    <x v="0"/>
    <n v="55"/>
    <n v="49"/>
  </r>
  <r>
    <s v="0LVWSWEW"/>
    <x v="15"/>
    <x v="5"/>
    <x v="2"/>
    <s v="MG Special"/>
    <s v="Donquadtech"/>
    <s v="United States"/>
    <x v="0"/>
    <x v="26"/>
    <x v="9"/>
    <s v="Mon"/>
    <x v="0"/>
    <x v="0"/>
    <n v="55"/>
    <n v="65"/>
  </r>
  <r>
    <s v="K53BC1T9"/>
    <x v="3"/>
    <x v="0"/>
    <x v="0"/>
    <s v="MG Special"/>
    <s v="Domzoom"/>
    <s v="United States"/>
    <x v="2"/>
    <x v="27"/>
    <x v="27"/>
    <s v="Mon"/>
    <x v="0"/>
    <x v="0"/>
    <n v="55"/>
    <n v="0"/>
  </r>
  <r>
    <s v="D40N5I9Y"/>
    <x v="1"/>
    <x v="1"/>
    <x v="0"/>
    <s v="GTX Pro"/>
    <s v="Finhigh"/>
    <s v="United States"/>
    <x v="0"/>
    <x v="27"/>
    <x v="11"/>
    <s v="Wed"/>
    <x v="0"/>
    <x v="0"/>
    <n v="4821"/>
    <n v="4739"/>
  </r>
  <r>
    <s v="051QTX8Z"/>
    <x v="6"/>
    <x v="1"/>
    <x v="0"/>
    <s v="GTX Plus Basic"/>
    <s v="Globex Corporation"/>
    <s v="Norway"/>
    <x v="0"/>
    <x v="27"/>
    <x v="21"/>
    <s v="Tue"/>
    <x v="0"/>
    <x v="0"/>
    <n v="1096"/>
    <n v="1080"/>
  </r>
  <r>
    <s v="5D2XH04S"/>
    <x v="19"/>
    <x v="4"/>
    <x v="2"/>
    <s v="MG Special"/>
    <s v="Plussunin"/>
    <s v="United States"/>
    <x v="0"/>
    <x v="27"/>
    <x v="15"/>
    <s v="Sun"/>
    <x v="0"/>
    <x v="0"/>
    <n v="55"/>
    <n v="57"/>
  </r>
  <r>
    <s v="V9E582SK"/>
    <x v="21"/>
    <x v="5"/>
    <x v="2"/>
    <s v="GTX Basic"/>
    <s v="Konex"/>
    <s v="United States"/>
    <x v="0"/>
    <x v="28"/>
    <x v="28"/>
    <s v="Thu"/>
    <x v="0"/>
    <x v="0"/>
    <n v="550"/>
    <n v="469"/>
  </r>
  <r>
    <s v="UK0LEZRJ"/>
    <x v="18"/>
    <x v="2"/>
    <x v="1"/>
    <s v="GTX Basic"/>
    <s v="Condax"/>
    <s v="United States"/>
    <x v="0"/>
    <x v="28"/>
    <x v="5"/>
    <s v="Fri"/>
    <x v="0"/>
    <x v="0"/>
    <n v="550"/>
    <n v="532"/>
  </r>
  <r>
    <s v="PFFHM7HR"/>
    <x v="5"/>
    <x v="3"/>
    <x v="1"/>
    <s v="MG Advanced"/>
    <s v="Opentech"/>
    <s v="United States"/>
    <x v="1"/>
    <x v="28"/>
    <x v="6"/>
    <s v=""/>
    <x v="1"/>
    <x v="1"/>
    <s v=""/>
    <n v="0"/>
  </r>
  <r>
    <s v="IT10CFQH"/>
    <x v="11"/>
    <x v="3"/>
    <x v="1"/>
    <s v="GTX Basic"/>
    <s v="Konex"/>
    <s v="United States"/>
    <x v="0"/>
    <x v="28"/>
    <x v="13"/>
    <s v="Sun"/>
    <x v="0"/>
    <x v="0"/>
    <n v="550"/>
    <n v="538"/>
  </r>
  <r>
    <s v="8VKD2CCH"/>
    <x v="17"/>
    <x v="5"/>
    <x v="2"/>
    <s v="GTX Pro"/>
    <s v="Massive Dynamic"/>
    <s v="United States"/>
    <x v="0"/>
    <x v="28"/>
    <x v="21"/>
    <s v="Tue"/>
    <x v="0"/>
    <x v="0"/>
    <n v="4821"/>
    <n v="4829"/>
  </r>
  <r>
    <s v="2XQAKBXH"/>
    <x v="2"/>
    <x v="2"/>
    <x v="1"/>
    <s v="GTX Plus Pro"/>
    <s v="Doncon"/>
    <s v="United States"/>
    <x v="0"/>
    <x v="28"/>
    <x v="1"/>
    <s v="Sat"/>
    <x v="0"/>
    <x v="0"/>
    <n v="5482"/>
    <n v="5370"/>
  </r>
  <r>
    <s v="7G7YLGJO"/>
    <x v="2"/>
    <x v="2"/>
    <x v="1"/>
    <s v="GTX Plus Pro"/>
    <s v="Hatfan"/>
    <s v="United States"/>
    <x v="0"/>
    <x v="28"/>
    <x v="21"/>
    <s v="Tue"/>
    <x v="0"/>
    <x v="0"/>
    <n v="5482"/>
    <n v="6499"/>
  </r>
  <r>
    <s v="GCA97W27"/>
    <x v="1"/>
    <x v="1"/>
    <x v="0"/>
    <s v="GTX Plus Basic"/>
    <s v="Genco Pura Olive Oil Company"/>
    <s v="Italy"/>
    <x v="0"/>
    <x v="29"/>
    <x v="9"/>
    <s v="Mon"/>
    <x v="0"/>
    <x v="0"/>
    <n v="1096"/>
    <n v="1161"/>
  </r>
  <r>
    <s v="K8FUZHOG"/>
    <x v="18"/>
    <x v="2"/>
    <x v="1"/>
    <s v="GTX Basic"/>
    <s v="Scotfind"/>
    <s v="United States"/>
    <x v="0"/>
    <x v="29"/>
    <x v="13"/>
    <s v="Sun"/>
    <x v="0"/>
    <x v="0"/>
    <n v="550"/>
    <n v="576"/>
  </r>
  <r>
    <s v="5WJZMULK"/>
    <x v="9"/>
    <x v="2"/>
    <x v="1"/>
    <s v="GTX Plus Basic"/>
    <s v="Hatfan"/>
    <s v="United States"/>
    <x v="0"/>
    <x v="29"/>
    <x v="17"/>
    <s v="Sun"/>
    <x v="0"/>
    <x v="0"/>
    <n v="1096"/>
    <n v="979"/>
  </r>
  <r>
    <s v="ZPYD4T9W"/>
    <x v="12"/>
    <x v="0"/>
    <x v="0"/>
    <s v="MG Special"/>
    <s v="Stanredtax"/>
    <s v="United States"/>
    <x v="0"/>
    <x v="29"/>
    <x v="2"/>
    <s v="Tue"/>
    <x v="0"/>
    <x v="0"/>
    <n v="55"/>
    <n v="43"/>
  </r>
  <r>
    <s v="KE9ZEDS8"/>
    <x v="8"/>
    <x v="1"/>
    <x v="0"/>
    <s v="MG Special"/>
    <s v="Scottech"/>
    <s v="United States"/>
    <x v="0"/>
    <x v="30"/>
    <x v="2"/>
    <s v="Tue"/>
    <x v="0"/>
    <x v="0"/>
    <n v="55"/>
    <n v="57"/>
  </r>
  <r>
    <s v="7KK0HQ4C"/>
    <x v="24"/>
    <x v="0"/>
    <x v="0"/>
    <s v="MG Special"/>
    <s v="Ron-tech"/>
    <s v="United States"/>
    <x v="2"/>
    <x v="30"/>
    <x v="26"/>
    <s v="Tue"/>
    <x v="0"/>
    <x v="0"/>
    <n v="55"/>
    <n v="0"/>
  </r>
  <r>
    <s v="FP7014Z0"/>
    <x v="24"/>
    <x v="0"/>
    <x v="0"/>
    <s v="GTX Plus Basic"/>
    <s v="Funholding"/>
    <s v="United States"/>
    <x v="0"/>
    <x v="30"/>
    <x v="15"/>
    <s v="Sun"/>
    <x v="0"/>
    <x v="0"/>
    <n v="1096"/>
    <n v="948"/>
  </r>
  <r>
    <s v="N4HFHDMW"/>
    <x v="20"/>
    <x v="5"/>
    <x v="2"/>
    <s v="MG Advanced"/>
    <s v="Plussunin"/>
    <s v="United States"/>
    <x v="0"/>
    <x v="30"/>
    <x v="7"/>
    <s v="Fri"/>
    <x v="0"/>
    <x v="0"/>
    <n v="3393"/>
    <n v="3012"/>
  </r>
  <r>
    <s v="2HFLKREC"/>
    <x v="23"/>
    <x v="4"/>
    <x v="2"/>
    <s v="MG Advanced"/>
    <s v="Zotware"/>
    <s v="United States"/>
    <x v="0"/>
    <x v="31"/>
    <x v="24"/>
    <s v="Wed"/>
    <x v="0"/>
    <x v="0"/>
    <n v="3393"/>
    <n v="3665"/>
  </r>
  <r>
    <s v="7JVTTVCO"/>
    <x v="15"/>
    <x v="5"/>
    <x v="2"/>
    <s v="GTX Basic"/>
    <s v="Gekko &amp; Co"/>
    <s v="United States"/>
    <x v="0"/>
    <x v="31"/>
    <x v="29"/>
    <s v="Fri"/>
    <x v="0"/>
    <x v="0"/>
    <n v="550"/>
    <n v="564"/>
  </r>
  <r>
    <s v="3X13866U"/>
    <x v="3"/>
    <x v="0"/>
    <x v="0"/>
    <s v="GTX Plus Basic"/>
    <s v="dambase"/>
    <s v="United States"/>
    <x v="2"/>
    <x v="32"/>
    <x v="9"/>
    <s v="Mon"/>
    <x v="0"/>
    <x v="0"/>
    <n v="1096"/>
    <n v="0"/>
  </r>
  <r>
    <s v="7LE19SYE"/>
    <x v="23"/>
    <x v="4"/>
    <x v="2"/>
    <s v="MG Advanced"/>
    <s v="Initech"/>
    <s v="United States"/>
    <x v="0"/>
    <x v="32"/>
    <x v="30"/>
    <s v="Wed"/>
    <x v="0"/>
    <x v="0"/>
    <n v="3393"/>
    <n v="3463"/>
  </r>
  <r>
    <s v="J5V2M7Y1"/>
    <x v="27"/>
    <x v="5"/>
    <x v="2"/>
    <s v="GTX Basic"/>
    <s v="Gekko &amp; Co"/>
    <s v="United States"/>
    <x v="0"/>
    <x v="32"/>
    <x v="13"/>
    <s v="Sun"/>
    <x v="0"/>
    <x v="0"/>
    <n v="550"/>
    <n v="513"/>
  </r>
  <r>
    <s v="41MURAI5"/>
    <x v="27"/>
    <x v="5"/>
    <x v="2"/>
    <s v="GTX Basic"/>
    <s v="Konex"/>
    <s v="United States"/>
    <x v="0"/>
    <x v="32"/>
    <x v="26"/>
    <s v="Tue"/>
    <x v="0"/>
    <x v="0"/>
    <n v="550"/>
    <n v="590"/>
  </r>
  <r>
    <s v="QHI8WRIA"/>
    <x v="1"/>
    <x v="1"/>
    <x v="0"/>
    <s v="GTX Pro"/>
    <s v="Dontechi"/>
    <s v="United States"/>
    <x v="0"/>
    <x v="32"/>
    <x v="18"/>
    <s v="Thu"/>
    <x v="0"/>
    <x v="0"/>
    <n v="4821"/>
    <n v="4511"/>
  </r>
  <r>
    <s v="AJXAXV4W"/>
    <x v="24"/>
    <x v="0"/>
    <x v="0"/>
    <s v="MG Advanced"/>
    <s v="Finhigh"/>
    <s v="United States"/>
    <x v="2"/>
    <x v="32"/>
    <x v="4"/>
    <s v="Thu"/>
    <x v="0"/>
    <x v="0"/>
    <n v="3393"/>
    <n v="0"/>
  </r>
  <r>
    <s v="VPDXX5PJ"/>
    <x v="6"/>
    <x v="1"/>
    <x v="0"/>
    <s v="GTX Basic"/>
    <s v="Cancity"/>
    <s v="United States"/>
    <x v="0"/>
    <x v="32"/>
    <x v="13"/>
    <s v="Sun"/>
    <x v="0"/>
    <x v="0"/>
    <n v="550"/>
    <n v="546"/>
  </r>
  <r>
    <s v="PZB9NUK8"/>
    <x v="4"/>
    <x v="3"/>
    <x v="1"/>
    <s v="MG Special"/>
    <s v="Y-corporation"/>
    <s v="United States"/>
    <x v="0"/>
    <x v="32"/>
    <x v="10"/>
    <s v="Sun"/>
    <x v="0"/>
    <x v="0"/>
    <n v="55"/>
    <n v="46"/>
  </r>
  <r>
    <s v="A0ANOYPF"/>
    <x v="1"/>
    <x v="1"/>
    <x v="0"/>
    <s v="GTX Pro"/>
    <s v="Ron-tech"/>
    <s v="United States"/>
    <x v="0"/>
    <x v="33"/>
    <x v="3"/>
    <s v="Thu"/>
    <x v="0"/>
    <x v="0"/>
    <n v="4821"/>
    <n v="4891"/>
  </r>
  <r>
    <s v="0P4AAPYX"/>
    <x v="10"/>
    <x v="3"/>
    <x v="1"/>
    <s v="GTX Plus Basic"/>
    <s v="Golddex"/>
    <s v="United States"/>
    <x v="0"/>
    <x v="33"/>
    <x v="5"/>
    <s v="Fri"/>
    <x v="0"/>
    <x v="0"/>
    <n v="1096"/>
    <n v="1040"/>
  </r>
  <r>
    <s v="O6T5WC3W"/>
    <x v="10"/>
    <x v="3"/>
    <x v="1"/>
    <s v="GTX Plus Basic"/>
    <s v="Sonron"/>
    <s v="United States"/>
    <x v="0"/>
    <x v="33"/>
    <x v="23"/>
    <s v="Sat"/>
    <x v="0"/>
    <x v="0"/>
    <n v="1096"/>
    <n v="1108"/>
  </r>
  <r>
    <s v="0NO04P6C"/>
    <x v="10"/>
    <x v="3"/>
    <x v="1"/>
    <s v="MG Special"/>
    <s v="Nam-zim"/>
    <s v="Brazil"/>
    <x v="0"/>
    <x v="33"/>
    <x v="23"/>
    <s v="Sat"/>
    <x v="0"/>
    <x v="0"/>
    <n v="55"/>
    <n v="59"/>
  </r>
  <r>
    <s v="22OFSXBT"/>
    <x v="29"/>
    <x v="1"/>
    <x v="0"/>
    <s v="GTX Pro"/>
    <s v="Statholdings"/>
    <s v="United States"/>
    <x v="0"/>
    <x v="33"/>
    <x v="18"/>
    <s v="Thu"/>
    <x v="0"/>
    <x v="0"/>
    <n v="4821"/>
    <n v="5406"/>
  </r>
  <r>
    <s v="MRXZTMM6"/>
    <x v="18"/>
    <x v="2"/>
    <x v="1"/>
    <s v="GTX Basic"/>
    <s v="Cheers"/>
    <s v="United States"/>
    <x v="0"/>
    <x v="33"/>
    <x v="19"/>
    <s v="Mon"/>
    <x v="0"/>
    <x v="0"/>
    <n v="550"/>
    <n v="515"/>
  </r>
  <r>
    <s v="LGI8QEC2"/>
    <x v="0"/>
    <x v="0"/>
    <x v="0"/>
    <s v="GTX Basic"/>
    <s v="Treequote"/>
    <s v="United States"/>
    <x v="0"/>
    <x v="33"/>
    <x v="9"/>
    <s v="Mon"/>
    <x v="0"/>
    <x v="0"/>
    <n v="550"/>
    <n v="583"/>
  </r>
  <r>
    <s v="6KZ0NCFX"/>
    <x v="12"/>
    <x v="0"/>
    <x v="0"/>
    <s v="MG Special"/>
    <s v="Funholding"/>
    <s v="United States"/>
    <x v="0"/>
    <x v="33"/>
    <x v="16"/>
    <s v="Tue"/>
    <x v="0"/>
    <x v="0"/>
    <n v="55"/>
    <n v="54"/>
  </r>
  <r>
    <s v="3SF8O9S6"/>
    <x v="4"/>
    <x v="3"/>
    <x v="1"/>
    <s v="MG Special"/>
    <s v="Plusstrip"/>
    <s v="United States"/>
    <x v="0"/>
    <x v="33"/>
    <x v="27"/>
    <s v="Mon"/>
    <x v="0"/>
    <x v="0"/>
    <n v="55"/>
    <n v="60"/>
  </r>
  <r>
    <s v="CNM0H9FR"/>
    <x v="2"/>
    <x v="2"/>
    <x v="1"/>
    <s v="GTX Basic"/>
    <m/>
    <s v=""/>
    <x v="1"/>
    <x v="33"/>
    <x v="6"/>
    <s v=""/>
    <x v="1"/>
    <x v="1"/>
    <s v=""/>
    <n v="0"/>
  </r>
  <r>
    <s v="XK668R7C"/>
    <x v="1"/>
    <x v="1"/>
    <x v="0"/>
    <s v="GTX Basic"/>
    <s v="Dontechi"/>
    <s v="United States"/>
    <x v="2"/>
    <x v="34"/>
    <x v="15"/>
    <s v="Sun"/>
    <x v="0"/>
    <x v="0"/>
    <n v="550"/>
    <n v="0"/>
  </r>
  <r>
    <s v="TZCAQWL3"/>
    <x v="1"/>
    <x v="1"/>
    <x v="0"/>
    <s v="GTX Pro"/>
    <s v="Funholding"/>
    <s v="United States"/>
    <x v="2"/>
    <x v="34"/>
    <x v="17"/>
    <s v="Sun"/>
    <x v="0"/>
    <x v="0"/>
    <n v="4821"/>
    <n v="0"/>
  </r>
  <r>
    <s v="BADC6A9H"/>
    <x v="1"/>
    <x v="1"/>
    <x v="0"/>
    <s v="GTX Basic"/>
    <s v="Globex Corporation"/>
    <s v="Norway"/>
    <x v="0"/>
    <x v="34"/>
    <x v="14"/>
    <s v="Thu"/>
    <x v="0"/>
    <x v="0"/>
    <n v="550"/>
    <n v="516"/>
  </r>
  <r>
    <s v="B8E0UUZR"/>
    <x v="1"/>
    <x v="1"/>
    <x v="0"/>
    <s v="GTX Pro"/>
    <s v="Rangreen"/>
    <s v="Panama"/>
    <x v="0"/>
    <x v="34"/>
    <x v="30"/>
    <s v="Wed"/>
    <x v="0"/>
    <x v="0"/>
    <n v="4821"/>
    <n v="4829"/>
  </r>
  <r>
    <s v="I043RXJV"/>
    <x v="0"/>
    <x v="0"/>
    <x v="0"/>
    <s v="GTX Plus Basic"/>
    <s v="Dontechi"/>
    <s v="United States"/>
    <x v="2"/>
    <x v="34"/>
    <x v="12"/>
    <s v="Fri"/>
    <x v="0"/>
    <x v="0"/>
    <n v="1096"/>
    <n v="0"/>
  </r>
  <r>
    <s v="MWWB44CC"/>
    <x v="19"/>
    <x v="4"/>
    <x v="2"/>
    <s v="GTX Plus Basic"/>
    <s v="Donquadtech"/>
    <s v="United States"/>
    <x v="0"/>
    <x v="34"/>
    <x v="4"/>
    <s v="Thu"/>
    <x v="0"/>
    <x v="0"/>
    <n v="1096"/>
    <n v="950"/>
  </r>
  <r>
    <s v="HBTINPDG"/>
    <x v="4"/>
    <x v="3"/>
    <x v="1"/>
    <s v="GTX Plus Basic"/>
    <s v="Xx-holding"/>
    <s v="United States"/>
    <x v="2"/>
    <x v="34"/>
    <x v="3"/>
    <s v="Thu"/>
    <x v="0"/>
    <x v="0"/>
    <n v="1096"/>
    <n v="0"/>
  </r>
  <r>
    <s v="DZ3KHZSX"/>
    <x v="27"/>
    <x v="5"/>
    <x v="2"/>
    <s v="GTX Basic"/>
    <s v="Initech"/>
    <s v="United States"/>
    <x v="0"/>
    <x v="35"/>
    <x v="19"/>
    <s v="Mon"/>
    <x v="0"/>
    <x v="0"/>
    <n v="550"/>
    <n v="513"/>
  </r>
  <r>
    <s v="3W1K7X5F"/>
    <x v="1"/>
    <x v="1"/>
    <x v="0"/>
    <s v="GTX Pro"/>
    <s v="Condax"/>
    <s v="United States"/>
    <x v="2"/>
    <x v="35"/>
    <x v="3"/>
    <s v="Thu"/>
    <x v="0"/>
    <x v="0"/>
    <n v="4821"/>
    <n v="0"/>
  </r>
  <r>
    <s v="45A57X68"/>
    <x v="1"/>
    <x v="1"/>
    <x v="0"/>
    <s v="GTX Plus Pro"/>
    <s v="Ron-tech"/>
    <s v="United States"/>
    <x v="0"/>
    <x v="35"/>
    <x v="15"/>
    <s v="Sun"/>
    <x v="0"/>
    <x v="0"/>
    <n v="5482"/>
    <n v="5522"/>
  </r>
  <r>
    <s v="9SLYC4TR"/>
    <x v="8"/>
    <x v="1"/>
    <x v="0"/>
    <s v="MG Special"/>
    <s v="Cancity"/>
    <s v="United States"/>
    <x v="0"/>
    <x v="35"/>
    <x v="3"/>
    <s v="Thu"/>
    <x v="0"/>
    <x v="0"/>
    <n v="55"/>
    <n v="56"/>
  </r>
  <r>
    <s v="JLWKWQYC"/>
    <x v="7"/>
    <x v="2"/>
    <x v="1"/>
    <s v="GTX Pro"/>
    <s v="Doncon"/>
    <s v="United States"/>
    <x v="0"/>
    <x v="35"/>
    <x v="11"/>
    <s v="Wed"/>
    <x v="0"/>
    <x v="0"/>
    <n v="4821"/>
    <n v="5673"/>
  </r>
  <r>
    <s v="7QC6FOKW"/>
    <x v="16"/>
    <x v="2"/>
    <x v="1"/>
    <s v="GTX Basic"/>
    <s v="Xx-holding"/>
    <s v="United States"/>
    <x v="0"/>
    <x v="35"/>
    <x v="7"/>
    <s v="Fri"/>
    <x v="0"/>
    <x v="0"/>
    <n v="550"/>
    <n v="598"/>
  </r>
  <r>
    <s v="XA184CMW"/>
    <x v="22"/>
    <x v="1"/>
    <x v="0"/>
    <s v="GTX Plus Pro"/>
    <s v="Rangreen"/>
    <s v="Panama"/>
    <x v="0"/>
    <x v="35"/>
    <x v="28"/>
    <s v="Thu"/>
    <x v="0"/>
    <x v="0"/>
    <n v="5482"/>
    <n v="5787"/>
  </r>
  <r>
    <s v="S0N7BYU3"/>
    <x v="9"/>
    <x v="2"/>
    <x v="1"/>
    <s v="GTX Plus Basic"/>
    <s v="Singletechno"/>
    <s v="United States"/>
    <x v="0"/>
    <x v="35"/>
    <x v="11"/>
    <s v="Wed"/>
    <x v="0"/>
    <x v="0"/>
    <n v="1096"/>
    <n v="1070"/>
  </r>
  <r>
    <s v="6WOMHAJM"/>
    <x v="25"/>
    <x v="4"/>
    <x v="2"/>
    <s v="MG Advanced"/>
    <s v="Donquadtech"/>
    <s v="United States"/>
    <x v="0"/>
    <x v="36"/>
    <x v="16"/>
    <s v="Tue"/>
    <x v="0"/>
    <x v="0"/>
    <n v="3393"/>
    <n v="3677"/>
  </r>
  <r>
    <s v="G1QGATKV"/>
    <x v="23"/>
    <x v="4"/>
    <x v="2"/>
    <s v="GTX Plus Pro"/>
    <s v="Ontomedia"/>
    <s v="United States"/>
    <x v="0"/>
    <x v="36"/>
    <x v="18"/>
    <s v="Thu"/>
    <x v="0"/>
    <x v="0"/>
    <n v="5482"/>
    <n v="5425"/>
  </r>
  <r>
    <s v="UAE5ZC7O"/>
    <x v="13"/>
    <x v="4"/>
    <x v="2"/>
    <s v="GTX Plus Pro"/>
    <m/>
    <s v=""/>
    <x v="1"/>
    <x v="36"/>
    <x v="6"/>
    <s v=""/>
    <x v="1"/>
    <x v="1"/>
    <s v=""/>
    <n v="0"/>
  </r>
  <r>
    <s v="6XFVQI32"/>
    <x v="26"/>
    <x v="4"/>
    <x v="2"/>
    <s v="MG Advanced"/>
    <s v="Yearin"/>
    <s v="United States"/>
    <x v="0"/>
    <x v="36"/>
    <x v="14"/>
    <s v="Thu"/>
    <x v="0"/>
    <x v="0"/>
    <n v="3393"/>
    <n v="3415"/>
  </r>
  <r>
    <s v="JUCNIG4H"/>
    <x v="7"/>
    <x v="2"/>
    <x v="1"/>
    <s v="GTX Basic"/>
    <m/>
    <s v=""/>
    <x v="1"/>
    <x v="36"/>
    <x v="6"/>
    <s v=""/>
    <x v="1"/>
    <x v="1"/>
    <s v=""/>
    <n v="0"/>
  </r>
  <r>
    <s v="OGD4MDJ9"/>
    <x v="9"/>
    <x v="2"/>
    <x v="1"/>
    <s v="GTX Plus Basic"/>
    <s v="Lexiqvolax"/>
    <s v="United States"/>
    <x v="0"/>
    <x v="36"/>
    <x v="21"/>
    <s v="Tue"/>
    <x v="0"/>
    <x v="0"/>
    <n v="1096"/>
    <n v="891"/>
  </r>
  <r>
    <s v="4NGBUZWJ"/>
    <x v="24"/>
    <x v="0"/>
    <x v="0"/>
    <s v="GTX Basic"/>
    <s v="Codehow"/>
    <s v="United States"/>
    <x v="0"/>
    <x v="37"/>
    <x v="15"/>
    <s v="Sun"/>
    <x v="0"/>
    <x v="0"/>
    <n v="550"/>
    <n v="609"/>
  </r>
  <r>
    <s v="EFG5DGV5"/>
    <x v="5"/>
    <x v="3"/>
    <x v="1"/>
    <s v="MG Special"/>
    <s v="Plusstrip"/>
    <s v="United States"/>
    <x v="0"/>
    <x v="37"/>
    <x v="28"/>
    <s v="Thu"/>
    <x v="0"/>
    <x v="0"/>
    <n v="55"/>
    <n v="54"/>
  </r>
  <r>
    <s v="82MM4H33"/>
    <x v="2"/>
    <x v="2"/>
    <x v="1"/>
    <s v="GTX Plus Basic"/>
    <s v="Labdrill"/>
    <s v="United States"/>
    <x v="0"/>
    <x v="37"/>
    <x v="3"/>
    <s v="Thu"/>
    <x v="0"/>
    <x v="0"/>
    <n v="1096"/>
    <n v="1049"/>
  </r>
  <r>
    <s v="14PM641K"/>
    <x v="23"/>
    <x v="4"/>
    <x v="2"/>
    <s v="GTX Plus Basic"/>
    <s v="Gekko &amp; Co"/>
    <s v="United States"/>
    <x v="0"/>
    <x v="38"/>
    <x v="2"/>
    <s v="Tue"/>
    <x v="0"/>
    <x v="0"/>
    <n v="1096"/>
    <n v="1152"/>
  </r>
  <r>
    <s v="DSBGHOPN"/>
    <x v="13"/>
    <x v="4"/>
    <x v="2"/>
    <s v="MG Special"/>
    <s v="Plussunin"/>
    <s v="United States"/>
    <x v="2"/>
    <x v="38"/>
    <x v="19"/>
    <s v="Mon"/>
    <x v="0"/>
    <x v="0"/>
    <n v="55"/>
    <n v="0"/>
  </r>
  <r>
    <s v="1YSOZLHF"/>
    <x v="13"/>
    <x v="4"/>
    <x v="2"/>
    <s v="GTX Pro"/>
    <s v="Umbrella Corporation"/>
    <s v="United States"/>
    <x v="0"/>
    <x v="38"/>
    <x v="26"/>
    <s v="Tue"/>
    <x v="0"/>
    <x v="0"/>
    <n v="4821"/>
    <n v="4799"/>
  </r>
  <r>
    <s v="E8RP9FRW"/>
    <x v="8"/>
    <x v="1"/>
    <x v="0"/>
    <s v="MG Special"/>
    <s v="dambase"/>
    <s v="United States"/>
    <x v="0"/>
    <x v="38"/>
    <x v="15"/>
    <s v="Sun"/>
    <x v="0"/>
    <x v="0"/>
    <n v="55"/>
    <n v="51"/>
  </r>
  <r>
    <s v="787IRG9Q"/>
    <x v="10"/>
    <x v="3"/>
    <x v="1"/>
    <s v="MG Advanced"/>
    <s v="J-Texon"/>
    <s v="United States"/>
    <x v="0"/>
    <x v="38"/>
    <x v="5"/>
    <s v="Fri"/>
    <x v="0"/>
    <x v="0"/>
    <n v="3393"/>
    <n v="3426"/>
  </r>
  <r>
    <s v="0TUS4NAC"/>
    <x v="29"/>
    <x v="1"/>
    <x v="0"/>
    <s v="MG Special"/>
    <s v="Rangreen"/>
    <s v="Panama"/>
    <x v="0"/>
    <x v="38"/>
    <x v="1"/>
    <s v="Sat"/>
    <x v="0"/>
    <x v="0"/>
    <n v="55"/>
    <n v="51"/>
  </r>
  <r>
    <s v="FAJTQMUM"/>
    <x v="16"/>
    <x v="2"/>
    <x v="1"/>
    <s v="GTX Basic"/>
    <s v="Finjob"/>
    <s v="United States"/>
    <x v="0"/>
    <x v="38"/>
    <x v="19"/>
    <s v="Mon"/>
    <x v="0"/>
    <x v="0"/>
    <n v="550"/>
    <n v="564"/>
  </r>
  <r>
    <s v="TWF0J0DF"/>
    <x v="28"/>
    <x v="0"/>
    <x v="0"/>
    <s v="GTX Plus Pro"/>
    <s v="Isdom"/>
    <s v="United States"/>
    <x v="0"/>
    <x v="39"/>
    <x v="0"/>
    <s v="Wed"/>
    <x v="0"/>
    <x v="0"/>
    <n v="5482"/>
    <n v="5882"/>
  </r>
  <r>
    <s v="ICMXZOVL"/>
    <x v="13"/>
    <x v="4"/>
    <x v="2"/>
    <s v="GTX Pro"/>
    <s v="Stanredtax"/>
    <s v="United States"/>
    <x v="1"/>
    <x v="39"/>
    <x v="6"/>
    <s v=""/>
    <x v="1"/>
    <x v="1"/>
    <s v=""/>
    <n v="0"/>
  </r>
  <r>
    <s v="UQ14O415"/>
    <x v="26"/>
    <x v="4"/>
    <x v="2"/>
    <s v="GTX Pro"/>
    <s v="Plussunin"/>
    <s v="United States"/>
    <x v="0"/>
    <x v="39"/>
    <x v="19"/>
    <s v="Mon"/>
    <x v="0"/>
    <x v="0"/>
    <n v="4821"/>
    <n v="5059"/>
  </r>
  <r>
    <s v="IBEUTCSW"/>
    <x v="7"/>
    <x v="2"/>
    <x v="1"/>
    <s v="MG Advanced"/>
    <m/>
    <s v=""/>
    <x v="1"/>
    <x v="39"/>
    <x v="6"/>
    <s v=""/>
    <x v="1"/>
    <x v="1"/>
    <s v=""/>
    <n v="0"/>
  </r>
  <r>
    <s v="O3KC8QI8"/>
    <x v="16"/>
    <x v="2"/>
    <x v="1"/>
    <s v="GTX Plus Basic"/>
    <m/>
    <s v=""/>
    <x v="1"/>
    <x v="39"/>
    <x v="6"/>
    <s v=""/>
    <x v="1"/>
    <x v="1"/>
    <s v=""/>
    <n v="0"/>
  </r>
  <r>
    <s v="BOJSLNDG"/>
    <x v="16"/>
    <x v="2"/>
    <x v="1"/>
    <s v="MG Advanced"/>
    <s v="Singletechno"/>
    <s v="United States"/>
    <x v="0"/>
    <x v="39"/>
    <x v="1"/>
    <s v="Sat"/>
    <x v="0"/>
    <x v="0"/>
    <n v="3393"/>
    <n v="3388"/>
  </r>
  <r>
    <s v="WALNFJ70"/>
    <x v="18"/>
    <x v="2"/>
    <x v="1"/>
    <s v="GTX Plus Pro"/>
    <m/>
    <s v=""/>
    <x v="1"/>
    <x v="39"/>
    <x v="6"/>
    <s v=""/>
    <x v="1"/>
    <x v="1"/>
    <s v=""/>
    <n v="0"/>
  </r>
  <r>
    <s v="DASMR0EK"/>
    <x v="5"/>
    <x v="3"/>
    <x v="1"/>
    <s v="GTX Plus Pro"/>
    <s v="Zoomit"/>
    <s v="United States"/>
    <x v="0"/>
    <x v="39"/>
    <x v="7"/>
    <s v="Fri"/>
    <x v="0"/>
    <x v="0"/>
    <n v="5482"/>
    <n v="5410"/>
  </r>
  <r>
    <s v="A76M0OOH"/>
    <x v="19"/>
    <x v="4"/>
    <x v="2"/>
    <s v="GTX Plus Basic"/>
    <s v="Zathunicon"/>
    <s v="United States"/>
    <x v="0"/>
    <x v="39"/>
    <x v="26"/>
    <s v="Tue"/>
    <x v="0"/>
    <x v="0"/>
    <n v="1096"/>
    <n v="978"/>
  </r>
  <r>
    <s v="E1VKE2PH"/>
    <x v="4"/>
    <x v="3"/>
    <x v="1"/>
    <s v="MG Special"/>
    <s v="Scotfind"/>
    <s v="United States"/>
    <x v="0"/>
    <x v="39"/>
    <x v="13"/>
    <s v="Sun"/>
    <x v="0"/>
    <x v="0"/>
    <n v="55"/>
    <n v="54"/>
  </r>
  <r>
    <s v="SKY95DVG"/>
    <x v="3"/>
    <x v="0"/>
    <x v="0"/>
    <s v="MG Special"/>
    <s v="Betatech"/>
    <s v="Kenya"/>
    <x v="2"/>
    <x v="40"/>
    <x v="30"/>
    <s v="Wed"/>
    <x v="0"/>
    <x v="0"/>
    <n v="55"/>
    <n v="0"/>
  </r>
  <r>
    <s v="V5OK4V5I"/>
    <x v="23"/>
    <x v="4"/>
    <x v="2"/>
    <s v="GTX Basic"/>
    <s v="Bubba Gump"/>
    <s v="United States"/>
    <x v="0"/>
    <x v="40"/>
    <x v="16"/>
    <s v="Tue"/>
    <x v="0"/>
    <x v="0"/>
    <n v="550"/>
    <n v="549"/>
  </r>
  <r>
    <s v="GJ4L5HHN"/>
    <x v="27"/>
    <x v="5"/>
    <x v="2"/>
    <s v="GTX Plus Basic"/>
    <s v="Mathtouch"/>
    <s v="Jordan"/>
    <x v="0"/>
    <x v="40"/>
    <x v="16"/>
    <s v="Tue"/>
    <x v="0"/>
    <x v="0"/>
    <n v="1096"/>
    <n v="1034"/>
  </r>
  <r>
    <s v="9R8JWY3J"/>
    <x v="26"/>
    <x v="4"/>
    <x v="2"/>
    <s v="GTX Pro"/>
    <s v="Vehement Capital Partners"/>
    <s v="United States"/>
    <x v="0"/>
    <x v="40"/>
    <x v="5"/>
    <s v="Fri"/>
    <x v="0"/>
    <x v="0"/>
    <n v="4821"/>
    <n v="4998"/>
  </r>
  <r>
    <s v="0EOFVU05"/>
    <x v="26"/>
    <x v="4"/>
    <x v="2"/>
    <s v="MG Advanced"/>
    <s v="Ontomedia"/>
    <s v="United States"/>
    <x v="0"/>
    <x v="40"/>
    <x v="26"/>
    <s v="Tue"/>
    <x v="0"/>
    <x v="0"/>
    <n v="3393"/>
    <n v="3421"/>
  </r>
  <r>
    <s v="HNHOPL7M"/>
    <x v="18"/>
    <x v="2"/>
    <x v="1"/>
    <s v="GTX Plus Pro"/>
    <s v="Doncon"/>
    <s v="United States"/>
    <x v="0"/>
    <x v="40"/>
    <x v="23"/>
    <s v="Sat"/>
    <x v="0"/>
    <x v="0"/>
    <n v="5482"/>
    <n v="5425"/>
  </r>
  <r>
    <s v="Y0NYI17R"/>
    <x v="4"/>
    <x v="3"/>
    <x v="1"/>
    <s v="MG Special"/>
    <s v="Dalttechnology"/>
    <s v="United States"/>
    <x v="0"/>
    <x v="40"/>
    <x v="24"/>
    <s v="Wed"/>
    <x v="0"/>
    <x v="0"/>
    <n v="55"/>
    <n v="55"/>
  </r>
  <r>
    <s v="R4F4RGAL"/>
    <x v="15"/>
    <x v="5"/>
    <x v="2"/>
    <s v="MG Advanced"/>
    <s v="Silis"/>
    <s v="United States"/>
    <x v="0"/>
    <x v="40"/>
    <x v="16"/>
    <s v="Tue"/>
    <x v="0"/>
    <x v="0"/>
    <n v="3393"/>
    <n v="3558"/>
  </r>
  <r>
    <s v="MNVMY83P"/>
    <x v="23"/>
    <x v="4"/>
    <x v="2"/>
    <s v="GTX Pro"/>
    <s v="Plussunin"/>
    <s v="United States"/>
    <x v="1"/>
    <x v="41"/>
    <x v="6"/>
    <s v=""/>
    <x v="1"/>
    <x v="1"/>
    <s v=""/>
    <n v="0"/>
  </r>
  <r>
    <s v="0ZHLQFGU"/>
    <x v="16"/>
    <x v="2"/>
    <x v="1"/>
    <s v="GTX Pro"/>
    <s v="Blackzim"/>
    <s v="United States"/>
    <x v="0"/>
    <x v="41"/>
    <x v="30"/>
    <s v="Wed"/>
    <x v="0"/>
    <x v="0"/>
    <n v="4821"/>
    <n v="4839"/>
  </r>
  <r>
    <s v="40DPY158"/>
    <x v="5"/>
    <x v="3"/>
    <x v="1"/>
    <s v="MG Special"/>
    <s v="Hottechi"/>
    <s v="Korea"/>
    <x v="0"/>
    <x v="41"/>
    <x v="25"/>
    <s v="Sat"/>
    <x v="0"/>
    <x v="0"/>
    <n v="55"/>
    <n v="47"/>
  </r>
  <r>
    <s v="DP9E525R"/>
    <x v="9"/>
    <x v="2"/>
    <x v="1"/>
    <s v="GTX Plus Basic"/>
    <s v="Fasehatice"/>
    <s v="United States"/>
    <x v="0"/>
    <x v="41"/>
    <x v="29"/>
    <s v="Fri"/>
    <x v="0"/>
    <x v="0"/>
    <n v="1096"/>
    <n v="1007"/>
  </r>
  <r>
    <s v="DBDUMQQK"/>
    <x v="6"/>
    <x v="1"/>
    <x v="0"/>
    <s v="MG Special"/>
    <s v="Inity"/>
    <s v="United States"/>
    <x v="0"/>
    <x v="41"/>
    <x v="29"/>
    <s v="Fri"/>
    <x v="0"/>
    <x v="0"/>
    <n v="55"/>
    <n v="48"/>
  </r>
  <r>
    <s v="CNBN12RL"/>
    <x v="12"/>
    <x v="0"/>
    <x v="0"/>
    <s v="MG Special"/>
    <s v="Treequote"/>
    <s v="United States"/>
    <x v="0"/>
    <x v="41"/>
    <x v="2"/>
    <s v="Tue"/>
    <x v="0"/>
    <x v="0"/>
    <n v="55"/>
    <n v="49"/>
  </r>
  <r>
    <s v="OXL0YWEE"/>
    <x v="15"/>
    <x v="5"/>
    <x v="2"/>
    <s v="GTX Basic"/>
    <s v="Mathtouch"/>
    <s v="Jordan"/>
    <x v="0"/>
    <x v="41"/>
    <x v="8"/>
    <s v="Sat"/>
    <x v="0"/>
    <x v="0"/>
    <n v="550"/>
    <n v="504"/>
  </r>
  <r>
    <s v="ZOBJHMAF"/>
    <x v="23"/>
    <x v="4"/>
    <x v="2"/>
    <s v="MG Advanced"/>
    <m/>
    <s v=""/>
    <x v="1"/>
    <x v="42"/>
    <x v="6"/>
    <s v=""/>
    <x v="1"/>
    <x v="1"/>
    <s v=""/>
    <n v="0"/>
  </r>
  <r>
    <s v="KD6MB4AP"/>
    <x v="14"/>
    <x v="3"/>
    <x v="1"/>
    <s v="MG Special"/>
    <m/>
    <s v=""/>
    <x v="1"/>
    <x v="42"/>
    <x v="6"/>
    <s v=""/>
    <x v="1"/>
    <x v="1"/>
    <s v=""/>
    <n v="0"/>
  </r>
  <r>
    <s v="5CSSZJF4"/>
    <x v="29"/>
    <x v="1"/>
    <x v="0"/>
    <s v="GTX Basic"/>
    <s v="Finhigh"/>
    <s v="United States"/>
    <x v="0"/>
    <x v="42"/>
    <x v="21"/>
    <s v="Tue"/>
    <x v="0"/>
    <x v="0"/>
    <n v="550"/>
    <n v="543"/>
  </r>
  <r>
    <s v="0XG8TOJF"/>
    <x v="18"/>
    <x v="2"/>
    <x v="1"/>
    <s v="GTX Plus Pro"/>
    <s v="Fasehatice"/>
    <s v="United States"/>
    <x v="2"/>
    <x v="42"/>
    <x v="8"/>
    <s v="Sat"/>
    <x v="0"/>
    <x v="0"/>
    <n v="5482"/>
    <n v="0"/>
  </r>
  <r>
    <s v="IIS0O91J"/>
    <x v="18"/>
    <x v="2"/>
    <x v="1"/>
    <s v="GTX Pro"/>
    <s v="Fasehatice"/>
    <s v="United States"/>
    <x v="0"/>
    <x v="42"/>
    <x v="26"/>
    <s v="Tue"/>
    <x v="0"/>
    <x v="0"/>
    <n v="4821"/>
    <n v="5149"/>
  </r>
  <r>
    <s v="2LP5SUR5"/>
    <x v="24"/>
    <x v="0"/>
    <x v="0"/>
    <s v="GTX Basic"/>
    <s v="Treequote"/>
    <s v="United States"/>
    <x v="2"/>
    <x v="42"/>
    <x v="3"/>
    <s v="Thu"/>
    <x v="0"/>
    <x v="0"/>
    <n v="550"/>
    <n v="0"/>
  </r>
  <r>
    <s v="PYZZ3IS6"/>
    <x v="5"/>
    <x v="3"/>
    <x v="1"/>
    <s v="GTX Plus Basic"/>
    <s v="Blackzim"/>
    <s v="United States"/>
    <x v="0"/>
    <x v="42"/>
    <x v="1"/>
    <s v="Sat"/>
    <x v="0"/>
    <x v="0"/>
    <n v="1096"/>
    <n v="1043"/>
  </r>
  <r>
    <s v="5I4K5TQE"/>
    <x v="23"/>
    <x v="4"/>
    <x v="2"/>
    <s v="GTX Plus Pro"/>
    <s v="Sumace"/>
    <s v="Romania"/>
    <x v="2"/>
    <x v="43"/>
    <x v="3"/>
    <s v="Thu"/>
    <x v="0"/>
    <x v="0"/>
    <n v="5482"/>
    <n v="0"/>
  </r>
  <r>
    <s v="RV3LPOYP"/>
    <x v="7"/>
    <x v="2"/>
    <x v="1"/>
    <s v="GTX Basic"/>
    <s v="Condax"/>
    <s v="United States"/>
    <x v="0"/>
    <x v="43"/>
    <x v="31"/>
    <s v="Wed"/>
    <x v="0"/>
    <x v="0"/>
    <n v="550"/>
    <n v="437"/>
  </r>
  <r>
    <s v="A194RP0I"/>
    <x v="11"/>
    <x v="3"/>
    <x v="1"/>
    <s v="MG Advanced"/>
    <m/>
    <s v=""/>
    <x v="1"/>
    <x v="43"/>
    <x v="6"/>
    <s v=""/>
    <x v="1"/>
    <x v="1"/>
    <s v=""/>
    <n v="0"/>
  </r>
  <r>
    <s v="1HVNTEPV"/>
    <x v="17"/>
    <x v="5"/>
    <x v="2"/>
    <s v="GTX Pro"/>
    <s v="Kinnamplus"/>
    <s v="United States"/>
    <x v="0"/>
    <x v="43"/>
    <x v="1"/>
    <s v="Sat"/>
    <x v="0"/>
    <x v="0"/>
    <n v="4821"/>
    <n v="4465"/>
  </r>
  <r>
    <s v="LC85AQ1I"/>
    <x v="4"/>
    <x v="3"/>
    <x v="1"/>
    <s v="GTX Basic"/>
    <s v="Konex"/>
    <s v="United States"/>
    <x v="0"/>
    <x v="43"/>
    <x v="8"/>
    <s v="Sat"/>
    <x v="0"/>
    <x v="0"/>
    <n v="550"/>
    <n v="443"/>
  </r>
  <r>
    <s v="TBV972NP"/>
    <x v="15"/>
    <x v="5"/>
    <x v="2"/>
    <s v="MG Special"/>
    <s v="Sumace"/>
    <s v="Romania"/>
    <x v="2"/>
    <x v="43"/>
    <x v="14"/>
    <s v="Thu"/>
    <x v="0"/>
    <x v="0"/>
    <n v="55"/>
    <n v="0"/>
  </r>
  <r>
    <s v="EJMX0EIJ"/>
    <x v="1"/>
    <x v="1"/>
    <x v="0"/>
    <s v="GTX Plus Pro"/>
    <s v="Betatech"/>
    <s v="Kenya"/>
    <x v="0"/>
    <x v="44"/>
    <x v="19"/>
    <s v="Mon"/>
    <x v="0"/>
    <x v="0"/>
    <n v="5482"/>
    <n v="4278"/>
  </r>
  <r>
    <s v="VR9NYBOV"/>
    <x v="21"/>
    <x v="5"/>
    <x v="2"/>
    <s v="MG Special"/>
    <s v="Kinnamplus"/>
    <s v="United States"/>
    <x v="0"/>
    <x v="44"/>
    <x v="9"/>
    <s v="Mon"/>
    <x v="0"/>
    <x v="0"/>
    <n v="55"/>
    <n v="41"/>
  </r>
  <r>
    <s v="3U25FK08"/>
    <x v="29"/>
    <x v="1"/>
    <x v="0"/>
    <s v="GTX Basic"/>
    <s v="Isdom"/>
    <s v="United States"/>
    <x v="0"/>
    <x v="44"/>
    <x v="26"/>
    <s v="Tue"/>
    <x v="0"/>
    <x v="0"/>
    <n v="550"/>
    <n v="519"/>
  </r>
  <r>
    <s v="KV2OFRJT"/>
    <x v="16"/>
    <x v="2"/>
    <x v="1"/>
    <s v="GTX Pro"/>
    <m/>
    <s v=""/>
    <x v="1"/>
    <x v="44"/>
    <x v="6"/>
    <s v=""/>
    <x v="1"/>
    <x v="1"/>
    <s v=""/>
    <n v="0"/>
  </r>
  <r>
    <s v="CRLK4Z1P"/>
    <x v="9"/>
    <x v="2"/>
    <x v="1"/>
    <s v="GTX Basic"/>
    <s v="Kan-code"/>
    <s v="United States"/>
    <x v="0"/>
    <x v="44"/>
    <x v="23"/>
    <s v="Sat"/>
    <x v="0"/>
    <x v="0"/>
    <n v="550"/>
    <n v="524"/>
  </r>
  <r>
    <s v="OGENAT0L"/>
    <x v="2"/>
    <x v="2"/>
    <x v="1"/>
    <s v="GTX Basic"/>
    <s v="Singletechno"/>
    <s v="United States"/>
    <x v="0"/>
    <x v="44"/>
    <x v="27"/>
    <s v="Mon"/>
    <x v="0"/>
    <x v="0"/>
    <n v="550"/>
    <n v="552"/>
  </r>
  <r>
    <s v="F57JWIDF"/>
    <x v="8"/>
    <x v="1"/>
    <x v="0"/>
    <s v="GTX Plus Basic"/>
    <s v="Konmatfix"/>
    <s v="United States"/>
    <x v="0"/>
    <x v="45"/>
    <x v="4"/>
    <s v="Thu"/>
    <x v="0"/>
    <x v="0"/>
    <n v="1096"/>
    <n v="970"/>
  </r>
  <r>
    <s v="ERFRHR3Z"/>
    <x v="10"/>
    <x v="3"/>
    <x v="1"/>
    <s v="MG Advanced"/>
    <m/>
    <s v=""/>
    <x v="1"/>
    <x v="45"/>
    <x v="6"/>
    <s v=""/>
    <x v="1"/>
    <x v="1"/>
    <s v=""/>
    <n v="0"/>
  </r>
  <r>
    <s v="J53D8EOL"/>
    <x v="18"/>
    <x v="2"/>
    <x v="1"/>
    <s v="GTX Plus Basic"/>
    <s v="Hottechi"/>
    <s v="Korea"/>
    <x v="1"/>
    <x v="45"/>
    <x v="6"/>
    <s v=""/>
    <x v="1"/>
    <x v="1"/>
    <s v=""/>
    <n v="0"/>
  </r>
  <r>
    <s v="LF8JZ3Q5"/>
    <x v="18"/>
    <x v="2"/>
    <x v="1"/>
    <s v="GTX Plus Basic"/>
    <s v="Hatfan"/>
    <s v="United States"/>
    <x v="0"/>
    <x v="45"/>
    <x v="22"/>
    <s v="Mon"/>
    <x v="0"/>
    <x v="0"/>
    <n v="1096"/>
    <n v="1046"/>
  </r>
  <r>
    <s v="MRGBSMQ5"/>
    <x v="18"/>
    <x v="2"/>
    <x v="1"/>
    <s v="GTX Plus Basic"/>
    <s v="Sunnamplex"/>
    <s v="Poland"/>
    <x v="0"/>
    <x v="45"/>
    <x v="16"/>
    <s v="Tue"/>
    <x v="0"/>
    <x v="0"/>
    <n v="1096"/>
    <n v="988"/>
  </r>
  <r>
    <s v="CBAV8ZJL"/>
    <x v="24"/>
    <x v="0"/>
    <x v="0"/>
    <s v="GTX Basic"/>
    <s v="Codehow"/>
    <s v="United States"/>
    <x v="0"/>
    <x v="45"/>
    <x v="30"/>
    <s v="Wed"/>
    <x v="0"/>
    <x v="0"/>
    <n v="550"/>
    <n v="547"/>
  </r>
  <r>
    <s v="J32XDDAW"/>
    <x v="5"/>
    <x v="3"/>
    <x v="1"/>
    <s v="GTX Basic"/>
    <m/>
    <s v=""/>
    <x v="1"/>
    <x v="45"/>
    <x v="6"/>
    <s v=""/>
    <x v="1"/>
    <x v="1"/>
    <s v=""/>
    <n v="0"/>
  </r>
  <r>
    <s v="NN4DWBVN"/>
    <x v="9"/>
    <x v="2"/>
    <x v="1"/>
    <s v="GTX Pro"/>
    <s v="Singletechno"/>
    <s v="United States"/>
    <x v="2"/>
    <x v="45"/>
    <x v="23"/>
    <s v="Sat"/>
    <x v="0"/>
    <x v="0"/>
    <n v="4821"/>
    <n v="0"/>
  </r>
  <r>
    <s v="6JXHEZYK"/>
    <x v="12"/>
    <x v="0"/>
    <x v="0"/>
    <s v="MG Special"/>
    <s v="Isdom"/>
    <s v="United States"/>
    <x v="0"/>
    <x v="45"/>
    <x v="20"/>
    <s v="Fri"/>
    <x v="0"/>
    <x v="0"/>
    <n v="55"/>
    <n v="54"/>
  </r>
  <r>
    <s v="WDHNR2EI"/>
    <x v="15"/>
    <x v="5"/>
    <x v="2"/>
    <s v="MG Special"/>
    <s v="Silis"/>
    <s v="United States"/>
    <x v="0"/>
    <x v="45"/>
    <x v="19"/>
    <s v="Mon"/>
    <x v="0"/>
    <x v="0"/>
    <n v="55"/>
    <n v="57"/>
  </r>
  <r>
    <s v="4K750D6F"/>
    <x v="15"/>
    <x v="5"/>
    <x v="2"/>
    <s v="MG Special"/>
    <s v="Yearin"/>
    <s v="United States"/>
    <x v="0"/>
    <x v="45"/>
    <x v="8"/>
    <s v="Sat"/>
    <x v="0"/>
    <x v="0"/>
    <n v="55"/>
    <n v="55"/>
  </r>
  <r>
    <s v="94GI0ZJ7"/>
    <x v="3"/>
    <x v="0"/>
    <x v="0"/>
    <s v="GTX Plus Pro"/>
    <s v="Stanredtax"/>
    <s v="United States"/>
    <x v="0"/>
    <x v="46"/>
    <x v="24"/>
    <s v="Wed"/>
    <x v="0"/>
    <x v="0"/>
    <n v="5482"/>
    <n v="5765"/>
  </r>
  <r>
    <s v="TODG6DEK"/>
    <x v="13"/>
    <x v="4"/>
    <x v="2"/>
    <s v="GTX Basic"/>
    <s v="Bioplex"/>
    <s v="United States"/>
    <x v="0"/>
    <x v="46"/>
    <x v="28"/>
    <s v="Thu"/>
    <x v="0"/>
    <x v="0"/>
    <n v="550"/>
    <n v="639"/>
  </r>
  <r>
    <s v="G0ECB8FS"/>
    <x v="18"/>
    <x v="2"/>
    <x v="1"/>
    <s v="GTX Pro"/>
    <s v="Labdrill"/>
    <s v="United States"/>
    <x v="0"/>
    <x v="46"/>
    <x v="24"/>
    <s v="Wed"/>
    <x v="0"/>
    <x v="0"/>
    <n v="4821"/>
    <n v="5100"/>
  </r>
  <r>
    <s v="1ZDDZD8B"/>
    <x v="5"/>
    <x v="3"/>
    <x v="1"/>
    <s v="MG Special"/>
    <m/>
    <s v=""/>
    <x v="1"/>
    <x v="46"/>
    <x v="6"/>
    <s v=""/>
    <x v="1"/>
    <x v="1"/>
    <s v=""/>
    <n v="0"/>
  </r>
  <r>
    <s v="96MZYUY0"/>
    <x v="4"/>
    <x v="3"/>
    <x v="1"/>
    <s v="GTX Pro"/>
    <s v="Fasehatice"/>
    <s v="United States"/>
    <x v="0"/>
    <x v="46"/>
    <x v="2"/>
    <s v="Tue"/>
    <x v="0"/>
    <x v="0"/>
    <n v="4821"/>
    <n v="4906"/>
  </r>
  <r>
    <s v="EZVKSQ9C"/>
    <x v="25"/>
    <x v="4"/>
    <x v="2"/>
    <s v="GTX Plus Pro"/>
    <s v="Genco Pura Olive Oil Company"/>
    <s v="Italy"/>
    <x v="1"/>
    <x v="47"/>
    <x v="6"/>
    <s v=""/>
    <x v="1"/>
    <x v="1"/>
    <s v=""/>
    <n v="0"/>
  </r>
  <r>
    <s v="RJYG004O"/>
    <x v="13"/>
    <x v="4"/>
    <x v="2"/>
    <s v="GTX Basic"/>
    <s v="Domzoom"/>
    <s v="United States"/>
    <x v="1"/>
    <x v="47"/>
    <x v="6"/>
    <s v=""/>
    <x v="1"/>
    <x v="1"/>
    <s v=""/>
    <n v="0"/>
  </r>
  <r>
    <s v="JZOKHHWN"/>
    <x v="26"/>
    <x v="4"/>
    <x v="2"/>
    <s v="GTX Plus Basic"/>
    <s v="Opentech"/>
    <s v="United States"/>
    <x v="0"/>
    <x v="47"/>
    <x v="2"/>
    <s v="Tue"/>
    <x v="0"/>
    <x v="0"/>
    <n v="1096"/>
    <n v="1037"/>
  </r>
  <r>
    <s v="EH6I67I0"/>
    <x v="7"/>
    <x v="2"/>
    <x v="1"/>
    <s v="GTX Basic"/>
    <s v="Plexzap"/>
    <s v="United States"/>
    <x v="0"/>
    <x v="47"/>
    <x v="24"/>
    <s v="Wed"/>
    <x v="0"/>
    <x v="0"/>
    <n v="550"/>
    <n v="537"/>
  </r>
  <r>
    <s v="JUUXF02Z"/>
    <x v="18"/>
    <x v="2"/>
    <x v="1"/>
    <s v="GTX Pro"/>
    <s v="Hatfan"/>
    <s v="United States"/>
    <x v="0"/>
    <x v="47"/>
    <x v="3"/>
    <s v="Thu"/>
    <x v="0"/>
    <x v="0"/>
    <n v="4821"/>
    <n v="4694"/>
  </r>
  <r>
    <s v="OT87JDWO"/>
    <x v="24"/>
    <x v="0"/>
    <x v="0"/>
    <s v="GTX Basic"/>
    <s v="Konmatfix"/>
    <s v="United States"/>
    <x v="0"/>
    <x v="47"/>
    <x v="29"/>
    <s v="Fri"/>
    <x v="0"/>
    <x v="0"/>
    <n v="550"/>
    <n v="560"/>
  </r>
  <r>
    <s v="YHKT6YJ7"/>
    <x v="0"/>
    <x v="0"/>
    <x v="0"/>
    <s v="GTX Basic"/>
    <s v="dambase"/>
    <s v="United States"/>
    <x v="0"/>
    <x v="47"/>
    <x v="22"/>
    <s v="Mon"/>
    <x v="0"/>
    <x v="0"/>
    <n v="550"/>
    <n v="589"/>
  </r>
  <r>
    <s v="H78I3TAY"/>
    <x v="19"/>
    <x v="4"/>
    <x v="2"/>
    <s v="GTX Basic"/>
    <s v="Mathtouch"/>
    <s v="Jordan"/>
    <x v="0"/>
    <x v="47"/>
    <x v="16"/>
    <s v="Tue"/>
    <x v="0"/>
    <x v="0"/>
    <n v="550"/>
    <n v="493"/>
  </r>
  <r>
    <s v="1ROC43JK"/>
    <x v="12"/>
    <x v="0"/>
    <x v="0"/>
    <s v="MG Special"/>
    <s v="Betatech"/>
    <s v="Kenya"/>
    <x v="0"/>
    <x v="47"/>
    <x v="11"/>
    <s v="Wed"/>
    <x v="0"/>
    <x v="0"/>
    <n v="55"/>
    <n v="50"/>
  </r>
  <r>
    <s v="LPZLQL48"/>
    <x v="4"/>
    <x v="3"/>
    <x v="1"/>
    <s v="GTX Basic"/>
    <s v="Y-corporation"/>
    <s v="United States"/>
    <x v="0"/>
    <x v="47"/>
    <x v="26"/>
    <s v="Tue"/>
    <x v="0"/>
    <x v="0"/>
    <n v="550"/>
    <n v="492"/>
  </r>
  <r>
    <s v="PYOFK7ZD"/>
    <x v="23"/>
    <x v="4"/>
    <x v="2"/>
    <s v="GTX Basic"/>
    <m/>
    <s v=""/>
    <x v="1"/>
    <x v="48"/>
    <x v="6"/>
    <s v=""/>
    <x v="1"/>
    <x v="1"/>
    <s v=""/>
    <n v="0"/>
  </r>
  <r>
    <s v="DWUXMAGZ"/>
    <x v="27"/>
    <x v="5"/>
    <x v="2"/>
    <s v="GTX Plus Pro"/>
    <m/>
    <s v=""/>
    <x v="1"/>
    <x v="48"/>
    <x v="6"/>
    <s v=""/>
    <x v="1"/>
    <x v="1"/>
    <s v=""/>
    <n v="0"/>
  </r>
  <r>
    <s v="3KR50X38"/>
    <x v="27"/>
    <x v="5"/>
    <x v="2"/>
    <s v="GTX Plus Basic"/>
    <s v="Konex"/>
    <s v="United States"/>
    <x v="0"/>
    <x v="48"/>
    <x v="22"/>
    <s v="Mon"/>
    <x v="0"/>
    <x v="0"/>
    <n v="1096"/>
    <n v="1255"/>
  </r>
  <r>
    <s v="Q3WLHRE9"/>
    <x v="1"/>
    <x v="1"/>
    <x v="0"/>
    <s v="GTX Basic"/>
    <s v="Statholdings"/>
    <s v="United States"/>
    <x v="0"/>
    <x v="48"/>
    <x v="23"/>
    <s v="Sat"/>
    <x v="0"/>
    <x v="0"/>
    <n v="550"/>
    <n v="463"/>
  </r>
  <r>
    <s v="IX7UEOAP"/>
    <x v="26"/>
    <x v="4"/>
    <x v="2"/>
    <s v="GTX Plus Basic"/>
    <s v="Initech"/>
    <s v="United States"/>
    <x v="2"/>
    <x v="48"/>
    <x v="27"/>
    <s v="Mon"/>
    <x v="0"/>
    <x v="0"/>
    <n v="1096"/>
    <n v="0"/>
  </r>
  <r>
    <s v="NQU62K1H"/>
    <x v="26"/>
    <x v="4"/>
    <x v="2"/>
    <s v="GTX Basic"/>
    <s v="Zencorporation"/>
    <s v="China"/>
    <x v="0"/>
    <x v="48"/>
    <x v="15"/>
    <s v="Sun"/>
    <x v="0"/>
    <x v="0"/>
    <n v="550"/>
    <n v="605"/>
  </r>
  <r>
    <s v="NAQKOU0T"/>
    <x v="10"/>
    <x v="3"/>
    <x v="1"/>
    <s v="GTX Plus Basic"/>
    <s v="Fasehatice"/>
    <s v="United States"/>
    <x v="0"/>
    <x v="48"/>
    <x v="19"/>
    <s v="Mon"/>
    <x v="0"/>
    <x v="0"/>
    <n v="1096"/>
    <n v="1315"/>
  </r>
  <r>
    <s v="I3V3GUAI"/>
    <x v="24"/>
    <x v="0"/>
    <x v="0"/>
    <s v="GTX Basic"/>
    <s v="Zumgoity"/>
    <s v="United States"/>
    <x v="0"/>
    <x v="48"/>
    <x v="4"/>
    <s v="Thu"/>
    <x v="0"/>
    <x v="0"/>
    <n v="550"/>
    <n v="559"/>
  </r>
  <r>
    <s v="PN4VJDXY"/>
    <x v="0"/>
    <x v="0"/>
    <x v="0"/>
    <s v="GTX Basic"/>
    <s v="Rundofase"/>
    <s v="United States"/>
    <x v="0"/>
    <x v="48"/>
    <x v="26"/>
    <s v="Tue"/>
    <x v="0"/>
    <x v="0"/>
    <n v="550"/>
    <n v="557"/>
  </r>
  <r>
    <s v="K9D4DQ3R"/>
    <x v="17"/>
    <x v="5"/>
    <x v="2"/>
    <s v="MG Special"/>
    <s v="Vehement Capital Partners"/>
    <s v="United States"/>
    <x v="0"/>
    <x v="48"/>
    <x v="4"/>
    <s v="Thu"/>
    <x v="0"/>
    <x v="0"/>
    <n v="55"/>
    <n v="48"/>
  </r>
  <r>
    <s v="9X6V79KE"/>
    <x v="12"/>
    <x v="0"/>
    <x v="0"/>
    <s v="GTX Plus Pro"/>
    <s v="Isdom"/>
    <s v="United States"/>
    <x v="0"/>
    <x v="48"/>
    <x v="25"/>
    <s v="Sat"/>
    <x v="0"/>
    <x v="0"/>
    <n v="5482"/>
    <n v="6282"/>
  </r>
  <r>
    <s v="6SN2RQJX"/>
    <x v="4"/>
    <x v="3"/>
    <x v="1"/>
    <s v="MG Special"/>
    <m/>
    <s v=""/>
    <x v="1"/>
    <x v="48"/>
    <x v="6"/>
    <s v=""/>
    <x v="1"/>
    <x v="1"/>
    <s v=""/>
    <n v="0"/>
  </r>
  <r>
    <s v="W1KLFNE4"/>
    <x v="3"/>
    <x v="0"/>
    <x v="0"/>
    <s v="MG Advanced"/>
    <s v="Isdom"/>
    <s v="United States"/>
    <x v="0"/>
    <x v="49"/>
    <x v="4"/>
    <s v="Thu"/>
    <x v="0"/>
    <x v="0"/>
    <n v="3393"/>
    <n v="3246"/>
  </r>
  <r>
    <s v="NKPH3EFG"/>
    <x v="23"/>
    <x v="4"/>
    <x v="2"/>
    <s v="MG Advanced"/>
    <m/>
    <s v=""/>
    <x v="1"/>
    <x v="49"/>
    <x v="6"/>
    <s v=""/>
    <x v="1"/>
    <x v="1"/>
    <s v=""/>
    <n v="0"/>
  </r>
  <r>
    <s v="GD2OCW12"/>
    <x v="1"/>
    <x v="1"/>
    <x v="0"/>
    <s v="GTX Basic"/>
    <s v="Finhigh"/>
    <s v="United States"/>
    <x v="0"/>
    <x v="49"/>
    <x v="16"/>
    <s v="Tue"/>
    <x v="0"/>
    <x v="0"/>
    <n v="550"/>
    <n v="514"/>
  </r>
  <r>
    <s v="6XO4RYXK"/>
    <x v="26"/>
    <x v="4"/>
    <x v="2"/>
    <s v="GTX Plus Basic"/>
    <s v="Silis"/>
    <s v="United States"/>
    <x v="0"/>
    <x v="49"/>
    <x v="24"/>
    <s v="Wed"/>
    <x v="0"/>
    <x v="0"/>
    <n v="1096"/>
    <n v="1132"/>
  </r>
  <r>
    <s v="18Y7GRPW"/>
    <x v="21"/>
    <x v="5"/>
    <x v="2"/>
    <s v="GTX Plus Pro"/>
    <s v="Silis"/>
    <s v="United States"/>
    <x v="0"/>
    <x v="49"/>
    <x v="21"/>
    <s v="Tue"/>
    <x v="0"/>
    <x v="0"/>
    <n v="5482"/>
    <n v="5918"/>
  </r>
  <r>
    <s v="127ZPLXQ"/>
    <x v="18"/>
    <x v="2"/>
    <x v="1"/>
    <s v="GTX Pro"/>
    <s v="Hottechi"/>
    <s v="Korea"/>
    <x v="2"/>
    <x v="49"/>
    <x v="8"/>
    <s v="Sat"/>
    <x v="0"/>
    <x v="0"/>
    <n v="4821"/>
    <n v="0"/>
  </r>
  <r>
    <s v="U07C2HEG"/>
    <x v="9"/>
    <x v="2"/>
    <x v="1"/>
    <s v="MG Special"/>
    <s v="Kan-code"/>
    <s v="United States"/>
    <x v="2"/>
    <x v="49"/>
    <x v="16"/>
    <s v="Tue"/>
    <x v="0"/>
    <x v="0"/>
    <n v="55"/>
    <n v="0"/>
  </r>
  <r>
    <s v="RNTOJ78L"/>
    <x v="11"/>
    <x v="3"/>
    <x v="1"/>
    <s v="MG Special"/>
    <s v="Hatfan"/>
    <s v="United States"/>
    <x v="2"/>
    <x v="49"/>
    <x v="22"/>
    <s v="Mon"/>
    <x v="0"/>
    <x v="0"/>
    <n v="55"/>
    <n v="0"/>
  </r>
  <r>
    <s v="N07K7DR7"/>
    <x v="17"/>
    <x v="5"/>
    <x v="2"/>
    <s v="MG Special"/>
    <s v="Plexzap"/>
    <s v="United States"/>
    <x v="1"/>
    <x v="49"/>
    <x v="6"/>
    <s v=""/>
    <x v="1"/>
    <x v="1"/>
    <s v=""/>
    <n v="0"/>
  </r>
  <r>
    <s v="NLB4D5BQ"/>
    <x v="12"/>
    <x v="0"/>
    <x v="0"/>
    <s v="MG Advanced"/>
    <s v="Gogozoom"/>
    <s v="United States"/>
    <x v="0"/>
    <x v="49"/>
    <x v="29"/>
    <s v="Fri"/>
    <x v="0"/>
    <x v="0"/>
    <n v="3393"/>
    <n v="2955"/>
  </r>
  <r>
    <s v="FCFDJIEZ"/>
    <x v="4"/>
    <x v="3"/>
    <x v="1"/>
    <s v="GTX Pro"/>
    <s v="Fasehatice"/>
    <s v="United States"/>
    <x v="0"/>
    <x v="49"/>
    <x v="21"/>
    <s v="Tue"/>
    <x v="0"/>
    <x v="0"/>
    <n v="4821"/>
    <n v="3742"/>
  </r>
  <r>
    <s v="YZGDW4G1"/>
    <x v="15"/>
    <x v="5"/>
    <x v="2"/>
    <s v="MG Special"/>
    <s v="Initech"/>
    <s v="United States"/>
    <x v="0"/>
    <x v="49"/>
    <x v="16"/>
    <s v="Tue"/>
    <x v="0"/>
    <x v="0"/>
    <n v="55"/>
    <n v="64"/>
  </r>
  <r>
    <s v="G8AO5FA2"/>
    <x v="20"/>
    <x v="5"/>
    <x v="2"/>
    <s v="MG Advanced"/>
    <s v="Initech"/>
    <s v="United States"/>
    <x v="2"/>
    <x v="49"/>
    <x v="27"/>
    <s v="Mon"/>
    <x v="0"/>
    <x v="0"/>
    <n v="3393"/>
    <n v="0"/>
  </r>
  <r>
    <s v="125VIRMX"/>
    <x v="14"/>
    <x v="3"/>
    <x v="1"/>
    <s v="GTK 500"/>
    <s v="Warephase"/>
    <s v="United States"/>
    <x v="1"/>
    <x v="50"/>
    <x v="6"/>
    <s v=""/>
    <x v="1"/>
    <x v="1"/>
    <s v=""/>
    <n v="0"/>
  </r>
  <r>
    <s v="LXXW3TRW"/>
    <x v="14"/>
    <x v="3"/>
    <x v="1"/>
    <s v="GTX Plus Basic"/>
    <s v="Scotfind"/>
    <s v="United States"/>
    <x v="0"/>
    <x v="50"/>
    <x v="8"/>
    <s v="Sat"/>
    <x v="0"/>
    <x v="0"/>
    <n v="1096"/>
    <n v="1164"/>
  </r>
  <r>
    <s v="8KJ3H262"/>
    <x v="14"/>
    <x v="3"/>
    <x v="1"/>
    <s v="MG Special"/>
    <s v="Singletechno"/>
    <s v="United States"/>
    <x v="0"/>
    <x v="50"/>
    <x v="2"/>
    <s v="Tue"/>
    <x v="0"/>
    <x v="0"/>
    <n v="55"/>
    <n v="65"/>
  </r>
  <r>
    <s v="88POGNEL"/>
    <x v="8"/>
    <x v="1"/>
    <x v="0"/>
    <s v="GTX Plus Basic"/>
    <s v="Cancity"/>
    <s v="United States"/>
    <x v="2"/>
    <x v="50"/>
    <x v="2"/>
    <s v="Tue"/>
    <x v="0"/>
    <x v="0"/>
    <n v="1096"/>
    <n v="0"/>
  </r>
  <r>
    <s v="UYP3NNU6"/>
    <x v="16"/>
    <x v="2"/>
    <x v="1"/>
    <s v="GTX Basic"/>
    <s v="Groovestreet"/>
    <s v="United States"/>
    <x v="0"/>
    <x v="50"/>
    <x v="28"/>
    <s v="Thu"/>
    <x v="0"/>
    <x v="0"/>
    <n v="550"/>
    <n v="441"/>
  </r>
  <r>
    <s v="S1V8684Y"/>
    <x v="22"/>
    <x v="1"/>
    <x v="0"/>
    <s v="GTX Plus Basic"/>
    <s v="Finhigh"/>
    <s v="United States"/>
    <x v="2"/>
    <x v="50"/>
    <x v="15"/>
    <s v="Sun"/>
    <x v="0"/>
    <x v="0"/>
    <n v="1096"/>
    <n v="0"/>
  </r>
  <r>
    <s v="MOPWEMB5"/>
    <x v="4"/>
    <x v="3"/>
    <x v="1"/>
    <s v="GTX Pro"/>
    <s v="Hatfan"/>
    <s v="United States"/>
    <x v="0"/>
    <x v="50"/>
    <x v="28"/>
    <s v="Thu"/>
    <x v="0"/>
    <x v="0"/>
    <n v="4821"/>
    <n v="4907"/>
  </r>
  <r>
    <s v="L62MDI48"/>
    <x v="3"/>
    <x v="0"/>
    <x v="0"/>
    <s v="MG Advanced"/>
    <s v="Isdom"/>
    <s v="United States"/>
    <x v="2"/>
    <x v="51"/>
    <x v="0"/>
    <s v="Wed"/>
    <x v="0"/>
    <x v="0"/>
    <n v="3393"/>
    <n v="0"/>
  </r>
  <r>
    <s v="3ECHUPQY"/>
    <x v="13"/>
    <x v="4"/>
    <x v="2"/>
    <s v="GTX Plus Basic"/>
    <m/>
    <s v=""/>
    <x v="1"/>
    <x v="51"/>
    <x v="6"/>
    <s v=""/>
    <x v="1"/>
    <x v="1"/>
    <s v=""/>
    <n v="0"/>
  </r>
  <r>
    <s v="3EL8D4WO"/>
    <x v="1"/>
    <x v="1"/>
    <x v="0"/>
    <s v="MG Advanced"/>
    <s v="Codehow"/>
    <s v="United States"/>
    <x v="0"/>
    <x v="51"/>
    <x v="25"/>
    <s v="Sat"/>
    <x v="0"/>
    <x v="0"/>
    <n v="3393"/>
    <n v="3269"/>
  </r>
  <r>
    <s v="VOAN1NXG"/>
    <x v="26"/>
    <x v="4"/>
    <x v="2"/>
    <s v="GTX Basic"/>
    <s v="Kinnamplus"/>
    <s v="United States"/>
    <x v="0"/>
    <x v="51"/>
    <x v="15"/>
    <s v="Sun"/>
    <x v="0"/>
    <x v="0"/>
    <n v="550"/>
    <n v="579"/>
  </r>
  <r>
    <s v="ALW92XQL"/>
    <x v="8"/>
    <x v="1"/>
    <x v="0"/>
    <s v="GTX Basic"/>
    <s v="Isdom"/>
    <s v="United States"/>
    <x v="2"/>
    <x v="51"/>
    <x v="25"/>
    <s v="Sat"/>
    <x v="0"/>
    <x v="0"/>
    <n v="550"/>
    <n v="0"/>
  </r>
  <r>
    <s v="TJ6ZA1M3"/>
    <x v="18"/>
    <x v="2"/>
    <x v="1"/>
    <s v="GTX Basic"/>
    <s v="Dalttechnology"/>
    <s v="United States"/>
    <x v="2"/>
    <x v="51"/>
    <x v="2"/>
    <s v="Tue"/>
    <x v="0"/>
    <x v="0"/>
    <n v="550"/>
    <n v="0"/>
  </r>
  <r>
    <s v="FKAFO8O9"/>
    <x v="18"/>
    <x v="2"/>
    <x v="1"/>
    <s v="MG Special"/>
    <s v="Xx-holding"/>
    <s v="United States"/>
    <x v="0"/>
    <x v="51"/>
    <x v="20"/>
    <s v="Fri"/>
    <x v="0"/>
    <x v="0"/>
    <n v="55"/>
    <n v="51"/>
  </r>
  <r>
    <s v="1XBC7M9F"/>
    <x v="5"/>
    <x v="3"/>
    <x v="1"/>
    <s v="MG Special"/>
    <s v="Faxquote"/>
    <s v="United States"/>
    <x v="0"/>
    <x v="51"/>
    <x v="11"/>
    <s v="Wed"/>
    <x v="0"/>
    <x v="0"/>
    <n v="55"/>
    <n v="64"/>
  </r>
  <r>
    <s v="8IXBS90G"/>
    <x v="17"/>
    <x v="5"/>
    <x v="2"/>
    <s v="MG Special"/>
    <s v="Donware"/>
    <s v="United States"/>
    <x v="0"/>
    <x v="51"/>
    <x v="11"/>
    <s v="Wed"/>
    <x v="0"/>
    <x v="0"/>
    <n v="55"/>
    <n v="60"/>
  </r>
  <r>
    <s v="2X45BEOS"/>
    <x v="23"/>
    <x v="4"/>
    <x v="2"/>
    <s v="GTX Plus Basic"/>
    <s v="Ganjaflex"/>
    <s v="Japan"/>
    <x v="0"/>
    <x v="52"/>
    <x v="27"/>
    <s v="Mon"/>
    <x v="0"/>
    <x v="0"/>
    <n v="1096"/>
    <n v="1186"/>
  </r>
  <r>
    <s v="EQ8X0QTL"/>
    <x v="27"/>
    <x v="5"/>
    <x v="2"/>
    <s v="MG Advanced"/>
    <s v="Yearin"/>
    <s v="United States"/>
    <x v="0"/>
    <x v="52"/>
    <x v="3"/>
    <s v="Thu"/>
    <x v="0"/>
    <x v="0"/>
    <n v="3393"/>
    <n v="3577"/>
  </r>
  <r>
    <s v="5QD53WHF"/>
    <x v="13"/>
    <x v="4"/>
    <x v="2"/>
    <s v="GTX Plus Basic"/>
    <s v="Donquadtech"/>
    <s v="United States"/>
    <x v="0"/>
    <x v="52"/>
    <x v="2"/>
    <s v="Tue"/>
    <x v="0"/>
    <x v="0"/>
    <n v="1096"/>
    <n v="1020"/>
  </r>
  <r>
    <s v="K5CWSFCW"/>
    <x v="14"/>
    <x v="3"/>
    <x v="1"/>
    <s v="GTX Pro"/>
    <s v="Blackzim"/>
    <s v="United States"/>
    <x v="1"/>
    <x v="52"/>
    <x v="6"/>
    <s v=""/>
    <x v="1"/>
    <x v="1"/>
    <s v=""/>
    <n v="0"/>
  </r>
  <r>
    <s v="79EABK3X"/>
    <x v="10"/>
    <x v="3"/>
    <x v="1"/>
    <s v="MG Special"/>
    <s v="Zoomit"/>
    <s v="United States"/>
    <x v="0"/>
    <x v="52"/>
    <x v="14"/>
    <s v="Thu"/>
    <x v="0"/>
    <x v="0"/>
    <n v="55"/>
    <n v="53"/>
  </r>
  <r>
    <s v="2DKO9X1T"/>
    <x v="29"/>
    <x v="1"/>
    <x v="0"/>
    <s v="GTX Basic"/>
    <s v="Rundofase"/>
    <s v="United States"/>
    <x v="2"/>
    <x v="52"/>
    <x v="7"/>
    <s v="Fri"/>
    <x v="0"/>
    <x v="0"/>
    <n v="550"/>
    <n v="0"/>
  </r>
  <r>
    <s v="IBDEQVBN"/>
    <x v="18"/>
    <x v="2"/>
    <x v="1"/>
    <s v="GTX Basic"/>
    <s v="Faxquote"/>
    <s v="United States"/>
    <x v="2"/>
    <x v="52"/>
    <x v="26"/>
    <s v="Tue"/>
    <x v="0"/>
    <x v="0"/>
    <n v="550"/>
    <n v="0"/>
  </r>
  <r>
    <s v="QZ3VV4C1"/>
    <x v="18"/>
    <x v="2"/>
    <x v="1"/>
    <s v="GTX Pro"/>
    <s v="Sunnamplex"/>
    <s v="Poland"/>
    <x v="0"/>
    <x v="52"/>
    <x v="11"/>
    <s v="Wed"/>
    <x v="0"/>
    <x v="0"/>
    <n v="4821"/>
    <n v="4719"/>
  </r>
  <r>
    <s v="62AK8UWX"/>
    <x v="0"/>
    <x v="0"/>
    <x v="0"/>
    <s v="GTX Basic"/>
    <s v="Codehow"/>
    <s v="United States"/>
    <x v="0"/>
    <x v="52"/>
    <x v="30"/>
    <s v="Wed"/>
    <x v="0"/>
    <x v="0"/>
    <n v="550"/>
    <n v="546"/>
  </r>
  <r>
    <s v="5QM4ORNT"/>
    <x v="6"/>
    <x v="1"/>
    <x v="0"/>
    <s v="GTX Plus Basic"/>
    <s v="Domzoom"/>
    <s v="United States"/>
    <x v="0"/>
    <x v="52"/>
    <x v="21"/>
    <s v="Tue"/>
    <x v="0"/>
    <x v="0"/>
    <n v="1096"/>
    <n v="1212"/>
  </r>
  <r>
    <s v="4H2QMS78"/>
    <x v="4"/>
    <x v="3"/>
    <x v="1"/>
    <s v="GTX Basic"/>
    <m/>
    <s v=""/>
    <x v="1"/>
    <x v="52"/>
    <x v="6"/>
    <s v=""/>
    <x v="1"/>
    <x v="1"/>
    <s v=""/>
    <n v="0"/>
  </r>
  <r>
    <s v="S91N9YBL"/>
    <x v="4"/>
    <x v="3"/>
    <x v="1"/>
    <s v="GTX Basic"/>
    <s v="Sunnamplex"/>
    <s v="Poland"/>
    <x v="2"/>
    <x v="52"/>
    <x v="11"/>
    <s v="Wed"/>
    <x v="0"/>
    <x v="0"/>
    <n v="550"/>
    <n v="0"/>
  </r>
  <r>
    <s v="44H0FJMH"/>
    <x v="3"/>
    <x v="0"/>
    <x v="0"/>
    <s v="GTX Plus Pro"/>
    <s v="Bioholding"/>
    <s v="Philipines"/>
    <x v="2"/>
    <x v="53"/>
    <x v="27"/>
    <s v="Mon"/>
    <x v="0"/>
    <x v="0"/>
    <n v="5482"/>
    <n v="0"/>
  </r>
  <r>
    <s v="N5AZLQZR"/>
    <x v="8"/>
    <x v="1"/>
    <x v="0"/>
    <s v="GTX Plus Pro"/>
    <s v="Dontechi"/>
    <s v="United States"/>
    <x v="0"/>
    <x v="53"/>
    <x v="16"/>
    <s v="Tue"/>
    <x v="0"/>
    <x v="0"/>
    <n v="5482"/>
    <n v="5533"/>
  </r>
  <r>
    <s v="4T295XQL"/>
    <x v="16"/>
    <x v="2"/>
    <x v="1"/>
    <s v="MG Advanced"/>
    <s v="Finjob"/>
    <s v="United States"/>
    <x v="0"/>
    <x v="53"/>
    <x v="0"/>
    <s v="Wed"/>
    <x v="0"/>
    <x v="0"/>
    <n v="3393"/>
    <n v="3295"/>
  </r>
  <r>
    <s v="YFS5KLJJ"/>
    <x v="11"/>
    <x v="3"/>
    <x v="1"/>
    <s v="MG Special"/>
    <s v="Finjob"/>
    <s v="United States"/>
    <x v="0"/>
    <x v="53"/>
    <x v="20"/>
    <s v="Fri"/>
    <x v="0"/>
    <x v="0"/>
    <n v="55"/>
    <n v="45"/>
  </r>
  <r>
    <s v="S8GLKDB9"/>
    <x v="15"/>
    <x v="5"/>
    <x v="2"/>
    <s v="MG Special"/>
    <s v="Bioplex"/>
    <s v="United States"/>
    <x v="0"/>
    <x v="53"/>
    <x v="23"/>
    <s v="Sat"/>
    <x v="0"/>
    <x v="0"/>
    <n v="55"/>
    <n v="56"/>
  </r>
  <r>
    <s v="SQLYCFGV"/>
    <x v="2"/>
    <x v="2"/>
    <x v="1"/>
    <s v="GTX Pro"/>
    <s v="Opentech"/>
    <s v="United States"/>
    <x v="1"/>
    <x v="53"/>
    <x v="6"/>
    <s v=""/>
    <x v="1"/>
    <x v="1"/>
    <s v=""/>
    <n v="0"/>
  </r>
  <r>
    <s v="EUG019AS"/>
    <x v="27"/>
    <x v="5"/>
    <x v="2"/>
    <s v="GTX Basic"/>
    <m/>
    <s v=""/>
    <x v="1"/>
    <x v="54"/>
    <x v="6"/>
    <s v=""/>
    <x v="1"/>
    <x v="1"/>
    <s v=""/>
    <n v="0"/>
  </r>
  <r>
    <s v="IE7VQ5BA"/>
    <x v="13"/>
    <x v="4"/>
    <x v="2"/>
    <s v="GTX Plus Basic"/>
    <s v="Finhigh"/>
    <s v="United States"/>
    <x v="1"/>
    <x v="54"/>
    <x v="6"/>
    <s v=""/>
    <x v="1"/>
    <x v="1"/>
    <s v=""/>
    <n v="0"/>
  </r>
  <r>
    <s v="01QKN578"/>
    <x v="1"/>
    <x v="1"/>
    <x v="0"/>
    <s v="GTX Pro"/>
    <s v="Funholding"/>
    <s v="United States"/>
    <x v="0"/>
    <x v="54"/>
    <x v="19"/>
    <s v="Mon"/>
    <x v="0"/>
    <x v="0"/>
    <n v="4821"/>
    <n v="4247"/>
  </r>
  <r>
    <s v="M0JKP0HT"/>
    <x v="8"/>
    <x v="1"/>
    <x v="0"/>
    <s v="MG Advanced"/>
    <s v="Isdom"/>
    <s v="United States"/>
    <x v="0"/>
    <x v="54"/>
    <x v="22"/>
    <s v="Mon"/>
    <x v="0"/>
    <x v="0"/>
    <n v="3393"/>
    <n v="3440"/>
  </r>
  <r>
    <s v="ZC3KKSUK"/>
    <x v="7"/>
    <x v="2"/>
    <x v="1"/>
    <s v="GTX Pro"/>
    <s v="Plexzap"/>
    <s v="United States"/>
    <x v="0"/>
    <x v="54"/>
    <x v="4"/>
    <s v="Thu"/>
    <x v="0"/>
    <x v="0"/>
    <n v="4821"/>
    <n v="5040"/>
  </r>
  <r>
    <s v="3X8VLQ5G"/>
    <x v="29"/>
    <x v="1"/>
    <x v="0"/>
    <s v="GTX Basic"/>
    <s v="Cancity"/>
    <s v="United States"/>
    <x v="0"/>
    <x v="54"/>
    <x v="15"/>
    <s v="Sun"/>
    <x v="0"/>
    <x v="0"/>
    <n v="550"/>
    <n v="469"/>
  </r>
  <r>
    <s v="EZLXL6GL"/>
    <x v="0"/>
    <x v="0"/>
    <x v="0"/>
    <s v="MG Special"/>
    <s v="Isdom"/>
    <s v="United States"/>
    <x v="0"/>
    <x v="54"/>
    <x v="2"/>
    <s v="Tue"/>
    <x v="0"/>
    <x v="0"/>
    <n v="55"/>
    <n v="58"/>
  </r>
  <r>
    <s v="R8PEL8V8"/>
    <x v="28"/>
    <x v="0"/>
    <x v="0"/>
    <s v="MG Advanced"/>
    <s v="Isdom"/>
    <s v="United States"/>
    <x v="0"/>
    <x v="55"/>
    <x v="28"/>
    <s v="Thu"/>
    <x v="0"/>
    <x v="0"/>
    <n v="3393"/>
    <n v="2955"/>
  </r>
  <r>
    <s v="L1R32S8H"/>
    <x v="27"/>
    <x v="5"/>
    <x v="2"/>
    <s v="GTX Plus Pro"/>
    <s v="Condax"/>
    <s v="United States"/>
    <x v="0"/>
    <x v="55"/>
    <x v="13"/>
    <s v="Sun"/>
    <x v="0"/>
    <x v="0"/>
    <n v="5482"/>
    <n v="5228"/>
  </r>
  <r>
    <s v="J7N8J8NM"/>
    <x v="1"/>
    <x v="1"/>
    <x v="0"/>
    <s v="MG Advanced"/>
    <s v="Toughzap"/>
    <s v="United States"/>
    <x v="0"/>
    <x v="55"/>
    <x v="16"/>
    <s v="Tue"/>
    <x v="0"/>
    <x v="0"/>
    <n v="3393"/>
    <n v="3358"/>
  </r>
  <r>
    <s v="TO7PGVP1"/>
    <x v="14"/>
    <x v="3"/>
    <x v="1"/>
    <s v="GTX Plus Pro"/>
    <s v="Green-Plus"/>
    <s v="United States"/>
    <x v="2"/>
    <x v="55"/>
    <x v="31"/>
    <s v="Wed"/>
    <x v="0"/>
    <x v="0"/>
    <n v="5482"/>
    <n v="0"/>
  </r>
  <r>
    <s v="A051G1B4"/>
    <x v="29"/>
    <x v="1"/>
    <x v="0"/>
    <s v="GTX Basic"/>
    <s v="Codehow"/>
    <s v="United States"/>
    <x v="0"/>
    <x v="55"/>
    <x v="20"/>
    <s v="Fri"/>
    <x v="0"/>
    <x v="0"/>
    <n v="550"/>
    <n v="517"/>
  </r>
  <r>
    <s v="NMDMM5YJ"/>
    <x v="0"/>
    <x v="0"/>
    <x v="0"/>
    <s v="GTX Basic"/>
    <s v="Dontechi"/>
    <s v="United States"/>
    <x v="0"/>
    <x v="55"/>
    <x v="5"/>
    <s v="Fri"/>
    <x v="0"/>
    <x v="0"/>
    <n v="550"/>
    <n v="615"/>
  </r>
  <r>
    <s v="LWPJEV3U"/>
    <x v="6"/>
    <x v="1"/>
    <x v="0"/>
    <s v="GTX Basic"/>
    <s v="Domzoom"/>
    <s v="United States"/>
    <x v="2"/>
    <x v="55"/>
    <x v="7"/>
    <s v="Fri"/>
    <x v="0"/>
    <x v="0"/>
    <n v="550"/>
    <n v="0"/>
  </r>
  <r>
    <s v="I93ZFHEM"/>
    <x v="12"/>
    <x v="0"/>
    <x v="0"/>
    <s v="MG Special"/>
    <s v="Condax"/>
    <s v="United States"/>
    <x v="0"/>
    <x v="55"/>
    <x v="11"/>
    <s v="Wed"/>
    <x v="0"/>
    <x v="0"/>
    <n v="55"/>
    <n v="62"/>
  </r>
  <r>
    <s v="B2VJCVBB"/>
    <x v="1"/>
    <x v="1"/>
    <x v="0"/>
    <s v="GTX Plus Pro"/>
    <s v="Isdom"/>
    <s v="United States"/>
    <x v="0"/>
    <x v="56"/>
    <x v="22"/>
    <s v="Mon"/>
    <x v="0"/>
    <x v="0"/>
    <n v="5482"/>
    <n v="4711"/>
  </r>
  <r>
    <s v="F90O03ZH"/>
    <x v="26"/>
    <x v="4"/>
    <x v="2"/>
    <s v="GTX Pro"/>
    <s v="Kinnamplus"/>
    <s v="United States"/>
    <x v="2"/>
    <x v="56"/>
    <x v="14"/>
    <s v="Thu"/>
    <x v="0"/>
    <x v="0"/>
    <n v="4821"/>
    <n v="0"/>
  </r>
  <r>
    <s v="PC78RLUX"/>
    <x v="21"/>
    <x v="5"/>
    <x v="2"/>
    <s v="GTX Basic"/>
    <s v="Yearin"/>
    <s v="United States"/>
    <x v="0"/>
    <x v="56"/>
    <x v="18"/>
    <s v="Thu"/>
    <x v="0"/>
    <x v="0"/>
    <n v="550"/>
    <n v="510"/>
  </r>
  <r>
    <s v="X6GL64T5"/>
    <x v="8"/>
    <x v="1"/>
    <x v="0"/>
    <s v="GTX Pro"/>
    <s v="Warephase"/>
    <s v="United States"/>
    <x v="0"/>
    <x v="56"/>
    <x v="25"/>
    <s v="Sat"/>
    <x v="0"/>
    <x v="0"/>
    <n v="4821"/>
    <n v="4891"/>
  </r>
  <r>
    <s v="OWM3BPGW"/>
    <x v="10"/>
    <x v="3"/>
    <x v="1"/>
    <s v="GTX Plus Basic"/>
    <s v="Green-Plus"/>
    <s v="United States"/>
    <x v="0"/>
    <x v="56"/>
    <x v="12"/>
    <s v="Fri"/>
    <x v="0"/>
    <x v="0"/>
    <n v="1096"/>
    <n v="926"/>
  </r>
  <r>
    <s v="RP5PS9A5"/>
    <x v="24"/>
    <x v="0"/>
    <x v="0"/>
    <s v="MG Special"/>
    <s v="Betatech"/>
    <s v="Kenya"/>
    <x v="0"/>
    <x v="56"/>
    <x v="7"/>
    <s v="Fri"/>
    <x v="0"/>
    <x v="0"/>
    <n v="55"/>
    <n v="56"/>
  </r>
  <r>
    <s v="AI76U58A"/>
    <x v="9"/>
    <x v="2"/>
    <x v="1"/>
    <s v="GTX Basic"/>
    <s v="Treequote"/>
    <s v="United States"/>
    <x v="1"/>
    <x v="56"/>
    <x v="6"/>
    <s v=""/>
    <x v="1"/>
    <x v="1"/>
    <s v=""/>
    <n v="0"/>
  </r>
  <r>
    <s v="KFPM2LJW"/>
    <x v="11"/>
    <x v="3"/>
    <x v="1"/>
    <s v="GTX Basic"/>
    <m/>
    <s v=""/>
    <x v="1"/>
    <x v="56"/>
    <x v="6"/>
    <s v=""/>
    <x v="1"/>
    <x v="1"/>
    <s v=""/>
    <n v="0"/>
  </r>
  <r>
    <s v="F2PW7WP2"/>
    <x v="15"/>
    <x v="5"/>
    <x v="2"/>
    <s v="MG Special"/>
    <s v="Ontomedia"/>
    <s v="United States"/>
    <x v="0"/>
    <x v="56"/>
    <x v="10"/>
    <s v="Sun"/>
    <x v="0"/>
    <x v="0"/>
    <n v="55"/>
    <n v="47"/>
  </r>
  <r>
    <s v="GK8YD2XW"/>
    <x v="1"/>
    <x v="1"/>
    <x v="0"/>
    <s v="GTX Basic"/>
    <s v="Rangreen"/>
    <s v="Panama"/>
    <x v="2"/>
    <x v="57"/>
    <x v="14"/>
    <s v="Thu"/>
    <x v="0"/>
    <x v="0"/>
    <n v="550"/>
    <n v="0"/>
  </r>
  <r>
    <s v="U4LRR9E9"/>
    <x v="7"/>
    <x v="2"/>
    <x v="1"/>
    <s v="GTX Plus Pro"/>
    <s v="Nam-zim"/>
    <s v="Brazil"/>
    <x v="0"/>
    <x v="57"/>
    <x v="7"/>
    <s v="Fri"/>
    <x v="0"/>
    <x v="0"/>
    <n v="5482"/>
    <n v="6490"/>
  </r>
  <r>
    <s v="B00UMAV4"/>
    <x v="16"/>
    <x v="2"/>
    <x v="1"/>
    <s v="MG Advanced"/>
    <s v="Gogozoom"/>
    <s v="United States"/>
    <x v="1"/>
    <x v="57"/>
    <x v="6"/>
    <s v=""/>
    <x v="1"/>
    <x v="1"/>
    <s v=""/>
    <n v="0"/>
  </r>
  <r>
    <s v="C8TV7R8A"/>
    <x v="18"/>
    <x v="2"/>
    <x v="1"/>
    <s v="GTX Pro"/>
    <m/>
    <s v=""/>
    <x v="1"/>
    <x v="57"/>
    <x v="6"/>
    <s v=""/>
    <x v="1"/>
    <x v="1"/>
    <s v=""/>
    <n v="0"/>
  </r>
  <r>
    <s v="9N55D1AH"/>
    <x v="6"/>
    <x v="1"/>
    <x v="0"/>
    <s v="MG Advanced"/>
    <s v="Treequote"/>
    <s v="United States"/>
    <x v="0"/>
    <x v="57"/>
    <x v="4"/>
    <s v="Thu"/>
    <x v="0"/>
    <x v="0"/>
    <n v="3393"/>
    <n v="3841"/>
  </r>
  <r>
    <s v="2VCDVCIZ"/>
    <x v="18"/>
    <x v="2"/>
    <x v="1"/>
    <s v="GTX Basic"/>
    <m/>
    <s v=""/>
    <x v="1"/>
    <x v="58"/>
    <x v="6"/>
    <s v=""/>
    <x v="1"/>
    <x v="1"/>
    <s v=""/>
    <n v="0"/>
  </r>
  <r>
    <s v="WI4PODA2"/>
    <x v="18"/>
    <x v="2"/>
    <x v="1"/>
    <s v="GTX Plus Pro"/>
    <s v="Faxquote"/>
    <s v="United States"/>
    <x v="0"/>
    <x v="58"/>
    <x v="24"/>
    <s v="Wed"/>
    <x v="0"/>
    <x v="0"/>
    <n v="5482"/>
    <n v="5256"/>
  </r>
  <r>
    <s v="VF1V41RI"/>
    <x v="5"/>
    <x v="3"/>
    <x v="1"/>
    <s v="MG Special"/>
    <s v="Kan-code"/>
    <s v="United States"/>
    <x v="2"/>
    <x v="58"/>
    <x v="26"/>
    <s v="Tue"/>
    <x v="0"/>
    <x v="0"/>
    <n v="55"/>
    <n v="0"/>
  </r>
  <r>
    <s v="1B4L7TNG"/>
    <x v="5"/>
    <x v="3"/>
    <x v="1"/>
    <s v="MG Advanced"/>
    <s v="Sonron"/>
    <s v="United States"/>
    <x v="2"/>
    <x v="58"/>
    <x v="25"/>
    <s v="Sat"/>
    <x v="0"/>
    <x v="0"/>
    <n v="3393"/>
    <n v="0"/>
  </r>
  <r>
    <s v="MZAN11FT"/>
    <x v="3"/>
    <x v="0"/>
    <x v="0"/>
    <s v="GTX Basic"/>
    <s v="Conecom"/>
    <s v="United States"/>
    <x v="0"/>
    <x v="59"/>
    <x v="0"/>
    <s v="Wed"/>
    <x v="0"/>
    <x v="0"/>
    <n v="550"/>
    <n v="625"/>
  </r>
  <r>
    <s v="0U3WVJO0"/>
    <x v="27"/>
    <x v="5"/>
    <x v="2"/>
    <s v="GTX Pro"/>
    <m/>
    <s v=""/>
    <x v="1"/>
    <x v="59"/>
    <x v="6"/>
    <s v=""/>
    <x v="1"/>
    <x v="1"/>
    <s v=""/>
    <n v="0"/>
  </r>
  <r>
    <s v="0IO00FNS"/>
    <x v="1"/>
    <x v="1"/>
    <x v="0"/>
    <s v="GTX Pro"/>
    <s v="Warephase"/>
    <s v="United States"/>
    <x v="2"/>
    <x v="59"/>
    <x v="28"/>
    <s v="Thu"/>
    <x v="0"/>
    <x v="0"/>
    <n v="4821"/>
    <n v="0"/>
  </r>
  <r>
    <s v="8S6TNXYB"/>
    <x v="1"/>
    <x v="1"/>
    <x v="0"/>
    <s v="GTX Pro"/>
    <s v="Conecom"/>
    <s v="United States"/>
    <x v="0"/>
    <x v="59"/>
    <x v="30"/>
    <s v="Wed"/>
    <x v="0"/>
    <x v="0"/>
    <n v="4821"/>
    <n v="3952"/>
  </r>
  <r>
    <s v="PMMW9JX3"/>
    <x v="18"/>
    <x v="2"/>
    <x v="1"/>
    <s v="GTX Basic"/>
    <m/>
    <s v=""/>
    <x v="1"/>
    <x v="59"/>
    <x v="6"/>
    <s v=""/>
    <x v="1"/>
    <x v="1"/>
    <s v=""/>
    <n v="0"/>
  </r>
  <r>
    <s v="MOLGOSGE"/>
    <x v="18"/>
    <x v="2"/>
    <x v="1"/>
    <s v="GTX Plus Pro"/>
    <s v="Konex"/>
    <s v="United States"/>
    <x v="0"/>
    <x v="59"/>
    <x v="22"/>
    <s v="Mon"/>
    <x v="0"/>
    <x v="0"/>
    <n v="5482"/>
    <n v="5515"/>
  </r>
  <r>
    <s v="FA1VHZSV"/>
    <x v="19"/>
    <x v="4"/>
    <x v="2"/>
    <s v="MG Special"/>
    <s v="Vehement Capital Partners"/>
    <s v="United States"/>
    <x v="0"/>
    <x v="59"/>
    <x v="28"/>
    <s v="Thu"/>
    <x v="0"/>
    <x v="0"/>
    <n v="55"/>
    <n v="57"/>
  </r>
  <r>
    <s v="PXQEX039"/>
    <x v="12"/>
    <x v="0"/>
    <x v="0"/>
    <s v="MG Special"/>
    <s v="Konmatfix"/>
    <s v="United States"/>
    <x v="0"/>
    <x v="59"/>
    <x v="26"/>
    <s v="Tue"/>
    <x v="0"/>
    <x v="0"/>
    <n v="55"/>
    <n v="51"/>
  </r>
  <r>
    <s v="RX56S6G3"/>
    <x v="4"/>
    <x v="3"/>
    <x v="1"/>
    <s v="MG Advanced"/>
    <s v="Fasehatice"/>
    <s v="United States"/>
    <x v="0"/>
    <x v="59"/>
    <x v="22"/>
    <s v="Mon"/>
    <x v="0"/>
    <x v="0"/>
    <n v="3393"/>
    <n v="3803"/>
  </r>
  <r>
    <s v="G4F8W039"/>
    <x v="3"/>
    <x v="0"/>
    <x v="0"/>
    <s v="GTX Plus Pro"/>
    <s v="Rundofase"/>
    <s v="United States"/>
    <x v="0"/>
    <x v="60"/>
    <x v="27"/>
    <s v="Mon"/>
    <x v="0"/>
    <x v="0"/>
    <n v="5482"/>
    <n v="5459"/>
  </r>
  <r>
    <s v="4T31MWVO"/>
    <x v="3"/>
    <x v="0"/>
    <x v="0"/>
    <s v="MG Advanced"/>
    <s v="Stanredtax"/>
    <s v="United States"/>
    <x v="0"/>
    <x v="60"/>
    <x v="14"/>
    <s v="Thu"/>
    <x v="0"/>
    <x v="0"/>
    <n v="3393"/>
    <n v="4148"/>
  </r>
  <r>
    <s v="2HT2R2GY"/>
    <x v="23"/>
    <x v="4"/>
    <x v="2"/>
    <s v="GTX Plus Pro"/>
    <m/>
    <s v=""/>
    <x v="1"/>
    <x v="60"/>
    <x v="6"/>
    <s v=""/>
    <x v="1"/>
    <x v="1"/>
    <s v=""/>
    <n v="0"/>
  </r>
  <r>
    <s v="83XN082U"/>
    <x v="27"/>
    <x v="5"/>
    <x v="2"/>
    <s v="GTX Plus Pro"/>
    <s v="Ganjaflex"/>
    <s v="Japan"/>
    <x v="0"/>
    <x v="60"/>
    <x v="14"/>
    <s v="Thu"/>
    <x v="0"/>
    <x v="0"/>
    <n v="5482"/>
    <n v="5002"/>
  </r>
  <r>
    <s v="J21W3WIW"/>
    <x v="27"/>
    <x v="5"/>
    <x v="2"/>
    <s v="MG Advanced"/>
    <s v="Gekko &amp; Co"/>
    <s v="United States"/>
    <x v="0"/>
    <x v="60"/>
    <x v="5"/>
    <s v="Fri"/>
    <x v="0"/>
    <x v="0"/>
    <n v="3393"/>
    <n v="3351"/>
  </r>
  <r>
    <s v="52UPJFYI"/>
    <x v="8"/>
    <x v="1"/>
    <x v="0"/>
    <s v="GTX Basic"/>
    <s v="Domzoom"/>
    <s v="United States"/>
    <x v="0"/>
    <x v="60"/>
    <x v="17"/>
    <s v="Sun"/>
    <x v="0"/>
    <x v="0"/>
    <n v="550"/>
    <n v="571"/>
  </r>
  <r>
    <s v="QOL51JIB"/>
    <x v="7"/>
    <x v="2"/>
    <x v="1"/>
    <s v="GTX Basic"/>
    <s v="Goodsilron"/>
    <s v="United States"/>
    <x v="0"/>
    <x v="60"/>
    <x v="7"/>
    <s v="Fri"/>
    <x v="0"/>
    <x v="0"/>
    <n v="550"/>
    <n v="601"/>
  </r>
  <r>
    <s v="13GM5I6M"/>
    <x v="16"/>
    <x v="2"/>
    <x v="1"/>
    <s v="GTX Pro"/>
    <m/>
    <s v=""/>
    <x v="1"/>
    <x v="60"/>
    <x v="6"/>
    <s v=""/>
    <x v="1"/>
    <x v="1"/>
    <s v=""/>
    <n v="0"/>
  </r>
  <r>
    <s v="93AGN8A6"/>
    <x v="5"/>
    <x v="3"/>
    <x v="1"/>
    <s v="GTX Basic"/>
    <s v="Zoomit"/>
    <s v="United States"/>
    <x v="0"/>
    <x v="60"/>
    <x v="22"/>
    <s v="Mon"/>
    <x v="0"/>
    <x v="0"/>
    <n v="550"/>
    <n v="576"/>
  </r>
  <r>
    <s v="J7UNJFJL"/>
    <x v="22"/>
    <x v="1"/>
    <x v="0"/>
    <s v="MG Special"/>
    <s v="Funholding"/>
    <s v="United States"/>
    <x v="0"/>
    <x v="60"/>
    <x v="5"/>
    <s v="Fri"/>
    <x v="0"/>
    <x v="0"/>
    <n v="55"/>
    <n v="52"/>
  </r>
  <r>
    <s v="A4H5ESTU"/>
    <x v="9"/>
    <x v="2"/>
    <x v="1"/>
    <s v="GTX Plus Basic"/>
    <s v="Fasehatice"/>
    <s v="United States"/>
    <x v="0"/>
    <x v="60"/>
    <x v="22"/>
    <s v="Mon"/>
    <x v="0"/>
    <x v="0"/>
    <n v="1096"/>
    <n v="1185"/>
  </r>
  <r>
    <s v="8EZ04VQB"/>
    <x v="19"/>
    <x v="4"/>
    <x v="2"/>
    <s v="GTX Plus Basic"/>
    <s v="Gekko &amp; Co"/>
    <s v="United States"/>
    <x v="2"/>
    <x v="60"/>
    <x v="26"/>
    <s v="Tue"/>
    <x v="0"/>
    <x v="0"/>
    <n v="1096"/>
    <n v="0"/>
  </r>
  <r>
    <s v="4501T63I"/>
    <x v="11"/>
    <x v="3"/>
    <x v="1"/>
    <s v="MG Special"/>
    <s v="Plexzap"/>
    <s v="United States"/>
    <x v="0"/>
    <x v="60"/>
    <x v="16"/>
    <s v="Tue"/>
    <x v="0"/>
    <x v="0"/>
    <n v="55"/>
    <n v="56"/>
  </r>
  <r>
    <s v="9IA34L8S"/>
    <x v="4"/>
    <x v="3"/>
    <x v="1"/>
    <s v="GTX Basic"/>
    <m/>
    <s v=""/>
    <x v="1"/>
    <x v="60"/>
    <x v="6"/>
    <s v=""/>
    <x v="1"/>
    <x v="1"/>
    <s v=""/>
    <n v="0"/>
  </r>
  <r>
    <s v="FPNGEJRC"/>
    <x v="15"/>
    <x v="5"/>
    <x v="2"/>
    <s v="MG Special"/>
    <s v="Opentech"/>
    <s v="United States"/>
    <x v="0"/>
    <x v="60"/>
    <x v="31"/>
    <s v="Wed"/>
    <x v="0"/>
    <x v="0"/>
    <n v="55"/>
    <n v="54"/>
  </r>
  <r>
    <s v="S33WRL0Y"/>
    <x v="2"/>
    <x v="2"/>
    <x v="1"/>
    <s v="GTX Pro"/>
    <s v="Xx-holding"/>
    <s v="United States"/>
    <x v="0"/>
    <x v="60"/>
    <x v="22"/>
    <s v="Mon"/>
    <x v="0"/>
    <x v="0"/>
    <n v="4821"/>
    <n v="4818"/>
  </r>
  <r>
    <s v="Q7IRUJK7"/>
    <x v="3"/>
    <x v="0"/>
    <x v="0"/>
    <s v="GTX Plus Pro"/>
    <s v="Codehow"/>
    <s v="United States"/>
    <x v="0"/>
    <x v="61"/>
    <x v="0"/>
    <s v="Wed"/>
    <x v="0"/>
    <x v="0"/>
    <n v="5482"/>
    <n v="5087"/>
  </r>
  <r>
    <s v="DTZPYISJ"/>
    <x v="13"/>
    <x v="4"/>
    <x v="2"/>
    <s v="GTX Plus Basic"/>
    <s v="Opentech"/>
    <s v="United States"/>
    <x v="0"/>
    <x v="61"/>
    <x v="17"/>
    <s v="Sun"/>
    <x v="0"/>
    <x v="0"/>
    <n v="1096"/>
    <n v="1116"/>
  </r>
  <r>
    <s v="Y9HWSG8Z"/>
    <x v="1"/>
    <x v="1"/>
    <x v="0"/>
    <s v="GTX Basic"/>
    <s v="Gogozoom"/>
    <s v="United States"/>
    <x v="0"/>
    <x v="61"/>
    <x v="19"/>
    <s v="Mon"/>
    <x v="0"/>
    <x v="0"/>
    <n v="550"/>
    <n v="510"/>
  </r>
  <r>
    <s v="5T8Q2YID"/>
    <x v="14"/>
    <x v="3"/>
    <x v="1"/>
    <s v="MG Special"/>
    <m/>
    <s v=""/>
    <x v="1"/>
    <x v="61"/>
    <x v="6"/>
    <s v=""/>
    <x v="1"/>
    <x v="1"/>
    <s v=""/>
    <n v="0"/>
  </r>
  <r>
    <s v="JOQCXC9Z"/>
    <x v="29"/>
    <x v="1"/>
    <x v="0"/>
    <s v="GTX Basic"/>
    <s v="Streethex"/>
    <s v="Belgium"/>
    <x v="0"/>
    <x v="61"/>
    <x v="28"/>
    <s v="Thu"/>
    <x v="0"/>
    <x v="0"/>
    <n v="550"/>
    <n v="565"/>
  </r>
  <r>
    <s v="AP7PCLAZ"/>
    <x v="16"/>
    <x v="2"/>
    <x v="1"/>
    <s v="GTX Basic"/>
    <s v="Finjob"/>
    <s v="United States"/>
    <x v="0"/>
    <x v="61"/>
    <x v="13"/>
    <s v="Sun"/>
    <x v="0"/>
    <x v="0"/>
    <n v="550"/>
    <n v="633"/>
  </r>
  <r>
    <s v="BIE471SO"/>
    <x v="19"/>
    <x v="4"/>
    <x v="2"/>
    <s v="MG Advanced"/>
    <s v="Xx-zobam"/>
    <s v="United States"/>
    <x v="0"/>
    <x v="61"/>
    <x v="31"/>
    <s v="Wed"/>
    <x v="0"/>
    <x v="0"/>
    <n v="3393"/>
    <n v="3962"/>
  </r>
  <r>
    <s v="UA8AWDG4"/>
    <x v="4"/>
    <x v="3"/>
    <x v="1"/>
    <s v="MG Advanced"/>
    <s v="Y-corporation"/>
    <s v="United States"/>
    <x v="0"/>
    <x v="61"/>
    <x v="30"/>
    <s v="Wed"/>
    <x v="0"/>
    <x v="0"/>
    <n v="3393"/>
    <n v="3672"/>
  </r>
  <r>
    <s v="BTT6YAVZ"/>
    <x v="2"/>
    <x v="2"/>
    <x v="1"/>
    <s v="GTX Plus Basic"/>
    <s v="Green-Plus"/>
    <s v="United States"/>
    <x v="1"/>
    <x v="61"/>
    <x v="6"/>
    <s v=""/>
    <x v="1"/>
    <x v="1"/>
    <s v=""/>
    <n v="0"/>
  </r>
  <r>
    <s v="FZDRB789"/>
    <x v="2"/>
    <x v="2"/>
    <x v="1"/>
    <s v="GTX Pro"/>
    <s v="Goodsilron"/>
    <s v="United States"/>
    <x v="0"/>
    <x v="61"/>
    <x v="8"/>
    <s v="Sat"/>
    <x v="0"/>
    <x v="0"/>
    <n v="4821"/>
    <n v="4586"/>
  </r>
  <r>
    <s v="PC1NUL8Q"/>
    <x v="3"/>
    <x v="0"/>
    <x v="0"/>
    <s v="MG Special"/>
    <s v="Hottechi"/>
    <s v="Korea"/>
    <x v="0"/>
    <x v="62"/>
    <x v="4"/>
    <s v="Thu"/>
    <x v="0"/>
    <x v="0"/>
    <n v="55"/>
    <n v="60"/>
  </r>
  <r>
    <s v="O7UUAK3Y"/>
    <x v="27"/>
    <x v="5"/>
    <x v="2"/>
    <s v="GTX Plus Basic"/>
    <s v="dambase"/>
    <s v="United States"/>
    <x v="1"/>
    <x v="62"/>
    <x v="6"/>
    <s v=""/>
    <x v="1"/>
    <x v="1"/>
    <s v=""/>
    <n v="0"/>
  </r>
  <r>
    <s v="TLOHEQ18"/>
    <x v="27"/>
    <x v="5"/>
    <x v="2"/>
    <s v="GTX Plus Basic"/>
    <m/>
    <s v=""/>
    <x v="1"/>
    <x v="62"/>
    <x v="6"/>
    <s v=""/>
    <x v="1"/>
    <x v="1"/>
    <s v=""/>
    <n v="0"/>
  </r>
  <r>
    <s v="F1X5ZJ7V"/>
    <x v="29"/>
    <x v="1"/>
    <x v="0"/>
    <s v="GTX Basic"/>
    <s v="Dontechi"/>
    <s v="United States"/>
    <x v="0"/>
    <x v="62"/>
    <x v="32"/>
    <s v="Thu"/>
    <x v="2"/>
    <x v="2"/>
    <n v="550"/>
    <n v="572"/>
  </r>
  <r>
    <s v="IF7MJ88P"/>
    <x v="18"/>
    <x v="2"/>
    <x v="1"/>
    <s v="GTX Basic"/>
    <s v="Goodsilron"/>
    <s v="United States"/>
    <x v="0"/>
    <x v="62"/>
    <x v="0"/>
    <s v="Wed"/>
    <x v="0"/>
    <x v="0"/>
    <n v="550"/>
    <n v="550"/>
  </r>
  <r>
    <s v="06B7XWPC"/>
    <x v="18"/>
    <x v="2"/>
    <x v="1"/>
    <s v="GTX Pro"/>
    <s v="Sonron"/>
    <s v="United States"/>
    <x v="0"/>
    <x v="62"/>
    <x v="12"/>
    <s v="Fri"/>
    <x v="0"/>
    <x v="0"/>
    <n v="4821"/>
    <n v="4125"/>
  </r>
  <r>
    <s v="12MQ3WM8"/>
    <x v="22"/>
    <x v="1"/>
    <x v="0"/>
    <s v="MG Advanced"/>
    <s v="Zumgoity"/>
    <s v="United States"/>
    <x v="0"/>
    <x v="62"/>
    <x v="7"/>
    <s v="Fri"/>
    <x v="0"/>
    <x v="0"/>
    <n v="3393"/>
    <n v="3647"/>
  </r>
  <r>
    <s v="91M6FY8S"/>
    <x v="0"/>
    <x v="0"/>
    <x v="0"/>
    <s v="GTX Basic"/>
    <s v="Dontechi"/>
    <s v="United States"/>
    <x v="0"/>
    <x v="62"/>
    <x v="21"/>
    <s v="Tue"/>
    <x v="0"/>
    <x v="0"/>
    <n v="550"/>
    <n v="573"/>
  </r>
  <r>
    <s v="0LNZRNEU"/>
    <x v="15"/>
    <x v="5"/>
    <x v="2"/>
    <s v="GTX Basic"/>
    <s v="Zencorporation"/>
    <s v="China"/>
    <x v="0"/>
    <x v="62"/>
    <x v="31"/>
    <s v="Wed"/>
    <x v="0"/>
    <x v="0"/>
    <n v="550"/>
    <n v="542"/>
  </r>
  <r>
    <s v="NKOKUS7D"/>
    <x v="23"/>
    <x v="4"/>
    <x v="2"/>
    <s v="MG Advanced"/>
    <s v="Donware"/>
    <s v="United States"/>
    <x v="0"/>
    <x v="63"/>
    <x v="15"/>
    <s v="Sun"/>
    <x v="0"/>
    <x v="0"/>
    <n v="3393"/>
    <n v="3479"/>
  </r>
  <r>
    <s v="NF6GCTMV"/>
    <x v="13"/>
    <x v="4"/>
    <x v="2"/>
    <s v="MG Advanced"/>
    <s v="Ganjaflex"/>
    <s v="Japan"/>
    <x v="2"/>
    <x v="63"/>
    <x v="30"/>
    <s v="Wed"/>
    <x v="0"/>
    <x v="0"/>
    <n v="3393"/>
    <n v="0"/>
  </r>
  <r>
    <s v="I4UCA7CU"/>
    <x v="1"/>
    <x v="1"/>
    <x v="0"/>
    <s v="GTX Plus Basic"/>
    <s v="Stanredtax"/>
    <s v="United States"/>
    <x v="0"/>
    <x v="63"/>
    <x v="21"/>
    <s v="Tue"/>
    <x v="0"/>
    <x v="0"/>
    <n v="1096"/>
    <n v="1012"/>
  </r>
  <r>
    <s v="EWDOBEM6"/>
    <x v="10"/>
    <x v="3"/>
    <x v="1"/>
    <s v="MG Special"/>
    <m/>
    <s v=""/>
    <x v="1"/>
    <x v="63"/>
    <x v="6"/>
    <s v=""/>
    <x v="1"/>
    <x v="1"/>
    <s v=""/>
    <n v="0"/>
  </r>
  <r>
    <s v="1LI7ETNZ"/>
    <x v="7"/>
    <x v="2"/>
    <x v="1"/>
    <s v="GTX Plus Basic"/>
    <s v="Doncon"/>
    <s v="United States"/>
    <x v="0"/>
    <x v="63"/>
    <x v="9"/>
    <s v="Mon"/>
    <x v="0"/>
    <x v="0"/>
    <n v="1096"/>
    <n v="990"/>
  </r>
  <r>
    <s v="N36DEZBR"/>
    <x v="7"/>
    <x v="2"/>
    <x v="1"/>
    <s v="GTX Pro"/>
    <s v="Sunnamplex"/>
    <s v="Poland"/>
    <x v="0"/>
    <x v="63"/>
    <x v="8"/>
    <s v="Sat"/>
    <x v="0"/>
    <x v="0"/>
    <n v="4821"/>
    <n v="4374"/>
  </r>
  <r>
    <s v="77ZECYVJ"/>
    <x v="18"/>
    <x v="2"/>
    <x v="1"/>
    <s v="GTX Basic"/>
    <s v="Finjob"/>
    <s v="United States"/>
    <x v="2"/>
    <x v="63"/>
    <x v="12"/>
    <s v="Fri"/>
    <x v="0"/>
    <x v="0"/>
    <n v="550"/>
    <n v="0"/>
  </r>
  <r>
    <s v="IRB461Y7"/>
    <x v="18"/>
    <x v="2"/>
    <x v="1"/>
    <s v="GTX Plus Basic"/>
    <s v="Xx-holding"/>
    <s v="United States"/>
    <x v="0"/>
    <x v="63"/>
    <x v="18"/>
    <s v="Thu"/>
    <x v="0"/>
    <x v="0"/>
    <n v="1096"/>
    <n v="1054"/>
  </r>
  <r>
    <s v="NM2Q3CGW"/>
    <x v="4"/>
    <x v="3"/>
    <x v="1"/>
    <s v="MG Special"/>
    <s v="Scotfind"/>
    <s v="United States"/>
    <x v="0"/>
    <x v="63"/>
    <x v="24"/>
    <s v="Wed"/>
    <x v="0"/>
    <x v="0"/>
    <n v="55"/>
    <n v="55"/>
  </r>
  <r>
    <s v="OEEUEIPJ"/>
    <x v="15"/>
    <x v="5"/>
    <x v="2"/>
    <s v="MG Special"/>
    <s v="Ganjaflex"/>
    <s v="Japan"/>
    <x v="2"/>
    <x v="63"/>
    <x v="10"/>
    <s v="Sun"/>
    <x v="0"/>
    <x v="0"/>
    <n v="55"/>
    <n v="0"/>
  </r>
  <r>
    <s v="5E14LG51"/>
    <x v="25"/>
    <x v="4"/>
    <x v="2"/>
    <s v="GTX Plus Basic"/>
    <s v="Iselectrics"/>
    <s v="United States"/>
    <x v="0"/>
    <x v="64"/>
    <x v="25"/>
    <s v="Sat"/>
    <x v="0"/>
    <x v="0"/>
    <n v="1096"/>
    <n v="1073"/>
  </r>
  <r>
    <s v="TIAGZQ54"/>
    <x v="28"/>
    <x v="0"/>
    <x v="0"/>
    <s v="MG Advanced"/>
    <s v="Genco Pura Olive Oil Company"/>
    <s v="Italy"/>
    <x v="2"/>
    <x v="64"/>
    <x v="19"/>
    <s v="Mon"/>
    <x v="0"/>
    <x v="0"/>
    <n v="3393"/>
    <n v="0"/>
  </r>
  <r>
    <s v="QM6VR1H5"/>
    <x v="13"/>
    <x v="4"/>
    <x v="2"/>
    <s v="GTX Plus Pro"/>
    <m/>
    <s v=""/>
    <x v="1"/>
    <x v="64"/>
    <x v="6"/>
    <s v=""/>
    <x v="1"/>
    <x v="1"/>
    <s v=""/>
    <n v="0"/>
  </r>
  <r>
    <s v="QR2BDRAI"/>
    <x v="7"/>
    <x v="2"/>
    <x v="1"/>
    <s v="MG Advanced"/>
    <m/>
    <s v=""/>
    <x v="1"/>
    <x v="64"/>
    <x v="6"/>
    <s v=""/>
    <x v="1"/>
    <x v="1"/>
    <s v=""/>
    <n v="0"/>
  </r>
  <r>
    <s v="Z75ND4JF"/>
    <x v="18"/>
    <x v="2"/>
    <x v="1"/>
    <s v="GTX Basic"/>
    <m/>
    <s v=""/>
    <x v="1"/>
    <x v="64"/>
    <x v="6"/>
    <s v=""/>
    <x v="1"/>
    <x v="1"/>
    <s v=""/>
    <n v="0"/>
  </r>
  <r>
    <s v="CRX91A45"/>
    <x v="18"/>
    <x v="2"/>
    <x v="1"/>
    <s v="GTX Basic"/>
    <s v="Faxquote"/>
    <s v="United States"/>
    <x v="0"/>
    <x v="64"/>
    <x v="28"/>
    <s v="Thu"/>
    <x v="0"/>
    <x v="0"/>
    <n v="550"/>
    <n v="586"/>
  </r>
  <r>
    <s v="ZOQ8RC86"/>
    <x v="22"/>
    <x v="1"/>
    <x v="0"/>
    <s v="GTX Pro"/>
    <s v="Treequote"/>
    <s v="United States"/>
    <x v="0"/>
    <x v="64"/>
    <x v="33"/>
    <s v="Fri"/>
    <x v="2"/>
    <x v="2"/>
    <n v="4821"/>
    <n v="4667"/>
  </r>
  <r>
    <s v="SV4SOO2K"/>
    <x v="4"/>
    <x v="3"/>
    <x v="1"/>
    <s v="GTX Plus Basic"/>
    <s v="Hottechi"/>
    <s v="Korea"/>
    <x v="0"/>
    <x v="64"/>
    <x v="26"/>
    <s v="Tue"/>
    <x v="0"/>
    <x v="0"/>
    <n v="1096"/>
    <n v="880"/>
  </r>
  <r>
    <s v="ITHR5WLF"/>
    <x v="4"/>
    <x v="3"/>
    <x v="1"/>
    <s v="MG Advanced"/>
    <s v="Plexzap"/>
    <s v="United States"/>
    <x v="0"/>
    <x v="64"/>
    <x v="15"/>
    <s v="Sun"/>
    <x v="0"/>
    <x v="0"/>
    <n v="3393"/>
    <n v="3676"/>
  </r>
  <r>
    <s v="CGWJ1WHI"/>
    <x v="20"/>
    <x v="5"/>
    <x v="2"/>
    <s v="MG Special"/>
    <m/>
    <s v=""/>
    <x v="1"/>
    <x v="64"/>
    <x v="6"/>
    <s v=""/>
    <x v="1"/>
    <x v="1"/>
    <s v=""/>
    <n v="0"/>
  </r>
  <r>
    <s v="279625VN"/>
    <x v="3"/>
    <x v="0"/>
    <x v="0"/>
    <s v="MG Advanced"/>
    <s v="Funholding"/>
    <s v="United States"/>
    <x v="2"/>
    <x v="65"/>
    <x v="25"/>
    <s v="Sat"/>
    <x v="0"/>
    <x v="0"/>
    <n v="3393"/>
    <n v="0"/>
  </r>
  <r>
    <s v="M16D8PYH"/>
    <x v="13"/>
    <x v="4"/>
    <x v="2"/>
    <s v="GTX Plus Pro"/>
    <m/>
    <s v=""/>
    <x v="1"/>
    <x v="65"/>
    <x v="6"/>
    <s v=""/>
    <x v="1"/>
    <x v="1"/>
    <s v=""/>
    <n v="0"/>
  </r>
  <r>
    <s v="RK52YU8S"/>
    <x v="1"/>
    <x v="1"/>
    <x v="0"/>
    <s v="GTX Pro"/>
    <s v="Treequote"/>
    <s v="United States"/>
    <x v="2"/>
    <x v="65"/>
    <x v="3"/>
    <s v="Thu"/>
    <x v="0"/>
    <x v="0"/>
    <n v="4821"/>
    <n v="0"/>
  </r>
  <r>
    <s v="E8EY51IC"/>
    <x v="21"/>
    <x v="5"/>
    <x v="2"/>
    <s v="GTX Plus Basic"/>
    <s v="Opentech"/>
    <s v="United States"/>
    <x v="2"/>
    <x v="65"/>
    <x v="13"/>
    <s v="Sun"/>
    <x v="0"/>
    <x v="0"/>
    <n v="1096"/>
    <n v="0"/>
  </r>
  <r>
    <s v="HG07LMHI"/>
    <x v="29"/>
    <x v="1"/>
    <x v="0"/>
    <s v="GTX Pro"/>
    <s v="Treequote"/>
    <s v="United States"/>
    <x v="0"/>
    <x v="65"/>
    <x v="17"/>
    <s v="Sun"/>
    <x v="0"/>
    <x v="0"/>
    <n v="4821"/>
    <n v="4716"/>
  </r>
  <r>
    <s v="VPXW8RJS"/>
    <x v="16"/>
    <x v="2"/>
    <x v="1"/>
    <s v="MG Advanced"/>
    <m/>
    <s v=""/>
    <x v="1"/>
    <x v="65"/>
    <x v="6"/>
    <s v=""/>
    <x v="1"/>
    <x v="1"/>
    <s v=""/>
    <n v="0"/>
  </r>
  <r>
    <s v="85XNDIK1"/>
    <x v="18"/>
    <x v="2"/>
    <x v="1"/>
    <s v="GTX Basic"/>
    <s v="Blackzim"/>
    <s v="United States"/>
    <x v="2"/>
    <x v="65"/>
    <x v="18"/>
    <s v="Thu"/>
    <x v="0"/>
    <x v="0"/>
    <n v="550"/>
    <n v="0"/>
  </r>
  <r>
    <s v="2U54WYQ1"/>
    <x v="4"/>
    <x v="3"/>
    <x v="1"/>
    <s v="GTX Pro"/>
    <s v="Goodsilron"/>
    <s v="United States"/>
    <x v="0"/>
    <x v="65"/>
    <x v="14"/>
    <s v="Thu"/>
    <x v="0"/>
    <x v="0"/>
    <n v="4821"/>
    <n v="4211"/>
  </r>
  <r>
    <s v="VCA1WAB0"/>
    <x v="3"/>
    <x v="0"/>
    <x v="0"/>
    <s v="MG Advanced"/>
    <s v="Funholding"/>
    <s v="United States"/>
    <x v="2"/>
    <x v="66"/>
    <x v="21"/>
    <s v="Tue"/>
    <x v="0"/>
    <x v="0"/>
    <n v="3393"/>
    <n v="0"/>
  </r>
  <r>
    <s v="T7T1YIM7"/>
    <x v="25"/>
    <x v="4"/>
    <x v="2"/>
    <s v="GTX Plus Pro"/>
    <m/>
    <s v=""/>
    <x v="1"/>
    <x v="66"/>
    <x v="6"/>
    <s v=""/>
    <x v="1"/>
    <x v="1"/>
    <s v=""/>
    <n v="0"/>
  </r>
  <r>
    <s v="MXNVX2AM"/>
    <x v="1"/>
    <x v="1"/>
    <x v="0"/>
    <s v="GTX Pro"/>
    <s v="Codehow"/>
    <s v="United States"/>
    <x v="2"/>
    <x v="66"/>
    <x v="8"/>
    <s v="Sat"/>
    <x v="0"/>
    <x v="0"/>
    <n v="4821"/>
    <n v="0"/>
  </r>
  <r>
    <s v="1G866GH4"/>
    <x v="1"/>
    <x v="1"/>
    <x v="0"/>
    <s v="MG Special"/>
    <s v="Toughzap"/>
    <s v="United States"/>
    <x v="0"/>
    <x v="66"/>
    <x v="12"/>
    <s v="Fri"/>
    <x v="0"/>
    <x v="0"/>
    <n v="55"/>
    <n v="56"/>
  </r>
  <r>
    <s v="WDG0B1IR"/>
    <x v="8"/>
    <x v="1"/>
    <x v="0"/>
    <s v="MG Special"/>
    <s v="Rundofase"/>
    <s v="United States"/>
    <x v="2"/>
    <x v="66"/>
    <x v="14"/>
    <s v="Thu"/>
    <x v="0"/>
    <x v="0"/>
    <n v="55"/>
    <n v="0"/>
  </r>
  <r>
    <s v="Q5CABPMO"/>
    <x v="8"/>
    <x v="1"/>
    <x v="0"/>
    <s v="MG Special"/>
    <s v="Funholding"/>
    <s v="United States"/>
    <x v="0"/>
    <x v="66"/>
    <x v="14"/>
    <s v="Thu"/>
    <x v="0"/>
    <x v="0"/>
    <n v="55"/>
    <n v="44"/>
  </r>
  <r>
    <s v="HHBA93J5"/>
    <x v="18"/>
    <x v="2"/>
    <x v="1"/>
    <s v="GTX Basic"/>
    <s v="Konex"/>
    <s v="United States"/>
    <x v="0"/>
    <x v="66"/>
    <x v="27"/>
    <s v="Mon"/>
    <x v="0"/>
    <x v="0"/>
    <n v="550"/>
    <n v="532"/>
  </r>
  <r>
    <s v="R0W6A9BG"/>
    <x v="24"/>
    <x v="0"/>
    <x v="0"/>
    <s v="GTX Basic"/>
    <s v="Treequote"/>
    <s v="United States"/>
    <x v="2"/>
    <x v="66"/>
    <x v="34"/>
    <s v="Wed"/>
    <x v="2"/>
    <x v="2"/>
    <n v="550"/>
    <n v="0"/>
  </r>
  <r>
    <s v="P5EGQ0HI"/>
    <x v="24"/>
    <x v="0"/>
    <x v="0"/>
    <s v="GTX Basic"/>
    <s v="Zumgoity"/>
    <s v="United States"/>
    <x v="2"/>
    <x v="66"/>
    <x v="19"/>
    <s v="Mon"/>
    <x v="0"/>
    <x v="0"/>
    <n v="550"/>
    <n v="0"/>
  </r>
  <r>
    <s v="L1EJIE5L"/>
    <x v="19"/>
    <x v="4"/>
    <x v="2"/>
    <s v="GTX Pro"/>
    <s v="Kinnamplus"/>
    <s v="United States"/>
    <x v="2"/>
    <x v="66"/>
    <x v="12"/>
    <s v="Fri"/>
    <x v="0"/>
    <x v="0"/>
    <n v="4821"/>
    <n v="0"/>
  </r>
  <r>
    <s v="S3XI6YB3"/>
    <x v="12"/>
    <x v="0"/>
    <x v="0"/>
    <s v="GTX Basic"/>
    <s v="Domzoom"/>
    <s v="United States"/>
    <x v="2"/>
    <x v="66"/>
    <x v="29"/>
    <s v="Fri"/>
    <x v="0"/>
    <x v="0"/>
    <n v="550"/>
    <n v="0"/>
  </r>
  <r>
    <s v="BBC3JB3H"/>
    <x v="3"/>
    <x v="0"/>
    <x v="0"/>
    <s v="GTX Basic"/>
    <s v="Isdom"/>
    <s v="United States"/>
    <x v="0"/>
    <x v="67"/>
    <x v="11"/>
    <s v="Wed"/>
    <x v="0"/>
    <x v="0"/>
    <n v="550"/>
    <n v="622"/>
  </r>
  <r>
    <s v="4JHY98UG"/>
    <x v="23"/>
    <x v="4"/>
    <x v="2"/>
    <s v="GTX Basic"/>
    <m/>
    <s v=""/>
    <x v="1"/>
    <x v="67"/>
    <x v="6"/>
    <s v=""/>
    <x v="1"/>
    <x v="1"/>
    <s v=""/>
    <n v="0"/>
  </r>
  <r>
    <s v="7XVLKX8G"/>
    <x v="28"/>
    <x v="0"/>
    <x v="0"/>
    <s v="GTX Plus Pro"/>
    <s v="Cancity"/>
    <s v="United States"/>
    <x v="2"/>
    <x v="67"/>
    <x v="10"/>
    <s v="Sun"/>
    <x v="0"/>
    <x v="0"/>
    <n v="5482"/>
    <n v="0"/>
  </r>
  <r>
    <s v="G39V1X3G"/>
    <x v="27"/>
    <x v="5"/>
    <x v="2"/>
    <s v="MG Special"/>
    <m/>
    <s v=""/>
    <x v="1"/>
    <x v="67"/>
    <x v="6"/>
    <s v=""/>
    <x v="1"/>
    <x v="1"/>
    <s v=""/>
    <n v="0"/>
  </r>
  <r>
    <s v="OX4P78HP"/>
    <x v="27"/>
    <x v="5"/>
    <x v="2"/>
    <s v="GTX Plus Basic"/>
    <s v="Xx-zobam"/>
    <s v="United States"/>
    <x v="0"/>
    <x v="67"/>
    <x v="28"/>
    <s v="Thu"/>
    <x v="0"/>
    <x v="0"/>
    <n v="1096"/>
    <n v="1257"/>
  </r>
  <r>
    <s v="72LNJRY9"/>
    <x v="9"/>
    <x v="2"/>
    <x v="1"/>
    <s v="GTX Plus Basic"/>
    <s v="Lexiqvolax"/>
    <s v="United States"/>
    <x v="0"/>
    <x v="67"/>
    <x v="25"/>
    <s v="Sat"/>
    <x v="0"/>
    <x v="0"/>
    <n v="1096"/>
    <n v="1135"/>
  </r>
  <r>
    <s v="8C2WG2FB"/>
    <x v="2"/>
    <x v="2"/>
    <x v="1"/>
    <s v="MG Advanced"/>
    <s v="Hottechi"/>
    <s v="Korea"/>
    <x v="2"/>
    <x v="67"/>
    <x v="26"/>
    <s v="Tue"/>
    <x v="0"/>
    <x v="0"/>
    <n v="3393"/>
    <n v="0"/>
  </r>
  <r>
    <s v="L0345WKB"/>
    <x v="2"/>
    <x v="2"/>
    <x v="1"/>
    <s v="GTX Pro"/>
    <s v="Newex"/>
    <s v="Germany"/>
    <x v="0"/>
    <x v="67"/>
    <x v="16"/>
    <s v="Tue"/>
    <x v="0"/>
    <x v="0"/>
    <n v="4821"/>
    <n v="4313"/>
  </r>
  <r>
    <s v="S24L8LVR"/>
    <x v="3"/>
    <x v="0"/>
    <x v="0"/>
    <s v="GTX Plus Pro"/>
    <s v="dambase"/>
    <s v="United States"/>
    <x v="0"/>
    <x v="68"/>
    <x v="8"/>
    <s v="Sat"/>
    <x v="0"/>
    <x v="0"/>
    <n v="5482"/>
    <n v="5210"/>
  </r>
  <r>
    <s v="JXWXEJXE"/>
    <x v="24"/>
    <x v="0"/>
    <x v="0"/>
    <s v="MG Special"/>
    <s v="Ron-tech"/>
    <s v="United States"/>
    <x v="0"/>
    <x v="68"/>
    <x v="27"/>
    <s v="Mon"/>
    <x v="0"/>
    <x v="0"/>
    <n v="55"/>
    <n v="47"/>
  </r>
  <r>
    <s v="W2JCRPLX"/>
    <x v="5"/>
    <x v="3"/>
    <x v="1"/>
    <s v="MG Advanced"/>
    <s v="Konex"/>
    <s v="United States"/>
    <x v="0"/>
    <x v="68"/>
    <x v="30"/>
    <s v="Wed"/>
    <x v="0"/>
    <x v="0"/>
    <n v="3393"/>
    <n v="3220"/>
  </r>
  <r>
    <s v="EQCD7G7Q"/>
    <x v="11"/>
    <x v="3"/>
    <x v="1"/>
    <s v="GTX Basic"/>
    <s v="Initech"/>
    <s v="United States"/>
    <x v="1"/>
    <x v="68"/>
    <x v="6"/>
    <s v=""/>
    <x v="1"/>
    <x v="1"/>
    <s v=""/>
    <n v="0"/>
  </r>
  <r>
    <s v="1M2I2NXQ"/>
    <x v="17"/>
    <x v="5"/>
    <x v="2"/>
    <s v="MG Special"/>
    <s v="Donware"/>
    <s v="United States"/>
    <x v="0"/>
    <x v="68"/>
    <x v="13"/>
    <s v="Sun"/>
    <x v="0"/>
    <x v="0"/>
    <n v="55"/>
    <n v="47"/>
  </r>
  <r>
    <s v="XYNTWPN1"/>
    <x v="15"/>
    <x v="5"/>
    <x v="2"/>
    <s v="MG Special"/>
    <s v="Rundofase"/>
    <s v="United States"/>
    <x v="1"/>
    <x v="68"/>
    <x v="6"/>
    <s v=""/>
    <x v="1"/>
    <x v="1"/>
    <s v=""/>
    <n v="0"/>
  </r>
  <r>
    <s v="54EGR0AD"/>
    <x v="15"/>
    <x v="5"/>
    <x v="2"/>
    <s v="MG Special"/>
    <s v="Yearin"/>
    <s v="United States"/>
    <x v="0"/>
    <x v="68"/>
    <x v="25"/>
    <s v="Sat"/>
    <x v="0"/>
    <x v="0"/>
    <n v="55"/>
    <n v="63"/>
  </r>
  <r>
    <s v="VT5Y73GX"/>
    <x v="3"/>
    <x v="0"/>
    <x v="0"/>
    <s v="MG Special"/>
    <s v="Betatech"/>
    <s v="Kenya"/>
    <x v="0"/>
    <x v="69"/>
    <x v="24"/>
    <s v="Wed"/>
    <x v="0"/>
    <x v="0"/>
    <n v="55"/>
    <n v="56"/>
  </r>
  <r>
    <s v="8O9V7UOZ"/>
    <x v="3"/>
    <x v="0"/>
    <x v="0"/>
    <s v="MG Special"/>
    <s v="Rundofase"/>
    <s v="United States"/>
    <x v="0"/>
    <x v="69"/>
    <x v="0"/>
    <s v="Wed"/>
    <x v="0"/>
    <x v="0"/>
    <n v="55"/>
    <n v="65"/>
  </r>
  <r>
    <s v="GIIC5H9X"/>
    <x v="25"/>
    <x v="4"/>
    <x v="2"/>
    <s v="GTX Plus Pro"/>
    <s v="Donquadtech"/>
    <s v="United States"/>
    <x v="0"/>
    <x v="69"/>
    <x v="17"/>
    <s v="Sun"/>
    <x v="0"/>
    <x v="0"/>
    <n v="5482"/>
    <n v="5743"/>
  </r>
  <r>
    <s v="9WMU7YHD"/>
    <x v="23"/>
    <x v="4"/>
    <x v="2"/>
    <s v="MG Special"/>
    <s v="Mathtouch"/>
    <s v="Jordan"/>
    <x v="0"/>
    <x v="69"/>
    <x v="5"/>
    <s v="Fri"/>
    <x v="0"/>
    <x v="0"/>
    <n v="55"/>
    <n v="53"/>
  </r>
  <r>
    <s v="8BQMFR86"/>
    <x v="27"/>
    <x v="5"/>
    <x v="2"/>
    <s v="GTX Plus Pro"/>
    <s v="Betasoloin"/>
    <s v="United States"/>
    <x v="0"/>
    <x v="69"/>
    <x v="18"/>
    <s v="Thu"/>
    <x v="0"/>
    <x v="0"/>
    <n v="5482"/>
    <n v="4974"/>
  </r>
  <r>
    <s v="DDCC6ZPK"/>
    <x v="26"/>
    <x v="4"/>
    <x v="2"/>
    <s v="MG Advanced"/>
    <s v="Ontomedia"/>
    <s v="United States"/>
    <x v="0"/>
    <x v="69"/>
    <x v="25"/>
    <s v="Sat"/>
    <x v="0"/>
    <x v="0"/>
    <n v="3393"/>
    <n v="3892"/>
  </r>
  <r>
    <s v="YMGWLEHY"/>
    <x v="21"/>
    <x v="5"/>
    <x v="2"/>
    <s v="GTX Pro"/>
    <s v="Betasoloin"/>
    <s v="United States"/>
    <x v="0"/>
    <x v="69"/>
    <x v="21"/>
    <s v="Tue"/>
    <x v="0"/>
    <x v="0"/>
    <n v="4821"/>
    <n v="3822"/>
  </r>
  <r>
    <s v="FKS9MVF6"/>
    <x v="29"/>
    <x v="1"/>
    <x v="0"/>
    <s v="GTX Basic"/>
    <s v="Inity"/>
    <s v="United States"/>
    <x v="0"/>
    <x v="69"/>
    <x v="4"/>
    <s v="Thu"/>
    <x v="0"/>
    <x v="0"/>
    <n v="550"/>
    <n v="504"/>
  </r>
  <r>
    <s v="6Q67ZUJ1"/>
    <x v="9"/>
    <x v="2"/>
    <x v="1"/>
    <s v="MG Special"/>
    <m/>
    <s v=""/>
    <x v="1"/>
    <x v="69"/>
    <x v="6"/>
    <s v=""/>
    <x v="1"/>
    <x v="1"/>
    <s v=""/>
    <n v="0"/>
  </r>
  <r>
    <s v="HF8ABDF6"/>
    <x v="11"/>
    <x v="3"/>
    <x v="1"/>
    <s v="MG Advanced"/>
    <s v="Xx-holding"/>
    <s v="United States"/>
    <x v="0"/>
    <x v="69"/>
    <x v="31"/>
    <s v="Wed"/>
    <x v="0"/>
    <x v="0"/>
    <n v="3393"/>
    <n v="3145"/>
  </r>
  <r>
    <s v="Y6UBZM6P"/>
    <x v="4"/>
    <x v="3"/>
    <x v="1"/>
    <s v="GTX Plus Pro"/>
    <m/>
    <s v=""/>
    <x v="1"/>
    <x v="69"/>
    <x v="6"/>
    <s v=""/>
    <x v="1"/>
    <x v="1"/>
    <s v=""/>
    <n v="0"/>
  </r>
  <r>
    <s v="SIRC44NM"/>
    <x v="4"/>
    <x v="3"/>
    <x v="1"/>
    <s v="GTX Basic"/>
    <s v="Finjob"/>
    <s v="United States"/>
    <x v="0"/>
    <x v="69"/>
    <x v="27"/>
    <s v="Mon"/>
    <x v="0"/>
    <x v="0"/>
    <n v="550"/>
    <n v="564"/>
  </r>
  <r>
    <s v="7S6SHJJG"/>
    <x v="2"/>
    <x v="2"/>
    <x v="1"/>
    <s v="GTX Plus Basic"/>
    <s v="Fasehatice"/>
    <s v="United States"/>
    <x v="0"/>
    <x v="69"/>
    <x v="16"/>
    <s v="Tue"/>
    <x v="0"/>
    <x v="0"/>
    <n v="1096"/>
    <n v="1117"/>
  </r>
  <r>
    <s v="ZE84UHHB"/>
    <x v="3"/>
    <x v="0"/>
    <x v="0"/>
    <s v="MG Special"/>
    <s v="Inity"/>
    <s v="United States"/>
    <x v="0"/>
    <x v="70"/>
    <x v="13"/>
    <s v="Sun"/>
    <x v="0"/>
    <x v="0"/>
    <n v="55"/>
    <n v="59"/>
  </r>
  <r>
    <s v="2R3ZA84D"/>
    <x v="1"/>
    <x v="1"/>
    <x v="0"/>
    <s v="MG Special"/>
    <s v="Finhigh"/>
    <s v="United States"/>
    <x v="0"/>
    <x v="70"/>
    <x v="26"/>
    <s v="Tue"/>
    <x v="0"/>
    <x v="0"/>
    <n v="55"/>
    <n v="52"/>
  </r>
  <r>
    <s v="LTTYTAXA"/>
    <x v="26"/>
    <x v="4"/>
    <x v="2"/>
    <s v="GTX Pro"/>
    <s v="Kan-code"/>
    <s v="United States"/>
    <x v="0"/>
    <x v="70"/>
    <x v="29"/>
    <s v="Fri"/>
    <x v="0"/>
    <x v="0"/>
    <n v="4821"/>
    <n v="4694"/>
  </r>
  <r>
    <s v="RIW4VWBW"/>
    <x v="10"/>
    <x v="3"/>
    <x v="1"/>
    <s v="GTX Plus Pro"/>
    <m/>
    <s v=""/>
    <x v="1"/>
    <x v="70"/>
    <x v="6"/>
    <s v=""/>
    <x v="1"/>
    <x v="1"/>
    <s v=""/>
    <n v="0"/>
  </r>
  <r>
    <s v="ZWFPD71J"/>
    <x v="16"/>
    <x v="2"/>
    <x v="1"/>
    <s v="GTX Pro"/>
    <s v="Plusstrip"/>
    <s v="United States"/>
    <x v="0"/>
    <x v="70"/>
    <x v="9"/>
    <s v="Mon"/>
    <x v="0"/>
    <x v="0"/>
    <n v="4821"/>
    <n v="5620"/>
  </r>
  <r>
    <s v="T5C527Z9"/>
    <x v="18"/>
    <x v="2"/>
    <x v="1"/>
    <s v="GTX Plus Basic"/>
    <s v="Singletechno"/>
    <s v="United States"/>
    <x v="0"/>
    <x v="70"/>
    <x v="11"/>
    <s v="Wed"/>
    <x v="0"/>
    <x v="0"/>
    <n v="1096"/>
    <n v="1095"/>
  </r>
  <r>
    <s v="XC4LTIEO"/>
    <x v="24"/>
    <x v="0"/>
    <x v="0"/>
    <s v="GTX Basic"/>
    <s v="Conecom"/>
    <s v="United States"/>
    <x v="2"/>
    <x v="70"/>
    <x v="35"/>
    <s v="Tue"/>
    <x v="2"/>
    <x v="2"/>
    <n v="550"/>
    <n v="0"/>
  </r>
  <r>
    <s v="AEBF9M5T"/>
    <x v="24"/>
    <x v="0"/>
    <x v="0"/>
    <s v="GTX Basic"/>
    <s v="Ron-tech"/>
    <s v="United States"/>
    <x v="0"/>
    <x v="70"/>
    <x v="18"/>
    <s v="Thu"/>
    <x v="0"/>
    <x v="0"/>
    <n v="550"/>
    <n v="489"/>
  </r>
  <r>
    <s v="DWUD4S0P"/>
    <x v="5"/>
    <x v="3"/>
    <x v="1"/>
    <s v="GTX Basic"/>
    <m/>
    <s v=""/>
    <x v="1"/>
    <x v="70"/>
    <x v="6"/>
    <s v=""/>
    <x v="1"/>
    <x v="1"/>
    <s v=""/>
    <n v="0"/>
  </r>
  <r>
    <s v="MCE5DKD1"/>
    <x v="5"/>
    <x v="3"/>
    <x v="1"/>
    <s v="MG Special"/>
    <s v="Bioholding"/>
    <s v="Philipines"/>
    <x v="1"/>
    <x v="70"/>
    <x v="6"/>
    <s v=""/>
    <x v="1"/>
    <x v="1"/>
    <s v=""/>
    <n v="0"/>
  </r>
  <r>
    <s v="EV46ES18"/>
    <x v="5"/>
    <x v="3"/>
    <x v="1"/>
    <s v="GTX Plus Pro"/>
    <s v="Golddex"/>
    <s v="United States"/>
    <x v="0"/>
    <x v="70"/>
    <x v="28"/>
    <s v="Thu"/>
    <x v="0"/>
    <x v="0"/>
    <n v="5482"/>
    <n v="5908"/>
  </r>
  <r>
    <s v="ID3IJHUS"/>
    <x v="5"/>
    <x v="3"/>
    <x v="1"/>
    <s v="MG Advanced"/>
    <s v="Xx-holding"/>
    <s v="United States"/>
    <x v="0"/>
    <x v="70"/>
    <x v="1"/>
    <s v="Sat"/>
    <x v="0"/>
    <x v="0"/>
    <n v="3393"/>
    <n v="3820"/>
  </r>
  <r>
    <s v="YBJ72HKE"/>
    <x v="9"/>
    <x v="2"/>
    <x v="1"/>
    <s v="GTX Plus Basic"/>
    <s v="Hottechi"/>
    <s v="Korea"/>
    <x v="2"/>
    <x v="70"/>
    <x v="15"/>
    <s v="Sun"/>
    <x v="0"/>
    <x v="0"/>
    <n v="1096"/>
    <n v="0"/>
  </r>
  <r>
    <s v="RW39Y63V"/>
    <x v="4"/>
    <x v="3"/>
    <x v="1"/>
    <s v="GTX Pro"/>
    <m/>
    <s v=""/>
    <x v="1"/>
    <x v="70"/>
    <x v="6"/>
    <s v=""/>
    <x v="1"/>
    <x v="1"/>
    <s v=""/>
    <n v="0"/>
  </r>
  <r>
    <s v="5DEO8EDS"/>
    <x v="4"/>
    <x v="3"/>
    <x v="1"/>
    <s v="GTX Basic"/>
    <s v="Rantouch"/>
    <s v="United States"/>
    <x v="0"/>
    <x v="70"/>
    <x v="19"/>
    <s v="Mon"/>
    <x v="0"/>
    <x v="0"/>
    <n v="550"/>
    <n v="581"/>
  </r>
  <r>
    <s v="8LW65NDL"/>
    <x v="15"/>
    <x v="5"/>
    <x v="2"/>
    <s v="GTX Plus Pro"/>
    <m/>
    <s v=""/>
    <x v="1"/>
    <x v="70"/>
    <x v="6"/>
    <s v=""/>
    <x v="1"/>
    <x v="1"/>
    <s v=""/>
    <n v="0"/>
  </r>
  <r>
    <s v="CJ2ON1LV"/>
    <x v="27"/>
    <x v="5"/>
    <x v="2"/>
    <s v="GTX Pro"/>
    <s v="Nam-zim"/>
    <s v="Brazil"/>
    <x v="1"/>
    <x v="71"/>
    <x v="6"/>
    <s v=""/>
    <x v="1"/>
    <x v="1"/>
    <s v=""/>
    <n v="0"/>
  </r>
  <r>
    <s v="4I8X7EMW"/>
    <x v="27"/>
    <x v="5"/>
    <x v="2"/>
    <s v="GTX Pro"/>
    <m/>
    <s v=""/>
    <x v="1"/>
    <x v="71"/>
    <x v="6"/>
    <s v=""/>
    <x v="1"/>
    <x v="1"/>
    <s v=""/>
    <n v="0"/>
  </r>
  <r>
    <s v="WPXAMXD2"/>
    <x v="1"/>
    <x v="1"/>
    <x v="0"/>
    <s v="GTX Plus Pro"/>
    <s v="Funholding"/>
    <s v="United States"/>
    <x v="2"/>
    <x v="71"/>
    <x v="7"/>
    <s v="Fri"/>
    <x v="0"/>
    <x v="0"/>
    <n v="5482"/>
    <n v="0"/>
  </r>
  <r>
    <s v="A4BBDK82"/>
    <x v="29"/>
    <x v="1"/>
    <x v="0"/>
    <s v="GTX Basic"/>
    <s v="Gogozoom"/>
    <s v="United States"/>
    <x v="0"/>
    <x v="71"/>
    <x v="26"/>
    <s v="Tue"/>
    <x v="0"/>
    <x v="0"/>
    <n v="550"/>
    <n v="585"/>
  </r>
  <r>
    <s v="LMOAYCUK"/>
    <x v="16"/>
    <x v="2"/>
    <x v="1"/>
    <s v="GTX Plus Basic"/>
    <s v="Plusstrip"/>
    <s v="United States"/>
    <x v="1"/>
    <x v="71"/>
    <x v="6"/>
    <s v=""/>
    <x v="1"/>
    <x v="1"/>
    <s v=""/>
    <n v="0"/>
  </r>
  <r>
    <s v="4XCJP60W"/>
    <x v="16"/>
    <x v="2"/>
    <x v="1"/>
    <s v="GTX Basic"/>
    <s v="Nam-zim"/>
    <s v="Brazil"/>
    <x v="0"/>
    <x v="71"/>
    <x v="36"/>
    <s v="Sat"/>
    <x v="2"/>
    <x v="2"/>
    <n v="550"/>
    <n v="572"/>
  </r>
  <r>
    <s v="CDKX2A19"/>
    <x v="24"/>
    <x v="0"/>
    <x v="0"/>
    <s v="MG Advanced"/>
    <s v="Zumgoity"/>
    <s v="United States"/>
    <x v="0"/>
    <x v="71"/>
    <x v="15"/>
    <s v="Sun"/>
    <x v="0"/>
    <x v="0"/>
    <n v="3393"/>
    <n v="3669"/>
  </r>
  <r>
    <s v="344I60EI"/>
    <x v="5"/>
    <x v="3"/>
    <x v="1"/>
    <s v="GTX Plus Basic"/>
    <s v="Golddex"/>
    <s v="United States"/>
    <x v="0"/>
    <x v="71"/>
    <x v="28"/>
    <s v="Thu"/>
    <x v="0"/>
    <x v="0"/>
    <n v="1096"/>
    <n v="1091"/>
  </r>
  <r>
    <s v="YI30GSB5"/>
    <x v="22"/>
    <x v="1"/>
    <x v="0"/>
    <s v="GTX Plus Basic"/>
    <s v="Rangreen"/>
    <s v="Panama"/>
    <x v="2"/>
    <x v="71"/>
    <x v="20"/>
    <s v="Fri"/>
    <x v="0"/>
    <x v="0"/>
    <n v="1096"/>
    <n v="0"/>
  </r>
  <r>
    <s v="0IYQX303"/>
    <x v="19"/>
    <x v="4"/>
    <x v="2"/>
    <s v="GTX Pro"/>
    <s v="Donquadtech"/>
    <s v="United States"/>
    <x v="0"/>
    <x v="71"/>
    <x v="12"/>
    <s v="Fri"/>
    <x v="0"/>
    <x v="0"/>
    <n v="4821"/>
    <n v="4905"/>
  </r>
  <r>
    <s v="6IMUQYMN"/>
    <x v="27"/>
    <x v="5"/>
    <x v="2"/>
    <s v="GTX Basic"/>
    <s v="Vehement Capital Partners"/>
    <s v="United States"/>
    <x v="0"/>
    <x v="72"/>
    <x v="7"/>
    <s v="Fri"/>
    <x v="0"/>
    <x v="0"/>
    <n v="550"/>
    <n v="540"/>
  </r>
  <r>
    <s v="N9GAZ6B6"/>
    <x v="8"/>
    <x v="1"/>
    <x v="0"/>
    <s v="MG Special"/>
    <s v="Zumgoity"/>
    <s v="United States"/>
    <x v="0"/>
    <x v="72"/>
    <x v="19"/>
    <s v="Mon"/>
    <x v="0"/>
    <x v="0"/>
    <n v="55"/>
    <n v="49"/>
  </r>
  <r>
    <s v="8O3IYWSM"/>
    <x v="29"/>
    <x v="1"/>
    <x v="0"/>
    <s v="GTX Basic"/>
    <s v="Globex Corporation"/>
    <s v="Norway"/>
    <x v="0"/>
    <x v="72"/>
    <x v="37"/>
    <s v="Wed"/>
    <x v="2"/>
    <x v="2"/>
    <n v="550"/>
    <n v="513"/>
  </r>
  <r>
    <s v="R3OR0J5C"/>
    <x v="24"/>
    <x v="0"/>
    <x v="0"/>
    <s v="MG Special"/>
    <s v="Gogozoom"/>
    <s v="United States"/>
    <x v="0"/>
    <x v="72"/>
    <x v="18"/>
    <s v="Thu"/>
    <x v="0"/>
    <x v="0"/>
    <n v="55"/>
    <n v="54"/>
  </r>
  <r>
    <s v="VCSHYIU8"/>
    <x v="9"/>
    <x v="2"/>
    <x v="1"/>
    <s v="GTX Plus Basic"/>
    <m/>
    <s v=""/>
    <x v="1"/>
    <x v="72"/>
    <x v="6"/>
    <s v=""/>
    <x v="1"/>
    <x v="1"/>
    <s v=""/>
    <n v="0"/>
  </r>
  <r>
    <s v="0I6U3MQ6"/>
    <x v="15"/>
    <x v="5"/>
    <x v="2"/>
    <s v="GTX Basic"/>
    <s v="Funholding"/>
    <s v="United States"/>
    <x v="1"/>
    <x v="72"/>
    <x v="6"/>
    <s v=""/>
    <x v="1"/>
    <x v="1"/>
    <s v=""/>
    <n v="0"/>
  </r>
  <r>
    <s v="RXV4UXRE"/>
    <x v="15"/>
    <x v="5"/>
    <x v="2"/>
    <s v="MG Special"/>
    <s v="Yearin"/>
    <s v="United States"/>
    <x v="0"/>
    <x v="72"/>
    <x v="14"/>
    <s v="Thu"/>
    <x v="0"/>
    <x v="0"/>
    <n v="55"/>
    <n v="56"/>
  </r>
  <r>
    <s v="5AKGNKX1"/>
    <x v="3"/>
    <x v="0"/>
    <x v="0"/>
    <s v="MG Special"/>
    <s v="Konmatfix"/>
    <s v="United States"/>
    <x v="0"/>
    <x v="73"/>
    <x v="28"/>
    <s v="Thu"/>
    <x v="0"/>
    <x v="0"/>
    <n v="55"/>
    <n v="58"/>
  </r>
  <r>
    <s v="KNLMLTJH"/>
    <x v="3"/>
    <x v="0"/>
    <x v="0"/>
    <s v="MG Special"/>
    <s v="Treequote"/>
    <s v="United States"/>
    <x v="0"/>
    <x v="73"/>
    <x v="27"/>
    <s v="Mon"/>
    <x v="0"/>
    <x v="0"/>
    <n v="55"/>
    <n v="58"/>
  </r>
  <r>
    <s v="WRUG19FZ"/>
    <x v="10"/>
    <x v="3"/>
    <x v="1"/>
    <s v="MG Advanced"/>
    <s v="Vehement Capital Partners"/>
    <s v="United States"/>
    <x v="1"/>
    <x v="73"/>
    <x v="6"/>
    <s v=""/>
    <x v="1"/>
    <x v="1"/>
    <s v=""/>
    <n v="0"/>
  </r>
  <r>
    <s v="UQQE9ILV"/>
    <x v="7"/>
    <x v="2"/>
    <x v="1"/>
    <s v="GTX Pro"/>
    <s v="Iselectrics"/>
    <s v="United States"/>
    <x v="1"/>
    <x v="73"/>
    <x v="6"/>
    <s v=""/>
    <x v="1"/>
    <x v="1"/>
    <s v=""/>
    <n v="0"/>
  </r>
  <r>
    <s v="G9GH5KV5"/>
    <x v="16"/>
    <x v="2"/>
    <x v="1"/>
    <s v="GTX Pro"/>
    <s v="Nam-zim"/>
    <s v="Brazil"/>
    <x v="0"/>
    <x v="73"/>
    <x v="21"/>
    <s v="Tue"/>
    <x v="0"/>
    <x v="0"/>
    <n v="4821"/>
    <n v="4453"/>
  </r>
  <r>
    <s v="H06UZJH8"/>
    <x v="18"/>
    <x v="2"/>
    <x v="1"/>
    <s v="MG Special"/>
    <s v="Plusstrip"/>
    <s v="United States"/>
    <x v="2"/>
    <x v="73"/>
    <x v="38"/>
    <s v="Mon"/>
    <x v="2"/>
    <x v="2"/>
    <n v="55"/>
    <n v="0"/>
  </r>
  <r>
    <s v="K1RXVUG9"/>
    <x v="18"/>
    <x v="2"/>
    <x v="1"/>
    <s v="GTX Basic"/>
    <s v="Nam-zim"/>
    <s v="Brazil"/>
    <x v="0"/>
    <x v="73"/>
    <x v="16"/>
    <s v="Tue"/>
    <x v="0"/>
    <x v="0"/>
    <n v="550"/>
    <n v="619"/>
  </r>
  <r>
    <s v="1QT3STIA"/>
    <x v="9"/>
    <x v="2"/>
    <x v="1"/>
    <s v="GTX Plus Pro"/>
    <s v="Xx-holding"/>
    <s v="United States"/>
    <x v="0"/>
    <x v="73"/>
    <x v="39"/>
    <s v="Sun"/>
    <x v="2"/>
    <x v="2"/>
    <n v="5482"/>
    <n v="5163"/>
  </r>
  <r>
    <s v="070M5M6X"/>
    <x v="9"/>
    <x v="2"/>
    <x v="1"/>
    <s v="GTX Pro"/>
    <s v="Green-Plus"/>
    <s v="United States"/>
    <x v="0"/>
    <x v="73"/>
    <x v="25"/>
    <s v="Sat"/>
    <x v="0"/>
    <x v="0"/>
    <n v="4821"/>
    <n v="4071"/>
  </r>
  <r>
    <s v="DFTR2O9K"/>
    <x v="19"/>
    <x v="4"/>
    <x v="2"/>
    <s v="MG Special"/>
    <s v="Donquadtech"/>
    <s v="United States"/>
    <x v="0"/>
    <x v="73"/>
    <x v="38"/>
    <s v="Mon"/>
    <x v="2"/>
    <x v="2"/>
    <n v="55"/>
    <n v="56"/>
  </r>
  <r>
    <s v="W8CXDBQN"/>
    <x v="4"/>
    <x v="3"/>
    <x v="1"/>
    <s v="MG Special"/>
    <m/>
    <s v=""/>
    <x v="1"/>
    <x v="73"/>
    <x v="6"/>
    <s v=""/>
    <x v="1"/>
    <x v="1"/>
    <s v=""/>
    <n v="0"/>
  </r>
  <r>
    <s v="S9MECO24"/>
    <x v="15"/>
    <x v="5"/>
    <x v="2"/>
    <s v="MG Advanced"/>
    <s v="Sumace"/>
    <s v="Romania"/>
    <x v="2"/>
    <x v="73"/>
    <x v="20"/>
    <s v="Fri"/>
    <x v="0"/>
    <x v="0"/>
    <n v="3393"/>
    <n v="0"/>
  </r>
  <r>
    <s v="EJSFO67U"/>
    <x v="26"/>
    <x v="4"/>
    <x v="2"/>
    <s v="GTX Pro"/>
    <s v="Zotware"/>
    <s v="United States"/>
    <x v="0"/>
    <x v="74"/>
    <x v="31"/>
    <s v="Wed"/>
    <x v="0"/>
    <x v="0"/>
    <n v="4821"/>
    <n v="4375"/>
  </r>
  <r>
    <s v="VKT0UN11"/>
    <x v="7"/>
    <x v="2"/>
    <x v="1"/>
    <s v="MG Advanced"/>
    <s v="Codehow"/>
    <s v="United States"/>
    <x v="1"/>
    <x v="74"/>
    <x v="6"/>
    <s v=""/>
    <x v="1"/>
    <x v="1"/>
    <s v=""/>
    <n v="0"/>
  </r>
  <r>
    <s v="SKTD4GGU"/>
    <x v="16"/>
    <x v="2"/>
    <x v="1"/>
    <s v="GTX Basic"/>
    <s v="Golddex"/>
    <s v="United States"/>
    <x v="0"/>
    <x v="74"/>
    <x v="26"/>
    <s v="Tue"/>
    <x v="0"/>
    <x v="0"/>
    <n v="550"/>
    <n v="610"/>
  </r>
  <r>
    <s v="JIACLB24"/>
    <x v="4"/>
    <x v="3"/>
    <x v="1"/>
    <s v="GTX Basic"/>
    <s v="Scottech"/>
    <s v="United States"/>
    <x v="1"/>
    <x v="74"/>
    <x v="6"/>
    <s v=""/>
    <x v="1"/>
    <x v="1"/>
    <s v=""/>
    <n v="0"/>
  </r>
  <r>
    <s v="SNAPG5KC"/>
    <x v="4"/>
    <x v="3"/>
    <x v="1"/>
    <s v="MG Advanced"/>
    <s v="Hatfan"/>
    <s v="United States"/>
    <x v="2"/>
    <x v="74"/>
    <x v="33"/>
    <s v="Fri"/>
    <x v="2"/>
    <x v="2"/>
    <n v="3393"/>
    <n v="0"/>
  </r>
  <r>
    <s v="561707V4"/>
    <x v="4"/>
    <x v="3"/>
    <x v="1"/>
    <s v="GTX Pro"/>
    <s v="Xx-holding"/>
    <s v="United States"/>
    <x v="0"/>
    <x v="74"/>
    <x v="12"/>
    <s v="Fri"/>
    <x v="0"/>
    <x v="0"/>
    <n v="4821"/>
    <n v="4554"/>
  </r>
  <r>
    <s v="J28ZRO9G"/>
    <x v="20"/>
    <x v="5"/>
    <x v="2"/>
    <s v="MG Advanced"/>
    <s v="Konex"/>
    <s v="United States"/>
    <x v="0"/>
    <x v="74"/>
    <x v="40"/>
    <s v="Thu"/>
    <x v="2"/>
    <x v="2"/>
    <n v="3393"/>
    <n v="2880"/>
  </r>
  <r>
    <s v="5VYJCJAE"/>
    <x v="27"/>
    <x v="5"/>
    <x v="2"/>
    <s v="GTX Plus Pro"/>
    <s v="Zoomit"/>
    <s v="United States"/>
    <x v="1"/>
    <x v="75"/>
    <x v="6"/>
    <s v=""/>
    <x v="1"/>
    <x v="1"/>
    <s v=""/>
    <n v="0"/>
  </r>
  <r>
    <s v="BTUG5VDL"/>
    <x v="27"/>
    <x v="5"/>
    <x v="2"/>
    <s v="GTX Pro"/>
    <s v="Inity"/>
    <s v="United States"/>
    <x v="1"/>
    <x v="75"/>
    <x v="6"/>
    <s v=""/>
    <x v="1"/>
    <x v="1"/>
    <s v=""/>
    <n v="0"/>
  </r>
  <r>
    <s v="KZ8Q0AFX"/>
    <x v="27"/>
    <x v="5"/>
    <x v="2"/>
    <s v="GTX Plus Basic"/>
    <s v="Initech"/>
    <s v="United States"/>
    <x v="2"/>
    <x v="75"/>
    <x v="35"/>
    <s v="Tue"/>
    <x v="2"/>
    <x v="2"/>
    <n v="1096"/>
    <n v="0"/>
  </r>
  <r>
    <s v="CT3HBBI2"/>
    <x v="14"/>
    <x v="3"/>
    <x v="1"/>
    <s v="MG Special"/>
    <s v="Mathtouch"/>
    <s v="Jordan"/>
    <x v="1"/>
    <x v="75"/>
    <x v="6"/>
    <s v=""/>
    <x v="1"/>
    <x v="1"/>
    <s v=""/>
    <n v="0"/>
  </r>
  <r>
    <s v="AOOFHH6F"/>
    <x v="5"/>
    <x v="3"/>
    <x v="1"/>
    <s v="MG Special"/>
    <s v="Scotfind"/>
    <s v="United States"/>
    <x v="0"/>
    <x v="75"/>
    <x v="40"/>
    <s v="Thu"/>
    <x v="2"/>
    <x v="2"/>
    <n v="55"/>
    <n v="60"/>
  </r>
  <r>
    <s v="5U9Y1P87"/>
    <x v="9"/>
    <x v="2"/>
    <x v="1"/>
    <s v="GTX Basic"/>
    <s v="Condax"/>
    <s v="United States"/>
    <x v="0"/>
    <x v="75"/>
    <x v="21"/>
    <s v="Tue"/>
    <x v="0"/>
    <x v="0"/>
    <n v="550"/>
    <n v="688"/>
  </r>
  <r>
    <s v="J0Y91LUA"/>
    <x v="9"/>
    <x v="2"/>
    <x v="1"/>
    <s v="GTX Plus Pro"/>
    <s v="Goodsilron"/>
    <s v="United States"/>
    <x v="0"/>
    <x v="75"/>
    <x v="30"/>
    <s v="Wed"/>
    <x v="0"/>
    <x v="0"/>
    <n v="5482"/>
    <n v="6142"/>
  </r>
  <r>
    <s v="YBRZQFEO"/>
    <x v="9"/>
    <x v="2"/>
    <x v="1"/>
    <s v="GTX Pro"/>
    <s v="Green-Plus"/>
    <s v="United States"/>
    <x v="0"/>
    <x v="75"/>
    <x v="20"/>
    <s v="Fri"/>
    <x v="0"/>
    <x v="0"/>
    <n v="4821"/>
    <n v="4939"/>
  </r>
  <r>
    <s v="PHR8KB1Y"/>
    <x v="6"/>
    <x v="1"/>
    <x v="0"/>
    <s v="GTX Plus Pro"/>
    <s v="Warephase"/>
    <s v="United States"/>
    <x v="0"/>
    <x v="75"/>
    <x v="41"/>
    <s v="Mon"/>
    <x v="2"/>
    <x v="2"/>
    <n v="5482"/>
    <n v="6270"/>
  </r>
  <r>
    <s v="GR2X90DZ"/>
    <x v="4"/>
    <x v="3"/>
    <x v="1"/>
    <s v="GTX Basic"/>
    <m/>
    <s v=""/>
    <x v="1"/>
    <x v="75"/>
    <x v="6"/>
    <s v=""/>
    <x v="1"/>
    <x v="1"/>
    <s v=""/>
    <n v="0"/>
  </r>
  <r>
    <s v="TBZMXKH4"/>
    <x v="20"/>
    <x v="5"/>
    <x v="2"/>
    <s v="MG Advanced"/>
    <s v="Acme Corporation"/>
    <s v="United States"/>
    <x v="0"/>
    <x v="75"/>
    <x v="31"/>
    <s v="Wed"/>
    <x v="0"/>
    <x v="0"/>
    <n v="3393"/>
    <n v="3833"/>
  </r>
  <r>
    <s v="WNXZ1FGS"/>
    <x v="13"/>
    <x v="4"/>
    <x v="2"/>
    <s v="GTX Plus Basic"/>
    <s v="Bubba Gump"/>
    <s v="United States"/>
    <x v="2"/>
    <x v="76"/>
    <x v="26"/>
    <s v="Tue"/>
    <x v="0"/>
    <x v="0"/>
    <n v="1096"/>
    <n v="0"/>
  </r>
  <r>
    <s v="S3W6Q07M"/>
    <x v="16"/>
    <x v="2"/>
    <x v="1"/>
    <s v="GTX Plus Pro"/>
    <s v="Acme Corporation"/>
    <s v="United States"/>
    <x v="1"/>
    <x v="76"/>
    <x v="6"/>
    <s v=""/>
    <x v="1"/>
    <x v="1"/>
    <s v=""/>
    <n v="0"/>
  </r>
  <r>
    <s v="K64TY8LU"/>
    <x v="9"/>
    <x v="2"/>
    <x v="1"/>
    <s v="MG Special"/>
    <m/>
    <s v=""/>
    <x v="1"/>
    <x v="76"/>
    <x v="6"/>
    <s v=""/>
    <x v="1"/>
    <x v="1"/>
    <s v=""/>
    <n v="0"/>
  </r>
  <r>
    <s v="6389JY2H"/>
    <x v="0"/>
    <x v="0"/>
    <x v="0"/>
    <s v="MG Special"/>
    <s v="Hottechi"/>
    <s v="Korea"/>
    <x v="0"/>
    <x v="76"/>
    <x v="42"/>
    <s v="Fri"/>
    <x v="3"/>
    <x v="2"/>
    <n v="55"/>
    <n v="57"/>
  </r>
  <r>
    <s v="SZ81H1PM"/>
    <x v="12"/>
    <x v="0"/>
    <x v="0"/>
    <s v="MG Special"/>
    <s v="Cancity"/>
    <s v="United States"/>
    <x v="0"/>
    <x v="76"/>
    <x v="12"/>
    <s v="Fri"/>
    <x v="0"/>
    <x v="0"/>
    <n v="55"/>
    <n v="47"/>
  </r>
  <r>
    <s v="M842E8JB"/>
    <x v="15"/>
    <x v="5"/>
    <x v="2"/>
    <s v="MG Special"/>
    <s v="Donware"/>
    <s v="United States"/>
    <x v="2"/>
    <x v="76"/>
    <x v="22"/>
    <s v="Mon"/>
    <x v="0"/>
    <x v="0"/>
    <n v="55"/>
    <n v="0"/>
  </r>
  <r>
    <s v="JRJ7DBW5"/>
    <x v="13"/>
    <x v="4"/>
    <x v="2"/>
    <s v="MG Advanced"/>
    <s v="Plussunin"/>
    <s v="United States"/>
    <x v="2"/>
    <x v="77"/>
    <x v="17"/>
    <s v="Sun"/>
    <x v="0"/>
    <x v="0"/>
    <n v="3393"/>
    <n v="0"/>
  </r>
  <r>
    <s v="N9C0OCYY"/>
    <x v="8"/>
    <x v="1"/>
    <x v="0"/>
    <s v="MG Special"/>
    <s v="Inity"/>
    <s v="United States"/>
    <x v="0"/>
    <x v="77"/>
    <x v="32"/>
    <s v="Thu"/>
    <x v="2"/>
    <x v="2"/>
    <n v="55"/>
    <n v="57"/>
  </r>
  <r>
    <s v="0OESOJNN"/>
    <x v="7"/>
    <x v="2"/>
    <x v="1"/>
    <s v="GTX Plus Basic"/>
    <s v="Warephase"/>
    <s v="United States"/>
    <x v="1"/>
    <x v="77"/>
    <x v="6"/>
    <s v=""/>
    <x v="1"/>
    <x v="1"/>
    <s v=""/>
    <n v="0"/>
  </r>
  <r>
    <s v="R7XZAIWS"/>
    <x v="29"/>
    <x v="1"/>
    <x v="0"/>
    <s v="MG Advanced"/>
    <s v="Genco Pura Olive Oil Company"/>
    <s v="Italy"/>
    <x v="0"/>
    <x v="77"/>
    <x v="16"/>
    <s v="Tue"/>
    <x v="0"/>
    <x v="0"/>
    <n v="3393"/>
    <n v="3257"/>
  </r>
  <r>
    <s v="FFO5WOHT"/>
    <x v="16"/>
    <x v="2"/>
    <x v="1"/>
    <s v="GTX Basic"/>
    <s v="Sunnamplex"/>
    <s v="Poland"/>
    <x v="0"/>
    <x v="77"/>
    <x v="38"/>
    <s v="Mon"/>
    <x v="2"/>
    <x v="2"/>
    <n v="550"/>
    <n v="511"/>
  </r>
  <r>
    <s v="XHHJ48MJ"/>
    <x v="16"/>
    <x v="2"/>
    <x v="1"/>
    <s v="GTX Basic"/>
    <s v="Y-corporation"/>
    <s v="United States"/>
    <x v="0"/>
    <x v="77"/>
    <x v="16"/>
    <s v="Tue"/>
    <x v="0"/>
    <x v="0"/>
    <n v="550"/>
    <n v="607"/>
  </r>
  <r>
    <s v="YAR5GGA4"/>
    <x v="5"/>
    <x v="3"/>
    <x v="1"/>
    <s v="GTX Plus Pro"/>
    <s v="Cheers"/>
    <s v="United States"/>
    <x v="0"/>
    <x v="77"/>
    <x v="31"/>
    <s v="Wed"/>
    <x v="0"/>
    <x v="0"/>
    <n v="5482"/>
    <n v="5120"/>
  </r>
  <r>
    <s v="NOVPMLOV"/>
    <x v="6"/>
    <x v="1"/>
    <x v="0"/>
    <s v="GTX Plus Basic"/>
    <s v="Hottechi"/>
    <s v="Korea"/>
    <x v="0"/>
    <x v="77"/>
    <x v="14"/>
    <s v="Thu"/>
    <x v="0"/>
    <x v="0"/>
    <n v="1096"/>
    <n v="1343"/>
  </r>
  <r>
    <s v="UPHN2I1Q"/>
    <x v="6"/>
    <x v="1"/>
    <x v="0"/>
    <s v="MG Special"/>
    <s v="Rundofase"/>
    <s v="United States"/>
    <x v="0"/>
    <x v="77"/>
    <x v="39"/>
    <s v="Sun"/>
    <x v="2"/>
    <x v="2"/>
    <n v="55"/>
    <n v="55"/>
  </r>
  <r>
    <s v="NN9R2Y4W"/>
    <x v="4"/>
    <x v="3"/>
    <x v="1"/>
    <s v="MG Special"/>
    <s v="Faxquote"/>
    <s v="United States"/>
    <x v="0"/>
    <x v="77"/>
    <x v="18"/>
    <s v="Thu"/>
    <x v="0"/>
    <x v="0"/>
    <n v="55"/>
    <n v="49"/>
  </r>
  <r>
    <s v="977FJ9QQ"/>
    <x v="25"/>
    <x v="4"/>
    <x v="2"/>
    <s v="GTX Basic"/>
    <s v="The New York Inquirer"/>
    <s v="United States"/>
    <x v="2"/>
    <x v="78"/>
    <x v="31"/>
    <s v="Wed"/>
    <x v="0"/>
    <x v="0"/>
    <n v="550"/>
    <n v="0"/>
  </r>
  <r>
    <s v="DZ57QIQN"/>
    <x v="13"/>
    <x v="4"/>
    <x v="2"/>
    <s v="GTX Plus Pro"/>
    <m/>
    <s v=""/>
    <x v="1"/>
    <x v="78"/>
    <x v="6"/>
    <s v=""/>
    <x v="1"/>
    <x v="1"/>
    <s v=""/>
    <n v="0"/>
  </r>
  <r>
    <s v="A6Y1V5Z0"/>
    <x v="21"/>
    <x v="5"/>
    <x v="2"/>
    <s v="GTX Pro"/>
    <s v="Zotware"/>
    <s v="United States"/>
    <x v="0"/>
    <x v="78"/>
    <x v="43"/>
    <s v="Sun"/>
    <x v="3"/>
    <x v="2"/>
    <n v="4821"/>
    <n v="4426"/>
  </r>
  <r>
    <s v="NU8LWEWU"/>
    <x v="7"/>
    <x v="2"/>
    <x v="1"/>
    <s v="GTX Plus Pro"/>
    <s v="Groovestreet"/>
    <s v="United States"/>
    <x v="0"/>
    <x v="78"/>
    <x v="44"/>
    <s v="Wed"/>
    <x v="2"/>
    <x v="2"/>
    <n v="5482"/>
    <n v="5264"/>
  </r>
  <r>
    <s v="PFHS80CR"/>
    <x v="29"/>
    <x v="1"/>
    <x v="0"/>
    <s v="GTX Pro"/>
    <s v="Conecom"/>
    <s v="United States"/>
    <x v="2"/>
    <x v="78"/>
    <x v="45"/>
    <s v="Sat"/>
    <x v="2"/>
    <x v="2"/>
    <n v="4821"/>
    <n v="0"/>
  </r>
  <r>
    <s v="OZ5S8NCK"/>
    <x v="18"/>
    <x v="2"/>
    <x v="1"/>
    <s v="GTX Pro"/>
    <m/>
    <s v=""/>
    <x v="1"/>
    <x v="78"/>
    <x v="6"/>
    <s v=""/>
    <x v="1"/>
    <x v="1"/>
    <s v=""/>
    <n v="0"/>
  </r>
  <r>
    <s v="904203D6"/>
    <x v="0"/>
    <x v="0"/>
    <x v="0"/>
    <s v="MG Special"/>
    <s v="Dontechi"/>
    <s v="United States"/>
    <x v="0"/>
    <x v="78"/>
    <x v="31"/>
    <s v="Wed"/>
    <x v="0"/>
    <x v="0"/>
    <n v="55"/>
    <n v="59"/>
  </r>
  <r>
    <s v="Z0TSV030"/>
    <x v="21"/>
    <x v="5"/>
    <x v="2"/>
    <s v="GTX Basic"/>
    <s v="Opentech"/>
    <s v="United States"/>
    <x v="0"/>
    <x v="79"/>
    <x v="18"/>
    <s v="Thu"/>
    <x v="0"/>
    <x v="0"/>
    <n v="550"/>
    <n v="617"/>
  </r>
  <r>
    <s v="8C4QM1X6"/>
    <x v="8"/>
    <x v="1"/>
    <x v="0"/>
    <s v="GTX Basic"/>
    <s v="Codehow"/>
    <s v="United States"/>
    <x v="0"/>
    <x v="79"/>
    <x v="43"/>
    <s v="Sun"/>
    <x v="3"/>
    <x v="2"/>
    <n v="550"/>
    <n v="565"/>
  </r>
  <r>
    <s v="NOPI41RP"/>
    <x v="7"/>
    <x v="2"/>
    <x v="1"/>
    <s v="GTX Basic"/>
    <s v="Sonron"/>
    <s v="United States"/>
    <x v="0"/>
    <x v="79"/>
    <x v="0"/>
    <s v="Wed"/>
    <x v="0"/>
    <x v="0"/>
    <n v="550"/>
    <n v="511"/>
  </r>
  <r>
    <s v="2536CW3V"/>
    <x v="16"/>
    <x v="2"/>
    <x v="1"/>
    <s v="GTX Plus Basic"/>
    <s v="Rantouch"/>
    <s v="United States"/>
    <x v="2"/>
    <x v="79"/>
    <x v="38"/>
    <s v="Mon"/>
    <x v="2"/>
    <x v="2"/>
    <n v="1096"/>
    <n v="0"/>
  </r>
  <r>
    <s v="AC5YXLIR"/>
    <x v="18"/>
    <x v="2"/>
    <x v="1"/>
    <s v="MG Special"/>
    <s v="Faxquote"/>
    <s v="United States"/>
    <x v="0"/>
    <x v="79"/>
    <x v="18"/>
    <s v="Thu"/>
    <x v="0"/>
    <x v="0"/>
    <n v="55"/>
    <n v="60"/>
  </r>
  <r>
    <s v="HSGJKH6U"/>
    <x v="18"/>
    <x v="2"/>
    <x v="1"/>
    <s v="MG Advanced"/>
    <s v="Plexzap"/>
    <s v="United States"/>
    <x v="0"/>
    <x v="79"/>
    <x v="31"/>
    <s v="Wed"/>
    <x v="0"/>
    <x v="0"/>
    <n v="3393"/>
    <n v="3407"/>
  </r>
  <r>
    <s v="4TZF9N1D"/>
    <x v="18"/>
    <x v="2"/>
    <x v="1"/>
    <s v="MG Advanced"/>
    <s v="Xx-holding"/>
    <s v="United States"/>
    <x v="0"/>
    <x v="79"/>
    <x v="26"/>
    <s v="Tue"/>
    <x v="0"/>
    <x v="0"/>
    <n v="3393"/>
    <n v="3273"/>
  </r>
  <r>
    <s v="HNKZ2IC6"/>
    <x v="5"/>
    <x v="3"/>
    <x v="1"/>
    <s v="GTX Plus Basic"/>
    <s v="Y-corporation"/>
    <s v="United States"/>
    <x v="2"/>
    <x v="79"/>
    <x v="13"/>
    <s v="Sun"/>
    <x v="0"/>
    <x v="0"/>
    <n v="1096"/>
    <n v="0"/>
  </r>
  <r>
    <s v="BB6TCH8B"/>
    <x v="5"/>
    <x v="3"/>
    <x v="1"/>
    <s v="MG Special"/>
    <s v="Sunnamplex"/>
    <s v="Poland"/>
    <x v="2"/>
    <x v="79"/>
    <x v="33"/>
    <s v="Fri"/>
    <x v="2"/>
    <x v="2"/>
    <n v="55"/>
    <n v="0"/>
  </r>
  <r>
    <s v="IMTPZV7J"/>
    <x v="0"/>
    <x v="0"/>
    <x v="0"/>
    <s v="MG Advanced"/>
    <s v="Gogozoom"/>
    <s v="United States"/>
    <x v="0"/>
    <x v="79"/>
    <x v="46"/>
    <s v="Mon"/>
    <x v="2"/>
    <x v="2"/>
    <n v="3393"/>
    <n v="3363"/>
  </r>
  <r>
    <s v="A4JROIDO"/>
    <x v="4"/>
    <x v="3"/>
    <x v="1"/>
    <s v="MG Special"/>
    <m/>
    <s v=""/>
    <x v="1"/>
    <x v="79"/>
    <x v="6"/>
    <s v=""/>
    <x v="1"/>
    <x v="1"/>
    <s v=""/>
    <n v="0"/>
  </r>
  <r>
    <s v="6NXY7144"/>
    <x v="4"/>
    <x v="3"/>
    <x v="1"/>
    <s v="GTX Basic"/>
    <s v="Xx-holding"/>
    <s v="United States"/>
    <x v="0"/>
    <x v="79"/>
    <x v="20"/>
    <s v="Fri"/>
    <x v="0"/>
    <x v="0"/>
    <n v="550"/>
    <n v="365"/>
  </r>
  <r>
    <s v="KBKHKULU"/>
    <x v="2"/>
    <x v="2"/>
    <x v="1"/>
    <s v="GTX Plus Pro"/>
    <s v="Lexiqvolax"/>
    <s v="United States"/>
    <x v="0"/>
    <x v="79"/>
    <x v="8"/>
    <s v="Sat"/>
    <x v="0"/>
    <x v="0"/>
    <n v="5482"/>
    <n v="4869"/>
  </r>
  <r>
    <s v="INMJIFTF"/>
    <x v="27"/>
    <x v="5"/>
    <x v="2"/>
    <s v="GTX Basic"/>
    <s v="Ontomedia"/>
    <s v="United States"/>
    <x v="0"/>
    <x v="80"/>
    <x v="47"/>
    <s v="Tue"/>
    <x v="3"/>
    <x v="2"/>
    <n v="550"/>
    <n v="599"/>
  </r>
  <r>
    <s v="FUVQ5UKB"/>
    <x v="13"/>
    <x v="4"/>
    <x v="2"/>
    <s v="MG Advanced"/>
    <s v="Konex"/>
    <s v="United States"/>
    <x v="0"/>
    <x v="80"/>
    <x v="45"/>
    <s v="Sat"/>
    <x v="2"/>
    <x v="2"/>
    <n v="3393"/>
    <n v="3194"/>
  </r>
  <r>
    <s v="O462ARMZ"/>
    <x v="21"/>
    <x v="5"/>
    <x v="2"/>
    <s v="GTX Plus Pro"/>
    <s v="Condax"/>
    <s v="United States"/>
    <x v="0"/>
    <x v="80"/>
    <x v="48"/>
    <s v="Mon"/>
    <x v="3"/>
    <x v="2"/>
    <n v="5482"/>
    <n v="5429"/>
  </r>
  <r>
    <s v="6DCKCXDC"/>
    <x v="29"/>
    <x v="1"/>
    <x v="0"/>
    <s v="GTX Pro"/>
    <s v="Hottechi"/>
    <s v="Korea"/>
    <x v="0"/>
    <x v="80"/>
    <x v="33"/>
    <s v="Fri"/>
    <x v="2"/>
    <x v="2"/>
    <n v="4821"/>
    <n v="5008"/>
  </r>
  <r>
    <s v="QVF0JRM5"/>
    <x v="29"/>
    <x v="1"/>
    <x v="0"/>
    <s v="MG Advanced"/>
    <s v="Domzoom"/>
    <s v="United States"/>
    <x v="0"/>
    <x v="80"/>
    <x v="26"/>
    <s v="Tue"/>
    <x v="0"/>
    <x v="0"/>
    <n v="3393"/>
    <n v="3459"/>
  </r>
  <r>
    <s v="7QGG2LO3"/>
    <x v="18"/>
    <x v="2"/>
    <x v="1"/>
    <s v="GTX Pro"/>
    <s v="Xx-holding"/>
    <s v="United States"/>
    <x v="2"/>
    <x v="80"/>
    <x v="49"/>
    <s v="Thu"/>
    <x v="2"/>
    <x v="2"/>
    <n v="4821"/>
    <n v="0"/>
  </r>
  <r>
    <s v="Y6HNPIIT"/>
    <x v="18"/>
    <x v="2"/>
    <x v="1"/>
    <s v="GTX Pro"/>
    <s v="Hottechi"/>
    <s v="Korea"/>
    <x v="0"/>
    <x v="80"/>
    <x v="2"/>
    <s v="Tue"/>
    <x v="0"/>
    <x v="0"/>
    <n v="4821"/>
    <n v="4559"/>
  </r>
  <r>
    <s v="IBKRO1AN"/>
    <x v="18"/>
    <x v="2"/>
    <x v="1"/>
    <s v="GTX Pro"/>
    <s v="Labdrill"/>
    <s v="United States"/>
    <x v="0"/>
    <x v="80"/>
    <x v="26"/>
    <s v="Tue"/>
    <x v="0"/>
    <x v="0"/>
    <n v="4821"/>
    <n v="4221"/>
  </r>
  <r>
    <s v="3TDWLPMV"/>
    <x v="24"/>
    <x v="0"/>
    <x v="0"/>
    <s v="MG Advanced"/>
    <s v="Warephase"/>
    <s v="United States"/>
    <x v="2"/>
    <x v="80"/>
    <x v="1"/>
    <s v="Sat"/>
    <x v="0"/>
    <x v="0"/>
    <n v="3393"/>
    <n v="0"/>
  </r>
  <r>
    <s v="JN1ZFD18"/>
    <x v="24"/>
    <x v="0"/>
    <x v="0"/>
    <s v="MG Special"/>
    <s v="Domzoom"/>
    <s v="United States"/>
    <x v="0"/>
    <x v="80"/>
    <x v="9"/>
    <s v="Mon"/>
    <x v="0"/>
    <x v="0"/>
    <n v="55"/>
    <n v="56"/>
  </r>
  <r>
    <s v="ZE7ILYKB"/>
    <x v="5"/>
    <x v="3"/>
    <x v="1"/>
    <s v="GTX Pro"/>
    <s v="Nam-zim"/>
    <s v="Brazil"/>
    <x v="0"/>
    <x v="80"/>
    <x v="44"/>
    <s v="Wed"/>
    <x v="2"/>
    <x v="2"/>
    <n v="4821"/>
    <n v="5508"/>
  </r>
  <r>
    <s v="SRFVQ0HG"/>
    <x v="0"/>
    <x v="0"/>
    <x v="0"/>
    <s v="GTX Plus Basic"/>
    <s v="Codehow"/>
    <s v="United States"/>
    <x v="2"/>
    <x v="80"/>
    <x v="29"/>
    <s v="Fri"/>
    <x v="0"/>
    <x v="0"/>
    <n v="1096"/>
    <n v="0"/>
  </r>
  <r>
    <s v="D7H1EGS9"/>
    <x v="2"/>
    <x v="2"/>
    <x v="1"/>
    <s v="GTX Basic"/>
    <s v="Lexiqvolax"/>
    <s v="United States"/>
    <x v="2"/>
    <x v="80"/>
    <x v="19"/>
    <s v="Mon"/>
    <x v="0"/>
    <x v="0"/>
    <n v="550"/>
    <n v="0"/>
  </r>
  <r>
    <s v="1DDW2GQW"/>
    <x v="3"/>
    <x v="0"/>
    <x v="0"/>
    <s v="MG Advanced"/>
    <s v="Cancity"/>
    <s v="United States"/>
    <x v="2"/>
    <x v="81"/>
    <x v="3"/>
    <s v="Thu"/>
    <x v="0"/>
    <x v="0"/>
    <n v="3393"/>
    <n v="0"/>
  </r>
  <r>
    <s v="PMEENWD5"/>
    <x v="27"/>
    <x v="5"/>
    <x v="2"/>
    <s v="GTX Pro"/>
    <s v="Globex Corporation"/>
    <s v="Norway"/>
    <x v="1"/>
    <x v="81"/>
    <x v="6"/>
    <s v=""/>
    <x v="1"/>
    <x v="1"/>
    <s v=""/>
    <n v="0"/>
  </r>
  <r>
    <s v="WPGTHV8V"/>
    <x v="1"/>
    <x v="1"/>
    <x v="0"/>
    <s v="GTX Basic"/>
    <s v="Ron-tech"/>
    <s v="United States"/>
    <x v="0"/>
    <x v="81"/>
    <x v="17"/>
    <s v="Sun"/>
    <x v="0"/>
    <x v="0"/>
    <n v="550"/>
    <n v="657"/>
  </r>
  <r>
    <s v="Z1WLLL1H"/>
    <x v="16"/>
    <x v="2"/>
    <x v="1"/>
    <s v="GTX Basic"/>
    <m/>
    <s v=""/>
    <x v="1"/>
    <x v="81"/>
    <x v="6"/>
    <s v=""/>
    <x v="1"/>
    <x v="1"/>
    <s v=""/>
    <n v="0"/>
  </r>
  <r>
    <s v="6GNJMYMO"/>
    <x v="16"/>
    <x v="2"/>
    <x v="1"/>
    <s v="GTX Pro"/>
    <s v="J-Texon"/>
    <s v="United States"/>
    <x v="2"/>
    <x v="81"/>
    <x v="33"/>
    <s v="Fri"/>
    <x v="2"/>
    <x v="2"/>
    <n v="4821"/>
    <n v="0"/>
  </r>
  <r>
    <s v="GWAT8UWK"/>
    <x v="24"/>
    <x v="0"/>
    <x v="0"/>
    <s v="GTX Basic"/>
    <s v="Scottech"/>
    <s v="United States"/>
    <x v="0"/>
    <x v="81"/>
    <x v="25"/>
    <s v="Sat"/>
    <x v="0"/>
    <x v="0"/>
    <n v="550"/>
    <n v="638"/>
  </r>
  <r>
    <s v="ETZKANFZ"/>
    <x v="5"/>
    <x v="3"/>
    <x v="1"/>
    <s v="GTX Basic"/>
    <m/>
    <s v=""/>
    <x v="1"/>
    <x v="81"/>
    <x v="6"/>
    <s v=""/>
    <x v="1"/>
    <x v="1"/>
    <s v=""/>
    <n v="0"/>
  </r>
  <r>
    <s v="IZD69C5Q"/>
    <x v="22"/>
    <x v="1"/>
    <x v="0"/>
    <s v="MG Special"/>
    <s v="Betatech"/>
    <s v="Kenya"/>
    <x v="0"/>
    <x v="81"/>
    <x v="47"/>
    <s v="Tue"/>
    <x v="3"/>
    <x v="2"/>
    <n v="55"/>
    <n v="41"/>
  </r>
  <r>
    <s v="QFU565JJ"/>
    <x v="17"/>
    <x v="5"/>
    <x v="2"/>
    <s v="GTX Plus Pro"/>
    <s v="Initech"/>
    <s v="United States"/>
    <x v="0"/>
    <x v="81"/>
    <x v="50"/>
    <s v="Sun"/>
    <x v="2"/>
    <x v="2"/>
    <n v="5482"/>
    <n v="5582"/>
  </r>
  <r>
    <s v="Z5BCBTAO"/>
    <x v="12"/>
    <x v="0"/>
    <x v="0"/>
    <s v="MG Special"/>
    <s v="Konmatfix"/>
    <s v="United States"/>
    <x v="0"/>
    <x v="81"/>
    <x v="45"/>
    <s v="Sat"/>
    <x v="2"/>
    <x v="2"/>
    <n v="55"/>
    <n v="60"/>
  </r>
  <r>
    <s v="2KKRRM1G"/>
    <x v="2"/>
    <x v="2"/>
    <x v="1"/>
    <s v="GTX Plus Basic"/>
    <s v="Y-corporation"/>
    <s v="United States"/>
    <x v="0"/>
    <x v="81"/>
    <x v="44"/>
    <s v="Wed"/>
    <x v="2"/>
    <x v="2"/>
    <n v="1096"/>
    <n v="1036"/>
  </r>
  <r>
    <s v="RLUGVSNV"/>
    <x v="1"/>
    <x v="1"/>
    <x v="0"/>
    <s v="GTX Plus Basic"/>
    <s v="Funholding"/>
    <s v="United States"/>
    <x v="0"/>
    <x v="82"/>
    <x v="51"/>
    <s v="Fri"/>
    <x v="2"/>
    <x v="2"/>
    <n v="1096"/>
    <n v="943"/>
  </r>
  <r>
    <s v="ZKSJ1DOK"/>
    <x v="14"/>
    <x v="3"/>
    <x v="1"/>
    <s v="GTX Basic"/>
    <s v="Kan-code"/>
    <s v="United States"/>
    <x v="0"/>
    <x v="82"/>
    <x v="52"/>
    <s v="Wed"/>
    <x v="3"/>
    <x v="2"/>
    <n v="550"/>
    <n v="581"/>
  </r>
  <r>
    <s v="K8RQWTP4"/>
    <x v="29"/>
    <x v="1"/>
    <x v="0"/>
    <s v="MG Special"/>
    <s v="Codehow"/>
    <s v="United States"/>
    <x v="2"/>
    <x v="82"/>
    <x v="41"/>
    <s v="Mon"/>
    <x v="2"/>
    <x v="2"/>
    <n v="55"/>
    <n v="0"/>
  </r>
  <r>
    <s v="RSZC6BMW"/>
    <x v="0"/>
    <x v="0"/>
    <x v="0"/>
    <s v="GTX Basic"/>
    <s v="Toughzap"/>
    <s v="United States"/>
    <x v="0"/>
    <x v="82"/>
    <x v="50"/>
    <s v="Sun"/>
    <x v="2"/>
    <x v="2"/>
    <n v="550"/>
    <n v="538"/>
  </r>
  <r>
    <s v="O7YNBRX0"/>
    <x v="19"/>
    <x v="4"/>
    <x v="2"/>
    <s v="GTX Plus Basic"/>
    <s v="Donquadtech"/>
    <s v="United States"/>
    <x v="0"/>
    <x v="82"/>
    <x v="26"/>
    <s v="Tue"/>
    <x v="0"/>
    <x v="0"/>
    <n v="1096"/>
    <n v="1100"/>
  </r>
  <r>
    <s v="PK1PS0KR"/>
    <x v="17"/>
    <x v="5"/>
    <x v="2"/>
    <s v="MG Advanced"/>
    <m/>
    <s v=""/>
    <x v="1"/>
    <x v="82"/>
    <x v="6"/>
    <s v=""/>
    <x v="1"/>
    <x v="1"/>
    <s v=""/>
    <n v="0"/>
  </r>
  <r>
    <s v="AAYV8GV4"/>
    <x v="3"/>
    <x v="0"/>
    <x v="0"/>
    <s v="MG Advanced"/>
    <s v="Inity"/>
    <s v="United States"/>
    <x v="2"/>
    <x v="83"/>
    <x v="33"/>
    <s v="Fri"/>
    <x v="2"/>
    <x v="2"/>
    <n v="3393"/>
    <n v="0"/>
  </r>
  <r>
    <s v="EDEBWIOX"/>
    <x v="28"/>
    <x v="0"/>
    <x v="0"/>
    <s v="MG Advanced"/>
    <s v="Finhigh"/>
    <s v="United States"/>
    <x v="2"/>
    <x v="83"/>
    <x v="53"/>
    <s v="Sun"/>
    <x v="2"/>
    <x v="2"/>
    <n v="3393"/>
    <n v="0"/>
  </r>
  <r>
    <s v="VAH6Y3F6"/>
    <x v="29"/>
    <x v="1"/>
    <x v="0"/>
    <s v="GTX Plus Basic"/>
    <s v="Hottechi"/>
    <s v="Korea"/>
    <x v="0"/>
    <x v="83"/>
    <x v="37"/>
    <s v="Wed"/>
    <x v="2"/>
    <x v="2"/>
    <n v="1096"/>
    <n v="1039"/>
  </r>
  <r>
    <s v="4U431MNA"/>
    <x v="24"/>
    <x v="0"/>
    <x v="0"/>
    <s v="MG Special"/>
    <s v="dambase"/>
    <s v="United States"/>
    <x v="2"/>
    <x v="83"/>
    <x v="54"/>
    <s v="Thu"/>
    <x v="2"/>
    <x v="2"/>
    <n v="55"/>
    <n v="0"/>
  </r>
  <r>
    <s v="5HKAT5GS"/>
    <x v="19"/>
    <x v="4"/>
    <x v="2"/>
    <s v="GTX Plus Basic"/>
    <s v="Umbrella Corporation"/>
    <s v="United States"/>
    <x v="0"/>
    <x v="83"/>
    <x v="34"/>
    <s v="Wed"/>
    <x v="2"/>
    <x v="2"/>
    <n v="1096"/>
    <n v="1076"/>
  </r>
  <r>
    <s v="F5VDTC4M"/>
    <x v="11"/>
    <x v="3"/>
    <x v="1"/>
    <s v="MG Special"/>
    <s v="Konex"/>
    <s v="United States"/>
    <x v="2"/>
    <x v="83"/>
    <x v="36"/>
    <s v="Sat"/>
    <x v="2"/>
    <x v="2"/>
    <n v="55"/>
    <n v="0"/>
  </r>
  <r>
    <s v="UO4KXDBC"/>
    <x v="11"/>
    <x v="3"/>
    <x v="1"/>
    <s v="MG Special"/>
    <s v="Rantouch"/>
    <s v="United States"/>
    <x v="2"/>
    <x v="83"/>
    <x v="55"/>
    <s v="Tue"/>
    <x v="2"/>
    <x v="2"/>
    <n v="55"/>
    <n v="0"/>
  </r>
  <r>
    <s v="TBIW957T"/>
    <x v="12"/>
    <x v="0"/>
    <x v="0"/>
    <s v="MG Special"/>
    <s v="Rundofase"/>
    <s v="United States"/>
    <x v="0"/>
    <x v="83"/>
    <x v="28"/>
    <s v="Thu"/>
    <x v="0"/>
    <x v="0"/>
    <n v="55"/>
    <n v="53"/>
  </r>
  <r>
    <s v="MSEIIH95"/>
    <x v="12"/>
    <x v="0"/>
    <x v="0"/>
    <s v="MG Advanced"/>
    <s v="Statholdings"/>
    <s v="United States"/>
    <x v="0"/>
    <x v="83"/>
    <x v="14"/>
    <s v="Thu"/>
    <x v="0"/>
    <x v="0"/>
    <n v="3393"/>
    <n v="3046"/>
  </r>
  <r>
    <s v="RPONINLM"/>
    <x v="4"/>
    <x v="3"/>
    <x v="1"/>
    <s v="GTX Plus Basic"/>
    <m/>
    <s v=""/>
    <x v="1"/>
    <x v="83"/>
    <x v="6"/>
    <s v=""/>
    <x v="1"/>
    <x v="1"/>
    <s v=""/>
    <n v="0"/>
  </r>
  <r>
    <s v="V4324HG4"/>
    <x v="15"/>
    <x v="5"/>
    <x v="2"/>
    <s v="MG Special"/>
    <s v="Acme Corporation"/>
    <s v="United States"/>
    <x v="2"/>
    <x v="83"/>
    <x v="36"/>
    <s v="Sat"/>
    <x v="2"/>
    <x v="2"/>
    <n v="55"/>
    <n v="0"/>
  </r>
  <r>
    <s v="N852D2Z8"/>
    <x v="2"/>
    <x v="2"/>
    <x v="1"/>
    <s v="GTX Basic"/>
    <s v="Scotfind"/>
    <s v="United States"/>
    <x v="2"/>
    <x v="83"/>
    <x v="18"/>
    <s v="Thu"/>
    <x v="0"/>
    <x v="0"/>
    <n v="550"/>
    <n v="0"/>
  </r>
  <r>
    <s v="CF1CSNPX"/>
    <x v="13"/>
    <x v="4"/>
    <x v="2"/>
    <s v="GTX Pro"/>
    <s v="Kan-code"/>
    <s v="United States"/>
    <x v="0"/>
    <x v="84"/>
    <x v="20"/>
    <s v="Fri"/>
    <x v="0"/>
    <x v="0"/>
    <n v="4821"/>
    <n v="5140"/>
  </r>
  <r>
    <s v="NOXNFJ2L"/>
    <x v="1"/>
    <x v="1"/>
    <x v="0"/>
    <s v="GTX Plus Basic"/>
    <s v="Warephase"/>
    <s v="United States"/>
    <x v="0"/>
    <x v="84"/>
    <x v="37"/>
    <s v="Wed"/>
    <x v="2"/>
    <x v="2"/>
    <n v="1096"/>
    <n v="1067"/>
  </r>
  <r>
    <s v="F569KUVC"/>
    <x v="16"/>
    <x v="2"/>
    <x v="1"/>
    <s v="GTX Basic"/>
    <m/>
    <s v=""/>
    <x v="1"/>
    <x v="84"/>
    <x v="6"/>
    <s v=""/>
    <x v="1"/>
    <x v="1"/>
    <s v=""/>
    <n v="0"/>
  </r>
  <r>
    <s v="PKDJTR06"/>
    <x v="16"/>
    <x v="2"/>
    <x v="1"/>
    <s v="GTX Plus Basic"/>
    <s v="Hatfan"/>
    <s v="United States"/>
    <x v="1"/>
    <x v="84"/>
    <x v="6"/>
    <s v=""/>
    <x v="1"/>
    <x v="1"/>
    <s v=""/>
    <n v="0"/>
  </r>
  <r>
    <s v="VYPYVO8V"/>
    <x v="4"/>
    <x v="3"/>
    <x v="1"/>
    <s v="GTX Basic"/>
    <m/>
    <s v=""/>
    <x v="1"/>
    <x v="84"/>
    <x v="6"/>
    <s v=""/>
    <x v="1"/>
    <x v="1"/>
    <s v=""/>
    <n v="0"/>
  </r>
  <r>
    <s v="3LJAJVHR"/>
    <x v="23"/>
    <x v="4"/>
    <x v="2"/>
    <s v="GTX Pro"/>
    <s v="Opentech"/>
    <s v="United States"/>
    <x v="2"/>
    <x v="85"/>
    <x v="56"/>
    <s v="Mon"/>
    <x v="2"/>
    <x v="2"/>
    <n v="4821"/>
    <n v="0"/>
  </r>
  <r>
    <s v="NN6CSUWT"/>
    <x v="13"/>
    <x v="4"/>
    <x v="2"/>
    <s v="GTX Plus Basic"/>
    <s v="Zathunicon"/>
    <s v="United States"/>
    <x v="0"/>
    <x v="85"/>
    <x v="21"/>
    <s v="Tue"/>
    <x v="0"/>
    <x v="0"/>
    <n v="1096"/>
    <n v="1065"/>
  </r>
  <r>
    <s v="X69POZIN"/>
    <x v="18"/>
    <x v="2"/>
    <x v="1"/>
    <s v="GTX Basic"/>
    <s v="Lexiqvolax"/>
    <s v="United States"/>
    <x v="0"/>
    <x v="85"/>
    <x v="36"/>
    <s v="Sat"/>
    <x v="2"/>
    <x v="2"/>
    <n v="550"/>
    <n v="481"/>
  </r>
  <r>
    <s v="4FAEDB16"/>
    <x v="5"/>
    <x v="3"/>
    <x v="1"/>
    <s v="GTX Basic"/>
    <s v="J-Texon"/>
    <s v="United States"/>
    <x v="2"/>
    <x v="85"/>
    <x v="57"/>
    <s v="Mon"/>
    <x v="2"/>
    <x v="2"/>
    <n v="550"/>
    <n v="0"/>
  </r>
  <r>
    <s v="CPGCT81C"/>
    <x v="9"/>
    <x v="2"/>
    <x v="1"/>
    <s v="GTX Basic"/>
    <s v="Dalttechnology"/>
    <s v="United States"/>
    <x v="0"/>
    <x v="85"/>
    <x v="9"/>
    <s v="Mon"/>
    <x v="0"/>
    <x v="0"/>
    <n v="550"/>
    <n v="499"/>
  </r>
  <r>
    <s v="TK9T01QM"/>
    <x v="19"/>
    <x v="4"/>
    <x v="2"/>
    <s v="GTX Pro"/>
    <s v="Acme Corporation"/>
    <s v="United States"/>
    <x v="2"/>
    <x v="85"/>
    <x v="50"/>
    <s v="Sun"/>
    <x v="2"/>
    <x v="2"/>
    <n v="4821"/>
    <n v="0"/>
  </r>
  <r>
    <s v="P13DDOTM"/>
    <x v="17"/>
    <x v="5"/>
    <x v="2"/>
    <s v="MG Special"/>
    <s v="Bioplex"/>
    <s v="United States"/>
    <x v="0"/>
    <x v="85"/>
    <x v="11"/>
    <s v="Wed"/>
    <x v="0"/>
    <x v="0"/>
    <n v="55"/>
    <n v="59"/>
  </r>
  <r>
    <s v="1PN7TVPX"/>
    <x v="4"/>
    <x v="3"/>
    <x v="1"/>
    <s v="MG Special"/>
    <s v="Hottechi"/>
    <s v="Korea"/>
    <x v="2"/>
    <x v="85"/>
    <x v="46"/>
    <s v="Mon"/>
    <x v="2"/>
    <x v="2"/>
    <n v="55"/>
    <n v="0"/>
  </r>
  <r>
    <s v="9ZKORPL2"/>
    <x v="15"/>
    <x v="5"/>
    <x v="2"/>
    <s v="MG Special"/>
    <s v="Initech"/>
    <s v="United States"/>
    <x v="0"/>
    <x v="85"/>
    <x v="58"/>
    <s v="Tue"/>
    <x v="2"/>
    <x v="2"/>
    <n v="55"/>
    <n v="45"/>
  </r>
  <r>
    <s v="1D54L027"/>
    <x v="20"/>
    <x v="5"/>
    <x v="2"/>
    <s v="MG Advanced"/>
    <m/>
    <s v=""/>
    <x v="1"/>
    <x v="85"/>
    <x v="6"/>
    <s v=""/>
    <x v="1"/>
    <x v="1"/>
    <s v=""/>
    <n v="0"/>
  </r>
  <r>
    <s v="1ZCOKNNI"/>
    <x v="2"/>
    <x v="2"/>
    <x v="1"/>
    <s v="GTX Pro"/>
    <s v="Sonron"/>
    <s v="United States"/>
    <x v="0"/>
    <x v="85"/>
    <x v="39"/>
    <s v="Sun"/>
    <x v="2"/>
    <x v="2"/>
    <n v="4821"/>
    <n v="5743"/>
  </r>
  <r>
    <s v="BVYMJ6TD"/>
    <x v="23"/>
    <x v="4"/>
    <x v="2"/>
    <s v="GTX Plus Pro"/>
    <s v="Vehement Capital Partners"/>
    <s v="United States"/>
    <x v="0"/>
    <x v="86"/>
    <x v="59"/>
    <s v="Sat"/>
    <x v="2"/>
    <x v="2"/>
    <n v="5482"/>
    <n v="6117"/>
  </r>
  <r>
    <s v="W5ADQ9SH"/>
    <x v="1"/>
    <x v="1"/>
    <x v="0"/>
    <s v="GTX Pro"/>
    <s v="Domzoom"/>
    <s v="United States"/>
    <x v="2"/>
    <x v="86"/>
    <x v="60"/>
    <s v="Fri"/>
    <x v="2"/>
    <x v="2"/>
    <n v="4821"/>
    <n v="0"/>
  </r>
  <r>
    <s v="VXX8GJGY"/>
    <x v="26"/>
    <x v="4"/>
    <x v="2"/>
    <s v="GTX Plus Basic"/>
    <s v="The New York Inquirer"/>
    <s v="United States"/>
    <x v="0"/>
    <x v="86"/>
    <x v="17"/>
    <s v="Sun"/>
    <x v="0"/>
    <x v="0"/>
    <n v="1096"/>
    <n v="1158"/>
  </r>
  <r>
    <s v="ES9L0DXE"/>
    <x v="21"/>
    <x v="5"/>
    <x v="2"/>
    <s v="MG Special"/>
    <s v="Kinnamplus"/>
    <s v="United States"/>
    <x v="0"/>
    <x v="86"/>
    <x v="57"/>
    <s v="Mon"/>
    <x v="2"/>
    <x v="2"/>
    <n v="55"/>
    <n v="59"/>
  </r>
  <r>
    <s v="AANB25RH"/>
    <x v="16"/>
    <x v="2"/>
    <x v="1"/>
    <s v="GTX Plus Basic"/>
    <s v="Dalttechnology"/>
    <s v="United States"/>
    <x v="2"/>
    <x v="86"/>
    <x v="61"/>
    <s v="Wed"/>
    <x v="2"/>
    <x v="2"/>
    <n v="1096"/>
    <n v="0"/>
  </r>
  <r>
    <s v="36PTGLTW"/>
    <x v="9"/>
    <x v="2"/>
    <x v="1"/>
    <s v="MG Advanced"/>
    <s v="Xx-holding"/>
    <s v="United States"/>
    <x v="0"/>
    <x v="86"/>
    <x v="29"/>
    <s v="Fri"/>
    <x v="0"/>
    <x v="0"/>
    <n v="3393"/>
    <n v="3106"/>
  </r>
  <r>
    <s v="6WTNSL1T"/>
    <x v="11"/>
    <x v="3"/>
    <x v="1"/>
    <s v="MG Advanced"/>
    <s v="Newex"/>
    <s v="Germany"/>
    <x v="0"/>
    <x v="86"/>
    <x v="17"/>
    <s v="Sun"/>
    <x v="0"/>
    <x v="0"/>
    <n v="3393"/>
    <n v="2982"/>
  </r>
  <r>
    <s v="PV1DISEC"/>
    <x v="2"/>
    <x v="2"/>
    <x v="1"/>
    <s v="GTX Plus Pro"/>
    <s v="Hottechi"/>
    <s v="Korea"/>
    <x v="0"/>
    <x v="86"/>
    <x v="28"/>
    <s v="Thu"/>
    <x v="0"/>
    <x v="0"/>
    <n v="5482"/>
    <n v="6101"/>
  </r>
  <r>
    <s v="S6BG03TB"/>
    <x v="3"/>
    <x v="0"/>
    <x v="0"/>
    <s v="GTX Plus Pro"/>
    <s v="Treequote"/>
    <s v="United States"/>
    <x v="0"/>
    <x v="87"/>
    <x v="38"/>
    <s v="Mon"/>
    <x v="2"/>
    <x v="2"/>
    <n v="5482"/>
    <n v="5883"/>
  </r>
  <r>
    <s v="2YOW2BI0"/>
    <x v="27"/>
    <x v="5"/>
    <x v="2"/>
    <s v="GTX Plus Pro"/>
    <s v="Xx-zobam"/>
    <s v="United States"/>
    <x v="0"/>
    <x v="87"/>
    <x v="57"/>
    <s v="Mon"/>
    <x v="2"/>
    <x v="2"/>
    <n v="5482"/>
    <n v="5051"/>
  </r>
  <r>
    <s v="IQ9KYZCG"/>
    <x v="1"/>
    <x v="1"/>
    <x v="0"/>
    <s v="GTX Plus Basic"/>
    <s v="Statholdings"/>
    <s v="United States"/>
    <x v="0"/>
    <x v="87"/>
    <x v="54"/>
    <s v="Thu"/>
    <x v="2"/>
    <x v="2"/>
    <n v="1096"/>
    <n v="1155"/>
  </r>
  <r>
    <s v="AWDOKG69"/>
    <x v="21"/>
    <x v="5"/>
    <x v="2"/>
    <s v="GTX Basic"/>
    <s v="Bluth Company"/>
    <s v="United States"/>
    <x v="2"/>
    <x v="87"/>
    <x v="34"/>
    <s v="Wed"/>
    <x v="2"/>
    <x v="2"/>
    <n v="550"/>
    <n v="0"/>
  </r>
  <r>
    <s v="C4AFMVFM"/>
    <x v="7"/>
    <x v="2"/>
    <x v="1"/>
    <s v="GTX Plus Pro"/>
    <s v="Cheers"/>
    <s v="United States"/>
    <x v="0"/>
    <x v="87"/>
    <x v="9"/>
    <s v="Mon"/>
    <x v="0"/>
    <x v="0"/>
    <n v="5482"/>
    <n v="5616"/>
  </r>
  <r>
    <s v="WK6ERCGR"/>
    <x v="7"/>
    <x v="2"/>
    <x v="1"/>
    <s v="GTX Plus Pro"/>
    <s v="Golddex"/>
    <s v="United States"/>
    <x v="0"/>
    <x v="87"/>
    <x v="47"/>
    <s v="Tue"/>
    <x v="3"/>
    <x v="2"/>
    <n v="5482"/>
    <n v="5116"/>
  </r>
  <r>
    <s v="64DJ954O"/>
    <x v="18"/>
    <x v="2"/>
    <x v="1"/>
    <s v="GTX Plus Basic"/>
    <s v="Condax"/>
    <s v="United States"/>
    <x v="0"/>
    <x v="87"/>
    <x v="18"/>
    <s v="Thu"/>
    <x v="0"/>
    <x v="0"/>
    <n v="1096"/>
    <n v="1136"/>
  </r>
  <r>
    <s v="84V18DBW"/>
    <x v="3"/>
    <x v="0"/>
    <x v="0"/>
    <s v="GTX Plus Basic"/>
    <s v="Finhigh"/>
    <s v="United States"/>
    <x v="0"/>
    <x v="88"/>
    <x v="62"/>
    <s v="Thu"/>
    <x v="3"/>
    <x v="2"/>
    <n v="1096"/>
    <n v="1216"/>
  </r>
  <r>
    <s v="WFY0S4WW"/>
    <x v="3"/>
    <x v="0"/>
    <x v="0"/>
    <s v="GTX Plus Basic"/>
    <s v="Hottechi"/>
    <s v="Korea"/>
    <x v="0"/>
    <x v="88"/>
    <x v="35"/>
    <s v="Tue"/>
    <x v="2"/>
    <x v="2"/>
    <n v="1096"/>
    <n v="1089"/>
  </r>
  <r>
    <s v="HA1KXAIS"/>
    <x v="23"/>
    <x v="4"/>
    <x v="2"/>
    <s v="MG Advanced"/>
    <s v="Condax"/>
    <s v="United States"/>
    <x v="0"/>
    <x v="88"/>
    <x v="43"/>
    <s v="Sun"/>
    <x v="3"/>
    <x v="2"/>
    <n v="3393"/>
    <n v="3908"/>
  </r>
  <r>
    <s v="CENVLTFH"/>
    <x v="27"/>
    <x v="5"/>
    <x v="2"/>
    <s v="GTX Plus Basic"/>
    <s v="Toughzap"/>
    <s v="United States"/>
    <x v="1"/>
    <x v="88"/>
    <x v="6"/>
    <s v=""/>
    <x v="1"/>
    <x v="1"/>
    <s v=""/>
    <n v="0"/>
  </r>
  <r>
    <s v="EAYD98X2"/>
    <x v="1"/>
    <x v="1"/>
    <x v="0"/>
    <s v="GTX Pro"/>
    <s v="Dontechi"/>
    <s v="United States"/>
    <x v="2"/>
    <x v="88"/>
    <x v="63"/>
    <s v="Sat"/>
    <x v="2"/>
    <x v="2"/>
    <n v="4821"/>
    <n v="0"/>
  </r>
  <r>
    <s v="YR4W59KS"/>
    <x v="1"/>
    <x v="1"/>
    <x v="0"/>
    <s v="GTX Pro"/>
    <s v="Finhigh"/>
    <s v="United States"/>
    <x v="2"/>
    <x v="88"/>
    <x v="40"/>
    <s v="Thu"/>
    <x v="2"/>
    <x v="2"/>
    <n v="4821"/>
    <n v="0"/>
  </r>
  <r>
    <s v="SNFW1FD7"/>
    <x v="1"/>
    <x v="1"/>
    <x v="0"/>
    <s v="MG Advanced"/>
    <s v="Streethex"/>
    <s v="Belgium"/>
    <x v="0"/>
    <x v="88"/>
    <x v="50"/>
    <s v="Sun"/>
    <x v="2"/>
    <x v="2"/>
    <n v="3393"/>
    <n v="3369"/>
  </r>
  <r>
    <s v="4NGSQODD"/>
    <x v="7"/>
    <x v="2"/>
    <x v="1"/>
    <s v="GTX Pro"/>
    <s v="Blackzim"/>
    <s v="United States"/>
    <x v="1"/>
    <x v="88"/>
    <x v="6"/>
    <s v=""/>
    <x v="1"/>
    <x v="1"/>
    <s v=""/>
    <n v="0"/>
  </r>
  <r>
    <s v="2EOF1QCY"/>
    <x v="7"/>
    <x v="2"/>
    <x v="1"/>
    <s v="GTX Plus Pro"/>
    <s v="J-Texon"/>
    <s v="United States"/>
    <x v="0"/>
    <x v="88"/>
    <x v="45"/>
    <s v="Sat"/>
    <x v="2"/>
    <x v="2"/>
    <n v="5482"/>
    <n v="5259"/>
  </r>
  <r>
    <s v="5BE27MLY"/>
    <x v="9"/>
    <x v="2"/>
    <x v="1"/>
    <s v="GTX Pro"/>
    <m/>
    <s v=""/>
    <x v="1"/>
    <x v="88"/>
    <x v="6"/>
    <s v=""/>
    <x v="1"/>
    <x v="1"/>
    <s v=""/>
    <n v="0"/>
  </r>
  <r>
    <s v="O5O4ZAAC"/>
    <x v="9"/>
    <x v="2"/>
    <x v="1"/>
    <s v="GTX Plus Basic"/>
    <s v="Y-corporation"/>
    <s v="United States"/>
    <x v="2"/>
    <x v="88"/>
    <x v="38"/>
    <s v="Mon"/>
    <x v="2"/>
    <x v="2"/>
    <n v="1096"/>
    <n v="0"/>
  </r>
  <r>
    <s v="YBAKNQ8Z"/>
    <x v="19"/>
    <x v="4"/>
    <x v="2"/>
    <s v="MG Advanced"/>
    <s v="Bubba Gump"/>
    <s v="United States"/>
    <x v="2"/>
    <x v="88"/>
    <x v="18"/>
    <s v="Thu"/>
    <x v="0"/>
    <x v="0"/>
    <n v="3393"/>
    <n v="0"/>
  </r>
  <r>
    <s v="N5UIZYIV"/>
    <x v="2"/>
    <x v="2"/>
    <x v="1"/>
    <s v="MG Special"/>
    <s v="Konmatfix"/>
    <s v="United States"/>
    <x v="1"/>
    <x v="88"/>
    <x v="6"/>
    <s v=""/>
    <x v="1"/>
    <x v="1"/>
    <s v=""/>
    <n v="0"/>
  </r>
  <r>
    <s v="QY6HCHDH"/>
    <x v="3"/>
    <x v="0"/>
    <x v="0"/>
    <s v="MG Special"/>
    <s v="Condax"/>
    <s v="United States"/>
    <x v="0"/>
    <x v="89"/>
    <x v="49"/>
    <s v="Thu"/>
    <x v="2"/>
    <x v="2"/>
    <n v="55"/>
    <n v="52"/>
  </r>
  <r>
    <s v="CZ3XOD03"/>
    <x v="25"/>
    <x v="4"/>
    <x v="2"/>
    <s v="GTX Plus Pro"/>
    <s v="Acme Corporation"/>
    <s v="United States"/>
    <x v="0"/>
    <x v="89"/>
    <x v="54"/>
    <s v="Thu"/>
    <x v="2"/>
    <x v="2"/>
    <n v="5482"/>
    <n v="5772"/>
  </r>
  <r>
    <s v="LQ44KCMI"/>
    <x v="23"/>
    <x v="4"/>
    <x v="2"/>
    <s v="GTX Pro"/>
    <s v="Umbrella Corporation"/>
    <s v="United States"/>
    <x v="2"/>
    <x v="89"/>
    <x v="22"/>
    <s v="Mon"/>
    <x v="0"/>
    <x v="0"/>
    <n v="4821"/>
    <n v="0"/>
  </r>
  <r>
    <s v="WVJBVA61"/>
    <x v="28"/>
    <x v="0"/>
    <x v="0"/>
    <s v="MG Advanced"/>
    <s v="Domzoom"/>
    <s v="United States"/>
    <x v="0"/>
    <x v="89"/>
    <x v="21"/>
    <s v="Tue"/>
    <x v="0"/>
    <x v="0"/>
    <n v="3393"/>
    <n v="3496"/>
  </r>
  <r>
    <s v="MV9AO6WU"/>
    <x v="14"/>
    <x v="3"/>
    <x v="1"/>
    <s v="MG Advanced"/>
    <s v="Finjob"/>
    <s v="United States"/>
    <x v="0"/>
    <x v="89"/>
    <x v="15"/>
    <s v="Sun"/>
    <x v="0"/>
    <x v="0"/>
    <n v="3393"/>
    <n v="3602"/>
  </r>
  <r>
    <s v="VS2G74XQ"/>
    <x v="21"/>
    <x v="5"/>
    <x v="2"/>
    <s v="MG Special"/>
    <s v="Yearin"/>
    <s v="United States"/>
    <x v="0"/>
    <x v="89"/>
    <x v="3"/>
    <s v="Thu"/>
    <x v="0"/>
    <x v="0"/>
    <n v="55"/>
    <n v="57"/>
  </r>
  <r>
    <s v="Q37IWCG1"/>
    <x v="8"/>
    <x v="1"/>
    <x v="0"/>
    <s v="MG Special"/>
    <s v="Funholding"/>
    <s v="United States"/>
    <x v="0"/>
    <x v="89"/>
    <x v="54"/>
    <s v="Thu"/>
    <x v="2"/>
    <x v="2"/>
    <n v="55"/>
    <n v="51"/>
  </r>
  <r>
    <s v="CUR03RXO"/>
    <x v="10"/>
    <x v="3"/>
    <x v="1"/>
    <s v="MG Advanced"/>
    <s v="Sonron"/>
    <s v="United States"/>
    <x v="0"/>
    <x v="89"/>
    <x v="64"/>
    <s v="Wed"/>
    <x v="3"/>
    <x v="2"/>
    <n v="3393"/>
    <n v="3689"/>
  </r>
  <r>
    <s v="81APSLDP"/>
    <x v="7"/>
    <x v="2"/>
    <x v="1"/>
    <s v="GTX Plus Basic"/>
    <s v="Xx-holding"/>
    <s v="United States"/>
    <x v="0"/>
    <x v="89"/>
    <x v="44"/>
    <s v="Wed"/>
    <x v="2"/>
    <x v="2"/>
    <n v="1096"/>
    <n v="1170"/>
  </r>
  <r>
    <s v="RBXWRHBJ"/>
    <x v="29"/>
    <x v="1"/>
    <x v="0"/>
    <s v="GTX Basic"/>
    <s v="Rundofase"/>
    <s v="United States"/>
    <x v="2"/>
    <x v="89"/>
    <x v="9"/>
    <s v="Mon"/>
    <x v="0"/>
    <x v="0"/>
    <n v="550"/>
    <n v="0"/>
  </r>
  <r>
    <s v="G2GU9DYX"/>
    <x v="29"/>
    <x v="1"/>
    <x v="0"/>
    <s v="GTX Pro"/>
    <s v="Rangreen"/>
    <s v="Panama"/>
    <x v="0"/>
    <x v="89"/>
    <x v="36"/>
    <s v="Sat"/>
    <x v="2"/>
    <x v="2"/>
    <n v="4821"/>
    <n v="4736"/>
  </r>
  <r>
    <s v="KBR253C0"/>
    <x v="16"/>
    <x v="2"/>
    <x v="1"/>
    <s v="MG Advanced"/>
    <m/>
    <s v=""/>
    <x v="1"/>
    <x v="89"/>
    <x v="6"/>
    <s v=""/>
    <x v="1"/>
    <x v="1"/>
    <s v=""/>
    <n v="0"/>
  </r>
  <r>
    <s v="379DUF2N"/>
    <x v="5"/>
    <x v="3"/>
    <x v="1"/>
    <s v="GTX Basic"/>
    <m/>
    <s v=""/>
    <x v="1"/>
    <x v="89"/>
    <x v="6"/>
    <s v=""/>
    <x v="1"/>
    <x v="1"/>
    <s v=""/>
    <n v="0"/>
  </r>
  <r>
    <s v="67IKZGGJ"/>
    <x v="9"/>
    <x v="2"/>
    <x v="1"/>
    <s v="GTX Plus Basic"/>
    <m/>
    <s v=""/>
    <x v="1"/>
    <x v="89"/>
    <x v="6"/>
    <s v=""/>
    <x v="1"/>
    <x v="1"/>
    <s v=""/>
    <n v="0"/>
  </r>
  <r>
    <s v="05DTWSVC"/>
    <x v="6"/>
    <x v="1"/>
    <x v="0"/>
    <s v="MG Special"/>
    <s v="Genco Pura Olive Oil Company"/>
    <s v="Italy"/>
    <x v="2"/>
    <x v="89"/>
    <x v="33"/>
    <s v="Fri"/>
    <x v="2"/>
    <x v="2"/>
    <n v="55"/>
    <n v="0"/>
  </r>
  <r>
    <s v="2YQHHWJ3"/>
    <x v="12"/>
    <x v="0"/>
    <x v="0"/>
    <s v="MG Special"/>
    <s v="Zumgoity"/>
    <s v="United States"/>
    <x v="2"/>
    <x v="89"/>
    <x v="57"/>
    <s v="Mon"/>
    <x v="2"/>
    <x v="2"/>
    <n v="55"/>
    <n v="0"/>
  </r>
  <r>
    <s v="ZW58VIDI"/>
    <x v="4"/>
    <x v="3"/>
    <x v="1"/>
    <s v="MG Special"/>
    <s v="Hatfan"/>
    <s v="United States"/>
    <x v="0"/>
    <x v="89"/>
    <x v="49"/>
    <s v="Thu"/>
    <x v="2"/>
    <x v="2"/>
    <n v="55"/>
    <n v="64"/>
  </r>
  <r>
    <s v="Q7IIF1IP"/>
    <x v="4"/>
    <x v="3"/>
    <x v="1"/>
    <s v="MG Special"/>
    <s v="J-Texon"/>
    <s v="United States"/>
    <x v="0"/>
    <x v="89"/>
    <x v="48"/>
    <s v="Mon"/>
    <x v="3"/>
    <x v="2"/>
    <n v="55"/>
    <n v="55"/>
  </r>
  <r>
    <s v="AALARPLH"/>
    <x v="4"/>
    <x v="3"/>
    <x v="1"/>
    <s v="MG Advanced"/>
    <s v="Goodsilron"/>
    <s v="United States"/>
    <x v="0"/>
    <x v="89"/>
    <x v="22"/>
    <s v="Mon"/>
    <x v="0"/>
    <x v="0"/>
    <n v="3393"/>
    <n v="2970"/>
  </r>
  <r>
    <s v="8YIANRVX"/>
    <x v="2"/>
    <x v="2"/>
    <x v="1"/>
    <s v="GTX Pro"/>
    <m/>
    <s v=""/>
    <x v="1"/>
    <x v="89"/>
    <x v="6"/>
    <s v=""/>
    <x v="1"/>
    <x v="1"/>
    <s v=""/>
    <n v="0"/>
  </r>
  <r>
    <s v="5FFY13G5"/>
    <x v="28"/>
    <x v="0"/>
    <x v="0"/>
    <s v="MG Special"/>
    <s v="Scottech"/>
    <s v="United States"/>
    <x v="2"/>
    <x v="90"/>
    <x v="65"/>
    <s v="Fri"/>
    <x v="2"/>
    <x v="2"/>
    <n v="55"/>
    <n v="0"/>
  </r>
  <r>
    <s v="01X8H9SO"/>
    <x v="27"/>
    <x v="5"/>
    <x v="2"/>
    <s v="GTX Pro"/>
    <s v="Bubba Gump"/>
    <s v="United States"/>
    <x v="0"/>
    <x v="90"/>
    <x v="59"/>
    <s v="Sat"/>
    <x v="2"/>
    <x v="2"/>
    <n v="4821"/>
    <n v="5035"/>
  </r>
  <r>
    <s v="VLADQZ43"/>
    <x v="1"/>
    <x v="1"/>
    <x v="0"/>
    <s v="GTX Pro"/>
    <s v="Domzoom"/>
    <s v="United States"/>
    <x v="2"/>
    <x v="90"/>
    <x v="66"/>
    <s v="Wed"/>
    <x v="2"/>
    <x v="2"/>
    <n v="4821"/>
    <n v="0"/>
  </r>
  <r>
    <s v="N9VYMV3W"/>
    <x v="1"/>
    <x v="1"/>
    <x v="0"/>
    <s v="GTX Pro"/>
    <s v="Funholding"/>
    <s v="United States"/>
    <x v="0"/>
    <x v="90"/>
    <x v="7"/>
    <s v="Fri"/>
    <x v="0"/>
    <x v="0"/>
    <n v="4821"/>
    <n v="4774"/>
  </r>
  <r>
    <s v="A7SA2L21"/>
    <x v="14"/>
    <x v="3"/>
    <x v="1"/>
    <s v="GTK 500"/>
    <m/>
    <s v=""/>
    <x v="1"/>
    <x v="90"/>
    <x v="6"/>
    <s v=""/>
    <x v="1"/>
    <x v="1"/>
    <s v=""/>
    <n v="0"/>
  </r>
  <r>
    <s v="2FTB6A7I"/>
    <x v="7"/>
    <x v="2"/>
    <x v="1"/>
    <s v="GTX Plus Pro"/>
    <s v="Kan-code"/>
    <s v="United States"/>
    <x v="0"/>
    <x v="90"/>
    <x v="67"/>
    <s v="Tue"/>
    <x v="2"/>
    <x v="2"/>
    <n v="5482"/>
    <n v="5390"/>
  </r>
  <r>
    <s v="7V9A9TXZ"/>
    <x v="22"/>
    <x v="1"/>
    <x v="0"/>
    <s v="GTX Plus Basic"/>
    <s v="Codehow"/>
    <s v="United States"/>
    <x v="0"/>
    <x v="90"/>
    <x v="47"/>
    <s v="Tue"/>
    <x v="3"/>
    <x v="2"/>
    <n v="1096"/>
    <n v="1190"/>
  </r>
  <r>
    <s v="HWDRCUYU"/>
    <x v="0"/>
    <x v="0"/>
    <x v="0"/>
    <s v="GTX Plus Pro"/>
    <s v="Betatech"/>
    <s v="Kenya"/>
    <x v="0"/>
    <x v="90"/>
    <x v="39"/>
    <s v="Sun"/>
    <x v="2"/>
    <x v="2"/>
    <n v="5482"/>
    <n v="5755"/>
  </r>
  <r>
    <s v="GFV4W89I"/>
    <x v="11"/>
    <x v="3"/>
    <x v="1"/>
    <s v="GTX Pro"/>
    <s v="Scotfind"/>
    <s v="United States"/>
    <x v="0"/>
    <x v="90"/>
    <x v="68"/>
    <s v="Tue"/>
    <x v="3"/>
    <x v="2"/>
    <n v="4821"/>
    <n v="4933"/>
  </r>
  <r>
    <s v="7A4AC5BC"/>
    <x v="12"/>
    <x v="0"/>
    <x v="0"/>
    <s v="MG Advanced"/>
    <s v="Ron-tech"/>
    <s v="United States"/>
    <x v="0"/>
    <x v="90"/>
    <x v="43"/>
    <s v="Sun"/>
    <x v="3"/>
    <x v="2"/>
    <n v="3393"/>
    <n v="3642"/>
  </r>
  <r>
    <s v="3B6HWK65"/>
    <x v="4"/>
    <x v="3"/>
    <x v="1"/>
    <s v="MG Special"/>
    <s v="Blackzim"/>
    <s v="United States"/>
    <x v="2"/>
    <x v="90"/>
    <x v="50"/>
    <s v="Sun"/>
    <x v="2"/>
    <x v="2"/>
    <n v="55"/>
    <n v="0"/>
  </r>
  <r>
    <s v="A3BK99P6"/>
    <x v="23"/>
    <x v="4"/>
    <x v="2"/>
    <s v="MG Advanced"/>
    <s v="Kan-code"/>
    <s v="United States"/>
    <x v="0"/>
    <x v="91"/>
    <x v="12"/>
    <s v="Fri"/>
    <x v="0"/>
    <x v="0"/>
    <n v="3393"/>
    <n v="2923"/>
  </r>
  <r>
    <s v="9W7PFSNX"/>
    <x v="27"/>
    <x v="5"/>
    <x v="2"/>
    <s v="GTX Basic"/>
    <m/>
    <s v=""/>
    <x v="1"/>
    <x v="91"/>
    <x v="6"/>
    <s v=""/>
    <x v="1"/>
    <x v="1"/>
    <s v=""/>
    <n v="0"/>
  </r>
  <r>
    <s v="XYLNH45V"/>
    <x v="13"/>
    <x v="4"/>
    <x v="2"/>
    <s v="GTX Plus Basic"/>
    <s v="Zathunicon"/>
    <s v="United States"/>
    <x v="1"/>
    <x v="91"/>
    <x v="6"/>
    <s v=""/>
    <x v="1"/>
    <x v="1"/>
    <s v=""/>
    <n v="0"/>
  </r>
  <r>
    <s v="GVBWTDI3"/>
    <x v="13"/>
    <x v="4"/>
    <x v="2"/>
    <s v="GTX Plus Basic"/>
    <m/>
    <s v=""/>
    <x v="1"/>
    <x v="91"/>
    <x v="6"/>
    <s v=""/>
    <x v="1"/>
    <x v="1"/>
    <s v=""/>
    <n v="0"/>
  </r>
  <r>
    <s v="NY21X16G"/>
    <x v="1"/>
    <x v="1"/>
    <x v="0"/>
    <s v="GTX Pro"/>
    <s v="Zumgoity"/>
    <s v="United States"/>
    <x v="0"/>
    <x v="91"/>
    <x v="7"/>
    <s v="Fri"/>
    <x v="0"/>
    <x v="0"/>
    <n v="4821"/>
    <n v="5035"/>
  </r>
  <r>
    <s v="O5BC64NW"/>
    <x v="9"/>
    <x v="2"/>
    <x v="1"/>
    <s v="GTX Pro"/>
    <s v="Zoomit"/>
    <s v="United States"/>
    <x v="2"/>
    <x v="91"/>
    <x v="60"/>
    <s v="Fri"/>
    <x v="2"/>
    <x v="2"/>
    <n v="4821"/>
    <n v="0"/>
  </r>
  <r>
    <s v="4DW2FDX4"/>
    <x v="12"/>
    <x v="0"/>
    <x v="0"/>
    <s v="MG Special"/>
    <s v="dambase"/>
    <s v="United States"/>
    <x v="0"/>
    <x v="91"/>
    <x v="45"/>
    <s v="Sat"/>
    <x v="2"/>
    <x v="2"/>
    <n v="55"/>
    <n v="54"/>
  </r>
  <r>
    <s v="A66X4Q2J"/>
    <x v="12"/>
    <x v="0"/>
    <x v="0"/>
    <s v="MG Special"/>
    <s v="Konmatfix"/>
    <s v="United States"/>
    <x v="0"/>
    <x v="91"/>
    <x v="46"/>
    <s v="Mon"/>
    <x v="2"/>
    <x v="2"/>
    <n v="55"/>
    <n v="54"/>
  </r>
  <r>
    <s v="VFEV5XBS"/>
    <x v="15"/>
    <x v="5"/>
    <x v="2"/>
    <s v="GTX Plus Basic"/>
    <m/>
    <s v=""/>
    <x v="1"/>
    <x v="91"/>
    <x v="6"/>
    <s v=""/>
    <x v="1"/>
    <x v="1"/>
    <s v=""/>
    <n v="0"/>
  </r>
  <r>
    <s v="IT9YW5RP"/>
    <x v="20"/>
    <x v="5"/>
    <x v="2"/>
    <s v="GTX Basic"/>
    <s v="Initech"/>
    <s v="United States"/>
    <x v="0"/>
    <x v="91"/>
    <x v="60"/>
    <s v="Fri"/>
    <x v="2"/>
    <x v="2"/>
    <n v="550"/>
    <n v="592"/>
  </r>
  <r>
    <s v="7IZ2GMYK"/>
    <x v="1"/>
    <x v="1"/>
    <x v="0"/>
    <s v="GTX Basic"/>
    <s v="Toughzap"/>
    <s v="United States"/>
    <x v="0"/>
    <x v="92"/>
    <x v="67"/>
    <s v="Tue"/>
    <x v="2"/>
    <x v="2"/>
    <n v="550"/>
    <n v="640"/>
  </r>
  <r>
    <s v="TTY0X4TG"/>
    <x v="1"/>
    <x v="1"/>
    <x v="0"/>
    <s v="GTX Pro"/>
    <s v="Dontechi"/>
    <s v="United States"/>
    <x v="0"/>
    <x v="92"/>
    <x v="33"/>
    <s v="Fri"/>
    <x v="2"/>
    <x v="2"/>
    <n v="4821"/>
    <n v="5127"/>
  </r>
  <r>
    <s v="L8D22SSW"/>
    <x v="1"/>
    <x v="1"/>
    <x v="0"/>
    <s v="MG Advanced"/>
    <s v="Betatech"/>
    <s v="Kenya"/>
    <x v="0"/>
    <x v="92"/>
    <x v="69"/>
    <s v="Sat"/>
    <x v="3"/>
    <x v="2"/>
    <n v="3393"/>
    <n v="3822"/>
  </r>
  <r>
    <s v="ZDDZ64A2"/>
    <x v="8"/>
    <x v="1"/>
    <x v="0"/>
    <s v="MG Advanced"/>
    <s v="Dontechi"/>
    <s v="United States"/>
    <x v="2"/>
    <x v="92"/>
    <x v="69"/>
    <s v="Sat"/>
    <x v="3"/>
    <x v="2"/>
    <n v="3393"/>
    <n v="0"/>
  </r>
  <r>
    <s v="RDJFZGM9"/>
    <x v="16"/>
    <x v="2"/>
    <x v="1"/>
    <s v="MG Special"/>
    <s v="Blackzim"/>
    <s v="United States"/>
    <x v="2"/>
    <x v="92"/>
    <x v="68"/>
    <s v="Tue"/>
    <x v="3"/>
    <x v="2"/>
    <n v="55"/>
    <n v="0"/>
  </r>
  <r>
    <s v="4563ENEB"/>
    <x v="24"/>
    <x v="0"/>
    <x v="0"/>
    <s v="GTX Basic"/>
    <s v="Gogozoom"/>
    <s v="United States"/>
    <x v="0"/>
    <x v="92"/>
    <x v="35"/>
    <s v="Tue"/>
    <x v="2"/>
    <x v="2"/>
    <n v="550"/>
    <n v="574"/>
  </r>
  <r>
    <s v="4WP0VJAS"/>
    <x v="24"/>
    <x v="0"/>
    <x v="0"/>
    <s v="MG Advanced"/>
    <s v="Codehow"/>
    <s v="United States"/>
    <x v="0"/>
    <x v="92"/>
    <x v="70"/>
    <s v="Sun"/>
    <x v="3"/>
    <x v="2"/>
    <n v="3393"/>
    <n v="2525"/>
  </r>
  <r>
    <s v="60UOBOEM"/>
    <x v="11"/>
    <x v="3"/>
    <x v="1"/>
    <s v="GTK 500"/>
    <s v="Groovestreet"/>
    <s v="United States"/>
    <x v="0"/>
    <x v="92"/>
    <x v="52"/>
    <s v="Wed"/>
    <x v="3"/>
    <x v="2"/>
    <n v="26768"/>
    <n v="30288"/>
  </r>
  <r>
    <s v="AJZB6F22"/>
    <x v="4"/>
    <x v="3"/>
    <x v="1"/>
    <s v="GTX Plus Pro"/>
    <s v="Goodsilron"/>
    <s v="United States"/>
    <x v="2"/>
    <x v="92"/>
    <x v="40"/>
    <s v="Thu"/>
    <x v="2"/>
    <x v="2"/>
    <n v="5482"/>
    <n v="0"/>
  </r>
  <r>
    <s v="W4K39GNG"/>
    <x v="2"/>
    <x v="2"/>
    <x v="1"/>
    <s v="GTX Basic"/>
    <s v="Scotfind"/>
    <s v="United States"/>
    <x v="2"/>
    <x v="92"/>
    <x v="31"/>
    <s v="Wed"/>
    <x v="0"/>
    <x v="0"/>
    <n v="550"/>
    <n v="0"/>
  </r>
  <r>
    <s v="VN8LKQN3"/>
    <x v="25"/>
    <x v="4"/>
    <x v="2"/>
    <s v="GTX Plus Basic"/>
    <m/>
    <s v=""/>
    <x v="1"/>
    <x v="93"/>
    <x v="6"/>
    <s v=""/>
    <x v="1"/>
    <x v="1"/>
    <s v=""/>
    <n v="0"/>
  </r>
  <r>
    <s v="IXOHJYRM"/>
    <x v="14"/>
    <x v="3"/>
    <x v="1"/>
    <s v="GTK 500"/>
    <s v="Cheers"/>
    <s v="United States"/>
    <x v="2"/>
    <x v="93"/>
    <x v="58"/>
    <s v="Tue"/>
    <x v="2"/>
    <x v="2"/>
    <n v="26768"/>
    <n v="0"/>
  </r>
  <r>
    <s v="RMNHSNW9"/>
    <x v="14"/>
    <x v="3"/>
    <x v="1"/>
    <s v="MG Special"/>
    <s v="Kan-code"/>
    <s v="United States"/>
    <x v="2"/>
    <x v="93"/>
    <x v="46"/>
    <s v="Mon"/>
    <x v="2"/>
    <x v="2"/>
    <n v="55"/>
    <n v="0"/>
  </r>
  <r>
    <s v="QPFNQYMV"/>
    <x v="8"/>
    <x v="1"/>
    <x v="0"/>
    <s v="MG Advanced"/>
    <s v="Inity"/>
    <s v="United States"/>
    <x v="0"/>
    <x v="93"/>
    <x v="39"/>
    <s v="Sun"/>
    <x v="2"/>
    <x v="2"/>
    <n v="3393"/>
    <n v="3581"/>
  </r>
  <r>
    <s v="D77SFTS4"/>
    <x v="29"/>
    <x v="1"/>
    <x v="0"/>
    <s v="GTX Plus Basic"/>
    <s v="Warephase"/>
    <s v="United States"/>
    <x v="2"/>
    <x v="93"/>
    <x v="15"/>
    <s v="Sun"/>
    <x v="0"/>
    <x v="0"/>
    <n v="1096"/>
    <n v="0"/>
  </r>
  <r>
    <s v="ZHY9C8OO"/>
    <x v="16"/>
    <x v="2"/>
    <x v="1"/>
    <s v="GTX Plus Basic"/>
    <m/>
    <s v=""/>
    <x v="1"/>
    <x v="93"/>
    <x v="6"/>
    <s v=""/>
    <x v="1"/>
    <x v="1"/>
    <s v=""/>
    <n v="0"/>
  </r>
  <r>
    <s v="WRBWZRFD"/>
    <x v="6"/>
    <x v="1"/>
    <x v="0"/>
    <s v="GTX Pro"/>
    <s v="Conecom"/>
    <s v="United States"/>
    <x v="2"/>
    <x v="93"/>
    <x v="33"/>
    <s v="Fri"/>
    <x v="2"/>
    <x v="2"/>
    <n v="4821"/>
    <n v="0"/>
  </r>
  <r>
    <s v="031BBF1I"/>
    <x v="12"/>
    <x v="0"/>
    <x v="0"/>
    <s v="MG Special"/>
    <s v="Finhigh"/>
    <s v="United States"/>
    <x v="0"/>
    <x v="93"/>
    <x v="18"/>
    <s v="Thu"/>
    <x v="0"/>
    <x v="0"/>
    <n v="55"/>
    <n v="54"/>
  </r>
  <r>
    <s v="H2MC2E7K"/>
    <x v="4"/>
    <x v="3"/>
    <x v="1"/>
    <s v="GTX Plus Basic"/>
    <s v="Condax"/>
    <s v="United States"/>
    <x v="1"/>
    <x v="93"/>
    <x v="6"/>
    <s v=""/>
    <x v="1"/>
    <x v="1"/>
    <s v=""/>
    <n v="0"/>
  </r>
  <r>
    <s v="O11S2R63"/>
    <x v="25"/>
    <x v="4"/>
    <x v="2"/>
    <s v="GTX Plus Basic"/>
    <s v="Konex"/>
    <s v="United States"/>
    <x v="0"/>
    <x v="94"/>
    <x v="71"/>
    <s v="Sat"/>
    <x v="3"/>
    <x v="2"/>
    <n v="1096"/>
    <n v="1121"/>
  </r>
  <r>
    <s v="G13DD850"/>
    <x v="23"/>
    <x v="4"/>
    <x v="2"/>
    <s v="GTX Basic"/>
    <s v="Silis"/>
    <s v="United States"/>
    <x v="0"/>
    <x v="94"/>
    <x v="43"/>
    <s v="Sun"/>
    <x v="3"/>
    <x v="2"/>
    <n v="550"/>
    <n v="477"/>
  </r>
  <r>
    <s v="WZU2OHYU"/>
    <x v="27"/>
    <x v="5"/>
    <x v="2"/>
    <s v="GTX Basic"/>
    <s v="Condax"/>
    <s v="United States"/>
    <x v="0"/>
    <x v="94"/>
    <x v="33"/>
    <s v="Fri"/>
    <x v="2"/>
    <x v="2"/>
    <n v="550"/>
    <n v="515"/>
  </r>
  <r>
    <s v="HVODWXRO"/>
    <x v="13"/>
    <x v="4"/>
    <x v="2"/>
    <s v="MG Special"/>
    <s v="Ganjaflex"/>
    <s v="Japan"/>
    <x v="2"/>
    <x v="94"/>
    <x v="46"/>
    <s v="Mon"/>
    <x v="2"/>
    <x v="2"/>
    <n v="55"/>
    <n v="0"/>
  </r>
  <r>
    <s v="N3JIVUNY"/>
    <x v="26"/>
    <x v="4"/>
    <x v="2"/>
    <s v="MG Advanced"/>
    <s v="Umbrella Corporation"/>
    <s v="United States"/>
    <x v="2"/>
    <x v="94"/>
    <x v="54"/>
    <s v="Thu"/>
    <x v="2"/>
    <x v="2"/>
    <n v="3393"/>
    <n v="0"/>
  </r>
  <r>
    <s v="RGCH6CUF"/>
    <x v="10"/>
    <x v="3"/>
    <x v="1"/>
    <s v="GTX Plus Basic"/>
    <s v="Goodsilron"/>
    <s v="United States"/>
    <x v="0"/>
    <x v="94"/>
    <x v="72"/>
    <s v="Tue"/>
    <x v="3"/>
    <x v="2"/>
    <n v="1096"/>
    <n v="975"/>
  </r>
  <r>
    <s v="JX7WZ9UP"/>
    <x v="10"/>
    <x v="3"/>
    <x v="1"/>
    <s v="MG Advanced"/>
    <s v="Sunnamplex"/>
    <s v="Poland"/>
    <x v="0"/>
    <x v="94"/>
    <x v="46"/>
    <s v="Mon"/>
    <x v="2"/>
    <x v="2"/>
    <n v="3393"/>
    <n v="3376"/>
  </r>
  <r>
    <s v="FDCEBWRI"/>
    <x v="7"/>
    <x v="2"/>
    <x v="1"/>
    <s v="GTX Basic"/>
    <s v="Fasehatice"/>
    <s v="United States"/>
    <x v="0"/>
    <x v="94"/>
    <x v="15"/>
    <s v="Sun"/>
    <x v="0"/>
    <x v="0"/>
    <n v="550"/>
    <n v="458"/>
  </r>
  <r>
    <s v="ZL6TJDPG"/>
    <x v="29"/>
    <x v="1"/>
    <x v="0"/>
    <s v="GTX Basic"/>
    <s v="Globex Corporation"/>
    <s v="Norway"/>
    <x v="2"/>
    <x v="94"/>
    <x v="67"/>
    <s v="Tue"/>
    <x v="2"/>
    <x v="2"/>
    <n v="550"/>
    <n v="0"/>
  </r>
  <r>
    <s v="DWBSHB8M"/>
    <x v="16"/>
    <x v="2"/>
    <x v="1"/>
    <s v="GTX Basic"/>
    <s v="Golddex"/>
    <s v="United States"/>
    <x v="2"/>
    <x v="94"/>
    <x v="55"/>
    <s v="Tue"/>
    <x v="2"/>
    <x v="2"/>
    <n v="550"/>
    <n v="0"/>
  </r>
  <r>
    <s v="0AJ6LTZ0"/>
    <x v="16"/>
    <x v="2"/>
    <x v="1"/>
    <s v="GTX Basic"/>
    <s v="Golddex"/>
    <s v="United States"/>
    <x v="0"/>
    <x v="94"/>
    <x v="16"/>
    <s v="Tue"/>
    <x v="0"/>
    <x v="0"/>
    <n v="550"/>
    <n v="622"/>
  </r>
  <r>
    <s v="SVMB8M7E"/>
    <x v="16"/>
    <x v="2"/>
    <x v="1"/>
    <s v="GTX Basic"/>
    <s v="Lexiqvolax"/>
    <s v="United States"/>
    <x v="0"/>
    <x v="94"/>
    <x v="73"/>
    <s v="Fri"/>
    <x v="3"/>
    <x v="2"/>
    <n v="550"/>
    <n v="441"/>
  </r>
  <r>
    <s v="6AWEAWCM"/>
    <x v="18"/>
    <x v="2"/>
    <x v="1"/>
    <s v="GTX Pro"/>
    <s v="Konex"/>
    <s v="United States"/>
    <x v="2"/>
    <x v="94"/>
    <x v="41"/>
    <s v="Mon"/>
    <x v="2"/>
    <x v="2"/>
    <n v="4821"/>
    <n v="0"/>
  </r>
  <r>
    <s v="4Q4NBPD6"/>
    <x v="22"/>
    <x v="1"/>
    <x v="0"/>
    <s v="GTX Basic"/>
    <s v="Ron-tech"/>
    <s v="United States"/>
    <x v="0"/>
    <x v="94"/>
    <x v="74"/>
    <s v="Sun"/>
    <x v="2"/>
    <x v="2"/>
    <n v="550"/>
    <n v="538"/>
  </r>
  <r>
    <s v="K8VSDOP8"/>
    <x v="9"/>
    <x v="2"/>
    <x v="1"/>
    <s v="GTX Plus Pro"/>
    <s v="Goodsilron"/>
    <s v="United States"/>
    <x v="0"/>
    <x v="94"/>
    <x v="31"/>
    <s v="Wed"/>
    <x v="0"/>
    <x v="0"/>
    <n v="5482"/>
    <n v="4667"/>
  </r>
  <r>
    <s v="YNP9PI1X"/>
    <x v="6"/>
    <x v="1"/>
    <x v="0"/>
    <s v="GTX Plus Basic"/>
    <s v="Codehow"/>
    <s v="United States"/>
    <x v="0"/>
    <x v="94"/>
    <x v="75"/>
    <s v="Thu"/>
    <x v="3"/>
    <x v="2"/>
    <n v="1096"/>
    <n v="1018"/>
  </r>
  <r>
    <s v="3XVY4LEU"/>
    <x v="19"/>
    <x v="4"/>
    <x v="2"/>
    <s v="GTX Pro"/>
    <s v="Bluth Company"/>
    <s v="United States"/>
    <x v="0"/>
    <x v="94"/>
    <x v="58"/>
    <s v="Tue"/>
    <x v="2"/>
    <x v="2"/>
    <n v="4821"/>
    <n v="4671"/>
  </r>
  <r>
    <s v="OCGXWE8H"/>
    <x v="4"/>
    <x v="3"/>
    <x v="1"/>
    <s v="MG Special"/>
    <m/>
    <s v=""/>
    <x v="1"/>
    <x v="94"/>
    <x v="6"/>
    <s v=""/>
    <x v="1"/>
    <x v="1"/>
    <s v=""/>
    <n v="0"/>
  </r>
  <r>
    <s v="8K1OGB0R"/>
    <x v="15"/>
    <x v="5"/>
    <x v="2"/>
    <s v="GTX Pro"/>
    <s v="Bubba Gump"/>
    <s v="United States"/>
    <x v="0"/>
    <x v="94"/>
    <x v="67"/>
    <s v="Tue"/>
    <x v="2"/>
    <x v="2"/>
    <n v="4821"/>
    <n v="4634"/>
  </r>
  <r>
    <s v="RTKUPEX7"/>
    <x v="2"/>
    <x v="2"/>
    <x v="1"/>
    <s v="GTX Plus Basic"/>
    <s v="J-Texon"/>
    <s v="United States"/>
    <x v="2"/>
    <x v="94"/>
    <x v="76"/>
    <s v="Sat"/>
    <x v="3"/>
    <x v="2"/>
    <n v="1096"/>
    <n v="0"/>
  </r>
  <r>
    <s v="QQDO45YR"/>
    <x v="28"/>
    <x v="0"/>
    <x v="0"/>
    <s v="MG Advanced"/>
    <s v="Warephase"/>
    <s v="United States"/>
    <x v="0"/>
    <x v="95"/>
    <x v="58"/>
    <s v="Tue"/>
    <x v="2"/>
    <x v="2"/>
    <n v="3393"/>
    <n v="3470"/>
  </r>
  <r>
    <s v="USVLKDF4"/>
    <x v="27"/>
    <x v="5"/>
    <x v="2"/>
    <s v="GTX Basic"/>
    <s v="Dontechi"/>
    <s v="United States"/>
    <x v="1"/>
    <x v="95"/>
    <x v="6"/>
    <s v=""/>
    <x v="1"/>
    <x v="1"/>
    <s v=""/>
    <n v="0"/>
  </r>
  <r>
    <s v="HT25XIAV"/>
    <x v="13"/>
    <x v="4"/>
    <x v="2"/>
    <s v="GTX Plus Basic"/>
    <s v="Silis"/>
    <s v="United States"/>
    <x v="2"/>
    <x v="95"/>
    <x v="40"/>
    <s v="Thu"/>
    <x v="2"/>
    <x v="2"/>
    <n v="1096"/>
    <n v="0"/>
  </r>
  <r>
    <s v="88KUDE6J"/>
    <x v="26"/>
    <x v="4"/>
    <x v="2"/>
    <s v="GTX Plus Pro"/>
    <s v="Acme Corporation"/>
    <s v="United States"/>
    <x v="0"/>
    <x v="95"/>
    <x v="77"/>
    <s v="Tue"/>
    <x v="2"/>
    <x v="2"/>
    <n v="5482"/>
    <n v="5366"/>
  </r>
  <r>
    <s v="AOOD3MWW"/>
    <x v="8"/>
    <x v="1"/>
    <x v="0"/>
    <s v="GTX Plus Basic"/>
    <s v="Rundofase"/>
    <s v="United States"/>
    <x v="2"/>
    <x v="95"/>
    <x v="60"/>
    <s v="Fri"/>
    <x v="2"/>
    <x v="2"/>
    <n v="1096"/>
    <n v="0"/>
  </r>
  <r>
    <s v="JCPQZ2SN"/>
    <x v="10"/>
    <x v="3"/>
    <x v="1"/>
    <s v="GTX Plus Basic"/>
    <s v="Cheers"/>
    <s v="United States"/>
    <x v="1"/>
    <x v="95"/>
    <x v="6"/>
    <s v=""/>
    <x v="1"/>
    <x v="1"/>
    <s v=""/>
    <n v="0"/>
  </r>
  <r>
    <s v="HZIU2NOT"/>
    <x v="18"/>
    <x v="2"/>
    <x v="1"/>
    <s v="GTX Plus Pro"/>
    <m/>
    <s v=""/>
    <x v="1"/>
    <x v="95"/>
    <x v="6"/>
    <s v=""/>
    <x v="1"/>
    <x v="1"/>
    <s v=""/>
    <n v="0"/>
  </r>
  <r>
    <s v="RZ2PUH86"/>
    <x v="18"/>
    <x v="2"/>
    <x v="1"/>
    <s v="GTX Basic"/>
    <s v="Groovestreet"/>
    <s v="United States"/>
    <x v="0"/>
    <x v="95"/>
    <x v="37"/>
    <s v="Wed"/>
    <x v="2"/>
    <x v="2"/>
    <n v="550"/>
    <n v="582"/>
  </r>
  <r>
    <s v="GLVSDQQT"/>
    <x v="18"/>
    <x v="2"/>
    <x v="1"/>
    <s v="GTX Basic"/>
    <s v="Sunnamplex"/>
    <s v="Poland"/>
    <x v="0"/>
    <x v="95"/>
    <x v="35"/>
    <s v="Tue"/>
    <x v="2"/>
    <x v="2"/>
    <n v="550"/>
    <n v="583"/>
  </r>
  <r>
    <s v="107BPCAS"/>
    <x v="6"/>
    <x v="1"/>
    <x v="0"/>
    <s v="GTX Basic"/>
    <s v="dambase"/>
    <s v="United States"/>
    <x v="2"/>
    <x v="95"/>
    <x v="67"/>
    <s v="Tue"/>
    <x v="2"/>
    <x v="2"/>
    <n v="550"/>
    <n v="0"/>
  </r>
  <r>
    <s v="OCLEO3CD"/>
    <x v="4"/>
    <x v="3"/>
    <x v="1"/>
    <s v="GTX Plus Pro"/>
    <s v="Fasehatice"/>
    <s v="United States"/>
    <x v="0"/>
    <x v="95"/>
    <x v="65"/>
    <s v="Fri"/>
    <x v="2"/>
    <x v="2"/>
    <n v="5482"/>
    <n v="6079"/>
  </r>
  <r>
    <s v="FTVCNH87"/>
    <x v="2"/>
    <x v="2"/>
    <x v="1"/>
    <s v="GTX Plus Basic"/>
    <s v="Fasehatice"/>
    <s v="United States"/>
    <x v="2"/>
    <x v="95"/>
    <x v="50"/>
    <s v="Sun"/>
    <x v="2"/>
    <x v="2"/>
    <n v="1096"/>
    <n v="0"/>
  </r>
  <r>
    <s v="GQCRMEIL"/>
    <x v="2"/>
    <x v="2"/>
    <x v="1"/>
    <s v="GTX Plus Basic"/>
    <s v="Konex"/>
    <s v="United States"/>
    <x v="0"/>
    <x v="95"/>
    <x v="42"/>
    <s v="Fri"/>
    <x v="3"/>
    <x v="2"/>
    <n v="1096"/>
    <n v="1068"/>
  </r>
  <r>
    <s v="UK2JIE61"/>
    <x v="3"/>
    <x v="0"/>
    <x v="0"/>
    <s v="MG Special"/>
    <s v="Cancity"/>
    <s v="United States"/>
    <x v="0"/>
    <x v="96"/>
    <x v="32"/>
    <s v="Thu"/>
    <x v="2"/>
    <x v="2"/>
    <n v="55"/>
    <n v="55"/>
  </r>
  <r>
    <s v="YM8DBAFV"/>
    <x v="23"/>
    <x v="4"/>
    <x v="2"/>
    <s v="GTX Basic"/>
    <s v="Sumace"/>
    <s v="Romania"/>
    <x v="1"/>
    <x v="96"/>
    <x v="6"/>
    <s v=""/>
    <x v="1"/>
    <x v="1"/>
    <s v=""/>
    <n v="0"/>
  </r>
  <r>
    <s v="AEDL7EC6"/>
    <x v="23"/>
    <x v="4"/>
    <x v="2"/>
    <s v="MG Advanced"/>
    <s v="Yearin"/>
    <s v="United States"/>
    <x v="2"/>
    <x v="96"/>
    <x v="35"/>
    <s v="Tue"/>
    <x v="2"/>
    <x v="2"/>
    <n v="3393"/>
    <n v="0"/>
  </r>
  <r>
    <s v="OV5X3O5I"/>
    <x v="23"/>
    <x v="4"/>
    <x v="2"/>
    <s v="GTX Basic"/>
    <s v="Betasoloin"/>
    <s v="United States"/>
    <x v="0"/>
    <x v="96"/>
    <x v="27"/>
    <s v="Mon"/>
    <x v="0"/>
    <x v="0"/>
    <n v="550"/>
    <n v="493"/>
  </r>
  <r>
    <s v="MMWX1A4H"/>
    <x v="1"/>
    <x v="1"/>
    <x v="0"/>
    <s v="GTX Plus Basic"/>
    <s v="Ron-tech"/>
    <s v="United States"/>
    <x v="2"/>
    <x v="96"/>
    <x v="72"/>
    <s v="Tue"/>
    <x v="3"/>
    <x v="2"/>
    <n v="1096"/>
    <n v="0"/>
  </r>
  <r>
    <s v="LSVMMUJ0"/>
    <x v="1"/>
    <x v="1"/>
    <x v="0"/>
    <s v="GTX Pro"/>
    <s v="Condax"/>
    <s v="United States"/>
    <x v="0"/>
    <x v="96"/>
    <x v="25"/>
    <s v="Sat"/>
    <x v="0"/>
    <x v="0"/>
    <n v="4821"/>
    <n v="5559"/>
  </r>
  <r>
    <s v="RP7KA6HS"/>
    <x v="14"/>
    <x v="3"/>
    <x v="1"/>
    <s v="MG Special"/>
    <s v="Mathtouch"/>
    <s v="Jordan"/>
    <x v="1"/>
    <x v="96"/>
    <x v="6"/>
    <s v=""/>
    <x v="1"/>
    <x v="1"/>
    <s v=""/>
    <n v="0"/>
  </r>
  <r>
    <s v="97KFQSX1"/>
    <x v="14"/>
    <x v="3"/>
    <x v="1"/>
    <s v="MG Advanced"/>
    <s v="Scotfind"/>
    <s v="United States"/>
    <x v="0"/>
    <x v="96"/>
    <x v="58"/>
    <s v="Tue"/>
    <x v="2"/>
    <x v="2"/>
    <n v="3393"/>
    <n v="3351"/>
  </r>
  <r>
    <s v="08APB75Q"/>
    <x v="24"/>
    <x v="0"/>
    <x v="0"/>
    <s v="GTX Basic"/>
    <s v="Isdom"/>
    <s v="United States"/>
    <x v="0"/>
    <x v="96"/>
    <x v="59"/>
    <s v="Sat"/>
    <x v="2"/>
    <x v="2"/>
    <n v="550"/>
    <n v="501"/>
  </r>
  <r>
    <s v="P9PFSLS6"/>
    <x v="9"/>
    <x v="2"/>
    <x v="1"/>
    <s v="MG Special"/>
    <m/>
    <s v=""/>
    <x v="1"/>
    <x v="96"/>
    <x v="6"/>
    <s v=""/>
    <x v="1"/>
    <x v="1"/>
    <s v=""/>
    <n v="0"/>
  </r>
  <r>
    <s v="6RL97BR9"/>
    <x v="0"/>
    <x v="0"/>
    <x v="0"/>
    <s v="MG Special"/>
    <s v="Inity"/>
    <s v="United States"/>
    <x v="2"/>
    <x v="96"/>
    <x v="38"/>
    <s v="Mon"/>
    <x v="2"/>
    <x v="2"/>
    <n v="55"/>
    <n v="0"/>
  </r>
  <r>
    <s v="TPVFA5B8"/>
    <x v="19"/>
    <x v="4"/>
    <x v="2"/>
    <s v="GTX Basic"/>
    <s v="Mathtouch"/>
    <s v="Jordan"/>
    <x v="0"/>
    <x v="96"/>
    <x v="50"/>
    <s v="Sun"/>
    <x v="2"/>
    <x v="2"/>
    <n v="550"/>
    <n v="532"/>
  </r>
  <r>
    <s v="FHLOUD3V"/>
    <x v="4"/>
    <x v="3"/>
    <x v="1"/>
    <s v="MG Special"/>
    <s v="Sonron"/>
    <s v="United States"/>
    <x v="2"/>
    <x v="96"/>
    <x v="61"/>
    <s v="Wed"/>
    <x v="2"/>
    <x v="2"/>
    <n v="55"/>
    <n v="0"/>
  </r>
  <r>
    <s v="4E01ALB0"/>
    <x v="4"/>
    <x v="3"/>
    <x v="1"/>
    <s v="MG Advanced"/>
    <s v="Green-Plus"/>
    <s v="United States"/>
    <x v="0"/>
    <x v="96"/>
    <x v="32"/>
    <s v="Thu"/>
    <x v="2"/>
    <x v="2"/>
    <n v="3393"/>
    <n v="3103"/>
  </r>
  <r>
    <s v="E4THD359"/>
    <x v="20"/>
    <x v="5"/>
    <x v="2"/>
    <s v="GTX Basic"/>
    <m/>
    <s v=""/>
    <x v="1"/>
    <x v="96"/>
    <x v="6"/>
    <s v=""/>
    <x v="1"/>
    <x v="1"/>
    <s v=""/>
    <n v="0"/>
  </r>
  <r>
    <s v="K4HVGBVH"/>
    <x v="27"/>
    <x v="5"/>
    <x v="2"/>
    <s v="GTX Plus Pro"/>
    <s v="Gekko &amp; Co"/>
    <s v="United States"/>
    <x v="0"/>
    <x v="97"/>
    <x v="57"/>
    <s v="Mon"/>
    <x v="2"/>
    <x v="2"/>
    <n v="5482"/>
    <n v="5505"/>
  </r>
  <r>
    <s v="6VIK2VX8"/>
    <x v="10"/>
    <x v="3"/>
    <x v="1"/>
    <s v="MG Special"/>
    <s v="Isdom"/>
    <s v="United States"/>
    <x v="1"/>
    <x v="97"/>
    <x v="6"/>
    <s v=""/>
    <x v="1"/>
    <x v="1"/>
    <s v=""/>
    <n v="0"/>
  </r>
  <r>
    <s v="30R81VZX"/>
    <x v="16"/>
    <x v="2"/>
    <x v="1"/>
    <s v="GTX Pro"/>
    <s v="Zoomit"/>
    <s v="United States"/>
    <x v="1"/>
    <x v="97"/>
    <x v="6"/>
    <s v=""/>
    <x v="1"/>
    <x v="1"/>
    <s v=""/>
    <n v="0"/>
  </r>
  <r>
    <s v="XDLQ71X4"/>
    <x v="16"/>
    <x v="2"/>
    <x v="1"/>
    <s v="GTX Plus Basic"/>
    <s v="Y-corporation"/>
    <s v="United States"/>
    <x v="2"/>
    <x v="97"/>
    <x v="57"/>
    <s v="Mon"/>
    <x v="2"/>
    <x v="2"/>
    <n v="1096"/>
    <n v="0"/>
  </r>
  <r>
    <s v="TH9RV79M"/>
    <x v="9"/>
    <x v="2"/>
    <x v="1"/>
    <s v="MG Special"/>
    <m/>
    <s v=""/>
    <x v="1"/>
    <x v="97"/>
    <x v="6"/>
    <s v=""/>
    <x v="1"/>
    <x v="1"/>
    <s v=""/>
    <n v="0"/>
  </r>
  <r>
    <s v="L33YUX9V"/>
    <x v="0"/>
    <x v="0"/>
    <x v="0"/>
    <s v="GTX Plus Basic"/>
    <s v="Rangreen"/>
    <s v="Panama"/>
    <x v="0"/>
    <x v="97"/>
    <x v="41"/>
    <s v="Mon"/>
    <x v="2"/>
    <x v="2"/>
    <n v="1096"/>
    <n v="1068"/>
  </r>
  <r>
    <s v="QT7LRWTN"/>
    <x v="4"/>
    <x v="3"/>
    <x v="1"/>
    <s v="MG Advanced"/>
    <s v="Cheers"/>
    <s v="United States"/>
    <x v="0"/>
    <x v="97"/>
    <x v="32"/>
    <s v="Thu"/>
    <x v="2"/>
    <x v="2"/>
    <n v="3393"/>
    <n v="3357"/>
  </r>
  <r>
    <s v="Q1JKHY7H"/>
    <x v="15"/>
    <x v="5"/>
    <x v="2"/>
    <s v="MG Special"/>
    <s v="Mathtouch"/>
    <s v="Jordan"/>
    <x v="2"/>
    <x v="97"/>
    <x v="36"/>
    <s v="Sat"/>
    <x v="2"/>
    <x v="2"/>
    <n v="55"/>
    <n v="0"/>
  </r>
  <r>
    <s v="BY0O646G"/>
    <x v="2"/>
    <x v="2"/>
    <x v="1"/>
    <s v="GTX Basic"/>
    <s v="Sonron"/>
    <s v="United States"/>
    <x v="2"/>
    <x v="97"/>
    <x v="63"/>
    <s v="Sat"/>
    <x v="2"/>
    <x v="2"/>
    <n v="550"/>
    <n v="0"/>
  </r>
  <r>
    <s v="5831YZMT"/>
    <x v="2"/>
    <x v="2"/>
    <x v="1"/>
    <s v="GTX Basic"/>
    <s v="Finjob"/>
    <s v="United States"/>
    <x v="0"/>
    <x v="97"/>
    <x v="78"/>
    <s v="Fri"/>
    <x v="3"/>
    <x v="2"/>
    <n v="550"/>
    <n v="532"/>
  </r>
  <r>
    <s v="7VOW7BUJ"/>
    <x v="23"/>
    <x v="4"/>
    <x v="2"/>
    <s v="GTX Pro"/>
    <m/>
    <s v=""/>
    <x v="1"/>
    <x v="98"/>
    <x v="6"/>
    <s v=""/>
    <x v="1"/>
    <x v="1"/>
    <s v=""/>
    <n v="0"/>
  </r>
  <r>
    <s v="2J5E145N"/>
    <x v="13"/>
    <x v="4"/>
    <x v="2"/>
    <s v="GTX Pro"/>
    <m/>
    <s v=""/>
    <x v="1"/>
    <x v="98"/>
    <x v="6"/>
    <s v=""/>
    <x v="1"/>
    <x v="1"/>
    <s v=""/>
    <n v="0"/>
  </r>
  <r>
    <s v="AZUBCO7L"/>
    <x v="13"/>
    <x v="4"/>
    <x v="2"/>
    <s v="MG Advanced"/>
    <s v="Condax"/>
    <s v="United States"/>
    <x v="2"/>
    <x v="98"/>
    <x v="36"/>
    <s v="Sat"/>
    <x v="2"/>
    <x v="2"/>
    <n v="3393"/>
    <n v="0"/>
  </r>
  <r>
    <s v="FOWAY95L"/>
    <x v="1"/>
    <x v="1"/>
    <x v="0"/>
    <s v="GTX Plus Pro"/>
    <s v="Funholding"/>
    <s v="United States"/>
    <x v="0"/>
    <x v="98"/>
    <x v="33"/>
    <s v="Fri"/>
    <x v="2"/>
    <x v="2"/>
    <n v="5482"/>
    <n v="5786"/>
  </r>
  <r>
    <s v="YFB7Y92U"/>
    <x v="14"/>
    <x v="3"/>
    <x v="1"/>
    <s v="GTK 500"/>
    <m/>
    <s v=""/>
    <x v="1"/>
    <x v="98"/>
    <x v="6"/>
    <s v=""/>
    <x v="1"/>
    <x v="1"/>
    <s v=""/>
    <n v="0"/>
  </r>
  <r>
    <s v="KGZL60NI"/>
    <x v="10"/>
    <x v="3"/>
    <x v="1"/>
    <s v="GTX Plus Basic"/>
    <s v="Sonron"/>
    <s v="United States"/>
    <x v="2"/>
    <x v="98"/>
    <x v="54"/>
    <s v="Thu"/>
    <x v="2"/>
    <x v="2"/>
    <n v="1096"/>
    <n v="0"/>
  </r>
  <r>
    <s v="SRZMNS79"/>
    <x v="29"/>
    <x v="1"/>
    <x v="0"/>
    <s v="GTX Plus Basic"/>
    <s v="Streethex"/>
    <s v="Belgium"/>
    <x v="0"/>
    <x v="98"/>
    <x v="65"/>
    <s v="Fri"/>
    <x v="2"/>
    <x v="2"/>
    <n v="1096"/>
    <n v="1131"/>
  </r>
  <r>
    <s v="S6645YWA"/>
    <x v="16"/>
    <x v="2"/>
    <x v="1"/>
    <s v="GTX Basic"/>
    <s v="Y-corporation"/>
    <s v="United States"/>
    <x v="1"/>
    <x v="98"/>
    <x v="6"/>
    <s v=""/>
    <x v="1"/>
    <x v="1"/>
    <s v=""/>
    <n v="0"/>
  </r>
  <r>
    <s v="B5A1BERF"/>
    <x v="16"/>
    <x v="2"/>
    <x v="1"/>
    <s v="GTX Pro"/>
    <s v="Umbrella Corporation"/>
    <s v="United States"/>
    <x v="1"/>
    <x v="98"/>
    <x v="6"/>
    <s v=""/>
    <x v="1"/>
    <x v="1"/>
    <s v=""/>
    <n v="0"/>
  </r>
  <r>
    <s v="0XMB83YO"/>
    <x v="16"/>
    <x v="2"/>
    <x v="1"/>
    <s v="GTX Plus Pro"/>
    <s v="Scotfind"/>
    <s v="United States"/>
    <x v="0"/>
    <x v="98"/>
    <x v="41"/>
    <s v="Mon"/>
    <x v="2"/>
    <x v="2"/>
    <n v="5482"/>
    <n v="5401"/>
  </r>
  <r>
    <s v="4TEO0LE1"/>
    <x v="22"/>
    <x v="1"/>
    <x v="0"/>
    <s v="GTX Plus Basic"/>
    <s v="Konmatfix"/>
    <s v="United States"/>
    <x v="0"/>
    <x v="98"/>
    <x v="26"/>
    <s v="Tue"/>
    <x v="0"/>
    <x v="0"/>
    <n v="1096"/>
    <n v="1062"/>
  </r>
  <r>
    <s v="IEAPJ5X1"/>
    <x v="9"/>
    <x v="2"/>
    <x v="1"/>
    <s v="GTX Plus Basic"/>
    <m/>
    <s v=""/>
    <x v="1"/>
    <x v="98"/>
    <x v="6"/>
    <s v=""/>
    <x v="1"/>
    <x v="1"/>
    <s v=""/>
    <n v="0"/>
  </r>
  <r>
    <s v="5P82H5AA"/>
    <x v="19"/>
    <x v="4"/>
    <x v="2"/>
    <s v="MG Advanced"/>
    <s v="Zotware"/>
    <s v="United States"/>
    <x v="0"/>
    <x v="98"/>
    <x v="14"/>
    <s v="Thu"/>
    <x v="0"/>
    <x v="0"/>
    <n v="3393"/>
    <n v="3695"/>
  </r>
  <r>
    <s v="BN8UTT8O"/>
    <x v="17"/>
    <x v="5"/>
    <x v="2"/>
    <s v="MG Special"/>
    <s v="Condax"/>
    <s v="United States"/>
    <x v="2"/>
    <x v="98"/>
    <x v="43"/>
    <s v="Sun"/>
    <x v="3"/>
    <x v="2"/>
    <n v="55"/>
    <n v="0"/>
  </r>
  <r>
    <s v="V751HK8R"/>
    <x v="12"/>
    <x v="0"/>
    <x v="0"/>
    <s v="MG Special"/>
    <s v="Finhigh"/>
    <s v="United States"/>
    <x v="0"/>
    <x v="98"/>
    <x v="71"/>
    <s v="Sat"/>
    <x v="3"/>
    <x v="2"/>
    <n v="55"/>
    <n v="60"/>
  </r>
  <r>
    <s v="H4TBCR80"/>
    <x v="4"/>
    <x v="3"/>
    <x v="1"/>
    <s v="GTX Pro"/>
    <s v="Groovestreet"/>
    <s v="United States"/>
    <x v="2"/>
    <x v="98"/>
    <x v="53"/>
    <s v="Sun"/>
    <x v="2"/>
    <x v="2"/>
    <n v="4821"/>
    <n v="0"/>
  </r>
  <r>
    <s v="QWL218JV"/>
    <x v="4"/>
    <x v="3"/>
    <x v="1"/>
    <s v="MG Advanced"/>
    <s v="Singletechno"/>
    <s v="United States"/>
    <x v="0"/>
    <x v="98"/>
    <x v="68"/>
    <s v="Tue"/>
    <x v="3"/>
    <x v="2"/>
    <n v="3393"/>
    <n v="2919"/>
  </r>
  <r>
    <s v="L2S4T3VA"/>
    <x v="23"/>
    <x v="4"/>
    <x v="2"/>
    <s v="GTX Plus Pro"/>
    <m/>
    <s v=""/>
    <x v="1"/>
    <x v="99"/>
    <x v="6"/>
    <s v=""/>
    <x v="1"/>
    <x v="1"/>
    <s v=""/>
    <n v="0"/>
  </r>
  <r>
    <s v="AF8NG5JC"/>
    <x v="23"/>
    <x v="4"/>
    <x v="2"/>
    <s v="MG Special"/>
    <s v="Betatech"/>
    <s v="Kenya"/>
    <x v="1"/>
    <x v="99"/>
    <x v="6"/>
    <s v=""/>
    <x v="1"/>
    <x v="1"/>
    <s v=""/>
    <n v="0"/>
  </r>
  <r>
    <s v="IVJP36UT"/>
    <x v="23"/>
    <x v="4"/>
    <x v="2"/>
    <s v="MG Advanced"/>
    <m/>
    <s v=""/>
    <x v="1"/>
    <x v="99"/>
    <x v="6"/>
    <s v=""/>
    <x v="1"/>
    <x v="1"/>
    <s v=""/>
    <n v="0"/>
  </r>
  <r>
    <s v="12M4HB7G"/>
    <x v="23"/>
    <x v="4"/>
    <x v="2"/>
    <s v="GTX Basic"/>
    <s v="Plussunin"/>
    <s v="United States"/>
    <x v="0"/>
    <x v="99"/>
    <x v="46"/>
    <s v="Mon"/>
    <x v="2"/>
    <x v="2"/>
    <n v="550"/>
    <n v="623"/>
  </r>
  <r>
    <s v="1XVTUE5J"/>
    <x v="27"/>
    <x v="5"/>
    <x v="2"/>
    <s v="MG Special"/>
    <s v="Umbrella Corporation"/>
    <s v="United States"/>
    <x v="2"/>
    <x v="99"/>
    <x v="20"/>
    <s v="Fri"/>
    <x v="0"/>
    <x v="0"/>
    <n v="55"/>
    <n v="0"/>
  </r>
  <r>
    <s v="3VKO28KR"/>
    <x v="1"/>
    <x v="1"/>
    <x v="0"/>
    <s v="MG Advanced"/>
    <s v="Scottech"/>
    <s v="United States"/>
    <x v="2"/>
    <x v="99"/>
    <x v="32"/>
    <s v="Thu"/>
    <x v="2"/>
    <x v="2"/>
    <n v="3393"/>
    <n v="0"/>
  </r>
  <r>
    <s v="9A9E1KPG"/>
    <x v="14"/>
    <x v="3"/>
    <x v="1"/>
    <s v="GTX Basic"/>
    <s v="Genco Pura Olive Oil Company"/>
    <s v="Italy"/>
    <x v="1"/>
    <x v="99"/>
    <x v="6"/>
    <s v=""/>
    <x v="1"/>
    <x v="1"/>
    <s v=""/>
    <n v="0"/>
  </r>
  <r>
    <s v="5IES0B4B"/>
    <x v="7"/>
    <x v="2"/>
    <x v="1"/>
    <s v="MG Special"/>
    <s v="Scotfind"/>
    <s v="United States"/>
    <x v="0"/>
    <x v="99"/>
    <x v="32"/>
    <s v="Thu"/>
    <x v="2"/>
    <x v="2"/>
    <n v="55"/>
    <n v="49"/>
  </r>
  <r>
    <s v="HUFYU0AT"/>
    <x v="29"/>
    <x v="1"/>
    <x v="0"/>
    <s v="GTX Basic"/>
    <s v="Stanredtax"/>
    <s v="United States"/>
    <x v="2"/>
    <x v="99"/>
    <x v="61"/>
    <s v="Wed"/>
    <x v="2"/>
    <x v="2"/>
    <n v="550"/>
    <n v="0"/>
  </r>
  <r>
    <s v="GMI6XZ4O"/>
    <x v="29"/>
    <x v="1"/>
    <x v="0"/>
    <s v="GTX Basic"/>
    <s v="Codehow"/>
    <s v="United States"/>
    <x v="0"/>
    <x v="99"/>
    <x v="32"/>
    <s v="Thu"/>
    <x v="2"/>
    <x v="2"/>
    <n v="550"/>
    <n v="612"/>
  </r>
  <r>
    <s v="TF19VML9"/>
    <x v="16"/>
    <x v="2"/>
    <x v="1"/>
    <s v="GTX Plus Basic"/>
    <m/>
    <s v=""/>
    <x v="1"/>
    <x v="99"/>
    <x v="6"/>
    <s v=""/>
    <x v="1"/>
    <x v="1"/>
    <s v=""/>
    <n v="0"/>
  </r>
  <r>
    <s v="YOQCQ4UO"/>
    <x v="16"/>
    <x v="2"/>
    <x v="1"/>
    <s v="GTX Basic"/>
    <s v="Hottechi"/>
    <s v="Korea"/>
    <x v="0"/>
    <x v="99"/>
    <x v="8"/>
    <s v="Sat"/>
    <x v="0"/>
    <x v="0"/>
    <n v="550"/>
    <n v="534"/>
  </r>
  <r>
    <s v="KOZTDBJ5"/>
    <x v="16"/>
    <x v="2"/>
    <x v="1"/>
    <s v="GTX Plus Basic"/>
    <s v="Condax"/>
    <s v="United States"/>
    <x v="0"/>
    <x v="99"/>
    <x v="52"/>
    <s v="Wed"/>
    <x v="3"/>
    <x v="2"/>
    <n v="1096"/>
    <n v="1103"/>
  </r>
  <r>
    <s v="ZHXIDZNI"/>
    <x v="18"/>
    <x v="2"/>
    <x v="1"/>
    <s v="GTX Pro"/>
    <m/>
    <s v=""/>
    <x v="1"/>
    <x v="99"/>
    <x v="6"/>
    <s v=""/>
    <x v="1"/>
    <x v="1"/>
    <s v=""/>
    <n v="0"/>
  </r>
  <r>
    <s v="8NMPO9K3"/>
    <x v="24"/>
    <x v="0"/>
    <x v="0"/>
    <s v="GTX Basic"/>
    <s v="Conecom"/>
    <s v="United States"/>
    <x v="0"/>
    <x v="99"/>
    <x v="34"/>
    <s v="Wed"/>
    <x v="2"/>
    <x v="2"/>
    <n v="550"/>
    <n v="582"/>
  </r>
  <r>
    <s v="PU7GV4MK"/>
    <x v="22"/>
    <x v="1"/>
    <x v="0"/>
    <s v="MG Advanced"/>
    <s v="Condax"/>
    <s v="United States"/>
    <x v="2"/>
    <x v="99"/>
    <x v="59"/>
    <s v="Sat"/>
    <x v="2"/>
    <x v="2"/>
    <n v="3393"/>
    <n v="0"/>
  </r>
  <r>
    <s v="RCQDGE4W"/>
    <x v="22"/>
    <x v="1"/>
    <x v="0"/>
    <s v="GTX Plus Pro"/>
    <s v="Cancity"/>
    <s v="United States"/>
    <x v="0"/>
    <x v="99"/>
    <x v="32"/>
    <s v="Thu"/>
    <x v="2"/>
    <x v="2"/>
    <n v="5482"/>
    <n v="6292"/>
  </r>
  <r>
    <s v="ZT832XIR"/>
    <x v="6"/>
    <x v="1"/>
    <x v="0"/>
    <s v="MG Special"/>
    <s v="Funholding"/>
    <s v="United States"/>
    <x v="2"/>
    <x v="99"/>
    <x v="79"/>
    <s v="Sun"/>
    <x v="3"/>
    <x v="2"/>
    <n v="55"/>
    <n v="0"/>
  </r>
  <r>
    <s v="I995O4XJ"/>
    <x v="11"/>
    <x v="3"/>
    <x v="1"/>
    <s v="MG Special"/>
    <s v="Groovestreet"/>
    <s v="United States"/>
    <x v="0"/>
    <x v="99"/>
    <x v="61"/>
    <s v="Wed"/>
    <x v="2"/>
    <x v="2"/>
    <n v="55"/>
    <n v="63"/>
  </r>
  <r>
    <s v="EOXZGSX9"/>
    <x v="12"/>
    <x v="0"/>
    <x v="0"/>
    <s v="MG Advanced"/>
    <s v="Globex Corporation"/>
    <s v="Norway"/>
    <x v="0"/>
    <x v="99"/>
    <x v="59"/>
    <s v="Sat"/>
    <x v="2"/>
    <x v="2"/>
    <n v="3393"/>
    <n v="3522"/>
  </r>
  <r>
    <s v="PW5OGY78"/>
    <x v="4"/>
    <x v="3"/>
    <x v="1"/>
    <s v="MG Special"/>
    <s v="Konex"/>
    <s v="United States"/>
    <x v="2"/>
    <x v="99"/>
    <x v="56"/>
    <s v="Mon"/>
    <x v="2"/>
    <x v="2"/>
    <n v="55"/>
    <n v="0"/>
  </r>
  <r>
    <s v="NJCSG7MX"/>
    <x v="4"/>
    <x v="3"/>
    <x v="1"/>
    <s v="GTX Basic"/>
    <s v="Plexzap"/>
    <s v="United States"/>
    <x v="0"/>
    <x v="99"/>
    <x v="32"/>
    <s v="Thu"/>
    <x v="2"/>
    <x v="2"/>
    <n v="550"/>
    <n v="532"/>
  </r>
  <r>
    <s v="ZYRF768H"/>
    <x v="15"/>
    <x v="5"/>
    <x v="2"/>
    <s v="MG Special"/>
    <s v="Iselectrics"/>
    <s v="United States"/>
    <x v="2"/>
    <x v="99"/>
    <x v="32"/>
    <s v="Thu"/>
    <x v="2"/>
    <x v="2"/>
    <n v="55"/>
    <n v="0"/>
  </r>
  <r>
    <s v="5Q8BQ64R"/>
    <x v="20"/>
    <x v="5"/>
    <x v="2"/>
    <s v="MG Advanced"/>
    <s v="Kinnamplus"/>
    <s v="United States"/>
    <x v="0"/>
    <x v="99"/>
    <x v="57"/>
    <s v="Mon"/>
    <x v="2"/>
    <x v="2"/>
    <n v="3393"/>
    <n v="3645"/>
  </r>
  <r>
    <s v="ZNNBFAKF"/>
    <x v="2"/>
    <x v="2"/>
    <x v="1"/>
    <s v="GTX Pro"/>
    <s v="Y-corporation"/>
    <s v="United States"/>
    <x v="2"/>
    <x v="99"/>
    <x v="34"/>
    <s v="Wed"/>
    <x v="2"/>
    <x v="2"/>
    <n v="4821"/>
    <n v="0"/>
  </r>
  <r>
    <s v="L47EPGVT"/>
    <x v="3"/>
    <x v="0"/>
    <x v="0"/>
    <s v="GTX Plus Pro"/>
    <s v="Gogozoom"/>
    <s v="United States"/>
    <x v="0"/>
    <x v="100"/>
    <x v="0"/>
    <s v="Wed"/>
    <x v="0"/>
    <x v="0"/>
    <n v="5482"/>
    <n v="4760"/>
  </r>
  <r>
    <s v="9GENDMWA"/>
    <x v="27"/>
    <x v="5"/>
    <x v="2"/>
    <s v="GTX Basic"/>
    <s v="Betasoloin"/>
    <s v="United States"/>
    <x v="0"/>
    <x v="100"/>
    <x v="49"/>
    <s v="Thu"/>
    <x v="2"/>
    <x v="2"/>
    <n v="550"/>
    <n v="603"/>
  </r>
  <r>
    <s v="DHACLHPS"/>
    <x v="13"/>
    <x v="4"/>
    <x v="2"/>
    <s v="GTX Basic"/>
    <s v="Bioplex"/>
    <s v="United States"/>
    <x v="2"/>
    <x v="100"/>
    <x v="57"/>
    <s v="Mon"/>
    <x v="2"/>
    <x v="2"/>
    <n v="550"/>
    <n v="0"/>
  </r>
  <r>
    <s v="GKLE0CDI"/>
    <x v="13"/>
    <x v="4"/>
    <x v="2"/>
    <s v="MG Advanced"/>
    <s v="Yearin"/>
    <s v="United States"/>
    <x v="0"/>
    <x v="100"/>
    <x v="4"/>
    <s v="Thu"/>
    <x v="0"/>
    <x v="0"/>
    <n v="3393"/>
    <n v="3249"/>
  </r>
  <r>
    <s v="E9DJS1D8"/>
    <x v="1"/>
    <x v="1"/>
    <x v="0"/>
    <s v="GTX Pro"/>
    <s v="Dontechi"/>
    <s v="United States"/>
    <x v="2"/>
    <x v="100"/>
    <x v="12"/>
    <s v="Fri"/>
    <x v="0"/>
    <x v="0"/>
    <n v="4821"/>
    <n v="0"/>
  </r>
  <r>
    <s v="22ZJM20V"/>
    <x v="1"/>
    <x v="1"/>
    <x v="0"/>
    <s v="GTX Pro"/>
    <s v="Statholdings"/>
    <s v="United States"/>
    <x v="2"/>
    <x v="100"/>
    <x v="40"/>
    <s v="Thu"/>
    <x v="2"/>
    <x v="2"/>
    <n v="4821"/>
    <n v="0"/>
  </r>
  <r>
    <s v="C47Z92AG"/>
    <x v="1"/>
    <x v="1"/>
    <x v="0"/>
    <s v="GTX Pro"/>
    <s v="Zumgoity"/>
    <s v="United States"/>
    <x v="2"/>
    <x v="100"/>
    <x v="58"/>
    <s v="Tue"/>
    <x v="2"/>
    <x v="2"/>
    <n v="4821"/>
    <n v="0"/>
  </r>
  <r>
    <s v="XT9YNOV2"/>
    <x v="26"/>
    <x v="4"/>
    <x v="2"/>
    <s v="GTX Plus Pro"/>
    <s v="Acme Corporation"/>
    <s v="United States"/>
    <x v="0"/>
    <x v="100"/>
    <x v="80"/>
    <s v="Sun"/>
    <x v="3"/>
    <x v="2"/>
    <n v="5482"/>
    <n v="5724"/>
  </r>
  <r>
    <s v="TMZQX7F8"/>
    <x v="10"/>
    <x v="3"/>
    <x v="1"/>
    <s v="GTX Plus Basic"/>
    <s v="Groovestreet"/>
    <s v="United States"/>
    <x v="2"/>
    <x v="100"/>
    <x v="35"/>
    <s v="Tue"/>
    <x v="2"/>
    <x v="2"/>
    <n v="1096"/>
    <n v="0"/>
  </r>
  <r>
    <s v="5JHSTFEZ"/>
    <x v="10"/>
    <x v="3"/>
    <x v="1"/>
    <s v="GTX Plus Basic"/>
    <s v="Plexzap"/>
    <s v="United States"/>
    <x v="2"/>
    <x v="100"/>
    <x v="54"/>
    <s v="Thu"/>
    <x v="2"/>
    <x v="2"/>
    <n v="1096"/>
    <n v="0"/>
  </r>
  <r>
    <s v="BAOSO1I2"/>
    <x v="18"/>
    <x v="2"/>
    <x v="1"/>
    <s v="GTX Basic"/>
    <s v="Faxquote"/>
    <s v="United States"/>
    <x v="0"/>
    <x v="100"/>
    <x v="35"/>
    <s v="Tue"/>
    <x v="2"/>
    <x v="2"/>
    <n v="550"/>
    <n v="516"/>
  </r>
  <r>
    <s v="IZDF2RTL"/>
    <x v="22"/>
    <x v="1"/>
    <x v="0"/>
    <s v="GTX Plus Basic"/>
    <s v="Rangreen"/>
    <s v="Panama"/>
    <x v="0"/>
    <x v="100"/>
    <x v="63"/>
    <s v="Sat"/>
    <x v="2"/>
    <x v="2"/>
    <n v="1096"/>
    <n v="1050"/>
  </r>
  <r>
    <s v="F61DLVRS"/>
    <x v="9"/>
    <x v="2"/>
    <x v="1"/>
    <s v="GTX Plus Pro"/>
    <s v="Plexzap"/>
    <s v="United States"/>
    <x v="0"/>
    <x v="100"/>
    <x v="55"/>
    <s v="Tue"/>
    <x v="2"/>
    <x v="2"/>
    <n v="5482"/>
    <n v="4519"/>
  </r>
  <r>
    <s v="80F0J70G"/>
    <x v="6"/>
    <x v="1"/>
    <x v="0"/>
    <s v="GTX Basic"/>
    <s v="Funholding"/>
    <s v="United States"/>
    <x v="2"/>
    <x v="100"/>
    <x v="49"/>
    <s v="Thu"/>
    <x v="2"/>
    <x v="2"/>
    <n v="550"/>
    <n v="0"/>
  </r>
  <r>
    <s v="S9W53L4L"/>
    <x v="6"/>
    <x v="1"/>
    <x v="0"/>
    <s v="GTX Basic"/>
    <s v="Dontechi"/>
    <s v="United States"/>
    <x v="0"/>
    <x v="100"/>
    <x v="48"/>
    <s v="Mon"/>
    <x v="3"/>
    <x v="2"/>
    <n v="550"/>
    <n v="672"/>
  </r>
  <r>
    <s v="12OQKSVK"/>
    <x v="19"/>
    <x v="4"/>
    <x v="2"/>
    <s v="GTX Plus Basic"/>
    <s v="Mathtouch"/>
    <s v="Jordan"/>
    <x v="0"/>
    <x v="100"/>
    <x v="19"/>
    <s v="Mon"/>
    <x v="0"/>
    <x v="0"/>
    <n v="1096"/>
    <n v="896"/>
  </r>
  <r>
    <s v="VC94R5H8"/>
    <x v="4"/>
    <x v="3"/>
    <x v="1"/>
    <s v="GTX Basic"/>
    <s v="Konex"/>
    <s v="United States"/>
    <x v="0"/>
    <x v="100"/>
    <x v="14"/>
    <s v="Thu"/>
    <x v="0"/>
    <x v="0"/>
    <n v="550"/>
    <n v="587"/>
  </r>
  <r>
    <s v="XTKIX6I4"/>
    <x v="4"/>
    <x v="3"/>
    <x v="1"/>
    <s v="MG Advanced"/>
    <s v="Sonron"/>
    <s v="United States"/>
    <x v="0"/>
    <x v="100"/>
    <x v="68"/>
    <s v="Tue"/>
    <x v="3"/>
    <x v="2"/>
    <n v="3393"/>
    <n v="3426"/>
  </r>
  <r>
    <s v="5P3NH791"/>
    <x v="25"/>
    <x v="4"/>
    <x v="2"/>
    <s v="MG Advanced"/>
    <s v="Golddex"/>
    <s v="United States"/>
    <x v="1"/>
    <x v="101"/>
    <x v="6"/>
    <s v=""/>
    <x v="1"/>
    <x v="1"/>
    <s v=""/>
    <n v="0"/>
  </r>
  <r>
    <s v="MSE1UXKU"/>
    <x v="23"/>
    <x v="4"/>
    <x v="2"/>
    <s v="GTX Pro"/>
    <s v="Ontomedia"/>
    <s v="United States"/>
    <x v="0"/>
    <x v="101"/>
    <x v="19"/>
    <s v="Mon"/>
    <x v="0"/>
    <x v="0"/>
    <n v="4821"/>
    <n v="5021"/>
  </r>
  <r>
    <s v="HM334UL2"/>
    <x v="1"/>
    <x v="1"/>
    <x v="0"/>
    <s v="GTX Plus Basic"/>
    <s v="Rangreen"/>
    <s v="Panama"/>
    <x v="0"/>
    <x v="101"/>
    <x v="18"/>
    <s v="Thu"/>
    <x v="0"/>
    <x v="0"/>
    <n v="1096"/>
    <n v="1126"/>
  </r>
  <r>
    <s v="L4124UJG"/>
    <x v="26"/>
    <x v="4"/>
    <x v="2"/>
    <s v="GTX Pro"/>
    <s v="Umbrella Corporation"/>
    <s v="United States"/>
    <x v="0"/>
    <x v="101"/>
    <x v="41"/>
    <s v="Mon"/>
    <x v="2"/>
    <x v="2"/>
    <n v="4821"/>
    <n v="5473"/>
  </r>
  <r>
    <s v="DR2QE1RW"/>
    <x v="14"/>
    <x v="3"/>
    <x v="1"/>
    <s v="MG Special"/>
    <s v="Sunnamplex"/>
    <s v="Poland"/>
    <x v="2"/>
    <x v="101"/>
    <x v="77"/>
    <s v="Tue"/>
    <x v="2"/>
    <x v="2"/>
    <n v="55"/>
    <n v="0"/>
  </r>
  <r>
    <s v="FD8YL177"/>
    <x v="14"/>
    <x v="3"/>
    <x v="1"/>
    <s v="MG Special"/>
    <s v="Rantouch"/>
    <s v="United States"/>
    <x v="0"/>
    <x v="101"/>
    <x v="58"/>
    <s v="Tue"/>
    <x v="2"/>
    <x v="2"/>
    <n v="55"/>
    <n v="51"/>
  </r>
  <r>
    <s v="X3ZSQCH8"/>
    <x v="16"/>
    <x v="2"/>
    <x v="1"/>
    <s v="GTX Basic"/>
    <s v="Scotfind"/>
    <s v="United States"/>
    <x v="1"/>
    <x v="101"/>
    <x v="6"/>
    <s v=""/>
    <x v="1"/>
    <x v="1"/>
    <s v=""/>
    <n v="0"/>
  </r>
  <r>
    <s v="UU21EYFN"/>
    <x v="16"/>
    <x v="2"/>
    <x v="1"/>
    <s v="GTX Basic"/>
    <s v="Sonron"/>
    <s v="United States"/>
    <x v="0"/>
    <x v="101"/>
    <x v="9"/>
    <s v="Mon"/>
    <x v="0"/>
    <x v="0"/>
    <n v="550"/>
    <n v="563"/>
  </r>
  <r>
    <s v="OBDRD0AD"/>
    <x v="24"/>
    <x v="0"/>
    <x v="0"/>
    <s v="GTX Basic"/>
    <s v="Isdom"/>
    <s v="United States"/>
    <x v="2"/>
    <x v="101"/>
    <x v="60"/>
    <s v="Fri"/>
    <x v="2"/>
    <x v="2"/>
    <n v="550"/>
    <n v="0"/>
  </r>
  <r>
    <s v="NSGEM06J"/>
    <x v="19"/>
    <x v="4"/>
    <x v="2"/>
    <s v="GTX Basic"/>
    <s v="Opentech"/>
    <s v="United States"/>
    <x v="2"/>
    <x v="101"/>
    <x v="39"/>
    <s v="Sun"/>
    <x v="2"/>
    <x v="2"/>
    <n v="550"/>
    <n v="0"/>
  </r>
  <r>
    <s v="QSQ42Q6M"/>
    <x v="19"/>
    <x v="4"/>
    <x v="2"/>
    <s v="MG Advanced"/>
    <s v="Kan-code"/>
    <s v="United States"/>
    <x v="0"/>
    <x v="101"/>
    <x v="75"/>
    <s v="Thu"/>
    <x v="3"/>
    <x v="2"/>
    <n v="3393"/>
    <n v="2928"/>
  </r>
  <r>
    <s v="PCBA3KAV"/>
    <x v="19"/>
    <x v="4"/>
    <x v="2"/>
    <s v="MG Advanced"/>
    <s v="Zathunicon"/>
    <s v="United States"/>
    <x v="0"/>
    <x v="101"/>
    <x v="48"/>
    <s v="Mon"/>
    <x v="3"/>
    <x v="2"/>
    <n v="3393"/>
    <n v="3618"/>
  </r>
  <r>
    <s v="ZBBMGEV4"/>
    <x v="1"/>
    <x v="1"/>
    <x v="0"/>
    <s v="GTX Plus Basic"/>
    <s v="Inity"/>
    <s v="United States"/>
    <x v="0"/>
    <x v="102"/>
    <x v="67"/>
    <s v="Tue"/>
    <x v="2"/>
    <x v="2"/>
    <n v="1096"/>
    <n v="1189"/>
  </r>
  <r>
    <s v="TYSORYA9"/>
    <x v="26"/>
    <x v="4"/>
    <x v="2"/>
    <s v="GTX Basic"/>
    <s v="Donquadtech"/>
    <s v="United States"/>
    <x v="2"/>
    <x v="102"/>
    <x v="50"/>
    <s v="Sun"/>
    <x v="2"/>
    <x v="2"/>
    <n v="550"/>
    <n v="0"/>
  </r>
  <r>
    <s v="ULVXOPG3"/>
    <x v="14"/>
    <x v="3"/>
    <x v="1"/>
    <s v="MG Special"/>
    <s v="Hatfan"/>
    <s v="United States"/>
    <x v="0"/>
    <x v="102"/>
    <x v="57"/>
    <s v="Mon"/>
    <x v="2"/>
    <x v="2"/>
    <n v="55"/>
    <n v="60"/>
  </r>
  <r>
    <s v="5BXUKFPR"/>
    <x v="7"/>
    <x v="2"/>
    <x v="1"/>
    <s v="GTX Plus Pro"/>
    <m/>
    <s v=""/>
    <x v="1"/>
    <x v="102"/>
    <x v="6"/>
    <s v=""/>
    <x v="1"/>
    <x v="1"/>
    <s v=""/>
    <n v="0"/>
  </r>
  <r>
    <s v="G0R305KO"/>
    <x v="29"/>
    <x v="1"/>
    <x v="0"/>
    <s v="GTX Plus Basic"/>
    <s v="Statholdings"/>
    <s v="United States"/>
    <x v="2"/>
    <x v="102"/>
    <x v="54"/>
    <s v="Thu"/>
    <x v="2"/>
    <x v="2"/>
    <n v="1096"/>
    <n v="0"/>
  </r>
  <r>
    <s v="ZDZGCWX7"/>
    <x v="16"/>
    <x v="2"/>
    <x v="1"/>
    <s v="GTX Basic"/>
    <s v="Cheers"/>
    <s v="United States"/>
    <x v="0"/>
    <x v="102"/>
    <x v="81"/>
    <s v="Thu"/>
    <x v="3"/>
    <x v="2"/>
    <n v="550"/>
    <n v="545"/>
  </r>
  <r>
    <s v="PQJZ5Z3R"/>
    <x v="16"/>
    <x v="2"/>
    <x v="1"/>
    <s v="MG Advanced"/>
    <s v="Labdrill"/>
    <s v="United States"/>
    <x v="0"/>
    <x v="102"/>
    <x v="51"/>
    <s v="Fri"/>
    <x v="2"/>
    <x v="2"/>
    <n v="3393"/>
    <n v="3035"/>
  </r>
  <r>
    <s v="8AJG1YLJ"/>
    <x v="18"/>
    <x v="2"/>
    <x v="1"/>
    <s v="GTX Basic"/>
    <m/>
    <s v=""/>
    <x v="1"/>
    <x v="102"/>
    <x v="6"/>
    <s v=""/>
    <x v="1"/>
    <x v="1"/>
    <s v=""/>
    <n v="0"/>
  </r>
  <r>
    <s v="7KXTF2Q6"/>
    <x v="18"/>
    <x v="2"/>
    <x v="1"/>
    <s v="GTX Basic"/>
    <s v="Konex"/>
    <s v="United States"/>
    <x v="0"/>
    <x v="102"/>
    <x v="78"/>
    <s v="Fri"/>
    <x v="3"/>
    <x v="2"/>
    <n v="550"/>
    <n v="584"/>
  </r>
  <r>
    <s v="WZVE1NTM"/>
    <x v="5"/>
    <x v="3"/>
    <x v="1"/>
    <s v="MG Special"/>
    <s v="Scotfind"/>
    <s v="United States"/>
    <x v="2"/>
    <x v="102"/>
    <x v="41"/>
    <s v="Mon"/>
    <x v="2"/>
    <x v="2"/>
    <n v="55"/>
    <n v="0"/>
  </r>
  <r>
    <s v="M6UEZLOQ"/>
    <x v="9"/>
    <x v="2"/>
    <x v="1"/>
    <s v="GTX Plus Basic"/>
    <s v="Cheers"/>
    <s v="United States"/>
    <x v="0"/>
    <x v="102"/>
    <x v="78"/>
    <s v="Fri"/>
    <x v="3"/>
    <x v="2"/>
    <n v="1096"/>
    <n v="1069"/>
  </r>
  <r>
    <s v="D6T5MM04"/>
    <x v="9"/>
    <x v="2"/>
    <x v="1"/>
    <s v="GTX Plus Basic"/>
    <s v="Xx-holding"/>
    <s v="United States"/>
    <x v="0"/>
    <x v="102"/>
    <x v="81"/>
    <s v="Thu"/>
    <x v="3"/>
    <x v="2"/>
    <n v="1096"/>
    <n v="1035"/>
  </r>
  <r>
    <s v="5RNWV17L"/>
    <x v="11"/>
    <x v="3"/>
    <x v="1"/>
    <s v="MG Advanced"/>
    <s v="Golddex"/>
    <s v="United States"/>
    <x v="1"/>
    <x v="102"/>
    <x v="6"/>
    <s v=""/>
    <x v="1"/>
    <x v="1"/>
    <s v=""/>
    <n v="0"/>
  </r>
  <r>
    <s v="9GCJGVY7"/>
    <x v="17"/>
    <x v="5"/>
    <x v="2"/>
    <s v="GTX Pro"/>
    <s v="Ganjaflex"/>
    <s v="Japan"/>
    <x v="2"/>
    <x v="102"/>
    <x v="4"/>
    <s v="Thu"/>
    <x v="0"/>
    <x v="0"/>
    <n v="4821"/>
    <n v="0"/>
  </r>
  <r>
    <s v="5QBQMEY5"/>
    <x v="4"/>
    <x v="3"/>
    <x v="1"/>
    <s v="GTX Pro"/>
    <s v="Scotfind"/>
    <s v="United States"/>
    <x v="0"/>
    <x v="102"/>
    <x v="29"/>
    <s v="Fri"/>
    <x v="0"/>
    <x v="0"/>
    <n v="4821"/>
    <n v="4510"/>
  </r>
  <r>
    <s v="9JKVM4BK"/>
    <x v="15"/>
    <x v="5"/>
    <x v="2"/>
    <s v="GTX Plus Basic"/>
    <s v="Vehement Capital Partners"/>
    <s v="United States"/>
    <x v="2"/>
    <x v="102"/>
    <x v="48"/>
    <s v="Mon"/>
    <x v="3"/>
    <x v="2"/>
    <n v="1096"/>
    <n v="0"/>
  </r>
  <r>
    <s v="14PBBHSE"/>
    <x v="15"/>
    <x v="5"/>
    <x v="2"/>
    <s v="MG Special"/>
    <s v="Zotware"/>
    <s v="United States"/>
    <x v="0"/>
    <x v="102"/>
    <x v="38"/>
    <s v="Mon"/>
    <x v="2"/>
    <x v="2"/>
    <n v="55"/>
    <n v="49"/>
  </r>
  <r>
    <s v="P1KS5YFX"/>
    <x v="3"/>
    <x v="0"/>
    <x v="0"/>
    <s v="MG Special"/>
    <s v="Rundofase"/>
    <s v="United States"/>
    <x v="0"/>
    <x v="103"/>
    <x v="52"/>
    <s v="Wed"/>
    <x v="3"/>
    <x v="2"/>
    <n v="55"/>
    <n v="59"/>
  </r>
  <r>
    <s v="7R4VL3Q8"/>
    <x v="23"/>
    <x v="4"/>
    <x v="2"/>
    <s v="GTX Pro"/>
    <s v="Kan-code"/>
    <s v="United States"/>
    <x v="0"/>
    <x v="103"/>
    <x v="23"/>
    <s v="Sat"/>
    <x v="0"/>
    <x v="0"/>
    <n v="4821"/>
    <n v="4705"/>
  </r>
  <r>
    <s v="3MNZF5ZK"/>
    <x v="28"/>
    <x v="0"/>
    <x v="0"/>
    <s v="GTX Plus Pro"/>
    <s v="Zumgoity"/>
    <s v="United States"/>
    <x v="0"/>
    <x v="103"/>
    <x v="71"/>
    <s v="Sat"/>
    <x v="3"/>
    <x v="2"/>
    <n v="5482"/>
    <n v="5148"/>
  </r>
  <r>
    <s v="52SANIGE"/>
    <x v="27"/>
    <x v="5"/>
    <x v="2"/>
    <s v="GTX Pro"/>
    <s v="Ganjaflex"/>
    <s v="Japan"/>
    <x v="0"/>
    <x v="103"/>
    <x v="38"/>
    <s v="Mon"/>
    <x v="2"/>
    <x v="2"/>
    <n v="4821"/>
    <n v="4833"/>
  </r>
  <r>
    <s v="73SY9EU8"/>
    <x v="13"/>
    <x v="4"/>
    <x v="2"/>
    <s v="GTX Pro"/>
    <s v="Mathtouch"/>
    <s v="Jordan"/>
    <x v="0"/>
    <x v="103"/>
    <x v="66"/>
    <s v="Wed"/>
    <x v="2"/>
    <x v="2"/>
    <n v="4821"/>
    <n v="4664"/>
  </r>
  <r>
    <s v="HVM656P3"/>
    <x v="26"/>
    <x v="4"/>
    <x v="2"/>
    <s v="GTX Basic"/>
    <s v="Plussunin"/>
    <s v="United States"/>
    <x v="0"/>
    <x v="103"/>
    <x v="51"/>
    <s v="Fri"/>
    <x v="2"/>
    <x v="2"/>
    <n v="550"/>
    <n v="475"/>
  </r>
  <r>
    <s v="LXM6CTMS"/>
    <x v="10"/>
    <x v="3"/>
    <x v="1"/>
    <s v="GTX Plus Basic"/>
    <m/>
    <s v=""/>
    <x v="1"/>
    <x v="103"/>
    <x v="6"/>
    <s v=""/>
    <x v="1"/>
    <x v="1"/>
    <s v=""/>
    <n v="0"/>
  </r>
  <r>
    <s v="U2SW8DT1"/>
    <x v="10"/>
    <x v="3"/>
    <x v="1"/>
    <s v="MG Advanced"/>
    <s v="Labdrill"/>
    <s v="United States"/>
    <x v="0"/>
    <x v="103"/>
    <x v="68"/>
    <s v="Tue"/>
    <x v="3"/>
    <x v="2"/>
    <n v="3393"/>
    <n v="3807"/>
  </r>
  <r>
    <s v="VXMFL425"/>
    <x v="7"/>
    <x v="2"/>
    <x v="1"/>
    <s v="GTX Basic"/>
    <s v="Faxquote"/>
    <s v="United States"/>
    <x v="1"/>
    <x v="103"/>
    <x v="6"/>
    <s v=""/>
    <x v="1"/>
    <x v="1"/>
    <s v=""/>
    <n v="0"/>
  </r>
  <r>
    <s v="XMH4CH4Q"/>
    <x v="29"/>
    <x v="1"/>
    <x v="0"/>
    <s v="GTX Basic"/>
    <s v="Stanredtax"/>
    <s v="United States"/>
    <x v="0"/>
    <x v="103"/>
    <x v="74"/>
    <s v="Sun"/>
    <x v="2"/>
    <x v="2"/>
    <n v="550"/>
    <n v="518"/>
  </r>
  <r>
    <s v="UNLIS3RY"/>
    <x v="16"/>
    <x v="2"/>
    <x v="1"/>
    <s v="GTX Plus Basic"/>
    <s v="Dalttechnology"/>
    <s v="United States"/>
    <x v="0"/>
    <x v="103"/>
    <x v="58"/>
    <s v="Tue"/>
    <x v="2"/>
    <x v="2"/>
    <n v="1096"/>
    <n v="1050"/>
  </r>
  <r>
    <s v="GVFQXZLL"/>
    <x v="9"/>
    <x v="2"/>
    <x v="1"/>
    <s v="GTX Pro"/>
    <s v="Y-corporation"/>
    <s v="United States"/>
    <x v="0"/>
    <x v="103"/>
    <x v="61"/>
    <s v="Wed"/>
    <x v="2"/>
    <x v="2"/>
    <n v="4821"/>
    <n v="4596"/>
  </r>
  <r>
    <s v="E887HZT1"/>
    <x v="11"/>
    <x v="3"/>
    <x v="1"/>
    <s v="MG Advanced"/>
    <s v="Cheers"/>
    <s v="United States"/>
    <x v="1"/>
    <x v="103"/>
    <x v="6"/>
    <s v=""/>
    <x v="1"/>
    <x v="1"/>
    <s v=""/>
    <n v="0"/>
  </r>
  <r>
    <s v="CGJ7NRZH"/>
    <x v="15"/>
    <x v="5"/>
    <x v="2"/>
    <s v="MG Special"/>
    <m/>
    <s v=""/>
    <x v="1"/>
    <x v="103"/>
    <x v="6"/>
    <s v=""/>
    <x v="1"/>
    <x v="1"/>
    <s v=""/>
    <n v="0"/>
  </r>
  <r>
    <s v="NRYC7T45"/>
    <x v="2"/>
    <x v="2"/>
    <x v="1"/>
    <s v="GTX Basic"/>
    <s v="Y-corporation"/>
    <s v="United States"/>
    <x v="0"/>
    <x v="103"/>
    <x v="33"/>
    <s v="Fri"/>
    <x v="2"/>
    <x v="2"/>
    <n v="550"/>
    <n v="618"/>
  </r>
  <r>
    <s v="ZVR3I3F0"/>
    <x v="2"/>
    <x v="2"/>
    <x v="1"/>
    <s v="MG Advanced"/>
    <s v="Singletechno"/>
    <s v="United States"/>
    <x v="0"/>
    <x v="103"/>
    <x v="35"/>
    <s v="Tue"/>
    <x v="2"/>
    <x v="2"/>
    <n v="3393"/>
    <n v="3460"/>
  </r>
  <r>
    <s v="2TKQ8B78"/>
    <x v="13"/>
    <x v="4"/>
    <x v="2"/>
    <s v="GTX Plus Pro"/>
    <s v="Ontomedia"/>
    <s v="United States"/>
    <x v="0"/>
    <x v="104"/>
    <x v="74"/>
    <s v="Sun"/>
    <x v="2"/>
    <x v="2"/>
    <n v="5482"/>
    <n v="5751"/>
  </r>
  <r>
    <s v="OZ5O64KJ"/>
    <x v="1"/>
    <x v="1"/>
    <x v="0"/>
    <s v="GTX Plus Pro"/>
    <s v="Konmatfix"/>
    <s v="United States"/>
    <x v="0"/>
    <x v="104"/>
    <x v="53"/>
    <s v="Sun"/>
    <x v="2"/>
    <x v="2"/>
    <n v="5482"/>
    <n v="5639"/>
  </r>
  <r>
    <s v="WXCW16QT"/>
    <x v="26"/>
    <x v="4"/>
    <x v="2"/>
    <s v="GTX Plus Pro"/>
    <s v="Bioplex"/>
    <s v="United States"/>
    <x v="2"/>
    <x v="104"/>
    <x v="42"/>
    <s v="Fri"/>
    <x v="3"/>
    <x v="2"/>
    <n v="5482"/>
    <n v="0"/>
  </r>
  <r>
    <s v="UCXCUP1U"/>
    <x v="21"/>
    <x v="5"/>
    <x v="2"/>
    <s v="GTX Plus Pro"/>
    <s v="Zencorporation"/>
    <s v="China"/>
    <x v="0"/>
    <x v="104"/>
    <x v="40"/>
    <s v="Thu"/>
    <x v="2"/>
    <x v="2"/>
    <n v="5482"/>
    <n v="4766"/>
  </r>
  <r>
    <s v="SWJ9OOZU"/>
    <x v="10"/>
    <x v="3"/>
    <x v="1"/>
    <s v="MG Advanced"/>
    <s v="Opentech"/>
    <s v="United States"/>
    <x v="1"/>
    <x v="104"/>
    <x v="6"/>
    <s v=""/>
    <x v="1"/>
    <x v="1"/>
    <s v=""/>
    <n v="0"/>
  </r>
  <r>
    <s v="9ERRIZKG"/>
    <x v="16"/>
    <x v="2"/>
    <x v="1"/>
    <s v="GTX Plus Basic"/>
    <s v="Scotfind"/>
    <s v="United States"/>
    <x v="2"/>
    <x v="104"/>
    <x v="58"/>
    <s v="Tue"/>
    <x v="2"/>
    <x v="2"/>
    <n v="1096"/>
    <n v="0"/>
  </r>
  <r>
    <s v="CKLYIFLY"/>
    <x v="18"/>
    <x v="2"/>
    <x v="1"/>
    <s v="GTX Basic"/>
    <s v="Singletechno"/>
    <s v="United States"/>
    <x v="0"/>
    <x v="104"/>
    <x v="54"/>
    <s v="Thu"/>
    <x v="2"/>
    <x v="2"/>
    <n v="550"/>
    <n v="589"/>
  </r>
  <r>
    <s v="6VDLCBYU"/>
    <x v="22"/>
    <x v="1"/>
    <x v="0"/>
    <s v="GTX Plus Pro"/>
    <s v="Finhigh"/>
    <s v="United States"/>
    <x v="2"/>
    <x v="104"/>
    <x v="66"/>
    <s v="Wed"/>
    <x v="2"/>
    <x v="2"/>
    <n v="5482"/>
    <n v="0"/>
  </r>
  <r>
    <s v="XYBPUC2H"/>
    <x v="0"/>
    <x v="0"/>
    <x v="0"/>
    <s v="GTX Basic"/>
    <s v="Hottechi"/>
    <s v="Korea"/>
    <x v="2"/>
    <x v="104"/>
    <x v="67"/>
    <s v="Tue"/>
    <x v="2"/>
    <x v="2"/>
    <n v="550"/>
    <n v="0"/>
  </r>
  <r>
    <s v="B06D1F9M"/>
    <x v="4"/>
    <x v="3"/>
    <x v="1"/>
    <s v="GTX Pro"/>
    <s v="Faxquote"/>
    <s v="United States"/>
    <x v="1"/>
    <x v="104"/>
    <x v="6"/>
    <s v=""/>
    <x v="1"/>
    <x v="1"/>
    <s v=""/>
    <n v="0"/>
  </r>
  <r>
    <s v="OZ761BUJ"/>
    <x v="15"/>
    <x v="5"/>
    <x v="2"/>
    <s v="GTX Basic"/>
    <m/>
    <s v=""/>
    <x v="1"/>
    <x v="104"/>
    <x v="6"/>
    <s v=""/>
    <x v="1"/>
    <x v="1"/>
    <s v=""/>
    <n v="0"/>
  </r>
  <r>
    <s v="I3MC9XZC"/>
    <x v="15"/>
    <x v="5"/>
    <x v="2"/>
    <s v="GTX Basic"/>
    <s v="Massive Dynamic"/>
    <s v="United States"/>
    <x v="0"/>
    <x v="104"/>
    <x v="40"/>
    <s v="Thu"/>
    <x v="2"/>
    <x v="2"/>
    <n v="550"/>
    <n v="533"/>
  </r>
  <r>
    <s v="L5T2HKKO"/>
    <x v="3"/>
    <x v="0"/>
    <x v="0"/>
    <s v="GTX Basic"/>
    <s v="Conecom"/>
    <s v="United States"/>
    <x v="2"/>
    <x v="105"/>
    <x v="33"/>
    <s v="Fri"/>
    <x v="2"/>
    <x v="2"/>
    <n v="550"/>
    <n v="0"/>
  </r>
  <r>
    <s v="6CEEGQ8I"/>
    <x v="3"/>
    <x v="0"/>
    <x v="0"/>
    <s v="MG Special"/>
    <s v="Domzoom"/>
    <s v="United States"/>
    <x v="0"/>
    <x v="105"/>
    <x v="77"/>
    <s v="Tue"/>
    <x v="2"/>
    <x v="2"/>
    <n v="55"/>
    <n v="63"/>
  </r>
  <r>
    <s v="P2LY9NFN"/>
    <x v="23"/>
    <x v="4"/>
    <x v="2"/>
    <s v="GTX Pro"/>
    <s v="Bioplex"/>
    <s v="United States"/>
    <x v="0"/>
    <x v="105"/>
    <x v="38"/>
    <s v="Mon"/>
    <x v="2"/>
    <x v="2"/>
    <n v="4821"/>
    <n v="4942"/>
  </r>
  <r>
    <s v="94GCWI08"/>
    <x v="1"/>
    <x v="1"/>
    <x v="0"/>
    <s v="GTX Pro"/>
    <s v="dambase"/>
    <s v="United States"/>
    <x v="0"/>
    <x v="105"/>
    <x v="82"/>
    <s v="Mon"/>
    <x v="3"/>
    <x v="2"/>
    <n v="4821"/>
    <n v="4650"/>
  </r>
  <r>
    <s v="GUMQTC3J"/>
    <x v="1"/>
    <x v="1"/>
    <x v="0"/>
    <s v="GTX Pro"/>
    <s v="Konmatfix"/>
    <s v="United States"/>
    <x v="0"/>
    <x v="105"/>
    <x v="83"/>
    <s v="Fri"/>
    <x v="3"/>
    <x v="2"/>
    <n v="4821"/>
    <n v="4829"/>
  </r>
  <r>
    <s v="U64RT0UF"/>
    <x v="26"/>
    <x v="4"/>
    <x v="2"/>
    <s v="GTX Plus Basic"/>
    <s v="Betasoloin"/>
    <s v="United States"/>
    <x v="0"/>
    <x v="105"/>
    <x v="56"/>
    <s v="Mon"/>
    <x v="2"/>
    <x v="2"/>
    <n v="1096"/>
    <n v="987"/>
  </r>
  <r>
    <s v="RWGSCFHR"/>
    <x v="26"/>
    <x v="4"/>
    <x v="2"/>
    <s v="GTX Plus Pro"/>
    <s v="Gekko &amp; Co"/>
    <s v="United States"/>
    <x v="0"/>
    <x v="105"/>
    <x v="4"/>
    <s v="Thu"/>
    <x v="0"/>
    <x v="0"/>
    <n v="5482"/>
    <n v="4246"/>
  </r>
  <r>
    <s v="GEBVQH17"/>
    <x v="26"/>
    <x v="4"/>
    <x v="2"/>
    <s v="GTX Plus Pro"/>
    <s v="Iselectrics"/>
    <s v="United States"/>
    <x v="0"/>
    <x v="105"/>
    <x v="36"/>
    <s v="Sat"/>
    <x v="2"/>
    <x v="2"/>
    <n v="5482"/>
    <n v="5702"/>
  </r>
  <r>
    <s v="3OVJXUSB"/>
    <x v="26"/>
    <x v="4"/>
    <x v="2"/>
    <s v="MG Advanced"/>
    <s v="Silis"/>
    <s v="United States"/>
    <x v="0"/>
    <x v="105"/>
    <x v="64"/>
    <s v="Wed"/>
    <x v="3"/>
    <x v="2"/>
    <n v="3393"/>
    <n v="2981"/>
  </r>
  <r>
    <s v="KQPY8LLI"/>
    <x v="8"/>
    <x v="1"/>
    <x v="0"/>
    <s v="MG Advanced"/>
    <s v="Hottechi"/>
    <s v="Korea"/>
    <x v="2"/>
    <x v="105"/>
    <x v="59"/>
    <s v="Sat"/>
    <x v="2"/>
    <x v="2"/>
    <n v="3393"/>
    <n v="0"/>
  </r>
  <r>
    <s v="DC7COE9W"/>
    <x v="10"/>
    <x v="3"/>
    <x v="1"/>
    <s v="MG Advanced"/>
    <s v="Konex"/>
    <s v="United States"/>
    <x v="0"/>
    <x v="105"/>
    <x v="46"/>
    <s v="Mon"/>
    <x v="2"/>
    <x v="2"/>
    <n v="3393"/>
    <n v="2873"/>
  </r>
  <r>
    <s v="3LED0EK3"/>
    <x v="29"/>
    <x v="1"/>
    <x v="0"/>
    <s v="MG Advanced"/>
    <s v="Treequote"/>
    <s v="United States"/>
    <x v="2"/>
    <x v="105"/>
    <x v="54"/>
    <s v="Thu"/>
    <x v="2"/>
    <x v="2"/>
    <n v="3393"/>
    <n v="0"/>
  </r>
  <r>
    <s v="SCS5H8V1"/>
    <x v="5"/>
    <x v="3"/>
    <x v="1"/>
    <s v="GTK 500"/>
    <s v="Vehement Capital Partners"/>
    <s v="United States"/>
    <x v="1"/>
    <x v="105"/>
    <x v="6"/>
    <s v=""/>
    <x v="1"/>
    <x v="1"/>
    <s v=""/>
    <n v="0"/>
  </r>
  <r>
    <s v="81MXE1H7"/>
    <x v="5"/>
    <x v="3"/>
    <x v="1"/>
    <s v="MG Advanced"/>
    <s v="Bioholding"/>
    <s v="Philipines"/>
    <x v="1"/>
    <x v="105"/>
    <x v="6"/>
    <s v=""/>
    <x v="1"/>
    <x v="1"/>
    <s v=""/>
    <n v="0"/>
  </r>
  <r>
    <s v="G4MKT3AE"/>
    <x v="17"/>
    <x v="5"/>
    <x v="2"/>
    <s v="MG Special"/>
    <s v="The New York Inquirer"/>
    <s v="United States"/>
    <x v="2"/>
    <x v="105"/>
    <x v="50"/>
    <s v="Sun"/>
    <x v="2"/>
    <x v="2"/>
    <n v="55"/>
    <n v="0"/>
  </r>
  <r>
    <s v="GQ125FX0"/>
    <x v="12"/>
    <x v="0"/>
    <x v="0"/>
    <s v="GTX Basic"/>
    <s v="Gogozoom"/>
    <s v="United States"/>
    <x v="0"/>
    <x v="105"/>
    <x v="71"/>
    <s v="Sat"/>
    <x v="3"/>
    <x v="2"/>
    <n v="550"/>
    <n v="528"/>
  </r>
  <r>
    <s v="JO52QXJ0"/>
    <x v="12"/>
    <x v="0"/>
    <x v="0"/>
    <s v="GTX Plus Basic"/>
    <s v="Scottech"/>
    <s v="United States"/>
    <x v="0"/>
    <x v="105"/>
    <x v="70"/>
    <s v="Sun"/>
    <x v="3"/>
    <x v="2"/>
    <n v="1096"/>
    <n v="1199"/>
  </r>
  <r>
    <s v="PQ2VF873"/>
    <x v="2"/>
    <x v="2"/>
    <x v="1"/>
    <s v="GTX Pro"/>
    <s v="Zoomit"/>
    <s v="United States"/>
    <x v="2"/>
    <x v="105"/>
    <x v="0"/>
    <s v="Wed"/>
    <x v="0"/>
    <x v="0"/>
    <n v="4821"/>
    <n v="0"/>
  </r>
  <r>
    <s v="N6H58J55"/>
    <x v="3"/>
    <x v="0"/>
    <x v="0"/>
    <s v="GTX Basic"/>
    <s v="Streethex"/>
    <s v="Belgium"/>
    <x v="2"/>
    <x v="106"/>
    <x v="59"/>
    <s v="Sat"/>
    <x v="2"/>
    <x v="2"/>
    <n v="550"/>
    <n v="0"/>
  </r>
  <r>
    <s v="W24IDMVV"/>
    <x v="27"/>
    <x v="5"/>
    <x v="2"/>
    <s v="GTX Plus Pro"/>
    <m/>
    <s v=""/>
    <x v="1"/>
    <x v="106"/>
    <x v="6"/>
    <s v=""/>
    <x v="1"/>
    <x v="1"/>
    <s v=""/>
    <n v="0"/>
  </r>
  <r>
    <s v="WR6Q2X53"/>
    <x v="1"/>
    <x v="1"/>
    <x v="0"/>
    <s v="GTX Plus Pro"/>
    <s v="Streethex"/>
    <s v="Belgium"/>
    <x v="2"/>
    <x v="106"/>
    <x v="38"/>
    <s v="Mon"/>
    <x v="2"/>
    <x v="2"/>
    <n v="5482"/>
    <n v="0"/>
  </r>
  <r>
    <s v="8O1WNJBA"/>
    <x v="21"/>
    <x v="5"/>
    <x v="2"/>
    <s v="GTX Basic"/>
    <s v="Bluth Company"/>
    <s v="United States"/>
    <x v="2"/>
    <x v="106"/>
    <x v="14"/>
    <s v="Thu"/>
    <x v="0"/>
    <x v="0"/>
    <n v="550"/>
    <n v="0"/>
  </r>
  <r>
    <s v="X1LAD57Y"/>
    <x v="21"/>
    <x v="5"/>
    <x v="2"/>
    <s v="GTX Plus Pro"/>
    <s v="Ontomedia"/>
    <s v="United States"/>
    <x v="2"/>
    <x v="106"/>
    <x v="23"/>
    <s v="Sat"/>
    <x v="0"/>
    <x v="0"/>
    <n v="5482"/>
    <n v="0"/>
  </r>
  <r>
    <s v="E2NXQUWO"/>
    <x v="21"/>
    <x v="5"/>
    <x v="2"/>
    <s v="MG Advanced"/>
    <s v="Ganjaflex"/>
    <s v="Japan"/>
    <x v="0"/>
    <x v="106"/>
    <x v="9"/>
    <s v="Mon"/>
    <x v="0"/>
    <x v="0"/>
    <n v="3393"/>
    <n v="3507"/>
  </r>
  <r>
    <s v="MEZLJGRB"/>
    <x v="7"/>
    <x v="2"/>
    <x v="1"/>
    <s v="GTX Basic"/>
    <s v="Fasehatice"/>
    <s v="United States"/>
    <x v="2"/>
    <x v="106"/>
    <x v="45"/>
    <s v="Sat"/>
    <x v="2"/>
    <x v="2"/>
    <n v="550"/>
    <n v="0"/>
  </r>
  <r>
    <s v="M1QKPX6R"/>
    <x v="7"/>
    <x v="2"/>
    <x v="1"/>
    <s v="GTX Pro"/>
    <s v="Green-Plus"/>
    <s v="United States"/>
    <x v="0"/>
    <x v="106"/>
    <x v="74"/>
    <s v="Sun"/>
    <x v="2"/>
    <x v="2"/>
    <n v="4821"/>
    <n v="4542"/>
  </r>
  <r>
    <s v="X6LO8WPD"/>
    <x v="29"/>
    <x v="1"/>
    <x v="0"/>
    <s v="GTX Basic"/>
    <s v="Globex Corporation"/>
    <s v="Norway"/>
    <x v="0"/>
    <x v="106"/>
    <x v="53"/>
    <s v="Sun"/>
    <x v="2"/>
    <x v="2"/>
    <n v="550"/>
    <n v="505"/>
  </r>
  <r>
    <s v="JQA8H6M5"/>
    <x v="16"/>
    <x v="2"/>
    <x v="1"/>
    <s v="GTX Plus Pro"/>
    <m/>
    <s v=""/>
    <x v="1"/>
    <x v="106"/>
    <x v="6"/>
    <s v=""/>
    <x v="1"/>
    <x v="1"/>
    <s v=""/>
    <n v="0"/>
  </r>
  <r>
    <s v="92G1TO7L"/>
    <x v="18"/>
    <x v="2"/>
    <x v="1"/>
    <s v="GTX Basic"/>
    <m/>
    <s v=""/>
    <x v="1"/>
    <x v="106"/>
    <x v="6"/>
    <s v=""/>
    <x v="1"/>
    <x v="1"/>
    <s v=""/>
    <n v="0"/>
  </r>
  <r>
    <s v="S8WV5MUC"/>
    <x v="18"/>
    <x v="2"/>
    <x v="1"/>
    <s v="GTX Plus Basic"/>
    <s v="Cheers"/>
    <s v="United States"/>
    <x v="2"/>
    <x v="106"/>
    <x v="50"/>
    <s v="Sun"/>
    <x v="2"/>
    <x v="2"/>
    <n v="1096"/>
    <n v="0"/>
  </r>
  <r>
    <s v="FW2XJG9S"/>
    <x v="5"/>
    <x v="3"/>
    <x v="1"/>
    <s v="GTX Plus Basic"/>
    <m/>
    <s v=""/>
    <x v="1"/>
    <x v="106"/>
    <x v="6"/>
    <s v=""/>
    <x v="1"/>
    <x v="1"/>
    <s v=""/>
    <n v="0"/>
  </r>
  <r>
    <s v="R7JI95HZ"/>
    <x v="5"/>
    <x v="3"/>
    <x v="1"/>
    <s v="GTX Pro"/>
    <s v="Sonron"/>
    <s v="United States"/>
    <x v="2"/>
    <x v="106"/>
    <x v="66"/>
    <s v="Wed"/>
    <x v="2"/>
    <x v="2"/>
    <n v="4821"/>
    <n v="0"/>
  </r>
  <r>
    <s v="SVCKI631"/>
    <x v="9"/>
    <x v="2"/>
    <x v="1"/>
    <s v="GTX Basic"/>
    <m/>
    <s v=""/>
    <x v="1"/>
    <x v="106"/>
    <x v="6"/>
    <s v=""/>
    <x v="1"/>
    <x v="1"/>
    <s v=""/>
    <n v="0"/>
  </r>
  <r>
    <s v="VJ5QGP8Z"/>
    <x v="9"/>
    <x v="2"/>
    <x v="1"/>
    <s v="MG Advanced"/>
    <m/>
    <s v=""/>
    <x v="1"/>
    <x v="106"/>
    <x v="6"/>
    <s v=""/>
    <x v="1"/>
    <x v="1"/>
    <s v=""/>
    <n v="0"/>
  </r>
  <r>
    <s v="CVKLHZEO"/>
    <x v="0"/>
    <x v="0"/>
    <x v="0"/>
    <s v="GTX Basic"/>
    <s v="Genco Pura Olive Oil Company"/>
    <s v="Italy"/>
    <x v="0"/>
    <x v="106"/>
    <x v="59"/>
    <s v="Sat"/>
    <x v="2"/>
    <x v="2"/>
    <n v="550"/>
    <n v="455"/>
  </r>
  <r>
    <s v="8KJZJFJ1"/>
    <x v="19"/>
    <x v="4"/>
    <x v="2"/>
    <s v="GTX Basic"/>
    <s v="Initech"/>
    <s v="United States"/>
    <x v="0"/>
    <x v="106"/>
    <x v="5"/>
    <s v="Fri"/>
    <x v="0"/>
    <x v="0"/>
    <n v="550"/>
    <n v="537"/>
  </r>
  <r>
    <s v="W560QFJL"/>
    <x v="19"/>
    <x v="4"/>
    <x v="2"/>
    <s v="GTX Plus Basic"/>
    <s v="Opentech"/>
    <s v="United States"/>
    <x v="0"/>
    <x v="106"/>
    <x v="23"/>
    <s v="Sat"/>
    <x v="0"/>
    <x v="0"/>
    <n v="1096"/>
    <n v="1090"/>
  </r>
  <r>
    <s v="TA3PW6ZQ"/>
    <x v="12"/>
    <x v="0"/>
    <x v="0"/>
    <s v="MG Advanced"/>
    <s v="Stanredtax"/>
    <s v="United States"/>
    <x v="2"/>
    <x v="106"/>
    <x v="61"/>
    <s v="Wed"/>
    <x v="2"/>
    <x v="2"/>
    <n v="3393"/>
    <n v="0"/>
  </r>
  <r>
    <s v="2DVE0XCM"/>
    <x v="12"/>
    <x v="0"/>
    <x v="0"/>
    <s v="MG Special"/>
    <s v="Genco Pura Olive Oil Company"/>
    <s v="Italy"/>
    <x v="0"/>
    <x v="106"/>
    <x v="12"/>
    <s v="Fri"/>
    <x v="0"/>
    <x v="0"/>
    <n v="55"/>
    <n v="60"/>
  </r>
  <r>
    <s v="L3UMWAX7"/>
    <x v="4"/>
    <x v="3"/>
    <x v="1"/>
    <s v="GTX Plus Basic"/>
    <s v="Faxquote"/>
    <s v="United States"/>
    <x v="2"/>
    <x v="106"/>
    <x v="37"/>
    <s v="Wed"/>
    <x v="2"/>
    <x v="2"/>
    <n v="1096"/>
    <n v="0"/>
  </r>
  <r>
    <s v="R2W96FGX"/>
    <x v="2"/>
    <x v="2"/>
    <x v="1"/>
    <s v="GTX Basic"/>
    <m/>
    <s v=""/>
    <x v="1"/>
    <x v="106"/>
    <x v="6"/>
    <s v=""/>
    <x v="1"/>
    <x v="1"/>
    <s v=""/>
    <n v="0"/>
  </r>
  <r>
    <s v="VOTOT8MK"/>
    <x v="23"/>
    <x v="4"/>
    <x v="2"/>
    <s v="GTX Plus Pro"/>
    <s v="Plussunin"/>
    <s v="United States"/>
    <x v="0"/>
    <x v="107"/>
    <x v="75"/>
    <s v="Thu"/>
    <x v="3"/>
    <x v="2"/>
    <n v="5482"/>
    <n v="6509"/>
  </r>
  <r>
    <s v="Y3ULGUD8"/>
    <x v="28"/>
    <x v="0"/>
    <x v="0"/>
    <s v="GTX Plus Basic"/>
    <s v="Ron-tech"/>
    <s v="United States"/>
    <x v="0"/>
    <x v="107"/>
    <x v="40"/>
    <s v="Thu"/>
    <x v="2"/>
    <x v="2"/>
    <n v="1096"/>
    <n v="1079"/>
  </r>
  <r>
    <s v="7350YGG4"/>
    <x v="27"/>
    <x v="5"/>
    <x v="2"/>
    <s v="GTX Plus Basic"/>
    <s v="Silis"/>
    <s v="United States"/>
    <x v="0"/>
    <x v="107"/>
    <x v="56"/>
    <s v="Mon"/>
    <x v="2"/>
    <x v="2"/>
    <n v="1096"/>
    <n v="1111"/>
  </r>
  <r>
    <s v="2J16RN99"/>
    <x v="26"/>
    <x v="4"/>
    <x v="2"/>
    <s v="GTX Pro"/>
    <s v="Mathtouch"/>
    <s v="Jordan"/>
    <x v="2"/>
    <x v="107"/>
    <x v="74"/>
    <s v="Sun"/>
    <x v="2"/>
    <x v="2"/>
    <n v="4821"/>
    <n v="0"/>
  </r>
  <r>
    <s v="BRQRF65L"/>
    <x v="26"/>
    <x v="4"/>
    <x v="2"/>
    <s v="GTX Basic"/>
    <s v="Donquadtech"/>
    <s v="United States"/>
    <x v="0"/>
    <x v="107"/>
    <x v="4"/>
    <s v="Thu"/>
    <x v="0"/>
    <x v="0"/>
    <n v="550"/>
    <n v="462"/>
  </r>
  <r>
    <s v="LB6XW39X"/>
    <x v="26"/>
    <x v="4"/>
    <x v="2"/>
    <s v="GTX Basic"/>
    <s v="Xx-zobam"/>
    <s v="United States"/>
    <x v="0"/>
    <x v="107"/>
    <x v="23"/>
    <s v="Sat"/>
    <x v="0"/>
    <x v="0"/>
    <n v="550"/>
    <n v="555"/>
  </r>
  <r>
    <s v="WS9CXY7E"/>
    <x v="8"/>
    <x v="1"/>
    <x v="0"/>
    <s v="GTX Plus Pro"/>
    <s v="Conecom"/>
    <s v="United States"/>
    <x v="0"/>
    <x v="107"/>
    <x v="0"/>
    <s v="Wed"/>
    <x v="0"/>
    <x v="0"/>
    <n v="5482"/>
    <n v="6719"/>
  </r>
  <r>
    <s v="CK0MDHHM"/>
    <x v="10"/>
    <x v="3"/>
    <x v="1"/>
    <s v="MG Advanced"/>
    <s v="Faxquote"/>
    <s v="United States"/>
    <x v="0"/>
    <x v="107"/>
    <x v="42"/>
    <s v="Fri"/>
    <x v="3"/>
    <x v="2"/>
    <n v="3393"/>
    <n v="3281"/>
  </r>
  <r>
    <s v="KM1D04JS"/>
    <x v="7"/>
    <x v="2"/>
    <x v="1"/>
    <s v="GTX Plus Basic"/>
    <m/>
    <s v=""/>
    <x v="1"/>
    <x v="107"/>
    <x v="6"/>
    <s v=""/>
    <x v="1"/>
    <x v="1"/>
    <s v=""/>
    <n v="0"/>
  </r>
  <r>
    <s v="RNUH1SI8"/>
    <x v="7"/>
    <x v="2"/>
    <x v="1"/>
    <s v="MG Advanced"/>
    <s v="Kan-code"/>
    <s v="United States"/>
    <x v="0"/>
    <x v="107"/>
    <x v="50"/>
    <s v="Sun"/>
    <x v="2"/>
    <x v="2"/>
    <n v="3393"/>
    <n v="3398"/>
  </r>
  <r>
    <s v="BNY8MJ6L"/>
    <x v="18"/>
    <x v="2"/>
    <x v="1"/>
    <s v="GTX Basic"/>
    <s v="Labdrill"/>
    <s v="United States"/>
    <x v="1"/>
    <x v="107"/>
    <x v="6"/>
    <s v=""/>
    <x v="1"/>
    <x v="1"/>
    <s v=""/>
    <n v="0"/>
  </r>
  <r>
    <s v="INBGKE14"/>
    <x v="18"/>
    <x v="2"/>
    <x v="1"/>
    <s v="GTX Pro"/>
    <m/>
    <s v=""/>
    <x v="1"/>
    <x v="107"/>
    <x v="6"/>
    <s v=""/>
    <x v="1"/>
    <x v="1"/>
    <s v=""/>
    <n v="0"/>
  </r>
  <r>
    <s v="D54HETSI"/>
    <x v="18"/>
    <x v="2"/>
    <x v="1"/>
    <s v="GTX Pro"/>
    <s v="Hottechi"/>
    <s v="Korea"/>
    <x v="2"/>
    <x v="107"/>
    <x v="39"/>
    <s v="Sun"/>
    <x v="2"/>
    <x v="2"/>
    <n v="4821"/>
    <n v="0"/>
  </r>
  <r>
    <s v="JOQQZ5RH"/>
    <x v="22"/>
    <x v="1"/>
    <x v="0"/>
    <s v="GTX Basic"/>
    <s v="Domzoom"/>
    <s v="United States"/>
    <x v="0"/>
    <x v="107"/>
    <x v="0"/>
    <s v="Wed"/>
    <x v="0"/>
    <x v="0"/>
    <n v="550"/>
    <n v="608"/>
  </r>
  <r>
    <s v="90V75MDV"/>
    <x v="6"/>
    <x v="1"/>
    <x v="0"/>
    <s v="GTX Pro"/>
    <s v="Globex Corporation"/>
    <s v="Norway"/>
    <x v="2"/>
    <x v="107"/>
    <x v="37"/>
    <s v="Wed"/>
    <x v="2"/>
    <x v="2"/>
    <n v="4821"/>
    <n v="0"/>
  </r>
  <r>
    <s v="LIIBOUUQ"/>
    <x v="19"/>
    <x v="4"/>
    <x v="2"/>
    <s v="GTX Plus Basic"/>
    <s v="Donquadtech"/>
    <s v="United States"/>
    <x v="0"/>
    <x v="107"/>
    <x v="77"/>
    <s v="Tue"/>
    <x v="2"/>
    <x v="2"/>
    <n v="1096"/>
    <n v="1187"/>
  </r>
  <r>
    <s v="5KK2SSSB"/>
    <x v="17"/>
    <x v="5"/>
    <x v="2"/>
    <s v="GTX Basic"/>
    <m/>
    <s v=""/>
    <x v="1"/>
    <x v="107"/>
    <x v="6"/>
    <s v=""/>
    <x v="1"/>
    <x v="1"/>
    <s v=""/>
    <n v="0"/>
  </r>
  <r>
    <s v="UDYSM42B"/>
    <x v="15"/>
    <x v="5"/>
    <x v="2"/>
    <s v="GTX Plus Pro"/>
    <s v="Initech"/>
    <s v="United States"/>
    <x v="0"/>
    <x v="107"/>
    <x v="81"/>
    <s v="Thu"/>
    <x v="3"/>
    <x v="2"/>
    <n v="5482"/>
    <n v="5855"/>
  </r>
  <r>
    <s v="V3HVIJLL"/>
    <x v="2"/>
    <x v="2"/>
    <x v="1"/>
    <s v="GTX Basic"/>
    <m/>
    <s v=""/>
    <x v="1"/>
    <x v="107"/>
    <x v="6"/>
    <s v=""/>
    <x v="1"/>
    <x v="1"/>
    <s v=""/>
    <n v="0"/>
  </r>
  <r>
    <s v="F835LA4P"/>
    <x v="1"/>
    <x v="1"/>
    <x v="0"/>
    <s v="GTX Pro"/>
    <s v="Cancity"/>
    <s v="United States"/>
    <x v="0"/>
    <x v="108"/>
    <x v="34"/>
    <s v="Wed"/>
    <x v="2"/>
    <x v="2"/>
    <n v="4821"/>
    <n v="5068"/>
  </r>
  <r>
    <s v="75Q82XU7"/>
    <x v="26"/>
    <x v="4"/>
    <x v="2"/>
    <s v="GTX Plus Basic"/>
    <s v="Gekko &amp; Co"/>
    <s v="United States"/>
    <x v="2"/>
    <x v="108"/>
    <x v="68"/>
    <s v="Tue"/>
    <x v="3"/>
    <x v="2"/>
    <n v="1096"/>
    <n v="0"/>
  </r>
  <r>
    <s v="AMNKCM1H"/>
    <x v="14"/>
    <x v="3"/>
    <x v="1"/>
    <s v="MG Special"/>
    <s v="Betasoloin"/>
    <s v="United States"/>
    <x v="1"/>
    <x v="108"/>
    <x v="6"/>
    <s v=""/>
    <x v="1"/>
    <x v="1"/>
    <s v=""/>
    <n v="0"/>
  </r>
  <r>
    <s v="2U6QQHCC"/>
    <x v="7"/>
    <x v="2"/>
    <x v="1"/>
    <s v="GTX Plus Pro"/>
    <s v="J-Texon"/>
    <s v="United States"/>
    <x v="0"/>
    <x v="108"/>
    <x v="84"/>
    <s v="Mon"/>
    <x v="3"/>
    <x v="2"/>
    <n v="5482"/>
    <n v="4066"/>
  </r>
  <r>
    <s v="MMKMJ0WC"/>
    <x v="29"/>
    <x v="1"/>
    <x v="0"/>
    <s v="GTX Pro"/>
    <s v="Isdom"/>
    <s v="United States"/>
    <x v="0"/>
    <x v="108"/>
    <x v="52"/>
    <s v="Wed"/>
    <x v="3"/>
    <x v="2"/>
    <n v="4821"/>
    <n v="4494"/>
  </r>
  <r>
    <s v="CZIXINO2"/>
    <x v="16"/>
    <x v="2"/>
    <x v="1"/>
    <s v="GTX Basic"/>
    <s v="Finjob"/>
    <s v="United States"/>
    <x v="2"/>
    <x v="108"/>
    <x v="32"/>
    <s v="Thu"/>
    <x v="2"/>
    <x v="2"/>
    <n v="550"/>
    <n v="0"/>
  </r>
  <r>
    <s v="HV7Y6184"/>
    <x v="16"/>
    <x v="2"/>
    <x v="1"/>
    <s v="GTX Pro"/>
    <s v="Nam-zim"/>
    <s v="Brazil"/>
    <x v="2"/>
    <x v="108"/>
    <x v="53"/>
    <s v="Sun"/>
    <x v="2"/>
    <x v="2"/>
    <n v="4821"/>
    <n v="0"/>
  </r>
  <r>
    <s v="KIHC1QJQ"/>
    <x v="16"/>
    <x v="2"/>
    <x v="1"/>
    <s v="GTX Basic"/>
    <s v="Plexzap"/>
    <s v="United States"/>
    <x v="0"/>
    <x v="108"/>
    <x v="58"/>
    <s v="Tue"/>
    <x v="2"/>
    <x v="2"/>
    <n v="550"/>
    <n v="540"/>
  </r>
  <r>
    <s v="VBWQO6BM"/>
    <x v="6"/>
    <x v="1"/>
    <x v="0"/>
    <s v="MG Advanced"/>
    <s v="Conecom"/>
    <s v="United States"/>
    <x v="2"/>
    <x v="108"/>
    <x v="39"/>
    <s v="Sun"/>
    <x v="2"/>
    <x v="2"/>
    <n v="3393"/>
    <n v="0"/>
  </r>
  <r>
    <s v="LTZCN1RA"/>
    <x v="12"/>
    <x v="0"/>
    <x v="0"/>
    <s v="MG Special"/>
    <s v="Domzoom"/>
    <s v="United States"/>
    <x v="0"/>
    <x v="108"/>
    <x v="65"/>
    <s v="Fri"/>
    <x v="2"/>
    <x v="2"/>
    <n v="55"/>
    <n v="54"/>
  </r>
  <r>
    <s v="84LN84VM"/>
    <x v="4"/>
    <x v="3"/>
    <x v="1"/>
    <s v="MG Advanced"/>
    <m/>
    <s v=""/>
    <x v="1"/>
    <x v="108"/>
    <x v="6"/>
    <s v=""/>
    <x v="1"/>
    <x v="1"/>
    <s v=""/>
    <n v="0"/>
  </r>
  <r>
    <s v="YO32O3T9"/>
    <x v="2"/>
    <x v="2"/>
    <x v="1"/>
    <s v="GTX Pro"/>
    <s v="Lexiqvolax"/>
    <s v="United States"/>
    <x v="2"/>
    <x v="108"/>
    <x v="53"/>
    <s v="Sun"/>
    <x v="2"/>
    <x v="2"/>
    <n v="4821"/>
    <n v="0"/>
  </r>
  <r>
    <s v="MU7JWTP6"/>
    <x v="23"/>
    <x v="4"/>
    <x v="2"/>
    <s v="MG Special"/>
    <m/>
    <s v=""/>
    <x v="1"/>
    <x v="109"/>
    <x v="6"/>
    <s v=""/>
    <x v="1"/>
    <x v="1"/>
    <s v=""/>
    <n v="0"/>
  </r>
  <r>
    <s v="8638OV6W"/>
    <x v="27"/>
    <x v="5"/>
    <x v="2"/>
    <s v="MG Special"/>
    <s v="Zathunicon"/>
    <s v="United States"/>
    <x v="2"/>
    <x v="109"/>
    <x v="60"/>
    <s v="Fri"/>
    <x v="2"/>
    <x v="2"/>
    <n v="55"/>
    <n v="0"/>
  </r>
  <r>
    <s v="TTJXSO57"/>
    <x v="1"/>
    <x v="1"/>
    <x v="0"/>
    <s v="GTX Pro"/>
    <s v="Hottechi"/>
    <s v="Korea"/>
    <x v="2"/>
    <x v="109"/>
    <x v="45"/>
    <s v="Sat"/>
    <x v="2"/>
    <x v="2"/>
    <n v="4821"/>
    <n v="0"/>
  </r>
  <r>
    <s v="K4VP5HK4"/>
    <x v="26"/>
    <x v="4"/>
    <x v="2"/>
    <s v="MG Advanced"/>
    <s v="Betasoloin"/>
    <s v="United States"/>
    <x v="0"/>
    <x v="109"/>
    <x v="38"/>
    <s v="Mon"/>
    <x v="2"/>
    <x v="2"/>
    <n v="3393"/>
    <n v="3602"/>
  </r>
  <r>
    <s v="10R46CSK"/>
    <x v="24"/>
    <x v="0"/>
    <x v="0"/>
    <s v="MG Advanced"/>
    <s v="Betatech"/>
    <s v="Kenya"/>
    <x v="0"/>
    <x v="109"/>
    <x v="50"/>
    <s v="Sun"/>
    <x v="2"/>
    <x v="2"/>
    <n v="3393"/>
    <n v="2904"/>
  </r>
  <r>
    <s v="VBA34LWX"/>
    <x v="5"/>
    <x v="3"/>
    <x v="1"/>
    <s v="GTX Basic"/>
    <s v="Sonron"/>
    <s v="United States"/>
    <x v="0"/>
    <x v="109"/>
    <x v="66"/>
    <s v="Wed"/>
    <x v="2"/>
    <x v="2"/>
    <n v="550"/>
    <n v="571"/>
  </r>
  <r>
    <s v="DLJN7WG0"/>
    <x v="22"/>
    <x v="1"/>
    <x v="0"/>
    <s v="MG Special"/>
    <s v="Genco Pura Olive Oil Company"/>
    <s v="Italy"/>
    <x v="2"/>
    <x v="109"/>
    <x v="77"/>
    <s v="Tue"/>
    <x v="2"/>
    <x v="2"/>
    <n v="55"/>
    <n v="0"/>
  </r>
  <r>
    <s v="FJCCTOPN"/>
    <x v="19"/>
    <x v="4"/>
    <x v="2"/>
    <s v="GTX Basic"/>
    <s v="Zathunicon"/>
    <s v="United States"/>
    <x v="0"/>
    <x v="109"/>
    <x v="70"/>
    <s v="Sun"/>
    <x v="3"/>
    <x v="2"/>
    <n v="550"/>
    <n v="492"/>
  </r>
  <r>
    <s v="LR6USOHL"/>
    <x v="19"/>
    <x v="4"/>
    <x v="2"/>
    <s v="GTX Pro"/>
    <s v="Zathunicon"/>
    <s v="United States"/>
    <x v="0"/>
    <x v="109"/>
    <x v="63"/>
    <s v="Sat"/>
    <x v="2"/>
    <x v="2"/>
    <n v="4821"/>
    <n v="4545"/>
  </r>
  <r>
    <s v="5VAV2TUY"/>
    <x v="12"/>
    <x v="0"/>
    <x v="0"/>
    <s v="GTX Plus Pro"/>
    <s v="Cancity"/>
    <s v="United States"/>
    <x v="0"/>
    <x v="109"/>
    <x v="25"/>
    <s v="Sat"/>
    <x v="0"/>
    <x v="0"/>
    <n v="5482"/>
    <n v="5614"/>
  </r>
  <r>
    <s v="HTD2ME9C"/>
    <x v="3"/>
    <x v="0"/>
    <x v="0"/>
    <s v="GTX Plus Pro"/>
    <s v="Betatech"/>
    <s v="Kenya"/>
    <x v="0"/>
    <x v="110"/>
    <x v="82"/>
    <s v="Mon"/>
    <x v="3"/>
    <x v="2"/>
    <n v="5482"/>
    <n v="5370"/>
  </r>
  <r>
    <s v="GHUCMUPL"/>
    <x v="25"/>
    <x v="4"/>
    <x v="2"/>
    <s v="GTX Basic"/>
    <s v="Zencorporation"/>
    <s v="China"/>
    <x v="0"/>
    <x v="110"/>
    <x v="35"/>
    <s v="Tue"/>
    <x v="2"/>
    <x v="2"/>
    <n v="550"/>
    <n v="550"/>
  </r>
  <r>
    <s v="1LKY3B4X"/>
    <x v="23"/>
    <x v="4"/>
    <x v="2"/>
    <s v="GTX Plus Basic"/>
    <s v="Yearin"/>
    <s v="United States"/>
    <x v="0"/>
    <x v="110"/>
    <x v="4"/>
    <s v="Thu"/>
    <x v="0"/>
    <x v="0"/>
    <n v="1096"/>
    <n v="1011"/>
  </r>
  <r>
    <s v="7Y5E0RDL"/>
    <x v="27"/>
    <x v="5"/>
    <x v="2"/>
    <s v="MG Special"/>
    <s v="Sumace"/>
    <s v="Romania"/>
    <x v="0"/>
    <x v="110"/>
    <x v="70"/>
    <s v="Sun"/>
    <x v="3"/>
    <x v="2"/>
    <n v="55"/>
    <n v="56"/>
  </r>
  <r>
    <s v="9HRMW8SL"/>
    <x v="13"/>
    <x v="4"/>
    <x v="2"/>
    <s v="MG Special"/>
    <m/>
    <s v=""/>
    <x v="1"/>
    <x v="110"/>
    <x v="6"/>
    <s v=""/>
    <x v="1"/>
    <x v="1"/>
    <s v=""/>
    <n v="0"/>
  </r>
  <r>
    <s v="BEQIZZ7W"/>
    <x v="1"/>
    <x v="1"/>
    <x v="0"/>
    <s v="GTX Plus Basic"/>
    <s v="Codehow"/>
    <s v="United States"/>
    <x v="0"/>
    <x v="110"/>
    <x v="23"/>
    <s v="Sat"/>
    <x v="0"/>
    <x v="0"/>
    <n v="1096"/>
    <n v="1217"/>
  </r>
  <r>
    <s v="44F8ZE41"/>
    <x v="26"/>
    <x v="4"/>
    <x v="2"/>
    <s v="GTX Basic"/>
    <s v="Bubba Gump"/>
    <s v="United States"/>
    <x v="2"/>
    <x v="110"/>
    <x v="65"/>
    <s v="Fri"/>
    <x v="2"/>
    <x v="2"/>
    <n v="550"/>
    <n v="0"/>
  </r>
  <r>
    <s v="YJIH415V"/>
    <x v="26"/>
    <x v="4"/>
    <x v="2"/>
    <s v="MG Advanced"/>
    <s v="Kan-code"/>
    <s v="United States"/>
    <x v="0"/>
    <x v="110"/>
    <x v="34"/>
    <s v="Wed"/>
    <x v="2"/>
    <x v="2"/>
    <n v="3393"/>
    <n v="3222"/>
  </r>
  <r>
    <s v="K3DQJ796"/>
    <x v="21"/>
    <x v="5"/>
    <x v="2"/>
    <s v="GTX Basic"/>
    <s v="Bioplex"/>
    <s v="United States"/>
    <x v="2"/>
    <x v="110"/>
    <x v="39"/>
    <s v="Sun"/>
    <x v="2"/>
    <x v="2"/>
    <n v="550"/>
    <n v="0"/>
  </r>
  <r>
    <s v="6QF3D2RI"/>
    <x v="21"/>
    <x v="5"/>
    <x v="2"/>
    <s v="GTX Basic"/>
    <s v="Massive Dynamic"/>
    <s v="United States"/>
    <x v="2"/>
    <x v="110"/>
    <x v="33"/>
    <s v="Fri"/>
    <x v="2"/>
    <x v="2"/>
    <n v="550"/>
    <n v="0"/>
  </r>
  <r>
    <s v="G9565UWZ"/>
    <x v="21"/>
    <x v="5"/>
    <x v="2"/>
    <s v="MG Advanced"/>
    <s v="Opentech"/>
    <s v="United States"/>
    <x v="0"/>
    <x v="110"/>
    <x v="0"/>
    <s v="Wed"/>
    <x v="0"/>
    <x v="0"/>
    <n v="3393"/>
    <n v="3348"/>
  </r>
  <r>
    <s v="RFKIN7FG"/>
    <x v="29"/>
    <x v="1"/>
    <x v="0"/>
    <s v="GTX Basic"/>
    <s v="Conecom"/>
    <s v="United States"/>
    <x v="2"/>
    <x v="110"/>
    <x v="49"/>
    <s v="Thu"/>
    <x v="2"/>
    <x v="2"/>
    <n v="550"/>
    <n v="0"/>
  </r>
  <r>
    <s v="WJQ8VD51"/>
    <x v="16"/>
    <x v="2"/>
    <x v="1"/>
    <s v="GTX Basic"/>
    <s v="Faxquote"/>
    <s v="United States"/>
    <x v="1"/>
    <x v="110"/>
    <x v="6"/>
    <s v=""/>
    <x v="1"/>
    <x v="1"/>
    <s v=""/>
    <n v="0"/>
  </r>
  <r>
    <s v="2BWZLXZ8"/>
    <x v="16"/>
    <x v="2"/>
    <x v="1"/>
    <s v="GTX Pro"/>
    <s v="Newex"/>
    <s v="Germany"/>
    <x v="0"/>
    <x v="110"/>
    <x v="10"/>
    <s v="Sun"/>
    <x v="0"/>
    <x v="0"/>
    <n v="4821"/>
    <n v="4216"/>
  </r>
  <r>
    <s v="1WHXI2RW"/>
    <x v="5"/>
    <x v="3"/>
    <x v="1"/>
    <s v="GTX Plus Basic"/>
    <m/>
    <s v=""/>
    <x v="1"/>
    <x v="110"/>
    <x v="6"/>
    <s v=""/>
    <x v="1"/>
    <x v="1"/>
    <s v=""/>
    <n v="0"/>
  </r>
  <r>
    <s v="G5JP0G7Q"/>
    <x v="5"/>
    <x v="3"/>
    <x v="1"/>
    <s v="MG Advanced"/>
    <m/>
    <s v=""/>
    <x v="1"/>
    <x v="110"/>
    <x v="6"/>
    <s v=""/>
    <x v="1"/>
    <x v="1"/>
    <s v=""/>
    <n v="0"/>
  </r>
  <r>
    <s v="2QHRL8CW"/>
    <x v="0"/>
    <x v="0"/>
    <x v="0"/>
    <s v="GTX Basic"/>
    <s v="Stanredtax"/>
    <s v="United States"/>
    <x v="0"/>
    <x v="110"/>
    <x v="53"/>
    <s v="Sun"/>
    <x v="2"/>
    <x v="2"/>
    <n v="550"/>
    <n v="404"/>
  </r>
  <r>
    <s v="RFYAI0WA"/>
    <x v="17"/>
    <x v="5"/>
    <x v="2"/>
    <s v="GTX Plus Pro"/>
    <s v="Initech"/>
    <s v="United States"/>
    <x v="2"/>
    <x v="110"/>
    <x v="85"/>
    <s v="Thu"/>
    <x v="3"/>
    <x v="2"/>
    <n v="5482"/>
    <n v="0"/>
  </r>
  <r>
    <s v="WH0DJCGL"/>
    <x v="17"/>
    <x v="5"/>
    <x v="2"/>
    <s v="MG Special"/>
    <s v="Zathunicon"/>
    <s v="United States"/>
    <x v="2"/>
    <x v="110"/>
    <x v="64"/>
    <s v="Wed"/>
    <x v="3"/>
    <x v="2"/>
    <n v="55"/>
    <n v="0"/>
  </r>
  <r>
    <s v="LCW83256"/>
    <x v="17"/>
    <x v="5"/>
    <x v="2"/>
    <s v="GTX Pro"/>
    <s v="Sumace"/>
    <s v="Romania"/>
    <x v="0"/>
    <x v="110"/>
    <x v="23"/>
    <s v="Sat"/>
    <x v="0"/>
    <x v="0"/>
    <n v="4821"/>
    <n v="5260"/>
  </r>
  <r>
    <s v="RVH3UUKY"/>
    <x v="4"/>
    <x v="3"/>
    <x v="1"/>
    <s v="MG Advanced"/>
    <m/>
    <s v=""/>
    <x v="1"/>
    <x v="110"/>
    <x v="6"/>
    <s v=""/>
    <x v="1"/>
    <x v="1"/>
    <s v=""/>
    <n v="0"/>
  </r>
  <r>
    <s v="IHFM8QXN"/>
    <x v="4"/>
    <x v="3"/>
    <x v="1"/>
    <s v="GTX Plus Basic"/>
    <s v="Kan-code"/>
    <s v="United States"/>
    <x v="2"/>
    <x v="110"/>
    <x v="2"/>
    <s v="Tue"/>
    <x v="0"/>
    <x v="0"/>
    <n v="1096"/>
    <n v="0"/>
  </r>
  <r>
    <s v="QCY951QA"/>
    <x v="15"/>
    <x v="5"/>
    <x v="2"/>
    <s v="MG Special"/>
    <s v="Donquadtech"/>
    <s v="United States"/>
    <x v="0"/>
    <x v="110"/>
    <x v="36"/>
    <s v="Sat"/>
    <x v="2"/>
    <x v="2"/>
    <n v="55"/>
    <n v="51"/>
  </r>
  <r>
    <s v="CG9VXPV1"/>
    <x v="2"/>
    <x v="2"/>
    <x v="1"/>
    <s v="GTX Basic"/>
    <m/>
    <s v=""/>
    <x v="1"/>
    <x v="110"/>
    <x v="6"/>
    <s v=""/>
    <x v="1"/>
    <x v="1"/>
    <s v=""/>
    <n v="0"/>
  </r>
  <r>
    <s v="09BVA55J"/>
    <x v="2"/>
    <x v="2"/>
    <x v="1"/>
    <s v="GTX Basic"/>
    <s v="Scotfind"/>
    <s v="United States"/>
    <x v="0"/>
    <x v="110"/>
    <x v="79"/>
    <s v="Sun"/>
    <x v="3"/>
    <x v="2"/>
    <n v="550"/>
    <n v="598"/>
  </r>
  <r>
    <s v="2R9HXKXT"/>
    <x v="25"/>
    <x v="4"/>
    <x v="2"/>
    <s v="GTX Plus Basic"/>
    <s v="Konex"/>
    <s v="United States"/>
    <x v="2"/>
    <x v="111"/>
    <x v="49"/>
    <s v="Thu"/>
    <x v="2"/>
    <x v="2"/>
    <n v="1096"/>
    <n v="0"/>
  </r>
  <r>
    <s v="JLK8KCNN"/>
    <x v="25"/>
    <x v="4"/>
    <x v="2"/>
    <s v="MG Special"/>
    <s v="Zathunicon"/>
    <s v="United States"/>
    <x v="0"/>
    <x v="111"/>
    <x v="61"/>
    <s v="Wed"/>
    <x v="2"/>
    <x v="2"/>
    <n v="55"/>
    <n v="42"/>
  </r>
  <r>
    <s v="SZQUBIMH"/>
    <x v="23"/>
    <x v="4"/>
    <x v="2"/>
    <s v="GTX Pro"/>
    <s v="Vehement Capital Partners"/>
    <s v="United States"/>
    <x v="0"/>
    <x v="111"/>
    <x v="52"/>
    <s v="Wed"/>
    <x v="3"/>
    <x v="2"/>
    <n v="4821"/>
    <n v="4689"/>
  </r>
  <r>
    <s v="8ZYVKQ27"/>
    <x v="28"/>
    <x v="0"/>
    <x v="0"/>
    <s v="GTX Plus Pro"/>
    <s v="Statholdings"/>
    <s v="United States"/>
    <x v="0"/>
    <x v="111"/>
    <x v="86"/>
    <s v="Mon"/>
    <x v="3"/>
    <x v="2"/>
    <n v="5482"/>
    <n v="5154"/>
  </r>
  <r>
    <s v="25A51PWG"/>
    <x v="1"/>
    <x v="1"/>
    <x v="0"/>
    <s v="GTX Pro"/>
    <s v="Gogozoom"/>
    <s v="United States"/>
    <x v="2"/>
    <x v="111"/>
    <x v="67"/>
    <s v="Tue"/>
    <x v="2"/>
    <x v="2"/>
    <n v="4821"/>
    <n v="0"/>
  </r>
  <r>
    <s v="4B4XCPHT"/>
    <x v="26"/>
    <x v="4"/>
    <x v="2"/>
    <s v="GTX Pro"/>
    <s v="Zencorporation"/>
    <s v="China"/>
    <x v="0"/>
    <x v="111"/>
    <x v="33"/>
    <s v="Fri"/>
    <x v="2"/>
    <x v="2"/>
    <n v="4821"/>
    <n v="5010"/>
  </r>
  <r>
    <s v="5JFOA4XC"/>
    <x v="8"/>
    <x v="1"/>
    <x v="0"/>
    <s v="MG Advanced"/>
    <s v="Finhigh"/>
    <s v="United States"/>
    <x v="0"/>
    <x v="111"/>
    <x v="64"/>
    <s v="Wed"/>
    <x v="3"/>
    <x v="2"/>
    <n v="3393"/>
    <n v="3215"/>
  </r>
  <r>
    <s v="N5FOEJZ9"/>
    <x v="16"/>
    <x v="2"/>
    <x v="1"/>
    <s v="GTX Basic"/>
    <s v="Nam-zim"/>
    <s v="Brazil"/>
    <x v="2"/>
    <x v="111"/>
    <x v="71"/>
    <s v="Sat"/>
    <x v="3"/>
    <x v="2"/>
    <n v="550"/>
    <n v="0"/>
  </r>
  <r>
    <s v="CYWZJ2AI"/>
    <x v="18"/>
    <x v="2"/>
    <x v="1"/>
    <s v="GTX Plus Basic"/>
    <s v="Donquadtech"/>
    <s v="United States"/>
    <x v="1"/>
    <x v="111"/>
    <x v="6"/>
    <s v=""/>
    <x v="1"/>
    <x v="1"/>
    <s v=""/>
    <n v="0"/>
  </r>
  <r>
    <s v="QTNPGKJ7"/>
    <x v="18"/>
    <x v="2"/>
    <x v="1"/>
    <s v="GTX Pro"/>
    <s v="Hatfan"/>
    <s v="United States"/>
    <x v="0"/>
    <x v="111"/>
    <x v="86"/>
    <s v="Mon"/>
    <x v="3"/>
    <x v="2"/>
    <n v="4821"/>
    <n v="3169"/>
  </r>
  <r>
    <s v="EBRWSMI0"/>
    <x v="5"/>
    <x v="3"/>
    <x v="1"/>
    <s v="GTX Plus Basic"/>
    <s v="Scotfind"/>
    <s v="United States"/>
    <x v="2"/>
    <x v="111"/>
    <x v="87"/>
    <s v="Tue"/>
    <x v="3"/>
    <x v="2"/>
    <n v="1096"/>
    <n v="0"/>
  </r>
  <r>
    <s v="4PKHDQOQ"/>
    <x v="22"/>
    <x v="1"/>
    <x v="0"/>
    <s v="GTX Plus Pro"/>
    <s v="Funholding"/>
    <s v="United States"/>
    <x v="0"/>
    <x v="111"/>
    <x v="71"/>
    <s v="Sat"/>
    <x v="3"/>
    <x v="2"/>
    <n v="5482"/>
    <n v="5015"/>
  </r>
  <r>
    <s v="3Y9SB2QK"/>
    <x v="9"/>
    <x v="2"/>
    <x v="1"/>
    <s v="GTX Basic"/>
    <s v="Dalttechnology"/>
    <s v="United States"/>
    <x v="0"/>
    <x v="111"/>
    <x v="0"/>
    <s v="Wed"/>
    <x v="0"/>
    <x v="0"/>
    <n v="550"/>
    <n v="571"/>
  </r>
  <r>
    <s v="5MZ0O77T"/>
    <x v="19"/>
    <x v="4"/>
    <x v="2"/>
    <s v="GTX Pro"/>
    <s v="Bubba Gump"/>
    <s v="United States"/>
    <x v="0"/>
    <x v="111"/>
    <x v="67"/>
    <s v="Tue"/>
    <x v="2"/>
    <x v="2"/>
    <n v="4821"/>
    <n v="4839"/>
  </r>
  <r>
    <s v="2EILEDKF"/>
    <x v="19"/>
    <x v="4"/>
    <x v="2"/>
    <s v="MG Advanced"/>
    <s v="Massive Dynamic"/>
    <s v="United States"/>
    <x v="0"/>
    <x v="111"/>
    <x v="10"/>
    <s v="Sun"/>
    <x v="0"/>
    <x v="0"/>
    <n v="3393"/>
    <n v="3315"/>
  </r>
  <r>
    <s v="J4NX9TK5"/>
    <x v="12"/>
    <x v="0"/>
    <x v="0"/>
    <s v="MG Special"/>
    <s v="Warephase"/>
    <s v="United States"/>
    <x v="0"/>
    <x v="111"/>
    <x v="61"/>
    <s v="Wed"/>
    <x v="2"/>
    <x v="2"/>
    <n v="55"/>
    <n v="60"/>
  </r>
  <r>
    <s v="Y7N97FW8"/>
    <x v="4"/>
    <x v="3"/>
    <x v="1"/>
    <s v="GTX Pro"/>
    <m/>
    <s v=""/>
    <x v="1"/>
    <x v="111"/>
    <x v="6"/>
    <s v=""/>
    <x v="1"/>
    <x v="1"/>
    <s v=""/>
    <n v="0"/>
  </r>
  <r>
    <s v="0IO43YMS"/>
    <x v="20"/>
    <x v="5"/>
    <x v="2"/>
    <s v="MG Advanced"/>
    <m/>
    <s v=""/>
    <x v="1"/>
    <x v="111"/>
    <x v="6"/>
    <s v=""/>
    <x v="1"/>
    <x v="1"/>
    <s v=""/>
    <n v="0"/>
  </r>
  <r>
    <s v="5ITSLO0E"/>
    <x v="3"/>
    <x v="0"/>
    <x v="0"/>
    <s v="GTX Plus Basic"/>
    <s v="Treequote"/>
    <s v="United States"/>
    <x v="0"/>
    <x v="112"/>
    <x v="23"/>
    <s v="Sat"/>
    <x v="0"/>
    <x v="0"/>
    <n v="1096"/>
    <n v="999"/>
  </r>
  <r>
    <s v="6HG76L6U"/>
    <x v="25"/>
    <x v="4"/>
    <x v="2"/>
    <s v="GTX Pro"/>
    <m/>
    <s v=""/>
    <x v="1"/>
    <x v="112"/>
    <x v="6"/>
    <s v=""/>
    <x v="1"/>
    <x v="1"/>
    <s v=""/>
    <n v="0"/>
  </r>
  <r>
    <s v="QGW0TI1U"/>
    <x v="1"/>
    <x v="1"/>
    <x v="0"/>
    <s v="GTX Basic"/>
    <s v="Statholdings"/>
    <s v="United States"/>
    <x v="2"/>
    <x v="112"/>
    <x v="80"/>
    <s v="Sun"/>
    <x v="3"/>
    <x v="2"/>
    <n v="550"/>
    <n v="0"/>
  </r>
  <r>
    <s v="WJC5J533"/>
    <x v="24"/>
    <x v="0"/>
    <x v="0"/>
    <s v="GTX Plus Pro"/>
    <s v="Finhigh"/>
    <s v="United States"/>
    <x v="0"/>
    <x v="112"/>
    <x v="43"/>
    <s v="Sun"/>
    <x v="3"/>
    <x v="2"/>
    <n v="5482"/>
    <n v="5401"/>
  </r>
  <r>
    <s v="9SLINQY5"/>
    <x v="5"/>
    <x v="3"/>
    <x v="1"/>
    <s v="MG Advanced"/>
    <s v="Newex"/>
    <s v="Germany"/>
    <x v="1"/>
    <x v="112"/>
    <x v="6"/>
    <s v=""/>
    <x v="1"/>
    <x v="1"/>
    <s v=""/>
    <n v="0"/>
  </r>
  <r>
    <s v="1GIP77EP"/>
    <x v="9"/>
    <x v="2"/>
    <x v="1"/>
    <s v="GTX Plus Pro"/>
    <m/>
    <s v=""/>
    <x v="1"/>
    <x v="112"/>
    <x v="6"/>
    <s v=""/>
    <x v="1"/>
    <x v="1"/>
    <s v=""/>
    <n v="0"/>
  </r>
  <r>
    <s v="XGLMCTLG"/>
    <x v="0"/>
    <x v="0"/>
    <x v="0"/>
    <s v="GTX Basic"/>
    <s v="Rundofase"/>
    <s v="United States"/>
    <x v="0"/>
    <x v="112"/>
    <x v="70"/>
    <s v="Sun"/>
    <x v="3"/>
    <x v="2"/>
    <n v="550"/>
    <n v="551"/>
  </r>
  <r>
    <s v="X6RLT30X"/>
    <x v="19"/>
    <x v="4"/>
    <x v="2"/>
    <s v="GTX Plus Pro"/>
    <s v="Mathtouch"/>
    <s v="Jordan"/>
    <x v="2"/>
    <x v="112"/>
    <x v="55"/>
    <s v="Tue"/>
    <x v="2"/>
    <x v="2"/>
    <n v="5482"/>
    <n v="0"/>
  </r>
  <r>
    <s v="IVT0S1N1"/>
    <x v="4"/>
    <x v="3"/>
    <x v="1"/>
    <s v="GTX Basic"/>
    <s v="Faxquote"/>
    <s v="United States"/>
    <x v="0"/>
    <x v="112"/>
    <x v="19"/>
    <s v="Mon"/>
    <x v="0"/>
    <x v="0"/>
    <n v="550"/>
    <n v="600"/>
  </r>
  <r>
    <s v="NOLCZMV6"/>
    <x v="15"/>
    <x v="5"/>
    <x v="2"/>
    <s v="GTX Pro"/>
    <s v="Goodsilron"/>
    <s v="United States"/>
    <x v="1"/>
    <x v="112"/>
    <x v="6"/>
    <s v=""/>
    <x v="1"/>
    <x v="1"/>
    <s v=""/>
    <n v="0"/>
  </r>
  <r>
    <s v="JEPGSQC9"/>
    <x v="15"/>
    <x v="5"/>
    <x v="2"/>
    <s v="GTX Plus Pro"/>
    <s v="Bioplex"/>
    <s v="United States"/>
    <x v="2"/>
    <x v="112"/>
    <x v="33"/>
    <s v="Fri"/>
    <x v="2"/>
    <x v="2"/>
    <n v="5482"/>
    <n v="0"/>
  </r>
  <r>
    <s v="EEDHCEVZ"/>
    <x v="25"/>
    <x v="4"/>
    <x v="2"/>
    <s v="MG Special"/>
    <s v="The New York Inquirer"/>
    <s v="United States"/>
    <x v="2"/>
    <x v="113"/>
    <x v="57"/>
    <s v="Mon"/>
    <x v="2"/>
    <x v="2"/>
    <n v="55"/>
    <n v="0"/>
  </r>
  <r>
    <s v="NHDTSMX2"/>
    <x v="23"/>
    <x v="4"/>
    <x v="2"/>
    <s v="GTX Pro"/>
    <s v="Sumace"/>
    <s v="Romania"/>
    <x v="0"/>
    <x v="113"/>
    <x v="4"/>
    <s v="Thu"/>
    <x v="0"/>
    <x v="0"/>
    <n v="4821"/>
    <n v="4711"/>
  </r>
  <r>
    <s v="E36CR33F"/>
    <x v="27"/>
    <x v="5"/>
    <x v="2"/>
    <s v="MG Advanced"/>
    <s v="Vehement Capital Partners"/>
    <s v="United States"/>
    <x v="2"/>
    <x v="113"/>
    <x v="85"/>
    <s v="Thu"/>
    <x v="3"/>
    <x v="2"/>
    <n v="3393"/>
    <n v="0"/>
  </r>
  <r>
    <s v="PNL17RE9"/>
    <x v="27"/>
    <x v="5"/>
    <x v="2"/>
    <s v="GTX Pro"/>
    <s v="Zencorporation"/>
    <s v="China"/>
    <x v="0"/>
    <x v="113"/>
    <x v="88"/>
    <s v="Wed"/>
    <x v="3"/>
    <x v="2"/>
    <n v="4821"/>
    <n v="5133"/>
  </r>
  <r>
    <s v="B4SIVH1O"/>
    <x v="13"/>
    <x v="4"/>
    <x v="2"/>
    <s v="GTX Basic"/>
    <s v="Fasehatice"/>
    <s v="United States"/>
    <x v="1"/>
    <x v="113"/>
    <x v="6"/>
    <s v=""/>
    <x v="1"/>
    <x v="1"/>
    <s v=""/>
    <n v="0"/>
  </r>
  <r>
    <s v="VMEVOJVL"/>
    <x v="13"/>
    <x v="4"/>
    <x v="2"/>
    <s v="GTX Plus Pro"/>
    <s v="Sumace"/>
    <s v="Romania"/>
    <x v="2"/>
    <x v="113"/>
    <x v="37"/>
    <s v="Wed"/>
    <x v="2"/>
    <x v="2"/>
    <n v="5482"/>
    <n v="0"/>
  </r>
  <r>
    <s v="5EKN0BFN"/>
    <x v="13"/>
    <x v="4"/>
    <x v="2"/>
    <s v="GTX Plus Pro"/>
    <s v="Zathunicon"/>
    <s v="United States"/>
    <x v="0"/>
    <x v="113"/>
    <x v="41"/>
    <s v="Mon"/>
    <x v="2"/>
    <x v="2"/>
    <n v="5482"/>
    <n v="4848"/>
  </r>
  <r>
    <s v="R4LH95QS"/>
    <x v="13"/>
    <x v="4"/>
    <x v="2"/>
    <s v="GTX Pro"/>
    <s v="Mathtouch"/>
    <s v="Jordan"/>
    <x v="0"/>
    <x v="113"/>
    <x v="5"/>
    <s v="Fri"/>
    <x v="0"/>
    <x v="0"/>
    <n v="4821"/>
    <n v="4475"/>
  </r>
  <r>
    <s v="52CROFH2"/>
    <x v="1"/>
    <x v="1"/>
    <x v="0"/>
    <s v="GTX Basic"/>
    <s v="Betatech"/>
    <s v="Kenya"/>
    <x v="2"/>
    <x v="113"/>
    <x v="10"/>
    <s v="Sun"/>
    <x v="0"/>
    <x v="0"/>
    <n v="550"/>
    <n v="0"/>
  </r>
  <r>
    <s v="REDGEUCP"/>
    <x v="1"/>
    <x v="1"/>
    <x v="0"/>
    <s v="GTX Pro"/>
    <s v="Genco Pura Olive Oil Company"/>
    <s v="Italy"/>
    <x v="0"/>
    <x v="113"/>
    <x v="7"/>
    <s v="Fri"/>
    <x v="0"/>
    <x v="0"/>
    <n v="4821"/>
    <n v="3763"/>
  </r>
  <r>
    <s v="6KT5HAR6"/>
    <x v="1"/>
    <x v="1"/>
    <x v="0"/>
    <s v="GTX Pro"/>
    <s v="Ron-tech"/>
    <s v="United States"/>
    <x v="0"/>
    <x v="113"/>
    <x v="10"/>
    <s v="Sun"/>
    <x v="0"/>
    <x v="0"/>
    <n v="4821"/>
    <n v="5006"/>
  </r>
  <r>
    <s v="48AJ0X9E"/>
    <x v="8"/>
    <x v="1"/>
    <x v="0"/>
    <s v="GTX Pro"/>
    <s v="Toughzap"/>
    <s v="United States"/>
    <x v="0"/>
    <x v="113"/>
    <x v="75"/>
    <s v="Thu"/>
    <x v="3"/>
    <x v="2"/>
    <n v="4821"/>
    <n v="4498"/>
  </r>
  <r>
    <s v="RA1UBXY9"/>
    <x v="8"/>
    <x v="1"/>
    <x v="0"/>
    <s v="GTX Pro"/>
    <s v="Warephase"/>
    <s v="United States"/>
    <x v="0"/>
    <x v="113"/>
    <x v="29"/>
    <s v="Fri"/>
    <x v="0"/>
    <x v="0"/>
    <n v="4821"/>
    <n v="4375"/>
  </r>
  <r>
    <s v="ESZY10SI"/>
    <x v="10"/>
    <x v="3"/>
    <x v="1"/>
    <s v="MG Advanced"/>
    <m/>
    <s v=""/>
    <x v="1"/>
    <x v="113"/>
    <x v="6"/>
    <s v=""/>
    <x v="1"/>
    <x v="1"/>
    <s v=""/>
    <n v="0"/>
  </r>
  <r>
    <s v="WGI2GSKJ"/>
    <x v="10"/>
    <x v="3"/>
    <x v="1"/>
    <s v="GTX Plus Basic"/>
    <s v="J-Texon"/>
    <s v="United States"/>
    <x v="2"/>
    <x v="113"/>
    <x v="63"/>
    <s v="Sat"/>
    <x v="2"/>
    <x v="2"/>
    <n v="1096"/>
    <n v="0"/>
  </r>
  <r>
    <s v="W4BNO6UL"/>
    <x v="10"/>
    <x v="3"/>
    <x v="1"/>
    <s v="MG Advanced"/>
    <s v="Fasehatice"/>
    <s v="United States"/>
    <x v="0"/>
    <x v="113"/>
    <x v="43"/>
    <s v="Sun"/>
    <x v="3"/>
    <x v="2"/>
    <n v="3393"/>
    <n v="3763"/>
  </r>
  <r>
    <s v="S50A0C2S"/>
    <x v="16"/>
    <x v="2"/>
    <x v="1"/>
    <s v="GTX Pro"/>
    <s v="J-Texon"/>
    <s v="United States"/>
    <x v="2"/>
    <x v="113"/>
    <x v="16"/>
    <s v="Tue"/>
    <x v="0"/>
    <x v="0"/>
    <n v="4821"/>
    <n v="0"/>
  </r>
  <r>
    <s v="3H80RIHV"/>
    <x v="16"/>
    <x v="2"/>
    <x v="1"/>
    <s v="GTX Plus Pro"/>
    <s v="Sonron"/>
    <s v="United States"/>
    <x v="0"/>
    <x v="113"/>
    <x v="34"/>
    <s v="Wed"/>
    <x v="2"/>
    <x v="2"/>
    <n v="5482"/>
    <n v="5491"/>
  </r>
  <r>
    <s v="KATNS4R4"/>
    <x v="24"/>
    <x v="0"/>
    <x v="0"/>
    <s v="GTX Basic"/>
    <s v="Bioholding"/>
    <s v="Philipines"/>
    <x v="2"/>
    <x v="113"/>
    <x v="57"/>
    <s v="Mon"/>
    <x v="2"/>
    <x v="2"/>
    <n v="550"/>
    <n v="0"/>
  </r>
  <r>
    <s v="L5U7OT6O"/>
    <x v="5"/>
    <x v="3"/>
    <x v="1"/>
    <s v="GTX Plus Pro"/>
    <s v="Y-corporation"/>
    <s v="United States"/>
    <x v="0"/>
    <x v="113"/>
    <x v="69"/>
    <s v="Sat"/>
    <x v="3"/>
    <x v="2"/>
    <n v="5482"/>
    <n v="5503"/>
  </r>
  <r>
    <s v="QKVUGRN9"/>
    <x v="0"/>
    <x v="0"/>
    <x v="0"/>
    <s v="GTX Plus Basic"/>
    <s v="Rangreen"/>
    <s v="Panama"/>
    <x v="2"/>
    <x v="113"/>
    <x v="77"/>
    <s v="Tue"/>
    <x v="2"/>
    <x v="2"/>
    <n v="1096"/>
    <n v="0"/>
  </r>
  <r>
    <s v="FNY6F0KF"/>
    <x v="0"/>
    <x v="0"/>
    <x v="0"/>
    <s v="MG Special"/>
    <s v="Statholdings"/>
    <s v="United States"/>
    <x v="0"/>
    <x v="113"/>
    <x v="41"/>
    <s v="Mon"/>
    <x v="2"/>
    <x v="2"/>
    <n v="55"/>
    <n v="58"/>
  </r>
  <r>
    <s v="1W23LEWK"/>
    <x v="6"/>
    <x v="1"/>
    <x v="0"/>
    <s v="GTX Plus Basic"/>
    <s v="Genco Pura Olive Oil Company"/>
    <s v="Italy"/>
    <x v="0"/>
    <x v="113"/>
    <x v="63"/>
    <s v="Sat"/>
    <x v="2"/>
    <x v="2"/>
    <n v="1096"/>
    <n v="1051"/>
  </r>
  <r>
    <s v="JHJEQ1U3"/>
    <x v="6"/>
    <x v="1"/>
    <x v="0"/>
    <s v="GTX Plus Pro"/>
    <s v="Conecom"/>
    <s v="United States"/>
    <x v="0"/>
    <x v="113"/>
    <x v="2"/>
    <s v="Tue"/>
    <x v="0"/>
    <x v="0"/>
    <n v="5482"/>
    <n v="5604"/>
  </r>
  <r>
    <s v="CPJAA632"/>
    <x v="19"/>
    <x v="4"/>
    <x v="2"/>
    <s v="MG Advanced"/>
    <s v="Xx-zobam"/>
    <s v="United States"/>
    <x v="0"/>
    <x v="113"/>
    <x v="41"/>
    <s v="Mon"/>
    <x v="2"/>
    <x v="2"/>
    <n v="3393"/>
    <n v="3273"/>
  </r>
  <r>
    <s v="Y3CYQGPH"/>
    <x v="11"/>
    <x v="3"/>
    <x v="1"/>
    <s v="GTX Basic"/>
    <m/>
    <s v=""/>
    <x v="1"/>
    <x v="113"/>
    <x v="6"/>
    <s v=""/>
    <x v="1"/>
    <x v="1"/>
    <s v=""/>
    <n v="0"/>
  </r>
  <r>
    <s v="Q19RWR17"/>
    <x v="4"/>
    <x v="3"/>
    <x v="1"/>
    <s v="GTX Basic"/>
    <s v="Rundofase"/>
    <s v="United States"/>
    <x v="1"/>
    <x v="113"/>
    <x v="6"/>
    <s v=""/>
    <x v="1"/>
    <x v="1"/>
    <s v=""/>
    <n v="0"/>
  </r>
  <r>
    <s v="GVC0RLQE"/>
    <x v="4"/>
    <x v="3"/>
    <x v="1"/>
    <s v="GTX Plus Basic"/>
    <s v="Scotfind"/>
    <s v="United States"/>
    <x v="2"/>
    <x v="113"/>
    <x v="54"/>
    <s v="Thu"/>
    <x v="2"/>
    <x v="2"/>
    <n v="1096"/>
    <n v="0"/>
  </r>
  <r>
    <s v="9OLYBVNE"/>
    <x v="2"/>
    <x v="2"/>
    <x v="1"/>
    <s v="GTX Plus Basic"/>
    <s v="Scotfind"/>
    <s v="United States"/>
    <x v="0"/>
    <x v="113"/>
    <x v="42"/>
    <s v="Fri"/>
    <x v="3"/>
    <x v="2"/>
    <n v="1096"/>
    <n v="1220"/>
  </r>
  <r>
    <s v="R8N49PHN"/>
    <x v="2"/>
    <x v="2"/>
    <x v="1"/>
    <s v="GTX Plus Pro"/>
    <s v="Singletechno"/>
    <s v="United States"/>
    <x v="0"/>
    <x v="113"/>
    <x v="4"/>
    <s v="Thu"/>
    <x v="0"/>
    <x v="0"/>
    <n v="5482"/>
    <n v="5497"/>
  </r>
  <r>
    <s v="P5EVJUKQ"/>
    <x v="3"/>
    <x v="0"/>
    <x v="0"/>
    <s v="GTX Plus Basic"/>
    <s v="Conecom"/>
    <s v="United States"/>
    <x v="0"/>
    <x v="114"/>
    <x v="76"/>
    <s v="Sat"/>
    <x v="3"/>
    <x v="2"/>
    <n v="1096"/>
    <n v="1056"/>
  </r>
  <r>
    <s v="XF4648CO"/>
    <x v="25"/>
    <x v="4"/>
    <x v="2"/>
    <s v="GTX Basic"/>
    <s v="Kan-code"/>
    <s v="United States"/>
    <x v="2"/>
    <x v="114"/>
    <x v="83"/>
    <s v="Fri"/>
    <x v="3"/>
    <x v="2"/>
    <n v="550"/>
    <n v="0"/>
  </r>
  <r>
    <s v="24UTFDPK"/>
    <x v="23"/>
    <x v="4"/>
    <x v="2"/>
    <s v="GTX Basic"/>
    <s v="Massive Dynamic"/>
    <s v="United States"/>
    <x v="0"/>
    <x v="114"/>
    <x v="15"/>
    <s v="Sun"/>
    <x v="0"/>
    <x v="0"/>
    <n v="550"/>
    <n v="572"/>
  </r>
  <r>
    <s v="ERYLM04D"/>
    <x v="28"/>
    <x v="0"/>
    <x v="0"/>
    <s v="MG Advanced"/>
    <s v="Funholding"/>
    <s v="United States"/>
    <x v="0"/>
    <x v="114"/>
    <x v="55"/>
    <s v="Tue"/>
    <x v="2"/>
    <x v="2"/>
    <n v="3393"/>
    <n v="3668"/>
  </r>
  <r>
    <s v="6PW6ZQEE"/>
    <x v="27"/>
    <x v="5"/>
    <x v="2"/>
    <s v="GTX Basic"/>
    <m/>
    <s v=""/>
    <x v="1"/>
    <x v="114"/>
    <x v="6"/>
    <s v=""/>
    <x v="1"/>
    <x v="1"/>
    <s v=""/>
    <n v="0"/>
  </r>
  <r>
    <s v="IQ9W1X36"/>
    <x v="27"/>
    <x v="5"/>
    <x v="2"/>
    <s v="MG Special"/>
    <s v="Kinnamplus"/>
    <s v="United States"/>
    <x v="0"/>
    <x v="114"/>
    <x v="4"/>
    <s v="Thu"/>
    <x v="0"/>
    <x v="0"/>
    <n v="55"/>
    <n v="50"/>
  </r>
  <r>
    <s v="GSR9PIF0"/>
    <x v="13"/>
    <x v="4"/>
    <x v="2"/>
    <s v="MG Advanced"/>
    <s v="Silis"/>
    <s v="United States"/>
    <x v="0"/>
    <x v="114"/>
    <x v="57"/>
    <s v="Mon"/>
    <x v="2"/>
    <x v="2"/>
    <n v="3393"/>
    <n v="3509"/>
  </r>
  <r>
    <s v="8477482V"/>
    <x v="1"/>
    <x v="1"/>
    <x v="0"/>
    <s v="GTX Pro"/>
    <s v="Gogozoom"/>
    <s v="United States"/>
    <x v="0"/>
    <x v="114"/>
    <x v="88"/>
    <s v="Wed"/>
    <x v="3"/>
    <x v="2"/>
    <n v="4821"/>
    <n v="5643"/>
  </r>
  <r>
    <s v="VFZOL6CB"/>
    <x v="14"/>
    <x v="3"/>
    <x v="1"/>
    <s v="MG Special"/>
    <s v="Dalttechnology"/>
    <s v="United States"/>
    <x v="0"/>
    <x v="114"/>
    <x v="7"/>
    <s v="Fri"/>
    <x v="0"/>
    <x v="0"/>
    <n v="55"/>
    <n v="47"/>
  </r>
  <r>
    <s v="75ZOJ3O7"/>
    <x v="10"/>
    <x v="3"/>
    <x v="1"/>
    <s v="MG Advanced"/>
    <s v="Finjob"/>
    <s v="United States"/>
    <x v="0"/>
    <x v="114"/>
    <x v="11"/>
    <s v="Wed"/>
    <x v="0"/>
    <x v="0"/>
    <n v="3393"/>
    <n v="3312"/>
  </r>
  <r>
    <s v="1QQR82TP"/>
    <x v="7"/>
    <x v="2"/>
    <x v="1"/>
    <s v="GTX Plus Pro"/>
    <s v="Goodsilron"/>
    <s v="United States"/>
    <x v="2"/>
    <x v="114"/>
    <x v="78"/>
    <s v="Fri"/>
    <x v="3"/>
    <x v="2"/>
    <n v="5482"/>
    <n v="0"/>
  </r>
  <r>
    <s v="4E5A84H1"/>
    <x v="16"/>
    <x v="2"/>
    <x v="1"/>
    <s v="MG Advanced"/>
    <m/>
    <s v=""/>
    <x v="1"/>
    <x v="114"/>
    <x v="6"/>
    <s v=""/>
    <x v="1"/>
    <x v="1"/>
    <s v=""/>
    <n v="0"/>
  </r>
  <r>
    <s v="DR6MQSWL"/>
    <x v="16"/>
    <x v="2"/>
    <x v="1"/>
    <s v="GTX Basic"/>
    <s v="Labdrill"/>
    <s v="United States"/>
    <x v="0"/>
    <x v="114"/>
    <x v="1"/>
    <s v="Sat"/>
    <x v="0"/>
    <x v="0"/>
    <n v="550"/>
    <n v="480"/>
  </r>
  <r>
    <s v="KAV5TU8X"/>
    <x v="16"/>
    <x v="2"/>
    <x v="1"/>
    <s v="MG Advanced"/>
    <s v="Nam-zim"/>
    <s v="Brazil"/>
    <x v="0"/>
    <x v="114"/>
    <x v="36"/>
    <s v="Sat"/>
    <x v="2"/>
    <x v="2"/>
    <n v="3393"/>
    <n v="3208"/>
  </r>
  <r>
    <s v="UQ86UOWY"/>
    <x v="18"/>
    <x v="2"/>
    <x v="1"/>
    <s v="GTX Basic"/>
    <s v="Y-corporation"/>
    <s v="United States"/>
    <x v="2"/>
    <x v="114"/>
    <x v="32"/>
    <s v="Thu"/>
    <x v="2"/>
    <x v="2"/>
    <n v="550"/>
    <n v="0"/>
  </r>
  <r>
    <s v="A82DG6R5"/>
    <x v="18"/>
    <x v="2"/>
    <x v="1"/>
    <s v="GTX Plus Pro"/>
    <s v="Kan-code"/>
    <s v="United States"/>
    <x v="0"/>
    <x v="114"/>
    <x v="32"/>
    <s v="Thu"/>
    <x v="2"/>
    <x v="2"/>
    <n v="5482"/>
    <n v="5782"/>
  </r>
  <r>
    <s v="37FKT2ZP"/>
    <x v="24"/>
    <x v="0"/>
    <x v="0"/>
    <s v="GTX Plus Pro"/>
    <s v="Rangreen"/>
    <s v="Panama"/>
    <x v="0"/>
    <x v="114"/>
    <x v="55"/>
    <s v="Tue"/>
    <x v="2"/>
    <x v="2"/>
    <n v="5482"/>
    <n v="5827"/>
  </r>
  <r>
    <s v="03VCDZEE"/>
    <x v="9"/>
    <x v="2"/>
    <x v="1"/>
    <s v="GTX Pro"/>
    <m/>
    <s v=""/>
    <x v="1"/>
    <x v="114"/>
    <x v="6"/>
    <s v=""/>
    <x v="1"/>
    <x v="1"/>
    <s v=""/>
    <n v="0"/>
  </r>
  <r>
    <s v="MVXB9PS5"/>
    <x v="9"/>
    <x v="2"/>
    <x v="1"/>
    <s v="GTX Basic"/>
    <s v="Newex"/>
    <s v="Germany"/>
    <x v="2"/>
    <x v="114"/>
    <x v="69"/>
    <s v="Sat"/>
    <x v="3"/>
    <x v="2"/>
    <n v="550"/>
    <n v="0"/>
  </r>
  <r>
    <s v="M2TZSYTN"/>
    <x v="0"/>
    <x v="0"/>
    <x v="0"/>
    <s v="GTX Basic"/>
    <s v="Bioholding"/>
    <s v="Philipines"/>
    <x v="0"/>
    <x v="114"/>
    <x v="83"/>
    <s v="Fri"/>
    <x v="3"/>
    <x v="2"/>
    <n v="550"/>
    <n v="516"/>
  </r>
  <r>
    <s v="KGJL5GHX"/>
    <x v="0"/>
    <x v="0"/>
    <x v="0"/>
    <s v="GTX Plus Basic"/>
    <s v="Condax"/>
    <s v="United States"/>
    <x v="0"/>
    <x v="114"/>
    <x v="47"/>
    <s v="Tue"/>
    <x v="3"/>
    <x v="2"/>
    <n v="1096"/>
    <n v="956"/>
  </r>
  <r>
    <s v="IF7DSONM"/>
    <x v="0"/>
    <x v="0"/>
    <x v="0"/>
    <s v="MG Special"/>
    <s v="Stanredtax"/>
    <s v="United States"/>
    <x v="0"/>
    <x v="114"/>
    <x v="24"/>
    <s v="Wed"/>
    <x v="0"/>
    <x v="0"/>
    <n v="55"/>
    <n v="52"/>
  </r>
  <r>
    <s v="RR4FWSVB"/>
    <x v="0"/>
    <x v="0"/>
    <x v="0"/>
    <s v="MG Advanced"/>
    <s v="Toughzap"/>
    <s v="United States"/>
    <x v="0"/>
    <x v="114"/>
    <x v="54"/>
    <s v="Thu"/>
    <x v="2"/>
    <x v="2"/>
    <n v="3393"/>
    <n v="3025"/>
  </r>
  <r>
    <s v="C5IWM5VJ"/>
    <x v="19"/>
    <x v="4"/>
    <x v="2"/>
    <s v="GTX Pro"/>
    <s v="The New York Inquirer"/>
    <s v="United States"/>
    <x v="0"/>
    <x v="114"/>
    <x v="76"/>
    <s v="Sat"/>
    <x v="3"/>
    <x v="2"/>
    <n v="4821"/>
    <n v="5618"/>
  </r>
  <r>
    <s v="9WZ3I1TF"/>
    <x v="17"/>
    <x v="5"/>
    <x v="2"/>
    <s v="GTX Pro"/>
    <s v="Umbrella Corporation"/>
    <s v="United States"/>
    <x v="0"/>
    <x v="114"/>
    <x v="58"/>
    <s v="Tue"/>
    <x v="2"/>
    <x v="2"/>
    <n v="4821"/>
    <n v="4867"/>
  </r>
  <r>
    <s v="IO4GTLAB"/>
    <x v="2"/>
    <x v="2"/>
    <x v="1"/>
    <s v="GTX Plus Basic"/>
    <s v="Kan-code"/>
    <s v="United States"/>
    <x v="0"/>
    <x v="114"/>
    <x v="16"/>
    <s v="Tue"/>
    <x v="0"/>
    <x v="0"/>
    <n v="1096"/>
    <n v="929"/>
  </r>
  <r>
    <s v="7ONH55WT"/>
    <x v="23"/>
    <x v="4"/>
    <x v="2"/>
    <s v="GTX Basic"/>
    <m/>
    <s v=""/>
    <x v="1"/>
    <x v="115"/>
    <x v="6"/>
    <s v=""/>
    <x v="1"/>
    <x v="1"/>
    <s v=""/>
    <n v="0"/>
  </r>
  <r>
    <s v="06T2UPDG"/>
    <x v="28"/>
    <x v="0"/>
    <x v="0"/>
    <s v="MG Special"/>
    <s v="dambase"/>
    <s v="United States"/>
    <x v="2"/>
    <x v="115"/>
    <x v="48"/>
    <s v="Mon"/>
    <x v="3"/>
    <x v="2"/>
    <n v="55"/>
    <n v="0"/>
  </r>
  <r>
    <s v="CMKXOOJQ"/>
    <x v="27"/>
    <x v="5"/>
    <x v="2"/>
    <s v="GTX Basic"/>
    <m/>
    <s v=""/>
    <x v="1"/>
    <x v="115"/>
    <x v="6"/>
    <s v=""/>
    <x v="1"/>
    <x v="1"/>
    <s v=""/>
    <n v="0"/>
  </r>
  <r>
    <s v="9L6ADU5C"/>
    <x v="27"/>
    <x v="5"/>
    <x v="2"/>
    <s v="MG Advanced"/>
    <s v="Xx-zobam"/>
    <s v="United States"/>
    <x v="2"/>
    <x v="115"/>
    <x v="54"/>
    <s v="Thu"/>
    <x v="2"/>
    <x v="2"/>
    <n v="3393"/>
    <n v="0"/>
  </r>
  <r>
    <s v="U185INDA"/>
    <x v="1"/>
    <x v="1"/>
    <x v="0"/>
    <s v="GTX Pro"/>
    <s v="Toughzap"/>
    <s v="United States"/>
    <x v="0"/>
    <x v="115"/>
    <x v="33"/>
    <s v="Fri"/>
    <x v="2"/>
    <x v="2"/>
    <n v="4821"/>
    <n v="5010"/>
  </r>
  <r>
    <s v="2AGLONC4"/>
    <x v="26"/>
    <x v="4"/>
    <x v="2"/>
    <s v="GTX Pro"/>
    <s v="Bluth Company"/>
    <s v="United States"/>
    <x v="0"/>
    <x v="115"/>
    <x v="41"/>
    <s v="Mon"/>
    <x v="2"/>
    <x v="2"/>
    <n v="4821"/>
    <n v="5621"/>
  </r>
  <r>
    <s v="TBDUMBLA"/>
    <x v="26"/>
    <x v="4"/>
    <x v="2"/>
    <s v="MG Advanced"/>
    <s v="Iselectrics"/>
    <s v="United States"/>
    <x v="0"/>
    <x v="115"/>
    <x v="35"/>
    <s v="Tue"/>
    <x v="2"/>
    <x v="2"/>
    <n v="3393"/>
    <n v="3233"/>
  </r>
  <r>
    <s v="0AXGVKN8"/>
    <x v="21"/>
    <x v="5"/>
    <x v="2"/>
    <s v="MG Special"/>
    <s v="Acme Corporation"/>
    <s v="United States"/>
    <x v="0"/>
    <x v="115"/>
    <x v="53"/>
    <s v="Sun"/>
    <x v="2"/>
    <x v="2"/>
    <n v="55"/>
    <n v="55"/>
  </r>
  <r>
    <s v="TAPNNL1W"/>
    <x v="21"/>
    <x v="5"/>
    <x v="2"/>
    <s v="MG Advanced"/>
    <s v="Bioplex"/>
    <s v="United States"/>
    <x v="0"/>
    <x v="115"/>
    <x v="2"/>
    <s v="Tue"/>
    <x v="0"/>
    <x v="0"/>
    <n v="3393"/>
    <n v="3278"/>
  </r>
  <r>
    <s v="R9ZAKBFE"/>
    <x v="8"/>
    <x v="1"/>
    <x v="0"/>
    <s v="GTX Plus Basic"/>
    <s v="Domzoom"/>
    <s v="United States"/>
    <x v="0"/>
    <x v="115"/>
    <x v="7"/>
    <s v="Fri"/>
    <x v="0"/>
    <x v="0"/>
    <n v="1096"/>
    <n v="1155"/>
  </r>
  <r>
    <s v="Y40ADYX7"/>
    <x v="10"/>
    <x v="3"/>
    <x v="1"/>
    <s v="MG Advanced"/>
    <s v="Goodsilron"/>
    <s v="United States"/>
    <x v="0"/>
    <x v="115"/>
    <x v="1"/>
    <s v="Sat"/>
    <x v="0"/>
    <x v="0"/>
    <n v="3393"/>
    <n v="3550"/>
  </r>
  <r>
    <s v="R7GVZT8J"/>
    <x v="29"/>
    <x v="1"/>
    <x v="0"/>
    <s v="MG Advanced"/>
    <s v="Stanredtax"/>
    <s v="United States"/>
    <x v="2"/>
    <x v="115"/>
    <x v="34"/>
    <s v="Wed"/>
    <x v="2"/>
    <x v="2"/>
    <n v="3393"/>
    <n v="0"/>
  </r>
  <r>
    <s v="RSEDY99J"/>
    <x v="29"/>
    <x v="1"/>
    <x v="0"/>
    <s v="GTX Plus Basic"/>
    <s v="Hottechi"/>
    <s v="Korea"/>
    <x v="0"/>
    <x v="115"/>
    <x v="83"/>
    <s v="Fri"/>
    <x v="3"/>
    <x v="2"/>
    <n v="1096"/>
    <n v="1055"/>
  </r>
  <r>
    <s v="NR947OAB"/>
    <x v="16"/>
    <x v="2"/>
    <x v="1"/>
    <s v="GTX Pro"/>
    <m/>
    <s v=""/>
    <x v="1"/>
    <x v="115"/>
    <x v="6"/>
    <s v=""/>
    <x v="1"/>
    <x v="1"/>
    <s v=""/>
    <n v="0"/>
  </r>
  <r>
    <s v="LMKNU8IZ"/>
    <x v="5"/>
    <x v="3"/>
    <x v="1"/>
    <s v="GTX Pro"/>
    <m/>
    <s v=""/>
    <x v="1"/>
    <x v="115"/>
    <x v="6"/>
    <s v=""/>
    <x v="1"/>
    <x v="1"/>
    <s v=""/>
    <n v="0"/>
  </r>
  <r>
    <s v="D5NZQIWU"/>
    <x v="5"/>
    <x v="3"/>
    <x v="1"/>
    <s v="GTX Plus Basic"/>
    <s v="Sonron"/>
    <s v="United States"/>
    <x v="2"/>
    <x v="115"/>
    <x v="72"/>
    <s v="Tue"/>
    <x v="3"/>
    <x v="2"/>
    <n v="1096"/>
    <n v="0"/>
  </r>
  <r>
    <s v="Z0BGG6IJ"/>
    <x v="5"/>
    <x v="3"/>
    <x v="1"/>
    <s v="GTX Basic"/>
    <s v="Y-corporation"/>
    <s v="United States"/>
    <x v="0"/>
    <x v="115"/>
    <x v="33"/>
    <s v="Fri"/>
    <x v="2"/>
    <x v="2"/>
    <n v="550"/>
    <n v="595"/>
  </r>
  <r>
    <s v="ZCA1IRGD"/>
    <x v="0"/>
    <x v="0"/>
    <x v="0"/>
    <s v="MG Advanced"/>
    <s v="Warephase"/>
    <s v="United States"/>
    <x v="0"/>
    <x v="115"/>
    <x v="36"/>
    <s v="Sat"/>
    <x v="2"/>
    <x v="2"/>
    <n v="3393"/>
    <n v="3063"/>
  </r>
  <r>
    <s v="NPB8ZLEO"/>
    <x v="4"/>
    <x v="3"/>
    <x v="1"/>
    <s v="MG Advanced"/>
    <s v="Konex"/>
    <s v="United States"/>
    <x v="2"/>
    <x v="115"/>
    <x v="59"/>
    <s v="Sat"/>
    <x v="2"/>
    <x v="2"/>
    <n v="3393"/>
    <n v="0"/>
  </r>
  <r>
    <s v="HJIO57TA"/>
    <x v="15"/>
    <x v="5"/>
    <x v="2"/>
    <s v="MG Advanced"/>
    <s v="Massive Dynamic"/>
    <s v="United States"/>
    <x v="0"/>
    <x v="115"/>
    <x v="47"/>
    <s v="Tue"/>
    <x v="3"/>
    <x v="2"/>
    <n v="3393"/>
    <n v="3246"/>
  </r>
  <r>
    <s v="U6N053E1"/>
    <x v="3"/>
    <x v="0"/>
    <x v="0"/>
    <s v="GTX Basic"/>
    <s v="Scottech"/>
    <s v="United States"/>
    <x v="0"/>
    <x v="116"/>
    <x v="4"/>
    <s v="Thu"/>
    <x v="0"/>
    <x v="0"/>
    <n v="550"/>
    <n v="423"/>
  </r>
  <r>
    <s v="R5RSH4JV"/>
    <x v="25"/>
    <x v="4"/>
    <x v="2"/>
    <s v="GTX Plus Pro"/>
    <m/>
    <s v=""/>
    <x v="1"/>
    <x v="116"/>
    <x v="6"/>
    <s v=""/>
    <x v="1"/>
    <x v="1"/>
    <s v=""/>
    <n v="0"/>
  </r>
  <r>
    <s v="MTKCJVFO"/>
    <x v="23"/>
    <x v="4"/>
    <x v="2"/>
    <s v="GTX Basic"/>
    <s v="Initech"/>
    <s v="United States"/>
    <x v="0"/>
    <x v="116"/>
    <x v="70"/>
    <s v="Sun"/>
    <x v="3"/>
    <x v="2"/>
    <n v="550"/>
    <n v="542"/>
  </r>
  <r>
    <s v="KIP060D0"/>
    <x v="23"/>
    <x v="4"/>
    <x v="2"/>
    <s v="GTX Pro"/>
    <s v="Ontomedia"/>
    <s v="United States"/>
    <x v="0"/>
    <x v="116"/>
    <x v="11"/>
    <s v="Wed"/>
    <x v="0"/>
    <x v="0"/>
    <n v="4821"/>
    <n v="5040"/>
  </r>
  <r>
    <s v="YOISPUC6"/>
    <x v="27"/>
    <x v="5"/>
    <x v="2"/>
    <s v="GTX Plus Basic"/>
    <s v="Kan-code"/>
    <s v="United States"/>
    <x v="2"/>
    <x v="116"/>
    <x v="74"/>
    <s v="Sun"/>
    <x v="2"/>
    <x v="2"/>
    <n v="1096"/>
    <n v="0"/>
  </r>
  <r>
    <s v="2MHTTXX0"/>
    <x v="1"/>
    <x v="1"/>
    <x v="0"/>
    <s v="GTX Plus Pro"/>
    <s v="Rangreen"/>
    <s v="Panama"/>
    <x v="2"/>
    <x v="116"/>
    <x v="69"/>
    <s v="Sat"/>
    <x v="3"/>
    <x v="2"/>
    <n v="5482"/>
    <n v="0"/>
  </r>
  <r>
    <s v="QU4FNKZL"/>
    <x v="1"/>
    <x v="1"/>
    <x v="0"/>
    <s v="GTX Pro"/>
    <s v="Statholdings"/>
    <s v="United States"/>
    <x v="0"/>
    <x v="116"/>
    <x v="58"/>
    <s v="Tue"/>
    <x v="2"/>
    <x v="2"/>
    <n v="4821"/>
    <n v="5423"/>
  </r>
  <r>
    <s v="GZUKDP7F"/>
    <x v="1"/>
    <x v="1"/>
    <x v="0"/>
    <s v="MG Advanced"/>
    <s v="Cancity"/>
    <s v="United States"/>
    <x v="0"/>
    <x v="116"/>
    <x v="68"/>
    <s v="Tue"/>
    <x v="3"/>
    <x v="2"/>
    <n v="3393"/>
    <n v="3295"/>
  </r>
  <r>
    <s v="S519S1EK"/>
    <x v="26"/>
    <x v="4"/>
    <x v="2"/>
    <s v="GTX Basic"/>
    <s v="Plussunin"/>
    <s v="United States"/>
    <x v="0"/>
    <x v="116"/>
    <x v="42"/>
    <s v="Fri"/>
    <x v="3"/>
    <x v="2"/>
    <n v="550"/>
    <n v="568"/>
  </r>
  <r>
    <s v="AL554AUI"/>
    <x v="26"/>
    <x v="4"/>
    <x v="2"/>
    <s v="GTX Basic"/>
    <s v="Xx-zobam"/>
    <s v="United States"/>
    <x v="0"/>
    <x v="116"/>
    <x v="60"/>
    <s v="Fri"/>
    <x v="2"/>
    <x v="2"/>
    <n v="550"/>
    <n v="640"/>
  </r>
  <r>
    <s v="MCWDHOBT"/>
    <x v="14"/>
    <x v="3"/>
    <x v="1"/>
    <s v="GTX Pro"/>
    <s v="Plusstrip"/>
    <s v="United States"/>
    <x v="0"/>
    <x v="116"/>
    <x v="65"/>
    <s v="Fri"/>
    <x v="2"/>
    <x v="2"/>
    <n v="4821"/>
    <n v="4612"/>
  </r>
  <r>
    <s v="GDZV8N5W"/>
    <x v="8"/>
    <x v="1"/>
    <x v="0"/>
    <s v="GTX Pro"/>
    <s v="Domzoom"/>
    <s v="United States"/>
    <x v="2"/>
    <x v="116"/>
    <x v="60"/>
    <s v="Fri"/>
    <x v="2"/>
    <x v="2"/>
    <n v="4821"/>
    <n v="0"/>
  </r>
  <r>
    <s v="X1D1HYMM"/>
    <x v="7"/>
    <x v="2"/>
    <x v="1"/>
    <s v="GTX Plus Pro"/>
    <m/>
    <s v=""/>
    <x v="1"/>
    <x v="116"/>
    <x v="6"/>
    <s v=""/>
    <x v="1"/>
    <x v="1"/>
    <s v=""/>
    <n v="0"/>
  </r>
  <r>
    <s v="F4FLJ0WW"/>
    <x v="7"/>
    <x v="2"/>
    <x v="1"/>
    <s v="GTX Plus Basic"/>
    <s v="Goodsilron"/>
    <s v="United States"/>
    <x v="2"/>
    <x v="116"/>
    <x v="60"/>
    <s v="Fri"/>
    <x v="2"/>
    <x v="2"/>
    <n v="1096"/>
    <n v="0"/>
  </r>
  <r>
    <s v="P3VM7655"/>
    <x v="29"/>
    <x v="1"/>
    <x v="0"/>
    <s v="MG Advanced"/>
    <s v="Dontechi"/>
    <s v="United States"/>
    <x v="0"/>
    <x v="116"/>
    <x v="36"/>
    <s v="Sat"/>
    <x v="2"/>
    <x v="2"/>
    <n v="3393"/>
    <n v="3281"/>
  </r>
  <r>
    <s v="5QU60VGE"/>
    <x v="16"/>
    <x v="2"/>
    <x v="1"/>
    <s v="GTX Basic"/>
    <s v="Finjob"/>
    <s v="United States"/>
    <x v="2"/>
    <x v="116"/>
    <x v="15"/>
    <s v="Sun"/>
    <x v="0"/>
    <x v="0"/>
    <n v="550"/>
    <n v="0"/>
  </r>
  <r>
    <s v="3CLBPMYZ"/>
    <x v="16"/>
    <x v="2"/>
    <x v="1"/>
    <s v="GTX Plus Basic"/>
    <s v="Labdrill"/>
    <s v="United States"/>
    <x v="2"/>
    <x v="116"/>
    <x v="11"/>
    <s v="Wed"/>
    <x v="0"/>
    <x v="0"/>
    <n v="1096"/>
    <n v="0"/>
  </r>
  <r>
    <s v="G17JEA75"/>
    <x v="16"/>
    <x v="2"/>
    <x v="1"/>
    <s v="MG Special"/>
    <s v="Rantouch"/>
    <s v="United States"/>
    <x v="0"/>
    <x v="116"/>
    <x v="1"/>
    <s v="Sat"/>
    <x v="0"/>
    <x v="0"/>
    <n v="55"/>
    <n v="59"/>
  </r>
  <r>
    <s v="BGU0JJ9X"/>
    <x v="22"/>
    <x v="1"/>
    <x v="0"/>
    <s v="GTX Plus Basic"/>
    <s v="Scottech"/>
    <s v="United States"/>
    <x v="0"/>
    <x v="116"/>
    <x v="89"/>
    <s v="Fri"/>
    <x v="3"/>
    <x v="2"/>
    <n v="1096"/>
    <n v="1081"/>
  </r>
  <r>
    <s v="U02OIJGK"/>
    <x v="22"/>
    <x v="1"/>
    <x v="0"/>
    <s v="GTX Plus Basic"/>
    <s v="Zumgoity"/>
    <s v="United States"/>
    <x v="0"/>
    <x v="116"/>
    <x v="58"/>
    <s v="Tue"/>
    <x v="2"/>
    <x v="2"/>
    <n v="1096"/>
    <n v="962"/>
  </r>
  <r>
    <s v="3N7ZXGMF"/>
    <x v="6"/>
    <x v="1"/>
    <x v="0"/>
    <s v="GTX Plus Basic"/>
    <s v="Codehow"/>
    <s v="United States"/>
    <x v="0"/>
    <x v="116"/>
    <x v="9"/>
    <s v="Mon"/>
    <x v="0"/>
    <x v="0"/>
    <n v="1096"/>
    <n v="1123"/>
  </r>
  <r>
    <s v="0QHI3KG5"/>
    <x v="19"/>
    <x v="4"/>
    <x v="2"/>
    <s v="MG Advanced"/>
    <s v="Xx-zobam"/>
    <s v="United States"/>
    <x v="0"/>
    <x v="116"/>
    <x v="76"/>
    <s v="Sat"/>
    <x v="3"/>
    <x v="2"/>
    <n v="3393"/>
    <n v="3075"/>
  </r>
  <r>
    <s v="0WWDVOM3"/>
    <x v="11"/>
    <x v="3"/>
    <x v="1"/>
    <s v="MG Special"/>
    <s v="Condax"/>
    <s v="United States"/>
    <x v="0"/>
    <x v="116"/>
    <x v="58"/>
    <s v="Tue"/>
    <x v="2"/>
    <x v="2"/>
    <n v="55"/>
    <n v="50"/>
  </r>
  <r>
    <s v="QPPUCKFM"/>
    <x v="11"/>
    <x v="3"/>
    <x v="1"/>
    <s v="MG Special"/>
    <s v="Dalttechnology"/>
    <s v="United States"/>
    <x v="0"/>
    <x v="116"/>
    <x v="9"/>
    <s v="Mon"/>
    <x v="0"/>
    <x v="0"/>
    <n v="55"/>
    <n v="47"/>
  </r>
  <r>
    <s v="VGE4M1C9"/>
    <x v="12"/>
    <x v="0"/>
    <x v="0"/>
    <s v="MG Special"/>
    <s v="Globex Corporation"/>
    <s v="Norway"/>
    <x v="2"/>
    <x v="116"/>
    <x v="11"/>
    <s v="Wed"/>
    <x v="0"/>
    <x v="0"/>
    <n v="55"/>
    <n v="0"/>
  </r>
  <r>
    <s v="56XQOTXV"/>
    <x v="12"/>
    <x v="0"/>
    <x v="0"/>
    <s v="GTX Plus Pro"/>
    <s v="Betatech"/>
    <s v="Kenya"/>
    <x v="0"/>
    <x v="116"/>
    <x v="37"/>
    <s v="Wed"/>
    <x v="2"/>
    <x v="2"/>
    <n v="5482"/>
    <n v="4494"/>
  </r>
  <r>
    <s v="1JC9DMNJ"/>
    <x v="4"/>
    <x v="3"/>
    <x v="1"/>
    <s v="MG Special"/>
    <s v="Hottechi"/>
    <s v="Korea"/>
    <x v="2"/>
    <x v="116"/>
    <x v="36"/>
    <s v="Sat"/>
    <x v="2"/>
    <x v="2"/>
    <n v="55"/>
    <n v="0"/>
  </r>
  <r>
    <s v="AK2LRFXF"/>
    <x v="4"/>
    <x v="3"/>
    <x v="1"/>
    <s v="MG Special"/>
    <s v="Singletechno"/>
    <s v="United States"/>
    <x v="0"/>
    <x v="116"/>
    <x v="1"/>
    <s v="Sat"/>
    <x v="0"/>
    <x v="0"/>
    <n v="55"/>
    <n v="61"/>
  </r>
  <r>
    <s v="UCK7JRXG"/>
    <x v="4"/>
    <x v="3"/>
    <x v="1"/>
    <s v="MG Advanced"/>
    <s v="Goodsilron"/>
    <s v="United States"/>
    <x v="0"/>
    <x v="116"/>
    <x v="59"/>
    <s v="Sat"/>
    <x v="2"/>
    <x v="2"/>
    <n v="3393"/>
    <n v="3418"/>
  </r>
  <r>
    <s v="GVYF29NM"/>
    <x v="15"/>
    <x v="5"/>
    <x v="2"/>
    <s v="MG Advanced"/>
    <m/>
    <s v=""/>
    <x v="1"/>
    <x v="116"/>
    <x v="6"/>
    <s v=""/>
    <x v="1"/>
    <x v="1"/>
    <s v=""/>
    <n v="0"/>
  </r>
  <r>
    <s v="DN6SG3US"/>
    <x v="20"/>
    <x v="5"/>
    <x v="2"/>
    <s v="GTX Plus Pro"/>
    <m/>
    <s v=""/>
    <x v="1"/>
    <x v="116"/>
    <x v="6"/>
    <s v=""/>
    <x v="1"/>
    <x v="1"/>
    <s v=""/>
    <n v="0"/>
  </r>
  <r>
    <s v="WM30CUBE"/>
    <x v="20"/>
    <x v="5"/>
    <x v="2"/>
    <s v="MG Advanced"/>
    <s v="Konex"/>
    <s v="United States"/>
    <x v="0"/>
    <x v="116"/>
    <x v="42"/>
    <s v="Fri"/>
    <x v="3"/>
    <x v="2"/>
    <n v="3393"/>
    <n v="3336"/>
  </r>
  <r>
    <s v="EW28ZONV"/>
    <x v="2"/>
    <x v="2"/>
    <x v="1"/>
    <s v="GTX Plus Basic"/>
    <m/>
    <s v=""/>
    <x v="1"/>
    <x v="116"/>
    <x v="6"/>
    <s v=""/>
    <x v="1"/>
    <x v="1"/>
    <s v=""/>
    <n v="0"/>
  </r>
  <r>
    <s v="8DWOWB6Y"/>
    <x v="3"/>
    <x v="0"/>
    <x v="0"/>
    <s v="GTX Basic"/>
    <s v="Betatech"/>
    <s v="Kenya"/>
    <x v="2"/>
    <x v="117"/>
    <x v="28"/>
    <s v="Thu"/>
    <x v="0"/>
    <x v="0"/>
    <n v="550"/>
    <n v="0"/>
  </r>
  <r>
    <s v="BGNB966A"/>
    <x v="25"/>
    <x v="4"/>
    <x v="2"/>
    <s v="GTX Plus Pro"/>
    <s v="Mathtouch"/>
    <s v="Jordan"/>
    <x v="0"/>
    <x v="117"/>
    <x v="22"/>
    <s v="Mon"/>
    <x v="0"/>
    <x v="0"/>
    <n v="5482"/>
    <n v="4766"/>
  </r>
  <r>
    <s v="4Q4CLZCH"/>
    <x v="27"/>
    <x v="5"/>
    <x v="2"/>
    <s v="MG Advanced"/>
    <s v="Plussunin"/>
    <s v="United States"/>
    <x v="2"/>
    <x v="117"/>
    <x v="76"/>
    <s v="Sat"/>
    <x v="3"/>
    <x v="2"/>
    <n v="3393"/>
    <n v="0"/>
  </r>
  <r>
    <s v="YQ24IWRQ"/>
    <x v="13"/>
    <x v="4"/>
    <x v="2"/>
    <s v="GTX Basic"/>
    <s v="Ganjaflex"/>
    <s v="Japan"/>
    <x v="0"/>
    <x v="117"/>
    <x v="63"/>
    <s v="Sat"/>
    <x v="2"/>
    <x v="2"/>
    <n v="550"/>
    <n v="592"/>
  </r>
  <r>
    <s v="Z30RS0CL"/>
    <x v="26"/>
    <x v="4"/>
    <x v="2"/>
    <s v="GTX Basic"/>
    <s v="Iselectrics"/>
    <s v="United States"/>
    <x v="2"/>
    <x v="117"/>
    <x v="62"/>
    <s v="Thu"/>
    <x v="3"/>
    <x v="2"/>
    <n v="550"/>
    <n v="0"/>
  </r>
  <r>
    <s v="FRB34F3W"/>
    <x v="14"/>
    <x v="3"/>
    <x v="1"/>
    <s v="MG Special"/>
    <s v="Green-Plus"/>
    <s v="United States"/>
    <x v="2"/>
    <x v="117"/>
    <x v="61"/>
    <s v="Wed"/>
    <x v="2"/>
    <x v="2"/>
    <n v="55"/>
    <n v="0"/>
  </r>
  <r>
    <s v="CGEHFK9N"/>
    <x v="8"/>
    <x v="1"/>
    <x v="0"/>
    <s v="GTX Pro"/>
    <s v="Treequote"/>
    <s v="United States"/>
    <x v="2"/>
    <x v="117"/>
    <x v="56"/>
    <s v="Mon"/>
    <x v="2"/>
    <x v="2"/>
    <n v="4821"/>
    <n v="0"/>
  </r>
  <r>
    <s v="4A189ZAB"/>
    <x v="8"/>
    <x v="1"/>
    <x v="0"/>
    <s v="GTX Pro"/>
    <s v="Dontechi"/>
    <s v="United States"/>
    <x v="0"/>
    <x v="117"/>
    <x v="85"/>
    <s v="Thu"/>
    <x v="3"/>
    <x v="2"/>
    <n v="4821"/>
    <n v="5142"/>
  </r>
  <r>
    <s v="0HELH2Q0"/>
    <x v="7"/>
    <x v="2"/>
    <x v="1"/>
    <s v="GTX Plus Basic"/>
    <s v="Cheers"/>
    <s v="United States"/>
    <x v="2"/>
    <x v="117"/>
    <x v="56"/>
    <s v="Mon"/>
    <x v="2"/>
    <x v="2"/>
    <n v="1096"/>
    <n v="0"/>
  </r>
  <r>
    <s v="9E8A7MQ8"/>
    <x v="18"/>
    <x v="2"/>
    <x v="1"/>
    <s v="GTX Plus Pro"/>
    <s v="Blackzim"/>
    <s v="United States"/>
    <x v="1"/>
    <x v="117"/>
    <x v="6"/>
    <s v=""/>
    <x v="1"/>
    <x v="1"/>
    <s v=""/>
    <n v="0"/>
  </r>
  <r>
    <s v="HG5P21RO"/>
    <x v="24"/>
    <x v="0"/>
    <x v="0"/>
    <s v="MG Advanced"/>
    <s v="Gogozoom"/>
    <s v="United States"/>
    <x v="2"/>
    <x v="117"/>
    <x v="38"/>
    <s v="Mon"/>
    <x v="2"/>
    <x v="2"/>
    <n v="3393"/>
    <n v="0"/>
  </r>
  <r>
    <s v="MGP9HCUL"/>
    <x v="5"/>
    <x v="3"/>
    <x v="1"/>
    <s v="GTX Plus Basic"/>
    <s v="Plexzap"/>
    <s v="United States"/>
    <x v="2"/>
    <x v="117"/>
    <x v="83"/>
    <s v="Fri"/>
    <x v="3"/>
    <x v="2"/>
    <n v="1096"/>
    <n v="0"/>
  </r>
  <r>
    <s v="HVZMZW96"/>
    <x v="9"/>
    <x v="2"/>
    <x v="1"/>
    <s v="GTX Plus Basic"/>
    <m/>
    <s v=""/>
    <x v="1"/>
    <x v="117"/>
    <x v="6"/>
    <s v=""/>
    <x v="1"/>
    <x v="1"/>
    <s v=""/>
    <n v="0"/>
  </r>
  <r>
    <s v="1H1YDS7C"/>
    <x v="9"/>
    <x v="2"/>
    <x v="1"/>
    <s v="GTX Plus Basic"/>
    <m/>
    <s v=""/>
    <x v="1"/>
    <x v="117"/>
    <x v="6"/>
    <s v=""/>
    <x v="1"/>
    <x v="1"/>
    <s v=""/>
    <n v="0"/>
  </r>
  <r>
    <s v="FZC2J90W"/>
    <x v="9"/>
    <x v="2"/>
    <x v="1"/>
    <s v="MG Advanced"/>
    <s v="Bluth Company"/>
    <s v="United States"/>
    <x v="1"/>
    <x v="117"/>
    <x v="6"/>
    <s v=""/>
    <x v="1"/>
    <x v="1"/>
    <s v=""/>
    <n v="0"/>
  </r>
  <r>
    <s v="XX84TIMO"/>
    <x v="9"/>
    <x v="2"/>
    <x v="1"/>
    <s v="GTX Plus Basic"/>
    <s v="Faxquote"/>
    <s v="United States"/>
    <x v="2"/>
    <x v="117"/>
    <x v="86"/>
    <s v="Mon"/>
    <x v="3"/>
    <x v="2"/>
    <n v="1096"/>
    <n v="0"/>
  </r>
  <r>
    <s v="2JFS8EGS"/>
    <x v="9"/>
    <x v="2"/>
    <x v="1"/>
    <s v="MG Special"/>
    <s v="Nam-zim"/>
    <s v="Brazil"/>
    <x v="2"/>
    <x v="117"/>
    <x v="44"/>
    <s v="Wed"/>
    <x v="2"/>
    <x v="2"/>
    <n v="55"/>
    <n v="0"/>
  </r>
  <r>
    <s v="GBMHNLRO"/>
    <x v="0"/>
    <x v="0"/>
    <x v="0"/>
    <s v="GTX Basic"/>
    <s v="Dontechi"/>
    <s v="United States"/>
    <x v="0"/>
    <x v="117"/>
    <x v="24"/>
    <s v="Wed"/>
    <x v="0"/>
    <x v="0"/>
    <n v="550"/>
    <n v="660"/>
  </r>
  <r>
    <s v="NAVG0P26"/>
    <x v="0"/>
    <x v="0"/>
    <x v="0"/>
    <s v="GTX Basic"/>
    <s v="Rundofase"/>
    <s v="United States"/>
    <x v="0"/>
    <x v="117"/>
    <x v="60"/>
    <s v="Fri"/>
    <x v="2"/>
    <x v="2"/>
    <n v="550"/>
    <n v="443"/>
  </r>
  <r>
    <s v="DK955UBP"/>
    <x v="6"/>
    <x v="1"/>
    <x v="0"/>
    <s v="MG Special"/>
    <s v="Codehow"/>
    <s v="United States"/>
    <x v="2"/>
    <x v="117"/>
    <x v="45"/>
    <s v="Sat"/>
    <x v="2"/>
    <x v="2"/>
    <n v="55"/>
    <n v="0"/>
  </r>
  <r>
    <s v="0OOZE4GN"/>
    <x v="17"/>
    <x v="5"/>
    <x v="2"/>
    <s v="GTX Plus Pro"/>
    <s v="Zotware"/>
    <s v="United States"/>
    <x v="2"/>
    <x v="117"/>
    <x v="5"/>
    <s v="Fri"/>
    <x v="0"/>
    <x v="0"/>
    <n v="5482"/>
    <n v="0"/>
  </r>
  <r>
    <s v="3P0T15VX"/>
    <x v="17"/>
    <x v="5"/>
    <x v="2"/>
    <s v="MG Special"/>
    <s v="The New York Inquirer"/>
    <s v="United States"/>
    <x v="2"/>
    <x v="117"/>
    <x v="40"/>
    <s v="Thu"/>
    <x v="2"/>
    <x v="2"/>
    <n v="55"/>
    <n v="0"/>
  </r>
  <r>
    <s v="GK0A4IQW"/>
    <x v="12"/>
    <x v="0"/>
    <x v="0"/>
    <s v="MG Special"/>
    <s v="Domzoom"/>
    <s v="United States"/>
    <x v="0"/>
    <x v="117"/>
    <x v="70"/>
    <s v="Sun"/>
    <x v="3"/>
    <x v="2"/>
    <n v="55"/>
    <n v="61"/>
  </r>
  <r>
    <s v="UI3DE2C4"/>
    <x v="2"/>
    <x v="2"/>
    <x v="1"/>
    <s v="GTX Plus Basic"/>
    <m/>
    <s v=""/>
    <x v="1"/>
    <x v="117"/>
    <x v="6"/>
    <s v=""/>
    <x v="1"/>
    <x v="1"/>
    <s v=""/>
    <n v="0"/>
  </r>
  <r>
    <s v="UXJSIAVS"/>
    <x v="2"/>
    <x v="2"/>
    <x v="1"/>
    <s v="GTX Plus Pro"/>
    <s v="Y-corporation"/>
    <s v="United States"/>
    <x v="0"/>
    <x v="117"/>
    <x v="16"/>
    <s v="Tue"/>
    <x v="0"/>
    <x v="0"/>
    <n v="5482"/>
    <n v="4846"/>
  </r>
  <r>
    <s v="KR4K652E"/>
    <x v="3"/>
    <x v="0"/>
    <x v="0"/>
    <s v="GTX Basic"/>
    <s v="dambase"/>
    <s v="United States"/>
    <x v="0"/>
    <x v="118"/>
    <x v="43"/>
    <s v="Sun"/>
    <x v="3"/>
    <x v="2"/>
    <n v="550"/>
    <n v="574"/>
  </r>
  <r>
    <s v="J2SR2H1Y"/>
    <x v="23"/>
    <x v="4"/>
    <x v="2"/>
    <s v="GTX Basic"/>
    <s v="Ganjaflex"/>
    <s v="Japan"/>
    <x v="2"/>
    <x v="118"/>
    <x v="70"/>
    <s v="Sun"/>
    <x v="3"/>
    <x v="2"/>
    <n v="550"/>
    <n v="0"/>
  </r>
  <r>
    <s v="4U5VTUJL"/>
    <x v="23"/>
    <x v="4"/>
    <x v="2"/>
    <s v="GTX Pro"/>
    <s v="Sumace"/>
    <s v="Romania"/>
    <x v="2"/>
    <x v="118"/>
    <x v="57"/>
    <s v="Mon"/>
    <x v="2"/>
    <x v="2"/>
    <n v="4821"/>
    <n v="0"/>
  </r>
  <r>
    <s v="VTT447YT"/>
    <x v="28"/>
    <x v="0"/>
    <x v="0"/>
    <s v="GTX Basic"/>
    <s v="Conecom"/>
    <s v="United States"/>
    <x v="0"/>
    <x v="118"/>
    <x v="44"/>
    <s v="Wed"/>
    <x v="2"/>
    <x v="2"/>
    <n v="550"/>
    <n v="497"/>
  </r>
  <r>
    <s v="8JJY9B08"/>
    <x v="27"/>
    <x v="5"/>
    <x v="2"/>
    <s v="GTX Basic"/>
    <s v="Xx-zobam"/>
    <s v="United States"/>
    <x v="2"/>
    <x v="118"/>
    <x v="32"/>
    <s v="Thu"/>
    <x v="2"/>
    <x v="2"/>
    <n v="550"/>
    <n v="0"/>
  </r>
  <r>
    <s v="STTAXKIU"/>
    <x v="27"/>
    <x v="5"/>
    <x v="2"/>
    <s v="GTX Plus Pro"/>
    <s v="Konex"/>
    <s v="United States"/>
    <x v="0"/>
    <x v="118"/>
    <x v="77"/>
    <s v="Tue"/>
    <x v="2"/>
    <x v="2"/>
    <n v="5482"/>
    <n v="5159"/>
  </r>
  <r>
    <s v="25FUROM1"/>
    <x v="13"/>
    <x v="4"/>
    <x v="2"/>
    <s v="GTX Plus Basic"/>
    <s v="Y-corporation"/>
    <s v="United States"/>
    <x v="1"/>
    <x v="118"/>
    <x v="6"/>
    <s v=""/>
    <x v="1"/>
    <x v="1"/>
    <s v=""/>
    <n v="0"/>
  </r>
  <r>
    <s v="PX4OW5SC"/>
    <x v="1"/>
    <x v="1"/>
    <x v="0"/>
    <s v="MG Special"/>
    <s v="Codehow"/>
    <s v="United States"/>
    <x v="2"/>
    <x v="118"/>
    <x v="35"/>
    <s v="Tue"/>
    <x v="2"/>
    <x v="2"/>
    <n v="55"/>
    <n v="0"/>
  </r>
  <r>
    <s v="87MEZS8G"/>
    <x v="1"/>
    <x v="1"/>
    <x v="0"/>
    <s v="GTX Pro"/>
    <s v="Conecom"/>
    <s v="United States"/>
    <x v="0"/>
    <x v="118"/>
    <x v="59"/>
    <s v="Sat"/>
    <x v="2"/>
    <x v="2"/>
    <n v="4821"/>
    <n v="4311"/>
  </r>
  <r>
    <s v="SLIWHUIM"/>
    <x v="26"/>
    <x v="4"/>
    <x v="2"/>
    <s v="GTX Basic"/>
    <s v="Ganjaflex"/>
    <s v="Japan"/>
    <x v="0"/>
    <x v="118"/>
    <x v="57"/>
    <s v="Mon"/>
    <x v="2"/>
    <x v="2"/>
    <n v="550"/>
    <n v="609"/>
  </r>
  <r>
    <s v="XBVFZ1IR"/>
    <x v="8"/>
    <x v="1"/>
    <x v="0"/>
    <s v="GTX Plus Basic"/>
    <s v="Cancity"/>
    <s v="United States"/>
    <x v="0"/>
    <x v="118"/>
    <x v="90"/>
    <s v="Sat"/>
    <x v="3"/>
    <x v="2"/>
    <n v="1096"/>
    <n v="1008"/>
  </r>
  <r>
    <s v="7B3J333S"/>
    <x v="8"/>
    <x v="1"/>
    <x v="0"/>
    <s v="GTX Pro"/>
    <s v="Zumgoity"/>
    <s v="United States"/>
    <x v="0"/>
    <x v="118"/>
    <x v="81"/>
    <s v="Thu"/>
    <x v="3"/>
    <x v="2"/>
    <n v="4821"/>
    <n v="4458"/>
  </r>
  <r>
    <s v="9X2S0K15"/>
    <x v="10"/>
    <x v="3"/>
    <x v="1"/>
    <s v="MG Advanced"/>
    <m/>
    <s v=""/>
    <x v="1"/>
    <x v="118"/>
    <x v="6"/>
    <s v=""/>
    <x v="1"/>
    <x v="1"/>
    <s v=""/>
    <n v="0"/>
  </r>
  <r>
    <s v="3N9I1WH7"/>
    <x v="10"/>
    <x v="3"/>
    <x v="1"/>
    <s v="MG Advanced"/>
    <s v="Plexzap"/>
    <s v="United States"/>
    <x v="0"/>
    <x v="118"/>
    <x v="60"/>
    <s v="Fri"/>
    <x v="2"/>
    <x v="2"/>
    <n v="3393"/>
    <n v="2964"/>
  </r>
  <r>
    <s v="TMW4J6NA"/>
    <x v="7"/>
    <x v="2"/>
    <x v="1"/>
    <s v="GTX Plus Pro"/>
    <s v="Lexiqvolax"/>
    <s v="United States"/>
    <x v="2"/>
    <x v="118"/>
    <x v="43"/>
    <s v="Sun"/>
    <x v="3"/>
    <x v="2"/>
    <n v="5482"/>
    <n v="0"/>
  </r>
  <r>
    <s v="ZI1MPYF3"/>
    <x v="7"/>
    <x v="2"/>
    <x v="1"/>
    <s v="MG Advanced"/>
    <s v="Dalttechnology"/>
    <s v="United States"/>
    <x v="0"/>
    <x v="118"/>
    <x v="48"/>
    <s v="Mon"/>
    <x v="3"/>
    <x v="2"/>
    <n v="3393"/>
    <n v="3813"/>
  </r>
  <r>
    <s v="L6KOBEBZ"/>
    <x v="29"/>
    <x v="1"/>
    <x v="0"/>
    <s v="GTX Basic"/>
    <s v="Rundofase"/>
    <s v="United States"/>
    <x v="0"/>
    <x v="118"/>
    <x v="63"/>
    <s v="Sat"/>
    <x v="2"/>
    <x v="2"/>
    <n v="550"/>
    <n v="528"/>
  </r>
  <r>
    <s v="Z2S4KUPO"/>
    <x v="18"/>
    <x v="2"/>
    <x v="1"/>
    <s v="GTX Plus Basic"/>
    <s v="Rantouch"/>
    <s v="United States"/>
    <x v="0"/>
    <x v="118"/>
    <x v="7"/>
    <s v="Fri"/>
    <x v="0"/>
    <x v="0"/>
    <n v="1096"/>
    <n v="1173"/>
  </r>
  <r>
    <s v="GIW1PN4L"/>
    <x v="18"/>
    <x v="2"/>
    <x v="1"/>
    <s v="GTX Pro"/>
    <s v="Kan-code"/>
    <s v="United States"/>
    <x v="0"/>
    <x v="118"/>
    <x v="84"/>
    <s v="Mon"/>
    <x v="3"/>
    <x v="2"/>
    <n v="4821"/>
    <n v="3893"/>
  </r>
  <r>
    <s v="E57F5Z2K"/>
    <x v="18"/>
    <x v="2"/>
    <x v="1"/>
    <s v="GTX Pro"/>
    <s v="Sonron"/>
    <s v="United States"/>
    <x v="0"/>
    <x v="118"/>
    <x v="24"/>
    <s v="Wed"/>
    <x v="0"/>
    <x v="0"/>
    <n v="4821"/>
    <n v="4678"/>
  </r>
  <r>
    <s v="38KKSE72"/>
    <x v="24"/>
    <x v="0"/>
    <x v="0"/>
    <s v="GTX Basic"/>
    <s v="Bioholding"/>
    <s v="Philipines"/>
    <x v="0"/>
    <x v="118"/>
    <x v="62"/>
    <s v="Thu"/>
    <x v="3"/>
    <x v="2"/>
    <n v="550"/>
    <n v="530"/>
  </r>
  <r>
    <s v="0GJ586J0"/>
    <x v="5"/>
    <x v="3"/>
    <x v="1"/>
    <s v="MG Special"/>
    <s v="Sunnamplex"/>
    <s v="Poland"/>
    <x v="2"/>
    <x v="118"/>
    <x v="16"/>
    <s v="Tue"/>
    <x v="0"/>
    <x v="0"/>
    <n v="55"/>
    <n v="0"/>
  </r>
  <r>
    <s v="4V0S4BA3"/>
    <x v="5"/>
    <x v="3"/>
    <x v="1"/>
    <s v="GTK 500"/>
    <s v="Goodsilron"/>
    <s v="United States"/>
    <x v="0"/>
    <x v="118"/>
    <x v="87"/>
    <s v="Tue"/>
    <x v="3"/>
    <x v="2"/>
    <n v="26768"/>
    <n v="29617"/>
  </r>
  <r>
    <s v="1LTD5TKV"/>
    <x v="22"/>
    <x v="1"/>
    <x v="0"/>
    <s v="GTX Plus Basic"/>
    <s v="Isdom"/>
    <s v="United States"/>
    <x v="0"/>
    <x v="118"/>
    <x v="58"/>
    <s v="Tue"/>
    <x v="2"/>
    <x v="2"/>
    <n v="1096"/>
    <n v="1028"/>
  </r>
  <r>
    <s v="VBM56CIF"/>
    <x v="22"/>
    <x v="1"/>
    <x v="0"/>
    <s v="MG Advanced"/>
    <s v="Domzoom"/>
    <s v="United States"/>
    <x v="0"/>
    <x v="118"/>
    <x v="88"/>
    <s v="Wed"/>
    <x v="3"/>
    <x v="2"/>
    <n v="3393"/>
    <n v="2863"/>
  </r>
  <r>
    <s v="XRZVJPD5"/>
    <x v="9"/>
    <x v="2"/>
    <x v="1"/>
    <s v="GTX Plus Basic"/>
    <m/>
    <s v=""/>
    <x v="1"/>
    <x v="118"/>
    <x v="6"/>
    <s v=""/>
    <x v="1"/>
    <x v="1"/>
    <s v=""/>
    <n v="0"/>
  </r>
  <r>
    <s v="PDH2NPE1"/>
    <x v="0"/>
    <x v="0"/>
    <x v="0"/>
    <s v="MG Advanced"/>
    <s v="Codehow"/>
    <s v="United States"/>
    <x v="0"/>
    <x v="118"/>
    <x v="88"/>
    <s v="Wed"/>
    <x v="3"/>
    <x v="2"/>
    <n v="3393"/>
    <n v="4109"/>
  </r>
  <r>
    <s v="OV60VIBB"/>
    <x v="6"/>
    <x v="1"/>
    <x v="0"/>
    <s v="GTX Basic"/>
    <s v="Betatech"/>
    <s v="Kenya"/>
    <x v="2"/>
    <x v="118"/>
    <x v="38"/>
    <s v="Mon"/>
    <x v="2"/>
    <x v="2"/>
    <n v="550"/>
    <n v="0"/>
  </r>
  <r>
    <s v="2OAIXF3A"/>
    <x v="19"/>
    <x v="4"/>
    <x v="2"/>
    <s v="GTX Plus Basic"/>
    <s v="Kan-code"/>
    <s v="United States"/>
    <x v="0"/>
    <x v="118"/>
    <x v="22"/>
    <s v="Mon"/>
    <x v="0"/>
    <x v="0"/>
    <n v="1096"/>
    <n v="1106"/>
  </r>
  <r>
    <s v="QDGUWTLU"/>
    <x v="11"/>
    <x v="3"/>
    <x v="1"/>
    <s v="MG Special"/>
    <m/>
    <s v=""/>
    <x v="1"/>
    <x v="118"/>
    <x v="6"/>
    <s v=""/>
    <x v="1"/>
    <x v="1"/>
    <s v=""/>
    <n v="0"/>
  </r>
  <r>
    <s v="FBSEA94D"/>
    <x v="17"/>
    <x v="5"/>
    <x v="2"/>
    <s v="MG Special"/>
    <s v="Bubba Gump"/>
    <s v="United States"/>
    <x v="0"/>
    <x v="118"/>
    <x v="89"/>
    <s v="Fri"/>
    <x v="3"/>
    <x v="2"/>
    <n v="55"/>
    <n v="53"/>
  </r>
  <r>
    <s v="EOB01PRO"/>
    <x v="12"/>
    <x v="0"/>
    <x v="0"/>
    <s v="MG Special"/>
    <s v="Globex Corporation"/>
    <s v="Norway"/>
    <x v="0"/>
    <x v="118"/>
    <x v="39"/>
    <s v="Sun"/>
    <x v="2"/>
    <x v="2"/>
    <n v="55"/>
    <n v="47"/>
  </r>
  <r>
    <s v="5QC9H4C2"/>
    <x v="15"/>
    <x v="5"/>
    <x v="2"/>
    <s v="MG Advanced"/>
    <s v="Kan-code"/>
    <s v="United States"/>
    <x v="0"/>
    <x v="118"/>
    <x v="55"/>
    <s v="Tue"/>
    <x v="2"/>
    <x v="2"/>
    <n v="3393"/>
    <n v="3749"/>
  </r>
  <r>
    <s v="3HGQ3BOY"/>
    <x v="15"/>
    <x v="5"/>
    <x v="2"/>
    <s v="MG Advanced"/>
    <s v="Ontomedia"/>
    <s v="United States"/>
    <x v="0"/>
    <x v="118"/>
    <x v="63"/>
    <s v="Sat"/>
    <x v="2"/>
    <x v="2"/>
    <n v="3393"/>
    <n v="4204"/>
  </r>
  <r>
    <s v="CO6ZPH1W"/>
    <x v="23"/>
    <x v="4"/>
    <x v="2"/>
    <s v="MG Advanced"/>
    <s v="Umbrella Corporation"/>
    <s v="United States"/>
    <x v="0"/>
    <x v="119"/>
    <x v="75"/>
    <s v="Thu"/>
    <x v="3"/>
    <x v="2"/>
    <n v="3393"/>
    <n v="3986"/>
  </r>
  <r>
    <s v="M3WTE943"/>
    <x v="13"/>
    <x v="4"/>
    <x v="2"/>
    <s v="GTX Pro"/>
    <s v="Donquadtech"/>
    <s v="United States"/>
    <x v="0"/>
    <x v="119"/>
    <x v="48"/>
    <s v="Mon"/>
    <x v="3"/>
    <x v="2"/>
    <n v="4821"/>
    <n v="5105"/>
  </r>
  <r>
    <s v="X914SMX7"/>
    <x v="1"/>
    <x v="1"/>
    <x v="0"/>
    <s v="GTX Basic"/>
    <s v="Genco Pura Olive Oil Company"/>
    <s v="Italy"/>
    <x v="0"/>
    <x v="119"/>
    <x v="81"/>
    <s v="Thu"/>
    <x v="3"/>
    <x v="2"/>
    <n v="550"/>
    <n v="516"/>
  </r>
  <r>
    <s v="1MCE2AOV"/>
    <x v="1"/>
    <x v="1"/>
    <x v="0"/>
    <s v="GTX Pro"/>
    <s v="Rundofase"/>
    <s v="United States"/>
    <x v="0"/>
    <x v="119"/>
    <x v="42"/>
    <s v="Fri"/>
    <x v="3"/>
    <x v="2"/>
    <n v="4821"/>
    <n v="4407"/>
  </r>
  <r>
    <s v="8061HKKB"/>
    <x v="26"/>
    <x v="4"/>
    <x v="2"/>
    <s v="MG Advanced"/>
    <s v="Zathunicon"/>
    <s v="United States"/>
    <x v="0"/>
    <x v="119"/>
    <x v="84"/>
    <s v="Mon"/>
    <x v="3"/>
    <x v="2"/>
    <n v="3393"/>
    <n v="3087"/>
  </r>
  <r>
    <s v="T1HIH384"/>
    <x v="8"/>
    <x v="1"/>
    <x v="0"/>
    <s v="GTX Plus Pro"/>
    <s v="Inity"/>
    <s v="United States"/>
    <x v="0"/>
    <x v="119"/>
    <x v="41"/>
    <s v="Mon"/>
    <x v="2"/>
    <x v="2"/>
    <n v="5482"/>
    <n v="5331"/>
  </r>
  <r>
    <s v="FM2NX2GB"/>
    <x v="10"/>
    <x v="3"/>
    <x v="1"/>
    <s v="MG Advanced"/>
    <s v="Condax"/>
    <s v="United States"/>
    <x v="0"/>
    <x v="119"/>
    <x v="33"/>
    <s v="Fri"/>
    <x v="2"/>
    <x v="2"/>
    <n v="3393"/>
    <n v="4069"/>
  </r>
  <r>
    <s v="JSZZN48S"/>
    <x v="7"/>
    <x v="2"/>
    <x v="1"/>
    <s v="GTX Plus Pro"/>
    <m/>
    <s v=""/>
    <x v="1"/>
    <x v="119"/>
    <x v="6"/>
    <s v=""/>
    <x v="1"/>
    <x v="1"/>
    <s v=""/>
    <n v="0"/>
  </r>
  <r>
    <s v="SJ45HNHM"/>
    <x v="7"/>
    <x v="2"/>
    <x v="1"/>
    <s v="GTX Basic"/>
    <s v="Hatfan"/>
    <s v="United States"/>
    <x v="0"/>
    <x v="119"/>
    <x v="91"/>
    <s v="Thu"/>
    <x v="3"/>
    <x v="2"/>
    <n v="550"/>
    <n v="463"/>
  </r>
  <r>
    <s v="NYGZJYCJ"/>
    <x v="7"/>
    <x v="2"/>
    <x v="1"/>
    <s v="GTX Plus Pro"/>
    <s v="Faxquote"/>
    <s v="United States"/>
    <x v="0"/>
    <x v="119"/>
    <x v="60"/>
    <s v="Fri"/>
    <x v="2"/>
    <x v="2"/>
    <n v="5482"/>
    <n v="5625"/>
  </r>
  <r>
    <s v="6MMFIIGE"/>
    <x v="24"/>
    <x v="0"/>
    <x v="0"/>
    <s v="GTX Basic"/>
    <s v="Rundofase"/>
    <s v="United States"/>
    <x v="0"/>
    <x v="119"/>
    <x v="75"/>
    <s v="Thu"/>
    <x v="3"/>
    <x v="2"/>
    <n v="550"/>
    <n v="524"/>
  </r>
  <r>
    <s v="IJ817GQJ"/>
    <x v="5"/>
    <x v="3"/>
    <x v="1"/>
    <s v="GTX Basic"/>
    <s v="Cheers"/>
    <s v="United States"/>
    <x v="2"/>
    <x v="119"/>
    <x v="51"/>
    <s v="Fri"/>
    <x v="2"/>
    <x v="2"/>
    <n v="550"/>
    <n v="0"/>
  </r>
  <r>
    <s v="F2B62IW4"/>
    <x v="9"/>
    <x v="2"/>
    <x v="1"/>
    <s v="MG Special"/>
    <s v="Bioplex"/>
    <s v="United States"/>
    <x v="1"/>
    <x v="119"/>
    <x v="6"/>
    <s v=""/>
    <x v="1"/>
    <x v="1"/>
    <s v=""/>
    <n v="0"/>
  </r>
  <r>
    <s v="PCRRS6JP"/>
    <x v="0"/>
    <x v="0"/>
    <x v="0"/>
    <s v="MG Special"/>
    <s v="Genco Pura Olive Oil Company"/>
    <s v="Italy"/>
    <x v="2"/>
    <x v="119"/>
    <x v="53"/>
    <s v="Sun"/>
    <x v="2"/>
    <x v="2"/>
    <n v="55"/>
    <n v="0"/>
  </r>
  <r>
    <s v="NKL5SWX3"/>
    <x v="19"/>
    <x v="4"/>
    <x v="2"/>
    <s v="GTX Plus Basic"/>
    <s v="Zencorporation"/>
    <s v="China"/>
    <x v="0"/>
    <x v="119"/>
    <x v="62"/>
    <s v="Thu"/>
    <x v="3"/>
    <x v="2"/>
    <n v="1096"/>
    <n v="1161"/>
  </r>
  <r>
    <s v="WVG1CIHX"/>
    <x v="19"/>
    <x v="4"/>
    <x v="2"/>
    <s v="GTX Plus Pro"/>
    <s v="Mathtouch"/>
    <s v="Jordan"/>
    <x v="0"/>
    <x v="119"/>
    <x v="71"/>
    <s v="Sat"/>
    <x v="3"/>
    <x v="2"/>
    <n v="5482"/>
    <n v="6046"/>
  </r>
  <r>
    <s v="7GRNFO6D"/>
    <x v="12"/>
    <x v="0"/>
    <x v="0"/>
    <s v="MG Special"/>
    <s v="Dontechi"/>
    <s v="United States"/>
    <x v="0"/>
    <x v="119"/>
    <x v="40"/>
    <s v="Thu"/>
    <x v="2"/>
    <x v="2"/>
    <n v="55"/>
    <n v="49"/>
  </r>
  <r>
    <s v="G0QKNVIJ"/>
    <x v="3"/>
    <x v="0"/>
    <x v="0"/>
    <s v="MG Special"/>
    <s v="Conecom"/>
    <s v="United States"/>
    <x v="0"/>
    <x v="120"/>
    <x v="53"/>
    <s v="Sun"/>
    <x v="2"/>
    <x v="2"/>
    <n v="55"/>
    <n v="51"/>
  </r>
  <r>
    <s v="6HRIX06M"/>
    <x v="3"/>
    <x v="0"/>
    <x v="0"/>
    <s v="MG Advanced"/>
    <s v="Hottechi"/>
    <s v="Korea"/>
    <x v="0"/>
    <x v="120"/>
    <x v="86"/>
    <s v="Mon"/>
    <x v="3"/>
    <x v="2"/>
    <n v="3393"/>
    <n v="3415"/>
  </r>
  <r>
    <s v="DEHQTB8B"/>
    <x v="25"/>
    <x v="4"/>
    <x v="2"/>
    <s v="MG Special"/>
    <s v="Kinnamplus"/>
    <s v="United States"/>
    <x v="1"/>
    <x v="120"/>
    <x v="6"/>
    <s v=""/>
    <x v="1"/>
    <x v="1"/>
    <s v=""/>
    <n v="0"/>
  </r>
  <r>
    <s v="AM5YTMH3"/>
    <x v="25"/>
    <x v="4"/>
    <x v="2"/>
    <s v="GTX Plus Basic"/>
    <s v="Kan-code"/>
    <s v="United States"/>
    <x v="0"/>
    <x v="120"/>
    <x v="7"/>
    <s v="Fri"/>
    <x v="0"/>
    <x v="0"/>
    <n v="1096"/>
    <n v="1053"/>
  </r>
  <r>
    <s v="2L5ZWLI7"/>
    <x v="23"/>
    <x v="4"/>
    <x v="2"/>
    <s v="GTX Plus Basic"/>
    <s v="Betasoloin"/>
    <s v="United States"/>
    <x v="2"/>
    <x v="120"/>
    <x v="49"/>
    <s v="Thu"/>
    <x v="2"/>
    <x v="2"/>
    <n v="1096"/>
    <n v="0"/>
  </r>
  <r>
    <s v="6B6Q8C5S"/>
    <x v="23"/>
    <x v="4"/>
    <x v="2"/>
    <s v="GTX Pro"/>
    <s v="Donquadtech"/>
    <s v="United States"/>
    <x v="0"/>
    <x v="120"/>
    <x v="24"/>
    <s v="Wed"/>
    <x v="0"/>
    <x v="0"/>
    <n v="4821"/>
    <n v="5068"/>
  </r>
  <r>
    <s v="DF4KYH5H"/>
    <x v="23"/>
    <x v="4"/>
    <x v="2"/>
    <s v="GTX Pro"/>
    <s v="Massive Dynamic"/>
    <s v="United States"/>
    <x v="0"/>
    <x v="120"/>
    <x v="89"/>
    <s v="Fri"/>
    <x v="3"/>
    <x v="2"/>
    <n v="4821"/>
    <n v="4256"/>
  </r>
  <r>
    <s v="KVR52YDI"/>
    <x v="27"/>
    <x v="5"/>
    <x v="2"/>
    <s v="GTX Pro"/>
    <m/>
    <s v=""/>
    <x v="1"/>
    <x v="120"/>
    <x v="6"/>
    <s v=""/>
    <x v="1"/>
    <x v="1"/>
    <s v=""/>
    <n v="0"/>
  </r>
  <r>
    <s v="JTDV6H65"/>
    <x v="1"/>
    <x v="1"/>
    <x v="0"/>
    <s v="MG Advanced"/>
    <s v="Treequote"/>
    <s v="United States"/>
    <x v="2"/>
    <x v="120"/>
    <x v="38"/>
    <s v="Mon"/>
    <x v="2"/>
    <x v="2"/>
    <n v="3393"/>
    <n v="0"/>
  </r>
  <r>
    <s v="O8JF46GT"/>
    <x v="1"/>
    <x v="1"/>
    <x v="0"/>
    <s v="GTX Basic"/>
    <s v="Genco Pura Olive Oil Company"/>
    <s v="Italy"/>
    <x v="0"/>
    <x v="120"/>
    <x v="15"/>
    <s v="Sun"/>
    <x v="0"/>
    <x v="0"/>
    <n v="550"/>
    <n v="657"/>
  </r>
  <r>
    <s v="RK5Y67V6"/>
    <x v="1"/>
    <x v="1"/>
    <x v="0"/>
    <s v="MG Special"/>
    <s v="Stanredtax"/>
    <s v="United States"/>
    <x v="0"/>
    <x v="120"/>
    <x v="11"/>
    <s v="Wed"/>
    <x v="0"/>
    <x v="0"/>
    <n v="55"/>
    <n v="60"/>
  </r>
  <r>
    <s v="COWOZH43"/>
    <x v="26"/>
    <x v="4"/>
    <x v="2"/>
    <s v="GTX Basic"/>
    <s v="Opentech"/>
    <s v="United States"/>
    <x v="2"/>
    <x v="120"/>
    <x v="56"/>
    <s v="Mon"/>
    <x v="2"/>
    <x v="2"/>
    <n v="550"/>
    <n v="0"/>
  </r>
  <r>
    <s v="DGIYD342"/>
    <x v="14"/>
    <x v="3"/>
    <x v="1"/>
    <s v="GTX Plus Pro"/>
    <s v="Hottechi"/>
    <s v="Korea"/>
    <x v="2"/>
    <x v="120"/>
    <x v="34"/>
    <s v="Wed"/>
    <x v="2"/>
    <x v="2"/>
    <n v="5482"/>
    <n v="0"/>
  </r>
  <r>
    <s v="JSSGVBVS"/>
    <x v="21"/>
    <x v="5"/>
    <x v="2"/>
    <s v="GTX Basic"/>
    <s v="Silis"/>
    <s v="United States"/>
    <x v="2"/>
    <x v="120"/>
    <x v="33"/>
    <s v="Fri"/>
    <x v="2"/>
    <x v="2"/>
    <n v="550"/>
    <n v="0"/>
  </r>
  <r>
    <s v="V28NVD6A"/>
    <x v="21"/>
    <x v="5"/>
    <x v="2"/>
    <s v="GTX Basic"/>
    <s v="Plussunin"/>
    <s v="United States"/>
    <x v="0"/>
    <x v="120"/>
    <x v="46"/>
    <s v="Mon"/>
    <x v="2"/>
    <x v="2"/>
    <n v="550"/>
    <n v="629"/>
  </r>
  <r>
    <s v="I1IAVDQM"/>
    <x v="8"/>
    <x v="1"/>
    <x v="0"/>
    <s v="MG Advanced"/>
    <s v="Hottechi"/>
    <s v="Korea"/>
    <x v="2"/>
    <x v="120"/>
    <x v="55"/>
    <s v="Tue"/>
    <x v="2"/>
    <x v="2"/>
    <n v="3393"/>
    <n v="0"/>
  </r>
  <r>
    <s v="4MC584U5"/>
    <x v="8"/>
    <x v="1"/>
    <x v="0"/>
    <s v="MG Advanced"/>
    <s v="Treequote"/>
    <s v="United States"/>
    <x v="0"/>
    <x v="120"/>
    <x v="42"/>
    <s v="Fri"/>
    <x v="3"/>
    <x v="2"/>
    <n v="3393"/>
    <n v="4082"/>
  </r>
  <r>
    <s v="MCYLHUCZ"/>
    <x v="24"/>
    <x v="0"/>
    <x v="0"/>
    <s v="GTX Plus Basic"/>
    <s v="Rundofase"/>
    <s v="United States"/>
    <x v="0"/>
    <x v="120"/>
    <x v="66"/>
    <s v="Wed"/>
    <x v="2"/>
    <x v="2"/>
    <n v="1096"/>
    <n v="1044"/>
  </r>
  <r>
    <s v="5E4DTWHV"/>
    <x v="22"/>
    <x v="1"/>
    <x v="0"/>
    <s v="MG Advanced"/>
    <s v="Inity"/>
    <s v="United States"/>
    <x v="2"/>
    <x v="120"/>
    <x v="80"/>
    <s v="Sun"/>
    <x v="3"/>
    <x v="2"/>
    <n v="3393"/>
    <n v="0"/>
  </r>
  <r>
    <s v="1VUBYV53"/>
    <x v="9"/>
    <x v="2"/>
    <x v="1"/>
    <s v="GTX Plus Basic"/>
    <s v="Rantouch"/>
    <s v="United States"/>
    <x v="0"/>
    <x v="120"/>
    <x v="21"/>
    <s v="Tue"/>
    <x v="0"/>
    <x v="0"/>
    <n v="1096"/>
    <n v="1025"/>
  </r>
  <r>
    <s v="W03CXYET"/>
    <x v="0"/>
    <x v="0"/>
    <x v="0"/>
    <s v="GTX Basic"/>
    <s v="Streethex"/>
    <s v="Belgium"/>
    <x v="0"/>
    <x v="120"/>
    <x v="69"/>
    <s v="Sat"/>
    <x v="3"/>
    <x v="2"/>
    <n v="550"/>
    <n v="465"/>
  </r>
  <r>
    <s v="LZVFFQLN"/>
    <x v="0"/>
    <x v="0"/>
    <x v="0"/>
    <s v="MG Special"/>
    <s v="Konmatfix"/>
    <s v="United States"/>
    <x v="0"/>
    <x v="120"/>
    <x v="64"/>
    <s v="Wed"/>
    <x v="3"/>
    <x v="2"/>
    <n v="55"/>
    <n v="50"/>
  </r>
  <r>
    <s v="MFV0C5RN"/>
    <x v="19"/>
    <x v="4"/>
    <x v="2"/>
    <s v="GTX Plus Pro"/>
    <s v="Vehement Capital Partners"/>
    <s v="United States"/>
    <x v="0"/>
    <x v="120"/>
    <x v="3"/>
    <s v="Thu"/>
    <x v="0"/>
    <x v="0"/>
    <n v="5482"/>
    <n v="5548"/>
  </r>
  <r>
    <s v="A1WZEK7U"/>
    <x v="19"/>
    <x v="4"/>
    <x v="2"/>
    <s v="MG Advanced"/>
    <s v="Kan-code"/>
    <s v="United States"/>
    <x v="0"/>
    <x v="120"/>
    <x v="71"/>
    <s v="Sat"/>
    <x v="3"/>
    <x v="2"/>
    <n v="3393"/>
    <n v="3558"/>
  </r>
  <r>
    <s v="516FJUNB"/>
    <x v="11"/>
    <x v="3"/>
    <x v="1"/>
    <s v="MG Advanced"/>
    <s v="Singletechno"/>
    <s v="United States"/>
    <x v="0"/>
    <x v="120"/>
    <x v="2"/>
    <s v="Tue"/>
    <x v="0"/>
    <x v="0"/>
    <n v="3393"/>
    <n v="3959"/>
  </r>
  <r>
    <s v="PE8DK02A"/>
    <x v="12"/>
    <x v="0"/>
    <x v="0"/>
    <s v="MG Special"/>
    <s v="Ron-tech"/>
    <s v="United States"/>
    <x v="0"/>
    <x v="120"/>
    <x v="12"/>
    <s v="Fri"/>
    <x v="0"/>
    <x v="0"/>
    <n v="55"/>
    <n v="49"/>
  </r>
  <r>
    <s v="10NTPQUY"/>
    <x v="12"/>
    <x v="0"/>
    <x v="0"/>
    <s v="MG Special"/>
    <s v="Warephase"/>
    <s v="United States"/>
    <x v="0"/>
    <x v="120"/>
    <x v="83"/>
    <s v="Fri"/>
    <x v="3"/>
    <x v="2"/>
    <n v="55"/>
    <n v="50"/>
  </r>
  <r>
    <s v="X2EXSMPR"/>
    <x v="4"/>
    <x v="3"/>
    <x v="1"/>
    <s v="GTX Basic"/>
    <s v="Xx-holding"/>
    <s v="United States"/>
    <x v="0"/>
    <x v="120"/>
    <x v="11"/>
    <s v="Wed"/>
    <x v="0"/>
    <x v="0"/>
    <n v="550"/>
    <n v="523"/>
  </r>
  <r>
    <s v="JCFQVIEG"/>
    <x v="4"/>
    <x v="3"/>
    <x v="1"/>
    <s v="GTX Plus Basic"/>
    <s v="Zoomit"/>
    <s v="United States"/>
    <x v="0"/>
    <x v="120"/>
    <x v="62"/>
    <s v="Thu"/>
    <x v="3"/>
    <x v="2"/>
    <n v="1096"/>
    <n v="1086"/>
  </r>
  <r>
    <s v="XIWKGJOW"/>
    <x v="4"/>
    <x v="3"/>
    <x v="1"/>
    <s v="GTX Pro"/>
    <s v="Goodsilron"/>
    <s v="United States"/>
    <x v="0"/>
    <x v="120"/>
    <x v="3"/>
    <s v="Thu"/>
    <x v="0"/>
    <x v="0"/>
    <n v="4821"/>
    <n v="4445"/>
  </r>
  <r>
    <s v="STT3X4NB"/>
    <x v="15"/>
    <x v="5"/>
    <x v="2"/>
    <s v="GTX Basic"/>
    <s v="Xx-holding"/>
    <s v="United States"/>
    <x v="1"/>
    <x v="120"/>
    <x v="6"/>
    <s v=""/>
    <x v="1"/>
    <x v="1"/>
    <s v=""/>
    <n v="0"/>
  </r>
  <r>
    <s v="DHGLWIDZ"/>
    <x v="15"/>
    <x v="5"/>
    <x v="2"/>
    <s v="GTX Pro"/>
    <s v="Umbrella Corporation"/>
    <s v="United States"/>
    <x v="0"/>
    <x v="120"/>
    <x v="90"/>
    <s v="Sat"/>
    <x v="3"/>
    <x v="2"/>
    <n v="4821"/>
    <n v="4756"/>
  </r>
  <r>
    <s v="74VGCEEW"/>
    <x v="15"/>
    <x v="5"/>
    <x v="2"/>
    <s v="MG Special"/>
    <s v="Gekko &amp; Co"/>
    <s v="United States"/>
    <x v="0"/>
    <x v="120"/>
    <x v="84"/>
    <s v="Mon"/>
    <x v="3"/>
    <x v="2"/>
    <n v="55"/>
    <n v="67"/>
  </r>
  <r>
    <s v="MXTAIS4Q"/>
    <x v="20"/>
    <x v="5"/>
    <x v="2"/>
    <s v="MG Advanced"/>
    <s v="Iselectrics"/>
    <s v="United States"/>
    <x v="0"/>
    <x v="120"/>
    <x v="73"/>
    <s v="Fri"/>
    <x v="3"/>
    <x v="2"/>
    <n v="3393"/>
    <n v="3783"/>
  </r>
  <r>
    <s v="XRDF1NAB"/>
    <x v="2"/>
    <x v="2"/>
    <x v="1"/>
    <s v="GTX Pro"/>
    <m/>
    <s v=""/>
    <x v="1"/>
    <x v="120"/>
    <x v="6"/>
    <s v=""/>
    <x v="1"/>
    <x v="1"/>
    <s v=""/>
    <n v="0"/>
  </r>
  <r>
    <s v="YP8QKKEZ"/>
    <x v="2"/>
    <x v="2"/>
    <x v="1"/>
    <s v="GTX Basic"/>
    <s v="Doncon"/>
    <s v="United States"/>
    <x v="2"/>
    <x v="120"/>
    <x v="66"/>
    <s v="Wed"/>
    <x v="2"/>
    <x v="2"/>
    <n v="550"/>
    <n v="0"/>
  </r>
  <r>
    <s v="3TSOEM5K"/>
    <x v="2"/>
    <x v="2"/>
    <x v="1"/>
    <s v="GTX Plus Pro"/>
    <s v="Rantouch"/>
    <s v="United States"/>
    <x v="2"/>
    <x v="120"/>
    <x v="87"/>
    <s v="Tue"/>
    <x v="3"/>
    <x v="2"/>
    <n v="5482"/>
    <n v="0"/>
  </r>
  <r>
    <s v="G7RCJBVL"/>
    <x v="3"/>
    <x v="0"/>
    <x v="0"/>
    <s v="MG Advanced"/>
    <s v="Dontechi"/>
    <s v="United States"/>
    <x v="2"/>
    <x v="121"/>
    <x v="66"/>
    <s v="Wed"/>
    <x v="2"/>
    <x v="2"/>
    <n v="3393"/>
    <n v="0"/>
  </r>
  <r>
    <s v="G20IQSA3"/>
    <x v="3"/>
    <x v="0"/>
    <x v="0"/>
    <s v="GTX Basic"/>
    <s v="Conecom"/>
    <s v="United States"/>
    <x v="0"/>
    <x v="121"/>
    <x v="15"/>
    <s v="Sun"/>
    <x v="0"/>
    <x v="0"/>
    <n v="550"/>
    <n v="522"/>
  </r>
  <r>
    <s v="Q16BQCEL"/>
    <x v="25"/>
    <x v="4"/>
    <x v="2"/>
    <s v="GTX Plus Basic"/>
    <s v="Kinnamplus"/>
    <s v="United States"/>
    <x v="0"/>
    <x v="121"/>
    <x v="8"/>
    <s v="Sat"/>
    <x v="0"/>
    <x v="0"/>
    <n v="1096"/>
    <n v="1001"/>
  </r>
  <r>
    <s v="9924I5ZF"/>
    <x v="28"/>
    <x v="0"/>
    <x v="0"/>
    <s v="GTX Plus Pro"/>
    <s v="Betatech"/>
    <s v="Kenya"/>
    <x v="0"/>
    <x v="121"/>
    <x v="49"/>
    <s v="Thu"/>
    <x v="2"/>
    <x v="2"/>
    <n v="5482"/>
    <n v="5728"/>
  </r>
  <r>
    <s v="SLLJT3T1"/>
    <x v="1"/>
    <x v="1"/>
    <x v="0"/>
    <s v="GTX Plus Pro"/>
    <s v="Codehow"/>
    <s v="United States"/>
    <x v="0"/>
    <x v="121"/>
    <x v="84"/>
    <s v="Mon"/>
    <x v="3"/>
    <x v="2"/>
    <n v="5482"/>
    <n v="4856"/>
  </r>
  <r>
    <s v="AAEUN73V"/>
    <x v="1"/>
    <x v="1"/>
    <x v="0"/>
    <s v="GTX Pro"/>
    <s v="Cancity"/>
    <s v="United States"/>
    <x v="0"/>
    <x v="121"/>
    <x v="60"/>
    <s v="Fri"/>
    <x v="2"/>
    <x v="2"/>
    <n v="4821"/>
    <n v="5570"/>
  </r>
  <r>
    <s v="32LY2D1K"/>
    <x v="1"/>
    <x v="1"/>
    <x v="0"/>
    <s v="MG Advanced"/>
    <s v="Conecom"/>
    <s v="United States"/>
    <x v="0"/>
    <x v="121"/>
    <x v="60"/>
    <s v="Fri"/>
    <x v="2"/>
    <x v="2"/>
    <n v="3393"/>
    <n v="3647"/>
  </r>
  <r>
    <s v="S2UWELRW"/>
    <x v="26"/>
    <x v="4"/>
    <x v="2"/>
    <s v="GTX Basic"/>
    <s v="Mathtouch"/>
    <s v="Jordan"/>
    <x v="0"/>
    <x v="121"/>
    <x v="80"/>
    <s v="Sun"/>
    <x v="3"/>
    <x v="2"/>
    <n v="550"/>
    <n v="487"/>
  </r>
  <r>
    <s v="5VQRLIEZ"/>
    <x v="26"/>
    <x v="4"/>
    <x v="2"/>
    <s v="GTX Plus Basic"/>
    <s v="Donquadtech"/>
    <s v="United States"/>
    <x v="0"/>
    <x v="121"/>
    <x v="82"/>
    <s v="Mon"/>
    <x v="3"/>
    <x v="2"/>
    <n v="1096"/>
    <n v="1166"/>
  </r>
  <r>
    <s v="WUNMIJW9"/>
    <x v="14"/>
    <x v="3"/>
    <x v="1"/>
    <s v="MG Advanced"/>
    <m/>
    <s v=""/>
    <x v="1"/>
    <x v="121"/>
    <x v="6"/>
    <s v=""/>
    <x v="1"/>
    <x v="1"/>
    <s v=""/>
    <n v="0"/>
  </r>
  <r>
    <s v="6U0CT07B"/>
    <x v="29"/>
    <x v="1"/>
    <x v="0"/>
    <s v="GTX Basic"/>
    <s v="Scottech"/>
    <s v="United States"/>
    <x v="0"/>
    <x v="121"/>
    <x v="47"/>
    <s v="Tue"/>
    <x v="3"/>
    <x v="2"/>
    <n v="550"/>
    <n v="595"/>
  </r>
  <r>
    <s v="DFN1V29L"/>
    <x v="16"/>
    <x v="2"/>
    <x v="1"/>
    <s v="MG Special"/>
    <s v="Condax"/>
    <s v="United States"/>
    <x v="0"/>
    <x v="121"/>
    <x v="43"/>
    <s v="Sun"/>
    <x v="3"/>
    <x v="2"/>
    <n v="55"/>
    <n v="49"/>
  </r>
  <r>
    <s v="VBZ862OS"/>
    <x v="18"/>
    <x v="2"/>
    <x v="1"/>
    <s v="GTX Basic"/>
    <s v="Xx-holding"/>
    <s v="United States"/>
    <x v="0"/>
    <x v="121"/>
    <x v="17"/>
    <s v="Sun"/>
    <x v="0"/>
    <x v="0"/>
    <n v="550"/>
    <n v="599"/>
  </r>
  <r>
    <s v="VFKKSJT2"/>
    <x v="18"/>
    <x v="2"/>
    <x v="1"/>
    <s v="GTX Pro"/>
    <s v="Kan-code"/>
    <s v="United States"/>
    <x v="0"/>
    <x v="121"/>
    <x v="41"/>
    <s v="Mon"/>
    <x v="2"/>
    <x v="2"/>
    <n v="4821"/>
    <n v="4506"/>
  </r>
  <r>
    <s v="FJMFXCTD"/>
    <x v="18"/>
    <x v="2"/>
    <x v="1"/>
    <s v="GTX Pro"/>
    <s v="Sunnamplex"/>
    <s v="Poland"/>
    <x v="0"/>
    <x v="121"/>
    <x v="36"/>
    <s v="Sat"/>
    <x v="2"/>
    <x v="2"/>
    <n v="4821"/>
    <n v="4512"/>
  </r>
  <r>
    <s v="LGLIB8TR"/>
    <x v="24"/>
    <x v="0"/>
    <x v="0"/>
    <s v="GTX Basic"/>
    <s v="Gogozoom"/>
    <s v="United States"/>
    <x v="2"/>
    <x v="121"/>
    <x v="46"/>
    <s v="Mon"/>
    <x v="2"/>
    <x v="2"/>
    <n v="550"/>
    <n v="0"/>
  </r>
  <r>
    <s v="JREGYB42"/>
    <x v="9"/>
    <x v="2"/>
    <x v="1"/>
    <s v="GTX Plus Basic"/>
    <s v="Nam-zim"/>
    <s v="Brazil"/>
    <x v="0"/>
    <x v="121"/>
    <x v="36"/>
    <s v="Sat"/>
    <x v="2"/>
    <x v="2"/>
    <n v="1096"/>
    <n v="1102"/>
  </r>
  <r>
    <s v="4V9NMGEA"/>
    <x v="11"/>
    <x v="3"/>
    <x v="1"/>
    <s v="GTX Basic"/>
    <m/>
    <s v=""/>
    <x v="1"/>
    <x v="121"/>
    <x v="6"/>
    <s v=""/>
    <x v="1"/>
    <x v="1"/>
    <s v=""/>
    <n v="0"/>
  </r>
  <r>
    <s v="9PWM6RYC"/>
    <x v="11"/>
    <x v="3"/>
    <x v="1"/>
    <s v="GTX Basic"/>
    <s v="Rantouch"/>
    <s v="United States"/>
    <x v="2"/>
    <x v="121"/>
    <x v="76"/>
    <s v="Sat"/>
    <x v="3"/>
    <x v="2"/>
    <n v="550"/>
    <n v="0"/>
  </r>
  <r>
    <s v="EMUA57Q2"/>
    <x v="12"/>
    <x v="0"/>
    <x v="0"/>
    <s v="MG Special"/>
    <s v="Condax"/>
    <s v="United States"/>
    <x v="0"/>
    <x v="121"/>
    <x v="51"/>
    <s v="Fri"/>
    <x v="2"/>
    <x v="2"/>
    <n v="55"/>
    <n v="54"/>
  </r>
  <r>
    <s v="DB3N4CHN"/>
    <x v="12"/>
    <x v="0"/>
    <x v="0"/>
    <s v="MG Special"/>
    <s v="Hottechi"/>
    <s v="Korea"/>
    <x v="0"/>
    <x v="121"/>
    <x v="12"/>
    <s v="Fri"/>
    <x v="0"/>
    <x v="0"/>
    <n v="55"/>
    <n v="62"/>
  </r>
  <r>
    <s v="4CXUC4VR"/>
    <x v="4"/>
    <x v="3"/>
    <x v="1"/>
    <s v="GTX Basic"/>
    <s v="Rantouch"/>
    <s v="United States"/>
    <x v="1"/>
    <x v="121"/>
    <x v="6"/>
    <s v=""/>
    <x v="1"/>
    <x v="1"/>
    <s v=""/>
    <n v="0"/>
  </r>
  <r>
    <s v="79EHWR35"/>
    <x v="4"/>
    <x v="3"/>
    <x v="1"/>
    <s v="GTX Basic"/>
    <m/>
    <s v=""/>
    <x v="1"/>
    <x v="121"/>
    <x v="6"/>
    <s v=""/>
    <x v="1"/>
    <x v="1"/>
    <s v=""/>
    <n v="0"/>
  </r>
  <r>
    <s v="L0GMLGRR"/>
    <x v="4"/>
    <x v="3"/>
    <x v="1"/>
    <s v="MG Special"/>
    <m/>
    <s v=""/>
    <x v="1"/>
    <x v="121"/>
    <x v="6"/>
    <s v=""/>
    <x v="1"/>
    <x v="1"/>
    <s v=""/>
    <n v="0"/>
  </r>
  <r>
    <s v="OF7GY5F4"/>
    <x v="15"/>
    <x v="5"/>
    <x v="2"/>
    <s v="MG Special"/>
    <s v="The New York Inquirer"/>
    <s v="United States"/>
    <x v="0"/>
    <x v="121"/>
    <x v="3"/>
    <s v="Thu"/>
    <x v="0"/>
    <x v="0"/>
    <n v="55"/>
    <n v="61"/>
  </r>
  <r>
    <s v="D3ZC338T"/>
    <x v="2"/>
    <x v="2"/>
    <x v="1"/>
    <s v="GTX Basic"/>
    <m/>
    <s v=""/>
    <x v="1"/>
    <x v="121"/>
    <x v="6"/>
    <s v=""/>
    <x v="1"/>
    <x v="1"/>
    <s v=""/>
    <n v="0"/>
  </r>
  <r>
    <s v="CVFJUYPM"/>
    <x v="2"/>
    <x v="2"/>
    <x v="1"/>
    <s v="GTX Pro"/>
    <s v="Singletechno"/>
    <s v="United States"/>
    <x v="2"/>
    <x v="121"/>
    <x v="55"/>
    <s v="Tue"/>
    <x v="2"/>
    <x v="2"/>
    <n v="4821"/>
    <n v="0"/>
  </r>
  <r>
    <s v="L5807I4N"/>
    <x v="2"/>
    <x v="2"/>
    <x v="1"/>
    <s v="GTX Pro"/>
    <s v="Labdrill"/>
    <s v="United States"/>
    <x v="0"/>
    <x v="121"/>
    <x v="28"/>
    <s v="Thu"/>
    <x v="0"/>
    <x v="0"/>
    <n v="4821"/>
    <n v="4277"/>
  </r>
  <r>
    <s v="Q1ZKBGV5"/>
    <x v="3"/>
    <x v="0"/>
    <x v="0"/>
    <s v="MG Special"/>
    <s v="Globex Corporation"/>
    <s v="Norway"/>
    <x v="0"/>
    <x v="122"/>
    <x v="55"/>
    <s v="Tue"/>
    <x v="2"/>
    <x v="2"/>
    <n v="55"/>
    <n v="46"/>
  </r>
  <r>
    <s v="9JKODCAU"/>
    <x v="3"/>
    <x v="0"/>
    <x v="0"/>
    <s v="MG Special"/>
    <s v="Rundofase"/>
    <s v="United States"/>
    <x v="0"/>
    <x v="122"/>
    <x v="81"/>
    <s v="Thu"/>
    <x v="3"/>
    <x v="2"/>
    <n v="55"/>
    <n v="54"/>
  </r>
  <r>
    <s v="LELWKXDX"/>
    <x v="25"/>
    <x v="4"/>
    <x v="2"/>
    <s v="GTX Plus Pro"/>
    <s v="Donquadtech"/>
    <s v="United States"/>
    <x v="0"/>
    <x v="122"/>
    <x v="85"/>
    <s v="Thu"/>
    <x v="3"/>
    <x v="2"/>
    <n v="5482"/>
    <n v="6173"/>
  </r>
  <r>
    <s v="QRQ8C6MQ"/>
    <x v="23"/>
    <x v="4"/>
    <x v="2"/>
    <s v="GTX Pro"/>
    <s v="Globex Corporation"/>
    <s v="Norway"/>
    <x v="1"/>
    <x v="122"/>
    <x v="6"/>
    <s v=""/>
    <x v="1"/>
    <x v="1"/>
    <s v=""/>
    <n v="0"/>
  </r>
  <r>
    <s v="DA95Q0VE"/>
    <x v="23"/>
    <x v="4"/>
    <x v="2"/>
    <s v="MG Advanced"/>
    <s v="Ganjaflex"/>
    <s v="Japan"/>
    <x v="2"/>
    <x v="122"/>
    <x v="21"/>
    <s v="Tue"/>
    <x v="0"/>
    <x v="0"/>
    <n v="3393"/>
    <n v="0"/>
  </r>
  <r>
    <s v="5HMZH1Z9"/>
    <x v="13"/>
    <x v="4"/>
    <x v="2"/>
    <s v="GTX Pro"/>
    <s v="Sumace"/>
    <s v="Romania"/>
    <x v="2"/>
    <x v="122"/>
    <x v="80"/>
    <s v="Sun"/>
    <x v="3"/>
    <x v="2"/>
    <n v="4821"/>
    <n v="0"/>
  </r>
  <r>
    <s v="05QMFSF0"/>
    <x v="1"/>
    <x v="1"/>
    <x v="0"/>
    <s v="GTX Pro"/>
    <s v="Toughzap"/>
    <s v="United States"/>
    <x v="2"/>
    <x v="122"/>
    <x v="67"/>
    <s v="Tue"/>
    <x v="2"/>
    <x v="2"/>
    <n v="4821"/>
    <n v="0"/>
  </r>
  <r>
    <s v="JE245P8R"/>
    <x v="1"/>
    <x v="1"/>
    <x v="0"/>
    <s v="GTX Plus Basic"/>
    <s v="Konmatfix"/>
    <s v="United States"/>
    <x v="0"/>
    <x v="122"/>
    <x v="53"/>
    <s v="Sun"/>
    <x v="2"/>
    <x v="2"/>
    <n v="1096"/>
    <n v="1149"/>
  </r>
  <r>
    <s v="SFQMEZIW"/>
    <x v="21"/>
    <x v="5"/>
    <x v="2"/>
    <s v="GTX Basic"/>
    <s v="Silis"/>
    <s v="United States"/>
    <x v="2"/>
    <x v="122"/>
    <x v="32"/>
    <s v="Thu"/>
    <x v="2"/>
    <x v="2"/>
    <n v="550"/>
    <n v="0"/>
  </r>
  <r>
    <s v="B8RR21XP"/>
    <x v="29"/>
    <x v="1"/>
    <x v="0"/>
    <s v="GTX Plus Basic"/>
    <s v="Dontechi"/>
    <s v="United States"/>
    <x v="2"/>
    <x v="122"/>
    <x v="28"/>
    <s v="Thu"/>
    <x v="0"/>
    <x v="0"/>
    <n v="1096"/>
    <n v="0"/>
  </r>
  <r>
    <s v="ZG8WPG99"/>
    <x v="18"/>
    <x v="2"/>
    <x v="1"/>
    <s v="GTX Pro"/>
    <m/>
    <s v=""/>
    <x v="1"/>
    <x v="122"/>
    <x v="6"/>
    <s v=""/>
    <x v="1"/>
    <x v="1"/>
    <s v=""/>
    <n v="0"/>
  </r>
  <r>
    <s v="U85VV1BU"/>
    <x v="18"/>
    <x v="2"/>
    <x v="1"/>
    <s v="GTX Basic"/>
    <s v="Goodsilron"/>
    <s v="United States"/>
    <x v="0"/>
    <x v="122"/>
    <x v="57"/>
    <s v="Mon"/>
    <x v="2"/>
    <x v="2"/>
    <n v="550"/>
    <n v="568"/>
  </r>
  <r>
    <s v="V6HB68BL"/>
    <x v="18"/>
    <x v="2"/>
    <x v="1"/>
    <s v="GTX Basic"/>
    <s v="J-Texon"/>
    <s v="United States"/>
    <x v="0"/>
    <x v="122"/>
    <x v="77"/>
    <s v="Tue"/>
    <x v="2"/>
    <x v="2"/>
    <n v="550"/>
    <n v="567"/>
  </r>
  <r>
    <s v="H9JPB7GW"/>
    <x v="24"/>
    <x v="0"/>
    <x v="0"/>
    <s v="GTX Basic"/>
    <s v="Genco Pura Olive Oil Company"/>
    <s v="Italy"/>
    <x v="0"/>
    <x v="122"/>
    <x v="3"/>
    <s v="Thu"/>
    <x v="0"/>
    <x v="0"/>
    <n v="550"/>
    <n v="542"/>
  </r>
  <r>
    <s v="8LFNU39A"/>
    <x v="22"/>
    <x v="1"/>
    <x v="0"/>
    <s v="GTX Basic"/>
    <s v="Conecom"/>
    <s v="United States"/>
    <x v="2"/>
    <x v="122"/>
    <x v="53"/>
    <s v="Sun"/>
    <x v="2"/>
    <x v="2"/>
    <n v="550"/>
    <n v="0"/>
  </r>
  <r>
    <s v="SWPTTVQZ"/>
    <x v="22"/>
    <x v="1"/>
    <x v="0"/>
    <s v="GTX Plus Basic"/>
    <s v="Funholding"/>
    <s v="United States"/>
    <x v="0"/>
    <x v="122"/>
    <x v="28"/>
    <s v="Thu"/>
    <x v="0"/>
    <x v="0"/>
    <n v="1096"/>
    <n v="1062"/>
  </r>
  <r>
    <s v="GKJLM1UR"/>
    <x v="9"/>
    <x v="2"/>
    <x v="1"/>
    <s v="GTX Plus Basic"/>
    <s v="Fasehatice"/>
    <s v="United States"/>
    <x v="0"/>
    <x v="122"/>
    <x v="22"/>
    <s v="Mon"/>
    <x v="0"/>
    <x v="0"/>
    <n v="1096"/>
    <n v="1057"/>
  </r>
  <r>
    <s v="8L1ZHTPL"/>
    <x v="0"/>
    <x v="0"/>
    <x v="0"/>
    <s v="GTX Plus Basic"/>
    <s v="Globex Corporation"/>
    <s v="Norway"/>
    <x v="0"/>
    <x v="122"/>
    <x v="62"/>
    <s v="Thu"/>
    <x v="3"/>
    <x v="2"/>
    <n v="1096"/>
    <n v="1020"/>
  </r>
  <r>
    <s v="U7M26UZV"/>
    <x v="4"/>
    <x v="3"/>
    <x v="1"/>
    <s v="MG Special"/>
    <m/>
    <s v=""/>
    <x v="1"/>
    <x v="122"/>
    <x v="6"/>
    <s v=""/>
    <x v="1"/>
    <x v="1"/>
    <s v=""/>
    <n v="0"/>
  </r>
  <r>
    <s v="TV300INP"/>
    <x v="20"/>
    <x v="5"/>
    <x v="2"/>
    <s v="GTX Plus Pro"/>
    <m/>
    <s v=""/>
    <x v="1"/>
    <x v="122"/>
    <x v="6"/>
    <s v=""/>
    <x v="1"/>
    <x v="1"/>
    <s v=""/>
    <n v="0"/>
  </r>
  <r>
    <s v="KBQ16F1I"/>
    <x v="2"/>
    <x v="2"/>
    <x v="1"/>
    <s v="GTX Basic"/>
    <m/>
    <s v=""/>
    <x v="1"/>
    <x v="122"/>
    <x v="6"/>
    <s v=""/>
    <x v="1"/>
    <x v="1"/>
    <s v=""/>
    <n v="0"/>
  </r>
  <r>
    <s v="4XX690SP"/>
    <x v="2"/>
    <x v="2"/>
    <x v="1"/>
    <s v="GTX Basic"/>
    <s v="Green-Plus"/>
    <s v="United States"/>
    <x v="0"/>
    <x v="122"/>
    <x v="54"/>
    <s v="Thu"/>
    <x v="2"/>
    <x v="2"/>
    <n v="550"/>
    <n v="535"/>
  </r>
  <r>
    <s v="JSDGELLK"/>
    <x v="3"/>
    <x v="0"/>
    <x v="0"/>
    <s v="GTX Basic"/>
    <s v="Codehow"/>
    <s v="United States"/>
    <x v="0"/>
    <x v="123"/>
    <x v="68"/>
    <s v="Tue"/>
    <x v="3"/>
    <x v="2"/>
    <n v="550"/>
    <n v="522"/>
  </r>
  <r>
    <s v="LV1754PS"/>
    <x v="3"/>
    <x v="0"/>
    <x v="0"/>
    <s v="GTX Basic"/>
    <s v="Rangreen"/>
    <s v="Panama"/>
    <x v="0"/>
    <x v="123"/>
    <x v="39"/>
    <s v="Sun"/>
    <x v="2"/>
    <x v="2"/>
    <n v="550"/>
    <n v="544"/>
  </r>
  <r>
    <s v="JIYYV11P"/>
    <x v="3"/>
    <x v="0"/>
    <x v="0"/>
    <s v="MG Advanced"/>
    <s v="Genco Pura Olive Oil Company"/>
    <s v="Italy"/>
    <x v="0"/>
    <x v="123"/>
    <x v="52"/>
    <s v="Wed"/>
    <x v="3"/>
    <x v="2"/>
    <n v="3393"/>
    <n v="3081"/>
  </r>
  <r>
    <s v="FYN7C0CV"/>
    <x v="23"/>
    <x v="4"/>
    <x v="2"/>
    <s v="MG Advanced"/>
    <m/>
    <s v=""/>
    <x v="1"/>
    <x v="123"/>
    <x v="6"/>
    <s v=""/>
    <x v="1"/>
    <x v="1"/>
    <s v=""/>
    <n v="0"/>
  </r>
  <r>
    <s v="6TB7XA83"/>
    <x v="28"/>
    <x v="0"/>
    <x v="0"/>
    <s v="MG Special"/>
    <s v="dambase"/>
    <s v="United States"/>
    <x v="0"/>
    <x v="123"/>
    <x v="40"/>
    <s v="Thu"/>
    <x v="2"/>
    <x v="2"/>
    <n v="55"/>
    <n v="51"/>
  </r>
  <r>
    <s v="U5UM9W8V"/>
    <x v="27"/>
    <x v="5"/>
    <x v="2"/>
    <s v="GTX Plus Basic"/>
    <s v="Zencorporation"/>
    <s v="China"/>
    <x v="2"/>
    <x v="123"/>
    <x v="58"/>
    <s v="Tue"/>
    <x v="2"/>
    <x v="2"/>
    <n v="1096"/>
    <n v="0"/>
  </r>
  <r>
    <s v="5JDWBOLS"/>
    <x v="13"/>
    <x v="4"/>
    <x v="2"/>
    <s v="GTX Basic"/>
    <m/>
    <s v=""/>
    <x v="1"/>
    <x v="123"/>
    <x v="6"/>
    <s v=""/>
    <x v="1"/>
    <x v="1"/>
    <s v=""/>
    <n v="0"/>
  </r>
  <r>
    <s v="POB32WHJ"/>
    <x v="13"/>
    <x v="4"/>
    <x v="2"/>
    <s v="GTX Plus Basic"/>
    <s v="Acme Corporation"/>
    <s v="United States"/>
    <x v="2"/>
    <x v="123"/>
    <x v="36"/>
    <s v="Sat"/>
    <x v="2"/>
    <x v="2"/>
    <n v="1096"/>
    <n v="0"/>
  </r>
  <r>
    <s v="4T8KR12S"/>
    <x v="1"/>
    <x v="1"/>
    <x v="0"/>
    <s v="GTX Plus Basic"/>
    <s v="Streethex"/>
    <s v="Belgium"/>
    <x v="0"/>
    <x v="123"/>
    <x v="19"/>
    <s v="Mon"/>
    <x v="0"/>
    <x v="0"/>
    <n v="1096"/>
    <n v="1076"/>
  </r>
  <r>
    <s v="JA0D4V57"/>
    <x v="7"/>
    <x v="2"/>
    <x v="1"/>
    <s v="MG Advanced"/>
    <s v="Y-corporation"/>
    <s v="United States"/>
    <x v="0"/>
    <x v="123"/>
    <x v="58"/>
    <s v="Tue"/>
    <x v="2"/>
    <x v="2"/>
    <n v="3393"/>
    <n v="3685"/>
  </r>
  <r>
    <s v="6CKB8I8U"/>
    <x v="29"/>
    <x v="1"/>
    <x v="0"/>
    <s v="GTX Plus Basic"/>
    <s v="Hottechi"/>
    <s v="Korea"/>
    <x v="2"/>
    <x v="123"/>
    <x v="59"/>
    <s v="Sat"/>
    <x v="2"/>
    <x v="2"/>
    <n v="1096"/>
    <n v="0"/>
  </r>
  <r>
    <s v="HKBAON9X"/>
    <x v="16"/>
    <x v="2"/>
    <x v="1"/>
    <s v="GTX Pro"/>
    <s v="Golddex"/>
    <s v="United States"/>
    <x v="0"/>
    <x v="123"/>
    <x v="40"/>
    <s v="Thu"/>
    <x v="2"/>
    <x v="2"/>
    <n v="4821"/>
    <n v="3997"/>
  </r>
  <r>
    <s v="7S1N6QHI"/>
    <x v="16"/>
    <x v="2"/>
    <x v="1"/>
    <s v="MG Special"/>
    <s v="Y-corporation"/>
    <s v="United States"/>
    <x v="0"/>
    <x v="123"/>
    <x v="8"/>
    <s v="Sat"/>
    <x v="0"/>
    <x v="0"/>
    <n v="55"/>
    <n v="51"/>
  </r>
  <r>
    <s v="CHI2T3IH"/>
    <x v="16"/>
    <x v="2"/>
    <x v="1"/>
    <s v="MG Advanced"/>
    <s v="Sunnamplex"/>
    <s v="Poland"/>
    <x v="0"/>
    <x v="123"/>
    <x v="21"/>
    <s v="Tue"/>
    <x v="0"/>
    <x v="0"/>
    <n v="3393"/>
    <n v="3164"/>
  </r>
  <r>
    <s v="X7HK448T"/>
    <x v="24"/>
    <x v="0"/>
    <x v="0"/>
    <s v="GTX Basic"/>
    <s v="Funholding"/>
    <s v="United States"/>
    <x v="0"/>
    <x v="123"/>
    <x v="81"/>
    <s v="Thu"/>
    <x v="3"/>
    <x v="2"/>
    <n v="550"/>
    <n v="496"/>
  </r>
  <r>
    <s v="1YYN3PBU"/>
    <x v="5"/>
    <x v="3"/>
    <x v="1"/>
    <s v="MG Advanced"/>
    <s v="Faxquote"/>
    <s v="United States"/>
    <x v="2"/>
    <x v="123"/>
    <x v="59"/>
    <s v="Sat"/>
    <x v="2"/>
    <x v="2"/>
    <n v="3393"/>
    <n v="0"/>
  </r>
  <r>
    <s v="R4L36Y0P"/>
    <x v="22"/>
    <x v="1"/>
    <x v="0"/>
    <s v="GTX Basic"/>
    <s v="Stanredtax"/>
    <s v="United States"/>
    <x v="0"/>
    <x v="123"/>
    <x v="13"/>
    <s v="Sun"/>
    <x v="0"/>
    <x v="0"/>
    <n v="550"/>
    <n v="579"/>
  </r>
  <r>
    <s v="CPTEPYPZ"/>
    <x v="9"/>
    <x v="2"/>
    <x v="1"/>
    <s v="GTX Basic"/>
    <s v="Xx-holding"/>
    <s v="United States"/>
    <x v="2"/>
    <x v="123"/>
    <x v="45"/>
    <s v="Sat"/>
    <x v="2"/>
    <x v="2"/>
    <n v="550"/>
    <n v="0"/>
  </r>
  <r>
    <s v="AJJ7VJWA"/>
    <x v="6"/>
    <x v="1"/>
    <x v="0"/>
    <s v="GTX Pro"/>
    <s v="Bioholding"/>
    <s v="Philipines"/>
    <x v="2"/>
    <x v="123"/>
    <x v="35"/>
    <s v="Tue"/>
    <x v="2"/>
    <x v="2"/>
    <n v="4821"/>
    <n v="0"/>
  </r>
  <r>
    <s v="8BR6E4S6"/>
    <x v="6"/>
    <x v="1"/>
    <x v="0"/>
    <s v="GTX Pro"/>
    <s v="Treequote"/>
    <s v="United States"/>
    <x v="2"/>
    <x v="123"/>
    <x v="63"/>
    <s v="Sat"/>
    <x v="2"/>
    <x v="2"/>
    <n v="4821"/>
    <n v="0"/>
  </r>
  <r>
    <s v="YNKWBEEN"/>
    <x v="19"/>
    <x v="4"/>
    <x v="2"/>
    <s v="GTX Basic"/>
    <s v="Kan-code"/>
    <s v="United States"/>
    <x v="0"/>
    <x v="123"/>
    <x v="87"/>
    <s v="Tue"/>
    <x v="3"/>
    <x v="2"/>
    <n v="550"/>
    <n v="521"/>
  </r>
  <r>
    <s v="SARVIBLS"/>
    <x v="19"/>
    <x v="4"/>
    <x v="2"/>
    <s v="MG Advanced"/>
    <s v="Gekko &amp; Co"/>
    <s v="United States"/>
    <x v="0"/>
    <x v="123"/>
    <x v="2"/>
    <s v="Tue"/>
    <x v="0"/>
    <x v="0"/>
    <n v="3393"/>
    <n v="3889"/>
  </r>
  <r>
    <s v="M4ZNQTEQ"/>
    <x v="17"/>
    <x v="5"/>
    <x v="2"/>
    <s v="MG Advanced"/>
    <s v="Plussunin"/>
    <s v="United States"/>
    <x v="0"/>
    <x v="123"/>
    <x v="15"/>
    <s v="Sun"/>
    <x v="0"/>
    <x v="0"/>
    <n v="3393"/>
    <n v="3340"/>
  </r>
  <r>
    <s v="K0GWTWYL"/>
    <x v="12"/>
    <x v="0"/>
    <x v="0"/>
    <s v="MG Special"/>
    <s v="Finhigh"/>
    <s v="United States"/>
    <x v="2"/>
    <x v="123"/>
    <x v="19"/>
    <s v="Mon"/>
    <x v="0"/>
    <x v="0"/>
    <n v="55"/>
    <n v="0"/>
  </r>
  <r>
    <s v="TCSQO748"/>
    <x v="4"/>
    <x v="3"/>
    <x v="1"/>
    <s v="GTX Pro"/>
    <s v="Cheers"/>
    <s v="United States"/>
    <x v="2"/>
    <x v="123"/>
    <x v="54"/>
    <s v="Thu"/>
    <x v="2"/>
    <x v="2"/>
    <n v="4821"/>
    <n v="0"/>
  </r>
  <r>
    <s v="7TI1WTV9"/>
    <x v="2"/>
    <x v="2"/>
    <x v="1"/>
    <s v="GTX Pro"/>
    <s v="Acme Corporation"/>
    <s v="United States"/>
    <x v="1"/>
    <x v="123"/>
    <x v="6"/>
    <s v=""/>
    <x v="1"/>
    <x v="1"/>
    <s v=""/>
    <n v="0"/>
  </r>
  <r>
    <s v="01EH41WA"/>
    <x v="2"/>
    <x v="2"/>
    <x v="1"/>
    <s v="GTX Pro"/>
    <m/>
    <s v=""/>
    <x v="1"/>
    <x v="123"/>
    <x v="6"/>
    <s v=""/>
    <x v="1"/>
    <x v="1"/>
    <s v=""/>
    <n v="0"/>
  </r>
  <r>
    <s v="ITCY8YV0"/>
    <x v="2"/>
    <x v="2"/>
    <x v="1"/>
    <s v="GTX Pro"/>
    <s v="Blackzim"/>
    <s v="United States"/>
    <x v="0"/>
    <x v="123"/>
    <x v="80"/>
    <s v="Sun"/>
    <x v="3"/>
    <x v="2"/>
    <n v="4821"/>
    <n v="5876"/>
  </r>
  <r>
    <s v="SAUAOZVO"/>
    <x v="3"/>
    <x v="0"/>
    <x v="0"/>
    <s v="GTX Plus Pro"/>
    <s v="Toughzap"/>
    <s v="United States"/>
    <x v="0"/>
    <x v="124"/>
    <x v="56"/>
    <s v="Mon"/>
    <x v="2"/>
    <x v="2"/>
    <n v="5482"/>
    <n v="5092"/>
  </r>
  <r>
    <s v="1XHLB0Q5"/>
    <x v="25"/>
    <x v="4"/>
    <x v="2"/>
    <s v="GTX Plus Basic"/>
    <s v="Massive Dynamic"/>
    <s v="United States"/>
    <x v="2"/>
    <x v="124"/>
    <x v="58"/>
    <s v="Tue"/>
    <x v="2"/>
    <x v="2"/>
    <n v="1096"/>
    <n v="0"/>
  </r>
  <r>
    <s v="71GQNH5T"/>
    <x v="23"/>
    <x v="4"/>
    <x v="2"/>
    <s v="MG Advanced"/>
    <m/>
    <s v=""/>
    <x v="1"/>
    <x v="124"/>
    <x v="6"/>
    <s v=""/>
    <x v="1"/>
    <x v="1"/>
    <s v=""/>
    <n v="0"/>
  </r>
  <r>
    <s v="LSA39JBG"/>
    <x v="13"/>
    <x v="4"/>
    <x v="2"/>
    <s v="GTX Basic"/>
    <m/>
    <s v=""/>
    <x v="1"/>
    <x v="124"/>
    <x v="6"/>
    <s v=""/>
    <x v="1"/>
    <x v="1"/>
    <s v=""/>
    <n v="0"/>
  </r>
  <r>
    <s v="OJVA8ZEK"/>
    <x v="13"/>
    <x v="4"/>
    <x v="2"/>
    <s v="GTX Plus Basic"/>
    <s v="Acme Corporation"/>
    <s v="United States"/>
    <x v="0"/>
    <x v="124"/>
    <x v="85"/>
    <s v="Thu"/>
    <x v="3"/>
    <x v="2"/>
    <n v="1096"/>
    <n v="966"/>
  </r>
  <r>
    <s v="UAX3F7D4"/>
    <x v="13"/>
    <x v="4"/>
    <x v="2"/>
    <s v="GTX Plus Pro"/>
    <s v="Opentech"/>
    <s v="United States"/>
    <x v="0"/>
    <x v="124"/>
    <x v="21"/>
    <s v="Tue"/>
    <x v="0"/>
    <x v="0"/>
    <n v="5482"/>
    <n v="6024"/>
  </r>
  <r>
    <s v="7PDUWDGT"/>
    <x v="13"/>
    <x v="4"/>
    <x v="2"/>
    <s v="MG Advanced"/>
    <s v="Condax"/>
    <s v="United States"/>
    <x v="0"/>
    <x v="124"/>
    <x v="16"/>
    <s v="Tue"/>
    <x v="0"/>
    <x v="0"/>
    <n v="3393"/>
    <n v="3759"/>
  </r>
  <r>
    <s v="QWJ2TRQM"/>
    <x v="1"/>
    <x v="1"/>
    <x v="0"/>
    <s v="GTX Pro"/>
    <s v="Streethex"/>
    <s v="Belgium"/>
    <x v="2"/>
    <x v="124"/>
    <x v="61"/>
    <s v="Wed"/>
    <x v="2"/>
    <x v="2"/>
    <n v="4821"/>
    <n v="0"/>
  </r>
  <r>
    <s v="3AU5SZ3V"/>
    <x v="26"/>
    <x v="4"/>
    <x v="2"/>
    <s v="GTX Pro"/>
    <s v="Donquadtech"/>
    <s v="United States"/>
    <x v="0"/>
    <x v="124"/>
    <x v="14"/>
    <s v="Thu"/>
    <x v="0"/>
    <x v="0"/>
    <n v="4821"/>
    <n v="4443"/>
  </r>
  <r>
    <s v="BVOO33UA"/>
    <x v="10"/>
    <x v="3"/>
    <x v="1"/>
    <s v="MG Advanced"/>
    <s v="Cheers"/>
    <s v="United States"/>
    <x v="0"/>
    <x v="124"/>
    <x v="88"/>
    <s v="Wed"/>
    <x v="3"/>
    <x v="2"/>
    <n v="3393"/>
    <n v="3397"/>
  </r>
  <r>
    <s v="SC7XGQVA"/>
    <x v="7"/>
    <x v="2"/>
    <x v="1"/>
    <s v="GTX Plus Pro"/>
    <s v="Singletechno"/>
    <s v="United States"/>
    <x v="2"/>
    <x v="124"/>
    <x v="24"/>
    <s v="Wed"/>
    <x v="0"/>
    <x v="0"/>
    <n v="5482"/>
    <n v="0"/>
  </r>
  <r>
    <s v="UY45Y7AM"/>
    <x v="7"/>
    <x v="2"/>
    <x v="1"/>
    <s v="MG Special"/>
    <s v="Sunnamplex"/>
    <s v="Poland"/>
    <x v="2"/>
    <x v="124"/>
    <x v="39"/>
    <s v="Sun"/>
    <x v="2"/>
    <x v="2"/>
    <n v="55"/>
    <n v="0"/>
  </r>
  <r>
    <s v="M92Y63Q3"/>
    <x v="29"/>
    <x v="1"/>
    <x v="0"/>
    <s v="MG Special"/>
    <s v="Domzoom"/>
    <s v="United States"/>
    <x v="0"/>
    <x v="124"/>
    <x v="33"/>
    <s v="Fri"/>
    <x v="2"/>
    <x v="2"/>
    <n v="55"/>
    <n v="59"/>
  </r>
  <r>
    <s v="AKTPC3M1"/>
    <x v="16"/>
    <x v="2"/>
    <x v="1"/>
    <s v="GTX Basic"/>
    <m/>
    <s v=""/>
    <x v="1"/>
    <x v="124"/>
    <x v="6"/>
    <s v=""/>
    <x v="1"/>
    <x v="1"/>
    <s v=""/>
    <n v="0"/>
  </r>
  <r>
    <s v="JXAYTFNI"/>
    <x v="24"/>
    <x v="0"/>
    <x v="0"/>
    <s v="GTX Basic"/>
    <s v="Cancity"/>
    <s v="United States"/>
    <x v="2"/>
    <x v="124"/>
    <x v="51"/>
    <s v="Fri"/>
    <x v="2"/>
    <x v="2"/>
    <n v="550"/>
    <n v="0"/>
  </r>
  <r>
    <s v="BMM5D5R4"/>
    <x v="24"/>
    <x v="0"/>
    <x v="0"/>
    <s v="GTX Basic"/>
    <s v="dambase"/>
    <s v="United States"/>
    <x v="2"/>
    <x v="124"/>
    <x v="74"/>
    <s v="Sun"/>
    <x v="2"/>
    <x v="2"/>
    <n v="550"/>
    <n v="0"/>
  </r>
  <r>
    <s v="PSGTTYUT"/>
    <x v="24"/>
    <x v="0"/>
    <x v="0"/>
    <s v="GTX Basic"/>
    <s v="Rangreen"/>
    <s v="Panama"/>
    <x v="0"/>
    <x v="124"/>
    <x v="47"/>
    <s v="Tue"/>
    <x v="3"/>
    <x v="2"/>
    <n v="550"/>
    <n v="494"/>
  </r>
  <r>
    <s v="JRC2PMKX"/>
    <x v="24"/>
    <x v="0"/>
    <x v="0"/>
    <s v="GTX Plus Basic"/>
    <s v="Codehow"/>
    <s v="United States"/>
    <x v="0"/>
    <x v="124"/>
    <x v="67"/>
    <s v="Tue"/>
    <x v="2"/>
    <x v="2"/>
    <n v="1096"/>
    <n v="1060"/>
  </r>
  <r>
    <s v="JA5G7YBO"/>
    <x v="5"/>
    <x v="3"/>
    <x v="1"/>
    <s v="MG Special"/>
    <s v="Blackzim"/>
    <s v="United States"/>
    <x v="1"/>
    <x v="124"/>
    <x v="6"/>
    <s v=""/>
    <x v="1"/>
    <x v="1"/>
    <s v=""/>
    <n v="0"/>
  </r>
  <r>
    <s v="6M5LV1ZE"/>
    <x v="22"/>
    <x v="1"/>
    <x v="0"/>
    <s v="MG Special"/>
    <s v="Scottech"/>
    <s v="United States"/>
    <x v="2"/>
    <x v="124"/>
    <x v="60"/>
    <s v="Fri"/>
    <x v="2"/>
    <x v="2"/>
    <n v="55"/>
    <n v="0"/>
  </r>
  <r>
    <s v="CZ8PPZTC"/>
    <x v="17"/>
    <x v="5"/>
    <x v="2"/>
    <s v="MG Special"/>
    <s v="Bioplex"/>
    <s v="United States"/>
    <x v="1"/>
    <x v="124"/>
    <x v="6"/>
    <s v=""/>
    <x v="1"/>
    <x v="1"/>
    <s v=""/>
    <n v="0"/>
  </r>
  <r>
    <s v="IBZQBCSU"/>
    <x v="17"/>
    <x v="5"/>
    <x v="2"/>
    <s v="MG Special"/>
    <s v="Vehement Capital Partners"/>
    <s v="United States"/>
    <x v="2"/>
    <x v="124"/>
    <x v="65"/>
    <s v="Fri"/>
    <x v="2"/>
    <x v="2"/>
    <n v="55"/>
    <n v="0"/>
  </r>
  <r>
    <s v="YABTM1G5"/>
    <x v="12"/>
    <x v="0"/>
    <x v="0"/>
    <s v="GTX Basic"/>
    <s v="Domzoom"/>
    <s v="United States"/>
    <x v="2"/>
    <x v="124"/>
    <x v="77"/>
    <s v="Tue"/>
    <x v="2"/>
    <x v="2"/>
    <n v="550"/>
    <n v="0"/>
  </r>
  <r>
    <s v="FPTH6URQ"/>
    <x v="4"/>
    <x v="3"/>
    <x v="1"/>
    <s v="GTX Basic"/>
    <s v="Faxquote"/>
    <s v="United States"/>
    <x v="0"/>
    <x v="124"/>
    <x v="54"/>
    <s v="Thu"/>
    <x v="2"/>
    <x v="2"/>
    <n v="550"/>
    <n v="624"/>
  </r>
  <r>
    <s v="S3XE14XP"/>
    <x v="4"/>
    <x v="3"/>
    <x v="1"/>
    <s v="GTX Basic"/>
    <s v="Goodsilron"/>
    <s v="United States"/>
    <x v="0"/>
    <x v="124"/>
    <x v="38"/>
    <s v="Mon"/>
    <x v="2"/>
    <x v="2"/>
    <n v="550"/>
    <n v="565"/>
  </r>
  <r>
    <s v="U6Q0T9KV"/>
    <x v="4"/>
    <x v="3"/>
    <x v="1"/>
    <s v="GTX Basic"/>
    <s v="Konex"/>
    <s v="United States"/>
    <x v="0"/>
    <x v="124"/>
    <x v="64"/>
    <s v="Wed"/>
    <x v="3"/>
    <x v="2"/>
    <n v="550"/>
    <n v="642"/>
  </r>
  <r>
    <s v="YQ0Y0YQS"/>
    <x v="15"/>
    <x v="5"/>
    <x v="2"/>
    <s v="MG Advanced"/>
    <s v="Newex"/>
    <s v="Germany"/>
    <x v="1"/>
    <x v="124"/>
    <x v="6"/>
    <s v=""/>
    <x v="1"/>
    <x v="1"/>
    <s v=""/>
    <n v="0"/>
  </r>
  <r>
    <s v="HRWHRCH8"/>
    <x v="15"/>
    <x v="5"/>
    <x v="2"/>
    <s v="MG Special"/>
    <s v="Betasoloin"/>
    <s v="United States"/>
    <x v="0"/>
    <x v="124"/>
    <x v="16"/>
    <s v="Tue"/>
    <x v="0"/>
    <x v="0"/>
    <n v="55"/>
    <n v="48"/>
  </r>
  <r>
    <s v="8B29CRQL"/>
    <x v="15"/>
    <x v="5"/>
    <x v="2"/>
    <s v="MG Special"/>
    <s v="Donware"/>
    <s v="United States"/>
    <x v="0"/>
    <x v="124"/>
    <x v="65"/>
    <s v="Fri"/>
    <x v="2"/>
    <x v="2"/>
    <n v="55"/>
    <n v="60"/>
  </r>
  <r>
    <s v="3KM8WN7L"/>
    <x v="25"/>
    <x v="4"/>
    <x v="2"/>
    <s v="GTX Basic"/>
    <s v="Kan-code"/>
    <s v="United States"/>
    <x v="0"/>
    <x v="125"/>
    <x v="40"/>
    <s v="Thu"/>
    <x v="2"/>
    <x v="2"/>
    <n v="550"/>
    <n v="522"/>
  </r>
  <r>
    <s v="5Z8S8UHK"/>
    <x v="23"/>
    <x v="4"/>
    <x v="2"/>
    <s v="GTX Basic"/>
    <m/>
    <s v=""/>
    <x v="1"/>
    <x v="125"/>
    <x v="6"/>
    <s v=""/>
    <x v="1"/>
    <x v="1"/>
    <s v=""/>
    <n v="0"/>
  </r>
  <r>
    <s v="S0XILDHQ"/>
    <x v="23"/>
    <x v="4"/>
    <x v="2"/>
    <s v="GTX Plus Pro"/>
    <s v="Umbrella Corporation"/>
    <s v="United States"/>
    <x v="0"/>
    <x v="125"/>
    <x v="8"/>
    <s v="Sat"/>
    <x v="0"/>
    <x v="0"/>
    <n v="5482"/>
    <n v="4701"/>
  </r>
  <r>
    <s v="ZVR3CS7N"/>
    <x v="1"/>
    <x v="1"/>
    <x v="0"/>
    <s v="GTX Plus Pro"/>
    <s v="Scottech"/>
    <s v="United States"/>
    <x v="2"/>
    <x v="125"/>
    <x v="45"/>
    <s v="Sat"/>
    <x v="2"/>
    <x v="2"/>
    <n v="5482"/>
    <n v="0"/>
  </r>
  <r>
    <s v="AZH0INTS"/>
    <x v="14"/>
    <x v="3"/>
    <x v="1"/>
    <s v="GTX Pro"/>
    <s v="Singletechno"/>
    <s v="United States"/>
    <x v="0"/>
    <x v="125"/>
    <x v="22"/>
    <s v="Mon"/>
    <x v="0"/>
    <x v="0"/>
    <n v="4821"/>
    <n v="4987"/>
  </r>
  <r>
    <s v="9AMJKJX6"/>
    <x v="29"/>
    <x v="1"/>
    <x v="0"/>
    <s v="GTX Basic"/>
    <s v="Inity"/>
    <s v="United States"/>
    <x v="0"/>
    <x v="125"/>
    <x v="66"/>
    <s v="Wed"/>
    <x v="2"/>
    <x v="2"/>
    <n v="550"/>
    <n v="579"/>
  </r>
  <r>
    <s v="NMKAJZJ4"/>
    <x v="18"/>
    <x v="2"/>
    <x v="1"/>
    <s v="MG Special"/>
    <m/>
    <s v=""/>
    <x v="1"/>
    <x v="125"/>
    <x v="6"/>
    <s v=""/>
    <x v="1"/>
    <x v="1"/>
    <s v=""/>
    <n v="0"/>
  </r>
  <r>
    <s v="3NQBMKOK"/>
    <x v="18"/>
    <x v="2"/>
    <x v="1"/>
    <s v="GTX Basic"/>
    <s v="Kan-code"/>
    <s v="United States"/>
    <x v="0"/>
    <x v="125"/>
    <x v="91"/>
    <s v="Thu"/>
    <x v="3"/>
    <x v="2"/>
    <n v="550"/>
    <n v="494"/>
  </r>
  <r>
    <s v="VBG91TQH"/>
    <x v="22"/>
    <x v="1"/>
    <x v="0"/>
    <s v="GTX Basic"/>
    <s v="Isdom"/>
    <s v="United States"/>
    <x v="0"/>
    <x v="125"/>
    <x v="80"/>
    <s v="Sun"/>
    <x v="3"/>
    <x v="2"/>
    <n v="550"/>
    <n v="545"/>
  </r>
  <r>
    <s v="QZE24X2H"/>
    <x v="9"/>
    <x v="2"/>
    <x v="1"/>
    <s v="GTX Basic"/>
    <s v="Y-corporation"/>
    <s v="United States"/>
    <x v="0"/>
    <x v="125"/>
    <x v="62"/>
    <s v="Thu"/>
    <x v="3"/>
    <x v="2"/>
    <n v="550"/>
    <n v="584"/>
  </r>
  <r>
    <s v="WSPBQ5YR"/>
    <x v="0"/>
    <x v="0"/>
    <x v="0"/>
    <s v="MG Advanced"/>
    <s v="dambase"/>
    <s v="United States"/>
    <x v="0"/>
    <x v="125"/>
    <x v="73"/>
    <s v="Fri"/>
    <x v="3"/>
    <x v="2"/>
    <n v="3393"/>
    <n v="3714"/>
  </r>
  <r>
    <s v="YJJ1BLPQ"/>
    <x v="6"/>
    <x v="1"/>
    <x v="0"/>
    <s v="MG Advanced"/>
    <s v="Finhigh"/>
    <s v="United States"/>
    <x v="0"/>
    <x v="125"/>
    <x v="41"/>
    <s v="Mon"/>
    <x v="2"/>
    <x v="2"/>
    <n v="3393"/>
    <n v="3423"/>
  </r>
  <r>
    <s v="XUGTSB00"/>
    <x v="6"/>
    <x v="1"/>
    <x v="0"/>
    <s v="MG Advanced"/>
    <s v="Ron-tech"/>
    <s v="United States"/>
    <x v="0"/>
    <x v="125"/>
    <x v="17"/>
    <s v="Sun"/>
    <x v="0"/>
    <x v="0"/>
    <n v="3393"/>
    <n v="3167"/>
  </r>
  <r>
    <s v="3DKK3JF3"/>
    <x v="19"/>
    <x v="4"/>
    <x v="2"/>
    <s v="GTX Basic"/>
    <s v="Acme Corporation"/>
    <s v="United States"/>
    <x v="2"/>
    <x v="125"/>
    <x v="56"/>
    <s v="Mon"/>
    <x v="2"/>
    <x v="2"/>
    <n v="550"/>
    <n v="0"/>
  </r>
  <r>
    <s v="I0TSIELX"/>
    <x v="11"/>
    <x v="3"/>
    <x v="1"/>
    <s v="GTX Plus Basic"/>
    <s v="Xx-holding"/>
    <s v="United States"/>
    <x v="0"/>
    <x v="125"/>
    <x v="56"/>
    <s v="Mon"/>
    <x v="2"/>
    <x v="2"/>
    <n v="1096"/>
    <n v="987"/>
  </r>
  <r>
    <s v="SX0SSL0H"/>
    <x v="17"/>
    <x v="5"/>
    <x v="2"/>
    <s v="GTX Plus Basic"/>
    <m/>
    <s v=""/>
    <x v="1"/>
    <x v="125"/>
    <x v="6"/>
    <s v=""/>
    <x v="1"/>
    <x v="1"/>
    <s v=""/>
    <n v="0"/>
  </r>
  <r>
    <s v="420PORSF"/>
    <x v="17"/>
    <x v="5"/>
    <x v="2"/>
    <s v="MG Advanced"/>
    <s v="Konex"/>
    <s v="United States"/>
    <x v="2"/>
    <x v="125"/>
    <x v="47"/>
    <s v="Tue"/>
    <x v="3"/>
    <x v="2"/>
    <n v="3393"/>
    <n v="0"/>
  </r>
  <r>
    <s v="DVCPCBMJ"/>
    <x v="12"/>
    <x v="0"/>
    <x v="0"/>
    <s v="MG Advanced"/>
    <s v="Domzoom"/>
    <s v="United States"/>
    <x v="2"/>
    <x v="125"/>
    <x v="74"/>
    <s v="Sun"/>
    <x v="2"/>
    <x v="2"/>
    <n v="3393"/>
    <n v="0"/>
  </r>
  <r>
    <s v="UMZ986GC"/>
    <x v="12"/>
    <x v="0"/>
    <x v="0"/>
    <s v="MG Advanced"/>
    <s v="Dontechi"/>
    <s v="United States"/>
    <x v="0"/>
    <x v="125"/>
    <x v="61"/>
    <s v="Wed"/>
    <x v="2"/>
    <x v="2"/>
    <n v="3393"/>
    <n v="3428"/>
  </r>
  <r>
    <s v="I7BWM5O0"/>
    <x v="15"/>
    <x v="5"/>
    <x v="2"/>
    <s v="MG Special"/>
    <s v="Warephase"/>
    <s v="United States"/>
    <x v="1"/>
    <x v="125"/>
    <x v="6"/>
    <s v=""/>
    <x v="1"/>
    <x v="1"/>
    <s v=""/>
    <n v="0"/>
  </r>
  <r>
    <s v="UPQRP36U"/>
    <x v="15"/>
    <x v="5"/>
    <x v="2"/>
    <s v="MG Special"/>
    <s v="Gekko &amp; Co"/>
    <s v="United States"/>
    <x v="2"/>
    <x v="125"/>
    <x v="57"/>
    <s v="Mon"/>
    <x v="2"/>
    <x v="2"/>
    <n v="55"/>
    <n v="0"/>
  </r>
  <r>
    <s v="RZI9HX5X"/>
    <x v="2"/>
    <x v="2"/>
    <x v="1"/>
    <s v="GTX Plus Basic"/>
    <s v="Hottechi"/>
    <s v="Korea"/>
    <x v="0"/>
    <x v="125"/>
    <x v="66"/>
    <s v="Wed"/>
    <x v="2"/>
    <x v="2"/>
    <n v="1096"/>
    <n v="1149"/>
  </r>
  <r>
    <s v="WFJPWN9O"/>
    <x v="3"/>
    <x v="0"/>
    <x v="0"/>
    <s v="GTX Plus Pro"/>
    <s v="Globex Corporation"/>
    <s v="Norway"/>
    <x v="0"/>
    <x v="126"/>
    <x v="80"/>
    <s v="Sun"/>
    <x v="3"/>
    <x v="2"/>
    <n v="5482"/>
    <n v="6023"/>
  </r>
  <r>
    <s v="6F79VYH8"/>
    <x v="25"/>
    <x v="4"/>
    <x v="2"/>
    <s v="GTX Basic"/>
    <m/>
    <s v=""/>
    <x v="1"/>
    <x v="126"/>
    <x v="6"/>
    <s v=""/>
    <x v="1"/>
    <x v="1"/>
    <s v=""/>
    <n v="0"/>
  </r>
  <r>
    <s v="ZQ4QTT1Z"/>
    <x v="25"/>
    <x v="4"/>
    <x v="2"/>
    <s v="GTX Plus Basic"/>
    <m/>
    <s v=""/>
    <x v="1"/>
    <x v="126"/>
    <x v="6"/>
    <s v=""/>
    <x v="1"/>
    <x v="1"/>
    <s v=""/>
    <n v="0"/>
  </r>
  <r>
    <s v="2WH4NUR9"/>
    <x v="23"/>
    <x v="4"/>
    <x v="2"/>
    <s v="GTX Basic"/>
    <s v="Bluth Company"/>
    <s v="United States"/>
    <x v="2"/>
    <x v="126"/>
    <x v="43"/>
    <s v="Sun"/>
    <x v="3"/>
    <x v="2"/>
    <n v="550"/>
    <n v="0"/>
  </r>
  <r>
    <s v="S93L97VV"/>
    <x v="28"/>
    <x v="0"/>
    <x v="0"/>
    <s v="MG Special"/>
    <s v="Scottech"/>
    <s v="United States"/>
    <x v="0"/>
    <x v="126"/>
    <x v="12"/>
    <s v="Fri"/>
    <x v="0"/>
    <x v="0"/>
    <n v="55"/>
    <n v="47"/>
  </r>
  <r>
    <s v="HRU8FNE1"/>
    <x v="27"/>
    <x v="5"/>
    <x v="2"/>
    <s v="GTX Basic"/>
    <s v="Donquadtech"/>
    <s v="United States"/>
    <x v="0"/>
    <x v="126"/>
    <x v="7"/>
    <s v="Fri"/>
    <x v="0"/>
    <x v="0"/>
    <n v="550"/>
    <n v="542"/>
  </r>
  <r>
    <s v="JDFN8AZI"/>
    <x v="27"/>
    <x v="5"/>
    <x v="2"/>
    <s v="GTX Pro"/>
    <s v="Xx-zobam"/>
    <s v="United States"/>
    <x v="0"/>
    <x v="126"/>
    <x v="28"/>
    <s v="Thu"/>
    <x v="0"/>
    <x v="0"/>
    <n v="4821"/>
    <n v="4980"/>
  </r>
  <r>
    <s v="11EK1VP7"/>
    <x v="1"/>
    <x v="1"/>
    <x v="0"/>
    <s v="GTX Pro"/>
    <s v="Funholding"/>
    <s v="United States"/>
    <x v="0"/>
    <x v="126"/>
    <x v="53"/>
    <s v="Sun"/>
    <x v="2"/>
    <x v="2"/>
    <n v="4821"/>
    <n v="4978"/>
  </r>
  <r>
    <s v="50HQRWGJ"/>
    <x v="26"/>
    <x v="4"/>
    <x v="2"/>
    <s v="GTX Pro"/>
    <s v="Vehement Capital Partners"/>
    <s v="United States"/>
    <x v="0"/>
    <x v="126"/>
    <x v="76"/>
    <s v="Sat"/>
    <x v="3"/>
    <x v="2"/>
    <n v="4821"/>
    <n v="5256"/>
  </r>
  <r>
    <s v="N90VSHI2"/>
    <x v="14"/>
    <x v="3"/>
    <x v="1"/>
    <s v="GTX Pro"/>
    <s v="Hottechi"/>
    <s v="Korea"/>
    <x v="0"/>
    <x v="126"/>
    <x v="52"/>
    <s v="Wed"/>
    <x v="3"/>
    <x v="2"/>
    <n v="4821"/>
    <n v="4327"/>
  </r>
  <r>
    <s v="21PRD9FN"/>
    <x v="21"/>
    <x v="5"/>
    <x v="2"/>
    <s v="GTX Pro"/>
    <s v="Donware"/>
    <s v="United States"/>
    <x v="0"/>
    <x v="126"/>
    <x v="41"/>
    <s v="Mon"/>
    <x v="2"/>
    <x v="2"/>
    <n v="4821"/>
    <n v="5022"/>
  </r>
  <r>
    <s v="ITIQJARB"/>
    <x v="8"/>
    <x v="1"/>
    <x v="0"/>
    <s v="GTX Plus Pro"/>
    <s v="Bioholding"/>
    <s v="Philipines"/>
    <x v="0"/>
    <x v="126"/>
    <x v="1"/>
    <s v="Sat"/>
    <x v="0"/>
    <x v="0"/>
    <n v="5482"/>
    <n v="4887"/>
  </r>
  <r>
    <s v="EAUV9J9L"/>
    <x v="8"/>
    <x v="1"/>
    <x v="0"/>
    <s v="MG Advanced"/>
    <s v="Stanredtax"/>
    <s v="United States"/>
    <x v="0"/>
    <x v="126"/>
    <x v="21"/>
    <s v="Tue"/>
    <x v="0"/>
    <x v="0"/>
    <n v="3393"/>
    <n v="3724"/>
  </r>
  <r>
    <s v="9A4H9IAC"/>
    <x v="7"/>
    <x v="2"/>
    <x v="1"/>
    <s v="GTX Plus Basic"/>
    <m/>
    <s v=""/>
    <x v="1"/>
    <x v="126"/>
    <x v="6"/>
    <s v=""/>
    <x v="1"/>
    <x v="1"/>
    <s v=""/>
    <n v="0"/>
  </r>
  <r>
    <s v="XWEZ1WNK"/>
    <x v="7"/>
    <x v="2"/>
    <x v="1"/>
    <s v="GTX Basic"/>
    <s v="Y-corporation"/>
    <s v="United States"/>
    <x v="0"/>
    <x v="126"/>
    <x v="1"/>
    <s v="Sat"/>
    <x v="0"/>
    <x v="0"/>
    <n v="550"/>
    <n v="535"/>
  </r>
  <r>
    <s v="ZTLLHCBU"/>
    <x v="18"/>
    <x v="2"/>
    <x v="1"/>
    <s v="GTX Basic"/>
    <s v="Dontechi"/>
    <s v="United States"/>
    <x v="1"/>
    <x v="126"/>
    <x v="6"/>
    <s v=""/>
    <x v="1"/>
    <x v="1"/>
    <s v=""/>
    <n v="0"/>
  </r>
  <r>
    <s v="JTSUYWUD"/>
    <x v="18"/>
    <x v="2"/>
    <x v="1"/>
    <s v="GTX Plus Pro"/>
    <s v="Blackzim"/>
    <s v="United States"/>
    <x v="2"/>
    <x v="126"/>
    <x v="61"/>
    <s v="Wed"/>
    <x v="2"/>
    <x v="2"/>
    <n v="5482"/>
    <n v="0"/>
  </r>
  <r>
    <s v="CJ5U6GX3"/>
    <x v="5"/>
    <x v="3"/>
    <x v="1"/>
    <s v="MG Advanced"/>
    <s v="Singletechno"/>
    <s v="United States"/>
    <x v="0"/>
    <x v="126"/>
    <x v="24"/>
    <s v="Wed"/>
    <x v="0"/>
    <x v="0"/>
    <n v="3393"/>
    <n v="3969"/>
  </r>
  <r>
    <s v="SLYFFVBE"/>
    <x v="9"/>
    <x v="2"/>
    <x v="1"/>
    <s v="GTX Plus Basic"/>
    <s v="Blackzim"/>
    <s v="United States"/>
    <x v="1"/>
    <x v="126"/>
    <x v="6"/>
    <s v=""/>
    <x v="1"/>
    <x v="1"/>
    <s v=""/>
    <n v="0"/>
  </r>
  <r>
    <s v="HDUV7VJN"/>
    <x v="0"/>
    <x v="0"/>
    <x v="0"/>
    <s v="GTX Plus Pro"/>
    <s v="Toughzap"/>
    <s v="United States"/>
    <x v="0"/>
    <x v="126"/>
    <x v="22"/>
    <s v="Mon"/>
    <x v="0"/>
    <x v="0"/>
    <n v="5482"/>
    <n v="6805"/>
  </r>
  <r>
    <s v="5OCY2XME"/>
    <x v="6"/>
    <x v="1"/>
    <x v="0"/>
    <s v="GTX Plus Basic"/>
    <s v="Isdom"/>
    <s v="United States"/>
    <x v="0"/>
    <x v="126"/>
    <x v="82"/>
    <s v="Mon"/>
    <x v="3"/>
    <x v="2"/>
    <n v="1096"/>
    <n v="1190"/>
  </r>
  <r>
    <s v="1YB00UYY"/>
    <x v="17"/>
    <x v="5"/>
    <x v="2"/>
    <s v="GTX Plus Pro"/>
    <s v="Condax"/>
    <s v="United States"/>
    <x v="0"/>
    <x v="126"/>
    <x v="56"/>
    <s v="Mon"/>
    <x v="2"/>
    <x v="2"/>
    <n v="5482"/>
    <n v="4821"/>
  </r>
  <r>
    <s v="NCMT5KK3"/>
    <x v="4"/>
    <x v="3"/>
    <x v="1"/>
    <s v="GTX Basic"/>
    <s v="Dalttechnology"/>
    <s v="United States"/>
    <x v="1"/>
    <x v="126"/>
    <x v="6"/>
    <s v=""/>
    <x v="1"/>
    <x v="1"/>
    <s v=""/>
    <n v="0"/>
  </r>
  <r>
    <s v="Y23HQJRG"/>
    <x v="15"/>
    <x v="5"/>
    <x v="2"/>
    <s v="MG Special"/>
    <s v="Kinnamplus"/>
    <s v="United States"/>
    <x v="0"/>
    <x v="126"/>
    <x v="36"/>
    <s v="Sat"/>
    <x v="2"/>
    <x v="2"/>
    <n v="55"/>
    <n v="53"/>
  </r>
  <r>
    <s v="81FNO0VM"/>
    <x v="20"/>
    <x v="5"/>
    <x v="2"/>
    <s v="GTX Plus Basic"/>
    <m/>
    <s v=""/>
    <x v="1"/>
    <x v="126"/>
    <x v="6"/>
    <s v=""/>
    <x v="1"/>
    <x v="1"/>
    <s v=""/>
    <n v="0"/>
  </r>
  <r>
    <s v="RFQP9VCW"/>
    <x v="20"/>
    <x v="5"/>
    <x v="2"/>
    <s v="MG Advanced"/>
    <m/>
    <s v=""/>
    <x v="1"/>
    <x v="126"/>
    <x v="6"/>
    <s v=""/>
    <x v="1"/>
    <x v="1"/>
    <s v=""/>
    <n v="0"/>
  </r>
  <r>
    <s v="NGCM47PC"/>
    <x v="2"/>
    <x v="2"/>
    <x v="1"/>
    <s v="GTX Pro"/>
    <m/>
    <s v=""/>
    <x v="1"/>
    <x v="126"/>
    <x v="6"/>
    <s v=""/>
    <x v="1"/>
    <x v="1"/>
    <s v=""/>
    <n v="0"/>
  </r>
  <r>
    <s v="9HXSC391"/>
    <x v="23"/>
    <x v="4"/>
    <x v="2"/>
    <s v="MG Advanced"/>
    <s v="Vehement Capital Partners"/>
    <s v="United States"/>
    <x v="0"/>
    <x v="127"/>
    <x v="57"/>
    <s v="Mon"/>
    <x v="2"/>
    <x v="2"/>
    <n v="3393"/>
    <n v="3087"/>
  </r>
  <r>
    <s v="ENOMNCOJ"/>
    <x v="28"/>
    <x v="0"/>
    <x v="0"/>
    <s v="MG Special"/>
    <s v="Bioholding"/>
    <s v="Philipines"/>
    <x v="0"/>
    <x v="127"/>
    <x v="71"/>
    <s v="Sat"/>
    <x v="3"/>
    <x v="2"/>
    <n v="55"/>
    <n v="59"/>
  </r>
  <r>
    <s v="CG4TWLUR"/>
    <x v="27"/>
    <x v="5"/>
    <x v="2"/>
    <s v="GTX Plus Basic"/>
    <s v="Bubba Gump"/>
    <s v="United States"/>
    <x v="0"/>
    <x v="127"/>
    <x v="42"/>
    <s v="Fri"/>
    <x v="3"/>
    <x v="2"/>
    <n v="1096"/>
    <n v="857"/>
  </r>
  <r>
    <s v="0FIG6ZP2"/>
    <x v="13"/>
    <x v="4"/>
    <x v="2"/>
    <s v="GTX Plus Basic"/>
    <s v="Massive Dynamic"/>
    <s v="United States"/>
    <x v="0"/>
    <x v="127"/>
    <x v="87"/>
    <s v="Tue"/>
    <x v="3"/>
    <x v="2"/>
    <n v="1096"/>
    <n v="1142"/>
  </r>
  <r>
    <s v="IA62KQBO"/>
    <x v="26"/>
    <x v="4"/>
    <x v="2"/>
    <s v="GTX Basic"/>
    <s v="Ganjaflex"/>
    <s v="Japan"/>
    <x v="0"/>
    <x v="127"/>
    <x v="39"/>
    <s v="Sun"/>
    <x v="2"/>
    <x v="2"/>
    <n v="550"/>
    <n v="566"/>
  </r>
  <r>
    <s v="C54ZXDLT"/>
    <x v="21"/>
    <x v="5"/>
    <x v="2"/>
    <s v="MG Advanced"/>
    <s v="Xx-zobam"/>
    <s v="United States"/>
    <x v="0"/>
    <x v="127"/>
    <x v="8"/>
    <s v="Sat"/>
    <x v="0"/>
    <x v="0"/>
    <n v="3393"/>
    <n v="4291"/>
  </r>
  <r>
    <s v="X96MMTCI"/>
    <x v="10"/>
    <x v="3"/>
    <x v="1"/>
    <s v="GTX Plus Basic"/>
    <s v="Rantouch"/>
    <s v="United States"/>
    <x v="0"/>
    <x v="127"/>
    <x v="83"/>
    <s v="Fri"/>
    <x v="3"/>
    <x v="2"/>
    <n v="1096"/>
    <n v="1039"/>
  </r>
  <r>
    <s v="P4RDU8QM"/>
    <x v="10"/>
    <x v="3"/>
    <x v="1"/>
    <s v="MG Advanced"/>
    <s v="Xx-holding"/>
    <s v="United States"/>
    <x v="0"/>
    <x v="127"/>
    <x v="65"/>
    <s v="Fri"/>
    <x v="2"/>
    <x v="2"/>
    <n v="3393"/>
    <n v="3151"/>
  </r>
  <r>
    <s v="7C9Q2ZA3"/>
    <x v="29"/>
    <x v="1"/>
    <x v="0"/>
    <s v="GTX Basic"/>
    <s v="Gogozoom"/>
    <s v="United States"/>
    <x v="0"/>
    <x v="127"/>
    <x v="29"/>
    <s v="Fri"/>
    <x v="0"/>
    <x v="0"/>
    <n v="550"/>
    <n v="590"/>
  </r>
  <r>
    <s v="YZ1EYM3Y"/>
    <x v="29"/>
    <x v="1"/>
    <x v="0"/>
    <s v="MG Advanced"/>
    <s v="Ron-tech"/>
    <s v="United States"/>
    <x v="0"/>
    <x v="127"/>
    <x v="8"/>
    <s v="Sat"/>
    <x v="0"/>
    <x v="0"/>
    <n v="3393"/>
    <n v="3217"/>
  </r>
  <r>
    <s v="M7J5BV9Q"/>
    <x v="16"/>
    <x v="2"/>
    <x v="1"/>
    <s v="GTX Basic"/>
    <s v="Zoomit"/>
    <s v="United States"/>
    <x v="0"/>
    <x v="127"/>
    <x v="1"/>
    <s v="Sat"/>
    <x v="0"/>
    <x v="0"/>
    <n v="550"/>
    <n v="597"/>
  </r>
  <r>
    <s v="MDRX39D8"/>
    <x v="18"/>
    <x v="2"/>
    <x v="1"/>
    <s v="GTX Pro"/>
    <s v="Newex"/>
    <s v="Germany"/>
    <x v="0"/>
    <x v="127"/>
    <x v="54"/>
    <s v="Thu"/>
    <x v="2"/>
    <x v="2"/>
    <n v="4821"/>
    <n v="4918"/>
  </r>
  <r>
    <s v="7GRFWF1U"/>
    <x v="18"/>
    <x v="2"/>
    <x v="1"/>
    <s v="GTX Pro"/>
    <s v="Scotfind"/>
    <s v="United States"/>
    <x v="0"/>
    <x v="127"/>
    <x v="17"/>
    <s v="Sun"/>
    <x v="0"/>
    <x v="0"/>
    <n v="4821"/>
    <n v="5266"/>
  </r>
  <r>
    <s v="EHP6OQ69"/>
    <x v="24"/>
    <x v="0"/>
    <x v="0"/>
    <s v="MG Advanced"/>
    <s v="Finhigh"/>
    <s v="United States"/>
    <x v="2"/>
    <x v="127"/>
    <x v="39"/>
    <s v="Sun"/>
    <x v="2"/>
    <x v="2"/>
    <n v="3393"/>
    <n v="0"/>
  </r>
  <r>
    <s v="JDXSS1HT"/>
    <x v="5"/>
    <x v="3"/>
    <x v="1"/>
    <s v="GTX Basic"/>
    <s v="Silis"/>
    <s v="United States"/>
    <x v="1"/>
    <x v="127"/>
    <x v="6"/>
    <s v=""/>
    <x v="1"/>
    <x v="1"/>
    <s v=""/>
    <n v="0"/>
  </r>
  <r>
    <s v="4R1NMA9E"/>
    <x v="5"/>
    <x v="3"/>
    <x v="1"/>
    <s v="GTX Basic"/>
    <s v="Singletechno"/>
    <s v="United States"/>
    <x v="2"/>
    <x v="127"/>
    <x v="37"/>
    <s v="Wed"/>
    <x v="2"/>
    <x v="2"/>
    <n v="550"/>
    <n v="0"/>
  </r>
  <r>
    <s v="CDA8Y12G"/>
    <x v="5"/>
    <x v="3"/>
    <x v="1"/>
    <s v="MG Special"/>
    <s v="Blackzim"/>
    <s v="United States"/>
    <x v="0"/>
    <x v="127"/>
    <x v="50"/>
    <s v="Sun"/>
    <x v="2"/>
    <x v="2"/>
    <n v="55"/>
    <n v="61"/>
  </r>
  <r>
    <s v="RYLLRATF"/>
    <x v="5"/>
    <x v="3"/>
    <x v="1"/>
    <s v="MG Advanced"/>
    <s v="Faxquote"/>
    <s v="United States"/>
    <x v="0"/>
    <x v="127"/>
    <x v="66"/>
    <s v="Wed"/>
    <x v="2"/>
    <x v="2"/>
    <n v="3393"/>
    <n v="3470"/>
  </r>
  <r>
    <s v="KEF5O2Q6"/>
    <x v="0"/>
    <x v="0"/>
    <x v="0"/>
    <s v="GTX Basic"/>
    <s v="Betatech"/>
    <s v="Kenya"/>
    <x v="2"/>
    <x v="127"/>
    <x v="86"/>
    <s v="Mon"/>
    <x v="3"/>
    <x v="2"/>
    <n v="550"/>
    <n v="0"/>
  </r>
  <r>
    <s v="Y38ULZPM"/>
    <x v="11"/>
    <x v="3"/>
    <x v="1"/>
    <s v="MG Special"/>
    <s v="Newex"/>
    <s v="Germany"/>
    <x v="0"/>
    <x v="127"/>
    <x v="53"/>
    <s v="Sun"/>
    <x v="2"/>
    <x v="2"/>
    <n v="55"/>
    <n v="48"/>
  </r>
  <r>
    <s v="YFP8IZ98"/>
    <x v="17"/>
    <x v="5"/>
    <x v="2"/>
    <s v="MG Special"/>
    <s v="Acme Corporation"/>
    <s v="United States"/>
    <x v="0"/>
    <x v="127"/>
    <x v="81"/>
    <s v="Thu"/>
    <x v="3"/>
    <x v="2"/>
    <n v="55"/>
    <n v="61"/>
  </r>
  <r>
    <s v="U9CDTLZM"/>
    <x v="4"/>
    <x v="3"/>
    <x v="1"/>
    <s v="MG Special"/>
    <s v="Blackzim"/>
    <s v="United States"/>
    <x v="2"/>
    <x v="127"/>
    <x v="60"/>
    <s v="Fri"/>
    <x v="2"/>
    <x v="2"/>
    <n v="55"/>
    <n v="0"/>
  </r>
  <r>
    <s v="V5AN4BZF"/>
    <x v="15"/>
    <x v="5"/>
    <x v="2"/>
    <s v="GTX Basic"/>
    <s v="Silis"/>
    <s v="United States"/>
    <x v="2"/>
    <x v="127"/>
    <x v="56"/>
    <s v="Mon"/>
    <x v="2"/>
    <x v="2"/>
    <n v="550"/>
    <n v="0"/>
  </r>
  <r>
    <s v="58J6HCYK"/>
    <x v="2"/>
    <x v="2"/>
    <x v="1"/>
    <s v="GTX Basic"/>
    <s v="Y-corporation"/>
    <s v="United States"/>
    <x v="2"/>
    <x v="127"/>
    <x v="48"/>
    <s v="Mon"/>
    <x v="3"/>
    <x v="2"/>
    <n v="550"/>
    <n v="0"/>
  </r>
  <r>
    <s v="GDGR4C37"/>
    <x v="2"/>
    <x v="2"/>
    <x v="1"/>
    <s v="GTX Plus Basic"/>
    <s v="Plusstrip"/>
    <s v="United States"/>
    <x v="2"/>
    <x v="127"/>
    <x v="63"/>
    <s v="Sat"/>
    <x v="2"/>
    <x v="2"/>
    <n v="1096"/>
    <n v="0"/>
  </r>
  <r>
    <s v="COOYICXU"/>
    <x v="3"/>
    <x v="0"/>
    <x v="0"/>
    <s v="GTX Basic"/>
    <s v="Inity"/>
    <s v="United States"/>
    <x v="2"/>
    <x v="128"/>
    <x v="57"/>
    <s v="Mon"/>
    <x v="2"/>
    <x v="2"/>
    <n v="550"/>
    <n v="0"/>
  </r>
  <r>
    <s v="UALNIVAY"/>
    <x v="3"/>
    <x v="0"/>
    <x v="0"/>
    <s v="GTX Plus Pro"/>
    <s v="Hottechi"/>
    <s v="Korea"/>
    <x v="2"/>
    <x v="128"/>
    <x v="54"/>
    <s v="Thu"/>
    <x v="2"/>
    <x v="2"/>
    <n v="5482"/>
    <n v="0"/>
  </r>
  <r>
    <s v="E5UW8AGQ"/>
    <x v="3"/>
    <x v="0"/>
    <x v="0"/>
    <s v="GTX Basic"/>
    <s v="Streethex"/>
    <s v="Belgium"/>
    <x v="0"/>
    <x v="128"/>
    <x v="80"/>
    <s v="Sun"/>
    <x v="3"/>
    <x v="2"/>
    <n v="550"/>
    <n v="595"/>
  </r>
  <r>
    <s v="EWA9JFBA"/>
    <x v="3"/>
    <x v="0"/>
    <x v="0"/>
    <s v="MG Special"/>
    <s v="Zumgoity"/>
    <s v="United States"/>
    <x v="0"/>
    <x v="128"/>
    <x v="62"/>
    <s v="Thu"/>
    <x v="3"/>
    <x v="2"/>
    <n v="55"/>
    <n v="51"/>
  </r>
  <r>
    <s v="99DK6OHX"/>
    <x v="25"/>
    <x v="4"/>
    <x v="2"/>
    <s v="MG Special"/>
    <s v="Opentech"/>
    <s v="United States"/>
    <x v="2"/>
    <x v="128"/>
    <x v="85"/>
    <s v="Thu"/>
    <x v="3"/>
    <x v="2"/>
    <n v="55"/>
    <n v="0"/>
  </r>
  <r>
    <s v="MK57PHV1"/>
    <x v="23"/>
    <x v="4"/>
    <x v="2"/>
    <s v="GTX Pro"/>
    <s v="Kan-code"/>
    <s v="United States"/>
    <x v="0"/>
    <x v="128"/>
    <x v="49"/>
    <s v="Thu"/>
    <x v="2"/>
    <x v="2"/>
    <n v="4821"/>
    <n v="4624"/>
  </r>
  <r>
    <s v="T1F2I8ED"/>
    <x v="27"/>
    <x v="5"/>
    <x v="2"/>
    <s v="GTX Plus Basic"/>
    <m/>
    <s v=""/>
    <x v="1"/>
    <x v="128"/>
    <x v="6"/>
    <s v=""/>
    <x v="1"/>
    <x v="1"/>
    <s v=""/>
    <n v="0"/>
  </r>
  <r>
    <s v="26CH1NDR"/>
    <x v="13"/>
    <x v="4"/>
    <x v="2"/>
    <s v="GTX Basic"/>
    <s v="Mathtouch"/>
    <s v="Jordan"/>
    <x v="1"/>
    <x v="128"/>
    <x v="6"/>
    <s v=""/>
    <x v="1"/>
    <x v="1"/>
    <s v=""/>
    <n v="0"/>
  </r>
  <r>
    <s v="ISAWVDYZ"/>
    <x v="13"/>
    <x v="4"/>
    <x v="2"/>
    <s v="GTX Basic"/>
    <m/>
    <s v=""/>
    <x v="1"/>
    <x v="128"/>
    <x v="6"/>
    <s v=""/>
    <x v="1"/>
    <x v="1"/>
    <s v=""/>
    <n v="0"/>
  </r>
  <r>
    <s v="ZGZSYIJV"/>
    <x v="1"/>
    <x v="1"/>
    <x v="0"/>
    <s v="GTX Plus Basic"/>
    <s v="Finhigh"/>
    <s v="United States"/>
    <x v="2"/>
    <x v="128"/>
    <x v="41"/>
    <s v="Mon"/>
    <x v="2"/>
    <x v="2"/>
    <n v="1096"/>
    <n v="0"/>
  </r>
  <r>
    <s v="6LI7FXQT"/>
    <x v="1"/>
    <x v="1"/>
    <x v="0"/>
    <s v="MG Special"/>
    <s v="Bioholding"/>
    <s v="Philipines"/>
    <x v="2"/>
    <x v="128"/>
    <x v="53"/>
    <s v="Sun"/>
    <x v="2"/>
    <x v="2"/>
    <n v="55"/>
    <n v="0"/>
  </r>
  <r>
    <s v="D01U0UR8"/>
    <x v="1"/>
    <x v="1"/>
    <x v="0"/>
    <s v="GTX Basic"/>
    <s v="Funholding"/>
    <s v="United States"/>
    <x v="0"/>
    <x v="128"/>
    <x v="69"/>
    <s v="Sat"/>
    <x v="3"/>
    <x v="2"/>
    <n v="550"/>
    <n v="571"/>
  </r>
  <r>
    <s v="9LFX3HBC"/>
    <x v="14"/>
    <x v="3"/>
    <x v="1"/>
    <s v="MG Advanced"/>
    <s v="Lexiqvolax"/>
    <s v="United States"/>
    <x v="0"/>
    <x v="128"/>
    <x v="25"/>
    <s v="Sat"/>
    <x v="0"/>
    <x v="0"/>
    <n v="3393"/>
    <n v="3333"/>
  </r>
  <r>
    <s v="JP3IMU5X"/>
    <x v="8"/>
    <x v="1"/>
    <x v="0"/>
    <s v="GTX Plus Pro"/>
    <s v="Isdom"/>
    <s v="United States"/>
    <x v="0"/>
    <x v="128"/>
    <x v="67"/>
    <s v="Tue"/>
    <x v="2"/>
    <x v="2"/>
    <n v="5482"/>
    <n v="4853"/>
  </r>
  <r>
    <s v="5I8WOI8P"/>
    <x v="8"/>
    <x v="1"/>
    <x v="0"/>
    <s v="MG Special"/>
    <s v="Toughzap"/>
    <s v="United States"/>
    <x v="0"/>
    <x v="128"/>
    <x v="85"/>
    <s v="Thu"/>
    <x v="3"/>
    <x v="2"/>
    <n v="55"/>
    <n v="51"/>
  </r>
  <r>
    <s v="LJBQ7P0V"/>
    <x v="7"/>
    <x v="2"/>
    <x v="1"/>
    <s v="MG Special"/>
    <s v="Zotware"/>
    <s v="United States"/>
    <x v="1"/>
    <x v="128"/>
    <x v="6"/>
    <s v=""/>
    <x v="1"/>
    <x v="1"/>
    <s v=""/>
    <n v="0"/>
  </r>
  <r>
    <s v="ZRYPU2QW"/>
    <x v="7"/>
    <x v="2"/>
    <x v="1"/>
    <s v="MG Advanced"/>
    <m/>
    <s v=""/>
    <x v="1"/>
    <x v="128"/>
    <x v="6"/>
    <s v=""/>
    <x v="1"/>
    <x v="1"/>
    <s v=""/>
    <n v="0"/>
  </r>
  <r>
    <s v="7C9BUYV0"/>
    <x v="7"/>
    <x v="2"/>
    <x v="1"/>
    <s v="GTX Basic"/>
    <s v="Cheers"/>
    <s v="United States"/>
    <x v="2"/>
    <x v="128"/>
    <x v="55"/>
    <s v="Tue"/>
    <x v="2"/>
    <x v="2"/>
    <n v="550"/>
    <n v="0"/>
  </r>
  <r>
    <s v="GMVW87C4"/>
    <x v="16"/>
    <x v="2"/>
    <x v="1"/>
    <s v="GTX Pro"/>
    <s v="Cheers"/>
    <s v="United States"/>
    <x v="0"/>
    <x v="128"/>
    <x v="69"/>
    <s v="Sat"/>
    <x v="3"/>
    <x v="2"/>
    <n v="4821"/>
    <n v="5035"/>
  </r>
  <r>
    <s v="NY9ARKRE"/>
    <x v="22"/>
    <x v="1"/>
    <x v="0"/>
    <s v="MG Special"/>
    <s v="Codehow"/>
    <s v="United States"/>
    <x v="0"/>
    <x v="128"/>
    <x v="62"/>
    <s v="Thu"/>
    <x v="3"/>
    <x v="2"/>
    <n v="55"/>
    <n v="51"/>
  </r>
  <r>
    <s v="XO3XXR9X"/>
    <x v="9"/>
    <x v="2"/>
    <x v="1"/>
    <s v="GTX Pro"/>
    <s v="Dalttechnology"/>
    <s v="United States"/>
    <x v="0"/>
    <x v="128"/>
    <x v="73"/>
    <s v="Fri"/>
    <x v="3"/>
    <x v="2"/>
    <n v="4821"/>
    <n v="4342"/>
  </r>
  <r>
    <s v="8QBIFURM"/>
    <x v="12"/>
    <x v="0"/>
    <x v="0"/>
    <s v="MG Advanced"/>
    <s v="Codehow"/>
    <s v="United States"/>
    <x v="2"/>
    <x v="128"/>
    <x v="22"/>
    <s v="Mon"/>
    <x v="0"/>
    <x v="0"/>
    <n v="3393"/>
    <n v="0"/>
  </r>
  <r>
    <s v="0A1LN7GB"/>
    <x v="15"/>
    <x v="5"/>
    <x v="2"/>
    <s v="MG Special"/>
    <m/>
    <s v=""/>
    <x v="1"/>
    <x v="128"/>
    <x v="6"/>
    <s v=""/>
    <x v="1"/>
    <x v="1"/>
    <s v=""/>
    <n v="0"/>
  </r>
  <r>
    <s v="ZWAJWK40"/>
    <x v="15"/>
    <x v="5"/>
    <x v="2"/>
    <s v="MG Special"/>
    <s v="Vehement Capital Partners"/>
    <s v="United States"/>
    <x v="0"/>
    <x v="128"/>
    <x v="81"/>
    <s v="Thu"/>
    <x v="3"/>
    <x v="2"/>
    <n v="55"/>
    <n v="48"/>
  </r>
  <r>
    <s v="WQ0C723A"/>
    <x v="2"/>
    <x v="2"/>
    <x v="1"/>
    <s v="GTX Plus Pro"/>
    <s v="Kan-code"/>
    <s v="United States"/>
    <x v="0"/>
    <x v="128"/>
    <x v="40"/>
    <s v="Thu"/>
    <x v="2"/>
    <x v="2"/>
    <n v="5482"/>
    <n v="5215"/>
  </r>
  <r>
    <s v="RCQ32MXL"/>
    <x v="3"/>
    <x v="0"/>
    <x v="0"/>
    <s v="GTX Plus Basic"/>
    <s v="Streethex"/>
    <s v="Belgium"/>
    <x v="2"/>
    <x v="129"/>
    <x v="51"/>
    <s v="Fri"/>
    <x v="2"/>
    <x v="2"/>
    <n v="1096"/>
    <n v="0"/>
  </r>
  <r>
    <s v="396WP6JS"/>
    <x v="3"/>
    <x v="0"/>
    <x v="0"/>
    <s v="MG Special"/>
    <s v="Gogozoom"/>
    <s v="United States"/>
    <x v="0"/>
    <x v="129"/>
    <x v="17"/>
    <s v="Sun"/>
    <x v="0"/>
    <x v="0"/>
    <n v="55"/>
    <n v="58"/>
  </r>
  <r>
    <s v="57689GK9"/>
    <x v="28"/>
    <x v="0"/>
    <x v="0"/>
    <s v="MG Advanced"/>
    <s v="Finhigh"/>
    <s v="United States"/>
    <x v="0"/>
    <x v="129"/>
    <x v="19"/>
    <s v="Mon"/>
    <x v="0"/>
    <x v="0"/>
    <n v="3393"/>
    <n v="3587"/>
  </r>
  <r>
    <s v="S2WDGIHL"/>
    <x v="28"/>
    <x v="0"/>
    <x v="0"/>
    <s v="MG Advanced"/>
    <s v="Warephase"/>
    <s v="United States"/>
    <x v="0"/>
    <x v="129"/>
    <x v="56"/>
    <s v="Mon"/>
    <x v="2"/>
    <x v="2"/>
    <n v="3393"/>
    <n v="2915"/>
  </r>
  <r>
    <s v="8VG88HMH"/>
    <x v="13"/>
    <x v="4"/>
    <x v="2"/>
    <s v="GTX Pro"/>
    <s v="Konex"/>
    <s v="United States"/>
    <x v="0"/>
    <x v="129"/>
    <x v="88"/>
    <s v="Wed"/>
    <x v="3"/>
    <x v="2"/>
    <n v="4821"/>
    <n v="4762"/>
  </r>
  <r>
    <s v="TF7HCU69"/>
    <x v="21"/>
    <x v="5"/>
    <x v="2"/>
    <s v="GTX Plus Basic"/>
    <s v="Gekko &amp; Co"/>
    <s v="United States"/>
    <x v="0"/>
    <x v="129"/>
    <x v="82"/>
    <s v="Mon"/>
    <x v="3"/>
    <x v="2"/>
    <n v="1096"/>
    <n v="1062"/>
  </r>
  <r>
    <s v="0EX7ML4W"/>
    <x v="8"/>
    <x v="1"/>
    <x v="0"/>
    <s v="GTX Plus Pro"/>
    <s v="Finhigh"/>
    <s v="United States"/>
    <x v="2"/>
    <x v="129"/>
    <x v="34"/>
    <s v="Wed"/>
    <x v="2"/>
    <x v="2"/>
    <n v="5482"/>
    <n v="0"/>
  </r>
  <r>
    <s v="1B27CZ2M"/>
    <x v="7"/>
    <x v="2"/>
    <x v="1"/>
    <s v="GTX Plus Pro"/>
    <m/>
    <s v=""/>
    <x v="1"/>
    <x v="129"/>
    <x v="6"/>
    <s v=""/>
    <x v="1"/>
    <x v="1"/>
    <s v=""/>
    <n v="0"/>
  </r>
  <r>
    <s v="839AMI93"/>
    <x v="18"/>
    <x v="2"/>
    <x v="1"/>
    <s v="GTX Basic"/>
    <m/>
    <s v=""/>
    <x v="1"/>
    <x v="129"/>
    <x v="6"/>
    <s v=""/>
    <x v="1"/>
    <x v="1"/>
    <s v=""/>
    <n v="0"/>
  </r>
  <r>
    <s v="BFGASJAW"/>
    <x v="18"/>
    <x v="2"/>
    <x v="1"/>
    <s v="GTX Basic"/>
    <m/>
    <s v=""/>
    <x v="1"/>
    <x v="129"/>
    <x v="6"/>
    <s v=""/>
    <x v="1"/>
    <x v="1"/>
    <s v=""/>
    <n v="0"/>
  </r>
  <r>
    <s v="5BSHJG7W"/>
    <x v="18"/>
    <x v="2"/>
    <x v="1"/>
    <s v="GTX Basic"/>
    <s v="Kan-code"/>
    <s v="United States"/>
    <x v="2"/>
    <x v="129"/>
    <x v="77"/>
    <s v="Tue"/>
    <x v="2"/>
    <x v="2"/>
    <n v="550"/>
    <n v="0"/>
  </r>
  <r>
    <s v="HW38EMKM"/>
    <x v="9"/>
    <x v="2"/>
    <x v="1"/>
    <s v="GTX Plus Pro"/>
    <s v="Kan-code"/>
    <s v="United States"/>
    <x v="2"/>
    <x v="129"/>
    <x v="19"/>
    <s v="Mon"/>
    <x v="0"/>
    <x v="0"/>
    <n v="5482"/>
    <n v="0"/>
  </r>
  <r>
    <s v="5XPYFICK"/>
    <x v="17"/>
    <x v="5"/>
    <x v="2"/>
    <s v="MG Special"/>
    <s v="Inity"/>
    <s v="United States"/>
    <x v="1"/>
    <x v="129"/>
    <x v="6"/>
    <s v=""/>
    <x v="1"/>
    <x v="1"/>
    <s v=""/>
    <n v="0"/>
  </r>
  <r>
    <s v="B5QCN9H7"/>
    <x v="15"/>
    <x v="5"/>
    <x v="2"/>
    <s v="MG Special"/>
    <s v="Massive Dynamic"/>
    <s v="United States"/>
    <x v="2"/>
    <x v="129"/>
    <x v="56"/>
    <s v="Mon"/>
    <x v="2"/>
    <x v="2"/>
    <n v="55"/>
    <n v="0"/>
  </r>
  <r>
    <s v="X7M4GO0J"/>
    <x v="15"/>
    <x v="5"/>
    <x v="2"/>
    <s v="GTX Plus Basic"/>
    <s v="Zencorporation"/>
    <s v="China"/>
    <x v="0"/>
    <x v="129"/>
    <x v="88"/>
    <s v="Wed"/>
    <x v="3"/>
    <x v="2"/>
    <n v="1096"/>
    <n v="1074"/>
  </r>
  <r>
    <s v="JYI35PPE"/>
    <x v="2"/>
    <x v="2"/>
    <x v="1"/>
    <s v="MG Special"/>
    <s v="Newex"/>
    <s v="Germany"/>
    <x v="2"/>
    <x v="129"/>
    <x v="33"/>
    <s v="Fri"/>
    <x v="2"/>
    <x v="2"/>
    <n v="55"/>
    <n v="0"/>
  </r>
  <r>
    <s v="6XHE52MV"/>
    <x v="3"/>
    <x v="0"/>
    <x v="0"/>
    <s v="MG Special"/>
    <s v="Inity"/>
    <s v="United States"/>
    <x v="2"/>
    <x v="130"/>
    <x v="77"/>
    <s v="Tue"/>
    <x v="2"/>
    <x v="2"/>
    <n v="55"/>
    <n v="0"/>
  </r>
  <r>
    <s v="0YN6EALP"/>
    <x v="3"/>
    <x v="0"/>
    <x v="0"/>
    <s v="MG Special"/>
    <s v="Scottech"/>
    <s v="United States"/>
    <x v="0"/>
    <x v="130"/>
    <x v="12"/>
    <s v="Fri"/>
    <x v="0"/>
    <x v="0"/>
    <n v="55"/>
    <n v="57"/>
  </r>
  <r>
    <s v="A4LUP6W6"/>
    <x v="23"/>
    <x v="4"/>
    <x v="2"/>
    <s v="GTX Basic"/>
    <s v="Zotware"/>
    <s v="United States"/>
    <x v="0"/>
    <x v="130"/>
    <x v="57"/>
    <s v="Mon"/>
    <x v="2"/>
    <x v="2"/>
    <n v="550"/>
    <n v="586"/>
  </r>
  <r>
    <s v="KUK2H5MD"/>
    <x v="28"/>
    <x v="0"/>
    <x v="0"/>
    <s v="GTX Plus Basic"/>
    <s v="Rundofase"/>
    <s v="United States"/>
    <x v="0"/>
    <x v="130"/>
    <x v="68"/>
    <s v="Tue"/>
    <x v="3"/>
    <x v="2"/>
    <n v="1096"/>
    <n v="1184"/>
  </r>
  <r>
    <s v="HTW9348H"/>
    <x v="26"/>
    <x v="4"/>
    <x v="2"/>
    <s v="GTX Basic"/>
    <s v="Silis"/>
    <s v="United States"/>
    <x v="2"/>
    <x v="130"/>
    <x v="65"/>
    <s v="Fri"/>
    <x v="2"/>
    <x v="2"/>
    <n v="550"/>
    <n v="0"/>
  </r>
  <r>
    <s v="ILR33OAV"/>
    <x v="7"/>
    <x v="2"/>
    <x v="1"/>
    <s v="MG Advanced"/>
    <m/>
    <s v=""/>
    <x v="1"/>
    <x v="130"/>
    <x v="6"/>
    <s v=""/>
    <x v="1"/>
    <x v="1"/>
    <s v=""/>
    <n v="0"/>
  </r>
  <r>
    <s v="A6CE8BHR"/>
    <x v="7"/>
    <x v="2"/>
    <x v="1"/>
    <s v="GTX Plus Basic"/>
    <s v="Lexiqvolax"/>
    <s v="United States"/>
    <x v="2"/>
    <x v="130"/>
    <x v="85"/>
    <s v="Thu"/>
    <x v="3"/>
    <x v="2"/>
    <n v="1096"/>
    <n v="0"/>
  </r>
  <r>
    <s v="UI1UION3"/>
    <x v="7"/>
    <x v="2"/>
    <x v="1"/>
    <s v="GTX Basic"/>
    <s v="J-Texon"/>
    <s v="United States"/>
    <x v="0"/>
    <x v="130"/>
    <x v="76"/>
    <s v="Sat"/>
    <x v="3"/>
    <x v="2"/>
    <n v="550"/>
    <n v="526"/>
  </r>
  <r>
    <s v="ZPX96Q40"/>
    <x v="7"/>
    <x v="2"/>
    <x v="1"/>
    <s v="GTX Plus Pro"/>
    <s v="Condax"/>
    <s v="United States"/>
    <x v="0"/>
    <x v="130"/>
    <x v="82"/>
    <s v="Mon"/>
    <x v="3"/>
    <x v="2"/>
    <n v="5482"/>
    <n v="5344"/>
  </r>
  <r>
    <s v="I0CYLPNE"/>
    <x v="7"/>
    <x v="2"/>
    <x v="1"/>
    <s v="GTX Pro"/>
    <s v="Konex"/>
    <s v="United States"/>
    <x v="0"/>
    <x v="130"/>
    <x v="57"/>
    <s v="Mon"/>
    <x v="2"/>
    <x v="2"/>
    <n v="4821"/>
    <n v="4125"/>
  </r>
  <r>
    <s v="FGH181PC"/>
    <x v="16"/>
    <x v="2"/>
    <x v="1"/>
    <s v="GTX Basic"/>
    <s v="Dalttechnology"/>
    <s v="United States"/>
    <x v="0"/>
    <x v="130"/>
    <x v="47"/>
    <s v="Tue"/>
    <x v="3"/>
    <x v="2"/>
    <n v="550"/>
    <n v="528"/>
  </r>
  <r>
    <s v="8OBC9CQE"/>
    <x v="16"/>
    <x v="2"/>
    <x v="1"/>
    <s v="MG Advanced"/>
    <s v="Singletechno"/>
    <s v="United States"/>
    <x v="0"/>
    <x v="130"/>
    <x v="13"/>
    <s v="Sun"/>
    <x v="0"/>
    <x v="0"/>
    <n v="3393"/>
    <n v="3254"/>
  </r>
  <r>
    <s v="G3KFZ8KX"/>
    <x v="18"/>
    <x v="2"/>
    <x v="1"/>
    <s v="GTX Pro"/>
    <s v="Green-Plus"/>
    <s v="United States"/>
    <x v="2"/>
    <x v="130"/>
    <x v="50"/>
    <s v="Sun"/>
    <x v="2"/>
    <x v="2"/>
    <n v="4821"/>
    <n v="0"/>
  </r>
  <r>
    <s v="2Y84YR3K"/>
    <x v="18"/>
    <x v="2"/>
    <x v="1"/>
    <s v="GTX Basic"/>
    <s v="J-Texon"/>
    <s v="United States"/>
    <x v="0"/>
    <x v="130"/>
    <x v="61"/>
    <s v="Wed"/>
    <x v="2"/>
    <x v="2"/>
    <n v="550"/>
    <n v="516"/>
  </r>
  <r>
    <s v="97QHOOWD"/>
    <x v="18"/>
    <x v="2"/>
    <x v="1"/>
    <s v="GTX Basic"/>
    <s v="Y-corporation"/>
    <s v="United States"/>
    <x v="0"/>
    <x v="130"/>
    <x v="27"/>
    <s v="Mon"/>
    <x v="0"/>
    <x v="0"/>
    <n v="550"/>
    <n v="538"/>
  </r>
  <r>
    <s v="YL7XWUYO"/>
    <x v="24"/>
    <x v="0"/>
    <x v="0"/>
    <s v="GTX Basic"/>
    <s v="Codehow"/>
    <s v="United States"/>
    <x v="0"/>
    <x v="130"/>
    <x v="69"/>
    <s v="Sat"/>
    <x v="3"/>
    <x v="2"/>
    <n v="550"/>
    <n v="459"/>
  </r>
  <r>
    <s v="VO8TFB31"/>
    <x v="9"/>
    <x v="2"/>
    <x v="1"/>
    <s v="GTX Basic"/>
    <s v="Cheers"/>
    <s v="United States"/>
    <x v="2"/>
    <x v="130"/>
    <x v="86"/>
    <s v="Mon"/>
    <x v="3"/>
    <x v="2"/>
    <n v="550"/>
    <n v="0"/>
  </r>
  <r>
    <s v="Q949MQ5W"/>
    <x v="9"/>
    <x v="2"/>
    <x v="1"/>
    <s v="GTX Pro"/>
    <s v="Sunnamplex"/>
    <s v="Poland"/>
    <x v="0"/>
    <x v="130"/>
    <x v="57"/>
    <s v="Mon"/>
    <x v="2"/>
    <x v="2"/>
    <n v="4821"/>
    <n v="5137"/>
  </r>
  <r>
    <s v="HZU0L5GS"/>
    <x v="0"/>
    <x v="0"/>
    <x v="0"/>
    <s v="MG Advanced"/>
    <s v="Konmatfix"/>
    <s v="United States"/>
    <x v="0"/>
    <x v="130"/>
    <x v="43"/>
    <s v="Sun"/>
    <x v="3"/>
    <x v="2"/>
    <n v="3393"/>
    <n v="3330"/>
  </r>
  <r>
    <s v="8RF8XVYF"/>
    <x v="12"/>
    <x v="0"/>
    <x v="0"/>
    <s v="GTX Basic"/>
    <s v="Conecom"/>
    <s v="United States"/>
    <x v="0"/>
    <x v="130"/>
    <x v="34"/>
    <s v="Wed"/>
    <x v="2"/>
    <x v="2"/>
    <n v="550"/>
    <n v="589"/>
  </r>
  <r>
    <s v="ZILYYA1V"/>
    <x v="4"/>
    <x v="3"/>
    <x v="1"/>
    <s v="MG Special"/>
    <s v="Goodsilron"/>
    <s v="United States"/>
    <x v="0"/>
    <x v="130"/>
    <x v="18"/>
    <s v="Thu"/>
    <x v="0"/>
    <x v="0"/>
    <n v="55"/>
    <n v="45"/>
  </r>
  <r>
    <s v="BY2L60V1"/>
    <x v="2"/>
    <x v="2"/>
    <x v="1"/>
    <s v="MG Special"/>
    <m/>
    <s v=""/>
    <x v="1"/>
    <x v="130"/>
    <x v="6"/>
    <s v=""/>
    <x v="1"/>
    <x v="1"/>
    <s v=""/>
    <n v="0"/>
  </r>
  <r>
    <s v="NH0WGTR4"/>
    <x v="3"/>
    <x v="0"/>
    <x v="0"/>
    <s v="MG Special"/>
    <s v="Funholding"/>
    <s v="United States"/>
    <x v="2"/>
    <x v="131"/>
    <x v="49"/>
    <s v="Thu"/>
    <x v="2"/>
    <x v="2"/>
    <n v="55"/>
    <n v="0"/>
  </r>
  <r>
    <s v="73HO9OZC"/>
    <x v="23"/>
    <x v="4"/>
    <x v="2"/>
    <s v="GTX Basic"/>
    <s v="Finjob"/>
    <s v="United States"/>
    <x v="1"/>
    <x v="131"/>
    <x v="6"/>
    <s v=""/>
    <x v="1"/>
    <x v="1"/>
    <s v=""/>
    <n v="0"/>
  </r>
  <r>
    <s v="WBJX6O2D"/>
    <x v="23"/>
    <x v="4"/>
    <x v="2"/>
    <s v="GTX Plus Pro"/>
    <s v="Opentech"/>
    <s v="United States"/>
    <x v="0"/>
    <x v="131"/>
    <x v="80"/>
    <s v="Sun"/>
    <x v="3"/>
    <x v="2"/>
    <n v="5482"/>
    <n v="5664"/>
  </r>
  <r>
    <s v="1IHNDN80"/>
    <x v="28"/>
    <x v="0"/>
    <x v="0"/>
    <s v="MG Advanced"/>
    <s v="Streethex"/>
    <s v="Belgium"/>
    <x v="2"/>
    <x v="131"/>
    <x v="35"/>
    <s v="Tue"/>
    <x v="2"/>
    <x v="2"/>
    <n v="3393"/>
    <n v="0"/>
  </r>
  <r>
    <s v="T14K7M5G"/>
    <x v="27"/>
    <x v="5"/>
    <x v="2"/>
    <s v="GTX Plus Basic"/>
    <s v="Initech"/>
    <s v="United States"/>
    <x v="0"/>
    <x v="131"/>
    <x v="80"/>
    <s v="Sun"/>
    <x v="3"/>
    <x v="2"/>
    <n v="1096"/>
    <n v="1074"/>
  </r>
  <r>
    <s v="XPP2Q5WQ"/>
    <x v="1"/>
    <x v="1"/>
    <x v="0"/>
    <s v="GTX Plus Basic"/>
    <s v="Globex Corporation"/>
    <s v="Norway"/>
    <x v="2"/>
    <x v="131"/>
    <x v="35"/>
    <s v="Tue"/>
    <x v="2"/>
    <x v="2"/>
    <n v="1096"/>
    <n v="0"/>
  </r>
  <r>
    <s v="FM4LX5O0"/>
    <x v="1"/>
    <x v="1"/>
    <x v="0"/>
    <s v="GTX Pro"/>
    <s v="Treequote"/>
    <s v="United States"/>
    <x v="2"/>
    <x v="131"/>
    <x v="60"/>
    <s v="Fri"/>
    <x v="2"/>
    <x v="2"/>
    <n v="4821"/>
    <n v="0"/>
  </r>
  <r>
    <s v="HG07756D"/>
    <x v="14"/>
    <x v="3"/>
    <x v="1"/>
    <s v="GTX Basic"/>
    <s v="Finjob"/>
    <s v="United States"/>
    <x v="0"/>
    <x v="131"/>
    <x v="20"/>
    <s v="Fri"/>
    <x v="0"/>
    <x v="0"/>
    <n v="550"/>
    <n v="481"/>
  </r>
  <r>
    <s v="E7YSM99K"/>
    <x v="14"/>
    <x v="3"/>
    <x v="1"/>
    <s v="GTX Plus Basic"/>
    <s v="Labdrill"/>
    <s v="United States"/>
    <x v="0"/>
    <x v="131"/>
    <x v="42"/>
    <s v="Fri"/>
    <x v="3"/>
    <x v="2"/>
    <n v="1096"/>
    <n v="1101"/>
  </r>
  <r>
    <s v="4D1FP59D"/>
    <x v="8"/>
    <x v="1"/>
    <x v="0"/>
    <s v="GTX Basic"/>
    <s v="Warephase"/>
    <s v="United States"/>
    <x v="0"/>
    <x v="131"/>
    <x v="78"/>
    <s v="Fri"/>
    <x v="3"/>
    <x v="2"/>
    <n v="550"/>
    <n v="522"/>
  </r>
  <r>
    <s v="3E4VTH6E"/>
    <x v="10"/>
    <x v="3"/>
    <x v="1"/>
    <s v="MG Special"/>
    <s v="Hatfan"/>
    <s v="United States"/>
    <x v="1"/>
    <x v="131"/>
    <x v="6"/>
    <s v=""/>
    <x v="1"/>
    <x v="1"/>
    <s v=""/>
    <n v="0"/>
  </r>
  <r>
    <s v="TK29F68V"/>
    <x v="10"/>
    <x v="3"/>
    <x v="1"/>
    <s v="MG Special"/>
    <s v="Y-corporation"/>
    <s v="United States"/>
    <x v="0"/>
    <x v="131"/>
    <x v="68"/>
    <s v="Tue"/>
    <x v="3"/>
    <x v="2"/>
    <n v="55"/>
    <n v="49"/>
  </r>
  <r>
    <s v="QHJ3W8FW"/>
    <x v="16"/>
    <x v="2"/>
    <x v="1"/>
    <s v="GTX Pro"/>
    <m/>
    <s v=""/>
    <x v="1"/>
    <x v="131"/>
    <x v="6"/>
    <s v=""/>
    <x v="1"/>
    <x v="1"/>
    <s v=""/>
    <n v="0"/>
  </r>
  <r>
    <s v="N3H82NHO"/>
    <x v="16"/>
    <x v="2"/>
    <x v="1"/>
    <s v="GTX Pro"/>
    <s v="Newex"/>
    <s v="Germany"/>
    <x v="0"/>
    <x v="131"/>
    <x v="42"/>
    <s v="Fri"/>
    <x v="3"/>
    <x v="2"/>
    <n v="4821"/>
    <n v="4865"/>
  </r>
  <r>
    <s v="GTANESSU"/>
    <x v="24"/>
    <x v="0"/>
    <x v="0"/>
    <s v="GTX Plus Basic"/>
    <s v="Isdom"/>
    <s v="United States"/>
    <x v="0"/>
    <x v="131"/>
    <x v="57"/>
    <s v="Mon"/>
    <x v="2"/>
    <x v="2"/>
    <n v="1096"/>
    <n v="991"/>
  </r>
  <r>
    <s v="LA0O6BHX"/>
    <x v="24"/>
    <x v="0"/>
    <x v="0"/>
    <s v="GTX Plus Pro"/>
    <s v="Dontechi"/>
    <s v="United States"/>
    <x v="0"/>
    <x v="131"/>
    <x v="63"/>
    <s v="Sat"/>
    <x v="2"/>
    <x v="2"/>
    <n v="5482"/>
    <n v="4509"/>
  </r>
  <r>
    <s v="RRKQ0P07"/>
    <x v="5"/>
    <x v="3"/>
    <x v="1"/>
    <s v="GTX Pro"/>
    <s v="Nam-zim"/>
    <s v="Brazil"/>
    <x v="0"/>
    <x v="131"/>
    <x v="44"/>
    <s v="Wed"/>
    <x v="2"/>
    <x v="2"/>
    <n v="4821"/>
    <n v="5169"/>
  </r>
  <r>
    <s v="J4V3VKQ5"/>
    <x v="9"/>
    <x v="2"/>
    <x v="1"/>
    <s v="GTX Basic"/>
    <s v="Sonron"/>
    <s v="United States"/>
    <x v="0"/>
    <x v="131"/>
    <x v="27"/>
    <s v="Mon"/>
    <x v="0"/>
    <x v="0"/>
    <n v="550"/>
    <n v="491"/>
  </r>
  <r>
    <s v="17U8549G"/>
    <x v="9"/>
    <x v="2"/>
    <x v="1"/>
    <s v="GTX Pro"/>
    <s v="Labdrill"/>
    <s v="United States"/>
    <x v="0"/>
    <x v="131"/>
    <x v="75"/>
    <s v="Thu"/>
    <x v="3"/>
    <x v="2"/>
    <n v="4821"/>
    <n v="4281"/>
  </r>
  <r>
    <s v="G281LUYF"/>
    <x v="6"/>
    <x v="1"/>
    <x v="0"/>
    <s v="GTX Plus Basic"/>
    <s v="Finhigh"/>
    <s v="United States"/>
    <x v="2"/>
    <x v="131"/>
    <x v="38"/>
    <s v="Mon"/>
    <x v="2"/>
    <x v="2"/>
    <n v="1096"/>
    <n v="0"/>
  </r>
  <r>
    <s v="4NAK1XFV"/>
    <x v="17"/>
    <x v="5"/>
    <x v="2"/>
    <s v="MG Special"/>
    <s v="Umbrella Corporation"/>
    <s v="United States"/>
    <x v="2"/>
    <x v="131"/>
    <x v="40"/>
    <s v="Thu"/>
    <x v="2"/>
    <x v="2"/>
    <n v="55"/>
    <n v="0"/>
  </r>
  <r>
    <s v="Y34MVXP3"/>
    <x v="17"/>
    <x v="5"/>
    <x v="2"/>
    <s v="MG Advanced"/>
    <s v="Kinnamplus"/>
    <s v="United States"/>
    <x v="0"/>
    <x v="131"/>
    <x v="87"/>
    <s v="Tue"/>
    <x v="3"/>
    <x v="2"/>
    <n v="3393"/>
    <n v="3443"/>
  </r>
  <r>
    <s v="N8G3G1UF"/>
    <x v="12"/>
    <x v="0"/>
    <x v="0"/>
    <s v="MG Special"/>
    <s v="Gogozoom"/>
    <s v="United States"/>
    <x v="0"/>
    <x v="131"/>
    <x v="56"/>
    <s v="Mon"/>
    <x v="2"/>
    <x v="2"/>
    <n v="55"/>
    <n v="60"/>
  </r>
  <r>
    <s v="SDXZB8MC"/>
    <x v="12"/>
    <x v="0"/>
    <x v="0"/>
    <s v="MG Special"/>
    <s v="Hottechi"/>
    <s v="Korea"/>
    <x v="0"/>
    <x v="131"/>
    <x v="72"/>
    <s v="Tue"/>
    <x v="3"/>
    <x v="2"/>
    <n v="55"/>
    <n v="53"/>
  </r>
  <r>
    <s v="PFUE2JYB"/>
    <x v="4"/>
    <x v="3"/>
    <x v="1"/>
    <s v="MG Special"/>
    <s v="Finjob"/>
    <s v="United States"/>
    <x v="0"/>
    <x v="131"/>
    <x v="60"/>
    <s v="Fri"/>
    <x v="2"/>
    <x v="2"/>
    <n v="55"/>
    <n v="56"/>
  </r>
  <r>
    <s v="4A8SFEJ2"/>
    <x v="2"/>
    <x v="2"/>
    <x v="1"/>
    <s v="GTX Basic"/>
    <s v="Scotfind"/>
    <s v="United States"/>
    <x v="0"/>
    <x v="131"/>
    <x v="12"/>
    <s v="Fri"/>
    <x v="0"/>
    <x v="0"/>
    <n v="550"/>
    <n v="665"/>
  </r>
  <r>
    <s v="HEG8WPQF"/>
    <x v="3"/>
    <x v="0"/>
    <x v="0"/>
    <s v="GTX Plus Basic"/>
    <s v="Inity"/>
    <s v="United States"/>
    <x v="0"/>
    <x v="132"/>
    <x v="58"/>
    <s v="Tue"/>
    <x v="2"/>
    <x v="2"/>
    <n v="1096"/>
    <n v="1140"/>
  </r>
  <r>
    <s v="0FST40LV"/>
    <x v="3"/>
    <x v="0"/>
    <x v="0"/>
    <s v="MG Special"/>
    <s v="Streethex"/>
    <s v="Belgium"/>
    <x v="0"/>
    <x v="132"/>
    <x v="49"/>
    <s v="Thu"/>
    <x v="2"/>
    <x v="2"/>
    <n v="55"/>
    <n v="52"/>
  </r>
  <r>
    <s v="I7WERQ6B"/>
    <x v="3"/>
    <x v="0"/>
    <x v="0"/>
    <s v="MG Special"/>
    <s v="Warephase"/>
    <s v="United States"/>
    <x v="0"/>
    <x v="132"/>
    <x v="85"/>
    <s v="Thu"/>
    <x v="3"/>
    <x v="2"/>
    <n v="55"/>
    <n v="52"/>
  </r>
  <r>
    <s v="T7UYHDUN"/>
    <x v="25"/>
    <x v="4"/>
    <x v="2"/>
    <s v="GTX Plus Pro"/>
    <s v="Donquadtech"/>
    <s v="United States"/>
    <x v="2"/>
    <x v="132"/>
    <x v="29"/>
    <s v="Fri"/>
    <x v="0"/>
    <x v="0"/>
    <n v="5482"/>
    <n v="0"/>
  </r>
  <r>
    <s v="Y28VHZKQ"/>
    <x v="23"/>
    <x v="4"/>
    <x v="2"/>
    <s v="MG Advanced"/>
    <m/>
    <s v=""/>
    <x v="1"/>
    <x v="132"/>
    <x v="6"/>
    <s v=""/>
    <x v="1"/>
    <x v="1"/>
    <s v=""/>
    <n v="0"/>
  </r>
  <r>
    <s v="V0EIMVES"/>
    <x v="28"/>
    <x v="0"/>
    <x v="0"/>
    <s v="GTX Plus Pro"/>
    <s v="Konmatfix"/>
    <s v="United States"/>
    <x v="0"/>
    <x v="132"/>
    <x v="59"/>
    <s v="Sat"/>
    <x v="2"/>
    <x v="2"/>
    <n v="5482"/>
    <n v="5121"/>
  </r>
  <r>
    <s v="DL4SZAGH"/>
    <x v="28"/>
    <x v="0"/>
    <x v="0"/>
    <s v="MG Advanced"/>
    <s v="Rundofase"/>
    <s v="United States"/>
    <x v="0"/>
    <x v="132"/>
    <x v="20"/>
    <s v="Fri"/>
    <x v="0"/>
    <x v="0"/>
    <n v="3393"/>
    <n v="3611"/>
  </r>
  <r>
    <s v="RVIU1YQ8"/>
    <x v="27"/>
    <x v="5"/>
    <x v="2"/>
    <s v="MG Special"/>
    <s v="Massive Dynamic"/>
    <s v="United States"/>
    <x v="0"/>
    <x v="132"/>
    <x v="29"/>
    <s v="Fri"/>
    <x v="0"/>
    <x v="0"/>
    <n v="55"/>
    <n v="50"/>
  </r>
  <r>
    <s v="ZNSWDHTJ"/>
    <x v="1"/>
    <x v="1"/>
    <x v="0"/>
    <s v="GTX Basic"/>
    <s v="Rundofase"/>
    <s v="United States"/>
    <x v="0"/>
    <x v="132"/>
    <x v="41"/>
    <s v="Mon"/>
    <x v="2"/>
    <x v="2"/>
    <n v="550"/>
    <n v="618"/>
  </r>
  <r>
    <s v="A2G8VYZY"/>
    <x v="1"/>
    <x v="1"/>
    <x v="0"/>
    <s v="GTX Plus Basic"/>
    <s v="Globex Corporation"/>
    <s v="Norway"/>
    <x v="0"/>
    <x v="132"/>
    <x v="12"/>
    <s v="Fri"/>
    <x v="0"/>
    <x v="0"/>
    <n v="1096"/>
    <n v="1247"/>
  </r>
  <r>
    <s v="F5I33E1I"/>
    <x v="14"/>
    <x v="3"/>
    <x v="1"/>
    <s v="MG Special"/>
    <s v="Sumace"/>
    <s v="Romania"/>
    <x v="1"/>
    <x v="132"/>
    <x v="6"/>
    <s v=""/>
    <x v="1"/>
    <x v="1"/>
    <s v=""/>
    <n v="0"/>
  </r>
  <r>
    <s v="Y9B94N72"/>
    <x v="21"/>
    <x v="5"/>
    <x v="2"/>
    <s v="MG Special"/>
    <s v="Donware"/>
    <s v="United States"/>
    <x v="0"/>
    <x v="132"/>
    <x v="44"/>
    <s v="Wed"/>
    <x v="2"/>
    <x v="2"/>
    <n v="55"/>
    <n v="55"/>
  </r>
  <r>
    <s v="34MBPHRL"/>
    <x v="10"/>
    <x v="3"/>
    <x v="1"/>
    <s v="GTX Plus Basic"/>
    <s v="Singletechno"/>
    <s v="United States"/>
    <x v="0"/>
    <x v="132"/>
    <x v="69"/>
    <s v="Sat"/>
    <x v="3"/>
    <x v="2"/>
    <n v="1096"/>
    <n v="1157"/>
  </r>
  <r>
    <s v="K73K8IQ3"/>
    <x v="18"/>
    <x v="2"/>
    <x v="1"/>
    <s v="GTX Basic"/>
    <s v="Hottechi"/>
    <s v="Korea"/>
    <x v="0"/>
    <x v="132"/>
    <x v="57"/>
    <s v="Mon"/>
    <x v="2"/>
    <x v="2"/>
    <n v="550"/>
    <n v="537"/>
  </r>
  <r>
    <s v="8L5WBK75"/>
    <x v="18"/>
    <x v="2"/>
    <x v="1"/>
    <s v="GTX Pro"/>
    <s v="Dalttechnology"/>
    <s v="United States"/>
    <x v="0"/>
    <x v="132"/>
    <x v="18"/>
    <s v="Thu"/>
    <x v="0"/>
    <x v="0"/>
    <n v="4821"/>
    <n v="4955"/>
  </r>
  <r>
    <s v="Z1RN8D42"/>
    <x v="18"/>
    <x v="2"/>
    <x v="1"/>
    <s v="GTX Pro"/>
    <s v="Singletechno"/>
    <s v="United States"/>
    <x v="0"/>
    <x v="132"/>
    <x v="42"/>
    <s v="Fri"/>
    <x v="3"/>
    <x v="2"/>
    <n v="4821"/>
    <n v="5606"/>
  </r>
  <r>
    <s v="4IT33RBO"/>
    <x v="5"/>
    <x v="3"/>
    <x v="1"/>
    <s v="GTX Basic"/>
    <m/>
    <s v=""/>
    <x v="1"/>
    <x v="132"/>
    <x v="6"/>
    <s v=""/>
    <x v="1"/>
    <x v="1"/>
    <s v=""/>
    <n v="0"/>
  </r>
  <r>
    <s v="JV1NCDKP"/>
    <x v="0"/>
    <x v="0"/>
    <x v="0"/>
    <s v="MG Special"/>
    <s v="Isdom"/>
    <s v="United States"/>
    <x v="0"/>
    <x v="132"/>
    <x v="54"/>
    <s v="Thu"/>
    <x v="2"/>
    <x v="2"/>
    <n v="55"/>
    <n v="57"/>
  </r>
  <r>
    <s v="ECCVMNUZ"/>
    <x v="11"/>
    <x v="3"/>
    <x v="1"/>
    <s v="MG Special"/>
    <s v="Sunnamplex"/>
    <s v="Poland"/>
    <x v="0"/>
    <x v="132"/>
    <x v="45"/>
    <s v="Sat"/>
    <x v="2"/>
    <x v="2"/>
    <n v="55"/>
    <n v="66"/>
  </r>
  <r>
    <s v="A3GVFKYP"/>
    <x v="2"/>
    <x v="2"/>
    <x v="1"/>
    <s v="GTX Pro"/>
    <s v="Dalttechnology"/>
    <s v="United States"/>
    <x v="0"/>
    <x v="132"/>
    <x v="87"/>
    <s v="Tue"/>
    <x v="3"/>
    <x v="2"/>
    <n v="4821"/>
    <n v="5113"/>
  </r>
  <r>
    <s v="COTHR6F7"/>
    <x v="2"/>
    <x v="2"/>
    <x v="1"/>
    <s v="GTX Pro"/>
    <s v="Sunnamplex"/>
    <s v="Poland"/>
    <x v="0"/>
    <x v="132"/>
    <x v="57"/>
    <s v="Mon"/>
    <x v="2"/>
    <x v="2"/>
    <n v="4821"/>
    <n v="4595"/>
  </r>
  <r>
    <s v="7VKQWIXD"/>
    <x v="25"/>
    <x v="4"/>
    <x v="2"/>
    <s v="GTX Plus Basic"/>
    <m/>
    <s v=""/>
    <x v="1"/>
    <x v="133"/>
    <x v="6"/>
    <s v=""/>
    <x v="1"/>
    <x v="1"/>
    <s v=""/>
    <n v="0"/>
  </r>
  <r>
    <s v="3OAEEV0S"/>
    <x v="23"/>
    <x v="4"/>
    <x v="2"/>
    <s v="MG Advanced"/>
    <s v="Gekko &amp; Co"/>
    <s v="United States"/>
    <x v="0"/>
    <x v="133"/>
    <x v="21"/>
    <s v="Tue"/>
    <x v="0"/>
    <x v="0"/>
    <n v="3393"/>
    <n v="3503"/>
  </r>
  <r>
    <s v="RTH5O6ZW"/>
    <x v="23"/>
    <x v="4"/>
    <x v="2"/>
    <s v="MG Advanced"/>
    <s v="Mathtouch"/>
    <s v="Jordan"/>
    <x v="0"/>
    <x v="133"/>
    <x v="68"/>
    <s v="Tue"/>
    <x v="3"/>
    <x v="2"/>
    <n v="3393"/>
    <n v="3600"/>
  </r>
  <r>
    <s v="V74O6XQT"/>
    <x v="13"/>
    <x v="4"/>
    <x v="2"/>
    <s v="GTX Pro"/>
    <m/>
    <s v=""/>
    <x v="1"/>
    <x v="133"/>
    <x v="6"/>
    <s v=""/>
    <x v="1"/>
    <x v="1"/>
    <s v=""/>
    <n v="0"/>
  </r>
  <r>
    <s v="GH6U8WWN"/>
    <x v="13"/>
    <x v="4"/>
    <x v="2"/>
    <s v="GTX Basic"/>
    <s v="Massive Dynamic"/>
    <s v="United States"/>
    <x v="0"/>
    <x v="133"/>
    <x v="17"/>
    <s v="Sun"/>
    <x v="0"/>
    <x v="0"/>
    <n v="550"/>
    <n v="425"/>
  </r>
  <r>
    <s v="GVNI96XB"/>
    <x v="1"/>
    <x v="1"/>
    <x v="0"/>
    <s v="GTX Pro"/>
    <s v="Dontechi"/>
    <s v="United States"/>
    <x v="0"/>
    <x v="133"/>
    <x v="72"/>
    <s v="Tue"/>
    <x v="3"/>
    <x v="2"/>
    <n v="4821"/>
    <n v="4565"/>
  </r>
  <r>
    <s v="KC324LPK"/>
    <x v="1"/>
    <x v="1"/>
    <x v="0"/>
    <s v="GTX Pro"/>
    <s v="Ron-tech"/>
    <s v="United States"/>
    <x v="0"/>
    <x v="133"/>
    <x v="57"/>
    <s v="Mon"/>
    <x v="2"/>
    <x v="2"/>
    <n v="4821"/>
    <n v="4754"/>
  </r>
  <r>
    <s v="2Y2R082L"/>
    <x v="1"/>
    <x v="1"/>
    <x v="0"/>
    <s v="MG Special"/>
    <s v="dambase"/>
    <s v="United States"/>
    <x v="0"/>
    <x v="133"/>
    <x v="36"/>
    <s v="Sat"/>
    <x v="2"/>
    <x v="2"/>
    <n v="55"/>
    <n v="62"/>
  </r>
  <r>
    <s v="HALGOQ5D"/>
    <x v="26"/>
    <x v="4"/>
    <x v="2"/>
    <s v="GTX Pro"/>
    <s v="Betasoloin"/>
    <s v="United States"/>
    <x v="0"/>
    <x v="133"/>
    <x v="77"/>
    <s v="Tue"/>
    <x v="2"/>
    <x v="2"/>
    <n v="4821"/>
    <n v="4688"/>
  </r>
  <r>
    <s v="1R38Y0C1"/>
    <x v="14"/>
    <x v="3"/>
    <x v="1"/>
    <s v="MG Advanced"/>
    <s v="Golddex"/>
    <s v="United States"/>
    <x v="0"/>
    <x v="133"/>
    <x v="19"/>
    <s v="Mon"/>
    <x v="0"/>
    <x v="0"/>
    <n v="3393"/>
    <n v="3386"/>
  </r>
  <r>
    <s v="3QQW8VJ2"/>
    <x v="21"/>
    <x v="5"/>
    <x v="2"/>
    <s v="GTX Pro"/>
    <s v="Xx-zobam"/>
    <s v="United States"/>
    <x v="0"/>
    <x v="133"/>
    <x v="47"/>
    <s v="Tue"/>
    <x v="3"/>
    <x v="2"/>
    <n v="4821"/>
    <n v="3869"/>
  </r>
  <r>
    <s v="8JS4BWQ7"/>
    <x v="8"/>
    <x v="1"/>
    <x v="0"/>
    <s v="GTX Basic"/>
    <s v="Streethex"/>
    <s v="Belgium"/>
    <x v="0"/>
    <x v="133"/>
    <x v="29"/>
    <s v="Fri"/>
    <x v="0"/>
    <x v="0"/>
    <n v="550"/>
    <n v="615"/>
  </r>
  <r>
    <s v="78TOITP2"/>
    <x v="8"/>
    <x v="1"/>
    <x v="0"/>
    <s v="MG Special"/>
    <s v="Finhigh"/>
    <s v="United States"/>
    <x v="0"/>
    <x v="133"/>
    <x v="40"/>
    <s v="Thu"/>
    <x v="2"/>
    <x v="2"/>
    <n v="55"/>
    <n v="55"/>
  </r>
  <r>
    <s v="MRCYKUX4"/>
    <x v="10"/>
    <x v="3"/>
    <x v="1"/>
    <s v="MG Advanced"/>
    <m/>
    <s v=""/>
    <x v="1"/>
    <x v="133"/>
    <x v="6"/>
    <s v=""/>
    <x v="1"/>
    <x v="1"/>
    <s v=""/>
    <n v="0"/>
  </r>
  <r>
    <s v="3PVNGGBX"/>
    <x v="5"/>
    <x v="3"/>
    <x v="1"/>
    <s v="GTX Basic"/>
    <s v="The New York Inquirer"/>
    <s v="United States"/>
    <x v="1"/>
    <x v="133"/>
    <x v="6"/>
    <s v=""/>
    <x v="1"/>
    <x v="1"/>
    <s v=""/>
    <n v="0"/>
  </r>
  <r>
    <s v="MN6E59H6"/>
    <x v="5"/>
    <x v="3"/>
    <x v="1"/>
    <s v="GTX Plus Pro"/>
    <m/>
    <s v=""/>
    <x v="1"/>
    <x v="133"/>
    <x v="6"/>
    <s v=""/>
    <x v="1"/>
    <x v="1"/>
    <s v=""/>
    <n v="0"/>
  </r>
  <r>
    <s v="BSA76OL5"/>
    <x v="22"/>
    <x v="1"/>
    <x v="0"/>
    <s v="GTX Basic"/>
    <s v="Isdom"/>
    <s v="United States"/>
    <x v="2"/>
    <x v="133"/>
    <x v="37"/>
    <s v="Wed"/>
    <x v="2"/>
    <x v="2"/>
    <n v="550"/>
    <n v="0"/>
  </r>
  <r>
    <s v="YHNBSXPN"/>
    <x v="9"/>
    <x v="2"/>
    <x v="1"/>
    <s v="GTX Plus Basic"/>
    <s v="Hatfan"/>
    <s v="United States"/>
    <x v="0"/>
    <x v="133"/>
    <x v="25"/>
    <s v="Sat"/>
    <x v="0"/>
    <x v="0"/>
    <n v="1096"/>
    <n v="1019"/>
  </r>
  <r>
    <s v="TW6D3KT4"/>
    <x v="9"/>
    <x v="2"/>
    <x v="1"/>
    <s v="MG Advanced"/>
    <s v="Blackzim"/>
    <s v="United States"/>
    <x v="0"/>
    <x v="133"/>
    <x v="51"/>
    <s v="Fri"/>
    <x v="2"/>
    <x v="2"/>
    <n v="3393"/>
    <n v="2798"/>
  </r>
  <r>
    <s v="Z8RI8RLU"/>
    <x v="0"/>
    <x v="0"/>
    <x v="0"/>
    <s v="GTX Basic"/>
    <s v="Streethex"/>
    <s v="Belgium"/>
    <x v="0"/>
    <x v="133"/>
    <x v="71"/>
    <s v="Sat"/>
    <x v="3"/>
    <x v="2"/>
    <n v="550"/>
    <n v="502"/>
  </r>
  <r>
    <s v="FT0L8HZZ"/>
    <x v="0"/>
    <x v="0"/>
    <x v="0"/>
    <s v="MG Advanced"/>
    <s v="Isdom"/>
    <s v="United States"/>
    <x v="0"/>
    <x v="133"/>
    <x v="28"/>
    <s v="Thu"/>
    <x v="0"/>
    <x v="0"/>
    <n v="3393"/>
    <n v="3323"/>
  </r>
  <r>
    <s v="AW0GW33Q"/>
    <x v="19"/>
    <x v="4"/>
    <x v="2"/>
    <s v="GTX Plus Basic"/>
    <s v="Condax"/>
    <s v="United States"/>
    <x v="2"/>
    <x v="133"/>
    <x v="80"/>
    <s v="Sun"/>
    <x v="3"/>
    <x v="2"/>
    <n v="1096"/>
    <n v="0"/>
  </r>
  <r>
    <s v="IJLPV177"/>
    <x v="11"/>
    <x v="3"/>
    <x v="1"/>
    <s v="MG Special"/>
    <s v="Nam-zim"/>
    <s v="Brazil"/>
    <x v="2"/>
    <x v="133"/>
    <x v="18"/>
    <s v="Thu"/>
    <x v="0"/>
    <x v="0"/>
    <n v="55"/>
    <n v="0"/>
  </r>
  <r>
    <s v="9UVKASFY"/>
    <x v="4"/>
    <x v="3"/>
    <x v="1"/>
    <s v="GTX Plus Pro"/>
    <s v="Nam-zim"/>
    <s v="Brazil"/>
    <x v="2"/>
    <x v="133"/>
    <x v="63"/>
    <s v="Sat"/>
    <x v="2"/>
    <x v="2"/>
    <n v="5482"/>
    <n v="0"/>
  </r>
  <r>
    <s v="KKSMEP2A"/>
    <x v="4"/>
    <x v="3"/>
    <x v="1"/>
    <s v="MG Advanced"/>
    <s v="Finjob"/>
    <s v="United States"/>
    <x v="2"/>
    <x v="133"/>
    <x v="92"/>
    <s v="Wed"/>
    <x v="3"/>
    <x v="2"/>
    <n v="3393"/>
    <n v="0"/>
  </r>
  <r>
    <s v="E96ZTKHC"/>
    <x v="4"/>
    <x v="3"/>
    <x v="1"/>
    <s v="GTX Basic"/>
    <s v="Scotfind"/>
    <s v="United States"/>
    <x v="0"/>
    <x v="133"/>
    <x v="12"/>
    <s v="Fri"/>
    <x v="0"/>
    <x v="0"/>
    <n v="550"/>
    <n v="542"/>
  </r>
  <r>
    <s v="RZ08GKZY"/>
    <x v="2"/>
    <x v="2"/>
    <x v="1"/>
    <s v="GTX Pro"/>
    <s v="Faxquote"/>
    <s v="United States"/>
    <x v="0"/>
    <x v="133"/>
    <x v="57"/>
    <s v="Mon"/>
    <x v="2"/>
    <x v="2"/>
    <n v="4821"/>
    <n v="5172"/>
  </r>
  <r>
    <s v="EK0ZZHKT"/>
    <x v="23"/>
    <x v="4"/>
    <x v="2"/>
    <s v="MG Advanced"/>
    <s v="Massive Dynamic"/>
    <s v="United States"/>
    <x v="2"/>
    <x v="134"/>
    <x v="90"/>
    <s v="Sat"/>
    <x v="3"/>
    <x v="2"/>
    <n v="3393"/>
    <n v="0"/>
  </r>
  <r>
    <s v="9U6RAS0M"/>
    <x v="23"/>
    <x v="4"/>
    <x v="2"/>
    <s v="GTX Basic"/>
    <s v="Umbrella Corporation"/>
    <s v="United States"/>
    <x v="0"/>
    <x v="134"/>
    <x v="20"/>
    <s v="Fri"/>
    <x v="0"/>
    <x v="0"/>
    <n v="550"/>
    <n v="538"/>
  </r>
  <r>
    <s v="3S31RHE5"/>
    <x v="23"/>
    <x v="4"/>
    <x v="2"/>
    <s v="GTX Pro"/>
    <s v="Betasoloin"/>
    <s v="United States"/>
    <x v="0"/>
    <x v="134"/>
    <x v="40"/>
    <s v="Thu"/>
    <x v="2"/>
    <x v="2"/>
    <n v="4821"/>
    <n v="4497"/>
  </r>
  <r>
    <s v="GOM8T4Y4"/>
    <x v="1"/>
    <x v="1"/>
    <x v="0"/>
    <s v="GTX Plus Basic"/>
    <s v="Codehow"/>
    <s v="United States"/>
    <x v="0"/>
    <x v="134"/>
    <x v="58"/>
    <s v="Tue"/>
    <x v="2"/>
    <x v="2"/>
    <n v="1096"/>
    <n v="1178"/>
  </r>
  <r>
    <s v="7Z5AVSH6"/>
    <x v="1"/>
    <x v="1"/>
    <x v="0"/>
    <s v="GTX Pro"/>
    <s v="Treequote"/>
    <s v="United States"/>
    <x v="0"/>
    <x v="134"/>
    <x v="92"/>
    <s v="Wed"/>
    <x v="3"/>
    <x v="2"/>
    <n v="4821"/>
    <n v="4969"/>
  </r>
  <r>
    <s v="E7OPE1O8"/>
    <x v="1"/>
    <x v="1"/>
    <x v="0"/>
    <s v="MG Special"/>
    <s v="Rangreen"/>
    <s v="Panama"/>
    <x v="0"/>
    <x v="134"/>
    <x v="19"/>
    <s v="Mon"/>
    <x v="0"/>
    <x v="0"/>
    <n v="55"/>
    <n v="60"/>
  </r>
  <r>
    <s v="647E6ED0"/>
    <x v="1"/>
    <x v="1"/>
    <x v="0"/>
    <s v="MG Advanced"/>
    <s v="Dontechi"/>
    <s v="United States"/>
    <x v="0"/>
    <x v="134"/>
    <x v="48"/>
    <s v="Mon"/>
    <x v="3"/>
    <x v="2"/>
    <n v="3393"/>
    <n v="2875"/>
  </r>
  <r>
    <s v="V4XHHFO3"/>
    <x v="14"/>
    <x v="3"/>
    <x v="1"/>
    <s v="GTX Basic"/>
    <s v="Blackzim"/>
    <s v="United States"/>
    <x v="1"/>
    <x v="134"/>
    <x v="6"/>
    <s v=""/>
    <x v="1"/>
    <x v="1"/>
    <s v=""/>
    <n v="0"/>
  </r>
  <r>
    <s v="PEX6S873"/>
    <x v="14"/>
    <x v="3"/>
    <x v="1"/>
    <s v="GTK 500"/>
    <s v="Cheers"/>
    <s v="United States"/>
    <x v="2"/>
    <x v="134"/>
    <x v="65"/>
    <s v="Fri"/>
    <x v="2"/>
    <x v="2"/>
    <n v="26768"/>
    <n v="0"/>
  </r>
  <r>
    <s v="M9OTPNII"/>
    <x v="21"/>
    <x v="5"/>
    <x v="2"/>
    <s v="GTX Plus Pro"/>
    <s v="Donware"/>
    <s v="United States"/>
    <x v="0"/>
    <x v="134"/>
    <x v="45"/>
    <s v="Sat"/>
    <x v="2"/>
    <x v="2"/>
    <n v="5482"/>
    <n v="6177"/>
  </r>
  <r>
    <s v="EZRICI17"/>
    <x v="8"/>
    <x v="1"/>
    <x v="0"/>
    <s v="MG Advanced"/>
    <s v="Rundofase"/>
    <s v="United States"/>
    <x v="2"/>
    <x v="134"/>
    <x v="88"/>
    <s v="Wed"/>
    <x v="3"/>
    <x v="2"/>
    <n v="3393"/>
    <n v="0"/>
  </r>
  <r>
    <s v="7PXJ92C5"/>
    <x v="18"/>
    <x v="2"/>
    <x v="1"/>
    <s v="GTX Pro"/>
    <m/>
    <s v=""/>
    <x v="1"/>
    <x v="134"/>
    <x v="6"/>
    <s v=""/>
    <x v="1"/>
    <x v="1"/>
    <s v=""/>
    <n v="0"/>
  </r>
  <r>
    <s v="BAXENBTS"/>
    <x v="18"/>
    <x v="2"/>
    <x v="1"/>
    <s v="GTX Pro"/>
    <s v="Finjob"/>
    <s v="United States"/>
    <x v="2"/>
    <x v="134"/>
    <x v="36"/>
    <s v="Sat"/>
    <x v="2"/>
    <x v="2"/>
    <n v="4821"/>
    <n v="0"/>
  </r>
  <r>
    <s v="086279IX"/>
    <x v="18"/>
    <x v="2"/>
    <x v="1"/>
    <s v="GTX Pro"/>
    <s v="Kan-code"/>
    <s v="United States"/>
    <x v="0"/>
    <x v="134"/>
    <x v="64"/>
    <s v="Wed"/>
    <x v="3"/>
    <x v="2"/>
    <n v="4821"/>
    <n v="4369"/>
  </r>
  <r>
    <s v="6EEC9HQQ"/>
    <x v="18"/>
    <x v="2"/>
    <x v="1"/>
    <s v="GTX Pro"/>
    <s v="Y-corporation"/>
    <s v="United States"/>
    <x v="0"/>
    <x v="134"/>
    <x v="74"/>
    <s v="Sun"/>
    <x v="2"/>
    <x v="2"/>
    <n v="4821"/>
    <n v="4878"/>
  </r>
  <r>
    <s v="MHN0SWM2"/>
    <x v="24"/>
    <x v="0"/>
    <x v="0"/>
    <s v="GTX Plus Pro"/>
    <s v="Genco Pura Olive Oil Company"/>
    <s v="Italy"/>
    <x v="0"/>
    <x v="134"/>
    <x v="92"/>
    <s v="Wed"/>
    <x v="3"/>
    <x v="2"/>
    <n v="5482"/>
    <n v="4527"/>
  </r>
  <r>
    <s v="8SKE4TT5"/>
    <x v="9"/>
    <x v="2"/>
    <x v="1"/>
    <s v="GTX Plus Basic"/>
    <s v="Xx-holding"/>
    <s v="United States"/>
    <x v="2"/>
    <x v="134"/>
    <x v="77"/>
    <s v="Tue"/>
    <x v="2"/>
    <x v="2"/>
    <n v="1096"/>
    <n v="0"/>
  </r>
  <r>
    <s v="IGELOJ42"/>
    <x v="0"/>
    <x v="0"/>
    <x v="0"/>
    <s v="GTX Plus Pro"/>
    <s v="Cancity"/>
    <s v="United States"/>
    <x v="0"/>
    <x v="134"/>
    <x v="71"/>
    <s v="Sat"/>
    <x v="3"/>
    <x v="2"/>
    <n v="5482"/>
    <n v="6102"/>
  </r>
  <r>
    <s v="0LMA8GMJ"/>
    <x v="17"/>
    <x v="5"/>
    <x v="2"/>
    <s v="GTX Plus Pro"/>
    <s v="Bubba Gump"/>
    <s v="United States"/>
    <x v="0"/>
    <x v="134"/>
    <x v="34"/>
    <s v="Wed"/>
    <x v="2"/>
    <x v="2"/>
    <n v="5482"/>
    <n v="4983"/>
  </r>
  <r>
    <s v="E40RN3MN"/>
    <x v="12"/>
    <x v="0"/>
    <x v="0"/>
    <s v="MG Special"/>
    <s v="Isdom"/>
    <s v="United States"/>
    <x v="0"/>
    <x v="134"/>
    <x v="25"/>
    <s v="Sat"/>
    <x v="0"/>
    <x v="0"/>
    <n v="55"/>
    <n v="47"/>
  </r>
  <r>
    <s v="093R7PK9"/>
    <x v="4"/>
    <x v="3"/>
    <x v="1"/>
    <s v="MG Special"/>
    <s v="Zoomit"/>
    <s v="United States"/>
    <x v="0"/>
    <x v="134"/>
    <x v="80"/>
    <s v="Sun"/>
    <x v="3"/>
    <x v="2"/>
    <n v="55"/>
    <n v="52"/>
  </r>
  <r>
    <s v="I8A9OXP2"/>
    <x v="15"/>
    <x v="5"/>
    <x v="2"/>
    <s v="GTX Pro"/>
    <s v="Gekko &amp; Co"/>
    <s v="United States"/>
    <x v="0"/>
    <x v="134"/>
    <x v="79"/>
    <s v="Sun"/>
    <x v="3"/>
    <x v="2"/>
    <n v="4821"/>
    <n v="5031"/>
  </r>
  <r>
    <s v="7IFEKEMG"/>
    <x v="15"/>
    <x v="5"/>
    <x v="2"/>
    <s v="MG Special"/>
    <s v="Bioplex"/>
    <s v="United States"/>
    <x v="0"/>
    <x v="134"/>
    <x v="47"/>
    <s v="Tue"/>
    <x v="3"/>
    <x v="2"/>
    <n v="55"/>
    <n v="53"/>
  </r>
  <r>
    <s v="4XZ4RY1N"/>
    <x v="20"/>
    <x v="5"/>
    <x v="2"/>
    <s v="GTX Plus Basic"/>
    <m/>
    <s v=""/>
    <x v="1"/>
    <x v="134"/>
    <x v="6"/>
    <s v=""/>
    <x v="1"/>
    <x v="1"/>
    <s v=""/>
    <n v="0"/>
  </r>
  <r>
    <s v="K2KK9SW2"/>
    <x v="3"/>
    <x v="0"/>
    <x v="0"/>
    <s v="GTX Basic"/>
    <s v="Inity"/>
    <s v="United States"/>
    <x v="0"/>
    <x v="135"/>
    <x v="35"/>
    <s v="Tue"/>
    <x v="2"/>
    <x v="2"/>
    <n v="550"/>
    <n v="550"/>
  </r>
  <r>
    <s v="Z0RLNFVY"/>
    <x v="25"/>
    <x v="4"/>
    <x v="2"/>
    <s v="GTX Plus Basic"/>
    <m/>
    <s v=""/>
    <x v="1"/>
    <x v="135"/>
    <x v="6"/>
    <s v=""/>
    <x v="1"/>
    <x v="1"/>
    <s v=""/>
    <n v="0"/>
  </r>
  <r>
    <s v="8SIG4C8X"/>
    <x v="25"/>
    <x v="4"/>
    <x v="2"/>
    <s v="GTX Pro"/>
    <s v="Donquadtech"/>
    <s v="United States"/>
    <x v="0"/>
    <x v="135"/>
    <x v="47"/>
    <s v="Tue"/>
    <x v="3"/>
    <x v="2"/>
    <n v="4821"/>
    <n v="5223"/>
  </r>
  <r>
    <s v="K4ETVW4H"/>
    <x v="25"/>
    <x v="4"/>
    <x v="2"/>
    <s v="MG Special"/>
    <s v="Betasoloin"/>
    <s v="United States"/>
    <x v="0"/>
    <x v="135"/>
    <x v="51"/>
    <s v="Fri"/>
    <x v="2"/>
    <x v="2"/>
    <n v="55"/>
    <n v="53"/>
  </r>
  <r>
    <s v="YA2NDY1H"/>
    <x v="23"/>
    <x v="4"/>
    <x v="2"/>
    <s v="GTX Pro"/>
    <s v="Bluth Company"/>
    <s v="United States"/>
    <x v="0"/>
    <x v="135"/>
    <x v="37"/>
    <s v="Wed"/>
    <x v="2"/>
    <x v="2"/>
    <n v="4821"/>
    <n v="4519"/>
  </r>
  <r>
    <s v="G6DYTQQE"/>
    <x v="27"/>
    <x v="5"/>
    <x v="2"/>
    <s v="GTX Pro"/>
    <s v="Vehement Capital Partners"/>
    <s v="United States"/>
    <x v="0"/>
    <x v="135"/>
    <x v="62"/>
    <s v="Thu"/>
    <x v="3"/>
    <x v="2"/>
    <n v="4821"/>
    <n v="4833"/>
  </r>
  <r>
    <s v="RQULJHTU"/>
    <x v="13"/>
    <x v="4"/>
    <x v="2"/>
    <s v="GTX Plus Pro"/>
    <m/>
    <s v=""/>
    <x v="1"/>
    <x v="135"/>
    <x v="6"/>
    <s v=""/>
    <x v="1"/>
    <x v="1"/>
    <s v=""/>
    <n v="0"/>
  </r>
  <r>
    <s v="RZZ9K7UN"/>
    <x v="13"/>
    <x v="4"/>
    <x v="2"/>
    <s v="GTX Plus Pro"/>
    <s v="Zencorporation"/>
    <s v="China"/>
    <x v="0"/>
    <x v="135"/>
    <x v="91"/>
    <s v="Thu"/>
    <x v="3"/>
    <x v="2"/>
    <n v="5482"/>
    <n v="5407"/>
  </r>
  <r>
    <s v="3918OU6O"/>
    <x v="1"/>
    <x v="1"/>
    <x v="0"/>
    <s v="GTX Basic"/>
    <s v="Rundofase"/>
    <s v="United States"/>
    <x v="2"/>
    <x v="135"/>
    <x v="35"/>
    <s v="Tue"/>
    <x v="2"/>
    <x v="2"/>
    <n v="550"/>
    <n v="0"/>
  </r>
  <r>
    <s v="YZ9ZKK3P"/>
    <x v="10"/>
    <x v="3"/>
    <x v="1"/>
    <s v="MG Special"/>
    <s v="Finjob"/>
    <s v="United States"/>
    <x v="0"/>
    <x v="135"/>
    <x v="38"/>
    <s v="Mon"/>
    <x v="2"/>
    <x v="2"/>
    <n v="55"/>
    <n v="56"/>
  </r>
  <r>
    <s v="GK1NH8G7"/>
    <x v="16"/>
    <x v="2"/>
    <x v="1"/>
    <s v="GTX Basic"/>
    <s v="Iselectrics"/>
    <s v="United States"/>
    <x v="1"/>
    <x v="135"/>
    <x v="6"/>
    <s v=""/>
    <x v="1"/>
    <x v="1"/>
    <s v=""/>
    <n v="0"/>
  </r>
  <r>
    <s v="OPCLCCQH"/>
    <x v="16"/>
    <x v="2"/>
    <x v="1"/>
    <s v="GTX Plus Basic"/>
    <s v="Konex"/>
    <s v="United States"/>
    <x v="1"/>
    <x v="135"/>
    <x v="6"/>
    <s v=""/>
    <x v="1"/>
    <x v="1"/>
    <s v=""/>
    <n v="0"/>
  </r>
  <r>
    <s v="E1921PBZ"/>
    <x v="18"/>
    <x v="2"/>
    <x v="1"/>
    <s v="GTX Basic"/>
    <s v="Finjob"/>
    <s v="United States"/>
    <x v="0"/>
    <x v="135"/>
    <x v="55"/>
    <s v="Tue"/>
    <x v="2"/>
    <x v="2"/>
    <n v="550"/>
    <n v="468"/>
  </r>
  <r>
    <s v="0E761F02"/>
    <x v="18"/>
    <x v="2"/>
    <x v="1"/>
    <s v="GTX Basic"/>
    <s v="Kan-code"/>
    <s v="United States"/>
    <x v="0"/>
    <x v="135"/>
    <x v="35"/>
    <s v="Tue"/>
    <x v="2"/>
    <x v="2"/>
    <n v="550"/>
    <n v="579"/>
  </r>
  <r>
    <s v="HDBNC8W1"/>
    <x v="24"/>
    <x v="0"/>
    <x v="0"/>
    <s v="MG Advanced"/>
    <s v="Treequote"/>
    <s v="United States"/>
    <x v="0"/>
    <x v="135"/>
    <x v="80"/>
    <s v="Sun"/>
    <x v="3"/>
    <x v="2"/>
    <n v="3393"/>
    <n v="3185"/>
  </r>
  <r>
    <s v="WFCEPHD3"/>
    <x v="5"/>
    <x v="3"/>
    <x v="1"/>
    <s v="GTX Pro"/>
    <m/>
    <s v=""/>
    <x v="1"/>
    <x v="135"/>
    <x v="6"/>
    <s v=""/>
    <x v="1"/>
    <x v="1"/>
    <s v=""/>
    <n v="0"/>
  </r>
  <r>
    <s v="KP6NOWM7"/>
    <x v="5"/>
    <x v="3"/>
    <x v="1"/>
    <s v="MG Special"/>
    <s v="Cheers"/>
    <s v="United States"/>
    <x v="0"/>
    <x v="135"/>
    <x v="71"/>
    <s v="Sat"/>
    <x v="3"/>
    <x v="2"/>
    <n v="55"/>
    <n v="54"/>
  </r>
  <r>
    <s v="HPYLUU5P"/>
    <x v="9"/>
    <x v="2"/>
    <x v="1"/>
    <s v="MG Special"/>
    <s v="Newex"/>
    <s v="Germany"/>
    <x v="0"/>
    <x v="135"/>
    <x v="86"/>
    <s v="Mon"/>
    <x v="3"/>
    <x v="2"/>
    <n v="55"/>
    <n v="62"/>
  </r>
  <r>
    <s v="I7AH5FW0"/>
    <x v="0"/>
    <x v="0"/>
    <x v="0"/>
    <s v="GTX Basic"/>
    <s v="dambase"/>
    <s v="United States"/>
    <x v="2"/>
    <x v="135"/>
    <x v="55"/>
    <s v="Tue"/>
    <x v="2"/>
    <x v="2"/>
    <n v="550"/>
    <n v="0"/>
  </r>
  <r>
    <s v="RSFYKC1F"/>
    <x v="0"/>
    <x v="0"/>
    <x v="0"/>
    <s v="GTX Basic"/>
    <s v="Betatech"/>
    <s v="Kenya"/>
    <x v="0"/>
    <x v="135"/>
    <x v="79"/>
    <s v="Sun"/>
    <x v="3"/>
    <x v="2"/>
    <n v="550"/>
    <n v="619"/>
  </r>
  <r>
    <s v="RMW0TRSZ"/>
    <x v="11"/>
    <x v="3"/>
    <x v="1"/>
    <s v="MG Special"/>
    <s v="Golddex"/>
    <s v="United States"/>
    <x v="2"/>
    <x v="135"/>
    <x v="45"/>
    <s v="Sat"/>
    <x v="2"/>
    <x v="2"/>
    <n v="55"/>
    <n v="0"/>
  </r>
  <r>
    <s v="GNENBXRW"/>
    <x v="11"/>
    <x v="3"/>
    <x v="1"/>
    <s v="MG Special"/>
    <s v="Hatfan"/>
    <s v="United States"/>
    <x v="2"/>
    <x v="135"/>
    <x v="37"/>
    <s v="Wed"/>
    <x v="2"/>
    <x v="2"/>
    <n v="55"/>
    <n v="0"/>
  </r>
  <r>
    <s v="L20NI94X"/>
    <x v="11"/>
    <x v="3"/>
    <x v="1"/>
    <s v="MG Advanced"/>
    <s v="Xx-holding"/>
    <s v="United States"/>
    <x v="2"/>
    <x v="135"/>
    <x v="48"/>
    <s v="Mon"/>
    <x v="3"/>
    <x v="2"/>
    <n v="3393"/>
    <n v="0"/>
  </r>
  <r>
    <s v="AF7XJNED"/>
    <x v="17"/>
    <x v="5"/>
    <x v="2"/>
    <s v="GTX Plus Pro"/>
    <m/>
    <s v=""/>
    <x v="1"/>
    <x v="135"/>
    <x v="6"/>
    <s v=""/>
    <x v="1"/>
    <x v="1"/>
    <s v=""/>
    <n v="0"/>
  </r>
  <r>
    <s v="CG65AS6X"/>
    <x v="4"/>
    <x v="3"/>
    <x v="1"/>
    <s v="GTX Pro"/>
    <s v="Xx-holding"/>
    <s v="United States"/>
    <x v="0"/>
    <x v="135"/>
    <x v="31"/>
    <s v="Wed"/>
    <x v="0"/>
    <x v="0"/>
    <n v="4821"/>
    <n v="4408"/>
  </r>
  <r>
    <s v="9XV6GX8D"/>
    <x v="2"/>
    <x v="2"/>
    <x v="1"/>
    <s v="GTX Basic"/>
    <s v="Cheers"/>
    <s v="United States"/>
    <x v="0"/>
    <x v="135"/>
    <x v="52"/>
    <s v="Wed"/>
    <x v="3"/>
    <x v="2"/>
    <n v="550"/>
    <n v="605"/>
  </r>
  <r>
    <s v="IDIMBX0N"/>
    <x v="3"/>
    <x v="0"/>
    <x v="0"/>
    <s v="GTX Plus Pro"/>
    <s v="Genco Pura Olive Oil Company"/>
    <s v="Italy"/>
    <x v="0"/>
    <x v="136"/>
    <x v="13"/>
    <s v="Sun"/>
    <x v="0"/>
    <x v="0"/>
    <n v="5482"/>
    <n v="6064"/>
  </r>
  <r>
    <s v="W75XU368"/>
    <x v="23"/>
    <x v="4"/>
    <x v="2"/>
    <s v="GTX Basic"/>
    <s v="Plussunin"/>
    <s v="United States"/>
    <x v="0"/>
    <x v="136"/>
    <x v="69"/>
    <s v="Sat"/>
    <x v="3"/>
    <x v="2"/>
    <n v="550"/>
    <n v="641"/>
  </r>
  <r>
    <s v="WIY2Q0Q5"/>
    <x v="23"/>
    <x v="4"/>
    <x v="2"/>
    <s v="GTX Basic"/>
    <s v="Vehement Capital Partners"/>
    <s v="United States"/>
    <x v="0"/>
    <x v="136"/>
    <x v="37"/>
    <s v="Wed"/>
    <x v="2"/>
    <x v="2"/>
    <n v="550"/>
    <n v="491"/>
  </r>
  <r>
    <s v="EJDHOY6M"/>
    <x v="27"/>
    <x v="5"/>
    <x v="2"/>
    <s v="GTX Basic"/>
    <m/>
    <s v=""/>
    <x v="1"/>
    <x v="136"/>
    <x v="6"/>
    <s v=""/>
    <x v="1"/>
    <x v="1"/>
    <s v=""/>
    <n v="0"/>
  </r>
  <r>
    <s v="DF1011UT"/>
    <x v="27"/>
    <x v="5"/>
    <x v="2"/>
    <s v="GTX Plus Basic"/>
    <s v="Konmatfix"/>
    <s v="United States"/>
    <x v="1"/>
    <x v="136"/>
    <x v="6"/>
    <s v=""/>
    <x v="1"/>
    <x v="1"/>
    <s v=""/>
    <n v="0"/>
  </r>
  <r>
    <s v="7V1FQBL9"/>
    <x v="27"/>
    <x v="5"/>
    <x v="2"/>
    <s v="GTX Pro"/>
    <s v="Plussunin"/>
    <s v="United States"/>
    <x v="2"/>
    <x v="136"/>
    <x v="44"/>
    <s v="Wed"/>
    <x v="2"/>
    <x v="2"/>
    <n v="4821"/>
    <n v="0"/>
  </r>
  <r>
    <s v="4PXSBQU8"/>
    <x v="1"/>
    <x v="1"/>
    <x v="0"/>
    <s v="MG Special"/>
    <s v="Codehow"/>
    <s v="United States"/>
    <x v="0"/>
    <x v="136"/>
    <x v="63"/>
    <s v="Sat"/>
    <x v="2"/>
    <x v="2"/>
    <n v="55"/>
    <n v="47"/>
  </r>
  <r>
    <s v="QRKHWNRB"/>
    <x v="14"/>
    <x v="3"/>
    <x v="1"/>
    <s v="MG Special"/>
    <s v="Faxquote"/>
    <s v="United States"/>
    <x v="0"/>
    <x v="136"/>
    <x v="79"/>
    <s v="Sun"/>
    <x v="3"/>
    <x v="2"/>
    <n v="55"/>
    <n v="63"/>
  </r>
  <r>
    <s v="1YGNHE69"/>
    <x v="21"/>
    <x v="5"/>
    <x v="2"/>
    <s v="MG Advanced"/>
    <s v="Sumace"/>
    <s v="Romania"/>
    <x v="0"/>
    <x v="136"/>
    <x v="40"/>
    <s v="Thu"/>
    <x v="2"/>
    <x v="2"/>
    <n v="3393"/>
    <n v="3291"/>
  </r>
  <r>
    <s v="IBS3H6Z4"/>
    <x v="10"/>
    <x v="3"/>
    <x v="1"/>
    <s v="GTX Plus Basic"/>
    <m/>
    <s v=""/>
    <x v="1"/>
    <x v="136"/>
    <x v="6"/>
    <s v=""/>
    <x v="1"/>
    <x v="1"/>
    <s v=""/>
    <n v="0"/>
  </r>
  <r>
    <s v="TAEUD0HP"/>
    <x v="10"/>
    <x v="3"/>
    <x v="1"/>
    <s v="GTX Plus Basic"/>
    <s v="Singletechno"/>
    <s v="United States"/>
    <x v="0"/>
    <x v="136"/>
    <x v="76"/>
    <s v="Sat"/>
    <x v="3"/>
    <x v="2"/>
    <n v="1096"/>
    <n v="1188"/>
  </r>
  <r>
    <s v="04YGLJ3N"/>
    <x v="18"/>
    <x v="2"/>
    <x v="1"/>
    <s v="GTX Plus Pro"/>
    <m/>
    <s v=""/>
    <x v="1"/>
    <x v="136"/>
    <x v="6"/>
    <s v=""/>
    <x v="1"/>
    <x v="1"/>
    <s v=""/>
    <n v="0"/>
  </r>
  <r>
    <s v="72TBO2HA"/>
    <x v="18"/>
    <x v="2"/>
    <x v="1"/>
    <s v="GTX Basic"/>
    <s v="Cheers"/>
    <s v="United States"/>
    <x v="2"/>
    <x v="136"/>
    <x v="38"/>
    <s v="Mon"/>
    <x v="2"/>
    <x v="2"/>
    <n v="550"/>
    <n v="0"/>
  </r>
  <r>
    <s v="FCW4SAAP"/>
    <x v="18"/>
    <x v="2"/>
    <x v="1"/>
    <s v="GTX Basic"/>
    <s v="Scotfind"/>
    <s v="United States"/>
    <x v="0"/>
    <x v="136"/>
    <x v="80"/>
    <s v="Sun"/>
    <x v="3"/>
    <x v="2"/>
    <n v="550"/>
    <n v="478"/>
  </r>
  <r>
    <s v="DEH0MYSO"/>
    <x v="18"/>
    <x v="2"/>
    <x v="1"/>
    <s v="MG Special"/>
    <s v="Green-Plus"/>
    <s v="United States"/>
    <x v="0"/>
    <x v="136"/>
    <x v="61"/>
    <s v="Wed"/>
    <x v="2"/>
    <x v="2"/>
    <n v="55"/>
    <n v="60"/>
  </r>
  <r>
    <s v="PEVJ6O6R"/>
    <x v="19"/>
    <x v="4"/>
    <x v="2"/>
    <s v="GTX Pro"/>
    <s v="Silis"/>
    <s v="United States"/>
    <x v="0"/>
    <x v="136"/>
    <x v="27"/>
    <s v="Mon"/>
    <x v="0"/>
    <x v="0"/>
    <n v="4821"/>
    <n v="4064"/>
  </r>
  <r>
    <s v="T02CX0BY"/>
    <x v="19"/>
    <x v="4"/>
    <x v="2"/>
    <s v="MG Advanced"/>
    <s v="Ontomedia"/>
    <s v="United States"/>
    <x v="0"/>
    <x v="136"/>
    <x v="20"/>
    <s v="Fri"/>
    <x v="0"/>
    <x v="0"/>
    <n v="3393"/>
    <n v="2550"/>
  </r>
  <r>
    <s v="IN9S33CD"/>
    <x v="11"/>
    <x v="3"/>
    <x v="1"/>
    <s v="GTX Plus Pro"/>
    <s v="Finhigh"/>
    <s v="United States"/>
    <x v="1"/>
    <x v="136"/>
    <x v="6"/>
    <s v=""/>
    <x v="1"/>
    <x v="1"/>
    <s v=""/>
    <n v="0"/>
  </r>
  <r>
    <s v="SSX3QRTB"/>
    <x v="17"/>
    <x v="5"/>
    <x v="2"/>
    <s v="MG Special"/>
    <s v="Bioplex"/>
    <s v="United States"/>
    <x v="2"/>
    <x v="136"/>
    <x v="38"/>
    <s v="Mon"/>
    <x v="2"/>
    <x v="2"/>
    <n v="55"/>
    <n v="0"/>
  </r>
  <r>
    <s v="UBX7TMQG"/>
    <x v="12"/>
    <x v="0"/>
    <x v="0"/>
    <s v="GTX Plus Pro"/>
    <s v="Dontechi"/>
    <s v="United States"/>
    <x v="2"/>
    <x v="136"/>
    <x v="34"/>
    <s v="Wed"/>
    <x v="2"/>
    <x v="2"/>
    <n v="5482"/>
    <n v="0"/>
  </r>
  <r>
    <s v="RR5AMWPQ"/>
    <x v="12"/>
    <x v="0"/>
    <x v="0"/>
    <s v="MG Special"/>
    <s v="Genco Pura Olive Oil Company"/>
    <s v="Italy"/>
    <x v="2"/>
    <x v="136"/>
    <x v="67"/>
    <s v="Tue"/>
    <x v="2"/>
    <x v="2"/>
    <n v="55"/>
    <n v="0"/>
  </r>
  <r>
    <s v="FHLNW3WH"/>
    <x v="12"/>
    <x v="0"/>
    <x v="0"/>
    <s v="MG Advanced"/>
    <s v="Statholdings"/>
    <s v="United States"/>
    <x v="0"/>
    <x v="136"/>
    <x v="92"/>
    <s v="Wed"/>
    <x v="3"/>
    <x v="2"/>
    <n v="3393"/>
    <n v="3378"/>
  </r>
  <r>
    <s v="1GT10YJD"/>
    <x v="4"/>
    <x v="3"/>
    <x v="1"/>
    <s v="GTX Plus Pro"/>
    <m/>
    <s v=""/>
    <x v="1"/>
    <x v="136"/>
    <x v="6"/>
    <s v=""/>
    <x v="1"/>
    <x v="1"/>
    <s v=""/>
    <n v="0"/>
  </r>
  <r>
    <s v="4UZCVHEV"/>
    <x v="15"/>
    <x v="5"/>
    <x v="2"/>
    <s v="GTX Basic"/>
    <m/>
    <s v=""/>
    <x v="1"/>
    <x v="136"/>
    <x v="6"/>
    <s v=""/>
    <x v="1"/>
    <x v="1"/>
    <s v=""/>
    <n v="0"/>
  </r>
  <r>
    <s v="DJH67UIZ"/>
    <x v="15"/>
    <x v="5"/>
    <x v="2"/>
    <s v="MG Special"/>
    <m/>
    <s v=""/>
    <x v="1"/>
    <x v="136"/>
    <x v="6"/>
    <s v=""/>
    <x v="1"/>
    <x v="1"/>
    <s v=""/>
    <n v="0"/>
  </r>
  <r>
    <s v="7VGJ2B7O"/>
    <x v="15"/>
    <x v="5"/>
    <x v="2"/>
    <s v="MG Special"/>
    <m/>
    <s v=""/>
    <x v="1"/>
    <x v="136"/>
    <x v="6"/>
    <s v=""/>
    <x v="1"/>
    <x v="1"/>
    <s v=""/>
    <n v="0"/>
  </r>
  <r>
    <s v="IAVMELUO"/>
    <x v="20"/>
    <x v="5"/>
    <x v="2"/>
    <s v="GTX Pro"/>
    <s v="Gekko &amp; Co"/>
    <s v="United States"/>
    <x v="0"/>
    <x v="136"/>
    <x v="77"/>
    <s v="Tue"/>
    <x v="2"/>
    <x v="2"/>
    <n v="4821"/>
    <n v="6135"/>
  </r>
  <r>
    <s v="PRMMZX9O"/>
    <x v="2"/>
    <x v="2"/>
    <x v="1"/>
    <s v="GTX Plus Basic"/>
    <s v="Newex"/>
    <s v="Germany"/>
    <x v="0"/>
    <x v="136"/>
    <x v="42"/>
    <s v="Fri"/>
    <x v="3"/>
    <x v="2"/>
    <n v="1096"/>
    <n v="999"/>
  </r>
  <r>
    <s v="ZZFES7ID"/>
    <x v="2"/>
    <x v="2"/>
    <x v="1"/>
    <s v="MG Special"/>
    <s v="Singletechno"/>
    <s v="United States"/>
    <x v="0"/>
    <x v="136"/>
    <x v="48"/>
    <s v="Mon"/>
    <x v="3"/>
    <x v="2"/>
    <n v="55"/>
    <n v="52"/>
  </r>
  <r>
    <s v="G7PNQB9M"/>
    <x v="3"/>
    <x v="0"/>
    <x v="0"/>
    <s v="GTX Plus Basic"/>
    <s v="Warephase"/>
    <s v="United States"/>
    <x v="2"/>
    <x v="137"/>
    <x v="49"/>
    <s v="Thu"/>
    <x v="2"/>
    <x v="2"/>
    <n v="1096"/>
    <n v="0"/>
  </r>
  <r>
    <s v="Z0R5O2VW"/>
    <x v="23"/>
    <x v="4"/>
    <x v="2"/>
    <s v="GTX Plus Pro"/>
    <s v="Donware"/>
    <s v="United States"/>
    <x v="2"/>
    <x v="137"/>
    <x v="61"/>
    <s v="Wed"/>
    <x v="2"/>
    <x v="2"/>
    <n v="5482"/>
    <n v="0"/>
  </r>
  <r>
    <s v="VS0TWECS"/>
    <x v="23"/>
    <x v="4"/>
    <x v="2"/>
    <s v="GTX Basic"/>
    <s v="Plussunin"/>
    <s v="United States"/>
    <x v="0"/>
    <x v="137"/>
    <x v="70"/>
    <s v="Sun"/>
    <x v="3"/>
    <x v="2"/>
    <n v="550"/>
    <n v="530"/>
  </r>
  <r>
    <s v="XN7EV14M"/>
    <x v="28"/>
    <x v="0"/>
    <x v="0"/>
    <s v="GTX Basic"/>
    <s v="Konmatfix"/>
    <s v="United States"/>
    <x v="0"/>
    <x v="137"/>
    <x v="58"/>
    <s v="Tue"/>
    <x v="2"/>
    <x v="2"/>
    <n v="550"/>
    <n v="538"/>
  </r>
  <r>
    <s v="P5BRH80Z"/>
    <x v="28"/>
    <x v="0"/>
    <x v="0"/>
    <s v="MG Special"/>
    <s v="Rundofase"/>
    <s v="United States"/>
    <x v="0"/>
    <x v="137"/>
    <x v="27"/>
    <s v="Mon"/>
    <x v="0"/>
    <x v="0"/>
    <n v="55"/>
    <n v="53"/>
  </r>
  <r>
    <s v="CQVDJR45"/>
    <x v="1"/>
    <x v="1"/>
    <x v="0"/>
    <s v="GTX Pro"/>
    <s v="Scottech"/>
    <s v="United States"/>
    <x v="0"/>
    <x v="137"/>
    <x v="82"/>
    <s v="Mon"/>
    <x v="3"/>
    <x v="2"/>
    <n v="4821"/>
    <n v="5416"/>
  </r>
  <r>
    <s v="QUFCX2MF"/>
    <x v="14"/>
    <x v="3"/>
    <x v="1"/>
    <s v="MG Special"/>
    <s v="Scotfind"/>
    <s v="United States"/>
    <x v="2"/>
    <x v="137"/>
    <x v="63"/>
    <s v="Sat"/>
    <x v="2"/>
    <x v="2"/>
    <n v="55"/>
    <n v="0"/>
  </r>
  <r>
    <s v="RW13VT8T"/>
    <x v="21"/>
    <x v="5"/>
    <x v="2"/>
    <s v="GTX Plus Pro"/>
    <s v="Mathtouch"/>
    <s v="Jordan"/>
    <x v="0"/>
    <x v="137"/>
    <x v="54"/>
    <s v="Thu"/>
    <x v="2"/>
    <x v="2"/>
    <n v="5482"/>
    <n v="4995"/>
  </r>
  <r>
    <s v="H2IOHZ8R"/>
    <x v="7"/>
    <x v="2"/>
    <x v="1"/>
    <s v="GTX Basic"/>
    <m/>
    <s v=""/>
    <x v="1"/>
    <x v="137"/>
    <x v="6"/>
    <s v=""/>
    <x v="1"/>
    <x v="1"/>
    <s v=""/>
    <n v="0"/>
  </r>
  <r>
    <s v="5LJ47CVS"/>
    <x v="7"/>
    <x v="2"/>
    <x v="1"/>
    <s v="GTX Basic"/>
    <s v="Sonron"/>
    <s v="United States"/>
    <x v="2"/>
    <x v="137"/>
    <x v="81"/>
    <s v="Thu"/>
    <x v="3"/>
    <x v="2"/>
    <n v="550"/>
    <n v="0"/>
  </r>
  <r>
    <s v="87XTACKH"/>
    <x v="29"/>
    <x v="1"/>
    <x v="0"/>
    <s v="GTX Plus Basic"/>
    <s v="Bioholding"/>
    <s v="Philipines"/>
    <x v="0"/>
    <x v="137"/>
    <x v="60"/>
    <s v="Fri"/>
    <x v="2"/>
    <x v="2"/>
    <n v="1096"/>
    <n v="1137"/>
  </r>
  <r>
    <s v="0Z2CQ0MQ"/>
    <x v="16"/>
    <x v="2"/>
    <x v="1"/>
    <s v="GTX Basic"/>
    <s v="Sonron"/>
    <s v="United States"/>
    <x v="0"/>
    <x v="137"/>
    <x v="26"/>
    <s v="Tue"/>
    <x v="0"/>
    <x v="0"/>
    <n v="550"/>
    <n v="453"/>
  </r>
  <r>
    <s v="4SK6YLB0"/>
    <x v="16"/>
    <x v="2"/>
    <x v="1"/>
    <s v="GTX Plus Basic"/>
    <s v="Hottechi"/>
    <s v="Korea"/>
    <x v="0"/>
    <x v="137"/>
    <x v="63"/>
    <s v="Sat"/>
    <x v="2"/>
    <x v="2"/>
    <n v="1096"/>
    <n v="1065"/>
  </r>
  <r>
    <s v="EVVX3PQ5"/>
    <x v="16"/>
    <x v="2"/>
    <x v="1"/>
    <s v="GTX Pro"/>
    <s v="Singletechno"/>
    <s v="United States"/>
    <x v="0"/>
    <x v="137"/>
    <x v="32"/>
    <s v="Thu"/>
    <x v="2"/>
    <x v="2"/>
    <n v="4821"/>
    <n v="4373"/>
  </r>
  <r>
    <s v="9Y3JDP1B"/>
    <x v="16"/>
    <x v="2"/>
    <x v="1"/>
    <s v="MG Advanced"/>
    <s v="Labdrill"/>
    <s v="United States"/>
    <x v="0"/>
    <x v="137"/>
    <x v="84"/>
    <s v="Mon"/>
    <x v="3"/>
    <x v="2"/>
    <n v="3393"/>
    <n v="2560"/>
  </r>
  <r>
    <s v="ACB3QZAY"/>
    <x v="18"/>
    <x v="2"/>
    <x v="1"/>
    <s v="GTX Pro"/>
    <s v="Singletechno"/>
    <s v="United States"/>
    <x v="2"/>
    <x v="137"/>
    <x v="43"/>
    <s v="Sun"/>
    <x v="3"/>
    <x v="2"/>
    <n v="4821"/>
    <n v="0"/>
  </r>
  <r>
    <s v="COWC9H9T"/>
    <x v="5"/>
    <x v="3"/>
    <x v="1"/>
    <s v="GTX Plus Basic"/>
    <s v="Groovestreet"/>
    <s v="United States"/>
    <x v="0"/>
    <x v="137"/>
    <x v="20"/>
    <s v="Fri"/>
    <x v="0"/>
    <x v="0"/>
    <n v="1096"/>
    <n v="1171"/>
  </r>
  <r>
    <s v="ZTHMJWYZ"/>
    <x v="5"/>
    <x v="3"/>
    <x v="1"/>
    <s v="MG Special"/>
    <s v="Konex"/>
    <s v="United States"/>
    <x v="0"/>
    <x v="137"/>
    <x v="81"/>
    <s v="Thu"/>
    <x v="3"/>
    <x v="2"/>
    <n v="55"/>
    <n v="53"/>
  </r>
  <r>
    <s v="MMGWAWBA"/>
    <x v="22"/>
    <x v="1"/>
    <x v="0"/>
    <s v="GTX Plus Pro"/>
    <s v="Treequote"/>
    <s v="United States"/>
    <x v="0"/>
    <x v="137"/>
    <x v="42"/>
    <s v="Fri"/>
    <x v="3"/>
    <x v="2"/>
    <n v="5482"/>
    <n v="6553"/>
  </r>
  <r>
    <s v="8LPO6YCO"/>
    <x v="22"/>
    <x v="1"/>
    <x v="0"/>
    <s v="MG Advanced"/>
    <s v="Betatech"/>
    <s v="Kenya"/>
    <x v="0"/>
    <x v="137"/>
    <x v="50"/>
    <s v="Sun"/>
    <x v="2"/>
    <x v="2"/>
    <n v="3393"/>
    <n v="3542"/>
  </r>
  <r>
    <s v="I7MDOGGU"/>
    <x v="9"/>
    <x v="2"/>
    <x v="1"/>
    <s v="GTX Basic"/>
    <m/>
    <s v=""/>
    <x v="1"/>
    <x v="137"/>
    <x v="6"/>
    <s v=""/>
    <x v="1"/>
    <x v="1"/>
    <s v=""/>
    <n v="0"/>
  </r>
  <r>
    <s v="CDUIUYY2"/>
    <x v="0"/>
    <x v="0"/>
    <x v="0"/>
    <s v="MG Advanced"/>
    <s v="Finhigh"/>
    <s v="United States"/>
    <x v="0"/>
    <x v="137"/>
    <x v="80"/>
    <s v="Sun"/>
    <x v="3"/>
    <x v="2"/>
    <n v="3393"/>
    <n v="3619"/>
  </r>
  <r>
    <s v="10IY4PV4"/>
    <x v="11"/>
    <x v="3"/>
    <x v="1"/>
    <s v="MG Advanced"/>
    <m/>
    <s v=""/>
    <x v="1"/>
    <x v="137"/>
    <x v="6"/>
    <s v=""/>
    <x v="1"/>
    <x v="1"/>
    <s v=""/>
    <n v="0"/>
  </r>
  <r>
    <s v="A1TDRYHZ"/>
    <x v="17"/>
    <x v="5"/>
    <x v="2"/>
    <s v="MG Advanced"/>
    <s v="Rangreen"/>
    <s v="Panama"/>
    <x v="1"/>
    <x v="137"/>
    <x v="6"/>
    <s v=""/>
    <x v="1"/>
    <x v="1"/>
    <s v=""/>
    <n v="0"/>
  </r>
  <r>
    <s v="2JY9SQ2L"/>
    <x v="4"/>
    <x v="3"/>
    <x v="1"/>
    <s v="MG Special"/>
    <m/>
    <s v=""/>
    <x v="1"/>
    <x v="137"/>
    <x v="6"/>
    <s v=""/>
    <x v="1"/>
    <x v="1"/>
    <s v=""/>
    <n v="0"/>
  </r>
  <r>
    <s v="9328IHHL"/>
    <x v="20"/>
    <x v="5"/>
    <x v="2"/>
    <s v="MG Advanced"/>
    <s v="Bluth Company"/>
    <s v="United States"/>
    <x v="0"/>
    <x v="137"/>
    <x v="40"/>
    <s v="Thu"/>
    <x v="2"/>
    <x v="2"/>
    <n v="3393"/>
    <n v="3589"/>
  </r>
  <r>
    <s v="ZFB7CBR6"/>
    <x v="2"/>
    <x v="2"/>
    <x v="1"/>
    <s v="GTX Plus Pro"/>
    <s v="Plexzap"/>
    <s v="United States"/>
    <x v="0"/>
    <x v="137"/>
    <x v="59"/>
    <s v="Sat"/>
    <x v="2"/>
    <x v="2"/>
    <n v="5482"/>
    <n v="6262"/>
  </r>
  <r>
    <s v="3N3RAHXR"/>
    <x v="23"/>
    <x v="4"/>
    <x v="2"/>
    <s v="GTX Plus Basic"/>
    <s v="Nam-zim"/>
    <s v="Brazil"/>
    <x v="1"/>
    <x v="138"/>
    <x v="6"/>
    <s v=""/>
    <x v="1"/>
    <x v="1"/>
    <s v=""/>
    <n v="0"/>
  </r>
  <r>
    <s v="6RJE18RW"/>
    <x v="23"/>
    <x v="4"/>
    <x v="2"/>
    <s v="GTX Plus Basic"/>
    <s v="Acme Corporation"/>
    <s v="United States"/>
    <x v="0"/>
    <x v="138"/>
    <x v="29"/>
    <s v="Fri"/>
    <x v="0"/>
    <x v="0"/>
    <n v="1096"/>
    <n v="1161"/>
  </r>
  <r>
    <s v="GK86H0SK"/>
    <x v="23"/>
    <x v="4"/>
    <x v="2"/>
    <s v="GTX Pro"/>
    <s v="Umbrella Corporation"/>
    <s v="United States"/>
    <x v="0"/>
    <x v="138"/>
    <x v="26"/>
    <s v="Tue"/>
    <x v="0"/>
    <x v="0"/>
    <n v="4821"/>
    <n v="4975"/>
  </r>
  <r>
    <s v="QXU90OP8"/>
    <x v="27"/>
    <x v="5"/>
    <x v="2"/>
    <s v="GTX Basic"/>
    <s v="Zotware"/>
    <s v="United States"/>
    <x v="0"/>
    <x v="138"/>
    <x v="30"/>
    <s v="Wed"/>
    <x v="0"/>
    <x v="0"/>
    <n v="550"/>
    <n v="586"/>
  </r>
  <r>
    <s v="NXXSU27K"/>
    <x v="27"/>
    <x v="5"/>
    <x v="2"/>
    <s v="MG Special"/>
    <s v="The New York Inquirer"/>
    <s v="United States"/>
    <x v="0"/>
    <x v="138"/>
    <x v="25"/>
    <s v="Sat"/>
    <x v="0"/>
    <x v="0"/>
    <n v="55"/>
    <n v="41"/>
  </r>
  <r>
    <s v="RACLHBXN"/>
    <x v="13"/>
    <x v="4"/>
    <x v="2"/>
    <s v="GTX Plus Basic"/>
    <m/>
    <s v=""/>
    <x v="1"/>
    <x v="138"/>
    <x v="6"/>
    <s v=""/>
    <x v="1"/>
    <x v="1"/>
    <s v=""/>
    <n v="0"/>
  </r>
  <r>
    <s v="06YL7WVJ"/>
    <x v="1"/>
    <x v="1"/>
    <x v="0"/>
    <s v="GTX Plus Basic"/>
    <s v="Ron-tech"/>
    <s v="United States"/>
    <x v="0"/>
    <x v="138"/>
    <x v="21"/>
    <s v="Tue"/>
    <x v="0"/>
    <x v="0"/>
    <n v="1096"/>
    <n v="929"/>
  </r>
  <r>
    <s v="K4Y8R0FX"/>
    <x v="1"/>
    <x v="1"/>
    <x v="0"/>
    <s v="MG Special"/>
    <s v="Streethex"/>
    <s v="Belgium"/>
    <x v="0"/>
    <x v="138"/>
    <x v="43"/>
    <s v="Sun"/>
    <x v="3"/>
    <x v="2"/>
    <n v="55"/>
    <n v="65"/>
  </r>
  <r>
    <s v="F8O0IY28"/>
    <x v="26"/>
    <x v="4"/>
    <x v="2"/>
    <s v="GTX Basic"/>
    <s v="Zencorporation"/>
    <s v="China"/>
    <x v="0"/>
    <x v="138"/>
    <x v="18"/>
    <s v="Thu"/>
    <x v="0"/>
    <x v="0"/>
    <n v="550"/>
    <n v="574"/>
  </r>
  <r>
    <s v="8T8J06EL"/>
    <x v="8"/>
    <x v="1"/>
    <x v="0"/>
    <s v="GTX Pro"/>
    <s v="Condax"/>
    <s v="United States"/>
    <x v="2"/>
    <x v="138"/>
    <x v="86"/>
    <s v="Mon"/>
    <x v="3"/>
    <x v="2"/>
    <n v="4821"/>
    <n v="0"/>
  </r>
  <r>
    <s v="3AE6GW2D"/>
    <x v="8"/>
    <x v="1"/>
    <x v="0"/>
    <s v="GTX Pro"/>
    <s v="Streethex"/>
    <s v="Belgium"/>
    <x v="2"/>
    <x v="138"/>
    <x v="58"/>
    <s v="Tue"/>
    <x v="2"/>
    <x v="2"/>
    <n v="4821"/>
    <n v="0"/>
  </r>
  <r>
    <s v="T0SEVT4K"/>
    <x v="10"/>
    <x v="3"/>
    <x v="1"/>
    <s v="MG Advanced"/>
    <s v="Labdrill"/>
    <s v="United States"/>
    <x v="0"/>
    <x v="138"/>
    <x v="83"/>
    <s v="Fri"/>
    <x v="3"/>
    <x v="2"/>
    <n v="3393"/>
    <n v="3028"/>
  </r>
  <r>
    <s v="36VPT9RZ"/>
    <x v="7"/>
    <x v="2"/>
    <x v="1"/>
    <s v="GTX Basic"/>
    <s v="Singletechno"/>
    <s v="United States"/>
    <x v="0"/>
    <x v="138"/>
    <x v="13"/>
    <s v="Sun"/>
    <x v="0"/>
    <x v="0"/>
    <n v="550"/>
    <n v="403"/>
  </r>
  <r>
    <s v="R2RL1Y49"/>
    <x v="16"/>
    <x v="2"/>
    <x v="1"/>
    <s v="GTX Basic"/>
    <s v="Sonron"/>
    <s v="United States"/>
    <x v="2"/>
    <x v="138"/>
    <x v="67"/>
    <s v="Tue"/>
    <x v="2"/>
    <x v="2"/>
    <n v="550"/>
    <n v="0"/>
  </r>
  <r>
    <s v="7Q7SA3EK"/>
    <x v="16"/>
    <x v="2"/>
    <x v="1"/>
    <s v="MG Advanced"/>
    <s v="Kan-code"/>
    <s v="United States"/>
    <x v="0"/>
    <x v="138"/>
    <x v="52"/>
    <s v="Wed"/>
    <x v="3"/>
    <x v="2"/>
    <n v="3393"/>
    <n v="3290"/>
  </r>
  <r>
    <s v="THKCN7HU"/>
    <x v="18"/>
    <x v="2"/>
    <x v="1"/>
    <s v="GTX Basic"/>
    <m/>
    <s v=""/>
    <x v="1"/>
    <x v="138"/>
    <x v="6"/>
    <s v=""/>
    <x v="1"/>
    <x v="1"/>
    <s v=""/>
    <n v="0"/>
  </r>
  <r>
    <s v="6JI36HIE"/>
    <x v="18"/>
    <x v="2"/>
    <x v="1"/>
    <s v="MG Advanced"/>
    <s v="Sonron"/>
    <s v="United States"/>
    <x v="2"/>
    <x v="138"/>
    <x v="78"/>
    <s v="Fri"/>
    <x v="3"/>
    <x v="2"/>
    <n v="3393"/>
    <n v="0"/>
  </r>
  <r>
    <s v="B5CBSTM5"/>
    <x v="18"/>
    <x v="2"/>
    <x v="1"/>
    <s v="MG Advanced"/>
    <s v="Golddex"/>
    <s v="United States"/>
    <x v="0"/>
    <x v="138"/>
    <x v="31"/>
    <s v="Wed"/>
    <x v="0"/>
    <x v="0"/>
    <n v="3393"/>
    <n v="3550"/>
  </r>
  <r>
    <s v="SNBYNW8H"/>
    <x v="0"/>
    <x v="0"/>
    <x v="0"/>
    <s v="MG Advanced"/>
    <s v="Rangreen"/>
    <s v="Panama"/>
    <x v="0"/>
    <x v="138"/>
    <x v="78"/>
    <s v="Fri"/>
    <x v="3"/>
    <x v="2"/>
    <n v="3393"/>
    <n v="3657"/>
  </r>
  <r>
    <s v="IEN6RBZI"/>
    <x v="19"/>
    <x v="4"/>
    <x v="2"/>
    <s v="GTX Plus Basic"/>
    <s v="Zotware"/>
    <s v="United States"/>
    <x v="0"/>
    <x v="138"/>
    <x v="90"/>
    <s v="Sat"/>
    <x v="3"/>
    <x v="2"/>
    <n v="1096"/>
    <n v="1046"/>
  </r>
  <r>
    <s v="9P026O47"/>
    <x v="12"/>
    <x v="0"/>
    <x v="0"/>
    <s v="MG Special"/>
    <s v="Warephase"/>
    <s v="United States"/>
    <x v="0"/>
    <x v="138"/>
    <x v="63"/>
    <s v="Sat"/>
    <x v="2"/>
    <x v="2"/>
    <n v="55"/>
    <n v="50"/>
  </r>
  <r>
    <s v="AJLNEUVY"/>
    <x v="12"/>
    <x v="0"/>
    <x v="0"/>
    <s v="MG Advanced"/>
    <s v="Funholding"/>
    <s v="United States"/>
    <x v="0"/>
    <x v="138"/>
    <x v="27"/>
    <s v="Mon"/>
    <x v="0"/>
    <x v="0"/>
    <n v="3393"/>
    <n v="2871"/>
  </r>
  <r>
    <s v="LJIAOC0Q"/>
    <x v="15"/>
    <x v="5"/>
    <x v="2"/>
    <s v="MG Special"/>
    <s v="Bioplex"/>
    <s v="United States"/>
    <x v="0"/>
    <x v="138"/>
    <x v="43"/>
    <s v="Sun"/>
    <x v="3"/>
    <x v="2"/>
    <n v="55"/>
    <n v="52"/>
  </r>
  <r>
    <s v="PD2198ZH"/>
    <x v="2"/>
    <x v="2"/>
    <x v="1"/>
    <s v="GTX Pro"/>
    <m/>
    <s v=""/>
    <x v="1"/>
    <x v="138"/>
    <x v="6"/>
    <s v=""/>
    <x v="1"/>
    <x v="1"/>
    <s v=""/>
    <n v="0"/>
  </r>
  <r>
    <s v="2BYD4WQ7"/>
    <x v="3"/>
    <x v="0"/>
    <x v="0"/>
    <s v="MG Special"/>
    <s v="Funholding"/>
    <s v="United States"/>
    <x v="2"/>
    <x v="139"/>
    <x v="65"/>
    <s v="Fri"/>
    <x v="2"/>
    <x v="2"/>
    <n v="55"/>
    <n v="0"/>
  </r>
  <r>
    <s v="HP6DSCMH"/>
    <x v="25"/>
    <x v="4"/>
    <x v="2"/>
    <s v="GTX Basic"/>
    <s v="Kan-code"/>
    <s v="United States"/>
    <x v="0"/>
    <x v="139"/>
    <x v="82"/>
    <s v="Mon"/>
    <x v="3"/>
    <x v="2"/>
    <n v="550"/>
    <n v="564"/>
  </r>
  <r>
    <s v="FM4S93O6"/>
    <x v="23"/>
    <x v="4"/>
    <x v="2"/>
    <s v="GTX Plus Pro"/>
    <s v="Donware"/>
    <s v="United States"/>
    <x v="2"/>
    <x v="139"/>
    <x v="55"/>
    <s v="Tue"/>
    <x v="2"/>
    <x v="2"/>
    <n v="5482"/>
    <n v="0"/>
  </r>
  <r>
    <s v="ALHQU8W8"/>
    <x v="27"/>
    <x v="5"/>
    <x v="2"/>
    <s v="GTX Basic"/>
    <s v="Plexzap"/>
    <s v="United States"/>
    <x v="1"/>
    <x v="139"/>
    <x v="6"/>
    <s v=""/>
    <x v="1"/>
    <x v="1"/>
    <s v=""/>
    <n v="0"/>
  </r>
  <r>
    <s v="GGPSSI5Q"/>
    <x v="13"/>
    <x v="4"/>
    <x v="2"/>
    <s v="MG Advanced"/>
    <s v="Ganjaflex"/>
    <s v="Japan"/>
    <x v="0"/>
    <x v="139"/>
    <x v="42"/>
    <s v="Fri"/>
    <x v="3"/>
    <x v="2"/>
    <n v="3393"/>
    <n v="3780"/>
  </r>
  <r>
    <s v="4D95LU0H"/>
    <x v="1"/>
    <x v="1"/>
    <x v="0"/>
    <s v="GTX Basic"/>
    <s v="dambase"/>
    <s v="United States"/>
    <x v="0"/>
    <x v="139"/>
    <x v="90"/>
    <s v="Sat"/>
    <x v="3"/>
    <x v="2"/>
    <n v="550"/>
    <n v="491"/>
  </r>
  <r>
    <s v="KA79LTFF"/>
    <x v="1"/>
    <x v="1"/>
    <x v="0"/>
    <s v="GTX Basic"/>
    <s v="Dontechi"/>
    <s v="United States"/>
    <x v="0"/>
    <x v="139"/>
    <x v="18"/>
    <s v="Thu"/>
    <x v="0"/>
    <x v="0"/>
    <n v="550"/>
    <n v="604"/>
  </r>
  <r>
    <s v="OBBVVO9O"/>
    <x v="14"/>
    <x v="3"/>
    <x v="1"/>
    <s v="GTK 500"/>
    <s v="Singletechno"/>
    <s v="United States"/>
    <x v="2"/>
    <x v="139"/>
    <x v="63"/>
    <s v="Sat"/>
    <x v="2"/>
    <x v="2"/>
    <n v="26768"/>
    <n v="0"/>
  </r>
  <r>
    <s v="83HX5CIJ"/>
    <x v="16"/>
    <x v="2"/>
    <x v="1"/>
    <s v="GTX Basic"/>
    <s v="Sonron"/>
    <s v="United States"/>
    <x v="2"/>
    <x v="139"/>
    <x v="14"/>
    <s v="Thu"/>
    <x v="0"/>
    <x v="0"/>
    <n v="550"/>
    <n v="0"/>
  </r>
  <r>
    <s v="SGV1FR3O"/>
    <x v="16"/>
    <x v="2"/>
    <x v="1"/>
    <s v="GTX Basic"/>
    <s v="Cheers"/>
    <s v="United States"/>
    <x v="0"/>
    <x v="139"/>
    <x v="78"/>
    <s v="Fri"/>
    <x v="3"/>
    <x v="2"/>
    <n v="550"/>
    <n v="568"/>
  </r>
  <r>
    <s v="TJ6U9HZ3"/>
    <x v="18"/>
    <x v="2"/>
    <x v="1"/>
    <s v="GTX Basic"/>
    <s v="Singletechno"/>
    <s v="United States"/>
    <x v="0"/>
    <x v="139"/>
    <x v="90"/>
    <s v="Sat"/>
    <x v="3"/>
    <x v="2"/>
    <n v="550"/>
    <n v="601"/>
  </r>
  <r>
    <s v="K72CEXGZ"/>
    <x v="9"/>
    <x v="2"/>
    <x v="1"/>
    <s v="GTX Plus Basic"/>
    <m/>
    <s v=""/>
    <x v="1"/>
    <x v="139"/>
    <x v="6"/>
    <s v=""/>
    <x v="1"/>
    <x v="1"/>
    <s v=""/>
    <n v="0"/>
  </r>
  <r>
    <s v="1N99TLIA"/>
    <x v="9"/>
    <x v="2"/>
    <x v="1"/>
    <s v="MG Advanced"/>
    <s v="Blackzim"/>
    <s v="United States"/>
    <x v="2"/>
    <x v="139"/>
    <x v="42"/>
    <s v="Fri"/>
    <x v="3"/>
    <x v="2"/>
    <n v="3393"/>
    <n v="0"/>
  </r>
  <r>
    <s v="JYE2QFGE"/>
    <x v="6"/>
    <x v="1"/>
    <x v="0"/>
    <s v="GTX Plus Pro"/>
    <s v="Genco Pura Olive Oil Company"/>
    <s v="Italy"/>
    <x v="0"/>
    <x v="139"/>
    <x v="36"/>
    <s v="Sat"/>
    <x v="2"/>
    <x v="2"/>
    <n v="5482"/>
    <n v="5616"/>
  </r>
  <r>
    <s v="IEOMRMWW"/>
    <x v="19"/>
    <x v="4"/>
    <x v="2"/>
    <s v="GTX Pro"/>
    <s v="Zotware"/>
    <s v="United States"/>
    <x v="2"/>
    <x v="139"/>
    <x v="88"/>
    <s v="Wed"/>
    <x v="3"/>
    <x v="2"/>
    <n v="4821"/>
    <n v="0"/>
  </r>
  <r>
    <s v="ZW7N89K3"/>
    <x v="11"/>
    <x v="3"/>
    <x v="1"/>
    <s v="GTX Pro"/>
    <s v="Faxquote"/>
    <s v="United States"/>
    <x v="2"/>
    <x v="139"/>
    <x v="40"/>
    <s v="Thu"/>
    <x v="2"/>
    <x v="2"/>
    <n v="4821"/>
    <n v="0"/>
  </r>
  <r>
    <s v="MIU04JC2"/>
    <x v="12"/>
    <x v="0"/>
    <x v="0"/>
    <s v="MG Special"/>
    <s v="dambase"/>
    <s v="United States"/>
    <x v="2"/>
    <x v="139"/>
    <x v="92"/>
    <s v="Wed"/>
    <x v="3"/>
    <x v="2"/>
    <n v="55"/>
    <n v="0"/>
  </r>
  <r>
    <s v="VF2OKZY5"/>
    <x v="4"/>
    <x v="3"/>
    <x v="1"/>
    <s v="MG Advanced"/>
    <s v="Scotfind"/>
    <s v="United States"/>
    <x v="2"/>
    <x v="139"/>
    <x v="82"/>
    <s v="Mon"/>
    <x v="3"/>
    <x v="2"/>
    <n v="3393"/>
    <n v="0"/>
  </r>
  <r>
    <s v="QSBKLWSW"/>
    <x v="15"/>
    <x v="5"/>
    <x v="2"/>
    <s v="GTX Basic"/>
    <s v="Opentech"/>
    <s v="United States"/>
    <x v="0"/>
    <x v="139"/>
    <x v="91"/>
    <s v="Thu"/>
    <x v="3"/>
    <x v="2"/>
    <n v="550"/>
    <n v="542"/>
  </r>
  <r>
    <s v="0GTJE2VQ"/>
    <x v="20"/>
    <x v="5"/>
    <x v="2"/>
    <s v="GTX Basic"/>
    <s v="Gekko &amp; Co"/>
    <s v="United States"/>
    <x v="0"/>
    <x v="139"/>
    <x v="64"/>
    <s v="Wed"/>
    <x v="3"/>
    <x v="2"/>
    <n v="550"/>
    <n v="497"/>
  </r>
  <r>
    <s v="H91G4MYP"/>
    <x v="2"/>
    <x v="2"/>
    <x v="1"/>
    <s v="GTX Pro"/>
    <s v="J-Texon"/>
    <s v="United States"/>
    <x v="0"/>
    <x v="139"/>
    <x v="57"/>
    <s v="Mon"/>
    <x v="2"/>
    <x v="2"/>
    <n v="4821"/>
    <n v="5443"/>
  </r>
  <r>
    <s v="DDBH2FPP"/>
    <x v="3"/>
    <x v="0"/>
    <x v="0"/>
    <s v="GTX Plus Basic"/>
    <s v="Rangreen"/>
    <s v="Panama"/>
    <x v="0"/>
    <x v="140"/>
    <x v="83"/>
    <s v="Fri"/>
    <x v="3"/>
    <x v="2"/>
    <n v="1096"/>
    <n v="1037"/>
  </r>
  <r>
    <s v="P1SGQODJ"/>
    <x v="25"/>
    <x v="4"/>
    <x v="2"/>
    <s v="GTX Plus Basic"/>
    <s v="Rangreen"/>
    <s v="Panama"/>
    <x v="1"/>
    <x v="140"/>
    <x v="6"/>
    <s v=""/>
    <x v="1"/>
    <x v="1"/>
    <s v=""/>
    <n v="0"/>
  </r>
  <r>
    <s v="N8F2PFQP"/>
    <x v="25"/>
    <x v="4"/>
    <x v="2"/>
    <s v="GTX Plus Basic"/>
    <s v="Betasoloin"/>
    <s v="United States"/>
    <x v="0"/>
    <x v="140"/>
    <x v="93"/>
    <s v="Mon"/>
    <x v="4"/>
    <x v="2"/>
    <n v="1096"/>
    <n v="992"/>
  </r>
  <r>
    <s v="WELHHO3U"/>
    <x v="28"/>
    <x v="0"/>
    <x v="0"/>
    <s v="GTX Plus Basic"/>
    <s v="Stanredtax"/>
    <s v="United States"/>
    <x v="0"/>
    <x v="140"/>
    <x v="18"/>
    <s v="Thu"/>
    <x v="0"/>
    <x v="0"/>
    <n v="1096"/>
    <n v="966"/>
  </r>
  <r>
    <s v="CUAYGT78"/>
    <x v="13"/>
    <x v="4"/>
    <x v="2"/>
    <s v="MG Advanced"/>
    <s v="Zotware"/>
    <s v="United States"/>
    <x v="2"/>
    <x v="140"/>
    <x v="86"/>
    <s v="Mon"/>
    <x v="3"/>
    <x v="2"/>
    <n v="3393"/>
    <n v="0"/>
  </r>
  <r>
    <s v="9KDR9PQX"/>
    <x v="21"/>
    <x v="5"/>
    <x v="2"/>
    <s v="GTX Plus Pro"/>
    <s v="Vehement Capital Partners"/>
    <s v="United States"/>
    <x v="2"/>
    <x v="140"/>
    <x v="94"/>
    <s v="Sat"/>
    <x v="4"/>
    <x v="2"/>
    <n v="5482"/>
    <n v="0"/>
  </r>
  <r>
    <s v="8A5HA974"/>
    <x v="29"/>
    <x v="1"/>
    <x v="0"/>
    <s v="GTX Basic"/>
    <s v="Warephase"/>
    <s v="United States"/>
    <x v="2"/>
    <x v="140"/>
    <x v="94"/>
    <s v="Sat"/>
    <x v="4"/>
    <x v="2"/>
    <n v="550"/>
    <n v="0"/>
  </r>
  <r>
    <s v="M1L0IWB6"/>
    <x v="29"/>
    <x v="1"/>
    <x v="0"/>
    <s v="MG Advanced"/>
    <s v="Ron-tech"/>
    <s v="United States"/>
    <x v="0"/>
    <x v="140"/>
    <x v="54"/>
    <s v="Thu"/>
    <x v="2"/>
    <x v="2"/>
    <n v="3393"/>
    <n v="3232"/>
  </r>
  <r>
    <s v="I2U6MKUT"/>
    <x v="19"/>
    <x v="4"/>
    <x v="2"/>
    <s v="GTX Basic"/>
    <s v="Ganjaflex"/>
    <s v="Japan"/>
    <x v="0"/>
    <x v="140"/>
    <x v="56"/>
    <s v="Mon"/>
    <x v="2"/>
    <x v="2"/>
    <n v="550"/>
    <n v="548"/>
  </r>
  <r>
    <s v="5C8HCDXT"/>
    <x v="20"/>
    <x v="5"/>
    <x v="2"/>
    <s v="MG Advanced"/>
    <m/>
    <s v=""/>
    <x v="1"/>
    <x v="140"/>
    <x v="6"/>
    <s v=""/>
    <x v="1"/>
    <x v="1"/>
    <s v=""/>
    <n v="0"/>
  </r>
  <r>
    <s v="RK6UFTI8"/>
    <x v="20"/>
    <x v="5"/>
    <x v="2"/>
    <s v="MG Advanced"/>
    <s v="Plussunin"/>
    <s v="United States"/>
    <x v="2"/>
    <x v="140"/>
    <x v="13"/>
    <s v="Sun"/>
    <x v="0"/>
    <x v="0"/>
    <n v="3393"/>
    <n v="0"/>
  </r>
  <r>
    <s v="ECOU1XXZ"/>
    <x v="3"/>
    <x v="0"/>
    <x v="0"/>
    <s v="MG Special"/>
    <s v="Ron-tech"/>
    <s v="United States"/>
    <x v="0"/>
    <x v="141"/>
    <x v="77"/>
    <s v="Tue"/>
    <x v="2"/>
    <x v="2"/>
    <n v="55"/>
    <n v="52"/>
  </r>
  <r>
    <s v="9FPDDSIJ"/>
    <x v="23"/>
    <x v="4"/>
    <x v="2"/>
    <s v="GTX Pro"/>
    <m/>
    <s v=""/>
    <x v="1"/>
    <x v="141"/>
    <x v="6"/>
    <s v=""/>
    <x v="1"/>
    <x v="1"/>
    <s v=""/>
    <n v="0"/>
  </r>
  <r>
    <s v="4RDJBBB6"/>
    <x v="13"/>
    <x v="4"/>
    <x v="2"/>
    <s v="MG Special"/>
    <m/>
    <s v=""/>
    <x v="1"/>
    <x v="141"/>
    <x v="6"/>
    <s v=""/>
    <x v="1"/>
    <x v="1"/>
    <s v=""/>
    <n v="0"/>
  </r>
  <r>
    <s v="OTDDPHWJ"/>
    <x v="1"/>
    <x v="1"/>
    <x v="0"/>
    <s v="GTX Pro"/>
    <s v="Genco Pura Olive Oil Company"/>
    <s v="Italy"/>
    <x v="2"/>
    <x v="141"/>
    <x v="53"/>
    <s v="Sun"/>
    <x v="2"/>
    <x v="2"/>
    <n v="4821"/>
    <n v="0"/>
  </r>
  <r>
    <s v="20N9WSRC"/>
    <x v="1"/>
    <x v="1"/>
    <x v="0"/>
    <s v="GTX Pro"/>
    <s v="Globex Corporation"/>
    <s v="Norway"/>
    <x v="2"/>
    <x v="141"/>
    <x v="55"/>
    <s v="Tue"/>
    <x v="2"/>
    <x v="2"/>
    <n v="4821"/>
    <n v="0"/>
  </r>
  <r>
    <s v="IJ4GXGCU"/>
    <x v="1"/>
    <x v="1"/>
    <x v="0"/>
    <s v="GTX Pro"/>
    <s v="Isdom"/>
    <s v="United States"/>
    <x v="0"/>
    <x v="141"/>
    <x v="18"/>
    <s v="Thu"/>
    <x v="0"/>
    <x v="0"/>
    <n v="4821"/>
    <n v="5109"/>
  </r>
  <r>
    <s v="GZCWM6GK"/>
    <x v="14"/>
    <x v="3"/>
    <x v="1"/>
    <s v="MG Special"/>
    <s v="Statholdings"/>
    <s v="United States"/>
    <x v="1"/>
    <x v="141"/>
    <x v="6"/>
    <s v=""/>
    <x v="1"/>
    <x v="1"/>
    <s v=""/>
    <n v="0"/>
  </r>
  <r>
    <s v="U0G8KIPB"/>
    <x v="8"/>
    <x v="1"/>
    <x v="0"/>
    <s v="MG Special"/>
    <s v="Codehow"/>
    <s v="United States"/>
    <x v="0"/>
    <x v="141"/>
    <x v="92"/>
    <s v="Wed"/>
    <x v="3"/>
    <x v="2"/>
    <n v="55"/>
    <n v="49"/>
  </r>
  <r>
    <s v="2YVVZN5L"/>
    <x v="29"/>
    <x v="1"/>
    <x v="0"/>
    <s v="GTX Plus Basic"/>
    <s v="Konmatfix"/>
    <s v="United States"/>
    <x v="2"/>
    <x v="141"/>
    <x v="44"/>
    <s v="Wed"/>
    <x v="2"/>
    <x v="2"/>
    <n v="1096"/>
    <n v="0"/>
  </r>
  <r>
    <s v="3JUL12VK"/>
    <x v="16"/>
    <x v="2"/>
    <x v="1"/>
    <s v="GTX Basic"/>
    <m/>
    <s v=""/>
    <x v="1"/>
    <x v="141"/>
    <x v="6"/>
    <s v=""/>
    <x v="1"/>
    <x v="1"/>
    <s v=""/>
    <n v="0"/>
  </r>
  <r>
    <s v="TGW7OYMD"/>
    <x v="16"/>
    <x v="2"/>
    <x v="1"/>
    <s v="GTX Basic"/>
    <s v="Kan-code"/>
    <s v="United States"/>
    <x v="0"/>
    <x v="141"/>
    <x v="79"/>
    <s v="Sun"/>
    <x v="3"/>
    <x v="2"/>
    <n v="550"/>
    <n v="447"/>
  </r>
  <r>
    <s v="XJ9RQU4K"/>
    <x v="24"/>
    <x v="0"/>
    <x v="0"/>
    <s v="MG Advanced"/>
    <s v="Isdom"/>
    <s v="United States"/>
    <x v="0"/>
    <x v="141"/>
    <x v="64"/>
    <s v="Wed"/>
    <x v="3"/>
    <x v="2"/>
    <n v="3393"/>
    <n v="3430"/>
  </r>
  <r>
    <s v="9Y85N0W5"/>
    <x v="5"/>
    <x v="3"/>
    <x v="1"/>
    <s v="MG Advanced"/>
    <m/>
    <s v=""/>
    <x v="1"/>
    <x v="141"/>
    <x v="6"/>
    <s v=""/>
    <x v="1"/>
    <x v="1"/>
    <s v=""/>
    <n v="0"/>
  </r>
  <r>
    <s v="4TRMURKI"/>
    <x v="6"/>
    <x v="1"/>
    <x v="0"/>
    <s v="GTX Basic"/>
    <s v="Condax"/>
    <s v="United States"/>
    <x v="2"/>
    <x v="141"/>
    <x v="70"/>
    <s v="Sun"/>
    <x v="3"/>
    <x v="2"/>
    <n v="550"/>
    <n v="0"/>
  </r>
  <r>
    <s v="TJXY9DQG"/>
    <x v="19"/>
    <x v="4"/>
    <x v="2"/>
    <s v="MG Advanced"/>
    <s v="Donquadtech"/>
    <s v="United States"/>
    <x v="0"/>
    <x v="141"/>
    <x v="76"/>
    <s v="Sat"/>
    <x v="3"/>
    <x v="2"/>
    <n v="3393"/>
    <n v="3245"/>
  </r>
  <r>
    <s v="DV9ZB9KL"/>
    <x v="12"/>
    <x v="0"/>
    <x v="0"/>
    <s v="GTX Basic"/>
    <s v="Bioholding"/>
    <s v="Philipines"/>
    <x v="2"/>
    <x v="141"/>
    <x v="27"/>
    <s v="Mon"/>
    <x v="0"/>
    <x v="0"/>
    <n v="550"/>
    <n v="0"/>
  </r>
  <r>
    <s v="J712QVSG"/>
    <x v="12"/>
    <x v="0"/>
    <x v="0"/>
    <s v="MG Special"/>
    <s v="Ron-tech"/>
    <s v="United States"/>
    <x v="0"/>
    <x v="141"/>
    <x v="13"/>
    <s v="Sun"/>
    <x v="0"/>
    <x v="0"/>
    <n v="55"/>
    <n v="61"/>
  </r>
  <r>
    <s v="LCBVIPRA"/>
    <x v="4"/>
    <x v="3"/>
    <x v="1"/>
    <s v="MG Special"/>
    <s v="Golddex"/>
    <s v="United States"/>
    <x v="0"/>
    <x v="141"/>
    <x v="91"/>
    <s v="Thu"/>
    <x v="3"/>
    <x v="2"/>
    <n v="55"/>
    <n v="60"/>
  </r>
  <r>
    <s v="8GE7FY98"/>
    <x v="15"/>
    <x v="5"/>
    <x v="2"/>
    <s v="GTX Pro"/>
    <m/>
    <s v=""/>
    <x v="1"/>
    <x v="141"/>
    <x v="6"/>
    <s v=""/>
    <x v="1"/>
    <x v="1"/>
    <s v=""/>
    <n v="0"/>
  </r>
  <r>
    <s v="88R08IL1"/>
    <x v="15"/>
    <x v="5"/>
    <x v="2"/>
    <s v="MG Special"/>
    <s v="Kan-code"/>
    <s v="United States"/>
    <x v="2"/>
    <x v="141"/>
    <x v="94"/>
    <s v="Sat"/>
    <x v="4"/>
    <x v="2"/>
    <n v="55"/>
    <n v="0"/>
  </r>
  <r>
    <s v="4U9D1IZ5"/>
    <x v="2"/>
    <x v="2"/>
    <x v="1"/>
    <s v="GTX Basic"/>
    <m/>
    <s v=""/>
    <x v="1"/>
    <x v="141"/>
    <x v="6"/>
    <s v=""/>
    <x v="1"/>
    <x v="1"/>
    <s v=""/>
    <n v="0"/>
  </r>
  <r>
    <s v="WNMF0OHM"/>
    <x v="3"/>
    <x v="0"/>
    <x v="0"/>
    <s v="GTX Plus Pro"/>
    <s v="dambase"/>
    <s v="United States"/>
    <x v="0"/>
    <x v="142"/>
    <x v="94"/>
    <s v="Sat"/>
    <x v="4"/>
    <x v="2"/>
    <n v="5482"/>
    <n v="5060"/>
  </r>
  <r>
    <s v="I0D1O3GX"/>
    <x v="25"/>
    <x v="4"/>
    <x v="2"/>
    <s v="GTX Basic"/>
    <s v="Xx-zobam"/>
    <s v="United States"/>
    <x v="2"/>
    <x v="142"/>
    <x v="94"/>
    <s v="Sat"/>
    <x v="4"/>
    <x v="2"/>
    <n v="550"/>
    <n v="0"/>
  </r>
  <r>
    <s v="PO158L29"/>
    <x v="23"/>
    <x v="4"/>
    <x v="2"/>
    <s v="GTX Basic"/>
    <s v="Blackzim"/>
    <s v="United States"/>
    <x v="1"/>
    <x v="142"/>
    <x v="6"/>
    <s v=""/>
    <x v="1"/>
    <x v="1"/>
    <s v=""/>
    <n v="0"/>
  </r>
  <r>
    <s v="7LNGJB3S"/>
    <x v="23"/>
    <x v="4"/>
    <x v="2"/>
    <s v="GTX Basic"/>
    <s v="Kan-code"/>
    <s v="United States"/>
    <x v="0"/>
    <x v="142"/>
    <x v="94"/>
    <s v="Sat"/>
    <x v="4"/>
    <x v="2"/>
    <n v="550"/>
    <n v="585"/>
  </r>
  <r>
    <s v="AVD2WQZY"/>
    <x v="27"/>
    <x v="5"/>
    <x v="2"/>
    <s v="GTX Pro"/>
    <s v="Sumace"/>
    <s v="Romania"/>
    <x v="2"/>
    <x v="142"/>
    <x v="80"/>
    <s v="Sun"/>
    <x v="3"/>
    <x v="2"/>
    <n v="4821"/>
    <n v="0"/>
  </r>
  <r>
    <s v="UD9V38LV"/>
    <x v="26"/>
    <x v="4"/>
    <x v="2"/>
    <s v="GTX Pro"/>
    <s v="Betasoloin"/>
    <s v="United States"/>
    <x v="2"/>
    <x v="142"/>
    <x v="65"/>
    <s v="Fri"/>
    <x v="2"/>
    <x v="2"/>
    <n v="4821"/>
    <n v="0"/>
  </r>
  <r>
    <s v="JMTO8BPQ"/>
    <x v="8"/>
    <x v="1"/>
    <x v="0"/>
    <s v="GTX Pro"/>
    <s v="Hottechi"/>
    <s v="Korea"/>
    <x v="2"/>
    <x v="142"/>
    <x v="93"/>
    <s v="Mon"/>
    <x v="4"/>
    <x v="2"/>
    <n v="4821"/>
    <n v="0"/>
  </r>
  <r>
    <s v="06YBVWXZ"/>
    <x v="16"/>
    <x v="2"/>
    <x v="1"/>
    <s v="GTX Pro"/>
    <s v="Condax"/>
    <s v="United States"/>
    <x v="2"/>
    <x v="142"/>
    <x v="93"/>
    <s v="Mon"/>
    <x v="4"/>
    <x v="2"/>
    <n v="4821"/>
    <n v="0"/>
  </r>
  <r>
    <s v="ODGKZEVV"/>
    <x v="18"/>
    <x v="2"/>
    <x v="1"/>
    <s v="GTX Pro"/>
    <m/>
    <s v=""/>
    <x v="1"/>
    <x v="142"/>
    <x v="6"/>
    <s v=""/>
    <x v="1"/>
    <x v="1"/>
    <s v=""/>
    <n v="0"/>
  </r>
  <r>
    <s v="1VCAS7FL"/>
    <x v="24"/>
    <x v="0"/>
    <x v="0"/>
    <s v="MG Special"/>
    <s v="Condax"/>
    <s v="United States"/>
    <x v="2"/>
    <x v="142"/>
    <x v="95"/>
    <s v="Wed"/>
    <x v="4"/>
    <x v="2"/>
    <n v="55"/>
    <n v="0"/>
  </r>
  <r>
    <s v="G2TASA8C"/>
    <x v="24"/>
    <x v="0"/>
    <x v="0"/>
    <s v="MG Special"/>
    <s v="Dontechi"/>
    <s v="United States"/>
    <x v="2"/>
    <x v="142"/>
    <x v="75"/>
    <s v="Thu"/>
    <x v="3"/>
    <x v="2"/>
    <n v="55"/>
    <n v="0"/>
  </r>
  <r>
    <s v="CRW2CCMB"/>
    <x v="5"/>
    <x v="3"/>
    <x v="1"/>
    <s v="GTX Basic"/>
    <s v="Nam-zim"/>
    <s v="Brazil"/>
    <x v="0"/>
    <x v="142"/>
    <x v="48"/>
    <s v="Mon"/>
    <x v="3"/>
    <x v="2"/>
    <n v="550"/>
    <n v="572"/>
  </r>
  <r>
    <s v="7FER10E1"/>
    <x v="5"/>
    <x v="3"/>
    <x v="1"/>
    <s v="MG Special"/>
    <s v="Golddex"/>
    <s v="United States"/>
    <x v="0"/>
    <x v="142"/>
    <x v="85"/>
    <s v="Thu"/>
    <x v="3"/>
    <x v="2"/>
    <n v="55"/>
    <n v="54"/>
  </r>
  <r>
    <s v="K96NUCWR"/>
    <x v="0"/>
    <x v="0"/>
    <x v="0"/>
    <s v="GTX Basic"/>
    <s v="Dontechi"/>
    <s v="United States"/>
    <x v="2"/>
    <x v="142"/>
    <x v="94"/>
    <s v="Sat"/>
    <x v="4"/>
    <x v="2"/>
    <n v="550"/>
    <n v="0"/>
  </r>
  <r>
    <s v="SE609QTE"/>
    <x v="12"/>
    <x v="0"/>
    <x v="0"/>
    <s v="MG Special"/>
    <s v="Stanredtax"/>
    <s v="United States"/>
    <x v="0"/>
    <x v="142"/>
    <x v="33"/>
    <s v="Fri"/>
    <x v="2"/>
    <x v="2"/>
    <n v="55"/>
    <n v="60"/>
  </r>
  <r>
    <s v="CT9XECID"/>
    <x v="12"/>
    <x v="0"/>
    <x v="0"/>
    <s v="MG Advanced"/>
    <s v="Zumgoity"/>
    <s v="United States"/>
    <x v="0"/>
    <x v="142"/>
    <x v="94"/>
    <s v="Sat"/>
    <x v="4"/>
    <x v="2"/>
    <n v="3393"/>
    <n v="3251"/>
  </r>
  <r>
    <s v="SUO8VZQ8"/>
    <x v="4"/>
    <x v="3"/>
    <x v="1"/>
    <s v="GTX Plus Pro"/>
    <s v="Lexiqvolax"/>
    <s v="United States"/>
    <x v="0"/>
    <x v="142"/>
    <x v="64"/>
    <s v="Wed"/>
    <x v="3"/>
    <x v="2"/>
    <n v="5482"/>
    <n v="5930"/>
  </r>
  <r>
    <s v="9LX9MAPU"/>
    <x v="15"/>
    <x v="5"/>
    <x v="2"/>
    <s v="GTX Plus Basic"/>
    <s v="Mathtouch"/>
    <s v="Jordan"/>
    <x v="0"/>
    <x v="142"/>
    <x v="94"/>
    <s v="Sat"/>
    <x v="4"/>
    <x v="2"/>
    <n v="1096"/>
    <n v="941"/>
  </r>
  <r>
    <s v="PHP5V833"/>
    <x v="3"/>
    <x v="0"/>
    <x v="0"/>
    <s v="GTX Basic"/>
    <s v="Cancity"/>
    <s v="United States"/>
    <x v="2"/>
    <x v="143"/>
    <x v="40"/>
    <s v="Thu"/>
    <x v="2"/>
    <x v="2"/>
    <n v="550"/>
    <n v="0"/>
  </r>
  <r>
    <s v="7XEB6TFB"/>
    <x v="3"/>
    <x v="0"/>
    <x v="0"/>
    <s v="MG Special"/>
    <s v="Scottech"/>
    <s v="United States"/>
    <x v="0"/>
    <x v="143"/>
    <x v="47"/>
    <s v="Tue"/>
    <x v="3"/>
    <x v="2"/>
    <n v="55"/>
    <n v="56"/>
  </r>
  <r>
    <s v="KV9LW061"/>
    <x v="3"/>
    <x v="0"/>
    <x v="0"/>
    <s v="MG Advanced"/>
    <s v="Codehow"/>
    <s v="United States"/>
    <x v="0"/>
    <x v="143"/>
    <x v="96"/>
    <s v="Tue"/>
    <x v="4"/>
    <x v="2"/>
    <n v="3393"/>
    <n v="3445"/>
  </r>
  <r>
    <s v="M41NS5DN"/>
    <x v="23"/>
    <x v="4"/>
    <x v="2"/>
    <s v="GTX Plus Pro"/>
    <m/>
    <s v=""/>
    <x v="1"/>
    <x v="143"/>
    <x v="6"/>
    <s v=""/>
    <x v="1"/>
    <x v="1"/>
    <s v=""/>
    <n v="0"/>
  </r>
  <r>
    <s v="QIHWKCFK"/>
    <x v="23"/>
    <x v="4"/>
    <x v="2"/>
    <s v="MG Advanced"/>
    <s v="Singletechno"/>
    <s v="United States"/>
    <x v="1"/>
    <x v="143"/>
    <x v="6"/>
    <s v=""/>
    <x v="1"/>
    <x v="1"/>
    <s v=""/>
    <n v="0"/>
  </r>
  <r>
    <s v="8RZ1A49O"/>
    <x v="28"/>
    <x v="0"/>
    <x v="0"/>
    <s v="MG Special"/>
    <s v="Bioholding"/>
    <s v="Philipines"/>
    <x v="0"/>
    <x v="143"/>
    <x v="20"/>
    <s v="Fri"/>
    <x v="0"/>
    <x v="0"/>
    <n v="55"/>
    <n v="54"/>
  </r>
  <r>
    <s v="GEJLL5L3"/>
    <x v="27"/>
    <x v="5"/>
    <x v="2"/>
    <s v="GTX Basic"/>
    <m/>
    <s v=""/>
    <x v="1"/>
    <x v="143"/>
    <x v="6"/>
    <s v=""/>
    <x v="1"/>
    <x v="1"/>
    <s v=""/>
    <n v="0"/>
  </r>
  <r>
    <s v="V4EKF9RF"/>
    <x v="27"/>
    <x v="5"/>
    <x v="2"/>
    <s v="MG Advanced"/>
    <s v="Mathtouch"/>
    <s v="Jordan"/>
    <x v="0"/>
    <x v="143"/>
    <x v="20"/>
    <s v="Fri"/>
    <x v="0"/>
    <x v="0"/>
    <n v="3393"/>
    <n v="3498"/>
  </r>
  <r>
    <s v="VJ1EK4A3"/>
    <x v="13"/>
    <x v="4"/>
    <x v="2"/>
    <s v="GTX Basic"/>
    <s v="Vehement Capital Partners"/>
    <s v="United States"/>
    <x v="0"/>
    <x v="143"/>
    <x v="97"/>
    <s v="Sun"/>
    <x v="4"/>
    <x v="2"/>
    <n v="550"/>
    <n v="540"/>
  </r>
  <r>
    <s v="65B8HSTW"/>
    <x v="13"/>
    <x v="4"/>
    <x v="2"/>
    <s v="GTX Pro"/>
    <s v="Gekko &amp; Co"/>
    <s v="United States"/>
    <x v="0"/>
    <x v="143"/>
    <x v="97"/>
    <s v="Sun"/>
    <x v="4"/>
    <x v="2"/>
    <n v="4821"/>
    <n v="4986"/>
  </r>
  <r>
    <s v="KIJB458K"/>
    <x v="1"/>
    <x v="1"/>
    <x v="0"/>
    <s v="GTX Plus Pro"/>
    <s v="Toughzap"/>
    <s v="United States"/>
    <x v="2"/>
    <x v="143"/>
    <x v="93"/>
    <s v="Mon"/>
    <x v="4"/>
    <x v="2"/>
    <n v="5482"/>
    <n v="0"/>
  </r>
  <r>
    <s v="8PHJ7N4E"/>
    <x v="1"/>
    <x v="1"/>
    <x v="0"/>
    <s v="GTX Plus Pro"/>
    <s v="Domzoom"/>
    <s v="United States"/>
    <x v="0"/>
    <x v="143"/>
    <x v="41"/>
    <s v="Mon"/>
    <x v="2"/>
    <x v="2"/>
    <n v="5482"/>
    <n v="5214"/>
  </r>
  <r>
    <s v="EDAJ0YEW"/>
    <x v="1"/>
    <x v="1"/>
    <x v="0"/>
    <s v="GTX Pro"/>
    <s v="Isdom"/>
    <s v="United States"/>
    <x v="0"/>
    <x v="143"/>
    <x v="18"/>
    <s v="Thu"/>
    <x v="0"/>
    <x v="0"/>
    <n v="4821"/>
    <n v="4794"/>
  </r>
  <r>
    <s v="KMB8TJ0I"/>
    <x v="10"/>
    <x v="3"/>
    <x v="1"/>
    <s v="MG Advanced"/>
    <m/>
    <s v=""/>
    <x v="1"/>
    <x v="143"/>
    <x v="6"/>
    <s v=""/>
    <x v="1"/>
    <x v="1"/>
    <s v=""/>
    <n v="0"/>
  </r>
  <r>
    <s v="9X5HUUJ5"/>
    <x v="7"/>
    <x v="2"/>
    <x v="1"/>
    <s v="GTX Plus Basic"/>
    <s v="Kan-code"/>
    <s v="United States"/>
    <x v="2"/>
    <x v="143"/>
    <x v="97"/>
    <s v="Sun"/>
    <x v="4"/>
    <x v="2"/>
    <n v="1096"/>
    <n v="0"/>
  </r>
  <r>
    <s v="CR6ZLEWC"/>
    <x v="18"/>
    <x v="2"/>
    <x v="1"/>
    <s v="GTX Plus Pro"/>
    <m/>
    <s v=""/>
    <x v="1"/>
    <x v="143"/>
    <x v="6"/>
    <s v=""/>
    <x v="1"/>
    <x v="1"/>
    <s v=""/>
    <n v="0"/>
  </r>
  <r>
    <s v="21S1ETXM"/>
    <x v="18"/>
    <x v="2"/>
    <x v="1"/>
    <s v="GTX Plus Basic"/>
    <s v="Scotfind"/>
    <s v="United States"/>
    <x v="2"/>
    <x v="143"/>
    <x v="93"/>
    <s v="Mon"/>
    <x v="4"/>
    <x v="2"/>
    <n v="1096"/>
    <n v="0"/>
  </r>
  <r>
    <s v="54JFGNXN"/>
    <x v="24"/>
    <x v="0"/>
    <x v="0"/>
    <s v="GTX Basic"/>
    <s v="Cancity"/>
    <s v="United States"/>
    <x v="0"/>
    <x v="143"/>
    <x v="63"/>
    <s v="Sat"/>
    <x v="2"/>
    <x v="2"/>
    <n v="550"/>
    <n v="648"/>
  </r>
  <r>
    <s v="WLXPA3LB"/>
    <x v="24"/>
    <x v="0"/>
    <x v="0"/>
    <s v="MG Advanced"/>
    <s v="Dontechi"/>
    <s v="United States"/>
    <x v="0"/>
    <x v="143"/>
    <x v="89"/>
    <s v="Fri"/>
    <x v="3"/>
    <x v="2"/>
    <n v="3393"/>
    <n v="3040"/>
  </r>
  <r>
    <s v="3WQMBMSN"/>
    <x v="22"/>
    <x v="1"/>
    <x v="0"/>
    <s v="GTX Plus Basic"/>
    <s v="Treequote"/>
    <s v="United States"/>
    <x v="0"/>
    <x v="143"/>
    <x v="89"/>
    <s v="Fri"/>
    <x v="3"/>
    <x v="2"/>
    <n v="1096"/>
    <n v="1185"/>
  </r>
  <r>
    <s v="XIKWT7HM"/>
    <x v="22"/>
    <x v="1"/>
    <x v="0"/>
    <s v="MG Special"/>
    <s v="Finhigh"/>
    <s v="United States"/>
    <x v="0"/>
    <x v="143"/>
    <x v="13"/>
    <s v="Sun"/>
    <x v="0"/>
    <x v="0"/>
    <n v="55"/>
    <n v="48"/>
  </r>
  <r>
    <s v="J9QQVBQX"/>
    <x v="9"/>
    <x v="2"/>
    <x v="1"/>
    <s v="GTX Plus Basic"/>
    <s v="J-Texon"/>
    <s v="United States"/>
    <x v="2"/>
    <x v="143"/>
    <x v="94"/>
    <s v="Sat"/>
    <x v="4"/>
    <x v="2"/>
    <n v="1096"/>
    <n v="0"/>
  </r>
  <r>
    <s v="I51MJ7PP"/>
    <x v="9"/>
    <x v="2"/>
    <x v="1"/>
    <s v="GTX Plus Basic"/>
    <s v="Cheers"/>
    <s v="United States"/>
    <x v="0"/>
    <x v="143"/>
    <x v="89"/>
    <s v="Fri"/>
    <x v="3"/>
    <x v="2"/>
    <n v="1096"/>
    <n v="1021"/>
  </r>
  <r>
    <s v="V690FQG4"/>
    <x v="9"/>
    <x v="2"/>
    <x v="1"/>
    <s v="GTX Plus Basic"/>
    <s v="Scotfind"/>
    <s v="United States"/>
    <x v="0"/>
    <x v="143"/>
    <x v="60"/>
    <s v="Fri"/>
    <x v="2"/>
    <x v="2"/>
    <n v="1096"/>
    <n v="1264"/>
  </r>
  <r>
    <s v="OSB9S3PI"/>
    <x v="0"/>
    <x v="0"/>
    <x v="0"/>
    <s v="MG Special"/>
    <s v="Zumgoity"/>
    <s v="United States"/>
    <x v="2"/>
    <x v="143"/>
    <x v="55"/>
    <s v="Tue"/>
    <x v="2"/>
    <x v="2"/>
    <n v="55"/>
    <n v="0"/>
  </r>
  <r>
    <s v="JWRSTAU8"/>
    <x v="0"/>
    <x v="0"/>
    <x v="0"/>
    <s v="GTX Basic"/>
    <s v="Ron-tech"/>
    <s v="United States"/>
    <x v="0"/>
    <x v="143"/>
    <x v="82"/>
    <s v="Mon"/>
    <x v="3"/>
    <x v="2"/>
    <n v="550"/>
    <n v="503"/>
  </r>
  <r>
    <s v="YYAZ4JBY"/>
    <x v="19"/>
    <x v="4"/>
    <x v="2"/>
    <s v="GTX Pro"/>
    <s v="Ganjaflex"/>
    <s v="Japan"/>
    <x v="0"/>
    <x v="143"/>
    <x v="93"/>
    <s v="Mon"/>
    <x v="4"/>
    <x v="2"/>
    <n v="4821"/>
    <n v="4440"/>
  </r>
  <r>
    <s v="8SEGAAT7"/>
    <x v="12"/>
    <x v="0"/>
    <x v="0"/>
    <s v="GTX Plus Basic"/>
    <s v="Inity"/>
    <s v="United States"/>
    <x v="2"/>
    <x v="143"/>
    <x v="93"/>
    <s v="Mon"/>
    <x v="4"/>
    <x v="2"/>
    <n v="1096"/>
    <n v="0"/>
  </r>
  <r>
    <s v="4L36DJTM"/>
    <x v="12"/>
    <x v="0"/>
    <x v="0"/>
    <s v="MG Special"/>
    <s v="Rangreen"/>
    <s v="Panama"/>
    <x v="0"/>
    <x v="143"/>
    <x v="97"/>
    <s v="Sun"/>
    <x v="4"/>
    <x v="2"/>
    <n v="55"/>
    <n v="52"/>
  </r>
  <r>
    <s v="YB20NWM1"/>
    <x v="4"/>
    <x v="3"/>
    <x v="1"/>
    <s v="MG Special"/>
    <m/>
    <s v=""/>
    <x v="1"/>
    <x v="143"/>
    <x v="6"/>
    <s v=""/>
    <x v="1"/>
    <x v="1"/>
    <s v=""/>
    <n v="0"/>
  </r>
  <r>
    <s v="7Z3S4XV9"/>
    <x v="4"/>
    <x v="3"/>
    <x v="1"/>
    <s v="GTX Basic"/>
    <s v="Konex"/>
    <s v="United States"/>
    <x v="2"/>
    <x v="143"/>
    <x v="93"/>
    <s v="Mon"/>
    <x v="4"/>
    <x v="2"/>
    <n v="550"/>
    <n v="0"/>
  </r>
  <r>
    <s v="SQOW8W0G"/>
    <x v="15"/>
    <x v="5"/>
    <x v="2"/>
    <s v="GTX Basic"/>
    <s v="Initech"/>
    <s v="United States"/>
    <x v="2"/>
    <x v="143"/>
    <x v="33"/>
    <s v="Fri"/>
    <x v="2"/>
    <x v="2"/>
    <n v="550"/>
    <n v="0"/>
  </r>
  <r>
    <s v="W3LGBNI2"/>
    <x v="15"/>
    <x v="5"/>
    <x v="2"/>
    <s v="MG Special"/>
    <s v="Gekko &amp; Co"/>
    <s v="United States"/>
    <x v="2"/>
    <x v="143"/>
    <x v="98"/>
    <s v="Thu"/>
    <x v="4"/>
    <x v="2"/>
    <n v="55"/>
    <n v="0"/>
  </r>
  <r>
    <s v="J2B3UZXA"/>
    <x v="15"/>
    <x v="5"/>
    <x v="2"/>
    <s v="GTX Basic"/>
    <s v="Gekko &amp; Co"/>
    <s v="United States"/>
    <x v="0"/>
    <x v="143"/>
    <x v="13"/>
    <s v="Sun"/>
    <x v="0"/>
    <x v="0"/>
    <n v="550"/>
    <n v="499"/>
  </r>
  <r>
    <s v="43LFUTVM"/>
    <x v="2"/>
    <x v="2"/>
    <x v="1"/>
    <s v="GTX Plus Pro"/>
    <m/>
    <s v=""/>
    <x v="1"/>
    <x v="143"/>
    <x v="6"/>
    <s v=""/>
    <x v="1"/>
    <x v="1"/>
    <s v=""/>
    <n v="0"/>
  </r>
  <r>
    <s v="VH78FLDN"/>
    <x v="2"/>
    <x v="2"/>
    <x v="1"/>
    <s v="GTX Pro"/>
    <s v="Cheers"/>
    <s v="United States"/>
    <x v="2"/>
    <x v="143"/>
    <x v="93"/>
    <s v="Mon"/>
    <x v="4"/>
    <x v="2"/>
    <n v="4821"/>
    <n v="0"/>
  </r>
  <r>
    <s v="KZKMLY96"/>
    <x v="2"/>
    <x v="2"/>
    <x v="1"/>
    <s v="GTX Plus Basic"/>
    <s v="Condax"/>
    <s v="United States"/>
    <x v="0"/>
    <x v="143"/>
    <x v="31"/>
    <s v="Wed"/>
    <x v="0"/>
    <x v="0"/>
    <n v="1096"/>
    <n v="1159"/>
  </r>
  <r>
    <s v="9BGKQZ3H"/>
    <x v="3"/>
    <x v="0"/>
    <x v="0"/>
    <s v="MG Special"/>
    <s v="Domzoom"/>
    <s v="United States"/>
    <x v="2"/>
    <x v="144"/>
    <x v="93"/>
    <s v="Mon"/>
    <x v="4"/>
    <x v="2"/>
    <n v="55"/>
    <n v="0"/>
  </r>
  <r>
    <s v="H6NJKV4F"/>
    <x v="25"/>
    <x v="4"/>
    <x v="2"/>
    <s v="GTX Plus Pro"/>
    <s v="Betasoloin"/>
    <s v="United States"/>
    <x v="0"/>
    <x v="144"/>
    <x v="45"/>
    <s v="Sat"/>
    <x v="2"/>
    <x v="2"/>
    <n v="5482"/>
    <n v="5479"/>
  </r>
  <r>
    <s v="CMS1HUGL"/>
    <x v="23"/>
    <x v="4"/>
    <x v="2"/>
    <s v="MG Advanced"/>
    <m/>
    <s v=""/>
    <x v="1"/>
    <x v="144"/>
    <x v="6"/>
    <s v=""/>
    <x v="1"/>
    <x v="1"/>
    <s v=""/>
    <n v="0"/>
  </r>
  <r>
    <s v="6R6S91WE"/>
    <x v="13"/>
    <x v="4"/>
    <x v="2"/>
    <s v="GTX Pro"/>
    <m/>
    <s v=""/>
    <x v="1"/>
    <x v="144"/>
    <x v="6"/>
    <s v=""/>
    <x v="1"/>
    <x v="1"/>
    <s v=""/>
    <n v="0"/>
  </r>
  <r>
    <s v="L69Q015M"/>
    <x v="13"/>
    <x v="4"/>
    <x v="2"/>
    <s v="GTX Pro"/>
    <s v="Zotware"/>
    <s v="United States"/>
    <x v="0"/>
    <x v="144"/>
    <x v="65"/>
    <s v="Fri"/>
    <x v="2"/>
    <x v="2"/>
    <n v="4821"/>
    <n v="4555"/>
  </r>
  <r>
    <s v="RX3F3VIU"/>
    <x v="1"/>
    <x v="1"/>
    <x v="0"/>
    <s v="MG Special"/>
    <s v="Hottechi"/>
    <s v="Korea"/>
    <x v="2"/>
    <x v="144"/>
    <x v="97"/>
    <s v="Sun"/>
    <x v="4"/>
    <x v="2"/>
    <n v="55"/>
    <n v="0"/>
  </r>
  <r>
    <s v="R5I9AAFG"/>
    <x v="14"/>
    <x v="3"/>
    <x v="1"/>
    <s v="MG Special"/>
    <s v="Fasehatice"/>
    <s v="United States"/>
    <x v="2"/>
    <x v="144"/>
    <x v="49"/>
    <s v="Thu"/>
    <x v="2"/>
    <x v="2"/>
    <n v="55"/>
    <n v="0"/>
  </r>
  <r>
    <s v="JQ3HJFNA"/>
    <x v="21"/>
    <x v="5"/>
    <x v="2"/>
    <s v="GTX Plus Basic"/>
    <s v="Initech"/>
    <s v="United States"/>
    <x v="0"/>
    <x v="144"/>
    <x v="26"/>
    <s v="Tue"/>
    <x v="0"/>
    <x v="0"/>
    <n v="1096"/>
    <n v="1026"/>
  </r>
  <r>
    <s v="XCC1C1GG"/>
    <x v="8"/>
    <x v="1"/>
    <x v="0"/>
    <s v="GTX Basic"/>
    <s v="Stanredtax"/>
    <s v="United States"/>
    <x v="0"/>
    <x v="144"/>
    <x v="93"/>
    <s v="Mon"/>
    <x v="4"/>
    <x v="2"/>
    <n v="550"/>
    <n v="503"/>
  </r>
  <r>
    <s v="WI1HQSIS"/>
    <x v="8"/>
    <x v="1"/>
    <x v="0"/>
    <s v="GTX Plus Basic"/>
    <s v="Streethex"/>
    <s v="Belgium"/>
    <x v="0"/>
    <x v="144"/>
    <x v="64"/>
    <s v="Wed"/>
    <x v="3"/>
    <x v="2"/>
    <n v="1096"/>
    <n v="1144"/>
  </r>
  <r>
    <s v="LCTI4CFV"/>
    <x v="8"/>
    <x v="1"/>
    <x v="0"/>
    <s v="MG Special"/>
    <s v="Genco Pura Olive Oil Company"/>
    <s v="Italy"/>
    <x v="0"/>
    <x v="144"/>
    <x v="83"/>
    <s v="Fri"/>
    <x v="3"/>
    <x v="2"/>
    <n v="55"/>
    <n v="55"/>
  </r>
  <r>
    <s v="3T64Z7DB"/>
    <x v="16"/>
    <x v="2"/>
    <x v="1"/>
    <s v="GTX Basic"/>
    <m/>
    <s v=""/>
    <x v="1"/>
    <x v="144"/>
    <x v="6"/>
    <s v=""/>
    <x v="1"/>
    <x v="1"/>
    <s v=""/>
    <n v="0"/>
  </r>
  <r>
    <s v="3F2ZPCSL"/>
    <x v="18"/>
    <x v="2"/>
    <x v="1"/>
    <s v="GTX Plus Basic"/>
    <m/>
    <s v=""/>
    <x v="1"/>
    <x v="144"/>
    <x v="6"/>
    <s v=""/>
    <x v="1"/>
    <x v="1"/>
    <s v=""/>
    <n v="0"/>
  </r>
  <r>
    <s v="8GMDSXYY"/>
    <x v="5"/>
    <x v="3"/>
    <x v="1"/>
    <s v="MG Advanced"/>
    <s v="Kan-code"/>
    <s v="United States"/>
    <x v="0"/>
    <x v="144"/>
    <x v="98"/>
    <s v="Thu"/>
    <x v="4"/>
    <x v="2"/>
    <n v="3393"/>
    <n v="3181"/>
  </r>
  <r>
    <s v="QLTDWAEM"/>
    <x v="22"/>
    <x v="1"/>
    <x v="0"/>
    <s v="MG Special"/>
    <s v="Scottech"/>
    <s v="United States"/>
    <x v="0"/>
    <x v="144"/>
    <x v="84"/>
    <s v="Mon"/>
    <x v="3"/>
    <x v="2"/>
    <n v="55"/>
    <n v="54"/>
  </r>
  <r>
    <s v="XFB1VXQY"/>
    <x v="9"/>
    <x v="2"/>
    <x v="1"/>
    <s v="MG Advanced"/>
    <m/>
    <s v=""/>
    <x v="1"/>
    <x v="144"/>
    <x v="6"/>
    <s v=""/>
    <x v="1"/>
    <x v="1"/>
    <s v=""/>
    <n v="0"/>
  </r>
  <r>
    <s v="UB8M6I5R"/>
    <x v="9"/>
    <x v="2"/>
    <x v="1"/>
    <s v="GTX Pro"/>
    <s v="Singletechno"/>
    <s v="United States"/>
    <x v="0"/>
    <x v="144"/>
    <x v="89"/>
    <s v="Fri"/>
    <x v="3"/>
    <x v="2"/>
    <n v="4821"/>
    <n v="3959"/>
  </r>
  <r>
    <s v="EBTJPEEY"/>
    <x v="6"/>
    <x v="1"/>
    <x v="0"/>
    <s v="GTX Basic"/>
    <s v="Streethex"/>
    <s v="Belgium"/>
    <x v="0"/>
    <x v="144"/>
    <x v="66"/>
    <s v="Wed"/>
    <x v="2"/>
    <x v="2"/>
    <n v="550"/>
    <n v="571"/>
  </r>
  <r>
    <s v="ATW70WX1"/>
    <x v="19"/>
    <x v="4"/>
    <x v="2"/>
    <s v="GTX Pro"/>
    <s v="Donquadtech"/>
    <s v="United States"/>
    <x v="2"/>
    <x v="144"/>
    <x v="95"/>
    <s v="Wed"/>
    <x v="4"/>
    <x v="2"/>
    <n v="4821"/>
    <n v="0"/>
  </r>
  <r>
    <s v="9DBMY3OF"/>
    <x v="4"/>
    <x v="3"/>
    <x v="1"/>
    <s v="GTX Basic"/>
    <s v="Kan-code"/>
    <s v="United States"/>
    <x v="2"/>
    <x v="144"/>
    <x v="96"/>
    <s v="Tue"/>
    <x v="4"/>
    <x v="2"/>
    <n v="550"/>
    <n v="0"/>
  </r>
  <r>
    <s v="HRV9DSYF"/>
    <x v="4"/>
    <x v="3"/>
    <x v="1"/>
    <s v="GTX Basic"/>
    <s v="Blackzim"/>
    <s v="United States"/>
    <x v="0"/>
    <x v="144"/>
    <x v="93"/>
    <s v="Mon"/>
    <x v="4"/>
    <x v="2"/>
    <n v="550"/>
    <n v="545"/>
  </r>
  <r>
    <s v="MNC7Q3JJ"/>
    <x v="4"/>
    <x v="3"/>
    <x v="1"/>
    <s v="GTX Basic"/>
    <s v="Labdrill"/>
    <s v="United States"/>
    <x v="0"/>
    <x v="144"/>
    <x v="92"/>
    <s v="Wed"/>
    <x v="3"/>
    <x v="2"/>
    <n v="550"/>
    <n v="554"/>
  </r>
  <r>
    <s v="TJ03NDNX"/>
    <x v="15"/>
    <x v="5"/>
    <x v="2"/>
    <s v="MG Advanced"/>
    <s v="Iselectrics"/>
    <s v="United States"/>
    <x v="1"/>
    <x v="144"/>
    <x v="6"/>
    <s v=""/>
    <x v="1"/>
    <x v="1"/>
    <s v=""/>
    <n v="0"/>
  </r>
  <r>
    <s v="E3WWC6FJ"/>
    <x v="15"/>
    <x v="5"/>
    <x v="2"/>
    <s v="MG Special"/>
    <s v="Yearin"/>
    <s v="United States"/>
    <x v="0"/>
    <x v="144"/>
    <x v="97"/>
    <s v="Sun"/>
    <x v="4"/>
    <x v="2"/>
    <n v="55"/>
    <n v="68"/>
  </r>
  <r>
    <s v="QKKZQJ46"/>
    <x v="15"/>
    <x v="5"/>
    <x v="2"/>
    <s v="MG Special"/>
    <s v="Zencorporation"/>
    <s v="China"/>
    <x v="0"/>
    <x v="144"/>
    <x v="83"/>
    <s v="Fri"/>
    <x v="3"/>
    <x v="2"/>
    <n v="55"/>
    <n v="52"/>
  </r>
  <r>
    <s v="VRYR5A81"/>
    <x v="20"/>
    <x v="5"/>
    <x v="2"/>
    <s v="GTX Basic"/>
    <s v="Finhigh"/>
    <s v="United States"/>
    <x v="1"/>
    <x v="144"/>
    <x v="6"/>
    <s v=""/>
    <x v="1"/>
    <x v="1"/>
    <s v=""/>
    <n v="0"/>
  </r>
  <r>
    <s v="M52B4VC5"/>
    <x v="3"/>
    <x v="0"/>
    <x v="0"/>
    <s v="MG Special"/>
    <s v="Globex Corporation"/>
    <s v="Norway"/>
    <x v="2"/>
    <x v="145"/>
    <x v="96"/>
    <s v="Tue"/>
    <x v="4"/>
    <x v="2"/>
    <n v="55"/>
    <n v="0"/>
  </r>
  <r>
    <s v="Z72Y3C3C"/>
    <x v="3"/>
    <x v="0"/>
    <x v="0"/>
    <s v="MG Special"/>
    <s v="Dontechi"/>
    <s v="United States"/>
    <x v="0"/>
    <x v="145"/>
    <x v="96"/>
    <s v="Tue"/>
    <x v="4"/>
    <x v="2"/>
    <n v="55"/>
    <n v="54"/>
  </r>
  <r>
    <s v="FQPPZ9NQ"/>
    <x v="23"/>
    <x v="4"/>
    <x v="2"/>
    <s v="MG Advanced"/>
    <s v="Donware"/>
    <s v="United States"/>
    <x v="0"/>
    <x v="145"/>
    <x v="49"/>
    <s v="Thu"/>
    <x v="2"/>
    <x v="2"/>
    <n v="3393"/>
    <n v="3822"/>
  </r>
  <r>
    <s v="DUHS8KVY"/>
    <x v="13"/>
    <x v="4"/>
    <x v="2"/>
    <s v="GTX Plus Basic"/>
    <s v="The New York Inquirer"/>
    <s v="United States"/>
    <x v="0"/>
    <x v="145"/>
    <x v="95"/>
    <s v="Wed"/>
    <x v="4"/>
    <x v="2"/>
    <n v="1096"/>
    <n v="971"/>
  </r>
  <r>
    <s v="M72CT8RN"/>
    <x v="13"/>
    <x v="4"/>
    <x v="2"/>
    <s v="GTX Plus Pro"/>
    <s v="Donware"/>
    <s v="United States"/>
    <x v="0"/>
    <x v="145"/>
    <x v="95"/>
    <s v="Wed"/>
    <x v="4"/>
    <x v="2"/>
    <n v="5482"/>
    <n v="6024"/>
  </r>
  <r>
    <s v="XBFTCRLN"/>
    <x v="1"/>
    <x v="1"/>
    <x v="0"/>
    <s v="GTX Pro"/>
    <s v="Stanredtax"/>
    <s v="United States"/>
    <x v="0"/>
    <x v="145"/>
    <x v="96"/>
    <s v="Tue"/>
    <x v="4"/>
    <x v="2"/>
    <n v="4821"/>
    <n v="4820"/>
  </r>
  <r>
    <s v="3ZILMRQK"/>
    <x v="26"/>
    <x v="4"/>
    <x v="2"/>
    <s v="GTX Plus Pro"/>
    <s v="Kinnamplus"/>
    <s v="United States"/>
    <x v="2"/>
    <x v="145"/>
    <x v="53"/>
    <s v="Sun"/>
    <x v="2"/>
    <x v="2"/>
    <n v="5482"/>
    <n v="0"/>
  </r>
  <r>
    <s v="FZ72CGOI"/>
    <x v="21"/>
    <x v="5"/>
    <x v="2"/>
    <s v="GTX Pro"/>
    <s v="Plussunin"/>
    <s v="United States"/>
    <x v="2"/>
    <x v="145"/>
    <x v="79"/>
    <s v="Sun"/>
    <x v="3"/>
    <x v="2"/>
    <n v="4821"/>
    <n v="0"/>
  </r>
  <r>
    <s v="72HZ4LDT"/>
    <x v="21"/>
    <x v="5"/>
    <x v="2"/>
    <s v="MG Advanced"/>
    <s v="Ganjaflex"/>
    <s v="Japan"/>
    <x v="0"/>
    <x v="145"/>
    <x v="97"/>
    <s v="Sun"/>
    <x v="4"/>
    <x v="2"/>
    <n v="3393"/>
    <n v="2940"/>
  </r>
  <r>
    <s v="J6OQS0AU"/>
    <x v="10"/>
    <x v="3"/>
    <x v="1"/>
    <s v="MG Advanced"/>
    <m/>
    <s v=""/>
    <x v="1"/>
    <x v="145"/>
    <x v="6"/>
    <s v=""/>
    <x v="1"/>
    <x v="1"/>
    <s v=""/>
    <n v="0"/>
  </r>
  <r>
    <s v="4X3LNCWH"/>
    <x v="10"/>
    <x v="3"/>
    <x v="1"/>
    <s v="MG Special"/>
    <s v="Doncon"/>
    <s v="United States"/>
    <x v="0"/>
    <x v="145"/>
    <x v="96"/>
    <s v="Tue"/>
    <x v="4"/>
    <x v="2"/>
    <n v="55"/>
    <n v="49"/>
  </r>
  <r>
    <s v="97PFKCPG"/>
    <x v="7"/>
    <x v="2"/>
    <x v="1"/>
    <s v="GTX Pro"/>
    <m/>
    <s v=""/>
    <x v="1"/>
    <x v="145"/>
    <x v="6"/>
    <s v=""/>
    <x v="1"/>
    <x v="1"/>
    <s v=""/>
    <n v="0"/>
  </r>
  <r>
    <s v="FB9M4FR7"/>
    <x v="7"/>
    <x v="2"/>
    <x v="1"/>
    <s v="MG Special"/>
    <m/>
    <s v=""/>
    <x v="1"/>
    <x v="145"/>
    <x v="6"/>
    <s v=""/>
    <x v="1"/>
    <x v="1"/>
    <s v=""/>
    <n v="0"/>
  </r>
  <r>
    <s v="CMPFB2PS"/>
    <x v="29"/>
    <x v="1"/>
    <x v="0"/>
    <s v="GTX Basic"/>
    <s v="Conecom"/>
    <s v="United States"/>
    <x v="2"/>
    <x v="145"/>
    <x v="97"/>
    <s v="Sun"/>
    <x v="4"/>
    <x v="2"/>
    <n v="550"/>
    <n v="0"/>
  </r>
  <r>
    <s v="61HW4ELT"/>
    <x v="16"/>
    <x v="2"/>
    <x v="1"/>
    <s v="GTX Plus Basic"/>
    <s v="Finjob"/>
    <s v="United States"/>
    <x v="2"/>
    <x v="145"/>
    <x v="66"/>
    <s v="Wed"/>
    <x v="2"/>
    <x v="2"/>
    <n v="1096"/>
    <n v="0"/>
  </r>
  <r>
    <s v="F481S8G3"/>
    <x v="16"/>
    <x v="2"/>
    <x v="1"/>
    <s v="GTX Basic"/>
    <s v="J-Texon"/>
    <s v="United States"/>
    <x v="0"/>
    <x v="145"/>
    <x v="57"/>
    <s v="Mon"/>
    <x v="2"/>
    <x v="2"/>
    <n v="550"/>
    <n v="545"/>
  </r>
  <r>
    <s v="5G4I94TF"/>
    <x v="18"/>
    <x v="2"/>
    <x v="1"/>
    <s v="GTX Plus Pro"/>
    <s v="Statholdings"/>
    <s v="United States"/>
    <x v="1"/>
    <x v="145"/>
    <x v="6"/>
    <s v=""/>
    <x v="1"/>
    <x v="1"/>
    <s v=""/>
    <n v="0"/>
  </r>
  <r>
    <s v="677XNEFB"/>
    <x v="5"/>
    <x v="3"/>
    <x v="1"/>
    <s v="MG Special"/>
    <s v="Y-corporation"/>
    <s v="United States"/>
    <x v="0"/>
    <x v="145"/>
    <x v="70"/>
    <s v="Sun"/>
    <x v="3"/>
    <x v="2"/>
    <n v="55"/>
    <n v="58"/>
  </r>
  <r>
    <s v="7L0S5EON"/>
    <x v="22"/>
    <x v="1"/>
    <x v="0"/>
    <s v="MG Advanced"/>
    <s v="Streethex"/>
    <s v="Belgium"/>
    <x v="2"/>
    <x v="145"/>
    <x v="93"/>
    <s v="Mon"/>
    <x v="4"/>
    <x v="2"/>
    <n v="3393"/>
    <n v="0"/>
  </r>
  <r>
    <s v="A3D8MRDX"/>
    <x v="6"/>
    <x v="1"/>
    <x v="0"/>
    <s v="GTX Pro"/>
    <s v="Dontechi"/>
    <s v="United States"/>
    <x v="0"/>
    <x v="145"/>
    <x v="51"/>
    <s v="Fri"/>
    <x v="2"/>
    <x v="2"/>
    <n v="4821"/>
    <n v="4280"/>
  </r>
  <r>
    <s v="YE6R6I1K"/>
    <x v="19"/>
    <x v="4"/>
    <x v="2"/>
    <s v="MG Advanced"/>
    <s v="Umbrella Corporation"/>
    <s v="United States"/>
    <x v="0"/>
    <x v="145"/>
    <x v="56"/>
    <s v="Mon"/>
    <x v="2"/>
    <x v="2"/>
    <n v="3393"/>
    <n v="2880"/>
  </r>
  <r>
    <s v="JXUXBANJ"/>
    <x v="11"/>
    <x v="3"/>
    <x v="1"/>
    <s v="GTK 500"/>
    <s v="Y-corporation"/>
    <s v="United States"/>
    <x v="0"/>
    <x v="145"/>
    <x v="95"/>
    <s v="Wed"/>
    <x v="4"/>
    <x v="2"/>
    <n v="26768"/>
    <n v="25288"/>
  </r>
  <r>
    <s v="UWPUJESS"/>
    <x v="12"/>
    <x v="0"/>
    <x v="0"/>
    <s v="MG Special"/>
    <s v="Hottechi"/>
    <s v="Korea"/>
    <x v="2"/>
    <x v="145"/>
    <x v="49"/>
    <s v="Thu"/>
    <x v="2"/>
    <x v="2"/>
    <n v="55"/>
    <n v="0"/>
  </r>
  <r>
    <s v="HSTXUOVW"/>
    <x v="4"/>
    <x v="3"/>
    <x v="1"/>
    <s v="MG Special"/>
    <s v="Hatfan"/>
    <s v="United States"/>
    <x v="2"/>
    <x v="145"/>
    <x v="36"/>
    <s v="Sat"/>
    <x v="2"/>
    <x v="2"/>
    <n v="55"/>
    <n v="0"/>
  </r>
  <r>
    <s v="2ZT298DY"/>
    <x v="2"/>
    <x v="2"/>
    <x v="1"/>
    <s v="GTX Basic"/>
    <s v="Goodsilron"/>
    <s v="United States"/>
    <x v="2"/>
    <x v="145"/>
    <x v="96"/>
    <s v="Tue"/>
    <x v="4"/>
    <x v="2"/>
    <n v="550"/>
    <n v="0"/>
  </r>
  <r>
    <s v="Z769EPTS"/>
    <x v="2"/>
    <x v="2"/>
    <x v="1"/>
    <s v="GTX Basic"/>
    <s v="Hottechi"/>
    <s v="Korea"/>
    <x v="2"/>
    <x v="145"/>
    <x v="39"/>
    <s v="Sun"/>
    <x v="2"/>
    <x v="2"/>
    <n v="550"/>
    <n v="0"/>
  </r>
  <r>
    <s v="GOIVV4OG"/>
    <x v="28"/>
    <x v="0"/>
    <x v="0"/>
    <s v="MG Advanced"/>
    <s v="Zumgoity"/>
    <s v="United States"/>
    <x v="0"/>
    <x v="146"/>
    <x v="56"/>
    <s v="Mon"/>
    <x v="2"/>
    <x v="2"/>
    <n v="3393"/>
    <n v="3267"/>
  </r>
  <r>
    <s v="CJOU1RYX"/>
    <x v="13"/>
    <x v="4"/>
    <x v="2"/>
    <s v="GTX Plus Pro"/>
    <s v="Betasoloin"/>
    <s v="United States"/>
    <x v="0"/>
    <x v="146"/>
    <x v="73"/>
    <s v="Fri"/>
    <x v="3"/>
    <x v="2"/>
    <n v="5482"/>
    <n v="5182"/>
  </r>
  <r>
    <s v="5OVTFUNQ"/>
    <x v="1"/>
    <x v="1"/>
    <x v="0"/>
    <s v="GTX Pro"/>
    <s v="Cancity"/>
    <s v="United States"/>
    <x v="2"/>
    <x v="146"/>
    <x v="95"/>
    <s v="Wed"/>
    <x v="4"/>
    <x v="2"/>
    <n v="4821"/>
    <n v="0"/>
  </r>
  <r>
    <s v="0RNYAI6O"/>
    <x v="1"/>
    <x v="1"/>
    <x v="0"/>
    <s v="MG Special"/>
    <s v="Statholdings"/>
    <s v="United States"/>
    <x v="2"/>
    <x v="146"/>
    <x v="99"/>
    <s v="Fri"/>
    <x v="4"/>
    <x v="2"/>
    <n v="55"/>
    <n v="0"/>
  </r>
  <r>
    <s v="NSI9TMQ1"/>
    <x v="21"/>
    <x v="5"/>
    <x v="2"/>
    <s v="GTX Pro"/>
    <s v="Zencorporation"/>
    <s v="China"/>
    <x v="2"/>
    <x v="146"/>
    <x v="66"/>
    <s v="Wed"/>
    <x v="2"/>
    <x v="2"/>
    <n v="4821"/>
    <n v="0"/>
  </r>
  <r>
    <s v="2QQD7411"/>
    <x v="7"/>
    <x v="2"/>
    <x v="1"/>
    <s v="GTX Basic"/>
    <s v="Y-corporation"/>
    <s v="United States"/>
    <x v="0"/>
    <x v="146"/>
    <x v="49"/>
    <s v="Thu"/>
    <x v="2"/>
    <x v="2"/>
    <n v="550"/>
    <n v="540"/>
  </r>
  <r>
    <s v="XR57MBVC"/>
    <x v="7"/>
    <x v="2"/>
    <x v="1"/>
    <s v="MG Advanced"/>
    <s v="Finjob"/>
    <s v="United States"/>
    <x v="0"/>
    <x v="146"/>
    <x v="46"/>
    <s v="Mon"/>
    <x v="2"/>
    <x v="2"/>
    <n v="3393"/>
    <n v="3492"/>
  </r>
  <r>
    <s v="8BY9YRL9"/>
    <x v="29"/>
    <x v="1"/>
    <x v="0"/>
    <s v="GTX Plus Pro"/>
    <s v="dambase"/>
    <s v="United States"/>
    <x v="0"/>
    <x v="146"/>
    <x v="86"/>
    <s v="Mon"/>
    <x v="3"/>
    <x v="2"/>
    <n v="5482"/>
    <n v="5991"/>
  </r>
  <r>
    <s v="7PWQUE7O"/>
    <x v="5"/>
    <x v="3"/>
    <x v="1"/>
    <s v="GTX Basic"/>
    <s v="Lexiqvolax"/>
    <s v="United States"/>
    <x v="2"/>
    <x v="146"/>
    <x v="97"/>
    <s v="Sun"/>
    <x v="4"/>
    <x v="2"/>
    <n v="550"/>
    <n v="0"/>
  </r>
  <r>
    <s v="ELCQKUQU"/>
    <x v="5"/>
    <x v="3"/>
    <x v="1"/>
    <s v="MG Advanced"/>
    <s v="Konex"/>
    <s v="United States"/>
    <x v="2"/>
    <x v="146"/>
    <x v="98"/>
    <s v="Thu"/>
    <x v="4"/>
    <x v="2"/>
    <n v="3393"/>
    <n v="0"/>
  </r>
  <r>
    <s v="CVPH0J04"/>
    <x v="5"/>
    <x v="3"/>
    <x v="1"/>
    <s v="GTX Pro"/>
    <s v="Sunnamplex"/>
    <s v="Poland"/>
    <x v="0"/>
    <x v="146"/>
    <x v="86"/>
    <s v="Mon"/>
    <x v="3"/>
    <x v="2"/>
    <n v="4821"/>
    <n v="4968"/>
  </r>
  <r>
    <s v="H8CLNRM2"/>
    <x v="9"/>
    <x v="2"/>
    <x v="1"/>
    <s v="GTX Pro"/>
    <s v="Konex"/>
    <s v="United States"/>
    <x v="0"/>
    <x v="146"/>
    <x v="60"/>
    <s v="Fri"/>
    <x v="2"/>
    <x v="2"/>
    <n v="4821"/>
    <n v="5006"/>
  </r>
  <r>
    <s v="MJBD6V39"/>
    <x v="0"/>
    <x v="0"/>
    <x v="0"/>
    <s v="MG Special"/>
    <s v="Conecom"/>
    <s v="United States"/>
    <x v="2"/>
    <x v="146"/>
    <x v="46"/>
    <s v="Mon"/>
    <x v="2"/>
    <x v="2"/>
    <n v="55"/>
    <n v="0"/>
  </r>
  <r>
    <s v="GQQ01OO5"/>
    <x v="19"/>
    <x v="4"/>
    <x v="2"/>
    <s v="GTX Plus Pro"/>
    <s v="Zotware"/>
    <s v="United States"/>
    <x v="2"/>
    <x v="146"/>
    <x v="41"/>
    <s v="Mon"/>
    <x v="2"/>
    <x v="2"/>
    <n v="5482"/>
    <n v="0"/>
  </r>
  <r>
    <s v="B85LVFR1"/>
    <x v="19"/>
    <x v="4"/>
    <x v="2"/>
    <s v="GTX Pro"/>
    <s v="Mathtouch"/>
    <s v="Jordan"/>
    <x v="0"/>
    <x v="146"/>
    <x v="95"/>
    <s v="Wed"/>
    <x v="4"/>
    <x v="2"/>
    <n v="4821"/>
    <n v="5363"/>
  </r>
  <r>
    <s v="U8XA7JCO"/>
    <x v="12"/>
    <x v="0"/>
    <x v="0"/>
    <s v="MG Special"/>
    <s v="dambase"/>
    <s v="United States"/>
    <x v="0"/>
    <x v="146"/>
    <x v="88"/>
    <s v="Wed"/>
    <x v="3"/>
    <x v="2"/>
    <n v="55"/>
    <n v="49"/>
  </r>
  <r>
    <s v="0QPZIIPF"/>
    <x v="4"/>
    <x v="3"/>
    <x v="1"/>
    <s v="GTX Plus Basic"/>
    <s v="Donware"/>
    <s v="United States"/>
    <x v="1"/>
    <x v="146"/>
    <x v="6"/>
    <s v=""/>
    <x v="1"/>
    <x v="1"/>
    <s v=""/>
    <n v="0"/>
  </r>
  <r>
    <s v="2GR73FEV"/>
    <x v="2"/>
    <x v="2"/>
    <x v="1"/>
    <s v="GTX Plus Basic"/>
    <s v="Fasehatice"/>
    <s v="United States"/>
    <x v="2"/>
    <x v="146"/>
    <x v="93"/>
    <s v="Mon"/>
    <x v="4"/>
    <x v="2"/>
    <n v="1096"/>
    <n v="0"/>
  </r>
  <r>
    <s v="AV4ZPXE3"/>
    <x v="2"/>
    <x v="2"/>
    <x v="1"/>
    <s v="MG Advanced"/>
    <s v="Doncon"/>
    <s v="United States"/>
    <x v="0"/>
    <x v="146"/>
    <x v="93"/>
    <s v="Mon"/>
    <x v="4"/>
    <x v="2"/>
    <n v="3393"/>
    <n v="4253"/>
  </r>
  <r>
    <s v="X8QV83G1"/>
    <x v="3"/>
    <x v="0"/>
    <x v="0"/>
    <s v="MG Special"/>
    <s v="Codehow"/>
    <s v="United States"/>
    <x v="2"/>
    <x v="147"/>
    <x v="100"/>
    <s v="Sat"/>
    <x v="4"/>
    <x v="2"/>
    <n v="55"/>
    <n v="0"/>
  </r>
  <r>
    <s v="T1ZYZ70B"/>
    <x v="3"/>
    <x v="0"/>
    <x v="0"/>
    <s v="MG Special"/>
    <s v="Codehow"/>
    <s v="United States"/>
    <x v="2"/>
    <x v="147"/>
    <x v="85"/>
    <s v="Thu"/>
    <x v="3"/>
    <x v="2"/>
    <n v="55"/>
    <n v="0"/>
  </r>
  <r>
    <s v="RO6QLRCX"/>
    <x v="23"/>
    <x v="4"/>
    <x v="2"/>
    <s v="GTX Basic"/>
    <s v="Plussunin"/>
    <s v="United States"/>
    <x v="0"/>
    <x v="147"/>
    <x v="77"/>
    <s v="Tue"/>
    <x v="2"/>
    <x v="2"/>
    <n v="550"/>
    <n v="422"/>
  </r>
  <r>
    <s v="6FT804V9"/>
    <x v="28"/>
    <x v="0"/>
    <x v="0"/>
    <s v="GTX Basic"/>
    <s v="Hottechi"/>
    <s v="Korea"/>
    <x v="2"/>
    <x v="147"/>
    <x v="98"/>
    <s v="Thu"/>
    <x v="4"/>
    <x v="2"/>
    <n v="550"/>
    <n v="0"/>
  </r>
  <r>
    <s v="SKTAI2GS"/>
    <x v="28"/>
    <x v="0"/>
    <x v="0"/>
    <s v="GTX Plus Basic"/>
    <s v="Codehow"/>
    <s v="United States"/>
    <x v="0"/>
    <x v="147"/>
    <x v="100"/>
    <s v="Sat"/>
    <x v="4"/>
    <x v="2"/>
    <n v="1096"/>
    <n v="1056"/>
  </r>
  <r>
    <s v="YIGSYPWD"/>
    <x v="27"/>
    <x v="5"/>
    <x v="2"/>
    <s v="GTX Pro"/>
    <s v="Bioplex"/>
    <s v="United States"/>
    <x v="2"/>
    <x v="147"/>
    <x v="99"/>
    <s v="Fri"/>
    <x v="4"/>
    <x v="2"/>
    <n v="4821"/>
    <n v="0"/>
  </r>
  <r>
    <s v="9IP0C0IR"/>
    <x v="27"/>
    <x v="5"/>
    <x v="2"/>
    <s v="GTX Pro"/>
    <s v="Ganjaflex"/>
    <s v="Japan"/>
    <x v="2"/>
    <x v="147"/>
    <x v="53"/>
    <s v="Sun"/>
    <x v="2"/>
    <x v="2"/>
    <n v="4821"/>
    <n v="0"/>
  </r>
  <r>
    <s v="E06J9PDT"/>
    <x v="1"/>
    <x v="1"/>
    <x v="0"/>
    <s v="GTX Pro"/>
    <s v="Dontechi"/>
    <s v="United States"/>
    <x v="2"/>
    <x v="147"/>
    <x v="98"/>
    <s v="Thu"/>
    <x v="4"/>
    <x v="2"/>
    <n v="4821"/>
    <n v="0"/>
  </r>
  <r>
    <s v="3OLESA9M"/>
    <x v="1"/>
    <x v="1"/>
    <x v="0"/>
    <s v="MG Advanced"/>
    <s v="Inity"/>
    <s v="United States"/>
    <x v="2"/>
    <x v="147"/>
    <x v="93"/>
    <s v="Mon"/>
    <x v="4"/>
    <x v="2"/>
    <n v="3393"/>
    <n v="0"/>
  </r>
  <r>
    <s v="3O7PIS8O"/>
    <x v="1"/>
    <x v="1"/>
    <x v="0"/>
    <s v="MG Advanced"/>
    <s v="Warephase"/>
    <s v="United States"/>
    <x v="0"/>
    <x v="147"/>
    <x v="101"/>
    <s v="Sun"/>
    <x v="4"/>
    <x v="2"/>
    <n v="3393"/>
    <n v="3665"/>
  </r>
  <r>
    <s v="FAV4HHP4"/>
    <x v="26"/>
    <x v="4"/>
    <x v="2"/>
    <s v="GTX Pro"/>
    <s v="Donquadtech"/>
    <s v="United States"/>
    <x v="0"/>
    <x v="147"/>
    <x v="71"/>
    <s v="Sat"/>
    <x v="3"/>
    <x v="2"/>
    <n v="4821"/>
    <n v="4329"/>
  </r>
  <r>
    <s v="LOMFB71Q"/>
    <x v="8"/>
    <x v="1"/>
    <x v="0"/>
    <s v="MG Special"/>
    <s v="Finhigh"/>
    <s v="United States"/>
    <x v="2"/>
    <x v="147"/>
    <x v="93"/>
    <s v="Mon"/>
    <x v="4"/>
    <x v="2"/>
    <n v="55"/>
    <n v="0"/>
  </r>
  <r>
    <s v="C334XDK8"/>
    <x v="10"/>
    <x v="3"/>
    <x v="1"/>
    <s v="MG Special"/>
    <s v="Goodsilron"/>
    <s v="United States"/>
    <x v="0"/>
    <x v="147"/>
    <x v="100"/>
    <s v="Sat"/>
    <x v="4"/>
    <x v="2"/>
    <n v="55"/>
    <n v="58"/>
  </r>
  <r>
    <s v="R707GGNA"/>
    <x v="7"/>
    <x v="2"/>
    <x v="1"/>
    <s v="GTX Plus Pro"/>
    <s v="Y-corporation"/>
    <s v="United States"/>
    <x v="0"/>
    <x v="147"/>
    <x v="86"/>
    <s v="Mon"/>
    <x v="3"/>
    <x v="2"/>
    <n v="5482"/>
    <n v="7356"/>
  </r>
  <r>
    <s v="EP81D4IN"/>
    <x v="7"/>
    <x v="2"/>
    <x v="1"/>
    <s v="GTX Pro"/>
    <s v="Fasehatice"/>
    <s v="United States"/>
    <x v="0"/>
    <x v="147"/>
    <x v="79"/>
    <s v="Sun"/>
    <x v="3"/>
    <x v="2"/>
    <n v="4821"/>
    <n v="4066"/>
  </r>
  <r>
    <s v="UWZ7DFKY"/>
    <x v="24"/>
    <x v="0"/>
    <x v="0"/>
    <s v="MG Special"/>
    <s v="Condax"/>
    <s v="United States"/>
    <x v="0"/>
    <x v="147"/>
    <x v="47"/>
    <s v="Tue"/>
    <x v="3"/>
    <x v="2"/>
    <n v="55"/>
    <n v="55"/>
  </r>
  <r>
    <s v="7SH51ME1"/>
    <x v="5"/>
    <x v="3"/>
    <x v="1"/>
    <s v="MG Advanced"/>
    <s v="Zoomit"/>
    <s v="United States"/>
    <x v="0"/>
    <x v="147"/>
    <x v="87"/>
    <s v="Tue"/>
    <x v="3"/>
    <x v="2"/>
    <n v="3393"/>
    <n v="3738"/>
  </r>
  <r>
    <s v="DFFEQ87N"/>
    <x v="9"/>
    <x v="2"/>
    <x v="1"/>
    <s v="MG Special"/>
    <s v="Scottech"/>
    <s v="United States"/>
    <x v="1"/>
    <x v="147"/>
    <x v="6"/>
    <s v=""/>
    <x v="1"/>
    <x v="1"/>
    <s v=""/>
    <n v="0"/>
  </r>
  <r>
    <s v="QPH1YUAN"/>
    <x v="9"/>
    <x v="2"/>
    <x v="1"/>
    <s v="GTX Basic"/>
    <s v="Hottechi"/>
    <s v="Korea"/>
    <x v="2"/>
    <x v="147"/>
    <x v="96"/>
    <s v="Tue"/>
    <x v="4"/>
    <x v="2"/>
    <n v="550"/>
    <n v="0"/>
  </r>
  <r>
    <s v="7PV7V1RP"/>
    <x v="9"/>
    <x v="2"/>
    <x v="1"/>
    <s v="MG Advanced"/>
    <s v="Labdrill"/>
    <s v="United States"/>
    <x v="2"/>
    <x v="147"/>
    <x v="60"/>
    <s v="Fri"/>
    <x v="2"/>
    <x v="2"/>
    <n v="3393"/>
    <n v="0"/>
  </r>
  <r>
    <s v="C2WEF4XH"/>
    <x v="9"/>
    <x v="2"/>
    <x v="1"/>
    <s v="GTX Plus Basic"/>
    <s v="Y-corporation"/>
    <s v="United States"/>
    <x v="0"/>
    <x v="147"/>
    <x v="41"/>
    <s v="Mon"/>
    <x v="2"/>
    <x v="2"/>
    <n v="1096"/>
    <n v="888"/>
  </r>
  <r>
    <s v="5G645WYV"/>
    <x v="0"/>
    <x v="0"/>
    <x v="0"/>
    <s v="GTX Plus Pro"/>
    <s v="Bioholding"/>
    <s v="Philipines"/>
    <x v="0"/>
    <x v="147"/>
    <x v="99"/>
    <s v="Fri"/>
    <x v="4"/>
    <x v="2"/>
    <n v="5482"/>
    <n v="5447"/>
  </r>
  <r>
    <s v="5M3Z5DS4"/>
    <x v="6"/>
    <x v="1"/>
    <x v="0"/>
    <s v="GTX Plus Pro"/>
    <s v="Globex Corporation"/>
    <s v="Norway"/>
    <x v="0"/>
    <x v="147"/>
    <x v="95"/>
    <s v="Wed"/>
    <x v="4"/>
    <x v="2"/>
    <n v="5482"/>
    <n v="5972"/>
  </r>
  <r>
    <s v="CR20TBUT"/>
    <x v="11"/>
    <x v="3"/>
    <x v="1"/>
    <s v="GTX Pro"/>
    <s v="Cheers"/>
    <s v="United States"/>
    <x v="0"/>
    <x v="147"/>
    <x v="97"/>
    <s v="Sun"/>
    <x v="4"/>
    <x v="2"/>
    <n v="4821"/>
    <n v="4855"/>
  </r>
  <r>
    <s v="M5E8U8HP"/>
    <x v="17"/>
    <x v="5"/>
    <x v="2"/>
    <s v="MG Advanced"/>
    <s v="Xx-zobam"/>
    <s v="United States"/>
    <x v="0"/>
    <x v="147"/>
    <x v="56"/>
    <s v="Mon"/>
    <x v="2"/>
    <x v="2"/>
    <n v="3393"/>
    <n v="3395"/>
  </r>
  <r>
    <s v="BXK5HGEY"/>
    <x v="4"/>
    <x v="3"/>
    <x v="1"/>
    <s v="MG Special"/>
    <m/>
    <s v=""/>
    <x v="1"/>
    <x v="147"/>
    <x v="6"/>
    <s v=""/>
    <x v="1"/>
    <x v="1"/>
    <s v=""/>
    <n v="0"/>
  </r>
  <r>
    <s v="XXUGTDX7"/>
    <x v="4"/>
    <x v="3"/>
    <x v="1"/>
    <s v="MG Special"/>
    <m/>
    <s v=""/>
    <x v="1"/>
    <x v="147"/>
    <x v="6"/>
    <s v=""/>
    <x v="1"/>
    <x v="1"/>
    <s v=""/>
    <n v="0"/>
  </r>
  <r>
    <s v="LWXHKI88"/>
    <x v="4"/>
    <x v="3"/>
    <x v="1"/>
    <s v="MG Special"/>
    <m/>
    <s v=""/>
    <x v="1"/>
    <x v="147"/>
    <x v="6"/>
    <s v=""/>
    <x v="1"/>
    <x v="1"/>
    <s v=""/>
    <n v="0"/>
  </r>
  <r>
    <s v="9VEB4KWV"/>
    <x v="15"/>
    <x v="5"/>
    <x v="2"/>
    <s v="MG Special"/>
    <s v="Bioplex"/>
    <s v="United States"/>
    <x v="2"/>
    <x v="147"/>
    <x v="99"/>
    <s v="Fri"/>
    <x v="4"/>
    <x v="2"/>
    <n v="55"/>
    <n v="0"/>
  </r>
  <r>
    <s v="9S7VQ79A"/>
    <x v="2"/>
    <x v="2"/>
    <x v="1"/>
    <s v="GTX Plus Basic"/>
    <s v="Goodsilron"/>
    <s v="United States"/>
    <x v="0"/>
    <x v="147"/>
    <x v="18"/>
    <s v="Thu"/>
    <x v="0"/>
    <x v="0"/>
    <n v="1096"/>
    <n v="1084"/>
  </r>
  <r>
    <s v="1MQFYGEE"/>
    <x v="28"/>
    <x v="0"/>
    <x v="0"/>
    <s v="MG Advanced"/>
    <s v="Inity"/>
    <s v="United States"/>
    <x v="0"/>
    <x v="148"/>
    <x v="71"/>
    <s v="Sat"/>
    <x v="3"/>
    <x v="2"/>
    <n v="3393"/>
    <n v="3670"/>
  </r>
  <r>
    <s v="4G10PCOZ"/>
    <x v="13"/>
    <x v="4"/>
    <x v="2"/>
    <s v="GTX Plus Basic"/>
    <s v="Initech"/>
    <s v="United States"/>
    <x v="2"/>
    <x v="148"/>
    <x v="97"/>
    <s v="Sun"/>
    <x v="4"/>
    <x v="2"/>
    <n v="1096"/>
    <n v="0"/>
  </r>
  <r>
    <s v="DLZYL69K"/>
    <x v="13"/>
    <x v="4"/>
    <x v="2"/>
    <s v="GTX Plus Pro"/>
    <s v="Gekko &amp; Co"/>
    <s v="United States"/>
    <x v="0"/>
    <x v="148"/>
    <x v="42"/>
    <s v="Fri"/>
    <x v="3"/>
    <x v="2"/>
    <n v="5482"/>
    <n v="5304"/>
  </r>
  <r>
    <s v="KYQ50DTU"/>
    <x v="1"/>
    <x v="1"/>
    <x v="0"/>
    <s v="GTX Plus Pro"/>
    <s v="Treequote"/>
    <s v="United States"/>
    <x v="2"/>
    <x v="148"/>
    <x v="98"/>
    <s v="Thu"/>
    <x v="4"/>
    <x v="2"/>
    <n v="5482"/>
    <n v="0"/>
  </r>
  <r>
    <s v="FRIVBOOA"/>
    <x v="1"/>
    <x v="1"/>
    <x v="0"/>
    <s v="GTX Pro"/>
    <s v="Conecom"/>
    <s v="United States"/>
    <x v="0"/>
    <x v="148"/>
    <x v="83"/>
    <s v="Fri"/>
    <x v="3"/>
    <x v="2"/>
    <n v="4821"/>
    <n v="3844"/>
  </r>
  <r>
    <s v="7ASDRLM5"/>
    <x v="26"/>
    <x v="4"/>
    <x v="2"/>
    <s v="GTX Basic"/>
    <s v="Acme Corporation"/>
    <s v="United States"/>
    <x v="0"/>
    <x v="148"/>
    <x v="54"/>
    <s v="Thu"/>
    <x v="2"/>
    <x v="2"/>
    <n v="550"/>
    <n v="549"/>
  </r>
  <r>
    <s v="0HB6OUIN"/>
    <x v="8"/>
    <x v="1"/>
    <x v="0"/>
    <s v="GTX Pro"/>
    <s v="Condax"/>
    <s v="United States"/>
    <x v="2"/>
    <x v="148"/>
    <x v="45"/>
    <s v="Sat"/>
    <x v="2"/>
    <x v="2"/>
    <n v="4821"/>
    <n v="0"/>
  </r>
  <r>
    <s v="UWK0KA56"/>
    <x v="8"/>
    <x v="1"/>
    <x v="0"/>
    <s v="MG Advanced"/>
    <s v="Stanredtax"/>
    <s v="United States"/>
    <x v="2"/>
    <x v="148"/>
    <x v="95"/>
    <s v="Wed"/>
    <x v="4"/>
    <x v="2"/>
    <n v="3393"/>
    <n v="0"/>
  </r>
  <r>
    <s v="CCVCBR83"/>
    <x v="29"/>
    <x v="1"/>
    <x v="0"/>
    <s v="GTX Basic"/>
    <s v="Hottechi"/>
    <s v="Korea"/>
    <x v="0"/>
    <x v="148"/>
    <x v="95"/>
    <s v="Wed"/>
    <x v="4"/>
    <x v="2"/>
    <n v="550"/>
    <n v="553"/>
  </r>
  <r>
    <s v="I6U62W0R"/>
    <x v="16"/>
    <x v="2"/>
    <x v="1"/>
    <s v="GTX Basic"/>
    <m/>
    <s v=""/>
    <x v="1"/>
    <x v="148"/>
    <x v="6"/>
    <s v=""/>
    <x v="1"/>
    <x v="1"/>
    <s v=""/>
    <n v="0"/>
  </r>
  <r>
    <s v="SV2VJ3VH"/>
    <x v="16"/>
    <x v="2"/>
    <x v="1"/>
    <s v="GTX Plus Basic"/>
    <s v="Plexzap"/>
    <s v="United States"/>
    <x v="2"/>
    <x v="148"/>
    <x v="33"/>
    <s v="Fri"/>
    <x v="2"/>
    <x v="2"/>
    <n v="1096"/>
    <n v="0"/>
  </r>
  <r>
    <s v="ASL3FJZP"/>
    <x v="16"/>
    <x v="2"/>
    <x v="1"/>
    <s v="MG Advanced"/>
    <s v="Faxquote"/>
    <s v="United States"/>
    <x v="0"/>
    <x v="148"/>
    <x v="99"/>
    <s v="Fri"/>
    <x v="4"/>
    <x v="2"/>
    <n v="3393"/>
    <n v="3523"/>
  </r>
  <r>
    <s v="EB89ONZN"/>
    <x v="18"/>
    <x v="2"/>
    <x v="1"/>
    <s v="GTX Pro"/>
    <s v="Funholding"/>
    <s v="United States"/>
    <x v="1"/>
    <x v="148"/>
    <x v="6"/>
    <s v=""/>
    <x v="1"/>
    <x v="1"/>
    <s v=""/>
    <n v="0"/>
  </r>
  <r>
    <s v="0S4K915N"/>
    <x v="18"/>
    <x v="2"/>
    <x v="1"/>
    <s v="GTX Basic"/>
    <s v="Konex"/>
    <s v="United States"/>
    <x v="2"/>
    <x v="148"/>
    <x v="45"/>
    <s v="Sat"/>
    <x v="2"/>
    <x v="2"/>
    <n v="550"/>
    <n v="0"/>
  </r>
  <r>
    <s v="8IJOC37Z"/>
    <x v="18"/>
    <x v="2"/>
    <x v="1"/>
    <s v="GTX Basic"/>
    <s v="Hottechi"/>
    <s v="Korea"/>
    <x v="0"/>
    <x v="148"/>
    <x v="88"/>
    <s v="Wed"/>
    <x v="3"/>
    <x v="2"/>
    <n v="550"/>
    <n v="424"/>
  </r>
  <r>
    <s v="28BIO7F9"/>
    <x v="22"/>
    <x v="1"/>
    <x v="0"/>
    <s v="GTX Basic"/>
    <s v="Konmatfix"/>
    <s v="United States"/>
    <x v="0"/>
    <x v="148"/>
    <x v="42"/>
    <s v="Fri"/>
    <x v="3"/>
    <x v="2"/>
    <n v="550"/>
    <n v="490"/>
  </r>
  <r>
    <s v="9B5T5QTA"/>
    <x v="9"/>
    <x v="2"/>
    <x v="1"/>
    <s v="GTX Pro"/>
    <s v="Konex"/>
    <s v="United States"/>
    <x v="2"/>
    <x v="148"/>
    <x v="96"/>
    <s v="Tue"/>
    <x v="4"/>
    <x v="2"/>
    <n v="4821"/>
    <n v="0"/>
  </r>
  <r>
    <s v="9ZDFLOKA"/>
    <x v="9"/>
    <x v="2"/>
    <x v="1"/>
    <s v="MG Special"/>
    <s v="Green-Plus"/>
    <s v="United States"/>
    <x v="0"/>
    <x v="148"/>
    <x v="99"/>
    <s v="Fri"/>
    <x v="4"/>
    <x v="2"/>
    <n v="55"/>
    <n v="48"/>
  </r>
  <r>
    <s v="8FXUNDUS"/>
    <x v="0"/>
    <x v="0"/>
    <x v="0"/>
    <s v="MG Advanced"/>
    <s v="Hottechi"/>
    <s v="Korea"/>
    <x v="0"/>
    <x v="148"/>
    <x v="60"/>
    <s v="Fri"/>
    <x v="2"/>
    <x v="2"/>
    <n v="3393"/>
    <n v="3982"/>
  </r>
  <r>
    <s v="MLC5KY2R"/>
    <x v="11"/>
    <x v="3"/>
    <x v="1"/>
    <s v="MG Advanced"/>
    <s v="Finjob"/>
    <s v="United States"/>
    <x v="2"/>
    <x v="148"/>
    <x v="80"/>
    <s v="Sun"/>
    <x v="3"/>
    <x v="2"/>
    <n v="3393"/>
    <n v="0"/>
  </r>
  <r>
    <s v="98YPUABG"/>
    <x v="4"/>
    <x v="3"/>
    <x v="1"/>
    <s v="GTX Plus Pro"/>
    <s v="Sonron"/>
    <s v="United States"/>
    <x v="2"/>
    <x v="148"/>
    <x v="98"/>
    <s v="Thu"/>
    <x v="4"/>
    <x v="2"/>
    <n v="5482"/>
    <n v="0"/>
  </r>
  <r>
    <s v="181X64EU"/>
    <x v="4"/>
    <x v="3"/>
    <x v="1"/>
    <s v="GTX Plus Basic"/>
    <s v="Goodsilron"/>
    <s v="United States"/>
    <x v="0"/>
    <x v="148"/>
    <x v="101"/>
    <s v="Sun"/>
    <x v="4"/>
    <x v="2"/>
    <n v="1096"/>
    <n v="1176"/>
  </r>
  <r>
    <s v="XLKL4EI0"/>
    <x v="20"/>
    <x v="5"/>
    <x v="2"/>
    <s v="GTX Basic"/>
    <s v="Betasoloin"/>
    <s v="United States"/>
    <x v="2"/>
    <x v="148"/>
    <x v="102"/>
    <s v="Mon"/>
    <x v="4"/>
    <x v="2"/>
    <n v="550"/>
    <n v="0"/>
  </r>
  <r>
    <s v="5RUF6451"/>
    <x v="20"/>
    <x v="5"/>
    <x v="2"/>
    <s v="GTX Basic"/>
    <s v="Kinnamplus"/>
    <s v="United States"/>
    <x v="0"/>
    <x v="148"/>
    <x v="96"/>
    <s v="Tue"/>
    <x v="4"/>
    <x v="2"/>
    <n v="550"/>
    <n v="589"/>
  </r>
  <r>
    <s v="G67668KN"/>
    <x v="2"/>
    <x v="2"/>
    <x v="1"/>
    <s v="GTX Plus Pro"/>
    <s v="Singletechno"/>
    <s v="United States"/>
    <x v="2"/>
    <x v="148"/>
    <x v="67"/>
    <s v="Tue"/>
    <x v="2"/>
    <x v="2"/>
    <n v="5482"/>
    <n v="0"/>
  </r>
  <r>
    <s v="4SAUJMOI"/>
    <x v="25"/>
    <x v="4"/>
    <x v="2"/>
    <s v="GTX Basic"/>
    <s v="Vehement Capital Partners"/>
    <s v="United States"/>
    <x v="2"/>
    <x v="149"/>
    <x v="94"/>
    <s v="Sat"/>
    <x v="4"/>
    <x v="2"/>
    <n v="550"/>
    <n v="0"/>
  </r>
  <r>
    <s v="B2H3P25L"/>
    <x v="25"/>
    <x v="4"/>
    <x v="2"/>
    <s v="GTX Plus Pro"/>
    <s v="Xx-zobam"/>
    <s v="United States"/>
    <x v="2"/>
    <x v="149"/>
    <x v="99"/>
    <s v="Fri"/>
    <x v="4"/>
    <x v="2"/>
    <n v="5482"/>
    <n v="0"/>
  </r>
  <r>
    <s v="DF19VWL4"/>
    <x v="23"/>
    <x v="4"/>
    <x v="2"/>
    <s v="GTX Pro"/>
    <s v="The New York Inquirer"/>
    <s v="United States"/>
    <x v="0"/>
    <x v="149"/>
    <x v="98"/>
    <s v="Thu"/>
    <x v="4"/>
    <x v="2"/>
    <n v="4821"/>
    <n v="4276"/>
  </r>
  <r>
    <s v="ZIZXHX09"/>
    <x v="23"/>
    <x v="4"/>
    <x v="2"/>
    <s v="MG Advanced"/>
    <s v="Silis"/>
    <s v="United States"/>
    <x v="0"/>
    <x v="149"/>
    <x v="99"/>
    <s v="Fri"/>
    <x v="4"/>
    <x v="2"/>
    <n v="3393"/>
    <n v="3390"/>
  </r>
  <r>
    <s v="70GGNRPB"/>
    <x v="28"/>
    <x v="0"/>
    <x v="0"/>
    <s v="GTX Basic"/>
    <s v="Bioholding"/>
    <s v="Philipines"/>
    <x v="2"/>
    <x v="149"/>
    <x v="103"/>
    <s v="Tue"/>
    <x v="4"/>
    <x v="2"/>
    <n v="550"/>
    <n v="0"/>
  </r>
  <r>
    <s v="0VYX8TN3"/>
    <x v="28"/>
    <x v="0"/>
    <x v="0"/>
    <s v="MG Special"/>
    <s v="dambase"/>
    <s v="United States"/>
    <x v="2"/>
    <x v="149"/>
    <x v="101"/>
    <s v="Sun"/>
    <x v="4"/>
    <x v="2"/>
    <n v="55"/>
    <n v="0"/>
  </r>
  <r>
    <s v="JPJ3A9T8"/>
    <x v="28"/>
    <x v="0"/>
    <x v="0"/>
    <s v="GTX Basic"/>
    <s v="Dontechi"/>
    <s v="United States"/>
    <x v="0"/>
    <x v="149"/>
    <x v="65"/>
    <s v="Fri"/>
    <x v="2"/>
    <x v="2"/>
    <n v="550"/>
    <n v="541"/>
  </r>
  <r>
    <s v="1A86ZD0B"/>
    <x v="27"/>
    <x v="5"/>
    <x v="2"/>
    <s v="GTX Plus Pro"/>
    <s v="Ganjaflex"/>
    <s v="Japan"/>
    <x v="0"/>
    <x v="149"/>
    <x v="86"/>
    <s v="Mon"/>
    <x v="3"/>
    <x v="2"/>
    <n v="5482"/>
    <n v="5189"/>
  </r>
  <r>
    <s v="PMQ4M2UX"/>
    <x v="13"/>
    <x v="4"/>
    <x v="2"/>
    <s v="GTX Pro"/>
    <s v="Ganjaflex"/>
    <s v="Japan"/>
    <x v="2"/>
    <x v="149"/>
    <x v="99"/>
    <s v="Fri"/>
    <x v="4"/>
    <x v="2"/>
    <n v="4821"/>
    <n v="0"/>
  </r>
  <r>
    <s v="OFQCCQ6I"/>
    <x v="13"/>
    <x v="4"/>
    <x v="2"/>
    <s v="GTX Plus Pro"/>
    <s v="Xx-zobam"/>
    <s v="United States"/>
    <x v="0"/>
    <x v="149"/>
    <x v="78"/>
    <s v="Fri"/>
    <x v="3"/>
    <x v="2"/>
    <n v="5482"/>
    <n v="6920"/>
  </r>
  <r>
    <s v="3Z2BQVQ7"/>
    <x v="1"/>
    <x v="1"/>
    <x v="0"/>
    <s v="GTX Basic"/>
    <s v="Condax"/>
    <s v="United States"/>
    <x v="2"/>
    <x v="149"/>
    <x v="94"/>
    <s v="Sat"/>
    <x v="4"/>
    <x v="2"/>
    <n v="550"/>
    <n v="0"/>
  </r>
  <r>
    <s v="57FO8KSQ"/>
    <x v="1"/>
    <x v="1"/>
    <x v="0"/>
    <s v="GTX Plus Basic"/>
    <s v="Isdom"/>
    <s v="United States"/>
    <x v="2"/>
    <x v="149"/>
    <x v="99"/>
    <s v="Fri"/>
    <x v="4"/>
    <x v="2"/>
    <n v="1096"/>
    <n v="0"/>
  </r>
  <r>
    <s v="3VQOFPW7"/>
    <x v="1"/>
    <x v="1"/>
    <x v="0"/>
    <s v="MG Advanced"/>
    <s v="Globex Corporation"/>
    <s v="Norway"/>
    <x v="2"/>
    <x v="149"/>
    <x v="37"/>
    <s v="Wed"/>
    <x v="2"/>
    <x v="2"/>
    <n v="3393"/>
    <n v="0"/>
  </r>
  <r>
    <s v="HMKFBTYR"/>
    <x v="1"/>
    <x v="1"/>
    <x v="0"/>
    <s v="GTX Basic"/>
    <s v="Bioholding"/>
    <s v="Philipines"/>
    <x v="0"/>
    <x v="149"/>
    <x v="72"/>
    <s v="Tue"/>
    <x v="3"/>
    <x v="2"/>
    <n v="550"/>
    <n v="600"/>
  </r>
  <r>
    <s v="RMO3I92N"/>
    <x v="26"/>
    <x v="4"/>
    <x v="2"/>
    <s v="GTX Plus Basic"/>
    <s v="Bubba Gump"/>
    <s v="United States"/>
    <x v="2"/>
    <x v="149"/>
    <x v="103"/>
    <s v="Tue"/>
    <x v="4"/>
    <x v="2"/>
    <n v="1096"/>
    <n v="0"/>
  </r>
  <r>
    <s v="2AV40FHB"/>
    <x v="26"/>
    <x v="4"/>
    <x v="2"/>
    <s v="GTX Pro"/>
    <s v="Konex"/>
    <s v="United States"/>
    <x v="2"/>
    <x v="149"/>
    <x v="94"/>
    <s v="Sat"/>
    <x v="4"/>
    <x v="2"/>
    <n v="4821"/>
    <n v="0"/>
  </r>
  <r>
    <s v="OUR875IK"/>
    <x v="26"/>
    <x v="4"/>
    <x v="2"/>
    <s v="GTX Basic"/>
    <s v="Xx-zobam"/>
    <s v="United States"/>
    <x v="0"/>
    <x v="149"/>
    <x v="98"/>
    <s v="Thu"/>
    <x v="4"/>
    <x v="2"/>
    <n v="550"/>
    <n v="564"/>
  </r>
  <r>
    <s v="LUFY70BU"/>
    <x v="14"/>
    <x v="3"/>
    <x v="1"/>
    <s v="GTK 500"/>
    <s v="Goodsilron"/>
    <s v="United States"/>
    <x v="2"/>
    <x v="149"/>
    <x v="96"/>
    <s v="Tue"/>
    <x v="4"/>
    <x v="2"/>
    <n v="26768"/>
    <n v="0"/>
  </r>
  <r>
    <s v="1OUHMFJV"/>
    <x v="21"/>
    <x v="5"/>
    <x v="2"/>
    <s v="GTX Plus Basic"/>
    <s v="Zathunicon"/>
    <s v="United States"/>
    <x v="0"/>
    <x v="149"/>
    <x v="66"/>
    <s v="Wed"/>
    <x v="2"/>
    <x v="2"/>
    <n v="1096"/>
    <n v="1037"/>
  </r>
  <r>
    <s v="GMNQUFQZ"/>
    <x v="16"/>
    <x v="2"/>
    <x v="1"/>
    <s v="GTX Basic"/>
    <s v="Hottechi"/>
    <s v="Korea"/>
    <x v="0"/>
    <x v="149"/>
    <x v="94"/>
    <s v="Sat"/>
    <x v="4"/>
    <x v="2"/>
    <n v="550"/>
    <n v="500"/>
  </r>
  <r>
    <s v="YWF7W7H8"/>
    <x v="24"/>
    <x v="0"/>
    <x v="0"/>
    <s v="GTX Plus Pro"/>
    <s v="Hottechi"/>
    <s v="Korea"/>
    <x v="0"/>
    <x v="149"/>
    <x v="99"/>
    <s v="Fri"/>
    <x v="4"/>
    <x v="2"/>
    <n v="5482"/>
    <n v="5728"/>
  </r>
  <r>
    <s v="120BESB3"/>
    <x v="5"/>
    <x v="3"/>
    <x v="1"/>
    <s v="MG Advanced"/>
    <s v="Kan-code"/>
    <s v="United States"/>
    <x v="2"/>
    <x v="149"/>
    <x v="101"/>
    <s v="Sun"/>
    <x v="4"/>
    <x v="2"/>
    <n v="3393"/>
    <n v="0"/>
  </r>
  <r>
    <s v="HPSSENGT"/>
    <x v="22"/>
    <x v="1"/>
    <x v="0"/>
    <s v="GTX Pro"/>
    <s v="Statholdings"/>
    <s v="United States"/>
    <x v="2"/>
    <x v="149"/>
    <x v="98"/>
    <s v="Thu"/>
    <x v="4"/>
    <x v="2"/>
    <n v="4821"/>
    <n v="0"/>
  </r>
  <r>
    <s v="8TXOC3S3"/>
    <x v="0"/>
    <x v="0"/>
    <x v="0"/>
    <s v="MG Advanced"/>
    <s v="Scottech"/>
    <s v="United States"/>
    <x v="2"/>
    <x v="149"/>
    <x v="103"/>
    <s v="Tue"/>
    <x v="4"/>
    <x v="2"/>
    <n v="3393"/>
    <n v="0"/>
  </r>
  <r>
    <s v="N55VF08D"/>
    <x v="0"/>
    <x v="0"/>
    <x v="0"/>
    <s v="MG Special"/>
    <s v="Finhigh"/>
    <s v="United States"/>
    <x v="0"/>
    <x v="149"/>
    <x v="45"/>
    <s v="Sat"/>
    <x v="2"/>
    <x v="2"/>
    <n v="55"/>
    <n v="54"/>
  </r>
  <r>
    <s v="265SZR01"/>
    <x v="11"/>
    <x v="3"/>
    <x v="1"/>
    <s v="GTX Basic"/>
    <s v="Xx-holding"/>
    <s v="United States"/>
    <x v="0"/>
    <x v="149"/>
    <x v="84"/>
    <s v="Mon"/>
    <x v="3"/>
    <x v="2"/>
    <n v="550"/>
    <n v="501"/>
  </r>
  <r>
    <s v="NFMCPYOV"/>
    <x v="17"/>
    <x v="5"/>
    <x v="2"/>
    <s v="GTX Basic"/>
    <s v="Finjob"/>
    <s v="United States"/>
    <x v="1"/>
    <x v="149"/>
    <x v="6"/>
    <s v=""/>
    <x v="1"/>
    <x v="1"/>
    <s v=""/>
    <n v="0"/>
  </r>
  <r>
    <s v="NKO2JRRS"/>
    <x v="17"/>
    <x v="5"/>
    <x v="2"/>
    <s v="GTX Plus Pro"/>
    <s v="Umbrella Corporation"/>
    <s v="United States"/>
    <x v="0"/>
    <x v="149"/>
    <x v="100"/>
    <s v="Sat"/>
    <x v="4"/>
    <x v="2"/>
    <n v="5482"/>
    <n v="6155"/>
  </r>
  <r>
    <s v="WW3NDCO2"/>
    <x v="17"/>
    <x v="5"/>
    <x v="2"/>
    <s v="GTX Plus Pro"/>
    <s v="Zathunicon"/>
    <s v="United States"/>
    <x v="0"/>
    <x v="149"/>
    <x v="100"/>
    <s v="Sat"/>
    <x v="4"/>
    <x v="2"/>
    <n v="5482"/>
    <n v="4668"/>
  </r>
  <r>
    <s v="DGPI60HG"/>
    <x v="12"/>
    <x v="0"/>
    <x v="0"/>
    <s v="GTX Plus Pro"/>
    <s v="Zumgoity"/>
    <s v="United States"/>
    <x v="0"/>
    <x v="149"/>
    <x v="73"/>
    <s v="Fri"/>
    <x v="3"/>
    <x v="2"/>
    <n v="5482"/>
    <n v="5017"/>
  </r>
  <r>
    <s v="06DUY829"/>
    <x v="12"/>
    <x v="0"/>
    <x v="0"/>
    <s v="MG Special"/>
    <s v="Ron-tech"/>
    <s v="United States"/>
    <x v="0"/>
    <x v="149"/>
    <x v="100"/>
    <s v="Sat"/>
    <x v="4"/>
    <x v="2"/>
    <n v="55"/>
    <n v="59"/>
  </r>
  <r>
    <s v="2VDN72EP"/>
    <x v="4"/>
    <x v="3"/>
    <x v="1"/>
    <s v="GTX Basic"/>
    <m/>
    <s v=""/>
    <x v="1"/>
    <x v="149"/>
    <x v="6"/>
    <s v=""/>
    <x v="1"/>
    <x v="1"/>
    <s v=""/>
    <n v="0"/>
  </r>
  <r>
    <s v="HOG5OE78"/>
    <x v="4"/>
    <x v="3"/>
    <x v="1"/>
    <s v="GTX Pro"/>
    <s v="Fasehatice"/>
    <s v="United States"/>
    <x v="2"/>
    <x v="149"/>
    <x v="100"/>
    <s v="Sat"/>
    <x v="4"/>
    <x v="2"/>
    <n v="4821"/>
    <n v="0"/>
  </r>
  <r>
    <s v="PLM5WEY4"/>
    <x v="4"/>
    <x v="3"/>
    <x v="1"/>
    <s v="MG Advanced"/>
    <s v="Plexzap"/>
    <s v="United States"/>
    <x v="0"/>
    <x v="149"/>
    <x v="98"/>
    <s v="Thu"/>
    <x v="4"/>
    <x v="2"/>
    <n v="3393"/>
    <n v="3316"/>
  </r>
  <r>
    <s v="Z9QZKUV5"/>
    <x v="2"/>
    <x v="2"/>
    <x v="1"/>
    <s v="GTX Basic"/>
    <s v="Zumgoity"/>
    <s v="United States"/>
    <x v="1"/>
    <x v="149"/>
    <x v="6"/>
    <s v=""/>
    <x v="1"/>
    <x v="1"/>
    <s v=""/>
    <n v="0"/>
  </r>
  <r>
    <s v="EWQVZB85"/>
    <x v="2"/>
    <x v="2"/>
    <x v="1"/>
    <s v="GTX Plus Pro"/>
    <s v="Plexzap"/>
    <s v="United States"/>
    <x v="0"/>
    <x v="149"/>
    <x v="102"/>
    <s v="Mon"/>
    <x v="4"/>
    <x v="2"/>
    <n v="5482"/>
    <n v="6227"/>
  </r>
  <r>
    <s v="SFFFNT6B"/>
    <x v="3"/>
    <x v="0"/>
    <x v="0"/>
    <s v="MG Special"/>
    <s v="Treequote"/>
    <s v="United States"/>
    <x v="2"/>
    <x v="150"/>
    <x v="99"/>
    <s v="Fri"/>
    <x v="4"/>
    <x v="2"/>
    <n v="55"/>
    <n v="0"/>
  </r>
  <r>
    <s v="99AAJPQN"/>
    <x v="3"/>
    <x v="0"/>
    <x v="0"/>
    <s v="MG Special"/>
    <s v="Condax"/>
    <s v="United States"/>
    <x v="0"/>
    <x v="150"/>
    <x v="75"/>
    <s v="Thu"/>
    <x v="3"/>
    <x v="2"/>
    <n v="55"/>
    <n v="58"/>
  </r>
  <r>
    <s v="JW2FHT1G"/>
    <x v="3"/>
    <x v="0"/>
    <x v="0"/>
    <s v="MG Advanced"/>
    <s v="dambase"/>
    <s v="United States"/>
    <x v="0"/>
    <x v="150"/>
    <x v="100"/>
    <s v="Sat"/>
    <x v="4"/>
    <x v="2"/>
    <n v="3393"/>
    <n v="3626"/>
  </r>
  <r>
    <s v="08KE6ZQN"/>
    <x v="25"/>
    <x v="4"/>
    <x v="2"/>
    <s v="MG Advanced"/>
    <s v="Vehement Capital Partners"/>
    <s v="United States"/>
    <x v="0"/>
    <x v="150"/>
    <x v="94"/>
    <s v="Sat"/>
    <x v="4"/>
    <x v="2"/>
    <n v="3393"/>
    <n v="2819"/>
  </r>
  <r>
    <s v="WW1WV7IT"/>
    <x v="23"/>
    <x v="4"/>
    <x v="2"/>
    <s v="GTX Pro"/>
    <s v="Cancity"/>
    <s v="United States"/>
    <x v="1"/>
    <x v="150"/>
    <x v="6"/>
    <s v=""/>
    <x v="1"/>
    <x v="1"/>
    <s v=""/>
    <n v="0"/>
  </r>
  <r>
    <s v="0WVCRCOU"/>
    <x v="23"/>
    <x v="4"/>
    <x v="2"/>
    <s v="GTX Pro"/>
    <s v="Xx-zobam"/>
    <s v="United States"/>
    <x v="2"/>
    <x v="150"/>
    <x v="94"/>
    <s v="Sat"/>
    <x v="4"/>
    <x v="2"/>
    <n v="4821"/>
    <n v="0"/>
  </r>
  <r>
    <s v="V5QIL0HU"/>
    <x v="23"/>
    <x v="4"/>
    <x v="2"/>
    <s v="GTX Pro"/>
    <s v="Zencorporation"/>
    <s v="China"/>
    <x v="2"/>
    <x v="150"/>
    <x v="99"/>
    <s v="Fri"/>
    <x v="4"/>
    <x v="2"/>
    <n v="4821"/>
    <n v="0"/>
  </r>
  <r>
    <s v="T0VJ4AMX"/>
    <x v="27"/>
    <x v="5"/>
    <x v="2"/>
    <s v="GTX Basic"/>
    <s v="Green-Plus"/>
    <s v="United States"/>
    <x v="1"/>
    <x v="150"/>
    <x v="6"/>
    <s v=""/>
    <x v="1"/>
    <x v="1"/>
    <s v=""/>
    <n v="0"/>
  </r>
  <r>
    <s v="WLS5J30E"/>
    <x v="14"/>
    <x v="3"/>
    <x v="1"/>
    <s v="MG Special"/>
    <s v="Inity"/>
    <s v="United States"/>
    <x v="1"/>
    <x v="150"/>
    <x v="6"/>
    <s v=""/>
    <x v="1"/>
    <x v="1"/>
    <s v=""/>
    <n v="0"/>
  </r>
  <r>
    <s v="F52YEFJ8"/>
    <x v="8"/>
    <x v="1"/>
    <x v="0"/>
    <s v="GTX Plus Pro"/>
    <s v="Globex Corporation"/>
    <s v="Norway"/>
    <x v="2"/>
    <x v="150"/>
    <x v="97"/>
    <s v="Sun"/>
    <x v="4"/>
    <x v="2"/>
    <n v="5482"/>
    <n v="0"/>
  </r>
  <r>
    <s v="OZDJFUHH"/>
    <x v="10"/>
    <x v="3"/>
    <x v="1"/>
    <s v="GTX Plus Basic"/>
    <s v="Fasehatice"/>
    <s v="United States"/>
    <x v="0"/>
    <x v="150"/>
    <x v="101"/>
    <s v="Sun"/>
    <x v="4"/>
    <x v="2"/>
    <n v="1096"/>
    <n v="901"/>
  </r>
  <r>
    <s v="BUPUP2TV"/>
    <x v="10"/>
    <x v="3"/>
    <x v="1"/>
    <s v="MG Advanced"/>
    <s v="Doncon"/>
    <s v="United States"/>
    <x v="0"/>
    <x v="150"/>
    <x v="43"/>
    <s v="Sun"/>
    <x v="3"/>
    <x v="2"/>
    <n v="3393"/>
    <n v="3438"/>
  </r>
  <r>
    <s v="HTQO5XIW"/>
    <x v="7"/>
    <x v="2"/>
    <x v="1"/>
    <s v="GTX Basic"/>
    <s v="Faxquote"/>
    <s v="United States"/>
    <x v="0"/>
    <x v="150"/>
    <x v="100"/>
    <s v="Sat"/>
    <x v="4"/>
    <x v="2"/>
    <n v="550"/>
    <n v="589"/>
  </r>
  <r>
    <s v="XCBKZWDX"/>
    <x v="16"/>
    <x v="2"/>
    <x v="1"/>
    <s v="MG Special"/>
    <s v="Plusstrip"/>
    <s v="United States"/>
    <x v="2"/>
    <x v="150"/>
    <x v="72"/>
    <s v="Tue"/>
    <x v="3"/>
    <x v="2"/>
    <n v="55"/>
    <n v="0"/>
  </r>
  <r>
    <s v="W7F056RK"/>
    <x v="16"/>
    <x v="2"/>
    <x v="1"/>
    <s v="GTX Pro"/>
    <s v="Sunnamplex"/>
    <s v="Poland"/>
    <x v="0"/>
    <x v="150"/>
    <x v="94"/>
    <s v="Sat"/>
    <x v="4"/>
    <x v="2"/>
    <n v="4821"/>
    <n v="5073"/>
  </r>
  <r>
    <s v="LIQZNH9U"/>
    <x v="18"/>
    <x v="2"/>
    <x v="1"/>
    <s v="GTX Plus Pro"/>
    <m/>
    <s v=""/>
    <x v="1"/>
    <x v="150"/>
    <x v="6"/>
    <s v=""/>
    <x v="1"/>
    <x v="1"/>
    <s v=""/>
    <n v="0"/>
  </r>
  <r>
    <s v="P9LE92UR"/>
    <x v="18"/>
    <x v="2"/>
    <x v="1"/>
    <s v="MG Special"/>
    <m/>
    <s v=""/>
    <x v="1"/>
    <x v="150"/>
    <x v="6"/>
    <s v=""/>
    <x v="1"/>
    <x v="1"/>
    <s v=""/>
    <n v="0"/>
  </r>
  <r>
    <s v="9LZICBEV"/>
    <x v="18"/>
    <x v="2"/>
    <x v="1"/>
    <s v="MG Advanced"/>
    <s v="Hottechi"/>
    <s v="Korea"/>
    <x v="2"/>
    <x v="150"/>
    <x v="94"/>
    <s v="Sat"/>
    <x v="4"/>
    <x v="2"/>
    <n v="3393"/>
    <n v="0"/>
  </r>
  <r>
    <s v="YAKIMBKC"/>
    <x v="18"/>
    <x v="2"/>
    <x v="1"/>
    <s v="GTX Basic"/>
    <s v="Konex"/>
    <s v="United States"/>
    <x v="0"/>
    <x v="150"/>
    <x v="97"/>
    <s v="Sun"/>
    <x v="4"/>
    <x v="2"/>
    <n v="550"/>
    <n v="609"/>
  </r>
  <r>
    <s v="FHU2WQ2K"/>
    <x v="18"/>
    <x v="2"/>
    <x v="1"/>
    <s v="MG Special"/>
    <s v="Goodsilron"/>
    <s v="United States"/>
    <x v="0"/>
    <x v="150"/>
    <x v="94"/>
    <s v="Sat"/>
    <x v="4"/>
    <x v="2"/>
    <n v="55"/>
    <n v="55"/>
  </r>
  <r>
    <s v="VF651O1V"/>
    <x v="5"/>
    <x v="3"/>
    <x v="1"/>
    <s v="MG Special"/>
    <s v="Fasehatice"/>
    <s v="United States"/>
    <x v="2"/>
    <x v="150"/>
    <x v="104"/>
    <s v="Wed"/>
    <x v="4"/>
    <x v="2"/>
    <n v="55"/>
    <n v="0"/>
  </r>
  <r>
    <s v="ISHAZTWG"/>
    <x v="9"/>
    <x v="2"/>
    <x v="1"/>
    <s v="GTX Plus Basic"/>
    <s v="Green-Plus"/>
    <s v="United States"/>
    <x v="2"/>
    <x v="150"/>
    <x v="104"/>
    <s v="Wed"/>
    <x v="4"/>
    <x v="2"/>
    <n v="1096"/>
    <n v="0"/>
  </r>
  <r>
    <s v="0XIPT9AX"/>
    <x v="9"/>
    <x v="2"/>
    <x v="1"/>
    <s v="GTX Plus Pro"/>
    <s v="Condax"/>
    <s v="United States"/>
    <x v="0"/>
    <x v="150"/>
    <x v="102"/>
    <s v="Mon"/>
    <x v="4"/>
    <x v="2"/>
    <n v="5482"/>
    <n v="5637"/>
  </r>
  <r>
    <s v="UURLD9W8"/>
    <x v="9"/>
    <x v="2"/>
    <x v="1"/>
    <s v="GTX Plus Pro"/>
    <s v="Plexzap"/>
    <s v="United States"/>
    <x v="0"/>
    <x v="150"/>
    <x v="103"/>
    <s v="Tue"/>
    <x v="4"/>
    <x v="2"/>
    <n v="5482"/>
    <n v="5793"/>
  </r>
  <r>
    <s v="Y975VCYM"/>
    <x v="19"/>
    <x v="4"/>
    <x v="2"/>
    <s v="MG Special"/>
    <s v="Massive Dynamic"/>
    <s v="United States"/>
    <x v="2"/>
    <x v="150"/>
    <x v="104"/>
    <s v="Wed"/>
    <x v="4"/>
    <x v="2"/>
    <n v="55"/>
    <n v="0"/>
  </r>
  <r>
    <s v="OPYWK3XE"/>
    <x v="11"/>
    <x v="3"/>
    <x v="1"/>
    <s v="GTX Basic"/>
    <s v="J-Texon"/>
    <s v="United States"/>
    <x v="2"/>
    <x v="150"/>
    <x v="95"/>
    <s v="Wed"/>
    <x v="4"/>
    <x v="2"/>
    <n v="550"/>
    <n v="0"/>
  </r>
  <r>
    <s v="2VTBUOXA"/>
    <x v="11"/>
    <x v="3"/>
    <x v="1"/>
    <s v="MG Advanced"/>
    <s v="Dalttechnology"/>
    <s v="United States"/>
    <x v="2"/>
    <x v="150"/>
    <x v="77"/>
    <s v="Tue"/>
    <x v="2"/>
    <x v="2"/>
    <n v="3393"/>
    <n v="0"/>
  </r>
  <r>
    <s v="6YEF304L"/>
    <x v="11"/>
    <x v="3"/>
    <x v="1"/>
    <s v="GTX Basic"/>
    <s v="Hottechi"/>
    <s v="Korea"/>
    <x v="0"/>
    <x v="150"/>
    <x v="99"/>
    <s v="Fri"/>
    <x v="4"/>
    <x v="2"/>
    <n v="550"/>
    <n v="520"/>
  </r>
  <r>
    <s v="6AALZVSE"/>
    <x v="11"/>
    <x v="3"/>
    <x v="1"/>
    <s v="MG Advanced"/>
    <s v="Finjob"/>
    <s v="United States"/>
    <x v="0"/>
    <x v="150"/>
    <x v="97"/>
    <s v="Sun"/>
    <x v="4"/>
    <x v="2"/>
    <n v="3393"/>
    <n v="4080"/>
  </r>
  <r>
    <s v="JF9CTPPZ"/>
    <x v="12"/>
    <x v="0"/>
    <x v="0"/>
    <s v="GTX Basic"/>
    <s v="Inity"/>
    <s v="United States"/>
    <x v="0"/>
    <x v="150"/>
    <x v="89"/>
    <s v="Fri"/>
    <x v="3"/>
    <x v="2"/>
    <n v="550"/>
    <n v="526"/>
  </r>
  <r>
    <s v="LAH7932Y"/>
    <x v="12"/>
    <x v="0"/>
    <x v="0"/>
    <s v="MG Special"/>
    <s v="Scottech"/>
    <s v="United States"/>
    <x v="0"/>
    <x v="150"/>
    <x v="37"/>
    <s v="Wed"/>
    <x v="2"/>
    <x v="2"/>
    <n v="55"/>
    <n v="57"/>
  </r>
  <r>
    <s v="DOGKQHQP"/>
    <x v="4"/>
    <x v="3"/>
    <x v="1"/>
    <s v="GTX Pro"/>
    <m/>
    <s v=""/>
    <x v="1"/>
    <x v="150"/>
    <x v="6"/>
    <s v=""/>
    <x v="1"/>
    <x v="1"/>
    <s v=""/>
    <n v="0"/>
  </r>
  <r>
    <s v="CLOSEH5L"/>
    <x v="4"/>
    <x v="3"/>
    <x v="1"/>
    <s v="MG Advanced"/>
    <s v="Xx-holding"/>
    <s v="United States"/>
    <x v="2"/>
    <x v="150"/>
    <x v="101"/>
    <s v="Sun"/>
    <x v="4"/>
    <x v="2"/>
    <n v="3393"/>
    <n v="0"/>
  </r>
  <r>
    <s v="ZT6XPQR0"/>
    <x v="4"/>
    <x v="3"/>
    <x v="1"/>
    <s v="MG Special"/>
    <s v="Y-corporation"/>
    <s v="United States"/>
    <x v="0"/>
    <x v="150"/>
    <x v="88"/>
    <s v="Wed"/>
    <x v="3"/>
    <x v="2"/>
    <n v="55"/>
    <n v="54"/>
  </r>
  <r>
    <s v="MUHI7FIM"/>
    <x v="4"/>
    <x v="3"/>
    <x v="1"/>
    <s v="MG Advanced"/>
    <s v="Sunnamplex"/>
    <s v="Poland"/>
    <x v="0"/>
    <x v="150"/>
    <x v="104"/>
    <s v="Wed"/>
    <x v="4"/>
    <x v="2"/>
    <n v="3393"/>
    <n v="3367"/>
  </r>
  <r>
    <s v="G3SJ8X1K"/>
    <x v="15"/>
    <x v="5"/>
    <x v="2"/>
    <s v="MG Advanced"/>
    <m/>
    <s v=""/>
    <x v="1"/>
    <x v="150"/>
    <x v="6"/>
    <s v=""/>
    <x v="1"/>
    <x v="1"/>
    <s v=""/>
    <n v="0"/>
  </r>
  <r>
    <s v="1WSLRC69"/>
    <x v="2"/>
    <x v="2"/>
    <x v="1"/>
    <s v="GTX Basic"/>
    <s v="Dalttechnology"/>
    <s v="United States"/>
    <x v="0"/>
    <x v="150"/>
    <x v="98"/>
    <s v="Thu"/>
    <x v="4"/>
    <x v="2"/>
    <n v="550"/>
    <n v="430"/>
  </r>
  <r>
    <s v="ZZJ4I52J"/>
    <x v="3"/>
    <x v="0"/>
    <x v="0"/>
    <s v="GTX Basic"/>
    <s v="Hottechi"/>
    <s v="Korea"/>
    <x v="0"/>
    <x v="151"/>
    <x v="33"/>
    <s v="Fri"/>
    <x v="2"/>
    <x v="2"/>
    <n v="550"/>
    <n v="518"/>
  </r>
  <r>
    <s v="IGVGV1O5"/>
    <x v="25"/>
    <x v="4"/>
    <x v="2"/>
    <s v="GTX Plus Basic"/>
    <s v="Umbrella Corporation"/>
    <s v="United States"/>
    <x v="2"/>
    <x v="151"/>
    <x v="104"/>
    <s v="Wed"/>
    <x v="4"/>
    <x v="2"/>
    <n v="1096"/>
    <n v="0"/>
  </r>
  <r>
    <s v="JW4Q5F4Z"/>
    <x v="23"/>
    <x v="4"/>
    <x v="2"/>
    <s v="MG Special"/>
    <m/>
    <s v=""/>
    <x v="1"/>
    <x v="151"/>
    <x v="6"/>
    <s v=""/>
    <x v="1"/>
    <x v="1"/>
    <s v=""/>
    <n v="0"/>
  </r>
  <r>
    <s v="O5OCDKVH"/>
    <x v="27"/>
    <x v="5"/>
    <x v="2"/>
    <s v="GTX Plus Basic"/>
    <s v="Zotware"/>
    <s v="United States"/>
    <x v="2"/>
    <x v="151"/>
    <x v="103"/>
    <s v="Tue"/>
    <x v="4"/>
    <x v="2"/>
    <n v="1096"/>
    <n v="0"/>
  </r>
  <r>
    <s v="KKRJ6TBY"/>
    <x v="13"/>
    <x v="4"/>
    <x v="2"/>
    <s v="GTX Pro"/>
    <s v="Scotfind"/>
    <s v="United States"/>
    <x v="1"/>
    <x v="151"/>
    <x v="6"/>
    <s v=""/>
    <x v="1"/>
    <x v="1"/>
    <s v=""/>
    <n v="0"/>
  </r>
  <r>
    <s v="TNUCQKW6"/>
    <x v="13"/>
    <x v="4"/>
    <x v="2"/>
    <s v="GTX Pro"/>
    <s v="Massive Dynamic"/>
    <s v="United States"/>
    <x v="2"/>
    <x v="151"/>
    <x v="93"/>
    <s v="Mon"/>
    <x v="4"/>
    <x v="2"/>
    <n v="4821"/>
    <n v="0"/>
  </r>
  <r>
    <s v="T4NRIY5R"/>
    <x v="1"/>
    <x v="1"/>
    <x v="0"/>
    <s v="GTX Plus Pro"/>
    <s v="Bioholding"/>
    <s v="Philipines"/>
    <x v="0"/>
    <x v="151"/>
    <x v="100"/>
    <s v="Sat"/>
    <x v="4"/>
    <x v="2"/>
    <n v="5482"/>
    <n v="5798"/>
  </r>
  <r>
    <s v="5PA21ZHE"/>
    <x v="1"/>
    <x v="1"/>
    <x v="0"/>
    <s v="GTX Pro"/>
    <s v="Betatech"/>
    <s v="Kenya"/>
    <x v="0"/>
    <x v="151"/>
    <x v="102"/>
    <s v="Mon"/>
    <x v="4"/>
    <x v="2"/>
    <n v="4821"/>
    <n v="4685"/>
  </r>
  <r>
    <s v="MCR8YCCY"/>
    <x v="1"/>
    <x v="1"/>
    <x v="0"/>
    <s v="MG Advanced"/>
    <s v="Genco Pura Olive Oil Company"/>
    <s v="Italy"/>
    <x v="0"/>
    <x v="151"/>
    <x v="69"/>
    <s v="Sat"/>
    <x v="3"/>
    <x v="2"/>
    <n v="3393"/>
    <n v="3228"/>
  </r>
  <r>
    <s v="N4PVP6C0"/>
    <x v="26"/>
    <x v="4"/>
    <x v="2"/>
    <s v="GTX Basic"/>
    <s v="Initech"/>
    <s v="United States"/>
    <x v="2"/>
    <x v="151"/>
    <x v="93"/>
    <s v="Mon"/>
    <x v="4"/>
    <x v="2"/>
    <n v="550"/>
    <n v="0"/>
  </r>
  <r>
    <s v="8INCUUGJ"/>
    <x v="14"/>
    <x v="3"/>
    <x v="1"/>
    <s v="GTX Basic"/>
    <s v="Plexzap"/>
    <s v="United States"/>
    <x v="0"/>
    <x v="151"/>
    <x v="81"/>
    <s v="Thu"/>
    <x v="3"/>
    <x v="2"/>
    <n v="550"/>
    <n v="452"/>
  </r>
  <r>
    <s v="CKSNW8DU"/>
    <x v="8"/>
    <x v="1"/>
    <x v="0"/>
    <s v="GTX Plus Basic"/>
    <s v="Condax"/>
    <s v="United States"/>
    <x v="2"/>
    <x v="151"/>
    <x v="103"/>
    <s v="Tue"/>
    <x v="4"/>
    <x v="2"/>
    <n v="1096"/>
    <n v="0"/>
  </r>
  <r>
    <s v="MIY4MF3R"/>
    <x v="10"/>
    <x v="3"/>
    <x v="1"/>
    <s v="MG Advanced"/>
    <m/>
    <s v=""/>
    <x v="1"/>
    <x v="151"/>
    <x v="6"/>
    <s v=""/>
    <x v="1"/>
    <x v="1"/>
    <s v=""/>
    <n v="0"/>
  </r>
  <r>
    <s v="JFB4WY8C"/>
    <x v="29"/>
    <x v="1"/>
    <x v="0"/>
    <s v="GTX Basic"/>
    <s v="Dontechi"/>
    <s v="United States"/>
    <x v="0"/>
    <x v="151"/>
    <x v="100"/>
    <s v="Sat"/>
    <x v="4"/>
    <x v="2"/>
    <n v="550"/>
    <n v="565"/>
  </r>
  <r>
    <s v="BP7JRV1O"/>
    <x v="29"/>
    <x v="1"/>
    <x v="0"/>
    <s v="GTX Plus Basic"/>
    <s v="Warephase"/>
    <s v="United States"/>
    <x v="0"/>
    <x v="151"/>
    <x v="48"/>
    <s v="Mon"/>
    <x v="3"/>
    <x v="2"/>
    <n v="1096"/>
    <n v="1184"/>
  </r>
  <r>
    <s v="OREPAY0O"/>
    <x v="16"/>
    <x v="2"/>
    <x v="1"/>
    <s v="GTX Plus Basic"/>
    <s v="Hatfan"/>
    <s v="United States"/>
    <x v="0"/>
    <x v="151"/>
    <x v="81"/>
    <s v="Thu"/>
    <x v="3"/>
    <x v="2"/>
    <n v="1096"/>
    <n v="1150"/>
  </r>
  <r>
    <s v="YLK0MRJ3"/>
    <x v="18"/>
    <x v="2"/>
    <x v="1"/>
    <s v="GTX Basic"/>
    <s v="Iselectrics"/>
    <s v="United States"/>
    <x v="1"/>
    <x v="151"/>
    <x v="6"/>
    <s v=""/>
    <x v="1"/>
    <x v="1"/>
    <s v=""/>
    <n v="0"/>
  </r>
  <r>
    <s v="XBSZ29VJ"/>
    <x v="18"/>
    <x v="2"/>
    <x v="1"/>
    <s v="GTX Plus Basic"/>
    <s v="Singletechno"/>
    <s v="United States"/>
    <x v="0"/>
    <x v="151"/>
    <x v="61"/>
    <s v="Wed"/>
    <x v="2"/>
    <x v="2"/>
    <n v="1096"/>
    <n v="1110"/>
  </r>
  <r>
    <s v="8BRN98H6"/>
    <x v="24"/>
    <x v="0"/>
    <x v="0"/>
    <s v="MG Advanced"/>
    <s v="Zumgoity"/>
    <s v="United States"/>
    <x v="2"/>
    <x v="151"/>
    <x v="102"/>
    <s v="Mon"/>
    <x v="4"/>
    <x v="2"/>
    <n v="3393"/>
    <n v="0"/>
  </r>
  <r>
    <s v="VZS17M7X"/>
    <x v="5"/>
    <x v="3"/>
    <x v="1"/>
    <s v="MG Advanced"/>
    <s v="J-Texon"/>
    <s v="United States"/>
    <x v="0"/>
    <x v="151"/>
    <x v="98"/>
    <s v="Thu"/>
    <x v="4"/>
    <x v="2"/>
    <n v="3393"/>
    <n v="3817"/>
  </r>
  <r>
    <s v="49USIHDH"/>
    <x v="22"/>
    <x v="1"/>
    <x v="0"/>
    <s v="MG Advanced"/>
    <s v="Rundofase"/>
    <s v="United States"/>
    <x v="2"/>
    <x v="151"/>
    <x v="102"/>
    <s v="Mon"/>
    <x v="4"/>
    <x v="2"/>
    <n v="3393"/>
    <n v="0"/>
  </r>
  <r>
    <s v="A89TBOY5"/>
    <x v="0"/>
    <x v="0"/>
    <x v="0"/>
    <s v="MG Advanced"/>
    <s v="Bioholding"/>
    <s v="Philipines"/>
    <x v="2"/>
    <x v="151"/>
    <x v="98"/>
    <s v="Thu"/>
    <x v="4"/>
    <x v="2"/>
    <n v="3393"/>
    <n v="0"/>
  </r>
  <r>
    <s v="26XU4887"/>
    <x v="6"/>
    <x v="1"/>
    <x v="0"/>
    <s v="GTX Basic"/>
    <s v="Hottechi"/>
    <s v="Korea"/>
    <x v="0"/>
    <x v="151"/>
    <x v="102"/>
    <s v="Mon"/>
    <x v="4"/>
    <x v="2"/>
    <n v="550"/>
    <n v="531"/>
  </r>
  <r>
    <s v="QQTQFG9A"/>
    <x v="19"/>
    <x v="4"/>
    <x v="2"/>
    <s v="GTX Plus Pro"/>
    <s v="The New York Inquirer"/>
    <s v="United States"/>
    <x v="2"/>
    <x v="151"/>
    <x v="96"/>
    <s v="Tue"/>
    <x v="4"/>
    <x v="2"/>
    <n v="5482"/>
    <n v="0"/>
  </r>
  <r>
    <s v="7O00H1TC"/>
    <x v="19"/>
    <x v="4"/>
    <x v="2"/>
    <s v="MG Advanced"/>
    <s v="Ontomedia"/>
    <s v="United States"/>
    <x v="2"/>
    <x v="151"/>
    <x v="97"/>
    <s v="Sun"/>
    <x v="4"/>
    <x v="2"/>
    <n v="3393"/>
    <n v="0"/>
  </r>
  <r>
    <s v="LGTIXQ46"/>
    <x v="11"/>
    <x v="3"/>
    <x v="1"/>
    <s v="MG Special"/>
    <s v="Blackzim"/>
    <s v="United States"/>
    <x v="0"/>
    <x v="151"/>
    <x v="99"/>
    <s v="Fri"/>
    <x v="4"/>
    <x v="2"/>
    <n v="55"/>
    <n v="51"/>
  </r>
  <r>
    <s v="H6I16U57"/>
    <x v="17"/>
    <x v="5"/>
    <x v="2"/>
    <s v="MG Advanced"/>
    <s v="Sunnamplex"/>
    <s v="Poland"/>
    <x v="1"/>
    <x v="151"/>
    <x v="6"/>
    <s v=""/>
    <x v="1"/>
    <x v="1"/>
    <s v=""/>
    <n v="0"/>
  </r>
  <r>
    <s v="KJBYGG1S"/>
    <x v="17"/>
    <x v="5"/>
    <x v="2"/>
    <s v="GTX Pro"/>
    <s v="Mathtouch"/>
    <s v="Jordan"/>
    <x v="0"/>
    <x v="151"/>
    <x v="51"/>
    <s v="Fri"/>
    <x v="2"/>
    <x v="2"/>
    <n v="4821"/>
    <n v="5106"/>
  </r>
  <r>
    <s v="IXBUR07V"/>
    <x v="12"/>
    <x v="0"/>
    <x v="0"/>
    <s v="MG Advanced"/>
    <s v="Genco Pura Olive Oil Company"/>
    <s v="Italy"/>
    <x v="2"/>
    <x v="151"/>
    <x v="105"/>
    <s v="Thu"/>
    <x v="4"/>
    <x v="2"/>
    <n v="3393"/>
    <n v="0"/>
  </r>
  <r>
    <s v="B6UWHOD4"/>
    <x v="12"/>
    <x v="0"/>
    <x v="0"/>
    <s v="MG Special"/>
    <s v="Stanredtax"/>
    <s v="United States"/>
    <x v="0"/>
    <x v="151"/>
    <x v="97"/>
    <s v="Sun"/>
    <x v="4"/>
    <x v="2"/>
    <n v="55"/>
    <n v="60"/>
  </r>
  <r>
    <s v="20CVXRTX"/>
    <x v="4"/>
    <x v="3"/>
    <x v="1"/>
    <s v="GTX Pro"/>
    <s v="Kinnamplus"/>
    <s v="United States"/>
    <x v="1"/>
    <x v="151"/>
    <x v="6"/>
    <s v=""/>
    <x v="1"/>
    <x v="1"/>
    <s v=""/>
    <n v="0"/>
  </r>
  <r>
    <s v="FJ6QV5XK"/>
    <x v="4"/>
    <x v="3"/>
    <x v="1"/>
    <s v="GTX Pro"/>
    <s v="Y-corporation"/>
    <s v="United States"/>
    <x v="2"/>
    <x v="151"/>
    <x v="101"/>
    <s v="Sun"/>
    <x v="4"/>
    <x v="2"/>
    <n v="4821"/>
    <n v="0"/>
  </r>
  <r>
    <s v="4DUMR5WD"/>
    <x v="20"/>
    <x v="5"/>
    <x v="2"/>
    <s v="GTX Plus Pro"/>
    <s v="Zotware"/>
    <s v="United States"/>
    <x v="2"/>
    <x v="151"/>
    <x v="101"/>
    <s v="Sun"/>
    <x v="4"/>
    <x v="2"/>
    <n v="5482"/>
    <n v="0"/>
  </r>
  <r>
    <s v="AW3L4BTT"/>
    <x v="2"/>
    <x v="2"/>
    <x v="1"/>
    <s v="GTX Plus Basic"/>
    <s v="Hottechi"/>
    <s v="Korea"/>
    <x v="2"/>
    <x v="151"/>
    <x v="97"/>
    <s v="Sun"/>
    <x v="4"/>
    <x v="2"/>
    <n v="1096"/>
    <n v="0"/>
  </r>
  <r>
    <s v="RH805ELL"/>
    <x v="2"/>
    <x v="2"/>
    <x v="1"/>
    <s v="GTX Pro"/>
    <s v="Hatfan"/>
    <s v="United States"/>
    <x v="0"/>
    <x v="151"/>
    <x v="91"/>
    <s v="Thu"/>
    <x v="3"/>
    <x v="2"/>
    <n v="4821"/>
    <n v="5079"/>
  </r>
  <r>
    <s v="7RI58VF7"/>
    <x v="3"/>
    <x v="0"/>
    <x v="0"/>
    <s v="GTX Basic"/>
    <s v="Streethex"/>
    <s v="Belgium"/>
    <x v="0"/>
    <x v="152"/>
    <x v="72"/>
    <s v="Tue"/>
    <x v="3"/>
    <x v="2"/>
    <n v="550"/>
    <n v="460"/>
  </r>
  <r>
    <s v="VK9KN5PT"/>
    <x v="25"/>
    <x v="4"/>
    <x v="2"/>
    <s v="MG Advanced"/>
    <m/>
    <s v=""/>
    <x v="1"/>
    <x v="152"/>
    <x v="6"/>
    <s v=""/>
    <x v="1"/>
    <x v="1"/>
    <s v=""/>
    <n v="0"/>
  </r>
  <r>
    <s v="R15SXOZA"/>
    <x v="25"/>
    <x v="4"/>
    <x v="2"/>
    <s v="GTX Plus Basic"/>
    <s v="Iselectrics"/>
    <s v="United States"/>
    <x v="2"/>
    <x v="152"/>
    <x v="90"/>
    <s v="Sat"/>
    <x v="3"/>
    <x v="2"/>
    <n v="1096"/>
    <n v="0"/>
  </r>
  <r>
    <s v="H00Y9555"/>
    <x v="28"/>
    <x v="0"/>
    <x v="0"/>
    <s v="MG Advanced"/>
    <s v="Domzoom"/>
    <s v="United States"/>
    <x v="0"/>
    <x v="152"/>
    <x v="102"/>
    <s v="Mon"/>
    <x v="4"/>
    <x v="2"/>
    <n v="3393"/>
    <n v="3343"/>
  </r>
  <r>
    <s v="RJYMI03Q"/>
    <x v="27"/>
    <x v="5"/>
    <x v="2"/>
    <s v="GTX Plus Pro"/>
    <s v="Xx-zobam"/>
    <s v="United States"/>
    <x v="0"/>
    <x v="152"/>
    <x v="53"/>
    <s v="Sun"/>
    <x v="2"/>
    <x v="2"/>
    <n v="5482"/>
    <n v="5125"/>
  </r>
  <r>
    <s v="5PJJCTJ9"/>
    <x v="1"/>
    <x v="1"/>
    <x v="0"/>
    <s v="MG Advanced"/>
    <s v="Bioholding"/>
    <s v="Philipines"/>
    <x v="0"/>
    <x v="152"/>
    <x v="103"/>
    <s v="Tue"/>
    <x v="4"/>
    <x v="2"/>
    <n v="3393"/>
    <n v="3263"/>
  </r>
  <r>
    <s v="J60KKQ4B"/>
    <x v="14"/>
    <x v="3"/>
    <x v="1"/>
    <s v="GTX Plus Basic"/>
    <s v="Fasehatice"/>
    <s v="United States"/>
    <x v="0"/>
    <x v="152"/>
    <x v="100"/>
    <s v="Sat"/>
    <x v="4"/>
    <x v="2"/>
    <n v="1096"/>
    <n v="976"/>
  </r>
  <r>
    <s v="X2QRD0DC"/>
    <x v="21"/>
    <x v="5"/>
    <x v="2"/>
    <s v="GTX Pro"/>
    <s v="Plussunin"/>
    <s v="United States"/>
    <x v="0"/>
    <x v="152"/>
    <x v="101"/>
    <s v="Sun"/>
    <x v="4"/>
    <x v="2"/>
    <n v="4821"/>
    <n v="4746"/>
  </r>
  <r>
    <s v="4KIZ9WJ0"/>
    <x v="8"/>
    <x v="1"/>
    <x v="0"/>
    <s v="GTX Plus Basic"/>
    <s v="Conecom"/>
    <s v="United States"/>
    <x v="2"/>
    <x v="152"/>
    <x v="93"/>
    <s v="Mon"/>
    <x v="4"/>
    <x v="2"/>
    <n v="1096"/>
    <n v="0"/>
  </r>
  <r>
    <s v="6RQCLF28"/>
    <x v="8"/>
    <x v="1"/>
    <x v="0"/>
    <s v="GTX Basic"/>
    <s v="Codehow"/>
    <s v="United States"/>
    <x v="0"/>
    <x v="152"/>
    <x v="103"/>
    <s v="Tue"/>
    <x v="4"/>
    <x v="2"/>
    <n v="550"/>
    <n v="507"/>
  </r>
  <r>
    <s v="DQ7GS2BN"/>
    <x v="7"/>
    <x v="2"/>
    <x v="1"/>
    <s v="GTX Plus Pro"/>
    <m/>
    <s v=""/>
    <x v="1"/>
    <x v="152"/>
    <x v="6"/>
    <s v=""/>
    <x v="1"/>
    <x v="1"/>
    <s v=""/>
    <n v="0"/>
  </r>
  <r>
    <s v="T8WC5X1B"/>
    <x v="7"/>
    <x v="2"/>
    <x v="1"/>
    <s v="GTX Basic"/>
    <s v="Konex"/>
    <s v="United States"/>
    <x v="2"/>
    <x v="152"/>
    <x v="106"/>
    <s v="Fri"/>
    <x v="4"/>
    <x v="2"/>
    <n v="550"/>
    <n v="0"/>
  </r>
  <r>
    <s v="HO6M5P37"/>
    <x v="7"/>
    <x v="2"/>
    <x v="1"/>
    <s v="GTX Pro"/>
    <s v="Fasehatice"/>
    <s v="United States"/>
    <x v="0"/>
    <x v="152"/>
    <x v="101"/>
    <s v="Sun"/>
    <x v="4"/>
    <x v="2"/>
    <n v="4821"/>
    <n v="5693"/>
  </r>
  <r>
    <s v="D5VY17OP"/>
    <x v="16"/>
    <x v="2"/>
    <x v="1"/>
    <s v="GTX Pro"/>
    <m/>
    <s v=""/>
    <x v="1"/>
    <x v="152"/>
    <x v="6"/>
    <s v=""/>
    <x v="1"/>
    <x v="1"/>
    <s v=""/>
    <n v="0"/>
  </r>
  <r>
    <s v="0J21WQH1"/>
    <x v="16"/>
    <x v="2"/>
    <x v="1"/>
    <s v="GTX Plus Basic"/>
    <s v="Fasehatice"/>
    <s v="United States"/>
    <x v="2"/>
    <x v="152"/>
    <x v="106"/>
    <s v="Fri"/>
    <x v="4"/>
    <x v="2"/>
    <n v="1096"/>
    <n v="0"/>
  </r>
  <r>
    <s v="N88UFF5K"/>
    <x v="18"/>
    <x v="2"/>
    <x v="1"/>
    <s v="GTX Basic"/>
    <s v="Labdrill"/>
    <s v="United States"/>
    <x v="2"/>
    <x v="152"/>
    <x v="93"/>
    <s v="Mon"/>
    <x v="4"/>
    <x v="2"/>
    <n v="550"/>
    <n v="0"/>
  </r>
  <r>
    <s v="OV08QE7X"/>
    <x v="18"/>
    <x v="2"/>
    <x v="1"/>
    <s v="GTX Basic"/>
    <s v="Cheers"/>
    <s v="United States"/>
    <x v="0"/>
    <x v="152"/>
    <x v="102"/>
    <s v="Mon"/>
    <x v="4"/>
    <x v="2"/>
    <n v="550"/>
    <n v="488"/>
  </r>
  <r>
    <s v="WJLJIWYS"/>
    <x v="18"/>
    <x v="2"/>
    <x v="1"/>
    <s v="GTX Basic"/>
    <s v="Rantouch"/>
    <s v="United States"/>
    <x v="0"/>
    <x v="152"/>
    <x v="45"/>
    <s v="Sat"/>
    <x v="2"/>
    <x v="2"/>
    <n v="550"/>
    <n v="605"/>
  </r>
  <r>
    <s v="BED55OSG"/>
    <x v="5"/>
    <x v="3"/>
    <x v="1"/>
    <s v="GTX Pro"/>
    <m/>
    <s v=""/>
    <x v="1"/>
    <x v="152"/>
    <x v="6"/>
    <s v=""/>
    <x v="1"/>
    <x v="1"/>
    <s v=""/>
    <n v="0"/>
  </r>
  <r>
    <s v="QJ25CASO"/>
    <x v="5"/>
    <x v="3"/>
    <x v="1"/>
    <s v="GTX Plus Pro"/>
    <s v="Xx-holding"/>
    <s v="United States"/>
    <x v="2"/>
    <x v="152"/>
    <x v="41"/>
    <s v="Mon"/>
    <x v="2"/>
    <x v="2"/>
    <n v="5482"/>
    <n v="0"/>
  </r>
  <r>
    <s v="GJQXUDI3"/>
    <x v="22"/>
    <x v="1"/>
    <x v="0"/>
    <s v="GTX Plus Basic"/>
    <s v="Funholding"/>
    <s v="United States"/>
    <x v="0"/>
    <x v="152"/>
    <x v="103"/>
    <s v="Tue"/>
    <x v="4"/>
    <x v="2"/>
    <n v="1096"/>
    <n v="949"/>
  </r>
  <r>
    <s v="OOGOZGGV"/>
    <x v="9"/>
    <x v="2"/>
    <x v="1"/>
    <s v="GTX Plus Basic"/>
    <s v="Faxquote"/>
    <s v="United States"/>
    <x v="0"/>
    <x v="152"/>
    <x v="96"/>
    <s v="Tue"/>
    <x v="4"/>
    <x v="2"/>
    <n v="1096"/>
    <n v="882"/>
  </r>
  <r>
    <s v="C9XJ9KHD"/>
    <x v="9"/>
    <x v="2"/>
    <x v="1"/>
    <s v="GTX Plus Basic"/>
    <s v="Goodsilron"/>
    <s v="United States"/>
    <x v="0"/>
    <x v="152"/>
    <x v="81"/>
    <s v="Thu"/>
    <x v="3"/>
    <x v="2"/>
    <n v="1096"/>
    <n v="1096"/>
  </r>
  <r>
    <s v="IWAKTMEB"/>
    <x v="19"/>
    <x v="4"/>
    <x v="2"/>
    <s v="GTX Basic"/>
    <s v="Donware"/>
    <s v="United States"/>
    <x v="2"/>
    <x v="152"/>
    <x v="102"/>
    <s v="Mon"/>
    <x v="4"/>
    <x v="2"/>
    <n v="550"/>
    <n v="0"/>
  </r>
  <r>
    <s v="AKT5EF0X"/>
    <x v="19"/>
    <x v="4"/>
    <x v="2"/>
    <s v="GTX Basic"/>
    <s v="Donware"/>
    <s v="United States"/>
    <x v="0"/>
    <x v="152"/>
    <x v="107"/>
    <s v="Fri"/>
    <x v="5"/>
    <x v="3"/>
    <n v="550"/>
    <n v="572"/>
  </r>
  <r>
    <s v="89064N0X"/>
    <x v="17"/>
    <x v="5"/>
    <x v="2"/>
    <s v="MG Advanced"/>
    <s v="Bluth Company"/>
    <s v="United States"/>
    <x v="2"/>
    <x v="152"/>
    <x v="99"/>
    <s v="Fri"/>
    <x v="4"/>
    <x v="2"/>
    <n v="3393"/>
    <n v="0"/>
  </r>
  <r>
    <s v="V7YVW4U0"/>
    <x v="17"/>
    <x v="5"/>
    <x v="2"/>
    <s v="GTX Pro"/>
    <s v="Kinnamplus"/>
    <s v="United States"/>
    <x v="0"/>
    <x v="152"/>
    <x v="104"/>
    <s v="Wed"/>
    <x v="4"/>
    <x v="2"/>
    <n v="4821"/>
    <n v="3731"/>
  </r>
  <r>
    <s v="TBJ99S41"/>
    <x v="12"/>
    <x v="0"/>
    <x v="0"/>
    <s v="MG Special"/>
    <s v="Konmatfix"/>
    <s v="United States"/>
    <x v="2"/>
    <x v="152"/>
    <x v="104"/>
    <s v="Wed"/>
    <x v="4"/>
    <x v="2"/>
    <n v="55"/>
    <n v="0"/>
  </r>
  <r>
    <s v="QWLH0WD8"/>
    <x v="2"/>
    <x v="2"/>
    <x v="1"/>
    <s v="GTX Plus Basic"/>
    <s v="Hottechi"/>
    <s v="Korea"/>
    <x v="0"/>
    <x v="152"/>
    <x v="68"/>
    <s v="Tue"/>
    <x v="3"/>
    <x v="2"/>
    <n v="1096"/>
    <n v="1214"/>
  </r>
  <r>
    <s v="JZTX4MXK"/>
    <x v="2"/>
    <x v="2"/>
    <x v="1"/>
    <s v="GTX Pro"/>
    <s v="Sunnamplex"/>
    <s v="Poland"/>
    <x v="0"/>
    <x v="152"/>
    <x v="93"/>
    <s v="Mon"/>
    <x v="4"/>
    <x v="2"/>
    <n v="4821"/>
    <n v="4444"/>
  </r>
  <r>
    <s v="4AHNCJ2Y"/>
    <x v="3"/>
    <x v="0"/>
    <x v="0"/>
    <s v="GTX Basic"/>
    <s v="Rangreen"/>
    <s v="Panama"/>
    <x v="0"/>
    <x v="153"/>
    <x v="87"/>
    <s v="Tue"/>
    <x v="3"/>
    <x v="2"/>
    <n v="550"/>
    <n v="524"/>
  </r>
  <r>
    <s v="H5VBBEVI"/>
    <x v="23"/>
    <x v="4"/>
    <x v="2"/>
    <s v="GTX Plus Basic"/>
    <m/>
    <s v=""/>
    <x v="1"/>
    <x v="153"/>
    <x v="6"/>
    <s v=""/>
    <x v="1"/>
    <x v="1"/>
    <s v=""/>
    <n v="0"/>
  </r>
  <r>
    <s v="MB7G8DWS"/>
    <x v="23"/>
    <x v="4"/>
    <x v="2"/>
    <s v="GTX Plus Pro"/>
    <m/>
    <s v=""/>
    <x v="1"/>
    <x v="153"/>
    <x v="6"/>
    <s v=""/>
    <x v="1"/>
    <x v="1"/>
    <s v=""/>
    <n v="0"/>
  </r>
  <r>
    <s v="JK75NQBD"/>
    <x v="23"/>
    <x v="4"/>
    <x v="2"/>
    <s v="GTX Plus Basic"/>
    <s v="Bubba Gump"/>
    <s v="United States"/>
    <x v="0"/>
    <x v="153"/>
    <x v="45"/>
    <s v="Sat"/>
    <x v="2"/>
    <x v="2"/>
    <n v="1096"/>
    <n v="997"/>
  </r>
  <r>
    <s v="U1BDEL90"/>
    <x v="27"/>
    <x v="5"/>
    <x v="2"/>
    <s v="MG Advanced"/>
    <s v="Betasoloin"/>
    <s v="United States"/>
    <x v="0"/>
    <x v="153"/>
    <x v="102"/>
    <s v="Mon"/>
    <x v="4"/>
    <x v="2"/>
    <n v="3393"/>
    <n v="2794"/>
  </r>
  <r>
    <s v="A9C9YCSN"/>
    <x v="1"/>
    <x v="1"/>
    <x v="0"/>
    <s v="MG Special"/>
    <s v="Rangreen"/>
    <s v="Panama"/>
    <x v="0"/>
    <x v="153"/>
    <x v="101"/>
    <s v="Sun"/>
    <x v="4"/>
    <x v="2"/>
    <n v="55"/>
    <n v="53"/>
  </r>
  <r>
    <s v="524GC3WL"/>
    <x v="1"/>
    <x v="1"/>
    <x v="0"/>
    <s v="MG Advanced"/>
    <s v="Globex Corporation"/>
    <s v="Norway"/>
    <x v="0"/>
    <x v="153"/>
    <x v="105"/>
    <s v="Thu"/>
    <x v="4"/>
    <x v="2"/>
    <n v="3393"/>
    <n v="3141"/>
  </r>
  <r>
    <s v="T4ZW6SS4"/>
    <x v="26"/>
    <x v="4"/>
    <x v="2"/>
    <s v="MG Special"/>
    <s v="Silis"/>
    <s v="United States"/>
    <x v="2"/>
    <x v="153"/>
    <x v="108"/>
    <s v="Sat"/>
    <x v="4"/>
    <x v="2"/>
    <n v="55"/>
    <n v="0"/>
  </r>
  <r>
    <s v="FH4VP5CL"/>
    <x v="26"/>
    <x v="4"/>
    <x v="2"/>
    <s v="GTX Plus Basic"/>
    <s v="Bioplex"/>
    <s v="United States"/>
    <x v="0"/>
    <x v="153"/>
    <x v="86"/>
    <s v="Mon"/>
    <x v="3"/>
    <x v="2"/>
    <n v="1096"/>
    <n v="1109"/>
  </r>
  <r>
    <s v="K9MMOXUC"/>
    <x v="26"/>
    <x v="4"/>
    <x v="2"/>
    <s v="GTX Plus Pro"/>
    <s v="Iselectrics"/>
    <s v="United States"/>
    <x v="0"/>
    <x v="153"/>
    <x v="106"/>
    <s v="Fri"/>
    <x v="4"/>
    <x v="2"/>
    <n v="5482"/>
    <n v="5691"/>
  </r>
  <r>
    <s v="2HS1C21I"/>
    <x v="14"/>
    <x v="3"/>
    <x v="1"/>
    <s v="GTX Pro"/>
    <m/>
    <s v=""/>
    <x v="1"/>
    <x v="153"/>
    <x v="6"/>
    <s v=""/>
    <x v="1"/>
    <x v="1"/>
    <s v=""/>
    <n v="0"/>
  </r>
  <r>
    <s v="LV5SEMZQ"/>
    <x v="14"/>
    <x v="3"/>
    <x v="1"/>
    <s v="MG Special"/>
    <s v="Nam-zim"/>
    <s v="Brazil"/>
    <x v="0"/>
    <x v="153"/>
    <x v="99"/>
    <s v="Fri"/>
    <x v="4"/>
    <x v="2"/>
    <n v="55"/>
    <n v="52"/>
  </r>
  <r>
    <s v="50B2JN7F"/>
    <x v="8"/>
    <x v="1"/>
    <x v="0"/>
    <s v="MG Special"/>
    <s v="Hottechi"/>
    <s v="Korea"/>
    <x v="2"/>
    <x v="153"/>
    <x v="102"/>
    <s v="Mon"/>
    <x v="4"/>
    <x v="2"/>
    <n v="55"/>
    <n v="0"/>
  </r>
  <r>
    <s v="JXS3KFKM"/>
    <x v="8"/>
    <x v="1"/>
    <x v="0"/>
    <s v="GTX Basic"/>
    <s v="Betatech"/>
    <s v="Kenya"/>
    <x v="0"/>
    <x v="153"/>
    <x v="95"/>
    <s v="Wed"/>
    <x v="4"/>
    <x v="2"/>
    <n v="550"/>
    <n v="532"/>
  </r>
  <r>
    <s v="QODSAVWU"/>
    <x v="8"/>
    <x v="1"/>
    <x v="0"/>
    <s v="GTX Pro"/>
    <s v="Isdom"/>
    <s v="United States"/>
    <x v="0"/>
    <x v="153"/>
    <x v="96"/>
    <s v="Tue"/>
    <x v="4"/>
    <x v="2"/>
    <n v="4821"/>
    <n v="5615"/>
  </r>
  <r>
    <s v="Q2BB73WT"/>
    <x v="10"/>
    <x v="3"/>
    <x v="1"/>
    <s v="GTX Plus Basic"/>
    <m/>
    <s v=""/>
    <x v="1"/>
    <x v="153"/>
    <x v="6"/>
    <s v=""/>
    <x v="1"/>
    <x v="1"/>
    <s v=""/>
    <n v="0"/>
  </r>
  <r>
    <s v="UH3P961U"/>
    <x v="7"/>
    <x v="2"/>
    <x v="1"/>
    <s v="GTX Basic"/>
    <s v="Goodsilron"/>
    <s v="United States"/>
    <x v="2"/>
    <x v="153"/>
    <x v="96"/>
    <s v="Tue"/>
    <x v="4"/>
    <x v="2"/>
    <n v="550"/>
    <n v="0"/>
  </r>
  <r>
    <s v="3BQTRX5Y"/>
    <x v="16"/>
    <x v="2"/>
    <x v="1"/>
    <s v="GTX Pro"/>
    <s v="Faxquote"/>
    <s v="United States"/>
    <x v="2"/>
    <x v="153"/>
    <x v="60"/>
    <s v="Fri"/>
    <x v="2"/>
    <x v="2"/>
    <n v="4821"/>
    <n v="0"/>
  </r>
  <r>
    <s v="YTL8VNGT"/>
    <x v="16"/>
    <x v="2"/>
    <x v="1"/>
    <s v="GTX Basic"/>
    <s v="J-Texon"/>
    <s v="United States"/>
    <x v="0"/>
    <x v="153"/>
    <x v="104"/>
    <s v="Wed"/>
    <x v="4"/>
    <x v="2"/>
    <n v="550"/>
    <n v="565"/>
  </r>
  <r>
    <s v="BL4SKUCN"/>
    <x v="24"/>
    <x v="0"/>
    <x v="0"/>
    <s v="GTX Basic"/>
    <s v="Ron-tech"/>
    <s v="United States"/>
    <x v="2"/>
    <x v="153"/>
    <x v="103"/>
    <s v="Tue"/>
    <x v="4"/>
    <x v="2"/>
    <n v="550"/>
    <n v="0"/>
  </r>
  <r>
    <s v="8TRT2HNF"/>
    <x v="5"/>
    <x v="3"/>
    <x v="1"/>
    <s v="GTX Basic"/>
    <s v="Green-Plus"/>
    <s v="United States"/>
    <x v="1"/>
    <x v="153"/>
    <x v="6"/>
    <s v=""/>
    <x v="1"/>
    <x v="1"/>
    <s v=""/>
    <n v="0"/>
  </r>
  <r>
    <s v="ZLN48IIP"/>
    <x v="5"/>
    <x v="3"/>
    <x v="1"/>
    <s v="GTX Basic"/>
    <s v="Iselectrics"/>
    <s v="United States"/>
    <x v="1"/>
    <x v="153"/>
    <x v="6"/>
    <s v=""/>
    <x v="1"/>
    <x v="1"/>
    <s v=""/>
    <n v="0"/>
  </r>
  <r>
    <s v="W355HYRD"/>
    <x v="19"/>
    <x v="4"/>
    <x v="2"/>
    <s v="GTX Pro"/>
    <s v="Gekko &amp; Co"/>
    <s v="United States"/>
    <x v="2"/>
    <x v="153"/>
    <x v="95"/>
    <s v="Wed"/>
    <x v="4"/>
    <x v="2"/>
    <n v="4821"/>
    <n v="0"/>
  </r>
  <r>
    <s v="5UE0TE1R"/>
    <x v="19"/>
    <x v="4"/>
    <x v="2"/>
    <s v="GTX Pro"/>
    <s v="Yearin"/>
    <s v="United States"/>
    <x v="0"/>
    <x v="153"/>
    <x v="106"/>
    <s v="Fri"/>
    <x v="4"/>
    <x v="2"/>
    <n v="4821"/>
    <n v="3991"/>
  </r>
  <r>
    <s v="RFNRVNXJ"/>
    <x v="17"/>
    <x v="5"/>
    <x v="2"/>
    <s v="GTX Pro"/>
    <s v="Kinnamplus"/>
    <s v="United States"/>
    <x v="0"/>
    <x v="153"/>
    <x v="45"/>
    <s v="Sat"/>
    <x v="2"/>
    <x v="2"/>
    <n v="4821"/>
    <n v="5763"/>
  </r>
  <r>
    <s v="UTZDDOU7"/>
    <x v="12"/>
    <x v="0"/>
    <x v="0"/>
    <s v="MG Special"/>
    <s v="Conecom"/>
    <s v="United States"/>
    <x v="2"/>
    <x v="153"/>
    <x v="106"/>
    <s v="Fri"/>
    <x v="4"/>
    <x v="2"/>
    <n v="55"/>
    <n v="0"/>
  </r>
  <r>
    <s v="HVT28XPH"/>
    <x v="4"/>
    <x v="3"/>
    <x v="1"/>
    <s v="MG Special"/>
    <m/>
    <s v=""/>
    <x v="1"/>
    <x v="153"/>
    <x v="6"/>
    <s v=""/>
    <x v="1"/>
    <x v="1"/>
    <s v=""/>
    <n v="0"/>
  </r>
  <r>
    <s v="2ZXKC707"/>
    <x v="4"/>
    <x v="3"/>
    <x v="1"/>
    <s v="MG Advanced"/>
    <s v="Cheers"/>
    <s v="United States"/>
    <x v="2"/>
    <x v="153"/>
    <x v="103"/>
    <s v="Tue"/>
    <x v="4"/>
    <x v="2"/>
    <n v="3393"/>
    <n v="0"/>
  </r>
  <r>
    <s v="VNCFE4LQ"/>
    <x v="4"/>
    <x v="3"/>
    <x v="1"/>
    <s v="GTX Basic"/>
    <s v="J-Texon"/>
    <s v="United States"/>
    <x v="0"/>
    <x v="153"/>
    <x v="108"/>
    <s v="Sat"/>
    <x v="4"/>
    <x v="2"/>
    <n v="550"/>
    <n v="456"/>
  </r>
  <r>
    <s v="VM0MHPAO"/>
    <x v="20"/>
    <x v="5"/>
    <x v="2"/>
    <s v="MG Special"/>
    <m/>
    <s v=""/>
    <x v="1"/>
    <x v="153"/>
    <x v="6"/>
    <s v=""/>
    <x v="1"/>
    <x v="1"/>
    <s v=""/>
    <n v="0"/>
  </r>
  <r>
    <s v="28QWFYSP"/>
    <x v="20"/>
    <x v="5"/>
    <x v="2"/>
    <s v="MG Special"/>
    <s v="Bluth Company"/>
    <s v="United States"/>
    <x v="2"/>
    <x v="153"/>
    <x v="95"/>
    <s v="Wed"/>
    <x v="4"/>
    <x v="2"/>
    <n v="55"/>
    <n v="0"/>
  </r>
  <r>
    <s v="VIV0OXU6"/>
    <x v="3"/>
    <x v="0"/>
    <x v="0"/>
    <s v="GTX Basic"/>
    <s v="Domzoom"/>
    <s v="United States"/>
    <x v="0"/>
    <x v="154"/>
    <x v="103"/>
    <s v="Tue"/>
    <x v="4"/>
    <x v="2"/>
    <n v="550"/>
    <n v="582"/>
  </r>
  <r>
    <s v="KVF0HK8S"/>
    <x v="3"/>
    <x v="0"/>
    <x v="0"/>
    <s v="MG Special"/>
    <s v="Domzoom"/>
    <s v="United States"/>
    <x v="0"/>
    <x v="154"/>
    <x v="104"/>
    <s v="Wed"/>
    <x v="4"/>
    <x v="2"/>
    <n v="55"/>
    <n v="59"/>
  </r>
  <r>
    <s v="JLT2LLR3"/>
    <x v="25"/>
    <x v="4"/>
    <x v="2"/>
    <s v="MG Advanced"/>
    <s v="Donquadtech"/>
    <s v="United States"/>
    <x v="0"/>
    <x v="154"/>
    <x v="101"/>
    <s v="Sun"/>
    <x v="4"/>
    <x v="2"/>
    <n v="3393"/>
    <n v="3259"/>
  </r>
  <r>
    <s v="LXZD2PZD"/>
    <x v="27"/>
    <x v="5"/>
    <x v="2"/>
    <s v="GTX Plus Pro"/>
    <m/>
    <s v=""/>
    <x v="1"/>
    <x v="154"/>
    <x v="6"/>
    <s v=""/>
    <x v="1"/>
    <x v="1"/>
    <s v=""/>
    <n v="0"/>
  </r>
  <r>
    <s v="2LF1TSPZ"/>
    <x v="27"/>
    <x v="5"/>
    <x v="2"/>
    <s v="GTX Basic"/>
    <s v="Ganjaflex"/>
    <s v="Japan"/>
    <x v="2"/>
    <x v="154"/>
    <x v="34"/>
    <s v="Wed"/>
    <x v="2"/>
    <x v="2"/>
    <n v="550"/>
    <n v="0"/>
  </r>
  <r>
    <s v="FBJHTF91"/>
    <x v="27"/>
    <x v="5"/>
    <x v="2"/>
    <s v="GTX Plus Basic"/>
    <s v="Kan-code"/>
    <s v="United States"/>
    <x v="2"/>
    <x v="154"/>
    <x v="103"/>
    <s v="Tue"/>
    <x v="4"/>
    <x v="2"/>
    <n v="1096"/>
    <n v="0"/>
  </r>
  <r>
    <s v="Z50GQV8I"/>
    <x v="27"/>
    <x v="5"/>
    <x v="2"/>
    <s v="GTX Basic"/>
    <s v="Vehement Capital Partners"/>
    <s v="United States"/>
    <x v="0"/>
    <x v="154"/>
    <x v="103"/>
    <s v="Tue"/>
    <x v="4"/>
    <x v="2"/>
    <n v="550"/>
    <n v="593"/>
  </r>
  <r>
    <s v="O2CPAAF0"/>
    <x v="27"/>
    <x v="5"/>
    <x v="2"/>
    <s v="GTX Pro"/>
    <s v="Plussunin"/>
    <s v="United States"/>
    <x v="0"/>
    <x v="154"/>
    <x v="86"/>
    <s v="Mon"/>
    <x v="3"/>
    <x v="2"/>
    <n v="4821"/>
    <n v="5197"/>
  </r>
  <r>
    <s v="CEOTU8PX"/>
    <x v="1"/>
    <x v="1"/>
    <x v="0"/>
    <s v="GTX Pro"/>
    <s v="dambase"/>
    <s v="United States"/>
    <x v="2"/>
    <x v="154"/>
    <x v="108"/>
    <s v="Sat"/>
    <x v="4"/>
    <x v="2"/>
    <n v="4821"/>
    <n v="0"/>
  </r>
  <r>
    <s v="2S3DHZFO"/>
    <x v="1"/>
    <x v="1"/>
    <x v="0"/>
    <s v="GTX Pro"/>
    <s v="Konmatfix"/>
    <s v="United States"/>
    <x v="2"/>
    <x v="154"/>
    <x v="92"/>
    <s v="Wed"/>
    <x v="3"/>
    <x v="2"/>
    <n v="4821"/>
    <n v="0"/>
  </r>
  <r>
    <s v="ZE1ZKD7Q"/>
    <x v="1"/>
    <x v="1"/>
    <x v="0"/>
    <s v="MG Special"/>
    <s v="Statholdings"/>
    <s v="United States"/>
    <x v="2"/>
    <x v="154"/>
    <x v="104"/>
    <s v="Wed"/>
    <x v="4"/>
    <x v="2"/>
    <n v="55"/>
    <n v="0"/>
  </r>
  <r>
    <s v="Y9XOOWHS"/>
    <x v="1"/>
    <x v="1"/>
    <x v="0"/>
    <s v="MG Advanced"/>
    <s v="Finhigh"/>
    <s v="United States"/>
    <x v="0"/>
    <x v="154"/>
    <x v="70"/>
    <s v="Sun"/>
    <x v="3"/>
    <x v="2"/>
    <n v="3393"/>
    <n v="3031"/>
  </r>
  <r>
    <s v="5FIGO7XN"/>
    <x v="26"/>
    <x v="4"/>
    <x v="2"/>
    <s v="GTX Pro"/>
    <s v="Gekko &amp; Co"/>
    <s v="United States"/>
    <x v="2"/>
    <x v="154"/>
    <x v="108"/>
    <s v="Sat"/>
    <x v="4"/>
    <x v="2"/>
    <n v="4821"/>
    <n v="0"/>
  </r>
  <r>
    <s v="EFO8XWXE"/>
    <x v="26"/>
    <x v="4"/>
    <x v="2"/>
    <s v="GTX Pro"/>
    <s v="Zencorporation"/>
    <s v="China"/>
    <x v="0"/>
    <x v="154"/>
    <x v="49"/>
    <s v="Thu"/>
    <x v="2"/>
    <x v="2"/>
    <n v="4821"/>
    <n v="5244"/>
  </r>
  <r>
    <s v="BPOTQCFG"/>
    <x v="14"/>
    <x v="3"/>
    <x v="1"/>
    <s v="MG Special"/>
    <m/>
    <s v=""/>
    <x v="1"/>
    <x v="154"/>
    <x v="6"/>
    <s v=""/>
    <x v="1"/>
    <x v="1"/>
    <s v=""/>
    <n v="0"/>
  </r>
  <r>
    <s v="62R8ERQ0"/>
    <x v="14"/>
    <x v="3"/>
    <x v="1"/>
    <s v="MG Special"/>
    <s v="Green-Plus"/>
    <s v="United States"/>
    <x v="2"/>
    <x v="154"/>
    <x v="102"/>
    <s v="Mon"/>
    <x v="4"/>
    <x v="2"/>
    <n v="55"/>
    <n v="0"/>
  </r>
  <r>
    <s v="HYCELUAD"/>
    <x v="21"/>
    <x v="5"/>
    <x v="2"/>
    <s v="GTX Plus Pro"/>
    <s v="Ontomedia"/>
    <s v="United States"/>
    <x v="0"/>
    <x v="154"/>
    <x v="72"/>
    <s v="Tue"/>
    <x v="3"/>
    <x v="2"/>
    <n v="5482"/>
    <n v="5946"/>
  </r>
  <r>
    <s v="MJZP9WYC"/>
    <x v="10"/>
    <x v="3"/>
    <x v="1"/>
    <s v="GTX Plus Basic"/>
    <s v="Golddex"/>
    <s v="United States"/>
    <x v="2"/>
    <x v="154"/>
    <x v="100"/>
    <s v="Sat"/>
    <x v="4"/>
    <x v="2"/>
    <n v="1096"/>
    <n v="0"/>
  </r>
  <r>
    <s v="JNYS6BIJ"/>
    <x v="7"/>
    <x v="2"/>
    <x v="1"/>
    <s v="GTX Plus Pro"/>
    <s v="Labdrill"/>
    <s v="United States"/>
    <x v="2"/>
    <x v="154"/>
    <x v="103"/>
    <s v="Tue"/>
    <x v="4"/>
    <x v="2"/>
    <n v="5482"/>
    <n v="0"/>
  </r>
  <r>
    <s v="LUT9KYJA"/>
    <x v="7"/>
    <x v="2"/>
    <x v="1"/>
    <s v="GTX Pro"/>
    <s v="Singletechno"/>
    <s v="United States"/>
    <x v="0"/>
    <x v="154"/>
    <x v="47"/>
    <s v="Tue"/>
    <x v="3"/>
    <x v="2"/>
    <n v="4821"/>
    <n v="4335"/>
  </r>
  <r>
    <s v="DIWC1AHU"/>
    <x v="29"/>
    <x v="1"/>
    <x v="0"/>
    <s v="GTX Plus Pro"/>
    <s v="Finhigh"/>
    <s v="United States"/>
    <x v="2"/>
    <x v="154"/>
    <x v="98"/>
    <s v="Thu"/>
    <x v="4"/>
    <x v="2"/>
    <n v="5482"/>
    <n v="0"/>
  </r>
  <r>
    <s v="ILYP3YGW"/>
    <x v="29"/>
    <x v="1"/>
    <x v="0"/>
    <s v="GTX Pro"/>
    <s v="Konmatfix"/>
    <s v="United States"/>
    <x v="0"/>
    <x v="154"/>
    <x v="98"/>
    <s v="Thu"/>
    <x v="4"/>
    <x v="2"/>
    <n v="4821"/>
    <n v="5063"/>
  </r>
  <r>
    <s v="0XC4DR3F"/>
    <x v="29"/>
    <x v="1"/>
    <x v="0"/>
    <s v="GTX Pro"/>
    <s v="Streethex"/>
    <s v="Belgium"/>
    <x v="0"/>
    <x v="154"/>
    <x v="102"/>
    <s v="Mon"/>
    <x v="4"/>
    <x v="2"/>
    <n v="4821"/>
    <n v="5032"/>
  </r>
  <r>
    <s v="3ZM8BJQO"/>
    <x v="16"/>
    <x v="2"/>
    <x v="1"/>
    <s v="GTX Pro"/>
    <s v="Labdrill"/>
    <s v="United States"/>
    <x v="0"/>
    <x v="154"/>
    <x v="66"/>
    <s v="Wed"/>
    <x v="2"/>
    <x v="2"/>
    <n v="4821"/>
    <n v="4398"/>
  </r>
  <r>
    <s v="AM5J5QPK"/>
    <x v="16"/>
    <x v="2"/>
    <x v="1"/>
    <s v="GTX Pro"/>
    <s v="Scotfind"/>
    <s v="United States"/>
    <x v="0"/>
    <x v="154"/>
    <x v="98"/>
    <s v="Thu"/>
    <x v="4"/>
    <x v="2"/>
    <n v="4821"/>
    <n v="4449"/>
  </r>
  <r>
    <s v="DRFUPEOU"/>
    <x v="18"/>
    <x v="2"/>
    <x v="1"/>
    <s v="GTX Plus Pro"/>
    <s v="Blackzim"/>
    <s v="United States"/>
    <x v="2"/>
    <x v="154"/>
    <x v="34"/>
    <s v="Wed"/>
    <x v="2"/>
    <x v="2"/>
    <n v="5482"/>
    <n v="0"/>
  </r>
  <r>
    <s v="I19TOSXS"/>
    <x v="24"/>
    <x v="0"/>
    <x v="0"/>
    <s v="GTX Basic"/>
    <s v="Treequote"/>
    <s v="United States"/>
    <x v="2"/>
    <x v="154"/>
    <x v="98"/>
    <s v="Thu"/>
    <x v="4"/>
    <x v="2"/>
    <n v="550"/>
    <n v="0"/>
  </r>
  <r>
    <s v="DWO4HD34"/>
    <x v="24"/>
    <x v="0"/>
    <x v="0"/>
    <s v="MG Advanced"/>
    <s v="Isdom"/>
    <s v="United States"/>
    <x v="2"/>
    <x v="154"/>
    <x v="108"/>
    <s v="Sat"/>
    <x v="4"/>
    <x v="2"/>
    <n v="3393"/>
    <n v="0"/>
  </r>
  <r>
    <s v="4YH4JR1Q"/>
    <x v="24"/>
    <x v="0"/>
    <x v="0"/>
    <s v="MG Special"/>
    <s v="Funholding"/>
    <s v="United States"/>
    <x v="0"/>
    <x v="154"/>
    <x v="66"/>
    <s v="Wed"/>
    <x v="2"/>
    <x v="2"/>
    <n v="55"/>
    <n v="50"/>
  </r>
  <r>
    <s v="XM4VD3NN"/>
    <x v="5"/>
    <x v="3"/>
    <x v="1"/>
    <s v="GTX Plus Basic"/>
    <m/>
    <s v=""/>
    <x v="1"/>
    <x v="154"/>
    <x v="6"/>
    <s v=""/>
    <x v="1"/>
    <x v="1"/>
    <s v=""/>
    <n v="0"/>
  </r>
  <r>
    <s v="NUA0OE6Z"/>
    <x v="5"/>
    <x v="3"/>
    <x v="1"/>
    <s v="GTX Basic"/>
    <s v="Goodsilron"/>
    <s v="United States"/>
    <x v="0"/>
    <x v="154"/>
    <x v="71"/>
    <s v="Sat"/>
    <x v="3"/>
    <x v="2"/>
    <n v="550"/>
    <n v="605"/>
  </r>
  <r>
    <s v="GDOHDB6U"/>
    <x v="5"/>
    <x v="3"/>
    <x v="1"/>
    <s v="MG Special"/>
    <s v="Scotfind"/>
    <s v="United States"/>
    <x v="0"/>
    <x v="154"/>
    <x v="100"/>
    <s v="Sat"/>
    <x v="4"/>
    <x v="2"/>
    <n v="55"/>
    <n v="57"/>
  </r>
  <r>
    <s v="I58DG1XE"/>
    <x v="5"/>
    <x v="3"/>
    <x v="1"/>
    <s v="MG Advanced"/>
    <s v="Cheers"/>
    <s v="United States"/>
    <x v="0"/>
    <x v="154"/>
    <x v="76"/>
    <s v="Sat"/>
    <x v="3"/>
    <x v="2"/>
    <n v="3393"/>
    <n v="2882"/>
  </r>
  <r>
    <s v="YA3O04NX"/>
    <x v="22"/>
    <x v="1"/>
    <x v="0"/>
    <s v="MG Advanced"/>
    <s v="Gogozoom"/>
    <s v="United States"/>
    <x v="0"/>
    <x v="154"/>
    <x v="48"/>
    <s v="Mon"/>
    <x v="3"/>
    <x v="2"/>
    <n v="3393"/>
    <n v="3011"/>
  </r>
  <r>
    <s v="D62905BC"/>
    <x v="9"/>
    <x v="2"/>
    <x v="1"/>
    <s v="GTX Plus Pro"/>
    <m/>
    <s v=""/>
    <x v="1"/>
    <x v="154"/>
    <x v="6"/>
    <s v=""/>
    <x v="1"/>
    <x v="1"/>
    <s v=""/>
    <n v="0"/>
  </r>
  <r>
    <s v="C2X9D7JO"/>
    <x v="9"/>
    <x v="2"/>
    <x v="1"/>
    <s v="GTX Plus Basic"/>
    <s v="Rantouch"/>
    <s v="United States"/>
    <x v="0"/>
    <x v="154"/>
    <x v="103"/>
    <s v="Tue"/>
    <x v="4"/>
    <x v="2"/>
    <n v="1096"/>
    <n v="1181"/>
  </r>
  <r>
    <s v="SBLP2LJB"/>
    <x v="6"/>
    <x v="1"/>
    <x v="0"/>
    <s v="GTX Plus Basic"/>
    <s v="Betatech"/>
    <s v="Kenya"/>
    <x v="0"/>
    <x v="154"/>
    <x v="80"/>
    <s v="Sun"/>
    <x v="3"/>
    <x v="2"/>
    <n v="1096"/>
    <n v="1067"/>
  </r>
  <r>
    <s v="3CWKBXEN"/>
    <x v="19"/>
    <x v="4"/>
    <x v="2"/>
    <s v="GTX Basic"/>
    <s v="Donquadtech"/>
    <s v="United States"/>
    <x v="2"/>
    <x v="154"/>
    <x v="105"/>
    <s v="Thu"/>
    <x v="4"/>
    <x v="2"/>
    <n v="550"/>
    <n v="0"/>
  </r>
  <r>
    <s v="ZG82F4GH"/>
    <x v="19"/>
    <x v="4"/>
    <x v="2"/>
    <s v="GTX Basic"/>
    <s v="Initech"/>
    <s v="United States"/>
    <x v="2"/>
    <x v="154"/>
    <x v="101"/>
    <s v="Sun"/>
    <x v="4"/>
    <x v="2"/>
    <n v="550"/>
    <n v="0"/>
  </r>
  <r>
    <s v="64KS4KGN"/>
    <x v="12"/>
    <x v="0"/>
    <x v="0"/>
    <s v="MG Special"/>
    <s v="Isdom"/>
    <s v="United States"/>
    <x v="0"/>
    <x v="154"/>
    <x v="98"/>
    <s v="Thu"/>
    <x v="4"/>
    <x v="2"/>
    <n v="55"/>
    <n v="54"/>
  </r>
  <r>
    <s v="637HKAFD"/>
    <x v="2"/>
    <x v="2"/>
    <x v="1"/>
    <s v="GTX Basic"/>
    <s v="Plexzap"/>
    <s v="United States"/>
    <x v="0"/>
    <x v="154"/>
    <x v="91"/>
    <s v="Thu"/>
    <x v="3"/>
    <x v="2"/>
    <n v="550"/>
    <n v="564"/>
  </r>
  <r>
    <s v="U9E3G8UT"/>
    <x v="3"/>
    <x v="0"/>
    <x v="0"/>
    <s v="GTX Plus Basic"/>
    <s v="Conecom"/>
    <s v="United States"/>
    <x v="2"/>
    <x v="155"/>
    <x v="98"/>
    <s v="Thu"/>
    <x v="4"/>
    <x v="2"/>
    <n v="1096"/>
    <n v="0"/>
  </r>
  <r>
    <s v="FB1AO8SL"/>
    <x v="3"/>
    <x v="0"/>
    <x v="0"/>
    <s v="MG Special"/>
    <s v="Betatech"/>
    <s v="Kenya"/>
    <x v="0"/>
    <x v="155"/>
    <x v="106"/>
    <s v="Fri"/>
    <x v="4"/>
    <x v="2"/>
    <n v="55"/>
    <n v="57"/>
  </r>
  <r>
    <s v="79LGX9EX"/>
    <x v="23"/>
    <x v="4"/>
    <x v="2"/>
    <s v="GTX Pro"/>
    <s v="Yearin"/>
    <s v="United States"/>
    <x v="0"/>
    <x v="155"/>
    <x v="89"/>
    <s v="Fri"/>
    <x v="3"/>
    <x v="2"/>
    <n v="4821"/>
    <n v="5558"/>
  </r>
  <r>
    <s v="LOAYKUEO"/>
    <x v="28"/>
    <x v="0"/>
    <x v="0"/>
    <s v="GTX Plus Pro"/>
    <s v="Treequote"/>
    <s v="United States"/>
    <x v="2"/>
    <x v="155"/>
    <x v="102"/>
    <s v="Mon"/>
    <x v="4"/>
    <x v="2"/>
    <n v="5482"/>
    <n v="0"/>
  </r>
  <r>
    <s v="EM4XNIPW"/>
    <x v="27"/>
    <x v="5"/>
    <x v="2"/>
    <s v="GTX Basic"/>
    <s v="Silis"/>
    <s v="United States"/>
    <x v="2"/>
    <x v="155"/>
    <x v="99"/>
    <s v="Fri"/>
    <x v="4"/>
    <x v="2"/>
    <n v="550"/>
    <n v="0"/>
  </r>
  <r>
    <s v="E6WG7J0I"/>
    <x v="27"/>
    <x v="5"/>
    <x v="2"/>
    <s v="GTX Plus Basic"/>
    <s v="Bubba Gump"/>
    <s v="United States"/>
    <x v="0"/>
    <x v="155"/>
    <x v="102"/>
    <s v="Mon"/>
    <x v="4"/>
    <x v="2"/>
    <n v="1096"/>
    <n v="1083"/>
  </r>
  <r>
    <s v="37FL55S0"/>
    <x v="1"/>
    <x v="1"/>
    <x v="0"/>
    <s v="GTX Pro"/>
    <s v="Treequote"/>
    <s v="United States"/>
    <x v="0"/>
    <x v="155"/>
    <x v="98"/>
    <s v="Thu"/>
    <x v="4"/>
    <x v="2"/>
    <n v="4821"/>
    <n v="5647"/>
  </r>
  <r>
    <s v="RSXFS096"/>
    <x v="26"/>
    <x v="4"/>
    <x v="2"/>
    <s v="GTX Basic"/>
    <s v="Zencorporation"/>
    <s v="China"/>
    <x v="2"/>
    <x v="155"/>
    <x v="109"/>
    <s v="Mon"/>
    <x v="5"/>
    <x v="3"/>
    <n v="550"/>
    <n v="0"/>
  </r>
  <r>
    <s v="5QSU8PQU"/>
    <x v="26"/>
    <x v="4"/>
    <x v="2"/>
    <s v="GTX Pro"/>
    <s v="Silis"/>
    <s v="United States"/>
    <x v="0"/>
    <x v="155"/>
    <x v="84"/>
    <s v="Mon"/>
    <x v="3"/>
    <x v="2"/>
    <n v="4821"/>
    <n v="4648"/>
  </r>
  <r>
    <s v="N58V2ML8"/>
    <x v="26"/>
    <x v="4"/>
    <x v="2"/>
    <s v="MG Special"/>
    <s v="Plussunin"/>
    <s v="United States"/>
    <x v="0"/>
    <x v="155"/>
    <x v="106"/>
    <s v="Fri"/>
    <x v="4"/>
    <x v="2"/>
    <n v="55"/>
    <n v="50"/>
  </r>
  <r>
    <s v="SFI9TVH3"/>
    <x v="8"/>
    <x v="1"/>
    <x v="0"/>
    <s v="MG Advanced"/>
    <s v="Hottechi"/>
    <s v="Korea"/>
    <x v="2"/>
    <x v="155"/>
    <x v="99"/>
    <s v="Fri"/>
    <x v="4"/>
    <x v="2"/>
    <n v="3393"/>
    <n v="0"/>
  </r>
  <r>
    <s v="0G65AQVC"/>
    <x v="7"/>
    <x v="2"/>
    <x v="1"/>
    <s v="GTX Basic"/>
    <s v="Kan-code"/>
    <s v="United States"/>
    <x v="2"/>
    <x v="155"/>
    <x v="77"/>
    <s v="Tue"/>
    <x v="2"/>
    <x v="2"/>
    <n v="550"/>
    <n v="0"/>
  </r>
  <r>
    <s v="F91QWQ1G"/>
    <x v="7"/>
    <x v="2"/>
    <x v="1"/>
    <s v="GTX Pro"/>
    <s v="Singletechno"/>
    <s v="United States"/>
    <x v="2"/>
    <x v="155"/>
    <x v="99"/>
    <s v="Fri"/>
    <x v="4"/>
    <x v="2"/>
    <n v="4821"/>
    <n v="0"/>
  </r>
  <r>
    <s v="XEP9GSSY"/>
    <x v="29"/>
    <x v="1"/>
    <x v="0"/>
    <s v="GTX Basic"/>
    <s v="dambase"/>
    <s v="United States"/>
    <x v="2"/>
    <x v="155"/>
    <x v="109"/>
    <s v="Mon"/>
    <x v="5"/>
    <x v="3"/>
    <n v="550"/>
    <n v="0"/>
  </r>
  <r>
    <s v="0000I7AO"/>
    <x v="29"/>
    <x v="1"/>
    <x v="0"/>
    <s v="GTX Basic"/>
    <s v="Rangreen"/>
    <s v="Panama"/>
    <x v="0"/>
    <x v="155"/>
    <x v="51"/>
    <s v="Fri"/>
    <x v="2"/>
    <x v="2"/>
    <n v="550"/>
    <n v="505"/>
  </r>
  <r>
    <s v="A0VM9Q5M"/>
    <x v="18"/>
    <x v="2"/>
    <x v="1"/>
    <s v="GTX Pro"/>
    <s v="Doncon"/>
    <s v="United States"/>
    <x v="2"/>
    <x v="155"/>
    <x v="108"/>
    <s v="Sat"/>
    <x v="4"/>
    <x v="2"/>
    <n v="4821"/>
    <n v="0"/>
  </r>
  <r>
    <s v="P9SDPJJO"/>
    <x v="18"/>
    <x v="2"/>
    <x v="1"/>
    <s v="GTX Basic"/>
    <s v="Green-Plus"/>
    <s v="United States"/>
    <x v="0"/>
    <x v="155"/>
    <x v="98"/>
    <s v="Thu"/>
    <x v="4"/>
    <x v="2"/>
    <n v="550"/>
    <n v="450"/>
  </r>
  <r>
    <s v="NW6OPA4M"/>
    <x v="18"/>
    <x v="2"/>
    <x v="1"/>
    <s v="GTX Plus Pro"/>
    <s v="Blackzim"/>
    <s v="United States"/>
    <x v="0"/>
    <x v="155"/>
    <x v="74"/>
    <s v="Sun"/>
    <x v="2"/>
    <x v="2"/>
    <n v="5482"/>
    <n v="4983"/>
  </r>
  <r>
    <s v="ZZQB2NPD"/>
    <x v="24"/>
    <x v="0"/>
    <x v="0"/>
    <s v="GTX Plus Basic"/>
    <s v="Ron-tech"/>
    <s v="United States"/>
    <x v="0"/>
    <x v="155"/>
    <x v="84"/>
    <s v="Mon"/>
    <x v="3"/>
    <x v="2"/>
    <n v="1096"/>
    <n v="1140"/>
  </r>
  <r>
    <s v="9ILB20UV"/>
    <x v="5"/>
    <x v="3"/>
    <x v="1"/>
    <s v="MG Special"/>
    <m/>
    <s v=""/>
    <x v="1"/>
    <x v="155"/>
    <x v="6"/>
    <s v=""/>
    <x v="1"/>
    <x v="1"/>
    <s v=""/>
    <n v="0"/>
  </r>
  <r>
    <s v="KG5JIU81"/>
    <x v="5"/>
    <x v="3"/>
    <x v="1"/>
    <s v="GTX Plus Basic"/>
    <s v="Faxquote"/>
    <s v="United States"/>
    <x v="2"/>
    <x v="155"/>
    <x v="99"/>
    <s v="Fri"/>
    <x v="4"/>
    <x v="2"/>
    <n v="1096"/>
    <n v="0"/>
  </r>
  <r>
    <s v="4XGA0K6N"/>
    <x v="5"/>
    <x v="3"/>
    <x v="1"/>
    <s v="MG Advanced"/>
    <s v="J-Texon"/>
    <s v="United States"/>
    <x v="0"/>
    <x v="155"/>
    <x v="81"/>
    <s v="Thu"/>
    <x v="3"/>
    <x v="2"/>
    <n v="3393"/>
    <n v="3188"/>
  </r>
  <r>
    <s v="MV1LBCP5"/>
    <x v="19"/>
    <x v="4"/>
    <x v="2"/>
    <s v="GTX Basic"/>
    <s v="Silis"/>
    <s v="United States"/>
    <x v="2"/>
    <x v="155"/>
    <x v="98"/>
    <s v="Thu"/>
    <x v="4"/>
    <x v="2"/>
    <n v="550"/>
    <n v="0"/>
  </r>
  <r>
    <s v="UIFIWKNI"/>
    <x v="19"/>
    <x v="4"/>
    <x v="2"/>
    <s v="GTX Plus Basic"/>
    <s v="Xx-zobam"/>
    <s v="United States"/>
    <x v="0"/>
    <x v="155"/>
    <x v="110"/>
    <s v="Wed"/>
    <x v="5"/>
    <x v="3"/>
    <n v="1096"/>
    <n v="1091"/>
  </r>
  <r>
    <s v="MBGVOGCY"/>
    <x v="19"/>
    <x v="4"/>
    <x v="2"/>
    <s v="GTX Plus Pro"/>
    <s v="Bioplex"/>
    <s v="United States"/>
    <x v="0"/>
    <x v="155"/>
    <x v="104"/>
    <s v="Wed"/>
    <x v="4"/>
    <x v="2"/>
    <n v="5482"/>
    <n v="5095"/>
  </r>
  <r>
    <s v="2WQ5FUPR"/>
    <x v="19"/>
    <x v="4"/>
    <x v="2"/>
    <s v="MG Special"/>
    <s v="Condax"/>
    <s v="United States"/>
    <x v="0"/>
    <x v="155"/>
    <x v="110"/>
    <s v="Wed"/>
    <x v="5"/>
    <x v="3"/>
    <n v="55"/>
    <n v="51"/>
  </r>
  <r>
    <s v="DA6LGJ66"/>
    <x v="11"/>
    <x v="3"/>
    <x v="1"/>
    <s v="MG Special"/>
    <s v="Green-Plus"/>
    <s v="United States"/>
    <x v="0"/>
    <x v="155"/>
    <x v="84"/>
    <s v="Mon"/>
    <x v="3"/>
    <x v="2"/>
    <n v="55"/>
    <n v="62"/>
  </r>
  <r>
    <s v="OJSYLHMZ"/>
    <x v="4"/>
    <x v="3"/>
    <x v="1"/>
    <s v="GTX Basic"/>
    <s v="Zoomit"/>
    <s v="United States"/>
    <x v="0"/>
    <x v="155"/>
    <x v="88"/>
    <s v="Wed"/>
    <x v="3"/>
    <x v="2"/>
    <n v="550"/>
    <n v="550"/>
  </r>
  <r>
    <s v="QO6CI3P4"/>
    <x v="15"/>
    <x v="5"/>
    <x v="2"/>
    <s v="MG Special"/>
    <s v="Gekko &amp; Co"/>
    <s v="United States"/>
    <x v="0"/>
    <x v="155"/>
    <x v="99"/>
    <s v="Fri"/>
    <x v="4"/>
    <x v="2"/>
    <n v="55"/>
    <n v="45"/>
  </r>
  <r>
    <s v="PNO7D8PD"/>
    <x v="2"/>
    <x v="2"/>
    <x v="1"/>
    <s v="GTX Basic"/>
    <m/>
    <s v=""/>
    <x v="1"/>
    <x v="155"/>
    <x v="6"/>
    <s v=""/>
    <x v="1"/>
    <x v="1"/>
    <s v=""/>
    <n v="0"/>
  </r>
  <r>
    <s v="HJP5X1MT"/>
    <x v="3"/>
    <x v="0"/>
    <x v="0"/>
    <s v="GTX Basic"/>
    <s v="Dontechi"/>
    <s v="United States"/>
    <x v="0"/>
    <x v="156"/>
    <x v="73"/>
    <s v="Fri"/>
    <x v="3"/>
    <x v="2"/>
    <n v="550"/>
    <n v="527"/>
  </r>
  <r>
    <s v="JO4MF90Q"/>
    <x v="23"/>
    <x v="4"/>
    <x v="2"/>
    <s v="GTX Basic"/>
    <s v="Kinnamplus"/>
    <s v="United States"/>
    <x v="2"/>
    <x v="156"/>
    <x v="108"/>
    <s v="Sat"/>
    <x v="4"/>
    <x v="2"/>
    <n v="550"/>
    <n v="0"/>
  </r>
  <r>
    <s v="RX95UPUC"/>
    <x v="23"/>
    <x v="4"/>
    <x v="2"/>
    <s v="GTX Plus Basic"/>
    <s v="Xx-zobam"/>
    <s v="United States"/>
    <x v="2"/>
    <x v="156"/>
    <x v="77"/>
    <s v="Tue"/>
    <x v="2"/>
    <x v="2"/>
    <n v="1096"/>
    <n v="0"/>
  </r>
  <r>
    <s v="2GV66JA7"/>
    <x v="13"/>
    <x v="4"/>
    <x v="2"/>
    <s v="MG Advanced"/>
    <m/>
    <s v=""/>
    <x v="1"/>
    <x v="156"/>
    <x v="6"/>
    <s v=""/>
    <x v="1"/>
    <x v="1"/>
    <s v=""/>
    <n v="0"/>
  </r>
  <r>
    <s v="0SMQAD34"/>
    <x v="1"/>
    <x v="1"/>
    <x v="0"/>
    <s v="MG Advanced"/>
    <s v="Domzoom"/>
    <s v="United States"/>
    <x v="2"/>
    <x v="156"/>
    <x v="100"/>
    <s v="Sat"/>
    <x v="4"/>
    <x v="2"/>
    <n v="3393"/>
    <n v="0"/>
  </r>
  <r>
    <s v="THMEDL51"/>
    <x v="1"/>
    <x v="1"/>
    <x v="0"/>
    <s v="MG Special"/>
    <s v="Rundofase"/>
    <s v="United States"/>
    <x v="0"/>
    <x v="156"/>
    <x v="106"/>
    <s v="Fri"/>
    <x v="4"/>
    <x v="2"/>
    <n v="55"/>
    <n v="64"/>
  </r>
  <r>
    <s v="94B4785B"/>
    <x v="26"/>
    <x v="4"/>
    <x v="2"/>
    <s v="MG Advanced"/>
    <s v="Plussunin"/>
    <s v="United States"/>
    <x v="0"/>
    <x v="156"/>
    <x v="108"/>
    <s v="Sat"/>
    <x v="4"/>
    <x v="2"/>
    <n v="3393"/>
    <n v="3655"/>
  </r>
  <r>
    <s v="AKMV6WN5"/>
    <x v="14"/>
    <x v="3"/>
    <x v="1"/>
    <s v="GTK 500"/>
    <m/>
    <s v=""/>
    <x v="1"/>
    <x v="156"/>
    <x v="6"/>
    <s v=""/>
    <x v="1"/>
    <x v="1"/>
    <s v=""/>
    <n v="0"/>
  </r>
  <r>
    <s v="HPIKEMB9"/>
    <x v="14"/>
    <x v="3"/>
    <x v="1"/>
    <s v="MG Special"/>
    <m/>
    <s v=""/>
    <x v="1"/>
    <x v="156"/>
    <x v="6"/>
    <s v=""/>
    <x v="1"/>
    <x v="1"/>
    <s v=""/>
    <n v="0"/>
  </r>
  <r>
    <s v="SLN6HHLD"/>
    <x v="8"/>
    <x v="1"/>
    <x v="0"/>
    <s v="MG Special"/>
    <s v="Bioholding"/>
    <s v="Philipines"/>
    <x v="2"/>
    <x v="156"/>
    <x v="111"/>
    <s v="Sun"/>
    <x v="4"/>
    <x v="2"/>
    <n v="55"/>
    <n v="0"/>
  </r>
  <r>
    <s v="MU3PM8ON"/>
    <x v="8"/>
    <x v="1"/>
    <x v="0"/>
    <s v="MG Advanced"/>
    <s v="Rundofase"/>
    <s v="United States"/>
    <x v="2"/>
    <x v="156"/>
    <x v="105"/>
    <s v="Thu"/>
    <x v="4"/>
    <x v="2"/>
    <n v="3393"/>
    <n v="0"/>
  </r>
  <r>
    <s v="U0E0XHK9"/>
    <x v="10"/>
    <x v="3"/>
    <x v="1"/>
    <s v="MG Advanced"/>
    <m/>
    <s v=""/>
    <x v="1"/>
    <x v="156"/>
    <x v="6"/>
    <s v=""/>
    <x v="1"/>
    <x v="1"/>
    <s v=""/>
    <n v="0"/>
  </r>
  <r>
    <s v="E6GVZ30Q"/>
    <x v="7"/>
    <x v="2"/>
    <x v="1"/>
    <s v="GTX Basic"/>
    <s v="Finjob"/>
    <s v="United States"/>
    <x v="0"/>
    <x v="156"/>
    <x v="74"/>
    <s v="Sun"/>
    <x v="2"/>
    <x v="2"/>
    <n v="550"/>
    <n v="561"/>
  </r>
  <r>
    <s v="8254HM4E"/>
    <x v="16"/>
    <x v="2"/>
    <x v="1"/>
    <s v="GTX Plus Basic"/>
    <m/>
    <s v=""/>
    <x v="1"/>
    <x v="156"/>
    <x v="6"/>
    <s v=""/>
    <x v="1"/>
    <x v="1"/>
    <s v=""/>
    <n v="0"/>
  </r>
  <r>
    <s v="QVWM8LUB"/>
    <x v="18"/>
    <x v="2"/>
    <x v="1"/>
    <s v="GTX Basic"/>
    <s v="Hatfan"/>
    <s v="United States"/>
    <x v="2"/>
    <x v="156"/>
    <x v="112"/>
    <s v="Sun"/>
    <x v="5"/>
    <x v="3"/>
    <n v="550"/>
    <n v="0"/>
  </r>
  <r>
    <s v="7C2HU8OC"/>
    <x v="18"/>
    <x v="2"/>
    <x v="1"/>
    <s v="GTX Plus Basic"/>
    <s v="Faxquote"/>
    <s v="United States"/>
    <x v="2"/>
    <x v="156"/>
    <x v="111"/>
    <s v="Sun"/>
    <x v="4"/>
    <x v="2"/>
    <n v="1096"/>
    <n v="0"/>
  </r>
  <r>
    <s v="74P8ZFDD"/>
    <x v="18"/>
    <x v="2"/>
    <x v="1"/>
    <s v="GTX Plus Pro"/>
    <s v="Plexzap"/>
    <s v="United States"/>
    <x v="0"/>
    <x v="156"/>
    <x v="99"/>
    <s v="Fri"/>
    <x v="4"/>
    <x v="2"/>
    <n v="5482"/>
    <n v="6154"/>
  </r>
  <r>
    <s v="MB3376Q1"/>
    <x v="18"/>
    <x v="2"/>
    <x v="1"/>
    <s v="GTX Pro"/>
    <s v="Cheers"/>
    <s v="United States"/>
    <x v="0"/>
    <x v="156"/>
    <x v="104"/>
    <s v="Wed"/>
    <x v="4"/>
    <x v="2"/>
    <n v="4821"/>
    <n v="4756"/>
  </r>
  <r>
    <s v="RSAGMF10"/>
    <x v="24"/>
    <x v="0"/>
    <x v="0"/>
    <s v="GTX Basic"/>
    <s v="Streethex"/>
    <s v="Belgium"/>
    <x v="2"/>
    <x v="156"/>
    <x v="106"/>
    <s v="Fri"/>
    <x v="4"/>
    <x v="2"/>
    <n v="550"/>
    <n v="0"/>
  </r>
  <r>
    <s v="3N6VGWVS"/>
    <x v="24"/>
    <x v="0"/>
    <x v="0"/>
    <s v="MG Special"/>
    <s v="Gogozoom"/>
    <s v="United States"/>
    <x v="0"/>
    <x v="156"/>
    <x v="77"/>
    <s v="Tue"/>
    <x v="2"/>
    <x v="2"/>
    <n v="55"/>
    <n v="61"/>
  </r>
  <r>
    <s v="KG61YJ92"/>
    <x v="0"/>
    <x v="0"/>
    <x v="0"/>
    <s v="GTX Basic"/>
    <s v="Warephase"/>
    <s v="United States"/>
    <x v="0"/>
    <x v="156"/>
    <x v="90"/>
    <s v="Sat"/>
    <x v="3"/>
    <x v="2"/>
    <n v="550"/>
    <n v="575"/>
  </r>
  <r>
    <s v="Z4A1R9CJ"/>
    <x v="0"/>
    <x v="0"/>
    <x v="0"/>
    <s v="GTX Plus Basic"/>
    <s v="Finhigh"/>
    <s v="United States"/>
    <x v="0"/>
    <x v="156"/>
    <x v="57"/>
    <s v="Mon"/>
    <x v="2"/>
    <x v="2"/>
    <n v="1096"/>
    <n v="1147"/>
  </r>
  <r>
    <s v="I6ZWBDU6"/>
    <x v="0"/>
    <x v="0"/>
    <x v="0"/>
    <s v="MG Advanced"/>
    <s v="Funholding"/>
    <s v="United States"/>
    <x v="0"/>
    <x v="156"/>
    <x v="82"/>
    <s v="Mon"/>
    <x v="3"/>
    <x v="2"/>
    <n v="3393"/>
    <n v="3161"/>
  </r>
  <r>
    <s v="3DB2J8UR"/>
    <x v="6"/>
    <x v="1"/>
    <x v="0"/>
    <s v="GTX Basic"/>
    <s v="Isdom"/>
    <s v="United States"/>
    <x v="2"/>
    <x v="156"/>
    <x v="111"/>
    <s v="Sun"/>
    <x v="4"/>
    <x v="2"/>
    <n v="550"/>
    <n v="0"/>
  </r>
  <r>
    <s v="6ER2KL7X"/>
    <x v="4"/>
    <x v="3"/>
    <x v="1"/>
    <s v="MG Advanced"/>
    <s v="Condax"/>
    <s v="United States"/>
    <x v="2"/>
    <x v="156"/>
    <x v="106"/>
    <s v="Fri"/>
    <x v="4"/>
    <x v="2"/>
    <n v="3393"/>
    <n v="0"/>
  </r>
  <r>
    <s v="CBTC7BHL"/>
    <x v="4"/>
    <x v="3"/>
    <x v="1"/>
    <s v="GTX Basic"/>
    <s v="Scotfind"/>
    <s v="United States"/>
    <x v="0"/>
    <x v="156"/>
    <x v="32"/>
    <s v="Thu"/>
    <x v="2"/>
    <x v="2"/>
    <n v="550"/>
    <n v="525"/>
  </r>
  <r>
    <s v="93JCG10L"/>
    <x v="2"/>
    <x v="2"/>
    <x v="1"/>
    <s v="GTX Pro"/>
    <s v="Dalttechnology"/>
    <s v="United States"/>
    <x v="0"/>
    <x v="156"/>
    <x v="104"/>
    <s v="Wed"/>
    <x v="4"/>
    <x v="2"/>
    <n v="4821"/>
    <n v="4168"/>
  </r>
  <r>
    <s v="X9BUD48V"/>
    <x v="3"/>
    <x v="0"/>
    <x v="0"/>
    <s v="GTX Basic"/>
    <s v="Warephase"/>
    <s v="United States"/>
    <x v="0"/>
    <x v="157"/>
    <x v="100"/>
    <s v="Sat"/>
    <x v="4"/>
    <x v="2"/>
    <n v="550"/>
    <n v="596"/>
  </r>
  <r>
    <s v="QCNOCX0P"/>
    <x v="25"/>
    <x v="4"/>
    <x v="2"/>
    <s v="GTX Pro"/>
    <m/>
    <s v=""/>
    <x v="1"/>
    <x v="157"/>
    <x v="6"/>
    <s v=""/>
    <x v="1"/>
    <x v="1"/>
    <s v=""/>
    <n v="0"/>
  </r>
  <r>
    <s v="TQLJOZBP"/>
    <x v="25"/>
    <x v="4"/>
    <x v="2"/>
    <s v="MG Special"/>
    <s v="Zotware"/>
    <s v="United States"/>
    <x v="0"/>
    <x v="157"/>
    <x v="108"/>
    <s v="Sat"/>
    <x v="4"/>
    <x v="2"/>
    <n v="55"/>
    <n v="59"/>
  </r>
  <r>
    <s v="9IE6GBXM"/>
    <x v="23"/>
    <x v="4"/>
    <x v="2"/>
    <s v="GTX Pro"/>
    <s v="Ontomedia"/>
    <s v="United States"/>
    <x v="2"/>
    <x v="157"/>
    <x v="39"/>
    <s v="Sun"/>
    <x v="2"/>
    <x v="2"/>
    <n v="4821"/>
    <n v="0"/>
  </r>
  <r>
    <s v="M9V8824W"/>
    <x v="27"/>
    <x v="5"/>
    <x v="2"/>
    <s v="MG Advanced"/>
    <m/>
    <s v=""/>
    <x v="1"/>
    <x v="157"/>
    <x v="6"/>
    <s v=""/>
    <x v="1"/>
    <x v="1"/>
    <s v=""/>
    <n v="0"/>
  </r>
  <r>
    <s v="BG2656VA"/>
    <x v="27"/>
    <x v="5"/>
    <x v="2"/>
    <s v="GTX Plus Pro"/>
    <s v="Konex"/>
    <s v="United States"/>
    <x v="0"/>
    <x v="157"/>
    <x v="108"/>
    <s v="Sat"/>
    <x v="4"/>
    <x v="2"/>
    <n v="5482"/>
    <n v="5684"/>
  </r>
  <r>
    <s v="JXBUN5MY"/>
    <x v="13"/>
    <x v="4"/>
    <x v="2"/>
    <s v="MG Advanced"/>
    <s v="Kan-code"/>
    <s v="United States"/>
    <x v="2"/>
    <x v="157"/>
    <x v="108"/>
    <s v="Sat"/>
    <x v="4"/>
    <x v="2"/>
    <n v="3393"/>
    <n v="0"/>
  </r>
  <r>
    <s v="7TJEHAED"/>
    <x v="1"/>
    <x v="1"/>
    <x v="0"/>
    <s v="GTX Pro"/>
    <s v="Gogozoom"/>
    <s v="United States"/>
    <x v="0"/>
    <x v="157"/>
    <x v="108"/>
    <s v="Sat"/>
    <x v="4"/>
    <x v="2"/>
    <n v="4821"/>
    <n v="4413"/>
  </r>
  <r>
    <s v="QPOE9V6Y"/>
    <x v="26"/>
    <x v="4"/>
    <x v="2"/>
    <s v="MG Advanced"/>
    <s v="Opentech"/>
    <s v="United States"/>
    <x v="2"/>
    <x v="157"/>
    <x v="113"/>
    <s v="Mon"/>
    <x v="4"/>
    <x v="2"/>
    <n v="3393"/>
    <n v="0"/>
  </r>
  <r>
    <s v="ULJM9JGL"/>
    <x v="26"/>
    <x v="4"/>
    <x v="2"/>
    <s v="MG Advanced"/>
    <s v="Vehement Capital Partners"/>
    <s v="United States"/>
    <x v="2"/>
    <x v="157"/>
    <x v="108"/>
    <s v="Sat"/>
    <x v="4"/>
    <x v="2"/>
    <n v="3393"/>
    <n v="0"/>
  </r>
  <r>
    <s v="PYY9M6Q4"/>
    <x v="26"/>
    <x v="4"/>
    <x v="2"/>
    <s v="GTX Pro"/>
    <s v="Mathtouch"/>
    <s v="Jordan"/>
    <x v="0"/>
    <x v="157"/>
    <x v="105"/>
    <s v="Thu"/>
    <x v="4"/>
    <x v="2"/>
    <n v="4821"/>
    <n v="4152"/>
  </r>
  <r>
    <s v="WAF692K8"/>
    <x v="14"/>
    <x v="3"/>
    <x v="1"/>
    <s v="MG Special"/>
    <s v="Dalttechnology"/>
    <s v="United States"/>
    <x v="0"/>
    <x v="157"/>
    <x v="90"/>
    <s v="Sat"/>
    <x v="3"/>
    <x v="2"/>
    <n v="55"/>
    <n v="51"/>
  </r>
  <r>
    <s v="0UDLH6I3"/>
    <x v="21"/>
    <x v="5"/>
    <x v="2"/>
    <s v="GTX Basic"/>
    <s v="Zathunicon"/>
    <s v="United States"/>
    <x v="2"/>
    <x v="157"/>
    <x v="108"/>
    <s v="Sat"/>
    <x v="4"/>
    <x v="2"/>
    <n v="550"/>
    <n v="0"/>
  </r>
  <r>
    <s v="WUGE2QUO"/>
    <x v="8"/>
    <x v="1"/>
    <x v="0"/>
    <s v="MG Advanced"/>
    <s v="Toughzap"/>
    <s v="United States"/>
    <x v="2"/>
    <x v="157"/>
    <x v="114"/>
    <s v="Tue"/>
    <x v="4"/>
    <x v="2"/>
    <n v="3393"/>
    <n v="0"/>
  </r>
  <r>
    <s v="XBLA9VO6"/>
    <x v="7"/>
    <x v="2"/>
    <x v="1"/>
    <s v="GTX Plus Basic"/>
    <s v="Sonron"/>
    <s v="United States"/>
    <x v="0"/>
    <x v="157"/>
    <x v="40"/>
    <s v="Thu"/>
    <x v="2"/>
    <x v="2"/>
    <n v="1096"/>
    <n v="1103"/>
  </r>
  <r>
    <s v="QL7H3WQZ"/>
    <x v="29"/>
    <x v="1"/>
    <x v="0"/>
    <s v="GTX Plus Basic"/>
    <s v="Warephase"/>
    <s v="United States"/>
    <x v="0"/>
    <x v="157"/>
    <x v="101"/>
    <s v="Sun"/>
    <x v="4"/>
    <x v="2"/>
    <n v="1096"/>
    <n v="1091"/>
  </r>
  <r>
    <s v="DXBLA2BS"/>
    <x v="29"/>
    <x v="1"/>
    <x v="0"/>
    <s v="GTX Plus Basic"/>
    <s v="Zumgoity"/>
    <s v="United States"/>
    <x v="0"/>
    <x v="157"/>
    <x v="113"/>
    <s v="Mon"/>
    <x v="4"/>
    <x v="2"/>
    <n v="1096"/>
    <n v="1189"/>
  </r>
  <r>
    <s v="EYW0QD8A"/>
    <x v="29"/>
    <x v="1"/>
    <x v="0"/>
    <s v="GTX Pro"/>
    <s v="Streethex"/>
    <s v="Belgium"/>
    <x v="0"/>
    <x v="157"/>
    <x v="87"/>
    <s v="Tue"/>
    <x v="3"/>
    <x v="2"/>
    <n v="4821"/>
    <n v="4534"/>
  </r>
  <r>
    <s v="NXWNJ7U5"/>
    <x v="16"/>
    <x v="2"/>
    <x v="1"/>
    <s v="GTX Basic"/>
    <s v="Golddex"/>
    <s v="United States"/>
    <x v="2"/>
    <x v="157"/>
    <x v="51"/>
    <s v="Fri"/>
    <x v="2"/>
    <x v="2"/>
    <n v="550"/>
    <n v="0"/>
  </r>
  <r>
    <s v="8LVFBGN4"/>
    <x v="16"/>
    <x v="2"/>
    <x v="1"/>
    <s v="GTX Plus Basic"/>
    <s v="Konex"/>
    <s v="United States"/>
    <x v="2"/>
    <x v="157"/>
    <x v="111"/>
    <s v="Sun"/>
    <x v="4"/>
    <x v="2"/>
    <n v="1096"/>
    <n v="0"/>
  </r>
  <r>
    <s v="UUGY3W44"/>
    <x v="18"/>
    <x v="2"/>
    <x v="1"/>
    <s v="GTX Basic"/>
    <m/>
    <s v=""/>
    <x v="1"/>
    <x v="157"/>
    <x v="6"/>
    <s v=""/>
    <x v="1"/>
    <x v="1"/>
    <s v=""/>
    <n v="0"/>
  </r>
  <r>
    <s v="BHHDOY2E"/>
    <x v="18"/>
    <x v="2"/>
    <x v="1"/>
    <s v="MG Advanced"/>
    <m/>
    <s v=""/>
    <x v="1"/>
    <x v="157"/>
    <x v="6"/>
    <s v=""/>
    <x v="1"/>
    <x v="1"/>
    <s v=""/>
    <n v="0"/>
  </r>
  <r>
    <s v="SUQNORF2"/>
    <x v="24"/>
    <x v="0"/>
    <x v="0"/>
    <s v="GTX Basic"/>
    <s v="Codehow"/>
    <s v="United States"/>
    <x v="2"/>
    <x v="157"/>
    <x v="111"/>
    <s v="Sun"/>
    <x v="4"/>
    <x v="2"/>
    <n v="550"/>
    <n v="0"/>
  </r>
  <r>
    <s v="3M03SX77"/>
    <x v="5"/>
    <x v="3"/>
    <x v="1"/>
    <s v="GTX Basic"/>
    <s v="Condax"/>
    <s v="United States"/>
    <x v="0"/>
    <x v="157"/>
    <x v="105"/>
    <s v="Thu"/>
    <x v="4"/>
    <x v="2"/>
    <n v="550"/>
    <n v="522"/>
  </r>
  <r>
    <s v="C7Y0UUIN"/>
    <x v="5"/>
    <x v="3"/>
    <x v="1"/>
    <s v="GTX Pro"/>
    <s v="Goodsilron"/>
    <s v="United States"/>
    <x v="0"/>
    <x v="157"/>
    <x v="63"/>
    <s v="Sat"/>
    <x v="2"/>
    <x v="2"/>
    <n v="4821"/>
    <n v="5012"/>
  </r>
  <r>
    <s v="DI6H5ERU"/>
    <x v="9"/>
    <x v="2"/>
    <x v="1"/>
    <s v="GTX Plus Basic"/>
    <s v="Rantouch"/>
    <s v="United States"/>
    <x v="0"/>
    <x v="157"/>
    <x v="100"/>
    <s v="Sat"/>
    <x v="4"/>
    <x v="2"/>
    <n v="1096"/>
    <n v="1109"/>
  </r>
  <r>
    <s v="SQZ293C0"/>
    <x v="0"/>
    <x v="0"/>
    <x v="0"/>
    <s v="GTX Plus Pro"/>
    <s v="Genco Pura Olive Oil Company"/>
    <s v="Italy"/>
    <x v="0"/>
    <x v="157"/>
    <x v="105"/>
    <s v="Thu"/>
    <x v="4"/>
    <x v="2"/>
    <n v="5482"/>
    <n v="4659"/>
  </r>
  <r>
    <s v="2SGRE4VE"/>
    <x v="6"/>
    <x v="1"/>
    <x v="0"/>
    <s v="GTX Basic"/>
    <s v="Cancity"/>
    <s v="United States"/>
    <x v="2"/>
    <x v="157"/>
    <x v="111"/>
    <s v="Sun"/>
    <x v="4"/>
    <x v="2"/>
    <n v="550"/>
    <n v="0"/>
  </r>
  <r>
    <s v="AMKR98V4"/>
    <x v="12"/>
    <x v="0"/>
    <x v="0"/>
    <s v="GTX Plus Pro"/>
    <s v="Codehow"/>
    <s v="United States"/>
    <x v="2"/>
    <x v="157"/>
    <x v="68"/>
    <s v="Tue"/>
    <x v="3"/>
    <x v="2"/>
    <n v="5482"/>
    <n v="0"/>
  </r>
  <r>
    <s v="DESFU690"/>
    <x v="12"/>
    <x v="0"/>
    <x v="0"/>
    <s v="GTX Plus Pro"/>
    <s v="Treequote"/>
    <s v="United States"/>
    <x v="2"/>
    <x v="157"/>
    <x v="101"/>
    <s v="Sun"/>
    <x v="4"/>
    <x v="2"/>
    <n v="5482"/>
    <n v="0"/>
  </r>
  <r>
    <s v="V8HMIE7M"/>
    <x v="12"/>
    <x v="0"/>
    <x v="0"/>
    <s v="MG Special"/>
    <s v="Konmatfix"/>
    <s v="United States"/>
    <x v="2"/>
    <x v="157"/>
    <x v="77"/>
    <s v="Tue"/>
    <x v="2"/>
    <x v="2"/>
    <n v="55"/>
    <n v="0"/>
  </r>
  <r>
    <s v="91JBU17E"/>
    <x v="12"/>
    <x v="0"/>
    <x v="0"/>
    <s v="MG Advanced"/>
    <s v="Rangreen"/>
    <s v="Panama"/>
    <x v="2"/>
    <x v="157"/>
    <x v="104"/>
    <s v="Wed"/>
    <x v="4"/>
    <x v="2"/>
    <n v="3393"/>
    <n v="0"/>
  </r>
  <r>
    <s v="XDECB9X2"/>
    <x v="4"/>
    <x v="3"/>
    <x v="1"/>
    <s v="GTX Basic"/>
    <m/>
    <s v=""/>
    <x v="1"/>
    <x v="157"/>
    <x v="6"/>
    <s v=""/>
    <x v="1"/>
    <x v="1"/>
    <s v=""/>
    <n v="0"/>
  </r>
  <r>
    <s v="4MMQZHCK"/>
    <x v="4"/>
    <x v="3"/>
    <x v="1"/>
    <s v="MG Advanced"/>
    <s v="Konex"/>
    <s v="United States"/>
    <x v="2"/>
    <x v="157"/>
    <x v="111"/>
    <s v="Sun"/>
    <x v="4"/>
    <x v="2"/>
    <n v="3393"/>
    <n v="0"/>
  </r>
  <r>
    <s v="RSKU2ZHM"/>
    <x v="2"/>
    <x v="2"/>
    <x v="1"/>
    <s v="MG Advanced"/>
    <s v="Finjob"/>
    <s v="United States"/>
    <x v="2"/>
    <x v="157"/>
    <x v="105"/>
    <s v="Thu"/>
    <x v="4"/>
    <x v="2"/>
    <n v="3393"/>
    <n v="0"/>
  </r>
  <r>
    <s v="8LTQ9ESQ"/>
    <x v="3"/>
    <x v="0"/>
    <x v="0"/>
    <s v="MG Advanced"/>
    <s v="dambase"/>
    <s v="United States"/>
    <x v="2"/>
    <x v="158"/>
    <x v="108"/>
    <s v="Sat"/>
    <x v="4"/>
    <x v="2"/>
    <n v="3393"/>
    <n v="0"/>
  </r>
  <r>
    <s v="EBBIJKLT"/>
    <x v="3"/>
    <x v="0"/>
    <x v="0"/>
    <s v="GTX Plus Basic"/>
    <s v="Stanredtax"/>
    <s v="United States"/>
    <x v="0"/>
    <x v="158"/>
    <x v="108"/>
    <s v="Sat"/>
    <x v="4"/>
    <x v="2"/>
    <n v="1096"/>
    <n v="1142"/>
  </r>
  <r>
    <s v="GL95LARP"/>
    <x v="23"/>
    <x v="4"/>
    <x v="2"/>
    <s v="GTX Pro"/>
    <m/>
    <s v=""/>
    <x v="1"/>
    <x v="158"/>
    <x v="6"/>
    <s v=""/>
    <x v="1"/>
    <x v="1"/>
    <s v=""/>
    <n v="0"/>
  </r>
  <r>
    <s v="8RIKWACO"/>
    <x v="27"/>
    <x v="5"/>
    <x v="2"/>
    <s v="GTX Basic"/>
    <s v="Zathunicon"/>
    <s v="United States"/>
    <x v="0"/>
    <x v="158"/>
    <x v="63"/>
    <s v="Sat"/>
    <x v="2"/>
    <x v="2"/>
    <n v="550"/>
    <n v="491"/>
  </r>
  <r>
    <s v="FM505XD5"/>
    <x v="13"/>
    <x v="4"/>
    <x v="2"/>
    <s v="GTX Plus Pro"/>
    <s v="Y-corporation"/>
    <s v="United States"/>
    <x v="1"/>
    <x v="158"/>
    <x v="6"/>
    <s v=""/>
    <x v="1"/>
    <x v="1"/>
    <s v=""/>
    <n v="0"/>
  </r>
  <r>
    <s v="U3394VAL"/>
    <x v="1"/>
    <x v="1"/>
    <x v="0"/>
    <s v="GTX Pro"/>
    <s v="Finhigh"/>
    <s v="United States"/>
    <x v="2"/>
    <x v="158"/>
    <x v="114"/>
    <s v="Tue"/>
    <x v="4"/>
    <x v="2"/>
    <n v="4821"/>
    <n v="0"/>
  </r>
  <r>
    <s v="G58AHYTW"/>
    <x v="1"/>
    <x v="1"/>
    <x v="0"/>
    <s v="MG Special"/>
    <s v="Domzoom"/>
    <s v="United States"/>
    <x v="2"/>
    <x v="158"/>
    <x v="106"/>
    <s v="Fri"/>
    <x v="4"/>
    <x v="2"/>
    <n v="55"/>
    <n v="0"/>
  </r>
  <r>
    <s v="KK7L97V7"/>
    <x v="1"/>
    <x v="1"/>
    <x v="0"/>
    <s v="GTX Pro"/>
    <s v="Funholding"/>
    <s v="United States"/>
    <x v="0"/>
    <x v="158"/>
    <x v="101"/>
    <s v="Sun"/>
    <x v="4"/>
    <x v="2"/>
    <n v="4821"/>
    <n v="5678"/>
  </r>
  <r>
    <s v="GWRPJWRO"/>
    <x v="26"/>
    <x v="4"/>
    <x v="2"/>
    <s v="GTX Pro"/>
    <s v="Bioplex"/>
    <s v="United States"/>
    <x v="2"/>
    <x v="158"/>
    <x v="111"/>
    <s v="Sun"/>
    <x v="4"/>
    <x v="2"/>
    <n v="4821"/>
    <n v="0"/>
  </r>
  <r>
    <s v="GNKFTK7J"/>
    <x v="26"/>
    <x v="4"/>
    <x v="2"/>
    <s v="GTX Basic"/>
    <s v="Sumace"/>
    <s v="Romania"/>
    <x v="0"/>
    <x v="158"/>
    <x v="64"/>
    <s v="Wed"/>
    <x v="3"/>
    <x v="2"/>
    <n v="550"/>
    <n v="547"/>
  </r>
  <r>
    <s v="UEL6CAP9"/>
    <x v="21"/>
    <x v="5"/>
    <x v="2"/>
    <s v="GTX Basic"/>
    <s v="Umbrella Corporation"/>
    <s v="United States"/>
    <x v="2"/>
    <x v="158"/>
    <x v="111"/>
    <s v="Sun"/>
    <x v="4"/>
    <x v="2"/>
    <n v="550"/>
    <n v="0"/>
  </r>
  <r>
    <s v="2FEA30KT"/>
    <x v="10"/>
    <x v="3"/>
    <x v="1"/>
    <s v="GTX Plus Basic"/>
    <s v="Singletechno"/>
    <s v="United States"/>
    <x v="0"/>
    <x v="158"/>
    <x v="49"/>
    <s v="Thu"/>
    <x v="2"/>
    <x v="2"/>
    <n v="1096"/>
    <n v="935"/>
  </r>
  <r>
    <s v="P2VXL7MO"/>
    <x v="10"/>
    <x v="3"/>
    <x v="1"/>
    <s v="GTX Plus Pro"/>
    <s v="Scotfind"/>
    <s v="United States"/>
    <x v="0"/>
    <x v="158"/>
    <x v="102"/>
    <s v="Mon"/>
    <x v="4"/>
    <x v="2"/>
    <n v="5482"/>
    <n v="4761"/>
  </r>
  <r>
    <s v="YT7QY06V"/>
    <x v="10"/>
    <x v="3"/>
    <x v="1"/>
    <s v="MG Advanced"/>
    <s v="Newex"/>
    <s v="Germany"/>
    <x v="0"/>
    <x v="158"/>
    <x v="106"/>
    <s v="Fri"/>
    <x v="4"/>
    <x v="2"/>
    <n v="3393"/>
    <n v="3224"/>
  </r>
  <r>
    <s v="L66MAMK5"/>
    <x v="16"/>
    <x v="2"/>
    <x v="1"/>
    <s v="GTX Basic"/>
    <s v="Sunnamplex"/>
    <s v="Poland"/>
    <x v="0"/>
    <x v="158"/>
    <x v="113"/>
    <s v="Mon"/>
    <x v="4"/>
    <x v="2"/>
    <n v="550"/>
    <n v="501"/>
  </r>
  <r>
    <s v="RGYBSSEK"/>
    <x v="24"/>
    <x v="0"/>
    <x v="0"/>
    <s v="MG Advanced"/>
    <s v="Statholdings"/>
    <s v="United States"/>
    <x v="0"/>
    <x v="158"/>
    <x v="113"/>
    <s v="Mon"/>
    <x v="4"/>
    <x v="2"/>
    <n v="3393"/>
    <n v="3532"/>
  </r>
  <r>
    <s v="J6F10SFK"/>
    <x v="5"/>
    <x v="3"/>
    <x v="1"/>
    <s v="MG Advanced"/>
    <m/>
    <s v=""/>
    <x v="1"/>
    <x v="158"/>
    <x v="6"/>
    <s v=""/>
    <x v="1"/>
    <x v="1"/>
    <s v=""/>
    <n v="0"/>
  </r>
  <r>
    <s v="5KC9ZGBX"/>
    <x v="9"/>
    <x v="2"/>
    <x v="1"/>
    <s v="GTX Pro"/>
    <s v="Xx-holding"/>
    <s v="United States"/>
    <x v="0"/>
    <x v="158"/>
    <x v="104"/>
    <s v="Wed"/>
    <x v="4"/>
    <x v="2"/>
    <n v="4821"/>
    <n v="4320"/>
  </r>
  <r>
    <s v="AYIPNQFR"/>
    <x v="0"/>
    <x v="0"/>
    <x v="0"/>
    <s v="MG Special"/>
    <s v="Genco Pura Olive Oil Company"/>
    <s v="Italy"/>
    <x v="2"/>
    <x v="158"/>
    <x v="102"/>
    <s v="Mon"/>
    <x v="4"/>
    <x v="2"/>
    <n v="55"/>
    <n v="0"/>
  </r>
  <r>
    <s v="Q1MP64HG"/>
    <x v="19"/>
    <x v="4"/>
    <x v="2"/>
    <s v="GTX Plus Basic"/>
    <s v="Zotware"/>
    <s v="United States"/>
    <x v="0"/>
    <x v="158"/>
    <x v="80"/>
    <s v="Sun"/>
    <x v="3"/>
    <x v="2"/>
    <n v="1096"/>
    <n v="1123"/>
  </r>
  <r>
    <s v="XGD6BFD6"/>
    <x v="17"/>
    <x v="5"/>
    <x v="2"/>
    <s v="GTX Pro"/>
    <s v="Xx-zobam"/>
    <s v="United States"/>
    <x v="0"/>
    <x v="158"/>
    <x v="101"/>
    <s v="Sun"/>
    <x v="4"/>
    <x v="2"/>
    <n v="4821"/>
    <n v="5217"/>
  </r>
  <r>
    <s v="1IH166HI"/>
    <x v="12"/>
    <x v="0"/>
    <x v="0"/>
    <s v="MG Special"/>
    <s v="Codehow"/>
    <s v="United States"/>
    <x v="2"/>
    <x v="158"/>
    <x v="63"/>
    <s v="Sat"/>
    <x v="2"/>
    <x v="2"/>
    <n v="55"/>
    <n v="0"/>
  </r>
  <r>
    <s v="U4IJO6SL"/>
    <x v="4"/>
    <x v="3"/>
    <x v="1"/>
    <s v="GTX Pro"/>
    <m/>
    <s v=""/>
    <x v="1"/>
    <x v="158"/>
    <x v="6"/>
    <s v=""/>
    <x v="1"/>
    <x v="1"/>
    <s v=""/>
    <n v="0"/>
  </r>
  <r>
    <s v="BK85705L"/>
    <x v="4"/>
    <x v="3"/>
    <x v="1"/>
    <s v="GTX Basic"/>
    <s v="Labdrill"/>
    <s v="United States"/>
    <x v="0"/>
    <x v="158"/>
    <x v="76"/>
    <s v="Sat"/>
    <x v="3"/>
    <x v="2"/>
    <n v="550"/>
    <n v="595"/>
  </r>
  <r>
    <s v="77MKNCO3"/>
    <x v="4"/>
    <x v="3"/>
    <x v="1"/>
    <s v="GTX Plus Pro"/>
    <s v="Konex"/>
    <s v="United States"/>
    <x v="0"/>
    <x v="158"/>
    <x v="111"/>
    <s v="Sun"/>
    <x v="4"/>
    <x v="2"/>
    <n v="5482"/>
    <n v="5848"/>
  </r>
  <r>
    <s v="OB7TAJOZ"/>
    <x v="2"/>
    <x v="2"/>
    <x v="1"/>
    <s v="GTX Basic"/>
    <s v="Faxquote"/>
    <s v="United States"/>
    <x v="2"/>
    <x v="158"/>
    <x v="101"/>
    <s v="Sun"/>
    <x v="4"/>
    <x v="2"/>
    <n v="550"/>
    <n v="0"/>
  </r>
  <r>
    <s v="DU0E2LMZ"/>
    <x v="2"/>
    <x v="2"/>
    <x v="1"/>
    <s v="MG Special"/>
    <s v="Plexzap"/>
    <s v="United States"/>
    <x v="2"/>
    <x v="158"/>
    <x v="105"/>
    <s v="Thu"/>
    <x v="4"/>
    <x v="2"/>
    <n v="55"/>
    <n v="0"/>
  </r>
  <r>
    <s v="1B4CL153"/>
    <x v="2"/>
    <x v="2"/>
    <x v="1"/>
    <s v="GTX Plus Pro"/>
    <s v="Xx-holding"/>
    <s v="United States"/>
    <x v="0"/>
    <x v="158"/>
    <x v="113"/>
    <s v="Mon"/>
    <x v="4"/>
    <x v="2"/>
    <n v="5482"/>
    <n v="5884"/>
  </r>
  <r>
    <s v="93X2W24Q"/>
    <x v="3"/>
    <x v="0"/>
    <x v="0"/>
    <s v="MG Advanced"/>
    <s v="Betatech"/>
    <s v="Kenya"/>
    <x v="0"/>
    <x v="159"/>
    <x v="42"/>
    <s v="Fri"/>
    <x v="3"/>
    <x v="2"/>
    <n v="3393"/>
    <n v="3666"/>
  </r>
  <r>
    <s v="U0E9CRX5"/>
    <x v="25"/>
    <x v="4"/>
    <x v="2"/>
    <s v="GTX Basic"/>
    <s v="Zathunicon"/>
    <s v="United States"/>
    <x v="2"/>
    <x v="159"/>
    <x v="114"/>
    <s v="Tue"/>
    <x v="4"/>
    <x v="2"/>
    <n v="550"/>
    <n v="0"/>
  </r>
  <r>
    <s v="I7KV29LC"/>
    <x v="23"/>
    <x v="4"/>
    <x v="2"/>
    <s v="GTX Basic"/>
    <s v="Konex"/>
    <s v="United States"/>
    <x v="0"/>
    <x v="159"/>
    <x v="115"/>
    <s v="Thu"/>
    <x v="4"/>
    <x v="2"/>
    <n v="550"/>
    <n v="598"/>
  </r>
  <r>
    <s v="NNM6GN1J"/>
    <x v="23"/>
    <x v="4"/>
    <x v="2"/>
    <s v="MG Advanced"/>
    <s v="Initech"/>
    <s v="United States"/>
    <x v="0"/>
    <x v="159"/>
    <x v="111"/>
    <s v="Sun"/>
    <x v="4"/>
    <x v="2"/>
    <n v="3393"/>
    <n v="3275"/>
  </r>
  <r>
    <s v="D1UDLFVY"/>
    <x v="28"/>
    <x v="0"/>
    <x v="0"/>
    <s v="GTX Basic"/>
    <s v="Funholding"/>
    <s v="United States"/>
    <x v="2"/>
    <x v="159"/>
    <x v="102"/>
    <s v="Mon"/>
    <x v="4"/>
    <x v="2"/>
    <n v="550"/>
    <n v="0"/>
  </r>
  <r>
    <s v="M8WP93D4"/>
    <x v="28"/>
    <x v="0"/>
    <x v="0"/>
    <s v="GTX Basic"/>
    <s v="Isdom"/>
    <s v="United States"/>
    <x v="2"/>
    <x v="159"/>
    <x v="114"/>
    <s v="Tue"/>
    <x v="4"/>
    <x v="2"/>
    <n v="550"/>
    <n v="0"/>
  </r>
  <r>
    <s v="3GPAFD3X"/>
    <x v="28"/>
    <x v="0"/>
    <x v="0"/>
    <s v="MG Special"/>
    <s v="Zumgoity"/>
    <s v="United States"/>
    <x v="2"/>
    <x v="159"/>
    <x v="115"/>
    <s v="Thu"/>
    <x v="4"/>
    <x v="2"/>
    <n v="55"/>
    <n v="0"/>
  </r>
  <r>
    <s v="PVLGUIEN"/>
    <x v="27"/>
    <x v="5"/>
    <x v="2"/>
    <s v="MG Advanced"/>
    <m/>
    <s v=""/>
    <x v="1"/>
    <x v="159"/>
    <x v="6"/>
    <s v=""/>
    <x v="1"/>
    <x v="1"/>
    <s v=""/>
    <n v="0"/>
  </r>
  <r>
    <s v="XUQ7RS1Q"/>
    <x v="13"/>
    <x v="4"/>
    <x v="2"/>
    <s v="GTX Pro"/>
    <s v="Betasoloin"/>
    <s v="United States"/>
    <x v="2"/>
    <x v="159"/>
    <x v="77"/>
    <s v="Tue"/>
    <x v="2"/>
    <x v="2"/>
    <n v="4821"/>
    <n v="0"/>
  </r>
  <r>
    <s v="UFGI9P05"/>
    <x v="1"/>
    <x v="1"/>
    <x v="0"/>
    <s v="GTX Pro"/>
    <s v="Ron-tech"/>
    <s v="United States"/>
    <x v="0"/>
    <x v="159"/>
    <x v="114"/>
    <s v="Tue"/>
    <x v="4"/>
    <x v="2"/>
    <n v="4821"/>
    <n v="4978"/>
  </r>
  <r>
    <s v="RDQZ245F"/>
    <x v="14"/>
    <x v="3"/>
    <x v="1"/>
    <s v="MG Special"/>
    <s v="Dalttechnology"/>
    <s v="United States"/>
    <x v="0"/>
    <x v="159"/>
    <x v="56"/>
    <s v="Mon"/>
    <x v="2"/>
    <x v="2"/>
    <n v="55"/>
    <n v="56"/>
  </r>
  <r>
    <s v="JA2CDNVM"/>
    <x v="8"/>
    <x v="1"/>
    <x v="0"/>
    <s v="MG Advanced"/>
    <s v="Inity"/>
    <s v="United States"/>
    <x v="0"/>
    <x v="159"/>
    <x v="106"/>
    <s v="Fri"/>
    <x v="4"/>
    <x v="2"/>
    <n v="3393"/>
    <n v="3077"/>
  </r>
  <r>
    <s v="R0XAJA2I"/>
    <x v="10"/>
    <x v="3"/>
    <x v="1"/>
    <s v="GTX Plus Basic"/>
    <s v="Hottechi"/>
    <s v="Korea"/>
    <x v="0"/>
    <x v="159"/>
    <x v="113"/>
    <s v="Mon"/>
    <x v="4"/>
    <x v="2"/>
    <n v="1096"/>
    <n v="974"/>
  </r>
  <r>
    <s v="BU1B6PHK"/>
    <x v="16"/>
    <x v="2"/>
    <x v="1"/>
    <s v="GTX Plus Basic"/>
    <s v="Cheers"/>
    <s v="United States"/>
    <x v="0"/>
    <x v="159"/>
    <x v="102"/>
    <s v="Mon"/>
    <x v="4"/>
    <x v="2"/>
    <n v="1096"/>
    <n v="915"/>
  </r>
  <r>
    <s v="C3918FWQ"/>
    <x v="18"/>
    <x v="2"/>
    <x v="1"/>
    <s v="GTX Plus Basic"/>
    <s v="Singletechno"/>
    <s v="United States"/>
    <x v="2"/>
    <x v="159"/>
    <x v="116"/>
    <s v="Sat"/>
    <x v="5"/>
    <x v="3"/>
    <n v="1096"/>
    <n v="0"/>
  </r>
  <r>
    <s v="8GBXTWXE"/>
    <x v="18"/>
    <x v="2"/>
    <x v="1"/>
    <s v="MG Advanced"/>
    <s v="Blackzim"/>
    <s v="United States"/>
    <x v="2"/>
    <x v="159"/>
    <x v="111"/>
    <s v="Sun"/>
    <x v="4"/>
    <x v="2"/>
    <n v="3393"/>
    <n v="0"/>
  </r>
  <r>
    <s v="Z29AX2KB"/>
    <x v="18"/>
    <x v="2"/>
    <x v="1"/>
    <s v="GTX Plus Basic"/>
    <s v="Condax"/>
    <s v="United States"/>
    <x v="0"/>
    <x v="159"/>
    <x v="72"/>
    <s v="Tue"/>
    <x v="3"/>
    <x v="2"/>
    <n v="1096"/>
    <n v="983"/>
  </r>
  <r>
    <s v="E733YMVH"/>
    <x v="22"/>
    <x v="1"/>
    <x v="0"/>
    <s v="GTX Plus Basic"/>
    <s v="Inity"/>
    <s v="United States"/>
    <x v="0"/>
    <x v="159"/>
    <x v="102"/>
    <s v="Mon"/>
    <x v="4"/>
    <x v="2"/>
    <n v="1096"/>
    <n v="1204"/>
  </r>
  <r>
    <s v="Y35ES8UY"/>
    <x v="0"/>
    <x v="0"/>
    <x v="0"/>
    <s v="GTX Plus Pro"/>
    <s v="Condax"/>
    <s v="United States"/>
    <x v="2"/>
    <x v="159"/>
    <x v="111"/>
    <s v="Sun"/>
    <x v="4"/>
    <x v="2"/>
    <n v="5482"/>
    <n v="0"/>
  </r>
  <r>
    <s v="QDRYCR05"/>
    <x v="6"/>
    <x v="1"/>
    <x v="0"/>
    <s v="GTX Plus Basic"/>
    <s v="Konmatfix"/>
    <s v="United States"/>
    <x v="0"/>
    <x v="159"/>
    <x v="102"/>
    <s v="Mon"/>
    <x v="4"/>
    <x v="2"/>
    <n v="1096"/>
    <n v="970"/>
  </r>
  <r>
    <s v="TYWS7KJR"/>
    <x v="19"/>
    <x v="4"/>
    <x v="2"/>
    <s v="GTX Basic"/>
    <s v="Betasoloin"/>
    <s v="United States"/>
    <x v="0"/>
    <x v="159"/>
    <x v="111"/>
    <s v="Sun"/>
    <x v="4"/>
    <x v="2"/>
    <n v="550"/>
    <n v="575"/>
  </r>
  <r>
    <s v="X22G55Y5"/>
    <x v="17"/>
    <x v="5"/>
    <x v="2"/>
    <s v="GTX Plus Pro"/>
    <s v="Ganjaflex"/>
    <s v="Japan"/>
    <x v="0"/>
    <x v="159"/>
    <x v="70"/>
    <s v="Sun"/>
    <x v="3"/>
    <x v="2"/>
    <n v="5482"/>
    <n v="5986"/>
  </r>
  <r>
    <s v="X7FZMKZW"/>
    <x v="12"/>
    <x v="0"/>
    <x v="0"/>
    <s v="GTX Plus Basic"/>
    <s v="Finhigh"/>
    <s v="United States"/>
    <x v="2"/>
    <x v="159"/>
    <x v="117"/>
    <s v="Fri"/>
    <x v="4"/>
    <x v="2"/>
    <n v="1096"/>
    <n v="0"/>
  </r>
  <r>
    <s v="72WE0PUH"/>
    <x v="4"/>
    <x v="3"/>
    <x v="1"/>
    <s v="MG Special"/>
    <s v="Rantouch"/>
    <s v="United States"/>
    <x v="0"/>
    <x v="159"/>
    <x v="83"/>
    <s v="Fri"/>
    <x v="3"/>
    <x v="2"/>
    <n v="55"/>
    <n v="64"/>
  </r>
  <r>
    <s v="45B6VA2Y"/>
    <x v="15"/>
    <x v="5"/>
    <x v="2"/>
    <s v="MG Special"/>
    <m/>
    <s v=""/>
    <x v="1"/>
    <x v="159"/>
    <x v="6"/>
    <s v=""/>
    <x v="1"/>
    <x v="1"/>
    <s v=""/>
    <n v="0"/>
  </r>
  <r>
    <s v="SKBDCYV5"/>
    <x v="2"/>
    <x v="2"/>
    <x v="1"/>
    <s v="GTX Plus Basic"/>
    <s v="Zencorporation"/>
    <s v="China"/>
    <x v="1"/>
    <x v="159"/>
    <x v="6"/>
    <s v=""/>
    <x v="1"/>
    <x v="1"/>
    <s v=""/>
    <n v="0"/>
  </r>
  <r>
    <s v="HLGGWYP1"/>
    <x v="2"/>
    <x v="2"/>
    <x v="1"/>
    <s v="GTX Basic"/>
    <s v="Scotfind"/>
    <s v="United States"/>
    <x v="2"/>
    <x v="159"/>
    <x v="108"/>
    <s v="Sat"/>
    <x v="4"/>
    <x v="2"/>
    <n v="550"/>
    <n v="0"/>
  </r>
  <r>
    <s v="RU3OP2BA"/>
    <x v="2"/>
    <x v="2"/>
    <x v="1"/>
    <s v="MG Advanced"/>
    <s v="J-Texon"/>
    <s v="United States"/>
    <x v="0"/>
    <x v="159"/>
    <x v="86"/>
    <s v="Mon"/>
    <x v="3"/>
    <x v="2"/>
    <n v="3393"/>
    <n v="3070"/>
  </r>
  <r>
    <s v="YXOM4S7G"/>
    <x v="3"/>
    <x v="0"/>
    <x v="0"/>
    <s v="MG Special"/>
    <s v="Finhigh"/>
    <s v="United States"/>
    <x v="2"/>
    <x v="160"/>
    <x v="103"/>
    <s v="Tue"/>
    <x v="4"/>
    <x v="2"/>
    <n v="55"/>
    <n v="0"/>
  </r>
  <r>
    <s v="JPH5WS60"/>
    <x v="25"/>
    <x v="4"/>
    <x v="2"/>
    <s v="GTX Basic"/>
    <s v="Initech"/>
    <s v="United States"/>
    <x v="2"/>
    <x v="160"/>
    <x v="103"/>
    <s v="Tue"/>
    <x v="4"/>
    <x v="2"/>
    <n v="550"/>
    <n v="0"/>
  </r>
  <r>
    <s v="O1TDG6YN"/>
    <x v="23"/>
    <x v="4"/>
    <x v="2"/>
    <s v="GTX Plus Basic"/>
    <s v="Mathtouch"/>
    <s v="Jordan"/>
    <x v="2"/>
    <x v="160"/>
    <x v="113"/>
    <s v="Mon"/>
    <x v="4"/>
    <x v="2"/>
    <n v="1096"/>
    <n v="0"/>
  </r>
  <r>
    <s v="4INFXLM5"/>
    <x v="28"/>
    <x v="0"/>
    <x v="0"/>
    <s v="MG Special"/>
    <s v="Rangreen"/>
    <s v="Panama"/>
    <x v="2"/>
    <x v="160"/>
    <x v="115"/>
    <s v="Thu"/>
    <x v="4"/>
    <x v="2"/>
    <n v="55"/>
    <n v="0"/>
  </r>
  <r>
    <s v="LIZMTGH2"/>
    <x v="28"/>
    <x v="0"/>
    <x v="0"/>
    <s v="MG Advanced"/>
    <s v="Isdom"/>
    <s v="United States"/>
    <x v="0"/>
    <x v="160"/>
    <x v="114"/>
    <s v="Tue"/>
    <x v="4"/>
    <x v="2"/>
    <n v="3393"/>
    <n v="3409"/>
  </r>
  <r>
    <s v="04LU4OPA"/>
    <x v="13"/>
    <x v="4"/>
    <x v="2"/>
    <s v="GTX Plus Pro"/>
    <s v="Acme Corporation"/>
    <s v="United States"/>
    <x v="0"/>
    <x v="160"/>
    <x v="80"/>
    <s v="Sun"/>
    <x v="3"/>
    <x v="2"/>
    <n v="5482"/>
    <n v="5721"/>
  </r>
  <r>
    <s v="T1I8GE75"/>
    <x v="13"/>
    <x v="4"/>
    <x v="2"/>
    <s v="GTX Pro"/>
    <s v="Ganjaflex"/>
    <s v="Japan"/>
    <x v="0"/>
    <x v="160"/>
    <x v="88"/>
    <s v="Wed"/>
    <x v="3"/>
    <x v="2"/>
    <n v="4821"/>
    <n v="5039"/>
  </r>
  <r>
    <s v="2HU581DM"/>
    <x v="13"/>
    <x v="4"/>
    <x v="2"/>
    <s v="GTX Pro"/>
    <s v="Xx-zobam"/>
    <s v="United States"/>
    <x v="0"/>
    <x v="160"/>
    <x v="103"/>
    <s v="Tue"/>
    <x v="4"/>
    <x v="2"/>
    <n v="4821"/>
    <n v="5000"/>
  </r>
  <r>
    <s v="75S7S74S"/>
    <x v="1"/>
    <x v="1"/>
    <x v="0"/>
    <s v="GTX Basic"/>
    <s v="Hottechi"/>
    <s v="Korea"/>
    <x v="2"/>
    <x v="160"/>
    <x v="114"/>
    <s v="Tue"/>
    <x v="4"/>
    <x v="2"/>
    <n v="550"/>
    <n v="0"/>
  </r>
  <r>
    <s v="VTVF5TBV"/>
    <x v="1"/>
    <x v="1"/>
    <x v="0"/>
    <s v="GTX Pro"/>
    <s v="Codehow"/>
    <s v="United States"/>
    <x v="2"/>
    <x v="160"/>
    <x v="114"/>
    <s v="Tue"/>
    <x v="4"/>
    <x v="2"/>
    <n v="4821"/>
    <n v="0"/>
  </r>
  <r>
    <s v="6AC2ATXU"/>
    <x v="1"/>
    <x v="1"/>
    <x v="0"/>
    <s v="GTX Plus Pro"/>
    <s v="Gogozoom"/>
    <s v="United States"/>
    <x v="0"/>
    <x v="160"/>
    <x v="111"/>
    <s v="Sun"/>
    <x v="4"/>
    <x v="2"/>
    <n v="5482"/>
    <n v="4955"/>
  </r>
  <r>
    <s v="F4J6AVPQ"/>
    <x v="1"/>
    <x v="1"/>
    <x v="0"/>
    <s v="GTX Pro"/>
    <s v="Condax"/>
    <s v="United States"/>
    <x v="0"/>
    <x v="160"/>
    <x v="113"/>
    <s v="Mon"/>
    <x v="4"/>
    <x v="2"/>
    <n v="4821"/>
    <n v="5065"/>
  </r>
  <r>
    <s v="NFTSU7RW"/>
    <x v="1"/>
    <x v="1"/>
    <x v="0"/>
    <s v="GTX Pro"/>
    <s v="Globex Corporation"/>
    <s v="Norway"/>
    <x v="0"/>
    <x v="160"/>
    <x v="113"/>
    <s v="Mon"/>
    <x v="4"/>
    <x v="2"/>
    <n v="4821"/>
    <n v="4343"/>
  </r>
  <r>
    <s v="NCUXZU3S"/>
    <x v="1"/>
    <x v="1"/>
    <x v="0"/>
    <s v="GTX Pro"/>
    <s v="Stanredtax"/>
    <s v="United States"/>
    <x v="0"/>
    <x v="160"/>
    <x v="115"/>
    <s v="Thu"/>
    <x v="4"/>
    <x v="2"/>
    <n v="4821"/>
    <n v="3892"/>
  </r>
  <r>
    <s v="YGNVLLUR"/>
    <x v="8"/>
    <x v="1"/>
    <x v="0"/>
    <s v="GTX Basic"/>
    <s v="Warephase"/>
    <s v="United States"/>
    <x v="2"/>
    <x v="160"/>
    <x v="115"/>
    <s v="Thu"/>
    <x v="4"/>
    <x v="2"/>
    <n v="550"/>
    <n v="0"/>
  </r>
  <r>
    <s v="XQ0N9T87"/>
    <x v="10"/>
    <x v="3"/>
    <x v="1"/>
    <s v="MG Advanced"/>
    <m/>
    <s v=""/>
    <x v="1"/>
    <x v="160"/>
    <x v="6"/>
    <s v=""/>
    <x v="1"/>
    <x v="1"/>
    <s v=""/>
    <n v="0"/>
  </r>
  <r>
    <s v="O08NQM1J"/>
    <x v="7"/>
    <x v="2"/>
    <x v="1"/>
    <s v="MG Advanced"/>
    <s v="Cheers"/>
    <s v="United States"/>
    <x v="2"/>
    <x v="160"/>
    <x v="103"/>
    <s v="Tue"/>
    <x v="4"/>
    <x v="2"/>
    <n v="3393"/>
    <n v="0"/>
  </r>
  <r>
    <s v="5OJ4IRW4"/>
    <x v="29"/>
    <x v="1"/>
    <x v="0"/>
    <s v="GTX Plus Basic"/>
    <s v="Conecom"/>
    <s v="United States"/>
    <x v="0"/>
    <x v="160"/>
    <x v="87"/>
    <s v="Tue"/>
    <x v="3"/>
    <x v="2"/>
    <n v="1096"/>
    <n v="1115"/>
  </r>
  <r>
    <s v="ZLY8SZXO"/>
    <x v="16"/>
    <x v="2"/>
    <x v="1"/>
    <s v="GTX Basic"/>
    <s v="Kan-code"/>
    <s v="United States"/>
    <x v="0"/>
    <x v="160"/>
    <x v="111"/>
    <s v="Sun"/>
    <x v="4"/>
    <x v="2"/>
    <n v="550"/>
    <n v="533"/>
  </r>
  <r>
    <s v="DCC85LZO"/>
    <x v="16"/>
    <x v="2"/>
    <x v="1"/>
    <s v="GTX Plus Basic"/>
    <s v="Cheers"/>
    <s v="United States"/>
    <x v="0"/>
    <x v="160"/>
    <x v="105"/>
    <s v="Thu"/>
    <x v="4"/>
    <x v="2"/>
    <n v="1096"/>
    <n v="1290"/>
  </r>
  <r>
    <s v="ZVWUL0LL"/>
    <x v="18"/>
    <x v="2"/>
    <x v="1"/>
    <s v="GTX Basic"/>
    <s v="Hottechi"/>
    <s v="Korea"/>
    <x v="2"/>
    <x v="160"/>
    <x v="104"/>
    <s v="Wed"/>
    <x v="4"/>
    <x v="2"/>
    <n v="550"/>
    <n v="0"/>
  </r>
  <r>
    <s v="4R5LIB5F"/>
    <x v="18"/>
    <x v="2"/>
    <x v="1"/>
    <s v="GTX Plus Basic"/>
    <s v="Green-Plus"/>
    <s v="United States"/>
    <x v="2"/>
    <x v="160"/>
    <x v="68"/>
    <s v="Tue"/>
    <x v="3"/>
    <x v="2"/>
    <n v="1096"/>
    <n v="0"/>
  </r>
  <r>
    <s v="P010EEZF"/>
    <x v="24"/>
    <x v="0"/>
    <x v="0"/>
    <s v="MG Special"/>
    <s v="Dontechi"/>
    <s v="United States"/>
    <x v="2"/>
    <x v="160"/>
    <x v="104"/>
    <s v="Wed"/>
    <x v="4"/>
    <x v="2"/>
    <n v="55"/>
    <n v="0"/>
  </r>
  <r>
    <s v="7AL9GWK6"/>
    <x v="24"/>
    <x v="0"/>
    <x v="0"/>
    <s v="GTX Plus Basic"/>
    <s v="Codehow"/>
    <s v="United States"/>
    <x v="0"/>
    <x v="160"/>
    <x v="42"/>
    <s v="Fri"/>
    <x v="3"/>
    <x v="2"/>
    <n v="1096"/>
    <n v="1047"/>
  </r>
  <r>
    <s v="RHXY2M2W"/>
    <x v="24"/>
    <x v="0"/>
    <x v="0"/>
    <s v="MG Special"/>
    <s v="Gogozoom"/>
    <s v="United States"/>
    <x v="0"/>
    <x v="160"/>
    <x v="114"/>
    <s v="Tue"/>
    <x v="4"/>
    <x v="2"/>
    <n v="55"/>
    <n v="47"/>
  </r>
  <r>
    <s v="IKU97NEU"/>
    <x v="5"/>
    <x v="3"/>
    <x v="1"/>
    <s v="MG Advanced"/>
    <s v="Funholding"/>
    <s v="United States"/>
    <x v="1"/>
    <x v="160"/>
    <x v="6"/>
    <s v=""/>
    <x v="1"/>
    <x v="1"/>
    <s v=""/>
    <n v="0"/>
  </r>
  <r>
    <s v="R7SESFM0"/>
    <x v="22"/>
    <x v="1"/>
    <x v="0"/>
    <s v="GTX Basic"/>
    <s v="Condax"/>
    <s v="United States"/>
    <x v="2"/>
    <x v="160"/>
    <x v="117"/>
    <s v="Fri"/>
    <x v="4"/>
    <x v="2"/>
    <n v="550"/>
    <n v="0"/>
  </r>
  <r>
    <s v="X501NN9P"/>
    <x v="22"/>
    <x v="1"/>
    <x v="0"/>
    <s v="GTX Pro"/>
    <s v="Rangreen"/>
    <s v="Panama"/>
    <x v="0"/>
    <x v="160"/>
    <x v="73"/>
    <s v="Fri"/>
    <x v="3"/>
    <x v="2"/>
    <n v="4821"/>
    <n v="4413"/>
  </r>
  <r>
    <s v="AUDYTWRK"/>
    <x v="9"/>
    <x v="2"/>
    <x v="1"/>
    <s v="GTX Plus Basic"/>
    <s v="Hottechi"/>
    <s v="Korea"/>
    <x v="0"/>
    <x v="160"/>
    <x v="86"/>
    <s v="Mon"/>
    <x v="3"/>
    <x v="2"/>
    <n v="1096"/>
    <n v="950"/>
  </r>
  <r>
    <s v="EUKD4Z0V"/>
    <x v="19"/>
    <x v="4"/>
    <x v="2"/>
    <s v="GTX Pro"/>
    <s v="Plussunin"/>
    <s v="United States"/>
    <x v="2"/>
    <x v="160"/>
    <x v="111"/>
    <s v="Sun"/>
    <x v="4"/>
    <x v="2"/>
    <n v="4821"/>
    <n v="0"/>
  </r>
  <r>
    <s v="KPUHKYWU"/>
    <x v="19"/>
    <x v="4"/>
    <x v="2"/>
    <s v="GTX Pro"/>
    <s v="The New York Inquirer"/>
    <s v="United States"/>
    <x v="0"/>
    <x v="160"/>
    <x v="115"/>
    <s v="Thu"/>
    <x v="4"/>
    <x v="2"/>
    <n v="4821"/>
    <n v="4136"/>
  </r>
  <r>
    <s v="B0KF3NFK"/>
    <x v="12"/>
    <x v="0"/>
    <x v="0"/>
    <s v="MG Special"/>
    <s v="Rundofase"/>
    <s v="United States"/>
    <x v="0"/>
    <x v="160"/>
    <x v="114"/>
    <s v="Tue"/>
    <x v="4"/>
    <x v="2"/>
    <n v="55"/>
    <n v="62"/>
  </r>
  <r>
    <s v="70M5V003"/>
    <x v="4"/>
    <x v="3"/>
    <x v="1"/>
    <s v="MG Special"/>
    <s v="J-Texon"/>
    <s v="United States"/>
    <x v="2"/>
    <x v="160"/>
    <x v="114"/>
    <s v="Tue"/>
    <x v="4"/>
    <x v="2"/>
    <n v="55"/>
    <n v="0"/>
  </r>
  <r>
    <s v="456BP2X7"/>
    <x v="2"/>
    <x v="2"/>
    <x v="1"/>
    <s v="MG Advanced"/>
    <m/>
    <s v=""/>
    <x v="1"/>
    <x v="160"/>
    <x v="6"/>
    <s v=""/>
    <x v="1"/>
    <x v="1"/>
    <s v=""/>
    <n v="0"/>
  </r>
  <r>
    <s v="OC66D0JA"/>
    <x v="2"/>
    <x v="2"/>
    <x v="1"/>
    <s v="GTX Basic"/>
    <s v="Goodsilron"/>
    <s v="United States"/>
    <x v="0"/>
    <x v="160"/>
    <x v="103"/>
    <s v="Tue"/>
    <x v="4"/>
    <x v="2"/>
    <n v="550"/>
    <n v="467"/>
  </r>
  <r>
    <s v="KE7SZLG7"/>
    <x v="25"/>
    <x v="4"/>
    <x v="2"/>
    <s v="GTX Plus Basic"/>
    <s v="Gekko &amp; Co"/>
    <s v="United States"/>
    <x v="0"/>
    <x v="161"/>
    <x v="80"/>
    <s v="Sun"/>
    <x v="3"/>
    <x v="2"/>
    <n v="1096"/>
    <n v="1075"/>
  </r>
  <r>
    <s v="XYZ39YT2"/>
    <x v="28"/>
    <x v="0"/>
    <x v="0"/>
    <s v="MG Special"/>
    <s v="Betatech"/>
    <s v="Kenya"/>
    <x v="2"/>
    <x v="161"/>
    <x v="118"/>
    <s v="Wed"/>
    <x v="4"/>
    <x v="2"/>
    <n v="55"/>
    <n v="0"/>
  </r>
  <r>
    <s v="O4LNS6IC"/>
    <x v="13"/>
    <x v="4"/>
    <x v="2"/>
    <s v="MG Special"/>
    <s v="Ontomedia"/>
    <s v="United States"/>
    <x v="0"/>
    <x v="161"/>
    <x v="105"/>
    <s v="Thu"/>
    <x v="4"/>
    <x v="2"/>
    <n v="55"/>
    <n v="52"/>
  </r>
  <r>
    <s v="UKIM9XIZ"/>
    <x v="1"/>
    <x v="1"/>
    <x v="0"/>
    <s v="GTX Pro"/>
    <s v="Inity"/>
    <s v="United States"/>
    <x v="2"/>
    <x v="161"/>
    <x v="118"/>
    <s v="Wed"/>
    <x v="4"/>
    <x v="2"/>
    <n v="4821"/>
    <n v="0"/>
  </r>
  <r>
    <s v="5Z0ACVAM"/>
    <x v="1"/>
    <x v="1"/>
    <x v="0"/>
    <s v="GTX Pro"/>
    <s v="Inity"/>
    <s v="United States"/>
    <x v="2"/>
    <x v="161"/>
    <x v="104"/>
    <s v="Wed"/>
    <x v="4"/>
    <x v="2"/>
    <n v="4821"/>
    <n v="0"/>
  </r>
  <r>
    <s v="DIAR4IM7"/>
    <x v="1"/>
    <x v="1"/>
    <x v="0"/>
    <s v="GTX Pro"/>
    <s v="Condax"/>
    <s v="United States"/>
    <x v="0"/>
    <x v="161"/>
    <x v="114"/>
    <s v="Tue"/>
    <x v="4"/>
    <x v="2"/>
    <n v="4821"/>
    <n v="4837"/>
  </r>
  <r>
    <s v="30YWHJV8"/>
    <x v="26"/>
    <x v="4"/>
    <x v="2"/>
    <s v="GTX Plus Basic"/>
    <s v="Plussunin"/>
    <s v="United States"/>
    <x v="2"/>
    <x v="161"/>
    <x v="114"/>
    <s v="Tue"/>
    <x v="4"/>
    <x v="2"/>
    <n v="1096"/>
    <n v="0"/>
  </r>
  <r>
    <s v="ABXW1X4U"/>
    <x v="14"/>
    <x v="3"/>
    <x v="1"/>
    <s v="GTX Basic"/>
    <s v="Faxquote"/>
    <s v="United States"/>
    <x v="2"/>
    <x v="161"/>
    <x v="81"/>
    <s v="Thu"/>
    <x v="3"/>
    <x v="2"/>
    <n v="550"/>
    <n v="0"/>
  </r>
  <r>
    <s v="SZ1H1L8I"/>
    <x v="14"/>
    <x v="3"/>
    <x v="1"/>
    <s v="GTX Plus Basic"/>
    <s v="Xx-holding"/>
    <s v="United States"/>
    <x v="0"/>
    <x v="161"/>
    <x v="105"/>
    <s v="Thu"/>
    <x v="4"/>
    <x v="2"/>
    <n v="1096"/>
    <n v="1163"/>
  </r>
  <r>
    <s v="IR03B656"/>
    <x v="8"/>
    <x v="1"/>
    <x v="0"/>
    <s v="GTX Basic"/>
    <s v="Rundofase"/>
    <s v="United States"/>
    <x v="2"/>
    <x v="161"/>
    <x v="117"/>
    <s v="Fri"/>
    <x v="4"/>
    <x v="2"/>
    <n v="550"/>
    <n v="0"/>
  </r>
  <r>
    <s v="6NZROTHF"/>
    <x v="7"/>
    <x v="2"/>
    <x v="1"/>
    <s v="GTX Plus Pro"/>
    <s v="Rantouch"/>
    <s v="United States"/>
    <x v="2"/>
    <x v="161"/>
    <x v="76"/>
    <s v="Sat"/>
    <x v="3"/>
    <x v="2"/>
    <n v="5482"/>
    <n v="0"/>
  </r>
  <r>
    <s v="IFIIB8Y6"/>
    <x v="16"/>
    <x v="2"/>
    <x v="1"/>
    <s v="GTX Basic"/>
    <s v="Konex"/>
    <s v="United States"/>
    <x v="2"/>
    <x v="161"/>
    <x v="105"/>
    <s v="Thu"/>
    <x v="4"/>
    <x v="2"/>
    <n v="550"/>
    <n v="0"/>
  </r>
  <r>
    <s v="J58BUYQH"/>
    <x v="18"/>
    <x v="2"/>
    <x v="1"/>
    <s v="GTX Plus Basic"/>
    <m/>
    <s v=""/>
    <x v="1"/>
    <x v="161"/>
    <x v="6"/>
    <s v=""/>
    <x v="1"/>
    <x v="1"/>
    <s v=""/>
    <n v="0"/>
  </r>
  <r>
    <s v="R2CS85YJ"/>
    <x v="18"/>
    <x v="2"/>
    <x v="1"/>
    <s v="GTX Basic"/>
    <s v="Groovestreet"/>
    <s v="United States"/>
    <x v="2"/>
    <x v="161"/>
    <x v="105"/>
    <s v="Thu"/>
    <x v="4"/>
    <x v="2"/>
    <n v="550"/>
    <n v="0"/>
  </r>
  <r>
    <s v="8EAINY61"/>
    <x v="18"/>
    <x v="2"/>
    <x v="1"/>
    <s v="GTX Basic"/>
    <s v="Singletechno"/>
    <s v="United States"/>
    <x v="2"/>
    <x v="161"/>
    <x v="114"/>
    <s v="Tue"/>
    <x v="4"/>
    <x v="2"/>
    <n v="550"/>
    <n v="0"/>
  </r>
  <r>
    <s v="T23MHC9C"/>
    <x v="18"/>
    <x v="2"/>
    <x v="1"/>
    <s v="GTX Basic"/>
    <s v="Doncon"/>
    <s v="United States"/>
    <x v="0"/>
    <x v="161"/>
    <x v="114"/>
    <s v="Tue"/>
    <x v="4"/>
    <x v="2"/>
    <n v="550"/>
    <n v="568"/>
  </r>
  <r>
    <s v="D30QC4EE"/>
    <x v="18"/>
    <x v="2"/>
    <x v="1"/>
    <s v="GTX Pro"/>
    <s v="Rantouch"/>
    <s v="United States"/>
    <x v="0"/>
    <x v="161"/>
    <x v="84"/>
    <s v="Mon"/>
    <x v="3"/>
    <x v="2"/>
    <n v="4821"/>
    <n v="5063"/>
  </r>
  <r>
    <s v="JHIX3ODA"/>
    <x v="0"/>
    <x v="0"/>
    <x v="0"/>
    <s v="MG Advanced"/>
    <s v="dambase"/>
    <s v="United States"/>
    <x v="2"/>
    <x v="161"/>
    <x v="117"/>
    <s v="Fri"/>
    <x v="4"/>
    <x v="2"/>
    <n v="3393"/>
    <n v="0"/>
  </r>
  <r>
    <s v="BPUE8GTU"/>
    <x v="0"/>
    <x v="0"/>
    <x v="0"/>
    <s v="MG Special"/>
    <s v="Rundofase"/>
    <s v="United States"/>
    <x v="0"/>
    <x v="161"/>
    <x v="47"/>
    <s v="Tue"/>
    <x v="3"/>
    <x v="2"/>
    <n v="55"/>
    <n v="46"/>
  </r>
  <r>
    <s v="2DOJKFNW"/>
    <x v="6"/>
    <x v="1"/>
    <x v="0"/>
    <s v="MG Advanced"/>
    <s v="dambase"/>
    <s v="United States"/>
    <x v="2"/>
    <x v="161"/>
    <x v="104"/>
    <s v="Wed"/>
    <x v="4"/>
    <x v="2"/>
    <n v="3393"/>
    <n v="0"/>
  </r>
  <r>
    <s v="0PSKGNYE"/>
    <x v="6"/>
    <x v="1"/>
    <x v="0"/>
    <s v="GTX Basic"/>
    <s v="Gogozoom"/>
    <s v="United States"/>
    <x v="0"/>
    <x v="161"/>
    <x v="104"/>
    <s v="Wed"/>
    <x v="4"/>
    <x v="2"/>
    <n v="550"/>
    <n v="504"/>
  </r>
  <r>
    <s v="J75N0QYA"/>
    <x v="6"/>
    <x v="1"/>
    <x v="0"/>
    <s v="MG Special"/>
    <s v="Gogozoom"/>
    <s v="United States"/>
    <x v="0"/>
    <x v="161"/>
    <x v="105"/>
    <s v="Thu"/>
    <x v="4"/>
    <x v="2"/>
    <n v="55"/>
    <n v="55"/>
  </r>
  <r>
    <s v="SDS8SAZC"/>
    <x v="11"/>
    <x v="3"/>
    <x v="1"/>
    <s v="GTX Pro"/>
    <s v="Hatfan"/>
    <s v="United States"/>
    <x v="0"/>
    <x v="161"/>
    <x v="69"/>
    <s v="Sat"/>
    <x v="3"/>
    <x v="2"/>
    <n v="4821"/>
    <n v="4760"/>
  </r>
  <r>
    <s v="1426E8W6"/>
    <x v="12"/>
    <x v="0"/>
    <x v="0"/>
    <s v="GTX Basic"/>
    <s v="Cancity"/>
    <s v="United States"/>
    <x v="2"/>
    <x v="161"/>
    <x v="117"/>
    <s v="Fri"/>
    <x v="4"/>
    <x v="2"/>
    <n v="550"/>
    <n v="0"/>
  </r>
  <r>
    <s v="3BFBN8JW"/>
    <x v="12"/>
    <x v="0"/>
    <x v="0"/>
    <s v="MG Advanced"/>
    <s v="Funholding"/>
    <s v="United States"/>
    <x v="2"/>
    <x v="161"/>
    <x v="114"/>
    <s v="Tue"/>
    <x v="4"/>
    <x v="2"/>
    <n v="3393"/>
    <n v="0"/>
  </r>
  <r>
    <s v="W1GERPB9"/>
    <x v="4"/>
    <x v="3"/>
    <x v="1"/>
    <s v="GTX Pro"/>
    <s v="Fasehatice"/>
    <s v="United States"/>
    <x v="0"/>
    <x v="161"/>
    <x v="92"/>
    <s v="Wed"/>
    <x v="3"/>
    <x v="2"/>
    <n v="4821"/>
    <n v="4653"/>
  </r>
  <r>
    <s v="FN1QX0BQ"/>
    <x v="15"/>
    <x v="5"/>
    <x v="2"/>
    <s v="MG Special"/>
    <m/>
    <s v=""/>
    <x v="1"/>
    <x v="161"/>
    <x v="6"/>
    <s v=""/>
    <x v="1"/>
    <x v="1"/>
    <s v=""/>
    <n v="0"/>
  </r>
  <r>
    <s v="922DHXBA"/>
    <x v="15"/>
    <x v="5"/>
    <x v="2"/>
    <s v="MG Special"/>
    <s v="Opentech"/>
    <s v="United States"/>
    <x v="2"/>
    <x v="161"/>
    <x v="119"/>
    <s v="Sat"/>
    <x v="4"/>
    <x v="2"/>
    <n v="55"/>
    <n v="0"/>
  </r>
  <r>
    <s v="L36WU4AH"/>
    <x v="15"/>
    <x v="5"/>
    <x v="2"/>
    <s v="MG Special"/>
    <s v="Massive Dynamic"/>
    <s v="United States"/>
    <x v="0"/>
    <x v="161"/>
    <x v="104"/>
    <s v="Wed"/>
    <x v="4"/>
    <x v="2"/>
    <n v="55"/>
    <n v="55"/>
  </r>
  <r>
    <s v="2K8H292S"/>
    <x v="3"/>
    <x v="0"/>
    <x v="0"/>
    <s v="GTX Basic"/>
    <s v="Rundofase"/>
    <s v="United States"/>
    <x v="2"/>
    <x v="162"/>
    <x v="114"/>
    <s v="Tue"/>
    <x v="4"/>
    <x v="2"/>
    <n v="550"/>
    <n v="0"/>
  </r>
  <r>
    <s v="7Y530NLJ"/>
    <x v="25"/>
    <x v="4"/>
    <x v="2"/>
    <s v="GTX Plus Basic"/>
    <s v="Genco Pura Olive Oil Company"/>
    <s v="Italy"/>
    <x v="1"/>
    <x v="162"/>
    <x v="6"/>
    <s v=""/>
    <x v="1"/>
    <x v="1"/>
    <s v=""/>
    <n v="0"/>
  </r>
  <r>
    <s v="XNHGOHPW"/>
    <x v="25"/>
    <x v="4"/>
    <x v="2"/>
    <s v="MG Advanced"/>
    <s v="Konex"/>
    <s v="United States"/>
    <x v="0"/>
    <x v="162"/>
    <x v="119"/>
    <s v="Sat"/>
    <x v="4"/>
    <x v="2"/>
    <n v="3393"/>
    <n v="3223"/>
  </r>
  <r>
    <s v="GAM8C5ET"/>
    <x v="23"/>
    <x v="4"/>
    <x v="2"/>
    <s v="GTX Plus Pro"/>
    <s v="Betasoloin"/>
    <s v="United States"/>
    <x v="2"/>
    <x v="162"/>
    <x v="113"/>
    <s v="Mon"/>
    <x v="4"/>
    <x v="2"/>
    <n v="5482"/>
    <n v="0"/>
  </r>
  <r>
    <s v="BHT7UEDJ"/>
    <x v="23"/>
    <x v="4"/>
    <x v="2"/>
    <s v="GTX Basic"/>
    <s v="Zathunicon"/>
    <s v="United States"/>
    <x v="0"/>
    <x v="162"/>
    <x v="118"/>
    <s v="Wed"/>
    <x v="4"/>
    <x v="2"/>
    <n v="550"/>
    <n v="553"/>
  </r>
  <r>
    <s v="7PAVX9CP"/>
    <x v="23"/>
    <x v="4"/>
    <x v="2"/>
    <s v="GTX Plus Basic"/>
    <s v="Gekko &amp; Co"/>
    <s v="United States"/>
    <x v="0"/>
    <x v="162"/>
    <x v="106"/>
    <s v="Fri"/>
    <x v="4"/>
    <x v="2"/>
    <n v="1096"/>
    <n v="1114"/>
  </r>
  <r>
    <s v="IVW8MQGN"/>
    <x v="28"/>
    <x v="0"/>
    <x v="0"/>
    <s v="MG Advanced"/>
    <s v="dambase"/>
    <s v="United States"/>
    <x v="0"/>
    <x v="162"/>
    <x v="115"/>
    <s v="Thu"/>
    <x v="4"/>
    <x v="2"/>
    <n v="3393"/>
    <n v="3785"/>
  </r>
  <r>
    <s v="CVFUMOK9"/>
    <x v="27"/>
    <x v="5"/>
    <x v="2"/>
    <s v="GTX Plus Pro"/>
    <s v="Rangreen"/>
    <s v="Panama"/>
    <x v="1"/>
    <x v="162"/>
    <x v="6"/>
    <s v=""/>
    <x v="1"/>
    <x v="1"/>
    <s v=""/>
    <n v="0"/>
  </r>
  <r>
    <s v="1VHUPB8X"/>
    <x v="1"/>
    <x v="1"/>
    <x v="0"/>
    <s v="GTX Plus Basic"/>
    <s v="Streethex"/>
    <s v="Belgium"/>
    <x v="2"/>
    <x v="162"/>
    <x v="106"/>
    <s v="Fri"/>
    <x v="4"/>
    <x v="2"/>
    <n v="1096"/>
    <n v="0"/>
  </r>
  <r>
    <s v="G5FN7I7T"/>
    <x v="1"/>
    <x v="1"/>
    <x v="0"/>
    <s v="MG Advanced"/>
    <s v="Gogozoom"/>
    <s v="United States"/>
    <x v="2"/>
    <x v="162"/>
    <x v="88"/>
    <s v="Wed"/>
    <x v="3"/>
    <x v="2"/>
    <n v="3393"/>
    <n v="0"/>
  </r>
  <r>
    <s v="OHVPXBSR"/>
    <x v="26"/>
    <x v="4"/>
    <x v="2"/>
    <s v="GTX Pro"/>
    <s v="Yearin"/>
    <s v="United States"/>
    <x v="0"/>
    <x v="162"/>
    <x v="105"/>
    <s v="Thu"/>
    <x v="4"/>
    <x v="2"/>
    <n v="4821"/>
    <n v="5316"/>
  </r>
  <r>
    <s v="GHY9QZKG"/>
    <x v="10"/>
    <x v="3"/>
    <x v="1"/>
    <s v="MG Special"/>
    <s v="Goodsilron"/>
    <s v="United States"/>
    <x v="2"/>
    <x v="162"/>
    <x v="111"/>
    <s v="Sun"/>
    <x v="4"/>
    <x v="2"/>
    <n v="55"/>
    <n v="0"/>
  </r>
  <r>
    <s v="M9RGVU1F"/>
    <x v="29"/>
    <x v="1"/>
    <x v="0"/>
    <s v="GTX Pro"/>
    <s v="Cancity"/>
    <s v="United States"/>
    <x v="2"/>
    <x v="162"/>
    <x v="120"/>
    <s v="Mon"/>
    <x v="4"/>
    <x v="2"/>
    <n v="4821"/>
    <n v="0"/>
  </r>
  <r>
    <s v="JBBJL4C2"/>
    <x v="29"/>
    <x v="1"/>
    <x v="0"/>
    <s v="GTX Basic"/>
    <s v="Dontechi"/>
    <s v="United States"/>
    <x v="0"/>
    <x v="162"/>
    <x v="78"/>
    <s v="Fri"/>
    <x v="3"/>
    <x v="2"/>
    <n v="550"/>
    <n v="531"/>
  </r>
  <r>
    <s v="HMI6RBK9"/>
    <x v="29"/>
    <x v="1"/>
    <x v="0"/>
    <s v="GTX Basic"/>
    <s v="Rangreen"/>
    <s v="Panama"/>
    <x v="0"/>
    <x v="162"/>
    <x v="83"/>
    <s v="Fri"/>
    <x v="3"/>
    <x v="2"/>
    <n v="550"/>
    <n v="544"/>
  </r>
  <r>
    <s v="2EKGLB0Q"/>
    <x v="16"/>
    <x v="2"/>
    <x v="1"/>
    <s v="GTX Basic"/>
    <s v="Y-corporation"/>
    <s v="United States"/>
    <x v="0"/>
    <x v="162"/>
    <x v="105"/>
    <s v="Thu"/>
    <x v="4"/>
    <x v="2"/>
    <n v="550"/>
    <n v="478"/>
  </r>
  <r>
    <s v="NBYPJR21"/>
    <x v="16"/>
    <x v="2"/>
    <x v="1"/>
    <s v="GTX Pro"/>
    <s v="Finjob"/>
    <s v="United States"/>
    <x v="0"/>
    <x v="162"/>
    <x v="119"/>
    <s v="Sat"/>
    <x v="4"/>
    <x v="2"/>
    <n v="4821"/>
    <n v="5672"/>
  </r>
  <r>
    <s v="HYPZOTY8"/>
    <x v="16"/>
    <x v="2"/>
    <x v="1"/>
    <s v="MG Special"/>
    <s v="Goodsilron"/>
    <s v="United States"/>
    <x v="0"/>
    <x v="162"/>
    <x v="118"/>
    <s v="Wed"/>
    <x v="4"/>
    <x v="2"/>
    <n v="55"/>
    <n v="51"/>
  </r>
  <r>
    <s v="31I0SB7T"/>
    <x v="16"/>
    <x v="2"/>
    <x v="1"/>
    <s v="MG Advanced"/>
    <s v="Konex"/>
    <s v="United States"/>
    <x v="0"/>
    <x v="162"/>
    <x v="118"/>
    <s v="Wed"/>
    <x v="4"/>
    <x v="2"/>
    <n v="3393"/>
    <n v="3141"/>
  </r>
  <r>
    <s v="R0CLLIH9"/>
    <x v="18"/>
    <x v="2"/>
    <x v="1"/>
    <s v="GTX Pro"/>
    <m/>
    <s v=""/>
    <x v="1"/>
    <x v="162"/>
    <x v="6"/>
    <s v=""/>
    <x v="1"/>
    <x v="1"/>
    <s v=""/>
    <n v="0"/>
  </r>
  <r>
    <s v="UIDAJBAI"/>
    <x v="18"/>
    <x v="2"/>
    <x v="1"/>
    <s v="GTX Pro"/>
    <s v="Doncon"/>
    <s v="United States"/>
    <x v="2"/>
    <x v="162"/>
    <x v="105"/>
    <s v="Thu"/>
    <x v="4"/>
    <x v="2"/>
    <n v="4821"/>
    <n v="0"/>
  </r>
  <r>
    <s v="VO3C2LE4"/>
    <x v="18"/>
    <x v="2"/>
    <x v="1"/>
    <s v="MG Special"/>
    <s v="Groovestreet"/>
    <s v="United States"/>
    <x v="2"/>
    <x v="162"/>
    <x v="111"/>
    <s v="Sun"/>
    <x v="4"/>
    <x v="2"/>
    <n v="55"/>
    <n v="0"/>
  </r>
  <r>
    <s v="UC7JT39Q"/>
    <x v="5"/>
    <x v="3"/>
    <x v="1"/>
    <s v="MG Special"/>
    <s v="Golddex"/>
    <s v="United States"/>
    <x v="2"/>
    <x v="162"/>
    <x v="105"/>
    <s v="Thu"/>
    <x v="4"/>
    <x v="2"/>
    <n v="55"/>
    <n v="0"/>
  </r>
  <r>
    <s v="F1LLBOUV"/>
    <x v="22"/>
    <x v="1"/>
    <x v="0"/>
    <s v="GTX Plus Basic"/>
    <s v="Codehow"/>
    <s v="United States"/>
    <x v="2"/>
    <x v="162"/>
    <x v="105"/>
    <s v="Thu"/>
    <x v="4"/>
    <x v="2"/>
    <n v="1096"/>
    <n v="0"/>
  </r>
  <r>
    <s v="7H9J8W50"/>
    <x v="22"/>
    <x v="1"/>
    <x v="0"/>
    <s v="GTX Plus Pro"/>
    <s v="Hottechi"/>
    <s v="Korea"/>
    <x v="2"/>
    <x v="162"/>
    <x v="106"/>
    <s v="Fri"/>
    <x v="4"/>
    <x v="2"/>
    <n v="5482"/>
    <n v="0"/>
  </r>
  <r>
    <s v="8O03S3U3"/>
    <x v="0"/>
    <x v="0"/>
    <x v="0"/>
    <s v="GTX Plus Pro"/>
    <s v="Conecom"/>
    <s v="United States"/>
    <x v="2"/>
    <x v="162"/>
    <x v="119"/>
    <s v="Sat"/>
    <x v="4"/>
    <x v="2"/>
    <n v="5482"/>
    <n v="0"/>
  </r>
  <r>
    <s v="TGQN6HTN"/>
    <x v="19"/>
    <x v="4"/>
    <x v="2"/>
    <s v="GTX Plus Pro"/>
    <s v="Kan-code"/>
    <s v="United States"/>
    <x v="0"/>
    <x v="162"/>
    <x v="92"/>
    <s v="Wed"/>
    <x v="3"/>
    <x v="2"/>
    <n v="5482"/>
    <n v="5393"/>
  </r>
  <r>
    <s v="X8GGF9MG"/>
    <x v="11"/>
    <x v="3"/>
    <x v="1"/>
    <s v="MG Special"/>
    <s v="Dontechi"/>
    <s v="United States"/>
    <x v="1"/>
    <x v="162"/>
    <x v="6"/>
    <s v=""/>
    <x v="1"/>
    <x v="1"/>
    <s v=""/>
    <n v="0"/>
  </r>
  <r>
    <s v="CPJK2600"/>
    <x v="12"/>
    <x v="0"/>
    <x v="0"/>
    <s v="MG Special"/>
    <s v="Statholdings"/>
    <s v="United States"/>
    <x v="2"/>
    <x v="162"/>
    <x v="118"/>
    <s v="Wed"/>
    <x v="4"/>
    <x v="2"/>
    <n v="55"/>
    <n v="0"/>
  </r>
  <r>
    <s v="3P7QQSVF"/>
    <x v="4"/>
    <x v="3"/>
    <x v="1"/>
    <s v="MG Special"/>
    <m/>
    <s v=""/>
    <x v="1"/>
    <x v="162"/>
    <x v="6"/>
    <s v=""/>
    <x v="1"/>
    <x v="1"/>
    <s v=""/>
    <n v="0"/>
  </r>
  <r>
    <s v="PGXIPGDM"/>
    <x v="4"/>
    <x v="3"/>
    <x v="1"/>
    <s v="MG Advanced"/>
    <s v="Lexiqvolax"/>
    <s v="United States"/>
    <x v="1"/>
    <x v="162"/>
    <x v="6"/>
    <s v=""/>
    <x v="1"/>
    <x v="1"/>
    <s v=""/>
    <n v="0"/>
  </r>
  <r>
    <s v="TLXS1NB8"/>
    <x v="4"/>
    <x v="3"/>
    <x v="1"/>
    <s v="GTX Plus Pro"/>
    <s v="Green-Plus"/>
    <s v="United States"/>
    <x v="2"/>
    <x v="162"/>
    <x v="118"/>
    <s v="Wed"/>
    <x v="4"/>
    <x v="2"/>
    <n v="5482"/>
    <n v="0"/>
  </r>
  <r>
    <s v="TRR34NSR"/>
    <x v="4"/>
    <x v="3"/>
    <x v="1"/>
    <s v="GTX Basic"/>
    <s v="Hottechi"/>
    <s v="Korea"/>
    <x v="0"/>
    <x v="162"/>
    <x v="47"/>
    <s v="Tue"/>
    <x v="3"/>
    <x v="2"/>
    <n v="550"/>
    <n v="638"/>
  </r>
  <r>
    <s v="F2KINGVU"/>
    <x v="4"/>
    <x v="3"/>
    <x v="1"/>
    <s v="MG Special"/>
    <s v="J-Texon"/>
    <s v="United States"/>
    <x v="0"/>
    <x v="162"/>
    <x v="121"/>
    <s v="Sun"/>
    <x v="4"/>
    <x v="2"/>
    <n v="55"/>
    <n v="50"/>
  </r>
  <r>
    <s v="Q169CIK6"/>
    <x v="15"/>
    <x v="5"/>
    <x v="2"/>
    <s v="MG Advanced"/>
    <s v="Bioplex"/>
    <s v="United States"/>
    <x v="2"/>
    <x v="162"/>
    <x v="114"/>
    <s v="Tue"/>
    <x v="4"/>
    <x v="2"/>
    <n v="3393"/>
    <n v="0"/>
  </r>
  <r>
    <s v="1QWG9VM6"/>
    <x v="2"/>
    <x v="2"/>
    <x v="1"/>
    <s v="GTX Pro"/>
    <s v="Hatfan"/>
    <s v="United States"/>
    <x v="0"/>
    <x v="162"/>
    <x v="119"/>
    <s v="Sat"/>
    <x v="4"/>
    <x v="2"/>
    <n v="4821"/>
    <n v="4272"/>
  </r>
  <r>
    <s v="8OHCCD42"/>
    <x v="3"/>
    <x v="0"/>
    <x v="0"/>
    <s v="GTX Plus Basic"/>
    <s v="Bioholding"/>
    <s v="Philipines"/>
    <x v="2"/>
    <x v="163"/>
    <x v="108"/>
    <s v="Sat"/>
    <x v="4"/>
    <x v="2"/>
    <n v="1096"/>
    <n v="0"/>
  </r>
  <r>
    <s v="QBCK25DV"/>
    <x v="3"/>
    <x v="0"/>
    <x v="0"/>
    <s v="MG Special"/>
    <s v="Inity"/>
    <s v="United States"/>
    <x v="0"/>
    <x v="163"/>
    <x v="108"/>
    <s v="Sat"/>
    <x v="4"/>
    <x v="2"/>
    <n v="55"/>
    <n v="58"/>
  </r>
  <r>
    <s v="8IEVY30X"/>
    <x v="25"/>
    <x v="4"/>
    <x v="2"/>
    <s v="GTX Plus Basic"/>
    <s v="Ontomedia"/>
    <s v="United States"/>
    <x v="0"/>
    <x v="163"/>
    <x v="106"/>
    <s v="Fri"/>
    <x v="4"/>
    <x v="2"/>
    <n v="1096"/>
    <n v="1088"/>
  </r>
  <r>
    <s v="6444O6DK"/>
    <x v="27"/>
    <x v="5"/>
    <x v="2"/>
    <s v="GTX Basic"/>
    <s v="Donquadtech"/>
    <s v="United States"/>
    <x v="2"/>
    <x v="163"/>
    <x v="121"/>
    <s v="Sun"/>
    <x v="4"/>
    <x v="2"/>
    <n v="550"/>
    <n v="0"/>
  </r>
  <r>
    <s v="GNL7T2JP"/>
    <x v="27"/>
    <x v="5"/>
    <x v="2"/>
    <s v="GTX Pro"/>
    <s v="Silis"/>
    <s v="United States"/>
    <x v="2"/>
    <x v="163"/>
    <x v="114"/>
    <s v="Tue"/>
    <x v="4"/>
    <x v="2"/>
    <n v="4821"/>
    <n v="0"/>
  </r>
  <r>
    <s v="V9YR14KW"/>
    <x v="13"/>
    <x v="4"/>
    <x v="2"/>
    <s v="GTX Basic"/>
    <s v="Plussunin"/>
    <s v="United States"/>
    <x v="2"/>
    <x v="163"/>
    <x v="115"/>
    <s v="Thu"/>
    <x v="4"/>
    <x v="2"/>
    <n v="550"/>
    <n v="0"/>
  </r>
  <r>
    <s v="24LP4J8U"/>
    <x v="13"/>
    <x v="4"/>
    <x v="2"/>
    <s v="GTX Pro"/>
    <s v="Kan-code"/>
    <s v="United States"/>
    <x v="2"/>
    <x v="163"/>
    <x v="59"/>
    <s v="Sat"/>
    <x v="2"/>
    <x v="2"/>
    <n v="4821"/>
    <n v="0"/>
  </r>
  <r>
    <s v="37LTMWB0"/>
    <x v="1"/>
    <x v="1"/>
    <x v="0"/>
    <s v="GTX Basic"/>
    <s v="Betatech"/>
    <s v="Kenya"/>
    <x v="2"/>
    <x v="163"/>
    <x v="115"/>
    <s v="Thu"/>
    <x v="4"/>
    <x v="2"/>
    <n v="550"/>
    <n v="0"/>
  </r>
  <r>
    <s v="8BH9RNZI"/>
    <x v="1"/>
    <x v="1"/>
    <x v="0"/>
    <s v="GTX Pro"/>
    <s v="Globex Corporation"/>
    <s v="Norway"/>
    <x v="2"/>
    <x v="163"/>
    <x v="106"/>
    <s v="Fri"/>
    <x v="4"/>
    <x v="2"/>
    <n v="4821"/>
    <n v="0"/>
  </r>
  <r>
    <s v="2ZU519Y6"/>
    <x v="1"/>
    <x v="1"/>
    <x v="0"/>
    <s v="GTX Plus Basic"/>
    <s v="Domzoom"/>
    <s v="United States"/>
    <x v="0"/>
    <x v="163"/>
    <x v="118"/>
    <s v="Wed"/>
    <x v="4"/>
    <x v="2"/>
    <n v="1096"/>
    <n v="1327"/>
  </r>
  <r>
    <s v="ZESI2PFU"/>
    <x v="1"/>
    <x v="1"/>
    <x v="0"/>
    <s v="GTX Plus Basic"/>
    <s v="Dontechi"/>
    <s v="United States"/>
    <x v="0"/>
    <x v="163"/>
    <x v="87"/>
    <s v="Tue"/>
    <x v="3"/>
    <x v="2"/>
    <n v="1096"/>
    <n v="923"/>
  </r>
  <r>
    <s v="X8T4XLTY"/>
    <x v="1"/>
    <x v="1"/>
    <x v="0"/>
    <s v="GTX Plus Basic"/>
    <s v="Scottech"/>
    <s v="United States"/>
    <x v="0"/>
    <x v="163"/>
    <x v="121"/>
    <s v="Sun"/>
    <x v="4"/>
    <x v="2"/>
    <n v="1096"/>
    <n v="1058"/>
  </r>
  <r>
    <s v="OS2CD01K"/>
    <x v="1"/>
    <x v="1"/>
    <x v="0"/>
    <s v="GTX Plus Pro"/>
    <s v="Streethex"/>
    <s v="Belgium"/>
    <x v="0"/>
    <x v="163"/>
    <x v="117"/>
    <s v="Fri"/>
    <x v="4"/>
    <x v="2"/>
    <n v="5482"/>
    <n v="5220"/>
  </r>
  <r>
    <s v="JNKDEAG9"/>
    <x v="8"/>
    <x v="1"/>
    <x v="0"/>
    <s v="GTX Plus Pro"/>
    <s v="Condax"/>
    <s v="United States"/>
    <x v="2"/>
    <x v="163"/>
    <x v="118"/>
    <s v="Wed"/>
    <x v="4"/>
    <x v="2"/>
    <n v="5482"/>
    <n v="0"/>
  </r>
  <r>
    <s v="7MGVL7FC"/>
    <x v="8"/>
    <x v="1"/>
    <x v="0"/>
    <s v="MG Special"/>
    <s v="Ron-tech"/>
    <s v="United States"/>
    <x v="0"/>
    <x v="163"/>
    <x v="119"/>
    <s v="Sat"/>
    <x v="4"/>
    <x v="2"/>
    <n v="55"/>
    <n v="55"/>
  </r>
  <r>
    <s v="IFJ2AE9R"/>
    <x v="10"/>
    <x v="3"/>
    <x v="1"/>
    <s v="MG Advanced"/>
    <s v="Dalttechnology"/>
    <s v="United States"/>
    <x v="2"/>
    <x v="163"/>
    <x v="115"/>
    <s v="Thu"/>
    <x v="4"/>
    <x v="2"/>
    <n v="3393"/>
    <n v="0"/>
  </r>
  <r>
    <s v="HEDUIEUN"/>
    <x v="10"/>
    <x v="3"/>
    <x v="1"/>
    <s v="MG Special"/>
    <s v="Hatfan"/>
    <s v="United States"/>
    <x v="0"/>
    <x v="163"/>
    <x v="78"/>
    <s v="Fri"/>
    <x v="3"/>
    <x v="2"/>
    <n v="55"/>
    <n v="62"/>
  </r>
  <r>
    <s v="D3OST43E"/>
    <x v="7"/>
    <x v="2"/>
    <x v="1"/>
    <s v="GTX Plus Basic"/>
    <s v="Golddex"/>
    <s v="United States"/>
    <x v="0"/>
    <x v="163"/>
    <x v="115"/>
    <s v="Thu"/>
    <x v="4"/>
    <x v="2"/>
    <n v="1096"/>
    <n v="996"/>
  </r>
  <r>
    <s v="Z7OH4GWO"/>
    <x v="16"/>
    <x v="2"/>
    <x v="1"/>
    <s v="GTX Pro"/>
    <m/>
    <s v=""/>
    <x v="1"/>
    <x v="163"/>
    <x v="6"/>
    <s v=""/>
    <x v="1"/>
    <x v="1"/>
    <s v=""/>
    <n v="0"/>
  </r>
  <r>
    <s v="9537WTHG"/>
    <x v="16"/>
    <x v="2"/>
    <x v="1"/>
    <s v="GTX Basic"/>
    <s v="Rantouch"/>
    <s v="United States"/>
    <x v="2"/>
    <x v="163"/>
    <x v="73"/>
    <s v="Fri"/>
    <x v="3"/>
    <x v="2"/>
    <n v="550"/>
    <n v="0"/>
  </r>
  <r>
    <s v="6PMHI9G4"/>
    <x v="16"/>
    <x v="2"/>
    <x v="1"/>
    <s v="GTX Basic"/>
    <s v="Hottechi"/>
    <s v="Korea"/>
    <x v="0"/>
    <x v="163"/>
    <x v="119"/>
    <s v="Sat"/>
    <x v="4"/>
    <x v="2"/>
    <n v="550"/>
    <n v="543"/>
  </r>
  <r>
    <s v="H3ITKE4I"/>
    <x v="18"/>
    <x v="2"/>
    <x v="1"/>
    <s v="GTX Pro"/>
    <s v="Hatfan"/>
    <s v="United States"/>
    <x v="2"/>
    <x v="163"/>
    <x v="118"/>
    <s v="Wed"/>
    <x v="4"/>
    <x v="2"/>
    <n v="4821"/>
    <n v="0"/>
  </r>
  <r>
    <s v="4RPUMZ9M"/>
    <x v="18"/>
    <x v="2"/>
    <x v="1"/>
    <s v="GTX Pro"/>
    <s v="Y-corporation"/>
    <s v="United States"/>
    <x v="2"/>
    <x v="163"/>
    <x v="117"/>
    <s v="Fri"/>
    <x v="4"/>
    <x v="2"/>
    <n v="4821"/>
    <n v="0"/>
  </r>
  <r>
    <s v="U9RFE81I"/>
    <x v="0"/>
    <x v="0"/>
    <x v="0"/>
    <s v="MG Special"/>
    <s v="Warephase"/>
    <s v="United States"/>
    <x v="2"/>
    <x v="163"/>
    <x v="122"/>
    <s v="Wed"/>
    <x v="5"/>
    <x v="3"/>
    <n v="55"/>
    <n v="0"/>
  </r>
  <r>
    <s v="4T2XENE2"/>
    <x v="6"/>
    <x v="1"/>
    <x v="0"/>
    <s v="GTX Plus Basic"/>
    <s v="Scottech"/>
    <s v="United States"/>
    <x v="2"/>
    <x v="163"/>
    <x v="83"/>
    <s v="Fri"/>
    <x v="3"/>
    <x v="2"/>
    <n v="1096"/>
    <n v="0"/>
  </r>
  <r>
    <s v="LIFA0JYO"/>
    <x v="12"/>
    <x v="0"/>
    <x v="0"/>
    <s v="MG Special"/>
    <s v="Finhigh"/>
    <s v="United States"/>
    <x v="2"/>
    <x v="163"/>
    <x v="60"/>
    <s v="Fri"/>
    <x v="2"/>
    <x v="2"/>
    <n v="55"/>
    <n v="0"/>
  </r>
  <r>
    <s v="JQ8V4I1K"/>
    <x v="12"/>
    <x v="0"/>
    <x v="0"/>
    <s v="MG Special"/>
    <s v="Bioholding"/>
    <s v="Philipines"/>
    <x v="0"/>
    <x v="163"/>
    <x v="119"/>
    <s v="Sat"/>
    <x v="4"/>
    <x v="2"/>
    <n v="55"/>
    <n v="56"/>
  </r>
  <r>
    <s v="N5CCEEOY"/>
    <x v="4"/>
    <x v="3"/>
    <x v="1"/>
    <s v="GTX Plus Pro"/>
    <s v="Kan-code"/>
    <s v="United States"/>
    <x v="2"/>
    <x v="163"/>
    <x v="115"/>
    <s v="Thu"/>
    <x v="4"/>
    <x v="2"/>
    <n v="5482"/>
    <n v="0"/>
  </r>
  <r>
    <s v="C0SNGBJU"/>
    <x v="4"/>
    <x v="3"/>
    <x v="1"/>
    <s v="MG Advanced"/>
    <s v="Blackzim"/>
    <s v="United States"/>
    <x v="2"/>
    <x v="163"/>
    <x v="121"/>
    <s v="Sun"/>
    <x v="4"/>
    <x v="2"/>
    <n v="3393"/>
    <n v="0"/>
  </r>
  <r>
    <s v="VN6JB8HU"/>
    <x v="15"/>
    <x v="5"/>
    <x v="2"/>
    <s v="GTX Plus Basic"/>
    <s v="Sumace"/>
    <s v="Romania"/>
    <x v="0"/>
    <x v="163"/>
    <x v="76"/>
    <s v="Sat"/>
    <x v="3"/>
    <x v="2"/>
    <n v="1096"/>
    <n v="1145"/>
  </r>
  <r>
    <s v="JK4IB77I"/>
    <x v="20"/>
    <x v="5"/>
    <x v="2"/>
    <s v="GTX Pro"/>
    <s v="Silis"/>
    <s v="United States"/>
    <x v="2"/>
    <x v="163"/>
    <x v="123"/>
    <s v="Wed"/>
    <x v="4"/>
    <x v="2"/>
    <n v="4821"/>
    <n v="0"/>
  </r>
  <r>
    <s v="81G840FM"/>
    <x v="2"/>
    <x v="2"/>
    <x v="1"/>
    <s v="GTX Basic"/>
    <m/>
    <s v=""/>
    <x v="1"/>
    <x v="163"/>
    <x v="6"/>
    <s v=""/>
    <x v="1"/>
    <x v="1"/>
    <s v=""/>
    <n v="0"/>
  </r>
  <r>
    <s v="U5K2MZB6"/>
    <x v="2"/>
    <x v="2"/>
    <x v="1"/>
    <s v="MG Advanced"/>
    <m/>
    <s v=""/>
    <x v="1"/>
    <x v="163"/>
    <x v="6"/>
    <s v=""/>
    <x v="1"/>
    <x v="1"/>
    <s v=""/>
    <n v="0"/>
  </r>
  <r>
    <s v="XMEYATKB"/>
    <x v="23"/>
    <x v="4"/>
    <x v="2"/>
    <s v="GTX Plus Pro"/>
    <s v="Zencorporation"/>
    <s v="China"/>
    <x v="2"/>
    <x v="164"/>
    <x v="118"/>
    <s v="Wed"/>
    <x v="4"/>
    <x v="2"/>
    <n v="5482"/>
    <n v="0"/>
  </r>
  <r>
    <s v="IUDDK8Q0"/>
    <x v="23"/>
    <x v="4"/>
    <x v="2"/>
    <s v="GTX Pro"/>
    <s v="Bluth Company"/>
    <s v="United States"/>
    <x v="2"/>
    <x v="164"/>
    <x v="119"/>
    <s v="Sat"/>
    <x v="4"/>
    <x v="2"/>
    <n v="4821"/>
    <n v="0"/>
  </r>
  <r>
    <s v="YQXAY03C"/>
    <x v="23"/>
    <x v="4"/>
    <x v="2"/>
    <s v="MG Advanced"/>
    <s v="Umbrella Corporation"/>
    <s v="United States"/>
    <x v="2"/>
    <x v="164"/>
    <x v="118"/>
    <s v="Wed"/>
    <x v="4"/>
    <x v="2"/>
    <n v="3393"/>
    <n v="0"/>
  </r>
  <r>
    <s v="QKQ5N9Z1"/>
    <x v="27"/>
    <x v="5"/>
    <x v="2"/>
    <s v="GTX Plus Basic"/>
    <s v="Massive Dynamic"/>
    <s v="United States"/>
    <x v="0"/>
    <x v="164"/>
    <x v="121"/>
    <s v="Sun"/>
    <x v="4"/>
    <x v="2"/>
    <n v="1096"/>
    <n v="1033"/>
  </r>
  <r>
    <s v="RZRRMWTH"/>
    <x v="13"/>
    <x v="4"/>
    <x v="2"/>
    <s v="MG Advanced"/>
    <s v="The New York Inquirer"/>
    <s v="United States"/>
    <x v="2"/>
    <x v="164"/>
    <x v="115"/>
    <s v="Thu"/>
    <x v="4"/>
    <x v="2"/>
    <n v="3393"/>
    <n v="0"/>
  </r>
  <r>
    <s v="JS9SCCJ3"/>
    <x v="1"/>
    <x v="1"/>
    <x v="0"/>
    <s v="GTX Plus Basic"/>
    <s v="Gogozoom"/>
    <s v="United States"/>
    <x v="2"/>
    <x v="164"/>
    <x v="108"/>
    <s v="Sat"/>
    <x v="4"/>
    <x v="2"/>
    <n v="1096"/>
    <n v="0"/>
  </r>
  <r>
    <s v="WOBZWEPI"/>
    <x v="1"/>
    <x v="1"/>
    <x v="0"/>
    <s v="GTX Pro"/>
    <s v="Treequote"/>
    <s v="United States"/>
    <x v="2"/>
    <x v="164"/>
    <x v="111"/>
    <s v="Sun"/>
    <x v="4"/>
    <x v="2"/>
    <n v="4821"/>
    <n v="0"/>
  </r>
  <r>
    <s v="HBIQF55L"/>
    <x v="1"/>
    <x v="1"/>
    <x v="0"/>
    <s v="GTX Pro"/>
    <s v="Cancity"/>
    <s v="United States"/>
    <x v="0"/>
    <x v="164"/>
    <x v="124"/>
    <s v="Mon"/>
    <x v="5"/>
    <x v="3"/>
    <n v="4821"/>
    <n v="4359"/>
  </r>
  <r>
    <s v="V5XB0UPL"/>
    <x v="1"/>
    <x v="1"/>
    <x v="0"/>
    <s v="GTX Pro"/>
    <s v="Warephase"/>
    <s v="United States"/>
    <x v="0"/>
    <x v="164"/>
    <x v="42"/>
    <s v="Fri"/>
    <x v="3"/>
    <x v="2"/>
    <n v="4821"/>
    <n v="4575"/>
  </r>
  <r>
    <s v="QW9JMUTD"/>
    <x v="1"/>
    <x v="1"/>
    <x v="0"/>
    <s v="MG Special"/>
    <s v="Finhigh"/>
    <s v="United States"/>
    <x v="0"/>
    <x v="164"/>
    <x v="119"/>
    <s v="Sat"/>
    <x v="4"/>
    <x v="2"/>
    <n v="55"/>
    <n v="53"/>
  </r>
  <r>
    <s v="7ODLTF4W"/>
    <x v="14"/>
    <x v="3"/>
    <x v="1"/>
    <s v="GTX Basic"/>
    <s v="J-Texon"/>
    <s v="United States"/>
    <x v="0"/>
    <x v="164"/>
    <x v="111"/>
    <s v="Sun"/>
    <x v="4"/>
    <x v="2"/>
    <n v="550"/>
    <n v="597"/>
  </r>
  <r>
    <s v="RUCPPMPY"/>
    <x v="14"/>
    <x v="3"/>
    <x v="1"/>
    <s v="MG Advanced"/>
    <s v="Zoomit"/>
    <s v="United States"/>
    <x v="0"/>
    <x v="164"/>
    <x v="83"/>
    <s v="Fri"/>
    <x v="3"/>
    <x v="2"/>
    <n v="3393"/>
    <n v="3179"/>
  </r>
  <r>
    <s v="SJHD5TFA"/>
    <x v="8"/>
    <x v="1"/>
    <x v="0"/>
    <s v="GTX Basic"/>
    <s v="Globex Corporation"/>
    <s v="Norway"/>
    <x v="2"/>
    <x v="164"/>
    <x v="83"/>
    <s v="Fri"/>
    <x v="3"/>
    <x v="2"/>
    <n v="550"/>
    <n v="0"/>
  </r>
  <r>
    <s v="2B0QVPBT"/>
    <x v="8"/>
    <x v="1"/>
    <x v="0"/>
    <s v="MG Special"/>
    <s v="Stanredtax"/>
    <s v="United States"/>
    <x v="0"/>
    <x v="164"/>
    <x v="108"/>
    <s v="Sat"/>
    <x v="4"/>
    <x v="2"/>
    <n v="55"/>
    <n v="57"/>
  </r>
  <r>
    <s v="YIZ1VQ3U"/>
    <x v="10"/>
    <x v="3"/>
    <x v="1"/>
    <s v="MG Advanced"/>
    <s v="Hottechi"/>
    <s v="Korea"/>
    <x v="2"/>
    <x v="164"/>
    <x v="108"/>
    <s v="Sat"/>
    <x v="4"/>
    <x v="2"/>
    <n v="3393"/>
    <n v="0"/>
  </r>
  <r>
    <s v="FMNSL9TP"/>
    <x v="10"/>
    <x v="3"/>
    <x v="1"/>
    <s v="MG Advanced"/>
    <s v="Scotfind"/>
    <s v="United States"/>
    <x v="0"/>
    <x v="164"/>
    <x v="120"/>
    <s v="Mon"/>
    <x v="4"/>
    <x v="2"/>
    <n v="3393"/>
    <n v="2997"/>
  </r>
  <r>
    <s v="8ZU8D508"/>
    <x v="7"/>
    <x v="2"/>
    <x v="1"/>
    <s v="GTX Basic"/>
    <s v="Faxquote"/>
    <s v="United States"/>
    <x v="0"/>
    <x v="164"/>
    <x v="56"/>
    <s v="Mon"/>
    <x v="2"/>
    <x v="2"/>
    <n v="550"/>
    <n v="545"/>
  </r>
  <r>
    <s v="NVDVFYGE"/>
    <x v="29"/>
    <x v="1"/>
    <x v="0"/>
    <s v="GTX Basic"/>
    <s v="Zumgoity"/>
    <s v="United States"/>
    <x v="0"/>
    <x v="164"/>
    <x v="125"/>
    <s v="Tue"/>
    <x v="4"/>
    <x v="2"/>
    <n v="550"/>
    <n v="565"/>
  </r>
  <r>
    <s v="QQH0YV1W"/>
    <x v="29"/>
    <x v="1"/>
    <x v="0"/>
    <s v="MG Special"/>
    <s v="Treequote"/>
    <s v="United States"/>
    <x v="0"/>
    <x v="164"/>
    <x v="120"/>
    <s v="Mon"/>
    <x v="4"/>
    <x v="2"/>
    <n v="55"/>
    <n v="54"/>
  </r>
  <r>
    <s v="ZVAZKWF3"/>
    <x v="16"/>
    <x v="2"/>
    <x v="1"/>
    <s v="GTX Pro"/>
    <m/>
    <s v=""/>
    <x v="1"/>
    <x v="164"/>
    <x v="6"/>
    <s v=""/>
    <x v="1"/>
    <x v="1"/>
    <s v=""/>
    <n v="0"/>
  </r>
  <r>
    <s v="IUNX2OMX"/>
    <x v="16"/>
    <x v="2"/>
    <x v="1"/>
    <s v="GTX Basic"/>
    <s v="J-Texon"/>
    <s v="United States"/>
    <x v="2"/>
    <x v="164"/>
    <x v="108"/>
    <s v="Sat"/>
    <x v="4"/>
    <x v="2"/>
    <n v="550"/>
    <n v="0"/>
  </r>
  <r>
    <s v="6WODV6KD"/>
    <x v="16"/>
    <x v="2"/>
    <x v="1"/>
    <s v="GTX Pro"/>
    <s v="Sunnamplex"/>
    <s v="Poland"/>
    <x v="0"/>
    <x v="164"/>
    <x v="117"/>
    <s v="Fri"/>
    <x v="4"/>
    <x v="2"/>
    <n v="4821"/>
    <n v="4991"/>
  </r>
  <r>
    <s v="6S2ABHZS"/>
    <x v="5"/>
    <x v="3"/>
    <x v="1"/>
    <s v="GTX Basic"/>
    <m/>
    <s v=""/>
    <x v="1"/>
    <x v="164"/>
    <x v="6"/>
    <s v=""/>
    <x v="1"/>
    <x v="1"/>
    <s v=""/>
    <n v="0"/>
  </r>
  <r>
    <s v="COM9RNBL"/>
    <x v="5"/>
    <x v="3"/>
    <x v="1"/>
    <s v="MG Special"/>
    <m/>
    <s v=""/>
    <x v="1"/>
    <x v="164"/>
    <x v="6"/>
    <s v=""/>
    <x v="1"/>
    <x v="1"/>
    <s v=""/>
    <n v="0"/>
  </r>
  <r>
    <s v="RTZFPWVN"/>
    <x v="9"/>
    <x v="2"/>
    <x v="1"/>
    <s v="GTX Plus Pro"/>
    <s v="Hottechi"/>
    <s v="Korea"/>
    <x v="2"/>
    <x v="164"/>
    <x v="118"/>
    <s v="Wed"/>
    <x v="4"/>
    <x v="2"/>
    <n v="5482"/>
    <n v="0"/>
  </r>
  <r>
    <s v="VYDCTUAU"/>
    <x v="9"/>
    <x v="2"/>
    <x v="1"/>
    <s v="MG Advanced"/>
    <s v="Blackzim"/>
    <s v="United States"/>
    <x v="2"/>
    <x v="164"/>
    <x v="111"/>
    <s v="Sun"/>
    <x v="4"/>
    <x v="2"/>
    <n v="3393"/>
    <n v="0"/>
  </r>
  <r>
    <s v="KYFONJP5"/>
    <x v="17"/>
    <x v="5"/>
    <x v="2"/>
    <s v="GTX Pro"/>
    <s v="Silis"/>
    <s v="United States"/>
    <x v="0"/>
    <x v="164"/>
    <x v="83"/>
    <s v="Fri"/>
    <x v="3"/>
    <x v="2"/>
    <n v="4821"/>
    <n v="5546"/>
  </r>
  <r>
    <s v="ANXSK3QV"/>
    <x v="4"/>
    <x v="3"/>
    <x v="1"/>
    <s v="MG Special"/>
    <s v="Hottechi"/>
    <s v="Korea"/>
    <x v="0"/>
    <x v="164"/>
    <x v="115"/>
    <s v="Thu"/>
    <x v="4"/>
    <x v="2"/>
    <n v="55"/>
    <n v="59"/>
  </r>
  <r>
    <s v="7I6OHUE4"/>
    <x v="3"/>
    <x v="0"/>
    <x v="0"/>
    <s v="GTX Plus Basic"/>
    <s v="Statholdings"/>
    <s v="United States"/>
    <x v="2"/>
    <x v="165"/>
    <x v="121"/>
    <s v="Sun"/>
    <x v="4"/>
    <x v="2"/>
    <n v="1096"/>
    <n v="0"/>
  </r>
  <r>
    <s v="AY9NWO78"/>
    <x v="3"/>
    <x v="0"/>
    <x v="0"/>
    <s v="MG Special"/>
    <s v="Statholdings"/>
    <s v="United States"/>
    <x v="2"/>
    <x v="165"/>
    <x v="115"/>
    <s v="Thu"/>
    <x v="4"/>
    <x v="2"/>
    <n v="55"/>
    <n v="0"/>
  </r>
  <r>
    <s v="BEP06EN5"/>
    <x v="3"/>
    <x v="0"/>
    <x v="0"/>
    <s v="GTX Plus Pro"/>
    <s v="Statholdings"/>
    <s v="United States"/>
    <x v="0"/>
    <x v="165"/>
    <x v="111"/>
    <s v="Sun"/>
    <x v="4"/>
    <x v="2"/>
    <n v="5482"/>
    <n v="5082"/>
  </r>
  <r>
    <s v="8H95X3AP"/>
    <x v="25"/>
    <x v="4"/>
    <x v="2"/>
    <s v="GTX Plus Pro"/>
    <s v="Iselectrics"/>
    <s v="United States"/>
    <x v="0"/>
    <x v="165"/>
    <x v="120"/>
    <s v="Mon"/>
    <x v="4"/>
    <x v="2"/>
    <n v="5482"/>
    <n v="5293"/>
  </r>
  <r>
    <s v="P7LVKDC9"/>
    <x v="28"/>
    <x v="0"/>
    <x v="0"/>
    <s v="GTX Plus Basic"/>
    <s v="Hottechi"/>
    <s v="Korea"/>
    <x v="0"/>
    <x v="165"/>
    <x v="87"/>
    <s v="Tue"/>
    <x v="3"/>
    <x v="2"/>
    <n v="1096"/>
    <n v="1163"/>
  </r>
  <r>
    <s v="QRVHBQSF"/>
    <x v="26"/>
    <x v="4"/>
    <x v="2"/>
    <s v="MG Special"/>
    <s v="Ganjaflex"/>
    <s v="Japan"/>
    <x v="0"/>
    <x v="165"/>
    <x v="111"/>
    <s v="Sun"/>
    <x v="4"/>
    <x v="2"/>
    <n v="55"/>
    <n v="49"/>
  </r>
  <r>
    <s v="8KH8XJRE"/>
    <x v="21"/>
    <x v="5"/>
    <x v="2"/>
    <s v="MG Special"/>
    <s v="Donquadtech"/>
    <s v="United States"/>
    <x v="0"/>
    <x v="165"/>
    <x v="46"/>
    <s v="Mon"/>
    <x v="2"/>
    <x v="2"/>
    <n v="55"/>
    <n v="53"/>
  </r>
  <r>
    <s v="YZ4AIQQR"/>
    <x v="8"/>
    <x v="1"/>
    <x v="0"/>
    <s v="MG Advanced"/>
    <s v="Betatech"/>
    <s v="Kenya"/>
    <x v="2"/>
    <x v="165"/>
    <x v="111"/>
    <s v="Sun"/>
    <x v="4"/>
    <x v="2"/>
    <n v="3393"/>
    <n v="0"/>
  </r>
  <r>
    <s v="R8CW1D6X"/>
    <x v="8"/>
    <x v="1"/>
    <x v="0"/>
    <s v="MG Advanced"/>
    <s v="Gogozoom"/>
    <s v="United States"/>
    <x v="2"/>
    <x v="165"/>
    <x v="82"/>
    <s v="Mon"/>
    <x v="3"/>
    <x v="2"/>
    <n v="3393"/>
    <n v="0"/>
  </r>
  <r>
    <s v="68KYNPDQ"/>
    <x v="10"/>
    <x v="3"/>
    <x v="1"/>
    <s v="GTX Plus Basic"/>
    <s v="Lexiqvolax"/>
    <s v="United States"/>
    <x v="2"/>
    <x v="165"/>
    <x v="120"/>
    <s v="Mon"/>
    <x v="4"/>
    <x v="2"/>
    <n v="1096"/>
    <n v="0"/>
  </r>
  <r>
    <s v="K6M3EX4O"/>
    <x v="16"/>
    <x v="2"/>
    <x v="1"/>
    <s v="GTX Plus Basic"/>
    <m/>
    <s v=""/>
    <x v="1"/>
    <x v="165"/>
    <x v="6"/>
    <s v=""/>
    <x v="1"/>
    <x v="1"/>
    <s v=""/>
    <n v="0"/>
  </r>
  <r>
    <s v="9B0HGLRU"/>
    <x v="16"/>
    <x v="2"/>
    <x v="1"/>
    <s v="GTX Basic"/>
    <s v="Fasehatice"/>
    <s v="United States"/>
    <x v="2"/>
    <x v="165"/>
    <x v="117"/>
    <s v="Fri"/>
    <x v="4"/>
    <x v="2"/>
    <n v="550"/>
    <n v="0"/>
  </r>
  <r>
    <s v="LWPFQ1UA"/>
    <x v="18"/>
    <x v="2"/>
    <x v="1"/>
    <s v="GTX Basic"/>
    <m/>
    <s v=""/>
    <x v="1"/>
    <x v="165"/>
    <x v="6"/>
    <s v=""/>
    <x v="1"/>
    <x v="1"/>
    <s v=""/>
    <n v="0"/>
  </r>
  <r>
    <s v="TN59K8NP"/>
    <x v="18"/>
    <x v="2"/>
    <x v="1"/>
    <s v="GTX Basic"/>
    <s v="Sunnamplex"/>
    <s v="Poland"/>
    <x v="2"/>
    <x v="165"/>
    <x v="109"/>
    <s v="Mon"/>
    <x v="5"/>
    <x v="3"/>
    <n v="550"/>
    <n v="0"/>
  </r>
  <r>
    <s v="3OBMD08T"/>
    <x v="0"/>
    <x v="0"/>
    <x v="0"/>
    <s v="MG Advanced"/>
    <s v="Codehow"/>
    <s v="United States"/>
    <x v="2"/>
    <x v="165"/>
    <x v="113"/>
    <s v="Mon"/>
    <x v="4"/>
    <x v="2"/>
    <n v="3393"/>
    <n v="0"/>
  </r>
  <r>
    <s v="5FWBETTO"/>
    <x v="12"/>
    <x v="0"/>
    <x v="0"/>
    <s v="MG Advanced"/>
    <s v="Finhigh"/>
    <s v="United States"/>
    <x v="0"/>
    <x v="165"/>
    <x v="65"/>
    <s v="Fri"/>
    <x v="2"/>
    <x v="2"/>
    <n v="3393"/>
    <n v="3641"/>
  </r>
  <r>
    <s v="ANRCHVJM"/>
    <x v="15"/>
    <x v="5"/>
    <x v="2"/>
    <s v="MG Special"/>
    <s v="Plusstrip"/>
    <s v="United States"/>
    <x v="1"/>
    <x v="165"/>
    <x v="6"/>
    <s v=""/>
    <x v="1"/>
    <x v="1"/>
    <s v=""/>
    <n v="0"/>
  </r>
  <r>
    <s v="UDTQF84C"/>
    <x v="15"/>
    <x v="5"/>
    <x v="2"/>
    <s v="GTX Basic"/>
    <s v="Condax"/>
    <s v="United States"/>
    <x v="2"/>
    <x v="165"/>
    <x v="113"/>
    <s v="Mon"/>
    <x v="4"/>
    <x v="2"/>
    <n v="550"/>
    <n v="0"/>
  </r>
  <r>
    <s v="35IRGXY3"/>
    <x v="2"/>
    <x v="2"/>
    <x v="1"/>
    <s v="GTX Basic"/>
    <s v="Condax"/>
    <s v="United States"/>
    <x v="0"/>
    <x v="165"/>
    <x v="55"/>
    <s v="Tue"/>
    <x v="2"/>
    <x v="2"/>
    <n v="550"/>
    <n v="501"/>
  </r>
  <r>
    <s v="YHRVQVPV"/>
    <x v="2"/>
    <x v="2"/>
    <x v="1"/>
    <s v="GTX Plus Pro"/>
    <s v="Konex"/>
    <s v="United States"/>
    <x v="0"/>
    <x v="165"/>
    <x v="115"/>
    <s v="Thu"/>
    <x v="4"/>
    <x v="2"/>
    <n v="5482"/>
    <n v="4687"/>
  </r>
  <r>
    <s v="0PGJNCD7"/>
    <x v="3"/>
    <x v="0"/>
    <x v="0"/>
    <s v="GTX Basic"/>
    <s v="dambase"/>
    <s v="United States"/>
    <x v="0"/>
    <x v="166"/>
    <x v="78"/>
    <s v="Fri"/>
    <x v="3"/>
    <x v="2"/>
    <n v="550"/>
    <n v="626"/>
  </r>
  <r>
    <s v="7X7YIWJO"/>
    <x v="3"/>
    <x v="0"/>
    <x v="0"/>
    <s v="GTX Basic"/>
    <s v="Finhigh"/>
    <s v="United States"/>
    <x v="0"/>
    <x v="166"/>
    <x v="126"/>
    <s v="Thu"/>
    <x v="5"/>
    <x v="3"/>
    <n v="550"/>
    <n v="489"/>
  </r>
  <r>
    <s v="2IO3IJPO"/>
    <x v="23"/>
    <x v="4"/>
    <x v="2"/>
    <s v="GTX Pro"/>
    <s v="Zencorporation"/>
    <s v="China"/>
    <x v="0"/>
    <x v="166"/>
    <x v="127"/>
    <s v="Thu"/>
    <x v="4"/>
    <x v="2"/>
    <n v="4821"/>
    <n v="4852"/>
  </r>
  <r>
    <s v="WCSJBX3N"/>
    <x v="28"/>
    <x v="0"/>
    <x v="0"/>
    <s v="MG Advanced"/>
    <s v="Warephase"/>
    <s v="United States"/>
    <x v="2"/>
    <x v="166"/>
    <x v="88"/>
    <s v="Wed"/>
    <x v="3"/>
    <x v="2"/>
    <n v="3393"/>
    <n v="0"/>
  </r>
  <r>
    <s v="FCNYDFK3"/>
    <x v="13"/>
    <x v="4"/>
    <x v="2"/>
    <s v="GTX Plus Basic"/>
    <s v="Bubba Gump"/>
    <s v="United States"/>
    <x v="0"/>
    <x v="166"/>
    <x v="47"/>
    <s v="Tue"/>
    <x v="3"/>
    <x v="2"/>
    <n v="1096"/>
    <n v="1192"/>
  </r>
  <r>
    <s v="3Y26MZHI"/>
    <x v="13"/>
    <x v="4"/>
    <x v="2"/>
    <s v="GTX Pro"/>
    <s v="Donquadtech"/>
    <s v="United States"/>
    <x v="0"/>
    <x v="166"/>
    <x v="113"/>
    <s v="Mon"/>
    <x v="4"/>
    <x v="2"/>
    <n v="4821"/>
    <n v="5104"/>
  </r>
  <r>
    <s v="P0BMLVSL"/>
    <x v="1"/>
    <x v="1"/>
    <x v="0"/>
    <s v="GTX Pro"/>
    <s v="Codehow"/>
    <s v="United States"/>
    <x v="0"/>
    <x v="166"/>
    <x v="128"/>
    <s v="Wed"/>
    <x v="5"/>
    <x v="3"/>
    <n v="4821"/>
    <n v="5820"/>
  </r>
  <r>
    <s v="QK5BW61U"/>
    <x v="26"/>
    <x v="4"/>
    <x v="2"/>
    <s v="MG Advanced"/>
    <s v="Acme Corporation"/>
    <s v="United States"/>
    <x v="0"/>
    <x v="166"/>
    <x v="129"/>
    <s v="Sat"/>
    <x v="5"/>
    <x v="3"/>
    <n v="3393"/>
    <n v="3012"/>
  </r>
  <r>
    <s v="J3SZACNW"/>
    <x v="21"/>
    <x v="5"/>
    <x v="2"/>
    <s v="GTX Plus Pro"/>
    <s v="Sumace"/>
    <s v="Romania"/>
    <x v="2"/>
    <x v="166"/>
    <x v="119"/>
    <s v="Sat"/>
    <x v="4"/>
    <x v="2"/>
    <n v="5482"/>
    <n v="0"/>
  </r>
  <r>
    <s v="5SNTPPOV"/>
    <x v="21"/>
    <x v="5"/>
    <x v="2"/>
    <s v="GTX Pro"/>
    <s v="Mathtouch"/>
    <s v="Jordan"/>
    <x v="2"/>
    <x v="166"/>
    <x v="114"/>
    <s v="Tue"/>
    <x v="4"/>
    <x v="2"/>
    <n v="4821"/>
    <n v="0"/>
  </r>
  <r>
    <s v="D7F2AWWW"/>
    <x v="21"/>
    <x v="5"/>
    <x v="2"/>
    <s v="GTX Pro"/>
    <s v="Konex"/>
    <s v="United States"/>
    <x v="0"/>
    <x v="166"/>
    <x v="121"/>
    <s v="Sun"/>
    <x v="4"/>
    <x v="2"/>
    <n v="4821"/>
    <n v="3930"/>
  </r>
  <r>
    <s v="FUL5V96O"/>
    <x v="8"/>
    <x v="1"/>
    <x v="0"/>
    <s v="GTX Plus Basic"/>
    <s v="Domzoom"/>
    <s v="United States"/>
    <x v="0"/>
    <x v="166"/>
    <x v="119"/>
    <s v="Sat"/>
    <x v="4"/>
    <x v="2"/>
    <n v="1096"/>
    <n v="1055"/>
  </r>
  <r>
    <s v="BWIWI1PC"/>
    <x v="10"/>
    <x v="3"/>
    <x v="1"/>
    <s v="MG Advanced"/>
    <s v="Blackzim"/>
    <s v="United States"/>
    <x v="2"/>
    <x v="166"/>
    <x v="119"/>
    <s v="Sat"/>
    <x v="4"/>
    <x v="2"/>
    <n v="3393"/>
    <n v="0"/>
  </r>
  <r>
    <s v="GYBIACTC"/>
    <x v="29"/>
    <x v="1"/>
    <x v="0"/>
    <s v="GTX Basic"/>
    <s v="Scottech"/>
    <s v="United States"/>
    <x v="0"/>
    <x v="166"/>
    <x v="120"/>
    <s v="Mon"/>
    <x v="4"/>
    <x v="2"/>
    <n v="550"/>
    <n v="538"/>
  </r>
  <r>
    <s v="VD6BP6T2"/>
    <x v="29"/>
    <x v="1"/>
    <x v="0"/>
    <s v="MG Special"/>
    <s v="Domzoom"/>
    <s v="United States"/>
    <x v="0"/>
    <x v="166"/>
    <x v="121"/>
    <s v="Sun"/>
    <x v="4"/>
    <x v="2"/>
    <n v="55"/>
    <n v="68"/>
  </r>
  <r>
    <s v="10AEGW41"/>
    <x v="18"/>
    <x v="2"/>
    <x v="1"/>
    <s v="GTX Pro"/>
    <m/>
    <s v=""/>
    <x v="1"/>
    <x v="166"/>
    <x v="6"/>
    <s v=""/>
    <x v="1"/>
    <x v="1"/>
    <s v=""/>
    <n v="0"/>
  </r>
  <r>
    <s v="QA9XE19H"/>
    <x v="18"/>
    <x v="2"/>
    <x v="1"/>
    <s v="MG Advanced"/>
    <s v="Newex"/>
    <s v="Germany"/>
    <x v="2"/>
    <x v="166"/>
    <x v="121"/>
    <s v="Sun"/>
    <x v="4"/>
    <x v="2"/>
    <n v="3393"/>
    <n v="0"/>
  </r>
  <r>
    <s v="8ZYPSX66"/>
    <x v="9"/>
    <x v="2"/>
    <x v="1"/>
    <s v="GTX Basic"/>
    <s v="Newex"/>
    <s v="Germany"/>
    <x v="0"/>
    <x v="166"/>
    <x v="130"/>
    <s v="Fri"/>
    <x v="4"/>
    <x v="2"/>
    <n v="550"/>
    <n v="572"/>
  </r>
  <r>
    <s v="0AN86YDG"/>
    <x v="9"/>
    <x v="2"/>
    <x v="1"/>
    <s v="GTX Plus Basic"/>
    <s v="Groovestreet"/>
    <s v="United States"/>
    <x v="0"/>
    <x v="166"/>
    <x v="120"/>
    <s v="Mon"/>
    <x v="4"/>
    <x v="2"/>
    <n v="1096"/>
    <n v="1234"/>
  </r>
  <r>
    <s v="VKXZ36VE"/>
    <x v="0"/>
    <x v="0"/>
    <x v="0"/>
    <s v="GTX Basic"/>
    <s v="Ron-tech"/>
    <s v="United States"/>
    <x v="2"/>
    <x v="166"/>
    <x v="114"/>
    <s v="Tue"/>
    <x v="4"/>
    <x v="2"/>
    <n v="550"/>
    <n v="0"/>
  </r>
  <r>
    <s v="OJYFSZ2O"/>
    <x v="12"/>
    <x v="0"/>
    <x v="0"/>
    <s v="MG Special"/>
    <s v="Isdom"/>
    <s v="United States"/>
    <x v="2"/>
    <x v="166"/>
    <x v="113"/>
    <s v="Mon"/>
    <x v="4"/>
    <x v="2"/>
    <n v="55"/>
    <n v="0"/>
  </r>
  <r>
    <s v="6G6ZCKSB"/>
    <x v="4"/>
    <x v="3"/>
    <x v="1"/>
    <s v="GTX Pro"/>
    <m/>
    <s v=""/>
    <x v="1"/>
    <x v="166"/>
    <x v="6"/>
    <s v=""/>
    <x v="1"/>
    <x v="1"/>
    <s v=""/>
    <n v="0"/>
  </r>
  <r>
    <s v="YGL1F8K1"/>
    <x v="4"/>
    <x v="3"/>
    <x v="1"/>
    <s v="MG Special"/>
    <s v="Plusstrip"/>
    <s v="United States"/>
    <x v="0"/>
    <x v="166"/>
    <x v="32"/>
    <s v="Thu"/>
    <x v="2"/>
    <x v="2"/>
    <n v="55"/>
    <n v="56"/>
  </r>
  <r>
    <s v="C1WGTTYF"/>
    <x v="15"/>
    <x v="5"/>
    <x v="2"/>
    <s v="MG Special"/>
    <s v="Zathunicon"/>
    <s v="United States"/>
    <x v="2"/>
    <x v="166"/>
    <x v="44"/>
    <s v="Wed"/>
    <x v="2"/>
    <x v="2"/>
    <n v="55"/>
    <n v="0"/>
  </r>
  <r>
    <s v="1OZWGQK9"/>
    <x v="2"/>
    <x v="2"/>
    <x v="1"/>
    <s v="MG Special"/>
    <s v="Doncon"/>
    <s v="United States"/>
    <x v="2"/>
    <x v="166"/>
    <x v="125"/>
    <s v="Tue"/>
    <x v="4"/>
    <x v="2"/>
    <n v="55"/>
    <n v="0"/>
  </r>
  <r>
    <s v="EXICVP8C"/>
    <x v="3"/>
    <x v="0"/>
    <x v="0"/>
    <s v="MG Special"/>
    <s v="Warephase"/>
    <s v="United States"/>
    <x v="0"/>
    <x v="167"/>
    <x v="123"/>
    <s v="Wed"/>
    <x v="4"/>
    <x v="2"/>
    <n v="55"/>
    <n v="52"/>
  </r>
  <r>
    <s v="DLXFY70W"/>
    <x v="3"/>
    <x v="0"/>
    <x v="0"/>
    <s v="MG Advanced"/>
    <s v="Codehow"/>
    <s v="United States"/>
    <x v="0"/>
    <x v="167"/>
    <x v="120"/>
    <s v="Mon"/>
    <x v="4"/>
    <x v="2"/>
    <n v="3393"/>
    <n v="3668"/>
  </r>
  <r>
    <s v="GO7UM9AV"/>
    <x v="25"/>
    <x v="4"/>
    <x v="2"/>
    <s v="GTX Basic"/>
    <s v="Plussunin"/>
    <s v="United States"/>
    <x v="2"/>
    <x v="167"/>
    <x v="118"/>
    <s v="Wed"/>
    <x v="4"/>
    <x v="2"/>
    <n v="550"/>
    <n v="0"/>
  </r>
  <r>
    <s v="F5ITRBMX"/>
    <x v="25"/>
    <x v="4"/>
    <x v="2"/>
    <s v="MG Advanced"/>
    <s v="Zotware"/>
    <s v="United States"/>
    <x v="0"/>
    <x v="167"/>
    <x v="107"/>
    <s v="Fri"/>
    <x v="5"/>
    <x v="3"/>
    <n v="3393"/>
    <n v="3138"/>
  </r>
  <r>
    <s v="8KFFRJSS"/>
    <x v="28"/>
    <x v="0"/>
    <x v="0"/>
    <s v="MG Special"/>
    <s v="Conecom"/>
    <s v="United States"/>
    <x v="2"/>
    <x v="167"/>
    <x v="118"/>
    <s v="Wed"/>
    <x v="4"/>
    <x v="2"/>
    <n v="55"/>
    <n v="0"/>
  </r>
  <r>
    <s v="38VRB2P1"/>
    <x v="27"/>
    <x v="5"/>
    <x v="2"/>
    <s v="GTX Basic"/>
    <s v="Ontomedia"/>
    <s v="United States"/>
    <x v="2"/>
    <x v="167"/>
    <x v="114"/>
    <s v="Tue"/>
    <x v="4"/>
    <x v="2"/>
    <n v="550"/>
    <n v="0"/>
  </r>
  <r>
    <s v="9CGD5QSZ"/>
    <x v="27"/>
    <x v="5"/>
    <x v="2"/>
    <s v="GTX Basic"/>
    <s v="Zencorporation"/>
    <s v="China"/>
    <x v="2"/>
    <x v="167"/>
    <x v="117"/>
    <s v="Fri"/>
    <x v="4"/>
    <x v="2"/>
    <n v="550"/>
    <n v="0"/>
  </r>
  <r>
    <s v="UPZRAO84"/>
    <x v="27"/>
    <x v="5"/>
    <x v="2"/>
    <s v="GTX Pro"/>
    <s v="Iselectrics"/>
    <s v="United States"/>
    <x v="0"/>
    <x v="167"/>
    <x v="62"/>
    <s v="Thu"/>
    <x v="3"/>
    <x v="2"/>
    <n v="4821"/>
    <n v="5032"/>
  </r>
  <r>
    <s v="BPCWRG9P"/>
    <x v="13"/>
    <x v="4"/>
    <x v="2"/>
    <s v="GTX Plus Basic"/>
    <s v="Plussunin"/>
    <s v="United States"/>
    <x v="0"/>
    <x v="167"/>
    <x v="115"/>
    <s v="Thu"/>
    <x v="4"/>
    <x v="2"/>
    <n v="1096"/>
    <n v="1310"/>
  </r>
  <r>
    <s v="JE5085VJ"/>
    <x v="13"/>
    <x v="4"/>
    <x v="2"/>
    <s v="GTX Plus Pro"/>
    <s v="Mathtouch"/>
    <s v="Jordan"/>
    <x v="0"/>
    <x v="167"/>
    <x v="87"/>
    <s v="Tue"/>
    <x v="3"/>
    <x v="2"/>
    <n v="5482"/>
    <n v="5076"/>
  </r>
  <r>
    <s v="P5MLWDXX"/>
    <x v="13"/>
    <x v="4"/>
    <x v="2"/>
    <s v="MG Advanced"/>
    <s v="Vehement Capital Partners"/>
    <s v="United States"/>
    <x v="0"/>
    <x v="167"/>
    <x v="84"/>
    <s v="Mon"/>
    <x v="3"/>
    <x v="2"/>
    <n v="3393"/>
    <n v="3641"/>
  </r>
  <r>
    <s v="IJ7AUTVC"/>
    <x v="1"/>
    <x v="1"/>
    <x v="0"/>
    <s v="GTX Pro"/>
    <s v="Conecom"/>
    <s v="United States"/>
    <x v="2"/>
    <x v="167"/>
    <x v="114"/>
    <s v="Tue"/>
    <x v="4"/>
    <x v="2"/>
    <n v="4821"/>
    <n v="0"/>
  </r>
  <r>
    <s v="84T104O7"/>
    <x v="1"/>
    <x v="1"/>
    <x v="0"/>
    <s v="GTX Plus Basic"/>
    <s v="Warephase"/>
    <s v="United States"/>
    <x v="0"/>
    <x v="167"/>
    <x v="125"/>
    <s v="Tue"/>
    <x v="4"/>
    <x v="2"/>
    <n v="1096"/>
    <n v="1170"/>
  </r>
  <r>
    <s v="0GXXCA37"/>
    <x v="1"/>
    <x v="1"/>
    <x v="0"/>
    <s v="GTX Pro"/>
    <s v="Domzoom"/>
    <s v="United States"/>
    <x v="0"/>
    <x v="167"/>
    <x v="46"/>
    <s v="Mon"/>
    <x v="2"/>
    <x v="2"/>
    <n v="4821"/>
    <n v="4226"/>
  </r>
  <r>
    <s v="GACPNKGI"/>
    <x v="14"/>
    <x v="3"/>
    <x v="1"/>
    <s v="MG Special"/>
    <m/>
    <s v=""/>
    <x v="1"/>
    <x v="167"/>
    <x v="6"/>
    <s v=""/>
    <x v="1"/>
    <x v="1"/>
    <s v=""/>
    <n v="0"/>
  </r>
  <r>
    <s v="9PCWAYWC"/>
    <x v="14"/>
    <x v="3"/>
    <x v="1"/>
    <s v="MG Advanced"/>
    <s v="Green-Plus"/>
    <s v="United States"/>
    <x v="2"/>
    <x v="167"/>
    <x v="114"/>
    <s v="Tue"/>
    <x v="4"/>
    <x v="2"/>
    <n v="3393"/>
    <n v="0"/>
  </r>
  <r>
    <s v="OJ0C7S3T"/>
    <x v="8"/>
    <x v="1"/>
    <x v="0"/>
    <s v="GTX Pro"/>
    <s v="Genco Pura Olive Oil Company"/>
    <s v="Italy"/>
    <x v="0"/>
    <x v="167"/>
    <x v="120"/>
    <s v="Mon"/>
    <x v="4"/>
    <x v="2"/>
    <n v="4821"/>
    <n v="4784"/>
  </r>
  <r>
    <s v="3VMC6PGJ"/>
    <x v="10"/>
    <x v="3"/>
    <x v="1"/>
    <s v="GTX Plus Basic"/>
    <s v="Faxquote"/>
    <s v="United States"/>
    <x v="2"/>
    <x v="167"/>
    <x v="125"/>
    <s v="Tue"/>
    <x v="4"/>
    <x v="2"/>
    <n v="1096"/>
    <n v="0"/>
  </r>
  <r>
    <s v="E2MWXGNG"/>
    <x v="10"/>
    <x v="3"/>
    <x v="1"/>
    <s v="MG Advanced"/>
    <s v="Blackzim"/>
    <s v="United States"/>
    <x v="2"/>
    <x v="167"/>
    <x v="118"/>
    <s v="Wed"/>
    <x v="4"/>
    <x v="2"/>
    <n v="3393"/>
    <n v="0"/>
  </r>
  <r>
    <s v="E4082SMQ"/>
    <x v="7"/>
    <x v="2"/>
    <x v="1"/>
    <s v="GTX Basic"/>
    <m/>
    <s v=""/>
    <x v="1"/>
    <x v="167"/>
    <x v="6"/>
    <s v=""/>
    <x v="1"/>
    <x v="1"/>
    <s v=""/>
    <n v="0"/>
  </r>
  <r>
    <s v="QZ2E9TSL"/>
    <x v="7"/>
    <x v="2"/>
    <x v="1"/>
    <s v="MG Advanced"/>
    <s v="Golddex"/>
    <s v="United States"/>
    <x v="2"/>
    <x v="167"/>
    <x v="116"/>
    <s v="Sat"/>
    <x v="5"/>
    <x v="3"/>
    <n v="3393"/>
    <n v="0"/>
  </r>
  <r>
    <s v="L3AYCTGW"/>
    <x v="7"/>
    <x v="2"/>
    <x v="1"/>
    <s v="GTX Pro"/>
    <s v="Goodsilron"/>
    <s v="United States"/>
    <x v="0"/>
    <x v="167"/>
    <x v="120"/>
    <s v="Mon"/>
    <x v="4"/>
    <x v="2"/>
    <n v="4821"/>
    <n v="5451"/>
  </r>
  <r>
    <s v="IZ02GW0R"/>
    <x v="16"/>
    <x v="2"/>
    <x v="1"/>
    <s v="GTX Basic"/>
    <s v="Faxquote"/>
    <s v="United States"/>
    <x v="0"/>
    <x v="167"/>
    <x v="118"/>
    <s v="Wed"/>
    <x v="4"/>
    <x v="2"/>
    <n v="550"/>
    <n v="527"/>
  </r>
  <r>
    <s v="LSVGDJ1A"/>
    <x v="18"/>
    <x v="2"/>
    <x v="1"/>
    <s v="GTX Plus Pro"/>
    <m/>
    <s v=""/>
    <x v="1"/>
    <x v="167"/>
    <x v="6"/>
    <s v=""/>
    <x v="1"/>
    <x v="1"/>
    <s v=""/>
    <n v="0"/>
  </r>
  <r>
    <s v="2LSNRT4U"/>
    <x v="18"/>
    <x v="2"/>
    <x v="1"/>
    <s v="GTX Pro"/>
    <m/>
    <s v=""/>
    <x v="1"/>
    <x v="167"/>
    <x v="6"/>
    <s v=""/>
    <x v="1"/>
    <x v="1"/>
    <s v=""/>
    <n v="0"/>
  </r>
  <r>
    <s v="5AI9WG6M"/>
    <x v="18"/>
    <x v="2"/>
    <x v="1"/>
    <s v="GTX Plus Pro"/>
    <s v="Y-corporation"/>
    <s v="United States"/>
    <x v="2"/>
    <x v="167"/>
    <x v="125"/>
    <s v="Tue"/>
    <x v="4"/>
    <x v="2"/>
    <n v="5482"/>
    <n v="0"/>
  </r>
  <r>
    <s v="Q1DFFYB5"/>
    <x v="18"/>
    <x v="2"/>
    <x v="1"/>
    <s v="GTX Plus Pro"/>
    <s v="Y-corporation"/>
    <s v="United States"/>
    <x v="2"/>
    <x v="167"/>
    <x v="118"/>
    <s v="Wed"/>
    <x v="4"/>
    <x v="2"/>
    <n v="5482"/>
    <n v="0"/>
  </r>
  <r>
    <s v="XWZG5VPL"/>
    <x v="18"/>
    <x v="2"/>
    <x v="1"/>
    <s v="GTX Pro"/>
    <s v="Scotfind"/>
    <s v="United States"/>
    <x v="2"/>
    <x v="167"/>
    <x v="114"/>
    <s v="Tue"/>
    <x v="4"/>
    <x v="2"/>
    <n v="4821"/>
    <n v="0"/>
  </r>
  <r>
    <s v="30FHAEJZ"/>
    <x v="18"/>
    <x v="2"/>
    <x v="1"/>
    <s v="GTX Plus Pro"/>
    <s v="Fasehatice"/>
    <s v="United States"/>
    <x v="0"/>
    <x v="167"/>
    <x v="118"/>
    <s v="Wed"/>
    <x v="4"/>
    <x v="2"/>
    <n v="5482"/>
    <n v="5408"/>
  </r>
  <r>
    <s v="AZOXWEKL"/>
    <x v="24"/>
    <x v="0"/>
    <x v="0"/>
    <s v="GTX Plus Basic"/>
    <s v="Conecom"/>
    <s v="United States"/>
    <x v="2"/>
    <x v="167"/>
    <x v="35"/>
    <s v="Tue"/>
    <x v="2"/>
    <x v="2"/>
    <n v="1096"/>
    <n v="0"/>
  </r>
  <r>
    <s v="2NKZR4IM"/>
    <x v="24"/>
    <x v="0"/>
    <x v="0"/>
    <s v="GTX Plus Pro"/>
    <s v="Isdom"/>
    <s v="United States"/>
    <x v="2"/>
    <x v="167"/>
    <x v="120"/>
    <s v="Mon"/>
    <x v="4"/>
    <x v="2"/>
    <n v="5482"/>
    <n v="0"/>
  </r>
  <r>
    <s v="3PPB3Q04"/>
    <x v="24"/>
    <x v="0"/>
    <x v="0"/>
    <s v="MG Special"/>
    <s v="Konmatfix"/>
    <s v="United States"/>
    <x v="0"/>
    <x v="167"/>
    <x v="78"/>
    <s v="Fri"/>
    <x v="3"/>
    <x v="2"/>
    <n v="55"/>
    <n v="48"/>
  </r>
  <r>
    <s v="C9330YF1"/>
    <x v="5"/>
    <x v="3"/>
    <x v="1"/>
    <s v="GTX Basic"/>
    <s v="Blackzim"/>
    <s v="United States"/>
    <x v="1"/>
    <x v="167"/>
    <x v="6"/>
    <s v=""/>
    <x v="1"/>
    <x v="1"/>
    <s v=""/>
    <n v="0"/>
  </r>
  <r>
    <s v="610UUEAG"/>
    <x v="5"/>
    <x v="3"/>
    <x v="1"/>
    <s v="GTX Basic"/>
    <s v="Plexzap"/>
    <s v="United States"/>
    <x v="0"/>
    <x v="167"/>
    <x v="120"/>
    <s v="Mon"/>
    <x v="4"/>
    <x v="2"/>
    <n v="550"/>
    <n v="527"/>
  </r>
  <r>
    <s v="FIYSM4E1"/>
    <x v="22"/>
    <x v="1"/>
    <x v="0"/>
    <s v="GTX Plus Basic"/>
    <s v="dambase"/>
    <s v="United States"/>
    <x v="0"/>
    <x v="167"/>
    <x v="121"/>
    <s v="Sun"/>
    <x v="4"/>
    <x v="2"/>
    <n v="1096"/>
    <n v="1160"/>
  </r>
  <r>
    <s v="BCUR8B2A"/>
    <x v="6"/>
    <x v="1"/>
    <x v="0"/>
    <s v="GTX Basic"/>
    <s v="Inity"/>
    <s v="United States"/>
    <x v="0"/>
    <x v="167"/>
    <x v="47"/>
    <s v="Tue"/>
    <x v="3"/>
    <x v="2"/>
    <n v="550"/>
    <n v="491"/>
  </r>
  <r>
    <s v="8PGDRAH2"/>
    <x v="19"/>
    <x v="4"/>
    <x v="2"/>
    <s v="GTX Basic"/>
    <s v="Umbrella Corporation"/>
    <s v="United States"/>
    <x v="0"/>
    <x v="167"/>
    <x v="118"/>
    <s v="Wed"/>
    <x v="4"/>
    <x v="2"/>
    <n v="550"/>
    <n v="555"/>
  </r>
  <r>
    <s v="QD8F0CI6"/>
    <x v="11"/>
    <x v="3"/>
    <x v="1"/>
    <s v="GTX Basic"/>
    <m/>
    <s v=""/>
    <x v="1"/>
    <x v="167"/>
    <x v="6"/>
    <s v=""/>
    <x v="1"/>
    <x v="1"/>
    <s v=""/>
    <n v="0"/>
  </r>
  <r>
    <s v="7K0S2P6K"/>
    <x v="11"/>
    <x v="3"/>
    <x v="1"/>
    <s v="GTX Pro"/>
    <m/>
    <s v=""/>
    <x v="1"/>
    <x v="167"/>
    <x v="6"/>
    <s v=""/>
    <x v="1"/>
    <x v="1"/>
    <s v=""/>
    <n v="0"/>
  </r>
  <r>
    <s v="G1C9IG0T"/>
    <x v="11"/>
    <x v="3"/>
    <x v="1"/>
    <s v="MG Special"/>
    <s v="Lexiqvolax"/>
    <s v="United States"/>
    <x v="2"/>
    <x v="167"/>
    <x v="127"/>
    <s v="Thu"/>
    <x v="4"/>
    <x v="2"/>
    <n v="55"/>
    <n v="0"/>
  </r>
  <r>
    <s v="G4B4Z525"/>
    <x v="12"/>
    <x v="0"/>
    <x v="0"/>
    <s v="MG Special"/>
    <s v="Isdom"/>
    <s v="United States"/>
    <x v="0"/>
    <x v="167"/>
    <x v="121"/>
    <s v="Sun"/>
    <x v="4"/>
    <x v="2"/>
    <n v="55"/>
    <n v="62"/>
  </r>
  <r>
    <s v="J9SE3QJD"/>
    <x v="15"/>
    <x v="5"/>
    <x v="2"/>
    <s v="MG Special"/>
    <s v="Ganjaflex"/>
    <s v="Japan"/>
    <x v="2"/>
    <x v="167"/>
    <x v="123"/>
    <s v="Wed"/>
    <x v="4"/>
    <x v="2"/>
    <n v="55"/>
    <n v="0"/>
  </r>
  <r>
    <s v="JORFI81C"/>
    <x v="15"/>
    <x v="5"/>
    <x v="2"/>
    <s v="MG Special"/>
    <s v="Konex"/>
    <s v="United States"/>
    <x v="0"/>
    <x v="167"/>
    <x v="125"/>
    <s v="Tue"/>
    <x v="4"/>
    <x v="2"/>
    <n v="55"/>
    <n v="56"/>
  </r>
  <r>
    <s v="GET2JILL"/>
    <x v="20"/>
    <x v="5"/>
    <x v="2"/>
    <s v="MG Advanced"/>
    <s v="The New York Inquirer"/>
    <s v="United States"/>
    <x v="0"/>
    <x v="167"/>
    <x v="121"/>
    <s v="Sun"/>
    <x v="4"/>
    <x v="2"/>
    <n v="3393"/>
    <n v="3490"/>
  </r>
  <r>
    <s v="E3HJPDFZ"/>
    <x v="2"/>
    <x v="2"/>
    <x v="1"/>
    <s v="GTX Pro"/>
    <s v="Y-corporation"/>
    <s v="United States"/>
    <x v="2"/>
    <x v="167"/>
    <x v="90"/>
    <s v="Sat"/>
    <x v="3"/>
    <x v="2"/>
    <n v="4821"/>
    <n v="0"/>
  </r>
  <r>
    <s v="Q22714T0"/>
    <x v="3"/>
    <x v="0"/>
    <x v="0"/>
    <s v="MG Special"/>
    <s v="Betatech"/>
    <s v="Kenya"/>
    <x v="2"/>
    <x v="168"/>
    <x v="120"/>
    <s v="Mon"/>
    <x v="4"/>
    <x v="2"/>
    <n v="55"/>
    <n v="0"/>
  </r>
  <r>
    <s v="FCGE8U5M"/>
    <x v="3"/>
    <x v="0"/>
    <x v="0"/>
    <s v="MG Special"/>
    <s v="Betatech"/>
    <s v="Kenya"/>
    <x v="0"/>
    <x v="168"/>
    <x v="125"/>
    <s v="Tue"/>
    <x v="4"/>
    <x v="2"/>
    <n v="55"/>
    <n v="51"/>
  </r>
  <r>
    <s v="ROQBT7TM"/>
    <x v="3"/>
    <x v="0"/>
    <x v="0"/>
    <s v="MG Special"/>
    <s v="Condax"/>
    <s v="United States"/>
    <x v="0"/>
    <x v="168"/>
    <x v="72"/>
    <s v="Tue"/>
    <x v="3"/>
    <x v="2"/>
    <n v="55"/>
    <n v="54"/>
  </r>
  <r>
    <s v="WLFLY0BD"/>
    <x v="3"/>
    <x v="0"/>
    <x v="0"/>
    <s v="MG Special"/>
    <s v="Conecom"/>
    <s v="United States"/>
    <x v="0"/>
    <x v="168"/>
    <x v="127"/>
    <s v="Thu"/>
    <x v="4"/>
    <x v="2"/>
    <n v="55"/>
    <n v="56"/>
  </r>
  <r>
    <s v="8S649LDO"/>
    <x v="25"/>
    <x v="4"/>
    <x v="2"/>
    <s v="GTX Pro"/>
    <s v="Kan-code"/>
    <s v="United States"/>
    <x v="2"/>
    <x v="168"/>
    <x v="63"/>
    <s v="Sat"/>
    <x v="2"/>
    <x v="2"/>
    <n v="4821"/>
    <n v="0"/>
  </r>
  <r>
    <s v="JR7SC0S2"/>
    <x v="23"/>
    <x v="4"/>
    <x v="2"/>
    <s v="MG Advanced"/>
    <s v="Gekko &amp; Co"/>
    <s v="United States"/>
    <x v="0"/>
    <x v="168"/>
    <x v="107"/>
    <s v="Fri"/>
    <x v="5"/>
    <x v="3"/>
    <n v="3393"/>
    <n v="3808"/>
  </r>
  <r>
    <s v="MFGCEDXE"/>
    <x v="27"/>
    <x v="5"/>
    <x v="2"/>
    <s v="GTX Plus Pro"/>
    <s v="Yearin"/>
    <s v="United States"/>
    <x v="2"/>
    <x v="168"/>
    <x v="32"/>
    <s v="Thu"/>
    <x v="2"/>
    <x v="2"/>
    <n v="5482"/>
    <n v="0"/>
  </r>
  <r>
    <s v="Y9Y4TXD9"/>
    <x v="27"/>
    <x v="5"/>
    <x v="2"/>
    <s v="MG Advanced"/>
    <s v="Konex"/>
    <s v="United States"/>
    <x v="0"/>
    <x v="168"/>
    <x v="44"/>
    <s v="Wed"/>
    <x v="2"/>
    <x v="2"/>
    <n v="3393"/>
    <n v="3041"/>
  </r>
  <r>
    <s v="ZKOGIB6R"/>
    <x v="26"/>
    <x v="4"/>
    <x v="2"/>
    <s v="GTX Basic"/>
    <s v="Xx-zobam"/>
    <s v="United States"/>
    <x v="2"/>
    <x v="168"/>
    <x v="125"/>
    <s v="Tue"/>
    <x v="4"/>
    <x v="2"/>
    <n v="550"/>
    <n v="0"/>
  </r>
  <r>
    <s v="DJMPI9TO"/>
    <x v="14"/>
    <x v="3"/>
    <x v="1"/>
    <s v="GTK 500"/>
    <s v="Xx-zobam"/>
    <s v="United States"/>
    <x v="1"/>
    <x v="168"/>
    <x v="6"/>
    <s v=""/>
    <x v="1"/>
    <x v="1"/>
    <s v=""/>
    <n v="0"/>
  </r>
  <r>
    <s v="Z353E8FR"/>
    <x v="21"/>
    <x v="5"/>
    <x v="2"/>
    <s v="MG Advanced"/>
    <s v="Condax"/>
    <s v="United States"/>
    <x v="2"/>
    <x v="168"/>
    <x v="131"/>
    <s v="Sun"/>
    <x v="4"/>
    <x v="2"/>
    <n v="3393"/>
    <n v="0"/>
  </r>
  <r>
    <s v="IKJSXBY0"/>
    <x v="8"/>
    <x v="1"/>
    <x v="0"/>
    <s v="GTX Pro"/>
    <s v="Isdom"/>
    <s v="United States"/>
    <x v="2"/>
    <x v="168"/>
    <x v="32"/>
    <s v="Thu"/>
    <x v="2"/>
    <x v="2"/>
    <n v="4821"/>
    <n v="0"/>
  </r>
  <r>
    <s v="5SYJS0HS"/>
    <x v="10"/>
    <x v="3"/>
    <x v="1"/>
    <s v="GTX Plus Pro"/>
    <s v="Goodsilron"/>
    <s v="United States"/>
    <x v="2"/>
    <x v="168"/>
    <x v="121"/>
    <s v="Sun"/>
    <x v="4"/>
    <x v="2"/>
    <n v="5482"/>
    <n v="0"/>
  </r>
  <r>
    <s v="U6XJRWV8"/>
    <x v="7"/>
    <x v="2"/>
    <x v="1"/>
    <s v="MG Advanced"/>
    <m/>
    <s v=""/>
    <x v="1"/>
    <x v="168"/>
    <x v="6"/>
    <s v=""/>
    <x v="1"/>
    <x v="1"/>
    <s v=""/>
    <n v="0"/>
  </r>
  <r>
    <s v="UXOQQR39"/>
    <x v="7"/>
    <x v="2"/>
    <x v="1"/>
    <s v="GTX Plus Basic"/>
    <s v="Golddex"/>
    <s v="United States"/>
    <x v="2"/>
    <x v="168"/>
    <x v="115"/>
    <s v="Thu"/>
    <x v="4"/>
    <x v="2"/>
    <n v="1096"/>
    <n v="0"/>
  </r>
  <r>
    <s v="J5DF2ZO1"/>
    <x v="7"/>
    <x v="2"/>
    <x v="1"/>
    <s v="MG Special"/>
    <s v="Kan-code"/>
    <s v="United States"/>
    <x v="0"/>
    <x v="168"/>
    <x v="132"/>
    <s v="Sat"/>
    <x v="4"/>
    <x v="2"/>
    <n v="55"/>
    <n v="44"/>
  </r>
  <r>
    <s v="HGF361RQ"/>
    <x v="16"/>
    <x v="2"/>
    <x v="1"/>
    <s v="GTX Plus Pro"/>
    <s v="Xx-holding"/>
    <s v="United States"/>
    <x v="2"/>
    <x v="168"/>
    <x v="120"/>
    <s v="Mon"/>
    <x v="4"/>
    <x v="2"/>
    <n v="5482"/>
    <n v="0"/>
  </r>
  <r>
    <s v="9B8SPYAF"/>
    <x v="16"/>
    <x v="2"/>
    <x v="1"/>
    <s v="GTX Basic"/>
    <s v="Doncon"/>
    <s v="United States"/>
    <x v="0"/>
    <x v="168"/>
    <x v="120"/>
    <s v="Mon"/>
    <x v="4"/>
    <x v="2"/>
    <n v="550"/>
    <n v="552"/>
  </r>
  <r>
    <s v="BYF6ABTZ"/>
    <x v="18"/>
    <x v="2"/>
    <x v="1"/>
    <s v="GTX Plus Pro"/>
    <s v="Opentech"/>
    <s v="United States"/>
    <x v="1"/>
    <x v="168"/>
    <x v="6"/>
    <s v=""/>
    <x v="1"/>
    <x v="1"/>
    <s v=""/>
    <n v="0"/>
  </r>
  <r>
    <s v="VTLI5HIE"/>
    <x v="18"/>
    <x v="2"/>
    <x v="1"/>
    <s v="GTX Basic"/>
    <s v="Newex"/>
    <s v="Germany"/>
    <x v="0"/>
    <x v="168"/>
    <x v="123"/>
    <s v="Wed"/>
    <x v="4"/>
    <x v="2"/>
    <n v="550"/>
    <n v="474"/>
  </r>
  <r>
    <s v="N60UJ28O"/>
    <x v="18"/>
    <x v="2"/>
    <x v="1"/>
    <s v="GTX Plus Basic"/>
    <s v="Xx-holding"/>
    <s v="United States"/>
    <x v="0"/>
    <x v="168"/>
    <x v="119"/>
    <s v="Sat"/>
    <x v="4"/>
    <x v="2"/>
    <n v="1096"/>
    <n v="1158"/>
  </r>
  <r>
    <s v="R102IPTH"/>
    <x v="18"/>
    <x v="2"/>
    <x v="1"/>
    <s v="GTX Plus Pro"/>
    <s v="Faxquote"/>
    <s v="United States"/>
    <x v="0"/>
    <x v="168"/>
    <x v="118"/>
    <s v="Wed"/>
    <x v="4"/>
    <x v="2"/>
    <n v="5482"/>
    <n v="5839"/>
  </r>
  <r>
    <s v="C9O4E52T"/>
    <x v="18"/>
    <x v="2"/>
    <x v="1"/>
    <s v="GTX Pro"/>
    <s v="Singletechno"/>
    <s v="United States"/>
    <x v="0"/>
    <x v="168"/>
    <x v="112"/>
    <s v="Sun"/>
    <x v="5"/>
    <x v="3"/>
    <n v="4821"/>
    <n v="4554"/>
  </r>
  <r>
    <s v="CJP7LWRK"/>
    <x v="18"/>
    <x v="2"/>
    <x v="1"/>
    <s v="GTX Pro"/>
    <s v="Xx-holding"/>
    <s v="United States"/>
    <x v="0"/>
    <x v="168"/>
    <x v="120"/>
    <s v="Mon"/>
    <x v="4"/>
    <x v="2"/>
    <n v="4821"/>
    <n v="5078"/>
  </r>
  <r>
    <s v="NHE1CETW"/>
    <x v="24"/>
    <x v="0"/>
    <x v="0"/>
    <s v="GTX Plus Basic"/>
    <s v="Genco Pura Olive Oil Company"/>
    <s v="Italy"/>
    <x v="2"/>
    <x v="168"/>
    <x v="123"/>
    <s v="Wed"/>
    <x v="4"/>
    <x v="2"/>
    <n v="1096"/>
    <n v="0"/>
  </r>
  <r>
    <s v="1O1GVZEU"/>
    <x v="5"/>
    <x v="3"/>
    <x v="1"/>
    <s v="GTX Basic"/>
    <s v="Cheers"/>
    <s v="United States"/>
    <x v="0"/>
    <x v="168"/>
    <x v="43"/>
    <s v="Sun"/>
    <x v="3"/>
    <x v="2"/>
    <n v="550"/>
    <n v="561"/>
  </r>
  <r>
    <s v="K8LRZ95S"/>
    <x v="9"/>
    <x v="2"/>
    <x v="1"/>
    <s v="GTX Plus Basic"/>
    <m/>
    <s v=""/>
    <x v="1"/>
    <x v="168"/>
    <x v="6"/>
    <s v=""/>
    <x v="1"/>
    <x v="1"/>
    <s v=""/>
    <n v="0"/>
  </r>
  <r>
    <s v="2OQB2KPY"/>
    <x v="9"/>
    <x v="2"/>
    <x v="1"/>
    <s v="GTX Plus Basic"/>
    <s v="Finjob"/>
    <s v="United States"/>
    <x v="2"/>
    <x v="168"/>
    <x v="119"/>
    <s v="Sat"/>
    <x v="4"/>
    <x v="2"/>
    <n v="1096"/>
    <n v="0"/>
  </r>
  <r>
    <s v="KK4VW0ZM"/>
    <x v="6"/>
    <x v="1"/>
    <x v="0"/>
    <s v="MG Advanced"/>
    <s v="Ron-tech"/>
    <s v="United States"/>
    <x v="2"/>
    <x v="168"/>
    <x v="57"/>
    <s v="Mon"/>
    <x v="2"/>
    <x v="2"/>
    <n v="3393"/>
    <n v="0"/>
  </r>
  <r>
    <s v="JHLG51ZI"/>
    <x v="6"/>
    <x v="1"/>
    <x v="0"/>
    <s v="MG Advanced"/>
    <s v="Inity"/>
    <s v="United States"/>
    <x v="0"/>
    <x v="168"/>
    <x v="118"/>
    <s v="Wed"/>
    <x v="4"/>
    <x v="2"/>
    <n v="3393"/>
    <n v="3392"/>
  </r>
  <r>
    <s v="Q8BZ3PC9"/>
    <x v="17"/>
    <x v="5"/>
    <x v="2"/>
    <s v="GTX Plus Pro"/>
    <m/>
    <s v=""/>
    <x v="1"/>
    <x v="168"/>
    <x v="6"/>
    <s v=""/>
    <x v="1"/>
    <x v="1"/>
    <s v=""/>
    <n v="0"/>
  </r>
  <r>
    <s v="49ZS7GTS"/>
    <x v="4"/>
    <x v="3"/>
    <x v="1"/>
    <s v="MG Special"/>
    <m/>
    <s v=""/>
    <x v="1"/>
    <x v="168"/>
    <x v="6"/>
    <s v=""/>
    <x v="1"/>
    <x v="1"/>
    <s v=""/>
    <n v="0"/>
  </r>
  <r>
    <s v="M857G6G1"/>
    <x v="4"/>
    <x v="3"/>
    <x v="1"/>
    <s v="MG Advanced"/>
    <m/>
    <s v=""/>
    <x v="1"/>
    <x v="168"/>
    <x v="6"/>
    <s v=""/>
    <x v="1"/>
    <x v="1"/>
    <s v=""/>
    <n v="0"/>
  </r>
  <r>
    <s v="TS4CB9TH"/>
    <x v="4"/>
    <x v="3"/>
    <x v="1"/>
    <s v="GTX Pro"/>
    <s v="Fasehatice"/>
    <s v="United States"/>
    <x v="0"/>
    <x v="168"/>
    <x v="115"/>
    <s v="Thu"/>
    <x v="4"/>
    <x v="2"/>
    <n v="4821"/>
    <n v="5040"/>
  </r>
  <r>
    <s v="5K0ZFCVO"/>
    <x v="15"/>
    <x v="5"/>
    <x v="2"/>
    <s v="MG Special"/>
    <m/>
    <s v=""/>
    <x v="1"/>
    <x v="168"/>
    <x v="6"/>
    <s v=""/>
    <x v="1"/>
    <x v="1"/>
    <s v=""/>
    <n v="0"/>
  </r>
  <r>
    <s v="6AEVX11M"/>
    <x v="15"/>
    <x v="5"/>
    <x v="2"/>
    <s v="MG Special"/>
    <m/>
    <s v=""/>
    <x v="1"/>
    <x v="168"/>
    <x v="6"/>
    <s v=""/>
    <x v="1"/>
    <x v="1"/>
    <s v=""/>
    <n v="0"/>
  </r>
  <r>
    <s v="BH40KWV5"/>
    <x v="2"/>
    <x v="2"/>
    <x v="1"/>
    <s v="GTX Pro"/>
    <s v="Goodsilron"/>
    <s v="United States"/>
    <x v="2"/>
    <x v="168"/>
    <x v="120"/>
    <s v="Mon"/>
    <x v="4"/>
    <x v="2"/>
    <n v="4821"/>
    <n v="0"/>
  </r>
  <r>
    <s v="MMVHAEI3"/>
    <x v="2"/>
    <x v="2"/>
    <x v="1"/>
    <s v="MG Advanced"/>
    <s v="Rantouch"/>
    <s v="United States"/>
    <x v="2"/>
    <x v="168"/>
    <x v="125"/>
    <s v="Tue"/>
    <x v="4"/>
    <x v="2"/>
    <n v="3393"/>
    <n v="0"/>
  </r>
  <r>
    <s v="PGRIPWHY"/>
    <x v="2"/>
    <x v="2"/>
    <x v="1"/>
    <s v="GTX Plus Pro"/>
    <s v="Sonron"/>
    <s v="United States"/>
    <x v="0"/>
    <x v="168"/>
    <x v="125"/>
    <s v="Tue"/>
    <x v="4"/>
    <x v="2"/>
    <n v="5482"/>
    <n v="5853"/>
  </r>
  <r>
    <s v="0VXUZU7P"/>
    <x v="3"/>
    <x v="0"/>
    <x v="0"/>
    <s v="MG Special"/>
    <s v="Scottech"/>
    <s v="United States"/>
    <x v="0"/>
    <x v="169"/>
    <x v="125"/>
    <s v="Tue"/>
    <x v="4"/>
    <x v="2"/>
    <n v="55"/>
    <n v="49"/>
  </r>
  <r>
    <s v="WGETO859"/>
    <x v="25"/>
    <x v="4"/>
    <x v="2"/>
    <s v="GTX Basic"/>
    <m/>
    <s v=""/>
    <x v="1"/>
    <x v="169"/>
    <x v="6"/>
    <s v=""/>
    <x v="1"/>
    <x v="1"/>
    <s v=""/>
    <n v="0"/>
  </r>
  <r>
    <s v="7B21SGQ8"/>
    <x v="25"/>
    <x v="4"/>
    <x v="2"/>
    <s v="GTX Plus Basic"/>
    <s v="Gekko &amp; Co"/>
    <s v="United States"/>
    <x v="0"/>
    <x v="169"/>
    <x v="132"/>
    <s v="Sat"/>
    <x v="4"/>
    <x v="2"/>
    <n v="1096"/>
    <n v="1080"/>
  </r>
  <r>
    <s v="I6TVFB6J"/>
    <x v="28"/>
    <x v="0"/>
    <x v="0"/>
    <s v="GTX Basic"/>
    <s v="Genco Pura Olive Oil Company"/>
    <s v="Italy"/>
    <x v="2"/>
    <x v="169"/>
    <x v="130"/>
    <s v="Fri"/>
    <x v="4"/>
    <x v="2"/>
    <n v="550"/>
    <n v="0"/>
  </r>
  <r>
    <s v="PHAFVDFO"/>
    <x v="28"/>
    <x v="0"/>
    <x v="0"/>
    <s v="MG Special"/>
    <s v="Konmatfix"/>
    <s v="United States"/>
    <x v="0"/>
    <x v="169"/>
    <x v="115"/>
    <s v="Thu"/>
    <x v="4"/>
    <x v="2"/>
    <n v="55"/>
    <n v="55"/>
  </r>
  <r>
    <s v="CTWSDG4U"/>
    <x v="27"/>
    <x v="5"/>
    <x v="2"/>
    <s v="GTX Basic"/>
    <m/>
    <s v=""/>
    <x v="1"/>
    <x v="169"/>
    <x v="6"/>
    <s v=""/>
    <x v="1"/>
    <x v="1"/>
    <s v=""/>
    <n v="0"/>
  </r>
  <r>
    <s v="I6O855AE"/>
    <x v="13"/>
    <x v="4"/>
    <x v="2"/>
    <s v="GTX Plus Basic"/>
    <s v="Acme Corporation"/>
    <s v="United States"/>
    <x v="0"/>
    <x v="169"/>
    <x v="57"/>
    <s v="Mon"/>
    <x v="2"/>
    <x v="2"/>
    <n v="1096"/>
    <n v="1282"/>
  </r>
  <r>
    <s v="OUIK8VX3"/>
    <x v="14"/>
    <x v="3"/>
    <x v="1"/>
    <s v="GTK 500"/>
    <s v="Lexiqvolax"/>
    <s v="United States"/>
    <x v="0"/>
    <x v="169"/>
    <x v="115"/>
    <s v="Thu"/>
    <x v="4"/>
    <x v="2"/>
    <n v="26768"/>
    <n v="23746"/>
  </r>
  <r>
    <s v="RYO875D0"/>
    <x v="21"/>
    <x v="5"/>
    <x v="2"/>
    <s v="GTX Basic"/>
    <s v="Massive Dynamic"/>
    <s v="United States"/>
    <x v="2"/>
    <x v="169"/>
    <x v="130"/>
    <s v="Fri"/>
    <x v="4"/>
    <x v="2"/>
    <n v="550"/>
    <n v="0"/>
  </r>
  <r>
    <s v="0EYXI1UN"/>
    <x v="10"/>
    <x v="3"/>
    <x v="1"/>
    <s v="MG Advanced"/>
    <m/>
    <s v=""/>
    <x v="1"/>
    <x v="169"/>
    <x v="6"/>
    <s v=""/>
    <x v="1"/>
    <x v="1"/>
    <s v=""/>
    <n v="0"/>
  </r>
  <r>
    <s v="O5S6WEM7"/>
    <x v="7"/>
    <x v="2"/>
    <x v="1"/>
    <s v="GTX Basic"/>
    <s v="Doncon"/>
    <s v="United States"/>
    <x v="2"/>
    <x v="169"/>
    <x v="46"/>
    <s v="Mon"/>
    <x v="2"/>
    <x v="2"/>
    <n v="550"/>
    <n v="0"/>
  </r>
  <r>
    <s v="DJ2FHO68"/>
    <x v="16"/>
    <x v="2"/>
    <x v="1"/>
    <s v="GTX Basic"/>
    <s v="Golddex"/>
    <s v="United States"/>
    <x v="2"/>
    <x v="169"/>
    <x v="122"/>
    <s v="Wed"/>
    <x v="5"/>
    <x v="3"/>
    <n v="550"/>
    <n v="0"/>
  </r>
  <r>
    <s v="5LHNRZD3"/>
    <x v="24"/>
    <x v="0"/>
    <x v="0"/>
    <s v="MG Advanced"/>
    <s v="Streethex"/>
    <s v="Belgium"/>
    <x v="2"/>
    <x v="169"/>
    <x v="117"/>
    <s v="Fri"/>
    <x v="4"/>
    <x v="2"/>
    <n v="3393"/>
    <n v="0"/>
  </r>
  <r>
    <s v="URIKPDOJ"/>
    <x v="9"/>
    <x v="2"/>
    <x v="1"/>
    <s v="GTX Plus Basic"/>
    <s v="Cheers"/>
    <s v="United States"/>
    <x v="2"/>
    <x v="169"/>
    <x v="127"/>
    <s v="Thu"/>
    <x v="4"/>
    <x v="2"/>
    <n v="1096"/>
    <n v="0"/>
  </r>
  <r>
    <s v="U1J4YN0I"/>
    <x v="6"/>
    <x v="1"/>
    <x v="0"/>
    <s v="GTX Basic"/>
    <s v="Cancity"/>
    <s v="United States"/>
    <x v="2"/>
    <x v="169"/>
    <x v="117"/>
    <s v="Fri"/>
    <x v="4"/>
    <x v="2"/>
    <n v="550"/>
    <n v="0"/>
  </r>
  <r>
    <s v="QBUJF4I7"/>
    <x v="19"/>
    <x v="4"/>
    <x v="2"/>
    <s v="MG Special"/>
    <s v="Opentech"/>
    <s v="United States"/>
    <x v="2"/>
    <x v="169"/>
    <x v="115"/>
    <s v="Thu"/>
    <x v="4"/>
    <x v="2"/>
    <n v="55"/>
    <n v="0"/>
  </r>
  <r>
    <s v="99QIJAAP"/>
    <x v="19"/>
    <x v="4"/>
    <x v="2"/>
    <s v="MG Special"/>
    <s v="Opentech"/>
    <s v="United States"/>
    <x v="0"/>
    <x v="169"/>
    <x v="127"/>
    <s v="Thu"/>
    <x v="4"/>
    <x v="2"/>
    <n v="55"/>
    <n v="61"/>
  </r>
  <r>
    <s v="K127AFNP"/>
    <x v="11"/>
    <x v="3"/>
    <x v="1"/>
    <s v="MG Special"/>
    <s v="J-Texon"/>
    <s v="United States"/>
    <x v="2"/>
    <x v="169"/>
    <x v="131"/>
    <s v="Sun"/>
    <x v="4"/>
    <x v="2"/>
    <n v="55"/>
    <n v="0"/>
  </r>
  <r>
    <s v="4K7PRO1B"/>
    <x v="11"/>
    <x v="3"/>
    <x v="1"/>
    <s v="GTX Basic"/>
    <s v="Goodsilron"/>
    <s v="United States"/>
    <x v="0"/>
    <x v="169"/>
    <x v="130"/>
    <s v="Fri"/>
    <x v="4"/>
    <x v="2"/>
    <n v="550"/>
    <n v="600"/>
  </r>
  <r>
    <s v="XOVYPE58"/>
    <x v="17"/>
    <x v="5"/>
    <x v="2"/>
    <s v="GTX Pro"/>
    <s v="Betasoloin"/>
    <s v="United States"/>
    <x v="1"/>
    <x v="169"/>
    <x v="6"/>
    <s v=""/>
    <x v="1"/>
    <x v="1"/>
    <s v=""/>
    <n v="0"/>
  </r>
  <r>
    <s v="AYB7DWUH"/>
    <x v="17"/>
    <x v="5"/>
    <x v="2"/>
    <s v="GTX Plus Pro"/>
    <s v="Opentech"/>
    <s v="United States"/>
    <x v="0"/>
    <x v="169"/>
    <x v="115"/>
    <s v="Thu"/>
    <x v="4"/>
    <x v="2"/>
    <n v="5482"/>
    <n v="5805"/>
  </r>
  <r>
    <s v="6CKXLPAR"/>
    <x v="12"/>
    <x v="0"/>
    <x v="0"/>
    <s v="MG Special"/>
    <s v="Hottechi"/>
    <s v="Korea"/>
    <x v="0"/>
    <x v="169"/>
    <x v="87"/>
    <s v="Tue"/>
    <x v="3"/>
    <x v="2"/>
    <n v="55"/>
    <n v="58"/>
  </r>
  <r>
    <s v="FQ2F717F"/>
    <x v="12"/>
    <x v="0"/>
    <x v="0"/>
    <s v="MG Special"/>
    <s v="Scottech"/>
    <s v="United States"/>
    <x v="0"/>
    <x v="169"/>
    <x v="126"/>
    <s v="Thu"/>
    <x v="5"/>
    <x v="3"/>
    <n v="55"/>
    <n v="52"/>
  </r>
  <r>
    <s v="2SBP68CP"/>
    <x v="15"/>
    <x v="5"/>
    <x v="2"/>
    <s v="MG Special"/>
    <s v="Gekko &amp; Co"/>
    <s v="United States"/>
    <x v="2"/>
    <x v="169"/>
    <x v="117"/>
    <s v="Fri"/>
    <x v="4"/>
    <x v="2"/>
    <n v="55"/>
    <n v="0"/>
  </r>
  <r>
    <s v="S2MSQIXP"/>
    <x v="2"/>
    <x v="2"/>
    <x v="1"/>
    <s v="GTX Basic"/>
    <s v="Hottechi"/>
    <s v="Korea"/>
    <x v="1"/>
    <x v="169"/>
    <x v="6"/>
    <s v=""/>
    <x v="1"/>
    <x v="1"/>
    <s v=""/>
    <n v="0"/>
  </r>
  <r>
    <s v="LPGOTIM2"/>
    <x v="25"/>
    <x v="4"/>
    <x v="2"/>
    <s v="MG Special"/>
    <s v="Silis"/>
    <s v="United States"/>
    <x v="0"/>
    <x v="170"/>
    <x v="83"/>
    <s v="Fri"/>
    <x v="3"/>
    <x v="2"/>
    <n v="55"/>
    <n v="55"/>
  </r>
  <r>
    <s v="LW8485Y2"/>
    <x v="23"/>
    <x v="4"/>
    <x v="2"/>
    <s v="GTX Plus Basic"/>
    <s v="Acme Corporation"/>
    <s v="United States"/>
    <x v="0"/>
    <x v="170"/>
    <x v="133"/>
    <s v="Thu"/>
    <x v="5"/>
    <x v="3"/>
    <n v="1096"/>
    <n v="1161"/>
  </r>
  <r>
    <s v="UKLAKXP2"/>
    <x v="23"/>
    <x v="4"/>
    <x v="2"/>
    <s v="GTX Pro"/>
    <s v="Plussunin"/>
    <s v="United States"/>
    <x v="0"/>
    <x v="170"/>
    <x v="125"/>
    <s v="Tue"/>
    <x v="4"/>
    <x v="2"/>
    <n v="4821"/>
    <n v="5091"/>
  </r>
  <r>
    <s v="4LLWRSBJ"/>
    <x v="23"/>
    <x v="4"/>
    <x v="2"/>
    <s v="MG Special"/>
    <s v="Donquadtech"/>
    <s v="United States"/>
    <x v="0"/>
    <x v="170"/>
    <x v="119"/>
    <s v="Sat"/>
    <x v="4"/>
    <x v="2"/>
    <n v="55"/>
    <n v="59"/>
  </r>
  <r>
    <s v="YYJILFBU"/>
    <x v="27"/>
    <x v="5"/>
    <x v="2"/>
    <s v="GTX Plus Pro"/>
    <s v="Plussunin"/>
    <s v="United States"/>
    <x v="2"/>
    <x v="170"/>
    <x v="46"/>
    <s v="Mon"/>
    <x v="2"/>
    <x v="2"/>
    <n v="5482"/>
    <n v="0"/>
  </r>
  <r>
    <s v="AWVSWBQV"/>
    <x v="13"/>
    <x v="4"/>
    <x v="2"/>
    <s v="GTX Basic"/>
    <s v="Ontomedia"/>
    <s v="United States"/>
    <x v="2"/>
    <x v="170"/>
    <x v="119"/>
    <s v="Sat"/>
    <x v="4"/>
    <x v="2"/>
    <n v="550"/>
    <n v="0"/>
  </r>
  <r>
    <s v="VORZHQ40"/>
    <x v="1"/>
    <x v="1"/>
    <x v="0"/>
    <s v="GTX Pro"/>
    <s v="Gogozoom"/>
    <s v="United States"/>
    <x v="2"/>
    <x v="170"/>
    <x v="131"/>
    <s v="Sun"/>
    <x v="4"/>
    <x v="2"/>
    <n v="4821"/>
    <n v="0"/>
  </r>
  <r>
    <s v="5QD09R7U"/>
    <x v="1"/>
    <x v="1"/>
    <x v="0"/>
    <s v="GTX Basic"/>
    <s v="Rundofase"/>
    <s v="United States"/>
    <x v="0"/>
    <x v="170"/>
    <x v="130"/>
    <s v="Fri"/>
    <x v="4"/>
    <x v="2"/>
    <n v="550"/>
    <n v="549"/>
  </r>
  <r>
    <s v="ETISD84I"/>
    <x v="26"/>
    <x v="4"/>
    <x v="2"/>
    <s v="GTX Plus Basic"/>
    <s v="Zathunicon"/>
    <s v="United States"/>
    <x v="2"/>
    <x v="170"/>
    <x v="120"/>
    <s v="Mon"/>
    <x v="4"/>
    <x v="2"/>
    <n v="1096"/>
    <n v="0"/>
  </r>
  <r>
    <s v="K0T5LJ3E"/>
    <x v="14"/>
    <x v="3"/>
    <x v="1"/>
    <s v="GTK 500"/>
    <s v="Plexzap"/>
    <s v="United States"/>
    <x v="0"/>
    <x v="170"/>
    <x v="88"/>
    <s v="Wed"/>
    <x v="3"/>
    <x v="2"/>
    <n v="26768"/>
    <n v="24949"/>
  </r>
  <r>
    <s v="D5YLWCFW"/>
    <x v="8"/>
    <x v="1"/>
    <x v="0"/>
    <s v="GTX Plus Basic"/>
    <s v="Genco Pura Olive Oil Company"/>
    <s v="Italy"/>
    <x v="2"/>
    <x v="170"/>
    <x v="35"/>
    <s v="Tue"/>
    <x v="2"/>
    <x v="2"/>
    <n v="1096"/>
    <n v="0"/>
  </r>
  <r>
    <s v="ZALE38AC"/>
    <x v="7"/>
    <x v="2"/>
    <x v="1"/>
    <s v="GTX Pro"/>
    <s v="Newex"/>
    <s v="Germany"/>
    <x v="2"/>
    <x v="170"/>
    <x v="58"/>
    <s v="Tue"/>
    <x v="2"/>
    <x v="2"/>
    <n v="4821"/>
    <n v="0"/>
  </r>
  <r>
    <s v="T7MVQ9SX"/>
    <x v="7"/>
    <x v="2"/>
    <x v="1"/>
    <s v="GTX Plus Pro"/>
    <s v="Fasehatice"/>
    <s v="United States"/>
    <x v="0"/>
    <x v="170"/>
    <x v="35"/>
    <s v="Tue"/>
    <x v="2"/>
    <x v="2"/>
    <n v="5482"/>
    <n v="4985"/>
  </r>
  <r>
    <s v="GTEFJL6U"/>
    <x v="29"/>
    <x v="1"/>
    <x v="0"/>
    <s v="GTX Basic"/>
    <s v="Toughzap"/>
    <s v="United States"/>
    <x v="2"/>
    <x v="170"/>
    <x v="119"/>
    <s v="Sat"/>
    <x v="4"/>
    <x v="2"/>
    <n v="550"/>
    <n v="0"/>
  </r>
  <r>
    <s v="D7MYDHMF"/>
    <x v="29"/>
    <x v="1"/>
    <x v="0"/>
    <s v="GTX Basic"/>
    <s v="Conecom"/>
    <s v="United States"/>
    <x v="0"/>
    <x v="170"/>
    <x v="132"/>
    <s v="Sat"/>
    <x v="4"/>
    <x v="2"/>
    <n v="550"/>
    <n v="657"/>
  </r>
  <r>
    <s v="XAE858UJ"/>
    <x v="29"/>
    <x v="1"/>
    <x v="0"/>
    <s v="GTX Basic"/>
    <s v="Streethex"/>
    <s v="Belgium"/>
    <x v="0"/>
    <x v="170"/>
    <x v="89"/>
    <s v="Fri"/>
    <x v="3"/>
    <x v="2"/>
    <n v="550"/>
    <n v="628"/>
  </r>
  <r>
    <s v="WTCU9X9M"/>
    <x v="29"/>
    <x v="1"/>
    <x v="0"/>
    <s v="GTX Plus Basic"/>
    <s v="Conecom"/>
    <s v="United States"/>
    <x v="0"/>
    <x v="170"/>
    <x v="75"/>
    <s v="Thu"/>
    <x v="3"/>
    <x v="2"/>
    <n v="1096"/>
    <n v="1183"/>
  </r>
  <r>
    <s v="0IF5FH68"/>
    <x v="29"/>
    <x v="1"/>
    <x v="0"/>
    <s v="GTX Plus Pro"/>
    <s v="Domzoom"/>
    <s v="United States"/>
    <x v="0"/>
    <x v="170"/>
    <x v="126"/>
    <s v="Thu"/>
    <x v="5"/>
    <x v="3"/>
    <n v="5482"/>
    <n v="5203"/>
  </r>
  <r>
    <s v="QUGPSHY8"/>
    <x v="29"/>
    <x v="1"/>
    <x v="0"/>
    <s v="MG Special"/>
    <s v="Gogozoom"/>
    <s v="United States"/>
    <x v="0"/>
    <x v="170"/>
    <x v="127"/>
    <s v="Thu"/>
    <x v="4"/>
    <x v="2"/>
    <n v="55"/>
    <n v="56"/>
  </r>
  <r>
    <s v="C32E4E1D"/>
    <x v="16"/>
    <x v="2"/>
    <x v="1"/>
    <s v="MG Special"/>
    <m/>
    <s v=""/>
    <x v="1"/>
    <x v="170"/>
    <x v="6"/>
    <s v=""/>
    <x v="1"/>
    <x v="1"/>
    <s v=""/>
    <n v="0"/>
  </r>
  <r>
    <s v="QNFO4GX8"/>
    <x v="16"/>
    <x v="2"/>
    <x v="1"/>
    <s v="GTX Basic"/>
    <s v="Blackzim"/>
    <s v="United States"/>
    <x v="0"/>
    <x v="170"/>
    <x v="130"/>
    <s v="Fri"/>
    <x v="4"/>
    <x v="2"/>
    <n v="550"/>
    <n v="502"/>
  </r>
  <r>
    <s v="U2HYH97X"/>
    <x v="18"/>
    <x v="2"/>
    <x v="1"/>
    <s v="GTX Basic"/>
    <m/>
    <s v=""/>
    <x v="1"/>
    <x v="170"/>
    <x v="6"/>
    <s v=""/>
    <x v="1"/>
    <x v="1"/>
    <s v=""/>
    <n v="0"/>
  </r>
  <r>
    <s v="H1NFMTJ4"/>
    <x v="18"/>
    <x v="2"/>
    <x v="1"/>
    <s v="GTX Basic"/>
    <s v="Xx-holding"/>
    <s v="United States"/>
    <x v="0"/>
    <x v="170"/>
    <x v="79"/>
    <s v="Sun"/>
    <x v="3"/>
    <x v="2"/>
    <n v="550"/>
    <n v="527"/>
  </r>
  <r>
    <s v="AUJ21SKT"/>
    <x v="5"/>
    <x v="3"/>
    <x v="1"/>
    <s v="MG Special"/>
    <s v="Xx-holding"/>
    <s v="United States"/>
    <x v="2"/>
    <x v="170"/>
    <x v="117"/>
    <s v="Fri"/>
    <x v="4"/>
    <x v="2"/>
    <n v="55"/>
    <n v="0"/>
  </r>
  <r>
    <s v="XIXNILOP"/>
    <x v="22"/>
    <x v="1"/>
    <x v="0"/>
    <s v="MG Special"/>
    <s v="Finhigh"/>
    <s v="United States"/>
    <x v="0"/>
    <x v="170"/>
    <x v="130"/>
    <s v="Fri"/>
    <x v="4"/>
    <x v="2"/>
    <n v="55"/>
    <n v="64"/>
  </r>
  <r>
    <s v="M645P7NW"/>
    <x v="9"/>
    <x v="2"/>
    <x v="1"/>
    <s v="GTX Basic"/>
    <s v="Scotfind"/>
    <s v="United States"/>
    <x v="0"/>
    <x v="170"/>
    <x v="127"/>
    <s v="Thu"/>
    <x v="4"/>
    <x v="2"/>
    <n v="550"/>
    <n v="579"/>
  </r>
  <r>
    <s v="UPAGB68Z"/>
    <x v="9"/>
    <x v="2"/>
    <x v="1"/>
    <s v="GTX Plus Pro"/>
    <s v="Lexiqvolax"/>
    <s v="United States"/>
    <x v="0"/>
    <x v="170"/>
    <x v="131"/>
    <s v="Sun"/>
    <x v="4"/>
    <x v="2"/>
    <n v="5482"/>
    <n v="5958"/>
  </r>
  <r>
    <s v="7TCCYDR3"/>
    <x v="9"/>
    <x v="2"/>
    <x v="1"/>
    <s v="GTX Pro"/>
    <s v="Scotfind"/>
    <s v="United States"/>
    <x v="0"/>
    <x v="170"/>
    <x v="63"/>
    <s v="Sat"/>
    <x v="2"/>
    <x v="2"/>
    <n v="4821"/>
    <n v="4543"/>
  </r>
  <r>
    <s v="H5662N5X"/>
    <x v="0"/>
    <x v="0"/>
    <x v="0"/>
    <s v="GTX Basic"/>
    <s v="Inity"/>
    <s v="United States"/>
    <x v="2"/>
    <x v="170"/>
    <x v="119"/>
    <s v="Sat"/>
    <x v="4"/>
    <x v="2"/>
    <n v="550"/>
    <n v="0"/>
  </r>
  <r>
    <s v="07BT6PBZ"/>
    <x v="0"/>
    <x v="0"/>
    <x v="0"/>
    <s v="MG Special"/>
    <s v="Treequote"/>
    <s v="United States"/>
    <x v="0"/>
    <x v="170"/>
    <x v="35"/>
    <s v="Tue"/>
    <x v="2"/>
    <x v="2"/>
    <n v="55"/>
    <n v="58"/>
  </r>
  <r>
    <s v="N7FJ13VQ"/>
    <x v="19"/>
    <x v="4"/>
    <x v="2"/>
    <s v="GTX Plus Basic"/>
    <s v="Plussunin"/>
    <s v="United States"/>
    <x v="2"/>
    <x v="170"/>
    <x v="117"/>
    <s v="Fri"/>
    <x v="4"/>
    <x v="2"/>
    <n v="1096"/>
    <n v="0"/>
  </r>
  <r>
    <s v="9UYDTR0R"/>
    <x v="19"/>
    <x v="4"/>
    <x v="2"/>
    <s v="GTX Plus Pro"/>
    <s v="Vehement Capital Partners"/>
    <s v="United States"/>
    <x v="2"/>
    <x v="170"/>
    <x v="127"/>
    <s v="Thu"/>
    <x v="4"/>
    <x v="2"/>
    <n v="5482"/>
    <n v="0"/>
  </r>
  <r>
    <s v="JOLRMB6X"/>
    <x v="17"/>
    <x v="5"/>
    <x v="2"/>
    <s v="GTX Plus Basic"/>
    <s v="Betasoloin"/>
    <s v="United States"/>
    <x v="0"/>
    <x v="170"/>
    <x v="90"/>
    <s v="Sat"/>
    <x v="3"/>
    <x v="2"/>
    <n v="1096"/>
    <n v="1036"/>
  </r>
  <r>
    <s v="K8DHOJWM"/>
    <x v="12"/>
    <x v="0"/>
    <x v="0"/>
    <s v="GTX Plus Pro"/>
    <s v="Genco Pura Olive Oil Company"/>
    <s v="Italy"/>
    <x v="0"/>
    <x v="170"/>
    <x v="127"/>
    <s v="Thu"/>
    <x v="4"/>
    <x v="2"/>
    <n v="5482"/>
    <n v="4878"/>
  </r>
  <r>
    <s v="NKBIYNK5"/>
    <x v="4"/>
    <x v="3"/>
    <x v="1"/>
    <s v="GTX Basic"/>
    <s v="Faxquote"/>
    <s v="United States"/>
    <x v="2"/>
    <x v="170"/>
    <x v="130"/>
    <s v="Fri"/>
    <x v="4"/>
    <x v="2"/>
    <n v="550"/>
    <n v="0"/>
  </r>
  <r>
    <s v="8MXI6J6N"/>
    <x v="3"/>
    <x v="0"/>
    <x v="0"/>
    <s v="GTX Plus Basic"/>
    <s v="Streethex"/>
    <s v="Belgium"/>
    <x v="2"/>
    <x v="171"/>
    <x v="33"/>
    <s v="Fri"/>
    <x v="2"/>
    <x v="2"/>
    <n v="1096"/>
    <n v="0"/>
  </r>
  <r>
    <s v="MRWHJE9P"/>
    <x v="23"/>
    <x v="4"/>
    <x v="2"/>
    <s v="GTX Plus Basic"/>
    <m/>
    <s v=""/>
    <x v="1"/>
    <x v="171"/>
    <x v="6"/>
    <s v=""/>
    <x v="1"/>
    <x v="1"/>
    <s v=""/>
    <n v="0"/>
  </r>
  <r>
    <s v="HRLYABOS"/>
    <x v="23"/>
    <x v="4"/>
    <x v="2"/>
    <s v="GTX Plus Basic"/>
    <s v="Bubba Gump"/>
    <s v="United States"/>
    <x v="0"/>
    <x v="171"/>
    <x v="134"/>
    <s v="Mon"/>
    <x v="5"/>
    <x v="3"/>
    <n v="1096"/>
    <n v="1033"/>
  </r>
  <r>
    <s v="BTLXFPUB"/>
    <x v="13"/>
    <x v="4"/>
    <x v="2"/>
    <s v="GTX Plus Pro"/>
    <s v="Zathunicon"/>
    <s v="United States"/>
    <x v="0"/>
    <x v="171"/>
    <x v="82"/>
    <s v="Mon"/>
    <x v="3"/>
    <x v="2"/>
    <n v="5482"/>
    <n v="5343"/>
  </r>
  <r>
    <s v="W7GVZL28"/>
    <x v="1"/>
    <x v="1"/>
    <x v="0"/>
    <s v="GTX Plus Basic"/>
    <s v="Conecom"/>
    <s v="United States"/>
    <x v="2"/>
    <x v="171"/>
    <x v="131"/>
    <s v="Sun"/>
    <x v="4"/>
    <x v="2"/>
    <n v="1096"/>
    <n v="0"/>
  </r>
  <r>
    <s v="HK1JJKQL"/>
    <x v="1"/>
    <x v="1"/>
    <x v="0"/>
    <s v="GTX Pro"/>
    <s v="Stanredtax"/>
    <s v="United States"/>
    <x v="2"/>
    <x v="171"/>
    <x v="127"/>
    <s v="Thu"/>
    <x v="4"/>
    <x v="2"/>
    <n v="4821"/>
    <n v="0"/>
  </r>
  <r>
    <s v="D5TGHX3Y"/>
    <x v="1"/>
    <x v="1"/>
    <x v="0"/>
    <s v="GTX Pro"/>
    <s v="Stanredtax"/>
    <s v="United States"/>
    <x v="2"/>
    <x v="171"/>
    <x v="133"/>
    <s v="Thu"/>
    <x v="5"/>
    <x v="3"/>
    <n v="4821"/>
    <n v="0"/>
  </r>
  <r>
    <s v="HBXLK0B6"/>
    <x v="1"/>
    <x v="1"/>
    <x v="0"/>
    <s v="MG Advanced"/>
    <s v="Finhigh"/>
    <s v="United States"/>
    <x v="0"/>
    <x v="171"/>
    <x v="123"/>
    <s v="Wed"/>
    <x v="4"/>
    <x v="2"/>
    <n v="3393"/>
    <n v="3269"/>
  </r>
  <r>
    <s v="PZ6TGFY6"/>
    <x v="26"/>
    <x v="4"/>
    <x v="2"/>
    <s v="GTX Basic"/>
    <s v="Silis"/>
    <s v="United States"/>
    <x v="2"/>
    <x v="171"/>
    <x v="50"/>
    <s v="Sun"/>
    <x v="2"/>
    <x v="2"/>
    <n v="550"/>
    <n v="0"/>
  </r>
  <r>
    <s v="ETADSAC3"/>
    <x v="26"/>
    <x v="4"/>
    <x v="2"/>
    <s v="GTX Pro"/>
    <s v="Acme Corporation"/>
    <s v="United States"/>
    <x v="0"/>
    <x v="171"/>
    <x v="127"/>
    <s v="Thu"/>
    <x v="4"/>
    <x v="2"/>
    <n v="4821"/>
    <n v="4605"/>
  </r>
  <r>
    <s v="8W206MO5"/>
    <x v="21"/>
    <x v="5"/>
    <x v="2"/>
    <s v="GTX Plus Pro"/>
    <s v="Mathtouch"/>
    <s v="Jordan"/>
    <x v="0"/>
    <x v="171"/>
    <x v="82"/>
    <s v="Mon"/>
    <x v="3"/>
    <x v="2"/>
    <n v="5482"/>
    <n v="4908"/>
  </r>
  <r>
    <s v="Z9SY11HK"/>
    <x v="10"/>
    <x v="3"/>
    <x v="1"/>
    <s v="MG Advanced"/>
    <s v="Labdrill"/>
    <s v="United States"/>
    <x v="0"/>
    <x v="171"/>
    <x v="131"/>
    <s v="Sun"/>
    <x v="4"/>
    <x v="2"/>
    <n v="3393"/>
    <n v="3303"/>
  </r>
  <r>
    <s v="6YIW81M9"/>
    <x v="29"/>
    <x v="1"/>
    <x v="0"/>
    <s v="MG Advanced"/>
    <s v="dambase"/>
    <s v="United States"/>
    <x v="2"/>
    <x v="171"/>
    <x v="119"/>
    <s v="Sat"/>
    <x v="4"/>
    <x v="2"/>
    <n v="3393"/>
    <n v="0"/>
  </r>
  <r>
    <s v="0XI051FP"/>
    <x v="29"/>
    <x v="1"/>
    <x v="0"/>
    <s v="MG Advanced"/>
    <s v="Ron-tech"/>
    <s v="United States"/>
    <x v="2"/>
    <x v="171"/>
    <x v="35"/>
    <s v="Tue"/>
    <x v="2"/>
    <x v="2"/>
    <n v="3393"/>
    <n v="0"/>
  </r>
  <r>
    <s v="TBPGQYF8"/>
    <x v="29"/>
    <x v="1"/>
    <x v="0"/>
    <s v="MG Special"/>
    <s v="Streethex"/>
    <s v="Belgium"/>
    <x v="0"/>
    <x v="171"/>
    <x v="119"/>
    <s v="Sat"/>
    <x v="4"/>
    <x v="2"/>
    <n v="55"/>
    <n v="55"/>
  </r>
  <r>
    <s v="7CC38V2J"/>
    <x v="16"/>
    <x v="2"/>
    <x v="1"/>
    <s v="GTX Basic"/>
    <s v="Lexiqvolax"/>
    <s v="United States"/>
    <x v="0"/>
    <x v="171"/>
    <x v="91"/>
    <s v="Thu"/>
    <x v="3"/>
    <x v="2"/>
    <n v="550"/>
    <n v="531"/>
  </r>
  <r>
    <s v="PC2V729V"/>
    <x v="16"/>
    <x v="2"/>
    <x v="1"/>
    <s v="GTX Basic"/>
    <s v="Newex"/>
    <s v="Germany"/>
    <x v="0"/>
    <x v="171"/>
    <x v="32"/>
    <s v="Thu"/>
    <x v="2"/>
    <x v="2"/>
    <n v="550"/>
    <n v="557"/>
  </r>
  <r>
    <s v="7AOZ2F9R"/>
    <x v="24"/>
    <x v="0"/>
    <x v="0"/>
    <s v="GTX Basic"/>
    <s v="Hottechi"/>
    <s v="Korea"/>
    <x v="0"/>
    <x v="171"/>
    <x v="82"/>
    <s v="Mon"/>
    <x v="3"/>
    <x v="2"/>
    <n v="550"/>
    <n v="489"/>
  </r>
  <r>
    <s v="7I7BZHHT"/>
    <x v="22"/>
    <x v="1"/>
    <x v="0"/>
    <s v="MG Advanced"/>
    <s v="Scottech"/>
    <s v="United States"/>
    <x v="2"/>
    <x v="171"/>
    <x v="56"/>
    <s v="Mon"/>
    <x v="2"/>
    <x v="2"/>
    <n v="3393"/>
    <n v="0"/>
  </r>
  <r>
    <s v="79DYTU8Y"/>
    <x v="0"/>
    <x v="0"/>
    <x v="0"/>
    <s v="MG Special"/>
    <s v="Streethex"/>
    <s v="Belgium"/>
    <x v="0"/>
    <x v="171"/>
    <x v="36"/>
    <s v="Sat"/>
    <x v="2"/>
    <x v="2"/>
    <n v="55"/>
    <n v="60"/>
  </r>
  <r>
    <s v="V4HYSJS2"/>
    <x v="19"/>
    <x v="4"/>
    <x v="2"/>
    <s v="MG Advanced"/>
    <s v="Betasoloin"/>
    <s v="United States"/>
    <x v="0"/>
    <x v="171"/>
    <x v="43"/>
    <s v="Sun"/>
    <x v="3"/>
    <x v="2"/>
    <n v="3393"/>
    <n v="2887"/>
  </r>
  <r>
    <s v="1L6M83Q5"/>
    <x v="19"/>
    <x v="4"/>
    <x v="2"/>
    <s v="MG Advanced"/>
    <s v="Donware"/>
    <s v="United States"/>
    <x v="0"/>
    <x v="171"/>
    <x v="35"/>
    <s v="Tue"/>
    <x v="2"/>
    <x v="2"/>
    <n v="3393"/>
    <n v="3214"/>
  </r>
  <r>
    <s v="FVGRGJU8"/>
    <x v="17"/>
    <x v="5"/>
    <x v="2"/>
    <s v="MG Advanced"/>
    <s v="Betatech"/>
    <s v="Kenya"/>
    <x v="1"/>
    <x v="171"/>
    <x v="6"/>
    <s v=""/>
    <x v="1"/>
    <x v="1"/>
    <s v=""/>
    <n v="0"/>
  </r>
  <r>
    <s v="POFA8BWL"/>
    <x v="17"/>
    <x v="5"/>
    <x v="2"/>
    <s v="MG Advanced"/>
    <s v="Acme Corporation"/>
    <s v="United States"/>
    <x v="0"/>
    <x v="171"/>
    <x v="121"/>
    <s v="Sun"/>
    <x v="4"/>
    <x v="2"/>
    <n v="3393"/>
    <n v="3850"/>
  </r>
  <r>
    <s v="AKXBF6IQ"/>
    <x v="12"/>
    <x v="0"/>
    <x v="0"/>
    <s v="MG Special"/>
    <s v="Gogozoom"/>
    <s v="United States"/>
    <x v="0"/>
    <x v="171"/>
    <x v="73"/>
    <s v="Fri"/>
    <x v="3"/>
    <x v="2"/>
    <n v="55"/>
    <n v="54"/>
  </r>
  <r>
    <s v="Q6OUJCH5"/>
    <x v="4"/>
    <x v="3"/>
    <x v="1"/>
    <s v="GTX Pro"/>
    <m/>
    <s v=""/>
    <x v="1"/>
    <x v="171"/>
    <x v="6"/>
    <s v=""/>
    <x v="1"/>
    <x v="1"/>
    <s v=""/>
    <n v="0"/>
  </r>
  <r>
    <s v="VD94D677"/>
    <x v="4"/>
    <x v="3"/>
    <x v="1"/>
    <s v="MG Special"/>
    <s v="Groovestreet"/>
    <s v="United States"/>
    <x v="2"/>
    <x v="171"/>
    <x v="132"/>
    <s v="Sat"/>
    <x v="4"/>
    <x v="2"/>
    <n v="55"/>
    <n v="0"/>
  </r>
  <r>
    <s v="EBUJQ571"/>
    <x v="4"/>
    <x v="3"/>
    <x v="1"/>
    <s v="GTX Pro"/>
    <s v="Plexzap"/>
    <s v="United States"/>
    <x v="0"/>
    <x v="171"/>
    <x v="116"/>
    <s v="Sat"/>
    <x v="5"/>
    <x v="3"/>
    <n v="4821"/>
    <n v="5040"/>
  </r>
  <r>
    <s v="Z2M1XXEK"/>
    <x v="20"/>
    <x v="5"/>
    <x v="2"/>
    <s v="GTX Plus Pro"/>
    <s v="Iselectrics"/>
    <s v="United States"/>
    <x v="0"/>
    <x v="171"/>
    <x v="119"/>
    <s v="Sat"/>
    <x v="4"/>
    <x v="2"/>
    <n v="5482"/>
    <n v="6263"/>
  </r>
  <r>
    <s v="RBOI8DLQ"/>
    <x v="2"/>
    <x v="2"/>
    <x v="1"/>
    <s v="GTX Pro"/>
    <s v="Scotfind"/>
    <s v="United States"/>
    <x v="2"/>
    <x v="171"/>
    <x v="35"/>
    <s v="Tue"/>
    <x v="2"/>
    <x v="2"/>
    <n v="4821"/>
    <n v="0"/>
  </r>
  <r>
    <s v="OI6UHCTN"/>
    <x v="2"/>
    <x v="2"/>
    <x v="1"/>
    <s v="GTX Basic"/>
    <s v="Blackzim"/>
    <s v="United States"/>
    <x v="0"/>
    <x v="171"/>
    <x v="121"/>
    <s v="Sun"/>
    <x v="4"/>
    <x v="2"/>
    <n v="550"/>
    <n v="570"/>
  </r>
  <r>
    <s v="LTOKXFP1"/>
    <x v="2"/>
    <x v="2"/>
    <x v="1"/>
    <s v="GTX Pro"/>
    <s v="Dalttechnology"/>
    <s v="United States"/>
    <x v="0"/>
    <x v="171"/>
    <x v="132"/>
    <s v="Sat"/>
    <x v="4"/>
    <x v="2"/>
    <n v="4821"/>
    <n v="4633"/>
  </r>
  <r>
    <s v="JV6PZSN6"/>
    <x v="25"/>
    <x v="4"/>
    <x v="2"/>
    <s v="GTX Plus Pro"/>
    <s v="Donquadtech"/>
    <s v="United States"/>
    <x v="2"/>
    <x v="172"/>
    <x v="132"/>
    <s v="Sat"/>
    <x v="4"/>
    <x v="2"/>
    <n v="5482"/>
    <n v="0"/>
  </r>
  <r>
    <s v="9EGAFG1B"/>
    <x v="23"/>
    <x v="4"/>
    <x v="2"/>
    <s v="GTX Pro"/>
    <s v="Kinnamplus"/>
    <s v="United States"/>
    <x v="2"/>
    <x v="172"/>
    <x v="38"/>
    <s v="Mon"/>
    <x v="2"/>
    <x v="2"/>
    <n v="4821"/>
    <n v="0"/>
  </r>
  <r>
    <s v="VPSJHIAA"/>
    <x v="23"/>
    <x v="4"/>
    <x v="2"/>
    <s v="GTX Pro"/>
    <s v="The New York Inquirer"/>
    <s v="United States"/>
    <x v="0"/>
    <x v="172"/>
    <x v="130"/>
    <s v="Fri"/>
    <x v="4"/>
    <x v="2"/>
    <n v="4821"/>
    <n v="4891"/>
  </r>
  <r>
    <s v="MJF4D19K"/>
    <x v="1"/>
    <x v="1"/>
    <x v="0"/>
    <s v="GTX Plus Pro"/>
    <s v="Streethex"/>
    <s v="Belgium"/>
    <x v="0"/>
    <x v="172"/>
    <x v="132"/>
    <s v="Sat"/>
    <x v="4"/>
    <x v="2"/>
    <n v="5482"/>
    <n v="5858"/>
  </r>
  <r>
    <s v="JR4WED6G"/>
    <x v="1"/>
    <x v="1"/>
    <x v="0"/>
    <s v="GTX Pro"/>
    <s v="Rundofase"/>
    <s v="United States"/>
    <x v="0"/>
    <x v="172"/>
    <x v="61"/>
    <s v="Wed"/>
    <x v="2"/>
    <x v="2"/>
    <n v="4821"/>
    <n v="4939"/>
  </r>
  <r>
    <s v="GC4YH9D0"/>
    <x v="29"/>
    <x v="1"/>
    <x v="0"/>
    <s v="GTX Basic"/>
    <s v="Inity"/>
    <s v="United States"/>
    <x v="0"/>
    <x v="172"/>
    <x v="116"/>
    <s v="Sat"/>
    <x v="5"/>
    <x v="3"/>
    <n v="550"/>
    <n v="570"/>
  </r>
  <r>
    <s v="2ZUL1AAV"/>
    <x v="18"/>
    <x v="2"/>
    <x v="1"/>
    <s v="MG Advanced"/>
    <s v="Fasehatice"/>
    <s v="United States"/>
    <x v="2"/>
    <x v="172"/>
    <x v="132"/>
    <s v="Sat"/>
    <x v="4"/>
    <x v="2"/>
    <n v="3393"/>
    <n v="0"/>
  </r>
  <r>
    <s v="8CUN8O4Z"/>
    <x v="18"/>
    <x v="2"/>
    <x v="1"/>
    <s v="GTX Basic"/>
    <s v="Y-corporation"/>
    <s v="United States"/>
    <x v="0"/>
    <x v="172"/>
    <x v="131"/>
    <s v="Sun"/>
    <x v="4"/>
    <x v="2"/>
    <n v="550"/>
    <n v="500"/>
  </r>
  <r>
    <s v="AMX2BM39"/>
    <x v="18"/>
    <x v="2"/>
    <x v="1"/>
    <s v="MG Advanced"/>
    <s v="Kan-code"/>
    <s v="United States"/>
    <x v="0"/>
    <x v="172"/>
    <x v="121"/>
    <s v="Sun"/>
    <x v="4"/>
    <x v="2"/>
    <n v="3393"/>
    <n v="3546"/>
  </r>
  <r>
    <s v="FK3NS3EW"/>
    <x v="5"/>
    <x v="3"/>
    <x v="1"/>
    <s v="GTX Basic"/>
    <s v="Dalttechnology"/>
    <s v="United States"/>
    <x v="0"/>
    <x v="172"/>
    <x v="131"/>
    <s v="Sun"/>
    <x v="4"/>
    <x v="2"/>
    <n v="550"/>
    <n v="525"/>
  </r>
  <r>
    <s v="IIVP87B8"/>
    <x v="9"/>
    <x v="2"/>
    <x v="1"/>
    <s v="MG Special"/>
    <m/>
    <s v=""/>
    <x v="1"/>
    <x v="172"/>
    <x v="6"/>
    <s v=""/>
    <x v="1"/>
    <x v="1"/>
    <s v=""/>
    <n v="0"/>
  </r>
  <r>
    <s v="3AB31BUU"/>
    <x v="0"/>
    <x v="0"/>
    <x v="0"/>
    <s v="GTX Plus Basic"/>
    <s v="Conecom"/>
    <s v="United States"/>
    <x v="0"/>
    <x v="172"/>
    <x v="127"/>
    <s v="Thu"/>
    <x v="4"/>
    <x v="2"/>
    <n v="1096"/>
    <n v="1024"/>
  </r>
  <r>
    <s v="ZQ7TYNUV"/>
    <x v="6"/>
    <x v="1"/>
    <x v="0"/>
    <s v="GTX Plus Pro"/>
    <s v="Streethex"/>
    <s v="Belgium"/>
    <x v="0"/>
    <x v="172"/>
    <x v="131"/>
    <s v="Sun"/>
    <x v="4"/>
    <x v="2"/>
    <n v="5482"/>
    <n v="6384"/>
  </r>
  <r>
    <s v="2PCPSBP9"/>
    <x v="19"/>
    <x v="4"/>
    <x v="2"/>
    <s v="GTX Basic"/>
    <s v="Acme Corporation"/>
    <s v="United States"/>
    <x v="2"/>
    <x v="172"/>
    <x v="38"/>
    <s v="Mon"/>
    <x v="2"/>
    <x v="2"/>
    <n v="550"/>
    <n v="0"/>
  </r>
  <r>
    <s v="E223LSRZ"/>
    <x v="19"/>
    <x v="4"/>
    <x v="2"/>
    <s v="GTX Basic"/>
    <s v="Donware"/>
    <s v="United States"/>
    <x v="0"/>
    <x v="172"/>
    <x v="90"/>
    <s v="Sat"/>
    <x v="3"/>
    <x v="2"/>
    <n v="550"/>
    <n v="587"/>
  </r>
  <r>
    <s v="SW75F1Q1"/>
    <x v="11"/>
    <x v="3"/>
    <x v="1"/>
    <s v="MG Special"/>
    <s v="Labdrill"/>
    <s v="United States"/>
    <x v="0"/>
    <x v="172"/>
    <x v="130"/>
    <s v="Fri"/>
    <x v="4"/>
    <x v="2"/>
    <n v="55"/>
    <n v="55"/>
  </r>
  <r>
    <s v="0Z6MNUF2"/>
    <x v="11"/>
    <x v="3"/>
    <x v="1"/>
    <s v="MG Advanced"/>
    <s v="Y-corporation"/>
    <s v="United States"/>
    <x v="0"/>
    <x v="172"/>
    <x v="131"/>
    <s v="Sun"/>
    <x v="4"/>
    <x v="2"/>
    <n v="3393"/>
    <n v="3242"/>
  </r>
  <r>
    <s v="HWD8ELR9"/>
    <x v="12"/>
    <x v="0"/>
    <x v="0"/>
    <s v="GTX Plus Pro"/>
    <s v="Zumgoity"/>
    <s v="United States"/>
    <x v="0"/>
    <x v="172"/>
    <x v="60"/>
    <s v="Fri"/>
    <x v="2"/>
    <x v="2"/>
    <n v="5482"/>
    <n v="5558"/>
  </r>
  <r>
    <s v="XJI41C0L"/>
    <x v="4"/>
    <x v="3"/>
    <x v="1"/>
    <s v="GTX Pro"/>
    <s v="Singletechno"/>
    <s v="United States"/>
    <x v="0"/>
    <x v="172"/>
    <x v="130"/>
    <s v="Fri"/>
    <x v="4"/>
    <x v="2"/>
    <n v="4821"/>
    <n v="4869"/>
  </r>
  <r>
    <s v="9FWCMMM3"/>
    <x v="4"/>
    <x v="3"/>
    <x v="1"/>
    <s v="MG Advanced"/>
    <s v="Hottechi"/>
    <s v="Korea"/>
    <x v="0"/>
    <x v="172"/>
    <x v="132"/>
    <s v="Sat"/>
    <x v="4"/>
    <x v="2"/>
    <n v="3393"/>
    <n v="3661"/>
  </r>
  <r>
    <s v="4QFATB6J"/>
    <x v="15"/>
    <x v="5"/>
    <x v="2"/>
    <s v="GTX Basic"/>
    <m/>
    <s v=""/>
    <x v="1"/>
    <x v="172"/>
    <x v="6"/>
    <s v=""/>
    <x v="1"/>
    <x v="1"/>
    <s v=""/>
    <n v="0"/>
  </r>
  <r>
    <s v="61E7IHAY"/>
    <x v="15"/>
    <x v="5"/>
    <x v="2"/>
    <s v="MG Special"/>
    <m/>
    <s v=""/>
    <x v="1"/>
    <x v="172"/>
    <x v="6"/>
    <s v=""/>
    <x v="1"/>
    <x v="1"/>
    <s v=""/>
    <n v="0"/>
  </r>
  <r>
    <s v="XPDLW6F0"/>
    <x v="2"/>
    <x v="2"/>
    <x v="1"/>
    <s v="GTX Pro"/>
    <s v="Kan-code"/>
    <s v="United States"/>
    <x v="0"/>
    <x v="172"/>
    <x v="132"/>
    <s v="Sat"/>
    <x v="4"/>
    <x v="2"/>
    <n v="4821"/>
    <n v="5456"/>
  </r>
  <r>
    <s v="NCL2AJUL"/>
    <x v="3"/>
    <x v="0"/>
    <x v="0"/>
    <s v="MG Special"/>
    <s v="Globex Corporation"/>
    <s v="Norway"/>
    <x v="2"/>
    <x v="173"/>
    <x v="135"/>
    <s v="Sat"/>
    <x v="5"/>
    <x v="3"/>
    <n v="55"/>
    <n v="0"/>
  </r>
  <r>
    <s v="1E2LYCWP"/>
    <x v="25"/>
    <x v="4"/>
    <x v="2"/>
    <s v="GTX Pro"/>
    <s v="Plussunin"/>
    <s v="United States"/>
    <x v="2"/>
    <x v="173"/>
    <x v="120"/>
    <s v="Mon"/>
    <x v="4"/>
    <x v="2"/>
    <n v="4821"/>
    <n v="0"/>
  </r>
  <r>
    <s v="NZPZ87IX"/>
    <x v="23"/>
    <x v="4"/>
    <x v="2"/>
    <s v="GTX Basic"/>
    <s v="Ganjaflex"/>
    <s v="Japan"/>
    <x v="2"/>
    <x v="173"/>
    <x v="131"/>
    <s v="Sun"/>
    <x v="4"/>
    <x v="2"/>
    <n v="550"/>
    <n v="0"/>
  </r>
  <r>
    <s v="SDJDM8RI"/>
    <x v="23"/>
    <x v="4"/>
    <x v="2"/>
    <s v="MG Advanced"/>
    <s v="Umbrella Corporation"/>
    <s v="United States"/>
    <x v="2"/>
    <x v="173"/>
    <x v="136"/>
    <s v="Sun"/>
    <x v="5"/>
    <x v="3"/>
    <n v="3393"/>
    <n v="0"/>
  </r>
  <r>
    <s v="O64JQPJ2"/>
    <x v="27"/>
    <x v="5"/>
    <x v="2"/>
    <s v="GTX Pro"/>
    <s v="Mathtouch"/>
    <s v="Jordan"/>
    <x v="2"/>
    <x v="173"/>
    <x v="131"/>
    <s v="Sun"/>
    <x v="4"/>
    <x v="2"/>
    <n v="4821"/>
    <n v="0"/>
  </r>
  <r>
    <s v="I18DIO6O"/>
    <x v="27"/>
    <x v="5"/>
    <x v="2"/>
    <s v="GTX Plus Pro"/>
    <s v="Zotware"/>
    <s v="United States"/>
    <x v="0"/>
    <x v="173"/>
    <x v="120"/>
    <s v="Mon"/>
    <x v="4"/>
    <x v="2"/>
    <n v="5482"/>
    <n v="5780"/>
  </r>
  <r>
    <s v="8W464DG6"/>
    <x v="27"/>
    <x v="5"/>
    <x v="2"/>
    <s v="GTX Pro"/>
    <s v="Zencorporation"/>
    <s v="China"/>
    <x v="0"/>
    <x v="173"/>
    <x v="131"/>
    <s v="Sun"/>
    <x v="4"/>
    <x v="2"/>
    <n v="4821"/>
    <n v="5787"/>
  </r>
  <r>
    <s v="FI5OA7O6"/>
    <x v="13"/>
    <x v="4"/>
    <x v="2"/>
    <s v="GTX Pro"/>
    <s v="Bioplex"/>
    <s v="United States"/>
    <x v="0"/>
    <x v="173"/>
    <x v="125"/>
    <s v="Tue"/>
    <x v="4"/>
    <x v="2"/>
    <n v="4821"/>
    <n v="5149"/>
  </r>
  <r>
    <s v="AT6SDVJ5"/>
    <x v="26"/>
    <x v="4"/>
    <x v="2"/>
    <s v="GTX Plus Basic"/>
    <s v="Ganjaflex"/>
    <s v="Japan"/>
    <x v="2"/>
    <x v="173"/>
    <x v="135"/>
    <s v="Sat"/>
    <x v="5"/>
    <x v="3"/>
    <n v="1096"/>
    <n v="0"/>
  </r>
  <r>
    <s v="YDBPPU6J"/>
    <x v="26"/>
    <x v="4"/>
    <x v="2"/>
    <s v="GTX Pro"/>
    <s v="Betasoloin"/>
    <s v="United States"/>
    <x v="0"/>
    <x v="173"/>
    <x v="71"/>
    <s v="Sat"/>
    <x v="3"/>
    <x v="2"/>
    <n v="4821"/>
    <n v="5100"/>
  </r>
  <r>
    <s v="L6PCVRJS"/>
    <x v="26"/>
    <x v="4"/>
    <x v="2"/>
    <s v="GTX Pro"/>
    <s v="Vehement Capital Partners"/>
    <s v="United States"/>
    <x v="0"/>
    <x v="173"/>
    <x v="131"/>
    <s v="Sun"/>
    <x v="4"/>
    <x v="2"/>
    <n v="4821"/>
    <n v="4810"/>
  </r>
  <r>
    <s v="UO6R0X7G"/>
    <x v="14"/>
    <x v="3"/>
    <x v="1"/>
    <s v="MG Special"/>
    <s v="Goodsilron"/>
    <s v="United States"/>
    <x v="2"/>
    <x v="173"/>
    <x v="32"/>
    <s v="Thu"/>
    <x v="2"/>
    <x v="2"/>
    <n v="55"/>
    <n v="0"/>
  </r>
  <r>
    <s v="PC38XXQN"/>
    <x v="14"/>
    <x v="3"/>
    <x v="1"/>
    <s v="MG Advanced"/>
    <s v="Blackzim"/>
    <s v="United States"/>
    <x v="2"/>
    <x v="173"/>
    <x v="137"/>
    <s v="Tue"/>
    <x v="5"/>
    <x v="3"/>
    <n v="3393"/>
    <n v="0"/>
  </r>
  <r>
    <s v="7EBT21IA"/>
    <x v="8"/>
    <x v="1"/>
    <x v="0"/>
    <s v="GTX Basic"/>
    <s v="Betatech"/>
    <s v="Kenya"/>
    <x v="0"/>
    <x v="173"/>
    <x v="120"/>
    <s v="Mon"/>
    <x v="4"/>
    <x v="2"/>
    <n v="550"/>
    <n v="560"/>
  </r>
  <r>
    <s v="M7W3E298"/>
    <x v="8"/>
    <x v="1"/>
    <x v="0"/>
    <s v="GTX Pro"/>
    <s v="Inity"/>
    <s v="United States"/>
    <x v="0"/>
    <x v="173"/>
    <x v="35"/>
    <s v="Tue"/>
    <x v="2"/>
    <x v="2"/>
    <n v="4821"/>
    <n v="4916"/>
  </r>
  <r>
    <s v="KTC0RC8I"/>
    <x v="7"/>
    <x v="2"/>
    <x v="1"/>
    <s v="MG Special"/>
    <m/>
    <s v=""/>
    <x v="1"/>
    <x v="173"/>
    <x v="6"/>
    <s v=""/>
    <x v="1"/>
    <x v="1"/>
    <s v=""/>
    <n v="0"/>
  </r>
  <r>
    <s v="MCRDLBIE"/>
    <x v="7"/>
    <x v="2"/>
    <x v="1"/>
    <s v="MG Special"/>
    <s v="Newex"/>
    <s v="Germany"/>
    <x v="0"/>
    <x v="173"/>
    <x v="80"/>
    <s v="Sun"/>
    <x v="3"/>
    <x v="2"/>
    <n v="55"/>
    <n v="45"/>
  </r>
  <r>
    <s v="JW4K9O5H"/>
    <x v="16"/>
    <x v="2"/>
    <x v="1"/>
    <s v="GTX Plus Basic"/>
    <s v="Konex"/>
    <s v="United States"/>
    <x v="2"/>
    <x v="173"/>
    <x v="125"/>
    <s v="Tue"/>
    <x v="4"/>
    <x v="2"/>
    <n v="1096"/>
    <n v="0"/>
  </r>
  <r>
    <s v="FX54MQFC"/>
    <x v="16"/>
    <x v="2"/>
    <x v="1"/>
    <s v="GTX Basic"/>
    <s v="Golddex"/>
    <s v="United States"/>
    <x v="0"/>
    <x v="173"/>
    <x v="120"/>
    <s v="Mon"/>
    <x v="4"/>
    <x v="2"/>
    <n v="550"/>
    <n v="592"/>
  </r>
  <r>
    <s v="A2C5O4EN"/>
    <x v="18"/>
    <x v="2"/>
    <x v="1"/>
    <s v="GTX Basic"/>
    <s v="Doncon"/>
    <s v="United States"/>
    <x v="0"/>
    <x v="173"/>
    <x v="132"/>
    <s v="Sat"/>
    <x v="4"/>
    <x v="2"/>
    <n v="550"/>
    <n v="529"/>
  </r>
  <r>
    <s v="79G6725X"/>
    <x v="18"/>
    <x v="2"/>
    <x v="1"/>
    <s v="GTX Pro"/>
    <s v="J-Texon"/>
    <s v="United States"/>
    <x v="0"/>
    <x v="173"/>
    <x v="123"/>
    <s v="Wed"/>
    <x v="4"/>
    <x v="2"/>
    <n v="4821"/>
    <n v="5415"/>
  </r>
  <r>
    <s v="GM6C1UK3"/>
    <x v="24"/>
    <x v="0"/>
    <x v="0"/>
    <s v="GTX Plus Pro"/>
    <s v="Streethex"/>
    <s v="Belgium"/>
    <x v="2"/>
    <x v="173"/>
    <x v="35"/>
    <s v="Tue"/>
    <x v="2"/>
    <x v="2"/>
    <n v="5482"/>
    <n v="0"/>
  </r>
  <r>
    <s v="6VET70WX"/>
    <x v="24"/>
    <x v="0"/>
    <x v="0"/>
    <s v="GTX Basic"/>
    <s v="Bioholding"/>
    <s v="Philipines"/>
    <x v="0"/>
    <x v="173"/>
    <x v="75"/>
    <s v="Thu"/>
    <x v="3"/>
    <x v="2"/>
    <n v="550"/>
    <n v="518"/>
  </r>
  <r>
    <s v="UQO59R6N"/>
    <x v="24"/>
    <x v="0"/>
    <x v="0"/>
    <s v="MG Special"/>
    <s v="Warephase"/>
    <s v="United States"/>
    <x v="0"/>
    <x v="173"/>
    <x v="138"/>
    <s v="Fri"/>
    <x v="5"/>
    <x v="3"/>
    <n v="55"/>
    <n v="52"/>
  </r>
  <r>
    <s v="CY7C3ZPJ"/>
    <x v="5"/>
    <x v="3"/>
    <x v="1"/>
    <s v="MG Advanced"/>
    <m/>
    <s v=""/>
    <x v="1"/>
    <x v="173"/>
    <x v="6"/>
    <s v=""/>
    <x v="1"/>
    <x v="1"/>
    <s v=""/>
    <n v="0"/>
  </r>
  <r>
    <s v="HEOTZFII"/>
    <x v="5"/>
    <x v="3"/>
    <x v="1"/>
    <s v="MG Special"/>
    <s v="Labdrill"/>
    <s v="United States"/>
    <x v="2"/>
    <x v="173"/>
    <x v="120"/>
    <s v="Mon"/>
    <x v="4"/>
    <x v="2"/>
    <n v="55"/>
    <n v="0"/>
  </r>
  <r>
    <s v="8V4PEF5D"/>
    <x v="0"/>
    <x v="0"/>
    <x v="0"/>
    <s v="MG Special"/>
    <s v="Funholding"/>
    <s v="United States"/>
    <x v="0"/>
    <x v="173"/>
    <x v="79"/>
    <s v="Sun"/>
    <x v="3"/>
    <x v="2"/>
    <n v="55"/>
    <n v="51"/>
  </r>
  <r>
    <s v="7RJMI3GC"/>
    <x v="6"/>
    <x v="1"/>
    <x v="0"/>
    <s v="GTX Basic"/>
    <s v="Genco Pura Olive Oil Company"/>
    <s v="Italy"/>
    <x v="0"/>
    <x v="173"/>
    <x v="120"/>
    <s v="Mon"/>
    <x v="4"/>
    <x v="2"/>
    <n v="550"/>
    <n v="554"/>
  </r>
  <r>
    <s v="2ZEFCKS3"/>
    <x v="6"/>
    <x v="1"/>
    <x v="0"/>
    <s v="GTX Pro"/>
    <s v="Rundofase"/>
    <s v="United States"/>
    <x v="0"/>
    <x v="173"/>
    <x v="139"/>
    <s v="Fri"/>
    <x v="6"/>
    <x v="3"/>
    <n v="4821"/>
    <n v="4835"/>
  </r>
  <r>
    <s v="3EGE42CM"/>
    <x v="19"/>
    <x v="4"/>
    <x v="2"/>
    <s v="MG Advanced"/>
    <s v="Ontomedia"/>
    <s v="United States"/>
    <x v="2"/>
    <x v="173"/>
    <x v="120"/>
    <s v="Mon"/>
    <x v="4"/>
    <x v="2"/>
    <n v="3393"/>
    <n v="0"/>
  </r>
  <r>
    <s v="M9GP930T"/>
    <x v="11"/>
    <x v="3"/>
    <x v="1"/>
    <s v="MG Special"/>
    <m/>
    <s v=""/>
    <x v="1"/>
    <x v="173"/>
    <x v="6"/>
    <s v=""/>
    <x v="1"/>
    <x v="1"/>
    <s v=""/>
    <n v="0"/>
  </r>
  <r>
    <s v="APWT2PFU"/>
    <x v="11"/>
    <x v="3"/>
    <x v="1"/>
    <s v="MG Special"/>
    <s v="Blackzim"/>
    <s v="United States"/>
    <x v="0"/>
    <x v="173"/>
    <x v="131"/>
    <s v="Sun"/>
    <x v="4"/>
    <x v="2"/>
    <n v="55"/>
    <n v="59"/>
  </r>
  <r>
    <s v="SUT0ZGFM"/>
    <x v="17"/>
    <x v="5"/>
    <x v="2"/>
    <s v="MG Advanced"/>
    <s v="Initech"/>
    <s v="United States"/>
    <x v="2"/>
    <x v="173"/>
    <x v="36"/>
    <s v="Sat"/>
    <x v="2"/>
    <x v="2"/>
    <n v="3393"/>
    <n v="0"/>
  </r>
  <r>
    <s v="PTCP8RP4"/>
    <x v="12"/>
    <x v="0"/>
    <x v="0"/>
    <s v="MG Special"/>
    <s v="Zumgoity"/>
    <s v="United States"/>
    <x v="2"/>
    <x v="173"/>
    <x v="33"/>
    <s v="Fri"/>
    <x v="2"/>
    <x v="2"/>
    <n v="55"/>
    <n v="0"/>
  </r>
  <r>
    <s v="QRFKRSKS"/>
    <x v="12"/>
    <x v="0"/>
    <x v="0"/>
    <s v="MG Advanced"/>
    <s v="Dontechi"/>
    <s v="United States"/>
    <x v="2"/>
    <x v="173"/>
    <x v="112"/>
    <s v="Sun"/>
    <x v="5"/>
    <x v="3"/>
    <n v="3393"/>
    <n v="0"/>
  </r>
  <r>
    <s v="J82TWNI7"/>
    <x v="4"/>
    <x v="3"/>
    <x v="1"/>
    <s v="GTX Pro"/>
    <s v="Plexzap"/>
    <s v="United States"/>
    <x v="2"/>
    <x v="173"/>
    <x v="140"/>
    <s v="Sun"/>
    <x v="5"/>
    <x v="3"/>
    <n v="4821"/>
    <n v="0"/>
  </r>
  <r>
    <s v="DSIX9DGZ"/>
    <x v="4"/>
    <x v="3"/>
    <x v="1"/>
    <s v="MG Special"/>
    <s v="Newex"/>
    <s v="Germany"/>
    <x v="2"/>
    <x v="173"/>
    <x v="131"/>
    <s v="Sun"/>
    <x v="4"/>
    <x v="2"/>
    <n v="55"/>
    <n v="0"/>
  </r>
  <r>
    <s v="64WCPKZ1"/>
    <x v="15"/>
    <x v="5"/>
    <x v="2"/>
    <s v="GTX Plus Pro"/>
    <s v="Xx-zobam"/>
    <s v="United States"/>
    <x v="0"/>
    <x v="173"/>
    <x v="38"/>
    <s v="Mon"/>
    <x v="2"/>
    <x v="2"/>
    <n v="5482"/>
    <n v="5813"/>
  </r>
  <r>
    <s v="D3G7ER0D"/>
    <x v="20"/>
    <x v="5"/>
    <x v="2"/>
    <s v="GTX Pro"/>
    <s v="Opentech"/>
    <s v="United States"/>
    <x v="0"/>
    <x v="173"/>
    <x v="46"/>
    <s v="Mon"/>
    <x v="2"/>
    <x v="2"/>
    <n v="4821"/>
    <n v="5414"/>
  </r>
  <r>
    <s v="LITG1BL1"/>
    <x v="2"/>
    <x v="2"/>
    <x v="1"/>
    <s v="GTX Plus Pro"/>
    <s v="Xx-holding"/>
    <s v="United States"/>
    <x v="2"/>
    <x v="173"/>
    <x v="130"/>
    <s v="Fri"/>
    <x v="4"/>
    <x v="2"/>
    <n v="5482"/>
    <n v="0"/>
  </r>
  <r>
    <s v="7FKONHLX"/>
    <x v="3"/>
    <x v="0"/>
    <x v="0"/>
    <s v="MG Special"/>
    <s v="Ron-tech"/>
    <s v="United States"/>
    <x v="0"/>
    <x v="174"/>
    <x v="125"/>
    <s v="Tue"/>
    <x v="4"/>
    <x v="2"/>
    <n v="55"/>
    <n v="62"/>
  </r>
  <r>
    <s v="NMY6FA6X"/>
    <x v="27"/>
    <x v="5"/>
    <x v="2"/>
    <s v="MG Advanced"/>
    <m/>
    <s v=""/>
    <x v="1"/>
    <x v="174"/>
    <x v="6"/>
    <s v=""/>
    <x v="1"/>
    <x v="1"/>
    <s v=""/>
    <n v="0"/>
  </r>
  <r>
    <s v="S439SXI1"/>
    <x v="27"/>
    <x v="5"/>
    <x v="2"/>
    <s v="GTX Pro"/>
    <s v="Plussunin"/>
    <s v="United States"/>
    <x v="0"/>
    <x v="174"/>
    <x v="107"/>
    <s v="Fri"/>
    <x v="5"/>
    <x v="3"/>
    <n v="4821"/>
    <n v="4505"/>
  </r>
  <r>
    <s v="SG1T9M5F"/>
    <x v="1"/>
    <x v="1"/>
    <x v="0"/>
    <s v="GTX Pro"/>
    <s v="Isdom"/>
    <s v="United States"/>
    <x v="2"/>
    <x v="174"/>
    <x v="131"/>
    <s v="Sun"/>
    <x v="4"/>
    <x v="2"/>
    <n v="4821"/>
    <n v="0"/>
  </r>
  <r>
    <s v="SLP4PTFK"/>
    <x v="1"/>
    <x v="1"/>
    <x v="0"/>
    <s v="GTX Plus Basic"/>
    <s v="Konmatfix"/>
    <s v="United States"/>
    <x v="0"/>
    <x v="174"/>
    <x v="36"/>
    <s v="Sat"/>
    <x v="2"/>
    <x v="2"/>
    <n v="1096"/>
    <n v="1020"/>
  </r>
  <r>
    <s v="X3S5O9LJ"/>
    <x v="1"/>
    <x v="1"/>
    <x v="0"/>
    <s v="GTX Plus Pro"/>
    <s v="Domzoom"/>
    <s v="United States"/>
    <x v="0"/>
    <x v="174"/>
    <x v="132"/>
    <s v="Sat"/>
    <x v="4"/>
    <x v="2"/>
    <n v="5482"/>
    <n v="5029"/>
  </r>
  <r>
    <s v="ZA6AJ0N1"/>
    <x v="1"/>
    <x v="1"/>
    <x v="0"/>
    <s v="GTX Pro"/>
    <s v="Scottech"/>
    <s v="United States"/>
    <x v="0"/>
    <x v="174"/>
    <x v="141"/>
    <s v="Tue"/>
    <x v="5"/>
    <x v="3"/>
    <n v="4821"/>
    <n v="5191"/>
  </r>
  <r>
    <s v="QGBMWIO6"/>
    <x v="21"/>
    <x v="5"/>
    <x v="2"/>
    <s v="GTX Basic"/>
    <s v="Zotware"/>
    <s v="United States"/>
    <x v="2"/>
    <x v="174"/>
    <x v="36"/>
    <s v="Sat"/>
    <x v="2"/>
    <x v="2"/>
    <n v="550"/>
    <n v="0"/>
  </r>
  <r>
    <s v="T361XRAQ"/>
    <x v="8"/>
    <x v="1"/>
    <x v="0"/>
    <s v="GTX Pro"/>
    <s v="Dontechi"/>
    <s v="United States"/>
    <x v="2"/>
    <x v="174"/>
    <x v="44"/>
    <s v="Wed"/>
    <x v="2"/>
    <x v="2"/>
    <n v="4821"/>
    <n v="0"/>
  </r>
  <r>
    <s v="NUQPJV8A"/>
    <x v="10"/>
    <x v="3"/>
    <x v="1"/>
    <s v="MG Advanced"/>
    <m/>
    <s v=""/>
    <x v="1"/>
    <x v="174"/>
    <x v="6"/>
    <s v=""/>
    <x v="1"/>
    <x v="1"/>
    <s v=""/>
    <n v="0"/>
  </r>
  <r>
    <s v="GWRN1R49"/>
    <x v="7"/>
    <x v="2"/>
    <x v="1"/>
    <s v="MG Advanced"/>
    <s v="Scotfind"/>
    <s v="United States"/>
    <x v="0"/>
    <x v="174"/>
    <x v="33"/>
    <s v="Fri"/>
    <x v="2"/>
    <x v="2"/>
    <n v="3393"/>
    <n v="3042"/>
  </r>
  <r>
    <s v="Q0KYIEKA"/>
    <x v="29"/>
    <x v="1"/>
    <x v="0"/>
    <s v="GTX Basic"/>
    <s v="Globex Corporation"/>
    <s v="Norway"/>
    <x v="0"/>
    <x v="174"/>
    <x v="123"/>
    <s v="Wed"/>
    <x v="4"/>
    <x v="2"/>
    <n v="550"/>
    <n v="580"/>
  </r>
  <r>
    <s v="VY4IVO2W"/>
    <x v="16"/>
    <x v="2"/>
    <x v="1"/>
    <s v="GTX Plus Basic"/>
    <m/>
    <s v=""/>
    <x v="1"/>
    <x v="174"/>
    <x v="6"/>
    <s v=""/>
    <x v="1"/>
    <x v="1"/>
    <s v=""/>
    <n v="0"/>
  </r>
  <r>
    <s v="2K7R3QHZ"/>
    <x v="18"/>
    <x v="2"/>
    <x v="1"/>
    <s v="GTX Basic"/>
    <s v="Nam-zim"/>
    <s v="Brazil"/>
    <x v="0"/>
    <x v="174"/>
    <x v="142"/>
    <s v="Sun"/>
    <x v="6"/>
    <x v="3"/>
    <n v="550"/>
    <n v="616"/>
  </r>
  <r>
    <s v="WUWOHRX2"/>
    <x v="5"/>
    <x v="3"/>
    <x v="1"/>
    <s v="GTX Plus Basic"/>
    <s v="J-Texon"/>
    <s v="United States"/>
    <x v="0"/>
    <x v="174"/>
    <x v="132"/>
    <s v="Sat"/>
    <x v="4"/>
    <x v="2"/>
    <n v="1096"/>
    <n v="788"/>
  </r>
  <r>
    <s v="2OPR77CI"/>
    <x v="9"/>
    <x v="2"/>
    <x v="1"/>
    <s v="GTX Basic"/>
    <s v="Kan-code"/>
    <s v="United States"/>
    <x v="2"/>
    <x v="174"/>
    <x v="123"/>
    <s v="Wed"/>
    <x v="4"/>
    <x v="2"/>
    <n v="550"/>
    <n v="0"/>
  </r>
  <r>
    <s v="EO481IOJ"/>
    <x v="19"/>
    <x v="4"/>
    <x v="2"/>
    <s v="GTX Pro"/>
    <s v="Vehement Capital Partners"/>
    <s v="United States"/>
    <x v="0"/>
    <x v="174"/>
    <x v="125"/>
    <s v="Tue"/>
    <x v="4"/>
    <x v="2"/>
    <n v="4821"/>
    <n v="4980"/>
  </r>
  <r>
    <s v="INKH0Y59"/>
    <x v="4"/>
    <x v="3"/>
    <x v="1"/>
    <s v="MG Special"/>
    <m/>
    <s v=""/>
    <x v="1"/>
    <x v="174"/>
    <x v="6"/>
    <s v=""/>
    <x v="1"/>
    <x v="1"/>
    <s v=""/>
    <n v="0"/>
  </r>
  <r>
    <s v="OSMGVV1S"/>
    <x v="4"/>
    <x v="3"/>
    <x v="1"/>
    <s v="MG Special"/>
    <m/>
    <s v=""/>
    <x v="1"/>
    <x v="174"/>
    <x v="6"/>
    <s v=""/>
    <x v="1"/>
    <x v="1"/>
    <s v=""/>
    <n v="0"/>
  </r>
  <r>
    <s v="1VIKWVHD"/>
    <x v="4"/>
    <x v="3"/>
    <x v="1"/>
    <s v="GTX Basic"/>
    <s v="Green-Plus"/>
    <s v="United States"/>
    <x v="2"/>
    <x v="174"/>
    <x v="133"/>
    <s v="Thu"/>
    <x v="5"/>
    <x v="3"/>
    <n v="550"/>
    <n v="0"/>
  </r>
  <r>
    <s v="UOXKC4UG"/>
    <x v="15"/>
    <x v="5"/>
    <x v="2"/>
    <s v="MG Advanced"/>
    <s v="Bioplex"/>
    <s v="United States"/>
    <x v="0"/>
    <x v="174"/>
    <x v="107"/>
    <s v="Fri"/>
    <x v="5"/>
    <x v="3"/>
    <n v="3393"/>
    <n v="2981"/>
  </r>
  <r>
    <s v="RDF2R9F8"/>
    <x v="2"/>
    <x v="2"/>
    <x v="1"/>
    <s v="GTX Basic"/>
    <s v="Finjob"/>
    <s v="United States"/>
    <x v="2"/>
    <x v="174"/>
    <x v="131"/>
    <s v="Sun"/>
    <x v="4"/>
    <x v="2"/>
    <n v="550"/>
    <n v="0"/>
  </r>
  <r>
    <s v="196BHHOS"/>
    <x v="2"/>
    <x v="2"/>
    <x v="1"/>
    <s v="GTX Plus Pro"/>
    <s v="Green-Plus"/>
    <s v="United States"/>
    <x v="2"/>
    <x v="174"/>
    <x v="127"/>
    <s v="Thu"/>
    <x v="4"/>
    <x v="2"/>
    <n v="5482"/>
    <n v="0"/>
  </r>
  <r>
    <s v="BDUNPUWY"/>
    <x v="25"/>
    <x v="4"/>
    <x v="2"/>
    <s v="GTX Plus Basic"/>
    <m/>
    <s v=""/>
    <x v="1"/>
    <x v="175"/>
    <x v="6"/>
    <s v=""/>
    <x v="1"/>
    <x v="1"/>
    <s v=""/>
    <n v="0"/>
  </r>
  <r>
    <s v="EYZ1MNSS"/>
    <x v="25"/>
    <x v="4"/>
    <x v="2"/>
    <s v="GTX Basic"/>
    <s v="Zencorporation"/>
    <s v="China"/>
    <x v="0"/>
    <x v="175"/>
    <x v="127"/>
    <s v="Thu"/>
    <x v="4"/>
    <x v="2"/>
    <n v="550"/>
    <n v="560"/>
  </r>
  <r>
    <s v="HDALWEHF"/>
    <x v="23"/>
    <x v="4"/>
    <x v="2"/>
    <s v="GTX Pro"/>
    <m/>
    <s v=""/>
    <x v="1"/>
    <x v="175"/>
    <x v="6"/>
    <s v=""/>
    <x v="1"/>
    <x v="1"/>
    <s v=""/>
    <n v="0"/>
  </r>
  <r>
    <s v="KFVI73X6"/>
    <x v="23"/>
    <x v="4"/>
    <x v="2"/>
    <s v="MG Advanced"/>
    <s v="Donquadtech"/>
    <s v="United States"/>
    <x v="0"/>
    <x v="175"/>
    <x v="34"/>
    <s v="Wed"/>
    <x v="2"/>
    <x v="2"/>
    <n v="3393"/>
    <n v="3844"/>
  </r>
  <r>
    <s v="88R4UBAN"/>
    <x v="27"/>
    <x v="5"/>
    <x v="2"/>
    <s v="GTX Basic"/>
    <s v="Bluth Company"/>
    <s v="United States"/>
    <x v="0"/>
    <x v="175"/>
    <x v="36"/>
    <s v="Sat"/>
    <x v="2"/>
    <x v="2"/>
    <n v="550"/>
    <n v="562"/>
  </r>
  <r>
    <s v="08EX3XKE"/>
    <x v="13"/>
    <x v="4"/>
    <x v="2"/>
    <s v="MG Special"/>
    <s v="The New York Inquirer"/>
    <s v="United States"/>
    <x v="0"/>
    <x v="175"/>
    <x v="46"/>
    <s v="Mon"/>
    <x v="2"/>
    <x v="2"/>
    <n v="55"/>
    <n v="51"/>
  </r>
  <r>
    <s v="4DK84UMX"/>
    <x v="1"/>
    <x v="1"/>
    <x v="0"/>
    <s v="GTX Plus Basic"/>
    <s v="Finhigh"/>
    <s v="United States"/>
    <x v="0"/>
    <x v="175"/>
    <x v="72"/>
    <s v="Tue"/>
    <x v="3"/>
    <x v="2"/>
    <n v="1096"/>
    <n v="984"/>
  </r>
  <r>
    <s v="735GFCU0"/>
    <x v="1"/>
    <x v="1"/>
    <x v="0"/>
    <s v="GTX Pro"/>
    <s v="Gogozoom"/>
    <s v="United States"/>
    <x v="0"/>
    <x v="175"/>
    <x v="52"/>
    <s v="Wed"/>
    <x v="3"/>
    <x v="2"/>
    <n v="4821"/>
    <n v="4923"/>
  </r>
  <r>
    <s v="OTJR9SSK"/>
    <x v="10"/>
    <x v="3"/>
    <x v="1"/>
    <s v="GTX Plus Basic"/>
    <m/>
    <s v=""/>
    <x v="1"/>
    <x v="175"/>
    <x v="6"/>
    <s v=""/>
    <x v="1"/>
    <x v="1"/>
    <s v=""/>
    <n v="0"/>
  </r>
  <r>
    <s v="2L8LJJRJ"/>
    <x v="7"/>
    <x v="2"/>
    <x v="1"/>
    <s v="GTX Basic"/>
    <s v="Faxquote"/>
    <s v="United States"/>
    <x v="2"/>
    <x v="175"/>
    <x v="126"/>
    <s v="Thu"/>
    <x v="5"/>
    <x v="3"/>
    <n v="550"/>
    <n v="0"/>
  </r>
  <r>
    <s v="2EO70V27"/>
    <x v="18"/>
    <x v="2"/>
    <x v="1"/>
    <s v="GTX Pro"/>
    <s v="Sunnamplex"/>
    <s v="Poland"/>
    <x v="2"/>
    <x v="175"/>
    <x v="127"/>
    <s v="Thu"/>
    <x v="4"/>
    <x v="2"/>
    <n v="4821"/>
    <n v="0"/>
  </r>
  <r>
    <s v="7KU6B599"/>
    <x v="24"/>
    <x v="0"/>
    <x v="0"/>
    <s v="GTX Basic"/>
    <s v="Hottechi"/>
    <s v="Korea"/>
    <x v="2"/>
    <x v="175"/>
    <x v="122"/>
    <s v="Wed"/>
    <x v="5"/>
    <x v="3"/>
    <n v="550"/>
    <n v="0"/>
  </r>
  <r>
    <s v="PNBSQPBR"/>
    <x v="22"/>
    <x v="1"/>
    <x v="0"/>
    <s v="MG Advanced"/>
    <s v="Konmatfix"/>
    <s v="United States"/>
    <x v="2"/>
    <x v="175"/>
    <x v="35"/>
    <s v="Tue"/>
    <x v="2"/>
    <x v="2"/>
    <n v="3393"/>
    <n v="0"/>
  </r>
  <r>
    <s v="GQ2W1DXM"/>
    <x v="9"/>
    <x v="2"/>
    <x v="1"/>
    <s v="GTX Pro"/>
    <m/>
    <s v=""/>
    <x v="1"/>
    <x v="175"/>
    <x v="6"/>
    <s v=""/>
    <x v="1"/>
    <x v="1"/>
    <s v=""/>
    <n v="0"/>
  </r>
  <r>
    <s v="S87Y1DOY"/>
    <x v="9"/>
    <x v="2"/>
    <x v="1"/>
    <s v="GTX Plus Basic"/>
    <s v="Y-corporation"/>
    <s v="United States"/>
    <x v="0"/>
    <x v="175"/>
    <x v="123"/>
    <s v="Wed"/>
    <x v="4"/>
    <x v="2"/>
    <n v="1096"/>
    <n v="1113"/>
  </r>
  <r>
    <s v="EUE812O3"/>
    <x v="6"/>
    <x v="1"/>
    <x v="0"/>
    <s v="GTX Plus Pro"/>
    <s v="Treequote"/>
    <s v="United States"/>
    <x v="0"/>
    <x v="175"/>
    <x v="54"/>
    <s v="Thu"/>
    <x v="2"/>
    <x v="2"/>
    <n v="5482"/>
    <n v="6039"/>
  </r>
  <r>
    <s v="OBE9NAIO"/>
    <x v="19"/>
    <x v="4"/>
    <x v="2"/>
    <s v="GTX Basic"/>
    <s v="Massive Dynamic"/>
    <s v="United States"/>
    <x v="0"/>
    <x v="175"/>
    <x v="43"/>
    <s v="Sun"/>
    <x v="3"/>
    <x v="2"/>
    <n v="550"/>
    <n v="538"/>
  </r>
  <r>
    <s v="7CTCDP9S"/>
    <x v="12"/>
    <x v="0"/>
    <x v="0"/>
    <s v="MG Advanced"/>
    <s v="Globex Corporation"/>
    <s v="Norway"/>
    <x v="2"/>
    <x v="175"/>
    <x v="127"/>
    <s v="Thu"/>
    <x v="4"/>
    <x v="2"/>
    <n v="3393"/>
    <n v="0"/>
  </r>
  <r>
    <s v="XE84LNAS"/>
    <x v="4"/>
    <x v="3"/>
    <x v="1"/>
    <s v="GTX Pro"/>
    <s v="Groovestreet"/>
    <s v="United States"/>
    <x v="0"/>
    <x v="175"/>
    <x v="57"/>
    <s v="Mon"/>
    <x v="2"/>
    <x v="2"/>
    <n v="4821"/>
    <n v="4364"/>
  </r>
  <r>
    <s v="CEEJ2EN5"/>
    <x v="15"/>
    <x v="5"/>
    <x v="2"/>
    <s v="GTX Plus Basic"/>
    <m/>
    <s v=""/>
    <x v="1"/>
    <x v="175"/>
    <x v="6"/>
    <s v=""/>
    <x v="1"/>
    <x v="1"/>
    <s v=""/>
    <n v="0"/>
  </r>
  <r>
    <s v="JNEQWZQK"/>
    <x v="20"/>
    <x v="5"/>
    <x v="2"/>
    <s v="GTX Basic"/>
    <m/>
    <s v=""/>
    <x v="1"/>
    <x v="175"/>
    <x v="6"/>
    <s v=""/>
    <x v="1"/>
    <x v="1"/>
    <s v=""/>
    <n v="0"/>
  </r>
  <r>
    <s v="QRW4NKCY"/>
    <x v="2"/>
    <x v="2"/>
    <x v="1"/>
    <s v="GTX Basic"/>
    <s v="Labdrill"/>
    <s v="United States"/>
    <x v="2"/>
    <x v="175"/>
    <x v="109"/>
    <s v="Mon"/>
    <x v="5"/>
    <x v="3"/>
    <n v="550"/>
    <n v="0"/>
  </r>
  <r>
    <s v="RD0L0NJG"/>
    <x v="2"/>
    <x v="2"/>
    <x v="1"/>
    <s v="GTX Basic"/>
    <s v="Rantouch"/>
    <s v="United States"/>
    <x v="0"/>
    <x v="175"/>
    <x v="127"/>
    <s v="Thu"/>
    <x v="4"/>
    <x v="2"/>
    <n v="550"/>
    <n v="464"/>
  </r>
  <r>
    <s v="PEPOKEFV"/>
    <x v="3"/>
    <x v="0"/>
    <x v="0"/>
    <s v="GTX Plus Basic"/>
    <s v="Cancity"/>
    <s v="United States"/>
    <x v="2"/>
    <x v="176"/>
    <x v="137"/>
    <s v="Tue"/>
    <x v="5"/>
    <x v="3"/>
    <n v="1096"/>
    <n v="0"/>
  </r>
  <r>
    <s v="M16WB7N8"/>
    <x v="3"/>
    <x v="0"/>
    <x v="0"/>
    <s v="GTX Plus Pro"/>
    <s v="Warephase"/>
    <s v="United States"/>
    <x v="2"/>
    <x v="176"/>
    <x v="137"/>
    <s v="Tue"/>
    <x v="5"/>
    <x v="3"/>
    <n v="5482"/>
    <n v="0"/>
  </r>
  <r>
    <s v="JHVY8I1M"/>
    <x v="3"/>
    <x v="0"/>
    <x v="0"/>
    <s v="GTX Plus Basic"/>
    <s v="Hottechi"/>
    <s v="Korea"/>
    <x v="0"/>
    <x v="176"/>
    <x v="89"/>
    <s v="Fri"/>
    <x v="3"/>
    <x v="2"/>
    <n v="1096"/>
    <n v="1073"/>
  </r>
  <r>
    <s v="E59MLGMH"/>
    <x v="25"/>
    <x v="4"/>
    <x v="2"/>
    <s v="GTX Basic"/>
    <s v="Umbrella Corporation"/>
    <s v="United States"/>
    <x v="2"/>
    <x v="176"/>
    <x v="130"/>
    <s v="Fri"/>
    <x v="4"/>
    <x v="2"/>
    <n v="550"/>
    <n v="0"/>
  </r>
  <r>
    <s v="VGIIK8MS"/>
    <x v="25"/>
    <x v="4"/>
    <x v="2"/>
    <s v="GTX Plus Basic"/>
    <s v="Donware"/>
    <s v="United States"/>
    <x v="2"/>
    <x v="176"/>
    <x v="46"/>
    <s v="Mon"/>
    <x v="2"/>
    <x v="2"/>
    <n v="1096"/>
    <n v="0"/>
  </r>
  <r>
    <s v="BTM58SCH"/>
    <x v="23"/>
    <x v="4"/>
    <x v="2"/>
    <s v="GTX Pro"/>
    <s v="Massive Dynamic"/>
    <s v="United States"/>
    <x v="2"/>
    <x v="176"/>
    <x v="128"/>
    <s v="Wed"/>
    <x v="5"/>
    <x v="3"/>
    <n v="4821"/>
    <n v="0"/>
  </r>
  <r>
    <s v="RXAQJKSL"/>
    <x v="27"/>
    <x v="5"/>
    <x v="2"/>
    <s v="GTX Plus Pro"/>
    <m/>
    <s v=""/>
    <x v="1"/>
    <x v="176"/>
    <x v="6"/>
    <s v=""/>
    <x v="1"/>
    <x v="1"/>
    <s v=""/>
    <n v="0"/>
  </r>
  <r>
    <s v="HVVED5ZC"/>
    <x v="27"/>
    <x v="5"/>
    <x v="2"/>
    <s v="MG Special"/>
    <s v="Donware"/>
    <s v="United States"/>
    <x v="2"/>
    <x v="176"/>
    <x v="107"/>
    <s v="Fri"/>
    <x v="5"/>
    <x v="3"/>
    <n v="55"/>
    <n v="0"/>
  </r>
  <r>
    <s v="IGRY0M4Q"/>
    <x v="13"/>
    <x v="4"/>
    <x v="2"/>
    <s v="MG Advanced"/>
    <m/>
    <s v=""/>
    <x v="1"/>
    <x v="176"/>
    <x v="6"/>
    <s v=""/>
    <x v="1"/>
    <x v="1"/>
    <s v=""/>
    <n v="0"/>
  </r>
  <r>
    <s v="HE5988NI"/>
    <x v="1"/>
    <x v="1"/>
    <x v="0"/>
    <s v="GTX Plus Basic"/>
    <s v="Globex Corporation"/>
    <s v="Norway"/>
    <x v="2"/>
    <x v="176"/>
    <x v="128"/>
    <s v="Wed"/>
    <x v="5"/>
    <x v="3"/>
    <n v="1096"/>
    <n v="0"/>
  </r>
  <r>
    <s v="N5QER189"/>
    <x v="1"/>
    <x v="1"/>
    <x v="0"/>
    <s v="GTX Plus Basic"/>
    <s v="Rundofase"/>
    <s v="United States"/>
    <x v="0"/>
    <x v="176"/>
    <x v="54"/>
    <s v="Thu"/>
    <x v="2"/>
    <x v="2"/>
    <n v="1096"/>
    <n v="1055"/>
  </r>
  <r>
    <s v="AEMTQ0GH"/>
    <x v="14"/>
    <x v="3"/>
    <x v="1"/>
    <s v="MG Special"/>
    <s v="Faxquote"/>
    <s v="United States"/>
    <x v="0"/>
    <x v="176"/>
    <x v="130"/>
    <s v="Fri"/>
    <x v="4"/>
    <x v="2"/>
    <n v="55"/>
    <n v="43"/>
  </r>
  <r>
    <s v="3KSHTB4P"/>
    <x v="7"/>
    <x v="2"/>
    <x v="1"/>
    <s v="GTX Basic"/>
    <s v="Hottechi"/>
    <s v="Korea"/>
    <x v="2"/>
    <x v="176"/>
    <x v="32"/>
    <s v="Thu"/>
    <x v="2"/>
    <x v="2"/>
    <n v="550"/>
    <n v="0"/>
  </r>
  <r>
    <s v="XPJQBSLV"/>
    <x v="7"/>
    <x v="2"/>
    <x v="1"/>
    <s v="MG Special"/>
    <s v="Golddex"/>
    <s v="United States"/>
    <x v="0"/>
    <x v="176"/>
    <x v="130"/>
    <s v="Fri"/>
    <x v="4"/>
    <x v="2"/>
    <n v="55"/>
    <n v="49"/>
  </r>
  <r>
    <s v="ZZI8GUEM"/>
    <x v="16"/>
    <x v="2"/>
    <x v="1"/>
    <s v="GTX Plus Basic"/>
    <s v="Nam-zim"/>
    <s v="Brazil"/>
    <x v="2"/>
    <x v="176"/>
    <x v="130"/>
    <s v="Fri"/>
    <x v="4"/>
    <x v="2"/>
    <n v="1096"/>
    <n v="0"/>
  </r>
  <r>
    <s v="HBWY3B48"/>
    <x v="16"/>
    <x v="2"/>
    <x v="1"/>
    <s v="GTX Pro"/>
    <s v="Y-corporation"/>
    <s v="United States"/>
    <x v="2"/>
    <x v="176"/>
    <x v="130"/>
    <s v="Fri"/>
    <x v="4"/>
    <x v="2"/>
    <n v="4821"/>
    <n v="0"/>
  </r>
  <r>
    <s v="ZBAMKTFX"/>
    <x v="18"/>
    <x v="2"/>
    <x v="1"/>
    <s v="GTX Pro"/>
    <s v="Labdrill"/>
    <s v="United States"/>
    <x v="0"/>
    <x v="176"/>
    <x v="143"/>
    <s v="Tue"/>
    <x v="5"/>
    <x v="3"/>
    <n v="4821"/>
    <n v="4901"/>
  </r>
  <r>
    <s v="SICU0A7Z"/>
    <x v="24"/>
    <x v="0"/>
    <x v="0"/>
    <s v="GTX Basic"/>
    <s v="Stanredtax"/>
    <s v="United States"/>
    <x v="0"/>
    <x v="176"/>
    <x v="127"/>
    <s v="Thu"/>
    <x v="4"/>
    <x v="2"/>
    <n v="550"/>
    <n v="517"/>
  </r>
  <r>
    <s v="H7GBGRSO"/>
    <x v="22"/>
    <x v="1"/>
    <x v="0"/>
    <s v="GTX Plus Basic"/>
    <s v="Funholding"/>
    <s v="United States"/>
    <x v="0"/>
    <x v="176"/>
    <x v="68"/>
    <s v="Tue"/>
    <x v="3"/>
    <x v="2"/>
    <n v="1096"/>
    <n v="1105"/>
  </r>
  <r>
    <s v="RLAGB32O"/>
    <x v="9"/>
    <x v="2"/>
    <x v="1"/>
    <s v="GTX Basic"/>
    <s v="Nam-zim"/>
    <s v="Brazil"/>
    <x v="0"/>
    <x v="176"/>
    <x v="34"/>
    <s v="Wed"/>
    <x v="2"/>
    <x v="2"/>
    <n v="550"/>
    <n v="556"/>
  </r>
  <r>
    <s v="NYLCZ28K"/>
    <x v="0"/>
    <x v="0"/>
    <x v="0"/>
    <s v="MG Advanced"/>
    <s v="Treequote"/>
    <s v="United States"/>
    <x v="0"/>
    <x v="176"/>
    <x v="122"/>
    <s v="Wed"/>
    <x v="5"/>
    <x v="3"/>
    <n v="3393"/>
    <n v="3025"/>
  </r>
  <r>
    <s v="3LO8XJBY"/>
    <x v="6"/>
    <x v="1"/>
    <x v="0"/>
    <s v="MG Special"/>
    <s v="Condax"/>
    <s v="United States"/>
    <x v="0"/>
    <x v="176"/>
    <x v="48"/>
    <s v="Mon"/>
    <x v="3"/>
    <x v="2"/>
    <n v="55"/>
    <n v="54"/>
  </r>
  <r>
    <s v="YMMQA65I"/>
    <x v="11"/>
    <x v="3"/>
    <x v="1"/>
    <s v="MG Special"/>
    <s v="Condax"/>
    <s v="United States"/>
    <x v="0"/>
    <x v="176"/>
    <x v="130"/>
    <s v="Fri"/>
    <x v="4"/>
    <x v="2"/>
    <n v="55"/>
    <n v="53"/>
  </r>
  <r>
    <s v="I8A539VV"/>
    <x v="4"/>
    <x v="3"/>
    <x v="1"/>
    <s v="GTX Pro"/>
    <s v="Newex"/>
    <s v="Germany"/>
    <x v="0"/>
    <x v="176"/>
    <x v="127"/>
    <s v="Thu"/>
    <x v="4"/>
    <x v="2"/>
    <n v="4821"/>
    <n v="4735"/>
  </r>
  <r>
    <s v="9HYMQL4I"/>
    <x v="2"/>
    <x v="2"/>
    <x v="1"/>
    <s v="GTX Basic"/>
    <m/>
    <s v=""/>
    <x v="1"/>
    <x v="176"/>
    <x v="6"/>
    <s v=""/>
    <x v="1"/>
    <x v="1"/>
    <s v=""/>
    <n v="0"/>
  </r>
  <r>
    <s v="DJF1XMC4"/>
    <x v="25"/>
    <x v="4"/>
    <x v="2"/>
    <s v="GTX Basic"/>
    <s v="Konex"/>
    <s v="United States"/>
    <x v="0"/>
    <x v="177"/>
    <x v="132"/>
    <s v="Sat"/>
    <x v="4"/>
    <x v="2"/>
    <n v="550"/>
    <n v="584"/>
  </r>
  <r>
    <s v="NCDZRUZD"/>
    <x v="23"/>
    <x v="4"/>
    <x v="2"/>
    <s v="GTX Pro"/>
    <s v="Umbrella Corporation"/>
    <s v="United States"/>
    <x v="2"/>
    <x v="177"/>
    <x v="51"/>
    <s v="Fri"/>
    <x v="2"/>
    <x v="2"/>
    <n v="4821"/>
    <n v="0"/>
  </r>
  <r>
    <s v="0KEO3OP7"/>
    <x v="13"/>
    <x v="4"/>
    <x v="2"/>
    <s v="GTX Plus Pro"/>
    <m/>
    <s v=""/>
    <x v="1"/>
    <x v="177"/>
    <x v="6"/>
    <s v=""/>
    <x v="1"/>
    <x v="1"/>
    <s v=""/>
    <n v="0"/>
  </r>
  <r>
    <s v="UXNB9OIB"/>
    <x v="13"/>
    <x v="4"/>
    <x v="2"/>
    <s v="GTX Pro"/>
    <s v="Konex"/>
    <s v="United States"/>
    <x v="0"/>
    <x v="177"/>
    <x v="130"/>
    <s v="Fri"/>
    <x v="4"/>
    <x v="2"/>
    <n v="4821"/>
    <n v="5676"/>
  </r>
  <r>
    <s v="XWW6KUG0"/>
    <x v="1"/>
    <x v="1"/>
    <x v="0"/>
    <s v="GTX Basic"/>
    <s v="Konmatfix"/>
    <s v="United States"/>
    <x v="2"/>
    <x v="177"/>
    <x v="132"/>
    <s v="Sat"/>
    <x v="4"/>
    <x v="2"/>
    <n v="550"/>
    <n v="0"/>
  </r>
  <r>
    <s v="ZXUNLSOB"/>
    <x v="1"/>
    <x v="1"/>
    <x v="0"/>
    <s v="GTX Pro"/>
    <s v="Scottech"/>
    <s v="United States"/>
    <x v="2"/>
    <x v="177"/>
    <x v="132"/>
    <s v="Sat"/>
    <x v="4"/>
    <x v="2"/>
    <n v="4821"/>
    <n v="0"/>
  </r>
  <r>
    <s v="MZILPLUE"/>
    <x v="1"/>
    <x v="1"/>
    <x v="0"/>
    <s v="GTX Pro"/>
    <s v="Finhigh"/>
    <s v="United States"/>
    <x v="0"/>
    <x v="177"/>
    <x v="36"/>
    <s v="Sat"/>
    <x v="2"/>
    <x v="2"/>
    <n v="4821"/>
    <n v="4727"/>
  </r>
  <r>
    <s v="MUYUSTKF"/>
    <x v="21"/>
    <x v="5"/>
    <x v="2"/>
    <s v="GTX Plus Pro"/>
    <s v="Gekko &amp; Co"/>
    <s v="United States"/>
    <x v="2"/>
    <x v="177"/>
    <x v="138"/>
    <s v="Fri"/>
    <x v="5"/>
    <x v="3"/>
    <n v="5482"/>
    <n v="0"/>
  </r>
  <r>
    <s v="7QIU2BCK"/>
    <x v="8"/>
    <x v="1"/>
    <x v="0"/>
    <s v="GTX Plus Basic"/>
    <s v="dambase"/>
    <s v="United States"/>
    <x v="0"/>
    <x v="177"/>
    <x v="137"/>
    <s v="Tue"/>
    <x v="5"/>
    <x v="3"/>
    <n v="1096"/>
    <n v="821"/>
  </r>
  <r>
    <s v="F749HRQ5"/>
    <x v="7"/>
    <x v="2"/>
    <x v="1"/>
    <s v="GTX Plus Basic"/>
    <s v="Golddex"/>
    <s v="United States"/>
    <x v="2"/>
    <x v="177"/>
    <x v="37"/>
    <s v="Wed"/>
    <x v="2"/>
    <x v="2"/>
    <n v="1096"/>
    <n v="0"/>
  </r>
  <r>
    <s v="5ICV1IBY"/>
    <x v="24"/>
    <x v="0"/>
    <x v="0"/>
    <s v="GTX Plus Basic"/>
    <s v="Dontechi"/>
    <s v="United States"/>
    <x v="0"/>
    <x v="177"/>
    <x v="109"/>
    <s v="Mon"/>
    <x v="5"/>
    <x v="3"/>
    <n v="1096"/>
    <n v="999"/>
  </r>
  <r>
    <s v="H1O491SG"/>
    <x v="24"/>
    <x v="0"/>
    <x v="0"/>
    <s v="MG Special"/>
    <s v="dambase"/>
    <s v="United States"/>
    <x v="0"/>
    <x v="177"/>
    <x v="129"/>
    <s v="Sat"/>
    <x v="5"/>
    <x v="3"/>
    <n v="55"/>
    <n v="54"/>
  </r>
  <r>
    <s v="ODIX25WY"/>
    <x v="22"/>
    <x v="1"/>
    <x v="0"/>
    <s v="GTX Basic"/>
    <s v="Conecom"/>
    <s v="United States"/>
    <x v="2"/>
    <x v="177"/>
    <x v="112"/>
    <s v="Sun"/>
    <x v="5"/>
    <x v="3"/>
    <n v="550"/>
    <n v="0"/>
  </r>
  <r>
    <s v="IRBQH4FY"/>
    <x v="6"/>
    <x v="1"/>
    <x v="0"/>
    <s v="MG Advanced"/>
    <s v="Gogozoom"/>
    <s v="United States"/>
    <x v="0"/>
    <x v="177"/>
    <x v="34"/>
    <s v="Wed"/>
    <x v="2"/>
    <x v="2"/>
    <n v="3393"/>
    <n v="3397"/>
  </r>
  <r>
    <s v="ZKVVWZ8T"/>
    <x v="17"/>
    <x v="5"/>
    <x v="2"/>
    <s v="GTX Basic"/>
    <s v="Silis"/>
    <s v="United States"/>
    <x v="0"/>
    <x v="177"/>
    <x v="41"/>
    <s v="Mon"/>
    <x v="2"/>
    <x v="2"/>
    <n v="550"/>
    <n v="574"/>
  </r>
  <r>
    <s v="ZTT02VDQ"/>
    <x v="12"/>
    <x v="0"/>
    <x v="0"/>
    <s v="MG Special"/>
    <s v="Inity"/>
    <s v="United States"/>
    <x v="2"/>
    <x v="177"/>
    <x v="58"/>
    <s v="Tue"/>
    <x v="2"/>
    <x v="2"/>
    <n v="55"/>
    <n v="0"/>
  </r>
  <r>
    <s v="SAGXC5PF"/>
    <x v="12"/>
    <x v="0"/>
    <x v="0"/>
    <s v="MG Special"/>
    <s v="Gogozoom"/>
    <s v="United States"/>
    <x v="0"/>
    <x v="177"/>
    <x v="141"/>
    <s v="Tue"/>
    <x v="5"/>
    <x v="3"/>
    <n v="55"/>
    <n v="59"/>
  </r>
  <r>
    <s v="J5QLUH5O"/>
    <x v="12"/>
    <x v="0"/>
    <x v="0"/>
    <s v="MG Special"/>
    <s v="Treequote"/>
    <s v="United States"/>
    <x v="0"/>
    <x v="177"/>
    <x v="132"/>
    <s v="Sat"/>
    <x v="4"/>
    <x v="2"/>
    <n v="55"/>
    <n v="60"/>
  </r>
  <r>
    <s v="GIIKA5B9"/>
    <x v="4"/>
    <x v="3"/>
    <x v="1"/>
    <s v="GTX Basic"/>
    <s v="Lexiqvolax"/>
    <s v="United States"/>
    <x v="2"/>
    <x v="177"/>
    <x v="132"/>
    <s v="Sat"/>
    <x v="4"/>
    <x v="2"/>
    <n v="550"/>
    <n v="0"/>
  </r>
  <r>
    <s v="WX8KQPCM"/>
    <x v="4"/>
    <x v="3"/>
    <x v="1"/>
    <s v="GTX Basic"/>
    <s v="Zoomit"/>
    <s v="United States"/>
    <x v="0"/>
    <x v="177"/>
    <x v="41"/>
    <s v="Mon"/>
    <x v="2"/>
    <x v="2"/>
    <n v="550"/>
    <n v="573"/>
  </r>
  <r>
    <s v="0CSJCW8I"/>
    <x v="4"/>
    <x v="3"/>
    <x v="1"/>
    <s v="GTX Pro"/>
    <s v="Finjob"/>
    <s v="United States"/>
    <x v="0"/>
    <x v="177"/>
    <x v="37"/>
    <s v="Wed"/>
    <x v="2"/>
    <x v="2"/>
    <n v="4821"/>
    <n v="4406"/>
  </r>
  <r>
    <s v="0WRMY7IX"/>
    <x v="15"/>
    <x v="5"/>
    <x v="2"/>
    <s v="GTX Plus Basic"/>
    <s v="Plussunin"/>
    <s v="United States"/>
    <x v="0"/>
    <x v="177"/>
    <x v="130"/>
    <s v="Fri"/>
    <x v="4"/>
    <x v="2"/>
    <n v="1096"/>
    <n v="1146"/>
  </r>
  <r>
    <s v="7882RJGY"/>
    <x v="20"/>
    <x v="5"/>
    <x v="2"/>
    <s v="MG Special"/>
    <m/>
    <s v=""/>
    <x v="1"/>
    <x v="177"/>
    <x v="6"/>
    <s v=""/>
    <x v="1"/>
    <x v="1"/>
    <s v=""/>
    <n v="0"/>
  </r>
  <r>
    <s v="N6185PK0"/>
    <x v="20"/>
    <x v="5"/>
    <x v="2"/>
    <s v="GTX Basic"/>
    <s v="Kinnamplus"/>
    <s v="United States"/>
    <x v="0"/>
    <x v="177"/>
    <x v="59"/>
    <s v="Sat"/>
    <x v="2"/>
    <x v="2"/>
    <n v="550"/>
    <n v="525"/>
  </r>
  <r>
    <s v="FQ4QOS8U"/>
    <x v="3"/>
    <x v="0"/>
    <x v="0"/>
    <s v="GTX Basic"/>
    <s v="Dontechi"/>
    <s v="United States"/>
    <x v="2"/>
    <x v="178"/>
    <x v="132"/>
    <s v="Sat"/>
    <x v="4"/>
    <x v="2"/>
    <n v="550"/>
    <n v="0"/>
  </r>
  <r>
    <s v="XW9U35NQ"/>
    <x v="3"/>
    <x v="0"/>
    <x v="0"/>
    <s v="GTX Plus Basic"/>
    <s v="Scottech"/>
    <s v="United States"/>
    <x v="2"/>
    <x v="178"/>
    <x v="144"/>
    <s v="Wed"/>
    <x v="6"/>
    <x v="3"/>
    <n v="1096"/>
    <n v="0"/>
  </r>
  <r>
    <s v="066V2ZGP"/>
    <x v="3"/>
    <x v="0"/>
    <x v="0"/>
    <s v="MG Advanced"/>
    <s v="Rangreen"/>
    <s v="Panama"/>
    <x v="0"/>
    <x v="178"/>
    <x v="124"/>
    <s v="Mon"/>
    <x v="5"/>
    <x v="3"/>
    <n v="3393"/>
    <n v="3334"/>
  </r>
  <r>
    <s v="YUH42UOF"/>
    <x v="23"/>
    <x v="4"/>
    <x v="2"/>
    <s v="GTX Basic"/>
    <s v="Initech"/>
    <s v="United States"/>
    <x v="2"/>
    <x v="178"/>
    <x v="51"/>
    <s v="Fri"/>
    <x v="2"/>
    <x v="2"/>
    <n v="550"/>
    <n v="0"/>
  </r>
  <r>
    <s v="XZF4GG94"/>
    <x v="13"/>
    <x v="4"/>
    <x v="2"/>
    <s v="GTX Plus Basic"/>
    <s v="Donquadtech"/>
    <s v="United States"/>
    <x v="2"/>
    <x v="178"/>
    <x v="131"/>
    <s v="Sun"/>
    <x v="4"/>
    <x v="2"/>
    <n v="1096"/>
    <n v="0"/>
  </r>
  <r>
    <s v="QAKLPDKQ"/>
    <x v="26"/>
    <x v="4"/>
    <x v="2"/>
    <s v="GTX Pro"/>
    <s v="Ganjaflex"/>
    <s v="Japan"/>
    <x v="2"/>
    <x v="178"/>
    <x v="132"/>
    <s v="Sat"/>
    <x v="4"/>
    <x v="2"/>
    <n v="4821"/>
    <n v="0"/>
  </r>
  <r>
    <s v="731TOWDY"/>
    <x v="14"/>
    <x v="3"/>
    <x v="1"/>
    <s v="GTK 500"/>
    <s v="Labdrill"/>
    <s v="United States"/>
    <x v="0"/>
    <x v="178"/>
    <x v="70"/>
    <s v="Sun"/>
    <x v="3"/>
    <x v="2"/>
    <n v="26768"/>
    <n v="27385"/>
  </r>
  <r>
    <s v="KOI7M0RU"/>
    <x v="29"/>
    <x v="1"/>
    <x v="0"/>
    <s v="GTX Basic"/>
    <s v="Konmatfix"/>
    <s v="United States"/>
    <x v="2"/>
    <x v="178"/>
    <x v="141"/>
    <s v="Tue"/>
    <x v="5"/>
    <x v="3"/>
    <n v="550"/>
    <n v="0"/>
  </r>
  <r>
    <s v="HHDQ9EW4"/>
    <x v="16"/>
    <x v="2"/>
    <x v="1"/>
    <s v="GTX Basic"/>
    <s v="Inity"/>
    <s v="United States"/>
    <x v="1"/>
    <x v="178"/>
    <x v="6"/>
    <s v=""/>
    <x v="1"/>
    <x v="1"/>
    <s v=""/>
    <n v="0"/>
  </r>
  <r>
    <s v="KXY0TY2K"/>
    <x v="5"/>
    <x v="3"/>
    <x v="1"/>
    <s v="GTX Plus Basic"/>
    <s v="Lexiqvolax"/>
    <s v="United States"/>
    <x v="2"/>
    <x v="178"/>
    <x v="132"/>
    <s v="Sat"/>
    <x v="4"/>
    <x v="2"/>
    <n v="1096"/>
    <n v="0"/>
  </r>
  <r>
    <s v="UNSJJUY4"/>
    <x v="0"/>
    <x v="0"/>
    <x v="0"/>
    <s v="GTX Basic"/>
    <s v="Warephase"/>
    <s v="United States"/>
    <x v="0"/>
    <x v="178"/>
    <x v="124"/>
    <s v="Mon"/>
    <x v="5"/>
    <x v="3"/>
    <n v="550"/>
    <n v="599"/>
  </r>
  <r>
    <s v="XNO6DQPU"/>
    <x v="17"/>
    <x v="5"/>
    <x v="2"/>
    <s v="MG Special"/>
    <s v="Mathtouch"/>
    <s v="Jordan"/>
    <x v="0"/>
    <x v="178"/>
    <x v="44"/>
    <s v="Wed"/>
    <x v="2"/>
    <x v="2"/>
    <n v="55"/>
    <n v="64"/>
  </r>
  <r>
    <s v="VMIAO42Z"/>
    <x v="4"/>
    <x v="3"/>
    <x v="1"/>
    <s v="GTX Plus Pro"/>
    <s v="Donquadtech"/>
    <s v="United States"/>
    <x v="1"/>
    <x v="178"/>
    <x v="6"/>
    <s v=""/>
    <x v="1"/>
    <x v="1"/>
    <s v=""/>
    <n v="0"/>
  </r>
  <r>
    <s v="A2HLNPEL"/>
    <x v="4"/>
    <x v="3"/>
    <x v="1"/>
    <s v="GTX Pro"/>
    <s v="Scotfind"/>
    <s v="United States"/>
    <x v="2"/>
    <x v="178"/>
    <x v="36"/>
    <s v="Sat"/>
    <x v="2"/>
    <x v="2"/>
    <n v="4821"/>
    <n v="0"/>
  </r>
  <r>
    <s v="NENHRB3K"/>
    <x v="4"/>
    <x v="3"/>
    <x v="1"/>
    <s v="MG Advanced"/>
    <s v="Lexiqvolax"/>
    <s v="United States"/>
    <x v="2"/>
    <x v="178"/>
    <x v="39"/>
    <s v="Sun"/>
    <x v="2"/>
    <x v="2"/>
    <n v="3393"/>
    <n v="0"/>
  </r>
  <r>
    <s v="PE3CL3ME"/>
    <x v="15"/>
    <x v="5"/>
    <x v="2"/>
    <s v="MG Special"/>
    <s v="Kinnamplus"/>
    <s v="United States"/>
    <x v="2"/>
    <x v="178"/>
    <x v="76"/>
    <s v="Sat"/>
    <x v="3"/>
    <x v="2"/>
    <n v="55"/>
    <n v="0"/>
  </r>
  <r>
    <s v="IE6TPFU9"/>
    <x v="3"/>
    <x v="0"/>
    <x v="0"/>
    <s v="GTX Plus Basic"/>
    <s v="Scottech"/>
    <s v="United States"/>
    <x v="0"/>
    <x v="179"/>
    <x v="41"/>
    <s v="Mon"/>
    <x v="2"/>
    <x v="2"/>
    <n v="1096"/>
    <n v="918"/>
  </r>
  <r>
    <s v="VP8ERXPR"/>
    <x v="23"/>
    <x v="4"/>
    <x v="2"/>
    <s v="MG Special"/>
    <m/>
    <s v=""/>
    <x v="1"/>
    <x v="179"/>
    <x v="6"/>
    <s v=""/>
    <x v="1"/>
    <x v="1"/>
    <s v=""/>
    <n v="0"/>
  </r>
  <r>
    <s v="WWTJ5PNC"/>
    <x v="13"/>
    <x v="4"/>
    <x v="2"/>
    <s v="MG Special"/>
    <s v="Bubba Gump"/>
    <s v="United States"/>
    <x v="0"/>
    <x v="179"/>
    <x v="32"/>
    <s v="Thu"/>
    <x v="2"/>
    <x v="2"/>
    <n v="55"/>
    <n v="60"/>
  </r>
  <r>
    <s v="DH9CHQ02"/>
    <x v="26"/>
    <x v="4"/>
    <x v="2"/>
    <s v="GTX Pro"/>
    <s v="Ontomedia"/>
    <s v="United States"/>
    <x v="2"/>
    <x v="179"/>
    <x v="34"/>
    <s v="Wed"/>
    <x v="2"/>
    <x v="2"/>
    <n v="4821"/>
    <n v="0"/>
  </r>
  <r>
    <s v="S2ZN5NLA"/>
    <x v="26"/>
    <x v="4"/>
    <x v="2"/>
    <s v="GTX Basic"/>
    <s v="Gekko &amp; Co"/>
    <s v="United States"/>
    <x v="0"/>
    <x v="179"/>
    <x v="36"/>
    <s v="Sat"/>
    <x v="2"/>
    <x v="2"/>
    <n v="550"/>
    <n v="519"/>
  </r>
  <r>
    <s v="UEZOR630"/>
    <x v="14"/>
    <x v="3"/>
    <x v="1"/>
    <s v="GTX Basic"/>
    <m/>
    <s v=""/>
    <x v="1"/>
    <x v="179"/>
    <x v="6"/>
    <s v=""/>
    <x v="1"/>
    <x v="1"/>
    <s v=""/>
    <n v="0"/>
  </r>
  <r>
    <s v="R9U1QNHQ"/>
    <x v="10"/>
    <x v="3"/>
    <x v="1"/>
    <s v="MG Special"/>
    <s v="Betasoloin"/>
    <s v="United States"/>
    <x v="1"/>
    <x v="179"/>
    <x v="6"/>
    <s v=""/>
    <x v="1"/>
    <x v="1"/>
    <s v=""/>
    <n v="0"/>
  </r>
  <r>
    <s v="NEM0GXXH"/>
    <x v="7"/>
    <x v="2"/>
    <x v="1"/>
    <s v="GTX Plus Pro"/>
    <s v="Scotfind"/>
    <s v="United States"/>
    <x v="0"/>
    <x v="179"/>
    <x v="32"/>
    <s v="Thu"/>
    <x v="2"/>
    <x v="2"/>
    <n v="5482"/>
    <n v="4956"/>
  </r>
  <r>
    <s v="5CZBHSRI"/>
    <x v="18"/>
    <x v="2"/>
    <x v="1"/>
    <s v="MG Advanced"/>
    <s v="Toughzap"/>
    <s v="United States"/>
    <x v="1"/>
    <x v="179"/>
    <x v="6"/>
    <s v=""/>
    <x v="1"/>
    <x v="1"/>
    <s v=""/>
    <n v="0"/>
  </r>
  <r>
    <s v="E8LO9APO"/>
    <x v="24"/>
    <x v="0"/>
    <x v="0"/>
    <s v="GTX Basic"/>
    <s v="Treequote"/>
    <s v="United States"/>
    <x v="2"/>
    <x v="179"/>
    <x v="37"/>
    <s v="Wed"/>
    <x v="2"/>
    <x v="2"/>
    <n v="550"/>
    <n v="0"/>
  </r>
  <r>
    <s v="EQZGV36H"/>
    <x v="24"/>
    <x v="0"/>
    <x v="0"/>
    <s v="GTX Plus Pro"/>
    <s v="Rangreen"/>
    <s v="Panama"/>
    <x v="0"/>
    <x v="179"/>
    <x v="143"/>
    <s v="Tue"/>
    <x v="5"/>
    <x v="3"/>
    <n v="5482"/>
    <n v="5913"/>
  </r>
  <r>
    <s v="DYNHHN6P"/>
    <x v="9"/>
    <x v="2"/>
    <x v="1"/>
    <s v="GTX Pro"/>
    <s v="Massive Dynamic"/>
    <s v="United States"/>
    <x v="1"/>
    <x v="179"/>
    <x v="6"/>
    <s v=""/>
    <x v="1"/>
    <x v="1"/>
    <s v=""/>
    <n v="0"/>
  </r>
  <r>
    <s v="FZ1TTF0X"/>
    <x v="0"/>
    <x v="0"/>
    <x v="0"/>
    <s v="GTX Basic"/>
    <s v="Bioholding"/>
    <s v="Philipines"/>
    <x v="2"/>
    <x v="179"/>
    <x v="66"/>
    <s v="Wed"/>
    <x v="2"/>
    <x v="2"/>
    <n v="550"/>
    <n v="0"/>
  </r>
  <r>
    <s v="DG6RIZ6R"/>
    <x v="11"/>
    <x v="3"/>
    <x v="1"/>
    <s v="GTX Plus Basic"/>
    <s v="Groovestreet"/>
    <s v="United States"/>
    <x v="0"/>
    <x v="179"/>
    <x v="134"/>
    <s v="Mon"/>
    <x v="5"/>
    <x v="3"/>
    <n v="1096"/>
    <n v="1210"/>
  </r>
  <r>
    <s v="DH6L7VA6"/>
    <x v="4"/>
    <x v="3"/>
    <x v="1"/>
    <s v="MG Advanced"/>
    <s v="Labdrill"/>
    <s v="United States"/>
    <x v="2"/>
    <x v="179"/>
    <x v="131"/>
    <s v="Sun"/>
    <x v="4"/>
    <x v="2"/>
    <n v="3393"/>
    <n v="0"/>
  </r>
  <r>
    <s v="ZH14SZPT"/>
    <x v="15"/>
    <x v="5"/>
    <x v="2"/>
    <s v="GTX Plus Basic"/>
    <m/>
    <s v=""/>
    <x v="1"/>
    <x v="179"/>
    <x v="6"/>
    <s v=""/>
    <x v="1"/>
    <x v="1"/>
    <s v=""/>
    <n v="0"/>
  </r>
  <r>
    <s v="9SBO74M5"/>
    <x v="28"/>
    <x v="0"/>
    <x v="0"/>
    <s v="MG Advanced"/>
    <s v="Genco Pura Olive Oil Company"/>
    <s v="Italy"/>
    <x v="0"/>
    <x v="180"/>
    <x v="133"/>
    <s v="Thu"/>
    <x v="5"/>
    <x v="3"/>
    <n v="3393"/>
    <n v="3139"/>
  </r>
  <r>
    <s v="WHHVN372"/>
    <x v="27"/>
    <x v="5"/>
    <x v="2"/>
    <s v="GTX Basic"/>
    <s v="Initech"/>
    <s v="United States"/>
    <x v="0"/>
    <x v="180"/>
    <x v="138"/>
    <s v="Fri"/>
    <x v="5"/>
    <x v="3"/>
    <n v="550"/>
    <n v="527"/>
  </r>
  <r>
    <s v="Q2CLAKLM"/>
    <x v="13"/>
    <x v="4"/>
    <x v="2"/>
    <s v="GTX Plus Pro"/>
    <m/>
    <s v=""/>
    <x v="1"/>
    <x v="180"/>
    <x v="6"/>
    <s v=""/>
    <x v="1"/>
    <x v="1"/>
    <s v=""/>
    <n v="0"/>
  </r>
  <r>
    <s v="PJKAJVUG"/>
    <x v="1"/>
    <x v="1"/>
    <x v="0"/>
    <s v="GTX Basic"/>
    <s v="Dontechi"/>
    <s v="United States"/>
    <x v="2"/>
    <x v="180"/>
    <x v="32"/>
    <s v="Thu"/>
    <x v="2"/>
    <x v="2"/>
    <n v="550"/>
    <n v="0"/>
  </r>
  <r>
    <s v="FWTNRN0L"/>
    <x v="10"/>
    <x v="3"/>
    <x v="1"/>
    <s v="GTX Plus Pro"/>
    <s v="Labdrill"/>
    <s v="United States"/>
    <x v="0"/>
    <x v="180"/>
    <x v="116"/>
    <s v="Sat"/>
    <x v="5"/>
    <x v="3"/>
    <n v="5482"/>
    <n v="5408"/>
  </r>
  <r>
    <s v="TTNORNQI"/>
    <x v="10"/>
    <x v="3"/>
    <x v="1"/>
    <s v="MG Special"/>
    <s v="Groovestreet"/>
    <s v="United States"/>
    <x v="0"/>
    <x v="180"/>
    <x v="116"/>
    <s v="Sat"/>
    <x v="5"/>
    <x v="3"/>
    <n v="55"/>
    <n v="62"/>
  </r>
  <r>
    <s v="BGQ2F0HA"/>
    <x v="29"/>
    <x v="1"/>
    <x v="0"/>
    <s v="GTX Basic"/>
    <s v="Domzoom"/>
    <s v="United States"/>
    <x v="0"/>
    <x v="180"/>
    <x v="59"/>
    <s v="Sat"/>
    <x v="2"/>
    <x v="2"/>
    <n v="550"/>
    <n v="586"/>
  </r>
  <r>
    <s v="CY33L07I"/>
    <x v="16"/>
    <x v="2"/>
    <x v="1"/>
    <s v="GTX Pro"/>
    <s v="Nam-zim"/>
    <s v="Brazil"/>
    <x v="2"/>
    <x v="180"/>
    <x v="46"/>
    <s v="Mon"/>
    <x v="2"/>
    <x v="2"/>
    <n v="4821"/>
    <n v="0"/>
  </r>
  <r>
    <s v="JGXLR3H3"/>
    <x v="18"/>
    <x v="2"/>
    <x v="1"/>
    <s v="GTX Basic"/>
    <s v="Lexiqvolax"/>
    <s v="United States"/>
    <x v="0"/>
    <x v="180"/>
    <x v="112"/>
    <s v="Sun"/>
    <x v="5"/>
    <x v="3"/>
    <n v="550"/>
    <n v="532"/>
  </r>
  <r>
    <s v="ZNFFFJ1T"/>
    <x v="18"/>
    <x v="2"/>
    <x v="1"/>
    <s v="GTX Basic"/>
    <s v="Newex"/>
    <s v="Germany"/>
    <x v="0"/>
    <x v="180"/>
    <x v="140"/>
    <s v="Sun"/>
    <x v="5"/>
    <x v="3"/>
    <n v="550"/>
    <n v="585"/>
  </r>
  <r>
    <s v="T5JO33V3"/>
    <x v="24"/>
    <x v="0"/>
    <x v="0"/>
    <s v="GTX Basic"/>
    <s v="Ron-tech"/>
    <s v="United States"/>
    <x v="0"/>
    <x v="180"/>
    <x v="138"/>
    <s v="Fri"/>
    <x v="5"/>
    <x v="3"/>
    <n v="550"/>
    <n v="583"/>
  </r>
  <r>
    <s v="V7Y78MPU"/>
    <x v="22"/>
    <x v="1"/>
    <x v="0"/>
    <s v="GTX Basic"/>
    <s v="Rangreen"/>
    <s v="Panama"/>
    <x v="0"/>
    <x v="180"/>
    <x v="145"/>
    <s v="Sat"/>
    <x v="6"/>
    <x v="3"/>
    <n v="550"/>
    <n v="433"/>
  </r>
  <r>
    <s v="CNO8JPLA"/>
    <x v="6"/>
    <x v="1"/>
    <x v="0"/>
    <s v="GTX Basic"/>
    <s v="Condax"/>
    <s v="United States"/>
    <x v="0"/>
    <x v="180"/>
    <x v="36"/>
    <s v="Sat"/>
    <x v="2"/>
    <x v="2"/>
    <n v="550"/>
    <n v="557"/>
  </r>
  <r>
    <s v="Y5OTY9O5"/>
    <x v="19"/>
    <x v="4"/>
    <x v="2"/>
    <s v="GTX Pro"/>
    <s v="Opentech"/>
    <s v="United States"/>
    <x v="0"/>
    <x v="180"/>
    <x v="58"/>
    <s v="Tue"/>
    <x v="2"/>
    <x v="2"/>
    <n v="4821"/>
    <n v="4704"/>
  </r>
  <r>
    <s v="OTLQMB5X"/>
    <x v="11"/>
    <x v="3"/>
    <x v="1"/>
    <s v="GTX Basic"/>
    <m/>
    <s v=""/>
    <x v="1"/>
    <x v="180"/>
    <x v="6"/>
    <s v=""/>
    <x v="1"/>
    <x v="1"/>
    <s v=""/>
    <n v="0"/>
  </r>
  <r>
    <s v="I81SUA2R"/>
    <x v="17"/>
    <x v="5"/>
    <x v="2"/>
    <s v="GTX Pro"/>
    <s v="Plussunin"/>
    <s v="United States"/>
    <x v="0"/>
    <x v="180"/>
    <x v="116"/>
    <s v="Sat"/>
    <x v="5"/>
    <x v="3"/>
    <n v="4821"/>
    <n v="5182"/>
  </r>
  <r>
    <s v="2UHH7PD3"/>
    <x v="2"/>
    <x v="2"/>
    <x v="1"/>
    <s v="GTX Pro"/>
    <s v="Lexiqvolax"/>
    <s v="United States"/>
    <x v="0"/>
    <x v="180"/>
    <x v="59"/>
    <s v="Sat"/>
    <x v="2"/>
    <x v="2"/>
    <n v="4821"/>
    <n v="5311"/>
  </r>
  <r>
    <s v="AZZEZKBN"/>
    <x v="3"/>
    <x v="0"/>
    <x v="0"/>
    <s v="GTX Plus Pro"/>
    <s v="Condax"/>
    <s v="United States"/>
    <x v="2"/>
    <x v="181"/>
    <x v="40"/>
    <s v="Thu"/>
    <x v="2"/>
    <x v="2"/>
    <n v="5482"/>
    <n v="0"/>
  </r>
  <r>
    <s v="443ATESI"/>
    <x v="3"/>
    <x v="0"/>
    <x v="0"/>
    <s v="MG Special"/>
    <s v="Globex Corporation"/>
    <s v="Norway"/>
    <x v="0"/>
    <x v="181"/>
    <x v="146"/>
    <s v="Mon"/>
    <x v="5"/>
    <x v="3"/>
    <n v="55"/>
    <n v="64"/>
  </r>
  <r>
    <s v="OIO2H2MY"/>
    <x v="25"/>
    <x v="4"/>
    <x v="2"/>
    <s v="GTX Plus Pro"/>
    <m/>
    <s v=""/>
    <x v="1"/>
    <x v="181"/>
    <x v="6"/>
    <s v=""/>
    <x v="1"/>
    <x v="1"/>
    <s v=""/>
    <n v="0"/>
  </r>
  <r>
    <s v="7DT8UKKY"/>
    <x v="27"/>
    <x v="5"/>
    <x v="2"/>
    <s v="GTX Basic"/>
    <s v="Zencorporation"/>
    <s v="China"/>
    <x v="1"/>
    <x v="181"/>
    <x v="6"/>
    <s v=""/>
    <x v="1"/>
    <x v="1"/>
    <s v=""/>
    <n v="0"/>
  </r>
  <r>
    <s v="4UN65HWV"/>
    <x v="1"/>
    <x v="1"/>
    <x v="0"/>
    <s v="GTX Plus Basic"/>
    <s v="Warephase"/>
    <s v="United States"/>
    <x v="0"/>
    <x v="181"/>
    <x v="147"/>
    <s v="Wed"/>
    <x v="5"/>
    <x v="3"/>
    <n v="1096"/>
    <n v="878"/>
  </r>
  <r>
    <s v="E5NRH4BP"/>
    <x v="1"/>
    <x v="1"/>
    <x v="0"/>
    <s v="MG Special"/>
    <s v="Genco Pura Olive Oil Company"/>
    <s v="Italy"/>
    <x v="0"/>
    <x v="181"/>
    <x v="35"/>
    <s v="Tue"/>
    <x v="2"/>
    <x v="2"/>
    <n v="55"/>
    <n v="59"/>
  </r>
  <r>
    <s v="NK438B9U"/>
    <x v="26"/>
    <x v="4"/>
    <x v="2"/>
    <s v="GTX Basic"/>
    <s v="Zotware"/>
    <s v="United States"/>
    <x v="2"/>
    <x v="181"/>
    <x v="45"/>
    <s v="Sat"/>
    <x v="2"/>
    <x v="2"/>
    <n v="550"/>
    <n v="0"/>
  </r>
  <r>
    <s v="KCTYAQOR"/>
    <x v="8"/>
    <x v="1"/>
    <x v="0"/>
    <s v="GTX Pro"/>
    <s v="Streethex"/>
    <s v="Belgium"/>
    <x v="2"/>
    <x v="181"/>
    <x v="109"/>
    <s v="Mon"/>
    <x v="5"/>
    <x v="3"/>
    <n v="4821"/>
    <n v="0"/>
  </r>
  <r>
    <s v="OLGT0VHP"/>
    <x v="7"/>
    <x v="2"/>
    <x v="1"/>
    <s v="GTX Plus Pro"/>
    <s v="Statholdings"/>
    <s v="United States"/>
    <x v="1"/>
    <x v="181"/>
    <x v="6"/>
    <s v=""/>
    <x v="1"/>
    <x v="1"/>
    <s v=""/>
    <n v="0"/>
  </r>
  <r>
    <s v="RCNTHN0E"/>
    <x v="7"/>
    <x v="2"/>
    <x v="1"/>
    <s v="MG Special"/>
    <s v="Singletechno"/>
    <s v="United States"/>
    <x v="0"/>
    <x v="181"/>
    <x v="136"/>
    <s v="Sun"/>
    <x v="5"/>
    <x v="3"/>
    <n v="55"/>
    <n v="65"/>
  </r>
  <r>
    <s v="ZIFDD41D"/>
    <x v="29"/>
    <x v="1"/>
    <x v="0"/>
    <s v="GTX Basic"/>
    <s v="Hottechi"/>
    <s v="Korea"/>
    <x v="0"/>
    <x v="181"/>
    <x v="138"/>
    <s v="Fri"/>
    <x v="5"/>
    <x v="3"/>
    <n v="550"/>
    <n v="543"/>
  </r>
  <r>
    <s v="I92EJ805"/>
    <x v="16"/>
    <x v="2"/>
    <x v="1"/>
    <s v="GTX Basic"/>
    <s v="Bluth Company"/>
    <s v="United States"/>
    <x v="1"/>
    <x v="181"/>
    <x v="6"/>
    <s v=""/>
    <x v="1"/>
    <x v="1"/>
    <s v=""/>
    <n v="0"/>
  </r>
  <r>
    <s v="5WHMLQDK"/>
    <x v="18"/>
    <x v="2"/>
    <x v="1"/>
    <s v="GTX Pro"/>
    <m/>
    <s v=""/>
    <x v="1"/>
    <x v="181"/>
    <x v="6"/>
    <s v=""/>
    <x v="1"/>
    <x v="1"/>
    <s v=""/>
    <n v="0"/>
  </r>
  <r>
    <s v="A5BVV5P8"/>
    <x v="18"/>
    <x v="2"/>
    <x v="1"/>
    <s v="GTX Basic"/>
    <s v="Scotfind"/>
    <s v="United States"/>
    <x v="2"/>
    <x v="181"/>
    <x v="82"/>
    <s v="Mon"/>
    <x v="3"/>
    <x v="2"/>
    <n v="550"/>
    <n v="0"/>
  </r>
  <r>
    <s v="QP006VDE"/>
    <x v="5"/>
    <x v="3"/>
    <x v="1"/>
    <s v="MG Advanced"/>
    <s v="Domzoom"/>
    <s v="United States"/>
    <x v="1"/>
    <x v="181"/>
    <x v="6"/>
    <s v=""/>
    <x v="1"/>
    <x v="1"/>
    <s v=""/>
    <n v="0"/>
  </r>
  <r>
    <s v="R1K16RZO"/>
    <x v="9"/>
    <x v="2"/>
    <x v="1"/>
    <s v="GTX Plus Pro"/>
    <m/>
    <s v=""/>
    <x v="1"/>
    <x v="181"/>
    <x v="6"/>
    <s v=""/>
    <x v="1"/>
    <x v="1"/>
    <s v=""/>
    <n v="0"/>
  </r>
  <r>
    <s v="JQNSK78U"/>
    <x v="0"/>
    <x v="0"/>
    <x v="0"/>
    <s v="GTX Plus Pro"/>
    <s v="Condax"/>
    <s v="United States"/>
    <x v="2"/>
    <x v="181"/>
    <x v="34"/>
    <s v="Wed"/>
    <x v="2"/>
    <x v="2"/>
    <n v="5482"/>
    <n v="0"/>
  </r>
  <r>
    <s v="C3OOZUTI"/>
    <x v="0"/>
    <x v="0"/>
    <x v="0"/>
    <s v="GTX Plus Pro"/>
    <s v="Warephase"/>
    <s v="United States"/>
    <x v="2"/>
    <x v="181"/>
    <x v="50"/>
    <s v="Sun"/>
    <x v="2"/>
    <x v="2"/>
    <n v="5482"/>
    <n v="0"/>
  </r>
  <r>
    <s v="FI0I7E73"/>
    <x v="0"/>
    <x v="0"/>
    <x v="0"/>
    <s v="MG Advanced"/>
    <s v="Ron-tech"/>
    <s v="United States"/>
    <x v="0"/>
    <x v="181"/>
    <x v="38"/>
    <s v="Mon"/>
    <x v="2"/>
    <x v="2"/>
    <n v="3393"/>
    <n v="3971"/>
  </r>
  <r>
    <s v="523458T9"/>
    <x v="6"/>
    <x v="1"/>
    <x v="0"/>
    <s v="GTX Basic"/>
    <s v="Scottech"/>
    <s v="United States"/>
    <x v="0"/>
    <x v="181"/>
    <x v="67"/>
    <s v="Tue"/>
    <x v="2"/>
    <x v="2"/>
    <n v="550"/>
    <n v="554"/>
  </r>
  <r>
    <s v="UYQJ2A1O"/>
    <x v="4"/>
    <x v="3"/>
    <x v="1"/>
    <s v="GTX Plus Pro"/>
    <m/>
    <s v=""/>
    <x v="1"/>
    <x v="181"/>
    <x v="6"/>
    <s v=""/>
    <x v="1"/>
    <x v="1"/>
    <s v=""/>
    <n v="0"/>
  </r>
  <r>
    <s v="7FY0HBH7"/>
    <x v="4"/>
    <x v="3"/>
    <x v="1"/>
    <s v="MG Advanced"/>
    <s v="Cheers"/>
    <s v="United States"/>
    <x v="2"/>
    <x v="181"/>
    <x v="86"/>
    <s v="Mon"/>
    <x v="3"/>
    <x v="2"/>
    <n v="3393"/>
    <n v="0"/>
  </r>
  <r>
    <s v="GAIFPSU2"/>
    <x v="4"/>
    <x v="3"/>
    <x v="1"/>
    <s v="GTX Plus Basic"/>
    <s v="Fasehatice"/>
    <s v="United States"/>
    <x v="0"/>
    <x v="181"/>
    <x v="83"/>
    <s v="Fri"/>
    <x v="3"/>
    <x v="2"/>
    <n v="1096"/>
    <n v="1273"/>
  </r>
  <r>
    <s v="UIX6X6R3"/>
    <x v="2"/>
    <x v="2"/>
    <x v="1"/>
    <s v="MG Advanced"/>
    <s v="Umbrella Corporation"/>
    <s v="United States"/>
    <x v="1"/>
    <x v="181"/>
    <x v="6"/>
    <s v=""/>
    <x v="1"/>
    <x v="1"/>
    <s v=""/>
    <n v="0"/>
  </r>
  <r>
    <s v="GBSK2HX8"/>
    <x v="3"/>
    <x v="0"/>
    <x v="0"/>
    <s v="GTX Plus Basic"/>
    <s v="Conecom"/>
    <s v="United States"/>
    <x v="0"/>
    <x v="182"/>
    <x v="54"/>
    <s v="Thu"/>
    <x v="2"/>
    <x v="2"/>
    <n v="1096"/>
    <n v="1300"/>
  </r>
  <r>
    <s v="60NIT1PM"/>
    <x v="25"/>
    <x v="4"/>
    <x v="2"/>
    <s v="GTX Plus Basic"/>
    <m/>
    <s v=""/>
    <x v="1"/>
    <x v="182"/>
    <x v="6"/>
    <s v=""/>
    <x v="1"/>
    <x v="1"/>
    <s v=""/>
    <n v="0"/>
  </r>
  <r>
    <s v="44Y3J17P"/>
    <x v="25"/>
    <x v="4"/>
    <x v="2"/>
    <s v="GTX Plus Basic"/>
    <m/>
    <s v=""/>
    <x v="1"/>
    <x v="182"/>
    <x v="6"/>
    <s v=""/>
    <x v="1"/>
    <x v="1"/>
    <s v=""/>
    <n v="0"/>
  </r>
  <r>
    <s v="59FN87JP"/>
    <x v="25"/>
    <x v="4"/>
    <x v="2"/>
    <s v="GTX Plus Pro"/>
    <s v="Mathtouch"/>
    <s v="Jordan"/>
    <x v="2"/>
    <x v="182"/>
    <x v="74"/>
    <s v="Sun"/>
    <x v="2"/>
    <x v="2"/>
    <n v="5482"/>
    <n v="0"/>
  </r>
  <r>
    <s v="OJ92D9QU"/>
    <x v="14"/>
    <x v="3"/>
    <x v="1"/>
    <s v="MG Special"/>
    <s v="Condax"/>
    <s v="United States"/>
    <x v="2"/>
    <x v="182"/>
    <x v="124"/>
    <s v="Mon"/>
    <x v="5"/>
    <x v="3"/>
    <n v="55"/>
    <n v="0"/>
  </r>
  <r>
    <s v="GYKFAK7W"/>
    <x v="10"/>
    <x v="3"/>
    <x v="1"/>
    <s v="MG Advanced"/>
    <s v="Sonron"/>
    <s v="United States"/>
    <x v="0"/>
    <x v="182"/>
    <x v="34"/>
    <s v="Wed"/>
    <x v="2"/>
    <x v="2"/>
    <n v="3393"/>
    <n v="3527"/>
  </r>
  <r>
    <s v="GXBV5VYA"/>
    <x v="29"/>
    <x v="1"/>
    <x v="0"/>
    <s v="GTX Basic"/>
    <s v="Rundofase"/>
    <s v="United States"/>
    <x v="0"/>
    <x v="182"/>
    <x v="36"/>
    <s v="Sat"/>
    <x v="2"/>
    <x v="2"/>
    <n v="550"/>
    <n v="526"/>
  </r>
  <r>
    <s v="VXWUALY5"/>
    <x v="16"/>
    <x v="2"/>
    <x v="1"/>
    <s v="MG Special"/>
    <s v="Condax"/>
    <s v="United States"/>
    <x v="2"/>
    <x v="182"/>
    <x v="76"/>
    <s v="Sat"/>
    <x v="3"/>
    <x v="2"/>
    <n v="55"/>
    <n v="0"/>
  </r>
  <r>
    <s v="IUDG3PF0"/>
    <x v="24"/>
    <x v="0"/>
    <x v="0"/>
    <s v="GTX Basic"/>
    <s v="Isdom"/>
    <s v="United States"/>
    <x v="2"/>
    <x v="182"/>
    <x v="109"/>
    <s v="Mon"/>
    <x v="5"/>
    <x v="3"/>
    <n v="550"/>
    <n v="0"/>
  </r>
  <r>
    <s v="DNUTJO70"/>
    <x v="5"/>
    <x v="3"/>
    <x v="1"/>
    <s v="GTX Basic"/>
    <s v="Hottechi"/>
    <s v="Korea"/>
    <x v="0"/>
    <x v="182"/>
    <x v="81"/>
    <s v="Thu"/>
    <x v="3"/>
    <x v="2"/>
    <n v="550"/>
    <n v="569"/>
  </r>
  <r>
    <s v="I631R5DT"/>
    <x v="9"/>
    <x v="2"/>
    <x v="1"/>
    <s v="GTX Plus Pro"/>
    <s v="Scotfind"/>
    <s v="United States"/>
    <x v="0"/>
    <x v="182"/>
    <x v="39"/>
    <s v="Sun"/>
    <x v="2"/>
    <x v="2"/>
    <n v="5482"/>
    <n v="6310"/>
  </r>
  <r>
    <s v="V9XJAZPC"/>
    <x v="0"/>
    <x v="0"/>
    <x v="0"/>
    <s v="MG Advanced"/>
    <s v="Globex Corporation"/>
    <s v="Norway"/>
    <x v="2"/>
    <x v="182"/>
    <x v="34"/>
    <s v="Wed"/>
    <x v="2"/>
    <x v="2"/>
    <n v="3393"/>
    <n v="0"/>
  </r>
  <r>
    <s v="OJPTGB57"/>
    <x v="19"/>
    <x v="4"/>
    <x v="2"/>
    <s v="GTX Plus Basic"/>
    <s v="Konex"/>
    <s v="United States"/>
    <x v="0"/>
    <x v="182"/>
    <x v="37"/>
    <s v="Wed"/>
    <x v="2"/>
    <x v="2"/>
    <n v="1096"/>
    <n v="1135"/>
  </r>
  <r>
    <s v="J9OP2A5I"/>
    <x v="11"/>
    <x v="3"/>
    <x v="1"/>
    <s v="MG Special"/>
    <m/>
    <s v=""/>
    <x v="1"/>
    <x v="182"/>
    <x v="6"/>
    <s v=""/>
    <x v="1"/>
    <x v="1"/>
    <s v=""/>
    <n v="0"/>
  </r>
  <r>
    <s v="QYTGB5LA"/>
    <x v="12"/>
    <x v="0"/>
    <x v="0"/>
    <s v="GTX Plus Pro"/>
    <s v="dambase"/>
    <s v="United States"/>
    <x v="0"/>
    <x v="182"/>
    <x v="148"/>
    <s v="Sat"/>
    <x v="5"/>
    <x v="3"/>
    <n v="5482"/>
    <n v="5145"/>
  </r>
  <r>
    <s v="UCNEMT8P"/>
    <x v="12"/>
    <x v="0"/>
    <x v="0"/>
    <s v="MG Special"/>
    <s v="Cancity"/>
    <s v="United States"/>
    <x v="0"/>
    <x v="182"/>
    <x v="128"/>
    <s v="Wed"/>
    <x v="5"/>
    <x v="3"/>
    <n v="55"/>
    <n v="54"/>
  </r>
  <r>
    <s v="7DDJHUWU"/>
    <x v="4"/>
    <x v="3"/>
    <x v="1"/>
    <s v="GTX Pro"/>
    <s v="Scotfind"/>
    <s v="United States"/>
    <x v="2"/>
    <x v="182"/>
    <x v="37"/>
    <s v="Wed"/>
    <x v="2"/>
    <x v="2"/>
    <n v="4821"/>
    <n v="0"/>
  </r>
  <r>
    <s v="8WB5HXOB"/>
    <x v="2"/>
    <x v="2"/>
    <x v="1"/>
    <s v="GTX Plus Pro"/>
    <m/>
    <s v=""/>
    <x v="1"/>
    <x v="182"/>
    <x v="6"/>
    <s v=""/>
    <x v="1"/>
    <x v="1"/>
    <s v=""/>
    <n v="0"/>
  </r>
  <r>
    <s v="KOFE244J"/>
    <x v="3"/>
    <x v="0"/>
    <x v="0"/>
    <s v="MG Special"/>
    <s v="Codehow"/>
    <s v="United States"/>
    <x v="0"/>
    <x v="183"/>
    <x v="137"/>
    <s v="Tue"/>
    <x v="5"/>
    <x v="3"/>
    <n v="55"/>
    <n v="53"/>
  </r>
  <r>
    <s v="D3JR6WFQ"/>
    <x v="25"/>
    <x v="4"/>
    <x v="2"/>
    <s v="GTX Basic"/>
    <s v="Umbrella Corporation"/>
    <s v="United States"/>
    <x v="0"/>
    <x v="183"/>
    <x v="59"/>
    <s v="Sat"/>
    <x v="2"/>
    <x v="2"/>
    <n v="550"/>
    <n v="511"/>
  </r>
  <r>
    <s v="OJMME9V9"/>
    <x v="25"/>
    <x v="4"/>
    <x v="2"/>
    <s v="GTX Plus Pro"/>
    <s v="Konex"/>
    <s v="United States"/>
    <x v="0"/>
    <x v="183"/>
    <x v="149"/>
    <s v="Fri"/>
    <x v="5"/>
    <x v="3"/>
    <n v="5482"/>
    <n v="5747"/>
  </r>
  <r>
    <s v="4ZX1WPS7"/>
    <x v="23"/>
    <x v="4"/>
    <x v="2"/>
    <s v="GTX Pro"/>
    <s v="Inity"/>
    <s v="United States"/>
    <x v="1"/>
    <x v="183"/>
    <x v="6"/>
    <s v=""/>
    <x v="1"/>
    <x v="1"/>
    <s v=""/>
    <n v="0"/>
  </r>
  <r>
    <s v="79IN4OVP"/>
    <x v="23"/>
    <x v="4"/>
    <x v="2"/>
    <s v="GTX Basic"/>
    <s v="Acme Corporation"/>
    <s v="United States"/>
    <x v="2"/>
    <x v="183"/>
    <x v="137"/>
    <s v="Tue"/>
    <x v="5"/>
    <x v="3"/>
    <n v="550"/>
    <n v="0"/>
  </r>
  <r>
    <s v="2NPSMBLK"/>
    <x v="1"/>
    <x v="1"/>
    <x v="0"/>
    <s v="GTX Pro"/>
    <s v="Codehow"/>
    <s v="United States"/>
    <x v="2"/>
    <x v="183"/>
    <x v="143"/>
    <s v="Tue"/>
    <x v="5"/>
    <x v="3"/>
    <n v="4821"/>
    <n v="0"/>
  </r>
  <r>
    <s v="NLKPA1KP"/>
    <x v="1"/>
    <x v="1"/>
    <x v="0"/>
    <s v="GTX Basic"/>
    <s v="Inity"/>
    <s v="United States"/>
    <x v="0"/>
    <x v="183"/>
    <x v="138"/>
    <s v="Fri"/>
    <x v="5"/>
    <x v="3"/>
    <n v="550"/>
    <n v="596"/>
  </r>
  <r>
    <s v="38EYB40T"/>
    <x v="29"/>
    <x v="1"/>
    <x v="0"/>
    <s v="MG Special"/>
    <s v="Conecom"/>
    <s v="United States"/>
    <x v="0"/>
    <x v="183"/>
    <x v="39"/>
    <s v="Sun"/>
    <x v="2"/>
    <x v="2"/>
    <n v="55"/>
    <n v="60"/>
  </r>
  <r>
    <s v="3FZVCDW0"/>
    <x v="16"/>
    <x v="2"/>
    <x v="1"/>
    <s v="GTX Pro"/>
    <s v="Finjob"/>
    <s v="United States"/>
    <x v="0"/>
    <x v="183"/>
    <x v="32"/>
    <s v="Thu"/>
    <x v="2"/>
    <x v="2"/>
    <n v="4821"/>
    <n v="4372"/>
  </r>
  <r>
    <s v="2NTWE1G4"/>
    <x v="18"/>
    <x v="2"/>
    <x v="1"/>
    <s v="GTX Pro"/>
    <s v="Xx-holding"/>
    <s v="United States"/>
    <x v="0"/>
    <x v="183"/>
    <x v="38"/>
    <s v="Mon"/>
    <x v="2"/>
    <x v="2"/>
    <n v="4821"/>
    <n v="4604"/>
  </r>
  <r>
    <s v="86C26QSR"/>
    <x v="5"/>
    <x v="3"/>
    <x v="1"/>
    <s v="GTX Plus Pro"/>
    <m/>
    <s v=""/>
    <x v="1"/>
    <x v="183"/>
    <x v="6"/>
    <s v=""/>
    <x v="1"/>
    <x v="1"/>
    <s v=""/>
    <n v="0"/>
  </r>
  <r>
    <s v="SHGSBZU8"/>
    <x v="5"/>
    <x v="3"/>
    <x v="1"/>
    <s v="MG Advanced"/>
    <s v="Goodsilron"/>
    <s v="United States"/>
    <x v="2"/>
    <x v="183"/>
    <x v="59"/>
    <s v="Sat"/>
    <x v="2"/>
    <x v="2"/>
    <n v="3393"/>
    <n v="0"/>
  </r>
  <r>
    <s v="AETY0W6G"/>
    <x v="19"/>
    <x v="4"/>
    <x v="2"/>
    <s v="GTX Pro"/>
    <s v="Betasoloin"/>
    <s v="United States"/>
    <x v="0"/>
    <x v="183"/>
    <x v="38"/>
    <s v="Mon"/>
    <x v="2"/>
    <x v="2"/>
    <n v="4821"/>
    <n v="4859"/>
  </r>
  <r>
    <s v="A7F5O29R"/>
    <x v="4"/>
    <x v="3"/>
    <x v="1"/>
    <s v="MG Advanced"/>
    <s v="Zoomit"/>
    <s v="United States"/>
    <x v="0"/>
    <x v="183"/>
    <x v="126"/>
    <s v="Thu"/>
    <x v="5"/>
    <x v="3"/>
    <n v="3393"/>
    <n v="3718"/>
  </r>
  <r>
    <s v="LR45YFE4"/>
    <x v="15"/>
    <x v="5"/>
    <x v="2"/>
    <s v="MG Special"/>
    <s v="Groovestreet"/>
    <s v="United States"/>
    <x v="1"/>
    <x v="183"/>
    <x v="6"/>
    <s v=""/>
    <x v="1"/>
    <x v="1"/>
    <s v=""/>
    <n v="0"/>
  </r>
  <r>
    <s v="MIYAP26S"/>
    <x v="15"/>
    <x v="5"/>
    <x v="2"/>
    <s v="MG Advanced"/>
    <s v="Sumace"/>
    <s v="Romania"/>
    <x v="2"/>
    <x v="183"/>
    <x v="65"/>
    <s v="Fri"/>
    <x v="2"/>
    <x v="2"/>
    <n v="3393"/>
    <n v="0"/>
  </r>
  <r>
    <s v="IEZCZAKT"/>
    <x v="2"/>
    <x v="2"/>
    <x v="1"/>
    <s v="GTX Basic"/>
    <s v="Hottechi"/>
    <s v="Korea"/>
    <x v="0"/>
    <x v="183"/>
    <x v="77"/>
    <s v="Tue"/>
    <x v="2"/>
    <x v="2"/>
    <n v="550"/>
    <n v="493"/>
  </r>
  <r>
    <s v="PDMWTS8O"/>
    <x v="3"/>
    <x v="0"/>
    <x v="0"/>
    <s v="MG Special"/>
    <s v="Domzoom"/>
    <s v="United States"/>
    <x v="0"/>
    <x v="184"/>
    <x v="43"/>
    <s v="Sun"/>
    <x v="3"/>
    <x v="2"/>
    <n v="55"/>
    <n v="54"/>
  </r>
  <r>
    <s v="OPEICJES"/>
    <x v="3"/>
    <x v="0"/>
    <x v="0"/>
    <s v="MG Special"/>
    <s v="Konmatfix"/>
    <s v="United States"/>
    <x v="0"/>
    <x v="184"/>
    <x v="73"/>
    <s v="Fri"/>
    <x v="3"/>
    <x v="2"/>
    <n v="55"/>
    <n v="52"/>
  </r>
  <r>
    <s v="10UN7LA8"/>
    <x v="3"/>
    <x v="0"/>
    <x v="0"/>
    <s v="MG Advanced"/>
    <s v="Rangreen"/>
    <s v="Panama"/>
    <x v="0"/>
    <x v="184"/>
    <x v="78"/>
    <s v="Fri"/>
    <x v="3"/>
    <x v="2"/>
    <n v="3393"/>
    <n v="3813"/>
  </r>
  <r>
    <s v="C2W2VHJY"/>
    <x v="13"/>
    <x v="4"/>
    <x v="2"/>
    <s v="GTX Pro"/>
    <s v="Vehement Capital Partners"/>
    <s v="United States"/>
    <x v="2"/>
    <x v="184"/>
    <x v="107"/>
    <s v="Fri"/>
    <x v="5"/>
    <x v="3"/>
    <n v="4821"/>
    <n v="0"/>
  </r>
  <r>
    <s v="Z032GGRE"/>
    <x v="1"/>
    <x v="1"/>
    <x v="0"/>
    <s v="GTX Pro"/>
    <s v="Dontechi"/>
    <s v="United States"/>
    <x v="0"/>
    <x v="184"/>
    <x v="116"/>
    <s v="Sat"/>
    <x v="5"/>
    <x v="3"/>
    <n v="4821"/>
    <n v="4935"/>
  </r>
  <r>
    <s v="I8WTUMTA"/>
    <x v="1"/>
    <x v="1"/>
    <x v="0"/>
    <s v="MG Advanced"/>
    <s v="Codehow"/>
    <s v="United States"/>
    <x v="0"/>
    <x v="184"/>
    <x v="150"/>
    <s v="Thu"/>
    <x v="5"/>
    <x v="3"/>
    <n v="3393"/>
    <n v="3560"/>
  </r>
  <r>
    <s v="P05J08B4"/>
    <x v="29"/>
    <x v="1"/>
    <x v="0"/>
    <s v="GTX Pro"/>
    <s v="Betatech"/>
    <s v="Kenya"/>
    <x v="2"/>
    <x v="184"/>
    <x v="45"/>
    <s v="Sat"/>
    <x v="2"/>
    <x v="2"/>
    <n v="4821"/>
    <n v="0"/>
  </r>
  <r>
    <s v="GVCMT0GZ"/>
    <x v="29"/>
    <x v="1"/>
    <x v="0"/>
    <s v="GTX Pro"/>
    <s v="Statholdings"/>
    <s v="United States"/>
    <x v="2"/>
    <x v="184"/>
    <x v="149"/>
    <s v="Fri"/>
    <x v="5"/>
    <x v="3"/>
    <n v="4821"/>
    <n v="0"/>
  </r>
  <r>
    <s v="58SGEGN8"/>
    <x v="24"/>
    <x v="0"/>
    <x v="0"/>
    <s v="GTX Basic"/>
    <s v="Ron-tech"/>
    <s v="United States"/>
    <x v="2"/>
    <x v="184"/>
    <x v="34"/>
    <s v="Wed"/>
    <x v="2"/>
    <x v="2"/>
    <n v="550"/>
    <n v="0"/>
  </r>
  <r>
    <s v="LZLXBQ0I"/>
    <x v="24"/>
    <x v="0"/>
    <x v="0"/>
    <s v="GTX Plus Basic"/>
    <s v="Betatech"/>
    <s v="Kenya"/>
    <x v="2"/>
    <x v="184"/>
    <x v="136"/>
    <s v="Sun"/>
    <x v="5"/>
    <x v="3"/>
    <n v="1096"/>
    <n v="0"/>
  </r>
  <r>
    <s v="1L2S3CMT"/>
    <x v="24"/>
    <x v="0"/>
    <x v="0"/>
    <s v="MG Advanced"/>
    <s v="Zumgoity"/>
    <s v="United States"/>
    <x v="2"/>
    <x v="184"/>
    <x v="151"/>
    <s v="Sun"/>
    <x v="5"/>
    <x v="3"/>
    <n v="3393"/>
    <n v="0"/>
  </r>
  <r>
    <s v="CE852VBF"/>
    <x v="6"/>
    <x v="1"/>
    <x v="0"/>
    <s v="GTX Plus Basic"/>
    <s v="Stanredtax"/>
    <s v="United States"/>
    <x v="2"/>
    <x v="184"/>
    <x v="149"/>
    <s v="Fri"/>
    <x v="5"/>
    <x v="3"/>
    <n v="1096"/>
    <n v="0"/>
  </r>
  <r>
    <s v="KTX7ETCE"/>
    <x v="6"/>
    <x v="1"/>
    <x v="0"/>
    <s v="GTX Basic"/>
    <s v="Genco Pura Olive Oil Company"/>
    <s v="Italy"/>
    <x v="0"/>
    <x v="184"/>
    <x v="129"/>
    <s v="Sat"/>
    <x v="5"/>
    <x v="3"/>
    <n v="550"/>
    <n v="528"/>
  </r>
  <r>
    <s v="JEPAVEO7"/>
    <x v="6"/>
    <x v="1"/>
    <x v="0"/>
    <s v="GTX Plus Basic"/>
    <s v="Stanredtax"/>
    <s v="United States"/>
    <x v="0"/>
    <x v="184"/>
    <x v="72"/>
    <s v="Tue"/>
    <x v="3"/>
    <x v="2"/>
    <n v="1096"/>
    <n v="1188"/>
  </r>
  <r>
    <s v="4T9CQH5J"/>
    <x v="19"/>
    <x v="4"/>
    <x v="2"/>
    <s v="GTX Plus Pro"/>
    <s v="Xx-zobam"/>
    <s v="United States"/>
    <x v="2"/>
    <x v="184"/>
    <x v="152"/>
    <s v="Fri"/>
    <x v="6"/>
    <x v="3"/>
    <n v="5482"/>
    <n v="0"/>
  </r>
  <r>
    <s v="51T70SQX"/>
    <x v="12"/>
    <x v="0"/>
    <x v="0"/>
    <s v="MG Advanced"/>
    <s v="Dontechi"/>
    <s v="United States"/>
    <x v="2"/>
    <x v="184"/>
    <x v="34"/>
    <s v="Wed"/>
    <x v="2"/>
    <x v="2"/>
    <n v="3393"/>
    <n v="0"/>
  </r>
  <r>
    <s v="SUYF0EN7"/>
    <x v="12"/>
    <x v="0"/>
    <x v="0"/>
    <s v="GTX Basic"/>
    <s v="Betatech"/>
    <s v="Kenya"/>
    <x v="0"/>
    <x v="184"/>
    <x v="128"/>
    <s v="Wed"/>
    <x v="5"/>
    <x v="3"/>
    <n v="550"/>
    <n v="590"/>
  </r>
  <r>
    <s v="S2D060YF"/>
    <x v="4"/>
    <x v="3"/>
    <x v="1"/>
    <s v="GTX Basic"/>
    <s v="Y-corporation"/>
    <s v="United States"/>
    <x v="0"/>
    <x v="184"/>
    <x v="124"/>
    <s v="Mon"/>
    <x v="5"/>
    <x v="3"/>
    <n v="550"/>
    <n v="578"/>
  </r>
  <r>
    <s v="DE5WRZ6B"/>
    <x v="15"/>
    <x v="5"/>
    <x v="2"/>
    <s v="GTX Pro"/>
    <s v="Gekko &amp; Co"/>
    <s v="United States"/>
    <x v="2"/>
    <x v="184"/>
    <x v="112"/>
    <s v="Sun"/>
    <x v="5"/>
    <x v="3"/>
    <n v="4821"/>
    <n v="0"/>
  </r>
  <r>
    <s v="UJ7BYO6A"/>
    <x v="20"/>
    <x v="5"/>
    <x v="2"/>
    <s v="MG Advanced"/>
    <m/>
    <s v=""/>
    <x v="1"/>
    <x v="184"/>
    <x v="6"/>
    <s v=""/>
    <x v="1"/>
    <x v="1"/>
    <s v=""/>
    <n v="0"/>
  </r>
  <r>
    <s v="N6CXTO48"/>
    <x v="2"/>
    <x v="2"/>
    <x v="1"/>
    <s v="GTX Basic"/>
    <s v="Lexiqvolax"/>
    <s v="United States"/>
    <x v="2"/>
    <x v="184"/>
    <x v="58"/>
    <s v="Tue"/>
    <x v="2"/>
    <x v="2"/>
    <n v="550"/>
    <n v="0"/>
  </r>
  <r>
    <s v="4Z7B0OQB"/>
    <x v="3"/>
    <x v="0"/>
    <x v="0"/>
    <s v="MG Advanced"/>
    <s v="Bioholding"/>
    <s v="Philipines"/>
    <x v="2"/>
    <x v="185"/>
    <x v="141"/>
    <s v="Tue"/>
    <x v="5"/>
    <x v="3"/>
    <n v="3393"/>
    <n v="0"/>
  </r>
  <r>
    <s v="LCQ934W7"/>
    <x v="23"/>
    <x v="4"/>
    <x v="2"/>
    <s v="GTX Plus Basic"/>
    <s v="Xx-holding"/>
    <s v="United States"/>
    <x v="1"/>
    <x v="185"/>
    <x v="6"/>
    <s v=""/>
    <x v="1"/>
    <x v="1"/>
    <s v=""/>
    <n v="0"/>
  </r>
  <r>
    <s v="70TRVHOM"/>
    <x v="23"/>
    <x v="4"/>
    <x v="2"/>
    <s v="GTX Pro"/>
    <s v="Donquadtech"/>
    <s v="United States"/>
    <x v="0"/>
    <x v="185"/>
    <x v="129"/>
    <s v="Sat"/>
    <x v="5"/>
    <x v="3"/>
    <n v="4821"/>
    <n v="4697"/>
  </r>
  <r>
    <s v="0G0S9TB8"/>
    <x v="26"/>
    <x v="4"/>
    <x v="2"/>
    <s v="GTX Pro"/>
    <s v="Ontomedia"/>
    <s v="United States"/>
    <x v="2"/>
    <x v="185"/>
    <x v="140"/>
    <s v="Sun"/>
    <x v="5"/>
    <x v="3"/>
    <n v="4821"/>
    <n v="0"/>
  </r>
  <r>
    <s v="U43RA5W8"/>
    <x v="26"/>
    <x v="4"/>
    <x v="2"/>
    <s v="GTX Pro"/>
    <s v="Ontomedia"/>
    <s v="United States"/>
    <x v="2"/>
    <x v="185"/>
    <x v="77"/>
    <s v="Tue"/>
    <x v="2"/>
    <x v="2"/>
    <n v="4821"/>
    <n v="0"/>
  </r>
  <r>
    <s v="SOE904XE"/>
    <x v="26"/>
    <x v="4"/>
    <x v="2"/>
    <s v="GTX Plus Basic"/>
    <s v="Kinnamplus"/>
    <s v="United States"/>
    <x v="0"/>
    <x v="185"/>
    <x v="135"/>
    <s v="Sat"/>
    <x v="5"/>
    <x v="3"/>
    <n v="1096"/>
    <n v="1161"/>
  </r>
  <r>
    <s v="C64JTLGO"/>
    <x v="26"/>
    <x v="4"/>
    <x v="2"/>
    <s v="GTX Plus Basic"/>
    <s v="Vehement Capital Partners"/>
    <s v="United States"/>
    <x v="0"/>
    <x v="185"/>
    <x v="36"/>
    <s v="Sat"/>
    <x v="2"/>
    <x v="2"/>
    <n v="1096"/>
    <n v="1101"/>
  </r>
  <r>
    <s v="F9XJYM9F"/>
    <x v="29"/>
    <x v="1"/>
    <x v="0"/>
    <s v="GTX Basic"/>
    <s v="Inity"/>
    <s v="United States"/>
    <x v="0"/>
    <x v="185"/>
    <x v="116"/>
    <s v="Sat"/>
    <x v="5"/>
    <x v="3"/>
    <n v="550"/>
    <n v="511"/>
  </r>
  <r>
    <s v="XWN6WWOD"/>
    <x v="29"/>
    <x v="1"/>
    <x v="0"/>
    <s v="MG Special"/>
    <s v="Condax"/>
    <s v="United States"/>
    <x v="0"/>
    <x v="185"/>
    <x v="137"/>
    <s v="Tue"/>
    <x v="5"/>
    <x v="3"/>
    <n v="55"/>
    <n v="57"/>
  </r>
  <r>
    <s v="17MPPMM0"/>
    <x v="16"/>
    <x v="2"/>
    <x v="1"/>
    <s v="MG Special"/>
    <s v="Xx-holding"/>
    <s v="United States"/>
    <x v="2"/>
    <x v="185"/>
    <x v="51"/>
    <s v="Fri"/>
    <x v="2"/>
    <x v="2"/>
    <n v="55"/>
    <n v="0"/>
  </r>
  <r>
    <s v="FV6PHMQW"/>
    <x v="16"/>
    <x v="2"/>
    <x v="1"/>
    <s v="GTX Basic"/>
    <s v="Singletechno"/>
    <s v="United States"/>
    <x v="0"/>
    <x v="185"/>
    <x v="74"/>
    <s v="Sun"/>
    <x v="2"/>
    <x v="2"/>
    <n v="550"/>
    <n v="635"/>
  </r>
  <r>
    <s v="NX2K0HQ9"/>
    <x v="16"/>
    <x v="2"/>
    <x v="1"/>
    <s v="GTX Pro"/>
    <s v="Nam-zim"/>
    <s v="Brazil"/>
    <x v="0"/>
    <x v="185"/>
    <x v="122"/>
    <s v="Wed"/>
    <x v="5"/>
    <x v="3"/>
    <n v="4821"/>
    <n v="4352"/>
  </r>
  <r>
    <s v="Z236WCM1"/>
    <x v="18"/>
    <x v="2"/>
    <x v="1"/>
    <s v="GTX Plus Basic"/>
    <s v="Vehement Capital Partners"/>
    <s v="United States"/>
    <x v="1"/>
    <x v="185"/>
    <x v="6"/>
    <s v=""/>
    <x v="1"/>
    <x v="1"/>
    <s v=""/>
    <n v="0"/>
  </r>
  <r>
    <s v="T5GZDRDE"/>
    <x v="18"/>
    <x v="2"/>
    <x v="1"/>
    <s v="MG Special"/>
    <s v="Y-corporation"/>
    <s v="United States"/>
    <x v="2"/>
    <x v="185"/>
    <x v="67"/>
    <s v="Tue"/>
    <x v="2"/>
    <x v="2"/>
    <n v="55"/>
    <n v="0"/>
  </r>
  <r>
    <s v="91G2ZW58"/>
    <x v="24"/>
    <x v="0"/>
    <x v="0"/>
    <s v="GTX Plus Pro"/>
    <s v="Rangreen"/>
    <s v="Panama"/>
    <x v="2"/>
    <x v="185"/>
    <x v="34"/>
    <s v="Wed"/>
    <x v="2"/>
    <x v="2"/>
    <n v="5482"/>
    <n v="0"/>
  </r>
  <r>
    <s v="H2PEIFZH"/>
    <x v="24"/>
    <x v="0"/>
    <x v="0"/>
    <s v="MG Advanced"/>
    <s v="Domzoom"/>
    <s v="United States"/>
    <x v="0"/>
    <x v="185"/>
    <x v="38"/>
    <s v="Mon"/>
    <x v="2"/>
    <x v="2"/>
    <n v="3393"/>
    <n v="3952"/>
  </r>
  <r>
    <s v="RG893DYQ"/>
    <x v="5"/>
    <x v="3"/>
    <x v="1"/>
    <s v="GTX Basic"/>
    <s v="The New York Inquirer"/>
    <s v="United States"/>
    <x v="1"/>
    <x v="185"/>
    <x v="6"/>
    <s v=""/>
    <x v="1"/>
    <x v="1"/>
    <s v=""/>
    <n v="0"/>
  </r>
  <r>
    <s v="WQSJNIEZ"/>
    <x v="5"/>
    <x v="3"/>
    <x v="1"/>
    <s v="GTX Basic"/>
    <m/>
    <s v=""/>
    <x v="1"/>
    <x v="185"/>
    <x v="6"/>
    <s v=""/>
    <x v="1"/>
    <x v="1"/>
    <s v=""/>
    <n v="0"/>
  </r>
  <r>
    <s v="V8M89S4W"/>
    <x v="5"/>
    <x v="3"/>
    <x v="1"/>
    <s v="GTX Basic"/>
    <s v="Kan-code"/>
    <s v="United States"/>
    <x v="0"/>
    <x v="185"/>
    <x v="36"/>
    <s v="Sat"/>
    <x v="2"/>
    <x v="2"/>
    <n v="550"/>
    <n v="560"/>
  </r>
  <r>
    <s v="5QR02PQI"/>
    <x v="22"/>
    <x v="1"/>
    <x v="0"/>
    <s v="GTX Plus Basic"/>
    <s v="Bioholding"/>
    <s v="Philipines"/>
    <x v="2"/>
    <x v="185"/>
    <x v="38"/>
    <s v="Mon"/>
    <x v="2"/>
    <x v="2"/>
    <n v="1096"/>
    <n v="0"/>
  </r>
  <r>
    <s v="WB974HS4"/>
    <x v="6"/>
    <x v="1"/>
    <x v="0"/>
    <s v="GTX Plus Basic"/>
    <s v="Funholding"/>
    <s v="United States"/>
    <x v="0"/>
    <x v="185"/>
    <x v="153"/>
    <s v="Mon"/>
    <x v="6"/>
    <x v="3"/>
    <n v="1096"/>
    <n v="984"/>
  </r>
  <r>
    <s v="L6VDDXFV"/>
    <x v="19"/>
    <x v="4"/>
    <x v="2"/>
    <s v="MG Advanced"/>
    <s v="Vehement Capital Partners"/>
    <s v="United States"/>
    <x v="2"/>
    <x v="185"/>
    <x v="54"/>
    <s v="Thu"/>
    <x v="2"/>
    <x v="2"/>
    <n v="3393"/>
    <n v="0"/>
  </r>
  <r>
    <s v="B0MOQZVN"/>
    <x v="4"/>
    <x v="3"/>
    <x v="1"/>
    <s v="GTX Basic"/>
    <s v="Sonron"/>
    <s v="United States"/>
    <x v="0"/>
    <x v="185"/>
    <x v="39"/>
    <s v="Sun"/>
    <x v="2"/>
    <x v="2"/>
    <n v="550"/>
    <n v="579"/>
  </r>
  <r>
    <s v="09C4GR2W"/>
    <x v="4"/>
    <x v="3"/>
    <x v="1"/>
    <s v="GTX Plus Basic"/>
    <s v="Groovestreet"/>
    <s v="United States"/>
    <x v="0"/>
    <x v="185"/>
    <x v="133"/>
    <s v="Thu"/>
    <x v="5"/>
    <x v="3"/>
    <n v="1096"/>
    <n v="1151"/>
  </r>
  <r>
    <s v="6YN4FZHL"/>
    <x v="15"/>
    <x v="5"/>
    <x v="2"/>
    <s v="GTX Plus Basic"/>
    <s v="Donware"/>
    <s v="United States"/>
    <x v="0"/>
    <x v="185"/>
    <x v="149"/>
    <s v="Fri"/>
    <x v="5"/>
    <x v="3"/>
    <n v="1096"/>
    <n v="881"/>
  </r>
  <r>
    <s v="45CION64"/>
    <x v="15"/>
    <x v="5"/>
    <x v="2"/>
    <s v="MG Special"/>
    <s v="Umbrella Corporation"/>
    <s v="United States"/>
    <x v="0"/>
    <x v="185"/>
    <x v="150"/>
    <s v="Thu"/>
    <x v="5"/>
    <x v="3"/>
    <n v="55"/>
    <n v="59"/>
  </r>
  <r>
    <s v="BSQRXW4X"/>
    <x v="2"/>
    <x v="2"/>
    <x v="1"/>
    <s v="GTX Basic"/>
    <s v="Plexzap"/>
    <s v="United States"/>
    <x v="0"/>
    <x v="185"/>
    <x v="51"/>
    <s v="Fri"/>
    <x v="2"/>
    <x v="2"/>
    <n v="550"/>
    <n v="608"/>
  </r>
  <r>
    <s v="PYEQPW42"/>
    <x v="3"/>
    <x v="0"/>
    <x v="0"/>
    <s v="GTX Plus Pro"/>
    <s v="Dontechi"/>
    <s v="United States"/>
    <x v="0"/>
    <x v="186"/>
    <x v="58"/>
    <s v="Tue"/>
    <x v="2"/>
    <x v="2"/>
    <n v="5482"/>
    <n v="4784"/>
  </r>
  <r>
    <s v="5NW73ZRY"/>
    <x v="25"/>
    <x v="4"/>
    <x v="2"/>
    <s v="MG Advanced"/>
    <s v="Acme Corporation"/>
    <s v="United States"/>
    <x v="0"/>
    <x v="186"/>
    <x v="57"/>
    <s v="Mon"/>
    <x v="2"/>
    <x v="2"/>
    <n v="3393"/>
    <n v="3370"/>
  </r>
  <r>
    <s v="0P8NFYML"/>
    <x v="23"/>
    <x v="4"/>
    <x v="2"/>
    <s v="MG Special"/>
    <s v="Betasoloin"/>
    <s v="United States"/>
    <x v="2"/>
    <x v="186"/>
    <x v="61"/>
    <s v="Wed"/>
    <x v="2"/>
    <x v="2"/>
    <n v="55"/>
    <n v="0"/>
  </r>
  <r>
    <s v="HF74MC9F"/>
    <x v="27"/>
    <x v="5"/>
    <x v="2"/>
    <s v="GTX Plus Pro"/>
    <s v="Ganjaflex"/>
    <s v="Japan"/>
    <x v="1"/>
    <x v="186"/>
    <x v="6"/>
    <s v=""/>
    <x v="1"/>
    <x v="1"/>
    <s v=""/>
    <n v="0"/>
  </r>
  <r>
    <s v="1Y9KPBXY"/>
    <x v="1"/>
    <x v="1"/>
    <x v="0"/>
    <s v="GTX Plus Basic"/>
    <s v="Funholding"/>
    <s v="United States"/>
    <x v="2"/>
    <x v="186"/>
    <x v="154"/>
    <s v="Sun"/>
    <x v="6"/>
    <x v="3"/>
    <n v="1096"/>
    <n v="0"/>
  </r>
  <r>
    <s v="0AR9HD16"/>
    <x v="1"/>
    <x v="1"/>
    <x v="0"/>
    <s v="GTX Basic"/>
    <s v="Funholding"/>
    <s v="United States"/>
    <x v="0"/>
    <x v="186"/>
    <x v="150"/>
    <s v="Thu"/>
    <x v="5"/>
    <x v="3"/>
    <n v="550"/>
    <n v="526"/>
  </r>
  <r>
    <s v="Q72BVH8T"/>
    <x v="26"/>
    <x v="4"/>
    <x v="2"/>
    <s v="GTX Plus Basic"/>
    <s v="Mathtouch"/>
    <s v="Jordan"/>
    <x v="2"/>
    <x v="186"/>
    <x v="51"/>
    <s v="Fri"/>
    <x v="2"/>
    <x v="2"/>
    <n v="1096"/>
    <n v="0"/>
  </r>
  <r>
    <s v="OH7VVUY0"/>
    <x v="8"/>
    <x v="1"/>
    <x v="0"/>
    <s v="GTX Pro"/>
    <s v="Hottechi"/>
    <s v="Korea"/>
    <x v="0"/>
    <x v="186"/>
    <x v="91"/>
    <s v="Thu"/>
    <x v="3"/>
    <x v="2"/>
    <n v="4821"/>
    <n v="5028"/>
  </r>
  <r>
    <s v="4DPSFUEC"/>
    <x v="29"/>
    <x v="1"/>
    <x v="0"/>
    <s v="GTX Basic"/>
    <s v="Condax"/>
    <s v="United States"/>
    <x v="2"/>
    <x v="186"/>
    <x v="55"/>
    <s v="Tue"/>
    <x v="2"/>
    <x v="2"/>
    <n v="550"/>
    <n v="0"/>
  </r>
  <r>
    <s v="BB7JH1C4"/>
    <x v="29"/>
    <x v="1"/>
    <x v="0"/>
    <s v="GTX Pro"/>
    <s v="Isdom"/>
    <s v="United States"/>
    <x v="2"/>
    <x v="186"/>
    <x v="40"/>
    <s v="Thu"/>
    <x v="2"/>
    <x v="2"/>
    <n v="4821"/>
    <n v="0"/>
  </r>
  <r>
    <s v="FWTTJ2G8"/>
    <x v="18"/>
    <x v="2"/>
    <x v="1"/>
    <s v="GTX Basic"/>
    <s v="Initech"/>
    <s v="United States"/>
    <x v="1"/>
    <x v="186"/>
    <x v="6"/>
    <s v=""/>
    <x v="1"/>
    <x v="1"/>
    <s v=""/>
    <n v="0"/>
  </r>
  <r>
    <s v="FLJCJ7IE"/>
    <x v="24"/>
    <x v="0"/>
    <x v="0"/>
    <s v="GTX Basic"/>
    <s v="Codehow"/>
    <s v="United States"/>
    <x v="2"/>
    <x v="186"/>
    <x v="40"/>
    <s v="Thu"/>
    <x v="2"/>
    <x v="2"/>
    <n v="550"/>
    <n v="0"/>
  </r>
  <r>
    <s v="7T109BBY"/>
    <x v="24"/>
    <x v="0"/>
    <x v="0"/>
    <s v="GTX Basic"/>
    <s v="dambase"/>
    <s v="United States"/>
    <x v="2"/>
    <x v="186"/>
    <x v="45"/>
    <s v="Sat"/>
    <x v="2"/>
    <x v="2"/>
    <n v="550"/>
    <n v="0"/>
  </r>
  <r>
    <s v="4JVY843T"/>
    <x v="24"/>
    <x v="0"/>
    <x v="0"/>
    <s v="MG Advanced"/>
    <s v="Streethex"/>
    <s v="Belgium"/>
    <x v="2"/>
    <x v="186"/>
    <x v="55"/>
    <s v="Tue"/>
    <x v="2"/>
    <x v="2"/>
    <n v="3393"/>
    <n v="0"/>
  </r>
  <r>
    <s v="J71N4WQ6"/>
    <x v="5"/>
    <x v="3"/>
    <x v="1"/>
    <s v="GTX Plus Basic"/>
    <m/>
    <s v=""/>
    <x v="1"/>
    <x v="186"/>
    <x v="6"/>
    <s v=""/>
    <x v="1"/>
    <x v="1"/>
    <s v=""/>
    <n v="0"/>
  </r>
  <r>
    <s v="INI33ALF"/>
    <x v="0"/>
    <x v="0"/>
    <x v="0"/>
    <s v="GTX Basic"/>
    <s v="Genco Pura Olive Oil Company"/>
    <s v="Italy"/>
    <x v="0"/>
    <x v="186"/>
    <x v="57"/>
    <s v="Mon"/>
    <x v="2"/>
    <x v="2"/>
    <n v="550"/>
    <n v="569"/>
  </r>
  <r>
    <s v="D3M1KUQ2"/>
    <x v="6"/>
    <x v="1"/>
    <x v="0"/>
    <s v="MG Special"/>
    <s v="Codehow"/>
    <s v="United States"/>
    <x v="2"/>
    <x v="186"/>
    <x v="60"/>
    <s v="Fri"/>
    <x v="2"/>
    <x v="2"/>
    <n v="55"/>
    <n v="0"/>
  </r>
  <r>
    <s v="NOO83M87"/>
    <x v="17"/>
    <x v="5"/>
    <x v="2"/>
    <s v="GTX Plus Pro"/>
    <s v="Gekko &amp; Co"/>
    <s v="United States"/>
    <x v="2"/>
    <x v="186"/>
    <x v="110"/>
    <s v="Wed"/>
    <x v="5"/>
    <x v="3"/>
    <n v="5482"/>
    <n v="0"/>
  </r>
  <r>
    <s v="8G9Q7NXD"/>
    <x v="17"/>
    <x v="5"/>
    <x v="2"/>
    <s v="MG Special"/>
    <s v="Kan-code"/>
    <s v="United States"/>
    <x v="0"/>
    <x v="186"/>
    <x v="128"/>
    <s v="Wed"/>
    <x v="5"/>
    <x v="3"/>
    <n v="55"/>
    <n v="51"/>
  </r>
  <r>
    <s v="IGHYUSN8"/>
    <x v="4"/>
    <x v="3"/>
    <x v="1"/>
    <s v="GTX Plus Pro"/>
    <s v="Golddex"/>
    <s v="United States"/>
    <x v="1"/>
    <x v="186"/>
    <x v="6"/>
    <s v=""/>
    <x v="1"/>
    <x v="1"/>
    <s v=""/>
    <n v="0"/>
  </r>
  <r>
    <s v="3F34LWKM"/>
    <x v="4"/>
    <x v="3"/>
    <x v="1"/>
    <s v="GTX Pro"/>
    <m/>
    <s v=""/>
    <x v="1"/>
    <x v="186"/>
    <x v="6"/>
    <s v=""/>
    <x v="1"/>
    <x v="1"/>
    <s v=""/>
    <n v="0"/>
  </r>
  <r>
    <s v="IRCBYH9Z"/>
    <x v="3"/>
    <x v="0"/>
    <x v="0"/>
    <s v="GTX Plus Basic"/>
    <s v="dambase"/>
    <s v="United States"/>
    <x v="2"/>
    <x v="187"/>
    <x v="155"/>
    <s v="Wed"/>
    <x v="5"/>
    <x v="3"/>
    <n v="1096"/>
    <n v="0"/>
  </r>
  <r>
    <s v="559PYA0L"/>
    <x v="23"/>
    <x v="4"/>
    <x v="2"/>
    <s v="MG Advanced"/>
    <s v="Bubba Gump"/>
    <s v="United States"/>
    <x v="0"/>
    <x v="187"/>
    <x v="74"/>
    <s v="Sun"/>
    <x v="2"/>
    <x v="2"/>
    <n v="3393"/>
    <n v="4287"/>
  </r>
  <r>
    <s v="RIC5ZHK4"/>
    <x v="27"/>
    <x v="5"/>
    <x v="2"/>
    <s v="GTX Plus Basic"/>
    <s v="Plussunin"/>
    <s v="United States"/>
    <x v="1"/>
    <x v="187"/>
    <x v="6"/>
    <s v=""/>
    <x v="1"/>
    <x v="1"/>
    <s v=""/>
    <n v="0"/>
  </r>
  <r>
    <s v="YVXKNYSM"/>
    <x v="27"/>
    <x v="5"/>
    <x v="2"/>
    <s v="GTX Pro"/>
    <m/>
    <s v=""/>
    <x v="1"/>
    <x v="187"/>
    <x v="6"/>
    <s v=""/>
    <x v="1"/>
    <x v="1"/>
    <s v=""/>
    <n v="0"/>
  </r>
  <r>
    <s v="237L2CSV"/>
    <x v="27"/>
    <x v="5"/>
    <x v="2"/>
    <s v="GTX Pro"/>
    <s v="Ontomedia"/>
    <s v="United States"/>
    <x v="0"/>
    <x v="187"/>
    <x v="41"/>
    <s v="Mon"/>
    <x v="2"/>
    <x v="2"/>
    <n v="4821"/>
    <n v="3960"/>
  </r>
  <r>
    <s v="AS7MJ0S1"/>
    <x v="26"/>
    <x v="4"/>
    <x v="2"/>
    <s v="GTX Pro"/>
    <s v="Konex"/>
    <s v="United States"/>
    <x v="2"/>
    <x v="187"/>
    <x v="58"/>
    <s v="Tue"/>
    <x v="2"/>
    <x v="2"/>
    <n v="4821"/>
    <n v="0"/>
  </r>
  <r>
    <s v="INAEAAI9"/>
    <x v="29"/>
    <x v="1"/>
    <x v="0"/>
    <s v="GTX Plus Basic"/>
    <s v="Codehow"/>
    <s v="United States"/>
    <x v="0"/>
    <x v="187"/>
    <x v="145"/>
    <s v="Sat"/>
    <x v="6"/>
    <x v="3"/>
    <n v="1096"/>
    <n v="1093"/>
  </r>
  <r>
    <s v="1XNXJUQM"/>
    <x v="29"/>
    <x v="1"/>
    <x v="0"/>
    <s v="GTX Plus Basic"/>
    <s v="Warephase"/>
    <s v="United States"/>
    <x v="0"/>
    <x v="187"/>
    <x v="133"/>
    <s v="Thu"/>
    <x v="5"/>
    <x v="3"/>
    <n v="1096"/>
    <n v="1194"/>
  </r>
  <r>
    <s v="Z64MQTF2"/>
    <x v="29"/>
    <x v="1"/>
    <x v="0"/>
    <s v="GTX Pro"/>
    <s v="Rangreen"/>
    <s v="Panama"/>
    <x v="0"/>
    <x v="187"/>
    <x v="124"/>
    <s v="Mon"/>
    <x v="5"/>
    <x v="3"/>
    <n v="4821"/>
    <n v="5310"/>
  </r>
  <r>
    <s v="BM0QXHMH"/>
    <x v="16"/>
    <x v="2"/>
    <x v="1"/>
    <s v="GTX Plus Basic"/>
    <s v="Blackzim"/>
    <s v="United States"/>
    <x v="2"/>
    <x v="187"/>
    <x v="107"/>
    <s v="Fri"/>
    <x v="5"/>
    <x v="3"/>
    <n v="1096"/>
    <n v="0"/>
  </r>
  <r>
    <s v="ARY1F1KN"/>
    <x v="18"/>
    <x v="2"/>
    <x v="1"/>
    <s v="GTX Plus Basic"/>
    <s v="Fasehatice"/>
    <s v="United States"/>
    <x v="2"/>
    <x v="187"/>
    <x v="45"/>
    <s v="Sat"/>
    <x v="2"/>
    <x v="2"/>
    <n v="1096"/>
    <n v="0"/>
  </r>
  <r>
    <s v="XPCDFUDY"/>
    <x v="24"/>
    <x v="0"/>
    <x v="0"/>
    <s v="GTX Basic"/>
    <s v="Hottechi"/>
    <s v="Korea"/>
    <x v="2"/>
    <x v="187"/>
    <x v="126"/>
    <s v="Thu"/>
    <x v="5"/>
    <x v="3"/>
    <n v="550"/>
    <n v="0"/>
  </r>
  <r>
    <s v="73086D08"/>
    <x v="5"/>
    <x v="3"/>
    <x v="1"/>
    <s v="GTX Plus Pro"/>
    <m/>
    <s v=""/>
    <x v="1"/>
    <x v="187"/>
    <x v="6"/>
    <s v=""/>
    <x v="1"/>
    <x v="1"/>
    <s v=""/>
    <n v="0"/>
  </r>
  <r>
    <s v="VDOUNMRC"/>
    <x v="9"/>
    <x v="2"/>
    <x v="1"/>
    <s v="GTX Plus Basic"/>
    <s v="Golddex"/>
    <s v="United States"/>
    <x v="0"/>
    <x v="187"/>
    <x v="143"/>
    <s v="Tue"/>
    <x v="5"/>
    <x v="3"/>
    <n v="1096"/>
    <n v="1222"/>
  </r>
  <r>
    <s v="TEKCKT3V"/>
    <x v="0"/>
    <x v="0"/>
    <x v="0"/>
    <s v="GTX Plus Basic"/>
    <s v="Inity"/>
    <s v="United States"/>
    <x v="0"/>
    <x v="187"/>
    <x v="129"/>
    <s v="Sat"/>
    <x v="5"/>
    <x v="3"/>
    <n v="1096"/>
    <n v="901"/>
  </r>
  <r>
    <s v="1WJT7CM8"/>
    <x v="19"/>
    <x v="4"/>
    <x v="2"/>
    <s v="MG Advanced"/>
    <s v="Ontomedia"/>
    <s v="United States"/>
    <x v="2"/>
    <x v="187"/>
    <x v="135"/>
    <s v="Sat"/>
    <x v="5"/>
    <x v="3"/>
    <n v="3393"/>
    <n v="0"/>
  </r>
  <r>
    <s v="96A1GDXO"/>
    <x v="19"/>
    <x v="4"/>
    <x v="2"/>
    <s v="GTX Plus Pro"/>
    <s v="Kan-code"/>
    <s v="United States"/>
    <x v="0"/>
    <x v="187"/>
    <x v="137"/>
    <s v="Tue"/>
    <x v="5"/>
    <x v="3"/>
    <n v="5482"/>
    <n v="5601"/>
  </r>
  <r>
    <s v="OIFERO7S"/>
    <x v="11"/>
    <x v="3"/>
    <x v="1"/>
    <s v="MG Advanced"/>
    <m/>
    <s v=""/>
    <x v="1"/>
    <x v="187"/>
    <x v="6"/>
    <s v=""/>
    <x v="1"/>
    <x v="1"/>
    <s v=""/>
    <n v="0"/>
  </r>
  <r>
    <s v="Z2E1UVVB"/>
    <x v="15"/>
    <x v="5"/>
    <x v="2"/>
    <s v="MG Advanced"/>
    <m/>
    <s v=""/>
    <x v="1"/>
    <x v="187"/>
    <x v="6"/>
    <s v=""/>
    <x v="1"/>
    <x v="1"/>
    <s v=""/>
    <n v="0"/>
  </r>
  <r>
    <s v="AAU2IQFW"/>
    <x v="20"/>
    <x v="5"/>
    <x v="2"/>
    <s v="GTX Plus Basic"/>
    <s v="Donquadtech"/>
    <s v="United States"/>
    <x v="0"/>
    <x v="187"/>
    <x v="129"/>
    <s v="Sat"/>
    <x v="5"/>
    <x v="3"/>
    <n v="1096"/>
    <n v="995"/>
  </r>
  <r>
    <s v="PRHL94PK"/>
    <x v="20"/>
    <x v="5"/>
    <x v="2"/>
    <s v="MG Advanced"/>
    <s v="Xx-zobam"/>
    <s v="United States"/>
    <x v="0"/>
    <x v="187"/>
    <x v="129"/>
    <s v="Sat"/>
    <x v="5"/>
    <x v="3"/>
    <n v="3393"/>
    <n v="3666"/>
  </r>
  <r>
    <s v="3WC1FUFP"/>
    <x v="3"/>
    <x v="0"/>
    <x v="0"/>
    <s v="GTX Plus Basic"/>
    <s v="Zumgoity"/>
    <s v="United States"/>
    <x v="2"/>
    <x v="188"/>
    <x v="40"/>
    <s v="Thu"/>
    <x v="2"/>
    <x v="2"/>
    <n v="1096"/>
    <n v="0"/>
  </r>
  <r>
    <s v="SHG8Y43V"/>
    <x v="3"/>
    <x v="0"/>
    <x v="0"/>
    <s v="MG Special"/>
    <s v="Scottech"/>
    <s v="United States"/>
    <x v="0"/>
    <x v="188"/>
    <x v="65"/>
    <s v="Fri"/>
    <x v="2"/>
    <x v="2"/>
    <n v="55"/>
    <n v="56"/>
  </r>
  <r>
    <s v="1O2ZN81M"/>
    <x v="23"/>
    <x v="4"/>
    <x v="2"/>
    <s v="GTX Plus Basic"/>
    <s v="Initech"/>
    <s v="United States"/>
    <x v="0"/>
    <x v="188"/>
    <x v="37"/>
    <s v="Wed"/>
    <x v="2"/>
    <x v="2"/>
    <n v="1096"/>
    <n v="1372"/>
  </r>
  <r>
    <s v="J6T6BTJI"/>
    <x v="13"/>
    <x v="4"/>
    <x v="2"/>
    <s v="MG Advanced"/>
    <s v="Bluth Company"/>
    <s v="United States"/>
    <x v="0"/>
    <x v="188"/>
    <x v="137"/>
    <s v="Tue"/>
    <x v="5"/>
    <x v="3"/>
    <n v="3393"/>
    <n v="3282"/>
  </r>
  <r>
    <s v="0WO582AV"/>
    <x v="1"/>
    <x v="1"/>
    <x v="0"/>
    <s v="GTX Pro"/>
    <s v="Dontechi"/>
    <s v="United States"/>
    <x v="2"/>
    <x v="188"/>
    <x v="112"/>
    <s v="Sun"/>
    <x v="5"/>
    <x v="3"/>
    <n v="4821"/>
    <n v="0"/>
  </r>
  <r>
    <s v="JTTLDM4E"/>
    <x v="14"/>
    <x v="3"/>
    <x v="1"/>
    <s v="MG Special"/>
    <s v="Dalttechnology"/>
    <s v="United States"/>
    <x v="0"/>
    <x v="188"/>
    <x v="156"/>
    <s v="Fri"/>
    <x v="5"/>
    <x v="3"/>
    <n v="55"/>
    <n v="43"/>
  </r>
  <r>
    <s v="8KQH5XI1"/>
    <x v="14"/>
    <x v="3"/>
    <x v="1"/>
    <s v="MG Special"/>
    <s v="Newex"/>
    <s v="Germany"/>
    <x v="0"/>
    <x v="188"/>
    <x v="157"/>
    <s v="Tue"/>
    <x v="6"/>
    <x v="3"/>
    <n v="55"/>
    <n v="54"/>
  </r>
  <r>
    <s v="1Q5XFO8D"/>
    <x v="29"/>
    <x v="1"/>
    <x v="0"/>
    <s v="GTX Basic"/>
    <s v="Stanredtax"/>
    <s v="United States"/>
    <x v="2"/>
    <x v="188"/>
    <x v="134"/>
    <s v="Mon"/>
    <x v="5"/>
    <x v="3"/>
    <n v="550"/>
    <n v="0"/>
  </r>
  <r>
    <s v="A3PNPLTG"/>
    <x v="16"/>
    <x v="2"/>
    <x v="1"/>
    <s v="GTX Basic"/>
    <s v="Cheers"/>
    <s v="United States"/>
    <x v="0"/>
    <x v="188"/>
    <x v="67"/>
    <s v="Tue"/>
    <x v="2"/>
    <x v="2"/>
    <n v="550"/>
    <n v="575"/>
  </r>
  <r>
    <s v="03CWYGC9"/>
    <x v="16"/>
    <x v="2"/>
    <x v="1"/>
    <s v="GTX Plus Basic"/>
    <s v="Hottechi"/>
    <s v="Korea"/>
    <x v="0"/>
    <x v="188"/>
    <x v="133"/>
    <s v="Thu"/>
    <x v="5"/>
    <x v="3"/>
    <n v="1096"/>
    <n v="768"/>
  </r>
  <r>
    <s v="FSEF5ZR9"/>
    <x v="16"/>
    <x v="2"/>
    <x v="1"/>
    <s v="GTX Pro"/>
    <s v="Singletechno"/>
    <s v="United States"/>
    <x v="0"/>
    <x v="188"/>
    <x v="158"/>
    <s v="Tue"/>
    <x v="6"/>
    <x v="3"/>
    <n v="4821"/>
    <n v="4426"/>
  </r>
  <r>
    <s v="N23C5EKK"/>
    <x v="24"/>
    <x v="0"/>
    <x v="0"/>
    <s v="GTX Basic"/>
    <s v="Betatech"/>
    <s v="Kenya"/>
    <x v="2"/>
    <x v="188"/>
    <x v="34"/>
    <s v="Wed"/>
    <x v="2"/>
    <x v="2"/>
    <n v="550"/>
    <n v="0"/>
  </r>
  <r>
    <s v="S9K81CWS"/>
    <x v="24"/>
    <x v="0"/>
    <x v="0"/>
    <s v="GTX Basic"/>
    <s v="Konmatfix"/>
    <s v="United States"/>
    <x v="0"/>
    <x v="188"/>
    <x v="136"/>
    <s v="Sun"/>
    <x v="5"/>
    <x v="3"/>
    <n v="550"/>
    <n v="553"/>
  </r>
  <r>
    <s v="PJ00PLEU"/>
    <x v="22"/>
    <x v="1"/>
    <x v="0"/>
    <s v="GTX Plus Pro"/>
    <s v="Codehow"/>
    <s v="United States"/>
    <x v="2"/>
    <x v="188"/>
    <x v="45"/>
    <s v="Sat"/>
    <x v="2"/>
    <x v="2"/>
    <n v="5482"/>
    <n v="0"/>
  </r>
  <r>
    <s v="0AQGBN7B"/>
    <x v="9"/>
    <x v="2"/>
    <x v="1"/>
    <s v="GTX Plus Basic"/>
    <m/>
    <s v=""/>
    <x v="1"/>
    <x v="188"/>
    <x v="6"/>
    <s v=""/>
    <x v="1"/>
    <x v="1"/>
    <s v=""/>
    <n v="0"/>
  </r>
  <r>
    <s v="3F8AA8RT"/>
    <x v="9"/>
    <x v="2"/>
    <x v="1"/>
    <s v="GTX Plus Basic"/>
    <s v="Green-Plus"/>
    <s v="United States"/>
    <x v="2"/>
    <x v="188"/>
    <x v="129"/>
    <s v="Sat"/>
    <x v="5"/>
    <x v="3"/>
    <n v="1096"/>
    <n v="0"/>
  </r>
  <r>
    <s v="4NAHJMYM"/>
    <x v="9"/>
    <x v="2"/>
    <x v="1"/>
    <s v="GTX Plus Pro"/>
    <s v="Zoomit"/>
    <s v="United States"/>
    <x v="0"/>
    <x v="188"/>
    <x v="153"/>
    <s v="Mon"/>
    <x v="6"/>
    <x v="3"/>
    <n v="5482"/>
    <n v="4786"/>
  </r>
  <r>
    <s v="6KVOMBDJ"/>
    <x v="0"/>
    <x v="0"/>
    <x v="0"/>
    <s v="MG Advanced"/>
    <s v="Rundofase"/>
    <s v="United States"/>
    <x v="2"/>
    <x v="188"/>
    <x v="55"/>
    <s v="Tue"/>
    <x v="2"/>
    <x v="2"/>
    <n v="3393"/>
    <n v="0"/>
  </r>
  <r>
    <s v="TFS5SYN2"/>
    <x v="19"/>
    <x v="4"/>
    <x v="2"/>
    <s v="GTX Pro"/>
    <s v="The New York Inquirer"/>
    <s v="United States"/>
    <x v="2"/>
    <x v="188"/>
    <x v="37"/>
    <s v="Wed"/>
    <x v="2"/>
    <x v="2"/>
    <n v="4821"/>
    <n v="0"/>
  </r>
  <r>
    <s v="N7KJ821I"/>
    <x v="12"/>
    <x v="0"/>
    <x v="0"/>
    <s v="GTX Plus Pro"/>
    <s v="Inity"/>
    <s v="United States"/>
    <x v="2"/>
    <x v="188"/>
    <x v="110"/>
    <s v="Wed"/>
    <x v="5"/>
    <x v="3"/>
    <n v="5482"/>
    <n v="0"/>
  </r>
  <r>
    <s v="YCKKT5ME"/>
    <x v="12"/>
    <x v="0"/>
    <x v="0"/>
    <s v="MG Special"/>
    <s v="Ron-tech"/>
    <s v="United States"/>
    <x v="2"/>
    <x v="188"/>
    <x v="148"/>
    <s v="Sat"/>
    <x v="5"/>
    <x v="3"/>
    <n v="55"/>
    <n v="0"/>
  </r>
  <r>
    <s v="HI2E8TBI"/>
    <x v="12"/>
    <x v="0"/>
    <x v="0"/>
    <s v="GTX Plus Pro"/>
    <s v="dambase"/>
    <s v="United States"/>
    <x v="0"/>
    <x v="188"/>
    <x v="67"/>
    <s v="Tue"/>
    <x v="2"/>
    <x v="2"/>
    <n v="5482"/>
    <n v="5338"/>
  </r>
  <r>
    <s v="UU25XD9E"/>
    <x v="2"/>
    <x v="2"/>
    <x v="1"/>
    <s v="GTX Pro"/>
    <s v="Hatfan"/>
    <s v="United States"/>
    <x v="1"/>
    <x v="188"/>
    <x v="6"/>
    <s v=""/>
    <x v="1"/>
    <x v="1"/>
    <s v=""/>
    <n v="0"/>
  </r>
  <r>
    <s v="Q54L8P6I"/>
    <x v="2"/>
    <x v="2"/>
    <x v="1"/>
    <s v="GTX Basic"/>
    <s v="Scotfind"/>
    <s v="United States"/>
    <x v="2"/>
    <x v="188"/>
    <x v="41"/>
    <s v="Mon"/>
    <x v="2"/>
    <x v="2"/>
    <n v="550"/>
    <n v="0"/>
  </r>
  <r>
    <s v="XSB7IN6X"/>
    <x v="3"/>
    <x v="0"/>
    <x v="0"/>
    <s v="GTX Plus Basic"/>
    <s v="Statholdings"/>
    <s v="United States"/>
    <x v="0"/>
    <x v="189"/>
    <x v="159"/>
    <s v="Thu"/>
    <x v="5"/>
    <x v="3"/>
    <n v="1096"/>
    <n v="996"/>
  </r>
  <r>
    <s v="K5GFWLKM"/>
    <x v="25"/>
    <x v="4"/>
    <x v="2"/>
    <s v="GTX Plus Basic"/>
    <m/>
    <s v=""/>
    <x v="1"/>
    <x v="189"/>
    <x v="6"/>
    <s v=""/>
    <x v="1"/>
    <x v="1"/>
    <s v=""/>
    <n v="0"/>
  </r>
  <r>
    <s v="1K6HY455"/>
    <x v="25"/>
    <x v="4"/>
    <x v="2"/>
    <s v="MG Advanced"/>
    <m/>
    <s v=""/>
    <x v="1"/>
    <x v="189"/>
    <x v="6"/>
    <s v=""/>
    <x v="1"/>
    <x v="1"/>
    <s v=""/>
    <n v="0"/>
  </r>
  <r>
    <s v="FQW15KC4"/>
    <x v="23"/>
    <x v="4"/>
    <x v="2"/>
    <s v="MG Advanced"/>
    <s v="Gekko &amp; Co"/>
    <s v="United States"/>
    <x v="2"/>
    <x v="189"/>
    <x v="45"/>
    <s v="Sat"/>
    <x v="2"/>
    <x v="2"/>
    <n v="3393"/>
    <n v="0"/>
  </r>
  <r>
    <s v="G17H7YXA"/>
    <x v="28"/>
    <x v="0"/>
    <x v="0"/>
    <s v="MG Special"/>
    <s v="Dontechi"/>
    <s v="United States"/>
    <x v="0"/>
    <x v="189"/>
    <x v="128"/>
    <s v="Wed"/>
    <x v="5"/>
    <x v="3"/>
    <n v="55"/>
    <n v="63"/>
  </r>
  <r>
    <s v="XOE5EU8U"/>
    <x v="13"/>
    <x v="4"/>
    <x v="2"/>
    <s v="GTX Plus Basic"/>
    <s v="Opentech"/>
    <s v="United States"/>
    <x v="2"/>
    <x v="189"/>
    <x v="150"/>
    <s v="Thu"/>
    <x v="5"/>
    <x v="3"/>
    <n v="1096"/>
    <n v="0"/>
  </r>
  <r>
    <s v="WEB7LYK0"/>
    <x v="1"/>
    <x v="1"/>
    <x v="0"/>
    <s v="GTX Plus Basic"/>
    <s v="Inity"/>
    <s v="United States"/>
    <x v="0"/>
    <x v="189"/>
    <x v="65"/>
    <s v="Fri"/>
    <x v="2"/>
    <x v="2"/>
    <n v="1096"/>
    <n v="1075"/>
  </r>
  <r>
    <s v="N4Z3QYK7"/>
    <x v="1"/>
    <x v="1"/>
    <x v="0"/>
    <s v="GTX Pro"/>
    <s v="Warephase"/>
    <s v="United States"/>
    <x v="0"/>
    <x v="189"/>
    <x v="61"/>
    <s v="Wed"/>
    <x v="2"/>
    <x v="2"/>
    <n v="4821"/>
    <n v="5033"/>
  </r>
  <r>
    <s v="JECCHO49"/>
    <x v="1"/>
    <x v="1"/>
    <x v="0"/>
    <s v="MG Advanced"/>
    <s v="Rundofase"/>
    <s v="United States"/>
    <x v="0"/>
    <x v="189"/>
    <x v="86"/>
    <s v="Mon"/>
    <x v="3"/>
    <x v="2"/>
    <n v="3393"/>
    <n v="3249"/>
  </r>
  <r>
    <s v="QUOU67L5"/>
    <x v="8"/>
    <x v="1"/>
    <x v="0"/>
    <s v="GTX Plus Basic"/>
    <s v="Globex Corporation"/>
    <s v="Norway"/>
    <x v="0"/>
    <x v="189"/>
    <x v="124"/>
    <s v="Mon"/>
    <x v="5"/>
    <x v="3"/>
    <n v="1096"/>
    <n v="1015"/>
  </r>
  <r>
    <s v="SSZHMEE3"/>
    <x v="29"/>
    <x v="1"/>
    <x v="0"/>
    <s v="GTX Basic"/>
    <s v="Stanredtax"/>
    <s v="United States"/>
    <x v="2"/>
    <x v="189"/>
    <x v="87"/>
    <s v="Tue"/>
    <x v="3"/>
    <x v="2"/>
    <n v="550"/>
    <n v="0"/>
  </r>
  <r>
    <s v="WUE92JFJ"/>
    <x v="29"/>
    <x v="1"/>
    <x v="0"/>
    <s v="GTX Plus Basic"/>
    <s v="Gogozoom"/>
    <s v="United States"/>
    <x v="0"/>
    <x v="189"/>
    <x v="67"/>
    <s v="Tue"/>
    <x v="2"/>
    <x v="2"/>
    <n v="1096"/>
    <n v="1100"/>
  </r>
  <r>
    <s v="EYNZMBI0"/>
    <x v="16"/>
    <x v="2"/>
    <x v="1"/>
    <s v="GTX Plus Pro"/>
    <s v="Blackzim"/>
    <s v="United States"/>
    <x v="0"/>
    <x v="189"/>
    <x v="160"/>
    <s v="Wed"/>
    <x v="6"/>
    <x v="3"/>
    <n v="5482"/>
    <n v="4755"/>
  </r>
  <r>
    <s v="LPOOKZCQ"/>
    <x v="18"/>
    <x v="2"/>
    <x v="1"/>
    <s v="GTX Basic"/>
    <s v="Kan-code"/>
    <s v="United States"/>
    <x v="2"/>
    <x v="189"/>
    <x v="143"/>
    <s v="Tue"/>
    <x v="5"/>
    <x v="3"/>
    <n v="550"/>
    <n v="0"/>
  </r>
  <r>
    <s v="GL1YE4PQ"/>
    <x v="5"/>
    <x v="3"/>
    <x v="1"/>
    <s v="GTK 500"/>
    <m/>
    <s v=""/>
    <x v="1"/>
    <x v="189"/>
    <x v="6"/>
    <s v=""/>
    <x v="1"/>
    <x v="1"/>
    <s v=""/>
    <n v="0"/>
  </r>
  <r>
    <s v="HFUZQFQQ"/>
    <x v="5"/>
    <x v="3"/>
    <x v="1"/>
    <s v="GTX Basic"/>
    <s v="Groovestreet"/>
    <s v="United States"/>
    <x v="1"/>
    <x v="189"/>
    <x v="6"/>
    <s v=""/>
    <x v="1"/>
    <x v="1"/>
    <s v=""/>
    <n v="0"/>
  </r>
  <r>
    <s v="OCHUEK3V"/>
    <x v="5"/>
    <x v="3"/>
    <x v="1"/>
    <s v="GTX Plus Basic"/>
    <s v="Konex"/>
    <s v="United States"/>
    <x v="2"/>
    <x v="189"/>
    <x v="65"/>
    <s v="Fri"/>
    <x v="2"/>
    <x v="2"/>
    <n v="1096"/>
    <n v="0"/>
  </r>
  <r>
    <s v="DU0DYV80"/>
    <x v="5"/>
    <x v="3"/>
    <x v="1"/>
    <s v="GTX Pro"/>
    <s v="Golddex"/>
    <s v="United States"/>
    <x v="2"/>
    <x v="189"/>
    <x v="89"/>
    <s v="Fri"/>
    <x v="3"/>
    <x v="2"/>
    <n v="4821"/>
    <n v="0"/>
  </r>
  <r>
    <s v="3C5KXGO6"/>
    <x v="5"/>
    <x v="3"/>
    <x v="1"/>
    <s v="GTX Basic"/>
    <s v="J-Texon"/>
    <s v="United States"/>
    <x v="0"/>
    <x v="189"/>
    <x v="34"/>
    <s v="Wed"/>
    <x v="2"/>
    <x v="2"/>
    <n v="550"/>
    <n v="541"/>
  </r>
  <r>
    <s v="95532CI0"/>
    <x v="5"/>
    <x v="3"/>
    <x v="1"/>
    <s v="GTX Pro"/>
    <s v="Hatfan"/>
    <s v="United States"/>
    <x v="0"/>
    <x v="189"/>
    <x v="42"/>
    <s v="Fri"/>
    <x v="3"/>
    <x v="2"/>
    <n v="4821"/>
    <n v="4815"/>
  </r>
  <r>
    <s v="8SVMGDPA"/>
    <x v="9"/>
    <x v="2"/>
    <x v="1"/>
    <s v="GTX Plus Basic"/>
    <s v="Donquadtech"/>
    <s v="United States"/>
    <x v="1"/>
    <x v="189"/>
    <x v="6"/>
    <s v=""/>
    <x v="1"/>
    <x v="1"/>
    <s v=""/>
    <n v="0"/>
  </r>
  <r>
    <s v="Q0MRZHN7"/>
    <x v="9"/>
    <x v="2"/>
    <x v="1"/>
    <s v="MG Special"/>
    <s v="Konex"/>
    <s v="United States"/>
    <x v="0"/>
    <x v="189"/>
    <x v="51"/>
    <s v="Fri"/>
    <x v="2"/>
    <x v="2"/>
    <n v="55"/>
    <n v="57"/>
  </r>
  <r>
    <s v="WAN7I53E"/>
    <x v="6"/>
    <x v="1"/>
    <x v="0"/>
    <s v="GTX Plus Basic"/>
    <s v="Ron-tech"/>
    <s v="United States"/>
    <x v="2"/>
    <x v="189"/>
    <x v="45"/>
    <s v="Sat"/>
    <x v="2"/>
    <x v="2"/>
    <n v="1096"/>
    <n v="0"/>
  </r>
  <r>
    <s v="6C1DLYBH"/>
    <x v="6"/>
    <x v="1"/>
    <x v="0"/>
    <s v="MG Special"/>
    <s v="Ron-tech"/>
    <s v="United States"/>
    <x v="2"/>
    <x v="189"/>
    <x v="161"/>
    <s v="Tue"/>
    <x v="5"/>
    <x v="3"/>
    <n v="55"/>
    <n v="0"/>
  </r>
  <r>
    <s v="ZC3UEHXG"/>
    <x v="19"/>
    <x v="4"/>
    <x v="2"/>
    <s v="GTX Plus Pro"/>
    <s v="Opentech"/>
    <s v="United States"/>
    <x v="0"/>
    <x v="189"/>
    <x v="37"/>
    <s v="Wed"/>
    <x v="2"/>
    <x v="2"/>
    <n v="5482"/>
    <n v="5406"/>
  </r>
  <r>
    <s v="FHWXZ6HL"/>
    <x v="17"/>
    <x v="5"/>
    <x v="2"/>
    <s v="GTX Pro"/>
    <m/>
    <s v=""/>
    <x v="1"/>
    <x v="189"/>
    <x v="6"/>
    <s v=""/>
    <x v="1"/>
    <x v="1"/>
    <s v=""/>
    <n v="0"/>
  </r>
  <r>
    <s v="HJBVO8T4"/>
    <x v="4"/>
    <x v="3"/>
    <x v="1"/>
    <s v="GTX Basic"/>
    <s v="Fasehatice"/>
    <s v="United States"/>
    <x v="2"/>
    <x v="189"/>
    <x v="92"/>
    <s v="Wed"/>
    <x v="3"/>
    <x v="2"/>
    <n v="550"/>
    <n v="0"/>
  </r>
  <r>
    <s v="5CJQB25J"/>
    <x v="4"/>
    <x v="3"/>
    <x v="1"/>
    <s v="MG Advanced"/>
    <s v="Xx-holding"/>
    <s v="United States"/>
    <x v="2"/>
    <x v="189"/>
    <x v="107"/>
    <s v="Fri"/>
    <x v="5"/>
    <x v="3"/>
    <n v="3393"/>
    <n v="0"/>
  </r>
  <r>
    <s v="246MLWZ7"/>
    <x v="2"/>
    <x v="2"/>
    <x v="1"/>
    <s v="GTX Basic"/>
    <s v="Rangreen"/>
    <s v="Panama"/>
    <x v="1"/>
    <x v="189"/>
    <x v="6"/>
    <s v=""/>
    <x v="1"/>
    <x v="1"/>
    <s v=""/>
    <n v="0"/>
  </r>
  <r>
    <s v="O22S564Y"/>
    <x v="2"/>
    <x v="2"/>
    <x v="1"/>
    <s v="GTX Plus Pro"/>
    <s v="Goodsilron"/>
    <s v="United States"/>
    <x v="0"/>
    <x v="189"/>
    <x v="45"/>
    <s v="Sat"/>
    <x v="2"/>
    <x v="2"/>
    <n v="5482"/>
    <n v="5042"/>
  </r>
  <r>
    <s v="UO62J3M0"/>
    <x v="2"/>
    <x v="2"/>
    <x v="1"/>
    <s v="GTX Pro"/>
    <s v="Rantouch"/>
    <s v="United States"/>
    <x v="0"/>
    <x v="189"/>
    <x v="55"/>
    <s v="Tue"/>
    <x v="2"/>
    <x v="2"/>
    <n v="4821"/>
    <n v="3969"/>
  </r>
  <r>
    <s v="KLZ95C62"/>
    <x v="3"/>
    <x v="0"/>
    <x v="0"/>
    <s v="MG Special"/>
    <s v="dambase"/>
    <s v="United States"/>
    <x v="2"/>
    <x v="190"/>
    <x v="134"/>
    <s v="Mon"/>
    <x v="5"/>
    <x v="3"/>
    <n v="55"/>
    <n v="0"/>
  </r>
  <r>
    <s v="ROBBKT4T"/>
    <x v="3"/>
    <x v="0"/>
    <x v="0"/>
    <s v="MG Special"/>
    <s v="Isdom"/>
    <s v="United States"/>
    <x v="0"/>
    <x v="190"/>
    <x v="107"/>
    <s v="Fri"/>
    <x v="5"/>
    <x v="3"/>
    <n v="55"/>
    <n v="59"/>
  </r>
  <r>
    <s v="FPTY1B79"/>
    <x v="23"/>
    <x v="4"/>
    <x v="2"/>
    <s v="GTX Basic"/>
    <s v="Sumace"/>
    <s v="Romania"/>
    <x v="0"/>
    <x v="190"/>
    <x v="67"/>
    <s v="Tue"/>
    <x v="2"/>
    <x v="2"/>
    <n v="550"/>
    <n v="629"/>
  </r>
  <r>
    <s v="AP3405RD"/>
    <x v="28"/>
    <x v="0"/>
    <x v="0"/>
    <s v="MG Special"/>
    <s v="Dontechi"/>
    <s v="United States"/>
    <x v="0"/>
    <x v="190"/>
    <x v="67"/>
    <s v="Tue"/>
    <x v="2"/>
    <x v="2"/>
    <n v="55"/>
    <n v="57"/>
  </r>
  <r>
    <s v="AVZ1BG3K"/>
    <x v="27"/>
    <x v="5"/>
    <x v="2"/>
    <s v="MG Advanced"/>
    <s v="Konex"/>
    <s v="United States"/>
    <x v="2"/>
    <x v="190"/>
    <x v="39"/>
    <s v="Sun"/>
    <x v="2"/>
    <x v="2"/>
    <n v="3393"/>
    <n v="0"/>
  </r>
  <r>
    <s v="FXLA39YR"/>
    <x v="27"/>
    <x v="5"/>
    <x v="2"/>
    <s v="GTX Pro"/>
    <s v="Silis"/>
    <s v="United States"/>
    <x v="0"/>
    <x v="190"/>
    <x v="112"/>
    <s v="Sun"/>
    <x v="5"/>
    <x v="3"/>
    <n v="4821"/>
    <n v="4861"/>
  </r>
  <r>
    <s v="Q9GJ1LJT"/>
    <x v="13"/>
    <x v="4"/>
    <x v="2"/>
    <s v="MG Advanced"/>
    <s v="Plussunin"/>
    <s v="United States"/>
    <x v="2"/>
    <x v="190"/>
    <x v="142"/>
    <s v="Sun"/>
    <x v="6"/>
    <x v="3"/>
    <n v="3393"/>
    <n v="0"/>
  </r>
  <r>
    <s v="P9VFKNR0"/>
    <x v="1"/>
    <x v="1"/>
    <x v="0"/>
    <s v="GTX Pro"/>
    <s v="Dontechi"/>
    <s v="United States"/>
    <x v="2"/>
    <x v="190"/>
    <x v="137"/>
    <s v="Tue"/>
    <x v="5"/>
    <x v="3"/>
    <n v="4821"/>
    <n v="0"/>
  </r>
  <r>
    <s v="WQ5WIP35"/>
    <x v="1"/>
    <x v="1"/>
    <x v="0"/>
    <s v="GTX Plus Basic"/>
    <s v="Zumgoity"/>
    <s v="United States"/>
    <x v="0"/>
    <x v="190"/>
    <x v="77"/>
    <s v="Tue"/>
    <x v="2"/>
    <x v="2"/>
    <n v="1096"/>
    <n v="980"/>
  </r>
  <r>
    <s v="X5YVW7O5"/>
    <x v="26"/>
    <x v="4"/>
    <x v="2"/>
    <s v="GTX Plus Pro"/>
    <s v="Umbrella Corporation"/>
    <s v="United States"/>
    <x v="2"/>
    <x v="190"/>
    <x v="37"/>
    <s v="Wed"/>
    <x v="2"/>
    <x v="2"/>
    <n v="5482"/>
    <n v="0"/>
  </r>
  <r>
    <s v="DWCDI7Q2"/>
    <x v="26"/>
    <x v="4"/>
    <x v="2"/>
    <s v="MG Advanced"/>
    <s v="Zotware"/>
    <s v="United States"/>
    <x v="2"/>
    <x v="190"/>
    <x v="57"/>
    <s v="Mon"/>
    <x v="2"/>
    <x v="2"/>
    <n v="3393"/>
    <n v="0"/>
  </r>
  <r>
    <s v="XH01XH1F"/>
    <x v="21"/>
    <x v="5"/>
    <x v="2"/>
    <s v="GTX Pro"/>
    <s v="Kan-code"/>
    <s v="United States"/>
    <x v="2"/>
    <x v="190"/>
    <x v="162"/>
    <s v="Thu"/>
    <x v="5"/>
    <x v="3"/>
    <n v="4821"/>
    <n v="0"/>
  </r>
  <r>
    <s v="U48PDN1F"/>
    <x v="8"/>
    <x v="1"/>
    <x v="0"/>
    <s v="GTX Pro"/>
    <s v="Cancity"/>
    <s v="United States"/>
    <x v="0"/>
    <x v="190"/>
    <x v="133"/>
    <s v="Thu"/>
    <x v="5"/>
    <x v="3"/>
    <n v="4821"/>
    <n v="5361"/>
  </r>
  <r>
    <s v="QO0MQUOY"/>
    <x v="7"/>
    <x v="2"/>
    <x v="1"/>
    <s v="MG Advanced"/>
    <s v="Labdrill"/>
    <s v="United States"/>
    <x v="2"/>
    <x v="190"/>
    <x v="138"/>
    <s v="Fri"/>
    <x v="5"/>
    <x v="3"/>
    <n v="3393"/>
    <n v="0"/>
  </r>
  <r>
    <s v="Q2RY668B"/>
    <x v="16"/>
    <x v="2"/>
    <x v="1"/>
    <s v="GTX Basic"/>
    <m/>
    <s v=""/>
    <x v="1"/>
    <x v="190"/>
    <x v="6"/>
    <s v=""/>
    <x v="1"/>
    <x v="1"/>
    <s v=""/>
    <n v="0"/>
  </r>
  <r>
    <s v="VBFYOCDO"/>
    <x v="16"/>
    <x v="2"/>
    <x v="1"/>
    <s v="GTX Basic"/>
    <m/>
    <s v=""/>
    <x v="1"/>
    <x v="190"/>
    <x v="6"/>
    <s v=""/>
    <x v="1"/>
    <x v="1"/>
    <s v=""/>
    <n v="0"/>
  </r>
  <r>
    <s v="UMMMBBS6"/>
    <x v="16"/>
    <x v="2"/>
    <x v="1"/>
    <s v="GTX Basic"/>
    <s v="Goodsilron"/>
    <s v="United States"/>
    <x v="2"/>
    <x v="190"/>
    <x v="149"/>
    <s v="Fri"/>
    <x v="5"/>
    <x v="3"/>
    <n v="550"/>
    <n v="0"/>
  </r>
  <r>
    <s v="53ZXALR1"/>
    <x v="18"/>
    <x v="2"/>
    <x v="1"/>
    <s v="GTX Plus Basic"/>
    <s v="Faxquote"/>
    <s v="United States"/>
    <x v="0"/>
    <x v="190"/>
    <x v="163"/>
    <s v="Thu"/>
    <x v="6"/>
    <x v="3"/>
    <n v="1096"/>
    <n v="1220"/>
  </r>
  <r>
    <s v="VQUCVSOL"/>
    <x v="5"/>
    <x v="3"/>
    <x v="1"/>
    <s v="MG Special"/>
    <s v="Doncon"/>
    <s v="United States"/>
    <x v="2"/>
    <x v="190"/>
    <x v="57"/>
    <s v="Mon"/>
    <x v="2"/>
    <x v="2"/>
    <n v="55"/>
    <n v="0"/>
  </r>
  <r>
    <s v="2NN7T8LG"/>
    <x v="5"/>
    <x v="3"/>
    <x v="1"/>
    <s v="MG Advanced"/>
    <s v="Singletechno"/>
    <s v="United States"/>
    <x v="2"/>
    <x v="190"/>
    <x v="67"/>
    <s v="Tue"/>
    <x v="2"/>
    <x v="2"/>
    <n v="3393"/>
    <n v="0"/>
  </r>
  <r>
    <s v="SLCWM9BH"/>
    <x v="5"/>
    <x v="3"/>
    <x v="1"/>
    <s v="GTX Basic"/>
    <s v="Scotfind"/>
    <s v="United States"/>
    <x v="0"/>
    <x v="190"/>
    <x v="164"/>
    <s v="Mon"/>
    <x v="6"/>
    <x v="3"/>
    <n v="550"/>
    <n v="464"/>
  </r>
  <r>
    <s v="974QGNBZ"/>
    <x v="22"/>
    <x v="1"/>
    <x v="0"/>
    <s v="MG Advanced"/>
    <s v="Genco Pura Olive Oil Company"/>
    <s v="Italy"/>
    <x v="0"/>
    <x v="190"/>
    <x v="61"/>
    <s v="Wed"/>
    <x v="2"/>
    <x v="2"/>
    <n v="3393"/>
    <n v="3604"/>
  </r>
  <r>
    <s v="T8E8EDZS"/>
    <x v="0"/>
    <x v="0"/>
    <x v="0"/>
    <s v="GTX Basic"/>
    <s v="Finhigh"/>
    <s v="United States"/>
    <x v="0"/>
    <x v="190"/>
    <x v="134"/>
    <s v="Mon"/>
    <x v="5"/>
    <x v="3"/>
    <n v="550"/>
    <n v="529"/>
  </r>
  <r>
    <s v="9C2RRH1Q"/>
    <x v="6"/>
    <x v="1"/>
    <x v="0"/>
    <s v="GTX Plus Basic"/>
    <s v="Toughzap"/>
    <s v="United States"/>
    <x v="2"/>
    <x v="190"/>
    <x v="165"/>
    <s v="Tue"/>
    <x v="6"/>
    <x v="3"/>
    <n v="1096"/>
    <n v="0"/>
  </r>
  <r>
    <s v="H26RG9KC"/>
    <x v="11"/>
    <x v="3"/>
    <x v="1"/>
    <s v="MG Advanced"/>
    <s v="Green-Plus"/>
    <s v="United States"/>
    <x v="2"/>
    <x v="190"/>
    <x v="40"/>
    <s v="Thu"/>
    <x v="2"/>
    <x v="2"/>
    <n v="3393"/>
    <n v="0"/>
  </r>
  <r>
    <s v="R034IT17"/>
    <x v="17"/>
    <x v="5"/>
    <x v="2"/>
    <s v="MG Special"/>
    <s v="Bubba Gump"/>
    <s v="United States"/>
    <x v="0"/>
    <x v="190"/>
    <x v="51"/>
    <s v="Fri"/>
    <x v="2"/>
    <x v="2"/>
    <n v="55"/>
    <n v="54"/>
  </r>
  <r>
    <s v="T5SX9Z3T"/>
    <x v="4"/>
    <x v="3"/>
    <x v="1"/>
    <s v="GTX Basic"/>
    <s v="Conecom"/>
    <s v="United States"/>
    <x v="1"/>
    <x v="190"/>
    <x v="6"/>
    <s v=""/>
    <x v="1"/>
    <x v="1"/>
    <s v=""/>
    <n v="0"/>
  </r>
  <r>
    <s v="H6CG7TPM"/>
    <x v="15"/>
    <x v="5"/>
    <x v="2"/>
    <s v="GTX Plus Basic"/>
    <s v="Acme Corporation"/>
    <s v="United States"/>
    <x v="0"/>
    <x v="190"/>
    <x v="53"/>
    <s v="Sun"/>
    <x v="2"/>
    <x v="2"/>
    <n v="1096"/>
    <n v="1022"/>
  </r>
  <r>
    <s v="KV1EXWQG"/>
    <x v="3"/>
    <x v="0"/>
    <x v="0"/>
    <s v="GTX Plus Basic"/>
    <s v="Ron-tech"/>
    <s v="United States"/>
    <x v="2"/>
    <x v="191"/>
    <x v="126"/>
    <s v="Thu"/>
    <x v="5"/>
    <x v="3"/>
    <n v="1096"/>
    <n v="0"/>
  </r>
  <r>
    <s v="P4GX3HZH"/>
    <x v="3"/>
    <x v="0"/>
    <x v="0"/>
    <s v="MG Special"/>
    <s v="Dontechi"/>
    <s v="United States"/>
    <x v="0"/>
    <x v="191"/>
    <x v="60"/>
    <s v="Fri"/>
    <x v="2"/>
    <x v="2"/>
    <n v="55"/>
    <n v="52"/>
  </r>
  <r>
    <s v="VPG5E490"/>
    <x v="25"/>
    <x v="4"/>
    <x v="2"/>
    <s v="GTX Basic"/>
    <s v="Bubba Gump"/>
    <s v="United States"/>
    <x v="1"/>
    <x v="191"/>
    <x v="6"/>
    <s v=""/>
    <x v="1"/>
    <x v="1"/>
    <s v=""/>
    <n v="0"/>
  </r>
  <r>
    <s v="8I84MV5A"/>
    <x v="23"/>
    <x v="4"/>
    <x v="2"/>
    <s v="GTX Basic"/>
    <s v="Zencorporation"/>
    <s v="China"/>
    <x v="1"/>
    <x v="191"/>
    <x v="6"/>
    <s v=""/>
    <x v="1"/>
    <x v="1"/>
    <s v=""/>
    <n v="0"/>
  </r>
  <r>
    <s v="KF05URX0"/>
    <x v="27"/>
    <x v="5"/>
    <x v="2"/>
    <s v="MG Special"/>
    <m/>
    <s v=""/>
    <x v="1"/>
    <x v="191"/>
    <x v="6"/>
    <s v=""/>
    <x v="1"/>
    <x v="1"/>
    <s v=""/>
    <n v="0"/>
  </r>
  <r>
    <s v="GACP1E2I"/>
    <x v="1"/>
    <x v="1"/>
    <x v="0"/>
    <s v="GTX Pro"/>
    <s v="Bioholding"/>
    <s v="Philipines"/>
    <x v="0"/>
    <x v="191"/>
    <x v="138"/>
    <s v="Fri"/>
    <x v="5"/>
    <x v="3"/>
    <n v="4821"/>
    <n v="5037"/>
  </r>
  <r>
    <s v="ASW97JK3"/>
    <x v="1"/>
    <x v="1"/>
    <x v="0"/>
    <s v="GTX Pro"/>
    <s v="Globex Corporation"/>
    <s v="Norway"/>
    <x v="0"/>
    <x v="191"/>
    <x v="91"/>
    <s v="Thu"/>
    <x v="3"/>
    <x v="2"/>
    <n v="4821"/>
    <n v="4709"/>
  </r>
  <r>
    <s v="XBYJ3NUR"/>
    <x v="1"/>
    <x v="1"/>
    <x v="0"/>
    <s v="MG Special"/>
    <s v="Treequote"/>
    <s v="United States"/>
    <x v="0"/>
    <x v="191"/>
    <x v="45"/>
    <s v="Sat"/>
    <x v="2"/>
    <x v="2"/>
    <n v="55"/>
    <n v="60"/>
  </r>
  <r>
    <s v="4Q2GV039"/>
    <x v="1"/>
    <x v="1"/>
    <x v="0"/>
    <s v="MG Advanced"/>
    <s v="Stanredtax"/>
    <s v="United States"/>
    <x v="0"/>
    <x v="191"/>
    <x v="162"/>
    <s v="Thu"/>
    <x v="5"/>
    <x v="3"/>
    <n v="3393"/>
    <n v="3766"/>
  </r>
  <r>
    <s v="ZA1YVJQC"/>
    <x v="21"/>
    <x v="5"/>
    <x v="2"/>
    <s v="MG Advanced"/>
    <s v="Donquadtech"/>
    <s v="United States"/>
    <x v="0"/>
    <x v="191"/>
    <x v="138"/>
    <s v="Fri"/>
    <x v="5"/>
    <x v="3"/>
    <n v="3393"/>
    <n v="3552"/>
  </r>
  <r>
    <s v="5IQAJGCU"/>
    <x v="16"/>
    <x v="2"/>
    <x v="1"/>
    <s v="GTX Basic"/>
    <m/>
    <s v=""/>
    <x v="1"/>
    <x v="191"/>
    <x v="6"/>
    <s v=""/>
    <x v="1"/>
    <x v="1"/>
    <s v=""/>
    <n v="0"/>
  </r>
  <r>
    <s v="59XUUWAQ"/>
    <x v="16"/>
    <x v="2"/>
    <x v="1"/>
    <s v="MG Special"/>
    <s v="Blackzim"/>
    <s v="United States"/>
    <x v="2"/>
    <x v="191"/>
    <x v="145"/>
    <s v="Sat"/>
    <x v="6"/>
    <x v="3"/>
    <n v="55"/>
    <n v="0"/>
  </r>
  <r>
    <s v="GGXEKX47"/>
    <x v="16"/>
    <x v="2"/>
    <x v="1"/>
    <s v="MG Advanced"/>
    <s v="Groovestreet"/>
    <s v="United States"/>
    <x v="2"/>
    <x v="191"/>
    <x v="126"/>
    <s v="Thu"/>
    <x v="5"/>
    <x v="3"/>
    <n v="3393"/>
    <n v="0"/>
  </r>
  <r>
    <s v="LTVGILHP"/>
    <x v="18"/>
    <x v="2"/>
    <x v="1"/>
    <s v="GTX Basic"/>
    <s v="Bioholding"/>
    <s v="Philipines"/>
    <x v="1"/>
    <x v="191"/>
    <x v="6"/>
    <s v=""/>
    <x v="1"/>
    <x v="1"/>
    <s v=""/>
    <n v="0"/>
  </r>
  <r>
    <s v="N00L26DN"/>
    <x v="18"/>
    <x v="2"/>
    <x v="1"/>
    <s v="GTX Pro"/>
    <s v="Kan-code"/>
    <s v="United States"/>
    <x v="2"/>
    <x v="191"/>
    <x v="77"/>
    <s v="Tue"/>
    <x v="2"/>
    <x v="2"/>
    <n v="4821"/>
    <n v="0"/>
  </r>
  <r>
    <s v="8JP05QQR"/>
    <x v="5"/>
    <x v="3"/>
    <x v="1"/>
    <s v="MG Advanced"/>
    <s v="Fasehatice"/>
    <s v="United States"/>
    <x v="2"/>
    <x v="191"/>
    <x v="126"/>
    <s v="Thu"/>
    <x v="5"/>
    <x v="3"/>
    <n v="3393"/>
    <n v="0"/>
  </r>
  <r>
    <s v="MV227O65"/>
    <x v="9"/>
    <x v="2"/>
    <x v="1"/>
    <s v="GTX Plus Pro"/>
    <s v="Sonron"/>
    <s v="United States"/>
    <x v="1"/>
    <x v="191"/>
    <x v="6"/>
    <s v=""/>
    <x v="1"/>
    <x v="1"/>
    <s v=""/>
    <n v="0"/>
  </r>
  <r>
    <s v="0BG8WJSX"/>
    <x v="9"/>
    <x v="2"/>
    <x v="1"/>
    <s v="GTX Basic"/>
    <s v="Finjob"/>
    <s v="United States"/>
    <x v="2"/>
    <x v="191"/>
    <x v="57"/>
    <s v="Mon"/>
    <x v="2"/>
    <x v="2"/>
    <n v="550"/>
    <n v="0"/>
  </r>
  <r>
    <s v="ZQVUQ5CJ"/>
    <x v="0"/>
    <x v="0"/>
    <x v="0"/>
    <s v="GTX Basic"/>
    <s v="Treequote"/>
    <s v="United States"/>
    <x v="0"/>
    <x v="191"/>
    <x v="49"/>
    <s v="Thu"/>
    <x v="2"/>
    <x v="2"/>
    <n v="550"/>
    <n v="472"/>
  </r>
  <r>
    <s v="E8QHX9TE"/>
    <x v="4"/>
    <x v="3"/>
    <x v="1"/>
    <s v="GTX Plus Pro"/>
    <m/>
    <s v=""/>
    <x v="1"/>
    <x v="191"/>
    <x v="6"/>
    <s v=""/>
    <x v="1"/>
    <x v="1"/>
    <s v=""/>
    <n v="0"/>
  </r>
  <r>
    <s v="ZFVG8LP2"/>
    <x v="4"/>
    <x v="3"/>
    <x v="1"/>
    <s v="MG Special"/>
    <s v="Cheers"/>
    <s v="United States"/>
    <x v="0"/>
    <x v="191"/>
    <x v="45"/>
    <s v="Sat"/>
    <x v="2"/>
    <x v="2"/>
    <n v="55"/>
    <n v="56"/>
  </r>
  <r>
    <s v="P2ST849C"/>
    <x v="15"/>
    <x v="5"/>
    <x v="2"/>
    <s v="MG Special"/>
    <s v="Opentech"/>
    <s v="United States"/>
    <x v="0"/>
    <x v="191"/>
    <x v="83"/>
    <s v="Fri"/>
    <x v="3"/>
    <x v="2"/>
    <n v="55"/>
    <n v="57"/>
  </r>
  <r>
    <s v="6CPBVF9F"/>
    <x v="20"/>
    <x v="5"/>
    <x v="2"/>
    <s v="MG Advanced"/>
    <s v="Mathtouch"/>
    <s v="Jordan"/>
    <x v="2"/>
    <x v="191"/>
    <x v="107"/>
    <s v="Fri"/>
    <x v="5"/>
    <x v="3"/>
    <n v="3393"/>
    <n v="0"/>
  </r>
  <r>
    <s v="6ID18IJX"/>
    <x v="2"/>
    <x v="2"/>
    <x v="1"/>
    <s v="GTX Plus Basic"/>
    <s v="Newex"/>
    <s v="Germany"/>
    <x v="0"/>
    <x v="191"/>
    <x v="150"/>
    <s v="Thu"/>
    <x v="5"/>
    <x v="3"/>
    <n v="1096"/>
    <n v="776"/>
  </r>
  <r>
    <s v="WSPM5X5V"/>
    <x v="3"/>
    <x v="0"/>
    <x v="0"/>
    <s v="MG Special"/>
    <s v="Gogozoom"/>
    <s v="United States"/>
    <x v="2"/>
    <x v="192"/>
    <x v="55"/>
    <s v="Tue"/>
    <x v="2"/>
    <x v="2"/>
    <n v="55"/>
    <n v="0"/>
  </r>
  <r>
    <s v="7SF3PMMY"/>
    <x v="28"/>
    <x v="0"/>
    <x v="0"/>
    <s v="MG Special"/>
    <s v="Codehow"/>
    <s v="United States"/>
    <x v="0"/>
    <x v="192"/>
    <x v="76"/>
    <s v="Sat"/>
    <x v="3"/>
    <x v="2"/>
    <n v="55"/>
    <n v="61"/>
  </r>
  <r>
    <s v="CZF82O5B"/>
    <x v="28"/>
    <x v="0"/>
    <x v="0"/>
    <s v="MG Advanced"/>
    <s v="Hottechi"/>
    <s v="Korea"/>
    <x v="0"/>
    <x v="192"/>
    <x v="63"/>
    <s v="Sat"/>
    <x v="2"/>
    <x v="2"/>
    <n v="3393"/>
    <n v="3831"/>
  </r>
  <r>
    <s v="BLLYPR3S"/>
    <x v="27"/>
    <x v="5"/>
    <x v="2"/>
    <s v="MG Advanced"/>
    <s v="Sumace"/>
    <s v="Romania"/>
    <x v="2"/>
    <x v="192"/>
    <x v="162"/>
    <s v="Thu"/>
    <x v="5"/>
    <x v="3"/>
    <n v="3393"/>
    <n v="0"/>
  </r>
  <r>
    <s v="6VLA3FDQ"/>
    <x v="8"/>
    <x v="1"/>
    <x v="0"/>
    <s v="MG Special"/>
    <s v="Rangreen"/>
    <s v="Panama"/>
    <x v="0"/>
    <x v="192"/>
    <x v="128"/>
    <s v="Wed"/>
    <x v="5"/>
    <x v="3"/>
    <n v="55"/>
    <n v="52"/>
  </r>
  <r>
    <s v="YL98GKZF"/>
    <x v="7"/>
    <x v="2"/>
    <x v="1"/>
    <s v="GTX Pro"/>
    <s v="Golddex"/>
    <s v="United States"/>
    <x v="2"/>
    <x v="192"/>
    <x v="137"/>
    <s v="Tue"/>
    <x v="5"/>
    <x v="3"/>
    <n v="4821"/>
    <n v="0"/>
  </r>
  <r>
    <s v="G43QQLLF"/>
    <x v="29"/>
    <x v="1"/>
    <x v="0"/>
    <s v="MG Advanced"/>
    <s v="dambase"/>
    <s v="United States"/>
    <x v="2"/>
    <x v="192"/>
    <x v="45"/>
    <s v="Sat"/>
    <x v="2"/>
    <x v="2"/>
    <n v="3393"/>
    <n v="0"/>
  </r>
  <r>
    <s v="1DZNTUSA"/>
    <x v="16"/>
    <x v="2"/>
    <x v="1"/>
    <s v="GTX Pro"/>
    <s v="Lexiqvolax"/>
    <s v="United States"/>
    <x v="2"/>
    <x v="192"/>
    <x v="45"/>
    <s v="Sat"/>
    <x v="2"/>
    <x v="2"/>
    <n v="4821"/>
    <n v="0"/>
  </r>
  <r>
    <s v="G5Z0FWAX"/>
    <x v="18"/>
    <x v="2"/>
    <x v="1"/>
    <s v="GTX Pro"/>
    <s v="Konex"/>
    <s v="United States"/>
    <x v="2"/>
    <x v="192"/>
    <x v="126"/>
    <s v="Thu"/>
    <x v="5"/>
    <x v="3"/>
    <n v="4821"/>
    <n v="0"/>
  </r>
  <r>
    <s v="Z3FOWY9N"/>
    <x v="18"/>
    <x v="2"/>
    <x v="1"/>
    <s v="GTX Plus Pro"/>
    <s v="Scotfind"/>
    <s v="United States"/>
    <x v="0"/>
    <x v="192"/>
    <x v="81"/>
    <s v="Thu"/>
    <x v="3"/>
    <x v="2"/>
    <n v="5482"/>
    <n v="5698"/>
  </r>
  <r>
    <s v="S4OLFL40"/>
    <x v="24"/>
    <x v="0"/>
    <x v="0"/>
    <s v="GTX Basic"/>
    <s v="Ron-tech"/>
    <s v="United States"/>
    <x v="0"/>
    <x v="192"/>
    <x v="57"/>
    <s v="Mon"/>
    <x v="2"/>
    <x v="2"/>
    <n v="550"/>
    <n v="595"/>
  </r>
  <r>
    <s v="LPY6VIZV"/>
    <x v="22"/>
    <x v="1"/>
    <x v="0"/>
    <s v="GTX Plus Pro"/>
    <s v="Codehow"/>
    <s v="United States"/>
    <x v="2"/>
    <x v="192"/>
    <x v="116"/>
    <s v="Sat"/>
    <x v="5"/>
    <x v="3"/>
    <n v="5482"/>
    <n v="0"/>
  </r>
  <r>
    <s v="QQ96SPTU"/>
    <x v="9"/>
    <x v="2"/>
    <x v="1"/>
    <s v="GTX Plus Basic"/>
    <s v="Newex"/>
    <s v="Germany"/>
    <x v="0"/>
    <x v="192"/>
    <x v="147"/>
    <s v="Wed"/>
    <x v="5"/>
    <x v="3"/>
    <n v="1096"/>
    <n v="1144"/>
  </r>
  <r>
    <s v="5YLCW6L5"/>
    <x v="0"/>
    <x v="0"/>
    <x v="0"/>
    <s v="MG Special"/>
    <s v="Finhigh"/>
    <s v="United States"/>
    <x v="0"/>
    <x v="192"/>
    <x v="152"/>
    <s v="Fri"/>
    <x v="6"/>
    <x v="3"/>
    <n v="55"/>
    <n v="61"/>
  </r>
  <r>
    <s v="IQ8MEPW9"/>
    <x v="19"/>
    <x v="4"/>
    <x v="2"/>
    <s v="GTX Pro"/>
    <s v="Acme Corporation"/>
    <s v="United States"/>
    <x v="2"/>
    <x v="192"/>
    <x v="61"/>
    <s v="Wed"/>
    <x v="2"/>
    <x v="2"/>
    <n v="4821"/>
    <n v="0"/>
  </r>
  <r>
    <s v="AZX4XC81"/>
    <x v="19"/>
    <x v="4"/>
    <x v="2"/>
    <s v="MG Advanced"/>
    <s v="Konex"/>
    <s v="United States"/>
    <x v="2"/>
    <x v="192"/>
    <x v="140"/>
    <s v="Sun"/>
    <x v="5"/>
    <x v="3"/>
    <n v="3393"/>
    <n v="0"/>
  </r>
  <r>
    <s v="GO4G2L4X"/>
    <x v="19"/>
    <x v="4"/>
    <x v="2"/>
    <s v="MG Advanced"/>
    <s v="Plussunin"/>
    <s v="United States"/>
    <x v="0"/>
    <x v="192"/>
    <x v="41"/>
    <s v="Mon"/>
    <x v="2"/>
    <x v="2"/>
    <n v="3393"/>
    <n v="3510"/>
  </r>
  <r>
    <s v="9HKP3RBS"/>
    <x v="17"/>
    <x v="5"/>
    <x v="2"/>
    <s v="GTX Basic"/>
    <s v="Konex"/>
    <s v="United States"/>
    <x v="0"/>
    <x v="192"/>
    <x v="107"/>
    <s v="Fri"/>
    <x v="5"/>
    <x v="3"/>
    <n v="550"/>
    <n v="513"/>
  </r>
  <r>
    <s v="ER3G544S"/>
    <x v="12"/>
    <x v="0"/>
    <x v="0"/>
    <s v="MG Advanced"/>
    <s v="Toughzap"/>
    <s v="United States"/>
    <x v="2"/>
    <x v="192"/>
    <x v="124"/>
    <s v="Mon"/>
    <x v="5"/>
    <x v="3"/>
    <n v="3393"/>
    <n v="0"/>
  </r>
  <r>
    <s v="YQFF7GFK"/>
    <x v="12"/>
    <x v="0"/>
    <x v="0"/>
    <s v="GTX Plus Basic"/>
    <s v="Inity"/>
    <s v="United States"/>
    <x v="0"/>
    <x v="192"/>
    <x v="138"/>
    <s v="Fri"/>
    <x v="5"/>
    <x v="3"/>
    <n v="1096"/>
    <n v="1083"/>
  </r>
  <r>
    <s v="1D1EJE8U"/>
    <x v="4"/>
    <x v="3"/>
    <x v="1"/>
    <s v="GTX Basic"/>
    <s v="Scotfind"/>
    <s v="United States"/>
    <x v="2"/>
    <x v="192"/>
    <x v="60"/>
    <s v="Fri"/>
    <x v="2"/>
    <x v="2"/>
    <n v="550"/>
    <n v="0"/>
  </r>
  <r>
    <s v="5BAGWGAG"/>
    <x v="4"/>
    <x v="3"/>
    <x v="1"/>
    <s v="GTX Plus Pro"/>
    <s v="Condax"/>
    <s v="United States"/>
    <x v="0"/>
    <x v="192"/>
    <x v="147"/>
    <s v="Wed"/>
    <x v="5"/>
    <x v="3"/>
    <n v="5482"/>
    <n v="5987"/>
  </r>
  <r>
    <s v="V1ROZMCX"/>
    <x v="3"/>
    <x v="0"/>
    <x v="0"/>
    <s v="GTX Plus Basic"/>
    <s v="dambase"/>
    <s v="United States"/>
    <x v="0"/>
    <x v="193"/>
    <x v="88"/>
    <s v="Wed"/>
    <x v="3"/>
    <x v="2"/>
    <n v="1096"/>
    <n v="1041"/>
  </r>
  <r>
    <s v="CEQ3J96G"/>
    <x v="3"/>
    <x v="0"/>
    <x v="0"/>
    <s v="MG Special"/>
    <s v="Funholding"/>
    <s v="United States"/>
    <x v="0"/>
    <x v="193"/>
    <x v="107"/>
    <s v="Fri"/>
    <x v="5"/>
    <x v="3"/>
    <n v="55"/>
    <n v="54"/>
  </r>
  <r>
    <s v="P96S0ATV"/>
    <x v="25"/>
    <x v="4"/>
    <x v="2"/>
    <s v="MG Advanced"/>
    <s v="Massive Dynamic"/>
    <s v="United States"/>
    <x v="0"/>
    <x v="193"/>
    <x v="62"/>
    <s v="Thu"/>
    <x v="3"/>
    <x v="2"/>
    <n v="3393"/>
    <n v="2677"/>
  </r>
  <r>
    <s v="GXKR6EG9"/>
    <x v="28"/>
    <x v="0"/>
    <x v="0"/>
    <s v="MG Advanced"/>
    <s v="Rundofase"/>
    <s v="United States"/>
    <x v="0"/>
    <x v="193"/>
    <x v="63"/>
    <s v="Sat"/>
    <x v="2"/>
    <x v="2"/>
    <n v="3393"/>
    <n v="3558"/>
  </r>
  <r>
    <s v="I6UG2OLX"/>
    <x v="27"/>
    <x v="5"/>
    <x v="2"/>
    <s v="MG Advanced"/>
    <m/>
    <s v=""/>
    <x v="1"/>
    <x v="193"/>
    <x v="6"/>
    <s v=""/>
    <x v="1"/>
    <x v="1"/>
    <s v=""/>
    <n v="0"/>
  </r>
  <r>
    <s v="XA4PGIHG"/>
    <x v="27"/>
    <x v="5"/>
    <x v="2"/>
    <s v="GTX Basic"/>
    <s v="Sumace"/>
    <s v="Romania"/>
    <x v="2"/>
    <x v="193"/>
    <x v="143"/>
    <s v="Tue"/>
    <x v="5"/>
    <x v="3"/>
    <n v="550"/>
    <n v="0"/>
  </r>
  <r>
    <s v="INBSL1I4"/>
    <x v="27"/>
    <x v="5"/>
    <x v="2"/>
    <s v="GTX Plus Basic"/>
    <s v="Plussunin"/>
    <s v="United States"/>
    <x v="0"/>
    <x v="193"/>
    <x v="136"/>
    <s v="Sun"/>
    <x v="5"/>
    <x v="3"/>
    <n v="1096"/>
    <n v="866"/>
  </r>
  <r>
    <s v="4N2KE2ER"/>
    <x v="1"/>
    <x v="1"/>
    <x v="0"/>
    <s v="GTX Plus Basic"/>
    <s v="Condax"/>
    <s v="United States"/>
    <x v="0"/>
    <x v="193"/>
    <x v="162"/>
    <s v="Thu"/>
    <x v="5"/>
    <x v="3"/>
    <n v="1096"/>
    <n v="987"/>
  </r>
  <r>
    <s v="UJSFG18F"/>
    <x v="1"/>
    <x v="1"/>
    <x v="0"/>
    <s v="MG Advanced"/>
    <s v="Dontechi"/>
    <s v="United States"/>
    <x v="0"/>
    <x v="193"/>
    <x v="141"/>
    <s v="Tue"/>
    <x v="5"/>
    <x v="3"/>
    <n v="3393"/>
    <n v="3290"/>
  </r>
  <r>
    <s v="R9TWUEAT"/>
    <x v="26"/>
    <x v="4"/>
    <x v="2"/>
    <s v="GTX Plus Pro"/>
    <s v="Xx-zobam"/>
    <s v="United States"/>
    <x v="2"/>
    <x v="193"/>
    <x v="128"/>
    <s v="Wed"/>
    <x v="5"/>
    <x v="3"/>
    <n v="5482"/>
    <n v="0"/>
  </r>
  <r>
    <s v="3K97S8L9"/>
    <x v="26"/>
    <x v="4"/>
    <x v="2"/>
    <s v="MG Advanced"/>
    <s v="Donquadtech"/>
    <s v="United States"/>
    <x v="2"/>
    <x v="193"/>
    <x v="65"/>
    <s v="Fri"/>
    <x v="2"/>
    <x v="2"/>
    <n v="3393"/>
    <n v="0"/>
  </r>
  <r>
    <s v="QWR1O5R9"/>
    <x v="26"/>
    <x v="4"/>
    <x v="2"/>
    <s v="MG Advanced"/>
    <s v="Mathtouch"/>
    <s v="Jordan"/>
    <x v="2"/>
    <x v="193"/>
    <x v="37"/>
    <s v="Wed"/>
    <x v="2"/>
    <x v="2"/>
    <n v="3393"/>
    <n v="0"/>
  </r>
  <r>
    <s v="0MZIJDPM"/>
    <x v="14"/>
    <x v="3"/>
    <x v="1"/>
    <s v="MG Special"/>
    <s v="Faxquote"/>
    <s v="United States"/>
    <x v="0"/>
    <x v="193"/>
    <x v="160"/>
    <s v="Wed"/>
    <x v="6"/>
    <x v="3"/>
    <n v="55"/>
    <n v="54"/>
  </r>
  <r>
    <s v="3N46WQVI"/>
    <x v="10"/>
    <x v="3"/>
    <x v="1"/>
    <s v="MG Advanced"/>
    <s v="Faxquote"/>
    <s v="United States"/>
    <x v="1"/>
    <x v="193"/>
    <x v="6"/>
    <s v=""/>
    <x v="1"/>
    <x v="1"/>
    <s v=""/>
    <n v="0"/>
  </r>
  <r>
    <s v="FNQYVW3T"/>
    <x v="10"/>
    <x v="3"/>
    <x v="1"/>
    <s v="GTX Plus Pro"/>
    <s v="Singletechno"/>
    <s v="United States"/>
    <x v="0"/>
    <x v="193"/>
    <x v="37"/>
    <s v="Wed"/>
    <x v="2"/>
    <x v="2"/>
    <n v="5482"/>
    <n v="4627"/>
  </r>
  <r>
    <s v="CO6JN5NH"/>
    <x v="7"/>
    <x v="2"/>
    <x v="1"/>
    <s v="GTX Basic"/>
    <s v="Green-Plus"/>
    <s v="United States"/>
    <x v="2"/>
    <x v="193"/>
    <x v="161"/>
    <s v="Tue"/>
    <x v="5"/>
    <x v="3"/>
    <n v="550"/>
    <n v="0"/>
  </r>
  <r>
    <s v="D6XIVDQF"/>
    <x v="29"/>
    <x v="1"/>
    <x v="0"/>
    <s v="GTX Pro"/>
    <s v="Codehow"/>
    <s v="United States"/>
    <x v="0"/>
    <x v="193"/>
    <x v="144"/>
    <s v="Wed"/>
    <x v="6"/>
    <x v="3"/>
    <n v="4821"/>
    <n v="5625"/>
  </r>
  <r>
    <s v="CQXYCHKN"/>
    <x v="24"/>
    <x v="0"/>
    <x v="0"/>
    <s v="GTX Basic"/>
    <s v="Genco Pura Olive Oil Company"/>
    <s v="Italy"/>
    <x v="2"/>
    <x v="193"/>
    <x v="41"/>
    <s v="Mon"/>
    <x v="2"/>
    <x v="2"/>
    <n v="550"/>
    <n v="0"/>
  </r>
  <r>
    <s v="TWXUDY78"/>
    <x v="5"/>
    <x v="3"/>
    <x v="1"/>
    <s v="MG Special"/>
    <s v="Singletechno"/>
    <s v="United States"/>
    <x v="0"/>
    <x v="193"/>
    <x v="147"/>
    <s v="Wed"/>
    <x v="5"/>
    <x v="3"/>
    <n v="55"/>
    <n v="57"/>
  </r>
  <r>
    <s v="OPL7DH0Q"/>
    <x v="6"/>
    <x v="1"/>
    <x v="0"/>
    <s v="GTX Plus Basic"/>
    <s v="Dontechi"/>
    <s v="United States"/>
    <x v="2"/>
    <x v="193"/>
    <x v="162"/>
    <s v="Thu"/>
    <x v="5"/>
    <x v="3"/>
    <n v="1096"/>
    <n v="0"/>
  </r>
  <r>
    <s v="5VKRCTJE"/>
    <x v="11"/>
    <x v="3"/>
    <x v="1"/>
    <s v="GTX Plus Basic"/>
    <s v="Singletechno"/>
    <s v="United States"/>
    <x v="0"/>
    <x v="193"/>
    <x v="137"/>
    <s v="Tue"/>
    <x v="5"/>
    <x v="3"/>
    <n v="1096"/>
    <n v="1032"/>
  </r>
  <r>
    <s v="7DDD3NZ2"/>
    <x v="17"/>
    <x v="5"/>
    <x v="2"/>
    <s v="GTX Basic"/>
    <s v="Opentech"/>
    <s v="United States"/>
    <x v="0"/>
    <x v="193"/>
    <x v="37"/>
    <s v="Wed"/>
    <x v="2"/>
    <x v="2"/>
    <n v="550"/>
    <n v="567"/>
  </r>
  <r>
    <s v="QL97HH1Y"/>
    <x v="12"/>
    <x v="0"/>
    <x v="0"/>
    <s v="MG Special"/>
    <s v="Dontechi"/>
    <s v="United States"/>
    <x v="0"/>
    <x v="193"/>
    <x v="65"/>
    <s v="Fri"/>
    <x v="2"/>
    <x v="2"/>
    <n v="55"/>
    <n v="58"/>
  </r>
  <r>
    <s v="9KN4MG14"/>
    <x v="3"/>
    <x v="0"/>
    <x v="0"/>
    <s v="GTX Plus Pro"/>
    <s v="Gogozoom"/>
    <s v="United States"/>
    <x v="2"/>
    <x v="194"/>
    <x v="149"/>
    <s v="Fri"/>
    <x v="5"/>
    <x v="3"/>
    <n v="5482"/>
    <n v="0"/>
  </r>
  <r>
    <s v="4V3TLIGG"/>
    <x v="3"/>
    <x v="0"/>
    <x v="0"/>
    <s v="MG Special"/>
    <s v="Rundofase"/>
    <s v="United States"/>
    <x v="0"/>
    <x v="194"/>
    <x v="57"/>
    <s v="Mon"/>
    <x v="2"/>
    <x v="2"/>
    <n v="55"/>
    <n v="50"/>
  </r>
  <r>
    <s v="ALZNZ666"/>
    <x v="25"/>
    <x v="4"/>
    <x v="2"/>
    <s v="MG Advanced"/>
    <s v="Toughzap"/>
    <s v="United States"/>
    <x v="1"/>
    <x v="194"/>
    <x v="6"/>
    <s v=""/>
    <x v="1"/>
    <x v="1"/>
    <s v=""/>
    <n v="0"/>
  </r>
  <r>
    <s v="BJO24Z5A"/>
    <x v="23"/>
    <x v="4"/>
    <x v="2"/>
    <s v="GTX Plus Basic"/>
    <m/>
    <s v=""/>
    <x v="1"/>
    <x v="194"/>
    <x v="6"/>
    <s v=""/>
    <x v="1"/>
    <x v="1"/>
    <s v=""/>
    <n v="0"/>
  </r>
  <r>
    <s v="BWRNVTNR"/>
    <x v="23"/>
    <x v="4"/>
    <x v="2"/>
    <s v="GTX Basic"/>
    <s v="Mathtouch"/>
    <s v="Jordan"/>
    <x v="2"/>
    <x v="194"/>
    <x v="110"/>
    <s v="Wed"/>
    <x v="5"/>
    <x v="3"/>
    <n v="550"/>
    <n v="0"/>
  </r>
  <r>
    <s v="0H4AHJRI"/>
    <x v="13"/>
    <x v="4"/>
    <x v="2"/>
    <s v="GTX Basic"/>
    <s v="Bubba Gump"/>
    <s v="United States"/>
    <x v="2"/>
    <x v="194"/>
    <x v="62"/>
    <s v="Thu"/>
    <x v="3"/>
    <x v="2"/>
    <n v="550"/>
    <n v="0"/>
  </r>
  <r>
    <s v="S9WJ9NAS"/>
    <x v="1"/>
    <x v="1"/>
    <x v="0"/>
    <s v="MG Special"/>
    <s v="Gogozoom"/>
    <s v="United States"/>
    <x v="0"/>
    <x v="194"/>
    <x v="90"/>
    <s v="Sat"/>
    <x v="3"/>
    <x v="2"/>
    <n v="55"/>
    <n v="59"/>
  </r>
  <r>
    <s v="BCA3ICIO"/>
    <x v="26"/>
    <x v="4"/>
    <x v="2"/>
    <s v="GTX Plus Pro"/>
    <s v="Umbrella Corporation"/>
    <s v="United States"/>
    <x v="2"/>
    <x v="194"/>
    <x v="124"/>
    <s v="Mon"/>
    <x v="5"/>
    <x v="3"/>
    <n v="5482"/>
    <n v="0"/>
  </r>
  <r>
    <s v="F914VHA3"/>
    <x v="26"/>
    <x v="4"/>
    <x v="2"/>
    <s v="GTX Basic"/>
    <s v="Bluth Company"/>
    <s v="United States"/>
    <x v="0"/>
    <x v="194"/>
    <x v="112"/>
    <s v="Sun"/>
    <x v="5"/>
    <x v="3"/>
    <n v="550"/>
    <n v="525"/>
  </r>
  <r>
    <s v="EF24VTVA"/>
    <x v="7"/>
    <x v="2"/>
    <x v="1"/>
    <s v="GTX Plus Pro"/>
    <s v="Kinnamplus"/>
    <s v="United States"/>
    <x v="1"/>
    <x v="194"/>
    <x v="6"/>
    <s v=""/>
    <x v="1"/>
    <x v="1"/>
    <s v=""/>
    <n v="0"/>
  </r>
  <r>
    <s v="1CZU97OX"/>
    <x v="7"/>
    <x v="2"/>
    <x v="1"/>
    <s v="GTX Plus Pro"/>
    <s v="Singletechno"/>
    <s v="United States"/>
    <x v="0"/>
    <x v="194"/>
    <x v="110"/>
    <s v="Wed"/>
    <x v="5"/>
    <x v="3"/>
    <n v="5482"/>
    <n v="5525"/>
  </r>
  <r>
    <s v="HY94AVIW"/>
    <x v="9"/>
    <x v="2"/>
    <x v="1"/>
    <s v="GTX Basic"/>
    <m/>
    <s v=""/>
    <x v="1"/>
    <x v="194"/>
    <x v="6"/>
    <s v=""/>
    <x v="1"/>
    <x v="1"/>
    <s v=""/>
    <n v="0"/>
  </r>
  <r>
    <s v="T4FQOS6J"/>
    <x v="9"/>
    <x v="2"/>
    <x v="1"/>
    <s v="GTX Plus Basic"/>
    <s v="Opentech"/>
    <s v="United States"/>
    <x v="1"/>
    <x v="194"/>
    <x v="6"/>
    <s v=""/>
    <x v="1"/>
    <x v="1"/>
    <s v=""/>
    <n v="0"/>
  </r>
  <r>
    <s v="4BPA17HF"/>
    <x v="9"/>
    <x v="2"/>
    <x v="1"/>
    <s v="GTX Basic"/>
    <s v="Zoomit"/>
    <s v="United States"/>
    <x v="0"/>
    <x v="194"/>
    <x v="53"/>
    <s v="Sun"/>
    <x v="2"/>
    <x v="2"/>
    <n v="550"/>
    <n v="628"/>
  </r>
  <r>
    <s v="LAOGNZOU"/>
    <x v="9"/>
    <x v="2"/>
    <x v="1"/>
    <s v="GTX Plus Basic"/>
    <s v="Hottechi"/>
    <s v="Korea"/>
    <x v="0"/>
    <x v="194"/>
    <x v="57"/>
    <s v="Mon"/>
    <x v="2"/>
    <x v="2"/>
    <n v="1096"/>
    <n v="902"/>
  </r>
  <r>
    <s v="V3KGPHH9"/>
    <x v="6"/>
    <x v="1"/>
    <x v="0"/>
    <s v="GTX Plus Basic"/>
    <s v="Stanredtax"/>
    <s v="United States"/>
    <x v="0"/>
    <x v="194"/>
    <x v="52"/>
    <s v="Wed"/>
    <x v="3"/>
    <x v="2"/>
    <n v="1096"/>
    <n v="1064"/>
  </r>
  <r>
    <s v="RNH95U0V"/>
    <x v="19"/>
    <x v="4"/>
    <x v="2"/>
    <s v="GTX Plus Pro"/>
    <s v="Zotware"/>
    <s v="United States"/>
    <x v="0"/>
    <x v="194"/>
    <x v="136"/>
    <s v="Sun"/>
    <x v="5"/>
    <x v="3"/>
    <n v="5482"/>
    <n v="6346"/>
  </r>
  <r>
    <s v="ZJ1BOSNL"/>
    <x v="19"/>
    <x v="4"/>
    <x v="2"/>
    <s v="MG Advanced"/>
    <s v="Xx-zobam"/>
    <s v="United States"/>
    <x v="0"/>
    <x v="194"/>
    <x v="61"/>
    <s v="Wed"/>
    <x v="2"/>
    <x v="2"/>
    <n v="3393"/>
    <n v="3089"/>
  </r>
  <r>
    <s v="0X1AY1FM"/>
    <x v="11"/>
    <x v="3"/>
    <x v="1"/>
    <s v="MG Advanced"/>
    <s v="Sonron"/>
    <s v="United States"/>
    <x v="0"/>
    <x v="194"/>
    <x v="40"/>
    <s v="Thu"/>
    <x v="2"/>
    <x v="2"/>
    <n v="3393"/>
    <n v="3484"/>
  </r>
  <r>
    <s v="D821LEQV"/>
    <x v="12"/>
    <x v="0"/>
    <x v="0"/>
    <s v="MG Special"/>
    <s v="Isdom"/>
    <s v="United States"/>
    <x v="2"/>
    <x v="194"/>
    <x v="162"/>
    <s v="Thu"/>
    <x v="5"/>
    <x v="3"/>
    <n v="55"/>
    <n v="0"/>
  </r>
  <r>
    <s v="B1O27MFD"/>
    <x v="12"/>
    <x v="0"/>
    <x v="0"/>
    <s v="MG Special"/>
    <s v="Rundofase"/>
    <s v="United States"/>
    <x v="2"/>
    <x v="194"/>
    <x v="112"/>
    <s v="Sun"/>
    <x v="5"/>
    <x v="3"/>
    <n v="55"/>
    <n v="0"/>
  </r>
  <r>
    <s v="UOUG01WG"/>
    <x v="12"/>
    <x v="0"/>
    <x v="0"/>
    <s v="MG Special"/>
    <s v="Betatech"/>
    <s v="Kenya"/>
    <x v="0"/>
    <x v="194"/>
    <x v="67"/>
    <s v="Tue"/>
    <x v="2"/>
    <x v="2"/>
    <n v="55"/>
    <n v="68"/>
  </r>
  <r>
    <s v="848QSODT"/>
    <x v="4"/>
    <x v="3"/>
    <x v="1"/>
    <s v="GTX Basic"/>
    <m/>
    <s v=""/>
    <x v="1"/>
    <x v="194"/>
    <x v="6"/>
    <s v=""/>
    <x v="1"/>
    <x v="1"/>
    <s v=""/>
    <n v="0"/>
  </r>
  <r>
    <s v="3X2HOUYU"/>
    <x v="4"/>
    <x v="3"/>
    <x v="1"/>
    <s v="GTX Basic"/>
    <s v="Fasehatice"/>
    <s v="United States"/>
    <x v="0"/>
    <x v="194"/>
    <x v="122"/>
    <s v="Wed"/>
    <x v="5"/>
    <x v="3"/>
    <n v="550"/>
    <n v="575"/>
  </r>
  <r>
    <s v="V135X5B7"/>
    <x v="15"/>
    <x v="5"/>
    <x v="2"/>
    <s v="MG Advanced"/>
    <s v="Xx-zobam"/>
    <s v="United States"/>
    <x v="0"/>
    <x v="194"/>
    <x v="37"/>
    <s v="Wed"/>
    <x v="2"/>
    <x v="2"/>
    <n v="3393"/>
    <n v="3720"/>
  </r>
  <r>
    <s v="89P5UVQ0"/>
    <x v="20"/>
    <x v="5"/>
    <x v="2"/>
    <s v="GTX Pro"/>
    <m/>
    <s v=""/>
    <x v="1"/>
    <x v="194"/>
    <x v="6"/>
    <s v=""/>
    <x v="1"/>
    <x v="1"/>
    <s v=""/>
    <n v="0"/>
  </r>
  <r>
    <s v="WUXGF870"/>
    <x v="2"/>
    <x v="2"/>
    <x v="1"/>
    <s v="GTX Plus Pro"/>
    <s v="Hottechi"/>
    <s v="Korea"/>
    <x v="2"/>
    <x v="194"/>
    <x v="63"/>
    <s v="Sat"/>
    <x v="2"/>
    <x v="2"/>
    <n v="5482"/>
    <n v="0"/>
  </r>
  <r>
    <s v="3372JYYQ"/>
    <x v="23"/>
    <x v="4"/>
    <x v="2"/>
    <s v="MG Advanced"/>
    <s v="Condax"/>
    <s v="United States"/>
    <x v="1"/>
    <x v="195"/>
    <x v="6"/>
    <s v=""/>
    <x v="1"/>
    <x v="1"/>
    <s v=""/>
    <n v="0"/>
  </r>
  <r>
    <s v="ENE1HNL3"/>
    <x v="23"/>
    <x v="4"/>
    <x v="2"/>
    <s v="GTX Plus Basic"/>
    <s v="Bluth Company"/>
    <s v="United States"/>
    <x v="0"/>
    <x v="195"/>
    <x v="87"/>
    <s v="Tue"/>
    <x v="3"/>
    <x v="2"/>
    <n v="1096"/>
    <n v="1078"/>
  </r>
  <r>
    <s v="C8SWZNON"/>
    <x v="23"/>
    <x v="4"/>
    <x v="2"/>
    <s v="GTX Pro"/>
    <s v="Sumace"/>
    <s v="Romania"/>
    <x v="0"/>
    <x v="195"/>
    <x v="55"/>
    <s v="Tue"/>
    <x v="2"/>
    <x v="2"/>
    <n v="4821"/>
    <n v="3717"/>
  </r>
  <r>
    <s v="EXMA7FRC"/>
    <x v="28"/>
    <x v="0"/>
    <x v="0"/>
    <s v="GTX Plus Basic"/>
    <s v="Hottechi"/>
    <s v="Korea"/>
    <x v="0"/>
    <x v="195"/>
    <x v="77"/>
    <s v="Tue"/>
    <x v="2"/>
    <x v="2"/>
    <n v="1096"/>
    <n v="1129"/>
  </r>
  <r>
    <s v="KJHM27ZM"/>
    <x v="13"/>
    <x v="4"/>
    <x v="2"/>
    <s v="GTX Plus Pro"/>
    <s v="Labdrill"/>
    <s v="United States"/>
    <x v="1"/>
    <x v="195"/>
    <x v="6"/>
    <s v=""/>
    <x v="1"/>
    <x v="1"/>
    <s v=""/>
    <n v="0"/>
  </r>
  <r>
    <s v="8H1VRXAK"/>
    <x v="13"/>
    <x v="4"/>
    <x v="2"/>
    <s v="GTX Basic"/>
    <s v="Umbrella Corporation"/>
    <s v="United States"/>
    <x v="0"/>
    <x v="195"/>
    <x v="152"/>
    <s v="Fri"/>
    <x v="6"/>
    <x v="3"/>
    <n v="550"/>
    <n v="536"/>
  </r>
  <r>
    <s v="10QXTLQX"/>
    <x v="13"/>
    <x v="4"/>
    <x v="2"/>
    <s v="GTX Pro"/>
    <s v="Acme Corporation"/>
    <s v="United States"/>
    <x v="0"/>
    <x v="195"/>
    <x v="79"/>
    <s v="Sun"/>
    <x v="3"/>
    <x v="2"/>
    <n v="4821"/>
    <n v="5857"/>
  </r>
  <r>
    <s v="7YT7NRV9"/>
    <x v="14"/>
    <x v="3"/>
    <x v="1"/>
    <s v="MG Special"/>
    <m/>
    <s v=""/>
    <x v="1"/>
    <x v="195"/>
    <x v="6"/>
    <s v=""/>
    <x v="1"/>
    <x v="1"/>
    <s v=""/>
    <n v="0"/>
  </r>
  <r>
    <s v="5BRZKG6Y"/>
    <x v="10"/>
    <x v="3"/>
    <x v="1"/>
    <s v="MG Special"/>
    <s v="Blackzim"/>
    <s v="United States"/>
    <x v="2"/>
    <x v="195"/>
    <x v="166"/>
    <s v="Fri"/>
    <x v="6"/>
    <x v="3"/>
    <n v="55"/>
    <n v="0"/>
  </r>
  <r>
    <s v="X4FW4JR1"/>
    <x v="18"/>
    <x v="2"/>
    <x v="1"/>
    <s v="GTX Basic"/>
    <m/>
    <s v=""/>
    <x v="1"/>
    <x v="195"/>
    <x v="6"/>
    <s v=""/>
    <x v="1"/>
    <x v="1"/>
    <s v=""/>
    <n v="0"/>
  </r>
  <r>
    <s v="BHV4K3VV"/>
    <x v="18"/>
    <x v="2"/>
    <x v="1"/>
    <s v="GTX Basic"/>
    <s v="Y-corporation"/>
    <s v="United States"/>
    <x v="0"/>
    <x v="195"/>
    <x v="49"/>
    <s v="Thu"/>
    <x v="2"/>
    <x v="2"/>
    <n v="550"/>
    <n v="549"/>
  </r>
  <r>
    <s v="BOHWQ1B3"/>
    <x v="24"/>
    <x v="0"/>
    <x v="0"/>
    <s v="MG Special"/>
    <s v="Streethex"/>
    <s v="Belgium"/>
    <x v="0"/>
    <x v="195"/>
    <x v="167"/>
    <s v="Thu"/>
    <x v="6"/>
    <x v="3"/>
    <n v="55"/>
    <n v="61"/>
  </r>
  <r>
    <s v="K4KNZQY6"/>
    <x v="5"/>
    <x v="3"/>
    <x v="1"/>
    <s v="GTX Plus Pro"/>
    <s v="Scotfind"/>
    <s v="United States"/>
    <x v="2"/>
    <x v="195"/>
    <x v="109"/>
    <s v="Mon"/>
    <x v="5"/>
    <x v="3"/>
    <n v="5482"/>
    <n v="0"/>
  </r>
  <r>
    <s v="9WUD1Q5D"/>
    <x v="22"/>
    <x v="1"/>
    <x v="0"/>
    <s v="MG Special"/>
    <s v="Toughzap"/>
    <s v="United States"/>
    <x v="2"/>
    <x v="195"/>
    <x v="133"/>
    <s v="Thu"/>
    <x v="5"/>
    <x v="3"/>
    <n v="55"/>
    <n v="0"/>
  </r>
  <r>
    <s v="KAPP0SBT"/>
    <x v="22"/>
    <x v="1"/>
    <x v="0"/>
    <s v="MG Advanced"/>
    <s v="Cancity"/>
    <s v="United States"/>
    <x v="2"/>
    <x v="195"/>
    <x v="134"/>
    <s v="Mon"/>
    <x v="5"/>
    <x v="3"/>
    <n v="3393"/>
    <n v="0"/>
  </r>
  <r>
    <s v="XSWTUMGY"/>
    <x v="9"/>
    <x v="2"/>
    <x v="1"/>
    <s v="GTX Basic"/>
    <s v="Fasehatice"/>
    <s v="United States"/>
    <x v="2"/>
    <x v="195"/>
    <x v="140"/>
    <s v="Sun"/>
    <x v="5"/>
    <x v="3"/>
    <n v="550"/>
    <n v="0"/>
  </r>
  <r>
    <s v="KS9B13NQ"/>
    <x v="9"/>
    <x v="2"/>
    <x v="1"/>
    <s v="GTX Plus Basic"/>
    <s v="Blackzim"/>
    <s v="United States"/>
    <x v="0"/>
    <x v="195"/>
    <x v="154"/>
    <s v="Sun"/>
    <x v="6"/>
    <x v="3"/>
    <n v="1096"/>
    <n v="1101"/>
  </r>
  <r>
    <s v="S983P5KR"/>
    <x v="6"/>
    <x v="1"/>
    <x v="0"/>
    <s v="GTX Basic"/>
    <s v="Inity"/>
    <s v="United States"/>
    <x v="2"/>
    <x v="195"/>
    <x v="138"/>
    <s v="Fri"/>
    <x v="5"/>
    <x v="3"/>
    <n v="550"/>
    <n v="0"/>
  </r>
  <r>
    <s v="K0ZYCW3U"/>
    <x v="6"/>
    <x v="1"/>
    <x v="0"/>
    <s v="GTX Basic"/>
    <s v="Dontechi"/>
    <s v="United States"/>
    <x v="0"/>
    <x v="195"/>
    <x v="87"/>
    <s v="Tue"/>
    <x v="3"/>
    <x v="2"/>
    <n v="550"/>
    <n v="603"/>
  </r>
  <r>
    <s v="SFCT64YG"/>
    <x v="6"/>
    <x v="1"/>
    <x v="0"/>
    <s v="GTX Basic"/>
    <s v="Inity"/>
    <s v="United States"/>
    <x v="0"/>
    <x v="195"/>
    <x v="157"/>
    <s v="Tue"/>
    <x v="6"/>
    <x v="3"/>
    <n v="550"/>
    <n v="545"/>
  </r>
  <r>
    <s v="DUM5AP8P"/>
    <x v="19"/>
    <x v="4"/>
    <x v="2"/>
    <s v="MG Advanced"/>
    <s v="Vehement Capital Partners"/>
    <s v="United States"/>
    <x v="2"/>
    <x v="195"/>
    <x v="77"/>
    <s v="Tue"/>
    <x v="2"/>
    <x v="2"/>
    <n v="3393"/>
    <n v="0"/>
  </r>
  <r>
    <s v="XAC1J3TF"/>
    <x v="11"/>
    <x v="3"/>
    <x v="1"/>
    <s v="MG Advanced"/>
    <m/>
    <s v=""/>
    <x v="1"/>
    <x v="195"/>
    <x v="6"/>
    <s v=""/>
    <x v="1"/>
    <x v="1"/>
    <s v=""/>
    <n v="0"/>
  </r>
  <r>
    <s v="RNV54AZ7"/>
    <x v="17"/>
    <x v="5"/>
    <x v="2"/>
    <s v="GTX Plus Pro"/>
    <s v="Yearin"/>
    <s v="United States"/>
    <x v="2"/>
    <x v="195"/>
    <x v="60"/>
    <s v="Fri"/>
    <x v="2"/>
    <x v="2"/>
    <n v="5482"/>
    <n v="0"/>
  </r>
  <r>
    <s v="AVNVFAIR"/>
    <x v="4"/>
    <x v="3"/>
    <x v="1"/>
    <s v="GTX Plus Basic"/>
    <s v="Fasehatice"/>
    <s v="United States"/>
    <x v="0"/>
    <x v="195"/>
    <x v="149"/>
    <s v="Fri"/>
    <x v="5"/>
    <x v="3"/>
    <n v="1096"/>
    <n v="959"/>
  </r>
  <r>
    <s v="TEJBT5CP"/>
    <x v="4"/>
    <x v="3"/>
    <x v="1"/>
    <s v="GTX Plus Basic"/>
    <s v="Konex"/>
    <s v="United States"/>
    <x v="0"/>
    <x v="195"/>
    <x v="71"/>
    <s v="Sat"/>
    <x v="3"/>
    <x v="2"/>
    <n v="1096"/>
    <n v="1208"/>
  </r>
  <r>
    <s v="UFALPP82"/>
    <x v="4"/>
    <x v="3"/>
    <x v="1"/>
    <s v="GTX Pro"/>
    <s v="Goodsilron"/>
    <s v="United States"/>
    <x v="0"/>
    <x v="195"/>
    <x v="148"/>
    <s v="Sat"/>
    <x v="5"/>
    <x v="3"/>
    <n v="4821"/>
    <n v="4246"/>
  </r>
  <r>
    <s v="NHA6MNJF"/>
    <x v="15"/>
    <x v="5"/>
    <x v="2"/>
    <s v="MG Advanced"/>
    <s v="Zotware"/>
    <s v="United States"/>
    <x v="0"/>
    <x v="195"/>
    <x v="168"/>
    <s v="Tue"/>
    <x v="6"/>
    <x v="3"/>
    <n v="3393"/>
    <n v="3061"/>
  </r>
  <r>
    <s v="S3UOGUU5"/>
    <x v="2"/>
    <x v="2"/>
    <x v="1"/>
    <s v="GTX Pro"/>
    <s v="Rantouch"/>
    <s v="United States"/>
    <x v="2"/>
    <x v="195"/>
    <x v="92"/>
    <s v="Wed"/>
    <x v="3"/>
    <x v="2"/>
    <n v="4821"/>
    <n v="0"/>
  </r>
  <r>
    <s v="TSRHYEOQ"/>
    <x v="23"/>
    <x v="4"/>
    <x v="2"/>
    <s v="GTX Pro"/>
    <s v="Condax"/>
    <s v="United States"/>
    <x v="2"/>
    <x v="196"/>
    <x v="140"/>
    <s v="Sun"/>
    <x v="5"/>
    <x v="3"/>
    <n v="4821"/>
    <n v="0"/>
  </r>
  <r>
    <s v="ZIK2R3S7"/>
    <x v="27"/>
    <x v="5"/>
    <x v="2"/>
    <s v="MG Advanced"/>
    <m/>
    <s v=""/>
    <x v="1"/>
    <x v="196"/>
    <x v="6"/>
    <s v=""/>
    <x v="1"/>
    <x v="1"/>
    <s v=""/>
    <n v="0"/>
  </r>
  <r>
    <s v="K44WX2BT"/>
    <x v="26"/>
    <x v="4"/>
    <x v="2"/>
    <s v="MG Advanced"/>
    <s v="Massive Dynamic"/>
    <s v="United States"/>
    <x v="0"/>
    <x v="196"/>
    <x v="140"/>
    <s v="Sun"/>
    <x v="5"/>
    <x v="3"/>
    <n v="3393"/>
    <n v="3351"/>
  </r>
  <r>
    <s v="HF2DSIT5"/>
    <x v="14"/>
    <x v="3"/>
    <x v="1"/>
    <s v="GTX Basic"/>
    <m/>
    <s v=""/>
    <x v="1"/>
    <x v="196"/>
    <x v="6"/>
    <s v=""/>
    <x v="1"/>
    <x v="1"/>
    <s v=""/>
    <n v="0"/>
  </r>
  <r>
    <s v="XD6R8R5B"/>
    <x v="10"/>
    <x v="3"/>
    <x v="1"/>
    <s v="MG Advanced"/>
    <s v="Hottechi"/>
    <s v="Korea"/>
    <x v="0"/>
    <x v="196"/>
    <x v="77"/>
    <s v="Tue"/>
    <x v="2"/>
    <x v="2"/>
    <n v="3393"/>
    <n v="3153"/>
  </r>
  <r>
    <s v="CEGQ4V9F"/>
    <x v="7"/>
    <x v="2"/>
    <x v="1"/>
    <s v="GTX Plus Basic"/>
    <s v="Konex"/>
    <s v="United States"/>
    <x v="2"/>
    <x v="196"/>
    <x v="45"/>
    <s v="Sat"/>
    <x v="2"/>
    <x v="2"/>
    <n v="1096"/>
    <n v="0"/>
  </r>
  <r>
    <s v="58DMWXXI"/>
    <x v="7"/>
    <x v="2"/>
    <x v="1"/>
    <s v="GTX Plus Pro"/>
    <s v="J-Texon"/>
    <s v="United States"/>
    <x v="2"/>
    <x v="196"/>
    <x v="63"/>
    <s v="Sat"/>
    <x v="2"/>
    <x v="2"/>
    <n v="5482"/>
    <n v="0"/>
  </r>
  <r>
    <s v="8GYJOE85"/>
    <x v="16"/>
    <x v="2"/>
    <x v="1"/>
    <s v="GTX Basic"/>
    <s v="Hottechi"/>
    <s v="Korea"/>
    <x v="2"/>
    <x v="196"/>
    <x v="161"/>
    <s v="Tue"/>
    <x v="5"/>
    <x v="3"/>
    <n v="550"/>
    <n v="0"/>
  </r>
  <r>
    <s v="KJP1JFKX"/>
    <x v="16"/>
    <x v="2"/>
    <x v="1"/>
    <s v="GTX Basic"/>
    <s v="Hottechi"/>
    <s v="Korea"/>
    <x v="0"/>
    <x v="196"/>
    <x v="47"/>
    <s v="Tue"/>
    <x v="3"/>
    <x v="2"/>
    <n v="550"/>
    <n v="533"/>
  </r>
  <r>
    <s v="LGK00C12"/>
    <x v="24"/>
    <x v="0"/>
    <x v="0"/>
    <s v="GTX Basic"/>
    <s v="Bioholding"/>
    <s v="Philipines"/>
    <x v="2"/>
    <x v="196"/>
    <x v="162"/>
    <s v="Thu"/>
    <x v="5"/>
    <x v="3"/>
    <n v="550"/>
    <n v="0"/>
  </r>
  <r>
    <s v="1F950BGI"/>
    <x v="24"/>
    <x v="0"/>
    <x v="0"/>
    <s v="MG Special"/>
    <s v="Genco Pura Olive Oil Company"/>
    <s v="Italy"/>
    <x v="0"/>
    <x v="196"/>
    <x v="62"/>
    <s v="Thu"/>
    <x v="3"/>
    <x v="2"/>
    <n v="55"/>
    <n v="56"/>
  </r>
  <r>
    <s v="1KV8WY84"/>
    <x v="22"/>
    <x v="1"/>
    <x v="0"/>
    <s v="GTX Plus Basic"/>
    <s v="Statholdings"/>
    <s v="United States"/>
    <x v="2"/>
    <x v="196"/>
    <x v="61"/>
    <s v="Wed"/>
    <x v="2"/>
    <x v="2"/>
    <n v="1096"/>
    <n v="0"/>
  </r>
  <r>
    <s v="FN080GSV"/>
    <x v="9"/>
    <x v="2"/>
    <x v="1"/>
    <s v="GTX Basic"/>
    <s v="Finjob"/>
    <s v="United States"/>
    <x v="0"/>
    <x v="196"/>
    <x v="107"/>
    <s v="Fri"/>
    <x v="5"/>
    <x v="3"/>
    <n v="550"/>
    <n v="522"/>
  </r>
  <r>
    <s v="M3IMVC9G"/>
    <x v="11"/>
    <x v="3"/>
    <x v="1"/>
    <s v="GTX Plus Basic"/>
    <m/>
    <s v=""/>
    <x v="1"/>
    <x v="196"/>
    <x v="6"/>
    <s v=""/>
    <x v="1"/>
    <x v="1"/>
    <s v=""/>
    <n v="0"/>
  </r>
  <r>
    <s v="XR3BL1JL"/>
    <x v="11"/>
    <x v="3"/>
    <x v="1"/>
    <s v="MG Special"/>
    <s v="Goodsilron"/>
    <s v="United States"/>
    <x v="0"/>
    <x v="196"/>
    <x v="136"/>
    <s v="Sun"/>
    <x v="5"/>
    <x v="3"/>
    <n v="55"/>
    <n v="54"/>
  </r>
  <r>
    <s v="BTRIUUWG"/>
    <x v="17"/>
    <x v="5"/>
    <x v="2"/>
    <s v="GTX Basic"/>
    <m/>
    <s v=""/>
    <x v="1"/>
    <x v="196"/>
    <x v="6"/>
    <s v=""/>
    <x v="1"/>
    <x v="1"/>
    <s v=""/>
    <n v="0"/>
  </r>
  <r>
    <s v="YD38G676"/>
    <x v="4"/>
    <x v="3"/>
    <x v="1"/>
    <s v="MG Advanced"/>
    <s v="Hatfan"/>
    <s v="United States"/>
    <x v="2"/>
    <x v="196"/>
    <x v="63"/>
    <s v="Sat"/>
    <x v="2"/>
    <x v="2"/>
    <n v="3393"/>
    <n v="0"/>
  </r>
  <r>
    <s v="4AS1VXQM"/>
    <x v="4"/>
    <x v="3"/>
    <x v="1"/>
    <s v="GTX Pro"/>
    <s v="Rantouch"/>
    <s v="United States"/>
    <x v="0"/>
    <x v="196"/>
    <x v="167"/>
    <s v="Thu"/>
    <x v="6"/>
    <x v="3"/>
    <n v="4821"/>
    <n v="5154"/>
  </r>
  <r>
    <s v="UW6FSSDK"/>
    <x v="15"/>
    <x v="5"/>
    <x v="2"/>
    <s v="MG Special"/>
    <s v="Acme Corporation"/>
    <s v="United States"/>
    <x v="2"/>
    <x v="196"/>
    <x v="122"/>
    <s v="Wed"/>
    <x v="5"/>
    <x v="3"/>
    <n v="55"/>
    <n v="0"/>
  </r>
  <r>
    <s v="GYC77KNM"/>
    <x v="20"/>
    <x v="5"/>
    <x v="2"/>
    <s v="MG Advanced"/>
    <s v="Gekko &amp; Co"/>
    <s v="United States"/>
    <x v="0"/>
    <x v="196"/>
    <x v="169"/>
    <s v="Sat"/>
    <x v="6"/>
    <x v="3"/>
    <n v="3393"/>
    <n v="3483"/>
  </r>
  <r>
    <s v="XRO7PMA2"/>
    <x v="23"/>
    <x v="4"/>
    <x v="2"/>
    <s v="GTX Plus Basic"/>
    <m/>
    <s v=""/>
    <x v="1"/>
    <x v="197"/>
    <x v="6"/>
    <s v=""/>
    <x v="1"/>
    <x v="1"/>
    <s v=""/>
    <n v="0"/>
  </r>
  <r>
    <s v="HS58SPS7"/>
    <x v="23"/>
    <x v="4"/>
    <x v="2"/>
    <s v="MG Special"/>
    <s v="Bubba Gump"/>
    <s v="United States"/>
    <x v="2"/>
    <x v="197"/>
    <x v="49"/>
    <s v="Thu"/>
    <x v="2"/>
    <x v="2"/>
    <n v="55"/>
    <n v="0"/>
  </r>
  <r>
    <s v="5BGYQS4R"/>
    <x v="1"/>
    <x v="1"/>
    <x v="0"/>
    <s v="GTX Plus Basic"/>
    <s v="Finhigh"/>
    <s v="United States"/>
    <x v="0"/>
    <x v="197"/>
    <x v="138"/>
    <s v="Fri"/>
    <x v="5"/>
    <x v="3"/>
    <n v="1096"/>
    <n v="1110"/>
  </r>
  <r>
    <s v="YMS8IG4L"/>
    <x v="26"/>
    <x v="4"/>
    <x v="2"/>
    <s v="GTX Basic"/>
    <s v="Umbrella Corporation"/>
    <s v="United States"/>
    <x v="0"/>
    <x v="197"/>
    <x v="63"/>
    <s v="Sat"/>
    <x v="2"/>
    <x v="2"/>
    <n v="550"/>
    <n v="441"/>
  </r>
  <r>
    <s v="04OAV3CV"/>
    <x v="14"/>
    <x v="3"/>
    <x v="1"/>
    <s v="GTX Plus Pro"/>
    <m/>
    <s v=""/>
    <x v="1"/>
    <x v="197"/>
    <x v="6"/>
    <s v=""/>
    <x v="1"/>
    <x v="1"/>
    <s v=""/>
    <n v="0"/>
  </r>
  <r>
    <s v="NISR8D1V"/>
    <x v="14"/>
    <x v="3"/>
    <x v="1"/>
    <s v="GTX Basic"/>
    <s v="Hottechi"/>
    <s v="Korea"/>
    <x v="0"/>
    <x v="197"/>
    <x v="143"/>
    <s v="Tue"/>
    <x v="5"/>
    <x v="3"/>
    <n v="550"/>
    <n v="553"/>
  </r>
  <r>
    <s v="T4MF2SMF"/>
    <x v="10"/>
    <x v="3"/>
    <x v="1"/>
    <s v="MG Advanced"/>
    <s v="Scotfind"/>
    <s v="United States"/>
    <x v="0"/>
    <x v="197"/>
    <x v="43"/>
    <s v="Sun"/>
    <x v="3"/>
    <x v="2"/>
    <n v="3393"/>
    <n v="3624"/>
  </r>
  <r>
    <s v="G6PDDHMN"/>
    <x v="29"/>
    <x v="1"/>
    <x v="0"/>
    <s v="GTX Basic"/>
    <s v="Genco Pura Olive Oil Company"/>
    <s v="Italy"/>
    <x v="2"/>
    <x v="197"/>
    <x v="66"/>
    <s v="Wed"/>
    <x v="2"/>
    <x v="2"/>
    <n v="550"/>
    <n v="0"/>
  </r>
  <r>
    <s v="S2GG93I6"/>
    <x v="16"/>
    <x v="2"/>
    <x v="1"/>
    <s v="GTX Pro"/>
    <s v="Faxquote"/>
    <s v="United States"/>
    <x v="2"/>
    <x v="197"/>
    <x v="161"/>
    <s v="Tue"/>
    <x v="5"/>
    <x v="3"/>
    <n v="4821"/>
    <n v="0"/>
  </r>
  <r>
    <s v="8GV0BQTU"/>
    <x v="18"/>
    <x v="2"/>
    <x v="1"/>
    <s v="MG Advanced"/>
    <s v="Xx-holding"/>
    <s v="United States"/>
    <x v="1"/>
    <x v="197"/>
    <x v="6"/>
    <s v=""/>
    <x v="1"/>
    <x v="1"/>
    <s v=""/>
    <n v="0"/>
  </r>
  <r>
    <s v="I99AI8C5"/>
    <x v="24"/>
    <x v="0"/>
    <x v="0"/>
    <s v="MG Special"/>
    <s v="dambase"/>
    <s v="United States"/>
    <x v="2"/>
    <x v="197"/>
    <x v="143"/>
    <s v="Tue"/>
    <x v="5"/>
    <x v="3"/>
    <n v="55"/>
    <n v="0"/>
  </r>
  <r>
    <s v="3SEMPUU1"/>
    <x v="5"/>
    <x v="3"/>
    <x v="1"/>
    <s v="GTX Pro"/>
    <s v="Labdrill"/>
    <s v="United States"/>
    <x v="1"/>
    <x v="197"/>
    <x v="6"/>
    <s v=""/>
    <x v="1"/>
    <x v="1"/>
    <s v=""/>
    <n v="0"/>
  </r>
  <r>
    <s v="8W87JE97"/>
    <x v="5"/>
    <x v="3"/>
    <x v="1"/>
    <s v="GTX Pro"/>
    <s v="Konex"/>
    <s v="United States"/>
    <x v="2"/>
    <x v="197"/>
    <x v="116"/>
    <s v="Sat"/>
    <x v="5"/>
    <x v="3"/>
    <n v="4821"/>
    <n v="0"/>
  </r>
  <r>
    <s v="RQM0PS59"/>
    <x v="5"/>
    <x v="3"/>
    <x v="1"/>
    <s v="MG Special"/>
    <s v="J-Texon"/>
    <s v="United States"/>
    <x v="2"/>
    <x v="197"/>
    <x v="156"/>
    <s v="Fri"/>
    <x v="5"/>
    <x v="3"/>
    <n v="55"/>
    <n v="0"/>
  </r>
  <r>
    <s v="483NKH0E"/>
    <x v="5"/>
    <x v="3"/>
    <x v="1"/>
    <s v="GTX Pro"/>
    <s v="Plexzap"/>
    <s v="United States"/>
    <x v="0"/>
    <x v="197"/>
    <x v="156"/>
    <s v="Fri"/>
    <x v="5"/>
    <x v="3"/>
    <n v="4821"/>
    <n v="4644"/>
  </r>
  <r>
    <s v="G6QI40AT"/>
    <x v="17"/>
    <x v="5"/>
    <x v="2"/>
    <s v="MG Special"/>
    <s v="Umbrella Corporation"/>
    <s v="United States"/>
    <x v="2"/>
    <x v="197"/>
    <x v="56"/>
    <s v="Mon"/>
    <x v="2"/>
    <x v="2"/>
    <n v="55"/>
    <n v="0"/>
  </r>
  <r>
    <s v="UQY5TEE8"/>
    <x v="12"/>
    <x v="0"/>
    <x v="0"/>
    <s v="MG Special"/>
    <s v="Codehow"/>
    <s v="United States"/>
    <x v="0"/>
    <x v="197"/>
    <x v="170"/>
    <s v="Wed"/>
    <x v="6"/>
    <x v="3"/>
    <n v="55"/>
    <n v="51"/>
  </r>
  <r>
    <s v="AXHNVQPQ"/>
    <x v="4"/>
    <x v="3"/>
    <x v="1"/>
    <s v="GTX Pro"/>
    <s v="Golddex"/>
    <s v="United States"/>
    <x v="0"/>
    <x v="197"/>
    <x v="166"/>
    <s v="Fri"/>
    <x v="6"/>
    <x v="3"/>
    <n v="4821"/>
    <n v="4573"/>
  </r>
  <r>
    <s v="N2KXGJO3"/>
    <x v="15"/>
    <x v="5"/>
    <x v="2"/>
    <s v="MG Advanced"/>
    <s v="Silis"/>
    <s v="United States"/>
    <x v="0"/>
    <x v="197"/>
    <x v="137"/>
    <s v="Tue"/>
    <x v="5"/>
    <x v="3"/>
    <n v="3393"/>
    <n v="3033"/>
  </r>
  <r>
    <s v="DDP76LIP"/>
    <x v="2"/>
    <x v="2"/>
    <x v="1"/>
    <s v="MG Special"/>
    <s v="Hatfan"/>
    <s v="United States"/>
    <x v="2"/>
    <x v="197"/>
    <x v="60"/>
    <s v="Fri"/>
    <x v="2"/>
    <x v="2"/>
    <n v="55"/>
    <n v="0"/>
  </r>
  <r>
    <s v="43AH1M09"/>
    <x v="3"/>
    <x v="0"/>
    <x v="0"/>
    <s v="MG Special"/>
    <s v="Warephase"/>
    <s v="United States"/>
    <x v="2"/>
    <x v="198"/>
    <x v="61"/>
    <s v="Wed"/>
    <x v="2"/>
    <x v="2"/>
    <n v="55"/>
    <n v="0"/>
  </r>
  <r>
    <s v="852ZZB90"/>
    <x v="3"/>
    <x v="0"/>
    <x v="0"/>
    <s v="MG Special"/>
    <s v="Ron-tech"/>
    <s v="United States"/>
    <x v="0"/>
    <x v="198"/>
    <x v="42"/>
    <s v="Fri"/>
    <x v="3"/>
    <x v="2"/>
    <n v="55"/>
    <n v="58"/>
  </r>
  <r>
    <s v="V2GGEAOC"/>
    <x v="3"/>
    <x v="0"/>
    <x v="0"/>
    <s v="MG Special"/>
    <s v="Streethex"/>
    <s v="Belgium"/>
    <x v="0"/>
    <x v="198"/>
    <x v="152"/>
    <s v="Fri"/>
    <x v="6"/>
    <x v="3"/>
    <n v="55"/>
    <n v="51"/>
  </r>
  <r>
    <s v="0Y8HO91H"/>
    <x v="23"/>
    <x v="4"/>
    <x v="2"/>
    <s v="GTX Pro"/>
    <s v="Massive Dynamic"/>
    <s v="United States"/>
    <x v="0"/>
    <x v="198"/>
    <x v="110"/>
    <s v="Wed"/>
    <x v="5"/>
    <x v="3"/>
    <n v="4821"/>
    <n v="4873"/>
  </r>
  <r>
    <s v="0K59ZLQC"/>
    <x v="27"/>
    <x v="5"/>
    <x v="2"/>
    <s v="GTX Basic"/>
    <s v="Donquadtech"/>
    <s v="United States"/>
    <x v="1"/>
    <x v="198"/>
    <x v="6"/>
    <s v=""/>
    <x v="1"/>
    <x v="1"/>
    <s v=""/>
    <n v="0"/>
  </r>
  <r>
    <s v="PNUBACZM"/>
    <x v="1"/>
    <x v="1"/>
    <x v="0"/>
    <s v="GTX Pro"/>
    <s v="Isdom"/>
    <s v="United States"/>
    <x v="0"/>
    <x v="198"/>
    <x v="52"/>
    <s v="Wed"/>
    <x v="3"/>
    <x v="2"/>
    <n v="4821"/>
    <n v="4606"/>
  </r>
  <r>
    <s v="DPT11UGS"/>
    <x v="26"/>
    <x v="4"/>
    <x v="2"/>
    <s v="GTX Plus Basic"/>
    <s v="Iselectrics"/>
    <s v="United States"/>
    <x v="0"/>
    <x v="198"/>
    <x v="157"/>
    <s v="Tue"/>
    <x v="6"/>
    <x v="3"/>
    <n v="1096"/>
    <n v="995"/>
  </r>
  <r>
    <s v="GQFRHJF6"/>
    <x v="26"/>
    <x v="4"/>
    <x v="2"/>
    <s v="GTX Pro"/>
    <s v="Umbrella Corporation"/>
    <s v="United States"/>
    <x v="0"/>
    <x v="198"/>
    <x v="133"/>
    <s v="Thu"/>
    <x v="5"/>
    <x v="3"/>
    <n v="4821"/>
    <n v="4581"/>
  </r>
  <r>
    <s v="S8ALJKKH"/>
    <x v="21"/>
    <x v="5"/>
    <x v="2"/>
    <s v="GTX Pro"/>
    <s v="Massive Dynamic"/>
    <s v="United States"/>
    <x v="0"/>
    <x v="198"/>
    <x v="124"/>
    <s v="Mon"/>
    <x v="5"/>
    <x v="3"/>
    <n v="4821"/>
    <n v="4671"/>
  </r>
  <r>
    <s v="2BXYT4PD"/>
    <x v="10"/>
    <x v="3"/>
    <x v="1"/>
    <s v="GTX Plus Pro"/>
    <s v="Funholding"/>
    <s v="United States"/>
    <x v="1"/>
    <x v="198"/>
    <x v="6"/>
    <s v=""/>
    <x v="1"/>
    <x v="1"/>
    <s v=""/>
    <n v="0"/>
  </r>
  <r>
    <s v="2FMT1053"/>
    <x v="10"/>
    <x v="3"/>
    <x v="1"/>
    <s v="MG Advanced"/>
    <m/>
    <s v=""/>
    <x v="1"/>
    <x v="198"/>
    <x v="6"/>
    <s v=""/>
    <x v="1"/>
    <x v="1"/>
    <s v=""/>
    <n v="0"/>
  </r>
  <r>
    <s v="HU970PDK"/>
    <x v="7"/>
    <x v="2"/>
    <x v="1"/>
    <s v="GTX Plus Pro"/>
    <s v="Donquadtech"/>
    <s v="United States"/>
    <x v="1"/>
    <x v="198"/>
    <x v="6"/>
    <s v=""/>
    <x v="1"/>
    <x v="1"/>
    <s v=""/>
    <n v="0"/>
  </r>
  <r>
    <s v="D85PDC6S"/>
    <x v="7"/>
    <x v="2"/>
    <x v="1"/>
    <s v="GTX Plus Pro"/>
    <m/>
    <s v=""/>
    <x v="1"/>
    <x v="198"/>
    <x v="6"/>
    <s v=""/>
    <x v="1"/>
    <x v="1"/>
    <s v=""/>
    <n v="0"/>
  </r>
  <r>
    <s v="7D75QXBD"/>
    <x v="18"/>
    <x v="2"/>
    <x v="1"/>
    <s v="GTX Plus Basic"/>
    <s v="Groovestreet"/>
    <s v="United States"/>
    <x v="1"/>
    <x v="198"/>
    <x v="6"/>
    <s v=""/>
    <x v="1"/>
    <x v="1"/>
    <s v=""/>
    <n v="0"/>
  </r>
  <r>
    <s v="N3GVE0VP"/>
    <x v="5"/>
    <x v="3"/>
    <x v="1"/>
    <s v="GTK 500"/>
    <m/>
    <s v=""/>
    <x v="1"/>
    <x v="198"/>
    <x v="6"/>
    <s v=""/>
    <x v="1"/>
    <x v="1"/>
    <s v=""/>
    <n v="0"/>
  </r>
  <r>
    <s v="L71FBIF7"/>
    <x v="22"/>
    <x v="1"/>
    <x v="0"/>
    <s v="MG Special"/>
    <s v="Bioholding"/>
    <s v="Philipines"/>
    <x v="2"/>
    <x v="198"/>
    <x v="154"/>
    <s v="Sun"/>
    <x v="6"/>
    <x v="3"/>
    <n v="55"/>
    <n v="0"/>
  </r>
  <r>
    <s v="HU6IS6Q2"/>
    <x v="22"/>
    <x v="1"/>
    <x v="0"/>
    <s v="GTX Plus Pro"/>
    <s v="Domzoom"/>
    <s v="United States"/>
    <x v="0"/>
    <x v="198"/>
    <x v="80"/>
    <s v="Sun"/>
    <x v="3"/>
    <x v="2"/>
    <n v="5482"/>
    <n v="5241"/>
  </r>
  <r>
    <s v="UXFEJC9Q"/>
    <x v="9"/>
    <x v="2"/>
    <x v="1"/>
    <s v="GTX Plus Basic"/>
    <s v="Nam-zim"/>
    <s v="Brazil"/>
    <x v="0"/>
    <x v="198"/>
    <x v="57"/>
    <s v="Mon"/>
    <x v="2"/>
    <x v="2"/>
    <n v="1096"/>
    <n v="1082"/>
  </r>
  <r>
    <s v="D4Z6IL8W"/>
    <x v="6"/>
    <x v="1"/>
    <x v="0"/>
    <s v="GTX Basic"/>
    <s v="Rundofase"/>
    <s v="United States"/>
    <x v="0"/>
    <x v="198"/>
    <x v="48"/>
    <s v="Mon"/>
    <x v="3"/>
    <x v="2"/>
    <n v="550"/>
    <n v="616"/>
  </r>
  <r>
    <s v="OK39IHP1"/>
    <x v="11"/>
    <x v="3"/>
    <x v="1"/>
    <s v="MG Special"/>
    <m/>
    <s v=""/>
    <x v="1"/>
    <x v="198"/>
    <x v="6"/>
    <s v=""/>
    <x v="1"/>
    <x v="1"/>
    <s v=""/>
    <n v="0"/>
  </r>
  <r>
    <s v="5FG7S674"/>
    <x v="17"/>
    <x v="5"/>
    <x v="2"/>
    <s v="MG Special"/>
    <s v="Zencorporation"/>
    <s v="China"/>
    <x v="2"/>
    <x v="198"/>
    <x v="124"/>
    <s v="Mon"/>
    <x v="5"/>
    <x v="3"/>
    <n v="55"/>
    <n v="0"/>
  </r>
  <r>
    <s v="KJXB9Q7O"/>
    <x v="12"/>
    <x v="0"/>
    <x v="0"/>
    <s v="MG Special"/>
    <s v="Finhigh"/>
    <s v="United States"/>
    <x v="2"/>
    <x v="198"/>
    <x v="61"/>
    <s v="Wed"/>
    <x v="2"/>
    <x v="2"/>
    <n v="55"/>
    <n v="0"/>
  </r>
  <r>
    <s v="CX4ZLSDW"/>
    <x v="20"/>
    <x v="5"/>
    <x v="2"/>
    <s v="MG Special"/>
    <m/>
    <s v=""/>
    <x v="1"/>
    <x v="198"/>
    <x v="6"/>
    <s v=""/>
    <x v="1"/>
    <x v="1"/>
    <s v=""/>
    <n v="0"/>
  </r>
  <r>
    <s v="UFL6ZQDV"/>
    <x v="2"/>
    <x v="2"/>
    <x v="1"/>
    <s v="GTX Basic"/>
    <m/>
    <s v=""/>
    <x v="1"/>
    <x v="198"/>
    <x v="6"/>
    <s v=""/>
    <x v="1"/>
    <x v="1"/>
    <s v=""/>
    <n v="0"/>
  </r>
  <r>
    <s v="KN3H2R4V"/>
    <x v="2"/>
    <x v="2"/>
    <x v="1"/>
    <s v="GTX Basic"/>
    <s v="Y-corporation"/>
    <s v="United States"/>
    <x v="2"/>
    <x v="198"/>
    <x v="79"/>
    <s v="Sun"/>
    <x v="3"/>
    <x v="2"/>
    <n v="550"/>
    <n v="0"/>
  </r>
  <r>
    <s v="20QTAZ1L"/>
    <x v="2"/>
    <x v="2"/>
    <x v="1"/>
    <s v="MG Special"/>
    <s v="Lexiqvolax"/>
    <s v="United States"/>
    <x v="2"/>
    <x v="198"/>
    <x v="55"/>
    <s v="Tue"/>
    <x v="2"/>
    <x v="2"/>
    <n v="55"/>
    <n v="0"/>
  </r>
  <r>
    <s v="NJCI3Y9S"/>
    <x v="2"/>
    <x v="2"/>
    <x v="1"/>
    <s v="GTX Pro"/>
    <s v="Condax"/>
    <s v="United States"/>
    <x v="0"/>
    <x v="198"/>
    <x v="71"/>
    <s v="Sat"/>
    <x v="3"/>
    <x v="2"/>
    <n v="4821"/>
    <n v="4642"/>
  </r>
  <r>
    <s v="OATOYNX2"/>
    <x v="3"/>
    <x v="0"/>
    <x v="0"/>
    <s v="MG Special"/>
    <s v="Bioholding"/>
    <s v="Philipines"/>
    <x v="0"/>
    <x v="199"/>
    <x v="87"/>
    <s v="Tue"/>
    <x v="3"/>
    <x v="2"/>
    <n v="55"/>
    <n v="63"/>
  </r>
  <r>
    <s v="GAH11YHT"/>
    <x v="25"/>
    <x v="4"/>
    <x v="2"/>
    <s v="MG Advanced"/>
    <s v="Konex"/>
    <s v="United States"/>
    <x v="2"/>
    <x v="199"/>
    <x v="45"/>
    <s v="Sat"/>
    <x v="2"/>
    <x v="2"/>
    <n v="3393"/>
    <n v="0"/>
  </r>
  <r>
    <s v="FT8227WB"/>
    <x v="23"/>
    <x v="4"/>
    <x v="2"/>
    <s v="GTX Plus Basic"/>
    <s v="Zencorporation"/>
    <s v="China"/>
    <x v="2"/>
    <x v="199"/>
    <x v="62"/>
    <s v="Thu"/>
    <x v="3"/>
    <x v="2"/>
    <n v="1096"/>
    <n v="0"/>
  </r>
  <r>
    <s v="0XHTFQE8"/>
    <x v="23"/>
    <x v="4"/>
    <x v="2"/>
    <s v="GTX Plus Basic"/>
    <s v="Betasoloin"/>
    <s v="United States"/>
    <x v="0"/>
    <x v="199"/>
    <x v="148"/>
    <s v="Sat"/>
    <x v="5"/>
    <x v="3"/>
    <n v="1096"/>
    <n v="1131"/>
  </r>
  <r>
    <s v="6I76NXTK"/>
    <x v="27"/>
    <x v="5"/>
    <x v="2"/>
    <s v="GTX Basic"/>
    <s v="Ganjaflex"/>
    <s v="Japan"/>
    <x v="0"/>
    <x v="199"/>
    <x v="164"/>
    <s v="Mon"/>
    <x v="6"/>
    <x v="3"/>
    <n v="550"/>
    <n v="503"/>
  </r>
  <r>
    <s v="0FLFT1R4"/>
    <x v="27"/>
    <x v="5"/>
    <x v="2"/>
    <s v="GTX Basic"/>
    <s v="Massive Dynamic"/>
    <s v="United States"/>
    <x v="0"/>
    <x v="199"/>
    <x v="126"/>
    <s v="Thu"/>
    <x v="5"/>
    <x v="3"/>
    <n v="550"/>
    <n v="516"/>
  </r>
  <r>
    <s v="QX4VN0WB"/>
    <x v="13"/>
    <x v="4"/>
    <x v="2"/>
    <s v="GTX Basic"/>
    <s v="Mathtouch"/>
    <s v="Jordan"/>
    <x v="0"/>
    <x v="199"/>
    <x v="139"/>
    <s v="Fri"/>
    <x v="6"/>
    <x v="3"/>
    <n v="550"/>
    <n v="592"/>
  </r>
  <r>
    <s v="14V0RQBV"/>
    <x v="1"/>
    <x v="1"/>
    <x v="0"/>
    <s v="GTX Pro"/>
    <s v="Toughzap"/>
    <s v="United States"/>
    <x v="2"/>
    <x v="199"/>
    <x v="151"/>
    <s v="Sun"/>
    <x v="5"/>
    <x v="3"/>
    <n v="4821"/>
    <n v="0"/>
  </r>
  <r>
    <s v="2G82J8WD"/>
    <x v="1"/>
    <x v="1"/>
    <x v="0"/>
    <s v="GTX Pro"/>
    <s v="Warephase"/>
    <s v="United States"/>
    <x v="0"/>
    <x v="199"/>
    <x v="171"/>
    <s v="Mon"/>
    <x v="6"/>
    <x v="3"/>
    <n v="4821"/>
    <n v="4914"/>
  </r>
  <r>
    <s v="00KY25OA"/>
    <x v="26"/>
    <x v="4"/>
    <x v="2"/>
    <s v="GTX Basic"/>
    <s v="Condax"/>
    <s v="United States"/>
    <x v="0"/>
    <x v="199"/>
    <x v="62"/>
    <s v="Thu"/>
    <x v="3"/>
    <x v="2"/>
    <n v="550"/>
    <n v="564"/>
  </r>
  <r>
    <s v="QDDD0L2Y"/>
    <x v="14"/>
    <x v="3"/>
    <x v="1"/>
    <s v="MG Special"/>
    <s v="Kan-code"/>
    <s v="United States"/>
    <x v="2"/>
    <x v="199"/>
    <x v="63"/>
    <s v="Sat"/>
    <x v="2"/>
    <x v="2"/>
    <n v="55"/>
    <n v="0"/>
  </r>
  <r>
    <s v="6TN4T6HN"/>
    <x v="10"/>
    <x v="3"/>
    <x v="1"/>
    <s v="GTX Plus Basic"/>
    <s v="Golddex"/>
    <s v="United States"/>
    <x v="0"/>
    <x v="199"/>
    <x v="62"/>
    <s v="Thu"/>
    <x v="3"/>
    <x v="2"/>
    <n v="1096"/>
    <n v="964"/>
  </r>
  <r>
    <s v="VA2JJZXD"/>
    <x v="29"/>
    <x v="1"/>
    <x v="0"/>
    <s v="GTX Pro"/>
    <s v="Rundofase"/>
    <s v="United States"/>
    <x v="2"/>
    <x v="199"/>
    <x v="172"/>
    <s v="Sat"/>
    <x v="6"/>
    <x v="3"/>
    <n v="4821"/>
    <n v="0"/>
  </r>
  <r>
    <s v="MQY3YOQS"/>
    <x v="29"/>
    <x v="1"/>
    <x v="0"/>
    <s v="GTX Basic"/>
    <s v="Funholding"/>
    <s v="United States"/>
    <x v="0"/>
    <x v="199"/>
    <x v="42"/>
    <s v="Fri"/>
    <x v="3"/>
    <x v="2"/>
    <n v="550"/>
    <n v="583"/>
  </r>
  <r>
    <s v="MGD7DZAU"/>
    <x v="16"/>
    <x v="2"/>
    <x v="1"/>
    <s v="GTX Basic"/>
    <s v="Globex Corporation"/>
    <s v="Norway"/>
    <x v="1"/>
    <x v="199"/>
    <x v="6"/>
    <s v=""/>
    <x v="1"/>
    <x v="1"/>
    <s v=""/>
    <n v="0"/>
  </r>
  <r>
    <s v="BRFHWGVC"/>
    <x v="18"/>
    <x v="2"/>
    <x v="1"/>
    <s v="GTX Plus Basic"/>
    <m/>
    <s v=""/>
    <x v="1"/>
    <x v="199"/>
    <x v="6"/>
    <s v=""/>
    <x v="1"/>
    <x v="1"/>
    <s v=""/>
    <n v="0"/>
  </r>
  <r>
    <s v="3YWITFR5"/>
    <x v="24"/>
    <x v="0"/>
    <x v="0"/>
    <s v="GTX Basic"/>
    <s v="Ron-tech"/>
    <s v="United States"/>
    <x v="0"/>
    <x v="199"/>
    <x v="141"/>
    <s v="Tue"/>
    <x v="5"/>
    <x v="3"/>
    <n v="550"/>
    <n v="440"/>
  </r>
  <r>
    <s v="BEKQZ411"/>
    <x v="0"/>
    <x v="0"/>
    <x v="0"/>
    <s v="MG Special"/>
    <s v="Inity"/>
    <s v="United States"/>
    <x v="0"/>
    <x v="199"/>
    <x v="159"/>
    <s v="Thu"/>
    <x v="5"/>
    <x v="3"/>
    <n v="55"/>
    <n v="58"/>
  </r>
  <r>
    <s v="PK0T5N02"/>
    <x v="19"/>
    <x v="4"/>
    <x v="2"/>
    <s v="GTX Plus Basic"/>
    <s v="Initech"/>
    <s v="United States"/>
    <x v="0"/>
    <x v="199"/>
    <x v="60"/>
    <s v="Fri"/>
    <x v="2"/>
    <x v="2"/>
    <n v="1096"/>
    <n v="1093"/>
  </r>
  <r>
    <s v="8Z4ZMS9U"/>
    <x v="15"/>
    <x v="5"/>
    <x v="2"/>
    <s v="MG Advanced"/>
    <m/>
    <s v=""/>
    <x v="1"/>
    <x v="199"/>
    <x v="6"/>
    <s v=""/>
    <x v="1"/>
    <x v="1"/>
    <s v=""/>
    <n v="0"/>
  </r>
  <r>
    <s v="DTSCBNCX"/>
    <x v="15"/>
    <x v="5"/>
    <x v="2"/>
    <s v="GTX Plus Basic"/>
    <s v="Donquadtech"/>
    <s v="United States"/>
    <x v="2"/>
    <x v="199"/>
    <x v="116"/>
    <s v="Sat"/>
    <x v="5"/>
    <x v="3"/>
    <n v="1096"/>
    <n v="0"/>
  </r>
  <r>
    <s v="TUDKP25E"/>
    <x v="3"/>
    <x v="0"/>
    <x v="0"/>
    <s v="MG Advanced"/>
    <s v="Rangreen"/>
    <s v="Panama"/>
    <x v="2"/>
    <x v="200"/>
    <x v="137"/>
    <s v="Tue"/>
    <x v="5"/>
    <x v="3"/>
    <n v="3393"/>
    <n v="0"/>
  </r>
  <r>
    <s v="JL9ERNVY"/>
    <x v="25"/>
    <x v="4"/>
    <x v="2"/>
    <s v="GTX Plus Pro"/>
    <m/>
    <s v=""/>
    <x v="1"/>
    <x v="200"/>
    <x v="6"/>
    <s v=""/>
    <x v="1"/>
    <x v="1"/>
    <s v=""/>
    <n v="0"/>
  </r>
  <r>
    <s v="E1OBRLYZ"/>
    <x v="25"/>
    <x v="4"/>
    <x v="2"/>
    <s v="GTX Basic"/>
    <s v="Zencorporation"/>
    <s v="China"/>
    <x v="0"/>
    <x v="200"/>
    <x v="63"/>
    <s v="Sat"/>
    <x v="2"/>
    <x v="2"/>
    <n v="550"/>
    <n v="529"/>
  </r>
  <r>
    <s v="913RPKAD"/>
    <x v="23"/>
    <x v="4"/>
    <x v="2"/>
    <s v="GTX Pro"/>
    <s v="Sumace"/>
    <s v="Romania"/>
    <x v="0"/>
    <x v="200"/>
    <x v="61"/>
    <s v="Wed"/>
    <x v="2"/>
    <x v="2"/>
    <n v="4821"/>
    <n v="4839"/>
  </r>
  <r>
    <s v="JM5GDLEF"/>
    <x v="27"/>
    <x v="5"/>
    <x v="2"/>
    <s v="GTX Pro"/>
    <m/>
    <s v=""/>
    <x v="1"/>
    <x v="200"/>
    <x v="6"/>
    <s v=""/>
    <x v="1"/>
    <x v="1"/>
    <s v=""/>
    <n v="0"/>
  </r>
  <r>
    <s v="NJC209SC"/>
    <x v="1"/>
    <x v="1"/>
    <x v="0"/>
    <s v="GTX Pro"/>
    <s v="Cancity"/>
    <s v="United States"/>
    <x v="0"/>
    <x v="200"/>
    <x v="173"/>
    <s v="Wed"/>
    <x v="6"/>
    <x v="3"/>
    <n v="4821"/>
    <n v="5961"/>
  </r>
  <r>
    <s v="MMUC1AXI"/>
    <x v="1"/>
    <x v="1"/>
    <x v="0"/>
    <s v="GTX Pro"/>
    <s v="Gogozoom"/>
    <s v="United States"/>
    <x v="0"/>
    <x v="200"/>
    <x v="128"/>
    <s v="Wed"/>
    <x v="5"/>
    <x v="3"/>
    <n v="4821"/>
    <n v="5647"/>
  </r>
  <r>
    <s v="X66G66ZA"/>
    <x v="1"/>
    <x v="1"/>
    <x v="0"/>
    <s v="MG Special"/>
    <s v="Toughzap"/>
    <s v="United States"/>
    <x v="0"/>
    <x v="200"/>
    <x v="156"/>
    <s v="Fri"/>
    <x v="5"/>
    <x v="3"/>
    <n v="55"/>
    <n v="56"/>
  </r>
  <r>
    <s v="PI2PHSBE"/>
    <x v="26"/>
    <x v="4"/>
    <x v="2"/>
    <s v="GTX Basic"/>
    <s v="Zencorporation"/>
    <s v="China"/>
    <x v="2"/>
    <x v="200"/>
    <x v="129"/>
    <s v="Sat"/>
    <x v="5"/>
    <x v="3"/>
    <n v="550"/>
    <n v="0"/>
  </r>
  <r>
    <s v="CYKC7RXH"/>
    <x v="26"/>
    <x v="4"/>
    <x v="2"/>
    <s v="GTX Pro"/>
    <s v="Kan-code"/>
    <s v="United States"/>
    <x v="2"/>
    <x v="200"/>
    <x v="112"/>
    <s v="Sun"/>
    <x v="5"/>
    <x v="3"/>
    <n v="4821"/>
    <n v="0"/>
  </r>
  <r>
    <s v="WXRWSVTT"/>
    <x v="21"/>
    <x v="5"/>
    <x v="2"/>
    <s v="GTX Basic"/>
    <s v="Kan-code"/>
    <s v="United States"/>
    <x v="0"/>
    <x v="200"/>
    <x v="156"/>
    <s v="Fri"/>
    <x v="5"/>
    <x v="3"/>
    <n v="550"/>
    <n v="492"/>
  </r>
  <r>
    <s v="81NOKKSW"/>
    <x v="8"/>
    <x v="1"/>
    <x v="0"/>
    <s v="MG Special"/>
    <s v="Statholdings"/>
    <s v="United States"/>
    <x v="0"/>
    <x v="200"/>
    <x v="159"/>
    <s v="Thu"/>
    <x v="5"/>
    <x v="3"/>
    <n v="55"/>
    <n v="68"/>
  </r>
  <r>
    <s v="CP3JY4PE"/>
    <x v="10"/>
    <x v="3"/>
    <x v="1"/>
    <s v="MG Advanced"/>
    <s v="Groovestreet"/>
    <s v="United States"/>
    <x v="0"/>
    <x v="200"/>
    <x v="163"/>
    <s v="Thu"/>
    <x v="6"/>
    <x v="3"/>
    <n v="3393"/>
    <n v="3728"/>
  </r>
  <r>
    <s v="K2683261"/>
    <x v="16"/>
    <x v="2"/>
    <x v="1"/>
    <s v="GTX Plus Basic"/>
    <s v="Plusstrip"/>
    <s v="United States"/>
    <x v="0"/>
    <x v="200"/>
    <x v="160"/>
    <s v="Wed"/>
    <x v="6"/>
    <x v="3"/>
    <n v="1096"/>
    <n v="1082"/>
  </r>
  <r>
    <s v="MPCJV2LA"/>
    <x v="18"/>
    <x v="2"/>
    <x v="1"/>
    <s v="GTX Plus Basic"/>
    <s v="Hatfan"/>
    <s v="United States"/>
    <x v="2"/>
    <x v="200"/>
    <x v="134"/>
    <s v="Mon"/>
    <x v="5"/>
    <x v="3"/>
    <n v="1096"/>
    <n v="0"/>
  </r>
  <r>
    <s v="0DDBDPJU"/>
    <x v="24"/>
    <x v="0"/>
    <x v="0"/>
    <s v="GTX Basic"/>
    <s v="Funholding"/>
    <s v="United States"/>
    <x v="0"/>
    <x v="200"/>
    <x v="129"/>
    <s v="Sat"/>
    <x v="5"/>
    <x v="3"/>
    <n v="550"/>
    <n v="557"/>
  </r>
  <r>
    <s v="RXIQFV8D"/>
    <x v="6"/>
    <x v="1"/>
    <x v="0"/>
    <s v="MG Special"/>
    <s v="Dontechi"/>
    <s v="United States"/>
    <x v="0"/>
    <x v="200"/>
    <x v="128"/>
    <s v="Wed"/>
    <x v="5"/>
    <x v="3"/>
    <n v="55"/>
    <n v="60"/>
  </r>
  <r>
    <s v="5RGYU88R"/>
    <x v="12"/>
    <x v="0"/>
    <x v="0"/>
    <s v="GTX Plus Pro"/>
    <s v="Scottech"/>
    <s v="United States"/>
    <x v="0"/>
    <x v="200"/>
    <x v="49"/>
    <s v="Thu"/>
    <x v="2"/>
    <x v="2"/>
    <n v="5482"/>
    <n v="5046"/>
  </r>
  <r>
    <s v="F3P73EG4"/>
    <x v="12"/>
    <x v="0"/>
    <x v="0"/>
    <s v="MG Special"/>
    <s v="Gogozoom"/>
    <s v="United States"/>
    <x v="0"/>
    <x v="200"/>
    <x v="107"/>
    <s v="Fri"/>
    <x v="5"/>
    <x v="3"/>
    <n v="55"/>
    <n v="53"/>
  </r>
  <r>
    <s v="CRLWCEMY"/>
    <x v="12"/>
    <x v="0"/>
    <x v="0"/>
    <s v="MG Advanced"/>
    <s v="Stanredtax"/>
    <s v="United States"/>
    <x v="0"/>
    <x v="200"/>
    <x v="76"/>
    <s v="Sat"/>
    <x v="3"/>
    <x v="2"/>
    <n v="3393"/>
    <n v="2807"/>
  </r>
  <r>
    <s v="3590U14O"/>
    <x v="4"/>
    <x v="3"/>
    <x v="1"/>
    <s v="GTX Pro"/>
    <s v="Plexzap"/>
    <s v="United States"/>
    <x v="2"/>
    <x v="200"/>
    <x v="147"/>
    <s v="Wed"/>
    <x v="5"/>
    <x v="3"/>
    <n v="4821"/>
    <n v="0"/>
  </r>
  <r>
    <s v="CFOYAHQ1"/>
    <x v="2"/>
    <x v="2"/>
    <x v="1"/>
    <s v="GTX Pro"/>
    <s v="Plusstrip"/>
    <s v="United States"/>
    <x v="2"/>
    <x v="200"/>
    <x v="77"/>
    <s v="Tue"/>
    <x v="2"/>
    <x v="2"/>
    <n v="4821"/>
    <n v="0"/>
  </r>
  <r>
    <s v="IQ5ASHI1"/>
    <x v="3"/>
    <x v="0"/>
    <x v="0"/>
    <s v="GTX Basic"/>
    <s v="Bioholding"/>
    <s v="Philipines"/>
    <x v="0"/>
    <x v="201"/>
    <x v="138"/>
    <s v="Fri"/>
    <x v="5"/>
    <x v="3"/>
    <n v="550"/>
    <n v="475"/>
  </r>
  <r>
    <s v="G378ZBNC"/>
    <x v="3"/>
    <x v="0"/>
    <x v="0"/>
    <s v="MG Advanced"/>
    <s v="Ron-tech"/>
    <s v="United States"/>
    <x v="0"/>
    <x v="201"/>
    <x v="126"/>
    <s v="Thu"/>
    <x v="5"/>
    <x v="3"/>
    <n v="3393"/>
    <n v="3031"/>
  </r>
  <r>
    <s v="6ZVC87CV"/>
    <x v="25"/>
    <x v="4"/>
    <x v="2"/>
    <s v="MG Special"/>
    <s v="Ontomedia"/>
    <s v="United States"/>
    <x v="0"/>
    <x v="201"/>
    <x v="128"/>
    <s v="Wed"/>
    <x v="5"/>
    <x v="3"/>
    <n v="55"/>
    <n v="53"/>
  </r>
  <r>
    <s v="4Y1DYANE"/>
    <x v="23"/>
    <x v="4"/>
    <x v="2"/>
    <s v="GTX Plus Basic"/>
    <s v="Xx-zobam"/>
    <s v="United States"/>
    <x v="0"/>
    <x v="201"/>
    <x v="43"/>
    <s v="Sun"/>
    <x v="3"/>
    <x v="2"/>
    <n v="1096"/>
    <n v="1112"/>
  </r>
  <r>
    <s v="CX0SXNCN"/>
    <x v="27"/>
    <x v="5"/>
    <x v="2"/>
    <s v="GTX Basic"/>
    <s v="Treequote"/>
    <s v="United States"/>
    <x v="1"/>
    <x v="201"/>
    <x v="6"/>
    <s v=""/>
    <x v="1"/>
    <x v="1"/>
    <s v=""/>
    <n v="0"/>
  </r>
  <r>
    <s v="PGYBGBU3"/>
    <x v="13"/>
    <x v="4"/>
    <x v="2"/>
    <s v="GTX Pro"/>
    <s v="Yearin"/>
    <s v="United States"/>
    <x v="0"/>
    <x v="201"/>
    <x v="171"/>
    <s v="Mon"/>
    <x v="6"/>
    <x v="3"/>
    <n v="4821"/>
    <n v="4491"/>
  </r>
  <r>
    <s v="GQPQ6XBD"/>
    <x v="14"/>
    <x v="3"/>
    <x v="1"/>
    <s v="GTX Basic"/>
    <s v="Blackzim"/>
    <s v="United States"/>
    <x v="0"/>
    <x v="201"/>
    <x v="47"/>
    <s v="Tue"/>
    <x v="3"/>
    <x v="2"/>
    <n v="550"/>
    <n v="562"/>
  </r>
  <r>
    <s v="G4KL8QWY"/>
    <x v="7"/>
    <x v="2"/>
    <x v="1"/>
    <s v="GTX Basic"/>
    <s v="Rantouch"/>
    <s v="United States"/>
    <x v="0"/>
    <x v="201"/>
    <x v="43"/>
    <s v="Sun"/>
    <x v="3"/>
    <x v="2"/>
    <n v="550"/>
    <n v="593"/>
  </r>
  <r>
    <s v="GIVVPRQQ"/>
    <x v="29"/>
    <x v="1"/>
    <x v="0"/>
    <s v="GTX Pro"/>
    <s v="Hottechi"/>
    <s v="Korea"/>
    <x v="0"/>
    <x v="201"/>
    <x v="155"/>
    <s v="Wed"/>
    <x v="5"/>
    <x v="3"/>
    <n v="4821"/>
    <n v="4606"/>
  </r>
  <r>
    <s v="JF178AXO"/>
    <x v="16"/>
    <x v="2"/>
    <x v="1"/>
    <s v="GTX Plus Basic"/>
    <s v="Faxquote"/>
    <s v="United States"/>
    <x v="0"/>
    <x v="201"/>
    <x v="138"/>
    <s v="Fri"/>
    <x v="5"/>
    <x v="3"/>
    <n v="1096"/>
    <n v="1100"/>
  </r>
  <r>
    <s v="43NBMRFY"/>
    <x v="16"/>
    <x v="2"/>
    <x v="1"/>
    <s v="GTX Plus Basic"/>
    <s v="Scotfind"/>
    <s v="United States"/>
    <x v="0"/>
    <x v="201"/>
    <x v="156"/>
    <s v="Fri"/>
    <x v="5"/>
    <x v="3"/>
    <n v="1096"/>
    <n v="1198"/>
  </r>
  <r>
    <s v="RE3UNESR"/>
    <x v="18"/>
    <x v="2"/>
    <x v="1"/>
    <s v="GTX Basic"/>
    <m/>
    <s v=""/>
    <x v="1"/>
    <x v="201"/>
    <x v="6"/>
    <s v=""/>
    <x v="1"/>
    <x v="1"/>
    <s v=""/>
    <n v="0"/>
  </r>
  <r>
    <s v="PPUSV3RG"/>
    <x v="18"/>
    <x v="2"/>
    <x v="1"/>
    <s v="GTX Plus Pro"/>
    <m/>
    <s v=""/>
    <x v="1"/>
    <x v="201"/>
    <x v="6"/>
    <s v=""/>
    <x v="1"/>
    <x v="1"/>
    <s v=""/>
    <n v="0"/>
  </r>
  <r>
    <s v="UQ67214Z"/>
    <x v="24"/>
    <x v="0"/>
    <x v="0"/>
    <s v="MG Advanced"/>
    <s v="Dontechi"/>
    <s v="United States"/>
    <x v="0"/>
    <x v="201"/>
    <x v="136"/>
    <s v="Sun"/>
    <x v="5"/>
    <x v="3"/>
    <n v="3393"/>
    <n v="3250"/>
  </r>
  <r>
    <s v="HDITQL1S"/>
    <x v="22"/>
    <x v="1"/>
    <x v="0"/>
    <s v="MG Advanced"/>
    <s v="Treequote"/>
    <s v="United States"/>
    <x v="0"/>
    <x v="201"/>
    <x v="157"/>
    <s v="Tue"/>
    <x v="6"/>
    <x v="3"/>
    <n v="3393"/>
    <n v="2785"/>
  </r>
  <r>
    <s v="1WPONGOS"/>
    <x v="9"/>
    <x v="2"/>
    <x v="1"/>
    <s v="MG Special"/>
    <s v="Scotfind"/>
    <s v="United States"/>
    <x v="0"/>
    <x v="201"/>
    <x v="138"/>
    <s v="Fri"/>
    <x v="5"/>
    <x v="3"/>
    <n v="55"/>
    <n v="49"/>
  </r>
  <r>
    <s v="UF0S02A4"/>
    <x v="0"/>
    <x v="0"/>
    <x v="0"/>
    <s v="MG Advanced"/>
    <s v="Inity"/>
    <s v="United States"/>
    <x v="2"/>
    <x v="201"/>
    <x v="49"/>
    <s v="Thu"/>
    <x v="2"/>
    <x v="2"/>
    <n v="3393"/>
    <n v="0"/>
  </r>
  <r>
    <s v="ZG1DFNPW"/>
    <x v="0"/>
    <x v="0"/>
    <x v="0"/>
    <s v="GTX Basic"/>
    <s v="Bioholding"/>
    <s v="Philipines"/>
    <x v="0"/>
    <x v="201"/>
    <x v="152"/>
    <s v="Fri"/>
    <x v="6"/>
    <x v="3"/>
    <n v="550"/>
    <n v="547"/>
  </r>
  <r>
    <s v="SS9FXCS2"/>
    <x v="6"/>
    <x v="1"/>
    <x v="0"/>
    <s v="MG Special"/>
    <s v="Bioholding"/>
    <s v="Philipines"/>
    <x v="0"/>
    <x v="201"/>
    <x v="137"/>
    <s v="Tue"/>
    <x v="5"/>
    <x v="3"/>
    <n v="55"/>
    <n v="57"/>
  </r>
  <r>
    <s v="SHE8LB0Y"/>
    <x v="11"/>
    <x v="3"/>
    <x v="1"/>
    <s v="MG Special"/>
    <s v="Fasehatice"/>
    <s v="United States"/>
    <x v="2"/>
    <x v="201"/>
    <x v="143"/>
    <s v="Tue"/>
    <x v="5"/>
    <x v="3"/>
    <n v="55"/>
    <n v="0"/>
  </r>
  <r>
    <s v="9D6NTQ16"/>
    <x v="11"/>
    <x v="3"/>
    <x v="1"/>
    <s v="MG Special"/>
    <s v="Y-corporation"/>
    <s v="United States"/>
    <x v="2"/>
    <x v="201"/>
    <x v="112"/>
    <s v="Sun"/>
    <x v="5"/>
    <x v="3"/>
    <n v="55"/>
    <n v="0"/>
  </r>
  <r>
    <s v="59N6QWQM"/>
    <x v="4"/>
    <x v="3"/>
    <x v="1"/>
    <s v="MG Advanced"/>
    <s v="Sonron"/>
    <s v="United States"/>
    <x v="2"/>
    <x v="201"/>
    <x v="55"/>
    <s v="Tue"/>
    <x v="2"/>
    <x v="2"/>
    <n v="3393"/>
    <n v="0"/>
  </r>
  <r>
    <s v="ZHKJIJA1"/>
    <x v="4"/>
    <x v="3"/>
    <x v="1"/>
    <s v="GTX Basic"/>
    <s v="Cheers"/>
    <s v="United States"/>
    <x v="0"/>
    <x v="201"/>
    <x v="129"/>
    <s v="Sat"/>
    <x v="5"/>
    <x v="3"/>
    <n v="550"/>
    <n v="572"/>
  </r>
  <r>
    <s v="SDL8MJ4R"/>
    <x v="15"/>
    <x v="5"/>
    <x v="2"/>
    <s v="MG Special"/>
    <s v="Ontomedia"/>
    <s v="United States"/>
    <x v="0"/>
    <x v="201"/>
    <x v="76"/>
    <s v="Sat"/>
    <x v="3"/>
    <x v="2"/>
    <n v="55"/>
    <n v="48"/>
  </r>
  <r>
    <s v="G86OKJFV"/>
    <x v="3"/>
    <x v="0"/>
    <x v="0"/>
    <s v="GTX Plus Pro"/>
    <s v="Isdom"/>
    <s v="United States"/>
    <x v="2"/>
    <x v="202"/>
    <x v="66"/>
    <s v="Wed"/>
    <x v="2"/>
    <x v="2"/>
    <n v="5482"/>
    <n v="0"/>
  </r>
  <r>
    <s v="WM7XURV6"/>
    <x v="27"/>
    <x v="5"/>
    <x v="2"/>
    <s v="GTX Plus Basic"/>
    <s v="Groovestreet"/>
    <s v="United States"/>
    <x v="1"/>
    <x v="202"/>
    <x v="6"/>
    <s v=""/>
    <x v="1"/>
    <x v="1"/>
    <s v=""/>
    <n v="0"/>
  </r>
  <r>
    <s v="6I125KPN"/>
    <x v="13"/>
    <x v="4"/>
    <x v="2"/>
    <s v="MG Advanced"/>
    <m/>
    <s v=""/>
    <x v="1"/>
    <x v="202"/>
    <x v="6"/>
    <s v=""/>
    <x v="1"/>
    <x v="1"/>
    <s v=""/>
    <n v="0"/>
  </r>
  <r>
    <s v="HUCB9WIQ"/>
    <x v="1"/>
    <x v="1"/>
    <x v="0"/>
    <s v="MG Advanced"/>
    <s v="Conecom"/>
    <s v="United States"/>
    <x v="2"/>
    <x v="202"/>
    <x v="166"/>
    <s v="Fri"/>
    <x v="6"/>
    <x v="3"/>
    <n v="3393"/>
    <n v="0"/>
  </r>
  <r>
    <s v="R8CMI00I"/>
    <x v="21"/>
    <x v="5"/>
    <x v="2"/>
    <s v="GTX Basic"/>
    <s v="Kan-code"/>
    <s v="United States"/>
    <x v="0"/>
    <x v="202"/>
    <x v="47"/>
    <s v="Tue"/>
    <x v="3"/>
    <x v="2"/>
    <n v="550"/>
    <n v="555"/>
  </r>
  <r>
    <s v="T7HHH8HK"/>
    <x v="21"/>
    <x v="5"/>
    <x v="2"/>
    <s v="GTX Basic"/>
    <s v="Konex"/>
    <s v="United States"/>
    <x v="0"/>
    <x v="202"/>
    <x v="145"/>
    <s v="Sat"/>
    <x v="6"/>
    <x v="3"/>
    <n v="550"/>
    <n v="476"/>
  </r>
  <r>
    <s v="2YLXKON1"/>
    <x v="10"/>
    <x v="3"/>
    <x v="1"/>
    <s v="MG Advanced"/>
    <m/>
    <s v=""/>
    <x v="1"/>
    <x v="202"/>
    <x v="6"/>
    <s v=""/>
    <x v="1"/>
    <x v="1"/>
    <s v=""/>
    <n v="0"/>
  </r>
  <r>
    <s v="407NLHJH"/>
    <x v="7"/>
    <x v="2"/>
    <x v="1"/>
    <s v="GTX Plus Basic"/>
    <s v="Labdrill"/>
    <s v="United States"/>
    <x v="0"/>
    <x v="202"/>
    <x v="64"/>
    <s v="Wed"/>
    <x v="3"/>
    <x v="2"/>
    <n v="1096"/>
    <n v="1090"/>
  </r>
  <r>
    <s v="ZJQKUIZ4"/>
    <x v="18"/>
    <x v="2"/>
    <x v="1"/>
    <s v="MG Special"/>
    <s v="Opentech"/>
    <s v="United States"/>
    <x v="1"/>
    <x v="202"/>
    <x v="6"/>
    <s v=""/>
    <x v="1"/>
    <x v="1"/>
    <s v=""/>
    <n v="0"/>
  </r>
  <r>
    <s v="KD63LC6D"/>
    <x v="18"/>
    <x v="2"/>
    <x v="1"/>
    <s v="GTX Basic"/>
    <s v="Condax"/>
    <s v="United States"/>
    <x v="0"/>
    <x v="202"/>
    <x v="174"/>
    <s v="Mon"/>
    <x v="6"/>
    <x v="3"/>
    <n v="550"/>
    <n v="584"/>
  </r>
  <r>
    <s v="WS3BIQ4S"/>
    <x v="5"/>
    <x v="3"/>
    <x v="1"/>
    <s v="GTX Plus Pro"/>
    <m/>
    <s v=""/>
    <x v="1"/>
    <x v="202"/>
    <x v="6"/>
    <s v=""/>
    <x v="1"/>
    <x v="1"/>
    <s v=""/>
    <n v="0"/>
  </r>
  <r>
    <s v="TB27K4GC"/>
    <x v="5"/>
    <x v="3"/>
    <x v="1"/>
    <s v="GTK 500"/>
    <s v="Finjob"/>
    <s v="United States"/>
    <x v="0"/>
    <x v="202"/>
    <x v="124"/>
    <s v="Mon"/>
    <x v="5"/>
    <x v="3"/>
    <n v="26768"/>
    <n v="24745"/>
  </r>
  <r>
    <s v="U177IWW0"/>
    <x v="9"/>
    <x v="2"/>
    <x v="1"/>
    <s v="GTX Plus Basic"/>
    <m/>
    <s v=""/>
    <x v="1"/>
    <x v="202"/>
    <x v="6"/>
    <s v=""/>
    <x v="1"/>
    <x v="1"/>
    <s v=""/>
    <n v="0"/>
  </r>
  <r>
    <s v="VN8YFKTN"/>
    <x v="19"/>
    <x v="4"/>
    <x v="2"/>
    <s v="GTX Pro"/>
    <s v="Condax"/>
    <s v="United States"/>
    <x v="2"/>
    <x v="202"/>
    <x v="49"/>
    <s v="Thu"/>
    <x v="2"/>
    <x v="2"/>
    <n v="4821"/>
    <n v="0"/>
  </r>
  <r>
    <s v="NFFS1KSK"/>
    <x v="19"/>
    <x v="4"/>
    <x v="2"/>
    <s v="GTX Basic"/>
    <s v="Zotware"/>
    <s v="United States"/>
    <x v="0"/>
    <x v="202"/>
    <x v="63"/>
    <s v="Sat"/>
    <x v="2"/>
    <x v="2"/>
    <n v="550"/>
    <n v="512"/>
  </r>
  <r>
    <s v="SWEQFKRF"/>
    <x v="17"/>
    <x v="5"/>
    <x v="2"/>
    <s v="GTX Pro"/>
    <m/>
    <s v=""/>
    <x v="1"/>
    <x v="202"/>
    <x v="6"/>
    <s v=""/>
    <x v="1"/>
    <x v="1"/>
    <s v=""/>
    <n v="0"/>
  </r>
  <r>
    <s v="V1T47SKL"/>
    <x v="4"/>
    <x v="3"/>
    <x v="1"/>
    <s v="MG Special"/>
    <s v="Zoomit"/>
    <s v="United States"/>
    <x v="0"/>
    <x v="202"/>
    <x v="52"/>
    <s v="Wed"/>
    <x v="3"/>
    <x v="2"/>
    <n v="55"/>
    <n v="60"/>
  </r>
  <r>
    <s v="LFPY1Z14"/>
    <x v="2"/>
    <x v="2"/>
    <x v="1"/>
    <s v="GTX Pro"/>
    <s v="Hottechi"/>
    <s v="Korea"/>
    <x v="2"/>
    <x v="202"/>
    <x v="167"/>
    <s v="Thu"/>
    <x v="6"/>
    <x v="3"/>
    <n v="4821"/>
    <n v="0"/>
  </r>
  <r>
    <s v="M6IGBW79"/>
    <x v="2"/>
    <x v="2"/>
    <x v="1"/>
    <s v="GTX Plus Basic"/>
    <s v="Dalttechnology"/>
    <s v="United States"/>
    <x v="0"/>
    <x v="202"/>
    <x v="143"/>
    <s v="Tue"/>
    <x v="5"/>
    <x v="3"/>
    <n v="1096"/>
    <n v="1088"/>
  </r>
  <r>
    <s v="HYSOZRCG"/>
    <x v="25"/>
    <x v="4"/>
    <x v="2"/>
    <s v="GTX Plus Basic"/>
    <m/>
    <s v=""/>
    <x v="1"/>
    <x v="203"/>
    <x v="6"/>
    <s v=""/>
    <x v="1"/>
    <x v="1"/>
    <s v=""/>
    <n v="0"/>
  </r>
  <r>
    <s v="41RF80KQ"/>
    <x v="25"/>
    <x v="4"/>
    <x v="2"/>
    <s v="GTX Plus Pro"/>
    <m/>
    <s v=""/>
    <x v="1"/>
    <x v="203"/>
    <x v="6"/>
    <s v=""/>
    <x v="1"/>
    <x v="1"/>
    <s v=""/>
    <n v="0"/>
  </r>
  <r>
    <s v="CYB0NUCJ"/>
    <x v="23"/>
    <x v="4"/>
    <x v="2"/>
    <s v="MG Special"/>
    <m/>
    <s v=""/>
    <x v="1"/>
    <x v="203"/>
    <x v="6"/>
    <s v=""/>
    <x v="1"/>
    <x v="1"/>
    <s v=""/>
    <n v="0"/>
  </r>
  <r>
    <s v="2QGI573A"/>
    <x v="27"/>
    <x v="5"/>
    <x v="2"/>
    <s v="GTX Basic"/>
    <s v="The New York Inquirer"/>
    <s v="United States"/>
    <x v="0"/>
    <x v="203"/>
    <x v="60"/>
    <s v="Fri"/>
    <x v="2"/>
    <x v="2"/>
    <n v="550"/>
    <n v="463"/>
  </r>
  <r>
    <s v="QW4QPPSY"/>
    <x v="26"/>
    <x v="4"/>
    <x v="2"/>
    <s v="GTX Plus Basic"/>
    <s v="Gekko &amp; Co"/>
    <s v="United States"/>
    <x v="0"/>
    <x v="203"/>
    <x v="162"/>
    <s v="Thu"/>
    <x v="5"/>
    <x v="3"/>
    <n v="1096"/>
    <n v="877"/>
  </r>
  <r>
    <s v="99L2TNR5"/>
    <x v="8"/>
    <x v="1"/>
    <x v="0"/>
    <s v="MG Advanced"/>
    <s v="Hottechi"/>
    <s v="Korea"/>
    <x v="0"/>
    <x v="203"/>
    <x v="162"/>
    <s v="Thu"/>
    <x v="5"/>
    <x v="3"/>
    <n v="3393"/>
    <n v="3339"/>
  </r>
  <r>
    <s v="3H3TNCP5"/>
    <x v="7"/>
    <x v="2"/>
    <x v="1"/>
    <s v="GTX Plus Basic"/>
    <s v="Condax"/>
    <s v="United States"/>
    <x v="1"/>
    <x v="203"/>
    <x v="6"/>
    <s v=""/>
    <x v="1"/>
    <x v="1"/>
    <s v=""/>
    <n v="0"/>
  </r>
  <r>
    <s v="J8Y1OGY2"/>
    <x v="29"/>
    <x v="1"/>
    <x v="0"/>
    <s v="MG Special"/>
    <s v="Finhigh"/>
    <s v="United States"/>
    <x v="2"/>
    <x v="203"/>
    <x v="53"/>
    <s v="Sun"/>
    <x v="2"/>
    <x v="2"/>
    <n v="55"/>
    <n v="0"/>
  </r>
  <r>
    <s v="7SJD7M9K"/>
    <x v="29"/>
    <x v="1"/>
    <x v="0"/>
    <s v="GTX Pro"/>
    <s v="Funholding"/>
    <s v="United States"/>
    <x v="0"/>
    <x v="203"/>
    <x v="136"/>
    <s v="Sun"/>
    <x v="5"/>
    <x v="3"/>
    <n v="4821"/>
    <n v="4180"/>
  </r>
  <r>
    <s v="OKNOWHS3"/>
    <x v="18"/>
    <x v="2"/>
    <x v="1"/>
    <s v="GTX Plus Basic"/>
    <s v="Labdrill"/>
    <s v="United States"/>
    <x v="2"/>
    <x v="203"/>
    <x v="110"/>
    <s v="Wed"/>
    <x v="5"/>
    <x v="3"/>
    <n v="1096"/>
    <n v="0"/>
  </r>
  <r>
    <s v="VO8WTDHE"/>
    <x v="5"/>
    <x v="3"/>
    <x v="1"/>
    <s v="GTX Basic"/>
    <s v="Hatfan"/>
    <s v="United States"/>
    <x v="2"/>
    <x v="203"/>
    <x v="60"/>
    <s v="Fri"/>
    <x v="2"/>
    <x v="2"/>
    <n v="550"/>
    <n v="0"/>
  </r>
  <r>
    <s v="5FX5TX9L"/>
    <x v="5"/>
    <x v="3"/>
    <x v="1"/>
    <s v="GTX Plus Pro"/>
    <s v="Hatfan"/>
    <s v="United States"/>
    <x v="0"/>
    <x v="203"/>
    <x v="124"/>
    <s v="Mon"/>
    <x v="5"/>
    <x v="3"/>
    <n v="5482"/>
    <n v="4642"/>
  </r>
  <r>
    <s v="TLT4JJ0U"/>
    <x v="22"/>
    <x v="1"/>
    <x v="0"/>
    <s v="MG Advanced"/>
    <s v="Warephase"/>
    <s v="United States"/>
    <x v="2"/>
    <x v="203"/>
    <x v="160"/>
    <s v="Wed"/>
    <x v="6"/>
    <x v="3"/>
    <n v="3393"/>
    <n v="0"/>
  </r>
  <r>
    <s v="RA77E84P"/>
    <x v="6"/>
    <x v="1"/>
    <x v="0"/>
    <s v="GTX Basic"/>
    <s v="Globex Corporation"/>
    <s v="Norway"/>
    <x v="0"/>
    <x v="203"/>
    <x v="166"/>
    <s v="Fri"/>
    <x v="6"/>
    <x v="3"/>
    <n v="550"/>
    <n v="578"/>
  </r>
  <r>
    <s v="7U225819"/>
    <x v="12"/>
    <x v="0"/>
    <x v="0"/>
    <s v="MG Advanced"/>
    <s v="Gogozoom"/>
    <s v="United States"/>
    <x v="0"/>
    <x v="203"/>
    <x v="138"/>
    <s v="Fri"/>
    <x v="5"/>
    <x v="3"/>
    <n v="3393"/>
    <n v="3285"/>
  </r>
  <r>
    <s v="075SHVO3"/>
    <x v="4"/>
    <x v="3"/>
    <x v="1"/>
    <s v="MG Special"/>
    <s v="Plexzap"/>
    <s v="United States"/>
    <x v="2"/>
    <x v="203"/>
    <x v="116"/>
    <s v="Sat"/>
    <x v="5"/>
    <x v="3"/>
    <n v="55"/>
    <n v="0"/>
  </r>
  <r>
    <s v="HHNFD7DX"/>
    <x v="15"/>
    <x v="5"/>
    <x v="2"/>
    <s v="GTX Plus Basic"/>
    <s v="Xx-zobam"/>
    <s v="United States"/>
    <x v="2"/>
    <x v="203"/>
    <x v="175"/>
    <s v="Tue"/>
    <x v="5"/>
    <x v="3"/>
    <n v="1096"/>
    <n v="0"/>
  </r>
  <r>
    <s v="PA55AGYL"/>
    <x v="2"/>
    <x v="2"/>
    <x v="1"/>
    <s v="GTX Pro"/>
    <s v="Cheers"/>
    <s v="United States"/>
    <x v="0"/>
    <x v="203"/>
    <x v="66"/>
    <s v="Wed"/>
    <x v="2"/>
    <x v="2"/>
    <n v="4821"/>
    <n v="5212"/>
  </r>
  <r>
    <s v="V93ZA48C"/>
    <x v="23"/>
    <x v="4"/>
    <x v="2"/>
    <s v="GTX Basic"/>
    <s v="Donware"/>
    <s v="United States"/>
    <x v="0"/>
    <x v="204"/>
    <x v="176"/>
    <s v="Sun"/>
    <x v="6"/>
    <x v="3"/>
    <n v="550"/>
    <n v="614"/>
  </r>
  <r>
    <s v="TR3TXXHF"/>
    <x v="23"/>
    <x v="4"/>
    <x v="2"/>
    <s v="GTX Plus Pro"/>
    <s v="Bubba Gump"/>
    <s v="United States"/>
    <x v="0"/>
    <x v="204"/>
    <x v="160"/>
    <s v="Wed"/>
    <x v="6"/>
    <x v="3"/>
    <n v="5482"/>
    <n v="5778"/>
  </r>
  <r>
    <s v="11V16SZZ"/>
    <x v="27"/>
    <x v="5"/>
    <x v="2"/>
    <s v="GTX Basic"/>
    <s v="Labdrill"/>
    <s v="United States"/>
    <x v="1"/>
    <x v="204"/>
    <x v="6"/>
    <s v=""/>
    <x v="1"/>
    <x v="1"/>
    <s v=""/>
    <n v="0"/>
  </r>
  <r>
    <s v="SURL8H49"/>
    <x v="26"/>
    <x v="4"/>
    <x v="2"/>
    <s v="MG Advanced"/>
    <s v="Bubba Gump"/>
    <s v="United States"/>
    <x v="0"/>
    <x v="204"/>
    <x v="154"/>
    <s v="Sun"/>
    <x v="6"/>
    <x v="3"/>
    <n v="3393"/>
    <n v="3521"/>
  </r>
  <r>
    <s v="3IWUUUCN"/>
    <x v="14"/>
    <x v="3"/>
    <x v="1"/>
    <s v="GTX Pro"/>
    <m/>
    <s v=""/>
    <x v="1"/>
    <x v="204"/>
    <x v="6"/>
    <s v=""/>
    <x v="1"/>
    <x v="1"/>
    <s v=""/>
    <n v="0"/>
  </r>
  <r>
    <s v="POXC3DA1"/>
    <x v="21"/>
    <x v="5"/>
    <x v="2"/>
    <s v="GTX Plus Pro"/>
    <s v="Kinnamplus"/>
    <s v="United States"/>
    <x v="2"/>
    <x v="204"/>
    <x v="177"/>
    <s v="Thu"/>
    <x v="6"/>
    <x v="3"/>
    <n v="5482"/>
    <n v="0"/>
  </r>
  <r>
    <s v="KMGXUADZ"/>
    <x v="8"/>
    <x v="1"/>
    <x v="0"/>
    <s v="GTX Pro"/>
    <s v="Rundofase"/>
    <s v="United States"/>
    <x v="0"/>
    <x v="204"/>
    <x v="112"/>
    <s v="Sun"/>
    <x v="5"/>
    <x v="3"/>
    <n v="4821"/>
    <n v="5109"/>
  </r>
  <r>
    <s v="K7TV5UBZ"/>
    <x v="7"/>
    <x v="2"/>
    <x v="1"/>
    <s v="GTX Plus Pro"/>
    <m/>
    <s v=""/>
    <x v="1"/>
    <x v="204"/>
    <x v="6"/>
    <s v=""/>
    <x v="1"/>
    <x v="1"/>
    <s v=""/>
    <n v="0"/>
  </r>
  <r>
    <s v="X5IZZ69D"/>
    <x v="7"/>
    <x v="2"/>
    <x v="1"/>
    <s v="GTX Basic"/>
    <s v="Doncon"/>
    <s v="United States"/>
    <x v="2"/>
    <x v="204"/>
    <x v="72"/>
    <s v="Tue"/>
    <x v="3"/>
    <x v="2"/>
    <n v="550"/>
    <n v="0"/>
  </r>
  <r>
    <s v="X58FLJ8K"/>
    <x v="7"/>
    <x v="2"/>
    <x v="1"/>
    <s v="GTX Plus Pro"/>
    <s v="Lexiqvolax"/>
    <s v="United States"/>
    <x v="0"/>
    <x v="204"/>
    <x v="153"/>
    <s v="Mon"/>
    <x v="6"/>
    <x v="3"/>
    <n v="5482"/>
    <n v="5190"/>
  </r>
  <r>
    <s v="IDBXD4OU"/>
    <x v="18"/>
    <x v="2"/>
    <x v="1"/>
    <s v="GTX Basic"/>
    <s v="Scotfind"/>
    <s v="United States"/>
    <x v="2"/>
    <x v="204"/>
    <x v="161"/>
    <s v="Tue"/>
    <x v="5"/>
    <x v="3"/>
    <n v="550"/>
    <n v="0"/>
  </r>
  <r>
    <s v="TDNJDFU6"/>
    <x v="18"/>
    <x v="2"/>
    <x v="1"/>
    <s v="GTX Pro"/>
    <s v="Zoomit"/>
    <s v="United States"/>
    <x v="2"/>
    <x v="204"/>
    <x v="140"/>
    <s v="Sun"/>
    <x v="5"/>
    <x v="3"/>
    <n v="4821"/>
    <n v="0"/>
  </r>
  <r>
    <s v="KIMUGBN5"/>
    <x v="24"/>
    <x v="0"/>
    <x v="0"/>
    <s v="MG Advanced"/>
    <s v="Dontechi"/>
    <s v="United States"/>
    <x v="2"/>
    <x v="204"/>
    <x v="124"/>
    <s v="Mon"/>
    <x v="5"/>
    <x v="3"/>
    <n v="3393"/>
    <n v="0"/>
  </r>
  <r>
    <s v="4G0X8VHP"/>
    <x v="5"/>
    <x v="3"/>
    <x v="1"/>
    <s v="MG Advanced"/>
    <s v="Y-corporation"/>
    <s v="United States"/>
    <x v="1"/>
    <x v="204"/>
    <x v="6"/>
    <s v=""/>
    <x v="1"/>
    <x v="1"/>
    <s v=""/>
    <n v="0"/>
  </r>
  <r>
    <s v="6BIZ2MB6"/>
    <x v="9"/>
    <x v="2"/>
    <x v="1"/>
    <s v="MG Special"/>
    <m/>
    <s v=""/>
    <x v="1"/>
    <x v="204"/>
    <x v="6"/>
    <s v=""/>
    <x v="1"/>
    <x v="1"/>
    <s v=""/>
    <n v="0"/>
  </r>
  <r>
    <s v="7U81B9AQ"/>
    <x v="9"/>
    <x v="2"/>
    <x v="1"/>
    <s v="GTX Plus Basic"/>
    <s v="Goodsilron"/>
    <s v="United States"/>
    <x v="0"/>
    <x v="204"/>
    <x v="173"/>
    <s v="Wed"/>
    <x v="6"/>
    <x v="3"/>
    <n v="1096"/>
    <n v="940"/>
  </r>
  <r>
    <s v="WGSS08LF"/>
    <x v="6"/>
    <x v="1"/>
    <x v="0"/>
    <s v="GTX Pro"/>
    <s v="dambase"/>
    <s v="United States"/>
    <x v="2"/>
    <x v="204"/>
    <x v="135"/>
    <s v="Sat"/>
    <x v="5"/>
    <x v="3"/>
    <n v="4821"/>
    <n v="0"/>
  </r>
  <r>
    <s v="WC8KQJV9"/>
    <x v="11"/>
    <x v="3"/>
    <x v="1"/>
    <s v="GTX Basic"/>
    <s v="Goodsilron"/>
    <s v="United States"/>
    <x v="0"/>
    <x v="204"/>
    <x v="112"/>
    <s v="Sun"/>
    <x v="5"/>
    <x v="3"/>
    <n v="550"/>
    <n v="647"/>
  </r>
  <r>
    <s v="FENOSL5C"/>
    <x v="4"/>
    <x v="3"/>
    <x v="1"/>
    <s v="GTX Plus Pro"/>
    <s v="Condax"/>
    <s v="United States"/>
    <x v="0"/>
    <x v="204"/>
    <x v="150"/>
    <s v="Thu"/>
    <x v="5"/>
    <x v="3"/>
    <n v="5482"/>
    <n v="6206"/>
  </r>
  <r>
    <s v="PQ3CLZ2N"/>
    <x v="15"/>
    <x v="5"/>
    <x v="2"/>
    <s v="MG Advanced"/>
    <s v="Massive Dynamic"/>
    <s v="United States"/>
    <x v="0"/>
    <x v="204"/>
    <x v="154"/>
    <s v="Sun"/>
    <x v="6"/>
    <x v="3"/>
    <n v="3393"/>
    <n v="3158"/>
  </r>
  <r>
    <s v="N4ZJ2PJT"/>
    <x v="20"/>
    <x v="5"/>
    <x v="2"/>
    <s v="MG Advanced"/>
    <s v="Donware"/>
    <s v="United States"/>
    <x v="0"/>
    <x v="204"/>
    <x v="148"/>
    <s v="Sat"/>
    <x v="5"/>
    <x v="3"/>
    <n v="3393"/>
    <n v="2699"/>
  </r>
  <r>
    <s v="32A5TJ6D"/>
    <x v="3"/>
    <x v="0"/>
    <x v="0"/>
    <s v="MG Special"/>
    <s v="Domzoom"/>
    <s v="United States"/>
    <x v="2"/>
    <x v="205"/>
    <x v="140"/>
    <s v="Sun"/>
    <x v="5"/>
    <x v="3"/>
    <n v="55"/>
    <n v="0"/>
  </r>
  <r>
    <s v="HZCF65PU"/>
    <x v="25"/>
    <x v="4"/>
    <x v="2"/>
    <s v="GTX Plus Basic"/>
    <s v="Plussunin"/>
    <s v="United States"/>
    <x v="0"/>
    <x v="205"/>
    <x v="107"/>
    <s v="Fri"/>
    <x v="5"/>
    <x v="3"/>
    <n v="1096"/>
    <n v="1302"/>
  </r>
  <r>
    <s v="TCTLOMKP"/>
    <x v="23"/>
    <x v="4"/>
    <x v="2"/>
    <s v="MG Advanced"/>
    <s v="Bioplex"/>
    <s v="United States"/>
    <x v="0"/>
    <x v="205"/>
    <x v="87"/>
    <s v="Tue"/>
    <x v="3"/>
    <x v="2"/>
    <n v="3393"/>
    <n v="2993"/>
  </r>
  <r>
    <s v="O0NCMYX9"/>
    <x v="28"/>
    <x v="0"/>
    <x v="0"/>
    <s v="GTX Basic"/>
    <s v="Betatech"/>
    <s v="Kenya"/>
    <x v="0"/>
    <x v="205"/>
    <x v="48"/>
    <s v="Mon"/>
    <x v="3"/>
    <x v="2"/>
    <n v="550"/>
    <n v="460"/>
  </r>
  <r>
    <s v="0STR2QEA"/>
    <x v="27"/>
    <x v="5"/>
    <x v="2"/>
    <s v="GTX Plus Pro"/>
    <s v="Inity"/>
    <s v="United States"/>
    <x v="1"/>
    <x v="205"/>
    <x v="6"/>
    <s v=""/>
    <x v="1"/>
    <x v="1"/>
    <s v=""/>
    <n v="0"/>
  </r>
  <r>
    <s v="HELQUZNO"/>
    <x v="27"/>
    <x v="5"/>
    <x v="2"/>
    <s v="GTX Basic"/>
    <s v="Konex"/>
    <s v="United States"/>
    <x v="0"/>
    <x v="205"/>
    <x v="174"/>
    <s v="Mon"/>
    <x v="6"/>
    <x v="3"/>
    <n v="550"/>
    <n v="616"/>
  </r>
  <r>
    <s v="V7DHDF8V"/>
    <x v="1"/>
    <x v="1"/>
    <x v="0"/>
    <s v="MG Advanced"/>
    <s v="Scottech"/>
    <s v="United States"/>
    <x v="2"/>
    <x v="205"/>
    <x v="109"/>
    <s v="Mon"/>
    <x v="5"/>
    <x v="3"/>
    <n v="3393"/>
    <n v="0"/>
  </r>
  <r>
    <s v="A3OROHUS"/>
    <x v="1"/>
    <x v="1"/>
    <x v="0"/>
    <s v="GTX Pro"/>
    <s v="Globex Corporation"/>
    <s v="Norway"/>
    <x v="0"/>
    <x v="205"/>
    <x v="124"/>
    <s v="Mon"/>
    <x v="5"/>
    <x v="3"/>
    <n v="4821"/>
    <n v="4270"/>
  </r>
  <r>
    <s v="CXYWGOPF"/>
    <x v="26"/>
    <x v="4"/>
    <x v="2"/>
    <s v="GTX Pro"/>
    <s v="Ontomedia"/>
    <s v="United States"/>
    <x v="2"/>
    <x v="205"/>
    <x v="134"/>
    <s v="Mon"/>
    <x v="5"/>
    <x v="3"/>
    <n v="4821"/>
    <n v="0"/>
  </r>
  <r>
    <s v="DLQTM07N"/>
    <x v="8"/>
    <x v="1"/>
    <x v="0"/>
    <s v="GTX Pro"/>
    <s v="Treequote"/>
    <s v="United States"/>
    <x v="0"/>
    <x v="205"/>
    <x v="161"/>
    <s v="Tue"/>
    <x v="5"/>
    <x v="3"/>
    <n v="4821"/>
    <n v="4787"/>
  </r>
  <r>
    <s v="Y2EC6KYG"/>
    <x v="10"/>
    <x v="3"/>
    <x v="1"/>
    <s v="MG Advanced"/>
    <m/>
    <s v=""/>
    <x v="1"/>
    <x v="205"/>
    <x v="6"/>
    <s v=""/>
    <x v="1"/>
    <x v="1"/>
    <s v=""/>
    <n v="0"/>
  </r>
  <r>
    <s v="SUXDAQNV"/>
    <x v="29"/>
    <x v="1"/>
    <x v="0"/>
    <s v="GTX Basic"/>
    <s v="Statholdings"/>
    <s v="United States"/>
    <x v="2"/>
    <x v="205"/>
    <x v="146"/>
    <s v="Mon"/>
    <x v="5"/>
    <x v="3"/>
    <n v="550"/>
    <n v="0"/>
  </r>
  <r>
    <s v="ZT2NKCV5"/>
    <x v="29"/>
    <x v="1"/>
    <x v="0"/>
    <s v="MG Special"/>
    <s v="Hottechi"/>
    <s v="Korea"/>
    <x v="0"/>
    <x v="205"/>
    <x v="66"/>
    <s v="Wed"/>
    <x v="2"/>
    <x v="2"/>
    <n v="55"/>
    <n v="55"/>
  </r>
  <r>
    <s v="I4YPNNTU"/>
    <x v="29"/>
    <x v="1"/>
    <x v="0"/>
    <s v="MG Advanced"/>
    <s v="Funholding"/>
    <s v="United States"/>
    <x v="0"/>
    <x v="205"/>
    <x v="128"/>
    <s v="Wed"/>
    <x v="5"/>
    <x v="3"/>
    <n v="3393"/>
    <n v="3808"/>
  </r>
  <r>
    <s v="2PI827MA"/>
    <x v="18"/>
    <x v="2"/>
    <x v="1"/>
    <s v="GTX Pro"/>
    <m/>
    <s v=""/>
    <x v="1"/>
    <x v="205"/>
    <x v="6"/>
    <s v=""/>
    <x v="1"/>
    <x v="1"/>
    <s v=""/>
    <n v="0"/>
  </r>
  <r>
    <s v="KOYW9WIV"/>
    <x v="24"/>
    <x v="0"/>
    <x v="0"/>
    <s v="GTX Basic"/>
    <s v="Rundofase"/>
    <s v="United States"/>
    <x v="0"/>
    <x v="205"/>
    <x v="178"/>
    <s v="Sat"/>
    <x v="6"/>
    <x v="3"/>
    <n v="550"/>
    <n v="483"/>
  </r>
  <r>
    <s v="JRAAPD3L"/>
    <x v="24"/>
    <x v="0"/>
    <x v="0"/>
    <s v="MG Advanced"/>
    <s v="Warephase"/>
    <s v="United States"/>
    <x v="0"/>
    <x v="205"/>
    <x v="169"/>
    <s v="Sat"/>
    <x v="6"/>
    <x v="3"/>
    <n v="3393"/>
    <n v="3727"/>
  </r>
  <r>
    <s v="21JDZDNJ"/>
    <x v="5"/>
    <x v="3"/>
    <x v="1"/>
    <s v="GTX Pro"/>
    <s v="Faxquote"/>
    <s v="United States"/>
    <x v="0"/>
    <x v="205"/>
    <x v="124"/>
    <s v="Mon"/>
    <x v="5"/>
    <x v="3"/>
    <n v="4821"/>
    <n v="4738"/>
  </r>
  <r>
    <s v="EP0H3SJO"/>
    <x v="22"/>
    <x v="1"/>
    <x v="0"/>
    <s v="GTX Plus Basic"/>
    <s v="Ron-tech"/>
    <s v="United States"/>
    <x v="0"/>
    <x v="205"/>
    <x v="107"/>
    <s v="Fri"/>
    <x v="5"/>
    <x v="3"/>
    <n v="1096"/>
    <n v="1275"/>
  </r>
  <r>
    <s v="GIP11NY3"/>
    <x v="22"/>
    <x v="1"/>
    <x v="0"/>
    <s v="MG Advanced"/>
    <s v="Treequote"/>
    <s v="United States"/>
    <x v="0"/>
    <x v="205"/>
    <x v="148"/>
    <s v="Sat"/>
    <x v="5"/>
    <x v="3"/>
    <n v="3393"/>
    <n v="3428"/>
  </r>
  <r>
    <s v="7X1D49TU"/>
    <x v="0"/>
    <x v="0"/>
    <x v="0"/>
    <s v="MG Special"/>
    <s v="Conecom"/>
    <s v="United States"/>
    <x v="2"/>
    <x v="205"/>
    <x v="171"/>
    <s v="Mon"/>
    <x v="6"/>
    <x v="3"/>
    <n v="55"/>
    <n v="0"/>
  </r>
  <r>
    <s v="PDXFONE0"/>
    <x v="19"/>
    <x v="4"/>
    <x v="2"/>
    <s v="GTX Pro"/>
    <s v="Mathtouch"/>
    <s v="Jordan"/>
    <x v="0"/>
    <x v="205"/>
    <x v="52"/>
    <s v="Wed"/>
    <x v="3"/>
    <x v="2"/>
    <n v="4821"/>
    <n v="5420"/>
  </r>
  <r>
    <s v="77WSI0TH"/>
    <x v="11"/>
    <x v="3"/>
    <x v="1"/>
    <s v="MG Special"/>
    <s v="Dalttechnology"/>
    <s v="United States"/>
    <x v="2"/>
    <x v="205"/>
    <x v="146"/>
    <s v="Mon"/>
    <x v="5"/>
    <x v="3"/>
    <n v="55"/>
    <n v="0"/>
  </r>
  <r>
    <s v="DJDVV89L"/>
    <x v="12"/>
    <x v="0"/>
    <x v="0"/>
    <s v="MG Special"/>
    <s v="Dontechi"/>
    <s v="United States"/>
    <x v="0"/>
    <x v="205"/>
    <x v="80"/>
    <s v="Sun"/>
    <x v="3"/>
    <x v="2"/>
    <n v="55"/>
    <n v="59"/>
  </r>
  <r>
    <s v="ZK4S74FD"/>
    <x v="4"/>
    <x v="3"/>
    <x v="1"/>
    <s v="GTX Plus Pro"/>
    <s v="Singletechno"/>
    <s v="United States"/>
    <x v="1"/>
    <x v="205"/>
    <x v="6"/>
    <s v=""/>
    <x v="1"/>
    <x v="1"/>
    <s v=""/>
    <n v="0"/>
  </r>
  <r>
    <s v="E5V4WT18"/>
    <x v="4"/>
    <x v="3"/>
    <x v="1"/>
    <s v="MG Special"/>
    <s v="Genco Pura Olive Oil Company"/>
    <s v="Italy"/>
    <x v="1"/>
    <x v="205"/>
    <x v="6"/>
    <s v=""/>
    <x v="1"/>
    <x v="1"/>
    <s v=""/>
    <n v="0"/>
  </r>
  <r>
    <s v="CYSF0YQN"/>
    <x v="3"/>
    <x v="0"/>
    <x v="0"/>
    <s v="GTX Plus Basic"/>
    <s v="Dontechi"/>
    <s v="United States"/>
    <x v="2"/>
    <x v="206"/>
    <x v="141"/>
    <s v="Tue"/>
    <x v="5"/>
    <x v="3"/>
    <n v="1096"/>
    <n v="0"/>
  </r>
  <r>
    <s v="HEK08UMI"/>
    <x v="3"/>
    <x v="0"/>
    <x v="0"/>
    <s v="MG Advanced"/>
    <s v="Rangreen"/>
    <s v="Panama"/>
    <x v="2"/>
    <x v="206"/>
    <x v="148"/>
    <s v="Sat"/>
    <x v="5"/>
    <x v="3"/>
    <n v="3393"/>
    <n v="0"/>
  </r>
  <r>
    <s v="7AXR8U55"/>
    <x v="25"/>
    <x v="4"/>
    <x v="2"/>
    <s v="MG Advanced"/>
    <m/>
    <s v=""/>
    <x v="1"/>
    <x v="206"/>
    <x v="6"/>
    <s v=""/>
    <x v="1"/>
    <x v="1"/>
    <s v=""/>
    <n v="0"/>
  </r>
  <r>
    <s v="GRRY4DQR"/>
    <x v="25"/>
    <x v="4"/>
    <x v="2"/>
    <s v="GTX Basic"/>
    <s v="Silis"/>
    <s v="United States"/>
    <x v="0"/>
    <x v="206"/>
    <x v="152"/>
    <s v="Fri"/>
    <x v="6"/>
    <x v="3"/>
    <n v="550"/>
    <n v="561"/>
  </r>
  <r>
    <s v="S3JAC8GQ"/>
    <x v="25"/>
    <x v="4"/>
    <x v="2"/>
    <s v="GTX Plus Basic"/>
    <s v="Zathunicon"/>
    <s v="United States"/>
    <x v="0"/>
    <x v="206"/>
    <x v="133"/>
    <s v="Thu"/>
    <x v="5"/>
    <x v="3"/>
    <n v="1096"/>
    <n v="1354"/>
  </r>
  <r>
    <s v="E3JP7HCX"/>
    <x v="23"/>
    <x v="4"/>
    <x v="2"/>
    <s v="MG Special"/>
    <s v="The New York Inquirer"/>
    <s v="United States"/>
    <x v="0"/>
    <x v="206"/>
    <x v="153"/>
    <s v="Mon"/>
    <x v="6"/>
    <x v="3"/>
    <n v="55"/>
    <n v="44"/>
  </r>
  <r>
    <s v="FF5G00YD"/>
    <x v="27"/>
    <x v="5"/>
    <x v="2"/>
    <s v="GTX Basic"/>
    <s v="Mathtouch"/>
    <s v="Jordan"/>
    <x v="0"/>
    <x v="206"/>
    <x v="153"/>
    <s v="Mon"/>
    <x v="6"/>
    <x v="3"/>
    <n v="550"/>
    <n v="560"/>
  </r>
  <r>
    <s v="5975TDTI"/>
    <x v="27"/>
    <x v="5"/>
    <x v="2"/>
    <s v="GTX Pro"/>
    <s v="Donquadtech"/>
    <s v="United States"/>
    <x v="0"/>
    <x v="206"/>
    <x v="73"/>
    <s v="Fri"/>
    <x v="3"/>
    <x v="2"/>
    <n v="4821"/>
    <n v="5324"/>
  </r>
  <r>
    <s v="7X0T2QOL"/>
    <x v="10"/>
    <x v="3"/>
    <x v="1"/>
    <s v="MG Advanced"/>
    <m/>
    <s v=""/>
    <x v="1"/>
    <x v="206"/>
    <x v="6"/>
    <s v=""/>
    <x v="1"/>
    <x v="1"/>
    <s v=""/>
    <n v="0"/>
  </r>
  <r>
    <s v="7KKFQ7LX"/>
    <x v="10"/>
    <x v="3"/>
    <x v="1"/>
    <s v="MG Advanced"/>
    <m/>
    <s v=""/>
    <x v="1"/>
    <x v="206"/>
    <x v="6"/>
    <s v=""/>
    <x v="1"/>
    <x v="1"/>
    <s v=""/>
    <n v="0"/>
  </r>
  <r>
    <s v="IBZI95HI"/>
    <x v="7"/>
    <x v="2"/>
    <x v="1"/>
    <s v="GTX Plus Basic"/>
    <s v="Zoomit"/>
    <s v="United States"/>
    <x v="1"/>
    <x v="206"/>
    <x v="6"/>
    <s v=""/>
    <x v="1"/>
    <x v="1"/>
    <s v=""/>
    <n v="0"/>
  </r>
  <r>
    <s v="3ATYY665"/>
    <x v="16"/>
    <x v="2"/>
    <x v="1"/>
    <s v="GTX Pro"/>
    <s v="Conecom"/>
    <s v="United States"/>
    <x v="1"/>
    <x v="206"/>
    <x v="6"/>
    <s v=""/>
    <x v="1"/>
    <x v="1"/>
    <s v=""/>
    <n v="0"/>
  </r>
  <r>
    <s v="GZU4ZSFE"/>
    <x v="16"/>
    <x v="2"/>
    <x v="1"/>
    <s v="GTX Pro"/>
    <s v="Faxquote"/>
    <s v="United States"/>
    <x v="0"/>
    <x v="206"/>
    <x v="178"/>
    <s v="Sat"/>
    <x v="6"/>
    <x v="3"/>
    <n v="4821"/>
    <n v="4924"/>
  </r>
  <r>
    <s v="E4KL4NGF"/>
    <x v="18"/>
    <x v="2"/>
    <x v="1"/>
    <s v="GTX Basic"/>
    <s v="Golddex"/>
    <s v="United States"/>
    <x v="0"/>
    <x v="206"/>
    <x v="109"/>
    <s v="Mon"/>
    <x v="5"/>
    <x v="3"/>
    <n v="550"/>
    <n v="571"/>
  </r>
  <r>
    <s v="QCH2R1VO"/>
    <x v="18"/>
    <x v="2"/>
    <x v="1"/>
    <s v="MG Advanced"/>
    <s v="Konex"/>
    <s v="United States"/>
    <x v="0"/>
    <x v="206"/>
    <x v="116"/>
    <s v="Sat"/>
    <x v="5"/>
    <x v="3"/>
    <n v="3393"/>
    <n v="4022"/>
  </r>
  <r>
    <s v="SH6F6COK"/>
    <x v="24"/>
    <x v="0"/>
    <x v="0"/>
    <s v="GTX Basic"/>
    <s v="Rundofase"/>
    <s v="United States"/>
    <x v="2"/>
    <x v="206"/>
    <x v="116"/>
    <s v="Sat"/>
    <x v="5"/>
    <x v="3"/>
    <n v="550"/>
    <n v="0"/>
  </r>
  <r>
    <s v="KOJ4SQ1T"/>
    <x v="9"/>
    <x v="2"/>
    <x v="1"/>
    <s v="MG Special"/>
    <s v="Groovestreet"/>
    <s v="United States"/>
    <x v="2"/>
    <x v="206"/>
    <x v="161"/>
    <s v="Tue"/>
    <x v="5"/>
    <x v="3"/>
    <n v="55"/>
    <n v="0"/>
  </r>
  <r>
    <s v="DMUQAWQH"/>
    <x v="9"/>
    <x v="2"/>
    <x v="1"/>
    <s v="GTX Plus Basic"/>
    <s v="Faxquote"/>
    <s v="United States"/>
    <x v="0"/>
    <x v="206"/>
    <x v="82"/>
    <s v="Mon"/>
    <x v="3"/>
    <x v="2"/>
    <n v="1096"/>
    <n v="1030"/>
  </r>
  <r>
    <s v="C2RL3DUQ"/>
    <x v="0"/>
    <x v="0"/>
    <x v="0"/>
    <s v="MG Advanced"/>
    <s v="Bioholding"/>
    <s v="Philipines"/>
    <x v="2"/>
    <x v="206"/>
    <x v="128"/>
    <s v="Wed"/>
    <x v="5"/>
    <x v="3"/>
    <n v="3393"/>
    <n v="0"/>
  </r>
  <r>
    <s v="2LTS2CL8"/>
    <x v="6"/>
    <x v="1"/>
    <x v="0"/>
    <s v="MG Special"/>
    <s v="Streethex"/>
    <s v="Belgium"/>
    <x v="2"/>
    <x v="206"/>
    <x v="66"/>
    <s v="Wed"/>
    <x v="2"/>
    <x v="2"/>
    <n v="55"/>
    <n v="0"/>
  </r>
  <r>
    <s v="113O9JCA"/>
    <x v="12"/>
    <x v="0"/>
    <x v="0"/>
    <s v="MG Special"/>
    <s v="Codehow"/>
    <s v="United States"/>
    <x v="2"/>
    <x v="206"/>
    <x v="172"/>
    <s v="Sat"/>
    <x v="6"/>
    <x v="3"/>
    <n v="55"/>
    <n v="0"/>
  </r>
  <r>
    <s v="54XWHO19"/>
    <x v="4"/>
    <x v="3"/>
    <x v="1"/>
    <s v="GTX Basic"/>
    <s v="Hatfan"/>
    <s v="United States"/>
    <x v="2"/>
    <x v="206"/>
    <x v="126"/>
    <s v="Thu"/>
    <x v="5"/>
    <x v="3"/>
    <n v="550"/>
    <n v="0"/>
  </r>
  <r>
    <s v="09RN3MHV"/>
    <x v="4"/>
    <x v="3"/>
    <x v="1"/>
    <s v="GTX Pro"/>
    <s v="Kan-code"/>
    <s v="United States"/>
    <x v="0"/>
    <x v="206"/>
    <x v="177"/>
    <s v="Thu"/>
    <x v="6"/>
    <x v="3"/>
    <n v="4821"/>
    <n v="5074"/>
  </r>
  <r>
    <s v="EPSIB2JR"/>
    <x v="15"/>
    <x v="5"/>
    <x v="2"/>
    <s v="MG Special"/>
    <s v="Zoomit"/>
    <s v="United States"/>
    <x v="1"/>
    <x v="206"/>
    <x v="6"/>
    <s v=""/>
    <x v="1"/>
    <x v="1"/>
    <s v=""/>
    <n v="0"/>
  </r>
  <r>
    <s v="YW14K7PE"/>
    <x v="20"/>
    <x v="5"/>
    <x v="2"/>
    <s v="GTX Plus Pro"/>
    <s v="Vehement Capital Partners"/>
    <s v="United States"/>
    <x v="0"/>
    <x v="206"/>
    <x v="178"/>
    <s v="Sat"/>
    <x v="6"/>
    <x v="3"/>
    <n v="5482"/>
    <n v="5198"/>
  </r>
  <r>
    <s v="G1L2YY5P"/>
    <x v="2"/>
    <x v="2"/>
    <x v="1"/>
    <s v="GTX Basic"/>
    <m/>
    <s v=""/>
    <x v="1"/>
    <x v="206"/>
    <x v="6"/>
    <s v=""/>
    <x v="1"/>
    <x v="1"/>
    <s v=""/>
    <n v="0"/>
  </r>
  <r>
    <s v="9UYUV724"/>
    <x v="2"/>
    <x v="2"/>
    <x v="1"/>
    <s v="GTX Plus Pro"/>
    <s v="Faxquote"/>
    <s v="United States"/>
    <x v="2"/>
    <x v="206"/>
    <x v="144"/>
    <s v="Wed"/>
    <x v="6"/>
    <x v="3"/>
    <n v="5482"/>
    <n v="0"/>
  </r>
  <r>
    <s v="UZI6MKVR"/>
    <x v="3"/>
    <x v="0"/>
    <x v="0"/>
    <s v="MG Special"/>
    <s v="Betatech"/>
    <s v="Kenya"/>
    <x v="2"/>
    <x v="207"/>
    <x v="162"/>
    <s v="Thu"/>
    <x v="5"/>
    <x v="3"/>
    <n v="55"/>
    <n v="0"/>
  </r>
  <r>
    <s v="N1H9ILZ9"/>
    <x v="3"/>
    <x v="0"/>
    <x v="0"/>
    <s v="GTX Basic"/>
    <s v="Conecom"/>
    <s v="United States"/>
    <x v="0"/>
    <x v="207"/>
    <x v="142"/>
    <s v="Sun"/>
    <x v="6"/>
    <x v="3"/>
    <n v="550"/>
    <n v="576"/>
  </r>
  <r>
    <s v="V8RYC18P"/>
    <x v="3"/>
    <x v="0"/>
    <x v="0"/>
    <s v="MG Special"/>
    <s v="Stanredtax"/>
    <s v="United States"/>
    <x v="0"/>
    <x v="207"/>
    <x v="134"/>
    <s v="Mon"/>
    <x v="5"/>
    <x v="3"/>
    <n v="55"/>
    <n v="57"/>
  </r>
  <r>
    <s v="5OQELHMF"/>
    <x v="23"/>
    <x v="4"/>
    <x v="2"/>
    <s v="GTX Pro"/>
    <s v="Konex"/>
    <s v="United States"/>
    <x v="2"/>
    <x v="207"/>
    <x v="124"/>
    <s v="Mon"/>
    <x v="5"/>
    <x v="3"/>
    <n v="4821"/>
    <n v="0"/>
  </r>
  <r>
    <s v="NCF4DT7H"/>
    <x v="28"/>
    <x v="0"/>
    <x v="0"/>
    <s v="MG Advanced"/>
    <s v="Condax"/>
    <s v="United States"/>
    <x v="2"/>
    <x v="207"/>
    <x v="48"/>
    <s v="Mon"/>
    <x v="3"/>
    <x v="2"/>
    <n v="3393"/>
    <n v="0"/>
  </r>
  <r>
    <s v="DC2JL47C"/>
    <x v="13"/>
    <x v="4"/>
    <x v="2"/>
    <s v="GTX Pro"/>
    <s v="Dontechi"/>
    <s v="United States"/>
    <x v="1"/>
    <x v="207"/>
    <x v="6"/>
    <s v=""/>
    <x v="1"/>
    <x v="1"/>
    <s v=""/>
    <n v="0"/>
  </r>
  <r>
    <s v="GMN9KQN2"/>
    <x v="13"/>
    <x v="4"/>
    <x v="2"/>
    <s v="GTX Pro"/>
    <m/>
    <s v=""/>
    <x v="1"/>
    <x v="207"/>
    <x v="6"/>
    <s v=""/>
    <x v="1"/>
    <x v="1"/>
    <s v=""/>
    <n v="0"/>
  </r>
  <r>
    <s v="L9WWFYQW"/>
    <x v="1"/>
    <x v="1"/>
    <x v="0"/>
    <s v="GTX Pro"/>
    <s v="Codehow"/>
    <s v="United States"/>
    <x v="2"/>
    <x v="207"/>
    <x v="156"/>
    <s v="Fri"/>
    <x v="5"/>
    <x v="3"/>
    <n v="4821"/>
    <n v="0"/>
  </r>
  <r>
    <s v="AR2T4LAR"/>
    <x v="1"/>
    <x v="1"/>
    <x v="0"/>
    <s v="GTX Pro"/>
    <s v="Scottech"/>
    <s v="United States"/>
    <x v="0"/>
    <x v="207"/>
    <x v="161"/>
    <s v="Tue"/>
    <x v="5"/>
    <x v="3"/>
    <n v="4821"/>
    <n v="4432"/>
  </r>
  <r>
    <s v="GPC8PLM7"/>
    <x v="26"/>
    <x v="4"/>
    <x v="2"/>
    <s v="GTX Basic"/>
    <s v="Kinnamplus"/>
    <s v="United States"/>
    <x v="0"/>
    <x v="207"/>
    <x v="145"/>
    <s v="Sat"/>
    <x v="6"/>
    <x v="3"/>
    <n v="550"/>
    <n v="481"/>
  </r>
  <r>
    <s v="YA822MOB"/>
    <x v="7"/>
    <x v="2"/>
    <x v="1"/>
    <s v="GTX Plus Pro"/>
    <s v="Y-corporation"/>
    <s v="United States"/>
    <x v="2"/>
    <x v="207"/>
    <x v="161"/>
    <s v="Tue"/>
    <x v="5"/>
    <x v="3"/>
    <n v="5482"/>
    <n v="0"/>
  </r>
  <r>
    <s v="JBCQ1ODR"/>
    <x v="7"/>
    <x v="2"/>
    <x v="1"/>
    <s v="GTX Pro"/>
    <s v="Newex"/>
    <s v="Germany"/>
    <x v="0"/>
    <x v="207"/>
    <x v="146"/>
    <s v="Mon"/>
    <x v="5"/>
    <x v="3"/>
    <n v="4821"/>
    <n v="5293"/>
  </r>
  <r>
    <s v="M26BSX5S"/>
    <x v="29"/>
    <x v="1"/>
    <x v="0"/>
    <s v="GTX Pro"/>
    <s v="Codehow"/>
    <s v="United States"/>
    <x v="2"/>
    <x v="207"/>
    <x v="112"/>
    <s v="Sun"/>
    <x v="5"/>
    <x v="3"/>
    <n v="4821"/>
    <n v="0"/>
  </r>
  <r>
    <s v="PLYYX5CD"/>
    <x v="29"/>
    <x v="1"/>
    <x v="0"/>
    <s v="GTX Plus Pro"/>
    <s v="Hottechi"/>
    <s v="Korea"/>
    <x v="0"/>
    <x v="207"/>
    <x v="150"/>
    <s v="Thu"/>
    <x v="5"/>
    <x v="3"/>
    <n v="5482"/>
    <n v="5769"/>
  </r>
  <r>
    <s v="JP2EY6QU"/>
    <x v="29"/>
    <x v="1"/>
    <x v="0"/>
    <s v="GTX Pro"/>
    <s v="Globex Corporation"/>
    <s v="Norway"/>
    <x v="0"/>
    <x v="207"/>
    <x v="145"/>
    <s v="Sat"/>
    <x v="6"/>
    <x v="3"/>
    <n v="4821"/>
    <n v="4929"/>
  </r>
  <r>
    <s v="48INT6OA"/>
    <x v="29"/>
    <x v="1"/>
    <x v="0"/>
    <s v="GTX Pro"/>
    <s v="Rundofase"/>
    <s v="United States"/>
    <x v="0"/>
    <x v="207"/>
    <x v="129"/>
    <s v="Sat"/>
    <x v="5"/>
    <x v="3"/>
    <n v="4821"/>
    <n v="4924"/>
  </r>
  <r>
    <s v="EVDMSM4N"/>
    <x v="16"/>
    <x v="2"/>
    <x v="1"/>
    <s v="GTX Plus Basic"/>
    <s v="Blackzim"/>
    <s v="United States"/>
    <x v="2"/>
    <x v="207"/>
    <x v="124"/>
    <s v="Mon"/>
    <x v="5"/>
    <x v="3"/>
    <n v="1096"/>
    <n v="0"/>
  </r>
  <r>
    <s v="9FH4OP4U"/>
    <x v="18"/>
    <x v="2"/>
    <x v="1"/>
    <s v="GTX Plus Pro"/>
    <s v="Faxquote"/>
    <s v="United States"/>
    <x v="0"/>
    <x v="207"/>
    <x v="107"/>
    <s v="Fri"/>
    <x v="5"/>
    <x v="3"/>
    <n v="5482"/>
    <n v="5312"/>
  </r>
  <r>
    <s v="N128I4H8"/>
    <x v="18"/>
    <x v="2"/>
    <x v="1"/>
    <s v="MG Special"/>
    <s v="Nam-zim"/>
    <s v="Brazil"/>
    <x v="0"/>
    <x v="207"/>
    <x v="52"/>
    <s v="Wed"/>
    <x v="3"/>
    <x v="2"/>
    <n v="55"/>
    <n v="66"/>
  </r>
  <r>
    <s v="8NKLCSES"/>
    <x v="22"/>
    <x v="1"/>
    <x v="0"/>
    <s v="GTX Plus Basic"/>
    <s v="Toughzap"/>
    <s v="United States"/>
    <x v="0"/>
    <x v="207"/>
    <x v="70"/>
    <s v="Sun"/>
    <x v="3"/>
    <x v="2"/>
    <n v="1096"/>
    <n v="1115"/>
  </r>
  <r>
    <s v="1ZMWMU21"/>
    <x v="22"/>
    <x v="1"/>
    <x v="0"/>
    <s v="MG Advanced"/>
    <s v="Conecom"/>
    <s v="United States"/>
    <x v="0"/>
    <x v="207"/>
    <x v="147"/>
    <s v="Wed"/>
    <x v="5"/>
    <x v="3"/>
    <n v="3393"/>
    <n v="3407"/>
  </r>
  <r>
    <s v="R617R51D"/>
    <x v="6"/>
    <x v="1"/>
    <x v="0"/>
    <s v="GTX Basic"/>
    <s v="Cancity"/>
    <s v="United States"/>
    <x v="0"/>
    <x v="207"/>
    <x v="142"/>
    <s v="Sun"/>
    <x v="6"/>
    <x v="3"/>
    <n v="550"/>
    <n v="540"/>
  </r>
  <r>
    <s v="W8E2YLNY"/>
    <x v="19"/>
    <x v="4"/>
    <x v="2"/>
    <s v="GTX Plus Basic"/>
    <s v="Acme Corporation"/>
    <s v="United States"/>
    <x v="0"/>
    <x v="207"/>
    <x v="164"/>
    <s v="Mon"/>
    <x v="6"/>
    <x v="3"/>
    <n v="1096"/>
    <n v="1095"/>
  </r>
  <r>
    <s v="TX9VFL4J"/>
    <x v="19"/>
    <x v="4"/>
    <x v="2"/>
    <s v="GTX Plus Basic"/>
    <s v="Silis"/>
    <s v="United States"/>
    <x v="0"/>
    <x v="207"/>
    <x v="147"/>
    <s v="Wed"/>
    <x v="5"/>
    <x v="3"/>
    <n v="1096"/>
    <n v="1019"/>
  </r>
  <r>
    <s v="5ELX1QYM"/>
    <x v="4"/>
    <x v="3"/>
    <x v="1"/>
    <s v="GTX Plus Basic"/>
    <s v="Green-Plus"/>
    <s v="United States"/>
    <x v="2"/>
    <x v="207"/>
    <x v="77"/>
    <s v="Tue"/>
    <x v="2"/>
    <x v="2"/>
    <n v="1096"/>
    <n v="0"/>
  </r>
  <r>
    <s v="RTQVKK41"/>
    <x v="4"/>
    <x v="3"/>
    <x v="1"/>
    <s v="GTX Pro"/>
    <s v="Scotfind"/>
    <s v="United States"/>
    <x v="2"/>
    <x v="207"/>
    <x v="150"/>
    <s v="Thu"/>
    <x v="5"/>
    <x v="3"/>
    <n v="4821"/>
    <n v="0"/>
  </r>
  <r>
    <s v="9DEDEQ5O"/>
    <x v="4"/>
    <x v="3"/>
    <x v="1"/>
    <s v="GTX Pro"/>
    <s v="Green-Plus"/>
    <s v="United States"/>
    <x v="0"/>
    <x v="207"/>
    <x v="163"/>
    <s v="Thu"/>
    <x v="6"/>
    <x v="3"/>
    <n v="4821"/>
    <n v="4477"/>
  </r>
  <r>
    <s v="Z8JLMCOM"/>
    <x v="4"/>
    <x v="3"/>
    <x v="1"/>
    <s v="GTX Pro"/>
    <s v="Hatfan"/>
    <s v="United States"/>
    <x v="0"/>
    <x v="207"/>
    <x v="42"/>
    <s v="Fri"/>
    <x v="3"/>
    <x v="2"/>
    <n v="4821"/>
    <n v="4644"/>
  </r>
  <r>
    <s v="1O58TWRZ"/>
    <x v="3"/>
    <x v="0"/>
    <x v="0"/>
    <s v="GTX Basic"/>
    <s v="Finhigh"/>
    <s v="United States"/>
    <x v="2"/>
    <x v="208"/>
    <x v="136"/>
    <s v="Sun"/>
    <x v="5"/>
    <x v="3"/>
    <n v="550"/>
    <n v="0"/>
  </r>
  <r>
    <s v="RHOZIG9P"/>
    <x v="3"/>
    <x v="0"/>
    <x v="0"/>
    <s v="GTX Plus Basic"/>
    <s v="Cancity"/>
    <s v="United States"/>
    <x v="2"/>
    <x v="208"/>
    <x v="68"/>
    <s v="Tue"/>
    <x v="3"/>
    <x v="2"/>
    <n v="1096"/>
    <n v="0"/>
  </r>
  <r>
    <s v="VXTVHC1Z"/>
    <x v="25"/>
    <x v="4"/>
    <x v="2"/>
    <s v="GTX Plus Pro"/>
    <m/>
    <s v=""/>
    <x v="1"/>
    <x v="208"/>
    <x v="6"/>
    <s v=""/>
    <x v="1"/>
    <x v="1"/>
    <s v=""/>
    <n v="0"/>
  </r>
  <r>
    <s v="52Q1PYGW"/>
    <x v="25"/>
    <x v="4"/>
    <x v="2"/>
    <s v="GTX Plus Basic"/>
    <s v="Zotware"/>
    <s v="United States"/>
    <x v="0"/>
    <x v="208"/>
    <x v="85"/>
    <s v="Thu"/>
    <x v="3"/>
    <x v="2"/>
    <n v="1096"/>
    <n v="940"/>
  </r>
  <r>
    <s v="56ZJUSNG"/>
    <x v="13"/>
    <x v="4"/>
    <x v="2"/>
    <s v="GTX Pro"/>
    <s v="Acme Corporation"/>
    <s v="United States"/>
    <x v="0"/>
    <x v="208"/>
    <x v="52"/>
    <s v="Wed"/>
    <x v="3"/>
    <x v="2"/>
    <n v="4821"/>
    <n v="5378"/>
  </r>
  <r>
    <s v="Y92RU9V8"/>
    <x v="13"/>
    <x v="4"/>
    <x v="2"/>
    <s v="GTX Pro"/>
    <s v="Kan-code"/>
    <s v="United States"/>
    <x v="0"/>
    <x v="208"/>
    <x v="75"/>
    <s v="Thu"/>
    <x v="3"/>
    <x v="2"/>
    <n v="4821"/>
    <n v="4712"/>
  </r>
  <r>
    <s v="SXV6VZVC"/>
    <x v="1"/>
    <x v="1"/>
    <x v="0"/>
    <s v="GTX Plus Basic"/>
    <s v="Bioholding"/>
    <s v="Philipines"/>
    <x v="0"/>
    <x v="208"/>
    <x v="149"/>
    <s v="Fri"/>
    <x v="5"/>
    <x v="3"/>
    <n v="1096"/>
    <n v="1118"/>
  </r>
  <r>
    <s v="BGY307FC"/>
    <x v="26"/>
    <x v="4"/>
    <x v="2"/>
    <s v="GTX Plus Pro"/>
    <s v="Ganjaflex"/>
    <s v="Japan"/>
    <x v="0"/>
    <x v="208"/>
    <x v="138"/>
    <s v="Fri"/>
    <x v="5"/>
    <x v="3"/>
    <n v="5482"/>
    <n v="5695"/>
  </r>
  <r>
    <s v="BAN0BVHW"/>
    <x v="26"/>
    <x v="4"/>
    <x v="2"/>
    <s v="GTX Pro"/>
    <s v="Yearin"/>
    <s v="United States"/>
    <x v="0"/>
    <x v="208"/>
    <x v="129"/>
    <s v="Sat"/>
    <x v="5"/>
    <x v="3"/>
    <n v="4821"/>
    <n v="4462"/>
  </r>
  <r>
    <s v="GV9G96Z1"/>
    <x v="21"/>
    <x v="5"/>
    <x v="2"/>
    <s v="GTX Pro"/>
    <s v="Plussunin"/>
    <s v="United States"/>
    <x v="2"/>
    <x v="208"/>
    <x v="155"/>
    <s v="Wed"/>
    <x v="5"/>
    <x v="3"/>
    <n v="4821"/>
    <n v="0"/>
  </r>
  <r>
    <s v="Z75R686C"/>
    <x v="10"/>
    <x v="3"/>
    <x v="1"/>
    <s v="MG Advanced"/>
    <s v="Singletechno"/>
    <s v="United States"/>
    <x v="0"/>
    <x v="208"/>
    <x v="146"/>
    <s v="Mon"/>
    <x v="5"/>
    <x v="3"/>
    <n v="3393"/>
    <n v="3701"/>
  </r>
  <r>
    <s v="BO1ZOZG2"/>
    <x v="18"/>
    <x v="2"/>
    <x v="1"/>
    <s v="GTX Plus Basic"/>
    <s v="Ontomedia"/>
    <s v="United States"/>
    <x v="1"/>
    <x v="208"/>
    <x v="6"/>
    <s v=""/>
    <x v="1"/>
    <x v="1"/>
    <s v=""/>
    <n v="0"/>
  </r>
  <r>
    <s v="OERROEPM"/>
    <x v="5"/>
    <x v="3"/>
    <x v="1"/>
    <s v="GTX Basic"/>
    <m/>
    <s v=""/>
    <x v="1"/>
    <x v="208"/>
    <x v="6"/>
    <s v=""/>
    <x v="1"/>
    <x v="1"/>
    <s v=""/>
    <n v="0"/>
  </r>
  <r>
    <s v="12GLKKV4"/>
    <x v="5"/>
    <x v="3"/>
    <x v="1"/>
    <s v="GTX Plus Basic"/>
    <s v="J-Texon"/>
    <s v="United States"/>
    <x v="0"/>
    <x v="208"/>
    <x v="85"/>
    <s v="Thu"/>
    <x v="3"/>
    <x v="2"/>
    <n v="1096"/>
    <n v="941"/>
  </r>
  <r>
    <s v="VDD7H92Q"/>
    <x v="9"/>
    <x v="2"/>
    <x v="1"/>
    <s v="GTX Plus Basic"/>
    <s v="Hatfan"/>
    <s v="United States"/>
    <x v="0"/>
    <x v="208"/>
    <x v="48"/>
    <s v="Mon"/>
    <x v="3"/>
    <x v="2"/>
    <n v="1096"/>
    <n v="1171"/>
  </r>
  <r>
    <s v="83JP1K4E"/>
    <x v="11"/>
    <x v="3"/>
    <x v="1"/>
    <s v="GTK 500"/>
    <s v="Rantouch"/>
    <s v="United States"/>
    <x v="0"/>
    <x v="208"/>
    <x v="146"/>
    <s v="Mon"/>
    <x v="5"/>
    <x v="3"/>
    <n v="26768"/>
    <n v="24899"/>
  </r>
  <r>
    <s v="ME3H0RUJ"/>
    <x v="11"/>
    <x v="3"/>
    <x v="1"/>
    <s v="MG Advanced"/>
    <s v="Rantouch"/>
    <s v="United States"/>
    <x v="0"/>
    <x v="208"/>
    <x v="177"/>
    <s v="Thu"/>
    <x v="6"/>
    <x v="3"/>
    <n v="3393"/>
    <n v="3418"/>
  </r>
  <r>
    <s v="W8E76HJG"/>
    <x v="4"/>
    <x v="3"/>
    <x v="1"/>
    <s v="GTX Basic"/>
    <s v="Hottechi"/>
    <s v="Korea"/>
    <x v="0"/>
    <x v="208"/>
    <x v="85"/>
    <s v="Thu"/>
    <x v="3"/>
    <x v="2"/>
    <n v="550"/>
    <n v="537"/>
  </r>
  <r>
    <s v="MWSPTOQK"/>
    <x v="2"/>
    <x v="2"/>
    <x v="1"/>
    <s v="GTX Pro"/>
    <m/>
    <s v=""/>
    <x v="1"/>
    <x v="208"/>
    <x v="6"/>
    <s v=""/>
    <x v="1"/>
    <x v="1"/>
    <s v=""/>
    <n v="0"/>
  </r>
  <r>
    <s v="IMB2N710"/>
    <x v="2"/>
    <x v="2"/>
    <x v="1"/>
    <s v="GTX Plus Basic"/>
    <s v="Rantouch"/>
    <s v="United States"/>
    <x v="0"/>
    <x v="208"/>
    <x v="107"/>
    <s v="Fri"/>
    <x v="5"/>
    <x v="3"/>
    <n v="1096"/>
    <n v="1053"/>
  </r>
  <r>
    <s v="OJBBZHM4"/>
    <x v="3"/>
    <x v="0"/>
    <x v="0"/>
    <s v="GTX Basic"/>
    <s v="Genco Pura Olive Oil Company"/>
    <s v="Italy"/>
    <x v="0"/>
    <x v="209"/>
    <x v="80"/>
    <s v="Sun"/>
    <x v="3"/>
    <x v="2"/>
    <n v="550"/>
    <n v="497"/>
  </r>
  <r>
    <s v="2PQORQGO"/>
    <x v="25"/>
    <x v="4"/>
    <x v="2"/>
    <s v="GTX Plus Pro"/>
    <s v="Zencorporation"/>
    <s v="China"/>
    <x v="0"/>
    <x v="209"/>
    <x v="160"/>
    <s v="Wed"/>
    <x v="6"/>
    <x v="3"/>
    <n v="5482"/>
    <n v="5714"/>
  </r>
  <r>
    <s v="I3RW4OMF"/>
    <x v="28"/>
    <x v="0"/>
    <x v="0"/>
    <s v="GTX Basic"/>
    <s v="Bioholding"/>
    <s v="Philipines"/>
    <x v="0"/>
    <x v="209"/>
    <x v="175"/>
    <s v="Tue"/>
    <x v="5"/>
    <x v="3"/>
    <n v="550"/>
    <n v="611"/>
  </r>
  <r>
    <s v="RY6T3GLC"/>
    <x v="27"/>
    <x v="5"/>
    <x v="2"/>
    <s v="GTX Pro"/>
    <s v="Zathunicon"/>
    <s v="United States"/>
    <x v="1"/>
    <x v="209"/>
    <x v="6"/>
    <s v=""/>
    <x v="1"/>
    <x v="1"/>
    <s v=""/>
    <n v="0"/>
  </r>
  <r>
    <s v="LG8ZAMCB"/>
    <x v="27"/>
    <x v="5"/>
    <x v="2"/>
    <s v="GTX Pro"/>
    <s v="Opentech"/>
    <s v="United States"/>
    <x v="0"/>
    <x v="209"/>
    <x v="80"/>
    <s v="Sun"/>
    <x v="3"/>
    <x v="2"/>
    <n v="4821"/>
    <n v="5642"/>
  </r>
  <r>
    <s v="XJ8UTM6B"/>
    <x v="27"/>
    <x v="5"/>
    <x v="2"/>
    <s v="GTX Pro"/>
    <s v="Umbrella Corporation"/>
    <s v="United States"/>
    <x v="0"/>
    <x v="209"/>
    <x v="80"/>
    <s v="Sun"/>
    <x v="3"/>
    <x v="2"/>
    <n v="4821"/>
    <n v="5081"/>
  </r>
  <r>
    <s v="CVGTFBZE"/>
    <x v="1"/>
    <x v="1"/>
    <x v="0"/>
    <s v="GTX Pro"/>
    <s v="Cancity"/>
    <s v="United States"/>
    <x v="0"/>
    <x v="209"/>
    <x v="110"/>
    <s v="Wed"/>
    <x v="5"/>
    <x v="3"/>
    <n v="4821"/>
    <n v="3985"/>
  </r>
  <r>
    <s v="RW02HG5P"/>
    <x v="26"/>
    <x v="4"/>
    <x v="2"/>
    <s v="MG Advanced"/>
    <s v="Bluth Company"/>
    <s v="United States"/>
    <x v="0"/>
    <x v="209"/>
    <x v="80"/>
    <s v="Sun"/>
    <x v="3"/>
    <x v="2"/>
    <n v="3393"/>
    <n v="3313"/>
  </r>
  <r>
    <s v="7W8CQJ2Z"/>
    <x v="14"/>
    <x v="3"/>
    <x v="1"/>
    <s v="MG Advanced"/>
    <s v="Plexzap"/>
    <s v="United States"/>
    <x v="0"/>
    <x v="209"/>
    <x v="80"/>
    <s v="Sun"/>
    <x v="3"/>
    <x v="2"/>
    <n v="3393"/>
    <n v="3850"/>
  </r>
  <r>
    <s v="M03IHS3P"/>
    <x v="8"/>
    <x v="1"/>
    <x v="0"/>
    <s v="GTX Plus Basic"/>
    <s v="Scottech"/>
    <s v="United States"/>
    <x v="0"/>
    <x v="209"/>
    <x v="112"/>
    <s v="Sun"/>
    <x v="5"/>
    <x v="3"/>
    <n v="1096"/>
    <n v="917"/>
  </r>
  <r>
    <s v="GX3SHSEA"/>
    <x v="8"/>
    <x v="1"/>
    <x v="0"/>
    <s v="MG Special"/>
    <s v="Streethex"/>
    <s v="Belgium"/>
    <x v="0"/>
    <x v="209"/>
    <x v="143"/>
    <s v="Tue"/>
    <x v="5"/>
    <x v="3"/>
    <n v="55"/>
    <n v="56"/>
  </r>
  <r>
    <s v="8G3HB5S6"/>
    <x v="7"/>
    <x v="2"/>
    <x v="1"/>
    <s v="GTX Basic"/>
    <m/>
    <s v=""/>
    <x v="1"/>
    <x v="209"/>
    <x v="6"/>
    <s v=""/>
    <x v="1"/>
    <x v="1"/>
    <s v=""/>
    <n v="0"/>
  </r>
  <r>
    <s v="9KTHISLX"/>
    <x v="7"/>
    <x v="2"/>
    <x v="1"/>
    <s v="MG Advanced"/>
    <s v="Lexiqvolax"/>
    <s v="United States"/>
    <x v="2"/>
    <x v="209"/>
    <x v="156"/>
    <s v="Fri"/>
    <x v="5"/>
    <x v="3"/>
    <n v="3393"/>
    <n v="0"/>
  </r>
  <r>
    <s v="Q808L4HZ"/>
    <x v="7"/>
    <x v="2"/>
    <x v="1"/>
    <s v="GTX Pro"/>
    <s v="Newex"/>
    <s v="Germany"/>
    <x v="0"/>
    <x v="209"/>
    <x v="109"/>
    <s v="Mon"/>
    <x v="5"/>
    <x v="3"/>
    <n v="4821"/>
    <n v="5194"/>
  </r>
  <r>
    <s v="IWQP4M72"/>
    <x v="29"/>
    <x v="1"/>
    <x v="0"/>
    <s v="GTX Plus Basic"/>
    <s v="Bioholding"/>
    <s v="Philipines"/>
    <x v="2"/>
    <x v="209"/>
    <x v="175"/>
    <s v="Tue"/>
    <x v="5"/>
    <x v="3"/>
    <n v="1096"/>
    <n v="0"/>
  </r>
  <r>
    <s v="MPME6VZD"/>
    <x v="16"/>
    <x v="2"/>
    <x v="1"/>
    <s v="GTX Plus Basic"/>
    <s v="Dontechi"/>
    <s v="United States"/>
    <x v="1"/>
    <x v="209"/>
    <x v="6"/>
    <s v=""/>
    <x v="1"/>
    <x v="1"/>
    <s v=""/>
    <n v="0"/>
  </r>
  <r>
    <s v="EUYJDW9C"/>
    <x v="18"/>
    <x v="2"/>
    <x v="1"/>
    <s v="GTX Pro"/>
    <m/>
    <s v=""/>
    <x v="1"/>
    <x v="209"/>
    <x v="6"/>
    <s v=""/>
    <x v="1"/>
    <x v="1"/>
    <s v=""/>
    <n v="0"/>
  </r>
  <r>
    <s v="3GOXMQPF"/>
    <x v="18"/>
    <x v="2"/>
    <x v="1"/>
    <s v="GTX Plus Basic"/>
    <s v="Golddex"/>
    <s v="United States"/>
    <x v="0"/>
    <x v="209"/>
    <x v="150"/>
    <s v="Thu"/>
    <x v="5"/>
    <x v="3"/>
    <n v="1096"/>
    <n v="1002"/>
  </r>
  <r>
    <s v="1WZ5N86Q"/>
    <x v="18"/>
    <x v="2"/>
    <x v="1"/>
    <s v="GTX Plus Pro"/>
    <s v="Hottechi"/>
    <s v="Korea"/>
    <x v="0"/>
    <x v="209"/>
    <x v="150"/>
    <s v="Thu"/>
    <x v="5"/>
    <x v="3"/>
    <n v="5482"/>
    <n v="6042"/>
  </r>
  <r>
    <s v="C3QK8M7F"/>
    <x v="5"/>
    <x v="3"/>
    <x v="1"/>
    <s v="GTX Plus Pro"/>
    <s v="Sonron"/>
    <s v="United States"/>
    <x v="0"/>
    <x v="209"/>
    <x v="75"/>
    <s v="Thu"/>
    <x v="3"/>
    <x v="2"/>
    <n v="5482"/>
    <n v="4423"/>
  </r>
  <r>
    <s v="9BXXDYH9"/>
    <x v="5"/>
    <x v="3"/>
    <x v="1"/>
    <s v="MG Special"/>
    <s v="Groovestreet"/>
    <s v="United States"/>
    <x v="0"/>
    <x v="209"/>
    <x v="156"/>
    <s v="Fri"/>
    <x v="5"/>
    <x v="3"/>
    <n v="55"/>
    <n v="45"/>
  </r>
  <r>
    <s v="YRTI0EKE"/>
    <x v="11"/>
    <x v="3"/>
    <x v="1"/>
    <s v="GTX Basic"/>
    <m/>
    <s v=""/>
    <x v="1"/>
    <x v="209"/>
    <x v="6"/>
    <s v=""/>
    <x v="1"/>
    <x v="1"/>
    <s v=""/>
    <n v="0"/>
  </r>
  <r>
    <s v="4X3H9YD5"/>
    <x v="11"/>
    <x v="3"/>
    <x v="1"/>
    <s v="GTK 500"/>
    <s v="Kan-code"/>
    <s v="United States"/>
    <x v="0"/>
    <x v="209"/>
    <x v="175"/>
    <s v="Tue"/>
    <x v="5"/>
    <x v="3"/>
    <n v="26768"/>
    <n v="25791"/>
  </r>
  <r>
    <s v="K83L4L0I"/>
    <x v="17"/>
    <x v="5"/>
    <x v="2"/>
    <s v="MG Advanced"/>
    <s v="Mathtouch"/>
    <s v="Jordan"/>
    <x v="0"/>
    <x v="209"/>
    <x v="69"/>
    <s v="Sat"/>
    <x v="3"/>
    <x v="2"/>
    <n v="3393"/>
    <n v="2918"/>
  </r>
  <r>
    <s v="E9C7WXQL"/>
    <x v="12"/>
    <x v="0"/>
    <x v="0"/>
    <s v="GTX Plus Basic"/>
    <s v="Streethex"/>
    <s v="Belgium"/>
    <x v="0"/>
    <x v="209"/>
    <x v="165"/>
    <s v="Tue"/>
    <x v="6"/>
    <x v="3"/>
    <n v="1096"/>
    <n v="959"/>
  </r>
  <r>
    <s v="UMXZFLO8"/>
    <x v="2"/>
    <x v="2"/>
    <x v="1"/>
    <s v="GTX Pro"/>
    <m/>
    <s v=""/>
    <x v="1"/>
    <x v="209"/>
    <x v="6"/>
    <s v=""/>
    <x v="1"/>
    <x v="1"/>
    <s v=""/>
    <n v="0"/>
  </r>
  <r>
    <s v="AAVJHH3M"/>
    <x v="2"/>
    <x v="2"/>
    <x v="1"/>
    <s v="GTX Pro"/>
    <s v="Green-Plus"/>
    <s v="United States"/>
    <x v="0"/>
    <x v="209"/>
    <x v="47"/>
    <s v="Tue"/>
    <x v="3"/>
    <x v="2"/>
    <n v="4821"/>
    <n v="5532"/>
  </r>
  <r>
    <s v="NEVHU7GV"/>
    <x v="25"/>
    <x v="4"/>
    <x v="2"/>
    <s v="GTX Plus Basic"/>
    <s v="Ontomedia"/>
    <s v="United States"/>
    <x v="2"/>
    <x v="210"/>
    <x v="109"/>
    <s v="Mon"/>
    <x v="5"/>
    <x v="3"/>
    <n v="1096"/>
    <n v="0"/>
  </r>
  <r>
    <s v="POLWB0UX"/>
    <x v="27"/>
    <x v="5"/>
    <x v="2"/>
    <s v="GTX Pro"/>
    <s v="Xx-zobam"/>
    <s v="United States"/>
    <x v="0"/>
    <x v="210"/>
    <x v="47"/>
    <s v="Tue"/>
    <x v="3"/>
    <x v="2"/>
    <n v="4821"/>
    <n v="4687"/>
  </r>
  <r>
    <s v="ZSHK2ZXD"/>
    <x v="1"/>
    <x v="1"/>
    <x v="0"/>
    <s v="GTX Basic"/>
    <s v="dambase"/>
    <s v="United States"/>
    <x v="0"/>
    <x v="210"/>
    <x v="92"/>
    <s v="Wed"/>
    <x v="3"/>
    <x v="2"/>
    <n v="550"/>
    <n v="602"/>
  </r>
  <r>
    <s v="PF7GFMLQ"/>
    <x v="26"/>
    <x v="4"/>
    <x v="2"/>
    <s v="GTX Basic"/>
    <s v="Condax"/>
    <s v="United States"/>
    <x v="0"/>
    <x v="210"/>
    <x v="133"/>
    <s v="Thu"/>
    <x v="5"/>
    <x v="3"/>
    <n v="550"/>
    <n v="595"/>
  </r>
  <r>
    <s v="LKMZWCKQ"/>
    <x v="8"/>
    <x v="1"/>
    <x v="0"/>
    <s v="GTX Pro"/>
    <s v="Funholding"/>
    <s v="United States"/>
    <x v="2"/>
    <x v="210"/>
    <x v="144"/>
    <s v="Wed"/>
    <x v="6"/>
    <x v="3"/>
    <n v="4821"/>
    <n v="0"/>
  </r>
  <r>
    <s v="3D6ZHLF0"/>
    <x v="16"/>
    <x v="2"/>
    <x v="1"/>
    <s v="GTX Basic"/>
    <s v="Zoomit"/>
    <s v="United States"/>
    <x v="2"/>
    <x v="210"/>
    <x v="129"/>
    <s v="Sat"/>
    <x v="5"/>
    <x v="3"/>
    <n v="550"/>
    <n v="0"/>
  </r>
  <r>
    <s v="3R8PJCCW"/>
    <x v="18"/>
    <x v="2"/>
    <x v="1"/>
    <s v="MG Advanced"/>
    <s v="Blackzim"/>
    <s v="United States"/>
    <x v="0"/>
    <x v="210"/>
    <x v="142"/>
    <s v="Sun"/>
    <x v="6"/>
    <x v="3"/>
    <n v="3393"/>
    <n v="2868"/>
  </r>
  <r>
    <s v="CPWTJ2WC"/>
    <x v="22"/>
    <x v="1"/>
    <x v="0"/>
    <s v="MG Advanced"/>
    <s v="Finhigh"/>
    <s v="United States"/>
    <x v="0"/>
    <x v="210"/>
    <x v="71"/>
    <s v="Sat"/>
    <x v="3"/>
    <x v="2"/>
    <n v="3393"/>
    <n v="3236"/>
  </r>
  <r>
    <s v="QZLWUJEJ"/>
    <x v="19"/>
    <x v="4"/>
    <x v="2"/>
    <s v="GTX Pro"/>
    <s v="Ganjaflex"/>
    <s v="Japan"/>
    <x v="2"/>
    <x v="210"/>
    <x v="66"/>
    <s v="Wed"/>
    <x v="2"/>
    <x v="2"/>
    <n v="4821"/>
    <n v="0"/>
  </r>
  <r>
    <s v="NDVZAHYA"/>
    <x v="4"/>
    <x v="3"/>
    <x v="1"/>
    <s v="GTX Basic"/>
    <s v="Golddex"/>
    <s v="United States"/>
    <x v="0"/>
    <x v="210"/>
    <x v="141"/>
    <s v="Tue"/>
    <x v="5"/>
    <x v="3"/>
    <n v="550"/>
    <n v="524"/>
  </r>
  <r>
    <s v="1R8VKE8O"/>
    <x v="4"/>
    <x v="3"/>
    <x v="1"/>
    <s v="GTX Plus Pro"/>
    <s v="Golddex"/>
    <s v="United States"/>
    <x v="0"/>
    <x v="210"/>
    <x v="141"/>
    <s v="Tue"/>
    <x v="5"/>
    <x v="3"/>
    <n v="5482"/>
    <n v="5631"/>
  </r>
  <r>
    <s v="QNVW1NSS"/>
    <x v="20"/>
    <x v="5"/>
    <x v="2"/>
    <s v="MG Advanced"/>
    <m/>
    <s v=""/>
    <x v="1"/>
    <x v="210"/>
    <x v="6"/>
    <s v=""/>
    <x v="1"/>
    <x v="1"/>
    <s v=""/>
    <n v="0"/>
  </r>
  <r>
    <s v="LNX7ULEG"/>
    <x v="2"/>
    <x v="2"/>
    <x v="1"/>
    <s v="GTX Plus Pro"/>
    <s v="Sonron"/>
    <s v="United States"/>
    <x v="0"/>
    <x v="210"/>
    <x v="161"/>
    <s v="Tue"/>
    <x v="5"/>
    <x v="3"/>
    <n v="5482"/>
    <n v="5572"/>
  </r>
  <r>
    <s v="42N0IWF8"/>
    <x v="2"/>
    <x v="2"/>
    <x v="1"/>
    <s v="GTX Pro"/>
    <s v="Condax"/>
    <s v="United States"/>
    <x v="0"/>
    <x v="210"/>
    <x v="48"/>
    <s v="Mon"/>
    <x v="3"/>
    <x v="2"/>
    <n v="4821"/>
    <n v="5644"/>
  </r>
  <r>
    <s v="N60TC14O"/>
    <x v="28"/>
    <x v="0"/>
    <x v="0"/>
    <s v="GTX Plus Pro"/>
    <s v="Zumgoity"/>
    <s v="United States"/>
    <x v="2"/>
    <x v="211"/>
    <x v="129"/>
    <s v="Sat"/>
    <x v="5"/>
    <x v="3"/>
    <n v="5482"/>
    <n v="0"/>
  </r>
  <r>
    <s v="V6YYDG56"/>
    <x v="13"/>
    <x v="4"/>
    <x v="2"/>
    <s v="GTX Plus Pro"/>
    <s v="Donquadtech"/>
    <s v="United States"/>
    <x v="2"/>
    <x v="211"/>
    <x v="83"/>
    <s v="Fri"/>
    <x v="3"/>
    <x v="2"/>
    <n v="5482"/>
    <n v="0"/>
  </r>
  <r>
    <s v="S1AU0IZX"/>
    <x v="1"/>
    <x v="1"/>
    <x v="0"/>
    <s v="GTX Pro"/>
    <s v="Inity"/>
    <s v="United States"/>
    <x v="0"/>
    <x v="211"/>
    <x v="43"/>
    <s v="Sun"/>
    <x v="3"/>
    <x v="2"/>
    <n v="4821"/>
    <n v="4192"/>
  </r>
  <r>
    <s v="GFXKHCEM"/>
    <x v="14"/>
    <x v="3"/>
    <x v="1"/>
    <s v="MG Special"/>
    <s v="Fasehatice"/>
    <s v="United States"/>
    <x v="2"/>
    <x v="211"/>
    <x v="157"/>
    <s v="Tue"/>
    <x v="6"/>
    <x v="3"/>
    <n v="55"/>
    <n v="0"/>
  </r>
  <r>
    <s v="YH2NHVXC"/>
    <x v="14"/>
    <x v="3"/>
    <x v="1"/>
    <s v="MG Advanced"/>
    <s v="Blackzim"/>
    <s v="United States"/>
    <x v="2"/>
    <x v="211"/>
    <x v="135"/>
    <s v="Sat"/>
    <x v="5"/>
    <x v="3"/>
    <n v="3393"/>
    <n v="0"/>
  </r>
  <r>
    <s v="JSNPH01N"/>
    <x v="14"/>
    <x v="3"/>
    <x v="1"/>
    <s v="MG Special"/>
    <s v="Sonron"/>
    <s v="United States"/>
    <x v="0"/>
    <x v="211"/>
    <x v="76"/>
    <s v="Sat"/>
    <x v="3"/>
    <x v="2"/>
    <n v="55"/>
    <n v="56"/>
  </r>
  <r>
    <s v="CQDULMXS"/>
    <x v="21"/>
    <x v="5"/>
    <x v="2"/>
    <s v="GTX Basic"/>
    <s v="Gekko &amp; Co"/>
    <s v="United States"/>
    <x v="0"/>
    <x v="211"/>
    <x v="129"/>
    <s v="Sat"/>
    <x v="5"/>
    <x v="3"/>
    <n v="550"/>
    <n v="607"/>
  </r>
  <r>
    <s v="VKM187MX"/>
    <x v="8"/>
    <x v="1"/>
    <x v="0"/>
    <s v="MG Special"/>
    <s v="Condax"/>
    <s v="United States"/>
    <x v="0"/>
    <x v="211"/>
    <x v="73"/>
    <s v="Fri"/>
    <x v="3"/>
    <x v="2"/>
    <n v="55"/>
    <n v="48"/>
  </r>
  <r>
    <s v="GIPPUV2F"/>
    <x v="10"/>
    <x v="3"/>
    <x v="1"/>
    <s v="GTX Plus Basic"/>
    <s v="Nam-zim"/>
    <s v="Brazil"/>
    <x v="1"/>
    <x v="211"/>
    <x v="6"/>
    <s v=""/>
    <x v="1"/>
    <x v="1"/>
    <s v=""/>
    <n v="0"/>
  </r>
  <r>
    <s v="4IUJNFPF"/>
    <x v="7"/>
    <x v="2"/>
    <x v="1"/>
    <s v="GTX Basic"/>
    <s v="Singletechno"/>
    <s v="United States"/>
    <x v="2"/>
    <x v="211"/>
    <x v="156"/>
    <s v="Fri"/>
    <x v="5"/>
    <x v="3"/>
    <n v="550"/>
    <n v="0"/>
  </r>
  <r>
    <s v="ZE7PM90V"/>
    <x v="7"/>
    <x v="2"/>
    <x v="1"/>
    <s v="GTX Basic"/>
    <s v="Blackzim"/>
    <s v="United States"/>
    <x v="0"/>
    <x v="211"/>
    <x v="147"/>
    <s v="Wed"/>
    <x v="5"/>
    <x v="3"/>
    <n v="550"/>
    <n v="570"/>
  </r>
  <r>
    <s v="CAAYFKK8"/>
    <x v="7"/>
    <x v="2"/>
    <x v="1"/>
    <s v="GTX Plus Basic"/>
    <s v="Singletechno"/>
    <s v="United States"/>
    <x v="0"/>
    <x v="211"/>
    <x v="43"/>
    <s v="Sun"/>
    <x v="3"/>
    <x v="2"/>
    <n v="1096"/>
    <n v="1056"/>
  </r>
  <r>
    <s v="HTBPSC2D"/>
    <x v="16"/>
    <x v="2"/>
    <x v="1"/>
    <s v="GTX Basic"/>
    <m/>
    <s v=""/>
    <x v="1"/>
    <x v="211"/>
    <x v="6"/>
    <s v=""/>
    <x v="1"/>
    <x v="1"/>
    <s v=""/>
    <n v="0"/>
  </r>
  <r>
    <s v="NQZNAEYQ"/>
    <x v="16"/>
    <x v="2"/>
    <x v="1"/>
    <s v="GTX Basic"/>
    <s v="Lexiqvolax"/>
    <s v="United States"/>
    <x v="0"/>
    <x v="211"/>
    <x v="142"/>
    <s v="Sun"/>
    <x v="6"/>
    <x v="3"/>
    <n v="550"/>
    <n v="560"/>
  </r>
  <r>
    <s v="J47DPNB5"/>
    <x v="18"/>
    <x v="2"/>
    <x v="1"/>
    <s v="GTX Plus Pro"/>
    <s v="Plexzap"/>
    <s v="United States"/>
    <x v="2"/>
    <x v="211"/>
    <x v="126"/>
    <s v="Thu"/>
    <x v="5"/>
    <x v="3"/>
    <n v="5482"/>
    <n v="0"/>
  </r>
  <r>
    <s v="37B8ES7X"/>
    <x v="18"/>
    <x v="2"/>
    <x v="1"/>
    <s v="GTX Basic"/>
    <s v="Groovestreet"/>
    <s v="United States"/>
    <x v="0"/>
    <x v="211"/>
    <x v="92"/>
    <s v="Wed"/>
    <x v="3"/>
    <x v="2"/>
    <n v="550"/>
    <n v="588"/>
  </r>
  <r>
    <s v="KYABDCKE"/>
    <x v="18"/>
    <x v="2"/>
    <x v="1"/>
    <s v="GTX Pro"/>
    <s v="Y-corporation"/>
    <s v="United States"/>
    <x v="0"/>
    <x v="211"/>
    <x v="145"/>
    <s v="Sat"/>
    <x v="6"/>
    <x v="3"/>
    <n v="4821"/>
    <n v="4356"/>
  </r>
  <r>
    <s v="3CP9VXC1"/>
    <x v="18"/>
    <x v="2"/>
    <x v="1"/>
    <s v="MG Special"/>
    <s v="Labdrill"/>
    <s v="United States"/>
    <x v="0"/>
    <x v="211"/>
    <x v="141"/>
    <s v="Tue"/>
    <x v="5"/>
    <x v="3"/>
    <n v="55"/>
    <n v="69"/>
  </r>
  <r>
    <s v="9XGT3451"/>
    <x v="24"/>
    <x v="0"/>
    <x v="0"/>
    <s v="GTX Basic"/>
    <s v="Rangreen"/>
    <s v="Panama"/>
    <x v="0"/>
    <x v="211"/>
    <x v="110"/>
    <s v="Wed"/>
    <x v="5"/>
    <x v="3"/>
    <n v="550"/>
    <n v="505"/>
  </r>
  <r>
    <s v="AG0H8IAZ"/>
    <x v="5"/>
    <x v="3"/>
    <x v="1"/>
    <s v="GTX Basic"/>
    <s v="Sonron"/>
    <s v="United States"/>
    <x v="0"/>
    <x v="211"/>
    <x v="178"/>
    <s v="Sat"/>
    <x v="6"/>
    <x v="3"/>
    <n v="550"/>
    <n v="510"/>
  </r>
  <r>
    <s v="28FTXKAB"/>
    <x v="5"/>
    <x v="3"/>
    <x v="1"/>
    <s v="MG Advanced"/>
    <s v="Zoomit"/>
    <s v="United States"/>
    <x v="0"/>
    <x v="211"/>
    <x v="178"/>
    <s v="Sat"/>
    <x v="6"/>
    <x v="3"/>
    <n v="3393"/>
    <n v="3722"/>
  </r>
  <r>
    <s v="SIBR2J01"/>
    <x v="9"/>
    <x v="2"/>
    <x v="1"/>
    <s v="MG Special"/>
    <m/>
    <s v=""/>
    <x v="1"/>
    <x v="211"/>
    <x v="6"/>
    <s v=""/>
    <x v="1"/>
    <x v="1"/>
    <s v=""/>
    <n v="0"/>
  </r>
  <r>
    <s v="ROUOR5L0"/>
    <x v="9"/>
    <x v="2"/>
    <x v="1"/>
    <s v="GTX Plus Basic"/>
    <s v="Finjob"/>
    <s v="United States"/>
    <x v="0"/>
    <x v="211"/>
    <x v="110"/>
    <s v="Wed"/>
    <x v="5"/>
    <x v="3"/>
    <n v="1096"/>
    <n v="1145"/>
  </r>
  <r>
    <s v="QPMZ5RG0"/>
    <x v="0"/>
    <x v="0"/>
    <x v="0"/>
    <s v="MG Special"/>
    <s v="Streethex"/>
    <s v="Belgium"/>
    <x v="0"/>
    <x v="211"/>
    <x v="151"/>
    <s v="Sun"/>
    <x v="5"/>
    <x v="3"/>
    <n v="55"/>
    <n v="53"/>
  </r>
  <r>
    <s v="2PMIYAFN"/>
    <x v="19"/>
    <x v="4"/>
    <x v="2"/>
    <s v="GTX Plus Basic"/>
    <s v="Kan-code"/>
    <s v="United States"/>
    <x v="0"/>
    <x v="211"/>
    <x v="75"/>
    <s v="Thu"/>
    <x v="3"/>
    <x v="2"/>
    <n v="1096"/>
    <n v="1120"/>
  </r>
  <r>
    <s v="CRWE8FRT"/>
    <x v="19"/>
    <x v="4"/>
    <x v="2"/>
    <s v="MG Advanced"/>
    <s v="Initech"/>
    <s v="United States"/>
    <x v="0"/>
    <x v="211"/>
    <x v="179"/>
    <s v="Fri"/>
    <x v="6"/>
    <x v="3"/>
    <n v="3393"/>
    <n v="3404"/>
  </r>
  <r>
    <s v="FC1LS6PY"/>
    <x v="12"/>
    <x v="0"/>
    <x v="0"/>
    <s v="MG Advanced"/>
    <s v="Zumgoity"/>
    <s v="United States"/>
    <x v="2"/>
    <x v="211"/>
    <x v="85"/>
    <s v="Thu"/>
    <x v="3"/>
    <x v="2"/>
    <n v="3393"/>
    <n v="0"/>
  </r>
  <r>
    <s v="6FI9HAX7"/>
    <x v="12"/>
    <x v="0"/>
    <x v="0"/>
    <s v="MG Special"/>
    <s v="Ron-tech"/>
    <s v="United States"/>
    <x v="0"/>
    <x v="211"/>
    <x v="68"/>
    <s v="Tue"/>
    <x v="3"/>
    <x v="2"/>
    <n v="55"/>
    <n v="46"/>
  </r>
  <r>
    <s v="JL86Q0B4"/>
    <x v="20"/>
    <x v="5"/>
    <x v="2"/>
    <s v="MG Special"/>
    <s v="The New York Inquirer"/>
    <s v="United States"/>
    <x v="0"/>
    <x v="211"/>
    <x v="64"/>
    <s v="Wed"/>
    <x v="3"/>
    <x v="2"/>
    <n v="55"/>
    <n v="53"/>
  </r>
  <r>
    <s v="Y2A8EUBM"/>
    <x v="2"/>
    <x v="2"/>
    <x v="1"/>
    <s v="GTX Basic"/>
    <s v="Singletechno"/>
    <s v="United States"/>
    <x v="2"/>
    <x v="211"/>
    <x v="136"/>
    <s v="Sun"/>
    <x v="5"/>
    <x v="3"/>
    <n v="550"/>
    <n v="0"/>
  </r>
  <r>
    <s v="C2MKJA8V"/>
    <x v="2"/>
    <x v="2"/>
    <x v="1"/>
    <s v="GTX Pro"/>
    <s v="Condax"/>
    <s v="United States"/>
    <x v="0"/>
    <x v="211"/>
    <x v="48"/>
    <s v="Mon"/>
    <x v="3"/>
    <x v="2"/>
    <n v="4821"/>
    <n v="4988"/>
  </r>
  <r>
    <s v="IJ4Y77D9"/>
    <x v="2"/>
    <x v="2"/>
    <x v="1"/>
    <s v="MG Special"/>
    <s v="Rantouch"/>
    <s v="United States"/>
    <x v="0"/>
    <x v="211"/>
    <x v="116"/>
    <s v="Sat"/>
    <x v="5"/>
    <x v="3"/>
    <n v="55"/>
    <n v="53"/>
  </r>
  <r>
    <s v="CGCPVYNI"/>
    <x v="3"/>
    <x v="0"/>
    <x v="0"/>
    <s v="GTX Basic"/>
    <s v="Isdom"/>
    <s v="United States"/>
    <x v="0"/>
    <x v="212"/>
    <x v="85"/>
    <s v="Thu"/>
    <x v="3"/>
    <x v="2"/>
    <n v="550"/>
    <n v="523"/>
  </r>
  <r>
    <s v="ST8ZOXKI"/>
    <x v="3"/>
    <x v="0"/>
    <x v="0"/>
    <s v="MG Special"/>
    <s v="Hottechi"/>
    <s v="Korea"/>
    <x v="0"/>
    <x v="212"/>
    <x v="80"/>
    <s v="Sun"/>
    <x v="3"/>
    <x v="2"/>
    <n v="55"/>
    <n v="63"/>
  </r>
  <r>
    <s v="P07OGZ3F"/>
    <x v="3"/>
    <x v="0"/>
    <x v="0"/>
    <s v="MG Special"/>
    <s v="Stanredtax"/>
    <s v="United States"/>
    <x v="0"/>
    <x v="212"/>
    <x v="146"/>
    <s v="Mon"/>
    <x v="5"/>
    <x v="3"/>
    <n v="55"/>
    <n v="54"/>
  </r>
  <r>
    <s v="0DLEXLEV"/>
    <x v="25"/>
    <x v="4"/>
    <x v="2"/>
    <s v="GTX Plus Pro"/>
    <s v="Yearin"/>
    <s v="United States"/>
    <x v="0"/>
    <x v="212"/>
    <x v="167"/>
    <s v="Thu"/>
    <x v="6"/>
    <x v="3"/>
    <n v="5482"/>
    <n v="6117"/>
  </r>
  <r>
    <s v="27UN3UX8"/>
    <x v="23"/>
    <x v="4"/>
    <x v="2"/>
    <s v="GTX Plus Pro"/>
    <s v="Ontomedia"/>
    <s v="United States"/>
    <x v="0"/>
    <x v="212"/>
    <x v="73"/>
    <s v="Fri"/>
    <x v="3"/>
    <x v="2"/>
    <n v="5482"/>
    <n v="5112"/>
  </r>
  <r>
    <s v="NR5D7201"/>
    <x v="27"/>
    <x v="5"/>
    <x v="2"/>
    <s v="MG Advanced"/>
    <s v="Kan-code"/>
    <s v="United States"/>
    <x v="0"/>
    <x v="212"/>
    <x v="142"/>
    <s v="Sun"/>
    <x v="6"/>
    <x v="3"/>
    <n v="3393"/>
    <n v="3527"/>
  </r>
  <r>
    <s v="UGTXH980"/>
    <x v="13"/>
    <x v="4"/>
    <x v="2"/>
    <s v="GTX Pro"/>
    <m/>
    <s v=""/>
    <x v="1"/>
    <x v="212"/>
    <x v="6"/>
    <s v=""/>
    <x v="1"/>
    <x v="1"/>
    <s v=""/>
    <n v="0"/>
  </r>
  <r>
    <s v="LKBS2IJC"/>
    <x v="1"/>
    <x v="1"/>
    <x v="0"/>
    <s v="GTX Plus Pro"/>
    <s v="Konmatfix"/>
    <s v="United States"/>
    <x v="2"/>
    <x v="212"/>
    <x v="80"/>
    <s v="Sun"/>
    <x v="3"/>
    <x v="2"/>
    <n v="5482"/>
    <n v="0"/>
  </r>
  <r>
    <s v="MFO940S8"/>
    <x v="1"/>
    <x v="1"/>
    <x v="0"/>
    <s v="MG Special"/>
    <s v="Finhigh"/>
    <s v="United States"/>
    <x v="2"/>
    <x v="212"/>
    <x v="162"/>
    <s v="Thu"/>
    <x v="5"/>
    <x v="3"/>
    <n v="55"/>
    <n v="0"/>
  </r>
  <r>
    <s v="5O0597PP"/>
    <x v="1"/>
    <x v="1"/>
    <x v="0"/>
    <s v="MG Advanced"/>
    <s v="Warephase"/>
    <s v="United States"/>
    <x v="2"/>
    <x v="212"/>
    <x v="109"/>
    <s v="Mon"/>
    <x v="5"/>
    <x v="3"/>
    <n v="3393"/>
    <n v="0"/>
  </r>
  <r>
    <s v="C4FEG98K"/>
    <x v="1"/>
    <x v="1"/>
    <x v="0"/>
    <s v="GTX Basic"/>
    <s v="Inity"/>
    <s v="United States"/>
    <x v="0"/>
    <x v="212"/>
    <x v="64"/>
    <s v="Wed"/>
    <x v="3"/>
    <x v="2"/>
    <n v="550"/>
    <n v="565"/>
  </r>
  <r>
    <s v="EKH5O1HH"/>
    <x v="1"/>
    <x v="1"/>
    <x v="0"/>
    <s v="MG Advanced"/>
    <s v="Ron-tech"/>
    <s v="United States"/>
    <x v="0"/>
    <x v="212"/>
    <x v="73"/>
    <s v="Fri"/>
    <x v="3"/>
    <x v="2"/>
    <n v="3393"/>
    <n v="3771"/>
  </r>
  <r>
    <s v="BZ9C1LQT"/>
    <x v="14"/>
    <x v="3"/>
    <x v="1"/>
    <s v="MG Advanced"/>
    <s v="Fasehatice"/>
    <s v="United States"/>
    <x v="2"/>
    <x v="212"/>
    <x v="128"/>
    <s v="Wed"/>
    <x v="5"/>
    <x v="3"/>
    <n v="3393"/>
    <n v="0"/>
  </r>
  <r>
    <s v="ZT6D57ED"/>
    <x v="8"/>
    <x v="1"/>
    <x v="0"/>
    <s v="GTX Plus Pro"/>
    <s v="Scottech"/>
    <s v="United States"/>
    <x v="0"/>
    <x v="212"/>
    <x v="145"/>
    <s v="Sat"/>
    <x v="6"/>
    <x v="3"/>
    <n v="5482"/>
    <n v="6274"/>
  </r>
  <r>
    <s v="NKERMTB8"/>
    <x v="10"/>
    <x v="3"/>
    <x v="1"/>
    <s v="MG Advanced"/>
    <s v="Plexzap"/>
    <s v="United States"/>
    <x v="2"/>
    <x v="212"/>
    <x v="126"/>
    <s v="Thu"/>
    <x v="5"/>
    <x v="3"/>
    <n v="3393"/>
    <n v="0"/>
  </r>
  <r>
    <s v="Q67320CY"/>
    <x v="10"/>
    <x v="3"/>
    <x v="1"/>
    <s v="MG Advanced"/>
    <s v="Sunnamplex"/>
    <s v="Poland"/>
    <x v="0"/>
    <x v="212"/>
    <x v="150"/>
    <s v="Thu"/>
    <x v="5"/>
    <x v="3"/>
    <n v="3393"/>
    <n v="3480"/>
  </r>
  <r>
    <s v="K5NFTQRI"/>
    <x v="7"/>
    <x v="2"/>
    <x v="1"/>
    <s v="GTX Plus Pro"/>
    <s v="Fasehatice"/>
    <s v="United States"/>
    <x v="0"/>
    <x v="212"/>
    <x v="122"/>
    <s v="Wed"/>
    <x v="5"/>
    <x v="3"/>
    <n v="5482"/>
    <n v="5770"/>
  </r>
  <r>
    <s v="IJ7B896N"/>
    <x v="18"/>
    <x v="2"/>
    <x v="1"/>
    <s v="MG Advanced"/>
    <s v="Hottechi"/>
    <s v="Korea"/>
    <x v="2"/>
    <x v="212"/>
    <x v="158"/>
    <s v="Tue"/>
    <x v="6"/>
    <x v="3"/>
    <n v="3393"/>
    <n v="0"/>
  </r>
  <r>
    <s v="8KBVRQHD"/>
    <x v="24"/>
    <x v="0"/>
    <x v="0"/>
    <s v="GTX Plus Pro"/>
    <s v="Statholdings"/>
    <s v="United States"/>
    <x v="2"/>
    <x v="212"/>
    <x v="175"/>
    <s v="Tue"/>
    <x v="5"/>
    <x v="3"/>
    <n v="5482"/>
    <n v="0"/>
  </r>
  <r>
    <s v="AGZ87JFX"/>
    <x v="0"/>
    <x v="0"/>
    <x v="0"/>
    <s v="GTX Basic"/>
    <s v="Rangreen"/>
    <s v="Panama"/>
    <x v="2"/>
    <x v="212"/>
    <x v="137"/>
    <s v="Tue"/>
    <x v="5"/>
    <x v="3"/>
    <n v="550"/>
    <n v="0"/>
  </r>
  <r>
    <s v="OBGCQ1BK"/>
    <x v="6"/>
    <x v="1"/>
    <x v="0"/>
    <s v="GTX Basic"/>
    <s v="Domzoom"/>
    <s v="United States"/>
    <x v="2"/>
    <x v="212"/>
    <x v="177"/>
    <s v="Thu"/>
    <x v="6"/>
    <x v="3"/>
    <n v="550"/>
    <n v="0"/>
  </r>
  <r>
    <s v="K05LLUU4"/>
    <x v="6"/>
    <x v="1"/>
    <x v="0"/>
    <s v="GTX Basic"/>
    <s v="Ron-tech"/>
    <s v="United States"/>
    <x v="2"/>
    <x v="212"/>
    <x v="174"/>
    <s v="Mon"/>
    <x v="6"/>
    <x v="3"/>
    <n v="550"/>
    <n v="0"/>
  </r>
  <r>
    <s v="9WISPXZW"/>
    <x v="19"/>
    <x v="4"/>
    <x v="2"/>
    <s v="GTX Basic"/>
    <s v="Konex"/>
    <s v="United States"/>
    <x v="0"/>
    <x v="212"/>
    <x v="82"/>
    <s v="Mon"/>
    <x v="3"/>
    <x v="2"/>
    <n v="550"/>
    <n v="562"/>
  </r>
  <r>
    <s v="ZTVWSE98"/>
    <x v="11"/>
    <x v="3"/>
    <x v="1"/>
    <s v="MG Special"/>
    <m/>
    <s v=""/>
    <x v="1"/>
    <x v="212"/>
    <x v="6"/>
    <s v=""/>
    <x v="1"/>
    <x v="1"/>
    <s v=""/>
    <n v="0"/>
  </r>
  <r>
    <s v="4ZGA57SX"/>
    <x v="17"/>
    <x v="5"/>
    <x v="2"/>
    <s v="GTX Pro"/>
    <s v="Mathtouch"/>
    <s v="Jordan"/>
    <x v="0"/>
    <x v="212"/>
    <x v="126"/>
    <s v="Thu"/>
    <x v="5"/>
    <x v="3"/>
    <n v="4821"/>
    <n v="4686"/>
  </r>
  <r>
    <s v="6ONKN1IM"/>
    <x v="4"/>
    <x v="3"/>
    <x v="1"/>
    <s v="MG Advanced"/>
    <s v="Newex"/>
    <s v="Germany"/>
    <x v="2"/>
    <x v="212"/>
    <x v="161"/>
    <s v="Tue"/>
    <x v="5"/>
    <x v="3"/>
    <n v="3393"/>
    <n v="0"/>
  </r>
  <r>
    <s v="JVIIWJDL"/>
    <x v="15"/>
    <x v="5"/>
    <x v="2"/>
    <s v="MG Special"/>
    <s v="Opentech"/>
    <s v="United States"/>
    <x v="0"/>
    <x v="212"/>
    <x v="145"/>
    <s v="Sat"/>
    <x v="6"/>
    <x v="3"/>
    <n v="55"/>
    <n v="38"/>
  </r>
  <r>
    <s v="W8M8XI8Y"/>
    <x v="2"/>
    <x v="2"/>
    <x v="1"/>
    <s v="MG Advanced"/>
    <s v="Finjob"/>
    <s v="United States"/>
    <x v="0"/>
    <x v="212"/>
    <x v="129"/>
    <s v="Sat"/>
    <x v="5"/>
    <x v="3"/>
    <n v="3393"/>
    <n v="3184"/>
  </r>
  <r>
    <s v="MELHF0ZP"/>
    <x v="3"/>
    <x v="0"/>
    <x v="0"/>
    <s v="GTX Plus Pro"/>
    <s v="Rundofase"/>
    <s v="United States"/>
    <x v="0"/>
    <x v="213"/>
    <x v="180"/>
    <s v="Sun"/>
    <x v="6"/>
    <x v="3"/>
    <n v="5482"/>
    <n v="5373"/>
  </r>
  <r>
    <s v="6SV2WYK4"/>
    <x v="25"/>
    <x v="4"/>
    <x v="2"/>
    <s v="GTX Plus Basic"/>
    <s v="Bluth Company"/>
    <s v="United States"/>
    <x v="0"/>
    <x v="213"/>
    <x v="157"/>
    <s v="Tue"/>
    <x v="6"/>
    <x v="3"/>
    <n v="1096"/>
    <n v="1239"/>
  </r>
  <r>
    <s v="SPV7OJTH"/>
    <x v="23"/>
    <x v="4"/>
    <x v="2"/>
    <s v="MG Advanced"/>
    <m/>
    <s v=""/>
    <x v="1"/>
    <x v="213"/>
    <x v="6"/>
    <s v=""/>
    <x v="1"/>
    <x v="1"/>
    <s v=""/>
    <n v="0"/>
  </r>
  <r>
    <s v="6JEAYHOE"/>
    <x v="28"/>
    <x v="0"/>
    <x v="0"/>
    <s v="MG Advanced"/>
    <s v="Isdom"/>
    <s v="United States"/>
    <x v="2"/>
    <x v="213"/>
    <x v="70"/>
    <s v="Sun"/>
    <x v="3"/>
    <x v="2"/>
    <n v="3393"/>
    <n v="0"/>
  </r>
  <r>
    <s v="IKQSEYPT"/>
    <x v="28"/>
    <x v="0"/>
    <x v="0"/>
    <s v="MG Special"/>
    <s v="Streethex"/>
    <s v="Belgium"/>
    <x v="0"/>
    <x v="213"/>
    <x v="82"/>
    <s v="Mon"/>
    <x v="3"/>
    <x v="2"/>
    <n v="55"/>
    <n v="52"/>
  </r>
  <r>
    <s v="ZN0FWO0L"/>
    <x v="27"/>
    <x v="5"/>
    <x v="2"/>
    <s v="GTX Basic"/>
    <s v="Ganjaflex"/>
    <s v="Japan"/>
    <x v="0"/>
    <x v="213"/>
    <x v="165"/>
    <s v="Tue"/>
    <x v="6"/>
    <x v="3"/>
    <n v="550"/>
    <n v="651"/>
  </r>
  <r>
    <s v="CPL37MZC"/>
    <x v="1"/>
    <x v="1"/>
    <x v="0"/>
    <s v="GTX Plus Pro"/>
    <s v="dambase"/>
    <s v="United States"/>
    <x v="0"/>
    <x v="213"/>
    <x v="110"/>
    <s v="Wed"/>
    <x v="5"/>
    <x v="3"/>
    <n v="5482"/>
    <n v="6026"/>
  </r>
  <r>
    <s v="N7G1TU1X"/>
    <x v="7"/>
    <x v="2"/>
    <x v="1"/>
    <s v="MG Advanced"/>
    <m/>
    <s v=""/>
    <x v="1"/>
    <x v="213"/>
    <x v="6"/>
    <s v=""/>
    <x v="1"/>
    <x v="1"/>
    <s v=""/>
    <n v="0"/>
  </r>
  <r>
    <s v="GM68OLDH"/>
    <x v="7"/>
    <x v="2"/>
    <x v="1"/>
    <s v="GTX Plus Pro"/>
    <s v="Green-Plus"/>
    <s v="United States"/>
    <x v="0"/>
    <x v="213"/>
    <x v="157"/>
    <s v="Tue"/>
    <x v="6"/>
    <x v="3"/>
    <n v="5482"/>
    <n v="5569"/>
  </r>
  <r>
    <s v="W604BPPE"/>
    <x v="29"/>
    <x v="1"/>
    <x v="0"/>
    <s v="GTX Basic"/>
    <s v="Dontechi"/>
    <s v="United States"/>
    <x v="2"/>
    <x v="213"/>
    <x v="149"/>
    <s v="Fri"/>
    <x v="5"/>
    <x v="3"/>
    <n v="550"/>
    <n v="0"/>
  </r>
  <r>
    <s v="GIJ14130"/>
    <x v="29"/>
    <x v="1"/>
    <x v="0"/>
    <s v="GTX Basic"/>
    <s v="Hottechi"/>
    <s v="Korea"/>
    <x v="0"/>
    <x v="213"/>
    <x v="164"/>
    <s v="Mon"/>
    <x v="6"/>
    <x v="3"/>
    <n v="550"/>
    <n v="519"/>
  </r>
  <r>
    <s v="CUA83384"/>
    <x v="16"/>
    <x v="2"/>
    <x v="1"/>
    <s v="GTX Basic"/>
    <s v="Scotfind"/>
    <s v="United States"/>
    <x v="0"/>
    <x v="213"/>
    <x v="157"/>
    <s v="Tue"/>
    <x v="6"/>
    <x v="3"/>
    <n v="550"/>
    <n v="558"/>
  </r>
  <r>
    <s v="ZGQI86AQ"/>
    <x v="18"/>
    <x v="2"/>
    <x v="1"/>
    <s v="GTX Basic"/>
    <s v="Sonron"/>
    <s v="United States"/>
    <x v="0"/>
    <x v="213"/>
    <x v="157"/>
    <s v="Tue"/>
    <x v="6"/>
    <x v="3"/>
    <n v="550"/>
    <n v="523"/>
  </r>
  <r>
    <s v="L8NLCWFS"/>
    <x v="18"/>
    <x v="2"/>
    <x v="1"/>
    <s v="GTX Pro"/>
    <s v="Scotfind"/>
    <s v="United States"/>
    <x v="0"/>
    <x v="213"/>
    <x v="136"/>
    <s v="Sun"/>
    <x v="5"/>
    <x v="3"/>
    <n v="4821"/>
    <n v="4869"/>
  </r>
  <r>
    <s v="UPHLXZ3M"/>
    <x v="24"/>
    <x v="0"/>
    <x v="0"/>
    <s v="MG Special"/>
    <s v="Funholding"/>
    <s v="United States"/>
    <x v="2"/>
    <x v="213"/>
    <x v="110"/>
    <s v="Wed"/>
    <x v="5"/>
    <x v="3"/>
    <n v="55"/>
    <n v="0"/>
  </r>
  <r>
    <s v="JDFQYP5L"/>
    <x v="24"/>
    <x v="0"/>
    <x v="0"/>
    <s v="GTX Basic"/>
    <s v="Stanredtax"/>
    <s v="United States"/>
    <x v="0"/>
    <x v="213"/>
    <x v="128"/>
    <s v="Wed"/>
    <x v="5"/>
    <x v="3"/>
    <n v="550"/>
    <n v="588"/>
  </r>
  <r>
    <s v="06AIY3IS"/>
    <x v="22"/>
    <x v="1"/>
    <x v="0"/>
    <s v="GTX Plus Pro"/>
    <s v="Condax"/>
    <s v="United States"/>
    <x v="0"/>
    <x v="213"/>
    <x v="134"/>
    <s v="Mon"/>
    <x v="5"/>
    <x v="3"/>
    <n v="5482"/>
    <n v="5712"/>
  </r>
  <r>
    <s v="4LQAN2JX"/>
    <x v="9"/>
    <x v="2"/>
    <x v="1"/>
    <s v="GTX Plus Basic"/>
    <s v="Golddex"/>
    <s v="United States"/>
    <x v="0"/>
    <x v="213"/>
    <x v="175"/>
    <s v="Tue"/>
    <x v="5"/>
    <x v="3"/>
    <n v="1096"/>
    <n v="1046"/>
  </r>
  <r>
    <s v="84QGC91P"/>
    <x v="9"/>
    <x v="2"/>
    <x v="1"/>
    <s v="MG Special"/>
    <s v="Singletechno"/>
    <s v="United States"/>
    <x v="0"/>
    <x v="213"/>
    <x v="150"/>
    <s v="Thu"/>
    <x v="5"/>
    <x v="3"/>
    <n v="55"/>
    <n v="54"/>
  </r>
  <r>
    <s v="98MASV7P"/>
    <x v="19"/>
    <x v="4"/>
    <x v="2"/>
    <s v="GTX Pro"/>
    <s v="Xx-zobam"/>
    <s v="United States"/>
    <x v="0"/>
    <x v="213"/>
    <x v="116"/>
    <s v="Sat"/>
    <x v="5"/>
    <x v="3"/>
    <n v="4821"/>
    <n v="4933"/>
  </r>
  <r>
    <s v="QFBBRJL5"/>
    <x v="19"/>
    <x v="4"/>
    <x v="2"/>
    <s v="MG Special"/>
    <s v="Umbrella Corporation"/>
    <s v="United States"/>
    <x v="0"/>
    <x v="213"/>
    <x v="168"/>
    <s v="Tue"/>
    <x v="6"/>
    <x v="3"/>
    <n v="55"/>
    <n v="60"/>
  </r>
  <r>
    <s v="CUV49MUR"/>
    <x v="15"/>
    <x v="5"/>
    <x v="2"/>
    <s v="GTX Pro"/>
    <s v="Zathunicon"/>
    <s v="United States"/>
    <x v="1"/>
    <x v="213"/>
    <x v="6"/>
    <s v=""/>
    <x v="1"/>
    <x v="1"/>
    <s v=""/>
    <n v="0"/>
  </r>
  <r>
    <s v="XCGW5K0N"/>
    <x v="15"/>
    <x v="5"/>
    <x v="2"/>
    <s v="GTX Basic"/>
    <s v="Silis"/>
    <s v="United States"/>
    <x v="0"/>
    <x v="213"/>
    <x v="158"/>
    <s v="Tue"/>
    <x v="6"/>
    <x v="3"/>
    <n v="550"/>
    <n v="572"/>
  </r>
  <r>
    <s v="UUF8Z53N"/>
    <x v="15"/>
    <x v="5"/>
    <x v="2"/>
    <s v="MG Special"/>
    <s v="Condax"/>
    <s v="United States"/>
    <x v="0"/>
    <x v="213"/>
    <x v="155"/>
    <s v="Wed"/>
    <x v="5"/>
    <x v="3"/>
    <n v="55"/>
    <n v="55"/>
  </r>
  <r>
    <s v="J6MIKNYJ"/>
    <x v="15"/>
    <x v="5"/>
    <x v="2"/>
    <s v="MG Special"/>
    <s v="Xx-zobam"/>
    <s v="United States"/>
    <x v="0"/>
    <x v="213"/>
    <x v="161"/>
    <s v="Tue"/>
    <x v="5"/>
    <x v="3"/>
    <n v="55"/>
    <n v="51"/>
  </r>
  <r>
    <s v="3W4AWYSK"/>
    <x v="23"/>
    <x v="4"/>
    <x v="2"/>
    <s v="GTX Plus Pro"/>
    <s v="Vehement Capital Partners"/>
    <s v="United States"/>
    <x v="2"/>
    <x v="214"/>
    <x v="162"/>
    <s v="Thu"/>
    <x v="5"/>
    <x v="3"/>
    <n v="5482"/>
    <n v="0"/>
  </r>
  <r>
    <s v="VBN5T6F8"/>
    <x v="23"/>
    <x v="4"/>
    <x v="2"/>
    <s v="MG Special"/>
    <s v="Opentech"/>
    <s v="United States"/>
    <x v="0"/>
    <x v="214"/>
    <x v="159"/>
    <s v="Thu"/>
    <x v="5"/>
    <x v="3"/>
    <n v="55"/>
    <n v="59"/>
  </r>
  <r>
    <s v="W1J3L0EU"/>
    <x v="13"/>
    <x v="4"/>
    <x v="2"/>
    <s v="GTX Pro"/>
    <s v="Betasoloin"/>
    <s v="United States"/>
    <x v="0"/>
    <x v="214"/>
    <x v="47"/>
    <s v="Tue"/>
    <x v="3"/>
    <x v="2"/>
    <n v="4821"/>
    <n v="4492"/>
  </r>
  <r>
    <s v="45CMXP2K"/>
    <x v="1"/>
    <x v="1"/>
    <x v="0"/>
    <s v="GTX Basic"/>
    <s v="Treequote"/>
    <s v="United States"/>
    <x v="2"/>
    <x v="214"/>
    <x v="126"/>
    <s v="Thu"/>
    <x v="5"/>
    <x v="3"/>
    <n v="550"/>
    <n v="0"/>
  </r>
  <r>
    <s v="6OJAC85F"/>
    <x v="1"/>
    <x v="1"/>
    <x v="0"/>
    <s v="GTX Pro"/>
    <s v="Codehow"/>
    <s v="United States"/>
    <x v="2"/>
    <x v="214"/>
    <x v="175"/>
    <s v="Tue"/>
    <x v="5"/>
    <x v="3"/>
    <n v="4821"/>
    <n v="0"/>
  </r>
  <r>
    <s v="K94WM7M4"/>
    <x v="26"/>
    <x v="4"/>
    <x v="2"/>
    <s v="MG Advanced"/>
    <s v="Zathunicon"/>
    <s v="United States"/>
    <x v="2"/>
    <x v="214"/>
    <x v="151"/>
    <s v="Sun"/>
    <x v="5"/>
    <x v="3"/>
    <n v="3393"/>
    <n v="0"/>
  </r>
  <r>
    <s v="31KRB7R2"/>
    <x v="7"/>
    <x v="2"/>
    <x v="1"/>
    <s v="GTX Basic"/>
    <s v="Plexzap"/>
    <s v="United States"/>
    <x v="2"/>
    <x v="214"/>
    <x v="116"/>
    <s v="Sat"/>
    <x v="5"/>
    <x v="3"/>
    <n v="550"/>
    <n v="0"/>
  </r>
  <r>
    <s v="5PG1KSKD"/>
    <x v="7"/>
    <x v="2"/>
    <x v="1"/>
    <s v="GTX Pro"/>
    <s v="Fasehatice"/>
    <s v="United States"/>
    <x v="2"/>
    <x v="214"/>
    <x v="112"/>
    <s v="Sun"/>
    <x v="5"/>
    <x v="3"/>
    <n v="4821"/>
    <n v="0"/>
  </r>
  <r>
    <s v="LDAXEBR0"/>
    <x v="29"/>
    <x v="1"/>
    <x v="0"/>
    <s v="GTX Basic"/>
    <s v="Treequote"/>
    <s v="United States"/>
    <x v="0"/>
    <x v="214"/>
    <x v="81"/>
    <s v="Thu"/>
    <x v="3"/>
    <x v="2"/>
    <n v="550"/>
    <n v="639"/>
  </r>
  <r>
    <s v="NGTMVX1C"/>
    <x v="29"/>
    <x v="1"/>
    <x v="0"/>
    <s v="GTX Plus Basic"/>
    <s v="Globex Corporation"/>
    <s v="Norway"/>
    <x v="0"/>
    <x v="214"/>
    <x v="92"/>
    <s v="Wed"/>
    <x v="3"/>
    <x v="2"/>
    <n v="1096"/>
    <n v="1040"/>
  </r>
  <r>
    <s v="SFBHZLHK"/>
    <x v="29"/>
    <x v="1"/>
    <x v="0"/>
    <s v="GTX Pro"/>
    <s v="Finhigh"/>
    <s v="United States"/>
    <x v="0"/>
    <x v="214"/>
    <x v="158"/>
    <s v="Tue"/>
    <x v="6"/>
    <x v="3"/>
    <n v="4821"/>
    <n v="4138"/>
  </r>
  <r>
    <s v="7VMOJBPN"/>
    <x v="16"/>
    <x v="2"/>
    <x v="1"/>
    <s v="GTX Pro"/>
    <s v="Faxquote"/>
    <s v="United States"/>
    <x v="1"/>
    <x v="214"/>
    <x v="6"/>
    <s v=""/>
    <x v="1"/>
    <x v="1"/>
    <s v=""/>
    <n v="0"/>
  </r>
  <r>
    <s v="13PPMGNM"/>
    <x v="16"/>
    <x v="2"/>
    <x v="1"/>
    <s v="GTX Plus Basic"/>
    <s v="Plexzap"/>
    <s v="United States"/>
    <x v="2"/>
    <x v="214"/>
    <x v="109"/>
    <s v="Mon"/>
    <x v="5"/>
    <x v="3"/>
    <n v="1096"/>
    <n v="0"/>
  </r>
  <r>
    <s v="6GY8Q8F0"/>
    <x v="24"/>
    <x v="0"/>
    <x v="0"/>
    <s v="MG Special"/>
    <s v="Funholding"/>
    <s v="United States"/>
    <x v="0"/>
    <x v="214"/>
    <x v="178"/>
    <s v="Sat"/>
    <x v="6"/>
    <x v="3"/>
    <n v="55"/>
    <n v="54"/>
  </r>
  <r>
    <s v="5JIXFMFY"/>
    <x v="24"/>
    <x v="0"/>
    <x v="0"/>
    <s v="MG Advanced"/>
    <s v="Inity"/>
    <s v="United States"/>
    <x v="0"/>
    <x v="214"/>
    <x v="163"/>
    <s v="Thu"/>
    <x v="6"/>
    <x v="3"/>
    <n v="3393"/>
    <n v="3438"/>
  </r>
  <r>
    <s v="JBY30BSR"/>
    <x v="5"/>
    <x v="3"/>
    <x v="1"/>
    <s v="GTX Pro"/>
    <s v="Finjob"/>
    <s v="United States"/>
    <x v="2"/>
    <x v="214"/>
    <x v="129"/>
    <s v="Sat"/>
    <x v="5"/>
    <x v="3"/>
    <n v="4821"/>
    <n v="0"/>
  </r>
  <r>
    <s v="69XL3JMB"/>
    <x v="22"/>
    <x v="1"/>
    <x v="0"/>
    <s v="GTX Plus Basic"/>
    <s v="Isdom"/>
    <s v="United States"/>
    <x v="0"/>
    <x v="214"/>
    <x v="129"/>
    <s v="Sat"/>
    <x v="5"/>
    <x v="3"/>
    <n v="1096"/>
    <n v="1017"/>
  </r>
  <r>
    <s v="YTGQKC7A"/>
    <x v="11"/>
    <x v="3"/>
    <x v="1"/>
    <s v="MG Special"/>
    <s v="Dalttechnology"/>
    <s v="United States"/>
    <x v="1"/>
    <x v="214"/>
    <x v="6"/>
    <s v=""/>
    <x v="1"/>
    <x v="1"/>
    <s v=""/>
    <n v="0"/>
  </r>
  <r>
    <s v="DYWMK8OF"/>
    <x v="11"/>
    <x v="3"/>
    <x v="1"/>
    <s v="MG Advanced"/>
    <s v="Singletechno"/>
    <s v="United States"/>
    <x v="0"/>
    <x v="214"/>
    <x v="165"/>
    <s v="Tue"/>
    <x v="6"/>
    <x v="3"/>
    <n v="3393"/>
    <n v="3314"/>
  </r>
  <r>
    <s v="GG8XQD8Z"/>
    <x v="12"/>
    <x v="0"/>
    <x v="0"/>
    <s v="MG Special"/>
    <s v="Cancity"/>
    <s v="United States"/>
    <x v="2"/>
    <x v="214"/>
    <x v="116"/>
    <s v="Sat"/>
    <x v="5"/>
    <x v="3"/>
    <n v="55"/>
    <n v="0"/>
  </r>
  <r>
    <s v="URT8A7OQ"/>
    <x v="12"/>
    <x v="0"/>
    <x v="0"/>
    <s v="MG Special"/>
    <s v="Rangreen"/>
    <s v="Panama"/>
    <x v="0"/>
    <x v="214"/>
    <x v="162"/>
    <s v="Thu"/>
    <x v="5"/>
    <x v="3"/>
    <n v="55"/>
    <n v="51"/>
  </r>
  <r>
    <s v="LGO0XF4X"/>
    <x v="4"/>
    <x v="3"/>
    <x v="1"/>
    <s v="MG Special"/>
    <s v="Kan-code"/>
    <s v="United States"/>
    <x v="0"/>
    <x v="214"/>
    <x v="154"/>
    <s v="Sun"/>
    <x v="6"/>
    <x v="3"/>
    <n v="55"/>
    <n v="50"/>
  </r>
  <r>
    <s v="Y46OEBEH"/>
    <x v="15"/>
    <x v="5"/>
    <x v="2"/>
    <s v="MG Special"/>
    <s v="Zathunicon"/>
    <s v="United States"/>
    <x v="0"/>
    <x v="214"/>
    <x v="73"/>
    <s v="Fri"/>
    <x v="3"/>
    <x v="2"/>
    <n v="55"/>
    <n v="54"/>
  </r>
  <r>
    <s v="G54JJCMX"/>
    <x v="3"/>
    <x v="0"/>
    <x v="0"/>
    <s v="GTX Plus Pro"/>
    <s v="Scottech"/>
    <s v="United States"/>
    <x v="2"/>
    <x v="215"/>
    <x v="156"/>
    <s v="Fri"/>
    <x v="5"/>
    <x v="3"/>
    <n v="5482"/>
    <n v="0"/>
  </r>
  <r>
    <s v="BPQ0358T"/>
    <x v="3"/>
    <x v="0"/>
    <x v="0"/>
    <s v="MG Advanced"/>
    <s v="Rangreen"/>
    <s v="Panama"/>
    <x v="2"/>
    <x v="215"/>
    <x v="169"/>
    <s v="Sat"/>
    <x v="6"/>
    <x v="3"/>
    <n v="3393"/>
    <n v="0"/>
  </r>
  <r>
    <s v="EPH7L4K0"/>
    <x v="25"/>
    <x v="4"/>
    <x v="2"/>
    <s v="GTX Pro"/>
    <s v="Condax"/>
    <s v="United States"/>
    <x v="2"/>
    <x v="215"/>
    <x v="157"/>
    <s v="Tue"/>
    <x v="6"/>
    <x v="3"/>
    <n v="4821"/>
    <n v="0"/>
  </r>
  <r>
    <s v="SMU4542Q"/>
    <x v="28"/>
    <x v="0"/>
    <x v="0"/>
    <s v="GTX Plus Basic"/>
    <s v="Hottechi"/>
    <s v="Korea"/>
    <x v="2"/>
    <x v="215"/>
    <x v="122"/>
    <s v="Wed"/>
    <x v="5"/>
    <x v="3"/>
    <n v="1096"/>
    <n v="0"/>
  </r>
  <r>
    <s v="E884CL8B"/>
    <x v="13"/>
    <x v="4"/>
    <x v="2"/>
    <s v="GTX Pro"/>
    <s v="Ontomedia"/>
    <s v="United States"/>
    <x v="0"/>
    <x v="215"/>
    <x v="69"/>
    <s v="Sat"/>
    <x v="3"/>
    <x v="2"/>
    <n v="4821"/>
    <n v="4942"/>
  </r>
  <r>
    <s v="4K8N65EM"/>
    <x v="26"/>
    <x v="4"/>
    <x v="2"/>
    <s v="MG Special"/>
    <s v="Initech"/>
    <s v="United States"/>
    <x v="2"/>
    <x v="215"/>
    <x v="112"/>
    <s v="Sun"/>
    <x v="5"/>
    <x v="3"/>
    <n v="55"/>
    <n v="0"/>
  </r>
  <r>
    <s v="KVTBYOVD"/>
    <x v="26"/>
    <x v="4"/>
    <x v="2"/>
    <s v="GTX Pro"/>
    <s v="Kan-code"/>
    <s v="United States"/>
    <x v="0"/>
    <x v="215"/>
    <x v="64"/>
    <s v="Wed"/>
    <x v="3"/>
    <x v="2"/>
    <n v="4821"/>
    <n v="4612"/>
  </r>
  <r>
    <s v="ZA6CBQAL"/>
    <x v="26"/>
    <x v="4"/>
    <x v="2"/>
    <s v="GTX Pro"/>
    <s v="Zotware"/>
    <s v="United States"/>
    <x v="0"/>
    <x v="215"/>
    <x v="72"/>
    <s v="Tue"/>
    <x v="3"/>
    <x v="2"/>
    <n v="4821"/>
    <n v="4308"/>
  </r>
  <r>
    <s v="Y6YZXVTF"/>
    <x v="26"/>
    <x v="4"/>
    <x v="2"/>
    <s v="MG Advanced"/>
    <s v="Massive Dynamic"/>
    <s v="United States"/>
    <x v="0"/>
    <x v="215"/>
    <x v="164"/>
    <s v="Mon"/>
    <x v="6"/>
    <x v="3"/>
    <n v="3393"/>
    <n v="2876"/>
  </r>
  <r>
    <s v="SHETLR3T"/>
    <x v="8"/>
    <x v="1"/>
    <x v="0"/>
    <s v="GTX Plus Pro"/>
    <s v="Warephase"/>
    <s v="United States"/>
    <x v="0"/>
    <x v="215"/>
    <x v="155"/>
    <s v="Wed"/>
    <x v="5"/>
    <x v="3"/>
    <n v="5482"/>
    <n v="4990"/>
  </r>
  <r>
    <s v="EL03YRD0"/>
    <x v="10"/>
    <x v="3"/>
    <x v="1"/>
    <s v="GTX Plus Basic"/>
    <s v="Scotfind"/>
    <s v="United States"/>
    <x v="2"/>
    <x v="215"/>
    <x v="181"/>
    <s v="Fri"/>
    <x v="6"/>
    <x v="3"/>
    <n v="1096"/>
    <n v="0"/>
  </r>
  <r>
    <s v="3KZUBSRU"/>
    <x v="10"/>
    <x v="3"/>
    <x v="1"/>
    <s v="GTX Plus Basic"/>
    <s v="Sonron"/>
    <s v="United States"/>
    <x v="0"/>
    <x v="215"/>
    <x v="172"/>
    <s v="Sat"/>
    <x v="6"/>
    <x v="3"/>
    <n v="1096"/>
    <n v="1024"/>
  </r>
  <r>
    <s v="F8QQEW1W"/>
    <x v="16"/>
    <x v="2"/>
    <x v="1"/>
    <s v="GTX Plus Basic"/>
    <m/>
    <s v=""/>
    <x v="1"/>
    <x v="215"/>
    <x v="6"/>
    <s v=""/>
    <x v="1"/>
    <x v="1"/>
    <s v=""/>
    <n v="0"/>
  </r>
  <r>
    <s v="FA6JQ4V2"/>
    <x v="16"/>
    <x v="2"/>
    <x v="1"/>
    <s v="MG Special"/>
    <s v="Lexiqvolax"/>
    <s v="United States"/>
    <x v="0"/>
    <x v="215"/>
    <x v="169"/>
    <s v="Sat"/>
    <x v="6"/>
    <x v="3"/>
    <n v="55"/>
    <n v="53"/>
  </r>
  <r>
    <s v="4LXUITP3"/>
    <x v="18"/>
    <x v="2"/>
    <x v="1"/>
    <s v="GTX Basic"/>
    <m/>
    <s v=""/>
    <x v="1"/>
    <x v="215"/>
    <x v="6"/>
    <s v=""/>
    <x v="1"/>
    <x v="1"/>
    <s v=""/>
    <n v="0"/>
  </r>
  <r>
    <s v="GXC8JN36"/>
    <x v="18"/>
    <x v="2"/>
    <x v="1"/>
    <s v="GTX Pro"/>
    <m/>
    <s v=""/>
    <x v="1"/>
    <x v="215"/>
    <x v="6"/>
    <s v=""/>
    <x v="1"/>
    <x v="1"/>
    <s v=""/>
    <n v="0"/>
  </r>
  <r>
    <s v="XTE9XJTS"/>
    <x v="18"/>
    <x v="2"/>
    <x v="1"/>
    <s v="MG Special"/>
    <s v="Zencorporation"/>
    <s v="China"/>
    <x v="1"/>
    <x v="215"/>
    <x v="6"/>
    <s v=""/>
    <x v="1"/>
    <x v="1"/>
    <s v=""/>
    <n v="0"/>
  </r>
  <r>
    <s v="N7WUBQR0"/>
    <x v="18"/>
    <x v="2"/>
    <x v="1"/>
    <s v="GTX Plus Basic"/>
    <s v="Singletechno"/>
    <s v="United States"/>
    <x v="2"/>
    <x v="215"/>
    <x v="180"/>
    <s v="Sun"/>
    <x v="6"/>
    <x v="3"/>
    <n v="1096"/>
    <n v="0"/>
  </r>
  <r>
    <s v="9KJ89VHI"/>
    <x v="18"/>
    <x v="2"/>
    <x v="1"/>
    <s v="GTX Basic"/>
    <s v="J-Texon"/>
    <s v="United States"/>
    <x v="0"/>
    <x v="215"/>
    <x v="139"/>
    <s v="Fri"/>
    <x v="6"/>
    <x v="3"/>
    <n v="550"/>
    <n v="525"/>
  </r>
  <r>
    <s v="N3CN7GCZ"/>
    <x v="18"/>
    <x v="2"/>
    <x v="1"/>
    <s v="MG Special"/>
    <s v="Nam-zim"/>
    <s v="Brazil"/>
    <x v="0"/>
    <x v="215"/>
    <x v="151"/>
    <s v="Sun"/>
    <x v="5"/>
    <x v="3"/>
    <n v="55"/>
    <n v="60"/>
  </r>
  <r>
    <s v="KAHKF9H1"/>
    <x v="5"/>
    <x v="3"/>
    <x v="1"/>
    <s v="GTX Plus Basic"/>
    <s v="Scotfind"/>
    <s v="United States"/>
    <x v="0"/>
    <x v="215"/>
    <x v="85"/>
    <s v="Thu"/>
    <x v="3"/>
    <x v="2"/>
    <n v="1096"/>
    <n v="967"/>
  </r>
  <r>
    <s v="P4UJ64QM"/>
    <x v="9"/>
    <x v="2"/>
    <x v="1"/>
    <s v="GTX Basic"/>
    <s v="Rantouch"/>
    <s v="United States"/>
    <x v="2"/>
    <x v="215"/>
    <x v="124"/>
    <s v="Mon"/>
    <x v="5"/>
    <x v="3"/>
    <n v="550"/>
    <n v="0"/>
  </r>
  <r>
    <s v="IHF5GR01"/>
    <x v="19"/>
    <x v="4"/>
    <x v="2"/>
    <s v="GTX Basic"/>
    <s v="Initech"/>
    <s v="United States"/>
    <x v="0"/>
    <x v="215"/>
    <x v="64"/>
    <s v="Wed"/>
    <x v="3"/>
    <x v="2"/>
    <n v="550"/>
    <n v="524"/>
  </r>
  <r>
    <s v="81DUFIPO"/>
    <x v="11"/>
    <x v="3"/>
    <x v="1"/>
    <s v="MG Special"/>
    <s v="J-Texon"/>
    <s v="United States"/>
    <x v="0"/>
    <x v="215"/>
    <x v="154"/>
    <s v="Sun"/>
    <x v="6"/>
    <x v="3"/>
    <n v="55"/>
    <n v="57"/>
  </r>
  <r>
    <s v="58K44TMD"/>
    <x v="17"/>
    <x v="5"/>
    <x v="2"/>
    <s v="MG Advanced"/>
    <s v="Bubba Gump"/>
    <s v="United States"/>
    <x v="2"/>
    <x v="215"/>
    <x v="72"/>
    <s v="Tue"/>
    <x v="3"/>
    <x v="2"/>
    <n v="3393"/>
    <n v="0"/>
  </r>
  <r>
    <s v="EEBOSTAA"/>
    <x v="12"/>
    <x v="0"/>
    <x v="0"/>
    <s v="GTX Plus Pro"/>
    <s v="Warephase"/>
    <s v="United States"/>
    <x v="0"/>
    <x v="215"/>
    <x v="68"/>
    <s v="Tue"/>
    <x v="3"/>
    <x v="2"/>
    <n v="5482"/>
    <n v="5056"/>
  </r>
  <r>
    <s v="9DDHZUZB"/>
    <x v="4"/>
    <x v="3"/>
    <x v="1"/>
    <s v="GTX Basic"/>
    <s v="Konex"/>
    <s v="United States"/>
    <x v="0"/>
    <x v="215"/>
    <x v="85"/>
    <s v="Thu"/>
    <x v="3"/>
    <x v="2"/>
    <n v="550"/>
    <n v="600"/>
  </r>
  <r>
    <s v="IWLEND3K"/>
    <x v="23"/>
    <x v="4"/>
    <x v="2"/>
    <s v="GTX Basic"/>
    <s v="Donware"/>
    <s v="United States"/>
    <x v="0"/>
    <x v="216"/>
    <x v="168"/>
    <s v="Tue"/>
    <x v="6"/>
    <x v="3"/>
    <n v="550"/>
    <n v="633"/>
  </r>
  <r>
    <s v="VICY80KW"/>
    <x v="23"/>
    <x v="4"/>
    <x v="2"/>
    <s v="GTX Pro"/>
    <s v="Vehement Capital Partners"/>
    <s v="United States"/>
    <x v="0"/>
    <x v="216"/>
    <x v="151"/>
    <s v="Sun"/>
    <x v="5"/>
    <x v="3"/>
    <n v="4821"/>
    <n v="4994"/>
  </r>
  <r>
    <s v="H35AXY3M"/>
    <x v="27"/>
    <x v="5"/>
    <x v="2"/>
    <s v="GTX Plus Basic"/>
    <s v="Kan-code"/>
    <s v="United States"/>
    <x v="0"/>
    <x v="216"/>
    <x v="76"/>
    <s v="Sat"/>
    <x v="3"/>
    <x v="2"/>
    <n v="1096"/>
    <n v="899"/>
  </r>
  <r>
    <s v="1UHFKBP6"/>
    <x v="1"/>
    <x v="1"/>
    <x v="0"/>
    <s v="GTX Pro"/>
    <s v="Scottech"/>
    <s v="United States"/>
    <x v="2"/>
    <x v="216"/>
    <x v="112"/>
    <s v="Sun"/>
    <x v="5"/>
    <x v="3"/>
    <n v="4821"/>
    <n v="0"/>
  </r>
  <r>
    <s v="VF7DWQIH"/>
    <x v="1"/>
    <x v="1"/>
    <x v="0"/>
    <s v="GTX Plus Pro"/>
    <s v="dambase"/>
    <s v="United States"/>
    <x v="0"/>
    <x v="216"/>
    <x v="149"/>
    <s v="Fri"/>
    <x v="5"/>
    <x v="3"/>
    <n v="5482"/>
    <n v="5421"/>
  </r>
  <r>
    <s v="C7NW3JB2"/>
    <x v="1"/>
    <x v="1"/>
    <x v="0"/>
    <s v="GTX Pro"/>
    <s v="Genco Pura Olive Oil Company"/>
    <s v="Italy"/>
    <x v="0"/>
    <x v="216"/>
    <x v="147"/>
    <s v="Wed"/>
    <x v="5"/>
    <x v="3"/>
    <n v="4821"/>
    <n v="5223"/>
  </r>
  <r>
    <s v="SUABQAC0"/>
    <x v="1"/>
    <x v="1"/>
    <x v="0"/>
    <s v="GTX Pro"/>
    <s v="Rundofase"/>
    <s v="United States"/>
    <x v="0"/>
    <x v="216"/>
    <x v="70"/>
    <s v="Sun"/>
    <x v="3"/>
    <x v="2"/>
    <n v="4821"/>
    <n v="4794"/>
  </r>
  <r>
    <s v="6JWA8DFJ"/>
    <x v="1"/>
    <x v="1"/>
    <x v="0"/>
    <s v="GTX Pro"/>
    <s v="Toughzap"/>
    <s v="United States"/>
    <x v="0"/>
    <x v="216"/>
    <x v="144"/>
    <s v="Wed"/>
    <x v="6"/>
    <x v="3"/>
    <n v="4821"/>
    <n v="4903"/>
  </r>
  <r>
    <s v="OEBJXZN6"/>
    <x v="1"/>
    <x v="1"/>
    <x v="0"/>
    <s v="MG Advanced"/>
    <s v="Dontechi"/>
    <s v="United States"/>
    <x v="0"/>
    <x v="216"/>
    <x v="140"/>
    <s v="Sun"/>
    <x v="5"/>
    <x v="3"/>
    <n v="3393"/>
    <n v="3625"/>
  </r>
  <r>
    <s v="QMUBRAT2"/>
    <x v="8"/>
    <x v="1"/>
    <x v="0"/>
    <s v="GTX Basic"/>
    <s v="Globex Corporation"/>
    <s v="Norway"/>
    <x v="2"/>
    <x v="216"/>
    <x v="146"/>
    <s v="Mon"/>
    <x v="5"/>
    <x v="3"/>
    <n v="550"/>
    <n v="0"/>
  </r>
  <r>
    <s v="W5P1OLUL"/>
    <x v="29"/>
    <x v="1"/>
    <x v="0"/>
    <s v="GTX Basic"/>
    <s v="Rundofase"/>
    <s v="United States"/>
    <x v="0"/>
    <x v="216"/>
    <x v="126"/>
    <s v="Thu"/>
    <x v="5"/>
    <x v="3"/>
    <n v="550"/>
    <n v="554"/>
  </r>
  <r>
    <s v="JP4H1WG4"/>
    <x v="16"/>
    <x v="2"/>
    <x v="1"/>
    <s v="GTX Basic"/>
    <s v="Singletechno"/>
    <s v="United States"/>
    <x v="2"/>
    <x v="216"/>
    <x v="142"/>
    <s v="Sun"/>
    <x v="6"/>
    <x v="3"/>
    <n v="550"/>
    <n v="0"/>
  </r>
  <r>
    <s v="580XZTEO"/>
    <x v="16"/>
    <x v="2"/>
    <x v="1"/>
    <s v="GTX Basic"/>
    <s v="Sunnamplex"/>
    <s v="Poland"/>
    <x v="2"/>
    <x v="216"/>
    <x v="80"/>
    <s v="Sun"/>
    <x v="3"/>
    <x v="2"/>
    <n v="550"/>
    <n v="0"/>
  </r>
  <r>
    <s v="PIFPDJMN"/>
    <x v="18"/>
    <x v="2"/>
    <x v="1"/>
    <s v="GTX Basic"/>
    <m/>
    <s v=""/>
    <x v="1"/>
    <x v="216"/>
    <x v="6"/>
    <s v=""/>
    <x v="1"/>
    <x v="1"/>
    <s v=""/>
    <n v="0"/>
  </r>
  <r>
    <s v="MASS6JEE"/>
    <x v="18"/>
    <x v="2"/>
    <x v="1"/>
    <s v="GTX Pro"/>
    <s v="Hatfan"/>
    <s v="United States"/>
    <x v="0"/>
    <x v="216"/>
    <x v="157"/>
    <s v="Tue"/>
    <x v="6"/>
    <x v="3"/>
    <n v="4821"/>
    <n v="5039"/>
  </r>
  <r>
    <s v="XNC9UMYH"/>
    <x v="5"/>
    <x v="3"/>
    <x v="1"/>
    <s v="GTX Plus Basic"/>
    <s v="Faxquote"/>
    <s v="United States"/>
    <x v="0"/>
    <x v="216"/>
    <x v="155"/>
    <s v="Wed"/>
    <x v="5"/>
    <x v="3"/>
    <n v="1096"/>
    <n v="1169"/>
  </r>
  <r>
    <s v="AUEAKRQV"/>
    <x v="22"/>
    <x v="1"/>
    <x v="0"/>
    <s v="GTX Pro"/>
    <s v="Toughzap"/>
    <s v="United States"/>
    <x v="0"/>
    <x v="216"/>
    <x v="165"/>
    <s v="Tue"/>
    <x v="6"/>
    <x v="3"/>
    <n v="4821"/>
    <n v="5055"/>
  </r>
  <r>
    <s v="08Q8A6M9"/>
    <x v="22"/>
    <x v="1"/>
    <x v="0"/>
    <s v="MG Special"/>
    <s v="Scottech"/>
    <s v="United States"/>
    <x v="0"/>
    <x v="216"/>
    <x v="81"/>
    <s v="Thu"/>
    <x v="3"/>
    <x v="2"/>
    <n v="55"/>
    <n v="60"/>
  </r>
  <r>
    <s v="6F8IL0XV"/>
    <x v="9"/>
    <x v="2"/>
    <x v="1"/>
    <s v="GTX Plus Basic"/>
    <s v="Condax"/>
    <s v="United States"/>
    <x v="2"/>
    <x v="216"/>
    <x v="151"/>
    <s v="Sun"/>
    <x v="5"/>
    <x v="3"/>
    <n v="1096"/>
    <n v="0"/>
  </r>
  <r>
    <s v="NTHLG5DT"/>
    <x v="9"/>
    <x v="2"/>
    <x v="1"/>
    <s v="GTX Basic"/>
    <s v="Golddex"/>
    <s v="United States"/>
    <x v="0"/>
    <x v="216"/>
    <x v="166"/>
    <s v="Fri"/>
    <x v="6"/>
    <x v="3"/>
    <n v="550"/>
    <n v="595"/>
  </r>
  <r>
    <s v="Y5OZ7VOF"/>
    <x v="9"/>
    <x v="2"/>
    <x v="1"/>
    <s v="MG Advanced"/>
    <s v="Plexzap"/>
    <s v="United States"/>
    <x v="0"/>
    <x v="216"/>
    <x v="92"/>
    <s v="Wed"/>
    <x v="3"/>
    <x v="2"/>
    <n v="3393"/>
    <n v="3227"/>
  </r>
  <r>
    <s v="9HLQVY37"/>
    <x v="0"/>
    <x v="0"/>
    <x v="0"/>
    <s v="GTX Plus Basic"/>
    <s v="Konmatfix"/>
    <s v="United States"/>
    <x v="2"/>
    <x v="216"/>
    <x v="80"/>
    <s v="Sun"/>
    <x v="3"/>
    <x v="2"/>
    <n v="1096"/>
    <n v="0"/>
  </r>
  <r>
    <s v="8C3LOLPY"/>
    <x v="0"/>
    <x v="0"/>
    <x v="0"/>
    <s v="GTX Plus Basic"/>
    <s v="Ron-tech"/>
    <s v="United States"/>
    <x v="2"/>
    <x v="216"/>
    <x v="124"/>
    <s v="Mon"/>
    <x v="5"/>
    <x v="3"/>
    <n v="1096"/>
    <n v="0"/>
  </r>
  <r>
    <s v="QMJHLT1V"/>
    <x v="0"/>
    <x v="0"/>
    <x v="0"/>
    <s v="MG Special"/>
    <s v="Hottechi"/>
    <s v="Korea"/>
    <x v="0"/>
    <x v="216"/>
    <x v="170"/>
    <s v="Wed"/>
    <x v="6"/>
    <x v="3"/>
    <n v="55"/>
    <n v="59"/>
  </r>
  <r>
    <s v="Q5JU0LZJ"/>
    <x v="6"/>
    <x v="1"/>
    <x v="0"/>
    <s v="GTX Basic"/>
    <s v="Inity"/>
    <s v="United States"/>
    <x v="0"/>
    <x v="216"/>
    <x v="168"/>
    <s v="Tue"/>
    <x v="6"/>
    <x v="3"/>
    <n v="550"/>
    <n v="479"/>
  </r>
  <r>
    <s v="IRODLEGG"/>
    <x v="6"/>
    <x v="1"/>
    <x v="0"/>
    <s v="MG Advanced"/>
    <s v="Globex Corporation"/>
    <s v="Norway"/>
    <x v="0"/>
    <x v="216"/>
    <x v="163"/>
    <s v="Thu"/>
    <x v="6"/>
    <x v="3"/>
    <n v="3393"/>
    <n v="3449"/>
  </r>
  <r>
    <s v="HTA6XLY3"/>
    <x v="19"/>
    <x v="4"/>
    <x v="2"/>
    <s v="MG Special"/>
    <s v="Massive Dynamic"/>
    <s v="United States"/>
    <x v="0"/>
    <x v="216"/>
    <x v="176"/>
    <s v="Sun"/>
    <x v="6"/>
    <x v="3"/>
    <n v="55"/>
    <n v="54"/>
  </r>
  <r>
    <s v="XW7J3TI2"/>
    <x v="4"/>
    <x v="3"/>
    <x v="1"/>
    <s v="MG Advanced"/>
    <s v="Hatfan"/>
    <s v="United States"/>
    <x v="2"/>
    <x v="216"/>
    <x v="124"/>
    <s v="Mon"/>
    <x v="5"/>
    <x v="3"/>
    <n v="3393"/>
    <n v="0"/>
  </r>
  <r>
    <s v="1BV5JLZV"/>
    <x v="4"/>
    <x v="3"/>
    <x v="1"/>
    <s v="MG Special"/>
    <s v="Doncon"/>
    <s v="United States"/>
    <x v="0"/>
    <x v="216"/>
    <x v="139"/>
    <s v="Fri"/>
    <x v="6"/>
    <x v="3"/>
    <n v="55"/>
    <n v="59"/>
  </r>
  <r>
    <s v="84D18IA1"/>
    <x v="15"/>
    <x v="5"/>
    <x v="2"/>
    <s v="MG Special"/>
    <s v="Acme Corporation"/>
    <s v="United States"/>
    <x v="2"/>
    <x v="216"/>
    <x v="137"/>
    <s v="Tue"/>
    <x v="5"/>
    <x v="3"/>
    <n v="55"/>
    <n v="0"/>
  </r>
  <r>
    <s v="7J0ZLDB1"/>
    <x v="2"/>
    <x v="2"/>
    <x v="1"/>
    <s v="MG Special"/>
    <m/>
    <s v=""/>
    <x v="1"/>
    <x v="216"/>
    <x v="6"/>
    <s v=""/>
    <x v="1"/>
    <x v="1"/>
    <s v=""/>
    <n v="0"/>
  </r>
  <r>
    <s v="41IM8V9E"/>
    <x v="2"/>
    <x v="2"/>
    <x v="1"/>
    <s v="GTX Basic"/>
    <s v="Finjob"/>
    <s v="United States"/>
    <x v="2"/>
    <x v="216"/>
    <x v="173"/>
    <s v="Wed"/>
    <x v="6"/>
    <x v="3"/>
    <n v="550"/>
    <n v="0"/>
  </r>
  <r>
    <s v="NXFAXN16"/>
    <x v="3"/>
    <x v="0"/>
    <x v="0"/>
    <s v="MG Special"/>
    <s v="Streethex"/>
    <s v="Belgium"/>
    <x v="0"/>
    <x v="217"/>
    <x v="173"/>
    <s v="Wed"/>
    <x v="6"/>
    <x v="3"/>
    <n v="55"/>
    <n v="55"/>
  </r>
  <r>
    <s v="FXXEZ5U2"/>
    <x v="23"/>
    <x v="4"/>
    <x v="2"/>
    <s v="MG Advanced"/>
    <s v="Initech"/>
    <s v="United States"/>
    <x v="0"/>
    <x v="217"/>
    <x v="128"/>
    <s v="Wed"/>
    <x v="5"/>
    <x v="3"/>
    <n v="3393"/>
    <n v="3042"/>
  </r>
  <r>
    <s v="3F81XLI7"/>
    <x v="27"/>
    <x v="5"/>
    <x v="2"/>
    <s v="GTX Pro"/>
    <s v="Ganjaflex"/>
    <s v="Japan"/>
    <x v="0"/>
    <x v="217"/>
    <x v="138"/>
    <s v="Fri"/>
    <x v="5"/>
    <x v="3"/>
    <n v="4821"/>
    <n v="4230"/>
  </r>
  <r>
    <s v="ID4LC9V5"/>
    <x v="13"/>
    <x v="4"/>
    <x v="2"/>
    <s v="GTX Plus Basic"/>
    <s v="Initech"/>
    <s v="United States"/>
    <x v="0"/>
    <x v="217"/>
    <x v="141"/>
    <s v="Tue"/>
    <x v="5"/>
    <x v="3"/>
    <n v="1096"/>
    <n v="979"/>
  </r>
  <r>
    <s v="IPQFYK0E"/>
    <x v="13"/>
    <x v="4"/>
    <x v="2"/>
    <s v="GTX Plus Basic"/>
    <s v="Zotware"/>
    <s v="United States"/>
    <x v="0"/>
    <x v="217"/>
    <x v="69"/>
    <s v="Sat"/>
    <x v="3"/>
    <x v="2"/>
    <n v="1096"/>
    <n v="1064"/>
  </r>
  <r>
    <s v="UU0F81HS"/>
    <x v="13"/>
    <x v="4"/>
    <x v="2"/>
    <s v="GTX Pro"/>
    <s v="Xx-zobam"/>
    <s v="United States"/>
    <x v="0"/>
    <x v="217"/>
    <x v="136"/>
    <s v="Sun"/>
    <x v="5"/>
    <x v="3"/>
    <n v="4821"/>
    <n v="5166"/>
  </r>
  <r>
    <s v="7SBDZJF4"/>
    <x v="26"/>
    <x v="4"/>
    <x v="2"/>
    <s v="GTX Plus Basic"/>
    <s v="Bioplex"/>
    <s v="United States"/>
    <x v="0"/>
    <x v="217"/>
    <x v="147"/>
    <s v="Wed"/>
    <x v="5"/>
    <x v="3"/>
    <n v="1096"/>
    <n v="1036"/>
  </r>
  <r>
    <s v="7UI7YX03"/>
    <x v="14"/>
    <x v="3"/>
    <x v="1"/>
    <s v="GTX Pro"/>
    <s v="Hottechi"/>
    <s v="Korea"/>
    <x v="0"/>
    <x v="217"/>
    <x v="112"/>
    <s v="Sun"/>
    <x v="5"/>
    <x v="3"/>
    <n v="4821"/>
    <n v="4330"/>
  </r>
  <r>
    <s v="BNYWSG6W"/>
    <x v="8"/>
    <x v="1"/>
    <x v="0"/>
    <s v="MG Advanced"/>
    <s v="Hottechi"/>
    <s v="Korea"/>
    <x v="0"/>
    <x v="217"/>
    <x v="160"/>
    <s v="Wed"/>
    <x v="6"/>
    <x v="3"/>
    <n v="3393"/>
    <n v="3598"/>
  </r>
  <r>
    <s v="RC1YCAEP"/>
    <x v="7"/>
    <x v="2"/>
    <x v="1"/>
    <s v="GTX Basic"/>
    <s v="Goodsilron"/>
    <s v="United States"/>
    <x v="0"/>
    <x v="217"/>
    <x v="122"/>
    <s v="Wed"/>
    <x v="5"/>
    <x v="3"/>
    <n v="550"/>
    <n v="431"/>
  </r>
  <r>
    <s v="H6TY7RBJ"/>
    <x v="29"/>
    <x v="1"/>
    <x v="0"/>
    <s v="GTX Plus Basic"/>
    <s v="Funholding"/>
    <s v="United States"/>
    <x v="2"/>
    <x v="217"/>
    <x v="146"/>
    <s v="Mon"/>
    <x v="5"/>
    <x v="3"/>
    <n v="1096"/>
    <n v="0"/>
  </r>
  <r>
    <s v="MU6NOSH1"/>
    <x v="29"/>
    <x v="1"/>
    <x v="0"/>
    <s v="GTX Basic"/>
    <s v="Funholding"/>
    <s v="United States"/>
    <x v="0"/>
    <x v="217"/>
    <x v="69"/>
    <s v="Sat"/>
    <x v="3"/>
    <x v="2"/>
    <n v="550"/>
    <n v="624"/>
  </r>
  <r>
    <s v="OFIORN0G"/>
    <x v="29"/>
    <x v="1"/>
    <x v="0"/>
    <s v="GTX Plus Basic"/>
    <s v="Finhigh"/>
    <s v="United States"/>
    <x v="0"/>
    <x v="217"/>
    <x v="80"/>
    <s v="Sun"/>
    <x v="3"/>
    <x v="2"/>
    <n v="1096"/>
    <n v="1140"/>
  </r>
  <r>
    <s v="PMHOZRJN"/>
    <x v="16"/>
    <x v="2"/>
    <x v="1"/>
    <s v="MG Special"/>
    <s v="Condax"/>
    <s v="United States"/>
    <x v="0"/>
    <x v="217"/>
    <x v="180"/>
    <s v="Sun"/>
    <x v="6"/>
    <x v="3"/>
    <n v="55"/>
    <n v="62"/>
  </r>
  <r>
    <s v="7Z3Q8UYS"/>
    <x v="18"/>
    <x v="2"/>
    <x v="1"/>
    <s v="GTX Basic"/>
    <s v="Fasehatice"/>
    <s v="United States"/>
    <x v="2"/>
    <x v="217"/>
    <x v="137"/>
    <s v="Tue"/>
    <x v="5"/>
    <x v="3"/>
    <n v="550"/>
    <n v="0"/>
  </r>
  <r>
    <s v="YT9PLSVL"/>
    <x v="24"/>
    <x v="0"/>
    <x v="0"/>
    <s v="GTX Basic"/>
    <s v="Streethex"/>
    <s v="Belgium"/>
    <x v="0"/>
    <x v="217"/>
    <x v="152"/>
    <s v="Fri"/>
    <x v="6"/>
    <x v="3"/>
    <n v="550"/>
    <n v="584"/>
  </r>
  <r>
    <s v="BQINW2LB"/>
    <x v="5"/>
    <x v="3"/>
    <x v="1"/>
    <s v="MG Special"/>
    <s v="Lexiqvolax"/>
    <s v="United States"/>
    <x v="2"/>
    <x v="217"/>
    <x v="172"/>
    <s v="Sat"/>
    <x v="6"/>
    <x v="3"/>
    <n v="55"/>
    <n v="0"/>
  </r>
  <r>
    <s v="BLFMYCVF"/>
    <x v="5"/>
    <x v="3"/>
    <x v="1"/>
    <s v="MG Special"/>
    <s v="Goodsilron"/>
    <s v="United States"/>
    <x v="0"/>
    <x v="217"/>
    <x v="148"/>
    <s v="Sat"/>
    <x v="5"/>
    <x v="3"/>
    <n v="55"/>
    <n v="57"/>
  </r>
  <r>
    <s v="379SDV6Y"/>
    <x v="6"/>
    <x v="1"/>
    <x v="0"/>
    <s v="GTX Plus Basic"/>
    <s v="Statholdings"/>
    <s v="United States"/>
    <x v="0"/>
    <x v="217"/>
    <x v="129"/>
    <s v="Sat"/>
    <x v="5"/>
    <x v="3"/>
    <n v="1096"/>
    <n v="1267"/>
  </r>
  <r>
    <s v="FE2AE2YO"/>
    <x v="19"/>
    <x v="4"/>
    <x v="2"/>
    <s v="GTX Pro"/>
    <s v="Umbrella Corporation"/>
    <s v="United States"/>
    <x v="2"/>
    <x v="217"/>
    <x v="80"/>
    <s v="Sun"/>
    <x v="3"/>
    <x v="2"/>
    <n v="4821"/>
    <n v="0"/>
  </r>
  <r>
    <s v="XQY4Z4KI"/>
    <x v="17"/>
    <x v="5"/>
    <x v="2"/>
    <s v="MG Special"/>
    <m/>
    <s v=""/>
    <x v="1"/>
    <x v="217"/>
    <x v="6"/>
    <s v=""/>
    <x v="1"/>
    <x v="1"/>
    <s v=""/>
    <n v="0"/>
  </r>
  <r>
    <s v="2756CEOQ"/>
    <x v="4"/>
    <x v="3"/>
    <x v="1"/>
    <s v="MG Special"/>
    <s v="Plusstrip"/>
    <s v="United States"/>
    <x v="0"/>
    <x v="217"/>
    <x v="169"/>
    <s v="Sat"/>
    <x v="6"/>
    <x v="3"/>
    <n v="55"/>
    <n v="55"/>
  </r>
  <r>
    <s v="9GYIYGHW"/>
    <x v="15"/>
    <x v="5"/>
    <x v="2"/>
    <s v="MG Advanced"/>
    <m/>
    <s v=""/>
    <x v="1"/>
    <x v="217"/>
    <x v="6"/>
    <s v=""/>
    <x v="1"/>
    <x v="1"/>
    <s v=""/>
    <n v="0"/>
  </r>
  <r>
    <s v="Z4CFFZAW"/>
    <x v="15"/>
    <x v="5"/>
    <x v="2"/>
    <s v="MG Special"/>
    <s v="Opentech"/>
    <s v="United States"/>
    <x v="0"/>
    <x v="217"/>
    <x v="154"/>
    <s v="Sun"/>
    <x v="6"/>
    <x v="3"/>
    <n v="55"/>
    <n v="63"/>
  </r>
  <r>
    <s v="I967JINR"/>
    <x v="20"/>
    <x v="5"/>
    <x v="2"/>
    <s v="GTX Pro"/>
    <s v="Donquadtech"/>
    <s v="United States"/>
    <x v="0"/>
    <x v="217"/>
    <x v="157"/>
    <s v="Tue"/>
    <x v="6"/>
    <x v="3"/>
    <n v="4821"/>
    <n v="3961"/>
  </r>
  <r>
    <s v="IE18U4NO"/>
    <x v="20"/>
    <x v="5"/>
    <x v="2"/>
    <s v="MG Special"/>
    <s v="Zathunicon"/>
    <s v="United States"/>
    <x v="0"/>
    <x v="217"/>
    <x v="135"/>
    <s v="Sat"/>
    <x v="5"/>
    <x v="3"/>
    <n v="55"/>
    <n v="45"/>
  </r>
  <r>
    <s v="JNIMHE7Y"/>
    <x v="3"/>
    <x v="0"/>
    <x v="0"/>
    <s v="MG Special"/>
    <s v="Warephase"/>
    <s v="United States"/>
    <x v="0"/>
    <x v="218"/>
    <x v="136"/>
    <s v="Sun"/>
    <x v="5"/>
    <x v="3"/>
    <n v="55"/>
    <n v="61"/>
  </r>
  <r>
    <s v="KUKJQX9Y"/>
    <x v="23"/>
    <x v="4"/>
    <x v="2"/>
    <s v="MG Advanced"/>
    <s v="Bubba Gump"/>
    <s v="United States"/>
    <x v="2"/>
    <x v="218"/>
    <x v="166"/>
    <s v="Fri"/>
    <x v="6"/>
    <x v="3"/>
    <n v="3393"/>
    <n v="0"/>
  </r>
  <r>
    <s v="QCIG6H19"/>
    <x v="1"/>
    <x v="1"/>
    <x v="0"/>
    <s v="GTX Plus Basic"/>
    <s v="Isdom"/>
    <s v="United States"/>
    <x v="0"/>
    <x v="218"/>
    <x v="159"/>
    <s v="Thu"/>
    <x v="5"/>
    <x v="3"/>
    <n v="1096"/>
    <n v="1114"/>
  </r>
  <r>
    <s v="DW29KM30"/>
    <x v="14"/>
    <x v="3"/>
    <x v="1"/>
    <s v="MG Advanced"/>
    <s v="Zathunicon"/>
    <s v="United States"/>
    <x v="1"/>
    <x v="218"/>
    <x v="6"/>
    <s v=""/>
    <x v="1"/>
    <x v="1"/>
    <s v=""/>
    <n v="0"/>
  </r>
  <r>
    <s v="R7IIOFBH"/>
    <x v="21"/>
    <x v="5"/>
    <x v="2"/>
    <s v="GTX Basic"/>
    <s v="Kan-code"/>
    <s v="United States"/>
    <x v="0"/>
    <x v="218"/>
    <x v="129"/>
    <s v="Sat"/>
    <x v="5"/>
    <x v="3"/>
    <n v="550"/>
    <n v="566"/>
  </r>
  <r>
    <s v="Q7ST5E1W"/>
    <x v="8"/>
    <x v="1"/>
    <x v="0"/>
    <s v="MG Advanced"/>
    <s v="dambase"/>
    <s v="United States"/>
    <x v="2"/>
    <x v="218"/>
    <x v="136"/>
    <s v="Sun"/>
    <x v="5"/>
    <x v="3"/>
    <n v="3393"/>
    <n v="0"/>
  </r>
  <r>
    <s v="6MTURF7Q"/>
    <x v="10"/>
    <x v="3"/>
    <x v="1"/>
    <s v="MG Special"/>
    <s v="Green-Plus"/>
    <s v="United States"/>
    <x v="0"/>
    <x v="218"/>
    <x v="92"/>
    <s v="Wed"/>
    <x v="3"/>
    <x v="2"/>
    <n v="55"/>
    <n v="56"/>
  </r>
  <r>
    <s v="MWT1ZV0Y"/>
    <x v="29"/>
    <x v="1"/>
    <x v="0"/>
    <s v="GTX Basic"/>
    <s v="Ron-tech"/>
    <s v="United States"/>
    <x v="0"/>
    <x v="218"/>
    <x v="70"/>
    <s v="Sun"/>
    <x v="3"/>
    <x v="2"/>
    <n v="550"/>
    <n v="627"/>
  </r>
  <r>
    <s v="RKVXBXBM"/>
    <x v="5"/>
    <x v="3"/>
    <x v="1"/>
    <s v="MG Special"/>
    <m/>
    <s v=""/>
    <x v="1"/>
    <x v="218"/>
    <x v="6"/>
    <s v=""/>
    <x v="1"/>
    <x v="1"/>
    <s v=""/>
    <n v="0"/>
  </r>
  <r>
    <s v="B7Q6Q7S2"/>
    <x v="5"/>
    <x v="3"/>
    <x v="1"/>
    <s v="GTX Plus Basic"/>
    <s v="Dalttechnology"/>
    <s v="United States"/>
    <x v="0"/>
    <x v="218"/>
    <x v="122"/>
    <s v="Wed"/>
    <x v="5"/>
    <x v="3"/>
    <n v="1096"/>
    <n v="1101"/>
  </r>
  <r>
    <s v="3DYZN86H"/>
    <x v="5"/>
    <x v="3"/>
    <x v="1"/>
    <s v="MG Advanced"/>
    <s v="Hottechi"/>
    <s v="Korea"/>
    <x v="0"/>
    <x v="218"/>
    <x v="180"/>
    <s v="Sun"/>
    <x v="6"/>
    <x v="3"/>
    <n v="3393"/>
    <n v="2979"/>
  </r>
  <r>
    <s v="QYKTG5QA"/>
    <x v="22"/>
    <x v="1"/>
    <x v="0"/>
    <s v="MG Advanced"/>
    <s v="Isdom"/>
    <s v="United States"/>
    <x v="2"/>
    <x v="218"/>
    <x v="164"/>
    <s v="Mon"/>
    <x v="6"/>
    <x v="3"/>
    <n v="3393"/>
    <n v="0"/>
  </r>
  <r>
    <s v="67CKCI5G"/>
    <x v="19"/>
    <x v="4"/>
    <x v="2"/>
    <s v="GTX Pro"/>
    <s v="Gekko &amp; Co"/>
    <s v="United States"/>
    <x v="2"/>
    <x v="218"/>
    <x v="129"/>
    <s v="Sat"/>
    <x v="5"/>
    <x v="3"/>
    <n v="4821"/>
    <n v="0"/>
  </r>
  <r>
    <s v="2O1IK8VR"/>
    <x v="12"/>
    <x v="0"/>
    <x v="0"/>
    <s v="MG Advanced"/>
    <s v="Warephase"/>
    <s v="United States"/>
    <x v="0"/>
    <x v="218"/>
    <x v="69"/>
    <s v="Sat"/>
    <x v="3"/>
    <x v="2"/>
    <n v="3393"/>
    <n v="3662"/>
  </r>
  <r>
    <s v="C6TQMD3C"/>
    <x v="4"/>
    <x v="3"/>
    <x v="1"/>
    <s v="GTX Plus Pro"/>
    <m/>
    <s v=""/>
    <x v="1"/>
    <x v="218"/>
    <x v="6"/>
    <s v=""/>
    <x v="1"/>
    <x v="1"/>
    <s v=""/>
    <n v="0"/>
  </r>
  <r>
    <s v="IQMW1VDP"/>
    <x v="15"/>
    <x v="5"/>
    <x v="2"/>
    <s v="MG Special"/>
    <m/>
    <s v=""/>
    <x v="1"/>
    <x v="218"/>
    <x v="6"/>
    <s v=""/>
    <x v="1"/>
    <x v="1"/>
    <s v=""/>
    <n v="0"/>
  </r>
  <r>
    <s v="R9AVNYCO"/>
    <x v="2"/>
    <x v="2"/>
    <x v="1"/>
    <s v="GTX Plus Basic"/>
    <s v="Conecom"/>
    <s v="United States"/>
    <x v="1"/>
    <x v="218"/>
    <x v="6"/>
    <s v=""/>
    <x v="1"/>
    <x v="1"/>
    <s v=""/>
    <n v="0"/>
  </r>
  <r>
    <s v="G1AKE0NR"/>
    <x v="2"/>
    <x v="2"/>
    <x v="1"/>
    <s v="GTX Pro"/>
    <m/>
    <s v=""/>
    <x v="1"/>
    <x v="218"/>
    <x v="6"/>
    <s v=""/>
    <x v="1"/>
    <x v="1"/>
    <s v=""/>
    <n v="0"/>
  </r>
  <r>
    <s v="N8NQK8K7"/>
    <x v="2"/>
    <x v="2"/>
    <x v="1"/>
    <s v="GTX Pro"/>
    <s v="Dalttechnology"/>
    <s v="United States"/>
    <x v="2"/>
    <x v="218"/>
    <x v="161"/>
    <s v="Tue"/>
    <x v="5"/>
    <x v="3"/>
    <n v="4821"/>
    <n v="0"/>
  </r>
  <r>
    <s v="V93EX6XU"/>
    <x v="2"/>
    <x v="2"/>
    <x v="1"/>
    <s v="GTX Pro"/>
    <s v="Nam-zim"/>
    <s v="Brazil"/>
    <x v="0"/>
    <x v="218"/>
    <x v="150"/>
    <s v="Thu"/>
    <x v="5"/>
    <x v="3"/>
    <n v="4821"/>
    <n v="5185"/>
  </r>
  <r>
    <s v="5QNUZYIL"/>
    <x v="25"/>
    <x v="4"/>
    <x v="2"/>
    <s v="MG Advanced"/>
    <s v="Umbrella Corporation"/>
    <s v="United States"/>
    <x v="0"/>
    <x v="219"/>
    <x v="90"/>
    <s v="Sat"/>
    <x v="3"/>
    <x v="2"/>
    <n v="3393"/>
    <n v="3681"/>
  </r>
  <r>
    <s v="WX63AIMZ"/>
    <x v="28"/>
    <x v="0"/>
    <x v="0"/>
    <s v="MG Special"/>
    <s v="Dontechi"/>
    <s v="United States"/>
    <x v="0"/>
    <x v="219"/>
    <x v="70"/>
    <s v="Sun"/>
    <x v="3"/>
    <x v="2"/>
    <n v="55"/>
    <n v="59"/>
  </r>
  <r>
    <s v="09P7O0LQ"/>
    <x v="28"/>
    <x v="0"/>
    <x v="0"/>
    <s v="MG Special"/>
    <s v="Finhigh"/>
    <s v="United States"/>
    <x v="0"/>
    <x v="219"/>
    <x v="160"/>
    <s v="Wed"/>
    <x v="6"/>
    <x v="3"/>
    <n v="55"/>
    <n v="60"/>
  </r>
  <r>
    <s v="GYS3APR7"/>
    <x v="27"/>
    <x v="5"/>
    <x v="2"/>
    <s v="GTX Basic"/>
    <s v="Bluth Company"/>
    <s v="United States"/>
    <x v="0"/>
    <x v="219"/>
    <x v="129"/>
    <s v="Sat"/>
    <x v="5"/>
    <x v="3"/>
    <n v="550"/>
    <n v="602"/>
  </r>
  <r>
    <s v="9VF00HWL"/>
    <x v="27"/>
    <x v="5"/>
    <x v="2"/>
    <s v="GTX Basic"/>
    <s v="Xx-zobam"/>
    <s v="United States"/>
    <x v="0"/>
    <x v="219"/>
    <x v="116"/>
    <s v="Sat"/>
    <x v="5"/>
    <x v="3"/>
    <n v="550"/>
    <n v="515"/>
  </r>
  <r>
    <s v="UTJGDR3K"/>
    <x v="1"/>
    <x v="1"/>
    <x v="0"/>
    <s v="GTX Pro"/>
    <s v="Streethex"/>
    <s v="Belgium"/>
    <x v="2"/>
    <x v="219"/>
    <x v="149"/>
    <s v="Fri"/>
    <x v="5"/>
    <x v="3"/>
    <n v="4821"/>
    <n v="0"/>
  </r>
  <r>
    <s v="MD0SRXG4"/>
    <x v="1"/>
    <x v="1"/>
    <x v="0"/>
    <s v="GTX Plus Pro"/>
    <s v="Ron-tech"/>
    <s v="United States"/>
    <x v="0"/>
    <x v="219"/>
    <x v="92"/>
    <s v="Wed"/>
    <x v="3"/>
    <x v="2"/>
    <n v="5482"/>
    <n v="5175"/>
  </r>
  <r>
    <s v="E0ITYYTG"/>
    <x v="26"/>
    <x v="4"/>
    <x v="2"/>
    <s v="GTX Pro"/>
    <s v="Acme Corporation"/>
    <s v="United States"/>
    <x v="2"/>
    <x v="219"/>
    <x v="151"/>
    <s v="Sun"/>
    <x v="5"/>
    <x v="3"/>
    <n v="4821"/>
    <n v="0"/>
  </r>
  <r>
    <s v="PGK5K24U"/>
    <x v="26"/>
    <x v="4"/>
    <x v="2"/>
    <s v="GTX Pro"/>
    <s v="Plussunin"/>
    <s v="United States"/>
    <x v="0"/>
    <x v="219"/>
    <x v="146"/>
    <s v="Mon"/>
    <x v="5"/>
    <x v="3"/>
    <n v="4821"/>
    <n v="4780"/>
  </r>
  <r>
    <s v="AY3KTIXX"/>
    <x v="7"/>
    <x v="2"/>
    <x v="1"/>
    <s v="GTX Plus Pro"/>
    <s v="Cheers"/>
    <s v="United States"/>
    <x v="1"/>
    <x v="219"/>
    <x v="6"/>
    <s v=""/>
    <x v="1"/>
    <x v="1"/>
    <s v=""/>
    <n v="0"/>
  </r>
  <r>
    <s v="X46ZXX2S"/>
    <x v="29"/>
    <x v="1"/>
    <x v="0"/>
    <s v="GTX Plus Basic"/>
    <s v="Globex Corporation"/>
    <s v="Norway"/>
    <x v="2"/>
    <x v="219"/>
    <x v="138"/>
    <s v="Fri"/>
    <x v="5"/>
    <x v="3"/>
    <n v="1096"/>
    <n v="0"/>
  </r>
  <r>
    <s v="4QP55BTO"/>
    <x v="29"/>
    <x v="1"/>
    <x v="0"/>
    <s v="GTX Basic"/>
    <s v="Globex Corporation"/>
    <s v="Norway"/>
    <x v="0"/>
    <x v="219"/>
    <x v="83"/>
    <s v="Fri"/>
    <x v="3"/>
    <x v="2"/>
    <n v="550"/>
    <n v="614"/>
  </r>
  <r>
    <s v="G6X1B2K5"/>
    <x v="29"/>
    <x v="1"/>
    <x v="0"/>
    <s v="GTX Basic"/>
    <s v="Rangreen"/>
    <s v="Panama"/>
    <x v="0"/>
    <x v="219"/>
    <x v="160"/>
    <s v="Wed"/>
    <x v="6"/>
    <x v="3"/>
    <n v="550"/>
    <n v="532"/>
  </r>
  <r>
    <s v="0YCAS0B9"/>
    <x v="29"/>
    <x v="1"/>
    <x v="0"/>
    <s v="GTX Plus Pro"/>
    <s v="Finhigh"/>
    <s v="United States"/>
    <x v="0"/>
    <x v="219"/>
    <x v="151"/>
    <s v="Sun"/>
    <x v="5"/>
    <x v="3"/>
    <n v="5482"/>
    <n v="6096"/>
  </r>
  <r>
    <s v="6UZVABQR"/>
    <x v="18"/>
    <x v="2"/>
    <x v="1"/>
    <s v="GTX Basic"/>
    <s v="Hottechi"/>
    <s v="Korea"/>
    <x v="0"/>
    <x v="219"/>
    <x v="150"/>
    <s v="Thu"/>
    <x v="5"/>
    <x v="3"/>
    <n v="550"/>
    <n v="486"/>
  </r>
  <r>
    <s v="9NTDQ8ZC"/>
    <x v="24"/>
    <x v="0"/>
    <x v="0"/>
    <s v="GTX Basic"/>
    <s v="Funholding"/>
    <s v="United States"/>
    <x v="0"/>
    <x v="219"/>
    <x v="150"/>
    <s v="Thu"/>
    <x v="5"/>
    <x v="3"/>
    <n v="550"/>
    <n v="566"/>
  </r>
  <r>
    <s v="FCCI80H2"/>
    <x v="5"/>
    <x v="3"/>
    <x v="1"/>
    <s v="MG Special"/>
    <s v="Singletechno"/>
    <s v="United States"/>
    <x v="2"/>
    <x v="219"/>
    <x v="81"/>
    <s v="Thu"/>
    <x v="3"/>
    <x v="2"/>
    <n v="55"/>
    <n v="0"/>
  </r>
  <r>
    <s v="ALQRAPZR"/>
    <x v="5"/>
    <x v="3"/>
    <x v="1"/>
    <s v="GTX Plus Basic"/>
    <s v="Green-Plus"/>
    <s v="United States"/>
    <x v="0"/>
    <x v="219"/>
    <x v="83"/>
    <s v="Fri"/>
    <x v="3"/>
    <x v="2"/>
    <n v="1096"/>
    <n v="923"/>
  </r>
  <r>
    <s v="7SPRU76Q"/>
    <x v="5"/>
    <x v="3"/>
    <x v="1"/>
    <s v="GTX Pro"/>
    <s v="Hottechi"/>
    <s v="Korea"/>
    <x v="0"/>
    <x v="219"/>
    <x v="182"/>
    <s v="Sat"/>
    <x v="6"/>
    <x v="3"/>
    <n v="4821"/>
    <n v="4744"/>
  </r>
  <r>
    <s v="JEMEGXUG"/>
    <x v="22"/>
    <x v="1"/>
    <x v="0"/>
    <s v="GTX Basic"/>
    <s v="Warephase"/>
    <s v="United States"/>
    <x v="0"/>
    <x v="219"/>
    <x v="148"/>
    <s v="Sat"/>
    <x v="5"/>
    <x v="3"/>
    <n v="550"/>
    <n v="517"/>
  </r>
  <r>
    <s v="GVHIFUN1"/>
    <x v="22"/>
    <x v="1"/>
    <x v="0"/>
    <s v="GTX Plus Basic"/>
    <s v="Zumgoity"/>
    <s v="United States"/>
    <x v="0"/>
    <x v="219"/>
    <x v="64"/>
    <s v="Wed"/>
    <x v="3"/>
    <x v="2"/>
    <n v="1096"/>
    <n v="881"/>
  </r>
  <r>
    <s v="RBB3C85Q"/>
    <x v="22"/>
    <x v="1"/>
    <x v="0"/>
    <s v="GTX Pro"/>
    <s v="Gogozoom"/>
    <s v="United States"/>
    <x v="0"/>
    <x v="219"/>
    <x v="90"/>
    <s v="Sat"/>
    <x v="3"/>
    <x v="2"/>
    <n v="4821"/>
    <n v="4272"/>
  </r>
  <r>
    <s v="WFP9J5J7"/>
    <x v="9"/>
    <x v="2"/>
    <x v="1"/>
    <s v="GTX Pro"/>
    <s v="Finjob"/>
    <s v="United States"/>
    <x v="2"/>
    <x v="219"/>
    <x v="135"/>
    <s v="Sat"/>
    <x v="5"/>
    <x v="3"/>
    <n v="4821"/>
    <n v="0"/>
  </r>
  <r>
    <s v="8I4915WD"/>
    <x v="9"/>
    <x v="2"/>
    <x v="1"/>
    <s v="GTX Plus Basic"/>
    <s v="Lexiqvolax"/>
    <s v="United States"/>
    <x v="0"/>
    <x v="219"/>
    <x v="145"/>
    <s v="Sat"/>
    <x v="6"/>
    <x v="3"/>
    <n v="1096"/>
    <n v="805"/>
  </r>
  <r>
    <s v="S2J63YRV"/>
    <x v="17"/>
    <x v="5"/>
    <x v="2"/>
    <s v="MG Special"/>
    <m/>
    <s v=""/>
    <x v="1"/>
    <x v="219"/>
    <x v="6"/>
    <s v=""/>
    <x v="1"/>
    <x v="1"/>
    <s v=""/>
    <n v="0"/>
  </r>
  <r>
    <s v="L831D7DF"/>
    <x v="12"/>
    <x v="0"/>
    <x v="0"/>
    <s v="MG Special"/>
    <s v="Funholding"/>
    <s v="United States"/>
    <x v="2"/>
    <x v="219"/>
    <x v="156"/>
    <s v="Fri"/>
    <x v="5"/>
    <x v="3"/>
    <n v="55"/>
    <n v="0"/>
  </r>
  <r>
    <s v="839DCVT2"/>
    <x v="12"/>
    <x v="0"/>
    <x v="0"/>
    <s v="MG Special"/>
    <s v="Codehow"/>
    <s v="United States"/>
    <x v="0"/>
    <x v="219"/>
    <x v="160"/>
    <s v="Wed"/>
    <x v="6"/>
    <x v="3"/>
    <n v="55"/>
    <n v="55"/>
  </r>
  <r>
    <s v="D17T8PTH"/>
    <x v="4"/>
    <x v="3"/>
    <x v="1"/>
    <s v="GTX Basic"/>
    <m/>
    <s v=""/>
    <x v="1"/>
    <x v="219"/>
    <x v="6"/>
    <s v=""/>
    <x v="1"/>
    <x v="1"/>
    <s v=""/>
    <n v="0"/>
  </r>
  <r>
    <s v="EJ0EF8S1"/>
    <x v="4"/>
    <x v="3"/>
    <x v="1"/>
    <s v="GTX Basic"/>
    <s v="Sunnamplex"/>
    <s v="Poland"/>
    <x v="0"/>
    <x v="219"/>
    <x v="75"/>
    <s v="Thu"/>
    <x v="3"/>
    <x v="2"/>
    <n v="550"/>
    <n v="507"/>
  </r>
  <r>
    <s v="0ORRC53X"/>
    <x v="2"/>
    <x v="2"/>
    <x v="1"/>
    <s v="GTX Basic"/>
    <s v="Finjob"/>
    <s v="United States"/>
    <x v="0"/>
    <x v="219"/>
    <x v="166"/>
    <s v="Fri"/>
    <x v="6"/>
    <x v="3"/>
    <n v="550"/>
    <n v="520"/>
  </r>
  <r>
    <s v="3QTN3F5T"/>
    <x v="3"/>
    <x v="0"/>
    <x v="0"/>
    <s v="MG Advanced"/>
    <s v="Isdom"/>
    <s v="United States"/>
    <x v="0"/>
    <x v="220"/>
    <x v="141"/>
    <s v="Tue"/>
    <x v="5"/>
    <x v="3"/>
    <n v="3393"/>
    <n v="3470"/>
  </r>
  <r>
    <s v="SY6BWRRO"/>
    <x v="25"/>
    <x v="4"/>
    <x v="2"/>
    <s v="GTX Pro"/>
    <s v="Vehement Capital Partners"/>
    <s v="United States"/>
    <x v="2"/>
    <x v="220"/>
    <x v="124"/>
    <s v="Mon"/>
    <x v="5"/>
    <x v="3"/>
    <n v="4821"/>
    <n v="0"/>
  </r>
  <r>
    <s v="JW5SYMNS"/>
    <x v="23"/>
    <x v="4"/>
    <x v="2"/>
    <s v="GTX Plus Basic"/>
    <s v="Zotware"/>
    <s v="United States"/>
    <x v="0"/>
    <x v="220"/>
    <x v="161"/>
    <s v="Tue"/>
    <x v="5"/>
    <x v="3"/>
    <n v="1096"/>
    <n v="1176"/>
  </r>
  <r>
    <s v="FHM7LYZ3"/>
    <x v="27"/>
    <x v="5"/>
    <x v="2"/>
    <s v="MG Special"/>
    <m/>
    <s v=""/>
    <x v="1"/>
    <x v="220"/>
    <x v="6"/>
    <s v=""/>
    <x v="1"/>
    <x v="1"/>
    <s v=""/>
    <n v="0"/>
  </r>
  <r>
    <s v="REO3FMSB"/>
    <x v="27"/>
    <x v="5"/>
    <x v="2"/>
    <s v="MG Advanced"/>
    <s v="Massive Dynamic"/>
    <s v="United States"/>
    <x v="1"/>
    <x v="220"/>
    <x v="6"/>
    <s v=""/>
    <x v="1"/>
    <x v="1"/>
    <s v=""/>
    <n v="0"/>
  </r>
  <r>
    <s v="BJJQSJD8"/>
    <x v="13"/>
    <x v="4"/>
    <x v="2"/>
    <s v="GTX Plus Basic"/>
    <s v="Zotware"/>
    <s v="United States"/>
    <x v="1"/>
    <x v="220"/>
    <x v="6"/>
    <s v=""/>
    <x v="1"/>
    <x v="1"/>
    <s v=""/>
    <n v="0"/>
  </r>
  <r>
    <s v="VP2CW520"/>
    <x v="1"/>
    <x v="1"/>
    <x v="0"/>
    <s v="GTX Plus Basic"/>
    <s v="Treequote"/>
    <s v="United States"/>
    <x v="2"/>
    <x v="220"/>
    <x v="135"/>
    <s v="Sat"/>
    <x v="5"/>
    <x v="3"/>
    <n v="1096"/>
    <n v="0"/>
  </r>
  <r>
    <s v="2F0RUQ0B"/>
    <x v="26"/>
    <x v="4"/>
    <x v="2"/>
    <s v="GTX Pro"/>
    <s v="Zotware"/>
    <s v="United States"/>
    <x v="0"/>
    <x v="220"/>
    <x v="110"/>
    <s v="Wed"/>
    <x v="5"/>
    <x v="3"/>
    <n v="4821"/>
    <n v="4517"/>
  </r>
  <r>
    <s v="XUP62FUM"/>
    <x v="7"/>
    <x v="2"/>
    <x v="1"/>
    <s v="GTX Plus Pro"/>
    <s v="Rantouch"/>
    <s v="United States"/>
    <x v="0"/>
    <x v="220"/>
    <x v="122"/>
    <s v="Wed"/>
    <x v="5"/>
    <x v="3"/>
    <n v="5482"/>
    <n v="5125"/>
  </r>
  <r>
    <s v="T56J7ES7"/>
    <x v="16"/>
    <x v="2"/>
    <x v="1"/>
    <s v="GTX Plus Basic"/>
    <s v="Nam-zim"/>
    <s v="Brazil"/>
    <x v="1"/>
    <x v="220"/>
    <x v="6"/>
    <s v=""/>
    <x v="1"/>
    <x v="1"/>
    <s v=""/>
    <n v="0"/>
  </r>
  <r>
    <s v="MUIT1E0M"/>
    <x v="16"/>
    <x v="2"/>
    <x v="1"/>
    <s v="GTX Pro"/>
    <s v="Kan-code"/>
    <s v="United States"/>
    <x v="0"/>
    <x v="220"/>
    <x v="84"/>
    <s v="Mon"/>
    <x v="3"/>
    <x v="2"/>
    <n v="4821"/>
    <n v="5339"/>
  </r>
  <r>
    <s v="D7XNUYJD"/>
    <x v="18"/>
    <x v="2"/>
    <x v="1"/>
    <s v="GTX Pro"/>
    <s v="Plusstrip"/>
    <s v="United States"/>
    <x v="2"/>
    <x v="220"/>
    <x v="148"/>
    <s v="Sat"/>
    <x v="5"/>
    <x v="3"/>
    <n v="4821"/>
    <n v="0"/>
  </r>
  <r>
    <s v="ORG6MXKF"/>
    <x v="5"/>
    <x v="3"/>
    <x v="1"/>
    <s v="GTX Plus Basic"/>
    <s v="Condax"/>
    <s v="United States"/>
    <x v="0"/>
    <x v="220"/>
    <x v="86"/>
    <s v="Mon"/>
    <x v="3"/>
    <x v="2"/>
    <n v="1096"/>
    <n v="1135"/>
  </r>
  <r>
    <s v="VS4UFFLH"/>
    <x v="9"/>
    <x v="2"/>
    <x v="1"/>
    <s v="MG Special"/>
    <s v="Kan-code"/>
    <s v="United States"/>
    <x v="0"/>
    <x v="220"/>
    <x v="157"/>
    <s v="Tue"/>
    <x v="6"/>
    <x v="3"/>
    <n v="55"/>
    <n v="52"/>
  </r>
  <r>
    <s v="VUYQCXTY"/>
    <x v="0"/>
    <x v="0"/>
    <x v="0"/>
    <s v="GTX Plus Basic"/>
    <s v="Bioholding"/>
    <s v="Philipines"/>
    <x v="0"/>
    <x v="220"/>
    <x v="107"/>
    <s v="Fri"/>
    <x v="5"/>
    <x v="3"/>
    <n v="1096"/>
    <n v="1017"/>
  </r>
  <r>
    <s v="YFJKP42F"/>
    <x v="0"/>
    <x v="0"/>
    <x v="0"/>
    <s v="MG Advanced"/>
    <s v="Codehow"/>
    <s v="United States"/>
    <x v="0"/>
    <x v="220"/>
    <x v="87"/>
    <s v="Tue"/>
    <x v="3"/>
    <x v="2"/>
    <n v="3393"/>
    <n v="3681"/>
  </r>
  <r>
    <s v="OES8ZX7B"/>
    <x v="6"/>
    <x v="1"/>
    <x v="0"/>
    <s v="GTX Plus Basic"/>
    <s v="Rundofase"/>
    <s v="United States"/>
    <x v="2"/>
    <x v="220"/>
    <x v="107"/>
    <s v="Fri"/>
    <x v="5"/>
    <x v="3"/>
    <n v="1096"/>
    <n v="0"/>
  </r>
  <r>
    <s v="V9FD3EYK"/>
    <x v="19"/>
    <x v="4"/>
    <x v="2"/>
    <s v="GTX Pro"/>
    <s v="Mathtouch"/>
    <s v="Jordan"/>
    <x v="0"/>
    <x v="220"/>
    <x v="179"/>
    <s v="Fri"/>
    <x v="6"/>
    <x v="3"/>
    <n v="4821"/>
    <n v="4370"/>
  </r>
  <r>
    <s v="3C9CWV6J"/>
    <x v="23"/>
    <x v="4"/>
    <x v="2"/>
    <s v="MG Advanced"/>
    <s v="Iselectrics"/>
    <s v="United States"/>
    <x v="0"/>
    <x v="221"/>
    <x v="64"/>
    <s v="Wed"/>
    <x v="3"/>
    <x v="2"/>
    <n v="3393"/>
    <n v="3772"/>
  </r>
  <r>
    <s v="NDGQ0H91"/>
    <x v="23"/>
    <x v="4"/>
    <x v="2"/>
    <s v="MG Advanced"/>
    <s v="Sumace"/>
    <s v="Romania"/>
    <x v="0"/>
    <x v="221"/>
    <x v="88"/>
    <s v="Wed"/>
    <x v="3"/>
    <x v="2"/>
    <n v="3393"/>
    <n v="2871"/>
  </r>
  <r>
    <s v="OU9O62Y7"/>
    <x v="28"/>
    <x v="0"/>
    <x v="0"/>
    <s v="GTX Plus Pro"/>
    <s v="Cancity"/>
    <s v="United States"/>
    <x v="0"/>
    <x v="221"/>
    <x v="107"/>
    <s v="Fri"/>
    <x v="5"/>
    <x v="3"/>
    <n v="5482"/>
    <n v="4749"/>
  </r>
  <r>
    <s v="LFQCLMMG"/>
    <x v="27"/>
    <x v="5"/>
    <x v="2"/>
    <s v="MG Special"/>
    <s v="Ganjaflex"/>
    <s v="Japan"/>
    <x v="2"/>
    <x v="221"/>
    <x v="151"/>
    <s v="Sun"/>
    <x v="5"/>
    <x v="3"/>
    <n v="55"/>
    <n v="0"/>
  </r>
  <r>
    <s v="3ZG0719M"/>
    <x v="1"/>
    <x v="1"/>
    <x v="0"/>
    <s v="GTX Plus Basic"/>
    <s v="Ron-tech"/>
    <s v="United States"/>
    <x v="0"/>
    <x v="221"/>
    <x v="135"/>
    <s v="Sat"/>
    <x v="5"/>
    <x v="3"/>
    <n v="1096"/>
    <n v="1075"/>
  </r>
  <r>
    <s v="EMIAKHPF"/>
    <x v="26"/>
    <x v="4"/>
    <x v="2"/>
    <s v="GTX Plus Pro"/>
    <s v="Kinnamplus"/>
    <s v="United States"/>
    <x v="0"/>
    <x v="221"/>
    <x v="177"/>
    <s v="Thu"/>
    <x v="6"/>
    <x v="3"/>
    <n v="5482"/>
    <n v="5051"/>
  </r>
  <r>
    <s v="GG85QBTM"/>
    <x v="14"/>
    <x v="3"/>
    <x v="1"/>
    <s v="GTK 500"/>
    <s v="Lexiqvolax"/>
    <s v="United States"/>
    <x v="1"/>
    <x v="221"/>
    <x v="6"/>
    <s v=""/>
    <x v="1"/>
    <x v="1"/>
    <s v=""/>
    <n v="0"/>
  </r>
  <r>
    <s v="MKEVYIDI"/>
    <x v="29"/>
    <x v="1"/>
    <x v="0"/>
    <s v="GTX Plus Basic"/>
    <s v="Isdom"/>
    <s v="United States"/>
    <x v="0"/>
    <x v="221"/>
    <x v="69"/>
    <s v="Sat"/>
    <x v="3"/>
    <x v="2"/>
    <n v="1096"/>
    <n v="834"/>
  </r>
  <r>
    <s v="IFNT8NLL"/>
    <x v="16"/>
    <x v="2"/>
    <x v="1"/>
    <s v="MG Special"/>
    <s v="Green-Plus"/>
    <s v="United States"/>
    <x v="2"/>
    <x v="221"/>
    <x v="109"/>
    <s v="Mon"/>
    <x v="5"/>
    <x v="3"/>
    <n v="55"/>
    <n v="0"/>
  </r>
  <r>
    <s v="EWRVDN3U"/>
    <x v="22"/>
    <x v="1"/>
    <x v="0"/>
    <s v="MG Advanced"/>
    <s v="Toughzap"/>
    <s v="United States"/>
    <x v="2"/>
    <x v="221"/>
    <x v="165"/>
    <s v="Tue"/>
    <x v="6"/>
    <x v="3"/>
    <n v="3393"/>
    <n v="0"/>
  </r>
  <r>
    <s v="WEGC0W05"/>
    <x v="22"/>
    <x v="1"/>
    <x v="0"/>
    <s v="MG Special"/>
    <s v="Rangreen"/>
    <s v="Panama"/>
    <x v="0"/>
    <x v="221"/>
    <x v="84"/>
    <s v="Mon"/>
    <x v="3"/>
    <x v="2"/>
    <n v="55"/>
    <n v="54"/>
  </r>
  <r>
    <s v="HZ283240"/>
    <x v="6"/>
    <x v="1"/>
    <x v="0"/>
    <s v="GTX Basic"/>
    <s v="Streethex"/>
    <s v="Belgium"/>
    <x v="2"/>
    <x v="221"/>
    <x v="167"/>
    <s v="Thu"/>
    <x v="6"/>
    <x v="3"/>
    <n v="550"/>
    <n v="0"/>
  </r>
  <r>
    <s v="3J1W4LM0"/>
    <x v="6"/>
    <x v="1"/>
    <x v="0"/>
    <s v="GTX Basic"/>
    <s v="Domzoom"/>
    <s v="United States"/>
    <x v="0"/>
    <x v="221"/>
    <x v="92"/>
    <s v="Wed"/>
    <x v="3"/>
    <x v="2"/>
    <n v="550"/>
    <n v="527"/>
  </r>
  <r>
    <s v="1RIY3IBH"/>
    <x v="6"/>
    <x v="1"/>
    <x v="0"/>
    <s v="MG Advanced"/>
    <s v="Globex Corporation"/>
    <s v="Norway"/>
    <x v="0"/>
    <x v="221"/>
    <x v="82"/>
    <s v="Mon"/>
    <x v="3"/>
    <x v="2"/>
    <n v="3393"/>
    <n v="2724"/>
  </r>
  <r>
    <s v="6NZH6X7G"/>
    <x v="19"/>
    <x v="4"/>
    <x v="2"/>
    <s v="GTX Plus Pro"/>
    <s v="Betasoloin"/>
    <s v="United States"/>
    <x v="2"/>
    <x v="221"/>
    <x v="92"/>
    <s v="Wed"/>
    <x v="3"/>
    <x v="2"/>
    <n v="5482"/>
    <n v="0"/>
  </r>
  <r>
    <s v="DJ2GWNGZ"/>
    <x v="19"/>
    <x v="4"/>
    <x v="2"/>
    <s v="GTX Basic"/>
    <s v="Kinnamplus"/>
    <s v="United States"/>
    <x v="0"/>
    <x v="221"/>
    <x v="157"/>
    <s v="Tue"/>
    <x v="6"/>
    <x v="3"/>
    <n v="550"/>
    <n v="551"/>
  </r>
  <r>
    <s v="LC2RIMSX"/>
    <x v="11"/>
    <x v="3"/>
    <x v="1"/>
    <s v="GTX Pro"/>
    <s v="Vehement Capital Partners"/>
    <s v="United States"/>
    <x v="1"/>
    <x v="221"/>
    <x v="6"/>
    <s v=""/>
    <x v="1"/>
    <x v="1"/>
    <s v=""/>
    <n v="0"/>
  </r>
  <r>
    <s v="S02S3TVE"/>
    <x v="4"/>
    <x v="3"/>
    <x v="1"/>
    <s v="GTX Plus Basic"/>
    <s v="Plusstrip"/>
    <s v="United States"/>
    <x v="0"/>
    <x v="221"/>
    <x v="92"/>
    <s v="Wed"/>
    <x v="3"/>
    <x v="2"/>
    <n v="1096"/>
    <n v="1118"/>
  </r>
  <r>
    <s v="34YT99YN"/>
    <x v="4"/>
    <x v="3"/>
    <x v="1"/>
    <s v="GTX Plus Pro"/>
    <s v="Dalttechnology"/>
    <s v="United States"/>
    <x v="0"/>
    <x v="221"/>
    <x v="147"/>
    <s v="Wed"/>
    <x v="5"/>
    <x v="3"/>
    <n v="5482"/>
    <n v="6094"/>
  </r>
  <r>
    <s v="N33B6LND"/>
    <x v="20"/>
    <x v="5"/>
    <x v="2"/>
    <s v="MG Special"/>
    <s v="Gekko &amp; Co"/>
    <s v="United States"/>
    <x v="2"/>
    <x v="221"/>
    <x v="161"/>
    <s v="Tue"/>
    <x v="5"/>
    <x v="3"/>
    <n v="55"/>
    <n v="0"/>
  </r>
  <r>
    <s v="RUAU1ORD"/>
    <x v="2"/>
    <x v="2"/>
    <x v="1"/>
    <s v="GTX Basic"/>
    <m/>
    <s v=""/>
    <x v="1"/>
    <x v="221"/>
    <x v="6"/>
    <s v=""/>
    <x v="1"/>
    <x v="1"/>
    <s v=""/>
    <n v="0"/>
  </r>
  <r>
    <s v="C7NBDKVV"/>
    <x v="2"/>
    <x v="2"/>
    <x v="1"/>
    <s v="GTX Basic"/>
    <s v="Nam-zim"/>
    <s v="Brazil"/>
    <x v="0"/>
    <x v="221"/>
    <x v="112"/>
    <s v="Sun"/>
    <x v="5"/>
    <x v="3"/>
    <n v="550"/>
    <n v="556"/>
  </r>
  <r>
    <s v="9YVSYSE8"/>
    <x v="3"/>
    <x v="0"/>
    <x v="0"/>
    <s v="GTX Basic"/>
    <s v="Globex Corporation"/>
    <s v="Norway"/>
    <x v="2"/>
    <x v="222"/>
    <x v="169"/>
    <s v="Sat"/>
    <x v="6"/>
    <x v="3"/>
    <n v="550"/>
    <n v="0"/>
  </r>
  <r>
    <s v="VUF34IPC"/>
    <x v="3"/>
    <x v="0"/>
    <x v="0"/>
    <s v="MG Special"/>
    <s v="Rangreen"/>
    <s v="Panama"/>
    <x v="0"/>
    <x v="222"/>
    <x v="160"/>
    <s v="Wed"/>
    <x v="6"/>
    <x v="3"/>
    <n v="55"/>
    <n v="49"/>
  </r>
  <r>
    <s v="ONUWPAJM"/>
    <x v="23"/>
    <x v="4"/>
    <x v="2"/>
    <s v="GTX Plus Basic"/>
    <s v="Silis"/>
    <s v="United States"/>
    <x v="2"/>
    <x v="222"/>
    <x v="171"/>
    <s v="Mon"/>
    <x v="6"/>
    <x v="3"/>
    <n v="1096"/>
    <n v="0"/>
  </r>
  <r>
    <s v="A50JWKFS"/>
    <x v="28"/>
    <x v="0"/>
    <x v="0"/>
    <s v="GTX Plus Basic"/>
    <s v="Streethex"/>
    <s v="Belgium"/>
    <x v="0"/>
    <x v="222"/>
    <x v="174"/>
    <s v="Mon"/>
    <x v="6"/>
    <x v="3"/>
    <n v="1096"/>
    <n v="1001"/>
  </r>
  <r>
    <s v="JP72AC6I"/>
    <x v="27"/>
    <x v="5"/>
    <x v="2"/>
    <s v="MG Advanced"/>
    <s v="The New York Inquirer"/>
    <s v="United States"/>
    <x v="0"/>
    <x v="222"/>
    <x v="169"/>
    <s v="Sat"/>
    <x v="6"/>
    <x v="3"/>
    <n v="3393"/>
    <n v="3777"/>
  </r>
  <r>
    <s v="9SZTURAF"/>
    <x v="13"/>
    <x v="4"/>
    <x v="2"/>
    <s v="GTX Plus Basic"/>
    <s v="Initech"/>
    <s v="United States"/>
    <x v="0"/>
    <x v="222"/>
    <x v="150"/>
    <s v="Thu"/>
    <x v="5"/>
    <x v="3"/>
    <n v="1096"/>
    <n v="892"/>
  </r>
  <r>
    <s v="LB8UE159"/>
    <x v="13"/>
    <x v="4"/>
    <x v="2"/>
    <s v="GTX Plus Pro"/>
    <s v="Iselectrics"/>
    <s v="United States"/>
    <x v="0"/>
    <x v="222"/>
    <x v="84"/>
    <s v="Mon"/>
    <x v="3"/>
    <x v="2"/>
    <n v="5482"/>
    <n v="5353"/>
  </r>
  <r>
    <s v="QYWZZ16B"/>
    <x v="1"/>
    <x v="1"/>
    <x v="0"/>
    <s v="GTX Pro"/>
    <s v="Betatech"/>
    <s v="Kenya"/>
    <x v="0"/>
    <x v="222"/>
    <x v="90"/>
    <s v="Sat"/>
    <x v="3"/>
    <x v="2"/>
    <n v="4821"/>
    <n v="4410"/>
  </r>
  <r>
    <s v="IJNOVBGU"/>
    <x v="1"/>
    <x v="1"/>
    <x v="0"/>
    <s v="MG Advanced"/>
    <s v="Konmatfix"/>
    <s v="United States"/>
    <x v="0"/>
    <x v="222"/>
    <x v="142"/>
    <s v="Sun"/>
    <x v="6"/>
    <x v="3"/>
    <n v="3393"/>
    <n v="3768"/>
  </r>
  <r>
    <s v="KYL4UFG5"/>
    <x v="26"/>
    <x v="4"/>
    <x v="2"/>
    <s v="GTX Basic"/>
    <s v="Bluth Company"/>
    <s v="United States"/>
    <x v="2"/>
    <x v="222"/>
    <x v="175"/>
    <s v="Tue"/>
    <x v="5"/>
    <x v="3"/>
    <n v="550"/>
    <n v="0"/>
  </r>
  <r>
    <s v="QFBITAKR"/>
    <x v="7"/>
    <x v="2"/>
    <x v="1"/>
    <s v="GTX Basic"/>
    <s v="J-Texon"/>
    <s v="United States"/>
    <x v="0"/>
    <x v="222"/>
    <x v="133"/>
    <s v="Thu"/>
    <x v="5"/>
    <x v="3"/>
    <n v="550"/>
    <n v="507"/>
  </r>
  <r>
    <s v="VSZ4UVVN"/>
    <x v="29"/>
    <x v="1"/>
    <x v="0"/>
    <s v="GTX Plus Basic"/>
    <s v="Zumgoity"/>
    <s v="United States"/>
    <x v="0"/>
    <x v="222"/>
    <x v="170"/>
    <s v="Wed"/>
    <x v="6"/>
    <x v="3"/>
    <n v="1096"/>
    <n v="1144"/>
  </r>
  <r>
    <s v="31C5DVJT"/>
    <x v="18"/>
    <x v="2"/>
    <x v="1"/>
    <s v="MG Special"/>
    <s v="Cheers"/>
    <s v="United States"/>
    <x v="0"/>
    <x v="222"/>
    <x v="179"/>
    <s v="Fri"/>
    <x v="6"/>
    <x v="3"/>
    <n v="55"/>
    <n v="44"/>
  </r>
  <r>
    <s v="EG3KHGPL"/>
    <x v="24"/>
    <x v="0"/>
    <x v="0"/>
    <s v="MG Advanced"/>
    <s v="Treequote"/>
    <s v="United States"/>
    <x v="0"/>
    <x v="222"/>
    <x v="87"/>
    <s v="Tue"/>
    <x v="3"/>
    <x v="2"/>
    <n v="3393"/>
    <n v="3470"/>
  </r>
  <r>
    <s v="ZI89S9HC"/>
    <x v="5"/>
    <x v="3"/>
    <x v="1"/>
    <s v="MG Advanced"/>
    <s v="Dalttechnology"/>
    <s v="United States"/>
    <x v="1"/>
    <x v="222"/>
    <x v="6"/>
    <s v=""/>
    <x v="1"/>
    <x v="1"/>
    <s v=""/>
    <n v="0"/>
  </r>
  <r>
    <s v="LSJ2A8ZX"/>
    <x v="5"/>
    <x v="3"/>
    <x v="1"/>
    <s v="GTK 500"/>
    <s v="Cheers"/>
    <s v="United States"/>
    <x v="0"/>
    <x v="222"/>
    <x v="168"/>
    <s v="Tue"/>
    <x v="6"/>
    <x v="3"/>
    <n v="26768"/>
    <n v="29166"/>
  </r>
  <r>
    <s v="9D06AK8T"/>
    <x v="5"/>
    <x v="3"/>
    <x v="1"/>
    <s v="GTX Plus Basic"/>
    <s v="Kan-code"/>
    <s v="United States"/>
    <x v="0"/>
    <x v="222"/>
    <x v="133"/>
    <s v="Thu"/>
    <x v="5"/>
    <x v="3"/>
    <n v="1096"/>
    <n v="1045"/>
  </r>
  <r>
    <s v="PPXIWYMT"/>
    <x v="9"/>
    <x v="2"/>
    <x v="1"/>
    <s v="GTX Plus Basic"/>
    <s v="Fasehatice"/>
    <s v="United States"/>
    <x v="0"/>
    <x v="222"/>
    <x v="158"/>
    <s v="Tue"/>
    <x v="6"/>
    <x v="3"/>
    <n v="1096"/>
    <n v="951"/>
  </r>
  <r>
    <s v="5653N8BM"/>
    <x v="17"/>
    <x v="5"/>
    <x v="2"/>
    <s v="GTX Plus Basic"/>
    <s v="Zoomit"/>
    <s v="United States"/>
    <x v="1"/>
    <x v="222"/>
    <x v="6"/>
    <s v=""/>
    <x v="1"/>
    <x v="1"/>
    <s v=""/>
    <n v="0"/>
  </r>
  <r>
    <s v="YWKJW726"/>
    <x v="12"/>
    <x v="0"/>
    <x v="0"/>
    <s v="MG Special"/>
    <s v="Stanredtax"/>
    <s v="United States"/>
    <x v="0"/>
    <x v="222"/>
    <x v="136"/>
    <s v="Sun"/>
    <x v="5"/>
    <x v="3"/>
    <n v="55"/>
    <n v="43"/>
  </r>
  <r>
    <s v="ZVT9J7V1"/>
    <x v="12"/>
    <x v="0"/>
    <x v="0"/>
    <s v="MG Special"/>
    <s v="Zumgoity"/>
    <s v="United States"/>
    <x v="0"/>
    <x v="222"/>
    <x v="75"/>
    <s v="Thu"/>
    <x v="3"/>
    <x v="2"/>
    <n v="55"/>
    <n v="55"/>
  </r>
  <r>
    <s v="477HSG28"/>
    <x v="4"/>
    <x v="3"/>
    <x v="1"/>
    <s v="GTX Basic"/>
    <m/>
    <s v=""/>
    <x v="1"/>
    <x v="222"/>
    <x v="6"/>
    <s v=""/>
    <x v="1"/>
    <x v="1"/>
    <s v=""/>
    <n v="0"/>
  </r>
  <r>
    <s v="NOBIC0PD"/>
    <x v="23"/>
    <x v="4"/>
    <x v="2"/>
    <s v="GTX Pro"/>
    <s v="Kan-code"/>
    <s v="United States"/>
    <x v="0"/>
    <x v="223"/>
    <x v="150"/>
    <s v="Thu"/>
    <x v="5"/>
    <x v="3"/>
    <n v="4821"/>
    <n v="4294"/>
  </r>
  <r>
    <s v="UKECBJV5"/>
    <x v="28"/>
    <x v="0"/>
    <x v="0"/>
    <s v="GTX Plus Pro"/>
    <s v="Streethex"/>
    <s v="Belgium"/>
    <x v="0"/>
    <x v="223"/>
    <x v="175"/>
    <s v="Tue"/>
    <x v="5"/>
    <x v="3"/>
    <n v="5482"/>
    <n v="4961"/>
  </r>
  <r>
    <s v="YT34YUZN"/>
    <x v="27"/>
    <x v="5"/>
    <x v="2"/>
    <s v="GTX Pro"/>
    <s v="Betasoloin"/>
    <s v="United States"/>
    <x v="1"/>
    <x v="223"/>
    <x v="6"/>
    <s v=""/>
    <x v="1"/>
    <x v="1"/>
    <s v=""/>
    <n v="0"/>
  </r>
  <r>
    <s v="UWVT8M2Y"/>
    <x v="27"/>
    <x v="5"/>
    <x v="2"/>
    <s v="GTX Basic"/>
    <s v="Iselectrics"/>
    <s v="United States"/>
    <x v="2"/>
    <x v="223"/>
    <x v="156"/>
    <s v="Fri"/>
    <x v="5"/>
    <x v="3"/>
    <n v="550"/>
    <n v="0"/>
  </r>
  <r>
    <s v="FU00L2Y2"/>
    <x v="13"/>
    <x v="4"/>
    <x v="2"/>
    <s v="GTX Pro"/>
    <s v="Ontomedia"/>
    <s v="United States"/>
    <x v="0"/>
    <x v="223"/>
    <x v="178"/>
    <s v="Sat"/>
    <x v="6"/>
    <x v="3"/>
    <n v="4821"/>
    <n v="4506"/>
  </r>
  <r>
    <s v="518D68L9"/>
    <x v="26"/>
    <x v="4"/>
    <x v="2"/>
    <s v="GTX Pro"/>
    <s v="Zencorporation"/>
    <s v="China"/>
    <x v="2"/>
    <x v="223"/>
    <x v="86"/>
    <s v="Mon"/>
    <x v="3"/>
    <x v="2"/>
    <n v="4821"/>
    <n v="0"/>
  </r>
  <r>
    <s v="AOZKTGZG"/>
    <x v="14"/>
    <x v="3"/>
    <x v="1"/>
    <s v="GTX Basic"/>
    <s v="Singletechno"/>
    <s v="United States"/>
    <x v="0"/>
    <x v="223"/>
    <x v="161"/>
    <s v="Tue"/>
    <x v="5"/>
    <x v="3"/>
    <n v="550"/>
    <n v="608"/>
  </r>
  <r>
    <s v="TKN1L8EX"/>
    <x v="21"/>
    <x v="5"/>
    <x v="2"/>
    <s v="GTX Plus Basic"/>
    <s v="Zathunicon"/>
    <s v="United States"/>
    <x v="0"/>
    <x v="223"/>
    <x v="170"/>
    <s v="Wed"/>
    <x v="6"/>
    <x v="3"/>
    <n v="1096"/>
    <n v="851"/>
  </r>
  <r>
    <s v="9GQ6HQLK"/>
    <x v="8"/>
    <x v="1"/>
    <x v="0"/>
    <s v="GTX Plus Basic"/>
    <s v="Inity"/>
    <s v="United States"/>
    <x v="0"/>
    <x v="223"/>
    <x v="170"/>
    <s v="Wed"/>
    <x v="6"/>
    <x v="3"/>
    <n v="1096"/>
    <n v="1143"/>
  </r>
  <r>
    <s v="0RL4RHQJ"/>
    <x v="8"/>
    <x v="1"/>
    <x v="0"/>
    <s v="GTX Plus Pro"/>
    <s v="Globex Corporation"/>
    <s v="Norway"/>
    <x v="0"/>
    <x v="223"/>
    <x v="79"/>
    <s v="Sun"/>
    <x v="3"/>
    <x v="2"/>
    <n v="5482"/>
    <n v="6365"/>
  </r>
  <r>
    <s v="ZE9WX1Q9"/>
    <x v="10"/>
    <x v="3"/>
    <x v="1"/>
    <s v="MG Special"/>
    <s v="Fasehatice"/>
    <s v="United States"/>
    <x v="0"/>
    <x v="223"/>
    <x v="134"/>
    <s v="Mon"/>
    <x v="5"/>
    <x v="3"/>
    <n v="55"/>
    <n v="54"/>
  </r>
  <r>
    <s v="MCA0202R"/>
    <x v="18"/>
    <x v="2"/>
    <x v="1"/>
    <s v="GTX Basic"/>
    <m/>
    <s v=""/>
    <x v="1"/>
    <x v="223"/>
    <x v="6"/>
    <s v=""/>
    <x v="1"/>
    <x v="1"/>
    <s v=""/>
    <n v="0"/>
  </r>
  <r>
    <s v="QY6MB3QJ"/>
    <x v="18"/>
    <x v="2"/>
    <x v="1"/>
    <s v="GTX Basic"/>
    <s v="Sunnamplex"/>
    <s v="Poland"/>
    <x v="2"/>
    <x v="223"/>
    <x v="124"/>
    <s v="Mon"/>
    <x v="5"/>
    <x v="3"/>
    <n v="550"/>
    <n v="0"/>
  </r>
  <r>
    <s v="RUYLZD4O"/>
    <x v="18"/>
    <x v="2"/>
    <x v="1"/>
    <s v="GTX Pro"/>
    <s v="Sonron"/>
    <s v="United States"/>
    <x v="0"/>
    <x v="223"/>
    <x v="91"/>
    <s v="Thu"/>
    <x v="3"/>
    <x v="2"/>
    <n v="4821"/>
    <n v="4798"/>
  </r>
  <r>
    <s v="BOVKZHAZ"/>
    <x v="5"/>
    <x v="3"/>
    <x v="1"/>
    <s v="MG Special"/>
    <s v="Doncon"/>
    <s v="United States"/>
    <x v="2"/>
    <x v="223"/>
    <x v="175"/>
    <s v="Tue"/>
    <x v="5"/>
    <x v="3"/>
    <n v="55"/>
    <n v="0"/>
  </r>
  <r>
    <s v="3X5BD9NU"/>
    <x v="5"/>
    <x v="3"/>
    <x v="1"/>
    <s v="GTX Pro"/>
    <s v="Fasehatice"/>
    <s v="United States"/>
    <x v="0"/>
    <x v="223"/>
    <x v="79"/>
    <s v="Sun"/>
    <x v="3"/>
    <x v="2"/>
    <n v="4821"/>
    <n v="4733"/>
  </r>
  <r>
    <s v="YT8YYRTU"/>
    <x v="9"/>
    <x v="2"/>
    <x v="1"/>
    <s v="GTX Plus Basic"/>
    <s v="Cheers"/>
    <s v="United States"/>
    <x v="0"/>
    <x v="223"/>
    <x v="175"/>
    <s v="Tue"/>
    <x v="5"/>
    <x v="3"/>
    <n v="1096"/>
    <n v="1250"/>
  </r>
  <r>
    <s v="6V7OMXY5"/>
    <x v="9"/>
    <x v="2"/>
    <x v="1"/>
    <s v="GTX Plus Pro"/>
    <s v="Faxquote"/>
    <s v="United States"/>
    <x v="0"/>
    <x v="223"/>
    <x v="139"/>
    <s v="Fri"/>
    <x v="6"/>
    <x v="3"/>
    <n v="5482"/>
    <n v="5966"/>
  </r>
  <r>
    <s v="0TR3RU8A"/>
    <x v="6"/>
    <x v="1"/>
    <x v="0"/>
    <s v="MG Special"/>
    <s v="Domzoom"/>
    <s v="United States"/>
    <x v="0"/>
    <x v="223"/>
    <x v="154"/>
    <s v="Sun"/>
    <x v="6"/>
    <x v="3"/>
    <n v="55"/>
    <n v="61"/>
  </r>
  <r>
    <s v="3A7G5K0E"/>
    <x v="11"/>
    <x v="3"/>
    <x v="1"/>
    <s v="GTX Basic"/>
    <m/>
    <s v=""/>
    <x v="1"/>
    <x v="223"/>
    <x v="6"/>
    <s v=""/>
    <x v="1"/>
    <x v="1"/>
    <s v=""/>
    <n v="0"/>
  </r>
  <r>
    <s v="WWCMITY9"/>
    <x v="11"/>
    <x v="3"/>
    <x v="1"/>
    <s v="GTX Pro"/>
    <s v="Funholding"/>
    <s v="United States"/>
    <x v="1"/>
    <x v="223"/>
    <x v="6"/>
    <s v=""/>
    <x v="1"/>
    <x v="1"/>
    <s v=""/>
    <n v="0"/>
  </r>
  <r>
    <s v="TNWCER5C"/>
    <x v="17"/>
    <x v="5"/>
    <x v="2"/>
    <s v="GTX Plus Basic"/>
    <m/>
    <s v=""/>
    <x v="1"/>
    <x v="223"/>
    <x v="6"/>
    <s v=""/>
    <x v="1"/>
    <x v="1"/>
    <s v=""/>
    <n v="0"/>
  </r>
  <r>
    <s v="GTOKTXRA"/>
    <x v="4"/>
    <x v="3"/>
    <x v="1"/>
    <s v="MG Special"/>
    <s v="Scotfind"/>
    <s v="United States"/>
    <x v="0"/>
    <x v="223"/>
    <x v="170"/>
    <s v="Wed"/>
    <x v="6"/>
    <x v="3"/>
    <n v="55"/>
    <n v="48"/>
  </r>
  <r>
    <s v="SE6OIGYN"/>
    <x v="15"/>
    <x v="5"/>
    <x v="2"/>
    <s v="GTX Plus Basic"/>
    <s v="Isdom"/>
    <s v="United States"/>
    <x v="1"/>
    <x v="223"/>
    <x v="6"/>
    <s v=""/>
    <x v="1"/>
    <x v="1"/>
    <s v=""/>
    <n v="0"/>
  </r>
  <r>
    <s v="PBJ01MRE"/>
    <x v="15"/>
    <x v="5"/>
    <x v="2"/>
    <s v="MG Special"/>
    <s v="Zathunicon"/>
    <s v="United States"/>
    <x v="0"/>
    <x v="223"/>
    <x v="177"/>
    <s v="Thu"/>
    <x v="6"/>
    <x v="3"/>
    <n v="55"/>
    <n v="53"/>
  </r>
  <r>
    <s v="L2NXQFPN"/>
    <x v="2"/>
    <x v="2"/>
    <x v="1"/>
    <s v="MG Special"/>
    <s v="Cheers"/>
    <s v="United States"/>
    <x v="2"/>
    <x v="223"/>
    <x v="72"/>
    <s v="Tue"/>
    <x v="3"/>
    <x v="2"/>
    <n v="55"/>
    <n v="0"/>
  </r>
  <r>
    <s v="0XWCTQL2"/>
    <x v="2"/>
    <x v="2"/>
    <x v="1"/>
    <s v="MG Special"/>
    <s v="Doncon"/>
    <s v="United States"/>
    <x v="0"/>
    <x v="223"/>
    <x v="156"/>
    <s v="Fri"/>
    <x v="5"/>
    <x v="3"/>
    <n v="55"/>
    <n v="51"/>
  </r>
  <r>
    <s v="SY72RAK2"/>
    <x v="2"/>
    <x v="2"/>
    <x v="1"/>
    <s v="MG Advanced"/>
    <s v="Cheers"/>
    <s v="United States"/>
    <x v="0"/>
    <x v="223"/>
    <x v="164"/>
    <s v="Mon"/>
    <x v="6"/>
    <x v="3"/>
    <n v="3393"/>
    <n v="3314"/>
  </r>
  <r>
    <s v="38YQ4771"/>
    <x v="3"/>
    <x v="0"/>
    <x v="0"/>
    <s v="MG Advanced"/>
    <s v="Treequote"/>
    <s v="United States"/>
    <x v="2"/>
    <x v="224"/>
    <x v="136"/>
    <s v="Sun"/>
    <x v="5"/>
    <x v="3"/>
    <n v="3393"/>
    <n v="0"/>
  </r>
  <r>
    <s v="K7FBRQCA"/>
    <x v="3"/>
    <x v="0"/>
    <x v="0"/>
    <s v="MG Special"/>
    <s v="Genco Pura Olive Oil Company"/>
    <s v="Italy"/>
    <x v="0"/>
    <x v="224"/>
    <x v="174"/>
    <s v="Mon"/>
    <x v="6"/>
    <x v="3"/>
    <n v="55"/>
    <n v="64"/>
  </r>
  <r>
    <s v="F4V2FXK0"/>
    <x v="3"/>
    <x v="0"/>
    <x v="0"/>
    <s v="MG Special"/>
    <s v="Isdom"/>
    <s v="United States"/>
    <x v="0"/>
    <x v="224"/>
    <x v="90"/>
    <s v="Sat"/>
    <x v="3"/>
    <x v="2"/>
    <n v="55"/>
    <n v="58"/>
  </r>
  <r>
    <s v="WTAM4BED"/>
    <x v="23"/>
    <x v="4"/>
    <x v="2"/>
    <s v="MG Special"/>
    <m/>
    <s v=""/>
    <x v="1"/>
    <x v="224"/>
    <x v="6"/>
    <s v=""/>
    <x v="1"/>
    <x v="1"/>
    <s v=""/>
    <n v="0"/>
  </r>
  <r>
    <s v="FZNEISTX"/>
    <x v="23"/>
    <x v="4"/>
    <x v="2"/>
    <s v="GTX Plus Basic"/>
    <s v="Mathtouch"/>
    <s v="Jordan"/>
    <x v="2"/>
    <x v="224"/>
    <x v="161"/>
    <s v="Tue"/>
    <x v="5"/>
    <x v="3"/>
    <n v="1096"/>
    <n v="0"/>
  </r>
  <r>
    <s v="S34T8KPW"/>
    <x v="23"/>
    <x v="4"/>
    <x v="2"/>
    <s v="GTX Plus Pro"/>
    <s v="Massive Dynamic"/>
    <s v="United States"/>
    <x v="0"/>
    <x v="224"/>
    <x v="107"/>
    <s v="Fri"/>
    <x v="5"/>
    <x v="3"/>
    <n v="5482"/>
    <n v="4598"/>
  </r>
  <r>
    <s v="5F40OSXS"/>
    <x v="23"/>
    <x v="4"/>
    <x v="2"/>
    <s v="MG Advanced"/>
    <s v="Mathtouch"/>
    <s v="Jordan"/>
    <x v="0"/>
    <x v="224"/>
    <x v="84"/>
    <s v="Mon"/>
    <x v="3"/>
    <x v="2"/>
    <n v="3393"/>
    <n v="3424"/>
  </r>
  <r>
    <s v="AILF7GOP"/>
    <x v="23"/>
    <x v="4"/>
    <x v="2"/>
    <s v="MG Advanced"/>
    <s v="Umbrella Corporation"/>
    <s v="United States"/>
    <x v="0"/>
    <x v="224"/>
    <x v="182"/>
    <s v="Sat"/>
    <x v="6"/>
    <x v="3"/>
    <n v="3393"/>
    <n v="3399"/>
  </r>
  <r>
    <s v="LMJINVRQ"/>
    <x v="13"/>
    <x v="4"/>
    <x v="2"/>
    <s v="GTX Plus Basic"/>
    <s v="Betasoloin"/>
    <s v="United States"/>
    <x v="2"/>
    <x v="224"/>
    <x v="167"/>
    <s v="Thu"/>
    <x v="6"/>
    <x v="3"/>
    <n v="1096"/>
    <n v="0"/>
  </r>
  <r>
    <s v="MHPI0ZW1"/>
    <x v="1"/>
    <x v="1"/>
    <x v="0"/>
    <s v="GTX Basic"/>
    <s v="Konmatfix"/>
    <s v="United States"/>
    <x v="2"/>
    <x v="224"/>
    <x v="164"/>
    <s v="Mon"/>
    <x v="6"/>
    <x v="3"/>
    <n v="550"/>
    <n v="0"/>
  </r>
  <r>
    <s v="WJ81WITC"/>
    <x v="1"/>
    <x v="1"/>
    <x v="0"/>
    <s v="GTX Plus Pro"/>
    <s v="Betatech"/>
    <s v="Kenya"/>
    <x v="2"/>
    <x v="224"/>
    <x v="122"/>
    <s v="Wed"/>
    <x v="5"/>
    <x v="3"/>
    <n v="5482"/>
    <n v="0"/>
  </r>
  <r>
    <s v="AIAX4W1O"/>
    <x v="1"/>
    <x v="1"/>
    <x v="0"/>
    <s v="GTX Pro"/>
    <s v="Treequote"/>
    <s v="United States"/>
    <x v="0"/>
    <x v="224"/>
    <x v="154"/>
    <s v="Sun"/>
    <x v="6"/>
    <x v="3"/>
    <n v="4821"/>
    <n v="5322"/>
  </r>
  <r>
    <s v="DFSRHCXU"/>
    <x v="26"/>
    <x v="4"/>
    <x v="2"/>
    <s v="GTX Basic"/>
    <s v="Donquadtech"/>
    <s v="United States"/>
    <x v="0"/>
    <x v="224"/>
    <x v="146"/>
    <s v="Mon"/>
    <x v="5"/>
    <x v="3"/>
    <n v="550"/>
    <n v="496"/>
  </r>
  <r>
    <s v="1VFUCUWA"/>
    <x v="21"/>
    <x v="5"/>
    <x v="2"/>
    <s v="MG Advanced"/>
    <s v="Bubba Gump"/>
    <s v="United States"/>
    <x v="0"/>
    <x v="224"/>
    <x v="151"/>
    <s v="Sun"/>
    <x v="5"/>
    <x v="3"/>
    <n v="3393"/>
    <n v="3279"/>
  </r>
  <r>
    <s v="3IIDRUGI"/>
    <x v="8"/>
    <x v="1"/>
    <x v="0"/>
    <s v="MG Special"/>
    <s v="Scottech"/>
    <s v="United States"/>
    <x v="2"/>
    <x v="224"/>
    <x v="183"/>
    <s v="Thu"/>
    <x v="6"/>
    <x v="3"/>
    <n v="55"/>
    <n v="0"/>
  </r>
  <r>
    <s v="3VLKZISJ"/>
    <x v="7"/>
    <x v="2"/>
    <x v="1"/>
    <s v="MG Special"/>
    <s v="Scotfind"/>
    <s v="United States"/>
    <x v="0"/>
    <x v="224"/>
    <x v="87"/>
    <s v="Tue"/>
    <x v="3"/>
    <x v="2"/>
    <n v="55"/>
    <n v="68"/>
  </r>
  <r>
    <s v="2GN2TRVV"/>
    <x v="29"/>
    <x v="1"/>
    <x v="0"/>
    <s v="GTX Basic"/>
    <s v="Treequote"/>
    <s v="United States"/>
    <x v="2"/>
    <x v="224"/>
    <x v="147"/>
    <s v="Wed"/>
    <x v="5"/>
    <x v="3"/>
    <n v="550"/>
    <n v="0"/>
  </r>
  <r>
    <s v="7HSRDCCK"/>
    <x v="18"/>
    <x v="2"/>
    <x v="1"/>
    <s v="GTX Plus Pro"/>
    <m/>
    <s v=""/>
    <x v="1"/>
    <x v="224"/>
    <x v="6"/>
    <s v=""/>
    <x v="1"/>
    <x v="1"/>
    <s v=""/>
    <n v="0"/>
  </r>
  <r>
    <s v="WA4TPQ5U"/>
    <x v="9"/>
    <x v="2"/>
    <x v="1"/>
    <s v="GTX Plus Basic"/>
    <s v="Zoomit"/>
    <s v="United States"/>
    <x v="1"/>
    <x v="224"/>
    <x v="6"/>
    <s v=""/>
    <x v="1"/>
    <x v="1"/>
    <s v=""/>
    <n v="0"/>
  </r>
  <r>
    <s v="9C9GO9XO"/>
    <x v="6"/>
    <x v="1"/>
    <x v="0"/>
    <s v="GTX Plus Basic"/>
    <s v="Funholding"/>
    <s v="United States"/>
    <x v="2"/>
    <x v="224"/>
    <x v="134"/>
    <s v="Mon"/>
    <x v="5"/>
    <x v="3"/>
    <n v="1096"/>
    <n v="0"/>
  </r>
  <r>
    <s v="ULES5Z21"/>
    <x v="12"/>
    <x v="0"/>
    <x v="0"/>
    <s v="MG Special"/>
    <s v="Bioholding"/>
    <s v="Philipines"/>
    <x v="0"/>
    <x v="224"/>
    <x v="75"/>
    <s v="Thu"/>
    <x v="3"/>
    <x v="2"/>
    <n v="55"/>
    <n v="59"/>
  </r>
  <r>
    <s v="IITSDWWL"/>
    <x v="4"/>
    <x v="3"/>
    <x v="1"/>
    <s v="MG Advanced"/>
    <s v="Fasehatice"/>
    <s v="United States"/>
    <x v="0"/>
    <x v="224"/>
    <x v="86"/>
    <s v="Mon"/>
    <x v="3"/>
    <x v="2"/>
    <n v="3393"/>
    <n v="3205"/>
  </r>
  <r>
    <s v="8GYH6R9J"/>
    <x v="20"/>
    <x v="5"/>
    <x v="2"/>
    <s v="GTX Basic"/>
    <s v="Mathtouch"/>
    <s v="Jordan"/>
    <x v="2"/>
    <x v="224"/>
    <x v="87"/>
    <s v="Tue"/>
    <x v="3"/>
    <x v="2"/>
    <n v="550"/>
    <n v="0"/>
  </r>
  <r>
    <s v="C7ODMOS2"/>
    <x v="2"/>
    <x v="2"/>
    <x v="1"/>
    <s v="MG Advanced"/>
    <m/>
    <s v=""/>
    <x v="1"/>
    <x v="224"/>
    <x v="6"/>
    <s v=""/>
    <x v="1"/>
    <x v="1"/>
    <s v=""/>
    <n v="0"/>
  </r>
  <r>
    <s v="8X890G2T"/>
    <x v="3"/>
    <x v="0"/>
    <x v="0"/>
    <s v="MG Special"/>
    <s v="Globex Corporation"/>
    <s v="Norway"/>
    <x v="0"/>
    <x v="225"/>
    <x v="78"/>
    <s v="Fri"/>
    <x v="3"/>
    <x v="2"/>
    <n v="55"/>
    <n v="55"/>
  </r>
  <r>
    <s v="74YVUL52"/>
    <x v="23"/>
    <x v="4"/>
    <x v="2"/>
    <s v="GTX Basic"/>
    <s v="Bubba Gump"/>
    <s v="United States"/>
    <x v="2"/>
    <x v="225"/>
    <x v="180"/>
    <s v="Sun"/>
    <x v="6"/>
    <x v="3"/>
    <n v="550"/>
    <n v="0"/>
  </r>
  <r>
    <s v="JS5N8USN"/>
    <x v="27"/>
    <x v="5"/>
    <x v="2"/>
    <s v="GTX Plus Basic"/>
    <m/>
    <s v=""/>
    <x v="1"/>
    <x v="225"/>
    <x v="6"/>
    <s v=""/>
    <x v="1"/>
    <x v="1"/>
    <s v=""/>
    <n v="0"/>
  </r>
  <r>
    <s v="HH4I6PAY"/>
    <x v="27"/>
    <x v="5"/>
    <x v="2"/>
    <s v="GTX Basic"/>
    <s v="Ganjaflex"/>
    <s v="Japan"/>
    <x v="0"/>
    <x v="225"/>
    <x v="145"/>
    <s v="Sat"/>
    <x v="6"/>
    <x v="3"/>
    <n v="550"/>
    <n v="525"/>
  </r>
  <r>
    <s v="TAGD6XU9"/>
    <x v="1"/>
    <x v="1"/>
    <x v="0"/>
    <s v="MG Advanced"/>
    <s v="Isdom"/>
    <s v="United States"/>
    <x v="0"/>
    <x v="225"/>
    <x v="149"/>
    <s v="Fri"/>
    <x v="5"/>
    <x v="3"/>
    <n v="3393"/>
    <n v="3455"/>
  </r>
  <r>
    <s v="IIREXAQX"/>
    <x v="14"/>
    <x v="3"/>
    <x v="1"/>
    <s v="MG Advanced"/>
    <s v="Faxquote"/>
    <s v="United States"/>
    <x v="0"/>
    <x v="225"/>
    <x v="79"/>
    <s v="Sun"/>
    <x v="3"/>
    <x v="2"/>
    <n v="3393"/>
    <n v="3110"/>
  </r>
  <r>
    <s v="8GISH3I9"/>
    <x v="21"/>
    <x v="5"/>
    <x v="2"/>
    <s v="MG Special"/>
    <s v="Kinnamplus"/>
    <s v="United States"/>
    <x v="2"/>
    <x v="225"/>
    <x v="87"/>
    <s v="Tue"/>
    <x v="3"/>
    <x v="2"/>
    <n v="55"/>
    <n v="0"/>
  </r>
  <r>
    <s v="6M89XBL0"/>
    <x v="10"/>
    <x v="3"/>
    <x v="1"/>
    <s v="GTX Plus Pro"/>
    <s v="Scotfind"/>
    <s v="United States"/>
    <x v="0"/>
    <x v="225"/>
    <x v="171"/>
    <s v="Mon"/>
    <x v="6"/>
    <x v="3"/>
    <n v="5482"/>
    <n v="5053"/>
  </r>
  <r>
    <s v="YT2QLCVS"/>
    <x v="10"/>
    <x v="3"/>
    <x v="1"/>
    <s v="MG Advanced"/>
    <s v="Groovestreet"/>
    <s v="United States"/>
    <x v="0"/>
    <x v="225"/>
    <x v="88"/>
    <s v="Wed"/>
    <x v="3"/>
    <x v="2"/>
    <n v="3393"/>
    <n v="3539"/>
  </r>
  <r>
    <s v="3VC45PML"/>
    <x v="7"/>
    <x v="2"/>
    <x v="1"/>
    <s v="GTX Basic"/>
    <m/>
    <s v=""/>
    <x v="1"/>
    <x v="225"/>
    <x v="6"/>
    <s v=""/>
    <x v="1"/>
    <x v="1"/>
    <s v=""/>
    <n v="0"/>
  </r>
  <r>
    <s v="4ICL09BD"/>
    <x v="29"/>
    <x v="1"/>
    <x v="0"/>
    <s v="GTX Basic"/>
    <s v="Rundofase"/>
    <s v="United States"/>
    <x v="0"/>
    <x v="225"/>
    <x v="147"/>
    <s v="Wed"/>
    <x v="5"/>
    <x v="3"/>
    <n v="550"/>
    <n v="580"/>
  </r>
  <r>
    <s v="YWWVWOO4"/>
    <x v="16"/>
    <x v="2"/>
    <x v="1"/>
    <s v="MG Advanced"/>
    <s v="Rantouch"/>
    <s v="United States"/>
    <x v="2"/>
    <x v="225"/>
    <x v="72"/>
    <s v="Tue"/>
    <x v="3"/>
    <x v="2"/>
    <n v="3393"/>
    <n v="0"/>
  </r>
  <r>
    <s v="8TTFFCIK"/>
    <x v="24"/>
    <x v="0"/>
    <x v="0"/>
    <s v="MG Advanced"/>
    <s v="Warephase"/>
    <s v="United States"/>
    <x v="0"/>
    <x v="225"/>
    <x v="69"/>
    <s v="Sat"/>
    <x v="3"/>
    <x v="2"/>
    <n v="3393"/>
    <n v="3468"/>
  </r>
  <r>
    <s v="5URQT67R"/>
    <x v="5"/>
    <x v="3"/>
    <x v="1"/>
    <s v="GTK 500"/>
    <s v="Treequote"/>
    <s v="United States"/>
    <x v="1"/>
    <x v="225"/>
    <x v="6"/>
    <s v=""/>
    <x v="1"/>
    <x v="1"/>
    <s v=""/>
    <n v="0"/>
  </r>
  <r>
    <s v="YX4E972E"/>
    <x v="5"/>
    <x v="3"/>
    <x v="1"/>
    <s v="GTX Pro"/>
    <s v="Conecom"/>
    <s v="United States"/>
    <x v="1"/>
    <x v="225"/>
    <x v="6"/>
    <s v=""/>
    <x v="1"/>
    <x v="1"/>
    <s v=""/>
    <n v="0"/>
  </r>
  <r>
    <s v="OG13XT4P"/>
    <x v="6"/>
    <x v="1"/>
    <x v="0"/>
    <s v="MG Special"/>
    <s v="Ron-tech"/>
    <s v="United States"/>
    <x v="0"/>
    <x v="225"/>
    <x v="165"/>
    <s v="Tue"/>
    <x v="6"/>
    <x v="3"/>
    <n v="55"/>
    <n v="54"/>
  </r>
  <r>
    <s v="ZYRRGSQK"/>
    <x v="19"/>
    <x v="4"/>
    <x v="2"/>
    <s v="MG Advanced"/>
    <s v="Bluth Company"/>
    <s v="United States"/>
    <x v="2"/>
    <x v="225"/>
    <x v="87"/>
    <s v="Tue"/>
    <x v="3"/>
    <x v="2"/>
    <n v="3393"/>
    <n v="0"/>
  </r>
  <r>
    <s v="0LDX9VLO"/>
    <x v="12"/>
    <x v="0"/>
    <x v="0"/>
    <s v="MG Special"/>
    <s v="Scottech"/>
    <s v="United States"/>
    <x v="2"/>
    <x v="225"/>
    <x v="138"/>
    <s v="Fri"/>
    <x v="5"/>
    <x v="3"/>
    <n v="55"/>
    <n v="0"/>
  </r>
  <r>
    <s v="XFFFWJQH"/>
    <x v="15"/>
    <x v="5"/>
    <x v="2"/>
    <s v="MG Special"/>
    <s v="Gekko &amp; Co"/>
    <s v="United States"/>
    <x v="2"/>
    <x v="225"/>
    <x v="136"/>
    <s v="Sun"/>
    <x v="5"/>
    <x v="3"/>
    <n v="55"/>
    <n v="0"/>
  </r>
  <r>
    <s v="KRSNQKC6"/>
    <x v="25"/>
    <x v="4"/>
    <x v="2"/>
    <s v="GTX Plus Pro"/>
    <s v="Zotware"/>
    <s v="United States"/>
    <x v="0"/>
    <x v="226"/>
    <x v="88"/>
    <s v="Wed"/>
    <x v="3"/>
    <x v="2"/>
    <n v="5482"/>
    <n v="6040"/>
  </r>
  <r>
    <s v="YY39ZQNV"/>
    <x v="23"/>
    <x v="4"/>
    <x v="2"/>
    <s v="GTX Pro"/>
    <s v="The New York Inquirer"/>
    <s v="United States"/>
    <x v="0"/>
    <x v="226"/>
    <x v="139"/>
    <s v="Fri"/>
    <x v="6"/>
    <x v="3"/>
    <n v="4821"/>
    <n v="5857"/>
  </r>
  <r>
    <s v="YHVY1LHH"/>
    <x v="28"/>
    <x v="0"/>
    <x v="0"/>
    <s v="MG Advanced"/>
    <s v="dambase"/>
    <s v="United States"/>
    <x v="0"/>
    <x v="226"/>
    <x v="79"/>
    <s v="Sun"/>
    <x v="3"/>
    <x v="2"/>
    <n v="3393"/>
    <n v="3785"/>
  </r>
  <r>
    <s v="2BG4ZR42"/>
    <x v="27"/>
    <x v="5"/>
    <x v="2"/>
    <s v="GTX Plus Basic"/>
    <s v="Zathunicon"/>
    <s v="United States"/>
    <x v="2"/>
    <x v="226"/>
    <x v="165"/>
    <s v="Tue"/>
    <x v="6"/>
    <x v="3"/>
    <n v="1096"/>
    <n v="0"/>
  </r>
  <r>
    <s v="QQCIN1M4"/>
    <x v="13"/>
    <x v="4"/>
    <x v="2"/>
    <s v="GTX Basic"/>
    <s v="Initech"/>
    <s v="United States"/>
    <x v="0"/>
    <x v="226"/>
    <x v="86"/>
    <s v="Mon"/>
    <x v="3"/>
    <x v="2"/>
    <n v="550"/>
    <n v="420"/>
  </r>
  <r>
    <s v="KIMW6PXN"/>
    <x v="13"/>
    <x v="4"/>
    <x v="2"/>
    <s v="GTX Pro"/>
    <s v="Xx-zobam"/>
    <s v="United States"/>
    <x v="0"/>
    <x v="226"/>
    <x v="72"/>
    <s v="Tue"/>
    <x v="3"/>
    <x v="2"/>
    <n v="4821"/>
    <n v="4939"/>
  </r>
  <r>
    <s v="AKFNIQR0"/>
    <x v="1"/>
    <x v="1"/>
    <x v="0"/>
    <s v="GTX Pro"/>
    <s v="Scottech"/>
    <s v="United States"/>
    <x v="0"/>
    <x v="226"/>
    <x v="89"/>
    <s v="Fri"/>
    <x v="3"/>
    <x v="2"/>
    <n v="4821"/>
    <n v="4564"/>
  </r>
  <r>
    <s v="D5LEL3HF"/>
    <x v="1"/>
    <x v="1"/>
    <x v="0"/>
    <s v="MG Advanced"/>
    <s v="Rangreen"/>
    <s v="Panama"/>
    <x v="0"/>
    <x v="226"/>
    <x v="172"/>
    <s v="Sat"/>
    <x v="6"/>
    <x v="3"/>
    <n v="3393"/>
    <n v="2683"/>
  </r>
  <r>
    <s v="6X4EEUGA"/>
    <x v="14"/>
    <x v="3"/>
    <x v="1"/>
    <s v="GTK 500"/>
    <s v="Cheers"/>
    <s v="United States"/>
    <x v="0"/>
    <x v="226"/>
    <x v="89"/>
    <s v="Fri"/>
    <x v="3"/>
    <x v="2"/>
    <n v="26768"/>
    <n v="25464"/>
  </r>
  <r>
    <s v="KTSB1KYT"/>
    <x v="29"/>
    <x v="1"/>
    <x v="0"/>
    <s v="GTX Basic"/>
    <s v="Hottechi"/>
    <s v="Korea"/>
    <x v="0"/>
    <x v="226"/>
    <x v="172"/>
    <s v="Sat"/>
    <x v="6"/>
    <x v="3"/>
    <n v="550"/>
    <n v="460"/>
  </r>
  <r>
    <s v="RB7IA4JX"/>
    <x v="29"/>
    <x v="1"/>
    <x v="0"/>
    <s v="GTX Basic"/>
    <s v="Rundofase"/>
    <s v="United States"/>
    <x v="0"/>
    <x v="226"/>
    <x v="88"/>
    <s v="Wed"/>
    <x v="3"/>
    <x v="2"/>
    <n v="550"/>
    <n v="546"/>
  </r>
  <r>
    <s v="M4HY664H"/>
    <x v="29"/>
    <x v="1"/>
    <x v="0"/>
    <s v="GTX Plus Basic"/>
    <s v="Conecom"/>
    <s v="United States"/>
    <x v="0"/>
    <x v="226"/>
    <x v="174"/>
    <s v="Mon"/>
    <x v="6"/>
    <x v="3"/>
    <n v="1096"/>
    <n v="918"/>
  </r>
  <r>
    <s v="D2C191IK"/>
    <x v="24"/>
    <x v="0"/>
    <x v="0"/>
    <s v="MG Advanced"/>
    <s v="Domzoom"/>
    <s v="United States"/>
    <x v="2"/>
    <x v="226"/>
    <x v="91"/>
    <s v="Thu"/>
    <x v="3"/>
    <x v="2"/>
    <n v="3393"/>
    <n v="0"/>
  </r>
  <r>
    <s v="I2V3EPW7"/>
    <x v="24"/>
    <x v="0"/>
    <x v="0"/>
    <s v="MG Advanced"/>
    <s v="Toughzap"/>
    <s v="United States"/>
    <x v="0"/>
    <x v="226"/>
    <x v="110"/>
    <s v="Wed"/>
    <x v="5"/>
    <x v="3"/>
    <n v="3393"/>
    <n v="3018"/>
  </r>
  <r>
    <s v="RB8LSFVK"/>
    <x v="5"/>
    <x v="3"/>
    <x v="1"/>
    <s v="MG Special"/>
    <s v="Sonron"/>
    <s v="United States"/>
    <x v="0"/>
    <x v="226"/>
    <x v="162"/>
    <s v="Thu"/>
    <x v="5"/>
    <x v="3"/>
    <n v="55"/>
    <n v="52"/>
  </r>
  <r>
    <s v="ZU3GICE9"/>
    <x v="9"/>
    <x v="2"/>
    <x v="1"/>
    <s v="GTX Basic"/>
    <m/>
    <s v=""/>
    <x v="1"/>
    <x v="226"/>
    <x v="6"/>
    <s v=""/>
    <x v="1"/>
    <x v="1"/>
    <s v=""/>
    <n v="0"/>
  </r>
  <r>
    <s v="7SYJDW4L"/>
    <x v="19"/>
    <x v="4"/>
    <x v="2"/>
    <s v="MG Special"/>
    <s v="Bioplex"/>
    <s v="United States"/>
    <x v="0"/>
    <x v="226"/>
    <x v="107"/>
    <s v="Fri"/>
    <x v="5"/>
    <x v="3"/>
    <n v="55"/>
    <n v="50"/>
  </r>
  <r>
    <s v="OXNWRI4I"/>
    <x v="11"/>
    <x v="3"/>
    <x v="1"/>
    <s v="MG Special"/>
    <m/>
    <s v=""/>
    <x v="1"/>
    <x v="226"/>
    <x v="6"/>
    <s v=""/>
    <x v="1"/>
    <x v="1"/>
    <s v=""/>
    <n v="0"/>
  </r>
  <r>
    <s v="O7E0302B"/>
    <x v="17"/>
    <x v="5"/>
    <x v="2"/>
    <s v="GTX Basic"/>
    <s v="Xx-zobam"/>
    <s v="United States"/>
    <x v="0"/>
    <x v="226"/>
    <x v="160"/>
    <s v="Wed"/>
    <x v="6"/>
    <x v="3"/>
    <n v="550"/>
    <n v="524"/>
  </r>
  <r>
    <s v="U11XXNCF"/>
    <x v="17"/>
    <x v="5"/>
    <x v="2"/>
    <s v="MG Advanced"/>
    <s v="Xx-zobam"/>
    <s v="United States"/>
    <x v="0"/>
    <x v="226"/>
    <x v="91"/>
    <s v="Thu"/>
    <x v="3"/>
    <x v="2"/>
    <n v="3393"/>
    <n v="3306"/>
  </r>
  <r>
    <s v="HKV37WU9"/>
    <x v="4"/>
    <x v="3"/>
    <x v="1"/>
    <s v="GTX Basic"/>
    <m/>
    <s v=""/>
    <x v="1"/>
    <x v="226"/>
    <x v="6"/>
    <s v=""/>
    <x v="1"/>
    <x v="1"/>
    <s v=""/>
    <n v="0"/>
  </r>
  <r>
    <s v="73FYEJQV"/>
    <x v="4"/>
    <x v="3"/>
    <x v="1"/>
    <s v="MG Special"/>
    <s v="Hatfan"/>
    <s v="United States"/>
    <x v="0"/>
    <x v="226"/>
    <x v="81"/>
    <s v="Thu"/>
    <x v="3"/>
    <x v="2"/>
    <n v="55"/>
    <n v="54"/>
  </r>
  <r>
    <s v="C4CQ8FZL"/>
    <x v="4"/>
    <x v="3"/>
    <x v="1"/>
    <s v="MG Special"/>
    <s v="Hottechi"/>
    <s v="Korea"/>
    <x v="0"/>
    <x v="226"/>
    <x v="88"/>
    <s v="Wed"/>
    <x v="3"/>
    <x v="2"/>
    <n v="55"/>
    <n v="53"/>
  </r>
  <r>
    <s v="OJ1WKIVY"/>
    <x v="20"/>
    <x v="5"/>
    <x v="2"/>
    <s v="GTX Basic"/>
    <s v="Zencorporation"/>
    <s v="China"/>
    <x v="0"/>
    <x v="226"/>
    <x v="175"/>
    <s v="Tue"/>
    <x v="5"/>
    <x v="3"/>
    <n v="550"/>
    <n v="514"/>
  </r>
  <r>
    <s v="YXXWQA4G"/>
    <x v="2"/>
    <x v="2"/>
    <x v="1"/>
    <s v="MG Advanced"/>
    <m/>
    <s v=""/>
    <x v="1"/>
    <x v="226"/>
    <x v="6"/>
    <s v=""/>
    <x v="1"/>
    <x v="1"/>
    <s v=""/>
    <n v="0"/>
  </r>
  <r>
    <s v="L1YN7LDL"/>
    <x v="23"/>
    <x v="4"/>
    <x v="2"/>
    <s v="MG Special"/>
    <s v="Bluth Company"/>
    <s v="United States"/>
    <x v="1"/>
    <x v="227"/>
    <x v="6"/>
    <s v=""/>
    <x v="1"/>
    <x v="1"/>
    <s v=""/>
    <n v="0"/>
  </r>
  <r>
    <s v="N9ZXCBTU"/>
    <x v="13"/>
    <x v="4"/>
    <x v="2"/>
    <s v="GTX Plus Basic"/>
    <s v="Konex"/>
    <s v="United States"/>
    <x v="0"/>
    <x v="227"/>
    <x v="79"/>
    <s v="Sun"/>
    <x v="3"/>
    <x v="2"/>
    <n v="1096"/>
    <n v="985"/>
  </r>
  <r>
    <s v="RLHNJZBW"/>
    <x v="1"/>
    <x v="1"/>
    <x v="0"/>
    <s v="GTX Pro"/>
    <s v="Conecom"/>
    <s v="United States"/>
    <x v="0"/>
    <x v="227"/>
    <x v="138"/>
    <s v="Fri"/>
    <x v="5"/>
    <x v="3"/>
    <n v="4821"/>
    <n v="5843"/>
  </r>
  <r>
    <s v="GKHTT70P"/>
    <x v="1"/>
    <x v="1"/>
    <x v="0"/>
    <s v="GTX Pro"/>
    <s v="Genco Pura Olive Oil Company"/>
    <s v="Italy"/>
    <x v="0"/>
    <x v="227"/>
    <x v="180"/>
    <s v="Sun"/>
    <x v="6"/>
    <x v="3"/>
    <n v="4821"/>
    <n v="4577"/>
  </r>
  <r>
    <s v="GL8PN4LQ"/>
    <x v="1"/>
    <x v="1"/>
    <x v="0"/>
    <s v="MG Advanced"/>
    <s v="Isdom"/>
    <s v="United States"/>
    <x v="0"/>
    <x v="227"/>
    <x v="90"/>
    <s v="Sat"/>
    <x v="3"/>
    <x v="2"/>
    <n v="3393"/>
    <n v="3323"/>
  </r>
  <r>
    <s v="TTVQT1YD"/>
    <x v="26"/>
    <x v="4"/>
    <x v="2"/>
    <s v="MG Advanced"/>
    <s v="Betasoloin"/>
    <s v="United States"/>
    <x v="2"/>
    <x v="227"/>
    <x v="159"/>
    <s v="Thu"/>
    <x v="5"/>
    <x v="3"/>
    <n v="3393"/>
    <n v="0"/>
  </r>
  <r>
    <s v="NOHEK8PU"/>
    <x v="26"/>
    <x v="4"/>
    <x v="2"/>
    <s v="GTX Basic"/>
    <s v="Ontomedia"/>
    <s v="United States"/>
    <x v="0"/>
    <x v="227"/>
    <x v="180"/>
    <s v="Sun"/>
    <x v="6"/>
    <x v="3"/>
    <n v="550"/>
    <n v="483"/>
  </r>
  <r>
    <s v="56AN1DXW"/>
    <x v="21"/>
    <x v="5"/>
    <x v="2"/>
    <s v="GTX Basic"/>
    <s v="Initech"/>
    <s v="United States"/>
    <x v="2"/>
    <x v="227"/>
    <x v="161"/>
    <s v="Tue"/>
    <x v="5"/>
    <x v="3"/>
    <n v="550"/>
    <n v="0"/>
  </r>
  <r>
    <s v="WB44DF28"/>
    <x v="21"/>
    <x v="5"/>
    <x v="2"/>
    <s v="GTX Pro"/>
    <s v="Vehement Capital Partners"/>
    <s v="United States"/>
    <x v="0"/>
    <x v="227"/>
    <x v="153"/>
    <s v="Mon"/>
    <x v="6"/>
    <x v="3"/>
    <n v="4821"/>
    <n v="5206"/>
  </r>
  <r>
    <s v="DJ60T39C"/>
    <x v="8"/>
    <x v="1"/>
    <x v="0"/>
    <s v="MG Advanced"/>
    <s v="Finhigh"/>
    <s v="United States"/>
    <x v="0"/>
    <x v="227"/>
    <x v="164"/>
    <s v="Mon"/>
    <x v="6"/>
    <x v="3"/>
    <n v="3393"/>
    <n v="3621"/>
  </r>
  <r>
    <s v="52H2CE10"/>
    <x v="16"/>
    <x v="2"/>
    <x v="1"/>
    <s v="GTX Pro"/>
    <s v="Faxquote"/>
    <s v="United States"/>
    <x v="0"/>
    <x v="227"/>
    <x v="79"/>
    <s v="Sun"/>
    <x v="3"/>
    <x v="2"/>
    <n v="4821"/>
    <n v="4756"/>
  </r>
  <r>
    <s v="PVDGIYSB"/>
    <x v="24"/>
    <x v="0"/>
    <x v="0"/>
    <s v="GTX Plus Basic"/>
    <s v="Isdom"/>
    <s v="United States"/>
    <x v="2"/>
    <x v="227"/>
    <x v="175"/>
    <s v="Tue"/>
    <x v="5"/>
    <x v="3"/>
    <n v="1096"/>
    <n v="0"/>
  </r>
  <r>
    <s v="F57Z7KJF"/>
    <x v="24"/>
    <x v="0"/>
    <x v="0"/>
    <s v="MG Advanced"/>
    <s v="Stanredtax"/>
    <s v="United States"/>
    <x v="0"/>
    <x v="227"/>
    <x v="90"/>
    <s v="Sat"/>
    <x v="3"/>
    <x v="2"/>
    <n v="3393"/>
    <n v="3228"/>
  </r>
  <r>
    <s v="NEFPSWOJ"/>
    <x v="5"/>
    <x v="3"/>
    <x v="1"/>
    <s v="GTX Plus Basic"/>
    <s v="Toughzap"/>
    <s v="United States"/>
    <x v="1"/>
    <x v="227"/>
    <x v="6"/>
    <s v=""/>
    <x v="1"/>
    <x v="1"/>
    <s v=""/>
    <n v="0"/>
  </r>
  <r>
    <s v="ZGSQMEQ9"/>
    <x v="6"/>
    <x v="1"/>
    <x v="0"/>
    <s v="GTX Plus Basic"/>
    <s v="Bioholding"/>
    <s v="Philipines"/>
    <x v="0"/>
    <x v="227"/>
    <x v="180"/>
    <s v="Sun"/>
    <x v="6"/>
    <x v="3"/>
    <n v="1096"/>
    <n v="1063"/>
  </r>
  <r>
    <s v="FM1RH52B"/>
    <x v="19"/>
    <x v="4"/>
    <x v="2"/>
    <s v="GTX Plus Basic"/>
    <s v="Yearin"/>
    <s v="United States"/>
    <x v="2"/>
    <x v="227"/>
    <x v="148"/>
    <s v="Sat"/>
    <x v="5"/>
    <x v="3"/>
    <n v="1096"/>
    <n v="0"/>
  </r>
  <r>
    <s v="PFKDTEYU"/>
    <x v="17"/>
    <x v="5"/>
    <x v="2"/>
    <s v="GTX Pro"/>
    <s v="Xx-zobam"/>
    <s v="United States"/>
    <x v="1"/>
    <x v="227"/>
    <x v="6"/>
    <s v=""/>
    <x v="1"/>
    <x v="1"/>
    <s v=""/>
    <n v="0"/>
  </r>
  <r>
    <s v="3C5GNT3Q"/>
    <x v="4"/>
    <x v="3"/>
    <x v="1"/>
    <s v="MG Special"/>
    <m/>
    <s v=""/>
    <x v="1"/>
    <x v="227"/>
    <x v="6"/>
    <s v=""/>
    <x v="1"/>
    <x v="1"/>
    <s v=""/>
    <n v="0"/>
  </r>
  <r>
    <s v="0LRVHITK"/>
    <x v="15"/>
    <x v="5"/>
    <x v="2"/>
    <s v="MG Special"/>
    <m/>
    <s v=""/>
    <x v="1"/>
    <x v="227"/>
    <x v="6"/>
    <s v=""/>
    <x v="1"/>
    <x v="1"/>
    <s v=""/>
    <n v="0"/>
  </r>
  <r>
    <s v="3NM7A8SX"/>
    <x v="2"/>
    <x v="2"/>
    <x v="1"/>
    <s v="MG Advanced"/>
    <s v="Newex"/>
    <s v="Germany"/>
    <x v="0"/>
    <x v="227"/>
    <x v="87"/>
    <s v="Tue"/>
    <x v="3"/>
    <x v="2"/>
    <n v="3393"/>
    <n v="4234"/>
  </r>
  <r>
    <s v="1XWQZ1F8"/>
    <x v="23"/>
    <x v="4"/>
    <x v="2"/>
    <s v="GTX Plus Basic"/>
    <s v="Plussunin"/>
    <s v="United States"/>
    <x v="0"/>
    <x v="228"/>
    <x v="169"/>
    <s v="Sat"/>
    <x v="6"/>
    <x v="3"/>
    <n v="1096"/>
    <n v="1198"/>
  </r>
  <r>
    <s v="LXGNXNX1"/>
    <x v="27"/>
    <x v="5"/>
    <x v="2"/>
    <s v="GTX Pro"/>
    <s v="Sumace"/>
    <s v="Romania"/>
    <x v="0"/>
    <x v="228"/>
    <x v="172"/>
    <s v="Sat"/>
    <x v="6"/>
    <x v="3"/>
    <n v="4821"/>
    <n v="4960"/>
  </r>
  <r>
    <s v="YQK2K6U5"/>
    <x v="1"/>
    <x v="1"/>
    <x v="0"/>
    <s v="GTX Basic"/>
    <s v="Betatech"/>
    <s v="Kenya"/>
    <x v="0"/>
    <x v="228"/>
    <x v="161"/>
    <s v="Tue"/>
    <x v="5"/>
    <x v="3"/>
    <n v="550"/>
    <n v="576"/>
  </r>
  <r>
    <s v="FROU0UKW"/>
    <x v="1"/>
    <x v="1"/>
    <x v="0"/>
    <s v="GTX Plus Pro"/>
    <s v="Globex Corporation"/>
    <s v="Norway"/>
    <x v="0"/>
    <x v="228"/>
    <x v="149"/>
    <s v="Fri"/>
    <x v="5"/>
    <x v="3"/>
    <n v="5482"/>
    <n v="5614"/>
  </r>
  <r>
    <s v="SD8JJSKT"/>
    <x v="1"/>
    <x v="1"/>
    <x v="0"/>
    <s v="MG Advanced"/>
    <s v="Streethex"/>
    <s v="Belgium"/>
    <x v="0"/>
    <x v="228"/>
    <x v="155"/>
    <s v="Wed"/>
    <x v="5"/>
    <x v="3"/>
    <n v="3393"/>
    <n v="3422"/>
  </r>
  <r>
    <s v="HABN7JBG"/>
    <x v="14"/>
    <x v="3"/>
    <x v="1"/>
    <s v="GTX Basic"/>
    <s v="Rantouch"/>
    <s v="United States"/>
    <x v="1"/>
    <x v="228"/>
    <x v="6"/>
    <s v=""/>
    <x v="1"/>
    <x v="1"/>
    <s v=""/>
    <n v="0"/>
  </r>
  <r>
    <s v="2O76H591"/>
    <x v="7"/>
    <x v="2"/>
    <x v="1"/>
    <s v="MG Advanced"/>
    <m/>
    <s v=""/>
    <x v="1"/>
    <x v="228"/>
    <x v="6"/>
    <s v=""/>
    <x v="1"/>
    <x v="1"/>
    <s v=""/>
    <n v="0"/>
  </r>
  <r>
    <s v="LCWP23CI"/>
    <x v="7"/>
    <x v="2"/>
    <x v="1"/>
    <s v="GTX Plus Pro"/>
    <s v="Finjob"/>
    <s v="United States"/>
    <x v="0"/>
    <x v="228"/>
    <x v="90"/>
    <s v="Sat"/>
    <x v="3"/>
    <x v="2"/>
    <n v="5482"/>
    <n v="5306"/>
  </r>
  <r>
    <s v="KSOW4MUK"/>
    <x v="16"/>
    <x v="2"/>
    <x v="1"/>
    <s v="GTX Basic"/>
    <m/>
    <s v=""/>
    <x v="1"/>
    <x v="228"/>
    <x v="6"/>
    <s v=""/>
    <x v="1"/>
    <x v="1"/>
    <s v=""/>
    <n v="0"/>
  </r>
  <r>
    <s v="FHYD80FB"/>
    <x v="16"/>
    <x v="2"/>
    <x v="1"/>
    <s v="GTX Pro"/>
    <m/>
    <s v=""/>
    <x v="1"/>
    <x v="228"/>
    <x v="6"/>
    <s v=""/>
    <x v="1"/>
    <x v="1"/>
    <s v=""/>
    <n v="0"/>
  </r>
  <r>
    <s v="1ORXGKVH"/>
    <x v="18"/>
    <x v="2"/>
    <x v="1"/>
    <s v="GTX Pro"/>
    <s v="Sonron"/>
    <s v="United States"/>
    <x v="1"/>
    <x v="228"/>
    <x v="6"/>
    <s v=""/>
    <x v="1"/>
    <x v="1"/>
    <s v=""/>
    <n v="0"/>
  </r>
  <r>
    <s v="XQ4FN1KA"/>
    <x v="18"/>
    <x v="2"/>
    <x v="1"/>
    <s v="GTX Pro"/>
    <s v="Golddex"/>
    <s v="United States"/>
    <x v="2"/>
    <x v="228"/>
    <x v="144"/>
    <s v="Wed"/>
    <x v="6"/>
    <x v="3"/>
    <n v="4821"/>
    <n v="0"/>
  </r>
  <r>
    <s v="9BTSKY01"/>
    <x v="24"/>
    <x v="0"/>
    <x v="0"/>
    <s v="MG Special"/>
    <s v="Inity"/>
    <s v="United States"/>
    <x v="0"/>
    <x v="228"/>
    <x v="165"/>
    <s v="Tue"/>
    <x v="6"/>
    <x v="3"/>
    <n v="55"/>
    <n v="60"/>
  </r>
  <r>
    <s v="EGEJA2HY"/>
    <x v="5"/>
    <x v="3"/>
    <x v="1"/>
    <s v="GTX Basic"/>
    <m/>
    <s v=""/>
    <x v="1"/>
    <x v="228"/>
    <x v="6"/>
    <s v=""/>
    <x v="1"/>
    <x v="1"/>
    <s v=""/>
    <n v="0"/>
  </r>
  <r>
    <s v="CQZSFN7C"/>
    <x v="5"/>
    <x v="3"/>
    <x v="1"/>
    <s v="GTK 500"/>
    <s v="Konex"/>
    <s v="United States"/>
    <x v="2"/>
    <x v="228"/>
    <x v="141"/>
    <s v="Tue"/>
    <x v="5"/>
    <x v="3"/>
    <n v="26768"/>
    <n v="0"/>
  </r>
  <r>
    <s v="81LMZHD1"/>
    <x v="0"/>
    <x v="0"/>
    <x v="0"/>
    <s v="GTX Plus Pro"/>
    <s v="Bioholding"/>
    <s v="Philipines"/>
    <x v="0"/>
    <x v="228"/>
    <x v="122"/>
    <s v="Wed"/>
    <x v="5"/>
    <x v="3"/>
    <n v="5482"/>
    <n v="5018"/>
  </r>
  <r>
    <s v="TIPG6R0Z"/>
    <x v="4"/>
    <x v="3"/>
    <x v="1"/>
    <s v="GTX Basic"/>
    <m/>
    <s v=""/>
    <x v="1"/>
    <x v="228"/>
    <x v="6"/>
    <s v=""/>
    <x v="1"/>
    <x v="1"/>
    <s v=""/>
    <n v="0"/>
  </r>
  <r>
    <s v="1J5Y9X1H"/>
    <x v="4"/>
    <x v="3"/>
    <x v="1"/>
    <s v="MG Advanced"/>
    <s v="Groovestreet"/>
    <s v="United States"/>
    <x v="0"/>
    <x v="228"/>
    <x v="180"/>
    <s v="Sun"/>
    <x v="6"/>
    <x v="3"/>
    <n v="3393"/>
    <n v="3295"/>
  </r>
  <r>
    <s v="6LC0XB2D"/>
    <x v="3"/>
    <x v="0"/>
    <x v="0"/>
    <s v="MG Special"/>
    <s v="Rundofase"/>
    <s v="United States"/>
    <x v="0"/>
    <x v="229"/>
    <x v="175"/>
    <s v="Tue"/>
    <x v="5"/>
    <x v="3"/>
    <n v="55"/>
    <n v="61"/>
  </r>
  <r>
    <s v="YKC8JUSY"/>
    <x v="25"/>
    <x v="4"/>
    <x v="2"/>
    <s v="GTX Plus Pro"/>
    <s v="Mathtouch"/>
    <s v="Jordan"/>
    <x v="2"/>
    <x v="229"/>
    <x v="184"/>
    <s v="Sat"/>
    <x v="7"/>
    <x v="3"/>
    <n v="5482"/>
    <n v="0"/>
  </r>
  <r>
    <s v="H3DYTZIQ"/>
    <x v="23"/>
    <x v="4"/>
    <x v="2"/>
    <s v="GTX Plus Basic"/>
    <s v="Scottech"/>
    <s v="United States"/>
    <x v="1"/>
    <x v="229"/>
    <x v="6"/>
    <s v=""/>
    <x v="1"/>
    <x v="1"/>
    <s v=""/>
    <n v="0"/>
  </r>
  <r>
    <s v="PAQTBHVA"/>
    <x v="23"/>
    <x v="4"/>
    <x v="2"/>
    <s v="MG Special"/>
    <s v="Zathunicon"/>
    <s v="United States"/>
    <x v="0"/>
    <x v="229"/>
    <x v="178"/>
    <s v="Sat"/>
    <x v="6"/>
    <x v="3"/>
    <n v="55"/>
    <n v="59"/>
  </r>
  <r>
    <s v="HEWKNHTH"/>
    <x v="13"/>
    <x v="4"/>
    <x v="2"/>
    <s v="GTX Plus Pro"/>
    <m/>
    <s v=""/>
    <x v="1"/>
    <x v="229"/>
    <x v="6"/>
    <s v=""/>
    <x v="1"/>
    <x v="1"/>
    <s v=""/>
    <n v="0"/>
  </r>
  <r>
    <s v="EFIR7HGR"/>
    <x v="13"/>
    <x v="4"/>
    <x v="2"/>
    <s v="MG Advanced"/>
    <s v="Groovestreet"/>
    <s v="United States"/>
    <x v="1"/>
    <x v="229"/>
    <x v="6"/>
    <s v=""/>
    <x v="1"/>
    <x v="1"/>
    <s v=""/>
    <n v="0"/>
  </r>
  <r>
    <s v="JRWBU9BS"/>
    <x v="13"/>
    <x v="4"/>
    <x v="2"/>
    <s v="GTX Pro"/>
    <s v="Mathtouch"/>
    <s v="Jordan"/>
    <x v="0"/>
    <x v="229"/>
    <x v="86"/>
    <s v="Mon"/>
    <x v="3"/>
    <x v="2"/>
    <n v="4821"/>
    <n v="3720"/>
  </r>
  <r>
    <s v="DXF00KY4"/>
    <x v="1"/>
    <x v="1"/>
    <x v="0"/>
    <s v="MG Advanced"/>
    <s v="Isdom"/>
    <s v="United States"/>
    <x v="2"/>
    <x v="229"/>
    <x v="141"/>
    <s v="Tue"/>
    <x v="5"/>
    <x v="3"/>
    <n v="3393"/>
    <n v="0"/>
  </r>
  <r>
    <s v="K6ZDH79M"/>
    <x v="1"/>
    <x v="1"/>
    <x v="0"/>
    <s v="GTX Pro"/>
    <s v="Funholding"/>
    <s v="United States"/>
    <x v="0"/>
    <x v="229"/>
    <x v="122"/>
    <s v="Wed"/>
    <x v="5"/>
    <x v="3"/>
    <n v="4821"/>
    <n v="5088"/>
  </r>
  <r>
    <s v="GKL9QV5B"/>
    <x v="14"/>
    <x v="3"/>
    <x v="1"/>
    <s v="GTX Plus Pro"/>
    <s v="Scotfind"/>
    <s v="United States"/>
    <x v="0"/>
    <x v="229"/>
    <x v="88"/>
    <s v="Wed"/>
    <x v="3"/>
    <x v="2"/>
    <n v="5482"/>
    <n v="6666"/>
  </r>
  <r>
    <s v="1V3IQVOF"/>
    <x v="8"/>
    <x v="1"/>
    <x v="0"/>
    <s v="GTX Plus Basic"/>
    <s v="Ron-tech"/>
    <s v="United States"/>
    <x v="2"/>
    <x v="229"/>
    <x v="110"/>
    <s v="Wed"/>
    <x v="5"/>
    <x v="3"/>
    <n v="1096"/>
    <n v="0"/>
  </r>
  <r>
    <s v="BH7EXL5M"/>
    <x v="8"/>
    <x v="1"/>
    <x v="0"/>
    <s v="GTX Pro"/>
    <s v="Isdom"/>
    <s v="United States"/>
    <x v="0"/>
    <x v="229"/>
    <x v="78"/>
    <s v="Fri"/>
    <x v="3"/>
    <x v="2"/>
    <n v="4821"/>
    <n v="5115"/>
  </r>
  <r>
    <s v="H176AX96"/>
    <x v="7"/>
    <x v="2"/>
    <x v="1"/>
    <s v="MG Advanced"/>
    <s v="Gekko &amp; Co"/>
    <s v="United States"/>
    <x v="1"/>
    <x v="229"/>
    <x v="6"/>
    <s v=""/>
    <x v="1"/>
    <x v="1"/>
    <s v=""/>
    <n v="0"/>
  </r>
  <r>
    <s v="K0HLZM4Q"/>
    <x v="29"/>
    <x v="1"/>
    <x v="0"/>
    <s v="GTX Basic"/>
    <s v="Stanredtax"/>
    <s v="United States"/>
    <x v="2"/>
    <x v="229"/>
    <x v="134"/>
    <s v="Mon"/>
    <x v="5"/>
    <x v="3"/>
    <n v="550"/>
    <n v="0"/>
  </r>
  <r>
    <s v="BTNSR87A"/>
    <x v="29"/>
    <x v="1"/>
    <x v="0"/>
    <s v="GTX Plus Basic"/>
    <s v="Isdom"/>
    <s v="United States"/>
    <x v="0"/>
    <x v="229"/>
    <x v="184"/>
    <s v="Sat"/>
    <x v="7"/>
    <x v="3"/>
    <n v="1096"/>
    <n v="1149"/>
  </r>
  <r>
    <s v="L58MN75X"/>
    <x v="29"/>
    <x v="1"/>
    <x v="0"/>
    <s v="GTX Pro"/>
    <s v="Bioholding"/>
    <s v="Philipines"/>
    <x v="0"/>
    <x v="229"/>
    <x v="152"/>
    <s v="Fri"/>
    <x v="6"/>
    <x v="3"/>
    <n v="4821"/>
    <n v="5220"/>
  </r>
  <r>
    <s v="SWV0JUQJ"/>
    <x v="29"/>
    <x v="1"/>
    <x v="0"/>
    <s v="MG Special"/>
    <s v="Stanredtax"/>
    <s v="United States"/>
    <x v="0"/>
    <x v="229"/>
    <x v="81"/>
    <s v="Thu"/>
    <x v="3"/>
    <x v="2"/>
    <n v="55"/>
    <n v="60"/>
  </r>
  <r>
    <s v="XU836DFA"/>
    <x v="16"/>
    <x v="2"/>
    <x v="1"/>
    <s v="GTX Basic"/>
    <m/>
    <s v=""/>
    <x v="1"/>
    <x v="229"/>
    <x v="6"/>
    <s v=""/>
    <x v="1"/>
    <x v="1"/>
    <s v=""/>
    <n v="0"/>
  </r>
  <r>
    <s v="910IXBKP"/>
    <x v="16"/>
    <x v="2"/>
    <x v="1"/>
    <s v="GTX Basic"/>
    <s v="Lexiqvolax"/>
    <s v="United States"/>
    <x v="0"/>
    <x v="229"/>
    <x v="81"/>
    <s v="Thu"/>
    <x v="3"/>
    <x v="2"/>
    <n v="550"/>
    <n v="551"/>
  </r>
  <r>
    <s v="NTNYA5PE"/>
    <x v="5"/>
    <x v="3"/>
    <x v="1"/>
    <s v="GTX Basic"/>
    <s v="Cheers"/>
    <s v="United States"/>
    <x v="0"/>
    <x v="229"/>
    <x v="183"/>
    <s v="Thu"/>
    <x v="6"/>
    <x v="3"/>
    <n v="550"/>
    <n v="505"/>
  </r>
  <r>
    <s v="AHRCT8IP"/>
    <x v="22"/>
    <x v="1"/>
    <x v="0"/>
    <s v="GTX Basic"/>
    <s v="Warephase"/>
    <s v="United States"/>
    <x v="2"/>
    <x v="229"/>
    <x v="142"/>
    <s v="Sun"/>
    <x v="6"/>
    <x v="3"/>
    <n v="550"/>
    <n v="0"/>
  </r>
  <r>
    <s v="ESH4HX52"/>
    <x v="22"/>
    <x v="1"/>
    <x v="0"/>
    <s v="GTX Plus Pro"/>
    <s v="Globex Corporation"/>
    <s v="Norway"/>
    <x v="0"/>
    <x v="229"/>
    <x v="134"/>
    <s v="Mon"/>
    <x v="5"/>
    <x v="3"/>
    <n v="5482"/>
    <n v="5472"/>
  </r>
  <r>
    <s v="P8LGQH9G"/>
    <x v="6"/>
    <x v="1"/>
    <x v="0"/>
    <s v="GTX Pro"/>
    <s v="Genco Pura Olive Oil Company"/>
    <s v="Italy"/>
    <x v="2"/>
    <x v="229"/>
    <x v="92"/>
    <s v="Wed"/>
    <x v="3"/>
    <x v="2"/>
    <n v="4821"/>
    <n v="0"/>
  </r>
  <r>
    <s v="VT1LZKEY"/>
    <x v="4"/>
    <x v="3"/>
    <x v="1"/>
    <s v="GTX Basic"/>
    <s v="Fasehatice"/>
    <s v="United States"/>
    <x v="2"/>
    <x v="229"/>
    <x v="175"/>
    <s v="Tue"/>
    <x v="5"/>
    <x v="3"/>
    <n v="550"/>
    <n v="0"/>
  </r>
  <r>
    <s v="0WC2J3UP"/>
    <x v="3"/>
    <x v="0"/>
    <x v="0"/>
    <s v="GTX Basic"/>
    <s v="Funholding"/>
    <s v="United States"/>
    <x v="2"/>
    <x v="230"/>
    <x v="146"/>
    <s v="Mon"/>
    <x v="5"/>
    <x v="3"/>
    <n v="550"/>
    <n v="0"/>
  </r>
  <r>
    <s v="VWSFZUNS"/>
    <x v="3"/>
    <x v="0"/>
    <x v="0"/>
    <s v="GTX Plus Pro"/>
    <s v="Hottechi"/>
    <s v="Korea"/>
    <x v="0"/>
    <x v="230"/>
    <x v="162"/>
    <s v="Thu"/>
    <x v="5"/>
    <x v="3"/>
    <n v="5482"/>
    <n v="5271"/>
  </r>
  <r>
    <s v="F3UB81V7"/>
    <x v="25"/>
    <x v="4"/>
    <x v="2"/>
    <s v="MG Special"/>
    <s v="Bioplex"/>
    <s v="United States"/>
    <x v="0"/>
    <x v="230"/>
    <x v="147"/>
    <s v="Wed"/>
    <x v="5"/>
    <x v="3"/>
    <n v="55"/>
    <n v="49"/>
  </r>
  <r>
    <s v="SEX08VFB"/>
    <x v="23"/>
    <x v="4"/>
    <x v="2"/>
    <s v="MG Advanced"/>
    <s v="Opentech"/>
    <s v="United States"/>
    <x v="2"/>
    <x v="230"/>
    <x v="89"/>
    <s v="Fri"/>
    <x v="3"/>
    <x v="2"/>
    <n v="3393"/>
    <n v="0"/>
  </r>
  <r>
    <s v="961ED0B1"/>
    <x v="27"/>
    <x v="5"/>
    <x v="2"/>
    <s v="GTX Plus Basic"/>
    <m/>
    <s v=""/>
    <x v="1"/>
    <x v="230"/>
    <x v="6"/>
    <s v=""/>
    <x v="1"/>
    <x v="1"/>
    <s v=""/>
    <n v="0"/>
  </r>
  <r>
    <s v="FLANUQCV"/>
    <x v="27"/>
    <x v="5"/>
    <x v="2"/>
    <s v="GTX Plus Basic"/>
    <s v="Initech"/>
    <s v="United States"/>
    <x v="0"/>
    <x v="230"/>
    <x v="177"/>
    <s v="Thu"/>
    <x v="6"/>
    <x v="3"/>
    <n v="1096"/>
    <n v="1236"/>
  </r>
  <r>
    <s v="8MKXIQQK"/>
    <x v="13"/>
    <x v="4"/>
    <x v="2"/>
    <s v="GTX Pro"/>
    <s v="Zencorporation"/>
    <s v="China"/>
    <x v="0"/>
    <x v="230"/>
    <x v="92"/>
    <s v="Wed"/>
    <x v="3"/>
    <x v="2"/>
    <n v="4821"/>
    <n v="5388"/>
  </r>
  <r>
    <s v="NDMY5PPT"/>
    <x v="1"/>
    <x v="1"/>
    <x v="0"/>
    <s v="GTX Pro"/>
    <s v="Conecom"/>
    <s v="United States"/>
    <x v="2"/>
    <x v="230"/>
    <x v="151"/>
    <s v="Sun"/>
    <x v="5"/>
    <x v="3"/>
    <n v="4821"/>
    <n v="0"/>
  </r>
  <r>
    <s v="E4H6CBPJ"/>
    <x v="1"/>
    <x v="1"/>
    <x v="0"/>
    <s v="GTX Pro"/>
    <s v="Funholding"/>
    <s v="United States"/>
    <x v="0"/>
    <x v="230"/>
    <x v="168"/>
    <s v="Tue"/>
    <x v="6"/>
    <x v="3"/>
    <n v="4821"/>
    <n v="5449"/>
  </r>
  <r>
    <s v="1FAMR9UR"/>
    <x v="1"/>
    <x v="1"/>
    <x v="0"/>
    <s v="GTX Pro"/>
    <s v="Funholding"/>
    <s v="United States"/>
    <x v="0"/>
    <x v="230"/>
    <x v="79"/>
    <s v="Sun"/>
    <x v="3"/>
    <x v="2"/>
    <n v="4821"/>
    <n v="5030"/>
  </r>
  <r>
    <s v="SYJKN818"/>
    <x v="1"/>
    <x v="1"/>
    <x v="0"/>
    <s v="GTX Pro"/>
    <s v="Hottechi"/>
    <s v="Korea"/>
    <x v="0"/>
    <x v="230"/>
    <x v="161"/>
    <s v="Tue"/>
    <x v="5"/>
    <x v="3"/>
    <n v="4821"/>
    <n v="5195"/>
  </r>
  <r>
    <s v="VMTPCY5G"/>
    <x v="10"/>
    <x v="3"/>
    <x v="1"/>
    <s v="MG Special"/>
    <s v="Condax"/>
    <s v="United States"/>
    <x v="0"/>
    <x v="230"/>
    <x v="79"/>
    <s v="Sun"/>
    <x v="3"/>
    <x v="2"/>
    <n v="55"/>
    <n v="55"/>
  </r>
  <r>
    <s v="CV0BDYMP"/>
    <x v="10"/>
    <x v="3"/>
    <x v="1"/>
    <s v="MG Special"/>
    <s v="Fasehatice"/>
    <s v="United States"/>
    <x v="0"/>
    <x v="230"/>
    <x v="181"/>
    <s v="Fri"/>
    <x v="6"/>
    <x v="3"/>
    <n v="55"/>
    <n v="62"/>
  </r>
  <r>
    <s v="7DI7A7G7"/>
    <x v="7"/>
    <x v="2"/>
    <x v="1"/>
    <s v="GTX Basic"/>
    <s v="Sunnamplex"/>
    <s v="Poland"/>
    <x v="0"/>
    <x v="230"/>
    <x v="148"/>
    <s v="Sat"/>
    <x v="5"/>
    <x v="3"/>
    <n v="550"/>
    <n v="459"/>
  </r>
  <r>
    <s v="WE7YS7HD"/>
    <x v="16"/>
    <x v="2"/>
    <x v="1"/>
    <s v="GTX Basic"/>
    <s v="Y-corporation"/>
    <s v="United States"/>
    <x v="2"/>
    <x v="230"/>
    <x v="149"/>
    <s v="Fri"/>
    <x v="5"/>
    <x v="3"/>
    <n v="550"/>
    <n v="0"/>
  </r>
  <r>
    <s v="4DLOXD13"/>
    <x v="16"/>
    <x v="2"/>
    <x v="1"/>
    <s v="GTX Plus Basic"/>
    <s v="Y-corporation"/>
    <s v="United States"/>
    <x v="0"/>
    <x v="230"/>
    <x v="109"/>
    <s v="Mon"/>
    <x v="5"/>
    <x v="3"/>
    <n v="1096"/>
    <n v="1097"/>
  </r>
  <r>
    <s v="XN63KZRZ"/>
    <x v="16"/>
    <x v="2"/>
    <x v="1"/>
    <s v="GTX Plus Pro"/>
    <s v="Plexzap"/>
    <s v="United States"/>
    <x v="0"/>
    <x v="230"/>
    <x v="181"/>
    <s v="Fri"/>
    <x v="6"/>
    <x v="3"/>
    <n v="5482"/>
    <n v="5033"/>
  </r>
  <r>
    <s v="LLQCQOCR"/>
    <x v="18"/>
    <x v="2"/>
    <x v="1"/>
    <s v="GTX Plus Basic"/>
    <m/>
    <s v=""/>
    <x v="1"/>
    <x v="230"/>
    <x v="6"/>
    <s v=""/>
    <x v="1"/>
    <x v="1"/>
    <s v=""/>
    <n v="0"/>
  </r>
  <r>
    <s v="WSG25BZ9"/>
    <x v="18"/>
    <x v="2"/>
    <x v="1"/>
    <s v="GTX Pro"/>
    <s v="Blackzim"/>
    <s v="United States"/>
    <x v="0"/>
    <x v="230"/>
    <x v="179"/>
    <s v="Fri"/>
    <x v="6"/>
    <x v="3"/>
    <n v="4821"/>
    <n v="4966"/>
  </r>
  <r>
    <s v="6GL2LRUH"/>
    <x v="18"/>
    <x v="2"/>
    <x v="1"/>
    <s v="MG Special"/>
    <s v="Finjob"/>
    <s v="United States"/>
    <x v="0"/>
    <x v="230"/>
    <x v="90"/>
    <s v="Sat"/>
    <x v="3"/>
    <x v="2"/>
    <n v="55"/>
    <n v="52"/>
  </r>
  <r>
    <s v="K0G1IB3Q"/>
    <x v="5"/>
    <x v="3"/>
    <x v="1"/>
    <s v="MG Special"/>
    <s v="Doncon"/>
    <s v="United States"/>
    <x v="0"/>
    <x v="230"/>
    <x v="87"/>
    <s v="Tue"/>
    <x v="3"/>
    <x v="2"/>
    <n v="55"/>
    <n v="54"/>
  </r>
  <r>
    <s v="54OH0061"/>
    <x v="9"/>
    <x v="2"/>
    <x v="1"/>
    <s v="GTX Pro"/>
    <m/>
    <s v=""/>
    <x v="1"/>
    <x v="230"/>
    <x v="6"/>
    <s v=""/>
    <x v="1"/>
    <x v="1"/>
    <s v=""/>
    <n v="0"/>
  </r>
  <r>
    <s v="UYJDOT4Q"/>
    <x v="9"/>
    <x v="2"/>
    <x v="1"/>
    <s v="GTX Plus Pro"/>
    <s v="Sonron"/>
    <s v="United States"/>
    <x v="0"/>
    <x v="230"/>
    <x v="158"/>
    <s v="Tue"/>
    <x v="6"/>
    <x v="3"/>
    <n v="5482"/>
    <n v="5816"/>
  </r>
  <r>
    <s v="VOSSIXSY"/>
    <x v="9"/>
    <x v="2"/>
    <x v="1"/>
    <s v="MG Special"/>
    <s v="Condax"/>
    <s v="United States"/>
    <x v="0"/>
    <x v="230"/>
    <x v="142"/>
    <s v="Sun"/>
    <x v="6"/>
    <x v="3"/>
    <n v="55"/>
    <n v="53"/>
  </r>
  <r>
    <s v="ILUMUKG8"/>
    <x v="9"/>
    <x v="2"/>
    <x v="1"/>
    <s v="MG Advanced"/>
    <s v="Plexzap"/>
    <s v="United States"/>
    <x v="0"/>
    <x v="230"/>
    <x v="141"/>
    <s v="Tue"/>
    <x v="5"/>
    <x v="3"/>
    <n v="3393"/>
    <n v="3994"/>
  </r>
  <r>
    <s v="DYUWF61W"/>
    <x v="0"/>
    <x v="0"/>
    <x v="0"/>
    <s v="GTX Plus Pro"/>
    <s v="Warephase"/>
    <s v="United States"/>
    <x v="2"/>
    <x v="230"/>
    <x v="88"/>
    <s v="Wed"/>
    <x v="3"/>
    <x v="2"/>
    <n v="5482"/>
    <n v="0"/>
  </r>
  <r>
    <s v="NUNQGOUW"/>
    <x v="0"/>
    <x v="0"/>
    <x v="0"/>
    <s v="MG Special"/>
    <s v="Statholdings"/>
    <s v="United States"/>
    <x v="0"/>
    <x v="230"/>
    <x v="164"/>
    <s v="Mon"/>
    <x v="6"/>
    <x v="3"/>
    <n v="55"/>
    <n v="57"/>
  </r>
  <r>
    <s v="CKT1GTY2"/>
    <x v="19"/>
    <x v="4"/>
    <x v="2"/>
    <s v="MG Special"/>
    <s v="Condax"/>
    <s v="United States"/>
    <x v="2"/>
    <x v="230"/>
    <x v="185"/>
    <s v="Sun"/>
    <x v="7"/>
    <x v="3"/>
    <n v="55"/>
    <n v="0"/>
  </r>
  <r>
    <s v="FUHP1IXR"/>
    <x v="11"/>
    <x v="3"/>
    <x v="1"/>
    <s v="MG Advanced"/>
    <s v="Scotfind"/>
    <s v="United States"/>
    <x v="0"/>
    <x v="230"/>
    <x v="129"/>
    <s v="Sat"/>
    <x v="5"/>
    <x v="3"/>
    <n v="3393"/>
    <n v="3752"/>
  </r>
  <r>
    <s v="TJEEFJG8"/>
    <x v="17"/>
    <x v="5"/>
    <x v="2"/>
    <s v="GTX Pro"/>
    <s v="Condax"/>
    <s v="United States"/>
    <x v="0"/>
    <x v="230"/>
    <x v="177"/>
    <s v="Thu"/>
    <x v="6"/>
    <x v="3"/>
    <n v="4821"/>
    <n v="4759"/>
  </r>
  <r>
    <s v="ABRQIWS9"/>
    <x v="12"/>
    <x v="0"/>
    <x v="0"/>
    <s v="GTX Basic"/>
    <s v="Statholdings"/>
    <s v="United States"/>
    <x v="0"/>
    <x v="230"/>
    <x v="162"/>
    <s v="Thu"/>
    <x v="5"/>
    <x v="3"/>
    <n v="550"/>
    <n v="555"/>
  </r>
  <r>
    <s v="B3K4Z5L0"/>
    <x v="15"/>
    <x v="5"/>
    <x v="2"/>
    <s v="GTX Basic"/>
    <s v="Umbrella Corporation"/>
    <s v="United States"/>
    <x v="2"/>
    <x v="230"/>
    <x v="90"/>
    <s v="Sat"/>
    <x v="3"/>
    <x v="2"/>
    <n v="550"/>
    <n v="0"/>
  </r>
  <r>
    <s v="PCVNB0NO"/>
    <x v="2"/>
    <x v="2"/>
    <x v="1"/>
    <s v="GTX Basic"/>
    <m/>
    <s v=""/>
    <x v="1"/>
    <x v="230"/>
    <x v="6"/>
    <s v=""/>
    <x v="1"/>
    <x v="1"/>
    <s v=""/>
    <n v="0"/>
  </r>
  <r>
    <s v="IVCON5CU"/>
    <x v="2"/>
    <x v="2"/>
    <x v="1"/>
    <s v="GTX Plus Basic"/>
    <s v="Konex"/>
    <s v="United States"/>
    <x v="0"/>
    <x v="230"/>
    <x v="170"/>
    <s v="Wed"/>
    <x v="6"/>
    <x v="3"/>
    <n v="1096"/>
    <n v="1213"/>
  </r>
  <r>
    <s v="RQXFD7FW"/>
    <x v="2"/>
    <x v="2"/>
    <x v="1"/>
    <s v="GTX Pro"/>
    <s v="Sonron"/>
    <s v="United States"/>
    <x v="0"/>
    <x v="230"/>
    <x v="166"/>
    <s v="Fri"/>
    <x v="6"/>
    <x v="3"/>
    <n v="4821"/>
    <n v="4428"/>
  </r>
  <r>
    <s v="LUP7FYS5"/>
    <x v="25"/>
    <x v="4"/>
    <x v="2"/>
    <s v="GTX Plus Pro"/>
    <s v="Xx-zobam"/>
    <s v="United States"/>
    <x v="2"/>
    <x v="231"/>
    <x v="185"/>
    <s v="Sun"/>
    <x v="7"/>
    <x v="3"/>
    <n v="5482"/>
    <n v="0"/>
  </r>
  <r>
    <s v="WEKW3XIN"/>
    <x v="23"/>
    <x v="4"/>
    <x v="2"/>
    <s v="GTX Plus Pro"/>
    <s v="Condax"/>
    <s v="United States"/>
    <x v="1"/>
    <x v="231"/>
    <x v="6"/>
    <s v=""/>
    <x v="1"/>
    <x v="1"/>
    <s v=""/>
    <n v="0"/>
  </r>
  <r>
    <s v="REVQ7DSW"/>
    <x v="23"/>
    <x v="4"/>
    <x v="2"/>
    <s v="GTX Pro"/>
    <s v="Konex"/>
    <s v="United States"/>
    <x v="2"/>
    <x v="231"/>
    <x v="143"/>
    <s v="Tue"/>
    <x v="5"/>
    <x v="3"/>
    <n v="4821"/>
    <n v="0"/>
  </r>
  <r>
    <s v="YSNODM63"/>
    <x v="28"/>
    <x v="0"/>
    <x v="0"/>
    <s v="GTX Plus Pro"/>
    <s v="Streethex"/>
    <s v="Belgium"/>
    <x v="2"/>
    <x v="231"/>
    <x v="87"/>
    <s v="Tue"/>
    <x v="3"/>
    <x v="2"/>
    <n v="5482"/>
    <n v="0"/>
  </r>
  <r>
    <s v="PN3T4FUG"/>
    <x v="27"/>
    <x v="5"/>
    <x v="2"/>
    <s v="GTX Basic"/>
    <s v="Xx-zobam"/>
    <s v="United States"/>
    <x v="2"/>
    <x v="231"/>
    <x v="177"/>
    <s v="Thu"/>
    <x v="6"/>
    <x v="3"/>
    <n v="550"/>
    <n v="0"/>
  </r>
  <r>
    <s v="AQ3HBL9S"/>
    <x v="13"/>
    <x v="4"/>
    <x v="2"/>
    <s v="GTX Pro"/>
    <s v="Iselectrics"/>
    <s v="United States"/>
    <x v="2"/>
    <x v="231"/>
    <x v="79"/>
    <s v="Sun"/>
    <x v="3"/>
    <x v="2"/>
    <n v="4821"/>
    <n v="0"/>
  </r>
  <r>
    <s v="VE4LZ8F5"/>
    <x v="13"/>
    <x v="4"/>
    <x v="2"/>
    <s v="MG Special"/>
    <s v="Kan-code"/>
    <s v="United States"/>
    <x v="0"/>
    <x v="231"/>
    <x v="149"/>
    <s v="Fri"/>
    <x v="5"/>
    <x v="3"/>
    <n v="55"/>
    <n v="62"/>
  </r>
  <r>
    <s v="Q5R1PYJS"/>
    <x v="1"/>
    <x v="1"/>
    <x v="0"/>
    <s v="GTX Pro"/>
    <s v="Bioholding"/>
    <s v="Philipines"/>
    <x v="2"/>
    <x v="231"/>
    <x v="171"/>
    <s v="Mon"/>
    <x v="6"/>
    <x v="3"/>
    <n v="4821"/>
    <n v="0"/>
  </r>
  <r>
    <s v="5AOWZ6AG"/>
    <x v="26"/>
    <x v="4"/>
    <x v="2"/>
    <s v="MG Advanced"/>
    <s v="Silis"/>
    <s v="United States"/>
    <x v="0"/>
    <x v="231"/>
    <x v="128"/>
    <s v="Wed"/>
    <x v="5"/>
    <x v="3"/>
    <n v="3393"/>
    <n v="3546"/>
  </r>
  <r>
    <s v="E29GOFUV"/>
    <x v="14"/>
    <x v="3"/>
    <x v="1"/>
    <s v="MG Special"/>
    <s v="Sumace"/>
    <s v="Romania"/>
    <x v="1"/>
    <x v="231"/>
    <x v="6"/>
    <s v=""/>
    <x v="1"/>
    <x v="1"/>
    <s v=""/>
    <n v="0"/>
  </r>
  <r>
    <s v="2MKG6ZDD"/>
    <x v="7"/>
    <x v="2"/>
    <x v="1"/>
    <s v="GTX Basic"/>
    <s v="Domzoom"/>
    <s v="United States"/>
    <x v="1"/>
    <x v="231"/>
    <x v="6"/>
    <s v=""/>
    <x v="1"/>
    <x v="1"/>
    <s v=""/>
    <n v="0"/>
  </r>
  <r>
    <s v="RUFJMV3I"/>
    <x v="7"/>
    <x v="2"/>
    <x v="1"/>
    <s v="MG Special"/>
    <m/>
    <s v=""/>
    <x v="1"/>
    <x v="231"/>
    <x v="6"/>
    <s v=""/>
    <x v="1"/>
    <x v="1"/>
    <s v=""/>
    <n v="0"/>
  </r>
  <r>
    <s v="3AIA6RL3"/>
    <x v="29"/>
    <x v="1"/>
    <x v="0"/>
    <s v="GTX Plus Basic"/>
    <s v="Hottechi"/>
    <s v="Korea"/>
    <x v="0"/>
    <x v="231"/>
    <x v="136"/>
    <s v="Sun"/>
    <x v="5"/>
    <x v="3"/>
    <n v="1096"/>
    <n v="1132"/>
  </r>
  <r>
    <s v="KDPBAHOJ"/>
    <x v="16"/>
    <x v="2"/>
    <x v="1"/>
    <s v="MG Advanced"/>
    <m/>
    <s v=""/>
    <x v="1"/>
    <x v="231"/>
    <x v="6"/>
    <s v=""/>
    <x v="1"/>
    <x v="1"/>
    <s v=""/>
    <n v="0"/>
  </r>
  <r>
    <s v="OXPNURPT"/>
    <x v="16"/>
    <x v="2"/>
    <x v="1"/>
    <s v="GTX Basic"/>
    <s v="Cheers"/>
    <s v="United States"/>
    <x v="2"/>
    <x v="231"/>
    <x v="140"/>
    <s v="Sun"/>
    <x v="5"/>
    <x v="3"/>
    <n v="550"/>
    <n v="0"/>
  </r>
  <r>
    <s v="9TRVSW35"/>
    <x v="9"/>
    <x v="2"/>
    <x v="1"/>
    <s v="MG Special"/>
    <s v="Condax"/>
    <s v="United States"/>
    <x v="0"/>
    <x v="231"/>
    <x v="148"/>
    <s v="Sat"/>
    <x v="5"/>
    <x v="3"/>
    <n v="55"/>
    <n v="57"/>
  </r>
  <r>
    <s v="GTH3VIDW"/>
    <x v="9"/>
    <x v="2"/>
    <x v="1"/>
    <s v="MG Special"/>
    <s v="Fasehatice"/>
    <s v="United States"/>
    <x v="0"/>
    <x v="231"/>
    <x v="78"/>
    <s v="Fri"/>
    <x v="3"/>
    <x v="2"/>
    <n v="55"/>
    <n v="61"/>
  </r>
  <r>
    <s v="WFNKJ2LT"/>
    <x v="9"/>
    <x v="2"/>
    <x v="1"/>
    <s v="MG Special"/>
    <s v="Plusstrip"/>
    <s v="United States"/>
    <x v="0"/>
    <x v="231"/>
    <x v="184"/>
    <s v="Sat"/>
    <x v="7"/>
    <x v="3"/>
    <n v="55"/>
    <n v="57"/>
  </r>
  <r>
    <s v="P7GCDFU8"/>
    <x v="19"/>
    <x v="4"/>
    <x v="2"/>
    <s v="GTX Basic"/>
    <s v="Massive Dynamic"/>
    <s v="United States"/>
    <x v="0"/>
    <x v="231"/>
    <x v="163"/>
    <s v="Thu"/>
    <x v="6"/>
    <x v="3"/>
    <n v="550"/>
    <n v="649"/>
  </r>
  <r>
    <s v="96798U7Y"/>
    <x v="17"/>
    <x v="5"/>
    <x v="2"/>
    <s v="GTX Pro"/>
    <m/>
    <s v=""/>
    <x v="1"/>
    <x v="231"/>
    <x v="6"/>
    <s v=""/>
    <x v="1"/>
    <x v="1"/>
    <s v=""/>
    <n v="0"/>
  </r>
  <r>
    <s v="O22J2QPD"/>
    <x v="17"/>
    <x v="5"/>
    <x v="2"/>
    <s v="GTX Pro"/>
    <s v="Donware"/>
    <s v="United States"/>
    <x v="2"/>
    <x v="231"/>
    <x v="141"/>
    <s v="Tue"/>
    <x v="5"/>
    <x v="3"/>
    <n v="4821"/>
    <n v="0"/>
  </r>
  <r>
    <s v="ACOJBA02"/>
    <x v="12"/>
    <x v="0"/>
    <x v="0"/>
    <s v="GTX Plus Pro"/>
    <s v="Finhigh"/>
    <s v="United States"/>
    <x v="0"/>
    <x v="231"/>
    <x v="184"/>
    <s v="Sat"/>
    <x v="7"/>
    <x v="3"/>
    <n v="5482"/>
    <n v="4813"/>
  </r>
  <r>
    <s v="2FGEGLVU"/>
    <x v="4"/>
    <x v="3"/>
    <x v="1"/>
    <s v="MG Special"/>
    <s v="Doncon"/>
    <s v="United States"/>
    <x v="2"/>
    <x v="231"/>
    <x v="78"/>
    <s v="Fri"/>
    <x v="3"/>
    <x v="2"/>
    <n v="55"/>
    <n v="0"/>
  </r>
  <r>
    <s v="FQB53DQH"/>
    <x v="4"/>
    <x v="3"/>
    <x v="1"/>
    <s v="MG Special"/>
    <s v="Blackzim"/>
    <s v="United States"/>
    <x v="0"/>
    <x v="231"/>
    <x v="184"/>
    <s v="Sat"/>
    <x v="7"/>
    <x v="3"/>
    <n v="55"/>
    <n v="51"/>
  </r>
  <r>
    <s v="1C2V9RAO"/>
    <x v="4"/>
    <x v="3"/>
    <x v="1"/>
    <s v="MG Advanced"/>
    <s v="Goodsilron"/>
    <s v="United States"/>
    <x v="0"/>
    <x v="231"/>
    <x v="160"/>
    <s v="Wed"/>
    <x v="6"/>
    <x v="3"/>
    <n v="3393"/>
    <n v="3241"/>
  </r>
  <r>
    <s v="MNTTYFR6"/>
    <x v="15"/>
    <x v="5"/>
    <x v="2"/>
    <s v="MG Special"/>
    <s v="Initech"/>
    <s v="United States"/>
    <x v="2"/>
    <x v="231"/>
    <x v="107"/>
    <s v="Fri"/>
    <x v="5"/>
    <x v="3"/>
    <n v="55"/>
    <n v="0"/>
  </r>
  <r>
    <s v="7FN6LV2E"/>
    <x v="15"/>
    <x v="5"/>
    <x v="2"/>
    <s v="GTX Basic"/>
    <s v="Sumace"/>
    <s v="Romania"/>
    <x v="0"/>
    <x v="231"/>
    <x v="158"/>
    <s v="Tue"/>
    <x v="6"/>
    <x v="3"/>
    <n v="550"/>
    <n v="592"/>
  </r>
  <r>
    <s v="B6Z5NFV0"/>
    <x v="20"/>
    <x v="5"/>
    <x v="2"/>
    <s v="MG Advanced"/>
    <m/>
    <s v=""/>
    <x v="1"/>
    <x v="231"/>
    <x v="6"/>
    <s v=""/>
    <x v="1"/>
    <x v="1"/>
    <s v=""/>
    <n v="0"/>
  </r>
  <r>
    <s v="V8I2CE9V"/>
    <x v="20"/>
    <x v="5"/>
    <x v="2"/>
    <s v="GTX Basic"/>
    <s v="Zotware"/>
    <s v="United States"/>
    <x v="0"/>
    <x v="231"/>
    <x v="170"/>
    <s v="Wed"/>
    <x v="6"/>
    <x v="3"/>
    <n v="550"/>
    <n v="506"/>
  </r>
  <r>
    <s v="VH6OFWCV"/>
    <x v="2"/>
    <x v="2"/>
    <x v="1"/>
    <s v="MG Advanced"/>
    <m/>
    <s v=""/>
    <x v="1"/>
    <x v="231"/>
    <x v="6"/>
    <s v=""/>
    <x v="1"/>
    <x v="1"/>
    <s v=""/>
    <n v="0"/>
  </r>
  <r>
    <s v="1FXXXLJY"/>
    <x v="2"/>
    <x v="2"/>
    <x v="1"/>
    <s v="GTX Basic"/>
    <s v="Labdrill"/>
    <s v="United States"/>
    <x v="2"/>
    <x v="231"/>
    <x v="174"/>
    <s v="Mon"/>
    <x v="6"/>
    <x v="3"/>
    <n v="550"/>
    <n v="0"/>
  </r>
  <r>
    <s v="NYI5VMXK"/>
    <x v="3"/>
    <x v="0"/>
    <x v="0"/>
    <s v="MG Advanced"/>
    <s v="Codehow"/>
    <s v="United States"/>
    <x v="0"/>
    <x v="232"/>
    <x v="144"/>
    <s v="Wed"/>
    <x v="6"/>
    <x v="3"/>
    <n v="3393"/>
    <n v="3571"/>
  </r>
  <r>
    <s v="OJ1NQRDS"/>
    <x v="23"/>
    <x v="4"/>
    <x v="2"/>
    <s v="GTX Basic"/>
    <s v="The New York Inquirer"/>
    <s v="United States"/>
    <x v="2"/>
    <x v="232"/>
    <x v="155"/>
    <s v="Wed"/>
    <x v="5"/>
    <x v="3"/>
    <n v="550"/>
    <n v="0"/>
  </r>
  <r>
    <s v="Z9W748SJ"/>
    <x v="23"/>
    <x v="4"/>
    <x v="2"/>
    <s v="MG Special"/>
    <s v="Iselectrics"/>
    <s v="United States"/>
    <x v="0"/>
    <x v="232"/>
    <x v="186"/>
    <s v="Mon"/>
    <x v="7"/>
    <x v="3"/>
    <n v="55"/>
    <n v="60"/>
  </r>
  <r>
    <s v="LWX9V7HI"/>
    <x v="23"/>
    <x v="4"/>
    <x v="2"/>
    <s v="MG Special"/>
    <s v="Konex"/>
    <s v="United States"/>
    <x v="0"/>
    <x v="232"/>
    <x v="152"/>
    <s v="Fri"/>
    <x v="6"/>
    <x v="3"/>
    <n v="55"/>
    <n v="59"/>
  </r>
  <r>
    <s v="PAQOPSR0"/>
    <x v="27"/>
    <x v="5"/>
    <x v="2"/>
    <s v="GTX Basic"/>
    <s v="Silis"/>
    <s v="United States"/>
    <x v="0"/>
    <x v="232"/>
    <x v="79"/>
    <s v="Sun"/>
    <x v="3"/>
    <x v="2"/>
    <n v="550"/>
    <n v="551"/>
  </r>
  <r>
    <s v="BJO4VYLK"/>
    <x v="13"/>
    <x v="4"/>
    <x v="2"/>
    <s v="GTX Pro"/>
    <m/>
    <s v=""/>
    <x v="1"/>
    <x v="232"/>
    <x v="6"/>
    <s v=""/>
    <x v="1"/>
    <x v="1"/>
    <s v=""/>
    <n v="0"/>
  </r>
  <r>
    <s v="AFQG21L7"/>
    <x v="1"/>
    <x v="1"/>
    <x v="0"/>
    <s v="GTX Pro"/>
    <s v="Funholding"/>
    <s v="United States"/>
    <x v="2"/>
    <x v="232"/>
    <x v="184"/>
    <s v="Sat"/>
    <x v="7"/>
    <x v="3"/>
    <n v="4821"/>
    <n v="0"/>
  </r>
  <r>
    <s v="RQJKAR7E"/>
    <x v="1"/>
    <x v="1"/>
    <x v="0"/>
    <s v="GTX Pro"/>
    <s v="Isdom"/>
    <s v="United States"/>
    <x v="2"/>
    <x v="232"/>
    <x v="185"/>
    <s v="Sun"/>
    <x v="7"/>
    <x v="3"/>
    <n v="4821"/>
    <n v="0"/>
  </r>
  <r>
    <s v="6BV9IARK"/>
    <x v="1"/>
    <x v="1"/>
    <x v="0"/>
    <s v="GTX Pro"/>
    <s v="Isdom"/>
    <s v="United States"/>
    <x v="0"/>
    <x v="232"/>
    <x v="184"/>
    <s v="Sat"/>
    <x v="7"/>
    <x v="3"/>
    <n v="4821"/>
    <n v="4826"/>
  </r>
  <r>
    <s v="NTGU3NYS"/>
    <x v="14"/>
    <x v="3"/>
    <x v="1"/>
    <s v="MG Special"/>
    <s v="Green-Plus"/>
    <s v="United States"/>
    <x v="0"/>
    <x v="232"/>
    <x v="182"/>
    <s v="Sat"/>
    <x v="6"/>
    <x v="3"/>
    <n v="55"/>
    <n v="58"/>
  </r>
  <r>
    <s v="3F5AAJZB"/>
    <x v="21"/>
    <x v="5"/>
    <x v="2"/>
    <s v="GTX Pro"/>
    <s v="Gekko &amp; Co"/>
    <s v="United States"/>
    <x v="0"/>
    <x v="232"/>
    <x v="86"/>
    <s v="Mon"/>
    <x v="3"/>
    <x v="2"/>
    <n v="4821"/>
    <n v="5622"/>
  </r>
  <r>
    <s v="RJH0CL3Z"/>
    <x v="8"/>
    <x v="1"/>
    <x v="0"/>
    <s v="MG Special"/>
    <s v="Hottechi"/>
    <s v="Korea"/>
    <x v="2"/>
    <x v="232"/>
    <x v="185"/>
    <s v="Sun"/>
    <x v="7"/>
    <x v="3"/>
    <n v="55"/>
    <n v="0"/>
  </r>
  <r>
    <s v="EK0KWGQX"/>
    <x v="8"/>
    <x v="1"/>
    <x v="0"/>
    <s v="MG Advanced"/>
    <s v="Dontechi"/>
    <s v="United States"/>
    <x v="0"/>
    <x v="232"/>
    <x v="151"/>
    <s v="Sun"/>
    <x v="5"/>
    <x v="3"/>
    <n v="3393"/>
    <n v="3177"/>
  </r>
  <r>
    <s v="K33NPCAY"/>
    <x v="16"/>
    <x v="2"/>
    <x v="1"/>
    <s v="MG Special"/>
    <s v="Fasehatice"/>
    <s v="United States"/>
    <x v="0"/>
    <x v="232"/>
    <x v="138"/>
    <s v="Fri"/>
    <x v="5"/>
    <x v="3"/>
    <n v="55"/>
    <n v="56"/>
  </r>
  <r>
    <s v="14CNQKX8"/>
    <x v="18"/>
    <x v="2"/>
    <x v="1"/>
    <s v="GTX Pro"/>
    <m/>
    <s v=""/>
    <x v="1"/>
    <x v="232"/>
    <x v="6"/>
    <s v=""/>
    <x v="1"/>
    <x v="1"/>
    <s v=""/>
    <n v="0"/>
  </r>
  <r>
    <s v="1LLRNE8G"/>
    <x v="9"/>
    <x v="2"/>
    <x v="1"/>
    <s v="GTX Plus Basic"/>
    <s v="Kan-code"/>
    <s v="United States"/>
    <x v="0"/>
    <x v="232"/>
    <x v="179"/>
    <s v="Fri"/>
    <x v="6"/>
    <x v="3"/>
    <n v="1096"/>
    <n v="990"/>
  </r>
  <r>
    <s v="EFWND7VS"/>
    <x v="6"/>
    <x v="1"/>
    <x v="0"/>
    <s v="GTX Basic"/>
    <s v="Warephase"/>
    <s v="United States"/>
    <x v="0"/>
    <x v="232"/>
    <x v="182"/>
    <s v="Sat"/>
    <x v="6"/>
    <x v="3"/>
    <n v="550"/>
    <n v="587"/>
  </r>
  <r>
    <s v="IR2D4ZG5"/>
    <x v="17"/>
    <x v="5"/>
    <x v="2"/>
    <s v="GTX Plus Pro"/>
    <s v="Bioplex"/>
    <s v="United States"/>
    <x v="0"/>
    <x v="232"/>
    <x v="87"/>
    <s v="Tue"/>
    <x v="3"/>
    <x v="2"/>
    <n v="5482"/>
    <n v="6229"/>
  </r>
  <r>
    <s v="BYBZJBC9"/>
    <x v="12"/>
    <x v="0"/>
    <x v="0"/>
    <s v="MG Special"/>
    <s v="Warephase"/>
    <s v="United States"/>
    <x v="2"/>
    <x v="232"/>
    <x v="110"/>
    <s v="Wed"/>
    <x v="5"/>
    <x v="3"/>
    <n v="55"/>
    <n v="0"/>
  </r>
  <r>
    <s v="BO8DSRV7"/>
    <x v="4"/>
    <x v="3"/>
    <x v="1"/>
    <s v="GTX Plus Basic"/>
    <s v="Xx-holding"/>
    <s v="United States"/>
    <x v="0"/>
    <x v="232"/>
    <x v="178"/>
    <s v="Sat"/>
    <x v="6"/>
    <x v="3"/>
    <n v="1096"/>
    <n v="1027"/>
  </r>
  <r>
    <s v="LD1HNIUL"/>
    <x v="4"/>
    <x v="3"/>
    <x v="1"/>
    <s v="MG Advanced"/>
    <s v="Scotfind"/>
    <s v="United States"/>
    <x v="0"/>
    <x v="232"/>
    <x v="78"/>
    <s v="Fri"/>
    <x v="3"/>
    <x v="2"/>
    <n v="3393"/>
    <n v="3559"/>
  </r>
  <r>
    <s v="RX39Z0P1"/>
    <x v="2"/>
    <x v="2"/>
    <x v="1"/>
    <s v="GTX Basic"/>
    <s v="Green-Plus"/>
    <s v="United States"/>
    <x v="0"/>
    <x v="232"/>
    <x v="146"/>
    <s v="Mon"/>
    <x v="5"/>
    <x v="3"/>
    <n v="550"/>
    <n v="506"/>
  </r>
  <r>
    <s v="PFHUAJ47"/>
    <x v="3"/>
    <x v="0"/>
    <x v="0"/>
    <s v="MG Special"/>
    <s v="Gogozoom"/>
    <s v="United States"/>
    <x v="2"/>
    <x v="233"/>
    <x v="186"/>
    <s v="Mon"/>
    <x v="7"/>
    <x v="3"/>
    <n v="55"/>
    <n v="0"/>
  </r>
  <r>
    <s v="CKJZ86N6"/>
    <x v="3"/>
    <x v="0"/>
    <x v="0"/>
    <s v="MG Advanced"/>
    <s v="Genco Pura Olive Oil Company"/>
    <s v="Italy"/>
    <x v="2"/>
    <x v="233"/>
    <x v="138"/>
    <s v="Fri"/>
    <x v="5"/>
    <x v="3"/>
    <n v="3393"/>
    <n v="0"/>
  </r>
  <r>
    <s v="ASC1OWNE"/>
    <x v="3"/>
    <x v="0"/>
    <x v="0"/>
    <s v="GTX Plus Pro"/>
    <s v="Stanredtax"/>
    <s v="United States"/>
    <x v="0"/>
    <x v="233"/>
    <x v="158"/>
    <s v="Tue"/>
    <x v="6"/>
    <x v="3"/>
    <n v="5482"/>
    <n v="6250"/>
  </r>
  <r>
    <s v="WCEPUBH5"/>
    <x v="28"/>
    <x v="0"/>
    <x v="0"/>
    <s v="MG Advanced"/>
    <s v="Hottechi"/>
    <s v="Korea"/>
    <x v="0"/>
    <x v="233"/>
    <x v="158"/>
    <s v="Tue"/>
    <x v="6"/>
    <x v="3"/>
    <n v="3393"/>
    <n v="3510"/>
  </r>
  <r>
    <s v="VHZFABAC"/>
    <x v="13"/>
    <x v="4"/>
    <x v="2"/>
    <s v="MG Special"/>
    <m/>
    <s v=""/>
    <x v="1"/>
    <x v="233"/>
    <x v="6"/>
    <s v=""/>
    <x v="1"/>
    <x v="1"/>
    <s v=""/>
    <n v="0"/>
  </r>
  <r>
    <s v="VMIMPP6H"/>
    <x v="13"/>
    <x v="4"/>
    <x v="2"/>
    <s v="GTX Plus Basic"/>
    <s v="Umbrella Corporation"/>
    <s v="United States"/>
    <x v="0"/>
    <x v="233"/>
    <x v="171"/>
    <s v="Mon"/>
    <x v="6"/>
    <x v="3"/>
    <n v="1096"/>
    <n v="1078"/>
  </r>
  <r>
    <s v="B0XO4WY7"/>
    <x v="26"/>
    <x v="4"/>
    <x v="2"/>
    <s v="GTX Basic"/>
    <s v="Massive Dynamic"/>
    <s v="United States"/>
    <x v="0"/>
    <x v="233"/>
    <x v="185"/>
    <s v="Sun"/>
    <x v="7"/>
    <x v="3"/>
    <n v="550"/>
    <n v="553"/>
  </r>
  <r>
    <s v="VYPIKMKO"/>
    <x v="29"/>
    <x v="1"/>
    <x v="0"/>
    <s v="GTX Basic"/>
    <s v="Toughzap"/>
    <s v="United States"/>
    <x v="0"/>
    <x v="233"/>
    <x v="151"/>
    <s v="Sun"/>
    <x v="5"/>
    <x v="3"/>
    <n v="550"/>
    <n v="612"/>
  </r>
  <r>
    <s v="VCD47XNB"/>
    <x v="29"/>
    <x v="1"/>
    <x v="0"/>
    <s v="GTX Plus Basic"/>
    <s v="Funholding"/>
    <s v="United States"/>
    <x v="0"/>
    <x v="233"/>
    <x v="86"/>
    <s v="Mon"/>
    <x v="3"/>
    <x v="2"/>
    <n v="1096"/>
    <n v="1033"/>
  </r>
  <r>
    <s v="8QH99OEZ"/>
    <x v="29"/>
    <x v="1"/>
    <x v="0"/>
    <s v="GTX Plus Basic"/>
    <s v="Inity"/>
    <s v="United States"/>
    <x v="0"/>
    <x v="233"/>
    <x v="160"/>
    <s v="Wed"/>
    <x v="6"/>
    <x v="3"/>
    <n v="1096"/>
    <n v="1051"/>
  </r>
  <r>
    <s v="1DMERFNB"/>
    <x v="18"/>
    <x v="2"/>
    <x v="1"/>
    <s v="GTX Basic"/>
    <s v="Y-corporation"/>
    <s v="United States"/>
    <x v="0"/>
    <x v="233"/>
    <x v="179"/>
    <s v="Fri"/>
    <x v="6"/>
    <x v="3"/>
    <n v="550"/>
    <n v="628"/>
  </r>
  <r>
    <s v="FR8FT0ZX"/>
    <x v="5"/>
    <x v="3"/>
    <x v="1"/>
    <s v="GTX Plus Pro"/>
    <s v="Green-Plus"/>
    <s v="United States"/>
    <x v="0"/>
    <x v="233"/>
    <x v="164"/>
    <s v="Mon"/>
    <x v="6"/>
    <x v="3"/>
    <n v="5482"/>
    <n v="4916"/>
  </r>
  <r>
    <s v="DG7LABPD"/>
    <x v="22"/>
    <x v="1"/>
    <x v="0"/>
    <s v="MG Advanced"/>
    <s v="Stanredtax"/>
    <s v="United States"/>
    <x v="0"/>
    <x v="233"/>
    <x v="183"/>
    <s v="Thu"/>
    <x v="6"/>
    <x v="3"/>
    <n v="3393"/>
    <n v="3590"/>
  </r>
  <r>
    <s v="ZMYUFTS9"/>
    <x v="0"/>
    <x v="0"/>
    <x v="0"/>
    <s v="MG Advanced"/>
    <s v="Domzoom"/>
    <s v="United States"/>
    <x v="0"/>
    <x v="233"/>
    <x v="122"/>
    <s v="Wed"/>
    <x v="5"/>
    <x v="3"/>
    <n v="3393"/>
    <n v="3207"/>
  </r>
  <r>
    <s v="P60EK5NN"/>
    <x v="0"/>
    <x v="0"/>
    <x v="0"/>
    <s v="MG Advanced"/>
    <s v="Zumgoity"/>
    <s v="United States"/>
    <x v="0"/>
    <x v="233"/>
    <x v="177"/>
    <s v="Thu"/>
    <x v="6"/>
    <x v="3"/>
    <n v="3393"/>
    <n v="2739"/>
  </r>
  <r>
    <s v="YRYMSUE3"/>
    <x v="6"/>
    <x v="1"/>
    <x v="0"/>
    <s v="GTX Basic"/>
    <s v="Gogozoom"/>
    <s v="United States"/>
    <x v="0"/>
    <x v="233"/>
    <x v="186"/>
    <s v="Mon"/>
    <x v="7"/>
    <x v="3"/>
    <n v="550"/>
    <n v="557"/>
  </r>
  <r>
    <s v="UZOTC90C"/>
    <x v="19"/>
    <x v="4"/>
    <x v="2"/>
    <s v="GTX Pro"/>
    <s v="Yearin"/>
    <s v="United States"/>
    <x v="0"/>
    <x v="233"/>
    <x v="89"/>
    <s v="Fri"/>
    <x v="3"/>
    <x v="2"/>
    <n v="4821"/>
    <n v="5302"/>
  </r>
  <r>
    <s v="5AAN00N1"/>
    <x v="12"/>
    <x v="0"/>
    <x v="0"/>
    <s v="MG Special"/>
    <s v="Domzoom"/>
    <s v="United States"/>
    <x v="2"/>
    <x v="233"/>
    <x v="135"/>
    <s v="Sat"/>
    <x v="5"/>
    <x v="3"/>
    <n v="55"/>
    <n v="0"/>
  </r>
  <r>
    <s v="JFHKBG40"/>
    <x v="12"/>
    <x v="0"/>
    <x v="0"/>
    <s v="MG Advanced"/>
    <s v="Zumgoity"/>
    <s v="United States"/>
    <x v="0"/>
    <x v="233"/>
    <x v="184"/>
    <s v="Sat"/>
    <x v="7"/>
    <x v="3"/>
    <n v="3393"/>
    <n v="3465"/>
  </r>
  <r>
    <s v="10THTNLC"/>
    <x v="2"/>
    <x v="2"/>
    <x v="1"/>
    <s v="GTX Plus Basic"/>
    <m/>
    <s v=""/>
    <x v="1"/>
    <x v="233"/>
    <x v="6"/>
    <s v=""/>
    <x v="1"/>
    <x v="1"/>
    <s v=""/>
    <n v="0"/>
  </r>
  <r>
    <s v="RJD0D0GD"/>
    <x v="2"/>
    <x v="2"/>
    <x v="1"/>
    <s v="GTX Pro"/>
    <s v="Zoomit"/>
    <s v="United States"/>
    <x v="0"/>
    <x v="233"/>
    <x v="144"/>
    <s v="Wed"/>
    <x v="6"/>
    <x v="3"/>
    <n v="4821"/>
    <n v="4356"/>
  </r>
  <r>
    <s v="L9IXFTIL"/>
    <x v="25"/>
    <x v="4"/>
    <x v="2"/>
    <s v="GTX Pro"/>
    <s v="Gekko &amp; Co"/>
    <s v="United States"/>
    <x v="0"/>
    <x v="234"/>
    <x v="177"/>
    <s v="Thu"/>
    <x v="6"/>
    <x v="3"/>
    <n v="4821"/>
    <n v="5301"/>
  </r>
  <r>
    <s v="QU6CFZ22"/>
    <x v="23"/>
    <x v="4"/>
    <x v="2"/>
    <s v="MG Advanced"/>
    <m/>
    <s v=""/>
    <x v="1"/>
    <x v="234"/>
    <x v="6"/>
    <s v=""/>
    <x v="1"/>
    <x v="1"/>
    <s v=""/>
    <n v="0"/>
  </r>
  <r>
    <s v="HPBCTTV3"/>
    <x v="28"/>
    <x v="0"/>
    <x v="0"/>
    <s v="MG Advanced"/>
    <s v="Rangreen"/>
    <s v="Panama"/>
    <x v="2"/>
    <x v="234"/>
    <x v="187"/>
    <s v="Tue"/>
    <x v="7"/>
    <x v="3"/>
    <n v="3393"/>
    <n v="0"/>
  </r>
  <r>
    <s v="48FB5MD2"/>
    <x v="28"/>
    <x v="0"/>
    <x v="0"/>
    <s v="MG Special"/>
    <s v="Treequote"/>
    <s v="United States"/>
    <x v="0"/>
    <x v="234"/>
    <x v="188"/>
    <s v="Wed"/>
    <x v="7"/>
    <x v="3"/>
    <n v="55"/>
    <n v="66"/>
  </r>
  <r>
    <s v="EJZM1INM"/>
    <x v="27"/>
    <x v="5"/>
    <x v="2"/>
    <s v="GTX Basic"/>
    <s v="Vehement Capital Partners"/>
    <s v="United States"/>
    <x v="2"/>
    <x v="234"/>
    <x v="186"/>
    <s v="Mon"/>
    <x v="7"/>
    <x v="3"/>
    <n v="550"/>
    <n v="0"/>
  </r>
  <r>
    <s v="FKNT3I12"/>
    <x v="27"/>
    <x v="5"/>
    <x v="2"/>
    <s v="GTX Pro"/>
    <s v="Acme Corporation"/>
    <s v="United States"/>
    <x v="2"/>
    <x v="234"/>
    <x v="184"/>
    <s v="Sat"/>
    <x v="7"/>
    <x v="3"/>
    <n v="4821"/>
    <n v="0"/>
  </r>
  <r>
    <s v="BLY5FD3N"/>
    <x v="27"/>
    <x v="5"/>
    <x v="2"/>
    <s v="GTX Plus Pro"/>
    <s v="Iselectrics"/>
    <s v="United States"/>
    <x v="0"/>
    <x v="234"/>
    <x v="184"/>
    <s v="Sat"/>
    <x v="7"/>
    <x v="3"/>
    <n v="5482"/>
    <n v="5640"/>
  </r>
  <r>
    <s v="LXLU6LFC"/>
    <x v="13"/>
    <x v="4"/>
    <x v="2"/>
    <s v="MG Advanced"/>
    <s v="Kinnamplus"/>
    <s v="United States"/>
    <x v="2"/>
    <x v="234"/>
    <x v="155"/>
    <s v="Wed"/>
    <x v="5"/>
    <x v="3"/>
    <n v="3393"/>
    <n v="0"/>
  </r>
  <r>
    <s v="A60QAIT3"/>
    <x v="13"/>
    <x v="4"/>
    <x v="2"/>
    <s v="GTX Plus Basic"/>
    <s v="Kan-code"/>
    <s v="United States"/>
    <x v="0"/>
    <x v="234"/>
    <x v="183"/>
    <s v="Thu"/>
    <x v="6"/>
    <x v="3"/>
    <n v="1096"/>
    <n v="1291"/>
  </r>
  <r>
    <s v="RQ3BV2I5"/>
    <x v="13"/>
    <x v="4"/>
    <x v="2"/>
    <s v="GTX Pro"/>
    <s v="Mathtouch"/>
    <s v="Jordan"/>
    <x v="0"/>
    <x v="234"/>
    <x v="173"/>
    <s v="Wed"/>
    <x v="6"/>
    <x v="3"/>
    <n v="4821"/>
    <n v="3729"/>
  </r>
  <r>
    <s v="W8CSV90F"/>
    <x v="1"/>
    <x v="1"/>
    <x v="0"/>
    <s v="GTX Pro"/>
    <s v="Treequote"/>
    <s v="United States"/>
    <x v="2"/>
    <x v="234"/>
    <x v="147"/>
    <s v="Wed"/>
    <x v="5"/>
    <x v="3"/>
    <n v="4821"/>
    <n v="0"/>
  </r>
  <r>
    <s v="0W6S0ODT"/>
    <x v="8"/>
    <x v="1"/>
    <x v="0"/>
    <s v="MG Special"/>
    <s v="Conecom"/>
    <s v="United States"/>
    <x v="0"/>
    <x v="234"/>
    <x v="186"/>
    <s v="Mon"/>
    <x v="7"/>
    <x v="3"/>
    <n v="55"/>
    <n v="49"/>
  </r>
  <r>
    <s v="408AHOYL"/>
    <x v="10"/>
    <x v="3"/>
    <x v="1"/>
    <s v="MG Advanced"/>
    <s v="Singletechno"/>
    <s v="United States"/>
    <x v="2"/>
    <x v="234"/>
    <x v="186"/>
    <s v="Mon"/>
    <x v="7"/>
    <x v="3"/>
    <n v="3393"/>
    <n v="0"/>
  </r>
  <r>
    <s v="557JX4BM"/>
    <x v="10"/>
    <x v="3"/>
    <x v="1"/>
    <s v="GTX Plus Basic"/>
    <s v="Plusstrip"/>
    <s v="United States"/>
    <x v="0"/>
    <x v="234"/>
    <x v="158"/>
    <s v="Tue"/>
    <x v="6"/>
    <x v="3"/>
    <n v="1096"/>
    <n v="1099"/>
  </r>
  <r>
    <s v="QPZFP9WT"/>
    <x v="18"/>
    <x v="2"/>
    <x v="1"/>
    <s v="GTX Pro"/>
    <s v="Labdrill"/>
    <s v="United States"/>
    <x v="2"/>
    <x v="234"/>
    <x v="187"/>
    <s v="Tue"/>
    <x v="7"/>
    <x v="3"/>
    <n v="4821"/>
    <n v="0"/>
  </r>
  <r>
    <s v="L5T284M7"/>
    <x v="24"/>
    <x v="0"/>
    <x v="0"/>
    <s v="MG Advanced"/>
    <s v="Condax"/>
    <s v="United States"/>
    <x v="2"/>
    <x v="234"/>
    <x v="186"/>
    <s v="Mon"/>
    <x v="7"/>
    <x v="3"/>
    <n v="3393"/>
    <n v="0"/>
  </r>
  <r>
    <s v="G17TENJ4"/>
    <x v="22"/>
    <x v="1"/>
    <x v="0"/>
    <s v="MG Advanced"/>
    <s v="Konmatfix"/>
    <s v="United States"/>
    <x v="2"/>
    <x v="234"/>
    <x v="179"/>
    <s v="Fri"/>
    <x v="6"/>
    <x v="3"/>
    <n v="3393"/>
    <n v="0"/>
  </r>
  <r>
    <s v="VRSTX620"/>
    <x v="6"/>
    <x v="1"/>
    <x v="0"/>
    <s v="GTX Plus Basic"/>
    <s v="Condax"/>
    <s v="United States"/>
    <x v="0"/>
    <x v="234"/>
    <x v="185"/>
    <s v="Sun"/>
    <x v="7"/>
    <x v="3"/>
    <n v="1096"/>
    <n v="932"/>
  </r>
  <r>
    <s v="Y9VWZ93C"/>
    <x v="19"/>
    <x v="4"/>
    <x v="2"/>
    <s v="GTX Basic"/>
    <s v="Silis"/>
    <s v="United States"/>
    <x v="2"/>
    <x v="234"/>
    <x v="184"/>
    <s v="Sat"/>
    <x v="7"/>
    <x v="3"/>
    <n v="550"/>
    <n v="0"/>
  </r>
  <r>
    <s v="Y6IIUECA"/>
    <x v="19"/>
    <x v="4"/>
    <x v="2"/>
    <s v="GTX Plus Basic"/>
    <s v="Donquadtech"/>
    <s v="United States"/>
    <x v="0"/>
    <x v="234"/>
    <x v="187"/>
    <s v="Tue"/>
    <x v="7"/>
    <x v="3"/>
    <n v="1096"/>
    <n v="880"/>
  </r>
  <r>
    <s v="LXWQDEU3"/>
    <x v="19"/>
    <x v="4"/>
    <x v="2"/>
    <s v="GTX Pro"/>
    <s v="Ganjaflex"/>
    <s v="Japan"/>
    <x v="0"/>
    <x v="234"/>
    <x v="153"/>
    <s v="Mon"/>
    <x v="6"/>
    <x v="3"/>
    <n v="4821"/>
    <n v="4801"/>
  </r>
  <r>
    <s v="P1E4KWF7"/>
    <x v="17"/>
    <x v="5"/>
    <x v="2"/>
    <s v="MG Special"/>
    <s v="Konex"/>
    <s v="United States"/>
    <x v="0"/>
    <x v="234"/>
    <x v="184"/>
    <s v="Sat"/>
    <x v="7"/>
    <x v="3"/>
    <n v="55"/>
    <n v="59"/>
  </r>
  <r>
    <s v="BN84DD6H"/>
    <x v="12"/>
    <x v="0"/>
    <x v="0"/>
    <s v="MG Special"/>
    <s v="Finhigh"/>
    <s v="United States"/>
    <x v="2"/>
    <x v="234"/>
    <x v="188"/>
    <s v="Wed"/>
    <x v="7"/>
    <x v="3"/>
    <n v="55"/>
    <n v="0"/>
  </r>
  <r>
    <s v="R8MZ10BW"/>
    <x v="12"/>
    <x v="0"/>
    <x v="0"/>
    <s v="MG Special"/>
    <s v="Ron-tech"/>
    <s v="United States"/>
    <x v="0"/>
    <x v="234"/>
    <x v="181"/>
    <s v="Fri"/>
    <x v="6"/>
    <x v="3"/>
    <n v="55"/>
    <n v="52"/>
  </r>
  <r>
    <s v="PI8RROK0"/>
    <x v="12"/>
    <x v="0"/>
    <x v="0"/>
    <s v="MG Advanced"/>
    <s v="Stanredtax"/>
    <s v="United States"/>
    <x v="0"/>
    <x v="234"/>
    <x v="177"/>
    <s v="Thu"/>
    <x v="6"/>
    <x v="3"/>
    <n v="3393"/>
    <n v="2949"/>
  </r>
  <r>
    <s v="GID40O2B"/>
    <x v="4"/>
    <x v="3"/>
    <x v="1"/>
    <s v="GTX Pro"/>
    <s v="Doncon"/>
    <s v="United States"/>
    <x v="2"/>
    <x v="234"/>
    <x v="189"/>
    <s v="Thu"/>
    <x v="7"/>
    <x v="3"/>
    <n v="4821"/>
    <n v="0"/>
  </r>
  <r>
    <s v="BJOY31DL"/>
    <x v="15"/>
    <x v="5"/>
    <x v="2"/>
    <s v="MG Special"/>
    <s v="Betasoloin"/>
    <s v="United States"/>
    <x v="1"/>
    <x v="234"/>
    <x v="6"/>
    <s v=""/>
    <x v="1"/>
    <x v="1"/>
    <s v=""/>
    <n v="0"/>
  </r>
  <r>
    <s v="KDRIBXNQ"/>
    <x v="15"/>
    <x v="5"/>
    <x v="2"/>
    <s v="MG Special"/>
    <s v="Konex"/>
    <s v="United States"/>
    <x v="0"/>
    <x v="234"/>
    <x v="141"/>
    <s v="Tue"/>
    <x v="5"/>
    <x v="3"/>
    <n v="55"/>
    <n v="50"/>
  </r>
  <r>
    <s v="TCK6V290"/>
    <x v="15"/>
    <x v="5"/>
    <x v="2"/>
    <s v="MG Advanced"/>
    <s v="Plussunin"/>
    <s v="United States"/>
    <x v="0"/>
    <x v="234"/>
    <x v="89"/>
    <s v="Fri"/>
    <x v="3"/>
    <x v="2"/>
    <n v="3393"/>
    <n v="3863"/>
  </r>
  <r>
    <s v="O9WYT5ST"/>
    <x v="2"/>
    <x v="2"/>
    <x v="1"/>
    <s v="GTX Pro"/>
    <s v="Kan-code"/>
    <s v="United States"/>
    <x v="1"/>
    <x v="234"/>
    <x v="6"/>
    <s v=""/>
    <x v="1"/>
    <x v="1"/>
    <s v=""/>
    <n v="0"/>
  </r>
  <r>
    <s v="VFZ5GB3W"/>
    <x v="2"/>
    <x v="2"/>
    <x v="1"/>
    <s v="GTX Basic"/>
    <s v="Golddex"/>
    <s v="United States"/>
    <x v="2"/>
    <x v="234"/>
    <x v="187"/>
    <s v="Tue"/>
    <x v="7"/>
    <x v="3"/>
    <n v="550"/>
    <n v="0"/>
  </r>
  <r>
    <s v="UKSS5YPE"/>
    <x v="3"/>
    <x v="0"/>
    <x v="0"/>
    <s v="MG Special"/>
    <s v="Stanredtax"/>
    <s v="United States"/>
    <x v="0"/>
    <x v="235"/>
    <x v="185"/>
    <s v="Sun"/>
    <x v="7"/>
    <x v="3"/>
    <n v="55"/>
    <n v="64"/>
  </r>
  <r>
    <s v="EBLSL27F"/>
    <x v="25"/>
    <x v="4"/>
    <x v="2"/>
    <s v="GTX Plus Pro"/>
    <m/>
    <s v=""/>
    <x v="1"/>
    <x v="235"/>
    <x v="6"/>
    <s v=""/>
    <x v="1"/>
    <x v="1"/>
    <s v=""/>
    <n v="0"/>
  </r>
  <r>
    <s v="13FIM9V3"/>
    <x v="27"/>
    <x v="5"/>
    <x v="2"/>
    <s v="GTX Pro"/>
    <m/>
    <s v=""/>
    <x v="1"/>
    <x v="235"/>
    <x v="6"/>
    <s v=""/>
    <x v="1"/>
    <x v="1"/>
    <s v=""/>
    <n v="0"/>
  </r>
  <r>
    <s v="RDDUG8VD"/>
    <x v="27"/>
    <x v="5"/>
    <x v="2"/>
    <s v="GTX Plus Basic"/>
    <s v="Umbrella Corporation"/>
    <s v="United States"/>
    <x v="2"/>
    <x v="235"/>
    <x v="186"/>
    <s v="Mon"/>
    <x v="7"/>
    <x v="3"/>
    <n v="1096"/>
    <n v="0"/>
  </r>
  <r>
    <s v="Z3QJESWJ"/>
    <x v="27"/>
    <x v="5"/>
    <x v="2"/>
    <s v="GTX Plus Pro"/>
    <s v="Kinnamplus"/>
    <s v="United States"/>
    <x v="0"/>
    <x v="235"/>
    <x v="161"/>
    <s v="Tue"/>
    <x v="5"/>
    <x v="3"/>
    <n v="5482"/>
    <n v="5038"/>
  </r>
  <r>
    <s v="PYIQ65W0"/>
    <x v="27"/>
    <x v="5"/>
    <x v="2"/>
    <s v="GTX Pro"/>
    <s v="Zotware"/>
    <s v="United States"/>
    <x v="0"/>
    <x v="235"/>
    <x v="185"/>
    <s v="Sun"/>
    <x v="7"/>
    <x v="3"/>
    <n v="4821"/>
    <n v="5088"/>
  </r>
  <r>
    <s v="RGRUF328"/>
    <x v="8"/>
    <x v="1"/>
    <x v="0"/>
    <s v="MG Special"/>
    <s v="Statholdings"/>
    <s v="United States"/>
    <x v="0"/>
    <x v="235"/>
    <x v="124"/>
    <s v="Mon"/>
    <x v="5"/>
    <x v="3"/>
    <n v="55"/>
    <n v="48"/>
  </r>
  <r>
    <s v="TLSSOOVB"/>
    <x v="10"/>
    <x v="3"/>
    <x v="1"/>
    <s v="GTX Plus Basic"/>
    <s v="Dalttechnology"/>
    <s v="United States"/>
    <x v="2"/>
    <x v="235"/>
    <x v="187"/>
    <s v="Tue"/>
    <x v="7"/>
    <x v="3"/>
    <n v="1096"/>
    <n v="0"/>
  </r>
  <r>
    <s v="74KGIZW4"/>
    <x v="18"/>
    <x v="2"/>
    <x v="1"/>
    <s v="GTX Pro"/>
    <s v="Betasoloin"/>
    <s v="United States"/>
    <x v="1"/>
    <x v="235"/>
    <x v="6"/>
    <s v=""/>
    <x v="1"/>
    <x v="1"/>
    <s v=""/>
    <n v="0"/>
  </r>
  <r>
    <s v="2YBEN3MV"/>
    <x v="18"/>
    <x v="2"/>
    <x v="1"/>
    <s v="GTX Plus Basic"/>
    <s v="Green-Plus"/>
    <s v="United States"/>
    <x v="2"/>
    <x v="235"/>
    <x v="166"/>
    <s v="Fri"/>
    <x v="6"/>
    <x v="3"/>
    <n v="1096"/>
    <n v="0"/>
  </r>
  <r>
    <s v="EFA9E6WV"/>
    <x v="18"/>
    <x v="2"/>
    <x v="1"/>
    <s v="GTX Plus Pro"/>
    <s v="Lexiqvolax"/>
    <s v="United States"/>
    <x v="0"/>
    <x v="235"/>
    <x v="182"/>
    <s v="Sat"/>
    <x v="6"/>
    <x v="3"/>
    <n v="5482"/>
    <n v="5056"/>
  </r>
  <r>
    <s v="YTSX7IW3"/>
    <x v="5"/>
    <x v="3"/>
    <x v="1"/>
    <s v="MG Special"/>
    <s v="Blackzim"/>
    <s v="United States"/>
    <x v="0"/>
    <x v="235"/>
    <x v="185"/>
    <s v="Sun"/>
    <x v="7"/>
    <x v="3"/>
    <n v="55"/>
    <n v="59"/>
  </r>
  <r>
    <s v="86DMJ7GA"/>
    <x v="9"/>
    <x v="2"/>
    <x v="1"/>
    <s v="GTX Plus Basic"/>
    <s v="Cheers"/>
    <s v="United States"/>
    <x v="2"/>
    <x v="235"/>
    <x v="136"/>
    <s v="Sun"/>
    <x v="5"/>
    <x v="3"/>
    <n v="1096"/>
    <n v="0"/>
  </r>
  <r>
    <s v="CMD0758L"/>
    <x v="9"/>
    <x v="2"/>
    <x v="1"/>
    <s v="GTX Basic"/>
    <s v="Faxquote"/>
    <s v="United States"/>
    <x v="0"/>
    <x v="235"/>
    <x v="134"/>
    <s v="Mon"/>
    <x v="5"/>
    <x v="3"/>
    <n v="550"/>
    <n v="562"/>
  </r>
  <r>
    <s v="CM5MFWCO"/>
    <x v="0"/>
    <x v="0"/>
    <x v="0"/>
    <s v="MG Special"/>
    <s v="Codehow"/>
    <s v="United States"/>
    <x v="0"/>
    <x v="235"/>
    <x v="154"/>
    <s v="Sun"/>
    <x v="6"/>
    <x v="3"/>
    <n v="55"/>
    <n v="63"/>
  </r>
  <r>
    <s v="0MNAGD91"/>
    <x v="0"/>
    <x v="0"/>
    <x v="0"/>
    <s v="MG Advanced"/>
    <s v="Betatech"/>
    <s v="Kenya"/>
    <x v="0"/>
    <x v="235"/>
    <x v="188"/>
    <s v="Wed"/>
    <x v="7"/>
    <x v="3"/>
    <n v="3393"/>
    <n v="3355"/>
  </r>
  <r>
    <s v="HSYU33MS"/>
    <x v="4"/>
    <x v="3"/>
    <x v="1"/>
    <s v="MG Special"/>
    <m/>
    <s v=""/>
    <x v="1"/>
    <x v="235"/>
    <x v="6"/>
    <s v=""/>
    <x v="1"/>
    <x v="1"/>
    <s v=""/>
    <n v="0"/>
  </r>
  <r>
    <s v="9S749GJD"/>
    <x v="15"/>
    <x v="5"/>
    <x v="2"/>
    <s v="MG Advanced"/>
    <s v="Bluth Company"/>
    <s v="United States"/>
    <x v="2"/>
    <x v="235"/>
    <x v="188"/>
    <s v="Wed"/>
    <x v="7"/>
    <x v="3"/>
    <n v="3393"/>
    <n v="0"/>
  </r>
  <r>
    <s v="LBZY9VUG"/>
    <x v="15"/>
    <x v="5"/>
    <x v="2"/>
    <s v="MG Special"/>
    <s v="Massive Dynamic"/>
    <s v="United States"/>
    <x v="0"/>
    <x v="235"/>
    <x v="180"/>
    <s v="Sun"/>
    <x v="6"/>
    <x v="3"/>
    <n v="55"/>
    <n v="55"/>
  </r>
  <r>
    <s v="6UUTR15S"/>
    <x v="2"/>
    <x v="2"/>
    <x v="1"/>
    <s v="GTX Plus Pro"/>
    <s v="Newex"/>
    <s v="Germany"/>
    <x v="0"/>
    <x v="235"/>
    <x v="178"/>
    <s v="Sat"/>
    <x v="6"/>
    <x v="3"/>
    <n v="5482"/>
    <n v="4059"/>
  </r>
  <r>
    <s v="DVPYKS4A"/>
    <x v="23"/>
    <x v="4"/>
    <x v="2"/>
    <s v="MG Advanced"/>
    <s v="Bubba Gump"/>
    <s v="United States"/>
    <x v="2"/>
    <x v="236"/>
    <x v="187"/>
    <s v="Tue"/>
    <x v="7"/>
    <x v="3"/>
    <n v="3393"/>
    <n v="0"/>
  </r>
  <r>
    <s v="9SRU5CI6"/>
    <x v="28"/>
    <x v="0"/>
    <x v="0"/>
    <s v="GTX Plus Basic"/>
    <s v="Codehow"/>
    <s v="United States"/>
    <x v="0"/>
    <x v="236"/>
    <x v="128"/>
    <s v="Wed"/>
    <x v="5"/>
    <x v="3"/>
    <n v="1096"/>
    <n v="1128"/>
  </r>
  <r>
    <s v="Z6R4KJFU"/>
    <x v="13"/>
    <x v="4"/>
    <x v="2"/>
    <s v="GTX Pro"/>
    <m/>
    <s v=""/>
    <x v="1"/>
    <x v="236"/>
    <x v="6"/>
    <s v=""/>
    <x v="1"/>
    <x v="1"/>
    <s v=""/>
    <n v="0"/>
  </r>
  <r>
    <s v="GZ5M7MIQ"/>
    <x v="1"/>
    <x v="1"/>
    <x v="0"/>
    <s v="GTX Plus Basic"/>
    <s v="Conecom"/>
    <s v="United States"/>
    <x v="2"/>
    <x v="236"/>
    <x v="184"/>
    <s v="Sat"/>
    <x v="7"/>
    <x v="3"/>
    <n v="1096"/>
    <n v="0"/>
  </r>
  <r>
    <s v="CM2GVLV6"/>
    <x v="1"/>
    <x v="1"/>
    <x v="0"/>
    <s v="GTX Plus Pro"/>
    <s v="Ron-tech"/>
    <s v="United States"/>
    <x v="0"/>
    <x v="236"/>
    <x v="190"/>
    <s v="Sat"/>
    <x v="7"/>
    <x v="3"/>
    <n v="5482"/>
    <n v="5536"/>
  </r>
  <r>
    <s v="NZB45UZX"/>
    <x v="1"/>
    <x v="1"/>
    <x v="0"/>
    <s v="GTX Pro"/>
    <s v="Genco Pura Olive Oil Company"/>
    <s v="Italy"/>
    <x v="0"/>
    <x v="236"/>
    <x v="142"/>
    <s v="Sun"/>
    <x v="6"/>
    <x v="3"/>
    <n v="4821"/>
    <n v="4964"/>
  </r>
  <r>
    <s v="T2J83GFD"/>
    <x v="1"/>
    <x v="1"/>
    <x v="0"/>
    <s v="MG Special"/>
    <s v="Domzoom"/>
    <s v="United States"/>
    <x v="0"/>
    <x v="236"/>
    <x v="186"/>
    <s v="Mon"/>
    <x v="7"/>
    <x v="3"/>
    <n v="55"/>
    <n v="54"/>
  </r>
  <r>
    <s v="28S2Z15A"/>
    <x v="1"/>
    <x v="1"/>
    <x v="0"/>
    <s v="MG Special"/>
    <s v="Ron-tech"/>
    <s v="United States"/>
    <x v="0"/>
    <x v="236"/>
    <x v="110"/>
    <s v="Wed"/>
    <x v="5"/>
    <x v="3"/>
    <n v="55"/>
    <n v="56"/>
  </r>
  <r>
    <s v="WOJBLO4B"/>
    <x v="26"/>
    <x v="4"/>
    <x v="2"/>
    <s v="GTX Plus Pro"/>
    <s v="Vehement Capital Partners"/>
    <s v="United States"/>
    <x v="2"/>
    <x v="236"/>
    <x v="185"/>
    <s v="Sun"/>
    <x v="7"/>
    <x v="3"/>
    <n v="5482"/>
    <n v="0"/>
  </r>
  <r>
    <s v="788SW6EX"/>
    <x v="26"/>
    <x v="4"/>
    <x v="2"/>
    <s v="GTX Pro"/>
    <s v="Gekko &amp; Co"/>
    <s v="United States"/>
    <x v="2"/>
    <x v="236"/>
    <x v="148"/>
    <s v="Sat"/>
    <x v="5"/>
    <x v="3"/>
    <n v="4821"/>
    <n v="0"/>
  </r>
  <r>
    <s v="EUOA0E47"/>
    <x v="26"/>
    <x v="4"/>
    <x v="2"/>
    <s v="MG Advanced"/>
    <s v="Zotware"/>
    <s v="United States"/>
    <x v="0"/>
    <x v="236"/>
    <x v="188"/>
    <s v="Wed"/>
    <x v="7"/>
    <x v="3"/>
    <n v="3393"/>
    <n v="3423"/>
  </r>
  <r>
    <s v="S9ZUMLSY"/>
    <x v="14"/>
    <x v="3"/>
    <x v="1"/>
    <s v="MG Special"/>
    <s v="J-Texon"/>
    <s v="United States"/>
    <x v="2"/>
    <x v="236"/>
    <x v="160"/>
    <s v="Wed"/>
    <x v="6"/>
    <x v="3"/>
    <n v="55"/>
    <n v="0"/>
  </r>
  <r>
    <s v="0UCQUW6U"/>
    <x v="21"/>
    <x v="5"/>
    <x v="2"/>
    <s v="MG Advanced"/>
    <s v="Umbrella Corporation"/>
    <s v="United States"/>
    <x v="2"/>
    <x v="236"/>
    <x v="191"/>
    <s v="Fri"/>
    <x v="7"/>
    <x v="3"/>
    <n v="3393"/>
    <n v="0"/>
  </r>
  <r>
    <s v="07FRJ44N"/>
    <x v="8"/>
    <x v="1"/>
    <x v="0"/>
    <s v="GTX Plus Pro"/>
    <s v="Cancity"/>
    <s v="United States"/>
    <x v="2"/>
    <x v="236"/>
    <x v="186"/>
    <s v="Mon"/>
    <x v="7"/>
    <x v="3"/>
    <n v="5482"/>
    <n v="0"/>
  </r>
  <r>
    <s v="NMN9DVEV"/>
    <x v="8"/>
    <x v="1"/>
    <x v="0"/>
    <s v="GTX Plus Basic"/>
    <s v="Rangreen"/>
    <s v="Panama"/>
    <x v="0"/>
    <x v="236"/>
    <x v="163"/>
    <s v="Thu"/>
    <x v="6"/>
    <x v="3"/>
    <n v="1096"/>
    <n v="1102"/>
  </r>
  <r>
    <s v="95V8BLR2"/>
    <x v="16"/>
    <x v="2"/>
    <x v="1"/>
    <s v="GTX Basic"/>
    <s v="Goodsilron"/>
    <s v="United States"/>
    <x v="0"/>
    <x v="236"/>
    <x v="179"/>
    <s v="Fri"/>
    <x v="6"/>
    <x v="3"/>
    <n v="550"/>
    <n v="519"/>
  </r>
  <r>
    <s v="BDGB4NS0"/>
    <x v="18"/>
    <x v="2"/>
    <x v="1"/>
    <s v="GTX Plus Pro"/>
    <s v="Hatfan"/>
    <s v="United States"/>
    <x v="2"/>
    <x v="236"/>
    <x v="185"/>
    <s v="Sun"/>
    <x v="7"/>
    <x v="3"/>
    <n v="5482"/>
    <n v="0"/>
  </r>
  <r>
    <s v="SPHS260Y"/>
    <x v="18"/>
    <x v="2"/>
    <x v="1"/>
    <s v="MG Special"/>
    <s v="Hatfan"/>
    <s v="United States"/>
    <x v="2"/>
    <x v="236"/>
    <x v="151"/>
    <s v="Sun"/>
    <x v="5"/>
    <x v="3"/>
    <n v="55"/>
    <n v="0"/>
  </r>
  <r>
    <s v="O9L7KMPU"/>
    <x v="24"/>
    <x v="0"/>
    <x v="0"/>
    <s v="GTX Plus Basic"/>
    <s v="Isdom"/>
    <s v="United States"/>
    <x v="2"/>
    <x v="236"/>
    <x v="151"/>
    <s v="Sun"/>
    <x v="5"/>
    <x v="3"/>
    <n v="1096"/>
    <n v="0"/>
  </r>
  <r>
    <s v="FGES2PQ2"/>
    <x v="24"/>
    <x v="0"/>
    <x v="0"/>
    <s v="MG Advanced"/>
    <s v="Bioholding"/>
    <s v="Philipines"/>
    <x v="2"/>
    <x v="236"/>
    <x v="187"/>
    <s v="Tue"/>
    <x v="7"/>
    <x v="3"/>
    <n v="3393"/>
    <n v="0"/>
  </r>
  <r>
    <s v="81DXTTI5"/>
    <x v="24"/>
    <x v="0"/>
    <x v="0"/>
    <s v="GTX Plus Pro"/>
    <s v="Isdom"/>
    <s v="United States"/>
    <x v="0"/>
    <x v="236"/>
    <x v="186"/>
    <s v="Mon"/>
    <x v="7"/>
    <x v="3"/>
    <n v="5482"/>
    <n v="5536"/>
  </r>
  <r>
    <s v="JGG9CO2Y"/>
    <x v="22"/>
    <x v="1"/>
    <x v="0"/>
    <s v="GTX Plus Pro"/>
    <s v="Betatech"/>
    <s v="Kenya"/>
    <x v="2"/>
    <x v="236"/>
    <x v="124"/>
    <s v="Mon"/>
    <x v="5"/>
    <x v="3"/>
    <n v="5482"/>
    <n v="0"/>
  </r>
  <r>
    <s v="95B6AKI1"/>
    <x v="22"/>
    <x v="1"/>
    <x v="0"/>
    <s v="GTX Plus Basic"/>
    <s v="Warephase"/>
    <s v="United States"/>
    <x v="0"/>
    <x v="236"/>
    <x v="185"/>
    <s v="Sun"/>
    <x v="7"/>
    <x v="3"/>
    <n v="1096"/>
    <n v="839"/>
  </r>
  <r>
    <s v="N1G2CFCB"/>
    <x v="9"/>
    <x v="2"/>
    <x v="1"/>
    <s v="GTX Basic"/>
    <s v="Dalttechnology"/>
    <s v="United States"/>
    <x v="0"/>
    <x v="236"/>
    <x v="144"/>
    <s v="Wed"/>
    <x v="6"/>
    <x v="3"/>
    <n v="550"/>
    <n v="500"/>
  </r>
  <r>
    <s v="40VSPND6"/>
    <x v="0"/>
    <x v="0"/>
    <x v="0"/>
    <s v="MG Advanced"/>
    <s v="Rangreen"/>
    <s v="Panama"/>
    <x v="0"/>
    <x v="236"/>
    <x v="176"/>
    <s v="Sun"/>
    <x v="6"/>
    <x v="3"/>
    <n v="3393"/>
    <n v="3679"/>
  </r>
  <r>
    <s v="QWYRCDA8"/>
    <x v="6"/>
    <x v="1"/>
    <x v="0"/>
    <s v="GTX Plus Basic"/>
    <s v="Treequote"/>
    <s v="United States"/>
    <x v="2"/>
    <x v="236"/>
    <x v="188"/>
    <s v="Wed"/>
    <x v="7"/>
    <x v="3"/>
    <n v="1096"/>
    <n v="0"/>
  </r>
  <r>
    <s v="00ZD3M4J"/>
    <x v="19"/>
    <x v="4"/>
    <x v="2"/>
    <s v="GTX Pro"/>
    <s v="Plussunin"/>
    <s v="United States"/>
    <x v="2"/>
    <x v="236"/>
    <x v="187"/>
    <s v="Tue"/>
    <x v="7"/>
    <x v="3"/>
    <n v="4821"/>
    <n v="0"/>
  </r>
  <r>
    <s v="24REVMX7"/>
    <x v="11"/>
    <x v="3"/>
    <x v="1"/>
    <s v="GTX Basic"/>
    <m/>
    <s v=""/>
    <x v="1"/>
    <x v="236"/>
    <x v="6"/>
    <s v=""/>
    <x v="1"/>
    <x v="1"/>
    <s v=""/>
    <n v="0"/>
  </r>
  <r>
    <s v="AW4PSTWR"/>
    <x v="17"/>
    <x v="5"/>
    <x v="2"/>
    <s v="GTX Basic"/>
    <s v="Ron-tech"/>
    <s v="United States"/>
    <x v="1"/>
    <x v="236"/>
    <x v="6"/>
    <s v=""/>
    <x v="1"/>
    <x v="1"/>
    <s v=""/>
    <n v="0"/>
  </r>
  <r>
    <s v="CJZFFC91"/>
    <x v="12"/>
    <x v="0"/>
    <x v="0"/>
    <s v="MG Special"/>
    <s v="Codehow"/>
    <s v="United States"/>
    <x v="2"/>
    <x v="236"/>
    <x v="109"/>
    <s v="Mon"/>
    <x v="5"/>
    <x v="3"/>
    <n v="55"/>
    <n v="0"/>
  </r>
  <r>
    <s v="2FNTCPOU"/>
    <x v="4"/>
    <x v="3"/>
    <x v="1"/>
    <s v="GTX Plus Pro"/>
    <m/>
    <s v=""/>
    <x v="1"/>
    <x v="236"/>
    <x v="6"/>
    <s v=""/>
    <x v="1"/>
    <x v="1"/>
    <s v=""/>
    <n v="0"/>
  </r>
  <r>
    <s v="A8QRKXG3"/>
    <x v="4"/>
    <x v="3"/>
    <x v="1"/>
    <s v="GTX Pro"/>
    <m/>
    <s v=""/>
    <x v="1"/>
    <x v="236"/>
    <x v="6"/>
    <s v=""/>
    <x v="1"/>
    <x v="1"/>
    <s v=""/>
    <n v="0"/>
  </r>
  <r>
    <s v="3PD8YBPK"/>
    <x v="4"/>
    <x v="3"/>
    <x v="1"/>
    <s v="GTX Basic"/>
    <s v="Scotfind"/>
    <s v="United States"/>
    <x v="2"/>
    <x v="236"/>
    <x v="187"/>
    <s v="Tue"/>
    <x v="7"/>
    <x v="3"/>
    <n v="550"/>
    <n v="0"/>
  </r>
  <r>
    <s v="KBG5R0WH"/>
    <x v="4"/>
    <x v="3"/>
    <x v="1"/>
    <s v="GTX Plus Pro"/>
    <s v="Blackzim"/>
    <s v="United States"/>
    <x v="2"/>
    <x v="236"/>
    <x v="185"/>
    <s v="Sun"/>
    <x v="7"/>
    <x v="3"/>
    <n v="5482"/>
    <n v="0"/>
  </r>
  <r>
    <s v="7RPM84Y4"/>
    <x v="4"/>
    <x v="3"/>
    <x v="1"/>
    <s v="MG Advanced"/>
    <s v="Goodsilron"/>
    <s v="United States"/>
    <x v="0"/>
    <x v="236"/>
    <x v="89"/>
    <s v="Fri"/>
    <x v="3"/>
    <x v="2"/>
    <n v="3393"/>
    <n v="3815"/>
  </r>
  <r>
    <s v="LFN6XPK7"/>
    <x v="4"/>
    <x v="3"/>
    <x v="1"/>
    <s v="MG Advanced"/>
    <s v="Sunnamplex"/>
    <s v="Poland"/>
    <x v="0"/>
    <x v="236"/>
    <x v="87"/>
    <s v="Tue"/>
    <x v="3"/>
    <x v="2"/>
    <n v="3393"/>
    <n v="2753"/>
  </r>
  <r>
    <s v="S2SC8AP7"/>
    <x v="15"/>
    <x v="5"/>
    <x v="2"/>
    <s v="MG Special"/>
    <m/>
    <s v=""/>
    <x v="1"/>
    <x v="236"/>
    <x v="6"/>
    <s v=""/>
    <x v="1"/>
    <x v="1"/>
    <s v=""/>
    <n v="0"/>
  </r>
  <r>
    <s v="18LZY55R"/>
    <x v="15"/>
    <x v="5"/>
    <x v="2"/>
    <s v="MG Special"/>
    <s v="Xx-zobam"/>
    <s v="United States"/>
    <x v="0"/>
    <x v="236"/>
    <x v="185"/>
    <s v="Sun"/>
    <x v="7"/>
    <x v="3"/>
    <n v="55"/>
    <n v="60"/>
  </r>
  <r>
    <s v="E88W1Z0H"/>
    <x v="2"/>
    <x v="2"/>
    <x v="1"/>
    <s v="GTX Basic"/>
    <s v="Kan-code"/>
    <s v="United States"/>
    <x v="2"/>
    <x v="236"/>
    <x v="185"/>
    <s v="Sun"/>
    <x v="7"/>
    <x v="3"/>
    <n v="550"/>
    <n v="0"/>
  </r>
  <r>
    <s v="UQALCAIV"/>
    <x v="2"/>
    <x v="2"/>
    <x v="1"/>
    <s v="GTX Plus Basic"/>
    <s v="Rantouch"/>
    <s v="United States"/>
    <x v="0"/>
    <x v="236"/>
    <x v="186"/>
    <s v="Mon"/>
    <x v="7"/>
    <x v="3"/>
    <n v="1096"/>
    <n v="1137"/>
  </r>
  <r>
    <s v="6E2Y3HKI"/>
    <x v="25"/>
    <x v="4"/>
    <x v="2"/>
    <s v="GTX Plus Pro"/>
    <s v="Yearin"/>
    <s v="United States"/>
    <x v="0"/>
    <x v="237"/>
    <x v="187"/>
    <s v="Tue"/>
    <x v="7"/>
    <x v="3"/>
    <n v="5482"/>
    <n v="5201"/>
  </r>
  <r>
    <s v="YWKFH7VT"/>
    <x v="23"/>
    <x v="4"/>
    <x v="2"/>
    <s v="GTX Basic"/>
    <s v="Mathtouch"/>
    <s v="Jordan"/>
    <x v="2"/>
    <x v="237"/>
    <x v="173"/>
    <s v="Wed"/>
    <x v="6"/>
    <x v="3"/>
    <n v="550"/>
    <n v="0"/>
  </r>
  <r>
    <s v="MF4299DQ"/>
    <x v="23"/>
    <x v="4"/>
    <x v="2"/>
    <s v="MG Advanced"/>
    <s v="Bluth Company"/>
    <s v="United States"/>
    <x v="2"/>
    <x v="237"/>
    <x v="186"/>
    <s v="Mon"/>
    <x v="7"/>
    <x v="3"/>
    <n v="3393"/>
    <n v="0"/>
  </r>
  <r>
    <s v="ZRZI054E"/>
    <x v="28"/>
    <x v="0"/>
    <x v="0"/>
    <s v="GTX Basic"/>
    <s v="Toughzap"/>
    <s v="United States"/>
    <x v="0"/>
    <x v="237"/>
    <x v="189"/>
    <s v="Thu"/>
    <x v="7"/>
    <x v="3"/>
    <n v="550"/>
    <n v="612"/>
  </r>
  <r>
    <s v="CN69EYQ1"/>
    <x v="27"/>
    <x v="5"/>
    <x v="2"/>
    <s v="GTX Plus Pro"/>
    <s v="Donquadtech"/>
    <s v="United States"/>
    <x v="0"/>
    <x v="237"/>
    <x v="171"/>
    <s v="Mon"/>
    <x v="6"/>
    <x v="3"/>
    <n v="5482"/>
    <n v="4905"/>
  </r>
  <r>
    <s v="ZT52DT8H"/>
    <x v="13"/>
    <x v="4"/>
    <x v="2"/>
    <s v="MG Advanced"/>
    <m/>
    <s v=""/>
    <x v="1"/>
    <x v="237"/>
    <x v="6"/>
    <s v=""/>
    <x v="1"/>
    <x v="1"/>
    <s v=""/>
    <n v="0"/>
  </r>
  <r>
    <s v="KX80WC22"/>
    <x v="13"/>
    <x v="4"/>
    <x v="2"/>
    <s v="MG Special"/>
    <s v="The New York Inquirer"/>
    <s v="United States"/>
    <x v="2"/>
    <x v="237"/>
    <x v="191"/>
    <s v="Fri"/>
    <x v="7"/>
    <x v="3"/>
    <n v="55"/>
    <n v="0"/>
  </r>
  <r>
    <s v="YQ6VELF1"/>
    <x v="1"/>
    <x v="1"/>
    <x v="0"/>
    <s v="GTX Pro"/>
    <s v="Streethex"/>
    <s v="Belgium"/>
    <x v="2"/>
    <x v="237"/>
    <x v="186"/>
    <s v="Mon"/>
    <x v="7"/>
    <x v="3"/>
    <n v="4821"/>
    <n v="0"/>
  </r>
  <r>
    <s v="NX4ODZY2"/>
    <x v="1"/>
    <x v="1"/>
    <x v="0"/>
    <s v="GTX Plus Basic"/>
    <s v="Streethex"/>
    <s v="Belgium"/>
    <x v="0"/>
    <x v="237"/>
    <x v="159"/>
    <s v="Thu"/>
    <x v="5"/>
    <x v="3"/>
    <n v="1096"/>
    <n v="1028"/>
  </r>
  <r>
    <s v="L2QMWU4H"/>
    <x v="1"/>
    <x v="1"/>
    <x v="0"/>
    <s v="GTX Plus Pro"/>
    <s v="Codehow"/>
    <s v="United States"/>
    <x v="0"/>
    <x v="237"/>
    <x v="158"/>
    <s v="Tue"/>
    <x v="6"/>
    <x v="3"/>
    <n v="5482"/>
    <n v="4430"/>
  </r>
  <r>
    <s v="0MPEK4ZA"/>
    <x v="26"/>
    <x v="4"/>
    <x v="2"/>
    <s v="GTX Plus Basic"/>
    <s v="Donquadtech"/>
    <s v="United States"/>
    <x v="2"/>
    <x v="237"/>
    <x v="153"/>
    <s v="Mon"/>
    <x v="6"/>
    <x v="3"/>
    <n v="1096"/>
    <n v="0"/>
  </r>
  <r>
    <s v="TP0SU68U"/>
    <x v="26"/>
    <x v="4"/>
    <x v="2"/>
    <s v="GTX Plus Basic"/>
    <s v="Opentech"/>
    <s v="United States"/>
    <x v="2"/>
    <x v="237"/>
    <x v="192"/>
    <s v="Sun"/>
    <x v="7"/>
    <x v="3"/>
    <n v="1096"/>
    <n v="0"/>
  </r>
  <r>
    <s v="8U7LNL7U"/>
    <x v="26"/>
    <x v="4"/>
    <x v="2"/>
    <s v="GTX Pro"/>
    <s v="Zathunicon"/>
    <s v="United States"/>
    <x v="2"/>
    <x v="237"/>
    <x v="186"/>
    <s v="Mon"/>
    <x v="7"/>
    <x v="3"/>
    <n v="4821"/>
    <n v="0"/>
  </r>
  <r>
    <s v="XVYL67FL"/>
    <x v="26"/>
    <x v="4"/>
    <x v="2"/>
    <s v="GTX Basic"/>
    <s v="Bioplex"/>
    <s v="United States"/>
    <x v="0"/>
    <x v="237"/>
    <x v="189"/>
    <s v="Thu"/>
    <x v="7"/>
    <x v="3"/>
    <n v="550"/>
    <n v="541"/>
  </r>
  <r>
    <s v="AIN2RE2H"/>
    <x v="14"/>
    <x v="3"/>
    <x v="1"/>
    <s v="GTX Pro"/>
    <s v="Groovestreet"/>
    <s v="United States"/>
    <x v="2"/>
    <x v="237"/>
    <x v="188"/>
    <s v="Wed"/>
    <x v="7"/>
    <x v="3"/>
    <n v="4821"/>
    <n v="0"/>
  </r>
  <r>
    <s v="G1303HIC"/>
    <x v="8"/>
    <x v="1"/>
    <x v="0"/>
    <s v="GTX Pro"/>
    <s v="Cancity"/>
    <s v="United States"/>
    <x v="0"/>
    <x v="237"/>
    <x v="185"/>
    <s v="Sun"/>
    <x v="7"/>
    <x v="3"/>
    <n v="4821"/>
    <n v="5081"/>
  </r>
  <r>
    <s v="HVDQ4EEA"/>
    <x v="8"/>
    <x v="1"/>
    <x v="0"/>
    <s v="MG Advanced"/>
    <s v="Rangreen"/>
    <s v="Panama"/>
    <x v="0"/>
    <x v="237"/>
    <x v="88"/>
    <s v="Wed"/>
    <x v="3"/>
    <x v="2"/>
    <n v="3393"/>
    <n v="3478"/>
  </r>
  <r>
    <s v="2RB900SL"/>
    <x v="7"/>
    <x v="2"/>
    <x v="1"/>
    <s v="GTX Pro"/>
    <s v="J-Texon"/>
    <s v="United States"/>
    <x v="0"/>
    <x v="237"/>
    <x v="152"/>
    <s v="Fri"/>
    <x v="6"/>
    <x v="3"/>
    <n v="4821"/>
    <n v="5541"/>
  </r>
  <r>
    <s v="AUS25SFH"/>
    <x v="29"/>
    <x v="1"/>
    <x v="0"/>
    <s v="GTX Basic"/>
    <s v="Cancity"/>
    <s v="United States"/>
    <x v="0"/>
    <x v="237"/>
    <x v="186"/>
    <s v="Mon"/>
    <x v="7"/>
    <x v="3"/>
    <n v="550"/>
    <n v="504"/>
  </r>
  <r>
    <s v="ND0OV6MQ"/>
    <x v="18"/>
    <x v="2"/>
    <x v="1"/>
    <s v="GTX Plus Basic"/>
    <m/>
    <s v=""/>
    <x v="1"/>
    <x v="237"/>
    <x v="6"/>
    <s v=""/>
    <x v="1"/>
    <x v="1"/>
    <s v=""/>
    <n v="0"/>
  </r>
  <r>
    <s v="O6DSGX6P"/>
    <x v="24"/>
    <x v="0"/>
    <x v="0"/>
    <s v="GTX Basic"/>
    <s v="Bioholding"/>
    <s v="Philipines"/>
    <x v="2"/>
    <x v="237"/>
    <x v="133"/>
    <s v="Thu"/>
    <x v="5"/>
    <x v="3"/>
    <n v="550"/>
    <n v="0"/>
  </r>
  <r>
    <s v="2MBFRRGW"/>
    <x v="24"/>
    <x v="0"/>
    <x v="0"/>
    <s v="GTX Basic"/>
    <s v="Dontechi"/>
    <s v="United States"/>
    <x v="2"/>
    <x v="237"/>
    <x v="186"/>
    <s v="Mon"/>
    <x v="7"/>
    <x v="3"/>
    <n v="550"/>
    <n v="0"/>
  </r>
  <r>
    <s v="Q3HYAWDW"/>
    <x v="5"/>
    <x v="3"/>
    <x v="1"/>
    <s v="MG Advanced"/>
    <s v="Golddex"/>
    <s v="United States"/>
    <x v="0"/>
    <x v="237"/>
    <x v="162"/>
    <s v="Thu"/>
    <x v="5"/>
    <x v="3"/>
    <n v="3393"/>
    <n v="3838"/>
  </r>
  <r>
    <s v="94TA0AWF"/>
    <x v="22"/>
    <x v="1"/>
    <x v="0"/>
    <s v="GTX Plus Pro"/>
    <s v="Scottech"/>
    <s v="United States"/>
    <x v="0"/>
    <x v="237"/>
    <x v="135"/>
    <s v="Sat"/>
    <x v="5"/>
    <x v="3"/>
    <n v="5482"/>
    <n v="5217"/>
  </r>
  <r>
    <s v="G1XX0IB4"/>
    <x v="22"/>
    <x v="1"/>
    <x v="0"/>
    <s v="GTX Plus Pro"/>
    <s v="Streethex"/>
    <s v="Belgium"/>
    <x v="0"/>
    <x v="237"/>
    <x v="188"/>
    <s v="Wed"/>
    <x v="7"/>
    <x v="3"/>
    <n v="5482"/>
    <n v="4181"/>
  </r>
  <r>
    <s v="VIMY08JH"/>
    <x v="9"/>
    <x v="2"/>
    <x v="1"/>
    <s v="GTX Basic"/>
    <s v="Hatfan"/>
    <s v="United States"/>
    <x v="0"/>
    <x v="237"/>
    <x v="189"/>
    <s v="Thu"/>
    <x v="7"/>
    <x v="3"/>
    <n v="550"/>
    <n v="518"/>
  </r>
  <r>
    <s v="WPTNE0QN"/>
    <x v="0"/>
    <x v="0"/>
    <x v="0"/>
    <s v="GTX Basic"/>
    <s v="Streethex"/>
    <s v="Belgium"/>
    <x v="0"/>
    <x v="237"/>
    <x v="180"/>
    <s v="Sun"/>
    <x v="6"/>
    <x v="3"/>
    <n v="550"/>
    <n v="533"/>
  </r>
  <r>
    <s v="DLGW8Y7B"/>
    <x v="11"/>
    <x v="3"/>
    <x v="1"/>
    <s v="MG Advanced"/>
    <s v="Singletechno"/>
    <s v="United States"/>
    <x v="0"/>
    <x v="237"/>
    <x v="126"/>
    <s v="Thu"/>
    <x v="5"/>
    <x v="3"/>
    <n v="3393"/>
    <n v="3855"/>
  </r>
  <r>
    <s v="YSOUU0T0"/>
    <x v="4"/>
    <x v="3"/>
    <x v="1"/>
    <s v="GTX Basic"/>
    <s v="Plusstrip"/>
    <s v="United States"/>
    <x v="2"/>
    <x v="237"/>
    <x v="191"/>
    <s v="Fri"/>
    <x v="7"/>
    <x v="3"/>
    <n v="550"/>
    <n v="0"/>
  </r>
  <r>
    <s v="23NAJF9W"/>
    <x v="2"/>
    <x v="2"/>
    <x v="1"/>
    <s v="GTX Pro"/>
    <s v="Plussunin"/>
    <s v="United States"/>
    <x v="1"/>
    <x v="237"/>
    <x v="6"/>
    <s v=""/>
    <x v="1"/>
    <x v="1"/>
    <s v=""/>
    <n v="0"/>
  </r>
  <r>
    <s v="HM4TKVET"/>
    <x v="2"/>
    <x v="2"/>
    <x v="1"/>
    <s v="GTX Basic"/>
    <s v="Nam-zim"/>
    <s v="Brazil"/>
    <x v="0"/>
    <x v="237"/>
    <x v="187"/>
    <s v="Tue"/>
    <x v="7"/>
    <x v="3"/>
    <n v="550"/>
    <n v="617"/>
  </r>
  <r>
    <s v="Q81Q0PJK"/>
    <x v="3"/>
    <x v="0"/>
    <x v="0"/>
    <s v="GTX Plus Basic"/>
    <s v="Warephase"/>
    <s v="United States"/>
    <x v="0"/>
    <x v="238"/>
    <x v="189"/>
    <s v="Thu"/>
    <x v="7"/>
    <x v="3"/>
    <n v="1096"/>
    <n v="991"/>
  </r>
  <r>
    <s v="3BEPEWRS"/>
    <x v="23"/>
    <x v="4"/>
    <x v="2"/>
    <s v="GTX Pro"/>
    <s v="Opentech"/>
    <s v="United States"/>
    <x v="2"/>
    <x v="238"/>
    <x v="162"/>
    <s v="Thu"/>
    <x v="5"/>
    <x v="3"/>
    <n v="4821"/>
    <n v="0"/>
  </r>
  <r>
    <s v="Y5HR9J3G"/>
    <x v="28"/>
    <x v="0"/>
    <x v="0"/>
    <s v="GTX Basic"/>
    <s v="Domzoom"/>
    <s v="United States"/>
    <x v="0"/>
    <x v="238"/>
    <x v="137"/>
    <s v="Tue"/>
    <x v="5"/>
    <x v="3"/>
    <n v="550"/>
    <n v="513"/>
  </r>
  <r>
    <s v="STYLQ47K"/>
    <x v="27"/>
    <x v="5"/>
    <x v="2"/>
    <s v="GTX Plus Pro"/>
    <s v="Ganjaflex"/>
    <s v="Japan"/>
    <x v="0"/>
    <x v="238"/>
    <x v="191"/>
    <s v="Fri"/>
    <x v="7"/>
    <x v="3"/>
    <n v="5482"/>
    <n v="5121"/>
  </r>
  <r>
    <s v="HTF7TYQS"/>
    <x v="13"/>
    <x v="4"/>
    <x v="2"/>
    <s v="GTX Pro"/>
    <m/>
    <s v=""/>
    <x v="1"/>
    <x v="238"/>
    <x v="6"/>
    <s v=""/>
    <x v="1"/>
    <x v="1"/>
    <s v=""/>
    <n v="0"/>
  </r>
  <r>
    <s v="W07JMUG9"/>
    <x v="13"/>
    <x v="4"/>
    <x v="2"/>
    <s v="MG Advanced"/>
    <s v="Kan-code"/>
    <s v="United States"/>
    <x v="2"/>
    <x v="238"/>
    <x v="184"/>
    <s v="Sat"/>
    <x v="7"/>
    <x v="3"/>
    <n v="3393"/>
    <n v="0"/>
  </r>
  <r>
    <s v="L8CG1IQO"/>
    <x v="1"/>
    <x v="1"/>
    <x v="0"/>
    <s v="GTX Basic"/>
    <s v="Condax"/>
    <s v="United States"/>
    <x v="2"/>
    <x v="238"/>
    <x v="189"/>
    <s v="Thu"/>
    <x v="7"/>
    <x v="3"/>
    <n v="550"/>
    <n v="0"/>
  </r>
  <r>
    <s v="6CFONO4W"/>
    <x v="1"/>
    <x v="1"/>
    <x v="0"/>
    <s v="GTX Pro"/>
    <s v="Zumgoity"/>
    <s v="United States"/>
    <x v="0"/>
    <x v="238"/>
    <x v="189"/>
    <s v="Thu"/>
    <x v="7"/>
    <x v="3"/>
    <n v="4821"/>
    <n v="4635"/>
  </r>
  <r>
    <s v="AMGC18DS"/>
    <x v="26"/>
    <x v="4"/>
    <x v="2"/>
    <s v="GTX Plus Pro"/>
    <s v="Zotware"/>
    <s v="United States"/>
    <x v="2"/>
    <x v="238"/>
    <x v="166"/>
    <s v="Fri"/>
    <x v="6"/>
    <x v="3"/>
    <n v="5482"/>
    <n v="0"/>
  </r>
  <r>
    <s v="RKT3WVBC"/>
    <x v="21"/>
    <x v="5"/>
    <x v="2"/>
    <s v="GTX Basic"/>
    <s v="Iselectrics"/>
    <s v="United States"/>
    <x v="0"/>
    <x v="238"/>
    <x v="170"/>
    <s v="Wed"/>
    <x v="6"/>
    <x v="3"/>
    <n v="550"/>
    <n v="470"/>
  </r>
  <r>
    <s v="H5ZSM3IR"/>
    <x v="8"/>
    <x v="1"/>
    <x v="0"/>
    <s v="MG Special"/>
    <s v="Isdom"/>
    <s v="United States"/>
    <x v="2"/>
    <x v="238"/>
    <x v="139"/>
    <s v="Fri"/>
    <x v="6"/>
    <x v="3"/>
    <n v="55"/>
    <n v="0"/>
  </r>
  <r>
    <s v="07WKR17A"/>
    <x v="8"/>
    <x v="1"/>
    <x v="0"/>
    <s v="GTX Plus Pro"/>
    <s v="Treequote"/>
    <s v="United States"/>
    <x v="0"/>
    <x v="238"/>
    <x v="180"/>
    <s v="Sun"/>
    <x v="6"/>
    <x v="3"/>
    <n v="5482"/>
    <n v="6193"/>
  </r>
  <r>
    <s v="7GM1XD9W"/>
    <x v="7"/>
    <x v="2"/>
    <x v="1"/>
    <s v="GTX Pro"/>
    <s v="Faxquote"/>
    <s v="United States"/>
    <x v="0"/>
    <x v="238"/>
    <x v="169"/>
    <s v="Sat"/>
    <x v="6"/>
    <x v="3"/>
    <n v="4821"/>
    <n v="4277"/>
  </r>
  <r>
    <s v="QM6GJ78P"/>
    <x v="16"/>
    <x v="2"/>
    <x v="1"/>
    <s v="MG Special"/>
    <s v="Blackzim"/>
    <s v="United States"/>
    <x v="0"/>
    <x v="238"/>
    <x v="191"/>
    <s v="Fri"/>
    <x v="7"/>
    <x v="3"/>
    <n v="55"/>
    <n v="59"/>
  </r>
  <r>
    <s v="L582YMSV"/>
    <x v="18"/>
    <x v="2"/>
    <x v="1"/>
    <s v="GTX Pro"/>
    <s v="Xx-holding"/>
    <s v="United States"/>
    <x v="2"/>
    <x v="238"/>
    <x v="166"/>
    <s v="Fri"/>
    <x v="6"/>
    <x v="3"/>
    <n v="4821"/>
    <n v="0"/>
  </r>
  <r>
    <s v="EQS3UNXX"/>
    <x v="5"/>
    <x v="3"/>
    <x v="1"/>
    <s v="GTX Basic"/>
    <s v="Condax"/>
    <s v="United States"/>
    <x v="2"/>
    <x v="238"/>
    <x v="189"/>
    <s v="Thu"/>
    <x v="7"/>
    <x v="3"/>
    <n v="550"/>
    <n v="0"/>
  </r>
  <r>
    <s v="DZR5L7XQ"/>
    <x v="5"/>
    <x v="3"/>
    <x v="1"/>
    <s v="GTX Pro"/>
    <s v="Green-Plus"/>
    <s v="United States"/>
    <x v="2"/>
    <x v="238"/>
    <x v="188"/>
    <s v="Wed"/>
    <x v="7"/>
    <x v="3"/>
    <n v="4821"/>
    <n v="0"/>
  </r>
  <r>
    <s v="DQ0DSK7P"/>
    <x v="22"/>
    <x v="1"/>
    <x v="0"/>
    <s v="GTX Plus Basic"/>
    <s v="Globex Corporation"/>
    <s v="Norway"/>
    <x v="0"/>
    <x v="238"/>
    <x v="185"/>
    <s v="Sun"/>
    <x v="7"/>
    <x v="3"/>
    <n v="1096"/>
    <n v="1176"/>
  </r>
  <r>
    <s v="CGEXH2QO"/>
    <x v="0"/>
    <x v="0"/>
    <x v="0"/>
    <s v="GTX Plus Pro"/>
    <s v="Finhigh"/>
    <s v="United States"/>
    <x v="2"/>
    <x v="238"/>
    <x v="190"/>
    <s v="Sat"/>
    <x v="7"/>
    <x v="3"/>
    <n v="5482"/>
    <n v="0"/>
  </r>
  <r>
    <s v="MIX6JTSN"/>
    <x v="0"/>
    <x v="0"/>
    <x v="0"/>
    <s v="GTX Basic"/>
    <s v="Statholdings"/>
    <s v="United States"/>
    <x v="0"/>
    <x v="238"/>
    <x v="188"/>
    <s v="Wed"/>
    <x v="7"/>
    <x v="3"/>
    <n v="550"/>
    <n v="541"/>
  </r>
  <r>
    <s v="9KYX5G9K"/>
    <x v="6"/>
    <x v="1"/>
    <x v="0"/>
    <s v="GTX Plus Pro"/>
    <s v="Domzoom"/>
    <s v="United States"/>
    <x v="0"/>
    <x v="238"/>
    <x v="184"/>
    <s v="Sat"/>
    <x v="7"/>
    <x v="3"/>
    <n v="5482"/>
    <n v="4766"/>
  </r>
  <r>
    <s v="FG29YOWT"/>
    <x v="19"/>
    <x v="4"/>
    <x v="2"/>
    <s v="MG Advanced"/>
    <s v="Iselectrics"/>
    <s v="United States"/>
    <x v="2"/>
    <x v="238"/>
    <x v="144"/>
    <s v="Wed"/>
    <x v="6"/>
    <x v="3"/>
    <n v="3393"/>
    <n v="0"/>
  </r>
  <r>
    <s v="KWYKKVJC"/>
    <x v="19"/>
    <x v="4"/>
    <x v="2"/>
    <s v="GTX Pro"/>
    <s v="Vehement Capital Partners"/>
    <s v="United States"/>
    <x v="0"/>
    <x v="238"/>
    <x v="184"/>
    <s v="Sat"/>
    <x v="7"/>
    <x v="3"/>
    <n v="4821"/>
    <n v="4785"/>
  </r>
  <r>
    <s v="T7TDUK3T"/>
    <x v="12"/>
    <x v="0"/>
    <x v="0"/>
    <s v="MG Advanced"/>
    <s v="Rangreen"/>
    <s v="Panama"/>
    <x v="0"/>
    <x v="238"/>
    <x v="158"/>
    <s v="Tue"/>
    <x v="6"/>
    <x v="3"/>
    <n v="3393"/>
    <n v="3046"/>
  </r>
  <r>
    <s v="42YPT5L7"/>
    <x v="12"/>
    <x v="0"/>
    <x v="0"/>
    <s v="MG Advanced"/>
    <s v="Ron-tech"/>
    <s v="United States"/>
    <x v="0"/>
    <x v="238"/>
    <x v="187"/>
    <s v="Tue"/>
    <x v="7"/>
    <x v="3"/>
    <n v="3393"/>
    <n v="3548"/>
  </r>
  <r>
    <s v="99I4V65G"/>
    <x v="4"/>
    <x v="3"/>
    <x v="1"/>
    <s v="MG Advanced"/>
    <s v="Rantouch"/>
    <s v="United States"/>
    <x v="2"/>
    <x v="238"/>
    <x v="189"/>
    <s v="Thu"/>
    <x v="7"/>
    <x v="3"/>
    <n v="3393"/>
    <n v="0"/>
  </r>
  <r>
    <s v="ACZQMAR4"/>
    <x v="4"/>
    <x v="3"/>
    <x v="1"/>
    <s v="MG Advanced"/>
    <s v="Rantouch"/>
    <s v="United States"/>
    <x v="0"/>
    <x v="238"/>
    <x v="191"/>
    <s v="Fri"/>
    <x v="7"/>
    <x v="3"/>
    <n v="3393"/>
    <n v="3615"/>
  </r>
  <r>
    <s v="R443AUAG"/>
    <x v="15"/>
    <x v="5"/>
    <x v="2"/>
    <s v="GTX Pro"/>
    <m/>
    <s v=""/>
    <x v="1"/>
    <x v="238"/>
    <x v="6"/>
    <s v=""/>
    <x v="1"/>
    <x v="1"/>
    <s v=""/>
    <n v="0"/>
  </r>
  <r>
    <s v="TP9IE6PV"/>
    <x v="3"/>
    <x v="0"/>
    <x v="0"/>
    <s v="GTX Basic"/>
    <s v="Genco Pura Olive Oil Company"/>
    <s v="Italy"/>
    <x v="0"/>
    <x v="239"/>
    <x v="171"/>
    <s v="Mon"/>
    <x v="6"/>
    <x v="3"/>
    <n v="550"/>
    <n v="631"/>
  </r>
  <r>
    <s v="E5CD0W5M"/>
    <x v="23"/>
    <x v="4"/>
    <x v="2"/>
    <s v="GTX Basic"/>
    <s v="Kan-code"/>
    <s v="United States"/>
    <x v="2"/>
    <x v="239"/>
    <x v="184"/>
    <s v="Sat"/>
    <x v="7"/>
    <x v="3"/>
    <n v="550"/>
    <n v="0"/>
  </r>
  <r>
    <s v="HKH717ED"/>
    <x v="28"/>
    <x v="0"/>
    <x v="0"/>
    <s v="GTX Basic"/>
    <s v="Hottechi"/>
    <s v="Korea"/>
    <x v="2"/>
    <x v="239"/>
    <x v="138"/>
    <s v="Fri"/>
    <x v="5"/>
    <x v="3"/>
    <n v="550"/>
    <n v="0"/>
  </r>
  <r>
    <s v="DAW2JTP5"/>
    <x v="28"/>
    <x v="0"/>
    <x v="0"/>
    <s v="MG Special"/>
    <s v="Genco Pura Olive Oil Company"/>
    <s v="Italy"/>
    <x v="2"/>
    <x v="239"/>
    <x v="191"/>
    <s v="Fri"/>
    <x v="7"/>
    <x v="3"/>
    <n v="55"/>
    <n v="0"/>
  </r>
  <r>
    <s v="HBMOSBAK"/>
    <x v="13"/>
    <x v="4"/>
    <x v="2"/>
    <s v="GTX Pro"/>
    <s v="Massive Dynamic"/>
    <s v="United States"/>
    <x v="2"/>
    <x v="239"/>
    <x v="124"/>
    <s v="Mon"/>
    <x v="5"/>
    <x v="3"/>
    <n v="4821"/>
    <n v="0"/>
  </r>
  <r>
    <s v="V0V6O05H"/>
    <x v="1"/>
    <x v="1"/>
    <x v="0"/>
    <s v="GTX Pro"/>
    <s v="Condax"/>
    <s v="United States"/>
    <x v="2"/>
    <x v="239"/>
    <x v="191"/>
    <s v="Fri"/>
    <x v="7"/>
    <x v="3"/>
    <n v="4821"/>
    <n v="0"/>
  </r>
  <r>
    <s v="3DY60YA7"/>
    <x v="1"/>
    <x v="1"/>
    <x v="0"/>
    <s v="GTX Pro"/>
    <s v="Stanredtax"/>
    <s v="United States"/>
    <x v="2"/>
    <x v="239"/>
    <x v="189"/>
    <s v="Thu"/>
    <x v="7"/>
    <x v="3"/>
    <n v="4821"/>
    <n v="0"/>
  </r>
  <r>
    <s v="8H19L55Y"/>
    <x v="1"/>
    <x v="1"/>
    <x v="0"/>
    <s v="GTX Pro"/>
    <s v="Streethex"/>
    <s v="Belgium"/>
    <x v="0"/>
    <x v="239"/>
    <x v="191"/>
    <s v="Fri"/>
    <x v="7"/>
    <x v="3"/>
    <n v="4821"/>
    <n v="4162"/>
  </r>
  <r>
    <s v="TPNU79C1"/>
    <x v="1"/>
    <x v="1"/>
    <x v="0"/>
    <s v="MG Special"/>
    <s v="Toughzap"/>
    <s v="United States"/>
    <x v="0"/>
    <x v="239"/>
    <x v="181"/>
    <s v="Fri"/>
    <x v="6"/>
    <x v="3"/>
    <n v="55"/>
    <n v="54"/>
  </r>
  <r>
    <s v="TFQR150O"/>
    <x v="26"/>
    <x v="4"/>
    <x v="2"/>
    <s v="GTX Pro"/>
    <s v="Iselectrics"/>
    <s v="United States"/>
    <x v="0"/>
    <x v="239"/>
    <x v="185"/>
    <s v="Sun"/>
    <x v="7"/>
    <x v="3"/>
    <n v="4821"/>
    <n v="5064"/>
  </r>
  <r>
    <s v="9MM27P8C"/>
    <x v="14"/>
    <x v="3"/>
    <x v="1"/>
    <s v="MG Advanced"/>
    <s v="Kan-code"/>
    <s v="United States"/>
    <x v="2"/>
    <x v="239"/>
    <x v="191"/>
    <s v="Fri"/>
    <x v="7"/>
    <x v="3"/>
    <n v="3393"/>
    <n v="0"/>
  </r>
  <r>
    <s v="MMWD47ZY"/>
    <x v="8"/>
    <x v="1"/>
    <x v="0"/>
    <s v="GTX Plus Basic"/>
    <s v="Konmatfix"/>
    <s v="United States"/>
    <x v="2"/>
    <x v="239"/>
    <x v="175"/>
    <s v="Tue"/>
    <x v="5"/>
    <x v="3"/>
    <n v="1096"/>
    <n v="0"/>
  </r>
  <r>
    <s v="JFIBKWMQ"/>
    <x v="8"/>
    <x v="1"/>
    <x v="0"/>
    <s v="MG Special"/>
    <s v="Konmatfix"/>
    <s v="United States"/>
    <x v="2"/>
    <x v="239"/>
    <x v="192"/>
    <s v="Sun"/>
    <x v="7"/>
    <x v="3"/>
    <n v="55"/>
    <n v="0"/>
  </r>
  <r>
    <s v="6FUPOO3I"/>
    <x v="8"/>
    <x v="1"/>
    <x v="0"/>
    <s v="MG Advanced"/>
    <s v="Conecom"/>
    <s v="United States"/>
    <x v="0"/>
    <x v="239"/>
    <x v="191"/>
    <s v="Fri"/>
    <x v="7"/>
    <x v="3"/>
    <n v="3393"/>
    <n v="3865"/>
  </r>
  <r>
    <s v="29VR6EL4"/>
    <x v="10"/>
    <x v="3"/>
    <x v="1"/>
    <s v="MG Advanced"/>
    <s v="Konex"/>
    <s v="United States"/>
    <x v="2"/>
    <x v="239"/>
    <x v="163"/>
    <s v="Thu"/>
    <x v="6"/>
    <x v="3"/>
    <n v="3393"/>
    <n v="0"/>
  </r>
  <r>
    <s v="L45N3D2E"/>
    <x v="7"/>
    <x v="2"/>
    <x v="1"/>
    <s v="GTX Pro"/>
    <s v="Plexzap"/>
    <s v="United States"/>
    <x v="2"/>
    <x v="239"/>
    <x v="187"/>
    <s v="Tue"/>
    <x v="7"/>
    <x v="3"/>
    <n v="4821"/>
    <n v="0"/>
  </r>
  <r>
    <s v="K1OBT27J"/>
    <x v="7"/>
    <x v="2"/>
    <x v="1"/>
    <s v="GTX Basic"/>
    <s v="Xx-holding"/>
    <s v="United States"/>
    <x v="0"/>
    <x v="239"/>
    <x v="133"/>
    <s v="Thu"/>
    <x v="5"/>
    <x v="3"/>
    <n v="550"/>
    <n v="553"/>
  </r>
  <r>
    <s v="OZL7CDMQ"/>
    <x v="29"/>
    <x v="1"/>
    <x v="0"/>
    <s v="GTX Plus Basic"/>
    <s v="Finhigh"/>
    <s v="United States"/>
    <x v="2"/>
    <x v="239"/>
    <x v="186"/>
    <s v="Mon"/>
    <x v="7"/>
    <x v="3"/>
    <n v="1096"/>
    <n v="0"/>
  </r>
  <r>
    <s v="LZ6PSZ4T"/>
    <x v="29"/>
    <x v="1"/>
    <x v="0"/>
    <s v="MG Advanced"/>
    <s v="Dontechi"/>
    <s v="United States"/>
    <x v="2"/>
    <x v="239"/>
    <x v="188"/>
    <s v="Wed"/>
    <x v="7"/>
    <x v="3"/>
    <n v="3393"/>
    <n v="0"/>
  </r>
  <r>
    <s v="5CFCTZ5K"/>
    <x v="29"/>
    <x v="1"/>
    <x v="0"/>
    <s v="GTX Basic"/>
    <s v="Ron-tech"/>
    <s v="United States"/>
    <x v="0"/>
    <x v="239"/>
    <x v="145"/>
    <s v="Sat"/>
    <x v="6"/>
    <x v="3"/>
    <n v="550"/>
    <n v="501"/>
  </r>
  <r>
    <s v="EG5M02ZV"/>
    <x v="18"/>
    <x v="2"/>
    <x v="1"/>
    <s v="GTX Basic"/>
    <s v="J-Texon"/>
    <s v="United States"/>
    <x v="0"/>
    <x v="239"/>
    <x v="173"/>
    <s v="Wed"/>
    <x v="6"/>
    <x v="3"/>
    <n v="550"/>
    <n v="539"/>
  </r>
  <r>
    <s v="5UKQ16DK"/>
    <x v="18"/>
    <x v="2"/>
    <x v="1"/>
    <s v="GTX Plus Basic"/>
    <s v="Singletechno"/>
    <s v="United States"/>
    <x v="0"/>
    <x v="239"/>
    <x v="187"/>
    <s v="Tue"/>
    <x v="7"/>
    <x v="3"/>
    <n v="1096"/>
    <n v="1028"/>
  </r>
  <r>
    <s v="C9M5B1N6"/>
    <x v="18"/>
    <x v="2"/>
    <x v="1"/>
    <s v="GTX Pro"/>
    <s v="Nam-zim"/>
    <s v="Brazil"/>
    <x v="0"/>
    <x v="239"/>
    <x v="160"/>
    <s v="Wed"/>
    <x v="6"/>
    <x v="3"/>
    <n v="4821"/>
    <n v="3951"/>
  </r>
  <r>
    <s v="ZS4PKX65"/>
    <x v="24"/>
    <x v="0"/>
    <x v="0"/>
    <s v="GTX Basic"/>
    <s v="Finhigh"/>
    <s v="United States"/>
    <x v="0"/>
    <x v="239"/>
    <x v="138"/>
    <s v="Fri"/>
    <x v="5"/>
    <x v="3"/>
    <n v="550"/>
    <n v="560"/>
  </r>
  <r>
    <s v="PYLS9RJH"/>
    <x v="5"/>
    <x v="3"/>
    <x v="1"/>
    <s v="GTX Plus Pro"/>
    <s v="Goodsilron"/>
    <s v="United States"/>
    <x v="2"/>
    <x v="239"/>
    <x v="188"/>
    <s v="Wed"/>
    <x v="7"/>
    <x v="3"/>
    <n v="5482"/>
    <n v="0"/>
  </r>
  <r>
    <s v="X2ZONP2D"/>
    <x v="0"/>
    <x v="0"/>
    <x v="0"/>
    <s v="GTX Plus Pro"/>
    <s v="Betatech"/>
    <s v="Kenya"/>
    <x v="2"/>
    <x v="239"/>
    <x v="162"/>
    <s v="Thu"/>
    <x v="5"/>
    <x v="3"/>
    <n v="5482"/>
    <n v="0"/>
  </r>
  <r>
    <s v="Y5CP83V4"/>
    <x v="0"/>
    <x v="0"/>
    <x v="0"/>
    <s v="GTX Basic"/>
    <s v="Isdom"/>
    <s v="United States"/>
    <x v="0"/>
    <x v="239"/>
    <x v="182"/>
    <s v="Sat"/>
    <x v="6"/>
    <x v="3"/>
    <n v="550"/>
    <n v="530"/>
  </r>
  <r>
    <s v="V71FMJBD"/>
    <x v="17"/>
    <x v="5"/>
    <x v="2"/>
    <s v="MG Advanced"/>
    <m/>
    <s v=""/>
    <x v="1"/>
    <x v="239"/>
    <x v="6"/>
    <s v=""/>
    <x v="1"/>
    <x v="1"/>
    <s v=""/>
    <n v="0"/>
  </r>
  <r>
    <s v="9Y2HDGST"/>
    <x v="12"/>
    <x v="0"/>
    <x v="0"/>
    <s v="GTX Basic"/>
    <s v="Dontechi"/>
    <s v="United States"/>
    <x v="0"/>
    <x v="239"/>
    <x v="185"/>
    <s v="Sun"/>
    <x v="7"/>
    <x v="3"/>
    <n v="550"/>
    <n v="462"/>
  </r>
  <r>
    <s v="7R0G2LC1"/>
    <x v="4"/>
    <x v="3"/>
    <x v="1"/>
    <s v="GTX Plus Basic"/>
    <s v="Blackzim"/>
    <s v="United States"/>
    <x v="0"/>
    <x v="239"/>
    <x v="167"/>
    <s v="Thu"/>
    <x v="6"/>
    <x v="3"/>
    <n v="1096"/>
    <n v="1211"/>
  </r>
  <r>
    <s v="8FX574BJ"/>
    <x v="4"/>
    <x v="3"/>
    <x v="1"/>
    <s v="GTX Pro"/>
    <s v="Scotfind"/>
    <s v="United States"/>
    <x v="0"/>
    <x v="239"/>
    <x v="186"/>
    <s v="Mon"/>
    <x v="7"/>
    <x v="3"/>
    <n v="4821"/>
    <n v="4264"/>
  </r>
  <r>
    <s v="AU5Q1XCW"/>
    <x v="4"/>
    <x v="3"/>
    <x v="1"/>
    <s v="MG Advanced"/>
    <s v="Faxquote"/>
    <s v="United States"/>
    <x v="0"/>
    <x v="239"/>
    <x v="172"/>
    <s v="Sat"/>
    <x v="6"/>
    <x v="3"/>
    <n v="3393"/>
    <n v="3104"/>
  </r>
  <r>
    <s v="SZAMHBGA"/>
    <x v="15"/>
    <x v="5"/>
    <x v="2"/>
    <s v="MG Advanced"/>
    <s v="Nam-zim"/>
    <s v="Brazil"/>
    <x v="1"/>
    <x v="239"/>
    <x v="6"/>
    <s v=""/>
    <x v="1"/>
    <x v="1"/>
    <s v=""/>
    <n v="0"/>
  </r>
  <r>
    <s v="CUMYWQYP"/>
    <x v="15"/>
    <x v="5"/>
    <x v="2"/>
    <s v="MG Special"/>
    <s v="Gekko &amp; Co"/>
    <s v="United States"/>
    <x v="0"/>
    <x v="239"/>
    <x v="182"/>
    <s v="Sat"/>
    <x v="6"/>
    <x v="3"/>
    <n v="55"/>
    <n v="56"/>
  </r>
  <r>
    <s v="29ZDUK49"/>
    <x v="3"/>
    <x v="0"/>
    <x v="0"/>
    <s v="GTX Plus Basic"/>
    <s v="Betatech"/>
    <s v="Kenya"/>
    <x v="0"/>
    <x v="240"/>
    <x v="193"/>
    <s v="Mon"/>
    <x v="7"/>
    <x v="3"/>
    <n v="1096"/>
    <n v="1047"/>
  </r>
  <r>
    <s v="VLVP8FPJ"/>
    <x v="23"/>
    <x v="4"/>
    <x v="2"/>
    <s v="MG Advanced"/>
    <s v="Iselectrics"/>
    <s v="United States"/>
    <x v="2"/>
    <x v="240"/>
    <x v="190"/>
    <s v="Sat"/>
    <x v="7"/>
    <x v="3"/>
    <n v="3393"/>
    <n v="0"/>
  </r>
  <r>
    <s v="ZD1X3R4G"/>
    <x v="27"/>
    <x v="5"/>
    <x v="2"/>
    <s v="GTX Plus Basic"/>
    <m/>
    <s v=""/>
    <x v="1"/>
    <x v="240"/>
    <x v="6"/>
    <s v=""/>
    <x v="1"/>
    <x v="1"/>
    <s v=""/>
    <n v="0"/>
  </r>
  <r>
    <s v="SNGS64S7"/>
    <x v="1"/>
    <x v="1"/>
    <x v="0"/>
    <s v="GTX Pro"/>
    <s v="Statholdings"/>
    <s v="United States"/>
    <x v="2"/>
    <x v="240"/>
    <x v="189"/>
    <s v="Thu"/>
    <x v="7"/>
    <x v="3"/>
    <n v="4821"/>
    <n v="0"/>
  </r>
  <r>
    <s v="CMCVD0N8"/>
    <x v="1"/>
    <x v="1"/>
    <x v="0"/>
    <s v="GTX Pro"/>
    <s v="Warephase"/>
    <s v="United States"/>
    <x v="0"/>
    <x v="240"/>
    <x v="190"/>
    <s v="Sat"/>
    <x v="7"/>
    <x v="3"/>
    <n v="4821"/>
    <n v="5321"/>
  </r>
  <r>
    <s v="NNKWGFDH"/>
    <x v="1"/>
    <x v="1"/>
    <x v="0"/>
    <s v="MG Special"/>
    <s v="Globex Corporation"/>
    <s v="Norway"/>
    <x v="0"/>
    <x v="240"/>
    <x v="189"/>
    <s v="Thu"/>
    <x v="7"/>
    <x v="3"/>
    <n v="55"/>
    <n v="57"/>
  </r>
  <r>
    <s v="YC6QEUJN"/>
    <x v="21"/>
    <x v="5"/>
    <x v="2"/>
    <s v="GTX Plus Basic"/>
    <s v="Kan-code"/>
    <s v="United States"/>
    <x v="0"/>
    <x v="240"/>
    <x v="190"/>
    <s v="Sat"/>
    <x v="7"/>
    <x v="3"/>
    <n v="1096"/>
    <n v="950"/>
  </r>
  <r>
    <s v="794XWMYE"/>
    <x v="21"/>
    <x v="5"/>
    <x v="2"/>
    <s v="MG Special"/>
    <s v="Mathtouch"/>
    <s v="Jordan"/>
    <x v="0"/>
    <x v="240"/>
    <x v="167"/>
    <s v="Thu"/>
    <x v="6"/>
    <x v="3"/>
    <n v="55"/>
    <n v="61"/>
  </r>
  <r>
    <s v="FHK0BBGK"/>
    <x v="21"/>
    <x v="5"/>
    <x v="2"/>
    <s v="MG Special"/>
    <s v="Xx-zobam"/>
    <s v="United States"/>
    <x v="0"/>
    <x v="240"/>
    <x v="190"/>
    <s v="Sat"/>
    <x v="7"/>
    <x v="3"/>
    <n v="55"/>
    <n v="62"/>
  </r>
  <r>
    <s v="461LIUS7"/>
    <x v="8"/>
    <x v="1"/>
    <x v="0"/>
    <s v="GTX Plus Basic"/>
    <s v="Isdom"/>
    <s v="United States"/>
    <x v="0"/>
    <x v="240"/>
    <x v="191"/>
    <s v="Fri"/>
    <x v="7"/>
    <x v="3"/>
    <n v="1096"/>
    <n v="1105"/>
  </r>
  <r>
    <s v="Y9SCLUH8"/>
    <x v="29"/>
    <x v="1"/>
    <x v="0"/>
    <s v="GTX Plus Basic"/>
    <s v="Ron-tech"/>
    <s v="United States"/>
    <x v="0"/>
    <x v="240"/>
    <x v="145"/>
    <s v="Sat"/>
    <x v="6"/>
    <x v="3"/>
    <n v="1096"/>
    <n v="835"/>
  </r>
  <r>
    <s v="J75Y9C75"/>
    <x v="16"/>
    <x v="2"/>
    <x v="1"/>
    <s v="GTX Plus Basic"/>
    <s v="Rantouch"/>
    <s v="United States"/>
    <x v="0"/>
    <x v="240"/>
    <x v="146"/>
    <s v="Mon"/>
    <x v="5"/>
    <x v="3"/>
    <n v="1096"/>
    <n v="1104"/>
  </r>
  <r>
    <s v="PUP6JDT9"/>
    <x v="16"/>
    <x v="2"/>
    <x v="1"/>
    <s v="MG Advanced"/>
    <s v="Kan-code"/>
    <s v="United States"/>
    <x v="0"/>
    <x v="240"/>
    <x v="158"/>
    <s v="Tue"/>
    <x v="6"/>
    <x v="3"/>
    <n v="3393"/>
    <n v="3464"/>
  </r>
  <r>
    <s v="EMUG64GW"/>
    <x v="18"/>
    <x v="2"/>
    <x v="1"/>
    <s v="GTX Basic"/>
    <m/>
    <s v=""/>
    <x v="1"/>
    <x v="240"/>
    <x v="6"/>
    <s v=""/>
    <x v="1"/>
    <x v="1"/>
    <s v=""/>
    <n v="0"/>
  </r>
  <r>
    <s v="88AA2RK1"/>
    <x v="18"/>
    <x v="2"/>
    <x v="1"/>
    <s v="GTX Basic"/>
    <s v="Sonron"/>
    <s v="United States"/>
    <x v="2"/>
    <x v="240"/>
    <x v="189"/>
    <s v="Thu"/>
    <x v="7"/>
    <x v="3"/>
    <n v="550"/>
    <n v="0"/>
  </r>
  <r>
    <s v="4F222JU9"/>
    <x v="24"/>
    <x v="0"/>
    <x v="0"/>
    <s v="MG Special"/>
    <s v="Scottech"/>
    <s v="United States"/>
    <x v="2"/>
    <x v="240"/>
    <x v="159"/>
    <s v="Thu"/>
    <x v="5"/>
    <x v="3"/>
    <n v="55"/>
    <n v="0"/>
  </r>
  <r>
    <s v="CBYRECX6"/>
    <x v="24"/>
    <x v="0"/>
    <x v="0"/>
    <s v="MG Advanced"/>
    <s v="Streethex"/>
    <s v="Belgium"/>
    <x v="2"/>
    <x v="240"/>
    <x v="189"/>
    <s v="Thu"/>
    <x v="7"/>
    <x v="3"/>
    <n v="3393"/>
    <n v="0"/>
  </r>
  <r>
    <s v="XYRO1TLJ"/>
    <x v="5"/>
    <x v="3"/>
    <x v="1"/>
    <s v="GTX Pro"/>
    <m/>
    <s v=""/>
    <x v="1"/>
    <x v="240"/>
    <x v="6"/>
    <s v=""/>
    <x v="1"/>
    <x v="1"/>
    <s v=""/>
    <n v="0"/>
  </r>
  <r>
    <s v="QXT65QTI"/>
    <x v="5"/>
    <x v="3"/>
    <x v="1"/>
    <s v="GTX Basic"/>
    <s v="Hottechi"/>
    <s v="Korea"/>
    <x v="2"/>
    <x v="240"/>
    <x v="193"/>
    <s v="Mon"/>
    <x v="7"/>
    <x v="3"/>
    <n v="550"/>
    <n v="0"/>
  </r>
  <r>
    <s v="8RTR1VMP"/>
    <x v="5"/>
    <x v="3"/>
    <x v="1"/>
    <s v="MG Special"/>
    <s v="Condax"/>
    <s v="United States"/>
    <x v="2"/>
    <x v="240"/>
    <x v="189"/>
    <s v="Thu"/>
    <x v="7"/>
    <x v="3"/>
    <n v="55"/>
    <n v="0"/>
  </r>
  <r>
    <s v="T7RA32XV"/>
    <x v="5"/>
    <x v="3"/>
    <x v="1"/>
    <s v="MG Special"/>
    <s v="Singletechno"/>
    <s v="United States"/>
    <x v="2"/>
    <x v="240"/>
    <x v="189"/>
    <s v="Thu"/>
    <x v="7"/>
    <x v="3"/>
    <n v="55"/>
    <n v="0"/>
  </r>
  <r>
    <s v="8IYVJKT4"/>
    <x v="9"/>
    <x v="2"/>
    <x v="1"/>
    <s v="GTX Pro"/>
    <s v="Dalttechnology"/>
    <s v="United States"/>
    <x v="2"/>
    <x v="240"/>
    <x v="193"/>
    <s v="Mon"/>
    <x v="7"/>
    <x v="3"/>
    <n v="4821"/>
    <n v="0"/>
  </r>
  <r>
    <s v="G087QT6R"/>
    <x v="0"/>
    <x v="0"/>
    <x v="0"/>
    <s v="MG Advanced"/>
    <s v="Rundofase"/>
    <s v="United States"/>
    <x v="0"/>
    <x v="240"/>
    <x v="189"/>
    <s v="Thu"/>
    <x v="7"/>
    <x v="3"/>
    <n v="3393"/>
    <n v="3676"/>
  </r>
  <r>
    <s v="JT1UUOXN"/>
    <x v="6"/>
    <x v="1"/>
    <x v="0"/>
    <s v="GTX Pro"/>
    <s v="Konmatfix"/>
    <s v="United States"/>
    <x v="2"/>
    <x v="240"/>
    <x v="190"/>
    <s v="Sat"/>
    <x v="7"/>
    <x v="3"/>
    <n v="4821"/>
    <n v="0"/>
  </r>
  <r>
    <s v="PUTILZZG"/>
    <x v="6"/>
    <x v="1"/>
    <x v="0"/>
    <s v="GTX Basic"/>
    <s v="Treequote"/>
    <s v="United States"/>
    <x v="0"/>
    <x v="240"/>
    <x v="128"/>
    <s v="Wed"/>
    <x v="5"/>
    <x v="3"/>
    <n v="550"/>
    <n v="568"/>
  </r>
  <r>
    <s v="QU7MSL36"/>
    <x v="19"/>
    <x v="4"/>
    <x v="2"/>
    <s v="GTX Pro"/>
    <s v="Plussunin"/>
    <s v="United States"/>
    <x v="0"/>
    <x v="240"/>
    <x v="192"/>
    <s v="Sun"/>
    <x v="7"/>
    <x v="3"/>
    <n v="4821"/>
    <n v="4837"/>
  </r>
  <r>
    <s v="FEGSJ8QI"/>
    <x v="11"/>
    <x v="3"/>
    <x v="1"/>
    <s v="GTX Pro"/>
    <s v="Sonron"/>
    <s v="United States"/>
    <x v="0"/>
    <x v="240"/>
    <x v="148"/>
    <s v="Sat"/>
    <x v="5"/>
    <x v="3"/>
    <n v="4821"/>
    <n v="4936"/>
  </r>
  <r>
    <s v="1SKIPYI7"/>
    <x v="11"/>
    <x v="3"/>
    <x v="1"/>
    <s v="MG Special"/>
    <s v="Groovestreet"/>
    <s v="United States"/>
    <x v="0"/>
    <x v="240"/>
    <x v="142"/>
    <s v="Sun"/>
    <x v="6"/>
    <x v="3"/>
    <n v="55"/>
    <n v="55"/>
  </r>
  <r>
    <s v="66Q03Q2P"/>
    <x v="12"/>
    <x v="0"/>
    <x v="0"/>
    <s v="GTX Basic"/>
    <s v="Konmatfix"/>
    <s v="United States"/>
    <x v="0"/>
    <x v="240"/>
    <x v="193"/>
    <s v="Mon"/>
    <x v="7"/>
    <x v="3"/>
    <n v="550"/>
    <n v="466"/>
  </r>
  <r>
    <s v="T4FR3FAC"/>
    <x v="4"/>
    <x v="3"/>
    <x v="1"/>
    <s v="MG Advanced"/>
    <m/>
    <s v=""/>
    <x v="1"/>
    <x v="240"/>
    <x v="6"/>
    <s v=""/>
    <x v="1"/>
    <x v="1"/>
    <s v=""/>
    <n v="0"/>
  </r>
  <r>
    <s v="Z1NWKS9A"/>
    <x v="4"/>
    <x v="3"/>
    <x v="1"/>
    <s v="MG Special"/>
    <s v="Finjob"/>
    <s v="United States"/>
    <x v="2"/>
    <x v="240"/>
    <x v="188"/>
    <s v="Wed"/>
    <x v="7"/>
    <x v="3"/>
    <n v="55"/>
    <n v="0"/>
  </r>
  <r>
    <s v="ZZCKQ2JV"/>
    <x v="4"/>
    <x v="3"/>
    <x v="1"/>
    <s v="GTX Pro"/>
    <s v="Newex"/>
    <s v="Germany"/>
    <x v="0"/>
    <x v="240"/>
    <x v="187"/>
    <s v="Tue"/>
    <x v="7"/>
    <x v="3"/>
    <n v="4821"/>
    <n v="4856"/>
  </r>
  <r>
    <s v="F3G00C56"/>
    <x v="4"/>
    <x v="3"/>
    <x v="1"/>
    <s v="MG Advanced"/>
    <s v="Plexzap"/>
    <s v="United States"/>
    <x v="0"/>
    <x v="240"/>
    <x v="190"/>
    <s v="Sat"/>
    <x v="7"/>
    <x v="3"/>
    <n v="3393"/>
    <n v="3562"/>
  </r>
  <r>
    <s v="9824T94P"/>
    <x v="15"/>
    <x v="5"/>
    <x v="2"/>
    <s v="GTX Pro"/>
    <s v="Mathtouch"/>
    <s v="Jordan"/>
    <x v="0"/>
    <x v="240"/>
    <x v="192"/>
    <s v="Sun"/>
    <x v="7"/>
    <x v="3"/>
    <n v="4821"/>
    <n v="5159"/>
  </r>
  <r>
    <s v="B8TD9HCN"/>
    <x v="15"/>
    <x v="5"/>
    <x v="2"/>
    <s v="MG Advanced"/>
    <s v="Kinnamplus"/>
    <s v="United States"/>
    <x v="0"/>
    <x v="240"/>
    <x v="194"/>
    <s v="Tue"/>
    <x v="7"/>
    <x v="3"/>
    <n v="3393"/>
    <n v="3172"/>
  </r>
  <r>
    <s v="PEFTXK4Q"/>
    <x v="20"/>
    <x v="5"/>
    <x v="2"/>
    <s v="MG Advanced"/>
    <s v="Kinnamplus"/>
    <s v="United States"/>
    <x v="0"/>
    <x v="240"/>
    <x v="154"/>
    <s v="Sun"/>
    <x v="6"/>
    <x v="3"/>
    <n v="3393"/>
    <n v="3350"/>
  </r>
  <r>
    <s v="LUIEQRMQ"/>
    <x v="2"/>
    <x v="2"/>
    <x v="1"/>
    <s v="GTX Basic"/>
    <s v="Goodsilron"/>
    <s v="United States"/>
    <x v="0"/>
    <x v="240"/>
    <x v="193"/>
    <s v="Mon"/>
    <x v="7"/>
    <x v="3"/>
    <n v="550"/>
    <n v="595"/>
  </r>
  <r>
    <s v="8QOUXQEV"/>
    <x v="3"/>
    <x v="0"/>
    <x v="0"/>
    <s v="GTX Basic"/>
    <s v="Betatech"/>
    <s v="Kenya"/>
    <x v="0"/>
    <x v="241"/>
    <x v="173"/>
    <s v="Wed"/>
    <x v="6"/>
    <x v="3"/>
    <n v="550"/>
    <n v="560"/>
  </r>
  <r>
    <s v="BMH2FEGF"/>
    <x v="25"/>
    <x v="4"/>
    <x v="2"/>
    <s v="GTX Plus Basic"/>
    <m/>
    <s v=""/>
    <x v="1"/>
    <x v="241"/>
    <x v="6"/>
    <s v=""/>
    <x v="1"/>
    <x v="1"/>
    <s v=""/>
    <n v="0"/>
  </r>
  <r>
    <s v="6SC26SGG"/>
    <x v="25"/>
    <x v="4"/>
    <x v="2"/>
    <s v="GTX Plus Basic"/>
    <s v="Yearin"/>
    <s v="United States"/>
    <x v="0"/>
    <x v="241"/>
    <x v="185"/>
    <s v="Sun"/>
    <x v="7"/>
    <x v="3"/>
    <n v="1096"/>
    <n v="1167"/>
  </r>
  <r>
    <s v="GITEQ8VZ"/>
    <x v="23"/>
    <x v="4"/>
    <x v="2"/>
    <s v="GTX Plus Pro"/>
    <s v="Initech"/>
    <s v="United States"/>
    <x v="2"/>
    <x v="241"/>
    <x v="193"/>
    <s v="Mon"/>
    <x v="7"/>
    <x v="3"/>
    <n v="5482"/>
    <n v="0"/>
  </r>
  <r>
    <s v="2Y9R7T2W"/>
    <x v="23"/>
    <x v="4"/>
    <x v="2"/>
    <s v="MG Advanced"/>
    <s v="Betasoloin"/>
    <s v="United States"/>
    <x v="0"/>
    <x v="241"/>
    <x v="168"/>
    <s v="Tue"/>
    <x v="6"/>
    <x v="3"/>
    <n v="3393"/>
    <n v="3280"/>
  </r>
  <r>
    <s v="8U5GBXK1"/>
    <x v="28"/>
    <x v="0"/>
    <x v="0"/>
    <s v="MG Advanced"/>
    <s v="Genco Pura Olive Oil Company"/>
    <s v="Italy"/>
    <x v="0"/>
    <x v="241"/>
    <x v="152"/>
    <s v="Fri"/>
    <x v="6"/>
    <x v="3"/>
    <n v="3393"/>
    <n v="3427"/>
  </r>
  <r>
    <s v="THI3LNT0"/>
    <x v="27"/>
    <x v="5"/>
    <x v="2"/>
    <s v="GTX Basic"/>
    <s v="Silis"/>
    <s v="United States"/>
    <x v="2"/>
    <x v="241"/>
    <x v="195"/>
    <s v="Wed"/>
    <x v="7"/>
    <x v="3"/>
    <n v="550"/>
    <n v="0"/>
  </r>
  <r>
    <s v="KTLIR2ZX"/>
    <x v="13"/>
    <x v="4"/>
    <x v="2"/>
    <s v="GTX Plus Basic"/>
    <s v="Plussunin"/>
    <s v="United States"/>
    <x v="2"/>
    <x v="241"/>
    <x v="190"/>
    <s v="Sat"/>
    <x v="7"/>
    <x v="3"/>
    <n v="1096"/>
    <n v="0"/>
  </r>
  <r>
    <s v="G2EECJNG"/>
    <x v="13"/>
    <x v="4"/>
    <x v="2"/>
    <s v="GTX Plus Basic"/>
    <s v="Iselectrics"/>
    <s v="United States"/>
    <x v="0"/>
    <x v="241"/>
    <x v="173"/>
    <s v="Wed"/>
    <x v="6"/>
    <x v="3"/>
    <n v="1096"/>
    <n v="940"/>
  </r>
  <r>
    <s v="UZN5JBF3"/>
    <x v="1"/>
    <x v="1"/>
    <x v="0"/>
    <s v="GTX Basic"/>
    <s v="Warephase"/>
    <s v="United States"/>
    <x v="0"/>
    <x v="241"/>
    <x v="181"/>
    <s v="Fri"/>
    <x v="6"/>
    <x v="3"/>
    <n v="550"/>
    <n v="565"/>
  </r>
  <r>
    <s v="2CZVRGQ4"/>
    <x v="1"/>
    <x v="1"/>
    <x v="0"/>
    <s v="GTX Pro"/>
    <s v="Conecom"/>
    <s v="United States"/>
    <x v="0"/>
    <x v="241"/>
    <x v="189"/>
    <s v="Thu"/>
    <x v="7"/>
    <x v="3"/>
    <n v="4821"/>
    <n v="4749"/>
  </r>
  <r>
    <s v="K5D2IP27"/>
    <x v="14"/>
    <x v="3"/>
    <x v="1"/>
    <s v="MG Special"/>
    <s v="Labdrill"/>
    <s v="United States"/>
    <x v="0"/>
    <x v="241"/>
    <x v="192"/>
    <s v="Sun"/>
    <x v="7"/>
    <x v="3"/>
    <n v="55"/>
    <n v="51"/>
  </r>
  <r>
    <s v="PTKOWYW6"/>
    <x v="8"/>
    <x v="1"/>
    <x v="0"/>
    <s v="MG Special"/>
    <s v="Statholdings"/>
    <s v="United States"/>
    <x v="2"/>
    <x v="241"/>
    <x v="146"/>
    <s v="Mon"/>
    <x v="5"/>
    <x v="3"/>
    <n v="55"/>
    <n v="0"/>
  </r>
  <r>
    <s v="3T23AW36"/>
    <x v="7"/>
    <x v="2"/>
    <x v="1"/>
    <s v="GTX Plus Basic"/>
    <m/>
    <s v=""/>
    <x v="1"/>
    <x v="241"/>
    <x v="6"/>
    <s v=""/>
    <x v="1"/>
    <x v="1"/>
    <s v=""/>
    <n v="0"/>
  </r>
  <r>
    <s v="G3DIX74Y"/>
    <x v="7"/>
    <x v="2"/>
    <x v="1"/>
    <s v="GTX Pro"/>
    <s v="Y-corporation"/>
    <s v="United States"/>
    <x v="2"/>
    <x v="241"/>
    <x v="190"/>
    <s v="Sat"/>
    <x v="7"/>
    <x v="3"/>
    <n v="4821"/>
    <n v="0"/>
  </r>
  <r>
    <s v="4F8MNVNP"/>
    <x v="29"/>
    <x v="1"/>
    <x v="0"/>
    <s v="GTX Basic"/>
    <s v="Warephase"/>
    <s v="United States"/>
    <x v="2"/>
    <x v="241"/>
    <x v="191"/>
    <s v="Fri"/>
    <x v="7"/>
    <x v="3"/>
    <n v="550"/>
    <n v="0"/>
  </r>
  <r>
    <s v="7UL8T1BZ"/>
    <x v="5"/>
    <x v="3"/>
    <x v="1"/>
    <s v="MG Special"/>
    <s v="Doncon"/>
    <s v="United States"/>
    <x v="2"/>
    <x v="241"/>
    <x v="184"/>
    <s v="Sat"/>
    <x v="7"/>
    <x v="3"/>
    <n v="55"/>
    <n v="0"/>
  </r>
  <r>
    <s v="4HP16LRH"/>
    <x v="22"/>
    <x v="1"/>
    <x v="0"/>
    <s v="MG Advanced"/>
    <s v="Konmatfix"/>
    <s v="United States"/>
    <x v="0"/>
    <x v="241"/>
    <x v="192"/>
    <s v="Sun"/>
    <x v="7"/>
    <x v="3"/>
    <n v="3393"/>
    <n v="3699"/>
  </r>
  <r>
    <s v="MNTHSHH6"/>
    <x v="9"/>
    <x v="2"/>
    <x v="1"/>
    <s v="GTX Plus Pro"/>
    <s v="Cheers"/>
    <s v="United States"/>
    <x v="0"/>
    <x v="241"/>
    <x v="191"/>
    <s v="Fri"/>
    <x v="7"/>
    <x v="3"/>
    <n v="5482"/>
    <n v="5909"/>
  </r>
  <r>
    <s v="Q7C5MJ4W"/>
    <x v="0"/>
    <x v="0"/>
    <x v="0"/>
    <s v="GTX Basic"/>
    <s v="Condax"/>
    <s v="United States"/>
    <x v="2"/>
    <x v="241"/>
    <x v="196"/>
    <s v="Wed"/>
    <x v="8"/>
    <x v="4"/>
    <n v="550"/>
    <n v="0"/>
  </r>
  <r>
    <s v="ON9H54WD"/>
    <x v="6"/>
    <x v="1"/>
    <x v="0"/>
    <s v="GTX Pro"/>
    <s v="Dontechi"/>
    <s v="United States"/>
    <x v="2"/>
    <x v="241"/>
    <x v="184"/>
    <s v="Sat"/>
    <x v="7"/>
    <x v="3"/>
    <n v="4821"/>
    <n v="0"/>
  </r>
  <r>
    <s v="8M3H9UME"/>
    <x v="19"/>
    <x v="4"/>
    <x v="2"/>
    <s v="GTX Plus Pro"/>
    <s v="Condax"/>
    <s v="United States"/>
    <x v="2"/>
    <x v="241"/>
    <x v="191"/>
    <s v="Fri"/>
    <x v="7"/>
    <x v="3"/>
    <n v="5482"/>
    <n v="0"/>
  </r>
  <r>
    <s v="5J1C46RJ"/>
    <x v="19"/>
    <x v="4"/>
    <x v="2"/>
    <s v="GTX Plus Pro"/>
    <s v="Massive Dynamic"/>
    <s v="United States"/>
    <x v="0"/>
    <x v="241"/>
    <x v="165"/>
    <s v="Tue"/>
    <x v="6"/>
    <x v="3"/>
    <n v="5482"/>
    <n v="5927"/>
  </r>
  <r>
    <s v="0BSYDRMT"/>
    <x v="19"/>
    <x v="4"/>
    <x v="2"/>
    <s v="MG Special"/>
    <s v="Bluth Company"/>
    <s v="United States"/>
    <x v="0"/>
    <x v="241"/>
    <x v="153"/>
    <s v="Mon"/>
    <x v="6"/>
    <x v="3"/>
    <n v="55"/>
    <n v="60"/>
  </r>
  <r>
    <s v="NKERC6IA"/>
    <x v="19"/>
    <x v="4"/>
    <x v="2"/>
    <s v="MG Advanced"/>
    <s v="Zencorporation"/>
    <s v="China"/>
    <x v="0"/>
    <x v="241"/>
    <x v="194"/>
    <s v="Tue"/>
    <x v="7"/>
    <x v="3"/>
    <n v="3393"/>
    <n v="3351"/>
  </r>
  <r>
    <s v="H6AN87LE"/>
    <x v="11"/>
    <x v="3"/>
    <x v="1"/>
    <s v="MG Special"/>
    <s v="Nam-zim"/>
    <s v="Brazil"/>
    <x v="0"/>
    <x v="241"/>
    <x v="192"/>
    <s v="Sun"/>
    <x v="7"/>
    <x v="3"/>
    <n v="55"/>
    <n v="64"/>
  </r>
  <r>
    <s v="1SSFC7XZ"/>
    <x v="17"/>
    <x v="5"/>
    <x v="2"/>
    <s v="MG Advanced"/>
    <s v="Donquadtech"/>
    <s v="United States"/>
    <x v="2"/>
    <x v="241"/>
    <x v="185"/>
    <s v="Sun"/>
    <x v="7"/>
    <x v="3"/>
    <n v="3393"/>
    <n v="0"/>
  </r>
  <r>
    <s v="0XK80WX8"/>
    <x v="12"/>
    <x v="0"/>
    <x v="0"/>
    <s v="MG Special"/>
    <s v="dambase"/>
    <s v="United States"/>
    <x v="0"/>
    <x v="241"/>
    <x v="194"/>
    <s v="Tue"/>
    <x v="7"/>
    <x v="3"/>
    <n v="55"/>
    <n v="47"/>
  </r>
  <r>
    <s v="X4ARE2PT"/>
    <x v="12"/>
    <x v="0"/>
    <x v="0"/>
    <s v="MG Special"/>
    <s v="Dontechi"/>
    <s v="United States"/>
    <x v="0"/>
    <x v="241"/>
    <x v="184"/>
    <s v="Sat"/>
    <x v="7"/>
    <x v="3"/>
    <n v="55"/>
    <n v="53"/>
  </r>
  <r>
    <s v="KCIFANLK"/>
    <x v="4"/>
    <x v="3"/>
    <x v="1"/>
    <s v="GTX Basic"/>
    <s v="Y-corporation"/>
    <s v="United States"/>
    <x v="2"/>
    <x v="241"/>
    <x v="195"/>
    <s v="Wed"/>
    <x v="7"/>
    <x v="3"/>
    <n v="550"/>
    <n v="0"/>
  </r>
  <r>
    <s v="J7U29ZM5"/>
    <x v="15"/>
    <x v="5"/>
    <x v="2"/>
    <s v="GTX Basic"/>
    <s v="Acme Corporation"/>
    <s v="United States"/>
    <x v="2"/>
    <x v="241"/>
    <x v="178"/>
    <s v="Sat"/>
    <x v="6"/>
    <x v="3"/>
    <n v="550"/>
    <n v="0"/>
  </r>
  <r>
    <s v="JUHQ1POT"/>
    <x v="25"/>
    <x v="4"/>
    <x v="2"/>
    <s v="GTX Plus Basic"/>
    <s v="Streethex"/>
    <s v="Belgium"/>
    <x v="1"/>
    <x v="242"/>
    <x v="6"/>
    <s v=""/>
    <x v="1"/>
    <x v="1"/>
    <s v=""/>
    <n v="0"/>
  </r>
  <r>
    <s v="3KVXBQ5V"/>
    <x v="25"/>
    <x v="4"/>
    <x v="2"/>
    <s v="GTX Plus Basic"/>
    <s v="Acme Corporation"/>
    <s v="United States"/>
    <x v="2"/>
    <x v="242"/>
    <x v="141"/>
    <s v="Tue"/>
    <x v="5"/>
    <x v="3"/>
    <n v="1096"/>
    <n v="0"/>
  </r>
  <r>
    <s v="7T9J42UX"/>
    <x v="28"/>
    <x v="0"/>
    <x v="0"/>
    <s v="GTX Plus Pro"/>
    <s v="Globex Corporation"/>
    <s v="Norway"/>
    <x v="0"/>
    <x v="242"/>
    <x v="194"/>
    <s v="Tue"/>
    <x v="7"/>
    <x v="3"/>
    <n v="5482"/>
    <n v="4391"/>
  </r>
  <r>
    <s v="FOJG3OCO"/>
    <x v="27"/>
    <x v="5"/>
    <x v="2"/>
    <s v="GTX Plus Pro"/>
    <m/>
    <s v=""/>
    <x v="1"/>
    <x v="242"/>
    <x v="6"/>
    <s v=""/>
    <x v="1"/>
    <x v="1"/>
    <s v=""/>
    <n v="0"/>
  </r>
  <r>
    <s v="04SCU6DK"/>
    <x v="27"/>
    <x v="5"/>
    <x v="2"/>
    <s v="MG Advanced"/>
    <m/>
    <s v=""/>
    <x v="1"/>
    <x v="242"/>
    <x v="6"/>
    <s v=""/>
    <x v="1"/>
    <x v="1"/>
    <s v=""/>
    <n v="0"/>
  </r>
  <r>
    <s v="2J649YC5"/>
    <x v="1"/>
    <x v="1"/>
    <x v="0"/>
    <s v="GTX Plus Basic"/>
    <s v="Statholdings"/>
    <s v="United States"/>
    <x v="0"/>
    <x v="242"/>
    <x v="194"/>
    <s v="Tue"/>
    <x v="7"/>
    <x v="3"/>
    <n v="1096"/>
    <n v="1308"/>
  </r>
  <r>
    <s v="9N66Q1VO"/>
    <x v="1"/>
    <x v="1"/>
    <x v="0"/>
    <s v="GTX Pro"/>
    <s v="Rangreen"/>
    <s v="Panama"/>
    <x v="0"/>
    <x v="242"/>
    <x v="178"/>
    <s v="Sat"/>
    <x v="6"/>
    <x v="3"/>
    <n v="4821"/>
    <n v="4888"/>
  </r>
  <r>
    <s v="ZWXKCHOO"/>
    <x v="26"/>
    <x v="4"/>
    <x v="2"/>
    <s v="GTX Basic"/>
    <s v="Condax"/>
    <s v="United States"/>
    <x v="0"/>
    <x v="242"/>
    <x v="174"/>
    <s v="Mon"/>
    <x v="6"/>
    <x v="3"/>
    <n v="550"/>
    <n v="535"/>
  </r>
  <r>
    <s v="I8OUZNDS"/>
    <x v="14"/>
    <x v="3"/>
    <x v="1"/>
    <s v="GTX Plus Pro"/>
    <s v="Dalttechnology"/>
    <s v="United States"/>
    <x v="2"/>
    <x v="242"/>
    <x v="197"/>
    <s v="Fri"/>
    <x v="8"/>
    <x v="4"/>
    <n v="5482"/>
    <n v="0"/>
  </r>
  <r>
    <s v="CJZLM3WA"/>
    <x v="21"/>
    <x v="5"/>
    <x v="2"/>
    <s v="MG Special"/>
    <s v="Betasoloin"/>
    <s v="United States"/>
    <x v="2"/>
    <x v="242"/>
    <x v="169"/>
    <s v="Sat"/>
    <x v="6"/>
    <x v="3"/>
    <n v="55"/>
    <n v="0"/>
  </r>
  <r>
    <s v="4QTD5X53"/>
    <x v="8"/>
    <x v="1"/>
    <x v="0"/>
    <s v="MG Advanced"/>
    <s v="Isdom"/>
    <s v="United States"/>
    <x v="0"/>
    <x v="242"/>
    <x v="189"/>
    <s v="Thu"/>
    <x v="7"/>
    <x v="3"/>
    <n v="3393"/>
    <n v="3252"/>
  </r>
  <r>
    <s v="AR33M33M"/>
    <x v="10"/>
    <x v="3"/>
    <x v="1"/>
    <s v="GTX Plus Basic"/>
    <m/>
    <s v=""/>
    <x v="1"/>
    <x v="242"/>
    <x v="6"/>
    <s v=""/>
    <x v="1"/>
    <x v="1"/>
    <s v=""/>
    <n v="0"/>
  </r>
  <r>
    <s v="LQXWWZGN"/>
    <x v="29"/>
    <x v="1"/>
    <x v="0"/>
    <s v="GTX Basic"/>
    <s v="Hottechi"/>
    <s v="Korea"/>
    <x v="2"/>
    <x v="242"/>
    <x v="186"/>
    <s v="Mon"/>
    <x v="7"/>
    <x v="3"/>
    <n v="550"/>
    <n v="0"/>
  </r>
  <r>
    <s v="NT510FGZ"/>
    <x v="29"/>
    <x v="1"/>
    <x v="0"/>
    <s v="MG Special"/>
    <s v="Toughzap"/>
    <s v="United States"/>
    <x v="2"/>
    <x v="242"/>
    <x v="151"/>
    <s v="Sun"/>
    <x v="5"/>
    <x v="3"/>
    <n v="55"/>
    <n v="0"/>
  </r>
  <r>
    <s v="2IQ0ZY9W"/>
    <x v="29"/>
    <x v="1"/>
    <x v="0"/>
    <s v="GTX Basic"/>
    <s v="Scottech"/>
    <s v="United States"/>
    <x v="0"/>
    <x v="242"/>
    <x v="194"/>
    <s v="Tue"/>
    <x v="7"/>
    <x v="3"/>
    <n v="550"/>
    <n v="574"/>
  </r>
  <r>
    <s v="N3TUSU37"/>
    <x v="29"/>
    <x v="1"/>
    <x v="0"/>
    <s v="GTX Plus Basic"/>
    <s v="Codehow"/>
    <s v="United States"/>
    <x v="0"/>
    <x v="242"/>
    <x v="138"/>
    <s v="Fri"/>
    <x v="5"/>
    <x v="3"/>
    <n v="1096"/>
    <n v="1012"/>
  </r>
  <r>
    <s v="VSYO182N"/>
    <x v="18"/>
    <x v="2"/>
    <x v="1"/>
    <s v="GTX Pro"/>
    <s v="Dalttechnology"/>
    <s v="United States"/>
    <x v="1"/>
    <x v="242"/>
    <x v="6"/>
    <s v=""/>
    <x v="1"/>
    <x v="1"/>
    <s v=""/>
    <n v="0"/>
  </r>
  <r>
    <s v="O6LVMQ5R"/>
    <x v="18"/>
    <x v="2"/>
    <x v="1"/>
    <s v="GTX Basic"/>
    <s v="Dalttechnology"/>
    <s v="United States"/>
    <x v="0"/>
    <x v="242"/>
    <x v="191"/>
    <s v="Fri"/>
    <x v="7"/>
    <x v="3"/>
    <n v="550"/>
    <n v="576"/>
  </r>
  <r>
    <s v="072ELFQF"/>
    <x v="24"/>
    <x v="0"/>
    <x v="0"/>
    <s v="MG Advanced"/>
    <s v="Isdom"/>
    <s v="United States"/>
    <x v="2"/>
    <x v="242"/>
    <x v="186"/>
    <s v="Mon"/>
    <x v="7"/>
    <x v="3"/>
    <n v="3393"/>
    <n v="0"/>
  </r>
  <r>
    <s v="CDFKC6E0"/>
    <x v="5"/>
    <x v="3"/>
    <x v="1"/>
    <s v="MG Special"/>
    <s v="Sonron"/>
    <s v="United States"/>
    <x v="2"/>
    <x v="242"/>
    <x v="186"/>
    <s v="Mon"/>
    <x v="7"/>
    <x v="3"/>
    <n v="55"/>
    <n v="0"/>
  </r>
  <r>
    <s v="Z005FB1N"/>
    <x v="5"/>
    <x v="3"/>
    <x v="1"/>
    <s v="MG Advanced"/>
    <s v="Hottechi"/>
    <s v="Korea"/>
    <x v="2"/>
    <x v="242"/>
    <x v="190"/>
    <s v="Sat"/>
    <x v="7"/>
    <x v="3"/>
    <n v="3393"/>
    <n v="0"/>
  </r>
  <r>
    <s v="LYAFXO9B"/>
    <x v="5"/>
    <x v="3"/>
    <x v="1"/>
    <s v="GTX Basic"/>
    <s v="J-Texon"/>
    <s v="United States"/>
    <x v="0"/>
    <x v="242"/>
    <x v="195"/>
    <s v="Wed"/>
    <x v="7"/>
    <x v="3"/>
    <n v="550"/>
    <n v="592"/>
  </r>
  <r>
    <s v="SNY2UWJ2"/>
    <x v="5"/>
    <x v="3"/>
    <x v="1"/>
    <s v="GTX Pro"/>
    <s v="Doncon"/>
    <s v="United States"/>
    <x v="0"/>
    <x v="242"/>
    <x v="192"/>
    <s v="Sun"/>
    <x v="7"/>
    <x v="3"/>
    <n v="4821"/>
    <n v="4859"/>
  </r>
  <r>
    <s v="UFIAFP10"/>
    <x v="5"/>
    <x v="3"/>
    <x v="1"/>
    <s v="MG Special"/>
    <s v="Green-Plus"/>
    <s v="United States"/>
    <x v="0"/>
    <x v="242"/>
    <x v="185"/>
    <s v="Sun"/>
    <x v="7"/>
    <x v="3"/>
    <n v="55"/>
    <n v="50"/>
  </r>
  <r>
    <s v="MG7CZFIG"/>
    <x v="5"/>
    <x v="3"/>
    <x v="1"/>
    <s v="MG Advanced"/>
    <s v="Konex"/>
    <s v="United States"/>
    <x v="0"/>
    <x v="242"/>
    <x v="182"/>
    <s v="Sat"/>
    <x v="6"/>
    <x v="3"/>
    <n v="3393"/>
    <n v="3225"/>
  </r>
  <r>
    <s v="H4U50AEW"/>
    <x v="22"/>
    <x v="1"/>
    <x v="0"/>
    <s v="GTX Plus Pro"/>
    <s v="Stanredtax"/>
    <s v="United States"/>
    <x v="0"/>
    <x v="242"/>
    <x v="192"/>
    <s v="Sun"/>
    <x v="7"/>
    <x v="3"/>
    <n v="5482"/>
    <n v="5422"/>
  </r>
  <r>
    <s v="8PU9FIQS"/>
    <x v="22"/>
    <x v="1"/>
    <x v="0"/>
    <s v="MG Advanced"/>
    <s v="Domzoom"/>
    <s v="United States"/>
    <x v="0"/>
    <x v="242"/>
    <x v="194"/>
    <s v="Tue"/>
    <x v="7"/>
    <x v="3"/>
    <n v="3393"/>
    <n v="3657"/>
  </r>
  <r>
    <s v="FBQN3UM3"/>
    <x v="9"/>
    <x v="2"/>
    <x v="1"/>
    <s v="GTX Plus Basic"/>
    <s v="Fasehatice"/>
    <s v="United States"/>
    <x v="2"/>
    <x v="242"/>
    <x v="191"/>
    <s v="Fri"/>
    <x v="7"/>
    <x v="3"/>
    <n v="1096"/>
    <n v="0"/>
  </r>
  <r>
    <s v="MJ12SZ89"/>
    <x v="9"/>
    <x v="2"/>
    <x v="1"/>
    <s v="GTX Plus Pro"/>
    <s v="Goodsilron"/>
    <s v="United States"/>
    <x v="0"/>
    <x v="242"/>
    <x v="193"/>
    <s v="Mon"/>
    <x v="7"/>
    <x v="3"/>
    <n v="5482"/>
    <n v="4974"/>
  </r>
  <r>
    <s v="B6F9PSRN"/>
    <x v="9"/>
    <x v="2"/>
    <x v="1"/>
    <s v="GTX Pro"/>
    <s v="Lexiqvolax"/>
    <s v="United States"/>
    <x v="0"/>
    <x v="242"/>
    <x v="109"/>
    <s v="Mon"/>
    <x v="5"/>
    <x v="3"/>
    <n v="4821"/>
    <n v="4689"/>
  </r>
  <r>
    <s v="RLDIPPFT"/>
    <x v="6"/>
    <x v="1"/>
    <x v="0"/>
    <s v="GTX Plus Basic"/>
    <s v="Toughzap"/>
    <s v="United States"/>
    <x v="2"/>
    <x v="242"/>
    <x v="193"/>
    <s v="Mon"/>
    <x v="7"/>
    <x v="3"/>
    <n v="1096"/>
    <n v="0"/>
  </r>
  <r>
    <s v="TKKSOBRC"/>
    <x v="6"/>
    <x v="1"/>
    <x v="0"/>
    <s v="MG Special"/>
    <s v="Warephase"/>
    <s v="United States"/>
    <x v="0"/>
    <x v="242"/>
    <x v="195"/>
    <s v="Wed"/>
    <x v="7"/>
    <x v="3"/>
    <n v="55"/>
    <n v="50"/>
  </r>
  <r>
    <s v="FCWU08BA"/>
    <x v="19"/>
    <x v="4"/>
    <x v="2"/>
    <s v="GTX Pro"/>
    <s v="Mathtouch"/>
    <s v="Jordan"/>
    <x v="2"/>
    <x v="242"/>
    <x v="186"/>
    <s v="Mon"/>
    <x v="7"/>
    <x v="3"/>
    <n v="4821"/>
    <n v="0"/>
  </r>
  <r>
    <s v="AX63HIS9"/>
    <x v="19"/>
    <x v="4"/>
    <x v="2"/>
    <s v="GTX Pro"/>
    <s v="Kan-code"/>
    <s v="United States"/>
    <x v="0"/>
    <x v="242"/>
    <x v="147"/>
    <s v="Wed"/>
    <x v="5"/>
    <x v="3"/>
    <n v="4821"/>
    <n v="4611"/>
  </r>
  <r>
    <s v="BCA6Y34B"/>
    <x v="17"/>
    <x v="5"/>
    <x v="2"/>
    <s v="MG Advanced"/>
    <m/>
    <s v=""/>
    <x v="1"/>
    <x v="242"/>
    <x v="6"/>
    <s v=""/>
    <x v="1"/>
    <x v="1"/>
    <s v=""/>
    <n v="0"/>
  </r>
  <r>
    <s v="1F8MPXZQ"/>
    <x v="12"/>
    <x v="0"/>
    <x v="0"/>
    <s v="MG Advanced"/>
    <s v="Stanredtax"/>
    <s v="United States"/>
    <x v="2"/>
    <x v="242"/>
    <x v="198"/>
    <s v="Thu"/>
    <x v="7"/>
    <x v="3"/>
    <n v="3393"/>
    <n v="0"/>
  </r>
  <r>
    <s v="H9N9DP3D"/>
    <x v="4"/>
    <x v="3"/>
    <x v="1"/>
    <s v="GTX Basic"/>
    <m/>
    <s v=""/>
    <x v="1"/>
    <x v="242"/>
    <x v="6"/>
    <s v=""/>
    <x v="1"/>
    <x v="1"/>
    <s v=""/>
    <n v="0"/>
  </r>
  <r>
    <s v="YY3ACGA2"/>
    <x v="4"/>
    <x v="3"/>
    <x v="1"/>
    <s v="GTX Basic"/>
    <s v="Kan-code"/>
    <s v="United States"/>
    <x v="0"/>
    <x v="242"/>
    <x v="194"/>
    <s v="Tue"/>
    <x v="7"/>
    <x v="3"/>
    <n v="550"/>
    <n v="571"/>
  </r>
  <r>
    <s v="6MQA3YYW"/>
    <x v="15"/>
    <x v="5"/>
    <x v="2"/>
    <s v="MG Special"/>
    <s v="Umbrella Corporation"/>
    <s v="United States"/>
    <x v="2"/>
    <x v="242"/>
    <x v="186"/>
    <s v="Mon"/>
    <x v="7"/>
    <x v="3"/>
    <n v="55"/>
    <n v="0"/>
  </r>
  <r>
    <s v="IM5AGXLX"/>
    <x v="20"/>
    <x v="5"/>
    <x v="2"/>
    <s v="GTX Plus Pro"/>
    <s v="Betasoloin"/>
    <s v="United States"/>
    <x v="2"/>
    <x v="242"/>
    <x v="112"/>
    <s v="Sun"/>
    <x v="5"/>
    <x v="3"/>
    <n v="5482"/>
    <n v="0"/>
  </r>
  <r>
    <s v="313EIVW4"/>
    <x v="3"/>
    <x v="0"/>
    <x v="0"/>
    <s v="GTX Plus Basic"/>
    <s v="Bioholding"/>
    <s v="Philipines"/>
    <x v="2"/>
    <x v="243"/>
    <x v="193"/>
    <s v="Mon"/>
    <x v="7"/>
    <x v="3"/>
    <n v="1096"/>
    <n v="0"/>
  </r>
  <r>
    <s v="NNAYAA7T"/>
    <x v="3"/>
    <x v="0"/>
    <x v="0"/>
    <s v="MG Advanced"/>
    <s v="Stanredtax"/>
    <s v="United States"/>
    <x v="2"/>
    <x v="243"/>
    <x v="198"/>
    <s v="Thu"/>
    <x v="7"/>
    <x v="3"/>
    <n v="3393"/>
    <n v="0"/>
  </r>
  <r>
    <s v="019I751P"/>
    <x v="3"/>
    <x v="0"/>
    <x v="0"/>
    <s v="GTX Plus Basic"/>
    <s v="Statholdings"/>
    <s v="United States"/>
    <x v="0"/>
    <x v="243"/>
    <x v="192"/>
    <s v="Sun"/>
    <x v="7"/>
    <x v="3"/>
    <n v="1096"/>
    <n v="1180"/>
  </r>
  <r>
    <s v="WQAKXOYU"/>
    <x v="25"/>
    <x v="4"/>
    <x v="2"/>
    <s v="GTX Pro"/>
    <m/>
    <s v=""/>
    <x v="1"/>
    <x v="243"/>
    <x v="6"/>
    <s v=""/>
    <x v="1"/>
    <x v="1"/>
    <s v=""/>
    <n v="0"/>
  </r>
  <r>
    <s v="5TRALM9T"/>
    <x v="25"/>
    <x v="4"/>
    <x v="2"/>
    <s v="GTX Plus Pro"/>
    <s v="Vehement Capital Partners"/>
    <s v="United States"/>
    <x v="2"/>
    <x v="243"/>
    <x v="180"/>
    <s v="Sun"/>
    <x v="6"/>
    <x v="3"/>
    <n v="5482"/>
    <n v="0"/>
  </r>
  <r>
    <s v="LWC0UJWD"/>
    <x v="23"/>
    <x v="4"/>
    <x v="2"/>
    <s v="GTX Basic"/>
    <s v="Bioplex"/>
    <s v="United States"/>
    <x v="2"/>
    <x v="243"/>
    <x v="186"/>
    <s v="Mon"/>
    <x v="7"/>
    <x v="3"/>
    <n v="550"/>
    <n v="0"/>
  </r>
  <r>
    <s v="PI0FYKXU"/>
    <x v="23"/>
    <x v="4"/>
    <x v="2"/>
    <s v="GTX Plus Pro"/>
    <s v="Zathunicon"/>
    <s v="United States"/>
    <x v="0"/>
    <x v="243"/>
    <x v="187"/>
    <s v="Tue"/>
    <x v="7"/>
    <x v="3"/>
    <n v="5482"/>
    <n v="5274"/>
  </r>
  <r>
    <s v="I7QSO0VZ"/>
    <x v="28"/>
    <x v="0"/>
    <x v="0"/>
    <s v="GTX Basic"/>
    <s v="Rundofase"/>
    <s v="United States"/>
    <x v="0"/>
    <x v="243"/>
    <x v="187"/>
    <s v="Tue"/>
    <x v="7"/>
    <x v="3"/>
    <n v="550"/>
    <n v="480"/>
  </r>
  <r>
    <s v="HAUB1NBF"/>
    <x v="27"/>
    <x v="5"/>
    <x v="2"/>
    <s v="GTX Pro"/>
    <m/>
    <s v=""/>
    <x v="1"/>
    <x v="243"/>
    <x v="6"/>
    <s v=""/>
    <x v="1"/>
    <x v="1"/>
    <s v=""/>
    <n v="0"/>
  </r>
  <r>
    <s v="5AU1SJA7"/>
    <x v="27"/>
    <x v="5"/>
    <x v="2"/>
    <s v="GTX Pro"/>
    <s v="Ontomedia"/>
    <s v="United States"/>
    <x v="0"/>
    <x v="243"/>
    <x v="190"/>
    <s v="Sat"/>
    <x v="7"/>
    <x v="3"/>
    <n v="4821"/>
    <n v="4830"/>
  </r>
  <r>
    <s v="Z9S1ZX7W"/>
    <x v="13"/>
    <x v="4"/>
    <x v="2"/>
    <s v="GTX Plus Basic"/>
    <s v="Condax"/>
    <s v="United States"/>
    <x v="1"/>
    <x v="243"/>
    <x v="6"/>
    <s v=""/>
    <x v="1"/>
    <x v="1"/>
    <s v=""/>
    <n v="0"/>
  </r>
  <r>
    <s v="S9N98QU9"/>
    <x v="13"/>
    <x v="4"/>
    <x v="2"/>
    <s v="GTX Plus Pro"/>
    <s v="Bluth Company"/>
    <s v="United States"/>
    <x v="2"/>
    <x v="243"/>
    <x v="186"/>
    <s v="Mon"/>
    <x v="7"/>
    <x v="3"/>
    <n v="5482"/>
    <n v="0"/>
  </r>
  <r>
    <s v="A9Q7ERA4"/>
    <x v="1"/>
    <x v="1"/>
    <x v="0"/>
    <s v="GTX Plus Pro"/>
    <s v="Finhigh"/>
    <s v="United States"/>
    <x v="0"/>
    <x v="243"/>
    <x v="187"/>
    <s v="Tue"/>
    <x v="7"/>
    <x v="3"/>
    <n v="5482"/>
    <n v="5333"/>
  </r>
  <r>
    <s v="HLDA8IA1"/>
    <x v="14"/>
    <x v="3"/>
    <x v="1"/>
    <s v="MG Special"/>
    <m/>
    <s v=""/>
    <x v="1"/>
    <x v="243"/>
    <x v="6"/>
    <s v=""/>
    <x v="1"/>
    <x v="1"/>
    <s v=""/>
    <n v="0"/>
  </r>
  <r>
    <s v="RY8Z6RH2"/>
    <x v="14"/>
    <x v="3"/>
    <x v="1"/>
    <s v="MG Advanced"/>
    <s v="Condax"/>
    <s v="United States"/>
    <x v="2"/>
    <x v="243"/>
    <x v="194"/>
    <s v="Tue"/>
    <x v="7"/>
    <x v="3"/>
    <n v="3393"/>
    <n v="0"/>
  </r>
  <r>
    <s v="9J8O59QW"/>
    <x v="8"/>
    <x v="1"/>
    <x v="0"/>
    <s v="GTX Plus Pro"/>
    <s v="Stanredtax"/>
    <s v="United States"/>
    <x v="2"/>
    <x v="243"/>
    <x v="162"/>
    <s v="Thu"/>
    <x v="5"/>
    <x v="3"/>
    <n v="5482"/>
    <n v="0"/>
  </r>
  <r>
    <s v="KWVYR0LQ"/>
    <x v="8"/>
    <x v="1"/>
    <x v="0"/>
    <s v="MG Advanced"/>
    <s v="Codehow"/>
    <s v="United States"/>
    <x v="2"/>
    <x v="243"/>
    <x v="186"/>
    <s v="Mon"/>
    <x v="7"/>
    <x v="3"/>
    <n v="3393"/>
    <n v="0"/>
  </r>
  <r>
    <s v="0D95JSVW"/>
    <x v="7"/>
    <x v="2"/>
    <x v="1"/>
    <s v="GTX Plus Pro"/>
    <s v="Hatfan"/>
    <s v="United States"/>
    <x v="0"/>
    <x v="243"/>
    <x v="169"/>
    <s v="Sat"/>
    <x v="6"/>
    <x v="3"/>
    <n v="5482"/>
    <n v="6192"/>
  </r>
  <r>
    <s v="4EGO7VCJ"/>
    <x v="16"/>
    <x v="2"/>
    <x v="1"/>
    <s v="GTX Pro"/>
    <m/>
    <s v=""/>
    <x v="1"/>
    <x v="243"/>
    <x v="6"/>
    <s v=""/>
    <x v="1"/>
    <x v="1"/>
    <s v=""/>
    <n v="0"/>
  </r>
  <r>
    <s v="74JAOLQU"/>
    <x v="16"/>
    <x v="2"/>
    <x v="1"/>
    <s v="GTX Basic"/>
    <s v="Rantouch"/>
    <s v="United States"/>
    <x v="2"/>
    <x v="243"/>
    <x v="122"/>
    <s v="Wed"/>
    <x v="5"/>
    <x v="3"/>
    <n v="550"/>
    <n v="0"/>
  </r>
  <r>
    <s v="CMLYDJFN"/>
    <x v="16"/>
    <x v="2"/>
    <x v="1"/>
    <s v="GTX Basic"/>
    <s v="Plexzap"/>
    <s v="United States"/>
    <x v="0"/>
    <x v="243"/>
    <x v="138"/>
    <s v="Fri"/>
    <x v="5"/>
    <x v="3"/>
    <n v="550"/>
    <n v="490"/>
  </r>
  <r>
    <s v="HIV4W2E0"/>
    <x v="18"/>
    <x v="2"/>
    <x v="1"/>
    <s v="GTX Plus Basic"/>
    <s v="Betasoloin"/>
    <s v="United States"/>
    <x v="1"/>
    <x v="243"/>
    <x v="6"/>
    <s v=""/>
    <x v="1"/>
    <x v="1"/>
    <s v=""/>
    <n v="0"/>
  </r>
  <r>
    <s v="TFQEGZ1X"/>
    <x v="24"/>
    <x v="0"/>
    <x v="0"/>
    <s v="GTX Basic"/>
    <s v="Ron-tech"/>
    <s v="United States"/>
    <x v="2"/>
    <x v="243"/>
    <x v="187"/>
    <s v="Tue"/>
    <x v="7"/>
    <x v="3"/>
    <n v="550"/>
    <n v="0"/>
  </r>
  <r>
    <s v="5COSD90U"/>
    <x v="5"/>
    <x v="3"/>
    <x v="1"/>
    <s v="GTX Basic"/>
    <s v="Konex"/>
    <s v="United States"/>
    <x v="2"/>
    <x v="243"/>
    <x v="192"/>
    <s v="Sun"/>
    <x v="7"/>
    <x v="3"/>
    <n v="550"/>
    <n v="0"/>
  </r>
  <r>
    <s v="6TBAKLMX"/>
    <x v="6"/>
    <x v="1"/>
    <x v="0"/>
    <s v="GTX Plus Basic"/>
    <s v="Funholding"/>
    <s v="United States"/>
    <x v="0"/>
    <x v="243"/>
    <x v="178"/>
    <s v="Sat"/>
    <x v="6"/>
    <x v="3"/>
    <n v="1096"/>
    <n v="1157"/>
  </r>
  <r>
    <s v="B50V1XGA"/>
    <x v="4"/>
    <x v="3"/>
    <x v="1"/>
    <s v="MG Advanced"/>
    <s v="Fasehatice"/>
    <s v="United States"/>
    <x v="2"/>
    <x v="243"/>
    <x v="159"/>
    <s v="Thu"/>
    <x v="5"/>
    <x v="3"/>
    <n v="3393"/>
    <n v="0"/>
  </r>
  <r>
    <s v="SOW7H1RP"/>
    <x v="4"/>
    <x v="3"/>
    <x v="1"/>
    <s v="MG Advanced"/>
    <s v="Lexiqvolax"/>
    <s v="United States"/>
    <x v="2"/>
    <x v="243"/>
    <x v="186"/>
    <s v="Mon"/>
    <x v="7"/>
    <x v="3"/>
    <n v="3393"/>
    <n v="0"/>
  </r>
  <r>
    <s v="OHJGW03I"/>
    <x v="15"/>
    <x v="5"/>
    <x v="2"/>
    <s v="MG Special"/>
    <s v="Yearin"/>
    <s v="United States"/>
    <x v="0"/>
    <x v="243"/>
    <x v="198"/>
    <s v="Thu"/>
    <x v="7"/>
    <x v="3"/>
    <n v="55"/>
    <n v="55"/>
  </r>
  <r>
    <s v="R6KPUAH7"/>
    <x v="2"/>
    <x v="2"/>
    <x v="1"/>
    <s v="MG Advanced"/>
    <s v="Sunnamplex"/>
    <s v="Poland"/>
    <x v="2"/>
    <x v="243"/>
    <x v="189"/>
    <s v="Thu"/>
    <x v="7"/>
    <x v="3"/>
    <n v="3393"/>
    <n v="0"/>
  </r>
  <r>
    <s v="AJQC76NI"/>
    <x v="2"/>
    <x v="2"/>
    <x v="1"/>
    <s v="GTX Pro"/>
    <s v="Doncon"/>
    <s v="United States"/>
    <x v="0"/>
    <x v="243"/>
    <x v="135"/>
    <s v="Sat"/>
    <x v="5"/>
    <x v="3"/>
    <n v="4821"/>
    <n v="4655"/>
  </r>
  <r>
    <s v="PH5GSB37"/>
    <x v="25"/>
    <x v="4"/>
    <x v="2"/>
    <s v="GTX Pro"/>
    <s v="Massive Dynamic"/>
    <s v="United States"/>
    <x v="0"/>
    <x v="244"/>
    <x v="135"/>
    <s v="Sat"/>
    <x v="5"/>
    <x v="3"/>
    <n v="4821"/>
    <n v="5833"/>
  </r>
  <r>
    <s v="9OLZU3WB"/>
    <x v="28"/>
    <x v="0"/>
    <x v="0"/>
    <s v="MG Special"/>
    <s v="Condax"/>
    <s v="United States"/>
    <x v="0"/>
    <x v="244"/>
    <x v="178"/>
    <s v="Sat"/>
    <x v="6"/>
    <x v="3"/>
    <n v="55"/>
    <n v="47"/>
  </r>
  <r>
    <s v="JDXET5H9"/>
    <x v="28"/>
    <x v="0"/>
    <x v="0"/>
    <s v="MG Special"/>
    <s v="Warephase"/>
    <s v="United States"/>
    <x v="0"/>
    <x v="244"/>
    <x v="159"/>
    <s v="Thu"/>
    <x v="5"/>
    <x v="3"/>
    <n v="55"/>
    <n v="51"/>
  </r>
  <r>
    <s v="8RE1600O"/>
    <x v="1"/>
    <x v="1"/>
    <x v="0"/>
    <s v="GTX Pro"/>
    <s v="Inity"/>
    <s v="United States"/>
    <x v="2"/>
    <x v="244"/>
    <x v="187"/>
    <s v="Tue"/>
    <x v="7"/>
    <x v="3"/>
    <n v="4821"/>
    <n v="0"/>
  </r>
  <r>
    <s v="NGMC9NSG"/>
    <x v="1"/>
    <x v="1"/>
    <x v="0"/>
    <s v="MG Advanced"/>
    <s v="Gogozoom"/>
    <s v="United States"/>
    <x v="2"/>
    <x v="244"/>
    <x v="195"/>
    <s v="Wed"/>
    <x v="7"/>
    <x v="3"/>
    <n v="3393"/>
    <n v="0"/>
  </r>
  <r>
    <s v="G6FKELQV"/>
    <x v="26"/>
    <x v="4"/>
    <x v="2"/>
    <s v="GTX Basic"/>
    <s v="Initech"/>
    <s v="United States"/>
    <x v="2"/>
    <x v="244"/>
    <x v="174"/>
    <s v="Mon"/>
    <x v="6"/>
    <x v="3"/>
    <n v="550"/>
    <n v="0"/>
  </r>
  <r>
    <s v="IKNMU8HM"/>
    <x v="26"/>
    <x v="4"/>
    <x v="2"/>
    <s v="GTX Plus Pro"/>
    <s v="Plussunin"/>
    <s v="United States"/>
    <x v="2"/>
    <x v="244"/>
    <x v="154"/>
    <s v="Sun"/>
    <x v="6"/>
    <x v="3"/>
    <n v="5482"/>
    <n v="0"/>
  </r>
  <r>
    <s v="AHIDE6VS"/>
    <x v="26"/>
    <x v="4"/>
    <x v="2"/>
    <s v="GTX Basic"/>
    <s v="Kan-code"/>
    <s v="United States"/>
    <x v="0"/>
    <x v="244"/>
    <x v="195"/>
    <s v="Wed"/>
    <x v="7"/>
    <x v="3"/>
    <n v="550"/>
    <n v="540"/>
  </r>
  <r>
    <s v="YZJLPVJG"/>
    <x v="26"/>
    <x v="4"/>
    <x v="2"/>
    <s v="GTX Plus Pro"/>
    <s v="Konex"/>
    <s v="United States"/>
    <x v="0"/>
    <x v="244"/>
    <x v="187"/>
    <s v="Tue"/>
    <x v="7"/>
    <x v="3"/>
    <n v="5482"/>
    <n v="4915"/>
  </r>
  <r>
    <s v="GOSCKNUX"/>
    <x v="7"/>
    <x v="2"/>
    <x v="1"/>
    <s v="GTX Plus Pro"/>
    <s v="Rantouch"/>
    <s v="United States"/>
    <x v="2"/>
    <x v="244"/>
    <x v="187"/>
    <s v="Tue"/>
    <x v="7"/>
    <x v="3"/>
    <n v="5482"/>
    <n v="0"/>
  </r>
  <r>
    <s v="GC3IVG7S"/>
    <x v="7"/>
    <x v="2"/>
    <x v="1"/>
    <s v="GTX Plus Pro"/>
    <s v="Singletechno"/>
    <s v="United States"/>
    <x v="2"/>
    <x v="244"/>
    <x v="188"/>
    <s v="Wed"/>
    <x v="7"/>
    <x v="3"/>
    <n v="5482"/>
    <n v="0"/>
  </r>
  <r>
    <s v="S81YI4QH"/>
    <x v="7"/>
    <x v="2"/>
    <x v="1"/>
    <s v="GTX Plus Pro"/>
    <s v="Sunnamplex"/>
    <s v="Poland"/>
    <x v="2"/>
    <x v="244"/>
    <x v="193"/>
    <s v="Mon"/>
    <x v="7"/>
    <x v="3"/>
    <n v="5482"/>
    <n v="0"/>
  </r>
  <r>
    <s v="M3MJY0CK"/>
    <x v="7"/>
    <x v="2"/>
    <x v="1"/>
    <s v="GTX Plus Pro"/>
    <s v="Lexiqvolax"/>
    <s v="United States"/>
    <x v="0"/>
    <x v="244"/>
    <x v="173"/>
    <s v="Wed"/>
    <x v="6"/>
    <x v="3"/>
    <n v="5482"/>
    <n v="6693"/>
  </r>
  <r>
    <s v="H2HNTSIP"/>
    <x v="29"/>
    <x v="1"/>
    <x v="0"/>
    <s v="MG Advanced"/>
    <s v="Hottechi"/>
    <s v="Korea"/>
    <x v="0"/>
    <x v="244"/>
    <x v="188"/>
    <s v="Wed"/>
    <x v="7"/>
    <x v="3"/>
    <n v="3393"/>
    <n v="3101"/>
  </r>
  <r>
    <s v="8APZZ20T"/>
    <x v="16"/>
    <x v="2"/>
    <x v="1"/>
    <s v="GTX Plus Basic"/>
    <s v="Y-corporation"/>
    <s v="United States"/>
    <x v="2"/>
    <x v="244"/>
    <x v="141"/>
    <s v="Tue"/>
    <x v="5"/>
    <x v="3"/>
    <n v="1096"/>
    <n v="0"/>
  </r>
  <r>
    <s v="RABLXW5E"/>
    <x v="16"/>
    <x v="2"/>
    <x v="1"/>
    <s v="MG Special"/>
    <s v="Hatfan"/>
    <s v="United States"/>
    <x v="0"/>
    <x v="244"/>
    <x v="145"/>
    <s v="Sat"/>
    <x v="6"/>
    <x v="3"/>
    <n v="55"/>
    <n v="56"/>
  </r>
  <r>
    <s v="35LLMROC"/>
    <x v="18"/>
    <x v="2"/>
    <x v="1"/>
    <s v="GTX Basic"/>
    <m/>
    <s v=""/>
    <x v="1"/>
    <x v="244"/>
    <x v="6"/>
    <s v=""/>
    <x v="1"/>
    <x v="1"/>
    <s v=""/>
    <n v="0"/>
  </r>
  <r>
    <s v="TJTOVN5K"/>
    <x v="18"/>
    <x v="2"/>
    <x v="1"/>
    <s v="GTX Plus Basic"/>
    <s v="Cheers"/>
    <s v="United States"/>
    <x v="0"/>
    <x v="244"/>
    <x v="195"/>
    <s v="Wed"/>
    <x v="7"/>
    <x v="3"/>
    <n v="1096"/>
    <n v="935"/>
  </r>
  <r>
    <s v="1IG94UUQ"/>
    <x v="18"/>
    <x v="2"/>
    <x v="1"/>
    <s v="GTX Plus Basic"/>
    <s v="Singletechno"/>
    <s v="United States"/>
    <x v="0"/>
    <x v="244"/>
    <x v="198"/>
    <s v="Thu"/>
    <x v="7"/>
    <x v="3"/>
    <n v="1096"/>
    <n v="1133"/>
  </r>
  <r>
    <s v="MN8UHP5B"/>
    <x v="18"/>
    <x v="2"/>
    <x v="1"/>
    <s v="GTX Pro"/>
    <s v="Y-corporation"/>
    <s v="United States"/>
    <x v="0"/>
    <x v="244"/>
    <x v="116"/>
    <s v="Sat"/>
    <x v="5"/>
    <x v="3"/>
    <n v="4821"/>
    <n v="4904"/>
  </r>
  <r>
    <s v="D7JDQB12"/>
    <x v="24"/>
    <x v="0"/>
    <x v="0"/>
    <s v="MG Advanced"/>
    <s v="Bioholding"/>
    <s v="Philipines"/>
    <x v="0"/>
    <x v="244"/>
    <x v="178"/>
    <s v="Sat"/>
    <x v="6"/>
    <x v="3"/>
    <n v="3393"/>
    <n v="2857"/>
  </r>
  <r>
    <s v="GWI45VGH"/>
    <x v="24"/>
    <x v="0"/>
    <x v="0"/>
    <s v="MG Advanced"/>
    <s v="Dontechi"/>
    <s v="United States"/>
    <x v="0"/>
    <x v="244"/>
    <x v="145"/>
    <s v="Sat"/>
    <x v="6"/>
    <x v="3"/>
    <n v="3393"/>
    <n v="3118"/>
  </r>
  <r>
    <s v="G3TZD0CB"/>
    <x v="22"/>
    <x v="1"/>
    <x v="0"/>
    <s v="GTX Plus Basic"/>
    <s v="Funholding"/>
    <s v="United States"/>
    <x v="0"/>
    <x v="244"/>
    <x v="194"/>
    <s v="Tue"/>
    <x v="7"/>
    <x v="3"/>
    <n v="1096"/>
    <n v="1204"/>
  </r>
  <r>
    <s v="1PAPS9QO"/>
    <x v="9"/>
    <x v="2"/>
    <x v="1"/>
    <s v="MG Advanced"/>
    <s v="Y-corporation"/>
    <s v="United States"/>
    <x v="2"/>
    <x v="244"/>
    <x v="192"/>
    <s v="Sun"/>
    <x v="7"/>
    <x v="3"/>
    <n v="3393"/>
    <n v="0"/>
  </r>
  <r>
    <s v="WXCEZ7JY"/>
    <x v="0"/>
    <x v="0"/>
    <x v="0"/>
    <s v="GTX Basic"/>
    <s v="Conecom"/>
    <s v="United States"/>
    <x v="0"/>
    <x v="244"/>
    <x v="144"/>
    <s v="Wed"/>
    <x v="6"/>
    <x v="3"/>
    <n v="550"/>
    <n v="376"/>
  </r>
  <r>
    <s v="WR45SVGN"/>
    <x v="12"/>
    <x v="0"/>
    <x v="0"/>
    <s v="GTX Basic"/>
    <s v="Toughzap"/>
    <s v="United States"/>
    <x v="0"/>
    <x v="244"/>
    <x v="199"/>
    <s v="Thu"/>
    <x v="8"/>
    <x v="4"/>
    <n v="550"/>
    <n v="511"/>
  </r>
  <r>
    <s v="WAFSPTW6"/>
    <x v="4"/>
    <x v="3"/>
    <x v="1"/>
    <s v="GTX Basic"/>
    <s v="Lexiqvolax"/>
    <s v="United States"/>
    <x v="0"/>
    <x v="244"/>
    <x v="200"/>
    <s v="Fri"/>
    <x v="7"/>
    <x v="3"/>
    <n v="550"/>
    <n v="491"/>
  </r>
  <r>
    <s v="5FYPINRL"/>
    <x v="15"/>
    <x v="5"/>
    <x v="2"/>
    <s v="MG Special"/>
    <s v="Donware"/>
    <s v="United States"/>
    <x v="2"/>
    <x v="244"/>
    <x v="201"/>
    <s v="Sun"/>
    <x v="7"/>
    <x v="3"/>
    <n v="55"/>
    <n v="0"/>
  </r>
  <r>
    <s v="VLPSQ076"/>
    <x v="20"/>
    <x v="5"/>
    <x v="2"/>
    <s v="MG Advanced"/>
    <s v="Betasoloin"/>
    <s v="United States"/>
    <x v="2"/>
    <x v="244"/>
    <x v="195"/>
    <s v="Wed"/>
    <x v="7"/>
    <x v="3"/>
    <n v="3393"/>
    <n v="0"/>
  </r>
  <r>
    <s v="3AX6QBR3"/>
    <x v="20"/>
    <x v="5"/>
    <x v="2"/>
    <s v="MG Advanced"/>
    <s v="Donquadtech"/>
    <s v="United States"/>
    <x v="0"/>
    <x v="244"/>
    <x v="167"/>
    <s v="Thu"/>
    <x v="6"/>
    <x v="3"/>
    <n v="3393"/>
    <n v="3101"/>
  </r>
  <r>
    <s v="ZY3AVAK0"/>
    <x v="2"/>
    <x v="2"/>
    <x v="1"/>
    <s v="MG Special"/>
    <s v="Y-corporation"/>
    <s v="United States"/>
    <x v="2"/>
    <x v="244"/>
    <x v="161"/>
    <s v="Tue"/>
    <x v="5"/>
    <x v="3"/>
    <n v="55"/>
    <n v="0"/>
  </r>
  <r>
    <s v="FVCL72VU"/>
    <x v="3"/>
    <x v="0"/>
    <x v="0"/>
    <s v="GTX Plus Pro"/>
    <s v="Cancity"/>
    <s v="United States"/>
    <x v="2"/>
    <x v="245"/>
    <x v="200"/>
    <s v="Fri"/>
    <x v="7"/>
    <x v="3"/>
    <n v="5482"/>
    <n v="0"/>
  </r>
  <r>
    <s v="24OSGLGF"/>
    <x v="3"/>
    <x v="0"/>
    <x v="0"/>
    <s v="MG Special"/>
    <s v="Dontechi"/>
    <s v="United States"/>
    <x v="0"/>
    <x v="245"/>
    <x v="189"/>
    <s v="Thu"/>
    <x v="7"/>
    <x v="3"/>
    <n v="55"/>
    <n v="56"/>
  </r>
  <r>
    <s v="49T60OCI"/>
    <x v="23"/>
    <x v="4"/>
    <x v="2"/>
    <s v="GTX Plus Pro"/>
    <s v="Scottech"/>
    <s v="United States"/>
    <x v="1"/>
    <x v="245"/>
    <x v="6"/>
    <s v=""/>
    <x v="1"/>
    <x v="1"/>
    <s v=""/>
    <n v="0"/>
  </r>
  <r>
    <s v="31NQQEEO"/>
    <x v="23"/>
    <x v="4"/>
    <x v="2"/>
    <s v="GTX Basic"/>
    <s v="Opentech"/>
    <s v="United States"/>
    <x v="2"/>
    <x v="245"/>
    <x v="171"/>
    <s v="Mon"/>
    <x v="6"/>
    <x v="3"/>
    <n v="550"/>
    <n v="0"/>
  </r>
  <r>
    <s v="ADRU5BLP"/>
    <x v="1"/>
    <x v="1"/>
    <x v="0"/>
    <s v="GTX Plus Basic"/>
    <s v="Inity"/>
    <s v="United States"/>
    <x v="2"/>
    <x v="245"/>
    <x v="195"/>
    <s v="Wed"/>
    <x v="7"/>
    <x v="3"/>
    <n v="1096"/>
    <n v="0"/>
  </r>
  <r>
    <s v="AUPXRV8O"/>
    <x v="1"/>
    <x v="1"/>
    <x v="0"/>
    <s v="GTX Plus Basic"/>
    <s v="Ron-tech"/>
    <s v="United States"/>
    <x v="0"/>
    <x v="245"/>
    <x v="157"/>
    <s v="Tue"/>
    <x v="6"/>
    <x v="3"/>
    <n v="1096"/>
    <n v="1300"/>
  </r>
  <r>
    <s v="CI00UV0Y"/>
    <x v="1"/>
    <x v="1"/>
    <x v="0"/>
    <s v="GTX Pro"/>
    <s v="Rundofase"/>
    <s v="United States"/>
    <x v="0"/>
    <x v="245"/>
    <x v="188"/>
    <s v="Wed"/>
    <x v="7"/>
    <x v="3"/>
    <n v="4821"/>
    <n v="4544"/>
  </r>
  <r>
    <s v="VH3C0A8F"/>
    <x v="26"/>
    <x v="4"/>
    <x v="2"/>
    <s v="GTX Basic"/>
    <s v="Mathtouch"/>
    <s v="Jordan"/>
    <x v="2"/>
    <x v="245"/>
    <x v="188"/>
    <s v="Wed"/>
    <x v="7"/>
    <x v="3"/>
    <n v="550"/>
    <n v="0"/>
  </r>
  <r>
    <s v="1E5MFGR7"/>
    <x v="26"/>
    <x v="4"/>
    <x v="2"/>
    <s v="GTX Basic"/>
    <s v="Plussunin"/>
    <s v="United States"/>
    <x v="2"/>
    <x v="245"/>
    <x v="168"/>
    <s v="Tue"/>
    <x v="6"/>
    <x v="3"/>
    <n v="550"/>
    <n v="0"/>
  </r>
  <r>
    <s v="TS2JEK3E"/>
    <x v="26"/>
    <x v="4"/>
    <x v="2"/>
    <s v="GTX Basic"/>
    <s v="Betasoloin"/>
    <s v="United States"/>
    <x v="0"/>
    <x v="245"/>
    <x v="178"/>
    <s v="Sat"/>
    <x v="6"/>
    <x v="3"/>
    <n v="550"/>
    <n v="531"/>
  </r>
  <r>
    <s v="4R0TB2CL"/>
    <x v="26"/>
    <x v="4"/>
    <x v="2"/>
    <s v="GTX Pro"/>
    <s v="Bubba Gump"/>
    <s v="United States"/>
    <x v="0"/>
    <x v="245"/>
    <x v="198"/>
    <s v="Thu"/>
    <x v="7"/>
    <x v="3"/>
    <n v="4821"/>
    <n v="4669"/>
  </r>
  <r>
    <s v="5OJ3QR1W"/>
    <x v="8"/>
    <x v="1"/>
    <x v="0"/>
    <s v="MG Special"/>
    <s v="Inity"/>
    <s v="United States"/>
    <x v="2"/>
    <x v="245"/>
    <x v="197"/>
    <s v="Fri"/>
    <x v="8"/>
    <x v="4"/>
    <n v="55"/>
    <n v="0"/>
  </r>
  <r>
    <s v="R162LSFR"/>
    <x v="16"/>
    <x v="2"/>
    <x v="1"/>
    <s v="GTX Pro"/>
    <s v="Goodsilron"/>
    <s v="United States"/>
    <x v="2"/>
    <x v="245"/>
    <x v="189"/>
    <s v="Thu"/>
    <x v="7"/>
    <x v="3"/>
    <n v="4821"/>
    <n v="0"/>
  </r>
  <r>
    <s v="W07RZO17"/>
    <x v="18"/>
    <x v="2"/>
    <x v="1"/>
    <s v="MG Advanced"/>
    <m/>
    <s v=""/>
    <x v="1"/>
    <x v="245"/>
    <x v="6"/>
    <s v=""/>
    <x v="1"/>
    <x v="1"/>
    <s v=""/>
    <n v="0"/>
  </r>
  <r>
    <s v="X7J3O7TC"/>
    <x v="18"/>
    <x v="2"/>
    <x v="1"/>
    <s v="GTX Basic"/>
    <s v="Dalttechnology"/>
    <s v="United States"/>
    <x v="2"/>
    <x v="245"/>
    <x v="194"/>
    <s v="Tue"/>
    <x v="7"/>
    <x v="3"/>
    <n v="550"/>
    <n v="0"/>
  </r>
  <r>
    <s v="Q7RV0YW6"/>
    <x v="18"/>
    <x v="2"/>
    <x v="1"/>
    <s v="GTX Plus Basic"/>
    <s v="Green-Plus"/>
    <s v="United States"/>
    <x v="2"/>
    <x v="245"/>
    <x v="193"/>
    <s v="Mon"/>
    <x v="7"/>
    <x v="3"/>
    <n v="1096"/>
    <n v="0"/>
  </r>
  <r>
    <s v="S5E8MBO3"/>
    <x v="5"/>
    <x v="3"/>
    <x v="1"/>
    <s v="GTX Basic"/>
    <s v="Plexzap"/>
    <s v="United States"/>
    <x v="2"/>
    <x v="245"/>
    <x v="165"/>
    <s v="Tue"/>
    <x v="6"/>
    <x v="3"/>
    <n v="550"/>
    <n v="0"/>
  </r>
  <r>
    <s v="UGB3A3CE"/>
    <x v="9"/>
    <x v="2"/>
    <x v="1"/>
    <s v="MG Special"/>
    <m/>
    <s v=""/>
    <x v="1"/>
    <x v="245"/>
    <x v="6"/>
    <s v=""/>
    <x v="1"/>
    <x v="1"/>
    <s v=""/>
    <n v="0"/>
  </r>
  <r>
    <s v="QE6A49LE"/>
    <x v="0"/>
    <x v="0"/>
    <x v="0"/>
    <s v="MG Special"/>
    <s v="Hottechi"/>
    <s v="Korea"/>
    <x v="2"/>
    <x v="245"/>
    <x v="194"/>
    <s v="Tue"/>
    <x v="7"/>
    <x v="3"/>
    <n v="55"/>
    <n v="0"/>
  </r>
  <r>
    <s v="XGMMHWZC"/>
    <x v="0"/>
    <x v="0"/>
    <x v="0"/>
    <s v="GTX Basic"/>
    <s v="Domzoom"/>
    <s v="United States"/>
    <x v="0"/>
    <x v="245"/>
    <x v="174"/>
    <s v="Mon"/>
    <x v="6"/>
    <x v="3"/>
    <n v="550"/>
    <n v="475"/>
  </r>
  <r>
    <s v="7MK55ULJ"/>
    <x v="0"/>
    <x v="0"/>
    <x v="0"/>
    <s v="GTX Plus Basic"/>
    <s v="Ron-tech"/>
    <s v="United States"/>
    <x v="0"/>
    <x v="245"/>
    <x v="188"/>
    <s v="Wed"/>
    <x v="7"/>
    <x v="3"/>
    <n v="1096"/>
    <n v="1102"/>
  </r>
  <r>
    <s v="0VZIDVCC"/>
    <x v="0"/>
    <x v="0"/>
    <x v="0"/>
    <s v="MG Special"/>
    <s v="Zumgoity"/>
    <s v="United States"/>
    <x v="0"/>
    <x v="245"/>
    <x v="192"/>
    <s v="Sun"/>
    <x v="7"/>
    <x v="3"/>
    <n v="55"/>
    <n v="55"/>
  </r>
  <r>
    <s v="D1XYQH35"/>
    <x v="6"/>
    <x v="1"/>
    <x v="0"/>
    <s v="GTX Basic"/>
    <s v="Treequote"/>
    <s v="United States"/>
    <x v="2"/>
    <x v="245"/>
    <x v="202"/>
    <s v="Sat"/>
    <x v="7"/>
    <x v="3"/>
    <n v="550"/>
    <n v="0"/>
  </r>
  <r>
    <s v="XAR2VX09"/>
    <x v="12"/>
    <x v="0"/>
    <x v="0"/>
    <s v="MG Special"/>
    <s v="Scottech"/>
    <s v="United States"/>
    <x v="2"/>
    <x v="245"/>
    <x v="189"/>
    <s v="Thu"/>
    <x v="7"/>
    <x v="3"/>
    <n v="55"/>
    <n v="0"/>
  </r>
  <r>
    <s v="YTQH4YM9"/>
    <x v="12"/>
    <x v="0"/>
    <x v="0"/>
    <s v="MG Special"/>
    <s v="Cancity"/>
    <s v="United States"/>
    <x v="0"/>
    <x v="245"/>
    <x v="188"/>
    <s v="Wed"/>
    <x v="7"/>
    <x v="3"/>
    <n v="55"/>
    <n v="63"/>
  </r>
  <r>
    <s v="KMLW6GXY"/>
    <x v="4"/>
    <x v="3"/>
    <x v="1"/>
    <s v="MG Advanced"/>
    <s v="Kan-code"/>
    <s v="United States"/>
    <x v="2"/>
    <x v="245"/>
    <x v="195"/>
    <s v="Wed"/>
    <x v="7"/>
    <x v="3"/>
    <n v="3393"/>
    <n v="0"/>
  </r>
  <r>
    <s v="IG734VZK"/>
    <x v="4"/>
    <x v="3"/>
    <x v="1"/>
    <s v="GTX Plus Pro"/>
    <s v="Plusstrip"/>
    <s v="United States"/>
    <x v="0"/>
    <x v="245"/>
    <x v="200"/>
    <s v="Fri"/>
    <x v="7"/>
    <x v="3"/>
    <n v="5482"/>
    <n v="5971"/>
  </r>
  <r>
    <s v="W3C2KLXD"/>
    <x v="20"/>
    <x v="5"/>
    <x v="2"/>
    <s v="GTX Plus Pro"/>
    <s v="Ganjaflex"/>
    <s v="Japan"/>
    <x v="0"/>
    <x v="245"/>
    <x v="151"/>
    <s v="Sun"/>
    <x v="5"/>
    <x v="3"/>
    <n v="5482"/>
    <n v="5710"/>
  </r>
  <r>
    <s v="8Z1SIQSI"/>
    <x v="2"/>
    <x v="2"/>
    <x v="1"/>
    <s v="GTX Pro"/>
    <s v="Rantouch"/>
    <s v="United States"/>
    <x v="2"/>
    <x v="245"/>
    <x v="192"/>
    <s v="Sun"/>
    <x v="7"/>
    <x v="3"/>
    <n v="4821"/>
    <n v="0"/>
  </r>
  <r>
    <s v="IZJR1WDM"/>
    <x v="2"/>
    <x v="2"/>
    <x v="1"/>
    <s v="MG Special"/>
    <s v="Plexzap"/>
    <s v="United States"/>
    <x v="0"/>
    <x v="245"/>
    <x v="177"/>
    <s v="Thu"/>
    <x v="6"/>
    <x v="3"/>
    <n v="55"/>
    <n v="52"/>
  </r>
  <r>
    <s v="5MRPZ44K"/>
    <x v="3"/>
    <x v="0"/>
    <x v="0"/>
    <s v="GTX Basic"/>
    <s v="Domzoom"/>
    <s v="United States"/>
    <x v="0"/>
    <x v="246"/>
    <x v="146"/>
    <s v="Mon"/>
    <x v="5"/>
    <x v="3"/>
    <n v="550"/>
    <n v="522"/>
  </r>
  <r>
    <s v="AWORM94L"/>
    <x v="23"/>
    <x v="4"/>
    <x v="2"/>
    <s v="GTX Basic"/>
    <m/>
    <s v=""/>
    <x v="1"/>
    <x v="246"/>
    <x v="6"/>
    <s v=""/>
    <x v="1"/>
    <x v="1"/>
    <s v=""/>
    <n v="0"/>
  </r>
  <r>
    <s v="W0LFL18P"/>
    <x v="23"/>
    <x v="4"/>
    <x v="2"/>
    <s v="GTX Plus Basic"/>
    <s v="Iselectrics"/>
    <s v="United States"/>
    <x v="2"/>
    <x v="246"/>
    <x v="195"/>
    <s v="Wed"/>
    <x v="7"/>
    <x v="3"/>
    <n v="1096"/>
    <n v="0"/>
  </r>
  <r>
    <s v="5H9ELV2H"/>
    <x v="23"/>
    <x v="4"/>
    <x v="2"/>
    <s v="GTX Plus Pro"/>
    <s v="Zathunicon"/>
    <s v="United States"/>
    <x v="2"/>
    <x v="246"/>
    <x v="198"/>
    <s v="Thu"/>
    <x v="7"/>
    <x v="3"/>
    <n v="5482"/>
    <n v="0"/>
  </r>
  <r>
    <s v="KDDN1E4O"/>
    <x v="23"/>
    <x v="4"/>
    <x v="2"/>
    <s v="GTX Plus Basic"/>
    <s v="Betasoloin"/>
    <s v="United States"/>
    <x v="0"/>
    <x v="246"/>
    <x v="200"/>
    <s v="Fri"/>
    <x v="7"/>
    <x v="3"/>
    <n v="1096"/>
    <n v="1109"/>
  </r>
  <r>
    <s v="S8JALB62"/>
    <x v="23"/>
    <x v="4"/>
    <x v="2"/>
    <s v="MG Advanced"/>
    <s v="The New York Inquirer"/>
    <s v="United States"/>
    <x v="0"/>
    <x v="246"/>
    <x v="189"/>
    <s v="Thu"/>
    <x v="7"/>
    <x v="3"/>
    <n v="3393"/>
    <n v="3508"/>
  </r>
  <r>
    <s v="2HPCHBIL"/>
    <x v="27"/>
    <x v="5"/>
    <x v="2"/>
    <s v="GTX Plus Pro"/>
    <s v="Bluth Company"/>
    <s v="United States"/>
    <x v="2"/>
    <x v="246"/>
    <x v="200"/>
    <s v="Fri"/>
    <x v="7"/>
    <x v="3"/>
    <n v="5482"/>
    <n v="0"/>
  </r>
  <r>
    <s v="Q9JV7YXX"/>
    <x v="13"/>
    <x v="4"/>
    <x v="2"/>
    <s v="GTX Plus Basic"/>
    <s v="Plussunin"/>
    <s v="United States"/>
    <x v="2"/>
    <x v="246"/>
    <x v="201"/>
    <s v="Sun"/>
    <x v="7"/>
    <x v="3"/>
    <n v="1096"/>
    <n v="0"/>
  </r>
  <r>
    <s v="J3N73B00"/>
    <x v="1"/>
    <x v="1"/>
    <x v="0"/>
    <s v="GTX Pro"/>
    <s v="Hottechi"/>
    <s v="Korea"/>
    <x v="0"/>
    <x v="246"/>
    <x v="175"/>
    <s v="Tue"/>
    <x v="5"/>
    <x v="3"/>
    <n v="4821"/>
    <n v="4346"/>
  </r>
  <r>
    <s v="STG85Q0N"/>
    <x v="26"/>
    <x v="4"/>
    <x v="2"/>
    <s v="GTX Basic"/>
    <s v="Kinnamplus"/>
    <s v="United States"/>
    <x v="2"/>
    <x v="246"/>
    <x v="189"/>
    <s v="Thu"/>
    <x v="7"/>
    <x v="3"/>
    <n v="550"/>
    <n v="0"/>
  </r>
  <r>
    <s v="VMI5QYS3"/>
    <x v="26"/>
    <x v="4"/>
    <x v="2"/>
    <s v="GTX Pro"/>
    <s v="Xx-zobam"/>
    <s v="United States"/>
    <x v="2"/>
    <x v="246"/>
    <x v="192"/>
    <s v="Sun"/>
    <x v="7"/>
    <x v="3"/>
    <n v="4821"/>
    <n v="0"/>
  </r>
  <r>
    <s v="09W047QT"/>
    <x v="26"/>
    <x v="4"/>
    <x v="2"/>
    <s v="GTX Pro"/>
    <s v="Umbrella Corporation"/>
    <s v="United States"/>
    <x v="0"/>
    <x v="246"/>
    <x v="133"/>
    <s v="Thu"/>
    <x v="5"/>
    <x v="3"/>
    <n v="4821"/>
    <n v="4565"/>
  </r>
  <r>
    <s v="VXOZC2CN"/>
    <x v="21"/>
    <x v="5"/>
    <x v="2"/>
    <s v="GTX Plus Basic"/>
    <s v="Vehement Capital Partners"/>
    <s v="United States"/>
    <x v="0"/>
    <x v="246"/>
    <x v="181"/>
    <s v="Fri"/>
    <x v="6"/>
    <x v="3"/>
    <n v="1096"/>
    <n v="1319"/>
  </r>
  <r>
    <s v="JAMW5SWB"/>
    <x v="7"/>
    <x v="2"/>
    <x v="1"/>
    <s v="GTX Pro"/>
    <s v="Hottechi"/>
    <s v="Korea"/>
    <x v="0"/>
    <x v="246"/>
    <x v="189"/>
    <s v="Thu"/>
    <x v="7"/>
    <x v="3"/>
    <n v="4821"/>
    <n v="5157"/>
  </r>
  <r>
    <s v="WCKKFSVL"/>
    <x v="29"/>
    <x v="1"/>
    <x v="0"/>
    <s v="MG Advanced"/>
    <s v="Dontechi"/>
    <s v="United States"/>
    <x v="2"/>
    <x v="246"/>
    <x v="189"/>
    <s v="Thu"/>
    <x v="7"/>
    <x v="3"/>
    <n v="3393"/>
    <n v="0"/>
  </r>
  <r>
    <s v="GVCWDG9Y"/>
    <x v="29"/>
    <x v="1"/>
    <x v="0"/>
    <s v="GTX Pro"/>
    <s v="Globex Corporation"/>
    <s v="Norway"/>
    <x v="0"/>
    <x v="246"/>
    <x v="203"/>
    <s v="Mon"/>
    <x v="7"/>
    <x v="3"/>
    <n v="4821"/>
    <n v="4213"/>
  </r>
  <r>
    <s v="SXYJU7LC"/>
    <x v="16"/>
    <x v="2"/>
    <x v="1"/>
    <s v="GTX Basic"/>
    <m/>
    <s v=""/>
    <x v="1"/>
    <x v="246"/>
    <x v="6"/>
    <s v=""/>
    <x v="1"/>
    <x v="1"/>
    <s v=""/>
    <n v="0"/>
  </r>
  <r>
    <s v="UEXJN3Y6"/>
    <x v="16"/>
    <x v="2"/>
    <x v="1"/>
    <s v="GTX Plus Basic"/>
    <s v="Konex"/>
    <s v="United States"/>
    <x v="0"/>
    <x v="246"/>
    <x v="195"/>
    <s v="Wed"/>
    <x v="7"/>
    <x v="3"/>
    <n v="1096"/>
    <n v="1230"/>
  </r>
  <r>
    <s v="QP0QCP8Y"/>
    <x v="18"/>
    <x v="2"/>
    <x v="1"/>
    <s v="GTX Plus Pro"/>
    <s v="Dalttechnology"/>
    <s v="United States"/>
    <x v="1"/>
    <x v="246"/>
    <x v="6"/>
    <s v=""/>
    <x v="1"/>
    <x v="1"/>
    <s v=""/>
    <n v="0"/>
  </r>
  <r>
    <s v="MCQGU5EA"/>
    <x v="18"/>
    <x v="2"/>
    <x v="1"/>
    <s v="GTX Basic"/>
    <s v="Sunnamplex"/>
    <s v="Poland"/>
    <x v="0"/>
    <x v="246"/>
    <x v="202"/>
    <s v="Sat"/>
    <x v="7"/>
    <x v="3"/>
    <n v="550"/>
    <n v="443"/>
  </r>
  <r>
    <s v="M0IN22XH"/>
    <x v="18"/>
    <x v="2"/>
    <x v="1"/>
    <s v="GTX Plus Basic"/>
    <s v="Zoomit"/>
    <s v="United States"/>
    <x v="0"/>
    <x v="246"/>
    <x v="168"/>
    <s v="Tue"/>
    <x v="6"/>
    <x v="3"/>
    <n v="1096"/>
    <n v="1043"/>
  </r>
  <r>
    <s v="8HWWW76K"/>
    <x v="24"/>
    <x v="0"/>
    <x v="0"/>
    <s v="GTX Basic"/>
    <s v="dambase"/>
    <s v="United States"/>
    <x v="2"/>
    <x v="246"/>
    <x v="191"/>
    <s v="Fri"/>
    <x v="7"/>
    <x v="3"/>
    <n v="550"/>
    <n v="0"/>
  </r>
  <r>
    <s v="707CQDQK"/>
    <x v="5"/>
    <x v="3"/>
    <x v="1"/>
    <s v="MG Special"/>
    <s v="Groovestreet"/>
    <s v="United States"/>
    <x v="2"/>
    <x v="246"/>
    <x v="147"/>
    <s v="Wed"/>
    <x v="5"/>
    <x v="3"/>
    <n v="55"/>
    <n v="0"/>
  </r>
  <r>
    <s v="4PTCB3CS"/>
    <x v="22"/>
    <x v="1"/>
    <x v="0"/>
    <s v="MG Advanced"/>
    <s v="Globex Corporation"/>
    <s v="Norway"/>
    <x v="2"/>
    <x v="246"/>
    <x v="198"/>
    <s v="Thu"/>
    <x v="7"/>
    <x v="3"/>
    <n v="3393"/>
    <n v="0"/>
  </r>
  <r>
    <s v="IEB855X8"/>
    <x v="22"/>
    <x v="1"/>
    <x v="0"/>
    <s v="MG Advanced"/>
    <s v="Codehow"/>
    <s v="United States"/>
    <x v="0"/>
    <x v="246"/>
    <x v="143"/>
    <s v="Tue"/>
    <x v="5"/>
    <x v="3"/>
    <n v="3393"/>
    <n v="3458"/>
  </r>
  <r>
    <s v="IDA8D96H"/>
    <x v="9"/>
    <x v="2"/>
    <x v="1"/>
    <s v="GTX Plus Pro"/>
    <s v="Zoomit"/>
    <s v="United States"/>
    <x v="2"/>
    <x v="246"/>
    <x v="198"/>
    <s v="Thu"/>
    <x v="7"/>
    <x v="3"/>
    <n v="5482"/>
    <n v="0"/>
  </r>
  <r>
    <s v="DLQNAOWB"/>
    <x v="11"/>
    <x v="3"/>
    <x v="1"/>
    <s v="MG Special"/>
    <s v="Plusstrip"/>
    <s v="United States"/>
    <x v="2"/>
    <x v="246"/>
    <x v="191"/>
    <s v="Fri"/>
    <x v="7"/>
    <x v="3"/>
    <n v="55"/>
    <n v="0"/>
  </r>
  <r>
    <s v="K7056XS7"/>
    <x v="17"/>
    <x v="5"/>
    <x v="2"/>
    <s v="MG Advanced"/>
    <s v="Kinnamplus"/>
    <s v="United States"/>
    <x v="1"/>
    <x v="246"/>
    <x v="6"/>
    <s v=""/>
    <x v="1"/>
    <x v="1"/>
    <s v=""/>
    <n v="0"/>
  </r>
  <r>
    <s v="R9V8QAPK"/>
    <x v="17"/>
    <x v="5"/>
    <x v="2"/>
    <s v="MG Special"/>
    <s v="Kan-code"/>
    <s v="United States"/>
    <x v="0"/>
    <x v="246"/>
    <x v="200"/>
    <s v="Fri"/>
    <x v="7"/>
    <x v="3"/>
    <n v="55"/>
    <n v="58"/>
  </r>
  <r>
    <s v="P6KXSJPD"/>
    <x v="12"/>
    <x v="0"/>
    <x v="0"/>
    <s v="MG Special"/>
    <s v="Codehow"/>
    <s v="United States"/>
    <x v="2"/>
    <x v="246"/>
    <x v="193"/>
    <s v="Mon"/>
    <x v="7"/>
    <x v="3"/>
    <n v="55"/>
    <n v="0"/>
  </r>
  <r>
    <s v="KM0RKC4Q"/>
    <x v="4"/>
    <x v="3"/>
    <x v="1"/>
    <s v="GTX Basic"/>
    <s v="Hottechi"/>
    <s v="Korea"/>
    <x v="2"/>
    <x v="246"/>
    <x v="189"/>
    <s v="Thu"/>
    <x v="7"/>
    <x v="3"/>
    <n v="550"/>
    <n v="0"/>
  </r>
  <r>
    <s v="58TUIJ6D"/>
    <x v="2"/>
    <x v="2"/>
    <x v="1"/>
    <s v="GTX Pro"/>
    <s v="Cheers"/>
    <s v="United States"/>
    <x v="2"/>
    <x v="246"/>
    <x v="203"/>
    <s v="Mon"/>
    <x v="7"/>
    <x v="3"/>
    <n v="4821"/>
    <n v="0"/>
  </r>
  <r>
    <s v="BXOIQHTS"/>
    <x v="2"/>
    <x v="2"/>
    <x v="1"/>
    <s v="GTX Basic"/>
    <s v="Y-corporation"/>
    <s v="United States"/>
    <x v="0"/>
    <x v="246"/>
    <x v="170"/>
    <s v="Wed"/>
    <x v="6"/>
    <x v="3"/>
    <n v="550"/>
    <n v="658"/>
  </r>
  <r>
    <s v="CC3B5DSU"/>
    <x v="3"/>
    <x v="0"/>
    <x v="0"/>
    <s v="GTX Plus Pro"/>
    <s v="Treequote"/>
    <s v="United States"/>
    <x v="2"/>
    <x v="247"/>
    <x v="201"/>
    <s v="Sun"/>
    <x v="7"/>
    <x v="3"/>
    <n v="5482"/>
    <n v="0"/>
  </r>
  <r>
    <s v="GLM4XZLI"/>
    <x v="23"/>
    <x v="4"/>
    <x v="2"/>
    <s v="GTX Plus Pro"/>
    <s v="Donware"/>
    <s v="United States"/>
    <x v="2"/>
    <x v="247"/>
    <x v="191"/>
    <s v="Fri"/>
    <x v="7"/>
    <x v="3"/>
    <n v="5482"/>
    <n v="0"/>
  </r>
  <r>
    <s v="K8VBNOW9"/>
    <x v="23"/>
    <x v="4"/>
    <x v="2"/>
    <s v="GTX Plus Pro"/>
    <s v="Plussunin"/>
    <s v="United States"/>
    <x v="0"/>
    <x v="247"/>
    <x v="139"/>
    <s v="Fri"/>
    <x v="6"/>
    <x v="3"/>
    <n v="5482"/>
    <n v="4791"/>
  </r>
  <r>
    <s v="3GEDSDVN"/>
    <x v="28"/>
    <x v="0"/>
    <x v="0"/>
    <s v="GTX Basic"/>
    <s v="Inity"/>
    <s v="United States"/>
    <x v="0"/>
    <x v="247"/>
    <x v="190"/>
    <s v="Sat"/>
    <x v="7"/>
    <x v="3"/>
    <n v="550"/>
    <n v="590"/>
  </r>
  <r>
    <s v="R0ZYAJFM"/>
    <x v="28"/>
    <x v="0"/>
    <x v="0"/>
    <s v="GTX Plus Pro"/>
    <s v="Isdom"/>
    <s v="United States"/>
    <x v="0"/>
    <x v="247"/>
    <x v="200"/>
    <s v="Fri"/>
    <x v="7"/>
    <x v="3"/>
    <n v="5482"/>
    <n v="5629"/>
  </r>
  <r>
    <s v="BRFZCNMP"/>
    <x v="27"/>
    <x v="5"/>
    <x v="2"/>
    <s v="GTX Plus Basic"/>
    <m/>
    <s v=""/>
    <x v="1"/>
    <x v="247"/>
    <x v="6"/>
    <s v=""/>
    <x v="1"/>
    <x v="1"/>
    <s v=""/>
    <n v="0"/>
  </r>
  <r>
    <s v="R8X2RVQ2"/>
    <x v="27"/>
    <x v="5"/>
    <x v="2"/>
    <s v="GTX Pro"/>
    <s v="Vehement Capital Partners"/>
    <s v="United States"/>
    <x v="2"/>
    <x v="247"/>
    <x v="202"/>
    <s v="Sat"/>
    <x v="7"/>
    <x v="3"/>
    <n v="4821"/>
    <n v="0"/>
  </r>
  <r>
    <s v="E2KGQVEO"/>
    <x v="13"/>
    <x v="4"/>
    <x v="2"/>
    <s v="MG Advanced"/>
    <m/>
    <s v=""/>
    <x v="1"/>
    <x v="247"/>
    <x v="6"/>
    <s v=""/>
    <x v="1"/>
    <x v="1"/>
    <s v=""/>
    <n v="0"/>
  </r>
  <r>
    <s v="DFG6OP8T"/>
    <x v="13"/>
    <x v="4"/>
    <x v="2"/>
    <s v="GTX Plus Pro"/>
    <s v="Massive Dynamic"/>
    <s v="United States"/>
    <x v="2"/>
    <x v="247"/>
    <x v="204"/>
    <s v="Tue"/>
    <x v="7"/>
    <x v="3"/>
    <n v="5482"/>
    <n v="0"/>
  </r>
  <r>
    <s v="JB4MECWM"/>
    <x v="13"/>
    <x v="4"/>
    <x v="2"/>
    <s v="GTX Pro"/>
    <s v="Xx-zobam"/>
    <s v="United States"/>
    <x v="2"/>
    <x v="247"/>
    <x v="191"/>
    <s v="Fri"/>
    <x v="7"/>
    <x v="3"/>
    <n v="4821"/>
    <n v="0"/>
  </r>
  <r>
    <s v="CDGA1SD7"/>
    <x v="1"/>
    <x v="1"/>
    <x v="0"/>
    <s v="GTX Pro"/>
    <s v="Streethex"/>
    <s v="Belgium"/>
    <x v="0"/>
    <x v="247"/>
    <x v="158"/>
    <s v="Tue"/>
    <x v="6"/>
    <x v="3"/>
    <n v="4821"/>
    <n v="4323"/>
  </r>
  <r>
    <s v="SBILEY2W"/>
    <x v="1"/>
    <x v="1"/>
    <x v="0"/>
    <s v="GTX Pro"/>
    <s v="Treequote"/>
    <s v="United States"/>
    <x v="0"/>
    <x v="247"/>
    <x v="195"/>
    <s v="Wed"/>
    <x v="7"/>
    <x v="3"/>
    <n v="4821"/>
    <n v="5085"/>
  </r>
  <r>
    <s v="JMTKEPXF"/>
    <x v="26"/>
    <x v="4"/>
    <x v="2"/>
    <s v="MG Advanced"/>
    <s v="Zotware"/>
    <s v="United States"/>
    <x v="0"/>
    <x v="247"/>
    <x v="203"/>
    <s v="Mon"/>
    <x v="7"/>
    <x v="3"/>
    <n v="3393"/>
    <n v="2996"/>
  </r>
  <r>
    <s v="937CNF5D"/>
    <x v="21"/>
    <x v="5"/>
    <x v="2"/>
    <s v="GTX Pro"/>
    <s v="Condax"/>
    <s v="United States"/>
    <x v="0"/>
    <x v="247"/>
    <x v="200"/>
    <s v="Fri"/>
    <x v="7"/>
    <x v="3"/>
    <n v="4821"/>
    <n v="4682"/>
  </r>
  <r>
    <s v="EQ399D3M"/>
    <x v="10"/>
    <x v="3"/>
    <x v="1"/>
    <s v="MG Advanced"/>
    <s v="Sonron"/>
    <s v="United States"/>
    <x v="0"/>
    <x v="247"/>
    <x v="200"/>
    <s v="Fri"/>
    <x v="7"/>
    <x v="3"/>
    <n v="3393"/>
    <n v="3250"/>
  </r>
  <r>
    <s v="DOVNGYN4"/>
    <x v="16"/>
    <x v="2"/>
    <x v="1"/>
    <s v="GTX Basic"/>
    <s v="Green-Plus"/>
    <s v="United States"/>
    <x v="2"/>
    <x v="247"/>
    <x v="195"/>
    <s v="Wed"/>
    <x v="7"/>
    <x v="3"/>
    <n v="550"/>
    <n v="0"/>
  </r>
  <r>
    <s v="A0IS9TWV"/>
    <x v="18"/>
    <x v="2"/>
    <x v="1"/>
    <s v="GTX Pro"/>
    <s v="Kan-code"/>
    <s v="United States"/>
    <x v="2"/>
    <x v="247"/>
    <x v="201"/>
    <s v="Sun"/>
    <x v="7"/>
    <x v="3"/>
    <n v="4821"/>
    <n v="0"/>
  </r>
  <r>
    <s v="E7TDBIDS"/>
    <x v="18"/>
    <x v="2"/>
    <x v="1"/>
    <s v="GTX Pro"/>
    <s v="Kan-code"/>
    <s v="United States"/>
    <x v="0"/>
    <x v="247"/>
    <x v="144"/>
    <s v="Wed"/>
    <x v="6"/>
    <x v="3"/>
    <n v="4821"/>
    <n v="5323"/>
  </r>
  <r>
    <s v="TIFPUXSQ"/>
    <x v="22"/>
    <x v="1"/>
    <x v="0"/>
    <s v="GTX Basic"/>
    <s v="Condax"/>
    <s v="United States"/>
    <x v="2"/>
    <x v="247"/>
    <x v="191"/>
    <s v="Fri"/>
    <x v="7"/>
    <x v="3"/>
    <n v="550"/>
    <n v="0"/>
  </r>
  <r>
    <s v="LXDCC260"/>
    <x v="22"/>
    <x v="1"/>
    <x v="0"/>
    <s v="GTX Plus Pro"/>
    <s v="Funholding"/>
    <s v="United States"/>
    <x v="0"/>
    <x v="247"/>
    <x v="191"/>
    <s v="Fri"/>
    <x v="7"/>
    <x v="3"/>
    <n v="5482"/>
    <n v="5966"/>
  </r>
  <r>
    <s v="81PWOUF0"/>
    <x v="9"/>
    <x v="2"/>
    <x v="1"/>
    <s v="GTX Pro"/>
    <m/>
    <s v=""/>
    <x v="1"/>
    <x v="247"/>
    <x v="6"/>
    <s v=""/>
    <x v="1"/>
    <x v="1"/>
    <s v=""/>
    <n v="0"/>
  </r>
  <r>
    <s v="1Z72JRDI"/>
    <x v="9"/>
    <x v="2"/>
    <x v="1"/>
    <s v="MG Advanced"/>
    <s v="Labdrill"/>
    <s v="United States"/>
    <x v="0"/>
    <x v="247"/>
    <x v="201"/>
    <s v="Sun"/>
    <x v="7"/>
    <x v="3"/>
    <n v="3393"/>
    <n v="3452"/>
  </r>
  <r>
    <s v="XTBADYHW"/>
    <x v="0"/>
    <x v="0"/>
    <x v="0"/>
    <s v="MG Special"/>
    <s v="Toughzap"/>
    <s v="United States"/>
    <x v="2"/>
    <x v="247"/>
    <x v="203"/>
    <s v="Mon"/>
    <x v="7"/>
    <x v="3"/>
    <n v="55"/>
    <n v="0"/>
  </r>
  <r>
    <s v="PPDU7OWD"/>
    <x v="0"/>
    <x v="0"/>
    <x v="0"/>
    <s v="MG Advanced"/>
    <s v="Stanredtax"/>
    <s v="United States"/>
    <x v="2"/>
    <x v="247"/>
    <x v="198"/>
    <s v="Thu"/>
    <x v="7"/>
    <x v="3"/>
    <n v="3393"/>
    <n v="0"/>
  </r>
  <r>
    <s v="CJ05Q2G5"/>
    <x v="11"/>
    <x v="3"/>
    <x v="1"/>
    <s v="GTX Basic"/>
    <s v="Labdrill"/>
    <s v="United States"/>
    <x v="2"/>
    <x v="247"/>
    <x v="194"/>
    <s v="Tue"/>
    <x v="7"/>
    <x v="3"/>
    <n v="550"/>
    <n v="0"/>
  </r>
  <r>
    <s v="MON3JWUF"/>
    <x v="4"/>
    <x v="3"/>
    <x v="1"/>
    <s v="GTX Basic"/>
    <s v="Faxquote"/>
    <s v="United States"/>
    <x v="0"/>
    <x v="247"/>
    <x v="198"/>
    <s v="Thu"/>
    <x v="7"/>
    <x v="3"/>
    <n v="550"/>
    <n v="583"/>
  </r>
  <r>
    <s v="SFMKU2FV"/>
    <x v="15"/>
    <x v="5"/>
    <x v="2"/>
    <s v="MG Special"/>
    <s v="Ontomedia"/>
    <s v="United States"/>
    <x v="2"/>
    <x v="247"/>
    <x v="201"/>
    <s v="Sun"/>
    <x v="7"/>
    <x v="3"/>
    <n v="55"/>
    <n v="0"/>
  </r>
  <r>
    <s v="9FH2VYQQ"/>
    <x v="2"/>
    <x v="2"/>
    <x v="1"/>
    <s v="GTX Plus Basic"/>
    <s v="Goodsilron"/>
    <s v="United States"/>
    <x v="2"/>
    <x v="247"/>
    <x v="198"/>
    <s v="Thu"/>
    <x v="7"/>
    <x v="3"/>
    <n v="1096"/>
    <n v="0"/>
  </r>
  <r>
    <s v="PMVKMS6A"/>
    <x v="2"/>
    <x v="2"/>
    <x v="1"/>
    <s v="GTX Basic"/>
    <s v="J-Texon"/>
    <s v="United States"/>
    <x v="0"/>
    <x v="247"/>
    <x v="173"/>
    <s v="Wed"/>
    <x v="6"/>
    <x v="3"/>
    <n v="550"/>
    <n v="507"/>
  </r>
  <r>
    <s v="E62A05BH"/>
    <x v="3"/>
    <x v="0"/>
    <x v="0"/>
    <s v="GTX Basic"/>
    <s v="Inity"/>
    <s v="United States"/>
    <x v="2"/>
    <x v="248"/>
    <x v="202"/>
    <s v="Sat"/>
    <x v="7"/>
    <x v="3"/>
    <n v="550"/>
    <n v="0"/>
  </r>
  <r>
    <s v="U3GCADFV"/>
    <x v="3"/>
    <x v="0"/>
    <x v="0"/>
    <s v="MG Special"/>
    <s v="Rangreen"/>
    <s v="Panama"/>
    <x v="2"/>
    <x v="248"/>
    <x v="198"/>
    <s v="Thu"/>
    <x v="7"/>
    <x v="3"/>
    <n v="55"/>
    <n v="0"/>
  </r>
  <r>
    <s v="CFI2GXN1"/>
    <x v="25"/>
    <x v="4"/>
    <x v="2"/>
    <s v="GTX Pro"/>
    <m/>
    <s v=""/>
    <x v="1"/>
    <x v="248"/>
    <x v="6"/>
    <s v=""/>
    <x v="1"/>
    <x v="1"/>
    <s v=""/>
    <n v="0"/>
  </r>
  <r>
    <s v="611J0LEK"/>
    <x v="25"/>
    <x v="4"/>
    <x v="2"/>
    <s v="GTX Basic"/>
    <s v="Betasoloin"/>
    <s v="United States"/>
    <x v="0"/>
    <x v="248"/>
    <x v="192"/>
    <s v="Sun"/>
    <x v="7"/>
    <x v="3"/>
    <n v="550"/>
    <n v="574"/>
  </r>
  <r>
    <s v="5M5TW9RC"/>
    <x v="23"/>
    <x v="4"/>
    <x v="2"/>
    <s v="GTX Plus Basic"/>
    <s v="Umbrella Corporation"/>
    <s v="United States"/>
    <x v="1"/>
    <x v="248"/>
    <x v="6"/>
    <s v=""/>
    <x v="1"/>
    <x v="1"/>
    <s v=""/>
    <n v="0"/>
  </r>
  <r>
    <s v="ZWA2ES4F"/>
    <x v="23"/>
    <x v="4"/>
    <x v="2"/>
    <s v="MG Special"/>
    <s v="Opentech"/>
    <s v="United States"/>
    <x v="0"/>
    <x v="248"/>
    <x v="167"/>
    <s v="Thu"/>
    <x v="6"/>
    <x v="3"/>
    <n v="55"/>
    <n v="48"/>
  </r>
  <r>
    <s v="LNT5B9XY"/>
    <x v="28"/>
    <x v="0"/>
    <x v="0"/>
    <s v="MG Special"/>
    <s v="Statholdings"/>
    <s v="United States"/>
    <x v="2"/>
    <x v="248"/>
    <x v="203"/>
    <s v="Mon"/>
    <x v="7"/>
    <x v="3"/>
    <n v="55"/>
    <n v="0"/>
  </r>
  <r>
    <s v="CPQ348W9"/>
    <x v="28"/>
    <x v="0"/>
    <x v="0"/>
    <s v="GTX Basic"/>
    <s v="Isdom"/>
    <s v="United States"/>
    <x v="0"/>
    <x v="248"/>
    <x v="202"/>
    <s v="Sat"/>
    <x v="7"/>
    <x v="3"/>
    <n v="550"/>
    <n v="458"/>
  </r>
  <r>
    <s v="UZ0MRAFU"/>
    <x v="28"/>
    <x v="0"/>
    <x v="0"/>
    <s v="GTX Plus Pro"/>
    <s v="Codehow"/>
    <s v="United States"/>
    <x v="0"/>
    <x v="248"/>
    <x v="153"/>
    <s v="Mon"/>
    <x v="6"/>
    <x v="3"/>
    <n v="5482"/>
    <n v="5455"/>
  </r>
  <r>
    <s v="VFO5EK6R"/>
    <x v="27"/>
    <x v="5"/>
    <x v="2"/>
    <s v="GTX Basic"/>
    <s v="Silis"/>
    <s v="United States"/>
    <x v="2"/>
    <x v="248"/>
    <x v="200"/>
    <s v="Fri"/>
    <x v="7"/>
    <x v="3"/>
    <n v="550"/>
    <n v="0"/>
  </r>
  <r>
    <s v="GE5SORJX"/>
    <x v="27"/>
    <x v="5"/>
    <x v="2"/>
    <s v="GTX Plus Pro"/>
    <s v="Kan-code"/>
    <s v="United States"/>
    <x v="0"/>
    <x v="248"/>
    <x v="180"/>
    <s v="Sun"/>
    <x v="6"/>
    <x v="3"/>
    <n v="5482"/>
    <n v="5666"/>
  </r>
  <r>
    <s v="03O9FNTZ"/>
    <x v="13"/>
    <x v="4"/>
    <x v="2"/>
    <s v="GTX Plus Basic"/>
    <s v="Bluth Company"/>
    <s v="United States"/>
    <x v="0"/>
    <x v="248"/>
    <x v="192"/>
    <s v="Sun"/>
    <x v="7"/>
    <x v="3"/>
    <n v="1096"/>
    <n v="1107"/>
  </r>
  <r>
    <s v="FIQIRK37"/>
    <x v="13"/>
    <x v="4"/>
    <x v="2"/>
    <s v="GTX Pro"/>
    <s v="Acme Corporation"/>
    <s v="United States"/>
    <x v="0"/>
    <x v="248"/>
    <x v="190"/>
    <s v="Sat"/>
    <x v="7"/>
    <x v="3"/>
    <n v="4821"/>
    <n v="4089"/>
  </r>
  <r>
    <s v="M6J6VNVQ"/>
    <x v="26"/>
    <x v="4"/>
    <x v="2"/>
    <s v="GTX Basic"/>
    <s v="Ontomedia"/>
    <s v="United States"/>
    <x v="0"/>
    <x v="248"/>
    <x v="166"/>
    <s v="Fri"/>
    <x v="6"/>
    <x v="3"/>
    <n v="550"/>
    <n v="498"/>
  </r>
  <r>
    <s v="S767XDO3"/>
    <x v="14"/>
    <x v="3"/>
    <x v="1"/>
    <s v="MG Advanced"/>
    <s v="Hatfan"/>
    <s v="United States"/>
    <x v="2"/>
    <x v="248"/>
    <x v="167"/>
    <s v="Thu"/>
    <x v="6"/>
    <x v="3"/>
    <n v="3393"/>
    <n v="0"/>
  </r>
  <r>
    <s v="ZPKCSV3R"/>
    <x v="29"/>
    <x v="1"/>
    <x v="0"/>
    <s v="MG Special"/>
    <s v="Dontechi"/>
    <s v="United States"/>
    <x v="0"/>
    <x v="248"/>
    <x v="194"/>
    <s v="Tue"/>
    <x v="7"/>
    <x v="3"/>
    <n v="55"/>
    <n v="64"/>
  </r>
  <r>
    <s v="CLA3RTMS"/>
    <x v="16"/>
    <x v="2"/>
    <x v="1"/>
    <s v="MG Advanced"/>
    <s v="Xx-holding"/>
    <s v="United States"/>
    <x v="2"/>
    <x v="248"/>
    <x v="192"/>
    <s v="Sun"/>
    <x v="7"/>
    <x v="3"/>
    <n v="3393"/>
    <n v="0"/>
  </r>
  <r>
    <s v="K1K48OTP"/>
    <x v="18"/>
    <x v="2"/>
    <x v="1"/>
    <s v="GTX Plus Pro"/>
    <s v="Conecom"/>
    <s v="United States"/>
    <x v="1"/>
    <x v="248"/>
    <x v="6"/>
    <s v=""/>
    <x v="1"/>
    <x v="1"/>
    <s v=""/>
    <n v="0"/>
  </r>
  <r>
    <s v="OJWV4RT2"/>
    <x v="18"/>
    <x v="2"/>
    <x v="1"/>
    <s v="GTX Basic"/>
    <s v="Konex"/>
    <s v="United States"/>
    <x v="2"/>
    <x v="248"/>
    <x v="192"/>
    <s v="Sun"/>
    <x v="7"/>
    <x v="3"/>
    <n v="550"/>
    <n v="0"/>
  </r>
  <r>
    <s v="PMQCN4PR"/>
    <x v="18"/>
    <x v="2"/>
    <x v="1"/>
    <s v="GTX Basic"/>
    <s v="Finjob"/>
    <s v="United States"/>
    <x v="0"/>
    <x v="248"/>
    <x v="192"/>
    <s v="Sun"/>
    <x v="7"/>
    <x v="3"/>
    <n v="550"/>
    <n v="565"/>
  </r>
  <r>
    <s v="CBIFB5BB"/>
    <x v="18"/>
    <x v="2"/>
    <x v="1"/>
    <s v="GTX Basic"/>
    <s v="Kan-code"/>
    <s v="United States"/>
    <x v="0"/>
    <x v="248"/>
    <x v="203"/>
    <s v="Mon"/>
    <x v="7"/>
    <x v="3"/>
    <n v="550"/>
    <n v="579"/>
  </r>
  <r>
    <s v="BSVZWUXR"/>
    <x v="24"/>
    <x v="0"/>
    <x v="0"/>
    <s v="MG Special"/>
    <s v="Hottechi"/>
    <s v="Korea"/>
    <x v="0"/>
    <x v="248"/>
    <x v="171"/>
    <s v="Mon"/>
    <x v="6"/>
    <x v="3"/>
    <n v="55"/>
    <n v="56"/>
  </r>
  <r>
    <s v="PU2UJDTV"/>
    <x v="5"/>
    <x v="3"/>
    <x v="1"/>
    <s v="GTX Pro"/>
    <s v="Scotfind"/>
    <s v="United States"/>
    <x v="0"/>
    <x v="248"/>
    <x v="157"/>
    <s v="Tue"/>
    <x v="6"/>
    <x v="3"/>
    <n v="4821"/>
    <n v="4063"/>
  </r>
  <r>
    <s v="LN9NU0A8"/>
    <x v="22"/>
    <x v="1"/>
    <x v="0"/>
    <s v="GTX Plus Basic"/>
    <s v="Inity"/>
    <s v="United States"/>
    <x v="0"/>
    <x v="248"/>
    <x v="203"/>
    <s v="Mon"/>
    <x v="7"/>
    <x v="3"/>
    <n v="1096"/>
    <n v="1193"/>
  </r>
  <r>
    <s v="KD27RNU9"/>
    <x v="0"/>
    <x v="0"/>
    <x v="0"/>
    <s v="GTX Basic"/>
    <s v="Scottech"/>
    <s v="United States"/>
    <x v="2"/>
    <x v="248"/>
    <x v="202"/>
    <s v="Sat"/>
    <x v="7"/>
    <x v="3"/>
    <n v="550"/>
    <n v="0"/>
  </r>
  <r>
    <s v="FN50OJHN"/>
    <x v="6"/>
    <x v="1"/>
    <x v="0"/>
    <s v="GTX Plus Basic"/>
    <s v="Betatech"/>
    <s v="Kenya"/>
    <x v="0"/>
    <x v="248"/>
    <x v="194"/>
    <s v="Tue"/>
    <x v="7"/>
    <x v="3"/>
    <n v="1096"/>
    <n v="1088"/>
  </r>
  <r>
    <s v="YA68AAQK"/>
    <x v="19"/>
    <x v="4"/>
    <x v="2"/>
    <s v="GTX Plus Basic"/>
    <s v="Xx-zobam"/>
    <s v="United States"/>
    <x v="2"/>
    <x v="248"/>
    <x v="180"/>
    <s v="Sun"/>
    <x v="6"/>
    <x v="3"/>
    <n v="1096"/>
    <n v="0"/>
  </r>
  <r>
    <s v="90K2ZTKB"/>
    <x v="11"/>
    <x v="3"/>
    <x v="1"/>
    <s v="MG Special"/>
    <s v="Xx-holding"/>
    <s v="United States"/>
    <x v="0"/>
    <x v="248"/>
    <x v="171"/>
    <s v="Mon"/>
    <x v="6"/>
    <x v="3"/>
    <n v="55"/>
    <n v="58"/>
  </r>
  <r>
    <s v="YYTZSTL0"/>
    <x v="17"/>
    <x v="5"/>
    <x v="2"/>
    <s v="GTX Plus Pro"/>
    <m/>
    <s v=""/>
    <x v="1"/>
    <x v="248"/>
    <x v="6"/>
    <s v=""/>
    <x v="1"/>
    <x v="1"/>
    <s v=""/>
    <n v="0"/>
  </r>
  <r>
    <s v="1M0THQSZ"/>
    <x v="4"/>
    <x v="3"/>
    <x v="1"/>
    <s v="MG Advanced"/>
    <s v="Golddex"/>
    <s v="United States"/>
    <x v="2"/>
    <x v="248"/>
    <x v="192"/>
    <s v="Sun"/>
    <x v="7"/>
    <x v="3"/>
    <n v="3393"/>
    <n v="0"/>
  </r>
  <r>
    <s v="Y1GEH2EG"/>
    <x v="4"/>
    <x v="3"/>
    <x v="1"/>
    <s v="GTX Plus Pro"/>
    <s v="Green-Plus"/>
    <s v="United States"/>
    <x v="0"/>
    <x v="248"/>
    <x v="198"/>
    <s v="Thu"/>
    <x v="7"/>
    <x v="3"/>
    <n v="5482"/>
    <n v="4466"/>
  </r>
  <r>
    <s v="ORM1IRQ2"/>
    <x v="15"/>
    <x v="5"/>
    <x v="2"/>
    <s v="MG Special"/>
    <m/>
    <s v=""/>
    <x v="1"/>
    <x v="248"/>
    <x v="6"/>
    <s v=""/>
    <x v="1"/>
    <x v="1"/>
    <s v=""/>
    <n v="0"/>
  </r>
  <r>
    <s v="593L4BNI"/>
    <x v="15"/>
    <x v="5"/>
    <x v="2"/>
    <s v="GTX Basic"/>
    <s v="Kinnamplus"/>
    <s v="United States"/>
    <x v="2"/>
    <x v="248"/>
    <x v="200"/>
    <s v="Fri"/>
    <x v="7"/>
    <x v="3"/>
    <n v="550"/>
    <n v="0"/>
  </r>
  <r>
    <s v="83EZC8YK"/>
    <x v="15"/>
    <x v="5"/>
    <x v="2"/>
    <s v="MG Advanced"/>
    <s v="Xx-zobam"/>
    <s v="United States"/>
    <x v="2"/>
    <x v="248"/>
    <x v="202"/>
    <s v="Sat"/>
    <x v="7"/>
    <x v="3"/>
    <n v="3393"/>
    <n v="0"/>
  </r>
  <r>
    <s v="4MTCQ31T"/>
    <x v="3"/>
    <x v="0"/>
    <x v="0"/>
    <s v="MG Special"/>
    <s v="Gogozoom"/>
    <s v="United States"/>
    <x v="0"/>
    <x v="249"/>
    <x v="205"/>
    <s v="Mon"/>
    <x v="8"/>
    <x v="4"/>
    <n v="55"/>
    <n v="55"/>
  </r>
  <r>
    <s v="QU220OFI"/>
    <x v="25"/>
    <x v="4"/>
    <x v="2"/>
    <s v="GTX Basic"/>
    <s v="Finhigh"/>
    <s v="United States"/>
    <x v="1"/>
    <x v="249"/>
    <x v="6"/>
    <s v=""/>
    <x v="1"/>
    <x v="1"/>
    <s v=""/>
    <n v="0"/>
  </r>
  <r>
    <s v="TJYNW3C7"/>
    <x v="23"/>
    <x v="4"/>
    <x v="2"/>
    <s v="GTX Plus Basic"/>
    <s v="Donware"/>
    <s v="United States"/>
    <x v="2"/>
    <x v="249"/>
    <x v="202"/>
    <s v="Sat"/>
    <x v="7"/>
    <x v="3"/>
    <n v="1096"/>
    <n v="0"/>
  </r>
  <r>
    <s v="COGZW25D"/>
    <x v="23"/>
    <x v="4"/>
    <x v="2"/>
    <s v="GTX Plus Basic"/>
    <s v="Konex"/>
    <s v="United States"/>
    <x v="0"/>
    <x v="249"/>
    <x v="201"/>
    <s v="Sun"/>
    <x v="7"/>
    <x v="3"/>
    <n v="1096"/>
    <n v="861"/>
  </r>
  <r>
    <s v="B3A6VXVQ"/>
    <x v="27"/>
    <x v="5"/>
    <x v="2"/>
    <s v="GTX Basic"/>
    <s v="Acme Corporation"/>
    <s v="United States"/>
    <x v="1"/>
    <x v="249"/>
    <x v="6"/>
    <s v=""/>
    <x v="1"/>
    <x v="1"/>
    <s v=""/>
    <n v="0"/>
  </r>
  <r>
    <s v="O83AR1CC"/>
    <x v="27"/>
    <x v="5"/>
    <x v="2"/>
    <s v="MG Advanced"/>
    <s v="Plussunin"/>
    <s v="United States"/>
    <x v="2"/>
    <x v="249"/>
    <x v="192"/>
    <s v="Sun"/>
    <x v="7"/>
    <x v="3"/>
    <n v="3393"/>
    <n v="0"/>
  </r>
  <r>
    <s v="BOG3D6D7"/>
    <x v="27"/>
    <x v="5"/>
    <x v="2"/>
    <s v="GTX Pro"/>
    <s v="Umbrella Corporation"/>
    <s v="United States"/>
    <x v="0"/>
    <x v="249"/>
    <x v="206"/>
    <s v="Wed"/>
    <x v="7"/>
    <x v="3"/>
    <n v="4821"/>
    <n v="5137"/>
  </r>
  <r>
    <s v="J03H7OQF"/>
    <x v="1"/>
    <x v="1"/>
    <x v="0"/>
    <s v="MG Special"/>
    <s v="Betatech"/>
    <s v="Kenya"/>
    <x v="0"/>
    <x v="249"/>
    <x v="201"/>
    <s v="Sun"/>
    <x v="7"/>
    <x v="3"/>
    <n v="55"/>
    <n v="54"/>
  </r>
  <r>
    <s v="DJXM9LIW"/>
    <x v="26"/>
    <x v="4"/>
    <x v="2"/>
    <s v="GTX Plus Basic"/>
    <s v="Kinnamplus"/>
    <s v="United States"/>
    <x v="0"/>
    <x v="249"/>
    <x v="200"/>
    <s v="Fri"/>
    <x v="7"/>
    <x v="3"/>
    <n v="1096"/>
    <n v="1020"/>
  </r>
  <r>
    <s v="6XH71PH8"/>
    <x v="26"/>
    <x v="4"/>
    <x v="2"/>
    <s v="GTX Plus Basic"/>
    <s v="Yearin"/>
    <s v="United States"/>
    <x v="0"/>
    <x v="249"/>
    <x v="183"/>
    <s v="Thu"/>
    <x v="6"/>
    <x v="3"/>
    <n v="1096"/>
    <n v="1136"/>
  </r>
  <r>
    <s v="AW1U6QKR"/>
    <x v="26"/>
    <x v="4"/>
    <x v="2"/>
    <s v="MG Special"/>
    <s v="Konex"/>
    <s v="United States"/>
    <x v="0"/>
    <x v="249"/>
    <x v="200"/>
    <s v="Fri"/>
    <x v="7"/>
    <x v="3"/>
    <n v="55"/>
    <n v="55"/>
  </r>
  <r>
    <s v="MAVEITJH"/>
    <x v="14"/>
    <x v="3"/>
    <x v="1"/>
    <s v="GTX Pro"/>
    <s v="Groovestreet"/>
    <s v="United States"/>
    <x v="0"/>
    <x v="249"/>
    <x v="172"/>
    <s v="Sat"/>
    <x v="6"/>
    <x v="3"/>
    <n v="4821"/>
    <n v="5097"/>
  </r>
  <r>
    <s v="GUJNYTXN"/>
    <x v="21"/>
    <x v="5"/>
    <x v="2"/>
    <s v="GTX Basic"/>
    <s v="Kinnamplus"/>
    <s v="United States"/>
    <x v="0"/>
    <x v="249"/>
    <x v="192"/>
    <s v="Sun"/>
    <x v="7"/>
    <x v="3"/>
    <n v="550"/>
    <n v="483"/>
  </r>
  <r>
    <s v="QKXCMJVB"/>
    <x v="7"/>
    <x v="2"/>
    <x v="1"/>
    <s v="GTX Basic"/>
    <m/>
    <s v=""/>
    <x v="1"/>
    <x v="249"/>
    <x v="6"/>
    <s v=""/>
    <x v="1"/>
    <x v="1"/>
    <s v=""/>
    <n v="0"/>
  </r>
  <r>
    <s v="ELLLRB7A"/>
    <x v="7"/>
    <x v="2"/>
    <x v="1"/>
    <s v="GTX Basic"/>
    <s v="Zoomit"/>
    <s v="United States"/>
    <x v="0"/>
    <x v="249"/>
    <x v="175"/>
    <s v="Tue"/>
    <x v="5"/>
    <x v="3"/>
    <n v="550"/>
    <n v="587"/>
  </r>
  <r>
    <s v="F4EHCQIC"/>
    <x v="7"/>
    <x v="2"/>
    <x v="1"/>
    <s v="GTX Plus Pro"/>
    <s v="Kan-code"/>
    <s v="United States"/>
    <x v="0"/>
    <x v="249"/>
    <x v="201"/>
    <s v="Sun"/>
    <x v="7"/>
    <x v="3"/>
    <n v="5482"/>
    <n v="5284"/>
  </r>
  <r>
    <s v="EHC9KQDN"/>
    <x v="29"/>
    <x v="1"/>
    <x v="0"/>
    <s v="GTX Basic"/>
    <s v="Scottech"/>
    <s v="United States"/>
    <x v="2"/>
    <x v="249"/>
    <x v="192"/>
    <s v="Sun"/>
    <x v="7"/>
    <x v="3"/>
    <n v="550"/>
    <n v="0"/>
  </r>
  <r>
    <s v="MBLFZPU2"/>
    <x v="29"/>
    <x v="1"/>
    <x v="0"/>
    <s v="GTX Basic"/>
    <s v="Warephase"/>
    <s v="United States"/>
    <x v="2"/>
    <x v="249"/>
    <x v="158"/>
    <s v="Tue"/>
    <x v="6"/>
    <x v="3"/>
    <n v="550"/>
    <n v="0"/>
  </r>
  <r>
    <s v="L0SOZL9A"/>
    <x v="18"/>
    <x v="2"/>
    <x v="1"/>
    <s v="MG Advanced"/>
    <s v="Y-corporation"/>
    <s v="United States"/>
    <x v="2"/>
    <x v="249"/>
    <x v="183"/>
    <s v="Thu"/>
    <x v="6"/>
    <x v="3"/>
    <n v="3393"/>
    <n v="0"/>
  </r>
  <r>
    <s v="00XBYXIB"/>
    <x v="18"/>
    <x v="2"/>
    <x v="1"/>
    <s v="GTX Plus Basic"/>
    <s v="Green-Plus"/>
    <s v="United States"/>
    <x v="0"/>
    <x v="249"/>
    <x v="192"/>
    <s v="Sun"/>
    <x v="7"/>
    <x v="3"/>
    <n v="1096"/>
    <n v="993"/>
  </r>
  <r>
    <s v="ASN7OCWQ"/>
    <x v="5"/>
    <x v="3"/>
    <x v="1"/>
    <s v="GTX Basic"/>
    <s v="Groovestreet"/>
    <s v="United States"/>
    <x v="2"/>
    <x v="249"/>
    <x v="202"/>
    <s v="Sat"/>
    <x v="7"/>
    <x v="3"/>
    <n v="550"/>
    <n v="0"/>
  </r>
  <r>
    <s v="SHS9HQX4"/>
    <x v="9"/>
    <x v="2"/>
    <x v="1"/>
    <s v="GTX Pro"/>
    <s v="Finjob"/>
    <s v="United States"/>
    <x v="0"/>
    <x v="249"/>
    <x v="165"/>
    <s v="Tue"/>
    <x v="6"/>
    <x v="3"/>
    <n v="4821"/>
    <n v="4642"/>
  </r>
  <r>
    <s v="JYEQFGS5"/>
    <x v="19"/>
    <x v="4"/>
    <x v="2"/>
    <s v="GTX Pro"/>
    <s v="Umbrella Corporation"/>
    <s v="United States"/>
    <x v="2"/>
    <x v="249"/>
    <x v="203"/>
    <s v="Mon"/>
    <x v="7"/>
    <x v="3"/>
    <n v="4821"/>
    <n v="0"/>
  </r>
  <r>
    <s v="S9DVJGUO"/>
    <x v="19"/>
    <x v="4"/>
    <x v="2"/>
    <s v="GTX Pro"/>
    <s v="Kan-code"/>
    <s v="United States"/>
    <x v="0"/>
    <x v="249"/>
    <x v="202"/>
    <s v="Sat"/>
    <x v="7"/>
    <x v="3"/>
    <n v="4821"/>
    <n v="4530"/>
  </r>
  <r>
    <s v="0YPN92QB"/>
    <x v="11"/>
    <x v="3"/>
    <x v="1"/>
    <s v="MG Special"/>
    <s v="Y-corporation"/>
    <s v="United States"/>
    <x v="2"/>
    <x v="249"/>
    <x v="193"/>
    <s v="Mon"/>
    <x v="7"/>
    <x v="3"/>
    <n v="55"/>
    <n v="0"/>
  </r>
  <r>
    <s v="UIA0FO51"/>
    <x v="17"/>
    <x v="5"/>
    <x v="2"/>
    <s v="MG Advanced"/>
    <s v="Xx-zobam"/>
    <s v="United States"/>
    <x v="0"/>
    <x v="249"/>
    <x v="192"/>
    <s v="Sun"/>
    <x v="7"/>
    <x v="3"/>
    <n v="3393"/>
    <n v="3569"/>
  </r>
  <r>
    <s v="48J7F1A2"/>
    <x v="4"/>
    <x v="3"/>
    <x v="1"/>
    <s v="MG Advanced"/>
    <s v="Hottechi"/>
    <s v="Korea"/>
    <x v="0"/>
    <x v="249"/>
    <x v="159"/>
    <s v="Thu"/>
    <x v="5"/>
    <x v="3"/>
    <n v="3393"/>
    <n v="3276"/>
  </r>
  <r>
    <s v="0D37PQA0"/>
    <x v="15"/>
    <x v="5"/>
    <x v="2"/>
    <s v="GTX Plus Basic"/>
    <m/>
    <s v=""/>
    <x v="1"/>
    <x v="249"/>
    <x v="6"/>
    <s v=""/>
    <x v="1"/>
    <x v="1"/>
    <s v=""/>
    <n v="0"/>
  </r>
  <r>
    <s v="D193SPY4"/>
    <x v="15"/>
    <x v="5"/>
    <x v="2"/>
    <s v="MG Special"/>
    <s v="Plussunin"/>
    <s v="United States"/>
    <x v="1"/>
    <x v="249"/>
    <x v="6"/>
    <s v=""/>
    <x v="1"/>
    <x v="1"/>
    <s v=""/>
    <n v="0"/>
  </r>
  <r>
    <s v="SFIMNCPZ"/>
    <x v="15"/>
    <x v="5"/>
    <x v="2"/>
    <s v="MG Advanced"/>
    <s v="Mathtouch"/>
    <s v="Jordan"/>
    <x v="2"/>
    <x v="249"/>
    <x v="193"/>
    <s v="Mon"/>
    <x v="7"/>
    <x v="3"/>
    <n v="3393"/>
    <n v="0"/>
  </r>
  <r>
    <s v="57NT8T8S"/>
    <x v="2"/>
    <x v="2"/>
    <x v="1"/>
    <s v="GTX Basic"/>
    <s v="Finjob"/>
    <s v="United States"/>
    <x v="2"/>
    <x v="249"/>
    <x v="201"/>
    <s v="Sun"/>
    <x v="7"/>
    <x v="3"/>
    <n v="550"/>
    <n v="0"/>
  </r>
  <r>
    <s v="7GLF1GBJ"/>
    <x v="2"/>
    <x v="2"/>
    <x v="1"/>
    <s v="GTX Plus Basic"/>
    <s v="Green-Plus"/>
    <s v="United States"/>
    <x v="2"/>
    <x v="249"/>
    <x v="201"/>
    <s v="Sun"/>
    <x v="7"/>
    <x v="3"/>
    <n v="1096"/>
    <n v="0"/>
  </r>
  <r>
    <s v="YST07PM6"/>
    <x v="2"/>
    <x v="2"/>
    <x v="1"/>
    <s v="GTX Plus Pro"/>
    <s v="Doncon"/>
    <s v="United States"/>
    <x v="2"/>
    <x v="249"/>
    <x v="203"/>
    <s v="Mon"/>
    <x v="7"/>
    <x v="3"/>
    <n v="5482"/>
    <n v="0"/>
  </r>
  <r>
    <s v="HPU7RQG6"/>
    <x v="2"/>
    <x v="2"/>
    <x v="1"/>
    <s v="GTX Plus Pro"/>
    <s v="Rantouch"/>
    <s v="United States"/>
    <x v="2"/>
    <x v="249"/>
    <x v="202"/>
    <s v="Sat"/>
    <x v="7"/>
    <x v="3"/>
    <n v="5482"/>
    <n v="0"/>
  </r>
  <r>
    <s v="6Z1XK6YR"/>
    <x v="2"/>
    <x v="2"/>
    <x v="1"/>
    <s v="GTX Pro"/>
    <s v="Hatfan"/>
    <s v="United States"/>
    <x v="2"/>
    <x v="249"/>
    <x v="207"/>
    <s v="Thu"/>
    <x v="8"/>
    <x v="4"/>
    <n v="4821"/>
    <n v="0"/>
  </r>
  <r>
    <s v="045D5MZO"/>
    <x v="2"/>
    <x v="2"/>
    <x v="1"/>
    <s v="GTX Plus Pro"/>
    <s v="Kan-code"/>
    <s v="United States"/>
    <x v="0"/>
    <x v="249"/>
    <x v="203"/>
    <s v="Mon"/>
    <x v="7"/>
    <x v="3"/>
    <n v="5482"/>
    <n v="5576"/>
  </r>
  <r>
    <s v="K1UREXI5"/>
    <x v="3"/>
    <x v="0"/>
    <x v="0"/>
    <s v="GTX Basic"/>
    <s v="Genco Pura Olive Oil Company"/>
    <s v="Italy"/>
    <x v="0"/>
    <x v="250"/>
    <x v="169"/>
    <s v="Sat"/>
    <x v="6"/>
    <x v="3"/>
    <n v="550"/>
    <n v="460"/>
  </r>
  <r>
    <s v="M7Y1LHHA"/>
    <x v="25"/>
    <x v="4"/>
    <x v="2"/>
    <s v="GTX Basic"/>
    <s v="Zathunicon"/>
    <s v="United States"/>
    <x v="0"/>
    <x v="250"/>
    <x v="201"/>
    <s v="Sun"/>
    <x v="7"/>
    <x v="3"/>
    <n v="550"/>
    <n v="457"/>
  </r>
  <r>
    <s v="NK1B8YME"/>
    <x v="23"/>
    <x v="4"/>
    <x v="2"/>
    <s v="GTX Plus Pro"/>
    <m/>
    <s v=""/>
    <x v="1"/>
    <x v="250"/>
    <x v="6"/>
    <s v=""/>
    <x v="1"/>
    <x v="1"/>
    <s v=""/>
    <n v="0"/>
  </r>
  <r>
    <s v="WP6SUIMC"/>
    <x v="23"/>
    <x v="4"/>
    <x v="2"/>
    <s v="MG Advanced"/>
    <s v="Silis"/>
    <s v="United States"/>
    <x v="2"/>
    <x v="250"/>
    <x v="202"/>
    <s v="Sat"/>
    <x v="7"/>
    <x v="3"/>
    <n v="3393"/>
    <n v="0"/>
  </r>
  <r>
    <s v="SGI5I4X1"/>
    <x v="27"/>
    <x v="5"/>
    <x v="2"/>
    <s v="GTX Basic"/>
    <s v="Gekko &amp; Co"/>
    <s v="United States"/>
    <x v="0"/>
    <x v="250"/>
    <x v="193"/>
    <s v="Mon"/>
    <x v="7"/>
    <x v="3"/>
    <n v="550"/>
    <n v="665"/>
  </r>
  <r>
    <s v="U07VUUGP"/>
    <x v="27"/>
    <x v="5"/>
    <x v="2"/>
    <s v="GTX Plus Basic"/>
    <s v="Zathunicon"/>
    <s v="United States"/>
    <x v="0"/>
    <x v="250"/>
    <x v="202"/>
    <s v="Sat"/>
    <x v="7"/>
    <x v="3"/>
    <n v="1096"/>
    <n v="1122"/>
  </r>
  <r>
    <s v="SEC6K7X2"/>
    <x v="27"/>
    <x v="5"/>
    <x v="2"/>
    <s v="GTX Plus Pro"/>
    <s v="Umbrella Corporation"/>
    <s v="United States"/>
    <x v="0"/>
    <x v="250"/>
    <x v="204"/>
    <s v="Tue"/>
    <x v="7"/>
    <x v="3"/>
    <n v="5482"/>
    <n v="5578"/>
  </r>
  <r>
    <s v="OT26ZUZ7"/>
    <x v="13"/>
    <x v="4"/>
    <x v="2"/>
    <s v="GTX Pro"/>
    <s v="Betatech"/>
    <s v="Kenya"/>
    <x v="1"/>
    <x v="250"/>
    <x v="6"/>
    <s v=""/>
    <x v="1"/>
    <x v="1"/>
    <s v=""/>
    <n v="0"/>
  </r>
  <r>
    <s v="MXVBWIE5"/>
    <x v="1"/>
    <x v="1"/>
    <x v="0"/>
    <s v="GTX Basic"/>
    <s v="Rundofase"/>
    <s v="United States"/>
    <x v="0"/>
    <x v="250"/>
    <x v="166"/>
    <s v="Fri"/>
    <x v="6"/>
    <x v="3"/>
    <n v="550"/>
    <n v="460"/>
  </r>
  <r>
    <s v="794F5VJB"/>
    <x v="26"/>
    <x v="4"/>
    <x v="2"/>
    <s v="GTX Plus Basic"/>
    <s v="Donware"/>
    <s v="United States"/>
    <x v="0"/>
    <x v="250"/>
    <x v="159"/>
    <s v="Thu"/>
    <x v="5"/>
    <x v="3"/>
    <n v="1096"/>
    <n v="1133"/>
  </r>
  <r>
    <s v="TNEB1XNK"/>
    <x v="26"/>
    <x v="4"/>
    <x v="2"/>
    <s v="GTX Plus Basic"/>
    <s v="Gekko &amp; Co"/>
    <s v="United States"/>
    <x v="0"/>
    <x v="250"/>
    <x v="153"/>
    <s v="Mon"/>
    <x v="6"/>
    <x v="3"/>
    <n v="1096"/>
    <n v="1194"/>
  </r>
  <r>
    <s v="P60PIE95"/>
    <x v="26"/>
    <x v="4"/>
    <x v="2"/>
    <s v="GTX Plus Pro"/>
    <s v="Yearin"/>
    <s v="United States"/>
    <x v="0"/>
    <x v="250"/>
    <x v="169"/>
    <s v="Sat"/>
    <x v="6"/>
    <x v="3"/>
    <n v="5482"/>
    <n v="5861"/>
  </r>
  <r>
    <s v="HI9S2MRZ"/>
    <x v="14"/>
    <x v="3"/>
    <x v="1"/>
    <s v="GTX Plus Basic"/>
    <m/>
    <s v=""/>
    <x v="1"/>
    <x v="250"/>
    <x v="6"/>
    <s v=""/>
    <x v="1"/>
    <x v="1"/>
    <s v=""/>
    <n v="0"/>
  </r>
  <r>
    <s v="QKOAWRXD"/>
    <x v="8"/>
    <x v="1"/>
    <x v="0"/>
    <s v="GTX Basic"/>
    <s v="Dontechi"/>
    <s v="United States"/>
    <x v="2"/>
    <x v="250"/>
    <x v="203"/>
    <s v="Mon"/>
    <x v="7"/>
    <x v="3"/>
    <n v="550"/>
    <n v="0"/>
  </r>
  <r>
    <s v="NC7V5K1T"/>
    <x v="8"/>
    <x v="1"/>
    <x v="0"/>
    <s v="GTX Plus Basic"/>
    <s v="Stanredtax"/>
    <s v="United States"/>
    <x v="0"/>
    <x v="250"/>
    <x v="146"/>
    <s v="Mon"/>
    <x v="5"/>
    <x v="3"/>
    <n v="1096"/>
    <n v="1194"/>
  </r>
  <r>
    <s v="XTAPYDDI"/>
    <x v="8"/>
    <x v="1"/>
    <x v="0"/>
    <s v="GTX Pro"/>
    <s v="Funholding"/>
    <s v="United States"/>
    <x v="0"/>
    <x v="250"/>
    <x v="194"/>
    <s v="Tue"/>
    <x v="7"/>
    <x v="3"/>
    <n v="4821"/>
    <n v="4440"/>
  </r>
  <r>
    <s v="0CTHPQGT"/>
    <x v="29"/>
    <x v="1"/>
    <x v="0"/>
    <s v="MG Special"/>
    <s v="Cancity"/>
    <s v="United States"/>
    <x v="0"/>
    <x v="250"/>
    <x v="206"/>
    <s v="Wed"/>
    <x v="7"/>
    <x v="3"/>
    <n v="55"/>
    <n v="53"/>
  </r>
  <r>
    <s v="N9KFOKLS"/>
    <x v="16"/>
    <x v="2"/>
    <x v="1"/>
    <s v="GTX Basic"/>
    <s v="Sonron"/>
    <s v="United States"/>
    <x v="2"/>
    <x v="250"/>
    <x v="200"/>
    <s v="Fri"/>
    <x v="7"/>
    <x v="3"/>
    <n v="550"/>
    <n v="0"/>
  </r>
  <r>
    <s v="02SSRMSA"/>
    <x v="24"/>
    <x v="0"/>
    <x v="0"/>
    <s v="GTX Plus Basic"/>
    <s v="Inity"/>
    <s v="United States"/>
    <x v="0"/>
    <x v="250"/>
    <x v="198"/>
    <s v="Thu"/>
    <x v="7"/>
    <x v="3"/>
    <n v="1096"/>
    <n v="1192"/>
  </r>
  <r>
    <s v="HBJPBF3P"/>
    <x v="22"/>
    <x v="1"/>
    <x v="0"/>
    <s v="MG Special"/>
    <s v="Conecom"/>
    <s v="United States"/>
    <x v="0"/>
    <x v="250"/>
    <x v="139"/>
    <s v="Fri"/>
    <x v="6"/>
    <x v="3"/>
    <n v="55"/>
    <n v="54"/>
  </r>
  <r>
    <s v="E6D2DBXF"/>
    <x v="0"/>
    <x v="0"/>
    <x v="0"/>
    <s v="MG Advanced"/>
    <s v="Ron-tech"/>
    <s v="United States"/>
    <x v="2"/>
    <x v="250"/>
    <x v="198"/>
    <s v="Thu"/>
    <x v="7"/>
    <x v="3"/>
    <n v="3393"/>
    <n v="0"/>
  </r>
  <r>
    <s v="OUMM04QV"/>
    <x v="0"/>
    <x v="0"/>
    <x v="0"/>
    <s v="GTX Plus Pro"/>
    <s v="Warephase"/>
    <s v="United States"/>
    <x v="0"/>
    <x v="250"/>
    <x v="204"/>
    <s v="Tue"/>
    <x v="7"/>
    <x v="3"/>
    <n v="5482"/>
    <n v="4651"/>
  </r>
  <r>
    <s v="TZQWGMG7"/>
    <x v="6"/>
    <x v="1"/>
    <x v="0"/>
    <s v="GTX Plus Pro"/>
    <s v="Rangreen"/>
    <s v="Panama"/>
    <x v="2"/>
    <x v="250"/>
    <x v="206"/>
    <s v="Wed"/>
    <x v="7"/>
    <x v="3"/>
    <n v="5482"/>
    <n v="0"/>
  </r>
  <r>
    <s v="66KFPHBT"/>
    <x v="6"/>
    <x v="1"/>
    <x v="0"/>
    <s v="GTX Plus Pro"/>
    <s v="Betatech"/>
    <s v="Kenya"/>
    <x v="0"/>
    <x v="250"/>
    <x v="176"/>
    <s v="Sun"/>
    <x v="6"/>
    <x v="3"/>
    <n v="5482"/>
    <n v="5944"/>
  </r>
  <r>
    <s v="WL4TLMUC"/>
    <x v="19"/>
    <x v="4"/>
    <x v="2"/>
    <s v="MG Advanced"/>
    <s v="Gekko &amp; Co"/>
    <s v="United States"/>
    <x v="2"/>
    <x v="250"/>
    <x v="203"/>
    <s v="Mon"/>
    <x v="7"/>
    <x v="3"/>
    <n v="3393"/>
    <n v="0"/>
  </r>
  <r>
    <s v="6AO6E15O"/>
    <x v="11"/>
    <x v="3"/>
    <x v="1"/>
    <s v="GTX Pro"/>
    <s v="Statholdings"/>
    <s v="United States"/>
    <x v="1"/>
    <x v="250"/>
    <x v="6"/>
    <s v=""/>
    <x v="1"/>
    <x v="1"/>
    <s v=""/>
    <n v="0"/>
  </r>
  <r>
    <s v="OW9OM3UO"/>
    <x v="11"/>
    <x v="3"/>
    <x v="1"/>
    <s v="MG Advanced"/>
    <m/>
    <s v=""/>
    <x v="1"/>
    <x v="250"/>
    <x v="6"/>
    <s v=""/>
    <x v="1"/>
    <x v="1"/>
    <s v=""/>
    <n v="0"/>
  </r>
  <r>
    <s v="HXMJ5048"/>
    <x v="4"/>
    <x v="3"/>
    <x v="1"/>
    <s v="MG Advanced"/>
    <s v="Green-Plus"/>
    <s v="United States"/>
    <x v="2"/>
    <x v="250"/>
    <x v="203"/>
    <s v="Mon"/>
    <x v="7"/>
    <x v="3"/>
    <n v="3393"/>
    <n v="0"/>
  </r>
  <r>
    <s v="CQYAMIQ3"/>
    <x v="2"/>
    <x v="2"/>
    <x v="1"/>
    <s v="GTX Pro"/>
    <m/>
    <s v=""/>
    <x v="1"/>
    <x v="250"/>
    <x v="6"/>
    <s v=""/>
    <x v="1"/>
    <x v="1"/>
    <s v=""/>
    <n v="0"/>
  </r>
  <r>
    <s v="6178B4JM"/>
    <x v="3"/>
    <x v="0"/>
    <x v="0"/>
    <s v="GTX Plus Basic"/>
    <s v="Domzoom"/>
    <s v="United States"/>
    <x v="0"/>
    <x v="251"/>
    <x v="203"/>
    <s v="Mon"/>
    <x v="7"/>
    <x v="3"/>
    <n v="1096"/>
    <n v="962"/>
  </r>
  <r>
    <s v="WC7KCJ2N"/>
    <x v="25"/>
    <x v="4"/>
    <x v="2"/>
    <s v="GTX Plus Basic"/>
    <s v="Silis"/>
    <s v="United States"/>
    <x v="0"/>
    <x v="251"/>
    <x v="208"/>
    <s v="Fri"/>
    <x v="7"/>
    <x v="3"/>
    <n v="1096"/>
    <n v="1063"/>
  </r>
  <r>
    <s v="5GBVA3ZZ"/>
    <x v="23"/>
    <x v="4"/>
    <x v="2"/>
    <s v="MG Advanced"/>
    <s v="Zencorporation"/>
    <s v="China"/>
    <x v="2"/>
    <x v="251"/>
    <x v="209"/>
    <s v="Sun"/>
    <x v="7"/>
    <x v="3"/>
    <n v="3393"/>
    <n v="0"/>
  </r>
  <r>
    <s v="B7WWPCO6"/>
    <x v="28"/>
    <x v="0"/>
    <x v="0"/>
    <s v="GTX Basic"/>
    <s v="Gogozoom"/>
    <s v="United States"/>
    <x v="2"/>
    <x v="251"/>
    <x v="209"/>
    <s v="Sun"/>
    <x v="7"/>
    <x v="3"/>
    <n v="550"/>
    <n v="0"/>
  </r>
  <r>
    <s v="152DN1FE"/>
    <x v="1"/>
    <x v="1"/>
    <x v="0"/>
    <s v="GTX Plus Basic"/>
    <s v="Cancity"/>
    <s v="United States"/>
    <x v="2"/>
    <x v="251"/>
    <x v="195"/>
    <s v="Wed"/>
    <x v="7"/>
    <x v="3"/>
    <n v="1096"/>
    <n v="0"/>
  </r>
  <r>
    <s v="3NJHQZT6"/>
    <x v="1"/>
    <x v="1"/>
    <x v="0"/>
    <s v="MG Special"/>
    <s v="Streethex"/>
    <s v="Belgium"/>
    <x v="2"/>
    <x v="251"/>
    <x v="203"/>
    <s v="Mon"/>
    <x v="7"/>
    <x v="3"/>
    <n v="55"/>
    <n v="0"/>
  </r>
  <r>
    <s v="9GOWJ93R"/>
    <x v="1"/>
    <x v="1"/>
    <x v="0"/>
    <s v="MG Advanced"/>
    <s v="Domzoom"/>
    <s v="United States"/>
    <x v="0"/>
    <x v="251"/>
    <x v="142"/>
    <s v="Sun"/>
    <x v="6"/>
    <x v="3"/>
    <n v="3393"/>
    <n v="2572"/>
  </r>
  <r>
    <s v="QAB3H9H5"/>
    <x v="8"/>
    <x v="1"/>
    <x v="0"/>
    <s v="GTX Pro"/>
    <s v="Globex Corporation"/>
    <s v="Norway"/>
    <x v="2"/>
    <x v="251"/>
    <x v="194"/>
    <s v="Tue"/>
    <x v="7"/>
    <x v="3"/>
    <n v="4821"/>
    <n v="0"/>
  </r>
  <r>
    <s v="9B9VDAFU"/>
    <x v="8"/>
    <x v="1"/>
    <x v="0"/>
    <s v="GTX Pro"/>
    <s v="Warephase"/>
    <s v="United States"/>
    <x v="0"/>
    <x v="251"/>
    <x v="204"/>
    <s v="Tue"/>
    <x v="7"/>
    <x v="3"/>
    <n v="4821"/>
    <n v="4631"/>
  </r>
  <r>
    <s v="L9F6QP4P"/>
    <x v="8"/>
    <x v="1"/>
    <x v="0"/>
    <s v="MG Advanced"/>
    <s v="Isdom"/>
    <s v="United States"/>
    <x v="0"/>
    <x v="251"/>
    <x v="206"/>
    <s v="Wed"/>
    <x v="7"/>
    <x v="3"/>
    <n v="3393"/>
    <n v="3230"/>
  </r>
  <r>
    <s v="1D5AYQO6"/>
    <x v="10"/>
    <x v="3"/>
    <x v="1"/>
    <s v="MG Special"/>
    <s v="Condax"/>
    <s v="United States"/>
    <x v="0"/>
    <x v="251"/>
    <x v="206"/>
    <s v="Wed"/>
    <x v="7"/>
    <x v="3"/>
    <n v="55"/>
    <n v="59"/>
  </r>
  <r>
    <s v="6WR7JQ3C"/>
    <x v="7"/>
    <x v="2"/>
    <x v="1"/>
    <s v="MG Advanced"/>
    <s v="Labdrill"/>
    <s v="United States"/>
    <x v="0"/>
    <x v="251"/>
    <x v="197"/>
    <s v="Fri"/>
    <x v="8"/>
    <x v="4"/>
    <n v="3393"/>
    <n v="3624"/>
  </r>
  <r>
    <s v="Y2XXRYMX"/>
    <x v="16"/>
    <x v="2"/>
    <x v="1"/>
    <s v="GTX Plus Basic"/>
    <s v="Labdrill"/>
    <s v="United States"/>
    <x v="2"/>
    <x v="251"/>
    <x v="210"/>
    <s v="Sat"/>
    <x v="8"/>
    <x v="4"/>
    <n v="1096"/>
    <n v="0"/>
  </r>
  <r>
    <s v="Z9DK5289"/>
    <x v="16"/>
    <x v="2"/>
    <x v="1"/>
    <s v="GTX Pro"/>
    <s v="Golddex"/>
    <s v="United States"/>
    <x v="2"/>
    <x v="251"/>
    <x v="195"/>
    <s v="Wed"/>
    <x v="7"/>
    <x v="3"/>
    <n v="4821"/>
    <n v="0"/>
  </r>
  <r>
    <s v="MN34I4DD"/>
    <x v="16"/>
    <x v="2"/>
    <x v="1"/>
    <s v="GTX Plus Pro"/>
    <s v="Hatfan"/>
    <s v="United States"/>
    <x v="0"/>
    <x v="251"/>
    <x v="179"/>
    <s v="Fri"/>
    <x v="6"/>
    <x v="3"/>
    <n v="5482"/>
    <n v="5848"/>
  </r>
  <r>
    <s v="9CQ6TMET"/>
    <x v="16"/>
    <x v="2"/>
    <x v="1"/>
    <s v="MG Special"/>
    <s v="Dalttechnology"/>
    <s v="United States"/>
    <x v="0"/>
    <x v="251"/>
    <x v="194"/>
    <s v="Tue"/>
    <x v="7"/>
    <x v="3"/>
    <n v="55"/>
    <n v="42"/>
  </r>
  <r>
    <s v="N54HHLC4"/>
    <x v="18"/>
    <x v="2"/>
    <x v="1"/>
    <s v="GTX Plus Pro"/>
    <s v="Sunnamplex"/>
    <s v="Poland"/>
    <x v="2"/>
    <x v="251"/>
    <x v="195"/>
    <s v="Wed"/>
    <x v="7"/>
    <x v="3"/>
    <n v="5482"/>
    <n v="0"/>
  </r>
  <r>
    <s v="TPP1IGKV"/>
    <x v="18"/>
    <x v="2"/>
    <x v="1"/>
    <s v="GTX Pro"/>
    <s v="Nam-zim"/>
    <s v="Brazil"/>
    <x v="2"/>
    <x v="251"/>
    <x v="203"/>
    <s v="Mon"/>
    <x v="7"/>
    <x v="3"/>
    <n v="4821"/>
    <n v="0"/>
  </r>
  <r>
    <s v="9USDNUBL"/>
    <x v="5"/>
    <x v="3"/>
    <x v="1"/>
    <s v="GTX Plus Pro"/>
    <s v="Hatfan"/>
    <s v="United States"/>
    <x v="2"/>
    <x v="251"/>
    <x v="175"/>
    <s v="Tue"/>
    <x v="5"/>
    <x v="3"/>
    <n v="5482"/>
    <n v="0"/>
  </r>
  <r>
    <s v="Q82O5QTN"/>
    <x v="22"/>
    <x v="1"/>
    <x v="0"/>
    <s v="MG Advanced"/>
    <s v="Rangreen"/>
    <s v="Panama"/>
    <x v="2"/>
    <x v="251"/>
    <x v="195"/>
    <s v="Wed"/>
    <x v="7"/>
    <x v="3"/>
    <n v="3393"/>
    <n v="0"/>
  </r>
  <r>
    <s v="2HVDAY4L"/>
    <x v="0"/>
    <x v="0"/>
    <x v="0"/>
    <s v="MG Special"/>
    <s v="Cancity"/>
    <s v="United States"/>
    <x v="2"/>
    <x v="251"/>
    <x v="208"/>
    <s v="Fri"/>
    <x v="7"/>
    <x v="3"/>
    <n v="55"/>
    <n v="0"/>
  </r>
  <r>
    <s v="0FGWN6O0"/>
    <x v="0"/>
    <x v="0"/>
    <x v="0"/>
    <s v="GTX Basic"/>
    <s v="Isdom"/>
    <s v="United States"/>
    <x v="0"/>
    <x v="251"/>
    <x v="206"/>
    <s v="Wed"/>
    <x v="7"/>
    <x v="3"/>
    <n v="550"/>
    <n v="588"/>
  </r>
  <r>
    <s v="FQXZBTEG"/>
    <x v="19"/>
    <x v="4"/>
    <x v="2"/>
    <s v="GTX Plus Basic"/>
    <s v="Zencorporation"/>
    <s v="China"/>
    <x v="2"/>
    <x v="251"/>
    <x v="204"/>
    <s v="Tue"/>
    <x v="7"/>
    <x v="3"/>
    <n v="1096"/>
    <n v="0"/>
  </r>
  <r>
    <s v="8IGYTN3H"/>
    <x v="19"/>
    <x v="4"/>
    <x v="2"/>
    <s v="MG Special"/>
    <s v="Yearin"/>
    <s v="United States"/>
    <x v="0"/>
    <x v="251"/>
    <x v="203"/>
    <s v="Mon"/>
    <x v="7"/>
    <x v="3"/>
    <n v="55"/>
    <n v="54"/>
  </r>
  <r>
    <s v="QV3TAWDT"/>
    <x v="17"/>
    <x v="5"/>
    <x v="2"/>
    <s v="GTX Pro"/>
    <m/>
    <s v=""/>
    <x v="1"/>
    <x v="251"/>
    <x v="6"/>
    <s v=""/>
    <x v="1"/>
    <x v="1"/>
    <s v=""/>
    <n v="0"/>
  </r>
  <r>
    <s v="OTNZ5ZCN"/>
    <x v="4"/>
    <x v="3"/>
    <x v="1"/>
    <s v="GTX Pro"/>
    <s v="Singletechno"/>
    <s v="United States"/>
    <x v="0"/>
    <x v="251"/>
    <x v="144"/>
    <s v="Wed"/>
    <x v="6"/>
    <x v="3"/>
    <n v="4821"/>
    <n v="5099"/>
  </r>
  <r>
    <s v="USJWM3F3"/>
    <x v="15"/>
    <x v="5"/>
    <x v="2"/>
    <s v="GTX Basic"/>
    <m/>
    <s v=""/>
    <x v="1"/>
    <x v="251"/>
    <x v="6"/>
    <s v=""/>
    <x v="1"/>
    <x v="1"/>
    <s v=""/>
    <n v="0"/>
  </r>
  <r>
    <s v="7O2ISWVB"/>
    <x v="2"/>
    <x v="2"/>
    <x v="1"/>
    <s v="GTX Plus Pro"/>
    <s v="Plexzap"/>
    <s v="United States"/>
    <x v="2"/>
    <x v="251"/>
    <x v="202"/>
    <s v="Sat"/>
    <x v="7"/>
    <x v="3"/>
    <n v="5482"/>
    <n v="0"/>
  </r>
  <r>
    <s v="QUAD5082"/>
    <x v="25"/>
    <x v="4"/>
    <x v="2"/>
    <s v="MG Advanced"/>
    <s v="Konex"/>
    <s v="United States"/>
    <x v="2"/>
    <x v="252"/>
    <x v="208"/>
    <s v="Fri"/>
    <x v="7"/>
    <x v="3"/>
    <n v="3393"/>
    <n v="0"/>
  </r>
  <r>
    <s v="0T9KUEQ2"/>
    <x v="23"/>
    <x v="4"/>
    <x v="2"/>
    <s v="GTX Plus Pro"/>
    <m/>
    <s v=""/>
    <x v="1"/>
    <x v="252"/>
    <x v="6"/>
    <s v=""/>
    <x v="1"/>
    <x v="1"/>
    <s v=""/>
    <n v="0"/>
  </r>
  <r>
    <s v="P6H45Y25"/>
    <x v="28"/>
    <x v="0"/>
    <x v="0"/>
    <s v="GTX Basic"/>
    <s v="Scottech"/>
    <s v="United States"/>
    <x v="2"/>
    <x v="252"/>
    <x v="169"/>
    <s v="Sat"/>
    <x v="6"/>
    <x v="3"/>
    <n v="550"/>
    <n v="0"/>
  </r>
  <r>
    <s v="28EVFB8G"/>
    <x v="28"/>
    <x v="0"/>
    <x v="0"/>
    <s v="GTX Plus Basic"/>
    <s v="Treequote"/>
    <s v="United States"/>
    <x v="2"/>
    <x v="252"/>
    <x v="198"/>
    <s v="Thu"/>
    <x v="7"/>
    <x v="3"/>
    <n v="1096"/>
    <n v="0"/>
  </r>
  <r>
    <s v="VV5LDD24"/>
    <x v="27"/>
    <x v="5"/>
    <x v="2"/>
    <s v="MG Advanced"/>
    <s v="Silis"/>
    <s v="United States"/>
    <x v="2"/>
    <x v="252"/>
    <x v="198"/>
    <s v="Thu"/>
    <x v="7"/>
    <x v="3"/>
    <n v="3393"/>
    <n v="0"/>
  </r>
  <r>
    <s v="SF3KBDJF"/>
    <x v="13"/>
    <x v="4"/>
    <x v="2"/>
    <s v="GTX Pro"/>
    <s v="Silis"/>
    <s v="United States"/>
    <x v="2"/>
    <x v="252"/>
    <x v="156"/>
    <s v="Fri"/>
    <x v="5"/>
    <x v="3"/>
    <n v="4821"/>
    <n v="0"/>
  </r>
  <r>
    <s v="DKUVKTIT"/>
    <x v="13"/>
    <x v="4"/>
    <x v="2"/>
    <s v="GTX Plus Pro"/>
    <s v="Initech"/>
    <s v="United States"/>
    <x v="0"/>
    <x v="252"/>
    <x v="206"/>
    <s v="Wed"/>
    <x v="7"/>
    <x v="3"/>
    <n v="5482"/>
    <n v="4881"/>
  </r>
  <r>
    <s v="OYUUU6B9"/>
    <x v="1"/>
    <x v="1"/>
    <x v="0"/>
    <s v="GTX Basic"/>
    <s v="Bioholding"/>
    <s v="Philipines"/>
    <x v="2"/>
    <x v="252"/>
    <x v="207"/>
    <s v="Thu"/>
    <x v="8"/>
    <x v="4"/>
    <n v="550"/>
    <n v="0"/>
  </r>
  <r>
    <s v="IIVNXACR"/>
    <x v="1"/>
    <x v="1"/>
    <x v="0"/>
    <s v="GTX Pro"/>
    <s v="Codehow"/>
    <s v="United States"/>
    <x v="2"/>
    <x v="252"/>
    <x v="195"/>
    <s v="Wed"/>
    <x v="7"/>
    <x v="3"/>
    <n v="4821"/>
    <n v="0"/>
  </r>
  <r>
    <s v="OWBGBQ4G"/>
    <x v="1"/>
    <x v="1"/>
    <x v="0"/>
    <s v="GTX Pro"/>
    <s v="Stanredtax"/>
    <s v="United States"/>
    <x v="2"/>
    <x v="252"/>
    <x v="204"/>
    <s v="Tue"/>
    <x v="7"/>
    <x v="3"/>
    <n v="4821"/>
    <n v="0"/>
  </r>
  <r>
    <s v="X2EH33CU"/>
    <x v="8"/>
    <x v="1"/>
    <x v="0"/>
    <s v="MG Advanced"/>
    <s v="Genco Pura Olive Oil Company"/>
    <s v="Italy"/>
    <x v="0"/>
    <x v="252"/>
    <x v="195"/>
    <s v="Wed"/>
    <x v="7"/>
    <x v="3"/>
    <n v="3393"/>
    <n v="2878"/>
  </r>
  <r>
    <s v="GNT6EM5M"/>
    <x v="10"/>
    <x v="3"/>
    <x v="1"/>
    <s v="MG Special"/>
    <s v="Xx-holding"/>
    <s v="United States"/>
    <x v="2"/>
    <x v="252"/>
    <x v="195"/>
    <s v="Wed"/>
    <x v="7"/>
    <x v="3"/>
    <n v="55"/>
    <n v="0"/>
  </r>
  <r>
    <s v="U3ZMURXR"/>
    <x v="10"/>
    <x v="3"/>
    <x v="1"/>
    <s v="MG Advanced"/>
    <s v="Finjob"/>
    <s v="United States"/>
    <x v="0"/>
    <x v="252"/>
    <x v="166"/>
    <s v="Fri"/>
    <x v="6"/>
    <x v="3"/>
    <n v="3393"/>
    <n v="3121"/>
  </r>
  <r>
    <s v="4UTOXXV4"/>
    <x v="7"/>
    <x v="2"/>
    <x v="1"/>
    <s v="GTX Plus Pro"/>
    <s v="Golddex"/>
    <s v="United States"/>
    <x v="2"/>
    <x v="252"/>
    <x v="195"/>
    <s v="Wed"/>
    <x v="7"/>
    <x v="3"/>
    <n v="5482"/>
    <n v="0"/>
  </r>
  <r>
    <s v="KHWG1W75"/>
    <x v="7"/>
    <x v="2"/>
    <x v="1"/>
    <s v="MG Special"/>
    <s v="Goodsilron"/>
    <s v="United States"/>
    <x v="0"/>
    <x v="252"/>
    <x v="204"/>
    <s v="Tue"/>
    <x v="7"/>
    <x v="3"/>
    <n v="55"/>
    <n v="57"/>
  </r>
  <r>
    <s v="MWAW08I7"/>
    <x v="29"/>
    <x v="1"/>
    <x v="0"/>
    <s v="GTX Basic"/>
    <s v="Treequote"/>
    <s v="United States"/>
    <x v="0"/>
    <x v="252"/>
    <x v="195"/>
    <s v="Wed"/>
    <x v="7"/>
    <x v="3"/>
    <n v="550"/>
    <n v="576"/>
  </r>
  <r>
    <s v="0QV1LRME"/>
    <x v="29"/>
    <x v="1"/>
    <x v="0"/>
    <s v="GTX Plus Basic"/>
    <s v="Konmatfix"/>
    <s v="United States"/>
    <x v="0"/>
    <x v="252"/>
    <x v="204"/>
    <s v="Tue"/>
    <x v="7"/>
    <x v="3"/>
    <n v="1096"/>
    <n v="1258"/>
  </r>
  <r>
    <s v="63GAY8GB"/>
    <x v="16"/>
    <x v="2"/>
    <x v="1"/>
    <s v="GTX Plus Basic"/>
    <s v="Singletechno"/>
    <s v="United States"/>
    <x v="2"/>
    <x v="252"/>
    <x v="161"/>
    <s v="Tue"/>
    <x v="5"/>
    <x v="3"/>
    <n v="1096"/>
    <n v="0"/>
  </r>
  <r>
    <s v="JB3J080M"/>
    <x v="18"/>
    <x v="2"/>
    <x v="1"/>
    <s v="GTX Plus Pro"/>
    <m/>
    <s v=""/>
    <x v="1"/>
    <x v="252"/>
    <x v="6"/>
    <s v=""/>
    <x v="1"/>
    <x v="1"/>
    <s v=""/>
    <n v="0"/>
  </r>
  <r>
    <s v="GXHAIS33"/>
    <x v="18"/>
    <x v="2"/>
    <x v="1"/>
    <s v="GTX Basic"/>
    <s v="Doncon"/>
    <s v="United States"/>
    <x v="2"/>
    <x v="252"/>
    <x v="181"/>
    <s v="Fri"/>
    <x v="6"/>
    <x v="3"/>
    <n v="550"/>
    <n v="0"/>
  </r>
  <r>
    <s v="VBRZZAP8"/>
    <x v="18"/>
    <x v="2"/>
    <x v="1"/>
    <s v="GTX Basic"/>
    <s v="Hottechi"/>
    <s v="Korea"/>
    <x v="0"/>
    <x v="252"/>
    <x v="211"/>
    <s v="Thu"/>
    <x v="7"/>
    <x v="3"/>
    <n v="550"/>
    <n v="491"/>
  </r>
  <r>
    <s v="JR76K5YA"/>
    <x v="5"/>
    <x v="3"/>
    <x v="1"/>
    <s v="GTX Basic"/>
    <s v="Sunnamplex"/>
    <s v="Poland"/>
    <x v="0"/>
    <x v="252"/>
    <x v="147"/>
    <s v="Wed"/>
    <x v="5"/>
    <x v="3"/>
    <n v="550"/>
    <n v="494"/>
  </r>
  <r>
    <s v="Z3TX2K6F"/>
    <x v="9"/>
    <x v="2"/>
    <x v="1"/>
    <s v="GTX Pro"/>
    <s v="Dalttechnology"/>
    <s v="United States"/>
    <x v="2"/>
    <x v="252"/>
    <x v="211"/>
    <s v="Thu"/>
    <x v="7"/>
    <x v="3"/>
    <n v="4821"/>
    <n v="0"/>
  </r>
  <r>
    <s v="RGUC0V54"/>
    <x v="9"/>
    <x v="2"/>
    <x v="1"/>
    <s v="GTX Plus Basic"/>
    <s v="Zoomit"/>
    <s v="United States"/>
    <x v="0"/>
    <x v="252"/>
    <x v="165"/>
    <s v="Tue"/>
    <x v="6"/>
    <x v="3"/>
    <n v="1096"/>
    <n v="882"/>
  </r>
  <r>
    <s v="M93A8LTF"/>
    <x v="19"/>
    <x v="4"/>
    <x v="2"/>
    <s v="GTX Plus Basic"/>
    <s v="Konex"/>
    <s v="United States"/>
    <x v="0"/>
    <x v="252"/>
    <x v="211"/>
    <s v="Thu"/>
    <x v="7"/>
    <x v="3"/>
    <n v="1096"/>
    <n v="1076"/>
  </r>
  <r>
    <s v="CQW6TYOX"/>
    <x v="11"/>
    <x v="3"/>
    <x v="1"/>
    <s v="GTK 500"/>
    <s v="Cheers"/>
    <s v="United States"/>
    <x v="2"/>
    <x v="252"/>
    <x v="204"/>
    <s v="Tue"/>
    <x v="7"/>
    <x v="3"/>
    <n v="26768"/>
    <n v="0"/>
  </r>
  <r>
    <s v="P7H8UY1P"/>
    <x v="11"/>
    <x v="3"/>
    <x v="1"/>
    <s v="MG Special"/>
    <s v="Dalttechnology"/>
    <s v="United States"/>
    <x v="2"/>
    <x v="252"/>
    <x v="177"/>
    <s v="Thu"/>
    <x v="6"/>
    <x v="3"/>
    <n v="55"/>
    <n v="0"/>
  </r>
  <r>
    <s v="6XLFG3VK"/>
    <x v="11"/>
    <x v="3"/>
    <x v="1"/>
    <s v="MG Special"/>
    <s v="Zoomit"/>
    <s v="United States"/>
    <x v="0"/>
    <x v="252"/>
    <x v="206"/>
    <s v="Wed"/>
    <x v="7"/>
    <x v="3"/>
    <n v="55"/>
    <n v="57"/>
  </r>
  <r>
    <s v="9ZPY98PB"/>
    <x v="4"/>
    <x v="3"/>
    <x v="1"/>
    <s v="GTX Basic"/>
    <s v="Nam-zim"/>
    <s v="Brazil"/>
    <x v="2"/>
    <x v="252"/>
    <x v="198"/>
    <s v="Thu"/>
    <x v="7"/>
    <x v="3"/>
    <n v="550"/>
    <n v="0"/>
  </r>
  <r>
    <s v="YRXDI9E8"/>
    <x v="4"/>
    <x v="3"/>
    <x v="1"/>
    <s v="MG Advanced"/>
    <s v="Cheers"/>
    <s v="United States"/>
    <x v="2"/>
    <x v="252"/>
    <x v="212"/>
    <s v="Sun"/>
    <x v="8"/>
    <x v="4"/>
    <n v="3393"/>
    <n v="0"/>
  </r>
  <r>
    <s v="1JB82QZ0"/>
    <x v="4"/>
    <x v="3"/>
    <x v="1"/>
    <s v="MG Advanced"/>
    <s v="Sonron"/>
    <s v="United States"/>
    <x v="2"/>
    <x v="252"/>
    <x v="195"/>
    <s v="Wed"/>
    <x v="7"/>
    <x v="3"/>
    <n v="3393"/>
    <n v="0"/>
  </r>
  <r>
    <s v="G5GPTVMU"/>
    <x v="3"/>
    <x v="0"/>
    <x v="0"/>
    <s v="GTX Plus Basic"/>
    <s v="Bioholding"/>
    <s v="Philipines"/>
    <x v="2"/>
    <x v="253"/>
    <x v="159"/>
    <s v="Thu"/>
    <x v="5"/>
    <x v="3"/>
    <n v="1096"/>
    <n v="0"/>
  </r>
  <r>
    <s v="856VG3CS"/>
    <x v="25"/>
    <x v="4"/>
    <x v="2"/>
    <s v="GTX Plus Basic"/>
    <s v="Plussunin"/>
    <s v="United States"/>
    <x v="0"/>
    <x v="253"/>
    <x v="183"/>
    <s v="Thu"/>
    <x v="6"/>
    <x v="3"/>
    <n v="1096"/>
    <n v="1100"/>
  </r>
  <r>
    <s v="J80ZEYYM"/>
    <x v="23"/>
    <x v="4"/>
    <x v="2"/>
    <s v="MG Advanced"/>
    <s v="Donquadtech"/>
    <s v="United States"/>
    <x v="0"/>
    <x v="253"/>
    <x v="153"/>
    <s v="Mon"/>
    <x v="6"/>
    <x v="3"/>
    <n v="3393"/>
    <n v="3630"/>
  </r>
  <r>
    <s v="21OMR381"/>
    <x v="27"/>
    <x v="5"/>
    <x v="2"/>
    <s v="MG Special"/>
    <m/>
    <s v=""/>
    <x v="1"/>
    <x v="253"/>
    <x v="6"/>
    <s v=""/>
    <x v="1"/>
    <x v="1"/>
    <s v=""/>
    <n v="0"/>
  </r>
  <r>
    <s v="X9HFP474"/>
    <x v="13"/>
    <x v="4"/>
    <x v="2"/>
    <s v="GTX Basic"/>
    <s v="Dontechi"/>
    <s v="United States"/>
    <x v="1"/>
    <x v="253"/>
    <x v="6"/>
    <s v=""/>
    <x v="1"/>
    <x v="1"/>
    <s v=""/>
    <n v="0"/>
  </r>
  <r>
    <s v="T51ULXCZ"/>
    <x v="1"/>
    <x v="1"/>
    <x v="0"/>
    <s v="GTX Pro"/>
    <s v="Bioholding"/>
    <s v="Philipines"/>
    <x v="2"/>
    <x v="253"/>
    <x v="209"/>
    <s v="Sun"/>
    <x v="7"/>
    <x v="3"/>
    <n v="4821"/>
    <n v="0"/>
  </r>
  <r>
    <s v="3S73ZUQH"/>
    <x v="1"/>
    <x v="1"/>
    <x v="0"/>
    <s v="MG Advanced"/>
    <s v="Betatech"/>
    <s v="Kenya"/>
    <x v="2"/>
    <x v="253"/>
    <x v="208"/>
    <s v="Fri"/>
    <x v="7"/>
    <x v="3"/>
    <n v="3393"/>
    <n v="0"/>
  </r>
  <r>
    <s v="JUU6C7NO"/>
    <x v="26"/>
    <x v="4"/>
    <x v="2"/>
    <s v="GTX Plus Basic"/>
    <s v="Ontomedia"/>
    <s v="United States"/>
    <x v="2"/>
    <x v="253"/>
    <x v="173"/>
    <s v="Wed"/>
    <x v="6"/>
    <x v="3"/>
    <n v="1096"/>
    <n v="0"/>
  </r>
  <r>
    <s v="8SNDBWPP"/>
    <x v="26"/>
    <x v="4"/>
    <x v="2"/>
    <s v="GTX Plus Pro"/>
    <s v="Massive Dynamic"/>
    <s v="United States"/>
    <x v="2"/>
    <x v="253"/>
    <x v="183"/>
    <s v="Thu"/>
    <x v="6"/>
    <x v="3"/>
    <n v="5482"/>
    <n v="0"/>
  </r>
  <r>
    <s v="0PH153YF"/>
    <x v="8"/>
    <x v="1"/>
    <x v="0"/>
    <s v="GTX Pro"/>
    <s v="Condax"/>
    <s v="United States"/>
    <x v="2"/>
    <x v="253"/>
    <x v="198"/>
    <s v="Thu"/>
    <x v="7"/>
    <x v="3"/>
    <n v="4821"/>
    <n v="0"/>
  </r>
  <r>
    <s v="YNYZNOWR"/>
    <x v="10"/>
    <x v="3"/>
    <x v="1"/>
    <s v="MG Advanced"/>
    <s v="Cheers"/>
    <s v="United States"/>
    <x v="2"/>
    <x v="253"/>
    <x v="213"/>
    <s v="Tue"/>
    <x v="7"/>
    <x v="3"/>
    <n v="3393"/>
    <n v="0"/>
  </r>
  <r>
    <s v="HUNM56HY"/>
    <x v="10"/>
    <x v="3"/>
    <x v="1"/>
    <s v="MG Advanced"/>
    <s v="Sunnamplex"/>
    <s v="Poland"/>
    <x v="0"/>
    <x v="253"/>
    <x v="209"/>
    <s v="Sun"/>
    <x v="7"/>
    <x v="3"/>
    <n v="3393"/>
    <n v="3741"/>
  </r>
  <r>
    <s v="SIONXEMH"/>
    <x v="10"/>
    <x v="3"/>
    <x v="1"/>
    <s v="MG Advanced"/>
    <s v="Y-corporation"/>
    <s v="United States"/>
    <x v="0"/>
    <x v="253"/>
    <x v="200"/>
    <s v="Fri"/>
    <x v="7"/>
    <x v="3"/>
    <n v="3393"/>
    <n v="2905"/>
  </r>
  <r>
    <s v="JX08Z5L5"/>
    <x v="7"/>
    <x v="2"/>
    <x v="1"/>
    <s v="GTX Plus Basic"/>
    <s v="Singletechno"/>
    <s v="United States"/>
    <x v="2"/>
    <x v="253"/>
    <x v="213"/>
    <s v="Tue"/>
    <x v="7"/>
    <x v="3"/>
    <n v="1096"/>
    <n v="0"/>
  </r>
  <r>
    <s v="BUJ1TX7Y"/>
    <x v="9"/>
    <x v="2"/>
    <x v="1"/>
    <s v="GTX Plus Basic"/>
    <s v="Finjob"/>
    <s v="United States"/>
    <x v="0"/>
    <x v="253"/>
    <x v="163"/>
    <s v="Thu"/>
    <x v="6"/>
    <x v="3"/>
    <n v="1096"/>
    <n v="1023"/>
  </r>
  <r>
    <s v="6C70OX62"/>
    <x v="9"/>
    <x v="2"/>
    <x v="1"/>
    <s v="MG Advanced"/>
    <s v="Y-corporation"/>
    <s v="United States"/>
    <x v="0"/>
    <x v="253"/>
    <x v="176"/>
    <s v="Sun"/>
    <x v="6"/>
    <x v="3"/>
    <n v="3393"/>
    <n v="3257"/>
  </r>
  <r>
    <s v="V9WVYEE9"/>
    <x v="0"/>
    <x v="0"/>
    <x v="0"/>
    <s v="GTX Plus Pro"/>
    <s v="Codehow"/>
    <s v="United States"/>
    <x v="2"/>
    <x v="253"/>
    <x v="211"/>
    <s v="Thu"/>
    <x v="7"/>
    <x v="3"/>
    <n v="5482"/>
    <n v="0"/>
  </r>
  <r>
    <s v="3N6BHLN6"/>
    <x v="6"/>
    <x v="1"/>
    <x v="0"/>
    <s v="GTX Plus Basic"/>
    <s v="Streethex"/>
    <s v="Belgium"/>
    <x v="0"/>
    <x v="253"/>
    <x v="136"/>
    <s v="Sun"/>
    <x v="5"/>
    <x v="3"/>
    <n v="1096"/>
    <n v="960"/>
  </r>
  <r>
    <s v="SQWCQRGY"/>
    <x v="19"/>
    <x v="4"/>
    <x v="2"/>
    <s v="GTX Pro"/>
    <s v="Silis"/>
    <s v="United States"/>
    <x v="2"/>
    <x v="253"/>
    <x v="200"/>
    <s v="Fri"/>
    <x v="7"/>
    <x v="3"/>
    <n v="4821"/>
    <n v="0"/>
  </r>
  <r>
    <s v="32K5LEDV"/>
    <x v="19"/>
    <x v="4"/>
    <x v="2"/>
    <s v="GTX Plus Pro"/>
    <s v="Silis"/>
    <s v="United States"/>
    <x v="0"/>
    <x v="253"/>
    <x v="204"/>
    <s v="Tue"/>
    <x v="7"/>
    <x v="3"/>
    <n v="5482"/>
    <n v="5538"/>
  </r>
  <r>
    <s v="R0XNAFUB"/>
    <x v="2"/>
    <x v="2"/>
    <x v="1"/>
    <s v="GTX Basic"/>
    <m/>
    <s v=""/>
    <x v="1"/>
    <x v="253"/>
    <x v="6"/>
    <s v=""/>
    <x v="1"/>
    <x v="1"/>
    <s v=""/>
    <n v="0"/>
  </r>
  <r>
    <s v="XW1ONOVO"/>
    <x v="25"/>
    <x v="4"/>
    <x v="2"/>
    <s v="MG Advanced"/>
    <s v="Kan-code"/>
    <s v="United States"/>
    <x v="0"/>
    <x v="254"/>
    <x v="209"/>
    <s v="Sun"/>
    <x v="7"/>
    <x v="3"/>
    <n v="3393"/>
    <n v="3420"/>
  </r>
  <r>
    <s v="100W6J9A"/>
    <x v="1"/>
    <x v="1"/>
    <x v="0"/>
    <s v="GTX Pro"/>
    <s v="Treequote"/>
    <s v="United States"/>
    <x v="2"/>
    <x v="254"/>
    <x v="206"/>
    <s v="Wed"/>
    <x v="7"/>
    <x v="3"/>
    <n v="4821"/>
    <n v="0"/>
  </r>
  <r>
    <s v="YYRYSVOO"/>
    <x v="1"/>
    <x v="1"/>
    <x v="0"/>
    <s v="GTX Pro"/>
    <s v="Bioholding"/>
    <s v="Philipines"/>
    <x v="0"/>
    <x v="254"/>
    <x v="201"/>
    <s v="Sun"/>
    <x v="7"/>
    <x v="3"/>
    <n v="4821"/>
    <n v="5382"/>
  </r>
  <r>
    <s v="P7AX4B3N"/>
    <x v="14"/>
    <x v="3"/>
    <x v="1"/>
    <s v="MG Special"/>
    <s v="Sonron"/>
    <s v="United States"/>
    <x v="2"/>
    <x v="254"/>
    <x v="214"/>
    <s v="Mon"/>
    <x v="7"/>
    <x v="3"/>
    <n v="55"/>
    <n v="0"/>
  </r>
  <r>
    <s v="GC1TSADL"/>
    <x v="14"/>
    <x v="3"/>
    <x v="1"/>
    <s v="GTX Pro"/>
    <s v="Faxquote"/>
    <s v="United States"/>
    <x v="0"/>
    <x v="254"/>
    <x v="204"/>
    <s v="Tue"/>
    <x v="7"/>
    <x v="3"/>
    <n v="4821"/>
    <n v="5703"/>
  </r>
  <r>
    <s v="QF1I965E"/>
    <x v="21"/>
    <x v="5"/>
    <x v="2"/>
    <s v="MG Advanced"/>
    <s v="Mathtouch"/>
    <s v="Jordan"/>
    <x v="0"/>
    <x v="254"/>
    <x v="182"/>
    <s v="Sat"/>
    <x v="6"/>
    <x v="3"/>
    <n v="3393"/>
    <n v="3340"/>
  </r>
  <r>
    <s v="P93UCMW8"/>
    <x v="10"/>
    <x v="3"/>
    <x v="1"/>
    <s v="MG Advanced"/>
    <s v="Hottechi"/>
    <s v="Korea"/>
    <x v="2"/>
    <x v="254"/>
    <x v="202"/>
    <s v="Sat"/>
    <x v="7"/>
    <x v="3"/>
    <n v="3393"/>
    <n v="0"/>
  </r>
  <r>
    <s v="YKBRF0NG"/>
    <x v="18"/>
    <x v="2"/>
    <x v="1"/>
    <s v="GTX Plus Basic"/>
    <s v="Nam-zim"/>
    <s v="Brazil"/>
    <x v="0"/>
    <x v="254"/>
    <x v="128"/>
    <s v="Wed"/>
    <x v="5"/>
    <x v="3"/>
    <n v="1096"/>
    <n v="1014"/>
  </r>
  <r>
    <s v="OP2DIRC2"/>
    <x v="24"/>
    <x v="0"/>
    <x v="0"/>
    <s v="GTX Basic"/>
    <s v="Inity"/>
    <s v="United States"/>
    <x v="0"/>
    <x v="254"/>
    <x v="206"/>
    <s v="Wed"/>
    <x v="7"/>
    <x v="3"/>
    <n v="550"/>
    <n v="536"/>
  </r>
  <r>
    <s v="VIHXI2JA"/>
    <x v="5"/>
    <x v="3"/>
    <x v="1"/>
    <s v="GTX Plus Basic"/>
    <s v="Konex"/>
    <s v="United States"/>
    <x v="2"/>
    <x v="254"/>
    <x v="200"/>
    <s v="Fri"/>
    <x v="7"/>
    <x v="3"/>
    <n v="1096"/>
    <n v="0"/>
  </r>
  <r>
    <s v="IC4J0BIZ"/>
    <x v="6"/>
    <x v="1"/>
    <x v="0"/>
    <s v="GTX Basic"/>
    <s v="Codehow"/>
    <s v="United States"/>
    <x v="0"/>
    <x v="254"/>
    <x v="214"/>
    <s v="Mon"/>
    <x v="7"/>
    <x v="3"/>
    <n v="550"/>
    <n v="550"/>
  </r>
  <r>
    <s v="BNMJAOF4"/>
    <x v="6"/>
    <x v="1"/>
    <x v="0"/>
    <s v="GTX Basic"/>
    <s v="Gogozoom"/>
    <s v="United States"/>
    <x v="0"/>
    <x v="254"/>
    <x v="183"/>
    <s v="Thu"/>
    <x v="6"/>
    <x v="3"/>
    <n v="550"/>
    <n v="469"/>
  </r>
  <r>
    <s v="VSWHUBD0"/>
    <x v="6"/>
    <x v="1"/>
    <x v="0"/>
    <s v="GTX Basic"/>
    <s v="Ron-tech"/>
    <s v="United States"/>
    <x v="0"/>
    <x v="254"/>
    <x v="200"/>
    <s v="Fri"/>
    <x v="7"/>
    <x v="3"/>
    <n v="550"/>
    <n v="585"/>
  </r>
  <r>
    <s v="7ZWN0JO9"/>
    <x v="6"/>
    <x v="1"/>
    <x v="0"/>
    <s v="GTX Plus Basic"/>
    <s v="Scottech"/>
    <s v="United States"/>
    <x v="0"/>
    <x v="254"/>
    <x v="175"/>
    <s v="Tue"/>
    <x v="5"/>
    <x v="3"/>
    <n v="1096"/>
    <n v="943"/>
  </r>
  <r>
    <s v="KLPVD6LR"/>
    <x v="19"/>
    <x v="4"/>
    <x v="2"/>
    <s v="GTX Basic"/>
    <s v="Bioplex"/>
    <s v="United States"/>
    <x v="2"/>
    <x v="254"/>
    <x v="208"/>
    <s v="Fri"/>
    <x v="7"/>
    <x v="3"/>
    <n v="550"/>
    <n v="0"/>
  </r>
  <r>
    <s v="U3M8XTMY"/>
    <x v="19"/>
    <x v="4"/>
    <x v="2"/>
    <s v="GTX Plus Basic"/>
    <s v="Plussunin"/>
    <s v="United States"/>
    <x v="0"/>
    <x v="254"/>
    <x v="137"/>
    <s v="Tue"/>
    <x v="5"/>
    <x v="3"/>
    <n v="1096"/>
    <n v="1319"/>
  </r>
  <r>
    <s v="P89VI9EN"/>
    <x v="19"/>
    <x v="4"/>
    <x v="2"/>
    <s v="GTX Pro"/>
    <s v="Bubba Gump"/>
    <s v="United States"/>
    <x v="0"/>
    <x v="254"/>
    <x v="215"/>
    <s v="Sat"/>
    <x v="7"/>
    <x v="3"/>
    <n v="4821"/>
    <n v="5873"/>
  </r>
  <r>
    <s v="4LOHS2AJ"/>
    <x v="17"/>
    <x v="5"/>
    <x v="2"/>
    <s v="MG Special"/>
    <m/>
    <s v=""/>
    <x v="1"/>
    <x v="254"/>
    <x v="6"/>
    <s v=""/>
    <x v="1"/>
    <x v="1"/>
    <s v=""/>
    <n v="0"/>
  </r>
  <r>
    <s v="SPUXDRGN"/>
    <x v="4"/>
    <x v="3"/>
    <x v="1"/>
    <s v="MG Advanced"/>
    <s v="Kan-code"/>
    <s v="United States"/>
    <x v="2"/>
    <x v="254"/>
    <x v="146"/>
    <s v="Mon"/>
    <x v="5"/>
    <x v="3"/>
    <n v="3393"/>
    <n v="0"/>
  </r>
  <r>
    <s v="PDIYRBQJ"/>
    <x v="2"/>
    <x v="2"/>
    <x v="1"/>
    <s v="GTX Plus Basic"/>
    <s v="Lexiqvolax"/>
    <s v="United States"/>
    <x v="2"/>
    <x v="254"/>
    <x v="202"/>
    <s v="Sat"/>
    <x v="7"/>
    <x v="3"/>
    <n v="1096"/>
    <n v="0"/>
  </r>
  <r>
    <s v="185PGG0J"/>
    <x v="3"/>
    <x v="0"/>
    <x v="0"/>
    <s v="MG Special"/>
    <s v="Treequote"/>
    <s v="United States"/>
    <x v="0"/>
    <x v="255"/>
    <x v="203"/>
    <s v="Mon"/>
    <x v="7"/>
    <x v="3"/>
    <n v="55"/>
    <n v="44"/>
  </r>
  <r>
    <s v="QQ5LW9HV"/>
    <x v="25"/>
    <x v="4"/>
    <x v="2"/>
    <s v="MG Advanced"/>
    <s v="Plussunin"/>
    <s v="United States"/>
    <x v="2"/>
    <x v="255"/>
    <x v="216"/>
    <s v="Wed"/>
    <x v="7"/>
    <x v="3"/>
    <n v="3393"/>
    <n v="0"/>
  </r>
  <r>
    <s v="8EF4D82U"/>
    <x v="25"/>
    <x v="4"/>
    <x v="2"/>
    <s v="GTX Pro"/>
    <s v="Mathtouch"/>
    <s v="Jordan"/>
    <x v="0"/>
    <x v="255"/>
    <x v="163"/>
    <s v="Thu"/>
    <x v="6"/>
    <x v="3"/>
    <n v="4821"/>
    <n v="3834"/>
  </r>
  <r>
    <s v="GFMLCHB0"/>
    <x v="23"/>
    <x v="4"/>
    <x v="2"/>
    <s v="GTX Plus Basic"/>
    <s v="Zathunicon"/>
    <s v="United States"/>
    <x v="2"/>
    <x v="255"/>
    <x v="208"/>
    <s v="Fri"/>
    <x v="7"/>
    <x v="3"/>
    <n v="1096"/>
    <n v="0"/>
  </r>
  <r>
    <s v="TFS537LA"/>
    <x v="23"/>
    <x v="4"/>
    <x v="2"/>
    <s v="GTX Plus Pro"/>
    <s v="Iselectrics"/>
    <s v="United States"/>
    <x v="2"/>
    <x v="255"/>
    <x v="202"/>
    <s v="Sat"/>
    <x v="7"/>
    <x v="3"/>
    <n v="5482"/>
    <n v="0"/>
  </r>
  <r>
    <s v="2X86737Q"/>
    <x v="28"/>
    <x v="0"/>
    <x v="0"/>
    <s v="GTX Plus Pro"/>
    <s v="Inity"/>
    <s v="United States"/>
    <x v="0"/>
    <x v="255"/>
    <x v="201"/>
    <s v="Sun"/>
    <x v="7"/>
    <x v="3"/>
    <n v="5482"/>
    <n v="5537"/>
  </r>
  <r>
    <s v="HSZOPWWT"/>
    <x v="27"/>
    <x v="5"/>
    <x v="2"/>
    <s v="GTX Basic"/>
    <s v="Donware"/>
    <s v="United States"/>
    <x v="0"/>
    <x v="255"/>
    <x v="152"/>
    <s v="Fri"/>
    <x v="6"/>
    <x v="3"/>
    <n v="550"/>
    <n v="530"/>
  </r>
  <r>
    <s v="1KVGSF08"/>
    <x v="27"/>
    <x v="5"/>
    <x v="2"/>
    <s v="GTX Plus Pro"/>
    <s v="Konex"/>
    <s v="United States"/>
    <x v="0"/>
    <x v="255"/>
    <x v="178"/>
    <s v="Sat"/>
    <x v="6"/>
    <x v="3"/>
    <n v="5482"/>
    <n v="4989"/>
  </r>
  <r>
    <s v="UDFMSH1S"/>
    <x v="1"/>
    <x v="1"/>
    <x v="0"/>
    <s v="GTX Plus Pro"/>
    <s v="Streethex"/>
    <s v="Belgium"/>
    <x v="2"/>
    <x v="255"/>
    <x v="213"/>
    <s v="Tue"/>
    <x v="7"/>
    <x v="3"/>
    <n v="5482"/>
    <n v="0"/>
  </r>
  <r>
    <s v="516C0X9F"/>
    <x v="1"/>
    <x v="1"/>
    <x v="0"/>
    <s v="GTX Plus Basic"/>
    <s v="Statholdings"/>
    <s v="United States"/>
    <x v="0"/>
    <x v="255"/>
    <x v="216"/>
    <s v="Wed"/>
    <x v="7"/>
    <x v="3"/>
    <n v="1096"/>
    <n v="1144"/>
  </r>
  <r>
    <s v="DPAEMTHC"/>
    <x v="26"/>
    <x v="4"/>
    <x v="2"/>
    <s v="GTX Basic"/>
    <s v="Konex"/>
    <s v="United States"/>
    <x v="2"/>
    <x v="255"/>
    <x v="202"/>
    <s v="Sat"/>
    <x v="7"/>
    <x v="3"/>
    <n v="550"/>
    <n v="0"/>
  </r>
  <r>
    <s v="A6T69X6T"/>
    <x v="14"/>
    <x v="3"/>
    <x v="1"/>
    <s v="MG Advanced"/>
    <s v="Xx-holding"/>
    <s v="United States"/>
    <x v="2"/>
    <x v="255"/>
    <x v="166"/>
    <s v="Fri"/>
    <x v="6"/>
    <x v="3"/>
    <n v="3393"/>
    <n v="0"/>
  </r>
  <r>
    <s v="DDD515FB"/>
    <x v="10"/>
    <x v="3"/>
    <x v="1"/>
    <s v="MG Advanced"/>
    <s v="Xx-holding"/>
    <s v="United States"/>
    <x v="0"/>
    <x v="255"/>
    <x v="202"/>
    <s v="Sat"/>
    <x v="7"/>
    <x v="3"/>
    <n v="3393"/>
    <n v="3362"/>
  </r>
  <r>
    <s v="6GKGGY0U"/>
    <x v="7"/>
    <x v="2"/>
    <x v="1"/>
    <s v="GTX Pro"/>
    <s v="Green-Plus"/>
    <s v="United States"/>
    <x v="2"/>
    <x v="255"/>
    <x v="213"/>
    <s v="Tue"/>
    <x v="7"/>
    <x v="3"/>
    <n v="4821"/>
    <n v="0"/>
  </r>
  <r>
    <s v="8M6TB2ZX"/>
    <x v="7"/>
    <x v="2"/>
    <x v="1"/>
    <s v="GTX Plus Pro"/>
    <s v="Goodsilron"/>
    <s v="United States"/>
    <x v="0"/>
    <x v="255"/>
    <x v="208"/>
    <s v="Fri"/>
    <x v="7"/>
    <x v="3"/>
    <n v="5482"/>
    <n v="5013"/>
  </r>
  <r>
    <s v="8JH8YA79"/>
    <x v="16"/>
    <x v="2"/>
    <x v="1"/>
    <s v="GTX Basic"/>
    <m/>
    <s v=""/>
    <x v="1"/>
    <x v="255"/>
    <x v="6"/>
    <s v=""/>
    <x v="1"/>
    <x v="1"/>
    <s v=""/>
    <n v="0"/>
  </r>
  <r>
    <s v="BABQISCH"/>
    <x v="16"/>
    <x v="2"/>
    <x v="1"/>
    <s v="GTX Basic"/>
    <s v="Hatfan"/>
    <s v="United States"/>
    <x v="2"/>
    <x v="255"/>
    <x v="202"/>
    <s v="Sat"/>
    <x v="7"/>
    <x v="3"/>
    <n v="550"/>
    <n v="0"/>
  </r>
  <r>
    <s v="T46KPPNB"/>
    <x v="18"/>
    <x v="2"/>
    <x v="1"/>
    <s v="GTX Plus Basic"/>
    <s v="Blackzim"/>
    <s v="United States"/>
    <x v="2"/>
    <x v="255"/>
    <x v="201"/>
    <s v="Sun"/>
    <x v="7"/>
    <x v="3"/>
    <n v="1096"/>
    <n v="0"/>
  </r>
  <r>
    <s v="9CE6F4NZ"/>
    <x v="18"/>
    <x v="2"/>
    <x v="1"/>
    <s v="GTX Basic"/>
    <s v="Plusstrip"/>
    <s v="United States"/>
    <x v="0"/>
    <x v="255"/>
    <x v="151"/>
    <s v="Sun"/>
    <x v="5"/>
    <x v="3"/>
    <n v="550"/>
    <n v="431"/>
  </r>
  <r>
    <s v="Z9KNL9A1"/>
    <x v="18"/>
    <x v="2"/>
    <x v="1"/>
    <s v="GTX Pro"/>
    <s v="Groovestreet"/>
    <s v="United States"/>
    <x v="0"/>
    <x v="255"/>
    <x v="214"/>
    <s v="Mon"/>
    <x v="7"/>
    <x v="3"/>
    <n v="4821"/>
    <n v="5161"/>
  </r>
  <r>
    <s v="7JBR36G8"/>
    <x v="24"/>
    <x v="0"/>
    <x v="0"/>
    <s v="GTX Basic"/>
    <s v="Genco Pura Olive Oil Company"/>
    <s v="Italy"/>
    <x v="0"/>
    <x v="255"/>
    <x v="201"/>
    <s v="Sun"/>
    <x v="7"/>
    <x v="3"/>
    <n v="550"/>
    <n v="579"/>
  </r>
  <r>
    <s v="EYTBRK2B"/>
    <x v="24"/>
    <x v="0"/>
    <x v="0"/>
    <s v="MG Advanced"/>
    <s v="Warephase"/>
    <s v="United States"/>
    <x v="0"/>
    <x v="255"/>
    <x v="214"/>
    <s v="Mon"/>
    <x v="7"/>
    <x v="3"/>
    <n v="3393"/>
    <n v="3411"/>
  </r>
  <r>
    <s v="KFXZNC4N"/>
    <x v="5"/>
    <x v="3"/>
    <x v="1"/>
    <s v="MG Special"/>
    <s v="Xx-holding"/>
    <s v="United States"/>
    <x v="2"/>
    <x v="255"/>
    <x v="171"/>
    <s v="Mon"/>
    <x v="6"/>
    <x v="3"/>
    <n v="55"/>
    <n v="0"/>
  </r>
  <r>
    <s v="SJ62BMK5"/>
    <x v="5"/>
    <x v="3"/>
    <x v="1"/>
    <s v="MG Advanced"/>
    <s v="Plusstrip"/>
    <s v="United States"/>
    <x v="0"/>
    <x v="255"/>
    <x v="202"/>
    <s v="Sat"/>
    <x v="7"/>
    <x v="3"/>
    <n v="3393"/>
    <n v="3973"/>
  </r>
  <r>
    <s v="YDJV1DFE"/>
    <x v="6"/>
    <x v="1"/>
    <x v="0"/>
    <s v="MG Advanced"/>
    <s v="Ron-tech"/>
    <s v="United States"/>
    <x v="2"/>
    <x v="255"/>
    <x v="207"/>
    <s v="Thu"/>
    <x v="8"/>
    <x v="4"/>
    <n v="3393"/>
    <n v="0"/>
  </r>
  <r>
    <s v="GHDAXC7T"/>
    <x v="19"/>
    <x v="4"/>
    <x v="2"/>
    <s v="GTX Plus Basic"/>
    <s v="Zathunicon"/>
    <s v="United States"/>
    <x v="0"/>
    <x v="255"/>
    <x v="202"/>
    <s v="Sat"/>
    <x v="7"/>
    <x v="3"/>
    <n v="1096"/>
    <n v="1029"/>
  </r>
  <r>
    <s v="FQQ2JJZ1"/>
    <x v="17"/>
    <x v="5"/>
    <x v="2"/>
    <s v="MG Special"/>
    <s v="Gekko &amp; Co"/>
    <s v="United States"/>
    <x v="0"/>
    <x v="255"/>
    <x v="209"/>
    <s v="Sun"/>
    <x v="7"/>
    <x v="3"/>
    <n v="55"/>
    <n v="59"/>
  </r>
  <r>
    <s v="NCJJBWU3"/>
    <x v="12"/>
    <x v="0"/>
    <x v="0"/>
    <s v="MG Special"/>
    <s v="Globex Corporation"/>
    <s v="Norway"/>
    <x v="2"/>
    <x v="255"/>
    <x v="215"/>
    <s v="Sat"/>
    <x v="7"/>
    <x v="3"/>
    <n v="55"/>
    <n v="0"/>
  </r>
  <r>
    <s v="8BYEALF9"/>
    <x v="4"/>
    <x v="3"/>
    <x v="1"/>
    <s v="MG Special"/>
    <m/>
    <s v=""/>
    <x v="1"/>
    <x v="255"/>
    <x v="6"/>
    <s v=""/>
    <x v="1"/>
    <x v="1"/>
    <s v=""/>
    <n v="0"/>
  </r>
  <r>
    <s v="8SGMUWET"/>
    <x v="4"/>
    <x v="3"/>
    <x v="1"/>
    <s v="GTX Basic"/>
    <s v="Goodsilron"/>
    <s v="United States"/>
    <x v="0"/>
    <x v="255"/>
    <x v="181"/>
    <s v="Fri"/>
    <x v="6"/>
    <x v="3"/>
    <n v="550"/>
    <n v="534"/>
  </r>
  <r>
    <s v="3KVS08NL"/>
    <x v="15"/>
    <x v="5"/>
    <x v="2"/>
    <s v="MG Special"/>
    <s v="Iselectrics"/>
    <s v="United States"/>
    <x v="0"/>
    <x v="255"/>
    <x v="202"/>
    <s v="Sat"/>
    <x v="7"/>
    <x v="3"/>
    <n v="55"/>
    <n v="48"/>
  </r>
  <r>
    <s v="CLIIR1T0"/>
    <x v="2"/>
    <x v="2"/>
    <x v="1"/>
    <s v="MG Special"/>
    <s v="Finjob"/>
    <s v="United States"/>
    <x v="0"/>
    <x v="255"/>
    <x v="213"/>
    <s v="Tue"/>
    <x v="7"/>
    <x v="3"/>
    <n v="55"/>
    <n v="57"/>
  </r>
  <r>
    <s v="PHXX81YF"/>
    <x v="13"/>
    <x v="4"/>
    <x v="2"/>
    <s v="GTX Plus Pro"/>
    <s v="Donware"/>
    <s v="United States"/>
    <x v="2"/>
    <x v="256"/>
    <x v="203"/>
    <s v="Mon"/>
    <x v="7"/>
    <x v="3"/>
    <n v="5482"/>
    <n v="0"/>
  </r>
  <r>
    <s v="6K7LDRKR"/>
    <x v="1"/>
    <x v="1"/>
    <x v="0"/>
    <s v="GTX Plus Pro"/>
    <s v="Stanredtax"/>
    <s v="United States"/>
    <x v="0"/>
    <x v="256"/>
    <x v="210"/>
    <s v="Sat"/>
    <x v="8"/>
    <x v="4"/>
    <n v="5482"/>
    <n v="4009"/>
  </r>
  <r>
    <s v="J6UOUH6Y"/>
    <x v="1"/>
    <x v="1"/>
    <x v="0"/>
    <s v="MG Advanced"/>
    <s v="dambase"/>
    <s v="United States"/>
    <x v="0"/>
    <x v="256"/>
    <x v="142"/>
    <s v="Sun"/>
    <x v="6"/>
    <x v="3"/>
    <n v="3393"/>
    <n v="3255"/>
  </r>
  <r>
    <s v="2EYTB3PX"/>
    <x v="26"/>
    <x v="4"/>
    <x v="2"/>
    <s v="MG Advanced"/>
    <s v="Condax"/>
    <s v="United States"/>
    <x v="0"/>
    <x v="256"/>
    <x v="213"/>
    <s v="Tue"/>
    <x v="7"/>
    <x v="3"/>
    <n v="3393"/>
    <n v="3724"/>
  </r>
  <r>
    <s v="1U945R0D"/>
    <x v="14"/>
    <x v="3"/>
    <x v="1"/>
    <s v="MG Advanced"/>
    <s v="Dalttechnology"/>
    <s v="United States"/>
    <x v="2"/>
    <x v="256"/>
    <x v="201"/>
    <s v="Sun"/>
    <x v="7"/>
    <x v="3"/>
    <n v="3393"/>
    <n v="0"/>
  </r>
  <r>
    <s v="FX4D649Y"/>
    <x v="10"/>
    <x v="3"/>
    <x v="1"/>
    <s v="GTX Plus Basic"/>
    <s v="Fasehatice"/>
    <s v="United States"/>
    <x v="2"/>
    <x v="256"/>
    <x v="214"/>
    <s v="Mon"/>
    <x v="7"/>
    <x v="3"/>
    <n v="1096"/>
    <n v="0"/>
  </r>
  <r>
    <s v="4QBSY3CB"/>
    <x v="7"/>
    <x v="2"/>
    <x v="1"/>
    <s v="GTX Plus Basic"/>
    <s v="Golddex"/>
    <s v="United States"/>
    <x v="2"/>
    <x v="256"/>
    <x v="135"/>
    <s v="Sat"/>
    <x v="5"/>
    <x v="3"/>
    <n v="1096"/>
    <n v="0"/>
  </r>
  <r>
    <s v="ZWVRS27V"/>
    <x v="29"/>
    <x v="1"/>
    <x v="0"/>
    <s v="MG Special"/>
    <s v="Rundofase"/>
    <s v="United States"/>
    <x v="2"/>
    <x v="256"/>
    <x v="217"/>
    <s v="Sat"/>
    <x v="8"/>
    <x v="4"/>
    <n v="55"/>
    <n v="0"/>
  </r>
  <r>
    <s v="8BBXNESQ"/>
    <x v="18"/>
    <x v="2"/>
    <x v="1"/>
    <s v="GTX Plus Pro"/>
    <s v="Labdrill"/>
    <s v="United States"/>
    <x v="2"/>
    <x v="256"/>
    <x v="215"/>
    <s v="Sat"/>
    <x v="7"/>
    <x v="3"/>
    <n v="5482"/>
    <n v="0"/>
  </r>
  <r>
    <s v="3JJ7YI88"/>
    <x v="24"/>
    <x v="0"/>
    <x v="0"/>
    <s v="MG Special"/>
    <s v="Gogozoom"/>
    <s v="United States"/>
    <x v="2"/>
    <x v="256"/>
    <x v="201"/>
    <s v="Sun"/>
    <x v="7"/>
    <x v="3"/>
    <n v="55"/>
    <n v="0"/>
  </r>
  <r>
    <s v="AKMDEG3I"/>
    <x v="5"/>
    <x v="3"/>
    <x v="1"/>
    <s v="MG Advanced"/>
    <s v="Faxquote"/>
    <s v="United States"/>
    <x v="2"/>
    <x v="256"/>
    <x v="203"/>
    <s v="Mon"/>
    <x v="7"/>
    <x v="3"/>
    <n v="3393"/>
    <n v="0"/>
  </r>
  <r>
    <s v="568NS3GO"/>
    <x v="5"/>
    <x v="3"/>
    <x v="1"/>
    <s v="MG Advanced"/>
    <s v="Cheers"/>
    <s v="United States"/>
    <x v="0"/>
    <x v="256"/>
    <x v="151"/>
    <s v="Sun"/>
    <x v="5"/>
    <x v="3"/>
    <n v="3393"/>
    <n v="2791"/>
  </r>
  <r>
    <s v="YVDQ80A0"/>
    <x v="9"/>
    <x v="2"/>
    <x v="1"/>
    <s v="GTX Plus Basic"/>
    <m/>
    <s v=""/>
    <x v="1"/>
    <x v="256"/>
    <x v="6"/>
    <s v=""/>
    <x v="1"/>
    <x v="1"/>
    <s v=""/>
    <n v="0"/>
  </r>
  <r>
    <s v="TQLO6QP6"/>
    <x v="6"/>
    <x v="1"/>
    <x v="0"/>
    <s v="MG Advanced"/>
    <s v="Cancity"/>
    <s v="United States"/>
    <x v="0"/>
    <x v="256"/>
    <x v="145"/>
    <s v="Sat"/>
    <x v="6"/>
    <x v="3"/>
    <n v="3393"/>
    <n v="3501"/>
  </r>
  <r>
    <s v="DLVEVD9O"/>
    <x v="19"/>
    <x v="4"/>
    <x v="2"/>
    <s v="GTX Plus Pro"/>
    <s v="Yearin"/>
    <s v="United States"/>
    <x v="2"/>
    <x v="256"/>
    <x v="218"/>
    <s v="Thu"/>
    <x v="7"/>
    <x v="3"/>
    <n v="5482"/>
    <n v="0"/>
  </r>
  <r>
    <s v="C75RV9DY"/>
    <x v="19"/>
    <x v="4"/>
    <x v="2"/>
    <s v="GTX Basic"/>
    <s v="Ganjaflex"/>
    <s v="Japan"/>
    <x v="0"/>
    <x v="256"/>
    <x v="201"/>
    <s v="Sun"/>
    <x v="7"/>
    <x v="3"/>
    <n v="550"/>
    <n v="555"/>
  </r>
  <r>
    <s v="CI9S6CST"/>
    <x v="11"/>
    <x v="3"/>
    <x v="1"/>
    <s v="MG Special"/>
    <m/>
    <s v=""/>
    <x v="1"/>
    <x v="256"/>
    <x v="6"/>
    <s v=""/>
    <x v="1"/>
    <x v="1"/>
    <s v=""/>
    <n v="0"/>
  </r>
  <r>
    <s v="EUQCW0ZA"/>
    <x v="11"/>
    <x v="3"/>
    <x v="1"/>
    <s v="GTX Basic"/>
    <s v="Lexiqvolax"/>
    <s v="United States"/>
    <x v="0"/>
    <x v="256"/>
    <x v="209"/>
    <s v="Sun"/>
    <x v="7"/>
    <x v="3"/>
    <n v="550"/>
    <n v="650"/>
  </r>
  <r>
    <s v="CEOMZE9H"/>
    <x v="4"/>
    <x v="3"/>
    <x v="1"/>
    <s v="GTX Basic"/>
    <s v="Nam-zim"/>
    <s v="Brazil"/>
    <x v="2"/>
    <x v="256"/>
    <x v="216"/>
    <s v="Wed"/>
    <x v="7"/>
    <x v="3"/>
    <n v="550"/>
    <n v="0"/>
  </r>
  <r>
    <s v="TT5QRQTF"/>
    <x v="4"/>
    <x v="3"/>
    <x v="1"/>
    <s v="MG Special"/>
    <s v="Konex"/>
    <s v="United States"/>
    <x v="0"/>
    <x v="256"/>
    <x v="208"/>
    <s v="Fri"/>
    <x v="7"/>
    <x v="3"/>
    <n v="55"/>
    <n v="61"/>
  </r>
  <r>
    <s v="5NXD4U83"/>
    <x v="4"/>
    <x v="3"/>
    <x v="1"/>
    <s v="MG Special"/>
    <s v="Newex"/>
    <s v="Germany"/>
    <x v="0"/>
    <x v="256"/>
    <x v="203"/>
    <s v="Mon"/>
    <x v="7"/>
    <x v="3"/>
    <n v="55"/>
    <n v="54"/>
  </r>
  <r>
    <s v="1IL51ZIW"/>
    <x v="15"/>
    <x v="5"/>
    <x v="2"/>
    <s v="MG Special"/>
    <s v="Condax"/>
    <s v="United States"/>
    <x v="2"/>
    <x v="256"/>
    <x v="215"/>
    <s v="Sat"/>
    <x v="7"/>
    <x v="3"/>
    <n v="55"/>
    <n v="0"/>
  </r>
  <r>
    <s v="CM33NN0P"/>
    <x v="20"/>
    <x v="5"/>
    <x v="2"/>
    <s v="MG Advanced"/>
    <s v="Silis"/>
    <s v="United States"/>
    <x v="2"/>
    <x v="256"/>
    <x v="209"/>
    <s v="Sun"/>
    <x v="7"/>
    <x v="3"/>
    <n v="3393"/>
    <n v="0"/>
  </r>
  <r>
    <s v="P3QQIMTA"/>
    <x v="3"/>
    <x v="0"/>
    <x v="0"/>
    <s v="GTX Basic"/>
    <s v="Rundofase"/>
    <s v="United States"/>
    <x v="2"/>
    <x v="257"/>
    <x v="214"/>
    <s v="Mon"/>
    <x v="7"/>
    <x v="3"/>
    <n v="550"/>
    <n v="0"/>
  </r>
  <r>
    <s v="WB1CQNJU"/>
    <x v="3"/>
    <x v="0"/>
    <x v="0"/>
    <s v="MG Advanced"/>
    <s v="Funholding"/>
    <s v="United States"/>
    <x v="2"/>
    <x v="257"/>
    <x v="203"/>
    <s v="Mon"/>
    <x v="7"/>
    <x v="3"/>
    <n v="3393"/>
    <n v="0"/>
  </r>
  <r>
    <s v="OQYDQCTM"/>
    <x v="3"/>
    <x v="0"/>
    <x v="0"/>
    <s v="MG Special"/>
    <s v="Rangreen"/>
    <s v="Panama"/>
    <x v="0"/>
    <x v="257"/>
    <x v="213"/>
    <s v="Tue"/>
    <x v="7"/>
    <x v="3"/>
    <n v="55"/>
    <n v="59"/>
  </r>
  <r>
    <s v="ISQJD695"/>
    <x v="25"/>
    <x v="4"/>
    <x v="2"/>
    <s v="GTX Basic"/>
    <s v="Sunnamplex"/>
    <s v="Poland"/>
    <x v="1"/>
    <x v="257"/>
    <x v="6"/>
    <s v=""/>
    <x v="1"/>
    <x v="1"/>
    <s v=""/>
    <n v="0"/>
  </r>
  <r>
    <s v="M1VNX1D7"/>
    <x v="23"/>
    <x v="4"/>
    <x v="2"/>
    <s v="GTX Pro"/>
    <s v="Acme Corporation"/>
    <s v="United States"/>
    <x v="0"/>
    <x v="257"/>
    <x v="219"/>
    <s v="Fri"/>
    <x v="7"/>
    <x v="3"/>
    <n v="4821"/>
    <n v="5318"/>
  </r>
  <r>
    <s v="TWO2Q99P"/>
    <x v="28"/>
    <x v="0"/>
    <x v="0"/>
    <s v="GTX Plus Pro"/>
    <s v="Conecom"/>
    <s v="United States"/>
    <x v="0"/>
    <x v="257"/>
    <x v="182"/>
    <s v="Sat"/>
    <x v="6"/>
    <x v="3"/>
    <n v="5482"/>
    <n v="5753"/>
  </r>
  <r>
    <s v="72UVDOKU"/>
    <x v="28"/>
    <x v="0"/>
    <x v="0"/>
    <s v="MG Special"/>
    <s v="Konmatfix"/>
    <s v="United States"/>
    <x v="0"/>
    <x v="257"/>
    <x v="214"/>
    <s v="Mon"/>
    <x v="7"/>
    <x v="3"/>
    <n v="55"/>
    <n v="62"/>
  </r>
  <r>
    <s v="DMSQ0TSG"/>
    <x v="28"/>
    <x v="0"/>
    <x v="0"/>
    <s v="MG Advanced"/>
    <s v="Isdom"/>
    <s v="United States"/>
    <x v="0"/>
    <x v="257"/>
    <x v="116"/>
    <s v="Sat"/>
    <x v="5"/>
    <x v="3"/>
    <n v="3393"/>
    <n v="3146"/>
  </r>
  <r>
    <s v="FEWIDJGH"/>
    <x v="1"/>
    <x v="1"/>
    <x v="0"/>
    <s v="GTX Basic"/>
    <s v="Rundofase"/>
    <s v="United States"/>
    <x v="0"/>
    <x v="257"/>
    <x v="204"/>
    <s v="Tue"/>
    <x v="7"/>
    <x v="3"/>
    <n v="550"/>
    <n v="538"/>
  </r>
  <r>
    <s v="AUZM3MLU"/>
    <x v="1"/>
    <x v="1"/>
    <x v="0"/>
    <s v="GTX Plus Basic"/>
    <s v="Betatech"/>
    <s v="Kenya"/>
    <x v="0"/>
    <x v="257"/>
    <x v="153"/>
    <s v="Mon"/>
    <x v="6"/>
    <x v="3"/>
    <n v="1096"/>
    <n v="1071"/>
  </r>
  <r>
    <s v="GS2CLR52"/>
    <x v="1"/>
    <x v="1"/>
    <x v="0"/>
    <s v="GTX Pro"/>
    <s v="Betatech"/>
    <s v="Kenya"/>
    <x v="0"/>
    <x v="257"/>
    <x v="203"/>
    <s v="Mon"/>
    <x v="7"/>
    <x v="3"/>
    <n v="4821"/>
    <n v="4488"/>
  </r>
  <r>
    <s v="HYP3SXPV"/>
    <x v="1"/>
    <x v="1"/>
    <x v="0"/>
    <s v="MG Advanced"/>
    <s v="Isdom"/>
    <s v="United States"/>
    <x v="0"/>
    <x v="257"/>
    <x v="110"/>
    <s v="Wed"/>
    <x v="5"/>
    <x v="3"/>
    <n v="3393"/>
    <n v="2837"/>
  </r>
  <r>
    <s v="9G93P7SV"/>
    <x v="26"/>
    <x v="4"/>
    <x v="2"/>
    <s v="MG Advanced"/>
    <s v="Kan-code"/>
    <s v="United States"/>
    <x v="0"/>
    <x v="257"/>
    <x v="182"/>
    <s v="Sat"/>
    <x v="6"/>
    <x v="3"/>
    <n v="3393"/>
    <n v="3593"/>
  </r>
  <r>
    <s v="7XSAHM67"/>
    <x v="14"/>
    <x v="3"/>
    <x v="1"/>
    <s v="GTX Basic"/>
    <s v="Hottechi"/>
    <s v="Korea"/>
    <x v="0"/>
    <x v="257"/>
    <x v="183"/>
    <s v="Thu"/>
    <x v="6"/>
    <x v="3"/>
    <n v="550"/>
    <n v="583"/>
  </r>
  <r>
    <s v="M2A8EY5Q"/>
    <x v="10"/>
    <x v="3"/>
    <x v="1"/>
    <s v="GTX Plus Pro"/>
    <m/>
    <s v=""/>
    <x v="1"/>
    <x v="257"/>
    <x v="6"/>
    <s v=""/>
    <x v="1"/>
    <x v="1"/>
    <s v=""/>
    <n v="0"/>
  </r>
  <r>
    <s v="N7MDRJ01"/>
    <x v="29"/>
    <x v="1"/>
    <x v="0"/>
    <s v="GTX Basic"/>
    <s v="Isdom"/>
    <s v="United States"/>
    <x v="2"/>
    <x v="257"/>
    <x v="213"/>
    <s v="Tue"/>
    <x v="7"/>
    <x v="3"/>
    <n v="550"/>
    <n v="0"/>
  </r>
  <r>
    <s v="4ID56TXX"/>
    <x v="29"/>
    <x v="1"/>
    <x v="0"/>
    <s v="MG Advanced"/>
    <s v="Genco Pura Olive Oil Company"/>
    <s v="Italy"/>
    <x v="2"/>
    <x v="257"/>
    <x v="219"/>
    <s v="Fri"/>
    <x v="7"/>
    <x v="3"/>
    <n v="3393"/>
    <n v="0"/>
  </r>
  <r>
    <s v="ZOX0FW5W"/>
    <x v="16"/>
    <x v="2"/>
    <x v="1"/>
    <s v="GTX Pro"/>
    <s v="Scotfind"/>
    <s v="United States"/>
    <x v="2"/>
    <x v="257"/>
    <x v="209"/>
    <s v="Sun"/>
    <x v="7"/>
    <x v="3"/>
    <n v="4821"/>
    <n v="0"/>
  </r>
  <r>
    <s v="4SFRUL8J"/>
    <x v="16"/>
    <x v="2"/>
    <x v="1"/>
    <s v="MG Advanced"/>
    <s v="Labdrill"/>
    <s v="United States"/>
    <x v="2"/>
    <x v="257"/>
    <x v="215"/>
    <s v="Sat"/>
    <x v="7"/>
    <x v="3"/>
    <n v="3393"/>
    <n v="0"/>
  </r>
  <r>
    <s v="UB2UAI38"/>
    <x v="16"/>
    <x v="2"/>
    <x v="1"/>
    <s v="GTX Plus Basic"/>
    <s v="Singletechno"/>
    <s v="United States"/>
    <x v="0"/>
    <x v="257"/>
    <x v="208"/>
    <s v="Fri"/>
    <x v="7"/>
    <x v="3"/>
    <n v="1096"/>
    <n v="1109"/>
  </r>
  <r>
    <s v="B00OD1IF"/>
    <x v="16"/>
    <x v="2"/>
    <x v="1"/>
    <s v="GTX Plus Basic"/>
    <s v="Zoomit"/>
    <s v="United States"/>
    <x v="0"/>
    <x v="257"/>
    <x v="209"/>
    <s v="Sun"/>
    <x v="7"/>
    <x v="3"/>
    <n v="1096"/>
    <n v="1106"/>
  </r>
  <r>
    <s v="OGO6SNTQ"/>
    <x v="18"/>
    <x v="2"/>
    <x v="1"/>
    <s v="GTX Plus Pro"/>
    <s v="Plusstrip"/>
    <s v="United States"/>
    <x v="2"/>
    <x v="257"/>
    <x v="214"/>
    <s v="Mon"/>
    <x v="7"/>
    <x v="3"/>
    <n v="5482"/>
    <n v="0"/>
  </r>
  <r>
    <s v="I6ZC5V1K"/>
    <x v="18"/>
    <x v="2"/>
    <x v="1"/>
    <s v="GTX Plus Pro"/>
    <s v="Labdrill"/>
    <s v="United States"/>
    <x v="0"/>
    <x v="257"/>
    <x v="216"/>
    <s v="Wed"/>
    <x v="7"/>
    <x v="3"/>
    <n v="5482"/>
    <n v="5008"/>
  </r>
  <r>
    <s v="1N3G9WG2"/>
    <x v="18"/>
    <x v="2"/>
    <x v="1"/>
    <s v="GTX Pro"/>
    <s v="Y-corporation"/>
    <s v="United States"/>
    <x v="0"/>
    <x v="257"/>
    <x v="206"/>
    <s v="Wed"/>
    <x v="7"/>
    <x v="3"/>
    <n v="4821"/>
    <n v="5621"/>
  </r>
  <r>
    <s v="JHNXPUNX"/>
    <x v="24"/>
    <x v="0"/>
    <x v="0"/>
    <s v="GTX Basic"/>
    <s v="Rangreen"/>
    <s v="Panama"/>
    <x v="0"/>
    <x v="257"/>
    <x v="203"/>
    <s v="Mon"/>
    <x v="7"/>
    <x v="3"/>
    <n v="550"/>
    <n v="550"/>
  </r>
  <r>
    <s v="NPHD3ZTC"/>
    <x v="0"/>
    <x v="0"/>
    <x v="0"/>
    <s v="GTX Basic"/>
    <s v="Rangreen"/>
    <s v="Panama"/>
    <x v="0"/>
    <x v="257"/>
    <x v="142"/>
    <s v="Sun"/>
    <x v="6"/>
    <x v="3"/>
    <n v="550"/>
    <n v="574"/>
  </r>
  <r>
    <s v="06KTPHYC"/>
    <x v="11"/>
    <x v="3"/>
    <x v="1"/>
    <s v="MG Advanced"/>
    <s v="Hottechi"/>
    <s v="Korea"/>
    <x v="2"/>
    <x v="257"/>
    <x v="214"/>
    <s v="Mon"/>
    <x v="7"/>
    <x v="3"/>
    <n v="3393"/>
    <n v="0"/>
  </r>
  <r>
    <s v="YCA44Q4U"/>
    <x v="20"/>
    <x v="5"/>
    <x v="2"/>
    <s v="MG Special"/>
    <s v="Kinnamplus"/>
    <s v="United States"/>
    <x v="0"/>
    <x v="257"/>
    <x v="213"/>
    <s v="Tue"/>
    <x v="7"/>
    <x v="3"/>
    <n v="55"/>
    <n v="52"/>
  </r>
  <r>
    <s v="FR4GTSEQ"/>
    <x v="2"/>
    <x v="2"/>
    <x v="1"/>
    <s v="GTX Basic"/>
    <s v="Xx-holding"/>
    <s v="United States"/>
    <x v="0"/>
    <x v="257"/>
    <x v="152"/>
    <s v="Fri"/>
    <x v="6"/>
    <x v="3"/>
    <n v="550"/>
    <n v="477"/>
  </r>
  <r>
    <s v="S46ZLF3G"/>
    <x v="3"/>
    <x v="0"/>
    <x v="0"/>
    <s v="GTX Basic"/>
    <s v="Betatech"/>
    <s v="Kenya"/>
    <x v="2"/>
    <x v="258"/>
    <x v="216"/>
    <s v="Wed"/>
    <x v="7"/>
    <x v="3"/>
    <n v="550"/>
    <n v="0"/>
  </r>
  <r>
    <s v="WHZEK68G"/>
    <x v="3"/>
    <x v="0"/>
    <x v="0"/>
    <s v="MG Special"/>
    <s v="Streethex"/>
    <s v="Belgium"/>
    <x v="2"/>
    <x v="258"/>
    <x v="215"/>
    <s v="Sat"/>
    <x v="7"/>
    <x v="3"/>
    <n v="55"/>
    <n v="0"/>
  </r>
  <r>
    <s v="3CB3WNBM"/>
    <x v="25"/>
    <x v="4"/>
    <x v="2"/>
    <s v="GTX Basic"/>
    <s v="Kinnamplus"/>
    <s v="United States"/>
    <x v="1"/>
    <x v="258"/>
    <x v="6"/>
    <s v=""/>
    <x v="1"/>
    <x v="1"/>
    <s v=""/>
    <n v="0"/>
  </r>
  <r>
    <s v="EJDRMHNC"/>
    <x v="25"/>
    <x v="4"/>
    <x v="2"/>
    <s v="MG Special"/>
    <m/>
    <s v=""/>
    <x v="1"/>
    <x v="258"/>
    <x v="6"/>
    <s v=""/>
    <x v="1"/>
    <x v="1"/>
    <s v=""/>
    <n v="0"/>
  </r>
  <r>
    <s v="O8C2G4G2"/>
    <x v="23"/>
    <x v="4"/>
    <x v="2"/>
    <s v="MG Advanced"/>
    <m/>
    <s v=""/>
    <x v="1"/>
    <x v="258"/>
    <x v="6"/>
    <s v=""/>
    <x v="1"/>
    <x v="1"/>
    <s v=""/>
    <n v="0"/>
  </r>
  <r>
    <s v="DAJBIHBZ"/>
    <x v="23"/>
    <x v="4"/>
    <x v="2"/>
    <s v="MG Advanced"/>
    <s v="Silis"/>
    <s v="United States"/>
    <x v="2"/>
    <x v="258"/>
    <x v="219"/>
    <s v="Fri"/>
    <x v="7"/>
    <x v="3"/>
    <n v="3393"/>
    <n v="0"/>
  </r>
  <r>
    <s v="P6BJ24ZP"/>
    <x v="23"/>
    <x v="4"/>
    <x v="2"/>
    <s v="GTX Plus Basic"/>
    <s v="Plussunin"/>
    <s v="United States"/>
    <x v="0"/>
    <x v="258"/>
    <x v="211"/>
    <s v="Thu"/>
    <x v="7"/>
    <x v="3"/>
    <n v="1096"/>
    <n v="1202"/>
  </r>
  <r>
    <s v="XORHQFNJ"/>
    <x v="28"/>
    <x v="0"/>
    <x v="0"/>
    <s v="MG Advanced"/>
    <s v="Funholding"/>
    <s v="United States"/>
    <x v="2"/>
    <x v="258"/>
    <x v="129"/>
    <s v="Sat"/>
    <x v="5"/>
    <x v="3"/>
    <n v="3393"/>
    <n v="0"/>
  </r>
  <r>
    <s v="ZFRPQV2M"/>
    <x v="28"/>
    <x v="0"/>
    <x v="0"/>
    <s v="MG Special"/>
    <s v="Funholding"/>
    <s v="United States"/>
    <x v="0"/>
    <x v="258"/>
    <x v="197"/>
    <s v="Fri"/>
    <x v="8"/>
    <x v="4"/>
    <n v="55"/>
    <n v="51"/>
  </r>
  <r>
    <s v="RVRBCZAI"/>
    <x v="13"/>
    <x v="4"/>
    <x v="2"/>
    <s v="GTX Plus Basic"/>
    <s v="Kan-code"/>
    <s v="United States"/>
    <x v="2"/>
    <x v="258"/>
    <x v="204"/>
    <s v="Tue"/>
    <x v="7"/>
    <x v="3"/>
    <n v="1096"/>
    <n v="0"/>
  </r>
  <r>
    <s v="2897DN4S"/>
    <x v="1"/>
    <x v="1"/>
    <x v="0"/>
    <s v="GTX Plus Basic"/>
    <s v="Finhigh"/>
    <s v="United States"/>
    <x v="2"/>
    <x v="258"/>
    <x v="204"/>
    <s v="Tue"/>
    <x v="7"/>
    <x v="3"/>
    <n v="1096"/>
    <n v="0"/>
  </r>
  <r>
    <s v="1DIL2X16"/>
    <x v="1"/>
    <x v="1"/>
    <x v="0"/>
    <s v="GTX Pro"/>
    <s v="Rundofase"/>
    <s v="United States"/>
    <x v="2"/>
    <x v="258"/>
    <x v="219"/>
    <s v="Fri"/>
    <x v="7"/>
    <x v="3"/>
    <n v="4821"/>
    <n v="0"/>
  </r>
  <r>
    <s v="BMQEY089"/>
    <x v="1"/>
    <x v="1"/>
    <x v="0"/>
    <s v="GTX Plus Basic"/>
    <s v="Scottech"/>
    <s v="United States"/>
    <x v="0"/>
    <x v="258"/>
    <x v="169"/>
    <s v="Sat"/>
    <x v="6"/>
    <x v="3"/>
    <n v="1096"/>
    <n v="1203"/>
  </r>
  <r>
    <s v="CYOJ4G39"/>
    <x v="1"/>
    <x v="1"/>
    <x v="0"/>
    <s v="GTX Pro"/>
    <s v="Isdom"/>
    <s v="United States"/>
    <x v="0"/>
    <x v="258"/>
    <x v="206"/>
    <s v="Wed"/>
    <x v="7"/>
    <x v="3"/>
    <n v="4821"/>
    <n v="5673"/>
  </r>
  <r>
    <s v="5IOG6X00"/>
    <x v="26"/>
    <x v="4"/>
    <x v="2"/>
    <s v="GTX Plus Pro"/>
    <s v="Gekko &amp; Co"/>
    <s v="United States"/>
    <x v="0"/>
    <x v="258"/>
    <x v="166"/>
    <s v="Fri"/>
    <x v="6"/>
    <x v="3"/>
    <n v="5482"/>
    <n v="6205"/>
  </r>
  <r>
    <s v="HBN3R2TJ"/>
    <x v="14"/>
    <x v="3"/>
    <x v="1"/>
    <s v="MG Advanced"/>
    <m/>
    <s v=""/>
    <x v="1"/>
    <x v="258"/>
    <x v="6"/>
    <s v=""/>
    <x v="1"/>
    <x v="1"/>
    <s v=""/>
    <n v="0"/>
  </r>
  <r>
    <s v="QG6BCBXM"/>
    <x v="14"/>
    <x v="3"/>
    <x v="1"/>
    <s v="GTX Plus Pro"/>
    <s v="Sonron"/>
    <s v="United States"/>
    <x v="2"/>
    <x v="258"/>
    <x v="126"/>
    <s v="Thu"/>
    <x v="5"/>
    <x v="3"/>
    <n v="5482"/>
    <n v="0"/>
  </r>
  <r>
    <s v="CAXTE48L"/>
    <x v="10"/>
    <x v="3"/>
    <x v="1"/>
    <s v="MG Advanced"/>
    <s v="Cheers"/>
    <s v="United States"/>
    <x v="0"/>
    <x v="258"/>
    <x v="214"/>
    <s v="Mon"/>
    <x v="7"/>
    <x v="3"/>
    <n v="3393"/>
    <n v="3363"/>
  </r>
  <r>
    <s v="OO3BM7A9"/>
    <x v="10"/>
    <x v="3"/>
    <x v="1"/>
    <s v="MG Advanced"/>
    <s v="Konex"/>
    <s v="United States"/>
    <x v="0"/>
    <x v="258"/>
    <x v="197"/>
    <s v="Fri"/>
    <x v="8"/>
    <x v="4"/>
    <n v="3393"/>
    <n v="3700"/>
  </r>
  <r>
    <s v="NYPU55W4"/>
    <x v="7"/>
    <x v="2"/>
    <x v="1"/>
    <s v="GTX Pro"/>
    <s v="Kan-code"/>
    <s v="United States"/>
    <x v="2"/>
    <x v="258"/>
    <x v="196"/>
    <s v="Wed"/>
    <x v="8"/>
    <x v="4"/>
    <n v="4821"/>
    <n v="0"/>
  </r>
  <r>
    <s v="VE334W2U"/>
    <x v="29"/>
    <x v="1"/>
    <x v="0"/>
    <s v="GTX Basic"/>
    <s v="Codehow"/>
    <s v="United States"/>
    <x v="0"/>
    <x v="258"/>
    <x v="178"/>
    <s v="Sat"/>
    <x v="6"/>
    <x v="3"/>
    <n v="550"/>
    <n v="546"/>
  </r>
  <r>
    <s v="AX7WS66G"/>
    <x v="29"/>
    <x v="1"/>
    <x v="0"/>
    <s v="GTX Basic"/>
    <s v="Toughzap"/>
    <s v="United States"/>
    <x v="0"/>
    <x v="258"/>
    <x v="214"/>
    <s v="Mon"/>
    <x v="7"/>
    <x v="3"/>
    <n v="550"/>
    <n v="617"/>
  </r>
  <r>
    <s v="OB8UCQ17"/>
    <x v="29"/>
    <x v="1"/>
    <x v="0"/>
    <s v="GTX Basic"/>
    <s v="Warephase"/>
    <s v="United States"/>
    <x v="0"/>
    <x v="258"/>
    <x v="216"/>
    <s v="Wed"/>
    <x v="7"/>
    <x v="3"/>
    <n v="550"/>
    <n v="490"/>
  </r>
  <r>
    <s v="BV4JZ4G8"/>
    <x v="16"/>
    <x v="2"/>
    <x v="1"/>
    <s v="GTX Basic"/>
    <s v="Konex"/>
    <s v="United States"/>
    <x v="2"/>
    <x v="258"/>
    <x v="206"/>
    <s v="Wed"/>
    <x v="7"/>
    <x v="3"/>
    <n v="550"/>
    <n v="0"/>
  </r>
  <r>
    <s v="8CV5MZWW"/>
    <x v="16"/>
    <x v="2"/>
    <x v="1"/>
    <s v="GTX Basic"/>
    <s v="Nam-zim"/>
    <s v="Brazil"/>
    <x v="2"/>
    <x v="258"/>
    <x v="208"/>
    <s v="Fri"/>
    <x v="7"/>
    <x v="3"/>
    <n v="550"/>
    <n v="0"/>
  </r>
  <r>
    <s v="3L965RUK"/>
    <x v="18"/>
    <x v="2"/>
    <x v="1"/>
    <s v="MG Advanced"/>
    <s v="Kan-code"/>
    <s v="United States"/>
    <x v="0"/>
    <x v="258"/>
    <x v="216"/>
    <s v="Wed"/>
    <x v="7"/>
    <x v="3"/>
    <n v="3393"/>
    <n v="3665"/>
  </r>
  <r>
    <s v="RZ8HI1Y5"/>
    <x v="24"/>
    <x v="0"/>
    <x v="0"/>
    <s v="GTX Plus Basic"/>
    <s v="Warephase"/>
    <s v="United States"/>
    <x v="2"/>
    <x v="258"/>
    <x v="214"/>
    <s v="Mon"/>
    <x v="7"/>
    <x v="3"/>
    <n v="1096"/>
    <n v="0"/>
  </r>
  <r>
    <s v="IYKSBD0U"/>
    <x v="5"/>
    <x v="3"/>
    <x v="1"/>
    <s v="MG Advanced"/>
    <s v="Hatfan"/>
    <s v="United States"/>
    <x v="2"/>
    <x v="258"/>
    <x v="204"/>
    <s v="Tue"/>
    <x v="7"/>
    <x v="3"/>
    <n v="3393"/>
    <n v="0"/>
  </r>
  <r>
    <s v="YVGDC8L2"/>
    <x v="22"/>
    <x v="1"/>
    <x v="0"/>
    <s v="MG Special"/>
    <s v="Rangreen"/>
    <s v="Panama"/>
    <x v="0"/>
    <x v="258"/>
    <x v="216"/>
    <s v="Wed"/>
    <x v="7"/>
    <x v="3"/>
    <n v="55"/>
    <n v="53"/>
  </r>
  <r>
    <s v="JZU0JH07"/>
    <x v="9"/>
    <x v="2"/>
    <x v="1"/>
    <s v="GTX Plus Basic"/>
    <s v="Finjob"/>
    <s v="United States"/>
    <x v="2"/>
    <x v="258"/>
    <x v="183"/>
    <s v="Thu"/>
    <x v="6"/>
    <x v="3"/>
    <n v="1096"/>
    <n v="0"/>
  </r>
  <r>
    <s v="ZEWNPF3K"/>
    <x v="9"/>
    <x v="2"/>
    <x v="1"/>
    <s v="GTX Plus Basic"/>
    <s v="Singletechno"/>
    <s v="United States"/>
    <x v="0"/>
    <x v="258"/>
    <x v="220"/>
    <s v="Mon"/>
    <x v="8"/>
    <x v="4"/>
    <n v="1096"/>
    <n v="1075"/>
  </r>
  <r>
    <s v="6T64JWH9"/>
    <x v="9"/>
    <x v="2"/>
    <x v="1"/>
    <s v="GTX Pro"/>
    <s v="Sonron"/>
    <s v="United States"/>
    <x v="0"/>
    <x v="258"/>
    <x v="213"/>
    <s v="Tue"/>
    <x v="7"/>
    <x v="3"/>
    <n v="4821"/>
    <n v="4683"/>
  </r>
  <r>
    <s v="E7RTG575"/>
    <x v="6"/>
    <x v="1"/>
    <x v="0"/>
    <s v="GTX Plus Basic"/>
    <s v="Statholdings"/>
    <s v="United States"/>
    <x v="0"/>
    <x v="258"/>
    <x v="218"/>
    <s v="Thu"/>
    <x v="7"/>
    <x v="3"/>
    <n v="1096"/>
    <n v="1114"/>
  </r>
  <r>
    <s v="I9U5PCM3"/>
    <x v="19"/>
    <x v="4"/>
    <x v="2"/>
    <s v="GTX Pro"/>
    <s v="Betasoloin"/>
    <s v="United States"/>
    <x v="0"/>
    <x v="258"/>
    <x v="221"/>
    <s v="Fri"/>
    <x v="8"/>
    <x v="4"/>
    <n v="4821"/>
    <n v="5452"/>
  </r>
  <r>
    <s v="H1Y2W48V"/>
    <x v="11"/>
    <x v="3"/>
    <x v="1"/>
    <s v="GTX Pro"/>
    <s v="Groovestreet"/>
    <s v="United States"/>
    <x v="0"/>
    <x v="258"/>
    <x v="167"/>
    <s v="Thu"/>
    <x v="6"/>
    <x v="3"/>
    <n v="4821"/>
    <n v="5561"/>
  </r>
  <r>
    <s v="YFNRXR7X"/>
    <x v="17"/>
    <x v="5"/>
    <x v="2"/>
    <s v="MG Special"/>
    <s v="Plussunin"/>
    <s v="United States"/>
    <x v="0"/>
    <x v="258"/>
    <x v="213"/>
    <s v="Tue"/>
    <x v="7"/>
    <x v="3"/>
    <n v="55"/>
    <n v="57"/>
  </r>
  <r>
    <s v="9MZPL59I"/>
    <x v="12"/>
    <x v="0"/>
    <x v="0"/>
    <s v="MG Special"/>
    <s v="Streethex"/>
    <s v="Belgium"/>
    <x v="2"/>
    <x v="258"/>
    <x v="126"/>
    <s v="Thu"/>
    <x v="5"/>
    <x v="3"/>
    <n v="55"/>
    <n v="0"/>
  </r>
  <r>
    <s v="7A3R2M9T"/>
    <x v="4"/>
    <x v="3"/>
    <x v="1"/>
    <s v="GTX Plus Pro"/>
    <s v="Sonron"/>
    <s v="United States"/>
    <x v="1"/>
    <x v="258"/>
    <x v="6"/>
    <s v=""/>
    <x v="1"/>
    <x v="1"/>
    <s v=""/>
    <n v="0"/>
  </r>
  <r>
    <s v="1RL933VJ"/>
    <x v="4"/>
    <x v="3"/>
    <x v="1"/>
    <s v="GTX Pro"/>
    <s v="Kan-code"/>
    <s v="United States"/>
    <x v="2"/>
    <x v="258"/>
    <x v="179"/>
    <s v="Fri"/>
    <x v="6"/>
    <x v="3"/>
    <n v="4821"/>
    <n v="0"/>
  </r>
  <r>
    <s v="GAE0E4RI"/>
    <x v="4"/>
    <x v="3"/>
    <x v="1"/>
    <s v="MG Advanced"/>
    <s v="Cheers"/>
    <s v="United States"/>
    <x v="2"/>
    <x v="258"/>
    <x v="222"/>
    <s v="Sat"/>
    <x v="7"/>
    <x v="3"/>
    <n v="3393"/>
    <n v="0"/>
  </r>
  <r>
    <s v="VBN56JMP"/>
    <x v="4"/>
    <x v="3"/>
    <x v="1"/>
    <s v="GTX Basic"/>
    <s v="Goodsilron"/>
    <s v="United States"/>
    <x v="0"/>
    <x v="258"/>
    <x v="204"/>
    <s v="Tue"/>
    <x v="7"/>
    <x v="3"/>
    <n v="550"/>
    <n v="496"/>
  </r>
  <r>
    <s v="7ITUU2YO"/>
    <x v="4"/>
    <x v="3"/>
    <x v="1"/>
    <s v="GTX Pro"/>
    <s v="Lexiqvolax"/>
    <s v="United States"/>
    <x v="0"/>
    <x v="258"/>
    <x v="180"/>
    <s v="Sun"/>
    <x v="6"/>
    <x v="3"/>
    <n v="4821"/>
    <n v="5054"/>
  </r>
  <r>
    <s v="NDLX894H"/>
    <x v="15"/>
    <x v="5"/>
    <x v="2"/>
    <s v="MG Special"/>
    <s v="Bluth Company"/>
    <s v="United States"/>
    <x v="2"/>
    <x v="258"/>
    <x v="204"/>
    <s v="Tue"/>
    <x v="7"/>
    <x v="3"/>
    <n v="55"/>
    <n v="0"/>
  </r>
  <r>
    <s v="6ALH2N0I"/>
    <x v="15"/>
    <x v="5"/>
    <x v="2"/>
    <s v="MG Special"/>
    <s v="Gekko &amp; Co"/>
    <s v="United States"/>
    <x v="0"/>
    <x v="258"/>
    <x v="136"/>
    <s v="Sun"/>
    <x v="5"/>
    <x v="3"/>
    <n v="55"/>
    <n v="55"/>
  </r>
  <r>
    <s v="G8XGVIG2"/>
    <x v="2"/>
    <x v="2"/>
    <x v="1"/>
    <s v="GTX Plus Basic"/>
    <s v="Lexiqvolax"/>
    <s v="United States"/>
    <x v="2"/>
    <x v="258"/>
    <x v="216"/>
    <s v="Wed"/>
    <x v="7"/>
    <x v="3"/>
    <n v="1096"/>
    <n v="0"/>
  </r>
  <r>
    <s v="HCR2GJ3O"/>
    <x v="2"/>
    <x v="2"/>
    <x v="1"/>
    <s v="GTX Pro"/>
    <s v="Xx-holding"/>
    <s v="United States"/>
    <x v="2"/>
    <x v="258"/>
    <x v="218"/>
    <s v="Thu"/>
    <x v="7"/>
    <x v="3"/>
    <n v="4821"/>
    <n v="0"/>
  </r>
  <r>
    <s v="QABD6SAS"/>
    <x v="2"/>
    <x v="2"/>
    <x v="1"/>
    <s v="GTX Plus Basic"/>
    <s v="Singletechno"/>
    <s v="United States"/>
    <x v="0"/>
    <x v="258"/>
    <x v="177"/>
    <s v="Thu"/>
    <x v="6"/>
    <x v="3"/>
    <n v="1096"/>
    <n v="1064"/>
  </r>
  <r>
    <s v="GUJCRHYU"/>
    <x v="2"/>
    <x v="2"/>
    <x v="1"/>
    <s v="GTX Pro"/>
    <s v="Goodsilron"/>
    <s v="United States"/>
    <x v="0"/>
    <x v="258"/>
    <x v="219"/>
    <s v="Fri"/>
    <x v="7"/>
    <x v="3"/>
    <n v="4821"/>
    <n v="5268"/>
  </r>
  <r>
    <s v="SHKTBB71"/>
    <x v="3"/>
    <x v="0"/>
    <x v="0"/>
    <s v="MG Special"/>
    <s v="Condax"/>
    <s v="United States"/>
    <x v="0"/>
    <x v="259"/>
    <x v="218"/>
    <s v="Thu"/>
    <x v="7"/>
    <x v="3"/>
    <n v="55"/>
    <n v="54"/>
  </r>
  <r>
    <s v="G0L0B1QC"/>
    <x v="23"/>
    <x v="4"/>
    <x v="2"/>
    <s v="MG Advanced"/>
    <s v="Opentech"/>
    <s v="United States"/>
    <x v="0"/>
    <x v="259"/>
    <x v="219"/>
    <s v="Fri"/>
    <x v="7"/>
    <x v="3"/>
    <n v="3393"/>
    <n v="3407"/>
  </r>
  <r>
    <s v="O28I4VDY"/>
    <x v="27"/>
    <x v="5"/>
    <x v="2"/>
    <s v="GTX Plus Basic"/>
    <m/>
    <s v=""/>
    <x v="1"/>
    <x v="259"/>
    <x v="6"/>
    <s v=""/>
    <x v="1"/>
    <x v="1"/>
    <s v=""/>
    <n v="0"/>
  </r>
  <r>
    <s v="3YC624RD"/>
    <x v="13"/>
    <x v="4"/>
    <x v="2"/>
    <s v="GTX Basic"/>
    <s v="Bubba Gump"/>
    <s v="United States"/>
    <x v="2"/>
    <x v="259"/>
    <x v="129"/>
    <s v="Sat"/>
    <x v="5"/>
    <x v="3"/>
    <n v="550"/>
    <n v="0"/>
  </r>
  <r>
    <s v="715TBGPE"/>
    <x v="1"/>
    <x v="1"/>
    <x v="0"/>
    <s v="GTX Pro"/>
    <s v="Rundofase"/>
    <s v="United States"/>
    <x v="2"/>
    <x v="259"/>
    <x v="155"/>
    <s v="Wed"/>
    <x v="5"/>
    <x v="3"/>
    <n v="4821"/>
    <n v="0"/>
  </r>
  <r>
    <s v="1Q3JQFAU"/>
    <x v="1"/>
    <x v="1"/>
    <x v="0"/>
    <s v="MG Special"/>
    <s v="dambase"/>
    <s v="United States"/>
    <x v="2"/>
    <x v="259"/>
    <x v="216"/>
    <s v="Wed"/>
    <x v="7"/>
    <x v="3"/>
    <n v="55"/>
    <n v="0"/>
  </r>
  <r>
    <s v="O3K5RKMI"/>
    <x v="1"/>
    <x v="1"/>
    <x v="0"/>
    <s v="GTX Plus Basic"/>
    <s v="Treequote"/>
    <s v="United States"/>
    <x v="0"/>
    <x v="259"/>
    <x v="206"/>
    <s v="Wed"/>
    <x v="7"/>
    <x v="3"/>
    <n v="1096"/>
    <n v="752"/>
  </r>
  <r>
    <s v="75P6HFA0"/>
    <x v="1"/>
    <x v="1"/>
    <x v="0"/>
    <s v="MG Advanced"/>
    <s v="Statholdings"/>
    <s v="United States"/>
    <x v="0"/>
    <x v="259"/>
    <x v="142"/>
    <s v="Sun"/>
    <x v="6"/>
    <x v="3"/>
    <n v="3393"/>
    <n v="3727"/>
  </r>
  <r>
    <s v="NE0XCH5E"/>
    <x v="14"/>
    <x v="3"/>
    <x v="1"/>
    <s v="MG Special"/>
    <s v="Condax"/>
    <s v="United States"/>
    <x v="2"/>
    <x v="259"/>
    <x v="223"/>
    <s v="Mon"/>
    <x v="7"/>
    <x v="3"/>
    <n v="55"/>
    <n v="0"/>
  </r>
  <r>
    <s v="W01768VM"/>
    <x v="14"/>
    <x v="3"/>
    <x v="1"/>
    <s v="GTX Basic"/>
    <s v="Zoomit"/>
    <s v="United States"/>
    <x v="0"/>
    <x v="259"/>
    <x v="219"/>
    <s v="Fri"/>
    <x v="7"/>
    <x v="3"/>
    <n v="550"/>
    <n v="532"/>
  </r>
  <r>
    <s v="38CPLDAR"/>
    <x v="21"/>
    <x v="5"/>
    <x v="2"/>
    <s v="GTX Plus Pro"/>
    <s v="Xx-zobam"/>
    <s v="United States"/>
    <x v="2"/>
    <x v="259"/>
    <x v="224"/>
    <s v="Sun"/>
    <x v="7"/>
    <x v="3"/>
    <n v="5482"/>
    <n v="0"/>
  </r>
  <r>
    <s v="TZRNKT72"/>
    <x v="8"/>
    <x v="1"/>
    <x v="0"/>
    <s v="GTX Plus Pro"/>
    <s v="Hottechi"/>
    <s v="Korea"/>
    <x v="2"/>
    <x v="259"/>
    <x v="209"/>
    <s v="Sun"/>
    <x v="7"/>
    <x v="3"/>
    <n v="5482"/>
    <n v="0"/>
  </r>
  <r>
    <s v="4LXAW8CH"/>
    <x v="8"/>
    <x v="1"/>
    <x v="0"/>
    <s v="GTX Plus Pro"/>
    <s v="Inity"/>
    <s v="United States"/>
    <x v="2"/>
    <x v="259"/>
    <x v="109"/>
    <s v="Mon"/>
    <x v="5"/>
    <x v="3"/>
    <n v="5482"/>
    <n v="0"/>
  </r>
  <r>
    <s v="GOGIZWW6"/>
    <x v="8"/>
    <x v="1"/>
    <x v="0"/>
    <s v="MG Advanced"/>
    <s v="Condax"/>
    <s v="United States"/>
    <x v="0"/>
    <x v="259"/>
    <x v="173"/>
    <s v="Wed"/>
    <x v="6"/>
    <x v="3"/>
    <n v="3393"/>
    <n v="3139"/>
  </r>
  <r>
    <s v="DOPOI0R5"/>
    <x v="10"/>
    <x v="3"/>
    <x v="1"/>
    <s v="MG Advanced"/>
    <s v="Finjob"/>
    <s v="United States"/>
    <x v="0"/>
    <x v="259"/>
    <x v="219"/>
    <s v="Fri"/>
    <x v="7"/>
    <x v="3"/>
    <n v="3393"/>
    <n v="3403"/>
  </r>
  <r>
    <s v="XRWMLGOG"/>
    <x v="7"/>
    <x v="2"/>
    <x v="1"/>
    <s v="MG Advanced"/>
    <m/>
    <s v=""/>
    <x v="1"/>
    <x v="259"/>
    <x v="6"/>
    <s v=""/>
    <x v="1"/>
    <x v="1"/>
    <s v=""/>
    <n v="0"/>
  </r>
  <r>
    <s v="69V1WQLK"/>
    <x v="7"/>
    <x v="2"/>
    <x v="1"/>
    <s v="GTX Plus Pro"/>
    <s v="Plusstrip"/>
    <s v="United States"/>
    <x v="0"/>
    <x v="259"/>
    <x v="218"/>
    <s v="Thu"/>
    <x v="7"/>
    <x v="3"/>
    <n v="5482"/>
    <n v="5440"/>
  </r>
  <r>
    <s v="FEDXQCKJ"/>
    <x v="22"/>
    <x v="1"/>
    <x v="0"/>
    <s v="GTX Plus Pro"/>
    <s v="Globex Corporation"/>
    <s v="Norway"/>
    <x v="0"/>
    <x v="259"/>
    <x v="216"/>
    <s v="Wed"/>
    <x v="7"/>
    <x v="3"/>
    <n v="5482"/>
    <n v="5698"/>
  </r>
  <r>
    <s v="MIXJ9F4F"/>
    <x v="9"/>
    <x v="2"/>
    <x v="1"/>
    <s v="GTX Plus Basic"/>
    <m/>
    <s v=""/>
    <x v="1"/>
    <x v="259"/>
    <x v="6"/>
    <s v=""/>
    <x v="1"/>
    <x v="1"/>
    <s v=""/>
    <n v="0"/>
  </r>
  <r>
    <s v="RSP75BOI"/>
    <x v="0"/>
    <x v="0"/>
    <x v="0"/>
    <s v="GTX Plus Pro"/>
    <s v="Streethex"/>
    <s v="Belgium"/>
    <x v="2"/>
    <x v="259"/>
    <x v="206"/>
    <s v="Wed"/>
    <x v="7"/>
    <x v="3"/>
    <n v="5482"/>
    <n v="0"/>
  </r>
  <r>
    <s v="CKDPWHTZ"/>
    <x v="0"/>
    <x v="0"/>
    <x v="0"/>
    <s v="GTX Basic"/>
    <s v="Genco Pura Olive Oil Company"/>
    <s v="Italy"/>
    <x v="0"/>
    <x v="259"/>
    <x v="219"/>
    <s v="Fri"/>
    <x v="7"/>
    <x v="3"/>
    <n v="550"/>
    <n v="563"/>
  </r>
  <r>
    <s v="ECBFFQL0"/>
    <x v="6"/>
    <x v="1"/>
    <x v="0"/>
    <s v="GTX Basic"/>
    <s v="Stanredtax"/>
    <s v="United States"/>
    <x v="2"/>
    <x v="259"/>
    <x v="219"/>
    <s v="Fri"/>
    <x v="7"/>
    <x v="3"/>
    <n v="550"/>
    <n v="0"/>
  </r>
  <r>
    <s v="Z8HW4Z9W"/>
    <x v="17"/>
    <x v="5"/>
    <x v="2"/>
    <s v="GTX Basic"/>
    <s v="Kan-code"/>
    <s v="United States"/>
    <x v="2"/>
    <x v="259"/>
    <x v="216"/>
    <s v="Wed"/>
    <x v="7"/>
    <x v="3"/>
    <n v="550"/>
    <n v="0"/>
  </r>
  <r>
    <s v="0KVZKA5T"/>
    <x v="4"/>
    <x v="3"/>
    <x v="1"/>
    <s v="MG Special"/>
    <s v="Konex"/>
    <s v="United States"/>
    <x v="2"/>
    <x v="259"/>
    <x v="213"/>
    <s v="Tue"/>
    <x v="7"/>
    <x v="3"/>
    <n v="55"/>
    <n v="0"/>
  </r>
  <r>
    <s v="944H7LRC"/>
    <x v="4"/>
    <x v="3"/>
    <x v="1"/>
    <s v="GTX Plus Pro"/>
    <s v="Sonron"/>
    <s v="United States"/>
    <x v="0"/>
    <x v="259"/>
    <x v="218"/>
    <s v="Thu"/>
    <x v="7"/>
    <x v="3"/>
    <n v="5482"/>
    <n v="4673"/>
  </r>
  <r>
    <s v="F0OWRRLN"/>
    <x v="4"/>
    <x v="3"/>
    <x v="1"/>
    <s v="MG Advanced"/>
    <s v="Konex"/>
    <s v="United States"/>
    <x v="0"/>
    <x v="259"/>
    <x v="219"/>
    <s v="Fri"/>
    <x v="7"/>
    <x v="3"/>
    <n v="3393"/>
    <n v="3405"/>
  </r>
  <r>
    <s v="39EYEBMK"/>
    <x v="15"/>
    <x v="5"/>
    <x v="2"/>
    <s v="GTX Basic"/>
    <m/>
    <s v=""/>
    <x v="1"/>
    <x v="259"/>
    <x v="6"/>
    <s v=""/>
    <x v="1"/>
    <x v="1"/>
    <s v=""/>
    <n v="0"/>
  </r>
  <r>
    <s v="P4RLJHR3"/>
    <x v="15"/>
    <x v="5"/>
    <x v="2"/>
    <s v="GTX Basic"/>
    <s v="Umbrella Corporation"/>
    <s v="United States"/>
    <x v="0"/>
    <x v="259"/>
    <x v="225"/>
    <s v="Wed"/>
    <x v="8"/>
    <x v="4"/>
    <n v="550"/>
    <n v="566"/>
  </r>
  <r>
    <s v="M10S36W3"/>
    <x v="20"/>
    <x v="5"/>
    <x v="2"/>
    <s v="GTX Plus Pro"/>
    <s v="Konex"/>
    <s v="United States"/>
    <x v="0"/>
    <x v="259"/>
    <x v="205"/>
    <s v="Mon"/>
    <x v="8"/>
    <x v="4"/>
    <n v="5482"/>
    <n v="5559"/>
  </r>
  <r>
    <s v="HT8UEA0H"/>
    <x v="2"/>
    <x v="2"/>
    <x v="1"/>
    <s v="GTX Pro"/>
    <s v="Scotfind"/>
    <s v="United States"/>
    <x v="2"/>
    <x v="259"/>
    <x v="213"/>
    <s v="Tue"/>
    <x v="7"/>
    <x v="3"/>
    <n v="4821"/>
    <n v="0"/>
  </r>
  <r>
    <s v="GR6C7GQ9"/>
    <x v="2"/>
    <x v="2"/>
    <x v="1"/>
    <s v="GTX Pro"/>
    <s v="Goodsilron"/>
    <s v="United States"/>
    <x v="0"/>
    <x v="259"/>
    <x v="169"/>
    <s v="Sat"/>
    <x v="6"/>
    <x v="3"/>
    <n v="4821"/>
    <n v="4797"/>
  </r>
  <r>
    <s v="LAYVBSH4"/>
    <x v="3"/>
    <x v="0"/>
    <x v="0"/>
    <s v="GTX Basic"/>
    <m/>
    <s v=""/>
    <x v="1"/>
    <x v="260"/>
    <x v="6"/>
    <s v=""/>
    <x v="1"/>
    <x v="1"/>
    <s v=""/>
    <n v="0"/>
  </r>
  <r>
    <s v="055Z2OAS"/>
    <x v="3"/>
    <x v="0"/>
    <x v="0"/>
    <s v="MG Special"/>
    <s v="Dontechi"/>
    <s v="United States"/>
    <x v="1"/>
    <x v="260"/>
    <x v="6"/>
    <s v=""/>
    <x v="1"/>
    <x v="1"/>
    <s v=""/>
    <n v="0"/>
  </r>
  <r>
    <s v="Q9VC6GV0"/>
    <x v="3"/>
    <x v="0"/>
    <x v="0"/>
    <s v="MG Special"/>
    <s v="Konmatfix"/>
    <s v="United States"/>
    <x v="1"/>
    <x v="260"/>
    <x v="6"/>
    <s v=""/>
    <x v="1"/>
    <x v="1"/>
    <s v=""/>
    <n v="0"/>
  </r>
  <r>
    <s v="G11DEJSL"/>
    <x v="3"/>
    <x v="0"/>
    <x v="0"/>
    <s v="MG Special"/>
    <s v="Dontechi"/>
    <s v="United States"/>
    <x v="2"/>
    <x v="260"/>
    <x v="224"/>
    <s v="Sun"/>
    <x v="7"/>
    <x v="3"/>
    <n v="55"/>
    <n v="0"/>
  </r>
  <r>
    <s v="BP45IP77"/>
    <x v="3"/>
    <x v="0"/>
    <x v="0"/>
    <s v="MG Special"/>
    <s v="Betatech"/>
    <s v="Kenya"/>
    <x v="0"/>
    <x v="260"/>
    <x v="213"/>
    <s v="Tue"/>
    <x v="7"/>
    <x v="3"/>
    <n v="55"/>
    <n v="53"/>
  </r>
  <r>
    <s v="3XJI7AD8"/>
    <x v="23"/>
    <x v="4"/>
    <x v="2"/>
    <s v="MG Advanced"/>
    <s v="Zotware"/>
    <s v="United States"/>
    <x v="2"/>
    <x v="260"/>
    <x v="173"/>
    <s v="Wed"/>
    <x v="6"/>
    <x v="3"/>
    <n v="3393"/>
    <n v="0"/>
  </r>
  <r>
    <s v="8D8JOXP6"/>
    <x v="28"/>
    <x v="0"/>
    <x v="0"/>
    <s v="MG Special"/>
    <m/>
    <s v=""/>
    <x v="1"/>
    <x v="260"/>
    <x v="6"/>
    <s v=""/>
    <x v="1"/>
    <x v="1"/>
    <s v=""/>
    <n v="0"/>
  </r>
  <r>
    <s v="IPHP2GVT"/>
    <x v="28"/>
    <x v="0"/>
    <x v="0"/>
    <s v="MG Special"/>
    <m/>
    <s v=""/>
    <x v="1"/>
    <x v="260"/>
    <x v="6"/>
    <s v=""/>
    <x v="1"/>
    <x v="1"/>
    <s v=""/>
    <n v="0"/>
  </r>
  <r>
    <s v="XP7YG96H"/>
    <x v="27"/>
    <x v="5"/>
    <x v="2"/>
    <s v="GTX Plus Basic"/>
    <s v="Donquadtech"/>
    <s v="United States"/>
    <x v="0"/>
    <x v="260"/>
    <x v="224"/>
    <s v="Sun"/>
    <x v="7"/>
    <x v="3"/>
    <n v="1096"/>
    <n v="955"/>
  </r>
  <r>
    <s v="GP4JNSJY"/>
    <x v="13"/>
    <x v="4"/>
    <x v="2"/>
    <s v="GTX Plus Pro"/>
    <s v="Yearin"/>
    <s v="United States"/>
    <x v="2"/>
    <x v="260"/>
    <x v="224"/>
    <s v="Sun"/>
    <x v="7"/>
    <x v="3"/>
    <n v="5482"/>
    <n v="0"/>
  </r>
  <r>
    <s v="X8M3SCVF"/>
    <x v="1"/>
    <x v="1"/>
    <x v="0"/>
    <s v="GTX Basic"/>
    <m/>
    <s v=""/>
    <x v="1"/>
    <x v="260"/>
    <x v="6"/>
    <s v=""/>
    <x v="1"/>
    <x v="1"/>
    <s v=""/>
    <n v="0"/>
  </r>
  <r>
    <s v="I3KQNE9V"/>
    <x v="1"/>
    <x v="1"/>
    <x v="0"/>
    <s v="GTX Plus Pro"/>
    <s v="Isdom"/>
    <s v="United States"/>
    <x v="1"/>
    <x v="260"/>
    <x v="6"/>
    <s v=""/>
    <x v="1"/>
    <x v="1"/>
    <s v=""/>
    <n v="0"/>
  </r>
  <r>
    <s v="NU4ACGMY"/>
    <x v="1"/>
    <x v="1"/>
    <x v="0"/>
    <s v="GTX Pro"/>
    <m/>
    <s v=""/>
    <x v="1"/>
    <x v="260"/>
    <x v="6"/>
    <s v=""/>
    <x v="1"/>
    <x v="1"/>
    <s v=""/>
    <n v="0"/>
  </r>
  <r>
    <s v="EBVL81O5"/>
    <x v="1"/>
    <x v="1"/>
    <x v="0"/>
    <s v="GTX Pro"/>
    <s v="Betatech"/>
    <s v="Kenya"/>
    <x v="2"/>
    <x v="260"/>
    <x v="215"/>
    <s v="Sat"/>
    <x v="7"/>
    <x v="3"/>
    <n v="4821"/>
    <n v="0"/>
  </r>
  <r>
    <s v="NDHQMBA0"/>
    <x v="1"/>
    <x v="1"/>
    <x v="0"/>
    <s v="GTX Plus Basic"/>
    <s v="Globex Corporation"/>
    <s v="Norway"/>
    <x v="0"/>
    <x v="260"/>
    <x v="126"/>
    <s v="Thu"/>
    <x v="5"/>
    <x v="3"/>
    <n v="1096"/>
    <n v="1060"/>
  </r>
  <r>
    <s v="XV03TJV1"/>
    <x v="1"/>
    <x v="1"/>
    <x v="0"/>
    <s v="GTX Pro"/>
    <s v="Gogozoom"/>
    <s v="United States"/>
    <x v="0"/>
    <x v="260"/>
    <x v="216"/>
    <s v="Wed"/>
    <x v="7"/>
    <x v="3"/>
    <n v="4821"/>
    <n v="5401"/>
  </r>
  <r>
    <s v="CCLIVXMG"/>
    <x v="14"/>
    <x v="3"/>
    <x v="1"/>
    <s v="GTX Pro"/>
    <m/>
    <s v=""/>
    <x v="1"/>
    <x v="260"/>
    <x v="6"/>
    <s v=""/>
    <x v="1"/>
    <x v="1"/>
    <s v=""/>
    <n v="0"/>
  </r>
  <r>
    <s v="FQ5A489H"/>
    <x v="21"/>
    <x v="5"/>
    <x v="2"/>
    <s v="GTX Plus Pro"/>
    <s v="Kan-code"/>
    <s v="United States"/>
    <x v="0"/>
    <x v="260"/>
    <x v="216"/>
    <s v="Wed"/>
    <x v="7"/>
    <x v="3"/>
    <n v="5482"/>
    <n v="4895"/>
  </r>
  <r>
    <s v="3PZ6Y6AJ"/>
    <x v="8"/>
    <x v="1"/>
    <x v="0"/>
    <s v="GTX Plus Pro"/>
    <s v="Treequote"/>
    <s v="United States"/>
    <x v="0"/>
    <x v="260"/>
    <x v="208"/>
    <s v="Fri"/>
    <x v="7"/>
    <x v="3"/>
    <n v="5482"/>
    <n v="4907"/>
  </r>
  <r>
    <s v="LDK61ORQ"/>
    <x v="10"/>
    <x v="3"/>
    <x v="1"/>
    <s v="MG Special"/>
    <s v="Xx-zobam"/>
    <s v="United States"/>
    <x v="1"/>
    <x v="260"/>
    <x v="6"/>
    <s v=""/>
    <x v="1"/>
    <x v="1"/>
    <s v=""/>
    <n v="0"/>
  </r>
  <r>
    <s v="564Y2IOV"/>
    <x v="10"/>
    <x v="3"/>
    <x v="1"/>
    <s v="MG Advanced"/>
    <s v="Y-corporation"/>
    <s v="United States"/>
    <x v="2"/>
    <x v="260"/>
    <x v="222"/>
    <s v="Sat"/>
    <x v="7"/>
    <x v="3"/>
    <n v="3393"/>
    <n v="0"/>
  </r>
  <r>
    <s v="W7VULS00"/>
    <x v="10"/>
    <x v="3"/>
    <x v="1"/>
    <s v="GTX Plus Basic"/>
    <s v="Sunnamplex"/>
    <s v="Poland"/>
    <x v="0"/>
    <x v="260"/>
    <x v="182"/>
    <s v="Sat"/>
    <x v="6"/>
    <x v="3"/>
    <n v="1096"/>
    <n v="1170"/>
  </r>
  <r>
    <s v="PLW3NMLJ"/>
    <x v="10"/>
    <x v="3"/>
    <x v="1"/>
    <s v="MG Advanced"/>
    <s v="Faxquote"/>
    <s v="United States"/>
    <x v="0"/>
    <x v="260"/>
    <x v="219"/>
    <s v="Fri"/>
    <x v="7"/>
    <x v="3"/>
    <n v="3393"/>
    <n v="2718"/>
  </r>
  <r>
    <s v="MMVGTXDB"/>
    <x v="7"/>
    <x v="2"/>
    <x v="1"/>
    <s v="MG Special"/>
    <s v="Plusstrip"/>
    <s v="United States"/>
    <x v="2"/>
    <x v="260"/>
    <x v="155"/>
    <s v="Wed"/>
    <x v="5"/>
    <x v="3"/>
    <n v="55"/>
    <n v="0"/>
  </r>
  <r>
    <s v="PQOHTS9I"/>
    <x v="29"/>
    <x v="1"/>
    <x v="0"/>
    <s v="GTX Pro"/>
    <s v="Inity"/>
    <s v="United States"/>
    <x v="1"/>
    <x v="260"/>
    <x v="6"/>
    <s v=""/>
    <x v="1"/>
    <x v="1"/>
    <s v=""/>
    <n v="0"/>
  </r>
  <r>
    <s v="6UCZ36IC"/>
    <x v="16"/>
    <x v="2"/>
    <x v="1"/>
    <s v="GTX Basic"/>
    <s v="Kan-code"/>
    <s v="United States"/>
    <x v="2"/>
    <x v="260"/>
    <x v="217"/>
    <s v="Sat"/>
    <x v="8"/>
    <x v="4"/>
    <n v="550"/>
    <n v="0"/>
  </r>
  <r>
    <s v="4IC989F8"/>
    <x v="18"/>
    <x v="2"/>
    <x v="1"/>
    <s v="GTX Basic"/>
    <s v="Green-Plus"/>
    <s v="United States"/>
    <x v="2"/>
    <x v="260"/>
    <x v="224"/>
    <s v="Sun"/>
    <x v="7"/>
    <x v="3"/>
    <n v="550"/>
    <n v="0"/>
  </r>
  <r>
    <s v="Y5FM7TJT"/>
    <x v="18"/>
    <x v="2"/>
    <x v="1"/>
    <s v="MG Special"/>
    <s v="Plexzap"/>
    <s v="United States"/>
    <x v="2"/>
    <x v="260"/>
    <x v="208"/>
    <s v="Fri"/>
    <x v="7"/>
    <x v="3"/>
    <n v="55"/>
    <n v="0"/>
  </r>
  <r>
    <s v="OB3K0SVW"/>
    <x v="18"/>
    <x v="2"/>
    <x v="1"/>
    <s v="GTX Basic"/>
    <s v="Goodsilron"/>
    <s v="United States"/>
    <x v="0"/>
    <x v="260"/>
    <x v="143"/>
    <s v="Tue"/>
    <x v="5"/>
    <x v="3"/>
    <n v="550"/>
    <n v="624"/>
  </r>
  <r>
    <s v="LORMJLTE"/>
    <x v="24"/>
    <x v="0"/>
    <x v="0"/>
    <s v="GTX Plus Basic"/>
    <s v="Konmatfix"/>
    <s v="United States"/>
    <x v="1"/>
    <x v="260"/>
    <x v="6"/>
    <s v=""/>
    <x v="1"/>
    <x v="1"/>
    <s v=""/>
    <n v="0"/>
  </r>
  <r>
    <s v="HIVUC1C4"/>
    <x v="24"/>
    <x v="0"/>
    <x v="0"/>
    <s v="MG Special"/>
    <m/>
    <s v=""/>
    <x v="1"/>
    <x v="260"/>
    <x v="6"/>
    <s v=""/>
    <x v="1"/>
    <x v="1"/>
    <s v=""/>
    <n v="0"/>
  </r>
  <r>
    <s v="WWOCI25Z"/>
    <x v="24"/>
    <x v="0"/>
    <x v="0"/>
    <s v="GTX Plus Pro"/>
    <s v="Isdom"/>
    <s v="United States"/>
    <x v="2"/>
    <x v="260"/>
    <x v="224"/>
    <s v="Sun"/>
    <x v="7"/>
    <x v="3"/>
    <n v="5482"/>
    <n v="0"/>
  </r>
  <r>
    <s v="1UFFP5T3"/>
    <x v="24"/>
    <x v="0"/>
    <x v="0"/>
    <s v="MG Advanced"/>
    <s v="Cancity"/>
    <s v="United States"/>
    <x v="2"/>
    <x v="260"/>
    <x v="110"/>
    <s v="Wed"/>
    <x v="5"/>
    <x v="3"/>
    <n v="3393"/>
    <n v="0"/>
  </r>
  <r>
    <s v="ALMZ6ZUI"/>
    <x v="24"/>
    <x v="0"/>
    <x v="0"/>
    <s v="GTX Basic"/>
    <s v="Genco Pura Olive Oil Company"/>
    <s v="Italy"/>
    <x v="0"/>
    <x v="260"/>
    <x v="222"/>
    <s v="Sat"/>
    <x v="7"/>
    <x v="3"/>
    <n v="550"/>
    <n v="537"/>
  </r>
  <r>
    <s v="B4UIGJRX"/>
    <x v="24"/>
    <x v="0"/>
    <x v="0"/>
    <s v="GTX Plus Basic"/>
    <s v="Dontechi"/>
    <s v="United States"/>
    <x v="0"/>
    <x v="260"/>
    <x v="224"/>
    <s v="Sun"/>
    <x v="7"/>
    <x v="3"/>
    <n v="1096"/>
    <n v="1089"/>
  </r>
  <r>
    <s v="ZCAEQT06"/>
    <x v="24"/>
    <x v="0"/>
    <x v="0"/>
    <s v="MG Advanced"/>
    <s v="Codehow"/>
    <s v="United States"/>
    <x v="0"/>
    <x v="260"/>
    <x v="218"/>
    <s v="Thu"/>
    <x v="7"/>
    <x v="3"/>
    <n v="3393"/>
    <n v="3352"/>
  </r>
  <r>
    <s v="XBO6IN0E"/>
    <x v="5"/>
    <x v="3"/>
    <x v="1"/>
    <s v="GTX Pro"/>
    <s v="Rantouch"/>
    <s v="United States"/>
    <x v="2"/>
    <x v="260"/>
    <x v="196"/>
    <s v="Wed"/>
    <x v="8"/>
    <x v="4"/>
    <n v="4821"/>
    <n v="0"/>
  </r>
  <r>
    <s v="U1SBKB0U"/>
    <x v="5"/>
    <x v="3"/>
    <x v="1"/>
    <s v="GTX Basic"/>
    <s v="Singletechno"/>
    <s v="United States"/>
    <x v="0"/>
    <x v="260"/>
    <x v="209"/>
    <s v="Sun"/>
    <x v="7"/>
    <x v="3"/>
    <n v="550"/>
    <n v="535"/>
  </r>
  <r>
    <s v="E3XLWCWX"/>
    <x v="22"/>
    <x v="1"/>
    <x v="0"/>
    <s v="GTX Plus Pro"/>
    <s v="Ontomedia"/>
    <s v="United States"/>
    <x v="1"/>
    <x v="260"/>
    <x v="6"/>
    <s v=""/>
    <x v="1"/>
    <x v="1"/>
    <s v=""/>
    <n v="0"/>
  </r>
  <r>
    <s v="7LD79NYD"/>
    <x v="22"/>
    <x v="1"/>
    <x v="0"/>
    <s v="MG Advanced"/>
    <m/>
    <s v=""/>
    <x v="1"/>
    <x v="260"/>
    <x v="6"/>
    <s v=""/>
    <x v="1"/>
    <x v="1"/>
    <s v=""/>
    <n v="0"/>
  </r>
  <r>
    <s v="8S7IAR2D"/>
    <x v="22"/>
    <x v="1"/>
    <x v="0"/>
    <s v="GTX Basic"/>
    <s v="Rangreen"/>
    <s v="Panama"/>
    <x v="0"/>
    <x v="260"/>
    <x v="174"/>
    <s v="Mon"/>
    <x v="6"/>
    <x v="3"/>
    <n v="550"/>
    <n v="571"/>
  </r>
  <r>
    <s v="RWQKOD1W"/>
    <x v="9"/>
    <x v="2"/>
    <x v="1"/>
    <s v="MG Advanced"/>
    <s v="Cheers"/>
    <s v="United States"/>
    <x v="0"/>
    <x v="260"/>
    <x v="181"/>
    <s v="Fri"/>
    <x v="6"/>
    <x v="3"/>
    <n v="3393"/>
    <n v="3535"/>
  </r>
  <r>
    <s v="BKOWQMMV"/>
    <x v="0"/>
    <x v="0"/>
    <x v="0"/>
    <s v="GTX Basic"/>
    <m/>
    <s v=""/>
    <x v="1"/>
    <x v="260"/>
    <x v="6"/>
    <s v=""/>
    <x v="1"/>
    <x v="1"/>
    <s v=""/>
    <n v="0"/>
  </r>
  <r>
    <s v="6TOOTFQV"/>
    <x v="0"/>
    <x v="0"/>
    <x v="0"/>
    <s v="MG Advanced"/>
    <s v="Bioholding"/>
    <s v="Philipines"/>
    <x v="0"/>
    <x v="260"/>
    <x v="218"/>
    <s v="Thu"/>
    <x v="7"/>
    <x v="3"/>
    <n v="3393"/>
    <n v="3985"/>
  </r>
  <r>
    <s v="2WDSO6PG"/>
    <x v="6"/>
    <x v="1"/>
    <x v="0"/>
    <s v="GTX Basic"/>
    <s v="Hatfan"/>
    <s v="United States"/>
    <x v="1"/>
    <x v="260"/>
    <x v="6"/>
    <s v=""/>
    <x v="1"/>
    <x v="1"/>
    <s v=""/>
    <n v="0"/>
  </r>
  <r>
    <s v="I776MNA8"/>
    <x v="17"/>
    <x v="5"/>
    <x v="2"/>
    <s v="MG Advanced"/>
    <s v="Massive Dynamic"/>
    <s v="United States"/>
    <x v="0"/>
    <x v="260"/>
    <x v="208"/>
    <s v="Fri"/>
    <x v="7"/>
    <x v="3"/>
    <n v="3393"/>
    <n v="3568"/>
  </r>
  <r>
    <s v="IQFDPIND"/>
    <x v="12"/>
    <x v="0"/>
    <x v="0"/>
    <s v="GTX Basic"/>
    <m/>
    <s v=""/>
    <x v="1"/>
    <x v="260"/>
    <x v="6"/>
    <s v=""/>
    <x v="1"/>
    <x v="1"/>
    <s v=""/>
    <n v="0"/>
  </r>
  <r>
    <s v="VG17J29L"/>
    <x v="12"/>
    <x v="0"/>
    <x v="0"/>
    <s v="MG Special"/>
    <s v="Bioholding"/>
    <s v="Philipines"/>
    <x v="2"/>
    <x v="260"/>
    <x v="222"/>
    <s v="Sat"/>
    <x v="7"/>
    <x v="3"/>
    <n v="55"/>
    <n v="0"/>
  </r>
  <r>
    <s v="F7R8ICT8"/>
    <x v="12"/>
    <x v="0"/>
    <x v="0"/>
    <s v="MG Special"/>
    <s v="Funholding"/>
    <s v="United States"/>
    <x v="0"/>
    <x v="260"/>
    <x v="218"/>
    <s v="Thu"/>
    <x v="7"/>
    <x v="3"/>
    <n v="55"/>
    <n v="65"/>
  </r>
  <r>
    <s v="KULR6FMD"/>
    <x v="12"/>
    <x v="0"/>
    <x v="0"/>
    <s v="MG Special"/>
    <s v="Funholding"/>
    <s v="United States"/>
    <x v="0"/>
    <x v="260"/>
    <x v="213"/>
    <s v="Tue"/>
    <x v="7"/>
    <x v="3"/>
    <n v="55"/>
    <n v="47"/>
  </r>
  <r>
    <s v="JHCA115A"/>
    <x v="4"/>
    <x v="3"/>
    <x v="1"/>
    <s v="GTX Pro"/>
    <s v="Green-Plus"/>
    <s v="United States"/>
    <x v="1"/>
    <x v="260"/>
    <x v="6"/>
    <s v=""/>
    <x v="1"/>
    <x v="1"/>
    <s v=""/>
    <n v="0"/>
  </r>
  <r>
    <s v="DMG5EOFC"/>
    <x v="15"/>
    <x v="5"/>
    <x v="2"/>
    <s v="MG Advanced"/>
    <s v="Lexiqvolax"/>
    <s v="United States"/>
    <x v="1"/>
    <x v="260"/>
    <x v="6"/>
    <s v=""/>
    <x v="1"/>
    <x v="1"/>
    <s v=""/>
    <n v="0"/>
  </r>
  <r>
    <s v="ZGFB0IF1"/>
    <x v="3"/>
    <x v="0"/>
    <x v="0"/>
    <s v="GTX Plus Basic"/>
    <m/>
    <s v=""/>
    <x v="1"/>
    <x v="261"/>
    <x v="6"/>
    <s v=""/>
    <x v="1"/>
    <x v="1"/>
    <s v=""/>
    <n v="0"/>
  </r>
  <r>
    <s v="LD4F6QTP"/>
    <x v="3"/>
    <x v="0"/>
    <x v="0"/>
    <s v="GTX Plus Pro"/>
    <s v="Groovestreet"/>
    <s v="United States"/>
    <x v="1"/>
    <x v="261"/>
    <x v="6"/>
    <s v=""/>
    <x v="1"/>
    <x v="1"/>
    <s v=""/>
    <n v="0"/>
  </r>
  <r>
    <s v="1FEHFRKX"/>
    <x v="3"/>
    <x v="0"/>
    <x v="0"/>
    <s v="GTX Plus Pro"/>
    <s v="Labdrill"/>
    <s v="United States"/>
    <x v="1"/>
    <x v="261"/>
    <x v="6"/>
    <s v=""/>
    <x v="1"/>
    <x v="1"/>
    <s v=""/>
    <n v="0"/>
  </r>
  <r>
    <s v="DNBR1VHP"/>
    <x v="3"/>
    <x v="0"/>
    <x v="0"/>
    <s v="MG Special"/>
    <s v="Silis"/>
    <s v="United States"/>
    <x v="1"/>
    <x v="261"/>
    <x v="6"/>
    <s v=""/>
    <x v="1"/>
    <x v="1"/>
    <s v=""/>
    <n v="0"/>
  </r>
  <r>
    <s v="1R2CLEGQ"/>
    <x v="3"/>
    <x v="0"/>
    <x v="0"/>
    <s v="MG Special"/>
    <m/>
    <s v=""/>
    <x v="1"/>
    <x v="261"/>
    <x v="6"/>
    <s v=""/>
    <x v="1"/>
    <x v="1"/>
    <s v=""/>
    <n v="0"/>
  </r>
  <r>
    <s v="KOG75BRP"/>
    <x v="3"/>
    <x v="0"/>
    <x v="0"/>
    <s v="GTX Plus Basic"/>
    <s v="Ron-tech"/>
    <s v="United States"/>
    <x v="2"/>
    <x v="261"/>
    <x v="210"/>
    <s v="Sat"/>
    <x v="8"/>
    <x v="4"/>
    <n v="1096"/>
    <n v="0"/>
  </r>
  <r>
    <s v="SV3T5L5N"/>
    <x v="3"/>
    <x v="0"/>
    <x v="0"/>
    <s v="GTX Plus Basic"/>
    <s v="Ron-tech"/>
    <s v="United States"/>
    <x v="0"/>
    <x v="261"/>
    <x v="208"/>
    <s v="Fri"/>
    <x v="7"/>
    <x v="3"/>
    <n v="1096"/>
    <n v="1160"/>
  </r>
  <r>
    <s v="THRXY3SV"/>
    <x v="3"/>
    <x v="0"/>
    <x v="0"/>
    <s v="GTX Plus Pro"/>
    <s v="Stanredtax"/>
    <s v="United States"/>
    <x v="0"/>
    <x v="261"/>
    <x v="147"/>
    <s v="Wed"/>
    <x v="5"/>
    <x v="3"/>
    <n v="5482"/>
    <n v="5847"/>
  </r>
  <r>
    <s v="9BFHDZOK"/>
    <x v="25"/>
    <x v="4"/>
    <x v="2"/>
    <s v="MG Advanced"/>
    <s v="Kan-code"/>
    <s v="United States"/>
    <x v="2"/>
    <x v="261"/>
    <x v="224"/>
    <s v="Sun"/>
    <x v="7"/>
    <x v="3"/>
    <n v="3393"/>
    <n v="0"/>
  </r>
  <r>
    <s v="IHOU09D6"/>
    <x v="25"/>
    <x v="4"/>
    <x v="2"/>
    <s v="GTX Plus Basic"/>
    <s v="Yearin"/>
    <s v="United States"/>
    <x v="0"/>
    <x v="261"/>
    <x v="170"/>
    <s v="Wed"/>
    <x v="6"/>
    <x v="3"/>
    <n v="1096"/>
    <n v="1029"/>
  </r>
  <r>
    <s v="BJWS06GX"/>
    <x v="27"/>
    <x v="5"/>
    <x v="2"/>
    <s v="GTX Plus Pro"/>
    <s v="Ontomedia"/>
    <s v="United States"/>
    <x v="2"/>
    <x v="261"/>
    <x v="208"/>
    <s v="Fri"/>
    <x v="7"/>
    <x v="3"/>
    <n v="5482"/>
    <n v="0"/>
  </r>
  <r>
    <s v="4IVW7F68"/>
    <x v="27"/>
    <x v="5"/>
    <x v="2"/>
    <s v="GTX Pro"/>
    <s v="Donquadtech"/>
    <s v="United States"/>
    <x v="2"/>
    <x v="261"/>
    <x v="223"/>
    <s v="Mon"/>
    <x v="7"/>
    <x v="3"/>
    <n v="4821"/>
    <n v="0"/>
  </r>
  <r>
    <s v="NSO0UHK1"/>
    <x v="13"/>
    <x v="4"/>
    <x v="2"/>
    <s v="GTX Plus Basic"/>
    <m/>
    <s v=""/>
    <x v="1"/>
    <x v="261"/>
    <x v="6"/>
    <s v=""/>
    <x v="1"/>
    <x v="1"/>
    <s v=""/>
    <n v="0"/>
  </r>
  <r>
    <s v="ROSYV895"/>
    <x v="13"/>
    <x v="4"/>
    <x v="2"/>
    <s v="MG Advanced"/>
    <s v="Konex"/>
    <s v="United States"/>
    <x v="2"/>
    <x v="261"/>
    <x v="207"/>
    <s v="Thu"/>
    <x v="8"/>
    <x v="4"/>
    <n v="3393"/>
    <n v="0"/>
  </r>
  <r>
    <s v="LHBWJAD3"/>
    <x v="1"/>
    <x v="1"/>
    <x v="0"/>
    <s v="GTX Plus Basic"/>
    <m/>
    <s v=""/>
    <x v="1"/>
    <x v="261"/>
    <x v="6"/>
    <s v=""/>
    <x v="1"/>
    <x v="1"/>
    <s v=""/>
    <n v="0"/>
  </r>
  <r>
    <s v="KRWKDPWW"/>
    <x v="1"/>
    <x v="1"/>
    <x v="0"/>
    <s v="GTX Plus Basic"/>
    <m/>
    <s v=""/>
    <x v="1"/>
    <x v="261"/>
    <x v="6"/>
    <s v=""/>
    <x v="1"/>
    <x v="1"/>
    <s v=""/>
    <n v="0"/>
  </r>
  <r>
    <s v="6V7FT2YU"/>
    <x v="1"/>
    <x v="1"/>
    <x v="0"/>
    <s v="GTX Pro"/>
    <m/>
    <s v=""/>
    <x v="1"/>
    <x v="261"/>
    <x v="6"/>
    <s v=""/>
    <x v="1"/>
    <x v="1"/>
    <s v=""/>
    <n v="0"/>
  </r>
  <r>
    <s v="3V7Q3G52"/>
    <x v="1"/>
    <x v="1"/>
    <x v="0"/>
    <s v="GTX Pro"/>
    <s v="Funholding"/>
    <s v="United States"/>
    <x v="2"/>
    <x v="261"/>
    <x v="219"/>
    <s v="Fri"/>
    <x v="7"/>
    <x v="3"/>
    <n v="4821"/>
    <n v="0"/>
  </r>
  <r>
    <s v="4U3OSLNM"/>
    <x v="1"/>
    <x v="1"/>
    <x v="0"/>
    <s v="GTX Pro"/>
    <s v="Gogozoom"/>
    <s v="United States"/>
    <x v="2"/>
    <x v="261"/>
    <x v="219"/>
    <s v="Fri"/>
    <x v="7"/>
    <x v="3"/>
    <n v="4821"/>
    <n v="0"/>
  </r>
  <r>
    <s v="LX4D50OF"/>
    <x v="1"/>
    <x v="1"/>
    <x v="0"/>
    <s v="GTX Pro"/>
    <s v="Rangreen"/>
    <s v="Panama"/>
    <x v="2"/>
    <x v="261"/>
    <x v="107"/>
    <s v="Fri"/>
    <x v="5"/>
    <x v="3"/>
    <n v="4821"/>
    <n v="0"/>
  </r>
  <r>
    <s v="CWBHL1S7"/>
    <x v="1"/>
    <x v="1"/>
    <x v="0"/>
    <s v="GTX Pro"/>
    <s v="Stanredtax"/>
    <s v="United States"/>
    <x v="2"/>
    <x v="261"/>
    <x v="219"/>
    <s v="Fri"/>
    <x v="7"/>
    <x v="3"/>
    <n v="4821"/>
    <n v="0"/>
  </r>
  <r>
    <s v="FCBBJJIJ"/>
    <x v="1"/>
    <x v="1"/>
    <x v="0"/>
    <s v="MG Advanced"/>
    <s v="Bioholding"/>
    <s v="Philipines"/>
    <x v="2"/>
    <x v="261"/>
    <x v="209"/>
    <s v="Sun"/>
    <x v="7"/>
    <x v="3"/>
    <n v="3393"/>
    <n v="0"/>
  </r>
  <r>
    <s v="1D1L6FJX"/>
    <x v="1"/>
    <x v="1"/>
    <x v="0"/>
    <s v="GTX Pro"/>
    <s v="Treequote"/>
    <s v="United States"/>
    <x v="0"/>
    <x v="261"/>
    <x v="150"/>
    <s v="Thu"/>
    <x v="5"/>
    <x v="3"/>
    <n v="4821"/>
    <n v="5058"/>
  </r>
  <r>
    <s v="L2P99XIG"/>
    <x v="26"/>
    <x v="4"/>
    <x v="2"/>
    <s v="GTX Plus Basic"/>
    <s v="Gekko &amp; Co"/>
    <s v="United States"/>
    <x v="2"/>
    <x v="261"/>
    <x v="177"/>
    <s v="Thu"/>
    <x v="6"/>
    <x v="3"/>
    <n v="1096"/>
    <n v="0"/>
  </r>
  <r>
    <s v="DEN2BPRR"/>
    <x v="26"/>
    <x v="4"/>
    <x v="2"/>
    <s v="GTX Pro"/>
    <s v="Silis"/>
    <s v="United States"/>
    <x v="2"/>
    <x v="261"/>
    <x v="173"/>
    <s v="Wed"/>
    <x v="6"/>
    <x v="3"/>
    <n v="4821"/>
    <n v="0"/>
  </r>
  <r>
    <s v="1QGOH13Z"/>
    <x v="26"/>
    <x v="4"/>
    <x v="2"/>
    <s v="GTX Pro"/>
    <s v="Zathunicon"/>
    <s v="United States"/>
    <x v="2"/>
    <x v="261"/>
    <x v="219"/>
    <s v="Fri"/>
    <x v="7"/>
    <x v="3"/>
    <n v="4821"/>
    <n v="0"/>
  </r>
  <r>
    <s v="PCTOIQZA"/>
    <x v="8"/>
    <x v="1"/>
    <x v="0"/>
    <s v="MG Advanced"/>
    <s v="Rangreen"/>
    <s v="Panama"/>
    <x v="0"/>
    <x v="261"/>
    <x v="226"/>
    <s v="Tue"/>
    <x v="8"/>
    <x v="4"/>
    <n v="3393"/>
    <n v="3552"/>
  </r>
  <r>
    <s v="OI3UIKVF"/>
    <x v="10"/>
    <x v="3"/>
    <x v="1"/>
    <s v="GTX Plus Basic"/>
    <s v="Konmatfix"/>
    <s v="United States"/>
    <x v="1"/>
    <x v="261"/>
    <x v="6"/>
    <s v=""/>
    <x v="1"/>
    <x v="1"/>
    <s v=""/>
    <n v="0"/>
  </r>
  <r>
    <s v="8AK1G9IT"/>
    <x v="10"/>
    <x v="3"/>
    <x v="1"/>
    <s v="GTX Plus Pro"/>
    <s v="Kan-code"/>
    <s v="United States"/>
    <x v="0"/>
    <x v="261"/>
    <x v="227"/>
    <s v="Wed"/>
    <x v="8"/>
    <x v="4"/>
    <n v="5482"/>
    <n v="5526"/>
  </r>
  <r>
    <s v="GY10EROJ"/>
    <x v="29"/>
    <x v="1"/>
    <x v="0"/>
    <s v="GTX Basic"/>
    <s v="Cheers"/>
    <s v="United States"/>
    <x v="1"/>
    <x v="261"/>
    <x v="6"/>
    <s v=""/>
    <x v="1"/>
    <x v="1"/>
    <s v=""/>
    <n v="0"/>
  </r>
  <r>
    <s v="90G292UY"/>
    <x v="29"/>
    <x v="1"/>
    <x v="0"/>
    <s v="GTX Basic"/>
    <m/>
    <s v=""/>
    <x v="1"/>
    <x v="261"/>
    <x v="6"/>
    <s v=""/>
    <x v="1"/>
    <x v="1"/>
    <s v=""/>
    <n v="0"/>
  </r>
  <r>
    <s v="JDHHDOX8"/>
    <x v="29"/>
    <x v="1"/>
    <x v="0"/>
    <s v="GTX Basic"/>
    <m/>
    <s v=""/>
    <x v="1"/>
    <x v="261"/>
    <x v="6"/>
    <s v=""/>
    <x v="1"/>
    <x v="1"/>
    <s v=""/>
    <n v="0"/>
  </r>
  <r>
    <s v="KTWP0SMT"/>
    <x v="29"/>
    <x v="1"/>
    <x v="0"/>
    <s v="GTX Basic"/>
    <m/>
    <s v=""/>
    <x v="1"/>
    <x v="261"/>
    <x v="6"/>
    <s v=""/>
    <x v="1"/>
    <x v="1"/>
    <s v=""/>
    <n v="0"/>
  </r>
  <r>
    <s v="29W6WPLA"/>
    <x v="29"/>
    <x v="1"/>
    <x v="0"/>
    <s v="GTX Plus Basic"/>
    <s v="Gekko &amp; Co"/>
    <s v="United States"/>
    <x v="1"/>
    <x v="261"/>
    <x v="6"/>
    <s v=""/>
    <x v="1"/>
    <x v="1"/>
    <s v=""/>
    <n v="0"/>
  </r>
  <r>
    <s v="CDVDL9I5"/>
    <x v="29"/>
    <x v="1"/>
    <x v="0"/>
    <s v="GTX Plus Basic"/>
    <m/>
    <s v=""/>
    <x v="1"/>
    <x v="261"/>
    <x v="6"/>
    <s v=""/>
    <x v="1"/>
    <x v="1"/>
    <s v=""/>
    <n v="0"/>
  </r>
  <r>
    <s v="PJ75Q8VM"/>
    <x v="29"/>
    <x v="1"/>
    <x v="0"/>
    <s v="GTX Pro"/>
    <m/>
    <s v=""/>
    <x v="1"/>
    <x v="261"/>
    <x v="6"/>
    <s v=""/>
    <x v="1"/>
    <x v="1"/>
    <s v=""/>
    <n v="0"/>
  </r>
  <r>
    <s v="0NSRB3EO"/>
    <x v="29"/>
    <x v="1"/>
    <x v="0"/>
    <s v="MG Special"/>
    <m/>
    <s v=""/>
    <x v="1"/>
    <x v="261"/>
    <x v="6"/>
    <s v=""/>
    <x v="1"/>
    <x v="1"/>
    <s v=""/>
    <n v="0"/>
  </r>
  <r>
    <s v="TDJ3N8EJ"/>
    <x v="16"/>
    <x v="2"/>
    <x v="1"/>
    <s v="MG Advanced"/>
    <s v="Kinnamplus"/>
    <s v="United States"/>
    <x v="1"/>
    <x v="261"/>
    <x v="6"/>
    <s v=""/>
    <x v="1"/>
    <x v="1"/>
    <s v=""/>
    <n v="0"/>
  </r>
  <r>
    <s v="AEMGFUYH"/>
    <x v="18"/>
    <x v="2"/>
    <x v="1"/>
    <s v="GTX Pro"/>
    <s v="Plexzap"/>
    <s v="United States"/>
    <x v="0"/>
    <x v="261"/>
    <x v="216"/>
    <s v="Wed"/>
    <x v="7"/>
    <x v="3"/>
    <n v="4821"/>
    <n v="4428"/>
  </r>
  <r>
    <s v="7439NGIG"/>
    <x v="22"/>
    <x v="1"/>
    <x v="0"/>
    <s v="GTX Pro"/>
    <s v="Sumace"/>
    <s v="Romania"/>
    <x v="1"/>
    <x v="261"/>
    <x v="6"/>
    <s v=""/>
    <x v="1"/>
    <x v="1"/>
    <s v=""/>
    <n v="0"/>
  </r>
  <r>
    <s v="6GLF0PU0"/>
    <x v="9"/>
    <x v="2"/>
    <x v="1"/>
    <s v="GTX Basic"/>
    <s v="Singletechno"/>
    <s v="United States"/>
    <x v="0"/>
    <x v="261"/>
    <x v="218"/>
    <s v="Thu"/>
    <x v="7"/>
    <x v="3"/>
    <n v="550"/>
    <n v="523"/>
  </r>
  <r>
    <s v="3JW6CZ7K"/>
    <x v="0"/>
    <x v="0"/>
    <x v="0"/>
    <s v="GTX Basic"/>
    <m/>
    <s v=""/>
    <x v="1"/>
    <x v="261"/>
    <x v="6"/>
    <s v=""/>
    <x v="1"/>
    <x v="1"/>
    <s v=""/>
    <n v="0"/>
  </r>
  <r>
    <s v="F3EOBN5A"/>
    <x v="0"/>
    <x v="0"/>
    <x v="0"/>
    <s v="GTX Plus Pro"/>
    <s v="Genco Pura Olive Oil Company"/>
    <s v="Italy"/>
    <x v="1"/>
    <x v="261"/>
    <x v="6"/>
    <s v=""/>
    <x v="1"/>
    <x v="1"/>
    <s v=""/>
    <n v="0"/>
  </r>
  <r>
    <s v="AERVH1AC"/>
    <x v="6"/>
    <x v="1"/>
    <x v="0"/>
    <s v="GTX Plus Basic"/>
    <m/>
    <s v=""/>
    <x v="1"/>
    <x v="261"/>
    <x v="6"/>
    <s v=""/>
    <x v="1"/>
    <x v="1"/>
    <s v=""/>
    <n v="0"/>
  </r>
  <r>
    <s v="BBOWBQA6"/>
    <x v="6"/>
    <x v="1"/>
    <x v="0"/>
    <s v="GTX Plus Pro"/>
    <s v="Blackzim"/>
    <s v="United States"/>
    <x v="1"/>
    <x v="261"/>
    <x v="6"/>
    <s v=""/>
    <x v="1"/>
    <x v="1"/>
    <s v=""/>
    <n v="0"/>
  </r>
  <r>
    <s v="908W84Y6"/>
    <x v="19"/>
    <x v="4"/>
    <x v="2"/>
    <s v="GTX Plus Basic"/>
    <s v="Mathtouch"/>
    <s v="Jordan"/>
    <x v="2"/>
    <x v="261"/>
    <x v="215"/>
    <s v="Sat"/>
    <x v="7"/>
    <x v="3"/>
    <n v="1096"/>
    <n v="0"/>
  </r>
  <r>
    <s v="48CVYAIE"/>
    <x v="19"/>
    <x v="4"/>
    <x v="2"/>
    <s v="GTX Plus Pro"/>
    <s v="Plussunin"/>
    <s v="United States"/>
    <x v="2"/>
    <x v="261"/>
    <x v="224"/>
    <s v="Sun"/>
    <x v="7"/>
    <x v="3"/>
    <n v="5482"/>
    <n v="0"/>
  </r>
  <r>
    <s v="ULY6LFT1"/>
    <x v="17"/>
    <x v="5"/>
    <x v="2"/>
    <s v="GTX Pro"/>
    <s v="Mathtouch"/>
    <s v="Jordan"/>
    <x v="0"/>
    <x v="261"/>
    <x v="223"/>
    <s v="Mon"/>
    <x v="7"/>
    <x v="3"/>
    <n v="4821"/>
    <n v="5392"/>
  </r>
  <r>
    <s v="IYDR200I"/>
    <x v="4"/>
    <x v="3"/>
    <x v="1"/>
    <s v="GTX Basic"/>
    <s v="Finjob"/>
    <s v="United States"/>
    <x v="2"/>
    <x v="261"/>
    <x v="218"/>
    <s v="Thu"/>
    <x v="7"/>
    <x v="3"/>
    <n v="550"/>
    <n v="0"/>
  </r>
  <r>
    <s v="2QHB4SYK"/>
    <x v="15"/>
    <x v="5"/>
    <x v="2"/>
    <s v="MG Special"/>
    <s v="Zencorporation"/>
    <s v="China"/>
    <x v="0"/>
    <x v="261"/>
    <x v="219"/>
    <s v="Fri"/>
    <x v="7"/>
    <x v="3"/>
    <n v="55"/>
    <n v="55"/>
  </r>
  <r>
    <s v="GEQ7KT9J"/>
    <x v="20"/>
    <x v="5"/>
    <x v="2"/>
    <s v="GTX Plus Basic"/>
    <s v="Plussunin"/>
    <s v="United States"/>
    <x v="1"/>
    <x v="261"/>
    <x v="6"/>
    <s v=""/>
    <x v="1"/>
    <x v="1"/>
    <s v=""/>
    <n v="0"/>
  </r>
  <r>
    <s v="S50ETCN7"/>
    <x v="3"/>
    <x v="0"/>
    <x v="0"/>
    <s v="GTX Plus Basic"/>
    <m/>
    <s v=""/>
    <x v="1"/>
    <x v="262"/>
    <x v="6"/>
    <s v=""/>
    <x v="1"/>
    <x v="1"/>
    <s v=""/>
    <n v="0"/>
  </r>
  <r>
    <s v="0KRVN3V5"/>
    <x v="3"/>
    <x v="0"/>
    <x v="0"/>
    <s v="MG Advanced"/>
    <s v="Hatfan"/>
    <s v="United States"/>
    <x v="1"/>
    <x v="262"/>
    <x v="6"/>
    <s v=""/>
    <x v="1"/>
    <x v="1"/>
    <s v=""/>
    <n v="0"/>
  </r>
  <r>
    <s v="JNDSA5B4"/>
    <x v="3"/>
    <x v="0"/>
    <x v="0"/>
    <s v="GTX Basic"/>
    <s v="Treequote"/>
    <s v="United States"/>
    <x v="2"/>
    <x v="262"/>
    <x v="205"/>
    <s v="Mon"/>
    <x v="8"/>
    <x v="4"/>
    <n v="550"/>
    <n v="0"/>
  </r>
  <r>
    <s v="L3DT2WVO"/>
    <x v="25"/>
    <x v="4"/>
    <x v="2"/>
    <s v="GTX Pro"/>
    <s v="Gekko &amp; Co"/>
    <s v="United States"/>
    <x v="0"/>
    <x v="262"/>
    <x v="228"/>
    <s v="Mon"/>
    <x v="8"/>
    <x v="4"/>
    <n v="4821"/>
    <n v="4197"/>
  </r>
  <r>
    <s v="OCMCRBJR"/>
    <x v="25"/>
    <x v="4"/>
    <x v="2"/>
    <s v="MG Advanced"/>
    <s v="Mathtouch"/>
    <s v="Jordan"/>
    <x v="0"/>
    <x v="262"/>
    <x v="153"/>
    <s v="Mon"/>
    <x v="6"/>
    <x v="3"/>
    <n v="3393"/>
    <n v="3830"/>
  </r>
  <r>
    <s v="II0SKLFO"/>
    <x v="23"/>
    <x v="4"/>
    <x v="2"/>
    <s v="GTX Basic"/>
    <s v="Donware"/>
    <s v="United States"/>
    <x v="0"/>
    <x v="262"/>
    <x v="224"/>
    <s v="Sun"/>
    <x v="7"/>
    <x v="3"/>
    <n v="550"/>
    <n v="494"/>
  </r>
  <r>
    <s v="UJ58VMZT"/>
    <x v="28"/>
    <x v="0"/>
    <x v="0"/>
    <s v="GTX Plus Basic"/>
    <m/>
    <s v=""/>
    <x v="1"/>
    <x v="262"/>
    <x v="6"/>
    <s v=""/>
    <x v="1"/>
    <x v="1"/>
    <s v=""/>
    <n v="0"/>
  </r>
  <r>
    <s v="E8GD44YC"/>
    <x v="28"/>
    <x v="0"/>
    <x v="0"/>
    <s v="GTX Plus Basic"/>
    <m/>
    <s v=""/>
    <x v="1"/>
    <x v="262"/>
    <x v="6"/>
    <s v=""/>
    <x v="1"/>
    <x v="1"/>
    <s v=""/>
    <n v="0"/>
  </r>
  <r>
    <s v="A3T91VUM"/>
    <x v="28"/>
    <x v="0"/>
    <x v="0"/>
    <s v="MG Special"/>
    <m/>
    <s v=""/>
    <x v="1"/>
    <x v="262"/>
    <x v="6"/>
    <s v=""/>
    <x v="1"/>
    <x v="1"/>
    <s v=""/>
    <n v="0"/>
  </r>
  <r>
    <s v="LIYJSU0E"/>
    <x v="13"/>
    <x v="4"/>
    <x v="2"/>
    <s v="GTX Plus Pro"/>
    <s v="Konex"/>
    <s v="United States"/>
    <x v="0"/>
    <x v="262"/>
    <x v="215"/>
    <s v="Sat"/>
    <x v="7"/>
    <x v="3"/>
    <n v="5482"/>
    <n v="5118"/>
  </r>
  <r>
    <s v="S6YZO6UQ"/>
    <x v="1"/>
    <x v="1"/>
    <x v="0"/>
    <s v="GTX Pro"/>
    <m/>
    <s v=""/>
    <x v="1"/>
    <x v="262"/>
    <x v="6"/>
    <s v=""/>
    <x v="1"/>
    <x v="1"/>
    <s v=""/>
    <n v="0"/>
  </r>
  <r>
    <s v="PI45UJKA"/>
    <x v="1"/>
    <x v="1"/>
    <x v="0"/>
    <s v="GTX Pro"/>
    <m/>
    <s v=""/>
    <x v="1"/>
    <x v="262"/>
    <x v="6"/>
    <s v=""/>
    <x v="1"/>
    <x v="1"/>
    <s v=""/>
    <n v="0"/>
  </r>
  <r>
    <s v="T9QD8U1Y"/>
    <x v="1"/>
    <x v="1"/>
    <x v="0"/>
    <s v="MG Special"/>
    <s v="Betasoloin"/>
    <s v="United States"/>
    <x v="1"/>
    <x v="262"/>
    <x v="6"/>
    <s v=""/>
    <x v="1"/>
    <x v="1"/>
    <s v=""/>
    <n v="0"/>
  </r>
  <r>
    <s v="WLDFQR7Z"/>
    <x v="1"/>
    <x v="1"/>
    <x v="0"/>
    <s v="MG Advanced"/>
    <s v="Bubba Gump"/>
    <s v="United States"/>
    <x v="1"/>
    <x v="262"/>
    <x v="6"/>
    <s v=""/>
    <x v="1"/>
    <x v="1"/>
    <s v=""/>
    <n v="0"/>
  </r>
  <r>
    <s v="PNISVWNN"/>
    <x v="1"/>
    <x v="1"/>
    <x v="0"/>
    <s v="MG Advanced"/>
    <s v="Scotfind"/>
    <s v="United States"/>
    <x v="1"/>
    <x v="262"/>
    <x v="6"/>
    <s v=""/>
    <x v="1"/>
    <x v="1"/>
    <s v=""/>
    <n v="0"/>
  </r>
  <r>
    <s v="SEDTNUD7"/>
    <x v="1"/>
    <x v="1"/>
    <x v="0"/>
    <s v="GTX Plus Basic"/>
    <s v="Toughzap"/>
    <s v="United States"/>
    <x v="0"/>
    <x v="262"/>
    <x v="219"/>
    <s v="Fri"/>
    <x v="7"/>
    <x v="3"/>
    <n v="1096"/>
    <n v="1000"/>
  </r>
  <r>
    <s v="9UO306XU"/>
    <x v="1"/>
    <x v="1"/>
    <x v="0"/>
    <s v="GTX Pro"/>
    <s v="Conecom"/>
    <s v="United States"/>
    <x v="0"/>
    <x v="262"/>
    <x v="216"/>
    <s v="Wed"/>
    <x v="7"/>
    <x v="3"/>
    <n v="4821"/>
    <n v="5347"/>
  </r>
  <r>
    <s v="GN16L9RW"/>
    <x v="26"/>
    <x v="4"/>
    <x v="2"/>
    <s v="GTX Basic"/>
    <s v="Ganjaflex"/>
    <s v="Japan"/>
    <x v="2"/>
    <x v="262"/>
    <x v="215"/>
    <s v="Sat"/>
    <x v="7"/>
    <x v="3"/>
    <n v="550"/>
    <n v="0"/>
  </r>
  <r>
    <s v="GVRA1VJJ"/>
    <x v="26"/>
    <x v="4"/>
    <x v="2"/>
    <s v="GTX Basic"/>
    <s v="Sumace"/>
    <s v="Romania"/>
    <x v="2"/>
    <x v="262"/>
    <x v="222"/>
    <s v="Sat"/>
    <x v="7"/>
    <x v="3"/>
    <n v="550"/>
    <n v="0"/>
  </r>
  <r>
    <s v="TBXMDI2Q"/>
    <x v="26"/>
    <x v="4"/>
    <x v="2"/>
    <s v="GTX Plus Pro"/>
    <s v="Plussunin"/>
    <s v="United States"/>
    <x v="0"/>
    <x v="262"/>
    <x v="147"/>
    <s v="Wed"/>
    <x v="5"/>
    <x v="3"/>
    <n v="5482"/>
    <n v="5340"/>
  </r>
  <r>
    <s v="0HVUV9OY"/>
    <x v="8"/>
    <x v="1"/>
    <x v="0"/>
    <s v="GTX Basic"/>
    <m/>
    <s v=""/>
    <x v="1"/>
    <x v="262"/>
    <x v="6"/>
    <s v=""/>
    <x v="1"/>
    <x v="1"/>
    <s v=""/>
    <n v="0"/>
  </r>
  <r>
    <s v="GVJFKHNL"/>
    <x v="8"/>
    <x v="1"/>
    <x v="0"/>
    <s v="MG Special"/>
    <s v="Silis"/>
    <s v="United States"/>
    <x v="1"/>
    <x v="262"/>
    <x v="6"/>
    <s v=""/>
    <x v="1"/>
    <x v="1"/>
    <s v=""/>
    <n v="0"/>
  </r>
  <r>
    <s v="COSC7XVA"/>
    <x v="8"/>
    <x v="1"/>
    <x v="0"/>
    <s v="MG Advanced"/>
    <m/>
    <s v=""/>
    <x v="1"/>
    <x v="262"/>
    <x v="6"/>
    <s v=""/>
    <x v="1"/>
    <x v="1"/>
    <s v=""/>
    <n v="0"/>
  </r>
  <r>
    <s v="L6CE1E4L"/>
    <x v="8"/>
    <x v="1"/>
    <x v="0"/>
    <s v="GTX Basic"/>
    <s v="Streethex"/>
    <s v="Belgium"/>
    <x v="2"/>
    <x v="262"/>
    <x v="221"/>
    <s v="Fri"/>
    <x v="8"/>
    <x v="4"/>
    <n v="550"/>
    <n v="0"/>
  </r>
  <r>
    <s v="RNCYPVJO"/>
    <x v="8"/>
    <x v="1"/>
    <x v="0"/>
    <s v="MG Advanced"/>
    <s v="Stanredtax"/>
    <s v="United States"/>
    <x v="0"/>
    <x v="262"/>
    <x v="223"/>
    <s v="Mon"/>
    <x v="7"/>
    <x v="3"/>
    <n v="3393"/>
    <n v="2970"/>
  </r>
  <r>
    <s v="9UTOQBAH"/>
    <x v="7"/>
    <x v="2"/>
    <x v="1"/>
    <s v="GTX Pro"/>
    <s v="Rantouch"/>
    <s v="United States"/>
    <x v="2"/>
    <x v="262"/>
    <x v="219"/>
    <s v="Fri"/>
    <x v="7"/>
    <x v="3"/>
    <n v="4821"/>
    <n v="0"/>
  </r>
  <r>
    <s v="WARBRUXU"/>
    <x v="29"/>
    <x v="1"/>
    <x v="0"/>
    <s v="GTX Basic"/>
    <s v="Stanredtax"/>
    <s v="United States"/>
    <x v="1"/>
    <x v="262"/>
    <x v="6"/>
    <s v=""/>
    <x v="1"/>
    <x v="1"/>
    <s v=""/>
    <n v="0"/>
  </r>
  <r>
    <s v="02K37JAK"/>
    <x v="29"/>
    <x v="1"/>
    <x v="0"/>
    <s v="GTX Plus Basic"/>
    <m/>
    <s v=""/>
    <x v="1"/>
    <x v="262"/>
    <x v="6"/>
    <s v=""/>
    <x v="1"/>
    <x v="1"/>
    <s v=""/>
    <n v="0"/>
  </r>
  <r>
    <s v="6F5TIV66"/>
    <x v="29"/>
    <x v="1"/>
    <x v="0"/>
    <s v="GTX Plus Basic"/>
    <m/>
    <s v=""/>
    <x v="1"/>
    <x v="262"/>
    <x v="6"/>
    <s v=""/>
    <x v="1"/>
    <x v="1"/>
    <s v=""/>
    <n v="0"/>
  </r>
  <r>
    <s v="HTEAOHFO"/>
    <x v="16"/>
    <x v="2"/>
    <x v="1"/>
    <s v="GTX Basic"/>
    <m/>
    <s v=""/>
    <x v="1"/>
    <x v="262"/>
    <x v="6"/>
    <s v=""/>
    <x v="1"/>
    <x v="1"/>
    <s v=""/>
    <n v="0"/>
  </r>
  <r>
    <s v="PAUXUGK3"/>
    <x v="18"/>
    <x v="2"/>
    <x v="1"/>
    <s v="GTX Plus Basic"/>
    <s v="Sonron"/>
    <s v="United States"/>
    <x v="0"/>
    <x v="262"/>
    <x v="224"/>
    <s v="Sun"/>
    <x v="7"/>
    <x v="3"/>
    <n v="1096"/>
    <n v="997"/>
  </r>
  <r>
    <s v="VJ9K12PY"/>
    <x v="24"/>
    <x v="0"/>
    <x v="0"/>
    <s v="MG Special"/>
    <m/>
    <s v=""/>
    <x v="1"/>
    <x v="262"/>
    <x v="6"/>
    <s v=""/>
    <x v="1"/>
    <x v="1"/>
    <s v=""/>
    <n v="0"/>
  </r>
  <r>
    <s v="HWY9HTK2"/>
    <x v="24"/>
    <x v="0"/>
    <x v="0"/>
    <s v="GTX Plus Basic"/>
    <s v="Funholding"/>
    <s v="United States"/>
    <x v="2"/>
    <x v="262"/>
    <x v="222"/>
    <s v="Sat"/>
    <x v="7"/>
    <x v="3"/>
    <n v="1096"/>
    <n v="0"/>
  </r>
  <r>
    <s v="983QHALZ"/>
    <x v="24"/>
    <x v="0"/>
    <x v="0"/>
    <s v="MG Advanced"/>
    <s v="Stanredtax"/>
    <s v="United States"/>
    <x v="2"/>
    <x v="262"/>
    <x v="224"/>
    <s v="Sun"/>
    <x v="7"/>
    <x v="3"/>
    <n v="3393"/>
    <n v="0"/>
  </r>
  <r>
    <s v="MV7I9RKH"/>
    <x v="22"/>
    <x v="1"/>
    <x v="0"/>
    <s v="GTX Plus Basic"/>
    <s v="Treequote"/>
    <s v="United States"/>
    <x v="1"/>
    <x v="262"/>
    <x v="6"/>
    <s v=""/>
    <x v="1"/>
    <x v="1"/>
    <s v=""/>
    <n v="0"/>
  </r>
  <r>
    <s v="CBQRKYZP"/>
    <x v="22"/>
    <x v="1"/>
    <x v="0"/>
    <s v="GTX Plus Pro"/>
    <s v="Silis"/>
    <s v="United States"/>
    <x v="1"/>
    <x v="262"/>
    <x v="6"/>
    <s v=""/>
    <x v="1"/>
    <x v="1"/>
    <s v=""/>
    <n v="0"/>
  </r>
  <r>
    <s v="ETLF2H4K"/>
    <x v="9"/>
    <x v="2"/>
    <x v="1"/>
    <s v="GTX Plus Basic"/>
    <m/>
    <s v=""/>
    <x v="1"/>
    <x v="262"/>
    <x v="6"/>
    <s v=""/>
    <x v="1"/>
    <x v="1"/>
    <s v=""/>
    <n v="0"/>
  </r>
  <r>
    <s v="XVB2CGL6"/>
    <x v="9"/>
    <x v="2"/>
    <x v="1"/>
    <s v="GTX Pro"/>
    <m/>
    <s v=""/>
    <x v="1"/>
    <x v="262"/>
    <x v="6"/>
    <s v=""/>
    <x v="1"/>
    <x v="1"/>
    <s v=""/>
    <n v="0"/>
  </r>
  <r>
    <s v="GE4QGOCI"/>
    <x v="0"/>
    <x v="0"/>
    <x v="0"/>
    <s v="MG Special"/>
    <m/>
    <s v=""/>
    <x v="1"/>
    <x v="262"/>
    <x v="6"/>
    <s v=""/>
    <x v="1"/>
    <x v="1"/>
    <s v=""/>
    <n v="0"/>
  </r>
  <r>
    <s v="P5B6BZWO"/>
    <x v="0"/>
    <x v="0"/>
    <x v="0"/>
    <s v="GTX Basic"/>
    <s v="Finhigh"/>
    <s v="United States"/>
    <x v="0"/>
    <x v="262"/>
    <x v="224"/>
    <s v="Sun"/>
    <x v="7"/>
    <x v="3"/>
    <n v="550"/>
    <n v="526"/>
  </r>
  <r>
    <s v="F7ZPP0C4"/>
    <x v="6"/>
    <x v="1"/>
    <x v="0"/>
    <s v="GTX Plus Pro"/>
    <s v="Codehow"/>
    <s v="United States"/>
    <x v="2"/>
    <x v="262"/>
    <x v="219"/>
    <s v="Fri"/>
    <x v="7"/>
    <x v="3"/>
    <n v="5482"/>
    <n v="0"/>
  </r>
  <r>
    <s v="N0UCNVKJ"/>
    <x v="6"/>
    <x v="1"/>
    <x v="0"/>
    <s v="GTX Basic"/>
    <s v="Dontechi"/>
    <s v="United States"/>
    <x v="0"/>
    <x v="262"/>
    <x v="224"/>
    <s v="Sun"/>
    <x v="7"/>
    <x v="3"/>
    <n v="550"/>
    <n v="418"/>
  </r>
  <r>
    <s v="5OAWTEIU"/>
    <x v="6"/>
    <x v="1"/>
    <x v="0"/>
    <s v="MG Special"/>
    <s v="Streethex"/>
    <s v="Belgium"/>
    <x v="0"/>
    <x v="262"/>
    <x v="219"/>
    <s v="Fri"/>
    <x v="7"/>
    <x v="3"/>
    <n v="55"/>
    <n v="54"/>
  </r>
  <r>
    <s v="55NG8O95"/>
    <x v="11"/>
    <x v="3"/>
    <x v="1"/>
    <s v="GTX Basic"/>
    <s v="Groovestreet"/>
    <s v="United States"/>
    <x v="0"/>
    <x v="262"/>
    <x v="167"/>
    <s v="Thu"/>
    <x v="6"/>
    <x v="3"/>
    <n v="550"/>
    <n v="622"/>
  </r>
  <r>
    <s v="DL3Q5HAD"/>
    <x v="17"/>
    <x v="5"/>
    <x v="2"/>
    <s v="GTX Plus Pro"/>
    <s v="Umbrella Corporation"/>
    <s v="United States"/>
    <x v="0"/>
    <x v="262"/>
    <x v="147"/>
    <s v="Wed"/>
    <x v="5"/>
    <x v="3"/>
    <n v="5482"/>
    <n v="4930"/>
  </r>
  <r>
    <s v="3YDXZ4FA"/>
    <x v="12"/>
    <x v="0"/>
    <x v="0"/>
    <s v="GTX Plus Pro"/>
    <m/>
    <s v=""/>
    <x v="1"/>
    <x v="262"/>
    <x v="6"/>
    <s v=""/>
    <x v="1"/>
    <x v="1"/>
    <s v=""/>
    <n v="0"/>
  </r>
  <r>
    <s v="EUBMHJGQ"/>
    <x v="12"/>
    <x v="0"/>
    <x v="0"/>
    <s v="MG Special"/>
    <s v="Hottechi"/>
    <s v="Korea"/>
    <x v="1"/>
    <x v="262"/>
    <x v="6"/>
    <s v=""/>
    <x v="1"/>
    <x v="1"/>
    <s v=""/>
    <n v="0"/>
  </r>
  <r>
    <s v="0T9EBKZL"/>
    <x v="12"/>
    <x v="0"/>
    <x v="0"/>
    <s v="MG Special"/>
    <s v="Scottech"/>
    <s v="United States"/>
    <x v="0"/>
    <x v="262"/>
    <x v="219"/>
    <s v="Fri"/>
    <x v="7"/>
    <x v="3"/>
    <n v="55"/>
    <n v="51"/>
  </r>
  <r>
    <s v="6KOHYTT4"/>
    <x v="12"/>
    <x v="0"/>
    <x v="0"/>
    <s v="MG Advanced"/>
    <s v="Betatech"/>
    <s v="Kenya"/>
    <x v="0"/>
    <x v="262"/>
    <x v="224"/>
    <s v="Sun"/>
    <x v="7"/>
    <x v="3"/>
    <n v="3393"/>
    <n v="3167"/>
  </r>
  <r>
    <s v="3L8ECZK8"/>
    <x v="12"/>
    <x v="0"/>
    <x v="0"/>
    <s v="MG Advanced"/>
    <s v="Globex Corporation"/>
    <s v="Norway"/>
    <x v="0"/>
    <x v="262"/>
    <x v="173"/>
    <s v="Wed"/>
    <x v="6"/>
    <x v="3"/>
    <n v="3393"/>
    <n v="3038"/>
  </r>
  <r>
    <s v="R69OYH4Z"/>
    <x v="4"/>
    <x v="3"/>
    <x v="1"/>
    <s v="GTX Pro"/>
    <s v="Umbrella Corporation"/>
    <s v="United States"/>
    <x v="1"/>
    <x v="262"/>
    <x v="6"/>
    <s v=""/>
    <x v="1"/>
    <x v="1"/>
    <s v=""/>
    <n v="0"/>
  </r>
  <r>
    <s v="S0Z4QVL2"/>
    <x v="4"/>
    <x v="3"/>
    <x v="1"/>
    <s v="GTX Pro"/>
    <m/>
    <s v=""/>
    <x v="1"/>
    <x v="262"/>
    <x v="6"/>
    <s v=""/>
    <x v="1"/>
    <x v="1"/>
    <s v=""/>
    <n v="0"/>
  </r>
  <r>
    <s v="JAH8NGC2"/>
    <x v="4"/>
    <x v="3"/>
    <x v="1"/>
    <s v="MG Advanced"/>
    <s v="Xx-holding"/>
    <s v="United States"/>
    <x v="0"/>
    <x v="262"/>
    <x v="176"/>
    <s v="Sun"/>
    <x v="6"/>
    <x v="3"/>
    <n v="3393"/>
    <n v="2851"/>
  </r>
  <r>
    <s v="I9SPENCQ"/>
    <x v="15"/>
    <x v="5"/>
    <x v="2"/>
    <s v="GTX Plus Basic"/>
    <s v="Cheers"/>
    <s v="United States"/>
    <x v="1"/>
    <x v="262"/>
    <x v="6"/>
    <s v=""/>
    <x v="1"/>
    <x v="1"/>
    <s v=""/>
    <n v="0"/>
  </r>
  <r>
    <s v="REAFB3C3"/>
    <x v="2"/>
    <x v="2"/>
    <x v="1"/>
    <s v="GTX Basic"/>
    <m/>
    <s v=""/>
    <x v="1"/>
    <x v="262"/>
    <x v="6"/>
    <s v=""/>
    <x v="1"/>
    <x v="1"/>
    <s v=""/>
    <n v="0"/>
  </r>
  <r>
    <s v="0Z8ZAS2M"/>
    <x v="2"/>
    <x v="2"/>
    <x v="1"/>
    <s v="GTX Basic"/>
    <m/>
    <s v=""/>
    <x v="1"/>
    <x v="262"/>
    <x v="6"/>
    <s v=""/>
    <x v="1"/>
    <x v="1"/>
    <s v=""/>
    <n v="0"/>
  </r>
  <r>
    <s v="VRCYXSP1"/>
    <x v="2"/>
    <x v="2"/>
    <x v="1"/>
    <s v="GTX Basic"/>
    <m/>
    <s v=""/>
    <x v="1"/>
    <x v="262"/>
    <x v="6"/>
    <s v=""/>
    <x v="1"/>
    <x v="1"/>
    <s v=""/>
    <n v="0"/>
  </r>
  <r>
    <s v="93818DZF"/>
    <x v="2"/>
    <x v="2"/>
    <x v="1"/>
    <s v="GTX Basic"/>
    <s v="Dalttechnology"/>
    <s v="United States"/>
    <x v="2"/>
    <x v="262"/>
    <x v="229"/>
    <s v="Sat"/>
    <x v="8"/>
    <x v="4"/>
    <n v="550"/>
    <n v="0"/>
  </r>
  <r>
    <s v="7B3DXNZL"/>
    <x v="2"/>
    <x v="2"/>
    <x v="1"/>
    <s v="GTX Pro"/>
    <s v="Doncon"/>
    <s v="United States"/>
    <x v="0"/>
    <x v="262"/>
    <x v="215"/>
    <s v="Sat"/>
    <x v="7"/>
    <x v="3"/>
    <n v="4821"/>
    <n v="5283"/>
  </r>
  <r>
    <s v="DZAFN4I1"/>
    <x v="2"/>
    <x v="2"/>
    <x v="1"/>
    <s v="MG Special"/>
    <s v="Doncon"/>
    <s v="United States"/>
    <x v="0"/>
    <x v="262"/>
    <x v="209"/>
    <s v="Sun"/>
    <x v="7"/>
    <x v="3"/>
    <n v="55"/>
    <n v="49"/>
  </r>
  <r>
    <s v="QRR70537"/>
    <x v="3"/>
    <x v="0"/>
    <x v="0"/>
    <s v="GTX Basic"/>
    <m/>
    <s v=""/>
    <x v="1"/>
    <x v="263"/>
    <x v="6"/>
    <s v=""/>
    <x v="1"/>
    <x v="1"/>
    <s v=""/>
    <n v="0"/>
  </r>
  <r>
    <s v="T4AW06MM"/>
    <x v="3"/>
    <x v="0"/>
    <x v="0"/>
    <s v="GTX Plus Pro"/>
    <m/>
    <s v=""/>
    <x v="1"/>
    <x v="263"/>
    <x v="6"/>
    <s v=""/>
    <x v="1"/>
    <x v="1"/>
    <s v=""/>
    <n v="0"/>
  </r>
  <r>
    <s v="FEFNNXH1"/>
    <x v="3"/>
    <x v="0"/>
    <x v="0"/>
    <s v="MG Special"/>
    <s v="Singletechno"/>
    <s v="United States"/>
    <x v="1"/>
    <x v="263"/>
    <x v="6"/>
    <s v=""/>
    <x v="1"/>
    <x v="1"/>
    <s v=""/>
    <n v="0"/>
  </r>
  <r>
    <s v="3DATPTEH"/>
    <x v="3"/>
    <x v="0"/>
    <x v="0"/>
    <s v="MG Special"/>
    <m/>
    <s v=""/>
    <x v="1"/>
    <x v="263"/>
    <x v="6"/>
    <s v=""/>
    <x v="1"/>
    <x v="1"/>
    <s v=""/>
    <n v="0"/>
  </r>
  <r>
    <s v="FT5U6NIG"/>
    <x v="3"/>
    <x v="0"/>
    <x v="0"/>
    <s v="MG Special"/>
    <m/>
    <s v=""/>
    <x v="1"/>
    <x v="263"/>
    <x v="6"/>
    <s v=""/>
    <x v="1"/>
    <x v="1"/>
    <s v=""/>
    <n v="0"/>
  </r>
  <r>
    <s v="RQF6II3D"/>
    <x v="3"/>
    <x v="0"/>
    <x v="0"/>
    <s v="MG Special"/>
    <m/>
    <s v=""/>
    <x v="1"/>
    <x v="263"/>
    <x v="6"/>
    <s v=""/>
    <x v="1"/>
    <x v="1"/>
    <s v=""/>
    <n v="0"/>
  </r>
  <r>
    <s v="E9J482PX"/>
    <x v="3"/>
    <x v="0"/>
    <x v="0"/>
    <s v="MG Advanced"/>
    <m/>
    <s v=""/>
    <x v="1"/>
    <x v="263"/>
    <x v="6"/>
    <s v=""/>
    <x v="1"/>
    <x v="1"/>
    <s v=""/>
    <n v="0"/>
  </r>
  <r>
    <s v="RZYCBSQN"/>
    <x v="3"/>
    <x v="0"/>
    <x v="0"/>
    <s v="GTX Plus Basic"/>
    <s v="Condax"/>
    <s v="United States"/>
    <x v="2"/>
    <x v="263"/>
    <x v="222"/>
    <s v="Sat"/>
    <x v="7"/>
    <x v="3"/>
    <n v="1096"/>
    <n v="0"/>
  </r>
  <r>
    <s v="84BIAFGY"/>
    <x v="3"/>
    <x v="0"/>
    <x v="0"/>
    <s v="MG Advanced"/>
    <s v="Statholdings"/>
    <s v="United States"/>
    <x v="2"/>
    <x v="263"/>
    <x v="197"/>
    <s v="Fri"/>
    <x v="8"/>
    <x v="4"/>
    <n v="3393"/>
    <n v="0"/>
  </r>
  <r>
    <s v="YQACOZV4"/>
    <x v="23"/>
    <x v="4"/>
    <x v="2"/>
    <s v="GTX Plus Basic"/>
    <s v="Xx-zobam"/>
    <s v="United States"/>
    <x v="2"/>
    <x v="263"/>
    <x v="158"/>
    <s v="Tue"/>
    <x v="6"/>
    <x v="3"/>
    <n v="1096"/>
    <n v="0"/>
  </r>
  <r>
    <s v="DNIX6FCG"/>
    <x v="23"/>
    <x v="4"/>
    <x v="2"/>
    <s v="MG Special"/>
    <s v="Gekko &amp; Co"/>
    <s v="United States"/>
    <x v="2"/>
    <x v="263"/>
    <x v="218"/>
    <s v="Thu"/>
    <x v="7"/>
    <x v="3"/>
    <n v="55"/>
    <n v="0"/>
  </r>
  <r>
    <s v="6U7RD3TG"/>
    <x v="23"/>
    <x v="4"/>
    <x v="2"/>
    <s v="MG Advanced"/>
    <s v="Initech"/>
    <s v="United States"/>
    <x v="0"/>
    <x v="263"/>
    <x v="209"/>
    <s v="Sun"/>
    <x v="7"/>
    <x v="3"/>
    <n v="3393"/>
    <n v="3684"/>
  </r>
  <r>
    <s v="610D6711"/>
    <x v="23"/>
    <x v="4"/>
    <x v="2"/>
    <s v="MG Advanced"/>
    <s v="Silis"/>
    <s v="United States"/>
    <x v="0"/>
    <x v="263"/>
    <x v="230"/>
    <s v="Thu"/>
    <x v="8"/>
    <x v="4"/>
    <n v="3393"/>
    <n v="2986"/>
  </r>
  <r>
    <s v="8QDSXHQ8"/>
    <x v="28"/>
    <x v="0"/>
    <x v="0"/>
    <s v="GTX Basic"/>
    <m/>
    <s v=""/>
    <x v="1"/>
    <x v="263"/>
    <x v="6"/>
    <s v=""/>
    <x v="1"/>
    <x v="1"/>
    <s v=""/>
    <n v="0"/>
  </r>
  <r>
    <s v="5DQZSOBE"/>
    <x v="28"/>
    <x v="0"/>
    <x v="0"/>
    <s v="GTX Plus Basic"/>
    <m/>
    <s v=""/>
    <x v="1"/>
    <x v="263"/>
    <x v="6"/>
    <s v=""/>
    <x v="1"/>
    <x v="1"/>
    <s v=""/>
    <n v="0"/>
  </r>
  <r>
    <s v="OT5G3M9A"/>
    <x v="28"/>
    <x v="0"/>
    <x v="0"/>
    <s v="MG Advanced"/>
    <s v="Treequote"/>
    <s v="United States"/>
    <x v="1"/>
    <x v="263"/>
    <x v="6"/>
    <s v=""/>
    <x v="1"/>
    <x v="1"/>
    <s v=""/>
    <n v="0"/>
  </r>
  <r>
    <s v="3Z5NBGAT"/>
    <x v="28"/>
    <x v="0"/>
    <x v="0"/>
    <s v="MG Special"/>
    <s v="Stanredtax"/>
    <s v="United States"/>
    <x v="0"/>
    <x v="263"/>
    <x v="209"/>
    <s v="Sun"/>
    <x v="7"/>
    <x v="3"/>
    <n v="55"/>
    <n v="50"/>
  </r>
  <r>
    <s v="WNRDPS5I"/>
    <x v="27"/>
    <x v="5"/>
    <x v="2"/>
    <s v="GTX Pro"/>
    <s v="Donware"/>
    <s v="United States"/>
    <x v="2"/>
    <x v="263"/>
    <x v="110"/>
    <s v="Wed"/>
    <x v="5"/>
    <x v="3"/>
    <n v="4821"/>
    <n v="0"/>
  </r>
  <r>
    <s v="ZUSDWKSM"/>
    <x v="27"/>
    <x v="5"/>
    <x v="2"/>
    <s v="GTX Pro"/>
    <s v="Ganjaflex"/>
    <s v="Japan"/>
    <x v="2"/>
    <x v="263"/>
    <x v="222"/>
    <s v="Sat"/>
    <x v="7"/>
    <x v="3"/>
    <n v="4821"/>
    <n v="0"/>
  </r>
  <r>
    <s v="TQQDICC6"/>
    <x v="1"/>
    <x v="1"/>
    <x v="0"/>
    <s v="GTX Basic"/>
    <m/>
    <s v=""/>
    <x v="1"/>
    <x v="263"/>
    <x v="6"/>
    <s v=""/>
    <x v="1"/>
    <x v="1"/>
    <s v=""/>
    <n v="0"/>
  </r>
  <r>
    <s v="P66UXGPS"/>
    <x v="1"/>
    <x v="1"/>
    <x v="0"/>
    <s v="GTX Plus Basic"/>
    <m/>
    <s v=""/>
    <x v="1"/>
    <x v="263"/>
    <x v="6"/>
    <s v=""/>
    <x v="1"/>
    <x v="1"/>
    <s v=""/>
    <n v="0"/>
  </r>
  <r>
    <s v="FY5MBCWQ"/>
    <x v="1"/>
    <x v="1"/>
    <x v="0"/>
    <s v="GTX Pro"/>
    <m/>
    <s v=""/>
    <x v="1"/>
    <x v="263"/>
    <x v="6"/>
    <s v=""/>
    <x v="1"/>
    <x v="1"/>
    <s v=""/>
    <n v="0"/>
  </r>
  <r>
    <s v="UAX2OR58"/>
    <x v="1"/>
    <x v="1"/>
    <x v="0"/>
    <s v="MG Special"/>
    <m/>
    <s v=""/>
    <x v="1"/>
    <x v="263"/>
    <x v="6"/>
    <s v=""/>
    <x v="1"/>
    <x v="1"/>
    <s v=""/>
    <n v="0"/>
  </r>
  <r>
    <s v="NK1TQTYO"/>
    <x v="1"/>
    <x v="1"/>
    <x v="0"/>
    <s v="GTX Pro"/>
    <s v="Streethex"/>
    <s v="Belgium"/>
    <x v="2"/>
    <x v="263"/>
    <x v="214"/>
    <s v="Mon"/>
    <x v="7"/>
    <x v="3"/>
    <n v="4821"/>
    <n v="0"/>
  </r>
  <r>
    <s v="676KO0LG"/>
    <x v="1"/>
    <x v="1"/>
    <x v="0"/>
    <s v="GTX Plus Basic"/>
    <s v="Gogozoom"/>
    <s v="United States"/>
    <x v="0"/>
    <x v="263"/>
    <x v="222"/>
    <s v="Sat"/>
    <x v="7"/>
    <x v="3"/>
    <n v="1096"/>
    <n v="927"/>
  </r>
  <r>
    <s v="D6PFP040"/>
    <x v="1"/>
    <x v="1"/>
    <x v="0"/>
    <s v="GTX Pro"/>
    <s v="dambase"/>
    <s v="United States"/>
    <x v="0"/>
    <x v="263"/>
    <x v="157"/>
    <s v="Tue"/>
    <x v="6"/>
    <x v="3"/>
    <n v="4821"/>
    <n v="5113"/>
  </r>
  <r>
    <s v="MHMD41XY"/>
    <x v="14"/>
    <x v="3"/>
    <x v="1"/>
    <s v="MG Special"/>
    <s v="Blackzim"/>
    <s v="United States"/>
    <x v="0"/>
    <x v="263"/>
    <x v="209"/>
    <s v="Sun"/>
    <x v="7"/>
    <x v="3"/>
    <n v="55"/>
    <n v="51"/>
  </r>
  <r>
    <s v="YBY3PA1S"/>
    <x v="8"/>
    <x v="1"/>
    <x v="0"/>
    <s v="GTX Basic"/>
    <m/>
    <s v=""/>
    <x v="1"/>
    <x v="263"/>
    <x v="6"/>
    <s v=""/>
    <x v="1"/>
    <x v="1"/>
    <s v=""/>
    <n v="0"/>
  </r>
  <r>
    <s v="751V8OFM"/>
    <x v="8"/>
    <x v="1"/>
    <x v="0"/>
    <s v="GTX Plus Basic"/>
    <s v="Funholding"/>
    <s v="United States"/>
    <x v="1"/>
    <x v="263"/>
    <x v="6"/>
    <s v=""/>
    <x v="1"/>
    <x v="1"/>
    <s v=""/>
    <n v="0"/>
  </r>
  <r>
    <s v="33BMGHPN"/>
    <x v="8"/>
    <x v="1"/>
    <x v="0"/>
    <s v="MG Special"/>
    <s v="Opentech"/>
    <s v="United States"/>
    <x v="1"/>
    <x v="263"/>
    <x v="6"/>
    <s v=""/>
    <x v="1"/>
    <x v="1"/>
    <s v=""/>
    <n v="0"/>
  </r>
  <r>
    <s v="XNHTLVT1"/>
    <x v="8"/>
    <x v="1"/>
    <x v="0"/>
    <s v="MG Special"/>
    <m/>
    <s v=""/>
    <x v="1"/>
    <x v="263"/>
    <x v="6"/>
    <s v=""/>
    <x v="1"/>
    <x v="1"/>
    <s v=""/>
    <n v="0"/>
  </r>
  <r>
    <s v="8TFYRWZ6"/>
    <x v="8"/>
    <x v="1"/>
    <x v="0"/>
    <s v="MG Advanced"/>
    <s v="Mathtouch"/>
    <s v="Jordan"/>
    <x v="1"/>
    <x v="263"/>
    <x v="6"/>
    <s v=""/>
    <x v="1"/>
    <x v="1"/>
    <s v=""/>
    <n v="0"/>
  </r>
  <r>
    <s v="LRLER1XS"/>
    <x v="10"/>
    <x v="3"/>
    <x v="1"/>
    <s v="MG Special"/>
    <s v="Finjob"/>
    <s v="United States"/>
    <x v="0"/>
    <x v="263"/>
    <x v="163"/>
    <s v="Thu"/>
    <x v="6"/>
    <x v="3"/>
    <n v="55"/>
    <n v="64"/>
  </r>
  <r>
    <s v="E26Z10W7"/>
    <x v="7"/>
    <x v="2"/>
    <x v="1"/>
    <s v="MG Special"/>
    <m/>
    <s v=""/>
    <x v="1"/>
    <x v="263"/>
    <x v="6"/>
    <s v=""/>
    <x v="1"/>
    <x v="1"/>
    <s v=""/>
    <n v="0"/>
  </r>
  <r>
    <s v="ZTQD4PLQ"/>
    <x v="29"/>
    <x v="1"/>
    <x v="0"/>
    <s v="GTX Plus Basic"/>
    <m/>
    <s v=""/>
    <x v="1"/>
    <x v="263"/>
    <x v="6"/>
    <s v=""/>
    <x v="1"/>
    <x v="1"/>
    <s v=""/>
    <n v="0"/>
  </r>
  <r>
    <s v="4RWE00T8"/>
    <x v="29"/>
    <x v="1"/>
    <x v="0"/>
    <s v="GTX Basic"/>
    <s v="Rundofase"/>
    <s v="United States"/>
    <x v="2"/>
    <x v="263"/>
    <x v="212"/>
    <s v="Sun"/>
    <x v="8"/>
    <x v="4"/>
    <n v="550"/>
    <n v="0"/>
  </r>
  <r>
    <s v="P3XN6SXX"/>
    <x v="29"/>
    <x v="1"/>
    <x v="0"/>
    <s v="GTX Plus Basic"/>
    <s v="Domzoom"/>
    <s v="United States"/>
    <x v="2"/>
    <x v="263"/>
    <x v="214"/>
    <s v="Mon"/>
    <x v="7"/>
    <x v="3"/>
    <n v="1096"/>
    <n v="0"/>
  </r>
  <r>
    <s v="L65X2CDL"/>
    <x v="29"/>
    <x v="1"/>
    <x v="0"/>
    <s v="GTX Pro"/>
    <s v="Hottechi"/>
    <s v="Korea"/>
    <x v="2"/>
    <x v="263"/>
    <x v="231"/>
    <s v="Sun"/>
    <x v="8"/>
    <x v="4"/>
    <n v="4821"/>
    <n v="0"/>
  </r>
  <r>
    <s v="12HRYJQH"/>
    <x v="18"/>
    <x v="2"/>
    <x v="1"/>
    <s v="GTX Basic"/>
    <s v="Konex"/>
    <s v="United States"/>
    <x v="0"/>
    <x v="263"/>
    <x v="209"/>
    <s v="Sun"/>
    <x v="7"/>
    <x v="3"/>
    <n v="550"/>
    <n v="442"/>
  </r>
  <r>
    <s v="2CZUU9E0"/>
    <x v="24"/>
    <x v="0"/>
    <x v="0"/>
    <s v="GTX Basic"/>
    <m/>
    <s v=""/>
    <x v="1"/>
    <x v="263"/>
    <x v="6"/>
    <s v=""/>
    <x v="1"/>
    <x v="1"/>
    <s v=""/>
    <n v="0"/>
  </r>
  <r>
    <s v="I2ESAAIK"/>
    <x v="24"/>
    <x v="0"/>
    <x v="0"/>
    <s v="GTX Plus Basic"/>
    <m/>
    <s v=""/>
    <x v="1"/>
    <x v="263"/>
    <x v="6"/>
    <s v=""/>
    <x v="1"/>
    <x v="1"/>
    <s v=""/>
    <n v="0"/>
  </r>
  <r>
    <s v="IMLG35AP"/>
    <x v="24"/>
    <x v="0"/>
    <x v="0"/>
    <s v="GTX Plus Pro"/>
    <m/>
    <s v=""/>
    <x v="1"/>
    <x v="263"/>
    <x v="6"/>
    <s v=""/>
    <x v="1"/>
    <x v="1"/>
    <s v=""/>
    <n v="0"/>
  </r>
  <r>
    <s v="0T2CY70E"/>
    <x v="24"/>
    <x v="0"/>
    <x v="0"/>
    <s v="MG Advanced"/>
    <m/>
    <s v=""/>
    <x v="1"/>
    <x v="263"/>
    <x v="6"/>
    <s v=""/>
    <x v="1"/>
    <x v="1"/>
    <s v=""/>
    <n v="0"/>
  </r>
  <r>
    <s v="5ZA8MURX"/>
    <x v="5"/>
    <x v="3"/>
    <x v="1"/>
    <s v="GTX Pro"/>
    <s v="Fasehatice"/>
    <s v="United States"/>
    <x v="2"/>
    <x v="263"/>
    <x v="224"/>
    <s v="Sun"/>
    <x v="7"/>
    <x v="3"/>
    <n v="4821"/>
    <n v="0"/>
  </r>
  <r>
    <s v="Y7AC2LSL"/>
    <x v="5"/>
    <x v="3"/>
    <x v="1"/>
    <s v="MG Advanced"/>
    <s v="Blackzim"/>
    <s v="United States"/>
    <x v="0"/>
    <x v="263"/>
    <x v="182"/>
    <s v="Sat"/>
    <x v="6"/>
    <x v="3"/>
    <n v="3393"/>
    <n v="3015"/>
  </r>
  <r>
    <s v="ME2X1TEG"/>
    <x v="22"/>
    <x v="1"/>
    <x v="0"/>
    <s v="MG Advanced"/>
    <s v="Cancity"/>
    <s v="United States"/>
    <x v="2"/>
    <x v="263"/>
    <x v="214"/>
    <s v="Mon"/>
    <x v="7"/>
    <x v="3"/>
    <n v="3393"/>
    <n v="0"/>
  </r>
  <r>
    <s v="30KP0JMN"/>
    <x v="9"/>
    <x v="2"/>
    <x v="1"/>
    <s v="GTX Plus Pro"/>
    <s v="Xx-holding"/>
    <s v="United States"/>
    <x v="2"/>
    <x v="263"/>
    <x v="209"/>
    <s v="Sun"/>
    <x v="7"/>
    <x v="3"/>
    <n v="5482"/>
    <n v="0"/>
  </r>
  <r>
    <s v="AWCGYWTE"/>
    <x v="0"/>
    <x v="0"/>
    <x v="0"/>
    <s v="MG Special"/>
    <s v="Kinnamplus"/>
    <s v="United States"/>
    <x v="1"/>
    <x v="263"/>
    <x v="6"/>
    <s v=""/>
    <x v="1"/>
    <x v="1"/>
    <s v=""/>
    <n v="0"/>
  </r>
  <r>
    <s v="UJTU7DUB"/>
    <x v="0"/>
    <x v="0"/>
    <x v="0"/>
    <s v="MG Special"/>
    <m/>
    <s v=""/>
    <x v="1"/>
    <x v="263"/>
    <x v="6"/>
    <s v=""/>
    <x v="1"/>
    <x v="1"/>
    <s v=""/>
    <n v="0"/>
  </r>
  <r>
    <s v="JOLNKYNH"/>
    <x v="0"/>
    <x v="0"/>
    <x v="0"/>
    <s v="MG Advanced"/>
    <m/>
    <s v=""/>
    <x v="1"/>
    <x v="263"/>
    <x v="6"/>
    <s v=""/>
    <x v="1"/>
    <x v="1"/>
    <s v=""/>
    <n v="0"/>
  </r>
  <r>
    <s v="TV2M081C"/>
    <x v="0"/>
    <x v="0"/>
    <x v="0"/>
    <s v="MG Advanced"/>
    <m/>
    <s v=""/>
    <x v="1"/>
    <x v="263"/>
    <x v="6"/>
    <s v=""/>
    <x v="1"/>
    <x v="1"/>
    <s v=""/>
    <n v="0"/>
  </r>
  <r>
    <s v="SJGOQMLT"/>
    <x v="0"/>
    <x v="0"/>
    <x v="0"/>
    <s v="MG Advanced"/>
    <m/>
    <s v=""/>
    <x v="1"/>
    <x v="263"/>
    <x v="6"/>
    <s v=""/>
    <x v="1"/>
    <x v="1"/>
    <s v=""/>
    <n v="0"/>
  </r>
  <r>
    <s v="BG156UAV"/>
    <x v="0"/>
    <x v="0"/>
    <x v="0"/>
    <s v="MG Advanced"/>
    <s v="Condax"/>
    <s v="United States"/>
    <x v="2"/>
    <x v="263"/>
    <x v="209"/>
    <s v="Sun"/>
    <x v="7"/>
    <x v="3"/>
    <n v="3393"/>
    <n v="0"/>
  </r>
  <r>
    <s v="S7T5AHQH"/>
    <x v="0"/>
    <x v="0"/>
    <x v="0"/>
    <s v="GTX Plus Basic"/>
    <s v="Stanredtax"/>
    <s v="United States"/>
    <x v="0"/>
    <x v="263"/>
    <x v="209"/>
    <s v="Sun"/>
    <x v="7"/>
    <x v="3"/>
    <n v="1096"/>
    <n v="1174"/>
  </r>
  <r>
    <s v="48UPZJ45"/>
    <x v="6"/>
    <x v="1"/>
    <x v="0"/>
    <s v="MG Advanced"/>
    <s v="Rangreen"/>
    <s v="Panama"/>
    <x v="0"/>
    <x v="263"/>
    <x v="183"/>
    <s v="Thu"/>
    <x v="6"/>
    <x v="3"/>
    <n v="3393"/>
    <n v="3696"/>
  </r>
  <r>
    <s v="T0SO96YG"/>
    <x v="19"/>
    <x v="4"/>
    <x v="2"/>
    <s v="GTX Basic"/>
    <s v="Mathtouch"/>
    <s v="Jordan"/>
    <x v="2"/>
    <x v="263"/>
    <x v="224"/>
    <s v="Sun"/>
    <x v="7"/>
    <x v="3"/>
    <n v="550"/>
    <n v="0"/>
  </r>
  <r>
    <s v="YCQABCDI"/>
    <x v="19"/>
    <x v="4"/>
    <x v="2"/>
    <s v="MG Advanced"/>
    <s v="Betasoloin"/>
    <s v="United States"/>
    <x v="0"/>
    <x v="263"/>
    <x v="197"/>
    <s v="Fri"/>
    <x v="8"/>
    <x v="4"/>
    <n v="3393"/>
    <n v="3252"/>
  </r>
  <r>
    <s v="MM79TSUR"/>
    <x v="12"/>
    <x v="0"/>
    <x v="0"/>
    <s v="MG Special"/>
    <m/>
    <s v=""/>
    <x v="1"/>
    <x v="263"/>
    <x v="6"/>
    <s v=""/>
    <x v="1"/>
    <x v="1"/>
    <s v=""/>
    <n v="0"/>
  </r>
  <r>
    <s v="INLVV78V"/>
    <x v="12"/>
    <x v="0"/>
    <x v="0"/>
    <s v="MG Special"/>
    <m/>
    <s v=""/>
    <x v="1"/>
    <x v="263"/>
    <x v="6"/>
    <s v=""/>
    <x v="1"/>
    <x v="1"/>
    <s v=""/>
    <n v="0"/>
  </r>
  <r>
    <s v="4JTH72JR"/>
    <x v="12"/>
    <x v="0"/>
    <x v="0"/>
    <s v="MG Special"/>
    <m/>
    <s v=""/>
    <x v="1"/>
    <x v="263"/>
    <x v="6"/>
    <s v=""/>
    <x v="1"/>
    <x v="1"/>
    <s v=""/>
    <n v="0"/>
  </r>
  <r>
    <s v="TTKPNDTP"/>
    <x v="12"/>
    <x v="0"/>
    <x v="0"/>
    <s v="MG Advanced"/>
    <m/>
    <s v=""/>
    <x v="1"/>
    <x v="263"/>
    <x v="6"/>
    <s v=""/>
    <x v="1"/>
    <x v="1"/>
    <s v=""/>
    <n v="0"/>
  </r>
  <r>
    <s v="8JZ4R9BW"/>
    <x v="12"/>
    <x v="0"/>
    <x v="0"/>
    <s v="MG Special"/>
    <s v="Genco Pura Olive Oil Company"/>
    <s v="Italy"/>
    <x v="2"/>
    <x v="263"/>
    <x v="217"/>
    <s v="Sat"/>
    <x v="8"/>
    <x v="4"/>
    <n v="55"/>
    <n v="0"/>
  </r>
  <r>
    <s v="PTFOEUO4"/>
    <x v="12"/>
    <x v="0"/>
    <x v="0"/>
    <s v="MG Special"/>
    <s v="Globex Corporation"/>
    <s v="Norway"/>
    <x v="2"/>
    <x v="263"/>
    <x v="209"/>
    <s v="Sun"/>
    <x v="7"/>
    <x v="3"/>
    <n v="55"/>
    <n v="0"/>
  </r>
  <r>
    <s v="ZCCBTBIQ"/>
    <x v="4"/>
    <x v="3"/>
    <x v="1"/>
    <s v="GTX Pro"/>
    <s v="Doncon"/>
    <s v="United States"/>
    <x v="2"/>
    <x v="263"/>
    <x v="209"/>
    <s v="Sun"/>
    <x v="7"/>
    <x v="3"/>
    <n v="4821"/>
    <n v="0"/>
  </r>
  <r>
    <s v="1TJ6WP5R"/>
    <x v="4"/>
    <x v="3"/>
    <x v="1"/>
    <s v="MG Special"/>
    <s v="Hottechi"/>
    <s v="Korea"/>
    <x v="0"/>
    <x v="263"/>
    <x v="178"/>
    <s v="Sat"/>
    <x v="6"/>
    <x v="3"/>
    <n v="55"/>
    <n v="65"/>
  </r>
  <r>
    <s v="QELHQ898"/>
    <x v="2"/>
    <x v="2"/>
    <x v="1"/>
    <s v="GTX Plus Basic"/>
    <s v="Statholdings"/>
    <s v="United States"/>
    <x v="1"/>
    <x v="263"/>
    <x v="6"/>
    <s v=""/>
    <x v="1"/>
    <x v="1"/>
    <s v=""/>
    <n v="0"/>
  </r>
  <r>
    <s v="J732416R"/>
    <x v="3"/>
    <x v="0"/>
    <x v="0"/>
    <s v="MG Special"/>
    <m/>
    <s v=""/>
    <x v="1"/>
    <x v="264"/>
    <x v="6"/>
    <s v=""/>
    <x v="1"/>
    <x v="1"/>
    <s v=""/>
    <n v="0"/>
  </r>
  <r>
    <s v="IAUXJ05J"/>
    <x v="3"/>
    <x v="0"/>
    <x v="0"/>
    <s v="MG Special"/>
    <m/>
    <s v=""/>
    <x v="1"/>
    <x v="264"/>
    <x v="6"/>
    <s v=""/>
    <x v="1"/>
    <x v="1"/>
    <s v=""/>
    <n v="0"/>
  </r>
  <r>
    <s v="G7H64S20"/>
    <x v="3"/>
    <x v="0"/>
    <x v="0"/>
    <s v="MG Advanced"/>
    <m/>
    <s v=""/>
    <x v="1"/>
    <x v="264"/>
    <x v="6"/>
    <s v=""/>
    <x v="1"/>
    <x v="1"/>
    <s v=""/>
    <n v="0"/>
  </r>
  <r>
    <s v="9Q7NSPTF"/>
    <x v="23"/>
    <x v="4"/>
    <x v="2"/>
    <s v="GTX Plus Pro"/>
    <m/>
    <s v=""/>
    <x v="1"/>
    <x v="264"/>
    <x v="6"/>
    <s v=""/>
    <x v="1"/>
    <x v="1"/>
    <s v=""/>
    <n v="0"/>
  </r>
  <r>
    <s v="WHF75273"/>
    <x v="23"/>
    <x v="4"/>
    <x v="2"/>
    <s v="GTX Plus Basic"/>
    <s v="Yearin"/>
    <s v="United States"/>
    <x v="0"/>
    <x v="264"/>
    <x v="157"/>
    <s v="Tue"/>
    <x v="6"/>
    <x v="3"/>
    <n v="1096"/>
    <n v="904"/>
  </r>
  <r>
    <s v="AH58AQ3B"/>
    <x v="28"/>
    <x v="0"/>
    <x v="0"/>
    <s v="GTX Basic"/>
    <s v="Toughzap"/>
    <s v="United States"/>
    <x v="0"/>
    <x v="264"/>
    <x v="214"/>
    <s v="Mon"/>
    <x v="7"/>
    <x v="3"/>
    <n v="550"/>
    <n v="541"/>
  </r>
  <r>
    <s v="292W4P09"/>
    <x v="27"/>
    <x v="5"/>
    <x v="2"/>
    <s v="GTX Basic"/>
    <s v="Kinnamplus"/>
    <s v="United States"/>
    <x v="0"/>
    <x v="264"/>
    <x v="213"/>
    <s v="Tue"/>
    <x v="7"/>
    <x v="3"/>
    <n v="550"/>
    <n v="630"/>
  </r>
  <r>
    <s v="MG0LTCCE"/>
    <x v="13"/>
    <x v="4"/>
    <x v="2"/>
    <s v="GTX Plus Basic"/>
    <s v="Xx-zobam"/>
    <s v="United States"/>
    <x v="0"/>
    <x v="264"/>
    <x v="224"/>
    <s v="Sun"/>
    <x v="7"/>
    <x v="3"/>
    <n v="1096"/>
    <n v="1231"/>
  </r>
  <r>
    <s v="ZRCQXB38"/>
    <x v="1"/>
    <x v="1"/>
    <x v="0"/>
    <s v="GTX Basic"/>
    <m/>
    <s v=""/>
    <x v="1"/>
    <x v="264"/>
    <x v="6"/>
    <s v=""/>
    <x v="1"/>
    <x v="1"/>
    <s v=""/>
    <n v="0"/>
  </r>
  <r>
    <s v="EJJCUJ3P"/>
    <x v="1"/>
    <x v="1"/>
    <x v="0"/>
    <s v="GTX Plus Basic"/>
    <m/>
    <s v=""/>
    <x v="1"/>
    <x v="264"/>
    <x v="6"/>
    <s v=""/>
    <x v="1"/>
    <x v="1"/>
    <s v=""/>
    <n v="0"/>
  </r>
  <r>
    <s v="ODFL6HOF"/>
    <x v="1"/>
    <x v="1"/>
    <x v="0"/>
    <s v="GTX Plus Basic"/>
    <m/>
    <s v=""/>
    <x v="1"/>
    <x v="264"/>
    <x v="6"/>
    <s v=""/>
    <x v="1"/>
    <x v="1"/>
    <s v=""/>
    <n v="0"/>
  </r>
  <r>
    <s v="Q1HNDPKW"/>
    <x v="1"/>
    <x v="1"/>
    <x v="0"/>
    <s v="GTX Pro"/>
    <m/>
    <s v=""/>
    <x v="1"/>
    <x v="264"/>
    <x v="6"/>
    <s v=""/>
    <x v="1"/>
    <x v="1"/>
    <s v=""/>
    <n v="0"/>
  </r>
  <r>
    <s v="ANNUH4KM"/>
    <x v="1"/>
    <x v="1"/>
    <x v="0"/>
    <s v="GTX Basic"/>
    <s v="Domzoom"/>
    <s v="United States"/>
    <x v="0"/>
    <x v="264"/>
    <x v="228"/>
    <s v="Mon"/>
    <x v="8"/>
    <x v="4"/>
    <n v="550"/>
    <n v="556"/>
  </r>
  <r>
    <s v="L3V8UK9H"/>
    <x v="1"/>
    <x v="1"/>
    <x v="0"/>
    <s v="GTX Plus Basic"/>
    <s v="Stanredtax"/>
    <s v="United States"/>
    <x v="0"/>
    <x v="264"/>
    <x v="223"/>
    <s v="Mon"/>
    <x v="7"/>
    <x v="3"/>
    <n v="1096"/>
    <n v="1070"/>
  </r>
  <r>
    <s v="2CRE26AC"/>
    <x v="14"/>
    <x v="3"/>
    <x v="1"/>
    <s v="MG Special"/>
    <s v="Newex"/>
    <s v="Germany"/>
    <x v="0"/>
    <x v="264"/>
    <x v="213"/>
    <s v="Tue"/>
    <x v="7"/>
    <x v="3"/>
    <n v="55"/>
    <n v="57"/>
  </r>
  <r>
    <s v="6GG9CSTV"/>
    <x v="8"/>
    <x v="1"/>
    <x v="0"/>
    <s v="MG Special"/>
    <m/>
    <s v=""/>
    <x v="1"/>
    <x v="264"/>
    <x v="6"/>
    <s v=""/>
    <x v="1"/>
    <x v="1"/>
    <s v=""/>
    <n v="0"/>
  </r>
  <r>
    <s v="5WSQ6D2E"/>
    <x v="8"/>
    <x v="1"/>
    <x v="0"/>
    <s v="MG Special"/>
    <m/>
    <s v=""/>
    <x v="1"/>
    <x v="264"/>
    <x v="6"/>
    <s v=""/>
    <x v="1"/>
    <x v="1"/>
    <s v=""/>
    <n v="0"/>
  </r>
  <r>
    <s v="3J1LNCA4"/>
    <x v="10"/>
    <x v="3"/>
    <x v="1"/>
    <s v="GTX Plus Basic"/>
    <s v="Hatfan"/>
    <s v="United States"/>
    <x v="2"/>
    <x v="264"/>
    <x v="223"/>
    <s v="Mon"/>
    <x v="7"/>
    <x v="3"/>
    <n v="1096"/>
    <n v="0"/>
  </r>
  <r>
    <s v="4PDYHVX1"/>
    <x v="7"/>
    <x v="2"/>
    <x v="1"/>
    <s v="GTX Plus Pro"/>
    <s v="J-Texon"/>
    <s v="United States"/>
    <x v="0"/>
    <x v="264"/>
    <x v="213"/>
    <s v="Tue"/>
    <x v="7"/>
    <x v="3"/>
    <n v="5482"/>
    <n v="4824"/>
  </r>
  <r>
    <s v="BICJY3FZ"/>
    <x v="29"/>
    <x v="1"/>
    <x v="0"/>
    <s v="GTX Plus Pro"/>
    <s v="Streethex"/>
    <s v="Belgium"/>
    <x v="0"/>
    <x v="264"/>
    <x v="232"/>
    <s v="Sun"/>
    <x v="8"/>
    <x v="4"/>
    <n v="5482"/>
    <n v="6049"/>
  </r>
  <r>
    <s v="4P12PLQA"/>
    <x v="16"/>
    <x v="2"/>
    <x v="1"/>
    <s v="MG Special"/>
    <s v="Doncon"/>
    <s v="United States"/>
    <x v="0"/>
    <x v="264"/>
    <x v="219"/>
    <s v="Fri"/>
    <x v="7"/>
    <x v="3"/>
    <n v="55"/>
    <n v="58"/>
  </r>
  <r>
    <s v="4942W0E7"/>
    <x v="16"/>
    <x v="2"/>
    <x v="1"/>
    <s v="MG Advanced"/>
    <s v="Konex"/>
    <s v="United States"/>
    <x v="0"/>
    <x v="264"/>
    <x v="136"/>
    <s v="Sun"/>
    <x v="5"/>
    <x v="3"/>
    <n v="3393"/>
    <n v="3335"/>
  </r>
  <r>
    <s v="TGTJ0NBT"/>
    <x v="18"/>
    <x v="2"/>
    <x v="1"/>
    <s v="GTX Plus Basic"/>
    <s v="Doncon"/>
    <s v="United States"/>
    <x v="2"/>
    <x v="264"/>
    <x v="224"/>
    <s v="Sun"/>
    <x v="7"/>
    <x v="3"/>
    <n v="1096"/>
    <n v="0"/>
  </r>
  <r>
    <s v="K6MTPSB5"/>
    <x v="24"/>
    <x v="0"/>
    <x v="0"/>
    <s v="GTX Basic"/>
    <m/>
    <s v=""/>
    <x v="1"/>
    <x v="264"/>
    <x v="6"/>
    <s v=""/>
    <x v="1"/>
    <x v="1"/>
    <s v=""/>
    <n v="0"/>
  </r>
  <r>
    <s v="D2QPN9LN"/>
    <x v="24"/>
    <x v="0"/>
    <x v="0"/>
    <s v="GTX Basic"/>
    <m/>
    <s v=""/>
    <x v="1"/>
    <x v="264"/>
    <x v="6"/>
    <s v=""/>
    <x v="1"/>
    <x v="1"/>
    <s v=""/>
    <n v="0"/>
  </r>
  <r>
    <s v="021Z2J9L"/>
    <x v="5"/>
    <x v="3"/>
    <x v="1"/>
    <s v="GTK 500"/>
    <s v="Rundofase"/>
    <s v="United States"/>
    <x v="1"/>
    <x v="264"/>
    <x v="6"/>
    <s v=""/>
    <x v="1"/>
    <x v="1"/>
    <s v=""/>
    <n v="0"/>
  </r>
  <r>
    <s v="W8W6N0LL"/>
    <x v="5"/>
    <x v="3"/>
    <x v="1"/>
    <s v="GTX Pro"/>
    <s v="Kan-code"/>
    <s v="United States"/>
    <x v="2"/>
    <x v="264"/>
    <x v="233"/>
    <s v="Tue"/>
    <x v="8"/>
    <x v="4"/>
    <n v="4821"/>
    <n v="0"/>
  </r>
  <r>
    <s v="SEF4LOIS"/>
    <x v="22"/>
    <x v="1"/>
    <x v="0"/>
    <s v="GTX Plus Basic"/>
    <s v="Dontechi"/>
    <s v="United States"/>
    <x v="2"/>
    <x v="264"/>
    <x v="213"/>
    <s v="Tue"/>
    <x v="7"/>
    <x v="3"/>
    <n v="1096"/>
    <n v="0"/>
  </r>
  <r>
    <s v="BNIU5YZ2"/>
    <x v="22"/>
    <x v="1"/>
    <x v="0"/>
    <s v="GTX Plus Basic"/>
    <s v="Toughzap"/>
    <s v="United States"/>
    <x v="0"/>
    <x v="264"/>
    <x v="109"/>
    <s v="Mon"/>
    <x v="5"/>
    <x v="3"/>
    <n v="1096"/>
    <n v="1006"/>
  </r>
  <r>
    <s v="CPK36NED"/>
    <x v="22"/>
    <x v="1"/>
    <x v="0"/>
    <s v="MG Advanced"/>
    <s v="Streethex"/>
    <s v="Belgium"/>
    <x v="0"/>
    <x v="264"/>
    <x v="110"/>
    <s v="Wed"/>
    <x v="5"/>
    <x v="3"/>
    <n v="3393"/>
    <n v="3367"/>
  </r>
  <r>
    <s v="VYWQ3U5S"/>
    <x v="9"/>
    <x v="2"/>
    <x v="1"/>
    <s v="GTX Basic"/>
    <s v="Finjob"/>
    <s v="United States"/>
    <x v="2"/>
    <x v="264"/>
    <x v="234"/>
    <s v="Fri"/>
    <x v="8"/>
    <x v="4"/>
    <n v="550"/>
    <n v="0"/>
  </r>
  <r>
    <s v="HDWQM6JT"/>
    <x v="9"/>
    <x v="2"/>
    <x v="1"/>
    <s v="GTX Plus Basic"/>
    <s v="Sonron"/>
    <s v="United States"/>
    <x v="2"/>
    <x v="264"/>
    <x v="219"/>
    <s v="Fri"/>
    <x v="7"/>
    <x v="3"/>
    <n v="1096"/>
    <n v="0"/>
  </r>
  <r>
    <s v="EYBMEX1Z"/>
    <x v="0"/>
    <x v="0"/>
    <x v="0"/>
    <s v="GTX Basic"/>
    <m/>
    <s v=""/>
    <x v="1"/>
    <x v="264"/>
    <x v="6"/>
    <s v=""/>
    <x v="1"/>
    <x v="1"/>
    <s v=""/>
    <n v="0"/>
  </r>
  <r>
    <s v="T0MUE2H7"/>
    <x v="0"/>
    <x v="0"/>
    <x v="0"/>
    <s v="MG Special"/>
    <s v="Statholdings"/>
    <s v="United States"/>
    <x v="2"/>
    <x v="264"/>
    <x v="112"/>
    <s v="Sun"/>
    <x v="5"/>
    <x v="3"/>
    <n v="55"/>
    <n v="0"/>
  </r>
  <r>
    <s v="G1M1KVHU"/>
    <x v="6"/>
    <x v="1"/>
    <x v="0"/>
    <s v="GTX Plus Basic"/>
    <s v="Xx-zobam"/>
    <s v="United States"/>
    <x v="1"/>
    <x v="264"/>
    <x v="6"/>
    <s v=""/>
    <x v="1"/>
    <x v="1"/>
    <s v=""/>
    <n v="0"/>
  </r>
  <r>
    <s v="LXS3Z82E"/>
    <x v="6"/>
    <x v="1"/>
    <x v="0"/>
    <s v="MG Advanced"/>
    <m/>
    <s v=""/>
    <x v="1"/>
    <x v="264"/>
    <x v="6"/>
    <s v=""/>
    <x v="1"/>
    <x v="1"/>
    <s v=""/>
    <n v="0"/>
  </r>
  <r>
    <s v="ZDRRL61D"/>
    <x v="6"/>
    <x v="1"/>
    <x v="0"/>
    <s v="GTX Plus Basic"/>
    <s v="Cancity"/>
    <s v="United States"/>
    <x v="2"/>
    <x v="264"/>
    <x v="213"/>
    <s v="Tue"/>
    <x v="7"/>
    <x v="3"/>
    <n v="1096"/>
    <n v="0"/>
  </r>
  <r>
    <s v="YRWX35AS"/>
    <x v="19"/>
    <x v="4"/>
    <x v="2"/>
    <s v="GTX Pro"/>
    <s v="Ontomedia"/>
    <s v="United States"/>
    <x v="2"/>
    <x v="264"/>
    <x v="223"/>
    <s v="Mon"/>
    <x v="7"/>
    <x v="3"/>
    <n v="4821"/>
    <n v="0"/>
  </r>
  <r>
    <s v="YT5I3AUS"/>
    <x v="19"/>
    <x v="4"/>
    <x v="2"/>
    <s v="GTX Basic"/>
    <s v="Xx-zobam"/>
    <s v="United States"/>
    <x v="0"/>
    <x v="264"/>
    <x v="223"/>
    <s v="Mon"/>
    <x v="7"/>
    <x v="3"/>
    <n v="550"/>
    <n v="494"/>
  </r>
  <r>
    <s v="IS8Z2CQA"/>
    <x v="19"/>
    <x v="4"/>
    <x v="2"/>
    <s v="GTX Pro"/>
    <s v="Ontomedia"/>
    <s v="United States"/>
    <x v="0"/>
    <x v="264"/>
    <x v="224"/>
    <s v="Sun"/>
    <x v="7"/>
    <x v="3"/>
    <n v="4821"/>
    <n v="4434"/>
  </r>
  <r>
    <s v="S3LATQVJ"/>
    <x v="12"/>
    <x v="0"/>
    <x v="0"/>
    <s v="GTX Plus Basic"/>
    <s v="Kinnamplus"/>
    <s v="United States"/>
    <x v="1"/>
    <x v="264"/>
    <x v="6"/>
    <s v=""/>
    <x v="1"/>
    <x v="1"/>
    <s v=""/>
    <n v="0"/>
  </r>
  <r>
    <s v="P3Z2LYCL"/>
    <x v="12"/>
    <x v="0"/>
    <x v="0"/>
    <s v="MG Special"/>
    <m/>
    <s v=""/>
    <x v="1"/>
    <x v="264"/>
    <x v="6"/>
    <s v=""/>
    <x v="1"/>
    <x v="1"/>
    <s v=""/>
    <n v="0"/>
  </r>
  <r>
    <s v="LPR6G7AE"/>
    <x v="12"/>
    <x v="0"/>
    <x v="0"/>
    <s v="MG Special"/>
    <s v="Treequote"/>
    <s v="United States"/>
    <x v="2"/>
    <x v="264"/>
    <x v="219"/>
    <s v="Fri"/>
    <x v="7"/>
    <x v="3"/>
    <n v="55"/>
    <n v="0"/>
  </r>
  <r>
    <s v="CJAQVPDP"/>
    <x v="12"/>
    <x v="0"/>
    <x v="0"/>
    <s v="MG Advanced"/>
    <s v="Zumgoity"/>
    <s v="United States"/>
    <x v="2"/>
    <x v="264"/>
    <x v="157"/>
    <s v="Tue"/>
    <x v="6"/>
    <x v="3"/>
    <n v="3393"/>
    <n v="0"/>
  </r>
  <r>
    <s v="757V8R2Z"/>
    <x v="15"/>
    <x v="5"/>
    <x v="2"/>
    <s v="MG Special"/>
    <s v="Initech"/>
    <s v="United States"/>
    <x v="0"/>
    <x v="264"/>
    <x v="139"/>
    <s v="Fri"/>
    <x v="6"/>
    <x v="3"/>
    <n v="55"/>
    <n v="54"/>
  </r>
  <r>
    <s v="7KUYF1U3"/>
    <x v="15"/>
    <x v="5"/>
    <x v="2"/>
    <s v="MG Special"/>
    <s v="Kan-code"/>
    <s v="United States"/>
    <x v="0"/>
    <x v="264"/>
    <x v="112"/>
    <s v="Sun"/>
    <x v="5"/>
    <x v="3"/>
    <n v="55"/>
    <n v="48"/>
  </r>
  <r>
    <s v="7QE84GCH"/>
    <x v="15"/>
    <x v="5"/>
    <x v="2"/>
    <s v="MG Advanced"/>
    <s v="Donware"/>
    <s v="United States"/>
    <x v="0"/>
    <x v="264"/>
    <x v="158"/>
    <s v="Tue"/>
    <x v="6"/>
    <x v="3"/>
    <n v="3393"/>
    <n v="2855"/>
  </r>
  <r>
    <s v="1WA46LC9"/>
    <x v="20"/>
    <x v="5"/>
    <x v="2"/>
    <s v="GTX Basic"/>
    <s v="Kinnamplus"/>
    <s v="United States"/>
    <x v="0"/>
    <x v="264"/>
    <x v="224"/>
    <s v="Sun"/>
    <x v="7"/>
    <x v="3"/>
    <n v="550"/>
    <n v="538"/>
  </r>
  <r>
    <s v="MIGDLH14"/>
    <x v="2"/>
    <x v="2"/>
    <x v="1"/>
    <s v="GTX Basic"/>
    <m/>
    <s v=""/>
    <x v="1"/>
    <x v="264"/>
    <x v="6"/>
    <s v=""/>
    <x v="1"/>
    <x v="1"/>
    <s v=""/>
    <n v="0"/>
  </r>
  <r>
    <s v="L9CJZZ59"/>
    <x v="2"/>
    <x v="2"/>
    <x v="1"/>
    <s v="GTX Plus Pro"/>
    <s v="J-Texon"/>
    <s v="United States"/>
    <x v="2"/>
    <x v="264"/>
    <x v="181"/>
    <s v="Fri"/>
    <x v="6"/>
    <x v="3"/>
    <n v="5482"/>
    <n v="0"/>
  </r>
  <r>
    <s v="7FZ9CBZ3"/>
    <x v="3"/>
    <x v="0"/>
    <x v="0"/>
    <s v="GTX Plus Pro"/>
    <s v="Scotfind"/>
    <s v="United States"/>
    <x v="1"/>
    <x v="265"/>
    <x v="6"/>
    <s v=""/>
    <x v="1"/>
    <x v="1"/>
    <s v=""/>
    <n v="0"/>
  </r>
  <r>
    <s v="513PSPBN"/>
    <x v="3"/>
    <x v="0"/>
    <x v="0"/>
    <s v="GTX Plus Pro"/>
    <m/>
    <s v=""/>
    <x v="1"/>
    <x v="265"/>
    <x v="6"/>
    <s v=""/>
    <x v="1"/>
    <x v="1"/>
    <s v=""/>
    <n v="0"/>
  </r>
  <r>
    <s v="JWUWBI4D"/>
    <x v="3"/>
    <x v="0"/>
    <x v="0"/>
    <s v="GTX Plus Pro"/>
    <s v="Funholding"/>
    <s v="United States"/>
    <x v="2"/>
    <x v="265"/>
    <x v="142"/>
    <s v="Sun"/>
    <x v="6"/>
    <x v="3"/>
    <n v="5482"/>
    <n v="0"/>
  </r>
  <r>
    <s v="11LIZUQE"/>
    <x v="23"/>
    <x v="4"/>
    <x v="2"/>
    <s v="MG Advanced"/>
    <m/>
    <s v=""/>
    <x v="1"/>
    <x v="265"/>
    <x v="6"/>
    <s v=""/>
    <x v="1"/>
    <x v="1"/>
    <s v=""/>
    <n v="0"/>
  </r>
  <r>
    <s v="GHB3UIDV"/>
    <x v="27"/>
    <x v="5"/>
    <x v="2"/>
    <s v="GTX Basic"/>
    <s v="Zotware"/>
    <s v="United States"/>
    <x v="0"/>
    <x v="265"/>
    <x v="216"/>
    <s v="Wed"/>
    <x v="7"/>
    <x v="3"/>
    <n v="550"/>
    <n v="458"/>
  </r>
  <r>
    <s v="0TC6I9SJ"/>
    <x v="1"/>
    <x v="1"/>
    <x v="0"/>
    <s v="GTX Pro"/>
    <s v="Dontechi"/>
    <s v="United States"/>
    <x v="1"/>
    <x v="265"/>
    <x v="6"/>
    <s v=""/>
    <x v="1"/>
    <x v="1"/>
    <s v=""/>
    <n v="0"/>
  </r>
  <r>
    <s v="WGFTBY3W"/>
    <x v="1"/>
    <x v="1"/>
    <x v="0"/>
    <s v="GTX Pro"/>
    <m/>
    <s v=""/>
    <x v="1"/>
    <x v="265"/>
    <x v="6"/>
    <s v=""/>
    <x v="1"/>
    <x v="1"/>
    <s v=""/>
    <n v="0"/>
  </r>
  <r>
    <s v="NCCB118E"/>
    <x v="1"/>
    <x v="1"/>
    <x v="0"/>
    <s v="GTX Pro"/>
    <m/>
    <s v=""/>
    <x v="1"/>
    <x v="265"/>
    <x v="6"/>
    <s v=""/>
    <x v="1"/>
    <x v="1"/>
    <s v=""/>
    <n v="0"/>
  </r>
  <r>
    <s v="WSQHC199"/>
    <x v="1"/>
    <x v="1"/>
    <x v="0"/>
    <s v="MG Special"/>
    <m/>
    <s v=""/>
    <x v="1"/>
    <x v="265"/>
    <x v="6"/>
    <s v=""/>
    <x v="1"/>
    <x v="1"/>
    <s v=""/>
    <n v="0"/>
  </r>
  <r>
    <s v="VV6T07G4"/>
    <x v="1"/>
    <x v="1"/>
    <x v="0"/>
    <s v="MG Advanced"/>
    <m/>
    <s v=""/>
    <x v="1"/>
    <x v="265"/>
    <x v="6"/>
    <s v=""/>
    <x v="1"/>
    <x v="1"/>
    <s v=""/>
    <n v="0"/>
  </r>
  <r>
    <s v="23R03LTJ"/>
    <x v="1"/>
    <x v="1"/>
    <x v="0"/>
    <s v="GTX Plus Basic"/>
    <s v="Warephase"/>
    <s v="United States"/>
    <x v="0"/>
    <x v="265"/>
    <x v="109"/>
    <s v="Mon"/>
    <x v="5"/>
    <x v="3"/>
    <n v="1096"/>
    <n v="996"/>
  </r>
  <r>
    <s v="AHUTOSMS"/>
    <x v="1"/>
    <x v="1"/>
    <x v="0"/>
    <s v="GTX Pro"/>
    <s v="Genco Pura Olive Oil Company"/>
    <s v="Italy"/>
    <x v="0"/>
    <x v="265"/>
    <x v="223"/>
    <s v="Mon"/>
    <x v="7"/>
    <x v="3"/>
    <n v="4821"/>
    <n v="4772"/>
  </r>
  <r>
    <s v="2T3QDLXY"/>
    <x v="26"/>
    <x v="4"/>
    <x v="2"/>
    <s v="GTX Pro"/>
    <s v="Initech"/>
    <s v="United States"/>
    <x v="0"/>
    <x v="265"/>
    <x v="216"/>
    <s v="Wed"/>
    <x v="7"/>
    <x v="3"/>
    <n v="4821"/>
    <n v="4490"/>
  </r>
  <r>
    <s v="J5DVK5F3"/>
    <x v="26"/>
    <x v="4"/>
    <x v="2"/>
    <s v="MG Advanced"/>
    <s v="Gekko &amp; Co"/>
    <s v="United States"/>
    <x v="0"/>
    <x v="265"/>
    <x v="199"/>
    <s v="Thu"/>
    <x v="8"/>
    <x v="4"/>
    <n v="3393"/>
    <n v="3260"/>
  </r>
  <r>
    <s v="M3PCMYJ0"/>
    <x v="14"/>
    <x v="3"/>
    <x v="1"/>
    <s v="GTX Basic"/>
    <s v="Doncon"/>
    <s v="United States"/>
    <x v="0"/>
    <x v="265"/>
    <x v="112"/>
    <s v="Sun"/>
    <x v="5"/>
    <x v="3"/>
    <n v="550"/>
    <n v="584"/>
  </r>
  <r>
    <s v="H5RRJOD9"/>
    <x v="14"/>
    <x v="3"/>
    <x v="1"/>
    <s v="MG Advanced"/>
    <s v="Kan-code"/>
    <s v="United States"/>
    <x v="0"/>
    <x v="265"/>
    <x v="224"/>
    <s v="Sun"/>
    <x v="7"/>
    <x v="3"/>
    <n v="3393"/>
    <n v="3371"/>
  </r>
  <r>
    <s v="7OZ7L8BB"/>
    <x v="8"/>
    <x v="1"/>
    <x v="0"/>
    <s v="GTX Basic"/>
    <m/>
    <s v=""/>
    <x v="1"/>
    <x v="265"/>
    <x v="6"/>
    <s v=""/>
    <x v="1"/>
    <x v="1"/>
    <s v=""/>
    <n v="0"/>
  </r>
  <r>
    <s v="RTWAUR7C"/>
    <x v="8"/>
    <x v="1"/>
    <x v="0"/>
    <s v="GTX Plus Pro"/>
    <s v="Y-corporation"/>
    <s v="United States"/>
    <x v="1"/>
    <x v="265"/>
    <x v="6"/>
    <s v=""/>
    <x v="1"/>
    <x v="1"/>
    <s v=""/>
    <n v="0"/>
  </r>
  <r>
    <s v="BUQ655AB"/>
    <x v="8"/>
    <x v="1"/>
    <x v="0"/>
    <s v="GTX Pro"/>
    <s v="Condax"/>
    <s v="United States"/>
    <x v="0"/>
    <x v="265"/>
    <x v="173"/>
    <s v="Wed"/>
    <x v="6"/>
    <x v="3"/>
    <n v="4821"/>
    <n v="4868"/>
  </r>
  <r>
    <s v="QDNA6HW3"/>
    <x v="8"/>
    <x v="1"/>
    <x v="0"/>
    <s v="MG Advanced"/>
    <s v="Rangreen"/>
    <s v="Panama"/>
    <x v="0"/>
    <x v="265"/>
    <x v="109"/>
    <s v="Mon"/>
    <x v="5"/>
    <x v="3"/>
    <n v="3393"/>
    <n v="3271"/>
  </r>
  <r>
    <s v="QGXJLNK1"/>
    <x v="29"/>
    <x v="1"/>
    <x v="0"/>
    <s v="GTX Basic"/>
    <m/>
    <s v=""/>
    <x v="1"/>
    <x v="265"/>
    <x v="6"/>
    <s v=""/>
    <x v="1"/>
    <x v="1"/>
    <s v=""/>
    <n v="0"/>
  </r>
  <r>
    <s v="T0VHKKCN"/>
    <x v="29"/>
    <x v="1"/>
    <x v="0"/>
    <s v="GTX Pro"/>
    <s v="Treequote"/>
    <s v="United States"/>
    <x v="2"/>
    <x v="265"/>
    <x v="213"/>
    <s v="Tue"/>
    <x v="7"/>
    <x v="3"/>
    <n v="4821"/>
    <n v="0"/>
  </r>
  <r>
    <s v="E3Z74U5K"/>
    <x v="24"/>
    <x v="0"/>
    <x v="0"/>
    <s v="GTX Basic"/>
    <m/>
    <s v=""/>
    <x v="1"/>
    <x v="265"/>
    <x v="6"/>
    <s v=""/>
    <x v="1"/>
    <x v="1"/>
    <s v=""/>
    <n v="0"/>
  </r>
  <r>
    <s v="7R0TEEHW"/>
    <x v="24"/>
    <x v="0"/>
    <x v="0"/>
    <s v="MG Special"/>
    <s v="Condax"/>
    <s v="United States"/>
    <x v="2"/>
    <x v="265"/>
    <x v="146"/>
    <s v="Mon"/>
    <x v="5"/>
    <x v="3"/>
    <n v="55"/>
    <n v="0"/>
  </r>
  <r>
    <s v="Q3HHDSDS"/>
    <x v="22"/>
    <x v="1"/>
    <x v="0"/>
    <s v="GTX Basic"/>
    <m/>
    <s v=""/>
    <x v="1"/>
    <x v="265"/>
    <x v="6"/>
    <s v=""/>
    <x v="1"/>
    <x v="1"/>
    <s v=""/>
    <n v="0"/>
  </r>
  <r>
    <s v="0S6OQ9AO"/>
    <x v="22"/>
    <x v="1"/>
    <x v="0"/>
    <s v="GTX Plus Basic"/>
    <m/>
    <s v=""/>
    <x v="1"/>
    <x v="265"/>
    <x v="6"/>
    <s v=""/>
    <x v="1"/>
    <x v="1"/>
    <s v=""/>
    <n v="0"/>
  </r>
  <r>
    <s v="CA3BRUJO"/>
    <x v="22"/>
    <x v="1"/>
    <x v="0"/>
    <s v="GTX Plus Basic"/>
    <s v="Konmatfix"/>
    <s v="United States"/>
    <x v="0"/>
    <x v="265"/>
    <x v="213"/>
    <s v="Tue"/>
    <x v="7"/>
    <x v="3"/>
    <n v="1096"/>
    <n v="1171"/>
  </r>
  <r>
    <s v="7AFBJFP5"/>
    <x v="9"/>
    <x v="2"/>
    <x v="1"/>
    <s v="MG Special"/>
    <m/>
    <s v=""/>
    <x v="1"/>
    <x v="265"/>
    <x v="6"/>
    <s v=""/>
    <x v="1"/>
    <x v="1"/>
    <s v=""/>
    <n v="0"/>
  </r>
  <r>
    <s v="7MP6KLZO"/>
    <x v="0"/>
    <x v="0"/>
    <x v="0"/>
    <s v="GTX Basic"/>
    <s v="Goodsilron"/>
    <s v="United States"/>
    <x v="1"/>
    <x v="265"/>
    <x v="6"/>
    <s v=""/>
    <x v="1"/>
    <x v="1"/>
    <s v=""/>
    <n v="0"/>
  </r>
  <r>
    <s v="2TYZRE2R"/>
    <x v="0"/>
    <x v="0"/>
    <x v="0"/>
    <s v="MG Special"/>
    <s v="Massive Dynamic"/>
    <s v="United States"/>
    <x v="1"/>
    <x v="265"/>
    <x v="6"/>
    <s v=""/>
    <x v="1"/>
    <x v="1"/>
    <s v=""/>
    <n v="0"/>
  </r>
  <r>
    <s v="U5K1Y35J"/>
    <x v="0"/>
    <x v="0"/>
    <x v="0"/>
    <s v="MG Special"/>
    <s v="Inity"/>
    <s v="United States"/>
    <x v="0"/>
    <x v="265"/>
    <x v="213"/>
    <s v="Tue"/>
    <x v="7"/>
    <x v="3"/>
    <n v="55"/>
    <n v="58"/>
  </r>
  <r>
    <s v="H2FCUPHJ"/>
    <x v="6"/>
    <x v="1"/>
    <x v="0"/>
    <s v="GTX Pro"/>
    <m/>
    <s v=""/>
    <x v="1"/>
    <x v="265"/>
    <x v="6"/>
    <s v=""/>
    <x v="1"/>
    <x v="1"/>
    <s v=""/>
    <n v="0"/>
  </r>
  <r>
    <s v="Y7TVU9AY"/>
    <x v="6"/>
    <x v="1"/>
    <x v="0"/>
    <s v="GTX Basic"/>
    <s v="Streethex"/>
    <s v="Belgium"/>
    <x v="2"/>
    <x v="265"/>
    <x v="205"/>
    <s v="Mon"/>
    <x v="8"/>
    <x v="4"/>
    <n v="550"/>
    <n v="0"/>
  </r>
  <r>
    <s v="ZNZCBGN7"/>
    <x v="17"/>
    <x v="5"/>
    <x v="2"/>
    <s v="GTX Pro"/>
    <s v="Yearin"/>
    <s v="United States"/>
    <x v="2"/>
    <x v="265"/>
    <x v="216"/>
    <s v="Wed"/>
    <x v="7"/>
    <x v="3"/>
    <n v="4821"/>
    <n v="0"/>
  </r>
  <r>
    <s v="IT2UBEW4"/>
    <x v="17"/>
    <x v="5"/>
    <x v="2"/>
    <s v="MG Special"/>
    <s v="Zotware"/>
    <s v="United States"/>
    <x v="0"/>
    <x v="265"/>
    <x v="213"/>
    <s v="Tue"/>
    <x v="7"/>
    <x v="3"/>
    <n v="55"/>
    <n v="59"/>
  </r>
  <r>
    <s v="806KPNNN"/>
    <x v="12"/>
    <x v="0"/>
    <x v="0"/>
    <s v="GTX Basic"/>
    <s v="Zathunicon"/>
    <s v="United States"/>
    <x v="1"/>
    <x v="265"/>
    <x v="6"/>
    <s v=""/>
    <x v="1"/>
    <x v="1"/>
    <s v=""/>
    <n v="0"/>
  </r>
  <r>
    <s v="8Y4LJOJ0"/>
    <x v="12"/>
    <x v="0"/>
    <x v="0"/>
    <s v="GTX Plus Basic"/>
    <m/>
    <s v=""/>
    <x v="1"/>
    <x v="265"/>
    <x v="6"/>
    <s v=""/>
    <x v="1"/>
    <x v="1"/>
    <s v=""/>
    <n v="0"/>
  </r>
  <r>
    <s v="Z7EBMMAE"/>
    <x v="12"/>
    <x v="0"/>
    <x v="0"/>
    <s v="MG Special"/>
    <m/>
    <s v=""/>
    <x v="1"/>
    <x v="265"/>
    <x v="6"/>
    <s v=""/>
    <x v="1"/>
    <x v="1"/>
    <s v=""/>
    <n v="0"/>
  </r>
  <r>
    <s v="KT4OEP4X"/>
    <x v="12"/>
    <x v="0"/>
    <x v="0"/>
    <s v="MG Special"/>
    <m/>
    <s v=""/>
    <x v="1"/>
    <x v="265"/>
    <x v="6"/>
    <s v=""/>
    <x v="1"/>
    <x v="1"/>
    <s v=""/>
    <n v="0"/>
  </r>
  <r>
    <s v="ODHVHXKS"/>
    <x v="12"/>
    <x v="0"/>
    <x v="0"/>
    <s v="MG Special"/>
    <m/>
    <s v=""/>
    <x v="1"/>
    <x v="265"/>
    <x v="6"/>
    <s v=""/>
    <x v="1"/>
    <x v="1"/>
    <s v=""/>
    <n v="0"/>
  </r>
  <r>
    <s v="SZS2IPM3"/>
    <x v="12"/>
    <x v="0"/>
    <x v="0"/>
    <s v="MG Advanced"/>
    <s v="Doncon"/>
    <s v="United States"/>
    <x v="1"/>
    <x v="265"/>
    <x v="6"/>
    <s v=""/>
    <x v="1"/>
    <x v="1"/>
    <s v=""/>
    <n v="0"/>
  </r>
  <r>
    <s v="YY2DWBG5"/>
    <x v="12"/>
    <x v="0"/>
    <x v="0"/>
    <s v="MG Advanced"/>
    <s v="Ron-tech"/>
    <s v="United States"/>
    <x v="1"/>
    <x v="265"/>
    <x v="6"/>
    <s v=""/>
    <x v="1"/>
    <x v="1"/>
    <s v=""/>
    <n v="0"/>
  </r>
  <r>
    <s v="X19CKKZ1"/>
    <x v="12"/>
    <x v="0"/>
    <x v="0"/>
    <s v="MG Special"/>
    <s v="Hottechi"/>
    <s v="Korea"/>
    <x v="0"/>
    <x v="265"/>
    <x v="223"/>
    <s v="Mon"/>
    <x v="7"/>
    <x v="3"/>
    <n v="55"/>
    <n v="50"/>
  </r>
  <r>
    <s v="DZOLKFK6"/>
    <x v="4"/>
    <x v="3"/>
    <x v="1"/>
    <s v="GTX Plus Pro"/>
    <s v="Hatfan"/>
    <s v="United States"/>
    <x v="2"/>
    <x v="265"/>
    <x v="235"/>
    <s v="Tue"/>
    <x v="8"/>
    <x v="4"/>
    <n v="5482"/>
    <n v="0"/>
  </r>
  <r>
    <s v="H5E0GSHQ"/>
    <x v="15"/>
    <x v="5"/>
    <x v="2"/>
    <s v="MG Special"/>
    <s v="Kinnamplus"/>
    <s v="United States"/>
    <x v="2"/>
    <x v="265"/>
    <x v="224"/>
    <s v="Sun"/>
    <x v="7"/>
    <x v="3"/>
    <n v="55"/>
    <n v="0"/>
  </r>
  <r>
    <s v="P91SQBST"/>
    <x v="3"/>
    <x v="0"/>
    <x v="0"/>
    <s v="MG Special"/>
    <s v="Dalttechnology"/>
    <s v="United States"/>
    <x v="1"/>
    <x v="266"/>
    <x v="6"/>
    <s v=""/>
    <x v="1"/>
    <x v="1"/>
    <s v=""/>
    <n v="0"/>
  </r>
  <r>
    <s v="4DLY9ZDH"/>
    <x v="3"/>
    <x v="0"/>
    <x v="0"/>
    <s v="MG Advanced"/>
    <s v="Dalttechnology"/>
    <s v="United States"/>
    <x v="1"/>
    <x v="266"/>
    <x v="6"/>
    <s v=""/>
    <x v="1"/>
    <x v="1"/>
    <s v=""/>
    <n v="0"/>
  </r>
  <r>
    <s v="ZNEQXZZK"/>
    <x v="3"/>
    <x v="0"/>
    <x v="0"/>
    <s v="MG Advanced"/>
    <s v="Donquadtech"/>
    <s v="United States"/>
    <x v="1"/>
    <x v="266"/>
    <x v="6"/>
    <s v=""/>
    <x v="1"/>
    <x v="1"/>
    <s v=""/>
    <n v="0"/>
  </r>
  <r>
    <s v="CBPVAIQ7"/>
    <x v="25"/>
    <x v="4"/>
    <x v="2"/>
    <s v="GTX Basic"/>
    <s v="Opentech"/>
    <s v="United States"/>
    <x v="2"/>
    <x v="266"/>
    <x v="126"/>
    <s v="Thu"/>
    <x v="5"/>
    <x v="3"/>
    <n v="550"/>
    <n v="0"/>
  </r>
  <r>
    <s v="JND57DH5"/>
    <x v="25"/>
    <x v="4"/>
    <x v="2"/>
    <s v="MG Special"/>
    <s v="Iselectrics"/>
    <s v="United States"/>
    <x v="0"/>
    <x v="266"/>
    <x v="137"/>
    <s v="Tue"/>
    <x v="5"/>
    <x v="3"/>
    <n v="55"/>
    <n v="48"/>
  </r>
  <r>
    <s v="8PUH80YZ"/>
    <x v="23"/>
    <x v="4"/>
    <x v="2"/>
    <s v="GTX Basic"/>
    <s v="Bubba Gump"/>
    <s v="United States"/>
    <x v="0"/>
    <x v="266"/>
    <x v="134"/>
    <s v="Mon"/>
    <x v="5"/>
    <x v="3"/>
    <n v="550"/>
    <n v="511"/>
  </r>
  <r>
    <s v="22WVAXR2"/>
    <x v="23"/>
    <x v="4"/>
    <x v="2"/>
    <s v="GTX Plus Basic"/>
    <s v="Massive Dynamic"/>
    <s v="United States"/>
    <x v="0"/>
    <x v="266"/>
    <x v="222"/>
    <s v="Sat"/>
    <x v="7"/>
    <x v="3"/>
    <n v="1096"/>
    <n v="1311"/>
  </r>
  <r>
    <s v="VVO21D4Z"/>
    <x v="28"/>
    <x v="0"/>
    <x v="0"/>
    <s v="GTX Basic"/>
    <m/>
    <s v=""/>
    <x v="1"/>
    <x v="266"/>
    <x v="6"/>
    <s v=""/>
    <x v="1"/>
    <x v="1"/>
    <s v=""/>
    <n v="0"/>
  </r>
  <r>
    <s v="SXFE42KG"/>
    <x v="28"/>
    <x v="0"/>
    <x v="0"/>
    <s v="MG Advanced"/>
    <s v="Gogozoom"/>
    <s v="United States"/>
    <x v="1"/>
    <x v="266"/>
    <x v="6"/>
    <s v=""/>
    <x v="1"/>
    <x v="1"/>
    <s v=""/>
    <n v="0"/>
  </r>
  <r>
    <s v="MA9SBSLE"/>
    <x v="28"/>
    <x v="0"/>
    <x v="0"/>
    <s v="MG Special"/>
    <s v="Dontechi"/>
    <s v="United States"/>
    <x v="2"/>
    <x v="266"/>
    <x v="218"/>
    <s v="Thu"/>
    <x v="7"/>
    <x v="3"/>
    <n v="55"/>
    <n v="0"/>
  </r>
  <r>
    <s v="PKRDEUWE"/>
    <x v="27"/>
    <x v="5"/>
    <x v="2"/>
    <s v="GTX Basic"/>
    <s v="Kan-code"/>
    <s v="United States"/>
    <x v="2"/>
    <x v="266"/>
    <x v="110"/>
    <s v="Wed"/>
    <x v="5"/>
    <x v="3"/>
    <n v="550"/>
    <n v="0"/>
  </r>
  <r>
    <s v="LJ5FQGLZ"/>
    <x v="13"/>
    <x v="4"/>
    <x v="2"/>
    <s v="GTX Plus Pro"/>
    <s v="Plussunin"/>
    <s v="United States"/>
    <x v="0"/>
    <x v="266"/>
    <x v="218"/>
    <s v="Thu"/>
    <x v="7"/>
    <x v="3"/>
    <n v="5482"/>
    <n v="6100"/>
  </r>
  <r>
    <s v="KMJMLQ4P"/>
    <x v="13"/>
    <x v="4"/>
    <x v="2"/>
    <s v="MG Special"/>
    <s v="Silis"/>
    <s v="United States"/>
    <x v="0"/>
    <x v="266"/>
    <x v="137"/>
    <s v="Tue"/>
    <x v="5"/>
    <x v="3"/>
    <n v="55"/>
    <n v="61"/>
  </r>
  <r>
    <s v="APIB681L"/>
    <x v="1"/>
    <x v="1"/>
    <x v="0"/>
    <s v="GTX Basic"/>
    <m/>
    <s v=""/>
    <x v="1"/>
    <x v="266"/>
    <x v="6"/>
    <s v=""/>
    <x v="1"/>
    <x v="1"/>
    <s v=""/>
    <n v="0"/>
  </r>
  <r>
    <s v="TFSKOBH7"/>
    <x v="1"/>
    <x v="1"/>
    <x v="0"/>
    <s v="GTX Basic"/>
    <m/>
    <s v=""/>
    <x v="1"/>
    <x v="266"/>
    <x v="6"/>
    <s v=""/>
    <x v="1"/>
    <x v="1"/>
    <s v=""/>
    <n v="0"/>
  </r>
  <r>
    <s v="LUTZ8UQM"/>
    <x v="1"/>
    <x v="1"/>
    <x v="0"/>
    <s v="GTX Pro"/>
    <s v="Isdom"/>
    <s v="United States"/>
    <x v="1"/>
    <x v="266"/>
    <x v="6"/>
    <s v=""/>
    <x v="1"/>
    <x v="1"/>
    <s v=""/>
    <n v="0"/>
  </r>
  <r>
    <s v="1QKDD1OI"/>
    <x v="1"/>
    <x v="1"/>
    <x v="0"/>
    <s v="GTX Pro"/>
    <s v="Isdom"/>
    <s v="United States"/>
    <x v="1"/>
    <x v="266"/>
    <x v="6"/>
    <s v=""/>
    <x v="1"/>
    <x v="1"/>
    <s v=""/>
    <n v="0"/>
  </r>
  <r>
    <s v="2GFL3TAF"/>
    <x v="1"/>
    <x v="1"/>
    <x v="0"/>
    <s v="GTX Pro"/>
    <m/>
    <s v=""/>
    <x v="1"/>
    <x v="266"/>
    <x v="6"/>
    <s v=""/>
    <x v="1"/>
    <x v="1"/>
    <s v=""/>
    <n v="0"/>
  </r>
  <r>
    <s v="CUSWE9PB"/>
    <x v="1"/>
    <x v="1"/>
    <x v="0"/>
    <s v="GTX Pro"/>
    <m/>
    <s v=""/>
    <x v="1"/>
    <x v="266"/>
    <x v="6"/>
    <s v=""/>
    <x v="1"/>
    <x v="1"/>
    <s v=""/>
    <n v="0"/>
  </r>
  <r>
    <s v="XFCKQ7RI"/>
    <x v="1"/>
    <x v="1"/>
    <x v="0"/>
    <s v="MG Advanced"/>
    <m/>
    <s v=""/>
    <x v="1"/>
    <x v="266"/>
    <x v="6"/>
    <s v=""/>
    <x v="1"/>
    <x v="1"/>
    <s v=""/>
    <n v="0"/>
  </r>
  <r>
    <s v="94E71JAP"/>
    <x v="1"/>
    <x v="1"/>
    <x v="0"/>
    <s v="GTX Plus Basic"/>
    <s v="Isdom"/>
    <s v="United States"/>
    <x v="2"/>
    <x v="266"/>
    <x v="220"/>
    <s v="Mon"/>
    <x v="8"/>
    <x v="4"/>
    <n v="1096"/>
    <n v="0"/>
  </r>
  <r>
    <s v="VBVO5X8W"/>
    <x v="1"/>
    <x v="1"/>
    <x v="0"/>
    <s v="GTX Pro"/>
    <s v="dambase"/>
    <s v="United States"/>
    <x v="2"/>
    <x v="266"/>
    <x v="143"/>
    <s v="Tue"/>
    <x v="5"/>
    <x v="3"/>
    <n v="4821"/>
    <n v="0"/>
  </r>
  <r>
    <s v="6UUZ4IJ5"/>
    <x v="1"/>
    <x v="1"/>
    <x v="0"/>
    <s v="GTX Basic"/>
    <s v="Ron-tech"/>
    <s v="United States"/>
    <x v="0"/>
    <x v="266"/>
    <x v="126"/>
    <s v="Thu"/>
    <x v="5"/>
    <x v="3"/>
    <n v="550"/>
    <n v="528"/>
  </r>
  <r>
    <s v="6EXXL6M4"/>
    <x v="1"/>
    <x v="1"/>
    <x v="0"/>
    <s v="GTX Basic"/>
    <s v="Stanredtax"/>
    <s v="United States"/>
    <x v="0"/>
    <x v="266"/>
    <x v="223"/>
    <s v="Mon"/>
    <x v="7"/>
    <x v="3"/>
    <n v="550"/>
    <n v="581"/>
  </r>
  <r>
    <s v="L9BTE2RA"/>
    <x v="1"/>
    <x v="1"/>
    <x v="0"/>
    <s v="GTX Plus Pro"/>
    <s v="Toughzap"/>
    <s v="United States"/>
    <x v="0"/>
    <x v="266"/>
    <x v="181"/>
    <s v="Fri"/>
    <x v="6"/>
    <x v="3"/>
    <n v="5482"/>
    <n v="5947"/>
  </r>
  <r>
    <s v="EVU2E5ZZ"/>
    <x v="26"/>
    <x v="4"/>
    <x v="2"/>
    <s v="MG Advanced"/>
    <s v="Gekko &amp; Co"/>
    <s v="United States"/>
    <x v="2"/>
    <x v="266"/>
    <x v="110"/>
    <s v="Wed"/>
    <x v="5"/>
    <x v="3"/>
    <n v="3393"/>
    <n v="0"/>
  </r>
  <r>
    <s v="PQL5GITI"/>
    <x v="8"/>
    <x v="1"/>
    <x v="0"/>
    <s v="GTX Basic"/>
    <m/>
    <s v=""/>
    <x v="1"/>
    <x v="266"/>
    <x v="6"/>
    <s v=""/>
    <x v="1"/>
    <x v="1"/>
    <s v=""/>
    <n v="0"/>
  </r>
  <r>
    <s v="8AK3KGFA"/>
    <x v="8"/>
    <x v="1"/>
    <x v="0"/>
    <s v="MG Advanced"/>
    <m/>
    <s v=""/>
    <x v="1"/>
    <x v="266"/>
    <x v="6"/>
    <s v=""/>
    <x v="1"/>
    <x v="1"/>
    <s v=""/>
    <n v="0"/>
  </r>
  <r>
    <s v="PBTSZ2Q2"/>
    <x v="8"/>
    <x v="1"/>
    <x v="0"/>
    <s v="GTX Pro"/>
    <s v="Isdom"/>
    <s v="United States"/>
    <x v="2"/>
    <x v="266"/>
    <x v="212"/>
    <s v="Sun"/>
    <x v="8"/>
    <x v="4"/>
    <n v="4821"/>
    <n v="0"/>
  </r>
  <r>
    <s v="7F2DDW3C"/>
    <x v="10"/>
    <x v="3"/>
    <x v="1"/>
    <s v="MG Advanced"/>
    <m/>
    <s v=""/>
    <x v="1"/>
    <x v="266"/>
    <x v="6"/>
    <s v=""/>
    <x v="1"/>
    <x v="1"/>
    <s v=""/>
    <n v="0"/>
  </r>
  <r>
    <s v="BEDNZXVE"/>
    <x v="29"/>
    <x v="1"/>
    <x v="0"/>
    <s v="GTX Basic"/>
    <m/>
    <s v=""/>
    <x v="1"/>
    <x v="266"/>
    <x v="6"/>
    <s v=""/>
    <x v="1"/>
    <x v="1"/>
    <s v=""/>
    <n v="0"/>
  </r>
  <r>
    <s v="D28ANNYX"/>
    <x v="16"/>
    <x v="2"/>
    <x v="1"/>
    <s v="GTX Basic"/>
    <s v="Green-Plus"/>
    <s v="United States"/>
    <x v="0"/>
    <x v="266"/>
    <x v="236"/>
    <s v="Sat"/>
    <x v="9"/>
    <x v="4"/>
    <n v="550"/>
    <n v="508"/>
  </r>
  <r>
    <s v="CGFLLZZI"/>
    <x v="18"/>
    <x v="2"/>
    <x v="1"/>
    <s v="MG Special"/>
    <m/>
    <s v=""/>
    <x v="1"/>
    <x v="266"/>
    <x v="6"/>
    <s v=""/>
    <x v="1"/>
    <x v="1"/>
    <s v=""/>
    <n v="0"/>
  </r>
  <r>
    <s v="GZ6SFRAT"/>
    <x v="24"/>
    <x v="0"/>
    <x v="0"/>
    <s v="MG Special"/>
    <s v="Hottechi"/>
    <s v="Korea"/>
    <x v="1"/>
    <x v="266"/>
    <x v="6"/>
    <s v=""/>
    <x v="1"/>
    <x v="1"/>
    <s v=""/>
    <n v="0"/>
  </r>
  <r>
    <s v="JH643YRI"/>
    <x v="24"/>
    <x v="0"/>
    <x v="0"/>
    <s v="MG Advanced"/>
    <s v="Umbrella Corporation"/>
    <s v="United States"/>
    <x v="1"/>
    <x v="266"/>
    <x v="6"/>
    <s v=""/>
    <x v="1"/>
    <x v="1"/>
    <s v=""/>
    <n v="0"/>
  </r>
  <r>
    <s v="YCQTM2BQ"/>
    <x v="24"/>
    <x v="0"/>
    <x v="0"/>
    <s v="MG Advanced"/>
    <m/>
    <s v=""/>
    <x v="1"/>
    <x v="266"/>
    <x v="6"/>
    <s v=""/>
    <x v="1"/>
    <x v="1"/>
    <s v=""/>
    <n v="0"/>
  </r>
  <r>
    <s v="30OFYJUN"/>
    <x v="24"/>
    <x v="0"/>
    <x v="0"/>
    <s v="GTX Basic"/>
    <s v="Dontechi"/>
    <s v="United States"/>
    <x v="2"/>
    <x v="266"/>
    <x v="223"/>
    <s v="Mon"/>
    <x v="7"/>
    <x v="3"/>
    <n v="550"/>
    <n v="0"/>
  </r>
  <r>
    <s v="10ICDVM2"/>
    <x v="24"/>
    <x v="0"/>
    <x v="0"/>
    <s v="GTX Basic"/>
    <s v="Konmatfix"/>
    <s v="United States"/>
    <x v="0"/>
    <x v="266"/>
    <x v="224"/>
    <s v="Sun"/>
    <x v="7"/>
    <x v="3"/>
    <n v="550"/>
    <n v="537"/>
  </r>
  <r>
    <s v="KUAZF4E7"/>
    <x v="5"/>
    <x v="3"/>
    <x v="1"/>
    <s v="GTX Plus Basic"/>
    <s v="Blackzim"/>
    <s v="United States"/>
    <x v="2"/>
    <x v="266"/>
    <x v="237"/>
    <s v="Mon"/>
    <x v="8"/>
    <x v="4"/>
    <n v="1096"/>
    <n v="0"/>
  </r>
  <r>
    <s v="Y3TOQUQI"/>
    <x v="22"/>
    <x v="1"/>
    <x v="0"/>
    <s v="GTX Basic"/>
    <s v="Zotware"/>
    <s v="United States"/>
    <x v="1"/>
    <x v="266"/>
    <x v="6"/>
    <s v=""/>
    <x v="1"/>
    <x v="1"/>
    <s v=""/>
    <n v="0"/>
  </r>
  <r>
    <s v="RV5Y8DRY"/>
    <x v="22"/>
    <x v="1"/>
    <x v="0"/>
    <s v="GTX Plus Pro"/>
    <m/>
    <s v=""/>
    <x v="1"/>
    <x v="266"/>
    <x v="6"/>
    <s v=""/>
    <x v="1"/>
    <x v="1"/>
    <s v=""/>
    <n v="0"/>
  </r>
  <r>
    <s v="HJRM13DI"/>
    <x v="22"/>
    <x v="1"/>
    <x v="0"/>
    <s v="MG Special"/>
    <s v="Treequote"/>
    <s v="United States"/>
    <x v="1"/>
    <x v="266"/>
    <x v="6"/>
    <s v=""/>
    <x v="1"/>
    <x v="1"/>
    <s v=""/>
    <n v="0"/>
  </r>
  <r>
    <s v="IVANA47K"/>
    <x v="22"/>
    <x v="1"/>
    <x v="0"/>
    <s v="GTX Plus Basic"/>
    <s v="Cancity"/>
    <s v="United States"/>
    <x v="0"/>
    <x v="266"/>
    <x v="218"/>
    <s v="Thu"/>
    <x v="7"/>
    <x v="3"/>
    <n v="1096"/>
    <n v="1031"/>
  </r>
  <r>
    <s v="G2XP6IGJ"/>
    <x v="0"/>
    <x v="0"/>
    <x v="0"/>
    <s v="GTX Basic"/>
    <m/>
    <s v=""/>
    <x v="1"/>
    <x v="266"/>
    <x v="6"/>
    <s v=""/>
    <x v="1"/>
    <x v="1"/>
    <s v=""/>
    <n v="0"/>
  </r>
  <r>
    <s v="MLD3WEJC"/>
    <x v="0"/>
    <x v="0"/>
    <x v="0"/>
    <s v="MG Advanced"/>
    <s v="Xx-holding"/>
    <s v="United States"/>
    <x v="1"/>
    <x v="266"/>
    <x v="6"/>
    <s v=""/>
    <x v="1"/>
    <x v="1"/>
    <s v=""/>
    <n v="0"/>
  </r>
  <r>
    <s v="DZP0MNRM"/>
    <x v="6"/>
    <x v="1"/>
    <x v="0"/>
    <s v="GTX Plus Basic"/>
    <s v="Konex"/>
    <s v="United States"/>
    <x v="1"/>
    <x v="266"/>
    <x v="6"/>
    <s v=""/>
    <x v="1"/>
    <x v="1"/>
    <s v=""/>
    <n v="0"/>
  </r>
  <r>
    <s v="OBC504T8"/>
    <x v="6"/>
    <x v="1"/>
    <x v="0"/>
    <s v="GTX Plus Basic"/>
    <m/>
    <s v=""/>
    <x v="1"/>
    <x v="266"/>
    <x v="6"/>
    <s v=""/>
    <x v="1"/>
    <x v="1"/>
    <s v=""/>
    <n v="0"/>
  </r>
  <r>
    <s v="CMW6IQJI"/>
    <x v="6"/>
    <x v="1"/>
    <x v="0"/>
    <s v="MG Advanced"/>
    <s v="Faxquote"/>
    <s v="United States"/>
    <x v="1"/>
    <x v="266"/>
    <x v="6"/>
    <s v=""/>
    <x v="1"/>
    <x v="1"/>
    <s v=""/>
    <n v="0"/>
  </r>
  <r>
    <s v="4KP2GEFF"/>
    <x v="6"/>
    <x v="1"/>
    <x v="0"/>
    <s v="GTX Plus Basic"/>
    <s v="dambase"/>
    <s v="United States"/>
    <x v="0"/>
    <x v="266"/>
    <x v="197"/>
    <s v="Fri"/>
    <x v="8"/>
    <x v="4"/>
    <n v="1096"/>
    <n v="1077"/>
  </r>
  <r>
    <s v="8ODHXBNE"/>
    <x v="11"/>
    <x v="3"/>
    <x v="1"/>
    <s v="MG Special"/>
    <m/>
    <s v=""/>
    <x v="1"/>
    <x v="266"/>
    <x v="6"/>
    <s v=""/>
    <x v="1"/>
    <x v="1"/>
    <s v=""/>
    <n v="0"/>
  </r>
  <r>
    <s v="VO1YR5CY"/>
    <x v="12"/>
    <x v="0"/>
    <x v="0"/>
    <s v="GTX Basic"/>
    <m/>
    <s v=""/>
    <x v="1"/>
    <x v="266"/>
    <x v="6"/>
    <s v=""/>
    <x v="1"/>
    <x v="1"/>
    <s v=""/>
    <n v="0"/>
  </r>
  <r>
    <s v="FHPRER2D"/>
    <x v="12"/>
    <x v="0"/>
    <x v="0"/>
    <s v="MG Special"/>
    <s v="Sonron"/>
    <s v="United States"/>
    <x v="1"/>
    <x v="266"/>
    <x v="6"/>
    <s v=""/>
    <x v="1"/>
    <x v="1"/>
    <s v=""/>
    <n v="0"/>
  </r>
  <r>
    <s v="WOB1ULFR"/>
    <x v="12"/>
    <x v="0"/>
    <x v="0"/>
    <s v="MG Advanced"/>
    <s v="Dontechi"/>
    <s v="United States"/>
    <x v="0"/>
    <x v="266"/>
    <x v="217"/>
    <s v="Sat"/>
    <x v="8"/>
    <x v="4"/>
    <n v="3393"/>
    <n v="3306"/>
  </r>
  <r>
    <s v="7IKDD9UG"/>
    <x v="15"/>
    <x v="5"/>
    <x v="2"/>
    <s v="GTX Basic"/>
    <s v="Bioplex"/>
    <s v="United States"/>
    <x v="0"/>
    <x v="266"/>
    <x v="216"/>
    <s v="Wed"/>
    <x v="7"/>
    <x v="3"/>
    <n v="550"/>
    <n v="491"/>
  </r>
  <r>
    <s v="UVCHXUIG"/>
    <x v="3"/>
    <x v="0"/>
    <x v="0"/>
    <s v="MG Special"/>
    <s v="Konmatfix"/>
    <s v="United States"/>
    <x v="1"/>
    <x v="267"/>
    <x v="6"/>
    <s v=""/>
    <x v="1"/>
    <x v="1"/>
    <s v=""/>
    <n v="0"/>
  </r>
  <r>
    <s v="V02WMIWK"/>
    <x v="3"/>
    <x v="0"/>
    <x v="0"/>
    <s v="MG Special"/>
    <m/>
    <s v=""/>
    <x v="1"/>
    <x v="267"/>
    <x v="6"/>
    <s v=""/>
    <x v="1"/>
    <x v="1"/>
    <s v=""/>
    <n v="0"/>
  </r>
  <r>
    <s v="59SUBXGP"/>
    <x v="3"/>
    <x v="0"/>
    <x v="0"/>
    <s v="MG Special"/>
    <s v="Streethex"/>
    <s v="Belgium"/>
    <x v="0"/>
    <x v="267"/>
    <x v="236"/>
    <s v="Sat"/>
    <x v="9"/>
    <x v="4"/>
    <n v="55"/>
    <n v="53"/>
  </r>
  <r>
    <s v="37UCYEDY"/>
    <x v="23"/>
    <x v="4"/>
    <x v="2"/>
    <s v="GTX Plus Basic"/>
    <s v="Bluth Company"/>
    <s v="United States"/>
    <x v="1"/>
    <x v="267"/>
    <x v="6"/>
    <s v=""/>
    <x v="1"/>
    <x v="1"/>
    <s v=""/>
    <n v="0"/>
  </r>
  <r>
    <s v="TFL3C3JS"/>
    <x v="23"/>
    <x v="4"/>
    <x v="2"/>
    <s v="GTX Plus Pro"/>
    <s v="Initech"/>
    <s v="United States"/>
    <x v="0"/>
    <x v="267"/>
    <x v="173"/>
    <s v="Wed"/>
    <x v="6"/>
    <x v="3"/>
    <n v="5482"/>
    <n v="5228"/>
  </r>
  <r>
    <s v="EM3NYEYC"/>
    <x v="28"/>
    <x v="0"/>
    <x v="0"/>
    <s v="GTX Plus Pro"/>
    <s v="Domzoom"/>
    <s v="United States"/>
    <x v="2"/>
    <x v="267"/>
    <x v="223"/>
    <s v="Mon"/>
    <x v="7"/>
    <x v="3"/>
    <n v="5482"/>
    <n v="0"/>
  </r>
  <r>
    <s v="1976N63N"/>
    <x v="1"/>
    <x v="1"/>
    <x v="0"/>
    <s v="GTX Plus Basic"/>
    <s v="Kinnamplus"/>
    <s v="United States"/>
    <x v="1"/>
    <x v="267"/>
    <x v="6"/>
    <s v=""/>
    <x v="1"/>
    <x v="1"/>
    <s v=""/>
    <n v="0"/>
  </r>
  <r>
    <s v="7TFHGN6O"/>
    <x v="1"/>
    <x v="1"/>
    <x v="0"/>
    <s v="GTX Plus Pro"/>
    <s v="Inity"/>
    <s v="United States"/>
    <x v="1"/>
    <x v="267"/>
    <x v="6"/>
    <s v=""/>
    <x v="1"/>
    <x v="1"/>
    <s v=""/>
    <n v="0"/>
  </r>
  <r>
    <s v="L6223VHA"/>
    <x v="1"/>
    <x v="1"/>
    <x v="0"/>
    <s v="GTX Pro"/>
    <s v="Sumace"/>
    <s v="Romania"/>
    <x v="1"/>
    <x v="267"/>
    <x v="6"/>
    <s v=""/>
    <x v="1"/>
    <x v="1"/>
    <s v=""/>
    <n v="0"/>
  </r>
  <r>
    <s v="TJ7PNIXL"/>
    <x v="1"/>
    <x v="1"/>
    <x v="0"/>
    <s v="GTX Pro"/>
    <m/>
    <s v=""/>
    <x v="1"/>
    <x v="267"/>
    <x v="6"/>
    <s v=""/>
    <x v="1"/>
    <x v="1"/>
    <s v=""/>
    <n v="0"/>
  </r>
  <r>
    <s v="VMBM5EKL"/>
    <x v="1"/>
    <x v="1"/>
    <x v="0"/>
    <s v="GTX Pro"/>
    <m/>
    <s v=""/>
    <x v="1"/>
    <x v="267"/>
    <x v="6"/>
    <s v=""/>
    <x v="1"/>
    <x v="1"/>
    <s v=""/>
    <n v="0"/>
  </r>
  <r>
    <s v="8TD2LLOF"/>
    <x v="1"/>
    <x v="1"/>
    <x v="0"/>
    <s v="MG Advanced"/>
    <m/>
    <s v=""/>
    <x v="1"/>
    <x v="267"/>
    <x v="6"/>
    <s v=""/>
    <x v="1"/>
    <x v="1"/>
    <s v=""/>
    <n v="0"/>
  </r>
  <r>
    <s v="KPFV2AAL"/>
    <x v="1"/>
    <x v="1"/>
    <x v="0"/>
    <s v="GTX Pro"/>
    <s v="Streethex"/>
    <s v="Belgium"/>
    <x v="2"/>
    <x v="267"/>
    <x v="221"/>
    <s v="Fri"/>
    <x v="8"/>
    <x v="4"/>
    <n v="4821"/>
    <n v="0"/>
  </r>
  <r>
    <s v="V2JOV5MF"/>
    <x v="1"/>
    <x v="1"/>
    <x v="0"/>
    <s v="GTX Pro"/>
    <s v="Domzoom"/>
    <s v="United States"/>
    <x v="0"/>
    <x v="267"/>
    <x v="218"/>
    <s v="Thu"/>
    <x v="7"/>
    <x v="3"/>
    <n v="4821"/>
    <n v="4677"/>
  </r>
  <r>
    <s v="DEVXF86R"/>
    <x v="26"/>
    <x v="4"/>
    <x v="2"/>
    <s v="GTX Plus Basic"/>
    <s v="Acme Corporation"/>
    <s v="United States"/>
    <x v="2"/>
    <x v="267"/>
    <x v="181"/>
    <s v="Fri"/>
    <x v="6"/>
    <x v="3"/>
    <n v="1096"/>
    <n v="0"/>
  </r>
  <r>
    <s v="VA9AGU75"/>
    <x v="26"/>
    <x v="4"/>
    <x v="2"/>
    <s v="GTX Pro"/>
    <s v="Kan-code"/>
    <s v="United States"/>
    <x v="2"/>
    <x v="267"/>
    <x v="168"/>
    <s v="Tue"/>
    <x v="6"/>
    <x v="3"/>
    <n v="4821"/>
    <n v="0"/>
  </r>
  <r>
    <s v="0MKW8IPC"/>
    <x v="26"/>
    <x v="4"/>
    <x v="2"/>
    <s v="GTX Basic"/>
    <s v="Xx-zobam"/>
    <s v="United States"/>
    <x v="0"/>
    <x v="267"/>
    <x v="219"/>
    <s v="Fri"/>
    <x v="7"/>
    <x v="3"/>
    <n v="550"/>
    <n v="554"/>
  </r>
  <r>
    <s v="7RLLNAYC"/>
    <x v="8"/>
    <x v="1"/>
    <x v="0"/>
    <s v="MG Special"/>
    <m/>
    <s v=""/>
    <x v="1"/>
    <x v="267"/>
    <x v="6"/>
    <s v=""/>
    <x v="1"/>
    <x v="1"/>
    <s v=""/>
    <n v="0"/>
  </r>
  <r>
    <s v="BRDB1I76"/>
    <x v="8"/>
    <x v="1"/>
    <x v="0"/>
    <s v="MG Special"/>
    <m/>
    <s v=""/>
    <x v="1"/>
    <x v="267"/>
    <x v="6"/>
    <s v=""/>
    <x v="1"/>
    <x v="1"/>
    <s v=""/>
    <n v="0"/>
  </r>
  <r>
    <s v="EFKPYBI9"/>
    <x v="8"/>
    <x v="1"/>
    <x v="0"/>
    <s v="MG Advanced"/>
    <s v="Xx-holding"/>
    <s v="United States"/>
    <x v="1"/>
    <x v="267"/>
    <x v="6"/>
    <s v=""/>
    <x v="1"/>
    <x v="1"/>
    <s v=""/>
    <n v="0"/>
  </r>
  <r>
    <s v="P8P9MKJL"/>
    <x v="8"/>
    <x v="1"/>
    <x v="0"/>
    <s v="GTX Plus Pro"/>
    <s v="dambase"/>
    <s v="United States"/>
    <x v="0"/>
    <x v="267"/>
    <x v="178"/>
    <s v="Sat"/>
    <x v="6"/>
    <x v="3"/>
    <n v="5482"/>
    <n v="5548"/>
  </r>
  <r>
    <s v="S7PY8R2V"/>
    <x v="8"/>
    <x v="1"/>
    <x v="0"/>
    <s v="MG Advanced"/>
    <s v="Funholding"/>
    <s v="United States"/>
    <x v="0"/>
    <x v="267"/>
    <x v="219"/>
    <s v="Fri"/>
    <x v="7"/>
    <x v="3"/>
    <n v="3393"/>
    <n v="3809"/>
  </r>
  <r>
    <s v="PW9DTZON"/>
    <x v="7"/>
    <x v="2"/>
    <x v="1"/>
    <s v="GTX Pro"/>
    <s v="Donquadtech"/>
    <s v="United States"/>
    <x v="1"/>
    <x v="267"/>
    <x v="6"/>
    <s v=""/>
    <x v="1"/>
    <x v="1"/>
    <s v=""/>
    <n v="0"/>
  </r>
  <r>
    <s v="G0DTQHIC"/>
    <x v="29"/>
    <x v="1"/>
    <x v="0"/>
    <s v="GTX Basic"/>
    <m/>
    <s v=""/>
    <x v="1"/>
    <x v="267"/>
    <x v="6"/>
    <s v=""/>
    <x v="1"/>
    <x v="1"/>
    <s v=""/>
    <n v="0"/>
  </r>
  <r>
    <s v="75WYC9TY"/>
    <x v="29"/>
    <x v="1"/>
    <x v="0"/>
    <s v="GTX Basic"/>
    <s v="Globex Corporation"/>
    <s v="Norway"/>
    <x v="2"/>
    <x v="267"/>
    <x v="224"/>
    <s v="Sun"/>
    <x v="7"/>
    <x v="3"/>
    <n v="550"/>
    <n v="0"/>
  </r>
  <r>
    <s v="FPLXC8Z3"/>
    <x v="18"/>
    <x v="2"/>
    <x v="1"/>
    <s v="GTX Plus Pro"/>
    <m/>
    <s v=""/>
    <x v="1"/>
    <x v="267"/>
    <x v="6"/>
    <s v=""/>
    <x v="1"/>
    <x v="1"/>
    <s v=""/>
    <n v="0"/>
  </r>
  <r>
    <s v="CEWDZ3ZD"/>
    <x v="18"/>
    <x v="2"/>
    <x v="1"/>
    <s v="MG Special"/>
    <s v="Scotfind"/>
    <s v="United States"/>
    <x v="0"/>
    <x v="267"/>
    <x v="133"/>
    <s v="Thu"/>
    <x v="5"/>
    <x v="3"/>
    <n v="55"/>
    <n v="53"/>
  </r>
  <r>
    <s v="OD895EQM"/>
    <x v="24"/>
    <x v="0"/>
    <x v="0"/>
    <s v="GTX Plus Pro"/>
    <m/>
    <s v=""/>
    <x v="1"/>
    <x v="267"/>
    <x v="6"/>
    <s v=""/>
    <x v="1"/>
    <x v="1"/>
    <s v=""/>
    <n v="0"/>
  </r>
  <r>
    <s v="KPH05GU8"/>
    <x v="24"/>
    <x v="0"/>
    <x v="0"/>
    <s v="MG Advanced"/>
    <s v="The New York Inquirer"/>
    <s v="United States"/>
    <x v="1"/>
    <x v="267"/>
    <x v="6"/>
    <s v=""/>
    <x v="1"/>
    <x v="1"/>
    <s v=""/>
    <n v="0"/>
  </r>
  <r>
    <s v="VBB0LCEN"/>
    <x v="24"/>
    <x v="0"/>
    <x v="0"/>
    <s v="MG Advanced"/>
    <m/>
    <s v=""/>
    <x v="1"/>
    <x v="267"/>
    <x v="6"/>
    <s v=""/>
    <x v="1"/>
    <x v="1"/>
    <s v=""/>
    <n v="0"/>
  </r>
  <r>
    <s v="F56MSU4B"/>
    <x v="24"/>
    <x v="0"/>
    <x v="0"/>
    <s v="MG Advanced"/>
    <s v="Betatech"/>
    <s v="Kenya"/>
    <x v="2"/>
    <x v="267"/>
    <x v="224"/>
    <s v="Sun"/>
    <x v="7"/>
    <x v="3"/>
    <n v="3393"/>
    <n v="0"/>
  </r>
  <r>
    <s v="BR18O9U1"/>
    <x v="22"/>
    <x v="1"/>
    <x v="0"/>
    <s v="GTX Plus Basic"/>
    <s v="Ron-tech"/>
    <s v="United States"/>
    <x v="0"/>
    <x v="267"/>
    <x v="219"/>
    <s v="Fri"/>
    <x v="7"/>
    <x v="3"/>
    <n v="1096"/>
    <n v="1044"/>
  </r>
  <r>
    <s v="88CM27UB"/>
    <x v="9"/>
    <x v="2"/>
    <x v="1"/>
    <s v="GTX Pro"/>
    <s v="Kan-code"/>
    <s v="United States"/>
    <x v="2"/>
    <x v="267"/>
    <x v="224"/>
    <s v="Sun"/>
    <x v="7"/>
    <x v="3"/>
    <n v="4821"/>
    <n v="0"/>
  </r>
  <r>
    <s v="IK7LMFER"/>
    <x v="0"/>
    <x v="0"/>
    <x v="0"/>
    <s v="MG Special"/>
    <m/>
    <s v=""/>
    <x v="1"/>
    <x v="267"/>
    <x v="6"/>
    <s v=""/>
    <x v="1"/>
    <x v="1"/>
    <s v=""/>
    <n v="0"/>
  </r>
  <r>
    <s v="P3K1DVYB"/>
    <x v="0"/>
    <x v="0"/>
    <x v="0"/>
    <s v="MG Advanced"/>
    <m/>
    <s v=""/>
    <x v="1"/>
    <x v="267"/>
    <x v="6"/>
    <s v=""/>
    <x v="1"/>
    <x v="1"/>
    <s v=""/>
    <n v="0"/>
  </r>
  <r>
    <s v="BB1PRS3T"/>
    <x v="0"/>
    <x v="0"/>
    <x v="0"/>
    <s v="MG Advanced"/>
    <m/>
    <s v=""/>
    <x v="1"/>
    <x v="267"/>
    <x v="6"/>
    <s v=""/>
    <x v="1"/>
    <x v="1"/>
    <s v=""/>
    <n v="0"/>
  </r>
  <r>
    <s v="WQ5U8PPM"/>
    <x v="6"/>
    <x v="1"/>
    <x v="0"/>
    <s v="GTX Plus Basic"/>
    <s v="Umbrella Corporation"/>
    <s v="United States"/>
    <x v="1"/>
    <x v="267"/>
    <x v="6"/>
    <s v=""/>
    <x v="1"/>
    <x v="1"/>
    <s v=""/>
    <n v="0"/>
  </r>
  <r>
    <s v="Q5GNQ823"/>
    <x v="4"/>
    <x v="3"/>
    <x v="1"/>
    <s v="GTX Pro"/>
    <m/>
    <s v=""/>
    <x v="1"/>
    <x v="267"/>
    <x v="6"/>
    <s v=""/>
    <x v="1"/>
    <x v="1"/>
    <s v=""/>
    <n v="0"/>
  </r>
  <r>
    <s v="BE0RAJF5"/>
    <x v="4"/>
    <x v="3"/>
    <x v="1"/>
    <s v="GTX Pro"/>
    <s v="Faxquote"/>
    <s v="United States"/>
    <x v="2"/>
    <x v="267"/>
    <x v="112"/>
    <s v="Sun"/>
    <x v="5"/>
    <x v="3"/>
    <n v="4821"/>
    <n v="0"/>
  </r>
  <r>
    <s v="KO7UWLAU"/>
    <x v="20"/>
    <x v="5"/>
    <x v="2"/>
    <s v="MG Advanced"/>
    <s v="Xx-zobam"/>
    <s v="United States"/>
    <x v="0"/>
    <x v="267"/>
    <x v="219"/>
    <s v="Fri"/>
    <x v="7"/>
    <x v="3"/>
    <n v="3393"/>
    <n v="3596"/>
  </r>
  <r>
    <s v="T50TV9SO"/>
    <x v="2"/>
    <x v="2"/>
    <x v="1"/>
    <s v="GTX Basic"/>
    <m/>
    <s v=""/>
    <x v="1"/>
    <x v="267"/>
    <x v="6"/>
    <s v=""/>
    <x v="1"/>
    <x v="1"/>
    <s v=""/>
    <n v="0"/>
  </r>
  <r>
    <s v="4SJGBWQL"/>
    <x v="2"/>
    <x v="2"/>
    <x v="1"/>
    <s v="GTX Plus Basic"/>
    <s v="Hottechi"/>
    <s v="Korea"/>
    <x v="2"/>
    <x v="267"/>
    <x v="218"/>
    <s v="Thu"/>
    <x v="7"/>
    <x v="3"/>
    <n v="1096"/>
    <n v="0"/>
  </r>
  <r>
    <s v="AWFSNZ2U"/>
    <x v="2"/>
    <x v="2"/>
    <x v="1"/>
    <s v="GTX Plus Basic"/>
    <s v="Singletechno"/>
    <s v="United States"/>
    <x v="0"/>
    <x v="267"/>
    <x v="238"/>
    <s v="Fri"/>
    <x v="9"/>
    <x v="4"/>
    <n v="1096"/>
    <n v="1091"/>
  </r>
  <r>
    <s v="S3E48VE0"/>
    <x v="2"/>
    <x v="2"/>
    <x v="1"/>
    <s v="GTX Pro"/>
    <s v="Plexzap"/>
    <s v="United States"/>
    <x v="0"/>
    <x v="267"/>
    <x v="168"/>
    <s v="Tue"/>
    <x v="6"/>
    <x v="3"/>
    <n v="4821"/>
    <n v="6000"/>
  </r>
  <r>
    <s v="N9GIC5PC"/>
    <x v="3"/>
    <x v="0"/>
    <x v="0"/>
    <s v="GTX Plus Pro"/>
    <m/>
    <s v=""/>
    <x v="1"/>
    <x v="268"/>
    <x v="6"/>
    <s v=""/>
    <x v="1"/>
    <x v="1"/>
    <s v=""/>
    <n v="0"/>
  </r>
  <r>
    <s v="1T5WFCEJ"/>
    <x v="3"/>
    <x v="0"/>
    <x v="0"/>
    <s v="GTX Plus Pro"/>
    <m/>
    <s v=""/>
    <x v="1"/>
    <x v="268"/>
    <x v="6"/>
    <s v=""/>
    <x v="1"/>
    <x v="1"/>
    <s v=""/>
    <n v="0"/>
  </r>
  <r>
    <s v="1XJFMYCW"/>
    <x v="3"/>
    <x v="0"/>
    <x v="0"/>
    <s v="MG Special"/>
    <s v="Golddex"/>
    <s v="United States"/>
    <x v="1"/>
    <x v="268"/>
    <x v="6"/>
    <s v=""/>
    <x v="1"/>
    <x v="1"/>
    <s v=""/>
    <n v="0"/>
  </r>
  <r>
    <s v="YYU1J6E1"/>
    <x v="3"/>
    <x v="0"/>
    <x v="0"/>
    <s v="MG Special"/>
    <m/>
    <s v=""/>
    <x v="1"/>
    <x v="268"/>
    <x v="6"/>
    <s v=""/>
    <x v="1"/>
    <x v="1"/>
    <s v=""/>
    <n v="0"/>
  </r>
  <r>
    <s v="SCR1IKLQ"/>
    <x v="3"/>
    <x v="0"/>
    <x v="0"/>
    <s v="GTX Plus Pro"/>
    <s v="Bioholding"/>
    <s v="Philipines"/>
    <x v="0"/>
    <x v="268"/>
    <x v="222"/>
    <s v="Sat"/>
    <x v="7"/>
    <x v="3"/>
    <n v="5482"/>
    <n v="5068"/>
  </r>
  <r>
    <s v="IF8PILJR"/>
    <x v="3"/>
    <x v="0"/>
    <x v="0"/>
    <s v="MG Special"/>
    <s v="Globex Corporation"/>
    <s v="Norway"/>
    <x v="0"/>
    <x v="268"/>
    <x v="222"/>
    <s v="Sat"/>
    <x v="7"/>
    <x v="3"/>
    <n v="55"/>
    <n v="46"/>
  </r>
  <r>
    <s v="2K52EH11"/>
    <x v="23"/>
    <x v="4"/>
    <x v="2"/>
    <s v="MG Advanced"/>
    <s v="Vehement Capital Partners"/>
    <s v="United States"/>
    <x v="2"/>
    <x v="268"/>
    <x v="239"/>
    <s v="Tue"/>
    <x v="9"/>
    <x v="4"/>
    <n v="3393"/>
    <n v="0"/>
  </r>
  <r>
    <s v="KPYCCBQA"/>
    <x v="28"/>
    <x v="0"/>
    <x v="0"/>
    <s v="GTX Plus Basic"/>
    <m/>
    <s v=""/>
    <x v="1"/>
    <x v="268"/>
    <x v="6"/>
    <s v=""/>
    <x v="1"/>
    <x v="1"/>
    <s v=""/>
    <n v="0"/>
  </r>
  <r>
    <s v="HTY5G7DI"/>
    <x v="28"/>
    <x v="0"/>
    <x v="0"/>
    <s v="MG Advanced"/>
    <s v="Scottech"/>
    <s v="United States"/>
    <x v="0"/>
    <x v="268"/>
    <x v="110"/>
    <s v="Wed"/>
    <x v="5"/>
    <x v="3"/>
    <n v="3393"/>
    <n v="3025"/>
  </r>
  <r>
    <s v="TX88GTDE"/>
    <x v="27"/>
    <x v="5"/>
    <x v="2"/>
    <s v="GTX Plus Basic"/>
    <s v="Donware"/>
    <s v="United States"/>
    <x v="2"/>
    <x v="268"/>
    <x v="222"/>
    <s v="Sat"/>
    <x v="7"/>
    <x v="3"/>
    <n v="1096"/>
    <n v="0"/>
  </r>
  <r>
    <s v="SSK95WLX"/>
    <x v="1"/>
    <x v="1"/>
    <x v="0"/>
    <s v="GTX Plus Basic"/>
    <m/>
    <s v=""/>
    <x v="1"/>
    <x v="268"/>
    <x v="6"/>
    <s v=""/>
    <x v="1"/>
    <x v="1"/>
    <s v=""/>
    <n v="0"/>
  </r>
  <r>
    <s v="PQ104BT2"/>
    <x v="1"/>
    <x v="1"/>
    <x v="0"/>
    <s v="GTX Pro"/>
    <s v="Finjob"/>
    <s v="United States"/>
    <x v="1"/>
    <x v="268"/>
    <x v="6"/>
    <s v=""/>
    <x v="1"/>
    <x v="1"/>
    <s v=""/>
    <n v="0"/>
  </r>
  <r>
    <s v="GQ7H31ZJ"/>
    <x v="1"/>
    <x v="1"/>
    <x v="0"/>
    <s v="GTX Pro"/>
    <s v="Funholding"/>
    <s v="United States"/>
    <x v="1"/>
    <x v="268"/>
    <x v="6"/>
    <s v=""/>
    <x v="1"/>
    <x v="1"/>
    <s v=""/>
    <n v="0"/>
  </r>
  <r>
    <s v="9B7FS6YL"/>
    <x v="1"/>
    <x v="1"/>
    <x v="0"/>
    <s v="GTX Pro"/>
    <s v="Konex"/>
    <s v="United States"/>
    <x v="1"/>
    <x v="268"/>
    <x v="6"/>
    <s v=""/>
    <x v="1"/>
    <x v="1"/>
    <s v=""/>
    <n v="0"/>
  </r>
  <r>
    <s v="M6JT5RL8"/>
    <x v="1"/>
    <x v="1"/>
    <x v="0"/>
    <s v="GTX Pro"/>
    <m/>
    <s v=""/>
    <x v="1"/>
    <x v="268"/>
    <x v="6"/>
    <s v=""/>
    <x v="1"/>
    <x v="1"/>
    <s v=""/>
    <n v="0"/>
  </r>
  <r>
    <s v="45H84LNT"/>
    <x v="1"/>
    <x v="1"/>
    <x v="0"/>
    <s v="GTX Pro"/>
    <m/>
    <s v=""/>
    <x v="1"/>
    <x v="268"/>
    <x v="6"/>
    <s v=""/>
    <x v="1"/>
    <x v="1"/>
    <s v=""/>
    <n v="0"/>
  </r>
  <r>
    <s v="E8MIFXOH"/>
    <x v="1"/>
    <x v="1"/>
    <x v="0"/>
    <s v="GTX Pro"/>
    <m/>
    <s v=""/>
    <x v="1"/>
    <x v="268"/>
    <x v="6"/>
    <s v=""/>
    <x v="1"/>
    <x v="1"/>
    <s v=""/>
    <n v="0"/>
  </r>
  <r>
    <s v="UO8DLVVQ"/>
    <x v="1"/>
    <x v="1"/>
    <x v="0"/>
    <s v="GTX Pro"/>
    <m/>
    <s v=""/>
    <x v="1"/>
    <x v="268"/>
    <x v="6"/>
    <s v=""/>
    <x v="1"/>
    <x v="1"/>
    <s v=""/>
    <n v="0"/>
  </r>
  <r>
    <s v="R7H0M07R"/>
    <x v="1"/>
    <x v="1"/>
    <x v="0"/>
    <s v="MG Advanced"/>
    <m/>
    <s v=""/>
    <x v="1"/>
    <x v="268"/>
    <x v="6"/>
    <s v=""/>
    <x v="1"/>
    <x v="1"/>
    <s v=""/>
    <n v="0"/>
  </r>
  <r>
    <s v="JQ5AOYQ8"/>
    <x v="1"/>
    <x v="1"/>
    <x v="0"/>
    <s v="MG Advanced"/>
    <m/>
    <s v=""/>
    <x v="1"/>
    <x v="268"/>
    <x v="6"/>
    <s v=""/>
    <x v="1"/>
    <x v="1"/>
    <s v=""/>
    <n v="0"/>
  </r>
  <r>
    <s v="2GQH9FKJ"/>
    <x v="1"/>
    <x v="1"/>
    <x v="0"/>
    <s v="GTX Pro"/>
    <s v="dambase"/>
    <s v="United States"/>
    <x v="0"/>
    <x v="268"/>
    <x v="128"/>
    <s v="Wed"/>
    <x v="5"/>
    <x v="3"/>
    <n v="4821"/>
    <n v="4790"/>
  </r>
  <r>
    <s v="MW3K8553"/>
    <x v="1"/>
    <x v="1"/>
    <x v="0"/>
    <s v="GTX Pro"/>
    <s v="Zumgoity"/>
    <s v="United States"/>
    <x v="0"/>
    <x v="268"/>
    <x v="147"/>
    <s v="Wed"/>
    <x v="5"/>
    <x v="3"/>
    <n v="4821"/>
    <n v="4861"/>
  </r>
  <r>
    <s v="G7RZTAMV"/>
    <x v="8"/>
    <x v="1"/>
    <x v="0"/>
    <s v="GTX Plus Pro"/>
    <m/>
    <s v=""/>
    <x v="1"/>
    <x v="268"/>
    <x v="6"/>
    <s v=""/>
    <x v="1"/>
    <x v="1"/>
    <s v=""/>
    <n v="0"/>
  </r>
  <r>
    <s v="82K9NWKO"/>
    <x v="8"/>
    <x v="1"/>
    <x v="0"/>
    <s v="MG Advanced"/>
    <m/>
    <s v=""/>
    <x v="1"/>
    <x v="268"/>
    <x v="6"/>
    <s v=""/>
    <x v="1"/>
    <x v="1"/>
    <s v=""/>
    <n v="0"/>
  </r>
  <r>
    <s v="E41SDK40"/>
    <x v="8"/>
    <x v="1"/>
    <x v="0"/>
    <s v="GTX Basic"/>
    <s v="Cancity"/>
    <s v="United States"/>
    <x v="2"/>
    <x v="268"/>
    <x v="152"/>
    <s v="Fri"/>
    <x v="6"/>
    <x v="3"/>
    <n v="550"/>
    <n v="0"/>
  </r>
  <r>
    <s v="RFXH6VDX"/>
    <x v="10"/>
    <x v="3"/>
    <x v="1"/>
    <s v="GTX Plus Basic"/>
    <m/>
    <s v=""/>
    <x v="1"/>
    <x v="268"/>
    <x v="6"/>
    <s v=""/>
    <x v="1"/>
    <x v="1"/>
    <s v=""/>
    <n v="0"/>
  </r>
  <r>
    <s v="RDFUGEA2"/>
    <x v="7"/>
    <x v="2"/>
    <x v="1"/>
    <s v="GTX Basic"/>
    <s v="Hottechi"/>
    <s v="Korea"/>
    <x v="0"/>
    <x v="268"/>
    <x v="152"/>
    <s v="Fri"/>
    <x v="6"/>
    <x v="3"/>
    <n v="550"/>
    <n v="586"/>
  </r>
  <r>
    <s v="64KHY8MT"/>
    <x v="29"/>
    <x v="1"/>
    <x v="0"/>
    <s v="GTX Basic"/>
    <m/>
    <s v=""/>
    <x v="1"/>
    <x v="268"/>
    <x v="6"/>
    <s v=""/>
    <x v="1"/>
    <x v="1"/>
    <s v=""/>
    <n v="0"/>
  </r>
  <r>
    <s v="5PWO4RPC"/>
    <x v="29"/>
    <x v="1"/>
    <x v="0"/>
    <s v="GTX Basic"/>
    <m/>
    <s v=""/>
    <x v="1"/>
    <x v="268"/>
    <x v="6"/>
    <s v=""/>
    <x v="1"/>
    <x v="1"/>
    <s v=""/>
    <n v="0"/>
  </r>
  <r>
    <s v="PU62ZGX4"/>
    <x v="29"/>
    <x v="1"/>
    <x v="0"/>
    <s v="GTX Plus Basic"/>
    <s v="Singletechno"/>
    <s v="United States"/>
    <x v="1"/>
    <x v="268"/>
    <x v="6"/>
    <s v=""/>
    <x v="1"/>
    <x v="1"/>
    <s v=""/>
    <n v="0"/>
  </r>
  <r>
    <s v="EVDKJDY3"/>
    <x v="29"/>
    <x v="1"/>
    <x v="0"/>
    <s v="GTX Plus Basic"/>
    <m/>
    <s v=""/>
    <x v="1"/>
    <x v="268"/>
    <x v="6"/>
    <s v=""/>
    <x v="1"/>
    <x v="1"/>
    <s v=""/>
    <n v="0"/>
  </r>
  <r>
    <s v="I8TEUO2C"/>
    <x v="16"/>
    <x v="2"/>
    <x v="1"/>
    <s v="GTX Basic"/>
    <s v="Scotfind"/>
    <s v="United States"/>
    <x v="0"/>
    <x v="268"/>
    <x v="133"/>
    <s v="Thu"/>
    <x v="5"/>
    <x v="3"/>
    <n v="550"/>
    <n v="514"/>
  </r>
  <r>
    <s v="BY1TB6D2"/>
    <x v="5"/>
    <x v="3"/>
    <x v="1"/>
    <s v="GTX Pro"/>
    <s v="Konex"/>
    <s v="United States"/>
    <x v="0"/>
    <x v="268"/>
    <x v="219"/>
    <s v="Fri"/>
    <x v="7"/>
    <x v="3"/>
    <n v="4821"/>
    <n v="4209"/>
  </r>
  <r>
    <s v="WX546S1D"/>
    <x v="22"/>
    <x v="1"/>
    <x v="0"/>
    <s v="GTX Basic"/>
    <m/>
    <s v=""/>
    <x v="1"/>
    <x v="268"/>
    <x v="6"/>
    <s v=""/>
    <x v="1"/>
    <x v="1"/>
    <s v=""/>
    <n v="0"/>
  </r>
  <r>
    <s v="S2Y2Q1D2"/>
    <x v="22"/>
    <x v="1"/>
    <x v="0"/>
    <s v="GTX Plus Basic"/>
    <s v="Singletechno"/>
    <s v="United States"/>
    <x v="1"/>
    <x v="268"/>
    <x v="6"/>
    <s v=""/>
    <x v="1"/>
    <x v="1"/>
    <s v=""/>
    <n v="0"/>
  </r>
  <r>
    <s v="PYRLUYIQ"/>
    <x v="22"/>
    <x v="1"/>
    <x v="0"/>
    <s v="GTX Plus Basic"/>
    <s v="Y-corporation"/>
    <s v="United States"/>
    <x v="1"/>
    <x v="268"/>
    <x v="6"/>
    <s v=""/>
    <x v="1"/>
    <x v="1"/>
    <s v=""/>
    <n v="0"/>
  </r>
  <r>
    <s v="2AMVTZLM"/>
    <x v="22"/>
    <x v="1"/>
    <x v="0"/>
    <s v="MG Special"/>
    <s v="Genco Pura Olive Oil Company"/>
    <s v="Italy"/>
    <x v="2"/>
    <x v="268"/>
    <x v="137"/>
    <s v="Tue"/>
    <x v="5"/>
    <x v="3"/>
    <n v="55"/>
    <n v="0"/>
  </r>
  <r>
    <s v="8IOAX81S"/>
    <x v="22"/>
    <x v="1"/>
    <x v="0"/>
    <s v="GTX Plus Basic"/>
    <s v="Domzoom"/>
    <s v="United States"/>
    <x v="0"/>
    <x v="268"/>
    <x v="109"/>
    <s v="Mon"/>
    <x v="5"/>
    <x v="3"/>
    <n v="1096"/>
    <n v="965"/>
  </r>
  <r>
    <s v="EN8JHUXA"/>
    <x v="0"/>
    <x v="0"/>
    <x v="0"/>
    <s v="GTX Basic"/>
    <m/>
    <s v=""/>
    <x v="1"/>
    <x v="268"/>
    <x v="6"/>
    <s v=""/>
    <x v="1"/>
    <x v="1"/>
    <s v=""/>
    <n v="0"/>
  </r>
  <r>
    <s v="I3IRJZRL"/>
    <x v="6"/>
    <x v="1"/>
    <x v="0"/>
    <s v="GTX Basic"/>
    <m/>
    <s v=""/>
    <x v="1"/>
    <x v="268"/>
    <x v="6"/>
    <s v=""/>
    <x v="1"/>
    <x v="1"/>
    <s v=""/>
    <n v="0"/>
  </r>
  <r>
    <s v="51H02FX1"/>
    <x v="6"/>
    <x v="1"/>
    <x v="0"/>
    <s v="MG Special"/>
    <m/>
    <s v=""/>
    <x v="1"/>
    <x v="268"/>
    <x v="6"/>
    <s v=""/>
    <x v="1"/>
    <x v="1"/>
    <s v=""/>
    <n v="0"/>
  </r>
  <r>
    <s v="9SRD5NCR"/>
    <x v="11"/>
    <x v="3"/>
    <x v="1"/>
    <s v="GTK 500"/>
    <m/>
    <s v=""/>
    <x v="1"/>
    <x v="268"/>
    <x v="6"/>
    <s v=""/>
    <x v="1"/>
    <x v="1"/>
    <s v=""/>
    <n v="0"/>
  </r>
  <r>
    <s v="EYWL3H5G"/>
    <x v="11"/>
    <x v="3"/>
    <x v="1"/>
    <s v="GTX Plus Pro"/>
    <s v="Newex"/>
    <s v="Germany"/>
    <x v="2"/>
    <x v="268"/>
    <x v="219"/>
    <s v="Fri"/>
    <x v="7"/>
    <x v="3"/>
    <n v="5482"/>
    <n v="0"/>
  </r>
  <r>
    <s v="18YA4UUP"/>
    <x v="12"/>
    <x v="0"/>
    <x v="0"/>
    <s v="GTX Plus Pro"/>
    <s v="Xx-zobam"/>
    <s v="United States"/>
    <x v="1"/>
    <x v="268"/>
    <x v="6"/>
    <s v=""/>
    <x v="1"/>
    <x v="1"/>
    <s v=""/>
    <n v="0"/>
  </r>
  <r>
    <s v="WVT3X6IC"/>
    <x v="12"/>
    <x v="0"/>
    <x v="0"/>
    <s v="MG Special"/>
    <m/>
    <s v=""/>
    <x v="1"/>
    <x v="268"/>
    <x v="6"/>
    <s v=""/>
    <x v="1"/>
    <x v="1"/>
    <s v=""/>
    <n v="0"/>
  </r>
  <r>
    <s v="YUGFGRUT"/>
    <x v="4"/>
    <x v="3"/>
    <x v="1"/>
    <s v="GTX Basic"/>
    <s v="Groovestreet"/>
    <s v="United States"/>
    <x v="0"/>
    <x v="268"/>
    <x v="112"/>
    <s v="Sun"/>
    <x v="5"/>
    <x v="3"/>
    <n v="550"/>
    <n v="651"/>
  </r>
  <r>
    <s v="VD2KHXRY"/>
    <x v="2"/>
    <x v="2"/>
    <x v="1"/>
    <s v="GTX Pro"/>
    <s v="Toughzap"/>
    <s v="United States"/>
    <x v="1"/>
    <x v="268"/>
    <x v="6"/>
    <s v=""/>
    <x v="1"/>
    <x v="1"/>
    <s v=""/>
    <n v="0"/>
  </r>
  <r>
    <s v="P7MSQO38"/>
    <x v="3"/>
    <x v="0"/>
    <x v="0"/>
    <s v="GTX Basic"/>
    <s v="Yearin"/>
    <s v="United States"/>
    <x v="1"/>
    <x v="269"/>
    <x v="6"/>
    <s v=""/>
    <x v="1"/>
    <x v="1"/>
    <s v=""/>
    <n v="0"/>
  </r>
  <r>
    <s v="10QE4JCA"/>
    <x v="3"/>
    <x v="0"/>
    <x v="0"/>
    <s v="MG Special"/>
    <m/>
    <s v=""/>
    <x v="1"/>
    <x v="269"/>
    <x v="6"/>
    <s v=""/>
    <x v="1"/>
    <x v="1"/>
    <s v=""/>
    <n v="0"/>
  </r>
  <r>
    <s v="O6B0YK1X"/>
    <x v="3"/>
    <x v="0"/>
    <x v="0"/>
    <s v="MG Advanced"/>
    <s v="Conecom"/>
    <s v="United States"/>
    <x v="2"/>
    <x v="269"/>
    <x v="126"/>
    <s v="Thu"/>
    <x v="5"/>
    <x v="3"/>
    <n v="3393"/>
    <n v="0"/>
  </r>
  <r>
    <s v="DXRG254A"/>
    <x v="25"/>
    <x v="4"/>
    <x v="2"/>
    <s v="GTX Basic"/>
    <m/>
    <s v=""/>
    <x v="1"/>
    <x v="269"/>
    <x v="6"/>
    <s v=""/>
    <x v="1"/>
    <x v="1"/>
    <s v=""/>
    <n v="0"/>
  </r>
  <r>
    <s v="NLWICKPS"/>
    <x v="23"/>
    <x v="4"/>
    <x v="2"/>
    <s v="GTX Plus Basic"/>
    <s v="Umbrella Corporation"/>
    <s v="United States"/>
    <x v="2"/>
    <x v="269"/>
    <x v="233"/>
    <s v="Tue"/>
    <x v="8"/>
    <x v="4"/>
    <n v="1096"/>
    <n v="0"/>
  </r>
  <r>
    <s v="Z6FPHRV7"/>
    <x v="27"/>
    <x v="5"/>
    <x v="2"/>
    <s v="GTX Basic"/>
    <s v="Ganjaflex"/>
    <s v="Japan"/>
    <x v="0"/>
    <x v="269"/>
    <x v="210"/>
    <s v="Sat"/>
    <x v="8"/>
    <x v="4"/>
    <n v="550"/>
    <n v="550"/>
  </r>
  <r>
    <s v="X33HL9WS"/>
    <x v="13"/>
    <x v="4"/>
    <x v="2"/>
    <s v="GTX Plus Basic"/>
    <m/>
    <s v=""/>
    <x v="1"/>
    <x v="269"/>
    <x v="6"/>
    <s v=""/>
    <x v="1"/>
    <x v="1"/>
    <s v=""/>
    <n v="0"/>
  </r>
  <r>
    <s v="9Z2WTTNY"/>
    <x v="1"/>
    <x v="1"/>
    <x v="0"/>
    <s v="GTX Plus Basic"/>
    <s v="Statholdings"/>
    <s v="United States"/>
    <x v="1"/>
    <x v="269"/>
    <x v="6"/>
    <s v=""/>
    <x v="1"/>
    <x v="1"/>
    <s v=""/>
    <n v="0"/>
  </r>
  <r>
    <s v="ZJLW1OPF"/>
    <x v="1"/>
    <x v="1"/>
    <x v="0"/>
    <s v="GTX Pro"/>
    <s v="Xx-zobam"/>
    <s v="United States"/>
    <x v="1"/>
    <x v="269"/>
    <x v="6"/>
    <s v=""/>
    <x v="1"/>
    <x v="1"/>
    <s v=""/>
    <n v="0"/>
  </r>
  <r>
    <s v="Q62JFLLD"/>
    <x v="1"/>
    <x v="1"/>
    <x v="0"/>
    <s v="GTX Pro"/>
    <m/>
    <s v=""/>
    <x v="1"/>
    <x v="269"/>
    <x v="6"/>
    <s v=""/>
    <x v="1"/>
    <x v="1"/>
    <s v=""/>
    <n v="0"/>
  </r>
  <r>
    <s v="3PPHOXTT"/>
    <x v="1"/>
    <x v="1"/>
    <x v="0"/>
    <s v="MG Special"/>
    <m/>
    <s v=""/>
    <x v="1"/>
    <x v="269"/>
    <x v="6"/>
    <s v=""/>
    <x v="1"/>
    <x v="1"/>
    <s v=""/>
    <n v="0"/>
  </r>
  <r>
    <s v="LJ59Y2TK"/>
    <x v="1"/>
    <x v="1"/>
    <x v="0"/>
    <s v="GTX Pro"/>
    <s v="Ron-tech"/>
    <s v="United States"/>
    <x v="2"/>
    <x v="269"/>
    <x v="222"/>
    <s v="Sat"/>
    <x v="7"/>
    <x v="3"/>
    <n v="4821"/>
    <n v="0"/>
  </r>
  <r>
    <s v="80S3ED8B"/>
    <x v="1"/>
    <x v="1"/>
    <x v="0"/>
    <s v="GTX Basic"/>
    <s v="Conecom"/>
    <s v="United States"/>
    <x v="0"/>
    <x v="269"/>
    <x v="147"/>
    <s v="Wed"/>
    <x v="5"/>
    <x v="3"/>
    <n v="550"/>
    <n v="589"/>
  </r>
  <r>
    <s v="2IKGOPW1"/>
    <x v="1"/>
    <x v="1"/>
    <x v="0"/>
    <s v="GTX Pro"/>
    <s v="Inity"/>
    <s v="United States"/>
    <x v="0"/>
    <x v="269"/>
    <x v="224"/>
    <s v="Sun"/>
    <x v="7"/>
    <x v="3"/>
    <n v="4821"/>
    <n v="4387"/>
  </r>
  <r>
    <s v="7Y10BR02"/>
    <x v="1"/>
    <x v="1"/>
    <x v="0"/>
    <s v="GTX Pro"/>
    <s v="Streethex"/>
    <s v="Belgium"/>
    <x v="0"/>
    <x v="269"/>
    <x v="224"/>
    <s v="Sun"/>
    <x v="7"/>
    <x v="3"/>
    <n v="4821"/>
    <n v="4555"/>
  </r>
  <r>
    <s v="4L8RQVL9"/>
    <x v="26"/>
    <x v="4"/>
    <x v="2"/>
    <s v="GTX Pro"/>
    <s v="Massive Dynamic"/>
    <s v="United States"/>
    <x v="2"/>
    <x v="269"/>
    <x v="112"/>
    <s v="Sun"/>
    <x v="5"/>
    <x v="3"/>
    <n v="4821"/>
    <n v="0"/>
  </r>
  <r>
    <s v="9T954T67"/>
    <x v="14"/>
    <x v="3"/>
    <x v="1"/>
    <s v="GTX Basic"/>
    <s v="Green-Plus"/>
    <s v="United States"/>
    <x v="0"/>
    <x v="269"/>
    <x v="222"/>
    <s v="Sat"/>
    <x v="7"/>
    <x v="3"/>
    <n v="550"/>
    <n v="514"/>
  </r>
  <r>
    <s v="N07XYH50"/>
    <x v="8"/>
    <x v="1"/>
    <x v="0"/>
    <s v="GTX Pro"/>
    <s v="Newex"/>
    <s v="Germany"/>
    <x v="1"/>
    <x v="269"/>
    <x v="6"/>
    <s v=""/>
    <x v="1"/>
    <x v="1"/>
    <s v=""/>
    <n v="0"/>
  </r>
  <r>
    <s v="CEOEM2MY"/>
    <x v="10"/>
    <x v="3"/>
    <x v="1"/>
    <s v="GTX Plus Basic"/>
    <s v="Nam-zim"/>
    <s v="Brazil"/>
    <x v="2"/>
    <x v="269"/>
    <x v="222"/>
    <s v="Sat"/>
    <x v="7"/>
    <x v="3"/>
    <n v="1096"/>
    <n v="0"/>
  </r>
  <r>
    <s v="VIFA2I18"/>
    <x v="29"/>
    <x v="1"/>
    <x v="0"/>
    <s v="GTX Basic"/>
    <m/>
    <s v=""/>
    <x v="1"/>
    <x v="269"/>
    <x v="6"/>
    <s v=""/>
    <x v="1"/>
    <x v="1"/>
    <s v=""/>
    <n v="0"/>
  </r>
  <r>
    <s v="7K31BXX3"/>
    <x v="29"/>
    <x v="1"/>
    <x v="0"/>
    <s v="GTX Pro"/>
    <m/>
    <s v=""/>
    <x v="1"/>
    <x v="269"/>
    <x v="6"/>
    <s v=""/>
    <x v="1"/>
    <x v="1"/>
    <s v=""/>
    <n v="0"/>
  </r>
  <r>
    <s v="I5FVCO24"/>
    <x v="29"/>
    <x v="1"/>
    <x v="0"/>
    <s v="GTX Pro"/>
    <s v="Cancity"/>
    <s v="United States"/>
    <x v="0"/>
    <x v="269"/>
    <x v="222"/>
    <s v="Sat"/>
    <x v="7"/>
    <x v="3"/>
    <n v="4821"/>
    <n v="4671"/>
  </r>
  <r>
    <s v="WTG4IAG0"/>
    <x v="16"/>
    <x v="2"/>
    <x v="1"/>
    <s v="MG Special"/>
    <s v="Labdrill"/>
    <s v="United States"/>
    <x v="2"/>
    <x v="269"/>
    <x v="222"/>
    <s v="Sat"/>
    <x v="7"/>
    <x v="3"/>
    <n v="55"/>
    <n v="0"/>
  </r>
  <r>
    <s v="NFKUICVA"/>
    <x v="16"/>
    <x v="2"/>
    <x v="1"/>
    <s v="GTX Basic"/>
    <s v="Singletechno"/>
    <s v="United States"/>
    <x v="0"/>
    <x v="269"/>
    <x v="225"/>
    <s v="Wed"/>
    <x v="8"/>
    <x v="4"/>
    <n v="550"/>
    <n v="518"/>
  </r>
  <r>
    <s v="V3G1HBTZ"/>
    <x v="24"/>
    <x v="0"/>
    <x v="0"/>
    <s v="GTX Basic"/>
    <s v="Nam-zim"/>
    <s v="Brazil"/>
    <x v="1"/>
    <x v="269"/>
    <x v="6"/>
    <s v=""/>
    <x v="1"/>
    <x v="1"/>
    <s v=""/>
    <n v="0"/>
  </r>
  <r>
    <s v="XV41LZYE"/>
    <x v="24"/>
    <x v="0"/>
    <x v="0"/>
    <s v="GTX Basic"/>
    <m/>
    <s v=""/>
    <x v="1"/>
    <x v="269"/>
    <x v="6"/>
    <s v=""/>
    <x v="1"/>
    <x v="1"/>
    <s v=""/>
    <n v="0"/>
  </r>
  <r>
    <s v="0RI2I8ZL"/>
    <x v="24"/>
    <x v="0"/>
    <x v="0"/>
    <s v="GTX Basic"/>
    <m/>
    <s v=""/>
    <x v="1"/>
    <x v="269"/>
    <x v="6"/>
    <s v=""/>
    <x v="1"/>
    <x v="1"/>
    <s v=""/>
    <n v="0"/>
  </r>
  <r>
    <s v="7W9S4DCZ"/>
    <x v="24"/>
    <x v="0"/>
    <x v="0"/>
    <s v="MG Special"/>
    <s v="Dalttechnology"/>
    <s v="United States"/>
    <x v="1"/>
    <x v="269"/>
    <x v="6"/>
    <s v=""/>
    <x v="1"/>
    <x v="1"/>
    <s v=""/>
    <n v="0"/>
  </r>
  <r>
    <s v="3L3W9W8I"/>
    <x v="22"/>
    <x v="1"/>
    <x v="0"/>
    <s v="GTX Basic"/>
    <m/>
    <s v=""/>
    <x v="1"/>
    <x v="269"/>
    <x v="6"/>
    <s v=""/>
    <x v="1"/>
    <x v="1"/>
    <s v=""/>
    <n v="0"/>
  </r>
  <r>
    <s v="WL6CZ7N4"/>
    <x v="22"/>
    <x v="1"/>
    <x v="0"/>
    <s v="GTX Plus Basic"/>
    <m/>
    <s v=""/>
    <x v="1"/>
    <x v="269"/>
    <x v="6"/>
    <s v=""/>
    <x v="1"/>
    <x v="1"/>
    <s v=""/>
    <n v="0"/>
  </r>
  <r>
    <s v="8UCQBI6J"/>
    <x v="22"/>
    <x v="1"/>
    <x v="0"/>
    <s v="GTX Pro"/>
    <s v="Cancity"/>
    <s v="United States"/>
    <x v="0"/>
    <x v="269"/>
    <x v="222"/>
    <s v="Sat"/>
    <x v="7"/>
    <x v="3"/>
    <n v="4821"/>
    <n v="4172"/>
  </r>
  <r>
    <s v="M5FP7HGQ"/>
    <x v="0"/>
    <x v="0"/>
    <x v="0"/>
    <s v="MG Special"/>
    <m/>
    <s v=""/>
    <x v="1"/>
    <x v="269"/>
    <x v="6"/>
    <s v=""/>
    <x v="1"/>
    <x v="1"/>
    <s v=""/>
    <n v="0"/>
  </r>
  <r>
    <s v="Q8Q4R3SW"/>
    <x v="0"/>
    <x v="0"/>
    <x v="0"/>
    <s v="GTX Plus Pro"/>
    <s v="dambase"/>
    <s v="United States"/>
    <x v="2"/>
    <x v="269"/>
    <x v="133"/>
    <s v="Thu"/>
    <x v="5"/>
    <x v="3"/>
    <n v="5482"/>
    <n v="0"/>
  </r>
  <r>
    <s v="SJ3QA8KP"/>
    <x v="6"/>
    <x v="1"/>
    <x v="0"/>
    <s v="MG Advanced"/>
    <s v="Treequote"/>
    <s v="United States"/>
    <x v="1"/>
    <x v="269"/>
    <x v="6"/>
    <s v=""/>
    <x v="1"/>
    <x v="1"/>
    <s v=""/>
    <n v="0"/>
  </r>
  <r>
    <s v="BZNGP0DN"/>
    <x v="19"/>
    <x v="4"/>
    <x v="2"/>
    <s v="MG Special"/>
    <s v="Massive Dynamic"/>
    <s v="United States"/>
    <x v="0"/>
    <x v="269"/>
    <x v="133"/>
    <s v="Thu"/>
    <x v="5"/>
    <x v="3"/>
    <n v="55"/>
    <n v="53"/>
  </r>
  <r>
    <s v="M2ZRU2UH"/>
    <x v="11"/>
    <x v="3"/>
    <x v="1"/>
    <s v="GTX Basic"/>
    <m/>
    <s v=""/>
    <x v="1"/>
    <x v="269"/>
    <x v="6"/>
    <s v=""/>
    <x v="1"/>
    <x v="1"/>
    <s v=""/>
    <n v="0"/>
  </r>
  <r>
    <s v="Z31RDLIF"/>
    <x v="17"/>
    <x v="5"/>
    <x v="2"/>
    <s v="MG Advanced"/>
    <s v="Gekko &amp; Co"/>
    <s v="United States"/>
    <x v="2"/>
    <x v="269"/>
    <x v="237"/>
    <s v="Mon"/>
    <x v="8"/>
    <x v="4"/>
    <n v="3393"/>
    <n v="0"/>
  </r>
  <r>
    <s v="NX2EICNQ"/>
    <x v="12"/>
    <x v="0"/>
    <x v="0"/>
    <s v="GTX Basic"/>
    <s v="Kan-code"/>
    <s v="United States"/>
    <x v="1"/>
    <x v="269"/>
    <x v="6"/>
    <s v=""/>
    <x v="1"/>
    <x v="1"/>
    <s v=""/>
    <n v="0"/>
  </r>
  <r>
    <s v="E4KNZB95"/>
    <x v="12"/>
    <x v="0"/>
    <x v="0"/>
    <s v="MG Special"/>
    <s v="Bioholding"/>
    <s v="Philipines"/>
    <x v="0"/>
    <x v="269"/>
    <x v="148"/>
    <s v="Sat"/>
    <x v="5"/>
    <x v="3"/>
    <n v="55"/>
    <n v="53"/>
  </r>
  <r>
    <s v="PJDA3RWU"/>
    <x v="12"/>
    <x v="0"/>
    <x v="0"/>
    <s v="MG Special"/>
    <s v="Condax"/>
    <s v="United States"/>
    <x v="0"/>
    <x v="269"/>
    <x v="126"/>
    <s v="Thu"/>
    <x v="5"/>
    <x v="3"/>
    <n v="55"/>
    <n v="60"/>
  </r>
  <r>
    <s v="YUORNX7C"/>
    <x v="12"/>
    <x v="0"/>
    <x v="0"/>
    <s v="MG Special"/>
    <s v="Inity"/>
    <s v="United States"/>
    <x v="0"/>
    <x v="269"/>
    <x v="196"/>
    <s v="Wed"/>
    <x v="8"/>
    <x v="4"/>
    <n v="55"/>
    <n v="53"/>
  </r>
  <r>
    <s v="0WJLKMUA"/>
    <x v="15"/>
    <x v="5"/>
    <x v="2"/>
    <s v="GTX Pro"/>
    <s v="Acme Corporation"/>
    <s v="United States"/>
    <x v="2"/>
    <x v="269"/>
    <x v="222"/>
    <s v="Sat"/>
    <x v="7"/>
    <x v="3"/>
    <n v="4821"/>
    <n v="0"/>
  </r>
  <r>
    <s v="7XP06LUZ"/>
    <x v="20"/>
    <x v="5"/>
    <x v="2"/>
    <s v="MG Special"/>
    <s v="Zathunicon"/>
    <s v="United States"/>
    <x v="2"/>
    <x v="269"/>
    <x v="236"/>
    <s v="Sat"/>
    <x v="9"/>
    <x v="4"/>
    <n v="55"/>
    <n v="0"/>
  </r>
  <r>
    <s v="5BT0Y4MB"/>
    <x v="2"/>
    <x v="2"/>
    <x v="1"/>
    <s v="GTX Basic"/>
    <s v="Green-Plus"/>
    <s v="United States"/>
    <x v="2"/>
    <x v="269"/>
    <x v="224"/>
    <s v="Sun"/>
    <x v="7"/>
    <x v="3"/>
    <n v="550"/>
    <n v="0"/>
  </r>
  <r>
    <s v="T0TDA2O1"/>
    <x v="3"/>
    <x v="0"/>
    <x v="0"/>
    <s v="GTX Plus Pro"/>
    <m/>
    <s v=""/>
    <x v="1"/>
    <x v="270"/>
    <x v="6"/>
    <s v=""/>
    <x v="1"/>
    <x v="1"/>
    <s v=""/>
    <n v="0"/>
  </r>
  <r>
    <s v="B1ZN2CFP"/>
    <x v="3"/>
    <x v="0"/>
    <x v="0"/>
    <s v="MG Advanced"/>
    <m/>
    <s v=""/>
    <x v="1"/>
    <x v="270"/>
    <x v="6"/>
    <s v=""/>
    <x v="1"/>
    <x v="1"/>
    <s v=""/>
    <n v="0"/>
  </r>
  <r>
    <s v="WCCEBK6E"/>
    <x v="3"/>
    <x v="0"/>
    <x v="0"/>
    <s v="GTX Plus Pro"/>
    <s v="Isdom"/>
    <s v="United States"/>
    <x v="0"/>
    <x v="270"/>
    <x v="129"/>
    <s v="Sat"/>
    <x v="5"/>
    <x v="3"/>
    <n v="5482"/>
    <n v="4603"/>
  </r>
  <r>
    <s v="3A2CCWEG"/>
    <x v="28"/>
    <x v="0"/>
    <x v="0"/>
    <s v="MG Special"/>
    <m/>
    <s v=""/>
    <x v="1"/>
    <x v="270"/>
    <x v="6"/>
    <s v=""/>
    <x v="1"/>
    <x v="1"/>
    <s v=""/>
    <n v="0"/>
  </r>
  <r>
    <s v="5SCMRQ9N"/>
    <x v="28"/>
    <x v="0"/>
    <x v="0"/>
    <s v="GTX Basic"/>
    <s v="Finhigh"/>
    <s v="United States"/>
    <x v="0"/>
    <x v="270"/>
    <x v="157"/>
    <s v="Tue"/>
    <x v="6"/>
    <x v="3"/>
    <n v="550"/>
    <n v="610"/>
  </r>
  <r>
    <s v="4QQOSYGL"/>
    <x v="27"/>
    <x v="5"/>
    <x v="2"/>
    <s v="MG Advanced"/>
    <m/>
    <s v=""/>
    <x v="1"/>
    <x v="270"/>
    <x v="6"/>
    <s v=""/>
    <x v="1"/>
    <x v="1"/>
    <s v=""/>
    <n v="0"/>
  </r>
  <r>
    <s v="A3I4JHP0"/>
    <x v="13"/>
    <x v="4"/>
    <x v="2"/>
    <s v="GTX Plus Basic"/>
    <s v="Konex"/>
    <s v="United States"/>
    <x v="0"/>
    <x v="270"/>
    <x v="112"/>
    <s v="Sun"/>
    <x v="5"/>
    <x v="3"/>
    <n v="1096"/>
    <n v="1189"/>
  </r>
  <r>
    <s v="NJNY07JZ"/>
    <x v="1"/>
    <x v="1"/>
    <x v="0"/>
    <s v="GTX Basic"/>
    <s v="Codehow"/>
    <s v="United States"/>
    <x v="1"/>
    <x v="270"/>
    <x v="6"/>
    <s v=""/>
    <x v="1"/>
    <x v="1"/>
    <s v=""/>
    <n v="0"/>
  </r>
  <r>
    <s v="UWI771ZX"/>
    <x v="1"/>
    <x v="1"/>
    <x v="0"/>
    <s v="GTX Plus Basic"/>
    <m/>
    <s v=""/>
    <x v="1"/>
    <x v="270"/>
    <x v="6"/>
    <s v=""/>
    <x v="1"/>
    <x v="1"/>
    <s v=""/>
    <n v="0"/>
  </r>
  <r>
    <s v="YI1V6SOX"/>
    <x v="1"/>
    <x v="1"/>
    <x v="0"/>
    <s v="GTX Pro"/>
    <s v="The New York Inquirer"/>
    <s v="United States"/>
    <x v="1"/>
    <x v="270"/>
    <x v="6"/>
    <s v=""/>
    <x v="1"/>
    <x v="1"/>
    <s v=""/>
    <n v="0"/>
  </r>
  <r>
    <s v="PNTHPFHY"/>
    <x v="1"/>
    <x v="1"/>
    <x v="0"/>
    <s v="GTX Pro"/>
    <m/>
    <s v=""/>
    <x v="1"/>
    <x v="270"/>
    <x v="6"/>
    <s v=""/>
    <x v="1"/>
    <x v="1"/>
    <s v=""/>
    <n v="0"/>
  </r>
  <r>
    <s v="2I7IFY8D"/>
    <x v="1"/>
    <x v="1"/>
    <x v="0"/>
    <s v="GTX Pro"/>
    <m/>
    <s v=""/>
    <x v="1"/>
    <x v="270"/>
    <x v="6"/>
    <s v=""/>
    <x v="1"/>
    <x v="1"/>
    <s v=""/>
    <n v="0"/>
  </r>
  <r>
    <s v="T1SITEI0"/>
    <x v="1"/>
    <x v="1"/>
    <x v="0"/>
    <s v="MG Special"/>
    <s v="Singletechno"/>
    <s v="United States"/>
    <x v="1"/>
    <x v="270"/>
    <x v="6"/>
    <s v=""/>
    <x v="1"/>
    <x v="1"/>
    <s v=""/>
    <n v="0"/>
  </r>
  <r>
    <s v="DOVFYIIO"/>
    <x v="26"/>
    <x v="4"/>
    <x v="2"/>
    <s v="GTX Pro"/>
    <s v="Massive Dynamic"/>
    <s v="United States"/>
    <x v="2"/>
    <x v="270"/>
    <x v="224"/>
    <s v="Sun"/>
    <x v="7"/>
    <x v="3"/>
    <n v="4821"/>
    <n v="0"/>
  </r>
  <r>
    <s v="BC53PQMQ"/>
    <x v="26"/>
    <x v="4"/>
    <x v="2"/>
    <s v="GTX Plus Pro"/>
    <s v="Sumace"/>
    <s v="Romania"/>
    <x v="0"/>
    <x v="270"/>
    <x v="223"/>
    <s v="Mon"/>
    <x v="7"/>
    <x v="3"/>
    <n v="5482"/>
    <n v="5480"/>
  </r>
  <r>
    <s v="AU1OZUN8"/>
    <x v="14"/>
    <x v="3"/>
    <x v="1"/>
    <s v="MG Special"/>
    <s v="Sonron"/>
    <s v="United States"/>
    <x v="0"/>
    <x v="270"/>
    <x v="199"/>
    <s v="Thu"/>
    <x v="8"/>
    <x v="4"/>
    <n v="55"/>
    <n v="56"/>
  </r>
  <r>
    <s v="09GK47AY"/>
    <x v="21"/>
    <x v="5"/>
    <x v="2"/>
    <s v="GTX Plus Basic"/>
    <s v="Ontomedia"/>
    <s v="United States"/>
    <x v="2"/>
    <x v="270"/>
    <x v="110"/>
    <s v="Wed"/>
    <x v="5"/>
    <x v="3"/>
    <n v="1096"/>
    <n v="0"/>
  </r>
  <r>
    <s v="D6CRJSEP"/>
    <x v="21"/>
    <x v="5"/>
    <x v="2"/>
    <s v="GTX Plus Basic"/>
    <s v="Zotware"/>
    <s v="United States"/>
    <x v="0"/>
    <x v="270"/>
    <x v="169"/>
    <s v="Sat"/>
    <x v="6"/>
    <x v="3"/>
    <n v="1096"/>
    <n v="983"/>
  </r>
  <r>
    <s v="5G9WEZTP"/>
    <x v="21"/>
    <x v="5"/>
    <x v="2"/>
    <s v="GTX Pro"/>
    <s v="Massive Dynamic"/>
    <s v="United States"/>
    <x v="0"/>
    <x v="270"/>
    <x v="122"/>
    <s v="Wed"/>
    <x v="5"/>
    <x v="3"/>
    <n v="4821"/>
    <n v="5319"/>
  </r>
  <r>
    <s v="3FI1J4VO"/>
    <x v="8"/>
    <x v="1"/>
    <x v="0"/>
    <s v="MG Special"/>
    <m/>
    <s v=""/>
    <x v="1"/>
    <x v="270"/>
    <x v="6"/>
    <s v=""/>
    <x v="1"/>
    <x v="1"/>
    <s v=""/>
    <n v="0"/>
  </r>
  <r>
    <s v="KRK5YFGW"/>
    <x v="7"/>
    <x v="2"/>
    <x v="1"/>
    <s v="GTX Pro"/>
    <s v="Konex"/>
    <s v="United States"/>
    <x v="0"/>
    <x v="270"/>
    <x v="143"/>
    <s v="Tue"/>
    <x v="5"/>
    <x v="3"/>
    <n v="4821"/>
    <n v="4941"/>
  </r>
  <r>
    <s v="GJQFUUWI"/>
    <x v="7"/>
    <x v="2"/>
    <x v="1"/>
    <s v="MG Advanced"/>
    <s v="Sunnamplex"/>
    <s v="Poland"/>
    <x v="0"/>
    <x v="270"/>
    <x v="110"/>
    <s v="Wed"/>
    <x v="5"/>
    <x v="3"/>
    <n v="3393"/>
    <n v="3260"/>
  </r>
  <r>
    <s v="7BKYKVF2"/>
    <x v="29"/>
    <x v="1"/>
    <x v="0"/>
    <s v="GTX Plus Basic"/>
    <m/>
    <s v=""/>
    <x v="1"/>
    <x v="270"/>
    <x v="6"/>
    <s v=""/>
    <x v="1"/>
    <x v="1"/>
    <s v=""/>
    <n v="0"/>
  </r>
  <r>
    <s v="6US3WW0M"/>
    <x v="29"/>
    <x v="1"/>
    <x v="0"/>
    <s v="MG Special"/>
    <m/>
    <s v=""/>
    <x v="1"/>
    <x v="270"/>
    <x v="6"/>
    <s v=""/>
    <x v="1"/>
    <x v="1"/>
    <s v=""/>
    <n v="0"/>
  </r>
  <r>
    <s v="9M72KPA3"/>
    <x v="16"/>
    <x v="2"/>
    <x v="1"/>
    <s v="GTX Plus Basic"/>
    <s v="Bluth Company"/>
    <s v="United States"/>
    <x v="1"/>
    <x v="270"/>
    <x v="6"/>
    <s v=""/>
    <x v="1"/>
    <x v="1"/>
    <s v=""/>
    <n v="0"/>
  </r>
  <r>
    <s v="4OYGRQGO"/>
    <x v="16"/>
    <x v="2"/>
    <x v="1"/>
    <s v="MG Advanced"/>
    <m/>
    <s v=""/>
    <x v="1"/>
    <x v="270"/>
    <x v="6"/>
    <s v=""/>
    <x v="1"/>
    <x v="1"/>
    <s v=""/>
    <n v="0"/>
  </r>
  <r>
    <s v="7SO4NKFP"/>
    <x v="16"/>
    <x v="2"/>
    <x v="1"/>
    <s v="GTX Plus Basic"/>
    <s v="Hottechi"/>
    <s v="Korea"/>
    <x v="2"/>
    <x v="270"/>
    <x v="126"/>
    <s v="Thu"/>
    <x v="5"/>
    <x v="3"/>
    <n v="1096"/>
    <n v="0"/>
  </r>
  <r>
    <s v="VZ1ETER5"/>
    <x v="16"/>
    <x v="2"/>
    <x v="1"/>
    <s v="GTX Plus Pro"/>
    <s v="Goodsilron"/>
    <s v="United States"/>
    <x v="0"/>
    <x v="270"/>
    <x v="223"/>
    <s v="Mon"/>
    <x v="7"/>
    <x v="3"/>
    <n v="5482"/>
    <n v="4842"/>
  </r>
  <r>
    <s v="YOFRJU68"/>
    <x v="16"/>
    <x v="2"/>
    <x v="1"/>
    <s v="MG Advanced"/>
    <s v="Blackzim"/>
    <s v="United States"/>
    <x v="0"/>
    <x v="270"/>
    <x v="181"/>
    <s v="Fri"/>
    <x v="6"/>
    <x v="3"/>
    <n v="3393"/>
    <n v="3463"/>
  </r>
  <r>
    <s v="SPMQ0BHA"/>
    <x v="24"/>
    <x v="0"/>
    <x v="0"/>
    <s v="GTX Basic"/>
    <m/>
    <s v=""/>
    <x v="1"/>
    <x v="270"/>
    <x v="6"/>
    <s v=""/>
    <x v="1"/>
    <x v="1"/>
    <s v=""/>
    <n v="0"/>
  </r>
  <r>
    <s v="ERTQ4SN3"/>
    <x v="24"/>
    <x v="0"/>
    <x v="0"/>
    <s v="MG Special"/>
    <s v="Zumgoity"/>
    <s v="United States"/>
    <x v="1"/>
    <x v="270"/>
    <x v="6"/>
    <s v=""/>
    <x v="1"/>
    <x v="1"/>
    <s v=""/>
    <n v="0"/>
  </r>
  <r>
    <s v="F9V6EWDG"/>
    <x v="24"/>
    <x v="0"/>
    <x v="0"/>
    <s v="GTX Basic"/>
    <s v="Konmatfix"/>
    <s v="United States"/>
    <x v="2"/>
    <x v="270"/>
    <x v="137"/>
    <s v="Tue"/>
    <x v="5"/>
    <x v="3"/>
    <n v="550"/>
    <n v="0"/>
  </r>
  <r>
    <s v="FQI66XXN"/>
    <x v="22"/>
    <x v="1"/>
    <x v="0"/>
    <s v="GTX Basic"/>
    <m/>
    <s v=""/>
    <x v="1"/>
    <x v="270"/>
    <x v="6"/>
    <s v=""/>
    <x v="1"/>
    <x v="1"/>
    <s v=""/>
    <n v="0"/>
  </r>
  <r>
    <s v="5EFR0VAZ"/>
    <x v="9"/>
    <x v="2"/>
    <x v="1"/>
    <s v="GTX Basic"/>
    <s v="Newex"/>
    <s v="Germany"/>
    <x v="2"/>
    <x v="270"/>
    <x v="224"/>
    <s v="Sun"/>
    <x v="7"/>
    <x v="3"/>
    <n v="550"/>
    <n v="0"/>
  </r>
  <r>
    <s v="4MTIOMFQ"/>
    <x v="19"/>
    <x v="4"/>
    <x v="2"/>
    <s v="GTX Pro"/>
    <s v="Mathtouch"/>
    <s v="Jordan"/>
    <x v="0"/>
    <x v="270"/>
    <x v="143"/>
    <s v="Tue"/>
    <x v="5"/>
    <x v="3"/>
    <n v="4821"/>
    <n v="4252"/>
  </r>
  <r>
    <s v="J096XFZG"/>
    <x v="17"/>
    <x v="5"/>
    <x v="2"/>
    <s v="GTX Pro"/>
    <s v="Zotware"/>
    <s v="United States"/>
    <x v="0"/>
    <x v="270"/>
    <x v="164"/>
    <s v="Mon"/>
    <x v="6"/>
    <x v="3"/>
    <n v="4821"/>
    <n v="4906"/>
  </r>
  <r>
    <s v="1RXGKOUE"/>
    <x v="12"/>
    <x v="0"/>
    <x v="0"/>
    <s v="GTX Plus Pro"/>
    <m/>
    <s v=""/>
    <x v="1"/>
    <x v="270"/>
    <x v="6"/>
    <s v=""/>
    <x v="1"/>
    <x v="1"/>
    <s v=""/>
    <n v="0"/>
  </r>
  <r>
    <s v="G40058T1"/>
    <x v="12"/>
    <x v="0"/>
    <x v="0"/>
    <s v="MG Special"/>
    <s v="Yearin"/>
    <s v="United States"/>
    <x v="1"/>
    <x v="270"/>
    <x v="6"/>
    <s v=""/>
    <x v="1"/>
    <x v="1"/>
    <s v=""/>
    <n v="0"/>
  </r>
  <r>
    <s v="TQZLDFIJ"/>
    <x v="12"/>
    <x v="0"/>
    <x v="0"/>
    <s v="MG Special"/>
    <m/>
    <s v=""/>
    <x v="1"/>
    <x v="270"/>
    <x v="6"/>
    <s v=""/>
    <x v="1"/>
    <x v="1"/>
    <s v=""/>
    <n v="0"/>
  </r>
  <r>
    <s v="4U2Z53VS"/>
    <x v="12"/>
    <x v="0"/>
    <x v="0"/>
    <s v="MG Special"/>
    <s v="Inity"/>
    <s v="United States"/>
    <x v="2"/>
    <x v="270"/>
    <x v="133"/>
    <s v="Thu"/>
    <x v="5"/>
    <x v="3"/>
    <n v="55"/>
    <n v="0"/>
  </r>
  <r>
    <s v="3SD04QJ4"/>
    <x v="20"/>
    <x v="5"/>
    <x v="2"/>
    <s v="MG Advanced"/>
    <m/>
    <s v=""/>
    <x v="1"/>
    <x v="270"/>
    <x v="6"/>
    <s v=""/>
    <x v="1"/>
    <x v="1"/>
    <s v=""/>
    <n v="0"/>
  </r>
  <r>
    <s v="ERD6D5K3"/>
    <x v="3"/>
    <x v="0"/>
    <x v="0"/>
    <s v="GTX Basic"/>
    <m/>
    <s v=""/>
    <x v="1"/>
    <x v="271"/>
    <x v="6"/>
    <s v=""/>
    <x v="1"/>
    <x v="1"/>
    <s v=""/>
    <n v="0"/>
  </r>
  <r>
    <s v="VVM42VWQ"/>
    <x v="3"/>
    <x v="0"/>
    <x v="0"/>
    <s v="GTX Basic"/>
    <m/>
    <s v=""/>
    <x v="1"/>
    <x v="271"/>
    <x v="6"/>
    <s v=""/>
    <x v="1"/>
    <x v="1"/>
    <s v=""/>
    <n v="0"/>
  </r>
  <r>
    <s v="MK380H70"/>
    <x v="3"/>
    <x v="0"/>
    <x v="0"/>
    <s v="MG Special"/>
    <m/>
    <s v=""/>
    <x v="1"/>
    <x v="271"/>
    <x v="6"/>
    <s v=""/>
    <x v="1"/>
    <x v="1"/>
    <s v=""/>
    <n v="0"/>
  </r>
  <r>
    <s v="5SNCUQ8Z"/>
    <x v="3"/>
    <x v="0"/>
    <x v="0"/>
    <s v="MG Special"/>
    <m/>
    <s v=""/>
    <x v="1"/>
    <x v="271"/>
    <x v="6"/>
    <s v=""/>
    <x v="1"/>
    <x v="1"/>
    <s v=""/>
    <n v="0"/>
  </r>
  <r>
    <s v="6YMJLH2F"/>
    <x v="3"/>
    <x v="0"/>
    <x v="0"/>
    <s v="GTX Plus Pro"/>
    <s v="Finhigh"/>
    <s v="United States"/>
    <x v="2"/>
    <x v="271"/>
    <x v="109"/>
    <s v="Mon"/>
    <x v="5"/>
    <x v="3"/>
    <n v="5482"/>
    <n v="0"/>
  </r>
  <r>
    <s v="SP9W5IND"/>
    <x v="25"/>
    <x v="4"/>
    <x v="2"/>
    <s v="MG Special"/>
    <s v="Acme Corporation"/>
    <s v="United States"/>
    <x v="1"/>
    <x v="271"/>
    <x v="6"/>
    <s v=""/>
    <x v="1"/>
    <x v="1"/>
    <s v=""/>
    <n v="0"/>
  </r>
  <r>
    <s v="P9EJ68SM"/>
    <x v="23"/>
    <x v="4"/>
    <x v="2"/>
    <s v="GTX Plus Basic"/>
    <m/>
    <s v=""/>
    <x v="1"/>
    <x v="271"/>
    <x v="6"/>
    <s v=""/>
    <x v="1"/>
    <x v="1"/>
    <s v=""/>
    <n v="0"/>
  </r>
  <r>
    <s v="IG540SIB"/>
    <x v="28"/>
    <x v="0"/>
    <x v="0"/>
    <s v="MG Advanced"/>
    <m/>
    <s v=""/>
    <x v="1"/>
    <x v="271"/>
    <x v="6"/>
    <s v=""/>
    <x v="1"/>
    <x v="1"/>
    <s v=""/>
    <n v="0"/>
  </r>
  <r>
    <s v="D6U1NYBU"/>
    <x v="27"/>
    <x v="5"/>
    <x v="2"/>
    <s v="MG Advanced"/>
    <s v="Umbrella Corporation"/>
    <s v="United States"/>
    <x v="0"/>
    <x v="271"/>
    <x v="229"/>
    <s v="Sat"/>
    <x v="8"/>
    <x v="4"/>
    <n v="3393"/>
    <n v="3113"/>
  </r>
  <r>
    <s v="9Q2SYGPP"/>
    <x v="13"/>
    <x v="4"/>
    <x v="2"/>
    <s v="GTX Plus Basic"/>
    <s v="Bluth Company"/>
    <s v="United States"/>
    <x v="0"/>
    <x v="271"/>
    <x v="133"/>
    <s v="Thu"/>
    <x v="5"/>
    <x v="3"/>
    <n v="1096"/>
    <n v="1097"/>
  </r>
  <r>
    <s v="CUZDYOOO"/>
    <x v="1"/>
    <x v="1"/>
    <x v="0"/>
    <s v="GTX Basic"/>
    <m/>
    <s v=""/>
    <x v="1"/>
    <x v="271"/>
    <x v="6"/>
    <s v=""/>
    <x v="1"/>
    <x v="1"/>
    <s v=""/>
    <n v="0"/>
  </r>
  <r>
    <s v="EY7OI10Z"/>
    <x v="1"/>
    <x v="1"/>
    <x v="0"/>
    <s v="GTX Plus Basic"/>
    <m/>
    <s v=""/>
    <x v="1"/>
    <x v="271"/>
    <x v="6"/>
    <s v=""/>
    <x v="1"/>
    <x v="1"/>
    <s v=""/>
    <n v="0"/>
  </r>
  <r>
    <s v="R55U5QI4"/>
    <x v="1"/>
    <x v="1"/>
    <x v="0"/>
    <s v="GTX Plus Pro"/>
    <s v="Scottech"/>
    <s v="United States"/>
    <x v="1"/>
    <x v="271"/>
    <x v="6"/>
    <s v=""/>
    <x v="1"/>
    <x v="1"/>
    <s v=""/>
    <n v="0"/>
  </r>
  <r>
    <s v="TJ95PY76"/>
    <x v="1"/>
    <x v="1"/>
    <x v="0"/>
    <s v="GTX Pro"/>
    <s v="J-Texon"/>
    <s v="United States"/>
    <x v="1"/>
    <x v="271"/>
    <x v="6"/>
    <s v=""/>
    <x v="1"/>
    <x v="1"/>
    <s v=""/>
    <n v="0"/>
  </r>
  <r>
    <s v="R6OZIG5J"/>
    <x v="1"/>
    <x v="1"/>
    <x v="0"/>
    <s v="MG Advanced"/>
    <m/>
    <s v=""/>
    <x v="1"/>
    <x v="271"/>
    <x v="6"/>
    <s v=""/>
    <x v="1"/>
    <x v="1"/>
    <s v=""/>
    <n v="0"/>
  </r>
  <r>
    <s v="DVT7NPEH"/>
    <x v="1"/>
    <x v="1"/>
    <x v="0"/>
    <s v="MG Advanced"/>
    <m/>
    <s v=""/>
    <x v="1"/>
    <x v="271"/>
    <x v="6"/>
    <s v=""/>
    <x v="1"/>
    <x v="1"/>
    <s v=""/>
    <n v="0"/>
  </r>
  <r>
    <s v="EY73E4ZB"/>
    <x v="1"/>
    <x v="1"/>
    <x v="0"/>
    <s v="MG Advanced"/>
    <s v="Hottechi"/>
    <s v="Korea"/>
    <x v="2"/>
    <x v="271"/>
    <x v="129"/>
    <s v="Sat"/>
    <x v="5"/>
    <x v="3"/>
    <n v="3393"/>
    <n v="0"/>
  </r>
  <r>
    <s v="KQLS98VW"/>
    <x v="1"/>
    <x v="1"/>
    <x v="0"/>
    <s v="GTX Plus Basic"/>
    <s v="Condax"/>
    <s v="United States"/>
    <x v="0"/>
    <x v="271"/>
    <x v="240"/>
    <s v="Mon"/>
    <x v="9"/>
    <x v="4"/>
    <n v="1096"/>
    <n v="1245"/>
  </r>
  <r>
    <s v="LKQL4GRO"/>
    <x v="1"/>
    <x v="1"/>
    <x v="0"/>
    <s v="GTX Plus Basic"/>
    <s v="Scottech"/>
    <s v="United States"/>
    <x v="0"/>
    <x v="271"/>
    <x v="107"/>
    <s v="Fri"/>
    <x v="5"/>
    <x v="3"/>
    <n v="1096"/>
    <n v="1160"/>
  </r>
  <r>
    <s v="4DKUZ8JE"/>
    <x v="1"/>
    <x v="1"/>
    <x v="0"/>
    <s v="MG Special"/>
    <s v="Bioholding"/>
    <s v="Philipines"/>
    <x v="0"/>
    <x v="271"/>
    <x v="223"/>
    <s v="Mon"/>
    <x v="7"/>
    <x v="3"/>
    <n v="55"/>
    <n v="53"/>
  </r>
  <r>
    <s v="V3QM4V7G"/>
    <x v="26"/>
    <x v="4"/>
    <x v="2"/>
    <s v="GTX Pro"/>
    <s v="Initech"/>
    <s v="United States"/>
    <x v="2"/>
    <x v="271"/>
    <x v="138"/>
    <s v="Fri"/>
    <x v="5"/>
    <x v="3"/>
    <n v="4821"/>
    <n v="0"/>
  </r>
  <r>
    <s v="S9JXWIBD"/>
    <x v="8"/>
    <x v="1"/>
    <x v="0"/>
    <s v="GTX Plus Basic"/>
    <m/>
    <s v=""/>
    <x v="1"/>
    <x v="271"/>
    <x v="6"/>
    <s v=""/>
    <x v="1"/>
    <x v="1"/>
    <s v=""/>
    <n v="0"/>
  </r>
  <r>
    <s v="0XBGT413"/>
    <x v="8"/>
    <x v="1"/>
    <x v="0"/>
    <s v="GTX Pro"/>
    <m/>
    <s v=""/>
    <x v="1"/>
    <x v="271"/>
    <x v="6"/>
    <s v=""/>
    <x v="1"/>
    <x v="1"/>
    <s v=""/>
    <n v="0"/>
  </r>
  <r>
    <s v="RTOIXNPC"/>
    <x v="8"/>
    <x v="1"/>
    <x v="0"/>
    <s v="MG Special"/>
    <m/>
    <s v=""/>
    <x v="1"/>
    <x v="271"/>
    <x v="6"/>
    <s v=""/>
    <x v="1"/>
    <x v="1"/>
    <s v=""/>
    <n v="0"/>
  </r>
  <r>
    <s v="LZWH2OGW"/>
    <x v="8"/>
    <x v="1"/>
    <x v="0"/>
    <s v="MG Advanced"/>
    <s v="Funholding"/>
    <s v="United States"/>
    <x v="2"/>
    <x v="271"/>
    <x v="112"/>
    <s v="Sun"/>
    <x v="5"/>
    <x v="3"/>
    <n v="3393"/>
    <n v="0"/>
  </r>
  <r>
    <s v="R7JSQI5U"/>
    <x v="10"/>
    <x v="3"/>
    <x v="1"/>
    <s v="MG Advanced"/>
    <s v="Newex"/>
    <s v="Germany"/>
    <x v="2"/>
    <x v="271"/>
    <x v="223"/>
    <s v="Mon"/>
    <x v="7"/>
    <x v="3"/>
    <n v="3393"/>
    <n v="0"/>
  </r>
  <r>
    <s v="S5NZI5UN"/>
    <x v="7"/>
    <x v="2"/>
    <x v="1"/>
    <s v="GTX Pro"/>
    <s v="Cheers"/>
    <s v="United States"/>
    <x v="0"/>
    <x v="271"/>
    <x v="154"/>
    <s v="Sun"/>
    <x v="6"/>
    <x v="3"/>
    <n v="4821"/>
    <n v="5031"/>
  </r>
  <r>
    <s v="XQQ3JS90"/>
    <x v="29"/>
    <x v="1"/>
    <x v="0"/>
    <s v="GTX Pro"/>
    <s v="Rangreen"/>
    <s v="Panama"/>
    <x v="0"/>
    <x v="271"/>
    <x v="223"/>
    <s v="Mon"/>
    <x v="7"/>
    <x v="3"/>
    <n v="4821"/>
    <n v="5741"/>
  </r>
  <r>
    <s v="7COYG1Z2"/>
    <x v="16"/>
    <x v="2"/>
    <x v="1"/>
    <s v="MG Special"/>
    <m/>
    <s v=""/>
    <x v="1"/>
    <x v="271"/>
    <x v="6"/>
    <s v=""/>
    <x v="1"/>
    <x v="1"/>
    <s v=""/>
    <n v="0"/>
  </r>
  <r>
    <s v="5SED9K1C"/>
    <x v="16"/>
    <x v="2"/>
    <x v="1"/>
    <s v="GTX Plus Basic"/>
    <s v="Plusstrip"/>
    <s v="United States"/>
    <x v="0"/>
    <x v="271"/>
    <x v="128"/>
    <s v="Wed"/>
    <x v="5"/>
    <x v="3"/>
    <n v="1096"/>
    <n v="1038"/>
  </r>
  <r>
    <s v="OVLGWURN"/>
    <x v="18"/>
    <x v="2"/>
    <x v="1"/>
    <s v="GTX Basic"/>
    <m/>
    <s v=""/>
    <x v="1"/>
    <x v="271"/>
    <x v="6"/>
    <s v=""/>
    <x v="1"/>
    <x v="1"/>
    <s v=""/>
    <n v="0"/>
  </r>
  <r>
    <s v="810GB47D"/>
    <x v="18"/>
    <x v="2"/>
    <x v="1"/>
    <s v="GTX Basic"/>
    <s v="Condax"/>
    <s v="United States"/>
    <x v="2"/>
    <x v="271"/>
    <x v="129"/>
    <s v="Sat"/>
    <x v="5"/>
    <x v="3"/>
    <n v="550"/>
    <n v="0"/>
  </r>
  <r>
    <s v="GZCWRMIR"/>
    <x v="18"/>
    <x v="2"/>
    <x v="1"/>
    <s v="GTX Basic"/>
    <s v="J-Texon"/>
    <s v="United States"/>
    <x v="2"/>
    <x v="271"/>
    <x v="228"/>
    <s v="Mon"/>
    <x v="8"/>
    <x v="4"/>
    <n v="550"/>
    <n v="0"/>
  </r>
  <r>
    <s v="UHIIYU2J"/>
    <x v="24"/>
    <x v="0"/>
    <x v="0"/>
    <s v="GTX Basic"/>
    <m/>
    <s v=""/>
    <x v="1"/>
    <x v="271"/>
    <x v="6"/>
    <s v=""/>
    <x v="1"/>
    <x v="1"/>
    <s v=""/>
    <n v="0"/>
  </r>
  <r>
    <s v="5W29OCB8"/>
    <x v="24"/>
    <x v="0"/>
    <x v="0"/>
    <s v="MG Special"/>
    <s v="Bioholding"/>
    <s v="Philipines"/>
    <x v="1"/>
    <x v="271"/>
    <x v="6"/>
    <s v=""/>
    <x v="1"/>
    <x v="1"/>
    <s v=""/>
    <n v="0"/>
  </r>
  <r>
    <s v="PST4NDK4"/>
    <x v="24"/>
    <x v="0"/>
    <x v="0"/>
    <s v="GTX Basic"/>
    <s v="Funholding"/>
    <s v="United States"/>
    <x v="0"/>
    <x v="271"/>
    <x v="128"/>
    <s v="Wed"/>
    <x v="5"/>
    <x v="3"/>
    <n v="550"/>
    <n v="502"/>
  </r>
  <r>
    <s v="R7I947IZ"/>
    <x v="22"/>
    <x v="1"/>
    <x v="0"/>
    <s v="GTX Plus Basic"/>
    <m/>
    <s v=""/>
    <x v="1"/>
    <x v="271"/>
    <x v="6"/>
    <s v=""/>
    <x v="1"/>
    <x v="1"/>
    <s v=""/>
    <n v="0"/>
  </r>
  <r>
    <s v="754UOV5F"/>
    <x v="22"/>
    <x v="1"/>
    <x v="0"/>
    <s v="MG Special"/>
    <m/>
    <s v=""/>
    <x v="1"/>
    <x v="271"/>
    <x v="6"/>
    <s v=""/>
    <x v="1"/>
    <x v="1"/>
    <s v=""/>
    <n v="0"/>
  </r>
  <r>
    <s v="MTN3BOMC"/>
    <x v="9"/>
    <x v="2"/>
    <x v="1"/>
    <s v="GTX Plus Basic"/>
    <m/>
    <s v=""/>
    <x v="1"/>
    <x v="271"/>
    <x v="6"/>
    <s v=""/>
    <x v="1"/>
    <x v="1"/>
    <s v=""/>
    <n v="0"/>
  </r>
  <r>
    <s v="8U9DLK26"/>
    <x v="9"/>
    <x v="2"/>
    <x v="1"/>
    <s v="GTX Pro"/>
    <s v="Nam-zim"/>
    <s v="Brazil"/>
    <x v="0"/>
    <x v="271"/>
    <x v="223"/>
    <s v="Mon"/>
    <x v="7"/>
    <x v="3"/>
    <n v="4821"/>
    <n v="4913"/>
  </r>
  <r>
    <s v="ABT1TDH1"/>
    <x v="0"/>
    <x v="0"/>
    <x v="0"/>
    <s v="GTX Basic"/>
    <m/>
    <s v=""/>
    <x v="1"/>
    <x v="271"/>
    <x v="6"/>
    <s v=""/>
    <x v="1"/>
    <x v="1"/>
    <s v=""/>
    <n v="0"/>
  </r>
  <r>
    <s v="DJFMG9QI"/>
    <x v="0"/>
    <x v="0"/>
    <x v="0"/>
    <s v="MG Special"/>
    <s v="Plusstrip"/>
    <s v="United States"/>
    <x v="1"/>
    <x v="271"/>
    <x v="6"/>
    <s v=""/>
    <x v="1"/>
    <x v="1"/>
    <s v=""/>
    <n v="0"/>
  </r>
  <r>
    <s v="DDWSCXZA"/>
    <x v="0"/>
    <x v="0"/>
    <x v="0"/>
    <s v="MG Advanced"/>
    <s v="Rundofase"/>
    <s v="United States"/>
    <x v="0"/>
    <x v="271"/>
    <x v="165"/>
    <s v="Tue"/>
    <x v="6"/>
    <x v="3"/>
    <n v="3393"/>
    <n v="3457"/>
  </r>
  <r>
    <s v="GWQX8BSZ"/>
    <x v="6"/>
    <x v="1"/>
    <x v="0"/>
    <s v="GTX Basic"/>
    <s v="Donquadtech"/>
    <s v="United States"/>
    <x v="1"/>
    <x v="271"/>
    <x v="6"/>
    <s v=""/>
    <x v="1"/>
    <x v="1"/>
    <s v=""/>
    <n v="0"/>
  </r>
  <r>
    <s v="D9NLFAEG"/>
    <x v="6"/>
    <x v="1"/>
    <x v="0"/>
    <s v="GTX Basic"/>
    <m/>
    <s v=""/>
    <x v="1"/>
    <x v="271"/>
    <x v="6"/>
    <s v=""/>
    <x v="1"/>
    <x v="1"/>
    <s v=""/>
    <n v="0"/>
  </r>
  <r>
    <s v="TX5SADEI"/>
    <x v="6"/>
    <x v="1"/>
    <x v="0"/>
    <s v="GTX Plus Basic"/>
    <s v="Dontechi"/>
    <s v="United States"/>
    <x v="1"/>
    <x v="271"/>
    <x v="6"/>
    <s v=""/>
    <x v="1"/>
    <x v="1"/>
    <s v=""/>
    <n v="0"/>
  </r>
  <r>
    <s v="I5AKI9KC"/>
    <x v="6"/>
    <x v="1"/>
    <x v="0"/>
    <s v="MG Special"/>
    <m/>
    <s v=""/>
    <x v="1"/>
    <x v="271"/>
    <x v="6"/>
    <s v=""/>
    <x v="1"/>
    <x v="1"/>
    <s v=""/>
    <n v="0"/>
  </r>
  <r>
    <s v="T2UA7F7Z"/>
    <x v="19"/>
    <x v="4"/>
    <x v="2"/>
    <s v="GTX Plus Pro"/>
    <s v="Opentech"/>
    <s v="United States"/>
    <x v="0"/>
    <x v="271"/>
    <x v="143"/>
    <s v="Tue"/>
    <x v="5"/>
    <x v="3"/>
    <n v="5482"/>
    <n v="5204"/>
  </r>
  <r>
    <s v="FOGOYZ75"/>
    <x v="17"/>
    <x v="5"/>
    <x v="2"/>
    <s v="MG Advanced"/>
    <s v="Plussunin"/>
    <s v="United States"/>
    <x v="0"/>
    <x v="271"/>
    <x v="109"/>
    <s v="Mon"/>
    <x v="5"/>
    <x v="3"/>
    <n v="3393"/>
    <n v="3019"/>
  </r>
  <r>
    <s v="I9IJS5BM"/>
    <x v="17"/>
    <x v="5"/>
    <x v="2"/>
    <s v="MG Advanced"/>
    <s v="Sumace"/>
    <s v="Romania"/>
    <x v="0"/>
    <x v="271"/>
    <x v="156"/>
    <s v="Fri"/>
    <x v="5"/>
    <x v="3"/>
    <n v="3393"/>
    <n v="3453"/>
  </r>
  <r>
    <s v="0M3NCPQX"/>
    <x v="12"/>
    <x v="0"/>
    <x v="0"/>
    <s v="MG Special"/>
    <m/>
    <s v=""/>
    <x v="1"/>
    <x v="271"/>
    <x v="6"/>
    <s v=""/>
    <x v="1"/>
    <x v="1"/>
    <s v=""/>
    <n v="0"/>
  </r>
  <r>
    <s v="RN7M3757"/>
    <x v="12"/>
    <x v="0"/>
    <x v="0"/>
    <s v="MG Advanced"/>
    <m/>
    <s v=""/>
    <x v="1"/>
    <x v="271"/>
    <x v="6"/>
    <s v=""/>
    <x v="1"/>
    <x v="1"/>
    <s v=""/>
    <n v="0"/>
  </r>
  <r>
    <s v="2HU8CPJ3"/>
    <x v="4"/>
    <x v="3"/>
    <x v="1"/>
    <s v="MG Advanced"/>
    <s v="Labdrill"/>
    <s v="United States"/>
    <x v="0"/>
    <x v="271"/>
    <x v="220"/>
    <s v="Mon"/>
    <x v="8"/>
    <x v="4"/>
    <n v="3393"/>
    <n v="3464"/>
  </r>
  <r>
    <s v="OJ42ZCHR"/>
    <x v="15"/>
    <x v="5"/>
    <x v="2"/>
    <s v="MG Special"/>
    <m/>
    <s v=""/>
    <x v="1"/>
    <x v="271"/>
    <x v="6"/>
    <s v=""/>
    <x v="1"/>
    <x v="1"/>
    <s v=""/>
    <n v="0"/>
  </r>
  <r>
    <s v="M2UI5MKB"/>
    <x v="15"/>
    <x v="5"/>
    <x v="2"/>
    <s v="MG Advanced"/>
    <s v="Zathunicon"/>
    <s v="United States"/>
    <x v="0"/>
    <x v="271"/>
    <x v="148"/>
    <s v="Sat"/>
    <x v="5"/>
    <x v="3"/>
    <n v="3393"/>
    <n v="2937"/>
  </r>
  <r>
    <s v="HWVR6IJ7"/>
    <x v="20"/>
    <x v="5"/>
    <x v="2"/>
    <s v="GTX Basic"/>
    <s v="Kan-code"/>
    <s v="United States"/>
    <x v="0"/>
    <x v="271"/>
    <x v="141"/>
    <s v="Tue"/>
    <x v="5"/>
    <x v="3"/>
    <n v="550"/>
    <n v="463"/>
  </r>
  <r>
    <s v="QD4ONE04"/>
    <x v="3"/>
    <x v="0"/>
    <x v="0"/>
    <s v="MG Special"/>
    <s v="Rangreen"/>
    <s v="Panama"/>
    <x v="1"/>
    <x v="272"/>
    <x v="6"/>
    <s v=""/>
    <x v="1"/>
    <x v="1"/>
    <s v=""/>
    <n v="0"/>
  </r>
  <r>
    <s v="V0XFS245"/>
    <x v="25"/>
    <x v="4"/>
    <x v="2"/>
    <s v="GTX Pro"/>
    <s v="Bluth Company"/>
    <s v="United States"/>
    <x v="0"/>
    <x v="272"/>
    <x v="171"/>
    <s v="Mon"/>
    <x v="6"/>
    <x v="3"/>
    <n v="4821"/>
    <n v="4096"/>
  </r>
  <r>
    <s v="0PT4RY4P"/>
    <x v="28"/>
    <x v="0"/>
    <x v="0"/>
    <s v="MG Advanced"/>
    <m/>
    <s v=""/>
    <x v="1"/>
    <x v="272"/>
    <x v="6"/>
    <s v=""/>
    <x v="1"/>
    <x v="1"/>
    <s v=""/>
    <n v="0"/>
  </r>
  <r>
    <s v="FSEV7ZJC"/>
    <x v="1"/>
    <x v="1"/>
    <x v="0"/>
    <s v="GTX Pro"/>
    <m/>
    <s v=""/>
    <x v="1"/>
    <x v="272"/>
    <x v="6"/>
    <s v=""/>
    <x v="1"/>
    <x v="1"/>
    <s v=""/>
    <n v="0"/>
  </r>
  <r>
    <s v="OEP0IJ6S"/>
    <x v="1"/>
    <x v="1"/>
    <x v="0"/>
    <s v="GTX Pro"/>
    <m/>
    <s v=""/>
    <x v="1"/>
    <x v="272"/>
    <x v="6"/>
    <s v=""/>
    <x v="1"/>
    <x v="1"/>
    <s v=""/>
    <n v="0"/>
  </r>
  <r>
    <s v="YWGU40CP"/>
    <x v="1"/>
    <x v="1"/>
    <x v="0"/>
    <s v="MG Special"/>
    <m/>
    <s v=""/>
    <x v="1"/>
    <x v="272"/>
    <x v="6"/>
    <s v=""/>
    <x v="1"/>
    <x v="1"/>
    <s v=""/>
    <n v="0"/>
  </r>
  <r>
    <s v="ICG3THQK"/>
    <x v="8"/>
    <x v="1"/>
    <x v="0"/>
    <s v="GTX Basic"/>
    <s v="Sumace"/>
    <s v="Romania"/>
    <x v="1"/>
    <x v="272"/>
    <x v="6"/>
    <s v=""/>
    <x v="1"/>
    <x v="1"/>
    <s v=""/>
    <n v="0"/>
  </r>
  <r>
    <s v="WOO9JXOQ"/>
    <x v="8"/>
    <x v="1"/>
    <x v="0"/>
    <s v="MG Advanced"/>
    <s v="Sumace"/>
    <s v="Romania"/>
    <x v="1"/>
    <x v="272"/>
    <x v="6"/>
    <s v=""/>
    <x v="1"/>
    <x v="1"/>
    <s v=""/>
    <n v="0"/>
  </r>
  <r>
    <s v="OBDEDIXA"/>
    <x v="10"/>
    <x v="3"/>
    <x v="1"/>
    <s v="MG Advanced"/>
    <m/>
    <s v=""/>
    <x v="1"/>
    <x v="272"/>
    <x v="6"/>
    <s v=""/>
    <x v="1"/>
    <x v="1"/>
    <s v=""/>
    <n v="0"/>
  </r>
  <r>
    <s v="1O72EKFY"/>
    <x v="7"/>
    <x v="2"/>
    <x v="1"/>
    <s v="GTX Plus Pro"/>
    <m/>
    <s v=""/>
    <x v="1"/>
    <x v="272"/>
    <x v="6"/>
    <s v=""/>
    <x v="1"/>
    <x v="1"/>
    <s v=""/>
    <n v="0"/>
  </r>
  <r>
    <s v="4XXAK1QL"/>
    <x v="29"/>
    <x v="1"/>
    <x v="0"/>
    <s v="GTX Basic"/>
    <m/>
    <s v=""/>
    <x v="1"/>
    <x v="272"/>
    <x v="6"/>
    <s v=""/>
    <x v="1"/>
    <x v="1"/>
    <s v=""/>
    <n v="0"/>
  </r>
  <r>
    <s v="WU81R3XH"/>
    <x v="24"/>
    <x v="0"/>
    <x v="0"/>
    <s v="GTX Basic"/>
    <m/>
    <s v=""/>
    <x v="1"/>
    <x v="272"/>
    <x v="6"/>
    <s v=""/>
    <x v="1"/>
    <x v="1"/>
    <s v=""/>
    <n v="0"/>
  </r>
  <r>
    <s v="HHWZEWDV"/>
    <x v="24"/>
    <x v="0"/>
    <x v="0"/>
    <s v="GTX Plus Basic"/>
    <m/>
    <s v=""/>
    <x v="1"/>
    <x v="272"/>
    <x v="6"/>
    <s v=""/>
    <x v="1"/>
    <x v="1"/>
    <s v=""/>
    <n v="0"/>
  </r>
  <r>
    <s v="EMH2I8XE"/>
    <x v="24"/>
    <x v="0"/>
    <x v="0"/>
    <s v="MG Advanced"/>
    <s v="Acme Corporation"/>
    <s v="United States"/>
    <x v="1"/>
    <x v="272"/>
    <x v="6"/>
    <s v=""/>
    <x v="1"/>
    <x v="1"/>
    <s v=""/>
    <n v="0"/>
  </r>
  <r>
    <s v="UBO7V799"/>
    <x v="24"/>
    <x v="0"/>
    <x v="0"/>
    <s v="MG Advanced"/>
    <m/>
    <s v=""/>
    <x v="1"/>
    <x v="272"/>
    <x v="6"/>
    <s v=""/>
    <x v="1"/>
    <x v="1"/>
    <s v=""/>
    <n v="0"/>
  </r>
  <r>
    <s v="DZQW0KQ4"/>
    <x v="5"/>
    <x v="3"/>
    <x v="1"/>
    <s v="GTX Plus Pro"/>
    <m/>
    <s v=""/>
    <x v="1"/>
    <x v="272"/>
    <x v="6"/>
    <s v=""/>
    <x v="1"/>
    <x v="1"/>
    <s v=""/>
    <n v="0"/>
  </r>
  <r>
    <s v="BBGCBEUY"/>
    <x v="5"/>
    <x v="3"/>
    <x v="1"/>
    <s v="GTX Plus Basic"/>
    <s v="Plexzap"/>
    <s v="United States"/>
    <x v="2"/>
    <x v="272"/>
    <x v="107"/>
    <s v="Fri"/>
    <x v="5"/>
    <x v="3"/>
    <n v="1096"/>
    <n v="0"/>
  </r>
  <r>
    <s v="6PHF576T"/>
    <x v="5"/>
    <x v="3"/>
    <x v="1"/>
    <s v="GTX Pro"/>
    <s v="Y-corporation"/>
    <s v="United States"/>
    <x v="2"/>
    <x v="272"/>
    <x v="230"/>
    <s v="Thu"/>
    <x v="8"/>
    <x v="4"/>
    <n v="4821"/>
    <n v="0"/>
  </r>
  <r>
    <s v="XN43RX9C"/>
    <x v="5"/>
    <x v="3"/>
    <x v="1"/>
    <s v="MG Advanced"/>
    <s v="Sunnamplex"/>
    <s v="Poland"/>
    <x v="0"/>
    <x v="272"/>
    <x v="133"/>
    <s v="Thu"/>
    <x v="5"/>
    <x v="3"/>
    <n v="3393"/>
    <n v="3187"/>
  </r>
  <r>
    <s v="OAUUCC2N"/>
    <x v="22"/>
    <x v="1"/>
    <x v="0"/>
    <s v="GTX Plus Basic"/>
    <m/>
    <s v=""/>
    <x v="1"/>
    <x v="272"/>
    <x v="6"/>
    <s v=""/>
    <x v="1"/>
    <x v="1"/>
    <s v=""/>
    <n v="0"/>
  </r>
  <r>
    <s v="283MDYKM"/>
    <x v="0"/>
    <x v="0"/>
    <x v="0"/>
    <s v="GTX Plus Basic"/>
    <m/>
    <s v=""/>
    <x v="1"/>
    <x v="272"/>
    <x v="6"/>
    <s v=""/>
    <x v="1"/>
    <x v="1"/>
    <s v=""/>
    <n v="0"/>
  </r>
  <r>
    <s v="56LUBQTV"/>
    <x v="0"/>
    <x v="0"/>
    <x v="0"/>
    <s v="MG Advanced"/>
    <m/>
    <s v=""/>
    <x v="1"/>
    <x v="272"/>
    <x v="6"/>
    <s v=""/>
    <x v="1"/>
    <x v="1"/>
    <s v=""/>
    <n v="0"/>
  </r>
  <r>
    <s v="DOU4T9EI"/>
    <x v="0"/>
    <x v="0"/>
    <x v="0"/>
    <s v="MG Special"/>
    <s v="Cancity"/>
    <s v="United States"/>
    <x v="2"/>
    <x v="272"/>
    <x v="199"/>
    <s v="Thu"/>
    <x v="8"/>
    <x v="4"/>
    <n v="55"/>
    <n v="0"/>
  </r>
  <r>
    <s v="XUU1PPTJ"/>
    <x v="0"/>
    <x v="0"/>
    <x v="0"/>
    <s v="GTX Plus Pro"/>
    <s v="Rangreen"/>
    <s v="Panama"/>
    <x v="0"/>
    <x v="272"/>
    <x v="234"/>
    <s v="Fri"/>
    <x v="8"/>
    <x v="4"/>
    <n v="5482"/>
    <n v="5234"/>
  </r>
  <r>
    <s v="Q65B52C5"/>
    <x v="6"/>
    <x v="1"/>
    <x v="0"/>
    <s v="GTX Basic"/>
    <s v="Kan-code"/>
    <s v="United States"/>
    <x v="1"/>
    <x v="272"/>
    <x v="6"/>
    <s v=""/>
    <x v="1"/>
    <x v="1"/>
    <s v=""/>
    <n v="0"/>
  </r>
  <r>
    <s v="STI8KYWL"/>
    <x v="6"/>
    <x v="1"/>
    <x v="0"/>
    <s v="GTX Plus Basic"/>
    <m/>
    <s v=""/>
    <x v="1"/>
    <x v="272"/>
    <x v="6"/>
    <s v=""/>
    <x v="1"/>
    <x v="1"/>
    <s v=""/>
    <n v="0"/>
  </r>
  <r>
    <s v="KZMZH8L6"/>
    <x v="19"/>
    <x v="4"/>
    <x v="2"/>
    <s v="GTX Plus Pro"/>
    <s v="Zotware"/>
    <s v="United States"/>
    <x v="0"/>
    <x v="272"/>
    <x v="183"/>
    <s v="Thu"/>
    <x v="6"/>
    <x v="3"/>
    <n v="5482"/>
    <n v="6180"/>
  </r>
  <r>
    <s v="K63TD0WD"/>
    <x v="12"/>
    <x v="0"/>
    <x v="0"/>
    <s v="MG Special"/>
    <m/>
    <s v=""/>
    <x v="1"/>
    <x v="272"/>
    <x v="6"/>
    <s v=""/>
    <x v="1"/>
    <x v="1"/>
    <s v=""/>
    <n v="0"/>
  </r>
  <r>
    <s v="7WU2BQ2P"/>
    <x v="12"/>
    <x v="0"/>
    <x v="0"/>
    <s v="MG Special"/>
    <s v="Inity"/>
    <s v="United States"/>
    <x v="0"/>
    <x v="272"/>
    <x v="133"/>
    <s v="Thu"/>
    <x v="5"/>
    <x v="3"/>
    <n v="55"/>
    <n v="53"/>
  </r>
  <r>
    <s v="5B4H3E7V"/>
    <x v="4"/>
    <x v="3"/>
    <x v="1"/>
    <s v="MG Special"/>
    <s v="Konex"/>
    <s v="United States"/>
    <x v="2"/>
    <x v="272"/>
    <x v="129"/>
    <s v="Sat"/>
    <x v="5"/>
    <x v="3"/>
    <n v="55"/>
    <n v="0"/>
  </r>
  <r>
    <s v="6YCDG16T"/>
    <x v="4"/>
    <x v="3"/>
    <x v="1"/>
    <s v="MG Advanced"/>
    <s v="Cheers"/>
    <s v="United States"/>
    <x v="0"/>
    <x v="272"/>
    <x v="116"/>
    <s v="Sat"/>
    <x v="5"/>
    <x v="3"/>
    <n v="3393"/>
    <n v="3687"/>
  </r>
  <r>
    <s v="EP9JNNF1"/>
    <x v="15"/>
    <x v="5"/>
    <x v="2"/>
    <s v="MG Special"/>
    <m/>
    <s v=""/>
    <x v="1"/>
    <x v="272"/>
    <x v="6"/>
    <s v=""/>
    <x v="1"/>
    <x v="1"/>
    <s v=""/>
    <n v="0"/>
  </r>
  <r>
    <s v="BVKAXY66"/>
    <x v="2"/>
    <x v="2"/>
    <x v="1"/>
    <s v="GTX Pro"/>
    <s v="Konex"/>
    <s v="United States"/>
    <x v="0"/>
    <x v="272"/>
    <x v="136"/>
    <s v="Sun"/>
    <x v="5"/>
    <x v="3"/>
    <n v="4821"/>
    <n v="6069"/>
  </r>
  <r>
    <s v="I1R23P5F"/>
    <x v="3"/>
    <x v="0"/>
    <x v="0"/>
    <s v="GTX Plus Basic"/>
    <m/>
    <s v=""/>
    <x v="1"/>
    <x v="273"/>
    <x v="6"/>
    <s v=""/>
    <x v="1"/>
    <x v="1"/>
    <s v=""/>
    <n v="0"/>
  </r>
  <r>
    <s v="CFKXEPFN"/>
    <x v="3"/>
    <x v="0"/>
    <x v="0"/>
    <s v="GTX Plus Basic"/>
    <m/>
    <s v=""/>
    <x v="1"/>
    <x v="273"/>
    <x v="6"/>
    <s v=""/>
    <x v="1"/>
    <x v="1"/>
    <s v=""/>
    <n v="0"/>
  </r>
  <r>
    <s v="4ZB2W6O7"/>
    <x v="3"/>
    <x v="0"/>
    <x v="0"/>
    <s v="MG Special"/>
    <s v="Plusstrip"/>
    <s v="United States"/>
    <x v="1"/>
    <x v="273"/>
    <x v="6"/>
    <s v=""/>
    <x v="1"/>
    <x v="1"/>
    <s v=""/>
    <n v="0"/>
  </r>
  <r>
    <s v="H85L45JM"/>
    <x v="3"/>
    <x v="0"/>
    <x v="0"/>
    <s v="MG Special"/>
    <m/>
    <s v=""/>
    <x v="1"/>
    <x v="273"/>
    <x v="6"/>
    <s v=""/>
    <x v="1"/>
    <x v="1"/>
    <s v=""/>
    <n v="0"/>
  </r>
  <r>
    <s v="D9VTKEEH"/>
    <x v="3"/>
    <x v="0"/>
    <x v="0"/>
    <s v="GTX Plus Basic"/>
    <s v="Genco Pura Olive Oil Company"/>
    <s v="Italy"/>
    <x v="2"/>
    <x v="273"/>
    <x v="138"/>
    <s v="Fri"/>
    <x v="5"/>
    <x v="3"/>
    <n v="1096"/>
    <n v="0"/>
  </r>
  <r>
    <s v="7CYRCTXI"/>
    <x v="3"/>
    <x v="0"/>
    <x v="0"/>
    <s v="MG Advanced"/>
    <s v="Konmatfix"/>
    <s v="United States"/>
    <x v="0"/>
    <x v="273"/>
    <x v="122"/>
    <s v="Wed"/>
    <x v="5"/>
    <x v="3"/>
    <n v="3393"/>
    <n v="3452"/>
  </r>
  <r>
    <s v="A2YIYWNW"/>
    <x v="23"/>
    <x v="4"/>
    <x v="2"/>
    <s v="MG Advanced"/>
    <m/>
    <s v=""/>
    <x v="1"/>
    <x v="273"/>
    <x v="6"/>
    <s v=""/>
    <x v="1"/>
    <x v="1"/>
    <s v=""/>
    <n v="0"/>
  </r>
  <r>
    <s v="IH4M0XTK"/>
    <x v="23"/>
    <x v="4"/>
    <x v="2"/>
    <s v="MG Advanced"/>
    <s v="Kinnamplus"/>
    <s v="United States"/>
    <x v="0"/>
    <x v="273"/>
    <x v="128"/>
    <s v="Wed"/>
    <x v="5"/>
    <x v="3"/>
    <n v="3393"/>
    <n v="3156"/>
  </r>
  <r>
    <s v="L9AZZGNK"/>
    <x v="13"/>
    <x v="4"/>
    <x v="2"/>
    <s v="GTX Basic"/>
    <s v="Gekko &amp; Co"/>
    <s v="United States"/>
    <x v="2"/>
    <x v="273"/>
    <x v="124"/>
    <s v="Mon"/>
    <x v="5"/>
    <x v="3"/>
    <n v="550"/>
    <n v="0"/>
  </r>
  <r>
    <s v="HISWL7B0"/>
    <x v="1"/>
    <x v="1"/>
    <x v="0"/>
    <s v="GTX Pro"/>
    <m/>
    <s v=""/>
    <x v="1"/>
    <x v="273"/>
    <x v="6"/>
    <s v=""/>
    <x v="1"/>
    <x v="1"/>
    <s v=""/>
    <n v="0"/>
  </r>
  <r>
    <s v="BSKNQJOJ"/>
    <x v="1"/>
    <x v="1"/>
    <x v="0"/>
    <s v="GTX Pro"/>
    <m/>
    <s v=""/>
    <x v="1"/>
    <x v="273"/>
    <x v="6"/>
    <s v=""/>
    <x v="1"/>
    <x v="1"/>
    <s v=""/>
    <n v="0"/>
  </r>
  <r>
    <s v="1FLN8BTI"/>
    <x v="1"/>
    <x v="1"/>
    <x v="0"/>
    <s v="MG Special"/>
    <s v="Rundofase"/>
    <s v="United States"/>
    <x v="1"/>
    <x v="273"/>
    <x v="6"/>
    <s v=""/>
    <x v="1"/>
    <x v="1"/>
    <s v=""/>
    <n v="0"/>
  </r>
  <r>
    <s v="VAL8O4PH"/>
    <x v="1"/>
    <x v="1"/>
    <x v="0"/>
    <s v="MG Special"/>
    <m/>
    <s v=""/>
    <x v="1"/>
    <x v="273"/>
    <x v="6"/>
    <s v=""/>
    <x v="1"/>
    <x v="1"/>
    <s v=""/>
    <n v="0"/>
  </r>
  <r>
    <s v="MLPVWTC2"/>
    <x v="1"/>
    <x v="1"/>
    <x v="0"/>
    <s v="MG Advanced"/>
    <s v="Statholdings"/>
    <s v="United States"/>
    <x v="2"/>
    <x v="273"/>
    <x v="230"/>
    <s v="Thu"/>
    <x v="8"/>
    <x v="4"/>
    <n v="3393"/>
    <n v="0"/>
  </r>
  <r>
    <s v="RZXMIHGO"/>
    <x v="8"/>
    <x v="1"/>
    <x v="0"/>
    <s v="GTX Basic"/>
    <m/>
    <s v=""/>
    <x v="1"/>
    <x v="273"/>
    <x v="6"/>
    <s v=""/>
    <x v="1"/>
    <x v="1"/>
    <s v=""/>
    <n v="0"/>
  </r>
  <r>
    <s v="IW6S2BN0"/>
    <x v="8"/>
    <x v="1"/>
    <x v="0"/>
    <s v="GTX Plus Basic"/>
    <m/>
    <s v=""/>
    <x v="1"/>
    <x v="273"/>
    <x v="6"/>
    <s v=""/>
    <x v="1"/>
    <x v="1"/>
    <s v=""/>
    <n v="0"/>
  </r>
  <r>
    <s v="G78ZK6XI"/>
    <x v="8"/>
    <x v="1"/>
    <x v="0"/>
    <s v="MG Special"/>
    <m/>
    <s v=""/>
    <x v="1"/>
    <x v="273"/>
    <x v="6"/>
    <s v=""/>
    <x v="1"/>
    <x v="1"/>
    <s v=""/>
    <n v="0"/>
  </r>
  <r>
    <s v="9C3YHNBY"/>
    <x v="8"/>
    <x v="1"/>
    <x v="0"/>
    <s v="MG Advanced"/>
    <m/>
    <s v=""/>
    <x v="1"/>
    <x v="273"/>
    <x v="6"/>
    <s v=""/>
    <x v="1"/>
    <x v="1"/>
    <s v=""/>
    <n v="0"/>
  </r>
  <r>
    <s v="U4L1277G"/>
    <x v="10"/>
    <x v="3"/>
    <x v="1"/>
    <s v="GTX Plus Basic"/>
    <m/>
    <s v=""/>
    <x v="1"/>
    <x v="273"/>
    <x v="6"/>
    <s v=""/>
    <x v="1"/>
    <x v="1"/>
    <s v=""/>
    <n v="0"/>
  </r>
  <r>
    <s v="6BBYA0L3"/>
    <x v="10"/>
    <x v="3"/>
    <x v="1"/>
    <s v="GTX Plus Basic"/>
    <s v="Rantouch"/>
    <s v="United States"/>
    <x v="0"/>
    <x v="273"/>
    <x v="112"/>
    <s v="Sun"/>
    <x v="5"/>
    <x v="3"/>
    <n v="1096"/>
    <n v="1157"/>
  </r>
  <r>
    <s v="S3J60BK0"/>
    <x v="7"/>
    <x v="2"/>
    <x v="1"/>
    <s v="GTX Plus Basic"/>
    <s v="Plexzap"/>
    <s v="United States"/>
    <x v="0"/>
    <x v="273"/>
    <x v="241"/>
    <s v="Wed"/>
    <x v="8"/>
    <x v="4"/>
    <n v="1096"/>
    <n v="1040"/>
  </r>
  <r>
    <s v="IKIJHQPN"/>
    <x v="29"/>
    <x v="1"/>
    <x v="0"/>
    <s v="MG Special"/>
    <s v="Streethex"/>
    <s v="Belgium"/>
    <x v="0"/>
    <x v="273"/>
    <x v="242"/>
    <s v="Sat"/>
    <x v="9"/>
    <x v="4"/>
    <n v="55"/>
    <n v="49"/>
  </r>
  <r>
    <s v="YE7F777U"/>
    <x v="24"/>
    <x v="0"/>
    <x v="0"/>
    <s v="GTX Basic"/>
    <m/>
    <s v=""/>
    <x v="1"/>
    <x v="273"/>
    <x v="6"/>
    <s v=""/>
    <x v="1"/>
    <x v="1"/>
    <s v=""/>
    <n v="0"/>
  </r>
  <r>
    <s v="OJ9KBQML"/>
    <x v="24"/>
    <x v="0"/>
    <x v="0"/>
    <s v="GTX Basic"/>
    <s v="Inity"/>
    <s v="United States"/>
    <x v="0"/>
    <x v="273"/>
    <x v="165"/>
    <s v="Tue"/>
    <x v="6"/>
    <x v="3"/>
    <n v="550"/>
    <n v="454"/>
  </r>
  <r>
    <s v="W66UPKL4"/>
    <x v="5"/>
    <x v="3"/>
    <x v="1"/>
    <s v="GTX Plus Basic"/>
    <s v="Zoomit"/>
    <s v="United States"/>
    <x v="0"/>
    <x v="273"/>
    <x v="229"/>
    <s v="Sat"/>
    <x v="8"/>
    <x v="4"/>
    <n v="1096"/>
    <n v="1106"/>
  </r>
  <r>
    <s v="DO6VKC2G"/>
    <x v="22"/>
    <x v="1"/>
    <x v="0"/>
    <s v="GTK 500"/>
    <m/>
    <s v=""/>
    <x v="1"/>
    <x v="273"/>
    <x v="6"/>
    <s v=""/>
    <x v="1"/>
    <x v="1"/>
    <s v=""/>
    <n v="0"/>
  </r>
  <r>
    <s v="MBYOJR5A"/>
    <x v="22"/>
    <x v="1"/>
    <x v="0"/>
    <s v="GTX Plus Pro"/>
    <m/>
    <s v=""/>
    <x v="1"/>
    <x v="273"/>
    <x v="6"/>
    <s v=""/>
    <x v="1"/>
    <x v="1"/>
    <s v=""/>
    <n v="0"/>
  </r>
  <r>
    <s v="NBJR3GVR"/>
    <x v="22"/>
    <x v="1"/>
    <x v="0"/>
    <s v="GTX Pro"/>
    <m/>
    <s v=""/>
    <x v="1"/>
    <x v="273"/>
    <x v="6"/>
    <s v=""/>
    <x v="1"/>
    <x v="1"/>
    <s v=""/>
    <n v="0"/>
  </r>
  <r>
    <s v="2S7CMLRJ"/>
    <x v="9"/>
    <x v="2"/>
    <x v="1"/>
    <s v="GTX Plus Basic"/>
    <s v="Goodsilron"/>
    <s v="United States"/>
    <x v="0"/>
    <x v="273"/>
    <x v="143"/>
    <s v="Tue"/>
    <x v="5"/>
    <x v="3"/>
    <n v="1096"/>
    <n v="1143"/>
  </r>
  <r>
    <s v="18KMXL8N"/>
    <x v="9"/>
    <x v="2"/>
    <x v="1"/>
    <s v="GTX Plus Pro"/>
    <s v="J-Texon"/>
    <s v="United States"/>
    <x v="0"/>
    <x v="273"/>
    <x v="205"/>
    <s v="Mon"/>
    <x v="8"/>
    <x v="4"/>
    <n v="5482"/>
    <n v="4434"/>
  </r>
  <r>
    <s v="Y7244XW7"/>
    <x v="0"/>
    <x v="0"/>
    <x v="0"/>
    <s v="MG Special"/>
    <s v="Plussunin"/>
    <s v="United States"/>
    <x v="1"/>
    <x v="273"/>
    <x v="6"/>
    <s v=""/>
    <x v="1"/>
    <x v="1"/>
    <s v=""/>
    <n v="0"/>
  </r>
  <r>
    <s v="22HV3N2W"/>
    <x v="6"/>
    <x v="1"/>
    <x v="0"/>
    <s v="GTX Plus Basic"/>
    <s v="Rangreen"/>
    <s v="Panama"/>
    <x v="1"/>
    <x v="273"/>
    <x v="6"/>
    <s v=""/>
    <x v="1"/>
    <x v="1"/>
    <s v=""/>
    <n v="0"/>
  </r>
  <r>
    <s v="FKY3O5O1"/>
    <x v="6"/>
    <x v="1"/>
    <x v="0"/>
    <s v="GTX Pro"/>
    <s v="Zotware"/>
    <s v="United States"/>
    <x v="1"/>
    <x v="273"/>
    <x v="6"/>
    <s v=""/>
    <x v="1"/>
    <x v="1"/>
    <s v=""/>
    <n v="0"/>
  </r>
  <r>
    <s v="WRKPDK7O"/>
    <x v="12"/>
    <x v="0"/>
    <x v="0"/>
    <s v="GTX Plus Pro"/>
    <s v="Hatfan"/>
    <s v="United States"/>
    <x v="1"/>
    <x v="273"/>
    <x v="6"/>
    <s v=""/>
    <x v="1"/>
    <x v="1"/>
    <s v=""/>
    <n v="0"/>
  </r>
  <r>
    <s v="3FWZBSW1"/>
    <x v="12"/>
    <x v="0"/>
    <x v="0"/>
    <s v="MG Special"/>
    <s v="Cancity"/>
    <s v="United States"/>
    <x v="1"/>
    <x v="273"/>
    <x v="6"/>
    <s v=""/>
    <x v="1"/>
    <x v="1"/>
    <s v=""/>
    <n v="0"/>
  </r>
  <r>
    <s v="VIY7P8J6"/>
    <x v="12"/>
    <x v="0"/>
    <x v="0"/>
    <s v="MG Special"/>
    <s v="Hatfan"/>
    <s v="United States"/>
    <x v="1"/>
    <x v="273"/>
    <x v="6"/>
    <s v=""/>
    <x v="1"/>
    <x v="1"/>
    <s v=""/>
    <n v="0"/>
  </r>
  <r>
    <s v="PR1H7NHK"/>
    <x v="12"/>
    <x v="0"/>
    <x v="0"/>
    <s v="MG Special"/>
    <s v="Mathtouch"/>
    <s v="Jordan"/>
    <x v="1"/>
    <x v="273"/>
    <x v="6"/>
    <s v=""/>
    <x v="1"/>
    <x v="1"/>
    <s v=""/>
    <n v="0"/>
  </r>
  <r>
    <s v="A9TEJW6U"/>
    <x v="12"/>
    <x v="0"/>
    <x v="0"/>
    <s v="MG Special"/>
    <m/>
    <s v=""/>
    <x v="1"/>
    <x v="273"/>
    <x v="6"/>
    <s v=""/>
    <x v="1"/>
    <x v="1"/>
    <s v=""/>
    <n v="0"/>
  </r>
  <r>
    <s v="1DC9PQ4S"/>
    <x v="12"/>
    <x v="0"/>
    <x v="0"/>
    <s v="MG Special"/>
    <m/>
    <s v=""/>
    <x v="1"/>
    <x v="273"/>
    <x v="6"/>
    <s v=""/>
    <x v="1"/>
    <x v="1"/>
    <s v=""/>
    <n v="0"/>
  </r>
  <r>
    <s v="K44PIQTN"/>
    <x v="4"/>
    <x v="3"/>
    <x v="1"/>
    <s v="GTX Plus Basic"/>
    <s v="Rantouch"/>
    <s v="United States"/>
    <x v="0"/>
    <x v="273"/>
    <x v="168"/>
    <s v="Tue"/>
    <x v="6"/>
    <x v="3"/>
    <n v="1096"/>
    <n v="1193"/>
  </r>
  <r>
    <s v="NWQHHVEM"/>
    <x v="4"/>
    <x v="3"/>
    <x v="1"/>
    <s v="GTX Pro"/>
    <s v="Goodsilron"/>
    <s v="United States"/>
    <x v="0"/>
    <x v="273"/>
    <x v="134"/>
    <s v="Mon"/>
    <x v="5"/>
    <x v="3"/>
    <n v="4821"/>
    <n v="5049"/>
  </r>
  <r>
    <s v="ZJ76J97A"/>
    <x v="4"/>
    <x v="3"/>
    <x v="1"/>
    <s v="GTX Pro"/>
    <s v="Konex"/>
    <s v="United States"/>
    <x v="0"/>
    <x v="273"/>
    <x v="148"/>
    <s v="Sat"/>
    <x v="5"/>
    <x v="3"/>
    <n v="4821"/>
    <n v="5300"/>
  </r>
  <r>
    <s v="4Q1A27SA"/>
    <x v="4"/>
    <x v="3"/>
    <x v="1"/>
    <s v="MG Advanced"/>
    <s v="Singletechno"/>
    <s v="United States"/>
    <x v="0"/>
    <x v="273"/>
    <x v="228"/>
    <s v="Mon"/>
    <x v="8"/>
    <x v="4"/>
    <n v="3393"/>
    <n v="3597"/>
  </r>
  <r>
    <s v="GVOKY9KD"/>
    <x v="15"/>
    <x v="5"/>
    <x v="2"/>
    <s v="GTX Pro"/>
    <s v="Xx-zobam"/>
    <s v="United States"/>
    <x v="2"/>
    <x v="273"/>
    <x v="210"/>
    <s v="Sat"/>
    <x v="8"/>
    <x v="4"/>
    <n v="4821"/>
    <n v="0"/>
  </r>
  <r>
    <s v="JGXK8P6T"/>
    <x v="2"/>
    <x v="2"/>
    <x v="1"/>
    <s v="MG Advanced"/>
    <m/>
    <s v=""/>
    <x v="1"/>
    <x v="273"/>
    <x v="6"/>
    <s v=""/>
    <x v="1"/>
    <x v="1"/>
    <s v=""/>
    <n v="0"/>
  </r>
  <r>
    <s v="FOQK8G8Y"/>
    <x v="2"/>
    <x v="2"/>
    <x v="1"/>
    <s v="GTX Basic"/>
    <s v="Sonron"/>
    <s v="United States"/>
    <x v="0"/>
    <x v="273"/>
    <x v="112"/>
    <s v="Sun"/>
    <x v="5"/>
    <x v="3"/>
    <n v="550"/>
    <n v="606"/>
  </r>
  <r>
    <s v="OEUK1UW5"/>
    <x v="27"/>
    <x v="5"/>
    <x v="2"/>
    <s v="GTX Plus Basic"/>
    <s v="Condax"/>
    <s v="United States"/>
    <x v="0"/>
    <x v="274"/>
    <x v="207"/>
    <s v="Thu"/>
    <x v="8"/>
    <x v="4"/>
    <n v="1096"/>
    <n v="1123"/>
  </r>
  <r>
    <s v="LF45YLLR"/>
    <x v="27"/>
    <x v="5"/>
    <x v="2"/>
    <s v="GTX Pro"/>
    <s v="Initech"/>
    <s v="United States"/>
    <x v="0"/>
    <x v="274"/>
    <x v="116"/>
    <s v="Sat"/>
    <x v="5"/>
    <x v="3"/>
    <n v="4821"/>
    <n v="5205"/>
  </r>
  <r>
    <s v="RYYTO9Z5"/>
    <x v="13"/>
    <x v="4"/>
    <x v="2"/>
    <s v="GTX Basic"/>
    <s v="Yearin"/>
    <s v="United States"/>
    <x v="0"/>
    <x v="274"/>
    <x v="196"/>
    <s v="Wed"/>
    <x v="8"/>
    <x v="4"/>
    <n v="550"/>
    <n v="592"/>
  </r>
  <r>
    <s v="R9VR53F3"/>
    <x v="13"/>
    <x v="4"/>
    <x v="2"/>
    <s v="GTX Plus Pro"/>
    <s v="Umbrella Corporation"/>
    <s v="United States"/>
    <x v="0"/>
    <x v="274"/>
    <x v="124"/>
    <s v="Mon"/>
    <x v="5"/>
    <x v="3"/>
    <n v="5482"/>
    <n v="6284"/>
  </r>
  <r>
    <s v="D5H30X5X"/>
    <x v="8"/>
    <x v="1"/>
    <x v="0"/>
    <s v="MG Special"/>
    <s v="Warephase"/>
    <s v="United States"/>
    <x v="2"/>
    <x v="274"/>
    <x v="233"/>
    <s v="Tue"/>
    <x v="8"/>
    <x v="4"/>
    <n v="55"/>
    <n v="0"/>
  </r>
  <r>
    <s v="FLXN0TBT"/>
    <x v="10"/>
    <x v="3"/>
    <x v="1"/>
    <s v="MG Advanced"/>
    <s v="Labdrill"/>
    <s v="United States"/>
    <x v="2"/>
    <x v="274"/>
    <x v="133"/>
    <s v="Thu"/>
    <x v="5"/>
    <x v="3"/>
    <n v="3393"/>
    <n v="0"/>
  </r>
  <r>
    <s v="U8H8VGI0"/>
    <x v="7"/>
    <x v="2"/>
    <x v="1"/>
    <s v="GTX Pro"/>
    <s v="Lexiqvolax"/>
    <s v="United States"/>
    <x v="2"/>
    <x v="274"/>
    <x v="199"/>
    <s v="Thu"/>
    <x v="8"/>
    <x v="4"/>
    <n v="4821"/>
    <n v="0"/>
  </r>
  <r>
    <s v="R1X6U9CU"/>
    <x v="7"/>
    <x v="2"/>
    <x v="1"/>
    <s v="GTX Plus Pro"/>
    <s v="Kan-code"/>
    <s v="United States"/>
    <x v="0"/>
    <x v="274"/>
    <x v="129"/>
    <s v="Sat"/>
    <x v="5"/>
    <x v="3"/>
    <n v="5482"/>
    <n v="4231"/>
  </r>
  <r>
    <s v="URQYDGX8"/>
    <x v="29"/>
    <x v="1"/>
    <x v="0"/>
    <s v="GTX Basic"/>
    <m/>
    <s v=""/>
    <x v="1"/>
    <x v="274"/>
    <x v="6"/>
    <s v=""/>
    <x v="1"/>
    <x v="1"/>
    <s v=""/>
    <n v="0"/>
  </r>
  <r>
    <s v="IT1XRUTD"/>
    <x v="24"/>
    <x v="0"/>
    <x v="0"/>
    <s v="GTX Plus Pro"/>
    <s v="Warephase"/>
    <s v="United States"/>
    <x v="2"/>
    <x v="274"/>
    <x v="140"/>
    <s v="Sun"/>
    <x v="5"/>
    <x v="3"/>
    <n v="5482"/>
    <n v="0"/>
  </r>
  <r>
    <s v="VTSKKTQO"/>
    <x v="24"/>
    <x v="0"/>
    <x v="0"/>
    <s v="MG Advanced"/>
    <s v="Zumgoity"/>
    <s v="United States"/>
    <x v="2"/>
    <x v="274"/>
    <x v="140"/>
    <s v="Sun"/>
    <x v="5"/>
    <x v="3"/>
    <n v="3393"/>
    <n v="0"/>
  </r>
  <r>
    <s v="KIKG1BGV"/>
    <x v="0"/>
    <x v="0"/>
    <x v="0"/>
    <s v="MG Advanced"/>
    <s v="Domzoom"/>
    <s v="United States"/>
    <x v="1"/>
    <x v="274"/>
    <x v="6"/>
    <s v=""/>
    <x v="1"/>
    <x v="1"/>
    <s v=""/>
    <n v="0"/>
  </r>
  <r>
    <s v="2E2FDZHG"/>
    <x v="6"/>
    <x v="1"/>
    <x v="0"/>
    <s v="GTX Pro"/>
    <m/>
    <s v=""/>
    <x v="1"/>
    <x v="274"/>
    <x v="6"/>
    <s v=""/>
    <x v="1"/>
    <x v="1"/>
    <s v=""/>
    <n v="0"/>
  </r>
  <r>
    <s v="3Z2AMU5T"/>
    <x v="19"/>
    <x v="4"/>
    <x v="2"/>
    <s v="MG Advanced"/>
    <s v="Kinnamplus"/>
    <s v="United States"/>
    <x v="2"/>
    <x v="274"/>
    <x v="230"/>
    <s v="Thu"/>
    <x v="8"/>
    <x v="4"/>
    <n v="3393"/>
    <n v="0"/>
  </r>
  <r>
    <s v="8LP076IV"/>
    <x v="12"/>
    <x v="0"/>
    <x v="0"/>
    <s v="MG Special"/>
    <m/>
    <s v=""/>
    <x v="1"/>
    <x v="274"/>
    <x v="6"/>
    <s v=""/>
    <x v="1"/>
    <x v="1"/>
    <s v=""/>
    <n v="0"/>
  </r>
  <r>
    <s v="CWXHKUV5"/>
    <x v="12"/>
    <x v="0"/>
    <x v="0"/>
    <s v="MG Special"/>
    <m/>
    <s v=""/>
    <x v="1"/>
    <x v="274"/>
    <x v="6"/>
    <s v=""/>
    <x v="1"/>
    <x v="1"/>
    <s v=""/>
    <n v="0"/>
  </r>
  <r>
    <s v="N909ADDC"/>
    <x v="4"/>
    <x v="3"/>
    <x v="1"/>
    <s v="MG Advanced"/>
    <m/>
    <s v=""/>
    <x v="1"/>
    <x v="274"/>
    <x v="6"/>
    <s v=""/>
    <x v="1"/>
    <x v="1"/>
    <s v=""/>
    <n v="0"/>
  </r>
  <r>
    <s v="R0O1UYNW"/>
    <x v="15"/>
    <x v="5"/>
    <x v="2"/>
    <s v="MG Special"/>
    <s v="Bluth Company"/>
    <s v="United States"/>
    <x v="0"/>
    <x v="274"/>
    <x v="133"/>
    <s v="Thu"/>
    <x v="5"/>
    <x v="3"/>
    <n v="55"/>
    <n v="53"/>
  </r>
  <r>
    <s v="ULJG457F"/>
    <x v="3"/>
    <x v="0"/>
    <x v="0"/>
    <s v="MG Special"/>
    <m/>
    <s v=""/>
    <x v="1"/>
    <x v="275"/>
    <x v="6"/>
    <s v=""/>
    <x v="1"/>
    <x v="1"/>
    <s v=""/>
    <n v="0"/>
  </r>
  <r>
    <s v="AZN2K0V9"/>
    <x v="3"/>
    <x v="0"/>
    <x v="0"/>
    <s v="MG Advanced"/>
    <s v="Ganjaflex"/>
    <s v="Japan"/>
    <x v="1"/>
    <x v="275"/>
    <x v="6"/>
    <s v=""/>
    <x v="1"/>
    <x v="1"/>
    <s v=""/>
    <n v="0"/>
  </r>
  <r>
    <s v="G44S6CLC"/>
    <x v="3"/>
    <x v="0"/>
    <x v="0"/>
    <s v="MG Special"/>
    <s v="Cancity"/>
    <s v="United States"/>
    <x v="0"/>
    <x v="275"/>
    <x v="122"/>
    <s v="Wed"/>
    <x v="5"/>
    <x v="3"/>
    <n v="55"/>
    <n v="52"/>
  </r>
  <r>
    <s v="IMLB4653"/>
    <x v="25"/>
    <x v="4"/>
    <x v="2"/>
    <s v="GTX Plus Basic"/>
    <s v="Gekko &amp; Co"/>
    <s v="United States"/>
    <x v="0"/>
    <x v="275"/>
    <x v="161"/>
    <s v="Tue"/>
    <x v="5"/>
    <x v="3"/>
    <n v="1096"/>
    <n v="938"/>
  </r>
  <r>
    <s v="6TGCOE5O"/>
    <x v="23"/>
    <x v="4"/>
    <x v="2"/>
    <s v="GTX Plus Pro"/>
    <m/>
    <s v=""/>
    <x v="1"/>
    <x v="275"/>
    <x v="6"/>
    <s v=""/>
    <x v="1"/>
    <x v="1"/>
    <s v=""/>
    <n v="0"/>
  </r>
  <r>
    <s v="QIEAKLRU"/>
    <x v="28"/>
    <x v="0"/>
    <x v="0"/>
    <s v="MG Advanced"/>
    <m/>
    <s v=""/>
    <x v="1"/>
    <x v="275"/>
    <x v="6"/>
    <s v=""/>
    <x v="1"/>
    <x v="1"/>
    <s v=""/>
    <n v="0"/>
  </r>
  <r>
    <s v="ZE6HA778"/>
    <x v="1"/>
    <x v="1"/>
    <x v="0"/>
    <s v="MG Advanced"/>
    <s v="Inity"/>
    <s v="United States"/>
    <x v="2"/>
    <x v="275"/>
    <x v="143"/>
    <s v="Tue"/>
    <x v="5"/>
    <x v="3"/>
    <n v="3393"/>
    <n v="0"/>
  </r>
  <r>
    <s v="6KPKOR79"/>
    <x v="26"/>
    <x v="4"/>
    <x v="2"/>
    <s v="GTX Plus Basic"/>
    <s v="Bioplex"/>
    <s v="United States"/>
    <x v="0"/>
    <x v="275"/>
    <x v="160"/>
    <s v="Wed"/>
    <x v="6"/>
    <x v="3"/>
    <n v="1096"/>
    <n v="1050"/>
  </r>
  <r>
    <s v="D42GA3LC"/>
    <x v="26"/>
    <x v="4"/>
    <x v="2"/>
    <s v="MG Advanced"/>
    <s v="Vehement Capital Partners"/>
    <s v="United States"/>
    <x v="0"/>
    <x v="275"/>
    <x v="138"/>
    <s v="Fri"/>
    <x v="5"/>
    <x v="3"/>
    <n v="3393"/>
    <n v="3440"/>
  </r>
  <r>
    <s v="A04V2WB3"/>
    <x v="14"/>
    <x v="3"/>
    <x v="1"/>
    <s v="GTK 500"/>
    <m/>
    <s v=""/>
    <x v="1"/>
    <x v="275"/>
    <x v="6"/>
    <s v=""/>
    <x v="1"/>
    <x v="1"/>
    <s v=""/>
    <n v="0"/>
  </r>
  <r>
    <s v="TIPXNDS2"/>
    <x v="8"/>
    <x v="1"/>
    <x v="0"/>
    <s v="MG Special"/>
    <s v="Betatech"/>
    <s v="Kenya"/>
    <x v="1"/>
    <x v="275"/>
    <x v="6"/>
    <s v=""/>
    <x v="1"/>
    <x v="1"/>
    <s v=""/>
    <n v="0"/>
  </r>
  <r>
    <s v="3G61D5KV"/>
    <x v="8"/>
    <x v="1"/>
    <x v="0"/>
    <s v="MG Special"/>
    <m/>
    <s v=""/>
    <x v="1"/>
    <x v="275"/>
    <x v="6"/>
    <s v=""/>
    <x v="1"/>
    <x v="1"/>
    <s v=""/>
    <n v="0"/>
  </r>
  <r>
    <s v="58J528HO"/>
    <x v="8"/>
    <x v="1"/>
    <x v="0"/>
    <s v="GTX Pro"/>
    <s v="Rundofase"/>
    <s v="United States"/>
    <x v="2"/>
    <x v="275"/>
    <x v="141"/>
    <s v="Tue"/>
    <x v="5"/>
    <x v="3"/>
    <n v="4821"/>
    <n v="0"/>
  </r>
  <r>
    <s v="6RZ5GSAB"/>
    <x v="29"/>
    <x v="1"/>
    <x v="0"/>
    <s v="GTX Basic"/>
    <m/>
    <s v=""/>
    <x v="1"/>
    <x v="275"/>
    <x v="6"/>
    <s v=""/>
    <x v="1"/>
    <x v="1"/>
    <s v=""/>
    <n v="0"/>
  </r>
  <r>
    <s v="RD6Y5R4P"/>
    <x v="16"/>
    <x v="2"/>
    <x v="1"/>
    <s v="MG Special"/>
    <s v="Cancity"/>
    <s v="United States"/>
    <x v="1"/>
    <x v="275"/>
    <x v="6"/>
    <s v=""/>
    <x v="1"/>
    <x v="1"/>
    <s v=""/>
    <n v="0"/>
  </r>
  <r>
    <s v="7VSFD2MV"/>
    <x v="18"/>
    <x v="2"/>
    <x v="1"/>
    <s v="GTX Basic"/>
    <m/>
    <s v=""/>
    <x v="1"/>
    <x v="275"/>
    <x v="6"/>
    <s v=""/>
    <x v="1"/>
    <x v="1"/>
    <s v=""/>
    <n v="0"/>
  </r>
  <r>
    <s v="PBVC1VI7"/>
    <x v="18"/>
    <x v="2"/>
    <x v="1"/>
    <s v="GTX Plus Basic"/>
    <s v="Konex"/>
    <s v="United States"/>
    <x v="2"/>
    <x v="275"/>
    <x v="207"/>
    <s v="Thu"/>
    <x v="8"/>
    <x v="4"/>
    <n v="1096"/>
    <n v="0"/>
  </r>
  <r>
    <s v="3BA9OPGY"/>
    <x v="24"/>
    <x v="0"/>
    <x v="0"/>
    <s v="MG Special"/>
    <m/>
    <s v=""/>
    <x v="1"/>
    <x v="275"/>
    <x v="6"/>
    <s v=""/>
    <x v="1"/>
    <x v="1"/>
    <s v=""/>
    <n v="0"/>
  </r>
  <r>
    <s v="LDQITW5C"/>
    <x v="24"/>
    <x v="0"/>
    <x v="0"/>
    <s v="MG Advanced"/>
    <s v="Acme Corporation"/>
    <s v="United States"/>
    <x v="1"/>
    <x v="275"/>
    <x v="6"/>
    <s v=""/>
    <x v="1"/>
    <x v="1"/>
    <s v=""/>
    <n v="0"/>
  </r>
  <r>
    <s v="9V2SW5MV"/>
    <x v="22"/>
    <x v="1"/>
    <x v="0"/>
    <s v="MG Advanced"/>
    <m/>
    <s v=""/>
    <x v="1"/>
    <x v="275"/>
    <x v="6"/>
    <s v=""/>
    <x v="1"/>
    <x v="1"/>
    <s v=""/>
    <n v="0"/>
  </r>
  <r>
    <s v="0R5KAHNB"/>
    <x v="0"/>
    <x v="0"/>
    <x v="0"/>
    <s v="MG Advanced"/>
    <s v="Umbrella Corporation"/>
    <s v="United States"/>
    <x v="1"/>
    <x v="275"/>
    <x v="6"/>
    <s v=""/>
    <x v="1"/>
    <x v="1"/>
    <s v=""/>
    <n v="0"/>
  </r>
  <r>
    <s v="ATMWAQL5"/>
    <x v="6"/>
    <x v="1"/>
    <x v="0"/>
    <s v="GTX Plus Basic"/>
    <s v="Gogozoom"/>
    <s v="United States"/>
    <x v="1"/>
    <x v="275"/>
    <x v="6"/>
    <s v=""/>
    <x v="1"/>
    <x v="1"/>
    <s v=""/>
    <n v="0"/>
  </r>
  <r>
    <s v="SUUVV6RP"/>
    <x v="6"/>
    <x v="1"/>
    <x v="0"/>
    <s v="MG Special"/>
    <m/>
    <s v=""/>
    <x v="1"/>
    <x v="275"/>
    <x v="6"/>
    <s v=""/>
    <x v="1"/>
    <x v="1"/>
    <s v=""/>
    <n v="0"/>
  </r>
  <r>
    <s v="U4BPFJC5"/>
    <x v="6"/>
    <x v="1"/>
    <x v="0"/>
    <s v="GTX Plus Basic"/>
    <s v="Inity"/>
    <s v="United States"/>
    <x v="0"/>
    <x v="275"/>
    <x v="134"/>
    <s v="Mon"/>
    <x v="5"/>
    <x v="3"/>
    <n v="1096"/>
    <n v="1126"/>
  </r>
  <r>
    <s v="MJ3XHBY0"/>
    <x v="19"/>
    <x v="4"/>
    <x v="2"/>
    <s v="GTX Pro"/>
    <s v="Donquadtech"/>
    <s v="United States"/>
    <x v="0"/>
    <x v="275"/>
    <x v="124"/>
    <s v="Mon"/>
    <x v="5"/>
    <x v="3"/>
    <n v="4821"/>
    <n v="3963"/>
  </r>
  <r>
    <s v="LT75S3LM"/>
    <x v="19"/>
    <x v="4"/>
    <x v="2"/>
    <s v="GTX Pro"/>
    <s v="Kinnamplus"/>
    <s v="United States"/>
    <x v="0"/>
    <x v="275"/>
    <x v="138"/>
    <s v="Fri"/>
    <x v="5"/>
    <x v="3"/>
    <n v="4821"/>
    <n v="5401"/>
  </r>
  <r>
    <s v="B28O6RVD"/>
    <x v="17"/>
    <x v="5"/>
    <x v="2"/>
    <s v="MG Advanced"/>
    <s v="Silis"/>
    <s v="United States"/>
    <x v="2"/>
    <x v="275"/>
    <x v="136"/>
    <s v="Sun"/>
    <x v="5"/>
    <x v="3"/>
    <n v="3393"/>
    <n v="0"/>
  </r>
  <r>
    <s v="O9MGYBG4"/>
    <x v="17"/>
    <x v="5"/>
    <x v="2"/>
    <s v="GTX Plus Basic"/>
    <s v="Silis"/>
    <s v="United States"/>
    <x v="0"/>
    <x v="275"/>
    <x v="236"/>
    <s v="Sat"/>
    <x v="9"/>
    <x v="4"/>
    <n v="1096"/>
    <n v="965"/>
  </r>
  <r>
    <s v="XB1ZV04H"/>
    <x v="12"/>
    <x v="0"/>
    <x v="0"/>
    <s v="GTX Basic"/>
    <m/>
    <s v=""/>
    <x v="1"/>
    <x v="275"/>
    <x v="6"/>
    <s v=""/>
    <x v="1"/>
    <x v="1"/>
    <s v=""/>
    <n v="0"/>
  </r>
  <r>
    <s v="Q1TS5ZKD"/>
    <x v="12"/>
    <x v="0"/>
    <x v="0"/>
    <s v="MG Special"/>
    <m/>
    <s v=""/>
    <x v="1"/>
    <x v="275"/>
    <x v="6"/>
    <s v=""/>
    <x v="1"/>
    <x v="1"/>
    <s v=""/>
    <n v="0"/>
  </r>
  <r>
    <s v="FLH1KDV2"/>
    <x v="12"/>
    <x v="0"/>
    <x v="0"/>
    <s v="GTX Basic"/>
    <s v="Hottechi"/>
    <s v="Korea"/>
    <x v="0"/>
    <x v="275"/>
    <x v="196"/>
    <s v="Wed"/>
    <x v="8"/>
    <x v="4"/>
    <n v="550"/>
    <n v="534"/>
  </r>
  <r>
    <s v="NNH4EBG8"/>
    <x v="4"/>
    <x v="3"/>
    <x v="1"/>
    <s v="MG Special"/>
    <s v="Mathtouch"/>
    <s v="Jordan"/>
    <x v="1"/>
    <x v="275"/>
    <x v="6"/>
    <s v=""/>
    <x v="1"/>
    <x v="1"/>
    <s v=""/>
    <n v="0"/>
  </r>
  <r>
    <s v="GVSAAKF4"/>
    <x v="20"/>
    <x v="5"/>
    <x v="2"/>
    <s v="MG Special"/>
    <s v="Massive Dynamic"/>
    <s v="United States"/>
    <x v="0"/>
    <x v="275"/>
    <x v="235"/>
    <s v="Tue"/>
    <x v="8"/>
    <x v="4"/>
    <n v="55"/>
    <n v="50"/>
  </r>
  <r>
    <s v="5UFU5IO4"/>
    <x v="27"/>
    <x v="5"/>
    <x v="2"/>
    <s v="MG Special"/>
    <s v="Cancity"/>
    <s v="United States"/>
    <x v="1"/>
    <x v="276"/>
    <x v="6"/>
    <s v=""/>
    <x v="1"/>
    <x v="1"/>
    <s v=""/>
    <n v="0"/>
  </r>
  <r>
    <s v="VLYT262U"/>
    <x v="13"/>
    <x v="4"/>
    <x v="2"/>
    <s v="GTX Plus Basic"/>
    <m/>
    <s v=""/>
    <x v="1"/>
    <x v="276"/>
    <x v="6"/>
    <s v=""/>
    <x v="1"/>
    <x v="1"/>
    <s v=""/>
    <n v="0"/>
  </r>
  <r>
    <s v="UM1OU73X"/>
    <x v="1"/>
    <x v="1"/>
    <x v="0"/>
    <s v="GTX Pro"/>
    <m/>
    <s v=""/>
    <x v="1"/>
    <x v="276"/>
    <x v="6"/>
    <s v=""/>
    <x v="1"/>
    <x v="1"/>
    <s v=""/>
    <n v="0"/>
  </r>
  <r>
    <s v="69U39SXU"/>
    <x v="1"/>
    <x v="1"/>
    <x v="0"/>
    <s v="GTX Pro"/>
    <m/>
    <s v=""/>
    <x v="1"/>
    <x v="276"/>
    <x v="6"/>
    <s v=""/>
    <x v="1"/>
    <x v="1"/>
    <s v=""/>
    <n v="0"/>
  </r>
  <r>
    <s v="R6F1053X"/>
    <x v="26"/>
    <x v="4"/>
    <x v="2"/>
    <s v="GTX Pro"/>
    <s v="Konex"/>
    <s v="United States"/>
    <x v="0"/>
    <x v="276"/>
    <x v="138"/>
    <s v="Fri"/>
    <x v="5"/>
    <x v="3"/>
    <n v="4821"/>
    <n v="5186"/>
  </r>
  <r>
    <s v="OB2PHGFR"/>
    <x v="14"/>
    <x v="3"/>
    <x v="1"/>
    <s v="MG Advanced"/>
    <s v="J-Texon"/>
    <s v="United States"/>
    <x v="0"/>
    <x v="276"/>
    <x v="217"/>
    <s v="Sat"/>
    <x v="8"/>
    <x v="4"/>
    <n v="3393"/>
    <n v="3308"/>
  </r>
  <r>
    <s v="ZCUMC0XC"/>
    <x v="8"/>
    <x v="1"/>
    <x v="0"/>
    <s v="MG Special"/>
    <m/>
    <s v=""/>
    <x v="1"/>
    <x v="276"/>
    <x v="6"/>
    <s v=""/>
    <x v="1"/>
    <x v="1"/>
    <s v=""/>
    <n v="0"/>
  </r>
  <r>
    <s v="Y2X0X0WQ"/>
    <x v="8"/>
    <x v="1"/>
    <x v="0"/>
    <s v="MG Advanced"/>
    <s v="Finhigh"/>
    <s v="United States"/>
    <x v="0"/>
    <x v="276"/>
    <x v="243"/>
    <s v="Thu"/>
    <x v="9"/>
    <x v="4"/>
    <n v="3393"/>
    <n v="3367"/>
  </r>
  <r>
    <s v="V1KABF71"/>
    <x v="29"/>
    <x v="1"/>
    <x v="0"/>
    <s v="GTX Plus Basic"/>
    <m/>
    <s v=""/>
    <x v="1"/>
    <x v="276"/>
    <x v="6"/>
    <s v=""/>
    <x v="1"/>
    <x v="1"/>
    <s v=""/>
    <n v="0"/>
  </r>
  <r>
    <s v="DZ47F0UT"/>
    <x v="18"/>
    <x v="2"/>
    <x v="1"/>
    <s v="GTX Plus Basic"/>
    <s v="Labdrill"/>
    <s v="United States"/>
    <x v="2"/>
    <x v="276"/>
    <x v="143"/>
    <s v="Tue"/>
    <x v="5"/>
    <x v="3"/>
    <n v="1096"/>
    <n v="0"/>
  </r>
  <r>
    <s v="7WYZ9HMC"/>
    <x v="18"/>
    <x v="2"/>
    <x v="1"/>
    <s v="GTX Basic"/>
    <s v="Scotfind"/>
    <s v="United States"/>
    <x v="0"/>
    <x v="276"/>
    <x v="169"/>
    <s v="Sat"/>
    <x v="6"/>
    <x v="3"/>
    <n v="550"/>
    <n v="518"/>
  </r>
  <r>
    <s v="CPOA6FVA"/>
    <x v="24"/>
    <x v="0"/>
    <x v="0"/>
    <s v="GTX Basic"/>
    <m/>
    <s v=""/>
    <x v="1"/>
    <x v="276"/>
    <x v="6"/>
    <s v=""/>
    <x v="1"/>
    <x v="1"/>
    <s v=""/>
    <n v="0"/>
  </r>
  <r>
    <s v="5VW9YVTU"/>
    <x v="0"/>
    <x v="0"/>
    <x v="0"/>
    <s v="GTX Basic"/>
    <s v="Condax"/>
    <s v="United States"/>
    <x v="1"/>
    <x v="276"/>
    <x v="6"/>
    <s v=""/>
    <x v="1"/>
    <x v="1"/>
    <s v=""/>
    <n v="0"/>
  </r>
  <r>
    <s v="FUI9BIS3"/>
    <x v="0"/>
    <x v="0"/>
    <x v="0"/>
    <s v="MG Advanced"/>
    <s v="Funholding"/>
    <s v="United States"/>
    <x v="1"/>
    <x v="276"/>
    <x v="6"/>
    <s v=""/>
    <x v="1"/>
    <x v="1"/>
    <s v=""/>
    <n v="0"/>
  </r>
  <r>
    <s v="49SUORYW"/>
    <x v="6"/>
    <x v="1"/>
    <x v="0"/>
    <s v="GTX Plus Basic"/>
    <s v="Betasoloin"/>
    <s v="United States"/>
    <x v="1"/>
    <x v="276"/>
    <x v="6"/>
    <s v=""/>
    <x v="1"/>
    <x v="1"/>
    <s v=""/>
    <n v="0"/>
  </r>
  <r>
    <s v="RG8P75PG"/>
    <x v="19"/>
    <x v="4"/>
    <x v="2"/>
    <s v="GTX Pro"/>
    <s v="Initech"/>
    <s v="United States"/>
    <x v="2"/>
    <x v="276"/>
    <x v="133"/>
    <s v="Thu"/>
    <x v="5"/>
    <x v="3"/>
    <n v="4821"/>
    <n v="0"/>
  </r>
  <r>
    <s v="P0YQ3HNN"/>
    <x v="19"/>
    <x v="4"/>
    <x v="2"/>
    <s v="GTX Plus Basic"/>
    <s v="Kan-code"/>
    <s v="United States"/>
    <x v="0"/>
    <x v="276"/>
    <x v="171"/>
    <s v="Mon"/>
    <x v="6"/>
    <x v="3"/>
    <n v="1096"/>
    <n v="1128"/>
  </r>
  <r>
    <s v="TGI9B9AD"/>
    <x v="19"/>
    <x v="4"/>
    <x v="2"/>
    <s v="GTX Plus Pro"/>
    <s v="Bioplex"/>
    <s v="United States"/>
    <x v="0"/>
    <x v="276"/>
    <x v="242"/>
    <s v="Sat"/>
    <x v="9"/>
    <x v="4"/>
    <n v="5482"/>
    <n v="6318"/>
  </r>
  <r>
    <s v="51VR0RD3"/>
    <x v="15"/>
    <x v="5"/>
    <x v="2"/>
    <s v="MG Special"/>
    <m/>
    <s v=""/>
    <x v="1"/>
    <x v="276"/>
    <x v="6"/>
    <s v=""/>
    <x v="1"/>
    <x v="1"/>
    <s v=""/>
    <n v="0"/>
  </r>
  <r>
    <s v="4PNXMXXC"/>
    <x v="3"/>
    <x v="0"/>
    <x v="0"/>
    <s v="GTX Basic"/>
    <m/>
    <s v=""/>
    <x v="1"/>
    <x v="277"/>
    <x v="6"/>
    <s v=""/>
    <x v="1"/>
    <x v="1"/>
    <s v=""/>
    <n v="0"/>
  </r>
  <r>
    <s v="OVA9HMN1"/>
    <x v="3"/>
    <x v="0"/>
    <x v="0"/>
    <s v="GTX Plus Pro"/>
    <m/>
    <s v=""/>
    <x v="1"/>
    <x v="277"/>
    <x v="6"/>
    <s v=""/>
    <x v="1"/>
    <x v="1"/>
    <s v=""/>
    <n v="0"/>
  </r>
  <r>
    <s v="DAAHNY6T"/>
    <x v="3"/>
    <x v="0"/>
    <x v="0"/>
    <s v="MG Special"/>
    <m/>
    <s v=""/>
    <x v="1"/>
    <x v="277"/>
    <x v="6"/>
    <s v=""/>
    <x v="1"/>
    <x v="1"/>
    <s v=""/>
    <n v="0"/>
  </r>
  <r>
    <s v="80QJ0BQH"/>
    <x v="3"/>
    <x v="0"/>
    <x v="0"/>
    <s v="MG Special"/>
    <m/>
    <s v=""/>
    <x v="1"/>
    <x v="277"/>
    <x v="6"/>
    <s v=""/>
    <x v="1"/>
    <x v="1"/>
    <s v=""/>
    <n v="0"/>
  </r>
  <r>
    <s v="WA58C7SV"/>
    <x v="3"/>
    <x v="0"/>
    <x v="0"/>
    <s v="MG Advanced"/>
    <s v="Cancity"/>
    <s v="United States"/>
    <x v="2"/>
    <x v="277"/>
    <x v="244"/>
    <s v="Sun"/>
    <x v="8"/>
    <x v="4"/>
    <n v="3393"/>
    <n v="0"/>
  </r>
  <r>
    <s v="MOAP4XN7"/>
    <x v="25"/>
    <x v="4"/>
    <x v="2"/>
    <s v="GTX Pro"/>
    <m/>
    <s v=""/>
    <x v="1"/>
    <x v="277"/>
    <x v="6"/>
    <s v=""/>
    <x v="1"/>
    <x v="1"/>
    <s v=""/>
    <n v="0"/>
  </r>
  <r>
    <s v="2N2MUDOA"/>
    <x v="13"/>
    <x v="4"/>
    <x v="2"/>
    <s v="GTX Pro"/>
    <s v="Bioholding"/>
    <s v="Philipines"/>
    <x v="1"/>
    <x v="277"/>
    <x v="6"/>
    <s v=""/>
    <x v="1"/>
    <x v="1"/>
    <s v=""/>
    <n v="0"/>
  </r>
  <r>
    <s v="EFUIZFRA"/>
    <x v="13"/>
    <x v="4"/>
    <x v="2"/>
    <s v="GTX Pro"/>
    <s v="Ontomedia"/>
    <s v="United States"/>
    <x v="0"/>
    <x v="277"/>
    <x v="165"/>
    <s v="Tue"/>
    <x v="6"/>
    <x v="3"/>
    <n v="4821"/>
    <n v="4935"/>
  </r>
  <r>
    <s v="RCJRB8W8"/>
    <x v="1"/>
    <x v="1"/>
    <x v="0"/>
    <s v="GTX Plus Pro"/>
    <m/>
    <s v=""/>
    <x v="1"/>
    <x v="277"/>
    <x v="6"/>
    <s v=""/>
    <x v="1"/>
    <x v="1"/>
    <s v=""/>
    <n v="0"/>
  </r>
  <r>
    <s v="5NGPM4C3"/>
    <x v="1"/>
    <x v="1"/>
    <x v="0"/>
    <s v="GTX Plus Pro"/>
    <m/>
    <s v=""/>
    <x v="1"/>
    <x v="277"/>
    <x v="6"/>
    <s v=""/>
    <x v="1"/>
    <x v="1"/>
    <s v=""/>
    <n v="0"/>
  </r>
  <r>
    <s v="D4ZMTQLE"/>
    <x v="1"/>
    <x v="1"/>
    <x v="0"/>
    <s v="GTX Plus Basic"/>
    <s v="Scottech"/>
    <s v="United States"/>
    <x v="0"/>
    <x v="277"/>
    <x v="245"/>
    <s v="Wed"/>
    <x v="9"/>
    <x v="4"/>
    <n v="1096"/>
    <n v="1013"/>
  </r>
  <r>
    <s v="QFXZT1TV"/>
    <x v="26"/>
    <x v="4"/>
    <x v="2"/>
    <s v="GTX Basic"/>
    <s v="Yearin"/>
    <s v="United States"/>
    <x v="0"/>
    <x v="277"/>
    <x v="245"/>
    <s v="Wed"/>
    <x v="9"/>
    <x v="4"/>
    <n v="550"/>
    <n v="573"/>
  </r>
  <r>
    <s v="3Q8GSOKD"/>
    <x v="26"/>
    <x v="4"/>
    <x v="2"/>
    <s v="GTX Basic"/>
    <s v="Zathunicon"/>
    <s v="United States"/>
    <x v="0"/>
    <x v="277"/>
    <x v="240"/>
    <s v="Mon"/>
    <x v="9"/>
    <x v="4"/>
    <n v="550"/>
    <n v="535"/>
  </r>
  <r>
    <s v="7DOGGIXI"/>
    <x v="14"/>
    <x v="3"/>
    <x v="1"/>
    <s v="MG Special"/>
    <s v="Bioplex"/>
    <s v="United States"/>
    <x v="1"/>
    <x v="277"/>
    <x v="6"/>
    <s v=""/>
    <x v="1"/>
    <x v="1"/>
    <s v=""/>
    <n v="0"/>
  </r>
  <r>
    <s v="7CC4DUSQ"/>
    <x v="14"/>
    <x v="3"/>
    <x v="1"/>
    <s v="MG Advanced"/>
    <s v="Fasehatice"/>
    <s v="United States"/>
    <x v="2"/>
    <x v="277"/>
    <x v="246"/>
    <s v="Wed"/>
    <x v="8"/>
    <x v="4"/>
    <n v="3393"/>
    <n v="0"/>
  </r>
  <r>
    <s v="NY7Z4I06"/>
    <x v="18"/>
    <x v="2"/>
    <x v="1"/>
    <s v="GTX Plus Pro"/>
    <s v="Betasoloin"/>
    <s v="United States"/>
    <x v="1"/>
    <x v="277"/>
    <x v="6"/>
    <s v=""/>
    <x v="1"/>
    <x v="1"/>
    <s v=""/>
    <n v="0"/>
  </r>
  <r>
    <s v="G2KW3DWD"/>
    <x v="24"/>
    <x v="0"/>
    <x v="0"/>
    <s v="GTX Plus Basic"/>
    <s v="Condax"/>
    <s v="United States"/>
    <x v="0"/>
    <x v="277"/>
    <x v="199"/>
    <s v="Thu"/>
    <x v="8"/>
    <x v="4"/>
    <n v="1096"/>
    <n v="1080"/>
  </r>
  <r>
    <s v="IK72767Q"/>
    <x v="22"/>
    <x v="1"/>
    <x v="0"/>
    <s v="GTX Basic"/>
    <s v="Finhigh"/>
    <s v="United States"/>
    <x v="0"/>
    <x v="277"/>
    <x v="247"/>
    <s v="Thu"/>
    <x v="9"/>
    <x v="4"/>
    <n v="550"/>
    <n v="609"/>
  </r>
  <r>
    <s v="9P180HVQ"/>
    <x v="0"/>
    <x v="0"/>
    <x v="0"/>
    <s v="GTX Basic"/>
    <s v="Zencorporation"/>
    <s v="China"/>
    <x v="1"/>
    <x v="277"/>
    <x v="6"/>
    <s v=""/>
    <x v="1"/>
    <x v="1"/>
    <s v=""/>
    <n v="0"/>
  </r>
  <r>
    <s v="ACGLK2YE"/>
    <x v="0"/>
    <x v="0"/>
    <x v="0"/>
    <s v="GTX Plus Basic"/>
    <s v="Treequote"/>
    <s v="United States"/>
    <x v="1"/>
    <x v="277"/>
    <x v="6"/>
    <s v=""/>
    <x v="1"/>
    <x v="1"/>
    <s v=""/>
    <n v="0"/>
  </r>
  <r>
    <s v="0F9GSZRO"/>
    <x v="0"/>
    <x v="0"/>
    <x v="0"/>
    <s v="GTX Basic"/>
    <s v="Bioholding"/>
    <s v="Philipines"/>
    <x v="2"/>
    <x v="277"/>
    <x v="210"/>
    <s v="Sat"/>
    <x v="8"/>
    <x v="4"/>
    <n v="550"/>
    <n v="0"/>
  </r>
  <r>
    <s v="BEELPVP0"/>
    <x v="0"/>
    <x v="0"/>
    <x v="0"/>
    <s v="MG Special"/>
    <s v="Scottech"/>
    <s v="United States"/>
    <x v="2"/>
    <x v="277"/>
    <x v="141"/>
    <s v="Tue"/>
    <x v="5"/>
    <x v="3"/>
    <n v="55"/>
    <n v="0"/>
  </r>
  <r>
    <s v="3A54O8JT"/>
    <x v="12"/>
    <x v="0"/>
    <x v="0"/>
    <s v="MG Special"/>
    <m/>
    <s v=""/>
    <x v="1"/>
    <x v="277"/>
    <x v="6"/>
    <s v=""/>
    <x v="1"/>
    <x v="1"/>
    <s v=""/>
    <n v="0"/>
  </r>
  <r>
    <s v="2DOZJ7GT"/>
    <x v="12"/>
    <x v="0"/>
    <x v="0"/>
    <s v="MG Advanced"/>
    <s v="Gogozoom"/>
    <s v="United States"/>
    <x v="2"/>
    <x v="277"/>
    <x v="227"/>
    <s v="Wed"/>
    <x v="8"/>
    <x v="4"/>
    <n v="3393"/>
    <n v="0"/>
  </r>
  <r>
    <s v="1V1L46NV"/>
    <x v="12"/>
    <x v="0"/>
    <x v="0"/>
    <s v="GTX Basic"/>
    <s v="Rundofase"/>
    <s v="United States"/>
    <x v="0"/>
    <x v="277"/>
    <x v="207"/>
    <s v="Thu"/>
    <x v="8"/>
    <x v="4"/>
    <n v="550"/>
    <n v="563"/>
  </r>
  <r>
    <s v="R9GI5SJ5"/>
    <x v="4"/>
    <x v="3"/>
    <x v="1"/>
    <s v="MG Advanced"/>
    <s v="Domzoom"/>
    <s v="United States"/>
    <x v="1"/>
    <x v="277"/>
    <x v="6"/>
    <s v=""/>
    <x v="1"/>
    <x v="1"/>
    <s v=""/>
    <n v="0"/>
  </r>
  <r>
    <s v="SGYL0QMJ"/>
    <x v="2"/>
    <x v="2"/>
    <x v="1"/>
    <s v="GTX Pro"/>
    <s v="Plexzap"/>
    <s v="United States"/>
    <x v="2"/>
    <x v="277"/>
    <x v="233"/>
    <s v="Tue"/>
    <x v="8"/>
    <x v="4"/>
    <n v="4821"/>
    <n v="0"/>
  </r>
  <r>
    <s v="XNOQAL9G"/>
    <x v="3"/>
    <x v="0"/>
    <x v="0"/>
    <s v="MG Special"/>
    <s v="Betatech"/>
    <s v="Kenya"/>
    <x v="2"/>
    <x v="278"/>
    <x v="246"/>
    <s v="Wed"/>
    <x v="8"/>
    <x v="4"/>
    <n v="55"/>
    <n v="0"/>
  </r>
  <r>
    <s v="WO1OYV0Z"/>
    <x v="25"/>
    <x v="4"/>
    <x v="2"/>
    <s v="GTX Plus Pro"/>
    <m/>
    <s v=""/>
    <x v="1"/>
    <x v="278"/>
    <x v="6"/>
    <s v=""/>
    <x v="1"/>
    <x v="1"/>
    <s v=""/>
    <n v="0"/>
  </r>
  <r>
    <s v="ZGK1AWBD"/>
    <x v="25"/>
    <x v="4"/>
    <x v="2"/>
    <s v="MG Special"/>
    <s v="Vehement Capital Partners"/>
    <s v="United States"/>
    <x v="1"/>
    <x v="278"/>
    <x v="6"/>
    <s v=""/>
    <x v="1"/>
    <x v="1"/>
    <s v=""/>
    <n v="0"/>
  </r>
  <r>
    <s v="AV72Y65Y"/>
    <x v="28"/>
    <x v="0"/>
    <x v="0"/>
    <s v="MG Special"/>
    <s v="Streethex"/>
    <s v="Belgium"/>
    <x v="1"/>
    <x v="278"/>
    <x v="6"/>
    <s v=""/>
    <x v="1"/>
    <x v="1"/>
    <s v=""/>
    <n v="0"/>
  </r>
  <r>
    <s v="2PP30ME4"/>
    <x v="27"/>
    <x v="5"/>
    <x v="2"/>
    <s v="GTX Plus Basic"/>
    <s v="Konex"/>
    <s v="United States"/>
    <x v="2"/>
    <x v="278"/>
    <x v="217"/>
    <s v="Sat"/>
    <x v="8"/>
    <x v="4"/>
    <n v="1096"/>
    <n v="0"/>
  </r>
  <r>
    <s v="UADVV91I"/>
    <x v="27"/>
    <x v="5"/>
    <x v="2"/>
    <s v="MG Special"/>
    <s v="Bluth Company"/>
    <s v="United States"/>
    <x v="0"/>
    <x v="278"/>
    <x v="238"/>
    <s v="Fri"/>
    <x v="9"/>
    <x v="4"/>
    <n v="55"/>
    <n v="59"/>
  </r>
  <r>
    <s v="E9PMCMA3"/>
    <x v="27"/>
    <x v="5"/>
    <x v="2"/>
    <s v="MG Special"/>
    <s v="Donquadtech"/>
    <s v="United States"/>
    <x v="0"/>
    <x v="278"/>
    <x v="226"/>
    <s v="Tue"/>
    <x v="8"/>
    <x v="4"/>
    <n v="55"/>
    <n v="54"/>
  </r>
  <r>
    <s v="EGW6AN01"/>
    <x v="13"/>
    <x v="4"/>
    <x v="2"/>
    <s v="MG Advanced"/>
    <s v="Donquadtech"/>
    <s v="United States"/>
    <x v="2"/>
    <x v="278"/>
    <x v="227"/>
    <s v="Wed"/>
    <x v="8"/>
    <x v="4"/>
    <n v="3393"/>
    <n v="0"/>
  </r>
  <r>
    <s v="A8NDGVJE"/>
    <x v="1"/>
    <x v="1"/>
    <x v="0"/>
    <s v="GTX Pro"/>
    <m/>
    <s v=""/>
    <x v="1"/>
    <x v="278"/>
    <x v="6"/>
    <s v=""/>
    <x v="1"/>
    <x v="1"/>
    <s v=""/>
    <n v="0"/>
  </r>
  <r>
    <s v="NI5XQR33"/>
    <x v="1"/>
    <x v="1"/>
    <x v="0"/>
    <s v="GTX Plus Basic"/>
    <s v="Cancity"/>
    <s v="United States"/>
    <x v="2"/>
    <x v="278"/>
    <x v="124"/>
    <s v="Mon"/>
    <x v="5"/>
    <x v="3"/>
    <n v="1096"/>
    <n v="0"/>
  </r>
  <r>
    <s v="QYUZ3KVU"/>
    <x v="26"/>
    <x v="4"/>
    <x v="2"/>
    <s v="MG Advanced"/>
    <s v="Mathtouch"/>
    <s v="Jordan"/>
    <x v="0"/>
    <x v="278"/>
    <x v="138"/>
    <s v="Fri"/>
    <x v="5"/>
    <x v="3"/>
    <n v="3393"/>
    <n v="3114"/>
  </r>
  <r>
    <s v="5TOZM59X"/>
    <x v="14"/>
    <x v="3"/>
    <x v="1"/>
    <s v="MG Special"/>
    <s v="Rantouch"/>
    <s v="United States"/>
    <x v="0"/>
    <x v="278"/>
    <x v="150"/>
    <s v="Thu"/>
    <x v="5"/>
    <x v="3"/>
    <n v="55"/>
    <n v="60"/>
  </r>
  <r>
    <s v="XWOG5DC0"/>
    <x v="21"/>
    <x v="5"/>
    <x v="2"/>
    <s v="GTX Basic"/>
    <s v="Donware"/>
    <s v="United States"/>
    <x v="2"/>
    <x v="278"/>
    <x v="227"/>
    <s v="Wed"/>
    <x v="8"/>
    <x v="4"/>
    <n v="550"/>
    <n v="0"/>
  </r>
  <r>
    <s v="IQAFSIV4"/>
    <x v="21"/>
    <x v="5"/>
    <x v="2"/>
    <s v="GTX Basic"/>
    <s v="Kan-code"/>
    <s v="United States"/>
    <x v="0"/>
    <x v="278"/>
    <x v="151"/>
    <s v="Sun"/>
    <x v="5"/>
    <x v="3"/>
    <n v="550"/>
    <n v="422"/>
  </r>
  <r>
    <s v="EETBBG75"/>
    <x v="21"/>
    <x v="5"/>
    <x v="2"/>
    <s v="MG Advanced"/>
    <s v="Konex"/>
    <s v="United States"/>
    <x v="0"/>
    <x v="278"/>
    <x v="170"/>
    <s v="Wed"/>
    <x v="6"/>
    <x v="3"/>
    <n v="3393"/>
    <n v="3971"/>
  </r>
  <r>
    <s v="7FFV8D9U"/>
    <x v="8"/>
    <x v="1"/>
    <x v="0"/>
    <s v="GTX Pro"/>
    <s v="Plusstrip"/>
    <s v="United States"/>
    <x v="1"/>
    <x v="278"/>
    <x v="6"/>
    <s v=""/>
    <x v="1"/>
    <x v="1"/>
    <s v=""/>
    <n v="0"/>
  </r>
  <r>
    <s v="04T6SOQW"/>
    <x v="16"/>
    <x v="2"/>
    <x v="1"/>
    <s v="GTX Basic"/>
    <m/>
    <s v=""/>
    <x v="1"/>
    <x v="278"/>
    <x v="6"/>
    <s v=""/>
    <x v="1"/>
    <x v="1"/>
    <s v=""/>
    <n v="0"/>
  </r>
  <r>
    <s v="STYAF310"/>
    <x v="16"/>
    <x v="2"/>
    <x v="1"/>
    <s v="GTX Plus Basic"/>
    <s v="Faxquote"/>
    <s v="United States"/>
    <x v="2"/>
    <x v="278"/>
    <x v="217"/>
    <s v="Sat"/>
    <x v="8"/>
    <x v="4"/>
    <n v="1096"/>
    <n v="0"/>
  </r>
  <r>
    <s v="6W7QAH1B"/>
    <x v="16"/>
    <x v="2"/>
    <x v="1"/>
    <s v="GTX Basic"/>
    <s v="Konex"/>
    <s v="United States"/>
    <x v="0"/>
    <x v="278"/>
    <x v="248"/>
    <s v="Mon"/>
    <x v="9"/>
    <x v="4"/>
    <n v="550"/>
    <n v="510"/>
  </r>
  <r>
    <s v="KXLD5YKX"/>
    <x v="16"/>
    <x v="2"/>
    <x v="1"/>
    <s v="MG Advanced"/>
    <s v="Scotfind"/>
    <s v="United States"/>
    <x v="0"/>
    <x v="278"/>
    <x v="232"/>
    <s v="Sun"/>
    <x v="8"/>
    <x v="4"/>
    <n v="3393"/>
    <n v="4032"/>
  </r>
  <r>
    <s v="SLMY2KDA"/>
    <x v="18"/>
    <x v="2"/>
    <x v="1"/>
    <s v="GTX Pro"/>
    <m/>
    <s v=""/>
    <x v="1"/>
    <x v="278"/>
    <x v="6"/>
    <s v=""/>
    <x v="1"/>
    <x v="1"/>
    <s v=""/>
    <n v="0"/>
  </r>
  <r>
    <s v="PDMZ1I99"/>
    <x v="24"/>
    <x v="0"/>
    <x v="0"/>
    <s v="MG Advanced"/>
    <s v="Globex Corporation"/>
    <s v="Norway"/>
    <x v="1"/>
    <x v="278"/>
    <x v="6"/>
    <s v=""/>
    <x v="1"/>
    <x v="1"/>
    <s v=""/>
    <n v="0"/>
  </r>
  <r>
    <s v="ESYGBBLP"/>
    <x v="24"/>
    <x v="0"/>
    <x v="0"/>
    <s v="GTX Basic"/>
    <s v="Dontechi"/>
    <s v="United States"/>
    <x v="2"/>
    <x v="278"/>
    <x v="249"/>
    <s v="Sun"/>
    <x v="9"/>
    <x v="4"/>
    <n v="550"/>
    <n v="0"/>
  </r>
  <r>
    <s v="AD2YEH7W"/>
    <x v="22"/>
    <x v="1"/>
    <x v="0"/>
    <s v="GTX Plus Pro"/>
    <m/>
    <s v=""/>
    <x v="1"/>
    <x v="278"/>
    <x v="6"/>
    <s v=""/>
    <x v="1"/>
    <x v="1"/>
    <s v=""/>
    <n v="0"/>
  </r>
  <r>
    <s v="98K99UW9"/>
    <x v="17"/>
    <x v="5"/>
    <x v="2"/>
    <s v="GTX Plus Pro"/>
    <m/>
    <s v=""/>
    <x v="1"/>
    <x v="278"/>
    <x v="6"/>
    <s v=""/>
    <x v="1"/>
    <x v="1"/>
    <s v=""/>
    <n v="0"/>
  </r>
  <r>
    <s v="ZDSAVCDQ"/>
    <x v="17"/>
    <x v="5"/>
    <x v="2"/>
    <s v="MG Special"/>
    <s v="Plussunin"/>
    <s v="United States"/>
    <x v="0"/>
    <x v="278"/>
    <x v="116"/>
    <s v="Sat"/>
    <x v="5"/>
    <x v="3"/>
    <n v="55"/>
    <n v="52"/>
  </r>
  <r>
    <s v="OMJHW2J1"/>
    <x v="12"/>
    <x v="0"/>
    <x v="0"/>
    <s v="MG Advanced"/>
    <m/>
    <s v=""/>
    <x v="1"/>
    <x v="278"/>
    <x v="6"/>
    <s v=""/>
    <x v="1"/>
    <x v="1"/>
    <s v=""/>
    <n v="0"/>
  </r>
  <r>
    <s v="G6CMP5I9"/>
    <x v="12"/>
    <x v="0"/>
    <x v="0"/>
    <s v="MG Advanced"/>
    <m/>
    <s v=""/>
    <x v="1"/>
    <x v="278"/>
    <x v="6"/>
    <s v=""/>
    <x v="1"/>
    <x v="1"/>
    <s v=""/>
    <n v="0"/>
  </r>
  <r>
    <s v="OSG9KZGB"/>
    <x v="3"/>
    <x v="0"/>
    <x v="0"/>
    <s v="GTX Plus Basic"/>
    <s v="Kan-code"/>
    <s v="United States"/>
    <x v="1"/>
    <x v="279"/>
    <x v="6"/>
    <s v=""/>
    <x v="1"/>
    <x v="1"/>
    <s v=""/>
    <n v="0"/>
  </r>
  <r>
    <s v="693K7IAT"/>
    <x v="25"/>
    <x v="4"/>
    <x v="2"/>
    <s v="GTX Basic"/>
    <s v="Funholding"/>
    <s v="United States"/>
    <x v="1"/>
    <x v="279"/>
    <x v="6"/>
    <s v=""/>
    <x v="1"/>
    <x v="1"/>
    <s v=""/>
    <n v="0"/>
  </r>
  <r>
    <s v="QRWC159J"/>
    <x v="25"/>
    <x v="4"/>
    <x v="2"/>
    <s v="MG Advanced"/>
    <s v="Sumace"/>
    <s v="Romania"/>
    <x v="2"/>
    <x v="279"/>
    <x v="250"/>
    <s v="Fri"/>
    <x v="9"/>
    <x v="4"/>
    <n v="3393"/>
    <n v="0"/>
  </r>
  <r>
    <s v="TXPUCPT8"/>
    <x v="28"/>
    <x v="0"/>
    <x v="0"/>
    <s v="MG Advanced"/>
    <s v="Globex Corporation"/>
    <s v="Norway"/>
    <x v="0"/>
    <x v="279"/>
    <x v="221"/>
    <s v="Fri"/>
    <x v="8"/>
    <x v="4"/>
    <n v="3393"/>
    <n v="3684"/>
  </r>
  <r>
    <s v="2ZVWE5NE"/>
    <x v="27"/>
    <x v="5"/>
    <x v="2"/>
    <s v="GTX Plus Basic"/>
    <s v="Sumace"/>
    <s v="Romania"/>
    <x v="2"/>
    <x v="279"/>
    <x v="251"/>
    <s v="Tue"/>
    <x v="9"/>
    <x v="4"/>
    <n v="1096"/>
    <n v="0"/>
  </r>
  <r>
    <s v="4335LVQT"/>
    <x v="27"/>
    <x v="5"/>
    <x v="2"/>
    <s v="GTX Plus Pro"/>
    <s v="Zotware"/>
    <s v="United States"/>
    <x v="0"/>
    <x v="279"/>
    <x v="232"/>
    <s v="Sun"/>
    <x v="8"/>
    <x v="4"/>
    <n v="5482"/>
    <n v="4648"/>
  </r>
  <r>
    <s v="MJ0RRDLN"/>
    <x v="27"/>
    <x v="5"/>
    <x v="2"/>
    <s v="GTX Pro"/>
    <s v="Gekko &amp; Co"/>
    <s v="United States"/>
    <x v="0"/>
    <x v="279"/>
    <x v="252"/>
    <s v="Tue"/>
    <x v="9"/>
    <x v="4"/>
    <n v="4821"/>
    <n v="4639"/>
  </r>
  <r>
    <s v="QAJPUEN2"/>
    <x v="1"/>
    <x v="1"/>
    <x v="0"/>
    <s v="GTX Pro"/>
    <s v="Betatech"/>
    <s v="Kenya"/>
    <x v="2"/>
    <x v="279"/>
    <x v="156"/>
    <s v="Fri"/>
    <x v="5"/>
    <x v="3"/>
    <n v="4821"/>
    <n v="0"/>
  </r>
  <r>
    <s v="4XLLUO6J"/>
    <x v="1"/>
    <x v="1"/>
    <x v="0"/>
    <s v="GTX Plus Pro"/>
    <s v="Inity"/>
    <s v="United States"/>
    <x v="0"/>
    <x v="279"/>
    <x v="180"/>
    <s v="Sun"/>
    <x v="6"/>
    <x v="3"/>
    <n v="5482"/>
    <n v="6360"/>
  </r>
  <r>
    <s v="5R408EB5"/>
    <x v="14"/>
    <x v="3"/>
    <x v="1"/>
    <s v="GTX Plus Basic"/>
    <s v="Singletechno"/>
    <s v="United States"/>
    <x v="2"/>
    <x v="279"/>
    <x v="251"/>
    <s v="Tue"/>
    <x v="9"/>
    <x v="4"/>
    <n v="1096"/>
    <n v="0"/>
  </r>
  <r>
    <s v="FB0Q3FYP"/>
    <x v="8"/>
    <x v="1"/>
    <x v="0"/>
    <s v="GTX Pro"/>
    <s v="Inity"/>
    <s v="United States"/>
    <x v="0"/>
    <x v="279"/>
    <x v="179"/>
    <s v="Fri"/>
    <x v="6"/>
    <x v="3"/>
    <n v="4821"/>
    <n v="4722"/>
  </r>
  <r>
    <s v="JZ2VUXZQ"/>
    <x v="10"/>
    <x v="3"/>
    <x v="1"/>
    <s v="GTX Plus Basic"/>
    <s v="Rantouch"/>
    <s v="United States"/>
    <x v="2"/>
    <x v="279"/>
    <x v="135"/>
    <s v="Sat"/>
    <x v="5"/>
    <x v="3"/>
    <n v="1096"/>
    <n v="0"/>
  </r>
  <r>
    <s v="RB54V758"/>
    <x v="7"/>
    <x v="2"/>
    <x v="1"/>
    <s v="MG Advanced"/>
    <s v="Sunnamplex"/>
    <s v="Poland"/>
    <x v="0"/>
    <x v="279"/>
    <x v="150"/>
    <s v="Thu"/>
    <x v="5"/>
    <x v="3"/>
    <n v="3393"/>
    <n v="3039"/>
  </r>
  <r>
    <s v="38C7HEG6"/>
    <x v="29"/>
    <x v="1"/>
    <x v="0"/>
    <s v="GTX Plus Basic"/>
    <s v="Rundofase"/>
    <s v="United States"/>
    <x v="0"/>
    <x v="279"/>
    <x v="196"/>
    <s v="Wed"/>
    <x v="8"/>
    <x v="4"/>
    <n v="1096"/>
    <n v="1080"/>
  </r>
  <r>
    <s v="FNXCNUR1"/>
    <x v="16"/>
    <x v="2"/>
    <x v="1"/>
    <s v="GTX Plus Basic"/>
    <s v="Blackzim"/>
    <s v="United States"/>
    <x v="2"/>
    <x v="279"/>
    <x v="253"/>
    <s v="Fri"/>
    <x v="8"/>
    <x v="4"/>
    <n v="1096"/>
    <n v="0"/>
  </r>
  <r>
    <s v="DSPMSOTB"/>
    <x v="24"/>
    <x v="0"/>
    <x v="0"/>
    <s v="MG Advanced"/>
    <s v="Globex Corporation"/>
    <s v="Norway"/>
    <x v="0"/>
    <x v="279"/>
    <x v="254"/>
    <s v="Wed"/>
    <x v="9"/>
    <x v="4"/>
    <n v="3393"/>
    <n v="3063"/>
  </r>
  <r>
    <s v="WD7Q5D3G"/>
    <x v="5"/>
    <x v="3"/>
    <x v="1"/>
    <s v="GTX Plus Basic"/>
    <m/>
    <s v=""/>
    <x v="1"/>
    <x v="279"/>
    <x v="6"/>
    <s v=""/>
    <x v="1"/>
    <x v="1"/>
    <s v=""/>
    <n v="0"/>
  </r>
  <r>
    <s v="ZC987DAQ"/>
    <x v="5"/>
    <x v="3"/>
    <x v="1"/>
    <s v="MG Advanced"/>
    <m/>
    <s v=""/>
    <x v="1"/>
    <x v="279"/>
    <x v="6"/>
    <s v=""/>
    <x v="1"/>
    <x v="1"/>
    <s v=""/>
    <n v="0"/>
  </r>
  <r>
    <s v="AOVU3VUJ"/>
    <x v="5"/>
    <x v="3"/>
    <x v="1"/>
    <s v="GTX Basic"/>
    <s v="Konex"/>
    <s v="United States"/>
    <x v="2"/>
    <x v="279"/>
    <x v="221"/>
    <s v="Fri"/>
    <x v="8"/>
    <x v="4"/>
    <n v="550"/>
    <n v="0"/>
  </r>
  <r>
    <s v="I6M40320"/>
    <x v="6"/>
    <x v="1"/>
    <x v="0"/>
    <s v="GTX Plus Basic"/>
    <s v="Betatech"/>
    <s v="Kenya"/>
    <x v="1"/>
    <x v="279"/>
    <x v="6"/>
    <s v=""/>
    <x v="1"/>
    <x v="1"/>
    <s v=""/>
    <n v="0"/>
  </r>
  <r>
    <s v="SYA1A4E5"/>
    <x v="6"/>
    <x v="1"/>
    <x v="0"/>
    <s v="GTX Pro"/>
    <m/>
    <s v=""/>
    <x v="1"/>
    <x v="279"/>
    <x v="6"/>
    <s v=""/>
    <x v="1"/>
    <x v="1"/>
    <s v=""/>
    <n v="0"/>
  </r>
  <r>
    <s v="9AESK6QV"/>
    <x v="4"/>
    <x v="3"/>
    <x v="1"/>
    <s v="GTX Basic"/>
    <m/>
    <s v=""/>
    <x v="1"/>
    <x v="279"/>
    <x v="6"/>
    <s v=""/>
    <x v="1"/>
    <x v="1"/>
    <s v=""/>
    <n v="0"/>
  </r>
  <r>
    <s v="6DUFMKIG"/>
    <x v="4"/>
    <x v="3"/>
    <x v="1"/>
    <s v="MG Special"/>
    <s v="J-Texon"/>
    <s v="United States"/>
    <x v="2"/>
    <x v="279"/>
    <x v="140"/>
    <s v="Sun"/>
    <x v="5"/>
    <x v="3"/>
    <n v="55"/>
    <n v="0"/>
  </r>
  <r>
    <s v="R2DID6L7"/>
    <x v="15"/>
    <x v="5"/>
    <x v="2"/>
    <s v="MG Special"/>
    <s v="Acme Corporation"/>
    <s v="United States"/>
    <x v="0"/>
    <x v="279"/>
    <x v="217"/>
    <s v="Sat"/>
    <x v="8"/>
    <x v="4"/>
    <n v="55"/>
    <n v="52"/>
  </r>
  <r>
    <s v="WHS3UZHR"/>
    <x v="15"/>
    <x v="5"/>
    <x v="2"/>
    <s v="MG Special"/>
    <s v="Bluth Company"/>
    <s v="United States"/>
    <x v="0"/>
    <x v="279"/>
    <x v="207"/>
    <s v="Thu"/>
    <x v="8"/>
    <x v="4"/>
    <n v="55"/>
    <n v="51"/>
  </r>
  <r>
    <s v="5UFQONQU"/>
    <x v="2"/>
    <x v="2"/>
    <x v="1"/>
    <s v="GTX Pro"/>
    <s v="Condax"/>
    <s v="United States"/>
    <x v="0"/>
    <x v="279"/>
    <x v="237"/>
    <s v="Mon"/>
    <x v="8"/>
    <x v="4"/>
    <n v="4821"/>
    <n v="4480"/>
  </r>
  <r>
    <s v="RRQIGS7E"/>
    <x v="3"/>
    <x v="0"/>
    <x v="0"/>
    <s v="MG Special"/>
    <s v="dambase"/>
    <s v="United States"/>
    <x v="0"/>
    <x v="280"/>
    <x v="156"/>
    <s v="Fri"/>
    <x v="5"/>
    <x v="3"/>
    <n v="55"/>
    <n v="53"/>
  </r>
  <r>
    <s v="1VFRN1GB"/>
    <x v="23"/>
    <x v="4"/>
    <x v="2"/>
    <s v="GTX Basic"/>
    <s v="Xx-zobam"/>
    <s v="United States"/>
    <x v="0"/>
    <x v="280"/>
    <x v="151"/>
    <s v="Sun"/>
    <x v="5"/>
    <x v="3"/>
    <n v="550"/>
    <n v="582"/>
  </r>
  <r>
    <s v="Q8QGD2OG"/>
    <x v="28"/>
    <x v="0"/>
    <x v="0"/>
    <s v="MG Advanced"/>
    <m/>
    <s v=""/>
    <x v="1"/>
    <x v="280"/>
    <x v="6"/>
    <s v=""/>
    <x v="1"/>
    <x v="1"/>
    <s v=""/>
    <n v="0"/>
  </r>
  <r>
    <s v="AHXFADIU"/>
    <x v="28"/>
    <x v="0"/>
    <x v="0"/>
    <s v="GTX Plus Pro"/>
    <s v="Cancity"/>
    <s v="United States"/>
    <x v="2"/>
    <x v="280"/>
    <x v="196"/>
    <s v="Wed"/>
    <x v="8"/>
    <x v="4"/>
    <n v="5482"/>
    <n v="0"/>
  </r>
  <r>
    <s v="PWKFVQFA"/>
    <x v="28"/>
    <x v="0"/>
    <x v="0"/>
    <s v="MG Advanced"/>
    <s v="Warephase"/>
    <s v="United States"/>
    <x v="0"/>
    <x v="280"/>
    <x v="227"/>
    <s v="Wed"/>
    <x v="8"/>
    <x v="4"/>
    <n v="3393"/>
    <n v="3354"/>
  </r>
  <r>
    <s v="8CAXVCDF"/>
    <x v="13"/>
    <x v="4"/>
    <x v="2"/>
    <s v="MG Advanced"/>
    <s v="Donware"/>
    <s v="United States"/>
    <x v="2"/>
    <x v="280"/>
    <x v="128"/>
    <s v="Wed"/>
    <x v="5"/>
    <x v="3"/>
    <n v="3393"/>
    <n v="0"/>
  </r>
  <r>
    <s v="0SIWRBDT"/>
    <x v="13"/>
    <x v="4"/>
    <x v="2"/>
    <s v="GTX Plus Basic"/>
    <s v="Konex"/>
    <s v="United States"/>
    <x v="0"/>
    <x v="280"/>
    <x v="255"/>
    <s v="Fri"/>
    <x v="9"/>
    <x v="4"/>
    <n v="1096"/>
    <n v="1135"/>
  </r>
  <r>
    <s v="FH3UXT3T"/>
    <x v="1"/>
    <x v="1"/>
    <x v="0"/>
    <s v="GTX Pro"/>
    <m/>
    <s v=""/>
    <x v="1"/>
    <x v="280"/>
    <x v="6"/>
    <s v=""/>
    <x v="1"/>
    <x v="1"/>
    <s v=""/>
    <n v="0"/>
  </r>
  <r>
    <s v="VQB0ZCYJ"/>
    <x v="26"/>
    <x v="4"/>
    <x v="2"/>
    <s v="GTX Pro"/>
    <s v="Initech"/>
    <s v="United States"/>
    <x v="0"/>
    <x v="280"/>
    <x v="138"/>
    <s v="Fri"/>
    <x v="5"/>
    <x v="3"/>
    <n v="4821"/>
    <n v="4859"/>
  </r>
  <r>
    <s v="6IMKESNY"/>
    <x v="29"/>
    <x v="1"/>
    <x v="0"/>
    <s v="GTX Plus Basic"/>
    <s v="Toughzap"/>
    <s v="United States"/>
    <x v="0"/>
    <x v="280"/>
    <x v="150"/>
    <s v="Thu"/>
    <x v="5"/>
    <x v="3"/>
    <n v="1096"/>
    <n v="1085"/>
  </r>
  <r>
    <s v="CLRPASVW"/>
    <x v="16"/>
    <x v="2"/>
    <x v="1"/>
    <s v="GTX Basic"/>
    <s v="Cancity"/>
    <s v="United States"/>
    <x v="1"/>
    <x v="280"/>
    <x v="6"/>
    <s v=""/>
    <x v="1"/>
    <x v="1"/>
    <s v=""/>
    <n v="0"/>
  </r>
  <r>
    <s v="18N5WD04"/>
    <x v="18"/>
    <x v="2"/>
    <x v="1"/>
    <s v="MG Special"/>
    <s v="Singletechno"/>
    <s v="United States"/>
    <x v="2"/>
    <x v="280"/>
    <x v="176"/>
    <s v="Sun"/>
    <x v="6"/>
    <x v="3"/>
    <n v="55"/>
    <n v="0"/>
  </r>
  <r>
    <s v="FS60AX8A"/>
    <x v="24"/>
    <x v="0"/>
    <x v="0"/>
    <s v="GTX Basic"/>
    <m/>
    <s v=""/>
    <x v="1"/>
    <x v="280"/>
    <x v="6"/>
    <s v=""/>
    <x v="1"/>
    <x v="1"/>
    <s v=""/>
    <n v="0"/>
  </r>
  <r>
    <s v="R26IBPEJ"/>
    <x v="24"/>
    <x v="0"/>
    <x v="0"/>
    <s v="GTX Basic"/>
    <s v="Finhigh"/>
    <s v="United States"/>
    <x v="2"/>
    <x v="280"/>
    <x v="220"/>
    <s v="Mon"/>
    <x v="8"/>
    <x v="4"/>
    <n v="550"/>
    <n v="0"/>
  </r>
  <r>
    <s v="TCBW39GW"/>
    <x v="22"/>
    <x v="1"/>
    <x v="0"/>
    <s v="GTX Plus Basic"/>
    <s v="Zumgoity"/>
    <s v="United States"/>
    <x v="0"/>
    <x v="280"/>
    <x v="233"/>
    <s v="Tue"/>
    <x v="8"/>
    <x v="4"/>
    <n v="1096"/>
    <n v="1196"/>
  </r>
  <r>
    <s v="F9QHNS68"/>
    <x v="22"/>
    <x v="1"/>
    <x v="0"/>
    <s v="GTX Plus Pro"/>
    <s v="Warephase"/>
    <s v="United States"/>
    <x v="0"/>
    <x v="280"/>
    <x v="148"/>
    <s v="Sat"/>
    <x v="5"/>
    <x v="3"/>
    <n v="5482"/>
    <n v="5572"/>
  </r>
  <r>
    <s v="7DA7E2K7"/>
    <x v="9"/>
    <x v="2"/>
    <x v="1"/>
    <s v="MG Advanced"/>
    <s v="J-Texon"/>
    <s v="United States"/>
    <x v="0"/>
    <x v="280"/>
    <x v="205"/>
    <s v="Mon"/>
    <x v="8"/>
    <x v="4"/>
    <n v="3393"/>
    <n v="3415"/>
  </r>
  <r>
    <s v="O7LSETHG"/>
    <x v="17"/>
    <x v="5"/>
    <x v="2"/>
    <s v="MG Advanced"/>
    <m/>
    <s v=""/>
    <x v="1"/>
    <x v="280"/>
    <x v="6"/>
    <s v=""/>
    <x v="1"/>
    <x v="1"/>
    <s v=""/>
    <n v="0"/>
  </r>
  <r>
    <s v="GTH7MXLG"/>
    <x v="12"/>
    <x v="0"/>
    <x v="0"/>
    <s v="MG Special"/>
    <s v="Scottech"/>
    <s v="United States"/>
    <x v="2"/>
    <x v="280"/>
    <x v="141"/>
    <s v="Tue"/>
    <x v="5"/>
    <x v="3"/>
    <n v="55"/>
    <n v="0"/>
  </r>
  <r>
    <s v="FCBSZ6FJ"/>
    <x v="3"/>
    <x v="0"/>
    <x v="0"/>
    <s v="GTX Plus Pro"/>
    <m/>
    <s v=""/>
    <x v="1"/>
    <x v="281"/>
    <x v="6"/>
    <s v=""/>
    <x v="1"/>
    <x v="1"/>
    <s v=""/>
    <n v="0"/>
  </r>
  <r>
    <s v="S931EBRN"/>
    <x v="23"/>
    <x v="4"/>
    <x v="2"/>
    <s v="GTX Basic"/>
    <m/>
    <s v=""/>
    <x v="1"/>
    <x v="281"/>
    <x v="6"/>
    <s v=""/>
    <x v="1"/>
    <x v="1"/>
    <s v=""/>
    <n v="0"/>
  </r>
  <r>
    <s v="2QISWUQ9"/>
    <x v="23"/>
    <x v="4"/>
    <x v="2"/>
    <s v="GTX Basic"/>
    <s v="Kinnamplus"/>
    <s v="United States"/>
    <x v="2"/>
    <x v="281"/>
    <x v="252"/>
    <s v="Tue"/>
    <x v="9"/>
    <x v="4"/>
    <n v="550"/>
    <n v="0"/>
  </r>
  <r>
    <s v="8CJ0DC9P"/>
    <x v="13"/>
    <x v="4"/>
    <x v="2"/>
    <s v="GTX Plus Basic"/>
    <s v="Vehement Capital Partners"/>
    <s v="United States"/>
    <x v="2"/>
    <x v="281"/>
    <x v="231"/>
    <s v="Sun"/>
    <x v="8"/>
    <x v="4"/>
    <n v="1096"/>
    <n v="0"/>
  </r>
  <r>
    <s v="S0WEFDP2"/>
    <x v="13"/>
    <x v="4"/>
    <x v="2"/>
    <s v="GTX Plus Basic"/>
    <s v="Plussunin"/>
    <s v="United States"/>
    <x v="0"/>
    <x v="281"/>
    <x v="176"/>
    <s v="Sun"/>
    <x v="6"/>
    <x v="3"/>
    <n v="1096"/>
    <n v="1176"/>
  </r>
  <r>
    <s v="MUSSD9WD"/>
    <x v="1"/>
    <x v="1"/>
    <x v="0"/>
    <s v="GTX Plus Basic"/>
    <s v="Goodsilron"/>
    <s v="United States"/>
    <x v="1"/>
    <x v="281"/>
    <x v="6"/>
    <s v=""/>
    <x v="1"/>
    <x v="1"/>
    <s v=""/>
    <n v="0"/>
  </r>
  <r>
    <s v="9B20R6A5"/>
    <x v="1"/>
    <x v="1"/>
    <x v="0"/>
    <s v="GTX Pro"/>
    <m/>
    <s v=""/>
    <x v="1"/>
    <x v="281"/>
    <x v="6"/>
    <s v=""/>
    <x v="1"/>
    <x v="1"/>
    <s v=""/>
    <n v="0"/>
  </r>
  <r>
    <s v="PXXIJWXD"/>
    <x v="1"/>
    <x v="1"/>
    <x v="0"/>
    <s v="GTX Pro"/>
    <s v="Streethex"/>
    <s v="Belgium"/>
    <x v="0"/>
    <x v="281"/>
    <x v="199"/>
    <s v="Thu"/>
    <x v="8"/>
    <x v="4"/>
    <n v="4821"/>
    <n v="4313"/>
  </r>
  <r>
    <s v="AQFXE1TA"/>
    <x v="26"/>
    <x v="4"/>
    <x v="2"/>
    <s v="GTX Pro"/>
    <s v="Konex"/>
    <s v="United States"/>
    <x v="0"/>
    <x v="281"/>
    <x v="152"/>
    <s v="Fri"/>
    <x v="6"/>
    <x v="3"/>
    <n v="4821"/>
    <n v="4662"/>
  </r>
  <r>
    <s v="N4JDVO8F"/>
    <x v="14"/>
    <x v="3"/>
    <x v="1"/>
    <s v="GTX Basic"/>
    <s v="Singletechno"/>
    <s v="United States"/>
    <x v="2"/>
    <x v="281"/>
    <x v="116"/>
    <s v="Sat"/>
    <x v="5"/>
    <x v="3"/>
    <n v="550"/>
    <n v="0"/>
  </r>
  <r>
    <s v="GXJF1O6U"/>
    <x v="14"/>
    <x v="3"/>
    <x v="1"/>
    <s v="MG Advanced"/>
    <s v="Cheers"/>
    <s v="United States"/>
    <x v="2"/>
    <x v="281"/>
    <x v="229"/>
    <s v="Sat"/>
    <x v="8"/>
    <x v="4"/>
    <n v="3393"/>
    <n v="0"/>
  </r>
  <r>
    <s v="UZTMM5MG"/>
    <x v="21"/>
    <x v="5"/>
    <x v="2"/>
    <s v="GTX Pro"/>
    <s v="Xx-zobam"/>
    <s v="United States"/>
    <x v="2"/>
    <x v="281"/>
    <x v="228"/>
    <s v="Mon"/>
    <x v="8"/>
    <x v="4"/>
    <n v="4821"/>
    <n v="0"/>
  </r>
  <r>
    <s v="XMVJ5X59"/>
    <x v="21"/>
    <x v="5"/>
    <x v="2"/>
    <s v="MG Advanced"/>
    <s v="Plussunin"/>
    <s v="United States"/>
    <x v="0"/>
    <x v="281"/>
    <x v="233"/>
    <s v="Tue"/>
    <x v="8"/>
    <x v="4"/>
    <n v="3393"/>
    <n v="2715"/>
  </r>
  <r>
    <s v="AJ3CFCFA"/>
    <x v="10"/>
    <x v="3"/>
    <x v="1"/>
    <s v="GTX Plus Basic"/>
    <s v="Hatfan"/>
    <s v="United States"/>
    <x v="2"/>
    <x v="281"/>
    <x v="232"/>
    <s v="Sun"/>
    <x v="8"/>
    <x v="4"/>
    <n v="1096"/>
    <n v="0"/>
  </r>
  <r>
    <s v="SX73M3HS"/>
    <x v="7"/>
    <x v="2"/>
    <x v="1"/>
    <s v="GTX Basic"/>
    <s v="Hottechi"/>
    <s v="Korea"/>
    <x v="0"/>
    <x v="281"/>
    <x v="251"/>
    <s v="Tue"/>
    <x v="9"/>
    <x v="4"/>
    <n v="550"/>
    <n v="511"/>
  </r>
  <r>
    <s v="BJH89YWM"/>
    <x v="29"/>
    <x v="1"/>
    <x v="0"/>
    <s v="GTX Basic"/>
    <m/>
    <s v=""/>
    <x v="1"/>
    <x v="281"/>
    <x v="6"/>
    <s v=""/>
    <x v="1"/>
    <x v="1"/>
    <s v=""/>
    <n v="0"/>
  </r>
  <r>
    <s v="EVXPG3V5"/>
    <x v="24"/>
    <x v="0"/>
    <x v="0"/>
    <s v="GTX Basic"/>
    <s v="The New York Inquirer"/>
    <s v="United States"/>
    <x v="1"/>
    <x v="281"/>
    <x v="6"/>
    <s v=""/>
    <x v="1"/>
    <x v="1"/>
    <s v=""/>
    <n v="0"/>
  </r>
  <r>
    <s v="YDUL6H8V"/>
    <x v="5"/>
    <x v="3"/>
    <x v="1"/>
    <s v="GTX Plus Basic"/>
    <s v="Goodsilron"/>
    <s v="United States"/>
    <x v="0"/>
    <x v="281"/>
    <x v="250"/>
    <s v="Fri"/>
    <x v="9"/>
    <x v="4"/>
    <n v="1096"/>
    <n v="1017"/>
  </r>
  <r>
    <s v="FSNL204U"/>
    <x v="22"/>
    <x v="1"/>
    <x v="0"/>
    <s v="GTX Plus Pro"/>
    <s v="Hatfan"/>
    <s v="United States"/>
    <x v="1"/>
    <x v="281"/>
    <x v="6"/>
    <s v=""/>
    <x v="1"/>
    <x v="1"/>
    <s v=""/>
    <n v="0"/>
  </r>
  <r>
    <s v="RC4LEDIA"/>
    <x v="22"/>
    <x v="1"/>
    <x v="0"/>
    <s v="MG Advanced"/>
    <m/>
    <s v=""/>
    <x v="1"/>
    <x v="281"/>
    <x v="6"/>
    <s v=""/>
    <x v="1"/>
    <x v="1"/>
    <s v=""/>
    <n v="0"/>
  </r>
  <r>
    <s v="DY5RYWTV"/>
    <x v="9"/>
    <x v="2"/>
    <x v="1"/>
    <s v="GTX Plus Basic"/>
    <s v="Labdrill"/>
    <s v="United States"/>
    <x v="2"/>
    <x v="281"/>
    <x v="136"/>
    <s v="Sun"/>
    <x v="5"/>
    <x v="3"/>
    <n v="1096"/>
    <n v="0"/>
  </r>
  <r>
    <s v="3F9NDPA0"/>
    <x v="9"/>
    <x v="2"/>
    <x v="1"/>
    <s v="GTX Plus Basic"/>
    <s v="Konex"/>
    <s v="United States"/>
    <x v="0"/>
    <x v="281"/>
    <x v="133"/>
    <s v="Thu"/>
    <x v="5"/>
    <x v="3"/>
    <n v="1096"/>
    <n v="1102"/>
  </r>
  <r>
    <s v="UMKU4ZGE"/>
    <x v="9"/>
    <x v="2"/>
    <x v="1"/>
    <s v="MG Special"/>
    <s v="Kan-code"/>
    <s v="United States"/>
    <x v="0"/>
    <x v="281"/>
    <x v="240"/>
    <s v="Mon"/>
    <x v="9"/>
    <x v="4"/>
    <n v="55"/>
    <n v="67"/>
  </r>
  <r>
    <s v="56SRDF1B"/>
    <x v="0"/>
    <x v="0"/>
    <x v="0"/>
    <s v="MG Special"/>
    <s v="Genco Pura Olive Oil Company"/>
    <s v="Italy"/>
    <x v="0"/>
    <x v="281"/>
    <x v="172"/>
    <s v="Sat"/>
    <x v="6"/>
    <x v="3"/>
    <n v="55"/>
    <n v="59"/>
  </r>
  <r>
    <s v="ID7F5VGK"/>
    <x v="6"/>
    <x v="1"/>
    <x v="0"/>
    <s v="GTX Plus Pro"/>
    <s v="Domzoom"/>
    <s v="United States"/>
    <x v="2"/>
    <x v="281"/>
    <x v="256"/>
    <s v="Sat"/>
    <x v="8"/>
    <x v="4"/>
    <n v="5482"/>
    <n v="0"/>
  </r>
  <r>
    <s v="6UQTAD4C"/>
    <x v="6"/>
    <x v="1"/>
    <x v="0"/>
    <s v="GTX Basic"/>
    <s v="Hottechi"/>
    <s v="Korea"/>
    <x v="0"/>
    <x v="281"/>
    <x v="257"/>
    <s v="Sat"/>
    <x v="9"/>
    <x v="4"/>
    <n v="550"/>
    <n v="569"/>
  </r>
  <r>
    <s v="HT17GEXI"/>
    <x v="19"/>
    <x v="4"/>
    <x v="2"/>
    <s v="GTX Basic"/>
    <s v="Xx-zobam"/>
    <s v="United States"/>
    <x v="0"/>
    <x v="281"/>
    <x v="254"/>
    <s v="Wed"/>
    <x v="9"/>
    <x v="4"/>
    <n v="550"/>
    <n v="517"/>
  </r>
  <r>
    <s v="298J5EM0"/>
    <x v="4"/>
    <x v="3"/>
    <x v="1"/>
    <s v="GTX Basic"/>
    <m/>
    <s v=""/>
    <x v="1"/>
    <x v="281"/>
    <x v="6"/>
    <s v=""/>
    <x v="1"/>
    <x v="1"/>
    <s v=""/>
    <n v="0"/>
  </r>
  <r>
    <s v="5Q2BP80H"/>
    <x v="20"/>
    <x v="5"/>
    <x v="2"/>
    <s v="GTX Basic"/>
    <s v="Iselectrics"/>
    <s v="United States"/>
    <x v="2"/>
    <x v="281"/>
    <x v="197"/>
    <s v="Fri"/>
    <x v="8"/>
    <x v="4"/>
    <n v="550"/>
    <n v="0"/>
  </r>
  <r>
    <s v="JVKP9OCT"/>
    <x v="25"/>
    <x v="4"/>
    <x v="2"/>
    <s v="GTX Plus Basic"/>
    <s v="Donware"/>
    <s v="United States"/>
    <x v="0"/>
    <x v="282"/>
    <x v="161"/>
    <s v="Tue"/>
    <x v="5"/>
    <x v="3"/>
    <n v="1096"/>
    <n v="1171"/>
  </r>
  <r>
    <s v="COJKCSVG"/>
    <x v="27"/>
    <x v="5"/>
    <x v="2"/>
    <s v="GTX Basic"/>
    <s v="Kinnamplus"/>
    <s v="United States"/>
    <x v="2"/>
    <x v="282"/>
    <x v="161"/>
    <s v="Tue"/>
    <x v="5"/>
    <x v="3"/>
    <n v="550"/>
    <n v="0"/>
  </r>
  <r>
    <s v="533RTCAL"/>
    <x v="27"/>
    <x v="5"/>
    <x v="2"/>
    <s v="GTX Plus Basic"/>
    <s v="Donquadtech"/>
    <s v="United States"/>
    <x v="0"/>
    <x v="282"/>
    <x v="136"/>
    <s v="Sun"/>
    <x v="5"/>
    <x v="3"/>
    <n v="1096"/>
    <n v="1143"/>
  </r>
  <r>
    <s v="NUBMO8S7"/>
    <x v="13"/>
    <x v="4"/>
    <x v="2"/>
    <s v="GTX Pro"/>
    <s v="Kan-code"/>
    <s v="United States"/>
    <x v="0"/>
    <x v="282"/>
    <x v="243"/>
    <s v="Thu"/>
    <x v="9"/>
    <x v="4"/>
    <n v="4821"/>
    <n v="5315"/>
  </r>
  <r>
    <s v="Z4OOTJAJ"/>
    <x v="1"/>
    <x v="1"/>
    <x v="0"/>
    <s v="GTX Plus Pro"/>
    <m/>
    <s v=""/>
    <x v="1"/>
    <x v="282"/>
    <x v="6"/>
    <s v=""/>
    <x v="1"/>
    <x v="1"/>
    <s v=""/>
    <n v="0"/>
  </r>
  <r>
    <s v="DNL2IICB"/>
    <x v="1"/>
    <x v="1"/>
    <x v="0"/>
    <s v="MG Advanced"/>
    <s v="Codehow"/>
    <s v="United States"/>
    <x v="2"/>
    <x v="282"/>
    <x v="116"/>
    <s v="Sat"/>
    <x v="5"/>
    <x v="3"/>
    <n v="3393"/>
    <n v="0"/>
  </r>
  <r>
    <s v="X7V78ZY0"/>
    <x v="14"/>
    <x v="3"/>
    <x v="1"/>
    <s v="MG Special"/>
    <s v="Scotfind"/>
    <s v="United States"/>
    <x v="0"/>
    <x v="282"/>
    <x v="122"/>
    <s v="Wed"/>
    <x v="5"/>
    <x v="3"/>
    <n v="55"/>
    <n v="49"/>
  </r>
  <r>
    <s v="5GEBBVQQ"/>
    <x v="21"/>
    <x v="5"/>
    <x v="2"/>
    <s v="GTX Plus Pro"/>
    <s v="Bubba Gump"/>
    <s v="United States"/>
    <x v="2"/>
    <x v="282"/>
    <x v="205"/>
    <s v="Mon"/>
    <x v="8"/>
    <x v="4"/>
    <n v="5482"/>
    <n v="0"/>
  </r>
  <r>
    <s v="988J5AUI"/>
    <x v="10"/>
    <x v="3"/>
    <x v="1"/>
    <s v="GTX Plus Basic"/>
    <m/>
    <s v=""/>
    <x v="1"/>
    <x v="282"/>
    <x v="6"/>
    <s v=""/>
    <x v="1"/>
    <x v="1"/>
    <s v=""/>
    <n v="0"/>
  </r>
  <r>
    <s v="DMN53GAI"/>
    <x v="10"/>
    <x v="3"/>
    <x v="1"/>
    <s v="MG Advanced"/>
    <s v="J-Texon"/>
    <s v="United States"/>
    <x v="0"/>
    <x v="282"/>
    <x v="140"/>
    <s v="Sun"/>
    <x v="5"/>
    <x v="3"/>
    <n v="3393"/>
    <n v="3511"/>
  </r>
  <r>
    <s v="MBPJUJ7F"/>
    <x v="29"/>
    <x v="1"/>
    <x v="0"/>
    <s v="GTX Basic"/>
    <s v="Plexzap"/>
    <s v="United States"/>
    <x v="1"/>
    <x v="282"/>
    <x v="6"/>
    <s v=""/>
    <x v="1"/>
    <x v="1"/>
    <s v=""/>
    <n v="0"/>
  </r>
  <r>
    <s v="B7VEJNPV"/>
    <x v="29"/>
    <x v="1"/>
    <x v="0"/>
    <s v="GTX Pro"/>
    <s v="Codehow"/>
    <s v="United States"/>
    <x v="2"/>
    <x v="282"/>
    <x v="230"/>
    <s v="Thu"/>
    <x v="8"/>
    <x v="4"/>
    <n v="4821"/>
    <n v="0"/>
  </r>
  <r>
    <s v="CR13KZ71"/>
    <x v="18"/>
    <x v="2"/>
    <x v="1"/>
    <s v="GTX Pro"/>
    <s v="Y-corporation"/>
    <s v="United States"/>
    <x v="2"/>
    <x v="282"/>
    <x v="228"/>
    <s v="Mon"/>
    <x v="8"/>
    <x v="4"/>
    <n v="4821"/>
    <n v="0"/>
  </r>
  <r>
    <s v="2KWJIZX6"/>
    <x v="24"/>
    <x v="0"/>
    <x v="0"/>
    <s v="GTX Plus Basic"/>
    <m/>
    <s v=""/>
    <x v="1"/>
    <x v="282"/>
    <x v="6"/>
    <s v=""/>
    <x v="1"/>
    <x v="1"/>
    <s v=""/>
    <n v="0"/>
  </r>
  <r>
    <s v="99EA6HXJ"/>
    <x v="5"/>
    <x v="3"/>
    <x v="1"/>
    <s v="GTX Basic"/>
    <m/>
    <s v=""/>
    <x v="1"/>
    <x v="282"/>
    <x v="6"/>
    <s v=""/>
    <x v="1"/>
    <x v="1"/>
    <s v=""/>
    <n v="0"/>
  </r>
  <r>
    <s v="J31SUXQJ"/>
    <x v="22"/>
    <x v="1"/>
    <x v="0"/>
    <s v="GTX Plus Pro"/>
    <s v="Sumace"/>
    <s v="Romania"/>
    <x v="1"/>
    <x v="282"/>
    <x v="6"/>
    <s v=""/>
    <x v="1"/>
    <x v="1"/>
    <s v=""/>
    <n v="0"/>
  </r>
  <r>
    <s v="DYO98F6J"/>
    <x v="22"/>
    <x v="1"/>
    <x v="0"/>
    <s v="MG Special"/>
    <m/>
    <s v=""/>
    <x v="1"/>
    <x v="282"/>
    <x v="6"/>
    <s v=""/>
    <x v="1"/>
    <x v="1"/>
    <s v=""/>
    <n v="0"/>
  </r>
  <r>
    <s v="C23N9DE9"/>
    <x v="22"/>
    <x v="1"/>
    <x v="0"/>
    <s v="GTX Plus Basic"/>
    <s v="Codehow"/>
    <s v="United States"/>
    <x v="0"/>
    <x v="282"/>
    <x v="151"/>
    <s v="Sun"/>
    <x v="5"/>
    <x v="3"/>
    <n v="1096"/>
    <n v="1108"/>
  </r>
  <r>
    <s v="FW7QS11M"/>
    <x v="9"/>
    <x v="2"/>
    <x v="1"/>
    <s v="MG Special"/>
    <s v="Golddex"/>
    <s v="United States"/>
    <x v="2"/>
    <x v="282"/>
    <x v="233"/>
    <s v="Tue"/>
    <x v="8"/>
    <x v="4"/>
    <n v="55"/>
    <n v="0"/>
  </r>
  <r>
    <s v="ZRBHYBW9"/>
    <x v="9"/>
    <x v="2"/>
    <x v="1"/>
    <s v="MG Special"/>
    <s v="Groovestreet"/>
    <s v="United States"/>
    <x v="2"/>
    <x v="282"/>
    <x v="197"/>
    <s v="Fri"/>
    <x v="8"/>
    <x v="4"/>
    <n v="55"/>
    <n v="0"/>
  </r>
  <r>
    <s v="EEB0JYIQ"/>
    <x v="6"/>
    <x v="1"/>
    <x v="0"/>
    <s v="GTX Plus Basic"/>
    <m/>
    <s v=""/>
    <x v="1"/>
    <x v="282"/>
    <x v="6"/>
    <s v=""/>
    <x v="1"/>
    <x v="1"/>
    <s v=""/>
    <n v="0"/>
  </r>
  <r>
    <s v="JLK580ND"/>
    <x v="6"/>
    <x v="1"/>
    <x v="0"/>
    <s v="GTX Basic"/>
    <s v="Stanredtax"/>
    <s v="United States"/>
    <x v="2"/>
    <x v="282"/>
    <x v="169"/>
    <s v="Sat"/>
    <x v="6"/>
    <x v="3"/>
    <n v="550"/>
    <n v="0"/>
  </r>
  <r>
    <s v="GN9SQ77J"/>
    <x v="6"/>
    <x v="1"/>
    <x v="0"/>
    <s v="GTX Plus Pro"/>
    <s v="Inity"/>
    <s v="United States"/>
    <x v="0"/>
    <x v="282"/>
    <x v="149"/>
    <s v="Fri"/>
    <x v="5"/>
    <x v="3"/>
    <n v="5482"/>
    <n v="5671"/>
  </r>
  <r>
    <s v="68EYCEV4"/>
    <x v="17"/>
    <x v="5"/>
    <x v="2"/>
    <s v="GTX Pro"/>
    <s v="Faxquote"/>
    <s v="United States"/>
    <x v="1"/>
    <x v="282"/>
    <x v="6"/>
    <s v=""/>
    <x v="1"/>
    <x v="1"/>
    <s v=""/>
    <n v="0"/>
  </r>
  <r>
    <s v="1S09GEOL"/>
    <x v="17"/>
    <x v="5"/>
    <x v="2"/>
    <s v="GTX Basic"/>
    <s v="Bubba Gump"/>
    <s v="United States"/>
    <x v="2"/>
    <x v="282"/>
    <x v="172"/>
    <s v="Sat"/>
    <x v="6"/>
    <x v="3"/>
    <n v="550"/>
    <n v="0"/>
  </r>
  <r>
    <s v="W0TOD23Z"/>
    <x v="12"/>
    <x v="0"/>
    <x v="0"/>
    <s v="GTX Basic"/>
    <s v="Bioholding"/>
    <s v="Philipines"/>
    <x v="0"/>
    <x v="282"/>
    <x v="176"/>
    <s v="Sun"/>
    <x v="6"/>
    <x v="3"/>
    <n v="550"/>
    <n v="546"/>
  </r>
  <r>
    <s v="2SI35CTV"/>
    <x v="4"/>
    <x v="3"/>
    <x v="1"/>
    <s v="MG Special"/>
    <s v="Golddex"/>
    <s v="United States"/>
    <x v="0"/>
    <x v="282"/>
    <x v="258"/>
    <s v="Wed"/>
    <x v="9"/>
    <x v="4"/>
    <n v="55"/>
    <n v="57"/>
  </r>
  <r>
    <s v="58CZCKFN"/>
    <x v="4"/>
    <x v="3"/>
    <x v="1"/>
    <s v="MG Advanced"/>
    <s v="Doncon"/>
    <s v="United States"/>
    <x v="0"/>
    <x v="282"/>
    <x v="183"/>
    <s v="Thu"/>
    <x v="6"/>
    <x v="3"/>
    <n v="3393"/>
    <n v="3195"/>
  </r>
  <r>
    <s v="3E6J4YRT"/>
    <x v="15"/>
    <x v="5"/>
    <x v="2"/>
    <s v="GTX Basic"/>
    <s v="Zotware"/>
    <s v="United States"/>
    <x v="2"/>
    <x v="282"/>
    <x v="205"/>
    <s v="Mon"/>
    <x v="8"/>
    <x v="4"/>
    <n v="550"/>
    <n v="0"/>
  </r>
  <r>
    <s v="L4QYOBFW"/>
    <x v="3"/>
    <x v="0"/>
    <x v="0"/>
    <s v="MG Special"/>
    <s v="Globex Corporation"/>
    <s v="Norway"/>
    <x v="2"/>
    <x v="283"/>
    <x v="205"/>
    <s v="Mon"/>
    <x v="8"/>
    <x v="4"/>
    <n v="55"/>
    <n v="0"/>
  </r>
  <r>
    <s v="DSC7UB3W"/>
    <x v="3"/>
    <x v="0"/>
    <x v="0"/>
    <s v="MG Special"/>
    <s v="Globex Corporation"/>
    <s v="Norway"/>
    <x v="2"/>
    <x v="283"/>
    <x v="147"/>
    <s v="Wed"/>
    <x v="5"/>
    <x v="3"/>
    <n v="55"/>
    <n v="0"/>
  </r>
  <r>
    <s v="ZHXBOIJ6"/>
    <x v="3"/>
    <x v="0"/>
    <x v="0"/>
    <s v="MG Special"/>
    <s v="Dontechi"/>
    <s v="United States"/>
    <x v="0"/>
    <x v="283"/>
    <x v="156"/>
    <s v="Fri"/>
    <x v="5"/>
    <x v="3"/>
    <n v="55"/>
    <n v="46"/>
  </r>
  <r>
    <s v="FBVCN3BA"/>
    <x v="3"/>
    <x v="0"/>
    <x v="0"/>
    <s v="MG Special"/>
    <s v="Streethex"/>
    <s v="Belgium"/>
    <x v="0"/>
    <x v="283"/>
    <x v="233"/>
    <s v="Tue"/>
    <x v="8"/>
    <x v="4"/>
    <n v="55"/>
    <n v="65"/>
  </r>
  <r>
    <s v="P4D1NK6D"/>
    <x v="14"/>
    <x v="3"/>
    <x v="1"/>
    <s v="GTX Basic"/>
    <m/>
    <s v=""/>
    <x v="1"/>
    <x v="283"/>
    <x v="6"/>
    <s v=""/>
    <x v="1"/>
    <x v="1"/>
    <s v=""/>
    <n v="0"/>
  </r>
  <r>
    <s v="5MAXF8FK"/>
    <x v="8"/>
    <x v="1"/>
    <x v="0"/>
    <s v="GTX Plus Pro"/>
    <s v="The New York Inquirer"/>
    <s v="United States"/>
    <x v="1"/>
    <x v="283"/>
    <x v="6"/>
    <s v=""/>
    <x v="1"/>
    <x v="1"/>
    <s v=""/>
    <n v="0"/>
  </r>
  <r>
    <s v="52FDATJV"/>
    <x v="7"/>
    <x v="2"/>
    <x v="1"/>
    <s v="GTX Pro"/>
    <s v="Cheers"/>
    <s v="United States"/>
    <x v="2"/>
    <x v="283"/>
    <x v="162"/>
    <s v="Thu"/>
    <x v="5"/>
    <x v="3"/>
    <n v="4821"/>
    <n v="0"/>
  </r>
  <r>
    <s v="KJGZN9D4"/>
    <x v="29"/>
    <x v="1"/>
    <x v="0"/>
    <s v="GTX Basic"/>
    <s v="Rangreen"/>
    <s v="Panama"/>
    <x v="0"/>
    <x v="283"/>
    <x v="210"/>
    <s v="Sat"/>
    <x v="8"/>
    <x v="4"/>
    <n v="550"/>
    <n v="526"/>
  </r>
  <r>
    <s v="MITXNS42"/>
    <x v="29"/>
    <x v="1"/>
    <x v="0"/>
    <s v="GTX Pro"/>
    <s v="Genco Pura Olive Oil Company"/>
    <s v="Italy"/>
    <x v="0"/>
    <x v="283"/>
    <x v="234"/>
    <s v="Fri"/>
    <x v="8"/>
    <x v="4"/>
    <n v="4821"/>
    <n v="4809"/>
  </r>
  <r>
    <s v="Z7Q2USU1"/>
    <x v="5"/>
    <x v="3"/>
    <x v="1"/>
    <s v="MG Special"/>
    <m/>
    <s v=""/>
    <x v="1"/>
    <x v="283"/>
    <x v="6"/>
    <s v=""/>
    <x v="1"/>
    <x v="1"/>
    <s v=""/>
    <n v="0"/>
  </r>
  <r>
    <s v="ORJRH2SQ"/>
    <x v="5"/>
    <x v="3"/>
    <x v="1"/>
    <s v="GTX Plus Basic"/>
    <s v="Green-Plus"/>
    <s v="United States"/>
    <x v="0"/>
    <x v="283"/>
    <x v="124"/>
    <s v="Mon"/>
    <x v="5"/>
    <x v="3"/>
    <n v="1096"/>
    <n v="1105"/>
  </r>
  <r>
    <s v="8CBTC1PX"/>
    <x v="22"/>
    <x v="1"/>
    <x v="0"/>
    <s v="MG Advanced"/>
    <s v="Streethex"/>
    <s v="Belgium"/>
    <x v="1"/>
    <x v="283"/>
    <x v="6"/>
    <s v=""/>
    <x v="1"/>
    <x v="1"/>
    <s v=""/>
    <n v="0"/>
  </r>
  <r>
    <s v="UMF3KRCL"/>
    <x v="9"/>
    <x v="2"/>
    <x v="1"/>
    <s v="GTX Basic"/>
    <m/>
    <s v=""/>
    <x v="1"/>
    <x v="283"/>
    <x v="6"/>
    <s v=""/>
    <x v="1"/>
    <x v="1"/>
    <s v=""/>
    <n v="0"/>
  </r>
  <r>
    <s v="VJSI29OF"/>
    <x v="12"/>
    <x v="0"/>
    <x v="0"/>
    <s v="MG Special"/>
    <m/>
    <s v=""/>
    <x v="1"/>
    <x v="283"/>
    <x v="6"/>
    <s v=""/>
    <x v="1"/>
    <x v="1"/>
    <s v=""/>
    <n v="0"/>
  </r>
  <r>
    <s v="GFU8P2SC"/>
    <x v="12"/>
    <x v="0"/>
    <x v="0"/>
    <s v="MG Special"/>
    <s v="Bioholding"/>
    <s v="Philipines"/>
    <x v="2"/>
    <x v="283"/>
    <x v="150"/>
    <s v="Thu"/>
    <x v="5"/>
    <x v="3"/>
    <n v="55"/>
    <n v="0"/>
  </r>
  <r>
    <s v="SBCNMFUN"/>
    <x v="4"/>
    <x v="3"/>
    <x v="1"/>
    <s v="MG Special"/>
    <s v="Sunnamplex"/>
    <s v="Poland"/>
    <x v="0"/>
    <x v="283"/>
    <x v="122"/>
    <s v="Wed"/>
    <x v="5"/>
    <x v="3"/>
    <n v="55"/>
    <n v="56"/>
  </r>
  <r>
    <s v="JCIKEHD8"/>
    <x v="15"/>
    <x v="5"/>
    <x v="2"/>
    <s v="GTX Plus Basic"/>
    <s v="Iselectrics"/>
    <s v="United States"/>
    <x v="2"/>
    <x v="283"/>
    <x v="207"/>
    <s v="Thu"/>
    <x v="8"/>
    <x v="4"/>
    <n v="1096"/>
    <n v="0"/>
  </r>
  <r>
    <s v="GVZMMURY"/>
    <x v="2"/>
    <x v="2"/>
    <x v="1"/>
    <s v="GTX Pro"/>
    <s v="Hatfan"/>
    <s v="United States"/>
    <x v="2"/>
    <x v="283"/>
    <x v="246"/>
    <s v="Wed"/>
    <x v="8"/>
    <x v="4"/>
    <n v="4821"/>
    <n v="0"/>
  </r>
  <r>
    <s v="6KEWAQMX"/>
    <x v="23"/>
    <x v="4"/>
    <x v="2"/>
    <s v="GTX Pro"/>
    <m/>
    <s v=""/>
    <x v="1"/>
    <x v="284"/>
    <x v="6"/>
    <s v=""/>
    <x v="1"/>
    <x v="1"/>
    <s v=""/>
    <n v="0"/>
  </r>
  <r>
    <s v="0PUDG8KY"/>
    <x v="23"/>
    <x v="4"/>
    <x v="2"/>
    <s v="GTX Basic"/>
    <s v="Zathunicon"/>
    <s v="United States"/>
    <x v="2"/>
    <x v="284"/>
    <x v="162"/>
    <s v="Thu"/>
    <x v="5"/>
    <x v="3"/>
    <n v="550"/>
    <n v="0"/>
  </r>
  <r>
    <s v="XTCCGBYM"/>
    <x v="23"/>
    <x v="4"/>
    <x v="2"/>
    <s v="GTX Pro"/>
    <s v="Ganjaflex"/>
    <s v="Japan"/>
    <x v="0"/>
    <x v="284"/>
    <x v="234"/>
    <s v="Fri"/>
    <x v="8"/>
    <x v="4"/>
    <n v="4821"/>
    <n v="4161"/>
  </r>
  <r>
    <s v="QFRZLXF3"/>
    <x v="28"/>
    <x v="0"/>
    <x v="0"/>
    <s v="MG Special"/>
    <m/>
    <s v=""/>
    <x v="1"/>
    <x v="284"/>
    <x v="6"/>
    <s v=""/>
    <x v="1"/>
    <x v="1"/>
    <s v=""/>
    <n v="0"/>
  </r>
  <r>
    <s v="8MUD1WS1"/>
    <x v="28"/>
    <x v="0"/>
    <x v="0"/>
    <s v="MG Advanced"/>
    <m/>
    <s v=""/>
    <x v="1"/>
    <x v="284"/>
    <x v="6"/>
    <s v=""/>
    <x v="1"/>
    <x v="1"/>
    <s v=""/>
    <n v="0"/>
  </r>
  <r>
    <s v="0UB5IQXA"/>
    <x v="28"/>
    <x v="0"/>
    <x v="0"/>
    <s v="MG Special"/>
    <s v="Codehow"/>
    <s v="United States"/>
    <x v="0"/>
    <x v="284"/>
    <x v="230"/>
    <s v="Thu"/>
    <x v="8"/>
    <x v="4"/>
    <n v="55"/>
    <n v="65"/>
  </r>
  <r>
    <s v="EIS1B0GM"/>
    <x v="27"/>
    <x v="5"/>
    <x v="2"/>
    <s v="GTX Pro"/>
    <s v="Umbrella Corporation"/>
    <s v="United States"/>
    <x v="2"/>
    <x v="284"/>
    <x v="140"/>
    <s v="Sun"/>
    <x v="5"/>
    <x v="3"/>
    <n v="4821"/>
    <n v="0"/>
  </r>
  <r>
    <s v="ASVOOKMY"/>
    <x v="27"/>
    <x v="5"/>
    <x v="2"/>
    <s v="GTX Basic"/>
    <s v="Zathunicon"/>
    <s v="United States"/>
    <x v="0"/>
    <x v="284"/>
    <x v="142"/>
    <s v="Sun"/>
    <x v="6"/>
    <x v="3"/>
    <n v="550"/>
    <n v="524"/>
  </r>
  <r>
    <s v="HMWIP0F2"/>
    <x v="1"/>
    <x v="1"/>
    <x v="0"/>
    <s v="MG Special"/>
    <s v="Finjob"/>
    <s v="United States"/>
    <x v="1"/>
    <x v="284"/>
    <x v="6"/>
    <s v=""/>
    <x v="1"/>
    <x v="1"/>
    <s v=""/>
    <n v="0"/>
  </r>
  <r>
    <s v="WAPSW48Y"/>
    <x v="1"/>
    <x v="1"/>
    <x v="0"/>
    <s v="GTX Pro"/>
    <s v="Ron-tech"/>
    <s v="United States"/>
    <x v="2"/>
    <x v="284"/>
    <x v="196"/>
    <s v="Wed"/>
    <x v="8"/>
    <x v="4"/>
    <n v="4821"/>
    <n v="0"/>
  </r>
  <r>
    <s v="J6TNURHV"/>
    <x v="1"/>
    <x v="1"/>
    <x v="0"/>
    <s v="GTX Basic"/>
    <s v="Inity"/>
    <s v="United States"/>
    <x v="0"/>
    <x v="284"/>
    <x v="228"/>
    <s v="Mon"/>
    <x v="8"/>
    <x v="4"/>
    <n v="550"/>
    <n v="481"/>
  </r>
  <r>
    <s v="9PG07FPP"/>
    <x v="1"/>
    <x v="1"/>
    <x v="0"/>
    <s v="GTX Basic"/>
    <s v="Treequote"/>
    <s v="United States"/>
    <x v="0"/>
    <x v="284"/>
    <x v="210"/>
    <s v="Sat"/>
    <x v="8"/>
    <x v="4"/>
    <n v="550"/>
    <n v="520"/>
  </r>
  <r>
    <s v="U3HKMX4U"/>
    <x v="1"/>
    <x v="1"/>
    <x v="0"/>
    <s v="GTX Pro"/>
    <s v="Codehow"/>
    <s v="United States"/>
    <x v="0"/>
    <x v="284"/>
    <x v="217"/>
    <s v="Sat"/>
    <x v="8"/>
    <x v="4"/>
    <n v="4821"/>
    <n v="4582"/>
  </r>
  <r>
    <s v="A7YPY8KI"/>
    <x v="14"/>
    <x v="3"/>
    <x v="1"/>
    <s v="MG Special"/>
    <s v="Fasehatice"/>
    <s v="United States"/>
    <x v="0"/>
    <x v="284"/>
    <x v="134"/>
    <s v="Mon"/>
    <x v="5"/>
    <x v="3"/>
    <n v="55"/>
    <n v="53"/>
  </r>
  <r>
    <s v="27REMGYU"/>
    <x v="7"/>
    <x v="2"/>
    <x v="1"/>
    <s v="GTX Basic"/>
    <m/>
    <s v=""/>
    <x v="1"/>
    <x v="284"/>
    <x v="6"/>
    <s v=""/>
    <x v="1"/>
    <x v="1"/>
    <s v=""/>
    <n v="0"/>
  </r>
  <r>
    <s v="IFTZ75Z9"/>
    <x v="18"/>
    <x v="2"/>
    <x v="1"/>
    <s v="GTX Plus Basic"/>
    <s v="Labdrill"/>
    <s v="United States"/>
    <x v="2"/>
    <x v="284"/>
    <x v="259"/>
    <s v="Sun"/>
    <x v="9"/>
    <x v="4"/>
    <n v="1096"/>
    <n v="0"/>
  </r>
  <r>
    <s v="E8QYYAGE"/>
    <x v="24"/>
    <x v="0"/>
    <x v="0"/>
    <s v="GTX Basic"/>
    <s v="Stanredtax"/>
    <s v="United States"/>
    <x v="2"/>
    <x v="284"/>
    <x v="158"/>
    <s v="Tue"/>
    <x v="6"/>
    <x v="3"/>
    <n v="550"/>
    <n v="0"/>
  </r>
  <r>
    <s v="O0L6JUYE"/>
    <x v="22"/>
    <x v="1"/>
    <x v="0"/>
    <s v="GTX Basic"/>
    <s v="Bluth Company"/>
    <s v="United States"/>
    <x v="1"/>
    <x v="284"/>
    <x v="6"/>
    <s v=""/>
    <x v="1"/>
    <x v="1"/>
    <s v=""/>
    <n v="0"/>
  </r>
  <r>
    <s v="ZR436XWW"/>
    <x v="9"/>
    <x v="2"/>
    <x v="1"/>
    <s v="GTX Plus Basic"/>
    <m/>
    <s v=""/>
    <x v="1"/>
    <x v="284"/>
    <x v="6"/>
    <s v=""/>
    <x v="1"/>
    <x v="1"/>
    <s v=""/>
    <n v="0"/>
  </r>
  <r>
    <s v="XE0H6MOP"/>
    <x v="9"/>
    <x v="2"/>
    <x v="1"/>
    <s v="GTX Basic"/>
    <s v="Hottechi"/>
    <s v="Korea"/>
    <x v="0"/>
    <x v="284"/>
    <x v="179"/>
    <s v="Fri"/>
    <x v="6"/>
    <x v="3"/>
    <n v="550"/>
    <n v="559"/>
  </r>
  <r>
    <s v="44Q1W18Y"/>
    <x v="0"/>
    <x v="0"/>
    <x v="0"/>
    <s v="MG Special"/>
    <s v="Zoomit"/>
    <s v="United States"/>
    <x v="1"/>
    <x v="284"/>
    <x v="6"/>
    <s v=""/>
    <x v="1"/>
    <x v="1"/>
    <s v=""/>
    <n v="0"/>
  </r>
  <r>
    <s v="LT111IZL"/>
    <x v="0"/>
    <x v="0"/>
    <x v="0"/>
    <s v="MG Special"/>
    <m/>
    <s v=""/>
    <x v="1"/>
    <x v="284"/>
    <x v="6"/>
    <s v=""/>
    <x v="1"/>
    <x v="1"/>
    <s v=""/>
    <n v="0"/>
  </r>
  <r>
    <s v="QHY85D44"/>
    <x v="0"/>
    <x v="0"/>
    <x v="0"/>
    <s v="MG Special"/>
    <m/>
    <s v=""/>
    <x v="1"/>
    <x v="284"/>
    <x v="6"/>
    <s v=""/>
    <x v="1"/>
    <x v="1"/>
    <s v=""/>
    <n v="0"/>
  </r>
  <r>
    <s v="R0YCRJVQ"/>
    <x v="0"/>
    <x v="0"/>
    <x v="0"/>
    <s v="MG Advanced"/>
    <s v="Isdom"/>
    <s v="United States"/>
    <x v="2"/>
    <x v="284"/>
    <x v="150"/>
    <s v="Thu"/>
    <x v="5"/>
    <x v="3"/>
    <n v="3393"/>
    <n v="0"/>
  </r>
  <r>
    <s v="7ZN8YCH8"/>
    <x v="12"/>
    <x v="0"/>
    <x v="0"/>
    <s v="MG Special"/>
    <s v="Gekko &amp; Co"/>
    <s v="United States"/>
    <x v="1"/>
    <x v="284"/>
    <x v="6"/>
    <s v=""/>
    <x v="1"/>
    <x v="1"/>
    <s v=""/>
    <n v="0"/>
  </r>
  <r>
    <s v="3OA6FZUD"/>
    <x v="12"/>
    <x v="0"/>
    <x v="0"/>
    <s v="MG Advanced"/>
    <s v="Treequote"/>
    <s v="United States"/>
    <x v="0"/>
    <x v="284"/>
    <x v="246"/>
    <s v="Wed"/>
    <x v="8"/>
    <x v="4"/>
    <n v="3393"/>
    <n v="3165"/>
  </r>
  <r>
    <s v="B96E3BBD"/>
    <x v="4"/>
    <x v="3"/>
    <x v="1"/>
    <s v="GTX Basic"/>
    <m/>
    <s v=""/>
    <x v="1"/>
    <x v="284"/>
    <x v="6"/>
    <s v=""/>
    <x v="1"/>
    <x v="1"/>
    <s v=""/>
    <n v="0"/>
  </r>
  <r>
    <s v="MQEFGUOG"/>
    <x v="4"/>
    <x v="3"/>
    <x v="1"/>
    <s v="GTX Basic"/>
    <m/>
    <s v=""/>
    <x v="1"/>
    <x v="284"/>
    <x v="6"/>
    <s v=""/>
    <x v="1"/>
    <x v="1"/>
    <s v=""/>
    <n v="0"/>
  </r>
  <r>
    <s v="3C6E0D28"/>
    <x v="4"/>
    <x v="3"/>
    <x v="1"/>
    <s v="GTX Plus Pro"/>
    <m/>
    <s v=""/>
    <x v="1"/>
    <x v="284"/>
    <x v="6"/>
    <s v=""/>
    <x v="1"/>
    <x v="1"/>
    <s v=""/>
    <n v="0"/>
  </r>
  <r>
    <s v="58W7CZGD"/>
    <x v="4"/>
    <x v="3"/>
    <x v="1"/>
    <s v="GTX Pro"/>
    <s v="Cancity"/>
    <s v="United States"/>
    <x v="1"/>
    <x v="284"/>
    <x v="6"/>
    <s v=""/>
    <x v="1"/>
    <x v="1"/>
    <s v=""/>
    <n v="0"/>
  </r>
  <r>
    <s v="SUOT8GB6"/>
    <x v="4"/>
    <x v="3"/>
    <x v="1"/>
    <s v="MG Advanced"/>
    <s v="Blackzim"/>
    <s v="United States"/>
    <x v="0"/>
    <x v="284"/>
    <x v="226"/>
    <s v="Tue"/>
    <x v="8"/>
    <x v="4"/>
    <n v="3393"/>
    <n v="3779"/>
  </r>
  <r>
    <s v="EEQV0YY4"/>
    <x v="15"/>
    <x v="5"/>
    <x v="2"/>
    <s v="GTX Basic"/>
    <m/>
    <s v=""/>
    <x v="1"/>
    <x v="284"/>
    <x v="6"/>
    <s v=""/>
    <x v="1"/>
    <x v="1"/>
    <s v=""/>
    <n v="0"/>
  </r>
  <r>
    <s v="Q3TDGMAR"/>
    <x v="15"/>
    <x v="5"/>
    <x v="2"/>
    <s v="MG Special"/>
    <s v="Donquadtech"/>
    <s v="United States"/>
    <x v="0"/>
    <x v="284"/>
    <x v="231"/>
    <s v="Sun"/>
    <x v="8"/>
    <x v="4"/>
    <n v="55"/>
    <n v="48"/>
  </r>
  <r>
    <s v="HQ2QSZUP"/>
    <x v="3"/>
    <x v="0"/>
    <x v="0"/>
    <s v="MG Special"/>
    <s v="Streethex"/>
    <s v="Belgium"/>
    <x v="0"/>
    <x v="285"/>
    <x v="199"/>
    <s v="Thu"/>
    <x v="8"/>
    <x v="4"/>
    <n v="55"/>
    <n v="50"/>
  </r>
  <r>
    <s v="V01XCOAS"/>
    <x v="25"/>
    <x v="4"/>
    <x v="2"/>
    <s v="MG Special"/>
    <s v="Umbrella Corporation"/>
    <s v="United States"/>
    <x v="2"/>
    <x v="285"/>
    <x v="241"/>
    <s v="Wed"/>
    <x v="8"/>
    <x v="4"/>
    <n v="55"/>
    <n v="0"/>
  </r>
  <r>
    <s v="O35V5CTW"/>
    <x v="23"/>
    <x v="4"/>
    <x v="2"/>
    <s v="MG Advanced"/>
    <s v="Xx-zobam"/>
    <s v="United States"/>
    <x v="2"/>
    <x v="285"/>
    <x v="253"/>
    <s v="Fri"/>
    <x v="8"/>
    <x v="4"/>
    <n v="3393"/>
    <n v="0"/>
  </r>
  <r>
    <s v="0OHEJOI5"/>
    <x v="27"/>
    <x v="5"/>
    <x v="2"/>
    <s v="MG Advanced"/>
    <m/>
    <s v=""/>
    <x v="1"/>
    <x v="285"/>
    <x v="6"/>
    <s v=""/>
    <x v="1"/>
    <x v="1"/>
    <s v=""/>
    <n v="0"/>
  </r>
  <r>
    <s v="AIU1UWJZ"/>
    <x v="27"/>
    <x v="5"/>
    <x v="2"/>
    <s v="GTX Pro"/>
    <s v="Zotware"/>
    <s v="United States"/>
    <x v="0"/>
    <x v="285"/>
    <x v="161"/>
    <s v="Tue"/>
    <x v="5"/>
    <x v="3"/>
    <n v="4821"/>
    <n v="4498"/>
  </r>
  <r>
    <s v="C205FMDE"/>
    <x v="27"/>
    <x v="5"/>
    <x v="2"/>
    <s v="MG Special"/>
    <s v="Zencorporation"/>
    <s v="China"/>
    <x v="0"/>
    <x v="285"/>
    <x v="139"/>
    <s v="Fri"/>
    <x v="6"/>
    <x v="3"/>
    <n v="55"/>
    <n v="59"/>
  </r>
  <r>
    <s v="KLIOLWPC"/>
    <x v="13"/>
    <x v="4"/>
    <x v="2"/>
    <s v="GTX Pro"/>
    <s v="The New York Inquirer"/>
    <s v="United States"/>
    <x v="2"/>
    <x v="285"/>
    <x v="150"/>
    <s v="Thu"/>
    <x v="5"/>
    <x v="3"/>
    <n v="4821"/>
    <n v="0"/>
  </r>
  <r>
    <s v="QMFN71BT"/>
    <x v="1"/>
    <x v="1"/>
    <x v="0"/>
    <s v="GTX Plus Basic"/>
    <m/>
    <s v=""/>
    <x v="1"/>
    <x v="285"/>
    <x v="6"/>
    <s v=""/>
    <x v="1"/>
    <x v="1"/>
    <s v=""/>
    <n v="0"/>
  </r>
  <r>
    <s v="OF5AZQID"/>
    <x v="1"/>
    <x v="1"/>
    <x v="0"/>
    <s v="GTX Pro"/>
    <s v="Dontechi"/>
    <s v="United States"/>
    <x v="0"/>
    <x v="285"/>
    <x v="212"/>
    <s v="Sun"/>
    <x v="8"/>
    <x v="4"/>
    <n v="4821"/>
    <n v="4810"/>
  </r>
  <r>
    <s v="7O1UQ19W"/>
    <x v="8"/>
    <x v="1"/>
    <x v="0"/>
    <s v="GTX Basic"/>
    <m/>
    <s v=""/>
    <x v="1"/>
    <x v="285"/>
    <x v="6"/>
    <s v=""/>
    <x v="1"/>
    <x v="1"/>
    <s v=""/>
    <n v="0"/>
  </r>
  <r>
    <s v="LFJVV393"/>
    <x v="10"/>
    <x v="3"/>
    <x v="1"/>
    <s v="GTX Plus Basic"/>
    <m/>
    <s v=""/>
    <x v="1"/>
    <x v="285"/>
    <x v="6"/>
    <s v=""/>
    <x v="1"/>
    <x v="1"/>
    <s v=""/>
    <n v="0"/>
  </r>
  <r>
    <s v="QQPAK72N"/>
    <x v="10"/>
    <x v="3"/>
    <x v="1"/>
    <s v="GTX Plus Pro"/>
    <m/>
    <s v=""/>
    <x v="1"/>
    <x v="285"/>
    <x v="6"/>
    <s v=""/>
    <x v="1"/>
    <x v="1"/>
    <s v=""/>
    <n v="0"/>
  </r>
  <r>
    <s v="8H0UQYXW"/>
    <x v="7"/>
    <x v="2"/>
    <x v="1"/>
    <s v="MG Advanced"/>
    <s v="Kan-code"/>
    <s v="United States"/>
    <x v="0"/>
    <x v="285"/>
    <x v="233"/>
    <s v="Tue"/>
    <x v="8"/>
    <x v="4"/>
    <n v="3393"/>
    <n v="3972"/>
  </r>
  <r>
    <s v="5CAP1055"/>
    <x v="18"/>
    <x v="2"/>
    <x v="1"/>
    <s v="GTX Plus Pro"/>
    <s v="Kan-code"/>
    <s v="United States"/>
    <x v="1"/>
    <x v="285"/>
    <x v="6"/>
    <s v=""/>
    <x v="1"/>
    <x v="1"/>
    <s v=""/>
    <n v="0"/>
  </r>
  <r>
    <s v="ZW2GDFKC"/>
    <x v="18"/>
    <x v="2"/>
    <x v="1"/>
    <s v="MG Special"/>
    <s v="J-Texon"/>
    <s v="United States"/>
    <x v="2"/>
    <x v="285"/>
    <x v="162"/>
    <s v="Thu"/>
    <x v="5"/>
    <x v="3"/>
    <n v="55"/>
    <n v="0"/>
  </r>
  <r>
    <s v="96MOALT0"/>
    <x v="18"/>
    <x v="2"/>
    <x v="1"/>
    <s v="GTX Basic"/>
    <s v="Konex"/>
    <s v="United States"/>
    <x v="0"/>
    <x v="285"/>
    <x v="156"/>
    <s v="Fri"/>
    <x v="5"/>
    <x v="3"/>
    <n v="550"/>
    <n v="573"/>
  </r>
  <r>
    <s v="DFSFEADV"/>
    <x v="24"/>
    <x v="0"/>
    <x v="0"/>
    <s v="GTX Basic"/>
    <m/>
    <s v=""/>
    <x v="1"/>
    <x v="285"/>
    <x v="6"/>
    <s v=""/>
    <x v="1"/>
    <x v="1"/>
    <s v=""/>
    <n v="0"/>
  </r>
  <r>
    <s v="PXNDLIL2"/>
    <x v="24"/>
    <x v="0"/>
    <x v="0"/>
    <s v="MG Special"/>
    <s v="Initech"/>
    <s v="United States"/>
    <x v="1"/>
    <x v="285"/>
    <x v="6"/>
    <s v=""/>
    <x v="1"/>
    <x v="1"/>
    <s v=""/>
    <n v="0"/>
  </r>
  <r>
    <s v="7FVBMH48"/>
    <x v="5"/>
    <x v="3"/>
    <x v="1"/>
    <s v="MG Advanced"/>
    <m/>
    <s v=""/>
    <x v="1"/>
    <x v="285"/>
    <x v="6"/>
    <s v=""/>
    <x v="1"/>
    <x v="1"/>
    <s v=""/>
    <n v="0"/>
  </r>
  <r>
    <s v="714B6OB2"/>
    <x v="5"/>
    <x v="3"/>
    <x v="1"/>
    <s v="GTX Plus Pro"/>
    <s v="Fasehatice"/>
    <s v="United States"/>
    <x v="2"/>
    <x v="285"/>
    <x v="229"/>
    <s v="Sat"/>
    <x v="8"/>
    <x v="4"/>
    <n v="5482"/>
    <n v="0"/>
  </r>
  <r>
    <s v="W6OX0S1Q"/>
    <x v="5"/>
    <x v="3"/>
    <x v="1"/>
    <s v="GTX Pro"/>
    <s v="Goodsilron"/>
    <s v="United States"/>
    <x v="2"/>
    <x v="285"/>
    <x v="134"/>
    <s v="Mon"/>
    <x v="5"/>
    <x v="3"/>
    <n v="4821"/>
    <n v="0"/>
  </r>
  <r>
    <s v="B5WZQP1F"/>
    <x v="5"/>
    <x v="3"/>
    <x v="1"/>
    <s v="GTX Pro"/>
    <s v="Zoomit"/>
    <s v="United States"/>
    <x v="0"/>
    <x v="285"/>
    <x v="260"/>
    <s v="Tue"/>
    <x v="8"/>
    <x v="4"/>
    <n v="4821"/>
    <n v="5540"/>
  </r>
  <r>
    <s v="V0G393Q6"/>
    <x v="22"/>
    <x v="1"/>
    <x v="0"/>
    <s v="GTX Plus Basic"/>
    <m/>
    <s v=""/>
    <x v="1"/>
    <x v="285"/>
    <x v="6"/>
    <s v=""/>
    <x v="1"/>
    <x v="1"/>
    <s v=""/>
    <n v="0"/>
  </r>
  <r>
    <s v="9CPUX0D0"/>
    <x v="22"/>
    <x v="1"/>
    <x v="0"/>
    <s v="GTX Pro"/>
    <m/>
    <s v=""/>
    <x v="1"/>
    <x v="285"/>
    <x v="6"/>
    <s v=""/>
    <x v="1"/>
    <x v="1"/>
    <s v=""/>
    <n v="0"/>
  </r>
  <r>
    <s v="CYBWWANG"/>
    <x v="22"/>
    <x v="1"/>
    <x v="0"/>
    <s v="MG Special"/>
    <s v="Konmatfix"/>
    <s v="United States"/>
    <x v="2"/>
    <x v="285"/>
    <x v="256"/>
    <s v="Sat"/>
    <x v="8"/>
    <x v="4"/>
    <n v="55"/>
    <n v="0"/>
  </r>
  <r>
    <s v="USS2SNQI"/>
    <x v="9"/>
    <x v="2"/>
    <x v="1"/>
    <s v="MG Special"/>
    <m/>
    <s v=""/>
    <x v="1"/>
    <x v="285"/>
    <x v="6"/>
    <s v=""/>
    <x v="1"/>
    <x v="1"/>
    <s v=""/>
    <n v="0"/>
  </r>
  <r>
    <s v="4BUQW2T0"/>
    <x v="9"/>
    <x v="2"/>
    <x v="1"/>
    <s v="GTX Plus Basic"/>
    <s v="Cheers"/>
    <s v="United States"/>
    <x v="0"/>
    <x v="285"/>
    <x v="162"/>
    <s v="Thu"/>
    <x v="5"/>
    <x v="3"/>
    <n v="1096"/>
    <n v="1130"/>
  </r>
  <r>
    <s v="HQKWQ004"/>
    <x v="0"/>
    <x v="0"/>
    <x v="0"/>
    <s v="MG Advanced"/>
    <m/>
    <s v=""/>
    <x v="1"/>
    <x v="285"/>
    <x v="6"/>
    <s v=""/>
    <x v="1"/>
    <x v="1"/>
    <s v=""/>
    <n v="0"/>
  </r>
  <r>
    <s v="ZHOK77B4"/>
    <x v="19"/>
    <x v="4"/>
    <x v="2"/>
    <s v="GTX Pro"/>
    <s v="Zotware"/>
    <s v="United States"/>
    <x v="0"/>
    <x v="285"/>
    <x v="199"/>
    <s v="Thu"/>
    <x v="8"/>
    <x v="4"/>
    <n v="4821"/>
    <n v="4743"/>
  </r>
  <r>
    <s v="TP4SDOPW"/>
    <x v="19"/>
    <x v="4"/>
    <x v="2"/>
    <s v="MG Advanced"/>
    <s v="Plussunin"/>
    <s v="United States"/>
    <x v="0"/>
    <x v="285"/>
    <x v="175"/>
    <s v="Tue"/>
    <x v="5"/>
    <x v="3"/>
    <n v="3393"/>
    <n v="3732"/>
  </r>
  <r>
    <s v="BUZMB3Q4"/>
    <x v="4"/>
    <x v="3"/>
    <x v="1"/>
    <s v="MG Special"/>
    <s v="Finjob"/>
    <s v="United States"/>
    <x v="0"/>
    <x v="285"/>
    <x v="244"/>
    <s v="Sun"/>
    <x v="8"/>
    <x v="4"/>
    <n v="55"/>
    <n v="59"/>
  </r>
  <r>
    <s v="92VGMPKP"/>
    <x v="2"/>
    <x v="2"/>
    <x v="1"/>
    <s v="GTX Pro"/>
    <s v="Goodsilron"/>
    <s v="United States"/>
    <x v="2"/>
    <x v="285"/>
    <x v="233"/>
    <s v="Tue"/>
    <x v="8"/>
    <x v="4"/>
    <n v="4821"/>
    <n v="0"/>
  </r>
  <r>
    <s v="JTXYATXL"/>
    <x v="2"/>
    <x v="2"/>
    <x v="1"/>
    <s v="GTX Basic"/>
    <s v="Konex"/>
    <s v="United States"/>
    <x v="0"/>
    <x v="285"/>
    <x v="225"/>
    <s v="Wed"/>
    <x v="8"/>
    <x v="4"/>
    <n v="550"/>
    <n v="510"/>
  </r>
  <r>
    <s v="SAMPTSH0"/>
    <x v="3"/>
    <x v="0"/>
    <x v="0"/>
    <s v="GTX Plus Basic"/>
    <m/>
    <s v=""/>
    <x v="1"/>
    <x v="286"/>
    <x v="6"/>
    <s v=""/>
    <x v="1"/>
    <x v="1"/>
    <s v=""/>
    <n v="0"/>
  </r>
  <r>
    <s v="NSX4NR40"/>
    <x v="3"/>
    <x v="0"/>
    <x v="0"/>
    <s v="GTX Plus Pro"/>
    <s v="Bioholding"/>
    <s v="Philipines"/>
    <x v="1"/>
    <x v="286"/>
    <x v="6"/>
    <s v=""/>
    <x v="1"/>
    <x v="1"/>
    <s v=""/>
    <n v="0"/>
  </r>
  <r>
    <s v="NPORW46K"/>
    <x v="3"/>
    <x v="0"/>
    <x v="0"/>
    <s v="MG Special"/>
    <m/>
    <s v=""/>
    <x v="1"/>
    <x v="286"/>
    <x v="6"/>
    <s v=""/>
    <x v="1"/>
    <x v="1"/>
    <s v=""/>
    <n v="0"/>
  </r>
  <r>
    <s v="0GS0L5VR"/>
    <x v="3"/>
    <x v="0"/>
    <x v="0"/>
    <s v="MG Special"/>
    <m/>
    <s v=""/>
    <x v="1"/>
    <x v="286"/>
    <x v="6"/>
    <s v=""/>
    <x v="1"/>
    <x v="1"/>
    <s v=""/>
    <n v="0"/>
  </r>
  <r>
    <s v="DCOMI70R"/>
    <x v="3"/>
    <x v="0"/>
    <x v="0"/>
    <s v="GTX Plus Pro"/>
    <s v="Inity"/>
    <s v="United States"/>
    <x v="2"/>
    <x v="286"/>
    <x v="136"/>
    <s v="Sun"/>
    <x v="5"/>
    <x v="3"/>
    <n v="5482"/>
    <n v="0"/>
  </r>
  <r>
    <s v="LBO52V0N"/>
    <x v="23"/>
    <x v="4"/>
    <x v="2"/>
    <s v="GTX Pro"/>
    <m/>
    <s v=""/>
    <x v="1"/>
    <x v="286"/>
    <x v="6"/>
    <s v=""/>
    <x v="1"/>
    <x v="1"/>
    <s v=""/>
    <n v="0"/>
  </r>
  <r>
    <s v="5OOZTQK7"/>
    <x v="23"/>
    <x v="4"/>
    <x v="2"/>
    <s v="MG Advanced"/>
    <s v="Ganjaflex"/>
    <s v="Japan"/>
    <x v="2"/>
    <x v="286"/>
    <x v="161"/>
    <s v="Tue"/>
    <x v="5"/>
    <x v="3"/>
    <n v="3393"/>
    <n v="0"/>
  </r>
  <r>
    <s v="P2PVED7R"/>
    <x v="23"/>
    <x v="4"/>
    <x v="2"/>
    <s v="GTX Plus Basic"/>
    <s v="Kan-code"/>
    <s v="United States"/>
    <x v="0"/>
    <x v="286"/>
    <x v="155"/>
    <s v="Wed"/>
    <x v="5"/>
    <x v="3"/>
    <n v="1096"/>
    <n v="907"/>
  </r>
  <r>
    <s v="LFMMI05H"/>
    <x v="23"/>
    <x v="4"/>
    <x v="2"/>
    <s v="GTX Plus Pro"/>
    <s v="Acme Corporation"/>
    <s v="United States"/>
    <x v="0"/>
    <x v="286"/>
    <x v="261"/>
    <s v="Thu"/>
    <x v="9"/>
    <x v="4"/>
    <n v="5482"/>
    <n v="5881"/>
  </r>
  <r>
    <s v="99NDUEKO"/>
    <x v="28"/>
    <x v="0"/>
    <x v="0"/>
    <s v="GTX Plus Pro"/>
    <s v="Betatech"/>
    <s v="Kenya"/>
    <x v="2"/>
    <x v="286"/>
    <x v="207"/>
    <s v="Thu"/>
    <x v="8"/>
    <x v="4"/>
    <n v="5482"/>
    <n v="0"/>
  </r>
  <r>
    <s v="FJE58EP1"/>
    <x v="1"/>
    <x v="1"/>
    <x v="0"/>
    <s v="GTX Pro"/>
    <m/>
    <s v=""/>
    <x v="1"/>
    <x v="286"/>
    <x v="6"/>
    <s v=""/>
    <x v="1"/>
    <x v="1"/>
    <s v=""/>
    <n v="0"/>
  </r>
  <r>
    <s v="AILB4LIX"/>
    <x v="1"/>
    <x v="1"/>
    <x v="0"/>
    <s v="GTX Pro"/>
    <m/>
    <s v=""/>
    <x v="1"/>
    <x v="286"/>
    <x v="6"/>
    <s v=""/>
    <x v="1"/>
    <x v="1"/>
    <s v=""/>
    <n v="0"/>
  </r>
  <r>
    <s v="2ICN8RJP"/>
    <x v="1"/>
    <x v="1"/>
    <x v="0"/>
    <s v="GTX Pro"/>
    <s v="Rundofase"/>
    <s v="United States"/>
    <x v="0"/>
    <x v="286"/>
    <x v="217"/>
    <s v="Sat"/>
    <x v="8"/>
    <x v="4"/>
    <n v="4821"/>
    <n v="3902"/>
  </r>
  <r>
    <s v="8FGW6RSX"/>
    <x v="14"/>
    <x v="3"/>
    <x v="1"/>
    <s v="MG Special"/>
    <m/>
    <s v=""/>
    <x v="1"/>
    <x v="286"/>
    <x v="6"/>
    <s v=""/>
    <x v="1"/>
    <x v="1"/>
    <s v=""/>
    <n v="0"/>
  </r>
  <r>
    <s v="CYV6MJL9"/>
    <x v="10"/>
    <x v="3"/>
    <x v="1"/>
    <s v="MG Advanced"/>
    <m/>
    <s v=""/>
    <x v="1"/>
    <x v="286"/>
    <x v="6"/>
    <s v=""/>
    <x v="1"/>
    <x v="1"/>
    <s v=""/>
    <n v="0"/>
  </r>
  <r>
    <s v="YKMHSGNU"/>
    <x v="10"/>
    <x v="3"/>
    <x v="1"/>
    <s v="MG Advanced"/>
    <s v="Y-corporation"/>
    <s v="United States"/>
    <x v="2"/>
    <x v="286"/>
    <x v="246"/>
    <s v="Wed"/>
    <x v="8"/>
    <x v="4"/>
    <n v="3393"/>
    <n v="0"/>
  </r>
  <r>
    <s v="Y8ZUSC9C"/>
    <x v="29"/>
    <x v="1"/>
    <x v="0"/>
    <s v="GTX Basic"/>
    <m/>
    <s v=""/>
    <x v="1"/>
    <x v="286"/>
    <x v="6"/>
    <s v=""/>
    <x v="1"/>
    <x v="1"/>
    <s v=""/>
    <n v="0"/>
  </r>
  <r>
    <s v="VHT6G2BS"/>
    <x v="29"/>
    <x v="1"/>
    <x v="0"/>
    <s v="GTX Plus Basic"/>
    <m/>
    <s v=""/>
    <x v="1"/>
    <x v="286"/>
    <x v="6"/>
    <s v=""/>
    <x v="1"/>
    <x v="1"/>
    <s v=""/>
    <n v="0"/>
  </r>
  <r>
    <s v="KBPKLB2X"/>
    <x v="29"/>
    <x v="1"/>
    <x v="0"/>
    <s v="GTX Pro"/>
    <m/>
    <s v=""/>
    <x v="1"/>
    <x v="286"/>
    <x v="6"/>
    <s v=""/>
    <x v="1"/>
    <x v="1"/>
    <s v=""/>
    <n v="0"/>
  </r>
  <r>
    <s v="N0XWYRBU"/>
    <x v="16"/>
    <x v="2"/>
    <x v="1"/>
    <s v="GTX Plus Pro"/>
    <s v="Goodsilron"/>
    <s v="United States"/>
    <x v="0"/>
    <x v="286"/>
    <x v="234"/>
    <s v="Fri"/>
    <x v="8"/>
    <x v="4"/>
    <n v="5482"/>
    <n v="6186"/>
  </r>
  <r>
    <s v="HY9VGF58"/>
    <x v="18"/>
    <x v="2"/>
    <x v="1"/>
    <s v="GTX Plus Basic"/>
    <s v="Plexzap"/>
    <s v="United States"/>
    <x v="0"/>
    <x v="286"/>
    <x v="162"/>
    <s v="Thu"/>
    <x v="5"/>
    <x v="3"/>
    <n v="1096"/>
    <n v="1094"/>
  </r>
  <r>
    <s v="EZDMNAK8"/>
    <x v="24"/>
    <x v="0"/>
    <x v="0"/>
    <s v="MG Advanced"/>
    <s v="Plussunin"/>
    <s v="United States"/>
    <x v="1"/>
    <x v="286"/>
    <x v="6"/>
    <s v=""/>
    <x v="1"/>
    <x v="1"/>
    <s v=""/>
    <n v="0"/>
  </r>
  <r>
    <s v="I6PXHXST"/>
    <x v="22"/>
    <x v="1"/>
    <x v="0"/>
    <s v="MG Advanced"/>
    <s v="Singletechno"/>
    <s v="United States"/>
    <x v="1"/>
    <x v="286"/>
    <x v="6"/>
    <s v=""/>
    <x v="1"/>
    <x v="1"/>
    <s v=""/>
    <n v="0"/>
  </r>
  <r>
    <s v="AMP2GT6F"/>
    <x v="9"/>
    <x v="2"/>
    <x v="1"/>
    <s v="GTX Pro"/>
    <m/>
    <s v=""/>
    <x v="1"/>
    <x v="286"/>
    <x v="6"/>
    <s v=""/>
    <x v="1"/>
    <x v="1"/>
    <s v=""/>
    <n v="0"/>
  </r>
  <r>
    <s v="EPC4NBJ5"/>
    <x v="9"/>
    <x v="2"/>
    <x v="1"/>
    <s v="GTX Plus Basic"/>
    <s v="Golddex"/>
    <s v="United States"/>
    <x v="2"/>
    <x v="286"/>
    <x v="146"/>
    <s v="Mon"/>
    <x v="5"/>
    <x v="3"/>
    <n v="1096"/>
    <n v="0"/>
  </r>
  <r>
    <s v="PQJZNRKK"/>
    <x v="17"/>
    <x v="5"/>
    <x v="2"/>
    <s v="GTX Pro"/>
    <m/>
    <s v=""/>
    <x v="1"/>
    <x v="286"/>
    <x v="6"/>
    <s v=""/>
    <x v="1"/>
    <x v="1"/>
    <s v=""/>
    <n v="0"/>
  </r>
  <r>
    <s v="MVU1OZVS"/>
    <x v="12"/>
    <x v="0"/>
    <x v="0"/>
    <s v="MG Special"/>
    <s v="Rangreen"/>
    <s v="Panama"/>
    <x v="0"/>
    <x v="286"/>
    <x v="262"/>
    <s v="Thu"/>
    <x v="8"/>
    <x v="4"/>
    <n v="55"/>
    <n v="53"/>
  </r>
  <r>
    <s v="E617EXPD"/>
    <x v="4"/>
    <x v="3"/>
    <x v="1"/>
    <s v="MG Advanced"/>
    <s v="Iselectrics"/>
    <s v="United States"/>
    <x v="1"/>
    <x v="286"/>
    <x v="6"/>
    <s v=""/>
    <x v="1"/>
    <x v="1"/>
    <s v=""/>
    <n v="0"/>
  </r>
  <r>
    <s v="1BAF1ZYL"/>
    <x v="4"/>
    <x v="3"/>
    <x v="1"/>
    <s v="GTX Basic"/>
    <s v="Plexzap"/>
    <s v="United States"/>
    <x v="0"/>
    <x v="286"/>
    <x v="148"/>
    <s v="Sat"/>
    <x v="5"/>
    <x v="3"/>
    <n v="550"/>
    <n v="551"/>
  </r>
  <r>
    <s v="JEWIBFH9"/>
    <x v="20"/>
    <x v="5"/>
    <x v="2"/>
    <s v="MG Advanced"/>
    <m/>
    <s v=""/>
    <x v="1"/>
    <x v="286"/>
    <x v="6"/>
    <s v=""/>
    <x v="1"/>
    <x v="1"/>
    <s v=""/>
    <n v="0"/>
  </r>
  <r>
    <s v="UV45XZWJ"/>
    <x v="2"/>
    <x v="2"/>
    <x v="1"/>
    <s v="MG Special"/>
    <s v="Blackzim"/>
    <s v="United States"/>
    <x v="2"/>
    <x v="286"/>
    <x v="156"/>
    <s v="Fri"/>
    <x v="5"/>
    <x v="3"/>
    <n v="55"/>
    <n v="0"/>
  </r>
  <r>
    <s v="B08R55ET"/>
    <x v="3"/>
    <x v="0"/>
    <x v="0"/>
    <s v="MG Special"/>
    <m/>
    <s v=""/>
    <x v="1"/>
    <x v="287"/>
    <x v="6"/>
    <s v=""/>
    <x v="1"/>
    <x v="1"/>
    <s v=""/>
    <n v="0"/>
  </r>
  <r>
    <s v="3HTSMIGI"/>
    <x v="3"/>
    <x v="0"/>
    <x v="0"/>
    <s v="GTX Plus Basic"/>
    <s v="Betatech"/>
    <s v="Kenya"/>
    <x v="2"/>
    <x v="287"/>
    <x v="173"/>
    <s v="Wed"/>
    <x v="6"/>
    <x v="3"/>
    <n v="1096"/>
    <n v="0"/>
  </r>
  <r>
    <s v="B5GG52AB"/>
    <x v="3"/>
    <x v="0"/>
    <x v="0"/>
    <s v="GTX Plus Pro"/>
    <s v="Inity"/>
    <s v="United States"/>
    <x v="2"/>
    <x v="287"/>
    <x v="225"/>
    <s v="Wed"/>
    <x v="8"/>
    <x v="4"/>
    <n v="5482"/>
    <n v="0"/>
  </r>
  <r>
    <s v="MTBQF6FE"/>
    <x v="3"/>
    <x v="0"/>
    <x v="0"/>
    <s v="MG Special"/>
    <s v="Globex Corporation"/>
    <s v="Norway"/>
    <x v="0"/>
    <x v="287"/>
    <x v="212"/>
    <s v="Sun"/>
    <x v="8"/>
    <x v="4"/>
    <n v="55"/>
    <n v="57"/>
  </r>
  <r>
    <s v="ICR59VIJ"/>
    <x v="23"/>
    <x v="4"/>
    <x v="2"/>
    <s v="MG Advanced"/>
    <m/>
    <s v=""/>
    <x v="1"/>
    <x v="287"/>
    <x v="6"/>
    <s v=""/>
    <x v="1"/>
    <x v="1"/>
    <s v=""/>
    <n v="0"/>
  </r>
  <r>
    <s v="3S3O03ZV"/>
    <x v="23"/>
    <x v="4"/>
    <x v="2"/>
    <s v="GTX Basic"/>
    <s v="Gekko &amp; Co"/>
    <s v="United States"/>
    <x v="0"/>
    <x v="287"/>
    <x v="149"/>
    <s v="Fri"/>
    <x v="5"/>
    <x v="3"/>
    <n v="550"/>
    <n v="552"/>
  </r>
  <r>
    <s v="62TFLOG6"/>
    <x v="27"/>
    <x v="5"/>
    <x v="2"/>
    <s v="MG Advanced"/>
    <s v="Condax"/>
    <s v="United States"/>
    <x v="2"/>
    <x v="287"/>
    <x v="146"/>
    <s v="Mon"/>
    <x v="5"/>
    <x v="3"/>
    <n v="3393"/>
    <n v="0"/>
  </r>
  <r>
    <s v="94JT388Y"/>
    <x v="27"/>
    <x v="5"/>
    <x v="2"/>
    <s v="GTX Plus Pro"/>
    <s v="The New York Inquirer"/>
    <s v="United States"/>
    <x v="0"/>
    <x v="287"/>
    <x v="139"/>
    <s v="Fri"/>
    <x v="6"/>
    <x v="3"/>
    <n v="5482"/>
    <n v="4520"/>
  </r>
  <r>
    <s v="AKC9GNVA"/>
    <x v="27"/>
    <x v="5"/>
    <x v="2"/>
    <s v="GTX Pro"/>
    <s v="Umbrella Corporation"/>
    <s v="United States"/>
    <x v="0"/>
    <x v="287"/>
    <x v="207"/>
    <s v="Thu"/>
    <x v="8"/>
    <x v="4"/>
    <n v="4821"/>
    <n v="5868"/>
  </r>
  <r>
    <s v="0R1F3OIN"/>
    <x v="13"/>
    <x v="4"/>
    <x v="2"/>
    <s v="MG Advanced"/>
    <s v="Bioplex"/>
    <s v="United States"/>
    <x v="0"/>
    <x v="287"/>
    <x v="161"/>
    <s v="Tue"/>
    <x v="5"/>
    <x v="3"/>
    <n v="3393"/>
    <n v="2682"/>
  </r>
  <r>
    <s v="WDUOD19F"/>
    <x v="1"/>
    <x v="1"/>
    <x v="0"/>
    <s v="GTX Plus Basic"/>
    <s v="Dontechi"/>
    <s v="United States"/>
    <x v="2"/>
    <x v="287"/>
    <x v="259"/>
    <s v="Sun"/>
    <x v="9"/>
    <x v="4"/>
    <n v="1096"/>
    <n v="0"/>
  </r>
  <r>
    <s v="SFXFXRYV"/>
    <x v="1"/>
    <x v="1"/>
    <x v="0"/>
    <s v="GTX Pro"/>
    <s v="Ron-tech"/>
    <s v="United States"/>
    <x v="2"/>
    <x v="287"/>
    <x v="228"/>
    <s v="Mon"/>
    <x v="8"/>
    <x v="4"/>
    <n v="4821"/>
    <n v="0"/>
  </r>
  <r>
    <s v="ANZJNT1Q"/>
    <x v="1"/>
    <x v="1"/>
    <x v="0"/>
    <s v="GTX Plus Basic"/>
    <s v="Rundofase"/>
    <s v="United States"/>
    <x v="0"/>
    <x v="287"/>
    <x v="149"/>
    <s v="Fri"/>
    <x v="5"/>
    <x v="3"/>
    <n v="1096"/>
    <n v="1104"/>
  </r>
  <r>
    <s v="MX3QZ682"/>
    <x v="1"/>
    <x v="1"/>
    <x v="0"/>
    <s v="GTX Pro"/>
    <s v="Globex Corporation"/>
    <s v="Norway"/>
    <x v="0"/>
    <x v="287"/>
    <x v="207"/>
    <s v="Thu"/>
    <x v="8"/>
    <x v="4"/>
    <n v="4821"/>
    <n v="5107"/>
  </r>
  <r>
    <s v="WMJDLTEF"/>
    <x v="26"/>
    <x v="4"/>
    <x v="2"/>
    <s v="GTX Basic"/>
    <s v="Ontomedia"/>
    <s v="United States"/>
    <x v="0"/>
    <x v="287"/>
    <x v="256"/>
    <s v="Sat"/>
    <x v="8"/>
    <x v="4"/>
    <n v="550"/>
    <n v="533"/>
  </r>
  <r>
    <s v="3XUKEIQF"/>
    <x v="26"/>
    <x v="4"/>
    <x v="2"/>
    <s v="GTX Plus Pro"/>
    <s v="Plussunin"/>
    <s v="United States"/>
    <x v="0"/>
    <x v="287"/>
    <x v="263"/>
    <s v="Mon"/>
    <x v="9"/>
    <x v="4"/>
    <n v="5482"/>
    <n v="5454"/>
  </r>
  <r>
    <s v="GBQ8OLNP"/>
    <x v="8"/>
    <x v="1"/>
    <x v="0"/>
    <s v="GTX Plus Pro"/>
    <s v="Warephase"/>
    <s v="United States"/>
    <x v="2"/>
    <x v="287"/>
    <x v="157"/>
    <s v="Tue"/>
    <x v="6"/>
    <x v="3"/>
    <n v="5482"/>
    <n v="0"/>
  </r>
  <r>
    <s v="Y69M70YC"/>
    <x v="8"/>
    <x v="1"/>
    <x v="0"/>
    <s v="GTX Pro"/>
    <s v="dambase"/>
    <s v="United States"/>
    <x v="2"/>
    <x v="287"/>
    <x v="196"/>
    <s v="Wed"/>
    <x v="8"/>
    <x v="4"/>
    <n v="4821"/>
    <n v="0"/>
  </r>
  <r>
    <s v="TQJJDWWH"/>
    <x v="7"/>
    <x v="2"/>
    <x v="1"/>
    <s v="MG Advanced"/>
    <m/>
    <s v=""/>
    <x v="1"/>
    <x v="287"/>
    <x v="6"/>
    <s v=""/>
    <x v="1"/>
    <x v="1"/>
    <s v=""/>
    <n v="0"/>
  </r>
  <r>
    <s v="3UOIHNKR"/>
    <x v="7"/>
    <x v="2"/>
    <x v="1"/>
    <s v="GTX Plus Pro"/>
    <s v="Plusstrip"/>
    <s v="United States"/>
    <x v="0"/>
    <x v="287"/>
    <x v="142"/>
    <s v="Sun"/>
    <x v="6"/>
    <x v="3"/>
    <n v="5482"/>
    <n v="5533"/>
  </r>
  <r>
    <s v="5WVY52IX"/>
    <x v="29"/>
    <x v="1"/>
    <x v="0"/>
    <s v="MG Special"/>
    <s v="Statholdings"/>
    <s v="United States"/>
    <x v="0"/>
    <x v="287"/>
    <x v="231"/>
    <s v="Sun"/>
    <x v="8"/>
    <x v="4"/>
    <n v="55"/>
    <n v="57"/>
  </r>
  <r>
    <s v="3K3LQ0H5"/>
    <x v="16"/>
    <x v="2"/>
    <x v="1"/>
    <s v="GTX Basic"/>
    <s v="Scotfind"/>
    <s v="United States"/>
    <x v="0"/>
    <x v="287"/>
    <x v="147"/>
    <s v="Wed"/>
    <x v="5"/>
    <x v="3"/>
    <n v="550"/>
    <n v="557"/>
  </r>
  <r>
    <s v="XGHMOHYQ"/>
    <x v="24"/>
    <x v="0"/>
    <x v="0"/>
    <s v="GTX Basic"/>
    <m/>
    <s v=""/>
    <x v="1"/>
    <x v="287"/>
    <x v="6"/>
    <s v=""/>
    <x v="1"/>
    <x v="1"/>
    <s v=""/>
    <n v="0"/>
  </r>
  <r>
    <s v="5378T3K3"/>
    <x v="5"/>
    <x v="3"/>
    <x v="1"/>
    <s v="GTX Plus Pro"/>
    <m/>
    <s v=""/>
    <x v="1"/>
    <x v="287"/>
    <x v="6"/>
    <s v=""/>
    <x v="1"/>
    <x v="1"/>
    <s v=""/>
    <n v="0"/>
  </r>
  <r>
    <s v="3THRXZLP"/>
    <x v="5"/>
    <x v="3"/>
    <x v="1"/>
    <s v="GTX Plus Basic"/>
    <s v="Scotfind"/>
    <s v="United States"/>
    <x v="2"/>
    <x v="287"/>
    <x v="231"/>
    <s v="Sun"/>
    <x v="8"/>
    <x v="4"/>
    <n v="1096"/>
    <n v="0"/>
  </r>
  <r>
    <s v="H45TYGRR"/>
    <x v="5"/>
    <x v="3"/>
    <x v="1"/>
    <s v="MG Advanced"/>
    <s v="Fasehatice"/>
    <s v="United States"/>
    <x v="0"/>
    <x v="287"/>
    <x v="135"/>
    <s v="Sat"/>
    <x v="5"/>
    <x v="3"/>
    <n v="3393"/>
    <n v="3271"/>
  </r>
  <r>
    <s v="E4A92U26"/>
    <x v="22"/>
    <x v="1"/>
    <x v="0"/>
    <s v="GTX Plus Pro"/>
    <s v="Isdom"/>
    <s v="United States"/>
    <x v="2"/>
    <x v="287"/>
    <x v="151"/>
    <s v="Sun"/>
    <x v="5"/>
    <x v="3"/>
    <n v="5482"/>
    <n v="0"/>
  </r>
  <r>
    <s v="JNYA5ZHI"/>
    <x v="0"/>
    <x v="0"/>
    <x v="0"/>
    <s v="MG Special"/>
    <s v="Codehow"/>
    <s v="United States"/>
    <x v="2"/>
    <x v="287"/>
    <x v="234"/>
    <s v="Fri"/>
    <x v="8"/>
    <x v="4"/>
    <n v="55"/>
    <n v="0"/>
  </r>
  <r>
    <s v="DCNA3CA1"/>
    <x v="0"/>
    <x v="0"/>
    <x v="0"/>
    <s v="GTX Basic"/>
    <s v="Scottech"/>
    <s v="United States"/>
    <x v="0"/>
    <x v="287"/>
    <x v="248"/>
    <s v="Mon"/>
    <x v="9"/>
    <x v="4"/>
    <n v="550"/>
    <n v="716"/>
  </r>
  <r>
    <s v="1MQ3015O"/>
    <x v="6"/>
    <x v="1"/>
    <x v="0"/>
    <s v="GTX Plus Basic"/>
    <m/>
    <s v=""/>
    <x v="1"/>
    <x v="287"/>
    <x v="6"/>
    <s v=""/>
    <x v="1"/>
    <x v="1"/>
    <s v=""/>
    <n v="0"/>
  </r>
  <r>
    <s v="PYQ3VX08"/>
    <x v="6"/>
    <x v="1"/>
    <x v="0"/>
    <s v="GTX Pro"/>
    <m/>
    <s v=""/>
    <x v="1"/>
    <x v="287"/>
    <x v="6"/>
    <s v=""/>
    <x v="1"/>
    <x v="1"/>
    <s v=""/>
    <n v="0"/>
  </r>
  <r>
    <s v="484WREJQ"/>
    <x v="19"/>
    <x v="4"/>
    <x v="2"/>
    <s v="GTX Plus Basic"/>
    <s v="Zencorporation"/>
    <s v="China"/>
    <x v="0"/>
    <x v="287"/>
    <x v="142"/>
    <s v="Sun"/>
    <x v="6"/>
    <x v="3"/>
    <n v="1096"/>
    <n v="1024"/>
  </r>
  <r>
    <s v="6H1MBBVR"/>
    <x v="19"/>
    <x v="4"/>
    <x v="2"/>
    <s v="GTX Pro"/>
    <s v="Mathtouch"/>
    <s v="Jordan"/>
    <x v="0"/>
    <x v="287"/>
    <x v="147"/>
    <s v="Wed"/>
    <x v="5"/>
    <x v="3"/>
    <n v="4821"/>
    <n v="4545"/>
  </r>
  <r>
    <s v="2TI1UFAA"/>
    <x v="17"/>
    <x v="5"/>
    <x v="2"/>
    <s v="MG Special"/>
    <s v="Acme Corporation"/>
    <s v="United States"/>
    <x v="2"/>
    <x v="287"/>
    <x v="221"/>
    <s v="Fri"/>
    <x v="8"/>
    <x v="4"/>
    <n v="55"/>
    <n v="0"/>
  </r>
  <r>
    <s v="W1XRTUT2"/>
    <x v="12"/>
    <x v="0"/>
    <x v="0"/>
    <s v="MG Special"/>
    <s v="Finhigh"/>
    <s v="United States"/>
    <x v="1"/>
    <x v="287"/>
    <x v="6"/>
    <s v=""/>
    <x v="1"/>
    <x v="1"/>
    <s v=""/>
    <n v="0"/>
  </r>
  <r>
    <s v="6SMB6SDY"/>
    <x v="4"/>
    <x v="3"/>
    <x v="1"/>
    <s v="GTX Pro"/>
    <m/>
    <s v=""/>
    <x v="1"/>
    <x v="287"/>
    <x v="6"/>
    <s v=""/>
    <x v="1"/>
    <x v="1"/>
    <s v=""/>
    <n v="0"/>
  </r>
  <r>
    <s v="BJWKG319"/>
    <x v="4"/>
    <x v="3"/>
    <x v="1"/>
    <s v="GTX Pro"/>
    <s v="Faxquote"/>
    <s v="United States"/>
    <x v="2"/>
    <x v="287"/>
    <x v="147"/>
    <s v="Wed"/>
    <x v="5"/>
    <x v="3"/>
    <n v="4821"/>
    <n v="0"/>
  </r>
  <r>
    <s v="IDYA1X6O"/>
    <x v="15"/>
    <x v="5"/>
    <x v="2"/>
    <s v="MG Special"/>
    <s v="Donquadtech"/>
    <s v="United States"/>
    <x v="0"/>
    <x v="287"/>
    <x v="230"/>
    <s v="Thu"/>
    <x v="8"/>
    <x v="4"/>
    <n v="55"/>
    <n v="55"/>
  </r>
  <r>
    <s v="041Q1IZL"/>
    <x v="2"/>
    <x v="2"/>
    <x v="1"/>
    <s v="GTX Pro"/>
    <s v="Green-Plus"/>
    <s v="United States"/>
    <x v="1"/>
    <x v="287"/>
    <x v="6"/>
    <s v=""/>
    <x v="1"/>
    <x v="1"/>
    <s v=""/>
    <n v="0"/>
  </r>
  <r>
    <s v="U83R2K8I"/>
    <x v="3"/>
    <x v="0"/>
    <x v="0"/>
    <s v="MG Special"/>
    <s v="Treequote"/>
    <s v="United States"/>
    <x v="0"/>
    <x v="288"/>
    <x v="175"/>
    <s v="Tue"/>
    <x v="5"/>
    <x v="3"/>
    <n v="55"/>
    <n v="53"/>
  </r>
  <r>
    <s v="SU1NDYXR"/>
    <x v="25"/>
    <x v="4"/>
    <x v="2"/>
    <s v="GTX Plus Basic"/>
    <s v="Stanredtax"/>
    <s v="United States"/>
    <x v="1"/>
    <x v="288"/>
    <x v="6"/>
    <s v=""/>
    <x v="1"/>
    <x v="1"/>
    <s v=""/>
    <n v="0"/>
  </r>
  <r>
    <s v="PH1IKJ0W"/>
    <x v="25"/>
    <x v="4"/>
    <x v="2"/>
    <s v="GTX Pro"/>
    <s v="Kan-code"/>
    <s v="United States"/>
    <x v="0"/>
    <x v="288"/>
    <x v="244"/>
    <s v="Sun"/>
    <x v="8"/>
    <x v="4"/>
    <n v="4821"/>
    <n v="4732"/>
  </r>
  <r>
    <s v="8BP0QGNP"/>
    <x v="23"/>
    <x v="4"/>
    <x v="2"/>
    <s v="GTX Basic"/>
    <s v="Zencorporation"/>
    <s v="China"/>
    <x v="0"/>
    <x v="288"/>
    <x v="264"/>
    <s v="Thu"/>
    <x v="8"/>
    <x v="4"/>
    <n v="550"/>
    <n v="578"/>
  </r>
  <r>
    <s v="BIH4D0JL"/>
    <x v="16"/>
    <x v="2"/>
    <x v="1"/>
    <s v="GTX Basic"/>
    <s v="Blackzim"/>
    <s v="United States"/>
    <x v="0"/>
    <x v="288"/>
    <x v="147"/>
    <s v="Wed"/>
    <x v="5"/>
    <x v="3"/>
    <n v="550"/>
    <n v="557"/>
  </r>
  <r>
    <s v="M49ZMLGL"/>
    <x v="16"/>
    <x v="2"/>
    <x v="1"/>
    <s v="MG Special"/>
    <s v="Finjob"/>
    <s v="United States"/>
    <x v="0"/>
    <x v="288"/>
    <x v="164"/>
    <s v="Mon"/>
    <x v="6"/>
    <x v="3"/>
    <n v="55"/>
    <n v="57"/>
  </r>
  <r>
    <s v="OQAXHZXD"/>
    <x v="5"/>
    <x v="3"/>
    <x v="1"/>
    <s v="GTX Basic"/>
    <s v="Kan-code"/>
    <s v="United States"/>
    <x v="2"/>
    <x v="288"/>
    <x v="135"/>
    <s v="Sat"/>
    <x v="5"/>
    <x v="3"/>
    <n v="550"/>
    <n v="0"/>
  </r>
  <r>
    <s v="FRRJMFIJ"/>
    <x v="17"/>
    <x v="5"/>
    <x v="2"/>
    <s v="GTX Basic"/>
    <s v="Kan-code"/>
    <s v="United States"/>
    <x v="0"/>
    <x v="288"/>
    <x v="176"/>
    <s v="Sun"/>
    <x v="6"/>
    <x v="3"/>
    <n v="550"/>
    <n v="501"/>
  </r>
  <r>
    <s v="QROXE17S"/>
    <x v="12"/>
    <x v="0"/>
    <x v="0"/>
    <s v="GTX Plus Basic"/>
    <s v="Rangreen"/>
    <s v="Panama"/>
    <x v="0"/>
    <x v="288"/>
    <x v="175"/>
    <s v="Tue"/>
    <x v="5"/>
    <x v="3"/>
    <n v="1096"/>
    <n v="1084"/>
  </r>
  <r>
    <s v="H3ZR0CQW"/>
    <x v="12"/>
    <x v="0"/>
    <x v="0"/>
    <s v="MG Special"/>
    <s v="Dontechi"/>
    <s v="United States"/>
    <x v="0"/>
    <x v="288"/>
    <x v="145"/>
    <s v="Sat"/>
    <x v="6"/>
    <x v="3"/>
    <n v="55"/>
    <n v="56"/>
  </r>
  <r>
    <s v="V7W8CA47"/>
    <x v="4"/>
    <x v="3"/>
    <x v="1"/>
    <s v="MG Special"/>
    <m/>
    <s v=""/>
    <x v="1"/>
    <x v="288"/>
    <x v="6"/>
    <s v=""/>
    <x v="1"/>
    <x v="1"/>
    <s v=""/>
    <n v="0"/>
  </r>
  <r>
    <s v="9LY4MLGO"/>
    <x v="2"/>
    <x v="2"/>
    <x v="1"/>
    <s v="GTX Basic"/>
    <s v="Singletechno"/>
    <s v="United States"/>
    <x v="2"/>
    <x v="288"/>
    <x v="220"/>
    <s v="Mon"/>
    <x v="8"/>
    <x v="4"/>
    <n v="550"/>
    <n v="0"/>
  </r>
  <r>
    <s v="X2GXIKND"/>
    <x v="3"/>
    <x v="0"/>
    <x v="0"/>
    <s v="GTX Plus Pro"/>
    <s v="Hottechi"/>
    <s v="Korea"/>
    <x v="0"/>
    <x v="289"/>
    <x v="241"/>
    <s v="Wed"/>
    <x v="8"/>
    <x v="4"/>
    <n v="5482"/>
    <n v="5468"/>
  </r>
  <r>
    <s v="KR22DD8M"/>
    <x v="23"/>
    <x v="4"/>
    <x v="2"/>
    <s v="GTX Basic"/>
    <m/>
    <s v=""/>
    <x v="1"/>
    <x v="289"/>
    <x v="6"/>
    <s v=""/>
    <x v="1"/>
    <x v="1"/>
    <s v=""/>
    <n v="0"/>
  </r>
  <r>
    <s v="SY61BAXZ"/>
    <x v="23"/>
    <x v="4"/>
    <x v="2"/>
    <s v="GTX Plus Basic"/>
    <s v="Rantouch"/>
    <s v="United States"/>
    <x v="1"/>
    <x v="289"/>
    <x v="6"/>
    <s v=""/>
    <x v="1"/>
    <x v="1"/>
    <s v=""/>
    <n v="0"/>
  </r>
  <r>
    <s v="KP1L9SXH"/>
    <x v="23"/>
    <x v="4"/>
    <x v="2"/>
    <s v="GTX Basic"/>
    <s v="Zencorporation"/>
    <s v="China"/>
    <x v="0"/>
    <x v="289"/>
    <x v="232"/>
    <s v="Sun"/>
    <x v="8"/>
    <x v="4"/>
    <n v="550"/>
    <n v="567"/>
  </r>
  <r>
    <s v="84OTUTQX"/>
    <x v="27"/>
    <x v="5"/>
    <x v="2"/>
    <s v="GTX Plus Basic"/>
    <s v="Gekko &amp; Co"/>
    <s v="United States"/>
    <x v="2"/>
    <x v="289"/>
    <x v="212"/>
    <s v="Sun"/>
    <x v="8"/>
    <x v="4"/>
    <n v="1096"/>
    <n v="0"/>
  </r>
  <r>
    <s v="FKVC924F"/>
    <x v="13"/>
    <x v="4"/>
    <x v="2"/>
    <s v="GTX Pro"/>
    <m/>
    <s v=""/>
    <x v="1"/>
    <x v="289"/>
    <x v="6"/>
    <s v=""/>
    <x v="1"/>
    <x v="1"/>
    <s v=""/>
    <n v="0"/>
  </r>
  <r>
    <s v="LXVCMY4C"/>
    <x v="13"/>
    <x v="4"/>
    <x v="2"/>
    <s v="GTX Pro"/>
    <m/>
    <s v=""/>
    <x v="1"/>
    <x v="289"/>
    <x v="6"/>
    <s v=""/>
    <x v="1"/>
    <x v="1"/>
    <s v=""/>
    <n v="0"/>
  </r>
  <r>
    <s v="DVAOMCYK"/>
    <x v="1"/>
    <x v="1"/>
    <x v="0"/>
    <s v="GTX Plus Basic"/>
    <s v="Dontechi"/>
    <s v="United States"/>
    <x v="0"/>
    <x v="289"/>
    <x v="232"/>
    <s v="Sun"/>
    <x v="8"/>
    <x v="4"/>
    <n v="1096"/>
    <n v="1029"/>
  </r>
  <r>
    <s v="9LJAADWH"/>
    <x v="18"/>
    <x v="2"/>
    <x v="1"/>
    <s v="GTX Basic"/>
    <s v="Fasehatice"/>
    <s v="United States"/>
    <x v="0"/>
    <x v="289"/>
    <x v="227"/>
    <s v="Wed"/>
    <x v="8"/>
    <x v="4"/>
    <n v="550"/>
    <n v="430"/>
  </r>
  <r>
    <s v="8BGC94TT"/>
    <x v="9"/>
    <x v="2"/>
    <x v="1"/>
    <s v="GTX Pro"/>
    <s v="Kan-code"/>
    <s v="United States"/>
    <x v="0"/>
    <x v="289"/>
    <x v="221"/>
    <s v="Fri"/>
    <x v="8"/>
    <x v="4"/>
    <n v="4821"/>
    <n v="5316"/>
  </r>
  <r>
    <s v="P8GXMSXL"/>
    <x v="0"/>
    <x v="0"/>
    <x v="0"/>
    <s v="MG Advanced"/>
    <s v="Ron-tech"/>
    <s v="United States"/>
    <x v="2"/>
    <x v="289"/>
    <x v="146"/>
    <s v="Mon"/>
    <x v="5"/>
    <x v="3"/>
    <n v="3393"/>
    <n v="0"/>
  </r>
  <r>
    <s v="QJ1DIUN7"/>
    <x v="11"/>
    <x v="3"/>
    <x v="1"/>
    <s v="MG Special"/>
    <s v="Ganjaflex"/>
    <s v="Japan"/>
    <x v="1"/>
    <x v="289"/>
    <x v="6"/>
    <s v=""/>
    <x v="1"/>
    <x v="1"/>
    <s v=""/>
    <n v="0"/>
  </r>
  <r>
    <s v="HIOHPBO1"/>
    <x v="17"/>
    <x v="5"/>
    <x v="2"/>
    <s v="MG Advanced"/>
    <s v="Kan-code"/>
    <s v="United States"/>
    <x v="0"/>
    <x v="289"/>
    <x v="164"/>
    <s v="Mon"/>
    <x v="6"/>
    <x v="3"/>
    <n v="3393"/>
    <n v="3913"/>
  </r>
  <r>
    <s v="ESU5NGML"/>
    <x v="12"/>
    <x v="0"/>
    <x v="0"/>
    <s v="GTX Basic"/>
    <s v="Zumgoity"/>
    <s v="United States"/>
    <x v="2"/>
    <x v="289"/>
    <x v="162"/>
    <s v="Thu"/>
    <x v="5"/>
    <x v="3"/>
    <n v="550"/>
    <n v="0"/>
  </r>
  <r>
    <s v="7NDOEFEB"/>
    <x v="12"/>
    <x v="0"/>
    <x v="0"/>
    <s v="MG Special"/>
    <s v="Toughzap"/>
    <s v="United States"/>
    <x v="2"/>
    <x v="289"/>
    <x v="136"/>
    <s v="Sun"/>
    <x v="5"/>
    <x v="3"/>
    <n v="55"/>
    <n v="0"/>
  </r>
  <r>
    <s v="H5SSSZ11"/>
    <x v="4"/>
    <x v="3"/>
    <x v="1"/>
    <s v="MG Advanced"/>
    <s v="Condax"/>
    <s v="United States"/>
    <x v="2"/>
    <x v="289"/>
    <x v="156"/>
    <s v="Fri"/>
    <x v="5"/>
    <x v="3"/>
    <n v="3393"/>
    <n v="0"/>
  </r>
  <r>
    <s v="IZ8DDEIO"/>
    <x v="4"/>
    <x v="3"/>
    <x v="1"/>
    <s v="MG Advanced"/>
    <s v="Plexzap"/>
    <s v="United States"/>
    <x v="2"/>
    <x v="289"/>
    <x v="210"/>
    <s v="Sat"/>
    <x v="8"/>
    <x v="4"/>
    <n v="3393"/>
    <n v="0"/>
  </r>
  <r>
    <s v="L4R7LDY1"/>
    <x v="15"/>
    <x v="5"/>
    <x v="2"/>
    <s v="MG Special"/>
    <s v="Hatfan"/>
    <s v="United States"/>
    <x v="1"/>
    <x v="289"/>
    <x v="6"/>
    <s v=""/>
    <x v="1"/>
    <x v="1"/>
    <s v=""/>
    <n v="0"/>
  </r>
  <r>
    <s v="5A4Q7X1W"/>
    <x v="2"/>
    <x v="2"/>
    <x v="1"/>
    <s v="GTX Basic"/>
    <s v="Hottechi"/>
    <s v="Korea"/>
    <x v="0"/>
    <x v="289"/>
    <x v="142"/>
    <s v="Sun"/>
    <x v="6"/>
    <x v="3"/>
    <n v="550"/>
    <n v="655"/>
  </r>
  <r>
    <s v="UGXAZ29V"/>
    <x v="2"/>
    <x v="2"/>
    <x v="1"/>
    <s v="MG Special"/>
    <s v="Groovestreet"/>
    <s v="United States"/>
    <x v="0"/>
    <x v="289"/>
    <x v="159"/>
    <s v="Thu"/>
    <x v="5"/>
    <x v="3"/>
    <n v="55"/>
    <n v="46"/>
  </r>
  <r>
    <s v="RMUIMYJU"/>
    <x v="25"/>
    <x v="4"/>
    <x v="2"/>
    <s v="GTX Plus Pro"/>
    <s v="Acme Corporation"/>
    <s v="United States"/>
    <x v="2"/>
    <x v="290"/>
    <x v="135"/>
    <s v="Sat"/>
    <x v="5"/>
    <x v="3"/>
    <n v="5482"/>
    <n v="0"/>
  </r>
  <r>
    <s v="CYIMFEWC"/>
    <x v="28"/>
    <x v="0"/>
    <x v="0"/>
    <s v="MG Advanced"/>
    <s v="dambase"/>
    <s v="United States"/>
    <x v="2"/>
    <x v="290"/>
    <x v="162"/>
    <s v="Thu"/>
    <x v="5"/>
    <x v="3"/>
    <n v="3393"/>
    <n v="0"/>
  </r>
  <r>
    <s v="XNKIZY9J"/>
    <x v="27"/>
    <x v="5"/>
    <x v="2"/>
    <s v="MG Advanced"/>
    <m/>
    <s v=""/>
    <x v="1"/>
    <x v="290"/>
    <x v="6"/>
    <s v=""/>
    <x v="1"/>
    <x v="1"/>
    <s v=""/>
    <n v="0"/>
  </r>
  <r>
    <s v="DHVOS14H"/>
    <x v="27"/>
    <x v="5"/>
    <x v="2"/>
    <s v="MG Advanced"/>
    <s v="Betasoloin"/>
    <s v="United States"/>
    <x v="2"/>
    <x v="290"/>
    <x v="159"/>
    <s v="Thu"/>
    <x v="5"/>
    <x v="3"/>
    <n v="3393"/>
    <n v="0"/>
  </r>
  <r>
    <s v="58CABL04"/>
    <x v="27"/>
    <x v="5"/>
    <x v="2"/>
    <s v="GTX Plus Pro"/>
    <s v="Silis"/>
    <s v="United States"/>
    <x v="0"/>
    <x v="290"/>
    <x v="217"/>
    <s v="Sat"/>
    <x v="8"/>
    <x v="4"/>
    <n v="5482"/>
    <n v="6372"/>
  </r>
  <r>
    <s v="0WERZ67T"/>
    <x v="1"/>
    <x v="1"/>
    <x v="0"/>
    <s v="GTX Plus Basic"/>
    <s v="Warephase"/>
    <s v="United States"/>
    <x v="0"/>
    <x v="290"/>
    <x v="220"/>
    <s v="Mon"/>
    <x v="8"/>
    <x v="4"/>
    <n v="1096"/>
    <n v="986"/>
  </r>
  <r>
    <s v="ENGMZL6Y"/>
    <x v="1"/>
    <x v="1"/>
    <x v="0"/>
    <s v="GTX Pro"/>
    <s v="Betatech"/>
    <s v="Kenya"/>
    <x v="0"/>
    <x v="290"/>
    <x v="139"/>
    <s v="Fri"/>
    <x v="6"/>
    <x v="3"/>
    <n v="4821"/>
    <n v="4817"/>
  </r>
  <r>
    <s v="15PJZKNT"/>
    <x v="8"/>
    <x v="1"/>
    <x v="0"/>
    <s v="GTX Pro"/>
    <s v="Stanredtax"/>
    <s v="United States"/>
    <x v="2"/>
    <x v="290"/>
    <x v="159"/>
    <s v="Thu"/>
    <x v="5"/>
    <x v="3"/>
    <n v="4821"/>
    <n v="0"/>
  </r>
  <r>
    <s v="ZA2MIHIM"/>
    <x v="10"/>
    <x v="3"/>
    <x v="1"/>
    <s v="GTX Plus Pro"/>
    <s v="Green-Plus"/>
    <s v="United States"/>
    <x v="0"/>
    <x v="290"/>
    <x v="136"/>
    <s v="Sun"/>
    <x v="5"/>
    <x v="3"/>
    <n v="5482"/>
    <n v="6529"/>
  </r>
  <r>
    <s v="0GYOOM2R"/>
    <x v="29"/>
    <x v="1"/>
    <x v="0"/>
    <s v="GTX Pro"/>
    <s v="Scottech"/>
    <s v="United States"/>
    <x v="2"/>
    <x v="290"/>
    <x v="149"/>
    <s v="Fri"/>
    <x v="5"/>
    <x v="3"/>
    <n v="4821"/>
    <n v="0"/>
  </r>
  <r>
    <s v="X9L0T199"/>
    <x v="16"/>
    <x v="2"/>
    <x v="1"/>
    <s v="GTX Pro"/>
    <m/>
    <s v=""/>
    <x v="1"/>
    <x v="290"/>
    <x v="6"/>
    <s v=""/>
    <x v="1"/>
    <x v="1"/>
    <s v=""/>
    <n v="0"/>
  </r>
  <r>
    <s v="VYR4EWHR"/>
    <x v="18"/>
    <x v="2"/>
    <x v="1"/>
    <s v="GTX Basic"/>
    <m/>
    <s v=""/>
    <x v="1"/>
    <x v="290"/>
    <x v="6"/>
    <s v=""/>
    <x v="1"/>
    <x v="1"/>
    <s v=""/>
    <n v="0"/>
  </r>
  <r>
    <s v="0SSUR0IY"/>
    <x v="18"/>
    <x v="2"/>
    <x v="1"/>
    <s v="GTX Basic"/>
    <s v="Hottechi"/>
    <s v="Korea"/>
    <x v="2"/>
    <x v="290"/>
    <x v="226"/>
    <s v="Tue"/>
    <x v="8"/>
    <x v="4"/>
    <n v="550"/>
    <n v="0"/>
  </r>
  <r>
    <s v="1IY7Y42E"/>
    <x v="18"/>
    <x v="2"/>
    <x v="1"/>
    <s v="GTX Plus Pro"/>
    <s v="Condax"/>
    <s v="United States"/>
    <x v="0"/>
    <x v="290"/>
    <x v="226"/>
    <s v="Tue"/>
    <x v="8"/>
    <x v="4"/>
    <n v="5482"/>
    <n v="4454"/>
  </r>
  <r>
    <s v="M0PGP5H2"/>
    <x v="5"/>
    <x v="3"/>
    <x v="1"/>
    <s v="GTX Plus Basic"/>
    <s v="Cheers"/>
    <s v="United States"/>
    <x v="0"/>
    <x v="290"/>
    <x v="163"/>
    <s v="Thu"/>
    <x v="6"/>
    <x v="3"/>
    <n v="1096"/>
    <n v="1002"/>
  </r>
  <r>
    <s v="PJ21R88K"/>
    <x v="5"/>
    <x v="3"/>
    <x v="1"/>
    <s v="MG Special"/>
    <s v="Green-Plus"/>
    <s v="United States"/>
    <x v="0"/>
    <x v="290"/>
    <x v="217"/>
    <s v="Sat"/>
    <x v="8"/>
    <x v="4"/>
    <n v="55"/>
    <n v="63"/>
  </r>
  <r>
    <s v="E3L02XMN"/>
    <x v="22"/>
    <x v="1"/>
    <x v="0"/>
    <s v="GTX Basic"/>
    <s v="Ron-tech"/>
    <s v="United States"/>
    <x v="0"/>
    <x v="290"/>
    <x v="265"/>
    <s v="Sat"/>
    <x v="9"/>
    <x v="4"/>
    <n v="550"/>
    <n v="580"/>
  </r>
  <r>
    <s v="PODXJ4SP"/>
    <x v="9"/>
    <x v="2"/>
    <x v="1"/>
    <s v="GTX Basic"/>
    <s v="Donquadtech"/>
    <s v="United States"/>
    <x v="1"/>
    <x v="290"/>
    <x v="6"/>
    <s v=""/>
    <x v="1"/>
    <x v="1"/>
    <s v=""/>
    <n v="0"/>
  </r>
  <r>
    <s v="MAH5U65E"/>
    <x v="4"/>
    <x v="3"/>
    <x v="1"/>
    <s v="MG Advanced"/>
    <m/>
    <s v=""/>
    <x v="1"/>
    <x v="290"/>
    <x v="6"/>
    <s v=""/>
    <x v="1"/>
    <x v="1"/>
    <s v=""/>
    <n v="0"/>
  </r>
  <r>
    <s v="S3HMUXS1"/>
    <x v="15"/>
    <x v="5"/>
    <x v="2"/>
    <s v="MG Special"/>
    <s v="Vehement Capital Partners"/>
    <s v="United States"/>
    <x v="0"/>
    <x v="290"/>
    <x v="243"/>
    <s v="Thu"/>
    <x v="9"/>
    <x v="4"/>
    <n v="55"/>
    <n v="49"/>
  </r>
  <r>
    <s v="5HKITTHD"/>
    <x v="25"/>
    <x v="4"/>
    <x v="2"/>
    <s v="GTX Plus Pro"/>
    <s v="Mathtouch"/>
    <s v="Jordan"/>
    <x v="0"/>
    <x v="291"/>
    <x v="259"/>
    <s v="Sun"/>
    <x v="9"/>
    <x v="4"/>
    <n v="5482"/>
    <n v="5703"/>
  </r>
  <r>
    <s v="AZ8ACKLD"/>
    <x v="23"/>
    <x v="4"/>
    <x v="2"/>
    <s v="MG Special"/>
    <s v="Opentech"/>
    <s v="United States"/>
    <x v="2"/>
    <x v="291"/>
    <x v="135"/>
    <s v="Sat"/>
    <x v="5"/>
    <x v="3"/>
    <n v="55"/>
    <n v="0"/>
  </r>
  <r>
    <s v="NZJXKD9H"/>
    <x v="13"/>
    <x v="4"/>
    <x v="2"/>
    <s v="MG Special"/>
    <m/>
    <s v=""/>
    <x v="1"/>
    <x v="291"/>
    <x v="6"/>
    <s v=""/>
    <x v="1"/>
    <x v="1"/>
    <s v=""/>
    <n v="0"/>
  </r>
  <r>
    <s v="ZN5CVY5V"/>
    <x v="1"/>
    <x v="1"/>
    <x v="0"/>
    <s v="GTX Basic"/>
    <s v="Finhigh"/>
    <s v="United States"/>
    <x v="2"/>
    <x v="291"/>
    <x v="161"/>
    <s v="Tue"/>
    <x v="5"/>
    <x v="3"/>
    <n v="550"/>
    <n v="0"/>
  </r>
  <r>
    <s v="G62CPKZO"/>
    <x v="1"/>
    <x v="1"/>
    <x v="0"/>
    <s v="MG Advanced"/>
    <s v="Dontechi"/>
    <s v="United States"/>
    <x v="2"/>
    <x v="291"/>
    <x v="135"/>
    <s v="Sat"/>
    <x v="5"/>
    <x v="3"/>
    <n v="3393"/>
    <n v="0"/>
  </r>
  <r>
    <s v="ONN55X1O"/>
    <x v="26"/>
    <x v="4"/>
    <x v="2"/>
    <s v="GTX Pro"/>
    <s v="Kan-code"/>
    <s v="United States"/>
    <x v="2"/>
    <x v="291"/>
    <x v="210"/>
    <s v="Sat"/>
    <x v="8"/>
    <x v="4"/>
    <n v="4821"/>
    <n v="0"/>
  </r>
  <r>
    <s v="8N3GXBI5"/>
    <x v="29"/>
    <x v="1"/>
    <x v="0"/>
    <s v="GTX Plus Basic"/>
    <s v="Funholding"/>
    <s v="United States"/>
    <x v="0"/>
    <x v="291"/>
    <x v="238"/>
    <s v="Fri"/>
    <x v="9"/>
    <x v="4"/>
    <n v="1096"/>
    <n v="1148"/>
  </r>
  <r>
    <s v="IUKIZFB7"/>
    <x v="16"/>
    <x v="2"/>
    <x v="1"/>
    <s v="GTX Basic"/>
    <s v="Singletechno"/>
    <s v="United States"/>
    <x v="2"/>
    <x v="291"/>
    <x v="149"/>
    <s v="Fri"/>
    <x v="5"/>
    <x v="3"/>
    <n v="550"/>
    <n v="0"/>
  </r>
  <r>
    <s v="TLJAFLON"/>
    <x v="18"/>
    <x v="2"/>
    <x v="1"/>
    <s v="GTX Basic"/>
    <s v="J-Texon"/>
    <s v="United States"/>
    <x v="2"/>
    <x v="291"/>
    <x v="146"/>
    <s v="Mon"/>
    <x v="5"/>
    <x v="3"/>
    <n v="550"/>
    <n v="0"/>
  </r>
  <r>
    <s v="9J2JZGFJ"/>
    <x v="18"/>
    <x v="2"/>
    <x v="1"/>
    <s v="GTX Plus Basic"/>
    <s v="Groovestreet"/>
    <s v="United States"/>
    <x v="2"/>
    <x v="291"/>
    <x v="244"/>
    <s v="Sun"/>
    <x v="8"/>
    <x v="4"/>
    <n v="1096"/>
    <n v="0"/>
  </r>
  <r>
    <s v="ON2ZRW1X"/>
    <x v="18"/>
    <x v="2"/>
    <x v="1"/>
    <s v="GTX Pro"/>
    <s v="Hottechi"/>
    <s v="Korea"/>
    <x v="0"/>
    <x v="291"/>
    <x v="266"/>
    <s v="Sun"/>
    <x v="9"/>
    <x v="4"/>
    <n v="4821"/>
    <n v="4009"/>
  </r>
  <r>
    <s v="TXUDSYGY"/>
    <x v="24"/>
    <x v="0"/>
    <x v="0"/>
    <s v="MG Advanced"/>
    <s v="Rangreen"/>
    <s v="Panama"/>
    <x v="0"/>
    <x v="291"/>
    <x v="199"/>
    <s v="Thu"/>
    <x v="8"/>
    <x v="4"/>
    <n v="3393"/>
    <n v="3024"/>
  </r>
  <r>
    <s v="H7GXKD3O"/>
    <x v="9"/>
    <x v="2"/>
    <x v="1"/>
    <s v="GTX Plus Basic"/>
    <s v="Kan-code"/>
    <s v="United States"/>
    <x v="1"/>
    <x v="291"/>
    <x v="6"/>
    <s v=""/>
    <x v="1"/>
    <x v="1"/>
    <s v=""/>
    <n v="0"/>
  </r>
  <r>
    <s v="H7P5O25G"/>
    <x v="0"/>
    <x v="0"/>
    <x v="0"/>
    <s v="MG Advanced"/>
    <s v="Funholding"/>
    <s v="United States"/>
    <x v="2"/>
    <x v="291"/>
    <x v="228"/>
    <s v="Mon"/>
    <x v="8"/>
    <x v="4"/>
    <n v="3393"/>
    <n v="0"/>
  </r>
  <r>
    <s v="SKU6MLKY"/>
    <x v="17"/>
    <x v="5"/>
    <x v="2"/>
    <s v="MG Special"/>
    <s v="Xx-zobam"/>
    <s v="United States"/>
    <x v="2"/>
    <x v="291"/>
    <x v="210"/>
    <s v="Sat"/>
    <x v="8"/>
    <x v="4"/>
    <n v="55"/>
    <n v="0"/>
  </r>
  <r>
    <s v="SYSPNKUR"/>
    <x v="4"/>
    <x v="3"/>
    <x v="1"/>
    <s v="GTX Pro"/>
    <s v="Doncon"/>
    <s v="United States"/>
    <x v="0"/>
    <x v="291"/>
    <x v="237"/>
    <s v="Mon"/>
    <x v="8"/>
    <x v="4"/>
    <n v="4821"/>
    <n v="5058"/>
  </r>
  <r>
    <s v="O8E9L7VK"/>
    <x v="2"/>
    <x v="2"/>
    <x v="1"/>
    <s v="GTX Basic"/>
    <s v="Cheers"/>
    <s v="United States"/>
    <x v="2"/>
    <x v="291"/>
    <x v="256"/>
    <s v="Sat"/>
    <x v="8"/>
    <x v="4"/>
    <n v="550"/>
    <n v="0"/>
  </r>
  <r>
    <s v="IX65TNEI"/>
    <x v="25"/>
    <x v="4"/>
    <x v="2"/>
    <s v="GTX Pro"/>
    <s v="Ontomedia"/>
    <s v="United States"/>
    <x v="2"/>
    <x v="292"/>
    <x v="145"/>
    <s v="Sat"/>
    <x v="6"/>
    <x v="3"/>
    <n v="4821"/>
    <n v="0"/>
  </r>
  <r>
    <s v="2GVXOWDF"/>
    <x v="23"/>
    <x v="4"/>
    <x v="2"/>
    <s v="GTX Basic"/>
    <s v="Bluth Company"/>
    <s v="United States"/>
    <x v="0"/>
    <x v="292"/>
    <x v="171"/>
    <s v="Mon"/>
    <x v="6"/>
    <x v="3"/>
    <n v="550"/>
    <n v="566"/>
  </r>
  <r>
    <s v="R2DKRFDD"/>
    <x v="23"/>
    <x v="4"/>
    <x v="2"/>
    <s v="GTX Basic"/>
    <s v="Donquadtech"/>
    <s v="United States"/>
    <x v="0"/>
    <x v="292"/>
    <x v="199"/>
    <s v="Thu"/>
    <x v="8"/>
    <x v="4"/>
    <n v="550"/>
    <n v="578"/>
  </r>
  <r>
    <s v="F3FJ3DYK"/>
    <x v="1"/>
    <x v="1"/>
    <x v="0"/>
    <s v="GTX Basic"/>
    <s v="Toughzap"/>
    <s v="United States"/>
    <x v="0"/>
    <x v="292"/>
    <x v="155"/>
    <s v="Wed"/>
    <x v="5"/>
    <x v="3"/>
    <n v="550"/>
    <n v="620"/>
  </r>
  <r>
    <s v="W3W3KPBH"/>
    <x v="1"/>
    <x v="1"/>
    <x v="0"/>
    <s v="GTX Pro"/>
    <s v="Finhigh"/>
    <s v="United States"/>
    <x v="0"/>
    <x v="292"/>
    <x v="142"/>
    <s v="Sun"/>
    <x v="6"/>
    <x v="3"/>
    <n v="4821"/>
    <n v="4310"/>
  </r>
  <r>
    <s v="PVYIL0X4"/>
    <x v="10"/>
    <x v="3"/>
    <x v="1"/>
    <s v="MG Advanced"/>
    <s v="Scotfind"/>
    <s v="United States"/>
    <x v="0"/>
    <x v="292"/>
    <x v="134"/>
    <s v="Mon"/>
    <x v="5"/>
    <x v="3"/>
    <n v="3393"/>
    <n v="3448"/>
  </r>
  <r>
    <s v="KY42W3FG"/>
    <x v="7"/>
    <x v="2"/>
    <x v="1"/>
    <s v="GTX Basic"/>
    <s v="Hatfan"/>
    <s v="United States"/>
    <x v="2"/>
    <x v="292"/>
    <x v="260"/>
    <s v="Tue"/>
    <x v="8"/>
    <x v="4"/>
    <n v="550"/>
    <n v="0"/>
  </r>
  <r>
    <s v="05915PPX"/>
    <x v="16"/>
    <x v="2"/>
    <x v="1"/>
    <s v="MG Advanced"/>
    <s v="Xx-holding"/>
    <s v="United States"/>
    <x v="0"/>
    <x v="292"/>
    <x v="232"/>
    <s v="Sun"/>
    <x v="8"/>
    <x v="4"/>
    <n v="3393"/>
    <n v="3517"/>
  </r>
  <r>
    <s v="QPUPBL50"/>
    <x v="18"/>
    <x v="2"/>
    <x v="1"/>
    <s v="GTX Basic"/>
    <m/>
    <s v=""/>
    <x v="1"/>
    <x v="292"/>
    <x v="6"/>
    <s v=""/>
    <x v="1"/>
    <x v="1"/>
    <s v=""/>
    <n v="0"/>
  </r>
  <r>
    <s v="7P069DNF"/>
    <x v="18"/>
    <x v="2"/>
    <x v="1"/>
    <s v="GTX Plus Basic"/>
    <s v="Labdrill"/>
    <s v="United States"/>
    <x v="1"/>
    <x v="292"/>
    <x v="6"/>
    <s v=""/>
    <x v="1"/>
    <x v="1"/>
    <s v=""/>
    <n v="0"/>
  </r>
  <r>
    <s v="TUKHDOGS"/>
    <x v="9"/>
    <x v="2"/>
    <x v="1"/>
    <s v="GTX Pro"/>
    <m/>
    <s v=""/>
    <x v="1"/>
    <x v="292"/>
    <x v="6"/>
    <s v=""/>
    <x v="1"/>
    <x v="1"/>
    <s v=""/>
    <n v="0"/>
  </r>
  <r>
    <s v="87TZLMU7"/>
    <x v="9"/>
    <x v="2"/>
    <x v="1"/>
    <s v="GTX Pro"/>
    <s v="Kan-code"/>
    <s v="United States"/>
    <x v="0"/>
    <x v="292"/>
    <x v="267"/>
    <s v="Mon"/>
    <x v="9"/>
    <x v="4"/>
    <n v="4821"/>
    <n v="3854"/>
  </r>
  <r>
    <s v="P858PP0L"/>
    <x v="0"/>
    <x v="0"/>
    <x v="0"/>
    <s v="MG Advanced"/>
    <s v="Stanredtax"/>
    <s v="United States"/>
    <x v="0"/>
    <x v="292"/>
    <x v="268"/>
    <s v="Sun"/>
    <x v="9"/>
    <x v="4"/>
    <n v="3393"/>
    <n v="3894"/>
  </r>
  <r>
    <s v="9D43V124"/>
    <x v="4"/>
    <x v="3"/>
    <x v="1"/>
    <s v="MG Special"/>
    <s v="Mathtouch"/>
    <s v="Jordan"/>
    <x v="1"/>
    <x v="292"/>
    <x v="6"/>
    <s v=""/>
    <x v="1"/>
    <x v="1"/>
    <s v=""/>
    <n v="0"/>
  </r>
  <r>
    <s v="O916VMU7"/>
    <x v="4"/>
    <x v="3"/>
    <x v="1"/>
    <s v="MG Advanced"/>
    <s v="Rantouch"/>
    <s v="United States"/>
    <x v="0"/>
    <x v="292"/>
    <x v="255"/>
    <s v="Fri"/>
    <x v="9"/>
    <x v="4"/>
    <n v="3393"/>
    <n v="2833"/>
  </r>
  <r>
    <s v="0SPX7FIJ"/>
    <x v="15"/>
    <x v="5"/>
    <x v="2"/>
    <s v="MG Advanced"/>
    <s v="Vehement Capital Partners"/>
    <s v="United States"/>
    <x v="2"/>
    <x v="292"/>
    <x v="144"/>
    <s v="Wed"/>
    <x v="6"/>
    <x v="3"/>
    <n v="3393"/>
    <n v="0"/>
  </r>
  <r>
    <s v="KEE51TPD"/>
    <x v="3"/>
    <x v="0"/>
    <x v="0"/>
    <s v="MG Special"/>
    <s v="Domzoom"/>
    <s v="United States"/>
    <x v="0"/>
    <x v="293"/>
    <x v="197"/>
    <s v="Fri"/>
    <x v="8"/>
    <x v="4"/>
    <n v="55"/>
    <n v="54"/>
  </r>
  <r>
    <s v="1VFT3UCK"/>
    <x v="25"/>
    <x v="4"/>
    <x v="2"/>
    <s v="GTX Plus Basic"/>
    <s v="Condax"/>
    <s v="United States"/>
    <x v="1"/>
    <x v="293"/>
    <x v="6"/>
    <s v=""/>
    <x v="1"/>
    <x v="1"/>
    <s v=""/>
    <n v="0"/>
  </r>
  <r>
    <s v="8RR4WXXZ"/>
    <x v="1"/>
    <x v="1"/>
    <x v="0"/>
    <s v="GTX Plus Basic"/>
    <s v="Codehow"/>
    <s v="United States"/>
    <x v="2"/>
    <x v="293"/>
    <x v="237"/>
    <s v="Mon"/>
    <x v="8"/>
    <x v="4"/>
    <n v="1096"/>
    <n v="0"/>
  </r>
  <r>
    <s v="IYU5CGUM"/>
    <x v="1"/>
    <x v="1"/>
    <x v="0"/>
    <s v="GTX Basic"/>
    <s v="Funholding"/>
    <s v="United States"/>
    <x v="0"/>
    <x v="293"/>
    <x v="231"/>
    <s v="Sun"/>
    <x v="8"/>
    <x v="4"/>
    <n v="550"/>
    <n v="509"/>
  </r>
  <r>
    <s v="669805IQ"/>
    <x v="8"/>
    <x v="1"/>
    <x v="0"/>
    <s v="MG Advanced"/>
    <s v="Treequote"/>
    <s v="United States"/>
    <x v="0"/>
    <x v="293"/>
    <x v="258"/>
    <s v="Wed"/>
    <x v="9"/>
    <x v="4"/>
    <n v="3393"/>
    <n v="3436"/>
  </r>
  <r>
    <s v="A3JRUDX3"/>
    <x v="10"/>
    <x v="3"/>
    <x v="1"/>
    <s v="MG Advanced"/>
    <s v="Plusstrip"/>
    <s v="United States"/>
    <x v="0"/>
    <x v="293"/>
    <x v="237"/>
    <s v="Mon"/>
    <x v="8"/>
    <x v="4"/>
    <n v="3393"/>
    <n v="3514"/>
  </r>
  <r>
    <s v="NY197B1A"/>
    <x v="29"/>
    <x v="1"/>
    <x v="0"/>
    <s v="GTX Basic"/>
    <s v="Rangreen"/>
    <s v="Panama"/>
    <x v="0"/>
    <x v="293"/>
    <x v="265"/>
    <s v="Sat"/>
    <x v="9"/>
    <x v="4"/>
    <n v="550"/>
    <n v="611"/>
  </r>
  <r>
    <s v="R2V49PU5"/>
    <x v="16"/>
    <x v="2"/>
    <x v="1"/>
    <s v="GTX Plus Basic"/>
    <m/>
    <s v=""/>
    <x v="1"/>
    <x v="293"/>
    <x v="6"/>
    <s v=""/>
    <x v="1"/>
    <x v="1"/>
    <s v=""/>
    <n v="0"/>
  </r>
  <r>
    <s v="6AD8WNA2"/>
    <x v="18"/>
    <x v="2"/>
    <x v="1"/>
    <s v="MG Special"/>
    <s v="Doncon"/>
    <s v="United States"/>
    <x v="0"/>
    <x v="293"/>
    <x v="227"/>
    <s v="Wed"/>
    <x v="8"/>
    <x v="4"/>
    <n v="55"/>
    <n v="58"/>
  </r>
  <r>
    <s v="TKENIGRA"/>
    <x v="24"/>
    <x v="0"/>
    <x v="0"/>
    <s v="MG Advanced"/>
    <s v="Finhigh"/>
    <s v="United States"/>
    <x v="2"/>
    <x v="293"/>
    <x v="221"/>
    <s v="Fri"/>
    <x v="8"/>
    <x v="4"/>
    <n v="3393"/>
    <n v="0"/>
  </r>
  <r>
    <s v="R9ZOFUBX"/>
    <x v="24"/>
    <x v="0"/>
    <x v="0"/>
    <s v="GTX Basic"/>
    <s v="Streethex"/>
    <s v="Belgium"/>
    <x v="0"/>
    <x v="293"/>
    <x v="254"/>
    <s v="Wed"/>
    <x v="9"/>
    <x v="4"/>
    <n v="550"/>
    <n v="513"/>
  </r>
  <r>
    <s v="RFQFJLNJ"/>
    <x v="5"/>
    <x v="3"/>
    <x v="1"/>
    <s v="MG Special"/>
    <m/>
    <s v=""/>
    <x v="1"/>
    <x v="293"/>
    <x v="6"/>
    <s v=""/>
    <x v="1"/>
    <x v="1"/>
    <s v=""/>
    <n v="0"/>
  </r>
  <r>
    <s v="8BZLOF0K"/>
    <x v="5"/>
    <x v="3"/>
    <x v="1"/>
    <s v="GTX Plus Basic"/>
    <s v="Newex"/>
    <s v="Germany"/>
    <x v="2"/>
    <x v="293"/>
    <x v="175"/>
    <s v="Tue"/>
    <x v="5"/>
    <x v="3"/>
    <n v="1096"/>
    <n v="0"/>
  </r>
  <r>
    <s v="0VFBWUG5"/>
    <x v="0"/>
    <x v="0"/>
    <x v="0"/>
    <s v="GTX Plus Basic"/>
    <s v="Codehow"/>
    <s v="United States"/>
    <x v="2"/>
    <x v="293"/>
    <x v="197"/>
    <s v="Fri"/>
    <x v="8"/>
    <x v="4"/>
    <n v="1096"/>
    <n v="0"/>
  </r>
  <r>
    <s v="23J295J4"/>
    <x v="11"/>
    <x v="3"/>
    <x v="1"/>
    <s v="MG Special"/>
    <s v="Xx-holding"/>
    <s v="United States"/>
    <x v="1"/>
    <x v="293"/>
    <x v="6"/>
    <s v=""/>
    <x v="1"/>
    <x v="1"/>
    <s v=""/>
    <n v="0"/>
  </r>
  <r>
    <s v="696VNI6G"/>
    <x v="12"/>
    <x v="0"/>
    <x v="0"/>
    <s v="MG Special"/>
    <s v="Treequote"/>
    <s v="United States"/>
    <x v="0"/>
    <x v="293"/>
    <x v="166"/>
    <s v="Fri"/>
    <x v="6"/>
    <x v="3"/>
    <n v="55"/>
    <n v="54"/>
  </r>
  <r>
    <s v="8P3O8A9H"/>
    <x v="4"/>
    <x v="3"/>
    <x v="1"/>
    <s v="MG Special"/>
    <m/>
    <s v=""/>
    <x v="1"/>
    <x v="293"/>
    <x v="6"/>
    <s v=""/>
    <x v="1"/>
    <x v="1"/>
    <s v=""/>
    <n v="0"/>
  </r>
  <r>
    <s v="1I1K838F"/>
    <x v="4"/>
    <x v="3"/>
    <x v="1"/>
    <s v="GTX Basic"/>
    <s v="Nam-zim"/>
    <s v="Brazil"/>
    <x v="0"/>
    <x v="293"/>
    <x v="269"/>
    <s v="Sat"/>
    <x v="9"/>
    <x v="4"/>
    <n v="550"/>
    <n v="547"/>
  </r>
  <r>
    <s v="LHIM2BGF"/>
    <x v="15"/>
    <x v="5"/>
    <x v="2"/>
    <s v="MG Advanced"/>
    <s v="Yearin"/>
    <s v="United States"/>
    <x v="2"/>
    <x v="293"/>
    <x v="250"/>
    <s v="Fri"/>
    <x v="9"/>
    <x v="4"/>
    <n v="3393"/>
    <n v="0"/>
  </r>
  <r>
    <s v="2O7MVJ1T"/>
    <x v="15"/>
    <x v="5"/>
    <x v="2"/>
    <s v="GTX Basic"/>
    <s v="Ganjaflex"/>
    <s v="Japan"/>
    <x v="0"/>
    <x v="293"/>
    <x v="135"/>
    <s v="Sat"/>
    <x v="5"/>
    <x v="3"/>
    <n v="550"/>
    <n v="592"/>
  </r>
  <r>
    <s v="HDW4BXVN"/>
    <x v="20"/>
    <x v="5"/>
    <x v="2"/>
    <s v="MG Advanced"/>
    <s v="The New York Inquirer"/>
    <s v="United States"/>
    <x v="2"/>
    <x v="293"/>
    <x v="263"/>
    <s v="Mon"/>
    <x v="9"/>
    <x v="4"/>
    <n v="3393"/>
    <n v="0"/>
  </r>
  <r>
    <s v="5P4O1IU6"/>
    <x v="23"/>
    <x v="4"/>
    <x v="2"/>
    <s v="MG Advanced"/>
    <m/>
    <s v=""/>
    <x v="1"/>
    <x v="294"/>
    <x v="6"/>
    <s v=""/>
    <x v="1"/>
    <x v="1"/>
    <s v=""/>
    <n v="0"/>
  </r>
  <r>
    <s v="V9ORUWY8"/>
    <x v="23"/>
    <x v="4"/>
    <x v="2"/>
    <s v="MG Advanced"/>
    <s v="Ganjaflex"/>
    <s v="Japan"/>
    <x v="2"/>
    <x v="294"/>
    <x v="252"/>
    <s v="Tue"/>
    <x v="9"/>
    <x v="4"/>
    <n v="3393"/>
    <n v="0"/>
  </r>
  <r>
    <s v="NNLNVB7E"/>
    <x v="27"/>
    <x v="5"/>
    <x v="2"/>
    <s v="GTX Plus Pro"/>
    <s v="The New York Inquirer"/>
    <s v="United States"/>
    <x v="0"/>
    <x v="294"/>
    <x v="205"/>
    <s v="Mon"/>
    <x v="8"/>
    <x v="4"/>
    <n v="5482"/>
    <n v="5529"/>
  </r>
  <r>
    <s v="W3CLJLES"/>
    <x v="27"/>
    <x v="5"/>
    <x v="2"/>
    <s v="GTX Pro"/>
    <s v="Gekko &amp; Co"/>
    <s v="United States"/>
    <x v="0"/>
    <x v="294"/>
    <x v="145"/>
    <s v="Sat"/>
    <x v="6"/>
    <x v="3"/>
    <n v="4821"/>
    <n v="5002"/>
  </r>
  <r>
    <s v="4ELXMIIO"/>
    <x v="26"/>
    <x v="4"/>
    <x v="2"/>
    <s v="GTX Basic"/>
    <s v="Umbrella Corporation"/>
    <s v="United States"/>
    <x v="2"/>
    <x v="294"/>
    <x v="139"/>
    <s v="Fri"/>
    <x v="6"/>
    <x v="3"/>
    <n v="550"/>
    <n v="0"/>
  </r>
  <r>
    <s v="4CFMS9QT"/>
    <x v="26"/>
    <x v="4"/>
    <x v="2"/>
    <s v="GTX Pro"/>
    <s v="Zotware"/>
    <s v="United States"/>
    <x v="2"/>
    <x v="294"/>
    <x v="196"/>
    <s v="Wed"/>
    <x v="8"/>
    <x v="4"/>
    <n v="4821"/>
    <n v="0"/>
  </r>
  <r>
    <s v="YVJ3V0ZI"/>
    <x v="7"/>
    <x v="2"/>
    <x v="1"/>
    <s v="GTX Basic"/>
    <s v="Green-Plus"/>
    <s v="United States"/>
    <x v="0"/>
    <x v="294"/>
    <x v="245"/>
    <s v="Wed"/>
    <x v="9"/>
    <x v="4"/>
    <n v="550"/>
    <n v="476"/>
  </r>
  <r>
    <s v="Q1CFR580"/>
    <x v="5"/>
    <x v="3"/>
    <x v="1"/>
    <s v="MG Special"/>
    <s v="Dalttechnology"/>
    <s v="United States"/>
    <x v="0"/>
    <x v="294"/>
    <x v="229"/>
    <s v="Sat"/>
    <x v="8"/>
    <x v="4"/>
    <n v="55"/>
    <n v="56"/>
  </r>
  <r>
    <s v="4S6FW9VM"/>
    <x v="22"/>
    <x v="1"/>
    <x v="0"/>
    <s v="GTX Plus Pro"/>
    <s v="Isdom"/>
    <s v="United States"/>
    <x v="2"/>
    <x v="294"/>
    <x v="159"/>
    <s v="Thu"/>
    <x v="5"/>
    <x v="3"/>
    <n v="5482"/>
    <n v="0"/>
  </r>
  <r>
    <s v="PA3EXPCW"/>
    <x v="9"/>
    <x v="2"/>
    <x v="1"/>
    <s v="GTX Plus Basic"/>
    <s v="Konex"/>
    <s v="United States"/>
    <x v="2"/>
    <x v="294"/>
    <x v="238"/>
    <s v="Fri"/>
    <x v="9"/>
    <x v="4"/>
    <n v="1096"/>
    <n v="0"/>
  </r>
  <r>
    <s v="MPVD0JVF"/>
    <x v="9"/>
    <x v="2"/>
    <x v="1"/>
    <s v="GTX Basic"/>
    <s v="Singletechno"/>
    <s v="United States"/>
    <x v="0"/>
    <x v="294"/>
    <x v="262"/>
    <s v="Thu"/>
    <x v="8"/>
    <x v="4"/>
    <n v="550"/>
    <n v="601"/>
  </r>
  <r>
    <s v="KZQGC4TA"/>
    <x v="9"/>
    <x v="2"/>
    <x v="1"/>
    <s v="GTX Plus Basic"/>
    <s v="Doncon"/>
    <s v="United States"/>
    <x v="0"/>
    <x v="294"/>
    <x v="270"/>
    <s v="Thu"/>
    <x v="9"/>
    <x v="4"/>
    <n v="1096"/>
    <n v="1005"/>
  </r>
  <r>
    <s v="FKOA9EF9"/>
    <x v="0"/>
    <x v="0"/>
    <x v="0"/>
    <s v="GTX Plus Pro"/>
    <s v="Warephase"/>
    <s v="United States"/>
    <x v="0"/>
    <x v="294"/>
    <x v="210"/>
    <s v="Sat"/>
    <x v="8"/>
    <x v="4"/>
    <n v="5482"/>
    <n v="4731"/>
  </r>
  <r>
    <s v="Y7TVYRAX"/>
    <x v="19"/>
    <x v="4"/>
    <x v="2"/>
    <s v="GTX Plus Pro"/>
    <s v="Bubba Gump"/>
    <s v="United States"/>
    <x v="2"/>
    <x v="294"/>
    <x v="234"/>
    <s v="Fri"/>
    <x v="8"/>
    <x v="4"/>
    <n v="5482"/>
    <n v="0"/>
  </r>
  <r>
    <s v="04YBYVPV"/>
    <x v="19"/>
    <x v="4"/>
    <x v="2"/>
    <s v="GTX Pro"/>
    <s v="Ganjaflex"/>
    <s v="Japan"/>
    <x v="0"/>
    <x v="294"/>
    <x v="145"/>
    <s v="Sat"/>
    <x v="6"/>
    <x v="3"/>
    <n v="4821"/>
    <n v="4649"/>
  </r>
  <r>
    <s v="2UZXS1I2"/>
    <x v="17"/>
    <x v="5"/>
    <x v="2"/>
    <s v="GTX Pro"/>
    <s v="Umbrella Corporation"/>
    <s v="United States"/>
    <x v="0"/>
    <x v="294"/>
    <x v="139"/>
    <s v="Fri"/>
    <x v="6"/>
    <x v="3"/>
    <n v="4821"/>
    <n v="4787"/>
  </r>
  <r>
    <s v="TZPE6M07"/>
    <x v="20"/>
    <x v="5"/>
    <x v="2"/>
    <s v="MG Advanced"/>
    <m/>
    <s v=""/>
    <x v="1"/>
    <x v="294"/>
    <x v="6"/>
    <s v=""/>
    <x v="1"/>
    <x v="1"/>
    <s v=""/>
    <n v="0"/>
  </r>
  <r>
    <s v="KU7COUGK"/>
    <x v="20"/>
    <x v="5"/>
    <x v="2"/>
    <s v="MG Advanced"/>
    <s v="The New York Inquirer"/>
    <s v="United States"/>
    <x v="0"/>
    <x v="294"/>
    <x v="255"/>
    <s v="Fri"/>
    <x v="9"/>
    <x v="4"/>
    <n v="3393"/>
    <n v="2994"/>
  </r>
  <r>
    <s v="G03J67Z1"/>
    <x v="2"/>
    <x v="2"/>
    <x v="1"/>
    <s v="GTX Plus Basic"/>
    <m/>
    <s v=""/>
    <x v="1"/>
    <x v="294"/>
    <x v="6"/>
    <s v=""/>
    <x v="1"/>
    <x v="1"/>
    <s v=""/>
    <n v="0"/>
  </r>
  <r>
    <s v="TM70L0W8"/>
    <x v="2"/>
    <x v="2"/>
    <x v="1"/>
    <s v="GTX Pro"/>
    <m/>
    <s v=""/>
    <x v="1"/>
    <x v="294"/>
    <x v="6"/>
    <s v=""/>
    <x v="1"/>
    <x v="1"/>
    <s v=""/>
    <n v="0"/>
  </r>
  <r>
    <s v="23K5J6JP"/>
    <x v="3"/>
    <x v="0"/>
    <x v="0"/>
    <s v="MG Advanced"/>
    <s v="Funholding"/>
    <s v="United States"/>
    <x v="2"/>
    <x v="295"/>
    <x v="227"/>
    <s v="Wed"/>
    <x v="8"/>
    <x v="4"/>
    <n v="3393"/>
    <n v="0"/>
  </r>
  <r>
    <s v="X7DYUDEB"/>
    <x v="3"/>
    <x v="0"/>
    <x v="0"/>
    <s v="MG Special"/>
    <s v="Condax"/>
    <s v="United States"/>
    <x v="0"/>
    <x v="295"/>
    <x v="226"/>
    <s v="Tue"/>
    <x v="8"/>
    <x v="4"/>
    <n v="55"/>
    <n v="58"/>
  </r>
  <r>
    <s v="WK1319MB"/>
    <x v="25"/>
    <x v="4"/>
    <x v="2"/>
    <s v="MG Advanced"/>
    <m/>
    <s v=""/>
    <x v="1"/>
    <x v="295"/>
    <x v="6"/>
    <s v=""/>
    <x v="1"/>
    <x v="1"/>
    <s v=""/>
    <n v="0"/>
  </r>
  <r>
    <s v="EMGB7S71"/>
    <x v="28"/>
    <x v="0"/>
    <x v="0"/>
    <s v="GTX Plus Basic"/>
    <s v="Betatech"/>
    <s v="Kenya"/>
    <x v="0"/>
    <x v="295"/>
    <x v="220"/>
    <s v="Mon"/>
    <x v="8"/>
    <x v="4"/>
    <n v="1096"/>
    <n v="1074"/>
  </r>
  <r>
    <s v="EWAMDI1N"/>
    <x v="28"/>
    <x v="0"/>
    <x v="0"/>
    <s v="MG Special"/>
    <s v="Isdom"/>
    <s v="United States"/>
    <x v="0"/>
    <x v="295"/>
    <x v="135"/>
    <s v="Sat"/>
    <x v="5"/>
    <x v="3"/>
    <n v="55"/>
    <n v="54"/>
  </r>
  <r>
    <s v="S53EVWFC"/>
    <x v="13"/>
    <x v="4"/>
    <x v="2"/>
    <s v="GTX Pro"/>
    <m/>
    <s v=""/>
    <x v="1"/>
    <x v="295"/>
    <x v="6"/>
    <s v=""/>
    <x v="1"/>
    <x v="1"/>
    <s v=""/>
    <n v="0"/>
  </r>
  <r>
    <s v="5D8MX6L9"/>
    <x v="13"/>
    <x v="4"/>
    <x v="2"/>
    <s v="GTX Basic"/>
    <s v="Ganjaflex"/>
    <s v="Japan"/>
    <x v="2"/>
    <x v="295"/>
    <x v="196"/>
    <s v="Wed"/>
    <x v="8"/>
    <x v="4"/>
    <n v="550"/>
    <n v="0"/>
  </r>
  <r>
    <s v="Q9BUCL60"/>
    <x v="13"/>
    <x v="4"/>
    <x v="2"/>
    <s v="GTX Plus Basic"/>
    <s v="Ganjaflex"/>
    <s v="Japan"/>
    <x v="0"/>
    <x v="295"/>
    <x v="259"/>
    <s v="Sun"/>
    <x v="9"/>
    <x v="4"/>
    <n v="1096"/>
    <n v="1054"/>
  </r>
  <r>
    <s v="AEZIAPTN"/>
    <x v="1"/>
    <x v="1"/>
    <x v="0"/>
    <s v="GTX Pro"/>
    <s v="Betatech"/>
    <s v="Kenya"/>
    <x v="0"/>
    <x v="295"/>
    <x v="226"/>
    <s v="Tue"/>
    <x v="8"/>
    <x v="4"/>
    <n v="4821"/>
    <n v="4833"/>
  </r>
  <r>
    <s v="IAW2UHNH"/>
    <x v="1"/>
    <x v="1"/>
    <x v="0"/>
    <s v="GTX Pro"/>
    <s v="Dontechi"/>
    <s v="United States"/>
    <x v="0"/>
    <x v="295"/>
    <x v="245"/>
    <s v="Wed"/>
    <x v="9"/>
    <x v="4"/>
    <n v="4821"/>
    <n v="4744"/>
  </r>
  <r>
    <s v="1397M445"/>
    <x v="21"/>
    <x v="5"/>
    <x v="2"/>
    <s v="MG Advanced"/>
    <s v="Plussunin"/>
    <s v="United States"/>
    <x v="2"/>
    <x v="295"/>
    <x v="197"/>
    <s v="Fri"/>
    <x v="8"/>
    <x v="4"/>
    <n v="3393"/>
    <n v="0"/>
  </r>
  <r>
    <s v="5IMH88MT"/>
    <x v="7"/>
    <x v="2"/>
    <x v="1"/>
    <s v="GTX Basic"/>
    <s v="Labdrill"/>
    <s v="United States"/>
    <x v="0"/>
    <x v="295"/>
    <x v="246"/>
    <s v="Wed"/>
    <x v="8"/>
    <x v="4"/>
    <n v="550"/>
    <n v="508"/>
  </r>
  <r>
    <s v="I86DM1B9"/>
    <x v="29"/>
    <x v="1"/>
    <x v="0"/>
    <s v="MG Special"/>
    <s v="Gogozoom"/>
    <s v="United States"/>
    <x v="0"/>
    <x v="295"/>
    <x v="232"/>
    <s v="Sun"/>
    <x v="8"/>
    <x v="4"/>
    <n v="55"/>
    <n v="57"/>
  </r>
  <r>
    <s v="YB4YJTK4"/>
    <x v="16"/>
    <x v="2"/>
    <x v="1"/>
    <s v="GTX Basic"/>
    <s v="Lexiqvolax"/>
    <s v="United States"/>
    <x v="1"/>
    <x v="295"/>
    <x v="6"/>
    <s v=""/>
    <x v="1"/>
    <x v="1"/>
    <s v=""/>
    <n v="0"/>
  </r>
  <r>
    <s v="HTZD5YGO"/>
    <x v="18"/>
    <x v="2"/>
    <x v="1"/>
    <s v="GTX Plus Basic"/>
    <s v="J-Texon"/>
    <s v="United States"/>
    <x v="2"/>
    <x v="295"/>
    <x v="160"/>
    <s v="Wed"/>
    <x v="6"/>
    <x v="3"/>
    <n v="1096"/>
    <n v="0"/>
  </r>
  <r>
    <s v="FBEP7939"/>
    <x v="18"/>
    <x v="2"/>
    <x v="1"/>
    <s v="GTX Pro"/>
    <s v="Scotfind"/>
    <s v="United States"/>
    <x v="0"/>
    <x v="295"/>
    <x v="225"/>
    <s v="Wed"/>
    <x v="8"/>
    <x v="4"/>
    <n v="4821"/>
    <n v="5280"/>
  </r>
  <r>
    <s v="NH44FYAA"/>
    <x v="18"/>
    <x v="2"/>
    <x v="1"/>
    <s v="MG Special"/>
    <s v="Sunnamplex"/>
    <s v="Poland"/>
    <x v="0"/>
    <x v="295"/>
    <x v="149"/>
    <s v="Fri"/>
    <x v="5"/>
    <x v="3"/>
    <n v="55"/>
    <n v="62"/>
  </r>
  <r>
    <s v="Z6AO7S3R"/>
    <x v="24"/>
    <x v="0"/>
    <x v="0"/>
    <s v="MG Advanced"/>
    <s v="Hottechi"/>
    <s v="Korea"/>
    <x v="2"/>
    <x v="295"/>
    <x v="233"/>
    <s v="Tue"/>
    <x v="8"/>
    <x v="4"/>
    <n v="3393"/>
    <n v="0"/>
  </r>
  <r>
    <s v="8V3XDZ0D"/>
    <x v="24"/>
    <x v="0"/>
    <x v="0"/>
    <s v="GTX Basic"/>
    <s v="Inity"/>
    <s v="United States"/>
    <x v="0"/>
    <x v="295"/>
    <x v="235"/>
    <s v="Tue"/>
    <x v="8"/>
    <x v="4"/>
    <n v="550"/>
    <n v="528"/>
  </r>
  <r>
    <s v="18T73EHS"/>
    <x v="9"/>
    <x v="2"/>
    <x v="1"/>
    <s v="GTX Plus Basic"/>
    <s v="Labdrill"/>
    <s v="United States"/>
    <x v="0"/>
    <x v="295"/>
    <x v="151"/>
    <s v="Sun"/>
    <x v="5"/>
    <x v="3"/>
    <n v="1096"/>
    <n v="993"/>
  </r>
  <r>
    <s v="RKTTVMMP"/>
    <x v="9"/>
    <x v="2"/>
    <x v="1"/>
    <s v="GTX Plus Basic"/>
    <s v="Y-corporation"/>
    <s v="United States"/>
    <x v="0"/>
    <x v="295"/>
    <x v="154"/>
    <s v="Sun"/>
    <x v="6"/>
    <x v="3"/>
    <n v="1096"/>
    <n v="1121"/>
  </r>
  <r>
    <s v="UDXG59P0"/>
    <x v="9"/>
    <x v="2"/>
    <x v="1"/>
    <s v="GTX Plus Pro"/>
    <s v="Faxquote"/>
    <s v="United States"/>
    <x v="0"/>
    <x v="295"/>
    <x v="259"/>
    <s v="Sun"/>
    <x v="9"/>
    <x v="4"/>
    <n v="5482"/>
    <n v="5110"/>
  </r>
  <r>
    <s v="VMOGUQA7"/>
    <x v="0"/>
    <x v="0"/>
    <x v="0"/>
    <s v="MG Special"/>
    <s v="Conecom"/>
    <s v="United States"/>
    <x v="0"/>
    <x v="295"/>
    <x v="254"/>
    <s v="Wed"/>
    <x v="9"/>
    <x v="4"/>
    <n v="55"/>
    <n v="51"/>
  </r>
  <r>
    <s v="0L3VYSKY"/>
    <x v="6"/>
    <x v="1"/>
    <x v="0"/>
    <s v="GTX Basic"/>
    <s v="Isdom"/>
    <s v="United States"/>
    <x v="2"/>
    <x v="295"/>
    <x v="157"/>
    <s v="Tue"/>
    <x v="6"/>
    <x v="3"/>
    <n v="550"/>
    <n v="0"/>
  </r>
  <r>
    <s v="PG5S1KYF"/>
    <x v="17"/>
    <x v="5"/>
    <x v="2"/>
    <s v="GTX Plus Pro"/>
    <s v="Kan-code"/>
    <s v="United States"/>
    <x v="2"/>
    <x v="295"/>
    <x v="271"/>
    <s v="Sun"/>
    <x v="9"/>
    <x v="4"/>
    <n v="5482"/>
    <n v="0"/>
  </r>
  <r>
    <s v="LVF6FP4A"/>
    <x v="17"/>
    <x v="5"/>
    <x v="2"/>
    <s v="MG Advanced"/>
    <s v="Silis"/>
    <s v="United States"/>
    <x v="2"/>
    <x v="295"/>
    <x v="260"/>
    <s v="Tue"/>
    <x v="8"/>
    <x v="4"/>
    <n v="3393"/>
    <n v="0"/>
  </r>
  <r>
    <s v="RGZHQ2MJ"/>
    <x v="12"/>
    <x v="0"/>
    <x v="0"/>
    <s v="MG Special"/>
    <s v="Zumgoity"/>
    <s v="United States"/>
    <x v="2"/>
    <x v="295"/>
    <x v="157"/>
    <s v="Tue"/>
    <x v="6"/>
    <x v="3"/>
    <n v="55"/>
    <n v="0"/>
  </r>
  <r>
    <s v="P6NQ2LZK"/>
    <x v="4"/>
    <x v="3"/>
    <x v="1"/>
    <s v="GTX Basic"/>
    <m/>
    <s v=""/>
    <x v="1"/>
    <x v="295"/>
    <x v="6"/>
    <s v=""/>
    <x v="1"/>
    <x v="1"/>
    <s v=""/>
    <n v="0"/>
  </r>
  <r>
    <s v="0XYUJ7HF"/>
    <x v="4"/>
    <x v="3"/>
    <x v="1"/>
    <s v="MG Special"/>
    <s v="Isdom"/>
    <s v="United States"/>
    <x v="1"/>
    <x v="295"/>
    <x v="6"/>
    <s v=""/>
    <x v="1"/>
    <x v="1"/>
    <s v=""/>
    <n v="0"/>
  </r>
  <r>
    <s v="QKW7MDJK"/>
    <x v="15"/>
    <x v="5"/>
    <x v="2"/>
    <s v="GTX Pro"/>
    <m/>
    <s v=""/>
    <x v="1"/>
    <x v="295"/>
    <x v="6"/>
    <s v=""/>
    <x v="1"/>
    <x v="1"/>
    <s v=""/>
    <n v="0"/>
  </r>
  <r>
    <s v="3THBBYXS"/>
    <x v="15"/>
    <x v="5"/>
    <x v="2"/>
    <s v="GTX Basic"/>
    <s v="Ganjaflex"/>
    <s v="Japan"/>
    <x v="0"/>
    <x v="295"/>
    <x v="250"/>
    <s v="Fri"/>
    <x v="9"/>
    <x v="4"/>
    <n v="550"/>
    <n v="542"/>
  </r>
  <r>
    <s v="XHDAW1SQ"/>
    <x v="15"/>
    <x v="5"/>
    <x v="2"/>
    <s v="GTX Basic"/>
    <s v="Yearin"/>
    <s v="United States"/>
    <x v="0"/>
    <x v="295"/>
    <x v="261"/>
    <s v="Thu"/>
    <x v="9"/>
    <x v="4"/>
    <n v="550"/>
    <n v="576"/>
  </r>
  <r>
    <s v="GIO029D3"/>
    <x v="20"/>
    <x v="5"/>
    <x v="2"/>
    <s v="GTX Plus Pro"/>
    <s v="Donquadtech"/>
    <s v="United States"/>
    <x v="2"/>
    <x v="295"/>
    <x v="159"/>
    <s v="Thu"/>
    <x v="5"/>
    <x v="3"/>
    <n v="5482"/>
    <n v="0"/>
  </r>
  <r>
    <s v="UIOJX7O0"/>
    <x v="23"/>
    <x v="4"/>
    <x v="2"/>
    <s v="GTX Pro"/>
    <m/>
    <s v=""/>
    <x v="1"/>
    <x v="296"/>
    <x v="6"/>
    <s v=""/>
    <x v="1"/>
    <x v="1"/>
    <s v=""/>
    <n v="0"/>
  </r>
  <r>
    <s v="CN8X0DLA"/>
    <x v="13"/>
    <x v="4"/>
    <x v="2"/>
    <s v="GTX Plus Basic"/>
    <s v="Stanredtax"/>
    <s v="United States"/>
    <x v="1"/>
    <x v="296"/>
    <x v="6"/>
    <s v=""/>
    <x v="1"/>
    <x v="1"/>
    <s v=""/>
    <n v="0"/>
  </r>
  <r>
    <s v="HF1GSBT4"/>
    <x v="13"/>
    <x v="4"/>
    <x v="2"/>
    <s v="GTX Plus Pro"/>
    <m/>
    <s v=""/>
    <x v="1"/>
    <x v="296"/>
    <x v="6"/>
    <s v=""/>
    <x v="1"/>
    <x v="1"/>
    <s v=""/>
    <n v="0"/>
  </r>
  <r>
    <s v="ZVXINY4O"/>
    <x v="26"/>
    <x v="4"/>
    <x v="2"/>
    <s v="GTX Pro"/>
    <s v="Zotware"/>
    <s v="United States"/>
    <x v="2"/>
    <x v="296"/>
    <x v="260"/>
    <s v="Tue"/>
    <x v="8"/>
    <x v="4"/>
    <n v="4821"/>
    <n v="0"/>
  </r>
  <r>
    <s v="M9N3HWGC"/>
    <x v="7"/>
    <x v="2"/>
    <x v="1"/>
    <s v="GTX Basic"/>
    <s v="Zoomit"/>
    <s v="United States"/>
    <x v="2"/>
    <x v="296"/>
    <x v="266"/>
    <s v="Sun"/>
    <x v="9"/>
    <x v="4"/>
    <n v="550"/>
    <n v="0"/>
  </r>
  <r>
    <s v="H56FMPGG"/>
    <x v="7"/>
    <x v="2"/>
    <x v="1"/>
    <s v="GTX Basic"/>
    <s v="Hottechi"/>
    <s v="Korea"/>
    <x v="0"/>
    <x v="296"/>
    <x v="155"/>
    <s v="Wed"/>
    <x v="5"/>
    <x v="3"/>
    <n v="550"/>
    <n v="551"/>
  </r>
  <r>
    <s v="Z8Z77GN3"/>
    <x v="16"/>
    <x v="2"/>
    <x v="1"/>
    <s v="GTX Pro"/>
    <m/>
    <s v=""/>
    <x v="1"/>
    <x v="296"/>
    <x v="6"/>
    <s v=""/>
    <x v="1"/>
    <x v="1"/>
    <s v=""/>
    <n v="0"/>
  </r>
  <r>
    <s v="IH4O3JXV"/>
    <x v="16"/>
    <x v="2"/>
    <x v="1"/>
    <s v="GTX Basic"/>
    <s v="Singletechno"/>
    <s v="United States"/>
    <x v="0"/>
    <x v="296"/>
    <x v="154"/>
    <s v="Sun"/>
    <x v="6"/>
    <x v="3"/>
    <n v="550"/>
    <n v="597"/>
  </r>
  <r>
    <s v="B6L071P2"/>
    <x v="18"/>
    <x v="2"/>
    <x v="1"/>
    <s v="GTX Plus Basic"/>
    <s v="Lexiqvolax"/>
    <s v="United States"/>
    <x v="0"/>
    <x v="296"/>
    <x v="220"/>
    <s v="Mon"/>
    <x v="8"/>
    <x v="4"/>
    <n v="1096"/>
    <n v="948"/>
  </r>
  <r>
    <s v="3ISHFT20"/>
    <x v="18"/>
    <x v="2"/>
    <x v="1"/>
    <s v="MG Special"/>
    <s v="Zoomit"/>
    <s v="United States"/>
    <x v="0"/>
    <x v="296"/>
    <x v="248"/>
    <s v="Mon"/>
    <x v="9"/>
    <x v="4"/>
    <n v="55"/>
    <n v="62"/>
  </r>
  <r>
    <s v="OBFCOV33"/>
    <x v="5"/>
    <x v="3"/>
    <x v="1"/>
    <s v="MG Advanced"/>
    <s v="Scotfind"/>
    <s v="United States"/>
    <x v="0"/>
    <x v="296"/>
    <x v="250"/>
    <s v="Fri"/>
    <x v="9"/>
    <x v="4"/>
    <n v="3393"/>
    <n v="4139"/>
  </r>
  <r>
    <s v="78OETKRD"/>
    <x v="22"/>
    <x v="1"/>
    <x v="0"/>
    <s v="GTX Plus Pro"/>
    <s v="dambase"/>
    <s v="United States"/>
    <x v="0"/>
    <x v="296"/>
    <x v="197"/>
    <s v="Fri"/>
    <x v="8"/>
    <x v="4"/>
    <n v="5482"/>
    <n v="6322"/>
  </r>
  <r>
    <s v="6IJNBKST"/>
    <x v="9"/>
    <x v="2"/>
    <x v="1"/>
    <s v="GTX Basic"/>
    <s v="Konex"/>
    <s v="United States"/>
    <x v="2"/>
    <x v="296"/>
    <x v="159"/>
    <s v="Thu"/>
    <x v="5"/>
    <x v="3"/>
    <n v="550"/>
    <n v="0"/>
  </r>
  <r>
    <s v="RM4HCA1W"/>
    <x v="6"/>
    <x v="1"/>
    <x v="0"/>
    <s v="MG Special"/>
    <s v="Finhigh"/>
    <s v="United States"/>
    <x v="2"/>
    <x v="296"/>
    <x v="159"/>
    <s v="Thu"/>
    <x v="5"/>
    <x v="3"/>
    <n v="55"/>
    <n v="0"/>
  </r>
  <r>
    <s v="Y1FWLR93"/>
    <x v="19"/>
    <x v="4"/>
    <x v="2"/>
    <s v="GTX Plus Pro"/>
    <s v="Kan-code"/>
    <s v="United States"/>
    <x v="0"/>
    <x v="296"/>
    <x v="145"/>
    <s v="Sat"/>
    <x v="6"/>
    <x v="3"/>
    <n v="5482"/>
    <n v="5415"/>
  </r>
  <r>
    <s v="ORUHS3Q2"/>
    <x v="11"/>
    <x v="3"/>
    <x v="1"/>
    <s v="GTX Basic"/>
    <s v="Sonron"/>
    <s v="United States"/>
    <x v="0"/>
    <x v="296"/>
    <x v="221"/>
    <s v="Fri"/>
    <x v="8"/>
    <x v="4"/>
    <n v="550"/>
    <n v="432"/>
  </r>
  <r>
    <s v="9RLSCMM9"/>
    <x v="11"/>
    <x v="3"/>
    <x v="1"/>
    <s v="MG Special"/>
    <s v="Condax"/>
    <s v="United States"/>
    <x v="0"/>
    <x v="296"/>
    <x v="155"/>
    <s v="Wed"/>
    <x v="5"/>
    <x v="3"/>
    <n v="55"/>
    <n v="53"/>
  </r>
  <r>
    <s v="3QS2B6IN"/>
    <x v="12"/>
    <x v="0"/>
    <x v="0"/>
    <s v="MG Special"/>
    <s v="Rundofase"/>
    <s v="United States"/>
    <x v="0"/>
    <x v="296"/>
    <x v="142"/>
    <s v="Sun"/>
    <x v="6"/>
    <x v="3"/>
    <n v="55"/>
    <n v="57"/>
  </r>
  <r>
    <s v="XCB9CPID"/>
    <x v="12"/>
    <x v="0"/>
    <x v="0"/>
    <s v="MG Special"/>
    <s v="Streethex"/>
    <s v="Belgium"/>
    <x v="0"/>
    <x v="296"/>
    <x v="257"/>
    <s v="Sat"/>
    <x v="9"/>
    <x v="4"/>
    <n v="55"/>
    <n v="56"/>
  </r>
  <r>
    <s v="7EJJ9KVZ"/>
    <x v="15"/>
    <x v="5"/>
    <x v="2"/>
    <s v="MG Special"/>
    <s v="Donware"/>
    <s v="United States"/>
    <x v="0"/>
    <x v="296"/>
    <x v="142"/>
    <s v="Sun"/>
    <x v="6"/>
    <x v="3"/>
    <n v="55"/>
    <n v="55"/>
  </r>
  <r>
    <s v="M4MOGAS4"/>
    <x v="15"/>
    <x v="5"/>
    <x v="2"/>
    <s v="MG Advanced"/>
    <s v="Acme Corporation"/>
    <s v="United States"/>
    <x v="0"/>
    <x v="296"/>
    <x v="149"/>
    <s v="Fri"/>
    <x v="5"/>
    <x v="3"/>
    <n v="3393"/>
    <n v="3146"/>
  </r>
  <r>
    <s v="LKJZEISS"/>
    <x v="2"/>
    <x v="2"/>
    <x v="1"/>
    <s v="GTX Basic"/>
    <m/>
    <s v=""/>
    <x v="1"/>
    <x v="296"/>
    <x v="6"/>
    <s v=""/>
    <x v="1"/>
    <x v="1"/>
    <s v=""/>
    <n v="0"/>
  </r>
  <r>
    <s v="ZNU9YDS9"/>
    <x v="3"/>
    <x v="0"/>
    <x v="0"/>
    <s v="MG Special"/>
    <s v="Stanredtax"/>
    <s v="United States"/>
    <x v="0"/>
    <x v="297"/>
    <x v="197"/>
    <s v="Fri"/>
    <x v="8"/>
    <x v="4"/>
    <n v="55"/>
    <n v="67"/>
  </r>
  <r>
    <s v="V3VJRFBV"/>
    <x v="23"/>
    <x v="4"/>
    <x v="2"/>
    <s v="GTX Basic"/>
    <s v="Kan-code"/>
    <s v="United States"/>
    <x v="2"/>
    <x v="297"/>
    <x v="197"/>
    <s v="Fri"/>
    <x v="8"/>
    <x v="4"/>
    <n v="550"/>
    <n v="0"/>
  </r>
  <r>
    <s v="PDI7F0LR"/>
    <x v="23"/>
    <x v="4"/>
    <x v="2"/>
    <s v="MG Advanced"/>
    <s v="Ganjaflex"/>
    <s v="Japan"/>
    <x v="0"/>
    <x v="297"/>
    <x v="240"/>
    <s v="Mon"/>
    <x v="9"/>
    <x v="4"/>
    <n v="3393"/>
    <n v="2613"/>
  </r>
  <r>
    <s v="Y0M8X7BV"/>
    <x v="27"/>
    <x v="5"/>
    <x v="2"/>
    <s v="GTX Plus Pro"/>
    <m/>
    <s v=""/>
    <x v="1"/>
    <x v="297"/>
    <x v="6"/>
    <s v=""/>
    <x v="1"/>
    <x v="1"/>
    <s v=""/>
    <n v="0"/>
  </r>
  <r>
    <s v="KJ93MS4W"/>
    <x v="27"/>
    <x v="5"/>
    <x v="2"/>
    <s v="GTX Plus Basic"/>
    <s v="Yearin"/>
    <s v="United States"/>
    <x v="0"/>
    <x v="297"/>
    <x v="199"/>
    <s v="Thu"/>
    <x v="8"/>
    <x v="4"/>
    <n v="1096"/>
    <n v="977"/>
  </r>
  <r>
    <s v="TWEVVI99"/>
    <x v="13"/>
    <x v="4"/>
    <x v="2"/>
    <s v="GTX Plus Basic"/>
    <s v="Scottech"/>
    <s v="United States"/>
    <x v="1"/>
    <x v="297"/>
    <x v="6"/>
    <s v=""/>
    <x v="1"/>
    <x v="1"/>
    <s v=""/>
    <n v="0"/>
  </r>
  <r>
    <s v="5R1XNYTM"/>
    <x v="13"/>
    <x v="4"/>
    <x v="2"/>
    <s v="MG Advanced"/>
    <s v="Bubba Gump"/>
    <s v="United States"/>
    <x v="2"/>
    <x v="297"/>
    <x v="256"/>
    <s v="Sat"/>
    <x v="8"/>
    <x v="4"/>
    <n v="3393"/>
    <n v="0"/>
  </r>
  <r>
    <s v="PRQ96EWX"/>
    <x v="13"/>
    <x v="4"/>
    <x v="2"/>
    <s v="GTX Pro"/>
    <s v="Gekko &amp; Co"/>
    <s v="United States"/>
    <x v="0"/>
    <x v="297"/>
    <x v="167"/>
    <s v="Thu"/>
    <x v="6"/>
    <x v="3"/>
    <n v="4821"/>
    <n v="4445"/>
  </r>
  <r>
    <s v="RUN3Z87A"/>
    <x v="26"/>
    <x v="4"/>
    <x v="2"/>
    <s v="GTX Plus Basic"/>
    <s v="Donquadtech"/>
    <s v="United States"/>
    <x v="2"/>
    <x v="297"/>
    <x v="229"/>
    <s v="Sat"/>
    <x v="8"/>
    <x v="4"/>
    <n v="1096"/>
    <n v="0"/>
  </r>
  <r>
    <s v="9RGQ8HED"/>
    <x v="21"/>
    <x v="5"/>
    <x v="2"/>
    <s v="MG Special"/>
    <s v="Zotware"/>
    <s v="United States"/>
    <x v="0"/>
    <x v="297"/>
    <x v="272"/>
    <s v="Fri"/>
    <x v="9"/>
    <x v="4"/>
    <n v="55"/>
    <n v="54"/>
  </r>
  <r>
    <s v="RSSYISWE"/>
    <x v="10"/>
    <x v="3"/>
    <x v="1"/>
    <s v="MG Advanced"/>
    <s v="Labdrill"/>
    <s v="United States"/>
    <x v="0"/>
    <x v="297"/>
    <x v="238"/>
    <s v="Fri"/>
    <x v="9"/>
    <x v="4"/>
    <n v="3393"/>
    <n v="3331"/>
  </r>
  <r>
    <s v="67ORNLJ3"/>
    <x v="29"/>
    <x v="1"/>
    <x v="0"/>
    <s v="GTX Basic"/>
    <s v="Dontechi"/>
    <s v="United States"/>
    <x v="0"/>
    <x v="297"/>
    <x v="157"/>
    <s v="Tue"/>
    <x v="6"/>
    <x v="3"/>
    <n v="550"/>
    <n v="474"/>
  </r>
  <r>
    <s v="M28Z11DC"/>
    <x v="16"/>
    <x v="2"/>
    <x v="1"/>
    <s v="GTX Plus Basic"/>
    <s v="Blackzim"/>
    <s v="United States"/>
    <x v="2"/>
    <x v="297"/>
    <x v="159"/>
    <s v="Thu"/>
    <x v="5"/>
    <x v="3"/>
    <n v="1096"/>
    <n v="0"/>
  </r>
  <r>
    <s v="DIVKSHY7"/>
    <x v="16"/>
    <x v="2"/>
    <x v="1"/>
    <s v="GTX Plus Basic"/>
    <s v="Condax"/>
    <s v="United States"/>
    <x v="0"/>
    <x v="297"/>
    <x v="220"/>
    <s v="Mon"/>
    <x v="8"/>
    <x v="4"/>
    <n v="1096"/>
    <n v="994"/>
  </r>
  <r>
    <s v="RLTHGLLJ"/>
    <x v="16"/>
    <x v="2"/>
    <x v="1"/>
    <s v="GTX Plus Pro"/>
    <s v="Singletechno"/>
    <s v="United States"/>
    <x v="0"/>
    <x v="297"/>
    <x v="230"/>
    <s v="Thu"/>
    <x v="8"/>
    <x v="4"/>
    <n v="5482"/>
    <n v="4773"/>
  </r>
  <r>
    <s v="EC8A1L94"/>
    <x v="24"/>
    <x v="0"/>
    <x v="0"/>
    <s v="MG Special"/>
    <s v="dambase"/>
    <s v="United States"/>
    <x v="2"/>
    <x v="297"/>
    <x v="256"/>
    <s v="Sat"/>
    <x v="8"/>
    <x v="4"/>
    <n v="55"/>
    <n v="0"/>
  </r>
  <r>
    <s v="0H9C9J03"/>
    <x v="5"/>
    <x v="3"/>
    <x v="1"/>
    <s v="GTX Plus Basic"/>
    <m/>
    <s v=""/>
    <x v="1"/>
    <x v="297"/>
    <x v="6"/>
    <s v=""/>
    <x v="1"/>
    <x v="1"/>
    <s v=""/>
    <n v="0"/>
  </r>
  <r>
    <s v="OO4Z7LB9"/>
    <x v="6"/>
    <x v="1"/>
    <x v="0"/>
    <s v="GTX Plus Basic"/>
    <s v="Stanredtax"/>
    <s v="United States"/>
    <x v="2"/>
    <x v="297"/>
    <x v="155"/>
    <s v="Wed"/>
    <x v="5"/>
    <x v="3"/>
    <n v="1096"/>
    <n v="0"/>
  </r>
  <r>
    <s v="PWOX6RY8"/>
    <x v="6"/>
    <x v="1"/>
    <x v="0"/>
    <s v="MG Special"/>
    <s v="Rangreen"/>
    <s v="Panama"/>
    <x v="0"/>
    <x v="297"/>
    <x v="241"/>
    <s v="Wed"/>
    <x v="8"/>
    <x v="4"/>
    <n v="55"/>
    <n v="63"/>
  </r>
  <r>
    <s v="0VG9PGMI"/>
    <x v="11"/>
    <x v="3"/>
    <x v="1"/>
    <s v="GTX Plus Pro"/>
    <s v="Hatfan"/>
    <s v="United States"/>
    <x v="0"/>
    <x v="297"/>
    <x v="160"/>
    <s v="Wed"/>
    <x v="6"/>
    <x v="3"/>
    <n v="5482"/>
    <n v="6391"/>
  </r>
  <r>
    <s v="LKFYC5X3"/>
    <x v="17"/>
    <x v="5"/>
    <x v="2"/>
    <s v="MG Special"/>
    <s v="Donware"/>
    <s v="United States"/>
    <x v="0"/>
    <x v="297"/>
    <x v="273"/>
    <s v="Fri"/>
    <x v="9"/>
    <x v="4"/>
    <n v="55"/>
    <n v="58"/>
  </r>
  <r>
    <s v="984H5OG0"/>
    <x v="12"/>
    <x v="0"/>
    <x v="0"/>
    <s v="MG Special"/>
    <s v="Finhigh"/>
    <s v="United States"/>
    <x v="0"/>
    <x v="297"/>
    <x v="240"/>
    <s v="Mon"/>
    <x v="9"/>
    <x v="4"/>
    <n v="55"/>
    <n v="54"/>
  </r>
  <r>
    <s v="AB39AL3A"/>
    <x v="4"/>
    <x v="3"/>
    <x v="1"/>
    <s v="GTX Plus Pro"/>
    <s v="Plexzap"/>
    <s v="United States"/>
    <x v="2"/>
    <x v="297"/>
    <x v="241"/>
    <s v="Wed"/>
    <x v="8"/>
    <x v="4"/>
    <n v="5482"/>
    <n v="0"/>
  </r>
  <r>
    <s v="1SKGHPHL"/>
    <x v="4"/>
    <x v="3"/>
    <x v="1"/>
    <s v="GTX Plus Pro"/>
    <s v="Rantouch"/>
    <s v="United States"/>
    <x v="0"/>
    <x v="297"/>
    <x v="235"/>
    <s v="Tue"/>
    <x v="8"/>
    <x v="4"/>
    <n v="5482"/>
    <n v="5129"/>
  </r>
  <r>
    <s v="VGSH1TSW"/>
    <x v="15"/>
    <x v="5"/>
    <x v="2"/>
    <s v="MG Special"/>
    <s v="Vehement Capital Partners"/>
    <s v="United States"/>
    <x v="1"/>
    <x v="297"/>
    <x v="6"/>
    <s v=""/>
    <x v="1"/>
    <x v="1"/>
    <s v=""/>
    <n v="0"/>
  </r>
  <r>
    <s v="YTMPHIQY"/>
    <x v="15"/>
    <x v="5"/>
    <x v="2"/>
    <s v="MG Advanced"/>
    <s v="Ganjaflex"/>
    <s v="Japan"/>
    <x v="2"/>
    <x v="297"/>
    <x v="155"/>
    <s v="Wed"/>
    <x v="5"/>
    <x v="3"/>
    <n v="3393"/>
    <n v="0"/>
  </r>
  <r>
    <s v="WZ3FJA3V"/>
    <x v="2"/>
    <x v="2"/>
    <x v="1"/>
    <s v="GTX Plus Basic"/>
    <s v="Labdrill"/>
    <s v="United States"/>
    <x v="1"/>
    <x v="297"/>
    <x v="6"/>
    <s v=""/>
    <x v="1"/>
    <x v="1"/>
    <s v=""/>
    <n v="0"/>
  </r>
  <r>
    <s v="TLLW2ZRM"/>
    <x v="2"/>
    <x v="2"/>
    <x v="1"/>
    <s v="GTX Pro"/>
    <s v="Condax"/>
    <s v="United States"/>
    <x v="1"/>
    <x v="297"/>
    <x v="6"/>
    <s v=""/>
    <x v="1"/>
    <x v="1"/>
    <s v=""/>
    <n v="0"/>
  </r>
  <r>
    <s v="6HE07D76"/>
    <x v="2"/>
    <x v="2"/>
    <x v="1"/>
    <s v="GTX Basic"/>
    <s v="Hatfan"/>
    <s v="United States"/>
    <x v="0"/>
    <x v="297"/>
    <x v="232"/>
    <s v="Sun"/>
    <x v="8"/>
    <x v="4"/>
    <n v="550"/>
    <n v="454"/>
  </r>
  <r>
    <s v="64CTQ6C5"/>
    <x v="3"/>
    <x v="0"/>
    <x v="0"/>
    <s v="GTX Plus Pro"/>
    <s v="Bioholding"/>
    <s v="Philipines"/>
    <x v="0"/>
    <x v="298"/>
    <x v="199"/>
    <s v="Thu"/>
    <x v="8"/>
    <x v="4"/>
    <n v="5482"/>
    <n v="6659"/>
  </r>
  <r>
    <s v="5J4Z0RYC"/>
    <x v="23"/>
    <x v="4"/>
    <x v="2"/>
    <s v="GTX Basic"/>
    <s v="Bioplex"/>
    <s v="United States"/>
    <x v="0"/>
    <x v="298"/>
    <x v="166"/>
    <s v="Fri"/>
    <x v="6"/>
    <x v="3"/>
    <n v="550"/>
    <n v="572"/>
  </r>
  <r>
    <s v="ERWWQ79N"/>
    <x v="27"/>
    <x v="5"/>
    <x v="2"/>
    <s v="GTX Plus Basic"/>
    <s v="Bubba Gump"/>
    <s v="United States"/>
    <x v="0"/>
    <x v="298"/>
    <x v="232"/>
    <s v="Sun"/>
    <x v="8"/>
    <x v="4"/>
    <n v="1096"/>
    <n v="1046"/>
  </r>
  <r>
    <s v="2F41W100"/>
    <x v="13"/>
    <x v="4"/>
    <x v="2"/>
    <s v="GTX Plus Basic"/>
    <m/>
    <s v=""/>
    <x v="1"/>
    <x v="298"/>
    <x v="6"/>
    <s v=""/>
    <x v="1"/>
    <x v="1"/>
    <s v=""/>
    <n v="0"/>
  </r>
  <r>
    <s v="08O63ECM"/>
    <x v="26"/>
    <x v="4"/>
    <x v="2"/>
    <s v="MG Advanced"/>
    <s v="Gekko &amp; Co"/>
    <s v="United States"/>
    <x v="0"/>
    <x v="298"/>
    <x v="238"/>
    <s v="Fri"/>
    <x v="9"/>
    <x v="4"/>
    <n v="3393"/>
    <n v="3281"/>
  </r>
  <r>
    <s v="AMGF31TA"/>
    <x v="8"/>
    <x v="1"/>
    <x v="0"/>
    <s v="MG Special"/>
    <s v="Statholdings"/>
    <s v="United States"/>
    <x v="2"/>
    <x v="298"/>
    <x v="157"/>
    <s v="Tue"/>
    <x v="6"/>
    <x v="3"/>
    <n v="55"/>
    <n v="0"/>
  </r>
  <r>
    <s v="DUJ52ZYK"/>
    <x v="10"/>
    <x v="3"/>
    <x v="1"/>
    <s v="MG Advanced"/>
    <s v="Singletechno"/>
    <s v="United States"/>
    <x v="0"/>
    <x v="298"/>
    <x v="154"/>
    <s v="Sun"/>
    <x v="6"/>
    <x v="3"/>
    <n v="3393"/>
    <n v="3462"/>
  </r>
  <r>
    <s v="N2C3ASJ9"/>
    <x v="7"/>
    <x v="2"/>
    <x v="1"/>
    <s v="GTX Plus Pro"/>
    <s v="Scotfind"/>
    <s v="United States"/>
    <x v="0"/>
    <x v="298"/>
    <x v="144"/>
    <s v="Wed"/>
    <x v="6"/>
    <x v="3"/>
    <n v="5482"/>
    <n v="6029"/>
  </r>
  <r>
    <s v="059K86LU"/>
    <x v="16"/>
    <x v="2"/>
    <x v="1"/>
    <s v="GTX Plus Pro"/>
    <s v="Labdrill"/>
    <s v="United States"/>
    <x v="1"/>
    <x v="298"/>
    <x v="6"/>
    <s v=""/>
    <x v="1"/>
    <x v="1"/>
    <s v=""/>
    <n v="0"/>
  </r>
  <r>
    <s v="62WFO2I3"/>
    <x v="16"/>
    <x v="2"/>
    <x v="1"/>
    <s v="GTX Basic"/>
    <s v="Finjob"/>
    <s v="United States"/>
    <x v="0"/>
    <x v="298"/>
    <x v="240"/>
    <s v="Mon"/>
    <x v="9"/>
    <x v="4"/>
    <n v="550"/>
    <n v="566"/>
  </r>
  <r>
    <s v="55O18ALO"/>
    <x v="18"/>
    <x v="2"/>
    <x v="1"/>
    <s v="GTX Pro"/>
    <s v="Fasehatice"/>
    <s v="United States"/>
    <x v="2"/>
    <x v="298"/>
    <x v="227"/>
    <s v="Wed"/>
    <x v="8"/>
    <x v="4"/>
    <n v="4821"/>
    <n v="0"/>
  </r>
  <r>
    <s v="ZTUJ5KQ8"/>
    <x v="0"/>
    <x v="0"/>
    <x v="0"/>
    <s v="MG Special"/>
    <s v="Scottech"/>
    <s v="United States"/>
    <x v="2"/>
    <x v="298"/>
    <x v="231"/>
    <s v="Sun"/>
    <x v="8"/>
    <x v="4"/>
    <n v="55"/>
    <n v="0"/>
  </r>
  <r>
    <s v="ZQHJNTDK"/>
    <x v="0"/>
    <x v="0"/>
    <x v="0"/>
    <s v="GTX Plus Basic"/>
    <s v="Isdom"/>
    <s v="United States"/>
    <x v="0"/>
    <x v="298"/>
    <x v="220"/>
    <s v="Mon"/>
    <x v="8"/>
    <x v="4"/>
    <n v="1096"/>
    <n v="1042"/>
  </r>
  <r>
    <s v="K0IV66AV"/>
    <x v="19"/>
    <x v="4"/>
    <x v="2"/>
    <s v="GTX Basic"/>
    <s v="Betasoloin"/>
    <s v="United States"/>
    <x v="0"/>
    <x v="298"/>
    <x v="233"/>
    <s v="Tue"/>
    <x v="8"/>
    <x v="4"/>
    <n v="550"/>
    <n v="539"/>
  </r>
  <r>
    <s v="8PLXH354"/>
    <x v="11"/>
    <x v="3"/>
    <x v="1"/>
    <s v="MG Special"/>
    <m/>
    <s v=""/>
    <x v="1"/>
    <x v="298"/>
    <x v="6"/>
    <s v=""/>
    <x v="1"/>
    <x v="1"/>
    <s v=""/>
    <n v="0"/>
  </r>
  <r>
    <s v="KJ4NAGS5"/>
    <x v="11"/>
    <x v="3"/>
    <x v="1"/>
    <s v="MG Special"/>
    <s v="Kan-code"/>
    <s v="United States"/>
    <x v="0"/>
    <x v="298"/>
    <x v="264"/>
    <s v="Thu"/>
    <x v="8"/>
    <x v="4"/>
    <n v="55"/>
    <n v="56"/>
  </r>
  <r>
    <s v="70A4A2GV"/>
    <x v="12"/>
    <x v="0"/>
    <x v="0"/>
    <s v="MG Special"/>
    <s v="Gogozoom"/>
    <s v="United States"/>
    <x v="0"/>
    <x v="298"/>
    <x v="260"/>
    <s v="Tue"/>
    <x v="8"/>
    <x v="4"/>
    <n v="55"/>
    <n v="60"/>
  </r>
  <r>
    <s v="6TND1V4T"/>
    <x v="4"/>
    <x v="3"/>
    <x v="1"/>
    <s v="MG Special"/>
    <s v="Scotfind"/>
    <s v="United States"/>
    <x v="2"/>
    <x v="298"/>
    <x v="151"/>
    <s v="Sun"/>
    <x v="5"/>
    <x v="3"/>
    <n v="55"/>
    <n v="0"/>
  </r>
  <r>
    <s v="43FW6W9O"/>
    <x v="4"/>
    <x v="3"/>
    <x v="1"/>
    <s v="MG Advanced"/>
    <s v="Sunnamplex"/>
    <s v="Poland"/>
    <x v="0"/>
    <x v="298"/>
    <x v="217"/>
    <s v="Sat"/>
    <x v="8"/>
    <x v="4"/>
    <n v="3393"/>
    <n v="3966"/>
  </r>
  <r>
    <s v="QB4FISNE"/>
    <x v="15"/>
    <x v="5"/>
    <x v="2"/>
    <s v="MG Special"/>
    <s v="Bluth Company"/>
    <s v="United States"/>
    <x v="2"/>
    <x v="298"/>
    <x v="151"/>
    <s v="Sun"/>
    <x v="5"/>
    <x v="3"/>
    <n v="55"/>
    <n v="0"/>
  </r>
  <r>
    <s v="41S0S9KP"/>
    <x v="20"/>
    <x v="5"/>
    <x v="2"/>
    <s v="GTX Basic"/>
    <s v="Umbrella Corporation"/>
    <s v="United States"/>
    <x v="0"/>
    <x v="298"/>
    <x v="230"/>
    <s v="Thu"/>
    <x v="8"/>
    <x v="4"/>
    <n v="550"/>
    <n v="471"/>
  </r>
  <r>
    <s v="RU5X1LZM"/>
    <x v="2"/>
    <x v="2"/>
    <x v="1"/>
    <s v="GTX Pro"/>
    <m/>
    <s v=""/>
    <x v="1"/>
    <x v="298"/>
    <x v="6"/>
    <s v=""/>
    <x v="1"/>
    <x v="1"/>
    <s v=""/>
    <n v="0"/>
  </r>
  <r>
    <s v="JESVHYTG"/>
    <x v="3"/>
    <x v="0"/>
    <x v="0"/>
    <s v="GTX Basic"/>
    <s v="Cancity"/>
    <s v="United States"/>
    <x v="0"/>
    <x v="299"/>
    <x v="157"/>
    <s v="Tue"/>
    <x v="6"/>
    <x v="3"/>
    <n v="550"/>
    <n v="597"/>
  </r>
  <r>
    <s v="P3HO0L6P"/>
    <x v="3"/>
    <x v="0"/>
    <x v="0"/>
    <s v="MG Special"/>
    <s v="Condax"/>
    <s v="United States"/>
    <x v="0"/>
    <x v="299"/>
    <x v="226"/>
    <s v="Tue"/>
    <x v="8"/>
    <x v="4"/>
    <n v="55"/>
    <n v="53"/>
  </r>
  <r>
    <s v="6GDZDVTV"/>
    <x v="3"/>
    <x v="0"/>
    <x v="0"/>
    <s v="MG Special"/>
    <s v="Dontechi"/>
    <s v="United States"/>
    <x v="0"/>
    <x v="299"/>
    <x v="160"/>
    <s v="Wed"/>
    <x v="6"/>
    <x v="3"/>
    <n v="55"/>
    <n v="59"/>
  </r>
  <r>
    <s v="OO9U4C0Y"/>
    <x v="23"/>
    <x v="4"/>
    <x v="2"/>
    <s v="GTX Plus Basic"/>
    <s v="Y-corporation"/>
    <s v="United States"/>
    <x v="1"/>
    <x v="299"/>
    <x v="6"/>
    <s v=""/>
    <x v="1"/>
    <x v="1"/>
    <s v=""/>
    <n v="0"/>
  </r>
  <r>
    <s v="Y5A5G2L5"/>
    <x v="23"/>
    <x v="4"/>
    <x v="2"/>
    <s v="GTX Basic"/>
    <s v="Bubba Gump"/>
    <s v="United States"/>
    <x v="0"/>
    <x v="299"/>
    <x v="250"/>
    <s v="Fri"/>
    <x v="9"/>
    <x v="4"/>
    <n v="550"/>
    <n v="606"/>
  </r>
  <r>
    <s v="WZN26QZQ"/>
    <x v="27"/>
    <x v="5"/>
    <x v="2"/>
    <s v="GTX Plus Pro"/>
    <s v="Lexiqvolax"/>
    <s v="United States"/>
    <x v="1"/>
    <x v="299"/>
    <x v="6"/>
    <s v=""/>
    <x v="1"/>
    <x v="1"/>
    <s v=""/>
    <n v="0"/>
  </r>
  <r>
    <s v="PG4UQI8B"/>
    <x v="26"/>
    <x v="4"/>
    <x v="2"/>
    <s v="GTX Plus Basic"/>
    <s v="Kan-code"/>
    <s v="United States"/>
    <x v="2"/>
    <x v="299"/>
    <x v="228"/>
    <s v="Mon"/>
    <x v="8"/>
    <x v="4"/>
    <n v="1096"/>
    <n v="0"/>
  </r>
  <r>
    <s v="M40Z4KWL"/>
    <x v="26"/>
    <x v="4"/>
    <x v="2"/>
    <s v="GTX Pro"/>
    <s v="Zotware"/>
    <s v="United States"/>
    <x v="0"/>
    <x v="299"/>
    <x v="256"/>
    <s v="Sat"/>
    <x v="8"/>
    <x v="4"/>
    <n v="4821"/>
    <n v="5305"/>
  </r>
  <r>
    <s v="BB46B5C7"/>
    <x v="10"/>
    <x v="3"/>
    <x v="1"/>
    <s v="GTX Plus Basic"/>
    <s v="Zoomit"/>
    <s v="United States"/>
    <x v="2"/>
    <x v="299"/>
    <x v="199"/>
    <s v="Thu"/>
    <x v="8"/>
    <x v="4"/>
    <n v="1096"/>
    <n v="0"/>
  </r>
  <r>
    <s v="7K1KXMBT"/>
    <x v="16"/>
    <x v="2"/>
    <x v="1"/>
    <s v="GTX Pro"/>
    <m/>
    <s v=""/>
    <x v="1"/>
    <x v="299"/>
    <x v="6"/>
    <s v=""/>
    <x v="1"/>
    <x v="1"/>
    <s v=""/>
    <n v="0"/>
  </r>
  <r>
    <s v="TCJA7XF2"/>
    <x v="16"/>
    <x v="2"/>
    <x v="1"/>
    <s v="MG Special"/>
    <m/>
    <s v=""/>
    <x v="1"/>
    <x v="299"/>
    <x v="6"/>
    <s v=""/>
    <x v="1"/>
    <x v="1"/>
    <s v=""/>
    <n v="0"/>
  </r>
  <r>
    <s v="TPJNVDPH"/>
    <x v="16"/>
    <x v="2"/>
    <x v="1"/>
    <s v="GTX Basic"/>
    <s v="Kan-code"/>
    <s v="United States"/>
    <x v="2"/>
    <x v="299"/>
    <x v="264"/>
    <s v="Thu"/>
    <x v="8"/>
    <x v="4"/>
    <n v="550"/>
    <n v="0"/>
  </r>
  <r>
    <s v="FMMAQM87"/>
    <x v="16"/>
    <x v="2"/>
    <x v="1"/>
    <s v="GTX Basic"/>
    <s v="Green-Plus"/>
    <s v="United States"/>
    <x v="0"/>
    <x v="299"/>
    <x v="172"/>
    <s v="Sat"/>
    <x v="6"/>
    <x v="3"/>
    <n v="550"/>
    <n v="596"/>
  </r>
  <r>
    <s v="46UITTY6"/>
    <x v="18"/>
    <x v="2"/>
    <x v="1"/>
    <s v="GTX Basic"/>
    <s v="Singletechno"/>
    <s v="United States"/>
    <x v="0"/>
    <x v="299"/>
    <x v="217"/>
    <s v="Sat"/>
    <x v="8"/>
    <x v="4"/>
    <n v="550"/>
    <n v="545"/>
  </r>
  <r>
    <s v="KK5YBPU6"/>
    <x v="5"/>
    <x v="3"/>
    <x v="1"/>
    <s v="GTX Basic"/>
    <s v="Labdrill"/>
    <s v="United States"/>
    <x v="0"/>
    <x v="299"/>
    <x v="175"/>
    <s v="Tue"/>
    <x v="5"/>
    <x v="3"/>
    <n v="550"/>
    <n v="548"/>
  </r>
  <r>
    <s v="A7FCLQ42"/>
    <x v="22"/>
    <x v="1"/>
    <x v="0"/>
    <s v="MG Advanced"/>
    <s v="Finhigh"/>
    <s v="United States"/>
    <x v="2"/>
    <x v="299"/>
    <x v="273"/>
    <s v="Fri"/>
    <x v="9"/>
    <x v="4"/>
    <n v="3393"/>
    <n v="0"/>
  </r>
  <r>
    <s v="G2C5RKTN"/>
    <x v="19"/>
    <x v="4"/>
    <x v="2"/>
    <s v="GTX Basic"/>
    <s v="Umbrella Corporation"/>
    <s v="United States"/>
    <x v="0"/>
    <x v="299"/>
    <x v="177"/>
    <s v="Thu"/>
    <x v="6"/>
    <x v="3"/>
    <n v="550"/>
    <n v="415"/>
  </r>
  <r>
    <s v="UNSJB0L7"/>
    <x v="4"/>
    <x v="3"/>
    <x v="1"/>
    <s v="GTX Pro"/>
    <s v="Singletechno"/>
    <s v="United States"/>
    <x v="0"/>
    <x v="299"/>
    <x v="146"/>
    <s v="Mon"/>
    <x v="5"/>
    <x v="3"/>
    <n v="4821"/>
    <n v="3754"/>
  </r>
  <r>
    <s v="TGSLH2ZD"/>
    <x v="2"/>
    <x v="2"/>
    <x v="1"/>
    <s v="GTX Basic"/>
    <m/>
    <s v=""/>
    <x v="1"/>
    <x v="299"/>
    <x v="6"/>
    <s v=""/>
    <x v="1"/>
    <x v="1"/>
    <s v=""/>
    <n v="0"/>
  </r>
  <r>
    <s v="OLXEYM3P"/>
    <x v="2"/>
    <x v="2"/>
    <x v="1"/>
    <s v="GTX Basic"/>
    <m/>
    <s v=""/>
    <x v="1"/>
    <x v="299"/>
    <x v="6"/>
    <s v=""/>
    <x v="1"/>
    <x v="1"/>
    <s v=""/>
    <n v="0"/>
  </r>
  <r>
    <s v="UJT04PL7"/>
    <x v="2"/>
    <x v="2"/>
    <x v="1"/>
    <s v="GTX Basic"/>
    <s v="Plusstrip"/>
    <s v="United States"/>
    <x v="0"/>
    <x v="299"/>
    <x v="246"/>
    <s v="Wed"/>
    <x v="8"/>
    <x v="4"/>
    <n v="550"/>
    <n v="498"/>
  </r>
  <r>
    <s v="DCIFTBM0"/>
    <x v="25"/>
    <x v="4"/>
    <x v="2"/>
    <s v="GTX Basic"/>
    <s v="Condax"/>
    <s v="United States"/>
    <x v="0"/>
    <x v="300"/>
    <x v="261"/>
    <s v="Thu"/>
    <x v="9"/>
    <x v="4"/>
    <n v="550"/>
    <n v="489"/>
  </r>
  <r>
    <s v="BTZ06Z6O"/>
    <x v="25"/>
    <x v="4"/>
    <x v="2"/>
    <s v="GTX Plus Basic"/>
    <s v="Ontomedia"/>
    <s v="United States"/>
    <x v="0"/>
    <x v="300"/>
    <x v="157"/>
    <s v="Tue"/>
    <x v="6"/>
    <x v="3"/>
    <n v="1096"/>
    <n v="1022"/>
  </r>
  <r>
    <s v="S9CGS0IX"/>
    <x v="27"/>
    <x v="5"/>
    <x v="2"/>
    <s v="GTX Plus Pro"/>
    <s v="Acme Corporation"/>
    <s v="United States"/>
    <x v="2"/>
    <x v="300"/>
    <x v="233"/>
    <s v="Tue"/>
    <x v="8"/>
    <x v="4"/>
    <n v="5482"/>
    <n v="0"/>
  </r>
  <r>
    <s v="ZTYHMEQY"/>
    <x v="1"/>
    <x v="1"/>
    <x v="0"/>
    <s v="GTX Basic"/>
    <s v="Cancity"/>
    <s v="United States"/>
    <x v="0"/>
    <x v="300"/>
    <x v="171"/>
    <s v="Mon"/>
    <x v="6"/>
    <x v="3"/>
    <n v="550"/>
    <n v="525"/>
  </r>
  <r>
    <s v="IOTAHMQX"/>
    <x v="1"/>
    <x v="1"/>
    <x v="0"/>
    <s v="GTX Plus Basic"/>
    <s v="Codehow"/>
    <s v="United States"/>
    <x v="0"/>
    <x v="300"/>
    <x v="167"/>
    <s v="Thu"/>
    <x v="6"/>
    <x v="3"/>
    <n v="1096"/>
    <n v="1252"/>
  </r>
  <r>
    <s v="3ORQ2R0R"/>
    <x v="14"/>
    <x v="3"/>
    <x v="1"/>
    <s v="GTX Pro"/>
    <m/>
    <s v=""/>
    <x v="1"/>
    <x v="300"/>
    <x v="6"/>
    <s v=""/>
    <x v="1"/>
    <x v="1"/>
    <s v=""/>
    <n v="0"/>
  </r>
  <r>
    <s v="01DZ14Y0"/>
    <x v="8"/>
    <x v="1"/>
    <x v="0"/>
    <s v="MG Advanced"/>
    <s v="dambase"/>
    <s v="United States"/>
    <x v="2"/>
    <x v="300"/>
    <x v="256"/>
    <s v="Sat"/>
    <x v="8"/>
    <x v="4"/>
    <n v="3393"/>
    <n v="0"/>
  </r>
  <r>
    <s v="1T91NEIV"/>
    <x v="8"/>
    <x v="1"/>
    <x v="0"/>
    <s v="MG Special"/>
    <s v="Conecom"/>
    <s v="United States"/>
    <x v="0"/>
    <x v="300"/>
    <x v="171"/>
    <s v="Mon"/>
    <x v="6"/>
    <x v="3"/>
    <n v="55"/>
    <n v="63"/>
  </r>
  <r>
    <s v="41B62CUB"/>
    <x v="10"/>
    <x v="3"/>
    <x v="1"/>
    <s v="MG Special"/>
    <s v="J-Texon"/>
    <s v="United States"/>
    <x v="2"/>
    <x v="300"/>
    <x v="210"/>
    <s v="Sat"/>
    <x v="8"/>
    <x v="4"/>
    <n v="55"/>
    <n v="0"/>
  </r>
  <r>
    <s v="G0QOVMMS"/>
    <x v="16"/>
    <x v="2"/>
    <x v="1"/>
    <s v="GTX Basic"/>
    <s v="Zoomit"/>
    <s v="United States"/>
    <x v="0"/>
    <x v="300"/>
    <x v="270"/>
    <s v="Thu"/>
    <x v="9"/>
    <x v="4"/>
    <n v="550"/>
    <n v="474"/>
  </r>
  <r>
    <s v="FG79OR5X"/>
    <x v="16"/>
    <x v="2"/>
    <x v="1"/>
    <s v="GTX Plus Basic"/>
    <s v="Xx-holding"/>
    <s v="United States"/>
    <x v="0"/>
    <x v="300"/>
    <x v="232"/>
    <s v="Sun"/>
    <x v="8"/>
    <x v="4"/>
    <n v="1096"/>
    <n v="1132"/>
  </r>
  <r>
    <s v="QY4ZMI2F"/>
    <x v="24"/>
    <x v="0"/>
    <x v="0"/>
    <s v="GTX Plus Basic"/>
    <s v="Warephase"/>
    <s v="United States"/>
    <x v="2"/>
    <x v="300"/>
    <x v="163"/>
    <s v="Thu"/>
    <x v="6"/>
    <x v="3"/>
    <n v="1096"/>
    <n v="0"/>
  </r>
  <r>
    <s v="VY0QPLGN"/>
    <x v="24"/>
    <x v="0"/>
    <x v="0"/>
    <s v="GTX Plus Basic"/>
    <s v="dambase"/>
    <s v="United States"/>
    <x v="0"/>
    <x v="300"/>
    <x v="231"/>
    <s v="Sun"/>
    <x v="8"/>
    <x v="4"/>
    <n v="1096"/>
    <n v="1215"/>
  </r>
  <r>
    <s v="XP1PQSPC"/>
    <x v="5"/>
    <x v="3"/>
    <x v="1"/>
    <s v="GTX Plus Basic"/>
    <s v="Kan-code"/>
    <s v="United States"/>
    <x v="0"/>
    <x v="300"/>
    <x v="173"/>
    <s v="Wed"/>
    <x v="6"/>
    <x v="3"/>
    <n v="1096"/>
    <n v="1081"/>
  </r>
  <r>
    <s v="K3KT8S1F"/>
    <x v="5"/>
    <x v="3"/>
    <x v="1"/>
    <s v="MG Special"/>
    <s v="Sonron"/>
    <s v="United States"/>
    <x v="0"/>
    <x v="300"/>
    <x v="233"/>
    <s v="Tue"/>
    <x v="8"/>
    <x v="4"/>
    <n v="55"/>
    <n v="49"/>
  </r>
  <r>
    <s v="5CIT07UC"/>
    <x v="9"/>
    <x v="2"/>
    <x v="1"/>
    <s v="GTX Basic"/>
    <s v="Hottechi"/>
    <s v="Korea"/>
    <x v="0"/>
    <x v="300"/>
    <x v="163"/>
    <s v="Thu"/>
    <x v="6"/>
    <x v="3"/>
    <n v="550"/>
    <n v="653"/>
  </r>
  <r>
    <s v="VIZ9ZLVT"/>
    <x v="0"/>
    <x v="0"/>
    <x v="0"/>
    <s v="GTX Plus Basic"/>
    <s v="Rundofase"/>
    <s v="United States"/>
    <x v="2"/>
    <x v="300"/>
    <x v="262"/>
    <s v="Thu"/>
    <x v="8"/>
    <x v="4"/>
    <n v="1096"/>
    <n v="0"/>
  </r>
  <r>
    <s v="9ZY0QQ8Q"/>
    <x v="0"/>
    <x v="0"/>
    <x v="0"/>
    <s v="MG Advanced"/>
    <s v="Genco Pura Olive Oil Company"/>
    <s v="Italy"/>
    <x v="2"/>
    <x v="300"/>
    <x v="237"/>
    <s v="Mon"/>
    <x v="8"/>
    <x v="4"/>
    <n v="3393"/>
    <n v="0"/>
  </r>
  <r>
    <s v="0WGCUB3L"/>
    <x v="6"/>
    <x v="1"/>
    <x v="0"/>
    <s v="GTX Plus Basic"/>
    <s v="Rundofase"/>
    <s v="United States"/>
    <x v="0"/>
    <x v="300"/>
    <x v="160"/>
    <s v="Wed"/>
    <x v="6"/>
    <x v="3"/>
    <n v="1096"/>
    <n v="1105"/>
  </r>
  <r>
    <s v="QCN2DZQQ"/>
    <x v="19"/>
    <x v="4"/>
    <x v="2"/>
    <s v="GTX Plus Basic"/>
    <s v="The New York Inquirer"/>
    <s v="United States"/>
    <x v="0"/>
    <x v="300"/>
    <x v="177"/>
    <s v="Thu"/>
    <x v="6"/>
    <x v="3"/>
    <n v="1096"/>
    <n v="948"/>
  </r>
  <r>
    <s v="ZAY2J4I5"/>
    <x v="4"/>
    <x v="3"/>
    <x v="1"/>
    <s v="MG Advanced"/>
    <s v="Zoomit"/>
    <s v="United States"/>
    <x v="2"/>
    <x v="300"/>
    <x v="154"/>
    <s v="Sun"/>
    <x v="6"/>
    <x v="3"/>
    <n v="3393"/>
    <n v="0"/>
  </r>
  <r>
    <s v="J25NMK6Q"/>
    <x v="15"/>
    <x v="5"/>
    <x v="2"/>
    <s v="MG Special"/>
    <s v="Bluth Company"/>
    <s v="United States"/>
    <x v="2"/>
    <x v="300"/>
    <x v="210"/>
    <s v="Sat"/>
    <x v="8"/>
    <x v="4"/>
    <n v="55"/>
    <n v="0"/>
  </r>
  <r>
    <s v="DZHIAZ5H"/>
    <x v="3"/>
    <x v="0"/>
    <x v="0"/>
    <s v="GTX Plus Basic"/>
    <s v="Streethex"/>
    <s v="Belgium"/>
    <x v="2"/>
    <x v="301"/>
    <x v="157"/>
    <s v="Tue"/>
    <x v="6"/>
    <x v="3"/>
    <n v="1096"/>
    <n v="0"/>
  </r>
  <r>
    <s v="233HYDSP"/>
    <x v="3"/>
    <x v="0"/>
    <x v="0"/>
    <s v="MG Special"/>
    <s v="Gogozoom"/>
    <s v="United States"/>
    <x v="0"/>
    <x v="301"/>
    <x v="259"/>
    <s v="Sun"/>
    <x v="9"/>
    <x v="4"/>
    <n v="55"/>
    <n v="44"/>
  </r>
  <r>
    <s v="7868JVH9"/>
    <x v="23"/>
    <x v="4"/>
    <x v="2"/>
    <s v="GTX Plus Basic"/>
    <s v="Rantouch"/>
    <s v="United States"/>
    <x v="1"/>
    <x v="301"/>
    <x v="6"/>
    <s v=""/>
    <x v="1"/>
    <x v="1"/>
    <s v=""/>
    <n v="0"/>
  </r>
  <r>
    <s v="EXXFSC3O"/>
    <x v="23"/>
    <x v="4"/>
    <x v="2"/>
    <s v="GTX Pro"/>
    <s v="Opentech"/>
    <s v="United States"/>
    <x v="0"/>
    <x v="301"/>
    <x v="225"/>
    <s v="Wed"/>
    <x v="8"/>
    <x v="4"/>
    <n v="4821"/>
    <n v="4343"/>
  </r>
  <r>
    <s v="U68B4UQU"/>
    <x v="28"/>
    <x v="0"/>
    <x v="0"/>
    <s v="GTX Plus Pro"/>
    <s v="Treequote"/>
    <s v="United States"/>
    <x v="0"/>
    <x v="301"/>
    <x v="160"/>
    <s v="Wed"/>
    <x v="6"/>
    <x v="3"/>
    <n v="5482"/>
    <n v="5096"/>
  </r>
  <r>
    <s v="73EBDWP4"/>
    <x v="28"/>
    <x v="0"/>
    <x v="0"/>
    <s v="GTX Plus Pro"/>
    <s v="Warephase"/>
    <s v="United States"/>
    <x v="0"/>
    <x v="301"/>
    <x v="182"/>
    <s v="Sat"/>
    <x v="6"/>
    <x v="3"/>
    <n v="5482"/>
    <n v="4994"/>
  </r>
  <r>
    <s v="FQQ3XQNG"/>
    <x v="27"/>
    <x v="5"/>
    <x v="2"/>
    <s v="GTX Plus Basic"/>
    <s v="Donquadtech"/>
    <s v="United States"/>
    <x v="0"/>
    <x v="301"/>
    <x v="238"/>
    <s v="Fri"/>
    <x v="9"/>
    <x v="4"/>
    <n v="1096"/>
    <n v="1251"/>
  </r>
  <r>
    <s v="C4KZVTYR"/>
    <x v="26"/>
    <x v="4"/>
    <x v="2"/>
    <s v="GTX Basic"/>
    <s v="Gekko &amp; Co"/>
    <s v="United States"/>
    <x v="0"/>
    <x v="301"/>
    <x v="210"/>
    <s v="Sat"/>
    <x v="8"/>
    <x v="4"/>
    <n v="550"/>
    <n v="602"/>
  </r>
  <r>
    <s v="HWXJWHGI"/>
    <x v="26"/>
    <x v="4"/>
    <x v="2"/>
    <s v="GTX Basic"/>
    <s v="Sumace"/>
    <s v="Romania"/>
    <x v="0"/>
    <x v="301"/>
    <x v="166"/>
    <s v="Fri"/>
    <x v="6"/>
    <x v="3"/>
    <n v="550"/>
    <n v="600"/>
  </r>
  <r>
    <s v="W36MU0PW"/>
    <x v="26"/>
    <x v="4"/>
    <x v="2"/>
    <s v="GTX Basic"/>
    <s v="Yearin"/>
    <s v="United States"/>
    <x v="0"/>
    <x v="301"/>
    <x v="172"/>
    <s v="Sat"/>
    <x v="6"/>
    <x v="3"/>
    <n v="550"/>
    <n v="595"/>
  </r>
  <r>
    <s v="OWEMO7RD"/>
    <x v="14"/>
    <x v="3"/>
    <x v="1"/>
    <s v="MG Special"/>
    <s v="Sonron"/>
    <s v="United States"/>
    <x v="2"/>
    <x v="301"/>
    <x v="256"/>
    <s v="Sat"/>
    <x v="8"/>
    <x v="4"/>
    <n v="55"/>
    <n v="0"/>
  </r>
  <r>
    <s v="9XU06EA8"/>
    <x v="8"/>
    <x v="1"/>
    <x v="0"/>
    <s v="GTX Pro"/>
    <s v="Codehow"/>
    <s v="United States"/>
    <x v="2"/>
    <x v="301"/>
    <x v="196"/>
    <s v="Wed"/>
    <x v="8"/>
    <x v="4"/>
    <n v="4821"/>
    <n v="0"/>
  </r>
  <r>
    <s v="DC2NI04U"/>
    <x v="10"/>
    <x v="3"/>
    <x v="1"/>
    <s v="MG Advanced"/>
    <s v="Hottechi"/>
    <s v="Korea"/>
    <x v="0"/>
    <x v="301"/>
    <x v="271"/>
    <s v="Sun"/>
    <x v="9"/>
    <x v="4"/>
    <n v="3393"/>
    <n v="3064"/>
  </r>
  <r>
    <s v="RYNZ2WOK"/>
    <x v="5"/>
    <x v="3"/>
    <x v="1"/>
    <s v="MG Advanced"/>
    <s v="Iselectrics"/>
    <s v="United States"/>
    <x v="1"/>
    <x v="301"/>
    <x v="6"/>
    <s v=""/>
    <x v="1"/>
    <x v="1"/>
    <s v=""/>
    <n v="0"/>
  </r>
  <r>
    <s v="BO2XRLBS"/>
    <x v="0"/>
    <x v="0"/>
    <x v="0"/>
    <s v="MG Special"/>
    <s v="Ron-tech"/>
    <s v="United States"/>
    <x v="2"/>
    <x v="301"/>
    <x v="264"/>
    <s v="Thu"/>
    <x v="8"/>
    <x v="4"/>
    <n v="55"/>
    <n v="0"/>
  </r>
  <r>
    <s v="V9YY2XIE"/>
    <x v="6"/>
    <x v="1"/>
    <x v="0"/>
    <s v="MG Advanced"/>
    <s v="Zumgoity"/>
    <s v="United States"/>
    <x v="2"/>
    <x v="301"/>
    <x v="260"/>
    <s v="Tue"/>
    <x v="8"/>
    <x v="4"/>
    <n v="3393"/>
    <n v="0"/>
  </r>
  <r>
    <s v="J3K9EXW0"/>
    <x v="19"/>
    <x v="4"/>
    <x v="2"/>
    <s v="GTX Plus Pro"/>
    <s v="Acme Corporation"/>
    <s v="United States"/>
    <x v="0"/>
    <x v="301"/>
    <x v="267"/>
    <s v="Mon"/>
    <x v="9"/>
    <x v="4"/>
    <n v="5482"/>
    <n v="5790"/>
  </r>
  <r>
    <s v="N9KFQCOH"/>
    <x v="17"/>
    <x v="5"/>
    <x v="2"/>
    <s v="GTX Pro"/>
    <s v="Vehement Capital Partners"/>
    <s v="United States"/>
    <x v="0"/>
    <x v="301"/>
    <x v="157"/>
    <s v="Tue"/>
    <x v="6"/>
    <x v="3"/>
    <n v="4821"/>
    <n v="5688"/>
  </r>
  <r>
    <s v="GSPDR7BH"/>
    <x v="12"/>
    <x v="0"/>
    <x v="0"/>
    <s v="GTX Basic"/>
    <s v="Cancity"/>
    <s v="United States"/>
    <x v="0"/>
    <x v="301"/>
    <x v="199"/>
    <s v="Thu"/>
    <x v="8"/>
    <x v="4"/>
    <n v="550"/>
    <n v="672"/>
  </r>
  <r>
    <s v="MB0XTICR"/>
    <x v="12"/>
    <x v="0"/>
    <x v="0"/>
    <s v="MG Special"/>
    <s v="Bioholding"/>
    <s v="Philipines"/>
    <x v="0"/>
    <x v="301"/>
    <x v="250"/>
    <s v="Fri"/>
    <x v="9"/>
    <x v="4"/>
    <n v="55"/>
    <n v="62"/>
  </r>
  <r>
    <s v="04SQ7RNY"/>
    <x v="4"/>
    <x v="3"/>
    <x v="1"/>
    <s v="GTX Pro"/>
    <s v="Fasehatice"/>
    <s v="United States"/>
    <x v="0"/>
    <x v="301"/>
    <x v="251"/>
    <s v="Tue"/>
    <x v="9"/>
    <x v="4"/>
    <n v="4821"/>
    <n v="4577"/>
  </r>
  <r>
    <s v="PTZ9QLEF"/>
    <x v="15"/>
    <x v="5"/>
    <x v="2"/>
    <s v="GTX Basic"/>
    <m/>
    <s v=""/>
    <x v="1"/>
    <x v="301"/>
    <x v="6"/>
    <s v=""/>
    <x v="1"/>
    <x v="1"/>
    <s v=""/>
    <n v="0"/>
  </r>
  <r>
    <s v="WIHGFD8B"/>
    <x v="3"/>
    <x v="0"/>
    <x v="0"/>
    <s v="MG Special"/>
    <s v="Funholding"/>
    <s v="United States"/>
    <x v="2"/>
    <x v="302"/>
    <x v="232"/>
    <s v="Sun"/>
    <x v="8"/>
    <x v="4"/>
    <n v="55"/>
    <n v="0"/>
  </r>
  <r>
    <s v="O3Q5B86F"/>
    <x v="3"/>
    <x v="0"/>
    <x v="0"/>
    <s v="GTX Plus Basic"/>
    <s v="Warephase"/>
    <s v="United States"/>
    <x v="0"/>
    <x v="302"/>
    <x v="274"/>
    <s v="Tue"/>
    <x v="9"/>
    <x v="4"/>
    <n v="1096"/>
    <n v="1118"/>
  </r>
  <r>
    <s v="PE3P7M7S"/>
    <x v="3"/>
    <x v="0"/>
    <x v="0"/>
    <s v="MG Special"/>
    <s v="Statholdings"/>
    <s v="United States"/>
    <x v="0"/>
    <x v="302"/>
    <x v="166"/>
    <s v="Fri"/>
    <x v="6"/>
    <x v="3"/>
    <n v="55"/>
    <n v="55"/>
  </r>
  <r>
    <s v="401BY1PW"/>
    <x v="25"/>
    <x v="4"/>
    <x v="2"/>
    <s v="GTX Pro"/>
    <s v="Ganjaflex"/>
    <s v="Japan"/>
    <x v="0"/>
    <x v="302"/>
    <x v="261"/>
    <s v="Thu"/>
    <x v="9"/>
    <x v="4"/>
    <n v="4821"/>
    <n v="5052"/>
  </r>
  <r>
    <s v="9RQ8FZYQ"/>
    <x v="25"/>
    <x v="4"/>
    <x v="2"/>
    <s v="GTX Pro"/>
    <s v="Zotware"/>
    <s v="United States"/>
    <x v="0"/>
    <x v="302"/>
    <x v="164"/>
    <s v="Mon"/>
    <x v="6"/>
    <x v="3"/>
    <n v="4821"/>
    <n v="4023"/>
  </r>
  <r>
    <s v="R65LGLJ0"/>
    <x v="23"/>
    <x v="4"/>
    <x v="2"/>
    <s v="MG Special"/>
    <m/>
    <s v=""/>
    <x v="1"/>
    <x v="302"/>
    <x v="6"/>
    <s v=""/>
    <x v="1"/>
    <x v="1"/>
    <s v=""/>
    <n v="0"/>
  </r>
  <r>
    <s v="G7NU2YCG"/>
    <x v="23"/>
    <x v="4"/>
    <x v="2"/>
    <s v="MG Special"/>
    <s v="Iselectrics"/>
    <s v="United States"/>
    <x v="0"/>
    <x v="302"/>
    <x v="166"/>
    <s v="Fri"/>
    <x v="6"/>
    <x v="3"/>
    <n v="55"/>
    <n v="57"/>
  </r>
  <r>
    <s v="R9RWFEEJ"/>
    <x v="27"/>
    <x v="5"/>
    <x v="2"/>
    <s v="MG Special"/>
    <s v="Gekko &amp; Co"/>
    <s v="United States"/>
    <x v="0"/>
    <x v="302"/>
    <x v="230"/>
    <s v="Thu"/>
    <x v="8"/>
    <x v="4"/>
    <n v="55"/>
    <n v="59"/>
  </r>
  <r>
    <s v="WV2OG7C3"/>
    <x v="13"/>
    <x v="4"/>
    <x v="2"/>
    <s v="MG Special"/>
    <s v="Xx-zobam"/>
    <s v="United States"/>
    <x v="2"/>
    <x v="302"/>
    <x v="229"/>
    <s v="Sat"/>
    <x v="8"/>
    <x v="4"/>
    <n v="55"/>
    <n v="0"/>
  </r>
  <r>
    <s v="LDIBOTNO"/>
    <x v="13"/>
    <x v="4"/>
    <x v="2"/>
    <s v="GTX Pro"/>
    <s v="Kinnamplus"/>
    <s v="United States"/>
    <x v="0"/>
    <x v="302"/>
    <x v="167"/>
    <s v="Thu"/>
    <x v="6"/>
    <x v="3"/>
    <n v="4821"/>
    <n v="5544"/>
  </r>
  <r>
    <s v="FC4ZD68R"/>
    <x v="1"/>
    <x v="1"/>
    <x v="0"/>
    <s v="GTX Pro"/>
    <s v="Warephase"/>
    <s v="United States"/>
    <x v="2"/>
    <x v="302"/>
    <x v="225"/>
    <s v="Wed"/>
    <x v="8"/>
    <x v="4"/>
    <n v="4821"/>
    <n v="0"/>
  </r>
  <r>
    <s v="YH6ST9KT"/>
    <x v="1"/>
    <x v="1"/>
    <x v="0"/>
    <s v="MG Special"/>
    <s v="Treequote"/>
    <s v="United States"/>
    <x v="2"/>
    <x v="302"/>
    <x v="159"/>
    <s v="Thu"/>
    <x v="5"/>
    <x v="3"/>
    <n v="55"/>
    <n v="0"/>
  </r>
  <r>
    <s v="9S8E95EI"/>
    <x v="1"/>
    <x v="1"/>
    <x v="0"/>
    <s v="GTX Pro"/>
    <s v="Condax"/>
    <s v="United States"/>
    <x v="0"/>
    <x v="302"/>
    <x v="153"/>
    <s v="Mon"/>
    <x v="6"/>
    <x v="3"/>
    <n v="4821"/>
    <n v="4598"/>
  </r>
  <r>
    <s v="RLHNEVYY"/>
    <x v="1"/>
    <x v="1"/>
    <x v="0"/>
    <s v="GTX Pro"/>
    <s v="Conecom"/>
    <s v="United States"/>
    <x v="0"/>
    <x v="302"/>
    <x v="154"/>
    <s v="Sun"/>
    <x v="6"/>
    <x v="3"/>
    <n v="4821"/>
    <n v="5008"/>
  </r>
  <r>
    <s v="OFP1MLFY"/>
    <x v="1"/>
    <x v="1"/>
    <x v="0"/>
    <s v="GTX Pro"/>
    <s v="Statholdings"/>
    <s v="United States"/>
    <x v="0"/>
    <x v="302"/>
    <x v="257"/>
    <s v="Sat"/>
    <x v="9"/>
    <x v="4"/>
    <n v="4821"/>
    <n v="3932"/>
  </r>
  <r>
    <s v="CQELCLO0"/>
    <x v="26"/>
    <x v="4"/>
    <x v="2"/>
    <s v="GTX Plus Basic"/>
    <s v="Zathunicon"/>
    <s v="United States"/>
    <x v="0"/>
    <x v="302"/>
    <x v="272"/>
    <s v="Fri"/>
    <x v="9"/>
    <x v="4"/>
    <n v="1096"/>
    <n v="1166"/>
  </r>
  <r>
    <s v="L351AATH"/>
    <x v="8"/>
    <x v="1"/>
    <x v="0"/>
    <s v="GTX Plus Basic"/>
    <s v="Ron-tech"/>
    <s v="United States"/>
    <x v="2"/>
    <x v="302"/>
    <x v="258"/>
    <s v="Wed"/>
    <x v="9"/>
    <x v="4"/>
    <n v="1096"/>
    <n v="0"/>
  </r>
  <r>
    <s v="VBKF5FPB"/>
    <x v="10"/>
    <x v="3"/>
    <x v="1"/>
    <s v="GTX Plus Basic"/>
    <s v="Dalttechnology"/>
    <s v="United States"/>
    <x v="0"/>
    <x v="302"/>
    <x v="144"/>
    <s v="Wed"/>
    <x v="6"/>
    <x v="3"/>
    <n v="1096"/>
    <n v="1195"/>
  </r>
  <r>
    <s v="68YAXBZN"/>
    <x v="7"/>
    <x v="2"/>
    <x v="1"/>
    <s v="MG Special"/>
    <s v="Xx-holding"/>
    <s v="United States"/>
    <x v="2"/>
    <x v="302"/>
    <x v="217"/>
    <s v="Sat"/>
    <x v="8"/>
    <x v="4"/>
    <n v="55"/>
    <n v="0"/>
  </r>
  <r>
    <s v="EFB0NFP3"/>
    <x v="29"/>
    <x v="1"/>
    <x v="0"/>
    <s v="GTX Basic"/>
    <s v="Genco Pura Olive Oil Company"/>
    <s v="Italy"/>
    <x v="0"/>
    <x v="302"/>
    <x v="269"/>
    <s v="Sat"/>
    <x v="9"/>
    <x v="4"/>
    <n v="550"/>
    <n v="551"/>
  </r>
  <r>
    <s v="CB0NZYB2"/>
    <x v="29"/>
    <x v="1"/>
    <x v="0"/>
    <s v="GTX Basic"/>
    <s v="Globex Corporation"/>
    <s v="Norway"/>
    <x v="0"/>
    <x v="302"/>
    <x v="166"/>
    <s v="Fri"/>
    <x v="6"/>
    <x v="3"/>
    <n v="550"/>
    <n v="623"/>
  </r>
  <r>
    <s v="QKUULSVC"/>
    <x v="18"/>
    <x v="2"/>
    <x v="1"/>
    <s v="GTX Pro"/>
    <s v="Kan-code"/>
    <s v="United States"/>
    <x v="2"/>
    <x v="302"/>
    <x v="264"/>
    <s v="Thu"/>
    <x v="8"/>
    <x v="4"/>
    <n v="4821"/>
    <n v="0"/>
  </r>
  <r>
    <s v="8838GIT9"/>
    <x v="18"/>
    <x v="2"/>
    <x v="1"/>
    <s v="MG Special"/>
    <s v="Plexzap"/>
    <s v="United States"/>
    <x v="2"/>
    <x v="302"/>
    <x v="212"/>
    <s v="Sun"/>
    <x v="8"/>
    <x v="4"/>
    <n v="55"/>
    <n v="0"/>
  </r>
  <r>
    <s v="5DOARVYO"/>
    <x v="24"/>
    <x v="0"/>
    <x v="0"/>
    <s v="MG Special"/>
    <s v="Genco Pura Olive Oil Company"/>
    <s v="Italy"/>
    <x v="2"/>
    <x v="302"/>
    <x v="154"/>
    <s v="Sun"/>
    <x v="6"/>
    <x v="3"/>
    <n v="55"/>
    <n v="0"/>
  </r>
  <r>
    <s v="XXD7OQOH"/>
    <x v="5"/>
    <x v="3"/>
    <x v="1"/>
    <s v="MG Special"/>
    <m/>
    <s v=""/>
    <x v="1"/>
    <x v="302"/>
    <x v="6"/>
    <s v=""/>
    <x v="1"/>
    <x v="1"/>
    <s v=""/>
    <n v="0"/>
  </r>
  <r>
    <s v="0N2VYY6Z"/>
    <x v="5"/>
    <x v="3"/>
    <x v="1"/>
    <s v="GTX Basic"/>
    <s v="Labdrill"/>
    <s v="United States"/>
    <x v="2"/>
    <x v="302"/>
    <x v="165"/>
    <s v="Tue"/>
    <x v="6"/>
    <x v="3"/>
    <n v="550"/>
    <n v="0"/>
  </r>
  <r>
    <s v="LWCKCV0M"/>
    <x v="5"/>
    <x v="3"/>
    <x v="1"/>
    <s v="GTX Pro"/>
    <s v="Xx-holding"/>
    <s v="United States"/>
    <x v="0"/>
    <x v="302"/>
    <x v="152"/>
    <s v="Fri"/>
    <x v="6"/>
    <x v="3"/>
    <n v="4821"/>
    <n v="4592"/>
  </r>
  <r>
    <s v="L40FW06K"/>
    <x v="22"/>
    <x v="1"/>
    <x v="0"/>
    <s v="GTX Basic"/>
    <s v="Condax"/>
    <s v="United States"/>
    <x v="0"/>
    <x v="302"/>
    <x v="255"/>
    <s v="Fri"/>
    <x v="9"/>
    <x v="4"/>
    <n v="550"/>
    <n v="555"/>
  </r>
  <r>
    <s v="XXXM7BMA"/>
    <x v="22"/>
    <x v="1"/>
    <x v="0"/>
    <s v="MG Advanced"/>
    <s v="Dontechi"/>
    <s v="United States"/>
    <x v="0"/>
    <x v="302"/>
    <x v="226"/>
    <s v="Tue"/>
    <x v="8"/>
    <x v="4"/>
    <n v="3393"/>
    <n v="3703"/>
  </r>
  <r>
    <s v="F7S1OPQS"/>
    <x v="9"/>
    <x v="2"/>
    <x v="1"/>
    <s v="GTX Plus Basic"/>
    <s v="Scotfind"/>
    <s v="United States"/>
    <x v="0"/>
    <x v="302"/>
    <x v="254"/>
    <s v="Wed"/>
    <x v="9"/>
    <x v="4"/>
    <n v="1096"/>
    <n v="942"/>
  </r>
  <r>
    <s v="U5JFEXOI"/>
    <x v="9"/>
    <x v="2"/>
    <x v="1"/>
    <s v="GTX Plus Pro"/>
    <s v="Groovestreet"/>
    <s v="United States"/>
    <x v="0"/>
    <x v="302"/>
    <x v="250"/>
    <s v="Fri"/>
    <x v="9"/>
    <x v="4"/>
    <n v="5482"/>
    <n v="6489"/>
  </r>
  <r>
    <s v="HR3DH6DX"/>
    <x v="6"/>
    <x v="1"/>
    <x v="0"/>
    <s v="GTX Pro"/>
    <s v="Cancity"/>
    <s v="United States"/>
    <x v="2"/>
    <x v="302"/>
    <x v="228"/>
    <s v="Mon"/>
    <x v="8"/>
    <x v="4"/>
    <n v="4821"/>
    <n v="0"/>
  </r>
  <r>
    <s v="LMU41E2W"/>
    <x v="11"/>
    <x v="3"/>
    <x v="1"/>
    <s v="MG Special"/>
    <m/>
    <s v=""/>
    <x v="1"/>
    <x v="302"/>
    <x v="6"/>
    <s v=""/>
    <x v="1"/>
    <x v="1"/>
    <s v=""/>
    <n v="0"/>
  </r>
  <r>
    <s v="9EICLJHY"/>
    <x v="11"/>
    <x v="3"/>
    <x v="1"/>
    <s v="MG Special"/>
    <s v="Sunnamplex"/>
    <s v="Poland"/>
    <x v="0"/>
    <x v="302"/>
    <x v="221"/>
    <s v="Fri"/>
    <x v="8"/>
    <x v="4"/>
    <n v="55"/>
    <n v="63"/>
  </r>
  <r>
    <s v="01FNZW2T"/>
    <x v="17"/>
    <x v="5"/>
    <x v="2"/>
    <s v="GTX Pro"/>
    <s v="Bubba Gump"/>
    <s v="United States"/>
    <x v="0"/>
    <x v="302"/>
    <x v="250"/>
    <s v="Fri"/>
    <x v="9"/>
    <x v="4"/>
    <n v="4821"/>
    <n v="3974"/>
  </r>
  <r>
    <s v="3CS2IXT0"/>
    <x v="12"/>
    <x v="0"/>
    <x v="0"/>
    <s v="MG Special"/>
    <s v="Conecom"/>
    <s v="United States"/>
    <x v="0"/>
    <x v="302"/>
    <x v="264"/>
    <s v="Thu"/>
    <x v="8"/>
    <x v="4"/>
    <n v="55"/>
    <n v="66"/>
  </r>
  <r>
    <s v="O9MHRAK6"/>
    <x v="4"/>
    <x v="3"/>
    <x v="1"/>
    <s v="GTX Basic"/>
    <s v="Finjob"/>
    <s v="United States"/>
    <x v="0"/>
    <x v="302"/>
    <x v="247"/>
    <s v="Thu"/>
    <x v="9"/>
    <x v="4"/>
    <n v="550"/>
    <n v="532"/>
  </r>
  <r>
    <s v="1Y58TSUU"/>
    <x v="15"/>
    <x v="5"/>
    <x v="2"/>
    <s v="MG Special"/>
    <m/>
    <s v=""/>
    <x v="1"/>
    <x v="302"/>
    <x v="6"/>
    <s v=""/>
    <x v="1"/>
    <x v="1"/>
    <s v=""/>
    <n v="0"/>
  </r>
  <r>
    <s v="KPW4J1CR"/>
    <x v="2"/>
    <x v="2"/>
    <x v="1"/>
    <s v="GTX Basic"/>
    <s v="Dalttechnology"/>
    <s v="United States"/>
    <x v="0"/>
    <x v="302"/>
    <x v="261"/>
    <s v="Thu"/>
    <x v="9"/>
    <x v="4"/>
    <n v="550"/>
    <n v="503"/>
  </r>
  <r>
    <s v="KAPPUUYY"/>
    <x v="3"/>
    <x v="0"/>
    <x v="0"/>
    <s v="GTX Basic"/>
    <s v="Zumgoity"/>
    <s v="United States"/>
    <x v="0"/>
    <x v="303"/>
    <x v="253"/>
    <s v="Fri"/>
    <x v="8"/>
    <x v="4"/>
    <n v="550"/>
    <n v="594"/>
  </r>
  <r>
    <s v="WNTAT1OT"/>
    <x v="25"/>
    <x v="4"/>
    <x v="2"/>
    <s v="GTX Basic"/>
    <m/>
    <s v=""/>
    <x v="1"/>
    <x v="303"/>
    <x v="6"/>
    <s v=""/>
    <x v="1"/>
    <x v="1"/>
    <s v=""/>
    <n v="0"/>
  </r>
  <r>
    <s v="WRLAVDPH"/>
    <x v="23"/>
    <x v="4"/>
    <x v="2"/>
    <s v="GTX Pro"/>
    <s v="Ganjaflex"/>
    <s v="Japan"/>
    <x v="0"/>
    <x v="303"/>
    <x v="145"/>
    <s v="Sat"/>
    <x v="6"/>
    <x v="3"/>
    <n v="4821"/>
    <n v="4958"/>
  </r>
  <r>
    <s v="1W5FOS69"/>
    <x v="23"/>
    <x v="4"/>
    <x v="2"/>
    <s v="GTX Pro"/>
    <s v="Mathtouch"/>
    <s v="Jordan"/>
    <x v="0"/>
    <x v="303"/>
    <x v="262"/>
    <s v="Thu"/>
    <x v="8"/>
    <x v="4"/>
    <n v="4821"/>
    <n v="4201"/>
  </r>
  <r>
    <s v="GFBJXXI1"/>
    <x v="28"/>
    <x v="0"/>
    <x v="0"/>
    <s v="MG Special"/>
    <s v="Streethex"/>
    <s v="Belgium"/>
    <x v="2"/>
    <x v="303"/>
    <x v="160"/>
    <s v="Wed"/>
    <x v="6"/>
    <x v="3"/>
    <n v="55"/>
    <n v="0"/>
  </r>
  <r>
    <s v="2HYR0Q4Y"/>
    <x v="27"/>
    <x v="5"/>
    <x v="2"/>
    <s v="MG Advanced"/>
    <s v="Plussunin"/>
    <s v="United States"/>
    <x v="2"/>
    <x v="303"/>
    <x v="220"/>
    <s v="Mon"/>
    <x v="8"/>
    <x v="4"/>
    <n v="3393"/>
    <n v="0"/>
  </r>
  <r>
    <s v="XVM3UK16"/>
    <x v="13"/>
    <x v="4"/>
    <x v="2"/>
    <s v="GTX Plus Pro"/>
    <s v="Mathtouch"/>
    <s v="Jordan"/>
    <x v="2"/>
    <x v="303"/>
    <x v="205"/>
    <s v="Mon"/>
    <x v="8"/>
    <x v="4"/>
    <n v="5482"/>
    <n v="0"/>
  </r>
  <r>
    <s v="CDAMI76Z"/>
    <x v="1"/>
    <x v="1"/>
    <x v="0"/>
    <s v="GTX Plus Pro"/>
    <s v="Finhigh"/>
    <s v="United States"/>
    <x v="0"/>
    <x v="303"/>
    <x v="154"/>
    <s v="Sun"/>
    <x v="6"/>
    <x v="3"/>
    <n v="5482"/>
    <n v="5293"/>
  </r>
  <r>
    <s v="6M77EGH7"/>
    <x v="26"/>
    <x v="4"/>
    <x v="2"/>
    <s v="MG Advanced"/>
    <s v="Ganjaflex"/>
    <s v="Japan"/>
    <x v="0"/>
    <x v="303"/>
    <x v="244"/>
    <s v="Sun"/>
    <x v="8"/>
    <x v="4"/>
    <n v="3393"/>
    <n v="4456"/>
  </r>
  <r>
    <s v="9CLDDA0W"/>
    <x v="10"/>
    <x v="3"/>
    <x v="1"/>
    <s v="GTX Plus Basic"/>
    <s v="Newex"/>
    <s v="Germany"/>
    <x v="2"/>
    <x v="303"/>
    <x v="229"/>
    <s v="Sat"/>
    <x v="8"/>
    <x v="4"/>
    <n v="1096"/>
    <n v="0"/>
  </r>
  <r>
    <s v="8CQ2I2P2"/>
    <x v="29"/>
    <x v="1"/>
    <x v="0"/>
    <s v="GTX Pro"/>
    <s v="Globex Corporation"/>
    <s v="Norway"/>
    <x v="2"/>
    <x v="303"/>
    <x v="229"/>
    <s v="Sat"/>
    <x v="8"/>
    <x v="4"/>
    <n v="4821"/>
    <n v="0"/>
  </r>
  <r>
    <s v="GEFQNRF3"/>
    <x v="29"/>
    <x v="1"/>
    <x v="0"/>
    <s v="GTX Basic"/>
    <s v="Globex Corporation"/>
    <s v="Norway"/>
    <x v="0"/>
    <x v="303"/>
    <x v="245"/>
    <s v="Wed"/>
    <x v="9"/>
    <x v="4"/>
    <n v="550"/>
    <n v="525"/>
  </r>
  <r>
    <s v="EDM7CEZ6"/>
    <x v="16"/>
    <x v="2"/>
    <x v="1"/>
    <s v="GTX Pro"/>
    <s v="Opentech"/>
    <s v="United States"/>
    <x v="1"/>
    <x v="303"/>
    <x v="6"/>
    <s v=""/>
    <x v="1"/>
    <x v="1"/>
    <s v=""/>
    <n v="0"/>
  </r>
  <r>
    <s v="XBPJ6M4K"/>
    <x v="18"/>
    <x v="2"/>
    <x v="1"/>
    <s v="GTX Basic"/>
    <s v="Finhigh"/>
    <s v="United States"/>
    <x v="1"/>
    <x v="303"/>
    <x v="6"/>
    <s v=""/>
    <x v="1"/>
    <x v="1"/>
    <s v=""/>
    <n v="0"/>
  </r>
  <r>
    <s v="XRZNF1LQ"/>
    <x v="18"/>
    <x v="2"/>
    <x v="1"/>
    <s v="GTX Pro"/>
    <m/>
    <s v=""/>
    <x v="1"/>
    <x v="303"/>
    <x v="6"/>
    <s v=""/>
    <x v="1"/>
    <x v="1"/>
    <s v=""/>
    <n v="0"/>
  </r>
  <r>
    <s v="PCQUKUM5"/>
    <x v="22"/>
    <x v="1"/>
    <x v="0"/>
    <s v="GTX Plus Pro"/>
    <s v="Dontechi"/>
    <s v="United States"/>
    <x v="0"/>
    <x v="303"/>
    <x v="169"/>
    <s v="Sat"/>
    <x v="6"/>
    <x v="3"/>
    <n v="5482"/>
    <n v="4809"/>
  </r>
  <r>
    <s v="6CT660FF"/>
    <x v="9"/>
    <x v="2"/>
    <x v="1"/>
    <s v="GTX Plus Basic"/>
    <m/>
    <s v=""/>
    <x v="1"/>
    <x v="303"/>
    <x v="6"/>
    <s v=""/>
    <x v="1"/>
    <x v="1"/>
    <s v=""/>
    <n v="0"/>
  </r>
  <r>
    <s v="MZ987882"/>
    <x v="0"/>
    <x v="0"/>
    <x v="0"/>
    <s v="GTX Plus Basic"/>
    <s v="Warephase"/>
    <s v="United States"/>
    <x v="0"/>
    <x v="303"/>
    <x v="268"/>
    <s v="Sun"/>
    <x v="9"/>
    <x v="4"/>
    <n v="1096"/>
    <n v="1374"/>
  </r>
  <r>
    <s v="02EC1993"/>
    <x v="0"/>
    <x v="0"/>
    <x v="0"/>
    <s v="MG Special"/>
    <s v="Scottech"/>
    <s v="United States"/>
    <x v="0"/>
    <x v="303"/>
    <x v="227"/>
    <s v="Wed"/>
    <x v="8"/>
    <x v="4"/>
    <n v="55"/>
    <n v="57"/>
  </r>
  <r>
    <s v="NUS67BOQ"/>
    <x v="17"/>
    <x v="5"/>
    <x v="2"/>
    <s v="GTX Basic"/>
    <m/>
    <s v=""/>
    <x v="1"/>
    <x v="303"/>
    <x v="6"/>
    <s v=""/>
    <x v="1"/>
    <x v="1"/>
    <s v=""/>
    <n v="0"/>
  </r>
  <r>
    <s v="UQCPNZO1"/>
    <x v="12"/>
    <x v="0"/>
    <x v="0"/>
    <s v="GTX Basic"/>
    <s v="Zumgoity"/>
    <s v="United States"/>
    <x v="0"/>
    <x v="303"/>
    <x v="152"/>
    <s v="Fri"/>
    <x v="6"/>
    <x v="3"/>
    <n v="550"/>
    <n v="552"/>
  </r>
  <r>
    <s v="0NP0XPLQ"/>
    <x v="12"/>
    <x v="0"/>
    <x v="0"/>
    <s v="MG Special"/>
    <s v="Toughzap"/>
    <s v="United States"/>
    <x v="0"/>
    <x v="303"/>
    <x v="142"/>
    <s v="Sun"/>
    <x v="6"/>
    <x v="3"/>
    <n v="55"/>
    <n v="59"/>
  </r>
  <r>
    <s v="S2WRH3QA"/>
    <x v="12"/>
    <x v="0"/>
    <x v="0"/>
    <s v="MG Advanced"/>
    <s v="Betatech"/>
    <s v="Kenya"/>
    <x v="0"/>
    <x v="303"/>
    <x v="182"/>
    <s v="Sat"/>
    <x v="6"/>
    <x v="3"/>
    <n v="3393"/>
    <n v="4011"/>
  </r>
  <r>
    <s v="RTX8ZJXT"/>
    <x v="4"/>
    <x v="3"/>
    <x v="1"/>
    <s v="GTX Basic"/>
    <m/>
    <s v=""/>
    <x v="1"/>
    <x v="303"/>
    <x v="6"/>
    <s v=""/>
    <x v="1"/>
    <x v="1"/>
    <s v=""/>
    <n v="0"/>
  </r>
  <r>
    <s v="QJV1UWL5"/>
    <x v="4"/>
    <x v="3"/>
    <x v="1"/>
    <s v="MG Special"/>
    <s v="Rantouch"/>
    <s v="United States"/>
    <x v="0"/>
    <x v="303"/>
    <x v="245"/>
    <s v="Wed"/>
    <x v="9"/>
    <x v="4"/>
    <n v="55"/>
    <n v="54"/>
  </r>
  <r>
    <s v="GNAX12Z6"/>
    <x v="4"/>
    <x v="3"/>
    <x v="1"/>
    <s v="MG Advanced"/>
    <s v="Green-Plus"/>
    <s v="United States"/>
    <x v="0"/>
    <x v="303"/>
    <x v="167"/>
    <s v="Thu"/>
    <x v="6"/>
    <x v="3"/>
    <n v="3393"/>
    <n v="3337"/>
  </r>
  <r>
    <s v="62NZ0THZ"/>
    <x v="15"/>
    <x v="5"/>
    <x v="2"/>
    <s v="MG Special"/>
    <s v="Yearin"/>
    <s v="United States"/>
    <x v="0"/>
    <x v="303"/>
    <x v="179"/>
    <s v="Fri"/>
    <x v="6"/>
    <x v="3"/>
    <n v="55"/>
    <n v="60"/>
  </r>
  <r>
    <s v="6C6Z3HRA"/>
    <x v="2"/>
    <x v="2"/>
    <x v="1"/>
    <s v="GTX Basic"/>
    <m/>
    <s v=""/>
    <x v="1"/>
    <x v="303"/>
    <x v="6"/>
    <s v=""/>
    <x v="1"/>
    <x v="1"/>
    <s v=""/>
    <n v="0"/>
  </r>
  <r>
    <s v="PSKWV2JJ"/>
    <x v="2"/>
    <x v="2"/>
    <x v="1"/>
    <s v="GTX Plus Basic"/>
    <s v="Blackzim"/>
    <s v="United States"/>
    <x v="0"/>
    <x v="303"/>
    <x v="232"/>
    <s v="Sun"/>
    <x v="8"/>
    <x v="4"/>
    <n v="1096"/>
    <n v="1011"/>
  </r>
  <r>
    <s v="05HLE3JL"/>
    <x v="3"/>
    <x v="0"/>
    <x v="0"/>
    <s v="GTX Basic"/>
    <s v="Stanredtax"/>
    <s v="United States"/>
    <x v="0"/>
    <x v="304"/>
    <x v="259"/>
    <s v="Sun"/>
    <x v="9"/>
    <x v="4"/>
    <n v="550"/>
    <n v="514"/>
  </r>
  <r>
    <s v="CAF97SA2"/>
    <x v="3"/>
    <x v="0"/>
    <x v="0"/>
    <s v="GTX Plus Basic"/>
    <s v="Streethex"/>
    <s v="Belgium"/>
    <x v="0"/>
    <x v="304"/>
    <x v="220"/>
    <s v="Mon"/>
    <x v="8"/>
    <x v="4"/>
    <n v="1096"/>
    <n v="1060"/>
  </r>
  <r>
    <s v="AAFPTXEB"/>
    <x v="3"/>
    <x v="0"/>
    <x v="0"/>
    <s v="MG Special"/>
    <s v="Treequote"/>
    <s v="United States"/>
    <x v="0"/>
    <x v="304"/>
    <x v="227"/>
    <s v="Wed"/>
    <x v="8"/>
    <x v="4"/>
    <n v="55"/>
    <n v="58"/>
  </r>
  <r>
    <s v="102XKYAC"/>
    <x v="23"/>
    <x v="4"/>
    <x v="2"/>
    <s v="GTX Pro"/>
    <s v="Zotware"/>
    <s v="United States"/>
    <x v="1"/>
    <x v="304"/>
    <x v="6"/>
    <s v=""/>
    <x v="1"/>
    <x v="1"/>
    <s v=""/>
    <n v="0"/>
  </r>
  <r>
    <s v="D74OAJB4"/>
    <x v="28"/>
    <x v="0"/>
    <x v="0"/>
    <s v="MG Advanced"/>
    <s v="Isdom"/>
    <s v="United States"/>
    <x v="2"/>
    <x v="304"/>
    <x v="238"/>
    <s v="Fri"/>
    <x v="9"/>
    <x v="4"/>
    <n v="3393"/>
    <n v="0"/>
  </r>
  <r>
    <s v="A5SCVK7E"/>
    <x v="27"/>
    <x v="5"/>
    <x v="2"/>
    <s v="GTX Plus Pro"/>
    <s v="Goodsilron"/>
    <s v="United States"/>
    <x v="1"/>
    <x v="304"/>
    <x v="6"/>
    <s v=""/>
    <x v="1"/>
    <x v="1"/>
    <s v=""/>
    <n v="0"/>
  </r>
  <r>
    <s v="CQDL6WZX"/>
    <x v="1"/>
    <x v="1"/>
    <x v="0"/>
    <s v="GTX Pro"/>
    <s v="Isdom"/>
    <s v="United States"/>
    <x v="2"/>
    <x v="304"/>
    <x v="180"/>
    <s v="Sun"/>
    <x v="6"/>
    <x v="3"/>
    <n v="4821"/>
    <n v="0"/>
  </r>
  <r>
    <s v="VAV3N62C"/>
    <x v="1"/>
    <x v="1"/>
    <x v="0"/>
    <s v="GTX Pro"/>
    <s v="Cancity"/>
    <s v="United States"/>
    <x v="0"/>
    <x v="304"/>
    <x v="158"/>
    <s v="Tue"/>
    <x v="6"/>
    <x v="3"/>
    <n v="4821"/>
    <n v="4375"/>
  </r>
  <r>
    <s v="OK7R7I2A"/>
    <x v="1"/>
    <x v="1"/>
    <x v="0"/>
    <s v="GTX Pro"/>
    <s v="Rundofase"/>
    <s v="United States"/>
    <x v="0"/>
    <x v="304"/>
    <x v="240"/>
    <s v="Mon"/>
    <x v="9"/>
    <x v="4"/>
    <n v="4821"/>
    <n v="4819"/>
  </r>
  <r>
    <s v="ASZNII2J"/>
    <x v="14"/>
    <x v="3"/>
    <x v="1"/>
    <s v="MG Special"/>
    <m/>
    <s v=""/>
    <x v="1"/>
    <x v="304"/>
    <x v="6"/>
    <s v=""/>
    <x v="1"/>
    <x v="1"/>
    <s v=""/>
    <n v="0"/>
  </r>
  <r>
    <s v="IOMVIZR8"/>
    <x v="8"/>
    <x v="1"/>
    <x v="0"/>
    <s v="GTX Pro"/>
    <s v="Stanredtax"/>
    <s v="United States"/>
    <x v="0"/>
    <x v="304"/>
    <x v="217"/>
    <s v="Sat"/>
    <x v="8"/>
    <x v="4"/>
    <n v="4821"/>
    <n v="5729"/>
  </r>
  <r>
    <s v="BTT2TM8O"/>
    <x v="8"/>
    <x v="1"/>
    <x v="0"/>
    <s v="MG Advanced"/>
    <s v="Warephase"/>
    <s v="United States"/>
    <x v="0"/>
    <x v="304"/>
    <x v="205"/>
    <s v="Mon"/>
    <x v="8"/>
    <x v="4"/>
    <n v="3393"/>
    <n v="3447"/>
  </r>
  <r>
    <s v="KAGK2GQJ"/>
    <x v="7"/>
    <x v="2"/>
    <x v="1"/>
    <s v="GTX Plus Pro"/>
    <m/>
    <s v=""/>
    <x v="1"/>
    <x v="304"/>
    <x v="6"/>
    <s v=""/>
    <x v="1"/>
    <x v="1"/>
    <s v=""/>
    <n v="0"/>
  </r>
  <r>
    <s v="FYNL84HO"/>
    <x v="7"/>
    <x v="2"/>
    <x v="1"/>
    <s v="GTX Plus Pro"/>
    <s v="Doncon"/>
    <s v="United States"/>
    <x v="0"/>
    <x v="304"/>
    <x v="220"/>
    <s v="Mon"/>
    <x v="8"/>
    <x v="4"/>
    <n v="5482"/>
    <n v="6101"/>
  </r>
  <r>
    <s v="ZBB9CDO4"/>
    <x v="16"/>
    <x v="2"/>
    <x v="1"/>
    <s v="GTX Plus Basic"/>
    <s v="J-Texon"/>
    <s v="United States"/>
    <x v="0"/>
    <x v="304"/>
    <x v="153"/>
    <s v="Mon"/>
    <x v="6"/>
    <x v="3"/>
    <n v="1096"/>
    <n v="1088"/>
  </r>
  <r>
    <s v="IV5UVG0R"/>
    <x v="16"/>
    <x v="2"/>
    <x v="1"/>
    <s v="GTX Plus Pro"/>
    <s v="Sunnamplex"/>
    <s v="Poland"/>
    <x v="0"/>
    <x v="304"/>
    <x v="180"/>
    <s v="Sun"/>
    <x v="6"/>
    <x v="3"/>
    <n v="5482"/>
    <n v="5431"/>
  </r>
  <r>
    <s v="TDHFX8SC"/>
    <x v="16"/>
    <x v="2"/>
    <x v="1"/>
    <s v="MG Special"/>
    <s v="Hottechi"/>
    <s v="Korea"/>
    <x v="0"/>
    <x v="304"/>
    <x v="254"/>
    <s v="Wed"/>
    <x v="9"/>
    <x v="4"/>
    <n v="55"/>
    <n v="50"/>
  </r>
  <r>
    <s v="7OXU784Y"/>
    <x v="16"/>
    <x v="2"/>
    <x v="1"/>
    <s v="MG Special"/>
    <s v="Konex"/>
    <s v="United States"/>
    <x v="0"/>
    <x v="304"/>
    <x v="256"/>
    <s v="Sat"/>
    <x v="8"/>
    <x v="4"/>
    <n v="55"/>
    <n v="62"/>
  </r>
  <r>
    <s v="MA6F51AR"/>
    <x v="18"/>
    <x v="2"/>
    <x v="1"/>
    <s v="MG Special"/>
    <s v="Zoomit"/>
    <s v="United States"/>
    <x v="0"/>
    <x v="304"/>
    <x v="246"/>
    <s v="Wed"/>
    <x v="8"/>
    <x v="4"/>
    <n v="55"/>
    <n v="57"/>
  </r>
  <r>
    <s v="WDT43Q6O"/>
    <x v="6"/>
    <x v="1"/>
    <x v="0"/>
    <s v="GTX Plus Basic"/>
    <s v="Zumgoity"/>
    <s v="United States"/>
    <x v="0"/>
    <x v="304"/>
    <x v="163"/>
    <s v="Thu"/>
    <x v="6"/>
    <x v="3"/>
    <n v="1096"/>
    <n v="1098"/>
  </r>
  <r>
    <s v="XKYHE3OH"/>
    <x v="17"/>
    <x v="5"/>
    <x v="2"/>
    <s v="GTX Plus Basic"/>
    <s v="Umbrella Corporation"/>
    <s v="United States"/>
    <x v="0"/>
    <x v="304"/>
    <x v="264"/>
    <s v="Thu"/>
    <x v="8"/>
    <x v="4"/>
    <n v="1096"/>
    <n v="975"/>
  </r>
  <r>
    <s v="R65NL57V"/>
    <x v="17"/>
    <x v="5"/>
    <x v="2"/>
    <s v="MG Special"/>
    <s v="Plussunin"/>
    <s v="United States"/>
    <x v="0"/>
    <x v="304"/>
    <x v="212"/>
    <s v="Sun"/>
    <x v="8"/>
    <x v="4"/>
    <n v="55"/>
    <n v="56"/>
  </r>
  <r>
    <s v="AKBRVLRZ"/>
    <x v="12"/>
    <x v="0"/>
    <x v="0"/>
    <s v="MG Special"/>
    <s v="Globex Corporation"/>
    <s v="Norway"/>
    <x v="0"/>
    <x v="304"/>
    <x v="163"/>
    <s v="Thu"/>
    <x v="6"/>
    <x v="3"/>
    <n v="55"/>
    <n v="63"/>
  </r>
  <r>
    <s v="8FZ7CWPP"/>
    <x v="12"/>
    <x v="0"/>
    <x v="0"/>
    <s v="MG Special"/>
    <s v="Isdom"/>
    <s v="United States"/>
    <x v="0"/>
    <x v="304"/>
    <x v="171"/>
    <s v="Mon"/>
    <x v="6"/>
    <x v="3"/>
    <n v="55"/>
    <n v="61"/>
  </r>
  <r>
    <s v="EQPGDVWK"/>
    <x v="2"/>
    <x v="2"/>
    <x v="1"/>
    <s v="GTX Basic"/>
    <s v="Labdrill"/>
    <s v="United States"/>
    <x v="0"/>
    <x v="304"/>
    <x v="259"/>
    <s v="Sun"/>
    <x v="9"/>
    <x v="4"/>
    <n v="550"/>
    <n v="614"/>
  </r>
  <r>
    <s v="I819UEG6"/>
    <x v="3"/>
    <x v="0"/>
    <x v="0"/>
    <s v="MG Special"/>
    <s v="Gogozoom"/>
    <s v="United States"/>
    <x v="2"/>
    <x v="305"/>
    <x v="217"/>
    <s v="Sat"/>
    <x v="8"/>
    <x v="4"/>
    <n v="55"/>
    <n v="0"/>
  </r>
  <r>
    <s v="TXZTEEUJ"/>
    <x v="1"/>
    <x v="1"/>
    <x v="0"/>
    <s v="GTX Pro"/>
    <s v="Betatech"/>
    <s v="Kenya"/>
    <x v="2"/>
    <x v="305"/>
    <x v="254"/>
    <s v="Wed"/>
    <x v="9"/>
    <x v="4"/>
    <n v="4821"/>
    <n v="0"/>
  </r>
  <r>
    <s v="6OD1J7MW"/>
    <x v="14"/>
    <x v="3"/>
    <x v="1"/>
    <s v="GTX Plus Pro"/>
    <s v="Plexzap"/>
    <s v="United States"/>
    <x v="1"/>
    <x v="305"/>
    <x v="6"/>
    <s v=""/>
    <x v="1"/>
    <x v="1"/>
    <s v=""/>
    <n v="0"/>
  </r>
  <r>
    <s v="XO8TRDKK"/>
    <x v="21"/>
    <x v="5"/>
    <x v="2"/>
    <s v="MG Special"/>
    <s v="Acme Corporation"/>
    <s v="United States"/>
    <x v="0"/>
    <x v="305"/>
    <x v="180"/>
    <s v="Sun"/>
    <x v="6"/>
    <x v="3"/>
    <n v="55"/>
    <n v="57"/>
  </r>
  <r>
    <s v="74YNCNQM"/>
    <x v="8"/>
    <x v="1"/>
    <x v="0"/>
    <s v="MG Special"/>
    <s v="Domzoom"/>
    <s v="United States"/>
    <x v="0"/>
    <x v="305"/>
    <x v="240"/>
    <s v="Mon"/>
    <x v="9"/>
    <x v="4"/>
    <n v="55"/>
    <n v="58"/>
  </r>
  <r>
    <s v="I5QVV9C5"/>
    <x v="10"/>
    <x v="3"/>
    <x v="1"/>
    <s v="GTX Plus Basic"/>
    <s v="Hatfan"/>
    <s v="United States"/>
    <x v="2"/>
    <x v="305"/>
    <x v="245"/>
    <s v="Wed"/>
    <x v="9"/>
    <x v="4"/>
    <n v="1096"/>
    <n v="0"/>
  </r>
  <r>
    <s v="SS0ZF7SG"/>
    <x v="10"/>
    <x v="3"/>
    <x v="1"/>
    <s v="MG Advanced"/>
    <s v="Goodsilron"/>
    <s v="United States"/>
    <x v="0"/>
    <x v="305"/>
    <x v="273"/>
    <s v="Fri"/>
    <x v="9"/>
    <x v="4"/>
    <n v="3393"/>
    <n v="3482"/>
  </r>
  <r>
    <s v="2GRNCODO"/>
    <x v="7"/>
    <x v="2"/>
    <x v="1"/>
    <s v="GTX Plus Pro"/>
    <s v="Hatfan"/>
    <s v="United States"/>
    <x v="2"/>
    <x v="305"/>
    <x v="212"/>
    <s v="Sun"/>
    <x v="8"/>
    <x v="4"/>
    <n v="5482"/>
    <n v="0"/>
  </r>
  <r>
    <s v="2UNAJCGN"/>
    <x v="7"/>
    <x v="2"/>
    <x v="1"/>
    <s v="GTX Plus Pro"/>
    <s v="Singletechno"/>
    <s v="United States"/>
    <x v="2"/>
    <x v="305"/>
    <x v="210"/>
    <s v="Sat"/>
    <x v="8"/>
    <x v="4"/>
    <n v="5482"/>
    <n v="0"/>
  </r>
  <r>
    <s v="ZP5Q4YUJ"/>
    <x v="7"/>
    <x v="2"/>
    <x v="1"/>
    <s v="GTX Basic"/>
    <s v="Plusstrip"/>
    <s v="United States"/>
    <x v="0"/>
    <x v="305"/>
    <x v="253"/>
    <s v="Fri"/>
    <x v="8"/>
    <x v="4"/>
    <n v="550"/>
    <n v="529"/>
  </r>
  <r>
    <s v="7XL4JYSB"/>
    <x v="18"/>
    <x v="2"/>
    <x v="1"/>
    <s v="MG Advanced"/>
    <s v="Blackzim"/>
    <s v="United States"/>
    <x v="2"/>
    <x v="305"/>
    <x v="253"/>
    <s v="Fri"/>
    <x v="8"/>
    <x v="4"/>
    <n v="3393"/>
    <n v="0"/>
  </r>
  <r>
    <s v="HEZ8H6MK"/>
    <x v="18"/>
    <x v="2"/>
    <x v="1"/>
    <s v="GTX Basic"/>
    <s v="Plusstrip"/>
    <s v="United States"/>
    <x v="0"/>
    <x v="305"/>
    <x v="227"/>
    <s v="Wed"/>
    <x v="8"/>
    <x v="4"/>
    <n v="550"/>
    <n v="505"/>
  </r>
  <r>
    <s v="50AWO49B"/>
    <x v="5"/>
    <x v="3"/>
    <x v="1"/>
    <s v="GTX Basic"/>
    <s v="Sonron"/>
    <s v="United States"/>
    <x v="0"/>
    <x v="305"/>
    <x v="275"/>
    <s v="Wed"/>
    <x v="9"/>
    <x v="4"/>
    <n v="550"/>
    <n v="456"/>
  </r>
  <r>
    <s v="CID4Y877"/>
    <x v="22"/>
    <x v="1"/>
    <x v="0"/>
    <s v="GTX Plus Basic"/>
    <s v="Bioholding"/>
    <s v="Philipines"/>
    <x v="2"/>
    <x v="305"/>
    <x v="254"/>
    <s v="Wed"/>
    <x v="9"/>
    <x v="4"/>
    <n v="1096"/>
    <n v="0"/>
  </r>
  <r>
    <s v="T20CPZ52"/>
    <x v="22"/>
    <x v="1"/>
    <x v="0"/>
    <s v="GTX Plus Basic"/>
    <s v="Stanredtax"/>
    <s v="United States"/>
    <x v="2"/>
    <x v="305"/>
    <x v="246"/>
    <s v="Wed"/>
    <x v="8"/>
    <x v="4"/>
    <n v="1096"/>
    <n v="0"/>
  </r>
  <r>
    <s v="HVF0VLJ3"/>
    <x v="12"/>
    <x v="0"/>
    <x v="0"/>
    <s v="GTX Basic"/>
    <s v="Globex Corporation"/>
    <s v="Norway"/>
    <x v="2"/>
    <x v="305"/>
    <x v="210"/>
    <s v="Sat"/>
    <x v="8"/>
    <x v="4"/>
    <n v="550"/>
    <n v="0"/>
  </r>
  <r>
    <s v="A86ZEF94"/>
    <x v="12"/>
    <x v="0"/>
    <x v="0"/>
    <s v="MG Special"/>
    <s v="Hottechi"/>
    <s v="Korea"/>
    <x v="2"/>
    <x v="305"/>
    <x v="262"/>
    <s v="Thu"/>
    <x v="8"/>
    <x v="4"/>
    <n v="55"/>
    <n v="0"/>
  </r>
  <r>
    <s v="8OMML4E8"/>
    <x v="4"/>
    <x v="3"/>
    <x v="1"/>
    <s v="GTX Basic"/>
    <s v="Lexiqvolax"/>
    <s v="United States"/>
    <x v="0"/>
    <x v="305"/>
    <x v="169"/>
    <s v="Sat"/>
    <x v="6"/>
    <x v="3"/>
    <n v="550"/>
    <n v="555"/>
  </r>
  <r>
    <s v="283Y9ULR"/>
    <x v="4"/>
    <x v="3"/>
    <x v="1"/>
    <s v="MG Special"/>
    <s v="Konex"/>
    <s v="United States"/>
    <x v="0"/>
    <x v="305"/>
    <x v="178"/>
    <s v="Sat"/>
    <x v="6"/>
    <x v="3"/>
    <n v="55"/>
    <n v="47"/>
  </r>
  <r>
    <s v="J0G6ZLYZ"/>
    <x v="2"/>
    <x v="2"/>
    <x v="1"/>
    <s v="GTX Plus Pro"/>
    <m/>
    <s v=""/>
    <x v="1"/>
    <x v="305"/>
    <x v="6"/>
    <s v=""/>
    <x v="1"/>
    <x v="1"/>
    <s v=""/>
    <n v="0"/>
  </r>
  <r>
    <s v="C0LNV4PU"/>
    <x v="2"/>
    <x v="2"/>
    <x v="1"/>
    <s v="GTX Basic"/>
    <s v="Finjob"/>
    <s v="United States"/>
    <x v="0"/>
    <x v="305"/>
    <x v="240"/>
    <s v="Mon"/>
    <x v="9"/>
    <x v="4"/>
    <n v="550"/>
    <n v="585"/>
  </r>
  <r>
    <s v="YB6UP71G"/>
    <x v="3"/>
    <x v="0"/>
    <x v="0"/>
    <s v="MG Special"/>
    <s v="Bioholding"/>
    <s v="Philipines"/>
    <x v="0"/>
    <x v="306"/>
    <x v="144"/>
    <s v="Wed"/>
    <x v="6"/>
    <x v="3"/>
    <n v="55"/>
    <n v="64"/>
  </r>
  <r>
    <s v="A30VAQHM"/>
    <x v="3"/>
    <x v="0"/>
    <x v="0"/>
    <s v="MG Special"/>
    <s v="Inity"/>
    <s v="United States"/>
    <x v="0"/>
    <x v="306"/>
    <x v="235"/>
    <s v="Tue"/>
    <x v="8"/>
    <x v="4"/>
    <n v="55"/>
    <n v="58"/>
  </r>
  <r>
    <s v="LOQ46F0T"/>
    <x v="23"/>
    <x v="4"/>
    <x v="2"/>
    <s v="GTX Basic"/>
    <m/>
    <s v=""/>
    <x v="1"/>
    <x v="306"/>
    <x v="6"/>
    <s v=""/>
    <x v="1"/>
    <x v="1"/>
    <s v=""/>
    <n v="0"/>
  </r>
  <r>
    <s v="ZH2TBHVZ"/>
    <x v="26"/>
    <x v="4"/>
    <x v="2"/>
    <s v="GTX Basic"/>
    <s v="Gekko &amp; Co"/>
    <s v="United States"/>
    <x v="0"/>
    <x v="306"/>
    <x v="166"/>
    <s v="Fri"/>
    <x v="6"/>
    <x v="3"/>
    <n v="550"/>
    <n v="635"/>
  </r>
  <r>
    <s v="UKJO54QY"/>
    <x v="26"/>
    <x v="4"/>
    <x v="2"/>
    <s v="GTX Pro"/>
    <s v="Donquadtech"/>
    <s v="United States"/>
    <x v="0"/>
    <x v="306"/>
    <x v="160"/>
    <s v="Wed"/>
    <x v="6"/>
    <x v="3"/>
    <n v="4821"/>
    <n v="5626"/>
  </r>
  <r>
    <s v="9868N4GB"/>
    <x v="26"/>
    <x v="4"/>
    <x v="2"/>
    <s v="MG Advanced"/>
    <s v="Xx-zobam"/>
    <s v="United States"/>
    <x v="0"/>
    <x v="306"/>
    <x v="247"/>
    <s v="Thu"/>
    <x v="9"/>
    <x v="4"/>
    <n v="3393"/>
    <n v="3595"/>
  </r>
  <r>
    <s v="JKAYQ4HQ"/>
    <x v="14"/>
    <x v="3"/>
    <x v="1"/>
    <s v="MG Special"/>
    <m/>
    <s v=""/>
    <x v="1"/>
    <x v="306"/>
    <x v="6"/>
    <s v=""/>
    <x v="1"/>
    <x v="1"/>
    <s v=""/>
    <n v="0"/>
  </r>
  <r>
    <s v="L5UKY73S"/>
    <x v="8"/>
    <x v="1"/>
    <x v="0"/>
    <s v="GTX Pro"/>
    <s v="Treequote"/>
    <s v="United States"/>
    <x v="2"/>
    <x v="306"/>
    <x v="217"/>
    <s v="Sat"/>
    <x v="8"/>
    <x v="4"/>
    <n v="4821"/>
    <n v="0"/>
  </r>
  <r>
    <s v="7DDPLMQ5"/>
    <x v="8"/>
    <x v="1"/>
    <x v="0"/>
    <s v="GTX Pro"/>
    <s v="Inity"/>
    <s v="United States"/>
    <x v="0"/>
    <x v="306"/>
    <x v="236"/>
    <s v="Sat"/>
    <x v="9"/>
    <x v="4"/>
    <n v="4821"/>
    <n v="4981"/>
  </r>
  <r>
    <s v="DZP41ANW"/>
    <x v="10"/>
    <x v="3"/>
    <x v="1"/>
    <s v="GTX Plus Basic"/>
    <m/>
    <s v=""/>
    <x v="1"/>
    <x v="306"/>
    <x v="6"/>
    <s v=""/>
    <x v="1"/>
    <x v="1"/>
    <s v=""/>
    <n v="0"/>
  </r>
  <r>
    <s v="GRYHHER0"/>
    <x v="10"/>
    <x v="3"/>
    <x v="1"/>
    <s v="MG Special"/>
    <s v="Finhigh"/>
    <s v="United States"/>
    <x v="1"/>
    <x v="306"/>
    <x v="6"/>
    <s v=""/>
    <x v="1"/>
    <x v="1"/>
    <s v=""/>
    <n v="0"/>
  </r>
  <r>
    <s v="4KVZVHNN"/>
    <x v="7"/>
    <x v="2"/>
    <x v="1"/>
    <s v="GTX Basic"/>
    <s v="Hatfan"/>
    <s v="United States"/>
    <x v="0"/>
    <x v="306"/>
    <x v="163"/>
    <s v="Thu"/>
    <x v="6"/>
    <x v="3"/>
    <n v="550"/>
    <n v="524"/>
  </r>
  <r>
    <s v="ULWQ61OZ"/>
    <x v="7"/>
    <x v="2"/>
    <x v="1"/>
    <s v="MG Special"/>
    <s v="Nam-zim"/>
    <s v="Brazil"/>
    <x v="0"/>
    <x v="306"/>
    <x v="258"/>
    <s v="Wed"/>
    <x v="9"/>
    <x v="4"/>
    <n v="55"/>
    <n v="54"/>
  </r>
  <r>
    <s v="FKU9TS06"/>
    <x v="29"/>
    <x v="1"/>
    <x v="0"/>
    <s v="GTX Pro"/>
    <s v="Funholding"/>
    <s v="United States"/>
    <x v="0"/>
    <x v="306"/>
    <x v="169"/>
    <s v="Sat"/>
    <x v="6"/>
    <x v="3"/>
    <n v="4821"/>
    <n v="5080"/>
  </r>
  <r>
    <s v="H8XH5MFQ"/>
    <x v="18"/>
    <x v="2"/>
    <x v="1"/>
    <s v="GTX Plus Pro"/>
    <m/>
    <s v=""/>
    <x v="1"/>
    <x v="306"/>
    <x v="6"/>
    <s v=""/>
    <x v="1"/>
    <x v="1"/>
    <s v=""/>
    <n v="0"/>
  </r>
  <r>
    <s v="OPFBXGFV"/>
    <x v="5"/>
    <x v="3"/>
    <x v="1"/>
    <s v="MG Special"/>
    <s v="Scotfind"/>
    <s v="United States"/>
    <x v="0"/>
    <x v="306"/>
    <x v="239"/>
    <s v="Tue"/>
    <x v="9"/>
    <x v="4"/>
    <n v="55"/>
    <n v="50"/>
  </r>
  <r>
    <s v="UCV49FYZ"/>
    <x v="9"/>
    <x v="2"/>
    <x v="1"/>
    <s v="GTX Plus Pro"/>
    <s v="Nam-zim"/>
    <s v="Brazil"/>
    <x v="0"/>
    <x v="306"/>
    <x v="172"/>
    <s v="Sat"/>
    <x v="6"/>
    <x v="3"/>
    <n v="5482"/>
    <n v="6656"/>
  </r>
  <r>
    <s v="F58R70DY"/>
    <x v="19"/>
    <x v="4"/>
    <x v="2"/>
    <s v="GTX Pro"/>
    <s v="Donquadtech"/>
    <s v="United States"/>
    <x v="0"/>
    <x v="306"/>
    <x v="154"/>
    <s v="Sun"/>
    <x v="6"/>
    <x v="3"/>
    <n v="4821"/>
    <n v="4641"/>
  </r>
  <r>
    <s v="1H2PVLZ3"/>
    <x v="11"/>
    <x v="3"/>
    <x v="1"/>
    <s v="GTK 500"/>
    <s v="Xx-holding"/>
    <s v="United States"/>
    <x v="0"/>
    <x v="306"/>
    <x v="234"/>
    <s v="Fri"/>
    <x v="8"/>
    <x v="4"/>
    <n v="26768"/>
    <n v="26186"/>
  </r>
  <r>
    <s v="YPM5PZMD"/>
    <x v="4"/>
    <x v="3"/>
    <x v="1"/>
    <s v="MG Special"/>
    <m/>
    <s v=""/>
    <x v="1"/>
    <x v="306"/>
    <x v="6"/>
    <s v=""/>
    <x v="1"/>
    <x v="1"/>
    <s v=""/>
    <n v="0"/>
  </r>
  <r>
    <s v="DV6WD759"/>
    <x v="4"/>
    <x v="3"/>
    <x v="1"/>
    <s v="MG Advanced"/>
    <s v="Newex"/>
    <s v="Germany"/>
    <x v="0"/>
    <x v="306"/>
    <x v="163"/>
    <s v="Thu"/>
    <x v="6"/>
    <x v="3"/>
    <n v="3393"/>
    <n v="4251"/>
  </r>
  <r>
    <s v="OGHK250E"/>
    <x v="15"/>
    <x v="5"/>
    <x v="2"/>
    <s v="GTX Basic"/>
    <m/>
    <s v=""/>
    <x v="1"/>
    <x v="306"/>
    <x v="6"/>
    <s v=""/>
    <x v="1"/>
    <x v="1"/>
    <s v=""/>
    <n v="0"/>
  </r>
  <r>
    <s v="SBC67V5T"/>
    <x v="15"/>
    <x v="5"/>
    <x v="2"/>
    <s v="MG Special"/>
    <s v="Ganjaflex"/>
    <s v="Japan"/>
    <x v="0"/>
    <x v="306"/>
    <x v="171"/>
    <s v="Mon"/>
    <x v="6"/>
    <x v="3"/>
    <n v="55"/>
    <n v="51"/>
  </r>
  <r>
    <s v="IDGLZJRX"/>
    <x v="15"/>
    <x v="5"/>
    <x v="2"/>
    <s v="MG Special"/>
    <s v="Gekko &amp; Co"/>
    <s v="United States"/>
    <x v="0"/>
    <x v="306"/>
    <x v="207"/>
    <s v="Thu"/>
    <x v="8"/>
    <x v="4"/>
    <n v="55"/>
    <n v="62"/>
  </r>
  <r>
    <s v="VYG4BHEE"/>
    <x v="2"/>
    <x v="2"/>
    <x v="1"/>
    <s v="GTX Basic"/>
    <s v="Golddex"/>
    <s v="United States"/>
    <x v="2"/>
    <x v="306"/>
    <x v="196"/>
    <s v="Wed"/>
    <x v="8"/>
    <x v="4"/>
    <n v="550"/>
    <n v="0"/>
  </r>
  <r>
    <s v="YFTW9Z69"/>
    <x v="3"/>
    <x v="0"/>
    <x v="0"/>
    <s v="MG Advanced"/>
    <s v="Stanredtax"/>
    <s v="United States"/>
    <x v="2"/>
    <x v="307"/>
    <x v="231"/>
    <s v="Sun"/>
    <x v="8"/>
    <x v="4"/>
    <n v="3393"/>
    <n v="0"/>
  </r>
  <r>
    <s v="92IDH7MB"/>
    <x v="3"/>
    <x v="0"/>
    <x v="0"/>
    <s v="MG Special"/>
    <s v="Scottech"/>
    <s v="United States"/>
    <x v="0"/>
    <x v="307"/>
    <x v="235"/>
    <s v="Tue"/>
    <x v="8"/>
    <x v="4"/>
    <n v="55"/>
    <n v="58"/>
  </r>
  <r>
    <s v="NR1JSUPQ"/>
    <x v="25"/>
    <x v="4"/>
    <x v="2"/>
    <s v="GTX Plus Basic"/>
    <s v="Donware"/>
    <s v="United States"/>
    <x v="0"/>
    <x v="307"/>
    <x v="210"/>
    <s v="Sat"/>
    <x v="8"/>
    <x v="4"/>
    <n v="1096"/>
    <n v="973"/>
  </r>
  <r>
    <s v="ZNOARPNW"/>
    <x v="25"/>
    <x v="4"/>
    <x v="2"/>
    <s v="GTX Plus Pro"/>
    <s v="Kinnamplus"/>
    <s v="United States"/>
    <x v="0"/>
    <x v="307"/>
    <x v="160"/>
    <s v="Wed"/>
    <x v="6"/>
    <x v="3"/>
    <n v="5482"/>
    <n v="4954"/>
  </r>
  <r>
    <s v="FNKZKHTJ"/>
    <x v="23"/>
    <x v="4"/>
    <x v="2"/>
    <s v="GTX Pro"/>
    <s v="Condax"/>
    <s v="United States"/>
    <x v="0"/>
    <x v="307"/>
    <x v="144"/>
    <s v="Wed"/>
    <x v="6"/>
    <x v="3"/>
    <n v="4821"/>
    <n v="5113"/>
  </r>
  <r>
    <s v="KXR63BV7"/>
    <x v="27"/>
    <x v="5"/>
    <x v="2"/>
    <s v="GTX Pro"/>
    <m/>
    <s v=""/>
    <x v="1"/>
    <x v="307"/>
    <x v="6"/>
    <s v=""/>
    <x v="1"/>
    <x v="1"/>
    <s v=""/>
    <n v="0"/>
  </r>
  <r>
    <s v="UAVOPRPV"/>
    <x v="27"/>
    <x v="5"/>
    <x v="2"/>
    <s v="GTX Plus Pro"/>
    <s v="Xx-zobam"/>
    <s v="United States"/>
    <x v="0"/>
    <x v="307"/>
    <x v="274"/>
    <s v="Tue"/>
    <x v="9"/>
    <x v="4"/>
    <n v="5482"/>
    <n v="4631"/>
  </r>
  <r>
    <s v="VMUTS9GK"/>
    <x v="13"/>
    <x v="4"/>
    <x v="2"/>
    <s v="GTX Plus Pro"/>
    <s v="Condax"/>
    <s v="United States"/>
    <x v="0"/>
    <x v="307"/>
    <x v="196"/>
    <s v="Wed"/>
    <x v="8"/>
    <x v="4"/>
    <n v="5482"/>
    <n v="5807"/>
  </r>
  <r>
    <s v="SZPU1DSR"/>
    <x v="1"/>
    <x v="1"/>
    <x v="0"/>
    <s v="GTX Plus Basic"/>
    <s v="Hottechi"/>
    <s v="Korea"/>
    <x v="2"/>
    <x v="307"/>
    <x v="262"/>
    <s v="Thu"/>
    <x v="8"/>
    <x v="4"/>
    <n v="1096"/>
    <n v="0"/>
  </r>
  <r>
    <s v="9EGLQG3N"/>
    <x v="8"/>
    <x v="1"/>
    <x v="0"/>
    <s v="GTX Basic"/>
    <s v="Zumgoity"/>
    <s v="United States"/>
    <x v="0"/>
    <x v="307"/>
    <x v="247"/>
    <s v="Thu"/>
    <x v="9"/>
    <x v="4"/>
    <n v="550"/>
    <n v="640"/>
  </r>
  <r>
    <s v="BL23633Z"/>
    <x v="8"/>
    <x v="1"/>
    <x v="0"/>
    <s v="MG Advanced"/>
    <s v="Konmatfix"/>
    <s v="United States"/>
    <x v="0"/>
    <x v="307"/>
    <x v="256"/>
    <s v="Sat"/>
    <x v="8"/>
    <x v="4"/>
    <n v="3393"/>
    <n v="3830"/>
  </r>
  <r>
    <s v="87G25M68"/>
    <x v="7"/>
    <x v="2"/>
    <x v="1"/>
    <s v="GTX Plus Pro"/>
    <s v="Cheers"/>
    <s v="United States"/>
    <x v="0"/>
    <x v="307"/>
    <x v="270"/>
    <s v="Thu"/>
    <x v="9"/>
    <x v="4"/>
    <n v="5482"/>
    <n v="5285"/>
  </r>
  <r>
    <s v="8F3RA844"/>
    <x v="29"/>
    <x v="1"/>
    <x v="0"/>
    <s v="GTX Pro"/>
    <s v="Betatech"/>
    <s v="Kenya"/>
    <x v="2"/>
    <x v="307"/>
    <x v="232"/>
    <s v="Sun"/>
    <x v="8"/>
    <x v="4"/>
    <n v="4821"/>
    <n v="0"/>
  </r>
  <r>
    <s v="VJ1FT11H"/>
    <x v="16"/>
    <x v="2"/>
    <x v="1"/>
    <s v="GTX Basic"/>
    <s v="Xx-holding"/>
    <s v="United States"/>
    <x v="2"/>
    <x v="307"/>
    <x v="229"/>
    <s v="Sat"/>
    <x v="8"/>
    <x v="4"/>
    <n v="550"/>
    <n v="0"/>
  </r>
  <r>
    <s v="TKI8MEZZ"/>
    <x v="0"/>
    <x v="0"/>
    <x v="0"/>
    <s v="GTX Plus Basic"/>
    <s v="Domzoom"/>
    <s v="United States"/>
    <x v="0"/>
    <x v="307"/>
    <x v="271"/>
    <s v="Sun"/>
    <x v="9"/>
    <x v="4"/>
    <n v="1096"/>
    <n v="975"/>
  </r>
  <r>
    <s v="QSHP9AHU"/>
    <x v="0"/>
    <x v="0"/>
    <x v="0"/>
    <s v="GTX Plus Basic"/>
    <s v="Funholding"/>
    <s v="United States"/>
    <x v="0"/>
    <x v="307"/>
    <x v="254"/>
    <s v="Wed"/>
    <x v="9"/>
    <x v="4"/>
    <n v="1096"/>
    <n v="847"/>
  </r>
  <r>
    <s v="MIDW7Q49"/>
    <x v="6"/>
    <x v="1"/>
    <x v="0"/>
    <s v="MG Advanced"/>
    <s v="Rangreen"/>
    <s v="Panama"/>
    <x v="0"/>
    <x v="307"/>
    <x v="273"/>
    <s v="Fri"/>
    <x v="9"/>
    <x v="4"/>
    <n v="3393"/>
    <n v="2814"/>
  </r>
  <r>
    <s v="PW7QNSFG"/>
    <x v="11"/>
    <x v="3"/>
    <x v="1"/>
    <s v="MG Advanced"/>
    <s v="Lexiqvolax"/>
    <s v="United States"/>
    <x v="0"/>
    <x v="307"/>
    <x v="205"/>
    <s v="Mon"/>
    <x v="8"/>
    <x v="4"/>
    <n v="3393"/>
    <n v="3275"/>
  </r>
  <r>
    <s v="WGYE40NI"/>
    <x v="12"/>
    <x v="0"/>
    <x v="0"/>
    <s v="MG Special"/>
    <s v="Betatech"/>
    <s v="Kenya"/>
    <x v="0"/>
    <x v="307"/>
    <x v="274"/>
    <s v="Tue"/>
    <x v="9"/>
    <x v="4"/>
    <n v="55"/>
    <n v="41"/>
  </r>
  <r>
    <s v="HLX6W646"/>
    <x v="4"/>
    <x v="3"/>
    <x v="1"/>
    <s v="GTX Plus Pro"/>
    <s v="Dalttechnology"/>
    <s v="United States"/>
    <x v="0"/>
    <x v="307"/>
    <x v="232"/>
    <s v="Sun"/>
    <x v="8"/>
    <x v="4"/>
    <n v="5482"/>
    <n v="5185"/>
  </r>
  <r>
    <s v="6VMQQKLJ"/>
    <x v="4"/>
    <x v="3"/>
    <x v="1"/>
    <s v="GTX Pro"/>
    <s v="Dalttechnology"/>
    <s v="United States"/>
    <x v="0"/>
    <x v="307"/>
    <x v="152"/>
    <s v="Fri"/>
    <x v="6"/>
    <x v="3"/>
    <n v="4821"/>
    <n v="5191"/>
  </r>
  <r>
    <s v="VKIR68JX"/>
    <x v="15"/>
    <x v="5"/>
    <x v="2"/>
    <s v="GTX Plus Basic"/>
    <m/>
    <s v=""/>
    <x v="1"/>
    <x v="307"/>
    <x v="6"/>
    <s v=""/>
    <x v="1"/>
    <x v="1"/>
    <s v=""/>
    <n v="0"/>
  </r>
  <r>
    <s v="FYS6IZO4"/>
    <x v="15"/>
    <x v="5"/>
    <x v="2"/>
    <s v="MG Special"/>
    <s v="Mathtouch"/>
    <s v="Jordan"/>
    <x v="0"/>
    <x v="307"/>
    <x v="233"/>
    <s v="Tue"/>
    <x v="8"/>
    <x v="4"/>
    <n v="55"/>
    <n v="59"/>
  </r>
  <r>
    <s v="7OSD4T24"/>
    <x v="15"/>
    <x v="5"/>
    <x v="2"/>
    <s v="MG Special"/>
    <s v="Silis"/>
    <s v="United States"/>
    <x v="0"/>
    <x v="307"/>
    <x v="250"/>
    <s v="Fri"/>
    <x v="9"/>
    <x v="4"/>
    <n v="55"/>
    <n v="54"/>
  </r>
  <r>
    <s v="W533W8G6"/>
    <x v="2"/>
    <x v="2"/>
    <x v="1"/>
    <s v="GTX Basic"/>
    <m/>
    <s v=""/>
    <x v="1"/>
    <x v="307"/>
    <x v="6"/>
    <s v=""/>
    <x v="1"/>
    <x v="1"/>
    <s v=""/>
    <n v="0"/>
  </r>
  <r>
    <s v="RW3CJO8D"/>
    <x v="2"/>
    <x v="2"/>
    <x v="1"/>
    <s v="MG Advanced"/>
    <m/>
    <s v=""/>
    <x v="1"/>
    <x v="307"/>
    <x v="6"/>
    <s v=""/>
    <x v="1"/>
    <x v="1"/>
    <s v=""/>
    <n v="0"/>
  </r>
  <r>
    <s v="5E274CQS"/>
    <x v="25"/>
    <x v="4"/>
    <x v="2"/>
    <s v="GTX Pro"/>
    <m/>
    <s v=""/>
    <x v="1"/>
    <x v="308"/>
    <x v="6"/>
    <s v=""/>
    <x v="1"/>
    <x v="1"/>
    <s v=""/>
    <n v="0"/>
  </r>
  <r>
    <s v="H29A7E6X"/>
    <x v="27"/>
    <x v="5"/>
    <x v="2"/>
    <s v="GTX Plus Basic"/>
    <s v="Iselectrics"/>
    <s v="United States"/>
    <x v="0"/>
    <x v="308"/>
    <x v="221"/>
    <s v="Fri"/>
    <x v="8"/>
    <x v="4"/>
    <n v="1096"/>
    <n v="1076"/>
  </r>
  <r>
    <s v="IDN254QN"/>
    <x v="13"/>
    <x v="4"/>
    <x v="2"/>
    <s v="GTX Basic"/>
    <s v="Plussunin"/>
    <s v="United States"/>
    <x v="0"/>
    <x v="308"/>
    <x v="228"/>
    <s v="Mon"/>
    <x v="8"/>
    <x v="4"/>
    <n v="550"/>
    <n v="490"/>
  </r>
  <r>
    <s v="W3U1N1RV"/>
    <x v="1"/>
    <x v="1"/>
    <x v="0"/>
    <s v="GTX Plus Pro"/>
    <s v="dambase"/>
    <s v="United States"/>
    <x v="2"/>
    <x v="308"/>
    <x v="253"/>
    <s v="Fri"/>
    <x v="8"/>
    <x v="4"/>
    <n v="5482"/>
    <n v="0"/>
  </r>
  <r>
    <s v="5LPKNEEI"/>
    <x v="1"/>
    <x v="1"/>
    <x v="0"/>
    <s v="GTX Pro"/>
    <s v="Betatech"/>
    <s v="Kenya"/>
    <x v="2"/>
    <x v="308"/>
    <x v="160"/>
    <s v="Wed"/>
    <x v="6"/>
    <x v="3"/>
    <n v="4821"/>
    <n v="0"/>
  </r>
  <r>
    <s v="073UCD9F"/>
    <x v="8"/>
    <x v="1"/>
    <x v="0"/>
    <s v="MG Special"/>
    <s v="Betatech"/>
    <s v="Kenya"/>
    <x v="2"/>
    <x v="308"/>
    <x v="249"/>
    <s v="Sun"/>
    <x v="9"/>
    <x v="4"/>
    <n v="55"/>
    <n v="0"/>
  </r>
  <r>
    <s v="7GDSUY9K"/>
    <x v="10"/>
    <x v="3"/>
    <x v="1"/>
    <s v="GTX Plus Pro"/>
    <s v="Konmatfix"/>
    <s v="United States"/>
    <x v="1"/>
    <x v="308"/>
    <x v="6"/>
    <s v=""/>
    <x v="1"/>
    <x v="1"/>
    <s v=""/>
    <n v="0"/>
  </r>
  <r>
    <s v="H5J7C2FE"/>
    <x v="16"/>
    <x v="2"/>
    <x v="1"/>
    <s v="GTX Basic"/>
    <m/>
    <s v=""/>
    <x v="1"/>
    <x v="308"/>
    <x v="6"/>
    <s v=""/>
    <x v="1"/>
    <x v="1"/>
    <s v=""/>
    <n v="0"/>
  </r>
  <r>
    <s v="DCZOTU5X"/>
    <x v="18"/>
    <x v="2"/>
    <x v="1"/>
    <s v="GTX Basic"/>
    <s v="Konex"/>
    <s v="United States"/>
    <x v="2"/>
    <x v="308"/>
    <x v="220"/>
    <s v="Mon"/>
    <x v="8"/>
    <x v="4"/>
    <n v="550"/>
    <n v="0"/>
  </r>
  <r>
    <s v="KUJ5M6J3"/>
    <x v="18"/>
    <x v="2"/>
    <x v="1"/>
    <s v="GTX Pro"/>
    <s v="Labdrill"/>
    <s v="United States"/>
    <x v="0"/>
    <x v="308"/>
    <x v="275"/>
    <s v="Wed"/>
    <x v="9"/>
    <x v="4"/>
    <n v="4821"/>
    <n v="5663"/>
  </r>
  <r>
    <s v="YGUOEIEG"/>
    <x v="5"/>
    <x v="3"/>
    <x v="1"/>
    <s v="GTX Plus Basic"/>
    <s v="Hottechi"/>
    <s v="Korea"/>
    <x v="2"/>
    <x v="308"/>
    <x v="205"/>
    <s v="Mon"/>
    <x v="8"/>
    <x v="4"/>
    <n v="1096"/>
    <n v="0"/>
  </r>
  <r>
    <s v="1UW6ILCH"/>
    <x v="9"/>
    <x v="2"/>
    <x v="1"/>
    <s v="GTX Basic"/>
    <s v="Bioplex"/>
    <s v="United States"/>
    <x v="1"/>
    <x v="308"/>
    <x v="6"/>
    <s v=""/>
    <x v="1"/>
    <x v="1"/>
    <s v=""/>
    <n v="0"/>
  </r>
  <r>
    <s v="CRL6IB5Z"/>
    <x v="6"/>
    <x v="1"/>
    <x v="0"/>
    <s v="GTX Plus Basic"/>
    <s v="Rundofase"/>
    <s v="United States"/>
    <x v="2"/>
    <x v="308"/>
    <x v="244"/>
    <s v="Sun"/>
    <x v="8"/>
    <x v="4"/>
    <n v="1096"/>
    <n v="0"/>
  </r>
  <r>
    <s v="STVHD67J"/>
    <x v="6"/>
    <x v="1"/>
    <x v="0"/>
    <s v="GTX Plus Basic"/>
    <s v="Dontechi"/>
    <s v="United States"/>
    <x v="0"/>
    <x v="308"/>
    <x v="169"/>
    <s v="Sat"/>
    <x v="6"/>
    <x v="3"/>
    <n v="1096"/>
    <n v="1166"/>
  </r>
  <r>
    <s v="I3TDKU30"/>
    <x v="11"/>
    <x v="3"/>
    <x v="1"/>
    <s v="MG Special"/>
    <s v="Nam-zim"/>
    <s v="Brazil"/>
    <x v="2"/>
    <x v="308"/>
    <x v="163"/>
    <s v="Thu"/>
    <x v="6"/>
    <x v="3"/>
    <n v="55"/>
    <n v="0"/>
  </r>
  <r>
    <s v="YUVNXSSD"/>
    <x v="12"/>
    <x v="0"/>
    <x v="0"/>
    <s v="MG Special"/>
    <s v="Konmatfix"/>
    <s v="United States"/>
    <x v="2"/>
    <x v="308"/>
    <x v="152"/>
    <s v="Fri"/>
    <x v="6"/>
    <x v="3"/>
    <n v="55"/>
    <n v="0"/>
  </r>
  <r>
    <s v="AZJXZFMR"/>
    <x v="12"/>
    <x v="0"/>
    <x v="0"/>
    <s v="MG Special"/>
    <s v="Rangreen"/>
    <s v="Panama"/>
    <x v="2"/>
    <x v="308"/>
    <x v="244"/>
    <s v="Sun"/>
    <x v="8"/>
    <x v="4"/>
    <n v="55"/>
    <n v="0"/>
  </r>
  <r>
    <s v="2WPEOPIF"/>
    <x v="4"/>
    <x v="3"/>
    <x v="1"/>
    <s v="GTX Basic"/>
    <s v="Lexiqvolax"/>
    <s v="United States"/>
    <x v="0"/>
    <x v="308"/>
    <x v="240"/>
    <s v="Mon"/>
    <x v="9"/>
    <x v="4"/>
    <n v="550"/>
    <n v="491"/>
  </r>
  <r>
    <s v="XMCRTC2K"/>
    <x v="4"/>
    <x v="3"/>
    <x v="1"/>
    <s v="GTX Plus Pro"/>
    <s v="Green-Plus"/>
    <s v="United States"/>
    <x v="0"/>
    <x v="308"/>
    <x v="233"/>
    <s v="Tue"/>
    <x v="8"/>
    <x v="4"/>
    <n v="5482"/>
    <n v="5532"/>
  </r>
  <r>
    <s v="ZDVZB8PX"/>
    <x v="4"/>
    <x v="3"/>
    <x v="1"/>
    <s v="MG Advanced"/>
    <s v="Blackzim"/>
    <s v="United States"/>
    <x v="0"/>
    <x v="308"/>
    <x v="226"/>
    <s v="Tue"/>
    <x v="8"/>
    <x v="4"/>
    <n v="3393"/>
    <n v="3930"/>
  </r>
  <r>
    <s v="5JS6JI3P"/>
    <x v="4"/>
    <x v="3"/>
    <x v="1"/>
    <s v="MG Advanced"/>
    <s v="Labdrill"/>
    <s v="United States"/>
    <x v="0"/>
    <x v="308"/>
    <x v="235"/>
    <s v="Tue"/>
    <x v="8"/>
    <x v="4"/>
    <n v="3393"/>
    <n v="2689"/>
  </r>
  <r>
    <s v="X6NSKI7H"/>
    <x v="23"/>
    <x v="4"/>
    <x v="2"/>
    <s v="GTX Basic"/>
    <m/>
    <s v=""/>
    <x v="1"/>
    <x v="309"/>
    <x v="6"/>
    <s v=""/>
    <x v="1"/>
    <x v="1"/>
    <s v=""/>
    <n v="0"/>
  </r>
  <r>
    <s v="FH30JK3J"/>
    <x v="23"/>
    <x v="4"/>
    <x v="2"/>
    <s v="GTX Plus Basic"/>
    <s v="Ontomedia"/>
    <s v="United States"/>
    <x v="1"/>
    <x v="309"/>
    <x v="6"/>
    <s v=""/>
    <x v="1"/>
    <x v="1"/>
    <s v=""/>
    <n v="0"/>
  </r>
  <r>
    <s v="ZPXE49AP"/>
    <x v="13"/>
    <x v="4"/>
    <x v="2"/>
    <s v="GTX Basic"/>
    <m/>
    <s v=""/>
    <x v="1"/>
    <x v="309"/>
    <x v="6"/>
    <s v=""/>
    <x v="1"/>
    <x v="1"/>
    <s v=""/>
    <n v="0"/>
  </r>
  <r>
    <s v="8DPUST4Y"/>
    <x v="1"/>
    <x v="1"/>
    <x v="0"/>
    <s v="GTX Pro"/>
    <s v="Codehow"/>
    <s v="United States"/>
    <x v="0"/>
    <x v="309"/>
    <x v="232"/>
    <s v="Sun"/>
    <x v="8"/>
    <x v="4"/>
    <n v="4821"/>
    <n v="5987"/>
  </r>
  <r>
    <s v="L1QNLM08"/>
    <x v="1"/>
    <x v="1"/>
    <x v="0"/>
    <s v="GTX Pro"/>
    <s v="Treequote"/>
    <s v="United States"/>
    <x v="0"/>
    <x v="309"/>
    <x v="265"/>
    <s v="Sat"/>
    <x v="9"/>
    <x v="4"/>
    <n v="4821"/>
    <n v="5141"/>
  </r>
  <r>
    <s v="S4YQYJPM"/>
    <x v="1"/>
    <x v="1"/>
    <x v="0"/>
    <s v="MG Special"/>
    <s v="Codehow"/>
    <s v="United States"/>
    <x v="0"/>
    <x v="309"/>
    <x v="160"/>
    <s v="Wed"/>
    <x v="6"/>
    <x v="3"/>
    <n v="55"/>
    <n v="48"/>
  </r>
  <r>
    <s v="6BQMENQR"/>
    <x v="26"/>
    <x v="4"/>
    <x v="2"/>
    <s v="GTX Pro"/>
    <s v="Plussunin"/>
    <s v="United States"/>
    <x v="2"/>
    <x v="309"/>
    <x v="197"/>
    <s v="Fri"/>
    <x v="8"/>
    <x v="4"/>
    <n v="4821"/>
    <n v="0"/>
  </r>
  <r>
    <s v="XAS0EL71"/>
    <x v="26"/>
    <x v="4"/>
    <x v="2"/>
    <s v="MG Advanced"/>
    <s v="Xx-zobam"/>
    <s v="United States"/>
    <x v="0"/>
    <x v="309"/>
    <x v="170"/>
    <s v="Wed"/>
    <x v="6"/>
    <x v="3"/>
    <n v="3393"/>
    <n v="3206"/>
  </r>
  <r>
    <s v="GQNM1QP8"/>
    <x v="14"/>
    <x v="3"/>
    <x v="1"/>
    <s v="MG Special"/>
    <s v="Labdrill"/>
    <s v="United States"/>
    <x v="0"/>
    <x v="309"/>
    <x v="246"/>
    <s v="Wed"/>
    <x v="8"/>
    <x v="4"/>
    <n v="55"/>
    <n v="61"/>
  </r>
  <r>
    <s v="9CK2HTJP"/>
    <x v="21"/>
    <x v="5"/>
    <x v="2"/>
    <s v="GTX Plus Basic"/>
    <s v="Acme Corporation"/>
    <s v="United States"/>
    <x v="2"/>
    <x v="309"/>
    <x v="240"/>
    <s v="Mon"/>
    <x v="9"/>
    <x v="4"/>
    <n v="1096"/>
    <n v="0"/>
  </r>
  <r>
    <s v="J96E49Z1"/>
    <x v="8"/>
    <x v="1"/>
    <x v="0"/>
    <s v="GTX Pro"/>
    <s v="Konmatfix"/>
    <s v="United States"/>
    <x v="0"/>
    <x v="309"/>
    <x v="241"/>
    <s v="Wed"/>
    <x v="8"/>
    <x v="4"/>
    <n v="4821"/>
    <n v="5078"/>
  </r>
  <r>
    <s v="X96KGPI8"/>
    <x v="29"/>
    <x v="1"/>
    <x v="0"/>
    <s v="GTX Basic"/>
    <s v="Statholdings"/>
    <s v="United States"/>
    <x v="2"/>
    <x v="309"/>
    <x v="232"/>
    <s v="Sun"/>
    <x v="8"/>
    <x v="4"/>
    <n v="550"/>
    <n v="0"/>
  </r>
  <r>
    <s v="JJDL1F8R"/>
    <x v="29"/>
    <x v="1"/>
    <x v="0"/>
    <s v="GTX Basic"/>
    <s v="Streethex"/>
    <s v="Belgium"/>
    <x v="0"/>
    <x v="309"/>
    <x v="233"/>
    <s v="Tue"/>
    <x v="8"/>
    <x v="4"/>
    <n v="550"/>
    <n v="532"/>
  </r>
  <r>
    <s v="U1XSUD1P"/>
    <x v="16"/>
    <x v="2"/>
    <x v="1"/>
    <s v="GTX Basic"/>
    <m/>
    <s v=""/>
    <x v="1"/>
    <x v="309"/>
    <x v="6"/>
    <s v=""/>
    <x v="1"/>
    <x v="1"/>
    <s v=""/>
    <n v="0"/>
  </r>
  <r>
    <s v="0J24X1Y0"/>
    <x v="16"/>
    <x v="2"/>
    <x v="1"/>
    <s v="MG Special"/>
    <s v="Lexiqvolax"/>
    <s v="United States"/>
    <x v="0"/>
    <x v="309"/>
    <x v="152"/>
    <s v="Fri"/>
    <x v="6"/>
    <x v="3"/>
    <n v="55"/>
    <n v="56"/>
  </r>
  <r>
    <s v="OM8LELJW"/>
    <x v="18"/>
    <x v="2"/>
    <x v="1"/>
    <s v="GTX Basic"/>
    <s v="Iselectrics"/>
    <s v="United States"/>
    <x v="1"/>
    <x v="309"/>
    <x v="6"/>
    <s v=""/>
    <x v="1"/>
    <x v="1"/>
    <s v=""/>
    <n v="0"/>
  </r>
  <r>
    <s v="SEYFLN8Y"/>
    <x v="5"/>
    <x v="3"/>
    <x v="1"/>
    <s v="GTX Plus Basic"/>
    <s v="Scotfind"/>
    <s v="United States"/>
    <x v="0"/>
    <x v="309"/>
    <x v="257"/>
    <s v="Sat"/>
    <x v="9"/>
    <x v="4"/>
    <n v="1096"/>
    <n v="1182"/>
  </r>
  <r>
    <s v="EID3MR9L"/>
    <x v="22"/>
    <x v="1"/>
    <x v="0"/>
    <s v="GTX Plus Pro"/>
    <s v="Funholding"/>
    <s v="United States"/>
    <x v="0"/>
    <x v="309"/>
    <x v="245"/>
    <s v="Wed"/>
    <x v="9"/>
    <x v="4"/>
    <n v="5482"/>
    <n v="5788"/>
  </r>
  <r>
    <s v="ID2VJE8V"/>
    <x v="12"/>
    <x v="0"/>
    <x v="0"/>
    <s v="MG Special"/>
    <s v="Streethex"/>
    <s v="Belgium"/>
    <x v="2"/>
    <x v="309"/>
    <x v="160"/>
    <s v="Wed"/>
    <x v="6"/>
    <x v="3"/>
    <n v="55"/>
    <n v="0"/>
  </r>
  <r>
    <s v="T3W0Z8KP"/>
    <x v="12"/>
    <x v="0"/>
    <x v="0"/>
    <s v="MG Special"/>
    <s v="Cancity"/>
    <s v="United States"/>
    <x v="0"/>
    <x v="309"/>
    <x v="158"/>
    <s v="Tue"/>
    <x v="6"/>
    <x v="3"/>
    <n v="55"/>
    <n v="61"/>
  </r>
  <r>
    <s v="2WZU46RL"/>
    <x v="4"/>
    <x v="3"/>
    <x v="1"/>
    <s v="GTX Pro"/>
    <s v="Scotfind"/>
    <s v="United States"/>
    <x v="0"/>
    <x v="309"/>
    <x v="242"/>
    <s v="Sat"/>
    <x v="9"/>
    <x v="4"/>
    <n v="4821"/>
    <n v="5115"/>
  </r>
  <r>
    <s v="576N6HHJ"/>
    <x v="4"/>
    <x v="3"/>
    <x v="1"/>
    <s v="GTX Pro"/>
    <s v="Y-corporation"/>
    <s v="United States"/>
    <x v="0"/>
    <x v="309"/>
    <x v="152"/>
    <s v="Fri"/>
    <x v="6"/>
    <x v="3"/>
    <n v="4821"/>
    <n v="5227"/>
  </r>
  <r>
    <s v="WEES59KH"/>
    <x v="15"/>
    <x v="5"/>
    <x v="2"/>
    <s v="MG Special"/>
    <m/>
    <s v=""/>
    <x v="1"/>
    <x v="309"/>
    <x v="6"/>
    <s v=""/>
    <x v="1"/>
    <x v="1"/>
    <s v=""/>
    <n v="0"/>
  </r>
  <r>
    <s v="WOS93VI5"/>
    <x v="20"/>
    <x v="5"/>
    <x v="2"/>
    <s v="GTX Plus Basic"/>
    <s v="Zathunicon"/>
    <s v="United States"/>
    <x v="0"/>
    <x v="309"/>
    <x v="258"/>
    <s v="Wed"/>
    <x v="9"/>
    <x v="4"/>
    <n v="1096"/>
    <n v="1144"/>
  </r>
  <r>
    <s v="95YT659K"/>
    <x v="2"/>
    <x v="2"/>
    <x v="1"/>
    <s v="MG Special"/>
    <s v="Groovestreet"/>
    <s v="United States"/>
    <x v="1"/>
    <x v="309"/>
    <x v="6"/>
    <s v=""/>
    <x v="1"/>
    <x v="1"/>
    <s v=""/>
    <n v="0"/>
  </r>
  <r>
    <s v="RKI7OEP9"/>
    <x v="3"/>
    <x v="0"/>
    <x v="0"/>
    <s v="MG Special"/>
    <s v="Statholdings"/>
    <s v="United States"/>
    <x v="2"/>
    <x v="310"/>
    <x v="229"/>
    <s v="Sat"/>
    <x v="8"/>
    <x v="4"/>
    <n v="55"/>
    <n v="0"/>
  </r>
  <r>
    <s v="D9CS7EIY"/>
    <x v="3"/>
    <x v="0"/>
    <x v="0"/>
    <s v="GTX Plus Basic"/>
    <s v="Ron-tech"/>
    <s v="United States"/>
    <x v="0"/>
    <x v="310"/>
    <x v="239"/>
    <s v="Tue"/>
    <x v="9"/>
    <x v="4"/>
    <n v="1096"/>
    <n v="1249"/>
  </r>
  <r>
    <s v="IOPIJ6C6"/>
    <x v="25"/>
    <x v="4"/>
    <x v="2"/>
    <s v="GTX Plus Basic"/>
    <m/>
    <s v=""/>
    <x v="1"/>
    <x v="310"/>
    <x v="6"/>
    <s v=""/>
    <x v="1"/>
    <x v="1"/>
    <s v=""/>
    <n v="0"/>
  </r>
  <r>
    <s v="J1VGTXQS"/>
    <x v="25"/>
    <x v="4"/>
    <x v="2"/>
    <s v="GTX Plus Basic"/>
    <s v="Sumace"/>
    <s v="Romania"/>
    <x v="0"/>
    <x v="310"/>
    <x v="259"/>
    <s v="Sun"/>
    <x v="9"/>
    <x v="4"/>
    <n v="1096"/>
    <n v="1106"/>
  </r>
  <r>
    <s v="T87FD71P"/>
    <x v="23"/>
    <x v="4"/>
    <x v="2"/>
    <s v="GTX Plus Basic"/>
    <s v="Bubba Gump"/>
    <s v="United States"/>
    <x v="0"/>
    <x v="310"/>
    <x v="229"/>
    <s v="Sat"/>
    <x v="8"/>
    <x v="4"/>
    <n v="1096"/>
    <n v="1251"/>
  </r>
  <r>
    <s v="P4PX93RN"/>
    <x v="27"/>
    <x v="5"/>
    <x v="2"/>
    <s v="GTX Pro"/>
    <s v="Plussunin"/>
    <s v="United States"/>
    <x v="2"/>
    <x v="310"/>
    <x v="229"/>
    <s v="Sat"/>
    <x v="8"/>
    <x v="4"/>
    <n v="4821"/>
    <n v="0"/>
  </r>
  <r>
    <s v="RLJI4F93"/>
    <x v="27"/>
    <x v="5"/>
    <x v="2"/>
    <s v="GTX Pro"/>
    <s v="Donware"/>
    <s v="United States"/>
    <x v="0"/>
    <x v="310"/>
    <x v="153"/>
    <s v="Mon"/>
    <x v="6"/>
    <x v="3"/>
    <n v="4821"/>
    <n v="4975"/>
  </r>
  <r>
    <s v="AE306TJU"/>
    <x v="27"/>
    <x v="5"/>
    <x v="2"/>
    <s v="MG Special"/>
    <s v="Umbrella Corporation"/>
    <s v="United States"/>
    <x v="0"/>
    <x v="310"/>
    <x v="180"/>
    <s v="Sun"/>
    <x v="6"/>
    <x v="3"/>
    <n v="55"/>
    <n v="54"/>
  </r>
  <r>
    <s v="D3BO9JDM"/>
    <x v="1"/>
    <x v="1"/>
    <x v="0"/>
    <s v="GTX Pro"/>
    <s v="Ron-tech"/>
    <s v="United States"/>
    <x v="0"/>
    <x v="310"/>
    <x v="207"/>
    <s v="Thu"/>
    <x v="8"/>
    <x v="4"/>
    <n v="4821"/>
    <n v="3975"/>
  </r>
  <r>
    <s v="DPDUK8RG"/>
    <x v="1"/>
    <x v="1"/>
    <x v="0"/>
    <s v="MG Advanced"/>
    <s v="Codehow"/>
    <s v="United States"/>
    <x v="0"/>
    <x v="310"/>
    <x v="158"/>
    <s v="Tue"/>
    <x v="6"/>
    <x v="3"/>
    <n v="3393"/>
    <n v="2969"/>
  </r>
  <r>
    <s v="AR35V2L2"/>
    <x v="21"/>
    <x v="5"/>
    <x v="2"/>
    <s v="GTX Basic"/>
    <s v="Sumace"/>
    <s v="Romania"/>
    <x v="0"/>
    <x v="310"/>
    <x v="160"/>
    <s v="Wed"/>
    <x v="6"/>
    <x v="3"/>
    <n v="550"/>
    <n v="558"/>
  </r>
  <r>
    <s v="FAKATVRQ"/>
    <x v="8"/>
    <x v="1"/>
    <x v="0"/>
    <s v="GTX Pro"/>
    <s v="Isdom"/>
    <s v="United States"/>
    <x v="2"/>
    <x v="310"/>
    <x v="246"/>
    <s v="Wed"/>
    <x v="8"/>
    <x v="4"/>
    <n v="4821"/>
    <n v="0"/>
  </r>
  <r>
    <s v="9SU2A73Y"/>
    <x v="29"/>
    <x v="1"/>
    <x v="0"/>
    <s v="GTX Basic"/>
    <s v="Betatech"/>
    <s v="Kenya"/>
    <x v="0"/>
    <x v="310"/>
    <x v="153"/>
    <s v="Mon"/>
    <x v="6"/>
    <x v="3"/>
    <n v="550"/>
    <n v="585"/>
  </r>
  <r>
    <s v="98R4AZA8"/>
    <x v="18"/>
    <x v="2"/>
    <x v="1"/>
    <s v="GTX Basic"/>
    <s v="Plexzap"/>
    <s v="United States"/>
    <x v="0"/>
    <x v="310"/>
    <x v="268"/>
    <s v="Sun"/>
    <x v="9"/>
    <x v="4"/>
    <n v="550"/>
    <n v="566"/>
  </r>
  <r>
    <s v="9FE75D1D"/>
    <x v="5"/>
    <x v="3"/>
    <x v="1"/>
    <s v="GTX Pro"/>
    <s v="Scotfind"/>
    <s v="United States"/>
    <x v="0"/>
    <x v="310"/>
    <x v="264"/>
    <s v="Thu"/>
    <x v="8"/>
    <x v="4"/>
    <n v="4821"/>
    <n v="4722"/>
  </r>
  <r>
    <s v="S5NVSXEX"/>
    <x v="0"/>
    <x v="0"/>
    <x v="0"/>
    <s v="GTX Plus Basic"/>
    <s v="Condax"/>
    <s v="United States"/>
    <x v="0"/>
    <x v="310"/>
    <x v="263"/>
    <s v="Mon"/>
    <x v="9"/>
    <x v="4"/>
    <n v="1096"/>
    <n v="1033"/>
  </r>
  <r>
    <s v="C6F5DTFR"/>
    <x v="6"/>
    <x v="1"/>
    <x v="0"/>
    <s v="GTX Basic"/>
    <s v="Dontechi"/>
    <s v="United States"/>
    <x v="0"/>
    <x v="310"/>
    <x v="251"/>
    <s v="Tue"/>
    <x v="9"/>
    <x v="4"/>
    <n v="550"/>
    <n v="587"/>
  </r>
  <r>
    <s v="R4X2MOO1"/>
    <x v="19"/>
    <x v="4"/>
    <x v="2"/>
    <s v="GTX Plus Pro"/>
    <s v="Silis"/>
    <s v="United States"/>
    <x v="2"/>
    <x v="310"/>
    <x v="237"/>
    <s v="Mon"/>
    <x v="8"/>
    <x v="4"/>
    <n v="5482"/>
    <n v="0"/>
  </r>
  <r>
    <s v="QEZ2X87C"/>
    <x v="11"/>
    <x v="3"/>
    <x v="1"/>
    <s v="MG Special"/>
    <s v="Iselectrics"/>
    <s v="United States"/>
    <x v="1"/>
    <x v="310"/>
    <x v="6"/>
    <s v=""/>
    <x v="1"/>
    <x v="1"/>
    <s v=""/>
    <n v="0"/>
  </r>
  <r>
    <s v="8FULX0EA"/>
    <x v="12"/>
    <x v="0"/>
    <x v="0"/>
    <s v="MG Special"/>
    <s v="Funholding"/>
    <s v="United States"/>
    <x v="0"/>
    <x v="310"/>
    <x v="199"/>
    <s v="Thu"/>
    <x v="8"/>
    <x v="4"/>
    <n v="55"/>
    <n v="62"/>
  </r>
  <r>
    <s v="WA5NRVIG"/>
    <x v="12"/>
    <x v="0"/>
    <x v="0"/>
    <s v="MG Special"/>
    <s v="Konmatfix"/>
    <s v="United States"/>
    <x v="0"/>
    <x v="310"/>
    <x v="239"/>
    <s v="Tue"/>
    <x v="9"/>
    <x v="4"/>
    <n v="55"/>
    <n v="54"/>
  </r>
  <r>
    <s v="XO7D3NYR"/>
    <x v="4"/>
    <x v="3"/>
    <x v="1"/>
    <s v="GTX Basic"/>
    <s v="Condax"/>
    <s v="United States"/>
    <x v="0"/>
    <x v="310"/>
    <x v="197"/>
    <s v="Fri"/>
    <x v="8"/>
    <x v="4"/>
    <n v="550"/>
    <n v="499"/>
  </r>
  <r>
    <s v="ZN8LHN9B"/>
    <x v="20"/>
    <x v="5"/>
    <x v="2"/>
    <s v="GTX Plus Pro"/>
    <s v="Zotware"/>
    <s v="United States"/>
    <x v="2"/>
    <x v="310"/>
    <x v="221"/>
    <s v="Fri"/>
    <x v="8"/>
    <x v="4"/>
    <n v="5482"/>
    <n v="0"/>
  </r>
  <r>
    <s v="S8FODURJ"/>
    <x v="2"/>
    <x v="2"/>
    <x v="1"/>
    <s v="GTX Basic"/>
    <s v="Nam-zim"/>
    <s v="Brazil"/>
    <x v="1"/>
    <x v="310"/>
    <x v="6"/>
    <s v=""/>
    <x v="1"/>
    <x v="1"/>
    <s v=""/>
    <n v="0"/>
  </r>
  <r>
    <s v="BFH34LVO"/>
    <x v="2"/>
    <x v="2"/>
    <x v="1"/>
    <s v="GTX Basic"/>
    <s v="Faxquote"/>
    <s v="United States"/>
    <x v="0"/>
    <x v="310"/>
    <x v="244"/>
    <s v="Sun"/>
    <x v="8"/>
    <x v="4"/>
    <n v="550"/>
    <n v="458"/>
  </r>
  <r>
    <s v="QHVGK8DM"/>
    <x v="2"/>
    <x v="2"/>
    <x v="1"/>
    <s v="MG Special"/>
    <s v="Condax"/>
    <s v="United States"/>
    <x v="0"/>
    <x v="310"/>
    <x v="262"/>
    <s v="Thu"/>
    <x v="8"/>
    <x v="4"/>
    <n v="55"/>
    <n v="61"/>
  </r>
  <r>
    <s v="BALJ5E9J"/>
    <x v="3"/>
    <x v="0"/>
    <x v="0"/>
    <s v="MG Special"/>
    <s v="Treequote"/>
    <s v="United States"/>
    <x v="2"/>
    <x v="311"/>
    <x v="268"/>
    <s v="Sun"/>
    <x v="9"/>
    <x v="4"/>
    <n v="55"/>
    <n v="0"/>
  </r>
  <r>
    <s v="3Y6REURA"/>
    <x v="3"/>
    <x v="0"/>
    <x v="0"/>
    <s v="GTX Plus Pro"/>
    <s v="Funholding"/>
    <s v="United States"/>
    <x v="0"/>
    <x v="311"/>
    <x v="176"/>
    <s v="Sun"/>
    <x v="6"/>
    <x v="3"/>
    <n v="5482"/>
    <n v="5600"/>
  </r>
  <r>
    <s v="3UI5JBOA"/>
    <x v="25"/>
    <x v="4"/>
    <x v="2"/>
    <s v="GTX Plus Pro"/>
    <s v="Umbrella Corporation"/>
    <s v="United States"/>
    <x v="2"/>
    <x v="311"/>
    <x v="232"/>
    <s v="Sun"/>
    <x v="8"/>
    <x v="4"/>
    <n v="5482"/>
    <n v="0"/>
  </r>
  <r>
    <s v="8AKZH8QS"/>
    <x v="25"/>
    <x v="4"/>
    <x v="2"/>
    <s v="GTX Plus Basic"/>
    <s v="Zotware"/>
    <s v="United States"/>
    <x v="0"/>
    <x v="311"/>
    <x v="268"/>
    <s v="Sun"/>
    <x v="9"/>
    <x v="4"/>
    <n v="1096"/>
    <n v="1259"/>
  </r>
  <r>
    <s v="FAS1KT97"/>
    <x v="25"/>
    <x v="4"/>
    <x v="2"/>
    <s v="GTX Plus Basic"/>
    <s v="Zotware"/>
    <s v="United States"/>
    <x v="0"/>
    <x v="311"/>
    <x v="163"/>
    <s v="Thu"/>
    <x v="6"/>
    <x v="3"/>
    <n v="1096"/>
    <n v="1114"/>
  </r>
  <r>
    <s v="RAPX57I3"/>
    <x v="25"/>
    <x v="4"/>
    <x v="2"/>
    <s v="MG Special"/>
    <s v="Kinnamplus"/>
    <s v="United States"/>
    <x v="0"/>
    <x v="311"/>
    <x v="256"/>
    <s v="Sat"/>
    <x v="8"/>
    <x v="4"/>
    <n v="55"/>
    <n v="57"/>
  </r>
  <r>
    <s v="UZ4JMG8Z"/>
    <x v="23"/>
    <x v="4"/>
    <x v="2"/>
    <s v="GTX Plus Basic"/>
    <s v="Donquadtech"/>
    <s v="United States"/>
    <x v="2"/>
    <x v="311"/>
    <x v="256"/>
    <s v="Sat"/>
    <x v="8"/>
    <x v="4"/>
    <n v="1096"/>
    <n v="0"/>
  </r>
  <r>
    <s v="PV411N8I"/>
    <x v="28"/>
    <x v="0"/>
    <x v="0"/>
    <s v="MG Special"/>
    <s v="Scottech"/>
    <s v="United States"/>
    <x v="2"/>
    <x v="311"/>
    <x v="221"/>
    <s v="Fri"/>
    <x v="8"/>
    <x v="4"/>
    <n v="55"/>
    <n v="0"/>
  </r>
  <r>
    <s v="C58775JM"/>
    <x v="27"/>
    <x v="5"/>
    <x v="2"/>
    <s v="GTX Pro"/>
    <s v="Bluth Company"/>
    <s v="United States"/>
    <x v="2"/>
    <x v="311"/>
    <x v="265"/>
    <s v="Sat"/>
    <x v="9"/>
    <x v="4"/>
    <n v="4821"/>
    <n v="0"/>
  </r>
  <r>
    <s v="A2PIOJWL"/>
    <x v="13"/>
    <x v="4"/>
    <x v="2"/>
    <s v="GTX Pro"/>
    <s v="Betasoloin"/>
    <s v="United States"/>
    <x v="2"/>
    <x v="311"/>
    <x v="165"/>
    <s v="Tue"/>
    <x v="6"/>
    <x v="3"/>
    <n v="4821"/>
    <n v="0"/>
  </r>
  <r>
    <s v="SSEOGPPI"/>
    <x v="1"/>
    <x v="1"/>
    <x v="0"/>
    <s v="MG Advanced"/>
    <s v="Funholding"/>
    <s v="United States"/>
    <x v="0"/>
    <x v="311"/>
    <x v="154"/>
    <s v="Sun"/>
    <x v="6"/>
    <x v="3"/>
    <n v="3393"/>
    <n v="3346"/>
  </r>
  <r>
    <s v="5MFY1D4C"/>
    <x v="26"/>
    <x v="4"/>
    <x v="2"/>
    <s v="GTX Basic"/>
    <s v="Kan-code"/>
    <s v="United States"/>
    <x v="2"/>
    <x v="311"/>
    <x v="153"/>
    <s v="Mon"/>
    <x v="6"/>
    <x v="3"/>
    <n v="550"/>
    <n v="0"/>
  </r>
  <r>
    <s v="PQLMEIG0"/>
    <x v="26"/>
    <x v="4"/>
    <x v="2"/>
    <s v="GTX Basic"/>
    <s v="Kan-code"/>
    <s v="United States"/>
    <x v="2"/>
    <x v="311"/>
    <x v="179"/>
    <s v="Fri"/>
    <x v="6"/>
    <x v="3"/>
    <n v="550"/>
    <n v="0"/>
  </r>
  <r>
    <s v="6CV2KEKP"/>
    <x v="26"/>
    <x v="4"/>
    <x v="2"/>
    <s v="MG Advanced"/>
    <s v="Ontomedia"/>
    <s v="United States"/>
    <x v="2"/>
    <x v="311"/>
    <x v="169"/>
    <s v="Sat"/>
    <x v="6"/>
    <x v="3"/>
    <n v="3393"/>
    <n v="0"/>
  </r>
  <r>
    <s v="FQD0IJBC"/>
    <x v="14"/>
    <x v="3"/>
    <x v="1"/>
    <s v="GTX Basic"/>
    <s v="Green-Plus"/>
    <s v="United States"/>
    <x v="2"/>
    <x v="311"/>
    <x v="256"/>
    <s v="Sat"/>
    <x v="8"/>
    <x v="4"/>
    <n v="550"/>
    <n v="0"/>
  </r>
  <r>
    <s v="EJGRLQP8"/>
    <x v="7"/>
    <x v="2"/>
    <x v="1"/>
    <s v="GTX Pro"/>
    <m/>
    <s v=""/>
    <x v="1"/>
    <x v="311"/>
    <x v="6"/>
    <s v=""/>
    <x v="1"/>
    <x v="1"/>
    <s v=""/>
    <n v="0"/>
  </r>
  <r>
    <s v="8DDR4MUL"/>
    <x v="7"/>
    <x v="2"/>
    <x v="1"/>
    <s v="MG Advanced"/>
    <m/>
    <s v=""/>
    <x v="1"/>
    <x v="311"/>
    <x v="6"/>
    <s v=""/>
    <x v="1"/>
    <x v="1"/>
    <s v=""/>
    <n v="0"/>
  </r>
  <r>
    <s v="E28C318S"/>
    <x v="7"/>
    <x v="2"/>
    <x v="1"/>
    <s v="GTX Basic"/>
    <s v="Newex"/>
    <s v="Germany"/>
    <x v="0"/>
    <x v="311"/>
    <x v="217"/>
    <s v="Sat"/>
    <x v="8"/>
    <x v="4"/>
    <n v="550"/>
    <n v="546"/>
  </r>
  <r>
    <s v="6BUW3ZVC"/>
    <x v="29"/>
    <x v="1"/>
    <x v="0"/>
    <s v="GTX Basic"/>
    <s v="Bioholding"/>
    <s v="Philipines"/>
    <x v="2"/>
    <x v="311"/>
    <x v="217"/>
    <s v="Sat"/>
    <x v="8"/>
    <x v="4"/>
    <n v="550"/>
    <n v="0"/>
  </r>
  <r>
    <s v="ZW5XV2QY"/>
    <x v="16"/>
    <x v="2"/>
    <x v="1"/>
    <s v="GTX Basic"/>
    <s v="Cheers"/>
    <s v="United States"/>
    <x v="2"/>
    <x v="311"/>
    <x v="226"/>
    <s v="Tue"/>
    <x v="8"/>
    <x v="4"/>
    <n v="550"/>
    <n v="0"/>
  </r>
  <r>
    <s v="MOSX49BG"/>
    <x v="16"/>
    <x v="2"/>
    <x v="1"/>
    <s v="GTX Basic"/>
    <s v="Finjob"/>
    <s v="United States"/>
    <x v="0"/>
    <x v="311"/>
    <x v="253"/>
    <s v="Fri"/>
    <x v="8"/>
    <x v="4"/>
    <n v="550"/>
    <n v="596"/>
  </r>
  <r>
    <s v="BDEP8ZEH"/>
    <x v="18"/>
    <x v="2"/>
    <x v="1"/>
    <s v="GTX Plus Basic"/>
    <s v="Sonron"/>
    <s v="United States"/>
    <x v="2"/>
    <x v="311"/>
    <x v="261"/>
    <s v="Thu"/>
    <x v="9"/>
    <x v="4"/>
    <n v="1096"/>
    <n v="0"/>
  </r>
  <r>
    <s v="WSKZBAYI"/>
    <x v="18"/>
    <x v="2"/>
    <x v="1"/>
    <s v="GTX Plus Basic"/>
    <s v="Fasehatice"/>
    <s v="United States"/>
    <x v="0"/>
    <x v="311"/>
    <x v="250"/>
    <s v="Fri"/>
    <x v="9"/>
    <x v="4"/>
    <n v="1096"/>
    <n v="1171"/>
  </r>
  <r>
    <s v="19H5KFIC"/>
    <x v="22"/>
    <x v="1"/>
    <x v="0"/>
    <s v="GTX Plus Basic"/>
    <s v="Globex Corporation"/>
    <s v="Norway"/>
    <x v="0"/>
    <x v="311"/>
    <x v="259"/>
    <s v="Sun"/>
    <x v="9"/>
    <x v="4"/>
    <n v="1096"/>
    <n v="1021"/>
  </r>
  <r>
    <s v="H0RRUQZ6"/>
    <x v="9"/>
    <x v="2"/>
    <x v="1"/>
    <s v="MG Special"/>
    <m/>
    <s v=""/>
    <x v="1"/>
    <x v="311"/>
    <x v="6"/>
    <s v=""/>
    <x v="1"/>
    <x v="1"/>
    <s v=""/>
    <n v="0"/>
  </r>
  <r>
    <s v="7PCCI1U2"/>
    <x v="19"/>
    <x v="4"/>
    <x v="2"/>
    <s v="MG Advanced"/>
    <s v="Kan-code"/>
    <s v="United States"/>
    <x v="2"/>
    <x v="311"/>
    <x v="221"/>
    <s v="Fri"/>
    <x v="8"/>
    <x v="4"/>
    <n v="3393"/>
    <n v="0"/>
  </r>
  <r>
    <s v="8XXD2LMP"/>
    <x v="17"/>
    <x v="5"/>
    <x v="2"/>
    <s v="GTX Plus Pro"/>
    <s v="Donquadtech"/>
    <s v="United States"/>
    <x v="2"/>
    <x v="311"/>
    <x v="236"/>
    <s v="Sat"/>
    <x v="9"/>
    <x v="4"/>
    <n v="5482"/>
    <n v="0"/>
  </r>
  <r>
    <s v="USNQY75J"/>
    <x v="2"/>
    <x v="2"/>
    <x v="1"/>
    <s v="MG Special"/>
    <s v="Fasehatice"/>
    <s v="United States"/>
    <x v="2"/>
    <x v="311"/>
    <x v="217"/>
    <s v="Sat"/>
    <x v="8"/>
    <x v="4"/>
    <n v="55"/>
    <n v="0"/>
  </r>
  <r>
    <s v="EI7DU48C"/>
    <x v="2"/>
    <x v="2"/>
    <x v="1"/>
    <s v="MG Advanced"/>
    <s v="Kan-code"/>
    <s v="United States"/>
    <x v="2"/>
    <x v="311"/>
    <x v="247"/>
    <s v="Thu"/>
    <x v="9"/>
    <x v="4"/>
    <n v="3393"/>
    <n v="0"/>
  </r>
  <r>
    <s v="1A1BI5VB"/>
    <x v="25"/>
    <x v="4"/>
    <x v="2"/>
    <s v="GTX Pro"/>
    <s v="Mathtouch"/>
    <s v="Jordan"/>
    <x v="0"/>
    <x v="312"/>
    <x v="179"/>
    <s v="Fri"/>
    <x v="6"/>
    <x v="3"/>
    <n v="4821"/>
    <n v="4609"/>
  </r>
  <r>
    <s v="UYJVA76O"/>
    <x v="23"/>
    <x v="4"/>
    <x v="2"/>
    <s v="GTX Plus Basic"/>
    <s v="Zathunicon"/>
    <s v="United States"/>
    <x v="2"/>
    <x v="312"/>
    <x v="235"/>
    <s v="Tue"/>
    <x v="8"/>
    <x v="4"/>
    <n v="1096"/>
    <n v="0"/>
  </r>
  <r>
    <s v="DR2H05BG"/>
    <x v="28"/>
    <x v="0"/>
    <x v="0"/>
    <s v="GTX Basic"/>
    <s v="Bioholding"/>
    <s v="Philipines"/>
    <x v="0"/>
    <x v="312"/>
    <x v="179"/>
    <s v="Fri"/>
    <x v="6"/>
    <x v="3"/>
    <n v="550"/>
    <n v="600"/>
  </r>
  <r>
    <s v="M765WQ4W"/>
    <x v="27"/>
    <x v="5"/>
    <x v="2"/>
    <s v="GTX Pro"/>
    <s v="Konex"/>
    <s v="United States"/>
    <x v="0"/>
    <x v="312"/>
    <x v="160"/>
    <s v="Wed"/>
    <x v="6"/>
    <x v="3"/>
    <n v="4821"/>
    <n v="5067"/>
  </r>
  <r>
    <s v="2PXZ68OA"/>
    <x v="1"/>
    <x v="1"/>
    <x v="0"/>
    <s v="GTX Pro"/>
    <s v="Scottech"/>
    <s v="United States"/>
    <x v="0"/>
    <x v="312"/>
    <x v="252"/>
    <s v="Tue"/>
    <x v="9"/>
    <x v="4"/>
    <n v="4821"/>
    <n v="5127"/>
  </r>
  <r>
    <s v="TDVM9PDL"/>
    <x v="26"/>
    <x v="4"/>
    <x v="2"/>
    <s v="GTX Basic"/>
    <s v="Ganjaflex"/>
    <s v="Japan"/>
    <x v="0"/>
    <x v="312"/>
    <x v="274"/>
    <s v="Tue"/>
    <x v="9"/>
    <x v="4"/>
    <n v="550"/>
    <n v="547"/>
  </r>
  <r>
    <s v="LBYGH8WS"/>
    <x v="21"/>
    <x v="5"/>
    <x v="2"/>
    <s v="GTX Plus Pro"/>
    <s v="Plussunin"/>
    <s v="United States"/>
    <x v="2"/>
    <x v="312"/>
    <x v="173"/>
    <s v="Wed"/>
    <x v="6"/>
    <x v="3"/>
    <n v="5482"/>
    <n v="0"/>
  </r>
  <r>
    <s v="NJC4XMEN"/>
    <x v="7"/>
    <x v="2"/>
    <x v="1"/>
    <s v="GTX Plus Basic"/>
    <s v="Initech"/>
    <s v="United States"/>
    <x v="1"/>
    <x v="312"/>
    <x v="6"/>
    <s v=""/>
    <x v="1"/>
    <x v="1"/>
    <s v=""/>
    <n v="0"/>
  </r>
  <r>
    <s v="OBCBK0XR"/>
    <x v="16"/>
    <x v="2"/>
    <x v="1"/>
    <s v="MG Advanced"/>
    <s v="Faxquote"/>
    <s v="United States"/>
    <x v="2"/>
    <x v="312"/>
    <x v="262"/>
    <s v="Thu"/>
    <x v="8"/>
    <x v="4"/>
    <n v="3393"/>
    <n v="0"/>
  </r>
  <r>
    <s v="IX8AYR6F"/>
    <x v="16"/>
    <x v="2"/>
    <x v="1"/>
    <s v="GTX Basic"/>
    <s v="Faxquote"/>
    <s v="United States"/>
    <x v="0"/>
    <x v="312"/>
    <x v="247"/>
    <s v="Thu"/>
    <x v="9"/>
    <x v="4"/>
    <n v="550"/>
    <n v="582"/>
  </r>
  <r>
    <s v="4LVXK5H1"/>
    <x v="16"/>
    <x v="2"/>
    <x v="1"/>
    <s v="GTX Plus Basic"/>
    <s v="J-Texon"/>
    <s v="United States"/>
    <x v="0"/>
    <x v="312"/>
    <x v="174"/>
    <s v="Mon"/>
    <x v="6"/>
    <x v="3"/>
    <n v="1096"/>
    <n v="1047"/>
  </r>
  <r>
    <s v="O5CWW9P3"/>
    <x v="24"/>
    <x v="0"/>
    <x v="0"/>
    <s v="MG Special"/>
    <s v="Funholding"/>
    <s v="United States"/>
    <x v="2"/>
    <x v="312"/>
    <x v="235"/>
    <s v="Tue"/>
    <x v="8"/>
    <x v="4"/>
    <n v="55"/>
    <n v="0"/>
  </r>
  <r>
    <s v="IMLFM79C"/>
    <x v="5"/>
    <x v="3"/>
    <x v="1"/>
    <s v="GTX Plus Basic"/>
    <m/>
    <s v=""/>
    <x v="1"/>
    <x v="312"/>
    <x v="6"/>
    <s v=""/>
    <x v="1"/>
    <x v="1"/>
    <s v=""/>
    <n v="0"/>
  </r>
  <r>
    <s v="DPXZ0ONG"/>
    <x v="6"/>
    <x v="1"/>
    <x v="0"/>
    <s v="GTX Pro"/>
    <s v="Finhigh"/>
    <s v="United States"/>
    <x v="2"/>
    <x v="312"/>
    <x v="225"/>
    <s v="Wed"/>
    <x v="8"/>
    <x v="4"/>
    <n v="4821"/>
    <n v="0"/>
  </r>
  <r>
    <s v="2LOQKW1C"/>
    <x v="6"/>
    <x v="1"/>
    <x v="0"/>
    <s v="GTX Basic"/>
    <s v="Domzoom"/>
    <s v="United States"/>
    <x v="0"/>
    <x v="312"/>
    <x v="176"/>
    <s v="Sun"/>
    <x v="6"/>
    <x v="3"/>
    <n v="550"/>
    <n v="568"/>
  </r>
  <r>
    <s v="MA1LQG9S"/>
    <x v="6"/>
    <x v="1"/>
    <x v="0"/>
    <s v="GTX Plus Pro"/>
    <s v="Inity"/>
    <s v="United States"/>
    <x v="0"/>
    <x v="312"/>
    <x v="237"/>
    <s v="Mon"/>
    <x v="8"/>
    <x v="4"/>
    <n v="5482"/>
    <n v="6255"/>
  </r>
  <r>
    <s v="YR4EFQ4C"/>
    <x v="19"/>
    <x v="4"/>
    <x v="2"/>
    <s v="GTX Pro"/>
    <s v="Bubba Gump"/>
    <s v="United States"/>
    <x v="0"/>
    <x v="312"/>
    <x v="259"/>
    <s v="Sun"/>
    <x v="9"/>
    <x v="4"/>
    <n v="4821"/>
    <n v="4647"/>
  </r>
  <r>
    <s v="KB7DTUXO"/>
    <x v="17"/>
    <x v="5"/>
    <x v="2"/>
    <s v="GTX Pro"/>
    <s v="Vehement Capital Partners"/>
    <s v="United States"/>
    <x v="0"/>
    <x v="312"/>
    <x v="227"/>
    <s v="Wed"/>
    <x v="8"/>
    <x v="4"/>
    <n v="4821"/>
    <n v="5042"/>
  </r>
  <r>
    <s v="JMQRT3TC"/>
    <x v="12"/>
    <x v="0"/>
    <x v="0"/>
    <s v="MG Special"/>
    <s v="Dontechi"/>
    <s v="United States"/>
    <x v="0"/>
    <x v="312"/>
    <x v="271"/>
    <s v="Sun"/>
    <x v="9"/>
    <x v="4"/>
    <n v="55"/>
    <n v="57"/>
  </r>
  <r>
    <s v="XETHS437"/>
    <x v="12"/>
    <x v="0"/>
    <x v="0"/>
    <s v="MG Special"/>
    <s v="Rundofase"/>
    <s v="United States"/>
    <x v="0"/>
    <x v="312"/>
    <x v="243"/>
    <s v="Thu"/>
    <x v="9"/>
    <x v="4"/>
    <n v="55"/>
    <n v="53"/>
  </r>
  <r>
    <s v="6EYTZB6F"/>
    <x v="12"/>
    <x v="0"/>
    <x v="0"/>
    <s v="MG Advanced"/>
    <s v="Konmatfix"/>
    <s v="United States"/>
    <x v="0"/>
    <x v="312"/>
    <x v="239"/>
    <s v="Tue"/>
    <x v="9"/>
    <x v="4"/>
    <n v="3393"/>
    <n v="3811"/>
  </r>
  <r>
    <s v="DXY9EZ55"/>
    <x v="4"/>
    <x v="3"/>
    <x v="1"/>
    <s v="GTX Basic"/>
    <s v="Hottechi"/>
    <s v="Korea"/>
    <x v="0"/>
    <x v="312"/>
    <x v="239"/>
    <s v="Tue"/>
    <x v="9"/>
    <x v="4"/>
    <n v="550"/>
    <n v="456"/>
  </r>
  <r>
    <s v="ESZPH44N"/>
    <x v="15"/>
    <x v="5"/>
    <x v="2"/>
    <s v="GTX Pro"/>
    <s v="Mathtouch"/>
    <s v="Jordan"/>
    <x v="2"/>
    <x v="312"/>
    <x v="251"/>
    <s v="Tue"/>
    <x v="9"/>
    <x v="4"/>
    <n v="4821"/>
    <n v="0"/>
  </r>
  <r>
    <s v="ITDTMROU"/>
    <x v="23"/>
    <x v="4"/>
    <x v="2"/>
    <s v="MG Advanced"/>
    <s v="Xx-zobam"/>
    <s v="United States"/>
    <x v="0"/>
    <x v="313"/>
    <x v="252"/>
    <s v="Tue"/>
    <x v="9"/>
    <x v="4"/>
    <n v="3393"/>
    <n v="3371"/>
  </r>
  <r>
    <s v="IFO74RWI"/>
    <x v="28"/>
    <x v="0"/>
    <x v="0"/>
    <s v="GTX Plus Basic"/>
    <s v="Treequote"/>
    <s v="United States"/>
    <x v="0"/>
    <x v="313"/>
    <x v="246"/>
    <s v="Wed"/>
    <x v="8"/>
    <x v="4"/>
    <n v="1096"/>
    <n v="1151"/>
  </r>
  <r>
    <s v="4O6T16XI"/>
    <x v="28"/>
    <x v="0"/>
    <x v="0"/>
    <s v="MG Advanced"/>
    <s v="Scottech"/>
    <s v="United States"/>
    <x v="0"/>
    <x v="313"/>
    <x v="267"/>
    <s v="Mon"/>
    <x v="9"/>
    <x v="4"/>
    <n v="3393"/>
    <n v="3748"/>
  </r>
  <r>
    <s v="SUPA1RHK"/>
    <x v="27"/>
    <x v="5"/>
    <x v="2"/>
    <s v="GTX Plus Pro"/>
    <s v="Umbrella Corporation"/>
    <s v="United States"/>
    <x v="0"/>
    <x v="313"/>
    <x v="152"/>
    <s v="Fri"/>
    <x v="6"/>
    <x v="3"/>
    <n v="5482"/>
    <n v="5717"/>
  </r>
  <r>
    <s v="MDHD11QD"/>
    <x v="27"/>
    <x v="5"/>
    <x v="2"/>
    <s v="GTX Pro"/>
    <s v="Donquadtech"/>
    <s v="United States"/>
    <x v="0"/>
    <x v="313"/>
    <x v="152"/>
    <s v="Fri"/>
    <x v="6"/>
    <x v="3"/>
    <n v="4821"/>
    <n v="5027"/>
  </r>
  <r>
    <s v="PERK5YXJ"/>
    <x v="13"/>
    <x v="4"/>
    <x v="2"/>
    <s v="GTX Plus Basic"/>
    <s v="Iselectrics"/>
    <s v="United States"/>
    <x v="0"/>
    <x v="313"/>
    <x v="254"/>
    <s v="Wed"/>
    <x v="9"/>
    <x v="4"/>
    <n v="1096"/>
    <n v="1111"/>
  </r>
  <r>
    <s v="MUUNQNG2"/>
    <x v="1"/>
    <x v="1"/>
    <x v="0"/>
    <s v="GTX Plus Basic"/>
    <s v="Bioholding"/>
    <s v="Philipines"/>
    <x v="0"/>
    <x v="313"/>
    <x v="180"/>
    <s v="Sun"/>
    <x v="6"/>
    <x v="3"/>
    <n v="1096"/>
    <n v="1159"/>
  </r>
  <r>
    <s v="J1SCD7QL"/>
    <x v="1"/>
    <x v="1"/>
    <x v="0"/>
    <s v="MG Advanced"/>
    <s v="Rangreen"/>
    <s v="Panama"/>
    <x v="0"/>
    <x v="313"/>
    <x v="205"/>
    <s v="Mon"/>
    <x v="8"/>
    <x v="4"/>
    <n v="3393"/>
    <n v="3251"/>
  </r>
  <r>
    <s v="9LILLW96"/>
    <x v="21"/>
    <x v="5"/>
    <x v="2"/>
    <s v="GTX Plus Pro"/>
    <s v="Bubba Gump"/>
    <s v="United States"/>
    <x v="2"/>
    <x v="313"/>
    <x v="196"/>
    <s v="Wed"/>
    <x v="8"/>
    <x v="4"/>
    <n v="5482"/>
    <n v="0"/>
  </r>
  <r>
    <s v="R0DKB8FJ"/>
    <x v="8"/>
    <x v="1"/>
    <x v="0"/>
    <s v="MG Advanced"/>
    <s v="Genco Pura Olive Oil Company"/>
    <s v="Italy"/>
    <x v="2"/>
    <x v="313"/>
    <x v="243"/>
    <s v="Thu"/>
    <x v="9"/>
    <x v="4"/>
    <n v="3393"/>
    <n v="0"/>
  </r>
  <r>
    <s v="S5R9O6TL"/>
    <x v="8"/>
    <x v="1"/>
    <x v="0"/>
    <s v="GTX Plus Basic"/>
    <s v="Codehow"/>
    <s v="United States"/>
    <x v="0"/>
    <x v="313"/>
    <x v="248"/>
    <s v="Mon"/>
    <x v="9"/>
    <x v="4"/>
    <n v="1096"/>
    <n v="1083"/>
  </r>
  <r>
    <s v="N78A330G"/>
    <x v="8"/>
    <x v="1"/>
    <x v="0"/>
    <s v="MG Special"/>
    <s v="Bioholding"/>
    <s v="Philipines"/>
    <x v="0"/>
    <x v="313"/>
    <x v="227"/>
    <s v="Wed"/>
    <x v="8"/>
    <x v="4"/>
    <n v="55"/>
    <n v="54"/>
  </r>
  <r>
    <s v="ZGW9SCQ0"/>
    <x v="10"/>
    <x v="3"/>
    <x v="1"/>
    <s v="MG Advanced"/>
    <m/>
    <s v=""/>
    <x v="1"/>
    <x v="313"/>
    <x v="6"/>
    <s v=""/>
    <x v="1"/>
    <x v="1"/>
    <s v=""/>
    <n v="0"/>
  </r>
  <r>
    <s v="ZHI12PI4"/>
    <x v="10"/>
    <x v="3"/>
    <x v="1"/>
    <s v="MG Advanced"/>
    <s v="Blackzim"/>
    <s v="United States"/>
    <x v="0"/>
    <x v="313"/>
    <x v="272"/>
    <s v="Fri"/>
    <x v="9"/>
    <x v="4"/>
    <n v="3393"/>
    <n v="3302"/>
  </r>
  <r>
    <s v="34XWXEQE"/>
    <x v="7"/>
    <x v="2"/>
    <x v="1"/>
    <s v="GTX Pro"/>
    <m/>
    <s v=""/>
    <x v="1"/>
    <x v="313"/>
    <x v="6"/>
    <s v=""/>
    <x v="1"/>
    <x v="1"/>
    <s v=""/>
    <n v="0"/>
  </r>
  <r>
    <s v="38ZR3URJ"/>
    <x v="7"/>
    <x v="2"/>
    <x v="1"/>
    <s v="GTX Basic"/>
    <s v="Golddex"/>
    <s v="United States"/>
    <x v="0"/>
    <x v="313"/>
    <x v="256"/>
    <s v="Sat"/>
    <x v="8"/>
    <x v="4"/>
    <n v="550"/>
    <n v="552"/>
  </r>
  <r>
    <s v="6DJ817MW"/>
    <x v="7"/>
    <x v="2"/>
    <x v="1"/>
    <s v="GTX Basic"/>
    <s v="Singletechno"/>
    <s v="United States"/>
    <x v="0"/>
    <x v="313"/>
    <x v="264"/>
    <s v="Thu"/>
    <x v="8"/>
    <x v="4"/>
    <n v="550"/>
    <n v="468"/>
  </r>
  <r>
    <s v="9HCLI5PO"/>
    <x v="29"/>
    <x v="1"/>
    <x v="0"/>
    <s v="GTX Basic"/>
    <s v="dambase"/>
    <s v="United States"/>
    <x v="2"/>
    <x v="313"/>
    <x v="221"/>
    <s v="Fri"/>
    <x v="8"/>
    <x v="4"/>
    <n v="550"/>
    <n v="0"/>
  </r>
  <r>
    <s v="PRY70ISY"/>
    <x v="29"/>
    <x v="1"/>
    <x v="0"/>
    <s v="GTX Basic"/>
    <s v="Hottechi"/>
    <s v="Korea"/>
    <x v="2"/>
    <x v="313"/>
    <x v="240"/>
    <s v="Mon"/>
    <x v="9"/>
    <x v="4"/>
    <n v="550"/>
    <n v="0"/>
  </r>
  <r>
    <s v="8NG46N94"/>
    <x v="16"/>
    <x v="2"/>
    <x v="1"/>
    <s v="GTX Pro"/>
    <m/>
    <s v=""/>
    <x v="1"/>
    <x v="313"/>
    <x v="6"/>
    <s v=""/>
    <x v="1"/>
    <x v="1"/>
    <s v=""/>
    <n v="0"/>
  </r>
  <r>
    <s v="CS2ZS0B4"/>
    <x v="16"/>
    <x v="2"/>
    <x v="1"/>
    <s v="GTX Plus Pro"/>
    <s v="Rantouch"/>
    <s v="United States"/>
    <x v="2"/>
    <x v="313"/>
    <x v="173"/>
    <s v="Wed"/>
    <x v="6"/>
    <x v="3"/>
    <n v="5482"/>
    <n v="0"/>
  </r>
  <r>
    <s v="R7LGVRHC"/>
    <x v="16"/>
    <x v="2"/>
    <x v="1"/>
    <s v="GTX Pro"/>
    <s v="J-Texon"/>
    <s v="United States"/>
    <x v="0"/>
    <x v="313"/>
    <x v="231"/>
    <s v="Sun"/>
    <x v="8"/>
    <x v="4"/>
    <n v="4821"/>
    <n v="4467"/>
  </r>
  <r>
    <s v="3KLVZN6M"/>
    <x v="18"/>
    <x v="2"/>
    <x v="1"/>
    <s v="GTX Basic"/>
    <s v="Cheers"/>
    <s v="United States"/>
    <x v="0"/>
    <x v="313"/>
    <x v="252"/>
    <s v="Tue"/>
    <x v="9"/>
    <x v="4"/>
    <n v="550"/>
    <n v="538"/>
  </r>
  <r>
    <s v="WGSLK719"/>
    <x v="18"/>
    <x v="2"/>
    <x v="1"/>
    <s v="MG Advanced"/>
    <s v="Y-corporation"/>
    <s v="United States"/>
    <x v="0"/>
    <x v="313"/>
    <x v="239"/>
    <s v="Tue"/>
    <x v="9"/>
    <x v="4"/>
    <n v="3393"/>
    <n v="3021"/>
  </r>
  <r>
    <s v="0MMDQ1OR"/>
    <x v="24"/>
    <x v="0"/>
    <x v="0"/>
    <s v="GTX Basic"/>
    <s v="Codehow"/>
    <s v="United States"/>
    <x v="0"/>
    <x v="313"/>
    <x v="231"/>
    <s v="Sun"/>
    <x v="8"/>
    <x v="4"/>
    <n v="550"/>
    <n v="511"/>
  </r>
  <r>
    <s v="SMQV0BRI"/>
    <x v="9"/>
    <x v="2"/>
    <x v="1"/>
    <s v="GTX Plus Pro"/>
    <s v="Blackzim"/>
    <s v="United States"/>
    <x v="0"/>
    <x v="313"/>
    <x v="177"/>
    <s v="Thu"/>
    <x v="6"/>
    <x v="3"/>
    <n v="5482"/>
    <n v="5832"/>
  </r>
  <r>
    <s v="XT8HCGAD"/>
    <x v="11"/>
    <x v="3"/>
    <x v="1"/>
    <s v="MG Special"/>
    <s v="Bubba Gump"/>
    <s v="United States"/>
    <x v="1"/>
    <x v="313"/>
    <x v="6"/>
    <s v=""/>
    <x v="1"/>
    <x v="1"/>
    <s v=""/>
    <n v="0"/>
  </r>
  <r>
    <s v="WIQQUZRQ"/>
    <x v="11"/>
    <x v="3"/>
    <x v="1"/>
    <s v="MG Special"/>
    <m/>
    <s v=""/>
    <x v="1"/>
    <x v="313"/>
    <x v="6"/>
    <s v=""/>
    <x v="1"/>
    <x v="1"/>
    <s v=""/>
    <n v="0"/>
  </r>
  <r>
    <s v="X56STCJP"/>
    <x v="12"/>
    <x v="0"/>
    <x v="0"/>
    <s v="GTX Plus Pro"/>
    <s v="Inity"/>
    <s v="United States"/>
    <x v="2"/>
    <x v="313"/>
    <x v="182"/>
    <s v="Sat"/>
    <x v="6"/>
    <x v="3"/>
    <n v="5482"/>
    <n v="0"/>
  </r>
  <r>
    <s v="K214R7RK"/>
    <x v="12"/>
    <x v="0"/>
    <x v="0"/>
    <s v="MG Advanced"/>
    <s v="Conecom"/>
    <s v="United States"/>
    <x v="2"/>
    <x v="313"/>
    <x v="253"/>
    <s v="Fri"/>
    <x v="8"/>
    <x v="4"/>
    <n v="3393"/>
    <n v="0"/>
  </r>
  <r>
    <s v="NR9UD54C"/>
    <x v="12"/>
    <x v="0"/>
    <x v="0"/>
    <s v="MG Special"/>
    <s v="Warephase"/>
    <s v="United States"/>
    <x v="0"/>
    <x v="313"/>
    <x v="237"/>
    <s v="Mon"/>
    <x v="8"/>
    <x v="4"/>
    <n v="55"/>
    <n v="50"/>
  </r>
  <r>
    <s v="GTXI4PAR"/>
    <x v="4"/>
    <x v="3"/>
    <x v="1"/>
    <s v="MG Advanced"/>
    <s v="Scotfind"/>
    <s v="United States"/>
    <x v="2"/>
    <x v="313"/>
    <x v="253"/>
    <s v="Fri"/>
    <x v="8"/>
    <x v="4"/>
    <n v="3393"/>
    <n v="0"/>
  </r>
  <r>
    <s v="T94JAB4C"/>
    <x v="4"/>
    <x v="3"/>
    <x v="1"/>
    <s v="MG Special"/>
    <s v="Plexzap"/>
    <s v="United States"/>
    <x v="0"/>
    <x v="313"/>
    <x v="241"/>
    <s v="Wed"/>
    <x v="8"/>
    <x v="4"/>
    <n v="55"/>
    <n v="58"/>
  </r>
  <r>
    <s v="8YOOE8I5"/>
    <x v="15"/>
    <x v="5"/>
    <x v="2"/>
    <s v="GTX Basic"/>
    <s v="Umbrella Corporation"/>
    <s v="United States"/>
    <x v="2"/>
    <x v="313"/>
    <x v="253"/>
    <s v="Fri"/>
    <x v="8"/>
    <x v="4"/>
    <n v="550"/>
    <n v="0"/>
  </r>
  <r>
    <s v="8G2OTKLL"/>
    <x v="15"/>
    <x v="5"/>
    <x v="2"/>
    <s v="MG Special"/>
    <s v="Mathtouch"/>
    <s v="Jordan"/>
    <x v="0"/>
    <x v="313"/>
    <x v="173"/>
    <s v="Wed"/>
    <x v="6"/>
    <x v="3"/>
    <n v="55"/>
    <n v="66"/>
  </r>
  <r>
    <s v="LOHJU3OB"/>
    <x v="2"/>
    <x v="2"/>
    <x v="1"/>
    <s v="GTX Pro"/>
    <m/>
    <s v=""/>
    <x v="1"/>
    <x v="313"/>
    <x v="6"/>
    <s v=""/>
    <x v="1"/>
    <x v="1"/>
    <s v=""/>
    <n v="0"/>
  </r>
  <r>
    <s v="LW0Z6TMR"/>
    <x v="3"/>
    <x v="0"/>
    <x v="0"/>
    <s v="GTX Basic"/>
    <s v="Finhigh"/>
    <s v="United States"/>
    <x v="2"/>
    <x v="314"/>
    <x v="160"/>
    <s v="Wed"/>
    <x v="6"/>
    <x v="3"/>
    <n v="550"/>
    <n v="0"/>
  </r>
  <r>
    <s v="R3NAMX4P"/>
    <x v="3"/>
    <x v="0"/>
    <x v="0"/>
    <s v="GTX Plus Pro"/>
    <s v="Toughzap"/>
    <s v="United States"/>
    <x v="2"/>
    <x v="314"/>
    <x v="226"/>
    <s v="Tue"/>
    <x v="8"/>
    <x v="4"/>
    <n v="5482"/>
    <n v="0"/>
  </r>
  <r>
    <s v="VYJ20GOM"/>
    <x v="3"/>
    <x v="0"/>
    <x v="0"/>
    <s v="MG Special"/>
    <s v="Cancity"/>
    <s v="United States"/>
    <x v="0"/>
    <x v="314"/>
    <x v="221"/>
    <s v="Fri"/>
    <x v="8"/>
    <x v="4"/>
    <n v="55"/>
    <n v="44"/>
  </r>
  <r>
    <s v="GIWI7CWJ"/>
    <x v="25"/>
    <x v="4"/>
    <x v="2"/>
    <s v="GTX Plus Basic"/>
    <s v="Konex"/>
    <s v="United States"/>
    <x v="0"/>
    <x v="314"/>
    <x v="265"/>
    <s v="Sat"/>
    <x v="9"/>
    <x v="4"/>
    <n v="1096"/>
    <n v="1140"/>
  </r>
  <r>
    <s v="VTO3SNNX"/>
    <x v="23"/>
    <x v="4"/>
    <x v="2"/>
    <s v="GTX Plus Pro"/>
    <s v="Zencorporation"/>
    <s v="China"/>
    <x v="0"/>
    <x v="314"/>
    <x v="177"/>
    <s v="Thu"/>
    <x v="6"/>
    <x v="3"/>
    <n v="5482"/>
    <n v="5245"/>
  </r>
  <r>
    <s v="OVPNOM6O"/>
    <x v="28"/>
    <x v="0"/>
    <x v="0"/>
    <s v="GTX Plus Pro"/>
    <s v="Gogozoom"/>
    <s v="United States"/>
    <x v="0"/>
    <x v="314"/>
    <x v="240"/>
    <s v="Mon"/>
    <x v="9"/>
    <x v="4"/>
    <n v="5482"/>
    <n v="5520"/>
  </r>
  <r>
    <s v="0558PJL2"/>
    <x v="27"/>
    <x v="5"/>
    <x v="2"/>
    <s v="GTX Basic"/>
    <m/>
    <s v=""/>
    <x v="1"/>
    <x v="314"/>
    <x v="6"/>
    <s v=""/>
    <x v="1"/>
    <x v="1"/>
    <s v=""/>
    <n v="0"/>
  </r>
  <r>
    <s v="JB60NPU9"/>
    <x v="27"/>
    <x v="5"/>
    <x v="2"/>
    <s v="GTX Pro"/>
    <m/>
    <s v=""/>
    <x v="1"/>
    <x v="314"/>
    <x v="6"/>
    <s v=""/>
    <x v="1"/>
    <x v="1"/>
    <s v=""/>
    <n v="0"/>
  </r>
  <r>
    <s v="6KM4E0V1"/>
    <x v="1"/>
    <x v="1"/>
    <x v="0"/>
    <s v="GTX Plus Pro"/>
    <s v="Inity"/>
    <s v="United States"/>
    <x v="2"/>
    <x v="314"/>
    <x v="232"/>
    <s v="Sun"/>
    <x v="8"/>
    <x v="4"/>
    <n v="5482"/>
    <n v="0"/>
  </r>
  <r>
    <s v="QWIPE5FB"/>
    <x v="1"/>
    <x v="1"/>
    <x v="0"/>
    <s v="GTX Pro"/>
    <s v="Ron-tech"/>
    <s v="United States"/>
    <x v="2"/>
    <x v="314"/>
    <x v="226"/>
    <s v="Tue"/>
    <x v="8"/>
    <x v="4"/>
    <n v="4821"/>
    <n v="0"/>
  </r>
  <r>
    <s v="BZPU6P5P"/>
    <x v="21"/>
    <x v="5"/>
    <x v="2"/>
    <s v="MG Special"/>
    <s v="Yearin"/>
    <s v="United States"/>
    <x v="2"/>
    <x v="314"/>
    <x v="269"/>
    <s v="Sat"/>
    <x v="9"/>
    <x v="4"/>
    <n v="55"/>
    <n v="0"/>
  </r>
  <r>
    <s v="ZCFAVNF3"/>
    <x v="8"/>
    <x v="1"/>
    <x v="0"/>
    <s v="MG Special"/>
    <s v="Streethex"/>
    <s v="Belgium"/>
    <x v="0"/>
    <x v="314"/>
    <x v="170"/>
    <s v="Wed"/>
    <x v="6"/>
    <x v="3"/>
    <n v="55"/>
    <n v="53"/>
  </r>
  <r>
    <s v="77IBMLTB"/>
    <x v="7"/>
    <x v="2"/>
    <x v="1"/>
    <s v="GTX Plus Pro"/>
    <m/>
    <s v=""/>
    <x v="1"/>
    <x v="314"/>
    <x v="6"/>
    <s v=""/>
    <x v="1"/>
    <x v="1"/>
    <s v=""/>
    <n v="0"/>
  </r>
  <r>
    <s v="RDMKSDT0"/>
    <x v="16"/>
    <x v="2"/>
    <x v="1"/>
    <s v="GTX Plus Pro"/>
    <s v="Plusstrip"/>
    <s v="United States"/>
    <x v="0"/>
    <x v="314"/>
    <x v="249"/>
    <s v="Sun"/>
    <x v="9"/>
    <x v="4"/>
    <n v="5482"/>
    <n v="4872"/>
  </r>
  <r>
    <s v="QPCY8RU0"/>
    <x v="18"/>
    <x v="2"/>
    <x v="1"/>
    <s v="GTX Basic"/>
    <s v="Doncon"/>
    <s v="United States"/>
    <x v="2"/>
    <x v="314"/>
    <x v="253"/>
    <s v="Fri"/>
    <x v="8"/>
    <x v="4"/>
    <n v="550"/>
    <n v="0"/>
  </r>
  <r>
    <s v="Y93GK95W"/>
    <x v="5"/>
    <x v="3"/>
    <x v="1"/>
    <s v="MG Advanced"/>
    <s v="Hatfan"/>
    <s v="United States"/>
    <x v="0"/>
    <x v="314"/>
    <x v="177"/>
    <s v="Thu"/>
    <x v="6"/>
    <x v="3"/>
    <n v="3393"/>
    <n v="3138"/>
  </r>
  <r>
    <s v="ZPB5KNCD"/>
    <x v="9"/>
    <x v="2"/>
    <x v="1"/>
    <s v="GTX Basic"/>
    <s v="Finjob"/>
    <s v="United States"/>
    <x v="2"/>
    <x v="314"/>
    <x v="183"/>
    <s v="Thu"/>
    <x v="6"/>
    <x v="3"/>
    <n v="550"/>
    <n v="0"/>
  </r>
  <r>
    <s v="ZDAJ4PFJ"/>
    <x v="0"/>
    <x v="0"/>
    <x v="0"/>
    <s v="GTX Basic"/>
    <s v="Bioholding"/>
    <s v="Philipines"/>
    <x v="0"/>
    <x v="314"/>
    <x v="259"/>
    <s v="Sun"/>
    <x v="9"/>
    <x v="4"/>
    <n v="550"/>
    <n v="513"/>
  </r>
  <r>
    <s v="7VHJG9J1"/>
    <x v="19"/>
    <x v="4"/>
    <x v="2"/>
    <s v="GTX Plus Basic"/>
    <s v="Iselectrics"/>
    <s v="United States"/>
    <x v="2"/>
    <x v="314"/>
    <x v="270"/>
    <s v="Thu"/>
    <x v="9"/>
    <x v="4"/>
    <n v="1096"/>
    <n v="0"/>
  </r>
  <r>
    <s v="S2XTTF3B"/>
    <x v="11"/>
    <x v="3"/>
    <x v="1"/>
    <s v="MG Special"/>
    <m/>
    <s v=""/>
    <x v="1"/>
    <x v="314"/>
    <x v="6"/>
    <s v=""/>
    <x v="1"/>
    <x v="1"/>
    <s v=""/>
    <n v="0"/>
  </r>
  <r>
    <s v="8XY5IA68"/>
    <x v="17"/>
    <x v="5"/>
    <x v="2"/>
    <s v="GTX Pro"/>
    <s v="Sonron"/>
    <s v="United States"/>
    <x v="1"/>
    <x v="314"/>
    <x v="6"/>
    <s v=""/>
    <x v="1"/>
    <x v="1"/>
    <s v=""/>
    <n v="0"/>
  </r>
  <r>
    <s v="EHPG1PNC"/>
    <x v="15"/>
    <x v="5"/>
    <x v="2"/>
    <s v="GTX Basic"/>
    <s v="Kan-code"/>
    <s v="United States"/>
    <x v="0"/>
    <x v="314"/>
    <x v="248"/>
    <s v="Mon"/>
    <x v="9"/>
    <x v="4"/>
    <n v="550"/>
    <n v="644"/>
  </r>
  <r>
    <s v="RKOQZJZR"/>
    <x v="2"/>
    <x v="2"/>
    <x v="1"/>
    <s v="GTX Plus Basic"/>
    <s v="J-Texon"/>
    <s v="United States"/>
    <x v="1"/>
    <x v="314"/>
    <x v="6"/>
    <s v=""/>
    <x v="1"/>
    <x v="1"/>
    <s v=""/>
    <n v="0"/>
  </r>
  <r>
    <s v="3CJMQNT0"/>
    <x v="2"/>
    <x v="2"/>
    <x v="1"/>
    <s v="GTX Pro"/>
    <s v="Lexiqvolax"/>
    <s v="United States"/>
    <x v="2"/>
    <x v="314"/>
    <x v="226"/>
    <s v="Tue"/>
    <x v="8"/>
    <x v="4"/>
    <n v="4821"/>
    <n v="0"/>
  </r>
  <r>
    <s v="1MTLDVU8"/>
    <x v="2"/>
    <x v="2"/>
    <x v="1"/>
    <s v="GTX Basic"/>
    <s v="Newex"/>
    <s v="Germany"/>
    <x v="0"/>
    <x v="314"/>
    <x v="165"/>
    <s v="Tue"/>
    <x v="6"/>
    <x v="3"/>
    <n v="550"/>
    <n v="560"/>
  </r>
  <r>
    <s v="4Z7LYTKN"/>
    <x v="3"/>
    <x v="0"/>
    <x v="0"/>
    <s v="GTX Plus Pro"/>
    <s v="Treequote"/>
    <s v="United States"/>
    <x v="2"/>
    <x v="315"/>
    <x v="258"/>
    <s v="Wed"/>
    <x v="9"/>
    <x v="4"/>
    <n v="5482"/>
    <n v="0"/>
  </r>
  <r>
    <s v="MX0QEMEB"/>
    <x v="3"/>
    <x v="0"/>
    <x v="0"/>
    <s v="MG Advanced"/>
    <s v="Statholdings"/>
    <s v="United States"/>
    <x v="2"/>
    <x v="315"/>
    <x v="237"/>
    <s v="Mon"/>
    <x v="8"/>
    <x v="4"/>
    <n v="3393"/>
    <n v="0"/>
  </r>
  <r>
    <s v="Y25T06D2"/>
    <x v="3"/>
    <x v="0"/>
    <x v="0"/>
    <s v="GTX Plus Basic"/>
    <s v="dambase"/>
    <s v="United States"/>
    <x v="0"/>
    <x v="315"/>
    <x v="274"/>
    <s v="Tue"/>
    <x v="9"/>
    <x v="4"/>
    <n v="1096"/>
    <n v="866"/>
  </r>
  <r>
    <s v="JY5LPMSJ"/>
    <x v="25"/>
    <x v="4"/>
    <x v="2"/>
    <s v="GTX Plus Basic"/>
    <s v="Plussunin"/>
    <s v="United States"/>
    <x v="2"/>
    <x v="315"/>
    <x v="165"/>
    <s v="Tue"/>
    <x v="6"/>
    <x v="3"/>
    <n v="1096"/>
    <n v="0"/>
  </r>
  <r>
    <s v="8V5OCDHN"/>
    <x v="23"/>
    <x v="4"/>
    <x v="2"/>
    <s v="GTX Basic"/>
    <m/>
    <s v=""/>
    <x v="1"/>
    <x v="315"/>
    <x v="6"/>
    <s v=""/>
    <x v="1"/>
    <x v="1"/>
    <s v=""/>
    <n v="0"/>
  </r>
  <r>
    <s v="YND6FAFG"/>
    <x v="27"/>
    <x v="5"/>
    <x v="2"/>
    <s v="MG Special"/>
    <s v="Kan-code"/>
    <s v="United States"/>
    <x v="2"/>
    <x v="315"/>
    <x v="238"/>
    <s v="Fri"/>
    <x v="9"/>
    <x v="4"/>
    <n v="55"/>
    <n v="0"/>
  </r>
  <r>
    <s v="D4PEXI47"/>
    <x v="1"/>
    <x v="1"/>
    <x v="0"/>
    <s v="GTX Pro"/>
    <s v="Inity"/>
    <s v="United States"/>
    <x v="2"/>
    <x v="315"/>
    <x v="225"/>
    <s v="Wed"/>
    <x v="8"/>
    <x v="4"/>
    <n v="4821"/>
    <n v="0"/>
  </r>
  <r>
    <s v="WRSA8PVU"/>
    <x v="1"/>
    <x v="1"/>
    <x v="0"/>
    <s v="GTX Basic"/>
    <s v="Finhigh"/>
    <s v="United States"/>
    <x v="0"/>
    <x v="315"/>
    <x v="242"/>
    <s v="Sat"/>
    <x v="9"/>
    <x v="4"/>
    <n v="550"/>
    <n v="626"/>
  </r>
  <r>
    <s v="965CJ4YG"/>
    <x v="1"/>
    <x v="1"/>
    <x v="0"/>
    <s v="GTX Pro"/>
    <s v="Toughzap"/>
    <s v="United States"/>
    <x v="0"/>
    <x v="315"/>
    <x v="259"/>
    <s v="Sun"/>
    <x v="9"/>
    <x v="4"/>
    <n v="4821"/>
    <n v="4079"/>
  </r>
  <r>
    <s v="ML5QMJPM"/>
    <x v="21"/>
    <x v="5"/>
    <x v="2"/>
    <s v="MG Advanced"/>
    <s v="Konex"/>
    <s v="United States"/>
    <x v="0"/>
    <x v="315"/>
    <x v="252"/>
    <s v="Tue"/>
    <x v="9"/>
    <x v="4"/>
    <n v="3393"/>
    <n v="3497"/>
  </r>
  <r>
    <s v="EWEW7ZMQ"/>
    <x v="21"/>
    <x v="5"/>
    <x v="2"/>
    <s v="MG Advanced"/>
    <s v="Opentech"/>
    <s v="United States"/>
    <x v="0"/>
    <x v="315"/>
    <x v="264"/>
    <s v="Thu"/>
    <x v="8"/>
    <x v="4"/>
    <n v="3393"/>
    <n v="3072"/>
  </r>
  <r>
    <s v="JY8W2PKW"/>
    <x v="8"/>
    <x v="1"/>
    <x v="0"/>
    <s v="MG Advanced"/>
    <s v="Genco Pura Olive Oil Company"/>
    <s v="Italy"/>
    <x v="2"/>
    <x v="315"/>
    <x v="273"/>
    <s v="Fri"/>
    <x v="9"/>
    <x v="4"/>
    <n v="3393"/>
    <n v="0"/>
  </r>
  <r>
    <s v="JFBWABB1"/>
    <x v="10"/>
    <x v="3"/>
    <x v="1"/>
    <s v="MG Advanced"/>
    <s v="Labdrill"/>
    <s v="United States"/>
    <x v="0"/>
    <x v="315"/>
    <x v="244"/>
    <s v="Sun"/>
    <x v="8"/>
    <x v="4"/>
    <n v="3393"/>
    <n v="3473"/>
  </r>
  <r>
    <s v="A0Z6FYRO"/>
    <x v="29"/>
    <x v="1"/>
    <x v="0"/>
    <s v="GTX Basic"/>
    <s v="Conecom"/>
    <s v="United States"/>
    <x v="0"/>
    <x v="315"/>
    <x v="165"/>
    <s v="Tue"/>
    <x v="6"/>
    <x v="3"/>
    <n v="550"/>
    <n v="530"/>
  </r>
  <r>
    <s v="51AC0Q99"/>
    <x v="29"/>
    <x v="1"/>
    <x v="0"/>
    <s v="GTX Plus Basic"/>
    <s v="Gogozoom"/>
    <s v="United States"/>
    <x v="0"/>
    <x v="315"/>
    <x v="242"/>
    <s v="Sat"/>
    <x v="9"/>
    <x v="4"/>
    <n v="1096"/>
    <n v="1066"/>
  </r>
  <r>
    <s v="897MKBP9"/>
    <x v="29"/>
    <x v="1"/>
    <x v="0"/>
    <s v="MG Special"/>
    <s v="Cancity"/>
    <s v="United States"/>
    <x v="0"/>
    <x v="315"/>
    <x v="248"/>
    <s v="Mon"/>
    <x v="9"/>
    <x v="4"/>
    <n v="55"/>
    <n v="64"/>
  </r>
  <r>
    <s v="Y5IRSKVA"/>
    <x v="29"/>
    <x v="1"/>
    <x v="0"/>
    <s v="MG Special"/>
    <s v="Rangreen"/>
    <s v="Panama"/>
    <x v="0"/>
    <x v="315"/>
    <x v="267"/>
    <s v="Mon"/>
    <x v="9"/>
    <x v="4"/>
    <n v="55"/>
    <n v="59"/>
  </r>
  <r>
    <s v="QS440NN9"/>
    <x v="18"/>
    <x v="2"/>
    <x v="1"/>
    <s v="GTX Plus Basic"/>
    <s v="Goodsilron"/>
    <s v="United States"/>
    <x v="0"/>
    <x v="315"/>
    <x v="262"/>
    <s v="Thu"/>
    <x v="8"/>
    <x v="4"/>
    <n v="1096"/>
    <n v="1077"/>
  </r>
  <r>
    <s v="JOKH5C6I"/>
    <x v="18"/>
    <x v="2"/>
    <x v="1"/>
    <s v="GTX Pro"/>
    <s v="Sunnamplex"/>
    <s v="Poland"/>
    <x v="0"/>
    <x v="315"/>
    <x v="235"/>
    <s v="Tue"/>
    <x v="8"/>
    <x v="4"/>
    <n v="4821"/>
    <n v="4999"/>
  </r>
  <r>
    <s v="1MZ8GDLF"/>
    <x v="22"/>
    <x v="1"/>
    <x v="0"/>
    <s v="MG Special"/>
    <s v="Betatech"/>
    <s v="Kenya"/>
    <x v="0"/>
    <x v="315"/>
    <x v="177"/>
    <s v="Thu"/>
    <x v="6"/>
    <x v="3"/>
    <n v="55"/>
    <n v="72"/>
  </r>
  <r>
    <s v="64SDWSQH"/>
    <x v="9"/>
    <x v="2"/>
    <x v="1"/>
    <s v="GTX Plus Pro"/>
    <s v="Kan-code"/>
    <s v="United States"/>
    <x v="0"/>
    <x v="315"/>
    <x v="170"/>
    <s v="Wed"/>
    <x v="6"/>
    <x v="3"/>
    <n v="5482"/>
    <n v="4870"/>
  </r>
  <r>
    <s v="XS7CNY5H"/>
    <x v="19"/>
    <x v="4"/>
    <x v="2"/>
    <s v="GTX Plus Basic"/>
    <s v="Initech"/>
    <s v="United States"/>
    <x v="2"/>
    <x v="315"/>
    <x v="170"/>
    <s v="Wed"/>
    <x v="6"/>
    <x v="3"/>
    <n v="1096"/>
    <n v="0"/>
  </r>
  <r>
    <s v="U0SS8E43"/>
    <x v="19"/>
    <x v="4"/>
    <x v="2"/>
    <s v="GTX Pro"/>
    <s v="Zencorporation"/>
    <s v="China"/>
    <x v="2"/>
    <x v="315"/>
    <x v="248"/>
    <s v="Mon"/>
    <x v="9"/>
    <x v="4"/>
    <n v="4821"/>
    <n v="0"/>
  </r>
  <r>
    <s v="2MH79C2B"/>
    <x v="12"/>
    <x v="0"/>
    <x v="0"/>
    <s v="MG Special"/>
    <s v="Konmatfix"/>
    <s v="United States"/>
    <x v="0"/>
    <x v="315"/>
    <x v="168"/>
    <s v="Tue"/>
    <x v="6"/>
    <x v="3"/>
    <n v="55"/>
    <n v="54"/>
  </r>
  <r>
    <s v="3YZFYEMI"/>
    <x v="12"/>
    <x v="0"/>
    <x v="0"/>
    <s v="MG Special"/>
    <s v="Toughzap"/>
    <s v="United States"/>
    <x v="0"/>
    <x v="315"/>
    <x v="257"/>
    <s v="Sat"/>
    <x v="9"/>
    <x v="4"/>
    <n v="55"/>
    <n v="50"/>
  </r>
  <r>
    <s v="I35REHYN"/>
    <x v="4"/>
    <x v="3"/>
    <x v="1"/>
    <s v="GTX Basic"/>
    <s v="Genco Pura Olive Oil Company"/>
    <s v="Italy"/>
    <x v="1"/>
    <x v="315"/>
    <x v="6"/>
    <s v=""/>
    <x v="1"/>
    <x v="1"/>
    <s v=""/>
    <n v="0"/>
  </r>
  <r>
    <s v="Y3AAS62P"/>
    <x v="4"/>
    <x v="3"/>
    <x v="1"/>
    <s v="GTX Plus Basic"/>
    <s v="Zoomit"/>
    <s v="United States"/>
    <x v="1"/>
    <x v="315"/>
    <x v="6"/>
    <s v=""/>
    <x v="1"/>
    <x v="1"/>
    <s v=""/>
    <n v="0"/>
  </r>
  <r>
    <s v="BPPV8ZSB"/>
    <x v="4"/>
    <x v="3"/>
    <x v="1"/>
    <s v="MG Special"/>
    <s v="Xx-holding"/>
    <s v="United States"/>
    <x v="2"/>
    <x v="315"/>
    <x v="196"/>
    <s v="Wed"/>
    <x v="8"/>
    <x v="4"/>
    <n v="55"/>
    <n v="0"/>
  </r>
  <r>
    <s v="3NC5XSDF"/>
    <x v="15"/>
    <x v="5"/>
    <x v="2"/>
    <s v="MG Advanced"/>
    <m/>
    <s v=""/>
    <x v="1"/>
    <x v="315"/>
    <x v="6"/>
    <s v=""/>
    <x v="1"/>
    <x v="1"/>
    <s v=""/>
    <n v="0"/>
  </r>
  <r>
    <s v="DRJG2FVR"/>
    <x v="15"/>
    <x v="5"/>
    <x v="2"/>
    <s v="GTX Plus Pro"/>
    <s v="Initech"/>
    <s v="United States"/>
    <x v="2"/>
    <x v="315"/>
    <x v="152"/>
    <s v="Fri"/>
    <x v="6"/>
    <x v="3"/>
    <n v="5482"/>
    <n v="0"/>
  </r>
  <r>
    <s v="SWXO4J19"/>
    <x v="2"/>
    <x v="2"/>
    <x v="1"/>
    <s v="GTX Plus Basic"/>
    <s v="Konex"/>
    <s v="United States"/>
    <x v="0"/>
    <x v="315"/>
    <x v="228"/>
    <s v="Mon"/>
    <x v="8"/>
    <x v="4"/>
    <n v="1096"/>
    <n v="1029"/>
  </r>
  <r>
    <s v="07DPEL0B"/>
    <x v="3"/>
    <x v="0"/>
    <x v="0"/>
    <s v="GTX Basic"/>
    <s v="Cancity"/>
    <s v="United States"/>
    <x v="0"/>
    <x v="316"/>
    <x v="256"/>
    <s v="Sat"/>
    <x v="8"/>
    <x v="4"/>
    <n v="550"/>
    <n v="629"/>
  </r>
  <r>
    <s v="5X3TSUA9"/>
    <x v="23"/>
    <x v="4"/>
    <x v="2"/>
    <s v="GTX Plus Basic"/>
    <m/>
    <s v=""/>
    <x v="1"/>
    <x v="316"/>
    <x v="6"/>
    <s v=""/>
    <x v="1"/>
    <x v="1"/>
    <s v=""/>
    <n v="0"/>
  </r>
  <r>
    <s v="7GDRCAJR"/>
    <x v="23"/>
    <x v="4"/>
    <x v="2"/>
    <s v="GTX Basic"/>
    <s v="Iselectrics"/>
    <s v="United States"/>
    <x v="0"/>
    <x v="316"/>
    <x v="176"/>
    <s v="Sun"/>
    <x v="6"/>
    <x v="3"/>
    <n v="550"/>
    <n v="600"/>
  </r>
  <r>
    <s v="EJ8YBRD3"/>
    <x v="27"/>
    <x v="5"/>
    <x v="2"/>
    <s v="GTX Basic"/>
    <s v="Konex"/>
    <s v="United States"/>
    <x v="2"/>
    <x v="316"/>
    <x v="197"/>
    <s v="Fri"/>
    <x v="8"/>
    <x v="4"/>
    <n v="550"/>
    <n v="0"/>
  </r>
  <r>
    <s v="G7HADWB0"/>
    <x v="27"/>
    <x v="5"/>
    <x v="2"/>
    <s v="GTX Pro"/>
    <s v="Kinnamplus"/>
    <s v="United States"/>
    <x v="0"/>
    <x v="316"/>
    <x v="153"/>
    <s v="Mon"/>
    <x v="6"/>
    <x v="3"/>
    <n v="4821"/>
    <n v="4535"/>
  </r>
  <r>
    <s v="9DY57A6F"/>
    <x v="13"/>
    <x v="4"/>
    <x v="2"/>
    <s v="GTX Pro"/>
    <m/>
    <s v=""/>
    <x v="1"/>
    <x v="316"/>
    <x v="6"/>
    <s v=""/>
    <x v="1"/>
    <x v="1"/>
    <s v=""/>
    <n v="0"/>
  </r>
  <r>
    <s v="M3IFAMV2"/>
    <x v="26"/>
    <x v="4"/>
    <x v="2"/>
    <s v="MG Advanced"/>
    <s v="Ontomedia"/>
    <s v="United States"/>
    <x v="2"/>
    <x v="316"/>
    <x v="246"/>
    <s v="Wed"/>
    <x v="8"/>
    <x v="4"/>
    <n v="3393"/>
    <n v="0"/>
  </r>
  <r>
    <s v="65AT4VFM"/>
    <x v="14"/>
    <x v="3"/>
    <x v="1"/>
    <s v="MG Special"/>
    <s v="Dalttechnology"/>
    <s v="United States"/>
    <x v="2"/>
    <x v="316"/>
    <x v="165"/>
    <s v="Tue"/>
    <x v="6"/>
    <x v="3"/>
    <n v="55"/>
    <n v="0"/>
  </r>
  <r>
    <s v="H6SE0L31"/>
    <x v="8"/>
    <x v="1"/>
    <x v="0"/>
    <s v="GTX Pro"/>
    <s v="Conecom"/>
    <s v="United States"/>
    <x v="0"/>
    <x v="316"/>
    <x v="181"/>
    <s v="Fri"/>
    <x v="6"/>
    <x v="3"/>
    <n v="4821"/>
    <n v="4805"/>
  </r>
  <r>
    <s v="ZQC7YA4X"/>
    <x v="16"/>
    <x v="2"/>
    <x v="1"/>
    <s v="GTX Pro"/>
    <s v="Kan-code"/>
    <s v="United States"/>
    <x v="2"/>
    <x v="316"/>
    <x v="221"/>
    <s v="Fri"/>
    <x v="8"/>
    <x v="4"/>
    <n v="4821"/>
    <n v="0"/>
  </r>
  <r>
    <s v="J9V49YC3"/>
    <x v="18"/>
    <x v="2"/>
    <x v="1"/>
    <s v="GTX Plus Pro"/>
    <s v="Labdrill"/>
    <s v="United States"/>
    <x v="0"/>
    <x v="316"/>
    <x v="239"/>
    <s v="Tue"/>
    <x v="9"/>
    <x v="4"/>
    <n v="5482"/>
    <n v="5158"/>
  </r>
  <r>
    <s v="H3ZS0FBT"/>
    <x v="22"/>
    <x v="1"/>
    <x v="0"/>
    <s v="GTX Basic"/>
    <s v="Cancity"/>
    <s v="United States"/>
    <x v="0"/>
    <x v="316"/>
    <x v="235"/>
    <s v="Tue"/>
    <x v="8"/>
    <x v="4"/>
    <n v="550"/>
    <n v="477"/>
  </r>
  <r>
    <s v="GIIHTQGY"/>
    <x v="9"/>
    <x v="2"/>
    <x v="1"/>
    <s v="GTX Plus Pro"/>
    <s v="Lexiqvolax"/>
    <s v="United States"/>
    <x v="0"/>
    <x v="316"/>
    <x v="264"/>
    <s v="Thu"/>
    <x v="8"/>
    <x v="4"/>
    <n v="5482"/>
    <n v="4972"/>
  </r>
  <r>
    <s v="0LTBCZHI"/>
    <x v="6"/>
    <x v="1"/>
    <x v="0"/>
    <s v="MG Advanced"/>
    <s v="Treequote"/>
    <s v="United States"/>
    <x v="0"/>
    <x v="316"/>
    <x v="262"/>
    <s v="Thu"/>
    <x v="8"/>
    <x v="4"/>
    <n v="3393"/>
    <n v="3902"/>
  </r>
  <r>
    <s v="8U0BUWUQ"/>
    <x v="19"/>
    <x v="4"/>
    <x v="2"/>
    <s v="GTX Plus Basic"/>
    <s v="Plussunin"/>
    <s v="United States"/>
    <x v="0"/>
    <x v="316"/>
    <x v="247"/>
    <s v="Thu"/>
    <x v="9"/>
    <x v="4"/>
    <n v="1096"/>
    <n v="1176"/>
  </r>
  <r>
    <s v="ROD5WJDM"/>
    <x v="19"/>
    <x v="4"/>
    <x v="2"/>
    <s v="GTX Pro"/>
    <s v="Yearin"/>
    <s v="United States"/>
    <x v="0"/>
    <x v="316"/>
    <x v="247"/>
    <s v="Thu"/>
    <x v="9"/>
    <x v="4"/>
    <n v="4821"/>
    <n v="4140"/>
  </r>
  <r>
    <s v="86GSJWQW"/>
    <x v="11"/>
    <x v="3"/>
    <x v="1"/>
    <s v="MG Special"/>
    <s v="Golddex"/>
    <s v="United States"/>
    <x v="0"/>
    <x v="316"/>
    <x v="262"/>
    <s v="Thu"/>
    <x v="8"/>
    <x v="4"/>
    <n v="55"/>
    <n v="54"/>
  </r>
  <r>
    <s v="EQ0PLA0O"/>
    <x v="4"/>
    <x v="3"/>
    <x v="1"/>
    <s v="MG Special"/>
    <m/>
    <s v=""/>
    <x v="1"/>
    <x v="316"/>
    <x v="6"/>
    <s v=""/>
    <x v="1"/>
    <x v="1"/>
    <s v=""/>
    <n v="0"/>
  </r>
  <r>
    <s v="B7BT5DB8"/>
    <x v="4"/>
    <x v="3"/>
    <x v="1"/>
    <s v="MG Special"/>
    <s v="Dalttechnology"/>
    <s v="United States"/>
    <x v="0"/>
    <x v="316"/>
    <x v="246"/>
    <s v="Wed"/>
    <x v="8"/>
    <x v="4"/>
    <n v="55"/>
    <n v="51"/>
  </r>
  <r>
    <s v="NJTWATVH"/>
    <x v="2"/>
    <x v="2"/>
    <x v="1"/>
    <s v="GTX Basic"/>
    <s v="Labdrill"/>
    <s v="United States"/>
    <x v="0"/>
    <x v="316"/>
    <x v="177"/>
    <s v="Thu"/>
    <x v="6"/>
    <x v="3"/>
    <n v="550"/>
    <n v="518"/>
  </r>
  <r>
    <s v="ZLIQCT7V"/>
    <x v="2"/>
    <x v="2"/>
    <x v="1"/>
    <s v="GTX Basic"/>
    <s v="Sonron"/>
    <s v="United States"/>
    <x v="0"/>
    <x v="316"/>
    <x v="258"/>
    <s v="Wed"/>
    <x v="9"/>
    <x v="4"/>
    <n v="550"/>
    <n v="505"/>
  </r>
  <r>
    <s v="0U0GUDIX"/>
    <x v="3"/>
    <x v="0"/>
    <x v="0"/>
    <s v="GTX Plus Pro"/>
    <s v="Stanredtax"/>
    <s v="United States"/>
    <x v="0"/>
    <x v="317"/>
    <x v="153"/>
    <s v="Mon"/>
    <x v="6"/>
    <x v="3"/>
    <n v="5482"/>
    <n v="5421"/>
  </r>
  <r>
    <s v="MN4ZHCUZ"/>
    <x v="23"/>
    <x v="4"/>
    <x v="2"/>
    <s v="GTX Pro"/>
    <s v="Kan-code"/>
    <s v="United States"/>
    <x v="0"/>
    <x v="317"/>
    <x v="230"/>
    <s v="Thu"/>
    <x v="8"/>
    <x v="4"/>
    <n v="4821"/>
    <n v="3822"/>
  </r>
  <r>
    <s v="06H63NKF"/>
    <x v="1"/>
    <x v="1"/>
    <x v="0"/>
    <s v="GTX Pro"/>
    <s v="Conecom"/>
    <s v="United States"/>
    <x v="2"/>
    <x v="317"/>
    <x v="228"/>
    <s v="Mon"/>
    <x v="8"/>
    <x v="4"/>
    <n v="4821"/>
    <n v="0"/>
  </r>
  <r>
    <s v="GBRQN296"/>
    <x v="26"/>
    <x v="4"/>
    <x v="2"/>
    <s v="MG Advanced"/>
    <s v="Ontomedia"/>
    <s v="United States"/>
    <x v="0"/>
    <x v="317"/>
    <x v="268"/>
    <s v="Sun"/>
    <x v="9"/>
    <x v="4"/>
    <n v="3393"/>
    <n v="3331"/>
  </r>
  <r>
    <s v="RBHXB5V5"/>
    <x v="10"/>
    <x v="3"/>
    <x v="1"/>
    <s v="MG Special"/>
    <s v="Zoomit"/>
    <s v="United States"/>
    <x v="2"/>
    <x v="317"/>
    <x v="237"/>
    <s v="Mon"/>
    <x v="8"/>
    <x v="4"/>
    <n v="55"/>
    <n v="0"/>
  </r>
  <r>
    <s v="59O0CDJE"/>
    <x v="7"/>
    <x v="2"/>
    <x v="1"/>
    <s v="GTX Basic"/>
    <s v="Newex"/>
    <s v="Germany"/>
    <x v="0"/>
    <x v="317"/>
    <x v="245"/>
    <s v="Wed"/>
    <x v="9"/>
    <x v="4"/>
    <n v="550"/>
    <n v="504"/>
  </r>
  <r>
    <s v="RU9Y6GR1"/>
    <x v="7"/>
    <x v="2"/>
    <x v="1"/>
    <s v="GTX Plus Basic"/>
    <s v="Plexzap"/>
    <s v="United States"/>
    <x v="0"/>
    <x v="317"/>
    <x v="249"/>
    <s v="Sun"/>
    <x v="9"/>
    <x v="4"/>
    <n v="1096"/>
    <n v="1117"/>
  </r>
  <r>
    <s v="GIZAD3ZN"/>
    <x v="7"/>
    <x v="2"/>
    <x v="1"/>
    <s v="GTX Pro"/>
    <s v="Lexiqvolax"/>
    <s v="United States"/>
    <x v="0"/>
    <x v="317"/>
    <x v="243"/>
    <s v="Thu"/>
    <x v="9"/>
    <x v="4"/>
    <n v="4821"/>
    <n v="5230"/>
  </r>
  <r>
    <s v="6CXJOT2A"/>
    <x v="16"/>
    <x v="2"/>
    <x v="1"/>
    <s v="GTX Pro"/>
    <s v="Fasehatice"/>
    <s v="United States"/>
    <x v="0"/>
    <x v="317"/>
    <x v="169"/>
    <s v="Sat"/>
    <x v="6"/>
    <x v="3"/>
    <n v="4821"/>
    <n v="4844"/>
  </r>
  <r>
    <s v="Y9NTV3K5"/>
    <x v="16"/>
    <x v="2"/>
    <x v="1"/>
    <s v="MG Advanced"/>
    <s v="Labdrill"/>
    <s v="United States"/>
    <x v="0"/>
    <x v="317"/>
    <x v="178"/>
    <s v="Sat"/>
    <x v="6"/>
    <x v="3"/>
    <n v="3393"/>
    <n v="3596"/>
  </r>
  <r>
    <s v="GPVQIS5U"/>
    <x v="18"/>
    <x v="2"/>
    <x v="1"/>
    <s v="GTX Pro"/>
    <s v="Plexzap"/>
    <s v="United States"/>
    <x v="2"/>
    <x v="317"/>
    <x v="182"/>
    <s v="Sat"/>
    <x v="6"/>
    <x v="3"/>
    <n v="4821"/>
    <n v="0"/>
  </r>
  <r>
    <s v="LI9RCAQ6"/>
    <x v="18"/>
    <x v="2"/>
    <x v="1"/>
    <s v="GTX Pro"/>
    <s v="Scotfind"/>
    <s v="United States"/>
    <x v="0"/>
    <x v="317"/>
    <x v="196"/>
    <s v="Wed"/>
    <x v="8"/>
    <x v="4"/>
    <n v="4821"/>
    <n v="4593"/>
  </r>
  <r>
    <s v="DT8SWPLT"/>
    <x v="24"/>
    <x v="0"/>
    <x v="0"/>
    <s v="GTX Basic"/>
    <s v="dambase"/>
    <s v="United States"/>
    <x v="0"/>
    <x v="317"/>
    <x v="239"/>
    <s v="Tue"/>
    <x v="9"/>
    <x v="4"/>
    <n v="550"/>
    <n v="545"/>
  </r>
  <r>
    <s v="URRBXP0V"/>
    <x v="24"/>
    <x v="0"/>
    <x v="0"/>
    <s v="MG Advanced"/>
    <s v="Rangreen"/>
    <s v="Panama"/>
    <x v="0"/>
    <x v="317"/>
    <x v="227"/>
    <s v="Wed"/>
    <x v="8"/>
    <x v="4"/>
    <n v="3393"/>
    <n v="3362"/>
  </r>
  <r>
    <s v="CNAQ6R7T"/>
    <x v="22"/>
    <x v="1"/>
    <x v="0"/>
    <s v="GTX Plus Basic"/>
    <s v="Bioholding"/>
    <s v="Philipines"/>
    <x v="0"/>
    <x v="317"/>
    <x v="247"/>
    <s v="Thu"/>
    <x v="9"/>
    <x v="4"/>
    <n v="1096"/>
    <n v="1086"/>
  </r>
  <r>
    <s v="VRWH3YJV"/>
    <x v="9"/>
    <x v="2"/>
    <x v="1"/>
    <s v="GTX Plus Pro"/>
    <m/>
    <s v=""/>
    <x v="1"/>
    <x v="317"/>
    <x v="6"/>
    <s v=""/>
    <x v="1"/>
    <x v="1"/>
    <s v=""/>
    <n v="0"/>
  </r>
  <r>
    <s v="FBYWCLLS"/>
    <x v="19"/>
    <x v="4"/>
    <x v="2"/>
    <s v="GTX Basic"/>
    <s v="Acme Corporation"/>
    <s v="United States"/>
    <x v="2"/>
    <x v="317"/>
    <x v="183"/>
    <s v="Thu"/>
    <x v="6"/>
    <x v="3"/>
    <n v="550"/>
    <n v="0"/>
  </r>
  <r>
    <s v="ZJAIST7C"/>
    <x v="17"/>
    <x v="5"/>
    <x v="2"/>
    <s v="GTX Pro"/>
    <s v="Konex"/>
    <s v="United States"/>
    <x v="0"/>
    <x v="317"/>
    <x v="271"/>
    <s v="Sun"/>
    <x v="9"/>
    <x v="4"/>
    <n v="4821"/>
    <n v="5153"/>
  </r>
  <r>
    <s v="8EQRW9H5"/>
    <x v="12"/>
    <x v="0"/>
    <x v="0"/>
    <s v="MG Special"/>
    <s v="Konmatfix"/>
    <s v="United States"/>
    <x v="2"/>
    <x v="317"/>
    <x v="246"/>
    <s v="Wed"/>
    <x v="8"/>
    <x v="4"/>
    <n v="55"/>
    <n v="0"/>
  </r>
  <r>
    <s v="F0KWRLK1"/>
    <x v="4"/>
    <x v="3"/>
    <x v="1"/>
    <s v="GTX Pro"/>
    <s v="Konex"/>
    <s v="United States"/>
    <x v="0"/>
    <x v="317"/>
    <x v="225"/>
    <s v="Wed"/>
    <x v="8"/>
    <x v="4"/>
    <n v="4821"/>
    <n v="5348"/>
  </r>
  <r>
    <s v="JBECEURV"/>
    <x v="2"/>
    <x v="2"/>
    <x v="1"/>
    <s v="GTX Basic"/>
    <m/>
    <s v=""/>
    <x v="1"/>
    <x v="317"/>
    <x v="6"/>
    <s v=""/>
    <x v="1"/>
    <x v="1"/>
    <s v=""/>
    <n v="0"/>
  </r>
  <r>
    <s v="HHP6R0IX"/>
    <x v="2"/>
    <x v="2"/>
    <x v="1"/>
    <s v="GTX Pro"/>
    <s v="Finjob"/>
    <s v="United States"/>
    <x v="0"/>
    <x v="317"/>
    <x v="212"/>
    <s v="Sun"/>
    <x v="8"/>
    <x v="4"/>
    <n v="4821"/>
    <n v="5170"/>
  </r>
  <r>
    <s v="XMRZQ8PR"/>
    <x v="2"/>
    <x v="2"/>
    <x v="1"/>
    <s v="GTX Pro"/>
    <s v="Scotfind"/>
    <s v="United States"/>
    <x v="0"/>
    <x v="317"/>
    <x v="174"/>
    <s v="Mon"/>
    <x v="6"/>
    <x v="3"/>
    <n v="4821"/>
    <n v="4050"/>
  </r>
  <r>
    <s v="ER0U0TOC"/>
    <x v="27"/>
    <x v="5"/>
    <x v="2"/>
    <s v="GTX Basic"/>
    <m/>
    <s v=""/>
    <x v="1"/>
    <x v="318"/>
    <x v="6"/>
    <s v=""/>
    <x v="1"/>
    <x v="1"/>
    <s v=""/>
    <n v="0"/>
  </r>
  <r>
    <s v="77JIGDNZ"/>
    <x v="13"/>
    <x v="4"/>
    <x v="2"/>
    <s v="GTX Plus Basic"/>
    <s v="Bubba Gump"/>
    <s v="United States"/>
    <x v="2"/>
    <x v="318"/>
    <x v="243"/>
    <s v="Thu"/>
    <x v="9"/>
    <x v="4"/>
    <n v="1096"/>
    <n v="0"/>
  </r>
  <r>
    <s v="DK6L8Y0Y"/>
    <x v="13"/>
    <x v="4"/>
    <x v="2"/>
    <s v="GTX Plus Basic"/>
    <s v="Vehement Capital Partners"/>
    <s v="United States"/>
    <x v="0"/>
    <x v="318"/>
    <x v="181"/>
    <s v="Fri"/>
    <x v="6"/>
    <x v="3"/>
    <n v="1096"/>
    <n v="1221"/>
  </r>
  <r>
    <s v="KA6SVT1C"/>
    <x v="1"/>
    <x v="1"/>
    <x v="0"/>
    <s v="MG Advanced"/>
    <s v="Toughzap"/>
    <s v="United States"/>
    <x v="2"/>
    <x v="318"/>
    <x v="264"/>
    <s v="Thu"/>
    <x v="8"/>
    <x v="4"/>
    <n v="3393"/>
    <n v="0"/>
  </r>
  <r>
    <s v="8ARRIREI"/>
    <x v="1"/>
    <x v="1"/>
    <x v="0"/>
    <s v="GTX Plus Pro"/>
    <s v="Warephase"/>
    <s v="United States"/>
    <x v="0"/>
    <x v="318"/>
    <x v="257"/>
    <s v="Sat"/>
    <x v="9"/>
    <x v="4"/>
    <n v="5482"/>
    <n v="5669"/>
  </r>
  <r>
    <s v="W3LRLMKP"/>
    <x v="8"/>
    <x v="1"/>
    <x v="0"/>
    <s v="GTX Plus Pro"/>
    <s v="Finhigh"/>
    <s v="United States"/>
    <x v="0"/>
    <x v="318"/>
    <x v="251"/>
    <s v="Tue"/>
    <x v="9"/>
    <x v="4"/>
    <n v="5482"/>
    <n v="5385"/>
  </r>
  <r>
    <s v="HQKUH8XA"/>
    <x v="5"/>
    <x v="3"/>
    <x v="1"/>
    <s v="GTX Basic"/>
    <s v="Hottechi"/>
    <s v="Korea"/>
    <x v="2"/>
    <x v="318"/>
    <x v="275"/>
    <s v="Wed"/>
    <x v="9"/>
    <x v="4"/>
    <n v="550"/>
    <n v="0"/>
  </r>
  <r>
    <s v="6R6T68GL"/>
    <x v="5"/>
    <x v="3"/>
    <x v="1"/>
    <s v="MG Special"/>
    <s v="Zoomit"/>
    <s v="United States"/>
    <x v="0"/>
    <x v="318"/>
    <x v="257"/>
    <s v="Sat"/>
    <x v="9"/>
    <x v="4"/>
    <n v="55"/>
    <n v="48"/>
  </r>
  <r>
    <s v="PGT70Q4T"/>
    <x v="5"/>
    <x v="3"/>
    <x v="1"/>
    <s v="MG Advanced"/>
    <s v="Plexzap"/>
    <s v="United States"/>
    <x v="0"/>
    <x v="318"/>
    <x v="238"/>
    <s v="Fri"/>
    <x v="9"/>
    <x v="4"/>
    <n v="3393"/>
    <n v="3663"/>
  </r>
  <r>
    <s v="24K085JJ"/>
    <x v="9"/>
    <x v="2"/>
    <x v="1"/>
    <s v="GTX Plus Basic"/>
    <m/>
    <s v=""/>
    <x v="1"/>
    <x v="318"/>
    <x v="6"/>
    <s v=""/>
    <x v="1"/>
    <x v="1"/>
    <s v=""/>
    <n v="0"/>
  </r>
  <r>
    <s v="EMORZ8R8"/>
    <x v="9"/>
    <x v="2"/>
    <x v="1"/>
    <s v="GTX Pro"/>
    <s v="Groovestreet"/>
    <s v="United States"/>
    <x v="0"/>
    <x v="318"/>
    <x v="182"/>
    <s v="Sat"/>
    <x v="6"/>
    <x v="3"/>
    <n v="4821"/>
    <n v="4695"/>
  </r>
  <r>
    <s v="V6RULHFZ"/>
    <x v="4"/>
    <x v="3"/>
    <x v="1"/>
    <s v="MG Special"/>
    <s v="Fasehatice"/>
    <s v="United States"/>
    <x v="2"/>
    <x v="318"/>
    <x v="265"/>
    <s v="Sat"/>
    <x v="9"/>
    <x v="4"/>
    <n v="55"/>
    <n v="0"/>
  </r>
  <r>
    <s v="NBBIFIKB"/>
    <x v="20"/>
    <x v="5"/>
    <x v="2"/>
    <s v="MG Advanced"/>
    <m/>
    <s v=""/>
    <x v="1"/>
    <x v="318"/>
    <x v="6"/>
    <s v=""/>
    <x v="1"/>
    <x v="1"/>
    <s v=""/>
    <n v="0"/>
  </r>
  <r>
    <s v="GRYWAPXY"/>
    <x v="2"/>
    <x v="2"/>
    <x v="1"/>
    <s v="MG Advanced"/>
    <s v="Rantouch"/>
    <s v="United States"/>
    <x v="0"/>
    <x v="318"/>
    <x v="233"/>
    <s v="Tue"/>
    <x v="8"/>
    <x v="4"/>
    <n v="3393"/>
    <n v="2712"/>
  </r>
  <r>
    <s v="ZIEI8JM3"/>
    <x v="3"/>
    <x v="0"/>
    <x v="0"/>
    <s v="MG Special"/>
    <s v="Ron-tech"/>
    <s v="United States"/>
    <x v="0"/>
    <x v="319"/>
    <x v="243"/>
    <s v="Thu"/>
    <x v="9"/>
    <x v="4"/>
    <n v="55"/>
    <n v="65"/>
  </r>
  <r>
    <s v="QDYFLOZW"/>
    <x v="3"/>
    <x v="0"/>
    <x v="0"/>
    <s v="MG Special"/>
    <s v="Statholdings"/>
    <s v="United States"/>
    <x v="0"/>
    <x v="319"/>
    <x v="178"/>
    <s v="Sat"/>
    <x v="6"/>
    <x v="3"/>
    <n v="55"/>
    <n v="55"/>
  </r>
  <r>
    <s v="55YURJ2E"/>
    <x v="3"/>
    <x v="0"/>
    <x v="0"/>
    <s v="MG Special"/>
    <s v="Streethex"/>
    <s v="Belgium"/>
    <x v="0"/>
    <x v="319"/>
    <x v="265"/>
    <s v="Sat"/>
    <x v="9"/>
    <x v="4"/>
    <n v="55"/>
    <n v="58"/>
  </r>
  <r>
    <s v="R6Q5JOLX"/>
    <x v="23"/>
    <x v="4"/>
    <x v="2"/>
    <s v="GTX Plus Pro"/>
    <m/>
    <s v=""/>
    <x v="1"/>
    <x v="319"/>
    <x v="6"/>
    <s v=""/>
    <x v="1"/>
    <x v="1"/>
    <s v=""/>
    <n v="0"/>
  </r>
  <r>
    <s v="1PORK6E3"/>
    <x v="23"/>
    <x v="4"/>
    <x v="2"/>
    <s v="GTX Basic"/>
    <s v="Ontomedia"/>
    <s v="United States"/>
    <x v="0"/>
    <x v="319"/>
    <x v="173"/>
    <s v="Wed"/>
    <x v="6"/>
    <x v="3"/>
    <n v="550"/>
    <n v="512"/>
  </r>
  <r>
    <s v="ENDKZ399"/>
    <x v="27"/>
    <x v="5"/>
    <x v="2"/>
    <s v="GTX Plus Pro"/>
    <s v="Kan-code"/>
    <s v="United States"/>
    <x v="0"/>
    <x v="319"/>
    <x v="176"/>
    <s v="Sun"/>
    <x v="6"/>
    <x v="3"/>
    <n v="5482"/>
    <n v="5820"/>
  </r>
  <r>
    <s v="VSNI41WQ"/>
    <x v="13"/>
    <x v="4"/>
    <x v="2"/>
    <s v="GTX Plus Pro"/>
    <s v="Donware"/>
    <s v="United States"/>
    <x v="2"/>
    <x v="319"/>
    <x v="262"/>
    <s v="Thu"/>
    <x v="8"/>
    <x v="4"/>
    <n v="5482"/>
    <n v="0"/>
  </r>
  <r>
    <s v="87KZX1UX"/>
    <x v="1"/>
    <x v="1"/>
    <x v="0"/>
    <s v="GTX Plus Basic"/>
    <s v="Codehow"/>
    <s v="United States"/>
    <x v="0"/>
    <x v="319"/>
    <x v="256"/>
    <s v="Sat"/>
    <x v="8"/>
    <x v="4"/>
    <n v="1096"/>
    <n v="1179"/>
  </r>
  <r>
    <s v="PLRBC69J"/>
    <x v="1"/>
    <x v="1"/>
    <x v="0"/>
    <s v="GTX Plus Basic"/>
    <s v="Rangreen"/>
    <s v="Panama"/>
    <x v="0"/>
    <x v="319"/>
    <x v="168"/>
    <s v="Tue"/>
    <x v="6"/>
    <x v="3"/>
    <n v="1096"/>
    <n v="1153"/>
  </r>
  <r>
    <s v="RZB6Q4FX"/>
    <x v="26"/>
    <x v="4"/>
    <x v="2"/>
    <s v="GTX Plus Basic"/>
    <s v="Ganjaflex"/>
    <s v="Japan"/>
    <x v="0"/>
    <x v="319"/>
    <x v="177"/>
    <s v="Thu"/>
    <x v="6"/>
    <x v="3"/>
    <n v="1096"/>
    <n v="892"/>
  </r>
  <r>
    <s v="ASK5U1TD"/>
    <x v="26"/>
    <x v="4"/>
    <x v="2"/>
    <s v="GTX Plus Basic"/>
    <s v="Zathunicon"/>
    <s v="United States"/>
    <x v="0"/>
    <x v="319"/>
    <x v="241"/>
    <s v="Wed"/>
    <x v="8"/>
    <x v="4"/>
    <n v="1096"/>
    <n v="1231"/>
  </r>
  <r>
    <s v="T49Q4GWU"/>
    <x v="26"/>
    <x v="4"/>
    <x v="2"/>
    <s v="MG Advanced"/>
    <s v="Plussunin"/>
    <s v="United States"/>
    <x v="0"/>
    <x v="319"/>
    <x v="267"/>
    <s v="Mon"/>
    <x v="9"/>
    <x v="4"/>
    <n v="3393"/>
    <n v="3091"/>
  </r>
  <r>
    <s v="JJ17IHID"/>
    <x v="21"/>
    <x v="5"/>
    <x v="2"/>
    <s v="GTX Basic"/>
    <s v="Xx-zobam"/>
    <s v="United States"/>
    <x v="0"/>
    <x v="319"/>
    <x v="253"/>
    <s v="Fri"/>
    <x v="8"/>
    <x v="4"/>
    <n v="550"/>
    <n v="547"/>
  </r>
  <r>
    <s v="311WKUHC"/>
    <x v="7"/>
    <x v="2"/>
    <x v="1"/>
    <s v="MG Special"/>
    <s v="Labdrill"/>
    <s v="United States"/>
    <x v="2"/>
    <x v="319"/>
    <x v="220"/>
    <s v="Mon"/>
    <x v="8"/>
    <x v="4"/>
    <n v="55"/>
    <n v="0"/>
  </r>
  <r>
    <s v="JG1CD65M"/>
    <x v="7"/>
    <x v="2"/>
    <x v="1"/>
    <s v="GTX Plus Pro"/>
    <s v="Goodsilron"/>
    <s v="United States"/>
    <x v="0"/>
    <x v="319"/>
    <x v="153"/>
    <s v="Mon"/>
    <x v="6"/>
    <x v="3"/>
    <n v="5482"/>
    <n v="5919"/>
  </r>
  <r>
    <s v="YIK15TLW"/>
    <x v="7"/>
    <x v="2"/>
    <x v="1"/>
    <s v="GTX Plus Pro"/>
    <s v="Groovestreet"/>
    <s v="United States"/>
    <x v="0"/>
    <x v="319"/>
    <x v="234"/>
    <s v="Fri"/>
    <x v="8"/>
    <x v="4"/>
    <n v="5482"/>
    <n v="5745"/>
  </r>
  <r>
    <s v="RYJPSM6D"/>
    <x v="29"/>
    <x v="1"/>
    <x v="0"/>
    <s v="GTX Basic"/>
    <s v="Stanredtax"/>
    <s v="United States"/>
    <x v="2"/>
    <x v="319"/>
    <x v="232"/>
    <s v="Sun"/>
    <x v="8"/>
    <x v="4"/>
    <n v="550"/>
    <n v="0"/>
  </r>
  <r>
    <s v="ZQK0JTVN"/>
    <x v="29"/>
    <x v="1"/>
    <x v="0"/>
    <s v="GTX Basic"/>
    <s v="Streethex"/>
    <s v="Belgium"/>
    <x v="2"/>
    <x v="319"/>
    <x v="244"/>
    <s v="Sun"/>
    <x v="8"/>
    <x v="4"/>
    <n v="550"/>
    <n v="0"/>
  </r>
  <r>
    <s v="FB7OTAMV"/>
    <x v="29"/>
    <x v="1"/>
    <x v="0"/>
    <s v="GTX Pro"/>
    <s v="Warephase"/>
    <s v="United States"/>
    <x v="2"/>
    <x v="319"/>
    <x v="255"/>
    <s v="Fri"/>
    <x v="9"/>
    <x v="4"/>
    <n v="4821"/>
    <n v="0"/>
  </r>
  <r>
    <s v="JZD1QDWA"/>
    <x v="24"/>
    <x v="0"/>
    <x v="0"/>
    <s v="MG Advanced"/>
    <s v="Cancity"/>
    <s v="United States"/>
    <x v="2"/>
    <x v="319"/>
    <x v="258"/>
    <s v="Wed"/>
    <x v="9"/>
    <x v="4"/>
    <n v="3393"/>
    <n v="0"/>
  </r>
  <r>
    <s v="LOSUVU4T"/>
    <x v="5"/>
    <x v="3"/>
    <x v="1"/>
    <s v="GTX Plus Pro"/>
    <s v="Konex"/>
    <s v="United States"/>
    <x v="2"/>
    <x v="319"/>
    <x v="257"/>
    <s v="Sat"/>
    <x v="9"/>
    <x v="4"/>
    <n v="5482"/>
    <n v="0"/>
  </r>
  <r>
    <s v="85LVQ6PB"/>
    <x v="5"/>
    <x v="3"/>
    <x v="1"/>
    <s v="GTX Plus Basic"/>
    <s v="Singletechno"/>
    <s v="United States"/>
    <x v="0"/>
    <x v="319"/>
    <x v="273"/>
    <s v="Fri"/>
    <x v="9"/>
    <x v="4"/>
    <n v="1096"/>
    <n v="1252"/>
  </r>
  <r>
    <s v="02ILGBRB"/>
    <x v="0"/>
    <x v="0"/>
    <x v="0"/>
    <s v="MG Special"/>
    <s v="dambase"/>
    <s v="United States"/>
    <x v="2"/>
    <x v="319"/>
    <x v="235"/>
    <s v="Tue"/>
    <x v="8"/>
    <x v="4"/>
    <n v="55"/>
    <n v="0"/>
  </r>
  <r>
    <s v="ZFIT4XWO"/>
    <x v="0"/>
    <x v="0"/>
    <x v="0"/>
    <s v="MG Advanced"/>
    <s v="Stanredtax"/>
    <s v="United States"/>
    <x v="0"/>
    <x v="319"/>
    <x v="252"/>
    <s v="Tue"/>
    <x v="9"/>
    <x v="4"/>
    <n v="3393"/>
    <n v="3039"/>
  </r>
  <r>
    <s v="XH69FGJJ"/>
    <x v="6"/>
    <x v="1"/>
    <x v="0"/>
    <s v="GTX Basic"/>
    <s v="Treequote"/>
    <s v="United States"/>
    <x v="0"/>
    <x v="319"/>
    <x v="232"/>
    <s v="Sun"/>
    <x v="8"/>
    <x v="4"/>
    <n v="550"/>
    <n v="637"/>
  </r>
  <r>
    <s v="JU2PPGP6"/>
    <x v="19"/>
    <x v="4"/>
    <x v="2"/>
    <s v="GTX Basic"/>
    <s v="Acme Corporation"/>
    <s v="United States"/>
    <x v="2"/>
    <x v="319"/>
    <x v="168"/>
    <s v="Tue"/>
    <x v="6"/>
    <x v="3"/>
    <n v="550"/>
    <n v="0"/>
  </r>
  <r>
    <s v="S8Y9AAWC"/>
    <x v="11"/>
    <x v="3"/>
    <x v="1"/>
    <s v="GTX Pro"/>
    <s v="Zoomit"/>
    <s v="United States"/>
    <x v="0"/>
    <x v="319"/>
    <x v="250"/>
    <s v="Fri"/>
    <x v="9"/>
    <x v="4"/>
    <n v="4821"/>
    <n v="4614"/>
  </r>
  <r>
    <s v="I2DLJ6C3"/>
    <x v="17"/>
    <x v="5"/>
    <x v="2"/>
    <s v="MG Special"/>
    <s v="Gekko &amp; Co"/>
    <s v="United States"/>
    <x v="0"/>
    <x v="319"/>
    <x v="237"/>
    <s v="Mon"/>
    <x v="8"/>
    <x v="4"/>
    <n v="55"/>
    <n v="51"/>
  </r>
  <r>
    <s v="DY8DMZZ9"/>
    <x v="4"/>
    <x v="3"/>
    <x v="1"/>
    <s v="GTX Plus Pro"/>
    <m/>
    <s v=""/>
    <x v="1"/>
    <x v="319"/>
    <x v="6"/>
    <s v=""/>
    <x v="1"/>
    <x v="1"/>
    <s v=""/>
    <n v="0"/>
  </r>
  <r>
    <s v="VEZ8OX88"/>
    <x v="4"/>
    <x v="3"/>
    <x v="1"/>
    <s v="GTX Basic"/>
    <s v="Plexzap"/>
    <s v="United States"/>
    <x v="2"/>
    <x v="319"/>
    <x v="232"/>
    <s v="Sun"/>
    <x v="8"/>
    <x v="4"/>
    <n v="550"/>
    <n v="0"/>
  </r>
  <r>
    <s v="M3QL68T6"/>
    <x v="4"/>
    <x v="3"/>
    <x v="1"/>
    <s v="GTX Basic"/>
    <s v="Plexzap"/>
    <s v="United States"/>
    <x v="0"/>
    <x v="319"/>
    <x v="240"/>
    <s v="Mon"/>
    <x v="9"/>
    <x v="4"/>
    <n v="550"/>
    <n v="595"/>
  </r>
  <r>
    <s v="Q3K6K5V9"/>
    <x v="4"/>
    <x v="3"/>
    <x v="1"/>
    <s v="MG Special"/>
    <s v="Zoomit"/>
    <s v="United States"/>
    <x v="0"/>
    <x v="319"/>
    <x v="274"/>
    <s v="Tue"/>
    <x v="9"/>
    <x v="4"/>
    <n v="55"/>
    <n v="52"/>
  </r>
  <r>
    <s v="PEGFPDVU"/>
    <x v="15"/>
    <x v="5"/>
    <x v="2"/>
    <s v="GTX Pro"/>
    <s v="Konex"/>
    <s v="United States"/>
    <x v="0"/>
    <x v="319"/>
    <x v="182"/>
    <s v="Sat"/>
    <x v="6"/>
    <x v="3"/>
    <n v="4821"/>
    <n v="5604"/>
  </r>
  <r>
    <s v="NFT2Z7MM"/>
    <x v="2"/>
    <x v="2"/>
    <x v="1"/>
    <s v="GTX Plus Basic"/>
    <s v="Dalttechnology"/>
    <s v="United States"/>
    <x v="2"/>
    <x v="319"/>
    <x v="229"/>
    <s v="Sat"/>
    <x v="8"/>
    <x v="4"/>
    <n v="1096"/>
    <n v="0"/>
  </r>
  <r>
    <s v="YC2GBK89"/>
    <x v="2"/>
    <x v="2"/>
    <x v="1"/>
    <s v="GTX Plus Basic"/>
    <s v="Hatfan"/>
    <s v="United States"/>
    <x v="2"/>
    <x v="319"/>
    <x v="231"/>
    <s v="Sun"/>
    <x v="8"/>
    <x v="4"/>
    <n v="1096"/>
    <n v="0"/>
  </r>
  <r>
    <s v="U008ILBM"/>
    <x v="2"/>
    <x v="2"/>
    <x v="1"/>
    <s v="GTX Plus Basic"/>
    <s v="Plusstrip"/>
    <s v="United States"/>
    <x v="2"/>
    <x v="319"/>
    <x v="244"/>
    <s v="Sun"/>
    <x v="8"/>
    <x v="4"/>
    <n v="1096"/>
    <n v="0"/>
  </r>
  <r>
    <s v="VA0I9SDD"/>
    <x v="2"/>
    <x v="2"/>
    <x v="1"/>
    <s v="GTX Pro"/>
    <s v="Konex"/>
    <s v="United States"/>
    <x v="0"/>
    <x v="319"/>
    <x v="173"/>
    <s v="Wed"/>
    <x v="6"/>
    <x v="3"/>
    <n v="4821"/>
    <n v="5360"/>
  </r>
  <r>
    <s v="KQ83VL8T"/>
    <x v="25"/>
    <x v="4"/>
    <x v="2"/>
    <s v="GTX Plus Basic"/>
    <m/>
    <s v=""/>
    <x v="1"/>
    <x v="320"/>
    <x v="6"/>
    <s v=""/>
    <x v="1"/>
    <x v="1"/>
    <s v=""/>
    <n v="0"/>
  </r>
  <r>
    <s v="41HHBQRT"/>
    <x v="23"/>
    <x v="4"/>
    <x v="2"/>
    <s v="GTX Basic"/>
    <s v="Xx-zobam"/>
    <s v="United States"/>
    <x v="2"/>
    <x v="320"/>
    <x v="254"/>
    <s v="Wed"/>
    <x v="9"/>
    <x v="4"/>
    <n v="550"/>
    <n v="0"/>
  </r>
  <r>
    <s v="T6BHNN1O"/>
    <x v="28"/>
    <x v="0"/>
    <x v="0"/>
    <s v="MG Special"/>
    <s v="Betatech"/>
    <s v="Kenya"/>
    <x v="2"/>
    <x v="320"/>
    <x v="220"/>
    <s v="Mon"/>
    <x v="8"/>
    <x v="4"/>
    <n v="55"/>
    <n v="0"/>
  </r>
  <r>
    <s v="S8DOH11H"/>
    <x v="27"/>
    <x v="5"/>
    <x v="2"/>
    <s v="GTX Pro"/>
    <s v="Ganjaflex"/>
    <s v="Japan"/>
    <x v="2"/>
    <x v="320"/>
    <x v="226"/>
    <s v="Tue"/>
    <x v="8"/>
    <x v="4"/>
    <n v="4821"/>
    <n v="0"/>
  </r>
  <r>
    <s v="F8F6MA24"/>
    <x v="27"/>
    <x v="5"/>
    <x v="2"/>
    <s v="GTX Basic"/>
    <s v="Sumace"/>
    <s v="Romania"/>
    <x v="0"/>
    <x v="320"/>
    <x v="251"/>
    <s v="Tue"/>
    <x v="9"/>
    <x v="4"/>
    <n v="550"/>
    <n v="538"/>
  </r>
  <r>
    <s v="ZXXWIGFR"/>
    <x v="1"/>
    <x v="1"/>
    <x v="0"/>
    <s v="GTX Pro"/>
    <s v="Cancity"/>
    <s v="United States"/>
    <x v="2"/>
    <x v="320"/>
    <x v="236"/>
    <s v="Sat"/>
    <x v="9"/>
    <x v="4"/>
    <n v="4821"/>
    <n v="0"/>
  </r>
  <r>
    <s v="L7CFCOR6"/>
    <x v="1"/>
    <x v="1"/>
    <x v="0"/>
    <s v="GTX Plus Pro"/>
    <s v="Conecom"/>
    <s v="United States"/>
    <x v="0"/>
    <x v="320"/>
    <x v="260"/>
    <s v="Tue"/>
    <x v="8"/>
    <x v="4"/>
    <n v="5482"/>
    <n v="5668"/>
  </r>
  <r>
    <s v="AAUTJ747"/>
    <x v="1"/>
    <x v="1"/>
    <x v="0"/>
    <s v="GTX Pro"/>
    <s v="Warephase"/>
    <s v="United States"/>
    <x v="0"/>
    <x v="320"/>
    <x v="263"/>
    <s v="Mon"/>
    <x v="9"/>
    <x v="4"/>
    <n v="4821"/>
    <n v="5220"/>
  </r>
  <r>
    <s v="X7VUR49L"/>
    <x v="26"/>
    <x v="4"/>
    <x v="2"/>
    <s v="GTX Pro"/>
    <s v="Betasoloin"/>
    <s v="United States"/>
    <x v="0"/>
    <x v="320"/>
    <x v="168"/>
    <s v="Tue"/>
    <x v="6"/>
    <x v="3"/>
    <n v="4821"/>
    <n v="5763"/>
  </r>
  <r>
    <s v="U7L0IZLB"/>
    <x v="7"/>
    <x v="2"/>
    <x v="1"/>
    <s v="GTX Plus Pro"/>
    <s v="Sunnamplex"/>
    <s v="Poland"/>
    <x v="2"/>
    <x v="320"/>
    <x v="244"/>
    <s v="Sun"/>
    <x v="8"/>
    <x v="4"/>
    <n v="5482"/>
    <n v="0"/>
  </r>
  <r>
    <s v="PAQ6EKHB"/>
    <x v="16"/>
    <x v="2"/>
    <x v="1"/>
    <s v="GTX Basic"/>
    <m/>
    <s v=""/>
    <x v="1"/>
    <x v="320"/>
    <x v="6"/>
    <s v=""/>
    <x v="1"/>
    <x v="1"/>
    <s v=""/>
    <n v="0"/>
  </r>
  <r>
    <s v="THNEGVH2"/>
    <x v="18"/>
    <x v="2"/>
    <x v="1"/>
    <s v="GTX Plus Basic"/>
    <s v="Lexiqvolax"/>
    <s v="United States"/>
    <x v="0"/>
    <x v="320"/>
    <x v="226"/>
    <s v="Tue"/>
    <x v="8"/>
    <x v="4"/>
    <n v="1096"/>
    <n v="948"/>
  </r>
  <r>
    <s v="D1ANNMSO"/>
    <x v="24"/>
    <x v="0"/>
    <x v="0"/>
    <s v="GTX Basic"/>
    <s v="Rundofase"/>
    <s v="United States"/>
    <x v="0"/>
    <x v="320"/>
    <x v="232"/>
    <s v="Sun"/>
    <x v="8"/>
    <x v="4"/>
    <n v="550"/>
    <n v="487"/>
  </r>
  <r>
    <s v="LMVQ6B9P"/>
    <x v="24"/>
    <x v="0"/>
    <x v="0"/>
    <s v="GTX Plus Basic"/>
    <s v="Funholding"/>
    <s v="United States"/>
    <x v="0"/>
    <x v="320"/>
    <x v="229"/>
    <s v="Sat"/>
    <x v="8"/>
    <x v="4"/>
    <n v="1096"/>
    <n v="1072"/>
  </r>
  <r>
    <s v="OQBVGILR"/>
    <x v="5"/>
    <x v="3"/>
    <x v="1"/>
    <s v="MG Special"/>
    <s v="Singletechno"/>
    <s v="United States"/>
    <x v="0"/>
    <x v="320"/>
    <x v="242"/>
    <s v="Sat"/>
    <x v="9"/>
    <x v="4"/>
    <n v="55"/>
    <n v="56"/>
  </r>
  <r>
    <s v="8LA72RM8"/>
    <x v="9"/>
    <x v="2"/>
    <x v="1"/>
    <s v="MG Advanced"/>
    <s v="Donware"/>
    <s v="United States"/>
    <x v="1"/>
    <x v="320"/>
    <x v="6"/>
    <s v=""/>
    <x v="1"/>
    <x v="1"/>
    <s v=""/>
    <n v="0"/>
  </r>
  <r>
    <s v="7IZQJIPA"/>
    <x v="9"/>
    <x v="2"/>
    <x v="1"/>
    <s v="GTX Pro"/>
    <s v="Kan-code"/>
    <s v="United States"/>
    <x v="0"/>
    <x v="320"/>
    <x v="275"/>
    <s v="Wed"/>
    <x v="9"/>
    <x v="4"/>
    <n v="4821"/>
    <n v="4812"/>
  </r>
  <r>
    <s v="7AH7F190"/>
    <x v="19"/>
    <x v="4"/>
    <x v="2"/>
    <s v="GTX Basic"/>
    <s v="Betasoloin"/>
    <s v="United States"/>
    <x v="2"/>
    <x v="320"/>
    <x v="237"/>
    <s v="Mon"/>
    <x v="8"/>
    <x v="4"/>
    <n v="550"/>
    <n v="0"/>
  </r>
  <r>
    <s v="ME0LMBYL"/>
    <x v="19"/>
    <x v="4"/>
    <x v="2"/>
    <s v="GTX Plus Basic"/>
    <s v="Initech"/>
    <s v="United States"/>
    <x v="2"/>
    <x v="320"/>
    <x v="261"/>
    <s v="Thu"/>
    <x v="9"/>
    <x v="4"/>
    <n v="1096"/>
    <n v="0"/>
  </r>
  <r>
    <s v="KODTODAA"/>
    <x v="19"/>
    <x v="4"/>
    <x v="2"/>
    <s v="GTX Plus Pro"/>
    <s v="Betasoloin"/>
    <s v="United States"/>
    <x v="2"/>
    <x v="320"/>
    <x v="231"/>
    <s v="Sun"/>
    <x v="8"/>
    <x v="4"/>
    <n v="5482"/>
    <n v="0"/>
  </r>
  <r>
    <s v="RENW2N0H"/>
    <x v="19"/>
    <x v="4"/>
    <x v="2"/>
    <s v="GTX Pro"/>
    <s v="Bioplex"/>
    <s v="United States"/>
    <x v="0"/>
    <x v="320"/>
    <x v="232"/>
    <s v="Sun"/>
    <x v="8"/>
    <x v="4"/>
    <n v="4821"/>
    <n v="5186"/>
  </r>
  <r>
    <s v="9F407X6U"/>
    <x v="11"/>
    <x v="3"/>
    <x v="1"/>
    <s v="MG Special"/>
    <s v="Konex"/>
    <s v="United States"/>
    <x v="0"/>
    <x v="320"/>
    <x v="236"/>
    <s v="Sat"/>
    <x v="9"/>
    <x v="4"/>
    <n v="55"/>
    <n v="49"/>
  </r>
  <r>
    <s v="S0MZHYQC"/>
    <x v="2"/>
    <x v="2"/>
    <x v="1"/>
    <s v="GTX Pro"/>
    <s v="Konex"/>
    <s v="United States"/>
    <x v="0"/>
    <x v="320"/>
    <x v="173"/>
    <s v="Wed"/>
    <x v="6"/>
    <x v="3"/>
    <n v="4821"/>
    <n v="4800"/>
  </r>
  <r>
    <s v="HP9TUR60"/>
    <x v="13"/>
    <x v="4"/>
    <x v="2"/>
    <s v="GTX Pro"/>
    <s v="Initech"/>
    <s v="United States"/>
    <x v="0"/>
    <x v="321"/>
    <x v="266"/>
    <s v="Sun"/>
    <x v="9"/>
    <x v="4"/>
    <n v="4821"/>
    <n v="5627"/>
  </r>
  <r>
    <s v="P4PKECH7"/>
    <x v="1"/>
    <x v="1"/>
    <x v="0"/>
    <s v="GTX Basic"/>
    <s v="Gogozoom"/>
    <s v="United States"/>
    <x v="2"/>
    <x v="321"/>
    <x v="176"/>
    <s v="Sun"/>
    <x v="6"/>
    <x v="3"/>
    <n v="550"/>
    <n v="0"/>
  </r>
  <r>
    <s v="USL5PZ4O"/>
    <x v="1"/>
    <x v="1"/>
    <x v="0"/>
    <s v="GTX Pro"/>
    <s v="Stanredtax"/>
    <s v="United States"/>
    <x v="0"/>
    <x v="321"/>
    <x v="258"/>
    <s v="Wed"/>
    <x v="9"/>
    <x v="4"/>
    <n v="4821"/>
    <n v="3779"/>
  </r>
  <r>
    <s v="3DM5SSI5"/>
    <x v="1"/>
    <x v="1"/>
    <x v="0"/>
    <s v="GTX Pro"/>
    <s v="Warephase"/>
    <s v="United States"/>
    <x v="0"/>
    <x v="321"/>
    <x v="212"/>
    <s v="Sun"/>
    <x v="8"/>
    <x v="4"/>
    <n v="4821"/>
    <n v="5231"/>
  </r>
  <r>
    <s v="D40ALWGC"/>
    <x v="26"/>
    <x v="4"/>
    <x v="2"/>
    <s v="GTX Plus Pro"/>
    <s v="Mathtouch"/>
    <s v="Jordan"/>
    <x v="2"/>
    <x v="321"/>
    <x v="183"/>
    <s v="Thu"/>
    <x v="6"/>
    <x v="3"/>
    <n v="5482"/>
    <n v="0"/>
  </r>
  <r>
    <s v="524QUXI2"/>
    <x v="26"/>
    <x v="4"/>
    <x v="2"/>
    <s v="GTX Plus Pro"/>
    <s v="Xx-zobam"/>
    <s v="United States"/>
    <x v="2"/>
    <x v="321"/>
    <x v="244"/>
    <s v="Sun"/>
    <x v="8"/>
    <x v="4"/>
    <n v="5482"/>
    <n v="0"/>
  </r>
  <r>
    <s v="8W35TVOQ"/>
    <x v="10"/>
    <x v="3"/>
    <x v="1"/>
    <s v="MG Advanced"/>
    <s v="Faxquote"/>
    <s v="United States"/>
    <x v="0"/>
    <x v="321"/>
    <x v="236"/>
    <s v="Sat"/>
    <x v="9"/>
    <x v="4"/>
    <n v="3393"/>
    <n v="2918"/>
  </r>
  <r>
    <s v="UU7N7LZK"/>
    <x v="7"/>
    <x v="2"/>
    <x v="1"/>
    <s v="MG Advanced"/>
    <m/>
    <s v=""/>
    <x v="1"/>
    <x v="321"/>
    <x v="6"/>
    <s v=""/>
    <x v="1"/>
    <x v="1"/>
    <s v=""/>
    <n v="0"/>
  </r>
  <r>
    <s v="3D6LLPA1"/>
    <x v="29"/>
    <x v="1"/>
    <x v="0"/>
    <s v="GTX Plus Basic"/>
    <s v="Funholding"/>
    <s v="United States"/>
    <x v="2"/>
    <x v="321"/>
    <x v="252"/>
    <s v="Tue"/>
    <x v="9"/>
    <x v="4"/>
    <n v="1096"/>
    <n v="0"/>
  </r>
  <r>
    <s v="58QZ1YGK"/>
    <x v="29"/>
    <x v="1"/>
    <x v="0"/>
    <s v="GTX Pro"/>
    <s v="Finhigh"/>
    <s v="United States"/>
    <x v="0"/>
    <x v="321"/>
    <x v="173"/>
    <s v="Wed"/>
    <x v="6"/>
    <x v="3"/>
    <n v="4821"/>
    <n v="4902"/>
  </r>
  <r>
    <s v="OU42AWAE"/>
    <x v="16"/>
    <x v="2"/>
    <x v="1"/>
    <s v="GTX Basic"/>
    <s v="Hatfan"/>
    <s v="United States"/>
    <x v="0"/>
    <x v="321"/>
    <x v="241"/>
    <s v="Wed"/>
    <x v="8"/>
    <x v="4"/>
    <n v="550"/>
    <n v="531"/>
  </r>
  <r>
    <s v="ZBDT3T2H"/>
    <x v="18"/>
    <x v="2"/>
    <x v="1"/>
    <s v="GTX Basic"/>
    <m/>
    <s v=""/>
    <x v="1"/>
    <x v="321"/>
    <x v="6"/>
    <s v=""/>
    <x v="1"/>
    <x v="1"/>
    <s v=""/>
    <n v="0"/>
  </r>
  <r>
    <s v="OJOJPNL6"/>
    <x v="18"/>
    <x v="2"/>
    <x v="1"/>
    <s v="GTX Plus Pro"/>
    <s v="Singletechno"/>
    <s v="United States"/>
    <x v="2"/>
    <x v="321"/>
    <x v="235"/>
    <s v="Tue"/>
    <x v="8"/>
    <x v="4"/>
    <n v="5482"/>
    <n v="0"/>
  </r>
  <r>
    <s v="MENKE9IV"/>
    <x v="18"/>
    <x v="2"/>
    <x v="1"/>
    <s v="GTX Basic"/>
    <s v="Singletechno"/>
    <s v="United States"/>
    <x v="0"/>
    <x v="321"/>
    <x v="262"/>
    <s v="Thu"/>
    <x v="8"/>
    <x v="4"/>
    <n v="550"/>
    <n v="526"/>
  </r>
  <r>
    <s v="PXSDIDXO"/>
    <x v="24"/>
    <x v="0"/>
    <x v="0"/>
    <s v="GTX Basic"/>
    <s v="Ron-tech"/>
    <s v="United States"/>
    <x v="2"/>
    <x v="321"/>
    <x v="210"/>
    <s v="Sat"/>
    <x v="8"/>
    <x v="4"/>
    <n v="550"/>
    <n v="0"/>
  </r>
  <r>
    <s v="5PIJNVMB"/>
    <x v="24"/>
    <x v="0"/>
    <x v="0"/>
    <s v="GTX Basic"/>
    <s v="Konmatfix"/>
    <s v="United States"/>
    <x v="0"/>
    <x v="321"/>
    <x v="221"/>
    <s v="Fri"/>
    <x v="8"/>
    <x v="4"/>
    <n v="550"/>
    <n v="485"/>
  </r>
  <r>
    <s v="WSO3NMK5"/>
    <x v="9"/>
    <x v="2"/>
    <x v="1"/>
    <s v="MG Advanced"/>
    <m/>
    <s v=""/>
    <x v="1"/>
    <x v="321"/>
    <x v="6"/>
    <s v=""/>
    <x v="1"/>
    <x v="1"/>
    <s v=""/>
    <n v="0"/>
  </r>
  <r>
    <s v="ZLFKHXXI"/>
    <x v="0"/>
    <x v="0"/>
    <x v="0"/>
    <s v="GTX Basic"/>
    <s v="Rundofase"/>
    <s v="United States"/>
    <x v="0"/>
    <x v="321"/>
    <x v="267"/>
    <s v="Mon"/>
    <x v="9"/>
    <x v="4"/>
    <n v="550"/>
    <n v="520"/>
  </r>
  <r>
    <s v="WIDRX5N6"/>
    <x v="6"/>
    <x v="1"/>
    <x v="0"/>
    <s v="GTX Plus Basic"/>
    <s v="Dontechi"/>
    <s v="United States"/>
    <x v="0"/>
    <x v="321"/>
    <x v="269"/>
    <s v="Sat"/>
    <x v="9"/>
    <x v="4"/>
    <n v="1096"/>
    <n v="1020"/>
  </r>
  <r>
    <s v="HJLKGIH4"/>
    <x v="19"/>
    <x v="4"/>
    <x v="2"/>
    <s v="GTX Plus Basic"/>
    <s v="Mathtouch"/>
    <s v="Jordan"/>
    <x v="2"/>
    <x v="321"/>
    <x v="240"/>
    <s v="Mon"/>
    <x v="9"/>
    <x v="4"/>
    <n v="1096"/>
    <n v="0"/>
  </r>
  <r>
    <s v="DF6A63B7"/>
    <x v="19"/>
    <x v="4"/>
    <x v="2"/>
    <s v="MG Advanced"/>
    <s v="Yearin"/>
    <s v="United States"/>
    <x v="2"/>
    <x v="321"/>
    <x v="245"/>
    <s v="Wed"/>
    <x v="9"/>
    <x v="4"/>
    <n v="3393"/>
    <n v="0"/>
  </r>
  <r>
    <s v="T2EM55FZ"/>
    <x v="17"/>
    <x v="5"/>
    <x v="2"/>
    <s v="GTX Pro"/>
    <s v="Donquadtech"/>
    <s v="United States"/>
    <x v="0"/>
    <x v="321"/>
    <x v="225"/>
    <s v="Wed"/>
    <x v="8"/>
    <x v="4"/>
    <n v="4821"/>
    <n v="4205"/>
  </r>
  <r>
    <s v="KDQL1O1A"/>
    <x v="4"/>
    <x v="3"/>
    <x v="1"/>
    <s v="GTX Basic"/>
    <s v="Dalttechnology"/>
    <s v="United States"/>
    <x v="2"/>
    <x v="321"/>
    <x v="212"/>
    <s v="Sun"/>
    <x v="8"/>
    <x v="4"/>
    <n v="550"/>
    <n v="0"/>
  </r>
  <r>
    <s v="01XZ9CRY"/>
    <x v="2"/>
    <x v="2"/>
    <x v="1"/>
    <s v="GTX Plus Pro"/>
    <s v="Initech"/>
    <s v="United States"/>
    <x v="1"/>
    <x v="321"/>
    <x v="6"/>
    <s v=""/>
    <x v="1"/>
    <x v="1"/>
    <s v=""/>
    <n v="0"/>
  </r>
  <r>
    <s v="HJY0TQ7X"/>
    <x v="2"/>
    <x v="2"/>
    <x v="1"/>
    <s v="MG Special"/>
    <s v="Toughzap"/>
    <s v="United States"/>
    <x v="1"/>
    <x v="321"/>
    <x v="6"/>
    <s v=""/>
    <x v="1"/>
    <x v="1"/>
    <s v=""/>
    <n v="0"/>
  </r>
  <r>
    <s v="75HKH8PS"/>
    <x v="3"/>
    <x v="0"/>
    <x v="0"/>
    <s v="GTX Plus Basic"/>
    <s v="Funholding"/>
    <s v="United States"/>
    <x v="2"/>
    <x v="322"/>
    <x v="182"/>
    <s v="Sat"/>
    <x v="6"/>
    <x v="3"/>
    <n v="1096"/>
    <n v="0"/>
  </r>
  <r>
    <s v="NK2CHYT1"/>
    <x v="28"/>
    <x v="0"/>
    <x v="0"/>
    <s v="GTX Plus Basic"/>
    <s v="Ron-tech"/>
    <s v="United States"/>
    <x v="2"/>
    <x v="322"/>
    <x v="227"/>
    <s v="Wed"/>
    <x v="8"/>
    <x v="4"/>
    <n v="1096"/>
    <n v="0"/>
  </r>
  <r>
    <s v="A7OVC1WK"/>
    <x v="27"/>
    <x v="5"/>
    <x v="2"/>
    <s v="GTX Plus Pro"/>
    <m/>
    <s v=""/>
    <x v="1"/>
    <x v="322"/>
    <x v="6"/>
    <s v=""/>
    <x v="1"/>
    <x v="1"/>
    <s v=""/>
    <n v="0"/>
  </r>
  <r>
    <s v="0WGAPLOI"/>
    <x v="1"/>
    <x v="1"/>
    <x v="0"/>
    <s v="GTX Pro"/>
    <s v="dambase"/>
    <s v="United States"/>
    <x v="0"/>
    <x v="322"/>
    <x v="243"/>
    <s v="Thu"/>
    <x v="9"/>
    <x v="4"/>
    <n v="4821"/>
    <n v="4990"/>
  </r>
  <r>
    <s v="GXPA5D3A"/>
    <x v="1"/>
    <x v="1"/>
    <x v="0"/>
    <s v="GTX Pro"/>
    <s v="Domzoom"/>
    <s v="United States"/>
    <x v="0"/>
    <x v="322"/>
    <x v="181"/>
    <s v="Fri"/>
    <x v="6"/>
    <x v="3"/>
    <n v="4821"/>
    <n v="5450"/>
  </r>
  <r>
    <s v="8598PVIX"/>
    <x v="14"/>
    <x v="3"/>
    <x v="1"/>
    <s v="MG Special"/>
    <s v="Groovestreet"/>
    <s v="United States"/>
    <x v="0"/>
    <x v="322"/>
    <x v="210"/>
    <s v="Sat"/>
    <x v="8"/>
    <x v="4"/>
    <n v="55"/>
    <n v="53"/>
  </r>
  <r>
    <s v="VKM2BCMV"/>
    <x v="29"/>
    <x v="1"/>
    <x v="0"/>
    <s v="GTX Pro"/>
    <s v="Inity"/>
    <s v="United States"/>
    <x v="0"/>
    <x v="322"/>
    <x v="174"/>
    <s v="Mon"/>
    <x v="6"/>
    <x v="3"/>
    <n v="4821"/>
    <n v="3678"/>
  </r>
  <r>
    <s v="9N7LHW38"/>
    <x v="16"/>
    <x v="2"/>
    <x v="1"/>
    <s v="GTX Pro"/>
    <s v="Newex"/>
    <s v="Germany"/>
    <x v="2"/>
    <x v="322"/>
    <x v="181"/>
    <s v="Fri"/>
    <x v="6"/>
    <x v="3"/>
    <n v="4821"/>
    <n v="0"/>
  </r>
  <r>
    <s v="BKMYW792"/>
    <x v="16"/>
    <x v="2"/>
    <x v="1"/>
    <s v="MG Advanced"/>
    <s v="Nam-zim"/>
    <s v="Brazil"/>
    <x v="2"/>
    <x v="322"/>
    <x v="237"/>
    <s v="Mon"/>
    <x v="8"/>
    <x v="4"/>
    <n v="3393"/>
    <n v="0"/>
  </r>
  <r>
    <s v="3IBBBGM4"/>
    <x v="18"/>
    <x v="2"/>
    <x v="1"/>
    <s v="GTX Basic"/>
    <s v="Fasehatice"/>
    <s v="United States"/>
    <x v="0"/>
    <x v="322"/>
    <x v="229"/>
    <s v="Sat"/>
    <x v="8"/>
    <x v="4"/>
    <n v="550"/>
    <n v="555"/>
  </r>
  <r>
    <s v="T32P6LSX"/>
    <x v="24"/>
    <x v="0"/>
    <x v="0"/>
    <s v="GTX Basic"/>
    <s v="Rangreen"/>
    <s v="Panama"/>
    <x v="0"/>
    <x v="322"/>
    <x v="242"/>
    <s v="Sat"/>
    <x v="9"/>
    <x v="4"/>
    <n v="550"/>
    <n v="492"/>
  </r>
  <r>
    <s v="B944EMXZ"/>
    <x v="22"/>
    <x v="1"/>
    <x v="0"/>
    <s v="GTX Plus Basic"/>
    <s v="Codehow"/>
    <s v="United States"/>
    <x v="2"/>
    <x v="322"/>
    <x v="230"/>
    <s v="Thu"/>
    <x v="8"/>
    <x v="4"/>
    <n v="1096"/>
    <n v="0"/>
  </r>
  <r>
    <s v="DOY7VMYB"/>
    <x v="22"/>
    <x v="1"/>
    <x v="0"/>
    <s v="GTX Plus Basic"/>
    <s v="Warephase"/>
    <s v="United States"/>
    <x v="2"/>
    <x v="322"/>
    <x v="234"/>
    <s v="Fri"/>
    <x v="8"/>
    <x v="4"/>
    <n v="1096"/>
    <n v="0"/>
  </r>
  <r>
    <s v="QXWLE549"/>
    <x v="22"/>
    <x v="1"/>
    <x v="0"/>
    <s v="GTX Basic"/>
    <s v="Gogozoom"/>
    <s v="United States"/>
    <x v="0"/>
    <x v="322"/>
    <x v="221"/>
    <s v="Fri"/>
    <x v="8"/>
    <x v="4"/>
    <n v="550"/>
    <n v="574"/>
  </r>
  <r>
    <s v="V1SX6HOD"/>
    <x v="9"/>
    <x v="2"/>
    <x v="1"/>
    <s v="GTX Plus Basic"/>
    <m/>
    <s v=""/>
    <x v="1"/>
    <x v="322"/>
    <x v="6"/>
    <s v=""/>
    <x v="1"/>
    <x v="1"/>
    <s v=""/>
    <n v="0"/>
  </r>
  <r>
    <s v="R0R0V2O5"/>
    <x v="9"/>
    <x v="2"/>
    <x v="1"/>
    <s v="GTX Pro"/>
    <s v="Finjob"/>
    <s v="United States"/>
    <x v="0"/>
    <x v="322"/>
    <x v="257"/>
    <s v="Sat"/>
    <x v="9"/>
    <x v="4"/>
    <n v="4821"/>
    <n v="4709"/>
  </r>
  <r>
    <s v="D3O1PCMO"/>
    <x v="6"/>
    <x v="1"/>
    <x v="0"/>
    <s v="MG Advanced"/>
    <s v="Condax"/>
    <s v="United States"/>
    <x v="0"/>
    <x v="322"/>
    <x v="240"/>
    <s v="Mon"/>
    <x v="9"/>
    <x v="4"/>
    <n v="3393"/>
    <n v="3079"/>
  </r>
  <r>
    <s v="G53492IF"/>
    <x v="19"/>
    <x v="4"/>
    <x v="2"/>
    <s v="GTX Pro"/>
    <s v="Massive Dynamic"/>
    <s v="United States"/>
    <x v="0"/>
    <x v="322"/>
    <x v="176"/>
    <s v="Sun"/>
    <x v="6"/>
    <x v="3"/>
    <n v="4821"/>
    <n v="4369"/>
  </r>
  <r>
    <s v="WVKBXWA9"/>
    <x v="17"/>
    <x v="5"/>
    <x v="2"/>
    <s v="MG Advanced"/>
    <m/>
    <s v=""/>
    <x v="1"/>
    <x v="322"/>
    <x v="6"/>
    <s v=""/>
    <x v="1"/>
    <x v="1"/>
    <s v=""/>
    <n v="0"/>
  </r>
  <r>
    <s v="KUH39HQ7"/>
    <x v="12"/>
    <x v="0"/>
    <x v="0"/>
    <s v="MG Special"/>
    <s v="Rangreen"/>
    <s v="Panama"/>
    <x v="2"/>
    <x v="322"/>
    <x v="179"/>
    <s v="Fri"/>
    <x v="6"/>
    <x v="3"/>
    <n v="55"/>
    <n v="0"/>
  </r>
  <r>
    <s v="RW6QS352"/>
    <x v="12"/>
    <x v="0"/>
    <x v="0"/>
    <s v="GTX Plus Pro"/>
    <s v="Statholdings"/>
    <s v="United States"/>
    <x v="0"/>
    <x v="322"/>
    <x v="271"/>
    <s v="Sun"/>
    <x v="9"/>
    <x v="4"/>
    <n v="5482"/>
    <n v="6000"/>
  </r>
  <r>
    <s v="1374WYJG"/>
    <x v="15"/>
    <x v="5"/>
    <x v="2"/>
    <s v="MG Advanced"/>
    <s v="Kan-code"/>
    <s v="United States"/>
    <x v="0"/>
    <x v="322"/>
    <x v="271"/>
    <s v="Sun"/>
    <x v="9"/>
    <x v="4"/>
    <n v="3393"/>
    <n v="3248"/>
  </r>
  <r>
    <s v="1T8R8X79"/>
    <x v="2"/>
    <x v="2"/>
    <x v="1"/>
    <s v="MG Advanced"/>
    <s v="Nam-zim"/>
    <s v="Brazil"/>
    <x v="0"/>
    <x v="322"/>
    <x v="232"/>
    <s v="Sun"/>
    <x v="8"/>
    <x v="4"/>
    <n v="3393"/>
    <n v="4249"/>
  </r>
  <r>
    <s v="PSMWYTMB"/>
    <x v="25"/>
    <x v="4"/>
    <x v="2"/>
    <s v="MG Advanced"/>
    <s v="Toughzap"/>
    <s v="United States"/>
    <x v="1"/>
    <x v="323"/>
    <x v="6"/>
    <s v=""/>
    <x v="1"/>
    <x v="1"/>
    <s v=""/>
    <n v="0"/>
  </r>
  <r>
    <s v="0ZXS3AIR"/>
    <x v="25"/>
    <x v="4"/>
    <x v="2"/>
    <s v="GTX Basic"/>
    <s v="Betasoloin"/>
    <s v="United States"/>
    <x v="0"/>
    <x v="323"/>
    <x v="274"/>
    <s v="Tue"/>
    <x v="9"/>
    <x v="4"/>
    <n v="550"/>
    <n v="563"/>
  </r>
  <r>
    <s v="SBTVPORC"/>
    <x v="27"/>
    <x v="5"/>
    <x v="2"/>
    <s v="GTX Pro"/>
    <s v="Gekko &amp; Co"/>
    <s v="United States"/>
    <x v="0"/>
    <x v="323"/>
    <x v="181"/>
    <s v="Fri"/>
    <x v="6"/>
    <x v="3"/>
    <n v="4821"/>
    <n v="5037"/>
  </r>
  <r>
    <s v="XZKZYO55"/>
    <x v="13"/>
    <x v="4"/>
    <x v="2"/>
    <s v="GTX Pro"/>
    <s v="Kan-code"/>
    <s v="United States"/>
    <x v="0"/>
    <x v="323"/>
    <x v="242"/>
    <s v="Sat"/>
    <x v="9"/>
    <x v="4"/>
    <n v="4821"/>
    <n v="4865"/>
  </r>
  <r>
    <s v="AMCOSQZC"/>
    <x v="1"/>
    <x v="1"/>
    <x v="0"/>
    <s v="GTX Pro"/>
    <s v="Warephase"/>
    <s v="United States"/>
    <x v="0"/>
    <x v="323"/>
    <x v="248"/>
    <s v="Mon"/>
    <x v="9"/>
    <x v="4"/>
    <n v="4821"/>
    <n v="5192"/>
  </r>
  <r>
    <s v="6C2CJX31"/>
    <x v="26"/>
    <x v="4"/>
    <x v="2"/>
    <s v="GTX Plus Basic"/>
    <s v="Kan-code"/>
    <s v="United States"/>
    <x v="2"/>
    <x v="323"/>
    <x v="269"/>
    <s v="Sat"/>
    <x v="9"/>
    <x v="4"/>
    <n v="1096"/>
    <n v="0"/>
  </r>
  <r>
    <s v="NRK892VX"/>
    <x v="14"/>
    <x v="3"/>
    <x v="1"/>
    <s v="GTX Plus Pro"/>
    <m/>
    <s v=""/>
    <x v="1"/>
    <x v="323"/>
    <x v="6"/>
    <s v=""/>
    <x v="1"/>
    <x v="1"/>
    <s v=""/>
    <n v="0"/>
  </r>
  <r>
    <s v="5F1RM2YM"/>
    <x v="14"/>
    <x v="3"/>
    <x v="1"/>
    <s v="MG Special"/>
    <m/>
    <s v=""/>
    <x v="1"/>
    <x v="323"/>
    <x v="6"/>
    <s v=""/>
    <x v="1"/>
    <x v="1"/>
    <s v=""/>
    <n v="0"/>
  </r>
  <r>
    <s v="VQQR3OUI"/>
    <x v="14"/>
    <x v="3"/>
    <x v="1"/>
    <s v="MG Special"/>
    <s v="Doncon"/>
    <s v="United States"/>
    <x v="0"/>
    <x v="323"/>
    <x v="271"/>
    <s v="Sun"/>
    <x v="9"/>
    <x v="4"/>
    <n v="55"/>
    <n v="41"/>
  </r>
  <r>
    <s v="UWYFOEMO"/>
    <x v="10"/>
    <x v="3"/>
    <x v="1"/>
    <s v="MG Special"/>
    <s v="Dalttechnology"/>
    <s v="United States"/>
    <x v="0"/>
    <x v="323"/>
    <x v="168"/>
    <s v="Tue"/>
    <x v="6"/>
    <x v="3"/>
    <n v="55"/>
    <n v="59"/>
  </r>
  <r>
    <s v="ZXNHUYCM"/>
    <x v="7"/>
    <x v="2"/>
    <x v="1"/>
    <s v="GTX Plus Pro"/>
    <s v="Goodsilron"/>
    <s v="United States"/>
    <x v="2"/>
    <x v="323"/>
    <x v="276"/>
    <s v="Sun"/>
    <x v="10"/>
    <x v="4"/>
    <n v="5482"/>
    <n v="0"/>
  </r>
  <r>
    <s v="KHG4UMKP"/>
    <x v="7"/>
    <x v="2"/>
    <x v="1"/>
    <s v="MG Special"/>
    <s v="Blackzim"/>
    <s v="United States"/>
    <x v="0"/>
    <x v="323"/>
    <x v="253"/>
    <s v="Fri"/>
    <x v="8"/>
    <x v="4"/>
    <n v="55"/>
    <n v="58"/>
  </r>
  <r>
    <s v="5R7N3RKQ"/>
    <x v="29"/>
    <x v="1"/>
    <x v="0"/>
    <s v="GTX Pro"/>
    <s v="Ron-tech"/>
    <s v="United States"/>
    <x v="0"/>
    <x v="323"/>
    <x v="182"/>
    <s v="Sat"/>
    <x v="6"/>
    <x v="3"/>
    <n v="4821"/>
    <n v="4361"/>
  </r>
  <r>
    <s v="197EQMY8"/>
    <x v="16"/>
    <x v="2"/>
    <x v="1"/>
    <s v="GTX Pro"/>
    <m/>
    <s v=""/>
    <x v="1"/>
    <x v="323"/>
    <x v="6"/>
    <s v=""/>
    <x v="1"/>
    <x v="1"/>
    <s v=""/>
    <n v="0"/>
  </r>
  <r>
    <s v="TEM0I59X"/>
    <x v="16"/>
    <x v="2"/>
    <x v="1"/>
    <s v="GTX Plus Pro"/>
    <s v="Lexiqvolax"/>
    <s v="United States"/>
    <x v="0"/>
    <x v="323"/>
    <x v="257"/>
    <s v="Sat"/>
    <x v="9"/>
    <x v="4"/>
    <n v="5482"/>
    <n v="4906"/>
  </r>
  <r>
    <s v="1WPZ1MCO"/>
    <x v="5"/>
    <x v="3"/>
    <x v="1"/>
    <s v="GTX Basic"/>
    <s v="Goodsilron"/>
    <s v="United States"/>
    <x v="0"/>
    <x v="323"/>
    <x v="181"/>
    <s v="Fri"/>
    <x v="6"/>
    <x v="3"/>
    <n v="550"/>
    <n v="587"/>
  </r>
  <r>
    <s v="1AQKM7VU"/>
    <x v="5"/>
    <x v="3"/>
    <x v="1"/>
    <s v="GTX Pro"/>
    <s v="Y-corporation"/>
    <s v="United States"/>
    <x v="0"/>
    <x v="323"/>
    <x v="253"/>
    <s v="Fri"/>
    <x v="8"/>
    <x v="4"/>
    <n v="4821"/>
    <n v="4487"/>
  </r>
  <r>
    <s v="VTVYSUZG"/>
    <x v="0"/>
    <x v="0"/>
    <x v="0"/>
    <s v="MG Advanced"/>
    <s v="Cancity"/>
    <s v="United States"/>
    <x v="0"/>
    <x v="323"/>
    <x v="270"/>
    <s v="Thu"/>
    <x v="9"/>
    <x v="4"/>
    <n v="3393"/>
    <n v="3627"/>
  </r>
  <r>
    <s v="61IKUAZI"/>
    <x v="11"/>
    <x v="3"/>
    <x v="1"/>
    <s v="GTX Plus Basic"/>
    <s v="Dalttechnology"/>
    <s v="United States"/>
    <x v="1"/>
    <x v="323"/>
    <x v="6"/>
    <s v=""/>
    <x v="1"/>
    <x v="1"/>
    <s v=""/>
    <n v="0"/>
  </r>
  <r>
    <s v="6ZSAKAHX"/>
    <x v="11"/>
    <x v="3"/>
    <x v="1"/>
    <s v="GTX Plus Basic"/>
    <s v="Plexzap"/>
    <s v="United States"/>
    <x v="0"/>
    <x v="323"/>
    <x v="255"/>
    <s v="Fri"/>
    <x v="9"/>
    <x v="4"/>
    <n v="1096"/>
    <n v="920"/>
  </r>
  <r>
    <s v="D9MZMDOL"/>
    <x v="4"/>
    <x v="3"/>
    <x v="1"/>
    <s v="MG Special"/>
    <s v="Zumgoity"/>
    <s v="United States"/>
    <x v="1"/>
    <x v="323"/>
    <x v="6"/>
    <s v=""/>
    <x v="1"/>
    <x v="1"/>
    <s v=""/>
    <n v="0"/>
  </r>
  <r>
    <s v="2FM8HJDM"/>
    <x v="4"/>
    <x v="3"/>
    <x v="1"/>
    <s v="MG Advanced"/>
    <m/>
    <s v=""/>
    <x v="1"/>
    <x v="323"/>
    <x v="6"/>
    <s v=""/>
    <x v="1"/>
    <x v="1"/>
    <s v=""/>
    <n v="0"/>
  </r>
  <r>
    <s v="7TIWLFZD"/>
    <x v="4"/>
    <x v="3"/>
    <x v="1"/>
    <s v="GTX Basic"/>
    <s v="Golddex"/>
    <s v="United States"/>
    <x v="0"/>
    <x v="323"/>
    <x v="276"/>
    <s v="Sun"/>
    <x v="10"/>
    <x v="4"/>
    <n v="550"/>
    <n v="552"/>
  </r>
  <r>
    <s v="HXRF96S3"/>
    <x v="4"/>
    <x v="3"/>
    <x v="1"/>
    <s v="MG Special"/>
    <s v="Labdrill"/>
    <s v="United States"/>
    <x v="0"/>
    <x v="323"/>
    <x v="273"/>
    <s v="Fri"/>
    <x v="9"/>
    <x v="4"/>
    <n v="55"/>
    <n v="54"/>
  </r>
  <r>
    <s v="WTEAOER0"/>
    <x v="15"/>
    <x v="5"/>
    <x v="2"/>
    <s v="GTX Basic"/>
    <s v="Bubba Gump"/>
    <s v="United States"/>
    <x v="0"/>
    <x v="323"/>
    <x v="247"/>
    <s v="Thu"/>
    <x v="9"/>
    <x v="4"/>
    <n v="550"/>
    <n v="472"/>
  </r>
  <r>
    <s v="T8LSQO2S"/>
    <x v="20"/>
    <x v="5"/>
    <x v="2"/>
    <s v="GTX Plus Pro"/>
    <s v="Xx-zobam"/>
    <s v="United States"/>
    <x v="2"/>
    <x v="323"/>
    <x v="253"/>
    <s v="Fri"/>
    <x v="8"/>
    <x v="4"/>
    <n v="5482"/>
    <n v="0"/>
  </r>
  <r>
    <s v="4R4QF0ZU"/>
    <x v="2"/>
    <x v="2"/>
    <x v="1"/>
    <s v="GTX Pro"/>
    <m/>
    <s v=""/>
    <x v="1"/>
    <x v="323"/>
    <x v="6"/>
    <s v=""/>
    <x v="1"/>
    <x v="1"/>
    <s v=""/>
    <n v="0"/>
  </r>
  <r>
    <s v="ABMOVF1A"/>
    <x v="3"/>
    <x v="0"/>
    <x v="0"/>
    <s v="MG Special"/>
    <s v="Toughzap"/>
    <s v="United States"/>
    <x v="0"/>
    <x v="324"/>
    <x v="182"/>
    <s v="Sat"/>
    <x v="6"/>
    <x v="3"/>
    <n v="55"/>
    <n v="66"/>
  </r>
  <r>
    <s v="Q2GK9IT2"/>
    <x v="25"/>
    <x v="4"/>
    <x v="2"/>
    <s v="GTX Pro"/>
    <s v="Yearin"/>
    <s v="United States"/>
    <x v="2"/>
    <x v="324"/>
    <x v="236"/>
    <s v="Sat"/>
    <x v="9"/>
    <x v="4"/>
    <n v="4821"/>
    <n v="0"/>
  </r>
  <r>
    <s v="J0WKJLR6"/>
    <x v="23"/>
    <x v="4"/>
    <x v="2"/>
    <s v="GTX Plus Basic"/>
    <s v="Massive Dynamic"/>
    <s v="United States"/>
    <x v="0"/>
    <x v="324"/>
    <x v="235"/>
    <s v="Tue"/>
    <x v="8"/>
    <x v="4"/>
    <n v="1096"/>
    <n v="1039"/>
  </r>
  <r>
    <s v="B1D3HP8V"/>
    <x v="27"/>
    <x v="5"/>
    <x v="2"/>
    <s v="GTX Plus Basic"/>
    <s v="Plussunin"/>
    <s v="United States"/>
    <x v="2"/>
    <x v="324"/>
    <x v="241"/>
    <s v="Wed"/>
    <x v="8"/>
    <x v="4"/>
    <n v="1096"/>
    <n v="0"/>
  </r>
  <r>
    <s v="QHP95ULI"/>
    <x v="27"/>
    <x v="5"/>
    <x v="2"/>
    <s v="GTX Pro"/>
    <s v="Kan-code"/>
    <s v="United States"/>
    <x v="2"/>
    <x v="324"/>
    <x v="174"/>
    <s v="Mon"/>
    <x v="6"/>
    <x v="3"/>
    <n v="4821"/>
    <n v="0"/>
  </r>
  <r>
    <s v="OAMR9KPA"/>
    <x v="27"/>
    <x v="5"/>
    <x v="2"/>
    <s v="GTX Basic"/>
    <s v="Bluth Company"/>
    <s v="United States"/>
    <x v="0"/>
    <x v="324"/>
    <x v="261"/>
    <s v="Thu"/>
    <x v="9"/>
    <x v="4"/>
    <n v="550"/>
    <n v="550"/>
  </r>
  <r>
    <s v="IDKBZCAF"/>
    <x v="13"/>
    <x v="4"/>
    <x v="2"/>
    <s v="GTX Pro"/>
    <m/>
    <s v=""/>
    <x v="1"/>
    <x v="324"/>
    <x v="6"/>
    <s v=""/>
    <x v="1"/>
    <x v="1"/>
    <s v=""/>
    <n v="0"/>
  </r>
  <r>
    <s v="0GRGY09E"/>
    <x v="1"/>
    <x v="1"/>
    <x v="0"/>
    <s v="GTX Pro"/>
    <s v="Rangreen"/>
    <s v="Panama"/>
    <x v="2"/>
    <x v="324"/>
    <x v="256"/>
    <s v="Sat"/>
    <x v="8"/>
    <x v="4"/>
    <n v="4821"/>
    <n v="0"/>
  </r>
  <r>
    <s v="MP9PICCD"/>
    <x v="1"/>
    <x v="1"/>
    <x v="0"/>
    <s v="GTX Pro"/>
    <s v="Treequote"/>
    <s v="United States"/>
    <x v="0"/>
    <x v="324"/>
    <x v="265"/>
    <s v="Sat"/>
    <x v="9"/>
    <x v="4"/>
    <n v="4821"/>
    <n v="4570"/>
  </r>
  <r>
    <s v="F34QYKQJ"/>
    <x v="26"/>
    <x v="4"/>
    <x v="2"/>
    <s v="GTX Pro"/>
    <s v="Betasoloin"/>
    <s v="United States"/>
    <x v="2"/>
    <x v="324"/>
    <x v="262"/>
    <s v="Thu"/>
    <x v="8"/>
    <x v="4"/>
    <n v="4821"/>
    <n v="0"/>
  </r>
  <r>
    <s v="DHJ8KOUV"/>
    <x v="8"/>
    <x v="1"/>
    <x v="0"/>
    <s v="GTX Plus Pro"/>
    <s v="Condax"/>
    <s v="United States"/>
    <x v="0"/>
    <x v="324"/>
    <x v="252"/>
    <s v="Tue"/>
    <x v="9"/>
    <x v="4"/>
    <n v="5482"/>
    <n v="5138"/>
  </r>
  <r>
    <s v="JYNYK957"/>
    <x v="7"/>
    <x v="2"/>
    <x v="1"/>
    <s v="MG Advanced"/>
    <s v="Labdrill"/>
    <s v="United States"/>
    <x v="0"/>
    <x v="324"/>
    <x v="236"/>
    <s v="Sat"/>
    <x v="9"/>
    <x v="4"/>
    <n v="3393"/>
    <n v="3063"/>
  </r>
  <r>
    <s v="NOLWR5EX"/>
    <x v="16"/>
    <x v="2"/>
    <x v="1"/>
    <s v="GTX Plus Basic"/>
    <s v="Sunnamplex"/>
    <s v="Poland"/>
    <x v="2"/>
    <x v="324"/>
    <x v="277"/>
    <s v="Mon"/>
    <x v="10"/>
    <x v="4"/>
    <n v="1096"/>
    <n v="0"/>
  </r>
  <r>
    <s v="BUHR2X8U"/>
    <x v="18"/>
    <x v="2"/>
    <x v="1"/>
    <s v="GTX Basic"/>
    <s v="Green-Plus"/>
    <s v="United States"/>
    <x v="0"/>
    <x v="324"/>
    <x v="265"/>
    <s v="Sat"/>
    <x v="9"/>
    <x v="4"/>
    <n v="550"/>
    <n v="613"/>
  </r>
  <r>
    <s v="4OPFJFRO"/>
    <x v="18"/>
    <x v="2"/>
    <x v="1"/>
    <s v="GTX Pro"/>
    <s v="Plexzap"/>
    <s v="United States"/>
    <x v="0"/>
    <x v="324"/>
    <x v="226"/>
    <s v="Tue"/>
    <x v="8"/>
    <x v="4"/>
    <n v="4821"/>
    <n v="4808"/>
  </r>
  <r>
    <s v="MLV2QDU6"/>
    <x v="24"/>
    <x v="0"/>
    <x v="0"/>
    <s v="GTX Plus Pro"/>
    <s v="Condax"/>
    <s v="United States"/>
    <x v="0"/>
    <x v="324"/>
    <x v="244"/>
    <s v="Sun"/>
    <x v="8"/>
    <x v="4"/>
    <n v="5482"/>
    <n v="5160"/>
  </r>
  <r>
    <s v="V7T9ZP6C"/>
    <x v="5"/>
    <x v="3"/>
    <x v="1"/>
    <s v="GTX Basic"/>
    <s v="J-Texon"/>
    <s v="United States"/>
    <x v="0"/>
    <x v="324"/>
    <x v="276"/>
    <s v="Sun"/>
    <x v="10"/>
    <x v="4"/>
    <n v="550"/>
    <n v="566"/>
  </r>
  <r>
    <s v="WYS1XI44"/>
    <x v="22"/>
    <x v="1"/>
    <x v="0"/>
    <s v="MG Special"/>
    <s v="Warephase"/>
    <s v="United States"/>
    <x v="0"/>
    <x v="324"/>
    <x v="173"/>
    <s v="Wed"/>
    <x v="6"/>
    <x v="3"/>
    <n v="55"/>
    <n v="68"/>
  </r>
  <r>
    <s v="C3HN12Z8"/>
    <x v="9"/>
    <x v="2"/>
    <x v="1"/>
    <s v="GTX Basic"/>
    <s v="Kan-code"/>
    <s v="United States"/>
    <x v="2"/>
    <x v="324"/>
    <x v="278"/>
    <s v="Tue"/>
    <x v="10"/>
    <x v="4"/>
    <n v="550"/>
    <n v="0"/>
  </r>
  <r>
    <s v="YCQXHVMZ"/>
    <x v="19"/>
    <x v="4"/>
    <x v="2"/>
    <s v="GTX Pro"/>
    <s v="The New York Inquirer"/>
    <s v="United States"/>
    <x v="0"/>
    <x v="324"/>
    <x v="255"/>
    <s v="Fri"/>
    <x v="9"/>
    <x v="4"/>
    <n v="4821"/>
    <n v="5600"/>
  </r>
  <r>
    <s v="4PLSG7A3"/>
    <x v="12"/>
    <x v="0"/>
    <x v="0"/>
    <s v="MG Special"/>
    <s v="dambase"/>
    <s v="United States"/>
    <x v="0"/>
    <x v="324"/>
    <x v="239"/>
    <s v="Tue"/>
    <x v="9"/>
    <x v="4"/>
    <n v="55"/>
    <n v="61"/>
  </r>
  <r>
    <s v="ZD772DU8"/>
    <x v="4"/>
    <x v="3"/>
    <x v="1"/>
    <s v="MG Special"/>
    <s v="Groovestreet"/>
    <s v="United States"/>
    <x v="2"/>
    <x v="324"/>
    <x v="259"/>
    <s v="Sun"/>
    <x v="9"/>
    <x v="4"/>
    <n v="55"/>
    <n v="0"/>
  </r>
  <r>
    <s v="2KVQ5Z4M"/>
    <x v="20"/>
    <x v="5"/>
    <x v="2"/>
    <s v="MG Advanced"/>
    <s v="Xx-zobam"/>
    <s v="United States"/>
    <x v="2"/>
    <x v="324"/>
    <x v="246"/>
    <s v="Wed"/>
    <x v="8"/>
    <x v="4"/>
    <n v="3393"/>
    <n v="0"/>
  </r>
  <r>
    <s v="U6LLSWEN"/>
    <x v="23"/>
    <x v="4"/>
    <x v="2"/>
    <s v="GTX Plus Basic"/>
    <s v="Plussunin"/>
    <s v="United States"/>
    <x v="2"/>
    <x v="325"/>
    <x v="237"/>
    <s v="Mon"/>
    <x v="8"/>
    <x v="4"/>
    <n v="1096"/>
    <n v="0"/>
  </r>
  <r>
    <s v="RVQTWBKE"/>
    <x v="23"/>
    <x v="4"/>
    <x v="2"/>
    <s v="GTX Plus Pro"/>
    <s v="Donware"/>
    <s v="United States"/>
    <x v="2"/>
    <x v="325"/>
    <x v="253"/>
    <s v="Fri"/>
    <x v="8"/>
    <x v="4"/>
    <n v="5482"/>
    <n v="0"/>
  </r>
  <r>
    <s v="BWPBMVQH"/>
    <x v="27"/>
    <x v="5"/>
    <x v="2"/>
    <s v="GTX Basic"/>
    <s v="Zotware"/>
    <s v="United States"/>
    <x v="2"/>
    <x v="325"/>
    <x v="246"/>
    <s v="Wed"/>
    <x v="8"/>
    <x v="4"/>
    <n v="550"/>
    <n v="0"/>
  </r>
  <r>
    <s v="LFI3BGEE"/>
    <x v="13"/>
    <x v="4"/>
    <x v="2"/>
    <s v="GTX Plus Pro"/>
    <m/>
    <s v=""/>
    <x v="1"/>
    <x v="325"/>
    <x v="6"/>
    <s v=""/>
    <x v="1"/>
    <x v="1"/>
    <s v=""/>
    <n v="0"/>
  </r>
  <r>
    <s v="YPSXMDRH"/>
    <x v="13"/>
    <x v="4"/>
    <x v="2"/>
    <s v="GTX Pro"/>
    <s v="The New York Inquirer"/>
    <s v="United States"/>
    <x v="0"/>
    <x v="325"/>
    <x v="269"/>
    <s v="Sat"/>
    <x v="9"/>
    <x v="4"/>
    <n v="4821"/>
    <n v="4976"/>
  </r>
  <r>
    <s v="Q46QSEGT"/>
    <x v="1"/>
    <x v="1"/>
    <x v="0"/>
    <s v="GTX Pro"/>
    <s v="Gogozoom"/>
    <s v="United States"/>
    <x v="2"/>
    <x v="325"/>
    <x v="278"/>
    <s v="Tue"/>
    <x v="10"/>
    <x v="4"/>
    <n v="4821"/>
    <n v="0"/>
  </r>
  <r>
    <s v="DT0ZJ9Z2"/>
    <x v="1"/>
    <x v="1"/>
    <x v="0"/>
    <s v="GTX Pro"/>
    <s v="Inity"/>
    <s v="United States"/>
    <x v="0"/>
    <x v="325"/>
    <x v="266"/>
    <s v="Sun"/>
    <x v="9"/>
    <x v="4"/>
    <n v="4821"/>
    <n v="4991"/>
  </r>
  <r>
    <s v="55ZNV61S"/>
    <x v="26"/>
    <x v="4"/>
    <x v="2"/>
    <s v="GTX Basic"/>
    <s v="Bioplex"/>
    <s v="United States"/>
    <x v="2"/>
    <x v="325"/>
    <x v="279"/>
    <s v="Wed"/>
    <x v="10"/>
    <x v="4"/>
    <n v="550"/>
    <n v="0"/>
  </r>
  <r>
    <s v="6PQS93V2"/>
    <x v="26"/>
    <x v="4"/>
    <x v="2"/>
    <s v="GTX Pro"/>
    <s v="Vehement Capital Partners"/>
    <s v="United States"/>
    <x v="0"/>
    <x v="325"/>
    <x v="279"/>
    <s v="Wed"/>
    <x v="10"/>
    <x v="4"/>
    <n v="4821"/>
    <n v="5868"/>
  </r>
  <r>
    <s v="1LHU0876"/>
    <x v="14"/>
    <x v="3"/>
    <x v="1"/>
    <s v="MG Advanced"/>
    <s v="Labdrill"/>
    <s v="United States"/>
    <x v="1"/>
    <x v="325"/>
    <x v="6"/>
    <s v=""/>
    <x v="1"/>
    <x v="1"/>
    <s v=""/>
    <n v="0"/>
  </r>
  <r>
    <s v="V929BUUS"/>
    <x v="8"/>
    <x v="1"/>
    <x v="0"/>
    <s v="GTX Plus Basic"/>
    <s v="Isdom"/>
    <s v="United States"/>
    <x v="2"/>
    <x v="325"/>
    <x v="261"/>
    <s v="Thu"/>
    <x v="9"/>
    <x v="4"/>
    <n v="1096"/>
    <n v="0"/>
  </r>
  <r>
    <s v="LDYYOH6W"/>
    <x v="8"/>
    <x v="1"/>
    <x v="0"/>
    <s v="GTX Pro"/>
    <s v="Bioholding"/>
    <s v="Philipines"/>
    <x v="0"/>
    <x v="325"/>
    <x v="253"/>
    <s v="Fri"/>
    <x v="8"/>
    <x v="4"/>
    <n v="4821"/>
    <n v="4938"/>
  </r>
  <r>
    <s v="4MFY8UXP"/>
    <x v="8"/>
    <x v="1"/>
    <x v="0"/>
    <s v="MG Advanced"/>
    <s v="Ron-tech"/>
    <s v="United States"/>
    <x v="0"/>
    <x v="325"/>
    <x v="247"/>
    <s v="Thu"/>
    <x v="9"/>
    <x v="4"/>
    <n v="3393"/>
    <n v="3772"/>
  </r>
  <r>
    <s v="EBJMZ5VE"/>
    <x v="7"/>
    <x v="2"/>
    <x v="1"/>
    <s v="GTX Plus Pro"/>
    <s v="Cheers"/>
    <s v="United States"/>
    <x v="0"/>
    <x v="325"/>
    <x v="277"/>
    <s v="Mon"/>
    <x v="10"/>
    <x v="4"/>
    <n v="5482"/>
    <n v="5784"/>
  </r>
  <r>
    <s v="CMXOTVL7"/>
    <x v="29"/>
    <x v="1"/>
    <x v="0"/>
    <s v="GTX Pro"/>
    <s v="Conecom"/>
    <s v="United States"/>
    <x v="0"/>
    <x v="325"/>
    <x v="277"/>
    <s v="Mon"/>
    <x v="10"/>
    <x v="4"/>
    <n v="4821"/>
    <n v="3485"/>
  </r>
  <r>
    <s v="9XF2B7RS"/>
    <x v="16"/>
    <x v="2"/>
    <x v="1"/>
    <s v="GTX Basic"/>
    <s v="Fasehatice"/>
    <s v="United States"/>
    <x v="0"/>
    <x v="325"/>
    <x v="183"/>
    <s v="Thu"/>
    <x v="6"/>
    <x v="3"/>
    <n v="550"/>
    <n v="675"/>
  </r>
  <r>
    <s v="WHV85GOQ"/>
    <x v="18"/>
    <x v="2"/>
    <x v="1"/>
    <s v="GTX Basic"/>
    <s v="Sonron"/>
    <s v="United States"/>
    <x v="2"/>
    <x v="325"/>
    <x v="260"/>
    <s v="Tue"/>
    <x v="8"/>
    <x v="4"/>
    <n v="550"/>
    <n v="0"/>
  </r>
  <r>
    <s v="MXJAH0R5"/>
    <x v="9"/>
    <x v="2"/>
    <x v="1"/>
    <s v="MG Special"/>
    <s v="Plusstrip"/>
    <s v="United States"/>
    <x v="2"/>
    <x v="325"/>
    <x v="260"/>
    <s v="Tue"/>
    <x v="8"/>
    <x v="4"/>
    <n v="55"/>
    <n v="0"/>
  </r>
  <r>
    <s v="OXW7DBDT"/>
    <x v="11"/>
    <x v="3"/>
    <x v="1"/>
    <s v="GTX Plus Basic"/>
    <s v="Doncon"/>
    <s v="United States"/>
    <x v="2"/>
    <x v="325"/>
    <x v="199"/>
    <s v="Thu"/>
    <x v="8"/>
    <x v="4"/>
    <n v="1096"/>
    <n v="0"/>
  </r>
  <r>
    <s v="W5EGDYPK"/>
    <x v="11"/>
    <x v="3"/>
    <x v="1"/>
    <s v="MG Special"/>
    <s v="Newex"/>
    <s v="Germany"/>
    <x v="0"/>
    <x v="325"/>
    <x v="276"/>
    <s v="Sun"/>
    <x v="10"/>
    <x v="4"/>
    <n v="55"/>
    <n v="55"/>
  </r>
  <r>
    <s v="C13104YM"/>
    <x v="12"/>
    <x v="0"/>
    <x v="0"/>
    <s v="MG Special"/>
    <s v="Toughzap"/>
    <s v="United States"/>
    <x v="2"/>
    <x v="325"/>
    <x v="242"/>
    <s v="Sat"/>
    <x v="9"/>
    <x v="4"/>
    <n v="55"/>
    <n v="0"/>
  </r>
  <r>
    <s v="1GA3AFTX"/>
    <x v="12"/>
    <x v="0"/>
    <x v="0"/>
    <s v="MG Advanced"/>
    <s v="Rangreen"/>
    <s v="Panama"/>
    <x v="2"/>
    <x v="325"/>
    <x v="239"/>
    <s v="Tue"/>
    <x v="9"/>
    <x v="4"/>
    <n v="3393"/>
    <n v="0"/>
  </r>
  <r>
    <s v="389D515R"/>
    <x v="12"/>
    <x v="0"/>
    <x v="0"/>
    <s v="GTX Plus Pro"/>
    <s v="Inity"/>
    <s v="United States"/>
    <x v="0"/>
    <x v="325"/>
    <x v="276"/>
    <s v="Sun"/>
    <x v="10"/>
    <x v="4"/>
    <n v="5482"/>
    <n v="5775"/>
  </r>
  <r>
    <s v="2751GWVC"/>
    <x v="4"/>
    <x v="3"/>
    <x v="1"/>
    <s v="GTX Basic"/>
    <s v="Hottechi"/>
    <s v="Korea"/>
    <x v="0"/>
    <x v="325"/>
    <x v="229"/>
    <s v="Sat"/>
    <x v="8"/>
    <x v="4"/>
    <n v="550"/>
    <n v="651"/>
  </r>
  <r>
    <s v="0UFUDIYT"/>
    <x v="4"/>
    <x v="3"/>
    <x v="1"/>
    <s v="GTX Basic"/>
    <s v="Scotfind"/>
    <s v="United States"/>
    <x v="0"/>
    <x v="325"/>
    <x v="241"/>
    <s v="Wed"/>
    <x v="8"/>
    <x v="4"/>
    <n v="550"/>
    <n v="570"/>
  </r>
  <r>
    <s v="Y3QBGJLM"/>
    <x v="4"/>
    <x v="3"/>
    <x v="1"/>
    <s v="MG Special"/>
    <s v="Blackzim"/>
    <s v="United States"/>
    <x v="0"/>
    <x v="325"/>
    <x v="265"/>
    <s v="Sat"/>
    <x v="9"/>
    <x v="4"/>
    <n v="55"/>
    <n v="54"/>
  </r>
  <r>
    <s v="O7U4I96P"/>
    <x v="4"/>
    <x v="3"/>
    <x v="1"/>
    <s v="MG Special"/>
    <s v="Scotfind"/>
    <s v="United States"/>
    <x v="0"/>
    <x v="325"/>
    <x v="181"/>
    <s v="Fri"/>
    <x v="6"/>
    <x v="3"/>
    <n v="55"/>
    <n v="47"/>
  </r>
  <r>
    <s v="Q0R3ZBNT"/>
    <x v="20"/>
    <x v="5"/>
    <x v="2"/>
    <s v="MG Special"/>
    <s v="Silis"/>
    <s v="United States"/>
    <x v="0"/>
    <x v="325"/>
    <x v="227"/>
    <s v="Wed"/>
    <x v="8"/>
    <x v="4"/>
    <n v="55"/>
    <n v="56"/>
  </r>
  <r>
    <s v="FGUWP1NF"/>
    <x v="25"/>
    <x v="4"/>
    <x v="2"/>
    <s v="GTX Plus Basic"/>
    <s v="Vehement Capital Partners"/>
    <s v="United States"/>
    <x v="2"/>
    <x v="326"/>
    <x v="280"/>
    <s v="Thu"/>
    <x v="10"/>
    <x v="4"/>
    <n v="1096"/>
    <n v="0"/>
  </r>
  <r>
    <s v="DH8R6PK5"/>
    <x v="1"/>
    <x v="1"/>
    <x v="0"/>
    <s v="GTX Pro"/>
    <s v="Rangreen"/>
    <s v="Panama"/>
    <x v="2"/>
    <x v="326"/>
    <x v="239"/>
    <s v="Tue"/>
    <x v="9"/>
    <x v="4"/>
    <n v="4821"/>
    <n v="0"/>
  </r>
  <r>
    <s v="ZKFWTRRT"/>
    <x v="1"/>
    <x v="1"/>
    <x v="0"/>
    <s v="GTX Pro"/>
    <s v="Bioholding"/>
    <s v="Philipines"/>
    <x v="0"/>
    <x v="326"/>
    <x v="182"/>
    <s v="Sat"/>
    <x v="6"/>
    <x v="3"/>
    <n v="4821"/>
    <n v="4422"/>
  </r>
  <r>
    <s v="941SDVVZ"/>
    <x v="1"/>
    <x v="1"/>
    <x v="0"/>
    <s v="GTX Pro"/>
    <s v="Hottechi"/>
    <s v="Korea"/>
    <x v="0"/>
    <x v="326"/>
    <x v="277"/>
    <s v="Mon"/>
    <x v="10"/>
    <x v="4"/>
    <n v="4821"/>
    <n v="5357"/>
  </r>
  <r>
    <s v="ODINSHYF"/>
    <x v="8"/>
    <x v="1"/>
    <x v="0"/>
    <s v="MG Special"/>
    <s v="Bioholding"/>
    <s v="Philipines"/>
    <x v="2"/>
    <x v="326"/>
    <x v="276"/>
    <s v="Sun"/>
    <x v="10"/>
    <x v="4"/>
    <n v="55"/>
    <n v="0"/>
  </r>
  <r>
    <s v="0TICPBMF"/>
    <x v="8"/>
    <x v="1"/>
    <x v="0"/>
    <s v="GTX Plus Basic"/>
    <s v="Conecom"/>
    <s v="United States"/>
    <x v="0"/>
    <x v="326"/>
    <x v="173"/>
    <s v="Wed"/>
    <x v="6"/>
    <x v="3"/>
    <n v="1096"/>
    <n v="1047"/>
  </r>
  <r>
    <s v="WANX7LM0"/>
    <x v="8"/>
    <x v="1"/>
    <x v="0"/>
    <s v="GTX Pro"/>
    <s v="Ron-tech"/>
    <s v="United States"/>
    <x v="0"/>
    <x v="326"/>
    <x v="272"/>
    <s v="Fri"/>
    <x v="9"/>
    <x v="4"/>
    <n v="4821"/>
    <n v="5013"/>
  </r>
  <r>
    <s v="9F2MDA5R"/>
    <x v="10"/>
    <x v="3"/>
    <x v="1"/>
    <s v="MG Advanced"/>
    <s v="Finjob"/>
    <s v="United States"/>
    <x v="0"/>
    <x v="326"/>
    <x v="174"/>
    <s v="Mon"/>
    <x v="6"/>
    <x v="3"/>
    <n v="3393"/>
    <n v="3197"/>
  </r>
  <r>
    <s v="JUKJ3RAB"/>
    <x v="29"/>
    <x v="1"/>
    <x v="0"/>
    <s v="GTX Plus Basic"/>
    <s v="Inity"/>
    <s v="United States"/>
    <x v="2"/>
    <x v="326"/>
    <x v="280"/>
    <s v="Thu"/>
    <x v="10"/>
    <x v="4"/>
    <n v="1096"/>
    <n v="0"/>
  </r>
  <r>
    <s v="YD3D41E0"/>
    <x v="29"/>
    <x v="1"/>
    <x v="0"/>
    <s v="GTX Plus Basic"/>
    <s v="Zumgoity"/>
    <s v="United States"/>
    <x v="0"/>
    <x v="326"/>
    <x v="277"/>
    <s v="Mon"/>
    <x v="10"/>
    <x v="4"/>
    <n v="1096"/>
    <n v="1127"/>
  </r>
  <r>
    <s v="K2NPVZL8"/>
    <x v="16"/>
    <x v="2"/>
    <x v="1"/>
    <s v="GTX Basic"/>
    <m/>
    <s v=""/>
    <x v="1"/>
    <x v="326"/>
    <x v="6"/>
    <s v=""/>
    <x v="1"/>
    <x v="1"/>
    <s v=""/>
    <n v="0"/>
  </r>
  <r>
    <s v="7FLPKZN7"/>
    <x v="16"/>
    <x v="2"/>
    <x v="1"/>
    <s v="GTX Pro"/>
    <s v="Kan-code"/>
    <s v="United States"/>
    <x v="1"/>
    <x v="326"/>
    <x v="6"/>
    <s v=""/>
    <x v="1"/>
    <x v="1"/>
    <s v=""/>
    <n v="0"/>
  </r>
  <r>
    <s v="RX8711KI"/>
    <x v="16"/>
    <x v="2"/>
    <x v="1"/>
    <s v="GTX Basic"/>
    <s v="Plexzap"/>
    <s v="United States"/>
    <x v="0"/>
    <x v="326"/>
    <x v="266"/>
    <s v="Sun"/>
    <x v="9"/>
    <x v="4"/>
    <n v="550"/>
    <n v="468"/>
  </r>
  <r>
    <s v="F3BJAMUL"/>
    <x v="16"/>
    <x v="2"/>
    <x v="1"/>
    <s v="MG Special"/>
    <s v="Rantouch"/>
    <s v="United States"/>
    <x v="0"/>
    <x v="326"/>
    <x v="232"/>
    <s v="Sun"/>
    <x v="8"/>
    <x v="4"/>
    <n v="55"/>
    <n v="55"/>
  </r>
  <r>
    <s v="HZS2YVRN"/>
    <x v="18"/>
    <x v="2"/>
    <x v="1"/>
    <s v="MG Special"/>
    <s v="Finjob"/>
    <s v="United States"/>
    <x v="0"/>
    <x v="326"/>
    <x v="276"/>
    <s v="Sun"/>
    <x v="10"/>
    <x v="4"/>
    <n v="55"/>
    <n v="57"/>
  </r>
  <r>
    <s v="W3B077GY"/>
    <x v="24"/>
    <x v="0"/>
    <x v="0"/>
    <s v="MG Special"/>
    <s v="Zumgoity"/>
    <s v="United States"/>
    <x v="2"/>
    <x v="326"/>
    <x v="233"/>
    <s v="Tue"/>
    <x v="8"/>
    <x v="4"/>
    <n v="55"/>
    <n v="0"/>
  </r>
  <r>
    <s v="MGR0TSPK"/>
    <x v="24"/>
    <x v="0"/>
    <x v="0"/>
    <s v="GTX Plus Basic"/>
    <s v="Rangreen"/>
    <s v="Panama"/>
    <x v="0"/>
    <x v="326"/>
    <x v="237"/>
    <s v="Mon"/>
    <x v="8"/>
    <x v="4"/>
    <n v="1096"/>
    <n v="946"/>
  </r>
  <r>
    <s v="TEF07JM6"/>
    <x v="5"/>
    <x v="3"/>
    <x v="1"/>
    <s v="GTX Basic"/>
    <s v="Xx-holding"/>
    <s v="United States"/>
    <x v="2"/>
    <x v="326"/>
    <x v="277"/>
    <s v="Mon"/>
    <x v="10"/>
    <x v="4"/>
    <n v="550"/>
    <n v="0"/>
  </r>
  <r>
    <s v="N8SVXI48"/>
    <x v="9"/>
    <x v="2"/>
    <x v="1"/>
    <s v="GTX Basic"/>
    <s v="Zoomit"/>
    <s v="United States"/>
    <x v="2"/>
    <x v="326"/>
    <x v="226"/>
    <s v="Tue"/>
    <x v="8"/>
    <x v="4"/>
    <n v="550"/>
    <n v="0"/>
  </r>
  <r>
    <s v="VG1WQW88"/>
    <x v="9"/>
    <x v="2"/>
    <x v="1"/>
    <s v="MG Special"/>
    <s v="Golddex"/>
    <s v="United States"/>
    <x v="2"/>
    <x v="326"/>
    <x v="205"/>
    <s v="Mon"/>
    <x v="8"/>
    <x v="4"/>
    <n v="55"/>
    <n v="0"/>
  </r>
  <r>
    <s v="MEKVHSCB"/>
    <x v="0"/>
    <x v="0"/>
    <x v="0"/>
    <s v="MG Special"/>
    <s v="Dontechi"/>
    <s v="United States"/>
    <x v="2"/>
    <x v="326"/>
    <x v="237"/>
    <s v="Mon"/>
    <x v="8"/>
    <x v="4"/>
    <n v="55"/>
    <n v="0"/>
  </r>
  <r>
    <s v="PBJ62FC3"/>
    <x v="17"/>
    <x v="5"/>
    <x v="2"/>
    <s v="GTX Pro"/>
    <s v="Massive Dynamic"/>
    <s v="United States"/>
    <x v="2"/>
    <x v="326"/>
    <x v="280"/>
    <s v="Thu"/>
    <x v="10"/>
    <x v="4"/>
    <n v="4821"/>
    <n v="0"/>
  </r>
  <r>
    <s v="3Q15OHQB"/>
    <x v="4"/>
    <x v="3"/>
    <x v="1"/>
    <s v="MG Advanced"/>
    <m/>
    <s v=""/>
    <x v="1"/>
    <x v="326"/>
    <x v="6"/>
    <s v=""/>
    <x v="1"/>
    <x v="1"/>
    <s v=""/>
    <n v="0"/>
  </r>
  <r>
    <s v="O04P1WN6"/>
    <x v="4"/>
    <x v="3"/>
    <x v="1"/>
    <s v="GTX Pro"/>
    <s v="Hottechi"/>
    <s v="Korea"/>
    <x v="0"/>
    <x v="326"/>
    <x v="268"/>
    <s v="Sun"/>
    <x v="9"/>
    <x v="4"/>
    <n v="4821"/>
    <n v="4415"/>
  </r>
  <r>
    <s v="600FP406"/>
    <x v="15"/>
    <x v="5"/>
    <x v="2"/>
    <s v="MG Special"/>
    <s v="Bioplex"/>
    <s v="United States"/>
    <x v="0"/>
    <x v="326"/>
    <x v="277"/>
    <s v="Mon"/>
    <x v="10"/>
    <x v="4"/>
    <n v="55"/>
    <n v="60"/>
  </r>
  <r>
    <s v="2EFTTOAV"/>
    <x v="2"/>
    <x v="2"/>
    <x v="1"/>
    <s v="GTX Plus Pro"/>
    <s v="Green-Plus"/>
    <s v="United States"/>
    <x v="0"/>
    <x v="326"/>
    <x v="276"/>
    <s v="Sun"/>
    <x v="10"/>
    <x v="4"/>
    <n v="5482"/>
    <n v="5865"/>
  </r>
  <r>
    <s v="DDXFIBEY"/>
    <x v="3"/>
    <x v="0"/>
    <x v="0"/>
    <s v="GTX Plus Pro"/>
    <s v="Treequote"/>
    <s v="United States"/>
    <x v="2"/>
    <x v="327"/>
    <x v="230"/>
    <s v="Thu"/>
    <x v="8"/>
    <x v="4"/>
    <n v="5482"/>
    <n v="0"/>
  </r>
  <r>
    <s v="5BRWXIU3"/>
    <x v="3"/>
    <x v="0"/>
    <x v="0"/>
    <s v="MG Special"/>
    <s v="Codehow"/>
    <s v="United States"/>
    <x v="2"/>
    <x v="327"/>
    <x v="237"/>
    <s v="Mon"/>
    <x v="8"/>
    <x v="4"/>
    <n v="55"/>
    <n v="0"/>
  </r>
  <r>
    <s v="WN9ZY701"/>
    <x v="25"/>
    <x v="4"/>
    <x v="2"/>
    <s v="GTX Plus Basic"/>
    <s v="Kan-code"/>
    <s v="United States"/>
    <x v="2"/>
    <x v="327"/>
    <x v="247"/>
    <s v="Thu"/>
    <x v="9"/>
    <x v="4"/>
    <n v="1096"/>
    <n v="0"/>
  </r>
  <r>
    <s v="DA8D04ED"/>
    <x v="28"/>
    <x v="0"/>
    <x v="0"/>
    <s v="MG Advanced"/>
    <s v="Globex Corporation"/>
    <s v="Norway"/>
    <x v="2"/>
    <x v="327"/>
    <x v="279"/>
    <s v="Wed"/>
    <x v="10"/>
    <x v="4"/>
    <n v="3393"/>
    <n v="0"/>
  </r>
  <r>
    <s v="WLQC2XK4"/>
    <x v="28"/>
    <x v="0"/>
    <x v="0"/>
    <s v="MG Special"/>
    <s v="Rundofase"/>
    <s v="United States"/>
    <x v="0"/>
    <x v="327"/>
    <x v="277"/>
    <s v="Mon"/>
    <x v="10"/>
    <x v="4"/>
    <n v="55"/>
    <n v="54"/>
  </r>
  <r>
    <s v="A4CVM3PM"/>
    <x v="27"/>
    <x v="5"/>
    <x v="2"/>
    <s v="GTX Pro"/>
    <s v="Opentech"/>
    <s v="United States"/>
    <x v="0"/>
    <x v="327"/>
    <x v="275"/>
    <s v="Wed"/>
    <x v="9"/>
    <x v="4"/>
    <n v="4821"/>
    <n v="5069"/>
  </r>
  <r>
    <s v="CNLE5EJ2"/>
    <x v="13"/>
    <x v="4"/>
    <x v="2"/>
    <s v="GTX Plus Pro"/>
    <s v="Konex"/>
    <s v="United States"/>
    <x v="0"/>
    <x v="327"/>
    <x v="280"/>
    <s v="Thu"/>
    <x v="10"/>
    <x v="4"/>
    <n v="5482"/>
    <n v="5378"/>
  </r>
  <r>
    <s v="D3HUUVPL"/>
    <x v="13"/>
    <x v="4"/>
    <x v="2"/>
    <s v="GTX Pro"/>
    <s v="Mathtouch"/>
    <s v="Jordan"/>
    <x v="0"/>
    <x v="327"/>
    <x v="240"/>
    <s v="Mon"/>
    <x v="9"/>
    <x v="4"/>
    <n v="4821"/>
    <n v="5255"/>
  </r>
  <r>
    <s v="2UNDAQZ2"/>
    <x v="1"/>
    <x v="1"/>
    <x v="0"/>
    <s v="GTX Plus Basic"/>
    <s v="Domzoom"/>
    <s v="United States"/>
    <x v="2"/>
    <x v="327"/>
    <x v="279"/>
    <s v="Wed"/>
    <x v="10"/>
    <x v="4"/>
    <n v="1096"/>
    <n v="0"/>
  </r>
  <r>
    <s v="R2E45IQ8"/>
    <x v="1"/>
    <x v="1"/>
    <x v="0"/>
    <s v="GTX Plus Pro"/>
    <s v="Conecom"/>
    <s v="United States"/>
    <x v="0"/>
    <x v="327"/>
    <x v="278"/>
    <s v="Tue"/>
    <x v="10"/>
    <x v="4"/>
    <n v="5482"/>
    <n v="5144"/>
  </r>
  <r>
    <s v="UX0H8B3W"/>
    <x v="26"/>
    <x v="4"/>
    <x v="2"/>
    <s v="GTX Plus Pro"/>
    <s v="Donware"/>
    <s v="United States"/>
    <x v="2"/>
    <x v="327"/>
    <x v="264"/>
    <s v="Thu"/>
    <x v="8"/>
    <x v="4"/>
    <n v="5482"/>
    <n v="0"/>
  </r>
  <r>
    <s v="VM0A3057"/>
    <x v="7"/>
    <x v="2"/>
    <x v="1"/>
    <s v="GTX Plus Pro"/>
    <s v="Plusstrip"/>
    <s v="United States"/>
    <x v="0"/>
    <x v="327"/>
    <x v="278"/>
    <s v="Tue"/>
    <x v="10"/>
    <x v="4"/>
    <n v="5482"/>
    <n v="5527"/>
  </r>
  <r>
    <s v="DX9CCI9C"/>
    <x v="18"/>
    <x v="2"/>
    <x v="1"/>
    <s v="MG Advanced"/>
    <s v="Nam-zim"/>
    <s v="Brazil"/>
    <x v="2"/>
    <x v="327"/>
    <x v="251"/>
    <s v="Tue"/>
    <x v="9"/>
    <x v="4"/>
    <n v="3393"/>
    <n v="0"/>
  </r>
  <r>
    <s v="8SE1W979"/>
    <x v="24"/>
    <x v="0"/>
    <x v="0"/>
    <s v="GTX Basic"/>
    <s v="Hottechi"/>
    <s v="Korea"/>
    <x v="2"/>
    <x v="327"/>
    <x v="277"/>
    <s v="Mon"/>
    <x v="10"/>
    <x v="4"/>
    <n v="550"/>
    <n v="0"/>
  </r>
  <r>
    <s v="L6AOARQ9"/>
    <x v="24"/>
    <x v="0"/>
    <x v="0"/>
    <s v="GTX Basic"/>
    <s v="dambase"/>
    <s v="United States"/>
    <x v="0"/>
    <x v="327"/>
    <x v="261"/>
    <s v="Thu"/>
    <x v="9"/>
    <x v="4"/>
    <n v="550"/>
    <n v="452"/>
  </r>
  <r>
    <s v="I83GQQHA"/>
    <x v="5"/>
    <x v="3"/>
    <x v="1"/>
    <s v="MG Advanced"/>
    <s v="Kan-code"/>
    <s v="United States"/>
    <x v="2"/>
    <x v="327"/>
    <x v="280"/>
    <s v="Thu"/>
    <x v="10"/>
    <x v="4"/>
    <n v="3393"/>
    <n v="0"/>
  </r>
  <r>
    <s v="10984DDU"/>
    <x v="0"/>
    <x v="0"/>
    <x v="0"/>
    <s v="GTX Plus Pro"/>
    <s v="Toughzap"/>
    <s v="United States"/>
    <x v="0"/>
    <x v="327"/>
    <x v="270"/>
    <s v="Thu"/>
    <x v="9"/>
    <x v="4"/>
    <n v="5482"/>
    <n v="7300"/>
  </r>
  <r>
    <s v="JQVW0KJV"/>
    <x v="12"/>
    <x v="0"/>
    <x v="0"/>
    <s v="MG Special"/>
    <s v="Genco Pura Olive Oil Company"/>
    <s v="Italy"/>
    <x v="2"/>
    <x v="327"/>
    <x v="207"/>
    <s v="Thu"/>
    <x v="8"/>
    <x v="4"/>
    <n v="55"/>
    <n v="0"/>
  </r>
  <r>
    <s v="UWZHNMR4"/>
    <x v="4"/>
    <x v="3"/>
    <x v="1"/>
    <s v="GTX Plus Pro"/>
    <s v="Blackzim"/>
    <s v="United States"/>
    <x v="0"/>
    <x v="327"/>
    <x v="244"/>
    <s v="Sun"/>
    <x v="8"/>
    <x v="4"/>
    <n v="5482"/>
    <n v="5196"/>
  </r>
  <r>
    <s v="TRET6F45"/>
    <x v="4"/>
    <x v="3"/>
    <x v="1"/>
    <s v="GTX Plus Pro"/>
    <s v="Faxquote"/>
    <s v="United States"/>
    <x v="0"/>
    <x v="327"/>
    <x v="274"/>
    <s v="Tue"/>
    <x v="9"/>
    <x v="4"/>
    <n v="5482"/>
    <n v="5624"/>
  </r>
  <r>
    <s v="8DDC9RLE"/>
    <x v="4"/>
    <x v="3"/>
    <x v="1"/>
    <s v="MG Advanced"/>
    <s v="J-Texon"/>
    <s v="United States"/>
    <x v="0"/>
    <x v="327"/>
    <x v="273"/>
    <s v="Fri"/>
    <x v="9"/>
    <x v="4"/>
    <n v="3393"/>
    <n v="4110"/>
  </r>
  <r>
    <s v="TFGYLK6C"/>
    <x v="3"/>
    <x v="0"/>
    <x v="0"/>
    <s v="GTX Basic"/>
    <s v="Inity"/>
    <s v="United States"/>
    <x v="2"/>
    <x v="328"/>
    <x v="279"/>
    <s v="Wed"/>
    <x v="10"/>
    <x v="4"/>
    <n v="550"/>
    <n v="0"/>
  </r>
  <r>
    <s v="4YXXI2OI"/>
    <x v="3"/>
    <x v="0"/>
    <x v="0"/>
    <s v="MG Special"/>
    <s v="Codehow"/>
    <s v="United States"/>
    <x v="0"/>
    <x v="328"/>
    <x v="248"/>
    <s v="Mon"/>
    <x v="9"/>
    <x v="4"/>
    <n v="55"/>
    <n v="53"/>
  </r>
  <r>
    <s v="3C7A75LH"/>
    <x v="23"/>
    <x v="4"/>
    <x v="2"/>
    <s v="GTX Pro"/>
    <s v="Massive Dynamic"/>
    <s v="United States"/>
    <x v="0"/>
    <x v="328"/>
    <x v="173"/>
    <s v="Wed"/>
    <x v="6"/>
    <x v="3"/>
    <n v="4821"/>
    <n v="5727"/>
  </r>
  <r>
    <s v="02LUGFJS"/>
    <x v="23"/>
    <x v="4"/>
    <x v="2"/>
    <s v="GTX Pro"/>
    <s v="Plussunin"/>
    <s v="United States"/>
    <x v="0"/>
    <x v="328"/>
    <x v="183"/>
    <s v="Thu"/>
    <x v="6"/>
    <x v="3"/>
    <n v="4821"/>
    <n v="4308"/>
  </r>
  <r>
    <s v="KPF0GREK"/>
    <x v="23"/>
    <x v="4"/>
    <x v="2"/>
    <s v="MG Advanced"/>
    <s v="Plussunin"/>
    <s v="United States"/>
    <x v="0"/>
    <x v="328"/>
    <x v="257"/>
    <s v="Sat"/>
    <x v="9"/>
    <x v="4"/>
    <n v="3393"/>
    <n v="3329"/>
  </r>
  <r>
    <s v="HEG2JK9Y"/>
    <x v="13"/>
    <x v="4"/>
    <x v="2"/>
    <s v="GTX Plus Basic"/>
    <s v="Kinnamplus"/>
    <s v="United States"/>
    <x v="2"/>
    <x v="328"/>
    <x v="278"/>
    <s v="Tue"/>
    <x v="10"/>
    <x v="4"/>
    <n v="1096"/>
    <n v="0"/>
  </r>
  <r>
    <s v="1ZCAL93A"/>
    <x v="1"/>
    <x v="1"/>
    <x v="0"/>
    <s v="GTX Plus Pro"/>
    <s v="Hottechi"/>
    <s v="Korea"/>
    <x v="2"/>
    <x v="328"/>
    <x v="279"/>
    <s v="Wed"/>
    <x v="10"/>
    <x v="4"/>
    <n v="5482"/>
    <n v="0"/>
  </r>
  <r>
    <s v="5NW6HK74"/>
    <x v="14"/>
    <x v="3"/>
    <x v="1"/>
    <s v="MG Special"/>
    <s v="Doncon"/>
    <s v="United States"/>
    <x v="2"/>
    <x v="328"/>
    <x v="279"/>
    <s v="Wed"/>
    <x v="10"/>
    <x v="4"/>
    <n v="55"/>
    <n v="0"/>
  </r>
  <r>
    <s v="EJVD09HQ"/>
    <x v="7"/>
    <x v="2"/>
    <x v="1"/>
    <s v="MG Special"/>
    <s v="Betasoloin"/>
    <s v="United States"/>
    <x v="1"/>
    <x v="328"/>
    <x v="6"/>
    <s v=""/>
    <x v="1"/>
    <x v="1"/>
    <s v=""/>
    <n v="0"/>
  </r>
  <r>
    <s v="7WFASDCZ"/>
    <x v="29"/>
    <x v="1"/>
    <x v="0"/>
    <s v="GTX Basic"/>
    <s v="Gogozoom"/>
    <s v="United States"/>
    <x v="2"/>
    <x v="328"/>
    <x v="278"/>
    <s v="Tue"/>
    <x v="10"/>
    <x v="4"/>
    <n v="550"/>
    <n v="0"/>
  </r>
  <r>
    <s v="7XNX75LI"/>
    <x v="29"/>
    <x v="1"/>
    <x v="0"/>
    <s v="GTX Plus Pro"/>
    <s v="Dontechi"/>
    <s v="United States"/>
    <x v="2"/>
    <x v="328"/>
    <x v="250"/>
    <s v="Fri"/>
    <x v="9"/>
    <x v="4"/>
    <n v="5482"/>
    <n v="0"/>
  </r>
  <r>
    <s v="RAUWH0GP"/>
    <x v="16"/>
    <x v="2"/>
    <x v="1"/>
    <s v="GTX Plus Pro"/>
    <s v="Labdrill"/>
    <s v="United States"/>
    <x v="0"/>
    <x v="328"/>
    <x v="237"/>
    <s v="Mon"/>
    <x v="8"/>
    <x v="4"/>
    <n v="5482"/>
    <n v="6105"/>
  </r>
  <r>
    <s v="I86I0TJG"/>
    <x v="18"/>
    <x v="2"/>
    <x v="1"/>
    <s v="GTX Basic"/>
    <s v="Xx-holding"/>
    <s v="United States"/>
    <x v="0"/>
    <x v="328"/>
    <x v="220"/>
    <s v="Mon"/>
    <x v="8"/>
    <x v="4"/>
    <n v="550"/>
    <n v="549"/>
  </r>
  <r>
    <s v="TFW3KAYZ"/>
    <x v="18"/>
    <x v="2"/>
    <x v="1"/>
    <s v="GTX Pro"/>
    <s v="Doncon"/>
    <s v="United States"/>
    <x v="0"/>
    <x v="328"/>
    <x v="231"/>
    <s v="Sun"/>
    <x v="8"/>
    <x v="4"/>
    <n v="4821"/>
    <n v="4828"/>
  </r>
  <r>
    <s v="9NH8ACMQ"/>
    <x v="22"/>
    <x v="1"/>
    <x v="0"/>
    <s v="GTX Plus Basic"/>
    <s v="Dontechi"/>
    <s v="United States"/>
    <x v="2"/>
    <x v="328"/>
    <x v="279"/>
    <s v="Wed"/>
    <x v="10"/>
    <x v="4"/>
    <n v="1096"/>
    <n v="0"/>
  </r>
  <r>
    <s v="86KARIC1"/>
    <x v="9"/>
    <x v="2"/>
    <x v="1"/>
    <s v="GTX Basic"/>
    <s v="Y-corporation"/>
    <s v="United States"/>
    <x v="2"/>
    <x v="328"/>
    <x v="278"/>
    <s v="Tue"/>
    <x v="10"/>
    <x v="4"/>
    <n v="550"/>
    <n v="0"/>
  </r>
  <r>
    <s v="N2SLAOZR"/>
    <x v="0"/>
    <x v="0"/>
    <x v="0"/>
    <s v="GTX Basic"/>
    <s v="Finhigh"/>
    <s v="United States"/>
    <x v="2"/>
    <x v="328"/>
    <x v="279"/>
    <s v="Wed"/>
    <x v="10"/>
    <x v="4"/>
    <n v="550"/>
    <n v="0"/>
  </r>
  <r>
    <s v="02TUKBP3"/>
    <x v="0"/>
    <x v="0"/>
    <x v="0"/>
    <s v="MG Special"/>
    <s v="Zumgoity"/>
    <s v="United States"/>
    <x v="2"/>
    <x v="328"/>
    <x v="262"/>
    <s v="Thu"/>
    <x v="8"/>
    <x v="4"/>
    <n v="55"/>
    <n v="0"/>
  </r>
  <r>
    <s v="KU0YOR3J"/>
    <x v="6"/>
    <x v="1"/>
    <x v="0"/>
    <s v="GTX Plus Basic"/>
    <s v="Zumgoity"/>
    <s v="United States"/>
    <x v="0"/>
    <x v="328"/>
    <x v="279"/>
    <s v="Wed"/>
    <x v="10"/>
    <x v="4"/>
    <n v="1096"/>
    <n v="1189"/>
  </r>
  <r>
    <s v="BRGJCWO1"/>
    <x v="6"/>
    <x v="1"/>
    <x v="0"/>
    <s v="MG Special"/>
    <s v="Hottechi"/>
    <s v="Korea"/>
    <x v="0"/>
    <x v="328"/>
    <x v="260"/>
    <s v="Tue"/>
    <x v="8"/>
    <x v="4"/>
    <n v="55"/>
    <n v="51"/>
  </r>
  <r>
    <s v="IEIZU3TY"/>
    <x v="19"/>
    <x v="4"/>
    <x v="2"/>
    <s v="GTX Plus Basic"/>
    <s v="Mathtouch"/>
    <s v="Jordan"/>
    <x v="2"/>
    <x v="328"/>
    <x v="266"/>
    <s v="Sun"/>
    <x v="9"/>
    <x v="4"/>
    <n v="1096"/>
    <n v="0"/>
  </r>
  <r>
    <s v="P8QXRXMR"/>
    <x v="11"/>
    <x v="3"/>
    <x v="1"/>
    <s v="GTX Pro"/>
    <m/>
    <s v=""/>
    <x v="1"/>
    <x v="328"/>
    <x v="6"/>
    <s v=""/>
    <x v="1"/>
    <x v="1"/>
    <s v=""/>
    <n v="0"/>
  </r>
  <r>
    <s v="35KZ6QTP"/>
    <x v="11"/>
    <x v="3"/>
    <x v="1"/>
    <s v="MG Advanced"/>
    <s v="Xx-holding"/>
    <s v="United States"/>
    <x v="2"/>
    <x v="328"/>
    <x v="278"/>
    <s v="Tue"/>
    <x v="10"/>
    <x v="4"/>
    <n v="3393"/>
    <n v="0"/>
  </r>
  <r>
    <s v="V5ZP09PO"/>
    <x v="12"/>
    <x v="0"/>
    <x v="0"/>
    <s v="GTX Plus Basic"/>
    <s v="Dontechi"/>
    <s v="United States"/>
    <x v="2"/>
    <x v="328"/>
    <x v="278"/>
    <s v="Tue"/>
    <x v="10"/>
    <x v="4"/>
    <n v="1096"/>
    <n v="0"/>
  </r>
  <r>
    <s v="VKB9RFJT"/>
    <x v="12"/>
    <x v="0"/>
    <x v="0"/>
    <s v="MG Special"/>
    <s v="Condax"/>
    <s v="United States"/>
    <x v="0"/>
    <x v="328"/>
    <x v="228"/>
    <s v="Mon"/>
    <x v="8"/>
    <x v="4"/>
    <n v="55"/>
    <n v="55"/>
  </r>
  <r>
    <s v="Y9HHGGOQ"/>
    <x v="12"/>
    <x v="0"/>
    <x v="0"/>
    <s v="MG Special"/>
    <s v="dambase"/>
    <s v="United States"/>
    <x v="0"/>
    <x v="328"/>
    <x v="279"/>
    <s v="Wed"/>
    <x v="10"/>
    <x v="4"/>
    <n v="55"/>
    <n v="53"/>
  </r>
  <r>
    <s v="H3AEZ2BZ"/>
    <x v="4"/>
    <x v="3"/>
    <x v="1"/>
    <s v="MG Special"/>
    <s v="Plusstrip"/>
    <s v="United States"/>
    <x v="2"/>
    <x v="328"/>
    <x v="280"/>
    <s v="Thu"/>
    <x v="10"/>
    <x v="4"/>
    <n v="55"/>
    <n v="0"/>
  </r>
  <r>
    <s v="LUXAXNBV"/>
    <x v="20"/>
    <x v="5"/>
    <x v="2"/>
    <s v="GTX Plus Pro"/>
    <s v="Donquadtech"/>
    <s v="United States"/>
    <x v="0"/>
    <x v="328"/>
    <x v="257"/>
    <s v="Sat"/>
    <x v="9"/>
    <x v="4"/>
    <n v="5482"/>
    <n v="5960"/>
  </r>
  <r>
    <s v="0XBMBVFP"/>
    <x v="2"/>
    <x v="2"/>
    <x v="1"/>
    <s v="MG Advanced"/>
    <s v="Groovestreet"/>
    <s v="United States"/>
    <x v="0"/>
    <x v="328"/>
    <x v="279"/>
    <s v="Wed"/>
    <x v="10"/>
    <x v="4"/>
    <n v="3393"/>
    <n v="3438"/>
  </r>
  <r>
    <s v="8KIMVD15"/>
    <x v="3"/>
    <x v="0"/>
    <x v="0"/>
    <s v="MG Special"/>
    <s v="Cancity"/>
    <s v="United States"/>
    <x v="2"/>
    <x v="329"/>
    <x v="281"/>
    <s v="Fri"/>
    <x v="10"/>
    <x v="4"/>
    <n v="55"/>
    <n v="0"/>
  </r>
  <r>
    <s v="Q06QD8ZW"/>
    <x v="3"/>
    <x v="0"/>
    <x v="0"/>
    <s v="MG Special"/>
    <s v="Globex Corporation"/>
    <s v="Norway"/>
    <x v="0"/>
    <x v="329"/>
    <x v="197"/>
    <s v="Fri"/>
    <x v="8"/>
    <x v="4"/>
    <n v="55"/>
    <n v="54"/>
  </r>
  <r>
    <s v="0SD3OBQI"/>
    <x v="25"/>
    <x v="4"/>
    <x v="2"/>
    <s v="GTX Plus Basic"/>
    <s v="Konex"/>
    <s v="United States"/>
    <x v="2"/>
    <x v="329"/>
    <x v="205"/>
    <s v="Mon"/>
    <x v="8"/>
    <x v="4"/>
    <n v="1096"/>
    <n v="0"/>
  </r>
  <r>
    <s v="YKZFQT7K"/>
    <x v="23"/>
    <x v="4"/>
    <x v="2"/>
    <s v="GTX Basic"/>
    <s v="Kinnamplus"/>
    <s v="United States"/>
    <x v="2"/>
    <x v="329"/>
    <x v="280"/>
    <s v="Thu"/>
    <x v="10"/>
    <x v="4"/>
    <n v="550"/>
    <n v="0"/>
  </r>
  <r>
    <s v="I25J5M7W"/>
    <x v="23"/>
    <x v="4"/>
    <x v="2"/>
    <s v="MG Advanced"/>
    <s v="Iselectrics"/>
    <s v="United States"/>
    <x v="2"/>
    <x v="329"/>
    <x v="183"/>
    <s v="Thu"/>
    <x v="6"/>
    <x v="3"/>
    <n v="3393"/>
    <n v="0"/>
  </r>
  <r>
    <s v="B2Z4BB5U"/>
    <x v="28"/>
    <x v="0"/>
    <x v="0"/>
    <s v="GTX Plus Pro"/>
    <s v="Toughzap"/>
    <s v="United States"/>
    <x v="2"/>
    <x v="329"/>
    <x v="281"/>
    <s v="Fri"/>
    <x v="10"/>
    <x v="4"/>
    <n v="5482"/>
    <n v="0"/>
  </r>
  <r>
    <s v="87ZXBDQS"/>
    <x v="28"/>
    <x v="0"/>
    <x v="0"/>
    <s v="MG Special"/>
    <s v="Isdom"/>
    <s v="United States"/>
    <x v="2"/>
    <x v="329"/>
    <x v="282"/>
    <s v="Sat"/>
    <x v="10"/>
    <x v="4"/>
    <n v="55"/>
    <n v="0"/>
  </r>
  <r>
    <s v="3LYVAV6P"/>
    <x v="28"/>
    <x v="0"/>
    <x v="0"/>
    <s v="MG Special"/>
    <s v="Statholdings"/>
    <s v="United States"/>
    <x v="0"/>
    <x v="329"/>
    <x v="278"/>
    <s v="Tue"/>
    <x v="10"/>
    <x v="4"/>
    <n v="55"/>
    <n v="55"/>
  </r>
  <r>
    <s v="G7QIQDSA"/>
    <x v="27"/>
    <x v="5"/>
    <x v="2"/>
    <s v="GTX Pro"/>
    <m/>
    <s v=""/>
    <x v="1"/>
    <x v="329"/>
    <x v="6"/>
    <s v=""/>
    <x v="1"/>
    <x v="1"/>
    <s v=""/>
    <n v="0"/>
  </r>
  <r>
    <s v="7I2O2ZCR"/>
    <x v="27"/>
    <x v="5"/>
    <x v="2"/>
    <s v="GTX Plus Basic"/>
    <s v="Xx-zobam"/>
    <s v="United States"/>
    <x v="2"/>
    <x v="329"/>
    <x v="232"/>
    <s v="Sun"/>
    <x v="8"/>
    <x v="4"/>
    <n v="1096"/>
    <n v="0"/>
  </r>
  <r>
    <s v="SUX7JFN7"/>
    <x v="13"/>
    <x v="4"/>
    <x v="2"/>
    <s v="GTX Plus Basic"/>
    <s v="Konex"/>
    <s v="United States"/>
    <x v="2"/>
    <x v="329"/>
    <x v="232"/>
    <s v="Sun"/>
    <x v="8"/>
    <x v="4"/>
    <n v="1096"/>
    <n v="0"/>
  </r>
  <r>
    <s v="5DL7R4C3"/>
    <x v="1"/>
    <x v="1"/>
    <x v="0"/>
    <s v="GTX Pro"/>
    <s v="Hottechi"/>
    <s v="Korea"/>
    <x v="2"/>
    <x v="329"/>
    <x v="278"/>
    <s v="Tue"/>
    <x v="10"/>
    <x v="4"/>
    <n v="4821"/>
    <n v="0"/>
  </r>
  <r>
    <s v="61ON3Y6O"/>
    <x v="1"/>
    <x v="1"/>
    <x v="0"/>
    <s v="MG Special"/>
    <s v="Streethex"/>
    <s v="Belgium"/>
    <x v="2"/>
    <x v="329"/>
    <x v="277"/>
    <s v="Mon"/>
    <x v="10"/>
    <x v="4"/>
    <n v="55"/>
    <n v="0"/>
  </r>
  <r>
    <s v="HOEKIDDI"/>
    <x v="26"/>
    <x v="4"/>
    <x v="2"/>
    <s v="GTX Pro"/>
    <s v="Ganjaflex"/>
    <s v="Japan"/>
    <x v="2"/>
    <x v="329"/>
    <x v="220"/>
    <s v="Mon"/>
    <x v="8"/>
    <x v="4"/>
    <n v="4821"/>
    <n v="0"/>
  </r>
  <r>
    <s v="10YLM9VF"/>
    <x v="14"/>
    <x v="3"/>
    <x v="1"/>
    <s v="GTX Pro"/>
    <s v="Sonron"/>
    <s v="United States"/>
    <x v="2"/>
    <x v="329"/>
    <x v="283"/>
    <s v="Mon"/>
    <x v="10"/>
    <x v="4"/>
    <n v="4821"/>
    <n v="0"/>
  </r>
  <r>
    <s v="LN0DF2XI"/>
    <x v="14"/>
    <x v="3"/>
    <x v="1"/>
    <s v="MG Special"/>
    <s v="Sonron"/>
    <s v="United States"/>
    <x v="0"/>
    <x v="329"/>
    <x v="237"/>
    <s v="Mon"/>
    <x v="8"/>
    <x v="4"/>
    <n v="55"/>
    <n v="48"/>
  </r>
  <r>
    <s v="ZNE0DAIF"/>
    <x v="10"/>
    <x v="3"/>
    <x v="1"/>
    <s v="GTX Plus Basic"/>
    <s v="Hottechi"/>
    <s v="Korea"/>
    <x v="2"/>
    <x v="329"/>
    <x v="253"/>
    <s v="Fri"/>
    <x v="8"/>
    <x v="4"/>
    <n v="1096"/>
    <n v="0"/>
  </r>
  <r>
    <s v="DTCHPCBB"/>
    <x v="10"/>
    <x v="3"/>
    <x v="1"/>
    <s v="MG Advanced"/>
    <s v="Finjob"/>
    <s v="United States"/>
    <x v="0"/>
    <x v="329"/>
    <x v="247"/>
    <s v="Thu"/>
    <x v="9"/>
    <x v="4"/>
    <n v="3393"/>
    <n v="3553"/>
  </r>
  <r>
    <s v="YID2GAED"/>
    <x v="7"/>
    <x v="2"/>
    <x v="1"/>
    <s v="GTX Plus Pro"/>
    <s v="Xx-holding"/>
    <s v="United States"/>
    <x v="2"/>
    <x v="329"/>
    <x v="279"/>
    <s v="Wed"/>
    <x v="10"/>
    <x v="4"/>
    <n v="5482"/>
    <n v="0"/>
  </r>
  <r>
    <s v="QFKL9UK2"/>
    <x v="18"/>
    <x v="2"/>
    <x v="1"/>
    <s v="GTX Pro"/>
    <s v="J-Texon"/>
    <s v="United States"/>
    <x v="0"/>
    <x v="329"/>
    <x v="280"/>
    <s v="Thu"/>
    <x v="10"/>
    <x v="4"/>
    <n v="4821"/>
    <n v="4727"/>
  </r>
  <r>
    <s v="MC3OSDV0"/>
    <x v="18"/>
    <x v="2"/>
    <x v="1"/>
    <s v="MG Special"/>
    <s v="Sunnamplex"/>
    <s v="Poland"/>
    <x v="0"/>
    <x v="329"/>
    <x v="277"/>
    <s v="Mon"/>
    <x v="10"/>
    <x v="4"/>
    <n v="55"/>
    <n v="65"/>
  </r>
  <r>
    <s v="C7DOYN5Y"/>
    <x v="24"/>
    <x v="0"/>
    <x v="0"/>
    <s v="GTX Basic"/>
    <s v="Rangreen"/>
    <s v="Panama"/>
    <x v="0"/>
    <x v="329"/>
    <x v="267"/>
    <s v="Mon"/>
    <x v="9"/>
    <x v="4"/>
    <n v="550"/>
    <n v="585"/>
  </r>
  <r>
    <s v="JXUSPNPV"/>
    <x v="5"/>
    <x v="3"/>
    <x v="1"/>
    <s v="GTX Plus Basic"/>
    <m/>
    <s v=""/>
    <x v="1"/>
    <x v="329"/>
    <x v="6"/>
    <s v=""/>
    <x v="1"/>
    <x v="1"/>
    <s v=""/>
    <n v="0"/>
  </r>
  <r>
    <s v="K79T6VNV"/>
    <x v="5"/>
    <x v="3"/>
    <x v="1"/>
    <s v="MG Special"/>
    <s v="Plexzap"/>
    <s v="United States"/>
    <x v="2"/>
    <x v="329"/>
    <x v="278"/>
    <s v="Tue"/>
    <x v="10"/>
    <x v="4"/>
    <n v="55"/>
    <n v="0"/>
  </r>
  <r>
    <s v="DX8R6PA4"/>
    <x v="22"/>
    <x v="1"/>
    <x v="0"/>
    <s v="GTX Plus Basic"/>
    <s v="Domzoom"/>
    <s v="United States"/>
    <x v="2"/>
    <x v="329"/>
    <x v="278"/>
    <s v="Tue"/>
    <x v="10"/>
    <x v="4"/>
    <n v="1096"/>
    <n v="0"/>
  </r>
  <r>
    <s v="FZDD9758"/>
    <x v="22"/>
    <x v="1"/>
    <x v="0"/>
    <s v="MG Advanced"/>
    <s v="Cancity"/>
    <s v="United States"/>
    <x v="2"/>
    <x v="329"/>
    <x v="282"/>
    <s v="Sat"/>
    <x v="10"/>
    <x v="4"/>
    <n v="3393"/>
    <n v="0"/>
  </r>
  <r>
    <s v="0SIFT5DE"/>
    <x v="22"/>
    <x v="1"/>
    <x v="0"/>
    <s v="MG Advanced"/>
    <s v="Rangreen"/>
    <s v="Panama"/>
    <x v="2"/>
    <x v="329"/>
    <x v="279"/>
    <s v="Wed"/>
    <x v="10"/>
    <x v="4"/>
    <n v="3393"/>
    <n v="0"/>
  </r>
  <r>
    <s v="MZSCFJZS"/>
    <x v="22"/>
    <x v="1"/>
    <x v="0"/>
    <s v="GTX Plus Pro"/>
    <s v="Konmatfix"/>
    <s v="United States"/>
    <x v="0"/>
    <x v="329"/>
    <x v="282"/>
    <s v="Sat"/>
    <x v="10"/>
    <x v="4"/>
    <n v="5482"/>
    <n v="5708"/>
  </r>
  <r>
    <s v="D6X5T9D4"/>
    <x v="9"/>
    <x v="2"/>
    <x v="1"/>
    <s v="MG Special"/>
    <s v="Hottechi"/>
    <s v="Korea"/>
    <x v="2"/>
    <x v="329"/>
    <x v="280"/>
    <s v="Thu"/>
    <x v="10"/>
    <x v="4"/>
    <n v="55"/>
    <n v="0"/>
  </r>
  <r>
    <s v="69Z30MBF"/>
    <x v="0"/>
    <x v="0"/>
    <x v="0"/>
    <s v="GTX Basic"/>
    <s v="Bioholding"/>
    <s v="Philipines"/>
    <x v="0"/>
    <x v="329"/>
    <x v="225"/>
    <s v="Wed"/>
    <x v="8"/>
    <x v="4"/>
    <n v="550"/>
    <n v="571"/>
  </r>
  <r>
    <s v="SH0BSL0Z"/>
    <x v="0"/>
    <x v="0"/>
    <x v="0"/>
    <s v="GTX Basic"/>
    <s v="Scottech"/>
    <s v="United States"/>
    <x v="0"/>
    <x v="329"/>
    <x v="266"/>
    <s v="Sun"/>
    <x v="9"/>
    <x v="4"/>
    <n v="550"/>
    <n v="619"/>
  </r>
  <r>
    <s v="Q5E0NILP"/>
    <x v="19"/>
    <x v="4"/>
    <x v="2"/>
    <s v="MG Advanced"/>
    <s v="Donware"/>
    <s v="United States"/>
    <x v="0"/>
    <x v="329"/>
    <x v="278"/>
    <s v="Tue"/>
    <x v="10"/>
    <x v="4"/>
    <n v="3393"/>
    <n v="2984"/>
  </r>
  <r>
    <s v="RFTDQJ0U"/>
    <x v="17"/>
    <x v="5"/>
    <x v="2"/>
    <s v="GTX Basic"/>
    <s v="Bioplex"/>
    <s v="United States"/>
    <x v="0"/>
    <x v="329"/>
    <x v="276"/>
    <s v="Sun"/>
    <x v="10"/>
    <x v="4"/>
    <n v="550"/>
    <n v="558"/>
  </r>
  <r>
    <s v="76NU9866"/>
    <x v="17"/>
    <x v="5"/>
    <x v="2"/>
    <s v="MG Special"/>
    <s v="Condax"/>
    <s v="United States"/>
    <x v="0"/>
    <x v="329"/>
    <x v="236"/>
    <s v="Sat"/>
    <x v="9"/>
    <x v="4"/>
    <n v="55"/>
    <n v="57"/>
  </r>
  <r>
    <s v="13O8NTOT"/>
    <x v="15"/>
    <x v="5"/>
    <x v="2"/>
    <s v="MG Special"/>
    <s v="Initech"/>
    <s v="United States"/>
    <x v="0"/>
    <x v="329"/>
    <x v="262"/>
    <s v="Thu"/>
    <x v="8"/>
    <x v="4"/>
    <n v="55"/>
    <n v="61"/>
  </r>
  <r>
    <s v="AS3IYIRO"/>
    <x v="3"/>
    <x v="0"/>
    <x v="0"/>
    <s v="GTX Basic"/>
    <s v="Hottechi"/>
    <s v="Korea"/>
    <x v="0"/>
    <x v="330"/>
    <x v="274"/>
    <s v="Tue"/>
    <x v="9"/>
    <x v="4"/>
    <n v="550"/>
    <n v="543"/>
  </r>
  <r>
    <s v="L1WPBDZG"/>
    <x v="25"/>
    <x v="4"/>
    <x v="2"/>
    <s v="GTX Pro"/>
    <s v="Zotware"/>
    <s v="United States"/>
    <x v="0"/>
    <x v="330"/>
    <x v="239"/>
    <s v="Tue"/>
    <x v="9"/>
    <x v="4"/>
    <n v="4821"/>
    <n v="4125"/>
  </r>
  <r>
    <s v="QK98E62R"/>
    <x v="23"/>
    <x v="4"/>
    <x v="2"/>
    <s v="GTX Plus Pro"/>
    <s v="Ganjaflex"/>
    <s v="Japan"/>
    <x v="0"/>
    <x v="330"/>
    <x v="272"/>
    <s v="Fri"/>
    <x v="9"/>
    <x v="4"/>
    <n v="5482"/>
    <n v="5301"/>
  </r>
  <r>
    <s v="F9THW1PW"/>
    <x v="27"/>
    <x v="5"/>
    <x v="2"/>
    <s v="GTX Basic"/>
    <s v="Kinnamplus"/>
    <s v="United States"/>
    <x v="0"/>
    <x v="330"/>
    <x v="280"/>
    <s v="Thu"/>
    <x v="10"/>
    <x v="4"/>
    <n v="550"/>
    <n v="495"/>
  </r>
  <r>
    <s v="LQJISQSD"/>
    <x v="27"/>
    <x v="5"/>
    <x v="2"/>
    <s v="GTX Plus Basic"/>
    <s v="Bioplex"/>
    <s v="United States"/>
    <x v="0"/>
    <x v="330"/>
    <x v="280"/>
    <s v="Thu"/>
    <x v="10"/>
    <x v="4"/>
    <n v="1096"/>
    <n v="955"/>
  </r>
  <r>
    <s v="84SZ58S9"/>
    <x v="13"/>
    <x v="4"/>
    <x v="2"/>
    <s v="GTX Plus Basic"/>
    <s v="Iselectrics"/>
    <s v="United States"/>
    <x v="0"/>
    <x v="330"/>
    <x v="279"/>
    <s v="Wed"/>
    <x v="10"/>
    <x v="4"/>
    <n v="1096"/>
    <n v="1225"/>
  </r>
  <r>
    <s v="Q5I9JWH7"/>
    <x v="1"/>
    <x v="1"/>
    <x v="0"/>
    <s v="GTX Pro"/>
    <s v="Ron-tech"/>
    <s v="United States"/>
    <x v="2"/>
    <x v="330"/>
    <x v="277"/>
    <s v="Mon"/>
    <x v="10"/>
    <x v="4"/>
    <n v="4821"/>
    <n v="0"/>
  </r>
  <r>
    <s v="6BSKCQCX"/>
    <x v="1"/>
    <x v="1"/>
    <x v="0"/>
    <s v="GTX Basic"/>
    <s v="Conecom"/>
    <s v="United States"/>
    <x v="0"/>
    <x v="330"/>
    <x v="267"/>
    <s v="Mon"/>
    <x v="9"/>
    <x v="4"/>
    <n v="550"/>
    <n v="608"/>
  </r>
  <r>
    <s v="UKQD4DPD"/>
    <x v="1"/>
    <x v="1"/>
    <x v="0"/>
    <s v="GTX Pro"/>
    <s v="Warephase"/>
    <s v="United States"/>
    <x v="0"/>
    <x v="330"/>
    <x v="220"/>
    <s v="Mon"/>
    <x v="8"/>
    <x v="4"/>
    <n v="4821"/>
    <n v="4515"/>
  </r>
  <r>
    <s v="SI874ZK5"/>
    <x v="26"/>
    <x v="4"/>
    <x v="2"/>
    <s v="GTX Pro"/>
    <s v="Silis"/>
    <s v="United States"/>
    <x v="2"/>
    <x v="330"/>
    <x v="281"/>
    <s v="Fri"/>
    <x v="10"/>
    <x v="4"/>
    <n v="4821"/>
    <n v="0"/>
  </r>
  <r>
    <s v="6XP6FVMN"/>
    <x v="14"/>
    <x v="3"/>
    <x v="1"/>
    <s v="MG Advanced"/>
    <s v="Green-Plus"/>
    <s v="United States"/>
    <x v="0"/>
    <x v="330"/>
    <x v="248"/>
    <s v="Mon"/>
    <x v="9"/>
    <x v="4"/>
    <n v="3393"/>
    <n v="3772"/>
  </r>
  <r>
    <s v="NDMEB0VG"/>
    <x v="21"/>
    <x v="5"/>
    <x v="2"/>
    <s v="MG Advanced"/>
    <s v="Kan-code"/>
    <s v="United States"/>
    <x v="2"/>
    <x v="330"/>
    <x v="280"/>
    <s v="Thu"/>
    <x v="10"/>
    <x v="4"/>
    <n v="3393"/>
    <n v="0"/>
  </r>
  <r>
    <s v="IGFQGZDK"/>
    <x v="8"/>
    <x v="1"/>
    <x v="0"/>
    <s v="GTX Basic"/>
    <s v="Bioholding"/>
    <s v="Philipines"/>
    <x v="0"/>
    <x v="330"/>
    <x v="250"/>
    <s v="Fri"/>
    <x v="9"/>
    <x v="4"/>
    <n v="550"/>
    <n v="540"/>
  </r>
  <r>
    <s v="Y2DLFFN6"/>
    <x v="8"/>
    <x v="1"/>
    <x v="0"/>
    <s v="MG Advanced"/>
    <s v="Cancity"/>
    <s v="United States"/>
    <x v="0"/>
    <x v="330"/>
    <x v="182"/>
    <s v="Sat"/>
    <x v="6"/>
    <x v="3"/>
    <n v="3393"/>
    <n v="2800"/>
  </r>
  <r>
    <s v="I6UCM2J9"/>
    <x v="8"/>
    <x v="1"/>
    <x v="0"/>
    <s v="MG Advanced"/>
    <s v="Stanredtax"/>
    <s v="United States"/>
    <x v="0"/>
    <x v="330"/>
    <x v="280"/>
    <s v="Thu"/>
    <x v="10"/>
    <x v="4"/>
    <n v="3393"/>
    <n v="3250"/>
  </r>
  <r>
    <s v="PT0I4XSM"/>
    <x v="10"/>
    <x v="3"/>
    <x v="1"/>
    <s v="GTX Plus Basic"/>
    <s v="Plexzap"/>
    <s v="United States"/>
    <x v="0"/>
    <x v="330"/>
    <x v="282"/>
    <s v="Sat"/>
    <x v="10"/>
    <x v="4"/>
    <n v="1096"/>
    <n v="1232"/>
  </r>
  <r>
    <s v="X718EF6Y"/>
    <x v="10"/>
    <x v="3"/>
    <x v="1"/>
    <s v="MG Advanced"/>
    <s v="Hatfan"/>
    <s v="United States"/>
    <x v="0"/>
    <x v="330"/>
    <x v="279"/>
    <s v="Wed"/>
    <x v="10"/>
    <x v="4"/>
    <n v="3393"/>
    <n v="2811"/>
  </r>
  <r>
    <s v="FSYTM6YE"/>
    <x v="7"/>
    <x v="2"/>
    <x v="1"/>
    <s v="GTX Pro"/>
    <m/>
    <s v=""/>
    <x v="1"/>
    <x v="330"/>
    <x v="6"/>
    <s v=""/>
    <x v="1"/>
    <x v="1"/>
    <s v=""/>
    <n v="0"/>
  </r>
  <r>
    <s v="VUAFV8SS"/>
    <x v="7"/>
    <x v="2"/>
    <x v="1"/>
    <s v="GTX Plus Basic"/>
    <s v="Lexiqvolax"/>
    <s v="United States"/>
    <x v="0"/>
    <x v="330"/>
    <x v="243"/>
    <s v="Thu"/>
    <x v="9"/>
    <x v="4"/>
    <n v="1096"/>
    <n v="1178"/>
  </r>
  <r>
    <s v="SXPV3WCV"/>
    <x v="29"/>
    <x v="1"/>
    <x v="0"/>
    <s v="GTX Pro"/>
    <s v="Treequote"/>
    <s v="United States"/>
    <x v="0"/>
    <x v="330"/>
    <x v="255"/>
    <s v="Fri"/>
    <x v="9"/>
    <x v="4"/>
    <n v="4821"/>
    <n v="4869"/>
  </r>
  <r>
    <s v="9PH1EWCH"/>
    <x v="16"/>
    <x v="2"/>
    <x v="1"/>
    <s v="MG Advanced"/>
    <s v="Cheers"/>
    <s v="United States"/>
    <x v="2"/>
    <x v="330"/>
    <x v="259"/>
    <s v="Sun"/>
    <x v="9"/>
    <x v="4"/>
    <n v="3393"/>
    <n v="0"/>
  </r>
  <r>
    <s v="THPCTGNI"/>
    <x v="24"/>
    <x v="0"/>
    <x v="0"/>
    <s v="GTX Plus Pro"/>
    <s v="Inity"/>
    <s v="United States"/>
    <x v="2"/>
    <x v="330"/>
    <x v="277"/>
    <s v="Mon"/>
    <x v="10"/>
    <x v="4"/>
    <n v="5482"/>
    <n v="0"/>
  </r>
  <r>
    <s v="XR4PPDOB"/>
    <x v="24"/>
    <x v="0"/>
    <x v="0"/>
    <s v="GTX Basic"/>
    <s v="Condax"/>
    <s v="United States"/>
    <x v="0"/>
    <x v="330"/>
    <x v="248"/>
    <s v="Mon"/>
    <x v="9"/>
    <x v="4"/>
    <n v="550"/>
    <n v="507"/>
  </r>
  <r>
    <s v="EK06CNRW"/>
    <x v="24"/>
    <x v="0"/>
    <x v="0"/>
    <s v="MG Advanced"/>
    <s v="Bioholding"/>
    <s v="Philipines"/>
    <x v="0"/>
    <x v="330"/>
    <x v="281"/>
    <s v="Fri"/>
    <x v="10"/>
    <x v="4"/>
    <n v="3393"/>
    <n v="3681"/>
  </r>
  <r>
    <s v="Q25T8PKX"/>
    <x v="5"/>
    <x v="3"/>
    <x v="1"/>
    <s v="GTX Plus Basic"/>
    <s v="Doncon"/>
    <s v="United States"/>
    <x v="2"/>
    <x v="330"/>
    <x v="276"/>
    <s v="Sun"/>
    <x v="10"/>
    <x v="4"/>
    <n v="1096"/>
    <n v="0"/>
  </r>
  <r>
    <s v="V86S5LWV"/>
    <x v="22"/>
    <x v="1"/>
    <x v="0"/>
    <s v="GTX Plus Basic"/>
    <s v="Dontechi"/>
    <s v="United States"/>
    <x v="2"/>
    <x v="330"/>
    <x v="277"/>
    <s v="Mon"/>
    <x v="10"/>
    <x v="4"/>
    <n v="1096"/>
    <n v="0"/>
  </r>
  <r>
    <s v="K8Y7CK9T"/>
    <x v="22"/>
    <x v="1"/>
    <x v="0"/>
    <s v="GTX Plus Pro"/>
    <s v="Treequote"/>
    <s v="United States"/>
    <x v="0"/>
    <x v="330"/>
    <x v="280"/>
    <s v="Thu"/>
    <x v="10"/>
    <x v="4"/>
    <n v="5482"/>
    <n v="5280"/>
  </r>
  <r>
    <s v="1LY8CAXD"/>
    <x v="11"/>
    <x v="3"/>
    <x v="1"/>
    <s v="GTK 500"/>
    <s v="Betasoloin"/>
    <s v="United States"/>
    <x v="1"/>
    <x v="330"/>
    <x v="6"/>
    <s v=""/>
    <x v="1"/>
    <x v="1"/>
    <s v=""/>
    <n v="0"/>
  </r>
  <r>
    <s v="ADS3CQ4B"/>
    <x v="11"/>
    <x v="3"/>
    <x v="1"/>
    <s v="MG Special"/>
    <s v="Finjob"/>
    <s v="United States"/>
    <x v="0"/>
    <x v="330"/>
    <x v="237"/>
    <s v="Mon"/>
    <x v="8"/>
    <x v="4"/>
    <n v="55"/>
    <n v="50"/>
  </r>
  <r>
    <s v="9UBU6UW4"/>
    <x v="12"/>
    <x v="0"/>
    <x v="0"/>
    <s v="MG Special"/>
    <s v="Genco Pura Olive Oil Company"/>
    <s v="Italy"/>
    <x v="0"/>
    <x v="330"/>
    <x v="181"/>
    <s v="Fri"/>
    <x v="6"/>
    <x v="3"/>
    <n v="55"/>
    <n v="59"/>
  </r>
  <r>
    <s v="ZP9HW0LH"/>
    <x v="4"/>
    <x v="3"/>
    <x v="1"/>
    <s v="MG Advanced"/>
    <s v="Kan-code"/>
    <s v="United States"/>
    <x v="0"/>
    <x v="330"/>
    <x v="278"/>
    <s v="Tue"/>
    <x v="10"/>
    <x v="4"/>
    <n v="3393"/>
    <n v="3794"/>
  </r>
  <r>
    <s v="WV41OJHX"/>
    <x v="20"/>
    <x v="5"/>
    <x v="2"/>
    <s v="MG Advanced"/>
    <s v="Ganjaflex"/>
    <s v="Japan"/>
    <x v="0"/>
    <x v="330"/>
    <x v="278"/>
    <s v="Tue"/>
    <x v="10"/>
    <x v="4"/>
    <n v="3393"/>
    <n v="3786"/>
  </r>
  <r>
    <s v="FTUJY4FP"/>
    <x v="23"/>
    <x v="4"/>
    <x v="2"/>
    <s v="GTX Plus Basic"/>
    <s v="Condax"/>
    <s v="United States"/>
    <x v="2"/>
    <x v="331"/>
    <x v="282"/>
    <s v="Sat"/>
    <x v="10"/>
    <x v="4"/>
    <n v="1096"/>
    <n v="0"/>
  </r>
  <r>
    <s v="ORBIW519"/>
    <x v="26"/>
    <x v="4"/>
    <x v="2"/>
    <s v="MG Advanced"/>
    <s v="Plussunin"/>
    <s v="United States"/>
    <x v="2"/>
    <x v="331"/>
    <x v="251"/>
    <s v="Tue"/>
    <x v="9"/>
    <x v="4"/>
    <n v="3393"/>
    <n v="0"/>
  </r>
  <r>
    <s v="369V78M2"/>
    <x v="26"/>
    <x v="4"/>
    <x v="2"/>
    <s v="GTX Pro"/>
    <s v="Mathtouch"/>
    <s v="Jordan"/>
    <x v="0"/>
    <x v="331"/>
    <x v="282"/>
    <s v="Sat"/>
    <x v="10"/>
    <x v="4"/>
    <n v="4821"/>
    <n v="5553"/>
  </r>
  <r>
    <s v="792JYPG1"/>
    <x v="26"/>
    <x v="4"/>
    <x v="2"/>
    <s v="MG Advanced"/>
    <s v="Konex"/>
    <s v="United States"/>
    <x v="0"/>
    <x v="331"/>
    <x v="284"/>
    <s v="Sun"/>
    <x v="10"/>
    <x v="4"/>
    <n v="3393"/>
    <n v="3557"/>
  </r>
  <r>
    <s v="Y6Q7Z0SO"/>
    <x v="14"/>
    <x v="3"/>
    <x v="1"/>
    <s v="MG Special"/>
    <s v="Green-Plus"/>
    <s v="United States"/>
    <x v="0"/>
    <x v="331"/>
    <x v="284"/>
    <s v="Sun"/>
    <x v="10"/>
    <x v="4"/>
    <n v="55"/>
    <n v="63"/>
  </r>
  <r>
    <s v="9IM813OI"/>
    <x v="8"/>
    <x v="1"/>
    <x v="0"/>
    <s v="GTX Basic"/>
    <s v="Conecom"/>
    <s v="United States"/>
    <x v="2"/>
    <x v="331"/>
    <x v="210"/>
    <s v="Sat"/>
    <x v="8"/>
    <x v="4"/>
    <n v="550"/>
    <n v="0"/>
  </r>
  <r>
    <s v="GXY3QZ2V"/>
    <x v="24"/>
    <x v="0"/>
    <x v="0"/>
    <s v="MG Advanced"/>
    <s v="Scottech"/>
    <s v="United States"/>
    <x v="0"/>
    <x v="331"/>
    <x v="281"/>
    <s v="Fri"/>
    <x v="10"/>
    <x v="4"/>
    <n v="3393"/>
    <n v="3704"/>
  </r>
  <r>
    <s v="SMP2K39G"/>
    <x v="5"/>
    <x v="3"/>
    <x v="1"/>
    <s v="GTX Pro"/>
    <m/>
    <s v=""/>
    <x v="1"/>
    <x v="331"/>
    <x v="6"/>
    <s v=""/>
    <x v="1"/>
    <x v="1"/>
    <s v=""/>
    <n v="0"/>
  </r>
  <r>
    <s v="IVX52FRZ"/>
    <x v="22"/>
    <x v="1"/>
    <x v="0"/>
    <s v="GTX Plus Basic"/>
    <s v="Gogozoom"/>
    <s v="United States"/>
    <x v="2"/>
    <x v="331"/>
    <x v="197"/>
    <s v="Fri"/>
    <x v="8"/>
    <x v="4"/>
    <n v="1096"/>
    <n v="0"/>
  </r>
  <r>
    <s v="2CN1G52G"/>
    <x v="22"/>
    <x v="1"/>
    <x v="0"/>
    <s v="MG Advanced"/>
    <s v="Hottechi"/>
    <s v="Korea"/>
    <x v="2"/>
    <x v="331"/>
    <x v="278"/>
    <s v="Tue"/>
    <x v="10"/>
    <x v="4"/>
    <n v="3393"/>
    <n v="0"/>
  </r>
  <r>
    <s v="OR0PEAIV"/>
    <x v="22"/>
    <x v="1"/>
    <x v="0"/>
    <s v="GTX Plus Basic"/>
    <s v="Ron-tech"/>
    <s v="United States"/>
    <x v="0"/>
    <x v="331"/>
    <x v="262"/>
    <s v="Thu"/>
    <x v="8"/>
    <x v="4"/>
    <n v="1096"/>
    <n v="1133"/>
  </r>
  <r>
    <s v="EGOU8GB1"/>
    <x v="9"/>
    <x v="2"/>
    <x v="1"/>
    <s v="GTX Plus Basic"/>
    <s v="Konex"/>
    <s v="United States"/>
    <x v="0"/>
    <x v="331"/>
    <x v="257"/>
    <s v="Sat"/>
    <x v="9"/>
    <x v="4"/>
    <n v="1096"/>
    <n v="1292"/>
  </r>
  <r>
    <s v="IIKN6Q8E"/>
    <x v="11"/>
    <x v="3"/>
    <x v="1"/>
    <s v="MG Advanced"/>
    <s v="Plusstrip"/>
    <s v="United States"/>
    <x v="0"/>
    <x v="331"/>
    <x v="240"/>
    <s v="Mon"/>
    <x v="9"/>
    <x v="4"/>
    <n v="3393"/>
    <n v="3278"/>
  </r>
  <r>
    <s v="VTX8GPN8"/>
    <x v="12"/>
    <x v="0"/>
    <x v="0"/>
    <s v="MG Special"/>
    <s v="Codehow"/>
    <s v="United States"/>
    <x v="0"/>
    <x v="331"/>
    <x v="280"/>
    <s v="Thu"/>
    <x v="10"/>
    <x v="4"/>
    <n v="55"/>
    <n v="55"/>
  </r>
  <r>
    <s v="DVGY4X7E"/>
    <x v="4"/>
    <x v="3"/>
    <x v="1"/>
    <s v="GTX Basic"/>
    <s v="Finjob"/>
    <s v="United States"/>
    <x v="0"/>
    <x v="331"/>
    <x v="269"/>
    <s v="Sat"/>
    <x v="9"/>
    <x v="4"/>
    <n v="550"/>
    <n v="498"/>
  </r>
  <r>
    <s v="W9LAIASV"/>
    <x v="4"/>
    <x v="3"/>
    <x v="1"/>
    <s v="MG Special"/>
    <s v="Sunnamplex"/>
    <s v="Poland"/>
    <x v="0"/>
    <x v="331"/>
    <x v="265"/>
    <s v="Sat"/>
    <x v="9"/>
    <x v="4"/>
    <n v="55"/>
    <n v="55"/>
  </r>
  <r>
    <s v="9JTFD4FZ"/>
    <x v="20"/>
    <x v="5"/>
    <x v="2"/>
    <s v="GTX Plus Pro"/>
    <m/>
    <s v=""/>
    <x v="1"/>
    <x v="331"/>
    <x v="6"/>
    <s v=""/>
    <x v="1"/>
    <x v="1"/>
    <s v=""/>
    <n v="0"/>
  </r>
  <r>
    <s v="1JFYPP8R"/>
    <x v="2"/>
    <x v="2"/>
    <x v="1"/>
    <s v="GTX Basic"/>
    <s v="Cheers"/>
    <s v="United States"/>
    <x v="0"/>
    <x v="331"/>
    <x v="280"/>
    <s v="Thu"/>
    <x v="10"/>
    <x v="4"/>
    <n v="550"/>
    <n v="571"/>
  </r>
  <r>
    <s v="C51GWGUE"/>
    <x v="13"/>
    <x v="4"/>
    <x v="2"/>
    <s v="GTX Plus Basic"/>
    <m/>
    <s v=""/>
    <x v="1"/>
    <x v="332"/>
    <x v="6"/>
    <s v=""/>
    <x v="1"/>
    <x v="1"/>
    <s v=""/>
    <n v="0"/>
  </r>
  <r>
    <s v="A62JDGQK"/>
    <x v="13"/>
    <x v="4"/>
    <x v="2"/>
    <s v="GTX Pro"/>
    <s v="Bubba Gump"/>
    <s v="United States"/>
    <x v="0"/>
    <x v="332"/>
    <x v="280"/>
    <s v="Thu"/>
    <x v="10"/>
    <x v="4"/>
    <n v="4821"/>
    <n v="4942"/>
  </r>
  <r>
    <s v="K25Z2KKH"/>
    <x v="1"/>
    <x v="1"/>
    <x v="0"/>
    <s v="GTX Plus Basic"/>
    <s v="Streethex"/>
    <s v="Belgium"/>
    <x v="2"/>
    <x v="332"/>
    <x v="280"/>
    <s v="Thu"/>
    <x v="10"/>
    <x v="4"/>
    <n v="1096"/>
    <n v="0"/>
  </r>
  <r>
    <s v="U3F5X6BB"/>
    <x v="26"/>
    <x v="4"/>
    <x v="2"/>
    <s v="MG Special"/>
    <s v="Bioplex"/>
    <s v="United States"/>
    <x v="2"/>
    <x v="332"/>
    <x v="243"/>
    <s v="Thu"/>
    <x v="9"/>
    <x v="4"/>
    <n v="55"/>
    <n v="0"/>
  </r>
  <r>
    <s v="VJD27D8U"/>
    <x v="14"/>
    <x v="3"/>
    <x v="1"/>
    <s v="GTX Pro"/>
    <s v="Singletechno"/>
    <s v="United States"/>
    <x v="0"/>
    <x v="332"/>
    <x v="276"/>
    <s v="Sun"/>
    <x v="10"/>
    <x v="4"/>
    <n v="4821"/>
    <n v="5340"/>
  </r>
  <r>
    <s v="9TMPRT6R"/>
    <x v="21"/>
    <x v="5"/>
    <x v="2"/>
    <s v="GTX Basic"/>
    <s v="Vehement Capital Partners"/>
    <s v="United States"/>
    <x v="2"/>
    <x v="332"/>
    <x v="278"/>
    <s v="Tue"/>
    <x v="10"/>
    <x v="4"/>
    <n v="550"/>
    <n v="0"/>
  </r>
  <r>
    <s v="CE81S7UN"/>
    <x v="21"/>
    <x v="5"/>
    <x v="2"/>
    <s v="MG Advanced"/>
    <s v="Zotware"/>
    <s v="United States"/>
    <x v="2"/>
    <x v="332"/>
    <x v="284"/>
    <s v="Sun"/>
    <x v="10"/>
    <x v="4"/>
    <n v="3393"/>
    <n v="0"/>
  </r>
  <r>
    <s v="LEPH90QI"/>
    <x v="8"/>
    <x v="1"/>
    <x v="0"/>
    <s v="GTX Plus Pro"/>
    <s v="Isdom"/>
    <s v="United States"/>
    <x v="0"/>
    <x v="332"/>
    <x v="283"/>
    <s v="Mon"/>
    <x v="10"/>
    <x v="4"/>
    <n v="5482"/>
    <n v="5689"/>
  </r>
  <r>
    <s v="X1QNN2DG"/>
    <x v="7"/>
    <x v="2"/>
    <x v="1"/>
    <s v="GTX Basic"/>
    <s v="Rantouch"/>
    <s v="United States"/>
    <x v="2"/>
    <x v="332"/>
    <x v="284"/>
    <s v="Sun"/>
    <x v="10"/>
    <x v="4"/>
    <n v="550"/>
    <n v="0"/>
  </r>
  <r>
    <s v="J8G6HTCM"/>
    <x v="7"/>
    <x v="2"/>
    <x v="1"/>
    <s v="MG Special"/>
    <s v="Lexiqvolax"/>
    <s v="United States"/>
    <x v="2"/>
    <x v="332"/>
    <x v="285"/>
    <s v="Wed"/>
    <x v="10"/>
    <x v="4"/>
    <n v="55"/>
    <n v="0"/>
  </r>
  <r>
    <s v="94P229FH"/>
    <x v="24"/>
    <x v="0"/>
    <x v="0"/>
    <s v="MG Special"/>
    <s v="Dontechi"/>
    <s v="United States"/>
    <x v="0"/>
    <x v="332"/>
    <x v="265"/>
    <s v="Sat"/>
    <x v="9"/>
    <x v="4"/>
    <n v="55"/>
    <n v="52"/>
  </r>
  <r>
    <s v="Q6F9JWTY"/>
    <x v="24"/>
    <x v="0"/>
    <x v="0"/>
    <s v="MG Advanced"/>
    <s v="Rangreen"/>
    <s v="Panama"/>
    <x v="0"/>
    <x v="332"/>
    <x v="249"/>
    <s v="Sun"/>
    <x v="9"/>
    <x v="4"/>
    <n v="3393"/>
    <n v="3131"/>
  </r>
  <r>
    <s v="75JW1GRR"/>
    <x v="5"/>
    <x v="3"/>
    <x v="1"/>
    <s v="GTX Plus Basic"/>
    <s v="Konex"/>
    <s v="United States"/>
    <x v="2"/>
    <x v="332"/>
    <x v="283"/>
    <s v="Mon"/>
    <x v="10"/>
    <x v="4"/>
    <n v="1096"/>
    <n v="0"/>
  </r>
  <r>
    <s v="P7X2J5DO"/>
    <x v="5"/>
    <x v="3"/>
    <x v="1"/>
    <s v="GTX Plus Pro"/>
    <s v="Singletechno"/>
    <s v="United States"/>
    <x v="2"/>
    <x v="332"/>
    <x v="281"/>
    <s v="Fri"/>
    <x v="10"/>
    <x v="4"/>
    <n v="5482"/>
    <n v="0"/>
  </r>
  <r>
    <s v="LKBDKJLM"/>
    <x v="5"/>
    <x v="3"/>
    <x v="1"/>
    <s v="MG Special"/>
    <s v="Blackzim"/>
    <s v="United States"/>
    <x v="2"/>
    <x v="332"/>
    <x v="237"/>
    <s v="Mon"/>
    <x v="8"/>
    <x v="4"/>
    <n v="55"/>
    <n v="0"/>
  </r>
  <r>
    <s v="9OT0018Y"/>
    <x v="5"/>
    <x v="3"/>
    <x v="1"/>
    <s v="MG Advanced"/>
    <s v="Goodsilron"/>
    <s v="United States"/>
    <x v="2"/>
    <x v="332"/>
    <x v="286"/>
    <s v="Tue"/>
    <x v="10"/>
    <x v="4"/>
    <n v="3393"/>
    <n v="0"/>
  </r>
  <r>
    <s v="I6RH33SU"/>
    <x v="22"/>
    <x v="1"/>
    <x v="0"/>
    <s v="MG Advanced"/>
    <s v="Toughzap"/>
    <s v="United States"/>
    <x v="0"/>
    <x v="332"/>
    <x v="280"/>
    <s v="Thu"/>
    <x v="10"/>
    <x v="4"/>
    <n v="3393"/>
    <n v="3957"/>
  </r>
  <r>
    <s v="STCU1IXE"/>
    <x v="6"/>
    <x v="1"/>
    <x v="0"/>
    <s v="GTX Basic"/>
    <s v="Treequote"/>
    <s v="United States"/>
    <x v="0"/>
    <x v="332"/>
    <x v="265"/>
    <s v="Sat"/>
    <x v="9"/>
    <x v="4"/>
    <n v="550"/>
    <n v="523"/>
  </r>
  <r>
    <s v="E3CR358L"/>
    <x v="6"/>
    <x v="1"/>
    <x v="0"/>
    <s v="GTX Plus Basic"/>
    <s v="Treequote"/>
    <s v="United States"/>
    <x v="0"/>
    <x v="332"/>
    <x v="261"/>
    <s v="Thu"/>
    <x v="9"/>
    <x v="4"/>
    <n v="1096"/>
    <n v="1156"/>
  </r>
  <r>
    <s v="BTOD096J"/>
    <x v="19"/>
    <x v="4"/>
    <x v="2"/>
    <s v="GTX Pro"/>
    <s v="Bubba Gump"/>
    <s v="United States"/>
    <x v="2"/>
    <x v="332"/>
    <x v="281"/>
    <s v="Fri"/>
    <x v="10"/>
    <x v="4"/>
    <n v="4821"/>
    <n v="0"/>
  </r>
  <r>
    <s v="1B2WYHTY"/>
    <x v="11"/>
    <x v="3"/>
    <x v="1"/>
    <s v="MG Advanced"/>
    <s v="Plexzap"/>
    <s v="United States"/>
    <x v="0"/>
    <x v="332"/>
    <x v="262"/>
    <s v="Thu"/>
    <x v="8"/>
    <x v="4"/>
    <n v="3393"/>
    <n v="3509"/>
  </r>
  <r>
    <s v="NS6JLCZ2"/>
    <x v="17"/>
    <x v="5"/>
    <x v="2"/>
    <s v="GTX Pro"/>
    <m/>
    <s v=""/>
    <x v="1"/>
    <x v="332"/>
    <x v="6"/>
    <s v=""/>
    <x v="1"/>
    <x v="1"/>
    <s v=""/>
    <n v="0"/>
  </r>
  <r>
    <s v="LB5622YN"/>
    <x v="12"/>
    <x v="0"/>
    <x v="0"/>
    <s v="MG Special"/>
    <s v="Hottechi"/>
    <s v="Korea"/>
    <x v="2"/>
    <x v="332"/>
    <x v="284"/>
    <s v="Sun"/>
    <x v="10"/>
    <x v="4"/>
    <n v="55"/>
    <n v="0"/>
  </r>
  <r>
    <s v="HIX9V4W1"/>
    <x v="12"/>
    <x v="0"/>
    <x v="0"/>
    <s v="MG Advanced"/>
    <s v="Dontechi"/>
    <s v="United States"/>
    <x v="2"/>
    <x v="332"/>
    <x v="278"/>
    <s v="Tue"/>
    <x v="10"/>
    <x v="4"/>
    <n v="3393"/>
    <n v="0"/>
  </r>
  <r>
    <s v="LZ3B174J"/>
    <x v="4"/>
    <x v="3"/>
    <x v="1"/>
    <s v="MG Special"/>
    <m/>
    <s v=""/>
    <x v="1"/>
    <x v="332"/>
    <x v="6"/>
    <s v=""/>
    <x v="1"/>
    <x v="1"/>
    <s v=""/>
    <n v="0"/>
  </r>
  <r>
    <s v="XQ6FMG3L"/>
    <x v="4"/>
    <x v="3"/>
    <x v="1"/>
    <s v="GTX Basic"/>
    <s v="Lexiqvolax"/>
    <s v="United States"/>
    <x v="2"/>
    <x v="332"/>
    <x v="281"/>
    <s v="Fri"/>
    <x v="10"/>
    <x v="4"/>
    <n v="550"/>
    <n v="0"/>
  </r>
  <r>
    <s v="W40IER4O"/>
    <x v="4"/>
    <x v="3"/>
    <x v="1"/>
    <s v="MG Special"/>
    <s v="Sonron"/>
    <s v="United States"/>
    <x v="0"/>
    <x v="332"/>
    <x v="250"/>
    <s v="Fri"/>
    <x v="9"/>
    <x v="4"/>
    <n v="55"/>
    <n v="59"/>
  </r>
  <r>
    <s v="88PIK8A6"/>
    <x v="15"/>
    <x v="5"/>
    <x v="2"/>
    <s v="MG Special"/>
    <s v="Kinnamplus"/>
    <s v="United States"/>
    <x v="2"/>
    <x v="332"/>
    <x v="284"/>
    <s v="Sun"/>
    <x v="10"/>
    <x v="4"/>
    <n v="55"/>
    <n v="0"/>
  </r>
  <r>
    <s v="6K31TYOR"/>
    <x v="2"/>
    <x v="2"/>
    <x v="1"/>
    <s v="GTX Basic"/>
    <s v="J-Texon"/>
    <s v="United States"/>
    <x v="0"/>
    <x v="332"/>
    <x v="280"/>
    <s v="Thu"/>
    <x v="10"/>
    <x v="4"/>
    <n v="550"/>
    <n v="502"/>
  </r>
  <r>
    <s v="H29XGJ5H"/>
    <x v="3"/>
    <x v="0"/>
    <x v="0"/>
    <s v="GTX Basic"/>
    <s v="Rangreen"/>
    <s v="Panama"/>
    <x v="2"/>
    <x v="333"/>
    <x v="240"/>
    <s v="Mon"/>
    <x v="9"/>
    <x v="4"/>
    <n v="550"/>
    <n v="0"/>
  </r>
  <r>
    <s v="FSBZ3KOY"/>
    <x v="3"/>
    <x v="0"/>
    <x v="0"/>
    <s v="GTX Plus Pro"/>
    <s v="Toughzap"/>
    <s v="United States"/>
    <x v="2"/>
    <x v="333"/>
    <x v="276"/>
    <s v="Sun"/>
    <x v="10"/>
    <x v="4"/>
    <n v="5482"/>
    <n v="0"/>
  </r>
  <r>
    <s v="T4SSD24J"/>
    <x v="25"/>
    <x v="4"/>
    <x v="2"/>
    <s v="GTX Basic"/>
    <s v="Silis"/>
    <s v="United States"/>
    <x v="0"/>
    <x v="333"/>
    <x v="252"/>
    <s v="Tue"/>
    <x v="9"/>
    <x v="4"/>
    <n v="550"/>
    <n v="541"/>
  </r>
  <r>
    <s v="ZDB6D35R"/>
    <x v="23"/>
    <x v="4"/>
    <x v="2"/>
    <s v="GTX Plus Pro"/>
    <s v="Ontomedia"/>
    <s v="United States"/>
    <x v="0"/>
    <x v="333"/>
    <x v="251"/>
    <s v="Tue"/>
    <x v="9"/>
    <x v="4"/>
    <n v="5482"/>
    <n v="5026"/>
  </r>
  <r>
    <s v="8RVTZBQO"/>
    <x v="28"/>
    <x v="0"/>
    <x v="0"/>
    <s v="MG Advanced"/>
    <s v="Dontechi"/>
    <s v="United States"/>
    <x v="0"/>
    <x v="333"/>
    <x v="286"/>
    <s v="Tue"/>
    <x v="10"/>
    <x v="4"/>
    <n v="3393"/>
    <n v="3148"/>
  </r>
  <r>
    <s v="CMM4A6NJ"/>
    <x v="1"/>
    <x v="1"/>
    <x v="0"/>
    <s v="GTX Plus Basic"/>
    <s v="Isdom"/>
    <s v="United States"/>
    <x v="2"/>
    <x v="333"/>
    <x v="281"/>
    <s v="Fri"/>
    <x v="10"/>
    <x v="4"/>
    <n v="1096"/>
    <n v="0"/>
  </r>
  <r>
    <s v="7PMUB7T4"/>
    <x v="1"/>
    <x v="1"/>
    <x v="0"/>
    <s v="GTX Pro"/>
    <s v="Bioholding"/>
    <s v="Philipines"/>
    <x v="2"/>
    <x v="333"/>
    <x v="287"/>
    <s v="Thu"/>
    <x v="10"/>
    <x v="4"/>
    <n v="4821"/>
    <n v="0"/>
  </r>
  <r>
    <s v="KTHAX2XV"/>
    <x v="1"/>
    <x v="1"/>
    <x v="0"/>
    <s v="GTX Pro"/>
    <s v="Isdom"/>
    <s v="United States"/>
    <x v="2"/>
    <x v="333"/>
    <x v="280"/>
    <s v="Thu"/>
    <x v="10"/>
    <x v="4"/>
    <n v="4821"/>
    <n v="0"/>
  </r>
  <r>
    <s v="IHOTG9ZQ"/>
    <x v="1"/>
    <x v="1"/>
    <x v="0"/>
    <s v="MG Advanced"/>
    <s v="Rundofase"/>
    <s v="United States"/>
    <x v="0"/>
    <x v="333"/>
    <x v="283"/>
    <s v="Mon"/>
    <x v="10"/>
    <x v="4"/>
    <n v="3393"/>
    <n v="3006"/>
  </r>
  <r>
    <s v="O2BF1KAT"/>
    <x v="21"/>
    <x v="5"/>
    <x v="2"/>
    <s v="MG Special"/>
    <s v="Mathtouch"/>
    <s v="Jordan"/>
    <x v="2"/>
    <x v="333"/>
    <x v="251"/>
    <s v="Tue"/>
    <x v="9"/>
    <x v="4"/>
    <n v="55"/>
    <n v="0"/>
  </r>
  <r>
    <s v="12HOWQMI"/>
    <x v="21"/>
    <x v="5"/>
    <x v="2"/>
    <s v="GTX Pro"/>
    <s v="Kan-code"/>
    <s v="United States"/>
    <x v="0"/>
    <x v="333"/>
    <x v="282"/>
    <s v="Sat"/>
    <x v="10"/>
    <x v="4"/>
    <n v="4821"/>
    <n v="5203"/>
  </r>
  <r>
    <s v="CXY4CXX1"/>
    <x v="8"/>
    <x v="1"/>
    <x v="0"/>
    <s v="MG Special"/>
    <s v="Condax"/>
    <s v="United States"/>
    <x v="2"/>
    <x v="333"/>
    <x v="282"/>
    <s v="Sat"/>
    <x v="10"/>
    <x v="4"/>
    <n v="55"/>
    <n v="0"/>
  </r>
  <r>
    <s v="IIOVCSHC"/>
    <x v="10"/>
    <x v="3"/>
    <x v="1"/>
    <s v="MG Advanced"/>
    <s v="Xx-holding"/>
    <s v="United States"/>
    <x v="0"/>
    <x v="333"/>
    <x v="249"/>
    <s v="Sun"/>
    <x v="9"/>
    <x v="4"/>
    <n v="3393"/>
    <n v="2927"/>
  </r>
  <r>
    <s v="NX28C8EI"/>
    <x v="7"/>
    <x v="2"/>
    <x v="1"/>
    <s v="GTX Plus Pro"/>
    <m/>
    <s v=""/>
    <x v="1"/>
    <x v="333"/>
    <x v="6"/>
    <s v=""/>
    <x v="1"/>
    <x v="1"/>
    <s v=""/>
    <n v="0"/>
  </r>
  <r>
    <s v="WV2YBM8V"/>
    <x v="18"/>
    <x v="2"/>
    <x v="1"/>
    <s v="GTX Basic"/>
    <m/>
    <s v=""/>
    <x v="1"/>
    <x v="333"/>
    <x v="6"/>
    <s v=""/>
    <x v="1"/>
    <x v="1"/>
    <s v=""/>
    <n v="0"/>
  </r>
  <r>
    <s v="3E09X4S2"/>
    <x v="18"/>
    <x v="2"/>
    <x v="1"/>
    <s v="GTX Basic"/>
    <s v="Rantouch"/>
    <s v="United States"/>
    <x v="2"/>
    <x v="333"/>
    <x v="284"/>
    <s v="Sun"/>
    <x v="10"/>
    <x v="4"/>
    <n v="550"/>
    <n v="0"/>
  </r>
  <r>
    <s v="6BATTRKM"/>
    <x v="24"/>
    <x v="0"/>
    <x v="0"/>
    <s v="GTX Basic"/>
    <s v="Finhigh"/>
    <s v="United States"/>
    <x v="2"/>
    <x v="333"/>
    <x v="282"/>
    <s v="Sat"/>
    <x v="10"/>
    <x v="4"/>
    <n v="550"/>
    <n v="0"/>
  </r>
  <r>
    <s v="GCWTH2MD"/>
    <x v="24"/>
    <x v="0"/>
    <x v="0"/>
    <s v="MG Advanced"/>
    <s v="Isdom"/>
    <s v="United States"/>
    <x v="2"/>
    <x v="333"/>
    <x v="245"/>
    <s v="Wed"/>
    <x v="9"/>
    <x v="4"/>
    <n v="3393"/>
    <n v="0"/>
  </r>
  <r>
    <s v="C563WHG1"/>
    <x v="24"/>
    <x v="0"/>
    <x v="0"/>
    <s v="GTX Plus Pro"/>
    <s v="Betatech"/>
    <s v="Kenya"/>
    <x v="0"/>
    <x v="333"/>
    <x v="285"/>
    <s v="Wed"/>
    <x v="10"/>
    <x v="4"/>
    <n v="5482"/>
    <n v="6156"/>
  </r>
  <r>
    <s v="D9WBSJRC"/>
    <x v="22"/>
    <x v="1"/>
    <x v="0"/>
    <s v="GTX Pro"/>
    <s v="Warephase"/>
    <s v="United States"/>
    <x v="0"/>
    <x v="333"/>
    <x v="283"/>
    <s v="Mon"/>
    <x v="10"/>
    <x v="4"/>
    <n v="4821"/>
    <n v="5007"/>
  </r>
  <r>
    <s v="NMLTE4CS"/>
    <x v="9"/>
    <x v="2"/>
    <x v="1"/>
    <s v="GTX Plus Pro"/>
    <m/>
    <s v=""/>
    <x v="1"/>
    <x v="333"/>
    <x v="6"/>
    <s v=""/>
    <x v="1"/>
    <x v="1"/>
    <s v=""/>
    <n v="0"/>
  </r>
  <r>
    <s v="X8P0Q1EU"/>
    <x v="9"/>
    <x v="2"/>
    <x v="1"/>
    <s v="MG Special"/>
    <s v="Scotfind"/>
    <s v="United States"/>
    <x v="0"/>
    <x v="333"/>
    <x v="258"/>
    <s v="Wed"/>
    <x v="9"/>
    <x v="4"/>
    <n v="55"/>
    <n v="59"/>
  </r>
  <r>
    <s v="PBGB323I"/>
    <x v="0"/>
    <x v="0"/>
    <x v="0"/>
    <s v="GTX Basic"/>
    <s v="Cancity"/>
    <s v="United States"/>
    <x v="0"/>
    <x v="333"/>
    <x v="282"/>
    <s v="Sat"/>
    <x v="10"/>
    <x v="4"/>
    <n v="550"/>
    <n v="549"/>
  </r>
  <r>
    <s v="V5THS9V8"/>
    <x v="6"/>
    <x v="1"/>
    <x v="0"/>
    <s v="GTX Plus Basic"/>
    <s v="Isdom"/>
    <s v="United States"/>
    <x v="0"/>
    <x v="333"/>
    <x v="237"/>
    <s v="Mon"/>
    <x v="8"/>
    <x v="4"/>
    <n v="1096"/>
    <n v="1117"/>
  </r>
  <r>
    <s v="579RHB6S"/>
    <x v="12"/>
    <x v="0"/>
    <x v="0"/>
    <s v="MG Special"/>
    <s v="Stanredtax"/>
    <s v="United States"/>
    <x v="0"/>
    <x v="333"/>
    <x v="284"/>
    <s v="Sun"/>
    <x v="10"/>
    <x v="4"/>
    <n v="55"/>
    <n v="57"/>
  </r>
  <r>
    <s v="4SOUOUKH"/>
    <x v="4"/>
    <x v="3"/>
    <x v="1"/>
    <s v="GTX Plus Pro"/>
    <s v="Treequote"/>
    <s v="United States"/>
    <x v="1"/>
    <x v="333"/>
    <x v="6"/>
    <s v=""/>
    <x v="1"/>
    <x v="1"/>
    <s v=""/>
    <n v="0"/>
  </r>
  <r>
    <s v="9HWUTUXQ"/>
    <x v="4"/>
    <x v="3"/>
    <x v="1"/>
    <s v="GTX Basic"/>
    <s v="Lexiqvolax"/>
    <s v="United States"/>
    <x v="2"/>
    <x v="333"/>
    <x v="283"/>
    <s v="Mon"/>
    <x v="10"/>
    <x v="4"/>
    <n v="550"/>
    <n v="0"/>
  </r>
  <r>
    <s v="T58F1T8V"/>
    <x v="15"/>
    <x v="5"/>
    <x v="2"/>
    <s v="MG Special"/>
    <s v="Acme Corporation"/>
    <s v="United States"/>
    <x v="2"/>
    <x v="333"/>
    <x v="284"/>
    <s v="Sun"/>
    <x v="10"/>
    <x v="4"/>
    <n v="55"/>
    <n v="0"/>
  </r>
  <r>
    <s v="U3UT9B1U"/>
    <x v="15"/>
    <x v="5"/>
    <x v="2"/>
    <s v="MG Special"/>
    <s v="Silis"/>
    <s v="United States"/>
    <x v="0"/>
    <x v="333"/>
    <x v="266"/>
    <s v="Sun"/>
    <x v="9"/>
    <x v="4"/>
    <n v="55"/>
    <n v="55"/>
  </r>
  <r>
    <s v="HY7D36UC"/>
    <x v="15"/>
    <x v="5"/>
    <x v="2"/>
    <s v="MG Special"/>
    <s v="Umbrella Corporation"/>
    <s v="United States"/>
    <x v="0"/>
    <x v="333"/>
    <x v="255"/>
    <s v="Fri"/>
    <x v="9"/>
    <x v="4"/>
    <n v="55"/>
    <n v="63"/>
  </r>
  <r>
    <s v="9YVTJF6C"/>
    <x v="2"/>
    <x v="2"/>
    <x v="1"/>
    <s v="GTX Plus Basic"/>
    <s v="Rantouch"/>
    <s v="United States"/>
    <x v="0"/>
    <x v="333"/>
    <x v="284"/>
    <s v="Sun"/>
    <x v="10"/>
    <x v="4"/>
    <n v="1096"/>
    <n v="1108"/>
  </r>
  <r>
    <s v="JGZVNKMT"/>
    <x v="2"/>
    <x v="2"/>
    <x v="1"/>
    <s v="GTX Plus Basic"/>
    <s v="Y-corporation"/>
    <s v="United States"/>
    <x v="0"/>
    <x v="333"/>
    <x v="249"/>
    <s v="Sun"/>
    <x v="9"/>
    <x v="4"/>
    <n v="1096"/>
    <n v="944"/>
  </r>
  <r>
    <s v="5B3BKUMD"/>
    <x v="3"/>
    <x v="0"/>
    <x v="0"/>
    <s v="GTX Basic"/>
    <s v="Finhigh"/>
    <s v="United States"/>
    <x v="2"/>
    <x v="334"/>
    <x v="285"/>
    <s v="Wed"/>
    <x v="10"/>
    <x v="4"/>
    <n v="550"/>
    <n v="0"/>
  </r>
  <r>
    <s v="MGHWZSN2"/>
    <x v="25"/>
    <x v="4"/>
    <x v="2"/>
    <s v="MG Advanced"/>
    <s v="The New York Inquirer"/>
    <s v="United States"/>
    <x v="2"/>
    <x v="334"/>
    <x v="281"/>
    <s v="Fri"/>
    <x v="10"/>
    <x v="4"/>
    <n v="3393"/>
    <n v="0"/>
  </r>
  <r>
    <s v="EM1BA4EK"/>
    <x v="23"/>
    <x v="4"/>
    <x v="2"/>
    <s v="GTX Basic"/>
    <s v="Scotfind"/>
    <s v="United States"/>
    <x v="1"/>
    <x v="334"/>
    <x v="6"/>
    <s v=""/>
    <x v="1"/>
    <x v="1"/>
    <s v=""/>
    <n v="0"/>
  </r>
  <r>
    <s v="GWOOPZE8"/>
    <x v="23"/>
    <x v="4"/>
    <x v="2"/>
    <s v="GTX Plus Basic"/>
    <s v="Cheers"/>
    <s v="United States"/>
    <x v="1"/>
    <x v="334"/>
    <x v="6"/>
    <s v=""/>
    <x v="1"/>
    <x v="1"/>
    <s v=""/>
    <n v="0"/>
  </r>
  <r>
    <s v="84N2YHUB"/>
    <x v="23"/>
    <x v="4"/>
    <x v="2"/>
    <s v="GTX Basic"/>
    <s v="Konex"/>
    <s v="United States"/>
    <x v="2"/>
    <x v="334"/>
    <x v="238"/>
    <s v="Fri"/>
    <x v="9"/>
    <x v="4"/>
    <n v="550"/>
    <n v="0"/>
  </r>
  <r>
    <s v="IFVL4WL5"/>
    <x v="28"/>
    <x v="0"/>
    <x v="0"/>
    <s v="GTX Plus Pro"/>
    <s v="Streethex"/>
    <s v="Belgium"/>
    <x v="0"/>
    <x v="334"/>
    <x v="249"/>
    <s v="Sun"/>
    <x v="9"/>
    <x v="4"/>
    <n v="5482"/>
    <n v="3704"/>
  </r>
  <r>
    <s v="8EPT4HEV"/>
    <x v="27"/>
    <x v="5"/>
    <x v="2"/>
    <s v="GTX Plus Pro"/>
    <s v="Konex"/>
    <s v="United States"/>
    <x v="2"/>
    <x v="334"/>
    <x v="282"/>
    <s v="Sat"/>
    <x v="10"/>
    <x v="4"/>
    <n v="5482"/>
    <n v="0"/>
  </r>
  <r>
    <s v="HZNNKQ0T"/>
    <x v="27"/>
    <x v="5"/>
    <x v="2"/>
    <s v="GTX Plus Basic"/>
    <s v="Donquadtech"/>
    <s v="United States"/>
    <x v="0"/>
    <x v="334"/>
    <x v="278"/>
    <s v="Tue"/>
    <x v="10"/>
    <x v="4"/>
    <n v="1096"/>
    <n v="1076"/>
  </r>
  <r>
    <s v="Z6ETLZQU"/>
    <x v="27"/>
    <x v="5"/>
    <x v="2"/>
    <s v="GTX Plus Pro"/>
    <s v="Mathtouch"/>
    <s v="Jordan"/>
    <x v="0"/>
    <x v="334"/>
    <x v="248"/>
    <s v="Mon"/>
    <x v="9"/>
    <x v="4"/>
    <n v="5482"/>
    <n v="5528"/>
  </r>
  <r>
    <s v="GXIVJQPG"/>
    <x v="13"/>
    <x v="4"/>
    <x v="2"/>
    <s v="GTX Plus Basic"/>
    <s v="Xx-zobam"/>
    <s v="United States"/>
    <x v="1"/>
    <x v="334"/>
    <x v="6"/>
    <s v=""/>
    <x v="1"/>
    <x v="1"/>
    <s v=""/>
    <n v="0"/>
  </r>
  <r>
    <s v="7MSQSYWR"/>
    <x v="13"/>
    <x v="4"/>
    <x v="2"/>
    <s v="GTX Plus Basic"/>
    <s v="Initech"/>
    <s v="United States"/>
    <x v="2"/>
    <x v="334"/>
    <x v="286"/>
    <s v="Tue"/>
    <x v="10"/>
    <x v="4"/>
    <n v="1096"/>
    <n v="0"/>
  </r>
  <r>
    <s v="5VJIXV02"/>
    <x v="13"/>
    <x v="4"/>
    <x v="2"/>
    <s v="GTX Pro"/>
    <s v="Yearin"/>
    <s v="United States"/>
    <x v="2"/>
    <x v="334"/>
    <x v="238"/>
    <s v="Fri"/>
    <x v="9"/>
    <x v="4"/>
    <n v="4821"/>
    <n v="0"/>
  </r>
  <r>
    <s v="G23RCHB6"/>
    <x v="1"/>
    <x v="1"/>
    <x v="0"/>
    <s v="GTX Pro"/>
    <s v="Rundofase"/>
    <s v="United States"/>
    <x v="2"/>
    <x v="334"/>
    <x v="284"/>
    <s v="Sun"/>
    <x v="10"/>
    <x v="4"/>
    <n v="4821"/>
    <n v="0"/>
  </r>
  <r>
    <s v="RMFG5C6C"/>
    <x v="1"/>
    <x v="1"/>
    <x v="0"/>
    <s v="GTX Pro"/>
    <s v="Globex Corporation"/>
    <s v="Norway"/>
    <x v="0"/>
    <x v="334"/>
    <x v="283"/>
    <s v="Mon"/>
    <x v="10"/>
    <x v="4"/>
    <n v="4821"/>
    <n v="4594"/>
  </r>
  <r>
    <s v="U2JOATN3"/>
    <x v="1"/>
    <x v="1"/>
    <x v="0"/>
    <s v="GTX Pro"/>
    <s v="Scottech"/>
    <s v="United States"/>
    <x v="0"/>
    <x v="334"/>
    <x v="258"/>
    <s v="Wed"/>
    <x v="9"/>
    <x v="4"/>
    <n v="4821"/>
    <n v="6166"/>
  </r>
  <r>
    <s v="JGZ3F67I"/>
    <x v="26"/>
    <x v="4"/>
    <x v="2"/>
    <s v="GTX Basic"/>
    <s v="Kinnamplus"/>
    <s v="United States"/>
    <x v="2"/>
    <x v="334"/>
    <x v="282"/>
    <s v="Sat"/>
    <x v="10"/>
    <x v="4"/>
    <n v="550"/>
    <n v="0"/>
  </r>
  <r>
    <s v="FHCSKQ4K"/>
    <x v="26"/>
    <x v="4"/>
    <x v="2"/>
    <s v="GTX Plus Pro"/>
    <s v="Bluth Company"/>
    <s v="United States"/>
    <x v="0"/>
    <x v="334"/>
    <x v="265"/>
    <s v="Sat"/>
    <x v="9"/>
    <x v="4"/>
    <n v="5482"/>
    <n v="5270"/>
  </r>
  <r>
    <s v="TU58PHME"/>
    <x v="21"/>
    <x v="5"/>
    <x v="2"/>
    <s v="GTX Plus Pro"/>
    <s v="Sumace"/>
    <s v="Romania"/>
    <x v="2"/>
    <x v="334"/>
    <x v="221"/>
    <s v="Fri"/>
    <x v="8"/>
    <x v="4"/>
    <n v="5482"/>
    <n v="0"/>
  </r>
  <r>
    <s v="9ZVX7NVU"/>
    <x v="10"/>
    <x v="3"/>
    <x v="1"/>
    <s v="GTX Plus Basic"/>
    <s v="Xx-holding"/>
    <s v="United States"/>
    <x v="2"/>
    <x v="334"/>
    <x v="284"/>
    <s v="Sun"/>
    <x v="10"/>
    <x v="4"/>
    <n v="1096"/>
    <n v="0"/>
  </r>
  <r>
    <s v="I4OJHXIN"/>
    <x v="10"/>
    <x v="3"/>
    <x v="1"/>
    <s v="MG Advanced"/>
    <s v="Cheers"/>
    <s v="United States"/>
    <x v="0"/>
    <x v="334"/>
    <x v="280"/>
    <s v="Thu"/>
    <x v="10"/>
    <x v="4"/>
    <n v="3393"/>
    <n v="3169"/>
  </r>
  <r>
    <s v="NE300YJ0"/>
    <x v="29"/>
    <x v="1"/>
    <x v="0"/>
    <s v="GTX Basic"/>
    <s v="Treequote"/>
    <s v="United States"/>
    <x v="0"/>
    <x v="334"/>
    <x v="253"/>
    <s v="Fri"/>
    <x v="8"/>
    <x v="4"/>
    <n v="550"/>
    <n v="571"/>
  </r>
  <r>
    <s v="TYLSS719"/>
    <x v="16"/>
    <x v="2"/>
    <x v="1"/>
    <s v="GTX Basic"/>
    <s v="Goodsilron"/>
    <s v="United States"/>
    <x v="2"/>
    <x v="334"/>
    <x v="259"/>
    <s v="Sun"/>
    <x v="9"/>
    <x v="4"/>
    <n v="550"/>
    <n v="0"/>
  </r>
  <r>
    <s v="M3SQPUB1"/>
    <x v="16"/>
    <x v="2"/>
    <x v="1"/>
    <s v="GTX Plus Pro"/>
    <s v="Green-Plus"/>
    <s v="United States"/>
    <x v="0"/>
    <x v="334"/>
    <x v="288"/>
    <s v="Fri"/>
    <x v="10"/>
    <x v="4"/>
    <n v="5482"/>
    <n v="6304"/>
  </r>
  <r>
    <s v="MG1YUTUE"/>
    <x v="5"/>
    <x v="3"/>
    <x v="1"/>
    <s v="MG Special"/>
    <s v="Acme Corporation"/>
    <s v="United States"/>
    <x v="1"/>
    <x v="334"/>
    <x v="6"/>
    <s v=""/>
    <x v="1"/>
    <x v="1"/>
    <s v=""/>
    <n v="0"/>
  </r>
  <r>
    <s v="PEIZDYXE"/>
    <x v="5"/>
    <x v="3"/>
    <x v="1"/>
    <s v="GTX Basic"/>
    <s v="Cheers"/>
    <s v="United States"/>
    <x v="2"/>
    <x v="334"/>
    <x v="277"/>
    <s v="Mon"/>
    <x v="10"/>
    <x v="4"/>
    <n v="550"/>
    <n v="0"/>
  </r>
  <r>
    <s v="HGG0EZ00"/>
    <x v="5"/>
    <x v="3"/>
    <x v="1"/>
    <s v="GTX Pro"/>
    <s v="Groovestreet"/>
    <s v="United States"/>
    <x v="2"/>
    <x v="334"/>
    <x v="280"/>
    <s v="Thu"/>
    <x v="10"/>
    <x v="4"/>
    <n v="4821"/>
    <n v="0"/>
  </r>
  <r>
    <s v="XRRMX8K6"/>
    <x v="22"/>
    <x v="1"/>
    <x v="0"/>
    <s v="GTX Basic"/>
    <s v="Statholdings"/>
    <s v="United States"/>
    <x v="2"/>
    <x v="334"/>
    <x v="287"/>
    <s v="Thu"/>
    <x v="10"/>
    <x v="4"/>
    <n v="550"/>
    <n v="0"/>
  </r>
  <r>
    <s v="BJLJV8XE"/>
    <x v="22"/>
    <x v="1"/>
    <x v="0"/>
    <s v="GTX Pro"/>
    <s v="Condax"/>
    <s v="United States"/>
    <x v="0"/>
    <x v="334"/>
    <x v="273"/>
    <s v="Fri"/>
    <x v="9"/>
    <x v="4"/>
    <n v="4821"/>
    <n v="4578"/>
  </r>
  <r>
    <s v="AQH7ORZZ"/>
    <x v="19"/>
    <x v="4"/>
    <x v="2"/>
    <s v="MG Special"/>
    <s v="Bluth Company"/>
    <s v="United States"/>
    <x v="0"/>
    <x v="334"/>
    <x v="248"/>
    <s v="Mon"/>
    <x v="9"/>
    <x v="4"/>
    <n v="55"/>
    <n v="62"/>
  </r>
  <r>
    <s v="GLG1IOHT"/>
    <x v="11"/>
    <x v="3"/>
    <x v="1"/>
    <s v="MG Special"/>
    <s v="J-Texon"/>
    <s v="United States"/>
    <x v="0"/>
    <x v="334"/>
    <x v="284"/>
    <s v="Sun"/>
    <x v="10"/>
    <x v="4"/>
    <n v="55"/>
    <n v="51"/>
  </r>
  <r>
    <s v="89MUGU6K"/>
    <x v="17"/>
    <x v="5"/>
    <x v="2"/>
    <s v="GTX Pro"/>
    <s v="Bluth Company"/>
    <s v="United States"/>
    <x v="0"/>
    <x v="334"/>
    <x v="262"/>
    <s v="Thu"/>
    <x v="8"/>
    <x v="4"/>
    <n v="4821"/>
    <n v="4881"/>
  </r>
  <r>
    <s v="F5OETS8V"/>
    <x v="4"/>
    <x v="3"/>
    <x v="1"/>
    <s v="GTX Basic"/>
    <s v="Golddex"/>
    <s v="United States"/>
    <x v="0"/>
    <x v="334"/>
    <x v="248"/>
    <s v="Mon"/>
    <x v="9"/>
    <x v="4"/>
    <n v="550"/>
    <n v="544"/>
  </r>
  <r>
    <s v="CU7KT53A"/>
    <x v="4"/>
    <x v="3"/>
    <x v="1"/>
    <s v="MG Advanced"/>
    <s v="Goodsilron"/>
    <s v="United States"/>
    <x v="0"/>
    <x v="334"/>
    <x v="242"/>
    <s v="Sat"/>
    <x v="9"/>
    <x v="4"/>
    <n v="3393"/>
    <n v="2941"/>
  </r>
  <r>
    <s v="QNB3SCN9"/>
    <x v="20"/>
    <x v="5"/>
    <x v="2"/>
    <s v="GTX Plus Pro"/>
    <m/>
    <s v=""/>
    <x v="1"/>
    <x v="334"/>
    <x v="6"/>
    <s v=""/>
    <x v="1"/>
    <x v="1"/>
    <s v=""/>
    <n v="0"/>
  </r>
  <r>
    <s v="0BYU67KG"/>
    <x v="20"/>
    <x v="5"/>
    <x v="2"/>
    <s v="MG Advanced"/>
    <s v="Ganjaflex"/>
    <s v="Japan"/>
    <x v="2"/>
    <x v="334"/>
    <x v="254"/>
    <s v="Wed"/>
    <x v="9"/>
    <x v="4"/>
    <n v="3393"/>
    <n v="0"/>
  </r>
  <r>
    <s v="SLXPTSGS"/>
    <x v="20"/>
    <x v="5"/>
    <x v="2"/>
    <s v="MG Special"/>
    <s v="Condax"/>
    <s v="United States"/>
    <x v="0"/>
    <x v="334"/>
    <x v="285"/>
    <s v="Wed"/>
    <x v="10"/>
    <x v="4"/>
    <n v="55"/>
    <n v="44"/>
  </r>
  <r>
    <s v="FZGGKS2D"/>
    <x v="2"/>
    <x v="2"/>
    <x v="1"/>
    <s v="GTX Plus Pro"/>
    <s v="Doncon"/>
    <s v="United States"/>
    <x v="0"/>
    <x v="334"/>
    <x v="269"/>
    <s v="Sat"/>
    <x v="9"/>
    <x v="4"/>
    <n v="5482"/>
    <n v="4910"/>
  </r>
  <r>
    <s v="6HDTZCCM"/>
    <x v="3"/>
    <x v="0"/>
    <x v="0"/>
    <s v="GTX Plus Pro"/>
    <s v="Warephase"/>
    <s v="United States"/>
    <x v="2"/>
    <x v="335"/>
    <x v="289"/>
    <s v="Sat"/>
    <x v="10"/>
    <x v="4"/>
    <n v="5482"/>
    <n v="0"/>
  </r>
  <r>
    <s v="XUEHL04Z"/>
    <x v="25"/>
    <x v="4"/>
    <x v="2"/>
    <s v="GTX Plus Basic"/>
    <s v="Konex"/>
    <s v="United States"/>
    <x v="2"/>
    <x v="335"/>
    <x v="279"/>
    <s v="Wed"/>
    <x v="10"/>
    <x v="4"/>
    <n v="1096"/>
    <n v="0"/>
  </r>
  <r>
    <s v="CTZ5I5R5"/>
    <x v="23"/>
    <x v="4"/>
    <x v="2"/>
    <s v="GTX Plus Pro"/>
    <s v="Bioplex"/>
    <s v="United States"/>
    <x v="0"/>
    <x v="335"/>
    <x v="252"/>
    <s v="Tue"/>
    <x v="9"/>
    <x v="4"/>
    <n v="5482"/>
    <n v="5469"/>
  </r>
  <r>
    <s v="988QUSNK"/>
    <x v="28"/>
    <x v="0"/>
    <x v="0"/>
    <s v="MG Advanced"/>
    <s v="Scottech"/>
    <s v="United States"/>
    <x v="2"/>
    <x v="335"/>
    <x v="278"/>
    <s v="Tue"/>
    <x v="10"/>
    <x v="4"/>
    <n v="3393"/>
    <n v="0"/>
  </r>
  <r>
    <s v="2P0VIX4N"/>
    <x v="28"/>
    <x v="0"/>
    <x v="0"/>
    <s v="MG Advanced"/>
    <s v="Treequote"/>
    <s v="United States"/>
    <x v="2"/>
    <x v="335"/>
    <x v="245"/>
    <s v="Wed"/>
    <x v="9"/>
    <x v="4"/>
    <n v="3393"/>
    <n v="0"/>
  </r>
  <r>
    <s v="TAPH7KQO"/>
    <x v="28"/>
    <x v="0"/>
    <x v="0"/>
    <s v="GTX Basic"/>
    <s v="Zumgoity"/>
    <s v="United States"/>
    <x v="0"/>
    <x v="335"/>
    <x v="243"/>
    <s v="Thu"/>
    <x v="9"/>
    <x v="4"/>
    <n v="550"/>
    <n v="568"/>
  </r>
  <r>
    <s v="TWGFQS8L"/>
    <x v="1"/>
    <x v="1"/>
    <x v="0"/>
    <s v="GTX Plus Basic"/>
    <s v="Cancity"/>
    <s v="United States"/>
    <x v="2"/>
    <x v="335"/>
    <x v="287"/>
    <s v="Thu"/>
    <x v="10"/>
    <x v="4"/>
    <n v="1096"/>
    <n v="0"/>
  </r>
  <r>
    <s v="MRPSU52W"/>
    <x v="1"/>
    <x v="1"/>
    <x v="0"/>
    <s v="MG Advanced"/>
    <s v="Genco Pura Olive Oil Company"/>
    <s v="Italy"/>
    <x v="2"/>
    <x v="335"/>
    <x v="283"/>
    <s v="Mon"/>
    <x v="10"/>
    <x v="4"/>
    <n v="3393"/>
    <n v="0"/>
  </r>
  <r>
    <s v="UKXRWZ3P"/>
    <x v="1"/>
    <x v="1"/>
    <x v="0"/>
    <s v="GTX Plus Pro"/>
    <s v="Codehow"/>
    <s v="United States"/>
    <x v="0"/>
    <x v="335"/>
    <x v="279"/>
    <s v="Wed"/>
    <x v="10"/>
    <x v="4"/>
    <n v="5482"/>
    <n v="5263"/>
  </r>
  <r>
    <s v="C5XXGXUE"/>
    <x v="1"/>
    <x v="1"/>
    <x v="0"/>
    <s v="GTX Pro"/>
    <s v="Toughzap"/>
    <s v="United States"/>
    <x v="0"/>
    <x v="335"/>
    <x v="283"/>
    <s v="Mon"/>
    <x v="10"/>
    <x v="4"/>
    <n v="4821"/>
    <n v="4201"/>
  </r>
  <r>
    <s v="2IYQ5ALK"/>
    <x v="29"/>
    <x v="1"/>
    <x v="0"/>
    <s v="GTX Basic"/>
    <s v="Warephase"/>
    <s v="United States"/>
    <x v="2"/>
    <x v="335"/>
    <x v="282"/>
    <s v="Sat"/>
    <x v="10"/>
    <x v="4"/>
    <n v="550"/>
    <n v="0"/>
  </r>
  <r>
    <s v="K4GL9NDX"/>
    <x v="29"/>
    <x v="1"/>
    <x v="0"/>
    <s v="GTX Plus Basic"/>
    <s v="dambase"/>
    <s v="United States"/>
    <x v="2"/>
    <x v="335"/>
    <x v="268"/>
    <s v="Sun"/>
    <x v="9"/>
    <x v="4"/>
    <n v="1096"/>
    <n v="0"/>
  </r>
  <r>
    <s v="OFKWBRP7"/>
    <x v="29"/>
    <x v="1"/>
    <x v="0"/>
    <s v="GTX Plus Basic"/>
    <s v="Dontechi"/>
    <s v="United States"/>
    <x v="2"/>
    <x v="335"/>
    <x v="286"/>
    <s v="Tue"/>
    <x v="10"/>
    <x v="4"/>
    <n v="1096"/>
    <n v="0"/>
  </r>
  <r>
    <s v="1AGL4X1J"/>
    <x v="29"/>
    <x v="1"/>
    <x v="0"/>
    <s v="GTX Plus Basic"/>
    <s v="Isdom"/>
    <s v="United States"/>
    <x v="2"/>
    <x v="335"/>
    <x v="248"/>
    <s v="Mon"/>
    <x v="9"/>
    <x v="4"/>
    <n v="1096"/>
    <n v="0"/>
  </r>
  <r>
    <s v="TSU40NIZ"/>
    <x v="16"/>
    <x v="2"/>
    <x v="1"/>
    <s v="GTX Pro"/>
    <s v="Groovestreet"/>
    <s v="United States"/>
    <x v="2"/>
    <x v="335"/>
    <x v="279"/>
    <s v="Wed"/>
    <x v="10"/>
    <x v="4"/>
    <n v="4821"/>
    <n v="0"/>
  </r>
  <r>
    <s v="VSN0PA06"/>
    <x v="16"/>
    <x v="2"/>
    <x v="1"/>
    <s v="GTX Plus Basic"/>
    <s v="Sunnamplex"/>
    <s v="Poland"/>
    <x v="0"/>
    <x v="335"/>
    <x v="278"/>
    <s v="Tue"/>
    <x v="10"/>
    <x v="4"/>
    <n v="1096"/>
    <n v="1048"/>
  </r>
  <r>
    <s v="FQODPHUL"/>
    <x v="18"/>
    <x v="2"/>
    <x v="1"/>
    <s v="GTX Basic"/>
    <s v="Hatfan"/>
    <s v="United States"/>
    <x v="0"/>
    <x v="335"/>
    <x v="217"/>
    <s v="Sat"/>
    <x v="8"/>
    <x v="4"/>
    <n v="550"/>
    <n v="631"/>
  </r>
  <r>
    <s v="KRUY5G5I"/>
    <x v="24"/>
    <x v="0"/>
    <x v="0"/>
    <s v="MG Advanced"/>
    <s v="Hottechi"/>
    <s v="Korea"/>
    <x v="2"/>
    <x v="335"/>
    <x v="288"/>
    <s v="Fri"/>
    <x v="10"/>
    <x v="4"/>
    <n v="3393"/>
    <n v="0"/>
  </r>
  <r>
    <s v="SCYV3JPO"/>
    <x v="24"/>
    <x v="0"/>
    <x v="0"/>
    <s v="GTX Basic"/>
    <s v="Betatech"/>
    <s v="Kenya"/>
    <x v="0"/>
    <x v="335"/>
    <x v="287"/>
    <s v="Thu"/>
    <x v="10"/>
    <x v="4"/>
    <n v="550"/>
    <n v="536"/>
  </r>
  <r>
    <s v="T91ZAQRH"/>
    <x v="24"/>
    <x v="0"/>
    <x v="0"/>
    <s v="GTX Plus Basic"/>
    <s v="Genco Pura Olive Oil Company"/>
    <s v="Italy"/>
    <x v="0"/>
    <x v="335"/>
    <x v="248"/>
    <s v="Mon"/>
    <x v="9"/>
    <x v="4"/>
    <n v="1096"/>
    <n v="1127"/>
  </r>
  <r>
    <s v="R293SULP"/>
    <x v="22"/>
    <x v="1"/>
    <x v="0"/>
    <s v="GTX Plus Basic"/>
    <s v="Ron-tech"/>
    <s v="United States"/>
    <x v="2"/>
    <x v="335"/>
    <x v="279"/>
    <s v="Wed"/>
    <x v="10"/>
    <x v="4"/>
    <n v="1096"/>
    <n v="0"/>
  </r>
  <r>
    <s v="UDKH3AM0"/>
    <x v="22"/>
    <x v="1"/>
    <x v="0"/>
    <s v="MG Special"/>
    <s v="Cancity"/>
    <s v="United States"/>
    <x v="0"/>
    <x v="335"/>
    <x v="283"/>
    <s v="Mon"/>
    <x v="10"/>
    <x v="4"/>
    <n v="55"/>
    <n v="56"/>
  </r>
  <r>
    <s v="I4T9W7NQ"/>
    <x v="9"/>
    <x v="2"/>
    <x v="1"/>
    <s v="GTX Basic"/>
    <s v="Hottechi"/>
    <s v="Korea"/>
    <x v="2"/>
    <x v="335"/>
    <x v="273"/>
    <s v="Fri"/>
    <x v="9"/>
    <x v="4"/>
    <n v="550"/>
    <n v="0"/>
  </r>
  <r>
    <s v="H4ZSZQ9V"/>
    <x v="19"/>
    <x v="4"/>
    <x v="2"/>
    <s v="GTX Pro"/>
    <s v="Bluth Company"/>
    <s v="United States"/>
    <x v="0"/>
    <x v="335"/>
    <x v="286"/>
    <s v="Tue"/>
    <x v="10"/>
    <x v="4"/>
    <n v="4821"/>
    <n v="4186"/>
  </r>
  <r>
    <s v="2GQAAHG6"/>
    <x v="19"/>
    <x v="4"/>
    <x v="2"/>
    <s v="MG Advanced"/>
    <s v="Konex"/>
    <s v="United States"/>
    <x v="0"/>
    <x v="335"/>
    <x v="287"/>
    <s v="Thu"/>
    <x v="10"/>
    <x v="4"/>
    <n v="3393"/>
    <n v="3670"/>
  </r>
  <r>
    <s v="7OGPA4I3"/>
    <x v="19"/>
    <x v="4"/>
    <x v="2"/>
    <s v="MG Advanced"/>
    <s v="Umbrella Corporation"/>
    <s v="United States"/>
    <x v="0"/>
    <x v="335"/>
    <x v="287"/>
    <s v="Thu"/>
    <x v="10"/>
    <x v="4"/>
    <n v="3393"/>
    <n v="3482"/>
  </r>
  <r>
    <s v="54XJLU62"/>
    <x v="17"/>
    <x v="5"/>
    <x v="2"/>
    <s v="GTX Plus Basic"/>
    <s v="Gekko &amp; Co"/>
    <s v="United States"/>
    <x v="2"/>
    <x v="335"/>
    <x v="287"/>
    <s v="Thu"/>
    <x v="10"/>
    <x v="4"/>
    <n v="1096"/>
    <n v="0"/>
  </r>
  <r>
    <s v="XSSK506P"/>
    <x v="12"/>
    <x v="0"/>
    <x v="0"/>
    <s v="MG Special"/>
    <s v="Funholding"/>
    <s v="United States"/>
    <x v="2"/>
    <x v="335"/>
    <x v="279"/>
    <s v="Wed"/>
    <x v="10"/>
    <x v="4"/>
    <n v="55"/>
    <n v="0"/>
  </r>
  <r>
    <s v="AJKE7ACY"/>
    <x v="15"/>
    <x v="5"/>
    <x v="2"/>
    <s v="MG Special"/>
    <s v="Kinnamplus"/>
    <s v="United States"/>
    <x v="0"/>
    <x v="335"/>
    <x v="285"/>
    <s v="Wed"/>
    <x v="10"/>
    <x v="4"/>
    <n v="55"/>
    <n v="50"/>
  </r>
  <r>
    <s v="JPPLGVUS"/>
    <x v="15"/>
    <x v="5"/>
    <x v="2"/>
    <s v="MG Advanced"/>
    <s v="Massive Dynamic"/>
    <s v="United States"/>
    <x v="0"/>
    <x v="335"/>
    <x v="271"/>
    <s v="Sun"/>
    <x v="9"/>
    <x v="4"/>
    <n v="3393"/>
    <n v="3629"/>
  </r>
  <r>
    <s v="O7B3XCKF"/>
    <x v="2"/>
    <x v="2"/>
    <x v="1"/>
    <s v="GTX Basic"/>
    <s v="Hottechi"/>
    <s v="Korea"/>
    <x v="2"/>
    <x v="335"/>
    <x v="278"/>
    <s v="Tue"/>
    <x v="10"/>
    <x v="4"/>
    <n v="550"/>
    <n v="0"/>
  </r>
  <r>
    <s v="5A7S6Z6P"/>
    <x v="2"/>
    <x v="2"/>
    <x v="1"/>
    <s v="GTX Pro"/>
    <s v="Groovestreet"/>
    <s v="United States"/>
    <x v="2"/>
    <x v="335"/>
    <x v="285"/>
    <s v="Wed"/>
    <x v="10"/>
    <x v="4"/>
    <n v="4821"/>
    <n v="0"/>
  </r>
  <r>
    <s v="OOB372R5"/>
    <x v="2"/>
    <x v="2"/>
    <x v="1"/>
    <s v="GTX Basic"/>
    <s v="Condax"/>
    <s v="United States"/>
    <x v="0"/>
    <x v="335"/>
    <x v="287"/>
    <s v="Thu"/>
    <x v="10"/>
    <x v="4"/>
    <n v="550"/>
    <n v="544"/>
  </r>
  <r>
    <s v="L67B6CU2"/>
    <x v="3"/>
    <x v="0"/>
    <x v="0"/>
    <s v="GTX Plus Pro"/>
    <s v="Rundofase"/>
    <s v="United States"/>
    <x v="2"/>
    <x v="336"/>
    <x v="283"/>
    <s v="Mon"/>
    <x v="10"/>
    <x v="4"/>
    <n v="5482"/>
    <n v="0"/>
  </r>
  <r>
    <s v="6V0QV9CU"/>
    <x v="28"/>
    <x v="0"/>
    <x v="0"/>
    <s v="MG Advanced"/>
    <s v="Stanredtax"/>
    <s v="United States"/>
    <x v="0"/>
    <x v="336"/>
    <x v="286"/>
    <s v="Tue"/>
    <x v="10"/>
    <x v="4"/>
    <n v="3393"/>
    <n v="3415"/>
  </r>
  <r>
    <s v="0MXZ36G7"/>
    <x v="27"/>
    <x v="5"/>
    <x v="2"/>
    <s v="GTX Basic"/>
    <s v="Bubba Gump"/>
    <s v="United States"/>
    <x v="0"/>
    <x v="336"/>
    <x v="279"/>
    <s v="Wed"/>
    <x v="10"/>
    <x v="4"/>
    <n v="550"/>
    <n v="616"/>
  </r>
  <r>
    <s v="LMCHDMJX"/>
    <x v="13"/>
    <x v="4"/>
    <x v="2"/>
    <s v="GTX Plus Basic"/>
    <s v="Donware"/>
    <s v="United States"/>
    <x v="0"/>
    <x v="336"/>
    <x v="284"/>
    <s v="Sun"/>
    <x v="10"/>
    <x v="4"/>
    <n v="1096"/>
    <n v="1050"/>
  </r>
  <r>
    <s v="4HBU57OV"/>
    <x v="1"/>
    <x v="1"/>
    <x v="0"/>
    <s v="MG Special"/>
    <s v="Toughzap"/>
    <s v="United States"/>
    <x v="0"/>
    <x v="336"/>
    <x v="286"/>
    <s v="Tue"/>
    <x v="10"/>
    <x v="4"/>
    <n v="55"/>
    <n v="58"/>
  </r>
  <r>
    <s v="AOIM2Y7M"/>
    <x v="26"/>
    <x v="4"/>
    <x v="2"/>
    <s v="MG Advanced"/>
    <s v="Zotware"/>
    <s v="United States"/>
    <x v="0"/>
    <x v="336"/>
    <x v="280"/>
    <s v="Thu"/>
    <x v="10"/>
    <x v="4"/>
    <n v="3393"/>
    <n v="3858"/>
  </r>
  <r>
    <s v="5KC100IN"/>
    <x v="14"/>
    <x v="3"/>
    <x v="1"/>
    <s v="MG Special"/>
    <s v="Condax"/>
    <s v="United States"/>
    <x v="2"/>
    <x v="336"/>
    <x v="288"/>
    <s v="Fri"/>
    <x v="10"/>
    <x v="4"/>
    <n v="55"/>
    <n v="0"/>
  </r>
  <r>
    <s v="OOFWSKFF"/>
    <x v="8"/>
    <x v="1"/>
    <x v="0"/>
    <s v="GTX Basic"/>
    <s v="Hottechi"/>
    <s v="Korea"/>
    <x v="2"/>
    <x v="336"/>
    <x v="279"/>
    <s v="Wed"/>
    <x v="10"/>
    <x v="4"/>
    <n v="550"/>
    <n v="0"/>
  </r>
  <r>
    <s v="LV7HHGM4"/>
    <x v="8"/>
    <x v="1"/>
    <x v="0"/>
    <s v="GTX Plus Pro"/>
    <s v="Funholding"/>
    <s v="United States"/>
    <x v="2"/>
    <x v="336"/>
    <x v="280"/>
    <s v="Thu"/>
    <x v="10"/>
    <x v="4"/>
    <n v="5482"/>
    <n v="0"/>
  </r>
  <r>
    <s v="HBZEI375"/>
    <x v="8"/>
    <x v="1"/>
    <x v="0"/>
    <s v="MG Advanced"/>
    <s v="Ron-tech"/>
    <s v="United States"/>
    <x v="2"/>
    <x v="336"/>
    <x v="286"/>
    <s v="Tue"/>
    <x v="10"/>
    <x v="4"/>
    <n v="3393"/>
    <n v="0"/>
  </r>
  <r>
    <s v="GRQZZNQB"/>
    <x v="8"/>
    <x v="1"/>
    <x v="0"/>
    <s v="MG Advanced"/>
    <s v="Inity"/>
    <s v="United States"/>
    <x v="0"/>
    <x v="336"/>
    <x v="227"/>
    <s v="Wed"/>
    <x v="8"/>
    <x v="4"/>
    <n v="3393"/>
    <n v="3207"/>
  </r>
  <r>
    <s v="1D8XLZQ8"/>
    <x v="10"/>
    <x v="3"/>
    <x v="1"/>
    <s v="MG Advanced"/>
    <s v="Konex"/>
    <s v="United States"/>
    <x v="0"/>
    <x v="336"/>
    <x v="235"/>
    <s v="Tue"/>
    <x v="8"/>
    <x v="4"/>
    <n v="3393"/>
    <n v="3795"/>
  </r>
  <r>
    <s v="CAX04DY1"/>
    <x v="29"/>
    <x v="1"/>
    <x v="0"/>
    <s v="MG Special"/>
    <s v="Rundofase"/>
    <s v="United States"/>
    <x v="2"/>
    <x v="336"/>
    <x v="264"/>
    <s v="Thu"/>
    <x v="8"/>
    <x v="4"/>
    <n v="55"/>
    <n v="0"/>
  </r>
  <r>
    <s v="ZVEH26GP"/>
    <x v="16"/>
    <x v="2"/>
    <x v="1"/>
    <s v="GTX Plus Basic"/>
    <s v="J-Texon"/>
    <s v="United States"/>
    <x v="0"/>
    <x v="336"/>
    <x v="284"/>
    <s v="Sun"/>
    <x v="10"/>
    <x v="4"/>
    <n v="1096"/>
    <n v="1028"/>
  </r>
  <r>
    <s v="G7QR0SCP"/>
    <x v="16"/>
    <x v="2"/>
    <x v="1"/>
    <s v="MG Special"/>
    <s v="Doncon"/>
    <s v="United States"/>
    <x v="0"/>
    <x v="336"/>
    <x v="290"/>
    <s v="Sun"/>
    <x v="10"/>
    <x v="4"/>
    <n v="55"/>
    <n v="64"/>
  </r>
  <r>
    <s v="MYD4PBM9"/>
    <x v="18"/>
    <x v="2"/>
    <x v="1"/>
    <s v="GTX Basic"/>
    <m/>
    <s v=""/>
    <x v="1"/>
    <x v="336"/>
    <x v="6"/>
    <s v=""/>
    <x v="1"/>
    <x v="1"/>
    <s v=""/>
    <n v="0"/>
  </r>
  <r>
    <s v="DUOS7AO8"/>
    <x v="22"/>
    <x v="1"/>
    <x v="0"/>
    <s v="GTX Pro"/>
    <s v="Rangreen"/>
    <s v="Panama"/>
    <x v="2"/>
    <x v="336"/>
    <x v="253"/>
    <s v="Fri"/>
    <x v="8"/>
    <x v="4"/>
    <n v="4821"/>
    <n v="0"/>
  </r>
  <r>
    <s v="CCCQGBSY"/>
    <x v="19"/>
    <x v="4"/>
    <x v="2"/>
    <s v="GTX Plus Basic"/>
    <s v="Bluth Company"/>
    <s v="United States"/>
    <x v="0"/>
    <x v="336"/>
    <x v="257"/>
    <s v="Sat"/>
    <x v="9"/>
    <x v="4"/>
    <n v="1096"/>
    <n v="1284"/>
  </r>
  <r>
    <s v="C5Z2806X"/>
    <x v="19"/>
    <x v="4"/>
    <x v="2"/>
    <s v="GTX Pro"/>
    <s v="Iselectrics"/>
    <s v="United States"/>
    <x v="0"/>
    <x v="336"/>
    <x v="270"/>
    <s v="Thu"/>
    <x v="9"/>
    <x v="4"/>
    <n v="4821"/>
    <n v="5044"/>
  </r>
  <r>
    <s v="2CY7OS6A"/>
    <x v="11"/>
    <x v="3"/>
    <x v="1"/>
    <s v="MG Special"/>
    <s v="Y-corporation"/>
    <s v="United States"/>
    <x v="2"/>
    <x v="336"/>
    <x v="281"/>
    <s v="Fri"/>
    <x v="10"/>
    <x v="4"/>
    <n v="55"/>
    <n v="0"/>
  </r>
  <r>
    <s v="FZKX09GE"/>
    <x v="12"/>
    <x v="0"/>
    <x v="0"/>
    <s v="MG Advanced"/>
    <s v="Rangreen"/>
    <s v="Panama"/>
    <x v="0"/>
    <x v="336"/>
    <x v="283"/>
    <s v="Mon"/>
    <x v="10"/>
    <x v="4"/>
    <n v="3393"/>
    <n v="3254"/>
  </r>
  <r>
    <s v="E2CJIO85"/>
    <x v="4"/>
    <x v="3"/>
    <x v="1"/>
    <s v="GTX Plus Pro"/>
    <m/>
    <s v=""/>
    <x v="1"/>
    <x v="336"/>
    <x v="6"/>
    <s v=""/>
    <x v="1"/>
    <x v="1"/>
    <s v=""/>
    <n v="0"/>
  </r>
  <r>
    <s v="R2PBFVU7"/>
    <x v="4"/>
    <x v="3"/>
    <x v="1"/>
    <s v="GTX Pro"/>
    <s v="Hottechi"/>
    <s v="Korea"/>
    <x v="2"/>
    <x v="336"/>
    <x v="284"/>
    <s v="Sun"/>
    <x v="10"/>
    <x v="4"/>
    <n v="4821"/>
    <n v="0"/>
  </r>
  <r>
    <s v="D4SJ5G2G"/>
    <x v="15"/>
    <x v="5"/>
    <x v="2"/>
    <s v="MG Special"/>
    <s v="Xx-zobam"/>
    <s v="United States"/>
    <x v="2"/>
    <x v="336"/>
    <x v="269"/>
    <s v="Sat"/>
    <x v="9"/>
    <x v="4"/>
    <n v="55"/>
    <n v="0"/>
  </r>
  <r>
    <s v="N2ESTUQT"/>
    <x v="20"/>
    <x v="5"/>
    <x v="2"/>
    <s v="GTX Pro"/>
    <s v="Vehement Capital Partners"/>
    <s v="United States"/>
    <x v="0"/>
    <x v="336"/>
    <x v="286"/>
    <s v="Tue"/>
    <x v="10"/>
    <x v="4"/>
    <n v="4821"/>
    <n v="5127"/>
  </r>
  <r>
    <s v="3QSM7X3W"/>
    <x v="2"/>
    <x v="2"/>
    <x v="1"/>
    <s v="GTX Pro"/>
    <s v="Green-Plus"/>
    <s v="United States"/>
    <x v="0"/>
    <x v="336"/>
    <x v="205"/>
    <s v="Mon"/>
    <x v="8"/>
    <x v="4"/>
    <n v="4821"/>
    <n v="4194"/>
  </r>
  <r>
    <s v="UG4BHJRQ"/>
    <x v="2"/>
    <x v="2"/>
    <x v="1"/>
    <s v="GTX Pro"/>
    <s v="Singletechno"/>
    <s v="United States"/>
    <x v="0"/>
    <x v="336"/>
    <x v="285"/>
    <s v="Wed"/>
    <x v="10"/>
    <x v="4"/>
    <n v="4821"/>
    <n v="4105"/>
  </r>
  <r>
    <s v="NMF60XWK"/>
    <x v="3"/>
    <x v="0"/>
    <x v="0"/>
    <s v="MG Special"/>
    <s v="Cancity"/>
    <s v="United States"/>
    <x v="2"/>
    <x v="337"/>
    <x v="288"/>
    <s v="Fri"/>
    <x v="10"/>
    <x v="4"/>
    <n v="55"/>
    <n v="0"/>
  </r>
  <r>
    <s v="L6WEVHEN"/>
    <x v="3"/>
    <x v="0"/>
    <x v="0"/>
    <s v="MG Special"/>
    <s v="Gogozoom"/>
    <s v="United States"/>
    <x v="0"/>
    <x v="337"/>
    <x v="242"/>
    <s v="Sat"/>
    <x v="9"/>
    <x v="4"/>
    <n v="55"/>
    <n v="59"/>
  </r>
  <r>
    <s v="EP5QRHID"/>
    <x v="25"/>
    <x v="4"/>
    <x v="2"/>
    <s v="MG Advanced"/>
    <m/>
    <s v=""/>
    <x v="1"/>
    <x v="337"/>
    <x v="6"/>
    <s v=""/>
    <x v="1"/>
    <x v="1"/>
    <s v=""/>
    <n v="0"/>
  </r>
  <r>
    <s v="EYWXCFXJ"/>
    <x v="25"/>
    <x v="4"/>
    <x v="2"/>
    <s v="GTX Plus Pro"/>
    <s v="Bluth Company"/>
    <s v="United States"/>
    <x v="2"/>
    <x v="337"/>
    <x v="196"/>
    <s v="Wed"/>
    <x v="8"/>
    <x v="4"/>
    <n v="5482"/>
    <n v="0"/>
  </r>
  <r>
    <s v="QC9B7V93"/>
    <x v="25"/>
    <x v="4"/>
    <x v="2"/>
    <s v="MG Advanced"/>
    <s v="Acme Corporation"/>
    <s v="United States"/>
    <x v="2"/>
    <x v="337"/>
    <x v="285"/>
    <s v="Wed"/>
    <x v="10"/>
    <x v="4"/>
    <n v="3393"/>
    <n v="0"/>
  </r>
  <r>
    <s v="CPVW06O2"/>
    <x v="25"/>
    <x v="4"/>
    <x v="2"/>
    <s v="MG Special"/>
    <s v="Bubba Gump"/>
    <s v="United States"/>
    <x v="0"/>
    <x v="337"/>
    <x v="285"/>
    <s v="Wed"/>
    <x v="10"/>
    <x v="4"/>
    <n v="55"/>
    <n v="54"/>
  </r>
  <r>
    <s v="2KNVLXA4"/>
    <x v="23"/>
    <x v="4"/>
    <x v="2"/>
    <s v="GTX Plus Pro"/>
    <s v="Plussunin"/>
    <s v="United States"/>
    <x v="0"/>
    <x v="337"/>
    <x v="289"/>
    <s v="Sat"/>
    <x v="10"/>
    <x v="4"/>
    <n v="5482"/>
    <n v="5989"/>
  </r>
  <r>
    <s v="5WAKI1NB"/>
    <x v="27"/>
    <x v="5"/>
    <x v="2"/>
    <s v="GTX Basic"/>
    <m/>
    <s v=""/>
    <x v="1"/>
    <x v="337"/>
    <x v="6"/>
    <s v=""/>
    <x v="1"/>
    <x v="1"/>
    <s v=""/>
    <n v="0"/>
  </r>
  <r>
    <s v="LDJ6VTNW"/>
    <x v="13"/>
    <x v="4"/>
    <x v="2"/>
    <s v="GTX Plus Basic"/>
    <m/>
    <s v=""/>
    <x v="1"/>
    <x v="337"/>
    <x v="6"/>
    <s v=""/>
    <x v="1"/>
    <x v="1"/>
    <s v=""/>
    <n v="0"/>
  </r>
  <r>
    <s v="YI8JSLKX"/>
    <x v="13"/>
    <x v="4"/>
    <x v="2"/>
    <s v="GTX Pro"/>
    <s v="Silis"/>
    <s v="United States"/>
    <x v="2"/>
    <x v="337"/>
    <x v="290"/>
    <s v="Sun"/>
    <x v="10"/>
    <x v="4"/>
    <n v="4821"/>
    <n v="0"/>
  </r>
  <r>
    <s v="E4O6XJ9E"/>
    <x v="1"/>
    <x v="1"/>
    <x v="0"/>
    <s v="GTX Pro"/>
    <s v="Betatech"/>
    <s v="Kenya"/>
    <x v="2"/>
    <x v="337"/>
    <x v="287"/>
    <s v="Thu"/>
    <x v="10"/>
    <x v="4"/>
    <n v="4821"/>
    <n v="0"/>
  </r>
  <r>
    <s v="L7TT9ZL4"/>
    <x v="1"/>
    <x v="1"/>
    <x v="0"/>
    <s v="GTX Plus Pro"/>
    <s v="Finhigh"/>
    <s v="United States"/>
    <x v="0"/>
    <x v="337"/>
    <x v="261"/>
    <s v="Thu"/>
    <x v="9"/>
    <x v="4"/>
    <n v="5482"/>
    <n v="4735"/>
  </r>
  <r>
    <s v="JD6WHH6G"/>
    <x v="1"/>
    <x v="1"/>
    <x v="0"/>
    <s v="GTX Pro"/>
    <s v="Rangreen"/>
    <s v="Panama"/>
    <x v="0"/>
    <x v="337"/>
    <x v="286"/>
    <s v="Tue"/>
    <x v="10"/>
    <x v="4"/>
    <n v="4821"/>
    <n v="5055"/>
  </r>
  <r>
    <s v="93OFIHMF"/>
    <x v="7"/>
    <x v="2"/>
    <x v="1"/>
    <s v="GTX Plus Pro"/>
    <s v="Fasehatice"/>
    <s v="United States"/>
    <x v="0"/>
    <x v="337"/>
    <x v="252"/>
    <s v="Tue"/>
    <x v="9"/>
    <x v="4"/>
    <n v="5482"/>
    <n v="4527"/>
  </r>
  <r>
    <s v="9E7VMZ1J"/>
    <x v="29"/>
    <x v="1"/>
    <x v="0"/>
    <s v="GTX Basic"/>
    <s v="dambase"/>
    <s v="United States"/>
    <x v="2"/>
    <x v="337"/>
    <x v="269"/>
    <s v="Sat"/>
    <x v="9"/>
    <x v="4"/>
    <n v="550"/>
    <n v="0"/>
  </r>
  <r>
    <s v="BUNGSHKB"/>
    <x v="29"/>
    <x v="1"/>
    <x v="0"/>
    <s v="GTX Pro"/>
    <s v="Scottech"/>
    <s v="United States"/>
    <x v="2"/>
    <x v="337"/>
    <x v="290"/>
    <s v="Sun"/>
    <x v="10"/>
    <x v="4"/>
    <n v="4821"/>
    <n v="0"/>
  </r>
  <r>
    <s v="MK2YTCZN"/>
    <x v="29"/>
    <x v="1"/>
    <x v="0"/>
    <s v="MG Special"/>
    <s v="Inity"/>
    <s v="United States"/>
    <x v="0"/>
    <x v="337"/>
    <x v="281"/>
    <s v="Fri"/>
    <x v="10"/>
    <x v="4"/>
    <n v="55"/>
    <n v="58"/>
  </r>
  <r>
    <s v="MZTB3C70"/>
    <x v="18"/>
    <x v="2"/>
    <x v="1"/>
    <s v="GTX Basic"/>
    <s v="J-Texon"/>
    <s v="United States"/>
    <x v="2"/>
    <x v="337"/>
    <x v="221"/>
    <s v="Fri"/>
    <x v="8"/>
    <x v="4"/>
    <n v="550"/>
    <n v="0"/>
  </r>
  <r>
    <s v="LHG76MIU"/>
    <x v="5"/>
    <x v="3"/>
    <x v="1"/>
    <s v="MG Special"/>
    <s v="Rantouch"/>
    <s v="United States"/>
    <x v="0"/>
    <x v="337"/>
    <x v="259"/>
    <s v="Sun"/>
    <x v="9"/>
    <x v="4"/>
    <n v="55"/>
    <n v="62"/>
  </r>
  <r>
    <s v="SGAJAIP9"/>
    <x v="9"/>
    <x v="2"/>
    <x v="1"/>
    <s v="GTX Pro"/>
    <s v="Blackzim"/>
    <s v="United States"/>
    <x v="0"/>
    <x v="337"/>
    <x v="245"/>
    <s v="Wed"/>
    <x v="9"/>
    <x v="4"/>
    <n v="4821"/>
    <n v="5026"/>
  </r>
  <r>
    <s v="UZ9SEIZ9"/>
    <x v="4"/>
    <x v="3"/>
    <x v="1"/>
    <s v="MG Special"/>
    <s v="Nam-zim"/>
    <s v="Brazil"/>
    <x v="2"/>
    <x v="337"/>
    <x v="288"/>
    <s v="Fri"/>
    <x v="10"/>
    <x v="4"/>
    <n v="55"/>
    <n v="0"/>
  </r>
  <r>
    <s v="KDY5FEUO"/>
    <x v="4"/>
    <x v="3"/>
    <x v="1"/>
    <s v="GTX Basic"/>
    <s v="Y-corporation"/>
    <s v="United States"/>
    <x v="0"/>
    <x v="337"/>
    <x v="245"/>
    <s v="Wed"/>
    <x v="9"/>
    <x v="4"/>
    <n v="550"/>
    <n v="496"/>
  </r>
  <r>
    <s v="1L68AC0E"/>
    <x v="20"/>
    <x v="5"/>
    <x v="2"/>
    <s v="GTX Pro"/>
    <s v="Gogozoom"/>
    <s v="United States"/>
    <x v="1"/>
    <x v="337"/>
    <x v="6"/>
    <s v=""/>
    <x v="1"/>
    <x v="1"/>
    <s v=""/>
    <n v="0"/>
  </r>
  <r>
    <s v="ZRMZJVWK"/>
    <x v="2"/>
    <x v="2"/>
    <x v="1"/>
    <s v="GTX Pro"/>
    <s v="Plusstrip"/>
    <s v="United States"/>
    <x v="0"/>
    <x v="337"/>
    <x v="270"/>
    <s v="Thu"/>
    <x v="9"/>
    <x v="4"/>
    <n v="4821"/>
    <n v="5491"/>
  </r>
  <r>
    <s v="JAG873Y3"/>
    <x v="3"/>
    <x v="0"/>
    <x v="0"/>
    <s v="MG Special"/>
    <s v="Hottechi"/>
    <s v="Korea"/>
    <x v="2"/>
    <x v="338"/>
    <x v="287"/>
    <s v="Thu"/>
    <x v="10"/>
    <x v="4"/>
    <n v="55"/>
    <n v="0"/>
  </r>
  <r>
    <s v="WQTR95J3"/>
    <x v="28"/>
    <x v="0"/>
    <x v="0"/>
    <s v="GTX Basic"/>
    <s v="Stanredtax"/>
    <s v="United States"/>
    <x v="0"/>
    <x v="338"/>
    <x v="285"/>
    <s v="Wed"/>
    <x v="10"/>
    <x v="4"/>
    <n v="550"/>
    <n v="622"/>
  </r>
  <r>
    <s v="1FHY3UGF"/>
    <x v="27"/>
    <x v="5"/>
    <x v="2"/>
    <s v="GTX Pro"/>
    <s v="Zotware"/>
    <s v="United States"/>
    <x v="2"/>
    <x v="338"/>
    <x v="288"/>
    <s v="Fri"/>
    <x v="10"/>
    <x v="4"/>
    <n v="4821"/>
    <n v="0"/>
  </r>
  <r>
    <s v="B9KFRY53"/>
    <x v="1"/>
    <x v="1"/>
    <x v="0"/>
    <s v="GTX Plus Basic"/>
    <s v="Rangreen"/>
    <s v="Panama"/>
    <x v="0"/>
    <x v="338"/>
    <x v="286"/>
    <s v="Tue"/>
    <x v="10"/>
    <x v="4"/>
    <n v="1096"/>
    <n v="1132"/>
  </r>
  <r>
    <s v="ZRCY8P4P"/>
    <x v="1"/>
    <x v="1"/>
    <x v="0"/>
    <s v="GTX Plus Pro"/>
    <s v="Condax"/>
    <s v="United States"/>
    <x v="0"/>
    <x v="338"/>
    <x v="247"/>
    <s v="Thu"/>
    <x v="9"/>
    <x v="4"/>
    <n v="5482"/>
    <n v="5422"/>
  </r>
  <r>
    <s v="M3RME16Q"/>
    <x v="1"/>
    <x v="1"/>
    <x v="0"/>
    <s v="GTX Pro"/>
    <s v="Inity"/>
    <s v="United States"/>
    <x v="0"/>
    <x v="338"/>
    <x v="289"/>
    <s v="Sat"/>
    <x v="10"/>
    <x v="4"/>
    <n v="4821"/>
    <n v="5170"/>
  </r>
  <r>
    <s v="YPRHMUIB"/>
    <x v="1"/>
    <x v="1"/>
    <x v="0"/>
    <s v="GTX Pro"/>
    <s v="Stanredtax"/>
    <s v="United States"/>
    <x v="0"/>
    <x v="338"/>
    <x v="255"/>
    <s v="Fri"/>
    <x v="9"/>
    <x v="4"/>
    <n v="4821"/>
    <n v="5009"/>
  </r>
  <r>
    <s v="HM4ZINFJ"/>
    <x v="26"/>
    <x v="4"/>
    <x v="2"/>
    <s v="MG Advanced"/>
    <s v="Zathunicon"/>
    <s v="United States"/>
    <x v="2"/>
    <x v="338"/>
    <x v="286"/>
    <s v="Tue"/>
    <x v="10"/>
    <x v="4"/>
    <n v="3393"/>
    <n v="0"/>
  </r>
  <r>
    <s v="06C1N1F7"/>
    <x v="14"/>
    <x v="3"/>
    <x v="1"/>
    <s v="MG Special"/>
    <m/>
    <s v=""/>
    <x v="1"/>
    <x v="338"/>
    <x v="6"/>
    <s v=""/>
    <x v="1"/>
    <x v="1"/>
    <s v=""/>
    <n v="0"/>
  </r>
  <r>
    <s v="6WIQG92N"/>
    <x v="14"/>
    <x v="3"/>
    <x v="1"/>
    <s v="GTK 500"/>
    <s v="Konex"/>
    <s v="United States"/>
    <x v="2"/>
    <x v="338"/>
    <x v="291"/>
    <s v="Wed"/>
    <x v="10"/>
    <x v="4"/>
    <n v="26768"/>
    <n v="0"/>
  </r>
  <r>
    <s v="3JMB4J8E"/>
    <x v="21"/>
    <x v="5"/>
    <x v="2"/>
    <s v="GTX Plus Pro"/>
    <s v="Acme Corporation"/>
    <s v="United States"/>
    <x v="0"/>
    <x v="338"/>
    <x v="282"/>
    <s v="Sat"/>
    <x v="10"/>
    <x v="4"/>
    <n v="5482"/>
    <n v="5331"/>
  </r>
  <r>
    <s v="FTZ4VYH4"/>
    <x v="10"/>
    <x v="3"/>
    <x v="1"/>
    <s v="MG Advanced"/>
    <s v="Scotfind"/>
    <s v="United States"/>
    <x v="2"/>
    <x v="338"/>
    <x v="254"/>
    <s v="Wed"/>
    <x v="9"/>
    <x v="4"/>
    <n v="3393"/>
    <n v="0"/>
  </r>
  <r>
    <s v="GEJKKFOL"/>
    <x v="7"/>
    <x v="2"/>
    <x v="1"/>
    <s v="GTX Basic"/>
    <s v="Groovestreet"/>
    <s v="United States"/>
    <x v="2"/>
    <x v="338"/>
    <x v="286"/>
    <s v="Tue"/>
    <x v="10"/>
    <x v="4"/>
    <n v="550"/>
    <n v="0"/>
  </r>
  <r>
    <s v="UYWQ5N0R"/>
    <x v="7"/>
    <x v="2"/>
    <x v="1"/>
    <s v="GTX Pro"/>
    <s v="Labdrill"/>
    <s v="United States"/>
    <x v="2"/>
    <x v="338"/>
    <x v="230"/>
    <s v="Thu"/>
    <x v="8"/>
    <x v="4"/>
    <n v="4821"/>
    <n v="0"/>
  </r>
  <r>
    <s v="NDAFT4KV"/>
    <x v="7"/>
    <x v="2"/>
    <x v="1"/>
    <s v="GTX Plus Basic"/>
    <s v="Hatfan"/>
    <s v="United States"/>
    <x v="0"/>
    <x v="338"/>
    <x v="291"/>
    <s v="Wed"/>
    <x v="10"/>
    <x v="4"/>
    <n v="1096"/>
    <n v="1132"/>
  </r>
  <r>
    <s v="BO1GBSM0"/>
    <x v="7"/>
    <x v="2"/>
    <x v="1"/>
    <s v="GTX Plus Pro"/>
    <s v="Blackzim"/>
    <s v="United States"/>
    <x v="0"/>
    <x v="338"/>
    <x v="285"/>
    <s v="Wed"/>
    <x v="10"/>
    <x v="4"/>
    <n v="5482"/>
    <n v="5004"/>
  </r>
  <r>
    <s v="FSVEMKSG"/>
    <x v="29"/>
    <x v="1"/>
    <x v="0"/>
    <s v="GTX Basic"/>
    <s v="Inity"/>
    <s v="United States"/>
    <x v="0"/>
    <x v="338"/>
    <x v="286"/>
    <s v="Tue"/>
    <x v="10"/>
    <x v="4"/>
    <n v="550"/>
    <n v="556"/>
  </r>
  <r>
    <s v="V0XQVHQV"/>
    <x v="29"/>
    <x v="1"/>
    <x v="0"/>
    <s v="MG Special"/>
    <s v="Gogozoom"/>
    <s v="United States"/>
    <x v="0"/>
    <x v="338"/>
    <x v="287"/>
    <s v="Thu"/>
    <x v="10"/>
    <x v="4"/>
    <n v="55"/>
    <n v="53"/>
  </r>
  <r>
    <s v="TFZMFOH9"/>
    <x v="16"/>
    <x v="2"/>
    <x v="1"/>
    <s v="GTX Pro"/>
    <s v="Finjob"/>
    <s v="United States"/>
    <x v="0"/>
    <x v="338"/>
    <x v="253"/>
    <s v="Fri"/>
    <x v="8"/>
    <x v="4"/>
    <n v="4821"/>
    <n v="4362"/>
  </r>
  <r>
    <s v="VVE9HGLD"/>
    <x v="18"/>
    <x v="2"/>
    <x v="1"/>
    <s v="GTX Pro"/>
    <m/>
    <s v=""/>
    <x v="1"/>
    <x v="338"/>
    <x v="6"/>
    <s v=""/>
    <x v="1"/>
    <x v="1"/>
    <s v=""/>
    <n v="0"/>
  </r>
  <r>
    <s v="8T9ANK4E"/>
    <x v="22"/>
    <x v="1"/>
    <x v="0"/>
    <s v="GTX Basic"/>
    <s v="Warephase"/>
    <s v="United States"/>
    <x v="0"/>
    <x v="338"/>
    <x v="266"/>
    <s v="Sun"/>
    <x v="9"/>
    <x v="4"/>
    <n v="550"/>
    <n v="550"/>
  </r>
  <r>
    <s v="76WXMI88"/>
    <x v="0"/>
    <x v="0"/>
    <x v="0"/>
    <s v="MG Special"/>
    <s v="Stanredtax"/>
    <s v="United States"/>
    <x v="0"/>
    <x v="338"/>
    <x v="270"/>
    <s v="Thu"/>
    <x v="9"/>
    <x v="4"/>
    <n v="55"/>
    <n v="50"/>
  </r>
  <r>
    <s v="ZH8XR8YT"/>
    <x v="6"/>
    <x v="1"/>
    <x v="0"/>
    <s v="GTX Plus Basic"/>
    <s v="Dontechi"/>
    <s v="United States"/>
    <x v="2"/>
    <x v="338"/>
    <x v="288"/>
    <s v="Fri"/>
    <x v="10"/>
    <x v="4"/>
    <n v="1096"/>
    <n v="0"/>
  </r>
  <r>
    <s v="PR9HQKA7"/>
    <x v="6"/>
    <x v="1"/>
    <x v="0"/>
    <s v="GTX Plus Basic"/>
    <s v="Dontechi"/>
    <s v="United States"/>
    <x v="2"/>
    <x v="338"/>
    <x v="290"/>
    <s v="Sun"/>
    <x v="10"/>
    <x v="4"/>
    <n v="1096"/>
    <n v="0"/>
  </r>
  <r>
    <s v="NMHDWGNT"/>
    <x v="6"/>
    <x v="1"/>
    <x v="0"/>
    <s v="GTX Pro"/>
    <s v="Funholding"/>
    <s v="United States"/>
    <x v="2"/>
    <x v="338"/>
    <x v="290"/>
    <s v="Sun"/>
    <x v="10"/>
    <x v="4"/>
    <n v="4821"/>
    <n v="0"/>
  </r>
  <r>
    <s v="WX3CPDYD"/>
    <x v="19"/>
    <x v="4"/>
    <x v="2"/>
    <s v="GTX Pro"/>
    <s v="Gekko &amp; Co"/>
    <s v="United States"/>
    <x v="0"/>
    <x v="338"/>
    <x v="271"/>
    <s v="Sun"/>
    <x v="9"/>
    <x v="4"/>
    <n v="4821"/>
    <n v="4651"/>
  </r>
  <r>
    <s v="3DF5FIAM"/>
    <x v="19"/>
    <x v="4"/>
    <x v="2"/>
    <s v="MG Advanced"/>
    <s v="Umbrella Corporation"/>
    <s v="United States"/>
    <x v="0"/>
    <x v="338"/>
    <x v="268"/>
    <s v="Sun"/>
    <x v="9"/>
    <x v="4"/>
    <n v="3393"/>
    <n v="3285"/>
  </r>
  <r>
    <s v="018KKT5I"/>
    <x v="11"/>
    <x v="3"/>
    <x v="1"/>
    <s v="GTX Basic"/>
    <s v="Faxquote"/>
    <s v="United States"/>
    <x v="2"/>
    <x v="338"/>
    <x v="285"/>
    <s v="Wed"/>
    <x v="10"/>
    <x v="4"/>
    <n v="550"/>
    <n v="0"/>
  </r>
  <r>
    <s v="9AOPLD0O"/>
    <x v="17"/>
    <x v="5"/>
    <x v="2"/>
    <s v="MG Advanced"/>
    <s v="Umbrella Corporation"/>
    <s v="United States"/>
    <x v="0"/>
    <x v="338"/>
    <x v="285"/>
    <s v="Wed"/>
    <x v="10"/>
    <x v="4"/>
    <n v="3393"/>
    <n v="3002"/>
  </r>
  <r>
    <s v="J54XWY0O"/>
    <x v="12"/>
    <x v="0"/>
    <x v="0"/>
    <s v="GTX Basic"/>
    <s v="Betatech"/>
    <s v="Kenya"/>
    <x v="2"/>
    <x v="338"/>
    <x v="292"/>
    <s v="Mon"/>
    <x v="10"/>
    <x v="4"/>
    <n v="550"/>
    <n v="0"/>
  </r>
  <r>
    <s v="FJEL0TDN"/>
    <x v="12"/>
    <x v="0"/>
    <x v="0"/>
    <s v="MG Special"/>
    <s v="Conecom"/>
    <s v="United States"/>
    <x v="0"/>
    <x v="338"/>
    <x v="282"/>
    <s v="Sat"/>
    <x v="10"/>
    <x v="4"/>
    <n v="55"/>
    <n v="58"/>
  </r>
  <r>
    <s v="I5JTM3EK"/>
    <x v="4"/>
    <x v="3"/>
    <x v="1"/>
    <s v="MG Special"/>
    <s v="Zoomit"/>
    <s v="United States"/>
    <x v="2"/>
    <x v="338"/>
    <x v="284"/>
    <s v="Sun"/>
    <x v="10"/>
    <x v="4"/>
    <n v="55"/>
    <n v="0"/>
  </r>
  <r>
    <s v="3Q5R6HAY"/>
    <x v="4"/>
    <x v="3"/>
    <x v="1"/>
    <s v="MG Advanced"/>
    <s v="Doncon"/>
    <s v="United States"/>
    <x v="0"/>
    <x v="338"/>
    <x v="284"/>
    <s v="Sun"/>
    <x v="10"/>
    <x v="4"/>
    <n v="3393"/>
    <n v="3435"/>
  </r>
  <r>
    <s v="VOEOU1U6"/>
    <x v="2"/>
    <x v="2"/>
    <x v="1"/>
    <s v="MG Special"/>
    <s v="Xx-holding"/>
    <s v="United States"/>
    <x v="2"/>
    <x v="338"/>
    <x v="282"/>
    <s v="Sat"/>
    <x v="10"/>
    <x v="4"/>
    <n v="55"/>
    <n v="0"/>
  </r>
  <r>
    <s v="52IHI8JD"/>
    <x v="3"/>
    <x v="0"/>
    <x v="0"/>
    <s v="MG Special"/>
    <s v="Funholding"/>
    <s v="United States"/>
    <x v="2"/>
    <x v="339"/>
    <x v="253"/>
    <s v="Fri"/>
    <x v="8"/>
    <x v="4"/>
    <n v="55"/>
    <n v="0"/>
  </r>
  <r>
    <s v="7QPQ40X9"/>
    <x v="3"/>
    <x v="0"/>
    <x v="0"/>
    <s v="MG Advanced"/>
    <s v="Ron-tech"/>
    <s v="United States"/>
    <x v="2"/>
    <x v="339"/>
    <x v="284"/>
    <s v="Sun"/>
    <x v="10"/>
    <x v="4"/>
    <n v="3393"/>
    <n v="0"/>
  </r>
  <r>
    <s v="KFZ37330"/>
    <x v="25"/>
    <x v="4"/>
    <x v="2"/>
    <s v="GTX Basic"/>
    <s v="Konex"/>
    <s v="United States"/>
    <x v="0"/>
    <x v="339"/>
    <x v="247"/>
    <s v="Thu"/>
    <x v="9"/>
    <x v="4"/>
    <n v="550"/>
    <n v="492"/>
  </r>
  <r>
    <s v="T64JVA4T"/>
    <x v="25"/>
    <x v="4"/>
    <x v="2"/>
    <s v="GTX Pro"/>
    <s v="Xx-zobam"/>
    <s v="United States"/>
    <x v="0"/>
    <x v="339"/>
    <x v="282"/>
    <s v="Sat"/>
    <x v="10"/>
    <x v="4"/>
    <n v="4821"/>
    <n v="4401"/>
  </r>
  <r>
    <s v="Y5C1Q7UR"/>
    <x v="23"/>
    <x v="4"/>
    <x v="2"/>
    <s v="MG Special"/>
    <s v="Zathunicon"/>
    <s v="United States"/>
    <x v="0"/>
    <x v="339"/>
    <x v="274"/>
    <s v="Tue"/>
    <x v="9"/>
    <x v="4"/>
    <n v="55"/>
    <n v="50"/>
  </r>
  <r>
    <s v="VN0XOAB6"/>
    <x v="23"/>
    <x v="4"/>
    <x v="2"/>
    <s v="MG Advanced"/>
    <s v="Bubba Gump"/>
    <s v="United States"/>
    <x v="0"/>
    <x v="339"/>
    <x v="231"/>
    <s v="Sun"/>
    <x v="8"/>
    <x v="4"/>
    <n v="3393"/>
    <n v="3333"/>
  </r>
  <r>
    <s v="MVZG0BSG"/>
    <x v="27"/>
    <x v="5"/>
    <x v="2"/>
    <s v="GTX Plus Basic"/>
    <s v="Donware"/>
    <s v="United States"/>
    <x v="0"/>
    <x v="339"/>
    <x v="292"/>
    <s v="Mon"/>
    <x v="10"/>
    <x v="4"/>
    <n v="1096"/>
    <n v="1095"/>
  </r>
  <r>
    <s v="JIEO87ZV"/>
    <x v="13"/>
    <x v="4"/>
    <x v="2"/>
    <s v="MG Advanced"/>
    <m/>
    <s v=""/>
    <x v="1"/>
    <x v="339"/>
    <x v="6"/>
    <s v=""/>
    <x v="1"/>
    <x v="1"/>
    <s v=""/>
    <n v="0"/>
  </r>
  <r>
    <s v="EM1W738H"/>
    <x v="1"/>
    <x v="1"/>
    <x v="0"/>
    <s v="GTX Plus Pro"/>
    <s v="dambase"/>
    <s v="United States"/>
    <x v="0"/>
    <x v="339"/>
    <x v="241"/>
    <s v="Wed"/>
    <x v="8"/>
    <x v="4"/>
    <n v="5482"/>
    <n v="5595"/>
  </r>
  <r>
    <s v="13WLN2MJ"/>
    <x v="1"/>
    <x v="1"/>
    <x v="0"/>
    <s v="GTX Pro"/>
    <s v="Finhigh"/>
    <s v="United States"/>
    <x v="0"/>
    <x v="339"/>
    <x v="284"/>
    <s v="Sun"/>
    <x v="10"/>
    <x v="4"/>
    <n v="4821"/>
    <n v="4461"/>
  </r>
  <r>
    <s v="M4NNI01I"/>
    <x v="26"/>
    <x v="4"/>
    <x v="2"/>
    <s v="GTX Plus Basic"/>
    <s v="Yearin"/>
    <s v="United States"/>
    <x v="2"/>
    <x v="339"/>
    <x v="292"/>
    <s v="Mon"/>
    <x v="10"/>
    <x v="4"/>
    <n v="1096"/>
    <n v="0"/>
  </r>
  <r>
    <s v="MIA65OVY"/>
    <x v="14"/>
    <x v="3"/>
    <x v="1"/>
    <s v="MG Special"/>
    <m/>
    <s v=""/>
    <x v="1"/>
    <x v="339"/>
    <x v="6"/>
    <s v=""/>
    <x v="1"/>
    <x v="1"/>
    <s v=""/>
    <n v="0"/>
  </r>
  <r>
    <s v="U3FTUG3T"/>
    <x v="8"/>
    <x v="1"/>
    <x v="0"/>
    <s v="GTX Basic"/>
    <s v="Streethex"/>
    <s v="Belgium"/>
    <x v="0"/>
    <x v="339"/>
    <x v="228"/>
    <s v="Mon"/>
    <x v="8"/>
    <x v="4"/>
    <n v="550"/>
    <n v="415"/>
  </r>
  <r>
    <s v="RS13M1ZP"/>
    <x v="8"/>
    <x v="1"/>
    <x v="0"/>
    <s v="MG Advanced"/>
    <s v="Stanredtax"/>
    <s v="United States"/>
    <x v="0"/>
    <x v="339"/>
    <x v="284"/>
    <s v="Sun"/>
    <x v="10"/>
    <x v="4"/>
    <n v="3393"/>
    <n v="3212"/>
  </r>
  <r>
    <s v="10B65ZN9"/>
    <x v="7"/>
    <x v="2"/>
    <x v="1"/>
    <s v="GTX Basic"/>
    <s v="Groovestreet"/>
    <s v="United States"/>
    <x v="0"/>
    <x v="339"/>
    <x v="271"/>
    <s v="Sun"/>
    <x v="9"/>
    <x v="4"/>
    <n v="550"/>
    <n v="457"/>
  </r>
  <r>
    <s v="V4YBVSJ4"/>
    <x v="29"/>
    <x v="1"/>
    <x v="0"/>
    <s v="GTX Plus Basic"/>
    <s v="Condax"/>
    <s v="United States"/>
    <x v="2"/>
    <x v="339"/>
    <x v="293"/>
    <s v="Tue"/>
    <x v="10"/>
    <x v="4"/>
    <n v="1096"/>
    <n v="0"/>
  </r>
  <r>
    <s v="LVMPJ8JN"/>
    <x v="29"/>
    <x v="1"/>
    <x v="0"/>
    <s v="GTX Basic"/>
    <s v="Codehow"/>
    <s v="United States"/>
    <x v="0"/>
    <x v="339"/>
    <x v="271"/>
    <s v="Sun"/>
    <x v="9"/>
    <x v="4"/>
    <n v="550"/>
    <n v="546"/>
  </r>
  <r>
    <s v="OV0LOPAA"/>
    <x v="24"/>
    <x v="0"/>
    <x v="0"/>
    <s v="GTX Plus Basic"/>
    <s v="Statholdings"/>
    <s v="United States"/>
    <x v="2"/>
    <x v="339"/>
    <x v="287"/>
    <s v="Thu"/>
    <x v="10"/>
    <x v="4"/>
    <n v="1096"/>
    <n v="0"/>
  </r>
  <r>
    <s v="0ISX53T3"/>
    <x v="24"/>
    <x v="0"/>
    <x v="0"/>
    <s v="GTX Basic"/>
    <s v="Globex Corporation"/>
    <s v="Norway"/>
    <x v="0"/>
    <x v="339"/>
    <x v="261"/>
    <s v="Thu"/>
    <x v="9"/>
    <x v="4"/>
    <n v="550"/>
    <n v="453"/>
  </r>
  <r>
    <s v="KL8PCQXC"/>
    <x v="5"/>
    <x v="3"/>
    <x v="1"/>
    <s v="GTX Pro"/>
    <s v="Hatfan"/>
    <s v="United States"/>
    <x v="2"/>
    <x v="339"/>
    <x v="290"/>
    <s v="Sun"/>
    <x v="10"/>
    <x v="4"/>
    <n v="4821"/>
    <n v="0"/>
  </r>
  <r>
    <s v="Q4KZSJ6Q"/>
    <x v="0"/>
    <x v="0"/>
    <x v="0"/>
    <s v="GTX Basic"/>
    <s v="dambase"/>
    <s v="United States"/>
    <x v="0"/>
    <x v="339"/>
    <x v="282"/>
    <s v="Sat"/>
    <x v="10"/>
    <x v="4"/>
    <n v="550"/>
    <n v="510"/>
  </r>
  <r>
    <s v="1IABHXOP"/>
    <x v="0"/>
    <x v="0"/>
    <x v="0"/>
    <s v="GTX Basic"/>
    <s v="Gogozoom"/>
    <s v="United States"/>
    <x v="0"/>
    <x v="339"/>
    <x v="289"/>
    <s v="Sat"/>
    <x v="10"/>
    <x v="4"/>
    <n v="550"/>
    <n v="552"/>
  </r>
  <r>
    <s v="2RE0MZGV"/>
    <x v="19"/>
    <x v="4"/>
    <x v="2"/>
    <s v="MG Advanced"/>
    <s v="Zencorporation"/>
    <s v="China"/>
    <x v="0"/>
    <x v="339"/>
    <x v="282"/>
    <s v="Sat"/>
    <x v="10"/>
    <x v="4"/>
    <n v="3393"/>
    <n v="3203"/>
  </r>
  <r>
    <s v="JLKLRCFZ"/>
    <x v="17"/>
    <x v="5"/>
    <x v="2"/>
    <s v="GTX Plus Pro"/>
    <s v="The New York Inquirer"/>
    <s v="United States"/>
    <x v="0"/>
    <x v="339"/>
    <x v="289"/>
    <s v="Sat"/>
    <x v="10"/>
    <x v="4"/>
    <n v="5482"/>
    <n v="6228"/>
  </r>
  <r>
    <s v="2X9KWWCP"/>
    <x v="12"/>
    <x v="0"/>
    <x v="0"/>
    <s v="MG Special"/>
    <s v="dambase"/>
    <s v="United States"/>
    <x v="0"/>
    <x v="339"/>
    <x v="285"/>
    <s v="Wed"/>
    <x v="10"/>
    <x v="4"/>
    <n v="55"/>
    <n v="59"/>
  </r>
  <r>
    <s v="IF2BUC3Q"/>
    <x v="20"/>
    <x v="5"/>
    <x v="2"/>
    <s v="GTX Pro"/>
    <s v="Mathtouch"/>
    <s v="Jordan"/>
    <x v="2"/>
    <x v="339"/>
    <x v="284"/>
    <s v="Sun"/>
    <x v="10"/>
    <x v="4"/>
    <n v="4821"/>
    <n v="0"/>
  </r>
  <r>
    <s v="GU4HXZ55"/>
    <x v="2"/>
    <x v="2"/>
    <x v="1"/>
    <s v="GTX Plus Basic"/>
    <s v="Condax"/>
    <s v="United States"/>
    <x v="0"/>
    <x v="339"/>
    <x v="269"/>
    <s v="Sat"/>
    <x v="9"/>
    <x v="4"/>
    <n v="1096"/>
    <n v="1129"/>
  </r>
  <r>
    <s v="JQK0EF45"/>
    <x v="3"/>
    <x v="0"/>
    <x v="0"/>
    <s v="GTX Plus Pro"/>
    <s v="Streethex"/>
    <s v="Belgium"/>
    <x v="0"/>
    <x v="340"/>
    <x v="288"/>
    <s v="Fri"/>
    <x v="10"/>
    <x v="4"/>
    <n v="5482"/>
    <n v="5349"/>
  </r>
  <r>
    <s v="YUUD6GIT"/>
    <x v="25"/>
    <x v="4"/>
    <x v="2"/>
    <s v="GTX Plus Basic"/>
    <s v="Umbrella Corporation"/>
    <s v="United States"/>
    <x v="0"/>
    <x v="340"/>
    <x v="232"/>
    <s v="Sun"/>
    <x v="8"/>
    <x v="4"/>
    <n v="1096"/>
    <n v="1148"/>
  </r>
  <r>
    <s v="FBDZ4LCK"/>
    <x v="23"/>
    <x v="4"/>
    <x v="2"/>
    <s v="GTX Basic"/>
    <s v="Zotware"/>
    <s v="United States"/>
    <x v="2"/>
    <x v="340"/>
    <x v="284"/>
    <s v="Sun"/>
    <x v="10"/>
    <x v="4"/>
    <n v="550"/>
    <n v="0"/>
  </r>
  <r>
    <s v="SQMPV6L6"/>
    <x v="28"/>
    <x v="0"/>
    <x v="0"/>
    <s v="MG Special"/>
    <s v="Toughzap"/>
    <s v="United States"/>
    <x v="0"/>
    <x v="340"/>
    <x v="294"/>
    <s v="Thu"/>
    <x v="10"/>
    <x v="4"/>
    <n v="55"/>
    <n v="52"/>
  </r>
  <r>
    <s v="N9ZBEJFI"/>
    <x v="28"/>
    <x v="0"/>
    <x v="0"/>
    <s v="MG Advanced"/>
    <s v="Finhigh"/>
    <s v="United States"/>
    <x v="0"/>
    <x v="340"/>
    <x v="270"/>
    <s v="Thu"/>
    <x v="9"/>
    <x v="4"/>
    <n v="3393"/>
    <n v="3253"/>
  </r>
  <r>
    <s v="EKXXH9IK"/>
    <x v="13"/>
    <x v="4"/>
    <x v="2"/>
    <s v="GTX Plus Basic"/>
    <s v="Gekko &amp; Co"/>
    <s v="United States"/>
    <x v="0"/>
    <x v="340"/>
    <x v="217"/>
    <s v="Sat"/>
    <x v="8"/>
    <x v="4"/>
    <n v="1096"/>
    <n v="1267"/>
  </r>
  <r>
    <s v="OC6ZMTK5"/>
    <x v="13"/>
    <x v="4"/>
    <x v="2"/>
    <s v="GTX Plus Basic"/>
    <s v="Initech"/>
    <s v="United States"/>
    <x v="0"/>
    <x v="340"/>
    <x v="288"/>
    <s v="Fri"/>
    <x v="10"/>
    <x v="4"/>
    <n v="1096"/>
    <n v="1096"/>
  </r>
  <r>
    <s v="M57LZE5F"/>
    <x v="1"/>
    <x v="1"/>
    <x v="0"/>
    <s v="MG Advanced"/>
    <s v="Hottechi"/>
    <s v="Korea"/>
    <x v="2"/>
    <x v="340"/>
    <x v="269"/>
    <s v="Sat"/>
    <x v="9"/>
    <x v="4"/>
    <n v="3393"/>
    <n v="0"/>
  </r>
  <r>
    <s v="1XO519P4"/>
    <x v="1"/>
    <x v="1"/>
    <x v="0"/>
    <s v="MG Special"/>
    <s v="Genco Pura Olive Oil Company"/>
    <s v="Italy"/>
    <x v="0"/>
    <x v="340"/>
    <x v="265"/>
    <s v="Sat"/>
    <x v="9"/>
    <x v="4"/>
    <n v="55"/>
    <n v="54"/>
  </r>
  <r>
    <s v="UBWO7HIV"/>
    <x v="10"/>
    <x v="3"/>
    <x v="1"/>
    <s v="MG Advanced"/>
    <s v="Green-Plus"/>
    <s v="United States"/>
    <x v="0"/>
    <x v="340"/>
    <x v="254"/>
    <s v="Wed"/>
    <x v="9"/>
    <x v="4"/>
    <n v="3393"/>
    <n v="3293"/>
  </r>
  <r>
    <s v="00X8VEYH"/>
    <x v="29"/>
    <x v="1"/>
    <x v="0"/>
    <s v="GTX Pro"/>
    <s v="Rundofase"/>
    <s v="United States"/>
    <x v="0"/>
    <x v="340"/>
    <x v="255"/>
    <s v="Fri"/>
    <x v="9"/>
    <x v="4"/>
    <n v="4821"/>
    <n v="4404"/>
  </r>
  <r>
    <s v="ZJ11PBUV"/>
    <x v="29"/>
    <x v="1"/>
    <x v="0"/>
    <s v="GTX Pro"/>
    <s v="Zumgoity"/>
    <s v="United States"/>
    <x v="0"/>
    <x v="340"/>
    <x v="283"/>
    <s v="Mon"/>
    <x v="10"/>
    <x v="4"/>
    <n v="4821"/>
    <n v="5212"/>
  </r>
  <r>
    <s v="GJX7YGIF"/>
    <x v="16"/>
    <x v="2"/>
    <x v="1"/>
    <s v="GTX Basic"/>
    <s v="Plexzap"/>
    <s v="United States"/>
    <x v="2"/>
    <x v="340"/>
    <x v="256"/>
    <s v="Sat"/>
    <x v="8"/>
    <x v="4"/>
    <n v="550"/>
    <n v="0"/>
  </r>
  <r>
    <s v="MF6S92GQ"/>
    <x v="18"/>
    <x v="2"/>
    <x v="1"/>
    <s v="GTX Basic"/>
    <s v="Dalttechnology"/>
    <s v="United States"/>
    <x v="0"/>
    <x v="340"/>
    <x v="250"/>
    <s v="Fri"/>
    <x v="9"/>
    <x v="4"/>
    <n v="550"/>
    <n v="488"/>
  </r>
  <r>
    <s v="KTZDTM8W"/>
    <x v="24"/>
    <x v="0"/>
    <x v="0"/>
    <s v="GTX Basic"/>
    <s v="Globex Corporation"/>
    <s v="Norway"/>
    <x v="0"/>
    <x v="340"/>
    <x v="288"/>
    <s v="Fri"/>
    <x v="10"/>
    <x v="4"/>
    <n v="550"/>
    <n v="594"/>
  </r>
  <r>
    <s v="SH0S5N6U"/>
    <x v="5"/>
    <x v="3"/>
    <x v="1"/>
    <s v="GTX Basic"/>
    <s v="Singletechno"/>
    <s v="United States"/>
    <x v="0"/>
    <x v="340"/>
    <x v="265"/>
    <s v="Sat"/>
    <x v="9"/>
    <x v="4"/>
    <n v="550"/>
    <n v="464"/>
  </r>
  <r>
    <s v="M3306MKK"/>
    <x v="5"/>
    <x v="3"/>
    <x v="1"/>
    <s v="MG Special"/>
    <s v="Cheers"/>
    <s v="United States"/>
    <x v="0"/>
    <x v="340"/>
    <x v="254"/>
    <s v="Wed"/>
    <x v="9"/>
    <x v="4"/>
    <n v="55"/>
    <n v="53"/>
  </r>
  <r>
    <s v="5H27L6YI"/>
    <x v="22"/>
    <x v="1"/>
    <x v="0"/>
    <s v="GTX Plus Basic"/>
    <s v="Finhigh"/>
    <s v="United States"/>
    <x v="2"/>
    <x v="340"/>
    <x v="290"/>
    <s v="Sun"/>
    <x v="10"/>
    <x v="4"/>
    <n v="1096"/>
    <n v="0"/>
  </r>
  <r>
    <s v="FCEJCRKY"/>
    <x v="22"/>
    <x v="1"/>
    <x v="0"/>
    <s v="GTX Basic"/>
    <s v="Streethex"/>
    <s v="Belgium"/>
    <x v="0"/>
    <x v="340"/>
    <x v="284"/>
    <s v="Sun"/>
    <x v="10"/>
    <x v="4"/>
    <n v="550"/>
    <n v="661"/>
  </r>
  <r>
    <s v="FTVBHHFC"/>
    <x v="22"/>
    <x v="1"/>
    <x v="0"/>
    <s v="GTX Plus Basic"/>
    <s v="Genco Pura Olive Oil Company"/>
    <s v="Italy"/>
    <x v="0"/>
    <x v="340"/>
    <x v="289"/>
    <s v="Sat"/>
    <x v="10"/>
    <x v="4"/>
    <n v="1096"/>
    <n v="1240"/>
  </r>
  <r>
    <s v="CXE6ORIJ"/>
    <x v="22"/>
    <x v="1"/>
    <x v="0"/>
    <s v="MG Advanced"/>
    <s v="Isdom"/>
    <s v="United States"/>
    <x v="0"/>
    <x v="340"/>
    <x v="245"/>
    <s v="Wed"/>
    <x v="9"/>
    <x v="4"/>
    <n v="3393"/>
    <n v="2763"/>
  </r>
  <r>
    <s v="QFIEJY21"/>
    <x v="9"/>
    <x v="2"/>
    <x v="1"/>
    <s v="GTX Basic"/>
    <s v="Condax"/>
    <s v="United States"/>
    <x v="0"/>
    <x v="340"/>
    <x v="252"/>
    <s v="Tue"/>
    <x v="9"/>
    <x v="4"/>
    <n v="550"/>
    <n v="610"/>
  </r>
  <r>
    <s v="4OUTIJAR"/>
    <x v="9"/>
    <x v="2"/>
    <x v="1"/>
    <s v="MG Special"/>
    <s v="Hatfan"/>
    <s v="United States"/>
    <x v="0"/>
    <x v="340"/>
    <x v="247"/>
    <s v="Thu"/>
    <x v="9"/>
    <x v="4"/>
    <n v="55"/>
    <n v="59"/>
  </r>
  <r>
    <s v="R19OP4QL"/>
    <x v="0"/>
    <x v="0"/>
    <x v="0"/>
    <s v="GTX Basic"/>
    <s v="Rangreen"/>
    <s v="Panama"/>
    <x v="0"/>
    <x v="340"/>
    <x v="294"/>
    <s v="Thu"/>
    <x v="10"/>
    <x v="4"/>
    <n v="550"/>
    <n v="577"/>
  </r>
  <r>
    <s v="UU7QH2WX"/>
    <x v="11"/>
    <x v="3"/>
    <x v="1"/>
    <s v="MG Special"/>
    <s v="Kan-code"/>
    <s v="United States"/>
    <x v="2"/>
    <x v="340"/>
    <x v="290"/>
    <s v="Sun"/>
    <x v="10"/>
    <x v="4"/>
    <n v="55"/>
    <n v="0"/>
  </r>
  <r>
    <s v="O7WVUMZ5"/>
    <x v="4"/>
    <x v="3"/>
    <x v="1"/>
    <s v="GTX Plus Basic"/>
    <s v="Finjob"/>
    <s v="United States"/>
    <x v="0"/>
    <x v="340"/>
    <x v="283"/>
    <s v="Mon"/>
    <x v="10"/>
    <x v="4"/>
    <n v="1096"/>
    <n v="1139"/>
  </r>
  <r>
    <s v="NRMFYPAD"/>
    <x v="3"/>
    <x v="0"/>
    <x v="0"/>
    <s v="GTX Plus Pro"/>
    <s v="Treequote"/>
    <s v="United States"/>
    <x v="0"/>
    <x v="341"/>
    <x v="265"/>
    <s v="Sat"/>
    <x v="9"/>
    <x v="4"/>
    <n v="5482"/>
    <n v="6038"/>
  </r>
  <r>
    <s v="63HMAJCZ"/>
    <x v="25"/>
    <x v="4"/>
    <x v="2"/>
    <s v="GTX Pro"/>
    <s v="Umbrella Corporation"/>
    <s v="United States"/>
    <x v="0"/>
    <x v="341"/>
    <x v="289"/>
    <s v="Sat"/>
    <x v="10"/>
    <x v="4"/>
    <n v="4821"/>
    <n v="4605"/>
  </r>
  <r>
    <s v="MR49QBLO"/>
    <x v="25"/>
    <x v="4"/>
    <x v="2"/>
    <s v="MG Advanced"/>
    <s v="Konex"/>
    <s v="United States"/>
    <x v="0"/>
    <x v="341"/>
    <x v="235"/>
    <s v="Tue"/>
    <x v="8"/>
    <x v="4"/>
    <n v="3393"/>
    <n v="3264"/>
  </r>
  <r>
    <s v="V7C6RT5S"/>
    <x v="23"/>
    <x v="4"/>
    <x v="2"/>
    <s v="MG Advanced"/>
    <s v="Betasoloin"/>
    <s v="United States"/>
    <x v="0"/>
    <x v="341"/>
    <x v="293"/>
    <s v="Tue"/>
    <x v="10"/>
    <x v="4"/>
    <n v="3393"/>
    <n v="3472"/>
  </r>
  <r>
    <s v="G1POINXI"/>
    <x v="28"/>
    <x v="0"/>
    <x v="0"/>
    <s v="GTX Plus Basic"/>
    <s v="Rangreen"/>
    <s v="Panama"/>
    <x v="0"/>
    <x v="341"/>
    <x v="290"/>
    <s v="Sun"/>
    <x v="10"/>
    <x v="4"/>
    <n v="1096"/>
    <n v="1186"/>
  </r>
  <r>
    <s v="S181FZ0Y"/>
    <x v="27"/>
    <x v="5"/>
    <x v="2"/>
    <s v="GTX Basic"/>
    <s v="Zotware"/>
    <s v="United States"/>
    <x v="2"/>
    <x v="341"/>
    <x v="292"/>
    <s v="Mon"/>
    <x v="10"/>
    <x v="4"/>
    <n v="550"/>
    <n v="0"/>
  </r>
  <r>
    <s v="5J7T0GZU"/>
    <x v="13"/>
    <x v="4"/>
    <x v="2"/>
    <s v="GTX Pro"/>
    <s v="Sumace"/>
    <s v="Romania"/>
    <x v="0"/>
    <x v="341"/>
    <x v="247"/>
    <s v="Thu"/>
    <x v="9"/>
    <x v="4"/>
    <n v="4821"/>
    <n v="4964"/>
  </r>
  <r>
    <s v="0IAJNXTD"/>
    <x v="1"/>
    <x v="1"/>
    <x v="0"/>
    <s v="MG Special"/>
    <s v="Domzoom"/>
    <s v="United States"/>
    <x v="2"/>
    <x v="341"/>
    <x v="286"/>
    <s v="Tue"/>
    <x v="10"/>
    <x v="4"/>
    <n v="55"/>
    <n v="0"/>
  </r>
  <r>
    <s v="RMQME3N0"/>
    <x v="26"/>
    <x v="4"/>
    <x v="2"/>
    <s v="GTX Plus Basic"/>
    <s v="Massive Dynamic"/>
    <s v="United States"/>
    <x v="2"/>
    <x v="341"/>
    <x v="235"/>
    <s v="Tue"/>
    <x v="8"/>
    <x v="4"/>
    <n v="1096"/>
    <n v="0"/>
  </r>
  <r>
    <s v="G8C3GRPO"/>
    <x v="21"/>
    <x v="5"/>
    <x v="2"/>
    <s v="MG Advanced"/>
    <s v="Vehement Capital Partners"/>
    <s v="United States"/>
    <x v="0"/>
    <x v="341"/>
    <x v="295"/>
    <s v="Fri"/>
    <x v="10"/>
    <x v="4"/>
    <n v="3393"/>
    <n v="2812"/>
  </r>
  <r>
    <s v="IY3U40F8"/>
    <x v="8"/>
    <x v="1"/>
    <x v="0"/>
    <s v="GTX Plus Basic"/>
    <s v="Globex Corporation"/>
    <s v="Norway"/>
    <x v="2"/>
    <x v="341"/>
    <x v="289"/>
    <s v="Sat"/>
    <x v="10"/>
    <x v="4"/>
    <n v="1096"/>
    <n v="0"/>
  </r>
  <r>
    <s v="OZFSBIDF"/>
    <x v="8"/>
    <x v="1"/>
    <x v="0"/>
    <s v="GTX Pro"/>
    <s v="Toughzap"/>
    <s v="United States"/>
    <x v="2"/>
    <x v="341"/>
    <x v="283"/>
    <s v="Mon"/>
    <x v="10"/>
    <x v="4"/>
    <n v="4821"/>
    <n v="0"/>
  </r>
  <r>
    <s v="IEJHIQYI"/>
    <x v="10"/>
    <x v="3"/>
    <x v="1"/>
    <s v="MG Advanced"/>
    <s v="Blackzim"/>
    <s v="United States"/>
    <x v="0"/>
    <x v="341"/>
    <x v="255"/>
    <s v="Fri"/>
    <x v="9"/>
    <x v="4"/>
    <n v="3393"/>
    <n v="3517"/>
  </r>
  <r>
    <s v="6SQHVC0S"/>
    <x v="29"/>
    <x v="1"/>
    <x v="0"/>
    <s v="GTX Pro"/>
    <s v="dambase"/>
    <s v="United States"/>
    <x v="2"/>
    <x v="341"/>
    <x v="274"/>
    <s v="Tue"/>
    <x v="9"/>
    <x v="4"/>
    <n v="4821"/>
    <n v="0"/>
  </r>
  <r>
    <s v="L9EVLHSJ"/>
    <x v="16"/>
    <x v="2"/>
    <x v="1"/>
    <s v="GTX Plus Basic"/>
    <m/>
    <s v=""/>
    <x v="1"/>
    <x v="341"/>
    <x v="6"/>
    <s v=""/>
    <x v="1"/>
    <x v="1"/>
    <s v=""/>
    <n v="0"/>
  </r>
  <r>
    <s v="DIGZWVHI"/>
    <x v="16"/>
    <x v="2"/>
    <x v="1"/>
    <s v="GTX Basic"/>
    <s v="Sunnamplex"/>
    <s v="Poland"/>
    <x v="2"/>
    <x v="341"/>
    <x v="283"/>
    <s v="Mon"/>
    <x v="10"/>
    <x v="4"/>
    <n v="550"/>
    <n v="0"/>
  </r>
  <r>
    <s v="1ZT4IROS"/>
    <x v="16"/>
    <x v="2"/>
    <x v="1"/>
    <s v="GTX Basic"/>
    <s v="Xx-holding"/>
    <s v="United States"/>
    <x v="0"/>
    <x v="341"/>
    <x v="286"/>
    <s v="Tue"/>
    <x v="10"/>
    <x v="4"/>
    <n v="550"/>
    <n v="608"/>
  </r>
  <r>
    <s v="60QEB2FZ"/>
    <x v="18"/>
    <x v="2"/>
    <x v="1"/>
    <s v="GTX Plus Pro"/>
    <s v="Fasehatice"/>
    <s v="United States"/>
    <x v="0"/>
    <x v="341"/>
    <x v="292"/>
    <s v="Mon"/>
    <x v="10"/>
    <x v="4"/>
    <n v="5482"/>
    <n v="4989"/>
  </r>
  <r>
    <s v="2PX317QP"/>
    <x v="18"/>
    <x v="2"/>
    <x v="1"/>
    <s v="GTX Pro"/>
    <s v="Newex"/>
    <s v="Germany"/>
    <x v="0"/>
    <x v="341"/>
    <x v="230"/>
    <s v="Thu"/>
    <x v="8"/>
    <x v="4"/>
    <n v="4821"/>
    <n v="4780"/>
  </r>
  <r>
    <s v="O691ZXXH"/>
    <x v="5"/>
    <x v="3"/>
    <x v="1"/>
    <s v="MG Special"/>
    <m/>
    <s v=""/>
    <x v="1"/>
    <x v="341"/>
    <x v="6"/>
    <s v=""/>
    <x v="1"/>
    <x v="1"/>
    <s v=""/>
    <n v="0"/>
  </r>
  <r>
    <s v="2T0GMDKK"/>
    <x v="5"/>
    <x v="3"/>
    <x v="1"/>
    <s v="GTX Plus Basic"/>
    <s v="Blackzim"/>
    <s v="United States"/>
    <x v="2"/>
    <x v="341"/>
    <x v="286"/>
    <s v="Tue"/>
    <x v="10"/>
    <x v="4"/>
    <n v="1096"/>
    <n v="0"/>
  </r>
  <r>
    <s v="ZK6HTTBB"/>
    <x v="5"/>
    <x v="3"/>
    <x v="1"/>
    <s v="MG Special"/>
    <s v="Labdrill"/>
    <s v="United States"/>
    <x v="2"/>
    <x v="341"/>
    <x v="289"/>
    <s v="Sat"/>
    <x v="10"/>
    <x v="4"/>
    <n v="55"/>
    <n v="0"/>
  </r>
  <r>
    <s v="V74YPMJ4"/>
    <x v="11"/>
    <x v="3"/>
    <x v="1"/>
    <s v="MG Special"/>
    <s v="Zoomit"/>
    <s v="United States"/>
    <x v="2"/>
    <x v="341"/>
    <x v="295"/>
    <s v="Fri"/>
    <x v="10"/>
    <x v="4"/>
    <n v="55"/>
    <n v="0"/>
  </r>
  <r>
    <s v="8ZIX3LAF"/>
    <x v="4"/>
    <x v="3"/>
    <x v="1"/>
    <s v="MG Advanced"/>
    <s v="Newex"/>
    <s v="Germany"/>
    <x v="0"/>
    <x v="341"/>
    <x v="283"/>
    <s v="Mon"/>
    <x v="10"/>
    <x v="4"/>
    <n v="3393"/>
    <n v="3023"/>
  </r>
  <r>
    <s v="QDBJOE9M"/>
    <x v="2"/>
    <x v="2"/>
    <x v="1"/>
    <s v="MG Special"/>
    <m/>
    <s v=""/>
    <x v="1"/>
    <x v="341"/>
    <x v="6"/>
    <s v=""/>
    <x v="1"/>
    <x v="1"/>
    <s v=""/>
    <n v="0"/>
  </r>
  <r>
    <s v="IVMMNSJB"/>
    <x v="3"/>
    <x v="0"/>
    <x v="0"/>
    <s v="GTX Plus Pro"/>
    <s v="Conecom"/>
    <s v="United States"/>
    <x v="2"/>
    <x v="342"/>
    <x v="293"/>
    <s v="Tue"/>
    <x v="10"/>
    <x v="4"/>
    <n v="5482"/>
    <n v="0"/>
  </r>
  <r>
    <s v="H9M21153"/>
    <x v="3"/>
    <x v="0"/>
    <x v="0"/>
    <s v="MG Advanced"/>
    <s v="Ron-tech"/>
    <s v="United States"/>
    <x v="0"/>
    <x v="342"/>
    <x v="295"/>
    <s v="Fri"/>
    <x v="10"/>
    <x v="4"/>
    <n v="3393"/>
    <n v="3100"/>
  </r>
  <r>
    <s v="JV0KXH4X"/>
    <x v="25"/>
    <x v="4"/>
    <x v="2"/>
    <s v="GTX Plus Pro"/>
    <s v="Donquadtech"/>
    <s v="United States"/>
    <x v="0"/>
    <x v="342"/>
    <x v="265"/>
    <s v="Sat"/>
    <x v="9"/>
    <x v="4"/>
    <n v="5482"/>
    <n v="6406"/>
  </r>
  <r>
    <s v="V9UM2K16"/>
    <x v="27"/>
    <x v="5"/>
    <x v="2"/>
    <s v="GTX Plus Pro"/>
    <s v="Kinnamplus"/>
    <s v="United States"/>
    <x v="0"/>
    <x v="342"/>
    <x v="290"/>
    <s v="Sun"/>
    <x v="10"/>
    <x v="4"/>
    <n v="5482"/>
    <n v="5711"/>
  </r>
  <r>
    <s v="ZEYGDEBG"/>
    <x v="13"/>
    <x v="4"/>
    <x v="2"/>
    <s v="GTX Pro"/>
    <m/>
    <s v=""/>
    <x v="1"/>
    <x v="342"/>
    <x v="6"/>
    <s v=""/>
    <x v="1"/>
    <x v="1"/>
    <s v=""/>
    <n v="0"/>
  </r>
  <r>
    <s v="SRV6TQ2E"/>
    <x v="13"/>
    <x v="4"/>
    <x v="2"/>
    <s v="MG Special"/>
    <s v="Ontomedia"/>
    <s v="United States"/>
    <x v="0"/>
    <x v="342"/>
    <x v="291"/>
    <s v="Wed"/>
    <x v="10"/>
    <x v="4"/>
    <n v="55"/>
    <n v="58"/>
  </r>
  <r>
    <s v="94GJ7WZV"/>
    <x v="1"/>
    <x v="1"/>
    <x v="0"/>
    <s v="GTX Pro"/>
    <s v="Statholdings"/>
    <s v="United States"/>
    <x v="2"/>
    <x v="342"/>
    <x v="286"/>
    <s v="Tue"/>
    <x v="10"/>
    <x v="4"/>
    <n v="4821"/>
    <n v="0"/>
  </r>
  <r>
    <s v="B24YQ6LA"/>
    <x v="21"/>
    <x v="5"/>
    <x v="2"/>
    <s v="GTX Basic"/>
    <s v="Zotware"/>
    <s v="United States"/>
    <x v="0"/>
    <x v="342"/>
    <x v="286"/>
    <s v="Tue"/>
    <x v="10"/>
    <x v="4"/>
    <n v="550"/>
    <n v="552"/>
  </r>
  <r>
    <s v="RYELEM60"/>
    <x v="21"/>
    <x v="5"/>
    <x v="2"/>
    <s v="MG Advanced"/>
    <s v="The New York Inquirer"/>
    <s v="United States"/>
    <x v="0"/>
    <x v="342"/>
    <x v="295"/>
    <s v="Fri"/>
    <x v="10"/>
    <x v="4"/>
    <n v="3393"/>
    <n v="3215"/>
  </r>
  <r>
    <s v="RL26ZS8F"/>
    <x v="8"/>
    <x v="1"/>
    <x v="0"/>
    <s v="GTX Basic"/>
    <s v="Konmatfix"/>
    <s v="United States"/>
    <x v="2"/>
    <x v="342"/>
    <x v="237"/>
    <s v="Mon"/>
    <x v="8"/>
    <x v="4"/>
    <n v="550"/>
    <n v="0"/>
  </r>
  <r>
    <s v="JKIAA2TF"/>
    <x v="7"/>
    <x v="2"/>
    <x v="1"/>
    <s v="GTX Plus Basic"/>
    <s v="Finjob"/>
    <s v="United States"/>
    <x v="0"/>
    <x v="342"/>
    <x v="230"/>
    <s v="Thu"/>
    <x v="8"/>
    <x v="4"/>
    <n v="1096"/>
    <n v="1112"/>
  </r>
  <r>
    <s v="HTK2UHC8"/>
    <x v="29"/>
    <x v="1"/>
    <x v="0"/>
    <s v="GTX Basic"/>
    <s v="Stanredtax"/>
    <s v="United States"/>
    <x v="2"/>
    <x v="342"/>
    <x v="296"/>
    <s v="Sat"/>
    <x v="10"/>
    <x v="4"/>
    <n v="550"/>
    <n v="0"/>
  </r>
  <r>
    <s v="SPRK2YOB"/>
    <x v="29"/>
    <x v="1"/>
    <x v="0"/>
    <s v="GTX Plus Basic"/>
    <s v="Warephase"/>
    <s v="United States"/>
    <x v="0"/>
    <x v="342"/>
    <x v="256"/>
    <s v="Sat"/>
    <x v="8"/>
    <x v="4"/>
    <n v="1096"/>
    <n v="1190"/>
  </r>
  <r>
    <s v="8F7VHV02"/>
    <x v="16"/>
    <x v="2"/>
    <x v="1"/>
    <s v="GTX Basic"/>
    <s v="Finjob"/>
    <s v="United States"/>
    <x v="0"/>
    <x v="342"/>
    <x v="255"/>
    <s v="Fri"/>
    <x v="9"/>
    <x v="4"/>
    <n v="550"/>
    <n v="446"/>
  </r>
  <r>
    <s v="7FGVY6GK"/>
    <x v="16"/>
    <x v="2"/>
    <x v="1"/>
    <s v="GTX Basic"/>
    <s v="Konex"/>
    <s v="United States"/>
    <x v="0"/>
    <x v="342"/>
    <x v="286"/>
    <s v="Tue"/>
    <x v="10"/>
    <x v="4"/>
    <n v="550"/>
    <n v="565"/>
  </r>
  <r>
    <s v="6IZZL97A"/>
    <x v="18"/>
    <x v="2"/>
    <x v="1"/>
    <s v="GTX Basic"/>
    <s v="Singletechno"/>
    <s v="United States"/>
    <x v="2"/>
    <x v="342"/>
    <x v="291"/>
    <s v="Wed"/>
    <x v="10"/>
    <x v="4"/>
    <n v="550"/>
    <n v="0"/>
  </r>
  <r>
    <s v="0HUWQWOJ"/>
    <x v="5"/>
    <x v="3"/>
    <x v="1"/>
    <s v="MG Special"/>
    <m/>
    <s v=""/>
    <x v="1"/>
    <x v="342"/>
    <x v="6"/>
    <s v=""/>
    <x v="1"/>
    <x v="1"/>
    <s v=""/>
    <n v="0"/>
  </r>
  <r>
    <s v="C35YI5NJ"/>
    <x v="5"/>
    <x v="3"/>
    <x v="1"/>
    <s v="GTX Pro"/>
    <s v="Singletechno"/>
    <s v="United States"/>
    <x v="0"/>
    <x v="342"/>
    <x v="267"/>
    <s v="Mon"/>
    <x v="9"/>
    <x v="4"/>
    <n v="4821"/>
    <n v="4753"/>
  </r>
  <r>
    <s v="6U30UYDT"/>
    <x v="22"/>
    <x v="1"/>
    <x v="0"/>
    <s v="GTX Plus Basic"/>
    <s v="Genco Pura Olive Oil Company"/>
    <s v="Italy"/>
    <x v="2"/>
    <x v="342"/>
    <x v="262"/>
    <s v="Thu"/>
    <x v="8"/>
    <x v="4"/>
    <n v="1096"/>
    <n v="0"/>
  </r>
  <r>
    <s v="ZXOHD0KE"/>
    <x v="9"/>
    <x v="2"/>
    <x v="1"/>
    <s v="GTX Basic"/>
    <s v="Sunnamplex"/>
    <s v="Poland"/>
    <x v="2"/>
    <x v="342"/>
    <x v="294"/>
    <s v="Thu"/>
    <x v="10"/>
    <x v="4"/>
    <n v="550"/>
    <n v="0"/>
  </r>
  <r>
    <s v="77Q6KD0O"/>
    <x v="6"/>
    <x v="1"/>
    <x v="0"/>
    <s v="GTX Basic"/>
    <s v="Statholdings"/>
    <s v="United States"/>
    <x v="2"/>
    <x v="342"/>
    <x v="296"/>
    <s v="Sat"/>
    <x v="10"/>
    <x v="4"/>
    <n v="550"/>
    <n v="0"/>
  </r>
  <r>
    <s v="JIH6P53I"/>
    <x v="6"/>
    <x v="1"/>
    <x v="0"/>
    <s v="GTX Plus Basic"/>
    <s v="Stanredtax"/>
    <s v="United States"/>
    <x v="0"/>
    <x v="342"/>
    <x v="286"/>
    <s v="Tue"/>
    <x v="10"/>
    <x v="4"/>
    <n v="1096"/>
    <n v="1129"/>
  </r>
  <r>
    <s v="WKTVP5WY"/>
    <x v="11"/>
    <x v="3"/>
    <x v="1"/>
    <s v="MG Special"/>
    <s v="Sunnamplex"/>
    <s v="Poland"/>
    <x v="0"/>
    <x v="342"/>
    <x v="286"/>
    <s v="Tue"/>
    <x v="10"/>
    <x v="4"/>
    <n v="55"/>
    <n v="56"/>
  </r>
  <r>
    <s v="10N0ZBYO"/>
    <x v="11"/>
    <x v="3"/>
    <x v="1"/>
    <s v="MG Advanced"/>
    <s v="Singletechno"/>
    <s v="United States"/>
    <x v="0"/>
    <x v="342"/>
    <x v="285"/>
    <s v="Wed"/>
    <x v="10"/>
    <x v="4"/>
    <n v="3393"/>
    <n v="3435"/>
  </r>
  <r>
    <s v="IUVAUQ6I"/>
    <x v="12"/>
    <x v="0"/>
    <x v="0"/>
    <s v="MG Advanced"/>
    <s v="Rangreen"/>
    <s v="Panama"/>
    <x v="0"/>
    <x v="342"/>
    <x v="289"/>
    <s v="Sat"/>
    <x v="10"/>
    <x v="4"/>
    <n v="3393"/>
    <n v="3860"/>
  </r>
  <r>
    <s v="YH5L64AP"/>
    <x v="15"/>
    <x v="5"/>
    <x v="2"/>
    <s v="MG Special"/>
    <s v="Yearin"/>
    <s v="United States"/>
    <x v="2"/>
    <x v="342"/>
    <x v="269"/>
    <s v="Sat"/>
    <x v="9"/>
    <x v="4"/>
    <n v="55"/>
    <n v="0"/>
  </r>
  <r>
    <s v="A71ENBVA"/>
    <x v="2"/>
    <x v="2"/>
    <x v="1"/>
    <s v="GTX Basic"/>
    <s v="Hottechi"/>
    <s v="Korea"/>
    <x v="2"/>
    <x v="342"/>
    <x v="293"/>
    <s v="Tue"/>
    <x v="10"/>
    <x v="4"/>
    <n v="550"/>
    <n v="0"/>
  </r>
  <r>
    <s v="4X8WU71C"/>
    <x v="2"/>
    <x v="2"/>
    <x v="1"/>
    <s v="MG Advanced"/>
    <s v="Condax"/>
    <s v="United States"/>
    <x v="2"/>
    <x v="342"/>
    <x v="285"/>
    <s v="Wed"/>
    <x v="10"/>
    <x v="4"/>
    <n v="3393"/>
    <n v="0"/>
  </r>
  <r>
    <s v="03H4RXBI"/>
    <x v="2"/>
    <x v="2"/>
    <x v="1"/>
    <s v="GTX Basic"/>
    <s v="Y-corporation"/>
    <s v="United States"/>
    <x v="0"/>
    <x v="342"/>
    <x v="268"/>
    <s v="Sun"/>
    <x v="9"/>
    <x v="4"/>
    <n v="550"/>
    <n v="482"/>
  </r>
  <r>
    <s v="MQVOQZL7"/>
    <x v="3"/>
    <x v="0"/>
    <x v="0"/>
    <s v="MG Special"/>
    <s v="Codehow"/>
    <s v="United States"/>
    <x v="2"/>
    <x v="343"/>
    <x v="294"/>
    <s v="Thu"/>
    <x v="10"/>
    <x v="4"/>
    <n v="55"/>
    <n v="0"/>
  </r>
  <r>
    <s v="OHD4TPKZ"/>
    <x v="3"/>
    <x v="0"/>
    <x v="0"/>
    <s v="GTX Plus Basic"/>
    <s v="Gogozoom"/>
    <s v="United States"/>
    <x v="0"/>
    <x v="343"/>
    <x v="285"/>
    <s v="Wed"/>
    <x v="10"/>
    <x v="4"/>
    <n v="1096"/>
    <n v="1166"/>
  </r>
  <r>
    <s v="V4PVZC5L"/>
    <x v="25"/>
    <x v="4"/>
    <x v="2"/>
    <s v="MG Special"/>
    <s v="Kinnamplus"/>
    <s v="United States"/>
    <x v="2"/>
    <x v="343"/>
    <x v="291"/>
    <s v="Wed"/>
    <x v="10"/>
    <x v="4"/>
    <n v="55"/>
    <n v="0"/>
  </r>
  <r>
    <s v="9G85W8XE"/>
    <x v="27"/>
    <x v="5"/>
    <x v="2"/>
    <s v="GTX Plus Basic"/>
    <s v="Kan-code"/>
    <s v="United States"/>
    <x v="2"/>
    <x v="343"/>
    <x v="290"/>
    <s v="Sun"/>
    <x v="10"/>
    <x v="4"/>
    <n v="1096"/>
    <n v="0"/>
  </r>
  <r>
    <s v="S6DXPVLA"/>
    <x v="13"/>
    <x v="4"/>
    <x v="2"/>
    <s v="GTX Plus Basic"/>
    <s v="Yearin"/>
    <s v="United States"/>
    <x v="2"/>
    <x v="343"/>
    <x v="220"/>
    <s v="Mon"/>
    <x v="8"/>
    <x v="4"/>
    <n v="1096"/>
    <n v="0"/>
  </r>
  <r>
    <s v="MKI4TLUN"/>
    <x v="13"/>
    <x v="4"/>
    <x v="2"/>
    <s v="GTX Pro"/>
    <s v="Zencorporation"/>
    <s v="China"/>
    <x v="0"/>
    <x v="343"/>
    <x v="248"/>
    <s v="Mon"/>
    <x v="9"/>
    <x v="4"/>
    <n v="4821"/>
    <n v="5112"/>
  </r>
  <r>
    <s v="H41YA4SB"/>
    <x v="1"/>
    <x v="1"/>
    <x v="0"/>
    <s v="GTX Plus Basic"/>
    <s v="Toughzap"/>
    <s v="United States"/>
    <x v="2"/>
    <x v="343"/>
    <x v="274"/>
    <s v="Tue"/>
    <x v="9"/>
    <x v="4"/>
    <n v="1096"/>
    <n v="0"/>
  </r>
  <r>
    <s v="MW4MSIWW"/>
    <x v="1"/>
    <x v="1"/>
    <x v="0"/>
    <s v="GTX Pro"/>
    <s v="Warephase"/>
    <s v="United States"/>
    <x v="2"/>
    <x v="343"/>
    <x v="289"/>
    <s v="Sat"/>
    <x v="10"/>
    <x v="4"/>
    <n v="4821"/>
    <n v="0"/>
  </r>
  <r>
    <s v="XSQOEHEA"/>
    <x v="10"/>
    <x v="3"/>
    <x v="1"/>
    <s v="MG Advanced"/>
    <s v="Lexiqvolax"/>
    <s v="United States"/>
    <x v="2"/>
    <x v="343"/>
    <x v="290"/>
    <s v="Sun"/>
    <x v="10"/>
    <x v="4"/>
    <n v="3393"/>
    <n v="0"/>
  </r>
  <r>
    <s v="GQT2DFWZ"/>
    <x v="29"/>
    <x v="1"/>
    <x v="0"/>
    <s v="MG Advanced"/>
    <s v="Treequote"/>
    <s v="United States"/>
    <x v="0"/>
    <x v="343"/>
    <x v="295"/>
    <s v="Fri"/>
    <x v="10"/>
    <x v="4"/>
    <n v="3393"/>
    <n v="3892"/>
  </r>
  <r>
    <s v="IQ9GMTBR"/>
    <x v="16"/>
    <x v="2"/>
    <x v="1"/>
    <s v="GTX Basic"/>
    <s v="Dalttechnology"/>
    <s v="United States"/>
    <x v="0"/>
    <x v="343"/>
    <x v="285"/>
    <s v="Wed"/>
    <x v="10"/>
    <x v="4"/>
    <n v="550"/>
    <n v="473"/>
  </r>
  <r>
    <s v="ZR8H455M"/>
    <x v="18"/>
    <x v="2"/>
    <x v="1"/>
    <s v="GTX Basic"/>
    <s v="Groovestreet"/>
    <s v="United States"/>
    <x v="2"/>
    <x v="343"/>
    <x v="289"/>
    <s v="Sat"/>
    <x v="10"/>
    <x v="4"/>
    <n v="550"/>
    <n v="0"/>
  </r>
  <r>
    <s v="3F2EMUQ7"/>
    <x v="18"/>
    <x v="2"/>
    <x v="1"/>
    <s v="GTX Plus Basic"/>
    <s v="Scotfind"/>
    <s v="United States"/>
    <x v="2"/>
    <x v="343"/>
    <x v="285"/>
    <s v="Wed"/>
    <x v="10"/>
    <x v="4"/>
    <n v="1096"/>
    <n v="0"/>
  </r>
  <r>
    <s v="VB26KWQ6"/>
    <x v="18"/>
    <x v="2"/>
    <x v="1"/>
    <s v="GTX Basic"/>
    <s v="Faxquote"/>
    <s v="United States"/>
    <x v="0"/>
    <x v="343"/>
    <x v="228"/>
    <s v="Mon"/>
    <x v="8"/>
    <x v="4"/>
    <n v="550"/>
    <n v="511"/>
  </r>
  <r>
    <s v="7J1UD7ZW"/>
    <x v="18"/>
    <x v="2"/>
    <x v="1"/>
    <s v="GTX Basic"/>
    <s v="Hottechi"/>
    <s v="Korea"/>
    <x v="0"/>
    <x v="343"/>
    <x v="287"/>
    <s v="Thu"/>
    <x v="10"/>
    <x v="4"/>
    <n v="550"/>
    <n v="509"/>
  </r>
  <r>
    <s v="VR6NO9FA"/>
    <x v="18"/>
    <x v="2"/>
    <x v="1"/>
    <s v="GTX Basic"/>
    <s v="Labdrill"/>
    <s v="United States"/>
    <x v="0"/>
    <x v="343"/>
    <x v="297"/>
    <s v="Sun"/>
    <x v="10"/>
    <x v="4"/>
    <n v="550"/>
    <n v="528"/>
  </r>
  <r>
    <s v="O8QGRK5P"/>
    <x v="18"/>
    <x v="2"/>
    <x v="1"/>
    <s v="GTX Basic"/>
    <s v="Sunnamplex"/>
    <s v="Poland"/>
    <x v="0"/>
    <x v="343"/>
    <x v="289"/>
    <s v="Sat"/>
    <x v="10"/>
    <x v="4"/>
    <n v="550"/>
    <n v="549"/>
  </r>
  <r>
    <s v="BOD1GBJU"/>
    <x v="24"/>
    <x v="0"/>
    <x v="0"/>
    <s v="GTX Basic"/>
    <s v="Rundofase"/>
    <s v="United States"/>
    <x v="2"/>
    <x v="343"/>
    <x v="267"/>
    <s v="Mon"/>
    <x v="9"/>
    <x v="4"/>
    <n v="550"/>
    <n v="0"/>
  </r>
  <r>
    <s v="TN3IRRND"/>
    <x v="24"/>
    <x v="0"/>
    <x v="0"/>
    <s v="MG Special"/>
    <s v="Gogozoom"/>
    <s v="United States"/>
    <x v="2"/>
    <x v="343"/>
    <x v="294"/>
    <s v="Thu"/>
    <x v="10"/>
    <x v="4"/>
    <n v="55"/>
    <n v="0"/>
  </r>
  <r>
    <s v="PR224V1P"/>
    <x v="22"/>
    <x v="1"/>
    <x v="0"/>
    <s v="GTX Basic"/>
    <s v="Scottech"/>
    <s v="United States"/>
    <x v="2"/>
    <x v="343"/>
    <x v="294"/>
    <s v="Thu"/>
    <x v="10"/>
    <x v="4"/>
    <n v="550"/>
    <n v="0"/>
  </r>
  <r>
    <s v="60RDU2SZ"/>
    <x v="22"/>
    <x v="1"/>
    <x v="0"/>
    <s v="MG Advanced"/>
    <s v="Globex Corporation"/>
    <s v="Norway"/>
    <x v="0"/>
    <x v="343"/>
    <x v="293"/>
    <s v="Tue"/>
    <x v="10"/>
    <x v="4"/>
    <n v="3393"/>
    <n v="3578"/>
  </r>
  <r>
    <s v="X2I316HD"/>
    <x v="0"/>
    <x v="0"/>
    <x v="0"/>
    <s v="GTX Basic"/>
    <s v="dambase"/>
    <s v="United States"/>
    <x v="0"/>
    <x v="343"/>
    <x v="272"/>
    <s v="Fri"/>
    <x v="9"/>
    <x v="4"/>
    <n v="550"/>
    <n v="523"/>
  </r>
  <r>
    <s v="K5DNNWYT"/>
    <x v="17"/>
    <x v="5"/>
    <x v="2"/>
    <s v="GTX Pro"/>
    <s v="Zencorporation"/>
    <s v="China"/>
    <x v="0"/>
    <x v="343"/>
    <x v="285"/>
    <s v="Wed"/>
    <x v="10"/>
    <x v="4"/>
    <n v="4821"/>
    <n v="4575"/>
  </r>
  <r>
    <s v="941E65Z7"/>
    <x v="4"/>
    <x v="3"/>
    <x v="1"/>
    <s v="GTX Pro"/>
    <s v="Plusstrip"/>
    <s v="United States"/>
    <x v="0"/>
    <x v="343"/>
    <x v="287"/>
    <s v="Thu"/>
    <x v="10"/>
    <x v="4"/>
    <n v="4821"/>
    <n v="4552"/>
  </r>
  <r>
    <s v="77UHLYMA"/>
    <x v="2"/>
    <x v="2"/>
    <x v="1"/>
    <s v="GTX Basic"/>
    <s v="Konex"/>
    <s v="United States"/>
    <x v="2"/>
    <x v="343"/>
    <x v="285"/>
    <s v="Wed"/>
    <x v="10"/>
    <x v="4"/>
    <n v="550"/>
    <n v="0"/>
  </r>
  <r>
    <s v="VR1XYM23"/>
    <x v="2"/>
    <x v="2"/>
    <x v="1"/>
    <s v="GTX Basic"/>
    <s v="Blackzim"/>
    <s v="United States"/>
    <x v="0"/>
    <x v="343"/>
    <x v="269"/>
    <s v="Sat"/>
    <x v="9"/>
    <x v="4"/>
    <n v="550"/>
    <n v="551"/>
  </r>
  <r>
    <s v="TQ6BTW2Z"/>
    <x v="2"/>
    <x v="2"/>
    <x v="1"/>
    <s v="GTX Basic"/>
    <s v="Faxquote"/>
    <s v="United States"/>
    <x v="0"/>
    <x v="343"/>
    <x v="291"/>
    <s v="Wed"/>
    <x v="10"/>
    <x v="4"/>
    <n v="550"/>
    <n v="545"/>
  </r>
  <r>
    <s v="IVSOSC0E"/>
    <x v="2"/>
    <x v="2"/>
    <x v="1"/>
    <s v="GTX Plus Basic"/>
    <s v="Y-corporation"/>
    <s v="United States"/>
    <x v="0"/>
    <x v="343"/>
    <x v="290"/>
    <s v="Sun"/>
    <x v="10"/>
    <x v="4"/>
    <n v="1096"/>
    <n v="1134"/>
  </r>
  <r>
    <s v="KI4LTBV6"/>
    <x v="3"/>
    <x v="0"/>
    <x v="0"/>
    <s v="MG Advanced"/>
    <s v="Statholdings"/>
    <s v="United States"/>
    <x v="2"/>
    <x v="344"/>
    <x v="288"/>
    <s v="Fri"/>
    <x v="10"/>
    <x v="4"/>
    <n v="3393"/>
    <n v="0"/>
  </r>
  <r>
    <s v="4VZ0JIVZ"/>
    <x v="3"/>
    <x v="0"/>
    <x v="0"/>
    <s v="MG Advanced"/>
    <s v="Scottech"/>
    <s v="United States"/>
    <x v="0"/>
    <x v="344"/>
    <x v="292"/>
    <s v="Mon"/>
    <x v="10"/>
    <x v="4"/>
    <n v="3393"/>
    <n v="3434"/>
  </r>
  <r>
    <s v="FNCXBWHQ"/>
    <x v="25"/>
    <x v="4"/>
    <x v="2"/>
    <s v="GTX Basic"/>
    <s v="Condax"/>
    <s v="United States"/>
    <x v="0"/>
    <x v="344"/>
    <x v="275"/>
    <s v="Wed"/>
    <x v="9"/>
    <x v="4"/>
    <n v="550"/>
    <n v="505"/>
  </r>
  <r>
    <s v="Q306R9K4"/>
    <x v="25"/>
    <x v="4"/>
    <x v="2"/>
    <s v="GTX Plus Basic"/>
    <s v="Ganjaflex"/>
    <s v="Japan"/>
    <x v="0"/>
    <x v="344"/>
    <x v="296"/>
    <s v="Sat"/>
    <x v="10"/>
    <x v="4"/>
    <n v="1096"/>
    <n v="1066"/>
  </r>
  <r>
    <s v="KHRY7J40"/>
    <x v="23"/>
    <x v="4"/>
    <x v="2"/>
    <s v="GTX Basic"/>
    <s v="Zathunicon"/>
    <s v="United States"/>
    <x v="0"/>
    <x v="344"/>
    <x v="231"/>
    <s v="Sun"/>
    <x v="8"/>
    <x v="4"/>
    <n v="550"/>
    <n v="580"/>
  </r>
  <r>
    <s v="AP9MLRZJ"/>
    <x v="27"/>
    <x v="5"/>
    <x v="2"/>
    <s v="GTX Pro"/>
    <s v="Initech"/>
    <s v="United States"/>
    <x v="0"/>
    <x v="344"/>
    <x v="245"/>
    <s v="Wed"/>
    <x v="9"/>
    <x v="4"/>
    <n v="4821"/>
    <n v="4501"/>
  </r>
  <r>
    <s v="46JP2TQB"/>
    <x v="1"/>
    <x v="1"/>
    <x v="0"/>
    <s v="GTX Plus Basic"/>
    <s v="Globex Corporation"/>
    <s v="Norway"/>
    <x v="2"/>
    <x v="344"/>
    <x v="294"/>
    <s v="Thu"/>
    <x v="10"/>
    <x v="4"/>
    <n v="1096"/>
    <n v="0"/>
  </r>
  <r>
    <s v="W48N7MRO"/>
    <x v="1"/>
    <x v="1"/>
    <x v="0"/>
    <s v="GTX Plus Pro"/>
    <s v="Rundofase"/>
    <s v="United States"/>
    <x v="2"/>
    <x v="344"/>
    <x v="288"/>
    <s v="Fri"/>
    <x v="10"/>
    <x v="4"/>
    <n v="5482"/>
    <n v="0"/>
  </r>
  <r>
    <s v="X4LSK4OE"/>
    <x v="1"/>
    <x v="1"/>
    <x v="0"/>
    <s v="GTX Plus Pro"/>
    <s v="Treequote"/>
    <s v="United States"/>
    <x v="0"/>
    <x v="344"/>
    <x v="197"/>
    <s v="Fri"/>
    <x v="8"/>
    <x v="4"/>
    <n v="5482"/>
    <n v="6182"/>
  </r>
  <r>
    <s v="M1ZZYSTB"/>
    <x v="26"/>
    <x v="4"/>
    <x v="2"/>
    <s v="GTX Pro"/>
    <s v="Bubba Gump"/>
    <s v="United States"/>
    <x v="0"/>
    <x v="344"/>
    <x v="287"/>
    <s v="Thu"/>
    <x v="10"/>
    <x v="4"/>
    <n v="4821"/>
    <n v="4763"/>
  </r>
  <r>
    <s v="0UOIGVEO"/>
    <x v="26"/>
    <x v="4"/>
    <x v="2"/>
    <s v="MG Advanced"/>
    <s v="Gekko &amp; Co"/>
    <s v="United States"/>
    <x v="0"/>
    <x v="344"/>
    <x v="295"/>
    <s v="Fri"/>
    <x v="10"/>
    <x v="4"/>
    <n v="3393"/>
    <n v="3024"/>
  </r>
  <r>
    <s v="AK9OXW30"/>
    <x v="21"/>
    <x v="5"/>
    <x v="2"/>
    <s v="MG Special"/>
    <s v="Ganjaflex"/>
    <s v="Japan"/>
    <x v="2"/>
    <x v="344"/>
    <x v="287"/>
    <s v="Thu"/>
    <x v="10"/>
    <x v="4"/>
    <n v="55"/>
    <n v="0"/>
  </r>
  <r>
    <s v="CFGYG1EC"/>
    <x v="7"/>
    <x v="2"/>
    <x v="1"/>
    <s v="GTX Basic"/>
    <s v="Green-Plus"/>
    <s v="United States"/>
    <x v="2"/>
    <x v="344"/>
    <x v="288"/>
    <s v="Fri"/>
    <x v="10"/>
    <x v="4"/>
    <n v="550"/>
    <n v="0"/>
  </r>
  <r>
    <s v="TS3P4VMD"/>
    <x v="7"/>
    <x v="2"/>
    <x v="1"/>
    <s v="GTX Plus Pro"/>
    <s v="Goodsilron"/>
    <s v="United States"/>
    <x v="0"/>
    <x v="344"/>
    <x v="294"/>
    <s v="Thu"/>
    <x v="10"/>
    <x v="4"/>
    <n v="5482"/>
    <n v="6751"/>
  </r>
  <r>
    <s v="8PEB9FHX"/>
    <x v="7"/>
    <x v="2"/>
    <x v="1"/>
    <s v="MG Special"/>
    <s v="Goodsilron"/>
    <s v="United States"/>
    <x v="0"/>
    <x v="344"/>
    <x v="291"/>
    <s v="Wed"/>
    <x v="10"/>
    <x v="4"/>
    <n v="55"/>
    <n v="54"/>
  </r>
  <r>
    <s v="V1YT1LP1"/>
    <x v="29"/>
    <x v="1"/>
    <x v="0"/>
    <s v="GTX Basic"/>
    <s v="Stanredtax"/>
    <s v="United States"/>
    <x v="0"/>
    <x v="344"/>
    <x v="267"/>
    <s v="Mon"/>
    <x v="9"/>
    <x v="4"/>
    <n v="550"/>
    <n v="592"/>
  </r>
  <r>
    <s v="DTIZX4YN"/>
    <x v="29"/>
    <x v="1"/>
    <x v="0"/>
    <s v="GTX Plus Basic"/>
    <s v="Cancity"/>
    <s v="United States"/>
    <x v="0"/>
    <x v="344"/>
    <x v="297"/>
    <s v="Sun"/>
    <x v="10"/>
    <x v="4"/>
    <n v="1096"/>
    <n v="969"/>
  </r>
  <r>
    <s v="KMBY0IGV"/>
    <x v="16"/>
    <x v="2"/>
    <x v="1"/>
    <s v="MG Special"/>
    <s v="Dalttechnology"/>
    <s v="United States"/>
    <x v="0"/>
    <x v="344"/>
    <x v="287"/>
    <s v="Thu"/>
    <x v="10"/>
    <x v="4"/>
    <n v="55"/>
    <n v="48"/>
  </r>
  <r>
    <s v="XULGG5K8"/>
    <x v="18"/>
    <x v="2"/>
    <x v="1"/>
    <s v="GTX Basic"/>
    <s v="Konex"/>
    <s v="United States"/>
    <x v="2"/>
    <x v="344"/>
    <x v="288"/>
    <s v="Fri"/>
    <x v="10"/>
    <x v="4"/>
    <n v="550"/>
    <n v="0"/>
  </r>
  <r>
    <s v="KP8ZZ3Y6"/>
    <x v="18"/>
    <x v="2"/>
    <x v="1"/>
    <s v="GTX Plus Basic"/>
    <s v="Labdrill"/>
    <s v="United States"/>
    <x v="2"/>
    <x v="344"/>
    <x v="269"/>
    <s v="Sat"/>
    <x v="9"/>
    <x v="4"/>
    <n v="1096"/>
    <n v="0"/>
  </r>
  <r>
    <s v="SBF5S7LF"/>
    <x v="18"/>
    <x v="2"/>
    <x v="1"/>
    <s v="GTX Plus Pro"/>
    <s v="Hatfan"/>
    <s v="United States"/>
    <x v="0"/>
    <x v="344"/>
    <x v="296"/>
    <s v="Sat"/>
    <x v="10"/>
    <x v="4"/>
    <n v="5482"/>
    <n v="6555"/>
  </r>
  <r>
    <s v="YIA65LM2"/>
    <x v="24"/>
    <x v="0"/>
    <x v="0"/>
    <s v="MG Advanced"/>
    <s v="Treequote"/>
    <s v="United States"/>
    <x v="2"/>
    <x v="344"/>
    <x v="294"/>
    <s v="Thu"/>
    <x v="10"/>
    <x v="4"/>
    <n v="3393"/>
    <n v="0"/>
  </r>
  <r>
    <s v="8SLDCS0F"/>
    <x v="5"/>
    <x v="3"/>
    <x v="1"/>
    <s v="MG Special"/>
    <m/>
    <s v=""/>
    <x v="1"/>
    <x v="344"/>
    <x v="6"/>
    <s v=""/>
    <x v="1"/>
    <x v="1"/>
    <s v=""/>
    <n v="0"/>
  </r>
  <r>
    <s v="TVBY6CND"/>
    <x v="22"/>
    <x v="1"/>
    <x v="0"/>
    <s v="GTX Plus Pro"/>
    <s v="Bioholding"/>
    <s v="Philipines"/>
    <x v="0"/>
    <x v="344"/>
    <x v="273"/>
    <s v="Fri"/>
    <x v="9"/>
    <x v="4"/>
    <n v="5482"/>
    <n v="5271"/>
  </r>
  <r>
    <s v="OHOWVHYX"/>
    <x v="11"/>
    <x v="3"/>
    <x v="1"/>
    <s v="MG Advanced"/>
    <s v="Zoomit"/>
    <s v="United States"/>
    <x v="1"/>
    <x v="344"/>
    <x v="6"/>
    <s v=""/>
    <x v="1"/>
    <x v="1"/>
    <s v=""/>
    <n v="0"/>
  </r>
  <r>
    <s v="EC9H6XHB"/>
    <x v="17"/>
    <x v="5"/>
    <x v="2"/>
    <s v="MG Special"/>
    <s v="Kan-code"/>
    <s v="United States"/>
    <x v="2"/>
    <x v="344"/>
    <x v="241"/>
    <s v="Wed"/>
    <x v="8"/>
    <x v="4"/>
    <n v="55"/>
    <n v="0"/>
  </r>
  <r>
    <s v="47QKNXLO"/>
    <x v="17"/>
    <x v="5"/>
    <x v="2"/>
    <s v="GTX Basic"/>
    <s v="Yearin"/>
    <s v="United States"/>
    <x v="0"/>
    <x v="344"/>
    <x v="249"/>
    <s v="Sun"/>
    <x v="9"/>
    <x v="4"/>
    <n v="550"/>
    <n v="472"/>
  </r>
  <r>
    <s v="VW2PJALW"/>
    <x v="12"/>
    <x v="0"/>
    <x v="0"/>
    <s v="GTX Plus Pro"/>
    <s v="Cancity"/>
    <s v="United States"/>
    <x v="0"/>
    <x v="344"/>
    <x v="246"/>
    <s v="Wed"/>
    <x v="8"/>
    <x v="4"/>
    <n v="5482"/>
    <n v="5211"/>
  </r>
  <r>
    <s v="GVLIYD9A"/>
    <x v="4"/>
    <x v="3"/>
    <x v="1"/>
    <s v="GTX Basic"/>
    <s v="Y-corporation"/>
    <s v="United States"/>
    <x v="0"/>
    <x v="344"/>
    <x v="263"/>
    <s v="Mon"/>
    <x v="9"/>
    <x v="4"/>
    <n v="550"/>
    <n v="430"/>
  </r>
  <r>
    <s v="F761DF0M"/>
    <x v="2"/>
    <x v="2"/>
    <x v="1"/>
    <s v="GTX Basic"/>
    <s v="Silis"/>
    <s v="United States"/>
    <x v="1"/>
    <x v="344"/>
    <x v="6"/>
    <s v=""/>
    <x v="1"/>
    <x v="1"/>
    <s v=""/>
    <n v="0"/>
  </r>
  <r>
    <s v="II1GOQWL"/>
    <x v="2"/>
    <x v="2"/>
    <x v="1"/>
    <s v="GTX Basic"/>
    <s v="Fasehatice"/>
    <s v="United States"/>
    <x v="2"/>
    <x v="344"/>
    <x v="295"/>
    <s v="Fri"/>
    <x v="10"/>
    <x v="4"/>
    <n v="550"/>
    <n v="0"/>
  </r>
  <r>
    <s v="4P5BOQB5"/>
    <x v="2"/>
    <x v="2"/>
    <x v="1"/>
    <s v="GTX Pro"/>
    <s v="Singletechno"/>
    <s v="United States"/>
    <x v="0"/>
    <x v="344"/>
    <x v="255"/>
    <s v="Fri"/>
    <x v="9"/>
    <x v="4"/>
    <n v="4821"/>
    <n v="4545"/>
  </r>
  <r>
    <s v="QYYOVTHC"/>
    <x v="25"/>
    <x v="4"/>
    <x v="2"/>
    <s v="GTX Plus Basic"/>
    <s v="Umbrella Corporation"/>
    <s v="United States"/>
    <x v="2"/>
    <x v="345"/>
    <x v="294"/>
    <s v="Thu"/>
    <x v="10"/>
    <x v="4"/>
    <n v="1096"/>
    <n v="0"/>
  </r>
  <r>
    <s v="4O3EPWFR"/>
    <x v="27"/>
    <x v="5"/>
    <x v="2"/>
    <s v="GTX Plus Basic"/>
    <m/>
    <s v=""/>
    <x v="1"/>
    <x v="345"/>
    <x v="6"/>
    <s v=""/>
    <x v="1"/>
    <x v="1"/>
    <s v=""/>
    <n v="0"/>
  </r>
  <r>
    <s v="AADN7F5T"/>
    <x v="1"/>
    <x v="1"/>
    <x v="0"/>
    <s v="MG Special"/>
    <s v="Zumgoity"/>
    <s v="United States"/>
    <x v="2"/>
    <x v="345"/>
    <x v="293"/>
    <s v="Tue"/>
    <x v="10"/>
    <x v="4"/>
    <n v="55"/>
    <n v="0"/>
  </r>
  <r>
    <s v="U8CWFFRH"/>
    <x v="29"/>
    <x v="1"/>
    <x v="0"/>
    <s v="MG Advanced"/>
    <s v="Ron-tech"/>
    <s v="United States"/>
    <x v="2"/>
    <x v="345"/>
    <x v="288"/>
    <s v="Fri"/>
    <x v="10"/>
    <x v="4"/>
    <n v="3393"/>
    <n v="0"/>
  </r>
  <r>
    <s v="35HVN8Q3"/>
    <x v="29"/>
    <x v="1"/>
    <x v="0"/>
    <s v="GTX Basic"/>
    <s v="Scottech"/>
    <s v="United States"/>
    <x v="0"/>
    <x v="345"/>
    <x v="296"/>
    <s v="Sat"/>
    <x v="10"/>
    <x v="4"/>
    <n v="550"/>
    <n v="528"/>
  </r>
  <r>
    <s v="PNNZM0OZ"/>
    <x v="29"/>
    <x v="1"/>
    <x v="0"/>
    <s v="GTX Pro"/>
    <s v="Conecom"/>
    <s v="United States"/>
    <x v="0"/>
    <x v="345"/>
    <x v="270"/>
    <s v="Thu"/>
    <x v="9"/>
    <x v="4"/>
    <n v="4821"/>
    <n v="5064"/>
  </r>
  <r>
    <s v="UYZQCWAC"/>
    <x v="29"/>
    <x v="1"/>
    <x v="0"/>
    <s v="MG Advanced"/>
    <s v="Conecom"/>
    <s v="United States"/>
    <x v="0"/>
    <x v="345"/>
    <x v="258"/>
    <s v="Wed"/>
    <x v="9"/>
    <x v="4"/>
    <n v="3393"/>
    <n v="3203"/>
  </r>
  <r>
    <s v="K0YFUK4X"/>
    <x v="16"/>
    <x v="2"/>
    <x v="1"/>
    <s v="GTX Basic"/>
    <s v="Scotfind"/>
    <s v="United States"/>
    <x v="0"/>
    <x v="345"/>
    <x v="199"/>
    <s v="Thu"/>
    <x v="8"/>
    <x v="4"/>
    <n v="550"/>
    <n v="549"/>
  </r>
  <r>
    <s v="TUL0TZSR"/>
    <x v="18"/>
    <x v="2"/>
    <x v="1"/>
    <s v="GTX Basic"/>
    <s v="Dalttechnology"/>
    <s v="United States"/>
    <x v="0"/>
    <x v="345"/>
    <x v="298"/>
    <s v="Mon"/>
    <x v="10"/>
    <x v="4"/>
    <n v="550"/>
    <n v="594"/>
  </r>
  <r>
    <s v="LS2A22IA"/>
    <x v="24"/>
    <x v="0"/>
    <x v="0"/>
    <s v="GTX Basic"/>
    <s v="Globex Corporation"/>
    <s v="Norway"/>
    <x v="2"/>
    <x v="345"/>
    <x v="296"/>
    <s v="Sat"/>
    <x v="10"/>
    <x v="4"/>
    <n v="550"/>
    <n v="0"/>
  </r>
  <r>
    <s v="L5K0S1U3"/>
    <x v="24"/>
    <x v="0"/>
    <x v="0"/>
    <s v="GTX Basic"/>
    <s v="Globex Corporation"/>
    <s v="Norway"/>
    <x v="2"/>
    <x v="345"/>
    <x v="297"/>
    <s v="Sun"/>
    <x v="10"/>
    <x v="4"/>
    <n v="550"/>
    <n v="0"/>
  </r>
  <r>
    <s v="82LY53FE"/>
    <x v="5"/>
    <x v="3"/>
    <x v="1"/>
    <s v="GTX Basic"/>
    <s v="Labdrill"/>
    <s v="United States"/>
    <x v="0"/>
    <x v="345"/>
    <x v="196"/>
    <s v="Wed"/>
    <x v="8"/>
    <x v="4"/>
    <n v="550"/>
    <n v="529"/>
  </r>
  <r>
    <s v="XRJTRP20"/>
    <x v="9"/>
    <x v="2"/>
    <x v="1"/>
    <s v="GTX Pro"/>
    <s v="Fasehatice"/>
    <s v="United States"/>
    <x v="0"/>
    <x v="345"/>
    <x v="293"/>
    <s v="Tue"/>
    <x v="10"/>
    <x v="4"/>
    <n v="4821"/>
    <n v="4505"/>
  </r>
  <r>
    <s v="D00FIU21"/>
    <x v="0"/>
    <x v="0"/>
    <x v="0"/>
    <s v="GTX Basic"/>
    <s v="Finhigh"/>
    <s v="United States"/>
    <x v="0"/>
    <x v="345"/>
    <x v="263"/>
    <s v="Mon"/>
    <x v="9"/>
    <x v="4"/>
    <n v="550"/>
    <n v="457"/>
  </r>
  <r>
    <s v="C48I5WD9"/>
    <x v="0"/>
    <x v="0"/>
    <x v="0"/>
    <s v="MG Advanced"/>
    <s v="Warephase"/>
    <s v="United States"/>
    <x v="0"/>
    <x v="345"/>
    <x v="288"/>
    <s v="Fri"/>
    <x v="10"/>
    <x v="4"/>
    <n v="3393"/>
    <n v="3090"/>
  </r>
  <r>
    <s v="HG0N3NJ4"/>
    <x v="19"/>
    <x v="4"/>
    <x v="2"/>
    <s v="MG Special"/>
    <s v="Zencorporation"/>
    <s v="China"/>
    <x v="0"/>
    <x v="345"/>
    <x v="289"/>
    <s v="Sat"/>
    <x v="10"/>
    <x v="4"/>
    <n v="55"/>
    <n v="53"/>
  </r>
  <r>
    <s v="5ZUKTSJV"/>
    <x v="15"/>
    <x v="5"/>
    <x v="2"/>
    <s v="GTX Plus Basic"/>
    <s v="Gekko &amp; Co"/>
    <s v="United States"/>
    <x v="0"/>
    <x v="345"/>
    <x v="293"/>
    <s v="Tue"/>
    <x v="10"/>
    <x v="4"/>
    <n v="1096"/>
    <n v="1004"/>
  </r>
  <r>
    <s v="CD5B8P8U"/>
    <x v="2"/>
    <x v="2"/>
    <x v="1"/>
    <s v="MG Advanced"/>
    <s v="Hottechi"/>
    <s v="Korea"/>
    <x v="2"/>
    <x v="345"/>
    <x v="294"/>
    <s v="Thu"/>
    <x v="10"/>
    <x v="4"/>
    <n v="3393"/>
    <n v="0"/>
  </r>
  <r>
    <s v="MBYY3F5P"/>
    <x v="2"/>
    <x v="2"/>
    <x v="1"/>
    <s v="GTX Basic"/>
    <s v="J-Texon"/>
    <s v="United States"/>
    <x v="0"/>
    <x v="345"/>
    <x v="296"/>
    <s v="Sat"/>
    <x v="10"/>
    <x v="4"/>
    <n v="550"/>
    <n v="696"/>
  </r>
  <r>
    <s v="0V9YEQDU"/>
    <x v="3"/>
    <x v="0"/>
    <x v="0"/>
    <s v="MG Special"/>
    <s v="Treequote"/>
    <s v="United States"/>
    <x v="2"/>
    <x v="346"/>
    <x v="297"/>
    <s v="Sun"/>
    <x v="10"/>
    <x v="4"/>
    <n v="55"/>
    <n v="0"/>
  </r>
  <r>
    <s v="76GEYK0T"/>
    <x v="23"/>
    <x v="4"/>
    <x v="2"/>
    <s v="GTX Plus Basic"/>
    <s v="Opentech"/>
    <s v="United States"/>
    <x v="0"/>
    <x v="346"/>
    <x v="298"/>
    <s v="Mon"/>
    <x v="10"/>
    <x v="4"/>
    <n v="1096"/>
    <n v="888"/>
  </r>
  <r>
    <s v="0QUXNGR1"/>
    <x v="28"/>
    <x v="0"/>
    <x v="0"/>
    <s v="MG Advanced"/>
    <s v="Warephase"/>
    <s v="United States"/>
    <x v="2"/>
    <x v="346"/>
    <x v="291"/>
    <s v="Wed"/>
    <x v="10"/>
    <x v="4"/>
    <n v="3393"/>
    <n v="0"/>
  </r>
  <r>
    <s v="4N9E1F86"/>
    <x v="27"/>
    <x v="5"/>
    <x v="2"/>
    <s v="GTX Plus Basic"/>
    <s v="Zathunicon"/>
    <s v="United States"/>
    <x v="2"/>
    <x v="346"/>
    <x v="295"/>
    <s v="Fri"/>
    <x v="10"/>
    <x v="4"/>
    <n v="1096"/>
    <n v="0"/>
  </r>
  <r>
    <s v="895XMROB"/>
    <x v="27"/>
    <x v="5"/>
    <x v="2"/>
    <s v="GTX Plus Pro"/>
    <s v="Yearin"/>
    <s v="United States"/>
    <x v="2"/>
    <x v="346"/>
    <x v="235"/>
    <s v="Tue"/>
    <x v="8"/>
    <x v="4"/>
    <n v="5482"/>
    <n v="0"/>
  </r>
  <r>
    <s v="LFMLZPA5"/>
    <x v="13"/>
    <x v="4"/>
    <x v="2"/>
    <s v="GTX Pro"/>
    <s v="Konex"/>
    <s v="United States"/>
    <x v="2"/>
    <x v="346"/>
    <x v="297"/>
    <s v="Sun"/>
    <x v="10"/>
    <x v="4"/>
    <n v="4821"/>
    <n v="0"/>
  </r>
  <r>
    <s v="H54N095V"/>
    <x v="1"/>
    <x v="1"/>
    <x v="0"/>
    <s v="GTX Pro"/>
    <s v="Gogozoom"/>
    <s v="United States"/>
    <x v="0"/>
    <x v="346"/>
    <x v="299"/>
    <s v="Tue"/>
    <x v="10"/>
    <x v="4"/>
    <n v="4821"/>
    <n v="4767"/>
  </r>
  <r>
    <s v="FQPECFYO"/>
    <x v="1"/>
    <x v="1"/>
    <x v="0"/>
    <s v="GTX Pro"/>
    <s v="Hottechi"/>
    <s v="Korea"/>
    <x v="0"/>
    <x v="346"/>
    <x v="245"/>
    <s v="Wed"/>
    <x v="9"/>
    <x v="4"/>
    <n v="4821"/>
    <n v="4869"/>
  </r>
  <r>
    <s v="933OT3AE"/>
    <x v="1"/>
    <x v="1"/>
    <x v="0"/>
    <s v="MG Advanced"/>
    <s v="Ron-tech"/>
    <s v="United States"/>
    <x v="0"/>
    <x v="346"/>
    <x v="289"/>
    <s v="Sat"/>
    <x v="10"/>
    <x v="4"/>
    <n v="3393"/>
    <n v="3475"/>
  </r>
  <r>
    <s v="5HDKACI4"/>
    <x v="26"/>
    <x v="4"/>
    <x v="2"/>
    <s v="GTX Basic"/>
    <s v="Initech"/>
    <s v="United States"/>
    <x v="2"/>
    <x v="346"/>
    <x v="290"/>
    <s v="Sun"/>
    <x v="10"/>
    <x v="4"/>
    <n v="550"/>
    <n v="0"/>
  </r>
  <r>
    <s v="GVEUKZ72"/>
    <x v="26"/>
    <x v="4"/>
    <x v="2"/>
    <s v="MG Special"/>
    <s v="Donware"/>
    <s v="United States"/>
    <x v="2"/>
    <x v="346"/>
    <x v="257"/>
    <s v="Sat"/>
    <x v="9"/>
    <x v="4"/>
    <n v="55"/>
    <n v="0"/>
  </r>
  <r>
    <s v="YHOVVBSP"/>
    <x v="26"/>
    <x v="4"/>
    <x v="2"/>
    <s v="MG Advanced"/>
    <s v="Kan-code"/>
    <s v="United States"/>
    <x v="2"/>
    <x v="346"/>
    <x v="249"/>
    <s v="Sun"/>
    <x v="9"/>
    <x v="4"/>
    <n v="3393"/>
    <n v="0"/>
  </r>
  <r>
    <s v="ZN6HXJ5F"/>
    <x v="10"/>
    <x v="3"/>
    <x v="1"/>
    <s v="GTX Plus Basic"/>
    <s v="Rantouch"/>
    <s v="United States"/>
    <x v="2"/>
    <x v="346"/>
    <x v="295"/>
    <s v="Fri"/>
    <x v="10"/>
    <x v="4"/>
    <n v="1096"/>
    <n v="0"/>
  </r>
  <r>
    <s v="3IQ19UZ2"/>
    <x v="10"/>
    <x v="3"/>
    <x v="1"/>
    <s v="MG Advanced"/>
    <s v="Kan-code"/>
    <s v="United States"/>
    <x v="0"/>
    <x v="346"/>
    <x v="289"/>
    <s v="Sat"/>
    <x v="10"/>
    <x v="4"/>
    <n v="3393"/>
    <n v="3250"/>
  </r>
  <r>
    <s v="R2CG5WED"/>
    <x v="7"/>
    <x v="2"/>
    <x v="1"/>
    <s v="GTX Plus Pro"/>
    <s v="Singletechno"/>
    <s v="United States"/>
    <x v="2"/>
    <x v="346"/>
    <x v="259"/>
    <s v="Sun"/>
    <x v="9"/>
    <x v="4"/>
    <n v="5482"/>
    <n v="0"/>
  </r>
  <r>
    <s v="QCBO7C6E"/>
    <x v="16"/>
    <x v="2"/>
    <x v="1"/>
    <s v="GTX Plus Basic"/>
    <m/>
    <s v=""/>
    <x v="1"/>
    <x v="346"/>
    <x v="6"/>
    <s v=""/>
    <x v="1"/>
    <x v="1"/>
    <s v=""/>
    <n v="0"/>
  </r>
  <r>
    <s v="ORYORRQV"/>
    <x v="18"/>
    <x v="2"/>
    <x v="1"/>
    <s v="GTX Basic"/>
    <s v="Hottechi"/>
    <s v="Korea"/>
    <x v="1"/>
    <x v="346"/>
    <x v="6"/>
    <s v=""/>
    <x v="1"/>
    <x v="1"/>
    <s v=""/>
    <n v="0"/>
  </r>
  <r>
    <s v="NGG8O0JX"/>
    <x v="5"/>
    <x v="3"/>
    <x v="1"/>
    <s v="GTX Basic"/>
    <m/>
    <s v=""/>
    <x v="1"/>
    <x v="346"/>
    <x v="6"/>
    <s v=""/>
    <x v="1"/>
    <x v="1"/>
    <s v=""/>
    <n v="0"/>
  </r>
  <r>
    <s v="GH0FU105"/>
    <x v="5"/>
    <x v="3"/>
    <x v="1"/>
    <s v="MG Advanced"/>
    <s v="Nam-zim"/>
    <s v="Brazil"/>
    <x v="2"/>
    <x v="346"/>
    <x v="291"/>
    <s v="Wed"/>
    <x v="10"/>
    <x v="4"/>
    <n v="3393"/>
    <n v="0"/>
  </r>
  <r>
    <s v="NDIZ18GW"/>
    <x v="9"/>
    <x v="2"/>
    <x v="1"/>
    <s v="MG Advanced"/>
    <s v="Cheers"/>
    <s v="United States"/>
    <x v="2"/>
    <x v="346"/>
    <x v="300"/>
    <s v="Wed"/>
    <x v="10"/>
    <x v="4"/>
    <n v="3393"/>
    <n v="0"/>
  </r>
  <r>
    <s v="BRIOGGKC"/>
    <x v="0"/>
    <x v="0"/>
    <x v="0"/>
    <s v="MG Advanced"/>
    <s v="Inity"/>
    <s v="United States"/>
    <x v="2"/>
    <x v="346"/>
    <x v="246"/>
    <s v="Wed"/>
    <x v="8"/>
    <x v="4"/>
    <n v="3393"/>
    <n v="0"/>
  </r>
  <r>
    <s v="GZYL4SG1"/>
    <x v="0"/>
    <x v="0"/>
    <x v="0"/>
    <s v="GTX Plus Basic"/>
    <s v="Rangreen"/>
    <s v="Panama"/>
    <x v="0"/>
    <x v="346"/>
    <x v="301"/>
    <s v="Thu"/>
    <x v="10"/>
    <x v="4"/>
    <n v="1096"/>
    <n v="978"/>
  </r>
  <r>
    <s v="7ZASHEBX"/>
    <x v="19"/>
    <x v="4"/>
    <x v="2"/>
    <s v="MG Special"/>
    <s v="Bubba Gump"/>
    <s v="United States"/>
    <x v="0"/>
    <x v="346"/>
    <x v="247"/>
    <s v="Thu"/>
    <x v="9"/>
    <x v="4"/>
    <n v="55"/>
    <n v="49"/>
  </r>
  <r>
    <s v="WJ9JNMJ2"/>
    <x v="12"/>
    <x v="0"/>
    <x v="0"/>
    <s v="MG Special"/>
    <s v="Stanredtax"/>
    <s v="United States"/>
    <x v="0"/>
    <x v="346"/>
    <x v="299"/>
    <s v="Tue"/>
    <x v="10"/>
    <x v="4"/>
    <n v="55"/>
    <n v="49"/>
  </r>
  <r>
    <s v="N3OWNMD3"/>
    <x v="4"/>
    <x v="3"/>
    <x v="1"/>
    <s v="GTX Plus Pro"/>
    <s v="Xx-holding"/>
    <s v="United States"/>
    <x v="2"/>
    <x v="346"/>
    <x v="297"/>
    <s v="Sun"/>
    <x v="10"/>
    <x v="4"/>
    <n v="5482"/>
    <n v="0"/>
  </r>
  <r>
    <s v="8U3LICIW"/>
    <x v="4"/>
    <x v="3"/>
    <x v="1"/>
    <s v="GTX Basic"/>
    <s v="Hottechi"/>
    <s v="Korea"/>
    <x v="0"/>
    <x v="346"/>
    <x v="249"/>
    <s v="Sun"/>
    <x v="9"/>
    <x v="4"/>
    <n v="550"/>
    <n v="563"/>
  </r>
  <r>
    <s v="JALBPRSF"/>
    <x v="15"/>
    <x v="5"/>
    <x v="2"/>
    <s v="GTX Plus Basic"/>
    <s v="Umbrella Corporation"/>
    <s v="United States"/>
    <x v="2"/>
    <x v="346"/>
    <x v="296"/>
    <s v="Sat"/>
    <x v="10"/>
    <x v="4"/>
    <n v="1096"/>
    <n v="0"/>
  </r>
  <r>
    <s v="0E1HHXGB"/>
    <x v="15"/>
    <x v="5"/>
    <x v="2"/>
    <s v="MG Special"/>
    <s v="Donware"/>
    <s v="United States"/>
    <x v="2"/>
    <x v="346"/>
    <x v="290"/>
    <s v="Sun"/>
    <x v="10"/>
    <x v="4"/>
    <n v="55"/>
    <n v="0"/>
  </r>
  <r>
    <s v="MJXPSHYT"/>
    <x v="15"/>
    <x v="5"/>
    <x v="2"/>
    <s v="MG Special"/>
    <s v="Zencorporation"/>
    <s v="China"/>
    <x v="0"/>
    <x v="346"/>
    <x v="299"/>
    <s v="Tue"/>
    <x v="10"/>
    <x v="4"/>
    <n v="55"/>
    <n v="53"/>
  </r>
  <r>
    <s v="AF8SULB0"/>
    <x v="28"/>
    <x v="0"/>
    <x v="0"/>
    <s v="GTX Plus Basic"/>
    <s v="Rangreen"/>
    <s v="Panama"/>
    <x v="0"/>
    <x v="347"/>
    <x v="301"/>
    <s v="Thu"/>
    <x v="10"/>
    <x v="4"/>
    <n v="1096"/>
    <n v="1168"/>
  </r>
  <r>
    <s v="N8BM4XEP"/>
    <x v="27"/>
    <x v="5"/>
    <x v="2"/>
    <s v="GTX Basic"/>
    <s v="The New York Inquirer"/>
    <s v="United States"/>
    <x v="0"/>
    <x v="347"/>
    <x v="221"/>
    <s v="Fri"/>
    <x v="8"/>
    <x v="4"/>
    <n v="550"/>
    <n v="560"/>
  </r>
  <r>
    <s v="FZGBRGHF"/>
    <x v="13"/>
    <x v="4"/>
    <x v="2"/>
    <s v="GTX Plus Basic"/>
    <s v="Gekko &amp; Co"/>
    <s v="United States"/>
    <x v="2"/>
    <x v="347"/>
    <x v="265"/>
    <s v="Sat"/>
    <x v="9"/>
    <x v="4"/>
    <n v="1096"/>
    <n v="0"/>
  </r>
  <r>
    <s v="36PET9WM"/>
    <x v="1"/>
    <x v="1"/>
    <x v="0"/>
    <s v="GTX Pro"/>
    <s v="Stanredtax"/>
    <s v="United States"/>
    <x v="2"/>
    <x v="347"/>
    <x v="290"/>
    <s v="Sun"/>
    <x v="10"/>
    <x v="4"/>
    <n v="4821"/>
    <n v="0"/>
  </r>
  <r>
    <s v="GRO3S3HV"/>
    <x v="1"/>
    <x v="1"/>
    <x v="0"/>
    <s v="MG Special"/>
    <s v="Bioholding"/>
    <s v="Philipines"/>
    <x v="2"/>
    <x v="347"/>
    <x v="296"/>
    <s v="Sat"/>
    <x v="10"/>
    <x v="4"/>
    <n v="55"/>
    <n v="0"/>
  </r>
  <r>
    <s v="KG9R5M1Y"/>
    <x v="1"/>
    <x v="1"/>
    <x v="0"/>
    <s v="GTX Pro"/>
    <s v="Dontechi"/>
    <s v="United States"/>
    <x v="0"/>
    <x v="347"/>
    <x v="291"/>
    <s v="Wed"/>
    <x v="10"/>
    <x v="4"/>
    <n v="4821"/>
    <n v="4810"/>
  </r>
  <r>
    <s v="R0S5FZ1G"/>
    <x v="26"/>
    <x v="4"/>
    <x v="2"/>
    <s v="MG Special"/>
    <s v="Donware"/>
    <s v="United States"/>
    <x v="2"/>
    <x v="347"/>
    <x v="196"/>
    <s v="Wed"/>
    <x v="8"/>
    <x v="4"/>
    <n v="55"/>
    <n v="0"/>
  </r>
  <r>
    <s v="3W1Y39BY"/>
    <x v="26"/>
    <x v="4"/>
    <x v="2"/>
    <s v="GTX Pro"/>
    <s v="Silis"/>
    <s v="United States"/>
    <x v="0"/>
    <x v="347"/>
    <x v="299"/>
    <s v="Tue"/>
    <x v="10"/>
    <x v="4"/>
    <n v="4821"/>
    <n v="4521"/>
  </r>
  <r>
    <s v="G58GOO4N"/>
    <x v="21"/>
    <x v="5"/>
    <x v="2"/>
    <s v="GTX Basic"/>
    <s v="Opentech"/>
    <s v="United States"/>
    <x v="2"/>
    <x v="347"/>
    <x v="291"/>
    <s v="Wed"/>
    <x v="10"/>
    <x v="4"/>
    <n v="550"/>
    <n v="0"/>
  </r>
  <r>
    <s v="JF0F2J5W"/>
    <x v="21"/>
    <x v="5"/>
    <x v="2"/>
    <s v="GTX Plus Basic"/>
    <s v="Donquadtech"/>
    <s v="United States"/>
    <x v="2"/>
    <x v="347"/>
    <x v="290"/>
    <s v="Sun"/>
    <x v="10"/>
    <x v="4"/>
    <n v="1096"/>
    <n v="0"/>
  </r>
  <r>
    <s v="93AE6QM4"/>
    <x v="10"/>
    <x v="3"/>
    <x v="1"/>
    <s v="GTX Plus Basic"/>
    <s v="Hatfan"/>
    <s v="United States"/>
    <x v="0"/>
    <x v="347"/>
    <x v="290"/>
    <s v="Sun"/>
    <x v="10"/>
    <x v="4"/>
    <n v="1096"/>
    <n v="881"/>
  </r>
  <r>
    <s v="0YM4VJDP"/>
    <x v="7"/>
    <x v="2"/>
    <x v="1"/>
    <s v="GTX Basic"/>
    <s v="Finjob"/>
    <s v="United States"/>
    <x v="2"/>
    <x v="347"/>
    <x v="262"/>
    <s v="Thu"/>
    <x v="8"/>
    <x v="4"/>
    <n v="550"/>
    <n v="0"/>
  </r>
  <r>
    <s v="ICD9OMSF"/>
    <x v="29"/>
    <x v="1"/>
    <x v="0"/>
    <s v="GTX Basic"/>
    <s v="Conecom"/>
    <s v="United States"/>
    <x v="0"/>
    <x v="347"/>
    <x v="297"/>
    <s v="Sun"/>
    <x v="10"/>
    <x v="4"/>
    <n v="550"/>
    <n v="472"/>
  </r>
  <r>
    <s v="IHJEX21Z"/>
    <x v="16"/>
    <x v="2"/>
    <x v="1"/>
    <s v="GTX Basic"/>
    <s v="Newex"/>
    <s v="Germany"/>
    <x v="0"/>
    <x v="347"/>
    <x v="259"/>
    <s v="Sun"/>
    <x v="9"/>
    <x v="4"/>
    <n v="550"/>
    <n v="562"/>
  </r>
  <r>
    <s v="8JORJ1SS"/>
    <x v="24"/>
    <x v="0"/>
    <x v="0"/>
    <s v="GTX Basic"/>
    <s v="Conecom"/>
    <s v="United States"/>
    <x v="2"/>
    <x v="347"/>
    <x v="295"/>
    <s v="Fri"/>
    <x v="10"/>
    <x v="4"/>
    <n v="550"/>
    <n v="0"/>
  </r>
  <r>
    <s v="0NKINI7S"/>
    <x v="24"/>
    <x v="0"/>
    <x v="0"/>
    <s v="MG Special"/>
    <s v="Toughzap"/>
    <s v="United States"/>
    <x v="0"/>
    <x v="347"/>
    <x v="292"/>
    <s v="Mon"/>
    <x v="10"/>
    <x v="4"/>
    <n v="55"/>
    <n v="42"/>
  </r>
  <r>
    <s v="QFLFLCD0"/>
    <x v="22"/>
    <x v="1"/>
    <x v="0"/>
    <s v="GTX Pro"/>
    <s v="Streethex"/>
    <s v="Belgium"/>
    <x v="2"/>
    <x v="347"/>
    <x v="291"/>
    <s v="Wed"/>
    <x v="10"/>
    <x v="4"/>
    <n v="4821"/>
    <n v="0"/>
  </r>
  <r>
    <s v="OB3OK8BQ"/>
    <x v="22"/>
    <x v="1"/>
    <x v="0"/>
    <s v="GTX Basic"/>
    <s v="Dontechi"/>
    <s v="United States"/>
    <x v="0"/>
    <x v="347"/>
    <x v="274"/>
    <s v="Tue"/>
    <x v="9"/>
    <x v="4"/>
    <n v="550"/>
    <n v="615"/>
  </r>
  <r>
    <s v="5S3RN7H2"/>
    <x v="6"/>
    <x v="1"/>
    <x v="0"/>
    <s v="GTX Plus Basic"/>
    <s v="Ron-tech"/>
    <s v="United States"/>
    <x v="2"/>
    <x v="347"/>
    <x v="271"/>
    <s v="Sun"/>
    <x v="9"/>
    <x v="4"/>
    <n v="1096"/>
    <n v="0"/>
  </r>
  <r>
    <s v="6YCRJK5W"/>
    <x v="11"/>
    <x v="3"/>
    <x v="1"/>
    <s v="MG Advanced"/>
    <s v="Newex"/>
    <s v="Germany"/>
    <x v="2"/>
    <x v="347"/>
    <x v="298"/>
    <s v="Mon"/>
    <x v="10"/>
    <x v="4"/>
    <n v="3393"/>
    <n v="0"/>
  </r>
  <r>
    <s v="FDMK85GD"/>
    <x v="12"/>
    <x v="0"/>
    <x v="0"/>
    <s v="MG Special"/>
    <s v="Scottech"/>
    <s v="United States"/>
    <x v="0"/>
    <x v="347"/>
    <x v="297"/>
    <s v="Sun"/>
    <x v="10"/>
    <x v="4"/>
    <n v="55"/>
    <n v="58"/>
  </r>
  <r>
    <s v="DYYJW46L"/>
    <x v="4"/>
    <x v="3"/>
    <x v="1"/>
    <s v="GTX Plus Pro"/>
    <m/>
    <s v=""/>
    <x v="1"/>
    <x v="347"/>
    <x v="6"/>
    <s v=""/>
    <x v="1"/>
    <x v="1"/>
    <s v=""/>
    <n v="0"/>
  </r>
  <r>
    <s v="EVKQXZV6"/>
    <x v="4"/>
    <x v="3"/>
    <x v="1"/>
    <s v="MG Special"/>
    <s v="Green-Plus"/>
    <s v="United States"/>
    <x v="2"/>
    <x v="347"/>
    <x v="196"/>
    <s v="Wed"/>
    <x v="8"/>
    <x v="4"/>
    <n v="55"/>
    <n v="0"/>
  </r>
  <r>
    <s v="IDO6PU1B"/>
    <x v="2"/>
    <x v="2"/>
    <x v="1"/>
    <s v="GTX Plus Pro"/>
    <s v="Hatfan"/>
    <s v="United States"/>
    <x v="2"/>
    <x v="347"/>
    <x v="298"/>
    <s v="Mon"/>
    <x v="10"/>
    <x v="4"/>
    <n v="5482"/>
    <n v="0"/>
  </r>
  <r>
    <s v="CYAL1N0B"/>
    <x v="2"/>
    <x v="2"/>
    <x v="1"/>
    <s v="GTX Pro"/>
    <s v="Xx-holding"/>
    <s v="United States"/>
    <x v="0"/>
    <x v="347"/>
    <x v="290"/>
    <s v="Sun"/>
    <x v="10"/>
    <x v="4"/>
    <n v="4821"/>
    <n v="4882"/>
  </r>
  <r>
    <s v="9GSBUJMH"/>
    <x v="3"/>
    <x v="0"/>
    <x v="0"/>
    <s v="MG Special"/>
    <s v="Isdom"/>
    <s v="United States"/>
    <x v="2"/>
    <x v="348"/>
    <x v="299"/>
    <s v="Tue"/>
    <x v="10"/>
    <x v="4"/>
    <n v="55"/>
    <n v="0"/>
  </r>
  <r>
    <s v="XSTGL252"/>
    <x v="23"/>
    <x v="4"/>
    <x v="2"/>
    <s v="GTX Pro"/>
    <s v="Toughzap"/>
    <s v="United States"/>
    <x v="1"/>
    <x v="348"/>
    <x v="6"/>
    <s v=""/>
    <x v="1"/>
    <x v="1"/>
    <s v=""/>
    <n v="0"/>
  </r>
  <r>
    <s v="ECB42PGL"/>
    <x v="23"/>
    <x v="4"/>
    <x v="2"/>
    <s v="GTX Plus Pro"/>
    <s v="Zotware"/>
    <s v="United States"/>
    <x v="2"/>
    <x v="348"/>
    <x v="299"/>
    <s v="Tue"/>
    <x v="10"/>
    <x v="4"/>
    <n v="5482"/>
    <n v="0"/>
  </r>
  <r>
    <s v="PYIP2H5Z"/>
    <x v="28"/>
    <x v="0"/>
    <x v="0"/>
    <s v="MG Advanced"/>
    <s v="Streethex"/>
    <s v="Belgium"/>
    <x v="2"/>
    <x v="348"/>
    <x v="292"/>
    <s v="Mon"/>
    <x v="10"/>
    <x v="4"/>
    <n v="3393"/>
    <n v="0"/>
  </r>
  <r>
    <s v="129P48QP"/>
    <x v="13"/>
    <x v="4"/>
    <x v="2"/>
    <s v="GTX Plus Pro"/>
    <s v="Ganjaflex"/>
    <s v="Japan"/>
    <x v="2"/>
    <x v="348"/>
    <x v="300"/>
    <s v="Wed"/>
    <x v="10"/>
    <x v="4"/>
    <n v="5482"/>
    <n v="0"/>
  </r>
  <r>
    <s v="BUFF2EP5"/>
    <x v="13"/>
    <x v="4"/>
    <x v="2"/>
    <s v="GTX Pro"/>
    <s v="Kinnamplus"/>
    <s v="United States"/>
    <x v="0"/>
    <x v="348"/>
    <x v="196"/>
    <s v="Wed"/>
    <x v="8"/>
    <x v="4"/>
    <n v="4821"/>
    <n v="5113"/>
  </r>
  <r>
    <s v="IQRA0Q8C"/>
    <x v="1"/>
    <x v="1"/>
    <x v="0"/>
    <s v="GTX Plus Basic"/>
    <s v="Ron-tech"/>
    <s v="United States"/>
    <x v="0"/>
    <x v="348"/>
    <x v="292"/>
    <s v="Mon"/>
    <x v="10"/>
    <x v="4"/>
    <n v="1096"/>
    <n v="1154"/>
  </r>
  <r>
    <s v="14P6935C"/>
    <x v="1"/>
    <x v="1"/>
    <x v="0"/>
    <s v="GTX Pro"/>
    <s v="Dontechi"/>
    <s v="United States"/>
    <x v="0"/>
    <x v="348"/>
    <x v="292"/>
    <s v="Mon"/>
    <x v="10"/>
    <x v="4"/>
    <n v="4821"/>
    <n v="4885"/>
  </r>
  <r>
    <s v="U220GK9W"/>
    <x v="1"/>
    <x v="1"/>
    <x v="0"/>
    <s v="GTX Pro"/>
    <s v="Streethex"/>
    <s v="Belgium"/>
    <x v="0"/>
    <x v="348"/>
    <x v="292"/>
    <s v="Mon"/>
    <x v="10"/>
    <x v="4"/>
    <n v="4821"/>
    <n v="4936"/>
  </r>
  <r>
    <s v="03R1VC7O"/>
    <x v="26"/>
    <x v="4"/>
    <x v="2"/>
    <s v="GTX Plus Basic"/>
    <s v="Condax"/>
    <s v="United States"/>
    <x v="0"/>
    <x v="348"/>
    <x v="302"/>
    <s v="Sat"/>
    <x v="10"/>
    <x v="4"/>
    <n v="1096"/>
    <n v="1062"/>
  </r>
  <r>
    <s v="LUFR7MJC"/>
    <x v="8"/>
    <x v="1"/>
    <x v="0"/>
    <s v="GTX Pro"/>
    <s v="Codehow"/>
    <s v="United States"/>
    <x v="2"/>
    <x v="348"/>
    <x v="294"/>
    <s v="Thu"/>
    <x v="10"/>
    <x v="4"/>
    <n v="4821"/>
    <n v="0"/>
  </r>
  <r>
    <s v="8EX2PGAY"/>
    <x v="10"/>
    <x v="3"/>
    <x v="1"/>
    <s v="MG Special"/>
    <s v="Faxquote"/>
    <s v="United States"/>
    <x v="2"/>
    <x v="348"/>
    <x v="296"/>
    <s v="Sat"/>
    <x v="10"/>
    <x v="4"/>
    <n v="55"/>
    <n v="0"/>
  </r>
  <r>
    <s v="C0H6SU2X"/>
    <x v="10"/>
    <x v="3"/>
    <x v="1"/>
    <s v="GTX Plus Basic"/>
    <s v="Groovestreet"/>
    <s v="United States"/>
    <x v="0"/>
    <x v="348"/>
    <x v="245"/>
    <s v="Wed"/>
    <x v="9"/>
    <x v="4"/>
    <n v="1096"/>
    <n v="954"/>
  </r>
  <r>
    <s v="94JOUSW7"/>
    <x v="18"/>
    <x v="2"/>
    <x v="1"/>
    <s v="GTX Basic"/>
    <s v="Finjob"/>
    <s v="United States"/>
    <x v="2"/>
    <x v="348"/>
    <x v="298"/>
    <s v="Mon"/>
    <x v="10"/>
    <x v="4"/>
    <n v="550"/>
    <n v="0"/>
  </r>
  <r>
    <s v="9RC58SP0"/>
    <x v="18"/>
    <x v="2"/>
    <x v="1"/>
    <s v="GTX Basic"/>
    <s v="Konex"/>
    <s v="United States"/>
    <x v="2"/>
    <x v="348"/>
    <x v="301"/>
    <s v="Thu"/>
    <x v="10"/>
    <x v="4"/>
    <n v="550"/>
    <n v="0"/>
  </r>
  <r>
    <s v="XFNYWN7B"/>
    <x v="18"/>
    <x v="2"/>
    <x v="1"/>
    <s v="GTX Plus Basic"/>
    <s v="Xx-holding"/>
    <s v="United States"/>
    <x v="0"/>
    <x v="348"/>
    <x v="292"/>
    <s v="Mon"/>
    <x v="10"/>
    <x v="4"/>
    <n v="1096"/>
    <n v="868"/>
  </r>
  <r>
    <s v="6NFIUDKS"/>
    <x v="18"/>
    <x v="2"/>
    <x v="1"/>
    <s v="GTX Plus Pro"/>
    <s v="Doncon"/>
    <s v="United States"/>
    <x v="0"/>
    <x v="348"/>
    <x v="244"/>
    <s v="Sun"/>
    <x v="8"/>
    <x v="4"/>
    <n v="5482"/>
    <n v="5867"/>
  </r>
  <r>
    <s v="4TD018BE"/>
    <x v="18"/>
    <x v="2"/>
    <x v="1"/>
    <s v="GTX Pro"/>
    <s v="Fasehatice"/>
    <s v="United States"/>
    <x v="0"/>
    <x v="348"/>
    <x v="292"/>
    <s v="Mon"/>
    <x v="10"/>
    <x v="4"/>
    <n v="4821"/>
    <n v="5344"/>
  </r>
  <r>
    <s v="SWKGC34P"/>
    <x v="24"/>
    <x v="0"/>
    <x v="0"/>
    <s v="MG Special"/>
    <s v="dambase"/>
    <s v="United States"/>
    <x v="2"/>
    <x v="348"/>
    <x v="296"/>
    <s v="Sat"/>
    <x v="10"/>
    <x v="4"/>
    <n v="55"/>
    <n v="0"/>
  </r>
  <r>
    <s v="C3Y94J5R"/>
    <x v="22"/>
    <x v="1"/>
    <x v="0"/>
    <s v="GTX Plus Pro"/>
    <s v="Globex Corporation"/>
    <s v="Norway"/>
    <x v="2"/>
    <x v="348"/>
    <x v="299"/>
    <s v="Tue"/>
    <x v="10"/>
    <x v="4"/>
    <n v="5482"/>
    <n v="0"/>
  </r>
  <r>
    <s v="2H45C9FK"/>
    <x v="22"/>
    <x v="1"/>
    <x v="0"/>
    <s v="GTX Pro"/>
    <s v="Streethex"/>
    <s v="Belgium"/>
    <x v="2"/>
    <x v="348"/>
    <x v="298"/>
    <s v="Mon"/>
    <x v="10"/>
    <x v="4"/>
    <n v="4821"/>
    <n v="0"/>
  </r>
  <r>
    <s v="LFM4SMIA"/>
    <x v="0"/>
    <x v="0"/>
    <x v="0"/>
    <s v="GTX Plus Pro"/>
    <s v="Codehow"/>
    <s v="United States"/>
    <x v="0"/>
    <x v="348"/>
    <x v="298"/>
    <s v="Mon"/>
    <x v="10"/>
    <x v="4"/>
    <n v="5482"/>
    <n v="5449"/>
  </r>
  <r>
    <s v="MEXK5KU6"/>
    <x v="19"/>
    <x v="4"/>
    <x v="2"/>
    <s v="MG Advanced"/>
    <s v="The New York Inquirer"/>
    <s v="United States"/>
    <x v="2"/>
    <x v="348"/>
    <x v="275"/>
    <s v="Wed"/>
    <x v="9"/>
    <x v="4"/>
    <n v="3393"/>
    <n v="0"/>
  </r>
  <r>
    <s v="UDXS7H12"/>
    <x v="19"/>
    <x v="4"/>
    <x v="2"/>
    <s v="GTX Plus Pro"/>
    <s v="Initech"/>
    <s v="United States"/>
    <x v="0"/>
    <x v="348"/>
    <x v="260"/>
    <s v="Tue"/>
    <x v="8"/>
    <x v="4"/>
    <n v="5482"/>
    <n v="4500"/>
  </r>
  <r>
    <s v="4G61Z1HD"/>
    <x v="12"/>
    <x v="0"/>
    <x v="0"/>
    <s v="MG Special"/>
    <s v="Inity"/>
    <s v="United States"/>
    <x v="2"/>
    <x v="348"/>
    <x v="300"/>
    <s v="Wed"/>
    <x v="10"/>
    <x v="4"/>
    <n v="55"/>
    <n v="0"/>
  </r>
  <r>
    <s v="X4KAK55N"/>
    <x v="20"/>
    <x v="5"/>
    <x v="2"/>
    <s v="MG Special"/>
    <s v="Sumace"/>
    <s v="Romania"/>
    <x v="0"/>
    <x v="348"/>
    <x v="298"/>
    <s v="Mon"/>
    <x v="10"/>
    <x v="4"/>
    <n v="55"/>
    <n v="51"/>
  </r>
  <r>
    <s v="AHOYDL01"/>
    <x v="2"/>
    <x v="2"/>
    <x v="1"/>
    <s v="GTX Plus Pro"/>
    <s v="Dalttechnology"/>
    <s v="United States"/>
    <x v="0"/>
    <x v="348"/>
    <x v="298"/>
    <s v="Mon"/>
    <x v="10"/>
    <x v="4"/>
    <n v="5482"/>
    <n v="6637"/>
  </r>
  <r>
    <s v="R5ILWVDD"/>
    <x v="3"/>
    <x v="0"/>
    <x v="0"/>
    <s v="MG Special"/>
    <s v="Stanredtax"/>
    <s v="United States"/>
    <x v="0"/>
    <x v="349"/>
    <x v="254"/>
    <s v="Wed"/>
    <x v="9"/>
    <x v="4"/>
    <n v="55"/>
    <n v="57"/>
  </r>
  <r>
    <s v="J5WP57XS"/>
    <x v="28"/>
    <x v="0"/>
    <x v="0"/>
    <s v="GTX Plus Basic"/>
    <s v="Statholdings"/>
    <s v="United States"/>
    <x v="0"/>
    <x v="349"/>
    <x v="197"/>
    <s v="Fri"/>
    <x v="8"/>
    <x v="4"/>
    <n v="1096"/>
    <n v="990"/>
  </r>
  <r>
    <s v="VPD4G16I"/>
    <x v="27"/>
    <x v="5"/>
    <x v="2"/>
    <s v="GTX Pro"/>
    <s v="Zencorporation"/>
    <s v="China"/>
    <x v="0"/>
    <x v="349"/>
    <x v="293"/>
    <s v="Tue"/>
    <x v="10"/>
    <x v="4"/>
    <n v="4821"/>
    <n v="4247"/>
  </r>
  <r>
    <s v="Z173R82Y"/>
    <x v="13"/>
    <x v="4"/>
    <x v="2"/>
    <s v="GTX Plus Basic"/>
    <s v="Sumace"/>
    <s v="Romania"/>
    <x v="0"/>
    <x v="349"/>
    <x v="267"/>
    <s v="Mon"/>
    <x v="9"/>
    <x v="4"/>
    <n v="1096"/>
    <n v="1008"/>
  </r>
  <r>
    <s v="TFGC7TPF"/>
    <x v="1"/>
    <x v="1"/>
    <x v="0"/>
    <s v="GTX Pro"/>
    <s v="Stanredtax"/>
    <s v="United States"/>
    <x v="2"/>
    <x v="349"/>
    <x v="294"/>
    <s v="Thu"/>
    <x v="10"/>
    <x v="4"/>
    <n v="4821"/>
    <n v="0"/>
  </r>
  <r>
    <s v="03X37HOO"/>
    <x v="1"/>
    <x v="1"/>
    <x v="0"/>
    <s v="MG Special"/>
    <s v="Zumgoity"/>
    <s v="United States"/>
    <x v="2"/>
    <x v="349"/>
    <x v="293"/>
    <s v="Tue"/>
    <x v="10"/>
    <x v="4"/>
    <n v="55"/>
    <n v="0"/>
  </r>
  <r>
    <s v="OWGXQLJS"/>
    <x v="1"/>
    <x v="1"/>
    <x v="0"/>
    <s v="GTX Pro"/>
    <s v="Ron-tech"/>
    <s v="United States"/>
    <x v="0"/>
    <x v="349"/>
    <x v="300"/>
    <s v="Wed"/>
    <x v="10"/>
    <x v="4"/>
    <n v="4821"/>
    <n v="4834"/>
  </r>
  <r>
    <s v="Y4SN1R3L"/>
    <x v="1"/>
    <x v="1"/>
    <x v="0"/>
    <s v="MG Advanced"/>
    <s v="Conecom"/>
    <s v="United States"/>
    <x v="0"/>
    <x v="349"/>
    <x v="293"/>
    <s v="Tue"/>
    <x v="10"/>
    <x v="4"/>
    <n v="3393"/>
    <n v="3490"/>
  </r>
  <r>
    <s v="CX3PZ8DP"/>
    <x v="26"/>
    <x v="4"/>
    <x v="2"/>
    <s v="GTX Basic"/>
    <s v="Initech"/>
    <s v="United States"/>
    <x v="2"/>
    <x v="349"/>
    <x v="301"/>
    <s v="Thu"/>
    <x v="10"/>
    <x v="4"/>
    <n v="550"/>
    <n v="0"/>
  </r>
  <r>
    <s v="V7DY5VAP"/>
    <x v="8"/>
    <x v="1"/>
    <x v="0"/>
    <s v="MG Special"/>
    <s v="Codehow"/>
    <s v="United States"/>
    <x v="2"/>
    <x v="349"/>
    <x v="299"/>
    <s v="Tue"/>
    <x v="10"/>
    <x v="4"/>
    <n v="55"/>
    <n v="0"/>
  </r>
  <r>
    <s v="JLB353E4"/>
    <x v="10"/>
    <x v="3"/>
    <x v="1"/>
    <s v="MG Advanced"/>
    <s v="Cheers"/>
    <s v="United States"/>
    <x v="0"/>
    <x v="349"/>
    <x v="295"/>
    <s v="Fri"/>
    <x v="10"/>
    <x v="4"/>
    <n v="3393"/>
    <n v="3744"/>
  </r>
  <r>
    <s v="KOK62RF4"/>
    <x v="16"/>
    <x v="2"/>
    <x v="1"/>
    <s v="GTX Pro"/>
    <s v="Sonron"/>
    <s v="United States"/>
    <x v="2"/>
    <x v="349"/>
    <x v="297"/>
    <s v="Sun"/>
    <x v="10"/>
    <x v="4"/>
    <n v="4821"/>
    <n v="0"/>
  </r>
  <r>
    <s v="8U59BH8O"/>
    <x v="18"/>
    <x v="2"/>
    <x v="1"/>
    <s v="GTX Basic"/>
    <s v="Faxquote"/>
    <s v="United States"/>
    <x v="2"/>
    <x v="349"/>
    <x v="301"/>
    <s v="Thu"/>
    <x v="10"/>
    <x v="4"/>
    <n v="550"/>
    <n v="0"/>
  </r>
  <r>
    <s v="BZR75SK1"/>
    <x v="18"/>
    <x v="2"/>
    <x v="1"/>
    <s v="GTX Basic"/>
    <s v="Singletechno"/>
    <s v="United States"/>
    <x v="2"/>
    <x v="349"/>
    <x v="296"/>
    <s v="Sat"/>
    <x v="10"/>
    <x v="4"/>
    <n v="550"/>
    <n v="0"/>
  </r>
  <r>
    <s v="48HBI36Y"/>
    <x v="18"/>
    <x v="2"/>
    <x v="1"/>
    <s v="GTX Basic"/>
    <s v="Nam-zim"/>
    <s v="Brazil"/>
    <x v="0"/>
    <x v="349"/>
    <x v="231"/>
    <s v="Sun"/>
    <x v="8"/>
    <x v="4"/>
    <n v="550"/>
    <n v="591"/>
  </r>
  <r>
    <s v="ME7IZ1WY"/>
    <x v="18"/>
    <x v="2"/>
    <x v="1"/>
    <s v="MG Special"/>
    <s v="Dalttechnology"/>
    <s v="United States"/>
    <x v="0"/>
    <x v="349"/>
    <x v="299"/>
    <s v="Tue"/>
    <x v="10"/>
    <x v="4"/>
    <n v="55"/>
    <n v="48"/>
  </r>
  <r>
    <s v="STC921ZX"/>
    <x v="5"/>
    <x v="3"/>
    <x v="1"/>
    <s v="GTX Plus Basic"/>
    <s v="Golddex"/>
    <s v="United States"/>
    <x v="0"/>
    <x v="349"/>
    <x v="298"/>
    <s v="Mon"/>
    <x v="10"/>
    <x v="4"/>
    <n v="1096"/>
    <n v="1060"/>
  </r>
  <r>
    <s v="MJRDXH1B"/>
    <x v="22"/>
    <x v="1"/>
    <x v="0"/>
    <s v="GTX Plus Basic"/>
    <s v="Hottechi"/>
    <s v="Korea"/>
    <x v="2"/>
    <x v="349"/>
    <x v="296"/>
    <s v="Sat"/>
    <x v="10"/>
    <x v="4"/>
    <n v="1096"/>
    <n v="0"/>
  </r>
  <r>
    <s v="W2QJUK1Y"/>
    <x v="0"/>
    <x v="0"/>
    <x v="0"/>
    <s v="GTX Basic"/>
    <s v="Betatech"/>
    <s v="Kenya"/>
    <x v="0"/>
    <x v="349"/>
    <x v="302"/>
    <s v="Sat"/>
    <x v="10"/>
    <x v="4"/>
    <n v="550"/>
    <n v="562"/>
  </r>
  <r>
    <s v="B05SO4C6"/>
    <x v="6"/>
    <x v="1"/>
    <x v="0"/>
    <s v="GTX Plus Basic"/>
    <s v="Hottechi"/>
    <s v="Korea"/>
    <x v="2"/>
    <x v="349"/>
    <x v="232"/>
    <s v="Sun"/>
    <x v="8"/>
    <x v="4"/>
    <n v="1096"/>
    <n v="0"/>
  </r>
  <r>
    <s v="MC717WRG"/>
    <x v="17"/>
    <x v="5"/>
    <x v="2"/>
    <s v="GTX Pro"/>
    <s v="Vehement Capital Partners"/>
    <s v="United States"/>
    <x v="2"/>
    <x v="349"/>
    <x v="291"/>
    <s v="Wed"/>
    <x v="10"/>
    <x v="4"/>
    <n v="4821"/>
    <n v="0"/>
  </r>
  <r>
    <s v="P570QB1D"/>
    <x v="12"/>
    <x v="0"/>
    <x v="0"/>
    <s v="MG Special"/>
    <s v="Isdom"/>
    <s v="United States"/>
    <x v="0"/>
    <x v="349"/>
    <x v="293"/>
    <s v="Tue"/>
    <x v="10"/>
    <x v="4"/>
    <n v="55"/>
    <n v="57"/>
  </r>
  <r>
    <s v="IWS4PKPP"/>
    <x v="4"/>
    <x v="3"/>
    <x v="1"/>
    <s v="GTX Basic"/>
    <s v="Green-Plus"/>
    <s v="United States"/>
    <x v="0"/>
    <x v="349"/>
    <x v="261"/>
    <s v="Thu"/>
    <x v="9"/>
    <x v="4"/>
    <n v="550"/>
    <n v="535"/>
  </r>
  <r>
    <s v="GB3S67FY"/>
    <x v="4"/>
    <x v="3"/>
    <x v="1"/>
    <s v="GTX Pro"/>
    <s v="Condax"/>
    <s v="United States"/>
    <x v="0"/>
    <x v="349"/>
    <x v="300"/>
    <s v="Wed"/>
    <x v="10"/>
    <x v="4"/>
    <n v="4821"/>
    <n v="4580"/>
  </r>
  <r>
    <s v="0W8VWJDS"/>
    <x v="4"/>
    <x v="3"/>
    <x v="1"/>
    <s v="MG Special"/>
    <s v="Lexiqvolax"/>
    <s v="United States"/>
    <x v="0"/>
    <x v="349"/>
    <x v="291"/>
    <s v="Wed"/>
    <x v="10"/>
    <x v="4"/>
    <n v="55"/>
    <n v="56"/>
  </r>
  <r>
    <s v="4ZKFSG5F"/>
    <x v="15"/>
    <x v="5"/>
    <x v="2"/>
    <s v="GTX Basic"/>
    <m/>
    <s v=""/>
    <x v="1"/>
    <x v="349"/>
    <x v="6"/>
    <s v=""/>
    <x v="1"/>
    <x v="1"/>
    <s v=""/>
    <n v="0"/>
  </r>
  <r>
    <s v="5TCGN3GX"/>
    <x v="15"/>
    <x v="5"/>
    <x v="2"/>
    <s v="GTX Plus Basic"/>
    <m/>
    <s v=""/>
    <x v="1"/>
    <x v="349"/>
    <x v="6"/>
    <s v=""/>
    <x v="1"/>
    <x v="1"/>
    <s v=""/>
    <n v="0"/>
  </r>
  <r>
    <s v="5J9ELX2Y"/>
    <x v="2"/>
    <x v="2"/>
    <x v="1"/>
    <s v="GTX Plus Pro"/>
    <s v="Goodsilron"/>
    <s v="United States"/>
    <x v="0"/>
    <x v="349"/>
    <x v="298"/>
    <s v="Mon"/>
    <x v="10"/>
    <x v="4"/>
    <n v="5482"/>
    <n v="4942"/>
  </r>
  <r>
    <s v="SQE6KE7V"/>
    <x v="3"/>
    <x v="0"/>
    <x v="0"/>
    <s v="MG Special"/>
    <s v="dambase"/>
    <s v="United States"/>
    <x v="0"/>
    <x v="350"/>
    <x v="298"/>
    <s v="Mon"/>
    <x v="10"/>
    <x v="4"/>
    <n v="55"/>
    <n v="55"/>
  </r>
  <r>
    <s v="LH03MJX5"/>
    <x v="25"/>
    <x v="4"/>
    <x v="2"/>
    <s v="GTX Plus Pro"/>
    <s v="Yearin"/>
    <s v="United States"/>
    <x v="2"/>
    <x v="350"/>
    <x v="300"/>
    <s v="Wed"/>
    <x v="10"/>
    <x v="4"/>
    <n v="5482"/>
    <n v="0"/>
  </r>
  <r>
    <s v="0SQM849O"/>
    <x v="23"/>
    <x v="4"/>
    <x v="2"/>
    <s v="GTX Pro"/>
    <s v="Xx-zobam"/>
    <s v="United States"/>
    <x v="0"/>
    <x v="350"/>
    <x v="303"/>
    <s v="Sun"/>
    <x v="10"/>
    <x v="4"/>
    <n v="4821"/>
    <n v="5144"/>
  </r>
  <r>
    <s v="KXTUVDLU"/>
    <x v="27"/>
    <x v="5"/>
    <x v="2"/>
    <s v="MG Advanced"/>
    <s v="Plussunin"/>
    <s v="United States"/>
    <x v="2"/>
    <x v="350"/>
    <x v="254"/>
    <s v="Wed"/>
    <x v="9"/>
    <x v="4"/>
    <n v="3393"/>
    <n v="0"/>
  </r>
  <r>
    <s v="9YOGUMN9"/>
    <x v="1"/>
    <x v="1"/>
    <x v="0"/>
    <s v="GTX Pro"/>
    <s v="Rundofase"/>
    <s v="United States"/>
    <x v="2"/>
    <x v="350"/>
    <x v="299"/>
    <s v="Tue"/>
    <x v="10"/>
    <x v="4"/>
    <n v="4821"/>
    <n v="0"/>
  </r>
  <r>
    <s v="C933ZQBB"/>
    <x v="1"/>
    <x v="1"/>
    <x v="0"/>
    <s v="GTX Pro"/>
    <s v="Cancity"/>
    <s v="United States"/>
    <x v="0"/>
    <x v="350"/>
    <x v="298"/>
    <s v="Mon"/>
    <x v="10"/>
    <x v="4"/>
    <n v="4821"/>
    <n v="5458"/>
  </r>
  <r>
    <s v="G9M9IEQY"/>
    <x v="8"/>
    <x v="1"/>
    <x v="0"/>
    <s v="GTX Pro"/>
    <s v="Rundofase"/>
    <s v="United States"/>
    <x v="2"/>
    <x v="350"/>
    <x v="298"/>
    <s v="Mon"/>
    <x v="10"/>
    <x v="4"/>
    <n v="4821"/>
    <n v="0"/>
  </r>
  <r>
    <s v="M2VKMZPH"/>
    <x v="29"/>
    <x v="1"/>
    <x v="0"/>
    <s v="GTX Pro"/>
    <s v="Stanredtax"/>
    <s v="United States"/>
    <x v="0"/>
    <x v="350"/>
    <x v="294"/>
    <s v="Thu"/>
    <x v="10"/>
    <x v="4"/>
    <n v="4821"/>
    <n v="5046"/>
  </r>
  <r>
    <s v="Y6NI5EBV"/>
    <x v="16"/>
    <x v="2"/>
    <x v="1"/>
    <s v="GTX Plus Basic"/>
    <m/>
    <s v=""/>
    <x v="1"/>
    <x v="350"/>
    <x v="6"/>
    <s v=""/>
    <x v="1"/>
    <x v="1"/>
    <s v=""/>
    <n v="0"/>
  </r>
  <r>
    <s v="OFC7ZTU8"/>
    <x v="16"/>
    <x v="2"/>
    <x v="1"/>
    <s v="GTX Pro"/>
    <m/>
    <s v=""/>
    <x v="1"/>
    <x v="350"/>
    <x v="6"/>
    <s v=""/>
    <x v="1"/>
    <x v="1"/>
    <s v=""/>
    <n v="0"/>
  </r>
  <r>
    <s v="AZCY0HUP"/>
    <x v="5"/>
    <x v="3"/>
    <x v="1"/>
    <s v="GTX Basic"/>
    <s v="Hatfan"/>
    <s v="United States"/>
    <x v="2"/>
    <x v="350"/>
    <x v="298"/>
    <s v="Mon"/>
    <x v="10"/>
    <x v="4"/>
    <n v="550"/>
    <n v="0"/>
  </r>
  <r>
    <s v="7CMG05CY"/>
    <x v="5"/>
    <x v="3"/>
    <x v="1"/>
    <s v="MG Special"/>
    <s v="Goodsilron"/>
    <s v="United States"/>
    <x v="2"/>
    <x v="350"/>
    <x v="301"/>
    <s v="Thu"/>
    <x v="10"/>
    <x v="4"/>
    <n v="55"/>
    <n v="0"/>
  </r>
  <r>
    <s v="KDNNV952"/>
    <x v="5"/>
    <x v="3"/>
    <x v="1"/>
    <s v="MG Special"/>
    <s v="Nam-zim"/>
    <s v="Brazil"/>
    <x v="2"/>
    <x v="350"/>
    <x v="301"/>
    <s v="Thu"/>
    <x v="10"/>
    <x v="4"/>
    <n v="55"/>
    <n v="0"/>
  </r>
  <r>
    <s v="1UPVYK3H"/>
    <x v="22"/>
    <x v="1"/>
    <x v="0"/>
    <s v="MG Special"/>
    <s v="dambase"/>
    <s v="United States"/>
    <x v="0"/>
    <x v="350"/>
    <x v="301"/>
    <s v="Thu"/>
    <x v="10"/>
    <x v="4"/>
    <n v="55"/>
    <n v="64"/>
  </r>
  <r>
    <s v="MUODVNBC"/>
    <x v="12"/>
    <x v="0"/>
    <x v="0"/>
    <s v="MG Special"/>
    <s v="Betatech"/>
    <s v="Kenya"/>
    <x v="0"/>
    <x v="350"/>
    <x v="304"/>
    <s v="Fri"/>
    <x v="10"/>
    <x v="4"/>
    <n v="55"/>
    <n v="54"/>
  </r>
  <r>
    <s v="02G0NJCN"/>
    <x v="4"/>
    <x v="3"/>
    <x v="1"/>
    <s v="MG Special"/>
    <s v="Xx-holding"/>
    <s v="United States"/>
    <x v="0"/>
    <x v="350"/>
    <x v="301"/>
    <s v="Thu"/>
    <x v="10"/>
    <x v="4"/>
    <n v="55"/>
    <n v="68"/>
  </r>
  <r>
    <s v="76V79SHZ"/>
    <x v="15"/>
    <x v="5"/>
    <x v="2"/>
    <s v="GTX Plus Basic"/>
    <s v="Betasoloin"/>
    <s v="United States"/>
    <x v="2"/>
    <x v="350"/>
    <x v="291"/>
    <s v="Wed"/>
    <x v="10"/>
    <x v="4"/>
    <n v="1096"/>
    <n v="0"/>
  </r>
  <r>
    <s v="7JMQM7XK"/>
    <x v="15"/>
    <x v="5"/>
    <x v="2"/>
    <s v="MG Special"/>
    <s v="The New York Inquirer"/>
    <s v="United States"/>
    <x v="2"/>
    <x v="350"/>
    <x v="291"/>
    <s v="Wed"/>
    <x v="10"/>
    <x v="4"/>
    <n v="55"/>
    <n v="0"/>
  </r>
  <r>
    <s v="PIPQZ9SQ"/>
    <x v="20"/>
    <x v="5"/>
    <x v="2"/>
    <s v="MG Special"/>
    <s v="Massive Dynamic"/>
    <s v="United States"/>
    <x v="2"/>
    <x v="350"/>
    <x v="294"/>
    <s v="Thu"/>
    <x v="10"/>
    <x v="4"/>
    <n v="55"/>
    <n v="0"/>
  </r>
  <r>
    <s v="NXHAAD08"/>
    <x v="2"/>
    <x v="2"/>
    <x v="1"/>
    <s v="GTX Plus Basic"/>
    <s v="Kan-code"/>
    <s v="United States"/>
    <x v="0"/>
    <x v="350"/>
    <x v="249"/>
    <s v="Sun"/>
    <x v="9"/>
    <x v="4"/>
    <n v="1096"/>
    <n v="1129"/>
  </r>
  <r>
    <s v="ABMVTEUH"/>
    <x v="23"/>
    <x v="4"/>
    <x v="2"/>
    <s v="MG Advanced"/>
    <s v="The New York Inquirer"/>
    <s v="United States"/>
    <x v="2"/>
    <x v="351"/>
    <x v="294"/>
    <s v="Thu"/>
    <x v="10"/>
    <x v="4"/>
    <n v="3393"/>
    <n v="0"/>
  </r>
  <r>
    <s v="9Q710H4R"/>
    <x v="28"/>
    <x v="0"/>
    <x v="0"/>
    <s v="GTX Plus Basic"/>
    <s v="Inity"/>
    <s v="United States"/>
    <x v="0"/>
    <x v="351"/>
    <x v="295"/>
    <s v="Fri"/>
    <x v="10"/>
    <x v="4"/>
    <n v="1096"/>
    <n v="1200"/>
  </r>
  <r>
    <s v="4QU2EXEY"/>
    <x v="28"/>
    <x v="0"/>
    <x v="0"/>
    <s v="MG Advanced"/>
    <s v="Globex Corporation"/>
    <s v="Norway"/>
    <x v="0"/>
    <x v="351"/>
    <x v="251"/>
    <s v="Tue"/>
    <x v="9"/>
    <x v="4"/>
    <n v="3393"/>
    <n v="3164"/>
  </r>
  <r>
    <s v="3MKAQ2YI"/>
    <x v="27"/>
    <x v="5"/>
    <x v="2"/>
    <s v="GTX Plus Basic"/>
    <s v="Konex"/>
    <s v="United States"/>
    <x v="2"/>
    <x v="351"/>
    <x v="300"/>
    <s v="Wed"/>
    <x v="10"/>
    <x v="4"/>
    <n v="1096"/>
    <n v="0"/>
  </r>
  <r>
    <s v="42CA70FG"/>
    <x v="27"/>
    <x v="5"/>
    <x v="2"/>
    <s v="MG Advanced"/>
    <s v="Zotware"/>
    <s v="United States"/>
    <x v="0"/>
    <x v="351"/>
    <x v="301"/>
    <s v="Thu"/>
    <x v="10"/>
    <x v="4"/>
    <n v="3393"/>
    <n v="3225"/>
  </r>
  <r>
    <s v="R2C8A8SA"/>
    <x v="13"/>
    <x v="4"/>
    <x v="2"/>
    <s v="GTX Plus Basic"/>
    <s v="Massive Dynamic"/>
    <s v="United States"/>
    <x v="2"/>
    <x v="351"/>
    <x v="212"/>
    <s v="Sun"/>
    <x v="8"/>
    <x v="4"/>
    <n v="1096"/>
    <n v="0"/>
  </r>
  <r>
    <s v="PY96Q77S"/>
    <x v="1"/>
    <x v="1"/>
    <x v="0"/>
    <s v="GTX Pro"/>
    <s v="Rangreen"/>
    <s v="Panama"/>
    <x v="0"/>
    <x v="351"/>
    <x v="295"/>
    <s v="Fri"/>
    <x v="10"/>
    <x v="4"/>
    <n v="4821"/>
    <n v="4130"/>
  </r>
  <r>
    <s v="6QAWMSU2"/>
    <x v="26"/>
    <x v="4"/>
    <x v="2"/>
    <s v="GTX Basic"/>
    <s v="Bluth Company"/>
    <s v="United States"/>
    <x v="2"/>
    <x v="351"/>
    <x v="299"/>
    <s v="Tue"/>
    <x v="10"/>
    <x v="4"/>
    <n v="550"/>
    <n v="0"/>
  </r>
  <r>
    <s v="5B9EIYPP"/>
    <x v="26"/>
    <x v="4"/>
    <x v="2"/>
    <s v="GTX Pro"/>
    <s v="Donware"/>
    <s v="United States"/>
    <x v="2"/>
    <x v="351"/>
    <x v="246"/>
    <s v="Wed"/>
    <x v="8"/>
    <x v="4"/>
    <n v="4821"/>
    <n v="0"/>
  </r>
  <r>
    <s v="Z216TKEU"/>
    <x v="14"/>
    <x v="3"/>
    <x v="1"/>
    <s v="MG Special"/>
    <s v="Singletechno"/>
    <s v="United States"/>
    <x v="0"/>
    <x v="351"/>
    <x v="295"/>
    <s v="Fri"/>
    <x v="10"/>
    <x v="4"/>
    <n v="55"/>
    <n v="47"/>
  </r>
  <r>
    <s v="9EHFBSBG"/>
    <x v="21"/>
    <x v="5"/>
    <x v="2"/>
    <s v="GTX Plus Pro"/>
    <s v="Konex"/>
    <s v="United States"/>
    <x v="0"/>
    <x v="351"/>
    <x v="300"/>
    <s v="Wed"/>
    <x v="10"/>
    <x v="4"/>
    <n v="5482"/>
    <n v="4751"/>
  </r>
  <r>
    <s v="6SP45G3T"/>
    <x v="8"/>
    <x v="1"/>
    <x v="0"/>
    <s v="MG Advanced"/>
    <s v="Konmatfix"/>
    <s v="United States"/>
    <x v="2"/>
    <x v="351"/>
    <x v="299"/>
    <s v="Tue"/>
    <x v="10"/>
    <x v="4"/>
    <n v="3393"/>
    <n v="0"/>
  </r>
  <r>
    <s v="7U28UXIL"/>
    <x v="10"/>
    <x v="3"/>
    <x v="1"/>
    <s v="MG Advanced"/>
    <s v="Green-Plus"/>
    <s v="United States"/>
    <x v="2"/>
    <x v="351"/>
    <x v="294"/>
    <s v="Thu"/>
    <x v="10"/>
    <x v="4"/>
    <n v="3393"/>
    <n v="0"/>
  </r>
  <r>
    <s v="V2YD7XYV"/>
    <x v="10"/>
    <x v="3"/>
    <x v="1"/>
    <s v="MG Special"/>
    <s v="Y-corporation"/>
    <s v="United States"/>
    <x v="0"/>
    <x v="351"/>
    <x v="245"/>
    <s v="Wed"/>
    <x v="9"/>
    <x v="4"/>
    <n v="55"/>
    <n v="51"/>
  </r>
  <r>
    <s v="1GVU0QTO"/>
    <x v="10"/>
    <x v="3"/>
    <x v="1"/>
    <s v="MG Advanced"/>
    <s v="Singletechno"/>
    <s v="United States"/>
    <x v="0"/>
    <x v="351"/>
    <x v="297"/>
    <s v="Sun"/>
    <x v="10"/>
    <x v="4"/>
    <n v="3393"/>
    <n v="3696"/>
  </r>
  <r>
    <s v="QG7RGODO"/>
    <x v="16"/>
    <x v="2"/>
    <x v="1"/>
    <s v="GTX Pro"/>
    <s v="Plexzap"/>
    <s v="United States"/>
    <x v="2"/>
    <x v="351"/>
    <x v="301"/>
    <s v="Thu"/>
    <x v="10"/>
    <x v="4"/>
    <n v="4821"/>
    <n v="0"/>
  </r>
  <r>
    <s v="IHBYI8IO"/>
    <x v="16"/>
    <x v="2"/>
    <x v="1"/>
    <s v="MG Advanced"/>
    <s v="Groovestreet"/>
    <s v="United States"/>
    <x v="0"/>
    <x v="351"/>
    <x v="299"/>
    <s v="Tue"/>
    <x v="10"/>
    <x v="4"/>
    <n v="3393"/>
    <n v="3536"/>
  </r>
  <r>
    <s v="M5NUUVA4"/>
    <x v="18"/>
    <x v="2"/>
    <x v="1"/>
    <s v="GTX Basic"/>
    <s v="Dalttechnology"/>
    <s v="United States"/>
    <x v="2"/>
    <x v="351"/>
    <x v="241"/>
    <s v="Wed"/>
    <x v="8"/>
    <x v="4"/>
    <n v="550"/>
    <n v="0"/>
  </r>
  <r>
    <s v="XKYQ16FS"/>
    <x v="18"/>
    <x v="2"/>
    <x v="1"/>
    <s v="MG Special"/>
    <s v="Nam-zim"/>
    <s v="Brazil"/>
    <x v="2"/>
    <x v="351"/>
    <x v="212"/>
    <s v="Sun"/>
    <x v="8"/>
    <x v="4"/>
    <n v="55"/>
    <n v="0"/>
  </r>
  <r>
    <s v="VVM450RP"/>
    <x v="18"/>
    <x v="2"/>
    <x v="1"/>
    <s v="MG Special"/>
    <s v="Plusstrip"/>
    <s v="United States"/>
    <x v="0"/>
    <x v="351"/>
    <x v="268"/>
    <s v="Sun"/>
    <x v="9"/>
    <x v="4"/>
    <n v="55"/>
    <n v="59"/>
  </r>
  <r>
    <s v="60KWQS2V"/>
    <x v="24"/>
    <x v="0"/>
    <x v="0"/>
    <s v="GTX Basic"/>
    <s v="Funholding"/>
    <s v="United States"/>
    <x v="0"/>
    <x v="351"/>
    <x v="295"/>
    <s v="Fri"/>
    <x v="10"/>
    <x v="4"/>
    <n v="550"/>
    <n v="474"/>
  </r>
  <r>
    <s v="1RND0S0B"/>
    <x v="22"/>
    <x v="1"/>
    <x v="0"/>
    <s v="MG Special"/>
    <s v="Bioholding"/>
    <s v="Philipines"/>
    <x v="0"/>
    <x v="351"/>
    <x v="305"/>
    <s v="Mon"/>
    <x v="10"/>
    <x v="4"/>
    <n v="55"/>
    <n v="43"/>
  </r>
  <r>
    <s v="WI0LMD20"/>
    <x v="22"/>
    <x v="1"/>
    <x v="0"/>
    <s v="MG Special"/>
    <s v="Hottechi"/>
    <s v="Korea"/>
    <x v="0"/>
    <x v="351"/>
    <x v="251"/>
    <s v="Tue"/>
    <x v="9"/>
    <x v="4"/>
    <n v="55"/>
    <n v="60"/>
  </r>
  <r>
    <s v="4XPRCRX0"/>
    <x v="6"/>
    <x v="1"/>
    <x v="0"/>
    <s v="GTX Basic"/>
    <s v="Treequote"/>
    <s v="United States"/>
    <x v="2"/>
    <x v="351"/>
    <x v="303"/>
    <s v="Sun"/>
    <x v="10"/>
    <x v="4"/>
    <n v="550"/>
    <n v="0"/>
  </r>
  <r>
    <s v="5UEA6KVU"/>
    <x v="6"/>
    <x v="1"/>
    <x v="0"/>
    <s v="GTX Basic"/>
    <s v="Ron-tech"/>
    <s v="United States"/>
    <x v="0"/>
    <x v="351"/>
    <x v="304"/>
    <s v="Fri"/>
    <x v="10"/>
    <x v="4"/>
    <n v="550"/>
    <n v="461"/>
  </r>
  <r>
    <s v="GAUSPPYM"/>
    <x v="19"/>
    <x v="4"/>
    <x v="2"/>
    <s v="GTX Plus Basic"/>
    <s v="Xx-zobam"/>
    <s v="United States"/>
    <x v="2"/>
    <x v="351"/>
    <x v="263"/>
    <s v="Mon"/>
    <x v="9"/>
    <x v="4"/>
    <n v="1096"/>
    <n v="0"/>
  </r>
  <r>
    <s v="3Y1LN6CQ"/>
    <x v="19"/>
    <x v="4"/>
    <x v="2"/>
    <s v="MG Special"/>
    <s v="Gekko &amp; Co"/>
    <s v="United States"/>
    <x v="0"/>
    <x v="351"/>
    <x v="294"/>
    <s v="Thu"/>
    <x v="10"/>
    <x v="4"/>
    <n v="55"/>
    <n v="54"/>
  </r>
  <r>
    <s v="RVUJPYY8"/>
    <x v="11"/>
    <x v="3"/>
    <x v="1"/>
    <s v="MG Special"/>
    <m/>
    <s v=""/>
    <x v="1"/>
    <x v="351"/>
    <x v="6"/>
    <s v=""/>
    <x v="1"/>
    <x v="1"/>
    <s v=""/>
    <n v="0"/>
  </r>
  <r>
    <s v="W7GVI03S"/>
    <x v="11"/>
    <x v="3"/>
    <x v="1"/>
    <s v="MG Special"/>
    <s v="Plusstrip"/>
    <s v="United States"/>
    <x v="2"/>
    <x v="351"/>
    <x v="236"/>
    <s v="Sat"/>
    <x v="9"/>
    <x v="4"/>
    <n v="55"/>
    <n v="0"/>
  </r>
  <r>
    <s v="7RFTN4WI"/>
    <x v="17"/>
    <x v="5"/>
    <x v="2"/>
    <s v="GTX Plus Basic"/>
    <s v="Umbrella Corporation"/>
    <s v="United States"/>
    <x v="2"/>
    <x v="351"/>
    <x v="300"/>
    <s v="Wed"/>
    <x v="10"/>
    <x v="4"/>
    <n v="1096"/>
    <n v="0"/>
  </r>
  <r>
    <s v="K00YH5XA"/>
    <x v="17"/>
    <x v="5"/>
    <x v="2"/>
    <s v="MG Special"/>
    <s v="Initech"/>
    <s v="United States"/>
    <x v="2"/>
    <x v="351"/>
    <x v="302"/>
    <s v="Sat"/>
    <x v="10"/>
    <x v="4"/>
    <n v="55"/>
    <n v="0"/>
  </r>
  <r>
    <s v="ZXIHEEV2"/>
    <x v="4"/>
    <x v="3"/>
    <x v="1"/>
    <s v="GTX Basic"/>
    <s v="Doncon"/>
    <s v="United States"/>
    <x v="2"/>
    <x v="351"/>
    <x v="271"/>
    <s v="Sun"/>
    <x v="9"/>
    <x v="4"/>
    <n v="550"/>
    <n v="0"/>
  </r>
  <r>
    <s v="WPSHVGDZ"/>
    <x v="4"/>
    <x v="3"/>
    <x v="1"/>
    <s v="MG Advanced"/>
    <s v="Hottechi"/>
    <s v="Korea"/>
    <x v="2"/>
    <x v="351"/>
    <x v="299"/>
    <s v="Tue"/>
    <x v="10"/>
    <x v="4"/>
    <n v="3393"/>
    <n v="0"/>
  </r>
  <r>
    <s v="DXAO9R8N"/>
    <x v="4"/>
    <x v="3"/>
    <x v="1"/>
    <s v="MG Advanced"/>
    <s v="Rantouch"/>
    <s v="United States"/>
    <x v="0"/>
    <x v="351"/>
    <x v="304"/>
    <s v="Fri"/>
    <x v="10"/>
    <x v="4"/>
    <n v="3393"/>
    <n v="3363"/>
  </r>
  <r>
    <s v="PN0IWJ0N"/>
    <x v="3"/>
    <x v="0"/>
    <x v="0"/>
    <s v="GTX Plus Basic"/>
    <s v="Hottechi"/>
    <s v="Korea"/>
    <x v="0"/>
    <x v="352"/>
    <x v="305"/>
    <s v="Mon"/>
    <x v="10"/>
    <x v="4"/>
    <n v="1096"/>
    <n v="1089"/>
  </r>
  <r>
    <s v="OXKWCAXO"/>
    <x v="23"/>
    <x v="4"/>
    <x v="2"/>
    <s v="GTX Pro"/>
    <s v="Opentech"/>
    <s v="United States"/>
    <x v="2"/>
    <x v="352"/>
    <x v="306"/>
    <s v="Tue"/>
    <x v="10"/>
    <x v="4"/>
    <n v="4821"/>
    <n v="0"/>
  </r>
  <r>
    <s v="7FVUE0GY"/>
    <x v="23"/>
    <x v="4"/>
    <x v="2"/>
    <s v="GTX Plus Basic"/>
    <s v="Acme Corporation"/>
    <s v="United States"/>
    <x v="0"/>
    <x v="352"/>
    <x v="296"/>
    <s v="Sat"/>
    <x v="10"/>
    <x v="4"/>
    <n v="1096"/>
    <n v="1096"/>
  </r>
  <r>
    <s v="FAIFAGJM"/>
    <x v="28"/>
    <x v="0"/>
    <x v="0"/>
    <s v="MG Special"/>
    <s v="Ron-tech"/>
    <s v="United States"/>
    <x v="0"/>
    <x v="352"/>
    <x v="303"/>
    <s v="Sun"/>
    <x v="10"/>
    <x v="4"/>
    <n v="55"/>
    <n v="62"/>
  </r>
  <r>
    <s v="IKDFG91F"/>
    <x v="27"/>
    <x v="5"/>
    <x v="2"/>
    <s v="MG Advanced"/>
    <s v="Kan-code"/>
    <s v="United States"/>
    <x v="2"/>
    <x v="352"/>
    <x v="274"/>
    <s v="Tue"/>
    <x v="9"/>
    <x v="4"/>
    <n v="3393"/>
    <n v="0"/>
  </r>
  <r>
    <s v="BP3I9G0F"/>
    <x v="27"/>
    <x v="5"/>
    <x v="2"/>
    <s v="GTX Plus Basic"/>
    <s v="Konex"/>
    <s v="United States"/>
    <x v="0"/>
    <x v="352"/>
    <x v="296"/>
    <s v="Sat"/>
    <x v="10"/>
    <x v="4"/>
    <n v="1096"/>
    <n v="1105"/>
  </r>
  <r>
    <s v="0GM4GDFT"/>
    <x v="13"/>
    <x v="4"/>
    <x v="2"/>
    <s v="GTX Pro"/>
    <s v="Bluth Company"/>
    <s v="United States"/>
    <x v="2"/>
    <x v="352"/>
    <x v="302"/>
    <s v="Sat"/>
    <x v="10"/>
    <x v="4"/>
    <n v="4821"/>
    <n v="0"/>
  </r>
  <r>
    <s v="5YIWOUOZ"/>
    <x v="13"/>
    <x v="4"/>
    <x v="2"/>
    <s v="GTX Pro"/>
    <s v="Bioplex"/>
    <s v="United States"/>
    <x v="0"/>
    <x v="352"/>
    <x v="299"/>
    <s v="Tue"/>
    <x v="10"/>
    <x v="4"/>
    <n v="4821"/>
    <n v="4353"/>
  </r>
  <r>
    <s v="LM3GZYXD"/>
    <x v="1"/>
    <x v="1"/>
    <x v="0"/>
    <s v="GTX Pro"/>
    <s v="Finhigh"/>
    <s v="United States"/>
    <x v="2"/>
    <x v="352"/>
    <x v="302"/>
    <s v="Sat"/>
    <x v="10"/>
    <x v="4"/>
    <n v="4821"/>
    <n v="0"/>
  </r>
  <r>
    <s v="UUCSEHJX"/>
    <x v="1"/>
    <x v="1"/>
    <x v="0"/>
    <s v="GTX Plus Pro"/>
    <s v="Warephase"/>
    <s v="United States"/>
    <x v="0"/>
    <x v="352"/>
    <x v="304"/>
    <s v="Fri"/>
    <x v="10"/>
    <x v="4"/>
    <n v="5482"/>
    <n v="6276"/>
  </r>
  <r>
    <s v="OQQWTFSZ"/>
    <x v="1"/>
    <x v="1"/>
    <x v="0"/>
    <s v="GTX Pro"/>
    <s v="Betatech"/>
    <s v="Kenya"/>
    <x v="0"/>
    <x v="352"/>
    <x v="304"/>
    <s v="Fri"/>
    <x v="10"/>
    <x v="4"/>
    <n v="4821"/>
    <n v="4688"/>
  </r>
  <r>
    <s v="CWVAO587"/>
    <x v="21"/>
    <x v="5"/>
    <x v="2"/>
    <s v="GTX Basic"/>
    <s v="Ontomedia"/>
    <s v="United States"/>
    <x v="2"/>
    <x v="352"/>
    <x v="301"/>
    <s v="Thu"/>
    <x v="10"/>
    <x v="4"/>
    <n v="550"/>
    <n v="0"/>
  </r>
  <r>
    <s v="YDZZNTEZ"/>
    <x v="21"/>
    <x v="5"/>
    <x v="2"/>
    <s v="MG Advanced"/>
    <s v="Opentech"/>
    <s v="United States"/>
    <x v="0"/>
    <x v="352"/>
    <x v="196"/>
    <s v="Wed"/>
    <x v="8"/>
    <x v="4"/>
    <n v="3393"/>
    <n v="3422"/>
  </r>
  <r>
    <s v="O1DTVNH2"/>
    <x v="8"/>
    <x v="1"/>
    <x v="0"/>
    <s v="MG Special"/>
    <s v="Hottechi"/>
    <s v="Korea"/>
    <x v="2"/>
    <x v="352"/>
    <x v="295"/>
    <s v="Fri"/>
    <x v="10"/>
    <x v="4"/>
    <n v="55"/>
    <n v="0"/>
  </r>
  <r>
    <s v="Q6MGPT50"/>
    <x v="8"/>
    <x v="1"/>
    <x v="0"/>
    <s v="GTX Pro"/>
    <s v="Inity"/>
    <s v="United States"/>
    <x v="0"/>
    <x v="352"/>
    <x v="257"/>
    <s v="Sat"/>
    <x v="9"/>
    <x v="4"/>
    <n v="4821"/>
    <n v="5192"/>
  </r>
  <r>
    <s v="ENL7MDL2"/>
    <x v="10"/>
    <x v="3"/>
    <x v="1"/>
    <s v="GTX Plus Basic"/>
    <s v="Hottechi"/>
    <s v="Korea"/>
    <x v="0"/>
    <x v="352"/>
    <x v="302"/>
    <s v="Sat"/>
    <x v="10"/>
    <x v="4"/>
    <n v="1096"/>
    <n v="1226"/>
  </r>
  <r>
    <s v="CLHPJZHP"/>
    <x v="10"/>
    <x v="3"/>
    <x v="1"/>
    <s v="GTX Plus Pro"/>
    <s v="J-Texon"/>
    <s v="United States"/>
    <x v="0"/>
    <x v="352"/>
    <x v="300"/>
    <s v="Wed"/>
    <x v="10"/>
    <x v="4"/>
    <n v="5482"/>
    <n v="4552"/>
  </r>
  <r>
    <s v="YQJGEI71"/>
    <x v="7"/>
    <x v="2"/>
    <x v="1"/>
    <s v="GTX Plus Pro"/>
    <m/>
    <s v=""/>
    <x v="1"/>
    <x v="352"/>
    <x v="6"/>
    <s v=""/>
    <x v="1"/>
    <x v="1"/>
    <s v=""/>
    <n v="0"/>
  </r>
  <r>
    <s v="XO4ZYI3G"/>
    <x v="7"/>
    <x v="2"/>
    <x v="1"/>
    <s v="GTX Plus Pro"/>
    <s v="Xx-holding"/>
    <s v="United States"/>
    <x v="0"/>
    <x v="352"/>
    <x v="301"/>
    <s v="Thu"/>
    <x v="10"/>
    <x v="4"/>
    <n v="5482"/>
    <n v="5569"/>
  </r>
  <r>
    <s v="RSBEC5KF"/>
    <x v="7"/>
    <x v="2"/>
    <x v="1"/>
    <s v="GTX Pro"/>
    <s v="Fasehatice"/>
    <s v="United States"/>
    <x v="0"/>
    <x v="352"/>
    <x v="295"/>
    <s v="Fri"/>
    <x v="10"/>
    <x v="4"/>
    <n v="4821"/>
    <n v="4389"/>
  </r>
  <r>
    <s v="6Z6SRB1Y"/>
    <x v="29"/>
    <x v="1"/>
    <x v="0"/>
    <s v="GTX Plus Pro"/>
    <s v="Hottechi"/>
    <s v="Korea"/>
    <x v="2"/>
    <x v="352"/>
    <x v="196"/>
    <s v="Wed"/>
    <x v="8"/>
    <x v="4"/>
    <n v="5482"/>
    <n v="0"/>
  </r>
  <r>
    <s v="BZGJ44FH"/>
    <x v="16"/>
    <x v="2"/>
    <x v="1"/>
    <s v="GTX Pro"/>
    <m/>
    <s v=""/>
    <x v="1"/>
    <x v="352"/>
    <x v="6"/>
    <s v=""/>
    <x v="1"/>
    <x v="1"/>
    <s v=""/>
    <n v="0"/>
  </r>
  <r>
    <s v="4S17VJ7O"/>
    <x v="18"/>
    <x v="2"/>
    <x v="1"/>
    <s v="MG Advanced"/>
    <m/>
    <s v=""/>
    <x v="1"/>
    <x v="352"/>
    <x v="6"/>
    <s v=""/>
    <x v="1"/>
    <x v="1"/>
    <s v=""/>
    <n v="0"/>
  </r>
  <r>
    <s v="FRSYEHJE"/>
    <x v="24"/>
    <x v="0"/>
    <x v="0"/>
    <s v="MG Advanced"/>
    <s v="Globex Corporation"/>
    <s v="Norway"/>
    <x v="2"/>
    <x v="352"/>
    <x v="296"/>
    <s v="Sat"/>
    <x v="10"/>
    <x v="4"/>
    <n v="3393"/>
    <n v="0"/>
  </r>
  <r>
    <s v="MV4DK68W"/>
    <x v="24"/>
    <x v="0"/>
    <x v="0"/>
    <s v="GTX Basic"/>
    <s v="Ron-tech"/>
    <s v="United States"/>
    <x v="0"/>
    <x v="352"/>
    <x v="301"/>
    <s v="Thu"/>
    <x v="10"/>
    <x v="4"/>
    <n v="550"/>
    <n v="451"/>
  </r>
  <r>
    <s v="B2FSFXKA"/>
    <x v="5"/>
    <x v="3"/>
    <x v="1"/>
    <s v="MG Special"/>
    <m/>
    <s v=""/>
    <x v="1"/>
    <x v="352"/>
    <x v="6"/>
    <s v=""/>
    <x v="1"/>
    <x v="1"/>
    <s v=""/>
    <n v="0"/>
  </r>
  <r>
    <s v="W72TPY7P"/>
    <x v="5"/>
    <x v="3"/>
    <x v="1"/>
    <s v="MG Special"/>
    <m/>
    <s v=""/>
    <x v="1"/>
    <x v="352"/>
    <x v="6"/>
    <s v=""/>
    <x v="1"/>
    <x v="1"/>
    <s v=""/>
    <n v="0"/>
  </r>
  <r>
    <s v="I15B3BNW"/>
    <x v="5"/>
    <x v="3"/>
    <x v="1"/>
    <s v="MG Advanced"/>
    <s v="Plexzap"/>
    <s v="United States"/>
    <x v="2"/>
    <x v="352"/>
    <x v="260"/>
    <s v="Tue"/>
    <x v="8"/>
    <x v="4"/>
    <n v="3393"/>
    <n v="0"/>
  </r>
  <r>
    <s v="1CT3EWJ8"/>
    <x v="5"/>
    <x v="3"/>
    <x v="1"/>
    <s v="GTX Basic"/>
    <s v="Goodsilron"/>
    <s v="United States"/>
    <x v="0"/>
    <x v="352"/>
    <x v="296"/>
    <s v="Sat"/>
    <x v="10"/>
    <x v="4"/>
    <n v="550"/>
    <n v="553"/>
  </r>
  <r>
    <s v="JPBLNA5V"/>
    <x v="22"/>
    <x v="1"/>
    <x v="0"/>
    <s v="GTX Pro"/>
    <s v="Scottech"/>
    <s v="United States"/>
    <x v="2"/>
    <x v="352"/>
    <x v="303"/>
    <s v="Sun"/>
    <x v="10"/>
    <x v="4"/>
    <n v="4821"/>
    <n v="0"/>
  </r>
  <r>
    <s v="SLILSQJV"/>
    <x v="9"/>
    <x v="2"/>
    <x v="1"/>
    <s v="GTX Plus Basic"/>
    <m/>
    <s v=""/>
    <x v="1"/>
    <x v="352"/>
    <x v="6"/>
    <s v=""/>
    <x v="1"/>
    <x v="1"/>
    <s v=""/>
    <n v="0"/>
  </r>
  <r>
    <s v="R6OM4EDE"/>
    <x v="9"/>
    <x v="2"/>
    <x v="1"/>
    <s v="GTX Basic"/>
    <s v="Blackzim"/>
    <s v="United States"/>
    <x v="0"/>
    <x v="352"/>
    <x v="196"/>
    <s v="Wed"/>
    <x v="8"/>
    <x v="4"/>
    <n v="550"/>
    <n v="524"/>
  </r>
  <r>
    <s v="74Y43OFL"/>
    <x v="19"/>
    <x v="4"/>
    <x v="2"/>
    <s v="MG Advanced"/>
    <s v="Plussunin"/>
    <s v="United States"/>
    <x v="2"/>
    <x v="352"/>
    <x v="296"/>
    <s v="Sat"/>
    <x v="10"/>
    <x v="4"/>
    <n v="3393"/>
    <n v="0"/>
  </r>
  <r>
    <s v="OIOGIDI2"/>
    <x v="12"/>
    <x v="0"/>
    <x v="0"/>
    <s v="GTX Plus Basic"/>
    <s v="Ron-tech"/>
    <s v="United States"/>
    <x v="2"/>
    <x v="352"/>
    <x v="306"/>
    <s v="Tue"/>
    <x v="10"/>
    <x v="4"/>
    <n v="1096"/>
    <n v="0"/>
  </r>
  <r>
    <s v="SCN3BY47"/>
    <x v="12"/>
    <x v="0"/>
    <x v="0"/>
    <s v="MG Special"/>
    <s v="Inity"/>
    <s v="United States"/>
    <x v="0"/>
    <x v="352"/>
    <x v="304"/>
    <s v="Fri"/>
    <x v="10"/>
    <x v="4"/>
    <n v="55"/>
    <n v="53"/>
  </r>
  <r>
    <s v="HFF39KOB"/>
    <x v="12"/>
    <x v="0"/>
    <x v="0"/>
    <s v="MG Advanced"/>
    <s v="Statholdings"/>
    <s v="United States"/>
    <x v="0"/>
    <x v="352"/>
    <x v="295"/>
    <s v="Fri"/>
    <x v="10"/>
    <x v="4"/>
    <n v="3393"/>
    <n v="2749"/>
  </r>
  <r>
    <s v="OS59LIZX"/>
    <x v="4"/>
    <x v="3"/>
    <x v="1"/>
    <s v="GTX Pro"/>
    <s v="J-Texon"/>
    <s v="United States"/>
    <x v="2"/>
    <x v="352"/>
    <x v="301"/>
    <s v="Thu"/>
    <x v="10"/>
    <x v="4"/>
    <n v="4821"/>
    <n v="0"/>
  </r>
  <r>
    <s v="O3S3SF3W"/>
    <x v="4"/>
    <x v="3"/>
    <x v="1"/>
    <s v="GTX Pro"/>
    <s v="Rantouch"/>
    <s v="United States"/>
    <x v="2"/>
    <x v="352"/>
    <x v="296"/>
    <s v="Sat"/>
    <x v="10"/>
    <x v="4"/>
    <n v="4821"/>
    <n v="0"/>
  </r>
  <r>
    <s v="WA0NRLP7"/>
    <x v="4"/>
    <x v="3"/>
    <x v="1"/>
    <s v="GTX Plus Pro"/>
    <s v="Groovestreet"/>
    <s v="United States"/>
    <x v="0"/>
    <x v="352"/>
    <x v="295"/>
    <s v="Fri"/>
    <x v="10"/>
    <x v="4"/>
    <n v="5482"/>
    <n v="5368"/>
  </r>
  <r>
    <s v="GHOQQYQM"/>
    <x v="20"/>
    <x v="5"/>
    <x v="2"/>
    <s v="GTX Pro"/>
    <s v="Kan-code"/>
    <s v="United States"/>
    <x v="0"/>
    <x v="352"/>
    <x v="267"/>
    <s v="Mon"/>
    <x v="9"/>
    <x v="4"/>
    <n v="4821"/>
    <n v="4734"/>
  </r>
  <r>
    <s v="6OXOIJ4D"/>
    <x v="20"/>
    <x v="5"/>
    <x v="2"/>
    <s v="MG Advanced"/>
    <s v="Condax"/>
    <s v="United States"/>
    <x v="0"/>
    <x v="352"/>
    <x v="242"/>
    <s v="Sat"/>
    <x v="9"/>
    <x v="4"/>
    <n v="3393"/>
    <n v="3089"/>
  </r>
  <r>
    <s v="DTFLKV60"/>
    <x v="3"/>
    <x v="0"/>
    <x v="0"/>
    <s v="MG Advanced"/>
    <s v="Dontechi"/>
    <s v="United States"/>
    <x v="2"/>
    <x v="353"/>
    <x v="296"/>
    <s v="Sat"/>
    <x v="10"/>
    <x v="4"/>
    <n v="3393"/>
    <n v="0"/>
  </r>
  <r>
    <s v="RELG4CYQ"/>
    <x v="3"/>
    <x v="0"/>
    <x v="0"/>
    <s v="MG Special"/>
    <s v="Gogozoom"/>
    <s v="United States"/>
    <x v="0"/>
    <x v="353"/>
    <x v="305"/>
    <s v="Mon"/>
    <x v="10"/>
    <x v="4"/>
    <n v="55"/>
    <n v="54"/>
  </r>
  <r>
    <s v="PLV91KH7"/>
    <x v="23"/>
    <x v="4"/>
    <x v="2"/>
    <s v="GTX Pro"/>
    <s v="Silis"/>
    <s v="United States"/>
    <x v="0"/>
    <x v="353"/>
    <x v="304"/>
    <s v="Fri"/>
    <x v="10"/>
    <x v="4"/>
    <n v="4821"/>
    <n v="4345"/>
  </r>
  <r>
    <s v="U289K4V3"/>
    <x v="28"/>
    <x v="0"/>
    <x v="0"/>
    <s v="MG Advanced"/>
    <s v="Warephase"/>
    <s v="United States"/>
    <x v="0"/>
    <x v="353"/>
    <x v="304"/>
    <s v="Fri"/>
    <x v="10"/>
    <x v="4"/>
    <n v="3393"/>
    <n v="3848"/>
  </r>
  <r>
    <s v="PDXFX23P"/>
    <x v="27"/>
    <x v="5"/>
    <x v="2"/>
    <s v="GTX Pro"/>
    <s v="Initech"/>
    <s v="United States"/>
    <x v="0"/>
    <x v="353"/>
    <x v="301"/>
    <s v="Thu"/>
    <x v="10"/>
    <x v="4"/>
    <n v="4821"/>
    <n v="4287"/>
  </r>
  <r>
    <s v="LULNYY3C"/>
    <x v="1"/>
    <x v="1"/>
    <x v="0"/>
    <s v="GTX Pro"/>
    <s v="Codehow"/>
    <s v="United States"/>
    <x v="0"/>
    <x v="353"/>
    <x v="304"/>
    <s v="Fri"/>
    <x v="10"/>
    <x v="4"/>
    <n v="4821"/>
    <n v="4435"/>
  </r>
  <r>
    <s v="NJ1YGDZW"/>
    <x v="1"/>
    <x v="1"/>
    <x v="0"/>
    <s v="GTX Pro"/>
    <s v="Stanredtax"/>
    <s v="United States"/>
    <x v="0"/>
    <x v="353"/>
    <x v="302"/>
    <s v="Sat"/>
    <x v="10"/>
    <x v="4"/>
    <n v="4821"/>
    <n v="4699"/>
  </r>
  <r>
    <s v="CZC1J6FQ"/>
    <x v="8"/>
    <x v="1"/>
    <x v="0"/>
    <s v="GTX Plus Pro"/>
    <s v="Cancity"/>
    <s v="United States"/>
    <x v="2"/>
    <x v="353"/>
    <x v="299"/>
    <s v="Tue"/>
    <x v="10"/>
    <x v="4"/>
    <n v="5482"/>
    <n v="0"/>
  </r>
  <r>
    <s v="WSWJJ234"/>
    <x v="8"/>
    <x v="1"/>
    <x v="0"/>
    <s v="MG Special"/>
    <s v="Genco Pura Olive Oil Company"/>
    <s v="Italy"/>
    <x v="2"/>
    <x v="353"/>
    <x v="297"/>
    <s v="Sun"/>
    <x v="10"/>
    <x v="4"/>
    <n v="55"/>
    <n v="0"/>
  </r>
  <r>
    <s v="MDBKYL2Q"/>
    <x v="8"/>
    <x v="1"/>
    <x v="0"/>
    <s v="MG Special"/>
    <s v="Stanredtax"/>
    <s v="United States"/>
    <x v="0"/>
    <x v="353"/>
    <x v="305"/>
    <s v="Mon"/>
    <x v="10"/>
    <x v="4"/>
    <n v="55"/>
    <n v="60"/>
  </r>
  <r>
    <s v="M9EU34FE"/>
    <x v="10"/>
    <x v="3"/>
    <x v="1"/>
    <s v="GTX Plus Pro"/>
    <s v="Hatfan"/>
    <s v="United States"/>
    <x v="0"/>
    <x v="353"/>
    <x v="296"/>
    <s v="Sat"/>
    <x v="10"/>
    <x v="4"/>
    <n v="5482"/>
    <n v="6026"/>
  </r>
  <r>
    <s v="HCARIWPE"/>
    <x v="7"/>
    <x v="2"/>
    <x v="1"/>
    <s v="GTX Plus Pro"/>
    <s v="Golddex"/>
    <s v="United States"/>
    <x v="2"/>
    <x v="353"/>
    <x v="304"/>
    <s v="Fri"/>
    <x v="10"/>
    <x v="4"/>
    <n v="5482"/>
    <n v="0"/>
  </r>
  <r>
    <s v="WGJB2VDU"/>
    <x v="7"/>
    <x v="2"/>
    <x v="1"/>
    <s v="GTX Plus Pro"/>
    <s v="Newex"/>
    <s v="Germany"/>
    <x v="0"/>
    <x v="353"/>
    <x v="267"/>
    <s v="Mon"/>
    <x v="9"/>
    <x v="4"/>
    <n v="5482"/>
    <n v="5095"/>
  </r>
  <r>
    <s v="RYWETTBK"/>
    <x v="16"/>
    <x v="2"/>
    <x v="1"/>
    <s v="GTX Basic"/>
    <s v="Fasehatice"/>
    <s v="United States"/>
    <x v="1"/>
    <x v="353"/>
    <x v="6"/>
    <s v=""/>
    <x v="1"/>
    <x v="1"/>
    <s v=""/>
    <n v="0"/>
  </r>
  <r>
    <s v="JSLSL3SU"/>
    <x v="16"/>
    <x v="2"/>
    <x v="1"/>
    <s v="GTX Basic"/>
    <s v="Sunnamplex"/>
    <s v="Poland"/>
    <x v="0"/>
    <x v="353"/>
    <x v="242"/>
    <s v="Sat"/>
    <x v="9"/>
    <x v="4"/>
    <n v="550"/>
    <n v="565"/>
  </r>
  <r>
    <s v="N1B45KIT"/>
    <x v="9"/>
    <x v="2"/>
    <x v="1"/>
    <s v="GTX Plus Pro"/>
    <s v="Y-corporation"/>
    <s v="United States"/>
    <x v="0"/>
    <x v="353"/>
    <x v="255"/>
    <s v="Fri"/>
    <x v="9"/>
    <x v="4"/>
    <n v="5482"/>
    <n v="5883"/>
  </r>
  <r>
    <s v="30UA0RS8"/>
    <x v="6"/>
    <x v="1"/>
    <x v="0"/>
    <s v="GTX Plus Basic"/>
    <s v="Funholding"/>
    <s v="United States"/>
    <x v="0"/>
    <x v="353"/>
    <x v="239"/>
    <s v="Tue"/>
    <x v="9"/>
    <x v="4"/>
    <n v="1096"/>
    <n v="1135"/>
  </r>
  <r>
    <s v="R1Z8J1JL"/>
    <x v="19"/>
    <x v="4"/>
    <x v="2"/>
    <s v="GTX Plus Basic"/>
    <s v="Konex"/>
    <s v="United States"/>
    <x v="0"/>
    <x v="353"/>
    <x v="261"/>
    <s v="Thu"/>
    <x v="9"/>
    <x v="4"/>
    <n v="1096"/>
    <n v="903"/>
  </r>
  <r>
    <s v="2DY9U1V7"/>
    <x v="17"/>
    <x v="5"/>
    <x v="2"/>
    <s v="GTX Pro"/>
    <s v="Konex"/>
    <s v="United States"/>
    <x v="1"/>
    <x v="353"/>
    <x v="6"/>
    <s v=""/>
    <x v="1"/>
    <x v="1"/>
    <s v=""/>
    <n v="0"/>
  </r>
  <r>
    <s v="MJODFG6C"/>
    <x v="4"/>
    <x v="3"/>
    <x v="1"/>
    <s v="MG Special"/>
    <s v="Green-Plus"/>
    <s v="United States"/>
    <x v="2"/>
    <x v="353"/>
    <x v="304"/>
    <s v="Fri"/>
    <x v="10"/>
    <x v="4"/>
    <n v="55"/>
    <n v="0"/>
  </r>
  <r>
    <s v="6D7N5SQ7"/>
    <x v="4"/>
    <x v="3"/>
    <x v="1"/>
    <s v="MG Special"/>
    <s v="Lexiqvolax"/>
    <s v="United States"/>
    <x v="2"/>
    <x v="353"/>
    <x v="302"/>
    <s v="Sat"/>
    <x v="10"/>
    <x v="4"/>
    <n v="55"/>
    <n v="0"/>
  </r>
  <r>
    <s v="DQIKGS2U"/>
    <x v="4"/>
    <x v="3"/>
    <x v="1"/>
    <s v="MG Special"/>
    <s v="Dalttechnology"/>
    <s v="United States"/>
    <x v="0"/>
    <x v="353"/>
    <x v="197"/>
    <s v="Fri"/>
    <x v="8"/>
    <x v="4"/>
    <n v="55"/>
    <n v="48"/>
  </r>
  <r>
    <s v="EZNAGRVB"/>
    <x v="2"/>
    <x v="2"/>
    <x v="1"/>
    <s v="GTX Plus Pro"/>
    <s v="Hatfan"/>
    <s v="United States"/>
    <x v="0"/>
    <x v="353"/>
    <x v="305"/>
    <s v="Mon"/>
    <x v="10"/>
    <x v="4"/>
    <n v="5482"/>
    <n v="5388"/>
  </r>
  <r>
    <s v="C1M1RST0"/>
    <x v="2"/>
    <x v="2"/>
    <x v="1"/>
    <s v="GTX Pro"/>
    <s v="Plexzap"/>
    <s v="United States"/>
    <x v="0"/>
    <x v="353"/>
    <x v="304"/>
    <s v="Fri"/>
    <x v="10"/>
    <x v="4"/>
    <n v="4821"/>
    <n v="4109"/>
  </r>
  <r>
    <s v="KIZOEC3M"/>
    <x v="3"/>
    <x v="0"/>
    <x v="0"/>
    <s v="GTX Plus Basic"/>
    <s v="dambase"/>
    <s v="United States"/>
    <x v="2"/>
    <x v="354"/>
    <x v="298"/>
    <s v="Mon"/>
    <x v="10"/>
    <x v="4"/>
    <n v="1096"/>
    <n v="0"/>
  </r>
  <r>
    <s v="CO7T7H41"/>
    <x v="3"/>
    <x v="0"/>
    <x v="0"/>
    <s v="MG Special"/>
    <s v="Ron-tech"/>
    <s v="United States"/>
    <x v="2"/>
    <x v="354"/>
    <x v="304"/>
    <s v="Fri"/>
    <x v="10"/>
    <x v="4"/>
    <n v="55"/>
    <n v="0"/>
  </r>
  <r>
    <s v="BMQYRJC7"/>
    <x v="3"/>
    <x v="0"/>
    <x v="0"/>
    <s v="GTX Plus Pro"/>
    <s v="Codehow"/>
    <s v="United States"/>
    <x v="0"/>
    <x v="354"/>
    <x v="242"/>
    <s v="Sat"/>
    <x v="9"/>
    <x v="4"/>
    <n v="5482"/>
    <n v="5543"/>
  </r>
  <r>
    <s v="6ALPIXB7"/>
    <x v="23"/>
    <x v="4"/>
    <x v="2"/>
    <s v="GTX Plus Basic"/>
    <s v="Donware"/>
    <s v="United States"/>
    <x v="2"/>
    <x v="354"/>
    <x v="246"/>
    <s v="Wed"/>
    <x v="8"/>
    <x v="4"/>
    <n v="1096"/>
    <n v="0"/>
  </r>
  <r>
    <s v="5NVTQW38"/>
    <x v="28"/>
    <x v="0"/>
    <x v="0"/>
    <s v="GTX Plus Basic"/>
    <s v="Streethex"/>
    <s v="Belgium"/>
    <x v="2"/>
    <x v="354"/>
    <x v="302"/>
    <s v="Sat"/>
    <x v="10"/>
    <x v="4"/>
    <n v="1096"/>
    <n v="0"/>
  </r>
  <r>
    <s v="IOUUN8LM"/>
    <x v="28"/>
    <x v="0"/>
    <x v="0"/>
    <s v="MG Advanced"/>
    <s v="Genco Pura Olive Oil Company"/>
    <s v="Italy"/>
    <x v="2"/>
    <x v="354"/>
    <x v="304"/>
    <s v="Fri"/>
    <x v="10"/>
    <x v="4"/>
    <n v="3393"/>
    <n v="0"/>
  </r>
  <r>
    <s v="3EZLRW47"/>
    <x v="1"/>
    <x v="1"/>
    <x v="0"/>
    <s v="GTX Pro"/>
    <s v="Bioholding"/>
    <s v="Philipines"/>
    <x v="2"/>
    <x v="354"/>
    <x v="306"/>
    <s v="Tue"/>
    <x v="10"/>
    <x v="4"/>
    <n v="4821"/>
    <n v="0"/>
  </r>
  <r>
    <s v="09AILR04"/>
    <x v="1"/>
    <x v="1"/>
    <x v="0"/>
    <s v="GTX Pro"/>
    <s v="Statholdings"/>
    <s v="United States"/>
    <x v="0"/>
    <x v="354"/>
    <x v="303"/>
    <s v="Sun"/>
    <x v="10"/>
    <x v="4"/>
    <n v="4821"/>
    <n v="4732"/>
  </r>
  <r>
    <s v="KSYI5DDW"/>
    <x v="1"/>
    <x v="1"/>
    <x v="0"/>
    <s v="MG Special"/>
    <s v="Codehow"/>
    <s v="United States"/>
    <x v="0"/>
    <x v="354"/>
    <x v="233"/>
    <s v="Tue"/>
    <x v="8"/>
    <x v="4"/>
    <n v="55"/>
    <n v="55"/>
  </r>
  <r>
    <s v="W4R2C7N9"/>
    <x v="26"/>
    <x v="4"/>
    <x v="2"/>
    <s v="GTX Basic"/>
    <s v="Xx-zobam"/>
    <s v="United States"/>
    <x v="2"/>
    <x v="354"/>
    <x v="305"/>
    <s v="Mon"/>
    <x v="10"/>
    <x v="4"/>
    <n v="550"/>
    <n v="0"/>
  </r>
  <r>
    <s v="KY1CESUN"/>
    <x v="26"/>
    <x v="4"/>
    <x v="2"/>
    <s v="GTX Plus Pro"/>
    <s v="The New York Inquirer"/>
    <s v="United States"/>
    <x v="2"/>
    <x v="354"/>
    <x v="303"/>
    <s v="Sun"/>
    <x v="10"/>
    <x v="4"/>
    <n v="5482"/>
    <n v="0"/>
  </r>
  <r>
    <s v="M4EHG2ZB"/>
    <x v="8"/>
    <x v="1"/>
    <x v="0"/>
    <s v="MG Special"/>
    <s v="Konmatfix"/>
    <s v="United States"/>
    <x v="0"/>
    <x v="354"/>
    <x v="305"/>
    <s v="Mon"/>
    <x v="10"/>
    <x v="4"/>
    <n v="55"/>
    <n v="52"/>
  </r>
  <r>
    <s v="DLAMSRVT"/>
    <x v="29"/>
    <x v="1"/>
    <x v="0"/>
    <s v="GTX Basic"/>
    <s v="Genco Pura Olive Oil Company"/>
    <s v="Italy"/>
    <x v="2"/>
    <x v="354"/>
    <x v="297"/>
    <s v="Sun"/>
    <x v="10"/>
    <x v="4"/>
    <n v="550"/>
    <n v="0"/>
  </r>
  <r>
    <s v="PZNZD22T"/>
    <x v="16"/>
    <x v="2"/>
    <x v="1"/>
    <s v="GTX Basic"/>
    <s v="Doncon"/>
    <s v="United States"/>
    <x v="2"/>
    <x v="354"/>
    <x v="247"/>
    <s v="Thu"/>
    <x v="9"/>
    <x v="4"/>
    <n v="550"/>
    <n v="0"/>
  </r>
  <r>
    <s v="FVCN0HQ9"/>
    <x v="18"/>
    <x v="2"/>
    <x v="1"/>
    <s v="GTX Basic"/>
    <s v="Cheers"/>
    <s v="United States"/>
    <x v="2"/>
    <x v="354"/>
    <x v="298"/>
    <s v="Mon"/>
    <x v="10"/>
    <x v="4"/>
    <n v="550"/>
    <n v="0"/>
  </r>
  <r>
    <s v="A0FVQ8KO"/>
    <x v="18"/>
    <x v="2"/>
    <x v="1"/>
    <s v="GTX Basic"/>
    <s v="Labdrill"/>
    <s v="United States"/>
    <x v="0"/>
    <x v="354"/>
    <x v="304"/>
    <s v="Fri"/>
    <x v="10"/>
    <x v="4"/>
    <n v="550"/>
    <n v="575"/>
  </r>
  <r>
    <s v="6KGX67OZ"/>
    <x v="9"/>
    <x v="2"/>
    <x v="1"/>
    <s v="GTX Basic"/>
    <s v="Green-Plus"/>
    <s v="United States"/>
    <x v="2"/>
    <x v="354"/>
    <x v="305"/>
    <s v="Mon"/>
    <x v="10"/>
    <x v="4"/>
    <n v="550"/>
    <n v="0"/>
  </r>
  <r>
    <s v="BXXGLPD7"/>
    <x v="6"/>
    <x v="1"/>
    <x v="0"/>
    <s v="MG Special"/>
    <s v="Domzoom"/>
    <s v="United States"/>
    <x v="2"/>
    <x v="354"/>
    <x v="196"/>
    <s v="Wed"/>
    <x v="8"/>
    <x v="4"/>
    <n v="55"/>
    <n v="0"/>
  </r>
  <r>
    <s v="MHF6GSB6"/>
    <x v="19"/>
    <x v="4"/>
    <x v="2"/>
    <s v="MG Advanced"/>
    <s v="Plussunin"/>
    <s v="United States"/>
    <x v="0"/>
    <x v="354"/>
    <x v="303"/>
    <s v="Sun"/>
    <x v="10"/>
    <x v="4"/>
    <n v="3393"/>
    <n v="3612"/>
  </r>
  <r>
    <s v="TFILI4TE"/>
    <x v="15"/>
    <x v="5"/>
    <x v="2"/>
    <s v="MG Special"/>
    <s v="Zathunicon"/>
    <s v="United States"/>
    <x v="2"/>
    <x v="354"/>
    <x v="300"/>
    <s v="Wed"/>
    <x v="10"/>
    <x v="4"/>
    <n v="55"/>
    <n v="0"/>
  </r>
  <r>
    <s v="4P0SDD91"/>
    <x v="20"/>
    <x v="5"/>
    <x v="2"/>
    <s v="GTX Pro"/>
    <s v="Iselectrics"/>
    <s v="United States"/>
    <x v="0"/>
    <x v="354"/>
    <x v="273"/>
    <s v="Fri"/>
    <x v="9"/>
    <x v="4"/>
    <n v="4821"/>
    <n v="4970"/>
  </r>
  <r>
    <s v="ZZ4X9VN3"/>
    <x v="20"/>
    <x v="5"/>
    <x v="2"/>
    <s v="MG Advanced"/>
    <s v="Ganjaflex"/>
    <s v="Japan"/>
    <x v="0"/>
    <x v="354"/>
    <x v="306"/>
    <s v="Tue"/>
    <x v="10"/>
    <x v="4"/>
    <n v="3393"/>
    <n v="2995"/>
  </r>
  <r>
    <s v="0J3UU8PZ"/>
    <x v="25"/>
    <x v="4"/>
    <x v="2"/>
    <s v="GTX Basic"/>
    <s v="Zathunicon"/>
    <s v="United States"/>
    <x v="0"/>
    <x v="355"/>
    <x v="265"/>
    <s v="Sat"/>
    <x v="9"/>
    <x v="4"/>
    <n v="550"/>
    <n v="546"/>
  </r>
  <r>
    <s v="UYPF6FZ3"/>
    <x v="25"/>
    <x v="4"/>
    <x v="2"/>
    <s v="GTX Plus Basic"/>
    <s v="Gekko &amp; Co"/>
    <s v="United States"/>
    <x v="0"/>
    <x v="355"/>
    <x v="245"/>
    <s v="Wed"/>
    <x v="9"/>
    <x v="4"/>
    <n v="1096"/>
    <n v="1184"/>
  </r>
  <r>
    <s v="2HKRINHL"/>
    <x v="23"/>
    <x v="4"/>
    <x v="2"/>
    <s v="GTX Plus Pro"/>
    <s v="Plussunin"/>
    <s v="United States"/>
    <x v="0"/>
    <x v="355"/>
    <x v="299"/>
    <s v="Tue"/>
    <x v="10"/>
    <x v="4"/>
    <n v="5482"/>
    <n v="5500"/>
  </r>
  <r>
    <s v="G5JXIYRO"/>
    <x v="28"/>
    <x v="0"/>
    <x v="0"/>
    <s v="MG Advanced"/>
    <s v="Domzoom"/>
    <s v="United States"/>
    <x v="0"/>
    <x v="355"/>
    <x v="299"/>
    <s v="Tue"/>
    <x v="10"/>
    <x v="4"/>
    <n v="3393"/>
    <n v="3616"/>
  </r>
  <r>
    <s v="4MXSHU7X"/>
    <x v="27"/>
    <x v="5"/>
    <x v="2"/>
    <s v="GTK 500"/>
    <s v="Kan-code"/>
    <s v="United States"/>
    <x v="2"/>
    <x v="355"/>
    <x v="262"/>
    <s v="Thu"/>
    <x v="8"/>
    <x v="4"/>
    <n v="26768"/>
    <n v="0"/>
  </r>
  <r>
    <s v="H4FIU51C"/>
    <x v="13"/>
    <x v="4"/>
    <x v="2"/>
    <s v="MG Advanced"/>
    <s v="Mathtouch"/>
    <s v="Jordan"/>
    <x v="2"/>
    <x v="355"/>
    <x v="301"/>
    <s v="Thu"/>
    <x v="10"/>
    <x v="4"/>
    <n v="3393"/>
    <n v="0"/>
  </r>
  <r>
    <s v="CC2ICRAG"/>
    <x v="1"/>
    <x v="1"/>
    <x v="0"/>
    <s v="GTX Plus Basic"/>
    <s v="Rundofase"/>
    <s v="United States"/>
    <x v="0"/>
    <x v="355"/>
    <x v="272"/>
    <s v="Fri"/>
    <x v="9"/>
    <x v="4"/>
    <n v="1096"/>
    <n v="1087"/>
  </r>
  <r>
    <s v="RDC531P5"/>
    <x v="1"/>
    <x v="1"/>
    <x v="0"/>
    <s v="GTX Pro"/>
    <s v="Inity"/>
    <s v="United States"/>
    <x v="0"/>
    <x v="355"/>
    <x v="305"/>
    <s v="Mon"/>
    <x v="10"/>
    <x v="4"/>
    <n v="4821"/>
    <n v="3578"/>
  </r>
  <r>
    <s v="9QX62IL2"/>
    <x v="14"/>
    <x v="3"/>
    <x v="1"/>
    <s v="GTX Basic"/>
    <s v="Finjob"/>
    <s v="United States"/>
    <x v="0"/>
    <x v="355"/>
    <x v="303"/>
    <s v="Sun"/>
    <x v="10"/>
    <x v="4"/>
    <n v="550"/>
    <n v="544"/>
  </r>
  <r>
    <s v="3GRTE6VM"/>
    <x v="14"/>
    <x v="3"/>
    <x v="1"/>
    <s v="MG Advanced"/>
    <s v="Dalttechnology"/>
    <s v="United States"/>
    <x v="0"/>
    <x v="355"/>
    <x v="303"/>
    <s v="Sun"/>
    <x v="10"/>
    <x v="4"/>
    <n v="3393"/>
    <n v="3082"/>
  </r>
  <r>
    <s v="E4BPOOL6"/>
    <x v="14"/>
    <x v="3"/>
    <x v="1"/>
    <s v="MG Advanced"/>
    <s v="Hottechi"/>
    <s v="Korea"/>
    <x v="0"/>
    <x v="355"/>
    <x v="299"/>
    <s v="Tue"/>
    <x v="10"/>
    <x v="4"/>
    <n v="3393"/>
    <n v="3450"/>
  </r>
  <r>
    <s v="B894QWQM"/>
    <x v="21"/>
    <x v="5"/>
    <x v="2"/>
    <s v="GTX Pro"/>
    <s v="Kan-code"/>
    <s v="United States"/>
    <x v="0"/>
    <x v="355"/>
    <x v="303"/>
    <s v="Sun"/>
    <x v="10"/>
    <x v="4"/>
    <n v="4821"/>
    <n v="5360"/>
  </r>
  <r>
    <s v="U9QMLC5Z"/>
    <x v="7"/>
    <x v="2"/>
    <x v="1"/>
    <s v="GTX Pro"/>
    <s v="Cheers"/>
    <s v="United States"/>
    <x v="0"/>
    <x v="355"/>
    <x v="196"/>
    <s v="Wed"/>
    <x v="8"/>
    <x v="4"/>
    <n v="4821"/>
    <n v="4991"/>
  </r>
  <r>
    <s v="VCQBM844"/>
    <x v="7"/>
    <x v="2"/>
    <x v="1"/>
    <s v="MG Advanced"/>
    <s v="Cheers"/>
    <s v="United States"/>
    <x v="0"/>
    <x v="355"/>
    <x v="305"/>
    <s v="Mon"/>
    <x v="10"/>
    <x v="4"/>
    <n v="3393"/>
    <n v="3294"/>
  </r>
  <r>
    <s v="UE66OOQS"/>
    <x v="29"/>
    <x v="1"/>
    <x v="0"/>
    <s v="GTX Plus Basic"/>
    <s v="Conecom"/>
    <s v="United States"/>
    <x v="2"/>
    <x v="355"/>
    <x v="305"/>
    <s v="Mon"/>
    <x v="10"/>
    <x v="4"/>
    <n v="1096"/>
    <n v="0"/>
  </r>
  <r>
    <s v="W5ABRRKC"/>
    <x v="5"/>
    <x v="3"/>
    <x v="1"/>
    <s v="GTX Plus Basic"/>
    <s v="Rantouch"/>
    <s v="United States"/>
    <x v="0"/>
    <x v="355"/>
    <x v="306"/>
    <s v="Tue"/>
    <x v="10"/>
    <x v="4"/>
    <n v="1096"/>
    <n v="981"/>
  </r>
  <r>
    <s v="Y8KI5ANO"/>
    <x v="22"/>
    <x v="1"/>
    <x v="0"/>
    <s v="GTX Plus Basic"/>
    <s v="Isdom"/>
    <s v="United States"/>
    <x v="2"/>
    <x v="355"/>
    <x v="197"/>
    <s v="Fri"/>
    <x v="8"/>
    <x v="4"/>
    <n v="1096"/>
    <n v="0"/>
  </r>
  <r>
    <s v="CTM8WFGW"/>
    <x v="22"/>
    <x v="1"/>
    <x v="0"/>
    <s v="GTX Plus Pro"/>
    <s v="Streethex"/>
    <s v="Belgium"/>
    <x v="0"/>
    <x v="355"/>
    <x v="298"/>
    <s v="Mon"/>
    <x v="10"/>
    <x v="4"/>
    <n v="5482"/>
    <n v="6233"/>
  </r>
  <r>
    <s v="RFUJTKVO"/>
    <x v="22"/>
    <x v="1"/>
    <x v="0"/>
    <s v="MG Special"/>
    <s v="Domzoom"/>
    <s v="United States"/>
    <x v="0"/>
    <x v="355"/>
    <x v="260"/>
    <s v="Tue"/>
    <x v="8"/>
    <x v="4"/>
    <n v="55"/>
    <n v="55"/>
  </r>
  <r>
    <s v="ZMEKFXC5"/>
    <x v="6"/>
    <x v="1"/>
    <x v="0"/>
    <s v="MG Special"/>
    <s v="Globex Corporation"/>
    <s v="Norway"/>
    <x v="2"/>
    <x v="355"/>
    <x v="302"/>
    <s v="Sat"/>
    <x v="10"/>
    <x v="4"/>
    <n v="55"/>
    <n v="0"/>
  </r>
  <r>
    <s v="LO2BMO33"/>
    <x v="6"/>
    <x v="1"/>
    <x v="0"/>
    <s v="GTX Plus Pro"/>
    <s v="Conecom"/>
    <s v="United States"/>
    <x v="0"/>
    <x v="355"/>
    <x v="249"/>
    <s v="Sun"/>
    <x v="9"/>
    <x v="4"/>
    <n v="5482"/>
    <n v="6142"/>
  </r>
  <r>
    <s v="GL2FM1RM"/>
    <x v="11"/>
    <x v="3"/>
    <x v="1"/>
    <s v="GTX Basic"/>
    <m/>
    <s v=""/>
    <x v="1"/>
    <x v="355"/>
    <x v="6"/>
    <s v=""/>
    <x v="1"/>
    <x v="1"/>
    <s v=""/>
    <n v="0"/>
  </r>
  <r>
    <s v="4ETFTKHJ"/>
    <x v="11"/>
    <x v="3"/>
    <x v="1"/>
    <s v="MG Special"/>
    <s v="Golddex"/>
    <s v="United States"/>
    <x v="2"/>
    <x v="355"/>
    <x v="303"/>
    <s v="Sun"/>
    <x v="10"/>
    <x v="4"/>
    <n v="55"/>
    <n v="0"/>
  </r>
  <r>
    <s v="528YB7Q0"/>
    <x v="17"/>
    <x v="5"/>
    <x v="2"/>
    <s v="GTX Plus Basic"/>
    <s v="Umbrella Corporation"/>
    <s v="United States"/>
    <x v="2"/>
    <x v="355"/>
    <x v="258"/>
    <s v="Wed"/>
    <x v="9"/>
    <x v="4"/>
    <n v="1096"/>
    <n v="0"/>
  </r>
  <r>
    <s v="OFEUX5PI"/>
    <x v="4"/>
    <x v="3"/>
    <x v="1"/>
    <s v="GTX Pro"/>
    <s v="Hatfan"/>
    <s v="United States"/>
    <x v="0"/>
    <x v="355"/>
    <x v="302"/>
    <s v="Sat"/>
    <x v="10"/>
    <x v="4"/>
    <n v="4821"/>
    <n v="5190"/>
  </r>
  <r>
    <s v="S3V8Z52J"/>
    <x v="23"/>
    <x v="4"/>
    <x v="2"/>
    <s v="MG Advanced"/>
    <s v="Initech"/>
    <s v="United States"/>
    <x v="2"/>
    <x v="356"/>
    <x v="300"/>
    <s v="Wed"/>
    <x v="10"/>
    <x v="4"/>
    <n v="3393"/>
    <n v="0"/>
  </r>
  <r>
    <s v="TTYSSNJH"/>
    <x v="23"/>
    <x v="4"/>
    <x v="2"/>
    <s v="GTX Plus Basic"/>
    <s v="Gekko &amp; Co"/>
    <s v="United States"/>
    <x v="0"/>
    <x v="356"/>
    <x v="196"/>
    <s v="Wed"/>
    <x v="8"/>
    <x v="4"/>
    <n v="1096"/>
    <n v="1027"/>
  </r>
  <r>
    <s v="LROWI84G"/>
    <x v="1"/>
    <x v="1"/>
    <x v="0"/>
    <s v="GTX Plus Basic"/>
    <s v="Dontechi"/>
    <s v="United States"/>
    <x v="0"/>
    <x v="356"/>
    <x v="306"/>
    <s v="Tue"/>
    <x v="10"/>
    <x v="4"/>
    <n v="1096"/>
    <n v="1237"/>
  </r>
  <r>
    <s v="IQAP70OD"/>
    <x v="1"/>
    <x v="1"/>
    <x v="0"/>
    <s v="GTX Plus Basic"/>
    <s v="Streethex"/>
    <s v="Belgium"/>
    <x v="0"/>
    <x v="356"/>
    <x v="303"/>
    <s v="Sun"/>
    <x v="10"/>
    <x v="4"/>
    <n v="1096"/>
    <n v="965"/>
  </r>
  <r>
    <s v="JWWVG8KG"/>
    <x v="1"/>
    <x v="1"/>
    <x v="0"/>
    <s v="GTX Pro"/>
    <s v="Inity"/>
    <s v="United States"/>
    <x v="0"/>
    <x v="356"/>
    <x v="197"/>
    <s v="Fri"/>
    <x v="8"/>
    <x v="4"/>
    <n v="4821"/>
    <n v="5729"/>
  </r>
  <r>
    <s v="7PEL3AIZ"/>
    <x v="1"/>
    <x v="1"/>
    <x v="0"/>
    <s v="GTX Pro"/>
    <s v="Isdom"/>
    <s v="United States"/>
    <x v="0"/>
    <x v="356"/>
    <x v="299"/>
    <s v="Tue"/>
    <x v="10"/>
    <x v="4"/>
    <n v="4821"/>
    <n v="5685"/>
  </r>
  <r>
    <s v="NXQR7LX6"/>
    <x v="1"/>
    <x v="1"/>
    <x v="0"/>
    <s v="GTX Pro"/>
    <s v="Rundofase"/>
    <s v="United States"/>
    <x v="0"/>
    <x v="356"/>
    <x v="301"/>
    <s v="Thu"/>
    <x v="10"/>
    <x v="4"/>
    <n v="4821"/>
    <n v="4024"/>
  </r>
  <r>
    <s v="JL358E5T"/>
    <x v="26"/>
    <x v="4"/>
    <x v="2"/>
    <s v="GTX Basic"/>
    <s v="Silis"/>
    <s v="United States"/>
    <x v="0"/>
    <x v="356"/>
    <x v="239"/>
    <s v="Tue"/>
    <x v="9"/>
    <x v="4"/>
    <n v="550"/>
    <n v="511"/>
  </r>
  <r>
    <s v="DHUG18WU"/>
    <x v="14"/>
    <x v="3"/>
    <x v="1"/>
    <s v="GTX Plus Pro"/>
    <s v="Sonron"/>
    <s v="United States"/>
    <x v="2"/>
    <x v="356"/>
    <x v="305"/>
    <s v="Mon"/>
    <x v="10"/>
    <x v="4"/>
    <n v="5482"/>
    <n v="0"/>
  </r>
  <r>
    <s v="T6ENEYKW"/>
    <x v="21"/>
    <x v="5"/>
    <x v="2"/>
    <s v="GTX Pro"/>
    <s v="Ontomedia"/>
    <s v="United States"/>
    <x v="2"/>
    <x v="356"/>
    <x v="217"/>
    <s v="Sat"/>
    <x v="8"/>
    <x v="4"/>
    <n v="4821"/>
    <n v="0"/>
  </r>
  <r>
    <s v="3MGMH9AE"/>
    <x v="8"/>
    <x v="1"/>
    <x v="0"/>
    <s v="MG Advanced"/>
    <s v="Stanredtax"/>
    <s v="United States"/>
    <x v="2"/>
    <x v="356"/>
    <x v="299"/>
    <s v="Tue"/>
    <x v="10"/>
    <x v="4"/>
    <n v="3393"/>
    <n v="0"/>
  </r>
  <r>
    <s v="JJGRAQ2K"/>
    <x v="18"/>
    <x v="2"/>
    <x v="1"/>
    <s v="GTX Plus Pro"/>
    <s v="Rangreen"/>
    <s v="Panama"/>
    <x v="1"/>
    <x v="356"/>
    <x v="6"/>
    <s v=""/>
    <x v="1"/>
    <x v="1"/>
    <s v=""/>
    <n v="0"/>
  </r>
  <r>
    <s v="4Z84VV2P"/>
    <x v="18"/>
    <x v="2"/>
    <x v="1"/>
    <s v="GTX Pro"/>
    <s v="Y-corporation"/>
    <s v="United States"/>
    <x v="0"/>
    <x v="356"/>
    <x v="212"/>
    <s v="Sun"/>
    <x v="8"/>
    <x v="4"/>
    <n v="4821"/>
    <n v="4382"/>
  </r>
  <r>
    <s v="DMYP7REE"/>
    <x v="22"/>
    <x v="1"/>
    <x v="0"/>
    <s v="GTX Plus Basic"/>
    <s v="Funholding"/>
    <s v="United States"/>
    <x v="2"/>
    <x v="356"/>
    <x v="232"/>
    <s v="Sun"/>
    <x v="8"/>
    <x v="4"/>
    <n v="1096"/>
    <n v="0"/>
  </r>
  <r>
    <s v="1SKNSG2B"/>
    <x v="22"/>
    <x v="1"/>
    <x v="0"/>
    <s v="GTX Plus Pro"/>
    <s v="Treequote"/>
    <s v="United States"/>
    <x v="0"/>
    <x v="356"/>
    <x v="305"/>
    <s v="Mon"/>
    <x v="10"/>
    <x v="4"/>
    <n v="5482"/>
    <n v="5516"/>
  </r>
  <r>
    <s v="G6MUC5R6"/>
    <x v="12"/>
    <x v="0"/>
    <x v="0"/>
    <s v="GTX Plus Pro"/>
    <s v="Finhigh"/>
    <s v="United States"/>
    <x v="2"/>
    <x v="356"/>
    <x v="205"/>
    <s v="Mon"/>
    <x v="8"/>
    <x v="4"/>
    <n v="5482"/>
    <n v="0"/>
  </r>
  <r>
    <s v="X7MN9ROG"/>
    <x v="4"/>
    <x v="3"/>
    <x v="1"/>
    <s v="GTX Plus Pro"/>
    <m/>
    <s v=""/>
    <x v="1"/>
    <x v="356"/>
    <x v="6"/>
    <s v=""/>
    <x v="1"/>
    <x v="1"/>
    <s v=""/>
    <n v="0"/>
  </r>
  <r>
    <s v="6445PW4Z"/>
    <x v="4"/>
    <x v="3"/>
    <x v="1"/>
    <s v="GTX Pro"/>
    <s v="Rantouch"/>
    <s v="United States"/>
    <x v="2"/>
    <x v="356"/>
    <x v="299"/>
    <s v="Tue"/>
    <x v="10"/>
    <x v="4"/>
    <n v="4821"/>
    <n v="0"/>
  </r>
  <r>
    <s v="CUJIRCWV"/>
    <x v="4"/>
    <x v="3"/>
    <x v="1"/>
    <s v="MG Special"/>
    <s v="Condax"/>
    <s v="United States"/>
    <x v="0"/>
    <x v="356"/>
    <x v="270"/>
    <s v="Thu"/>
    <x v="9"/>
    <x v="4"/>
    <n v="55"/>
    <n v="51"/>
  </r>
  <r>
    <s v="YSFFEUCQ"/>
    <x v="2"/>
    <x v="2"/>
    <x v="1"/>
    <s v="GTX Plus Basic"/>
    <s v="Groovestreet"/>
    <s v="United States"/>
    <x v="2"/>
    <x v="356"/>
    <x v="302"/>
    <s v="Sat"/>
    <x v="10"/>
    <x v="4"/>
    <n v="1096"/>
    <n v="0"/>
  </r>
  <r>
    <s v="OX0NE27G"/>
    <x v="2"/>
    <x v="2"/>
    <x v="1"/>
    <s v="GTX Plus Basic"/>
    <s v="Kan-code"/>
    <s v="United States"/>
    <x v="0"/>
    <x v="356"/>
    <x v="306"/>
    <s v="Tue"/>
    <x v="10"/>
    <x v="4"/>
    <n v="1096"/>
    <n v="1195"/>
  </r>
  <r>
    <s v="0B09WODM"/>
    <x v="25"/>
    <x v="4"/>
    <x v="2"/>
    <s v="GTX Plus Basic"/>
    <s v="Mathtouch"/>
    <s v="Jordan"/>
    <x v="2"/>
    <x v="357"/>
    <x v="301"/>
    <s v="Thu"/>
    <x v="10"/>
    <x v="4"/>
    <n v="1096"/>
    <n v="0"/>
  </r>
  <r>
    <s v="FSC4A2HZ"/>
    <x v="23"/>
    <x v="4"/>
    <x v="2"/>
    <s v="GTX Plus Pro"/>
    <s v="Silis"/>
    <s v="United States"/>
    <x v="2"/>
    <x v="357"/>
    <x v="300"/>
    <s v="Wed"/>
    <x v="10"/>
    <x v="4"/>
    <n v="5482"/>
    <n v="0"/>
  </r>
  <r>
    <s v="YT5GLR6D"/>
    <x v="23"/>
    <x v="4"/>
    <x v="2"/>
    <s v="MG Advanced"/>
    <s v="Kinnamplus"/>
    <s v="United States"/>
    <x v="0"/>
    <x v="357"/>
    <x v="199"/>
    <s v="Thu"/>
    <x v="8"/>
    <x v="4"/>
    <n v="3393"/>
    <n v="3588"/>
  </r>
  <r>
    <s v="S7UVZXM3"/>
    <x v="27"/>
    <x v="5"/>
    <x v="2"/>
    <s v="MG Special"/>
    <m/>
    <s v=""/>
    <x v="1"/>
    <x v="357"/>
    <x v="6"/>
    <s v=""/>
    <x v="1"/>
    <x v="1"/>
    <s v=""/>
    <n v="0"/>
  </r>
  <r>
    <s v="KOPJOMQE"/>
    <x v="13"/>
    <x v="4"/>
    <x v="2"/>
    <s v="GTX Plus Basic"/>
    <s v="Massive Dynamic"/>
    <s v="United States"/>
    <x v="2"/>
    <x v="357"/>
    <x v="303"/>
    <s v="Sun"/>
    <x v="10"/>
    <x v="4"/>
    <n v="1096"/>
    <n v="0"/>
  </r>
  <r>
    <s v="AS2BKSCT"/>
    <x v="1"/>
    <x v="1"/>
    <x v="0"/>
    <s v="GTX Plus Basic"/>
    <s v="Codehow"/>
    <s v="United States"/>
    <x v="2"/>
    <x v="357"/>
    <x v="227"/>
    <s v="Wed"/>
    <x v="8"/>
    <x v="4"/>
    <n v="1096"/>
    <n v="0"/>
  </r>
  <r>
    <s v="S3GVO59B"/>
    <x v="1"/>
    <x v="1"/>
    <x v="0"/>
    <s v="GTX Pro"/>
    <s v="Stanredtax"/>
    <s v="United States"/>
    <x v="0"/>
    <x v="357"/>
    <x v="238"/>
    <s v="Fri"/>
    <x v="9"/>
    <x v="4"/>
    <n v="4821"/>
    <n v="5542"/>
  </r>
  <r>
    <s v="L8POFR0T"/>
    <x v="7"/>
    <x v="2"/>
    <x v="1"/>
    <s v="MG Advanced"/>
    <s v="Finjob"/>
    <s v="United States"/>
    <x v="0"/>
    <x v="357"/>
    <x v="271"/>
    <s v="Sun"/>
    <x v="9"/>
    <x v="4"/>
    <n v="3393"/>
    <n v="3296"/>
  </r>
  <r>
    <s v="RYF41KOV"/>
    <x v="29"/>
    <x v="1"/>
    <x v="0"/>
    <s v="GTX Plus Basic"/>
    <s v="Domzoom"/>
    <s v="United States"/>
    <x v="2"/>
    <x v="357"/>
    <x v="300"/>
    <s v="Wed"/>
    <x v="10"/>
    <x v="4"/>
    <n v="1096"/>
    <n v="0"/>
  </r>
  <r>
    <s v="MV7NPCI9"/>
    <x v="29"/>
    <x v="1"/>
    <x v="0"/>
    <s v="GTX Basic"/>
    <s v="Betatech"/>
    <s v="Kenya"/>
    <x v="0"/>
    <x v="357"/>
    <x v="303"/>
    <s v="Sun"/>
    <x v="10"/>
    <x v="4"/>
    <n v="550"/>
    <n v="519"/>
  </r>
  <r>
    <s v="TSN98FPQ"/>
    <x v="29"/>
    <x v="1"/>
    <x v="0"/>
    <s v="GTX Plus Basic"/>
    <s v="Betatech"/>
    <s v="Kenya"/>
    <x v="0"/>
    <x v="357"/>
    <x v="300"/>
    <s v="Wed"/>
    <x v="10"/>
    <x v="4"/>
    <n v="1096"/>
    <n v="1243"/>
  </r>
  <r>
    <s v="SQW60VII"/>
    <x v="16"/>
    <x v="2"/>
    <x v="1"/>
    <s v="MG Advanced"/>
    <s v="Fasehatice"/>
    <s v="United States"/>
    <x v="2"/>
    <x v="357"/>
    <x v="301"/>
    <s v="Thu"/>
    <x v="10"/>
    <x v="4"/>
    <n v="3393"/>
    <n v="0"/>
  </r>
  <r>
    <s v="PGG2DUPO"/>
    <x v="24"/>
    <x v="0"/>
    <x v="0"/>
    <s v="GTX Plus Basic"/>
    <s v="Ron-tech"/>
    <s v="United States"/>
    <x v="0"/>
    <x v="357"/>
    <x v="306"/>
    <s v="Tue"/>
    <x v="10"/>
    <x v="4"/>
    <n v="1096"/>
    <n v="1133"/>
  </r>
  <r>
    <s v="85U38YFD"/>
    <x v="22"/>
    <x v="1"/>
    <x v="0"/>
    <s v="GTX Basic"/>
    <s v="Hottechi"/>
    <s v="Korea"/>
    <x v="2"/>
    <x v="357"/>
    <x v="266"/>
    <s v="Sun"/>
    <x v="9"/>
    <x v="4"/>
    <n v="550"/>
    <n v="0"/>
  </r>
  <r>
    <s v="M7V7UJHZ"/>
    <x v="22"/>
    <x v="1"/>
    <x v="0"/>
    <s v="MG Advanced"/>
    <s v="Genco Pura Olive Oil Company"/>
    <s v="Italy"/>
    <x v="2"/>
    <x v="357"/>
    <x v="272"/>
    <s v="Fri"/>
    <x v="9"/>
    <x v="4"/>
    <n v="3393"/>
    <n v="0"/>
  </r>
  <r>
    <s v="S56NVD4M"/>
    <x v="9"/>
    <x v="2"/>
    <x v="1"/>
    <s v="GTX Plus Pro"/>
    <s v="Dalttechnology"/>
    <s v="United States"/>
    <x v="0"/>
    <x v="357"/>
    <x v="234"/>
    <s v="Fri"/>
    <x v="8"/>
    <x v="4"/>
    <n v="5482"/>
    <n v="4945"/>
  </r>
  <r>
    <s v="Y34O7SKI"/>
    <x v="12"/>
    <x v="0"/>
    <x v="0"/>
    <s v="MG Advanced"/>
    <s v="Treequote"/>
    <s v="United States"/>
    <x v="2"/>
    <x v="357"/>
    <x v="305"/>
    <s v="Mon"/>
    <x v="10"/>
    <x v="4"/>
    <n v="3393"/>
    <n v="0"/>
  </r>
  <r>
    <s v="DSY9VD0O"/>
    <x v="4"/>
    <x v="3"/>
    <x v="1"/>
    <s v="GTX Basic"/>
    <s v="Cheers"/>
    <s v="United States"/>
    <x v="0"/>
    <x v="357"/>
    <x v="301"/>
    <s v="Thu"/>
    <x v="10"/>
    <x v="4"/>
    <n v="550"/>
    <n v="535"/>
  </r>
  <r>
    <s v="HWOBBZWQ"/>
    <x v="20"/>
    <x v="5"/>
    <x v="2"/>
    <s v="GTX Basic"/>
    <m/>
    <s v=""/>
    <x v="1"/>
    <x v="357"/>
    <x v="6"/>
    <s v=""/>
    <x v="1"/>
    <x v="1"/>
    <s v=""/>
    <n v="0"/>
  </r>
  <r>
    <s v="6ZR7IUC4"/>
    <x v="2"/>
    <x v="2"/>
    <x v="1"/>
    <s v="MG Advanced"/>
    <s v="Zoomit"/>
    <s v="United States"/>
    <x v="2"/>
    <x v="357"/>
    <x v="233"/>
    <s v="Tue"/>
    <x v="8"/>
    <x v="4"/>
    <n v="3393"/>
    <n v="0"/>
  </r>
  <r>
    <s v="8W9YXI59"/>
    <x v="3"/>
    <x v="0"/>
    <x v="0"/>
    <s v="MG Special"/>
    <s v="Cancity"/>
    <s v="United States"/>
    <x v="0"/>
    <x v="358"/>
    <x v="244"/>
    <s v="Sun"/>
    <x v="8"/>
    <x v="4"/>
    <n v="55"/>
    <n v="59"/>
  </r>
  <r>
    <s v="OYH46MQB"/>
    <x v="27"/>
    <x v="5"/>
    <x v="2"/>
    <s v="GTX Basic"/>
    <m/>
    <s v=""/>
    <x v="1"/>
    <x v="358"/>
    <x v="6"/>
    <s v=""/>
    <x v="1"/>
    <x v="1"/>
    <s v=""/>
    <n v="0"/>
  </r>
  <r>
    <s v="YEH9VQCD"/>
    <x v="13"/>
    <x v="4"/>
    <x v="2"/>
    <s v="GTX Basic"/>
    <s v="Condax"/>
    <s v="United States"/>
    <x v="0"/>
    <x v="358"/>
    <x v="304"/>
    <s v="Fri"/>
    <x v="10"/>
    <x v="4"/>
    <n v="550"/>
    <n v="526"/>
  </r>
  <r>
    <s v="35GT4NM9"/>
    <x v="26"/>
    <x v="4"/>
    <x v="2"/>
    <s v="GTX Basic"/>
    <s v="Acme Corporation"/>
    <s v="United States"/>
    <x v="0"/>
    <x v="358"/>
    <x v="212"/>
    <s v="Sun"/>
    <x v="8"/>
    <x v="4"/>
    <n v="550"/>
    <n v="586"/>
  </r>
  <r>
    <s v="MICIJ00A"/>
    <x v="8"/>
    <x v="1"/>
    <x v="0"/>
    <s v="MG Advanced"/>
    <s v="Scottech"/>
    <s v="United States"/>
    <x v="2"/>
    <x v="358"/>
    <x v="304"/>
    <s v="Fri"/>
    <x v="10"/>
    <x v="4"/>
    <n v="3393"/>
    <n v="0"/>
  </r>
  <r>
    <s v="D4ABG4I1"/>
    <x v="29"/>
    <x v="1"/>
    <x v="0"/>
    <s v="GTX Pro"/>
    <s v="Rundofase"/>
    <s v="United States"/>
    <x v="0"/>
    <x v="358"/>
    <x v="234"/>
    <s v="Fri"/>
    <x v="8"/>
    <x v="4"/>
    <n v="4821"/>
    <n v="4356"/>
  </r>
  <r>
    <s v="EMK9P63G"/>
    <x v="5"/>
    <x v="3"/>
    <x v="1"/>
    <s v="GTX Basic"/>
    <s v="Condax"/>
    <s v="United States"/>
    <x v="0"/>
    <x v="358"/>
    <x v="301"/>
    <s v="Thu"/>
    <x v="10"/>
    <x v="4"/>
    <n v="550"/>
    <n v="566"/>
  </r>
  <r>
    <s v="HXGDBNAV"/>
    <x v="9"/>
    <x v="2"/>
    <x v="1"/>
    <s v="MG Advanced"/>
    <m/>
    <s v=""/>
    <x v="1"/>
    <x v="358"/>
    <x v="6"/>
    <s v=""/>
    <x v="1"/>
    <x v="1"/>
    <s v=""/>
    <n v="0"/>
  </r>
  <r>
    <s v="7GWM1WT0"/>
    <x v="0"/>
    <x v="0"/>
    <x v="0"/>
    <s v="GTX Basic"/>
    <s v="Hottechi"/>
    <s v="Korea"/>
    <x v="0"/>
    <x v="358"/>
    <x v="265"/>
    <s v="Sat"/>
    <x v="9"/>
    <x v="4"/>
    <n v="550"/>
    <n v="537"/>
  </r>
  <r>
    <s v="U0XWF9TW"/>
    <x v="15"/>
    <x v="5"/>
    <x v="2"/>
    <s v="MG Special"/>
    <s v="The New York Inquirer"/>
    <s v="United States"/>
    <x v="0"/>
    <x v="358"/>
    <x v="261"/>
    <s v="Thu"/>
    <x v="9"/>
    <x v="4"/>
    <n v="55"/>
    <n v="47"/>
  </r>
  <r>
    <s v="E8L9I3QP"/>
    <x v="2"/>
    <x v="2"/>
    <x v="1"/>
    <s v="GTX Basic"/>
    <s v="Condax"/>
    <s v="United States"/>
    <x v="0"/>
    <x v="358"/>
    <x v="197"/>
    <s v="Fri"/>
    <x v="8"/>
    <x v="4"/>
    <n v="550"/>
    <n v="447"/>
  </r>
  <r>
    <s v="63S5SNBC"/>
    <x v="3"/>
    <x v="0"/>
    <x v="0"/>
    <s v="GTX Plus Basic"/>
    <s v="Domzoom"/>
    <s v="United States"/>
    <x v="0"/>
    <x v="359"/>
    <x v="304"/>
    <s v="Fri"/>
    <x v="10"/>
    <x v="4"/>
    <n v="1096"/>
    <n v="1103"/>
  </r>
  <r>
    <s v="3PIPAOVU"/>
    <x v="3"/>
    <x v="0"/>
    <x v="0"/>
    <s v="MG Special"/>
    <s v="Finhigh"/>
    <s v="United States"/>
    <x v="0"/>
    <x v="359"/>
    <x v="270"/>
    <s v="Thu"/>
    <x v="9"/>
    <x v="4"/>
    <n v="55"/>
    <n v="57"/>
  </r>
  <r>
    <s v="UBU4E17W"/>
    <x v="23"/>
    <x v="4"/>
    <x v="2"/>
    <s v="GTX Basic"/>
    <s v="Betasoloin"/>
    <s v="United States"/>
    <x v="2"/>
    <x v="359"/>
    <x v="205"/>
    <s v="Mon"/>
    <x v="8"/>
    <x v="4"/>
    <n v="550"/>
    <n v="0"/>
  </r>
  <r>
    <s v="99HAV7SY"/>
    <x v="28"/>
    <x v="0"/>
    <x v="0"/>
    <s v="GTX Plus Pro"/>
    <s v="Hottechi"/>
    <s v="Korea"/>
    <x v="2"/>
    <x v="359"/>
    <x v="253"/>
    <s v="Fri"/>
    <x v="8"/>
    <x v="4"/>
    <n v="5482"/>
    <n v="0"/>
  </r>
  <r>
    <s v="UX9D17FS"/>
    <x v="27"/>
    <x v="5"/>
    <x v="2"/>
    <s v="GTX Pro"/>
    <s v="Ontomedia"/>
    <s v="United States"/>
    <x v="0"/>
    <x v="359"/>
    <x v="217"/>
    <s v="Sat"/>
    <x v="8"/>
    <x v="4"/>
    <n v="4821"/>
    <n v="4525"/>
  </r>
  <r>
    <s v="FL804BH8"/>
    <x v="1"/>
    <x v="1"/>
    <x v="0"/>
    <s v="GTX Pro"/>
    <s v="Isdom"/>
    <s v="United States"/>
    <x v="2"/>
    <x v="359"/>
    <x v="305"/>
    <s v="Mon"/>
    <x v="10"/>
    <x v="4"/>
    <n v="4821"/>
    <n v="0"/>
  </r>
  <r>
    <s v="RWR0W3U8"/>
    <x v="1"/>
    <x v="1"/>
    <x v="0"/>
    <s v="GTX Pro"/>
    <s v="Zumgoity"/>
    <s v="United States"/>
    <x v="2"/>
    <x v="359"/>
    <x v="304"/>
    <s v="Fri"/>
    <x v="10"/>
    <x v="4"/>
    <n v="4821"/>
    <n v="0"/>
  </r>
  <r>
    <s v="8UU0I29V"/>
    <x v="14"/>
    <x v="3"/>
    <x v="1"/>
    <s v="GTX Basic"/>
    <s v="Fasehatice"/>
    <s v="United States"/>
    <x v="0"/>
    <x v="359"/>
    <x v="302"/>
    <s v="Sat"/>
    <x v="10"/>
    <x v="4"/>
    <n v="550"/>
    <n v="504"/>
  </r>
  <r>
    <s v="89A54FHW"/>
    <x v="8"/>
    <x v="1"/>
    <x v="0"/>
    <s v="GTX Pro"/>
    <s v="Dontechi"/>
    <s v="United States"/>
    <x v="2"/>
    <x v="359"/>
    <x v="304"/>
    <s v="Fri"/>
    <x v="10"/>
    <x v="4"/>
    <n v="4821"/>
    <n v="0"/>
  </r>
  <r>
    <s v="UGAEAB27"/>
    <x v="22"/>
    <x v="1"/>
    <x v="0"/>
    <s v="GTX Pro"/>
    <s v="Scottech"/>
    <s v="United States"/>
    <x v="0"/>
    <x v="359"/>
    <x v="306"/>
    <s v="Tue"/>
    <x v="10"/>
    <x v="4"/>
    <n v="4821"/>
    <n v="4377"/>
  </r>
  <r>
    <s v="U2JI00ER"/>
    <x v="22"/>
    <x v="1"/>
    <x v="0"/>
    <s v="MG Advanced"/>
    <s v="Betatech"/>
    <s v="Kenya"/>
    <x v="0"/>
    <x v="359"/>
    <x v="304"/>
    <s v="Fri"/>
    <x v="10"/>
    <x v="4"/>
    <n v="3393"/>
    <n v="3353"/>
  </r>
  <r>
    <s v="56D231XJ"/>
    <x v="9"/>
    <x v="2"/>
    <x v="1"/>
    <s v="GTX Plus Pro"/>
    <s v="Kan-code"/>
    <s v="United States"/>
    <x v="2"/>
    <x v="359"/>
    <x v="306"/>
    <s v="Tue"/>
    <x v="10"/>
    <x v="4"/>
    <n v="5482"/>
    <n v="0"/>
  </r>
  <r>
    <s v="O2CFE5KX"/>
    <x v="9"/>
    <x v="2"/>
    <x v="1"/>
    <s v="MG Special"/>
    <s v="Fasehatice"/>
    <s v="United States"/>
    <x v="0"/>
    <x v="359"/>
    <x v="197"/>
    <s v="Fri"/>
    <x v="8"/>
    <x v="4"/>
    <n v="55"/>
    <n v="50"/>
  </r>
  <r>
    <s v="UCLGT98S"/>
    <x v="6"/>
    <x v="1"/>
    <x v="0"/>
    <s v="GTX Basic"/>
    <s v="Conecom"/>
    <s v="United States"/>
    <x v="2"/>
    <x v="359"/>
    <x v="305"/>
    <s v="Mon"/>
    <x v="10"/>
    <x v="4"/>
    <n v="550"/>
    <n v="0"/>
  </r>
  <r>
    <s v="31IV2B9O"/>
    <x v="4"/>
    <x v="3"/>
    <x v="1"/>
    <s v="GTX Basic"/>
    <m/>
    <s v=""/>
    <x v="1"/>
    <x v="359"/>
    <x v="6"/>
    <s v=""/>
    <x v="1"/>
    <x v="1"/>
    <s v=""/>
    <n v="0"/>
  </r>
  <r>
    <s v="BZG9DI4Z"/>
    <x v="4"/>
    <x v="3"/>
    <x v="1"/>
    <s v="GTX Basic"/>
    <s v="Blackzim"/>
    <s v="United States"/>
    <x v="2"/>
    <x v="359"/>
    <x v="302"/>
    <s v="Sat"/>
    <x v="10"/>
    <x v="4"/>
    <n v="550"/>
    <n v="0"/>
  </r>
  <r>
    <s v="E2R39451"/>
    <x v="4"/>
    <x v="3"/>
    <x v="1"/>
    <s v="GTX Basic"/>
    <s v="Groovestreet"/>
    <s v="United States"/>
    <x v="2"/>
    <x v="359"/>
    <x v="304"/>
    <s v="Fri"/>
    <x v="10"/>
    <x v="4"/>
    <n v="550"/>
    <n v="0"/>
  </r>
  <r>
    <s v="KHQR5AKG"/>
    <x v="4"/>
    <x v="3"/>
    <x v="1"/>
    <s v="MG Advanced"/>
    <s v="Sunnamplex"/>
    <s v="Poland"/>
    <x v="2"/>
    <x v="359"/>
    <x v="217"/>
    <s v="Sat"/>
    <x v="8"/>
    <x v="4"/>
    <n v="3393"/>
    <n v="0"/>
  </r>
  <r>
    <s v="NMI79ZYT"/>
    <x v="15"/>
    <x v="5"/>
    <x v="2"/>
    <s v="GTX Basic"/>
    <s v="Ganjaflex"/>
    <s v="Japan"/>
    <x v="2"/>
    <x v="359"/>
    <x v="306"/>
    <s v="Tue"/>
    <x v="10"/>
    <x v="4"/>
    <n v="550"/>
    <n v="0"/>
  </r>
  <r>
    <s v="RU3HH59R"/>
    <x v="15"/>
    <x v="5"/>
    <x v="2"/>
    <s v="GTX Basic"/>
    <s v="Zencorporation"/>
    <s v="China"/>
    <x v="2"/>
    <x v="359"/>
    <x v="302"/>
    <s v="Sat"/>
    <x v="10"/>
    <x v="4"/>
    <n v="550"/>
    <n v="0"/>
  </r>
  <r>
    <s v="4D0K5T7T"/>
    <x v="2"/>
    <x v="2"/>
    <x v="1"/>
    <s v="GTX Pro"/>
    <s v="Gogozoom"/>
    <s v="United States"/>
    <x v="1"/>
    <x v="359"/>
    <x v="6"/>
    <s v=""/>
    <x v="1"/>
    <x v="1"/>
    <s v=""/>
    <n v="0"/>
  </r>
  <r>
    <s v="IE1N4OUS"/>
    <x v="3"/>
    <x v="0"/>
    <x v="0"/>
    <s v="GTX Plus Pro"/>
    <s v="Rundofase"/>
    <s v="United States"/>
    <x v="0"/>
    <x v="360"/>
    <x v="243"/>
    <s v="Thu"/>
    <x v="9"/>
    <x v="4"/>
    <n v="5482"/>
    <n v="5269"/>
  </r>
  <r>
    <s v="A5IABHP1"/>
    <x v="25"/>
    <x v="4"/>
    <x v="2"/>
    <s v="GTX Pro"/>
    <s v="Bioplex"/>
    <s v="United States"/>
    <x v="0"/>
    <x v="360"/>
    <x v="302"/>
    <s v="Sat"/>
    <x v="10"/>
    <x v="4"/>
    <n v="4821"/>
    <n v="5275"/>
  </r>
  <r>
    <s v="FOFS0O2G"/>
    <x v="23"/>
    <x v="4"/>
    <x v="2"/>
    <s v="GTX Plus Pro"/>
    <s v="Xx-zobam"/>
    <s v="United States"/>
    <x v="2"/>
    <x v="360"/>
    <x v="303"/>
    <s v="Sun"/>
    <x v="10"/>
    <x v="4"/>
    <n v="5482"/>
    <n v="0"/>
  </r>
  <r>
    <s v="66BQC4C9"/>
    <x v="28"/>
    <x v="0"/>
    <x v="0"/>
    <s v="MG Advanced"/>
    <s v="Conecom"/>
    <s v="United States"/>
    <x v="2"/>
    <x v="360"/>
    <x v="233"/>
    <s v="Tue"/>
    <x v="8"/>
    <x v="4"/>
    <n v="3393"/>
    <n v="0"/>
  </r>
  <r>
    <s v="GXQJVJQT"/>
    <x v="27"/>
    <x v="5"/>
    <x v="2"/>
    <s v="GTX Basic"/>
    <s v="Mathtouch"/>
    <s v="Jordan"/>
    <x v="0"/>
    <x v="360"/>
    <x v="303"/>
    <s v="Sun"/>
    <x v="10"/>
    <x v="4"/>
    <n v="550"/>
    <n v="601"/>
  </r>
  <r>
    <s v="PP4ZY6TZ"/>
    <x v="1"/>
    <x v="1"/>
    <x v="0"/>
    <s v="GTK 500"/>
    <s v="Treequote"/>
    <s v="United States"/>
    <x v="2"/>
    <x v="360"/>
    <x v="234"/>
    <s v="Fri"/>
    <x v="8"/>
    <x v="4"/>
    <n v="26768"/>
    <n v="0"/>
  </r>
  <r>
    <s v="7TOPAQ9Y"/>
    <x v="1"/>
    <x v="1"/>
    <x v="0"/>
    <s v="MG Special"/>
    <s v="Finhigh"/>
    <s v="United States"/>
    <x v="0"/>
    <x v="360"/>
    <x v="272"/>
    <s v="Fri"/>
    <x v="9"/>
    <x v="4"/>
    <n v="55"/>
    <n v="53"/>
  </r>
  <r>
    <s v="7NJS374V"/>
    <x v="14"/>
    <x v="3"/>
    <x v="1"/>
    <s v="MG Special"/>
    <s v="Groovestreet"/>
    <s v="United States"/>
    <x v="0"/>
    <x v="360"/>
    <x v="234"/>
    <s v="Fri"/>
    <x v="8"/>
    <x v="4"/>
    <n v="55"/>
    <n v="46"/>
  </r>
  <r>
    <s v="KKO2EFHS"/>
    <x v="7"/>
    <x v="2"/>
    <x v="1"/>
    <s v="GTX Pro"/>
    <s v="Hatfan"/>
    <s v="United States"/>
    <x v="2"/>
    <x v="360"/>
    <x v="303"/>
    <s v="Sun"/>
    <x v="10"/>
    <x v="4"/>
    <n v="4821"/>
    <n v="0"/>
  </r>
  <r>
    <s v="PJJMVZAL"/>
    <x v="29"/>
    <x v="1"/>
    <x v="0"/>
    <s v="GTX Basic"/>
    <s v="Treequote"/>
    <s v="United States"/>
    <x v="0"/>
    <x v="360"/>
    <x v="303"/>
    <s v="Sun"/>
    <x v="10"/>
    <x v="4"/>
    <n v="550"/>
    <n v="538"/>
  </r>
  <r>
    <s v="MFYR7SSG"/>
    <x v="16"/>
    <x v="2"/>
    <x v="1"/>
    <s v="MG Special"/>
    <s v="Plexzap"/>
    <s v="United States"/>
    <x v="0"/>
    <x v="360"/>
    <x v="273"/>
    <s v="Fri"/>
    <x v="9"/>
    <x v="4"/>
    <n v="55"/>
    <n v="53"/>
  </r>
  <r>
    <s v="F2F1LPTA"/>
    <x v="24"/>
    <x v="0"/>
    <x v="0"/>
    <s v="MG Advanced"/>
    <s v="Dontechi"/>
    <s v="United States"/>
    <x v="0"/>
    <x v="360"/>
    <x v="197"/>
    <s v="Fri"/>
    <x v="8"/>
    <x v="4"/>
    <n v="3393"/>
    <n v="3296"/>
  </r>
  <r>
    <s v="QVP4LFVD"/>
    <x v="5"/>
    <x v="3"/>
    <x v="1"/>
    <s v="GTX Basic"/>
    <s v="Doncon"/>
    <s v="United States"/>
    <x v="2"/>
    <x v="360"/>
    <x v="302"/>
    <s v="Sat"/>
    <x v="10"/>
    <x v="4"/>
    <n v="550"/>
    <n v="0"/>
  </r>
  <r>
    <s v="7FZMWZJT"/>
    <x v="22"/>
    <x v="1"/>
    <x v="0"/>
    <s v="MG Advanced"/>
    <s v="Isdom"/>
    <s v="United States"/>
    <x v="0"/>
    <x v="360"/>
    <x v="233"/>
    <s v="Tue"/>
    <x v="8"/>
    <x v="4"/>
    <n v="3393"/>
    <n v="3561"/>
  </r>
  <r>
    <s v="8THGVJ52"/>
    <x v="9"/>
    <x v="2"/>
    <x v="1"/>
    <s v="GTX Plus Pro"/>
    <s v="Singletechno"/>
    <s v="United States"/>
    <x v="0"/>
    <x v="360"/>
    <x v="205"/>
    <s v="Mon"/>
    <x v="8"/>
    <x v="4"/>
    <n v="5482"/>
    <n v="5655"/>
  </r>
  <r>
    <s v="M827K2PI"/>
    <x v="0"/>
    <x v="0"/>
    <x v="0"/>
    <s v="GTX Basic"/>
    <s v="Domzoom"/>
    <s v="United States"/>
    <x v="0"/>
    <x v="360"/>
    <x v="247"/>
    <s v="Thu"/>
    <x v="9"/>
    <x v="4"/>
    <n v="550"/>
    <n v="656"/>
  </r>
  <r>
    <s v="4ETZYSN3"/>
    <x v="19"/>
    <x v="4"/>
    <x v="2"/>
    <s v="MG Advanced"/>
    <s v="Donquadtech"/>
    <s v="United States"/>
    <x v="0"/>
    <x v="360"/>
    <x v="212"/>
    <s v="Sun"/>
    <x v="8"/>
    <x v="4"/>
    <n v="3393"/>
    <n v="3258"/>
  </r>
  <r>
    <s v="SZDGWQLT"/>
    <x v="11"/>
    <x v="3"/>
    <x v="1"/>
    <s v="GTX Basic"/>
    <s v="Goodsilron"/>
    <s v="United States"/>
    <x v="0"/>
    <x v="360"/>
    <x v="231"/>
    <s v="Sun"/>
    <x v="8"/>
    <x v="4"/>
    <n v="550"/>
    <n v="577"/>
  </r>
  <r>
    <s v="YM5F751C"/>
    <x v="12"/>
    <x v="0"/>
    <x v="0"/>
    <s v="MG Special"/>
    <s v="Statholdings"/>
    <s v="United States"/>
    <x v="0"/>
    <x v="360"/>
    <x v="302"/>
    <s v="Sat"/>
    <x v="10"/>
    <x v="4"/>
    <n v="55"/>
    <n v="50"/>
  </r>
  <r>
    <s v="G7U0HP7Q"/>
    <x v="4"/>
    <x v="3"/>
    <x v="1"/>
    <s v="GTX Basic"/>
    <s v="Lexiqvolax"/>
    <s v="United States"/>
    <x v="2"/>
    <x v="360"/>
    <x v="303"/>
    <s v="Sun"/>
    <x v="10"/>
    <x v="4"/>
    <n v="550"/>
    <n v="0"/>
  </r>
  <r>
    <s v="FRNGLIYS"/>
    <x v="3"/>
    <x v="0"/>
    <x v="0"/>
    <s v="MG Special"/>
    <s v="dambase"/>
    <s v="United States"/>
    <x v="0"/>
    <x v="361"/>
    <x v="303"/>
    <s v="Sun"/>
    <x v="10"/>
    <x v="4"/>
    <n v="55"/>
    <n v="66"/>
  </r>
  <r>
    <s v="OY08XJ2E"/>
    <x v="27"/>
    <x v="5"/>
    <x v="2"/>
    <s v="GTX Plus Basic"/>
    <s v="Gekko &amp; Co"/>
    <s v="United States"/>
    <x v="0"/>
    <x v="361"/>
    <x v="231"/>
    <s v="Sun"/>
    <x v="8"/>
    <x v="4"/>
    <n v="1096"/>
    <n v="1079"/>
  </r>
  <r>
    <s v="ZSZFPCYS"/>
    <x v="1"/>
    <x v="1"/>
    <x v="0"/>
    <s v="MG Advanced"/>
    <s v="Conecom"/>
    <s v="United States"/>
    <x v="2"/>
    <x v="361"/>
    <x v="303"/>
    <s v="Sun"/>
    <x v="10"/>
    <x v="4"/>
    <n v="3393"/>
    <n v="0"/>
  </r>
  <r>
    <s v="BXCEXXP4"/>
    <x v="26"/>
    <x v="4"/>
    <x v="2"/>
    <s v="MG Advanced"/>
    <s v="Donquadtech"/>
    <s v="United States"/>
    <x v="2"/>
    <x v="361"/>
    <x v="197"/>
    <s v="Fri"/>
    <x v="8"/>
    <x v="4"/>
    <n v="3393"/>
    <n v="0"/>
  </r>
  <r>
    <s v="H3K2E35I"/>
    <x v="14"/>
    <x v="3"/>
    <x v="1"/>
    <s v="GTK 500"/>
    <s v="Cheers"/>
    <s v="United States"/>
    <x v="0"/>
    <x v="361"/>
    <x v="303"/>
    <s v="Sun"/>
    <x v="10"/>
    <x v="4"/>
    <n v="26768"/>
    <n v="27971"/>
  </r>
  <r>
    <s v="P5C842B5"/>
    <x v="16"/>
    <x v="2"/>
    <x v="1"/>
    <s v="GTX Plus Pro"/>
    <m/>
    <s v=""/>
    <x v="1"/>
    <x v="361"/>
    <x v="6"/>
    <s v=""/>
    <x v="1"/>
    <x v="1"/>
    <s v=""/>
    <n v="0"/>
  </r>
  <r>
    <s v="7EHJYKWE"/>
    <x v="18"/>
    <x v="2"/>
    <x v="1"/>
    <s v="GTX Basic"/>
    <s v="Xx-holding"/>
    <s v="United States"/>
    <x v="1"/>
    <x v="361"/>
    <x v="6"/>
    <s v=""/>
    <x v="1"/>
    <x v="1"/>
    <s v=""/>
    <n v="0"/>
  </r>
  <r>
    <s v="LB6S2ONR"/>
    <x v="5"/>
    <x v="3"/>
    <x v="1"/>
    <s v="GTX Basic"/>
    <s v="Y-corporation"/>
    <s v="United States"/>
    <x v="0"/>
    <x v="361"/>
    <x v="210"/>
    <s v="Sat"/>
    <x v="8"/>
    <x v="4"/>
    <n v="550"/>
    <n v="598"/>
  </r>
  <r>
    <s v="6BRNE2DV"/>
    <x v="12"/>
    <x v="0"/>
    <x v="0"/>
    <s v="MG Special"/>
    <s v="Statholdings"/>
    <s v="United States"/>
    <x v="2"/>
    <x v="361"/>
    <x v="303"/>
    <s v="Sun"/>
    <x v="10"/>
    <x v="4"/>
    <n v="55"/>
    <n v="0"/>
  </r>
  <r>
    <s v="ST4H8MB7"/>
    <x v="4"/>
    <x v="3"/>
    <x v="1"/>
    <s v="GTX Pro"/>
    <s v="J-Texon"/>
    <s v="United States"/>
    <x v="2"/>
    <x v="361"/>
    <x v="303"/>
    <s v="Sun"/>
    <x v="10"/>
    <x v="4"/>
    <n v="4821"/>
    <n v="0"/>
  </r>
  <r>
    <s v="VMGCRSWP"/>
    <x v="15"/>
    <x v="5"/>
    <x v="2"/>
    <s v="MG Special"/>
    <s v="Bluth Company"/>
    <s v="United States"/>
    <x v="0"/>
    <x v="361"/>
    <x v="226"/>
    <s v="Tue"/>
    <x v="8"/>
    <x v="4"/>
    <n v="55"/>
    <n v="61"/>
  </r>
  <r>
    <s v="4HJIT2B6"/>
    <x v="2"/>
    <x v="2"/>
    <x v="1"/>
    <s v="GTX Basic"/>
    <s v="Rantouch"/>
    <s v="United States"/>
    <x v="2"/>
    <x v="361"/>
    <x v="233"/>
    <s v="Tue"/>
    <x v="8"/>
    <x v="4"/>
    <n v="550"/>
    <n v="0"/>
  </r>
  <r>
    <s v="DJY7S9AI"/>
    <x v="2"/>
    <x v="2"/>
    <x v="1"/>
    <s v="MG Advanced"/>
    <s v="Plusstrip"/>
    <s v="United States"/>
    <x v="0"/>
    <x v="361"/>
    <x v="231"/>
    <s v="Sun"/>
    <x v="8"/>
    <x v="4"/>
    <n v="3393"/>
    <n v="3082"/>
  </r>
  <r>
    <s v="X6MHLE33"/>
    <x v="23"/>
    <x v="4"/>
    <x v="2"/>
    <s v="GTX Basic"/>
    <s v="Gekko &amp; Co"/>
    <s v="United States"/>
    <x v="2"/>
    <x v="362"/>
    <x v="231"/>
    <s v="Sun"/>
    <x v="8"/>
    <x v="4"/>
    <n v="550"/>
    <n v="0"/>
  </r>
  <r>
    <s v="TLAWJR5V"/>
    <x v="27"/>
    <x v="5"/>
    <x v="2"/>
    <s v="GTX Plus Pro"/>
    <s v="Ontomedia"/>
    <s v="United States"/>
    <x v="0"/>
    <x v="362"/>
    <x v="210"/>
    <s v="Sat"/>
    <x v="8"/>
    <x v="4"/>
    <n v="5482"/>
    <n v="5646"/>
  </r>
  <r>
    <s v="SQ63LXS8"/>
    <x v="1"/>
    <x v="1"/>
    <x v="0"/>
    <s v="MG Advanced"/>
    <s v="Codehow"/>
    <s v="United States"/>
    <x v="2"/>
    <x v="362"/>
    <x v="217"/>
    <s v="Sat"/>
    <x v="8"/>
    <x v="4"/>
    <n v="3393"/>
    <n v="0"/>
  </r>
  <r>
    <s v="L3PLDC1Y"/>
    <x v="1"/>
    <x v="1"/>
    <x v="0"/>
    <s v="GTX Pro"/>
    <s v="Codehow"/>
    <s v="United States"/>
    <x v="0"/>
    <x v="362"/>
    <x v="305"/>
    <s v="Mon"/>
    <x v="10"/>
    <x v="4"/>
    <n v="4821"/>
    <n v="4733"/>
  </r>
  <r>
    <s v="HMG6NWSR"/>
    <x v="8"/>
    <x v="1"/>
    <x v="0"/>
    <s v="MG Advanced"/>
    <s v="Cancity"/>
    <s v="United States"/>
    <x v="0"/>
    <x v="362"/>
    <x v="265"/>
    <s v="Sat"/>
    <x v="9"/>
    <x v="4"/>
    <n v="3393"/>
    <n v="2931"/>
  </r>
  <r>
    <s v="KNH4ZX85"/>
    <x v="29"/>
    <x v="1"/>
    <x v="0"/>
    <s v="MG Special"/>
    <s v="Bioholding"/>
    <s v="Philipines"/>
    <x v="0"/>
    <x v="362"/>
    <x v="306"/>
    <s v="Tue"/>
    <x v="10"/>
    <x v="4"/>
    <n v="55"/>
    <n v="62"/>
  </r>
  <r>
    <s v="FV7Y3ZPO"/>
    <x v="17"/>
    <x v="5"/>
    <x v="2"/>
    <s v="MG Advanced"/>
    <s v="Konex"/>
    <s v="United States"/>
    <x v="2"/>
    <x v="362"/>
    <x v="197"/>
    <s v="Fri"/>
    <x v="8"/>
    <x v="4"/>
    <n v="3393"/>
    <n v="0"/>
  </r>
  <r>
    <s v="DDQ0MDYY"/>
    <x v="2"/>
    <x v="2"/>
    <x v="1"/>
    <s v="GTX Pro"/>
    <s v="Green-Plus"/>
    <s v="United States"/>
    <x v="0"/>
    <x v="362"/>
    <x v="306"/>
    <s v="Tue"/>
    <x v="10"/>
    <x v="4"/>
    <n v="4821"/>
    <n v="4178"/>
  </r>
  <r>
    <s v="HFER9GET"/>
    <x v="23"/>
    <x v="4"/>
    <x v="2"/>
    <s v="GTX Pro"/>
    <s v="Kinnamplus"/>
    <s v="United States"/>
    <x v="0"/>
    <x v="363"/>
    <x v="217"/>
    <s v="Sat"/>
    <x v="8"/>
    <x v="4"/>
    <n v="4821"/>
    <n v="5239"/>
  </r>
  <r>
    <s v="0N11U6L3"/>
    <x v="13"/>
    <x v="4"/>
    <x v="2"/>
    <s v="GTX Plus Basic"/>
    <s v="Acme Corporation"/>
    <s v="United States"/>
    <x v="1"/>
    <x v="363"/>
    <x v="6"/>
    <s v=""/>
    <x v="1"/>
    <x v="1"/>
    <s v=""/>
    <n v="0"/>
  </r>
  <r>
    <s v="005JS57S"/>
    <x v="8"/>
    <x v="1"/>
    <x v="0"/>
    <s v="GTX Basic"/>
    <s v="Treequote"/>
    <s v="United States"/>
    <x v="0"/>
    <x v="363"/>
    <x v="210"/>
    <s v="Sat"/>
    <x v="8"/>
    <x v="4"/>
    <n v="550"/>
    <n v="539"/>
  </r>
  <r>
    <s v="W5FH95XO"/>
    <x v="10"/>
    <x v="3"/>
    <x v="1"/>
    <s v="MG Special"/>
    <m/>
    <s v=""/>
    <x v="1"/>
    <x v="363"/>
    <x v="6"/>
    <s v=""/>
    <x v="1"/>
    <x v="1"/>
    <s v=""/>
    <n v="0"/>
  </r>
  <r>
    <s v="TWDNQ9TX"/>
    <x v="29"/>
    <x v="1"/>
    <x v="0"/>
    <s v="GTX Plus Basic"/>
    <s v="Rangreen"/>
    <s v="Panama"/>
    <x v="0"/>
    <x v="363"/>
    <x v="306"/>
    <s v="Tue"/>
    <x v="10"/>
    <x v="4"/>
    <n v="1096"/>
    <n v="973"/>
  </r>
  <r>
    <s v="G289FPBV"/>
    <x v="24"/>
    <x v="0"/>
    <x v="0"/>
    <s v="MG Special"/>
    <s v="Statholdings"/>
    <s v="United States"/>
    <x v="2"/>
    <x v="363"/>
    <x v="306"/>
    <s v="Tue"/>
    <x v="10"/>
    <x v="4"/>
    <n v="55"/>
    <n v="0"/>
  </r>
  <r>
    <s v="G9H0MWBL"/>
    <x v="19"/>
    <x v="4"/>
    <x v="2"/>
    <s v="GTX Plus Pro"/>
    <s v="Ganjaflex"/>
    <s v="Japan"/>
    <x v="2"/>
    <x v="363"/>
    <x v="306"/>
    <s v="Tue"/>
    <x v="10"/>
    <x v="4"/>
    <n v="5482"/>
    <n v="0"/>
  </r>
  <r>
    <s v="P2YWZPES"/>
    <x v="4"/>
    <x v="3"/>
    <x v="1"/>
    <s v="GTX Basic"/>
    <s v="Konex"/>
    <s v="United States"/>
    <x v="0"/>
    <x v="363"/>
    <x v="217"/>
    <s v="Sat"/>
    <x v="8"/>
    <x v="4"/>
    <n v="550"/>
    <n v="622"/>
  </r>
  <r>
    <s v="NPGETEDZ"/>
    <x v="2"/>
    <x v="2"/>
    <x v="1"/>
    <s v="GTX Plus Basic"/>
    <s v="Sunnamplex"/>
    <s v="Poland"/>
    <x v="2"/>
    <x v="363"/>
    <x v="225"/>
    <s v="Wed"/>
    <x v="8"/>
    <x v="4"/>
    <n v="1096"/>
    <n v="0"/>
  </r>
  <r>
    <s v="J5I6Y4RN"/>
    <x v="3"/>
    <x v="0"/>
    <x v="0"/>
    <s v="MG Special"/>
    <s v="Isdom"/>
    <s v="United States"/>
    <x v="2"/>
    <x v="364"/>
    <x v="234"/>
    <s v="Fri"/>
    <x v="8"/>
    <x v="4"/>
    <n v="55"/>
    <n v="0"/>
  </r>
  <r>
    <s v="XRMOUF1R"/>
    <x v="25"/>
    <x v="4"/>
    <x v="2"/>
    <s v="MG Advanced"/>
    <s v="Condax"/>
    <s v="United States"/>
    <x v="0"/>
    <x v="364"/>
    <x v="233"/>
    <s v="Tue"/>
    <x v="8"/>
    <x v="4"/>
    <n v="3393"/>
    <n v="4172"/>
  </r>
  <r>
    <s v="TL0UILCV"/>
    <x v="23"/>
    <x v="4"/>
    <x v="2"/>
    <s v="GTX Pro"/>
    <s v="Umbrella Corporation"/>
    <s v="United States"/>
    <x v="0"/>
    <x v="364"/>
    <x v="226"/>
    <s v="Tue"/>
    <x v="8"/>
    <x v="4"/>
    <n v="4821"/>
    <n v="4529"/>
  </r>
  <r>
    <s v="FAS4V07H"/>
    <x v="23"/>
    <x v="4"/>
    <x v="2"/>
    <s v="MG Advanced"/>
    <s v="Konex"/>
    <s v="United States"/>
    <x v="0"/>
    <x v="364"/>
    <x v="249"/>
    <s v="Sun"/>
    <x v="9"/>
    <x v="4"/>
    <n v="3393"/>
    <n v="2695"/>
  </r>
  <r>
    <s v="3Z9AX43T"/>
    <x v="1"/>
    <x v="1"/>
    <x v="0"/>
    <s v="GTX Pro"/>
    <s v="Cancity"/>
    <s v="United States"/>
    <x v="2"/>
    <x v="364"/>
    <x v="255"/>
    <s v="Fri"/>
    <x v="9"/>
    <x v="4"/>
    <n v="4821"/>
    <n v="0"/>
  </r>
  <r>
    <s v="5JO7SIGB"/>
    <x v="1"/>
    <x v="1"/>
    <x v="0"/>
    <s v="GTX Pro"/>
    <s v="Conecom"/>
    <s v="United States"/>
    <x v="2"/>
    <x v="364"/>
    <x v="234"/>
    <s v="Fri"/>
    <x v="8"/>
    <x v="4"/>
    <n v="4821"/>
    <n v="0"/>
  </r>
  <r>
    <s v="8MQPNCCU"/>
    <x v="26"/>
    <x v="4"/>
    <x v="2"/>
    <s v="GTX Basic"/>
    <s v="Ganjaflex"/>
    <s v="Japan"/>
    <x v="0"/>
    <x v="364"/>
    <x v="207"/>
    <s v="Thu"/>
    <x v="8"/>
    <x v="4"/>
    <n v="550"/>
    <n v="486"/>
  </r>
  <r>
    <s v="2DT70XCQ"/>
    <x v="26"/>
    <x v="4"/>
    <x v="2"/>
    <s v="GTX Basic"/>
    <s v="Plussunin"/>
    <s v="United States"/>
    <x v="0"/>
    <x v="364"/>
    <x v="227"/>
    <s v="Wed"/>
    <x v="8"/>
    <x v="4"/>
    <n v="550"/>
    <n v="450"/>
  </r>
  <r>
    <s v="O1SCOU11"/>
    <x v="14"/>
    <x v="3"/>
    <x v="1"/>
    <s v="MG Special"/>
    <m/>
    <s v=""/>
    <x v="1"/>
    <x v="364"/>
    <x v="6"/>
    <s v=""/>
    <x v="1"/>
    <x v="1"/>
    <s v=""/>
    <n v="0"/>
  </r>
  <r>
    <s v="HYBR36NG"/>
    <x v="14"/>
    <x v="3"/>
    <x v="1"/>
    <s v="MG Special"/>
    <s v="Finjob"/>
    <s v="United States"/>
    <x v="2"/>
    <x v="364"/>
    <x v="207"/>
    <s v="Thu"/>
    <x v="8"/>
    <x v="4"/>
    <n v="55"/>
    <n v="0"/>
  </r>
  <r>
    <s v="WXOL5HTS"/>
    <x v="21"/>
    <x v="5"/>
    <x v="2"/>
    <s v="GTX Plus Pro"/>
    <s v="Ontomedia"/>
    <s v="United States"/>
    <x v="0"/>
    <x v="364"/>
    <x v="227"/>
    <s v="Wed"/>
    <x v="8"/>
    <x v="4"/>
    <n v="5482"/>
    <n v="6818"/>
  </r>
  <r>
    <s v="F15SU034"/>
    <x v="8"/>
    <x v="1"/>
    <x v="0"/>
    <s v="MG Advanced"/>
    <s v="Condax"/>
    <s v="United States"/>
    <x v="0"/>
    <x v="364"/>
    <x v="261"/>
    <s v="Thu"/>
    <x v="9"/>
    <x v="4"/>
    <n v="3393"/>
    <n v="3298"/>
  </r>
  <r>
    <s v="OMCFUDOU"/>
    <x v="7"/>
    <x v="2"/>
    <x v="1"/>
    <s v="GTX Pro"/>
    <m/>
    <s v=""/>
    <x v="1"/>
    <x v="364"/>
    <x v="6"/>
    <s v=""/>
    <x v="1"/>
    <x v="1"/>
    <s v=""/>
    <n v="0"/>
  </r>
  <r>
    <s v="KLBW3TOH"/>
    <x v="16"/>
    <x v="2"/>
    <x v="1"/>
    <s v="GTX Plus Pro"/>
    <s v="Goodsilron"/>
    <s v="United States"/>
    <x v="0"/>
    <x v="364"/>
    <x v="207"/>
    <s v="Thu"/>
    <x v="8"/>
    <x v="4"/>
    <n v="5482"/>
    <n v="5512"/>
  </r>
  <r>
    <s v="ESNS1OS9"/>
    <x v="16"/>
    <x v="2"/>
    <x v="1"/>
    <s v="GTX Plus Pro"/>
    <s v="Kan-code"/>
    <s v="United States"/>
    <x v="0"/>
    <x v="364"/>
    <x v="233"/>
    <s v="Tue"/>
    <x v="8"/>
    <x v="4"/>
    <n v="5482"/>
    <n v="4742"/>
  </r>
  <r>
    <s v="HDUZC4G9"/>
    <x v="18"/>
    <x v="2"/>
    <x v="1"/>
    <s v="GTX Basic"/>
    <s v="Y-corporation"/>
    <s v="United States"/>
    <x v="0"/>
    <x v="364"/>
    <x v="199"/>
    <s v="Thu"/>
    <x v="8"/>
    <x v="4"/>
    <n v="550"/>
    <n v="653"/>
  </r>
  <r>
    <s v="1629C4UW"/>
    <x v="24"/>
    <x v="0"/>
    <x v="0"/>
    <s v="GTX Plus Basic"/>
    <s v="Conecom"/>
    <s v="United States"/>
    <x v="2"/>
    <x v="364"/>
    <x v="234"/>
    <s v="Fri"/>
    <x v="8"/>
    <x v="4"/>
    <n v="1096"/>
    <n v="0"/>
  </r>
  <r>
    <s v="0OXJ2HOP"/>
    <x v="5"/>
    <x v="3"/>
    <x v="1"/>
    <s v="MG Advanced"/>
    <s v="Dalttechnology"/>
    <s v="United States"/>
    <x v="0"/>
    <x v="364"/>
    <x v="210"/>
    <s v="Sat"/>
    <x v="8"/>
    <x v="4"/>
    <n v="3393"/>
    <n v="4058"/>
  </r>
  <r>
    <s v="RCGBY4IA"/>
    <x v="19"/>
    <x v="4"/>
    <x v="2"/>
    <s v="GTX Basic"/>
    <s v="Condax"/>
    <s v="United States"/>
    <x v="0"/>
    <x v="364"/>
    <x v="196"/>
    <s v="Wed"/>
    <x v="8"/>
    <x v="4"/>
    <n v="550"/>
    <n v="553"/>
  </r>
  <r>
    <s v="8R0HTKUK"/>
    <x v="17"/>
    <x v="5"/>
    <x v="2"/>
    <s v="GTX Plus Pro"/>
    <s v="Xx-zobam"/>
    <s v="United States"/>
    <x v="2"/>
    <x v="364"/>
    <x v="233"/>
    <s v="Tue"/>
    <x v="8"/>
    <x v="4"/>
    <n v="5482"/>
    <n v="0"/>
  </r>
  <r>
    <s v="W2ZRP2EC"/>
    <x v="4"/>
    <x v="3"/>
    <x v="1"/>
    <s v="MG Special"/>
    <s v="Kan-code"/>
    <s v="United States"/>
    <x v="2"/>
    <x v="364"/>
    <x v="197"/>
    <s v="Fri"/>
    <x v="8"/>
    <x v="4"/>
    <n v="55"/>
    <n v="0"/>
  </r>
  <r>
    <s v="HN6TZPAF"/>
    <x v="20"/>
    <x v="5"/>
    <x v="2"/>
    <s v="GTX Plus Pro"/>
    <m/>
    <s v=""/>
    <x v="1"/>
    <x v="364"/>
    <x v="6"/>
    <s v=""/>
    <x v="1"/>
    <x v="1"/>
    <s v=""/>
    <n v="0"/>
  </r>
  <r>
    <s v="AEH9XJ3T"/>
    <x v="23"/>
    <x v="4"/>
    <x v="2"/>
    <s v="GTX Plus Basic"/>
    <s v="Kan-code"/>
    <s v="United States"/>
    <x v="2"/>
    <x v="365"/>
    <x v="220"/>
    <s v="Mon"/>
    <x v="8"/>
    <x v="4"/>
    <n v="1096"/>
    <n v="0"/>
  </r>
  <r>
    <s v="X3DSI0TQ"/>
    <x v="28"/>
    <x v="0"/>
    <x v="0"/>
    <s v="GTX Plus Pro"/>
    <s v="Globex Corporation"/>
    <s v="Norway"/>
    <x v="2"/>
    <x v="365"/>
    <x v="225"/>
    <s v="Wed"/>
    <x v="8"/>
    <x v="4"/>
    <n v="5482"/>
    <n v="0"/>
  </r>
  <r>
    <s v="MG3X7625"/>
    <x v="28"/>
    <x v="0"/>
    <x v="0"/>
    <s v="GTX Plus Pro"/>
    <s v="Isdom"/>
    <s v="United States"/>
    <x v="0"/>
    <x v="365"/>
    <x v="255"/>
    <s v="Fri"/>
    <x v="9"/>
    <x v="4"/>
    <n v="5482"/>
    <n v="5504"/>
  </r>
  <r>
    <s v="8JR8LXEU"/>
    <x v="8"/>
    <x v="1"/>
    <x v="0"/>
    <s v="MG Special"/>
    <s v="Betatech"/>
    <s v="Kenya"/>
    <x v="0"/>
    <x v="365"/>
    <x v="212"/>
    <s v="Sun"/>
    <x v="8"/>
    <x v="4"/>
    <n v="55"/>
    <n v="53"/>
  </r>
  <r>
    <s v="KMRR1P94"/>
    <x v="29"/>
    <x v="1"/>
    <x v="0"/>
    <s v="GTX Basic"/>
    <s v="Treequote"/>
    <s v="United States"/>
    <x v="2"/>
    <x v="365"/>
    <x v="221"/>
    <s v="Fri"/>
    <x v="8"/>
    <x v="4"/>
    <n v="550"/>
    <n v="0"/>
  </r>
  <r>
    <s v="JRCD2VQY"/>
    <x v="16"/>
    <x v="2"/>
    <x v="1"/>
    <s v="MG Advanced"/>
    <s v="Fasehatice"/>
    <s v="United States"/>
    <x v="0"/>
    <x v="365"/>
    <x v="205"/>
    <s v="Mon"/>
    <x v="8"/>
    <x v="4"/>
    <n v="3393"/>
    <n v="3064"/>
  </r>
  <r>
    <s v="FXKBY5FR"/>
    <x v="9"/>
    <x v="2"/>
    <x v="1"/>
    <s v="MG Advanced"/>
    <s v="Rantouch"/>
    <s v="United States"/>
    <x v="0"/>
    <x v="365"/>
    <x v="226"/>
    <s v="Tue"/>
    <x v="8"/>
    <x v="4"/>
    <n v="3393"/>
    <n v="2866"/>
  </r>
  <r>
    <s v="8415S7ZV"/>
    <x v="4"/>
    <x v="3"/>
    <x v="1"/>
    <s v="GTX Basic"/>
    <s v="Goodsilron"/>
    <s v="United States"/>
    <x v="2"/>
    <x v="365"/>
    <x v="205"/>
    <s v="Mon"/>
    <x v="8"/>
    <x v="4"/>
    <n v="550"/>
    <n v="0"/>
  </r>
  <r>
    <s v="UZ83LE9X"/>
    <x v="4"/>
    <x v="3"/>
    <x v="1"/>
    <s v="GTX Plus Pro"/>
    <s v="Xx-holding"/>
    <s v="United States"/>
    <x v="2"/>
    <x v="365"/>
    <x v="234"/>
    <s v="Fri"/>
    <x v="8"/>
    <x v="4"/>
    <n v="5482"/>
    <n v="0"/>
  </r>
  <r>
    <s v="GIDII30C"/>
    <x v="4"/>
    <x v="3"/>
    <x v="1"/>
    <s v="GTX Plus Basic"/>
    <s v="Lexiqvolax"/>
    <s v="United States"/>
    <x v="0"/>
    <x v="365"/>
    <x v="234"/>
    <s v="Fri"/>
    <x v="8"/>
    <x v="4"/>
    <n v="1096"/>
    <n v="960"/>
  </r>
  <r>
    <s v="IVVBVNDH"/>
    <x v="4"/>
    <x v="3"/>
    <x v="1"/>
    <s v="MG Special"/>
    <s v="Nam-zim"/>
    <s v="Brazil"/>
    <x v="0"/>
    <x v="365"/>
    <x v="199"/>
    <s v="Thu"/>
    <x v="8"/>
    <x v="4"/>
    <n v="55"/>
    <n v="55"/>
  </r>
  <r>
    <s v="854QZNWK"/>
    <x v="15"/>
    <x v="5"/>
    <x v="2"/>
    <s v="MG Special"/>
    <m/>
    <s v=""/>
    <x v="1"/>
    <x v="365"/>
    <x v="6"/>
    <s v=""/>
    <x v="1"/>
    <x v="1"/>
    <s v=""/>
    <n v="0"/>
  </r>
  <r>
    <s v="FBKK68G6"/>
    <x v="25"/>
    <x v="4"/>
    <x v="2"/>
    <s v="GTX Pro"/>
    <s v="Donquadtech"/>
    <s v="United States"/>
    <x v="0"/>
    <x v="366"/>
    <x v="233"/>
    <s v="Tue"/>
    <x v="8"/>
    <x v="4"/>
    <n v="4821"/>
    <n v="4155"/>
  </r>
  <r>
    <s v="46UHJGY0"/>
    <x v="27"/>
    <x v="5"/>
    <x v="2"/>
    <s v="MG Special"/>
    <m/>
    <s v=""/>
    <x v="1"/>
    <x v="366"/>
    <x v="6"/>
    <s v=""/>
    <x v="1"/>
    <x v="1"/>
    <s v=""/>
    <n v="0"/>
  </r>
  <r>
    <s v="SSSTYFDY"/>
    <x v="13"/>
    <x v="4"/>
    <x v="2"/>
    <s v="GTX Plus Basic"/>
    <s v="Condax"/>
    <s v="United States"/>
    <x v="2"/>
    <x v="366"/>
    <x v="212"/>
    <s v="Sun"/>
    <x v="8"/>
    <x v="4"/>
    <n v="1096"/>
    <n v="0"/>
  </r>
  <r>
    <s v="VSMB0KJW"/>
    <x v="26"/>
    <x v="4"/>
    <x v="2"/>
    <s v="GTX Basic"/>
    <s v="Bubba Gump"/>
    <s v="United States"/>
    <x v="0"/>
    <x v="366"/>
    <x v="260"/>
    <s v="Tue"/>
    <x v="8"/>
    <x v="4"/>
    <n v="550"/>
    <n v="532"/>
  </r>
  <r>
    <s v="UVS5WJRG"/>
    <x v="29"/>
    <x v="1"/>
    <x v="0"/>
    <s v="GTX Basic"/>
    <s v="Cancity"/>
    <s v="United States"/>
    <x v="0"/>
    <x v="366"/>
    <x v="197"/>
    <s v="Fri"/>
    <x v="8"/>
    <x v="4"/>
    <n v="550"/>
    <n v="479"/>
  </r>
  <r>
    <s v="MOBO9N8H"/>
    <x v="16"/>
    <x v="2"/>
    <x v="1"/>
    <s v="GTX Basic"/>
    <s v="Xx-holding"/>
    <s v="United States"/>
    <x v="2"/>
    <x v="366"/>
    <x v="233"/>
    <s v="Tue"/>
    <x v="8"/>
    <x v="4"/>
    <n v="550"/>
    <n v="0"/>
  </r>
  <r>
    <s v="N2249A7T"/>
    <x v="5"/>
    <x v="3"/>
    <x v="1"/>
    <s v="GTX Pro"/>
    <m/>
    <s v=""/>
    <x v="1"/>
    <x v="366"/>
    <x v="6"/>
    <s v=""/>
    <x v="1"/>
    <x v="1"/>
    <s v=""/>
    <n v="0"/>
  </r>
  <r>
    <s v="5HHFR0VZ"/>
    <x v="5"/>
    <x v="3"/>
    <x v="1"/>
    <s v="GTX Pro"/>
    <s v="Xx-holding"/>
    <s v="United States"/>
    <x v="0"/>
    <x v="366"/>
    <x v="246"/>
    <s v="Wed"/>
    <x v="8"/>
    <x v="4"/>
    <n v="4821"/>
    <n v="4521"/>
  </r>
  <r>
    <s v="0DYZ71WX"/>
    <x v="19"/>
    <x v="4"/>
    <x v="2"/>
    <s v="GTX Basic"/>
    <s v="Ganjaflex"/>
    <s v="Japan"/>
    <x v="0"/>
    <x v="366"/>
    <x v="264"/>
    <s v="Thu"/>
    <x v="8"/>
    <x v="4"/>
    <n v="550"/>
    <n v="585"/>
  </r>
  <r>
    <s v="Q1Q3D9BZ"/>
    <x v="4"/>
    <x v="3"/>
    <x v="1"/>
    <s v="GTX Basic"/>
    <s v="Sunnamplex"/>
    <s v="Poland"/>
    <x v="2"/>
    <x v="366"/>
    <x v="233"/>
    <s v="Tue"/>
    <x v="8"/>
    <x v="4"/>
    <n v="550"/>
    <n v="0"/>
  </r>
  <r>
    <s v="9KV5GM4U"/>
    <x v="4"/>
    <x v="3"/>
    <x v="1"/>
    <s v="GTX Basic"/>
    <s v="Sonron"/>
    <s v="United States"/>
    <x v="0"/>
    <x v="366"/>
    <x v="205"/>
    <s v="Mon"/>
    <x v="8"/>
    <x v="4"/>
    <n v="550"/>
    <n v="430"/>
  </r>
  <r>
    <s v="6X24V0NC"/>
    <x v="1"/>
    <x v="1"/>
    <x v="0"/>
    <s v="GTX Pro"/>
    <s v="Codehow"/>
    <s v="United States"/>
    <x v="2"/>
    <x v="367"/>
    <x v="207"/>
    <s v="Thu"/>
    <x v="8"/>
    <x v="4"/>
    <n v="4821"/>
    <n v="0"/>
  </r>
  <r>
    <s v="IIZV9WFC"/>
    <x v="29"/>
    <x v="1"/>
    <x v="0"/>
    <s v="GTX Basic"/>
    <s v="Genco Pura Olive Oil Company"/>
    <s v="Italy"/>
    <x v="0"/>
    <x v="367"/>
    <x v="236"/>
    <s v="Sat"/>
    <x v="9"/>
    <x v="4"/>
    <n v="550"/>
    <n v="577"/>
  </r>
  <r>
    <s v="E1LFK6E3"/>
    <x v="16"/>
    <x v="2"/>
    <x v="1"/>
    <s v="GTX Basic"/>
    <m/>
    <s v=""/>
    <x v="1"/>
    <x v="367"/>
    <x v="6"/>
    <s v=""/>
    <x v="1"/>
    <x v="1"/>
    <s v=""/>
    <n v="0"/>
  </r>
  <r>
    <s v="XSEG5T4H"/>
    <x v="5"/>
    <x v="3"/>
    <x v="1"/>
    <s v="GTX Plus Basic"/>
    <s v="Zoomit"/>
    <s v="United States"/>
    <x v="1"/>
    <x v="367"/>
    <x v="6"/>
    <s v=""/>
    <x v="1"/>
    <x v="1"/>
    <s v=""/>
    <n v="0"/>
  </r>
  <r>
    <s v="WTZ2AHNW"/>
    <x v="22"/>
    <x v="1"/>
    <x v="0"/>
    <s v="GTX Pro"/>
    <s v="Treequote"/>
    <s v="United States"/>
    <x v="0"/>
    <x v="367"/>
    <x v="248"/>
    <s v="Mon"/>
    <x v="9"/>
    <x v="4"/>
    <n v="4821"/>
    <n v="4591"/>
  </r>
  <r>
    <s v="RQ5FNR4O"/>
    <x v="9"/>
    <x v="2"/>
    <x v="1"/>
    <s v="GTX Basic"/>
    <s v="Groovestreet"/>
    <s v="United States"/>
    <x v="0"/>
    <x v="367"/>
    <x v="229"/>
    <s v="Sat"/>
    <x v="8"/>
    <x v="4"/>
    <n v="550"/>
    <n v="662"/>
  </r>
  <r>
    <s v="9BZBU2GY"/>
    <x v="9"/>
    <x v="2"/>
    <x v="1"/>
    <s v="GTX Plus Pro"/>
    <s v="Plusstrip"/>
    <s v="United States"/>
    <x v="0"/>
    <x v="367"/>
    <x v="271"/>
    <s v="Sun"/>
    <x v="9"/>
    <x v="4"/>
    <n v="5482"/>
    <n v="5091"/>
  </r>
  <r>
    <s v="1FMCUSFS"/>
    <x v="25"/>
    <x v="4"/>
    <x v="2"/>
    <s v="GTX Plus Pro"/>
    <s v="Plussunin"/>
    <s v="United States"/>
    <x v="0"/>
    <x v="368"/>
    <x v="250"/>
    <s v="Fri"/>
    <x v="9"/>
    <x v="4"/>
    <n v="5482"/>
    <n v="5737"/>
  </r>
  <r>
    <s v="WJO52I18"/>
    <x v="23"/>
    <x v="4"/>
    <x v="2"/>
    <s v="GTX Pro"/>
    <s v="Inity"/>
    <s v="United States"/>
    <x v="1"/>
    <x v="368"/>
    <x v="6"/>
    <s v=""/>
    <x v="1"/>
    <x v="1"/>
    <s v=""/>
    <n v="0"/>
  </r>
  <r>
    <s v="ZQSSHSL7"/>
    <x v="23"/>
    <x v="4"/>
    <x v="2"/>
    <s v="GTX Basic"/>
    <s v="Donquadtech"/>
    <s v="United States"/>
    <x v="0"/>
    <x v="368"/>
    <x v="205"/>
    <s v="Mon"/>
    <x v="8"/>
    <x v="4"/>
    <n v="550"/>
    <n v="583"/>
  </r>
  <r>
    <s v="SWYO7V7O"/>
    <x v="1"/>
    <x v="1"/>
    <x v="0"/>
    <s v="GTX Pro"/>
    <s v="Hottechi"/>
    <s v="Korea"/>
    <x v="2"/>
    <x v="368"/>
    <x v="227"/>
    <s v="Wed"/>
    <x v="8"/>
    <x v="4"/>
    <n v="4821"/>
    <n v="0"/>
  </r>
  <r>
    <s v="62UFJ4IQ"/>
    <x v="7"/>
    <x v="2"/>
    <x v="1"/>
    <s v="GTX Plus Pro"/>
    <s v="Sunnamplex"/>
    <s v="Poland"/>
    <x v="0"/>
    <x v="368"/>
    <x v="234"/>
    <s v="Fri"/>
    <x v="8"/>
    <x v="4"/>
    <n v="5482"/>
    <n v="5031"/>
  </r>
  <r>
    <s v="SQ71BWHG"/>
    <x v="18"/>
    <x v="2"/>
    <x v="1"/>
    <s v="GTX Pro"/>
    <s v="Zencorporation"/>
    <s v="China"/>
    <x v="1"/>
    <x v="368"/>
    <x v="6"/>
    <s v=""/>
    <x v="1"/>
    <x v="1"/>
    <s v=""/>
    <n v="0"/>
  </r>
  <r>
    <s v="ON821ADT"/>
    <x v="5"/>
    <x v="3"/>
    <x v="1"/>
    <s v="GTX Pro"/>
    <m/>
    <s v=""/>
    <x v="1"/>
    <x v="368"/>
    <x v="6"/>
    <s v=""/>
    <x v="1"/>
    <x v="1"/>
    <s v=""/>
    <n v="0"/>
  </r>
  <r>
    <s v="ZO4FDMPS"/>
    <x v="22"/>
    <x v="1"/>
    <x v="0"/>
    <s v="GTX Pro"/>
    <s v="Rangreen"/>
    <s v="Panama"/>
    <x v="2"/>
    <x v="368"/>
    <x v="212"/>
    <s v="Sun"/>
    <x v="8"/>
    <x v="4"/>
    <n v="4821"/>
    <n v="0"/>
  </r>
  <r>
    <s v="T7N0RX05"/>
    <x v="9"/>
    <x v="2"/>
    <x v="1"/>
    <s v="GTX Plus Pro"/>
    <m/>
    <s v=""/>
    <x v="1"/>
    <x v="368"/>
    <x v="6"/>
    <s v=""/>
    <x v="1"/>
    <x v="1"/>
    <s v=""/>
    <n v="0"/>
  </r>
  <r>
    <s v="D9LUG4D8"/>
    <x v="19"/>
    <x v="4"/>
    <x v="2"/>
    <s v="GTX Pro"/>
    <s v="Plussunin"/>
    <s v="United States"/>
    <x v="0"/>
    <x v="368"/>
    <x v="235"/>
    <s v="Tue"/>
    <x v="8"/>
    <x v="4"/>
    <n v="4821"/>
    <n v="4237"/>
  </r>
  <r>
    <s v="M23VU0A9"/>
    <x v="17"/>
    <x v="5"/>
    <x v="2"/>
    <s v="GTX Plus Pro"/>
    <s v="Konex"/>
    <s v="United States"/>
    <x v="2"/>
    <x v="368"/>
    <x v="226"/>
    <s v="Tue"/>
    <x v="8"/>
    <x v="4"/>
    <n v="5482"/>
    <n v="0"/>
  </r>
  <r>
    <s v="RN67OVFW"/>
    <x v="2"/>
    <x v="2"/>
    <x v="1"/>
    <s v="GTX Basic"/>
    <m/>
    <s v=""/>
    <x v="1"/>
    <x v="368"/>
    <x v="6"/>
    <s v=""/>
    <x v="1"/>
    <x v="1"/>
    <s v=""/>
    <n v="0"/>
  </r>
  <r>
    <s v="YAVTI45C"/>
    <x v="2"/>
    <x v="2"/>
    <x v="1"/>
    <s v="GTX Basic"/>
    <s v="Fasehatice"/>
    <s v="United States"/>
    <x v="0"/>
    <x v="368"/>
    <x v="239"/>
    <s v="Tue"/>
    <x v="9"/>
    <x v="4"/>
    <n v="550"/>
    <n v="481"/>
  </r>
  <r>
    <s v="XZUEXEUH"/>
    <x v="3"/>
    <x v="0"/>
    <x v="0"/>
    <s v="GTX Basic"/>
    <s v="Betatech"/>
    <s v="Kenya"/>
    <x v="0"/>
    <x v="369"/>
    <x v="207"/>
    <s v="Thu"/>
    <x v="8"/>
    <x v="4"/>
    <n v="550"/>
    <n v="480"/>
  </r>
  <r>
    <s v="IBB0VGUN"/>
    <x v="23"/>
    <x v="4"/>
    <x v="2"/>
    <s v="MG Special"/>
    <m/>
    <s v=""/>
    <x v="1"/>
    <x v="369"/>
    <x v="6"/>
    <s v=""/>
    <x v="1"/>
    <x v="1"/>
    <s v=""/>
    <n v="0"/>
  </r>
  <r>
    <s v="0CR37ETK"/>
    <x v="27"/>
    <x v="5"/>
    <x v="2"/>
    <s v="MG Advanced"/>
    <m/>
    <s v=""/>
    <x v="1"/>
    <x v="369"/>
    <x v="6"/>
    <s v=""/>
    <x v="1"/>
    <x v="1"/>
    <s v=""/>
    <n v="0"/>
  </r>
  <r>
    <s v="MA56XGWR"/>
    <x v="13"/>
    <x v="4"/>
    <x v="2"/>
    <s v="GTX Basic"/>
    <s v="Iselectrics"/>
    <s v="United States"/>
    <x v="1"/>
    <x v="369"/>
    <x v="6"/>
    <s v=""/>
    <x v="1"/>
    <x v="1"/>
    <s v=""/>
    <n v="0"/>
  </r>
  <r>
    <s v="6Z3EP424"/>
    <x v="14"/>
    <x v="3"/>
    <x v="1"/>
    <s v="MG Special"/>
    <s v="Nam-zim"/>
    <s v="Brazil"/>
    <x v="0"/>
    <x v="369"/>
    <x v="264"/>
    <s v="Thu"/>
    <x v="8"/>
    <x v="4"/>
    <n v="55"/>
    <n v="51"/>
  </r>
  <r>
    <s v="VPIXVUUE"/>
    <x v="8"/>
    <x v="1"/>
    <x v="0"/>
    <s v="GTX Basic"/>
    <s v="Cancity"/>
    <s v="United States"/>
    <x v="2"/>
    <x v="369"/>
    <x v="264"/>
    <s v="Thu"/>
    <x v="8"/>
    <x v="4"/>
    <n v="550"/>
    <n v="0"/>
  </r>
  <r>
    <s v="F98UFHM2"/>
    <x v="8"/>
    <x v="1"/>
    <x v="0"/>
    <s v="MG Special"/>
    <s v="Gogozoom"/>
    <s v="United States"/>
    <x v="0"/>
    <x v="369"/>
    <x v="271"/>
    <s v="Sun"/>
    <x v="9"/>
    <x v="4"/>
    <n v="55"/>
    <n v="52"/>
  </r>
  <r>
    <s v="NNNEMOZ5"/>
    <x v="7"/>
    <x v="2"/>
    <x v="1"/>
    <s v="GTX Plus Pro"/>
    <m/>
    <s v=""/>
    <x v="1"/>
    <x v="369"/>
    <x v="6"/>
    <s v=""/>
    <x v="1"/>
    <x v="1"/>
    <s v=""/>
    <n v="0"/>
  </r>
  <r>
    <s v="JB7JEEI5"/>
    <x v="7"/>
    <x v="2"/>
    <x v="1"/>
    <s v="GTX Plus Basic"/>
    <s v="Sunnamplex"/>
    <s v="Poland"/>
    <x v="0"/>
    <x v="369"/>
    <x v="241"/>
    <s v="Wed"/>
    <x v="8"/>
    <x v="4"/>
    <n v="1096"/>
    <n v="1218"/>
  </r>
  <r>
    <s v="FQP39JQV"/>
    <x v="18"/>
    <x v="2"/>
    <x v="1"/>
    <s v="GTX Plus Pro"/>
    <s v="Plusstrip"/>
    <s v="United States"/>
    <x v="0"/>
    <x v="369"/>
    <x v="231"/>
    <s v="Sun"/>
    <x v="8"/>
    <x v="4"/>
    <n v="5482"/>
    <n v="5681"/>
  </r>
  <r>
    <s v="PWW6TH3V"/>
    <x v="22"/>
    <x v="1"/>
    <x v="0"/>
    <s v="MG Advanced"/>
    <s v="Dontechi"/>
    <s v="United States"/>
    <x v="2"/>
    <x v="369"/>
    <x v="221"/>
    <s v="Fri"/>
    <x v="8"/>
    <x v="4"/>
    <n v="3393"/>
    <n v="0"/>
  </r>
  <r>
    <s v="KXEZ5B3Q"/>
    <x v="19"/>
    <x v="4"/>
    <x v="2"/>
    <s v="MG Special"/>
    <s v="Massive Dynamic"/>
    <s v="United States"/>
    <x v="2"/>
    <x v="369"/>
    <x v="221"/>
    <s v="Fri"/>
    <x v="8"/>
    <x v="4"/>
    <n v="55"/>
    <n v="0"/>
  </r>
  <r>
    <s v="3UA6O3NG"/>
    <x v="19"/>
    <x v="4"/>
    <x v="2"/>
    <s v="GTX Plus Pro"/>
    <s v="Konex"/>
    <s v="United States"/>
    <x v="0"/>
    <x v="369"/>
    <x v="233"/>
    <s v="Tue"/>
    <x v="8"/>
    <x v="4"/>
    <n v="5482"/>
    <n v="6767"/>
  </r>
  <r>
    <s v="QD7MU7DD"/>
    <x v="17"/>
    <x v="5"/>
    <x v="2"/>
    <s v="GTX Pro"/>
    <m/>
    <s v=""/>
    <x v="1"/>
    <x v="369"/>
    <x v="6"/>
    <s v=""/>
    <x v="1"/>
    <x v="1"/>
    <s v=""/>
    <n v="0"/>
  </r>
  <r>
    <s v="3ML02CAH"/>
    <x v="12"/>
    <x v="0"/>
    <x v="0"/>
    <s v="MG Special"/>
    <s v="Cancity"/>
    <s v="United States"/>
    <x v="0"/>
    <x v="369"/>
    <x v="210"/>
    <s v="Sat"/>
    <x v="8"/>
    <x v="4"/>
    <n v="55"/>
    <n v="61"/>
  </r>
  <r>
    <s v="T7AHYN7O"/>
    <x v="15"/>
    <x v="5"/>
    <x v="2"/>
    <s v="MG Special"/>
    <s v="Opentech"/>
    <s v="United States"/>
    <x v="2"/>
    <x v="369"/>
    <x v="235"/>
    <s v="Tue"/>
    <x v="8"/>
    <x v="4"/>
    <n v="55"/>
    <n v="0"/>
  </r>
  <r>
    <s v="9BMWYLQV"/>
    <x v="2"/>
    <x v="2"/>
    <x v="1"/>
    <s v="MG Special"/>
    <s v="Scotfind"/>
    <s v="United States"/>
    <x v="0"/>
    <x v="369"/>
    <x v="221"/>
    <s v="Fri"/>
    <x v="8"/>
    <x v="4"/>
    <n v="55"/>
    <n v="62"/>
  </r>
  <r>
    <s v="I5VHXAWW"/>
    <x v="25"/>
    <x v="4"/>
    <x v="2"/>
    <s v="GTX Plus Pro"/>
    <s v="Bluth Company"/>
    <s v="United States"/>
    <x v="1"/>
    <x v="370"/>
    <x v="6"/>
    <s v=""/>
    <x v="1"/>
    <x v="1"/>
    <s v=""/>
    <n v="0"/>
  </r>
  <r>
    <s v="76ZQP7QY"/>
    <x v="1"/>
    <x v="1"/>
    <x v="0"/>
    <s v="GTX Pro"/>
    <s v="Betatech"/>
    <s v="Kenya"/>
    <x v="2"/>
    <x v="370"/>
    <x v="233"/>
    <s v="Tue"/>
    <x v="8"/>
    <x v="4"/>
    <n v="4821"/>
    <n v="0"/>
  </r>
  <r>
    <s v="DP7QR35U"/>
    <x v="14"/>
    <x v="3"/>
    <x v="1"/>
    <s v="GTX Plus Basic"/>
    <s v="Faxquote"/>
    <s v="United States"/>
    <x v="2"/>
    <x v="370"/>
    <x v="233"/>
    <s v="Tue"/>
    <x v="8"/>
    <x v="4"/>
    <n v="1096"/>
    <n v="0"/>
  </r>
  <r>
    <s v="VAD1MF34"/>
    <x v="8"/>
    <x v="1"/>
    <x v="0"/>
    <s v="MG Special"/>
    <s v="Konmatfix"/>
    <s v="United States"/>
    <x v="0"/>
    <x v="370"/>
    <x v="251"/>
    <s v="Tue"/>
    <x v="9"/>
    <x v="4"/>
    <n v="55"/>
    <n v="48"/>
  </r>
  <r>
    <s v="J9PCNCUP"/>
    <x v="18"/>
    <x v="2"/>
    <x v="1"/>
    <s v="GTX Basic"/>
    <s v="Golddex"/>
    <s v="United States"/>
    <x v="1"/>
    <x v="370"/>
    <x v="6"/>
    <s v=""/>
    <x v="1"/>
    <x v="1"/>
    <s v=""/>
    <n v="0"/>
  </r>
  <r>
    <s v="6AA52750"/>
    <x v="6"/>
    <x v="1"/>
    <x v="0"/>
    <s v="GTX Pro"/>
    <s v="Funholding"/>
    <s v="United States"/>
    <x v="2"/>
    <x v="370"/>
    <x v="220"/>
    <s v="Mon"/>
    <x v="8"/>
    <x v="4"/>
    <n v="4821"/>
    <n v="0"/>
  </r>
  <r>
    <s v="1BW8S7JD"/>
    <x v="15"/>
    <x v="5"/>
    <x v="2"/>
    <s v="MG Special"/>
    <m/>
    <s v=""/>
    <x v="1"/>
    <x v="370"/>
    <x v="6"/>
    <s v=""/>
    <x v="1"/>
    <x v="1"/>
    <s v=""/>
    <n v="0"/>
  </r>
  <r>
    <s v="WOD9UKMP"/>
    <x v="28"/>
    <x v="0"/>
    <x v="0"/>
    <s v="GTX Plus Basic"/>
    <s v="Stanredtax"/>
    <s v="United States"/>
    <x v="0"/>
    <x v="371"/>
    <x v="229"/>
    <s v="Sat"/>
    <x v="8"/>
    <x v="4"/>
    <n v="1096"/>
    <n v="1059"/>
  </r>
  <r>
    <s v="C2FSIMZP"/>
    <x v="27"/>
    <x v="5"/>
    <x v="2"/>
    <s v="GTX Pro"/>
    <m/>
    <s v=""/>
    <x v="1"/>
    <x v="371"/>
    <x v="6"/>
    <s v=""/>
    <x v="1"/>
    <x v="1"/>
    <s v=""/>
    <n v="0"/>
  </r>
  <r>
    <s v="T482GHJQ"/>
    <x v="1"/>
    <x v="1"/>
    <x v="0"/>
    <s v="GTX Pro"/>
    <s v="Konmatfix"/>
    <s v="United States"/>
    <x v="0"/>
    <x v="371"/>
    <x v="245"/>
    <s v="Wed"/>
    <x v="9"/>
    <x v="4"/>
    <n v="4821"/>
    <n v="5031"/>
  </r>
  <r>
    <s v="JFIL5JU0"/>
    <x v="24"/>
    <x v="0"/>
    <x v="0"/>
    <s v="GTX Basic"/>
    <s v="dambase"/>
    <s v="United States"/>
    <x v="0"/>
    <x v="371"/>
    <x v="255"/>
    <s v="Fri"/>
    <x v="9"/>
    <x v="4"/>
    <n v="550"/>
    <n v="557"/>
  </r>
  <r>
    <s v="3GVL1I1G"/>
    <x v="17"/>
    <x v="5"/>
    <x v="2"/>
    <s v="MG Advanced"/>
    <s v="Bluth Company"/>
    <s v="United States"/>
    <x v="0"/>
    <x v="371"/>
    <x v="226"/>
    <s v="Tue"/>
    <x v="8"/>
    <x v="4"/>
    <n v="3393"/>
    <n v="3426"/>
  </r>
  <r>
    <s v="72C58IRY"/>
    <x v="28"/>
    <x v="0"/>
    <x v="0"/>
    <s v="MG Advanced"/>
    <s v="Funholding"/>
    <s v="United States"/>
    <x v="0"/>
    <x v="372"/>
    <x v="244"/>
    <s v="Sun"/>
    <x v="8"/>
    <x v="4"/>
    <n v="3393"/>
    <n v="2968"/>
  </r>
  <r>
    <s v="MMIYELAE"/>
    <x v="8"/>
    <x v="1"/>
    <x v="0"/>
    <s v="GTX Plus Basic"/>
    <s v="Genco Pura Olive Oil Company"/>
    <s v="Italy"/>
    <x v="0"/>
    <x v="372"/>
    <x v="232"/>
    <s v="Sun"/>
    <x v="8"/>
    <x v="4"/>
    <n v="1096"/>
    <n v="1071"/>
  </r>
  <r>
    <s v="GS9UKUGV"/>
    <x v="29"/>
    <x v="1"/>
    <x v="0"/>
    <s v="GTX Pro"/>
    <s v="Treequote"/>
    <s v="United States"/>
    <x v="2"/>
    <x v="372"/>
    <x v="264"/>
    <s v="Thu"/>
    <x v="8"/>
    <x v="4"/>
    <n v="4821"/>
    <n v="0"/>
  </r>
  <r>
    <s v="X9MTGVJZ"/>
    <x v="16"/>
    <x v="2"/>
    <x v="1"/>
    <s v="GTX Plus Pro"/>
    <s v="Sunnamplex"/>
    <s v="Poland"/>
    <x v="2"/>
    <x v="372"/>
    <x v="244"/>
    <s v="Sun"/>
    <x v="8"/>
    <x v="4"/>
    <n v="5482"/>
    <n v="0"/>
  </r>
  <r>
    <s v="N22XN5IM"/>
    <x v="16"/>
    <x v="2"/>
    <x v="1"/>
    <s v="GTX Plus Basic"/>
    <s v="Plusstrip"/>
    <s v="United States"/>
    <x v="0"/>
    <x v="372"/>
    <x v="240"/>
    <s v="Mon"/>
    <x v="9"/>
    <x v="4"/>
    <n v="1096"/>
    <n v="1082"/>
  </r>
  <r>
    <s v="OTQTFK48"/>
    <x v="18"/>
    <x v="2"/>
    <x v="1"/>
    <s v="GTX Plus Basic"/>
    <s v="Plexzap"/>
    <s v="United States"/>
    <x v="0"/>
    <x v="372"/>
    <x v="210"/>
    <s v="Sat"/>
    <x v="8"/>
    <x v="4"/>
    <n v="1096"/>
    <n v="1203"/>
  </r>
  <r>
    <s v="URN9V0FK"/>
    <x v="24"/>
    <x v="0"/>
    <x v="0"/>
    <s v="MG Special"/>
    <s v="Konmatfix"/>
    <s v="United States"/>
    <x v="2"/>
    <x v="372"/>
    <x v="265"/>
    <s v="Sat"/>
    <x v="9"/>
    <x v="4"/>
    <n v="55"/>
    <n v="0"/>
  </r>
  <r>
    <s v="K6TJSGUB"/>
    <x v="22"/>
    <x v="1"/>
    <x v="0"/>
    <s v="GTX Plus Basic"/>
    <s v="Warephase"/>
    <s v="United States"/>
    <x v="0"/>
    <x v="372"/>
    <x v="221"/>
    <s v="Fri"/>
    <x v="8"/>
    <x v="4"/>
    <n v="1096"/>
    <n v="985"/>
  </r>
  <r>
    <s v="CSXOYE1C"/>
    <x v="6"/>
    <x v="1"/>
    <x v="0"/>
    <s v="GTX Plus Basic"/>
    <s v="Scottech"/>
    <s v="United States"/>
    <x v="0"/>
    <x v="372"/>
    <x v="228"/>
    <s v="Mon"/>
    <x v="8"/>
    <x v="4"/>
    <n v="1096"/>
    <n v="1133"/>
  </r>
  <r>
    <s v="4ATO2S4S"/>
    <x v="15"/>
    <x v="5"/>
    <x v="2"/>
    <s v="MG Special"/>
    <s v="Bubba Gump"/>
    <s v="United States"/>
    <x v="0"/>
    <x v="372"/>
    <x v="275"/>
    <s v="Wed"/>
    <x v="9"/>
    <x v="4"/>
    <n v="55"/>
    <n v="56"/>
  </r>
  <r>
    <s v="PMK11X5L"/>
    <x v="20"/>
    <x v="5"/>
    <x v="2"/>
    <s v="GTX Plus Basic"/>
    <m/>
    <s v=""/>
    <x v="1"/>
    <x v="372"/>
    <x v="6"/>
    <s v=""/>
    <x v="1"/>
    <x v="1"/>
    <s v=""/>
    <n v="0"/>
  </r>
  <r>
    <s v="W4XB23IP"/>
    <x v="25"/>
    <x v="4"/>
    <x v="2"/>
    <s v="GTX Basic"/>
    <m/>
    <s v=""/>
    <x v="1"/>
    <x v="373"/>
    <x v="6"/>
    <s v=""/>
    <x v="1"/>
    <x v="1"/>
    <s v=""/>
    <n v="0"/>
  </r>
  <r>
    <s v="J0X7ZNDX"/>
    <x v="26"/>
    <x v="4"/>
    <x v="2"/>
    <s v="GTX Basic"/>
    <s v="Zencorporation"/>
    <s v="China"/>
    <x v="2"/>
    <x v="373"/>
    <x v="220"/>
    <s v="Mon"/>
    <x v="8"/>
    <x v="4"/>
    <n v="550"/>
    <n v="0"/>
  </r>
  <r>
    <s v="GCCBRJF8"/>
    <x v="21"/>
    <x v="5"/>
    <x v="2"/>
    <s v="GTX Plus Pro"/>
    <s v="Sumace"/>
    <s v="Romania"/>
    <x v="0"/>
    <x v="373"/>
    <x v="237"/>
    <s v="Mon"/>
    <x v="8"/>
    <x v="4"/>
    <n v="5482"/>
    <n v="4884"/>
  </r>
  <r>
    <s v="G7ZZG9DI"/>
    <x v="7"/>
    <x v="2"/>
    <x v="1"/>
    <s v="GTX Basic"/>
    <s v="Kan-code"/>
    <s v="United States"/>
    <x v="0"/>
    <x v="373"/>
    <x v="241"/>
    <s v="Wed"/>
    <x v="8"/>
    <x v="4"/>
    <n v="550"/>
    <n v="443"/>
  </r>
  <r>
    <s v="TY9RBWLT"/>
    <x v="16"/>
    <x v="2"/>
    <x v="1"/>
    <s v="GTX Basic"/>
    <s v="Goodsilron"/>
    <s v="United States"/>
    <x v="0"/>
    <x v="373"/>
    <x v="230"/>
    <s v="Thu"/>
    <x v="8"/>
    <x v="4"/>
    <n v="550"/>
    <n v="562"/>
  </r>
  <r>
    <s v="NNREN4Q5"/>
    <x v="16"/>
    <x v="2"/>
    <x v="1"/>
    <s v="GTX Basic"/>
    <s v="Groovestreet"/>
    <s v="United States"/>
    <x v="0"/>
    <x v="373"/>
    <x v="235"/>
    <s v="Tue"/>
    <x v="8"/>
    <x v="4"/>
    <n v="550"/>
    <n v="437"/>
  </r>
  <r>
    <s v="T0H5HATU"/>
    <x v="18"/>
    <x v="2"/>
    <x v="1"/>
    <s v="MG Advanced"/>
    <s v="Rantouch"/>
    <s v="United States"/>
    <x v="2"/>
    <x v="373"/>
    <x v="230"/>
    <s v="Thu"/>
    <x v="8"/>
    <x v="4"/>
    <n v="3393"/>
    <n v="0"/>
  </r>
  <r>
    <s v="49TIKZ5B"/>
    <x v="18"/>
    <x v="2"/>
    <x v="1"/>
    <s v="GTX Basic"/>
    <s v="Kan-code"/>
    <s v="United States"/>
    <x v="0"/>
    <x v="373"/>
    <x v="226"/>
    <s v="Tue"/>
    <x v="8"/>
    <x v="4"/>
    <n v="550"/>
    <n v="606"/>
  </r>
  <r>
    <s v="ZM1HKZRS"/>
    <x v="5"/>
    <x v="3"/>
    <x v="1"/>
    <s v="MG Special"/>
    <s v="Sonron"/>
    <s v="United States"/>
    <x v="0"/>
    <x v="373"/>
    <x v="249"/>
    <s v="Sun"/>
    <x v="9"/>
    <x v="4"/>
    <n v="55"/>
    <n v="56"/>
  </r>
  <r>
    <s v="2FGV5XNE"/>
    <x v="9"/>
    <x v="2"/>
    <x v="1"/>
    <s v="MG Advanced"/>
    <s v="Sunnamplex"/>
    <s v="Poland"/>
    <x v="2"/>
    <x v="373"/>
    <x v="237"/>
    <s v="Mon"/>
    <x v="8"/>
    <x v="4"/>
    <n v="3393"/>
    <n v="0"/>
  </r>
  <r>
    <s v="04G3DK6T"/>
    <x v="0"/>
    <x v="0"/>
    <x v="0"/>
    <s v="MG Special"/>
    <s v="Warephase"/>
    <s v="United States"/>
    <x v="0"/>
    <x v="373"/>
    <x v="235"/>
    <s v="Tue"/>
    <x v="8"/>
    <x v="4"/>
    <n v="55"/>
    <n v="54"/>
  </r>
  <r>
    <s v="6JBM1ZKO"/>
    <x v="4"/>
    <x v="3"/>
    <x v="1"/>
    <s v="GTX Pro"/>
    <m/>
    <s v=""/>
    <x v="1"/>
    <x v="373"/>
    <x v="6"/>
    <s v=""/>
    <x v="1"/>
    <x v="1"/>
    <s v=""/>
    <n v="0"/>
  </r>
  <r>
    <s v="QSCVBJNJ"/>
    <x v="20"/>
    <x v="5"/>
    <x v="2"/>
    <s v="GTX Pro"/>
    <s v="Acme Corporation"/>
    <s v="United States"/>
    <x v="2"/>
    <x v="373"/>
    <x v="230"/>
    <s v="Thu"/>
    <x v="8"/>
    <x v="4"/>
    <n v="4821"/>
    <n v="0"/>
  </r>
  <r>
    <s v="C3KQJVDU"/>
    <x v="27"/>
    <x v="5"/>
    <x v="2"/>
    <s v="GTX Basic"/>
    <s v="Acme Corporation"/>
    <s v="United States"/>
    <x v="0"/>
    <x v="374"/>
    <x v="229"/>
    <s v="Sat"/>
    <x v="8"/>
    <x v="4"/>
    <n v="550"/>
    <n v="577"/>
  </r>
  <r>
    <s v="NZIJ3KKG"/>
    <x v="13"/>
    <x v="4"/>
    <x v="2"/>
    <s v="GTX Plus Basic"/>
    <s v="Massive Dynamic"/>
    <s v="United States"/>
    <x v="2"/>
    <x v="374"/>
    <x v="264"/>
    <s v="Thu"/>
    <x v="8"/>
    <x v="4"/>
    <n v="1096"/>
    <n v="0"/>
  </r>
  <r>
    <s v="F46Q34LY"/>
    <x v="1"/>
    <x v="1"/>
    <x v="0"/>
    <s v="GTX Pro"/>
    <s v="Ron-tech"/>
    <s v="United States"/>
    <x v="0"/>
    <x v="374"/>
    <x v="228"/>
    <s v="Mon"/>
    <x v="8"/>
    <x v="4"/>
    <n v="4821"/>
    <n v="4480"/>
  </r>
  <r>
    <s v="5C13TAA8"/>
    <x v="18"/>
    <x v="2"/>
    <x v="1"/>
    <s v="GTX Plus Pro"/>
    <s v="Lexiqvolax"/>
    <s v="United States"/>
    <x v="0"/>
    <x v="374"/>
    <x v="255"/>
    <s v="Fri"/>
    <x v="9"/>
    <x v="4"/>
    <n v="5482"/>
    <n v="6299"/>
  </r>
  <r>
    <s v="BFB6C54U"/>
    <x v="18"/>
    <x v="2"/>
    <x v="1"/>
    <s v="GTX Pro"/>
    <s v="Condax"/>
    <s v="United States"/>
    <x v="0"/>
    <x v="374"/>
    <x v="238"/>
    <s v="Fri"/>
    <x v="9"/>
    <x v="4"/>
    <n v="4821"/>
    <n v="4673"/>
  </r>
  <r>
    <s v="ZSYWCL6R"/>
    <x v="5"/>
    <x v="3"/>
    <x v="1"/>
    <s v="GTK 500"/>
    <s v="Xx-holding"/>
    <s v="United States"/>
    <x v="2"/>
    <x v="374"/>
    <x v="244"/>
    <s v="Sun"/>
    <x v="8"/>
    <x v="4"/>
    <n v="26768"/>
    <n v="0"/>
  </r>
  <r>
    <s v="VNJQD4Z7"/>
    <x v="19"/>
    <x v="4"/>
    <x v="2"/>
    <s v="GTX Plus Pro"/>
    <s v="Zathunicon"/>
    <s v="United States"/>
    <x v="0"/>
    <x v="374"/>
    <x v="272"/>
    <s v="Fri"/>
    <x v="9"/>
    <x v="4"/>
    <n v="5482"/>
    <n v="4659"/>
  </r>
  <r>
    <s v="0KWYQTQQ"/>
    <x v="11"/>
    <x v="3"/>
    <x v="1"/>
    <s v="MG Special"/>
    <m/>
    <s v=""/>
    <x v="1"/>
    <x v="374"/>
    <x v="6"/>
    <s v=""/>
    <x v="1"/>
    <x v="1"/>
    <s v=""/>
    <n v="0"/>
  </r>
  <r>
    <s v="50OYB2YN"/>
    <x v="27"/>
    <x v="5"/>
    <x v="2"/>
    <s v="GTX Plus Basic"/>
    <s v="Kinnamplus"/>
    <s v="United States"/>
    <x v="0"/>
    <x v="375"/>
    <x v="228"/>
    <s v="Mon"/>
    <x v="8"/>
    <x v="4"/>
    <n v="1096"/>
    <n v="1180"/>
  </r>
  <r>
    <s v="C8BIQFEN"/>
    <x v="1"/>
    <x v="1"/>
    <x v="0"/>
    <s v="GTX Plus Pro"/>
    <s v="Betatech"/>
    <s v="Kenya"/>
    <x v="2"/>
    <x v="375"/>
    <x v="226"/>
    <s v="Tue"/>
    <x v="8"/>
    <x v="4"/>
    <n v="5482"/>
    <n v="0"/>
  </r>
  <r>
    <s v="0TEEJ0WD"/>
    <x v="26"/>
    <x v="4"/>
    <x v="2"/>
    <s v="GTX Plus Basic"/>
    <s v="Opentech"/>
    <s v="United States"/>
    <x v="2"/>
    <x v="375"/>
    <x v="229"/>
    <s v="Sat"/>
    <x v="8"/>
    <x v="4"/>
    <n v="1096"/>
    <n v="0"/>
  </r>
  <r>
    <s v="T2G750N6"/>
    <x v="29"/>
    <x v="1"/>
    <x v="0"/>
    <s v="MG Special"/>
    <s v="Treequote"/>
    <s v="United States"/>
    <x v="0"/>
    <x v="375"/>
    <x v="240"/>
    <s v="Mon"/>
    <x v="9"/>
    <x v="4"/>
    <n v="55"/>
    <n v="57"/>
  </r>
  <r>
    <s v="6BCEXGTX"/>
    <x v="22"/>
    <x v="1"/>
    <x v="0"/>
    <s v="GTX Plus Pro"/>
    <s v="Toughzap"/>
    <s v="United States"/>
    <x v="2"/>
    <x v="375"/>
    <x v="241"/>
    <s v="Wed"/>
    <x v="8"/>
    <x v="4"/>
    <n v="5482"/>
    <n v="0"/>
  </r>
  <r>
    <s v="6ZFEAR57"/>
    <x v="6"/>
    <x v="1"/>
    <x v="0"/>
    <s v="GTX Plus Basic"/>
    <s v="Genco Pura Olive Oil Company"/>
    <s v="Italy"/>
    <x v="2"/>
    <x v="375"/>
    <x v="241"/>
    <s v="Wed"/>
    <x v="8"/>
    <x v="4"/>
    <n v="1096"/>
    <n v="0"/>
  </r>
  <r>
    <s v="Y1JFDUVB"/>
    <x v="12"/>
    <x v="0"/>
    <x v="0"/>
    <s v="MG Special"/>
    <s v="Codehow"/>
    <s v="United States"/>
    <x v="0"/>
    <x v="375"/>
    <x v="245"/>
    <s v="Wed"/>
    <x v="9"/>
    <x v="4"/>
    <n v="55"/>
    <n v="48"/>
  </r>
  <r>
    <s v="7FCXBW1M"/>
    <x v="15"/>
    <x v="5"/>
    <x v="2"/>
    <s v="MG Special"/>
    <s v="Bioplex"/>
    <s v="United States"/>
    <x v="0"/>
    <x v="375"/>
    <x v="220"/>
    <s v="Mon"/>
    <x v="8"/>
    <x v="4"/>
    <n v="55"/>
    <n v="51"/>
  </r>
  <r>
    <s v="83Y5850C"/>
    <x v="3"/>
    <x v="0"/>
    <x v="0"/>
    <s v="MG Special"/>
    <s v="Inity"/>
    <s v="United States"/>
    <x v="2"/>
    <x v="376"/>
    <x v="256"/>
    <s v="Sat"/>
    <x v="8"/>
    <x v="4"/>
    <n v="55"/>
    <n v="0"/>
  </r>
  <r>
    <s v="V1458D23"/>
    <x v="27"/>
    <x v="5"/>
    <x v="2"/>
    <s v="GTX Plus Basic"/>
    <s v="Umbrella Corporation"/>
    <s v="United States"/>
    <x v="0"/>
    <x v="376"/>
    <x v="220"/>
    <s v="Mon"/>
    <x v="8"/>
    <x v="4"/>
    <n v="1096"/>
    <n v="1138"/>
  </r>
  <r>
    <s v="LJEAX51Q"/>
    <x v="1"/>
    <x v="1"/>
    <x v="0"/>
    <s v="MG Special"/>
    <s v="Streethex"/>
    <s v="Belgium"/>
    <x v="0"/>
    <x v="376"/>
    <x v="261"/>
    <s v="Thu"/>
    <x v="9"/>
    <x v="4"/>
    <n v="55"/>
    <n v="49"/>
  </r>
  <r>
    <s v="LDDQ5PN2"/>
    <x v="21"/>
    <x v="5"/>
    <x v="2"/>
    <s v="MG Advanced"/>
    <s v="Sumace"/>
    <s v="Romania"/>
    <x v="2"/>
    <x v="376"/>
    <x v="235"/>
    <s v="Tue"/>
    <x v="8"/>
    <x v="4"/>
    <n v="3393"/>
    <n v="0"/>
  </r>
  <r>
    <s v="WPJ0AS7T"/>
    <x v="8"/>
    <x v="1"/>
    <x v="0"/>
    <s v="GTX Basic"/>
    <s v="Genco Pura Olive Oil Company"/>
    <s v="Italy"/>
    <x v="0"/>
    <x v="376"/>
    <x v="270"/>
    <s v="Thu"/>
    <x v="9"/>
    <x v="4"/>
    <n v="550"/>
    <n v="650"/>
  </r>
  <r>
    <s v="4J8IA9GL"/>
    <x v="18"/>
    <x v="2"/>
    <x v="1"/>
    <s v="GTX Basic"/>
    <s v="Lexiqvolax"/>
    <s v="United States"/>
    <x v="0"/>
    <x v="376"/>
    <x v="272"/>
    <s v="Fri"/>
    <x v="9"/>
    <x v="4"/>
    <n v="550"/>
    <n v="470"/>
  </r>
  <r>
    <s v="76RZPT87"/>
    <x v="24"/>
    <x v="0"/>
    <x v="0"/>
    <s v="GTX Basic"/>
    <s v="Isdom"/>
    <s v="United States"/>
    <x v="0"/>
    <x v="376"/>
    <x v="271"/>
    <s v="Sun"/>
    <x v="9"/>
    <x v="4"/>
    <n v="550"/>
    <n v="567"/>
  </r>
  <r>
    <s v="9E3UNPHY"/>
    <x v="5"/>
    <x v="3"/>
    <x v="1"/>
    <s v="MG Advanced"/>
    <s v="Newex"/>
    <s v="Germany"/>
    <x v="0"/>
    <x v="376"/>
    <x v="267"/>
    <s v="Mon"/>
    <x v="9"/>
    <x v="4"/>
    <n v="3393"/>
    <n v="3836"/>
  </r>
  <r>
    <s v="CQ8UELF8"/>
    <x v="22"/>
    <x v="1"/>
    <x v="0"/>
    <s v="GTX Plus Pro"/>
    <s v="Rangreen"/>
    <s v="Panama"/>
    <x v="0"/>
    <x v="376"/>
    <x v="226"/>
    <s v="Tue"/>
    <x v="8"/>
    <x v="4"/>
    <n v="5482"/>
    <n v="5916"/>
  </r>
  <r>
    <s v="4E5E9MYV"/>
    <x v="9"/>
    <x v="2"/>
    <x v="1"/>
    <s v="GTX Plus Basic"/>
    <s v="Cheers"/>
    <s v="United States"/>
    <x v="0"/>
    <x v="376"/>
    <x v="241"/>
    <s v="Wed"/>
    <x v="8"/>
    <x v="4"/>
    <n v="1096"/>
    <n v="938"/>
  </r>
  <r>
    <s v="24BCH90I"/>
    <x v="9"/>
    <x v="2"/>
    <x v="1"/>
    <s v="GTX Plus Basic"/>
    <s v="Kan-code"/>
    <s v="United States"/>
    <x v="0"/>
    <x v="376"/>
    <x v="225"/>
    <s v="Wed"/>
    <x v="8"/>
    <x v="4"/>
    <n v="1096"/>
    <n v="1124"/>
  </r>
  <r>
    <s v="LWVZKYI0"/>
    <x v="12"/>
    <x v="0"/>
    <x v="0"/>
    <s v="MG Special"/>
    <s v="Gogozoom"/>
    <s v="United States"/>
    <x v="0"/>
    <x v="376"/>
    <x v="238"/>
    <s v="Fri"/>
    <x v="9"/>
    <x v="4"/>
    <n v="55"/>
    <n v="61"/>
  </r>
  <r>
    <s v="1W2EEX4L"/>
    <x v="4"/>
    <x v="3"/>
    <x v="1"/>
    <s v="MG Special"/>
    <s v="Faxquote"/>
    <s v="United States"/>
    <x v="2"/>
    <x v="376"/>
    <x v="266"/>
    <s v="Sun"/>
    <x v="9"/>
    <x v="4"/>
    <n v="55"/>
    <n v="0"/>
  </r>
  <r>
    <s v="8977L373"/>
    <x v="20"/>
    <x v="5"/>
    <x v="2"/>
    <s v="MG Advanced"/>
    <s v="Mathtouch"/>
    <s v="Jordan"/>
    <x v="0"/>
    <x v="376"/>
    <x v="232"/>
    <s v="Sun"/>
    <x v="8"/>
    <x v="4"/>
    <n v="3393"/>
    <n v="4011"/>
  </r>
  <r>
    <s v="66LD5EF0"/>
    <x v="2"/>
    <x v="2"/>
    <x v="1"/>
    <s v="GTX Plus Basic"/>
    <s v="Hatfan"/>
    <s v="United States"/>
    <x v="2"/>
    <x v="376"/>
    <x v="225"/>
    <s v="Wed"/>
    <x v="8"/>
    <x v="4"/>
    <n v="1096"/>
    <n v="0"/>
  </r>
  <r>
    <s v="50JIFEWD"/>
    <x v="2"/>
    <x v="2"/>
    <x v="1"/>
    <s v="GTX Pro"/>
    <s v="Plusstrip"/>
    <s v="United States"/>
    <x v="0"/>
    <x v="376"/>
    <x v="221"/>
    <s v="Fri"/>
    <x v="8"/>
    <x v="4"/>
    <n v="4821"/>
    <n v="5144"/>
  </r>
  <r>
    <s v="MTZQ55RH"/>
    <x v="25"/>
    <x v="4"/>
    <x v="2"/>
    <s v="GTX Basic"/>
    <s v="Zotware"/>
    <s v="United States"/>
    <x v="0"/>
    <x v="377"/>
    <x v="253"/>
    <s v="Fri"/>
    <x v="8"/>
    <x v="4"/>
    <n v="550"/>
    <n v="493"/>
  </r>
  <r>
    <s v="1V3O11ZD"/>
    <x v="23"/>
    <x v="4"/>
    <x v="2"/>
    <s v="GTX Basic"/>
    <s v="Kinnamplus"/>
    <s v="United States"/>
    <x v="2"/>
    <x v="377"/>
    <x v="230"/>
    <s v="Thu"/>
    <x v="8"/>
    <x v="4"/>
    <n v="550"/>
    <n v="0"/>
  </r>
  <r>
    <s v="AIBZQM42"/>
    <x v="13"/>
    <x v="4"/>
    <x v="2"/>
    <s v="GTX Plus Basic"/>
    <s v="Kinnamplus"/>
    <s v="United States"/>
    <x v="0"/>
    <x v="377"/>
    <x v="228"/>
    <s v="Mon"/>
    <x v="8"/>
    <x v="4"/>
    <n v="1096"/>
    <n v="1224"/>
  </r>
  <r>
    <s v="IZ5MV9YF"/>
    <x v="29"/>
    <x v="1"/>
    <x v="0"/>
    <s v="GTX Basic"/>
    <s v="Isdom"/>
    <s v="United States"/>
    <x v="2"/>
    <x v="377"/>
    <x v="235"/>
    <s v="Tue"/>
    <x v="8"/>
    <x v="4"/>
    <n v="550"/>
    <n v="0"/>
  </r>
  <r>
    <s v="OHJX1K09"/>
    <x v="16"/>
    <x v="2"/>
    <x v="1"/>
    <s v="GTX Basic"/>
    <s v="Konex"/>
    <s v="United States"/>
    <x v="2"/>
    <x v="377"/>
    <x v="226"/>
    <s v="Tue"/>
    <x v="8"/>
    <x v="4"/>
    <n v="550"/>
    <n v="0"/>
  </r>
  <r>
    <s v="I33TECO1"/>
    <x v="16"/>
    <x v="2"/>
    <x v="1"/>
    <s v="GTX Pro"/>
    <s v="Hottechi"/>
    <s v="Korea"/>
    <x v="2"/>
    <x v="377"/>
    <x v="262"/>
    <s v="Thu"/>
    <x v="8"/>
    <x v="4"/>
    <n v="4821"/>
    <n v="0"/>
  </r>
  <r>
    <s v="MT45X396"/>
    <x v="24"/>
    <x v="0"/>
    <x v="0"/>
    <s v="GTX Basic"/>
    <s v="Streethex"/>
    <s v="Belgium"/>
    <x v="2"/>
    <x v="377"/>
    <x v="232"/>
    <s v="Sun"/>
    <x v="8"/>
    <x v="4"/>
    <n v="550"/>
    <n v="0"/>
  </r>
  <r>
    <s v="G1W97XZA"/>
    <x v="9"/>
    <x v="2"/>
    <x v="1"/>
    <s v="GTX Plus Basic"/>
    <m/>
    <s v=""/>
    <x v="1"/>
    <x v="377"/>
    <x v="6"/>
    <s v=""/>
    <x v="1"/>
    <x v="1"/>
    <s v=""/>
    <n v="0"/>
  </r>
  <r>
    <s v="V8ELYA6F"/>
    <x v="3"/>
    <x v="0"/>
    <x v="0"/>
    <s v="GTX Plus Pro"/>
    <s v="Treequote"/>
    <s v="United States"/>
    <x v="0"/>
    <x v="378"/>
    <x v="225"/>
    <s v="Wed"/>
    <x v="8"/>
    <x v="4"/>
    <n v="5482"/>
    <n v="5276"/>
  </r>
  <r>
    <s v="NXXKM7C7"/>
    <x v="13"/>
    <x v="4"/>
    <x v="2"/>
    <s v="GTX Plus Basic"/>
    <s v="Cancity"/>
    <s v="United States"/>
    <x v="1"/>
    <x v="378"/>
    <x v="6"/>
    <s v=""/>
    <x v="1"/>
    <x v="1"/>
    <s v=""/>
    <n v="0"/>
  </r>
  <r>
    <s v="K98JFWRC"/>
    <x v="21"/>
    <x v="5"/>
    <x v="2"/>
    <s v="GTX Plus Pro"/>
    <s v="Bioplex"/>
    <s v="United States"/>
    <x v="2"/>
    <x v="378"/>
    <x v="260"/>
    <s v="Tue"/>
    <x v="8"/>
    <x v="4"/>
    <n v="5482"/>
    <n v="0"/>
  </r>
  <r>
    <s v="H6Q0LXVH"/>
    <x v="8"/>
    <x v="1"/>
    <x v="0"/>
    <s v="GTX Plus Basic"/>
    <s v="Konmatfix"/>
    <s v="United States"/>
    <x v="2"/>
    <x v="378"/>
    <x v="228"/>
    <s v="Mon"/>
    <x v="8"/>
    <x v="4"/>
    <n v="1096"/>
    <n v="0"/>
  </r>
  <r>
    <s v="2BH5Q718"/>
    <x v="10"/>
    <x v="3"/>
    <x v="1"/>
    <s v="MG Advanced"/>
    <s v="Scotfind"/>
    <s v="United States"/>
    <x v="2"/>
    <x v="378"/>
    <x v="230"/>
    <s v="Thu"/>
    <x v="8"/>
    <x v="4"/>
    <n v="3393"/>
    <n v="0"/>
  </r>
  <r>
    <s v="CSJKVMR9"/>
    <x v="7"/>
    <x v="2"/>
    <x v="1"/>
    <s v="GTX Basic"/>
    <s v="Y-corporation"/>
    <s v="United States"/>
    <x v="2"/>
    <x v="378"/>
    <x v="264"/>
    <s v="Thu"/>
    <x v="8"/>
    <x v="4"/>
    <n v="550"/>
    <n v="0"/>
  </r>
  <r>
    <s v="N3YVDYY2"/>
    <x v="22"/>
    <x v="1"/>
    <x v="0"/>
    <s v="GTX Plus Basic"/>
    <s v="Ron-tech"/>
    <s v="United States"/>
    <x v="0"/>
    <x v="378"/>
    <x v="230"/>
    <s v="Thu"/>
    <x v="8"/>
    <x v="4"/>
    <n v="1096"/>
    <n v="947"/>
  </r>
  <r>
    <s v="LRP5IXX5"/>
    <x v="19"/>
    <x v="4"/>
    <x v="2"/>
    <s v="GTX Plus Pro"/>
    <s v="Konex"/>
    <s v="United States"/>
    <x v="2"/>
    <x v="378"/>
    <x v="230"/>
    <s v="Thu"/>
    <x v="8"/>
    <x v="4"/>
    <n v="5482"/>
    <n v="0"/>
  </r>
  <r>
    <s v="SH1NTXPV"/>
    <x v="15"/>
    <x v="5"/>
    <x v="2"/>
    <s v="MG Advanced"/>
    <s v="Kinnamplus"/>
    <s v="United States"/>
    <x v="0"/>
    <x v="378"/>
    <x v="246"/>
    <s v="Wed"/>
    <x v="8"/>
    <x v="4"/>
    <n v="3393"/>
    <n v="3342"/>
  </r>
  <r>
    <s v="MKAKCFBQ"/>
    <x v="25"/>
    <x v="4"/>
    <x v="2"/>
    <s v="GTX Plus Pro"/>
    <s v="Ganjaflex"/>
    <s v="Japan"/>
    <x v="0"/>
    <x v="379"/>
    <x v="265"/>
    <s v="Sat"/>
    <x v="9"/>
    <x v="4"/>
    <n v="5482"/>
    <n v="5610"/>
  </r>
  <r>
    <s v="9YH8LS5H"/>
    <x v="23"/>
    <x v="4"/>
    <x v="2"/>
    <s v="MG Advanced"/>
    <s v="Condax"/>
    <s v="United States"/>
    <x v="2"/>
    <x v="379"/>
    <x v="273"/>
    <s v="Fri"/>
    <x v="9"/>
    <x v="4"/>
    <n v="3393"/>
    <n v="0"/>
  </r>
  <r>
    <s v="RO8TURF5"/>
    <x v="23"/>
    <x v="4"/>
    <x v="2"/>
    <s v="GTX Basic"/>
    <s v="Donquadtech"/>
    <s v="United States"/>
    <x v="0"/>
    <x v="379"/>
    <x v="262"/>
    <s v="Thu"/>
    <x v="8"/>
    <x v="4"/>
    <n v="550"/>
    <n v="557"/>
  </r>
  <r>
    <s v="EW5ASXX4"/>
    <x v="1"/>
    <x v="1"/>
    <x v="0"/>
    <s v="GTX Pro"/>
    <s v="Warephase"/>
    <s v="United States"/>
    <x v="2"/>
    <x v="379"/>
    <x v="228"/>
    <s v="Mon"/>
    <x v="8"/>
    <x v="4"/>
    <n v="4821"/>
    <n v="0"/>
  </r>
  <r>
    <s v="MDLJKQ5B"/>
    <x v="1"/>
    <x v="1"/>
    <x v="0"/>
    <s v="GTX Pro"/>
    <s v="dambase"/>
    <s v="United States"/>
    <x v="0"/>
    <x v="379"/>
    <x v="262"/>
    <s v="Thu"/>
    <x v="8"/>
    <x v="4"/>
    <n v="4821"/>
    <n v="5600"/>
  </r>
  <r>
    <s v="7OIR36P2"/>
    <x v="26"/>
    <x v="4"/>
    <x v="2"/>
    <s v="GTX Pro"/>
    <s v="Acme Corporation"/>
    <s v="United States"/>
    <x v="0"/>
    <x v="379"/>
    <x v="275"/>
    <s v="Wed"/>
    <x v="9"/>
    <x v="4"/>
    <n v="4821"/>
    <n v="4980"/>
  </r>
  <r>
    <s v="7XRWWM0X"/>
    <x v="16"/>
    <x v="2"/>
    <x v="1"/>
    <s v="MG Special"/>
    <s v="Scotfind"/>
    <s v="United States"/>
    <x v="1"/>
    <x v="379"/>
    <x v="6"/>
    <s v=""/>
    <x v="1"/>
    <x v="1"/>
    <s v=""/>
    <n v="0"/>
  </r>
  <r>
    <s v="GQ13O0AQ"/>
    <x v="16"/>
    <x v="2"/>
    <x v="1"/>
    <s v="GTX Pro"/>
    <s v="Kan-code"/>
    <s v="United States"/>
    <x v="2"/>
    <x v="379"/>
    <x v="241"/>
    <s v="Wed"/>
    <x v="8"/>
    <x v="4"/>
    <n v="4821"/>
    <n v="0"/>
  </r>
  <r>
    <s v="S9DDUFGP"/>
    <x v="18"/>
    <x v="2"/>
    <x v="1"/>
    <s v="GTX Basic"/>
    <s v="Konex"/>
    <s v="United States"/>
    <x v="2"/>
    <x v="379"/>
    <x v="260"/>
    <s v="Tue"/>
    <x v="8"/>
    <x v="4"/>
    <n v="550"/>
    <n v="0"/>
  </r>
  <r>
    <s v="B5OXRZTT"/>
    <x v="2"/>
    <x v="2"/>
    <x v="1"/>
    <s v="GTX Basic"/>
    <s v="Kan-code"/>
    <s v="United States"/>
    <x v="0"/>
    <x v="379"/>
    <x v="256"/>
    <s v="Sat"/>
    <x v="8"/>
    <x v="4"/>
    <n v="550"/>
    <n v="530"/>
  </r>
  <r>
    <s v="FX1RWO67"/>
    <x v="3"/>
    <x v="0"/>
    <x v="0"/>
    <s v="MG Advanced"/>
    <s v="Hottechi"/>
    <s v="Korea"/>
    <x v="0"/>
    <x v="380"/>
    <x v="271"/>
    <s v="Sun"/>
    <x v="9"/>
    <x v="4"/>
    <n v="3393"/>
    <n v="3300"/>
  </r>
  <r>
    <s v="BREOLQD9"/>
    <x v="25"/>
    <x v="4"/>
    <x v="2"/>
    <s v="MG Advanced"/>
    <m/>
    <s v=""/>
    <x v="1"/>
    <x v="380"/>
    <x v="6"/>
    <s v=""/>
    <x v="1"/>
    <x v="1"/>
    <s v=""/>
    <n v="0"/>
  </r>
  <r>
    <s v="2AGA3ALY"/>
    <x v="10"/>
    <x v="3"/>
    <x v="1"/>
    <s v="MG Advanced"/>
    <s v="Konex"/>
    <s v="United States"/>
    <x v="0"/>
    <x v="380"/>
    <x v="228"/>
    <s v="Mon"/>
    <x v="8"/>
    <x v="4"/>
    <n v="3393"/>
    <n v="3664"/>
  </r>
  <r>
    <s v="P8ZOY6HA"/>
    <x v="7"/>
    <x v="2"/>
    <x v="1"/>
    <s v="GTX Plus Pro"/>
    <s v="Konex"/>
    <s v="United States"/>
    <x v="2"/>
    <x v="380"/>
    <x v="228"/>
    <s v="Mon"/>
    <x v="8"/>
    <x v="4"/>
    <n v="5482"/>
    <n v="0"/>
  </r>
  <r>
    <s v="PBGAZKMQ"/>
    <x v="29"/>
    <x v="1"/>
    <x v="0"/>
    <s v="GTX Basic"/>
    <s v="Stanredtax"/>
    <s v="United States"/>
    <x v="0"/>
    <x v="380"/>
    <x v="241"/>
    <s v="Wed"/>
    <x v="8"/>
    <x v="4"/>
    <n v="550"/>
    <n v="575"/>
  </r>
  <r>
    <s v="86MJT5KR"/>
    <x v="5"/>
    <x v="3"/>
    <x v="1"/>
    <s v="MG Special"/>
    <s v="Blackzim"/>
    <s v="United States"/>
    <x v="2"/>
    <x v="380"/>
    <x v="230"/>
    <s v="Thu"/>
    <x v="8"/>
    <x v="4"/>
    <n v="55"/>
    <n v="0"/>
  </r>
  <r>
    <s v="62PCN0KS"/>
    <x v="9"/>
    <x v="2"/>
    <x v="1"/>
    <s v="GTX Plus Basic"/>
    <m/>
    <s v=""/>
    <x v="1"/>
    <x v="380"/>
    <x v="6"/>
    <s v=""/>
    <x v="1"/>
    <x v="1"/>
    <s v=""/>
    <n v="0"/>
  </r>
  <r>
    <s v="20NZO7TT"/>
    <x v="9"/>
    <x v="2"/>
    <x v="1"/>
    <s v="MG Advanced"/>
    <s v="J-Texon"/>
    <s v="United States"/>
    <x v="0"/>
    <x v="380"/>
    <x v="238"/>
    <s v="Fri"/>
    <x v="9"/>
    <x v="4"/>
    <n v="3393"/>
    <n v="3271"/>
  </r>
  <r>
    <s v="6FR9YZH2"/>
    <x v="0"/>
    <x v="0"/>
    <x v="0"/>
    <s v="GTX Plus Pro"/>
    <s v="Bioholding"/>
    <s v="Philipines"/>
    <x v="2"/>
    <x v="380"/>
    <x v="221"/>
    <s v="Fri"/>
    <x v="8"/>
    <x v="4"/>
    <n v="5482"/>
    <n v="0"/>
  </r>
  <r>
    <s v="LCZGL74L"/>
    <x v="6"/>
    <x v="1"/>
    <x v="0"/>
    <s v="GTX Plus Basic"/>
    <s v="Cancity"/>
    <s v="United States"/>
    <x v="2"/>
    <x v="380"/>
    <x v="244"/>
    <s v="Sun"/>
    <x v="8"/>
    <x v="4"/>
    <n v="1096"/>
    <n v="0"/>
  </r>
  <r>
    <s v="6NWIZG2N"/>
    <x v="19"/>
    <x v="4"/>
    <x v="2"/>
    <s v="GTX Plus Basic"/>
    <s v="Mathtouch"/>
    <s v="Jordan"/>
    <x v="0"/>
    <x v="380"/>
    <x v="253"/>
    <s v="Fri"/>
    <x v="8"/>
    <x v="4"/>
    <n v="1096"/>
    <n v="1035"/>
  </r>
  <r>
    <s v="IS2HLCEO"/>
    <x v="25"/>
    <x v="4"/>
    <x v="2"/>
    <s v="MG Special"/>
    <s v="Plussunin"/>
    <s v="United States"/>
    <x v="2"/>
    <x v="381"/>
    <x v="240"/>
    <s v="Mon"/>
    <x v="9"/>
    <x v="4"/>
    <n v="55"/>
    <n v="0"/>
  </r>
  <r>
    <s v="90D20NZU"/>
    <x v="1"/>
    <x v="1"/>
    <x v="0"/>
    <s v="GTX Plus Pro"/>
    <s v="Inity"/>
    <s v="United States"/>
    <x v="0"/>
    <x v="381"/>
    <x v="253"/>
    <s v="Fri"/>
    <x v="8"/>
    <x v="4"/>
    <n v="5482"/>
    <n v="4880"/>
  </r>
  <r>
    <s v="P214KAH8"/>
    <x v="26"/>
    <x v="4"/>
    <x v="2"/>
    <s v="MG Advanced"/>
    <s v="Yearin"/>
    <s v="United States"/>
    <x v="0"/>
    <x v="381"/>
    <x v="246"/>
    <s v="Wed"/>
    <x v="8"/>
    <x v="4"/>
    <n v="3393"/>
    <n v="3644"/>
  </r>
  <r>
    <s v="HEMKK91Z"/>
    <x v="14"/>
    <x v="3"/>
    <x v="1"/>
    <s v="MG Advanced"/>
    <s v="Plusstrip"/>
    <s v="United States"/>
    <x v="0"/>
    <x v="381"/>
    <x v="254"/>
    <s v="Wed"/>
    <x v="9"/>
    <x v="4"/>
    <n v="3393"/>
    <n v="3538"/>
  </r>
  <r>
    <s v="R2JKKVOO"/>
    <x v="16"/>
    <x v="2"/>
    <x v="1"/>
    <s v="GTX Plus Basic"/>
    <s v="Cheers"/>
    <s v="United States"/>
    <x v="2"/>
    <x v="381"/>
    <x v="237"/>
    <s v="Mon"/>
    <x v="8"/>
    <x v="4"/>
    <n v="1096"/>
    <n v="0"/>
  </r>
  <r>
    <s v="6LS93NXH"/>
    <x v="18"/>
    <x v="2"/>
    <x v="1"/>
    <s v="GTX Basic"/>
    <s v="Goodsilron"/>
    <s v="United States"/>
    <x v="2"/>
    <x v="381"/>
    <x v="237"/>
    <s v="Mon"/>
    <x v="8"/>
    <x v="4"/>
    <n v="550"/>
    <n v="0"/>
  </r>
  <r>
    <s v="BI36TLO5"/>
    <x v="19"/>
    <x v="4"/>
    <x v="2"/>
    <s v="GTX Pro"/>
    <s v="Bubba Gump"/>
    <s v="United States"/>
    <x v="0"/>
    <x v="381"/>
    <x v="258"/>
    <s v="Wed"/>
    <x v="9"/>
    <x v="4"/>
    <n v="4821"/>
    <n v="4154"/>
  </r>
  <r>
    <s v="TYQFCQBN"/>
    <x v="17"/>
    <x v="5"/>
    <x v="2"/>
    <s v="GTX Pro"/>
    <s v="Donware"/>
    <s v="United States"/>
    <x v="0"/>
    <x v="381"/>
    <x v="244"/>
    <s v="Sun"/>
    <x v="8"/>
    <x v="4"/>
    <n v="4821"/>
    <n v="4620"/>
  </r>
  <r>
    <s v="DH4WEPQ5"/>
    <x v="12"/>
    <x v="0"/>
    <x v="0"/>
    <s v="GTX Plus Pro"/>
    <s v="Domzoom"/>
    <s v="United States"/>
    <x v="0"/>
    <x v="381"/>
    <x v="229"/>
    <s v="Sat"/>
    <x v="8"/>
    <x v="4"/>
    <n v="5482"/>
    <n v="5653"/>
  </r>
  <r>
    <s v="NJAOJJY9"/>
    <x v="15"/>
    <x v="5"/>
    <x v="2"/>
    <s v="MG Special"/>
    <s v="Bioplex"/>
    <s v="United States"/>
    <x v="2"/>
    <x v="381"/>
    <x v="256"/>
    <s v="Sat"/>
    <x v="8"/>
    <x v="4"/>
    <n v="55"/>
    <n v="0"/>
  </r>
  <r>
    <s v="VM6SAQYT"/>
    <x v="15"/>
    <x v="5"/>
    <x v="2"/>
    <s v="MG Special"/>
    <s v="Donquadtech"/>
    <s v="United States"/>
    <x v="0"/>
    <x v="381"/>
    <x v="244"/>
    <s v="Sun"/>
    <x v="8"/>
    <x v="4"/>
    <n v="55"/>
    <n v="65"/>
  </r>
  <r>
    <s v="E2LVAU2T"/>
    <x v="2"/>
    <x v="2"/>
    <x v="1"/>
    <s v="GTX Basic"/>
    <s v="Newex"/>
    <s v="Germany"/>
    <x v="0"/>
    <x v="381"/>
    <x v="252"/>
    <s v="Tue"/>
    <x v="9"/>
    <x v="4"/>
    <n v="550"/>
    <n v="497"/>
  </r>
  <r>
    <s v="CNAOGH7N"/>
    <x v="25"/>
    <x v="4"/>
    <x v="2"/>
    <s v="GTX Pro"/>
    <s v="Sumace"/>
    <s v="Romania"/>
    <x v="0"/>
    <x v="382"/>
    <x v="243"/>
    <s v="Thu"/>
    <x v="9"/>
    <x v="4"/>
    <n v="4821"/>
    <n v="4645"/>
  </r>
  <r>
    <s v="0ONK3WET"/>
    <x v="23"/>
    <x v="4"/>
    <x v="2"/>
    <s v="GTX Pro"/>
    <s v="Massive Dynamic"/>
    <s v="United States"/>
    <x v="0"/>
    <x v="382"/>
    <x v="235"/>
    <s v="Tue"/>
    <x v="8"/>
    <x v="4"/>
    <n v="4821"/>
    <n v="4243"/>
  </r>
  <r>
    <s v="9Y43IDMY"/>
    <x v="13"/>
    <x v="4"/>
    <x v="2"/>
    <s v="GTX Plus Basic"/>
    <s v="Opentech"/>
    <s v="United States"/>
    <x v="2"/>
    <x v="382"/>
    <x v="258"/>
    <s v="Wed"/>
    <x v="9"/>
    <x v="4"/>
    <n v="1096"/>
    <n v="0"/>
  </r>
  <r>
    <s v="UIE5G6GW"/>
    <x v="1"/>
    <x v="1"/>
    <x v="0"/>
    <s v="GTX Pro"/>
    <s v="Cancity"/>
    <s v="United States"/>
    <x v="0"/>
    <x v="382"/>
    <x v="246"/>
    <s v="Wed"/>
    <x v="8"/>
    <x v="4"/>
    <n v="4821"/>
    <n v="4617"/>
  </r>
  <r>
    <s v="GB6C2UK5"/>
    <x v="14"/>
    <x v="3"/>
    <x v="1"/>
    <s v="GTK 500"/>
    <s v="Xx-holding"/>
    <s v="United States"/>
    <x v="0"/>
    <x v="382"/>
    <x v="240"/>
    <s v="Mon"/>
    <x v="9"/>
    <x v="4"/>
    <n v="26768"/>
    <n v="29220"/>
  </r>
  <r>
    <s v="5S2JLJGL"/>
    <x v="29"/>
    <x v="1"/>
    <x v="0"/>
    <s v="GTX Plus Basic"/>
    <s v="Funholding"/>
    <s v="United States"/>
    <x v="2"/>
    <x v="382"/>
    <x v="262"/>
    <s v="Thu"/>
    <x v="8"/>
    <x v="4"/>
    <n v="1096"/>
    <n v="0"/>
  </r>
  <r>
    <s v="820NH7ZA"/>
    <x v="16"/>
    <x v="2"/>
    <x v="1"/>
    <s v="GTX Basic"/>
    <s v="Konex"/>
    <s v="United States"/>
    <x v="0"/>
    <x v="382"/>
    <x v="240"/>
    <s v="Mon"/>
    <x v="9"/>
    <x v="4"/>
    <n v="550"/>
    <n v="643"/>
  </r>
  <r>
    <s v="PIPYDN8Y"/>
    <x v="18"/>
    <x v="2"/>
    <x v="1"/>
    <s v="GTX Basic"/>
    <s v="Scotfind"/>
    <s v="United States"/>
    <x v="2"/>
    <x v="382"/>
    <x v="235"/>
    <s v="Tue"/>
    <x v="8"/>
    <x v="4"/>
    <n v="550"/>
    <n v="0"/>
  </r>
  <r>
    <s v="E3LNNM8H"/>
    <x v="9"/>
    <x v="2"/>
    <x v="1"/>
    <s v="GTX Plus Pro"/>
    <s v="Blackzim"/>
    <s v="United States"/>
    <x v="2"/>
    <x v="382"/>
    <x v="252"/>
    <s v="Tue"/>
    <x v="9"/>
    <x v="4"/>
    <n v="5482"/>
    <n v="0"/>
  </r>
  <r>
    <s v="UHYI2QB2"/>
    <x v="0"/>
    <x v="0"/>
    <x v="0"/>
    <s v="MG Special"/>
    <s v="Funholding"/>
    <s v="United States"/>
    <x v="2"/>
    <x v="382"/>
    <x v="260"/>
    <s v="Tue"/>
    <x v="8"/>
    <x v="4"/>
    <n v="55"/>
    <n v="0"/>
  </r>
  <r>
    <s v="5SJP2J1J"/>
    <x v="25"/>
    <x v="4"/>
    <x v="2"/>
    <s v="GTX Plus Basic"/>
    <s v="Mathtouch"/>
    <s v="Jordan"/>
    <x v="0"/>
    <x v="383"/>
    <x v="228"/>
    <s v="Mon"/>
    <x v="8"/>
    <x v="4"/>
    <n v="1096"/>
    <n v="886"/>
  </r>
  <r>
    <s v="R5V9DX5U"/>
    <x v="28"/>
    <x v="0"/>
    <x v="0"/>
    <s v="MG Advanced"/>
    <s v="Rangreen"/>
    <s v="Panama"/>
    <x v="0"/>
    <x v="383"/>
    <x v="260"/>
    <s v="Tue"/>
    <x v="8"/>
    <x v="4"/>
    <n v="3393"/>
    <n v="3206"/>
  </r>
  <r>
    <s v="PGCWLU4L"/>
    <x v="13"/>
    <x v="4"/>
    <x v="2"/>
    <s v="GTX Basic"/>
    <s v="Gekko &amp; Co"/>
    <s v="United States"/>
    <x v="0"/>
    <x v="383"/>
    <x v="228"/>
    <s v="Mon"/>
    <x v="8"/>
    <x v="4"/>
    <n v="550"/>
    <n v="678"/>
  </r>
  <r>
    <s v="RVI6ARFW"/>
    <x v="1"/>
    <x v="1"/>
    <x v="0"/>
    <s v="GTX Basic"/>
    <s v="Funholding"/>
    <s v="United States"/>
    <x v="0"/>
    <x v="383"/>
    <x v="228"/>
    <s v="Mon"/>
    <x v="8"/>
    <x v="4"/>
    <n v="550"/>
    <n v="549"/>
  </r>
  <r>
    <s v="QVWPMJ8R"/>
    <x v="26"/>
    <x v="4"/>
    <x v="2"/>
    <s v="GTX Plus Pro"/>
    <s v="Kan-code"/>
    <s v="United States"/>
    <x v="0"/>
    <x v="383"/>
    <x v="260"/>
    <s v="Tue"/>
    <x v="8"/>
    <x v="4"/>
    <n v="5482"/>
    <n v="6540"/>
  </r>
  <r>
    <s v="7M7UED1P"/>
    <x v="29"/>
    <x v="1"/>
    <x v="0"/>
    <s v="GTX Basic"/>
    <s v="Toughzap"/>
    <s v="United States"/>
    <x v="2"/>
    <x v="383"/>
    <x v="235"/>
    <s v="Tue"/>
    <x v="8"/>
    <x v="4"/>
    <n v="550"/>
    <n v="0"/>
  </r>
  <r>
    <s v="JW51LS6C"/>
    <x v="9"/>
    <x v="2"/>
    <x v="1"/>
    <s v="MG Advanced"/>
    <s v="Lexiqvolax"/>
    <s v="United States"/>
    <x v="2"/>
    <x v="383"/>
    <x v="240"/>
    <s v="Mon"/>
    <x v="9"/>
    <x v="4"/>
    <n v="3393"/>
    <n v="0"/>
  </r>
  <r>
    <s v="KU4GX1KD"/>
    <x v="6"/>
    <x v="1"/>
    <x v="0"/>
    <s v="GTX Basic"/>
    <s v="Isdom"/>
    <s v="United States"/>
    <x v="0"/>
    <x v="383"/>
    <x v="260"/>
    <s v="Tue"/>
    <x v="8"/>
    <x v="4"/>
    <n v="550"/>
    <n v="662"/>
  </r>
  <r>
    <s v="GSE8QWMU"/>
    <x v="4"/>
    <x v="3"/>
    <x v="1"/>
    <s v="GTX Pro"/>
    <s v="Finjob"/>
    <s v="United States"/>
    <x v="0"/>
    <x v="383"/>
    <x v="253"/>
    <s v="Fri"/>
    <x v="8"/>
    <x v="4"/>
    <n v="4821"/>
    <n v="4540"/>
  </r>
  <r>
    <s v="6MTK51P5"/>
    <x v="3"/>
    <x v="0"/>
    <x v="0"/>
    <s v="MG Special"/>
    <s v="Rundofase"/>
    <s v="United States"/>
    <x v="0"/>
    <x v="384"/>
    <x v="246"/>
    <s v="Wed"/>
    <x v="8"/>
    <x v="4"/>
    <n v="55"/>
    <n v="52"/>
  </r>
  <r>
    <s v="J962I0KG"/>
    <x v="23"/>
    <x v="4"/>
    <x v="2"/>
    <s v="GTX Plus Basic"/>
    <m/>
    <s v=""/>
    <x v="1"/>
    <x v="384"/>
    <x v="6"/>
    <s v=""/>
    <x v="1"/>
    <x v="1"/>
    <s v=""/>
    <n v="0"/>
  </r>
  <r>
    <s v="QA2XTMMZ"/>
    <x v="27"/>
    <x v="5"/>
    <x v="2"/>
    <s v="GTX Pro"/>
    <s v="Yearin"/>
    <s v="United States"/>
    <x v="2"/>
    <x v="384"/>
    <x v="237"/>
    <s v="Mon"/>
    <x v="8"/>
    <x v="4"/>
    <n v="4821"/>
    <n v="0"/>
  </r>
  <r>
    <s v="T58EDFV0"/>
    <x v="16"/>
    <x v="2"/>
    <x v="1"/>
    <s v="GTX Basic"/>
    <s v="Goodsilron"/>
    <s v="United States"/>
    <x v="0"/>
    <x v="384"/>
    <x v="250"/>
    <s v="Fri"/>
    <x v="9"/>
    <x v="4"/>
    <n v="550"/>
    <n v="504"/>
  </r>
  <r>
    <s v="C09PGOZG"/>
    <x v="18"/>
    <x v="2"/>
    <x v="1"/>
    <s v="GTX Basic"/>
    <s v="Kan-code"/>
    <s v="United States"/>
    <x v="0"/>
    <x v="384"/>
    <x v="240"/>
    <s v="Mon"/>
    <x v="9"/>
    <x v="4"/>
    <n v="550"/>
    <n v="589"/>
  </r>
  <r>
    <s v="IG9RPWOZ"/>
    <x v="0"/>
    <x v="0"/>
    <x v="0"/>
    <s v="GTX Plus Pro"/>
    <s v="Stanredtax"/>
    <s v="United States"/>
    <x v="0"/>
    <x v="384"/>
    <x v="257"/>
    <s v="Sat"/>
    <x v="9"/>
    <x v="4"/>
    <n v="5482"/>
    <n v="5756"/>
  </r>
  <r>
    <s v="3GFZ7SN4"/>
    <x v="0"/>
    <x v="0"/>
    <x v="0"/>
    <s v="MG Advanced"/>
    <s v="Streethex"/>
    <s v="Belgium"/>
    <x v="0"/>
    <x v="384"/>
    <x v="230"/>
    <s v="Thu"/>
    <x v="8"/>
    <x v="4"/>
    <n v="3393"/>
    <n v="3161"/>
  </r>
  <r>
    <s v="PQ84ANKD"/>
    <x v="15"/>
    <x v="5"/>
    <x v="2"/>
    <s v="MG Special"/>
    <m/>
    <s v=""/>
    <x v="1"/>
    <x v="384"/>
    <x v="6"/>
    <s v=""/>
    <x v="1"/>
    <x v="1"/>
    <s v=""/>
    <n v="0"/>
  </r>
  <r>
    <s v="DC1E84LC"/>
    <x v="20"/>
    <x v="5"/>
    <x v="2"/>
    <s v="GTX Plus Pro"/>
    <s v="Umbrella Corporation"/>
    <s v="United States"/>
    <x v="0"/>
    <x v="384"/>
    <x v="250"/>
    <s v="Fri"/>
    <x v="9"/>
    <x v="4"/>
    <n v="5482"/>
    <n v="5209"/>
  </r>
  <r>
    <s v="F0XGEQOE"/>
    <x v="23"/>
    <x v="4"/>
    <x v="2"/>
    <s v="MG Advanced"/>
    <s v="Kan-code"/>
    <s v="United States"/>
    <x v="2"/>
    <x v="385"/>
    <x v="256"/>
    <s v="Sat"/>
    <x v="8"/>
    <x v="4"/>
    <n v="3393"/>
    <n v="0"/>
  </r>
  <r>
    <s v="EQIV6PMF"/>
    <x v="28"/>
    <x v="0"/>
    <x v="0"/>
    <s v="MG Special"/>
    <s v="dambase"/>
    <s v="United States"/>
    <x v="0"/>
    <x v="385"/>
    <x v="250"/>
    <s v="Fri"/>
    <x v="9"/>
    <x v="4"/>
    <n v="55"/>
    <n v="58"/>
  </r>
  <r>
    <s v="SK3A12HI"/>
    <x v="27"/>
    <x v="5"/>
    <x v="2"/>
    <s v="MG Special"/>
    <s v="Massive Dynamic"/>
    <s v="United States"/>
    <x v="0"/>
    <x v="385"/>
    <x v="261"/>
    <s v="Thu"/>
    <x v="9"/>
    <x v="4"/>
    <n v="55"/>
    <n v="57"/>
  </r>
  <r>
    <s v="F28BOUE5"/>
    <x v="26"/>
    <x v="4"/>
    <x v="2"/>
    <s v="GTX Pro"/>
    <s v="Bubba Gump"/>
    <s v="United States"/>
    <x v="0"/>
    <x v="385"/>
    <x v="249"/>
    <s v="Sun"/>
    <x v="9"/>
    <x v="4"/>
    <n v="4821"/>
    <n v="5466"/>
  </r>
  <r>
    <s v="Z7JCS0ZW"/>
    <x v="8"/>
    <x v="1"/>
    <x v="0"/>
    <s v="GTX Plus Pro"/>
    <s v="Domzoom"/>
    <s v="United States"/>
    <x v="2"/>
    <x v="385"/>
    <x v="253"/>
    <s v="Fri"/>
    <x v="8"/>
    <x v="4"/>
    <n v="5482"/>
    <n v="0"/>
  </r>
  <r>
    <s v="9E3H6ONP"/>
    <x v="7"/>
    <x v="2"/>
    <x v="1"/>
    <s v="GTX Plus Pro"/>
    <s v="Lexiqvolax"/>
    <s v="United States"/>
    <x v="0"/>
    <x v="385"/>
    <x v="256"/>
    <s v="Sat"/>
    <x v="8"/>
    <x v="4"/>
    <n v="5482"/>
    <n v="6932"/>
  </r>
  <r>
    <s v="FVTCAFCL"/>
    <x v="18"/>
    <x v="2"/>
    <x v="1"/>
    <s v="GTX Basic"/>
    <s v="Newex"/>
    <s v="Germany"/>
    <x v="0"/>
    <x v="385"/>
    <x v="255"/>
    <s v="Fri"/>
    <x v="9"/>
    <x v="4"/>
    <n v="550"/>
    <n v="597"/>
  </r>
  <r>
    <s v="9TTQYYIW"/>
    <x v="5"/>
    <x v="3"/>
    <x v="1"/>
    <s v="MG Advanced"/>
    <s v="Green-Plus"/>
    <s v="United States"/>
    <x v="2"/>
    <x v="385"/>
    <x v="237"/>
    <s v="Mon"/>
    <x v="8"/>
    <x v="4"/>
    <n v="3393"/>
    <n v="0"/>
  </r>
  <r>
    <s v="33JYWJ1X"/>
    <x v="9"/>
    <x v="2"/>
    <x v="1"/>
    <s v="GTX Basic"/>
    <s v="Cheers"/>
    <s v="United States"/>
    <x v="0"/>
    <x v="385"/>
    <x v="272"/>
    <s v="Fri"/>
    <x v="9"/>
    <x v="4"/>
    <n v="550"/>
    <n v="619"/>
  </r>
  <r>
    <s v="L11T0DYF"/>
    <x v="4"/>
    <x v="3"/>
    <x v="1"/>
    <s v="MG Advanced"/>
    <s v="Faxquote"/>
    <s v="United States"/>
    <x v="0"/>
    <x v="385"/>
    <x v="238"/>
    <s v="Fri"/>
    <x v="9"/>
    <x v="4"/>
    <n v="3393"/>
    <n v="2590"/>
  </r>
  <r>
    <s v="QJZVB9ZG"/>
    <x v="20"/>
    <x v="5"/>
    <x v="2"/>
    <s v="GTX Pro"/>
    <s v="Sumace"/>
    <s v="Romania"/>
    <x v="2"/>
    <x v="385"/>
    <x v="244"/>
    <s v="Sun"/>
    <x v="8"/>
    <x v="4"/>
    <n v="4821"/>
    <n v="0"/>
  </r>
  <r>
    <s v="WAEWV7YD"/>
    <x v="23"/>
    <x v="4"/>
    <x v="2"/>
    <s v="GTX Basic"/>
    <s v="Yearin"/>
    <s v="United States"/>
    <x v="0"/>
    <x v="386"/>
    <x v="243"/>
    <s v="Thu"/>
    <x v="9"/>
    <x v="4"/>
    <n v="550"/>
    <n v="609"/>
  </r>
  <r>
    <s v="3RJPZ634"/>
    <x v="27"/>
    <x v="5"/>
    <x v="2"/>
    <s v="GTX Pro"/>
    <s v="Konex"/>
    <s v="United States"/>
    <x v="0"/>
    <x v="386"/>
    <x v="258"/>
    <s v="Wed"/>
    <x v="9"/>
    <x v="4"/>
    <n v="4821"/>
    <n v="4492"/>
  </r>
  <r>
    <s v="FZH6NJAQ"/>
    <x v="9"/>
    <x v="2"/>
    <x v="1"/>
    <s v="GTX Plus Basic"/>
    <s v="Rantouch"/>
    <s v="United States"/>
    <x v="2"/>
    <x v="386"/>
    <x v="237"/>
    <s v="Mon"/>
    <x v="8"/>
    <x v="4"/>
    <n v="1096"/>
    <n v="0"/>
  </r>
  <r>
    <s v="4MPM6ZPU"/>
    <x v="19"/>
    <x v="4"/>
    <x v="2"/>
    <s v="GTX Pro"/>
    <s v="Yearin"/>
    <s v="United States"/>
    <x v="2"/>
    <x v="386"/>
    <x v="258"/>
    <s v="Wed"/>
    <x v="9"/>
    <x v="4"/>
    <n v="4821"/>
    <n v="0"/>
  </r>
  <r>
    <s v="U0XDMZK8"/>
    <x v="15"/>
    <x v="5"/>
    <x v="2"/>
    <s v="MG Special"/>
    <s v="Kan-code"/>
    <s v="United States"/>
    <x v="0"/>
    <x v="386"/>
    <x v="252"/>
    <s v="Tue"/>
    <x v="9"/>
    <x v="4"/>
    <n v="55"/>
    <n v="47"/>
  </r>
  <r>
    <s v="J1G2SZKD"/>
    <x v="2"/>
    <x v="2"/>
    <x v="1"/>
    <s v="GTX Basic"/>
    <s v="Goodsilron"/>
    <s v="United States"/>
    <x v="1"/>
    <x v="386"/>
    <x v="6"/>
    <s v=""/>
    <x v="1"/>
    <x v="1"/>
    <s v=""/>
    <n v="0"/>
  </r>
  <r>
    <s v="BF9D3HVC"/>
    <x v="27"/>
    <x v="5"/>
    <x v="2"/>
    <s v="GTX Basic"/>
    <s v="Donquadtech"/>
    <s v="United States"/>
    <x v="2"/>
    <x v="387"/>
    <x v="236"/>
    <s v="Sat"/>
    <x v="9"/>
    <x v="4"/>
    <n v="550"/>
    <n v="0"/>
  </r>
  <r>
    <s v="YMWG4Z3S"/>
    <x v="18"/>
    <x v="2"/>
    <x v="1"/>
    <s v="GTX Plus Basic"/>
    <s v="Warephase"/>
    <s v="United States"/>
    <x v="1"/>
    <x v="387"/>
    <x v="6"/>
    <s v=""/>
    <x v="1"/>
    <x v="1"/>
    <s v=""/>
    <n v="0"/>
  </r>
  <r>
    <s v="6AT4VS58"/>
    <x v="18"/>
    <x v="2"/>
    <x v="1"/>
    <s v="GTX Basic"/>
    <s v="Sonron"/>
    <s v="United States"/>
    <x v="0"/>
    <x v="387"/>
    <x v="250"/>
    <s v="Fri"/>
    <x v="9"/>
    <x v="4"/>
    <n v="550"/>
    <n v="484"/>
  </r>
  <r>
    <s v="S5FBJ31P"/>
    <x v="22"/>
    <x v="1"/>
    <x v="0"/>
    <s v="MG Advanced"/>
    <s v="Ron-tech"/>
    <s v="United States"/>
    <x v="2"/>
    <x v="387"/>
    <x v="256"/>
    <s v="Sat"/>
    <x v="8"/>
    <x v="4"/>
    <n v="3393"/>
    <n v="0"/>
  </r>
  <r>
    <s v="62JLAD45"/>
    <x v="6"/>
    <x v="1"/>
    <x v="0"/>
    <s v="MG Special"/>
    <s v="Toughzap"/>
    <s v="United States"/>
    <x v="2"/>
    <x v="387"/>
    <x v="260"/>
    <s v="Tue"/>
    <x v="8"/>
    <x v="4"/>
    <n v="55"/>
    <n v="0"/>
  </r>
  <r>
    <s v="Z7GJE1K0"/>
    <x v="11"/>
    <x v="3"/>
    <x v="1"/>
    <s v="MG Special"/>
    <s v="Dalttechnology"/>
    <s v="United States"/>
    <x v="0"/>
    <x v="387"/>
    <x v="243"/>
    <s v="Thu"/>
    <x v="9"/>
    <x v="4"/>
    <n v="55"/>
    <n v="49"/>
  </r>
  <r>
    <s v="PV3TH2FF"/>
    <x v="4"/>
    <x v="3"/>
    <x v="1"/>
    <s v="MG Special"/>
    <m/>
    <s v=""/>
    <x v="1"/>
    <x v="387"/>
    <x v="6"/>
    <s v=""/>
    <x v="1"/>
    <x v="1"/>
    <s v=""/>
    <n v="0"/>
  </r>
  <r>
    <s v="4ZQTMS3Z"/>
    <x v="15"/>
    <x v="5"/>
    <x v="2"/>
    <s v="MG Special"/>
    <s v="Kan-code"/>
    <s v="United States"/>
    <x v="1"/>
    <x v="387"/>
    <x v="6"/>
    <s v=""/>
    <x v="1"/>
    <x v="1"/>
    <s v=""/>
    <n v="0"/>
  </r>
  <r>
    <s v="N6ZLW0OG"/>
    <x v="23"/>
    <x v="4"/>
    <x v="2"/>
    <s v="GTX Plus Basic"/>
    <s v="Ganjaflex"/>
    <s v="Japan"/>
    <x v="0"/>
    <x v="388"/>
    <x v="252"/>
    <s v="Tue"/>
    <x v="9"/>
    <x v="4"/>
    <n v="1096"/>
    <n v="927"/>
  </r>
  <r>
    <s v="IJ2CLOLZ"/>
    <x v="13"/>
    <x v="4"/>
    <x v="2"/>
    <s v="GTX Pro"/>
    <s v="Acme Corporation"/>
    <s v="United States"/>
    <x v="0"/>
    <x v="388"/>
    <x v="257"/>
    <s v="Sat"/>
    <x v="9"/>
    <x v="4"/>
    <n v="4821"/>
    <n v="4445"/>
  </r>
  <r>
    <s v="K4N74V6U"/>
    <x v="1"/>
    <x v="1"/>
    <x v="0"/>
    <s v="GTX Pro"/>
    <s v="Codehow"/>
    <s v="United States"/>
    <x v="0"/>
    <x v="388"/>
    <x v="240"/>
    <s v="Mon"/>
    <x v="9"/>
    <x v="4"/>
    <n v="4821"/>
    <n v="5110"/>
  </r>
  <r>
    <s v="H7GFLCDH"/>
    <x v="14"/>
    <x v="3"/>
    <x v="1"/>
    <s v="MG Special"/>
    <s v="Blackzim"/>
    <s v="United States"/>
    <x v="0"/>
    <x v="388"/>
    <x v="248"/>
    <s v="Mon"/>
    <x v="9"/>
    <x v="4"/>
    <n v="55"/>
    <n v="62"/>
  </r>
  <r>
    <s v="0QMOIDET"/>
    <x v="7"/>
    <x v="2"/>
    <x v="1"/>
    <s v="GTX Plus Basic"/>
    <s v="Konex"/>
    <s v="United States"/>
    <x v="0"/>
    <x v="388"/>
    <x v="263"/>
    <s v="Mon"/>
    <x v="9"/>
    <x v="4"/>
    <n v="1096"/>
    <n v="1049"/>
  </r>
  <r>
    <s v="33JWQH71"/>
    <x v="16"/>
    <x v="2"/>
    <x v="1"/>
    <s v="GTX Plus Basic"/>
    <s v="Labdrill"/>
    <s v="United States"/>
    <x v="0"/>
    <x v="388"/>
    <x v="252"/>
    <s v="Tue"/>
    <x v="9"/>
    <x v="4"/>
    <n v="1096"/>
    <n v="885"/>
  </r>
  <r>
    <s v="D55HTKRU"/>
    <x v="18"/>
    <x v="2"/>
    <x v="1"/>
    <s v="GTX Pro"/>
    <s v="Newex"/>
    <s v="Germany"/>
    <x v="1"/>
    <x v="388"/>
    <x v="6"/>
    <s v=""/>
    <x v="1"/>
    <x v="1"/>
    <s v=""/>
    <n v="0"/>
  </r>
  <r>
    <s v="Z9WFXNX3"/>
    <x v="5"/>
    <x v="3"/>
    <x v="1"/>
    <s v="MG Advanced"/>
    <s v="Golddex"/>
    <s v="United States"/>
    <x v="2"/>
    <x v="388"/>
    <x v="246"/>
    <s v="Wed"/>
    <x v="8"/>
    <x v="4"/>
    <n v="3393"/>
    <n v="0"/>
  </r>
  <r>
    <s v="7ACIXBSY"/>
    <x v="15"/>
    <x v="5"/>
    <x v="2"/>
    <s v="MG Advanced"/>
    <s v="Gekko &amp; Co"/>
    <s v="United States"/>
    <x v="0"/>
    <x v="388"/>
    <x v="252"/>
    <s v="Tue"/>
    <x v="9"/>
    <x v="4"/>
    <n v="3393"/>
    <n v="3612"/>
  </r>
  <r>
    <s v="MEIBOSW7"/>
    <x v="20"/>
    <x v="5"/>
    <x v="2"/>
    <s v="GTX Pro"/>
    <s v="Zencorporation"/>
    <s v="China"/>
    <x v="0"/>
    <x v="388"/>
    <x v="246"/>
    <s v="Wed"/>
    <x v="8"/>
    <x v="4"/>
    <n v="4821"/>
    <n v="5106"/>
  </r>
  <r>
    <s v="NBUHFAKW"/>
    <x v="3"/>
    <x v="0"/>
    <x v="0"/>
    <s v="MG Advanced"/>
    <s v="Genco Pura Olive Oil Company"/>
    <s v="Italy"/>
    <x v="0"/>
    <x v="389"/>
    <x v="270"/>
    <s v="Thu"/>
    <x v="9"/>
    <x v="4"/>
    <n v="3393"/>
    <n v="2477"/>
  </r>
  <r>
    <s v="PJ3NGI1Y"/>
    <x v="23"/>
    <x v="4"/>
    <x v="2"/>
    <s v="MG Special"/>
    <s v="Donquadtech"/>
    <s v="United States"/>
    <x v="2"/>
    <x v="389"/>
    <x v="249"/>
    <s v="Sun"/>
    <x v="9"/>
    <x v="4"/>
    <n v="55"/>
    <n v="0"/>
  </r>
  <r>
    <s v="RDZ2FC3A"/>
    <x v="1"/>
    <x v="1"/>
    <x v="0"/>
    <s v="GTX Basic"/>
    <s v="Warephase"/>
    <s v="United States"/>
    <x v="0"/>
    <x v="389"/>
    <x v="263"/>
    <s v="Mon"/>
    <x v="9"/>
    <x v="4"/>
    <n v="550"/>
    <n v="537"/>
  </r>
  <r>
    <s v="R7GYOI0M"/>
    <x v="7"/>
    <x v="2"/>
    <x v="1"/>
    <s v="GTX Plus Pro"/>
    <s v="Hatfan"/>
    <s v="United States"/>
    <x v="0"/>
    <x v="389"/>
    <x v="249"/>
    <s v="Sun"/>
    <x v="9"/>
    <x v="4"/>
    <n v="5482"/>
    <n v="5547"/>
  </r>
  <r>
    <s v="Z1IF1M5M"/>
    <x v="0"/>
    <x v="0"/>
    <x v="0"/>
    <s v="GTX Plus Basic"/>
    <s v="Konmatfix"/>
    <s v="United States"/>
    <x v="0"/>
    <x v="389"/>
    <x v="246"/>
    <s v="Wed"/>
    <x v="8"/>
    <x v="4"/>
    <n v="1096"/>
    <n v="1001"/>
  </r>
  <r>
    <s v="B133ECHC"/>
    <x v="4"/>
    <x v="3"/>
    <x v="1"/>
    <s v="GTX Plus Pro"/>
    <s v="Kan-code"/>
    <s v="United States"/>
    <x v="2"/>
    <x v="389"/>
    <x v="252"/>
    <s v="Tue"/>
    <x v="9"/>
    <x v="4"/>
    <n v="5482"/>
    <n v="0"/>
  </r>
  <r>
    <s v="P55UV5QW"/>
    <x v="15"/>
    <x v="5"/>
    <x v="2"/>
    <s v="GTX Plus Basic"/>
    <s v="Yearin"/>
    <s v="United States"/>
    <x v="2"/>
    <x v="389"/>
    <x v="246"/>
    <s v="Wed"/>
    <x v="8"/>
    <x v="4"/>
    <n v="1096"/>
    <n v="0"/>
  </r>
  <r>
    <s v="H0HDYIYJ"/>
    <x v="20"/>
    <x v="5"/>
    <x v="2"/>
    <s v="GTX Pro"/>
    <s v="Umbrella Corporation"/>
    <s v="United States"/>
    <x v="0"/>
    <x v="389"/>
    <x v="246"/>
    <s v="Wed"/>
    <x v="8"/>
    <x v="4"/>
    <n v="4821"/>
    <n v="5077"/>
  </r>
  <r>
    <s v="EBMBP7JQ"/>
    <x v="3"/>
    <x v="0"/>
    <x v="0"/>
    <s v="MG Advanced"/>
    <s v="dambase"/>
    <s v="United States"/>
    <x v="0"/>
    <x v="390"/>
    <x v="243"/>
    <s v="Thu"/>
    <x v="9"/>
    <x v="4"/>
    <n v="3393"/>
    <n v="3844"/>
  </r>
  <r>
    <s v="MAUIC3DD"/>
    <x v="27"/>
    <x v="5"/>
    <x v="2"/>
    <s v="GTX Plus Pro"/>
    <s v="Sumace"/>
    <s v="Romania"/>
    <x v="2"/>
    <x v="390"/>
    <x v="249"/>
    <s v="Sun"/>
    <x v="9"/>
    <x v="4"/>
    <n v="5482"/>
    <n v="0"/>
  </r>
  <r>
    <s v="20048JO2"/>
    <x v="27"/>
    <x v="5"/>
    <x v="2"/>
    <s v="GTX Plus Basic"/>
    <s v="Opentech"/>
    <s v="United States"/>
    <x v="0"/>
    <x v="390"/>
    <x v="247"/>
    <s v="Thu"/>
    <x v="9"/>
    <x v="4"/>
    <n v="1096"/>
    <n v="1204"/>
  </r>
  <r>
    <s v="U071YJYI"/>
    <x v="1"/>
    <x v="1"/>
    <x v="0"/>
    <s v="MG Advanced"/>
    <s v="Isdom"/>
    <s v="United States"/>
    <x v="2"/>
    <x v="390"/>
    <x v="263"/>
    <s v="Mon"/>
    <x v="9"/>
    <x v="4"/>
    <n v="3393"/>
    <n v="0"/>
  </r>
  <r>
    <s v="Y3EVBV53"/>
    <x v="8"/>
    <x v="1"/>
    <x v="0"/>
    <s v="GTX Basic"/>
    <s v="Stanredtax"/>
    <s v="United States"/>
    <x v="0"/>
    <x v="390"/>
    <x v="243"/>
    <s v="Thu"/>
    <x v="9"/>
    <x v="4"/>
    <n v="550"/>
    <n v="562"/>
  </r>
  <r>
    <s v="JE63NRUA"/>
    <x v="16"/>
    <x v="2"/>
    <x v="1"/>
    <s v="GTX Plus Basic"/>
    <s v="Faxquote"/>
    <s v="United States"/>
    <x v="2"/>
    <x v="390"/>
    <x v="267"/>
    <s v="Mon"/>
    <x v="9"/>
    <x v="4"/>
    <n v="1096"/>
    <n v="0"/>
  </r>
  <r>
    <s v="YA8CL4UM"/>
    <x v="16"/>
    <x v="2"/>
    <x v="1"/>
    <s v="GTX Basic"/>
    <s v="Sunnamplex"/>
    <s v="Poland"/>
    <x v="0"/>
    <x v="390"/>
    <x v="238"/>
    <s v="Fri"/>
    <x v="9"/>
    <x v="4"/>
    <n v="550"/>
    <n v="460"/>
  </r>
  <r>
    <s v="43WRAJ1I"/>
    <x v="12"/>
    <x v="0"/>
    <x v="0"/>
    <s v="MG Special"/>
    <s v="Rundofase"/>
    <s v="United States"/>
    <x v="0"/>
    <x v="390"/>
    <x v="263"/>
    <s v="Mon"/>
    <x v="9"/>
    <x v="4"/>
    <n v="55"/>
    <n v="66"/>
  </r>
  <r>
    <s v="DA7BZMMO"/>
    <x v="12"/>
    <x v="0"/>
    <x v="0"/>
    <s v="MG Advanced"/>
    <s v="Cancity"/>
    <s v="United States"/>
    <x v="0"/>
    <x v="390"/>
    <x v="239"/>
    <s v="Tue"/>
    <x v="9"/>
    <x v="4"/>
    <n v="3393"/>
    <n v="3309"/>
  </r>
  <r>
    <s v="6QRZCDL0"/>
    <x v="15"/>
    <x v="5"/>
    <x v="2"/>
    <s v="MG Advanced"/>
    <s v="Massive Dynamic"/>
    <s v="United States"/>
    <x v="2"/>
    <x v="390"/>
    <x v="237"/>
    <s v="Mon"/>
    <x v="8"/>
    <x v="4"/>
    <n v="3393"/>
    <n v="0"/>
  </r>
  <r>
    <s v="348COZ5O"/>
    <x v="1"/>
    <x v="1"/>
    <x v="0"/>
    <s v="GTX Pro"/>
    <s v="Genco Pura Olive Oil Company"/>
    <s v="Italy"/>
    <x v="0"/>
    <x v="391"/>
    <x v="262"/>
    <s v="Thu"/>
    <x v="8"/>
    <x v="4"/>
    <n v="4821"/>
    <n v="4888"/>
  </r>
  <r>
    <s v="GLUYX9KN"/>
    <x v="10"/>
    <x v="3"/>
    <x v="1"/>
    <s v="GTX Plus Basic"/>
    <s v="J-Texon"/>
    <s v="United States"/>
    <x v="0"/>
    <x v="391"/>
    <x v="239"/>
    <s v="Tue"/>
    <x v="9"/>
    <x v="4"/>
    <n v="1096"/>
    <n v="1192"/>
  </r>
  <r>
    <s v="2DT6W3HA"/>
    <x v="19"/>
    <x v="4"/>
    <x v="2"/>
    <s v="MG Advanced"/>
    <s v="Bluth Company"/>
    <s v="United States"/>
    <x v="2"/>
    <x v="391"/>
    <x v="239"/>
    <s v="Tue"/>
    <x v="9"/>
    <x v="4"/>
    <n v="3393"/>
    <n v="0"/>
  </r>
  <r>
    <s v="7S8SLZDY"/>
    <x v="11"/>
    <x v="3"/>
    <x v="1"/>
    <s v="MG Special"/>
    <m/>
    <s v=""/>
    <x v="1"/>
    <x v="391"/>
    <x v="6"/>
    <s v=""/>
    <x v="1"/>
    <x v="1"/>
    <s v=""/>
    <n v="0"/>
  </r>
  <r>
    <s v="L8XNQONA"/>
    <x v="2"/>
    <x v="2"/>
    <x v="1"/>
    <s v="GTX Basic"/>
    <s v="Inity"/>
    <s v="United States"/>
    <x v="1"/>
    <x v="391"/>
    <x v="6"/>
    <s v=""/>
    <x v="1"/>
    <x v="1"/>
    <s v=""/>
    <n v="0"/>
  </r>
  <r>
    <s v="WE03969I"/>
    <x v="26"/>
    <x v="4"/>
    <x v="2"/>
    <s v="GTX Plus Basic"/>
    <s v="Gekko &amp; Co"/>
    <s v="United States"/>
    <x v="0"/>
    <x v="392"/>
    <x v="257"/>
    <s v="Sat"/>
    <x v="9"/>
    <x v="4"/>
    <n v="1096"/>
    <n v="1131"/>
  </r>
  <r>
    <s v="3SOLZEZX"/>
    <x v="10"/>
    <x v="3"/>
    <x v="1"/>
    <s v="GTX Plus Pro"/>
    <s v="Goodsilron"/>
    <s v="United States"/>
    <x v="0"/>
    <x v="392"/>
    <x v="239"/>
    <s v="Tue"/>
    <x v="9"/>
    <x v="4"/>
    <n v="5482"/>
    <n v="5702"/>
  </r>
  <r>
    <s v="MAA6TJMM"/>
    <x v="16"/>
    <x v="2"/>
    <x v="1"/>
    <s v="GTX Basic"/>
    <s v="Cheers"/>
    <s v="United States"/>
    <x v="0"/>
    <x v="392"/>
    <x v="254"/>
    <s v="Wed"/>
    <x v="9"/>
    <x v="4"/>
    <n v="550"/>
    <n v="563"/>
  </r>
  <r>
    <s v="0DY00J6O"/>
    <x v="9"/>
    <x v="2"/>
    <x v="1"/>
    <s v="GTX Plus Pro"/>
    <s v="Xx-holding"/>
    <s v="United States"/>
    <x v="0"/>
    <x v="392"/>
    <x v="263"/>
    <s v="Mon"/>
    <x v="9"/>
    <x v="4"/>
    <n v="5482"/>
    <n v="5886"/>
  </r>
  <r>
    <s v="U8IUBGTW"/>
    <x v="6"/>
    <x v="1"/>
    <x v="0"/>
    <s v="GTX Basic"/>
    <s v="Domzoom"/>
    <s v="United States"/>
    <x v="2"/>
    <x v="392"/>
    <x v="252"/>
    <s v="Tue"/>
    <x v="9"/>
    <x v="4"/>
    <n v="550"/>
    <n v="0"/>
  </r>
  <r>
    <s v="EV0V1ZZA"/>
    <x v="4"/>
    <x v="3"/>
    <x v="1"/>
    <s v="MG Advanced"/>
    <s v="Hatfan"/>
    <s v="United States"/>
    <x v="2"/>
    <x v="392"/>
    <x v="236"/>
    <s v="Sat"/>
    <x v="9"/>
    <x v="4"/>
    <n v="3393"/>
    <n v="0"/>
  </r>
  <r>
    <s v="JVF7HZMV"/>
    <x v="2"/>
    <x v="2"/>
    <x v="1"/>
    <s v="GTX Plus Basic"/>
    <m/>
    <s v=""/>
    <x v="1"/>
    <x v="392"/>
    <x v="6"/>
    <s v=""/>
    <x v="1"/>
    <x v="1"/>
    <s v=""/>
    <n v="0"/>
  </r>
  <r>
    <s v="RCDG00F7"/>
    <x v="2"/>
    <x v="2"/>
    <x v="1"/>
    <s v="GTX Basic"/>
    <s v="Rantouch"/>
    <s v="United States"/>
    <x v="0"/>
    <x v="392"/>
    <x v="240"/>
    <s v="Mon"/>
    <x v="9"/>
    <x v="4"/>
    <n v="550"/>
    <n v="601"/>
  </r>
  <r>
    <s v="XAKK81WB"/>
    <x v="14"/>
    <x v="3"/>
    <x v="1"/>
    <s v="MG Special"/>
    <s v="Sonron"/>
    <s v="United States"/>
    <x v="0"/>
    <x v="393"/>
    <x v="248"/>
    <s v="Mon"/>
    <x v="9"/>
    <x v="4"/>
    <n v="55"/>
    <n v="58"/>
  </r>
  <r>
    <s v="B6CHA7CX"/>
    <x v="10"/>
    <x v="3"/>
    <x v="1"/>
    <s v="MG Special"/>
    <s v="Blackzim"/>
    <s v="United States"/>
    <x v="0"/>
    <x v="393"/>
    <x v="247"/>
    <s v="Thu"/>
    <x v="9"/>
    <x v="4"/>
    <n v="55"/>
    <n v="58"/>
  </r>
  <r>
    <s v="V263VR1Y"/>
    <x v="10"/>
    <x v="3"/>
    <x v="1"/>
    <s v="MG Advanced"/>
    <s v="Finjob"/>
    <s v="United States"/>
    <x v="0"/>
    <x v="393"/>
    <x v="247"/>
    <s v="Thu"/>
    <x v="9"/>
    <x v="4"/>
    <n v="3393"/>
    <n v="3285"/>
  </r>
  <r>
    <s v="A2PTJA6G"/>
    <x v="19"/>
    <x v="4"/>
    <x v="2"/>
    <s v="MG Advanced"/>
    <s v="Plussunin"/>
    <s v="United States"/>
    <x v="0"/>
    <x v="393"/>
    <x v="250"/>
    <s v="Fri"/>
    <x v="9"/>
    <x v="4"/>
    <n v="3393"/>
    <n v="3494"/>
  </r>
  <r>
    <s v="GQDS81G1"/>
    <x v="27"/>
    <x v="5"/>
    <x v="2"/>
    <s v="GTX Plus Pro"/>
    <m/>
    <s v=""/>
    <x v="1"/>
    <x v="394"/>
    <x v="6"/>
    <s v=""/>
    <x v="1"/>
    <x v="1"/>
    <s v=""/>
    <n v="0"/>
  </r>
  <r>
    <s v="GUDTJY0I"/>
    <x v="1"/>
    <x v="1"/>
    <x v="0"/>
    <s v="MG Advanced"/>
    <s v="Finhigh"/>
    <s v="United States"/>
    <x v="2"/>
    <x v="394"/>
    <x v="247"/>
    <s v="Thu"/>
    <x v="9"/>
    <x v="4"/>
    <n v="3393"/>
    <n v="0"/>
  </r>
  <r>
    <s v="MDK5NQJA"/>
    <x v="26"/>
    <x v="4"/>
    <x v="2"/>
    <s v="GTX Plus Pro"/>
    <s v="Initech"/>
    <s v="United States"/>
    <x v="0"/>
    <x v="394"/>
    <x v="247"/>
    <s v="Thu"/>
    <x v="9"/>
    <x v="4"/>
    <n v="5482"/>
    <n v="5204"/>
  </r>
  <r>
    <s v="GB1K3Y4Y"/>
    <x v="21"/>
    <x v="5"/>
    <x v="2"/>
    <s v="GTX Basic"/>
    <s v="The New York Inquirer"/>
    <s v="United States"/>
    <x v="0"/>
    <x v="394"/>
    <x v="273"/>
    <s v="Fri"/>
    <x v="9"/>
    <x v="4"/>
    <n v="550"/>
    <n v="579"/>
  </r>
  <r>
    <s v="KKOU11ZD"/>
    <x v="18"/>
    <x v="2"/>
    <x v="1"/>
    <s v="GTX Plus Basic"/>
    <s v="Cheers"/>
    <s v="United States"/>
    <x v="0"/>
    <x v="394"/>
    <x v="247"/>
    <s v="Thu"/>
    <x v="9"/>
    <x v="4"/>
    <n v="1096"/>
    <n v="1195"/>
  </r>
  <r>
    <s v="KHZ3IOKH"/>
    <x v="24"/>
    <x v="0"/>
    <x v="0"/>
    <s v="GTX Plus Pro"/>
    <s v="Streethex"/>
    <s v="Belgium"/>
    <x v="0"/>
    <x v="394"/>
    <x v="272"/>
    <s v="Fri"/>
    <x v="9"/>
    <x v="4"/>
    <n v="5482"/>
    <n v="6340"/>
  </r>
  <r>
    <s v="Q34UWP01"/>
    <x v="20"/>
    <x v="5"/>
    <x v="2"/>
    <s v="GTX Plus Basic"/>
    <s v="Zathunicon"/>
    <s v="United States"/>
    <x v="0"/>
    <x v="394"/>
    <x v="251"/>
    <s v="Tue"/>
    <x v="9"/>
    <x v="4"/>
    <n v="1096"/>
    <n v="1179"/>
  </r>
  <r>
    <s v="X70BM5FO"/>
    <x v="3"/>
    <x v="0"/>
    <x v="0"/>
    <s v="GTX Plus Basic"/>
    <s v="Condax"/>
    <s v="United States"/>
    <x v="0"/>
    <x v="395"/>
    <x v="255"/>
    <s v="Fri"/>
    <x v="9"/>
    <x v="4"/>
    <n v="1096"/>
    <n v="1243"/>
  </r>
  <r>
    <s v="NCF02FA5"/>
    <x v="14"/>
    <x v="3"/>
    <x v="1"/>
    <s v="GTX Plus Basic"/>
    <s v="Zoomit"/>
    <s v="United States"/>
    <x v="0"/>
    <x v="395"/>
    <x v="273"/>
    <s v="Fri"/>
    <x v="9"/>
    <x v="4"/>
    <n v="1096"/>
    <n v="953"/>
  </r>
  <r>
    <s v="LC93MVYP"/>
    <x v="16"/>
    <x v="2"/>
    <x v="1"/>
    <s v="GTX Basic"/>
    <m/>
    <s v=""/>
    <x v="1"/>
    <x v="395"/>
    <x v="6"/>
    <s v=""/>
    <x v="1"/>
    <x v="1"/>
    <s v=""/>
    <n v="0"/>
  </r>
  <r>
    <s v="XF54BYUH"/>
    <x v="0"/>
    <x v="0"/>
    <x v="0"/>
    <s v="GTX Plus Pro"/>
    <s v="Genco Pura Olive Oil Company"/>
    <s v="Italy"/>
    <x v="0"/>
    <x v="395"/>
    <x v="257"/>
    <s v="Sat"/>
    <x v="9"/>
    <x v="4"/>
    <n v="5482"/>
    <n v="5619"/>
  </r>
  <r>
    <s v="23ZL97PN"/>
    <x v="26"/>
    <x v="4"/>
    <x v="2"/>
    <s v="GTX Plus Basic"/>
    <s v="Betasoloin"/>
    <s v="United States"/>
    <x v="2"/>
    <x v="396"/>
    <x v="239"/>
    <s v="Tue"/>
    <x v="9"/>
    <x v="4"/>
    <n v="1096"/>
    <n v="0"/>
  </r>
  <r>
    <s v="PVZ4YGQG"/>
    <x v="26"/>
    <x v="4"/>
    <x v="2"/>
    <s v="GTX Plus Basic"/>
    <s v="Donware"/>
    <s v="United States"/>
    <x v="2"/>
    <x v="396"/>
    <x v="263"/>
    <s v="Mon"/>
    <x v="9"/>
    <x v="4"/>
    <n v="1096"/>
    <n v="0"/>
  </r>
  <r>
    <s v="7L89U5DU"/>
    <x v="10"/>
    <x v="3"/>
    <x v="1"/>
    <s v="MG Advanced"/>
    <s v="Plexzap"/>
    <s v="United States"/>
    <x v="0"/>
    <x v="396"/>
    <x v="245"/>
    <s v="Wed"/>
    <x v="9"/>
    <x v="4"/>
    <n v="3393"/>
    <n v="3547"/>
  </r>
  <r>
    <s v="KNN6C4O3"/>
    <x v="16"/>
    <x v="2"/>
    <x v="1"/>
    <s v="GTX Pro"/>
    <s v="Green-Plus"/>
    <s v="United States"/>
    <x v="0"/>
    <x v="396"/>
    <x v="273"/>
    <s v="Fri"/>
    <x v="9"/>
    <x v="4"/>
    <n v="4821"/>
    <n v="4899"/>
  </r>
  <r>
    <s v="CXAEFADQ"/>
    <x v="18"/>
    <x v="2"/>
    <x v="1"/>
    <s v="GTX Plus Basic"/>
    <s v="Singletechno"/>
    <s v="United States"/>
    <x v="0"/>
    <x v="396"/>
    <x v="245"/>
    <s v="Wed"/>
    <x v="9"/>
    <x v="4"/>
    <n v="1096"/>
    <n v="993"/>
  </r>
  <r>
    <s v="G6433A35"/>
    <x v="7"/>
    <x v="2"/>
    <x v="1"/>
    <s v="MG Special"/>
    <s v="Doncon"/>
    <s v="United States"/>
    <x v="0"/>
    <x v="397"/>
    <x v="249"/>
    <s v="Sun"/>
    <x v="9"/>
    <x v="4"/>
    <n v="55"/>
    <n v="54"/>
  </r>
  <r>
    <s v="1WVEAE8N"/>
    <x v="29"/>
    <x v="1"/>
    <x v="0"/>
    <s v="GTX Plus Basic"/>
    <s v="Codehow"/>
    <s v="United States"/>
    <x v="2"/>
    <x v="397"/>
    <x v="245"/>
    <s v="Wed"/>
    <x v="9"/>
    <x v="4"/>
    <n v="1096"/>
    <n v="0"/>
  </r>
  <r>
    <s v="TJJFAU52"/>
    <x v="17"/>
    <x v="5"/>
    <x v="2"/>
    <s v="MG Special"/>
    <s v="Initech"/>
    <s v="United States"/>
    <x v="0"/>
    <x v="397"/>
    <x v="266"/>
    <s v="Sun"/>
    <x v="9"/>
    <x v="4"/>
    <n v="55"/>
    <n v="58"/>
  </r>
  <r>
    <s v="JCJ5PJDH"/>
    <x v="3"/>
    <x v="0"/>
    <x v="0"/>
    <s v="MG Special"/>
    <s v="Hottechi"/>
    <s v="Korea"/>
    <x v="0"/>
    <x v="398"/>
    <x v="254"/>
    <s v="Wed"/>
    <x v="9"/>
    <x v="4"/>
    <n v="55"/>
    <n v="57"/>
  </r>
  <r>
    <s v="0RH9W4E2"/>
    <x v="8"/>
    <x v="1"/>
    <x v="0"/>
    <s v="MG Special"/>
    <s v="Streethex"/>
    <s v="Belgium"/>
    <x v="2"/>
    <x v="398"/>
    <x v="266"/>
    <s v="Sun"/>
    <x v="9"/>
    <x v="4"/>
    <n v="55"/>
    <n v="0"/>
  </r>
  <r>
    <s v="MG3ZJ8F3"/>
    <x v="8"/>
    <x v="1"/>
    <x v="0"/>
    <s v="GTX Plus Basic"/>
    <s v="Inity"/>
    <s v="United States"/>
    <x v="0"/>
    <x v="398"/>
    <x v="263"/>
    <s v="Mon"/>
    <x v="9"/>
    <x v="4"/>
    <n v="1096"/>
    <n v="1110"/>
  </r>
  <r>
    <s v="R892OD1B"/>
    <x v="12"/>
    <x v="0"/>
    <x v="0"/>
    <s v="MG Special"/>
    <s v="Rundofase"/>
    <s v="United States"/>
    <x v="0"/>
    <x v="398"/>
    <x v="250"/>
    <s v="Fri"/>
    <x v="9"/>
    <x v="4"/>
    <n v="55"/>
    <n v="57"/>
  </r>
  <r>
    <s v="SZ09YDEF"/>
    <x v="2"/>
    <x v="2"/>
    <x v="1"/>
    <s v="GTX Pro"/>
    <s v="Finjob"/>
    <s v="United States"/>
    <x v="2"/>
    <x v="398"/>
    <x v="245"/>
    <s v="Wed"/>
    <x v="9"/>
    <x v="4"/>
    <n v="4821"/>
    <n v="0"/>
  </r>
  <r>
    <s v="9WUYZLBE"/>
    <x v="2"/>
    <x v="2"/>
    <x v="1"/>
    <s v="MG Special"/>
    <s v="Nam-zim"/>
    <s v="Brazil"/>
    <x v="0"/>
    <x v="398"/>
    <x v="273"/>
    <s v="Fri"/>
    <x v="9"/>
    <x v="4"/>
    <n v="55"/>
    <n v="64"/>
  </r>
  <r>
    <s v="RV7ERUUT"/>
    <x v="25"/>
    <x v="4"/>
    <x v="2"/>
    <s v="GTX Plus Pro"/>
    <s v="Zotware"/>
    <s v="United States"/>
    <x v="0"/>
    <x v="399"/>
    <x v="243"/>
    <s v="Thu"/>
    <x v="9"/>
    <x v="4"/>
    <n v="5482"/>
    <n v="5172"/>
  </r>
  <r>
    <s v="EY0JZ32S"/>
    <x v="27"/>
    <x v="5"/>
    <x v="2"/>
    <s v="GTX Plus Basic"/>
    <s v="Zotware"/>
    <s v="United States"/>
    <x v="2"/>
    <x v="399"/>
    <x v="275"/>
    <s v="Wed"/>
    <x v="9"/>
    <x v="4"/>
    <n v="1096"/>
    <n v="0"/>
  </r>
  <r>
    <s v="CEYW89RW"/>
    <x v="18"/>
    <x v="2"/>
    <x v="1"/>
    <s v="GTX Basic"/>
    <s v="Golddex"/>
    <s v="United States"/>
    <x v="2"/>
    <x v="399"/>
    <x v="267"/>
    <s v="Mon"/>
    <x v="9"/>
    <x v="4"/>
    <n v="550"/>
    <n v="0"/>
  </r>
  <r>
    <s v="MBBBOMEV"/>
    <x v="5"/>
    <x v="3"/>
    <x v="1"/>
    <s v="MG Special"/>
    <s v="Faxquote"/>
    <s v="United States"/>
    <x v="2"/>
    <x v="399"/>
    <x v="251"/>
    <s v="Tue"/>
    <x v="9"/>
    <x v="4"/>
    <n v="55"/>
    <n v="0"/>
  </r>
  <r>
    <s v="I6FIZ2S5"/>
    <x v="6"/>
    <x v="1"/>
    <x v="0"/>
    <s v="GTX Plus Pro"/>
    <s v="Funholding"/>
    <s v="United States"/>
    <x v="0"/>
    <x v="399"/>
    <x v="251"/>
    <s v="Tue"/>
    <x v="9"/>
    <x v="4"/>
    <n v="5482"/>
    <n v="6141"/>
  </r>
  <r>
    <s v="07GUKIG3"/>
    <x v="15"/>
    <x v="5"/>
    <x v="2"/>
    <s v="MG Special"/>
    <m/>
    <s v=""/>
    <x v="1"/>
    <x v="399"/>
    <x v="6"/>
    <s v=""/>
    <x v="1"/>
    <x v="1"/>
    <s v=""/>
    <n v="0"/>
  </r>
  <r>
    <s v="7EYDG0CV"/>
    <x v="3"/>
    <x v="0"/>
    <x v="0"/>
    <s v="MG Special"/>
    <s v="Statholdings"/>
    <s v="United States"/>
    <x v="0"/>
    <x v="400"/>
    <x v="247"/>
    <s v="Thu"/>
    <x v="9"/>
    <x v="4"/>
    <n v="55"/>
    <n v="56"/>
  </r>
  <r>
    <s v="UFAABKQJ"/>
    <x v="28"/>
    <x v="0"/>
    <x v="0"/>
    <s v="GTX Basic"/>
    <s v="Dontechi"/>
    <s v="United States"/>
    <x v="0"/>
    <x v="400"/>
    <x v="239"/>
    <s v="Tue"/>
    <x v="9"/>
    <x v="4"/>
    <n v="550"/>
    <n v="515"/>
  </r>
  <r>
    <s v="7ZU2A8L1"/>
    <x v="26"/>
    <x v="4"/>
    <x v="2"/>
    <s v="GTX Basic"/>
    <s v="Donware"/>
    <s v="United States"/>
    <x v="0"/>
    <x v="400"/>
    <x v="269"/>
    <s v="Sat"/>
    <x v="9"/>
    <x v="4"/>
    <n v="550"/>
    <n v="698"/>
  </r>
  <r>
    <s v="O1HKZ4ZF"/>
    <x v="26"/>
    <x v="4"/>
    <x v="2"/>
    <s v="GTX Basic"/>
    <s v="Yearin"/>
    <s v="United States"/>
    <x v="0"/>
    <x v="400"/>
    <x v="265"/>
    <s v="Sat"/>
    <x v="9"/>
    <x v="4"/>
    <n v="550"/>
    <n v="481"/>
  </r>
  <r>
    <s v="8VO26H1R"/>
    <x v="18"/>
    <x v="2"/>
    <x v="1"/>
    <s v="GTX Pro"/>
    <s v="Faxquote"/>
    <s v="United States"/>
    <x v="2"/>
    <x v="400"/>
    <x v="255"/>
    <s v="Fri"/>
    <x v="9"/>
    <x v="4"/>
    <n v="4821"/>
    <n v="0"/>
  </r>
  <r>
    <s v="A2OLLGWZ"/>
    <x v="12"/>
    <x v="0"/>
    <x v="0"/>
    <s v="MG Special"/>
    <s v="Rangreen"/>
    <s v="Panama"/>
    <x v="0"/>
    <x v="400"/>
    <x v="247"/>
    <s v="Thu"/>
    <x v="9"/>
    <x v="4"/>
    <n v="55"/>
    <n v="49"/>
  </r>
  <r>
    <s v="WKIRY6KE"/>
    <x v="18"/>
    <x v="2"/>
    <x v="1"/>
    <s v="GTX Plus Basic"/>
    <s v="Xx-holding"/>
    <s v="United States"/>
    <x v="0"/>
    <x v="401"/>
    <x v="248"/>
    <s v="Mon"/>
    <x v="9"/>
    <x v="4"/>
    <n v="1096"/>
    <n v="1111"/>
  </r>
  <r>
    <s v="EJYFAV40"/>
    <x v="22"/>
    <x v="1"/>
    <x v="0"/>
    <s v="GTX Plus Pro"/>
    <s v="Toughzap"/>
    <s v="United States"/>
    <x v="0"/>
    <x v="401"/>
    <x v="270"/>
    <s v="Thu"/>
    <x v="9"/>
    <x v="4"/>
    <n v="5482"/>
    <n v="5862"/>
  </r>
  <r>
    <s v="8A1EB728"/>
    <x v="11"/>
    <x v="3"/>
    <x v="1"/>
    <s v="MG Special"/>
    <s v="J-Texon"/>
    <s v="United States"/>
    <x v="0"/>
    <x v="401"/>
    <x v="242"/>
    <s v="Sat"/>
    <x v="9"/>
    <x v="4"/>
    <n v="55"/>
    <n v="54"/>
  </r>
  <r>
    <s v="RS31U03Y"/>
    <x v="2"/>
    <x v="2"/>
    <x v="1"/>
    <s v="GTX Plus Basic"/>
    <m/>
    <s v=""/>
    <x v="1"/>
    <x v="401"/>
    <x v="6"/>
    <s v=""/>
    <x v="1"/>
    <x v="1"/>
    <s v=""/>
    <n v="0"/>
  </r>
  <r>
    <s v="2KWQ6RAZ"/>
    <x v="3"/>
    <x v="0"/>
    <x v="0"/>
    <s v="MG Special"/>
    <s v="Cancity"/>
    <s v="United States"/>
    <x v="0"/>
    <x v="402"/>
    <x v="248"/>
    <s v="Mon"/>
    <x v="9"/>
    <x v="4"/>
    <n v="55"/>
    <n v="60"/>
  </r>
  <r>
    <s v="823X29EZ"/>
    <x v="26"/>
    <x v="4"/>
    <x v="2"/>
    <s v="GTX Pro"/>
    <s v="Plussunin"/>
    <s v="United States"/>
    <x v="2"/>
    <x v="402"/>
    <x v="255"/>
    <s v="Fri"/>
    <x v="9"/>
    <x v="4"/>
    <n v="4821"/>
    <n v="0"/>
  </r>
  <r>
    <s v="VL8YNHD7"/>
    <x v="18"/>
    <x v="2"/>
    <x v="1"/>
    <s v="GTX Plus Basic"/>
    <m/>
    <s v=""/>
    <x v="1"/>
    <x v="402"/>
    <x v="6"/>
    <s v=""/>
    <x v="1"/>
    <x v="1"/>
    <s v=""/>
    <n v="0"/>
  </r>
  <r>
    <s v="YY4VFPND"/>
    <x v="18"/>
    <x v="2"/>
    <x v="1"/>
    <s v="GTX Plus Basic"/>
    <s v="Golddex"/>
    <s v="United States"/>
    <x v="0"/>
    <x v="402"/>
    <x v="272"/>
    <s v="Fri"/>
    <x v="9"/>
    <x v="4"/>
    <n v="1096"/>
    <n v="1168"/>
  </r>
  <r>
    <s v="RYLBEZ4N"/>
    <x v="15"/>
    <x v="5"/>
    <x v="2"/>
    <s v="MG Special"/>
    <s v="Gekko &amp; Co"/>
    <s v="United States"/>
    <x v="0"/>
    <x v="402"/>
    <x v="248"/>
    <s v="Mon"/>
    <x v="9"/>
    <x v="4"/>
    <n v="55"/>
    <n v="48"/>
  </r>
  <r>
    <s v="Y4UIUIEG"/>
    <x v="28"/>
    <x v="0"/>
    <x v="0"/>
    <s v="GTX Plus Basic"/>
    <s v="Cancity"/>
    <s v="United States"/>
    <x v="0"/>
    <x v="403"/>
    <x v="266"/>
    <s v="Sun"/>
    <x v="9"/>
    <x v="4"/>
    <n v="1096"/>
    <n v="986"/>
  </r>
  <r>
    <s v="1HG8VLHU"/>
    <x v="28"/>
    <x v="0"/>
    <x v="0"/>
    <s v="MG Advanced"/>
    <s v="Toughzap"/>
    <s v="United States"/>
    <x v="0"/>
    <x v="403"/>
    <x v="242"/>
    <s v="Sat"/>
    <x v="9"/>
    <x v="4"/>
    <n v="3393"/>
    <n v="3843"/>
  </r>
  <r>
    <s v="0OJE7J6C"/>
    <x v="27"/>
    <x v="5"/>
    <x v="2"/>
    <s v="GTX Plus Pro"/>
    <s v="Gekko &amp; Co"/>
    <s v="United States"/>
    <x v="0"/>
    <x v="403"/>
    <x v="268"/>
    <s v="Sun"/>
    <x v="9"/>
    <x v="4"/>
    <n v="5482"/>
    <n v="5143"/>
  </r>
  <r>
    <s v="OCVCCWPQ"/>
    <x v="8"/>
    <x v="1"/>
    <x v="0"/>
    <s v="MG Special"/>
    <s v="Codehow"/>
    <s v="United States"/>
    <x v="0"/>
    <x v="403"/>
    <x v="266"/>
    <s v="Sun"/>
    <x v="9"/>
    <x v="4"/>
    <n v="55"/>
    <n v="52"/>
  </r>
  <r>
    <s v="S2KBTW2O"/>
    <x v="7"/>
    <x v="2"/>
    <x v="1"/>
    <s v="GTX Plus Pro"/>
    <s v="Scotfind"/>
    <s v="United States"/>
    <x v="0"/>
    <x v="403"/>
    <x v="269"/>
    <s v="Sat"/>
    <x v="9"/>
    <x v="4"/>
    <n v="5482"/>
    <n v="5576"/>
  </r>
  <r>
    <s v="QJ9H7Y8W"/>
    <x v="16"/>
    <x v="2"/>
    <x v="1"/>
    <s v="MG Special"/>
    <s v="Sunnamplex"/>
    <s v="Poland"/>
    <x v="0"/>
    <x v="403"/>
    <x v="248"/>
    <s v="Mon"/>
    <x v="9"/>
    <x v="4"/>
    <n v="55"/>
    <n v="59"/>
  </r>
  <r>
    <s v="FNA51WN6"/>
    <x v="18"/>
    <x v="2"/>
    <x v="1"/>
    <s v="GTX Pro"/>
    <s v="J-Texon"/>
    <s v="United States"/>
    <x v="0"/>
    <x v="403"/>
    <x v="275"/>
    <s v="Wed"/>
    <x v="9"/>
    <x v="4"/>
    <n v="4821"/>
    <n v="4178"/>
  </r>
  <r>
    <s v="921APYA3"/>
    <x v="5"/>
    <x v="3"/>
    <x v="1"/>
    <s v="GTX Plus Basic"/>
    <s v="Lexiqvolax"/>
    <s v="United States"/>
    <x v="0"/>
    <x v="403"/>
    <x v="267"/>
    <s v="Mon"/>
    <x v="9"/>
    <x v="4"/>
    <n v="1096"/>
    <n v="1192"/>
  </r>
  <r>
    <s v="GMY4U7RD"/>
    <x v="9"/>
    <x v="2"/>
    <x v="1"/>
    <s v="GTX Basic"/>
    <m/>
    <s v=""/>
    <x v="1"/>
    <x v="403"/>
    <x v="6"/>
    <s v=""/>
    <x v="1"/>
    <x v="1"/>
    <s v=""/>
    <n v="0"/>
  </r>
  <r>
    <s v="CPC83NKN"/>
    <x v="6"/>
    <x v="1"/>
    <x v="0"/>
    <s v="GTX Plus Basic"/>
    <s v="Conecom"/>
    <s v="United States"/>
    <x v="0"/>
    <x v="403"/>
    <x v="266"/>
    <s v="Sun"/>
    <x v="9"/>
    <x v="4"/>
    <n v="1096"/>
    <n v="1047"/>
  </r>
  <r>
    <s v="TBS5Y874"/>
    <x v="19"/>
    <x v="4"/>
    <x v="2"/>
    <s v="GTX Plus Pro"/>
    <s v="Kan-code"/>
    <s v="United States"/>
    <x v="0"/>
    <x v="403"/>
    <x v="268"/>
    <s v="Sun"/>
    <x v="9"/>
    <x v="4"/>
    <n v="5482"/>
    <n v="6456"/>
  </r>
  <r>
    <s v="6JZ0HCSF"/>
    <x v="17"/>
    <x v="5"/>
    <x v="2"/>
    <s v="GTX Pro"/>
    <s v="Xx-zobam"/>
    <s v="United States"/>
    <x v="2"/>
    <x v="403"/>
    <x v="272"/>
    <s v="Fri"/>
    <x v="9"/>
    <x v="4"/>
    <n v="4821"/>
    <n v="0"/>
  </r>
  <r>
    <s v="JRSU8ALH"/>
    <x v="3"/>
    <x v="0"/>
    <x v="0"/>
    <s v="GTX Basic"/>
    <s v="Ron-tech"/>
    <s v="United States"/>
    <x v="2"/>
    <x v="404"/>
    <x v="251"/>
    <s v="Tue"/>
    <x v="9"/>
    <x v="4"/>
    <n v="550"/>
    <n v="0"/>
  </r>
  <r>
    <s v="7GXUCFW5"/>
    <x v="1"/>
    <x v="1"/>
    <x v="0"/>
    <s v="GTX Pro"/>
    <s v="Inity"/>
    <s v="United States"/>
    <x v="0"/>
    <x v="404"/>
    <x v="268"/>
    <s v="Sun"/>
    <x v="9"/>
    <x v="4"/>
    <n v="4821"/>
    <n v="4755"/>
  </r>
  <r>
    <s v="E66UG7VC"/>
    <x v="9"/>
    <x v="2"/>
    <x v="1"/>
    <s v="MG Special"/>
    <s v="Y-corporation"/>
    <s v="United States"/>
    <x v="0"/>
    <x v="404"/>
    <x v="267"/>
    <s v="Mon"/>
    <x v="9"/>
    <x v="4"/>
    <n v="55"/>
    <n v="55"/>
  </r>
  <r>
    <s v="7IAHPFT9"/>
    <x v="4"/>
    <x v="3"/>
    <x v="1"/>
    <s v="MG Advanced"/>
    <s v="Faxquote"/>
    <s v="United States"/>
    <x v="0"/>
    <x v="404"/>
    <x v="248"/>
    <s v="Mon"/>
    <x v="9"/>
    <x v="4"/>
    <n v="3393"/>
    <n v="3078"/>
  </r>
  <r>
    <s v="FZWU2I30"/>
    <x v="2"/>
    <x v="2"/>
    <x v="1"/>
    <s v="GTX Plus Pro"/>
    <s v="The New York Inquirer"/>
    <s v="United States"/>
    <x v="1"/>
    <x v="404"/>
    <x v="6"/>
    <s v=""/>
    <x v="1"/>
    <x v="1"/>
    <s v=""/>
    <n v="0"/>
  </r>
  <r>
    <s v="04AOWMXV"/>
    <x v="3"/>
    <x v="0"/>
    <x v="0"/>
    <s v="GTX Basic"/>
    <s v="Codehow"/>
    <s v="United States"/>
    <x v="0"/>
    <x v="405"/>
    <x v="270"/>
    <s v="Thu"/>
    <x v="9"/>
    <x v="4"/>
    <n v="550"/>
    <n v="537"/>
  </r>
  <r>
    <s v="XZ9YR78K"/>
    <x v="8"/>
    <x v="1"/>
    <x v="0"/>
    <s v="GTX Plus Basic"/>
    <s v="Hottechi"/>
    <s v="Korea"/>
    <x v="0"/>
    <x v="405"/>
    <x v="248"/>
    <s v="Mon"/>
    <x v="9"/>
    <x v="4"/>
    <n v="1096"/>
    <n v="1220"/>
  </r>
  <r>
    <s v="WZKN6PO4"/>
    <x v="5"/>
    <x v="3"/>
    <x v="1"/>
    <s v="MG Special"/>
    <s v="Finjob"/>
    <s v="United States"/>
    <x v="0"/>
    <x v="405"/>
    <x v="261"/>
    <s v="Thu"/>
    <x v="9"/>
    <x v="4"/>
    <n v="55"/>
    <n v="53"/>
  </r>
  <r>
    <s v="WQSUMJRZ"/>
    <x v="12"/>
    <x v="0"/>
    <x v="0"/>
    <s v="MG Special"/>
    <s v="Scottech"/>
    <s v="United States"/>
    <x v="0"/>
    <x v="405"/>
    <x v="248"/>
    <s v="Mon"/>
    <x v="9"/>
    <x v="4"/>
    <n v="55"/>
    <n v="60"/>
  </r>
  <r>
    <s v="1RIO9PCD"/>
    <x v="4"/>
    <x v="3"/>
    <x v="1"/>
    <s v="GTX Basic"/>
    <s v="Hottechi"/>
    <s v="Korea"/>
    <x v="0"/>
    <x v="405"/>
    <x v="272"/>
    <s v="Fri"/>
    <x v="9"/>
    <x v="4"/>
    <n v="550"/>
    <n v="494"/>
  </r>
  <r>
    <s v="TQV7CO87"/>
    <x v="29"/>
    <x v="1"/>
    <x v="0"/>
    <s v="GTX Basic"/>
    <s v="Genco Pura Olive Oil Company"/>
    <s v="Italy"/>
    <x v="0"/>
    <x v="406"/>
    <x v="248"/>
    <s v="Mon"/>
    <x v="9"/>
    <x v="4"/>
    <n v="550"/>
    <n v="480"/>
  </r>
  <r>
    <s v="3FJPGYD7"/>
    <x v="16"/>
    <x v="2"/>
    <x v="1"/>
    <s v="GTX Basic"/>
    <s v="Cheers"/>
    <s v="United States"/>
    <x v="2"/>
    <x v="406"/>
    <x v="272"/>
    <s v="Fri"/>
    <x v="9"/>
    <x v="4"/>
    <n v="550"/>
    <n v="0"/>
  </r>
  <r>
    <s v="9AQFU718"/>
    <x v="24"/>
    <x v="0"/>
    <x v="0"/>
    <s v="GTX Basic"/>
    <s v="Toughzap"/>
    <s v="United States"/>
    <x v="2"/>
    <x v="406"/>
    <x v="273"/>
    <s v="Fri"/>
    <x v="9"/>
    <x v="4"/>
    <n v="550"/>
    <n v="0"/>
  </r>
  <r>
    <s v="AUJE7IZR"/>
    <x v="9"/>
    <x v="2"/>
    <x v="1"/>
    <s v="GTX Plus Basic"/>
    <s v="Hottechi"/>
    <s v="Korea"/>
    <x v="0"/>
    <x v="406"/>
    <x v="274"/>
    <s v="Tue"/>
    <x v="9"/>
    <x v="4"/>
    <n v="1096"/>
    <n v="1075"/>
  </r>
  <r>
    <s v="LE3XYXEF"/>
    <x v="19"/>
    <x v="4"/>
    <x v="2"/>
    <s v="GTX Plus Basic"/>
    <s v="Ganjaflex"/>
    <s v="Japan"/>
    <x v="2"/>
    <x v="406"/>
    <x v="267"/>
    <s v="Mon"/>
    <x v="9"/>
    <x v="4"/>
    <n v="1096"/>
    <n v="0"/>
  </r>
  <r>
    <s v="PM2BF2KB"/>
    <x v="23"/>
    <x v="4"/>
    <x v="2"/>
    <s v="GTX Plus Basic"/>
    <s v="Xx-holding"/>
    <s v="United States"/>
    <x v="1"/>
    <x v="407"/>
    <x v="6"/>
    <s v=""/>
    <x v="1"/>
    <x v="1"/>
    <s v=""/>
    <n v="0"/>
  </r>
  <r>
    <s v="IQR162ZT"/>
    <x v="14"/>
    <x v="3"/>
    <x v="1"/>
    <s v="GTX Plus Basic"/>
    <m/>
    <s v=""/>
    <x v="1"/>
    <x v="407"/>
    <x v="6"/>
    <s v=""/>
    <x v="1"/>
    <x v="1"/>
    <s v=""/>
    <n v="0"/>
  </r>
  <r>
    <s v="TVU1PQEL"/>
    <x v="29"/>
    <x v="1"/>
    <x v="0"/>
    <s v="GTX Plus Basic"/>
    <s v="Conecom"/>
    <s v="United States"/>
    <x v="0"/>
    <x v="407"/>
    <x v="270"/>
    <s v="Thu"/>
    <x v="9"/>
    <x v="4"/>
    <n v="1096"/>
    <n v="1166"/>
  </r>
  <r>
    <s v="3RGNKYWW"/>
    <x v="18"/>
    <x v="2"/>
    <x v="1"/>
    <s v="GTX Plus Basic"/>
    <s v="Hatfan"/>
    <s v="United States"/>
    <x v="0"/>
    <x v="407"/>
    <x v="274"/>
    <s v="Tue"/>
    <x v="9"/>
    <x v="4"/>
    <n v="1096"/>
    <n v="921"/>
  </r>
  <r>
    <s v="K9KGXL2E"/>
    <x v="5"/>
    <x v="3"/>
    <x v="1"/>
    <s v="MG Advanced"/>
    <s v="Lexiqvolax"/>
    <s v="United States"/>
    <x v="1"/>
    <x v="407"/>
    <x v="6"/>
    <s v=""/>
    <x v="1"/>
    <x v="1"/>
    <s v=""/>
    <n v="0"/>
  </r>
  <r>
    <s v="HNCSYU4T"/>
    <x v="5"/>
    <x v="3"/>
    <x v="1"/>
    <s v="MG Advanced"/>
    <s v="Faxquote"/>
    <s v="United States"/>
    <x v="0"/>
    <x v="407"/>
    <x v="275"/>
    <s v="Wed"/>
    <x v="9"/>
    <x v="4"/>
    <n v="3393"/>
    <n v="3442"/>
  </r>
  <r>
    <s v="1PXQZ40I"/>
    <x v="12"/>
    <x v="0"/>
    <x v="0"/>
    <s v="MG Advanced"/>
    <s v="Zumgoity"/>
    <s v="United States"/>
    <x v="0"/>
    <x v="407"/>
    <x v="275"/>
    <s v="Wed"/>
    <x v="9"/>
    <x v="4"/>
    <n v="3393"/>
    <n v="3735"/>
  </r>
  <r>
    <s v="FYAVINLC"/>
    <x v="4"/>
    <x v="3"/>
    <x v="1"/>
    <s v="MG Special"/>
    <s v="Finjob"/>
    <s v="United States"/>
    <x v="0"/>
    <x v="407"/>
    <x v="268"/>
    <s v="Sun"/>
    <x v="9"/>
    <x v="4"/>
    <n v="55"/>
    <n v="50"/>
  </r>
  <r>
    <s v="60JGDDRO"/>
    <x v="1"/>
    <x v="1"/>
    <x v="0"/>
    <s v="GTX Pro"/>
    <s v="Domzoom"/>
    <s v="United States"/>
    <x v="0"/>
    <x v="408"/>
    <x v="251"/>
    <s v="Tue"/>
    <x v="9"/>
    <x v="4"/>
    <n v="4821"/>
    <n v="5052"/>
  </r>
  <r>
    <s v="R4BO7K5M"/>
    <x v="18"/>
    <x v="2"/>
    <x v="1"/>
    <s v="GTX Basic"/>
    <s v="Cheers"/>
    <s v="United States"/>
    <x v="2"/>
    <x v="408"/>
    <x v="272"/>
    <s v="Fri"/>
    <x v="9"/>
    <x v="4"/>
    <n v="550"/>
    <n v="0"/>
  </r>
  <r>
    <s v="X4XN0M8A"/>
    <x v="18"/>
    <x v="2"/>
    <x v="1"/>
    <s v="MG Special"/>
    <s v="Hatfan"/>
    <s v="United States"/>
    <x v="0"/>
    <x v="408"/>
    <x v="265"/>
    <s v="Sat"/>
    <x v="9"/>
    <x v="4"/>
    <n v="55"/>
    <n v="44"/>
  </r>
  <r>
    <s v="M4MAVN65"/>
    <x v="4"/>
    <x v="3"/>
    <x v="1"/>
    <s v="MG Special"/>
    <s v="Doncon"/>
    <s v="United States"/>
    <x v="2"/>
    <x v="408"/>
    <x v="255"/>
    <s v="Fri"/>
    <x v="9"/>
    <x v="4"/>
    <n v="55"/>
    <n v="0"/>
  </r>
  <r>
    <s v="USJ0JACE"/>
    <x v="15"/>
    <x v="5"/>
    <x v="2"/>
    <s v="GTX Plus Basic"/>
    <s v="Massive Dynamic"/>
    <s v="United States"/>
    <x v="0"/>
    <x v="408"/>
    <x v="242"/>
    <s v="Sat"/>
    <x v="9"/>
    <x v="4"/>
    <n v="1096"/>
    <n v="960"/>
  </r>
  <r>
    <s v="2SMQAWOA"/>
    <x v="25"/>
    <x v="4"/>
    <x v="2"/>
    <s v="GTX Plus Pro"/>
    <s v="Zotware"/>
    <s v="United States"/>
    <x v="0"/>
    <x v="409"/>
    <x v="265"/>
    <s v="Sat"/>
    <x v="9"/>
    <x v="4"/>
    <n v="5482"/>
    <n v="6469"/>
  </r>
  <r>
    <s v="TOJ902PF"/>
    <x v="13"/>
    <x v="4"/>
    <x v="2"/>
    <s v="GTX Plus Basic"/>
    <s v="Bioholding"/>
    <s v="Philipines"/>
    <x v="1"/>
    <x v="409"/>
    <x v="6"/>
    <s v=""/>
    <x v="1"/>
    <x v="1"/>
    <s v=""/>
    <n v="0"/>
  </r>
  <r>
    <s v="JAYXM4QB"/>
    <x v="9"/>
    <x v="2"/>
    <x v="1"/>
    <s v="GTX Plus Basic"/>
    <s v="Cheers"/>
    <s v="United States"/>
    <x v="0"/>
    <x v="409"/>
    <x v="251"/>
    <s v="Tue"/>
    <x v="9"/>
    <x v="4"/>
    <n v="1096"/>
    <n v="914"/>
  </r>
  <r>
    <s v="NW5CPPIV"/>
    <x v="12"/>
    <x v="0"/>
    <x v="0"/>
    <s v="MG Advanced"/>
    <s v="Funholding"/>
    <s v="United States"/>
    <x v="2"/>
    <x v="409"/>
    <x v="274"/>
    <s v="Tue"/>
    <x v="9"/>
    <x v="4"/>
    <n v="3393"/>
    <n v="0"/>
  </r>
  <r>
    <s v="J5BCAQ1Z"/>
    <x v="2"/>
    <x v="2"/>
    <x v="1"/>
    <s v="GTX Basic"/>
    <s v="Bioplex"/>
    <s v="United States"/>
    <x v="1"/>
    <x v="409"/>
    <x v="6"/>
    <s v=""/>
    <x v="1"/>
    <x v="1"/>
    <s v=""/>
    <n v="0"/>
  </r>
  <r>
    <s v="8LFA54EQ"/>
    <x v="11"/>
    <x v="3"/>
    <x v="1"/>
    <s v="MG Special"/>
    <s v="Newex"/>
    <s v="Germany"/>
    <x v="2"/>
    <x v="410"/>
    <x v="261"/>
    <s v="Thu"/>
    <x v="9"/>
    <x v="4"/>
    <n v="55"/>
    <n v="0"/>
  </r>
  <r>
    <s v="19MLD9YF"/>
    <x v="11"/>
    <x v="3"/>
    <x v="1"/>
    <s v="MG Advanced"/>
    <s v="J-Texon"/>
    <s v="United States"/>
    <x v="0"/>
    <x v="410"/>
    <x v="266"/>
    <s v="Sun"/>
    <x v="9"/>
    <x v="4"/>
    <n v="3393"/>
    <n v="3379"/>
  </r>
  <r>
    <s v="PLQ50D2O"/>
    <x v="3"/>
    <x v="0"/>
    <x v="0"/>
    <s v="MG Advanced"/>
    <s v="Domzoom"/>
    <s v="United States"/>
    <x v="0"/>
    <x v="411"/>
    <x v="274"/>
    <s v="Tue"/>
    <x v="9"/>
    <x v="4"/>
    <n v="3393"/>
    <n v="3240"/>
  </r>
  <r>
    <s v="3VPQNW5Y"/>
    <x v="7"/>
    <x v="2"/>
    <x v="1"/>
    <s v="GTX Plus Basic"/>
    <s v="Cheers"/>
    <s v="United States"/>
    <x v="0"/>
    <x v="411"/>
    <x v="271"/>
    <s v="Sun"/>
    <x v="9"/>
    <x v="4"/>
    <n v="1096"/>
    <n v="1007"/>
  </r>
  <r>
    <s v="RTWE19SU"/>
    <x v="18"/>
    <x v="2"/>
    <x v="1"/>
    <s v="GTX Pro"/>
    <s v="Conecom"/>
    <s v="United States"/>
    <x v="1"/>
    <x v="411"/>
    <x v="6"/>
    <s v=""/>
    <x v="1"/>
    <x v="1"/>
    <s v=""/>
    <n v="0"/>
  </r>
  <r>
    <s v="FXYOCA0G"/>
    <x v="5"/>
    <x v="3"/>
    <x v="1"/>
    <s v="MG Special"/>
    <s v="J-Texon"/>
    <s v="United States"/>
    <x v="0"/>
    <x v="411"/>
    <x v="270"/>
    <s v="Thu"/>
    <x v="9"/>
    <x v="4"/>
    <n v="55"/>
    <n v="54"/>
  </r>
  <r>
    <s v="SK30SEKS"/>
    <x v="11"/>
    <x v="3"/>
    <x v="1"/>
    <s v="MG Special"/>
    <s v="Golddex"/>
    <s v="United States"/>
    <x v="0"/>
    <x v="411"/>
    <x v="267"/>
    <s v="Mon"/>
    <x v="9"/>
    <x v="4"/>
    <n v="55"/>
    <n v="49"/>
  </r>
  <r>
    <s v="Q30OVFCZ"/>
    <x v="4"/>
    <x v="3"/>
    <x v="1"/>
    <s v="GTX Plus Basic"/>
    <s v="Sonron"/>
    <s v="United States"/>
    <x v="2"/>
    <x v="411"/>
    <x v="271"/>
    <s v="Sun"/>
    <x v="9"/>
    <x v="4"/>
    <n v="1096"/>
    <n v="0"/>
  </r>
  <r>
    <s v="T6MPH7JC"/>
    <x v="15"/>
    <x v="5"/>
    <x v="2"/>
    <s v="MG Special"/>
    <m/>
    <s v=""/>
    <x v="1"/>
    <x v="411"/>
    <x v="6"/>
    <s v=""/>
    <x v="1"/>
    <x v="1"/>
    <s v=""/>
    <n v="0"/>
  </r>
  <r>
    <s v="T1GPPZXH"/>
    <x v="15"/>
    <x v="5"/>
    <x v="2"/>
    <s v="MG Special"/>
    <s v="Konex"/>
    <s v="United States"/>
    <x v="0"/>
    <x v="411"/>
    <x v="266"/>
    <s v="Sun"/>
    <x v="9"/>
    <x v="4"/>
    <n v="55"/>
    <n v="55"/>
  </r>
  <r>
    <s v="WL31FAI3"/>
    <x v="2"/>
    <x v="2"/>
    <x v="1"/>
    <s v="GTX Pro"/>
    <s v="Blackzim"/>
    <s v="United States"/>
    <x v="0"/>
    <x v="411"/>
    <x v="274"/>
    <s v="Tue"/>
    <x v="9"/>
    <x v="4"/>
    <n v="4821"/>
    <n v="5196"/>
  </r>
  <r>
    <s v="6SNUFVQP"/>
    <x v="3"/>
    <x v="0"/>
    <x v="0"/>
    <s v="MG Special"/>
    <s v="Rundofase"/>
    <s v="United States"/>
    <x v="0"/>
    <x v="412"/>
    <x v="271"/>
    <s v="Sun"/>
    <x v="9"/>
    <x v="4"/>
    <n v="55"/>
    <n v="54"/>
  </r>
  <r>
    <s v="5U83YWZB"/>
    <x v="14"/>
    <x v="3"/>
    <x v="1"/>
    <s v="GTX Pro"/>
    <s v="Doncon"/>
    <s v="United States"/>
    <x v="0"/>
    <x v="412"/>
    <x v="274"/>
    <s v="Tue"/>
    <x v="9"/>
    <x v="4"/>
    <n v="4821"/>
    <n v="4953"/>
  </r>
  <r>
    <s v="ZFXYBJEY"/>
    <x v="20"/>
    <x v="5"/>
    <x v="2"/>
    <s v="MG Advanced"/>
    <s v="Zotware"/>
    <s v="United States"/>
    <x v="0"/>
    <x v="412"/>
    <x v="266"/>
    <s v="Sun"/>
    <x v="9"/>
    <x v="4"/>
    <n v="3393"/>
    <n v="3155"/>
  </r>
  <r>
    <s v="NGTVHTFH"/>
    <x v="25"/>
    <x v="4"/>
    <x v="2"/>
    <s v="GTX Pro"/>
    <m/>
    <s v=""/>
    <x v="1"/>
    <x v="413"/>
    <x v="6"/>
    <s v=""/>
    <x v="1"/>
    <x v="1"/>
    <s v=""/>
    <n v="0"/>
  </r>
  <r>
    <s v="OHAARANW"/>
    <x v="1"/>
    <x v="1"/>
    <x v="0"/>
    <s v="GTX Pro"/>
    <s v="Bioholding"/>
    <s v="Philipines"/>
    <x v="2"/>
    <x v="413"/>
    <x v="265"/>
    <s v="Sat"/>
    <x v="9"/>
    <x v="4"/>
    <n v="4821"/>
    <n v="0"/>
  </r>
  <r>
    <s v="6GBGF19R"/>
    <x v="17"/>
    <x v="5"/>
    <x v="2"/>
    <s v="GTX Pro"/>
    <s v="Plussunin"/>
    <s v="United States"/>
    <x v="0"/>
    <x v="413"/>
    <x v="265"/>
    <s v="Sat"/>
    <x v="9"/>
    <x v="4"/>
    <n v="4821"/>
    <n v="4566"/>
  </r>
  <r>
    <s v="5XADPM6R"/>
    <x v="12"/>
    <x v="0"/>
    <x v="0"/>
    <s v="MG Special"/>
    <s v="Bioholding"/>
    <s v="Philipines"/>
    <x v="0"/>
    <x v="413"/>
    <x v="270"/>
    <s v="Thu"/>
    <x v="9"/>
    <x v="4"/>
    <n v="55"/>
    <n v="58"/>
  </r>
  <r>
    <s v="YZX90X8X"/>
    <x v="20"/>
    <x v="5"/>
    <x v="2"/>
    <s v="GTX Pro"/>
    <s v="Umbrella Corporation"/>
    <s v="United States"/>
    <x v="0"/>
    <x v="413"/>
    <x v="270"/>
    <s v="Thu"/>
    <x v="9"/>
    <x v="4"/>
    <n v="4821"/>
    <n v="4315"/>
  </r>
  <r>
    <s v="CNL7PCYU"/>
    <x v="26"/>
    <x v="4"/>
    <x v="2"/>
    <s v="MG Advanced"/>
    <s v="Xx-zobam"/>
    <s v="United States"/>
    <x v="2"/>
    <x v="414"/>
    <x v="270"/>
    <s v="Thu"/>
    <x v="9"/>
    <x v="4"/>
    <n v="3393"/>
    <n v="0"/>
  </r>
  <r>
    <s v="HB740BLB"/>
    <x v="10"/>
    <x v="3"/>
    <x v="1"/>
    <s v="MG Special"/>
    <s v="Silis"/>
    <s v="United States"/>
    <x v="1"/>
    <x v="414"/>
    <x v="6"/>
    <s v=""/>
    <x v="1"/>
    <x v="1"/>
    <s v=""/>
    <n v="0"/>
  </r>
  <r>
    <s v="9M88QXFW"/>
    <x v="17"/>
    <x v="5"/>
    <x v="2"/>
    <s v="GTX Pro"/>
    <s v="Vehement Capital Partners"/>
    <s v="United States"/>
    <x v="0"/>
    <x v="414"/>
    <x v="272"/>
    <s v="Fri"/>
    <x v="9"/>
    <x v="4"/>
    <n v="4821"/>
    <n v="5574"/>
  </r>
  <r>
    <s v="HCQK8NQ8"/>
    <x v="20"/>
    <x v="5"/>
    <x v="2"/>
    <s v="GTX Plus Basic"/>
    <m/>
    <s v=""/>
    <x v="1"/>
    <x v="414"/>
    <x v="6"/>
    <s v=""/>
    <x v="1"/>
    <x v="1"/>
    <s v=""/>
    <n v="0"/>
  </r>
  <r>
    <s v="RDHTQLNI"/>
    <x v="23"/>
    <x v="4"/>
    <x v="2"/>
    <s v="GTX Plus Pro"/>
    <m/>
    <s v=""/>
    <x v="1"/>
    <x v="415"/>
    <x v="6"/>
    <s v=""/>
    <x v="1"/>
    <x v="1"/>
    <s v=""/>
    <n v="0"/>
  </r>
  <r>
    <s v="B50N6RL3"/>
    <x v="8"/>
    <x v="1"/>
    <x v="0"/>
    <s v="MG Advanced"/>
    <s v="Genco Pura Olive Oil Company"/>
    <s v="Italy"/>
    <x v="0"/>
    <x v="415"/>
    <x v="265"/>
    <s v="Sat"/>
    <x v="9"/>
    <x v="4"/>
    <n v="3393"/>
    <n v="3494"/>
  </r>
  <r>
    <s v="HLXSEMXV"/>
    <x v="16"/>
    <x v="2"/>
    <x v="1"/>
    <s v="MG Special"/>
    <s v="Doncon"/>
    <s v="United States"/>
    <x v="0"/>
    <x v="415"/>
    <x v="270"/>
    <s v="Thu"/>
    <x v="9"/>
    <x v="4"/>
    <n v="55"/>
    <n v="50"/>
  </r>
  <r>
    <s v="MPMG4JTY"/>
    <x v="4"/>
    <x v="3"/>
    <x v="1"/>
    <s v="MG Special"/>
    <s v="Hottechi"/>
    <s v="Korea"/>
    <x v="0"/>
    <x v="415"/>
    <x v="270"/>
    <s v="Thu"/>
    <x v="9"/>
    <x v="4"/>
    <n v="55"/>
    <n v="61"/>
  </r>
  <r>
    <s v="DB801ISB"/>
    <x v="14"/>
    <x v="3"/>
    <x v="1"/>
    <s v="MG Special"/>
    <m/>
    <s v=""/>
    <x v="1"/>
    <x v="416"/>
    <x v="6"/>
    <s v=""/>
    <x v="1"/>
    <x v="1"/>
    <s v=""/>
    <n v="0"/>
  </r>
  <r>
    <s v="8QJHJXY0"/>
    <x v="18"/>
    <x v="2"/>
    <x v="1"/>
    <s v="MG Special"/>
    <s v="Sunnamplex"/>
    <s v="Poland"/>
    <x v="2"/>
    <x v="416"/>
    <x v="271"/>
    <s v="Sun"/>
    <x v="9"/>
    <x v="4"/>
    <n v="55"/>
    <n v="0"/>
  </r>
  <r>
    <s v="MSN4ZNU6"/>
    <x v="15"/>
    <x v="5"/>
    <x v="2"/>
    <s v="MG Advanced"/>
    <s v="Betasoloin"/>
    <s v="United States"/>
    <x v="0"/>
    <x v="416"/>
    <x v="270"/>
    <s v="Thu"/>
    <x v="9"/>
    <x v="4"/>
    <n v="3393"/>
    <n v="3673"/>
  </r>
  <r>
    <s v="3MXS2HRE"/>
    <x v="23"/>
    <x v="4"/>
    <x v="2"/>
    <s v="GTX Basic"/>
    <s v="Ganjaflex"/>
    <s v="Japan"/>
    <x v="0"/>
    <x v="417"/>
    <x v="271"/>
    <s v="Sun"/>
    <x v="9"/>
    <x v="4"/>
    <n v="550"/>
    <n v="576"/>
  </r>
  <r>
    <s v="1YBATFAY"/>
    <x v="7"/>
    <x v="2"/>
    <x v="1"/>
    <s v="GTX Basic"/>
    <s v="Singletechno"/>
    <s v="United States"/>
    <x v="0"/>
    <x v="418"/>
    <x v="274"/>
    <s v="Tue"/>
    <x v="9"/>
    <x v="4"/>
    <n v="550"/>
    <n v="538"/>
  </r>
  <r>
    <s v="2EBLR9N8"/>
    <x v="24"/>
    <x v="0"/>
    <x v="0"/>
    <s v="GTX Basic"/>
    <s v="Conecom"/>
    <s v="United States"/>
    <x v="0"/>
    <x v="418"/>
    <x v="274"/>
    <s v="Tue"/>
    <x v="9"/>
    <x v="4"/>
    <n v="550"/>
    <n v="622"/>
  </r>
  <r>
    <s v="VDGA4KXA"/>
    <x v="15"/>
    <x v="5"/>
    <x v="2"/>
    <s v="GTX Plus Basic"/>
    <s v="Bluth Company"/>
    <s v="United States"/>
    <x v="0"/>
    <x v="418"/>
    <x v="265"/>
    <s v="Sat"/>
    <x v="9"/>
    <x v="4"/>
    <n v="1096"/>
    <n v="1093"/>
  </r>
  <r>
    <s v="6WCNNK5J"/>
    <x v="9"/>
    <x v="2"/>
    <x v="1"/>
    <s v="GTX Pro"/>
    <s v="Hottechi"/>
    <s v="Korea"/>
    <x v="0"/>
    <x v="419"/>
    <x v="272"/>
    <s v="Fri"/>
    <x v="9"/>
    <x v="4"/>
    <n v="4821"/>
    <n v="4433"/>
  </r>
  <r>
    <s v="YJTQSZ9D"/>
    <x v="8"/>
    <x v="1"/>
    <x v="0"/>
    <s v="GTX Plus Basic"/>
    <s v="Inity"/>
    <s v="United States"/>
    <x v="0"/>
    <x v="420"/>
    <x v="265"/>
    <s v="Sat"/>
    <x v="9"/>
    <x v="4"/>
    <n v="1096"/>
    <n v="1052"/>
  </r>
  <r>
    <s v="RB8GDYFY"/>
    <x v="8"/>
    <x v="1"/>
    <x v="0"/>
    <s v="MG Special"/>
    <s v="Betatech"/>
    <s v="Kenya"/>
    <x v="0"/>
    <x v="420"/>
    <x v="272"/>
    <s v="Fri"/>
    <x v="9"/>
    <x v="4"/>
    <n v="55"/>
    <n v="67"/>
  </r>
  <r>
    <s v="6CWZFOHJ"/>
    <x v="3"/>
    <x v="0"/>
    <x v="0"/>
    <s v="GTX Basic"/>
    <s v="Green-Plus"/>
    <s v="United States"/>
    <x v="3"/>
    <x v="421"/>
    <x v="6"/>
    <s v=""/>
    <x v="1"/>
    <x v="1"/>
    <s v=""/>
    <n v="0"/>
  </r>
  <r>
    <s v="3LCLVRVV"/>
    <x v="3"/>
    <x v="0"/>
    <x v="0"/>
    <s v="GTX Basic"/>
    <m/>
    <s v=""/>
    <x v="3"/>
    <x v="421"/>
    <x v="6"/>
    <s v=""/>
    <x v="1"/>
    <x v="1"/>
    <s v=""/>
    <n v="0"/>
  </r>
  <r>
    <s v="YIU1B39V"/>
    <x v="3"/>
    <x v="0"/>
    <x v="0"/>
    <s v="GTX Basic"/>
    <m/>
    <s v=""/>
    <x v="3"/>
    <x v="421"/>
    <x v="6"/>
    <s v=""/>
    <x v="1"/>
    <x v="1"/>
    <s v=""/>
    <n v="0"/>
  </r>
  <r>
    <s v="8E0VRCLW"/>
    <x v="3"/>
    <x v="0"/>
    <x v="0"/>
    <s v="GTX Basic"/>
    <m/>
    <s v=""/>
    <x v="3"/>
    <x v="421"/>
    <x v="6"/>
    <s v=""/>
    <x v="1"/>
    <x v="1"/>
    <s v=""/>
    <n v="0"/>
  </r>
  <r>
    <s v="G99CS23F"/>
    <x v="3"/>
    <x v="0"/>
    <x v="0"/>
    <s v="GTX Basic"/>
    <m/>
    <s v=""/>
    <x v="3"/>
    <x v="421"/>
    <x v="6"/>
    <s v=""/>
    <x v="1"/>
    <x v="1"/>
    <s v=""/>
    <n v="0"/>
  </r>
  <r>
    <s v="XRJ54GNR"/>
    <x v="3"/>
    <x v="0"/>
    <x v="0"/>
    <s v="GTX Basic"/>
    <m/>
    <s v=""/>
    <x v="3"/>
    <x v="421"/>
    <x v="6"/>
    <s v=""/>
    <x v="1"/>
    <x v="1"/>
    <s v=""/>
    <n v="0"/>
  </r>
  <r>
    <s v="GR9S7VHI"/>
    <x v="3"/>
    <x v="0"/>
    <x v="0"/>
    <s v="GTX Basic"/>
    <m/>
    <s v=""/>
    <x v="3"/>
    <x v="421"/>
    <x v="6"/>
    <s v=""/>
    <x v="1"/>
    <x v="1"/>
    <s v=""/>
    <n v="0"/>
  </r>
  <r>
    <s v="Q9UWOC28"/>
    <x v="3"/>
    <x v="0"/>
    <x v="0"/>
    <s v="GTX Plus Basic"/>
    <s v="Plusstrip"/>
    <s v="United States"/>
    <x v="3"/>
    <x v="421"/>
    <x v="6"/>
    <s v=""/>
    <x v="1"/>
    <x v="1"/>
    <s v=""/>
    <n v="0"/>
  </r>
  <r>
    <s v="YL29KX3L"/>
    <x v="3"/>
    <x v="0"/>
    <x v="0"/>
    <s v="GTX Plus Basic"/>
    <s v="Zumgoity"/>
    <s v="United States"/>
    <x v="3"/>
    <x v="421"/>
    <x v="6"/>
    <s v=""/>
    <x v="1"/>
    <x v="1"/>
    <s v=""/>
    <n v="0"/>
  </r>
  <r>
    <s v="OJDZN6UK"/>
    <x v="3"/>
    <x v="0"/>
    <x v="0"/>
    <s v="GTX Plus Basic"/>
    <m/>
    <s v=""/>
    <x v="3"/>
    <x v="421"/>
    <x v="6"/>
    <s v=""/>
    <x v="1"/>
    <x v="1"/>
    <s v=""/>
    <n v="0"/>
  </r>
  <r>
    <s v="OM60BJ4S"/>
    <x v="3"/>
    <x v="0"/>
    <x v="0"/>
    <s v="GTX Plus Basic"/>
    <m/>
    <s v=""/>
    <x v="3"/>
    <x v="421"/>
    <x v="6"/>
    <s v=""/>
    <x v="1"/>
    <x v="1"/>
    <s v=""/>
    <n v="0"/>
  </r>
  <r>
    <s v="9PDR4X2R"/>
    <x v="3"/>
    <x v="0"/>
    <x v="0"/>
    <s v="GTX Plus Pro"/>
    <s v="Hatfan"/>
    <s v="United States"/>
    <x v="3"/>
    <x v="421"/>
    <x v="6"/>
    <s v=""/>
    <x v="1"/>
    <x v="1"/>
    <s v=""/>
    <n v="0"/>
  </r>
  <r>
    <s v="9P9ISECL"/>
    <x v="3"/>
    <x v="0"/>
    <x v="0"/>
    <s v="GTX Plus Pro"/>
    <s v="Sumace"/>
    <s v="Romania"/>
    <x v="3"/>
    <x v="421"/>
    <x v="6"/>
    <s v=""/>
    <x v="1"/>
    <x v="1"/>
    <s v=""/>
    <n v="0"/>
  </r>
  <r>
    <s v="0D8Y5JA0"/>
    <x v="3"/>
    <x v="0"/>
    <x v="0"/>
    <s v="GTX Plus Pro"/>
    <m/>
    <s v=""/>
    <x v="3"/>
    <x v="421"/>
    <x v="6"/>
    <s v=""/>
    <x v="1"/>
    <x v="1"/>
    <s v=""/>
    <n v="0"/>
  </r>
  <r>
    <s v="GNN53C6D"/>
    <x v="3"/>
    <x v="0"/>
    <x v="0"/>
    <s v="GTX Plus Pro"/>
    <m/>
    <s v=""/>
    <x v="3"/>
    <x v="421"/>
    <x v="6"/>
    <s v=""/>
    <x v="1"/>
    <x v="1"/>
    <s v=""/>
    <n v="0"/>
  </r>
  <r>
    <s v="6KHIXTAD"/>
    <x v="3"/>
    <x v="0"/>
    <x v="0"/>
    <s v="GTX Plus Pro"/>
    <m/>
    <s v=""/>
    <x v="3"/>
    <x v="421"/>
    <x v="6"/>
    <s v=""/>
    <x v="1"/>
    <x v="1"/>
    <s v=""/>
    <n v="0"/>
  </r>
  <r>
    <s v="5C59O9GU"/>
    <x v="3"/>
    <x v="0"/>
    <x v="0"/>
    <s v="MG Special"/>
    <s v="Conecom"/>
    <s v="United States"/>
    <x v="3"/>
    <x v="421"/>
    <x v="6"/>
    <s v=""/>
    <x v="1"/>
    <x v="1"/>
    <s v=""/>
    <n v="0"/>
  </r>
  <r>
    <s v="ZQRBJVZF"/>
    <x v="3"/>
    <x v="0"/>
    <x v="0"/>
    <s v="MG Special"/>
    <s v="Dontechi"/>
    <s v="United States"/>
    <x v="3"/>
    <x v="421"/>
    <x v="6"/>
    <s v=""/>
    <x v="1"/>
    <x v="1"/>
    <s v=""/>
    <n v="0"/>
  </r>
  <r>
    <s v="I93XL6Q9"/>
    <x v="3"/>
    <x v="0"/>
    <x v="0"/>
    <s v="MG Special"/>
    <s v="Finhigh"/>
    <s v="United States"/>
    <x v="3"/>
    <x v="421"/>
    <x v="6"/>
    <s v=""/>
    <x v="1"/>
    <x v="1"/>
    <s v=""/>
    <n v="0"/>
  </r>
  <r>
    <s v="UMD1BA4S"/>
    <x v="3"/>
    <x v="0"/>
    <x v="0"/>
    <s v="MG Special"/>
    <s v="Ganjaflex"/>
    <s v="Japan"/>
    <x v="3"/>
    <x v="421"/>
    <x v="6"/>
    <s v=""/>
    <x v="1"/>
    <x v="1"/>
    <s v=""/>
    <n v="0"/>
  </r>
  <r>
    <s v="E6DGJSDW"/>
    <x v="3"/>
    <x v="0"/>
    <x v="0"/>
    <s v="MG Special"/>
    <s v="Green-Plus"/>
    <s v="United States"/>
    <x v="3"/>
    <x v="421"/>
    <x v="6"/>
    <s v=""/>
    <x v="1"/>
    <x v="1"/>
    <s v=""/>
    <n v="0"/>
  </r>
  <r>
    <s v="JHNDPI2N"/>
    <x v="3"/>
    <x v="0"/>
    <x v="0"/>
    <s v="MG Special"/>
    <s v="J-Texon"/>
    <s v="United States"/>
    <x v="3"/>
    <x v="421"/>
    <x v="6"/>
    <s v=""/>
    <x v="1"/>
    <x v="1"/>
    <s v=""/>
    <n v="0"/>
  </r>
  <r>
    <s v="GI94RTL5"/>
    <x v="3"/>
    <x v="0"/>
    <x v="0"/>
    <s v="MG Special"/>
    <s v="Labdrill"/>
    <s v="United States"/>
    <x v="3"/>
    <x v="421"/>
    <x v="6"/>
    <s v=""/>
    <x v="1"/>
    <x v="1"/>
    <s v=""/>
    <n v="0"/>
  </r>
  <r>
    <s v="10ALJD82"/>
    <x v="3"/>
    <x v="0"/>
    <x v="0"/>
    <s v="MG Special"/>
    <s v="Nam-zim"/>
    <s v="Brazil"/>
    <x v="3"/>
    <x v="421"/>
    <x v="6"/>
    <s v=""/>
    <x v="1"/>
    <x v="1"/>
    <s v=""/>
    <n v="0"/>
  </r>
  <r>
    <s v="Z89NKUC7"/>
    <x v="3"/>
    <x v="0"/>
    <x v="0"/>
    <s v="MG Special"/>
    <s v="Plussunin"/>
    <s v="United States"/>
    <x v="3"/>
    <x v="421"/>
    <x v="6"/>
    <s v=""/>
    <x v="1"/>
    <x v="1"/>
    <s v=""/>
    <n v="0"/>
  </r>
  <r>
    <s v="47P0HBNM"/>
    <x v="3"/>
    <x v="0"/>
    <x v="0"/>
    <s v="MG Special"/>
    <s v="Plussunin"/>
    <s v="United States"/>
    <x v="3"/>
    <x v="421"/>
    <x v="6"/>
    <s v=""/>
    <x v="1"/>
    <x v="1"/>
    <s v=""/>
    <n v="0"/>
  </r>
  <r>
    <s v="4H8GZ075"/>
    <x v="3"/>
    <x v="0"/>
    <x v="0"/>
    <s v="MG Special"/>
    <s v="Scotfind"/>
    <s v="United States"/>
    <x v="3"/>
    <x v="421"/>
    <x v="6"/>
    <s v=""/>
    <x v="1"/>
    <x v="1"/>
    <s v=""/>
    <n v="0"/>
  </r>
  <r>
    <s v="UDAUS3DF"/>
    <x v="3"/>
    <x v="0"/>
    <x v="0"/>
    <s v="MG Special"/>
    <s v="Sonron"/>
    <s v="United States"/>
    <x v="3"/>
    <x v="421"/>
    <x v="6"/>
    <s v=""/>
    <x v="1"/>
    <x v="1"/>
    <s v=""/>
    <n v="0"/>
  </r>
  <r>
    <s v="F4W7Z1UU"/>
    <x v="3"/>
    <x v="0"/>
    <x v="0"/>
    <s v="MG Special"/>
    <s v="Vehement Capital Partners"/>
    <s v="United States"/>
    <x v="3"/>
    <x v="421"/>
    <x v="6"/>
    <s v=""/>
    <x v="1"/>
    <x v="1"/>
    <s v=""/>
    <n v="0"/>
  </r>
  <r>
    <s v="DW5BQ220"/>
    <x v="3"/>
    <x v="0"/>
    <x v="0"/>
    <s v="MG Special"/>
    <s v="Zoomit"/>
    <s v="United States"/>
    <x v="3"/>
    <x v="421"/>
    <x v="6"/>
    <s v=""/>
    <x v="1"/>
    <x v="1"/>
    <s v=""/>
    <n v="0"/>
  </r>
  <r>
    <s v="4ENCEYPG"/>
    <x v="3"/>
    <x v="0"/>
    <x v="0"/>
    <s v="MG Special"/>
    <m/>
    <s v=""/>
    <x v="3"/>
    <x v="421"/>
    <x v="6"/>
    <s v=""/>
    <x v="1"/>
    <x v="1"/>
    <s v=""/>
    <n v="0"/>
  </r>
  <r>
    <s v="EU4DPJGN"/>
    <x v="3"/>
    <x v="0"/>
    <x v="0"/>
    <s v="MG Special"/>
    <m/>
    <s v=""/>
    <x v="3"/>
    <x v="421"/>
    <x v="6"/>
    <s v=""/>
    <x v="1"/>
    <x v="1"/>
    <s v=""/>
    <n v="0"/>
  </r>
  <r>
    <s v="426EL41A"/>
    <x v="3"/>
    <x v="0"/>
    <x v="0"/>
    <s v="MG Special"/>
    <m/>
    <s v=""/>
    <x v="3"/>
    <x v="421"/>
    <x v="6"/>
    <s v=""/>
    <x v="1"/>
    <x v="1"/>
    <s v=""/>
    <n v="0"/>
  </r>
  <r>
    <s v="OXKLRULK"/>
    <x v="3"/>
    <x v="0"/>
    <x v="0"/>
    <s v="MG Special"/>
    <m/>
    <s v=""/>
    <x v="3"/>
    <x v="421"/>
    <x v="6"/>
    <s v=""/>
    <x v="1"/>
    <x v="1"/>
    <s v=""/>
    <n v="0"/>
  </r>
  <r>
    <s v="D3ZJX20X"/>
    <x v="3"/>
    <x v="0"/>
    <x v="0"/>
    <s v="MG Special"/>
    <m/>
    <s v=""/>
    <x v="3"/>
    <x v="421"/>
    <x v="6"/>
    <s v=""/>
    <x v="1"/>
    <x v="1"/>
    <s v=""/>
    <n v="0"/>
  </r>
  <r>
    <s v="V9JDJ861"/>
    <x v="3"/>
    <x v="0"/>
    <x v="0"/>
    <s v="MG Special"/>
    <m/>
    <s v=""/>
    <x v="3"/>
    <x v="421"/>
    <x v="6"/>
    <s v=""/>
    <x v="1"/>
    <x v="1"/>
    <s v=""/>
    <n v="0"/>
  </r>
  <r>
    <s v="DYXD1AXO"/>
    <x v="3"/>
    <x v="0"/>
    <x v="0"/>
    <s v="MG Special"/>
    <m/>
    <s v=""/>
    <x v="3"/>
    <x v="421"/>
    <x v="6"/>
    <s v=""/>
    <x v="1"/>
    <x v="1"/>
    <s v=""/>
    <n v="0"/>
  </r>
  <r>
    <s v="JSTHYUCD"/>
    <x v="3"/>
    <x v="0"/>
    <x v="0"/>
    <s v="MG Special"/>
    <m/>
    <s v=""/>
    <x v="3"/>
    <x v="421"/>
    <x v="6"/>
    <s v=""/>
    <x v="1"/>
    <x v="1"/>
    <s v=""/>
    <n v="0"/>
  </r>
  <r>
    <s v="JC7DDV56"/>
    <x v="3"/>
    <x v="0"/>
    <x v="0"/>
    <s v="MG Special"/>
    <m/>
    <s v=""/>
    <x v="3"/>
    <x v="421"/>
    <x v="6"/>
    <s v=""/>
    <x v="1"/>
    <x v="1"/>
    <s v=""/>
    <n v="0"/>
  </r>
  <r>
    <s v="ASDR6QEZ"/>
    <x v="3"/>
    <x v="0"/>
    <x v="0"/>
    <s v="MG Special"/>
    <m/>
    <s v=""/>
    <x v="3"/>
    <x v="421"/>
    <x v="6"/>
    <s v=""/>
    <x v="1"/>
    <x v="1"/>
    <s v=""/>
    <n v="0"/>
  </r>
  <r>
    <s v="5ELMZN3E"/>
    <x v="3"/>
    <x v="0"/>
    <x v="0"/>
    <s v="MG Special"/>
    <m/>
    <s v=""/>
    <x v="3"/>
    <x v="421"/>
    <x v="6"/>
    <s v=""/>
    <x v="1"/>
    <x v="1"/>
    <s v=""/>
    <n v="0"/>
  </r>
  <r>
    <s v="7Q90C2VN"/>
    <x v="3"/>
    <x v="0"/>
    <x v="0"/>
    <s v="MG Special"/>
    <m/>
    <s v=""/>
    <x v="3"/>
    <x v="421"/>
    <x v="6"/>
    <s v=""/>
    <x v="1"/>
    <x v="1"/>
    <s v=""/>
    <n v="0"/>
  </r>
  <r>
    <s v="ZIMT5RQ2"/>
    <x v="3"/>
    <x v="0"/>
    <x v="0"/>
    <s v="MG Special"/>
    <m/>
    <s v=""/>
    <x v="3"/>
    <x v="421"/>
    <x v="6"/>
    <s v=""/>
    <x v="1"/>
    <x v="1"/>
    <s v=""/>
    <n v="0"/>
  </r>
  <r>
    <s v="WTD6O2OR"/>
    <x v="3"/>
    <x v="0"/>
    <x v="0"/>
    <s v="MG Advanced"/>
    <s v="Betasoloin"/>
    <s v="United States"/>
    <x v="3"/>
    <x v="421"/>
    <x v="6"/>
    <s v=""/>
    <x v="1"/>
    <x v="1"/>
    <s v=""/>
    <n v="0"/>
  </r>
  <r>
    <s v="OEG8QG42"/>
    <x v="3"/>
    <x v="0"/>
    <x v="0"/>
    <s v="MG Advanced"/>
    <s v="Bioplex"/>
    <s v="United States"/>
    <x v="3"/>
    <x v="421"/>
    <x v="6"/>
    <s v=""/>
    <x v="1"/>
    <x v="1"/>
    <s v=""/>
    <n v="0"/>
  </r>
  <r>
    <s v="BG0BLC6S"/>
    <x v="3"/>
    <x v="0"/>
    <x v="0"/>
    <s v="MG Advanced"/>
    <s v="Fasehatice"/>
    <s v="United States"/>
    <x v="3"/>
    <x v="421"/>
    <x v="6"/>
    <s v=""/>
    <x v="1"/>
    <x v="1"/>
    <s v=""/>
    <n v="0"/>
  </r>
  <r>
    <s v="5Q2BX622"/>
    <x v="3"/>
    <x v="0"/>
    <x v="0"/>
    <s v="MG Advanced"/>
    <s v="Inity"/>
    <s v="United States"/>
    <x v="3"/>
    <x v="421"/>
    <x v="6"/>
    <s v=""/>
    <x v="1"/>
    <x v="1"/>
    <s v=""/>
    <n v="0"/>
  </r>
  <r>
    <s v="RSY2XLKK"/>
    <x v="3"/>
    <x v="0"/>
    <x v="0"/>
    <s v="MG Advanced"/>
    <s v="Streethex"/>
    <s v="Belgium"/>
    <x v="3"/>
    <x v="421"/>
    <x v="6"/>
    <s v=""/>
    <x v="1"/>
    <x v="1"/>
    <s v=""/>
    <n v="0"/>
  </r>
  <r>
    <s v="FEEOZHT8"/>
    <x v="3"/>
    <x v="0"/>
    <x v="0"/>
    <s v="MG Advanced"/>
    <m/>
    <s v=""/>
    <x v="3"/>
    <x v="421"/>
    <x v="6"/>
    <s v=""/>
    <x v="1"/>
    <x v="1"/>
    <s v=""/>
    <n v="0"/>
  </r>
  <r>
    <s v="D382N39B"/>
    <x v="3"/>
    <x v="0"/>
    <x v="0"/>
    <s v="MG Advanced"/>
    <m/>
    <s v=""/>
    <x v="3"/>
    <x v="421"/>
    <x v="6"/>
    <s v=""/>
    <x v="1"/>
    <x v="1"/>
    <s v=""/>
    <n v="0"/>
  </r>
  <r>
    <s v="YYUJ1DCF"/>
    <x v="3"/>
    <x v="0"/>
    <x v="0"/>
    <s v="MG Advanced"/>
    <m/>
    <s v=""/>
    <x v="3"/>
    <x v="421"/>
    <x v="6"/>
    <s v=""/>
    <x v="1"/>
    <x v="1"/>
    <s v=""/>
    <n v="0"/>
  </r>
  <r>
    <s v="OH0HJ6KK"/>
    <x v="3"/>
    <x v="0"/>
    <x v="0"/>
    <s v="MG Advanced"/>
    <m/>
    <s v=""/>
    <x v="3"/>
    <x v="421"/>
    <x v="6"/>
    <s v=""/>
    <x v="1"/>
    <x v="1"/>
    <s v=""/>
    <n v="0"/>
  </r>
  <r>
    <s v="5TGQL49J"/>
    <x v="3"/>
    <x v="0"/>
    <x v="0"/>
    <s v="MG Advanced"/>
    <m/>
    <s v=""/>
    <x v="3"/>
    <x v="421"/>
    <x v="6"/>
    <s v=""/>
    <x v="1"/>
    <x v="1"/>
    <s v=""/>
    <n v="0"/>
  </r>
  <r>
    <s v="Y7WAFW9D"/>
    <x v="3"/>
    <x v="0"/>
    <x v="0"/>
    <s v="MG Advanced"/>
    <m/>
    <s v=""/>
    <x v="3"/>
    <x v="421"/>
    <x v="6"/>
    <s v=""/>
    <x v="1"/>
    <x v="1"/>
    <s v=""/>
    <n v="0"/>
  </r>
  <r>
    <s v="I8NC3RFB"/>
    <x v="3"/>
    <x v="0"/>
    <x v="0"/>
    <s v="MG Advanced"/>
    <m/>
    <s v=""/>
    <x v="3"/>
    <x v="421"/>
    <x v="6"/>
    <s v=""/>
    <x v="1"/>
    <x v="1"/>
    <s v=""/>
    <n v="0"/>
  </r>
  <r>
    <s v="38K5251H"/>
    <x v="28"/>
    <x v="0"/>
    <x v="0"/>
    <s v="GTX Basic"/>
    <s v="Fasehatice"/>
    <s v="United States"/>
    <x v="3"/>
    <x v="421"/>
    <x v="6"/>
    <s v=""/>
    <x v="1"/>
    <x v="1"/>
    <s v=""/>
    <n v="0"/>
  </r>
  <r>
    <s v="QR63ME8L"/>
    <x v="28"/>
    <x v="0"/>
    <x v="0"/>
    <s v="GTX Basic"/>
    <m/>
    <s v=""/>
    <x v="3"/>
    <x v="421"/>
    <x v="6"/>
    <s v=""/>
    <x v="1"/>
    <x v="1"/>
    <s v=""/>
    <n v="0"/>
  </r>
  <r>
    <s v="I79B9KJ2"/>
    <x v="28"/>
    <x v="0"/>
    <x v="0"/>
    <s v="GTX Plus Basic"/>
    <m/>
    <s v=""/>
    <x v="3"/>
    <x v="421"/>
    <x v="6"/>
    <s v=""/>
    <x v="1"/>
    <x v="1"/>
    <s v=""/>
    <n v="0"/>
  </r>
  <r>
    <s v="LABZ0UGB"/>
    <x v="28"/>
    <x v="0"/>
    <x v="0"/>
    <s v="GTX Plus Basic"/>
    <m/>
    <s v=""/>
    <x v="3"/>
    <x v="421"/>
    <x v="6"/>
    <s v=""/>
    <x v="1"/>
    <x v="1"/>
    <s v=""/>
    <n v="0"/>
  </r>
  <r>
    <s v="3R4W7ZVY"/>
    <x v="28"/>
    <x v="0"/>
    <x v="0"/>
    <s v="GTX Plus Basic"/>
    <m/>
    <s v=""/>
    <x v="3"/>
    <x v="421"/>
    <x v="6"/>
    <s v=""/>
    <x v="1"/>
    <x v="1"/>
    <s v=""/>
    <n v="0"/>
  </r>
  <r>
    <s v="2SZX9B7J"/>
    <x v="28"/>
    <x v="0"/>
    <x v="0"/>
    <s v="GTX Plus Pro"/>
    <s v="Sunnamplex"/>
    <s v="Poland"/>
    <x v="3"/>
    <x v="421"/>
    <x v="6"/>
    <s v=""/>
    <x v="1"/>
    <x v="1"/>
    <s v=""/>
    <n v="0"/>
  </r>
  <r>
    <s v="0ZG6U7MQ"/>
    <x v="28"/>
    <x v="0"/>
    <x v="0"/>
    <s v="GTX Plus Pro"/>
    <m/>
    <s v=""/>
    <x v="3"/>
    <x v="421"/>
    <x v="6"/>
    <s v=""/>
    <x v="1"/>
    <x v="1"/>
    <s v=""/>
    <n v="0"/>
  </r>
  <r>
    <s v="KQPNPH8A"/>
    <x v="28"/>
    <x v="0"/>
    <x v="0"/>
    <s v="GTX Plus Pro"/>
    <m/>
    <s v=""/>
    <x v="3"/>
    <x v="421"/>
    <x v="6"/>
    <s v=""/>
    <x v="1"/>
    <x v="1"/>
    <s v=""/>
    <n v="0"/>
  </r>
  <r>
    <s v="SGI0VM1F"/>
    <x v="28"/>
    <x v="0"/>
    <x v="0"/>
    <s v="GTX Plus Pro"/>
    <m/>
    <s v=""/>
    <x v="3"/>
    <x v="421"/>
    <x v="6"/>
    <s v=""/>
    <x v="1"/>
    <x v="1"/>
    <s v=""/>
    <n v="0"/>
  </r>
  <r>
    <s v="DS5HZHDA"/>
    <x v="28"/>
    <x v="0"/>
    <x v="0"/>
    <s v="MG Special"/>
    <s v="Betatech"/>
    <s v="Kenya"/>
    <x v="3"/>
    <x v="421"/>
    <x v="6"/>
    <s v=""/>
    <x v="1"/>
    <x v="1"/>
    <s v=""/>
    <n v="0"/>
  </r>
  <r>
    <s v="TLZGG7G5"/>
    <x v="28"/>
    <x v="0"/>
    <x v="0"/>
    <s v="MG Special"/>
    <s v="Conecom"/>
    <s v="United States"/>
    <x v="3"/>
    <x v="421"/>
    <x v="6"/>
    <s v=""/>
    <x v="1"/>
    <x v="1"/>
    <s v=""/>
    <n v="0"/>
  </r>
  <r>
    <s v="8NI8O26G"/>
    <x v="28"/>
    <x v="0"/>
    <x v="0"/>
    <s v="MG Special"/>
    <s v="Goodsilron"/>
    <s v="United States"/>
    <x v="3"/>
    <x v="421"/>
    <x v="6"/>
    <s v=""/>
    <x v="1"/>
    <x v="1"/>
    <s v=""/>
    <n v="0"/>
  </r>
  <r>
    <s v="9BM1CGBV"/>
    <x v="28"/>
    <x v="0"/>
    <x v="0"/>
    <s v="MG Special"/>
    <s v="Sumace"/>
    <s v="Romania"/>
    <x v="3"/>
    <x v="421"/>
    <x v="6"/>
    <s v=""/>
    <x v="1"/>
    <x v="1"/>
    <s v=""/>
    <n v="0"/>
  </r>
  <r>
    <s v="GSBUIL1E"/>
    <x v="28"/>
    <x v="0"/>
    <x v="0"/>
    <s v="MG Special"/>
    <m/>
    <s v=""/>
    <x v="3"/>
    <x v="421"/>
    <x v="6"/>
    <s v=""/>
    <x v="1"/>
    <x v="1"/>
    <s v=""/>
    <n v="0"/>
  </r>
  <r>
    <s v="9F9NDO41"/>
    <x v="28"/>
    <x v="0"/>
    <x v="0"/>
    <s v="MG Special"/>
    <m/>
    <s v=""/>
    <x v="3"/>
    <x v="421"/>
    <x v="6"/>
    <s v=""/>
    <x v="1"/>
    <x v="1"/>
    <s v=""/>
    <n v="0"/>
  </r>
  <r>
    <s v="IAV71BEX"/>
    <x v="28"/>
    <x v="0"/>
    <x v="0"/>
    <s v="MG Advanced"/>
    <s v="Singletechno"/>
    <s v="United States"/>
    <x v="3"/>
    <x v="421"/>
    <x v="6"/>
    <s v=""/>
    <x v="1"/>
    <x v="1"/>
    <s v=""/>
    <n v="0"/>
  </r>
  <r>
    <s v="SJE81OUR"/>
    <x v="28"/>
    <x v="0"/>
    <x v="0"/>
    <s v="MG Advanced"/>
    <m/>
    <s v=""/>
    <x v="3"/>
    <x v="421"/>
    <x v="6"/>
    <s v=""/>
    <x v="1"/>
    <x v="1"/>
    <s v=""/>
    <n v="0"/>
  </r>
  <r>
    <s v="R0MBBXL8"/>
    <x v="28"/>
    <x v="0"/>
    <x v="0"/>
    <s v="MG Advanced"/>
    <m/>
    <s v=""/>
    <x v="3"/>
    <x v="421"/>
    <x v="6"/>
    <s v=""/>
    <x v="1"/>
    <x v="1"/>
    <s v=""/>
    <n v="0"/>
  </r>
  <r>
    <s v="NR2EDMKC"/>
    <x v="28"/>
    <x v="0"/>
    <x v="0"/>
    <s v="MG Advanced"/>
    <m/>
    <s v=""/>
    <x v="3"/>
    <x v="421"/>
    <x v="6"/>
    <s v=""/>
    <x v="1"/>
    <x v="1"/>
    <s v=""/>
    <n v="0"/>
  </r>
  <r>
    <s v="SU8FTFLS"/>
    <x v="28"/>
    <x v="0"/>
    <x v="0"/>
    <s v="MG Advanced"/>
    <m/>
    <s v=""/>
    <x v="3"/>
    <x v="421"/>
    <x v="6"/>
    <s v=""/>
    <x v="1"/>
    <x v="1"/>
    <s v=""/>
    <n v="0"/>
  </r>
  <r>
    <s v="61GDYW9T"/>
    <x v="28"/>
    <x v="0"/>
    <x v="0"/>
    <s v="MG Advanced"/>
    <m/>
    <s v=""/>
    <x v="3"/>
    <x v="421"/>
    <x v="6"/>
    <s v=""/>
    <x v="1"/>
    <x v="1"/>
    <s v=""/>
    <n v="0"/>
  </r>
  <r>
    <s v="TFCQZ28G"/>
    <x v="28"/>
    <x v="0"/>
    <x v="0"/>
    <s v="MG Advanced"/>
    <m/>
    <s v=""/>
    <x v="3"/>
    <x v="421"/>
    <x v="6"/>
    <s v=""/>
    <x v="1"/>
    <x v="1"/>
    <s v=""/>
    <n v="0"/>
  </r>
  <r>
    <s v="IXW68X6Z"/>
    <x v="28"/>
    <x v="0"/>
    <x v="0"/>
    <s v="MG Advanced"/>
    <m/>
    <s v=""/>
    <x v="3"/>
    <x v="421"/>
    <x v="6"/>
    <s v=""/>
    <x v="1"/>
    <x v="1"/>
    <s v=""/>
    <n v="0"/>
  </r>
  <r>
    <s v="F77XD7IZ"/>
    <x v="28"/>
    <x v="0"/>
    <x v="0"/>
    <s v="MG Advanced"/>
    <m/>
    <s v=""/>
    <x v="3"/>
    <x v="421"/>
    <x v="6"/>
    <s v=""/>
    <x v="1"/>
    <x v="1"/>
    <s v=""/>
    <n v="0"/>
  </r>
  <r>
    <s v="LEJWV2Y5"/>
    <x v="1"/>
    <x v="1"/>
    <x v="0"/>
    <s v="GTX Basic"/>
    <s v="Donquadtech"/>
    <s v="United States"/>
    <x v="3"/>
    <x v="421"/>
    <x v="6"/>
    <s v=""/>
    <x v="1"/>
    <x v="1"/>
    <s v=""/>
    <n v="0"/>
  </r>
  <r>
    <s v="CAONNFXN"/>
    <x v="1"/>
    <x v="1"/>
    <x v="0"/>
    <s v="GTX Basic"/>
    <s v="Kinnamplus"/>
    <s v="United States"/>
    <x v="3"/>
    <x v="421"/>
    <x v="6"/>
    <s v=""/>
    <x v="1"/>
    <x v="1"/>
    <s v=""/>
    <n v="0"/>
  </r>
  <r>
    <s v="R8V3ALA8"/>
    <x v="1"/>
    <x v="1"/>
    <x v="0"/>
    <s v="GTX Basic"/>
    <s v="Konmatfix"/>
    <s v="United States"/>
    <x v="3"/>
    <x v="421"/>
    <x v="6"/>
    <s v=""/>
    <x v="1"/>
    <x v="1"/>
    <s v=""/>
    <n v="0"/>
  </r>
  <r>
    <s v="CPEYUW7V"/>
    <x v="1"/>
    <x v="1"/>
    <x v="0"/>
    <s v="GTX Basic"/>
    <m/>
    <s v=""/>
    <x v="3"/>
    <x v="421"/>
    <x v="6"/>
    <s v=""/>
    <x v="1"/>
    <x v="1"/>
    <s v=""/>
    <n v="0"/>
  </r>
  <r>
    <s v="5ZATE1WV"/>
    <x v="1"/>
    <x v="1"/>
    <x v="0"/>
    <s v="GTX Basic"/>
    <m/>
    <s v=""/>
    <x v="3"/>
    <x v="421"/>
    <x v="6"/>
    <s v=""/>
    <x v="1"/>
    <x v="1"/>
    <s v=""/>
    <n v="0"/>
  </r>
  <r>
    <s v="R1HFBU5H"/>
    <x v="1"/>
    <x v="1"/>
    <x v="0"/>
    <s v="GTX Basic"/>
    <m/>
    <s v=""/>
    <x v="3"/>
    <x v="421"/>
    <x v="6"/>
    <s v=""/>
    <x v="1"/>
    <x v="1"/>
    <s v=""/>
    <n v="0"/>
  </r>
  <r>
    <s v="03P9VXWG"/>
    <x v="1"/>
    <x v="1"/>
    <x v="0"/>
    <s v="GTX Basic"/>
    <m/>
    <s v=""/>
    <x v="3"/>
    <x v="421"/>
    <x v="6"/>
    <s v=""/>
    <x v="1"/>
    <x v="1"/>
    <s v=""/>
    <n v="0"/>
  </r>
  <r>
    <s v="RMJG8OS2"/>
    <x v="1"/>
    <x v="1"/>
    <x v="0"/>
    <s v="GTX Basic"/>
    <m/>
    <s v=""/>
    <x v="3"/>
    <x v="421"/>
    <x v="6"/>
    <s v=""/>
    <x v="1"/>
    <x v="1"/>
    <s v=""/>
    <n v="0"/>
  </r>
  <r>
    <s v="9L0WKMJ2"/>
    <x v="1"/>
    <x v="1"/>
    <x v="0"/>
    <s v="GTX Basic"/>
    <m/>
    <s v=""/>
    <x v="3"/>
    <x v="421"/>
    <x v="6"/>
    <s v=""/>
    <x v="1"/>
    <x v="1"/>
    <s v=""/>
    <n v="0"/>
  </r>
  <r>
    <s v="VAM56BG4"/>
    <x v="1"/>
    <x v="1"/>
    <x v="0"/>
    <s v="GTX Plus Basic"/>
    <s v="Acme Corporation"/>
    <s v="United States"/>
    <x v="3"/>
    <x v="421"/>
    <x v="6"/>
    <s v=""/>
    <x v="1"/>
    <x v="1"/>
    <s v=""/>
    <n v="0"/>
  </r>
  <r>
    <s v="ZTCQWF53"/>
    <x v="1"/>
    <x v="1"/>
    <x v="0"/>
    <s v="GTX Plus Basic"/>
    <s v="Faxquote"/>
    <s v="United States"/>
    <x v="3"/>
    <x v="421"/>
    <x v="6"/>
    <s v=""/>
    <x v="1"/>
    <x v="1"/>
    <s v=""/>
    <n v="0"/>
  </r>
  <r>
    <s v="LKDSEQ2Q"/>
    <x v="1"/>
    <x v="1"/>
    <x v="0"/>
    <s v="GTX Plus Basic"/>
    <s v="Yearin"/>
    <s v="United States"/>
    <x v="3"/>
    <x v="421"/>
    <x v="6"/>
    <s v=""/>
    <x v="1"/>
    <x v="1"/>
    <s v=""/>
    <n v="0"/>
  </r>
  <r>
    <s v="I2LEEFAM"/>
    <x v="1"/>
    <x v="1"/>
    <x v="0"/>
    <s v="GTX Plus Basic"/>
    <m/>
    <s v=""/>
    <x v="3"/>
    <x v="421"/>
    <x v="6"/>
    <s v=""/>
    <x v="1"/>
    <x v="1"/>
    <s v=""/>
    <n v="0"/>
  </r>
  <r>
    <s v="1LWG4COF"/>
    <x v="1"/>
    <x v="1"/>
    <x v="0"/>
    <s v="GTX Plus Basic"/>
    <m/>
    <s v=""/>
    <x v="3"/>
    <x v="421"/>
    <x v="6"/>
    <s v=""/>
    <x v="1"/>
    <x v="1"/>
    <s v=""/>
    <n v="0"/>
  </r>
  <r>
    <s v="FEL7FQQG"/>
    <x v="1"/>
    <x v="1"/>
    <x v="0"/>
    <s v="GTX Plus Basic"/>
    <m/>
    <s v=""/>
    <x v="3"/>
    <x v="421"/>
    <x v="6"/>
    <s v=""/>
    <x v="1"/>
    <x v="1"/>
    <s v=""/>
    <n v="0"/>
  </r>
  <r>
    <s v="0TQP0E65"/>
    <x v="1"/>
    <x v="1"/>
    <x v="0"/>
    <s v="GTX Plus Basic"/>
    <m/>
    <s v=""/>
    <x v="3"/>
    <x v="421"/>
    <x v="6"/>
    <s v=""/>
    <x v="1"/>
    <x v="1"/>
    <s v=""/>
    <n v="0"/>
  </r>
  <r>
    <s v="P95E1DOX"/>
    <x v="1"/>
    <x v="1"/>
    <x v="0"/>
    <s v="GTX Plus Basic"/>
    <m/>
    <s v=""/>
    <x v="3"/>
    <x v="421"/>
    <x v="6"/>
    <s v=""/>
    <x v="1"/>
    <x v="1"/>
    <s v=""/>
    <n v="0"/>
  </r>
  <r>
    <s v="JCRT0QHO"/>
    <x v="1"/>
    <x v="1"/>
    <x v="0"/>
    <s v="GTX Plus Basic"/>
    <m/>
    <s v=""/>
    <x v="3"/>
    <x v="421"/>
    <x v="6"/>
    <s v=""/>
    <x v="1"/>
    <x v="1"/>
    <s v=""/>
    <n v="0"/>
  </r>
  <r>
    <s v="MTGV7WOM"/>
    <x v="1"/>
    <x v="1"/>
    <x v="0"/>
    <s v="GTX Plus Basic"/>
    <m/>
    <s v=""/>
    <x v="3"/>
    <x v="421"/>
    <x v="6"/>
    <s v=""/>
    <x v="1"/>
    <x v="1"/>
    <s v=""/>
    <n v="0"/>
  </r>
  <r>
    <s v="IEMOIN3K"/>
    <x v="1"/>
    <x v="1"/>
    <x v="0"/>
    <s v="GTX Plus Basic"/>
    <m/>
    <s v=""/>
    <x v="3"/>
    <x v="421"/>
    <x v="6"/>
    <s v=""/>
    <x v="1"/>
    <x v="1"/>
    <s v=""/>
    <n v="0"/>
  </r>
  <r>
    <s v="XTXMQMRC"/>
    <x v="1"/>
    <x v="1"/>
    <x v="0"/>
    <s v="GTX Plus Basic"/>
    <m/>
    <s v=""/>
    <x v="3"/>
    <x v="421"/>
    <x v="6"/>
    <s v=""/>
    <x v="1"/>
    <x v="1"/>
    <s v=""/>
    <n v="0"/>
  </r>
  <r>
    <s v="OQX98BBL"/>
    <x v="1"/>
    <x v="1"/>
    <x v="0"/>
    <s v="GTX Plus Basic"/>
    <m/>
    <s v=""/>
    <x v="3"/>
    <x v="421"/>
    <x v="6"/>
    <s v=""/>
    <x v="1"/>
    <x v="1"/>
    <s v=""/>
    <n v="0"/>
  </r>
  <r>
    <s v="RH0FJYPZ"/>
    <x v="1"/>
    <x v="1"/>
    <x v="0"/>
    <s v="GTX Plus Basic"/>
    <m/>
    <s v=""/>
    <x v="3"/>
    <x v="421"/>
    <x v="6"/>
    <s v=""/>
    <x v="1"/>
    <x v="1"/>
    <s v=""/>
    <n v="0"/>
  </r>
  <r>
    <s v="HD6YD6P9"/>
    <x v="1"/>
    <x v="1"/>
    <x v="0"/>
    <s v="GTX Plus Basic"/>
    <m/>
    <s v=""/>
    <x v="3"/>
    <x v="421"/>
    <x v="6"/>
    <s v=""/>
    <x v="1"/>
    <x v="1"/>
    <s v=""/>
    <n v="0"/>
  </r>
  <r>
    <s v="64OXRCSR"/>
    <x v="1"/>
    <x v="1"/>
    <x v="0"/>
    <s v="GTX Plus Basic"/>
    <m/>
    <s v=""/>
    <x v="3"/>
    <x v="421"/>
    <x v="6"/>
    <s v=""/>
    <x v="1"/>
    <x v="1"/>
    <s v=""/>
    <n v="0"/>
  </r>
  <r>
    <s v="EG3X1ACF"/>
    <x v="1"/>
    <x v="1"/>
    <x v="0"/>
    <s v="GTX Plus Basic"/>
    <m/>
    <s v=""/>
    <x v="3"/>
    <x v="421"/>
    <x v="6"/>
    <s v=""/>
    <x v="1"/>
    <x v="1"/>
    <s v=""/>
    <n v="0"/>
  </r>
  <r>
    <s v="TJ64MOUR"/>
    <x v="1"/>
    <x v="1"/>
    <x v="0"/>
    <s v="GTX Plus Basic"/>
    <m/>
    <s v=""/>
    <x v="3"/>
    <x v="421"/>
    <x v="6"/>
    <s v=""/>
    <x v="1"/>
    <x v="1"/>
    <s v=""/>
    <n v="0"/>
  </r>
  <r>
    <s v="FY0SHNZY"/>
    <x v="1"/>
    <x v="1"/>
    <x v="0"/>
    <s v="GTX Plus Basic"/>
    <m/>
    <s v=""/>
    <x v="3"/>
    <x v="421"/>
    <x v="6"/>
    <s v=""/>
    <x v="1"/>
    <x v="1"/>
    <s v=""/>
    <n v="0"/>
  </r>
  <r>
    <s v="V2V69I86"/>
    <x v="1"/>
    <x v="1"/>
    <x v="0"/>
    <s v="GTX Plus Basic"/>
    <m/>
    <s v=""/>
    <x v="3"/>
    <x v="421"/>
    <x v="6"/>
    <s v=""/>
    <x v="1"/>
    <x v="1"/>
    <s v=""/>
    <n v="0"/>
  </r>
  <r>
    <s v="OAECXU4A"/>
    <x v="1"/>
    <x v="1"/>
    <x v="0"/>
    <s v="GTX Plus Basic"/>
    <m/>
    <s v=""/>
    <x v="3"/>
    <x v="421"/>
    <x v="6"/>
    <s v=""/>
    <x v="1"/>
    <x v="1"/>
    <s v=""/>
    <n v="0"/>
  </r>
  <r>
    <s v="XETF5BVH"/>
    <x v="1"/>
    <x v="1"/>
    <x v="0"/>
    <s v="GTX Plus Pro"/>
    <s v="Finjob"/>
    <s v="United States"/>
    <x v="3"/>
    <x v="421"/>
    <x v="6"/>
    <s v=""/>
    <x v="1"/>
    <x v="1"/>
    <s v=""/>
    <n v="0"/>
  </r>
  <r>
    <s v="FU2PQZR4"/>
    <x v="1"/>
    <x v="1"/>
    <x v="0"/>
    <s v="GTX Plus Pro"/>
    <s v="Green-Plus"/>
    <s v="United States"/>
    <x v="3"/>
    <x v="421"/>
    <x v="6"/>
    <s v=""/>
    <x v="1"/>
    <x v="1"/>
    <s v=""/>
    <n v="0"/>
  </r>
  <r>
    <s v="CVMNBKGH"/>
    <x v="1"/>
    <x v="1"/>
    <x v="0"/>
    <s v="GTX Plus Pro"/>
    <s v="Hatfan"/>
    <s v="United States"/>
    <x v="3"/>
    <x v="421"/>
    <x v="6"/>
    <s v=""/>
    <x v="1"/>
    <x v="1"/>
    <s v=""/>
    <n v="0"/>
  </r>
  <r>
    <s v="LZW4N9KF"/>
    <x v="1"/>
    <x v="1"/>
    <x v="0"/>
    <s v="GTX Plus Pro"/>
    <s v="Zathunicon"/>
    <s v="United States"/>
    <x v="3"/>
    <x v="421"/>
    <x v="6"/>
    <s v=""/>
    <x v="1"/>
    <x v="1"/>
    <s v=""/>
    <n v="0"/>
  </r>
  <r>
    <s v="A4TA5P1B"/>
    <x v="1"/>
    <x v="1"/>
    <x v="0"/>
    <s v="GTX Plus Pro"/>
    <m/>
    <s v=""/>
    <x v="3"/>
    <x v="421"/>
    <x v="6"/>
    <s v=""/>
    <x v="1"/>
    <x v="1"/>
    <s v=""/>
    <n v="0"/>
  </r>
  <r>
    <s v="KIKV29M0"/>
    <x v="1"/>
    <x v="1"/>
    <x v="0"/>
    <s v="GTX Plus Pro"/>
    <m/>
    <s v=""/>
    <x v="3"/>
    <x v="421"/>
    <x v="6"/>
    <s v=""/>
    <x v="1"/>
    <x v="1"/>
    <s v=""/>
    <n v="0"/>
  </r>
  <r>
    <s v="PCXGIH9X"/>
    <x v="1"/>
    <x v="1"/>
    <x v="0"/>
    <s v="GTX Plus Pro"/>
    <m/>
    <s v=""/>
    <x v="3"/>
    <x v="421"/>
    <x v="6"/>
    <s v=""/>
    <x v="1"/>
    <x v="1"/>
    <s v=""/>
    <n v="0"/>
  </r>
  <r>
    <s v="ODSFN0YA"/>
    <x v="1"/>
    <x v="1"/>
    <x v="0"/>
    <s v="GTX Plus Pro"/>
    <m/>
    <s v=""/>
    <x v="3"/>
    <x v="421"/>
    <x v="6"/>
    <s v=""/>
    <x v="1"/>
    <x v="1"/>
    <s v=""/>
    <n v="0"/>
  </r>
  <r>
    <s v="6RQUXORL"/>
    <x v="1"/>
    <x v="1"/>
    <x v="0"/>
    <s v="GTX Plus Pro"/>
    <m/>
    <s v=""/>
    <x v="3"/>
    <x v="421"/>
    <x v="6"/>
    <s v=""/>
    <x v="1"/>
    <x v="1"/>
    <s v=""/>
    <n v="0"/>
  </r>
  <r>
    <s v="74LCNGIK"/>
    <x v="1"/>
    <x v="1"/>
    <x v="0"/>
    <s v="GTX Plus Pro"/>
    <m/>
    <s v=""/>
    <x v="3"/>
    <x v="421"/>
    <x v="6"/>
    <s v=""/>
    <x v="1"/>
    <x v="1"/>
    <s v=""/>
    <n v="0"/>
  </r>
  <r>
    <s v="28EJ0L9T"/>
    <x v="1"/>
    <x v="1"/>
    <x v="0"/>
    <s v="GTX Plus Pro"/>
    <m/>
    <s v=""/>
    <x v="3"/>
    <x v="421"/>
    <x v="6"/>
    <s v=""/>
    <x v="1"/>
    <x v="1"/>
    <s v=""/>
    <n v="0"/>
  </r>
  <r>
    <s v="UH9TR8Y1"/>
    <x v="1"/>
    <x v="1"/>
    <x v="0"/>
    <s v="GTX Plus Pro"/>
    <m/>
    <s v=""/>
    <x v="3"/>
    <x v="421"/>
    <x v="6"/>
    <s v=""/>
    <x v="1"/>
    <x v="1"/>
    <s v=""/>
    <n v="0"/>
  </r>
  <r>
    <s v="JVXGG70X"/>
    <x v="1"/>
    <x v="1"/>
    <x v="0"/>
    <s v="GTX Plus Pro"/>
    <m/>
    <s v=""/>
    <x v="3"/>
    <x v="421"/>
    <x v="6"/>
    <s v=""/>
    <x v="1"/>
    <x v="1"/>
    <s v=""/>
    <n v="0"/>
  </r>
  <r>
    <s v="SYP74C5W"/>
    <x v="1"/>
    <x v="1"/>
    <x v="0"/>
    <s v="GTX Pro"/>
    <s v="Bioholding"/>
    <s v="Philipines"/>
    <x v="3"/>
    <x v="421"/>
    <x v="6"/>
    <s v=""/>
    <x v="1"/>
    <x v="1"/>
    <s v=""/>
    <n v="0"/>
  </r>
  <r>
    <s v="R0Q5BZ9Y"/>
    <x v="1"/>
    <x v="1"/>
    <x v="0"/>
    <s v="GTX Pro"/>
    <s v="Blackzim"/>
    <s v="United States"/>
    <x v="3"/>
    <x v="421"/>
    <x v="6"/>
    <s v=""/>
    <x v="1"/>
    <x v="1"/>
    <s v=""/>
    <n v="0"/>
  </r>
  <r>
    <s v="OT0GOR3I"/>
    <x v="1"/>
    <x v="1"/>
    <x v="0"/>
    <s v="GTX Pro"/>
    <s v="Bluth Company"/>
    <s v="United States"/>
    <x v="3"/>
    <x v="421"/>
    <x v="6"/>
    <s v=""/>
    <x v="1"/>
    <x v="1"/>
    <s v=""/>
    <n v="0"/>
  </r>
  <r>
    <s v="6RN7I8ZF"/>
    <x v="1"/>
    <x v="1"/>
    <x v="0"/>
    <s v="GTX Pro"/>
    <s v="Condax"/>
    <s v="United States"/>
    <x v="3"/>
    <x v="421"/>
    <x v="6"/>
    <s v=""/>
    <x v="1"/>
    <x v="1"/>
    <s v=""/>
    <n v="0"/>
  </r>
  <r>
    <s v="YBWUG6QP"/>
    <x v="1"/>
    <x v="1"/>
    <x v="0"/>
    <s v="GTX Pro"/>
    <s v="Condax"/>
    <s v="United States"/>
    <x v="3"/>
    <x v="421"/>
    <x v="6"/>
    <s v=""/>
    <x v="1"/>
    <x v="1"/>
    <s v=""/>
    <n v="0"/>
  </r>
  <r>
    <s v="8XE8GGIW"/>
    <x v="1"/>
    <x v="1"/>
    <x v="0"/>
    <s v="GTX Pro"/>
    <s v="Donquadtech"/>
    <s v="United States"/>
    <x v="3"/>
    <x v="421"/>
    <x v="6"/>
    <s v=""/>
    <x v="1"/>
    <x v="1"/>
    <s v=""/>
    <n v="0"/>
  </r>
  <r>
    <s v="IHKIAB1W"/>
    <x v="1"/>
    <x v="1"/>
    <x v="0"/>
    <s v="GTX Pro"/>
    <s v="Dontechi"/>
    <s v="United States"/>
    <x v="3"/>
    <x v="421"/>
    <x v="6"/>
    <s v=""/>
    <x v="1"/>
    <x v="1"/>
    <s v=""/>
    <n v="0"/>
  </r>
  <r>
    <s v="YKBJP191"/>
    <x v="1"/>
    <x v="1"/>
    <x v="0"/>
    <s v="GTX Pro"/>
    <s v="Faxquote"/>
    <s v="United States"/>
    <x v="3"/>
    <x v="421"/>
    <x v="6"/>
    <s v=""/>
    <x v="1"/>
    <x v="1"/>
    <s v=""/>
    <n v="0"/>
  </r>
  <r>
    <s v="P7UPCSTC"/>
    <x v="1"/>
    <x v="1"/>
    <x v="0"/>
    <s v="GTX Pro"/>
    <s v="Faxquote"/>
    <s v="United States"/>
    <x v="3"/>
    <x v="421"/>
    <x v="6"/>
    <s v=""/>
    <x v="1"/>
    <x v="1"/>
    <s v=""/>
    <n v="0"/>
  </r>
  <r>
    <s v="GEQ8IGKW"/>
    <x v="1"/>
    <x v="1"/>
    <x v="0"/>
    <s v="GTX Pro"/>
    <s v="Finjob"/>
    <s v="United States"/>
    <x v="3"/>
    <x v="421"/>
    <x v="6"/>
    <s v=""/>
    <x v="1"/>
    <x v="1"/>
    <s v=""/>
    <n v="0"/>
  </r>
  <r>
    <s v="EYR5E7LO"/>
    <x v="1"/>
    <x v="1"/>
    <x v="0"/>
    <s v="GTX Pro"/>
    <s v="Initech"/>
    <s v="United States"/>
    <x v="3"/>
    <x v="421"/>
    <x v="6"/>
    <s v=""/>
    <x v="1"/>
    <x v="1"/>
    <s v=""/>
    <n v="0"/>
  </r>
  <r>
    <s v="LO8L5ELD"/>
    <x v="1"/>
    <x v="1"/>
    <x v="0"/>
    <s v="GTX Pro"/>
    <s v="Inity"/>
    <s v="United States"/>
    <x v="3"/>
    <x v="421"/>
    <x v="6"/>
    <s v=""/>
    <x v="1"/>
    <x v="1"/>
    <s v=""/>
    <n v="0"/>
  </r>
  <r>
    <s v="S1U1RD6K"/>
    <x v="1"/>
    <x v="1"/>
    <x v="0"/>
    <s v="GTX Pro"/>
    <s v="Iselectrics"/>
    <s v="United States"/>
    <x v="3"/>
    <x v="421"/>
    <x v="6"/>
    <s v=""/>
    <x v="1"/>
    <x v="1"/>
    <s v=""/>
    <n v="0"/>
  </r>
  <r>
    <s v="R6HYAPR6"/>
    <x v="1"/>
    <x v="1"/>
    <x v="0"/>
    <s v="GTX Pro"/>
    <s v="Opentech"/>
    <s v="United States"/>
    <x v="3"/>
    <x v="421"/>
    <x v="6"/>
    <s v=""/>
    <x v="1"/>
    <x v="1"/>
    <s v=""/>
    <n v="0"/>
  </r>
  <r>
    <s v="A8NXNY0M"/>
    <x v="1"/>
    <x v="1"/>
    <x v="0"/>
    <s v="GTX Pro"/>
    <s v="Plusstrip"/>
    <s v="United States"/>
    <x v="3"/>
    <x v="421"/>
    <x v="6"/>
    <s v=""/>
    <x v="1"/>
    <x v="1"/>
    <s v=""/>
    <n v="0"/>
  </r>
  <r>
    <s v="4ROECHG6"/>
    <x v="1"/>
    <x v="1"/>
    <x v="0"/>
    <s v="GTX Pro"/>
    <s v="Ron-tech"/>
    <s v="United States"/>
    <x v="3"/>
    <x v="421"/>
    <x v="6"/>
    <s v=""/>
    <x v="1"/>
    <x v="1"/>
    <s v=""/>
    <n v="0"/>
  </r>
  <r>
    <s v="FVVATY89"/>
    <x v="1"/>
    <x v="1"/>
    <x v="0"/>
    <s v="GTX Pro"/>
    <s v="Ron-tech"/>
    <s v="United States"/>
    <x v="3"/>
    <x v="421"/>
    <x v="6"/>
    <s v=""/>
    <x v="1"/>
    <x v="1"/>
    <s v=""/>
    <n v="0"/>
  </r>
  <r>
    <s v="BV75OM0B"/>
    <x v="1"/>
    <x v="1"/>
    <x v="0"/>
    <s v="GTX Pro"/>
    <s v="Rundofase"/>
    <s v="United States"/>
    <x v="3"/>
    <x v="421"/>
    <x v="6"/>
    <s v=""/>
    <x v="1"/>
    <x v="1"/>
    <s v=""/>
    <n v="0"/>
  </r>
  <r>
    <s v="ZGTCQT1A"/>
    <x v="1"/>
    <x v="1"/>
    <x v="0"/>
    <s v="GTX Pro"/>
    <s v="Rundofase"/>
    <s v="United States"/>
    <x v="3"/>
    <x v="421"/>
    <x v="6"/>
    <s v=""/>
    <x v="1"/>
    <x v="1"/>
    <s v=""/>
    <n v="0"/>
  </r>
  <r>
    <s v="GR8JTX1T"/>
    <x v="1"/>
    <x v="1"/>
    <x v="0"/>
    <s v="GTX Pro"/>
    <s v="Warephase"/>
    <s v="United States"/>
    <x v="3"/>
    <x v="421"/>
    <x v="6"/>
    <s v=""/>
    <x v="1"/>
    <x v="1"/>
    <s v=""/>
    <n v="0"/>
  </r>
  <r>
    <s v="2IRZM0LB"/>
    <x v="1"/>
    <x v="1"/>
    <x v="0"/>
    <s v="GTX Pro"/>
    <s v="Xx-zobam"/>
    <s v="United States"/>
    <x v="3"/>
    <x v="421"/>
    <x v="6"/>
    <s v=""/>
    <x v="1"/>
    <x v="1"/>
    <s v=""/>
    <n v="0"/>
  </r>
  <r>
    <s v="99YRLZM0"/>
    <x v="1"/>
    <x v="1"/>
    <x v="0"/>
    <s v="GTX Pro"/>
    <s v="Yearin"/>
    <s v="United States"/>
    <x v="3"/>
    <x v="421"/>
    <x v="6"/>
    <s v=""/>
    <x v="1"/>
    <x v="1"/>
    <s v=""/>
    <n v="0"/>
  </r>
  <r>
    <s v="VJILDVVF"/>
    <x v="1"/>
    <x v="1"/>
    <x v="0"/>
    <s v="GTX Pro"/>
    <s v="Zathunicon"/>
    <s v="United States"/>
    <x v="3"/>
    <x v="421"/>
    <x v="6"/>
    <s v=""/>
    <x v="1"/>
    <x v="1"/>
    <s v=""/>
    <n v="0"/>
  </r>
  <r>
    <s v="A9DGDN56"/>
    <x v="1"/>
    <x v="1"/>
    <x v="0"/>
    <s v="GTX Pro"/>
    <s v="Zencorporation"/>
    <s v="China"/>
    <x v="3"/>
    <x v="421"/>
    <x v="6"/>
    <s v=""/>
    <x v="1"/>
    <x v="1"/>
    <s v=""/>
    <n v="0"/>
  </r>
  <r>
    <s v="D01U08PR"/>
    <x v="1"/>
    <x v="1"/>
    <x v="0"/>
    <s v="GTX Pro"/>
    <s v="Zumgoity"/>
    <s v="United States"/>
    <x v="3"/>
    <x v="421"/>
    <x v="6"/>
    <s v=""/>
    <x v="1"/>
    <x v="1"/>
    <s v=""/>
    <n v="0"/>
  </r>
  <r>
    <s v="LFD1ZGJ8"/>
    <x v="1"/>
    <x v="1"/>
    <x v="0"/>
    <s v="GTX Pro"/>
    <m/>
    <s v=""/>
    <x v="3"/>
    <x v="421"/>
    <x v="6"/>
    <s v=""/>
    <x v="1"/>
    <x v="1"/>
    <s v=""/>
    <n v="0"/>
  </r>
  <r>
    <s v="4YJKB8EC"/>
    <x v="1"/>
    <x v="1"/>
    <x v="0"/>
    <s v="GTX Pro"/>
    <m/>
    <s v=""/>
    <x v="3"/>
    <x v="421"/>
    <x v="6"/>
    <s v=""/>
    <x v="1"/>
    <x v="1"/>
    <s v=""/>
    <n v="0"/>
  </r>
  <r>
    <s v="DIGG7U6M"/>
    <x v="1"/>
    <x v="1"/>
    <x v="0"/>
    <s v="GTX Pro"/>
    <m/>
    <s v=""/>
    <x v="3"/>
    <x v="421"/>
    <x v="6"/>
    <s v=""/>
    <x v="1"/>
    <x v="1"/>
    <s v=""/>
    <n v="0"/>
  </r>
  <r>
    <s v="VMXGBINH"/>
    <x v="1"/>
    <x v="1"/>
    <x v="0"/>
    <s v="GTX Pro"/>
    <m/>
    <s v=""/>
    <x v="3"/>
    <x v="421"/>
    <x v="6"/>
    <s v=""/>
    <x v="1"/>
    <x v="1"/>
    <s v=""/>
    <n v="0"/>
  </r>
  <r>
    <s v="N6BT2U29"/>
    <x v="1"/>
    <x v="1"/>
    <x v="0"/>
    <s v="GTX Pro"/>
    <m/>
    <s v=""/>
    <x v="3"/>
    <x v="421"/>
    <x v="6"/>
    <s v=""/>
    <x v="1"/>
    <x v="1"/>
    <s v=""/>
    <n v="0"/>
  </r>
  <r>
    <s v="T12MT0HL"/>
    <x v="1"/>
    <x v="1"/>
    <x v="0"/>
    <s v="GTX Pro"/>
    <m/>
    <s v=""/>
    <x v="3"/>
    <x v="421"/>
    <x v="6"/>
    <s v=""/>
    <x v="1"/>
    <x v="1"/>
    <s v=""/>
    <n v="0"/>
  </r>
  <r>
    <s v="HZVVOITE"/>
    <x v="1"/>
    <x v="1"/>
    <x v="0"/>
    <s v="GTX Pro"/>
    <m/>
    <s v=""/>
    <x v="3"/>
    <x v="421"/>
    <x v="6"/>
    <s v=""/>
    <x v="1"/>
    <x v="1"/>
    <s v=""/>
    <n v="0"/>
  </r>
  <r>
    <s v="P6Z4X54S"/>
    <x v="1"/>
    <x v="1"/>
    <x v="0"/>
    <s v="GTX Pro"/>
    <m/>
    <s v=""/>
    <x v="3"/>
    <x v="421"/>
    <x v="6"/>
    <s v=""/>
    <x v="1"/>
    <x v="1"/>
    <s v=""/>
    <n v="0"/>
  </r>
  <r>
    <s v="910NLQ80"/>
    <x v="1"/>
    <x v="1"/>
    <x v="0"/>
    <s v="GTX Pro"/>
    <m/>
    <s v=""/>
    <x v="3"/>
    <x v="421"/>
    <x v="6"/>
    <s v=""/>
    <x v="1"/>
    <x v="1"/>
    <s v=""/>
    <n v="0"/>
  </r>
  <r>
    <s v="8IPMP8NT"/>
    <x v="1"/>
    <x v="1"/>
    <x v="0"/>
    <s v="GTX Pro"/>
    <m/>
    <s v=""/>
    <x v="3"/>
    <x v="421"/>
    <x v="6"/>
    <s v=""/>
    <x v="1"/>
    <x v="1"/>
    <s v=""/>
    <n v="0"/>
  </r>
  <r>
    <s v="7YOJ4KU7"/>
    <x v="1"/>
    <x v="1"/>
    <x v="0"/>
    <s v="GTX Pro"/>
    <m/>
    <s v=""/>
    <x v="3"/>
    <x v="421"/>
    <x v="6"/>
    <s v=""/>
    <x v="1"/>
    <x v="1"/>
    <s v=""/>
    <n v="0"/>
  </r>
  <r>
    <s v="3K70RL7Q"/>
    <x v="1"/>
    <x v="1"/>
    <x v="0"/>
    <s v="GTX Pro"/>
    <m/>
    <s v=""/>
    <x v="3"/>
    <x v="421"/>
    <x v="6"/>
    <s v=""/>
    <x v="1"/>
    <x v="1"/>
    <s v=""/>
    <n v="0"/>
  </r>
  <r>
    <s v="DX1M0XF0"/>
    <x v="1"/>
    <x v="1"/>
    <x v="0"/>
    <s v="GTX Pro"/>
    <m/>
    <s v=""/>
    <x v="3"/>
    <x v="421"/>
    <x v="6"/>
    <s v=""/>
    <x v="1"/>
    <x v="1"/>
    <s v=""/>
    <n v="0"/>
  </r>
  <r>
    <s v="5MNF16D8"/>
    <x v="1"/>
    <x v="1"/>
    <x v="0"/>
    <s v="GTX Pro"/>
    <m/>
    <s v=""/>
    <x v="3"/>
    <x v="421"/>
    <x v="6"/>
    <s v=""/>
    <x v="1"/>
    <x v="1"/>
    <s v=""/>
    <n v="0"/>
  </r>
  <r>
    <s v="PES548QV"/>
    <x v="1"/>
    <x v="1"/>
    <x v="0"/>
    <s v="GTX Pro"/>
    <m/>
    <s v=""/>
    <x v="3"/>
    <x v="421"/>
    <x v="6"/>
    <s v=""/>
    <x v="1"/>
    <x v="1"/>
    <s v=""/>
    <n v="0"/>
  </r>
  <r>
    <s v="XGMTNND1"/>
    <x v="1"/>
    <x v="1"/>
    <x v="0"/>
    <s v="GTX Pro"/>
    <m/>
    <s v=""/>
    <x v="3"/>
    <x v="421"/>
    <x v="6"/>
    <s v=""/>
    <x v="1"/>
    <x v="1"/>
    <s v=""/>
    <n v="0"/>
  </r>
  <r>
    <s v="6R94B0SG"/>
    <x v="1"/>
    <x v="1"/>
    <x v="0"/>
    <s v="GTX Pro"/>
    <m/>
    <s v=""/>
    <x v="3"/>
    <x v="421"/>
    <x v="6"/>
    <s v=""/>
    <x v="1"/>
    <x v="1"/>
    <s v=""/>
    <n v="0"/>
  </r>
  <r>
    <s v="8JL58ECD"/>
    <x v="1"/>
    <x v="1"/>
    <x v="0"/>
    <s v="GTX Pro"/>
    <m/>
    <s v=""/>
    <x v="3"/>
    <x v="421"/>
    <x v="6"/>
    <s v=""/>
    <x v="1"/>
    <x v="1"/>
    <s v=""/>
    <n v="0"/>
  </r>
  <r>
    <s v="KO7JWXCT"/>
    <x v="1"/>
    <x v="1"/>
    <x v="0"/>
    <s v="GTX Pro"/>
    <m/>
    <s v=""/>
    <x v="3"/>
    <x v="421"/>
    <x v="6"/>
    <s v=""/>
    <x v="1"/>
    <x v="1"/>
    <s v=""/>
    <n v="0"/>
  </r>
  <r>
    <s v="FGSBCJSC"/>
    <x v="1"/>
    <x v="1"/>
    <x v="0"/>
    <s v="GTX Pro"/>
    <m/>
    <s v=""/>
    <x v="3"/>
    <x v="421"/>
    <x v="6"/>
    <s v=""/>
    <x v="1"/>
    <x v="1"/>
    <s v=""/>
    <n v="0"/>
  </r>
  <r>
    <s v="65SMA4OZ"/>
    <x v="1"/>
    <x v="1"/>
    <x v="0"/>
    <s v="GTX Pro"/>
    <m/>
    <s v=""/>
    <x v="3"/>
    <x v="421"/>
    <x v="6"/>
    <s v=""/>
    <x v="1"/>
    <x v="1"/>
    <s v=""/>
    <n v="0"/>
  </r>
  <r>
    <s v="537X47QY"/>
    <x v="1"/>
    <x v="1"/>
    <x v="0"/>
    <s v="GTX Pro"/>
    <m/>
    <s v=""/>
    <x v="3"/>
    <x v="421"/>
    <x v="6"/>
    <s v=""/>
    <x v="1"/>
    <x v="1"/>
    <s v=""/>
    <n v="0"/>
  </r>
  <r>
    <s v="D95K3R9N"/>
    <x v="1"/>
    <x v="1"/>
    <x v="0"/>
    <s v="GTX Pro"/>
    <m/>
    <s v=""/>
    <x v="3"/>
    <x v="421"/>
    <x v="6"/>
    <s v=""/>
    <x v="1"/>
    <x v="1"/>
    <s v=""/>
    <n v="0"/>
  </r>
  <r>
    <s v="51HOGHF0"/>
    <x v="1"/>
    <x v="1"/>
    <x v="0"/>
    <s v="GTX Pro"/>
    <m/>
    <s v=""/>
    <x v="3"/>
    <x v="421"/>
    <x v="6"/>
    <s v=""/>
    <x v="1"/>
    <x v="1"/>
    <s v=""/>
    <n v="0"/>
  </r>
  <r>
    <s v="PRUFERA6"/>
    <x v="1"/>
    <x v="1"/>
    <x v="0"/>
    <s v="GTX Pro"/>
    <m/>
    <s v=""/>
    <x v="3"/>
    <x v="421"/>
    <x v="6"/>
    <s v=""/>
    <x v="1"/>
    <x v="1"/>
    <s v=""/>
    <n v="0"/>
  </r>
  <r>
    <s v="NST2FEF3"/>
    <x v="1"/>
    <x v="1"/>
    <x v="0"/>
    <s v="GTX Pro"/>
    <m/>
    <s v=""/>
    <x v="3"/>
    <x v="421"/>
    <x v="6"/>
    <s v=""/>
    <x v="1"/>
    <x v="1"/>
    <s v=""/>
    <n v="0"/>
  </r>
  <r>
    <s v="BBV196A3"/>
    <x v="1"/>
    <x v="1"/>
    <x v="0"/>
    <s v="GTX Pro"/>
    <m/>
    <s v=""/>
    <x v="3"/>
    <x v="421"/>
    <x v="6"/>
    <s v=""/>
    <x v="1"/>
    <x v="1"/>
    <s v=""/>
    <n v="0"/>
  </r>
  <r>
    <s v="E4YR0OE6"/>
    <x v="1"/>
    <x v="1"/>
    <x v="0"/>
    <s v="GTX Pro"/>
    <m/>
    <s v=""/>
    <x v="3"/>
    <x v="421"/>
    <x v="6"/>
    <s v=""/>
    <x v="1"/>
    <x v="1"/>
    <s v=""/>
    <n v="0"/>
  </r>
  <r>
    <s v="TR7WLH5Q"/>
    <x v="1"/>
    <x v="1"/>
    <x v="0"/>
    <s v="MG Special"/>
    <m/>
    <s v=""/>
    <x v="3"/>
    <x v="421"/>
    <x v="6"/>
    <s v=""/>
    <x v="1"/>
    <x v="1"/>
    <s v=""/>
    <n v="0"/>
  </r>
  <r>
    <s v="M64OQCC3"/>
    <x v="1"/>
    <x v="1"/>
    <x v="0"/>
    <s v="MG Special"/>
    <m/>
    <s v=""/>
    <x v="3"/>
    <x v="421"/>
    <x v="6"/>
    <s v=""/>
    <x v="1"/>
    <x v="1"/>
    <s v=""/>
    <n v="0"/>
  </r>
  <r>
    <s v="WR9CQB8E"/>
    <x v="1"/>
    <x v="1"/>
    <x v="0"/>
    <s v="MG Special"/>
    <m/>
    <s v=""/>
    <x v="3"/>
    <x v="421"/>
    <x v="6"/>
    <s v=""/>
    <x v="1"/>
    <x v="1"/>
    <s v=""/>
    <n v="0"/>
  </r>
  <r>
    <s v="TWWD62O3"/>
    <x v="1"/>
    <x v="1"/>
    <x v="0"/>
    <s v="MG Special"/>
    <m/>
    <s v=""/>
    <x v="3"/>
    <x v="421"/>
    <x v="6"/>
    <s v=""/>
    <x v="1"/>
    <x v="1"/>
    <s v=""/>
    <n v="0"/>
  </r>
  <r>
    <s v="7CZU8GS1"/>
    <x v="1"/>
    <x v="1"/>
    <x v="0"/>
    <s v="MG Special"/>
    <m/>
    <s v=""/>
    <x v="3"/>
    <x v="421"/>
    <x v="6"/>
    <s v=""/>
    <x v="1"/>
    <x v="1"/>
    <s v=""/>
    <n v="0"/>
  </r>
  <r>
    <s v="APXWBOOT"/>
    <x v="1"/>
    <x v="1"/>
    <x v="0"/>
    <s v="MG Special"/>
    <m/>
    <s v=""/>
    <x v="3"/>
    <x v="421"/>
    <x v="6"/>
    <s v=""/>
    <x v="1"/>
    <x v="1"/>
    <s v=""/>
    <n v="0"/>
  </r>
  <r>
    <s v="7N6AHU7C"/>
    <x v="1"/>
    <x v="1"/>
    <x v="0"/>
    <s v="MG Special"/>
    <m/>
    <s v=""/>
    <x v="3"/>
    <x v="421"/>
    <x v="6"/>
    <s v=""/>
    <x v="1"/>
    <x v="1"/>
    <s v=""/>
    <n v="0"/>
  </r>
  <r>
    <s v="EJUQOEY5"/>
    <x v="1"/>
    <x v="1"/>
    <x v="0"/>
    <s v="MG Advanced"/>
    <s v="Bubba Gump"/>
    <s v="United States"/>
    <x v="3"/>
    <x v="421"/>
    <x v="6"/>
    <s v=""/>
    <x v="1"/>
    <x v="1"/>
    <s v=""/>
    <n v="0"/>
  </r>
  <r>
    <s v="9HA8VBAP"/>
    <x v="1"/>
    <x v="1"/>
    <x v="0"/>
    <s v="MG Advanced"/>
    <s v="Donquadtech"/>
    <s v="United States"/>
    <x v="3"/>
    <x v="421"/>
    <x v="6"/>
    <s v=""/>
    <x v="1"/>
    <x v="1"/>
    <s v=""/>
    <n v="0"/>
  </r>
  <r>
    <s v="X4THRRSJ"/>
    <x v="1"/>
    <x v="1"/>
    <x v="0"/>
    <s v="MG Advanced"/>
    <m/>
    <s v=""/>
    <x v="3"/>
    <x v="421"/>
    <x v="6"/>
    <s v=""/>
    <x v="1"/>
    <x v="1"/>
    <s v=""/>
    <n v="0"/>
  </r>
  <r>
    <s v="3PN3YSPK"/>
    <x v="1"/>
    <x v="1"/>
    <x v="0"/>
    <s v="MG Advanced"/>
    <m/>
    <s v=""/>
    <x v="3"/>
    <x v="421"/>
    <x v="6"/>
    <s v=""/>
    <x v="1"/>
    <x v="1"/>
    <s v=""/>
    <n v="0"/>
  </r>
  <r>
    <s v="F6AOT0NK"/>
    <x v="1"/>
    <x v="1"/>
    <x v="0"/>
    <s v="MG Advanced"/>
    <m/>
    <s v=""/>
    <x v="3"/>
    <x v="421"/>
    <x v="6"/>
    <s v=""/>
    <x v="1"/>
    <x v="1"/>
    <s v=""/>
    <n v="0"/>
  </r>
  <r>
    <s v="YI92HVHO"/>
    <x v="1"/>
    <x v="1"/>
    <x v="0"/>
    <s v="MG Advanced"/>
    <m/>
    <s v=""/>
    <x v="3"/>
    <x v="421"/>
    <x v="6"/>
    <s v=""/>
    <x v="1"/>
    <x v="1"/>
    <s v=""/>
    <n v="0"/>
  </r>
  <r>
    <s v="39NJ6UC9"/>
    <x v="1"/>
    <x v="1"/>
    <x v="0"/>
    <s v="MG Advanced"/>
    <m/>
    <s v=""/>
    <x v="3"/>
    <x v="421"/>
    <x v="6"/>
    <s v=""/>
    <x v="1"/>
    <x v="1"/>
    <s v=""/>
    <n v="0"/>
  </r>
  <r>
    <s v="1XR36ESV"/>
    <x v="1"/>
    <x v="1"/>
    <x v="0"/>
    <s v="MG Advanced"/>
    <m/>
    <s v=""/>
    <x v="3"/>
    <x v="421"/>
    <x v="6"/>
    <s v=""/>
    <x v="1"/>
    <x v="1"/>
    <s v=""/>
    <n v="0"/>
  </r>
  <r>
    <s v="RJ21Q4HO"/>
    <x v="8"/>
    <x v="1"/>
    <x v="0"/>
    <s v="GTX Basic"/>
    <s v="Hottechi"/>
    <s v="Korea"/>
    <x v="3"/>
    <x v="421"/>
    <x v="6"/>
    <s v=""/>
    <x v="1"/>
    <x v="1"/>
    <s v=""/>
    <n v="0"/>
  </r>
  <r>
    <s v="NSYCCHCJ"/>
    <x v="8"/>
    <x v="1"/>
    <x v="0"/>
    <s v="GTX Basic"/>
    <m/>
    <s v=""/>
    <x v="3"/>
    <x v="421"/>
    <x v="6"/>
    <s v=""/>
    <x v="1"/>
    <x v="1"/>
    <s v=""/>
    <n v="0"/>
  </r>
  <r>
    <s v="ATOYVLLB"/>
    <x v="8"/>
    <x v="1"/>
    <x v="0"/>
    <s v="GTX Basic"/>
    <m/>
    <s v=""/>
    <x v="3"/>
    <x v="421"/>
    <x v="6"/>
    <s v=""/>
    <x v="1"/>
    <x v="1"/>
    <s v=""/>
    <n v="0"/>
  </r>
  <r>
    <s v="0M4K6F8Q"/>
    <x v="8"/>
    <x v="1"/>
    <x v="0"/>
    <s v="GTX Basic"/>
    <m/>
    <s v=""/>
    <x v="3"/>
    <x v="421"/>
    <x v="6"/>
    <s v=""/>
    <x v="1"/>
    <x v="1"/>
    <s v=""/>
    <n v="0"/>
  </r>
  <r>
    <s v="TLJWMKEO"/>
    <x v="8"/>
    <x v="1"/>
    <x v="0"/>
    <s v="GTX Plus Basic"/>
    <s v="Iselectrics"/>
    <s v="United States"/>
    <x v="3"/>
    <x v="421"/>
    <x v="6"/>
    <s v=""/>
    <x v="1"/>
    <x v="1"/>
    <s v=""/>
    <n v="0"/>
  </r>
  <r>
    <s v="NXJNQ3Z9"/>
    <x v="8"/>
    <x v="1"/>
    <x v="0"/>
    <s v="GTX Plus Basic"/>
    <s v="Plexzap"/>
    <s v="United States"/>
    <x v="3"/>
    <x v="421"/>
    <x v="6"/>
    <s v=""/>
    <x v="1"/>
    <x v="1"/>
    <s v=""/>
    <n v="0"/>
  </r>
  <r>
    <s v="HWKJ7TFJ"/>
    <x v="8"/>
    <x v="1"/>
    <x v="0"/>
    <s v="GTX Plus Basic"/>
    <m/>
    <s v=""/>
    <x v="3"/>
    <x v="421"/>
    <x v="6"/>
    <s v=""/>
    <x v="1"/>
    <x v="1"/>
    <s v=""/>
    <n v="0"/>
  </r>
  <r>
    <s v="Q62STRQQ"/>
    <x v="8"/>
    <x v="1"/>
    <x v="0"/>
    <s v="GTX Plus Basic"/>
    <m/>
    <s v=""/>
    <x v="3"/>
    <x v="421"/>
    <x v="6"/>
    <s v=""/>
    <x v="1"/>
    <x v="1"/>
    <s v=""/>
    <n v="0"/>
  </r>
  <r>
    <s v="9P9J2ANM"/>
    <x v="8"/>
    <x v="1"/>
    <x v="0"/>
    <s v="GTX Plus Basic"/>
    <m/>
    <s v=""/>
    <x v="3"/>
    <x v="421"/>
    <x v="6"/>
    <s v=""/>
    <x v="1"/>
    <x v="1"/>
    <s v=""/>
    <n v="0"/>
  </r>
  <r>
    <s v="OJWGRIXN"/>
    <x v="8"/>
    <x v="1"/>
    <x v="0"/>
    <s v="GTX Plus Basic"/>
    <m/>
    <s v=""/>
    <x v="3"/>
    <x v="421"/>
    <x v="6"/>
    <s v=""/>
    <x v="1"/>
    <x v="1"/>
    <s v=""/>
    <n v="0"/>
  </r>
  <r>
    <s v="EB393LSH"/>
    <x v="8"/>
    <x v="1"/>
    <x v="0"/>
    <s v="GTX Plus Basic"/>
    <m/>
    <s v=""/>
    <x v="3"/>
    <x v="421"/>
    <x v="6"/>
    <s v=""/>
    <x v="1"/>
    <x v="1"/>
    <s v=""/>
    <n v="0"/>
  </r>
  <r>
    <s v="566X0PLZ"/>
    <x v="8"/>
    <x v="1"/>
    <x v="0"/>
    <s v="GTX Plus Basic"/>
    <m/>
    <s v=""/>
    <x v="3"/>
    <x v="421"/>
    <x v="6"/>
    <s v=""/>
    <x v="1"/>
    <x v="1"/>
    <s v=""/>
    <n v="0"/>
  </r>
  <r>
    <s v="SFR7RG9V"/>
    <x v="8"/>
    <x v="1"/>
    <x v="0"/>
    <s v="GTX Plus Basic"/>
    <m/>
    <s v=""/>
    <x v="3"/>
    <x v="421"/>
    <x v="6"/>
    <s v=""/>
    <x v="1"/>
    <x v="1"/>
    <s v=""/>
    <n v="0"/>
  </r>
  <r>
    <s v="9RGWSKNU"/>
    <x v="8"/>
    <x v="1"/>
    <x v="0"/>
    <s v="GTX Plus Pro"/>
    <s v="Kan-code"/>
    <s v="United States"/>
    <x v="3"/>
    <x v="421"/>
    <x v="6"/>
    <s v=""/>
    <x v="1"/>
    <x v="1"/>
    <s v=""/>
    <n v="0"/>
  </r>
  <r>
    <s v="49T7VKA7"/>
    <x v="8"/>
    <x v="1"/>
    <x v="0"/>
    <s v="GTX Plus Pro"/>
    <s v="Plussunin"/>
    <s v="United States"/>
    <x v="3"/>
    <x v="421"/>
    <x v="6"/>
    <s v=""/>
    <x v="1"/>
    <x v="1"/>
    <s v=""/>
    <n v="0"/>
  </r>
  <r>
    <s v="BTDY3DHP"/>
    <x v="8"/>
    <x v="1"/>
    <x v="0"/>
    <s v="GTX Plus Pro"/>
    <s v="Vehement Capital Partners"/>
    <s v="United States"/>
    <x v="3"/>
    <x v="421"/>
    <x v="6"/>
    <s v=""/>
    <x v="1"/>
    <x v="1"/>
    <s v=""/>
    <n v="0"/>
  </r>
  <r>
    <s v="UZ7DU3D9"/>
    <x v="8"/>
    <x v="1"/>
    <x v="0"/>
    <s v="GTX Plus Pro"/>
    <m/>
    <s v=""/>
    <x v="3"/>
    <x v="421"/>
    <x v="6"/>
    <s v=""/>
    <x v="1"/>
    <x v="1"/>
    <s v=""/>
    <n v="0"/>
  </r>
  <r>
    <s v="73CWPT9H"/>
    <x v="8"/>
    <x v="1"/>
    <x v="0"/>
    <s v="GTX Plus Pro"/>
    <m/>
    <s v=""/>
    <x v="3"/>
    <x v="421"/>
    <x v="6"/>
    <s v=""/>
    <x v="1"/>
    <x v="1"/>
    <s v=""/>
    <n v="0"/>
  </r>
  <r>
    <s v="B7KZYEII"/>
    <x v="8"/>
    <x v="1"/>
    <x v="0"/>
    <s v="GTX Plus Pro"/>
    <m/>
    <s v=""/>
    <x v="3"/>
    <x v="421"/>
    <x v="6"/>
    <s v=""/>
    <x v="1"/>
    <x v="1"/>
    <s v=""/>
    <n v="0"/>
  </r>
  <r>
    <s v="67CBAWHG"/>
    <x v="8"/>
    <x v="1"/>
    <x v="0"/>
    <s v="GTX Plus Pro"/>
    <m/>
    <s v=""/>
    <x v="3"/>
    <x v="421"/>
    <x v="6"/>
    <s v=""/>
    <x v="1"/>
    <x v="1"/>
    <s v=""/>
    <n v="0"/>
  </r>
  <r>
    <s v="2WTPSQTN"/>
    <x v="8"/>
    <x v="1"/>
    <x v="0"/>
    <s v="GTX Plus Pro"/>
    <m/>
    <s v=""/>
    <x v="3"/>
    <x v="421"/>
    <x v="6"/>
    <s v=""/>
    <x v="1"/>
    <x v="1"/>
    <s v=""/>
    <n v="0"/>
  </r>
  <r>
    <s v="V5PKXYWS"/>
    <x v="8"/>
    <x v="1"/>
    <x v="0"/>
    <s v="GTX Plus Pro"/>
    <m/>
    <s v=""/>
    <x v="3"/>
    <x v="421"/>
    <x v="6"/>
    <s v=""/>
    <x v="1"/>
    <x v="1"/>
    <s v=""/>
    <n v="0"/>
  </r>
  <r>
    <s v="EJCPWP6V"/>
    <x v="8"/>
    <x v="1"/>
    <x v="0"/>
    <s v="GTX Pro"/>
    <s v="Bioholding"/>
    <s v="Philipines"/>
    <x v="3"/>
    <x v="421"/>
    <x v="6"/>
    <s v=""/>
    <x v="1"/>
    <x v="1"/>
    <s v=""/>
    <n v="0"/>
  </r>
  <r>
    <s v="BJE7KCZ1"/>
    <x v="8"/>
    <x v="1"/>
    <x v="0"/>
    <s v="GTX Pro"/>
    <s v="Genco Pura Olive Oil Company"/>
    <s v="Italy"/>
    <x v="3"/>
    <x v="421"/>
    <x v="6"/>
    <s v=""/>
    <x v="1"/>
    <x v="1"/>
    <s v=""/>
    <n v="0"/>
  </r>
  <r>
    <s v="TK9J8AOZ"/>
    <x v="8"/>
    <x v="1"/>
    <x v="0"/>
    <s v="GTX Pro"/>
    <s v="Treequote"/>
    <s v="United States"/>
    <x v="3"/>
    <x v="421"/>
    <x v="6"/>
    <s v=""/>
    <x v="1"/>
    <x v="1"/>
    <s v=""/>
    <n v="0"/>
  </r>
  <r>
    <s v="XARW0KTX"/>
    <x v="8"/>
    <x v="1"/>
    <x v="0"/>
    <s v="GTX Pro"/>
    <m/>
    <s v=""/>
    <x v="3"/>
    <x v="421"/>
    <x v="6"/>
    <s v=""/>
    <x v="1"/>
    <x v="1"/>
    <s v=""/>
    <n v="0"/>
  </r>
  <r>
    <s v="0C34Z5UZ"/>
    <x v="8"/>
    <x v="1"/>
    <x v="0"/>
    <s v="GTX Pro"/>
    <m/>
    <s v=""/>
    <x v="3"/>
    <x v="421"/>
    <x v="6"/>
    <s v=""/>
    <x v="1"/>
    <x v="1"/>
    <s v=""/>
    <n v="0"/>
  </r>
  <r>
    <s v="OA3RDG12"/>
    <x v="8"/>
    <x v="1"/>
    <x v="0"/>
    <s v="GTX Pro"/>
    <m/>
    <s v=""/>
    <x v="3"/>
    <x v="421"/>
    <x v="6"/>
    <s v=""/>
    <x v="1"/>
    <x v="1"/>
    <s v=""/>
    <n v="0"/>
  </r>
  <r>
    <s v="847RHYQE"/>
    <x v="8"/>
    <x v="1"/>
    <x v="0"/>
    <s v="GTX Pro"/>
    <m/>
    <s v=""/>
    <x v="3"/>
    <x v="421"/>
    <x v="6"/>
    <s v=""/>
    <x v="1"/>
    <x v="1"/>
    <s v=""/>
    <n v="0"/>
  </r>
  <r>
    <s v="P0B49XCI"/>
    <x v="8"/>
    <x v="1"/>
    <x v="0"/>
    <s v="MG Special"/>
    <s v="Codehow"/>
    <s v="United States"/>
    <x v="3"/>
    <x v="421"/>
    <x v="6"/>
    <s v=""/>
    <x v="1"/>
    <x v="1"/>
    <s v=""/>
    <n v="0"/>
  </r>
  <r>
    <s v="DOP1NORG"/>
    <x v="8"/>
    <x v="1"/>
    <x v="0"/>
    <s v="MG Special"/>
    <s v="Plexzap"/>
    <s v="United States"/>
    <x v="3"/>
    <x v="421"/>
    <x v="6"/>
    <s v=""/>
    <x v="1"/>
    <x v="1"/>
    <s v=""/>
    <n v="0"/>
  </r>
  <r>
    <s v="BUOI3TBI"/>
    <x v="8"/>
    <x v="1"/>
    <x v="0"/>
    <s v="MG Special"/>
    <s v="Rundofase"/>
    <s v="United States"/>
    <x v="3"/>
    <x v="421"/>
    <x v="6"/>
    <s v=""/>
    <x v="1"/>
    <x v="1"/>
    <s v=""/>
    <n v="0"/>
  </r>
  <r>
    <s v="F22C6LKO"/>
    <x v="8"/>
    <x v="1"/>
    <x v="0"/>
    <s v="MG Special"/>
    <s v="The New York Inquirer"/>
    <s v="United States"/>
    <x v="3"/>
    <x v="421"/>
    <x v="6"/>
    <s v=""/>
    <x v="1"/>
    <x v="1"/>
    <s v=""/>
    <n v="0"/>
  </r>
  <r>
    <s v="D8ZJ6F45"/>
    <x v="8"/>
    <x v="1"/>
    <x v="0"/>
    <s v="MG Special"/>
    <s v="Yearin"/>
    <s v="United States"/>
    <x v="3"/>
    <x v="421"/>
    <x v="6"/>
    <s v=""/>
    <x v="1"/>
    <x v="1"/>
    <s v=""/>
    <n v="0"/>
  </r>
  <r>
    <s v="HP50ZWIZ"/>
    <x v="8"/>
    <x v="1"/>
    <x v="0"/>
    <s v="MG Special"/>
    <m/>
    <s v=""/>
    <x v="3"/>
    <x v="421"/>
    <x v="6"/>
    <s v=""/>
    <x v="1"/>
    <x v="1"/>
    <s v=""/>
    <n v="0"/>
  </r>
  <r>
    <s v="X3KQZM1K"/>
    <x v="8"/>
    <x v="1"/>
    <x v="0"/>
    <s v="MG Special"/>
    <m/>
    <s v=""/>
    <x v="3"/>
    <x v="421"/>
    <x v="6"/>
    <s v=""/>
    <x v="1"/>
    <x v="1"/>
    <s v=""/>
    <n v="0"/>
  </r>
  <r>
    <s v="WA3U0EVI"/>
    <x v="8"/>
    <x v="1"/>
    <x v="0"/>
    <s v="MG Special"/>
    <m/>
    <s v=""/>
    <x v="3"/>
    <x v="421"/>
    <x v="6"/>
    <s v=""/>
    <x v="1"/>
    <x v="1"/>
    <s v=""/>
    <n v="0"/>
  </r>
  <r>
    <s v="Q9CASEJL"/>
    <x v="8"/>
    <x v="1"/>
    <x v="0"/>
    <s v="MG Special"/>
    <m/>
    <s v=""/>
    <x v="3"/>
    <x v="421"/>
    <x v="6"/>
    <s v=""/>
    <x v="1"/>
    <x v="1"/>
    <s v=""/>
    <n v="0"/>
  </r>
  <r>
    <s v="OIBR7UA7"/>
    <x v="8"/>
    <x v="1"/>
    <x v="0"/>
    <s v="MG Special"/>
    <m/>
    <s v=""/>
    <x v="3"/>
    <x v="421"/>
    <x v="6"/>
    <s v=""/>
    <x v="1"/>
    <x v="1"/>
    <s v=""/>
    <n v="0"/>
  </r>
  <r>
    <s v="J5IXJWVU"/>
    <x v="8"/>
    <x v="1"/>
    <x v="0"/>
    <s v="MG Advanced"/>
    <s v="Cancity"/>
    <s v="United States"/>
    <x v="3"/>
    <x v="421"/>
    <x v="6"/>
    <s v=""/>
    <x v="1"/>
    <x v="1"/>
    <s v=""/>
    <n v="0"/>
  </r>
  <r>
    <s v="KFSKQ291"/>
    <x v="8"/>
    <x v="1"/>
    <x v="0"/>
    <s v="MG Advanced"/>
    <s v="Plusstrip"/>
    <s v="United States"/>
    <x v="3"/>
    <x v="421"/>
    <x v="6"/>
    <s v=""/>
    <x v="1"/>
    <x v="1"/>
    <s v=""/>
    <n v="0"/>
  </r>
  <r>
    <s v="ZT1234V3"/>
    <x v="8"/>
    <x v="1"/>
    <x v="0"/>
    <s v="MG Advanced"/>
    <s v="Ron-tech"/>
    <s v="United States"/>
    <x v="3"/>
    <x v="421"/>
    <x v="6"/>
    <s v=""/>
    <x v="1"/>
    <x v="1"/>
    <s v=""/>
    <n v="0"/>
  </r>
  <r>
    <s v="JQBN7PXK"/>
    <x v="8"/>
    <x v="1"/>
    <x v="0"/>
    <s v="MG Advanced"/>
    <s v="Xx-zobam"/>
    <s v="United States"/>
    <x v="3"/>
    <x v="421"/>
    <x v="6"/>
    <s v=""/>
    <x v="1"/>
    <x v="1"/>
    <s v=""/>
    <n v="0"/>
  </r>
  <r>
    <s v="J5IF7CT6"/>
    <x v="8"/>
    <x v="1"/>
    <x v="0"/>
    <s v="MG Advanced"/>
    <m/>
    <s v=""/>
    <x v="3"/>
    <x v="421"/>
    <x v="6"/>
    <s v=""/>
    <x v="1"/>
    <x v="1"/>
    <s v=""/>
    <n v="0"/>
  </r>
  <r>
    <s v="AAQ5H36J"/>
    <x v="8"/>
    <x v="1"/>
    <x v="0"/>
    <s v="MG Advanced"/>
    <m/>
    <s v=""/>
    <x v="3"/>
    <x v="421"/>
    <x v="6"/>
    <s v=""/>
    <x v="1"/>
    <x v="1"/>
    <s v=""/>
    <n v="0"/>
  </r>
  <r>
    <s v="37PEZCGO"/>
    <x v="8"/>
    <x v="1"/>
    <x v="0"/>
    <s v="MG Advanced"/>
    <m/>
    <s v=""/>
    <x v="3"/>
    <x v="421"/>
    <x v="6"/>
    <s v=""/>
    <x v="1"/>
    <x v="1"/>
    <s v=""/>
    <n v="0"/>
  </r>
  <r>
    <s v="X9NUTLTR"/>
    <x v="8"/>
    <x v="1"/>
    <x v="0"/>
    <s v="MG Advanced"/>
    <m/>
    <s v=""/>
    <x v="3"/>
    <x v="421"/>
    <x v="6"/>
    <s v=""/>
    <x v="1"/>
    <x v="1"/>
    <s v=""/>
    <n v="0"/>
  </r>
  <r>
    <s v="L5PS6S68"/>
    <x v="8"/>
    <x v="1"/>
    <x v="0"/>
    <s v="MG Advanced"/>
    <m/>
    <s v=""/>
    <x v="3"/>
    <x v="421"/>
    <x v="6"/>
    <s v=""/>
    <x v="1"/>
    <x v="1"/>
    <s v=""/>
    <n v="0"/>
  </r>
  <r>
    <s v="JLZCOLIE"/>
    <x v="8"/>
    <x v="1"/>
    <x v="0"/>
    <s v="MG Advanced"/>
    <m/>
    <s v=""/>
    <x v="3"/>
    <x v="421"/>
    <x v="6"/>
    <s v=""/>
    <x v="1"/>
    <x v="1"/>
    <s v=""/>
    <n v="0"/>
  </r>
  <r>
    <s v="TN4KM3D1"/>
    <x v="29"/>
    <x v="1"/>
    <x v="0"/>
    <s v="GTX Basic"/>
    <s v="Bluth Company"/>
    <s v="United States"/>
    <x v="3"/>
    <x v="421"/>
    <x v="6"/>
    <s v=""/>
    <x v="1"/>
    <x v="1"/>
    <s v=""/>
    <n v="0"/>
  </r>
  <r>
    <s v="OIIFWY81"/>
    <x v="29"/>
    <x v="1"/>
    <x v="0"/>
    <s v="GTX Basic"/>
    <s v="Conecom"/>
    <s v="United States"/>
    <x v="3"/>
    <x v="421"/>
    <x v="6"/>
    <s v=""/>
    <x v="1"/>
    <x v="1"/>
    <s v=""/>
    <n v="0"/>
  </r>
  <r>
    <s v="WE2CEE8A"/>
    <x v="29"/>
    <x v="1"/>
    <x v="0"/>
    <s v="GTX Basic"/>
    <s v="Dontechi"/>
    <s v="United States"/>
    <x v="3"/>
    <x v="421"/>
    <x v="6"/>
    <s v=""/>
    <x v="1"/>
    <x v="1"/>
    <s v=""/>
    <n v="0"/>
  </r>
  <r>
    <s v="NT38RBZY"/>
    <x v="29"/>
    <x v="1"/>
    <x v="0"/>
    <s v="GTX Basic"/>
    <s v="Gogozoom"/>
    <s v="United States"/>
    <x v="3"/>
    <x v="421"/>
    <x v="6"/>
    <s v=""/>
    <x v="1"/>
    <x v="1"/>
    <s v=""/>
    <n v="0"/>
  </r>
  <r>
    <s v="0XVL2UMH"/>
    <x v="29"/>
    <x v="1"/>
    <x v="0"/>
    <s v="GTX Basic"/>
    <s v="Groovestreet"/>
    <s v="United States"/>
    <x v="3"/>
    <x v="421"/>
    <x v="6"/>
    <s v=""/>
    <x v="1"/>
    <x v="1"/>
    <s v=""/>
    <n v="0"/>
  </r>
  <r>
    <s v="UFZFCBOS"/>
    <x v="29"/>
    <x v="1"/>
    <x v="0"/>
    <s v="GTX Basic"/>
    <s v="Lexiqvolax"/>
    <s v="United States"/>
    <x v="3"/>
    <x v="421"/>
    <x v="6"/>
    <s v=""/>
    <x v="1"/>
    <x v="1"/>
    <s v=""/>
    <n v="0"/>
  </r>
  <r>
    <s v="2BD1SDBX"/>
    <x v="29"/>
    <x v="1"/>
    <x v="0"/>
    <s v="GTX Basic"/>
    <s v="Vehement Capital Partners"/>
    <s v="United States"/>
    <x v="3"/>
    <x v="421"/>
    <x v="6"/>
    <s v=""/>
    <x v="1"/>
    <x v="1"/>
    <s v=""/>
    <n v="0"/>
  </r>
  <r>
    <s v="AE3YDLK3"/>
    <x v="29"/>
    <x v="1"/>
    <x v="0"/>
    <s v="GTX Basic"/>
    <s v="Xx-zobam"/>
    <s v="United States"/>
    <x v="3"/>
    <x v="421"/>
    <x v="6"/>
    <s v=""/>
    <x v="1"/>
    <x v="1"/>
    <s v=""/>
    <n v="0"/>
  </r>
  <r>
    <s v="C54CWZIT"/>
    <x v="29"/>
    <x v="1"/>
    <x v="0"/>
    <s v="GTX Basic"/>
    <s v="Zencorporation"/>
    <s v="China"/>
    <x v="3"/>
    <x v="421"/>
    <x v="6"/>
    <s v=""/>
    <x v="1"/>
    <x v="1"/>
    <s v=""/>
    <n v="0"/>
  </r>
  <r>
    <s v="D00AN5HY"/>
    <x v="29"/>
    <x v="1"/>
    <x v="0"/>
    <s v="GTX Basic"/>
    <m/>
    <s v=""/>
    <x v="3"/>
    <x v="421"/>
    <x v="6"/>
    <s v=""/>
    <x v="1"/>
    <x v="1"/>
    <s v=""/>
    <n v="0"/>
  </r>
  <r>
    <s v="E6798P2J"/>
    <x v="29"/>
    <x v="1"/>
    <x v="0"/>
    <s v="GTX Basic"/>
    <m/>
    <s v=""/>
    <x v="3"/>
    <x v="421"/>
    <x v="6"/>
    <s v=""/>
    <x v="1"/>
    <x v="1"/>
    <s v=""/>
    <n v="0"/>
  </r>
  <r>
    <s v="MR08TTTT"/>
    <x v="29"/>
    <x v="1"/>
    <x v="0"/>
    <s v="GTX Basic"/>
    <m/>
    <s v=""/>
    <x v="3"/>
    <x v="421"/>
    <x v="6"/>
    <s v=""/>
    <x v="1"/>
    <x v="1"/>
    <s v=""/>
    <n v="0"/>
  </r>
  <r>
    <s v="7UVKZD60"/>
    <x v="29"/>
    <x v="1"/>
    <x v="0"/>
    <s v="GTX Basic"/>
    <m/>
    <s v=""/>
    <x v="3"/>
    <x v="421"/>
    <x v="6"/>
    <s v=""/>
    <x v="1"/>
    <x v="1"/>
    <s v=""/>
    <n v="0"/>
  </r>
  <r>
    <s v="0RLU8I9Q"/>
    <x v="29"/>
    <x v="1"/>
    <x v="0"/>
    <s v="GTX Basic"/>
    <m/>
    <s v=""/>
    <x v="3"/>
    <x v="421"/>
    <x v="6"/>
    <s v=""/>
    <x v="1"/>
    <x v="1"/>
    <s v=""/>
    <n v="0"/>
  </r>
  <r>
    <s v="ZT163LH3"/>
    <x v="29"/>
    <x v="1"/>
    <x v="0"/>
    <s v="GTX Basic"/>
    <m/>
    <s v=""/>
    <x v="3"/>
    <x v="421"/>
    <x v="6"/>
    <s v=""/>
    <x v="1"/>
    <x v="1"/>
    <s v=""/>
    <n v="0"/>
  </r>
  <r>
    <s v="8Y3OMER4"/>
    <x v="29"/>
    <x v="1"/>
    <x v="0"/>
    <s v="GTX Basic"/>
    <m/>
    <s v=""/>
    <x v="3"/>
    <x v="421"/>
    <x v="6"/>
    <s v=""/>
    <x v="1"/>
    <x v="1"/>
    <s v=""/>
    <n v="0"/>
  </r>
  <r>
    <s v="OQ1P1OLH"/>
    <x v="29"/>
    <x v="1"/>
    <x v="0"/>
    <s v="GTX Basic"/>
    <m/>
    <s v=""/>
    <x v="3"/>
    <x v="421"/>
    <x v="6"/>
    <s v=""/>
    <x v="1"/>
    <x v="1"/>
    <s v=""/>
    <n v="0"/>
  </r>
  <r>
    <s v="UY93W9NZ"/>
    <x v="29"/>
    <x v="1"/>
    <x v="0"/>
    <s v="GTX Basic"/>
    <m/>
    <s v=""/>
    <x v="3"/>
    <x v="421"/>
    <x v="6"/>
    <s v=""/>
    <x v="1"/>
    <x v="1"/>
    <s v=""/>
    <n v="0"/>
  </r>
  <r>
    <s v="NVH71LD4"/>
    <x v="29"/>
    <x v="1"/>
    <x v="0"/>
    <s v="GTX Basic"/>
    <m/>
    <s v=""/>
    <x v="3"/>
    <x v="421"/>
    <x v="6"/>
    <s v=""/>
    <x v="1"/>
    <x v="1"/>
    <s v=""/>
    <n v="0"/>
  </r>
  <r>
    <s v="XVQ3OA99"/>
    <x v="29"/>
    <x v="1"/>
    <x v="0"/>
    <s v="GTX Basic"/>
    <m/>
    <s v=""/>
    <x v="3"/>
    <x v="421"/>
    <x v="6"/>
    <s v=""/>
    <x v="1"/>
    <x v="1"/>
    <s v=""/>
    <n v="0"/>
  </r>
  <r>
    <s v="DJDJ5A58"/>
    <x v="29"/>
    <x v="1"/>
    <x v="0"/>
    <s v="GTX Basic"/>
    <m/>
    <s v=""/>
    <x v="3"/>
    <x v="421"/>
    <x v="6"/>
    <s v=""/>
    <x v="1"/>
    <x v="1"/>
    <s v=""/>
    <n v="0"/>
  </r>
  <r>
    <s v="22TUMCKT"/>
    <x v="29"/>
    <x v="1"/>
    <x v="0"/>
    <s v="GTX Basic"/>
    <m/>
    <s v=""/>
    <x v="3"/>
    <x v="421"/>
    <x v="6"/>
    <s v=""/>
    <x v="1"/>
    <x v="1"/>
    <s v=""/>
    <n v="0"/>
  </r>
  <r>
    <s v="ARBTXSEH"/>
    <x v="29"/>
    <x v="1"/>
    <x v="0"/>
    <s v="GTX Plus Basic"/>
    <s v="Globex Corporation"/>
    <s v="Norway"/>
    <x v="3"/>
    <x v="421"/>
    <x v="6"/>
    <s v=""/>
    <x v="1"/>
    <x v="1"/>
    <s v=""/>
    <n v="0"/>
  </r>
  <r>
    <s v="P4D8H19O"/>
    <x v="29"/>
    <x v="1"/>
    <x v="0"/>
    <s v="GTX Plus Basic"/>
    <s v="Isdom"/>
    <s v="United States"/>
    <x v="3"/>
    <x v="421"/>
    <x v="6"/>
    <s v=""/>
    <x v="1"/>
    <x v="1"/>
    <s v=""/>
    <n v="0"/>
  </r>
  <r>
    <s v="UD1GNRL4"/>
    <x v="29"/>
    <x v="1"/>
    <x v="0"/>
    <s v="GTX Plus Basic"/>
    <m/>
    <s v=""/>
    <x v="3"/>
    <x v="421"/>
    <x v="6"/>
    <s v=""/>
    <x v="1"/>
    <x v="1"/>
    <s v=""/>
    <n v="0"/>
  </r>
  <r>
    <s v="B2YZJ212"/>
    <x v="29"/>
    <x v="1"/>
    <x v="0"/>
    <s v="GTX Plus Basic"/>
    <m/>
    <s v=""/>
    <x v="3"/>
    <x v="421"/>
    <x v="6"/>
    <s v=""/>
    <x v="1"/>
    <x v="1"/>
    <s v=""/>
    <n v="0"/>
  </r>
  <r>
    <s v="94DGJSLN"/>
    <x v="29"/>
    <x v="1"/>
    <x v="0"/>
    <s v="GTX Plus Basic"/>
    <m/>
    <s v=""/>
    <x v="3"/>
    <x v="421"/>
    <x v="6"/>
    <s v=""/>
    <x v="1"/>
    <x v="1"/>
    <s v=""/>
    <n v="0"/>
  </r>
  <r>
    <s v="IRTO8ZJW"/>
    <x v="29"/>
    <x v="1"/>
    <x v="0"/>
    <s v="GTX Plus Basic"/>
    <m/>
    <s v=""/>
    <x v="3"/>
    <x v="421"/>
    <x v="6"/>
    <s v=""/>
    <x v="1"/>
    <x v="1"/>
    <s v=""/>
    <n v="0"/>
  </r>
  <r>
    <s v="OAMIMSUU"/>
    <x v="29"/>
    <x v="1"/>
    <x v="0"/>
    <s v="GTX Plus Pro"/>
    <s v="Cheers"/>
    <s v="United States"/>
    <x v="3"/>
    <x v="421"/>
    <x v="6"/>
    <s v=""/>
    <x v="1"/>
    <x v="1"/>
    <s v=""/>
    <n v="0"/>
  </r>
  <r>
    <s v="B26TNOGQ"/>
    <x v="29"/>
    <x v="1"/>
    <x v="0"/>
    <s v="GTX Plus Pro"/>
    <s v="Silis"/>
    <s v="United States"/>
    <x v="3"/>
    <x v="421"/>
    <x v="6"/>
    <s v=""/>
    <x v="1"/>
    <x v="1"/>
    <s v=""/>
    <n v="0"/>
  </r>
  <r>
    <s v="QN1UL4N3"/>
    <x v="29"/>
    <x v="1"/>
    <x v="0"/>
    <s v="GTX Plus Pro"/>
    <m/>
    <s v=""/>
    <x v="3"/>
    <x v="421"/>
    <x v="6"/>
    <s v=""/>
    <x v="1"/>
    <x v="1"/>
    <s v=""/>
    <n v="0"/>
  </r>
  <r>
    <s v="FW2CVY2X"/>
    <x v="29"/>
    <x v="1"/>
    <x v="0"/>
    <s v="GTX Plus Pro"/>
    <m/>
    <s v=""/>
    <x v="3"/>
    <x v="421"/>
    <x v="6"/>
    <s v=""/>
    <x v="1"/>
    <x v="1"/>
    <s v=""/>
    <n v="0"/>
  </r>
  <r>
    <s v="9R8AKL0D"/>
    <x v="29"/>
    <x v="1"/>
    <x v="0"/>
    <s v="GTX Pro"/>
    <s v="Initech"/>
    <s v="United States"/>
    <x v="3"/>
    <x v="421"/>
    <x v="6"/>
    <s v=""/>
    <x v="1"/>
    <x v="1"/>
    <s v=""/>
    <n v="0"/>
  </r>
  <r>
    <s v="R14YE68N"/>
    <x v="29"/>
    <x v="1"/>
    <x v="0"/>
    <s v="GTX Pro"/>
    <s v="Plexzap"/>
    <s v="United States"/>
    <x v="3"/>
    <x v="421"/>
    <x v="6"/>
    <s v=""/>
    <x v="1"/>
    <x v="1"/>
    <s v=""/>
    <n v="0"/>
  </r>
  <r>
    <s v="8RQCHZ5O"/>
    <x v="29"/>
    <x v="1"/>
    <x v="0"/>
    <s v="GTX Pro"/>
    <m/>
    <s v=""/>
    <x v="3"/>
    <x v="421"/>
    <x v="6"/>
    <s v=""/>
    <x v="1"/>
    <x v="1"/>
    <s v=""/>
    <n v="0"/>
  </r>
  <r>
    <s v="90KRHC6T"/>
    <x v="29"/>
    <x v="1"/>
    <x v="0"/>
    <s v="GTX Pro"/>
    <m/>
    <s v=""/>
    <x v="3"/>
    <x v="421"/>
    <x v="6"/>
    <s v=""/>
    <x v="1"/>
    <x v="1"/>
    <s v=""/>
    <n v="0"/>
  </r>
  <r>
    <s v="8NLGRTU5"/>
    <x v="29"/>
    <x v="1"/>
    <x v="0"/>
    <s v="GTX Pro"/>
    <m/>
    <s v=""/>
    <x v="3"/>
    <x v="421"/>
    <x v="6"/>
    <s v=""/>
    <x v="1"/>
    <x v="1"/>
    <s v=""/>
    <n v="0"/>
  </r>
  <r>
    <s v="QMRDG7WP"/>
    <x v="29"/>
    <x v="1"/>
    <x v="0"/>
    <s v="GTX Pro"/>
    <m/>
    <s v=""/>
    <x v="3"/>
    <x v="421"/>
    <x v="6"/>
    <s v=""/>
    <x v="1"/>
    <x v="1"/>
    <s v=""/>
    <n v="0"/>
  </r>
  <r>
    <s v="F0K8UDEG"/>
    <x v="29"/>
    <x v="1"/>
    <x v="0"/>
    <s v="GTX Pro"/>
    <m/>
    <s v=""/>
    <x v="3"/>
    <x v="421"/>
    <x v="6"/>
    <s v=""/>
    <x v="1"/>
    <x v="1"/>
    <s v=""/>
    <n v="0"/>
  </r>
  <r>
    <s v="NUEPXB8Z"/>
    <x v="29"/>
    <x v="1"/>
    <x v="0"/>
    <s v="GTX Pro"/>
    <m/>
    <s v=""/>
    <x v="3"/>
    <x v="421"/>
    <x v="6"/>
    <s v=""/>
    <x v="1"/>
    <x v="1"/>
    <s v=""/>
    <n v="0"/>
  </r>
  <r>
    <s v="FBDS7GIZ"/>
    <x v="29"/>
    <x v="1"/>
    <x v="0"/>
    <s v="GTX Pro"/>
    <m/>
    <s v=""/>
    <x v="3"/>
    <x v="421"/>
    <x v="6"/>
    <s v=""/>
    <x v="1"/>
    <x v="1"/>
    <s v=""/>
    <n v="0"/>
  </r>
  <r>
    <s v="URRD7VUB"/>
    <x v="29"/>
    <x v="1"/>
    <x v="0"/>
    <s v="MG Special"/>
    <s v="Blackzim"/>
    <s v="United States"/>
    <x v="3"/>
    <x v="421"/>
    <x v="6"/>
    <s v=""/>
    <x v="1"/>
    <x v="1"/>
    <s v=""/>
    <n v="0"/>
  </r>
  <r>
    <s v="11T4HX93"/>
    <x v="29"/>
    <x v="1"/>
    <x v="0"/>
    <s v="MG Special"/>
    <s v="Bluth Company"/>
    <s v="United States"/>
    <x v="3"/>
    <x v="421"/>
    <x v="6"/>
    <s v=""/>
    <x v="1"/>
    <x v="1"/>
    <s v=""/>
    <n v="0"/>
  </r>
  <r>
    <s v="0QMDTHBS"/>
    <x v="29"/>
    <x v="1"/>
    <x v="0"/>
    <s v="MG Special"/>
    <m/>
    <s v=""/>
    <x v="3"/>
    <x v="421"/>
    <x v="6"/>
    <s v=""/>
    <x v="1"/>
    <x v="1"/>
    <s v=""/>
    <n v="0"/>
  </r>
  <r>
    <s v="GM5X0CSG"/>
    <x v="29"/>
    <x v="1"/>
    <x v="0"/>
    <s v="MG Special"/>
    <m/>
    <s v=""/>
    <x v="3"/>
    <x v="421"/>
    <x v="6"/>
    <s v=""/>
    <x v="1"/>
    <x v="1"/>
    <s v=""/>
    <n v="0"/>
  </r>
  <r>
    <s v="E0HMRMZ9"/>
    <x v="29"/>
    <x v="1"/>
    <x v="0"/>
    <s v="MG Special"/>
    <m/>
    <s v=""/>
    <x v="3"/>
    <x v="421"/>
    <x v="6"/>
    <s v=""/>
    <x v="1"/>
    <x v="1"/>
    <s v=""/>
    <n v="0"/>
  </r>
  <r>
    <s v="DYA87PL1"/>
    <x v="29"/>
    <x v="1"/>
    <x v="0"/>
    <s v="MG Special"/>
    <m/>
    <s v=""/>
    <x v="3"/>
    <x v="421"/>
    <x v="6"/>
    <s v=""/>
    <x v="1"/>
    <x v="1"/>
    <s v=""/>
    <n v="0"/>
  </r>
  <r>
    <s v="CGRMC7OE"/>
    <x v="29"/>
    <x v="1"/>
    <x v="0"/>
    <s v="MG Advanced"/>
    <m/>
    <s v=""/>
    <x v="3"/>
    <x v="421"/>
    <x v="6"/>
    <s v=""/>
    <x v="1"/>
    <x v="1"/>
    <s v=""/>
    <n v="0"/>
  </r>
  <r>
    <s v="0KSK9O00"/>
    <x v="24"/>
    <x v="0"/>
    <x v="0"/>
    <s v="GTX Basic"/>
    <s v="Bluth Company"/>
    <s v="United States"/>
    <x v="3"/>
    <x v="421"/>
    <x v="6"/>
    <s v=""/>
    <x v="1"/>
    <x v="1"/>
    <s v=""/>
    <n v="0"/>
  </r>
  <r>
    <s v="76WK0KFZ"/>
    <x v="24"/>
    <x v="0"/>
    <x v="0"/>
    <s v="GTX Basic"/>
    <s v="Konex"/>
    <s v="United States"/>
    <x v="3"/>
    <x v="421"/>
    <x v="6"/>
    <s v=""/>
    <x v="1"/>
    <x v="1"/>
    <s v=""/>
    <n v="0"/>
  </r>
  <r>
    <s v="IMN2GUYV"/>
    <x v="24"/>
    <x v="0"/>
    <x v="0"/>
    <s v="GTX Basic"/>
    <s v="Statholdings"/>
    <s v="United States"/>
    <x v="3"/>
    <x v="421"/>
    <x v="6"/>
    <s v=""/>
    <x v="1"/>
    <x v="1"/>
    <s v=""/>
    <n v="0"/>
  </r>
  <r>
    <s v="9HFEMESD"/>
    <x v="24"/>
    <x v="0"/>
    <x v="0"/>
    <s v="GTX Basic"/>
    <m/>
    <s v=""/>
    <x v="3"/>
    <x v="421"/>
    <x v="6"/>
    <s v=""/>
    <x v="1"/>
    <x v="1"/>
    <s v=""/>
    <n v="0"/>
  </r>
  <r>
    <s v="00400B1S"/>
    <x v="24"/>
    <x v="0"/>
    <x v="0"/>
    <s v="GTX Basic"/>
    <m/>
    <s v=""/>
    <x v="3"/>
    <x v="421"/>
    <x v="6"/>
    <s v=""/>
    <x v="1"/>
    <x v="1"/>
    <s v=""/>
    <n v="0"/>
  </r>
  <r>
    <s v="PELBIQ95"/>
    <x v="24"/>
    <x v="0"/>
    <x v="0"/>
    <s v="GTX Basic"/>
    <m/>
    <s v=""/>
    <x v="3"/>
    <x v="421"/>
    <x v="6"/>
    <s v=""/>
    <x v="1"/>
    <x v="1"/>
    <s v=""/>
    <n v="0"/>
  </r>
  <r>
    <s v="HLE798LQ"/>
    <x v="24"/>
    <x v="0"/>
    <x v="0"/>
    <s v="GTX Basic"/>
    <m/>
    <s v=""/>
    <x v="3"/>
    <x v="421"/>
    <x v="6"/>
    <s v=""/>
    <x v="1"/>
    <x v="1"/>
    <s v=""/>
    <n v="0"/>
  </r>
  <r>
    <s v="NB67WD27"/>
    <x v="24"/>
    <x v="0"/>
    <x v="0"/>
    <s v="GTX Basic"/>
    <m/>
    <s v=""/>
    <x v="3"/>
    <x v="421"/>
    <x v="6"/>
    <s v=""/>
    <x v="1"/>
    <x v="1"/>
    <s v=""/>
    <n v="0"/>
  </r>
  <r>
    <s v="2RQOUJ9V"/>
    <x v="24"/>
    <x v="0"/>
    <x v="0"/>
    <s v="GTX Basic"/>
    <m/>
    <s v=""/>
    <x v="3"/>
    <x v="421"/>
    <x v="6"/>
    <s v=""/>
    <x v="1"/>
    <x v="1"/>
    <s v=""/>
    <n v="0"/>
  </r>
  <r>
    <s v="6KW4PU0S"/>
    <x v="24"/>
    <x v="0"/>
    <x v="0"/>
    <s v="GTX Basic"/>
    <m/>
    <s v=""/>
    <x v="3"/>
    <x v="421"/>
    <x v="6"/>
    <s v=""/>
    <x v="1"/>
    <x v="1"/>
    <s v=""/>
    <n v="0"/>
  </r>
  <r>
    <s v="Y533QVR5"/>
    <x v="24"/>
    <x v="0"/>
    <x v="0"/>
    <s v="GTX Basic"/>
    <m/>
    <s v=""/>
    <x v="3"/>
    <x v="421"/>
    <x v="6"/>
    <s v=""/>
    <x v="1"/>
    <x v="1"/>
    <s v=""/>
    <n v="0"/>
  </r>
  <r>
    <s v="PAUK1IU0"/>
    <x v="24"/>
    <x v="0"/>
    <x v="0"/>
    <s v="GTX Basic"/>
    <m/>
    <s v=""/>
    <x v="3"/>
    <x v="421"/>
    <x v="6"/>
    <s v=""/>
    <x v="1"/>
    <x v="1"/>
    <s v=""/>
    <n v="0"/>
  </r>
  <r>
    <s v="97WEHB4X"/>
    <x v="24"/>
    <x v="0"/>
    <x v="0"/>
    <s v="GTX Basic"/>
    <m/>
    <s v=""/>
    <x v="3"/>
    <x v="421"/>
    <x v="6"/>
    <s v=""/>
    <x v="1"/>
    <x v="1"/>
    <s v=""/>
    <n v="0"/>
  </r>
  <r>
    <s v="Z4JQEOMT"/>
    <x v="24"/>
    <x v="0"/>
    <x v="0"/>
    <s v="GTX Basic"/>
    <m/>
    <s v=""/>
    <x v="3"/>
    <x v="421"/>
    <x v="6"/>
    <s v=""/>
    <x v="1"/>
    <x v="1"/>
    <s v=""/>
    <n v="0"/>
  </r>
  <r>
    <s v="W2K1S9N3"/>
    <x v="24"/>
    <x v="0"/>
    <x v="0"/>
    <s v="GTX Plus Basic"/>
    <s v="Dalttechnology"/>
    <s v="United States"/>
    <x v="3"/>
    <x v="421"/>
    <x v="6"/>
    <s v=""/>
    <x v="1"/>
    <x v="1"/>
    <s v=""/>
    <n v="0"/>
  </r>
  <r>
    <s v="U0U1RIMI"/>
    <x v="24"/>
    <x v="0"/>
    <x v="0"/>
    <s v="GTX Plus Basic"/>
    <m/>
    <s v=""/>
    <x v="3"/>
    <x v="421"/>
    <x v="6"/>
    <s v=""/>
    <x v="1"/>
    <x v="1"/>
    <s v=""/>
    <n v="0"/>
  </r>
  <r>
    <s v="ZTFYF8PV"/>
    <x v="24"/>
    <x v="0"/>
    <x v="0"/>
    <s v="GTX Plus Basic"/>
    <m/>
    <s v=""/>
    <x v="3"/>
    <x v="421"/>
    <x v="6"/>
    <s v=""/>
    <x v="1"/>
    <x v="1"/>
    <s v=""/>
    <n v="0"/>
  </r>
  <r>
    <s v="Q620I4AZ"/>
    <x v="24"/>
    <x v="0"/>
    <x v="0"/>
    <s v="GTX Plus Basic"/>
    <m/>
    <s v=""/>
    <x v="3"/>
    <x v="421"/>
    <x v="6"/>
    <s v=""/>
    <x v="1"/>
    <x v="1"/>
    <s v=""/>
    <n v="0"/>
  </r>
  <r>
    <s v="L7PPTHLF"/>
    <x v="24"/>
    <x v="0"/>
    <x v="0"/>
    <s v="GTX Plus Basic"/>
    <m/>
    <s v=""/>
    <x v="3"/>
    <x v="421"/>
    <x v="6"/>
    <s v=""/>
    <x v="1"/>
    <x v="1"/>
    <s v=""/>
    <n v="0"/>
  </r>
  <r>
    <s v="8U9CA21G"/>
    <x v="24"/>
    <x v="0"/>
    <x v="0"/>
    <s v="GTX Plus Basic"/>
    <m/>
    <s v=""/>
    <x v="3"/>
    <x v="421"/>
    <x v="6"/>
    <s v=""/>
    <x v="1"/>
    <x v="1"/>
    <s v=""/>
    <n v="0"/>
  </r>
  <r>
    <s v="F14T88OP"/>
    <x v="24"/>
    <x v="0"/>
    <x v="0"/>
    <s v="GTX Plus Pro"/>
    <m/>
    <s v=""/>
    <x v="3"/>
    <x v="421"/>
    <x v="6"/>
    <s v=""/>
    <x v="1"/>
    <x v="1"/>
    <s v=""/>
    <n v="0"/>
  </r>
  <r>
    <s v="JZ4QLP1W"/>
    <x v="24"/>
    <x v="0"/>
    <x v="0"/>
    <s v="MG Special"/>
    <s v="Bioplex"/>
    <s v="United States"/>
    <x v="3"/>
    <x v="421"/>
    <x v="6"/>
    <s v=""/>
    <x v="1"/>
    <x v="1"/>
    <s v=""/>
    <n v="0"/>
  </r>
  <r>
    <s v="HSGGBG9J"/>
    <x v="24"/>
    <x v="0"/>
    <x v="0"/>
    <s v="MG Special"/>
    <s v="Codehow"/>
    <s v="United States"/>
    <x v="3"/>
    <x v="421"/>
    <x v="6"/>
    <s v=""/>
    <x v="1"/>
    <x v="1"/>
    <s v=""/>
    <n v="0"/>
  </r>
  <r>
    <s v="O7MBZPN4"/>
    <x v="24"/>
    <x v="0"/>
    <x v="0"/>
    <s v="MG Special"/>
    <m/>
    <s v=""/>
    <x v="3"/>
    <x v="421"/>
    <x v="6"/>
    <s v=""/>
    <x v="1"/>
    <x v="1"/>
    <s v=""/>
    <n v="0"/>
  </r>
  <r>
    <s v="XS7B6QT7"/>
    <x v="24"/>
    <x v="0"/>
    <x v="0"/>
    <s v="MG Special"/>
    <m/>
    <s v=""/>
    <x v="3"/>
    <x v="421"/>
    <x v="6"/>
    <s v=""/>
    <x v="1"/>
    <x v="1"/>
    <s v=""/>
    <n v="0"/>
  </r>
  <r>
    <s v="N6JMQG0E"/>
    <x v="24"/>
    <x v="0"/>
    <x v="0"/>
    <s v="MG Special"/>
    <m/>
    <s v=""/>
    <x v="3"/>
    <x v="421"/>
    <x v="6"/>
    <s v=""/>
    <x v="1"/>
    <x v="1"/>
    <s v=""/>
    <n v="0"/>
  </r>
  <r>
    <s v="TBNPWPNE"/>
    <x v="24"/>
    <x v="0"/>
    <x v="0"/>
    <s v="MG Special"/>
    <m/>
    <s v=""/>
    <x v="3"/>
    <x v="421"/>
    <x v="6"/>
    <s v=""/>
    <x v="1"/>
    <x v="1"/>
    <s v=""/>
    <n v="0"/>
  </r>
  <r>
    <s v="M4WW6I1S"/>
    <x v="24"/>
    <x v="0"/>
    <x v="0"/>
    <s v="MG Special"/>
    <m/>
    <s v=""/>
    <x v="3"/>
    <x v="421"/>
    <x v="6"/>
    <s v=""/>
    <x v="1"/>
    <x v="1"/>
    <s v=""/>
    <n v="0"/>
  </r>
  <r>
    <s v="GLQLEZJM"/>
    <x v="24"/>
    <x v="0"/>
    <x v="0"/>
    <s v="MG Special"/>
    <m/>
    <s v=""/>
    <x v="3"/>
    <x v="421"/>
    <x v="6"/>
    <s v=""/>
    <x v="1"/>
    <x v="1"/>
    <s v=""/>
    <n v="0"/>
  </r>
  <r>
    <s v="ZKJIVMSG"/>
    <x v="24"/>
    <x v="0"/>
    <x v="0"/>
    <s v="MG Advanced"/>
    <s v="Finjob"/>
    <s v="United States"/>
    <x v="3"/>
    <x v="421"/>
    <x v="6"/>
    <s v=""/>
    <x v="1"/>
    <x v="1"/>
    <s v=""/>
    <n v="0"/>
  </r>
  <r>
    <s v="3TMNC3GW"/>
    <x v="24"/>
    <x v="0"/>
    <x v="0"/>
    <s v="MG Advanced"/>
    <s v="Kinnamplus"/>
    <s v="United States"/>
    <x v="3"/>
    <x v="421"/>
    <x v="6"/>
    <s v=""/>
    <x v="1"/>
    <x v="1"/>
    <s v=""/>
    <n v="0"/>
  </r>
  <r>
    <s v="P25KLAD2"/>
    <x v="24"/>
    <x v="0"/>
    <x v="0"/>
    <s v="MG Advanced"/>
    <s v="Rangreen"/>
    <s v="Panama"/>
    <x v="3"/>
    <x v="421"/>
    <x v="6"/>
    <s v=""/>
    <x v="1"/>
    <x v="1"/>
    <s v=""/>
    <n v="0"/>
  </r>
  <r>
    <s v="NDJBDONI"/>
    <x v="24"/>
    <x v="0"/>
    <x v="0"/>
    <s v="MG Advanced"/>
    <m/>
    <s v=""/>
    <x v="3"/>
    <x v="421"/>
    <x v="6"/>
    <s v=""/>
    <x v="1"/>
    <x v="1"/>
    <s v=""/>
    <n v="0"/>
  </r>
  <r>
    <s v="94ZZLWOH"/>
    <x v="24"/>
    <x v="0"/>
    <x v="0"/>
    <s v="MG Advanced"/>
    <m/>
    <s v=""/>
    <x v="3"/>
    <x v="421"/>
    <x v="6"/>
    <s v=""/>
    <x v="1"/>
    <x v="1"/>
    <s v=""/>
    <n v="0"/>
  </r>
  <r>
    <s v="KKUHAY4O"/>
    <x v="24"/>
    <x v="0"/>
    <x v="0"/>
    <s v="MG Advanced"/>
    <m/>
    <s v=""/>
    <x v="3"/>
    <x v="421"/>
    <x v="6"/>
    <s v=""/>
    <x v="1"/>
    <x v="1"/>
    <s v=""/>
    <n v="0"/>
  </r>
  <r>
    <s v="4V17GRKW"/>
    <x v="24"/>
    <x v="0"/>
    <x v="0"/>
    <s v="MG Advanced"/>
    <m/>
    <s v=""/>
    <x v="3"/>
    <x v="421"/>
    <x v="6"/>
    <s v=""/>
    <x v="1"/>
    <x v="1"/>
    <s v=""/>
    <n v="0"/>
  </r>
  <r>
    <s v="EOJHYLXG"/>
    <x v="24"/>
    <x v="0"/>
    <x v="0"/>
    <s v="MG Advanced"/>
    <m/>
    <s v=""/>
    <x v="3"/>
    <x v="421"/>
    <x v="6"/>
    <s v=""/>
    <x v="1"/>
    <x v="1"/>
    <s v=""/>
    <n v="0"/>
  </r>
  <r>
    <s v="4XQ43RJW"/>
    <x v="24"/>
    <x v="0"/>
    <x v="0"/>
    <s v="MG Advanced"/>
    <m/>
    <s v=""/>
    <x v="3"/>
    <x v="421"/>
    <x v="6"/>
    <s v=""/>
    <x v="1"/>
    <x v="1"/>
    <s v=""/>
    <n v="0"/>
  </r>
  <r>
    <s v="MJK3UJ1B"/>
    <x v="24"/>
    <x v="0"/>
    <x v="0"/>
    <s v="MG Advanced"/>
    <m/>
    <s v=""/>
    <x v="3"/>
    <x v="421"/>
    <x v="6"/>
    <s v=""/>
    <x v="1"/>
    <x v="1"/>
    <s v=""/>
    <n v="0"/>
  </r>
  <r>
    <s v="44JDHBI8"/>
    <x v="24"/>
    <x v="0"/>
    <x v="0"/>
    <s v="MG Advanced"/>
    <m/>
    <s v=""/>
    <x v="3"/>
    <x v="421"/>
    <x v="6"/>
    <s v=""/>
    <x v="1"/>
    <x v="1"/>
    <s v=""/>
    <n v="0"/>
  </r>
  <r>
    <s v="ETJR6FUL"/>
    <x v="22"/>
    <x v="1"/>
    <x v="0"/>
    <s v="GTX Basic"/>
    <s v="Plexzap"/>
    <s v="United States"/>
    <x v="3"/>
    <x v="421"/>
    <x v="6"/>
    <s v=""/>
    <x v="1"/>
    <x v="1"/>
    <s v=""/>
    <n v="0"/>
  </r>
  <r>
    <s v="9CYYLZ11"/>
    <x v="22"/>
    <x v="1"/>
    <x v="0"/>
    <s v="GTX Basic"/>
    <s v="Stanredtax"/>
    <s v="United States"/>
    <x v="3"/>
    <x v="421"/>
    <x v="6"/>
    <s v=""/>
    <x v="1"/>
    <x v="1"/>
    <s v=""/>
    <n v="0"/>
  </r>
  <r>
    <s v="RGW7PKJ6"/>
    <x v="22"/>
    <x v="1"/>
    <x v="0"/>
    <s v="GTX Basic"/>
    <s v="Xx-zobam"/>
    <s v="United States"/>
    <x v="3"/>
    <x v="421"/>
    <x v="6"/>
    <s v=""/>
    <x v="1"/>
    <x v="1"/>
    <s v=""/>
    <n v="0"/>
  </r>
  <r>
    <s v="BW0NOLCK"/>
    <x v="22"/>
    <x v="1"/>
    <x v="0"/>
    <s v="GTX Basic"/>
    <m/>
    <s v=""/>
    <x v="3"/>
    <x v="421"/>
    <x v="6"/>
    <s v=""/>
    <x v="1"/>
    <x v="1"/>
    <s v=""/>
    <n v="0"/>
  </r>
  <r>
    <s v="G7K3HJAT"/>
    <x v="22"/>
    <x v="1"/>
    <x v="0"/>
    <s v="GTX Basic"/>
    <m/>
    <s v=""/>
    <x v="3"/>
    <x v="421"/>
    <x v="6"/>
    <s v=""/>
    <x v="1"/>
    <x v="1"/>
    <s v=""/>
    <n v="0"/>
  </r>
  <r>
    <s v="NBE5EMSV"/>
    <x v="22"/>
    <x v="1"/>
    <x v="0"/>
    <s v="GTX Basic"/>
    <m/>
    <s v=""/>
    <x v="3"/>
    <x v="421"/>
    <x v="6"/>
    <s v=""/>
    <x v="1"/>
    <x v="1"/>
    <s v=""/>
    <n v="0"/>
  </r>
  <r>
    <s v="D00KRY2S"/>
    <x v="22"/>
    <x v="1"/>
    <x v="0"/>
    <s v="GTX Basic"/>
    <m/>
    <s v=""/>
    <x v="3"/>
    <x v="421"/>
    <x v="6"/>
    <s v=""/>
    <x v="1"/>
    <x v="1"/>
    <s v=""/>
    <n v="0"/>
  </r>
  <r>
    <s v="ZB3JRI67"/>
    <x v="22"/>
    <x v="1"/>
    <x v="0"/>
    <s v="GTX Basic"/>
    <m/>
    <s v=""/>
    <x v="3"/>
    <x v="421"/>
    <x v="6"/>
    <s v=""/>
    <x v="1"/>
    <x v="1"/>
    <s v=""/>
    <n v="0"/>
  </r>
  <r>
    <s v="4AUWVKUU"/>
    <x v="22"/>
    <x v="1"/>
    <x v="0"/>
    <s v="GTX Basic"/>
    <m/>
    <s v=""/>
    <x v="3"/>
    <x v="421"/>
    <x v="6"/>
    <s v=""/>
    <x v="1"/>
    <x v="1"/>
    <s v=""/>
    <n v="0"/>
  </r>
  <r>
    <s v="I43F0Z77"/>
    <x v="22"/>
    <x v="1"/>
    <x v="0"/>
    <s v="GTX Plus Basic"/>
    <s v="Betasoloin"/>
    <s v="United States"/>
    <x v="3"/>
    <x v="421"/>
    <x v="6"/>
    <s v=""/>
    <x v="1"/>
    <x v="1"/>
    <s v=""/>
    <n v="0"/>
  </r>
  <r>
    <s v="YYMKOAVY"/>
    <x v="22"/>
    <x v="1"/>
    <x v="0"/>
    <s v="GTX Plus Basic"/>
    <s v="Donquadtech"/>
    <s v="United States"/>
    <x v="3"/>
    <x v="421"/>
    <x v="6"/>
    <s v=""/>
    <x v="1"/>
    <x v="1"/>
    <s v=""/>
    <n v="0"/>
  </r>
  <r>
    <s v="0HR4TEU4"/>
    <x v="22"/>
    <x v="1"/>
    <x v="0"/>
    <s v="GTX Plus Basic"/>
    <s v="Plussunin"/>
    <s v="United States"/>
    <x v="3"/>
    <x v="421"/>
    <x v="6"/>
    <s v=""/>
    <x v="1"/>
    <x v="1"/>
    <s v=""/>
    <n v="0"/>
  </r>
  <r>
    <s v="O8JCYJSV"/>
    <x v="22"/>
    <x v="1"/>
    <x v="0"/>
    <s v="GTX Plus Basic"/>
    <s v="Silis"/>
    <s v="United States"/>
    <x v="3"/>
    <x v="421"/>
    <x v="6"/>
    <s v=""/>
    <x v="1"/>
    <x v="1"/>
    <s v=""/>
    <n v="0"/>
  </r>
  <r>
    <s v="FMRVHL9O"/>
    <x v="22"/>
    <x v="1"/>
    <x v="0"/>
    <s v="GTX Plus Basic"/>
    <s v="Toughzap"/>
    <s v="United States"/>
    <x v="3"/>
    <x v="421"/>
    <x v="6"/>
    <s v=""/>
    <x v="1"/>
    <x v="1"/>
    <s v=""/>
    <n v="0"/>
  </r>
  <r>
    <s v="YMI68O7S"/>
    <x v="22"/>
    <x v="1"/>
    <x v="0"/>
    <s v="GTX Plus Basic"/>
    <s v="Zumgoity"/>
    <s v="United States"/>
    <x v="3"/>
    <x v="421"/>
    <x v="6"/>
    <s v=""/>
    <x v="1"/>
    <x v="1"/>
    <s v=""/>
    <n v="0"/>
  </r>
  <r>
    <s v="VUFZB941"/>
    <x v="22"/>
    <x v="1"/>
    <x v="0"/>
    <s v="GTX Plus Basic"/>
    <m/>
    <s v=""/>
    <x v="3"/>
    <x v="421"/>
    <x v="6"/>
    <s v=""/>
    <x v="1"/>
    <x v="1"/>
    <s v=""/>
    <n v="0"/>
  </r>
  <r>
    <s v="EABYCHB3"/>
    <x v="22"/>
    <x v="1"/>
    <x v="0"/>
    <s v="GTX Plus Basic"/>
    <m/>
    <s v=""/>
    <x v="3"/>
    <x v="421"/>
    <x v="6"/>
    <s v=""/>
    <x v="1"/>
    <x v="1"/>
    <s v=""/>
    <n v="0"/>
  </r>
  <r>
    <s v="6Z6DMG2V"/>
    <x v="22"/>
    <x v="1"/>
    <x v="0"/>
    <s v="GTX Plus Basic"/>
    <m/>
    <s v=""/>
    <x v="3"/>
    <x v="421"/>
    <x v="6"/>
    <s v=""/>
    <x v="1"/>
    <x v="1"/>
    <s v=""/>
    <n v="0"/>
  </r>
  <r>
    <s v="BZ96Z7AI"/>
    <x v="22"/>
    <x v="1"/>
    <x v="0"/>
    <s v="GTX Plus Basic"/>
    <m/>
    <s v=""/>
    <x v="3"/>
    <x v="421"/>
    <x v="6"/>
    <s v=""/>
    <x v="1"/>
    <x v="1"/>
    <s v=""/>
    <n v="0"/>
  </r>
  <r>
    <s v="QY7GTG6Y"/>
    <x v="22"/>
    <x v="1"/>
    <x v="0"/>
    <s v="GTX Plus Basic"/>
    <m/>
    <s v=""/>
    <x v="3"/>
    <x v="421"/>
    <x v="6"/>
    <s v=""/>
    <x v="1"/>
    <x v="1"/>
    <s v=""/>
    <n v="0"/>
  </r>
  <r>
    <s v="VZ28EXFN"/>
    <x v="22"/>
    <x v="1"/>
    <x v="0"/>
    <s v="GTX Plus Basic"/>
    <m/>
    <s v=""/>
    <x v="3"/>
    <x v="421"/>
    <x v="6"/>
    <s v=""/>
    <x v="1"/>
    <x v="1"/>
    <s v=""/>
    <n v="0"/>
  </r>
  <r>
    <s v="KOPIWJO5"/>
    <x v="22"/>
    <x v="1"/>
    <x v="0"/>
    <s v="GTX Plus Basic"/>
    <m/>
    <s v=""/>
    <x v="3"/>
    <x v="421"/>
    <x v="6"/>
    <s v=""/>
    <x v="1"/>
    <x v="1"/>
    <s v=""/>
    <n v="0"/>
  </r>
  <r>
    <s v="465ZW6J2"/>
    <x v="22"/>
    <x v="1"/>
    <x v="0"/>
    <s v="GTX Plus Basic"/>
    <m/>
    <s v=""/>
    <x v="3"/>
    <x v="421"/>
    <x v="6"/>
    <s v=""/>
    <x v="1"/>
    <x v="1"/>
    <s v=""/>
    <n v="0"/>
  </r>
  <r>
    <s v="BVRUBA3A"/>
    <x v="22"/>
    <x v="1"/>
    <x v="0"/>
    <s v="GTX Plus Pro"/>
    <m/>
    <s v=""/>
    <x v="3"/>
    <x v="421"/>
    <x v="6"/>
    <s v=""/>
    <x v="1"/>
    <x v="1"/>
    <s v=""/>
    <n v="0"/>
  </r>
  <r>
    <s v="5JS1Z5BQ"/>
    <x v="22"/>
    <x v="1"/>
    <x v="0"/>
    <s v="GTX Plus Pro"/>
    <m/>
    <s v=""/>
    <x v="3"/>
    <x v="421"/>
    <x v="6"/>
    <s v=""/>
    <x v="1"/>
    <x v="1"/>
    <s v=""/>
    <n v="0"/>
  </r>
  <r>
    <s v="5EUHU5AF"/>
    <x v="22"/>
    <x v="1"/>
    <x v="0"/>
    <s v="GTX Plus Pro"/>
    <m/>
    <s v=""/>
    <x v="3"/>
    <x v="421"/>
    <x v="6"/>
    <s v=""/>
    <x v="1"/>
    <x v="1"/>
    <s v=""/>
    <n v="0"/>
  </r>
  <r>
    <s v="F11IGBLD"/>
    <x v="22"/>
    <x v="1"/>
    <x v="0"/>
    <s v="GTX Plus Pro"/>
    <m/>
    <s v=""/>
    <x v="3"/>
    <x v="421"/>
    <x v="6"/>
    <s v=""/>
    <x v="1"/>
    <x v="1"/>
    <s v=""/>
    <n v="0"/>
  </r>
  <r>
    <s v="CC70D9SD"/>
    <x v="22"/>
    <x v="1"/>
    <x v="0"/>
    <s v="GTX Plus Pro"/>
    <m/>
    <s v=""/>
    <x v="3"/>
    <x v="421"/>
    <x v="6"/>
    <s v=""/>
    <x v="1"/>
    <x v="1"/>
    <s v=""/>
    <n v="0"/>
  </r>
  <r>
    <s v="0BQTT5UF"/>
    <x v="22"/>
    <x v="1"/>
    <x v="0"/>
    <s v="GTX Pro"/>
    <s v="Donware"/>
    <s v="United States"/>
    <x v="3"/>
    <x v="421"/>
    <x v="6"/>
    <s v=""/>
    <x v="1"/>
    <x v="1"/>
    <s v=""/>
    <n v="0"/>
  </r>
  <r>
    <s v="M7UNLZEP"/>
    <x v="22"/>
    <x v="1"/>
    <x v="0"/>
    <s v="GTX Pro"/>
    <s v="Finhigh"/>
    <s v="United States"/>
    <x v="3"/>
    <x v="421"/>
    <x v="6"/>
    <s v=""/>
    <x v="1"/>
    <x v="1"/>
    <s v=""/>
    <n v="0"/>
  </r>
  <r>
    <s v="EG7S6ZOI"/>
    <x v="22"/>
    <x v="1"/>
    <x v="0"/>
    <s v="GTX Pro"/>
    <s v="Konmatfix"/>
    <s v="United States"/>
    <x v="3"/>
    <x v="421"/>
    <x v="6"/>
    <s v=""/>
    <x v="1"/>
    <x v="1"/>
    <s v=""/>
    <n v="0"/>
  </r>
  <r>
    <s v="UND13JS5"/>
    <x v="22"/>
    <x v="1"/>
    <x v="0"/>
    <s v="GTX Pro"/>
    <s v="Plusstrip"/>
    <s v="United States"/>
    <x v="3"/>
    <x v="421"/>
    <x v="6"/>
    <s v=""/>
    <x v="1"/>
    <x v="1"/>
    <s v=""/>
    <n v="0"/>
  </r>
  <r>
    <s v="HFVWQIMF"/>
    <x v="22"/>
    <x v="1"/>
    <x v="0"/>
    <s v="GTX Pro"/>
    <m/>
    <s v=""/>
    <x v="3"/>
    <x v="421"/>
    <x v="6"/>
    <s v=""/>
    <x v="1"/>
    <x v="1"/>
    <s v=""/>
    <n v="0"/>
  </r>
  <r>
    <s v="9YLUGU6I"/>
    <x v="22"/>
    <x v="1"/>
    <x v="0"/>
    <s v="GTX Pro"/>
    <m/>
    <s v=""/>
    <x v="3"/>
    <x v="421"/>
    <x v="6"/>
    <s v=""/>
    <x v="1"/>
    <x v="1"/>
    <s v=""/>
    <n v="0"/>
  </r>
  <r>
    <s v="SAUIIUTV"/>
    <x v="22"/>
    <x v="1"/>
    <x v="0"/>
    <s v="GTX Pro"/>
    <m/>
    <s v=""/>
    <x v="3"/>
    <x v="421"/>
    <x v="6"/>
    <s v=""/>
    <x v="1"/>
    <x v="1"/>
    <s v=""/>
    <n v="0"/>
  </r>
  <r>
    <s v="B5H6M7AP"/>
    <x v="22"/>
    <x v="1"/>
    <x v="0"/>
    <s v="GTX Pro"/>
    <m/>
    <s v=""/>
    <x v="3"/>
    <x v="421"/>
    <x v="6"/>
    <s v=""/>
    <x v="1"/>
    <x v="1"/>
    <s v=""/>
    <n v="0"/>
  </r>
  <r>
    <s v="COGXUYLL"/>
    <x v="22"/>
    <x v="1"/>
    <x v="0"/>
    <s v="MG Special"/>
    <s v="Doncon"/>
    <s v="United States"/>
    <x v="3"/>
    <x v="421"/>
    <x v="6"/>
    <s v=""/>
    <x v="1"/>
    <x v="1"/>
    <s v=""/>
    <n v="0"/>
  </r>
  <r>
    <s v="ZVO432VF"/>
    <x v="22"/>
    <x v="1"/>
    <x v="0"/>
    <s v="MG Special"/>
    <s v="Faxquote"/>
    <s v="United States"/>
    <x v="3"/>
    <x v="421"/>
    <x v="6"/>
    <s v=""/>
    <x v="1"/>
    <x v="1"/>
    <s v=""/>
    <n v="0"/>
  </r>
  <r>
    <s v="1BB5LME9"/>
    <x v="22"/>
    <x v="1"/>
    <x v="0"/>
    <s v="MG Special"/>
    <s v="Globex Corporation"/>
    <s v="Norway"/>
    <x v="3"/>
    <x v="421"/>
    <x v="6"/>
    <s v=""/>
    <x v="1"/>
    <x v="1"/>
    <s v=""/>
    <n v="0"/>
  </r>
  <r>
    <s v="7WXPAXAV"/>
    <x v="22"/>
    <x v="1"/>
    <x v="0"/>
    <s v="MG Special"/>
    <s v="Rangreen"/>
    <s v="Panama"/>
    <x v="3"/>
    <x v="421"/>
    <x v="6"/>
    <s v=""/>
    <x v="1"/>
    <x v="1"/>
    <s v=""/>
    <n v="0"/>
  </r>
  <r>
    <s v="GSOR2INK"/>
    <x v="22"/>
    <x v="1"/>
    <x v="0"/>
    <s v="MG Special"/>
    <m/>
    <s v=""/>
    <x v="3"/>
    <x v="421"/>
    <x v="6"/>
    <s v=""/>
    <x v="1"/>
    <x v="1"/>
    <s v=""/>
    <n v="0"/>
  </r>
  <r>
    <s v="BTH2O9OF"/>
    <x v="22"/>
    <x v="1"/>
    <x v="0"/>
    <s v="MG Special"/>
    <m/>
    <s v=""/>
    <x v="3"/>
    <x v="421"/>
    <x v="6"/>
    <s v=""/>
    <x v="1"/>
    <x v="1"/>
    <s v=""/>
    <n v="0"/>
  </r>
  <r>
    <s v="HW367OVT"/>
    <x v="22"/>
    <x v="1"/>
    <x v="0"/>
    <s v="MG Special"/>
    <m/>
    <s v=""/>
    <x v="3"/>
    <x v="421"/>
    <x v="6"/>
    <s v=""/>
    <x v="1"/>
    <x v="1"/>
    <s v=""/>
    <n v="0"/>
  </r>
  <r>
    <s v="O6NIPA7N"/>
    <x v="22"/>
    <x v="1"/>
    <x v="0"/>
    <s v="MG Special"/>
    <m/>
    <s v=""/>
    <x v="3"/>
    <x v="421"/>
    <x v="6"/>
    <s v=""/>
    <x v="1"/>
    <x v="1"/>
    <s v=""/>
    <n v="0"/>
  </r>
  <r>
    <s v="MI3MV7PU"/>
    <x v="22"/>
    <x v="1"/>
    <x v="0"/>
    <s v="MG Advanced"/>
    <s v="Acme Corporation"/>
    <s v="United States"/>
    <x v="3"/>
    <x v="421"/>
    <x v="6"/>
    <s v=""/>
    <x v="1"/>
    <x v="1"/>
    <s v=""/>
    <n v="0"/>
  </r>
  <r>
    <s v="A8PVW8RI"/>
    <x v="22"/>
    <x v="1"/>
    <x v="0"/>
    <s v="MG Advanced"/>
    <s v="Condax"/>
    <s v="United States"/>
    <x v="3"/>
    <x v="421"/>
    <x v="6"/>
    <s v=""/>
    <x v="1"/>
    <x v="1"/>
    <s v=""/>
    <n v="0"/>
  </r>
  <r>
    <s v="S4V0T890"/>
    <x v="22"/>
    <x v="1"/>
    <x v="0"/>
    <s v="MG Advanced"/>
    <s v="Finjob"/>
    <s v="United States"/>
    <x v="3"/>
    <x v="421"/>
    <x v="6"/>
    <s v=""/>
    <x v="1"/>
    <x v="1"/>
    <s v=""/>
    <n v="0"/>
  </r>
  <r>
    <s v="AP74NF6M"/>
    <x v="22"/>
    <x v="1"/>
    <x v="0"/>
    <s v="MG Advanced"/>
    <s v="Iselectrics"/>
    <s v="United States"/>
    <x v="3"/>
    <x v="421"/>
    <x v="6"/>
    <s v=""/>
    <x v="1"/>
    <x v="1"/>
    <s v=""/>
    <n v="0"/>
  </r>
  <r>
    <s v="WJ7HDR4Q"/>
    <x v="22"/>
    <x v="1"/>
    <x v="0"/>
    <s v="MG Advanced"/>
    <m/>
    <s v=""/>
    <x v="3"/>
    <x v="421"/>
    <x v="6"/>
    <s v=""/>
    <x v="1"/>
    <x v="1"/>
    <s v=""/>
    <n v="0"/>
  </r>
  <r>
    <s v="F1NWH30L"/>
    <x v="22"/>
    <x v="1"/>
    <x v="0"/>
    <s v="MG Advanced"/>
    <m/>
    <s v=""/>
    <x v="3"/>
    <x v="421"/>
    <x v="6"/>
    <s v=""/>
    <x v="1"/>
    <x v="1"/>
    <s v=""/>
    <n v="0"/>
  </r>
  <r>
    <s v="7KQAH6UI"/>
    <x v="22"/>
    <x v="1"/>
    <x v="0"/>
    <s v="MG Advanced"/>
    <m/>
    <s v=""/>
    <x v="3"/>
    <x v="421"/>
    <x v="6"/>
    <s v=""/>
    <x v="1"/>
    <x v="1"/>
    <s v=""/>
    <n v="0"/>
  </r>
  <r>
    <s v="2NO97U9Z"/>
    <x v="22"/>
    <x v="1"/>
    <x v="0"/>
    <s v="MG Advanced"/>
    <m/>
    <s v=""/>
    <x v="3"/>
    <x v="421"/>
    <x v="6"/>
    <s v=""/>
    <x v="1"/>
    <x v="1"/>
    <s v=""/>
    <n v="0"/>
  </r>
  <r>
    <s v="BKI3OLP8"/>
    <x v="22"/>
    <x v="1"/>
    <x v="0"/>
    <s v="MG Advanced"/>
    <m/>
    <s v=""/>
    <x v="3"/>
    <x v="421"/>
    <x v="6"/>
    <s v=""/>
    <x v="1"/>
    <x v="1"/>
    <s v=""/>
    <n v="0"/>
  </r>
  <r>
    <s v="KTSP63I0"/>
    <x v="22"/>
    <x v="1"/>
    <x v="0"/>
    <s v="MG Advanced"/>
    <m/>
    <s v=""/>
    <x v="3"/>
    <x v="421"/>
    <x v="6"/>
    <s v=""/>
    <x v="1"/>
    <x v="1"/>
    <s v=""/>
    <n v="0"/>
  </r>
  <r>
    <s v="HKMMBDMW"/>
    <x v="0"/>
    <x v="0"/>
    <x v="0"/>
    <s v="GTX Basic"/>
    <s v="Plusstrip"/>
    <s v="United States"/>
    <x v="3"/>
    <x v="421"/>
    <x v="6"/>
    <s v=""/>
    <x v="1"/>
    <x v="1"/>
    <s v=""/>
    <n v="0"/>
  </r>
  <r>
    <s v="52V1RWCZ"/>
    <x v="0"/>
    <x v="0"/>
    <x v="0"/>
    <s v="GTX Basic"/>
    <s v="Stanredtax"/>
    <s v="United States"/>
    <x v="3"/>
    <x v="421"/>
    <x v="6"/>
    <s v=""/>
    <x v="1"/>
    <x v="1"/>
    <s v=""/>
    <n v="0"/>
  </r>
  <r>
    <s v="XS7L2AQE"/>
    <x v="0"/>
    <x v="0"/>
    <x v="0"/>
    <s v="GTX Basic"/>
    <s v="Zencorporation"/>
    <s v="China"/>
    <x v="3"/>
    <x v="421"/>
    <x v="6"/>
    <s v=""/>
    <x v="1"/>
    <x v="1"/>
    <s v=""/>
    <n v="0"/>
  </r>
  <r>
    <s v="M22PCEKY"/>
    <x v="0"/>
    <x v="0"/>
    <x v="0"/>
    <s v="GTX Basic"/>
    <m/>
    <s v=""/>
    <x v="3"/>
    <x v="421"/>
    <x v="6"/>
    <s v=""/>
    <x v="1"/>
    <x v="1"/>
    <s v=""/>
    <n v="0"/>
  </r>
  <r>
    <s v="IVTNXNYP"/>
    <x v="0"/>
    <x v="0"/>
    <x v="0"/>
    <s v="GTX Basic"/>
    <m/>
    <s v=""/>
    <x v="3"/>
    <x v="421"/>
    <x v="6"/>
    <s v=""/>
    <x v="1"/>
    <x v="1"/>
    <s v=""/>
    <n v="0"/>
  </r>
  <r>
    <s v="HOXD9TTL"/>
    <x v="0"/>
    <x v="0"/>
    <x v="0"/>
    <s v="GTX Basic"/>
    <m/>
    <s v=""/>
    <x v="3"/>
    <x v="421"/>
    <x v="6"/>
    <s v=""/>
    <x v="1"/>
    <x v="1"/>
    <s v=""/>
    <n v="0"/>
  </r>
  <r>
    <s v="H046CU4Z"/>
    <x v="0"/>
    <x v="0"/>
    <x v="0"/>
    <s v="GTX Basic"/>
    <m/>
    <s v=""/>
    <x v="3"/>
    <x v="421"/>
    <x v="6"/>
    <s v=""/>
    <x v="1"/>
    <x v="1"/>
    <s v=""/>
    <n v="0"/>
  </r>
  <r>
    <s v="JF4MEWPX"/>
    <x v="0"/>
    <x v="0"/>
    <x v="0"/>
    <s v="GTX Basic"/>
    <m/>
    <s v=""/>
    <x v="3"/>
    <x v="421"/>
    <x v="6"/>
    <s v=""/>
    <x v="1"/>
    <x v="1"/>
    <s v=""/>
    <n v="0"/>
  </r>
  <r>
    <s v="1HD5JJM3"/>
    <x v="0"/>
    <x v="0"/>
    <x v="0"/>
    <s v="GTX Plus Basic"/>
    <m/>
    <s v=""/>
    <x v="3"/>
    <x v="421"/>
    <x v="6"/>
    <s v=""/>
    <x v="1"/>
    <x v="1"/>
    <s v=""/>
    <n v="0"/>
  </r>
  <r>
    <s v="NWPSEF2I"/>
    <x v="0"/>
    <x v="0"/>
    <x v="0"/>
    <s v="GTX Plus Basic"/>
    <m/>
    <s v=""/>
    <x v="3"/>
    <x v="421"/>
    <x v="6"/>
    <s v=""/>
    <x v="1"/>
    <x v="1"/>
    <s v=""/>
    <n v="0"/>
  </r>
  <r>
    <s v="0E8D6TCQ"/>
    <x v="0"/>
    <x v="0"/>
    <x v="0"/>
    <s v="GTX Plus Basic"/>
    <m/>
    <s v=""/>
    <x v="3"/>
    <x v="421"/>
    <x v="6"/>
    <s v=""/>
    <x v="1"/>
    <x v="1"/>
    <s v=""/>
    <n v="0"/>
  </r>
  <r>
    <s v="7MKYTX69"/>
    <x v="0"/>
    <x v="0"/>
    <x v="0"/>
    <s v="GTX Plus Pro"/>
    <m/>
    <s v=""/>
    <x v="3"/>
    <x v="421"/>
    <x v="6"/>
    <s v=""/>
    <x v="1"/>
    <x v="1"/>
    <s v=""/>
    <n v="0"/>
  </r>
  <r>
    <s v="CLPDG9BG"/>
    <x v="0"/>
    <x v="0"/>
    <x v="0"/>
    <s v="MG Special"/>
    <s v="Yearin"/>
    <s v="United States"/>
    <x v="3"/>
    <x v="421"/>
    <x v="6"/>
    <s v=""/>
    <x v="1"/>
    <x v="1"/>
    <s v=""/>
    <n v="0"/>
  </r>
  <r>
    <s v="32NDDT4L"/>
    <x v="0"/>
    <x v="0"/>
    <x v="0"/>
    <s v="MG Special"/>
    <m/>
    <s v=""/>
    <x v="3"/>
    <x v="421"/>
    <x v="6"/>
    <s v=""/>
    <x v="1"/>
    <x v="1"/>
    <s v=""/>
    <n v="0"/>
  </r>
  <r>
    <s v="1969NL80"/>
    <x v="0"/>
    <x v="0"/>
    <x v="0"/>
    <s v="MG Special"/>
    <m/>
    <s v=""/>
    <x v="3"/>
    <x v="421"/>
    <x v="6"/>
    <s v=""/>
    <x v="1"/>
    <x v="1"/>
    <s v=""/>
    <n v="0"/>
  </r>
  <r>
    <s v="IKR0NSUE"/>
    <x v="0"/>
    <x v="0"/>
    <x v="0"/>
    <s v="MG Special"/>
    <m/>
    <s v=""/>
    <x v="3"/>
    <x v="421"/>
    <x v="6"/>
    <s v=""/>
    <x v="1"/>
    <x v="1"/>
    <s v=""/>
    <n v="0"/>
  </r>
  <r>
    <s v="473F6L9F"/>
    <x v="0"/>
    <x v="0"/>
    <x v="0"/>
    <s v="MG Special"/>
    <m/>
    <s v=""/>
    <x v="3"/>
    <x v="421"/>
    <x v="6"/>
    <s v=""/>
    <x v="1"/>
    <x v="1"/>
    <s v=""/>
    <n v="0"/>
  </r>
  <r>
    <s v="KN4LCS4D"/>
    <x v="0"/>
    <x v="0"/>
    <x v="0"/>
    <s v="MG Special"/>
    <m/>
    <s v=""/>
    <x v="3"/>
    <x v="421"/>
    <x v="6"/>
    <s v=""/>
    <x v="1"/>
    <x v="1"/>
    <s v=""/>
    <n v="0"/>
  </r>
  <r>
    <s v="EL09RK8X"/>
    <x v="0"/>
    <x v="0"/>
    <x v="0"/>
    <s v="MG Advanced"/>
    <s v="Dalttechnology"/>
    <s v="United States"/>
    <x v="3"/>
    <x v="421"/>
    <x v="6"/>
    <s v=""/>
    <x v="1"/>
    <x v="1"/>
    <s v=""/>
    <n v="0"/>
  </r>
  <r>
    <s v="Y9EBNML6"/>
    <x v="0"/>
    <x v="0"/>
    <x v="0"/>
    <s v="MG Advanced"/>
    <s v="Donquadtech"/>
    <s v="United States"/>
    <x v="3"/>
    <x v="421"/>
    <x v="6"/>
    <s v=""/>
    <x v="1"/>
    <x v="1"/>
    <s v=""/>
    <n v="0"/>
  </r>
  <r>
    <s v="9H2V1F1E"/>
    <x v="0"/>
    <x v="0"/>
    <x v="0"/>
    <s v="MG Advanced"/>
    <s v="Funholding"/>
    <s v="United States"/>
    <x v="3"/>
    <x v="421"/>
    <x v="6"/>
    <s v=""/>
    <x v="1"/>
    <x v="1"/>
    <s v=""/>
    <n v="0"/>
  </r>
  <r>
    <s v="2872DC79"/>
    <x v="0"/>
    <x v="0"/>
    <x v="0"/>
    <s v="MG Advanced"/>
    <m/>
    <s v=""/>
    <x v="3"/>
    <x v="421"/>
    <x v="6"/>
    <s v=""/>
    <x v="1"/>
    <x v="1"/>
    <s v=""/>
    <n v="0"/>
  </r>
  <r>
    <s v="OYRF34VN"/>
    <x v="0"/>
    <x v="0"/>
    <x v="0"/>
    <s v="MG Advanced"/>
    <m/>
    <s v=""/>
    <x v="3"/>
    <x v="421"/>
    <x v="6"/>
    <s v=""/>
    <x v="1"/>
    <x v="1"/>
    <s v=""/>
    <n v="0"/>
  </r>
  <r>
    <s v="HP8IWA1E"/>
    <x v="0"/>
    <x v="0"/>
    <x v="0"/>
    <s v="MG Advanced"/>
    <m/>
    <s v=""/>
    <x v="3"/>
    <x v="421"/>
    <x v="6"/>
    <s v=""/>
    <x v="1"/>
    <x v="1"/>
    <s v=""/>
    <n v="0"/>
  </r>
  <r>
    <s v="M5ZYQFGR"/>
    <x v="0"/>
    <x v="0"/>
    <x v="0"/>
    <s v="MG Advanced"/>
    <m/>
    <s v=""/>
    <x v="3"/>
    <x v="421"/>
    <x v="6"/>
    <s v=""/>
    <x v="1"/>
    <x v="1"/>
    <s v=""/>
    <n v="0"/>
  </r>
  <r>
    <s v="0CECGPEJ"/>
    <x v="0"/>
    <x v="0"/>
    <x v="0"/>
    <s v="MG Advanced"/>
    <m/>
    <s v=""/>
    <x v="3"/>
    <x v="421"/>
    <x v="6"/>
    <s v=""/>
    <x v="1"/>
    <x v="1"/>
    <s v=""/>
    <n v="0"/>
  </r>
  <r>
    <s v="D6YEYMJC"/>
    <x v="0"/>
    <x v="0"/>
    <x v="0"/>
    <s v="MG Advanced"/>
    <m/>
    <s v=""/>
    <x v="3"/>
    <x v="421"/>
    <x v="6"/>
    <s v=""/>
    <x v="1"/>
    <x v="1"/>
    <s v=""/>
    <n v="0"/>
  </r>
  <r>
    <s v="RLDCYEJU"/>
    <x v="0"/>
    <x v="0"/>
    <x v="0"/>
    <s v="MG Advanced"/>
    <m/>
    <s v=""/>
    <x v="3"/>
    <x v="421"/>
    <x v="6"/>
    <s v=""/>
    <x v="1"/>
    <x v="1"/>
    <s v=""/>
    <n v="0"/>
  </r>
  <r>
    <s v="BIN9U8D9"/>
    <x v="0"/>
    <x v="0"/>
    <x v="0"/>
    <s v="MG Advanced"/>
    <m/>
    <s v=""/>
    <x v="3"/>
    <x v="421"/>
    <x v="6"/>
    <s v=""/>
    <x v="1"/>
    <x v="1"/>
    <s v=""/>
    <n v="0"/>
  </r>
  <r>
    <s v="8O98HGMW"/>
    <x v="0"/>
    <x v="0"/>
    <x v="0"/>
    <s v="MG Advanced"/>
    <m/>
    <s v=""/>
    <x v="3"/>
    <x v="421"/>
    <x v="6"/>
    <s v=""/>
    <x v="1"/>
    <x v="1"/>
    <s v=""/>
    <n v="0"/>
  </r>
  <r>
    <s v="SRYX0U85"/>
    <x v="0"/>
    <x v="0"/>
    <x v="0"/>
    <s v="MG Advanced"/>
    <m/>
    <s v=""/>
    <x v="3"/>
    <x v="421"/>
    <x v="6"/>
    <s v=""/>
    <x v="1"/>
    <x v="1"/>
    <s v=""/>
    <n v="0"/>
  </r>
  <r>
    <s v="MON9ZE47"/>
    <x v="6"/>
    <x v="1"/>
    <x v="0"/>
    <s v="GTX Basic"/>
    <s v="Groovestreet"/>
    <s v="United States"/>
    <x v="3"/>
    <x v="421"/>
    <x v="6"/>
    <s v=""/>
    <x v="1"/>
    <x v="1"/>
    <s v=""/>
    <n v="0"/>
  </r>
  <r>
    <s v="FJHKS2T2"/>
    <x v="6"/>
    <x v="1"/>
    <x v="0"/>
    <s v="GTX Basic"/>
    <s v="Plussunin"/>
    <s v="United States"/>
    <x v="3"/>
    <x v="421"/>
    <x v="6"/>
    <s v=""/>
    <x v="1"/>
    <x v="1"/>
    <s v=""/>
    <n v="0"/>
  </r>
  <r>
    <s v="HUG2KAHE"/>
    <x v="6"/>
    <x v="1"/>
    <x v="0"/>
    <s v="GTX Basic"/>
    <m/>
    <s v=""/>
    <x v="3"/>
    <x v="421"/>
    <x v="6"/>
    <s v=""/>
    <x v="1"/>
    <x v="1"/>
    <s v=""/>
    <n v="0"/>
  </r>
  <r>
    <s v="PGN9I1HU"/>
    <x v="6"/>
    <x v="1"/>
    <x v="0"/>
    <s v="GTX Basic"/>
    <m/>
    <s v=""/>
    <x v="3"/>
    <x v="421"/>
    <x v="6"/>
    <s v=""/>
    <x v="1"/>
    <x v="1"/>
    <s v=""/>
    <n v="0"/>
  </r>
  <r>
    <s v="647SQRGL"/>
    <x v="6"/>
    <x v="1"/>
    <x v="0"/>
    <s v="GTX Basic"/>
    <m/>
    <s v=""/>
    <x v="3"/>
    <x v="421"/>
    <x v="6"/>
    <s v=""/>
    <x v="1"/>
    <x v="1"/>
    <s v=""/>
    <n v="0"/>
  </r>
  <r>
    <s v="TAKHOTRW"/>
    <x v="6"/>
    <x v="1"/>
    <x v="0"/>
    <s v="GTX Basic"/>
    <m/>
    <s v=""/>
    <x v="3"/>
    <x v="421"/>
    <x v="6"/>
    <s v=""/>
    <x v="1"/>
    <x v="1"/>
    <s v=""/>
    <n v="0"/>
  </r>
  <r>
    <s v="TS9QPHNA"/>
    <x v="6"/>
    <x v="1"/>
    <x v="0"/>
    <s v="GTX Basic"/>
    <m/>
    <s v=""/>
    <x v="3"/>
    <x v="421"/>
    <x v="6"/>
    <s v=""/>
    <x v="1"/>
    <x v="1"/>
    <s v=""/>
    <n v="0"/>
  </r>
  <r>
    <s v="UEI0RABV"/>
    <x v="6"/>
    <x v="1"/>
    <x v="0"/>
    <s v="GTX Basic"/>
    <m/>
    <s v=""/>
    <x v="3"/>
    <x v="421"/>
    <x v="6"/>
    <s v=""/>
    <x v="1"/>
    <x v="1"/>
    <s v=""/>
    <n v="0"/>
  </r>
  <r>
    <s v="27ZK0L0F"/>
    <x v="6"/>
    <x v="1"/>
    <x v="0"/>
    <s v="GTX Basic"/>
    <m/>
    <s v=""/>
    <x v="3"/>
    <x v="421"/>
    <x v="6"/>
    <s v=""/>
    <x v="1"/>
    <x v="1"/>
    <s v=""/>
    <n v="0"/>
  </r>
  <r>
    <s v="K38J8D75"/>
    <x v="6"/>
    <x v="1"/>
    <x v="0"/>
    <s v="GTX Basic"/>
    <m/>
    <s v=""/>
    <x v="3"/>
    <x v="421"/>
    <x v="6"/>
    <s v=""/>
    <x v="1"/>
    <x v="1"/>
    <s v=""/>
    <n v="0"/>
  </r>
  <r>
    <s v="UIP7MXOR"/>
    <x v="6"/>
    <x v="1"/>
    <x v="0"/>
    <s v="GTX Basic"/>
    <m/>
    <s v=""/>
    <x v="3"/>
    <x v="421"/>
    <x v="6"/>
    <s v=""/>
    <x v="1"/>
    <x v="1"/>
    <s v=""/>
    <n v="0"/>
  </r>
  <r>
    <s v="MNCY3CKD"/>
    <x v="6"/>
    <x v="1"/>
    <x v="0"/>
    <s v="GTX Plus Basic"/>
    <s v="Nam-zim"/>
    <s v="Brazil"/>
    <x v="3"/>
    <x v="421"/>
    <x v="6"/>
    <s v=""/>
    <x v="1"/>
    <x v="1"/>
    <s v=""/>
    <n v="0"/>
  </r>
  <r>
    <s v="E0S2ZL6X"/>
    <x v="6"/>
    <x v="1"/>
    <x v="0"/>
    <s v="GTX Plus Basic"/>
    <s v="Streethex"/>
    <s v="Belgium"/>
    <x v="3"/>
    <x v="421"/>
    <x v="6"/>
    <s v=""/>
    <x v="1"/>
    <x v="1"/>
    <s v=""/>
    <n v="0"/>
  </r>
  <r>
    <s v="XT9QCG8T"/>
    <x v="6"/>
    <x v="1"/>
    <x v="0"/>
    <s v="GTX Plus Basic"/>
    <s v="Zoomit"/>
    <s v="United States"/>
    <x v="3"/>
    <x v="421"/>
    <x v="6"/>
    <s v=""/>
    <x v="1"/>
    <x v="1"/>
    <s v=""/>
    <n v="0"/>
  </r>
  <r>
    <s v="52WACRCG"/>
    <x v="6"/>
    <x v="1"/>
    <x v="0"/>
    <s v="GTX Plus Basic"/>
    <m/>
    <s v=""/>
    <x v="3"/>
    <x v="421"/>
    <x v="6"/>
    <s v=""/>
    <x v="1"/>
    <x v="1"/>
    <s v=""/>
    <n v="0"/>
  </r>
  <r>
    <s v="0PXJYUT7"/>
    <x v="6"/>
    <x v="1"/>
    <x v="0"/>
    <s v="GTX Plus Basic"/>
    <m/>
    <s v=""/>
    <x v="3"/>
    <x v="421"/>
    <x v="6"/>
    <s v=""/>
    <x v="1"/>
    <x v="1"/>
    <s v=""/>
    <n v="0"/>
  </r>
  <r>
    <s v="D45LXDPW"/>
    <x v="6"/>
    <x v="1"/>
    <x v="0"/>
    <s v="GTX Plus Basic"/>
    <m/>
    <s v=""/>
    <x v="3"/>
    <x v="421"/>
    <x v="6"/>
    <s v=""/>
    <x v="1"/>
    <x v="1"/>
    <s v=""/>
    <n v="0"/>
  </r>
  <r>
    <s v="DDHNCZMO"/>
    <x v="6"/>
    <x v="1"/>
    <x v="0"/>
    <s v="GTX Plus Pro"/>
    <s v="Konex"/>
    <s v="United States"/>
    <x v="3"/>
    <x v="421"/>
    <x v="6"/>
    <s v=""/>
    <x v="1"/>
    <x v="1"/>
    <s v=""/>
    <n v="0"/>
  </r>
  <r>
    <s v="Z99W80UY"/>
    <x v="6"/>
    <x v="1"/>
    <x v="0"/>
    <s v="GTX Plus Pro"/>
    <s v="Zencorporation"/>
    <s v="China"/>
    <x v="3"/>
    <x v="421"/>
    <x v="6"/>
    <s v=""/>
    <x v="1"/>
    <x v="1"/>
    <s v=""/>
    <n v="0"/>
  </r>
  <r>
    <s v="K8ITR8PA"/>
    <x v="6"/>
    <x v="1"/>
    <x v="0"/>
    <s v="GTX Plus Pro"/>
    <m/>
    <s v=""/>
    <x v="3"/>
    <x v="421"/>
    <x v="6"/>
    <s v=""/>
    <x v="1"/>
    <x v="1"/>
    <s v=""/>
    <n v="0"/>
  </r>
  <r>
    <s v="G4B3UCWQ"/>
    <x v="6"/>
    <x v="1"/>
    <x v="0"/>
    <s v="GTX Pro"/>
    <m/>
    <s v=""/>
    <x v="3"/>
    <x v="421"/>
    <x v="6"/>
    <s v=""/>
    <x v="1"/>
    <x v="1"/>
    <s v=""/>
    <n v="0"/>
  </r>
  <r>
    <s v="8O212QCV"/>
    <x v="6"/>
    <x v="1"/>
    <x v="0"/>
    <s v="GTX Pro"/>
    <m/>
    <s v=""/>
    <x v="3"/>
    <x v="421"/>
    <x v="6"/>
    <s v=""/>
    <x v="1"/>
    <x v="1"/>
    <s v=""/>
    <n v="0"/>
  </r>
  <r>
    <s v="X2REWR7J"/>
    <x v="6"/>
    <x v="1"/>
    <x v="0"/>
    <s v="GTX Pro"/>
    <m/>
    <s v=""/>
    <x v="3"/>
    <x v="421"/>
    <x v="6"/>
    <s v=""/>
    <x v="1"/>
    <x v="1"/>
    <s v=""/>
    <n v="0"/>
  </r>
  <r>
    <s v="RKP2DVSU"/>
    <x v="6"/>
    <x v="1"/>
    <x v="0"/>
    <s v="MG Special"/>
    <s v="Hottechi"/>
    <s v="Korea"/>
    <x v="3"/>
    <x v="421"/>
    <x v="6"/>
    <s v=""/>
    <x v="1"/>
    <x v="1"/>
    <s v=""/>
    <n v="0"/>
  </r>
  <r>
    <s v="T3T4OE0A"/>
    <x v="6"/>
    <x v="1"/>
    <x v="0"/>
    <s v="MG Special"/>
    <s v="Konex"/>
    <s v="United States"/>
    <x v="3"/>
    <x v="421"/>
    <x v="6"/>
    <s v=""/>
    <x v="1"/>
    <x v="1"/>
    <s v=""/>
    <n v="0"/>
  </r>
  <r>
    <s v="K7L1RE8B"/>
    <x v="6"/>
    <x v="1"/>
    <x v="0"/>
    <s v="MG Special"/>
    <m/>
    <s v=""/>
    <x v="3"/>
    <x v="421"/>
    <x v="6"/>
    <s v=""/>
    <x v="1"/>
    <x v="1"/>
    <s v=""/>
    <n v="0"/>
  </r>
  <r>
    <s v="RPCZJOE2"/>
    <x v="6"/>
    <x v="1"/>
    <x v="0"/>
    <s v="MG Special"/>
    <m/>
    <s v=""/>
    <x v="3"/>
    <x v="421"/>
    <x v="6"/>
    <s v=""/>
    <x v="1"/>
    <x v="1"/>
    <s v=""/>
    <n v="0"/>
  </r>
  <r>
    <s v="6IG2A8KD"/>
    <x v="6"/>
    <x v="1"/>
    <x v="0"/>
    <s v="MG Special"/>
    <m/>
    <s v=""/>
    <x v="3"/>
    <x v="421"/>
    <x v="6"/>
    <s v=""/>
    <x v="1"/>
    <x v="1"/>
    <s v=""/>
    <n v="0"/>
  </r>
  <r>
    <s v="MFU6Y5HX"/>
    <x v="6"/>
    <x v="1"/>
    <x v="0"/>
    <s v="MG Special"/>
    <m/>
    <s v=""/>
    <x v="3"/>
    <x v="421"/>
    <x v="6"/>
    <s v=""/>
    <x v="1"/>
    <x v="1"/>
    <s v=""/>
    <n v="0"/>
  </r>
  <r>
    <s v="Y0EKPBLQ"/>
    <x v="6"/>
    <x v="1"/>
    <x v="0"/>
    <s v="MG Special"/>
    <m/>
    <s v=""/>
    <x v="3"/>
    <x v="421"/>
    <x v="6"/>
    <s v=""/>
    <x v="1"/>
    <x v="1"/>
    <s v=""/>
    <n v="0"/>
  </r>
  <r>
    <s v="8TLX2786"/>
    <x v="6"/>
    <x v="1"/>
    <x v="0"/>
    <s v="MG Special"/>
    <m/>
    <s v=""/>
    <x v="3"/>
    <x v="421"/>
    <x v="6"/>
    <s v=""/>
    <x v="1"/>
    <x v="1"/>
    <s v=""/>
    <n v="0"/>
  </r>
  <r>
    <s v="Z9CW6K35"/>
    <x v="6"/>
    <x v="1"/>
    <x v="0"/>
    <s v="MG Special"/>
    <m/>
    <s v=""/>
    <x v="3"/>
    <x v="421"/>
    <x v="6"/>
    <s v=""/>
    <x v="1"/>
    <x v="1"/>
    <s v=""/>
    <n v="0"/>
  </r>
  <r>
    <s v="YVFK9Q0W"/>
    <x v="6"/>
    <x v="1"/>
    <x v="0"/>
    <s v="MG Advanced"/>
    <s v="Faxquote"/>
    <s v="United States"/>
    <x v="3"/>
    <x v="421"/>
    <x v="6"/>
    <s v=""/>
    <x v="1"/>
    <x v="1"/>
    <s v=""/>
    <n v="0"/>
  </r>
  <r>
    <s v="PF7M8CG2"/>
    <x v="6"/>
    <x v="1"/>
    <x v="0"/>
    <s v="MG Advanced"/>
    <m/>
    <s v=""/>
    <x v="3"/>
    <x v="421"/>
    <x v="6"/>
    <s v=""/>
    <x v="1"/>
    <x v="1"/>
    <s v=""/>
    <n v="0"/>
  </r>
  <r>
    <s v="ZHPJ73Q6"/>
    <x v="12"/>
    <x v="0"/>
    <x v="0"/>
    <s v="GTX Basic"/>
    <s v="Inity"/>
    <s v="United States"/>
    <x v="3"/>
    <x v="421"/>
    <x v="6"/>
    <s v=""/>
    <x v="1"/>
    <x v="1"/>
    <s v=""/>
    <n v="0"/>
  </r>
  <r>
    <s v="2TI0MAKP"/>
    <x v="12"/>
    <x v="0"/>
    <x v="0"/>
    <s v="GTX Basic"/>
    <s v="Lexiqvolax"/>
    <s v="United States"/>
    <x v="3"/>
    <x v="421"/>
    <x v="6"/>
    <s v=""/>
    <x v="1"/>
    <x v="1"/>
    <s v=""/>
    <n v="0"/>
  </r>
  <r>
    <s v="2G5ZMOYC"/>
    <x v="12"/>
    <x v="0"/>
    <x v="0"/>
    <s v="GTX Basic"/>
    <s v="Scottech"/>
    <s v="United States"/>
    <x v="3"/>
    <x v="421"/>
    <x v="6"/>
    <s v=""/>
    <x v="1"/>
    <x v="1"/>
    <s v=""/>
    <n v="0"/>
  </r>
  <r>
    <s v="EPOB4B15"/>
    <x v="12"/>
    <x v="0"/>
    <x v="0"/>
    <s v="GTX Basic"/>
    <m/>
    <s v=""/>
    <x v="3"/>
    <x v="421"/>
    <x v="6"/>
    <s v=""/>
    <x v="1"/>
    <x v="1"/>
    <s v=""/>
    <n v="0"/>
  </r>
  <r>
    <s v="2WWMPY7O"/>
    <x v="12"/>
    <x v="0"/>
    <x v="0"/>
    <s v="GTX Basic"/>
    <m/>
    <s v=""/>
    <x v="3"/>
    <x v="421"/>
    <x v="6"/>
    <s v=""/>
    <x v="1"/>
    <x v="1"/>
    <s v=""/>
    <n v="0"/>
  </r>
  <r>
    <s v="Z6VQW8TB"/>
    <x v="12"/>
    <x v="0"/>
    <x v="0"/>
    <s v="GTX Basic"/>
    <m/>
    <s v=""/>
    <x v="3"/>
    <x v="421"/>
    <x v="6"/>
    <s v=""/>
    <x v="1"/>
    <x v="1"/>
    <s v=""/>
    <n v="0"/>
  </r>
  <r>
    <s v="FNLAOXF8"/>
    <x v="12"/>
    <x v="0"/>
    <x v="0"/>
    <s v="GTX Basic"/>
    <m/>
    <s v=""/>
    <x v="3"/>
    <x v="421"/>
    <x v="6"/>
    <s v=""/>
    <x v="1"/>
    <x v="1"/>
    <s v=""/>
    <n v="0"/>
  </r>
  <r>
    <s v="C5B5WBY9"/>
    <x v="12"/>
    <x v="0"/>
    <x v="0"/>
    <s v="GTX Plus Basic"/>
    <s v="Sumace"/>
    <s v="Romania"/>
    <x v="3"/>
    <x v="421"/>
    <x v="6"/>
    <s v=""/>
    <x v="1"/>
    <x v="1"/>
    <s v=""/>
    <n v="0"/>
  </r>
  <r>
    <s v="6IO91583"/>
    <x v="12"/>
    <x v="0"/>
    <x v="0"/>
    <s v="GTX Plus Basic"/>
    <m/>
    <s v=""/>
    <x v="3"/>
    <x v="421"/>
    <x v="6"/>
    <s v=""/>
    <x v="1"/>
    <x v="1"/>
    <s v=""/>
    <n v="0"/>
  </r>
  <r>
    <s v="ZXNPF7PL"/>
    <x v="12"/>
    <x v="0"/>
    <x v="0"/>
    <s v="GTX Plus Pro"/>
    <m/>
    <s v=""/>
    <x v="3"/>
    <x v="421"/>
    <x v="6"/>
    <s v=""/>
    <x v="1"/>
    <x v="1"/>
    <s v=""/>
    <n v="0"/>
  </r>
  <r>
    <s v="NKFG3KKP"/>
    <x v="12"/>
    <x v="0"/>
    <x v="0"/>
    <s v="GTX Plus Pro"/>
    <m/>
    <s v=""/>
    <x v="3"/>
    <x v="421"/>
    <x v="6"/>
    <s v=""/>
    <x v="1"/>
    <x v="1"/>
    <s v=""/>
    <n v="0"/>
  </r>
  <r>
    <s v="JQ338VQC"/>
    <x v="12"/>
    <x v="0"/>
    <x v="0"/>
    <s v="MG Special"/>
    <s v="Blackzim"/>
    <s v="United States"/>
    <x v="3"/>
    <x v="421"/>
    <x v="6"/>
    <s v=""/>
    <x v="1"/>
    <x v="1"/>
    <s v=""/>
    <n v="0"/>
  </r>
  <r>
    <s v="WJK0O5J9"/>
    <x v="12"/>
    <x v="0"/>
    <x v="0"/>
    <s v="MG Special"/>
    <s v="Doncon"/>
    <s v="United States"/>
    <x v="3"/>
    <x v="421"/>
    <x v="6"/>
    <s v=""/>
    <x v="1"/>
    <x v="1"/>
    <s v=""/>
    <n v="0"/>
  </r>
  <r>
    <s v="W2149WNZ"/>
    <x v="12"/>
    <x v="0"/>
    <x v="0"/>
    <s v="MG Special"/>
    <s v="Golddex"/>
    <s v="United States"/>
    <x v="3"/>
    <x v="421"/>
    <x v="6"/>
    <s v=""/>
    <x v="1"/>
    <x v="1"/>
    <s v=""/>
    <n v="0"/>
  </r>
  <r>
    <s v="6WNENPQM"/>
    <x v="12"/>
    <x v="0"/>
    <x v="0"/>
    <s v="MG Special"/>
    <s v="Goodsilron"/>
    <s v="United States"/>
    <x v="3"/>
    <x v="421"/>
    <x v="6"/>
    <s v=""/>
    <x v="1"/>
    <x v="1"/>
    <s v=""/>
    <n v="0"/>
  </r>
  <r>
    <s v="VW8CEV4C"/>
    <x v="12"/>
    <x v="0"/>
    <x v="0"/>
    <s v="MG Special"/>
    <s v="Konmatfix"/>
    <s v="United States"/>
    <x v="3"/>
    <x v="421"/>
    <x v="6"/>
    <s v=""/>
    <x v="1"/>
    <x v="1"/>
    <s v=""/>
    <n v="0"/>
  </r>
  <r>
    <s v="KLUS7RVS"/>
    <x v="12"/>
    <x v="0"/>
    <x v="0"/>
    <s v="MG Special"/>
    <s v="Opentech"/>
    <s v="United States"/>
    <x v="3"/>
    <x v="421"/>
    <x v="6"/>
    <s v=""/>
    <x v="1"/>
    <x v="1"/>
    <s v=""/>
    <n v="0"/>
  </r>
  <r>
    <s v="ROM4I2T0"/>
    <x v="12"/>
    <x v="0"/>
    <x v="0"/>
    <s v="MG Special"/>
    <s v="Rundofase"/>
    <s v="United States"/>
    <x v="3"/>
    <x v="421"/>
    <x v="6"/>
    <s v=""/>
    <x v="1"/>
    <x v="1"/>
    <s v=""/>
    <n v="0"/>
  </r>
  <r>
    <s v="6QKBZAEQ"/>
    <x v="12"/>
    <x v="0"/>
    <x v="0"/>
    <s v="MG Special"/>
    <m/>
    <s v=""/>
    <x v="3"/>
    <x v="421"/>
    <x v="6"/>
    <s v=""/>
    <x v="1"/>
    <x v="1"/>
    <s v=""/>
    <n v="0"/>
  </r>
  <r>
    <s v="5P4OCP0Q"/>
    <x v="12"/>
    <x v="0"/>
    <x v="0"/>
    <s v="MG Special"/>
    <m/>
    <s v=""/>
    <x v="3"/>
    <x v="421"/>
    <x v="6"/>
    <s v=""/>
    <x v="1"/>
    <x v="1"/>
    <s v=""/>
    <n v="0"/>
  </r>
  <r>
    <s v="E54FFQBM"/>
    <x v="12"/>
    <x v="0"/>
    <x v="0"/>
    <s v="MG Special"/>
    <m/>
    <s v=""/>
    <x v="3"/>
    <x v="421"/>
    <x v="6"/>
    <s v=""/>
    <x v="1"/>
    <x v="1"/>
    <s v=""/>
    <n v="0"/>
  </r>
  <r>
    <s v="8GNSME5U"/>
    <x v="12"/>
    <x v="0"/>
    <x v="0"/>
    <s v="MG Special"/>
    <m/>
    <s v=""/>
    <x v="3"/>
    <x v="421"/>
    <x v="6"/>
    <s v=""/>
    <x v="1"/>
    <x v="1"/>
    <s v=""/>
    <n v="0"/>
  </r>
  <r>
    <s v="5697WKA6"/>
    <x v="12"/>
    <x v="0"/>
    <x v="0"/>
    <s v="MG Special"/>
    <m/>
    <s v=""/>
    <x v="3"/>
    <x v="421"/>
    <x v="6"/>
    <s v=""/>
    <x v="1"/>
    <x v="1"/>
    <s v=""/>
    <n v="0"/>
  </r>
  <r>
    <s v="A5DN7SE1"/>
    <x v="12"/>
    <x v="0"/>
    <x v="0"/>
    <s v="MG Special"/>
    <m/>
    <s v=""/>
    <x v="3"/>
    <x v="421"/>
    <x v="6"/>
    <s v=""/>
    <x v="1"/>
    <x v="1"/>
    <s v=""/>
    <n v="0"/>
  </r>
  <r>
    <s v="DGI6CB5K"/>
    <x v="12"/>
    <x v="0"/>
    <x v="0"/>
    <s v="MG Special"/>
    <m/>
    <s v=""/>
    <x v="3"/>
    <x v="421"/>
    <x v="6"/>
    <s v=""/>
    <x v="1"/>
    <x v="1"/>
    <s v=""/>
    <n v="0"/>
  </r>
  <r>
    <s v="MTH7D617"/>
    <x v="12"/>
    <x v="0"/>
    <x v="0"/>
    <s v="MG Special"/>
    <m/>
    <s v=""/>
    <x v="3"/>
    <x v="421"/>
    <x v="6"/>
    <s v=""/>
    <x v="1"/>
    <x v="1"/>
    <s v=""/>
    <n v="0"/>
  </r>
  <r>
    <s v="S6BD2RV6"/>
    <x v="12"/>
    <x v="0"/>
    <x v="0"/>
    <s v="MG Special"/>
    <m/>
    <s v=""/>
    <x v="3"/>
    <x v="421"/>
    <x v="6"/>
    <s v=""/>
    <x v="1"/>
    <x v="1"/>
    <s v=""/>
    <n v="0"/>
  </r>
  <r>
    <s v="P43NZA0V"/>
    <x v="12"/>
    <x v="0"/>
    <x v="0"/>
    <s v="MG Special"/>
    <m/>
    <s v=""/>
    <x v="3"/>
    <x v="421"/>
    <x v="6"/>
    <s v=""/>
    <x v="1"/>
    <x v="1"/>
    <s v=""/>
    <n v="0"/>
  </r>
  <r>
    <s v="TFPZNRS3"/>
    <x v="12"/>
    <x v="0"/>
    <x v="0"/>
    <s v="MG Special"/>
    <m/>
    <s v=""/>
    <x v="3"/>
    <x v="421"/>
    <x v="6"/>
    <s v=""/>
    <x v="1"/>
    <x v="1"/>
    <s v=""/>
    <n v="0"/>
  </r>
  <r>
    <s v="SPTF1MZ4"/>
    <x v="12"/>
    <x v="0"/>
    <x v="0"/>
    <s v="MG Special"/>
    <m/>
    <s v=""/>
    <x v="3"/>
    <x v="421"/>
    <x v="6"/>
    <s v=""/>
    <x v="1"/>
    <x v="1"/>
    <s v=""/>
    <n v="0"/>
  </r>
  <r>
    <s v="WI5RHGX9"/>
    <x v="12"/>
    <x v="0"/>
    <x v="0"/>
    <s v="MG Special"/>
    <m/>
    <s v=""/>
    <x v="3"/>
    <x v="421"/>
    <x v="6"/>
    <s v=""/>
    <x v="1"/>
    <x v="1"/>
    <s v=""/>
    <n v="0"/>
  </r>
  <r>
    <s v="WAT7H38N"/>
    <x v="12"/>
    <x v="0"/>
    <x v="0"/>
    <s v="MG Special"/>
    <m/>
    <s v=""/>
    <x v="3"/>
    <x v="421"/>
    <x v="6"/>
    <s v=""/>
    <x v="1"/>
    <x v="1"/>
    <s v=""/>
    <n v="0"/>
  </r>
  <r>
    <s v="1FAU5C6V"/>
    <x v="12"/>
    <x v="0"/>
    <x v="0"/>
    <s v="MG Special"/>
    <m/>
    <s v=""/>
    <x v="3"/>
    <x v="421"/>
    <x v="6"/>
    <s v=""/>
    <x v="1"/>
    <x v="1"/>
    <s v=""/>
    <n v="0"/>
  </r>
  <r>
    <s v="Q5RRTVJK"/>
    <x v="12"/>
    <x v="0"/>
    <x v="0"/>
    <s v="MG Special"/>
    <m/>
    <s v=""/>
    <x v="3"/>
    <x v="421"/>
    <x v="6"/>
    <s v=""/>
    <x v="1"/>
    <x v="1"/>
    <s v=""/>
    <n v="0"/>
  </r>
  <r>
    <s v="KIOF5EM0"/>
    <x v="12"/>
    <x v="0"/>
    <x v="0"/>
    <s v="MG Special"/>
    <m/>
    <s v=""/>
    <x v="3"/>
    <x v="421"/>
    <x v="6"/>
    <s v=""/>
    <x v="1"/>
    <x v="1"/>
    <s v=""/>
    <n v="0"/>
  </r>
  <r>
    <s v="SH4FSTJV"/>
    <x v="12"/>
    <x v="0"/>
    <x v="0"/>
    <s v="MG Special"/>
    <m/>
    <s v=""/>
    <x v="3"/>
    <x v="421"/>
    <x v="6"/>
    <s v=""/>
    <x v="1"/>
    <x v="1"/>
    <s v=""/>
    <n v="0"/>
  </r>
  <r>
    <s v="AV50UWVV"/>
    <x v="12"/>
    <x v="0"/>
    <x v="0"/>
    <s v="MG Special"/>
    <m/>
    <s v=""/>
    <x v="3"/>
    <x v="421"/>
    <x v="6"/>
    <s v=""/>
    <x v="1"/>
    <x v="1"/>
    <s v=""/>
    <n v="0"/>
  </r>
  <r>
    <s v="KAZ72JJ0"/>
    <x v="12"/>
    <x v="0"/>
    <x v="0"/>
    <s v="MG Special"/>
    <m/>
    <s v=""/>
    <x v="3"/>
    <x v="421"/>
    <x v="6"/>
    <s v=""/>
    <x v="1"/>
    <x v="1"/>
    <s v=""/>
    <n v="0"/>
  </r>
  <r>
    <s v="QVWEPN6J"/>
    <x v="12"/>
    <x v="0"/>
    <x v="0"/>
    <s v="MG Special"/>
    <m/>
    <s v=""/>
    <x v="3"/>
    <x v="421"/>
    <x v="6"/>
    <s v=""/>
    <x v="1"/>
    <x v="1"/>
    <s v=""/>
    <n v="0"/>
  </r>
  <r>
    <s v="JD7ACALY"/>
    <x v="12"/>
    <x v="0"/>
    <x v="0"/>
    <s v="MG Special"/>
    <m/>
    <s v=""/>
    <x v="3"/>
    <x v="421"/>
    <x v="6"/>
    <s v=""/>
    <x v="1"/>
    <x v="1"/>
    <s v=""/>
    <n v="0"/>
  </r>
  <r>
    <s v="NSGU1K3N"/>
    <x v="12"/>
    <x v="0"/>
    <x v="0"/>
    <s v="MG Special"/>
    <m/>
    <s v=""/>
    <x v="3"/>
    <x v="421"/>
    <x v="6"/>
    <s v=""/>
    <x v="1"/>
    <x v="1"/>
    <s v=""/>
    <n v="0"/>
  </r>
  <r>
    <s v="UK00OVV2"/>
    <x v="12"/>
    <x v="0"/>
    <x v="0"/>
    <s v="MG Special"/>
    <m/>
    <s v=""/>
    <x v="3"/>
    <x v="421"/>
    <x v="6"/>
    <s v=""/>
    <x v="1"/>
    <x v="1"/>
    <s v=""/>
    <n v="0"/>
  </r>
  <r>
    <s v="DWGARGA2"/>
    <x v="12"/>
    <x v="0"/>
    <x v="0"/>
    <s v="MG Special"/>
    <m/>
    <s v=""/>
    <x v="3"/>
    <x v="421"/>
    <x v="6"/>
    <s v=""/>
    <x v="1"/>
    <x v="1"/>
    <s v=""/>
    <n v="0"/>
  </r>
  <r>
    <s v="A4M34F8C"/>
    <x v="12"/>
    <x v="0"/>
    <x v="0"/>
    <s v="MG Special"/>
    <m/>
    <s v=""/>
    <x v="3"/>
    <x v="421"/>
    <x v="6"/>
    <s v=""/>
    <x v="1"/>
    <x v="1"/>
    <s v=""/>
    <n v="0"/>
  </r>
  <r>
    <s v="FCNN6UY0"/>
    <x v="12"/>
    <x v="0"/>
    <x v="0"/>
    <s v="MG Advanced"/>
    <s v="Ganjaflex"/>
    <s v="Japan"/>
    <x v="3"/>
    <x v="421"/>
    <x v="6"/>
    <s v=""/>
    <x v="1"/>
    <x v="1"/>
    <s v=""/>
    <n v="0"/>
  </r>
  <r>
    <s v="8M2O0Q8V"/>
    <x v="12"/>
    <x v="0"/>
    <x v="0"/>
    <s v="MG Advanced"/>
    <s v="Silis"/>
    <s v="United States"/>
    <x v="3"/>
    <x v="421"/>
    <x v="6"/>
    <s v=""/>
    <x v="1"/>
    <x v="1"/>
    <s v=""/>
    <n v="0"/>
  </r>
  <r>
    <s v="WNWI8RJU"/>
    <x v="12"/>
    <x v="0"/>
    <x v="0"/>
    <s v="MG Advanced"/>
    <m/>
    <s v=""/>
    <x v="3"/>
    <x v="421"/>
    <x v="6"/>
    <s v=""/>
    <x v="1"/>
    <x v="1"/>
    <s v=""/>
    <n v="0"/>
  </r>
  <r>
    <s v="4H6DFFO4"/>
    <x v="12"/>
    <x v="0"/>
    <x v="0"/>
    <s v="MG Advanced"/>
    <m/>
    <s v=""/>
    <x v="3"/>
    <x v="421"/>
    <x v="6"/>
    <s v=""/>
    <x v="1"/>
    <x v="1"/>
    <s v=""/>
    <n v="0"/>
  </r>
  <r>
    <s v="IUM2FVA1"/>
    <x v="12"/>
    <x v="0"/>
    <x v="0"/>
    <s v="MG Advanced"/>
    <m/>
    <s v=""/>
    <x v="3"/>
    <x v="421"/>
    <x v="6"/>
    <s v=""/>
    <x v="1"/>
    <x v="1"/>
    <s v=""/>
    <n v="0"/>
  </r>
  <r>
    <s v="9MIWFW5J"/>
    <x v="12"/>
    <x v="0"/>
    <x v="0"/>
    <s v="MG Advanced"/>
    <m/>
    <s v=""/>
    <x v="3"/>
    <x v="421"/>
    <x v="6"/>
    <s v=""/>
    <x v="1"/>
    <x v="1"/>
    <s v=""/>
    <n v="0"/>
  </r>
  <r>
    <s v="6SLKZ8FI"/>
    <x v="12"/>
    <x v="0"/>
    <x v="0"/>
    <s v="MG Advanced"/>
    <m/>
    <s v=""/>
    <x v="3"/>
    <x v="421"/>
    <x v="6"/>
    <s v=""/>
    <x v="1"/>
    <x v="1"/>
    <s v=""/>
    <n v="0"/>
  </r>
  <r>
    <s v="LIB4KUZJ"/>
    <x v="12"/>
    <x v="0"/>
    <x v="0"/>
    <s v="MG Advanced"/>
    <m/>
    <s v=""/>
    <x v="3"/>
    <x v="421"/>
    <x v="6"/>
    <s v=""/>
    <x v="1"/>
    <x v="1"/>
    <s v=""/>
    <n v="0"/>
  </r>
  <r>
    <s v="18IUIUK0"/>
    <x v="12"/>
    <x v="0"/>
    <x v="0"/>
    <s v="MG Advanced"/>
    <m/>
    <s v=""/>
    <x v="3"/>
    <x v="421"/>
    <x v="6"/>
    <s v=""/>
    <x v="1"/>
    <x v="1"/>
    <s v=""/>
    <n v="0"/>
  </r>
  <r>
    <s v="8I5ONXJX"/>
    <x v="12"/>
    <x v="0"/>
    <x v="0"/>
    <s v="MG Advanced"/>
    <m/>
    <s v=""/>
    <x v="3"/>
    <x v="421"/>
    <x v="6"/>
    <s v=""/>
    <x v="1"/>
    <x v="1"/>
    <s v=""/>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D54BEC-9F12-483A-BA24-8F20D16541A7}"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chartFormat="8">
  <location ref="A42:B52" firstHeaderRow="1" firstDataRow="1" firstDataCol="1" rowPageCount="1" colPageCount="1"/>
  <pivotFields count="18">
    <pivotField compact="0" outline="0" showAll="0"/>
    <pivotField compact="0" outline="0" showAll="0"/>
    <pivotField compact="0" outline="0" showAll="0">
      <items count="7">
        <item x="5"/>
        <item x="3"/>
        <item x="0"/>
        <item x="1"/>
        <item x="4"/>
        <item x="2"/>
        <item t="default"/>
      </items>
    </pivotField>
    <pivotField compact="0" outline="0" showAll="0">
      <items count="4">
        <item x="0"/>
        <item x="2"/>
        <item x="1"/>
        <item t="default"/>
      </items>
    </pivotField>
    <pivotField compact="0" outline="0" showAll="0"/>
    <pivotField compact="0" outline="0" showAll="0"/>
    <pivotField compact="0" outline="0" showAll="0"/>
    <pivotField name="Status" axis="axisPage" compact="0" outline="0" multipleItemSelectionAllowed="1" showAll="0">
      <items count="5">
        <item h="1" x="1"/>
        <item h="1" x="2"/>
        <item h="1" x="3"/>
        <item x="0"/>
        <item t="default"/>
      </items>
    </pivotField>
    <pivotField compact="0" outline="0" showAll="0">
      <items count="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t="default"/>
      </items>
    </pivotField>
    <pivotField compact="0" outline="0" showAll="0" sortType="descending"/>
    <pivotField compact="0" outline="0" showAll="0"/>
    <pivotField axis="axisRow" compact="0" outline="0" showAll="0">
      <items count="12">
        <item x="0"/>
        <item x="4"/>
        <item x="2"/>
        <item x="3"/>
        <item x="7"/>
        <item x="5"/>
        <item x="6"/>
        <item x="10"/>
        <item x="8"/>
        <item x="9"/>
        <item x="1"/>
        <item t="default"/>
      </items>
    </pivotField>
    <pivotField compact="0" outline="0" showAll="0">
      <items count="6">
        <item x="1"/>
        <item x="0"/>
        <item x="2"/>
        <item x="3"/>
        <item x="4"/>
        <item t="default"/>
      </items>
    </pivotField>
    <pivotField compact="0" numFmtId="164" outline="0" showAll="0"/>
    <pivotField dataField="1" compact="0" numFmtId="164"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11"/>
  </rowFields>
  <rowItems count="10">
    <i>
      <x/>
    </i>
    <i>
      <x v="1"/>
    </i>
    <i>
      <x v="2"/>
    </i>
    <i>
      <x v="3"/>
    </i>
    <i>
      <x v="4"/>
    </i>
    <i>
      <x v="5"/>
    </i>
    <i>
      <x v="6"/>
    </i>
    <i>
      <x v="7"/>
    </i>
    <i>
      <x v="8"/>
    </i>
    <i>
      <x v="9"/>
    </i>
  </rowItems>
  <colItems count="1">
    <i/>
  </colItems>
  <pageFields count="1">
    <pageField fld="7" hier="-1"/>
  </pageFields>
  <dataFields count="1">
    <dataField name="Total Profit" fld="14" baseField="11" baseItem="5" numFmtId="167"/>
  </dataFields>
  <formats count="3">
    <format dxfId="3">
      <pivotArea outline="0" collapsedLevelsAreSubtotals="1" fieldPosition="0"/>
    </format>
    <format dxfId="4">
      <pivotArea outline="0" fieldPosition="0">
        <references count="1">
          <reference field="4294967294" count="1">
            <x v="0"/>
          </reference>
        </references>
      </pivotArea>
    </format>
    <format dxfId="5">
      <pivotArea grandRow="1"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1" count="1" selected="0">
            <x v="4"/>
          </reference>
        </references>
      </pivotArea>
    </chartFormat>
    <chartFormat chart="3" format="4">
      <pivotArea type="data" outline="0" fieldPosition="0">
        <references count="2">
          <reference field="4294967294" count="1" selected="0">
            <x v="0"/>
          </reference>
          <reference field="11" count="1" selected="0">
            <x v="7"/>
          </reference>
        </references>
      </pivotArea>
    </chartFormat>
  </chart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B281DA-A7A0-4E19-882C-FD1F2ADA0F55}"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A12:C17" firstHeaderRow="1" firstDataRow="2" firstDataCol="1"/>
  <pivotFields count="18">
    <pivotField compact="0" outline="0" showAll="0"/>
    <pivotField compact="0" outline="0" showAll="0"/>
    <pivotField compact="0" outline="0" showAll="0"/>
    <pivotField compact="0" outline="0" showAll="0">
      <items count="4">
        <item x="0"/>
        <item x="2"/>
        <item x="1"/>
        <item t="default"/>
      </items>
    </pivotField>
    <pivotField compact="0" outline="0" showAll="0"/>
    <pivotField compact="0" outline="0" showAll="0"/>
    <pivotField compact="0" outline="0" showAll="0"/>
    <pivotField name="Status" axis="axisCol" dataField="1" compact="0" outline="0" showAll="0">
      <items count="5">
        <item h="1" x="1"/>
        <item x="2"/>
        <item h="1" x="3"/>
        <item x="0"/>
        <item t="default"/>
      </items>
    </pivotField>
    <pivotField compact="0" outline="0" showAll="0">
      <items count="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t="default"/>
      </items>
    </pivotField>
    <pivotField compact="0" outline="0" showAll="0" sortType="descending"/>
    <pivotField compact="0" outline="0" showAll="0"/>
    <pivotField compact="0" outline="0" showAll="0"/>
    <pivotField axis="axisRow" compact="0" outline="0" showAll="0">
      <items count="6">
        <item x="1"/>
        <item x="0"/>
        <item x="2"/>
        <item x="3"/>
        <item x="4"/>
        <item t="default"/>
      </items>
    </pivotField>
    <pivotField compact="0" numFmtId="164" outline="0" showAll="0"/>
    <pivotField compact="0" numFmtId="164"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12"/>
  </rowFields>
  <rowItems count="4">
    <i>
      <x v="1"/>
    </i>
    <i>
      <x v="2"/>
    </i>
    <i>
      <x v="3"/>
    </i>
    <i>
      <x v="4"/>
    </i>
  </rowItems>
  <colFields count="1">
    <field x="7"/>
  </colFields>
  <colItems count="2">
    <i>
      <x v="1"/>
    </i>
    <i>
      <x v="3"/>
    </i>
  </colItems>
  <dataFields count="1">
    <dataField name="Count of Status" fld="7" subtotal="count" showDataAs="percentOfRow" baseField="0" baseItem="0" numFmtId="10"/>
  </dataFields>
  <formats count="2">
    <format dxfId="0">
      <pivotArea outline="0" collapsedLevelsAreSubtotals="1" fieldPosition="0"/>
    </format>
    <format dxfId="1">
      <pivotArea outline="0" fieldPosition="0">
        <references count="1">
          <reference field="4294967294" count="1">
            <x v="0"/>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2405CD-B11D-4FC5-81F8-741C959AFDAB}"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A3:B5" firstHeaderRow="1" firstDataRow="1" firstDataCol="1"/>
  <pivotFields count="18">
    <pivotField compact="0" outline="0" showAll="0"/>
    <pivotField compact="0" outline="0" showAll="0"/>
    <pivotField compact="0" outline="0" showAll="0"/>
    <pivotField compact="0" outline="0" showAll="0">
      <items count="4">
        <item x="0"/>
        <item x="2"/>
        <item x="1"/>
        <item t="default"/>
      </items>
    </pivotField>
    <pivotField compact="0" outline="0" showAll="0"/>
    <pivotField compact="0" outline="0" showAll="0"/>
    <pivotField compact="0" outline="0" showAll="0"/>
    <pivotField name="Status" axis="axisRow" dataField="1" compact="0" outline="0" multipleItemSelectionAllowed="1" showAll="0" sortType="descending">
      <items count="5">
        <item h="1" x="1"/>
        <item x="2"/>
        <item h="1" x="3"/>
        <item x="0"/>
        <item t="default"/>
      </items>
      <autoSortScope>
        <pivotArea dataOnly="0" outline="0" fieldPosition="0">
          <references count="1">
            <reference field="4294967294" count="1" selected="0">
              <x v="0"/>
            </reference>
          </references>
        </pivotArea>
      </autoSortScope>
    </pivotField>
    <pivotField compact="0" outline="0" showAll="0">
      <items count="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t="default"/>
      </items>
    </pivotField>
    <pivotField compact="0" outline="0" showAll="0" sortType="descending"/>
    <pivotField compact="0" outline="0" showAll="0"/>
    <pivotField compact="0" outline="0" showAll="0"/>
    <pivotField compact="0" outline="0" showAll="0">
      <items count="6">
        <item x="1"/>
        <item x="0"/>
        <item x="2"/>
        <item x="3"/>
        <item x="4"/>
        <item t="default"/>
      </items>
    </pivotField>
    <pivotField compact="0" numFmtId="164" outline="0" showAll="0"/>
    <pivotField compact="0" numFmtId="164"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7"/>
  </rowFields>
  <rowItems count="2">
    <i>
      <x v="3"/>
    </i>
    <i>
      <x v="1"/>
    </i>
  </rowItems>
  <colItems count="1">
    <i/>
  </colItems>
  <dataFields count="1">
    <dataField name="Total Deals" fld="7" subtotal="count" baseField="7" baseItem="3" numFmtId="3"/>
  </dataFields>
  <formats count="6">
    <format dxfId="23">
      <pivotArea outline="0" collapsedLevelsAreSubtotals="1" fieldPosition="0"/>
    </format>
    <format dxfId="22">
      <pivotArea type="all" dataOnly="0" outline="0" fieldPosition="0"/>
    </format>
    <format dxfId="21">
      <pivotArea outline="0" collapsedLevelsAreSubtotals="1" fieldPosition="0"/>
    </format>
    <format dxfId="20">
      <pivotArea field="7" type="button" dataOnly="0" labelOnly="1" outline="0" axis="axisRow" fieldPosition="0"/>
    </format>
    <format dxfId="19">
      <pivotArea dataOnly="0" labelOnly="1" outline="0" fieldPosition="0">
        <references count="1">
          <reference field="7" count="0"/>
        </references>
      </pivotArea>
    </format>
    <format dxfId="18">
      <pivotArea dataOnly="0" labelOnly="1" outline="0" axis="axisValues" fieldPosition="0"/>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7DFA7A-E4C9-4039-BD31-4E44781B1A05}"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A31:B36" firstHeaderRow="1" firstDataRow="1" firstDataCol="1" rowPageCount="1" colPageCount="1"/>
  <pivotFields count="18">
    <pivotField dataField="1" compact="0" outline="0" showAll="0"/>
    <pivotField compact="0" outline="0" showAll="0"/>
    <pivotField axis="axisRow" compact="0" outline="0" showAll="0" measureFilter="1" sortType="descending">
      <items count="7">
        <item x="5"/>
        <item x="3"/>
        <item x="0"/>
        <item x="1"/>
        <item x="4"/>
        <item x="2"/>
        <item t="default"/>
      </items>
      <autoSortScope>
        <pivotArea dataOnly="0" outline="0" fieldPosition="0">
          <references count="1">
            <reference field="4294967294" count="1" selected="0">
              <x v="0"/>
            </reference>
          </references>
        </pivotArea>
      </autoSortScope>
    </pivotField>
    <pivotField compact="0" outline="0" showAll="0">
      <items count="4">
        <item x="0"/>
        <item x="2"/>
        <item x="1"/>
        <item t="default"/>
      </items>
    </pivotField>
    <pivotField compact="0" outline="0" showAll="0"/>
    <pivotField compact="0" outline="0" showAll="0"/>
    <pivotField compact="0" outline="0" showAll="0"/>
    <pivotField name="Status" axis="axisPage" compact="0" outline="0" multipleItemSelectionAllowed="1" showAll="0">
      <items count="5">
        <item h="1" x="1"/>
        <item h="1" x="2"/>
        <item h="1" x="3"/>
        <item x="0"/>
        <item t="default"/>
      </items>
    </pivotField>
    <pivotField compact="0" outline="0" showAll="0">
      <items count="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t="default"/>
      </items>
    </pivotField>
    <pivotField compact="0" outline="0" showAll="0" sortType="descending"/>
    <pivotField compact="0" outline="0" showAll="0"/>
    <pivotField compact="0" outline="0" showAll="0"/>
    <pivotField compact="0" outline="0" showAll="0">
      <items count="6">
        <item x="1"/>
        <item x="0"/>
        <item x="2"/>
        <item x="3"/>
        <item x="4"/>
        <item t="default"/>
      </items>
    </pivotField>
    <pivotField compact="0" numFmtId="164" outline="0" showAll="0"/>
    <pivotField compact="0" numFmtId="164"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2"/>
  </rowFields>
  <rowItems count="5">
    <i>
      <x v="3"/>
    </i>
    <i>
      <x v="5"/>
    </i>
    <i>
      <x v="2"/>
    </i>
    <i>
      <x v="4"/>
    </i>
    <i>
      <x v="1"/>
    </i>
  </rowItems>
  <colItems count="1">
    <i/>
  </colItems>
  <pageFields count="1">
    <pageField fld="7" hier="-1"/>
  </pageFields>
  <dataFields count="1">
    <dataField name="Total Opportunity" fld="0" subtotal="count" baseField="0" baseItem="0"/>
  </dataFields>
  <formats count="1">
    <format dxfId="6">
      <pivotArea outline="0" collapsedLevelsAreSubtotals="1" fieldPosition="0"/>
    </format>
  </formats>
  <pivotTableStyleInfo name="PivotStyleMedium2" showRowHeaders="1" showColHeaders="1" showRowStripes="1" showColStripes="1"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D631639-1B57-4CB6-BD50-867A0B791AD9}"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A21:B26" firstHeaderRow="1" firstDataRow="1" firstDataCol="1" rowPageCount="1" colPageCount="1"/>
  <pivotFields count="18">
    <pivotField dataField="1" compact="0" outline="0" showAll="0"/>
    <pivotField name="Sales Agent" axis="axisRow" compact="0" outline="0" showAll="0" measureFilter="1" sortType="descending">
      <items count="31">
        <item x="3"/>
        <item x="25"/>
        <item x="23"/>
        <item x="28"/>
        <item x="27"/>
        <item x="13"/>
        <item x="1"/>
        <item x="26"/>
        <item x="14"/>
        <item x="21"/>
        <item x="8"/>
        <item x="10"/>
        <item x="7"/>
        <item x="29"/>
        <item x="16"/>
        <item x="18"/>
        <item x="24"/>
        <item x="5"/>
        <item x="22"/>
        <item x="9"/>
        <item x="0"/>
        <item x="6"/>
        <item x="19"/>
        <item x="11"/>
        <item x="17"/>
        <item x="12"/>
        <item x="4"/>
        <item x="15"/>
        <item x="20"/>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4">
        <item x="0"/>
        <item x="2"/>
        <item x="1"/>
        <item t="default"/>
      </items>
    </pivotField>
    <pivotField compact="0" outline="0" showAll="0"/>
    <pivotField compact="0" outline="0" showAll="0"/>
    <pivotField compact="0" outline="0" showAll="0"/>
    <pivotField name="Status" axis="axisPage" compact="0" outline="0" multipleItemSelectionAllowed="1" showAll="0">
      <items count="5">
        <item h="1" x="1"/>
        <item h="1" x="2"/>
        <item h="1" x="3"/>
        <item x="0"/>
        <item t="default"/>
      </items>
    </pivotField>
    <pivotField compact="0" outline="0" showAll="0">
      <items count="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t="default"/>
      </items>
    </pivotField>
    <pivotField compact="0" outline="0" showAll="0" sortType="descending"/>
    <pivotField compact="0" outline="0" showAll="0"/>
    <pivotField compact="0" outline="0" showAll="0"/>
    <pivotField compact="0" outline="0" showAll="0">
      <items count="6">
        <item x="1"/>
        <item x="0"/>
        <item x="2"/>
        <item x="3"/>
        <item x="4"/>
        <item t="default"/>
      </items>
    </pivotField>
    <pivotField compact="0" numFmtId="164" outline="0" showAll="0"/>
    <pivotField compact="0" numFmtId="164"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1"/>
  </rowFields>
  <rowItems count="5">
    <i>
      <x v="6"/>
    </i>
    <i>
      <x v="26"/>
    </i>
    <i>
      <x v="15"/>
    </i>
    <i>
      <x/>
    </i>
    <i>
      <x v="25"/>
    </i>
  </rowItems>
  <colItems count="1">
    <i/>
  </colItems>
  <pageFields count="1">
    <pageField fld="7" hier="-1"/>
  </pageFields>
  <dataFields count="1">
    <dataField name="Total Opportunity" fld="0" subtotal="count" baseField="0" baseItem="0"/>
  </dataFields>
  <formats count="1">
    <format dxfId="2">
      <pivotArea outline="0" collapsedLevelsAreSubtotals="1" fieldPosition="0"/>
    </format>
  </formats>
  <pivotTableStyleInfo name="PivotStyleMedium2"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A163DAA-3C01-415E-8334-DA7D920B7A2B}" sourceName="Quarter">
  <pivotTables>
    <pivotTable tabId="14" name="PivotTable1"/>
    <pivotTable tabId="14" name="PivotTable4"/>
    <pivotTable tabId="14" name="PivotTable5"/>
    <pivotTable tabId="14" name="PivotTable2"/>
    <pivotTable tabId="14" name="PivotTable9"/>
  </pivotTables>
  <data>
    <tabular pivotCacheId="944769699">
      <items count="5">
        <i x="0" s="1"/>
        <i x="2" s="1"/>
        <i x="3" s="1"/>
        <i x="4"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al_Office" xr10:uid="{4C9A7C74-A8B1-46DC-9DE1-2CCAE8081AE2}" sourceName="Regional_Office">
  <pivotTables>
    <pivotTable tabId="14" name="PivotTable5"/>
    <pivotTable tabId="14" name="PivotTable2"/>
    <pivotTable tabId="14" name="PivotTable4"/>
    <pivotTable tabId="14" name="PivotTable1"/>
    <pivotTable tabId="14" name="PivotTable9"/>
  </pivotTables>
  <data>
    <tabular pivotCacheId="944769699">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_Stage" xr10:uid="{4E59D441-200F-415D-8DAA-A35EC9E532B0}" sourceName="Deal_Stage">
  <pivotTables>
    <pivotTable tabId="14" name="PivotTable9"/>
  </pivotTables>
  <data>
    <tabular pivotCacheId="944769699">
      <items count="4">
        <i x="1"/>
        <i x="2" s="1"/>
        <i x="3"/>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1029FBFC-B9C9-4B77-80A6-3D1E871F4312}" cache="Slicer_Quarter" caption="Quarter" columnCount="4" showCaption="0" style="SlicerStyleLight1 2" rowHeight="234950"/>
  <slicer name="Regional_Office" xr10:uid="{B481DE2A-C05E-4E8F-AF3B-AACAB8F22434}" cache="Slicer_Regional_Office" caption="Regional_Office" columnCount="3" showCaption="0" style="SlicerStyleLight1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7B51DAC6-CD4C-47A1-999A-41F8935D0F94}" cache="Slicer_Deal_Stage" caption="Status" columnCount="4" showCaption="0"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F73597-661D-4300-93AD-149E36199F8E}" name="Sales_Pipeline" displayName="Sales_Pipeline" ref="A1:O8801">
  <autoFilter ref="A1:O8801" xr:uid="{13F73597-661D-4300-93AD-149E36199F8E}"/>
  <tableColumns count="15">
    <tableColumn id="1" xr3:uid="{9B5AE495-0432-41DA-9E3B-1A3665450C6C}" name="Opportunity_Id" totalsRowLabel="Total"/>
    <tableColumn id="2" xr3:uid="{F03C912F-CE62-4554-A24E-15ABB265571A}" name="Sales_Agent"/>
    <tableColumn id="3" xr3:uid="{31661775-CE66-4AC4-8179-810F487E6AB0}" name="Manager" dataDxfId="17">
      <calculatedColumnFormula>_xlfn.XLOOKUP(Sales_Pipeline[[#This Row],[Sales_Agent]],Sales_Teams[Sales_Agent],Sales_Teams[Manager])</calculatedColumnFormula>
    </tableColumn>
    <tableColumn id="4" xr3:uid="{ADCA28C2-7CD6-4CB5-8E06-F136F46B5645}" name="Regional_Office">
      <calculatedColumnFormula>_xlfn.XLOOKUP(Sales_Pipeline[[#This Row],[Manager]],Sales_Teams[Manager],Sales_Teams[Regional_Office])</calculatedColumnFormula>
    </tableColumn>
    <tableColumn id="5" xr3:uid="{BD177374-1D8C-4457-B32E-1F39345718FA}" name="Product"/>
    <tableColumn id="6" xr3:uid="{9B3EAD24-F5CD-4431-ADD7-8DD7CE5DA27A}" name="Account"/>
    <tableColumn id="11" xr3:uid="{0F4E2C96-0164-48CD-9906-BF228D3D6BB2}" name="Office Location" dataDxfId="16">
      <calculatedColumnFormula>IFERROR(_xlfn.XLOOKUP(Sales_Pipeline[[#This Row],[Account]],Accounts!$A$2:$A$86,Accounts!$F$2:$F$86),"")</calculatedColumnFormula>
    </tableColumn>
    <tableColumn id="7" xr3:uid="{483A04DB-443D-42E2-8356-C157C56BE62B}" name="Deal_Stage"/>
    <tableColumn id="8" xr3:uid="{89C4010B-1680-4BEA-9DD9-0A86D72C8A73}" name="Engage_Date" dataDxfId="15"/>
    <tableColumn id="9" xr3:uid="{981A622F-B6CE-4CC3-B686-F3269937275A}" name="Close_Date" dataDxfId="14"/>
    <tableColumn id="13" xr3:uid="{C686735A-571A-4971-BA92-23F6D91BAD21}" name="Day" dataDxfId="13">
      <calculatedColumnFormula>IF(Sales_Pipeline[[#This Row],[Close_Date]]="","",TEXT(Sales_Pipeline[[#This Row],[Close_Date]],"ddd"))</calculatedColumnFormula>
    </tableColumn>
    <tableColumn id="14" xr3:uid="{17978E70-5B60-4537-A57D-0B4390C400AC}" name="Month" dataDxfId="12">
      <calculatedColumnFormula>IF(Sales_Pipeline[[#This Row],[Close_Date]]="","",TEXT(Sales_Pipeline[[#This Row],[Close_Date]],"mmm"))</calculatedColumnFormula>
    </tableColumn>
    <tableColumn id="15" xr3:uid="{F2DA4498-0A39-4F5D-A581-64508CBE1D56}" name="Quarter" dataDxfId="11">
      <calculatedColumnFormula>IF(Sales_Pipeline[[#This Row],[Close_Date]]="","","Q"&amp;ROUNDUP(MONTH(Sales_Pipeline[[#This Row],[Close_Date]])/3,0))</calculatedColumnFormula>
    </tableColumn>
    <tableColumn id="12" xr3:uid="{75851F50-1C8D-4894-B69D-4577BF9FA7B2}" name="Sales_Price" dataDxfId="10" totalsRowDxfId="9" dataCellStyle="Comma">
      <calculatedColumnFormula array="1">IFERROR(_xlfn.IFS(Sales_Pipeline[[#This Row],[Deal_Stage]]="Won",_xlfn.XLOOKUP(Sales_Pipeline[[#This Row],[Product]],Products!$A$2:$A$8,Products!$C$2:$C$8),Sales_Pipeline[[#This Row],[Deal_Stage]]="Lost",_xlfn.XLOOKUP(Sales_Pipeline[[#This Row],[Product]],Products!$A$2:$A$8,Products!$C$2:$C$8)),"")</calculatedColumnFormula>
    </tableColumn>
    <tableColumn id="10" xr3:uid="{098E0579-C840-4436-989C-660F9A2DB20F}" name="Close_Value" totalsRowFunction="sum" dataDxfId="8" totalsRowDxfId="7" dataCellStyle="Comma"/>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B77B-B872-4C53-9FCF-AB4CDB121F63}" name="Sales_Teams" displayName="Sales_Teams" ref="A1:C36" totalsRowShown="0">
  <autoFilter ref="A1:C36" xr:uid="{F8AEB77B-B872-4C53-9FCF-AB4CDB121F63}"/>
  <tableColumns count="3">
    <tableColumn id="1" xr3:uid="{71BA0BB0-8448-4670-AE05-B87CA3BA32C8}" name="Sales_Agent"/>
    <tableColumn id="2" xr3:uid="{650E5A4E-1834-418F-BCDE-51668F034E10}" name="Manager"/>
    <tableColumn id="3" xr3:uid="{FDEFAA12-39EF-4560-A3D6-16CB47C72267}" name="Regional_Offic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F72C10-1FE8-4D07-AB88-33027D8B60D2}" name="Accounts" displayName="Accounts" ref="A1:G86" totalsRowShown="0">
  <autoFilter ref="A1:G86" xr:uid="{95F72C10-1FE8-4D07-AB88-33027D8B60D2}"/>
  <tableColumns count="7">
    <tableColumn id="1" xr3:uid="{5CA84F25-E52D-4B1A-A9FD-66875DCF5265}" name="Account"/>
    <tableColumn id="2" xr3:uid="{DC236A34-3D6E-4265-B996-EE80F2CFF89C}" name="Sector"/>
    <tableColumn id="3" xr3:uid="{88ECF79C-DE98-4916-B88E-3604B3140034}" name="Year_Established"/>
    <tableColumn id="4" xr3:uid="{2198F8A9-AD5D-4EDD-A3FB-A7B0CBC686F7}" name="Revenue"/>
    <tableColumn id="5" xr3:uid="{CB809235-0F0C-4E50-AD9A-5460DB20FE0B}" name="Employees"/>
    <tableColumn id="6" xr3:uid="{DE43774A-5158-4295-AB48-47B9F2215B22}" name="Office_Location"/>
    <tableColumn id="7" xr3:uid="{00BAC342-434F-45C6-A12F-207F63C5ADA8}" name="Subsidiary_of"/>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F1D9C9-A0F2-44D3-A766-690277F5CC05}" name="Products" displayName="Products" ref="A1:C8" totalsRowShown="0">
  <autoFilter ref="A1:C8" xr:uid="{2AF1D9C9-A0F2-44D3-A766-690277F5CC05}"/>
  <tableColumns count="3">
    <tableColumn id="1" xr3:uid="{5903D89A-C7FC-4DF1-9C6C-349B9B2525CE}" name="Product"/>
    <tableColumn id="2" xr3:uid="{F63EC6AF-C787-4E64-81BB-2DD92D2504AE}" name="Series"/>
    <tableColumn id="3" xr3:uid="{9DC128AC-3FD2-462B-BA74-E7518232C8E3}" name="Sales_Pric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Z16"/>
  <sheetViews>
    <sheetView tabSelected="1" zoomScale="85" zoomScaleNormal="85" workbookViewId="0">
      <selection activeCell="Z24" sqref="Z24"/>
    </sheetView>
  </sheetViews>
  <sheetFormatPr defaultRowHeight="14.4" x14ac:dyDescent="0.3"/>
  <cols>
    <col min="1" max="16384" width="8.88671875" style="6"/>
  </cols>
  <sheetData>
    <row r="1" spans="2:26" x14ac:dyDescent="0.3">
      <c r="B1" s="26"/>
      <c r="C1" s="26"/>
      <c r="D1" s="26"/>
      <c r="E1" s="26"/>
      <c r="F1" s="26"/>
      <c r="G1" s="26"/>
      <c r="H1" s="26"/>
      <c r="I1" s="26"/>
      <c r="J1" s="26"/>
      <c r="K1" s="26"/>
      <c r="L1" s="26"/>
      <c r="M1" s="26"/>
      <c r="N1" s="26"/>
      <c r="O1" s="26"/>
      <c r="P1" s="26"/>
      <c r="Q1" s="26"/>
      <c r="R1" s="26"/>
      <c r="S1" s="26"/>
      <c r="T1" s="26"/>
      <c r="U1" s="26"/>
      <c r="V1" s="26"/>
      <c r="W1" s="26"/>
    </row>
    <row r="2" spans="2:26" x14ac:dyDescent="0.3">
      <c r="B2" s="26"/>
      <c r="C2" s="26"/>
      <c r="D2" s="26"/>
      <c r="E2" s="26"/>
      <c r="F2" s="26"/>
      <c r="G2" s="26"/>
      <c r="H2" s="26"/>
      <c r="I2" s="26"/>
      <c r="J2" s="26"/>
      <c r="K2" s="26"/>
      <c r="L2" s="26"/>
      <c r="M2" s="26"/>
      <c r="N2" s="26"/>
      <c r="O2" s="26"/>
      <c r="P2" s="26"/>
      <c r="Q2" s="26"/>
      <c r="R2" s="26"/>
      <c r="S2" s="26"/>
      <c r="T2" s="26"/>
      <c r="U2" s="26"/>
      <c r="V2" s="26"/>
      <c r="W2" s="26"/>
    </row>
    <row r="16" spans="2:26" ht="15.6" x14ac:dyDescent="0.3">
      <c r="Z16" s="22"/>
    </row>
  </sheetData>
  <mergeCells count="1">
    <mergeCell ref="B1:W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AA50B-370C-4A60-A65C-5126018A5BAB}">
  <dimension ref="A3:G53"/>
  <sheetViews>
    <sheetView zoomScale="70" zoomScaleNormal="70" workbookViewId="0">
      <selection activeCell="L19" sqref="L19"/>
    </sheetView>
  </sheetViews>
  <sheetFormatPr defaultRowHeight="14.4" x14ac:dyDescent="0.3"/>
  <cols>
    <col min="1" max="1" width="16.88671875" bestFit="1" customWidth="1"/>
    <col min="2" max="2" width="16.77734375" bestFit="1" customWidth="1"/>
    <col min="3" max="3" width="7.44140625" bestFit="1" customWidth="1"/>
    <col min="4" max="4" width="16.88671875" bestFit="1" customWidth="1"/>
    <col min="5" max="5" width="16.77734375" bestFit="1" customWidth="1"/>
    <col min="6" max="7" width="7.44140625" bestFit="1" customWidth="1"/>
    <col min="8" max="8" width="16.88671875" bestFit="1" customWidth="1"/>
    <col min="9" max="9" width="7" bestFit="1" customWidth="1"/>
  </cols>
  <sheetData>
    <row r="3" spans="1:7" x14ac:dyDescent="0.3">
      <c r="A3" s="23" t="s">
        <v>9032</v>
      </c>
      <c r="B3" s="24" t="s">
        <v>9033</v>
      </c>
    </row>
    <row r="4" spans="1:7" x14ac:dyDescent="0.3">
      <c r="A4" s="24" t="s">
        <v>57</v>
      </c>
      <c r="B4" s="25">
        <v>4238</v>
      </c>
    </row>
    <row r="5" spans="1:7" x14ac:dyDescent="0.3">
      <c r="A5" s="24" t="s">
        <v>82</v>
      </c>
      <c r="B5" s="25">
        <v>2473</v>
      </c>
    </row>
    <row r="6" spans="1:7" x14ac:dyDescent="0.3">
      <c r="A6" s="24" t="s">
        <v>77</v>
      </c>
      <c r="B6" s="25">
        <f>COUNTIF(Sales_Pipeline[Deal_Stage],"Engaging")</f>
        <v>1589</v>
      </c>
    </row>
    <row r="7" spans="1:7" x14ac:dyDescent="0.3">
      <c r="A7" s="24" t="s">
        <v>8449</v>
      </c>
      <c r="B7" s="25">
        <f>COUNTIF(Sales_Pipeline[Deal_Stage],"Prospecting")</f>
        <v>500</v>
      </c>
    </row>
    <row r="8" spans="1:7" x14ac:dyDescent="0.3">
      <c r="A8" s="24" t="s">
        <v>9034</v>
      </c>
      <c r="B8" s="25">
        <f>SUM(B4:B7)</f>
        <v>8800</v>
      </c>
    </row>
    <row r="9" spans="1:7" x14ac:dyDescent="0.3">
      <c r="B9" s="4"/>
    </row>
    <row r="12" spans="1:7" x14ac:dyDescent="0.3">
      <c r="A12" s="5" t="s">
        <v>9038</v>
      </c>
      <c r="B12" s="5" t="s">
        <v>9032</v>
      </c>
    </row>
    <row r="13" spans="1:7" x14ac:dyDescent="0.3">
      <c r="A13" s="5" t="s">
        <v>9037</v>
      </c>
      <c r="B13" t="s">
        <v>82</v>
      </c>
      <c r="C13" t="s">
        <v>57</v>
      </c>
      <c r="E13" s="10" t="str">
        <f>A13</f>
        <v>Quarter</v>
      </c>
      <c r="F13" s="11" t="str">
        <f>B13</f>
        <v>Lost</v>
      </c>
      <c r="G13" s="11" t="str">
        <f>C13</f>
        <v>Won</v>
      </c>
    </row>
    <row r="14" spans="1:7" x14ac:dyDescent="0.3">
      <c r="A14" t="s">
        <v>9039</v>
      </c>
      <c r="B14" s="9">
        <v>0.17928902627511592</v>
      </c>
      <c r="C14" s="9">
        <v>0.82071097372488411</v>
      </c>
      <c r="E14" s="12" t="str" cm="1">
        <f t="array" ref="E14:G17">_xlfn._xlws.FILTER(A13:C17,ISNUMBER(C13:C17))</f>
        <v>Q1</v>
      </c>
      <c r="F14" s="13">
        <v>0.17928902627511592</v>
      </c>
      <c r="G14" s="14">
        <v>0.82071097372488411</v>
      </c>
    </row>
    <row r="15" spans="1:7" x14ac:dyDescent="0.3">
      <c r="A15" t="s">
        <v>9040</v>
      </c>
      <c r="B15" s="9">
        <v>0.38287401574803148</v>
      </c>
      <c r="C15" s="9">
        <v>0.61712598425196852</v>
      </c>
      <c r="E15" s="15" t="str">
        <v>Q2</v>
      </c>
      <c r="F15" s="16">
        <v>0.38287401574803148</v>
      </c>
      <c r="G15" s="17">
        <v>0.61712598425196852</v>
      </c>
    </row>
    <row r="16" spans="1:7" x14ac:dyDescent="0.3">
      <c r="A16" t="s">
        <v>9041</v>
      </c>
      <c r="B16" s="9">
        <v>0.38593063019052271</v>
      </c>
      <c r="C16" s="9">
        <v>0.61406936980947724</v>
      </c>
      <c r="E16" s="12" t="str">
        <v>Q3</v>
      </c>
      <c r="F16" s="13">
        <v>0.38593063019052271</v>
      </c>
      <c r="G16" s="14">
        <v>0.61406936980947724</v>
      </c>
    </row>
    <row r="17" spans="1:7" x14ac:dyDescent="0.3">
      <c r="A17" t="s">
        <v>9042</v>
      </c>
      <c r="B17" s="9">
        <v>0.39748110831234257</v>
      </c>
      <c r="C17" s="9">
        <v>0.60251889168765738</v>
      </c>
      <c r="E17" s="18" t="str">
        <v>Q4</v>
      </c>
      <c r="F17" s="19">
        <v>0.39748110831234257</v>
      </c>
      <c r="G17" s="20">
        <v>0.60251889168765738</v>
      </c>
    </row>
    <row r="19" spans="1:7" x14ac:dyDescent="0.3">
      <c r="A19" s="5" t="s">
        <v>9032</v>
      </c>
      <c r="B19" t="s">
        <v>57</v>
      </c>
    </row>
    <row r="21" spans="1:7" x14ac:dyDescent="0.3">
      <c r="A21" s="5" t="s">
        <v>9043</v>
      </c>
      <c r="B21" t="s">
        <v>9031</v>
      </c>
      <c r="D21" s="29" t="str">
        <f>A21</f>
        <v>Sales Agent</v>
      </c>
      <c r="E21" s="29" t="str">
        <f>B21</f>
        <v>Total Opportunity</v>
      </c>
    </row>
    <row r="22" spans="1:7" x14ac:dyDescent="0.3">
      <c r="A22" t="s">
        <v>15</v>
      </c>
      <c r="B22" s="4">
        <v>349</v>
      </c>
      <c r="D22" s="27" t="str" cm="1">
        <f t="array" ref="D22:E26">_xlfn._xlws.FILTER(A21:B26,ISNUMBER(B21:B26))</f>
        <v>Darcel Schlecht</v>
      </c>
      <c r="E22" s="32">
        <v>349</v>
      </c>
    </row>
    <row r="23" spans="1:7" x14ac:dyDescent="0.3">
      <c r="A23" t="s">
        <v>32</v>
      </c>
      <c r="B23" s="4">
        <v>221</v>
      </c>
      <c r="D23" s="28" t="str">
        <v>Vicki Laflamme</v>
      </c>
      <c r="E23" s="33">
        <v>221</v>
      </c>
    </row>
    <row r="24" spans="1:7" x14ac:dyDescent="0.3">
      <c r="A24" t="s">
        <v>42</v>
      </c>
      <c r="B24" s="4">
        <v>209</v>
      </c>
      <c r="D24" s="27" t="str">
        <v>Kary Hendrixson</v>
      </c>
      <c r="E24" s="32">
        <v>209</v>
      </c>
    </row>
    <row r="25" spans="1:7" x14ac:dyDescent="0.3">
      <c r="A25" t="s">
        <v>3</v>
      </c>
      <c r="B25" s="4">
        <v>208</v>
      </c>
      <c r="D25" s="28" t="str">
        <v>Anna Snelling</v>
      </c>
      <c r="E25" s="33">
        <v>208</v>
      </c>
    </row>
    <row r="26" spans="1:7" x14ac:dyDescent="0.3">
      <c r="A26" t="s">
        <v>7</v>
      </c>
      <c r="B26" s="4">
        <v>176</v>
      </c>
      <c r="D26" s="27" t="str">
        <v>Versie Hillebrand</v>
      </c>
      <c r="E26" s="32">
        <v>176</v>
      </c>
    </row>
    <row r="29" spans="1:7" x14ac:dyDescent="0.3">
      <c r="A29" s="5" t="s">
        <v>9032</v>
      </c>
      <c r="B29" t="s">
        <v>57</v>
      </c>
    </row>
    <row r="31" spans="1:7" x14ac:dyDescent="0.3">
      <c r="A31" s="5" t="s">
        <v>1</v>
      </c>
      <c r="B31" t="s">
        <v>9031</v>
      </c>
      <c r="D31" s="29" t="str">
        <f>A31</f>
        <v>Manager</v>
      </c>
      <c r="E31" s="29" t="str">
        <f>B31</f>
        <v>Total Opportunity</v>
      </c>
    </row>
    <row r="32" spans="1:7" x14ac:dyDescent="0.3">
      <c r="A32" t="s">
        <v>11</v>
      </c>
      <c r="B32" s="4">
        <v>882</v>
      </c>
      <c r="D32" s="27" t="str" cm="1">
        <f t="array" ref="D32:E36">_xlfn._xlws.FILTER(A31:B36,ISNUMBER(B31:B36))</f>
        <v>Melvin Marxen</v>
      </c>
      <c r="E32" s="32">
        <v>882</v>
      </c>
      <c r="G32" s="31"/>
    </row>
    <row r="33" spans="1:7" x14ac:dyDescent="0.3">
      <c r="A33" t="s">
        <v>41</v>
      </c>
      <c r="B33" s="4">
        <v>828</v>
      </c>
      <c r="D33" s="28" t="str">
        <v>Summer Sewald</v>
      </c>
      <c r="E33" s="33">
        <v>828</v>
      </c>
      <c r="G33" s="30"/>
    </row>
    <row r="34" spans="1:7" x14ac:dyDescent="0.3">
      <c r="A34" t="s">
        <v>4</v>
      </c>
      <c r="B34" s="4">
        <v>747</v>
      </c>
      <c r="D34" s="27" t="str">
        <v>Dustin Brinkmann</v>
      </c>
      <c r="E34" s="32">
        <v>747</v>
      </c>
      <c r="G34" s="30"/>
    </row>
    <row r="35" spans="1:7" x14ac:dyDescent="0.3">
      <c r="A35" t="s">
        <v>26</v>
      </c>
      <c r="B35" s="4">
        <v>691</v>
      </c>
      <c r="D35" s="28" t="str">
        <v>Rocco Neubert</v>
      </c>
      <c r="E35" s="33">
        <v>691</v>
      </c>
      <c r="G35" s="30"/>
    </row>
    <row r="36" spans="1:7" x14ac:dyDescent="0.3">
      <c r="A36" t="s">
        <v>33</v>
      </c>
      <c r="B36" s="4">
        <v>610</v>
      </c>
      <c r="D36" s="27" t="str">
        <v>Celia Rouche</v>
      </c>
      <c r="E36" s="32">
        <v>610</v>
      </c>
      <c r="G36" s="30"/>
    </row>
    <row r="40" spans="1:7" x14ac:dyDescent="0.3">
      <c r="A40" s="5" t="s">
        <v>9032</v>
      </c>
      <c r="B40" t="s">
        <v>57</v>
      </c>
    </row>
    <row r="42" spans="1:7" x14ac:dyDescent="0.3">
      <c r="A42" s="5" t="s">
        <v>9036</v>
      </c>
      <c r="B42" t="s">
        <v>9054</v>
      </c>
    </row>
    <row r="43" spans="1:7" x14ac:dyDescent="0.3">
      <c r="A43" t="s">
        <v>9044</v>
      </c>
      <c r="B43" s="21">
        <v>1134672</v>
      </c>
    </row>
    <row r="44" spans="1:7" x14ac:dyDescent="0.3">
      <c r="A44" t="s">
        <v>9045</v>
      </c>
      <c r="B44" s="21">
        <v>721932</v>
      </c>
    </row>
    <row r="45" spans="1:7" x14ac:dyDescent="0.3">
      <c r="A45" t="s">
        <v>9046</v>
      </c>
      <c r="B45" s="21">
        <v>1025713</v>
      </c>
    </row>
    <row r="46" spans="1:7" x14ac:dyDescent="0.3">
      <c r="A46" t="s">
        <v>9047</v>
      </c>
      <c r="B46" s="21">
        <v>1338466</v>
      </c>
    </row>
    <row r="47" spans="1:7" x14ac:dyDescent="0.3">
      <c r="A47" t="s">
        <v>9048</v>
      </c>
      <c r="B47" s="21">
        <v>696932</v>
      </c>
    </row>
    <row r="48" spans="1:7" x14ac:dyDescent="0.3">
      <c r="A48" t="s">
        <v>9049</v>
      </c>
      <c r="B48" s="21">
        <v>1050059</v>
      </c>
    </row>
    <row r="49" spans="1:2" x14ac:dyDescent="0.3">
      <c r="A49" t="s">
        <v>9050</v>
      </c>
      <c r="B49" s="21">
        <v>1235264</v>
      </c>
    </row>
    <row r="50" spans="1:2" x14ac:dyDescent="0.3">
      <c r="A50" t="s">
        <v>9051</v>
      </c>
      <c r="B50" s="21">
        <v>731980</v>
      </c>
    </row>
    <row r="51" spans="1:2" x14ac:dyDescent="0.3">
      <c r="A51" t="s">
        <v>9052</v>
      </c>
      <c r="B51" s="21">
        <v>938943</v>
      </c>
    </row>
    <row r="52" spans="1:2" x14ac:dyDescent="0.3">
      <c r="A52" t="s">
        <v>9053</v>
      </c>
      <c r="B52" s="21">
        <v>1131573</v>
      </c>
    </row>
    <row r="53" spans="1:2" x14ac:dyDescent="0.3">
      <c r="A53" t="s">
        <v>9034</v>
      </c>
      <c r="B53" s="7">
        <f>SUM(B43:B52)</f>
        <v>10005534</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37447-01D1-4160-AC77-486F351740BB}">
  <dimension ref="A1:O8801"/>
  <sheetViews>
    <sheetView zoomScale="115" zoomScaleNormal="115" workbookViewId="0"/>
  </sheetViews>
  <sheetFormatPr defaultRowHeight="14.4" x14ac:dyDescent="0.3"/>
  <cols>
    <col min="1" max="1" width="15.88671875" customWidth="1"/>
    <col min="2" max="2" width="17.6640625" bestFit="1" customWidth="1"/>
    <col min="3" max="3" width="15.33203125" bestFit="1" customWidth="1"/>
    <col min="4" max="4" width="16.5546875" bestFit="1" customWidth="1"/>
    <col min="5" max="5" width="12.5546875" bestFit="1" customWidth="1"/>
    <col min="6" max="6" width="26.109375" bestFit="1" customWidth="1"/>
    <col min="7" max="7" width="16" bestFit="1" customWidth="1"/>
    <col min="8" max="8" width="12.5546875" bestFit="1" customWidth="1"/>
    <col min="9" max="9" width="14.21875" style="3" bestFit="1" customWidth="1"/>
    <col min="10" max="10" width="12.5546875" style="3" bestFit="1" customWidth="1"/>
    <col min="11" max="13" width="12.5546875" style="3" customWidth="1"/>
    <col min="14" max="14" width="13.88671875" customWidth="1"/>
    <col min="15" max="15" width="12.21875" customWidth="1"/>
  </cols>
  <sheetData>
    <row r="1" spans="1:15" x14ac:dyDescent="0.3">
      <c r="A1" t="s">
        <v>47</v>
      </c>
      <c r="B1" t="s">
        <v>0</v>
      </c>
      <c r="C1" t="s">
        <v>1</v>
      </c>
      <c r="D1" t="s">
        <v>2</v>
      </c>
      <c r="E1" t="s">
        <v>48</v>
      </c>
      <c r="F1" t="s">
        <v>49</v>
      </c>
      <c r="G1" t="s">
        <v>9030</v>
      </c>
      <c r="H1" t="s">
        <v>50</v>
      </c>
      <c r="I1" s="3" t="s">
        <v>51</v>
      </c>
      <c r="J1" s="3" t="s">
        <v>52</v>
      </c>
      <c r="K1" s="3" t="s">
        <v>9035</v>
      </c>
      <c r="L1" s="3" t="s">
        <v>9036</v>
      </c>
      <c r="M1" s="3" t="s">
        <v>9037</v>
      </c>
      <c r="N1" t="s">
        <v>9028</v>
      </c>
      <c r="O1" t="s">
        <v>53</v>
      </c>
    </row>
    <row r="2" spans="1:15" x14ac:dyDescent="0.3">
      <c r="A2" t="s">
        <v>54</v>
      </c>
      <c r="B2" t="s">
        <v>9</v>
      </c>
      <c r="C2" t="str">
        <f>_xlfn.XLOOKUP(Sales_Pipeline[[#This Row],[Sales_Agent]],Sales_Teams[Sales_Agent],Sales_Teams[Manager])</f>
        <v>Dustin Brinkmann</v>
      </c>
      <c r="D2" t="str">
        <f>_xlfn.XLOOKUP(Sales_Pipeline[[#This Row],[Manager]],Sales_Teams[Manager],Sales_Teams[Regional_Office])</f>
        <v>Central</v>
      </c>
      <c r="E2" t="s">
        <v>55</v>
      </c>
      <c r="F2" t="s">
        <v>56</v>
      </c>
      <c r="G2" t="str">
        <f>IFERROR(_xlfn.XLOOKUP(Sales_Pipeline[[#This Row],[Account]],Accounts!$A$2:$A$86,Accounts!$F$2:$F$86),"")</f>
        <v>United States</v>
      </c>
      <c r="H2" t="s">
        <v>57</v>
      </c>
      <c r="I2" s="3">
        <v>42663</v>
      </c>
      <c r="J2" s="3">
        <v>42795</v>
      </c>
      <c r="K2" s="8" t="str">
        <f>IF(Sales_Pipeline[[#This Row],[Close_Date]]="","",TEXT(Sales_Pipeline[[#This Row],[Close_Date]],"ddd"))</f>
        <v>Wed</v>
      </c>
      <c r="L2" s="8" t="str">
        <f>IF(Sales_Pipeline[[#This Row],[Close_Date]]="","",TEXT(Sales_Pipeline[[#This Row],[Close_Date]],"mmm"))</f>
        <v>Mar</v>
      </c>
      <c r="M2" s="8" t="str">
        <f>IF(Sales_Pipeline[[#This Row],[Close_Date]]="","","Q"&amp;ROUNDUP(MONTH(Sales_Pipeline[[#This Row],[Close_Date]])/3,0))</f>
        <v>Q1</v>
      </c>
      <c r="N2" s="2" cm="1">
        <f t="array" ref="N2">IFERROR(_xlfn.IFS(Sales_Pipeline[[#This Row],[Deal_Stage]]="Won",_xlfn.XLOOKUP(Sales_Pipeline[[#This Row],[Product]],Products!$A$2:$A$8,Products!$C$2:$C$8),Sales_Pipeline[[#This Row],[Deal_Stage]]="Lost",_xlfn.XLOOKUP(Sales_Pipeline[[#This Row],[Product]],Products!$A$2:$A$8,Products!$C$2:$C$8)),"")</f>
        <v>1096</v>
      </c>
      <c r="O2" s="2">
        <v>1054</v>
      </c>
    </row>
    <row r="3" spans="1:15" x14ac:dyDescent="0.3">
      <c r="A3" t="s">
        <v>58</v>
      </c>
      <c r="B3" t="s">
        <v>15</v>
      </c>
      <c r="C3" t="str">
        <f>_xlfn.XLOOKUP(Sales_Pipeline[[#This Row],[Sales_Agent]],Sales_Teams[Sales_Agent],Sales_Teams[Manager])</f>
        <v>Melvin Marxen</v>
      </c>
      <c r="D3" t="str">
        <f>_xlfn.XLOOKUP(Sales_Pipeline[[#This Row],[Manager]],Sales_Teams[Manager],Sales_Teams[Regional_Office])</f>
        <v>Central</v>
      </c>
      <c r="E3" t="s">
        <v>8953</v>
      </c>
      <c r="F3" t="s">
        <v>59</v>
      </c>
      <c r="G3" t="str">
        <f>IFERROR(_xlfn.XLOOKUP(Sales_Pipeline[[#This Row],[Account]],Accounts!$A$2:$A$86,Accounts!$F$2:$F$86),"")</f>
        <v>United States</v>
      </c>
      <c r="H3" t="s">
        <v>57</v>
      </c>
      <c r="I3" s="3">
        <v>42668</v>
      </c>
      <c r="J3" s="3">
        <v>42805</v>
      </c>
      <c r="K3" s="8" t="str">
        <f>IF(Sales_Pipeline[[#This Row],[Close_Date]]="","",TEXT(Sales_Pipeline[[#This Row],[Close_Date]],"ddd"))</f>
        <v>Sat</v>
      </c>
      <c r="L3" s="8" t="str">
        <f>IF(Sales_Pipeline[[#This Row],[Close_Date]]="","",TEXT(Sales_Pipeline[[#This Row],[Close_Date]],"mmm"))</f>
        <v>Mar</v>
      </c>
      <c r="M3" s="8" t="str">
        <f>IF(Sales_Pipeline[[#This Row],[Close_Date]]="","","Q"&amp;ROUNDUP(MONTH(Sales_Pipeline[[#This Row],[Close_Date]])/3,0))</f>
        <v>Q1</v>
      </c>
      <c r="N3" s="2" cm="1">
        <f t="array" ref="N3">IFERROR(_xlfn.IFS(Sales_Pipeline[[#This Row],[Deal_Stage]]="Won",_xlfn.XLOOKUP(Sales_Pipeline[[#This Row],[Product]],Products!$A$2:$A$8,Products!$C$2:$C$8),Sales_Pipeline[[#This Row],[Deal_Stage]]="Lost",_xlfn.XLOOKUP(Sales_Pipeline[[#This Row],[Product]],Products!$A$2:$A$8,Products!$C$2:$C$8)),"")</f>
        <v>4821</v>
      </c>
      <c r="O3" s="2">
        <v>4514</v>
      </c>
    </row>
    <row r="4" spans="1:15" x14ac:dyDescent="0.3">
      <c r="A4" t="s">
        <v>60</v>
      </c>
      <c r="B4" t="s">
        <v>15</v>
      </c>
      <c r="C4" t="str">
        <f>_xlfn.XLOOKUP(Sales_Pipeline[[#This Row],[Sales_Agent]],Sales_Teams[Sales_Agent],Sales_Teams[Manager])</f>
        <v>Melvin Marxen</v>
      </c>
      <c r="D4" t="str">
        <f>_xlfn.XLOOKUP(Sales_Pipeline[[#This Row],[Manager]],Sales_Teams[Manager],Sales_Teams[Regional_Office])</f>
        <v>Central</v>
      </c>
      <c r="E4" t="s">
        <v>61</v>
      </c>
      <c r="F4" t="s">
        <v>56</v>
      </c>
      <c r="G4" t="str">
        <f>IFERROR(_xlfn.XLOOKUP(Sales_Pipeline[[#This Row],[Account]],Accounts!$A$2:$A$86,Accounts!$F$2:$F$86),"")</f>
        <v>United States</v>
      </c>
      <c r="H4" t="s">
        <v>57</v>
      </c>
      <c r="I4" s="3">
        <v>42668</v>
      </c>
      <c r="J4" s="3">
        <v>42801</v>
      </c>
      <c r="K4" s="8" t="str">
        <f>IF(Sales_Pipeline[[#This Row],[Close_Date]]="","",TEXT(Sales_Pipeline[[#This Row],[Close_Date]],"ddd"))</f>
        <v>Tue</v>
      </c>
      <c r="L4" s="8" t="str">
        <f>IF(Sales_Pipeline[[#This Row],[Close_Date]]="","",TEXT(Sales_Pipeline[[#This Row],[Close_Date]],"mmm"))</f>
        <v>Mar</v>
      </c>
      <c r="M4" s="8" t="str">
        <f>IF(Sales_Pipeline[[#This Row],[Close_Date]]="","","Q"&amp;ROUNDUP(MONTH(Sales_Pipeline[[#This Row],[Close_Date]])/3,0))</f>
        <v>Q1</v>
      </c>
      <c r="N4" s="2" cm="1">
        <f t="array" ref="N4">IFERROR(_xlfn.IFS(Sales_Pipeline[[#This Row],[Deal_Stage]]="Won",_xlfn.XLOOKUP(Sales_Pipeline[[#This Row],[Product]],Products!$A$2:$A$8,Products!$C$2:$C$8),Sales_Pipeline[[#This Row],[Deal_Stage]]="Lost",_xlfn.XLOOKUP(Sales_Pipeline[[#This Row],[Product]],Products!$A$2:$A$8,Products!$C$2:$C$8)),"")</f>
        <v>55</v>
      </c>
      <c r="O4" s="2">
        <v>50</v>
      </c>
    </row>
    <row r="5" spans="1:15" x14ac:dyDescent="0.3">
      <c r="A5" t="s">
        <v>62</v>
      </c>
      <c r="B5" t="s">
        <v>9</v>
      </c>
      <c r="C5" t="str">
        <f>_xlfn.XLOOKUP(Sales_Pipeline[[#This Row],[Sales_Agent]],Sales_Teams[Sales_Agent],Sales_Teams[Manager])</f>
        <v>Dustin Brinkmann</v>
      </c>
      <c r="D5" t="str">
        <f>_xlfn.XLOOKUP(Sales_Pipeline[[#This Row],[Manager]],Sales_Teams[Manager],Sales_Teams[Regional_Office])</f>
        <v>Central</v>
      </c>
      <c r="E5" t="s">
        <v>63</v>
      </c>
      <c r="F5" t="s">
        <v>64</v>
      </c>
      <c r="G5" t="str">
        <f>IFERROR(_xlfn.XLOOKUP(Sales_Pipeline[[#This Row],[Account]],Accounts!$A$2:$A$86,Accounts!$F$2:$F$86),"")</f>
        <v>United States</v>
      </c>
      <c r="H5" t="s">
        <v>57</v>
      </c>
      <c r="I5" s="3">
        <v>42668</v>
      </c>
      <c r="J5" s="3">
        <v>42803</v>
      </c>
      <c r="K5" s="8" t="str">
        <f>IF(Sales_Pipeline[[#This Row],[Close_Date]]="","",TEXT(Sales_Pipeline[[#This Row],[Close_Date]],"ddd"))</f>
        <v>Thu</v>
      </c>
      <c r="L5" s="8" t="str">
        <f>IF(Sales_Pipeline[[#This Row],[Close_Date]]="","",TEXT(Sales_Pipeline[[#This Row],[Close_Date]],"mmm"))</f>
        <v>Mar</v>
      </c>
      <c r="M5" s="8" t="str">
        <f>IF(Sales_Pipeline[[#This Row],[Close_Date]]="","","Q"&amp;ROUNDUP(MONTH(Sales_Pipeline[[#This Row],[Close_Date]])/3,0))</f>
        <v>Q1</v>
      </c>
      <c r="N5" s="2" cm="1">
        <f t="array" ref="N5">IFERROR(_xlfn.IFS(Sales_Pipeline[[#This Row],[Deal_Stage]]="Won",_xlfn.XLOOKUP(Sales_Pipeline[[#This Row],[Product]],Products!$A$2:$A$8,Products!$C$2:$C$8),Sales_Pipeline[[#This Row],[Deal_Stage]]="Lost",_xlfn.XLOOKUP(Sales_Pipeline[[#This Row],[Product]],Products!$A$2:$A$8,Products!$C$2:$C$8)),"")</f>
        <v>550</v>
      </c>
      <c r="O5" s="2">
        <v>588</v>
      </c>
    </row>
    <row r="6" spans="1:15" x14ac:dyDescent="0.3">
      <c r="A6" t="s">
        <v>65</v>
      </c>
      <c r="B6" t="s">
        <v>44</v>
      </c>
      <c r="C6" t="str">
        <f>_xlfn.XLOOKUP(Sales_Pipeline[[#This Row],[Sales_Agent]],Sales_Teams[Sales_Agent],Sales_Teams[Manager])</f>
        <v>Summer Sewald</v>
      </c>
      <c r="D6" t="str">
        <f>_xlfn.XLOOKUP(Sales_Pipeline[[#This Row],[Manager]],Sales_Teams[Manager],Sales_Teams[Regional_Office])</f>
        <v>West</v>
      </c>
      <c r="E6" t="s">
        <v>63</v>
      </c>
      <c r="F6" t="s">
        <v>66</v>
      </c>
      <c r="G6" t="str">
        <f>IFERROR(_xlfn.XLOOKUP(Sales_Pipeline[[#This Row],[Account]],Accounts!$A$2:$A$86,Accounts!$F$2:$F$86),"")</f>
        <v>United States</v>
      </c>
      <c r="H6" t="s">
        <v>57</v>
      </c>
      <c r="I6" s="3">
        <v>42668</v>
      </c>
      <c r="J6" s="3">
        <v>42796</v>
      </c>
      <c r="K6" s="8" t="str">
        <f>IF(Sales_Pipeline[[#This Row],[Close_Date]]="","",TEXT(Sales_Pipeline[[#This Row],[Close_Date]],"ddd"))</f>
        <v>Thu</v>
      </c>
      <c r="L6" s="8" t="str">
        <f>IF(Sales_Pipeline[[#This Row],[Close_Date]]="","",TEXT(Sales_Pipeline[[#This Row],[Close_Date]],"mmm"))</f>
        <v>Mar</v>
      </c>
      <c r="M6" s="8" t="str">
        <f>IF(Sales_Pipeline[[#This Row],[Close_Date]]="","","Q"&amp;ROUNDUP(MONTH(Sales_Pipeline[[#This Row],[Close_Date]])/3,0))</f>
        <v>Q1</v>
      </c>
      <c r="N6" s="2" cm="1">
        <f t="array" ref="N6">IFERROR(_xlfn.IFS(Sales_Pipeline[[#This Row],[Deal_Stage]]="Won",_xlfn.XLOOKUP(Sales_Pipeline[[#This Row],[Product]],Products!$A$2:$A$8,Products!$C$2:$C$8),Sales_Pipeline[[#This Row],[Deal_Stage]]="Lost",_xlfn.XLOOKUP(Sales_Pipeline[[#This Row],[Product]],Products!$A$2:$A$8,Products!$C$2:$C$8)),"")</f>
        <v>550</v>
      </c>
      <c r="O6" s="2">
        <v>517</v>
      </c>
    </row>
    <row r="7" spans="1:15" x14ac:dyDescent="0.3">
      <c r="A7" t="s">
        <v>67</v>
      </c>
      <c r="B7" t="s">
        <v>3</v>
      </c>
      <c r="C7" t="str">
        <f>_xlfn.XLOOKUP(Sales_Pipeline[[#This Row],[Sales_Agent]],Sales_Teams[Sales_Agent],Sales_Teams[Manager])</f>
        <v>Dustin Brinkmann</v>
      </c>
      <c r="D7" t="str">
        <f>_xlfn.XLOOKUP(Sales_Pipeline[[#This Row],[Manager]],Sales_Teams[Manager],Sales_Teams[Regional_Office])</f>
        <v>Central</v>
      </c>
      <c r="E7" t="s">
        <v>61</v>
      </c>
      <c r="F7" t="s">
        <v>68</v>
      </c>
      <c r="G7" t="str">
        <f>IFERROR(_xlfn.XLOOKUP(Sales_Pipeline[[#This Row],[Account]],Accounts!$A$2:$A$86,Accounts!$F$2:$F$86),"")</f>
        <v>United States</v>
      </c>
      <c r="H7" t="s">
        <v>57</v>
      </c>
      <c r="I7" s="3">
        <v>42672</v>
      </c>
      <c r="J7" s="3">
        <v>42795</v>
      </c>
      <c r="K7" s="8" t="str">
        <f>IF(Sales_Pipeline[[#This Row],[Close_Date]]="","",TEXT(Sales_Pipeline[[#This Row],[Close_Date]],"ddd"))</f>
        <v>Wed</v>
      </c>
      <c r="L7" s="8" t="str">
        <f>IF(Sales_Pipeline[[#This Row],[Close_Date]]="","",TEXT(Sales_Pipeline[[#This Row],[Close_Date]],"mmm"))</f>
        <v>Mar</v>
      </c>
      <c r="M7" s="8" t="str">
        <f>IF(Sales_Pipeline[[#This Row],[Close_Date]]="","","Q"&amp;ROUNDUP(MONTH(Sales_Pipeline[[#This Row],[Close_Date]])/3,0))</f>
        <v>Q1</v>
      </c>
      <c r="N7" s="2" cm="1">
        <f t="array" ref="N7">IFERROR(_xlfn.IFS(Sales_Pipeline[[#This Row],[Deal_Stage]]="Won",_xlfn.XLOOKUP(Sales_Pipeline[[#This Row],[Product]],Products!$A$2:$A$8,Products!$C$2:$C$8),Sales_Pipeline[[#This Row],[Deal_Stage]]="Lost",_xlfn.XLOOKUP(Sales_Pipeline[[#This Row],[Product]],Products!$A$2:$A$8,Products!$C$2:$C$8)),"")</f>
        <v>55</v>
      </c>
      <c r="O7" s="2">
        <v>49</v>
      </c>
    </row>
    <row r="8" spans="1:15" x14ac:dyDescent="0.3">
      <c r="A8" t="s">
        <v>69</v>
      </c>
      <c r="B8" t="s">
        <v>32</v>
      </c>
      <c r="C8" t="str">
        <f>_xlfn.XLOOKUP(Sales_Pipeline[[#This Row],[Sales_Agent]],Sales_Teams[Sales_Agent],Sales_Teams[Manager])</f>
        <v>Celia Rouche</v>
      </c>
      <c r="D8" t="str">
        <f>_xlfn.XLOOKUP(Sales_Pipeline[[#This Row],[Manager]],Sales_Teams[Manager],Sales_Teams[Regional_Office])</f>
        <v>West</v>
      </c>
      <c r="E8" t="s">
        <v>61</v>
      </c>
      <c r="F8" t="s">
        <v>70</v>
      </c>
      <c r="G8" t="str">
        <f>IFERROR(_xlfn.XLOOKUP(Sales_Pipeline[[#This Row],[Account]],Accounts!$A$2:$A$86,Accounts!$F$2:$F$86),"")</f>
        <v>United States</v>
      </c>
      <c r="H8" t="s">
        <v>57</v>
      </c>
      <c r="I8" s="3">
        <v>42673</v>
      </c>
      <c r="J8" s="3">
        <v>42796</v>
      </c>
      <c r="K8" s="8" t="str">
        <f>IF(Sales_Pipeline[[#This Row],[Close_Date]]="","",TEXT(Sales_Pipeline[[#This Row],[Close_Date]],"ddd"))</f>
        <v>Thu</v>
      </c>
      <c r="L8" s="8" t="str">
        <f>IF(Sales_Pipeline[[#This Row],[Close_Date]]="","",TEXT(Sales_Pipeline[[#This Row],[Close_Date]],"mmm"))</f>
        <v>Mar</v>
      </c>
      <c r="M8" s="8" t="str">
        <f>IF(Sales_Pipeline[[#This Row],[Close_Date]]="","","Q"&amp;ROUNDUP(MONTH(Sales_Pipeline[[#This Row],[Close_Date]])/3,0))</f>
        <v>Q1</v>
      </c>
      <c r="N8" s="2" cm="1">
        <f t="array" ref="N8">IFERROR(_xlfn.IFS(Sales_Pipeline[[#This Row],[Deal_Stage]]="Won",_xlfn.XLOOKUP(Sales_Pipeline[[#This Row],[Product]],Products!$A$2:$A$8,Products!$C$2:$C$8),Sales_Pipeline[[#This Row],[Deal_Stage]]="Lost",_xlfn.XLOOKUP(Sales_Pipeline[[#This Row],[Product]],Products!$A$2:$A$8,Products!$C$2:$C$8)),"")</f>
        <v>55</v>
      </c>
      <c r="O8" s="2">
        <v>57</v>
      </c>
    </row>
    <row r="9" spans="1:15" x14ac:dyDescent="0.3">
      <c r="A9" t="s">
        <v>71</v>
      </c>
      <c r="B9" t="s">
        <v>37</v>
      </c>
      <c r="C9" t="str">
        <f>_xlfn.XLOOKUP(Sales_Pipeline[[#This Row],[Sales_Agent]],Sales_Teams[Sales_Agent],Sales_Teams[Manager])</f>
        <v>Celia Rouche</v>
      </c>
      <c r="D9" t="str">
        <f>_xlfn.XLOOKUP(Sales_Pipeline[[#This Row],[Manager]],Sales_Teams[Manager],Sales_Teams[Regional_Office])</f>
        <v>West</v>
      </c>
      <c r="E9" t="s">
        <v>63</v>
      </c>
      <c r="F9" t="s">
        <v>72</v>
      </c>
      <c r="G9" t="str">
        <f>IFERROR(_xlfn.XLOOKUP(Sales_Pipeline[[#This Row],[Account]],Accounts!$A$2:$A$86,Accounts!$F$2:$F$86),"")</f>
        <v>United States</v>
      </c>
      <c r="H9" t="s">
        <v>57</v>
      </c>
      <c r="I9" s="3">
        <v>42675</v>
      </c>
      <c r="J9" s="3">
        <v>42801</v>
      </c>
      <c r="K9" s="8" t="str">
        <f>IF(Sales_Pipeline[[#This Row],[Close_Date]]="","",TEXT(Sales_Pipeline[[#This Row],[Close_Date]],"ddd"))</f>
        <v>Tue</v>
      </c>
      <c r="L9" s="8" t="str">
        <f>IF(Sales_Pipeline[[#This Row],[Close_Date]]="","",TEXT(Sales_Pipeline[[#This Row],[Close_Date]],"mmm"))</f>
        <v>Mar</v>
      </c>
      <c r="M9" s="8" t="str">
        <f>IF(Sales_Pipeline[[#This Row],[Close_Date]]="","","Q"&amp;ROUNDUP(MONTH(Sales_Pipeline[[#This Row],[Close_Date]])/3,0))</f>
        <v>Q1</v>
      </c>
      <c r="N9" s="2" cm="1">
        <f t="array" ref="N9">IFERROR(_xlfn.IFS(Sales_Pipeline[[#This Row],[Deal_Stage]]="Won",_xlfn.XLOOKUP(Sales_Pipeline[[#This Row],[Product]],Products!$A$2:$A$8,Products!$C$2:$C$8),Sales_Pipeline[[#This Row],[Deal_Stage]]="Lost",_xlfn.XLOOKUP(Sales_Pipeline[[#This Row],[Product]],Products!$A$2:$A$8,Products!$C$2:$C$8)),"")</f>
        <v>550</v>
      </c>
      <c r="O9" s="2">
        <v>601</v>
      </c>
    </row>
    <row r="10" spans="1:15" x14ac:dyDescent="0.3">
      <c r="A10" t="s">
        <v>73</v>
      </c>
      <c r="B10" t="s">
        <v>14</v>
      </c>
      <c r="C10" t="str">
        <f>_xlfn.XLOOKUP(Sales_Pipeline[[#This Row],[Sales_Agent]],Sales_Teams[Sales_Agent],Sales_Teams[Manager])</f>
        <v>Melvin Marxen</v>
      </c>
      <c r="D10" t="str">
        <f>_xlfn.XLOOKUP(Sales_Pipeline[[#This Row],[Manager]],Sales_Teams[Manager],Sales_Teams[Regional_Office])</f>
        <v>Central</v>
      </c>
      <c r="E10" t="s">
        <v>55</v>
      </c>
      <c r="F10" t="s">
        <v>74</v>
      </c>
      <c r="G10" t="str">
        <f>IFERROR(_xlfn.XLOOKUP(Sales_Pipeline[[#This Row],[Account]],Accounts!$A$2:$A$86,Accounts!$F$2:$F$86),"")</f>
        <v>United States</v>
      </c>
      <c r="H10" t="s">
        <v>57</v>
      </c>
      <c r="I10" s="3">
        <v>42675</v>
      </c>
      <c r="J10" s="3">
        <v>42797</v>
      </c>
      <c r="K10" s="8" t="str">
        <f>IF(Sales_Pipeline[[#This Row],[Close_Date]]="","",TEXT(Sales_Pipeline[[#This Row],[Close_Date]],"ddd"))</f>
        <v>Fri</v>
      </c>
      <c r="L10" s="8" t="str">
        <f>IF(Sales_Pipeline[[#This Row],[Close_Date]]="","",TEXT(Sales_Pipeline[[#This Row],[Close_Date]],"mmm"))</f>
        <v>Mar</v>
      </c>
      <c r="M10" s="8" t="str">
        <f>IF(Sales_Pipeline[[#This Row],[Close_Date]]="","","Q"&amp;ROUNDUP(MONTH(Sales_Pipeline[[#This Row],[Close_Date]])/3,0))</f>
        <v>Q1</v>
      </c>
      <c r="N10" s="2" cm="1">
        <f t="array" ref="N10">IFERROR(_xlfn.IFS(Sales_Pipeline[[#This Row],[Deal_Stage]]="Won",_xlfn.XLOOKUP(Sales_Pipeline[[#This Row],[Product]],Products!$A$2:$A$8,Products!$C$2:$C$8),Sales_Pipeline[[#This Row],[Deal_Stage]]="Lost",_xlfn.XLOOKUP(Sales_Pipeline[[#This Row],[Product]],Products!$A$2:$A$8,Products!$C$2:$C$8)),"")</f>
        <v>1096</v>
      </c>
      <c r="O10" s="2">
        <v>1026</v>
      </c>
    </row>
    <row r="11" spans="1:15" x14ac:dyDescent="0.3">
      <c r="A11" t="s">
        <v>75</v>
      </c>
      <c r="B11" t="s">
        <v>40</v>
      </c>
      <c r="C11" t="str">
        <f>_xlfn.XLOOKUP(Sales_Pipeline[[#This Row],[Sales_Agent]],Sales_Teams[Sales_Agent],Sales_Teams[Manager])</f>
        <v>Summer Sewald</v>
      </c>
      <c r="D11" t="str">
        <f>_xlfn.XLOOKUP(Sales_Pipeline[[#This Row],[Manager]],Sales_Teams[Manager],Sales_Teams[Regional_Office])</f>
        <v>West</v>
      </c>
      <c r="E11" t="s">
        <v>76</v>
      </c>
      <c r="G11" t="str">
        <f>IFERROR(_xlfn.XLOOKUP(Sales_Pipeline[[#This Row],[Account]],Accounts!$A$2:$A$86,Accounts!$F$2:$F$86),"")</f>
        <v/>
      </c>
      <c r="H11" t="s">
        <v>77</v>
      </c>
      <c r="I11" s="3">
        <v>42677</v>
      </c>
      <c r="K11" s="8" t="str">
        <f>IF(Sales_Pipeline[[#This Row],[Close_Date]]="","",TEXT(Sales_Pipeline[[#This Row],[Close_Date]],"ddd"))</f>
        <v/>
      </c>
      <c r="L11" s="8" t="str">
        <f>IF(Sales_Pipeline[[#This Row],[Close_Date]]="","",TEXT(Sales_Pipeline[[#This Row],[Close_Date]],"mmm"))</f>
        <v/>
      </c>
      <c r="M11" s="8" t="str">
        <f>IF(Sales_Pipeline[[#This Row],[Close_Date]]="","","Q"&amp;ROUNDUP(MONTH(Sales_Pipeline[[#This Row],[Close_Date]])/3,0))</f>
        <v/>
      </c>
      <c r="N11" s="2" t="str" cm="1">
        <f t="array" ref="N11">IFERROR(_xlfn.IFS(Sales_Pipeline[[#This Row],[Deal_Stage]]="Won",_xlfn.XLOOKUP(Sales_Pipeline[[#This Row],[Product]],Products!$A$2:$A$8,Products!$C$2:$C$8),Sales_Pipeline[[#This Row],[Deal_Stage]]="Lost",_xlfn.XLOOKUP(Sales_Pipeline[[#This Row],[Product]],Products!$A$2:$A$8,Products!$C$2:$C$8)),"")</f>
        <v/>
      </c>
      <c r="O11" s="2">
        <v>0</v>
      </c>
    </row>
    <row r="12" spans="1:15" x14ac:dyDescent="0.3">
      <c r="A12" t="s">
        <v>78</v>
      </c>
      <c r="B12" t="s">
        <v>3</v>
      </c>
      <c r="C12" t="str">
        <f>_xlfn.XLOOKUP(Sales_Pipeline[[#This Row],[Sales_Agent]],Sales_Teams[Sales_Agent],Sales_Teams[Manager])</f>
        <v>Dustin Brinkmann</v>
      </c>
      <c r="D12" t="str">
        <f>_xlfn.XLOOKUP(Sales_Pipeline[[#This Row],[Manager]],Sales_Teams[Manager],Sales_Teams[Regional_Office])</f>
        <v>Central</v>
      </c>
      <c r="E12" t="s">
        <v>61</v>
      </c>
      <c r="F12" t="s">
        <v>79</v>
      </c>
      <c r="G12" t="str">
        <f>IFERROR(_xlfn.XLOOKUP(Sales_Pipeline[[#This Row],[Account]],Accounts!$A$2:$A$86,Accounts!$F$2:$F$86),"")</f>
        <v>Philipines</v>
      </c>
      <c r="H12" t="s">
        <v>57</v>
      </c>
      <c r="I12" s="3">
        <v>42678</v>
      </c>
      <c r="J12" s="3">
        <v>42804</v>
      </c>
      <c r="K12" s="8" t="str">
        <f>IF(Sales_Pipeline[[#This Row],[Close_Date]]="","",TEXT(Sales_Pipeline[[#This Row],[Close_Date]],"ddd"))</f>
        <v>Fri</v>
      </c>
      <c r="L12" s="8" t="str">
        <f>IF(Sales_Pipeline[[#This Row],[Close_Date]]="","",TEXT(Sales_Pipeline[[#This Row],[Close_Date]],"mmm"))</f>
        <v>Mar</v>
      </c>
      <c r="M12" s="8" t="str">
        <f>IF(Sales_Pipeline[[#This Row],[Close_Date]]="","","Q"&amp;ROUNDUP(MONTH(Sales_Pipeline[[#This Row],[Close_Date]])/3,0))</f>
        <v>Q1</v>
      </c>
      <c r="N12" s="2" cm="1">
        <f t="array" ref="N12">IFERROR(_xlfn.IFS(Sales_Pipeline[[#This Row],[Deal_Stage]]="Won",_xlfn.XLOOKUP(Sales_Pipeline[[#This Row],[Product]],Products!$A$2:$A$8,Products!$C$2:$C$8),Sales_Pipeline[[#This Row],[Deal_Stage]]="Lost",_xlfn.XLOOKUP(Sales_Pipeline[[#This Row],[Product]],Products!$A$2:$A$8,Products!$C$2:$C$8)),"")</f>
        <v>55</v>
      </c>
      <c r="O12" s="2">
        <v>53</v>
      </c>
    </row>
    <row r="13" spans="1:15" x14ac:dyDescent="0.3">
      <c r="A13" t="s">
        <v>80</v>
      </c>
      <c r="B13" t="s">
        <v>13</v>
      </c>
      <c r="C13" t="str">
        <f>_xlfn.XLOOKUP(Sales_Pipeline[[#This Row],[Sales_Agent]],Sales_Teams[Sales_Agent],Sales_Teams[Manager])</f>
        <v>Melvin Marxen</v>
      </c>
      <c r="D13" t="str">
        <f>_xlfn.XLOOKUP(Sales_Pipeline[[#This Row],[Manager]],Sales_Teams[Manager],Sales_Teams[Regional_Office])</f>
        <v>Central</v>
      </c>
      <c r="E13" t="s">
        <v>8953</v>
      </c>
      <c r="F13" t="s">
        <v>81</v>
      </c>
      <c r="G13" t="str">
        <f>IFERROR(_xlfn.XLOOKUP(Sales_Pipeline[[#This Row],[Account]],Accounts!$A$2:$A$86,Accounts!$F$2:$F$86),"")</f>
        <v>Italy</v>
      </c>
      <c r="H13" t="s">
        <v>82</v>
      </c>
      <c r="I13" s="3">
        <v>42678</v>
      </c>
      <c r="J13" s="3">
        <v>42812</v>
      </c>
      <c r="K13" s="8" t="str">
        <f>IF(Sales_Pipeline[[#This Row],[Close_Date]]="","",TEXT(Sales_Pipeline[[#This Row],[Close_Date]],"ddd"))</f>
        <v>Sat</v>
      </c>
      <c r="L13" s="8" t="str">
        <f>IF(Sales_Pipeline[[#This Row],[Close_Date]]="","",TEXT(Sales_Pipeline[[#This Row],[Close_Date]],"mmm"))</f>
        <v>Mar</v>
      </c>
      <c r="M13" s="8" t="str">
        <f>IF(Sales_Pipeline[[#This Row],[Close_Date]]="","","Q"&amp;ROUNDUP(MONTH(Sales_Pipeline[[#This Row],[Close_Date]])/3,0))</f>
        <v>Q1</v>
      </c>
      <c r="N13" s="2" cm="1">
        <f t="array" ref="N13">IFERROR(_xlfn.IFS(Sales_Pipeline[[#This Row],[Deal_Stage]]="Won",_xlfn.XLOOKUP(Sales_Pipeline[[#This Row],[Product]],Products!$A$2:$A$8,Products!$C$2:$C$8),Sales_Pipeline[[#This Row],[Deal_Stage]]="Lost",_xlfn.XLOOKUP(Sales_Pipeline[[#This Row],[Product]],Products!$A$2:$A$8,Products!$C$2:$C$8)),"")</f>
        <v>4821</v>
      </c>
      <c r="O13" s="2">
        <v>0</v>
      </c>
    </row>
    <row r="14" spans="1:15" x14ac:dyDescent="0.3">
      <c r="A14" t="s">
        <v>83</v>
      </c>
      <c r="B14" t="s">
        <v>40</v>
      </c>
      <c r="C14" t="str">
        <f>_xlfn.XLOOKUP(Sales_Pipeline[[#This Row],[Sales_Agent]],Sales_Teams[Sales_Agent],Sales_Teams[Manager])</f>
        <v>Summer Sewald</v>
      </c>
      <c r="D14" t="str">
        <f>_xlfn.XLOOKUP(Sales_Pipeline[[#This Row],[Manager]],Sales_Teams[Manager],Sales_Teams[Regional_Office])</f>
        <v>West</v>
      </c>
      <c r="E14" t="s">
        <v>84</v>
      </c>
      <c r="F14" t="s">
        <v>85</v>
      </c>
      <c r="G14" t="str">
        <f>IFERROR(_xlfn.XLOOKUP(Sales_Pipeline[[#This Row],[Account]],Accounts!$A$2:$A$86,Accounts!$F$2:$F$86),"")</f>
        <v>Poland</v>
      </c>
      <c r="H14" t="s">
        <v>57</v>
      </c>
      <c r="I14" s="3">
        <v>42678</v>
      </c>
      <c r="J14" s="3">
        <v>42804</v>
      </c>
      <c r="K14" s="8" t="str">
        <f>IF(Sales_Pipeline[[#This Row],[Close_Date]]="","",TEXT(Sales_Pipeline[[#This Row],[Close_Date]],"ddd"))</f>
        <v>Fri</v>
      </c>
      <c r="L14" s="8" t="str">
        <f>IF(Sales_Pipeline[[#This Row],[Close_Date]]="","",TEXT(Sales_Pipeline[[#This Row],[Close_Date]],"mmm"))</f>
        <v>Mar</v>
      </c>
      <c r="M14" s="8" t="str">
        <f>IF(Sales_Pipeline[[#This Row],[Close_Date]]="","","Q"&amp;ROUNDUP(MONTH(Sales_Pipeline[[#This Row],[Close_Date]])/3,0))</f>
        <v>Q1</v>
      </c>
      <c r="N14" s="2" cm="1">
        <f t="array" ref="N14">IFERROR(_xlfn.IFS(Sales_Pipeline[[#This Row],[Deal_Stage]]="Won",_xlfn.XLOOKUP(Sales_Pipeline[[#This Row],[Product]],Products!$A$2:$A$8,Products!$C$2:$C$8),Sales_Pipeline[[#This Row],[Deal_Stage]]="Lost",_xlfn.XLOOKUP(Sales_Pipeline[[#This Row],[Product]],Products!$A$2:$A$8,Products!$C$2:$C$8)),"")</f>
        <v>5482</v>
      </c>
      <c r="O14" s="2">
        <v>5169</v>
      </c>
    </row>
    <row r="15" spans="1:15" x14ac:dyDescent="0.3">
      <c r="A15" t="s">
        <v>86</v>
      </c>
      <c r="B15" t="s">
        <v>45</v>
      </c>
      <c r="C15" t="str">
        <f>_xlfn.XLOOKUP(Sales_Pipeline[[#This Row],[Sales_Agent]],Sales_Teams[Sales_Agent],Sales_Teams[Manager])</f>
        <v>Summer Sewald</v>
      </c>
      <c r="D15" t="str">
        <f>_xlfn.XLOOKUP(Sales_Pipeline[[#This Row],[Manager]],Sales_Teams[Manager],Sales_Teams[Regional_Office])</f>
        <v>West</v>
      </c>
      <c r="E15" t="s">
        <v>84</v>
      </c>
      <c r="F15" t="s">
        <v>87</v>
      </c>
      <c r="G15" t="str">
        <f>IFERROR(_xlfn.XLOOKUP(Sales_Pipeline[[#This Row],[Account]],Accounts!$A$2:$A$86,Accounts!$F$2:$F$86),"")</f>
        <v>United States</v>
      </c>
      <c r="H15" t="s">
        <v>57</v>
      </c>
      <c r="I15" s="3">
        <v>42678</v>
      </c>
      <c r="J15" s="3">
        <v>42800</v>
      </c>
      <c r="K15" s="8" t="str">
        <f>IF(Sales_Pipeline[[#This Row],[Close_Date]]="","",TEXT(Sales_Pipeline[[#This Row],[Close_Date]],"ddd"))</f>
        <v>Mon</v>
      </c>
      <c r="L15" s="8" t="str">
        <f>IF(Sales_Pipeline[[#This Row],[Close_Date]]="","",TEXT(Sales_Pipeline[[#This Row],[Close_Date]],"mmm"))</f>
        <v>Mar</v>
      </c>
      <c r="M15" s="8" t="str">
        <f>IF(Sales_Pipeline[[#This Row],[Close_Date]]="","","Q"&amp;ROUNDUP(MONTH(Sales_Pipeline[[#This Row],[Close_Date]])/3,0))</f>
        <v>Q1</v>
      </c>
      <c r="N15" s="2" cm="1">
        <f t="array" ref="N15">IFERROR(_xlfn.IFS(Sales_Pipeline[[#This Row],[Deal_Stage]]="Won",_xlfn.XLOOKUP(Sales_Pipeline[[#This Row],[Product]],Products!$A$2:$A$8,Products!$C$2:$C$8),Sales_Pipeline[[#This Row],[Deal_Stage]]="Lost",_xlfn.XLOOKUP(Sales_Pipeline[[#This Row],[Product]],Products!$A$2:$A$8,Products!$C$2:$C$8)),"")</f>
        <v>5482</v>
      </c>
      <c r="O15" s="2">
        <v>4631</v>
      </c>
    </row>
    <row r="16" spans="1:15" x14ac:dyDescent="0.3">
      <c r="A16" t="s">
        <v>88</v>
      </c>
      <c r="B16" t="s">
        <v>36</v>
      </c>
      <c r="C16" t="str">
        <f>_xlfn.XLOOKUP(Sales_Pipeline[[#This Row],[Sales_Agent]],Sales_Teams[Sales_Agent],Sales_Teams[Manager])</f>
        <v>Celia Rouche</v>
      </c>
      <c r="D16" t="str">
        <f>_xlfn.XLOOKUP(Sales_Pipeline[[#This Row],[Manager]],Sales_Teams[Manager],Sales_Teams[Regional_Office])</f>
        <v>West</v>
      </c>
      <c r="E16" t="s">
        <v>76</v>
      </c>
      <c r="F16" t="s">
        <v>89</v>
      </c>
      <c r="G16" t="str">
        <f>IFERROR(_xlfn.XLOOKUP(Sales_Pipeline[[#This Row],[Account]],Accounts!$A$2:$A$86,Accounts!$F$2:$F$86),"")</f>
        <v>United States</v>
      </c>
      <c r="H16" t="s">
        <v>57</v>
      </c>
      <c r="I16" s="3">
        <v>42679</v>
      </c>
      <c r="J16" s="3">
        <v>42805</v>
      </c>
      <c r="K16" s="8" t="str">
        <f>IF(Sales_Pipeline[[#This Row],[Close_Date]]="","",TEXT(Sales_Pipeline[[#This Row],[Close_Date]],"ddd"))</f>
        <v>Sat</v>
      </c>
      <c r="L16" s="8" t="str">
        <f>IF(Sales_Pipeline[[#This Row],[Close_Date]]="","",TEXT(Sales_Pipeline[[#This Row],[Close_Date]],"mmm"))</f>
        <v>Mar</v>
      </c>
      <c r="M16" s="8" t="str">
        <f>IF(Sales_Pipeline[[#This Row],[Close_Date]]="","","Q"&amp;ROUNDUP(MONTH(Sales_Pipeline[[#This Row],[Close_Date]])/3,0))</f>
        <v>Q1</v>
      </c>
      <c r="N16" s="2" cm="1">
        <f t="array" ref="N16">IFERROR(_xlfn.IFS(Sales_Pipeline[[#This Row],[Deal_Stage]]="Won",_xlfn.XLOOKUP(Sales_Pipeline[[#This Row],[Product]],Products!$A$2:$A$8,Products!$C$2:$C$8),Sales_Pipeline[[#This Row],[Deal_Stage]]="Lost",_xlfn.XLOOKUP(Sales_Pipeline[[#This Row],[Product]],Products!$A$2:$A$8,Products!$C$2:$C$8)),"")</f>
        <v>3393</v>
      </c>
      <c r="O16" s="2">
        <v>3393</v>
      </c>
    </row>
    <row r="17" spans="1:15" x14ac:dyDescent="0.3">
      <c r="A17" t="s">
        <v>90</v>
      </c>
      <c r="B17" t="s">
        <v>35</v>
      </c>
      <c r="C17" t="str">
        <f>_xlfn.XLOOKUP(Sales_Pipeline[[#This Row],[Sales_Agent]],Sales_Teams[Sales_Agent],Sales_Teams[Manager])</f>
        <v>Celia Rouche</v>
      </c>
      <c r="D17" t="str">
        <f>_xlfn.XLOOKUP(Sales_Pipeline[[#This Row],[Manager]],Sales_Teams[Manager],Sales_Teams[Regional_Office])</f>
        <v>West</v>
      </c>
      <c r="E17" t="s">
        <v>61</v>
      </c>
      <c r="F17" t="s">
        <v>87</v>
      </c>
      <c r="G17" t="str">
        <f>IFERROR(_xlfn.XLOOKUP(Sales_Pipeline[[#This Row],[Account]],Accounts!$A$2:$A$86,Accounts!$F$2:$F$86),"")</f>
        <v>United States</v>
      </c>
      <c r="H17" t="s">
        <v>82</v>
      </c>
      <c r="I17" s="3">
        <v>42679</v>
      </c>
      <c r="J17" s="3">
        <v>42797</v>
      </c>
      <c r="K17" s="8" t="str">
        <f>IF(Sales_Pipeline[[#This Row],[Close_Date]]="","",TEXT(Sales_Pipeline[[#This Row],[Close_Date]],"ddd"))</f>
        <v>Fri</v>
      </c>
      <c r="L17" s="8" t="str">
        <f>IF(Sales_Pipeline[[#This Row],[Close_Date]]="","",TEXT(Sales_Pipeline[[#This Row],[Close_Date]],"mmm"))</f>
        <v>Mar</v>
      </c>
      <c r="M17" s="8" t="str">
        <f>IF(Sales_Pipeline[[#This Row],[Close_Date]]="","","Q"&amp;ROUNDUP(MONTH(Sales_Pipeline[[#This Row],[Close_Date]])/3,0))</f>
        <v>Q1</v>
      </c>
      <c r="N17" s="2" cm="1">
        <f t="array" ref="N17">IFERROR(_xlfn.IFS(Sales_Pipeline[[#This Row],[Deal_Stage]]="Won",_xlfn.XLOOKUP(Sales_Pipeline[[#This Row],[Product]],Products!$A$2:$A$8,Products!$C$2:$C$8),Sales_Pipeline[[#This Row],[Deal_Stage]]="Lost",_xlfn.XLOOKUP(Sales_Pipeline[[#This Row],[Product]],Products!$A$2:$A$8,Products!$C$2:$C$8)),"")</f>
        <v>55</v>
      </c>
      <c r="O17" s="2">
        <v>0</v>
      </c>
    </row>
    <row r="18" spans="1:15" x14ac:dyDescent="0.3">
      <c r="A18" t="s">
        <v>91</v>
      </c>
      <c r="B18" t="s">
        <v>35</v>
      </c>
      <c r="C18" t="str">
        <f>_xlfn.XLOOKUP(Sales_Pipeline[[#This Row],[Sales_Agent]],Sales_Teams[Sales_Agent],Sales_Teams[Manager])</f>
        <v>Celia Rouche</v>
      </c>
      <c r="D18" t="str">
        <f>_xlfn.XLOOKUP(Sales_Pipeline[[#This Row],[Manager]],Sales_Teams[Manager],Sales_Teams[Regional_Office])</f>
        <v>West</v>
      </c>
      <c r="E18" t="s">
        <v>76</v>
      </c>
      <c r="F18" t="s">
        <v>92</v>
      </c>
      <c r="G18" t="str">
        <f>IFERROR(_xlfn.XLOOKUP(Sales_Pipeline[[#This Row],[Account]],Accounts!$A$2:$A$86,Accounts!$F$2:$F$86),"")</f>
        <v>United States</v>
      </c>
      <c r="H18" t="s">
        <v>57</v>
      </c>
      <c r="I18" s="3">
        <v>42679</v>
      </c>
      <c r="J18" s="3">
        <v>42800</v>
      </c>
      <c r="K18" s="8" t="str">
        <f>IF(Sales_Pipeline[[#This Row],[Close_Date]]="","",TEXT(Sales_Pipeline[[#This Row],[Close_Date]],"ddd"))</f>
        <v>Mon</v>
      </c>
      <c r="L18" s="8" t="str">
        <f>IF(Sales_Pipeline[[#This Row],[Close_Date]]="","",TEXT(Sales_Pipeline[[#This Row],[Close_Date]],"mmm"))</f>
        <v>Mar</v>
      </c>
      <c r="M18" s="8" t="str">
        <f>IF(Sales_Pipeline[[#This Row],[Close_Date]]="","","Q"&amp;ROUNDUP(MONTH(Sales_Pipeline[[#This Row],[Close_Date]])/3,0))</f>
        <v>Q1</v>
      </c>
      <c r="N18" s="2" cm="1">
        <f t="array" ref="N18">IFERROR(_xlfn.IFS(Sales_Pipeline[[#This Row],[Deal_Stage]]="Won",_xlfn.XLOOKUP(Sales_Pipeline[[#This Row],[Product]],Products!$A$2:$A$8,Products!$C$2:$C$8),Sales_Pipeline[[#This Row],[Deal_Stage]]="Lost",_xlfn.XLOOKUP(Sales_Pipeline[[#This Row],[Product]],Products!$A$2:$A$8,Products!$C$2:$C$8)),"")</f>
        <v>3393</v>
      </c>
      <c r="O18" s="2">
        <v>3284</v>
      </c>
    </row>
    <row r="19" spans="1:15" x14ac:dyDescent="0.3">
      <c r="A19" t="s">
        <v>93</v>
      </c>
      <c r="B19" t="s">
        <v>7</v>
      </c>
      <c r="C19" t="str">
        <f>_xlfn.XLOOKUP(Sales_Pipeline[[#This Row],[Sales_Agent]],Sales_Teams[Sales_Agent],Sales_Teams[Manager])</f>
        <v>Dustin Brinkmann</v>
      </c>
      <c r="D19" t="str">
        <f>_xlfn.XLOOKUP(Sales_Pipeline[[#This Row],[Manager]],Sales_Teams[Manager],Sales_Teams[Regional_Office])</f>
        <v>Central</v>
      </c>
      <c r="E19" t="s">
        <v>61</v>
      </c>
      <c r="F19" t="s">
        <v>94</v>
      </c>
      <c r="G19" t="str">
        <f>IFERROR(_xlfn.XLOOKUP(Sales_Pipeline[[#This Row],[Account]],Accounts!$A$2:$A$86,Accounts!$F$2:$F$86),"")</f>
        <v>United States</v>
      </c>
      <c r="H19" t="s">
        <v>57</v>
      </c>
      <c r="I19" s="3">
        <v>42680</v>
      </c>
      <c r="J19" s="3">
        <v>42799</v>
      </c>
      <c r="K19" s="8" t="str">
        <f>IF(Sales_Pipeline[[#This Row],[Close_Date]]="","",TEXT(Sales_Pipeline[[#This Row],[Close_Date]],"ddd"))</f>
        <v>Sun</v>
      </c>
      <c r="L19" s="8" t="str">
        <f>IF(Sales_Pipeline[[#This Row],[Close_Date]]="","",TEXT(Sales_Pipeline[[#This Row],[Close_Date]],"mmm"))</f>
        <v>Mar</v>
      </c>
      <c r="M19" s="8" t="str">
        <f>IF(Sales_Pipeline[[#This Row],[Close_Date]]="","","Q"&amp;ROUNDUP(MONTH(Sales_Pipeline[[#This Row],[Close_Date]])/3,0))</f>
        <v>Q1</v>
      </c>
      <c r="N19" s="2" cm="1">
        <f t="array" ref="N19">IFERROR(_xlfn.IFS(Sales_Pipeline[[#This Row],[Deal_Stage]]="Won",_xlfn.XLOOKUP(Sales_Pipeline[[#This Row],[Product]],Products!$A$2:$A$8,Products!$C$2:$C$8),Sales_Pipeline[[#This Row],[Deal_Stage]]="Lost",_xlfn.XLOOKUP(Sales_Pipeline[[#This Row],[Product]],Products!$A$2:$A$8,Products!$C$2:$C$8)),"")</f>
        <v>55</v>
      </c>
      <c r="O19" s="2">
        <v>61</v>
      </c>
    </row>
    <row r="20" spans="1:15" x14ac:dyDescent="0.3">
      <c r="A20" t="s">
        <v>95</v>
      </c>
      <c r="B20" t="s">
        <v>25</v>
      </c>
      <c r="C20" t="str">
        <f>_xlfn.XLOOKUP(Sales_Pipeline[[#This Row],[Sales_Agent]],Sales_Teams[Sales_Agent],Sales_Teams[Manager])</f>
        <v>Rocco Neubert</v>
      </c>
      <c r="D20" t="str">
        <f>_xlfn.XLOOKUP(Sales_Pipeline[[#This Row],[Manager]],Sales_Teams[Manager],Sales_Teams[Regional_Office])</f>
        <v>East</v>
      </c>
      <c r="E20" t="s">
        <v>8953</v>
      </c>
      <c r="F20" t="s">
        <v>96</v>
      </c>
      <c r="G20" t="str">
        <f>IFERROR(_xlfn.XLOOKUP(Sales_Pipeline[[#This Row],[Account]],Accounts!$A$2:$A$86,Accounts!$F$2:$F$86),"")</f>
        <v>United States</v>
      </c>
      <c r="H20" t="s">
        <v>82</v>
      </c>
      <c r="I20" s="3">
        <v>42681</v>
      </c>
      <c r="J20" s="3">
        <v>42803</v>
      </c>
      <c r="K20" s="8" t="str">
        <f>IF(Sales_Pipeline[[#This Row],[Close_Date]]="","",TEXT(Sales_Pipeline[[#This Row],[Close_Date]],"ddd"))</f>
        <v>Thu</v>
      </c>
      <c r="L20" s="8" t="str">
        <f>IF(Sales_Pipeline[[#This Row],[Close_Date]]="","",TEXT(Sales_Pipeline[[#This Row],[Close_Date]],"mmm"))</f>
        <v>Mar</v>
      </c>
      <c r="M20" s="8" t="str">
        <f>IF(Sales_Pipeline[[#This Row],[Close_Date]]="","","Q"&amp;ROUNDUP(MONTH(Sales_Pipeline[[#This Row],[Close_Date]])/3,0))</f>
        <v>Q1</v>
      </c>
      <c r="N20" s="2" cm="1">
        <f t="array" ref="N20">IFERROR(_xlfn.IFS(Sales_Pipeline[[#This Row],[Deal_Stage]]="Won",_xlfn.XLOOKUP(Sales_Pipeline[[#This Row],[Product]],Products!$A$2:$A$8,Products!$C$2:$C$8),Sales_Pipeline[[#This Row],[Deal_Stage]]="Lost",_xlfn.XLOOKUP(Sales_Pipeline[[#This Row],[Product]],Products!$A$2:$A$8,Products!$C$2:$C$8)),"")</f>
        <v>4821</v>
      </c>
      <c r="O20" s="2">
        <v>0</v>
      </c>
    </row>
    <row r="21" spans="1:15" x14ac:dyDescent="0.3">
      <c r="A21" t="s">
        <v>97</v>
      </c>
      <c r="B21" t="s">
        <v>38</v>
      </c>
      <c r="C21" t="str">
        <f>_xlfn.XLOOKUP(Sales_Pipeline[[#This Row],[Sales_Agent]],Sales_Teams[Sales_Agent],Sales_Teams[Manager])</f>
        <v>Celia Rouche</v>
      </c>
      <c r="D21" t="str">
        <f>_xlfn.XLOOKUP(Sales_Pipeline[[#This Row],[Manager]],Sales_Teams[Manager],Sales_Teams[Regional_Office])</f>
        <v>West</v>
      </c>
      <c r="E21" t="s">
        <v>61</v>
      </c>
      <c r="F21" t="s">
        <v>98</v>
      </c>
      <c r="G21" t="str">
        <f>IFERROR(_xlfn.XLOOKUP(Sales_Pipeline[[#This Row],[Account]],Accounts!$A$2:$A$86,Accounts!$F$2:$F$86),"")</f>
        <v>United States</v>
      </c>
      <c r="H21" t="s">
        <v>57</v>
      </c>
      <c r="I21" s="3">
        <v>42681</v>
      </c>
      <c r="J21" s="3">
        <v>42802</v>
      </c>
      <c r="K21" s="8" t="str">
        <f>IF(Sales_Pipeline[[#This Row],[Close_Date]]="","",TEXT(Sales_Pipeline[[#This Row],[Close_Date]],"ddd"))</f>
        <v>Wed</v>
      </c>
      <c r="L21" s="8" t="str">
        <f>IF(Sales_Pipeline[[#This Row],[Close_Date]]="","",TEXT(Sales_Pipeline[[#This Row],[Close_Date]],"mmm"))</f>
        <v>Mar</v>
      </c>
      <c r="M21" s="8" t="str">
        <f>IF(Sales_Pipeline[[#This Row],[Close_Date]]="","","Q"&amp;ROUNDUP(MONTH(Sales_Pipeline[[#This Row],[Close_Date]])/3,0))</f>
        <v>Q1</v>
      </c>
      <c r="N21" s="2" cm="1">
        <f t="array" ref="N21">IFERROR(_xlfn.IFS(Sales_Pipeline[[#This Row],[Deal_Stage]]="Won",_xlfn.XLOOKUP(Sales_Pipeline[[#This Row],[Product]],Products!$A$2:$A$8,Products!$C$2:$C$8),Sales_Pipeline[[#This Row],[Deal_Stage]]="Lost",_xlfn.XLOOKUP(Sales_Pipeline[[#This Row],[Product]],Products!$A$2:$A$8,Products!$C$2:$C$8)),"")</f>
        <v>55</v>
      </c>
      <c r="O21" s="2">
        <v>46</v>
      </c>
    </row>
    <row r="22" spans="1:15" x14ac:dyDescent="0.3">
      <c r="A22" t="s">
        <v>99</v>
      </c>
      <c r="B22" t="s">
        <v>40</v>
      </c>
      <c r="C22" t="str">
        <f>_xlfn.XLOOKUP(Sales_Pipeline[[#This Row],[Sales_Agent]],Sales_Teams[Sales_Agent],Sales_Teams[Manager])</f>
        <v>Summer Sewald</v>
      </c>
      <c r="D22" t="str">
        <f>_xlfn.XLOOKUP(Sales_Pipeline[[#This Row],[Manager]],Sales_Teams[Manager],Sales_Teams[Regional_Office])</f>
        <v>West</v>
      </c>
      <c r="E22" t="s">
        <v>84</v>
      </c>
      <c r="F22" t="s">
        <v>100</v>
      </c>
      <c r="G22" t="str">
        <f>IFERROR(_xlfn.XLOOKUP(Sales_Pipeline[[#This Row],[Account]],Accounts!$A$2:$A$86,Accounts!$F$2:$F$86),"")</f>
        <v>United States</v>
      </c>
      <c r="H22" t="s">
        <v>82</v>
      </c>
      <c r="I22" s="3">
        <v>42681</v>
      </c>
      <c r="J22" s="3">
        <v>42811</v>
      </c>
      <c r="K22" s="8" t="str">
        <f>IF(Sales_Pipeline[[#This Row],[Close_Date]]="","",TEXT(Sales_Pipeline[[#This Row],[Close_Date]],"ddd"))</f>
        <v>Fri</v>
      </c>
      <c r="L22" s="8" t="str">
        <f>IF(Sales_Pipeline[[#This Row],[Close_Date]]="","",TEXT(Sales_Pipeline[[#This Row],[Close_Date]],"mmm"))</f>
        <v>Mar</v>
      </c>
      <c r="M22" s="8" t="str">
        <f>IF(Sales_Pipeline[[#This Row],[Close_Date]]="","","Q"&amp;ROUNDUP(MONTH(Sales_Pipeline[[#This Row],[Close_Date]])/3,0))</f>
        <v>Q1</v>
      </c>
      <c r="N22" s="2" cm="1">
        <f t="array" ref="N22">IFERROR(_xlfn.IFS(Sales_Pipeline[[#This Row],[Deal_Stage]]="Won",_xlfn.XLOOKUP(Sales_Pipeline[[#This Row],[Product]],Products!$A$2:$A$8,Products!$C$2:$C$8),Sales_Pipeline[[#This Row],[Deal_Stage]]="Lost",_xlfn.XLOOKUP(Sales_Pipeline[[#This Row],[Product]],Products!$A$2:$A$8,Products!$C$2:$C$8)),"")</f>
        <v>5482</v>
      </c>
      <c r="O22" s="2">
        <v>0</v>
      </c>
    </row>
    <row r="23" spans="1:15" x14ac:dyDescent="0.3">
      <c r="A23" t="s">
        <v>101</v>
      </c>
      <c r="B23" t="s">
        <v>9</v>
      </c>
      <c r="C23" t="str">
        <f>_xlfn.XLOOKUP(Sales_Pipeline[[#This Row],[Sales_Agent]],Sales_Teams[Sales_Agent],Sales_Teams[Manager])</f>
        <v>Dustin Brinkmann</v>
      </c>
      <c r="D23" t="str">
        <f>_xlfn.XLOOKUP(Sales_Pipeline[[#This Row],[Manager]],Sales_Teams[Manager],Sales_Teams[Regional_Office])</f>
        <v>Central</v>
      </c>
      <c r="E23" t="s">
        <v>61</v>
      </c>
      <c r="F23" t="s">
        <v>68</v>
      </c>
      <c r="G23" t="str">
        <f>IFERROR(_xlfn.XLOOKUP(Sales_Pipeline[[#This Row],[Account]],Accounts!$A$2:$A$86,Accounts!$F$2:$F$86),"")</f>
        <v>United States</v>
      </c>
      <c r="H23" t="s">
        <v>57</v>
      </c>
      <c r="I23" s="3">
        <v>42681</v>
      </c>
      <c r="J23" s="3">
        <v>42812</v>
      </c>
      <c r="K23" s="8" t="str">
        <f>IF(Sales_Pipeline[[#This Row],[Close_Date]]="","",TEXT(Sales_Pipeline[[#This Row],[Close_Date]],"ddd"))</f>
        <v>Sat</v>
      </c>
      <c r="L23" s="8" t="str">
        <f>IF(Sales_Pipeline[[#This Row],[Close_Date]]="","",TEXT(Sales_Pipeline[[#This Row],[Close_Date]],"mmm"))</f>
        <v>Mar</v>
      </c>
      <c r="M23" s="8" t="str">
        <f>IF(Sales_Pipeline[[#This Row],[Close_Date]]="","","Q"&amp;ROUNDUP(MONTH(Sales_Pipeline[[#This Row],[Close_Date]])/3,0))</f>
        <v>Q1</v>
      </c>
      <c r="N23" s="2" cm="1">
        <f t="array" ref="N23">IFERROR(_xlfn.IFS(Sales_Pipeline[[#This Row],[Deal_Stage]]="Won",_xlfn.XLOOKUP(Sales_Pipeline[[#This Row],[Product]],Products!$A$2:$A$8,Products!$C$2:$C$8),Sales_Pipeline[[#This Row],[Deal_Stage]]="Lost",_xlfn.XLOOKUP(Sales_Pipeline[[#This Row],[Product]],Products!$A$2:$A$8,Products!$C$2:$C$8)),"")</f>
        <v>55</v>
      </c>
      <c r="O23" s="2">
        <v>50</v>
      </c>
    </row>
    <row r="24" spans="1:15" x14ac:dyDescent="0.3">
      <c r="A24" t="s">
        <v>102</v>
      </c>
      <c r="B24" t="s">
        <v>17</v>
      </c>
      <c r="C24" t="str">
        <f>_xlfn.XLOOKUP(Sales_Pipeline[[#This Row],[Sales_Agent]],Sales_Teams[Sales_Agent],Sales_Teams[Manager])</f>
        <v>Cara Losch</v>
      </c>
      <c r="D24" t="str">
        <f>_xlfn.XLOOKUP(Sales_Pipeline[[#This Row],[Manager]],Sales_Teams[Manager],Sales_Teams[Regional_Office])</f>
        <v>East</v>
      </c>
      <c r="E24" t="s">
        <v>55</v>
      </c>
      <c r="F24" t="s">
        <v>103</v>
      </c>
      <c r="G24" t="str">
        <f>IFERROR(_xlfn.XLOOKUP(Sales_Pipeline[[#This Row],[Account]],Accounts!$A$2:$A$86,Accounts!$F$2:$F$86),"")</f>
        <v>United States</v>
      </c>
      <c r="H24" t="s">
        <v>57</v>
      </c>
      <c r="I24" s="3">
        <v>42681</v>
      </c>
      <c r="J24" s="3">
        <v>42805</v>
      </c>
      <c r="K24" s="8" t="str">
        <f>IF(Sales_Pipeline[[#This Row],[Close_Date]]="","",TEXT(Sales_Pipeline[[#This Row],[Close_Date]],"ddd"))</f>
        <v>Sat</v>
      </c>
      <c r="L24" s="8" t="str">
        <f>IF(Sales_Pipeline[[#This Row],[Close_Date]]="","",TEXT(Sales_Pipeline[[#This Row],[Close_Date]],"mmm"))</f>
        <v>Mar</v>
      </c>
      <c r="M24" s="8" t="str">
        <f>IF(Sales_Pipeline[[#This Row],[Close_Date]]="","","Q"&amp;ROUNDUP(MONTH(Sales_Pipeline[[#This Row],[Close_Date]])/3,0))</f>
        <v>Q1</v>
      </c>
      <c r="N24" s="2" cm="1">
        <f t="array" ref="N24">IFERROR(_xlfn.IFS(Sales_Pipeline[[#This Row],[Deal_Stage]]="Won",_xlfn.XLOOKUP(Sales_Pipeline[[#This Row],[Product]],Products!$A$2:$A$8,Products!$C$2:$C$8),Sales_Pipeline[[#This Row],[Deal_Stage]]="Lost",_xlfn.XLOOKUP(Sales_Pipeline[[#This Row],[Product]],Products!$A$2:$A$8,Products!$C$2:$C$8)),"")</f>
        <v>1096</v>
      </c>
      <c r="O24" s="2">
        <v>1014</v>
      </c>
    </row>
    <row r="25" spans="1:15" x14ac:dyDescent="0.3">
      <c r="A25" t="s">
        <v>104</v>
      </c>
      <c r="B25" t="s">
        <v>15</v>
      </c>
      <c r="C25" t="str">
        <f>_xlfn.XLOOKUP(Sales_Pipeline[[#This Row],[Sales_Agent]],Sales_Teams[Sales_Agent],Sales_Teams[Manager])</f>
        <v>Melvin Marxen</v>
      </c>
      <c r="D25" t="str">
        <f>_xlfn.XLOOKUP(Sales_Pipeline[[#This Row],[Manager]],Sales_Teams[Manager],Sales_Teams[Regional_Office])</f>
        <v>Central</v>
      </c>
      <c r="E25" t="s">
        <v>63</v>
      </c>
      <c r="F25" t="s">
        <v>105</v>
      </c>
      <c r="G25" t="str">
        <f>IFERROR(_xlfn.XLOOKUP(Sales_Pipeline[[#This Row],[Account]],Accounts!$A$2:$A$86,Accounts!$F$2:$F$86),"")</f>
        <v>United States</v>
      </c>
      <c r="H25" t="s">
        <v>57</v>
      </c>
      <c r="I25" s="3">
        <v>42682</v>
      </c>
      <c r="J25" s="3">
        <v>42820</v>
      </c>
      <c r="K25" s="8" t="str">
        <f>IF(Sales_Pipeline[[#This Row],[Close_Date]]="","",TEXT(Sales_Pipeline[[#This Row],[Close_Date]],"ddd"))</f>
        <v>Sun</v>
      </c>
      <c r="L25" s="8" t="str">
        <f>IF(Sales_Pipeline[[#This Row],[Close_Date]]="","",TEXT(Sales_Pipeline[[#This Row],[Close_Date]],"mmm"))</f>
        <v>Mar</v>
      </c>
      <c r="M25" s="8" t="str">
        <f>IF(Sales_Pipeline[[#This Row],[Close_Date]]="","","Q"&amp;ROUNDUP(MONTH(Sales_Pipeline[[#This Row],[Close_Date]])/3,0))</f>
        <v>Q1</v>
      </c>
      <c r="N25" s="2" cm="1">
        <f t="array" ref="N25">IFERROR(_xlfn.IFS(Sales_Pipeline[[#This Row],[Deal_Stage]]="Won",_xlfn.XLOOKUP(Sales_Pipeline[[#This Row],[Product]],Products!$A$2:$A$8,Products!$C$2:$C$8),Sales_Pipeline[[#This Row],[Deal_Stage]]="Lost",_xlfn.XLOOKUP(Sales_Pipeline[[#This Row],[Product]],Products!$A$2:$A$8,Products!$C$2:$C$8)),"")</f>
        <v>550</v>
      </c>
      <c r="O25" s="2">
        <v>561</v>
      </c>
    </row>
    <row r="26" spans="1:15" x14ac:dyDescent="0.3">
      <c r="A26" t="s">
        <v>106</v>
      </c>
      <c r="B26" t="s">
        <v>43</v>
      </c>
      <c r="C26" t="str">
        <f>_xlfn.XLOOKUP(Sales_Pipeline[[#This Row],[Sales_Agent]],Sales_Teams[Sales_Agent],Sales_Teams[Manager])</f>
        <v>Summer Sewald</v>
      </c>
      <c r="D26" t="str">
        <f>_xlfn.XLOOKUP(Sales_Pipeline[[#This Row],[Manager]],Sales_Teams[Manager],Sales_Teams[Regional_Office])</f>
        <v>West</v>
      </c>
      <c r="E26" t="s">
        <v>63</v>
      </c>
      <c r="F26" t="s">
        <v>107</v>
      </c>
      <c r="G26" t="str">
        <f>IFERROR(_xlfn.XLOOKUP(Sales_Pipeline[[#This Row],[Account]],Accounts!$A$2:$A$86,Accounts!$F$2:$F$86),"")</f>
        <v>United States</v>
      </c>
      <c r="H26" t="s">
        <v>57</v>
      </c>
      <c r="I26" s="3">
        <v>42684</v>
      </c>
      <c r="J26" s="3">
        <v>42817</v>
      </c>
      <c r="K26" s="8" t="str">
        <f>IF(Sales_Pipeline[[#This Row],[Close_Date]]="","",TEXT(Sales_Pipeline[[#This Row],[Close_Date]],"ddd"))</f>
        <v>Thu</v>
      </c>
      <c r="L26" s="8" t="str">
        <f>IF(Sales_Pipeline[[#This Row],[Close_Date]]="","",TEXT(Sales_Pipeline[[#This Row],[Close_Date]],"mmm"))</f>
        <v>Mar</v>
      </c>
      <c r="M26" s="8" t="str">
        <f>IF(Sales_Pipeline[[#This Row],[Close_Date]]="","","Q"&amp;ROUNDUP(MONTH(Sales_Pipeline[[#This Row],[Close_Date]])/3,0))</f>
        <v>Q1</v>
      </c>
      <c r="N26" s="2" cm="1">
        <f t="array" ref="N26">IFERROR(_xlfn.IFS(Sales_Pipeline[[#This Row],[Deal_Stage]]="Won",_xlfn.XLOOKUP(Sales_Pipeline[[#This Row],[Product]],Products!$A$2:$A$8,Products!$C$2:$C$8),Sales_Pipeline[[#This Row],[Deal_Stage]]="Lost",_xlfn.XLOOKUP(Sales_Pipeline[[#This Row],[Product]],Products!$A$2:$A$8,Products!$C$2:$C$8)),"")</f>
        <v>550</v>
      </c>
      <c r="O26" s="2">
        <v>590</v>
      </c>
    </row>
    <row r="27" spans="1:15" x14ac:dyDescent="0.3">
      <c r="A27" t="s">
        <v>108</v>
      </c>
      <c r="B27" t="s">
        <v>45</v>
      </c>
      <c r="C27" t="str">
        <f>_xlfn.XLOOKUP(Sales_Pipeline[[#This Row],[Sales_Agent]],Sales_Teams[Sales_Agent],Sales_Teams[Manager])</f>
        <v>Summer Sewald</v>
      </c>
      <c r="D27" t="str">
        <f>_xlfn.XLOOKUP(Sales_Pipeline[[#This Row],[Manager]],Sales_Teams[Manager],Sales_Teams[Regional_Office])</f>
        <v>West</v>
      </c>
      <c r="E27" t="s">
        <v>76</v>
      </c>
      <c r="F27" t="s">
        <v>109</v>
      </c>
      <c r="G27" t="str">
        <f>IFERROR(_xlfn.XLOOKUP(Sales_Pipeline[[#This Row],[Account]],Accounts!$A$2:$A$86,Accounts!$F$2:$F$86),"")</f>
        <v>Japan</v>
      </c>
      <c r="H27" t="s">
        <v>77</v>
      </c>
      <c r="I27" s="3">
        <v>42684</v>
      </c>
      <c r="K27" s="8" t="str">
        <f>IF(Sales_Pipeline[[#This Row],[Close_Date]]="","",TEXT(Sales_Pipeline[[#This Row],[Close_Date]],"ddd"))</f>
        <v/>
      </c>
      <c r="L27" s="8" t="str">
        <f>IF(Sales_Pipeline[[#This Row],[Close_Date]]="","",TEXT(Sales_Pipeline[[#This Row],[Close_Date]],"mmm"))</f>
        <v/>
      </c>
      <c r="M27" s="8" t="str">
        <f>IF(Sales_Pipeline[[#This Row],[Close_Date]]="","","Q"&amp;ROUNDUP(MONTH(Sales_Pipeline[[#This Row],[Close_Date]])/3,0))</f>
        <v/>
      </c>
      <c r="N27" s="2" t="str" cm="1">
        <f t="array" ref="N27">IFERROR(_xlfn.IFS(Sales_Pipeline[[#This Row],[Deal_Stage]]="Won",_xlfn.XLOOKUP(Sales_Pipeline[[#This Row],[Product]],Products!$A$2:$A$8,Products!$C$2:$C$8),Sales_Pipeline[[#This Row],[Deal_Stage]]="Lost",_xlfn.XLOOKUP(Sales_Pipeline[[#This Row],[Product]],Products!$A$2:$A$8,Products!$C$2:$C$8)),"")</f>
        <v/>
      </c>
      <c r="O27" s="2">
        <v>0</v>
      </c>
    </row>
    <row r="28" spans="1:15" x14ac:dyDescent="0.3">
      <c r="A28" t="s">
        <v>110</v>
      </c>
      <c r="B28" t="s">
        <v>7</v>
      </c>
      <c r="C28" t="str">
        <f>_xlfn.XLOOKUP(Sales_Pipeline[[#This Row],[Sales_Agent]],Sales_Teams[Sales_Agent],Sales_Teams[Manager])</f>
        <v>Dustin Brinkmann</v>
      </c>
      <c r="D28" t="str">
        <f>_xlfn.XLOOKUP(Sales_Pipeline[[#This Row],[Manager]],Sales_Teams[Manager],Sales_Teams[Regional_Office])</f>
        <v>Central</v>
      </c>
      <c r="E28" t="s">
        <v>61</v>
      </c>
      <c r="F28" t="s">
        <v>79</v>
      </c>
      <c r="G28" t="str">
        <f>IFERROR(_xlfn.XLOOKUP(Sales_Pipeline[[#This Row],[Account]],Accounts!$A$2:$A$86,Accounts!$F$2:$F$86),"")</f>
        <v>Philipines</v>
      </c>
      <c r="H28" t="s">
        <v>57</v>
      </c>
      <c r="I28" s="3">
        <v>42684</v>
      </c>
      <c r="J28" s="3">
        <v>42806</v>
      </c>
      <c r="K28" s="8" t="str">
        <f>IF(Sales_Pipeline[[#This Row],[Close_Date]]="","",TEXT(Sales_Pipeline[[#This Row],[Close_Date]],"ddd"))</f>
        <v>Sun</v>
      </c>
      <c r="L28" s="8" t="str">
        <f>IF(Sales_Pipeline[[#This Row],[Close_Date]]="","",TEXT(Sales_Pipeline[[#This Row],[Close_Date]],"mmm"))</f>
        <v>Mar</v>
      </c>
      <c r="M28" s="8" t="str">
        <f>IF(Sales_Pipeline[[#This Row],[Close_Date]]="","","Q"&amp;ROUNDUP(MONTH(Sales_Pipeline[[#This Row],[Close_Date]])/3,0))</f>
        <v>Q1</v>
      </c>
      <c r="N28" s="2" cm="1">
        <f t="array" ref="N28">IFERROR(_xlfn.IFS(Sales_Pipeline[[#This Row],[Deal_Stage]]="Won",_xlfn.XLOOKUP(Sales_Pipeline[[#This Row],[Product]],Products!$A$2:$A$8,Products!$C$2:$C$8),Sales_Pipeline[[#This Row],[Deal_Stage]]="Lost",_xlfn.XLOOKUP(Sales_Pipeline[[#This Row],[Product]],Products!$A$2:$A$8,Products!$C$2:$C$8)),"")</f>
        <v>55</v>
      </c>
      <c r="O28" s="2">
        <v>61</v>
      </c>
    </row>
    <row r="29" spans="1:15" x14ac:dyDescent="0.3">
      <c r="A29" t="s">
        <v>111</v>
      </c>
      <c r="B29" t="s">
        <v>17</v>
      </c>
      <c r="C29" t="str">
        <f>_xlfn.XLOOKUP(Sales_Pipeline[[#This Row],[Sales_Agent]],Sales_Teams[Sales_Agent],Sales_Teams[Manager])</f>
        <v>Cara Losch</v>
      </c>
      <c r="D29" t="str">
        <f>_xlfn.XLOOKUP(Sales_Pipeline[[#This Row],[Manager]],Sales_Teams[Manager],Sales_Teams[Regional_Office])</f>
        <v>East</v>
      </c>
      <c r="E29" t="s">
        <v>84</v>
      </c>
      <c r="F29" t="s">
        <v>96</v>
      </c>
      <c r="G29" t="str">
        <f>IFERROR(_xlfn.XLOOKUP(Sales_Pipeline[[#This Row],[Account]],Accounts!$A$2:$A$86,Accounts!$F$2:$F$86),"")</f>
        <v>United States</v>
      </c>
      <c r="H29" t="s">
        <v>82</v>
      </c>
      <c r="I29" s="3">
        <v>42684</v>
      </c>
      <c r="J29" s="3">
        <v>42805</v>
      </c>
      <c r="K29" s="8" t="str">
        <f>IF(Sales_Pipeline[[#This Row],[Close_Date]]="","",TEXT(Sales_Pipeline[[#This Row],[Close_Date]],"ddd"))</f>
        <v>Sat</v>
      </c>
      <c r="L29" s="8" t="str">
        <f>IF(Sales_Pipeline[[#This Row],[Close_Date]]="","",TEXT(Sales_Pipeline[[#This Row],[Close_Date]],"mmm"))</f>
        <v>Mar</v>
      </c>
      <c r="M29" s="8" t="str">
        <f>IF(Sales_Pipeline[[#This Row],[Close_Date]]="","","Q"&amp;ROUNDUP(MONTH(Sales_Pipeline[[#This Row],[Close_Date]])/3,0))</f>
        <v>Q1</v>
      </c>
      <c r="N29" s="2" cm="1">
        <f t="array" ref="N29">IFERROR(_xlfn.IFS(Sales_Pipeline[[#This Row],[Deal_Stage]]="Won",_xlfn.XLOOKUP(Sales_Pipeline[[#This Row],[Product]],Products!$A$2:$A$8,Products!$C$2:$C$8),Sales_Pipeline[[#This Row],[Deal_Stage]]="Lost",_xlfn.XLOOKUP(Sales_Pipeline[[#This Row],[Product]],Products!$A$2:$A$8,Products!$C$2:$C$8)),"")</f>
        <v>5482</v>
      </c>
      <c r="O29" s="2">
        <v>0</v>
      </c>
    </row>
    <row r="30" spans="1:15" x14ac:dyDescent="0.3">
      <c r="A30" t="s">
        <v>112</v>
      </c>
      <c r="B30" t="s">
        <v>38</v>
      </c>
      <c r="C30" t="str">
        <f>_xlfn.XLOOKUP(Sales_Pipeline[[#This Row],[Sales_Agent]],Sales_Teams[Sales_Agent],Sales_Teams[Manager])</f>
        <v>Celia Rouche</v>
      </c>
      <c r="D30" t="str">
        <f>_xlfn.XLOOKUP(Sales_Pipeline[[#This Row],[Manager]],Sales_Teams[Manager],Sales_Teams[Regional_Office])</f>
        <v>West</v>
      </c>
      <c r="E30" t="s">
        <v>61</v>
      </c>
      <c r="F30" t="s">
        <v>72</v>
      </c>
      <c r="G30" t="str">
        <f>IFERROR(_xlfn.XLOOKUP(Sales_Pipeline[[#This Row],[Account]],Accounts!$A$2:$A$86,Accounts!$F$2:$F$86),"")</f>
        <v>United States</v>
      </c>
      <c r="H30" t="s">
        <v>57</v>
      </c>
      <c r="I30" s="3">
        <v>42685</v>
      </c>
      <c r="J30" s="3">
        <v>42799</v>
      </c>
      <c r="K30" s="8" t="str">
        <f>IF(Sales_Pipeline[[#This Row],[Close_Date]]="","",TEXT(Sales_Pipeline[[#This Row],[Close_Date]],"ddd"))</f>
        <v>Sun</v>
      </c>
      <c r="L30" s="8" t="str">
        <f>IF(Sales_Pipeline[[#This Row],[Close_Date]]="","",TEXT(Sales_Pipeline[[#This Row],[Close_Date]],"mmm"))</f>
        <v>Mar</v>
      </c>
      <c r="M30" s="8" t="str">
        <f>IF(Sales_Pipeline[[#This Row],[Close_Date]]="","","Q"&amp;ROUNDUP(MONTH(Sales_Pipeline[[#This Row],[Close_Date]])/3,0))</f>
        <v>Q1</v>
      </c>
      <c r="N30" s="2" cm="1">
        <f t="array" ref="N30">IFERROR(_xlfn.IFS(Sales_Pipeline[[#This Row],[Deal_Stage]]="Won",_xlfn.XLOOKUP(Sales_Pipeline[[#This Row],[Product]],Products!$A$2:$A$8,Products!$C$2:$C$8),Sales_Pipeline[[#This Row],[Deal_Stage]]="Lost",_xlfn.XLOOKUP(Sales_Pipeline[[#This Row],[Product]],Products!$A$2:$A$8,Products!$C$2:$C$8)),"")</f>
        <v>55</v>
      </c>
      <c r="O30" s="2">
        <v>58</v>
      </c>
    </row>
    <row r="31" spans="1:15" x14ac:dyDescent="0.3">
      <c r="A31" t="s">
        <v>113</v>
      </c>
      <c r="B31" t="s">
        <v>45</v>
      </c>
      <c r="C31" t="str">
        <f>_xlfn.XLOOKUP(Sales_Pipeline[[#This Row],[Sales_Agent]],Sales_Teams[Sales_Agent],Sales_Teams[Manager])</f>
        <v>Summer Sewald</v>
      </c>
      <c r="D31" t="str">
        <f>_xlfn.XLOOKUP(Sales_Pipeline[[#This Row],[Manager]],Sales_Teams[Manager],Sales_Teams[Regional_Office])</f>
        <v>West</v>
      </c>
      <c r="E31" t="s">
        <v>8953</v>
      </c>
      <c r="F31" t="s">
        <v>114</v>
      </c>
      <c r="G31" t="str">
        <f>IFERROR(_xlfn.XLOOKUP(Sales_Pipeline[[#This Row],[Account]],Accounts!$A$2:$A$86,Accounts!$F$2:$F$86),"")</f>
        <v>United States</v>
      </c>
      <c r="H31" t="s">
        <v>57</v>
      </c>
      <c r="I31" s="3">
        <v>42685</v>
      </c>
      <c r="J31" s="3">
        <v>42808</v>
      </c>
      <c r="K31" s="8" t="str">
        <f>IF(Sales_Pipeline[[#This Row],[Close_Date]]="","",TEXT(Sales_Pipeline[[#This Row],[Close_Date]],"ddd"))</f>
        <v>Tue</v>
      </c>
      <c r="L31" s="8" t="str">
        <f>IF(Sales_Pipeline[[#This Row],[Close_Date]]="","",TEXT(Sales_Pipeline[[#This Row],[Close_Date]],"mmm"))</f>
        <v>Mar</v>
      </c>
      <c r="M31" s="8" t="str">
        <f>IF(Sales_Pipeline[[#This Row],[Close_Date]]="","","Q"&amp;ROUNDUP(MONTH(Sales_Pipeline[[#This Row],[Close_Date]])/3,0))</f>
        <v>Q1</v>
      </c>
      <c r="N31" s="2" cm="1">
        <f t="array" ref="N31">IFERROR(_xlfn.IFS(Sales_Pipeline[[#This Row],[Deal_Stage]]="Won",_xlfn.XLOOKUP(Sales_Pipeline[[#This Row],[Product]],Products!$A$2:$A$8,Products!$C$2:$C$8),Sales_Pipeline[[#This Row],[Deal_Stage]]="Lost",_xlfn.XLOOKUP(Sales_Pipeline[[#This Row],[Product]],Products!$A$2:$A$8,Products!$C$2:$C$8)),"")</f>
        <v>4821</v>
      </c>
      <c r="O31" s="2">
        <v>4899</v>
      </c>
    </row>
    <row r="32" spans="1:15" x14ac:dyDescent="0.3">
      <c r="A32" t="s">
        <v>115</v>
      </c>
      <c r="B32" t="s">
        <v>21</v>
      </c>
      <c r="C32" t="str">
        <f>_xlfn.XLOOKUP(Sales_Pipeline[[#This Row],[Sales_Agent]],Sales_Teams[Sales_Agent],Sales_Teams[Manager])</f>
        <v>Cara Losch</v>
      </c>
      <c r="D32" t="str">
        <f>_xlfn.XLOOKUP(Sales_Pipeline[[#This Row],[Manager]],Sales_Teams[Manager],Sales_Teams[Regional_Office])</f>
        <v>East</v>
      </c>
      <c r="E32" t="s">
        <v>76</v>
      </c>
      <c r="F32" t="s">
        <v>116</v>
      </c>
      <c r="G32" t="str">
        <f>IFERROR(_xlfn.XLOOKUP(Sales_Pipeline[[#This Row],[Account]],Accounts!$A$2:$A$86,Accounts!$F$2:$F$86),"")</f>
        <v>United States</v>
      </c>
      <c r="H32" t="s">
        <v>82</v>
      </c>
      <c r="I32" s="3">
        <v>42685</v>
      </c>
      <c r="J32" s="3">
        <v>42795</v>
      </c>
      <c r="K32" s="8" t="str">
        <f>IF(Sales_Pipeline[[#This Row],[Close_Date]]="","",TEXT(Sales_Pipeline[[#This Row],[Close_Date]],"ddd"))</f>
        <v>Wed</v>
      </c>
      <c r="L32" s="8" t="str">
        <f>IF(Sales_Pipeline[[#This Row],[Close_Date]]="","",TEXT(Sales_Pipeline[[#This Row],[Close_Date]],"mmm"))</f>
        <v>Mar</v>
      </c>
      <c r="M32" s="8" t="str">
        <f>IF(Sales_Pipeline[[#This Row],[Close_Date]]="","","Q"&amp;ROUNDUP(MONTH(Sales_Pipeline[[#This Row],[Close_Date]])/3,0))</f>
        <v>Q1</v>
      </c>
      <c r="N32" s="2" cm="1">
        <f t="array" ref="N32">IFERROR(_xlfn.IFS(Sales_Pipeline[[#This Row],[Deal_Stage]]="Won",_xlfn.XLOOKUP(Sales_Pipeline[[#This Row],[Product]],Products!$A$2:$A$8,Products!$C$2:$C$8),Sales_Pipeline[[#This Row],[Deal_Stage]]="Lost",_xlfn.XLOOKUP(Sales_Pipeline[[#This Row],[Product]],Products!$A$2:$A$8,Products!$C$2:$C$8)),"")</f>
        <v>3393</v>
      </c>
      <c r="O32" s="2">
        <v>0</v>
      </c>
    </row>
    <row r="33" spans="1:15" x14ac:dyDescent="0.3">
      <c r="A33" t="s">
        <v>117</v>
      </c>
      <c r="B33" t="s">
        <v>7</v>
      </c>
      <c r="C33" t="str">
        <f>_xlfn.XLOOKUP(Sales_Pipeline[[#This Row],[Sales_Agent]],Sales_Teams[Sales_Agent],Sales_Teams[Manager])</f>
        <v>Dustin Brinkmann</v>
      </c>
      <c r="D33" t="str">
        <f>_xlfn.XLOOKUP(Sales_Pipeline[[#This Row],[Manager]],Sales_Teams[Manager],Sales_Teams[Regional_Office])</f>
        <v>Central</v>
      </c>
      <c r="E33" t="s">
        <v>61</v>
      </c>
      <c r="F33" t="s">
        <v>118</v>
      </c>
      <c r="G33" t="str">
        <f>IFERROR(_xlfn.XLOOKUP(Sales_Pipeline[[#This Row],[Account]],Accounts!$A$2:$A$86,Accounts!$F$2:$F$86),"")</f>
        <v>United States</v>
      </c>
      <c r="H33" t="s">
        <v>57</v>
      </c>
      <c r="I33" s="3">
        <v>42685</v>
      </c>
      <c r="J33" s="3">
        <v>42797</v>
      </c>
      <c r="K33" s="8" t="str">
        <f>IF(Sales_Pipeline[[#This Row],[Close_Date]]="","",TEXT(Sales_Pipeline[[#This Row],[Close_Date]],"ddd"))</f>
        <v>Fri</v>
      </c>
      <c r="L33" s="8" t="str">
        <f>IF(Sales_Pipeline[[#This Row],[Close_Date]]="","",TEXT(Sales_Pipeline[[#This Row],[Close_Date]],"mmm"))</f>
        <v>Mar</v>
      </c>
      <c r="M33" s="8" t="str">
        <f>IF(Sales_Pipeline[[#This Row],[Close_Date]]="","","Q"&amp;ROUNDUP(MONTH(Sales_Pipeline[[#This Row],[Close_Date]])/3,0))</f>
        <v>Q1</v>
      </c>
      <c r="N33" s="2" cm="1">
        <f t="array" ref="N33">IFERROR(_xlfn.IFS(Sales_Pipeline[[#This Row],[Deal_Stage]]="Won",_xlfn.XLOOKUP(Sales_Pipeline[[#This Row],[Product]],Products!$A$2:$A$8,Products!$C$2:$C$8),Sales_Pipeline[[#This Row],[Deal_Stage]]="Lost",_xlfn.XLOOKUP(Sales_Pipeline[[#This Row],[Product]],Products!$A$2:$A$8,Products!$C$2:$C$8)),"")</f>
        <v>55</v>
      </c>
      <c r="O33" s="2">
        <v>67</v>
      </c>
    </row>
    <row r="34" spans="1:15" x14ac:dyDescent="0.3">
      <c r="A34" t="s">
        <v>119</v>
      </c>
      <c r="B34" t="s">
        <v>40</v>
      </c>
      <c r="C34" t="str">
        <f>_xlfn.XLOOKUP(Sales_Pipeline[[#This Row],[Sales_Agent]],Sales_Teams[Sales_Agent],Sales_Teams[Manager])</f>
        <v>Summer Sewald</v>
      </c>
      <c r="D34" t="str">
        <f>_xlfn.XLOOKUP(Sales_Pipeline[[#This Row],[Manager]],Sales_Teams[Manager],Sales_Teams[Regional_Office])</f>
        <v>West</v>
      </c>
      <c r="E34" t="s">
        <v>8953</v>
      </c>
      <c r="F34" t="s">
        <v>120</v>
      </c>
      <c r="G34" t="str">
        <f>IFERROR(_xlfn.XLOOKUP(Sales_Pipeline[[#This Row],[Account]],Accounts!$A$2:$A$86,Accounts!$F$2:$F$86),"")</f>
        <v>United States</v>
      </c>
      <c r="H34" t="s">
        <v>57</v>
      </c>
      <c r="I34" s="3">
        <v>42686</v>
      </c>
      <c r="J34" s="3">
        <v>42800</v>
      </c>
      <c r="K34" s="8" t="str">
        <f>IF(Sales_Pipeline[[#This Row],[Close_Date]]="","",TEXT(Sales_Pipeline[[#This Row],[Close_Date]],"ddd"))</f>
        <v>Mon</v>
      </c>
      <c r="L34" s="8" t="str">
        <f>IF(Sales_Pipeline[[#This Row],[Close_Date]]="","",TEXT(Sales_Pipeline[[#This Row],[Close_Date]],"mmm"))</f>
        <v>Mar</v>
      </c>
      <c r="M34" s="8" t="str">
        <f>IF(Sales_Pipeline[[#This Row],[Close_Date]]="","","Q"&amp;ROUNDUP(MONTH(Sales_Pipeline[[#This Row],[Close_Date]])/3,0))</f>
        <v>Q1</v>
      </c>
      <c r="N34" s="2" cm="1">
        <f t="array" ref="N34">IFERROR(_xlfn.IFS(Sales_Pipeline[[#This Row],[Deal_Stage]]="Won",_xlfn.XLOOKUP(Sales_Pipeline[[#This Row],[Product]],Products!$A$2:$A$8,Products!$C$2:$C$8),Sales_Pipeline[[#This Row],[Deal_Stage]]="Lost",_xlfn.XLOOKUP(Sales_Pipeline[[#This Row],[Product]],Products!$A$2:$A$8,Products!$C$2:$C$8)),"")</f>
        <v>4821</v>
      </c>
      <c r="O34" s="2">
        <v>4338</v>
      </c>
    </row>
    <row r="35" spans="1:15" x14ac:dyDescent="0.3">
      <c r="A35" t="s">
        <v>121</v>
      </c>
      <c r="B35" t="s">
        <v>42</v>
      </c>
      <c r="C35" t="str">
        <f>_xlfn.XLOOKUP(Sales_Pipeline[[#This Row],[Sales_Agent]],Sales_Teams[Sales_Agent],Sales_Teams[Manager])</f>
        <v>Summer Sewald</v>
      </c>
      <c r="D35" t="str">
        <f>_xlfn.XLOOKUP(Sales_Pipeline[[#This Row],[Manager]],Sales_Teams[Manager],Sales_Teams[Regional_Office])</f>
        <v>West</v>
      </c>
      <c r="E35" t="s">
        <v>63</v>
      </c>
      <c r="F35" t="s">
        <v>100</v>
      </c>
      <c r="G35" t="str">
        <f>IFERROR(_xlfn.XLOOKUP(Sales_Pipeline[[#This Row],[Account]],Accounts!$A$2:$A$86,Accounts!$F$2:$F$86),"")</f>
        <v>United States</v>
      </c>
      <c r="H35" t="s">
        <v>57</v>
      </c>
      <c r="I35" s="3">
        <v>42686</v>
      </c>
      <c r="J35" s="3">
        <v>42813</v>
      </c>
      <c r="K35" s="8" t="str">
        <f>IF(Sales_Pipeline[[#This Row],[Close_Date]]="","",TEXT(Sales_Pipeline[[#This Row],[Close_Date]],"ddd"))</f>
        <v>Sun</v>
      </c>
      <c r="L35" s="8" t="str">
        <f>IF(Sales_Pipeline[[#This Row],[Close_Date]]="","",TEXT(Sales_Pipeline[[#This Row],[Close_Date]],"mmm"))</f>
        <v>Mar</v>
      </c>
      <c r="M35" s="8" t="str">
        <f>IF(Sales_Pipeline[[#This Row],[Close_Date]]="","","Q"&amp;ROUNDUP(MONTH(Sales_Pipeline[[#This Row],[Close_Date]])/3,0))</f>
        <v>Q1</v>
      </c>
      <c r="N35" s="2" cm="1">
        <f t="array" ref="N35">IFERROR(_xlfn.IFS(Sales_Pipeline[[#This Row],[Deal_Stage]]="Won",_xlfn.XLOOKUP(Sales_Pipeline[[#This Row],[Product]],Products!$A$2:$A$8,Products!$C$2:$C$8),Sales_Pipeline[[#This Row],[Deal_Stage]]="Lost",_xlfn.XLOOKUP(Sales_Pipeline[[#This Row],[Product]],Products!$A$2:$A$8,Products!$C$2:$C$8)),"")</f>
        <v>550</v>
      </c>
      <c r="O35" s="2">
        <v>578</v>
      </c>
    </row>
    <row r="36" spans="1:15" x14ac:dyDescent="0.3">
      <c r="A36" t="s">
        <v>122</v>
      </c>
      <c r="B36" t="s">
        <v>29</v>
      </c>
      <c r="C36" t="str">
        <f>_xlfn.XLOOKUP(Sales_Pipeline[[#This Row],[Sales_Agent]],Sales_Teams[Sales_Agent],Sales_Teams[Manager])</f>
        <v>Rocco Neubert</v>
      </c>
      <c r="D36" t="str">
        <f>_xlfn.XLOOKUP(Sales_Pipeline[[#This Row],[Manager]],Sales_Teams[Manager],Sales_Teams[Regional_Office])</f>
        <v>East</v>
      </c>
      <c r="E36" t="s">
        <v>63</v>
      </c>
      <c r="F36" t="s">
        <v>123</v>
      </c>
      <c r="G36" t="str">
        <f>IFERROR(_xlfn.XLOOKUP(Sales_Pipeline[[#This Row],[Account]],Accounts!$A$2:$A$86,Accounts!$F$2:$F$86),"")</f>
        <v>United States</v>
      </c>
      <c r="H36" t="s">
        <v>57</v>
      </c>
      <c r="I36" s="3">
        <v>42686</v>
      </c>
      <c r="J36" s="3">
        <v>42795</v>
      </c>
      <c r="K36" s="8" t="str">
        <f>IF(Sales_Pipeline[[#This Row],[Close_Date]]="","",TEXT(Sales_Pipeline[[#This Row],[Close_Date]],"ddd"))</f>
        <v>Wed</v>
      </c>
      <c r="L36" s="8" t="str">
        <f>IF(Sales_Pipeline[[#This Row],[Close_Date]]="","",TEXT(Sales_Pipeline[[#This Row],[Close_Date]],"mmm"))</f>
        <v>Mar</v>
      </c>
      <c r="M36" s="8" t="str">
        <f>IF(Sales_Pipeline[[#This Row],[Close_Date]]="","","Q"&amp;ROUNDUP(MONTH(Sales_Pipeline[[#This Row],[Close_Date]])/3,0))</f>
        <v>Q1</v>
      </c>
      <c r="N36" s="2" cm="1">
        <f t="array" ref="N36">IFERROR(_xlfn.IFS(Sales_Pipeline[[#This Row],[Deal_Stage]]="Won",_xlfn.XLOOKUP(Sales_Pipeline[[#This Row],[Product]],Products!$A$2:$A$8,Products!$C$2:$C$8),Sales_Pipeline[[#This Row],[Deal_Stage]]="Lost",_xlfn.XLOOKUP(Sales_Pipeline[[#This Row],[Product]],Products!$A$2:$A$8,Products!$C$2:$C$8)),"")</f>
        <v>550</v>
      </c>
      <c r="O36" s="2">
        <v>556</v>
      </c>
    </row>
    <row r="37" spans="1:15" x14ac:dyDescent="0.3">
      <c r="A37" t="s">
        <v>124</v>
      </c>
      <c r="B37" t="s">
        <v>35</v>
      </c>
      <c r="C37" t="str">
        <f>_xlfn.XLOOKUP(Sales_Pipeline[[#This Row],[Sales_Agent]],Sales_Teams[Sales_Agent],Sales_Teams[Manager])</f>
        <v>Celia Rouche</v>
      </c>
      <c r="D37" t="str">
        <f>_xlfn.XLOOKUP(Sales_Pipeline[[#This Row],[Manager]],Sales_Teams[Manager],Sales_Teams[Regional_Office])</f>
        <v>West</v>
      </c>
      <c r="E37" t="s">
        <v>63</v>
      </c>
      <c r="F37" t="s">
        <v>125</v>
      </c>
      <c r="G37" t="str">
        <f>IFERROR(_xlfn.XLOOKUP(Sales_Pipeline[[#This Row],[Account]],Accounts!$A$2:$A$86,Accounts!$F$2:$F$86),"")</f>
        <v>United States</v>
      </c>
      <c r="H37" t="s">
        <v>57</v>
      </c>
      <c r="I37" s="3">
        <v>42686</v>
      </c>
      <c r="J37" s="3">
        <v>42797</v>
      </c>
      <c r="K37" s="8" t="str">
        <f>IF(Sales_Pipeline[[#This Row],[Close_Date]]="","",TEXT(Sales_Pipeline[[#This Row],[Close_Date]],"ddd"))</f>
        <v>Fri</v>
      </c>
      <c r="L37" s="8" t="str">
        <f>IF(Sales_Pipeline[[#This Row],[Close_Date]]="","",TEXT(Sales_Pipeline[[#This Row],[Close_Date]],"mmm"))</f>
        <v>Mar</v>
      </c>
      <c r="M37" s="8" t="str">
        <f>IF(Sales_Pipeline[[#This Row],[Close_Date]]="","","Q"&amp;ROUNDUP(MONTH(Sales_Pipeline[[#This Row],[Close_Date]])/3,0))</f>
        <v>Q1</v>
      </c>
      <c r="N37" s="2" cm="1">
        <f t="array" ref="N37">IFERROR(_xlfn.IFS(Sales_Pipeline[[#This Row],[Deal_Stage]]="Won",_xlfn.XLOOKUP(Sales_Pipeline[[#This Row],[Product]],Products!$A$2:$A$8,Products!$C$2:$C$8),Sales_Pipeline[[#This Row],[Deal_Stage]]="Lost",_xlfn.XLOOKUP(Sales_Pipeline[[#This Row],[Product]],Products!$A$2:$A$8,Products!$C$2:$C$8)),"")</f>
        <v>550</v>
      </c>
      <c r="O37" s="2">
        <v>635</v>
      </c>
    </row>
    <row r="38" spans="1:15" x14ac:dyDescent="0.3">
      <c r="A38" t="s">
        <v>126</v>
      </c>
      <c r="B38" t="s">
        <v>23</v>
      </c>
      <c r="C38" t="str">
        <f>_xlfn.XLOOKUP(Sales_Pipeline[[#This Row],[Sales_Agent]],Sales_Teams[Sales_Agent],Sales_Teams[Manager])</f>
        <v>Cara Losch</v>
      </c>
      <c r="D38" t="str">
        <f>_xlfn.XLOOKUP(Sales_Pipeline[[#This Row],[Manager]],Sales_Teams[Manager],Sales_Teams[Regional_Office])</f>
        <v>East</v>
      </c>
      <c r="E38" t="s">
        <v>76</v>
      </c>
      <c r="F38" t="s">
        <v>127</v>
      </c>
      <c r="G38" t="str">
        <f>IFERROR(_xlfn.XLOOKUP(Sales_Pipeline[[#This Row],[Account]],Accounts!$A$2:$A$86,Accounts!$F$2:$F$86),"")</f>
        <v>United States</v>
      </c>
      <c r="H38" t="s">
        <v>57</v>
      </c>
      <c r="I38" s="3">
        <v>42686</v>
      </c>
      <c r="J38" s="3">
        <v>42801</v>
      </c>
      <c r="K38" s="8" t="str">
        <f>IF(Sales_Pipeline[[#This Row],[Close_Date]]="","",TEXT(Sales_Pipeline[[#This Row],[Close_Date]],"ddd"))</f>
        <v>Tue</v>
      </c>
      <c r="L38" s="8" t="str">
        <f>IF(Sales_Pipeline[[#This Row],[Close_Date]]="","",TEXT(Sales_Pipeline[[#This Row],[Close_Date]],"mmm"))</f>
        <v>Mar</v>
      </c>
      <c r="M38" s="8" t="str">
        <f>IF(Sales_Pipeline[[#This Row],[Close_Date]]="","","Q"&amp;ROUNDUP(MONTH(Sales_Pipeline[[#This Row],[Close_Date]])/3,0))</f>
        <v>Q1</v>
      </c>
      <c r="N38" s="2" cm="1">
        <f t="array" ref="N38">IFERROR(_xlfn.IFS(Sales_Pipeline[[#This Row],[Deal_Stage]]="Won",_xlfn.XLOOKUP(Sales_Pipeline[[#This Row],[Product]],Products!$A$2:$A$8,Products!$C$2:$C$8),Sales_Pipeline[[#This Row],[Deal_Stage]]="Lost",_xlfn.XLOOKUP(Sales_Pipeline[[#This Row],[Product]],Products!$A$2:$A$8,Products!$C$2:$C$8)),"")</f>
        <v>3393</v>
      </c>
      <c r="O38" s="2">
        <v>3045</v>
      </c>
    </row>
    <row r="39" spans="1:15" x14ac:dyDescent="0.3">
      <c r="A39" t="s">
        <v>128</v>
      </c>
      <c r="B39" t="s">
        <v>22</v>
      </c>
      <c r="C39" t="str">
        <f>_xlfn.XLOOKUP(Sales_Pipeline[[#This Row],[Sales_Agent]],Sales_Teams[Sales_Agent],Sales_Teams[Manager])</f>
        <v>Cara Losch</v>
      </c>
      <c r="D39" t="str">
        <f>_xlfn.XLOOKUP(Sales_Pipeline[[#This Row],[Manager]],Sales_Teams[Manager],Sales_Teams[Regional_Office])</f>
        <v>East</v>
      </c>
      <c r="E39" t="s">
        <v>55</v>
      </c>
      <c r="F39" t="s">
        <v>129</v>
      </c>
      <c r="G39" t="str">
        <f>IFERROR(_xlfn.XLOOKUP(Sales_Pipeline[[#This Row],[Account]],Accounts!$A$2:$A$86,Accounts!$F$2:$F$86),"")</f>
        <v>Jordan</v>
      </c>
      <c r="H39" t="s">
        <v>57</v>
      </c>
      <c r="I39" s="3">
        <v>42687</v>
      </c>
      <c r="J39" s="3">
        <v>42808</v>
      </c>
      <c r="K39" s="8" t="str">
        <f>IF(Sales_Pipeline[[#This Row],[Close_Date]]="","",TEXT(Sales_Pipeline[[#This Row],[Close_Date]],"ddd"))</f>
        <v>Tue</v>
      </c>
      <c r="L39" s="8" t="str">
        <f>IF(Sales_Pipeline[[#This Row],[Close_Date]]="","",TEXT(Sales_Pipeline[[#This Row],[Close_Date]],"mmm"))</f>
        <v>Mar</v>
      </c>
      <c r="M39" s="8" t="str">
        <f>IF(Sales_Pipeline[[#This Row],[Close_Date]]="","","Q"&amp;ROUNDUP(MONTH(Sales_Pipeline[[#This Row],[Close_Date]])/3,0))</f>
        <v>Q1</v>
      </c>
      <c r="N39" s="2" cm="1">
        <f t="array" ref="N39">IFERROR(_xlfn.IFS(Sales_Pipeline[[#This Row],[Deal_Stage]]="Won",_xlfn.XLOOKUP(Sales_Pipeline[[#This Row],[Product]],Products!$A$2:$A$8,Products!$C$2:$C$8),Sales_Pipeline[[#This Row],[Deal_Stage]]="Lost",_xlfn.XLOOKUP(Sales_Pipeline[[#This Row],[Product]],Products!$A$2:$A$8,Products!$C$2:$C$8)),"")</f>
        <v>1096</v>
      </c>
      <c r="O39" s="2">
        <v>1233</v>
      </c>
    </row>
    <row r="40" spans="1:15" x14ac:dyDescent="0.3">
      <c r="A40" t="s">
        <v>130</v>
      </c>
      <c r="B40" t="s">
        <v>7</v>
      </c>
      <c r="C40" t="str">
        <f>_xlfn.XLOOKUP(Sales_Pipeline[[#This Row],[Sales_Agent]],Sales_Teams[Sales_Agent],Sales_Teams[Manager])</f>
        <v>Dustin Brinkmann</v>
      </c>
      <c r="D40" t="str">
        <f>_xlfn.XLOOKUP(Sales_Pipeline[[#This Row],[Manager]],Sales_Teams[Manager],Sales_Teams[Regional_Office])</f>
        <v>Central</v>
      </c>
      <c r="E40" t="s">
        <v>61</v>
      </c>
      <c r="F40" t="s">
        <v>74</v>
      </c>
      <c r="G40" t="str">
        <f>IFERROR(_xlfn.XLOOKUP(Sales_Pipeline[[#This Row],[Account]],Accounts!$A$2:$A$86,Accounts!$F$2:$F$86),"")</f>
        <v>United States</v>
      </c>
      <c r="H40" t="s">
        <v>57</v>
      </c>
      <c r="I40" s="3">
        <v>42687</v>
      </c>
      <c r="J40" s="3">
        <v>42803</v>
      </c>
      <c r="K40" s="8" t="str">
        <f>IF(Sales_Pipeline[[#This Row],[Close_Date]]="","",TEXT(Sales_Pipeline[[#This Row],[Close_Date]],"ddd"))</f>
        <v>Thu</v>
      </c>
      <c r="L40" s="8" t="str">
        <f>IF(Sales_Pipeline[[#This Row],[Close_Date]]="","",TEXT(Sales_Pipeline[[#This Row],[Close_Date]],"mmm"))</f>
        <v>Mar</v>
      </c>
      <c r="M40" s="8" t="str">
        <f>IF(Sales_Pipeline[[#This Row],[Close_Date]]="","","Q"&amp;ROUNDUP(MONTH(Sales_Pipeline[[#This Row],[Close_Date]])/3,0))</f>
        <v>Q1</v>
      </c>
      <c r="N40" s="2" cm="1">
        <f t="array" ref="N40">IFERROR(_xlfn.IFS(Sales_Pipeline[[#This Row],[Deal_Stage]]="Won",_xlfn.XLOOKUP(Sales_Pipeline[[#This Row],[Product]],Products!$A$2:$A$8,Products!$C$2:$C$8),Sales_Pipeline[[#This Row],[Deal_Stage]]="Lost",_xlfn.XLOOKUP(Sales_Pipeline[[#This Row],[Product]],Products!$A$2:$A$8,Products!$C$2:$C$8)),"")</f>
        <v>55</v>
      </c>
      <c r="O40" s="2">
        <v>60</v>
      </c>
    </row>
    <row r="41" spans="1:15" x14ac:dyDescent="0.3">
      <c r="A41" t="s">
        <v>131</v>
      </c>
      <c r="B41" t="s">
        <v>3</v>
      </c>
      <c r="C41" t="str">
        <f>_xlfn.XLOOKUP(Sales_Pipeline[[#This Row],[Sales_Agent]],Sales_Teams[Sales_Agent],Sales_Teams[Manager])</f>
        <v>Dustin Brinkmann</v>
      </c>
      <c r="D41" t="str">
        <f>_xlfn.XLOOKUP(Sales_Pipeline[[#This Row],[Manager]],Sales_Teams[Manager],Sales_Teams[Regional_Office])</f>
        <v>Central</v>
      </c>
      <c r="E41" t="s">
        <v>61</v>
      </c>
      <c r="F41" t="s">
        <v>132</v>
      </c>
      <c r="G41" t="str">
        <f>IFERROR(_xlfn.XLOOKUP(Sales_Pipeline[[#This Row],[Account]],Accounts!$A$2:$A$86,Accounts!$F$2:$F$86),"")</f>
        <v>United States</v>
      </c>
      <c r="H41" t="s">
        <v>82</v>
      </c>
      <c r="I41" s="3">
        <v>42688</v>
      </c>
      <c r="J41" s="3">
        <v>42824</v>
      </c>
      <c r="K41" s="8" t="str">
        <f>IF(Sales_Pipeline[[#This Row],[Close_Date]]="","",TEXT(Sales_Pipeline[[#This Row],[Close_Date]],"ddd"))</f>
        <v>Thu</v>
      </c>
      <c r="L41" s="8" t="str">
        <f>IF(Sales_Pipeline[[#This Row],[Close_Date]]="","",TEXT(Sales_Pipeline[[#This Row],[Close_Date]],"mmm"))</f>
        <v>Mar</v>
      </c>
      <c r="M41" s="8" t="str">
        <f>IF(Sales_Pipeline[[#This Row],[Close_Date]]="","","Q"&amp;ROUNDUP(MONTH(Sales_Pipeline[[#This Row],[Close_Date]])/3,0))</f>
        <v>Q1</v>
      </c>
      <c r="N41" s="2" cm="1">
        <f t="array" ref="N41">IFERROR(_xlfn.IFS(Sales_Pipeline[[#This Row],[Deal_Stage]]="Won",_xlfn.XLOOKUP(Sales_Pipeline[[#This Row],[Product]],Products!$A$2:$A$8,Products!$C$2:$C$8),Sales_Pipeline[[#This Row],[Deal_Stage]]="Lost",_xlfn.XLOOKUP(Sales_Pipeline[[#This Row],[Product]],Products!$A$2:$A$8,Products!$C$2:$C$8)),"")</f>
        <v>55</v>
      </c>
      <c r="O41" s="2">
        <v>0</v>
      </c>
    </row>
    <row r="42" spans="1:15" x14ac:dyDescent="0.3">
      <c r="A42" t="s">
        <v>133</v>
      </c>
      <c r="B42" t="s">
        <v>15</v>
      </c>
      <c r="C42" t="str">
        <f>_xlfn.XLOOKUP(Sales_Pipeline[[#This Row],[Sales_Agent]],Sales_Teams[Sales_Agent],Sales_Teams[Manager])</f>
        <v>Melvin Marxen</v>
      </c>
      <c r="D42" t="str">
        <f>_xlfn.XLOOKUP(Sales_Pipeline[[#This Row],[Manager]],Sales_Teams[Manager],Sales_Teams[Regional_Office])</f>
        <v>Central</v>
      </c>
      <c r="E42" t="s">
        <v>63</v>
      </c>
      <c r="F42" t="s">
        <v>134</v>
      </c>
      <c r="G42" t="str">
        <f>IFERROR(_xlfn.XLOOKUP(Sales_Pipeline[[#This Row],[Account]],Accounts!$A$2:$A$86,Accounts!$F$2:$F$86),"")</f>
        <v>United States</v>
      </c>
      <c r="H42" t="s">
        <v>82</v>
      </c>
      <c r="I42" s="3">
        <v>42688</v>
      </c>
      <c r="J42" s="3">
        <v>42802</v>
      </c>
      <c r="K42" s="8" t="str">
        <f>IF(Sales_Pipeline[[#This Row],[Close_Date]]="","",TEXT(Sales_Pipeline[[#This Row],[Close_Date]],"ddd"))</f>
        <v>Wed</v>
      </c>
      <c r="L42" s="8" t="str">
        <f>IF(Sales_Pipeline[[#This Row],[Close_Date]]="","",TEXT(Sales_Pipeline[[#This Row],[Close_Date]],"mmm"))</f>
        <v>Mar</v>
      </c>
      <c r="M42" s="8" t="str">
        <f>IF(Sales_Pipeline[[#This Row],[Close_Date]]="","","Q"&amp;ROUNDUP(MONTH(Sales_Pipeline[[#This Row],[Close_Date]])/3,0))</f>
        <v>Q1</v>
      </c>
      <c r="N42" s="2" cm="1">
        <f t="array" ref="N42">IFERROR(_xlfn.IFS(Sales_Pipeline[[#This Row],[Deal_Stage]]="Won",_xlfn.XLOOKUP(Sales_Pipeline[[#This Row],[Product]],Products!$A$2:$A$8,Products!$C$2:$C$8),Sales_Pipeline[[#This Row],[Deal_Stage]]="Lost",_xlfn.XLOOKUP(Sales_Pipeline[[#This Row],[Product]],Products!$A$2:$A$8,Products!$C$2:$C$8)),"")</f>
        <v>550</v>
      </c>
      <c r="O42" s="2">
        <v>0</v>
      </c>
    </row>
    <row r="43" spans="1:15" x14ac:dyDescent="0.3">
      <c r="A43" t="s">
        <v>135</v>
      </c>
      <c r="B43" t="s">
        <v>15</v>
      </c>
      <c r="C43" t="str">
        <f>_xlfn.XLOOKUP(Sales_Pipeline[[#This Row],[Sales_Agent]],Sales_Teams[Sales_Agent],Sales_Teams[Manager])</f>
        <v>Melvin Marxen</v>
      </c>
      <c r="D43" t="str">
        <f>_xlfn.XLOOKUP(Sales_Pipeline[[#This Row],[Manager]],Sales_Teams[Manager],Sales_Teams[Regional_Office])</f>
        <v>Central</v>
      </c>
      <c r="E43" t="s">
        <v>55</v>
      </c>
      <c r="F43" t="s">
        <v>136</v>
      </c>
      <c r="G43" t="str">
        <f>IFERROR(_xlfn.XLOOKUP(Sales_Pipeline[[#This Row],[Account]],Accounts!$A$2:$A$86,Accounts!$F$2:$F$86),"")</f>
        <v>United States</v>
      </c>
      <c r="H43" t="s">
        <v>57</v>
      </c>
      <c r="I43" s="3">
        <v>42688</v>
      </c>
      <c r="J43" s="3">
        <v>42814</v>
      </c>
      <c r="K43" s="8" t="str">
        <f>IF(Sales_Pipeline[[#This Row],[Close_Date]]="","",TEXT(Sales_Pipeline[[#This Row],[Close_Date]],"ddd"))</f>
        <v>Mon</v>
      </c>
      <c r="L43" s="8" t="str">
        <f>IF(Sales_Pipeline[[#This Row],[Close_Date]]="","",TEXT(Sales_Pipeline[[#This Row],[Close_Date]],"mmm"))</f>
        <v>Mar</v>
      </c>
      <c r="M43" s="8" t="str">
        <f>IF(Sales_Pipeline[[#This Row],[Close_Date]]="","","Q"&amp;ROUNDUP(MONTH(Sales_Pipeline[[#This Row],[Close_Date]])/3,0))</f>
        <v>Q1</v>
      </c>
      <c r="N43" s="2" cm="1">
        <f t="array" ref="N43">IFERROR(_xlfn.IFS(Sales_Pipeline[[#This Row],[Deal_Stage]]="Won",_xlfn.XLOOKUP(Sales_Pipeline[[#This Row],[Product]],Products!$A$2:$A$8,Products!$C$2:$C$8),Sales_Pipeline[[#This Row],[Deal_Stage]]="Lost",_xlfn.XLOOKUP(Sales_Pipeline[[#This Row],[Product]],Products!$A$2:$A$8,Products!$C$2:$C$8)),"")</f>
        <v>1096</v>
      </c>
      <c r="O43" s="2">
        <v>1170</v>
      </c>
    </row>
    <row r="44" spans="1:15" x14ac:dyDescent="0.3">
      <c r="A44" t="s">
        <v>137</v>
      </c>
      <c r="B44" t="s">
        <v>43</v>
      </c>
      <c r="C44" t="str">
        <f>_xlfn.XLOOKUP(Sales_Pipeline[[#This Row],[Sales_Agent]],Sales_Teams[Sales_Agent],Sales_Teams[Manager])</f>
        <v>Summer Sewald</v>
      </c>
      <c r="D44" t="str">
        <f>_xlfn.XLOOKUP(Sales_Pipeline[[#This Row],[Manager]],Sales_Teams[Manager],Sales_Teams[Regional_Office])</f>
        <v>West</v>
      </c>
      <c r="E44" t="s">
        <v>63</v>
      </c>
      <c r="G44" t="str">
        <f>IFERROR(_xlfn.XLOOKUP(Sales_Pipeline[[#This Row],[Account]],Accounts!$A$2:$A$86,Accounts!$F$2:$F$86),"")</f>
        <v/>
      </c>
      <c r="H44" t="s">
        <v>77</v>
      </c>
      <c r="I44" s="3">
        <v>42688</v>
      </c>
      <c r="K44" s="8" t="str">
        <f>IF(Sales_Pipeline[[#This Row],[Close_Date]]="","",TEXT(Sales_Pipeline[[#This Row],[Close_Date]],"ddd"))</f>
        <v/>
      </c>
      <c r="L44" s="8" t="str">
        <f>IF(Sales_Pipeline[[#This Row],[Close_Date]]="","",TEXT(Sales_Pipeline[[#This Row],[Close_Date]],"mmm"))</f>
        <v/>
      </c>
      <c r="M44" s="8" t="str">
        <f>IF(Sales_Pipeline[[#This Row],[Close_Date]]="","","Q"&amp;ROUNDUP(MONTH(Sales_Pipeline[[#This Row],[Close_Date]])/3,0))</f>
        <v/>
      </c>
      <c r="N44" s="2" t="str" cm="1">
        <f t="array" ref="N44">IFERROR(_xlfn.IFS(Sales_Pipeline[[#This Row],[Deal_Stage]]="Won",_xlfn.XLOOKUP(Sales_Pipeline[[#This Row],[Product]],Products!$A$2:$A$8,Products!$C$2:$C$8),Sales_Pipeline[[#This Row],[Deal_Stage]]="Lost",_xlfn.XLOOKUP(Sales_Pipeline[[#This Row],[Product]],Products!$A$2:$A$8,Products!$C$2:$C$8)),"")</f>
        <v/>
      </c>
      <c r="O44" s="2">
        <v>0</v>
      </c>
    </row>
    <row r="45" spans="1:15" x14ac:dyDescent="0.3">
      <c r="A45" t="s">
        <v>138</v>
      </c>
      <c r="B45" t="s">
        <v>12</v>
      </c>
      <c r="C45" t="str">
        <f>_xlfn.XLOOKUP(Sales_Pipeline[[#This Row],[Sales_Agent]],Sales_Teams[Sales_Agent],Sales_Teams[Manager])</f>
        <v>Melvin Marxen</v>
      </c>
      <c r="D45" t="str">
        <f>_xlfn.XLOOKUP(Sales_Pipeline[[#This Row],[Manager]],Sales_Teams[Manager],Sales_Teams[Regional_Office])</f>
        <v>Central</v>
      </c>
      <c r="E45" t="s">
        <v>55</v>
      </c>
      <c r="F45" t="s">
        <v>81</v>
      </c>
      <c r="G45" t="str">
        <f>IFERROR(_xlfn.XLOOKUP(Sales_Pipeline[[#This Row],[Account]],Accounts!$A$2:$A$86,Accounts!$F$2:$F$86),"")</f>
        <v>Italy</v>
      </c>
      <c r="H45" t="s">
        <v>57</v>
      </c>
      <c r="I45" s="3">
        <v>42689</v>
      </c>
      <c r="J45" s="3">
        <v>42814</v>
      </c>
      <c r="K45" s="8" t="str">
        <f>IF(Sales_Pipeline[[#This Row],[Close_Date]]="","",TEXT(Sales_Pipeline[[#This Row],[Close_Date]],"ddd"))</f>
        <v>Mon</v>
      </c>
      <c r="L45" s="8" t="str">
        <f>IF(Sales_Pipeline[[#This Row],[Close_Date]]="","",TEXT(Sales_Pipeline[[#This Row],[Close_Date]],"mmm"))</f>
        <v>Mar</v>
      </c>
      <c r="M45" s="8" t="str">
        <f>IF(Sales_Pipeline[[#This Row],[Close_Date]]="","","Q"&amp;ROUNDUP(MONTH(Sales_Pipeline[[#This Row],[Close_Date]])/3,0))</f>
        <v>Q1</v>
      </c>
      <c r="N45" s="2" cm="1">
        <f t="array" ref="N45">IFERROR(_xlfn.IFS(Sales_Pipeline[[#This Row],[Deal_Stage]]="Won",_xlfn.XLOOKUP(Sales_Pipeline[[#This Row],[Product]],Products!$A$2:$A$8,Products!$C$2:$C$8),Sales_Pipeline[[#This Row],[Deal_Stage]]="Lost",_xlfn.XLOOKUP(Sales_Pipeline[[#This Row],[Product]],Products!$A$2:$A$8,Products!$C$2:$C$8)),"")</f>
        <v>1096</v>
      </c>
      <c r="O45" s="2">
        <v>1162</v>
      </c>
    </row>
    <row r="46" spans="1:15" x14ac:dyDescent="0.3">
      <c r="A46" t="s">
        <v>139</v>
      </c>
      <c r="B46" t="s">
        <v>27</v>
      </c>
      <c r="C46" t="str">
        <f>_xlfn.XLOOKUP(Sales_Pipeline[[#This Row],[Sales_Agent]],Sales_Teams[Sales_Agent],Sales_Teams[Manager])</f>
        <v>Rocco Neubert</v>
      </c>
      <c r="D46" t="str">
        <f>_xlfn.XLOOKUP(Sales_Pipeline[[#This Row],[Manager]],Sales_Teams[Manager],Sales_Teams[Regional_Office])</f>
        <v>East</v>
      </c>
      <c r="E46" t="s">
        <v>8953</v>
      </c>
      <c r="G46" t="str">
        <f>IFERROR(_xlfn.XLOOKUP(Sales_Pipeline[[#This Row],[Account]],Accounts!$A$2:$A$86,Accounts!$F$2:$F$86),"")</f>
        <v/>
      </c>
      <c r="H46" t="s">
        <v>77</v>
      </c>
      <c r="I46" s="3">
        <v>42690</v>
      </c>
      <c r="K46" s="8" t="str">
        <f>IF(Sales_Pipeline[[#This Row],[Close_Date]]="","",TEXT(Sales_Pipeline[[#This Row],[Close_Date]],"ddd"))</f>
        <v/>
      </c>
      <c r="L46" s="8" t="str">
        <f>IF(Sales_Pipeline[[#This Row],[Close_Date]]="","",TEXT(Sales_Pipeline[[#This Row],[Close_Date]],"mmm"))</f>
        <v/>
      </c>
      <c r="M46" s="8" t="str">
        <f>IF(Sales_Pipeline[[#This Row],[Close_Date]]="","","Q"&amp;ROUNDUP(MONTH(Sales_Pipeline[[#This Row],[Close_Date]])/3,0))</f>
        <v/>
      </c>
      <c r="N46" s="2" t="str" cm="1">
        <f t="array" ref="N46">IFERROR(_xlfn.IFS(Sales_Pipeline[[#This Row],[Deal_Stage]]="Won",_xlfn.XLOOKUP(Sales_Pipeline[[#This Row],[Product]],Products!$A$2:$A$8,Products!$C$2:$C$8),Sales_Pipeline[[#This Row],[Deal_Stage]]="Lost",_xlfn.XLOOKUP(Sales_Pipeline[[#This Row],[Product]],Products!$A$2:$A$8,Products!$C$2:$C$8)),"")</f>
        <v/>
      </c>
      <c r="O46" s="2">
        <v>0</v>
      </c>
    </row>
    <row r="47" spans="1:15" x14ac:dyDescent="0.3">
      <c r="A47" t="s">
        <v>140</v>
      </c>
      <c r="B47" t="s">
        <v>15</v>
      </c>
      <c r="C47" t="str">
        <f>_xlfn.XLOOKUP(Sales_Pipeline[[#This Row],[Sales_Agent]],Sales_Teams[Sales_Agent],Sales_Teams[Manager])</f>
        <v>Melvin Marxen</v>
      </c>
      <c r="D47" t="str">
        <f>_xlfn.XLOOKUP(Sales_Pipeline[[#This Row],[Manager]],Sales_Teams[Manager],Sales_Teams[Regional_Office])</f>
        <v>Central</v>
      </c>
      <c r="E47" t="s">
        <v>76</v>
      </c>
      <c r="F47" t="s">
        <v>141</v>
      </c>
      <c r="G47" t="str">
        <f>IFERROR(_xlfn.XLOOKUP(Sales_Pipeline[[#This Row],[Account]],Accounts!$A$2:$A$86,Accounts!$F$2:$F$86),"")</f>
        <v>United States</v>
      </c>
      <c r="H47" t="s">
        <v>57</v>
      </c>
      <c r="I47" s="3">
        <v>42690</v>
      </c>
      <c r="J47" s="3">
        <v>42808</v>
      </c>
      <c r="K47" s="8" t="str">
        <f>IF(Sales_Pipeline[[#This Row],[Close_Date]]="","",TEXT(Sales_Pipeline[[#This Row],[Close_Date]],"ddd"))</f>
        <v>Tue</v>
      </c>
      <c r="L47" s="8" t="str">
        <f>IF(Sales_Pipeline[[#This Row],[Close_Date]]="","",TEXT(Sales_Pipeline[[#This Row],[Close_Date]],"mmm"))</f>
        <v>Mar</v>
      </c>
      <c r="M47" s="8" t="str">
        <f>IF(Sales_Pipeline[[#This Row],[Close_Date]]="","","Q"&amp;ROUNDUP(MONTH(Sales_Pipeline[[#This Row],[Close_Date]])/3,0))</f>
        <v>Q1</v>
      </c>
      <c r="N47" s="2" cm="1">
        <f t="array" ref="N47">IFERROR(_xlfn.IFS(Sales_Pipeline[[#This Row],[Deal_Stage]]="Won",_xlfn.XLOOKUP(Sales_Pipeline[[#This Row],[Product]],Products!$A$2:$A$8,Products!$C$2:$C$8),Sales_Pipeline[[#This Row],[Deal_Stage]]="Lost",_xlfn.XLOOKUP(Sales_Pipeline[[#This Row],[Product]],Products!$A$2:$A$8,Products!$C$2:$C$8)),"")</f>
        <v>3393</v>
      </c>
      <c r="O47" s="2">
        <v>3725</v>
      </c>
    </row>
    <row r="48" spans="1:15" x14ac:dyDescent="0.3">
      <c r="A48" t="s">
        <v>142</v>
      </c>
      <c r="B48" t="s">
        <v>42</v>
      </c>
      <c r="C48" t="str">
        <f>_xlfn.XLOOKUP(Sales_Pipeline[[#This Row],[Sales_Agent]],Sales_Teams[Sales_Agent],Sales_Teams[Manager])</f>
        <v>Summer Sewald</v>
      </c>
      <c r="D48" t="str">
        <f>_xlfn.XLOOKUP(Sales_Pipeline[[#This Row],[Manager]],Sales_Teams[Manager],Sales_Teams[Regional_Office])</f>
        <v>West</v>
      </c>
      <c r="E48" t="s">
        <v>63</v>
      </c>
      <c r="F48" t="s">
        <v>143</v>
      </c>
      <c r="G48" t="str">
        <f>IFERROR(_xlfn.XLOOKUP(Sales_Pipeline[[#This Row],[Account]],Accounts!$A$2:$A$86,Accounts!$F$2:$F$86),"")</f>
        <v>United States</v>
      </c>
      <c r="H48" t="s">
        <v>57</v>
      </c>
      <c r="I48" s="3">
        <v>42690</v>
      </c>
      <c r="J48" s="3">
        <v>42825</v>
      </c>
      <c r="K48" s="8" t="str">
        <f>IF(Sales_Pipeline[[#This Row],[Close_Date]]="","",TEXT(Sales_Pipeline[[#This Row],[Close_Date]],"ddd"))</f>
        <v>Fri</v>
      </c>
      <c r="L48" s="8" t="str">
        <f>IF(Sales_Pipeline[[#This Row],[Close_Date]]="","",TEXT(Sales_Pipeline[[#This Row],[Close_Date]],"mmm"))</f>
        <v>Mar</v>
      </c>
      <c r="M48" s="8" t="str">
        <f>IF(Sales_Pipeline[[#This Row],[Close_Date]]="","","Q"&amp;ROUNDUP(MONTH(Sales_Pipeline[[#This Row],[Close_Date]])/3,0))</f>
        <v>Q1</v>
      </c>
      <c r="N48" s="2" cm="1">
        <f t="array" ref="N48">IFERROR(_xlfn.IFS(Sales_Pipeline[[#This Row],[Deal_Stage]]="Won",_xlfn.XLOOKUP(Sales_Pipeline[[#This Row],[Product]],Products!$A$2:$A$8,Products!$C$2:$C$8),Sales_Pipeline[[#This Row],[Deal_Stage]]="Lost",_xlfn.XLOOKUP(Sales_Pipeline[[#This Row],[Product]],Products!$A$2:$A$8,Products!$C$2:$C$8)),"")</f>
        <v>550</v>
      </c>
      <c r="O48" s="2">
        <v>559</v>
      </c>
    </row>
    <row r="49" spans="1:15" x14ac:dyDescent="0.3">
      <c r="A49" t="s">
        <v>144</v>
      </c>
      <c r="B49" t="s">
        <v>35</v>
      </c>
      <c r="C49" t="str">
        <f>_xlfn.XLOOKUP(Sales_Pipeline[[#This Row],[Sales_Agent]],Sales_Teams[Sales_Agent],Sales_Teams[Manager])</f>
        <v>Celia Rouche</v>
      </c>
      <c r="D49" t="str">
        <f>_xlfn.XLOOKUP(Sales_Pipeline[[#This Row],[Manager]],Sales_Teams[Manager],Sales_Teams[Regional_Office])</f>
        <v>West</v>
      </c>
      <c r="E49" t="s">
        <v>63</v>
      </c>
      <c r="F49" t="s">
        <v>145</v>
      </c>
      <c r="G49" t="str">
        <f>IFERROR(_xlfn.XLOOKUP(Sales_Pipeline[[#This Row],[Account]],Accounts!$A$2:$A$86,Accounts!$F$2:$F$86),"")</f>
        <v>United States</v>
      </c>
      <c r="H49" t="s">
        <v>82</v>
      </c>
      <c r="I49" s="3">
        <v>42690</v>
      </c>
      <c r="J49" s="3">
        <v>42805</v>
      </c>
      <c r="K49" s="8" t="str">
        <f>IF(Sales_Pipeline[[#This Row],[Close_Date]]="","",TEXT(Sales_Pipeline[[#This Row],[Close_Date]],"ddd"))</f>
        <v>Sat</v>
      </c>
      <c r="L49" s="8" t="str">
        <f>IF(Sales_Pipeline[[#This Row],[Close_Date]]="","",TEXT(Sales_Pipeline[[#This Row],[Close_Date]],"mmm"))</f>
        <v>Mar</v>
      </c>
      <c r="M49" s="8" t="str">
        <f>IF(Sales_Pipeline[[#This Row],[Close_Date]]="","","Q"&amp;ROUNDUP(MONTH(Sales_Pipeline[[#This Row],[Close_Date]])/3,0))</f>
        <v>Q1</v>
      </c>
      <c r="N49" s="2" cm="1">
        <f t="array" ref="N49">IFERROR(_xlfn.IFS(Sales_Pipeline[[#This Row],[Deal_Stage]]="Won",_xlfn.XLOOKUP(Sales_Pipeline[[#This Row],[Product]],Products!$A$2:$A$8,Products!$C$2:$C$8),Sales_Pipeline[[#This Row],[Deal_Stage]]="Lost",_xlfn.XLOOKUP(Sales_Pipeline[[#This Row],[Product]],Products!$A$2:$A$8,Products!$C$2:$C$8)),"")</f>
        <v>550</v>
      </c>
      <c r="O49" s="2">
        <v>0</v>
      </c>
    </row>
    <row r="50" spans="1:15" x14ac:dyDescent="0.3">
      <c r="A50" t="s">
        <v>146</v>
      </c>
      <c r="B50" t="s">
        <v>15</v>
      </c>
      <c r="C50" t="str">
        <f>_xlfn.XLOOKUP(Sales_Pipeline[[#This Row],[Sales_Agent]],Sales_Teams[Sales_Agent],Sales_Teams[Manager])</f>
        <v>Melvin Marxen</v>
      </c>
      <c r="D50" t="str">
        <f>_xlfn.XLOOKUP(Sales_Pipeline[[#This Row],[Manager]],Sales_Teams[Manager],Sales_Teams[Regional_Office])</f>
        <v>Central</v>
      </c>
      <c r="E50" t="s">
        <v>55</v>
      </c>
      <c r="F50" t="s">
        <v>147</v>
      </c>
      <c r="G50" t="str">
        <f>IFERROR(_xlfn.XLOOKUP(Sales_Pipeline[[#This Row],[Account]],Accounts!$A$2:$A$86,Accounts!$F$2:$F$86),"")</f>
        <v>United States</v>
      </c>
      <c r="H50" t="s">
        <v>82</v>
      </c>
      <c r="I50" s="3">
        <v>42691</v>
      </c>
      <c r="J50" s="3">
        <v>42815</v>
      </c>
      <c r="K50" s="8" t="str">
        <f>IF(Sales_Pipeline[[#This Row],[Close_Date]]="","",TEXT(Sales_Pipeline[[#This Row],[Close_Date]],"ddd"))</f>
        <v>Tue</v>
      </c>
      <c r="L50" s="8" t="str">
        <f>IF(Sales_Pipeline[[#This Row],[Close_Date]]="","",TEXT(Sales_Pipeline[[#This Row],[Close_Date]],"mmm"))</f>
        <v>Mar</v>
      </c>
      <c r="M50" s="8" t="str">
        <f>IF(Sales_Pipeline[[#This Row],[Close_Date]]="","","Q"&amp;ROUNDUP(MONTH(Sales_Pipeline[[#This Row],[Close_Date]])/3,0))</f>
        <v>Q1</v>
      </c>
      <c r="N50" s="2" cm="1">
        <f t="array" ref="N50">IFERROR(_xlfn.IFS(Sales_Pipeline[[#This Row],[Deal_Stage]]="Won",_xlfn.XLOOKUP(Sales_Pipeline[[#This Row],[Product]],Products!$A$2:$A$8,Products!$C$2:$C$8),Sales_Pipeline[[#This Row],[Deal_Stage]]="Lost",_xlfn.XLOOKUP(Sales_Pipeline[[#This Row],[Product]],Products!$A$2:$A$8,Products!$C$2:$C$8)),"")</f>
        <v>1096</v>
      </c>
      <c r="O50" s="2">
        <v>0</v>
      </c>
    </row>
    <row r="51" spans="1:15" x14ac:dyDescent="0.3">
      <c r="A51" t="s">
        <v>148</v>
      </c>
      <c r="B51" t="s">
        <v>40</v>
      </c>
      <c r="C51" t="str">
        <f>_xlfn.XLOOKUP(Sales_Pipeline[[#This Row],[Sales_Agent]],Sales_Teams[Sales_Agent],Sales_Teams[Manager])</f>
        <v>Summer Sewald</v>
      </c>
      <c r="D51" t="str">
        <f>_xlfn.XLOOKUP(Sales_Pipeline[[#This Row],[Manager]],Sales_Teams[Manager],Sales_Teams[Regional_Office])</f>
        <v>West</v>
      </c>
      <c r="E51" t="s">
        <v>84</v>
      </c>
      <c r="F51" t="s">
        <v>87</v>
      </c>
      <c r="G51" t="str">
        <f>IFERROR(_xlfn.XLOOKUP(Sales_Pipeline[[#This Row],[Account]],Accounts!$A$2:$A$86,Accounts!$F$2:$F$86),"")</f>
        <v>United States</v>
      </c>
      <c r="H51" t="s">
        <v>57</v>
      </c>
      <c r="I51" s="3">
        <v>42691</v>
      </c>
      <c r="J51" s="3">
        <v>42799</v>
      </c>
      <c r="K51" s="8" t="str">
        <f>IF(Sales_Pipeline[[#This Row],[Close_Date]]="","",TEXT(Sales_Pipeline[[#This Row],[Close_Date]],"ddd"))</f>
        <v>Sun</v>
      </c>
      <c r="L51" s="8" t="str">
        <f>IF(Sales_Pipeline[[#This Row],[Close_Date]]="","",TEXT(Sales_Pipeline[[#This Row],[Close_Date]],"mmm"))</f>
        <v>Mar</v>
      </c>
      <c r="M51" s="8" t="str">
        <f>IF(Sales_Pipeline[[#This Row],[Close_Date]]="","","Q"&amp;ROUNDUP(MONTH(Sales_Pipeline[[#This Row],[Close_Date]])/3,0))</f>
        <v>Q1</v>
      </c>
      <c r="N51" s="2" cm="1">
        <f t="array" ref="N51">IFERROR(_xlfn.IFS(Sales_Pipeline[[#This Row],[Deal_Stage]]="Won",_xlfn.XLOOKUP(Sales_Pipeline[[#This Row],[Product]],Products!$A$2:$A$8,Products!$C$2:$C$8),Sales_Pipeline[[#This Row],[Deal_Stage]]="Lost",_xlfn.XLOOKUP(Sales_Pipeline[[#This Row],[Product]],Products!$A$2:$A$8,Products!$C$2:$C$8)),"")</f>
        <v>5482</v>
      </c>
      <c r="O51" s="2">
        <v>4667</v>
      </c>
    </row>
    <row r="52" spans="1:15" x14ac:dyDescent="0.3">
      <c r="A52" t="s">
        <v>149</v>
      </c>
      <c r="B52" t="s">
        <v>12</v>
      </c>
      <c r="C52" t="str">
        <f>_xlfn.XLOOKUP(Sales_Pipeline[[#This Row],[Sales_Agent]],Sales_Teams[Sales_Agent],Sales_Teams[Manager])</f>
        <v>Melvin Marxen</v>
      </c>
      <c r="D52" t="str">
        <f>_xlfn.XLOOKUP(Sales_Pipeline[[#This Row],[Manager]],Sales_Teams[Manager],Sales_Teams[Regional_Office])</f>
        <v>Central</v>
      </c>
      <c r="E52" t="s">
        <v>55</v>
      </c>
      <c r="F52" t="s">
        <v>150</v>
      </c>
      <c r="G52" t="str">
        <f>IFERROR(_xlfn.XLOOKUP(Sales_Pipeline[[#This Row],[Account]],Accounts!$A$2:$A$86,Accounts!$F$2:$F$86),"")</f>
        <v>United States</v>
      </c>
      <c r="H52" t="s">
        <v>57</v>
      </c>
      <c r="I52" s="3">
        <v>42691</v>
      </c>
      <c r="J52" s="3">
        <v>42811</v>
      </c>
      <c r="K52" s="8" t="str">
        <f>IF(Sales_Pipeline[[#This Row],[Close_Date]]="","",TEXT(Sales_Pipeline[[#This Row],[Close_Date]],"ddd"))</f>
        <v>Fri</v>
      </c>
      <c r="L52" s="8" t="str">
        <f>IF(Sales_Pipeline[[#This Row],[Close_Date]]="","",TEXT(Sales_Pipeline[[#This Row],[Close_Date]],"mmm"))</f>
        <v>Mar</v>
      </c>
      <c r="M52" s="8" t="str">
        <f>IF(Sales_Pipeline[[#This Row],[Close_Date]]="","","Q"&amp;ROUNDUP(MONTH(Sales_Pipeline[[#This Row],[Close_Date]])/3,0))</f>
        <v>Q1</v>
      </c>
      <c r="N52" s="2" cm="1">
        <f t="array" ref="N52">IFERROR(_xlfn.IFS(Sales_Pipeline[[#This Row],[Deal_Stage]]="Won",_xlfn.XLOOKUP(Sales_Pipeline[[#This Row],[Product]],Products!$A$2:$A$8,Products!$C$2:$C$8),Sales_Pipeline[[#This Row],[Deal_Stage]]="Lost",_xlfn.XLOOKUP(Sales_Pipeline[[#This Row],[Product]],Products!$A$2:$A$8,Products!$C$2:$C$8)),"")</f>
        <v>1096</v>
      </c>
      <c r="O52" s="2">
        <v>903</v>
      </c>
    </row>
    <row r="53" spans="1:15" x14ac:dyDescent="0.3">
      <c r="A53" t="s">
        <v>151</v>
      </c>
      <c r="B53" t="s">
        <v>45</v>
      </c>
      <c r="C53" t="str">
        <f>_xlfn.XLOOKUP(Sales_Pipeline[[#This Row],[Sales_Agent]],Sales_Teams[Sales_Agent],Sales_Teams[Manager])</f>
        <v>Summer Sewald</v>
      </c>
      <c r="D53" t="str">
        <f>_xlfn.XLOOKUP(Sales_Pipeline[[#This Row],[Manager]],Sales_Teams[Manager],Sales_Teams[Regional_Office])</f>
        <v>West</v>
      </c>
      <c r="E53" t="s">
        <v>55</v>
      </c>
      <c r="F53" t="s">
        <v>89</v>
      </c>
      <c r="G53" t="str">
        <f>IFERROR(_xlfn.XLOOKUP(Sales_Pipeline[[#This Row],[Account]],Accounts!$A$2:$A$86,Accounts!$F$2:$F$86),"")</f>
        <v>United States</v>
      </c>
      <c r="H53" t="s">
        <v>57</v>
      </c>
      <c r="I53" s="3">
        <v>42691</v>
      </c>
      <c r="J53" s="3">
        <v>42807</v>
      </c>
      <c r="K53" s="8" t="str">
        <f>IF(Sales_Pipeline[[#This Row],[Close_Date]]="","",TEXT(Sales_Pipeline[[#This Row],[Close_Date]],"ddd"))</f>
        <v>Mon</v>
      </c>
      <c r="L53" s="8" t="str">
        <f>IF(Sales_Pipeline[[#This Row],[Close_Date]]="","",TEXT(Sales_Pipeline[[#This Row],[Close_Date]],"mmm"))</f>
        <v>Mar</v>
      </c>
      <c r="M53" s="8" t="str">
        <f>IF(Sales_Pipeline[[#This Row],[Close_Date]]="","","Q"&amp;ROUNDUP(MONTH(Sales_Pipeline[[#This Row],[Close_Date]])/3,0))</f>
        <v>Q1</v>
      </c>
      <c r="N53" s="2" cm="1">
        <f t="array" ref="N53">IFERROR(_xlfn.IFS(Sales_Pipeline[[#This Row],[Deal_Stage]]="Won",_xlfn.XLOOKUP(Sales_Pipeline[[#This Row],[Product]],Products!$A$2:$A$8,Products!$C$2:$C$8),Sales_Pipeline[[#This Row],[Deal_Stage]]="Lost",_xlfn.XLOOKUP(Sales_Pipeline[[#This Row],[Product]],Products!$A$2:$A$8,Products!$C$2:$C$8)),"")</f>
        <v>1096</v>
      </c>
      <c r="O53" s="2">
        <v>1180</v>
      </c>
    </row>
    <row r="54" spans="1:15" x14ac:dyDescent="0.3">
      <c r="A54" t="s">
        <v>152</v>
      </c>
      <c r="B54" t="s">
        <v>14</v>
      </c>
      <c r="C54" t="str">
        <f>_xlfn.XLOOKUP(Sales_Pipeline[[#This Row],[Sales_Agent]],Sales_Teams[Sales_Agent],Sales_Teams[Manager])</f>
        <v>Melvin Marxen</v>
      </c>
      <c r="D54" t="str">
        <f>_xlfn.XLOOKUP(Sales_Pipeline[[#This Row],[Manager]],Sales_Teams[Manager],Sales_Teams[Regional_Office])</f>
        <v>Central</v>
      </c>
      <c r="E54" t="s">
        <v>63</v>
      </c>
      <c r="F54" t="s">
        <v>68</v>
      </c>
      <c r="G54" t="str">
        <f>IFERROR(_xlfn.XLOOKUP(Sales_Pipeline[[#This Row],[Account]],Accounts!$A$2:$A$86,Accounts!$F$2:$F$86),"")</f>
        <v>United States</v>
      </c>
      <c r="H54" t="s">
        <v>57</v>
      </c>
      <c r="I54" s="3">
        <v>42691</v>
      </c>
      <c r="J54" s="3">
        <v>42799</v>
      </c>
      <c r="K54" s="8" t="str">
        <f>IF(Sales_Pipeline[[#This Row],[Close_Date]]="","",TEXT(Sales_Pipeline[[#This Row],[Close_Date]],"ddd"))</f>
        <v>Sun</v>
      </c>
      <c r="L54" s="8" t="str">
        <f>IF(Sales_Pipeline[[#This Row],[Close_Date]]="","",TEXT(Sales_Pipeline[[#This Row],[Close_Date]],"mmm"))</f>
        <v>Mar</v>
      </c>
      <c r="M54" s="8" t="str">
        <f>IF(Sales_Pipeline[[#This Row],[Close_Date]]="","","Q"&amp;ROUNDUP(MONTH(Sales_Pipeline[[#This Row],[Close_Date]])/3,0))</f>
        <v>Q1</v>
      </c>
      <c r="N54" s="2" cm="1">
        <f t="array" ref="N54">IFERROR(_xlfn.IFS(Sales_Pipeline[[#This Row],[Deal_Stage]]="Won",_xlfn.XLOOKUP(Sales_Pipeline[[#This Row],[Product]],Products!$A$2:$A$8,Products!$C$2:$C$8),Sales_Pipeline[[#This Row],[Deal_Stage]]="Lost",_xlfn.XLOOKUP(Sales_Pipeline[[#This Row],[Product]],Products!$A$2:$A$8,Products!$C$2:$C$8)),"")</f>
        <v>550</v>
      </c>
      <c r="O54" s="2">
        <v>487</v>
      </c>
    </row>
    <row r="55" spans="1:15" x14ac:dyDescent="0.3">
      <c r="A55" t="s">
        <v>153</v>
      </c>
      <c r="B55" t="s">
        <v>8</v>
      </c>
      <c r="C55" t="str">
        <f>_xlfn.XLOOKUP(Sales_Pipeline[[#This Row],[Sales_Agent]],Sales_Teams[Sales_Agent],Sales_Teams[Manager])</f>
        <v>Dustin Brinkmann</v>
      </c>
      <c r="D55" t="str">
        <f>_xlfn.XLOOKUP(Sales_Pipeline[[#This Row],[Manager]],Sales_Teams[Manager],Sales_Teams[Regional_Office])</f>
        <v>Central</v>
      </c>
      <c r="E55" t="s">
        <v>76</v>
      </c>
      <c r="F55" t="s">
        <v>134</v>
      </c>
      <c r="G55" t="str">
        <f>IFERROR(_xlfn.XLOOKUP(Sales_Pipeline[[#This Row],[Account]],Accounts!$A$2:$A$86,Accounts!$F$2:$F$86),"")</f>
        <v>United States</v>
      </c>
      <c r="H55" t="s">
        <v>57</v>
      </c>
      <c r="I55" s="3">
        <v>42692</v>
      </c>
      <c r="J55" s="3">
        <v>42798</v>
      </c>
      <c r="K55" s="8" t="str">
        <f>IF(Sales_Pipeline[[#This Row],[Close_Date]]="","",TEXT(Sales_Pipeline[[#This Row],[Close_Date]],"ddd"))</f>
        <v>Sat</v>
      </c>
      <c r="L55" s="8" t="str">
        <f>IF(Sales_Pipeline[[#This Row],[Close_Date]]="","",TEXT(Sales_Pipeline[[#This Row],[Close_Date]],"mmm"))</f>
        <v>Mar</v>
      </c>
      <c r="M55" s="8" t="str">
        <f>IF(Sales_Pipeline[[#This Row],[Close_Date]]="","","Q"&amp;ROUNDUP(MONTH(Sales_Pipeline[[#This Row],[Close_Date]])/3,0))</f>
        <v>Q1</v>
      </c>
      <c r="N55" s="2" cm="1">
        <f t="array" ref="N55">IFERROR(_xlfn.IFS(Sales_Pipeline[[#This Row],[Deal_Stage]]="Won",_xlfn.XLOOKUP(Sales_Pipeline[[#This Row],[Product]],Products!$A$2:$A$8,Products!$C$2:$C$8),Sales_Pipeline[[#This Row],[Deal_Stage]]="Lost",_xlfn.XLOOKUP(Sales_Pipeline[[#This Row],[Product]],Products!$A$2:$A$8,Products!$C$2:$C$8)),"")</f>
        <v>3393</v>
      </c>
      <c r="O55" s="2">
        <v>3180</v>
      </c>
    </row>
    <row r="56" spans="1:15" x14ac:dyDescent="0.3">
      <c r="A56" t="s">
        <v>154</v>
      </c>
      <c r="B56" t="s">
        <v>15</v>
      </c>
      <c r="C56" t="str">
        <f>_xlfn.XLOOKUP(Sales_Pipeline[[#This Row],[Sales_Agent]],Sales_Teams[Sales_Agent],Sales_Teams[Manager])</f>
        <v>Melvin Marxen</v>
      </c>
      <c r="D56" t="str">
        <f>_xlfn.XLOOKUP(Sales_Pipeline[[#This Row],[Manager]],Sales_Teams[Manager],Sales_Teams[Regional_Office])</f>
        <v>Central</v>
      </c>
      <c r="E56" t="s">
        <v>8953</v>
      </c>
      <c r="F56" t="s">
        <v>155</v>
      </c>
      <c r="G56" t="str">
        <f>IFERROR(_xlfn.XLOOKUP(Sales_Pipeline[[#This Row],[Account]],Accounts!$A$2:$A$86,Accounts!$F$2:$F$86),"")</f>
        <v>United States</v>
      </c>
      <c r="H56" t="s">
        <v>82</v>
      </c>
      <c r="I56" s="3">
        <v>42693</v>
      </c>
      <c r="J56" s="3">
        <v>42811</v>
      </c>
      <c r="K56" s="8" t="str">
        <f>IF(Sales_Pipeline[[#This Row],[Close_Date]]="","",TEXT(Sales_Pipeline[[#This Row],[Close_Date]],"ddd"))</f>
        <v>Fri</v>
      </c>
      <c r="L56" s="8" t="str">
        <f>IF(Sales_Pipeline[[#This Row],[Close_Date]]="","",TEXT(Sales_Pipeline[[#This Row],[Close_Date]],"mmm"))</f>
        <v>Mar</v>
      </c>
      <c r="M56" s="8" t="str">
        <f>IF(Sales_Pipeline[[#This Row],[Close_Date]]="","","Q"&amp;ROUNDUP(MONTH(Sales_Pipeline[[#This Row],[Close_Date]])/3,0))</f>
        <v>Q1</v>
      </c>
      <c r="N56" s="2" cm="1">
        <f t="array" ref="N56">IFERROR(_xlfn.IFS(Sales_Pipeline[[#This Row],[Deal_Stage]]="Won",_xlfn.XLOOKUP(Sales_Pipeline[[#This Row],[Product]],Products!$A$2:$A$8,Products!$C$2:$C$8),Sales_Pipeline[[#This Row],[Deal_Stage]]="Lost",_xlfn.XLOOKUP(Sales_Pipeline[[#This Row],[Product]],Products!$A$2:$A$8,Products!$C$2:$C$8)),"")</f>
        <v>4821</v>
      </c>
      <c r="O56" s="2">
        <v>0</v>
      </c>
    </row>
    <row r="57" spans="1:15" x14ac:dyDescent="0.3">
      <c r="A57" t="s">
        <v>156</v>
      </c>
      <c r="B57" t="s">
        <v>15</v>
      </c>
      <c r="C57" t="str">
        <f>_xlfn.XLOOKUP(Sales_Pipeline[[#This Row],[Sales_Agent]],Sales_Teams[Sales_Agent],Sales_Teams[Manager])</f>
        <v>Melvin Marxen</v>
      </c>
      <c r="D57" t="str">
        <f>_xlfn.XLOOKUP(Sales_Pipeline[[#This Row],[Manager]],Sales_Teams[Manager],Sales_Teams[Regional_Office])</f>
        <v>Central</v>
      </c>
      <c r="E57" t="s">
        <v>76</v>
      </c>
      <c r="F57" t="s">
        <v>132</v>
      </c>
      <c r="G57" t="str">
        <f>IFERROR(_xlfn.XLOOKUP(Sales_Pipeline[[#This Row],[Account]],Accounts!$A$2:$A$86,Accounts!$F$2:$F$86),"")</f>
        <v>United States</v>
      </c>
      <c r="H57" t="s">
        <v>57</v>
      </c>
      <c r="I57" s="3">
        <v>42693</v>
      </c>
      <c r="J57" s="3">
        <v>42812</v>
      </c>
      <c r="K57" s="8" t="str">
        <f>IF(Sales_Pipeline[[#This Row],[Close_Date]]="","",TEXT(Sales_Pipeline[[#This Row],[Close_Date]],"ddd"))</f>
        <v>Sat</v>
      </c>
      <c r="L57" s="8" t="str">
        <f>IF(Sales_Pipeline[[#This Row],[Close_Date]]="","",TEXT(Sales_Pipeline[[#This Row],[Close_Date]],"mmm"))</f>
        <v>Mar</v>
      </c>
      <c r="M57" s="8" t="str">
        <f>IF(Sales_Pipeline[[#This Row],[Close_Date]]="","","Q"&amp;ROUNDUP(MONTH(Sales_Pipeline[[#This Row],[Close_Date]])/3,0))</f>
        <v>Q1</v>
      </c>
      <c r="N57" s="2" cm="1">
        <f t="array" ref="N57">IFERROR(_xlfn.IFS(Sales_Pipeline[[#This Row],[Deal_Stage]]="Won",_xlfn.XLOOKUP(Sales_Pipeline[[#This Row],[Product]],Products!$A$2:$A$8,Products!$C$2:$C$8),Sales_Pipeline[[#This Row],[Deal_Stage]]="Lost",_xlfn.XLOOKUP(Sales_Pipeline[[#This Row],[Product]],Products!$A$2:$A$8,Products!$C$2:$C$8)),"")</f>
        <v>3393</v>
      </c>
      <c r="O57" s="2">
        <v>3563</v>
      </c>
    </row>
    <row r="58" spans="1:15" x14ac:dyDescent="0.3">
      <c r="A58" t="s">
        <v>157</v>
      </c>
      <c r="B58" t="s">
        <v>43</v>
      </c>
      <c r="C58" t="str">
        <f>_xlfn.XLOOKUP(Sales_Pipeline[[#This Row],[Sales_Agent]],Sales_Teams[Sales_Agent],Sales_Teams[Manager])</f>
        <v>Summer Sewald</v>
      </c>
      <c r="D58" t="str">
        <f>_xlfn.XLOOKUP(Sales_Pipeline[[#This Row],[Manager]],Sales_Teams[Manager],Sales_Teams[Regional_Office])</f>
        <v>West</v>
      </c>
      <c r="E58" t="s">
        <v>55</v>
      </c>
      <c r="G58" t="str">
        <f>IFERROR(_xlfn.XLOOKUP(Sales_Pipeline[[#This Row],[Account]],Accounts!$A$2:$A$86,Accounts!$F$2:$F$86),"")</f>
        <v/>
      </c>
      <c r="H58" t="s">
        <v>77</v>
      </c>
      <c r="I58" s="3">
        <v>42693</v>
      </c>
      <c r="K58" s="8" t="str">
        <f>IF(Sales_Pipeline[[#This Row],[Close_Date]]="","",TEXT(Sales_Pipeline[[#This Row],[Close_Date]],"ddd"))</f>
        <v/>
      </c>
      <c r="L58" s="8" t="str">
        <f>IF(Sales_Pipeline[[#This Row],[Close_Date]]="","",TEXT(Sales_Pipeline[[#This Row],[Close_Date]],"mmm"))</f>
        <v/>
      </c>
      <c r="M58" s="8" t="str">
        <f>IF(Sales_Pipeline[[#This Row],[Close_Date]]="","","Q"&amp;ROUNDUP(MONTH(Sales_Pipeline[[#This Row],[Close_Date]])/3,0))</f>
        <v/>
      </c>
      <c r="N58" s="2" t="str" cm="1">
        <f t="array" ref="N58">IFERROR(_xlfn.IFS(Sales_Pipeline[[#This Row],[Deal_Stage]]="Won",_xlfn.XLOOKUP(Sales_Pipeline[[#This Row],[Product]],Products!$A$2:$A$8,Products!$C$2:$C$8),Sales_Pipeline[[#This Row],[Deal_Stage]]="Lost",_xlfn.XLOOKUP(Sales_Pipeline[[#This Row],[Product]],Products!$A$2:$A$8,Products!$C$2:$C$8)),"")</f>
        <v/>
      </c>
      <c r="O58" s="2">
        <v>0</v>
      </c>
    </row>
    <row r="59" spans="1:15" x14ac:dyDescent="0.3">
      <c r="A59" t="s">
        <v>158</v>
      </c>
      <c r="B59" t="s">
        <v>30</v>
      </c>
      <c r="C59" t="str">
        <f>_xlfn.XLOOKUP(Sales_Pipeline[[#This Row],[Sales_Agent]],Sales_Teams[Sales_Agent],Sales_Teams[Manager])</f>
        <v>Rocco Neubert</v>
      </c>
      <c r="D59" t="str">
        <f>_xlfn.XLOOKUP(Sales_Pipeline[[#This Row],[Manager]],Sales_Teams[Manager],Sales_Teams[Regional_Office])</f>
        <v>East</v>
      </c>
      <c r="E59" t="s">
        <v>8953</v>
      </c>
      <c r="F59" t="s">
        <v>159</v>
      </c>
      <c r="G59" t="str">
        <f>IFERROR(_xlfn.XLOOKUP(Sales_Pipeline[[#This Row],[Account]],Accounts!$A$2:$A$86,Accounts!$F$2:$F$86),"")</f>
        <v>United States</v>
      </c>
      <c r="H59" t="s">
        <v>57</v>
      </c>
      <c r="I59" s="3">
        <v>42694</v>
      </c>
      <c r="J59" s="3">
        <v>42817</v>
      </c>
      <c r="K59" s="8" t="str">
        <f>IF(Sales_Pipeline[[#This Row],[Close_Date]]="","",TEXT(Sales_Pipeline[[#This Row],[Close_Date]],"ddd"))</f>
        <v>Thu</v>
      </c>
      <c r="L59" s="8" t="str">
        <f>IF(Sales_Pipeline[[#This Row],[Close_Date]]="","",TEXT(Sales_Pipeline[[#This Row],[Close_Date]],"mmm"))</f>
        <v>Mar</v>
      </c>
      <c r="M59" s="8" t="str">
        <f>IF(Sales_Pipeline[[#This Row],[Close_Date]]="","","Q"&amp;ROUNDUP(MONTH(Sales_Pipeline[[#This Row],[Close_Date]])/3,0))</f>
        <v>Q1</v>
      </c>
      <c r="N59" s="2" cm="1">
        <f t="array" ref="N59">IFERROR(_xlfn.IFS(Sales_Pipeline[[#This Row],[Deal_Stage]]="Won",_xlfn.XLOOKUP(Sales_Pipeline[[#This Row],[Product]],Products!$A$2:$A$8,Products!$C$2:$C$8),Sales_Pipeline[[#This Row],[Deal_Stage]]="Lost",_xlfn.XLOOKUP(Sales_Pipeline[[#This Row],[Product]],Products!$A$2:$A$8,Products!$C$2:$C$8)),"")</f>
        <v>4821</v>
      </c>
      <c r="O59" s="2">
        <v>4704</v>
      </c>
    </row>
    <row r="60" spans="1:15" x14ac:dyDescent="0.3">
      <c r="A60" t="s">
        <v>160</v>
      </c>
      <c r="B60" t="s">
        <v>28</v>
      </c>
      <c r="C60" t="str">
        <f>_xlfn.XLOOKUP(Sales_Pipeline[[#This Row],[Sales_Agent]],Sales_Teams[Sales_Agent],Sales_Teams[Manager])</f>
        <v>Rocco Neubert</v>
      </c>
      <c r="D60" t="str">
        <f>_xlfn.XLOOKUP(Sales_Pipeline[[#This Row],[Manager]],Sales_Teams[Manager],Sales_Teams[Regional_Office])</f>
        <v>East</v>
      </c>
      <c r="E60" t="s">
        <v>84</v>
      </c>
      <c r="F60" t="s">
        <v>161</v>
      </c>
      <c r="G60" t="str">
        <f>IFERROR(_xlfn.XLOOKUP(Sales_Pipeline[[#This Row],[Account]],Accounts!$A$2:$A$86,Accounts!$F$2:$F$86),"")</f>
        <v>United States</v>
      </c>
      <c r="H60" t="s">
        <v>57</v>
      </c>
      <c r="I60" s="3">
        <v>42694</v>
      </c>
      <c r="J60" s="3">
        <v>42808</v>
      </c>
      <c r="K60" s="8" t="str">
        <f>IF(Sales_Pipeline[[#This Row],[Close_Date]]="","",TEXT(Sales_Pipeline[[#This Row],[Close_Date]],"ddd"))</f>
        <v>Tue</v>
      </c>
      <c r="L60" s="8" t="str">
        <f>IF(Sales_Pipeline[[#This Row],[Close_Date]]="","",TEXT(Sales_Pipeline[[#This Row],[Close_Date]],"mmm"))</f>
        <v>Mar</v>
      </c>
      <c r="M60" s="8" t="str">
        <f>IF(Sales_Pipeline[[#This Row],[Close_Date]]="","","Q"&amp;ROUNDUP(MONTH(Sales_Pipeline[[#This Row],[Close_Date]])/3,0))</f>
        <v>Q1</v>
      </c>
      <c r="N60" s="2" cm="1">
        <f t="array" ref="N60">IFERROR(_xlfn.IFS(Sales_Pipeline[[#This Row],[Deal_Stage]]="Won",_xlfn.XLOOKUP(Sales_Pipeline[[#This Row],[Product]],Products!$A$2:$A$8,Products!$C$2:$C$8),Sales_Pipeline[[#This Row],[Deal_Stage]]="Lost",_xlfn.XLOOKUP(Sales_Pipeline[[#This Row],[Product]],Products!$A$2:$A$8,Products!$C$2:$C$8)),"")</f>
        <v>5482</v>
      </c>
      <c r="O60" s="2">
        <v>5585</v>
      </c>
    </row>
    <row r="61" spans="1:15" x14ac:dyDescent="0.3">
      <c r="A61" t="s">
        <v>162</v>
      </c>
      <c r="B61" t="s">
        <v>38</v>
      </c>
      <c r="C61" t="str">
        <f>_xlfn.XLOOKUP(Sales_Pipeline[[#This Row],[Sales_Agent]],Sales_Teams[Sales_Agent],Sales_Teams[Manager])</f>
        <v>Celia Rouche</v>
      </c>
      <c r="D61" t="str">
        <f>_xlfn.XLOOKUP(Sales_Pipeline[[#This Row],[Manager]],Sales_Teams[Manager],Sales_Teams[Regional_Office])</f>
        <v>West</v>
      </c>
      <c r="E61" t="s">
        <v>163</v>
      </c>
      <c r="F61" t="s">
        <v>107</v>
      </c>
      <c r="G61" t="str">
        <f>IFERROR(_xlfn.XLOOKUP(Sales_Pipeline[[#This Row],[Account]],Accounts!$A$2:$A$86,Accounts!$F$2:$F$86),"")</f>
        <v>United States</v>
      </c>
      <c r="H61" t="s">
        <v>57</v>
      </c>
      <c r="I61" s="3">
        <v>42694</v>
      </c>
      <c r="J61" s="3">
        <v>42803</v>
      </c>
      <c r="K61" s="8" t="str">
        <f>IF(Sales_Pipeline[[#This Row],[Close_Date]]="","",TEXT(Sales_Pipeline[[#This Row],[Close_Date]],"ddd"))</f>
        <v>Thu</v>
      </c>
      <c r="L61" s="8" t="str">
        <f>IF(Sales_Pipeline[[#This Row],[Close_Date]]="","",TEXT(Sales_Pipeline[[#This Row],[Close_Date]],"mmm"))</f>
        <v>Mar</v>
      </c>
      <c r="M61" s="8" t="str">
        <f>IF(Sales_Pipeline[[#This Row],[Close_Date]]="","","Q"&amp;ROUNDUP(MONTH(Sales_Pipeline[[#This Row],[Close_Date]])/3,0))</f>
        <v>Q1</v>
      </c>
      <c r="N61" s="2" cm="1">
        <f t="array" ref="N61">IFERROR(_xlfn.IFS(Sales_Pipeline[[#This Row],[Deal_Stage]]="Won",_xlfn.XLOOKUP(Sales_Pipeline[[#This Row],[Product]],Products!$A$2:$A$8,Products!$C$2:$C$8),Sales_Pipeline[[#This Row],[Deal_Stage]]="Lost",_xlfn.XLOOKUP(Sales_Pipeline[[#This Row],[Product]],Products!$A$2:$A$8,Products!$C$2:$C$8)),"")</f>
        <v>26768</v>
      </c>
      <c r="O61" s="2">
        <v>25897</v>
      </c>
    </row>
    <row r="62" spans="1:15" x14ac:dyDescent="0.3">
      <c r="A62" t="s">
        <v>164</v>
      </c>
      <c r="B62" t="s">
        <v>36</v>
      </c>
      <c r="C62" t="str">
        <f>_xlfn.XLOOKUP(Sales_Pipeline[[#This Row],[Sales_Agent]],Sales_Teams[Sales_Agent],Sales_Teams[Manager])</f>
        <v>Celia Rouche</v>
      </c>
      <c r="D62" t="str">
        <f>_xlfn.XLOOKUP(Sales_Pipeline[[#This Row],[Manager]],Sales_Teams[Manager],Sales_Teams[Regional_Office])</f>
        <v>West</v>
      </c>
      <c r="E62" t="s">
        <v>76</v>
      </c>
      <c r="G62" t="str">
        <f>IFERROR(_xlfn.XLOOKUP(Sales_Pipeline[[#This Row],[Account]],Accounts!$A$2:$A$86,Accounts!$F$2:$F$86),"")</f>
        <v/>
      </c>
      <c r="H62" t="s">
        <v>77</v>
      </c>
      <c r="I62" s="3">
        <v>42694</v>
      </c>
      <c r="K62" s="8" t="str">
        <f>IF(Sales_Pipeline[[#This Row],[Close_Date]]="","",TEXT(Sales_Pipeline[[#This Row],[Close_Date]],"ddd"))</f>
        <v/>
      </c>
      <c r="L62" s="8" t="str">
        <f>IF(Sales_Pipeline[[#This Row],[Close_Date]]="","",TEXT(Sales_Pipeline[[#This Row],[Close_Date]],"mmm"))</f>
        <v/>
      </c>
      <c r="M62" s="8" t="str">
        <f>IF(Sales_Pipeline[[#This Row],[Close_Date]]="","","Q"&amp;ROUNDUP(MONTH(Sales_Pipeline[[#This Row],[Close_Date]])/3,0))</f>
        <v/>
      </c>
      <c r="N62" s="2" t="str" cm="1">
        <f t="array" ref="N62">IFERROR(_xlfn.IFS(Sales_Pipeline[[#This Row],[Deal_Stage]]="Won",_xlfn.XLOOKUP(Sales_Pipeline[[#This Row],[Product]],Products!$A$2:$A$8,Products!$C$2:$C$8),Sales_Pipeline[[#This Row],[Deal_Stage]]="Lost",_xlfn.XLOOKUP(Sales_Pipeline[[#This Row],[Product]],Products!$A$2:$A$8,Products!$C$2:$C$8)),"")</f>
        <v/>
      </c>
      <c r="O62" s="2">
        <v>0</v>
      </c>
    </row>
    <row r="63" spans="1:15" x14ac:dyDescent="0.3">
      <c r="A63" t="s">
        <v>165</v>
      </c>
      <c r="B63" t="s">
        <v>43</v>
      </c>
      <c r="C63" t="str">
        <f>_xlfn.XLOOKUP(Sales_Pipeline[[#This Row],[Sales_Agent]],Sales_Teams[Sales_Agent],Sales_Teams[Manager])</f>
        <v>Summer Sewald</v>
      </c>
      <c r="D63" t="str">
        <f>_xlfn.XLOOKUP(Sales_Pipeline[[#This Row],[Manager]],Sales_Teams[Manager],Sales_Teams[Regional_Office])</f>
        <v>West</v>
      </c>
      <c r="E63" t="s">
        <v>55</v>
      </c>
      <c r="F63" t="s">
        <v>166</v>
      </c>
      <c r="G63" t="str">
        <f>IFERROR(_xlfn.XLOOKUP(Sales_Pipeline[[#This Row],[Account]],Accounts!$A$2:$A$86,Accounts!$F$2:$F$86),"")</f>
        <v>United States</v>
      </c>
      <c r="H63" t="s">
        <v>57</v>
      </c>
      <c r="I63" s="3">
        <v>42694</v>
      </c>
      <c r="J63" s="3">
        <v>42797</v>
      </c>
      <c r="K63" s="8" t="str">
        <f>IF(Sales_Pipeline[[#This Row],[Close_Date]]="","",TEXT(Sales_Pipeline[[#This Row],[Close_Date]],"ddd"))</f>
        <v>Fri</v>
      </c>
      <c r="L63" s="8" t="str">
        <f>IF(Sales_Pipeline[[#This Row],[Close_Date]]="","",TEXT(Sales_Pipeline[[#This Row],[Close_Date]],"mmm"))</f>
        <v>Mar</v>
      </c>
      <c r="M63" s="8" t="str">
        <f>IF(Sales_Pipeline[[#This Row],[Close_Date]]="","","Q"&amp;ROUNDUP(MONTH(Sales_Pipeline[[#This Row],[Close_Date]])/3,0))</f>
        <v>Q1</v>
      </c>
      <c r="N63" s="2" cm="1">
        <f t="array" ref="N63">IFERROR(_xlfn.IFS(Sales_Pipeline[[#This Row],[Deal_Stage]]="Won",_xlfn.XLOOKUP(Sales_Pipeline[[#This Row],[Product]],Products!$A$2:$A$8,Products!$C$2:$C$8),Sales_Pipeline[[#This Row],[Deal_Stage]]="Lost",_xlfn.XLOOKUP(Sales_Pipeline[[#This Row],[Product]],Products!$A$2:$A$8,Products!$C$2:$C$8)),"")</f>
        <v>1096</v>
      </c>
      <c r="O63" s="2">
        <v>1207</v>
      </c>
    </row>
    <row r="64" spans="1:15" x14ac:dyDescent="0.3">
      <c r="A64" t="s">
        <v>167</v>
      </c>
      <c r="B64" t="s">
        <v>8</v>
      </c>
      <c r="C64" t="str">
        <f>_xlfn.XLOOKUP(Sales_Pipeline[[#This Row],[Sales_Agent]],Sales_Teams[Sales_Agent],Sales_Teams[Manager])</f>
        <v>Dustin Brinkmann</v>
      </c>
      <c r="D64" t="str">
        <f>_xlfn.XLOOKUP(Sales_Pipeline[[#This Row],[Manager]],Sales_Teams[Manager],Sales_Teams[Regional_Office])</f>
        <v>Central</v>
      </c>
      <c r="E64" t="s">
        <v>76</v>
      </c>
      <c r="F64" t="s">
        <v>56</v>
      </c>
      <c r="G64" t="str">
        <f>IFERROR(_xlfn.XLOOKUP(Sales_Pipeline[[#This Row],[Account]],Accounts!$A$2:$A$86,Accounts!$F$2:$F$86),"")</f>
        <v>United States</v>
      </c>
      <c r="H64" t="s">
        <v>82</v>
      </c>
      <c r="I64" s="3">
        <v>42694</v>
      </c>
      <c r="J64" s="3">
        <v>42802</v>
      </c>
      <c r="K64" s="8" t="str">
        <f>IF(Sales_Pipeline[[#This Row],[Close_Date]]="","",TEXT(Sales_Pipeline[[#This Row],[Close_Date]],"ddd"))</f>
        <v>Wed</v>
      </c>
      <c r="L64" s="8" t="str">
        <f>IF(Sales_Pipeline[[#This Row],[Close_Date]]="","",TEXT(Sales_Pipeline[[#This Row],[Close_Date]],"mmm"))</f>
        <v>Mar</v>
      </c>
      <c r="M64" s="8" t="str">
        <f>IF(Sales_Pipeline[[#This Row],[Close_Date]]="","","Q"&amp;ROUNDUP(MONTH(Sales_Pipeline[[#This Row],[Close_Date]])/3,0))</f>
        <v>Q1</v>
      </c>
      <c r="N64" s="2" cm="1">
        <f t="array" ref="N64">IFERROR(_xlfn.IFS(Sales_Pipeline[[#This Row],[Deal_Stage]]="Won",_xlfn.XLOOKUP(Sales_Pipeline[[#This Row],[Product]],Products!$A$2:$A$8,Products!$C$2:$C$8),Sales_Pipeline[[#This Row],[Deal_Stage]]="Lost",_xlfn.XLOOKUP(Sales_Pipeline[[#This Row],[Product]],Products!$A$2:$A$8,Products!$C$2:$C$8)),"")</f>
        <v>3393</v>
      </c>
      <c r="O64" s="2">
        <v>0</v>
      </c>
    </row>
    <row r="65" spans="1:15" x14ac:dyDescent="0.3">
      <c r="A65" t="s">
        <v>168</v>
      </c>
      <c r="B65" t="s">
        <v>8</v>
      </c>
      <c r="C65" t="str">
        <f>_xlfn.XLOOKUP(Sales_Pipeline[[#This Row],[Sales_Agent]],Sales_Teams[Sales_Agent],Sales_Teams[Manager])</f>
        <v>Dustin Brinkmann</v>
      </c>
      <c r="D65" t="str">
        <f>_xlfn.XLOOKUP(Sales_Pipeline[[#This Row],[Manager]],Sales_Teams[Manager],Sales_Teams[Regional_Office])</f>
        <v>Central</v>
      </c>
      <c r="E65" t="s">
        <v>63</v>
      </c>
      <c r="F65" t="s">
        <v>169</v>
      </c>
      <c r="G65" t="str">
        <f>IFERROR(_xlfn.XLOOKUP(Sales_Pipeline[[#This Row],[Account]],Accounts!$A$2:$A$86,Accounts!$F$2:$F$86),"")</f>
        <v>Panama</v>
      </c>
      <c r="H65" t="s">
        <v>57</v>
      </c>
      <c r="I65" s="3">
        <v>42694</v>
      </c>
      <c r="J65" s="3">
        <v>42798</v>
      </c>
      <c r="K65" s="8" t="str">
        <f>IF(Sales_Pipeline[[#This Row],[Close_Date]]="","",TEXT(Sales_Pipeline[[#This Row],[Close_Date]],"ddd"))</f>
        <v>Sat</v>
      </c>
      <c r="L65" s="8" t="str">
        <f>IF(Sales_Pipeline[[#This Row],[Close_Date]]="","",TEXT(Sales_Pipeline[[#This Row],[Close_Date]],"mmm"))</f>
        <v>Mar</v>
      </c>
      <c r="M65" s="8" t="str">
        <f>IF(Sales_Pipeline[[#This Row],[Close_Date]]="","","Q"&amp;ROUNDUP(MONTH(Sales_Pipeline[[#This Row],[Close_Date]])/3,0))</f>
        <v>Q1</v>
      </c>
      <c r="N65" s="2" cm="1">
        <f t="array" ref="N65">IFERROR(_xlfn.IFS(Sales_Pipeline[[#This Row],[Deal_Stage]]="Won",_xlfn.XLOOKUP(Sales_Pipeline[[#This Row],[Product]],Products!$A$2:$A$8,Products!$C$2:$C$8),Sales_Pipeline[[#This Row],[Deal_Stage]]="Lost",_xlfn.XLOOKUP(Sales_Pipeline[[#This Row],[Product]],Products!$A$2:$A$8,Products!$C$2:$C$8)),"")</f>
        <v>550</v>
      </c>
      <c r="O65" s="2">
        <v>559</v>
      </c>
    </row>
    <row r="66" spans="1:15" x14ac:dyDescent="0.3">
      <c r="A66" t="s">
        <v>170</v>
      </c>
      <c r="B66" t="s">
        <v>45</v>
      </c>
      <c r="C66" t="str">
        <f>_xlfn.XLOOKUP(Sales_Pipeline[[#This Row],[Sales_Agent]],Sales_Teams[Sales_Agent],Sales_Teams[Manager])</f>
        <v>Summer Sewald</v>
      </c>
      <c r="D66" t="str">
        <f>_xlfn.XLOOKUP(Sales_Pipeline[[#This Row],[Manager]],Sales_Teams[Manager],Sales_Teams[Regional_Office])</f>
        <v>West</v>
      </c>
      <c r="E66" t="s">
        <v>63</v>
      </c>
      <c r="F66" t="s">
        <v>125</v>
      </c>
      <c r="G66" t="str">
        <f>IFERROR(_xlfn.XLOOKUP(Sales_Pipeline[[#This Row],[Account]],Accounts!$A$2:$A$86,Accounts!$F$2:$F$86),"")</f>
        <v>United States</v>
      </c>
      <c r="H66" t="s">
        <v>77</v>
      </c>
      <c r="I66" s="3">
        <v>42694</v>
      </c>
      <c r="K66" s="8" t="str">
        <f>IF(Sales_Pipeline[[#This Row],[Close_Date]]="","",TEXT(Sales_Pipeline[[#This Row],[Close_Date]],"ddd"))</f>
        <v/>
      </c>
      <c r="L66" s="8" t="str">
        <f>IF(Sales_Pipeline[[#This Row],[Close_Date]]="","",TEXT(Sales_Pipeline[[#This Row],[Close_Date]],"mmm"))</f>
        <v/>
      </c>
      <c r="M66" s="8" t="str">
        <f>IF(Sales_Pipeline[[#This Row],[Close_Date]]="","","Q"&amp;ROUNDUP(MONTH(Sales_Pipeline[[#This Row],[Close_Date]])/3,0))</f>
        <v/>
      </c>
      <c r="N66" s="2" t="str" cm="1">
        <f t="array" ref="N66">IFERROR(_xlfn.IFS(Sales_Pipeline[[#This Row],[Deal_Stage]]="Won",_xlfn.XLOOKUP(Sales_Pipeline[[#This Row],[Product]],Products!$A$2:$A$8,Products!$C$2:$C$8),Sales_Pipeline[[#This Row],[Deal_Stage]]="Lost",_xlfn.XLOOKUP(Sales_Pipeline[[#This Row],[Product]],Products!$A$2:$A$8,Products!$C$2:$C$8)),"")</f>
        <v/>
      </c>
      <c r="O66" s="2">
        <v>0</v>
      </c>
    </row>
    <row r="67" spans="1:15" x14ac:dyDescent="0.3">
      <c r="A67" t="s">
        <v>171</v>
      </c>
      <c r="B67" t="s">
        <v>14</v>
      </c>
      <c r="C67" t="str">
        <f>_xlfn.XLOOKUP(Sales_Pipeline[[#This Row],[Sales_Agent]],Sales_Teams[Sales_Agent],Sales_Teams[Manager])</f>
        <v>Melvin Marxen</v>
      </c>
      <c r="D67" t="str">
        <f>_xlfn.XLOOKUP(Sales_Pipeline[[#This Row],[Manager]],Sales_Teams[Manager],Sales_Teams[Regional_Office])</f>
        <v>Central</v>
      </c>
      <c r="E67" t="s">
        <v>55</v>
      </c>
      <c r="F67" t="s">
        <v>118</v>
      </c>
      <c r="G67" t="str">
        <f>IFERROR(_xlfn.XLOOKUP(Sales_Pipeline[[#This Row],[Account]],Accounts!$A$2:$A$86,Accounts!$F$2:$F$86),"")</f>
        <v>United States</v>
      </c>
      <c r="H67" t="s">
        <v>57</v>
      </c>
      <c r="I67" s="3">
        <v>42694</v>
      </c>
      <c r="J67" s="3">
        <v>42803</v>
      </c>
      <c r="K67" s="8" t="str">
        <f>IF(Sales_Pipeline[[#This Row],[Close_Date]]="","",TEXT(Sales_Pipeline[[#This Row],[Close_Date]],"ddd"))</f>
        <v>Thu</v>
      </c>
      <c r="L67" s="8" t="str">
        <f>IF(Sales_Pipeline[[#This Row],[Close_Date]]="","",TEXT(Sales_Pipeline[[#This Row],[Close_Date]],"mmm"))</f>
        <v>Mar</v>
      </c>
      <c r="M67" s="8" t="str">
        <f>IF(Sales_Pipeline[[#This Row],[Close_Date]]="","","Q"&amp;ROUNDUP(MONTH(Sales_Pipeline[[#This Row],[Close_Date]])/3,0))</f>
        <v>Q1</v>
      </c>
      <c r="N67" s="2" cm="1">
        <f t="array" ref="N67">IFERROR(_xlfn.IFS(Sales_Pipeline[[#This Row],[Deal_Stage]]="Won",_xlfn.XLOOKUP(Sales_Pipeline[[#This Row],[Product]],Products!$A$2:$A$8,Products!$C$2:$C$8),Sales_Pipeline[[#This Row],[Deal_Stage]]="Lost",_xlfn.XLOOKUP(Sales_Pipeline[[#This Row],[Product]],Products!$A$2:$A$8,Products!$C$2:$C$8)),"")</f>
        <v>1096</v>
      </c>
      <c r="O67" s="2">
        <v>1033</v>
      </c>
    </row>
    <row r="68" spans="1:15" x14ac:dyDescent="0.3">
      <c r="A68" t="s">
        <v>172</v>
      </c>
      <c r="B68" t="s">
        <v>28</v>
      </c>
      <c r="C68" t="str">
        <f>_xlfn.XLOOKUP(Sales_Pipeline[[#This Row],[Sales_Agent]],Sales_Teams[Sales_Agent],Sales_Teams[Manager])</f>
        <v>Rocco Neubert</v>
      </c>
      <c r="D68" t="str">
        <f>_xlfn.XLOOKUP(Sales_Pipeline[[#This Row],[Manager]],Sales_Teams[Manager],Sales_Teams[Regional_Office])</f>
        <v>East</v>
      </c>
      <c r="E68" t="s">
        <v>63</v>
      </c>
      <c r="F68" t="s">
        <v>173</v>
      </c>
      <c r="G68" t="str">
        <f>IFERROR(_xlfn.XLOOKUP(Sales_Pipeline[[#This Row],[Account]],Accounts!$A$2:$A$86,Accounts!$F$2:$F$86),"")</f>
        <v>United States</v>
      </c>
      <c r="H68" t="s">
        <v>57</v>
      </c>
      <c r="I68" s="3">
        <v>42695</v>
      </c>
      <c r="J68" s="3">
        <v>42815</v>
      </c>
      <c r="K68" s="8" t="str">
        <f>IF(Sales_Pipeline[[#This Row],[Close_Date]]="","",TEXT(Sales_Pipeline[[#This Row],[Close_Date]],"ddd"))</f>
        <v>Tue</v>
      </c>
      <c r="L68" s="8" t="str">
        <f>IF(Sales_Pipeline[[#This Row],[Close_Date]]="","",TEXT(Sales_Pipeline[[#This Row],[Close_Date]],"mmm"))</f>
        <v>Mar</v>
      </c>
      <c r="M68" s="8" t="str">
        <f>IF(Sales_Pipeline[[#This Row],[Close_Date]]="","","Q"&amp;ROUNDUP(MONTH(Sales_Pipeline[[#This Row],[Close_Date]])/3,0))</f>
        <v>Q1</v>
      </c>
      <c r="N68" s="2" cm="1">
        <f t="array" ref="N68">IFERROR(_xlfn.IFS(Sales_Pipeline[[#This Row],[Deal_Stage]]="Won",_xlfn.XLOOKUP(Sales_Pipeline[[#This Row],[Product]],Products!$A$2:$A$8,Products!$C$2:$C$8),Sales_Pipeline[[#This Row],[Deal_Stage]]="Lost",_xlfn.XLOOKUP(Sales_Pipeline[[#This Row],[Product]],Products!$A$2:$A$8,Products!$C$2:$C$8)),"")</f>
        <v>550</v>
      </c>
      <c r="O68" s="2">
        <v>462</v>
      </c>
    </row>
    <row r="69" spans="1:15" x14ac:dyDescent="0.3">
      <c r="A69" t="s">
        <v>174</v>
      </c>
      <c r="B69" t="s">
        <v>36</v>
      </c>
      <c r="C69" t="str">
        <f>_xlfn.XLOOKUP(Sales_Pipeline[[#This Row],[Sales_Agent]],Sales_Teams[Sales_Agent],Sales_Teams[Manager])</f>
        <v>Celia Rouche</v>
      </c>
      <c r="D69" t="str">
        <f>_xlfn.XLOOKUP(Sales_Pipeline[[#This Row],[Manager]],Sales_Teams[Manager],Sales_Teams[Regional_Office])</f>
        <v>West</v>
      </c>
      <c r="E69" t="s">
        <v>76</v>
      </c>
      <c r="F69" t="s">
        <v>175</v>
      </c>
      <c r="G69" t="str">
        <f>IFERROR(_xlfn.XLOOKUP(Sales_Pipeline[[#This Row],[Account]],Accounts!$A$2:$A$86,Accounts!$F$2:$F$86),"")</f>
        <v>Brazil</v>
      </c>
      <c r="H69" t="s">
        <v>82</v>
      </c>
      <c r="I69" s="3">
        <v>42695</v>
      </c>
      <c r="J69" s="3">
        <v>42795</v>
      </c>
      <c r="K69" s="8" t="str">
        <f>IF(Sales_Pipeline[[#This Row],[Close_Date]]="","",TEXT(Sales_Pipeline[[#This Row],[Close_Date]],"ddd"))</f>
        <v>Wed</v>
      </c>
      <c r="L69" s="8" t="str">
        <f>IF(Sales_Pipeline[[#This Row],[Close_Date]]="","",TEXT(Sales_Pipeline[[#This Row],[Close_Date]],"mmm"))</f>
        <v>Mar</v>
      </c>
      <c r="M69" s="8" t="str">
        <f>IF(Sales_Pipeline[[#This Row],[Close_Date]]="","","Q"&amp;ROUNDUP(MONTH(Sales_Pipeline[[#This Row],[Close_Date]])/3,0))</f>
        <v>Q1</v>
      </c>
      <c r="N69" s="2" cm="1">
        <f t="array" ref="N69">IFERROR(_xlfn.IFS(Sales_Pipeline[[#This Row],[Deal_Stage]]="Won",_xlfn.XLOOKUP(Sales_Pipeline[[#This Row],[Product]],Products!$A$2:$A$8,Products!$C$2:$C$8),Sales_Pipeline[[#This Row],[Deal_Stage]]="Lost",_xlfn.XLOOKUP(Sales_Pipeline[[#This Row],[Product]],Products!$A$2:$A$8,Products!$C$2:$C$8)),"")</f>
        <v>3393</v>
      </c>
      <c r="O69" s="2">
        <v>0</v>
      </c>
    </row>
    <row r="70" spans="1:15" x14ac:dyDescent="0.3">
      <c r="A70" t="s">
        <v>176</v>
      </c>
      <c r="B70" t="s">
        <v>42</v>
      </c>
      <c r="C70" t="str">
        <f>_xlfn.XLOOKUP(Sales_Pipeline[[#This Row],[Sales_Agent]],Sales_Teams[Sales_Agent],Sales_Teams[Manager])</f>
        <v>Summer Sewald</v>
      </c>
      <c r="D70" t="str">
        <f>_xlfn.XLOOKUP(Sales_Pipeline[[#This Row],[Manager]],Sales_Teams[Manager],Sales_Teams[Regional_Office])</f>
        <v>West</v>
      </c>
      <c r="E70" t="s">
        <v>8953</v>
      </c>
      <c r="F70" t="s">
        <v>177</v>
      </c>
      <c r="G70" t="str">
        <f>IFERROR(_xlfn.XLOOKUP(Sales_Pipeline[[#This Row],[Account]],Accounts!$A$2:$A$86,Accounts!$F$2:$F$86),"")</f>
        <v>United States</v>
      </c>
      <c r="H70" t="s">
        <v>57</v>
      </c>
      <c r="I70" s="3">
        <v>42695</v>
      </c>
      <c r="J70" s="3">
        <v>42808</v>
      </c>
      <c r="K70" s="8" t="str">
        <f>IF(Sales_Pipeline[[#This Row],[Close_Date]]="","",TEXT(Sales_Pipeline[[#This Row],[Close_Date]],"ddd"))</f>
        <v>Tue</v>
      </c>
      <c r="L70" s="8" t="str">
        <f>IF(Sales_Pipeline[[#This Row],[Close_Date]]="","",TEXT(Sales_Pipeline[[#This Row],[Close_Date]],"mmm"))</f>
        <v>Mar</v>
      </c>
      <c r="M70" s="8" t="str">
        <f>IF(Sales_Pipeline[[#This Row],[Close_Date]]="","","Q"&amp;ROUNDUP(MONTH(Sales_Pipeline[[#This Row],[Close_Date]])/3,0))</f>
        <v>Q1</v>
      </c>
      <c r="N70" s="2" cm="1">
        <f t="array" ref="N70">IFERROR(_xlfn.IFS(Sales_Pipeline[[#This Row],[Deal_Stage]]="Won",_xlfn.XLOOKUP(Sales_Pipeline[[#This Row],[Product]],Products!$A$2:$A$8,Products!$C$2:$C$8),Sales_Pipeline[[#This Row],[Deal_Stage]]="Lost",_xlfn.XLOOKUP(Sales_Pipeline[[#This Row],[Product]],Products!$A$2:$A$8,Products!$C$2:$C$8)),"")</f>
        <v>4821</v>
      </c>
      <c r="O70" s="2">
        <v>5539</v>
      </c>
    </row>
    <row r="71" spans="1:15" x14ac:dyDescent="0.3">
      <c r="A71" t="s">
        <v>178</v>
      </c>
      <c r="B71" t="s">
        <v>8</v>
      </c>
      <c r="C71" t="str">
        <f>_xlfn.XLOOKUP(Sales_Pipeline[[#This Row],[Sales_Agent]],Sales_Teams[Sales_Agent],Sales_Teams[Manager])</f>
        <v>Dustin Brinkmann</v>
      </c>
      <c r="D71" t="str">
        <f>_xlfn.XLOOKUP(Sales_Pipeline[[#This Row],[Manager]],Sales_Teams[Manager],Sales_Teams[Regional_Office])</f>
        <v>Central</v>
      </c>
      <c r="E71" t="s">
        <v>76</v>
      </c>
      <c r="F71" t="s">
        <v>68</v>
      </c>
      <c r="G71" t="str">
        <f>IFERROR(_xlfn.XLOOKUP(Sales_Pipeline[[#This Row],[Account]],Accounts!$A$2:$A$86,Accounts!$F$2:$F$86),"")</f>
        <v>United States</v>
      </c>
      <c r="H71" t="s">
        <v>57</v>
      </c>
      <c r="I71" s="3">
        <v>42695</v>
      </c>
      <c r="J71" s="3">
        <v>42809</v>
      </c>
      <c r="K71" s="8" t="str">
        <f>IF(Sales_Pipeline[[#This Row],[Close_Date]]="","",TEXT(Sales_Pipeline[[#This Row],[Close_Date]],"ddd"))</f>
        <v>Wed</v>
      </c>
      <c r="L71" s="8" t="str">
        <f>IF(Sales_Pipeline[[#This Row],[Close_Date]]="","",TEXT(Sales_Pipeline[[#This Row],[Close_Date]],"mmm"))</f>
        <v>Mar</v>
      </c>
      <c r="M71" s="8" t="str">
        <f>IF(Sales_Pipeline[[#This Row],[Close_Date]]="","","Q"&amp;ROUNDUP(MONTH(Sales_Pipeline[[#This Row],[Close_Date]])/3,0))</f>
        <v>Q1</v>
      </c>
      <c r="N71" s="2" cm="1">
        <f t="array" ref="N71">IFERROR(_xlfn.IFS(Sales_Pipeline[[#This Row],[Deal_Stage]]="Won",_xlfn.XLOOKUP(Sales_Pipeline[[#This Row],[Product]],Products!$A$2:$A$8,Products!$C$2:$C$8),Sales_Pipeline[[#This Row],[Deal_Stage]]="Lost",_xlfn.XLOOKUP(Sales_Pipeline[[#This Row],[Product]],Products!$A$2:$A$8,Products!$C$2:$C$8)),"")</f>
        <v>3393</v>
      </c>
      <c r="O71" s="2">
        <v>3573</v>
      </c>
    </row>
    <row r="72" spans="1:15" x14ac:dyDescent="0.3">
      <c r="A72" t="s">
        <v>179</v>
      </c>
      <c r="B72" t="s">
        <v>12</v>
      </c>
      <c r="C72" t="str">
        <f>_xlfn.XLOOKUP(Sales_Pipeline[[#This Row],[Sales_Agent]],Sales_Teams[Sales_Agent],Sales_Teams[Manager])</f>
        <v>Melvin Marxen</v>
      </c>
      <c r="D72" t="str">
        <f>_xlfn.XLOOKUP(Sales_Pipeline[[#This Row],[Manager]],Sales_Teams[Manager],Sales_Teams[Regional_Office])</f>
        <v>Central</v>
      </c>
      <c r="E72" t="s">
        <v>8953</v>
      </c>
      <c r="F72" t="s">
        <v>141</v>
      </c>
      <c r="G72" t="str">
        <f>IFERROR(_xlfn.XLOOKUP(Sales_Pipeline[[#This Row],[Account]],Accounts!$A$2:$A$86,Accounts!$F$2:$F$86),"")</f>
        <v>United States</v>
      </c>
      <c r="H72" t="s">
        <v>57</v>
      </c>
      <c r="I72" s="3">
        <v>42695</v>
      </c>
      <c r="J72" s="3">
        <v>42795</v>
      </c>
      <c r="K72" s="8" t="str">
        <f>IF(Sales_Pipeline[[#This Row],[Close_Date]]="","",TEXT(Sales_Pipeline[[#This Row],[Close_Date]],"ddd"))</f>
        <v>Wed</v>
      </c>
      <c r="L72" s="8" t="str">
        <f>IF(Sales_Pipeline[[#This Row],[Close_Date]]="","",TEXT(Sales_Pipeline[[#This Row],[Close_Date]],"mmm"))</f>
        <v>Mar</v>
      </c>
      <c r="M72" s="8" t="str">
        <f>IF(Sales_Pipeline[[#This Row],[Close_Date]]="","","Q"&amp;ROUNDUP(MONTH(Sales_Pipeline[[#This Row],[Close_Date]])/3,0))</f>
        <v>Q1</v>
      </c>
      <c r="N72" s="2" cm="1">
        <f t="array" ref="N72">IFERROR(_xlfn.IFS(Sales_Pipeline[[#This Row],[Deal_Stage]]="Won",_xlfn.XLOOKUP(Sales_Pipeline[[#This Row],[Product]],Products!$A$2:$A$8,Products!$C$2:$C$8),Sales_Pipeline[[#This Row],[Deal_Stage]]="Lost",_xlfn.XLOOKUP(Sales_Pipeline[[#This Row],[Product]],Products!$A$2:$A$8,Products!$C$2:$C$8)),"")</f>
        <v>4821</v>
      </c>
      <c r="O72" s="2">
        <v>4926</v>
      </c>
    </row>
    <row r="73" spans="1:15" x14ac:dyDescent="0.3">
      <c r="A73" t="s">
        <v>180</v>
      </c>
      <c r="B73" t="s">
        <v>44</v>
      </c>
      <c r="C73" t="str">
        <f>_xlfn.XLOOKUP(Sales_Pipeline[[#This Row],[Sales_Agent]],Sales_Teams[Sales_Agent],Sales_Teams[Manager])</f>
        <v>Summer Sewald</v>
      </c>
      <c r="D73" t="str">
        <f>_xlfn.XLOOKUP(Sales_Pipeline[[#This Row],[Manager]],Sales_Teams[Manager],Sales_Teams[Regional_Office])</f>
        <v>West</v>
      </c>
      <c r="E73" t="s">
        <v>55</v>
      </c>
      <c r="F73" t="s">
        <v>85</v>
      </c>
      <c r="G73" t="str">
        <f>IFERROR(_xlfn.XLOOKUP(Sales_Pipeline[[#This Row],[Account]],Accounts!$A$2:$A$86,Accounts!$F$2:$F$86),"")</f>
        <v>Poland</v>
      </c>
      <c r="H73" t="s">
        <v>82</v>
      </c>
      <c r="I73" s="3">
        <v>42695</v>
      </c>
      <c r="J73" s="3">
        <v>42811</v>
      </c>
      <c r="K73" s="8" t="str">
        <f>IF(Sales_Pipeline[[#This Row],[Close_Date]]="","",TEXT(Sales_Pipeline[[#This Row],[Close_Date]],"ddd"))</f>
        <v>Fri</v>
      </c>
      <c r="L73" s="8" t="str">
        <f>IF(Sales_Pipeline[[#This Row],[Close_Date]]="","",TEXT(Sales_Pipeline[[#This Row],[Close_Date]],"mmm"))</f>
        <v>Mar</v>
      </c>
      <c r="M73" s="8" t="str">
        <f>IF(Sales_Pipeline[[#This Row],[Close_Date]]="","","Q"&amp;ROUNDUP(MONTH(Sales_Pipeline[[#This Row],[Close_Date]])/3,0))</f>
        <v>Q1</v>
      </c>
      <c r="N73" s="2" cm="1">
        <f t="array" ref="N73">IFERROR(_xlfn.IFS(Sales_Pipeline[[#This Row],[Deal_Stage]]="Won",_xlfn.XLOOKUP(Sales_Pipeline[[#This Row],[Product]],Products!$A$2:$A$8,Products!$C$2:$C$8),Sales_Pipeline[[#This Row],[Deal_Stage]]="Lost",_xlfn.XLOOKUP(Sales_Pipeline[[#This Row],[Product]],Products!$A$2:$A$8,Products!$C$2:$C$8)),"")</f>
        <v>1096</v>
      </c>
      <c r="O73" s="2">
        <v>0</v>
      </c>
    </row>
    <row r="74" spans="1:15" x14ac:dyDescent="0.3">
      <c r="A74" t="s">
        <v>181</v>
      </c>
      <c r="B74" t="s">
        <v>20</v>
      </c>
      <c r="C74" t="str">
        <f>_xlfn.XLOOKUP(Sales_Pipeline[[#This Row],[Sales_Agent]],Sales_Teams[Sales_Agent],Sales_Teams[Manager])</f>
        <v>Cara Losch</v>
      </c>
      <c r="D74" t="str">
        <f>_xlfn.XLOOKUP(Sales_Pipeline[[#This Row],[Manager]],Sales_Teams[Manager],Sales_Teams[Regional_Office])</f>
        <v>East</v>
      </c>
      <c r="E74" t="s">
        <v>61</v>
      </c>
      <c r="F74" t="s">
        <v>182</v>
      </c>
      <c r="G74" t="str">
        <f>IFERROR(_xlfn.XLOOKUP(Sales_Pipeline[[#This Row],[Account]],Accounts!$A$2:$A$86,Accounts!$F$2:$F$86),"")</f>
        <v>United States</v>
      </c>
      <c r="H74" t="s">
        <v>57</v>
      </c>
      <c r="I74" s="3">
        <v>42696</v>
      </c>
      <c r="J74" s="3">
        <v>42798</v>
      </c>
      <c r="K74" s="8" t="str">
        <f>IF(Sales_Pipeline[[#This Row],[Close_Date]]="","",TEXT(Sales_Pipeline[[#This Row],[Close_Date]],"ddd"))</f>
        <v>Sat</v>
      </c>
      <c r="L74" s="8" t="str">
        <f>IF(Sales_Pipeline[[#This Row],[Close_Date]]="","",TEXT(Sales_Pipeline[[#This Row],[Close_Date]],"mmm"))</f>
        <v>Mar</v>
      </c>
      <c r="M74" s="8" t="str">
        <f>IF(Sales_Pipeline[[#This Row],[Close_Date]]="","","Q"&amp;ROUNDUP(MONTH(Sales_Pipeline[[#This Row],[Close_Date]])/3,0))</f>
        <v>Q1</v>
      </c>
      <c r="N74" s="2" cm="1">
        <f t="array" ref="N74">IFERROR(_xlfn.IFS(Sales_Pipeline[[#This Row],[Deal_Stage]]="Won",_xlfn.XLOOKUP(Sales_Pipeline[[#This Row],[Product]],Products!$A$2:$A$8,Products!$C$2:$C$8),Sales_Pipeline[[#This Row],[Deal_Stage]]="Lost",_xlfn.XLOOKUP(Sales_Pipeline[[#This Row],[Product]],Products!$A$2:$A$8,Products!$C$2:$C$8)),"")</f>
        <v>55</v>
      </c>
      <c r="O74" s="2">
        <v>62</v>
      </c>
    </row>
    <row r="75" spans="1:15" x14ac:dyDescent="0.3">
      <c r="A75" t="s">
        <v>183</v>
      </c>
      <c r="B75" t="s">
        <v>15</v>
      </c>
      <c r="C75" t="str">
        <f>_xlfn.XLOOKUP(Sales_Pipeline[[#This Row],[Sales_Agent]],Sales_Teams[Sales_Agent],Sales_Teams[Manager])</f>
        <v>Melvin Marxen</v>
      </c>
      <c r="D75" t="str">
        <f>_xlfn.XLOOKUP(Sales_Pipeline[[#This Row],[Manager]],Sales_Teams[Manager],Sales_Teams[Regional_Office])</f>
        <v>Central</v>
      </c>
      <c r="E75" t="s">
        <v>8953</v>
      </c>
      <c r="F75" t="s">
        <v>132</v>
      </c>
      <c r="G75" t="str">
        <f>IFERROR(_xlfn.XLOOKUP(Sales_Pipeline[[#This Row],[Account]],Accounts!$A$2:$A$86,Accounts!$F$2:$F$86),"")</f>
        <v>United States</v>
      </c>
      <c r="H75" t="s">
        <v>57</v>
      </c>
      <c r="I75" s="3">
        <v>42696</v>
      </c>
      <c r="J75" s="3">
        <v>42808</v>
      </c>
      <c r="K75" s="8" t="str">
        <f>IF(Sales_Pipeline[[#This Row],[Close_Date]]="","",TEXT(Sales_Pipeline[[#This Row],[Close_Date]],"ddd"))</f>
        <v>Tue</v>
      </c>
      <c r="L75" s="8" t="str">
        <f>IF(Sales_Pipeline[[#This Row],[Close_Date]]="","",TEXT(Sales_Pipeline[[#This Row],[Close_Date]],"mmm"))</f>
        <v>Mar</v>
      </c>
      <c r="M75" s="8" t="str">
        <f>IF(Sales_Pipeline[[#This Row],[Close_Date]]="","","Q"&amp;ROUNDUP(MONTH(Sales_Pipeline[[#This Row],[Close_Date]])/3,0))</f>
        <v>Q1</v>
      </c>
      <c r="N75" s="2" cm="1">
        <f t="array" ref="N75">IFERROR(_xlfn.IFS(Sales_Pipeline[[#This Row],[Deal_Stage]]="Won",_xlfn.XLOOKUP(Sales_Pipeline[[#This Row],[Product]],Products!$A$2:$A$8,Products!$C$2:$C$8),Sales_Pipeline[[#This Row],[Deal_Stage]]="Lost",_xlfn.XLOOKUP(Sales_Pipeline[[#This Row],[Product]],Products!$A$2:$A$8,Products!$C$2:$C$8)),"")</f>
        <v>4821</v>
      </c>
      <c r="O75" s="2">
        <v>4359</v>
      </c>
    </row>
    <row r="76" spans="1:15" x14ac:dyDescent="0.3">
      <c r="A76" t="s">
        <v>184</v>
      </c>
      <c r="B76" t="s">
        <v>43</v>
      </c>
      <c r="C76" t="str">
        <f>_xlfn.XLOOKUP(Sales_Pipeline[[#This Row],[Sales_Agent]],Sales_Teams[Sales_Agent],Sales_Teams[Manager])</f>
        <v>Summer Sewald</v>
      </c>
      <c r="D76" t="str">
        <f>_xlfn.XLOOKUP(Sales_Pipeline[[#This Row],[Manager]],Sales_Teams[Manager],Sales_Teams[Regional_Office])</f>
        <v>West</v>
      </c>
      <c r="E76" t="s">
        <v>63</v>
      </c>
      <c r="F76" t="s">
        <v>185</v>
      </c>
      <c r="G76" t="str">
        <f>IFERROR(_xlfn.XLOOKUP(Sales_Pipeline[[#This Row],[Account]],Accounts!$A$2:$A$86,Accounts!$F$2:$F$86),"")</f>
        <v>United States</v>
      </c>
      <c r="H76" t="s">
        <v>57</v>
      </c>
      <c r="I76" s="3">
        <v>42696</v>
      </c>
      <c r="J76" s="3">
        <v>42825</v>
      </c>
      <c r="K76" s="8" t="str">
        <f>IF(Sales_Pipeline[[#This Row],[Close_Date]]="","",TEXT(Sales_Pipeline[[#This Row],[Close_Date]],"ddd"))</f>
        <v>Fri</v>
      </c>
      <c r="L76" s="8" t="str">
        <f>IF(Sales_Pipeline[[#This Row],[Close_Date]]="","",TEXT(Sales_Pipeline[[#This Row],[Close_Date]],"mmm"))</f>
        <v>Mar</v>
      </c>
      <c r="M76" s="8" t="str">
        <f>IF(Sales_Pipeline[[#This Row],[Close_Date]]="","","Q"&amp;ROUNDUP(MONTH(Sales_Pipeline[[#This Row],[Close_Date]])/3,0))</f>
        <v>Q1</v>
      </c>
      <c r="N76" s="2" cm="1">
        <f t="array" ref="N76">IFERROR(_xlfn.IFS(Sales_Pipeline[[#This Row],[Deal_Stage]]="Won",_xlfn.XLOOKUP(Sales_Pipeline[[#This Row],[Product]],Products!$A$2:$A$8,Products!$C$2:$C$8),Sales_Pipeline[[#This Row],[Deal_Stage]]="Lost",_xlfn.XLOOKUP(Sales_Pipeline[[#This Row],[Product]],Products!$A$2:$A$8,Products!$C$2:$C$8)),"")</f>
        <v>550</v>
      </c>
      <c r="O76" s="2">
        <v>566</v>
      </c>
    </row>
    <row r="77" spans="1:15" x14ac:dyDescent="0.3">
      <c r="A77" t="s">
        <v>186</v>
      </c>
      <c r="B77" t="s">
        <v>12</v>
      </c>
      <c r="C77" t="str">
        <f>_xlfn.XLOOKUP(Sales_Pipeline[[#This Row],[Sales_Agent]],Sales_Teams[Sales_Agent],Sales_Teams[Manager])</f>
        <v>Melvin Marxen</v>
      </c>
      <c r="D77" t="str">
        <f>_xlfn.XLOOKUP(Sales_Pipeline[[#This Row],[Manager]],Sales_Teams[Manager],Sales_Teams[Regional_Office])</f>
        <v>Central</v>
      </c>
      <c r="E77" t="s">
        <v>63</v>
      </c>
      <c r="F77" t="s">
        <v>187</v>
      </c>
      <c r="G77" t="str">
        <f>IFERROR(_xlfn.XLOOKUP(Sales_Pipeline[[#This Row],[Account]],Accounts!$A$2:$A$86,Accounts!$F$2:$F$86),"")</f>
        <v>United States</v>
      </c>
      <c r="H77" t="s">
        <v>57</v>
      </c>
      <c r="I77" s="3">
        <v>42696</v>
      </c>
      <c r="J77" s="3">
        <v>42797</v>
      </c>
      <c r="K77" s="8" t="str">
        <f>IF(Sales_Pipeline[[#This Row],[Close_Date]]="","",TEXT(Sales_Pipeline[[#This Row],[Close_Date]],"ddd"))</f>
        <v>Fri</v>
      </c>
      <c r="L77" s="8" t="str">
        <f>IF(Sales_Pipeline[[#This Row],[Close_Date]]="","",TEXT(Sales_Pipeline[[#This Row],[Close_Date]],"mmm"))</f>
        <v>Mar</v>
      </c>
      <c r="M77" s="8" t="str">
        <f>IF(Sales_Pipeline[[#This Row],[Close_Date]]="","","Q"&amp;ROUNDUP(MONTH(Sales_Pipeline[[#This Row],[Close_Date]])/3,0))</f>
        <v>Q1</v>
      </c>
      <c r="N77" s="2" cm="1">
        <f t="array" ref="N77">IFERROR(_xlfn.IFS(Sales_Pipeline[[#This Row],[Deal_Stage]]="Won",_xlfn.XLOOKUP(Sales_Pipeline[[#This Row],[Product]],Products!$A$2:$A$8,Products!$C$2:$C$8),Sales_Pipeline[[#This Row],[Deal_Stage]]="Lost",_xlfn.XLOOKUP(Sales_Pipeline[[#This Row],[Product]],Products!$A$2:$A$8,Products!$C$2:$C$8)),"")</f>
        <v>550</v>
      </c>
      <c r="O77" s="2">
        <v>508</v>
      </c>
    </row>
    <row r="78" spans="1:15" x14ac:dyDescent="0.3">
      <c r="A78" t="s">
        <v>188</v>
      </c>
      <c r="B78" t="s">
        <v>21</v>
      </c>
      <c r="C78" t="str">
        <f>_xlfn.XLOOKUP(Sales_Pipeline[[#This Row],[Sales_Agent]],Sales_Teams[Sales_Agent],Sales_Teams[Manager])</f>
        <v>Cara Losch</v>
      </c>
      <c r="D78" t="str">
        <f>_xlfn.XLOOKUP(Sales_Pipeline[[#This Row],[Manager]],Sales_Teams[Manager],Sales_Teams[Regional_Office])</f>
        <v>East</v>
      </c>
      <c r="E78" t="s">
        <v>76</v>
      </c>
      <c r="F78" t="s">
        <v>103</v>
      </c>
      <c r="G78" t="str">
        <f>IFERROR(_xlfn.XLOOKUP(Sales_Pipeline[[#This Row],[Account]],Accounts!$A$2:$A$86,Accounts!$F$2:$F$86),"")</f>
        <v>United States</v>
      </c>
      <c r="H78" t="s">
        <v>82</v>
      </c>
      <c r="I78" s="3">
        <v>42696</v>
      </c>
      <c r="J78" s="3">
        <v>42814</v>
      </c>
      <c r="K78" s="8" t="str">
        <f>IF(Sales_Pipeline[[#This Row],[Close_Date]]="","",TEXT(Sales_Pipeline[[#This Row],[Close_Date]],"ddd"))</f>
        <v>Mon</v>
      </c>
      <c r="L78" s="8" t="str">
        <f>IF(Sales_Pipeline[[#This Row],[Close_Date]]="","",TEXT(Sales_Pipeline[[#This Row],[Close_Date]],"mmm"))</f>
        <v>Mar</v>
      </c>
      <c r="M78" s="8" t="str">
        <f>IF(Sales_Pipeline[[#This Row],[Close_Date]]="","","Q"&amp;ROUNDUP(MONTH(Sales_Pipeline[[#This Row],[Close_Date]])/3,0))</f>
        <v>Q1</v>
      </c>
      <c r="N78" s="2" cm="1">
        <f t="array" ref="N78">IFERROR(_xlfn.IFS(Sales_Pipeline[[#This Row],[Deal_Stage]]="Won",_xlfn.XLOOKUP(Sales_Pipeline[[#This Row],[Product]],Products!$A$2:$A$8,Products!$C$2:$C$8),Sales_Pipeline[[#This Row],[Deal_Stage]]="Lost",_xlfn.XLOOKUP(Sales_Pipeline[[#This Row],[Product]],Products!$A$2:$A$8,Products!$C$2:$C$8)),"")</f>
        <v>3393</v>
      </c>
      <c r="O78" s="2">
        <v>0</v>
      </c>
    </row>
    <row r="79" spans="1:15" x14ac:dyDescent="0.3">
      <c r="A79" t="s">
        <v>189</v>
      </c>
      <c r="B79" t="s">
        <v>7</v>
      </c>
      <c r="C79" t="str">
        <f>_xlfn.XLOOKUP(Sales_Pipeline[[#This Row],[Sales_Agent]],Sales_Teams[Sales_Agent],Sales_Teams[Manager])</f>
        <v>Dustin Brinkmann</v>
      </c>
      <c r="D79" t="str">
        <f>_xlfn.XLOOKUP(Sales_Pipeline[[#This Row],[Manager]],Sales_Teams[Manager],Sales_Teams[Regional_Office])</f>
        <v>Central</v>
      </c>
      <c r="E79" t="s">
        <v>61</v>
      </c>
      <c r="F79" t="s">
        <v>64</v>
      </c>
      <c r="G79" t="str">
        <f>IFERROR(_xlfn.XLOOKUP(Sales_Pipeline[[#This Row],[Account]],Accounts!$A$2:$A$86,Accounts!$F$2:$F$86),"")</f>
        <v>United States</v>
      </c>
      <c r="H79" t="s">
        <v>57</v>
      </c>
      <c r="I79" s="3">
        <v>42696</v>
      </c>
      <c r="J79" s="3">
        <v>42805</v>
      </c>
      <c r="K79" s="8" t="str">
        <f>IF(Sales_Pipeline[[#This Row],[Close_Date]]="","",TEXT(Sales_Pipeline[[#This Row],[Close_Date]],"ddd"))</f>
        <v>Sat</v>
      </c>
      <c r="L79" s="8" t="str">
        <f>IF(Sales_Pipeline[[#This Row],[Close_Date]]="","",TEXT(Sales_Pipeline[[#This Row],[Close_Date]],"mmm"))</f>
        <v>Mar</v>
      </c>
      <c r="M79" s="8" t="str">
        <f>IF(Sales_Pipeline[[#This Row],[Close_Date]]="","","Q"&amp;ROUNDUP(MONTH(Sales_Pipeline[[#This Row],[Close_Date]])/3,0))</f>
        <v>Q1</v>
      </c>
      <c r="N79" s="2" cm="1">
        <f t="array" ref="N79">IFERROR(_xlfn.IFS(Sales_Pipeline[[#This Row],[Deal_Stage]]="Won",_xlfn.XLOOKUP(Sales_Pipeline[[#This Row],[Product]],Products!$A$2:$A$8,Products!$C$2:$C$8),Sales_Pipeline[[#This Row],[Deal_Stage]]="Lost",_xlfn.XLOOKUP(Sales_Pipeline[[#This Row],[Product]],Products!$A$2:$A$8,Products!$C$2:$C$8)),"")</f>
        <v>55</v>
      </c>
      <c r="O79" s="2">
        <v>51</v>
      </c>
    </row>
    <row r="80" spans="1:15" x14ac:dyDescent="0.3">
      <c r="A80" t="s">
        <v>190</v>
      </c>
      <c r="B80" t="s">
        <v>32</v>
      </c>
      <c r="C80" t="str">
        <f>_xlfn.XLOOKUP(Sales_Pipeline[[#This Row],[Sales_Agent]],Sales_Teams[Sales_Agent],Sales_Teams[Manager])</f>
        <v>Celia Rouche</v>
      </c>
      <c r="D80" t="str">
        <f>_xlfn.XLOOKUP(Sales_Pipeline[[#This Row],[Manager]],Sales_Teams[Manager],Sales_Teams[Regional_Office])</f>
        <v>West</v>
      </c>
      <c r="E80" t="s">
        <v>8953</v>
      </c>
      <c r="F80" t="s">
        <v>191</v>
      </c>
      <c r="G80" t="str">
        <f>IFERROR(_xlfn.XLOOKUP(Sales_Pipeline[[#This Row],[Account]],Accounts!$A$2:$A$86,Accounts!$F$2:$F$86),"")</f>
        <v>United States</v>
      </c>
      <c r="H80" t="s">
        <v>57</v>
      </c>
      <c r="I80" s="3">
        <v>42696</v>
      </c>
      <c r="J80" s="3">
        <v>42799</v>
      </c>
      <c r="K80" s="8" t="str">
        <f>IF(Sales_Pipeline[[#This Row],[Close_Date]]="","",TEXT(Sales_Pipeline[[#This Row],[Close_Date]],"ddd"))</f>
        <v>Sun</v>
      </c>
      <c r="L80" s="8" t="str">
        <f>IF(Sales_Pipeline[[#This Row],[Close_Date]]="","",TEXT(Sales_Pipeline[[#This Row],[Close_Date]],"mmm"))</f>
        <v>Mar</v>
      </c>
      <c r="M80" s="8" t="str">
        <f>IF(Sales_Pipeline[[#This Row],[Close_Date]]="","","Q"&amp;ROUNDUP(MONTH(Sales_Pipeline[[#This Row],[Close_Date]])/3,0))</f>
        <v>Q1</v>
      </c>
      <c r="N80" s="2" cm="1">
        <f t="array" ref="N80">IFERROR(_xlfn.IFS(Sales_Pipeline[[#This Row],[Deal_Stage]]="Won",_xlfn.XLOOKUP(Sales_Pipeline[[#This Row],[Product]],Products!$A$2:$A$8,Products!$C$2:$C$8),Sales_Pipeline[[#This Row],[Deal_Stage]]="Lost",_xlfn.XLOOKUP(Sales_Pipeline[[#This Row],[Product]],Products!$A$2:$A$8,Products!$C$2:$C$8)),"")</f>
        <v>4821</v>
      </c>
      <c r="O80" s="2">
        <v>4899</v>
      </c>
    </row>
    <row r="81" spans="1:15" x14ac:dyDescent="0.3">
      <c r="A81" t="s">
        <v>192</v>
      </c>
      <c r="B81" t="s">
        <v>20</v>
      </c>
      <c r="C81" t="str">
        <f>_xlfn.XLOOKUP(Sales_Pipeline[[#This Row],[Sales_Agent]],Sales_Teams[Sales_Agent],Sales_Teams[Manager])</f>
        <v>Cara Losch</v>
      </c>
      <c r="D81" t="str">
        <f>_xlfn.XLOOKUP(Sales_Pipeline[[#This Row],[Manager]],Sales_Teams[Manager],Sales_Teams[Regional_Office])</f>
        <v>East</v>
      </c>
      <c r="E81" t="s">
        <v>63</v>
      </c>
      <c r="F81" t="s">
        <v>72</v>
      </c>
      <c r="G81" t="str">
        <f>IFERROR(_xlfn.XLOOKUP(Sales_Pipeline[[#This Row],[Account]],Accounts!$A$2:$A$86,Accounts!$F$2:$F$86),"")</f>
        <v>United States</v>
      </c>
      <c r="H81" t="s">
        <v>77</v>
      </c>
      <c r="I81" s="3">
        <v>42697</v>
      </c>
      <c r="K81" s="8" t="str">
        <f>IF(Sales_Pipeline[[#This Row],[Close_Date]]="","",TEXT(Sales_Pipeline[[#This Row],[Close_Date]],"ddd"))</f>
        <v/>
      </c>
      <c r="L81" s="8" t="str">
        <f>IF(Sales_Pipeline[[#This Row],[Close_Date]]="","",TEXT(Sales_Pipeline[[#This Row],[Close_Date]],"mmm"))</f>
        <v/>
      </c>
      <c r="M81" s="8" t="str">
        <f>IF(Sales_Pipeline[[#This Row],[Close_Date]]="","","Q"&amp;ROUNDUP(MONTH(Sales_Pipeline[[#This Row],[Close_Date]])/3,0))</f>
        <v/>
      </c>
      <c r="N81" s="2" t="str" cm="1">
        <f t="array" ref="N81">IFERROR(_xlfn.IFS(Sales_Pipeline[[#This Row],[Deal_Stage]]="Won",_xlfn.XLOOKUP(Sales_Pipeline[[#This Row],[Product]],Products!$A$2:$A$8,Products!$C$2:$C$8),Sales_Pipeline[[#This Row],[Deal_Stage]]="Lost",_xlfn.XLOOKUP(Sales_Pipeline[[#This Row],[Product]],Products!$A$2:$A$8,Products!$C$2:$C$8)),"")</f>
        <v/>
      </c>
      <c r="O81" s="2">
        <v>0</v>
      </c>
    </row>
    <row r="82" spans="1:15" x14ac:dyDescent="0.3">
      <c r="A82" t="s">
        <v>193</v>
      </c>
      <c r="B82" t="s">
        <v>20</v>
      </c>
      <c r="C82" t="str">
        <f>_xlfn.XLOOKUP(Sales_Pipeline[[#This Row],[Sales_Agent]],Sales_Teams[Sales_Agent],Sales_Teams[Manager])</f>
        <v>Cara Losch</v>
      </c>
      <c r="D82" t="str">
        <f>_xlfn.XLOOKUP(Sales_Pipeline[[#This Row],[Manager]],Sales_Teams[Manager],Sales_Teams[Regional_Office])</f>
        <v>East</v>
      </c>
      <c r="E82" t="s">
        <v>84</v>
      </c>
      <c r="F82" t="s">
        <v>194</v>
      </c>
      <c r="G82" t="str">
        <f>IFERROR(_xlfn.XLOOKUP(Sales_Pipeline[[#This Row],[Account]],Accounts!$A$2:$A$86,Accounts!$F$2:$F$86),"")</f>
        <v>United States</v>
      </c>
      <c r="H82" t="s">
        <v>57</v>
      </c>
      <c r="I82" s="3">
        <v>42697</v>
      </c>
      <c r="J82" s="3">
        <v>42797</v>
      </c>
      <c r="K82" s="8" t="str">
        <f>IF(Sales_Pipeline[[#This Row],[Close_Date]]="","",TEXT(Sales_Pipeline[[#This Row],[Close_Date]],"ddd"))</f>
        <v>Fri</v>
      </c>
      <c r="L82" s="8" t="str">
        <f>IF(Sales_Pipeline[[#This Row],[Close_Date]]="","",TEXT(Sales_Pipeline[[#This Row],[Close_Date]],"mmm"))</f>
        <v>Mar</v>
      </c>
      <c r="M82" s="8" t="str">
        <f>IF(Sales_Pipeline[[#This Row],[Close_Date]]="","","Q"&amp;ROUNDUP(MONTH(Sales_Pipeline[[#This Row],[Close_Date]])/3,0))</f>
        <v>Q1</v>
      </c>
      <c r="N82" s="2" cm="1">
        <f t="array" ref="N82">IFERROR(_xlfn.IFS(Sales_Pipeline[[#This Row],[Deal_Stage]]="Won",_xlfn.XLOOKUP(Sales_Pipeline[[#This Row],[Product]],Products!$A$2:$A$8,Products!$C$2:$C$8),Sales_Pipeline[[#This Row],[Deal_Stage]]="Lost",_xlfn.XLOOKUP(Sales_Pipeline[[#This Row],[Product]],Products!$A$2:$A$8,Products!$C$2:$C$8)),"")</f>
        <v>5482</v>
      </c>
      <c r="O82" s="2">
        <v>5790</v>
      </c>
    </row>
    <row r="83" spans="1:15" x14ac:dyDescent="0.3">
      <c r="A83" t="s">
        <v>195</v>
      </c>
      <c r="B83" t="s">
        <v>28</v>
      </c>
      <c r="C83" t="str">
        <f>_xlfn.XLOOKUP(Sales_Pipeline[[#This Row],[Sales_Agent]],Sales_Teams[Sales_Agent],Sales_Teams[Manager])</f>
        <v>Rocco Neubert</v>
      </c>
      <c r="D83" t="str">
        <f>_xlfn.XLOOKUP(Sales_Pipeline[[#This Row],[Manager]],Sales_Teams[Manager],Sales_Teams[Regional_Office])</f>
        <v>East</v>
      </c>
      <c r="E83" t="s">
        <v>61</v>
      </c>
      <c r="F83" t="s">
        <v>196</v>
      </c>
      <c r="G83" t="str">
        <f>IFERROR(_xlfn.XLOOKUP(Sales_Pipeline[[#This Row],[Account]],Accounts!$A$2:$A$86,Accounts!$F$2:$F$86),"")</f>
        <v>United States</v>
      </c>
      <c r="H83" t="s">
        <v>82</v>
      </c>
      <c r="I83" s="3">
        <v>42697</v>
      </c>
      <c r="J83" s="3">
        <v>42824</v>
      </c>
      <c r="K83" s="8" t="str">
        <f>IF(Sales_Pipeline[[#This Row],[Close_Date]]="","",TEXT(Sales_Pipeline[[#This Row],[Close_Date]],"ddd"))</f>
        <v>Thu</v>
      </c>
      <c r="L83" s="8" t="str">
        <f>IF(Sales_Pipeline[[#This Row],[Close_Date]]="","",TEXT(Sales_Pipeline[[#This Row],[Close_Date]],"mmm"))</f>
        <v>Mar</v>
      </c>
      <c r="M83" s="8" t="str">
        <f>IF(Sales_Pipeline[[#This Row],[Close_Date]]="","","Q"&amp;ROUNDUP(MONTH(Sales_Pipeline[[#This Row],[Close_Date]])/3,0))</f>
        <v>Q1</v>
      </c>
      <c r="N83" s="2" cm="1">
        <f t="array" ref="N83">IFERROR(_xlfn.IFS(Sales_Pipeline[[#This Row],[Deal_Stage]]="Won",_xlfn.XLOOKUP(Sales_Pipeline[[#This Row],[Product]],Products!$A$2:$A$8,Products!$C$2:$C$8),Sales_Pipeline[[#This Row],[Deal_Stage]]="Lost",_xlfn.XLOOKUP(Sales_Pipeline[[#This Row],[Product]],Products!$A$2:$A$8,Products!$C$2:$C$8)),"")</f>
        <v>55</v>
      </c>
      <c r="O83" s="2">
        <v>0</v>
      </c>
    </row>
    <row r="84" spans="1:15" x14ac:dyDescent="0.3">
      <c r="A84" t="s">
        <v>197</v>
      </c>
      <c r="B84" t="s">
        <v>38</v>
      </c>
      <c r="C84" t="str">
        <f>_xlfn.XLOOKUP(Sales_Pipeline[[#This Row],[Sales_Agent]],Sales_Teams[Sales_Agent],Sales_Teams[Manager])</f>
        <v>Celia Rouche</v>
      </c>
      <c r="D84" t="str">
        <f>_xlfn.XLOOKUP(Sales_Pipeline[[#This Row],[Manager]],Sales_Teams[Manager],Sales_Teams[Regional_Office])</f>
        <v>West</v>
      </c>
      <c r="E84" t="s">
        <v>76</v>
      </c>
      <c r="G84" t="str">
        <f>IFERROR(_xlfn.XLOOKUP(Sales_Pipeline[[#This Row],[Account]],Accounts!$A$2:$A$86,Accounts!$F$2:$F$86),"")</f>
        <v/>
      </c>
      <c r="H84" t="s">
        <v>77</v>
      </c>
      <c r="I84" s="3">
        <v>42697</v>
      </c>
      <c r="K84" s="8" t="str">
        <f>IF(Sales_Pipeline[[#This Row],[Close_Date]]="","",TEXT(Sales_Pipeline[[#This Row],[Close_Date]],"ddd"))</f>
        <v/>
      </c>
      <c r="L84" s="8" t="str">
        <f>IF(Sales_Pipeline[[#This Row],[Close_Date]]="","",TEXT(Sales_Pipeline[[#This Row],[Close_Date]],"mmm"))</f>
        <v/>
      </c>
      <c r="M84" s="8" t="str">
        <f>IF(Sales_Pipeline[[#This Row],[Close_Date]]="","","Q"&amp;ROUNDUP(MONTH(Sales_Pipeline[[#This Row],[Close_Date]])/3,0))</f>
        <v/>
      </c>
      <c r="N84" s="2" t="str" cm="1">
        <f t="array" ref="N84">IFERROR(_xlfn.IFS(Sales_Pipeline[[#This Row],[Deal_Stage]]="Won",_xlfn.XLOOKUP(Sales_Pipeline[[#This Row],[Product]],Products!$A$2:$A$8,Products!$C$2:$C$8),Sales_Pipeline[[#This Row],[Deal_Stage]]="Lost",_xlfn.XLOOKUP(Sales_Pipeline[[#This Row],[Product]],Products!$A$2:$A$8,Products!$C$2:$C$8)),"")</f>
        <v/>
      </c>
      <c r="O84" s="2">
        <v>0</v>
      </c>
    </row>
    <row r="85" spans="1:15" x14ac:dyDescent="0.3">
      <c r="A85" t="s">
        <v>198</v>
      </c>
      <c r="B85" t="s">
        <v>13</v>
      </c>
      <c r="C85" t="str">
        <f>_xlfn.XLOOKUP(Sales_Pipeline[[#This Row],[Sales_Agent]],Sales_Teams[Sales_Agent],Sales_Teams[Manager])</f>
        <v>Melvin Marxen</v>
      </c>
      <c r="D85" t="str">
        <f>_xlfn.XLOOKUP(Sales_Pipeline[[#This Row],[Manager]],Sales_Teams[Manager],Sales_Teams[Regional_Office])</f>
        <v>Central</v>
      </c>
      <c r="E85" t="s">
        <v>8953</v>
      </c>
      <c r="F85" t="s">
        <v>64</v>
      </c>
      <c r="G85" t="str">
        <f>IFERROR(_xlfn.XLOOKUP(Sales_Pipeline[[#This Row],[Account]],Accounts!$A$2:$A$86,Accounts!$F$2:$F$86),"")</f>
        <v>United States</v>
      </c>
      <c r="H85" t="s">
        <v>57</v>
      </c>
      <c r="I85" s="3">
        <v>42697</v>
      </c>
      <c r="J85" s="3">
        <v>42797</v>
      </c>
      <c r="K85" s="8" t="str">
        <f>IF(Sales_Pipeline[[#This Row],[Close_Date]]="","",TEXT(Sales_Pipeline[[#This Row],[Close_Date]],"ddd"))</f>
        <v>Fri</v>
      </c>
      <c r="L85" s="8" t="str">
        <f>IF(Sales_Pipeline[[#This Row],[Close_Date]]="","",TEXT(Sales_Pipeline[[#This Row],[Close_Date]],"mmm"))</f>
        <v>Mar</v>
      </c>
      <c r="M85" s="8" t="str">
        <f>IF(Sales_Pipeline[[#This Row],[Close_Date]]="","","Q"&amp;ROUNDUP(MONTH(Sales_Pipeline[[#This Row],[Close_Date]])/3,0))</f>
        <v>Q1</v>
      </c>
      <c r="N85" s="2" cm="1">
        <f t="array" ref="N85">IFERROR(_xlfn.IFS(Sales_Pipeline[[#This Row],[Deal_Stage]]="Won",_xlfn.XLOOKUP(Sales_Pipeline[[#This Row],[Product]],Products!$A$2:$A$8,Products!$C$2:$C$8),Sales_Pipeline[[#This Row],[Deal_Stage]]="Lost",_xlfn.XLOOKUP(Sales_Pipeline[[#This Row],[Product]],Products!$A$2:$A$8,Products!$C$2:$C$8)),"")</f>
        <v>4821</v>
      </c>
      <c r="O85" s="2">
        <v>4438</v>
      </c>
    </row>
    <row r="86" spans="1:15" x14ac:dyDescent="0.3">
      <c r="A86" t="s">
        <v>199</v>
      </c>
      <c r="B86" t="s">
        <v>13</v>
      </c>
      <c r="C86" t="str">
        <f>_xlfn.XLOOKUP(Sales_Pipeline[[#This Row],[Sales_Agent]],Sales_Teams[Sales_Agent],Sales_Teams[Manager])</f>
        <v>Melvin Marxen</v>
      </c>
      <c r="D86" t="str">
        <f>_xlfn.XLOOKUP(Sales_Pipeline[[#This Row],[Manager]],Sales_Teams[Manager],Sales_Teams[Regional_Office])</f>
        <v>Central</v>
      </c>
      <c r="E86" t="s">
        <v>76</v>
      </c>
      <c r="F86" t="s">
        <v>150</v>
      </c>
      <c r="G86" t="str">
        <f>IFERROR(_xlfn.XLOOKUP(Sales_Pipeline[[#This Row],[Account]],Accounts!$A$2:$A$86,Accounts!$F$2:$F$86),"")</f>
        <v>United States</v>
      </c>
      <c r="H86" t="s">
        <v>57</v>
      </c>
      <c r="I86" s="3">
        <v>42697</v>
      </c>
      <c r="J86" s="3">
        <v>42811</v>
      </c>
      <c r="K86" s="8" t="str">
        <f>IF(Sales_Pipeline[[#This Row],[Close_Date]]="","",TEXT(Sales_Pipeline[[#This Row],[Close_Date]],"ddd"))</f>
        <v>Fri</v>
      </c>
      <c r="L86" s="8" t="str">
        <f>IF(Sales_Pipeline[[#This Row],[Close_Date]]="","",TEXT(Sales_Pipeline[[#This Row],[Close_Date]],"mmm"))</f>
        <v>Mar</v>
      </c>
      <c r="M86" s="8" t="str">
        <f>IF(Sales_Pipeline[[#This Row],[Close_Date]]="","","Q"&amp;ROUNDUP(MONTH(Sales_Pipeline[[#This Row],[Close_Date]])/3,0))</f>
        <v>Q1</v>
      </c>
      <c r="N86" s="2" cm="1">
        <f t="array" ref="N86">IFERROR(_xlfn.IFS(Sales_Pipeline[[#This Row],[Deal_Stage]]="Won",_xlfn.XLOOKUP(Sales_Pipeline[[#This Row],[Product]],Products!$A$2:$A$8,Products!$C$2:$C$8),Sales_Pipeline[[#This Row],[Deal_Stage]]="Lost",_xlfn.XLOOKUP(Sales_Pipeline[[#This Row],[Product]],Products!$A$2:$A$8,Products!$C$2:$C$8)),"")</f>
        <v>3393</v>
      </c>
      <c r="O86" s="2">
        <v>2972</v>
      </c>
    </row>
    <row r="87" spans="1:15" x14ac:dyDescent="0.3">
      <c r="A87" t="s">
        <v>200</v>
      </c>
      <c r="B87" t="s">
        <v>37</v>
      </c>
      <c r="C87" t="str">
        <f>_xlfn.XLOOKUP(Sales_Pipeline[[#This Row],[Sales_Agent]],Sales_Teams[Sales_Agent],Sales_Teams[Manager])</f>
        <v>Celia Rouche</v>
      </c>
      <c r="D87" t="str">
        <f>_xlfn.XLOOKUP(Sales_Pipeline[[#This Row],[Manager]],Sales_Teams[Manager],Sales_Teams[Regional_Office])</f>
        <v>West</v>
      </c>
      <c r="E87" t="s">
        <v>61</v>
      </c>
      <c r="F87" t="s">
        <v>201</v>
      </c>
      <c r="G87" t="str">
        <f>IFERROR(_xlfn.XLOOKUP(Sales_Pipeline[[#This Row],[Account]],Accounts!$A$2:$A$86,Accounts!$F$2:$F$86),"")</f>
        <v>United States</v>
      </c>
      <c r="H87" t="s">
        <v>77</v>
      </c>
      <c r="I87" s="3">
        <v>42697</v>
      </c>
      <c r="K87" s="8" t="str">
        <f>IF(Sales_Pipeline[[#This Row],[Close_Date]]="","",TEXT(Sales_Pipeline[[#This Row],[Close_Date]],"ddd"))</f>
        <v/>
      </c>
      <c r="L87" s="8" t="str">
        <f>IF(Sales_Pipeline[[#This Row],[Close_Date]]="","",TEXT(Sales_Pipeline[[#This Row],[Close_Date]],"mmm"))</f>
        <v/>
      </c>
      <c r="M87" s="8" t="str">
        <f>IF(Sales_Pipeline[[#This Row],[Close_Date]]="","","Q"&amp;ROUNDUP(MONTH(Sales_Pipeline[[#This Row],[Close_Date]])/3,0))</f>
        <v/>
      </c>
      <c r="N87" s="2" t="str" cm="1">
        <f t="array" ref="N87">IFERROR(_xlfn.IFS(Sales_Pipeline[[#This Row],[Deal_Stage]]="Won",_xlfn.XLOOKUP(Sales_Pipeline[[#This Row],[Product]],Products!$A$2:$A$8,Products!$C$2:$C$8),Sales_Pipeline[[#This Row],[Deal_Stage]]="Lost",_xlfn.XLOOKUP(Sales_Pipeline[[#This Row],[Product]],Products!$A$2:$A$8,Products!$C$2:$C$8)),"")</f>
        <v/>
      </c>
      <c r="O87" s="2">
        <v>0</v>
      </c>
    </row>
    <row r="88" spans="1:15" x14ac:dyDescent="0.3">
      <c r="A88" t="s">
        <v>202</v>
      </c>
      <c r="B88" t="s">
        <v>37</v>
      </c>
      <c r="C88" t="str">
        <f>_xlfn.XLOOKUP(Sales_Pipeline[[#This Row],[Sales_Agent]],Sales_Teams[Sales_Agent],Sales_Teams[Manager])</f>
        <v>Celia Rouche</v>
      </c>
      <c r="D88" t="str">
        <f>_xlfn.XLOOKUP(Sales_Pipeline[[#This Row],[Manager]],Sales_Teams[Manager],Sales_Teams[Regional_Office])</f>
        <v>West</v>
      </c>
      <c r="E88" t="s">
        <v>63</v>
      </c>
      <c r="F88" t="s">
        <v>177</v>
      </c>
      <c r="G88" t="str">
        <f>IFERROR(_xlfn.XLOOKUP(Sales_Pipeline[[#This Row],[Account]],Accounts!$A$2:$A$86,Accounts!$F$2:$F$86),"")</f>
        <v>United States</v>
      </c>
      <c r="H88" t="s">
        <v>57</v>
      </c>
      <c r="I88" s="3">
        <v>42697</v>
      </c>
      <c r="J88" s="3">
        <v>42795</v>
      </c>
      <c r="K88" s="8" t="str">
        <f>IF(Sales_Pipeline[[#This Row],[Close_Date]]="","",TEXT(Sales_Pipeline[[#This Row],[Close_Date]],"ddd"))</f>
        <v>Wed</v>
      </c>
      <c r="L88" s="8" t="str">
        <f>IF(Sales_Pipeline[[#This Row],[Close_Date]]="","",TEXT(Sales_Pipeline[[#This Row],[Close_Date]],"mmm"))</f>
        <v>Mar</v>
      </c>
      <c r="M88" s="8" t="str">
        <f>IF(Sales_Pipeline[[#This Row],[Close_Date]]="","","Q"&amp;ROUNDUP(MONTH(Sales_Pipeline[[#This Row],[Close_Date]])/3,0))</f>
        <v>Q1</v>
      </c>
      <c r="N88" s="2" cm="1">
        <f t="array" ref="N88">IFERROR(_xlfn.IFS(Sales_Pipeline[[#This Row],[Deal_Stage]]="Won",_xlfn.XLOOKUP(Sales_Pipeline[[#This Row],[Product]],Products!$A$2:$A$8,Products!$C$2:$C$8),Sales_Pipeline[[#This Row],[Deal_Stage]]="Lost",_xlfn.XLOOKUP(Sales_Pipeline[[#This Row],[Product]],Products!$A$2:$A$8,Products!$C$2:$C$8)),"")</f>
        <v>550</v>
      </c>
      <c r="O88" s="2">
        <v>523</v>
      </c>
    </row>
    <row r="89" spans="1:15" x14ac:dyDescent="0.3">
      <c r="A89" t="s">
        <v>203</v>
      </c>
      <c r="B89" t="s">
        <v>3</v>
      </c>
      <c r="C89" t="str">
        <f>_xlfn.XLOOKUP(Sales_Pipeline[[#This Row],[Sales_Agent]],Sales_Teams[Sales_Agent],Sales_Teams[Manager])</f>
        <v>Dustin Brinkmann</v>
      </c>
      <c r="D89" t="str">
        <f>_xlfn.XLOOKUP(Sales_Pipeline[[#This Row],[Manager]],Sales_Teams[Manager],Sales_Teams[Regional_Office])</f>
        <v>Central</v>
      </c>
      <c r="E89" t="s">
        <v>76</v>
      </c>
      <c r="F89" t="s">
        <v>204</v>
      </c>
      <c r="G89" t="str">
        <f>IFERROR(_xlfn.XLOOKUP(Sales_Pipeline[[#This Row],[Account]],Accounts!$A$2:$A$86,Accounts!$F$2:$F$86),"")</f>
        <v>United States</v>
      </c>
      <c r="H89" t="s">
        <v>57</v>
      </c>
      <c r="I89" s="3">
        <v>42698</v>
      </c>
      <c r="J89" s="3">
        <v>42819</v>
      </c>
      <c r="K89" s="8" t="str">
        <f>IF(Sales_Pipeline[[#This Row],[Close_Date]]="","",TEXT(Sales_Pipeline[[#This Row],[Close_Date]],"ddd"))</f>
        <v>Sat</v>
      </c>
      <c r="L89" s="8" t="str">
        <f>IF(Sales_Pipeline[[#This Row],[Close_Date]]="","",TEXT(Sales_Pipeline[[#This Row],[Close_Date]],"mmm"))</f>
        <v>Mar</v>
      </c>
      <c r="M89" s="8" t="str">
        <f>IF(Sales_Pipeline[[#This Row],[Close_Date]]="","","Q"&amp;ROUNDUP(MONTH(Sales_Pipeline[[#This Row],[Close_Date]])/3,0))</f>
        <v>Q1</v>
      </c>
      <c r="N89" s="2" cm="1">
        <f t="array" ref="N89">IFERROR(_xlfn.IFS(Sales_Pipeline[[#This Row],[Deal_Stage]]="Won",_xlfn.XLOOKUP(Sales_Pipeline[[#This Row],[Product]],Products!$A$2:$A$8,Products!$C$2:$C$8),Sales_Pipeline[[#This Row],[Deal_Stage]]="Lost",_xlfn.XLOOKUP(Sales_Pipeline[[#This Row],[Product]],Products!$A$2:$A$8,Products!$C$2:$C$8)),"")</f>
        <v>3393</v>
      </c>
      <c r="O89" s="2">
        <v>3647</v>
      </c>
    </row>
    <row r="90" spans="1:15" x14ac:dyDescent="0.3">
      <c r="A90" t="s">
        <v>205</v>
      </c>
      <c r="B90" t="s">
        <v>27</v>
      </c>
      <c r="C90" t="str">
        <f>_xlfn.XLOOKUP(Sales_Pipeline[[#This Row],[Sales_Agent]],Sales_Teams[Sales_Agent],Sales_Teams[Manager])</f>
        <v>Rocco Neubert</v>
      </c>
      <c r="D90" t="str">
        <f>_xlfn.XLOOKUP(Sales_Pipeline[[#This Row],[Manager]],Sales_Teams[Manager],Sales_Teams[Regional_Office])</f>
        <v>East</v>
      </c>
      <c r="E90" t="s">
        <v>76</v>
      </c>
      <c r="F90" t="s">
        <v>206</v>
      </c>
      <c r="G90" t="str">
        <f>IFERROR(_xlfn.XLOOKUP(Sales_Pipeline[[#This Row],[Account]],Accounts!$A$2:$A$86,Accounts!$F$2:$F$86),"")</f>
        <v>United States</v>
      </c>
      <c r="H90" t="s">
        <v>57</v>
      </c>
      <c r="I90" s="3">
        <v>42698</v>
      </c>
      <c r="J90" s="3">
        <v>42795</v>
      </c>
      <c r="K90" s="8" t="str">
        <f>IF(Sales_Pipeline[[#This Row],[Close_Date]]="","",TEXT(Sales_Pipeline[[#This Row],[Close_Date]],"ddd"))</f>
        <v>Wed</v>
      </c>
      <c r="L90" s="8" t="str">
        <f>IF(Sales_Pipeline[[#This Row],[Close_Date]]="","",TEXT(Sales_Pipeline[[#This Row],[Close_Date]],"mmm"))</f>
        <v>Mar</v>
      </c>
      <c r="M90" s="8" t="str">
        <f>IF(Sales_Pipeline[[#This Row],[Close_Date]]="","","Q"&amp;ROUNDUP(MONTH(Sales_Pipeline[[#This Row],[Close_Date]])/3,0))</f>
        <v>Q1</v>
      </c>
      <c r="N90" s="2" cm="1">
        <f t="array" ref="N90">IFERROR(_xlfn.IFS(Sales_Pipeline[[#This Row],[Deal_Stage]]="Won",_xlfn.XLOOKUP(Sales_Pipeline[[#This Row],[Product]],Products!$A$2:$A$8,Products!$C$2:$C$8),Sales_Pipeline[[#This Row],[Deal_Stage]]="Lost",_xlfn.XLOOKUP(Sales_Pipeline[[#This Row],[Product]],Products!$A$2:$A$8,Products!$C$2:$C$8)),"")</f>
        <v>3393</v>
      </c>
      <c r="O90" s="2">
        <v>4200</v>
      </c>
    </row>
    <row r="91" spans="1:15" x14ac:dyDescent="0.3">
      <c r="A91" t="s">
        <v>207</v>
      </c>
      <c r="B91" t="s">
        <v>25</v>
      </c>
      <c r="C91" t="str">
        <f>_xlfn.XLOOKUP(Sales_Pipeline[[#This Row],[Sales_Agent]],Sales_Teams[Sales_Agent],Sales_Teams[Manager])</f>
        <v>Rocco Neubert</v>
      </c>
      <c r="D91" t="str">
        <f>_xlfn.XLOOKUP(Sales_Pipeline[[#This Row],[Manager]],Sales_Teams[Manager],Sales_Teams[Regional_Office])</f>
        <v>East</v>
      </c>
      <c r="E91" t="s">
        <v>55</v>
      </c>
      <c r="F91" t="s">
        <v>70</v>
      </c>
      <c r="G91" t="str">
        <f>IFERROR(_xlfn.XLOOKUP(Sales_Pipeline[[#This Row],[Account]],Accounts!$A$2:$A$86,Accounts!$F$2:$F$86),"")</f>
        <v>United States</v>
      </c>
      <c r="H91" t="s">
        <v>77</v>
      </c>
      <c r="I91" s="3">
        <v>42698</v>
      </c>
      <c r="K91" s="8" t="str">
        <f>IF(Sales_Pipeline[[#This Row],[Close_Date]]="","",TEXT(Sales_Pipeline[[#This Row],[Close_Date]],"ddd"))</f>
        <v/>
      </c>
      <c r="L91" s="8" t="str">
        <f>IF(Sales_Pipeline[[#This Row],[Close_Date]]="","",TEXT(Sales_Pipeline[[#This Row],[Close_Date]],"mmm"))</f>
        <v/>
      </c>
      <c r="M91" s="8" t="str">
        <f>IF(Sales_Pipeline[[#This Row],[Close_Date]]="","","Q"&amp;ROUNDUP(MONTH(Sales_Pipeline[[#This Row],[Close_Date]])/3,0))</f>
        <v/>
      </c>
      <c r="N91" s="2" t="str" cm="1">
        <f t="array" ref="N91">IFERROR(_xlfn.IFS(Sales_Pipeline[[#This Row],[Deal_Stage]]="Won",_xlfn.XLOOKUP(Sales_Pipeline[[#This Row],[Product]],Products!$A$2:$A$8,Products!$C$2:$C$8),Sales_Pipeline[[#This Row],[Deal_Stage]]="Lost",_xlfn.XLOOKUP(Sales_Pipeline[[#This Row],[Product]],Products!$A$2:$A$8,Products!$C$2:$C$8)),"")</f>
        <v/>
      </c>
      <c r="O91" s="2">
        <v>0</v>
      </c>
    </row>
    <row r="92" spans="1:15" x14ac:dyDescent="0.3">
      <c r="A92" t="s">
        <v>208</v>
      </c>
      <c r="B92" t="s">
        <v>43</v>
      </c>
      <c r="C92" t="str">
        <f>_xlfn.XLOOKUP(Sales_Pipeline[[#This Row],[Sales_Agent]],Sales_Teams[Sales_Agent],Sales_Teams[Manager])</f>
        <v>Summer Sewald</v>
      </c>
      <c r="D92" t="str">
        <f>_xlfn.XLOOKUP(Sales_Pipeline[[#This Row],[Manager]],Sales_Teams[Manager],Sales_Teams[Regional_Office])</f>
        <v>West</v>
      </c>
      <c r="E92" t="s">
        <v>55</v>
      </c>
      <c r="F92" t="s">
        <v>209</v>
      </c>
      <c r="G92" t="str">
        <f>IFERROR(_xlfn.XLOOKUP(Sales_Pipeline[[#This Row],[Account]],Accounts!$A$2:$A$86,Accounts!$F$2:$F$86),"")</f>
        <v>United States</v>
      </c>
      <c r="H92" t="s">
        <v>77</v>
      </c>
      <c r="I92" s="3">
        <v>42698</v>
      </c>
      <c r="K92" s="8" t="str">
        <f>IF(Sales_Pipeline[[#This Row],[Close_Date]]="","",TEXT(Sales_Pipeline[[#This Row],[Close_Date]],"ddd"))</f>
        <v/>
      </c>
      <c r="L92" s="8" t="str">
        <f>IF(Sales_Pipeline[[#This Row],[Close_Date]]="","",TEXT(Sales_Pipeline[[#This Row],[Close_Date]],"mmm"))</f>
        <v/>
      </c>
      <c r="M92" s="8" t="str">
        <f>IF(Sales_Pipeline[[#This Row],[Close_Date]]="","","Q"&amp;ROUNDUP(MONTH(Sales_Pipeline[[#This Row],[Close_Date]])/3,0))</f>
        <v/>
      </c>
      <c r="N92" s="2" t="str" cm="1">
        <f t="array" ref="N92">IFERROR(_xlfn.IFS(Sales_Pipeline[[#This Row],[Deal_Stage]]="Won",_xlfn.XLOOKUP(Sales_Pipeline[[#This Row],[Product]],Products!$A$2:$A$8,Products!$C$2:$C$8),Sales_Pipeline[[#This Row],[Deal_Stage]]="Lost",_xlfn.XLOOKUP(Sales_Pipeline[[#This Row],[Product]],Products!$A$2:$A$8,Products!$C$2:$C$8)),"")</f>
        <v/>
      </c>
      <c r="O92" s="2">
        <v>0</v>
      </c>
    </row>
    <row r="93" spans="1:15" x14ac:dyDescent="0.3">
      <c r="A93" t="s">
        <v>210</v>
      </c>
      <c r="B93" t="s">
        <v>43</v>
      </c>
      <c r="C93" t="str">
        <f>_xlfn.XLOOKUP(Sales_Pipeline[[#This Row],[Sales_Agent]],Sales_Teams[Sales_Agent],Sales_Teams[Manager])</f>
        <v>Summer Sewald</v>
      </c>
      <c r="D93" t="str">
        <f>_xlfn.XLOOKUP(Sales_Pipeline[[#This Row],[Manager]],Sales_Teams[Manager],Sales_Teams[Regional_Office])</f>
        <v>West</v>
      </c>
      <c r="E93" t="s">
        <v>55</v>
      </c>
      <c r="F93" t="s">
        <v>211</v>
      </c>
      <c r="G93" t="str">
        <f>IFERROR(_xlfn.XLOOKUP(Sales_Pipeline[[#This Row],[Account]],Accounts!$A$2:$A$86,Accounts!$F$2:$F$86),"")</f>
        <v>United States</v>
      </c>
      <c r="H93" t="s">
        <v>57</v>
      </c>
      <c r="I93" s="3">
        <v>42698</v>
      </c>
      <c r="J93" s="3">
        <v>42822</v>
      </c>
      <c r="K93" s="8" t="str">
        <f>IF(Sales_Pipeline[[#This Row],[Close_Date]]="","",TEXT(Sales_Pipeline[[#This Row],[Close_Date]],"ddd"))</f>
        <v>Tue</v>
      </c>
      <c r="L93" s="8" t="str">
        <f>IF(Sales_Pipeline[[#This Row],[Close_Date]]="","",TEXT(Sales_Pipeline[[#This Row],[Close_Date]],"mmm"))</f>
        <v>Mar</v>
      </c>
      <c r="M93" s="8" t="str">
        <f>IF(Sales_Pipeline[[#This Row],[Close_Date]]="","","Q"&amp;ROUNDUP(MONTH(Sales_Pipeline[[#This Row],[Close_Date]])/3,0))</f>
        <v>Q1</v>
      </c>
      <c r="N93" s="2" cm="1">
        <f t="array" ref="N93">IFERROR(_xlfn.IFS(Sales_Pipeline[[#This Row],[Deal_Stage]]="Won",_xlfn.XLOOKUP(Sales_Pipeline[[#This Row],[Product]],Products!$A$2:$A$8,Products!$C$2:$C$8),Sales_Pipeline[[#This Row],[Deal_Stage]]="Lost",_xlfn.XLOOKUP(Sales_Pipeline[[#This Row],[Product]],Products!$A$2:$A$8,Products!$C$2:$C$8)),"")</f>
        <v>1096</v>
      </c>
      <c r="O93" s="2">
        <v>1059</v>
      </c>
    </row>
    <row r="94" spans="1:15" x14ac:dyDescent="0.3">
      <c r="A94" t="s">
        <v>212</v>
      </c>
      <c r="B94" t="s">
        <v>12</v>
      </c>
      <c r="C94" t="str">
        <f>_xlfn.XLOOKUP(Sales_Pipeline[[#This Row],[Sales_Agent]],Sales_Teams[Sales_Agent],Sales_Teams[Manager])</f>
        <v>Melvin Marxen</v>
      </c>
      <c r="D94" t="str">
        <f>_xlfn.XLOOKUP(Sales_Pipeline[[#This Row],[Manager]],Sales_Teams[Manager],Sales_Teams[Regional_Office])</f>
        <v>Central</v>
      </c>
      <c r="E94" t="s">
        <v>55</v>
      </c>
      <c r="F94" t="s">
        <v>64</v>
      </c>
      <c r="G94" t="str">
        <f>IFERROR(_xlfn.XLOOKUP(Sales_Pipeline[[#This Row],[Account]],Accounts!$A$2:$A$86,Accounts!$F$2:$F$86),"")</f>
        <v>United States</v>
      </c>
      <c r="H94" t="s">
        <v>82</v>
      </c>
      <c r="I94" s="3">
        <v>42698</v>
      </c>
      <c r="J94" s="3">
        <v>42799</v>
      </c>
      <c r="K94" s="8" t="str">
        <f>IF(Sales_Pipeline[[#This Row],[Close_Date]]="","",TEXT(Sales_Pipeline[[#This Row],[Close_Date]],"ddd"))</f>
        <v>Sun</v>
      </c>
      <c r="L94" s="8" t="str">
        <f>IF(Sales_Pipeline[[#This Row],[Close_Date]]="","",TEXT(Sales_Pipeline[[#This Row],[Close_Date]],"mmm"))</f>
        <v>Mar</v>
      </c>
      <c r="M94" s="8" t="str">
        <f>IF(Sales_Pipeline[[#This Row],[Close_Date]]="","","Q"&amp;ROUNDUP(MONTH(Sales_Pipeline[[#This Row],[Close_Date]])/3,0))</f>
        <v>Q1</v>
      </c>
      <c r="N94" s="2" cm="1">
        <f t="array" ref="N94">IFERROR(_xlfn.IFS(Sales_Pipeline[[#This Row],[Deal_Stage]]="Won",_xlfn.XLOOKUP(Sales_Pipeline[[#This Row],[Product]],Products!$A$2:$A$8,Products!$C$2:$C$8),Sales_Pipeline[[#This Row],[Deal_Stage]]="Lost",_xlfn.XLOOKUP(Sales_Pipeline[[#This Row],[Product]],Products!$A$2:$A$8,Products!$C$2:$C$8)),"")</f>
        <v>1096</v>
      </c>
      <c r="O94" s="2">
        <v>0</v>
      </c>
    </row>
    <row r="95" spans="1:15" x14ac:dyDescent="0.3">
      <c r="A95" t="s">
        <v>213</v>
      </c>
      <c r="B95" t="s">
        <v>7</v>
      </c>
      <c r="C95" t="str">
        <f>_xlfn.XLOOKUP(Sales_Pipeline[[#This Row],[Sales_Agent]],Sales_Teams[Sales_Agent],Sales_Teams[Manager])</f>
        <v>Dustin Brinkmann</v>
      </c>
      <c r="D95" t="str">
        <f>_xlfn.XLOOKUP(Sales_Pipeline[[#This Row],[Manager]],Sales_Teams[Manager],Sales_Teams[Regional_Office])</f>
        <v>Central</v>
      </c>
      <c r="E95" t="s">
        <v>61</v>
      </c>
      <c r="F95" t="s">
        <v>214</v>
      </c>
      <c r="G95" t="str">
        <f>IFERROR(_xlfn.XLOOKUP(Sales_Pipeline[[#This Row],[Account]],Accounts!$A$2:$A$86,Accounts!$F$2:$F$86),"")</f>
        <v>United States</v>
      </c>
      <c r="H95" t="s">
        <v>57</v>
      </c>
      <c r="I95" s="3">
        <v>42698</v>
      </c>
      <c r="J95" s="3">
        <v>42796</v>
      </c>
      <c r="K95" s="8" t="str">
        <f>IF(Sales_Pipeline[[#This Row],[Close_Date]]="","",TEXT(Sales_Pipeline[[#This Row],[Close_Date]],"ddd"))</f>
        <v>Thu</v>
      </c>
      <c r="L95" s="8" t="str">
        <f>IF(Sales_Pipeline[[#This Row],[Close_Date]]="","",TEXT(Sales_Pipeline[[#This Row],[Close_Date]],"mmm"))</f>
        <v>Mar</v>
      </c>
      <c r="M95" s="8" t="str">
        <f>IF(Sales_Pipeline[[#This Row],[Close_Date]]="","","Q"&amp;ROUNDUP(MONTH(Sales_Pipeline[[#This Row],[Close_Date]])/3,0))</f>
        <v>Q1</v>
      </c>
      <c r="N95" s="2" cm="1">
        <f t="array" ref="N95">IFERROR(_xlfn.IFS(Sales_Pipeline[[#This Row],[Deal_Stage]]="Won",_xlfn.XLOOKUP(Sales_Pipeline[[#This Row],[Product]],Products!$A$2:$A$8,Products!$C$2:$C$8),Sales_Pipeline[[#This Row],[Deal_Stage]]="Lost",_xlfn.XLOOKUP(Sales_Pipeline[[#This Row],[Product]],Products!$A$2:$A$8,Products!$C$2:$C$8)),"")</f>
        <v>55</v>
      </c>
      <c r="O95" s="2">
        <v>57</v>
      </c>
    </row>
    <row r="96" spans="1:15" x14ac:dyDescent="0.3">
      <c r="A96" t="s">
        <v>215</v>
      </c>
      <c r="B96" t="s">
        <v>32</v>
      </c>
      <c r="C96" t="str">
        <f>_xlfn.XLOOKUP(Sales_Pipeline[[#This Row],[Sales_Agent]],Sales_Teams[Sales_Agent],Sales_Teams[Manager])</f>
        <v>Celia Rouche</v>
      </c>
      <c r="D96" t="str">
        <f>_xlfn.XLOOKUP(Sales_Pipeline[[#This Row],[Manager]],Sales_Teams[Manager],Sales_Teams[Regional_Office])</f>
        <v>West</v>
      </c>
      <c r="E96" t="s">
        <v>76</v>
      </c>
      <c r="F96" t="s">
        <v>216</v>
      </c>
      <c r="G96" t="str">
        <f>IFERROR(_xlfn.XLOOKUP(Sales_Pipeline[[#This Row],[Account]],Accounts!$A$2:$A$86,Accounts!$F$2:$F$86),"")</f>
        <v>United States</v>
      </c>
      <c r="H96" t="s">
        <v>57</v>
      </c>
      <c r="I96" s="3">
        <v>42698</v>
      </c>
      <c r="J96" s="3">
        <v>42821</v>
      </c>
      <c r="K96" s="8" t="str">
        <f>IF(Sales_Pipeline[[#This Row],[Close_Date]]="","",TEXT(Sales_Pipeline[[#This Row],[Close_Date]],"ddd"))</f>
        <v>Mon</v>
      </c>
      <c r="L96" s="8" t="str">
        <f>IF(Sales_Pipeline[[#This Row],[Close_Date]]="","",TEXT(Sales_Pipeline[[#This Row],[Close_Date]],"mmm"))</f>
        <v>Mar</v>
      </c>
      <c r="M96" s="8" t="str">
        <f>IF(Sales_Pipeline[[#This Row],[Close_Date]]="","","Q"&amp;ROUNDUP(MONTH(Sales_Pipeline[[#This Row],[Close_Date]])/3,0))</f>
        <v>Q1</v>
      </c>
      <c r="N96" s="2" cm="1">
        <f t="array" ref="N96">IFERROR(_xlfn.IFS(Sales_Pipeline[[#This Row],[Deal_Stage]]="Won",_xlfn.XLOOKUP(Sales_Pipeline[[#This Row],[Product]],Products!$A$2:$A$8,Products!$C$2:$C$8),Sales_Pipeline[[#This Row],[Deal_Stage]]="Lost",_xlfn.XLOOKUP(Sales_Pipeline[[#This Row],[Product]],Products!$A$2:$A$8,Products!$C$2:$C$8)),"")</f>
        <v>3393</v>
      </c>
      <c r="O96" s="2">
        <v>3671</v>
      </c>
    </row>
    <row r="97" spans="1:15" x14ac:dyDescent="0.3">
      <c r="A97" t="s">
        <v>217</v>
      </c>
      <c r="B97" t="s">
        <v>3</v>
      </c>
      <c r="C97" t="str">
        <f>_xlfn.XLOOKUP(Sales_Pipeline[[#This Row],[Sales_Agent]],Sales_Teams[Sales_Agent],Sales_Teams[Manager])</f>
        <v>Dustin Brinkmann</v>
      </c>
      <c r="D97" t="str">
        <f>_xlfn.XLOOKUP(Sales_Pipeline[[#This Row],[Manager]],Sales_Teams[Manager],Sales_Teams[Regional_Office])</f>
        <v>Central</v>
      </c>
      <c r="E97" t="s">
        <v>61</v>
      </c>
      <c r="F97" t="s">
        <v>94</v>
      </c>
      <c r="G97" t="str">
        <f>IFERROR(_xlfn.XLOOKUP(Sales_Pipeline[[#This Row],[Account]],Accounts!$A$2:$A$86,Accounts!$F$2:$F$86),"")</f>
        <v>United States</v>
      </c>
      <c r="H97" t="s">
        <v>57</v>
      </c>
      <c r="I97" s="3">
        <v>42699</v>
      </c>
      <c r="J97" s="3">
        <v>42795</v>
      </c>
      <c r="K97" s="8" t="str">
        <f>IF(Sales_Pipeline[[#This Row],[Close_Date]]="","",TEXT(Sales_Pipeline[[#This Row],[Close_Date]],"ddd"))</f>
        <v>Wed</v>
      </c>
      <c r="L97" s="8" t="str">
        <f>IF(Sales_Pipeline[[#This Row],[Close_Date]]="","",TEXT(Sales_Pipeline[[#This Row],[Close_Date]],"mmm"))</f>
        <v>Mar</v>
      </c>
      <c r="M97" s="8" t="str">
        <f>IF(Sales_Pipeline[[#This Row],[Close_Date]]="","","Q"&amp;ROUNDUP(MONTH(Sales_Pipeline[[#This Row],[Close_Date]])/3,0))</f>
        <v>Q1</v>
      </c>
      <c r="N97" s="2" cm="1">
        <f t="array" ref="N97">IFERROR(_xlfn.IFS(Sales_Pipeline[[#This Row],[Deal_Stage]]="Won",_xlfn.XLOOKUP(Sales_Pipeline[[#This Row],[Product]],Products!$A$2:$A$8,Products!$C$2:$C$8),Sales_Pipeline[[#This Row],[Deal_Stage]]="Lost",_xlfn.XLOOKUP(Sales_Pipeline[[#This Row],[Product]],Products!$A$2:$A$8,Products!$C$2:$C$8)),"")</f>
        <v>55</v>
      </c>
      <c r="O97" s="2">
        <v>58</v>
      </c>
    </row>
    <row r="98" spans="1:15" x14ac:dyDescent="0.3">
      <c r="A98" t="s">
        <v>218</v>
      </c>
      <c r="B98" t="s">
        <v>6</v>
      </c>
      <c r="C98" t="str">
        <f>_xlfn.XLOOKUP(Sales_Pipeline[[#This Row],[Sales_Agent]],Sales_Teams[Sales_Agent],Sales_Teams[Manager])</f>
        <v>Dustin Brinkmann</v>
      </c>
      <c r="D98" t="str">
        <f>_xlfn.XLOOKUP(Sales_Pipeline[[#This Row],[Manager]],Sales_Teams[Manager],Sales_Teams[Regional_Office])</f>
        <v>Central</v>
      </c>
      <c r="E98" t="s">
        <v>76</v>
      </c>
      <c r="F98" t="s">
        <v>94</v>
      </c>
      <c r="G98" t="str">
        <f>IFERROR(_xlfn.XLOOKUP(Sales_Pipeline[[#This Row],[Account]],Accounts!$A$2:$A$86,Accounts!$F$2:$F$86),"")</f>
        <v>United States</v>
      </c>
      <c r="H98" t="s">
        <v>57</v>
      </c>
      <c r="I98" s="3">
        <v>42699</v>
      </c>
      <c r="J98" s="3">
        <v>42800</v>
      </c>
      <c r="K98" s="8" t="str">
        <f>IF(Sales_Pipeline[[#This Row],[Close_Date]]="","",TEXT(Sales_Pipeline[[#This Row],[Close_Date]],"ddd"))</f>
        <v>Mon</v>
      </c>
      <c r="L98" s="8" t="str">
        <f>IF(Sales_Pipeline[[#This Row],[Close_Date]]="","",TEXT(Sales_Pipeline[[#This Row],[Close_Date]],"mmm"))</f>
        <v>Mar</v>
      </c>
      <c r="M98" s="8" t="str">
        <f>IF(Sales_Pipeline[[#This Row],[Close_Date]]="","","Q"&amp;ROUNDUP(MONTH(Sales_Pipeline[[#This Row],[Close_Date]])/3,0))</f>
        <v>Q1</v>
      </c>
      <c r="N98" s="2" cm="1">
        <f t="array" ref="N98">IFERROR(_xlfn.IFS(Sales_Pipeline[[#This Row],[Deal_Stage]]="Won",_xlfn.XLOOKUP(Sales_Pipeline[[#This Row],[Product]],Products!$A$2:$A$8,Products!$C$2:$C$8),Sales_Pipeline[[#This Row],[Deal_Stage]]="Lost",_xlfn.XLOOKUP(Sales_Pipeline[[#This Row],[Product]],Products!$A$2:$A$8,Products!$C$2:$C$8)),"")</f>
        <v>3393</v>
      </c>
      <c r="O98" s="2">
        <v>3956</v>
      </c>
    </row>
    <row r="99" spans="1:15" x14ac:dyDescent="0.3">
      <c r="A99" t="s">
        <v>219</v>
      </c>
      <c r="B99" t="s">
        <v>20</v>
      </c>
      <c r="C99" t="str">
        <f>_xlfn.XLOOKUP(Sales_Pipeline[[#This Row],[Sales_Agent]],Sales_Teams[Sales_Agent],Sales_Teams[Manager])</f>
        <v>Cara Losch</v>
      </c>
      <c r="D99" t="str">
        <f>_xlfn.XLOOKUP(Sales_Pipeline[[#This Row],[Manager]],Sales_Teams[Manager],Sales_Teams[Regional_Office])</f>
        <v>East</v>
      </c>
      <c r="E99" t="s">
        <v>84</v>
      </c>
      <c r="F99" t="s">
        <v>220</v>
      </c>
      <c r="G99" t="str">
        <f>IFERROR(_xlfn.XLOOKUP(Sales_Pipeline[[#This Row],[Account]],Accounts!$A$2:$A$86,Accounts!$F$2:$F$86),"")</f>
        <v>United States</v>
      </c>
      <c r="H99" t="s">
        <v>57</v>
      </c>
      <c r="I99" s="3">
        <v>42699</v>
      </c>
      <c r="J99" s="3">
        <v>42795</v>
      </c>
      <c r="K99" s="8" t="str">
        <f>IF(Sales_Pipeline[[#This Row],[Close_Date]]="","",TEXT(Sales_Pipeline[[#This Row],[Close_Date]],"ddd"))</f>
        <v>Wed</v>
      </c>
      <c r="L99" s="8" t="str">
        <f>IF(Sales_Pipeline[[#This Row],[Close_Date]]="","",TEXT(Sales_Pipeline[[#This Row],[Close_Date]],"mmm"))</f>
        <v>Mar</v>
      </c>
      <c r="M99" s="8" t="str">
        <f>IF(Sales_Pipeline[[#This Row],[Close_Date]]="","","Q"&amp;ROUNDUP(MONTH(Sales_Pipeline[[#This Row],[Close_Date]])/3,0))</f>
        <v>Q1</v>
      </c>
      <c r="N99" s="2" cm="1">
        <f t="array" ref="N99">IFERROR(_xlfn.IFS(Sales_Pipeline[[#This Row],[Deal_Stage]]="Won",_xlfn.XLOOKUP(Sales_Pipeline[[#This Row],[Product]],Products!$A$2:$A$8,Products!$C$2:$C$8),Sales_Pipeline[[#This Row],[Deal_Stage]]="Lost",_xlfn.XLOOKUP(Sales_Pipeline[[#This Row],[Product]],Products!$A$2:$A$8,Products!$C$2:$C$8)),"")</f>
        <v>5482</v>
      </c>
      <c r="O99" s="2">
        <v>5964</v>
      </c>
    </row>
    <row r="100" spans="1:15" x14ac:dyDescent="0.3">
      <c r="A100" t="s">
        <v>221</v>
      </c>
      <c r="B100" t="s">
        <v>20</v>
      </c>
      <c r="C100" t="str">
        <f>_xlfn.XLOOKUP(Sales_Pipeline[[#This Row],[Sales_Agent]],Sales_Teams[Sales_Agent],Sales_Teams[Manager])</f>
        <v>Cara Losch</v>
      </c>
      <c r="D100" t="str">
        <f>_xlfn.XLOOKUP(Sales_Pipeline[[#This Row],[Manager]],Sales_Teams[Manager],Sales_Teams[Regional_Office])</f>
        <v>East</v>
      </c>
      <c r="E100" t="s">
        <v>8953</v>
      </c>
      <c r="F100" t="s">
        <v>220</v>
      </c>
      <c r="G100" t="str">
        <f>IFERROR(_xlfn.XLOOKUP(Sales_Pipeline[[#This Row],[Account]],Accounts!$A$2:$A$86,Accounts!$F$2:$F$86),"")</f>
        <v>United States</v>
      </c>
      <c r="H100" t="s">
        <v>57</v>
      </c>
      <c r="I100" s="3">
        <v>42699</v>
      </c>
      <c r="J100" s="3">
        <v>42800</v>
      </c>
      <c r="K100" s="8" t="str">
        <f>IF(Sales_Pipeline[[#This Row],[Close_Date]]="","",TEXT(Sales_Pipeline[[#This Row],[Close_Date]],"ddd"))</f>
        <v>Mon</v>
      </c>
      <c r="L100" s="8" t="str">
        <f>IF(Sales_Pipeline[[#This Row],[Close_Date]]="","",TEXT(Sales_Pipeline[[#This Row],[Close_Date]],"mmm"))</f>
        <v>Mar</v>
      </c>
      <c r="M100" s="8" t="str">
        <f>IF(Sales_Pipeline[[#This Row],[Close_Date]]="","","Q"&amp;ROUNDUP(MONTH(Sales_Pipeline[[#This Row],[Close_Date]])/3,0))</f>
        <v>Q1</v>
      </c>
      <c r="N100" s="2" cm="1">
        <f t="array" ref="N100">IFERROR(_xlfn.IFS(Sales_Pipeline[[#This Row],[Deal_Stage]]="Won",_xlfn.XLOOKUP(Sales_Pipeline[[#This Row],[Product]],Products!$A$2:$A$8,Products!$C$2:$C$8),Sales_Pipeline[[#This Row],[Deal_Stage]]="Lost",_xlfn.XLOOKUP(Sales_Pipeline[[#This Row],[Product]],Products!$A$2:$A$8,Products!$C$2:$C$8)),"")</f>
        <v>4821</v>
      </c>
      <c r="O100" s="2">
        <v>4570</v>
      </c>
    </row>
    <row r="101" spans="1:15" x14ac:dyDescent="0.3">
      <c r="A101" t="s">
        <v>222</v>
      </c>
      <c r="B101" t="s">
        <v>15</v>
      </c>
      <c r="C101" t="str">
        <f>_xlfn.XLOOKUP(Sales_Pipeline[[#This Row],[Sales_Agent]],Sales_Teams[Sales_Agent],Sales_Teams[Manager])</f>
        <v>Melvin Marxen</v>
      </c>
      <c r="D101" t="str">
        <f>_xlfn.XLOOKUP(Sales_Pipeline[[#This Row],[Manager]],Sales_Teams[Manager],Sales_Teams[Regional_Office])</f>
        <v>Central</v>
      </c>
      <c r="E101" t="s">
        <v>61</v>
      </c>
      <c r="F101" t="s">
        <v>223</v>
      </c>
      <c r="G101" t="str">
        <f>IFERROR(_xlfn.XLOOKUP(Sales_Pipeline[[#This Row],[Account]],Accounts!$A$2:$A$86,Accounts!$F$2:$F$86),"")</f>
        <v>United States</v>
      </c>
      <c r="H101" t="s">
        <v>57</v>
      </c>
      <c r="I101" s="3">
        <v>42699</v>
      </c>
      <c r="J101" s="3">
        <v>42821</v>
      </c>
      <c r="K101" s="8" t="str">
        <f>IF(Sales_Pipeline[[#This Row],[Close_Date]]="","",TEXT(Sales_Pipeline[[#This Row],[Close_Date]],"ddd"))</f>
        <v>Mon</v>
      </c>
      <c r="L101" s="8" t="str">
        <f>IF(Sales_Pipeline[[#This Row],[Close_Date]]="","",TEXT(Sales_Pipeline[[#This Row],[Close_Date]],"mmm"))</f>
        <v>Mar</v>
      </c>
      <c r="M101" s="8" t="str">
        <f>IF(Sales_Pipeline[[#This Row],[Close_Date]]="","","Q"&amp;ROUNDUP(MONTH(Sales_Pipeline[[#This Row],[Close_Date]])/3,0))</f>
        <v>Q1</v>
      </c>
      <c r="N101" s="2" cm="1">
        <f t="array" ref="N101">IFERROR(_xlfn.IFS(Sales_Pipeline[[#This Row],[Deal_Stage]]="Won",_xlfn.XLOOKUP(Sales_Pipeline[[#This Row],[Product]],Products!$A$2:$A$8,Products!$C$2:$C$8),Sales_Pipeline[[#This Row],[Deal_Stage]]="Lost",_xlfn.XLOOKUP(Sales_Pipeline[[#This Row],[Product]],Products!$A$2:$A$8,Products!$C$2:$C$8)),"")</f>
        <v>55</v>
      </c>
      <c r="O101" s="2">
        <v>49</v>
      </c>
    </row>
    <row r="102" spans="1:15" x14ac:dyDescent="0.3">
      <c r="A102" t="s">
        <v>224</v>
      </c>
      <c r="B102" t="s">
        <v>17</v>
      </c>
      <c r="C102" t="str">
        <f>_xlfn.XLOOKUP(Sales_Pipeline[[#This Row],[Sales_Agent]],Sales_Teams[Sales_Agent],Sales_Teams[Manager])</f>
        <v>Cara Losch</v>
      </c>
      <c r="D102" t="str">
        <f>_xlfn.XLOOKUP(Sales_Pipeline[[#This Row],[Manager]],Sales_Teams[Manager],Sales_Teams[Regional_Office])</f>
        <v>East</v>
      </c>
      <c r="E102" t="s">
        <v>61</v>
      </c>
      <c r="F102" t="s">
        <v>225</v>
      </c>
      <c r="G102" t="str">
        <f>IFERROR(_xlfn.XLOOKUP(Sales_Pipeline[[#This Row],[Account]],Accounts!$A$2:$A$86,Accounts!$F$2:$F$86),"")</f>
        <v>United States</v>
      </c>
      <c r="H102" t="s">
        <v>57</v>
      </c>
      <c r="I102" s="3">
        <v>42699</v>
      </c>
      <c r="J102" s="3">
        <v>42800</v>
      </c>
      <c r="K102" s="8" t="str">
        <f>IF(Sales_Pipeline[[#This Row],[Close_Date]]="","",TEXT(Sales_Pipeline[[#This Row],[Close_Date]],"ddd"))</f>
        <v>Mon</v>
      </c>
      <c r="L102" s="8" t="str">
        <f>IF(Sales_Pipeline[[#This Row],[Close_Date]]="","",TEXT(Sales_Pipeline[[#This Row],[Close_Date]],"mmm"))</f>
        <v>Mar</v>
      </c>
      <c r="M102" s="8" t="str">
        <f>IF(Sales_Pipeline[[#This Row],[Close_Date]]="","","Q"&amp;ROUNDUP(MONTH(Sales_Pipeline[[#This Row],[Close_Date]])/3,0))</f>
        <v>Q1</v>
      </c>
      <c r="N102" s="2" cm="1">
        <f t="array" ref="N102">IFERROR(_xlfn.IFS(Sales_Pipeline[[#This Row],[Deal_Stage]]="Won",_xlfn.XLOOKUP(Sales_Pipeline[[#This Row],[Product]],Products!$A$2:$A$8,Products!$C$2:$C$8),Sales_Pipeline[[#This Row],[Deal_Stage]]="Lost",_xlfn.XLOOKUP(Sales_Pipeline[[#This Row],[Product]],Products!$A$2:$A$8,Products!$C$2:$C$8)),"")</f>
        <v>55</v>
      </c>
      <c r="O102" s="2">
        <v>65</v>
      </c>
    </row>
    <row r="103" spans="1:15" x14ac:dyDescent="0.3">
      <c r="A103" t="s">
        <v>226</v>
      </c>
      <c r="B103" t="s">
        <v>3</v>
      </c>
      <c r="C103" t="str">
        <f>_xlfn.XLOOKUP(Sales_Pipeline[[#This Row],[Sales_Agent]],Sales_Teams[Sales_Agent],Sales_Teams[Manager])</f>
        <v>Dustin Brinkmann</v>
      </c>
      <c r="D103" t="str">
        <f>_xlfn.XLOOKUP(Sales_Pipeline[[#This Row],[Manager]],Sales_Teams[Manager],Sales_Teams[Regional_Office])</f>
        <v>Central</v>
      </c>
      <c r="E103" t="s">
        <v>61</v>
      </c>
      <c r="F103" t="s">
        <v>223</v>
      </c>
      <c r="G103" t="str">
        <f>IFERROR(_xlfn.XLOOKUP(Sales_Pipeline[[#This Row],[Account]],Accounts!$A$2:$A$86,Accounts!$F$2:$F$86),"")</f>
        <v>United States</v>
      </c>
      <c r="H103" t="s">
        <v>82</v>
      </c>
      <c r="I103" s="3">
        <v>42700</v>
      </c>
      <c r="J103" s="3">
        <v>42821</v>
      </c>
      <c r="K103" s="8" t="str">
        <f>IF(Sales_Pipeline[[#This Row],[Close_Date]]="","",TEXT(Sales_Pipeline[[#This Row],[Close_Date]],"ddd"))</f>
        <v>Mon</v>
      </c>
      <c r="L103" s="8" t="str">
        <f>IF(Sales_Pipeline[[#This Row],[Close_Date]]="","",TEXT(Sales_Pipeline[[#This Row],[Close_Date]],"mmm"))</f>
        <v>Mar</v>
      </c>
      <c r="M103" s="8" t="str">
        <f>IF(Sales_Pipeline[[#This Row],[Close_Date]]="","","Q"&amp;ROUNDUP(MONTH(Sales_Pipeline[[#This Row],[Close_Date]])/3,0))</f>
        <v>Q1</v>
      </c>
      <c r="N103" s="2" cm="1">
        <f t="array" ref="N103">IFERROR(_xlfn.IFS(Sales_Pipeline[[#This Row],[Deal_Stage]]="Won",_xlfn.XLOOKUP(Sales_Pipeline[[#This Row],[Product]],Products!$A$2:$A$8,Products!$C$2:$C$8),Sales_Pipeline[[#This Row],[Deal_Stage]]="Lost",_xlfn.XLOOKUP(Sales_Pipeline[[#This Row],[Product]],Products!$A$2:$A$8,Products!$C$2:$C$8)),"")</f>
        <v>55</v>
      </c>
      <c r="O103" s="2">
        <v>0</v>
      </c>
    </row>
    <row r="104" spans="1:15" x14ac:dyDescent="0.3">
      <c r="A104" t="s">
        <v>227</v>
      </c>
      <c r="B104" t="s">
        <v>15</v>
      </c>
      <c r="C104" t="str">
        <f>_xlfn.XLOOKUP(Sales_Pipeline[[#This Row],[Sales_Agent]],Sales_Teams[Sales_Agent],Sales_Teams[Manager])</f>
        <v>Melvin Marxen</v>
      </c>
      <c r="D104" t="str">
        <f>_xlfn.XLOOKUP(Sales_Pipeline[[#This Row],[Manager]],Sales_Teams[Manager],Sales_Teams[Regional_Office])</f>
        <v>Central</v>
      </c>
      <c r="E104" t="s">
        <v>8953</v>
      </c>
      <c r="F104" t="s">
        <v>150</v>
      </c>
      <c r="G104" t="str">
        <f>IFERROR(_xlfn.XLOOKUP(Sales_Pipeline[[#This Row],[Account]],Accounts!$A$2:$A$86,Accounts!$F$2:$F$86),"")</f>
        <v>United States</v>
      </c>
      <c r="H104" t="s">
        <v>57</v>
      </c>
      <c r="I104" s="3">
        <v>42700</v>
      </c>
      <c r="J104" s="3">
        <v>42802</v>
      </c>
      <c r="K104" s="8" t="str">
        <f>IF(Sales_Pipeline[[#This Row],[Close_Date]]="","",TEXT(Sales_Pipeline[[#This Row],[Close_Date]],"ddd"))</f>
        <v>Wed</v>
      </c>
      <c r="L104" s="8" t="str">
        <f>IF(Sales_Pipeline[[#This Row],[Close_Date]]="","",TEXT(Sales_Pipeline[[#This Row],[Close_Date]],"mmm"))</f>
        <v>Mar</v>
      </c>
      <c r="M104" s="8" t="str">
        <f>IF(Sales_Pipeline[[#This Row],[Close_Date]]="","","Q"&amp;ROUNDUP(MONTH(Sales_Pipeline[[#This Row],[Close_Date]])/3,0))</f>
        <v>Q1</v>
      </c>
      <c r="N104" s="2" cm="1">
        <f t="array" ref="N104">IFERROR(_xlfn.IFS(Sales_Pipeline[[#This Row],[Deal_Stage]]="Won",_xlfn.XLOOKUP(Sales_Pipeline[[#This Row],[Product]],Products!$A$2:$A$8,Products!$C$2:$C$8),Sales_Pipeline[[#This Row],[Deal_Stage]]="Lost",_xlfn.XLOOKUP(Sales_Pipeline[[#This Row],[Product]],Products!$A$2:$A$8,Products!$C$2:$C$8)),"")</f>
        <v>4821</v>
      </c>
      <c r="O104" s="2">
        <v>4739</v>
      </c>
    </row>
    <row r="105" spans="1:15" x14ac:dyDescent="0.3">
      <c r="A105" t="s">
        <v>228</v>
      </c>
      <c r="B105" t="s">
        <v>14</v>
      </c>
      <c r="C105" t="str">
        <f>_xlfn.XLOOKUP(Sales_Pipeline[[#This Row],[Sales_Agent]],Sales_Teams[Sales_Agent],Sales_Teams[Manager])</f>
        <v>Melvin Marxen</v>
      </c>
      <c r="D105" t="str">
        <f>_xlfn.XLOOKUP(Sales_Pipeline[[#This Row],[Manager]],Sales_Teams[Manager],Sales_Teams[Regional_Office])</f>
        <v>Central</v>
      </c>
      <c r="E105" t="s">
        <v>55</v>
      </c>
      <c r="F105" t="s">
        <v>229</v>
      </c>
      <c r="G105" t="str">
        <f>IFERROR(_xlfn.XLOOKUP(Sales_Pipeline[[#This Row],[Account]],Accounts!$A$2:$A$86,Accounts!$F$2:$F$86),"")</f>
        <v>Norway</v>
      </c>
      <c r="H105" t="s">
        <v>57</v>
      </c>
      <c r="I105" s="3">
        <v>42700</v>
      </c>
      <c r="J105" s="3">
        <v>42815</v>
      </c>
      <c r="K105" s="8" t="str">
        <f>IF(Sales_Pipeline[[#This Row],[Close_Date]]="","",TEXT(Sales_Pipeline[[#This Row],[Close_Date]],"ddd"))</f>
        <v>Tue</v>
      </c>
      <c r="L105" s="8" t="str">
        <f>IF(Sales_Pipeline[[#This Row],[Close_Date]]="","",TEXT(Sales_Pipeline[[#This Row],[Close_Date]],"mmm"))</f>
        <v>Mar</v>
      </c>
      <c r="M105" s="8" t="str">
        <f>IF(Sales_Pipeline[[#This Row],[Close_Date]]="","","Q"&amp;ROUNDUP(MONTH(Sales_Pipeline[[#This Row],[Close_Date]])/3,0))</f>
        <v>Q1</v>
      </c>
      <c r="N105" s="2" cm="1">
        <f t="array" ref="N105">IFERROR(_xlfn.IFS(Sales_Pipeline[[#This Row],[Deal_Stage]]="Won",_xlfn.XLOOKUP(Sales_Pipeline[[#This Row],[Product]],Products!$A$2:$A$8,Products!$C$2:$C$8),Sales_Pipeline[[#This Row],[Deal_Stage]]="Lost",_xlfn.XLOOKUP(Sales_Pipeline[[#This Row],[Product]],Products!$A$2:$A$8,Products!$C$2:$C$8)),"")</f>
        <v>1096</v>
      </c>
      <c r="O105" s="2">
        <v>1080</v>
      </c>
    </row>
    <row r="106" spans="1:15" x14ac:dyDescent="0.3">
      <c r="A106" t="s">
        <v>230</v>
      </c>
      <c r="B106" t="s">
        <v>29</v>
      </c>
      <c r="C106" t="str">
        <f>_xlfn.XLOOKUP(Sales_Pipeline[[#This Row],[Sales_Agent]],Sales_Teams[Sales_Agent],Sales_Teams[Manager])</f>
        <v>Rocco Neubert</v>
      </c>
      <c r="D106" t="str">
        <f>_xlfn.XLOOKUP(Sales_Pipeline[[#This Row],[Manager]],Sales_Teams[Manager],Sales_Teams[Regional_Office])</f>
        <v>East</v>
      </c>
      <c r="E106" t="s">
        <v>61</v>
      </c>
      <c r="F106" t="s">
        <v>231</v>
      </c>
      <c r="G106" t="str">
        <f>IFERROR(_xlfn.XLOOKUP(Sales_Pipeline[[#This Row],[Account]],Accounts!$A$2:$A$86,Accounts!$F$2:$F$86),"")</f>
        <v>United States</v>
      </c>
      <c r="H106" t="s">
        <v>57</v>
      </c>
      <c r="I106" s="3">
        <v>42700</v>
      </c>
      <c r="J106" s="3">
        <v>42806</v>
      </c>
      <c r="K106" s="8" t="str">
        <f>IF(Sales_Pipeline[[#This Row],[Close_Date]]="","",TEXT(Sales_Pipeline[[#This Row],[Close_Date]],"ddd"))</f>
        <v>Sun</v>
      </c>
      <c r="L106" s="8" t="str">
        <f>IF(Sales_Pipeline[[#This Row],[Close_Date]]="","",TEXT(Sales_Pipeline[[#This Row],[Close_Date]],"mmm"))</f>
        <v>Mar</v>
      </c>
      <c r="M106" s="8" t="str">
        <f>IF(Sales_Pipeline[[#This Row],[Close_Date]]="","","Q"&amp;ROUNDUP(MONTH(Sales_Pipeline[[#This Row],[Close_Date]])/3,0))</f>
        <v>Q1</v>
      </c>
      <c r="N106" s="2" cm="1">
        <f t="array" ref="N106">IFERROR(_xlfn.IFS(Sales_Pipeline[[#This Row],[Deal_Stage]]="Won",_xlfn.XLOOKUP(Sales_Pipeline[[#This Row],[Product]],Products!$A$2:$A$8,Products!$C$2:$C$8),Sales_Pipeline[[#This Row],[Deal_Stage]]="Lost",_xlfn.XLOOKUP(Sales_Pipeline[[#This Row],[Product]],Products!$A$2:$A$8,Products!$C$2:$C$8)),"")</f>
        <v>55</v>
      </c>
      <c r="O106" s="2">
        <v>57</v>
      </c>
    </row>
    <row r="107" spans="1:15" x14ac:dyDescent="0.3">
      <c r="A107" t="s">
        <v>232</v>
      </c>
      <c r="B107" t="s">
        <v>22</v>
      </c>
      <c r="C107" t="str">
        <f>_xlfn.XLOOKUP(Sales_Pipeline[[#This Row],[Sales_Agent]],Sales_Teams[Sales_Agent],Sales_Teams[Manager])</f>
        <v>Cara Losch</v>
      </c>
      <c r="D107" t="str">
        <f>_xlfn.XLOOKUP(Sales_Pipeline[[#This Row],[Manager]],Sales_Teams[Manager],Sales_Teams[Regional_Office])</f>
        <v>East</v>
      </c>
      <c r="E107" t="s">
        <v>63</v>
      </c>
      <c r="F107" t="s">
        <v>216</v>
      </c>
      <c r="G107" t="str">
        <f>IFERROR(_xlfn.XLOOKUP(Sales_Pipeline[[#This Row],[Account]],Accounts!$A$2:$A$86,Accounts!$F$2:$F$86),"")</f>
        <v>United States</v>
      </c>
      <c r="H107" t="s">
        <v>57</v>
      </c>
      <c r="I107" s="3">
        <v>42701</v>
      </c>
      <c r="J107" s="3">
        <v>42810</v>
      </c>
      <c r="K107" s="8" t="str">
        <f>IF(Sales_Pipeline[[#This Row],[Close_Date]]="","",TEXT(Sales_Pipeline[[#This Row],[Close_Date]],"ddd"))</f>
        <v>Thu</v>
      </c>
      <c r="L107" s="8" t="str">
        <f>IF(Sales_Pipeline[[#This Row],[Close_Date]]="","",TEXT(Sales_Pipeline[[#This Row],[Close_Date]],"mmm"))</f>
        <v>Mar</v>
      </c>
      <c r="M107" s="8" t="str">
        <f>IF(Sales_Pipeline[[#This Row],[Close_Date]]="","","Q"&amp;ROUNDUP(MONTH(Sales_Pipeline[[#This Row],[Close_Date]])/3,0))</f>
        <v>Q1</v>
      </c>
      <c r="N107" s="2" cm="1">
        <f t="array" ref="N107">IFERROR(_xlfn.IFS(Sales_Pipeline[[#This Row],[Deal_Stage]]="Won",_xlfn.XLOOKUP(Sales_Pipeline[[#This Row],[Product]],Products!$A$2:$A$8,Products!$C$2:$C$8),Sales_Pipeline[[#This Row],[Deal_Stage]]="Lost",_xlfn.XLOOKUP(Sales_Pipeline[[#This Row],[Product]],Products!$A$2:$A$8,Products!$C$2:$C$8)),"")</f>
        <v>550</v>
      </c>
      <c r="O107" s="2">
        <v>469</v>
      </c>
    </row>
    <row r="108" spans="1:15" x14ac:dyDescent="0.3">
      <c r="A108" t="s">
        <v>233</v>
      </c>
      <c r="B108" t="s">
        <v>42</v>
      </c>
      <c r="C108" t="str">
        <f>_xlfn.XLOOKUP(Sales_Pipeline[[#This Row],[Sales_Agent]],Sales_Teams[Sales_Agent],Sales_Teams[Manager])</f>
        <v>Summer Sewald</v>
      </c>
      <c r="D108" t="str">
        <f>_xlfn.XLOOKUP(Sales_Pipeline[[#This Row],[Manager]],Sales_Teams[Manager],Sales_Teams[Regional_Office])</f>
        <v>West</v>
      </c>
      <c r="E108" t="s">
        <v>63</v>
      </c>
      <c r="F108" t="s">
        <v>234</v>
      </c>
      <c r="G108" t="str">
        <f>IFERROR(_xlfn.XLOOKUP(Sales_Pipeline[[#This Row],[Account]],Accounts!$A$2:$A$86,Accounts!$F$2:$F$86),"")</f>
        <v>United States</v>
      </c>
      <c r="H108" t="s">
        <v>57</v>
      </c>
      <c r="I108" s="3">
        <v>42701</v>
      </c>
      <c r="J108" s="3">
        <v>42797</v>
      </c>
      <c r="K108" s="8" t="str">
        <f>IF(Sales_Pipeline[[#This Row],[Close_Date]]="","",TEXT(Sales_Pipeline[[#This Row],[Close_Date]],"ddd"))</f>
        <v>Fri</v>
      </c>
      <c r="L108" s="8" t="str">
        <f>IF(Sales_Pipeline[[#This Row],[Close_Date]]="","",TEXT(Sales_Pipeline[[#This Row],[Close_Date]],"mmm"))</f>
        <v>Mar</v>
      </c>
      <c r="M108" s="8" t="str">
        <f>IF(Sales_Pipeline[[#This Row],[Close_Date]]="","","Q"&amp;ROUNDUP(MONTH(Sales_Pipeline[[#This Row],[Close_Date]])/3,0))</f>
        <v>Q1</v>
      </c>
      <c r="N108" s="2" cm="1">
        <f t="array" ref="N108">IFERROR(_xlfn.IFS(Sales_Pipeline[[#This Row],[Deal_Stage]]="Won",_xlfn.XLOOKUP(Sales_Pipeline[[#This Row],[Product]],Products!$A$2:$A$8,Products!$C$2:$C$8),Sales_Pipeline[[#This Row],[Deal_Stage]]="Lost",_xlfn.XLOOKUP(Sales_Pipeline[[#This Row],[Product]],Products!$A$2:$A$8,Products!$C$2:$C$8)),"")</f>
        <v>550</v>
      </c>
      <c r="O108" s="2">
        <v>532</v>
      </c>
    </row>
    <row r="109" spans="1:15" x14ac:dyDescent="0.3">
      <c r="A109" t="s">
        <v>235</v>
      </c>
      <c r="B109" t="s">
        <v>37</v>
      </c>
      <c r="C109" t="str">
        <f>_xlfn.XLOOKUP(Sales_Pipeline[[#This Row],[Sales_Agent]],Sales_Teams[Sales_Agent],Sales_Teams[Manager])</f>
        <v>Celia Rouche</v>
      </c>
      <c r="D109" t="str">
        <f>_xlfn.XLOOKUP(Sales_Pipeline[[#This Row],[Manager]],Sales_Teams[Manager],Sales_Teams[Regional_Office])</f>
        <v>West</v>
      </c>
      <c r="E109" t="s">
        <v>76</v>
      </c>
      <c r="F109" t="s">
        <v>159</v>
      </c>
      <c r="G109" t="str">
        <f>IFERROR(_xlfn.XLOOKUP(Sales_Pipeline[[#This Row],[Account]],Accounts!$A$2:$A$86,Accounts!$F$2:$F$86),"")</f>
        <v>United States</v>
      </c>
      <c r="H109" t="s">
        <v>77</v>
      </c>
      <c r="I109" s="3">
        <v>42701</v>
      </c>
      <c r="K109" s="8" t="str">
        <f>IF(Sales_Pipeline[[#This Row],[Close_Date]]="","",TEXT(Sales_Pipeline[[#This Row],[Close_Date]],"ddd"))</f>
        <v/>
      </c>
      <c r="L109" s="8" t="str">
        <f>IF(Sales_Pipeline[[#This Row],[Close_Date]]="","",TEXT(Sales_Pipeline[[#This Row],[Close_Date]],"mmm"))</f>
        <v/>
      </c>
      <c r="M109" s="8" t="str">
        <f>IF(Sales_Pipeline[[#This Row],[Close_Date]]="","","Q"&amp;ROUNDUP(MONTH(Sales_Pipeline[[#This Row],[Close_Date]])/3,0))</f>
        <v/>
      </c>
      <c r="N109" s="2" t="str" cm="1">
        <f t="array" ref="N109">IFERROR(_xlfn.IFS(Sales_Pipeline[[#This Row],[Deal_Stage]]="Won",_xlfn.XLOOKUP(Sales_Pipeline[[#This Row],[Product]],Products!$A$2:$A$8,Products!$C$2:$C$8),Sales_Pipeline[[#This Row],[Deal_Stage]]="Lost",_xlfn.XLOOKUP(Sales_Pipeline[[#This Row],[Product]],Products!$A$2:$A$8,Products!$C$2:$C$8)),"")</f>
        <v/>
      </c>
      <c r="O109" s="2">
        <v>0</v>
      </c>
    </row>
    <row r="110" spans="1:15" x14ac:dyDescent="0.3">
      <c r="A110" t="s">
        <v>236</v>
      </c>
      <c r="B110" t="s">
        <v>35</v>
      </c>
      <c r="C110" t="str">
        <f>_xlfn.XLOOKUP(Sales_Pipeline[[#This Row],[Sales_Agent]],Sales_Teams[Sales_Agent],Sales_Teams[Manager])</f>
        <v>Celia Rouche</v>
      </c>
      <c r="D110" t="str">
        <f>_xlfn.XLOOKUP(Sales_Pipeline[[#This Row],[Manager]],Sales_Teams[Manager],Sales_Teams[Regional_Office])</f>
        <v>West</v>
      </c>
      <c r="E110" t="s">
        <v>63</v>
      </c>
      <c r="F110" t="s">
        <v>216</v>
      </c>
      <c r="G110" t="str">
        <f>IFERROR(_xlfn.XLOOKUP(Sales_Pipeline[[#This Row],[Account]],Accounts!$A$2:$A$86,Accounts!$F$2:$F$86),"")</f>
        <v>United States</v>
      </c>
      <c r="H110" t="s">
        <v>57</v>
      </c>
      <c r="I110" s="3">
        <v>42701</v>
      </c>
      <c r="J110" s="3">
        <v>42820</v>
      </c>
      <c r="K110" s="8" t="str">
        <f>IF(Sales_Pipeline[[#This Row],[Close_Date]]="","",TEXT(Sales_Pipeline[[#This Row],[Close_Date]],"ddd"))</f>
        <v>Sun</v>
      </c>
      <c r="L110" s="8" t="str">
        <f>IF(Sales_Pipeline[[#This Row],[Close_Date]]="","",TEXT(Sales_Pipeline[[#This Row],[Close_Date]],"mmm"))</f>
        <v>Mar</v>
      </c>
      <c r="M110" s="8" t="str">
        <f>IF(Sales_Pipeline[[#This Row],[Close_Date]]="","","Q"&amp;ROUNDUP(MONTH(Sales_Pipeline[[#This Row],[Close_Date]])/3,0))</f>
        <v>Q1</v>
      </c>
      <c r="N110" s="2" cm="1">
        <f t="array" ref="N110">IFERROR(_xlfn.IFS(Sales_Pipeline[[#This Row],[Deal_Stage]]="Won",_xlfn.XLOOKUP(Sales_Pipeline[[#This Row],[Product]],Products!$A$2:$A$8,Products!$C$2:$C$8),Sales_Pipeline[[#This Row],[Deal_Stage]]="Lost",_xlfn.XLOOKUP(Sales_Pipeline[[#This Row],[Product]],Products!$A$2:$A$8,Products!$C$2:$C$8)),"")</f>
        <v>550</v>
      </c>
      <c r="O110" s="2">
        <v>538</v>
      </c>
    </row>
    <row r="111" spans="1:15" x14ac:dyDescent="0.3">
      <c r="A111" t="s">
        <v>237</v>
      </c>
      <c r="B111" t="s">
        <v>21</v>
      </c>
      <c r="C111" t="str">
        <f>_xlfn.XLOOKUP(Sales_Pipeline[[#This Row],[Sales_Agent]],Sales_Teams[Sales_Agent],Sales_Teams[Manager])</f>
        <v>Cara Losch</v>
      </c>
      <c r="D111" t="str">
        <f>_xlfn.XLOOKUP(Sales_Pipeline[[#This Row],[Manager]],Sales_Teams[Manager],Sales_Teams[Regional_Office])</f>
        <v>East</v>
      </c>
      <c r="E111" t="s">
        <v>8953</v>
      </c>
      <c r="F111" t="s">
        <v>238</v>
      </c>
      <c r="G111" t="str">
        <f>IFERROR(_xlfn.XLOOKUP(Sales_Pipeline[[#This Row],[Account]],Accounts!$A$2:$A$86,Accounts!$F$2:$F$86),"")</f>
        <v>United States</v>
      </c>
      <c r="H111" t="s">
        <v>57</v>
      </c>
      <c r="I111" s="3">
        <v>42701</v>
      </c>
      <c r="J111" s="3">
        <v>42815</v>
      </c>
      <c r="K111" s="8" t="str">
        <f>IF(Sales_Pipeline[[#This Row],[Close_Date]]="","",TEXT(Sales_Pipeline[[#This Row],[Close_Date]],"ddd"))</f>
        <v>Tue</v>
      </c>
      <c r="L111" s="8" t="str">
        <f>IF(Sales_Pipeline[[#This Row],[Close_Date]]="","",TEXT(Sales_Pipeline[[#This Row],[Close_Date]],"mmm"))</f>
        <v>Mar</v>
      </c>
      <c r="M111" s="8" t="str">
        <f>IF(Sales_Pipeline[[#This Row],[Close_Date]]="","","Q"&amp;ROUNDUP(MONTH(Sales_Pipeline[[#This Row],[Close_Date]])/3,0))</f>
        <v>Q1</v>
      </c>
      <c r="N111" s="2" cm="1">
        <f t="array" ref="N111">IFERROR(_xlfn.IFS(Sales_Pipeline[[#This Row],[Deal_Stage]]="Won",_xlfn.XLOOKUP(Sales_Pipeline[[#This Row],[Product]],Products!$A$2:$A$8,Products!$C$2:$C$8),Sales_Pipeline[[#This Row],[Deal_Stage]]="Lost",_xlfn.XLOOKUP(Sales_Pipeline[[#This Row],[Product]],Products!$A$2:$A$8,Products!$C$2:$C$8)),"")</f>
        <v>4821</v>
      </c>
      <c r="O111" s="2">
        <v>4829</v>
      </c>
    </row>
    <row r="112" spans="1:15" x14ac:dyDescent="0.3">
      <c r="A112" t="s">
        <v>239</v>
      </c>
      <c r="B112" t="s">
        <v>44</v>
      </c>
      <c r="C112" t="str">
        <f>_xlfn.XLOOKUP(Sales_Pipeline[[#This Row],[Sales_Agent]],Sales_Teams[Sales_Agent],Sales_Teams[Manager])</f>
        <v>Summer Sewald</v>
      </c>
      <c r="D112" t="str">
        <f>_xlfn.XLOOKUP(Sales_Pipeline[[#This Row],[Manager]],Sales_Teams[Manager],Sales_Teams[Regional_Office])</f>
        <v>West</v>
      </c>
      <c r="E112" t="s">
        <v>84</v>
      </c>
      <c r="F112" t="s">
        <v>240</v>
      </c>
      <c r="G112" t="str">
        <f>IFERROR(_xlfn.XLOOKUP(Sales_Pipeline[[#This Row],[Account]],Accounts!$A$2:$A$86,Accounts!$F$2:$F$86),"")</f>
        <v>United States</v>
      </c>
      <c r="H112" t="s">
        <v>57</v>
      </c>
      <c r="I112" s="3">
        <v>42701</v>
      </c>
      <c r="J112" s="3">
        <v>42805</v>
      </c>
      <c r="K112" s="8" t="str">
        <f>IF(Sales_Pipeline[[#This Row],[Close_Date]]="","",TEXT(Sales_Pipeline[[#This Row],[Close_Date]],"ddd"))</f>
        <v>Sat</v>
      </c>
      <c r="L112" s="8" t="str">
        <f>IF(Sales_Pipeline[[#This Row],[Close_Date]]="","",TEXT(Sales_Pipeline[[#This Row],[Close_Date]],"mmm"))</f>
        <v>Mar</v>
      </c>
      <c r="M112" s="8" t="str">
        <f>IF(Sales_Pipeline[[#This Row],[Close_Date]]="","","Q"&amp;ROUNDUP(MONTH(Sales_Pipeline[[#This Row],[Close_Date]])/3,0))</f>
        <v>Q1</v>
      </c>
      <c r="N112" s="2" cm="1">
        <f t="array" ref="N112">IFERROR(_xlfn.IFS(Sales_Pipeline[[#This Row],[Deal_Stage]]="Won",_xlfn.XLOOKUP(Sales_Pipeline[[#This Row],[Product]],Products!$A$2:$A$8,Products!$C$2:$C$8),Sales_Pipeline[[#This Row],[Deal_Stage]]="Lost",_xlfn.XLOOKUP(Sales_Pipeline[[#This Row],[Product]],Products!$A$2:$A$8,Products!$C$2:$C$8)),"")</f>
        <v>5482</v>
      </c>
      <c r="O112" s="2">
        <v>5370</v>
      </c>
    </row>
    <row r="113" spans="1:15" x14ac:dyDescent="0.3">
      <c r="A113" t="s">
        <v>241</v>
      </c>
      <c r="B113" t="s">
        <v>44</v>
      </c>
      <c r="C113" t="str">
        <f>_xlfn.XLOOKUP(Sales_Pipeline[[#This Row],[Sales_Agent]],Sales_Teams[Sales_Agent],Sales_Teams[Manager])</f>
        <v>Summer Sewald</v>
      </c>
      <c r="D113" t="str">
        <f>_xlfn.XLOOKUP(Sales_Pipeline[[#This Row],[Manager]],Sales_Teams[Manager],Sales_Teams[Regional_Office])</f>
        <v>West</v>
      </c>
      <c r="E113" t="s">
        <v>84</v>
      </c>
      <c r="F113" t="s">
        <v>66</v>
      </c>
      <c r="G113" t="str">
        <f>IFERROR(_xlfn.XLOOKUP(Sales_Pipeline[[#This Row],[Account]],Accounts!$A$2:$A$86,Accounts!$F$2:$F$86),"")</f>
        <v>United States</v>
      </c>
      <c r="H113" t="s">
        <v>57</v>
      </c>
      <c r="I113" s="3">
        <v>42701</v>
      </c>
      <c r="J113" s="3">
        <v>42815</v>
      </c>
      <c r="K113" s="8" t="str">
        <f>IF(Sales_Pipeline[[#This Row],[Close_Date]]="","",TEXT(Sales_Pipeline[[#This Row],[Close_Date]],"ddd"))</f>
        <v>Tue</v>
      </c>
      <c r="L113" s="8" t="str">
        <f>IF(Sales_Pipeline[[#This Row],[Close_Date]]="","",TEXT(Sales_Pipeline[[#This Row],[Close_Date]],"mmm"))</f>
        <v>Mar</v>
      </c>
      <c r="M113" s="8" t="str">
        <f>IF(Sales_Pipeline[[#This Row],[Close_Date]]="","","Q"&amp;ROUNDUP(MONTH(Sales_Pipeline[[#This Row],[Close_Date]])/3,0))</f>
        <v>Q1</v>
      </c>
      <c r="N113" s="2" cm="1">
        <f t="array" ref="N113">IFERROR(_xlfn.IFS(Sales_Pipeline[[#This Row],[Deal_Stage]]="Won",_xlfn.XLOOKUP(Sales_Pipeline[[#This Row],[Product]],Products!$A$2:$A$8,Products!$C$2:$C$8),Sales_Pipeline[[#This Row],[Deal_Stage]]="Lost",_xlfn.XLOOKUP(Sales_Pipeline[[#This Row],[Product]],Products!$A$2:$A$8,Products!$C$2:$C$8)),"")</f>
        <v>5482</v>
      </c>
      <c r="O113" s="2">
        <v>6499</v>
      </c>
    </row>
    <row r="114" spans="1:15" x14ac:dyDescent="0.3">
      <c r="A114" t="s">
        <v>242</v>
      </c>
      <c r="B114" t="s">
        <v>15</v>
      </c>
      <c r="C114" t="str">
        <f>_xlfn.XLOOKUP(Sales_Pipeline[[#This Row],[Sales_Agent]],Sales_Teams[Sales_Agent],Sales_Teams[Manager])</f>
        <v>Melvin Marxen</v>
      </c>
      <c r="D114" t="str">
        <f>_xlfn.XLOOKUP(Sales_Pipeline[[#This Row],[Manager]],Sales_Teams[Manager],Sales_Teams[Regional_Office])</f>
        <v>Central</v>
      </c>
      <c r="E114" t="s">
        <v>55</v>
      </c>
      <c r="F114" t="s">
        <v>81</v>
      </c>
      <c r="G114" t="str">
        <f>IFERROR(_xlfn.XLOOKUP(Sales_Pipeline[[#This Row],[Account]],Accounts!$A$2:$A$86,Accounts!$F$2:$F$86),"")</f>
        <v>Italy</v>
      </c>
      <c r="H114" t="s">
        <v>57</v>
      </c>
      <c r="I114" s="3">
        <v>42702</v>
      </c>
      <c r="J114" s="3">
        <v>42800</v>
      </c>
      <c r="K114" s="8" t="str">
        <f>IF(Sales_Pipeline[[#This Row],[Close_Date]]="","",TEXT(Sales_Pipeline[[#This Row],[Close_Date]],"ddd"))</f>
        <v>Mon</v>
      </c>
      <c r="L114" s="8" t="str">
        <f>IF(Sales_Pipeline[[#This Row],[Close_Date]]="","",TEXT(Sales_Pipeline[[#This Row],[Close_Date]],"mmm"))</f>
        <v>Mar</v>
      </c>
      <c r="M114" s="8" t="str">
        <f>IF(Sales_Pipeline[[#This Row],[Close_Date]]="","","Q"&amp;ROUNDUP(MONTH(Sales_Pipeline[[#This Row],[Close_Date]])/3,0))</f>
        <v>Q1</v>
      </c>
      <c r="N114" s="2" cm="1">
        <f t="array" ref="N114">IFERROR(_xlfn.IFS(Sales_Pipeline[[#This Row],[Deal_Stage]]="Won",_xlfn.XLOOKUP(Sales_Pipeline[[#This Row],[Product]],Products!$A$2:$A$8,Products!$C$2:$C$8),Sales_Pipeline[[#This Row],[Deal_Stage]]="Lost",_xlfn.XLOOKUP(Sales_Pipeline[[#This Row],[Product]],Products!$A$2:$A$8,Products!$C$2:$C$8)),"")</f>
        <v>1096</v>
      </c>
      <c r="O114" s="2">
        <v>1161</v>
      </c>
    </row>
    <row r="115" spans="1:15" x14ac:dyDescent="0.3">
      <c r="A115" t="s">
        <v>243</v>
      </c>
      <c r="B115" t="s">
        <v>42</v>
      </c>
      <c r="C115" t="str">
        <f>_xlfn.XLOOKUP(Sales_Pipeline[[#This Row],[Sales_Agent]],Sales_Teams[Sales_Agent],Sales_Teams[Manager])</f>
        <v>Summer Sewald</v>
      </c>
      <c r="D115" t="str">
        <f>_xlfn.XLOOKUP(Sales_Pipeline[[#This Row],[Manager]],Sales_Teams[Manager],Sales_Teams[Regional_Office])</f>
        <v>West</v>
      </c>
      <c r="E115" t="s">
        <v>63</v>
      </c>
      <c r="F115" t="s">
        <v>92</v>
      </c>
      <c r="G115" t="str">
        <f>IFERROR(_xlfn.XLOOKUP(Sales_Pipeline[[#This Row],[Account]],Accounts!$A$2:$A$86,Accounts!$F$2:$F$86),"")</f>
        <v>United States</v>
      </c>
      <c r="H115" t="s">
        <v>57</v>
      </c>
      <c r="I115" s="3">
        <v>42702</v>
      </c>
      <c r="J115" s="3">
        <v>42820</v>
      </c>
      <c r="K115" s="8" t="str">
        <f>IF(Sales_Pipeline[[#This Row],[Close_Date]]="","",TEXT(Sales_Pipeline[[#This Row],[Close_Date]],"ddd"))</f>
        <v>Sun</v>
      </c>
      <c r="L115" s="8" t="str">
        <f>IF(Sales_Pipeline[[#This Row],[Close_Date]]="","",TEXT(Sales_Pipeline[[#This Row],[Close_Date]],"mmm"))</f>
        <v>Mar</v>
      </c>
      <c r="M115" s="8" t="str">
        <f>IF(Sales_Pipeline[[#This Row],[Close_Date]]="","","Q"&amp;ROUNDUP(MONTH(Sales_Pipeline[[#This Row],[Close_Date]])/3,0))</f>
        <v>Q1</v>
      </c>
      <c r="N115" s="2" cm="1">
        <f t="array" ref="N115">IFERROR(_xlfn.IFS(Sales_Pipeline[[#This Row],[Deal_Stage]]="Won",_xlfn.XLOOKUP(Sales_Pipeline[[#This Row],[Product]],Products!$A$2:$A$8,Products!$C$2:$C$8),Sales_Pipeline[[#This Row],[Deal_Stage]]="Lost",_xlfn.XLOOKUP(Sales_Pipeline[[#This Row],[Product]],Products!$A$2:$A$8,Products!$C$2:$C$8)),"")</f>
        <v>550</v>
      </c>
      <c r="O115" s="2">
        <v>576</v>
      </c>
    </row>
    <row r="116" spans="1:15" x14ac:dyDescent="0.3">
      <c r="A116" t="s">
        <v>244</v>
      </c>
      <c r="B116" t="s">
        <v>45</v>
      </c>
      <c r="C116" t="str">
        <f>_xlfn.XLOOKUP(Sales_Pipeline[[#This Row],[Sales_Agent]],Sales_Teams[Sales_Agent],Sales_Teams[Manager])</f>
        <v>Summer Sewald</v>
      </c>
      <c r="D116" t="str">
        <f>_xlfn.XLOOKUP(Sales_Pipeline[[#This Row],[Manager]],Sales_Teams[Manager],Sales_Teams[Regional_Office])</f>
        <v>West</v>
      </c>
      <c r="E116" t="s">
        <v>55</v>
      </c>
      <c r="F116" t="s">
        <v>66</v>
      </c>
      <c r="G116" t="str">
        <f>IFERROR(_xlfn.XLOOKUP(Sales_Pipeline[[#This Row],[Account]],Accounts!$A$2:$A$86,Accounts!$F$2:$F$86),"")</f>
        <v>United States</v>
      </c>
      <c r="H116" t="s">
        <v>57</v>
      </c>
      <c r="I116" s="3">
        <v>42702</v>
      </c>
      <c r="J116" s="3">
        <v>42813</v>
      </c>
      <c r="K116" s="8" t="str">
        <f>IF(Sales_Pipeline[[#This Row],[Close_Date]]="","",TEXT(Sales_Pipeline[[#This Row],[Close_Date]],"ddd"))</f>
        <v>Sun</v>
      </c>
      <c r="L116" s="8" t="str">
        <f>IF(Sales_Pipeline[[#This Row],[Close_Date]]="","",TEXT(Sales_Pipeline[[#This Row],[Close_Date]],"mmm"))</f>
        <v>Mar</v>
      </c>
      <c r="M116" s="8" t="str">
        <f>IF(Sales_Pipeline[[#This Row],[Close_Date]]="","","Q"&amp;ROUNDUP(MONTH(Sales_Pipeline[[#This Row],[Close_Date]])/3,0))</f>
        <v>Q1</v>
      </c>
      <c r="N116" s="2" cm="1">
        <f t="array" ref="N116">IFERROR(_xlfn.IFS(Sales_Pipeline[[#This Row],[Deal_Stage]]="Won",_xlfn.XLOOKUP(Sales_Pipeline[[#This Row],[Product]],Products!$A$2:$A$8,Products!$C$2:$C$8),Sales_Pipeline[[#This Row],[Deal_Stage]]="Lost",_xlfn.XLOOKUP(Sales_Pipeline[[#This Row],[Product]],Products!$A$2:$A$8,Products!$C$2:$C$8)),"")</f>
        <v>1096</v>
      </c>
      <c r="O116" s="2">
        <v>979</v>
      </c>
    </row>
    <row r="117" spans="1:15" x14ac:dyDescent="0.3">
      <c r="A117" t="s">
        <v>245</v>
      </c>
      <c r="B117" t="s">
        <v>7</v>
      </c>
      <c r="C117" t="str">
        <f>_xlfn.XLOOKUP(Sales_Pipeline[[#This Row],[Sales_Agent]],Sales_Teams[Sales_Agent],Sales_Teams[Manager])</f>
        <v>Dustin Brinkmann</v>
      </c>
      <c r="D117" t="str">
        <f>_xlfn.XLOOKUP(Sales_Pipeline[[#This Row],[Manager]],Sales_Teams[Manager],Sales_Teams[Regional_Office])</f>
        <v>Central</v>
      </c>
      <c r="E117" t="s">
        <v>61</v>
      </c>
      <c r="F117" t="s">
        <v>134</v>
      </c>
      <c r="G117" t="str">
        <f>IFERROR(_xlfn.XLOOKUP(Sales_Pipeline[[#This Row],[Account]],Accounts!$A$2:$A$86,Accounts!$F$2:$F$86),"")</f>
        <v>United States</v>
      </c>
      <c r="H117" t="s">
        <v>57</v>
      </c>
      <c r="I117" s="3">
        <v>42702</v>
      </c>
      <c r="J117" s="3">
        <v>42801</v>
      </c>
      <c r="K117" s="8" t="str">
        <f>IF(Sales_Pipeline[[#This Row],[Close_Date]]="","",TEXT(Sales_Pipeline[[#This Row],[Close_Date]],"ddd"))</f>
        <v>Tue</v>
      </c>
      <c r="L117" s="8" t="str">
        <f>IF(Sales_Pipeline[[#This Row],[Close_Date]]="","",TEXT(Sales_Pipeline[[#This Row],[Close_Date]],"mmm"))</f>
        <v>Mar</v>
      </c>
      <c r="M117" s="8" t="str">
        <f>IF(Sales_Pipeline[[#This Row],[Close_Date]]="","","Q"&amp;ROUNDUP(MONTH(Sales_Pipeline[[#This Row],[Close_Date]])/3,0))</f>
        <v>Q1</v>
      </c>
      <c r="N117" s="2" cm="1">
        <f t="array" ref="N117">IFERROR(_xlfn.IFS(Sales_Pipeline[[#This Row],[Deal_Stage]]="Won",_xlfn.XLOOKUP(Sales_Pipeline[[#This Row],[Product]],Products!$A$2:$A$8,Products!$C$2:$C$8),Sales_Pipeline[[#This Row],[Deal_Stage]]="Lost",_xlfn.XLOOKUP(Sales_Pipeline[[#This Row],[Product]],Products!$A$2:$A$8,Products!$C$2:$C$8)),"")</f>
        <v>55</v>
      </c>
      <c r="O117" s="2">
        <v>43</v>
      </c>
    </row>
    <row r="118" spans="1:15" x14ac:dyDescent="0.3">
      <c r="A118" t="s">
        <v>246</v>
      </c>
      <c r="B118" t="s">
        <v>13</v>
      </c>
      <c r="C118" t="str">
        <f>_xlfn.XLOOKUP(Sales_Pipeline[[#This Row],[Sales_Agent]],Sales_Teams[Sales_Agent],Sales_Teams[Manager])</f>
        <v>Melvin Marxen</v>
      </c>
      <c r="D118" t="str">
        <f>_xlfn.XLOOKUP(Sales_Pipeline[[#This Row],[Manager]],Sales_Teams[Manager],Sales_Teams[Regional_Office])</f>
        <v>Central</v>
      </c>
      <c r="E118" t="s">
        <v>61</v>
      </c>
      <c r="F118" t="s">
        <v>247</v>
      </c>
      <c r="G118" t="str">
        <f>IFERROR(_xlfn.XLOOKUP(Sales_Pipeline[[#This Row],[Account]],Accounts!$A$2:$A$86,Accounts!$F$2:$F$86),"")</f>
        <v>United States</v>
      </c>
      <c r="H118" t="s">
        <v>57</v>
      </c>
      <c r="I118" s="3">
        <v>42703</v>
      </c>
      <c r="J118" s="3">
        <v>42801</v>
      </c>
      <c r="K118" s="8" t="str">
        <f>IF(Sales_Pipeline[[#This Row],[Close_Date]]="","",TEXT(Sales_Pipeline[[#This Row],[Close_Date]],"ddd"))</f>
        <v>Tue</v>
      </c>
      <c r="L118" s="8" t="str">
        <f>IF(Sales_Pipeline[[#This Row],[Close_Date]]="","",TEXT(Sales_Pipeline[[#This Row],[Close_Date]],"mmm"))</f>
        <v>Mar</v>
      </c>
      <c r="M118" s="8" t="str">
        <f>IF(Sales_Pipeline[[#This Row],[Close_Date]]="","","Q"&amp;ROUNDUP(MONTH(Sales_Pipeline[[#This Row],[Close_Date]])/3,0))</f>
        <v>Q1</v>
      </c>
      <c r="N118" s="2" cm="1">
        <f t="array" ref="N118">IFERROR(_xlfn.IFS(Sales_Pipeline[[#This Row],[Deal_Stage]]="Won",_xlfn.XLOOKUP(Sales_Pipeline[[#This Row],[Product]],Products!$A$2:$A$8,Products!$C$2:$C$8),Sales_Pipeline[[#This Row],[Deal_Stage]]="Lost",_xlfn.XLOOKUP(Sales_Pipeline[[#This Row],[Product]],Products!$A$2:$A$8,Products!$C$2:$C$8)),"")</f>
        <v>55</v>
      </c>
      <c r="O118" s="2">
        <v>57</v>
      </c>
    </row>
    <row r="119" spans="1:15" x14ac:dyDescent="0.3">
      <c r="A119" t="s">
        <v>248</v>
      </c>
      <c r="B119" t="s">
        <v>8</v>
      </c>
      <c r="C119" t="str">
        <f>_xlfn.XLOOKUP(Sales_Pipeline[[#This Row],[Sales_Agent]],Sales_Teams[Sales_Agent],Sales_Teams[Manager])</f>
        <v>Dustin Brinkmann</v>
      </c>
      <c r="D119" t="str">
        <f>_xlfn.XLOOKUP(Sales_Pipeline[[#This Row],[Manager]],Sales_Teams[Manager],Sales_Teams[Regional_Office])</f>
        <v>Central</v>
      </c>
      <c r="E119" t="s">
        <v>61</v>
      </c>
      <c r="F119" t="s">
        <v>68</v>
      </c>
      <c r="G119" t="str">
        <f>IFERROR(_xlfn.XLOOKUP(Sales_Pipeline[[#This Row],[Account]],Accounts!$A$2:$A$86,Accounts!$F$2:$F$86),"")</f>
        <v>United States</v>
      </c>
      <c r="H119" t="s">
        <v>82</v>
      </c>
      <c r="I119" s="3">
        <v>42703</v>
      </c>
      <c r="J119" s="3">
        <v>42822</v>
      </c>
      <c r="K119" s="8" t="str">
        <f>IF(Sales_Pipeline[[#This Row],[Close_Date]]="","",TEXT(Sales_Pipeline[[#This Row],[Close_Date]],"ddd"))</f>
        <v>Tue</v>
      </c>
      <c r="L119" s="8" t="str">
        <f>IF(Sales_Pipeline[[#This Row],[Close_Date]]="","",TEXT(Sales_Pipeline[[#This Row],[Close_Date]],"mmm"))</f>
        <v>Mar</v>
      </c>
      <c r="M119" s="8" t="str">
        <f>IF(Sales_Pipeline[[#This Row],[Close_Date]]="","","Q"&amp;ROUNDUP(MONTH(Sales_Pipeline[[#This Row],[Close_Date]])/3,0))</f>
        <v>Q1</v>
      </c>
      <c r="N119" s="2" cm="1">
        <f t="array" ref="N119">IFERROR(_xlfn.IFS(Sales_Pipeline[[#This Row],[Deal_Stage]]="Won",_xlfn.XLOOKUP(Sales_Pipeline[[#This Row],[Product]],Products!$A$2:$A$8,Products!$C$2:$C$8),Sales_Pipeline[[#This Row],[Deal_Stage]]="Lost",_xlfn.XLOOKUP(Sales_Pipeline[[#This Row],[Product]],Products!$A$2:$A$8,Products!$C$2:$C$8)),"")</f>
        <v>55</v>
      </c>
      <c r="O119" s="2">
        <v>0</v>
      </c>
    </row>
    <row r="120" spans="1:15" x14ac:dyDescent="0.3">
      <c r="A120" t="s">
        <v>249</v>
      </c>
      <c r="B120" t="s">
        <v>8</v>
      </c>
      <c r="C120" t="str">
        <f>_xlfn.XLOOKUP(Sales_Pipeline[[#This Row],[Sales_Agent]],Sales_Teams[Sales_Agent],Sales_Teams[Manager])</f>
        <v>Dustin Brinkmann</v>
      </c>
      <c r="D120" t="str">
        <f>_xlfn.XLOOKUP(Sales_Pipeline[[#This Row],[Manager]],Sales_Teams[Manager],Sales_Teams[Regional_Office])</f>
        <v>Central</v>
      </c>
      <c r="E120" t="s">
        <v>55</v>
      </c>
      <c r="F120" t="s">
        <v>155</v>
      </c>
      <c r="G120" t="str">
        <f>IFERROR(_xlfn.XLOOKUP(Sales_Pipeline[[#This Row],[Account]],Accounts!$A$2:$A$86,Accounts!$F$2:$F$86),"")</f>
        <v>United States</v>
      </c>
      <c r="H120" t="s">
        <v>57</v>
      </c>
      <c r="I120" s="3">
        <v>42703</v>
      </c>
      <c r="J120" s="3">
        <v>42806</v>
      </c>
      <c r="K120" s="8" t="str">
        <f>IF(Sales_Pipeline[[#This Row],[Close_Date]]="","",TEXT(Sales_Pipeline[[#This Row],[Close_Date]],"ddd"))</f>
        <v>Sun</v>
      </c>
      <c r="L120" s="8" t="str">
        <f>IF(Sales_Pipeline[[#This Row],[Close_Date]]="","",TEXT(Sales_Pipeline[[#This Row],[Close_Date]],"mmm"))</f>
        <v>Mar</v>
      </c>
      <c r="M120" s="8" t="str">
        <f>IF(Sales_Pipeline[[#This Row],[Close_Date]]="","","Q"&amp;ROUNDUP(MONTH(Sales_Pipeline[[#This Row],[Close_Date]])/3,0))</f>
        <v>Q1</v>
      </c>
      <c r="N120" s="2" cm="1">
        <f t="array" ref="N120">IFERROR(_xlfn.IFS(Sales_Pipeline[[#This Row],[Deal_Stage]]="Won",_xlfn.XLOOKUP(Sales_Pipeline[[#This Row],[Product]],Products!$A$2:$A$8,Products!$C$2:$C$8),Sales_Pipeline[[#This Row],[Deal_Stage]]="Lost",_xlfn.XLOOKUP(Sales_Pipeline[[#This Row],[Product]],Products!$A$2:$A$8,Products!$C$2:$C$8)),"")</f>
        <v>1096</v>
      </c>
      <c r="O120" s="2">
        <v>948</v>
      </c>
    </row>
    <row r="121" spans="1:15" x14ac:dyDescent="0.3">
      <c r="A121" t="s">
        <v>250</v>
      </c>
      <c r="B121" t="s">
        <v>23</v>
      </c>
      <c r="C121" t="str">
        <f>_xlfn.XLOOKUP(Sales_Pipeline[[#This Row],[Sales_Agent]],Sales_Teams[Sales_Agent],Sales_Teams[Manager])</f>
        <v>Cara Losch</v>
      </c>
      <c r="D121" t="str">
        <f>_xlfn.XLOOKUP(Sales_Pipeline[[#This Row],[Manager]],Sales_Teams[Manager],Sales_Teams[Regional_Office])</f>
        <v>East</v>
      </c>
      <c r="E121" t="s">
        <v>76</v>
      </c>
      <c r="F121" t="s">
        <v>231</v>
      </c>
      <c r="G121" t="str">
        <f>IFERROR(_xlfn.XLOOKUP(Sales_Pipeline[[#This Row],[Account]],Accounts!$A$2:$A$86,Accounts!$F$2:$F$86),"")</f>
        <v>United States</v>
      </c>
      <c r="H121" t="s">
        <v>57</v>
      </c>
      <c r="I121" s="3">
        <v>42703</v>
      </c>
      <c r="J121" s="3">
        <v>42804</v>
      </c>
      <c r="K121" s="8" t="str">
        <f>IF(Sales_Pipeline[[#This Row],[Close_Date]]="","",TEXT(Sales_Pipeline[[#This Row],[Close_Date]],"ddd"))</f>
        <v>Fri</v>
      </c>
      <c r="L121" s="8" t="str">
        <f>IF(Sales_Pipeline[[#This Row],[Close_Date]]="","",TEXT(Sales_Pipeline[[#This Row],[Close_Date]],"mmm"))</f>
        <v>Mar</v>
      </c>
      <c r="M121" s="8" t="str">
        <f>IF(Sales_Pipeline[[#This Row],[Close_Date]]="","","Q"&amp;ROUNDUP(MONTH(Sales_Pipeline[[#This Row],[Close_Date]])/3,0))</f>
        <v>Q1</v>
      </c>
      <c r="N121" s="2" cm="1">
        <f t="array" ref="N121">IFERROR(_xlfn.IFS(Sales_Pipeline[[#This Row],[Deal_Stage]]="Won",_xlfn.XLOOKUP(Sales_Pipeline[[#This Row],[Product]],Products!$A$2:$A$8,Products!$C$2:$C$8),Sales_Pipeline[[#This Row],[Deal_Stage]]="Lost",_xlfn.XLOOKUP(Sales_Pipeline[[#This Row],[Product]],Products!$A$2:$A$8,Products!$C$2:$C$8)),"")</f>
        <v>3393</v>
      </c>
      <c r="O121" s="2">
        <v>3012</v>
      </c>
    </row>
    <row r="122" spans="1:15" x14ac:dyDescent="0.3">
      <c r="A122" t="s">
        <v>251</v>
      </c>
      <c r="B122" t="s">
        <v>27</v>
      </c>
      <c r="C122" t="str">
        <f>_xlfn.XLOOKUP(Sales_Pipeline[[#This Row],[Sales_Agent]],Sales_Teams[Sales_Agent],Sales_Teams[Manager])</f>
        <v>Rocco Neubert</v>
      </c>
      <c r="D122" t="str">
        <f>_xlfn.XLOOKUP(Sales_Pipeline[[#This Row],[Manager]],Sales_Teams[Manager],Sales_Teams[Regional_Office])</f>
        <v>East</v>
      </c>
      <c r="E122" t="s">
        <v>76</v>
      </c>
      <c r="F122" t="s">
        <v>116</v>
      </c>
      <c r="G122" t="str">
        <f>IFERROR(_xlfn.XLOOKUP(Sales_Pipeline[[#This Row],[Account]],Accounts!$A$2:$A$86,Accounts!$F$2:$F$86),"")</f>
        <v>United States</v>
      </c>
      <c r="H122" t="s">
        <v>57</v>
      </c>
      <c r="I122" s="3">
        <v>42704</v>
      </c>
      <c r="J122" s="3">
        <v>42809</v>
      </c>
      <c r="K122" s="8" t="str">
        <f>IF(Sales_Pipeline[[#This Row],[Close_Date]]="","",TEXT(Sales_Pipeline[[#This Row],[Close_Date]],"ddd"))</f>
        <v>Wed</v>
      </c>
      <c r="L122" s="8" t="str">
        <f>IF(Sales_Pipeline[[#This Row],[Close_Date]]="","",TEXT(Sales_Pipeline[[#This Row],[Close_Date]],"mmm"))</f>
        <v>Mar</v>
      </c>
      <c r="M122" s="8" t="str">
        <f>IF(Sales_Pipeline[[#This Row],[Close_Date]]="","","Q"&amp;ROUNDUP(MONTH(Sales_Pipeline[[#This Row],[Close_Date]])/3,0))</f>
        <v>Q1</v>
      </c>
      <c r="N122" s="2" cm="1">
        <f t="array" ref="N122">IFERROR(_xlfn.IFS(Sales_Pipeline[[#This Row],[Deal_Stage]]="Won",_xlfn.XLOOKUP(Sales_Pipeline[[#This Row],[Product]],Products!$A$2:$A$8,Products!$C$2:$C$8),Sales_Pipeline[[#This Row],[Deal_Stage]]="Lost",_xlfn.XLOOKUP(Sales_Pipeline[[#This Row],[Product]],Products!$A$2:$A$8,Products!$C$2:$C$8)),"")</f>
        <v>3393</v>
      </c>
      <c r="O122" s="2">
        <v>3665</v>
      </c>
    </row>
    <row r="123" spans="1:15" x14ac:dyDescent="0.3">
      <c r="A123" t="s">
        <v>252</v>
      </c>
      <c r="B123" t="s">
        <v>17</v>
      </c>
      <c r="C123" t="str">
        <f>_xlfn.XLOOKUP(Sales_Pipeline[[#This Row],[Sales_Agent]],Sales_Teams[Sales_Agent],Sales_Teams[Manager])</f>
        <v>Cara Losch</v>
      </c>
      <c r="D123" t="str">
        <f>_xlfn.XLOOKUP(Sales_Pipeline[[#This Row],[Manager]],Sales_Teams[Manager],Sales_Teams[Regional_Office])</f>
        <v>East</v>
      </c>
      <c r="E123" t="s">
        <v>63</v>
      </c>
      <c r="F123" t="s">
        <v>253</v>
      </c>
      <c r="G123" t="str">
        <f>IFERROR(_xlfn.XLOOKUP(Sales_Pipeline[[#This Row],[Account]],Accounts!$A$2:$A$86,Accounts!$F$2:$F$86),"")</f>
        <v>United States</v>
      </c>
      <c r="H123" t="s">
        <v>57</v>
      </c>
      <c r="I123" s="3">
        <v>42704</v>
      </c>
      <c r="J123" s="3">
        <v>42818</v>
      </c>
      <c r="K123" s="8" t="str">
        <f>IF(Sales_Pipeline[[#This Row],[Close_Date]]="","",TEXT(Sales_Pipeline[[#This Row],[Close_Date]],"ddd"))</f>
        <v>Fri</v>
      </c>
      <c r="L123" s="8" t="str">
        <f>IF(Sales_Pipeline[[#This Row],[Close_Date]]="","",TEXT(Sales_Pipeline[[#This Row],[Close_Date]],"mmm"))</f>
        <v>Mar</v>
      </c>
      <c r="M123" s="8" t="str">
        <f>IF(Sales_Pipeline[[#This Row],[Close_Date]]="","","Q"&amp;ROUNDUP(MONTH(Sales_Pipeline[[#This Row],[Close_Date]])/3,0))</f>
        <v>Q1</v>
      </c>
      <c r="N123" s="2" cm="1">
        <f t="array" ref="N123">IFERROR(_xlfn.IFS(Sales_Pipeline[[#This Row],[Deal_Stage]]="Won",_xlfn.XLOOKUP(Sales_Pipeline[[#This Row],[Product]],Products!$A$2:$A$8,Products!$C$2:$C$8),Sales_Pipeline[[#This Row],[Deal_Stage]]="Lost",_xlfn.XLOOKUP(Sales_Pipeline[[#This Row],[Product]],Products!$A$2:$A$8,Products!$C$2:$C$8)),"")</f>
        <v>550</v>
      </c>
      <c r="O123" s="2">
        <v>564</v>
      </c>
    </row>
    <row r="124" spans="1:15" x14ac:dyDescent="0.3">
      <c r="A124" t="s">
        <v>254</v>
      </c>
      <c r="B124" t="s">
        <v>3</v>
      </c>
      <c r="C124" t="str">
        <f>_xlfn.XLOOKUP(Sales_Pipeline[[#This Row],[Sales_Agent]],Sales_Teams[Sales_Agent],Sales_Teams[Manager])</f>
        <v>Dustin Brinkmann</v>
      </c>
      <c r="D124" t="str">
        <f>_xlfn.XLOOKUP(Sales_Pipeline[[#This Row],[Manager]],Sales_Teams[Manager],Sales_Teams[Regional_Office])</f>
        <v>Central</v>
      </c>
      <c r="E124" t="s">
        <v>55</v>
      </c>
      <c r="F124" t="s">
        <v>118</v>
      </c>
      <c r="G124" t="str">
        <f>IFERROR(_xlfn.XLOOKUP(Sales_Pipeline[[#This Row],[Account]],Accounts!$A$2:$A$86,Accounts!$F$2:$F$86),"")</f>
        <v>United States</v>
      </c>
      <c r="H124" t="s">
        <v>82</v>
      </c>
      <c r="I124" s="3">
        <v>42705</v>
      </c>
      <c r="J124" s="3">
        <v>42800</v>
      </c>
      <c r="K124" s="8" t="str">
        <f>IF(Sales_Pipeline[[#This Row],[Close_Date]]="","",TEXT(Sales_Pipeline[[#This Row],[Close_Date]],"ddd"))</f>
        <v>Mon</v>
      </c>
      <c r="L124" s="8" t="str">
        <f>IF(Sales_Pipeline[[#This Row],[Close_Date]]="","",TEXT(Sales_Pipeline[[#This Row],[Close_Date]],"mmm"))</f>
        <v>Mar</v>
      </c>
      <c r="M124" s="8" t="str">
        <f>IF(Sales_Pipeline[[#This Row],[Close_Date]]="","","Q"&amp;ROUNDUP(MONTH(Sales_Pipeline[[#This Row],[Close_Date]])/3,0))</f>
        <v>Q1</v>
      </c>
      <c r="N124" s="2" cm="1">
        <f t="array" ref="N124">IFERROR(_xlfn.IFS(Sales_Pipeline[[#This Row],[Deal_Stage]]="Won",_xlfn.XLOOKUP(Sales_Pipeline[[#This Row],[Product]],Products!$A$2:$A$8,Products!$C$2:$C$8),Sales_Pipeline[[#This Row],[Deal_Stage]]="Lost",_xlfn.XLOOKUP(Sales_Pipeline[[#This Row],[Product]],Products!$A$2:$A$8,Products!$C$2:$C$8)),"")</f>
        <v>1096</v>
      </c>
      <c r="O124" s="2">
        <v>0</v>
      </c>
    </row>
    <row r="125" spans="1:15" x14ac:dyDescent="0.3">
      <c r="A125" t="s">
        <v>255</v>
      </c>
      <c r="B125" t="s">
        <v>27</v>
      </c>
      <c r="C125" t="str">
        <f>_xlfn.XLOOKUP(Sales_Pipeline[[#This Row],[Sales_Agent]],Sales_Teams[Sales_Agent],Sales_Teams[Manager])</f>
        <v>Rocco Neubert</v>
      </c>
      <c r="D125" t="str">
        <f>_xlfn.XLOOKUP(Sales_Pipeline[[#This Row],[Manager]],Sales_Teams[Manager],Sales_Teams[Regional_Office])</f>
        <v>East</v>
      </c>
      <c r="E125" t="s">
        <v>76</v>
      </c>
      <c r="F125" t="s">
        <v>256</v>
      </c>
      <c r="G125" t="str">
        <f>IFERROR(_xlfn.XLOOKUP(Sales_Pipeline[[#This Row],[Account]],Accounts!$A$2:$A$86,Accounts!$F$2:$F$86),"")</f>
        <v>United States</v>
      </c>
      <c r="H125" t="s">
        <v>57</v>
      </c>
      <c r="I125" s="3">
        <v>42705</v>
      </c>
      <c r="J125" s="3">
        <v>42816</v>
      </c>
      <c r="K125" s="8" t="str">
        <f>IF(Sales_Pipeline[[#This Row],[Close_Date]]="","",TEXT(Sales_Pipeline[[#This Row],[Close_Date]],"ddd"))</f>
        <v>Wed</v>
      </c>
      <c r="L125" s="8" t="str">
        <f>IF(Sales_Pipeline[[#This Row],[Close_Date]]="","",TEXT(Sales_Pipeline[[#This Row],[Close_Date]],"mmm"))</f>
        <v>Mar</v>
      </c>
      <c r="M125" s="8" t="str">
        <f>IF(Sales_Pipeline[[#This Row],[Close_Date]]="","","Q"&amp;ROUNDUP(MONTH(Sales_Pipeline[[#This Row],[Close_Date]])/3,0))</f>
        <v>Q1</v>
      </c>
      <c r="N125" s="2" cm="1">
        <f t="array" ref="N125">IFERROR(_xlfn.IFS(Sales_Pipeline[[#This Row],[Deal_Stage]]="Won",_xlfn.XLOOKUP(Sales_Pipeline[[#This Row],[Product]],Products!$A$2:$A$8,Products!$C$2:$C$8),Sales_Pipeline[[#This Row],[Deal_Stage]]="Lost",_xlfn.XLOOKUP(Sales_Pipeline[[#This Row],[Product]],Products!$A$2:$A$8,Products!$C$2:$C$8)),"")</f>
        <v>3393</v>
      </c>
      <c r="O125" s="2">
        <v>3463</v>
      </c>
    </row>
    <row r="126" spans="1:15" x14ac:dyDescent="0.3">
      <c r="A126" t="s">
        <v>257</v>
      </c>
      <c r="B126" t="s">
        <v>20</v>
      </c>
      <c r="C126" t="str">
        <f>_xlfn.XLOOKUP(Sales_Pipeline[[#This Row],[Sales_Agent]],Sales_Teams[Sales_Agent],Sales_Teams[Manager])</f>
        <v>Cara Losch</v>
      </c>
      <c r="D126" t="str">
        <f>_xlfn.XLOOKUP(Sales_Pipeline[[#This Row],[Manager]],Sales_Teams[Manager],Sales_Teams[Regional_Office])</f>
        <v>East</v>
      </c>
      <c r="E126" t="s">
        <v>63</v>
      </c>
      <c r="F126" t="s">
        <v>253</v>
      </c>
      <c r="G126" t="str">
        <f>IFERROR(_xlfn.XLOOKUP(Sales_Pipeline[[#This Row],[Account]],Accounts!$A$2:$A$86,Accounts!$F$2:$F$86),"")</f>
        <v>United States</v>
      </c>
      <c r="H126" t="s">
        <v>57</v>
      </c>
      <c r="I126" s="3">
        <v>42705</v>
      </c>
      <c r="J126" s="3">
        <v>42820</v>
      </c>
      <c r="K126" s="8" t="str">
        <f>IF(Sales_Pipeline[[#This Row],[Close_Date]]="","",TEXT(Sales_Pipeline[[#This Row],[Close_Date]],"ddd"))</f>
        <v>Sun</v>
      </c>
      <c r="L126" s="8" t="str">
        <f>IF(Sales_Pipeline[[#This Row],[Close_Date]]="","",TEXT(Sales_Pipeline[[#This Row],[Close_Date]],"mmm"))</f>
        <v>Mar</v>
      </c>
      <c r="M126" s="8" t="str">
        <f>IF(Sales_Pipeline[[#This Row],[Close_Date]]="","","Q"&amp;ROUNDUP(MONTH(Sales_Pipeline[[#This Row],[Close_Date]])/3,0))</f>
        <v>Q1</v>
      </c>
      <c r="N126" s="2" cm="1">
        <f t="array" ref="N126">IFERROR(_xlfn.IFS(Sales_Pipeline[[#This Row],[Deal_Stage]]="Won",_xlfn.XLOOKUP(Sales_Pipeline[[#This Row],[Product]],Products!$A$2:$A$8,Products!$C$2:$C$8),Sales_Pipeline[[#This Row],[Deal_Stage]]="Lost",_xlfn.XLOOKUP(Sales_Pipeline[[#This Row],[Product]],Products!$A$2:$A$8,Products!$C$2:$C$8)),"")</f>
        <v>550</v>
      </c>
      <c r="O126" s="2">
        <v>513</v>
      </c>
    </row>
    <row r="127" spans="1:15" x14ac:dyDescent="0.3">
      <c r="A127" t="s">
        <v>258</v>
      </c>
      <c r="B127" t="s">
        <v>20</v>
      </c>
      <c r="C127" t="str">
        <f>_xlfn.XLOOKUP(Sales_Pipeline[[#This Row],[Sales_Agent]],Sales_Teams[Sales_Agent],Sales_Teams[Manager])</f>
        <v>Cara Losch</v>
      </c>
      <c r="D127" t="str">
        <f>_xlfn.XLOOKUP(Sales_Pipeline[[#This Row],[Manager]],Sales_Teams[Manager],Sales_Teams[Regional_Office])</f>
        <v>East</v>
      </c>
      <c r="E127" t="s">
        <v>63</v>
      </c>
      <c r="F127" t="s">
        <v>216</v>
      </c>
      <c r="G127" t="str">
        <f>IFERROR(_xlfn.XLOOKUP(Sales_Pipeline[[#This Row],[Account]],Accounts!$A$2:$A$86,Accounts!$F$2:$F$86),"")</f>
        <v>United States</v>
      </c>
      <c r="H127" t="s">
        <v>57</v>
      </c>
      <c r="I127" s="3">
        <v>42705</v>
      </c>
      <c r="J127" s="3">
        <v>42822</v>
      </c>
      <c r="K127" s="8" t="str">
        <f>IF(Sales_Pipeline[[#This Row],[Close_Date]]="","",TEXT(Sales_Pipeline[[#This Row],[Close_Date]],"ddd"))</f>
        <v>Tue</v>
      </c>
      <c r="L127" s="8" t="str">
        <f>IF(Sales_Pipeline[[#This Row],[Close_Date]]="","",TEXT(Sales_Pipeline[[#This Row],[Close_Date]],"mmm"))</f>
        <v>Mar</v>
      </c>
      <c r="M127" s="8" t="str">
        <f>IF(Sales_Pipeline[[#This Row],[Close_Date]]="","","Q"&amp;ROUNDUP(MONTH(Sales_Pipeline[[#This Row],[Close_Date]])/3,0))</f>
        <v>Q1</v>
      </c>
      <c r="N127" s="2" cm="1">
        <f t="array" ref="N127">IFERROR(_xlfn.IFS(Sales_Pipeline[[#This Row],[Deal_Stage]]="Won",_xlfn.XLOOKUP(Sales_Pipeline[[#This Row],[Product]],Products!$A$2:$A$8,Products!$C$2:$C$8),Sales_Pipeline[[#This Row],[Deal_Stage]]="Lost",_xlfn.XLOOKUP(Sales_Pipeline[[#This Row],[Product]],Products!$A$2:$A$8,Products!$C$2:$C$8)),"")</f>
        <v>550</v>
      </c>
      <c r="O127" s="2">
        <v>590</v>
      </c>
    </row>
    <row r="128" spans="1:15" x14ac:dyDescent="0.3">
      <c r="A128" t="s">
        <v>259</v>
      </c>
      <c r="B128" t="s">
        <v>15</v>
      </c>
      <c r="C128" t="str">
        <f>_xlfn.XLOOKUP(Sales_Pipeline[[#This Row],[Sales_Agent]],Sales_Teams[Sales_Agent],Sales_Teams[Manager])</f>
        <v>Melvin Marxen</v>
      </c>
      <c r="D128" t="str">
        <f>_xlfn.XLOOKUP(Sales_Pipeline[[#This Row],[Manager]],Sales_Teams[Manager],Sales_Teams[Regional_Office])</f>
        <v>Central</v>
      </c>
      <c r="E128" t="s">
        <v>8953</v>
      </c>
      <c r="F128" t="s">
        <v>214</v>
      </c>
      <c r="G128" t="str">
        <f>IFERROR(_xlfn.XLOOKUP(Sales_Pipeline[[#This Row],[Account]],Accounts!$A$2:$A$86,Accounts!$F$2:$F$86),"")</f>
        <v>United States</v>
      </c>
      <c r="H128" t="s">
        <v>57</v>
      </c>
      <c r="I128" s="3">
        <v>42705</v>
      </c>
      <c r="J128" s="3">
        <v>42824</v>
      </c>
      <c r="K128" s="8" t="str">
        <f>IF(Sales_Pipeline[[#This Row],[Close_Date]]="","",TEXT(Sales_Pipeline[[#This Row],[Close_Date]],"ddd"))</f>
        <v>Thu</v>
      </c>
      <c r="L128" s="8" t="str">
        <f>IF(Sales_Pipeline[[#This Row],[Close_Date]]="","",TEXT(Sales_Pipeline[[#This Row],[Close_Date]],"mmm"))</f>
        <v>Mar</v>
      </c>
      <c r="M128" s="8" t="str">
        <f>IF(Sales_Pipeline[[#This Row],[Close_Date]]="","","Q"&amp;ROUNDUP(MONTH(Sales_Pipeline[[#This Row],[Close_Date]])/3,0))</f>
        <v>Q1</v>
      </c>
      <c r="N128" s="2" cm="1">
        <f t="array" ref="N128">IFERROR(_xlfn.IFS(Sales_Pipeline[[#This Row],[Deal_Stage]]="Won",_xlfn.XLOOKUP(Sales_Pipeline[[#This Row],[Product]],Products!$A$2:$A$8,Products!$C$2:$C$8),Sales_Pipeline[[#This Row],[Deal_Stage]]="Lost",_xlfn.XLOOKUP(Sales_Pipeline[[#This Row],[Product]],Products!$A$2:$A$8,Products!$C$2:$C$8)),"")</f>
        <v>4821</v>
      </c>
      <c r="O128" s="2">
        <v>4511</v>
      </c>
    </row>
    <row r="129" spans="1:15" x14ac:dyDescent="0.3">
      <c r="A129" t="s">
        <v>260</v>
      </c>
      <c r="B129" t="s">
        <v>8</v>
      </c>
      <c r="C129" t="str">
        <f>_xlfn.XLOOKUP(Sales_Pipeline[[#This Row],[Sales_Agent]],Sales_Teams[Sales_Agent],Sales_Teams[Manager])</f>
        <v>Dustin Brinkmann</v>
      </c>
      <c r="D129" t="str">
        <f>_xlfn.XLOOKUP(Sales_Pipeline[[#This Row],[Manager]],Sales_Teams[Manager],Sales_Teams[Regional_Office])</f>
        <v>Central</v>
      </c>
      <c r="E129" t="s">
        <v>76</v>
      </c>
      <c r="F129" t="s">
        <v>150</v>
      </c>
      <c r="G129" t="str">
        <f>IFERROR(_xlfn.XLOOKUP(Sales_Pipeline[[#This Row],[Account]],Accounts!$A$2:$A$86,Accounts!$F$2:$F$86),"")</f>
        <v>United States</v>
      </c>
      <c r="H129" t="s">
        <v>82</v>
      </c>
      <c r="I129" s="3">
        <v>42705</v>
      </c>
      <c r="J129" s="3">
        <v>42796</v>
      </c>
      <c r="K129" s="8" t="str">
        <f>IF(Sales_Pipeline[[#This Row],[Close_Date]]="","",TEXT(Sales_Pipeline[[#This Row],[Close_Date]],"ddd"))</f>
        <v>Thu</v>
      </c>
      <c r="L129" s="8" t="str">
        <f>IF(Sales_Pipeline[[#This Row],[Close_Date]]="","",TEXT(Sales_Pipeline[[#This Row],[Close_Date]],"mmm"))</f>
        <v>Mar</v>
      </c>
      <c r="M129" s="8" t="str">
        <f>IF(Sales_Pipeline[[#This Row],[Close_Date]]="","","Q"&amp;ROUNDUP(MONTH(Sales_Pipeline[[#This Row],[Close_Date]])/3,0))</f>
        <v>Q1</v>
      </c>
      <c r="N129" s="2" cm="1">
        <f t="array" ref="N129">IFERROR(_xlfn.IFS(Sales_Pipeline[[#This Row],[Deal_Stage]]="Won",_xlfn.XLOOKUP(Sales_Pipeline[[#This Row],[Product]],Products!$A$2:$A$8,Products!$C$2:$C$8),Sales_Pipeline[[#This Row],[Deal_Stage]]="Lost",_xlfn.XLOOKUP(Sales_Pipeline[[#This Row],[Product]],Products!$A$2:$A$8,Products!$C$2:$C$8)),"")</f>
        <v>3393</v>
      </c>
      <c r="O129" s="2">
        <v>0</v>
      </c>
    </row>
    <row r="130" spans="1:15" x14ac:dyDescent="0.3">
      <c r="A130" t="s">
        <v>261</v>
      </c>
      <c r="B130" t="s">
        <v>14</v>
      </c>
      <c r="C130" t="str">
        <f>_xlfn.XLOOKUP(Sales_Pipeline[[#This Row],[Sales_Agent]],Sales_Teams[Sales_Agent],Sales_Teams[Manager])</f>
        <v>Melvin Marxen</v>
      </c>
      <c r="D130" t="str">
        <f>_xlfn.XLOOKUP(Sales_Pipeline[[#This Row],[Manager]],Sales_Teams[Manager],Sales_Teams[Regional_Office])</f>
        <v>Central</v>
      </c>
      <c r="E130" t="s">
        <v>63</v>
      </c>
      <c r="F130" t="s">
        <v>56</v>
      </c>
      <c r="G130" t="str">
        <f>IFERROR(_xlfn.XLOOKUP(Sales_Pipeline[[#This Row],[Account]],Accounts!$A$2:$A$86,Accounts!$F$2:$F$86),"")</f>
        <v>United States</v>
      </c>
      <c r="H130" t="s">
        <v>57</v>
      </c>
      <c r="I130" s="3">
        <v>42705</v>
      </c>
      <c r="J130" s="3">
        <v>42820</v>
      </c>
      <c r="K130" s="8" t="str">
        <f>IF(Sales_Pipeline[[#This Row],[Close_Date]]="","",TEXT(Sales_Pipeline[[#This Row],[Close_Date]],"ddd"))</f>
        <v>Sun</v>
      </c>
      <c r="L130" s="8" t="str">
        <f>IF(Sales_Pipeline[[#This Row],[Close_Date]]="","",TEXT(Sales_Pipeline[[#This Row],[Close_Date]],"mmm"))</f>
        <v>Mar</v>
      </c>
      <c r="M130" s="8" t="str">
        <f>IF(Sales_Pipeline[[#This Row],[Close_Date]]="","","Q"&amp;ROUNDUP(MONTH(Sales_Pipeline[[#This Row],[Close_Date]])/3,0))</f>
        <v>Q1</v>
      </c>
      <c r="N130" s="2" cm="1">
        <f t="array" ref="N130">IFERROR(_xlfn.IFS(Sales_Pipeline[[#This Row],[Deal_Stage]]="Won",_xlfn.XLOOKUP(Sales_Pipeline[[#This Row],[Product]],Products!$A$2:$A$8,Products!$C$2:$C$8),Sales_Pipeline[[#This Row],[Deal_Stage]]="Lost",_xlfn.XLOOKUP(Sales_Pipeline[[#This Row],[Product]],Products!$A$2:$A$8,Products!$C$2:$C$8)),"")</f>
        <v>550</v>
      </c>
      <c r="O130" s="2">
        <v>546</v>
      </c>
    </row>
    <row r="131" spans="1:15" x14ac:dyDescent="0.3">
      <c r="A131" t="s">
        <v>262</v>
      </c>
      <c r="B131" t="s">
        <v>32</v>
      </c>
      <c r="C131" t="str">
        <f>_xlfn.XLOOKUP(Sales_Pipeline[[#This Row],[Sales_Agent]],Sales_Teams[Sales_Agent],Sales_Teams[Manager])</f>
        <v>Celia Rouche</v>
      </c>
      <c r="D131" t="str">
        <f>_xlfn.XLOOKUP(Sales_Pipeline[[#This Row],[Manager]],Sales_Teams[Manager],Sales_Teams[Regional_Office])</f>
        <v>West</v>
      </c>
      <c r="E131" t="s">
        <v>61</v>
      </c>
      <c r="F131" t="s">
        <v>177</v>
      </c>
      <c r="G131" t="str">
        <f>IFERROR(_xlfn.XLOOKUP(Sales_Pipeline[[#This Row],[Account]],Accounts!$A$2:$A$86,Accounts!$F$2:$F$86),"")</f>
        <v>United States</v>
      </c>
      <c r="H131" t="s">
        <v>57</v>
      </c>
      <c r="I131" s="3">
        <v>42705</v>
      </c>
      <c r="J131" s="3">
        <v>42799</v>
      </c>
      <c r="K131" s="8" t="str">
        <f>IF(Sales_Pipeline[[#This Row],[Close_Date]]="","",TEXT(Sales_Pipeline[[#This Row],[Close_Date]],"ddd"))</f>
        <v>Sun</v>
      </c>
      <c r="L131" s="8" t="str">
        <f>IF(Sales_Pipeline[[#This Row],[Close_Date]]="","",TEXT(Sales_Pipeline[[#This Row],[Close_Date]],"mmm"))</f>
        <v>Mar</v>
      </c>
      <c r="M131" s="8" t="str">
        <f>IF(Sales_Pipeline[[#This Row],[Close_Date]]="","","Q"&amp;ROUNDUP(MONTH(Sales_Pipeline[[#This Row],[Close_Date]])/3,0))</f>
        <v>Q1</v>
      </c>
      <c r="N131" s="2" cm="1">
        <f t="array" ref="N131">IFERROR(_xlfn.IFS(Sales_Pipeline[[#This Row],[Deal_Stage]]="Won",_xlfn.XLOOKUP(Sales_Pipeline[[#This Row],[Product]],Products!$A$2:$A$8,Products!$C$2:$C$8),Sales_Pipeline[[#This Row],[Deal_Stage]]="Lost",_xlfn.XLOOKUP(Sales_Pipeline[[#This Row],[Product]],Products!$A$2:$A$8,Products!$C$2:$C$8)),"")</f>
        <v>55</v>
      </c>
      <c r="O131" s="2">
        <v>46</v>
      </c>
    </row>
    <row r="132" spans="1:15" x14ac:dyDescent="0.3">
      <c r="A132" t="s">
        <v>263</v>
      </c>
      <c r="B132" t="s">
        <v>15</v>
      </c>
      <c r="C132" t="str">
        <f>_xlfn.XLOOKUP(Sales_Pipeline[[#This Row],[Sales_Agent]],Sales_Teams[Sales_Agent],Sales_Teams[Manager])</f>
        <v>Melvin Marxen</v>
      </c>
      <c r="D132" t="str">
        <f>_xlfn.XLOOKUP(Sales_Pipeline[[#This Row],[Manager]],Sales_Teams[Manager],Sales_Teams[Regional_Office])</f>
        <v>Central</v>
      </c>
      <c r="E132" t="s">
        <v>8953</v>
      </c>
      <c r="F132" t="s">
        <v>68</v>
      </c>
      <c r="G132" t="str">
        <f>IFERROR(_xlfn.XLOOKUP(Sales_Pipeline[[#This Row],[Account]],Accounts!$A$2:$A$86,Accounts!$F$2:$F$86),"")</f>
        <v>United States</v>
      </c>
      <c r="H132" t="s">
        <v>57</v>
      </c>
      <c r="I132" s="3">
        <v>42706</v>
      </c>
      <c r="J132" s="3">
        <v>42803</v>
      </c>
      <c r="K132" s="8" t="str">
        <f>IF(Sales_Pipeline[[#This Row],[Close_Date]]="","",TEXT(Sales_Pipeline[[#This Row],[Close_Date]],"ddd"))</f>
        <v>Thu</v>
      </c>
      <c r="L132" s="8" t="str">
        <f>IF(Sales_Pipeline[[#This Row],[Close_Date]]="","",TEXT(Sales_Pipeline[[#This Row],[Close_Date]],"mmm"))</f>
        <v>Mar</v>
      </c>
      <c r="M132" s="8" t="str">
        <f>IF(Sales_Pipeline[[#This Row],[Close_Date]]="","","Q"&amp;ROUNDUP(MONTH(Sales_Pipeline[[#This Row],[Close_Date]])/3,0))</f>
        <v>Q1</v>
      </c>
      <c r="N132" s="2" cm="1">
        <f t="array" ref="N132">IFERROR(_xlfn.IFS(Sales_Pipeline[[#This Row],[Deal_Stage]]="Won",_xlfn.XLOOKUP(Sales_Pipeline[[#This Row],[Product]],Products!$A$2:$A$8,Products!$C$2:$C$8),Sales_Pipeline[[#This Row],[Deal_Stage]]="Lost",_xlfn.XLOOKUP(Sales_Pipeline[[#This Row],[Product]],Products!$A$2:$A$8,Products!$C$2:$C$8)),"")</f>
        <v>4821</v>
      </c>
      <c r="O132" s="2">
        <v>4891</v>
      </c>
    </row>
    <row r="133" spans="1:15" x14ac:dyDescent="0.3">
      <c r="A133" t="s">
        <v>264</v>
      </c>
      <c r="B133" t="s">
        <v>36</v>
      </c>
      <c r="C133" t="str">
        <f>_xlfn.XLOOKUP(Sales_Pipeline[[#This Row],[Sales_Agent]],Sales_Teams[Sales_Agent],Sales_Teams[Manager])</f>
        <v>Celia Rouche</v>
      </c>
      <c r="D133" t="str">
        <f>_xlfn.XLOOKUP(Sales_Pipeline[[#This Row],[Manager]],Sales_Teams[Manager],Sales_Teams[Regional_Office])</f>
        <v>West</v>
      </c>
      <c r="E133" t="s">
        <v>55</v>
      </c>
      <c r="F133" t="s">
        <v>143</v>
      </c>
      <c r="G133" t="str">
        <f>IFERROR(_xlfn.XLOOKUP(Sales_Pipeline[[#This Row],[Account]],Accounts!$A$2:$A$86,Accounts!$F$2:$F$86),"")</f>
        <v>United States</v>
      </c>
      <c r="H133" t="s">
        <v>57</v>
      </c>
      <c r="I133" s="3">
        <v>42706</v>
      </c>
      <c r="J133" s="3">
        <v>42797</v>
      </c>
      <c r="K133" s="8" t="str">
        <f>IF(Sales_Pipeline[[#This Row],[Close_Date]]="","",TEXT(Sales_Pipeline[[#This Row],[Close_Date]],"ddd"))</f>
        <v>Fri</v>
      </c>
      <c r="L133" s="8" t="str">
        <f>IF(Sales_Pipeline[[#This Row],[Close_Date]]="","",TEXT(Sales_Pipeline[[#This Row],[Close_Date]],"mmm"))</f>
        <v>Mar</v>
      </c>
      <c r="M133" s="8" t="str">
        <f>IF(Sales_Pipeline[[#This Row],[Close_Date]]="","","Q"&amp;ROUNDUP(MONTH(Sales_Pipeline[[#This Row],[Close_Date]])/3,0))</f>
        <v>Q1</v>
      </c>
      <c r="N133" s="2" cm="1">
        <f t="array" ref="N133">IFERROR(_xlfn.IFS(Sales_Pipeline[[#This Row],[Deal_Stage]]="Won",_xlfn.XLOOKUP(Sales_Pipeline[[#This Row],[Product]],Products!$A$2:$A$8,Products!$C$2:$C$8),Sales_Pipeline[[#This Row],[Deal_Stage]]="Lost",_xlfn.XLOOKUP(Sales_Pipeline[[#This Row],[Product]],Products!$A$2:$A$8,Products!$C$2:$C$8)),"")</f>
        <v>1096</v>
      </c>
      <c r="O133" s="2">
        <v>1040</v>
      </c>
    </row>
    <row r="134" spans="1:15" x14ac:dyDescent="0.3">
      <c r="A134" t="s">
        <v>265</v>
      </c>
      <c r="B134" t="s">
        <v>36</v>
      </c>
      <c r="C134" t="str">
        <f>_xlfn.XLOOKUP(Sales_Pipeline[[#This Row],[Sales_Agent]],Sales_Teams[Sales_Agent],Sales_Teams[Manager])</f>
        <v>Celia Rouche</v>
      </c>
      <c r="D134" t="str">
        <f>_xlfn.XLOOKUP(Sales_Pipeline[[#This Row],[Manager]],Sales_Teams[Manager],Sales_Teams[Regional_Office])</f>
        <v>West</v>
      </c>
      <c r="E134" t="s">
        <v>55</v>
      </c>
      <c r="F134" t="s">
        <v>87</v>
      </c>
      <c r="G134" t="str">
        <f>IFERROR(_xlfn.XLOOKUP(Sales_Pipeline[[#This Row],[Account]],Accounts!$A$2:$A$86,Accounts!$F$2:$F$86),"")</f>
        <v>United States</v>
      </c>
      <c r="H134" t="s">
        <v>57</v>
      </c>
      <c r="I134" s="3">
        <v>42706</v>
      </c>
      <c r="J134" s="3">
        <v>42798</v>
      </c>
      <c r="K134" s="8" t="str">
        <f>IF(Sales_Pipeline[[#This Row],[Close_Date]]="","",TEXT(Sales_Pipeline[[#This Row],[Close_Date]],"ddd"))</f>
        <v>Sat</v>
      </c>
      <c r="L134" s="8" t="str">
        <f>IF(Sales_Pipeline[[#This Row],[Close_Date]]="","",TEXT(Sales_Pipeline[[#This Row],[Close_Date]],"mmm"))</f>
        <v>Mar</v>
      </c>
      <c r="M134" s="8" t="str">
        <f>IF(Sales_Pipeline[[#This Row],[Close_Date]]="","","Q"&amp;ROUNDUP(MONTH(Sales_Pipeline[[#This Row],[Close_Date]])/3,0))</f>
        <v>Q1</v>
      </c>
      <c r="N134" s="2" cm="1">
        <f t="array" ref="N134">IFERROR(_xlfn.IFS(Sales_Pipeline[[#This Row],[Deal_Stage]]="Won",_xlfn.XLOOKUP(Sales_Pipeline[[#This Row],[Product]],Products!$A$2:$A$8,Products!$C$2:$C$8),Sales_Pipeline[[#This Row],[Deal_Stage]]="Lost",_xlfn.XLOOKUP(Sales_Pipeline[[#This Row],[Product]],Products!$A$2:$A$8,Products!$C$2:$C$8)),"")</f>
        <v>1096</v>
      </c>
      <c r="O134" s="2">
        <v>1108</v>
      </c>
    </row>
    <row r="135" spans="1:15" x14ac:dyDescent="0.3">
      <c r="A135" t="s">
        <v>266</v>
      </c>
      <c r="B135" t="s">
        <v>36</v>
      </c>
      <c r="C135" t="str">
        <f>_xlfn.XLOOKUP(Sales_Pipeline[[#This Row],[Sales_Agent]],Sales_Teams[Sales_Agent],Sales_Teams[Manager])</f>
        <v>Celia Rouche</v>
      </c>
      <c r="D135" t="str">
        <f>_xlfn.XLOOKUP(Sales_Pipeline[[#This Row],[Manager]],Sales_Teams[Manager],Sales_Teams[Regional_Office])</f>
        <v>West</v>
      </c>
      <c r="E135" t="s">
        <v>61</v>
      </c>
      <c r="F135" t="s">
        <v>175</v>
      </c>
      <c r="G135" t="str">
        <f>IFERROR(_xlfn.XLOOKUP(Sales_Pipeline[[#This Row],[Account]],Accounts!$A$2:$A$86,Accounts!$F$2:$F$86),"")</f>
        <v>Brazil</v>
      </c>
      <c r="H135" t="s">
        <v>57</v>
      </c>
      <c r="I135" s="3">
        <v>42706</v>
      </c>
      <c r="J135" s="3">
        <v>42798</v>
      </c>
      <c r="K135" s="8" t="str">
        <f>IF(Sales_Pipeline[[#This Row],[Close_Date]]="","",TEXT(Sales_Pipeline[[#This Row],[Close_Date]],"ddd"))</f>
        <v>Sat</v>
      </c>
      <c r="L135" s="8" t="str">
        <f>IF(Sales_Pipeline[[#This Row],[Close_Date]]="","",TEXT(Sales_Pipeline[[#This Row],[Close_Date]],"mmm"))</f>
        <v>Mar</v>
      </c>
      <c r="M135" s="8" t="str">
        <f>IF(Sales_Pipeline[[#This Row],[Close_Date]]="","","Q"&amp;ROUNDUP(MONTH(Sales_Pipeline[[#This Row],[Close_Date]])/3,0))</f>
        <v>Q1</v>
      </c>
      <c r="N135" s="2" cm="1">
        <f t="array" ref="N135">IFERROR(_xlfn.IFS(Sales_Pipeline[[#This Row],[Deal_Stage]]="Won",_xlfn.XLOOKUP(Sales_Pipeline[[#This Row],[Product]],Products!$A$2:$A$8,Products!$C$2:$C$8),Sales_Pipeline[[#This Row],[Deal_Stage]]="Lost",_xlfn.XLOOKUP(Sales_Pipeline[[#This Row],[Product]],Products!$A$2:$A$8,Products!$C$2:$C$8)),"")</f>
        <v>55</v>
      </c>
      <c r="O135" s="2">
        <v>59</v>
      </c>
    </row>
    <row r="136" spans="1:15" x14ac:dyDescent="0.3">
      <c r="A136" t="s">
        <v>267</v>
      </c>
      <c r="B136" t="s">
        <v>10</v>
      </c>
      <c r="C136" t="str">
        <f>_xlfn.XLOOKUP(Sales_Pipeline[[#This Row],[Sales_Agent]],Sales_Teams[Sales_Agent],Sales_Teams[Manager])</f>
        <v>Melvin Marxen</v>
      </c>
      <c r="D136" t="str">
        <f>_xlfn.XLOOKUP(Sales_Pipeline[[#This Row],[Manager]],Sales_Teams[Manager],Sales_Teams[Regional_Office])</f>
        <v>Central</v>
      </c>
      <c r="E136" t="s">
        <v>8953</v>
      </c>
      <c r="F136" t="s">
        <v>204</v>
      </c>
      <c r="G136" t="str">
        <f>IFERROR(_xlfn.XLOOKUP(Sales_Pipeline[[#This Row],[Account]],Accounts!$A$2:$A$86,Accounts!$F$2:$F$86),"")</f>
        <v>United States</v>
      </c>
      <c r="H136" t="s">
        <v>57</v>
      </c>
      <c r="I136" s="3">
        <v>42706</v>
      </c>
      <c r="J136" s="3">
        <v>42824</v>
      </c>
      <c r="K136" s="8" t="str">
        <f>IF(Sales_Pipeline[[#This Row],[Close_Date]]="","",TEXT(Sales_Pipeline[[#This Row],[Close_Date]],"ddd"))</f>
        <v>Thu</v>
      </c>
      <c r="L136" s="8" t="str">
        <f>IF(Sales_Pipeline[[#This Row],[Close_Date]]="","",TEXT(Sales_Pipeline[[#This Row],[Close_Date]],"mmm"))</f>
        <v>Mar</v>
      </c>
      <c r="M136" s="8" t="str">
        <f>IF(Sales_Pipeline[[#This Row],[Close_Date]]="","","Q"&amp;ROUNDUP(MONTH(Sales_Pipeline[[#This Row],[Close_Date]])/3,0))</f>
        <v>Q1</v>
      </c>
      <c r="N136" s="2" cm="1">
        <f t="array" ref="N136">IFERROR(_xlfn.IFS(Sales_Pipeline[[#This Row],[Deal_Stage]]="Won",_xlfn.XLOOKUP(Sales_Pipeline[[#This Row],[Product]],Products!$A$2:$A$8,Products!$C$2:$C$8),Sales_Pipeline[[#This Row],[Deal_Stage]]="Lost",_xlfn.XLOOKUP(Sales_Pipeline[[#This Row],[Product]],Products!$A$2:$A$8,Products!$C$2:$C$8)),"")</f>
        <v>4821</v>
      </c>
      <c r="O136" s="2">
        <v>5406</v>
      </c>
    </row>
    <row r="137" spans="1:15" x14ac:dyDescent="0.3">
      <c r="A137" t="s">
        <v>268</v>
      </c>
      <c r="B137" t="s">
        <v>42</v>
      </c>
      <c r="C137" t="str">
        <f>_xlfn.XLOOKUP(Sales_Pipeline[[#This Row],[Sales_Agent]],Sales_Teams[Sales_Agent],Sales_Teams[Manager])</f>
        <v>Summer Sewald</v>
      </c>
      <c r="D137" t="str">
        <f>_xlfn.XLOOKUP(Sales_Pipeline[[#This Row],[Manager]],Sales_Teams[Manager],Sales_Teams[Regional_Office])</f>
        <v>West</v>
      </c>
      <c r="E137" t="s">
        <v>63</v>
      </c>
      <c r="F137" t="s">
        <v>72</v>
      </c>
      <c r="G137" t="str">
        <f>IFERROR(_xlfn.XLOOKUP(Sales_Pipeline[[#This Row],[Account]],Accounts!$A$2:$A$86,Accounts!$F$2:$F$86),"")</f>
        <v>United States</v>
      </c>
      <c r="H137" t="s">
        <v>57</v>
      </c>
      <c r="I137" s="3">
        <v>42706</v>
      </c>
      <c r="J137" s="3">
        <v>42814</v>
      </c>
      <c r="K137" s="8" t="str">
        <f>IF(Sales_Pipeline[[#This Row],[Close_Date]]="","",TEXT(Sales_Pipeline[[#This Row],[Close_Date]],"ddd"))</f>
        <v>Mon</v>
      </c>
      <c r="L137" s="8" t="str">
        <f>IF(Sales_Pipeline[[#This Row],[Close_Date]]="","",TEXT(Sales_Pipeline[[#This Row],[Close_Date]],"mmm"))</f>
        <v>Mar</v>
      </c>
      <c r="M137" s="8" t="str">
        <f>IF(Sales_Pipeline[[#This Row],[Close_Date]]="","","Q"&amp;ROUNDUP(MONTH(Sales_Pipeline[[#This Row],[Close_Date]])/3,0))</f>
        <v>Q1</v>
      </c>
      <c r="N137" s="2" cm="1">
        <f t="array" ref="N137">IFERROR(_xlfn.IFS(Sales_Pipeline[[#This Row],[Deal_Stage]]="Won",_xlfn.XLOOKUP(Sales_Pipeline[[#This Row],[Product]],Products!$A$2:$A$8,Products!$C$2:$C$8),Sales_Pipeline[[#This Row],[Deal_Stage]]="Lost",_xlfn.XLOOKUP(Sales_Pipeline[[#This Row],[Product]],Products!$A$2:$A$8,Products!$C$2:$C$8)),"")</f>
        <v>550</v>
      </c>
      <c r="O137" s="2">
        <v>515</v>
      </c>
    </row>
    <row r="138" spans="1:15" x14ac:dyDescent="0.3">
      <c r="A138" t="s">
        <v>269</v>
      </c>
      <c r="B138" t="s">
        <v>9</v>
      </c>
      <c r="C138" t="str">
        <f>_xlfn.XLOOKUP(Sales_Pipeline[[#This Row],[Sales_Agent]],Sales_Teams[Sales_Agent],Sales_Teams[Manager])</f>
        <v>Dustin Brinkmann</v>
      </c>
      <c r="D138" t="str">
        <f>_xlfn.XLOOKUP(Sales_Pipeline[[#This Row],[Manager]],Sales_Teams[Manager],Sales_Teams[Regional_Office])</f>
        <v>Central</v>
      </c>
      <c r="E138" t="s">
        <v>63</v>
      </c>
      <c r="F138" t="s">
        <v>94</v>
      </c>
      <c r="G138" t="str">
        <f>IFERROR(_xlfn.XLOOKUP(Sales_Pipeline[[#This Row],[Account]],Accounts!$A$2:$A$86,Accounts!$F$2:$F$86),"")</f>
        <v>United States</v>
      </c>
      <c r="H138" t="s">
        <v>57</v>
      </c>
      <c r="I138" s="3">
        <v>42706</v>
      </c>
      <c r="J138" s="3">
        <v>42800</v>
      </c>
      <c r="K138" s="8" t="str">
        <f>IF(Sales_Pipeline[[#This Row],[Close_Date]]="","",TEXT(Sales_Pipeline[[#This Row],[Close_Date]],"ddd"))</f>
        <v>Mon</v>
      </c>
      <c r="L138" s="8" t="str">
        <f>IF(Sales_Pipeline[[#This Row],[Close_Date]]="","",TEXT(Sales_Pipeline[[#This Row],[Close_Date]],"mmm"))</f>
        <v>Mar</v>
      </c>
      <c r="M138" s="8" t="str">
        <f>IF(Sales_Pipeline[[#This Row],[Close_Date]]="","","Q"&amp;ROUNDUP(MONTH(Sales_Pipeline[[#This Row],[Close_Date]])/3,0))</f>
        <v>Q1</v>
      </c>
      <c r="N138" s="2" cm="1">
        <f t="array" ref="N138">IFERROR(_xlfn.IFS(Sales_Pipeline[[#This Row],[Deal_Stage]]="Won",_xlfn.XLOOKUP(Sales_Pipeline[[#This Row],[Product]],Products!$A$2:$A$8,Products!$C$2:$C$8),Sales_Pipeline[[#This Row],[Deal_Stage]]="Lost",_xlfn.XLOOKUP(Sales_Pipeline[[#This Row],[Product]],Products!$A$2:$A$8,Products!$C$2:$C$8)),"")</f>
        <v>550</v>
      </c>
      <c r="O138" s="2">
        <v>583</v>
      </c>
    </row>
    <row r="139" spans="1:15" x14ac:dyDescent="0.3">
      <c r="A139" t="s">
        <v>270</v>
      </c>
      <c r="B139" t="s">
        <v>7</v>
      </c>
      <c r="C139" t="str">
        <f>_xlfn.XLOOKUP(Sales_Pipeline[[#This Row],[Sales_Agent]],Sales_Teams[Sales_Agent],Sales_Teams[Manager])</f>
        <v>Dustin Brinkmann</v>
      </c>
      <c r="D139" t="str">
        <f>_xlfn.XLOOKUP(Sales_Pipeline[[#This Row],[Manager]],Sales_Teams[Manager],Sales_Teams[Regional_Office])</f>
        <v>Central</v>
      </c>
      <c r="E139" t="s">
        <v>61</v>
      </c>
      <c r="F139" t="s">
        <v>155</v>
      </c>
      <c r="G139" t="str">
        <f>IFERROR(_xlfn.XLOOKUP(Sales_Pipeline[[#This Row],[Account]],Accounts!$A$2:$A$86,Accounts!$F$2:$F$86),"")</f>
        <v>United States</v>
      </c>
      <c r="H139" t="s">
        <v>57</v>
      </c>
      <c r="I139" s="3">
        <v>42706</v>
      </c>
      <c r="J139" s="3">
        <v>42808</v>
      </c>
      <c r="K139" s="8" t="str">
        <f>IF(Sales_Pipeline[[#This Row],[Close_Date]]="","",TEXT(Sales_Pipeline[[#This Row],[Close_Date]],"ddd"))</f>
        <v>Tue</v>
      </c>
      <c r="L139" s="8" t="str">
        <f>IF(Sales_Pipeline[[#This Row],[Close_Date]]="","",TEXT(Sales_Pipeline[[#This Row],[Close_Date]],"mmm"))</f>
        <v>Mar</v>
      </c>
      <c r="M139" s="8" t="str">
        <f>IF(Sales_Pipeline[[#This Row],[Close_Date]]="","","Q"&amp;ROUNDUP(MONTH(Sales_Pipeline[[#This Row],[Close_Date]])/3,0))</f>
        <v>Q1</v>
      </c>
      <c r="N139" s="2" cm="1">
        <f t="array" ref="N139">IFERROR(_xlfn.IFS(Sales_Pipeline[[#This Row],[Deal_Stage]]="Won",_xlfn.XLOOKUP(Sales_Pipeline[[#This Row],[Product]],Products!$A$2:$A$8,Products!$C$2:$C$8),Sales_Pipeline[[#This Row],[Deal_Stage]]="Lost",_xlfn.XLOOKUP(Sales_Pipeline[[#This Row],[Product]],Products!$A$2:$A$8,Products!$C$2:$C$8)),"")</f>
        <v>55</v>
      </c>
      <c r="O139" s="2">
        <v>54</v>
      </c>
    </row>
    <row r="140" spans="1:15" x14ac:dyDescent="0.3">
      <c r="A140" t="s">
        <v>271</v>
      </c>
      <c r="B140" t="s">
        <v>32</v>
      </c>
      <c r="C140" t="str">
        <f>_xlfn.XLOOKUP(Sales_Pipeline[[#This Row],[Sales_Agent]],Sales_Teams[Sales_Agent],Sales_Teams[Manager])</f>
        <v>Celia Rouche</v>
      </c>
      <c r="D140" t="str">
        <f>_xlfn.XLOOKUP(Sales_Pipeline[[#This Row],[Manager]],Sales_Teams[Manager],Sales_Teams[Regional_Office])</f>
        <v>West</v>
      </c>
      <c r="E140" t="s">
        <v>61</v>
      </c>
      <c r="F140" t="s">
        <v>185</v>
      </c>
      <c r="G140" t="str">
        <f>IFERROR(_xlfn.XLOOKUP(Sales_Pipeline[[#This Row],[Account]],Accounts!$A$2:$A$86,Accounts!$F$2:$F$86),"")</f>
        <v>United States</v>
      </c>
      <c r="H140" t="s">
        <v>57</v>
      </c>
      <c r="I140" s="3">
        <v>42706</v>
      </c>
      <c r="J140" s="3">
        <v>42821</v>
      </c>
      <c r="K140" s="8" t="str">
        <f>IF(Sales_Pipeline[[#This Row],[Close_Date]]="","",TEXT(Sales_Pipeline[[#This Row],[Close_Date]],"ddd"))</f>
        <v>Mon</v>
      </c>
      <c r="L140" s="8" t="str">
        <f>IF(Sales_Pipeline[[#This Row],[Close_Date]]="","",TEXT(Sales_Pipeline[[#This Row],[Close_Date]],"mmm"))</f>
        <v>Mar</v>
      </c>
      <c r="M140" s="8" t="str">
        <f>IF(Sales_Pipeline[[#This Row],[Close_Date]]="","","Q"&amp;ROUNDUP(MONTH(Sales_Pipeline[[#This Row],[Close_Date]])/3,0))</f>
        <v>Q1</v>
      </c>
      <c r="N140" s="2" cm="1">
        <f t="array" ref="N140">IFERROR(_xlfn.IFS(Sales_Pipeline[[#This Row],[Deal_Stage]]="Won",_xlfn.XLOOKUP(Sales_Pipeline[[#This Row],[Product]],Products!$A$2:$A$8,Products!$C$2:$C$8),Sales_Pipeline[[#This Row],[Deal_Stage]]="Lost",_xlfn.XLOOKUP(Sales_Pipeline[[#This Row],[Product]],Products!$A$2:$A$8,Products!$C$2:$C$8)),"")</f>
        <v>55</v>
      </c>
      <c r="O140" s="2">
        <v>60</v>
      </c>
    </row>
    <row r="141" spans="1:15" x14ac:dyDescent="0.3">
      <c r="A141" t="s">
        <v>272</v>
      </c>
      <c r="B141" t="s">
        <v>44</v>
      </c>
      <c r="C141" t="str">
        <f>_xlfn.XLOOKUP(Sales_Pipeline[[#This Row],[Sales_Agent]],Sales_Teams[Sales_Agent],Sales_Teams[Manager])</f>
        <v>Summer Sewald</v>
      </c>
      <c r="D141" t="str">
        <f>_xlfn.XLOOKUP(Sales_Pipeline[[#This Row],[Manager]],Sales_Teams[Manager],Sales_Teams[Regional_Office])</f>
        <v>West</v>
      </c>
      <c r="E141" t="s">
        <v>63</v>
      </c>
      <c r="G141" t="str">
        <f>IFERROR(_xlfn.XLOOKUP(Sales_Pipeline[[#This Row],[Account]],Accounts!$A$2:$A$86,Accounts!$F$2:$F$86),"")</f>
        <v/>
      </c>
      <c r="H141" t="s">
        <v>77</v>
      </c>
      <c r="I141" s="3">
        <v>42706</v>
      </c>
      <c r="K141" s="8" t="str">
        <f>IF(Sales_Pipeline[[#This Row],[Close_Date]]="","",TEXT(Sales_Pipeline[[#This Row],[Close_Date]],"ddd"))</f>
        <v/>
      </c>
      <c r="L141" s="8" t="str">
        <f>IF(Sales_Pipeline[[#This Row],[Close_Date]]="","",TEXT(Sales_Pipeline[[#This Row],[Close_Date]],"mmm"))</f>
        <v/>
      </c>
      <c r="M141" s="8" t="str">
        <f>IF(Sales_Pipeline[[#This Row],[Close_Date]]="","","Q"&amp;ROUNDUP(MONTH(Sales_Pipeline[[#This Row],[Close_Date]])/3,0))</f>
        <v/>
      </c>
      <c r="N141" s="2" t="str" cm="1">
        <f t="array" ref="N141">IFERROR(_xlfn.IFS(Sales_Pipeline[[#This Row],[Deal_Stage]]="Won",_xlfn.XLOOKUP(Sales_Pipeline[[#This Row],[Product]],Products!$A$2:$A$8,Products!$C$2:$C$8),Sales_Pipeline[[#This Row],[Deal_Stage]]="Lost",_xlfn.XLOOKUP(Sales_Pipeline[[#This Row],[Product]],Products!$A$2:$A$8,Products!$C$2:$C$8)),"")</f>
        <v/>
      </c>
      <c r="O141" s="2">
        <v>0</v>
      </c>
    </row>
    <row r="142" spans="1:15" x14ac:dyDescent="0.3">
      <c r="A142" t="s">
        <v>273</v>
      </c>
      <c r="B142" t="s">
        <v>15</v>
      </c>
      <c r="C142" t="str">
        <f>_xlfn.XLOOKUP(Sales_Pipeline[[#This Row],[Sales_Agent]],Sales_Teams[Sales_Agent],Sales_Teams[Manager])</f>
        <v>Melvin Marxen</v>
      </c>
      <c r="D142" t="str">
        <f>_xlfn.XLOOKUP(Sales_Pipeline[[#This Row],[Manager]],Sales_Teams[Manager],Sales_Teams[Regional_Office])</f>
        <v>Central</v>
      </c>
      <c r="E142" t="s">
        <v>63</v>
      </c>
      <c r="F142" t="s">
        <v>214</v>
      </c>
      <c r="G142" t="str">
        <f>IFERROR(_xlfn.XLOOKUP(Sales_Pipeline[[#This Row],[Account]],Accounts!$A$2:$A$86,Accounts!$F$2:$F$86),"")</f>
        <v>United States</v>
      </c>
      <c r="H142" t="s">
        <v>82</v>
      </c>
      <c r="I142" s="3">
        <v>42707</v>
      </c>
      <c r="J142" s="3">
        <v>42806</v>
      </c>
      <c r="K142" s="8" t="str">
        <f>IF(Sales_Pipeline[[#This Row],[Close_Date]]="","",TEXT(Sales_Pipeline[[#This Row],[Close_Date]],"ddd"))</f>
        <v>Sun</v>
      </c>
      <c r="L142" s="8" t="str">
        <f>IF(Sales_Pipeline[[#This Row],[Close_Date]]="","",TEXT(Sales_Pipeline[[#This Row],[Close_Date]],"mmm"))</f>
        <v>Mar</v>
      </c>
      <c r="M142" s="8" t="str">
        <f>IF(Sales_Pipeline[[#This Row],[Close_Date]]="","","Q"&amp;ROUNDUP(MONTH(Sales_Pipeline[[#This Row],[Close_Date]])/3,0))</f>
        <v>Q1</v>
      </c>
      <c r="N142" s="2" cm="1">
        <f t="array" ref="N142">IFERROR(_xlfn.IFS(Sales_Pipeline[[#This Row],[Deal_Stage]]="Won",_xlfn.XLOOKUP(Sales_Pipeline[[#This Row],[Product]],Products!$A$2:$A$8,Products!$C$2:$C$8),Sales_Pipeline[[#This Row],[Deal_Stage]]="Lost",_xlfn.XLOOKUP(Sales_Pipeline[[#This Row],[Product]],Products!$A$2:$A$8,Products!$C$2:$C$8)),"")</f>
        <v>550</v>
      </c>
      <c r="O142" s="2">
        <v>0</v>
      </c>
    </row>
    <row r="143" spans="1:15" x14ac:dyDescent="0.3">
      <c r="A143" t="s">
        <v>274</v>
      </c>
      <c r="B143" t="s">
        <v>15</v>
      </c>
      <c r="C143" t="str">
        <f>_xlfn.XLOOKUP(Sales_Pipeline[[#This Row],[Sales_Agent]],Sales_Teams[Sales_Agent],Sales_Teams[Manager])</f>
        <v>Melvin Marxen</v>
      </c>
      <c r="D143" t="str">
        <f>_xlfn.XLOOKUP(Sales_Pipeline[[#This Row],[Manager]],Sales_Teams[Manager],Sales_Teams[Regional_Office])</f>
        <v>Central</v>
      </c>
      <c r="E143" t="s">
        <v>8953</v>
      </c>
      <c r="F143" t="s">
        <v>155</v>
      </c>
      <c r="G143" t="str">
        <f>IFERROR(_xlfn.XLOOKUP(Sales_Pipeline[[#This Row],[Account]],Accounts!$A$2:$A$86,Accounts!$F$2:$F$86),"")</f>
        <v>United States</v>
      </c>
      <c r="H143" t="s">
        <v>82</v>
      </c>
      <c r="I143" s="3">
        <v>42707</v>
      </c>
      <c r="J143" s="3">
        <v>42813</v>
      </c>
      <c r="K143" s="8" t="str">
        <f>IF(Sales_Pipeline[[#This Row],[Close_Date]]="","",TEXT(Sales_Pipeline[[#This Row],[Close_Date]],"ddd"))</f>
        <v>Sun</v>
      </c>
      <c r="L143" s="8" t="str">
        <f>IF(Sales_Pipeline[[#This Row],[Close_Date]]="","",TEXT(Sales_Pipeline[[#This Row],[Close_Date]],"mmm"))</f>
        <v>Mar</v>
      </c>
      <c r="M143" s="8" t="str">
        <f>IF(Sales_Pipeline[[#This Row],[Close_Date]]="","","Q"&amp;ROUNDUP(MONTH(Sales_Pipeline[[#This Row],[Close_Date]])/3,0))</f>
        <v>Q1</v>
      </c>
      <c r="N143" s="2" cm="1">
        <f t="array" ref="N143">IFERROR(_xlfn.IFS(Sales_Pipeline[[#This Row],[Deal_Stage]]="Won",_xlfn.XLOOKUP(Sales_Pipeline[[#This Row],[Product]],Products!$A$2:$A$8,Products!$C$2:$C$8),Sales_Pipeline[[#This Row],[Deal_Stage]]="Lost",_xlfn.XLOOKUP(Sales_Pipeline[[#This Row],[Product]],Products!$A$2:$A$8,Products!$C$2:$C$8)),"")</f>
        <v>4821</v>
      </c>
      <c r="O143" s="2">
        <v>0</v>
      </c>
    </row>
    <row r="144" spans="1:15" x14ac:dyDescent="0.3">
      <c r="A144" t="s">
        <v>275</v>
      </c>
      <c r="B144" t="s">
        <v>15</v>
      </c>
      <c r="C144" t="str">
        <f>_xlfn.XLOOKUP(Sales_Pipeline[[#This Row],[Sales_Agent]],Sales_Teams[Sales_Agent],Sales_Teams[Manager])</f>
        <v>Melvin Marxen</v>
      </c>
      <c r="D144" t="str">
        <f>_xlfn.XLOOKUP(Sales_Pipeline[[#This Row],[Manager]],Sales_Teams[Manager],Sales_Teams[Regional_Office])</f>
        <v>Central</v>
      </c>
      <c r="E144" t="s">
        <v>63</v>
      </c>
      <c r="F144" t="s">
        <v>229</v>
      </c>
      <c r="G144" t="str">
        <f>IFERROR(_xlfn.XLOOKUP(Sales_Pipeline[[#This Row],[Account]],Accounts!$A$2:$A$86,Accounts!$F$2:$F$86),"")</f>
        <v>Norway</v>
      </c>
      <c r="H144" t="s">
        <v>57</v>
      </c>
      <c r="I144" s="3">
        <v>42707</v>
      </c>
      <c r="J144" s="3">
        <v>42817</v>
      </c>
      <c r="K144" s="8" t="str">
        <f>IF(Sales_Pipeline[[#This Row],[Close_Date]]="","",TEXT(Sales_Pipeline[[#This Row],[Close_Date]],"ddd"))</f>
        <v>Thu</v>
      </c>
      <c r="L144" s="8" t="str">
        <f>IF(Sales_Pipeline[[#This Row],[Close_Date]]="","",TEXT(Sales_Pipeline[[#This Row],[Close_Date]],"mmm"))</f>
        <v>Mar</v>
      </c>
      <c r="M144" s="8" t="str">
        <f>IF(Sales_Pipeline[[#This Row],[Close_Date]]="","","Q"&amp;ROUNDUP(MONTH(Sales_Pipeline[[#This Row],[Close_Date]])/3,0))</f>
        <v>Q1</v>
      </c>
      <c r="N144" s="2" cm="1">
        <f t="array" ref="N144">IFERROR(_xlfn.IFS(Sales_Pipeline[[#This Row],[Deal_Stage]]="Won",_xlfn.XLOOKUP(Sales_Pipeline[[#This Row],[Product]],Products!$A$2:$A$8,Products!$C$2:$C$8),Sales_Pipeline[[#This Row],[Deal_Stage]]="Lost",_xlfn.XLOOKUP(Sales_Pipeline[[#This Row],[Product]],Products!$A$2:$A$8,Products!$C$2:$C$8)),"")</f>
        <v>550</v>
      </c>
      <c r="O144" s="2">
        <v>516</v>
      </c>
    </row>
    <row r="145" spans="1:15" x14ac:dyDescent="0.3">
      <c r="A145" t="s">
        <v>276</v>
      </c>
      <c r="B145" t="s">
        <v>15</v>
      </c>
      <c r="C145" t="str">
        <f>_xlfn.XLOOKUP(Sales_Pipeline[[#This Row],[Sales_Agent]],Sales_Teams[Sales_Agent],Sales_Teams[Manager])</f>
        <v>Melvin Marxen</v>
      </c>
      <c r="D145" t="str">
        <f>_xlfn.XLOOKUP(Sales_Pipeline[[#This Row],[Manager]],Sales_Teams[Manager],Sales_Teams[Regional_Office])</f>
        <v>Central</v>
      </c>
      <c r="E145" t="s">
        <v>8953</v>
      </c>
      <c r="F145" t="s">
        <v>169</v>
      </c>
      <c r="G145" t="str">
        <f>IFERROR(_xlfn.XLOOKUP(Sales_Pipeline[[#This Row],[Account]],Accounts!$A$2:$A$86,Accounts!$F$2:$F$86),"")</f>
        <v>Panama</v>
      </c>
      <c r="H145" t="s">
        <v>57</v>
      </c>
      <c r="I145" s="3">
        <v>42707</v>
      </c>
      <c r="J145" s="3">
        <v>42816</v>
      </c>
      <c r="K145" s="8" t="str">
        <f>IF(Sales_Pipeline[[#This Row],[Close_Date]]="","",TEXT(Sales_Pipeline[[#This Row],[Close_Date]],"ddd"))</f>
        <v>Wed</v>
      </c>
      <c r="L145" s="8" t="str">
        <f>IF(Sales_Pipeline[[#This Row],[Close_Date]]="","",TEXT(Sales_Pipeline[[#This Row],[Close_Date]],"mmm"))</f>
        <v>Mar</v>
      </c>
      <c r="M145" s="8" t="str">
        <f>IF(Sales_Pipeline[[#This Row],[Close_Date]]="","","Q"&amp;ROUNDUP(MONTH(Sales_Pipeline[[#This Row],[Close_Date]])/3,0))</f>
        <v>Q1</v>
      </c>
      <c r="N145" s="2" cm="1">
        <f t="array" ref="N145">IFERROR(_xlfn.IFS(Sales_Pipeline[[#This Row],[Deal_Stage]]="Won",_xlfn.XLOOKUP(Sales_Pipeline[[#This Row],[Product]],Products!$A$2:$A$8,Products!$C$2:$C$8),Sales_Pipeline[[#This Row],[Deal_Stage]]="Lost",_xlfn.XLOOKUP(Sales_Pipeline[[#This Row],[Product]],Products!$A$2:$A$8,Products!$C$2:$C$8)),"")</f>
        <v>4821</v>
      </c>
      <c r="O145" s="2">
        <v>4829</v>
      </c>
    </row>
    <row r="146" spans="1:15" x14ac:dyDescent="0.3">
      <c r="A146" t="s">
        <v>277</v>
      </c>
      <c r="B146" t="s">
        <v>9</v>
      </c>
      <c r="C146" t="str">
        <f>_xlfn.XLOOKUP(Sales_Pipeline[[#This Row],[Sales_Agent]],Sales_Teams[Sales_Agent],Sales_Teams[Manager])</f>
        <v>Dustin Brinkmann</v>
      </c>
      <c r="D146" t="str">
        <f>_xlfn.XLOOKUP(Sales_Pipeline[[#This Row],[Manager]],Sales_Teams[Manager],Sales_Teams[Regional_Office])</f>
        <v>Central</v>
      </c>
      <c r="E146" t="s">
        <v>55</v>
      </c>
      <c r="F146" t="s">
        <v>214</v>
      </c>
      <c r="G146" t="str">
        <f>IFERROR(_xlfn.XLOOKUP(Sales_Pipeline[[#This Row],[Account]],Accounts!$A$2:$A$86,Accounts!$F$2:$F$86),"")</f>
        <v>United States</v>
      </c>
      <c r="H146" t="s">
        <v>82</v>
      </c>
      <c r="I146" s="3">
        <v>42707</v>
      </c>
      <c r="J146" s="3">
        <v>42811</v>
      </c>
      <c r="K146" s="8" t="str">
        <f>IF(Sales_Pipeline[[#This Row],[Close_Date]]="","",TEXT(Sales_Pipeline[[#This Row],[Close_Date]],"ddd"))</f>
        <v>Fri</v>
      </c>
      <c r="L146" s="8" t="str">
        <f>IF(Sales_Pipeline[[#This Row],[Close_Date]]="","",TEXT(Sales_Pipeline[[#This Row],[Close_Date]],"mmm"))</f>
        <v>Mar</v>
      </c>
      <c r="M146" s="8" t="str">
        <f>IF(Sales_Pipeline[[#This Row],[Close_Date]]="","","Q"&amp;ROUNDUP(MONTH(Sales_Pipeline[[#This Row],[Close_Date]])/3,0))</f>
        <v>Q1</v>
      </c>
      <c r="N146" s="2" cm="1">
        <f t="array" ref="N146">IFERROR(_xlfn.IFS(Sales_Pipeline[[#This Row],[Deal_Stage]]="Won",_xlfn.XLOOKUP(Sales_Pipeline[[#This Row],[Product]],Products!$A$2:$A$8,Products!$C$2:$C$8),Sales_Pipeline[[#This Row],[Deal_Stage]]="Lost",_xlfn.XLOOKUP(Sales_Pipeline[[#This Row],[Product]],Products!$A$2:$A$8,Products!$C$2:$C$8)),"")</f>
        <v>1096</v>
      </c>
      <c r="O146" s="2">
        <v>0</v>
      </c>
    </row>
    <row r="147" spans="1:15" x14ac:dyDescent="0.3">
      <c r="A147" t="s">
        <v>278</v>
      </c>
      <c r="B147" t="s">
        <v>29</v>
      </c>
      <c r="C147" t="str">
        <f>_xlfn.XLOOKUP(Sales_Pipeline[[#This Row],[Sales_Agent]],Sales_Teams[Sales_Agent],Sales_Teams[Manager])</f>
        <v>Rocco Neubert</v>
      </c>
      <c r="D147" t="str">
        <f>_xlfn.XLOOKUP(Sales_Pipeline[[#This Row],[Manager]],Sales_Teams[Manager],Sales_Teams[Regional_Office])</f>
        <v>East</v>
      </c>
      <c r="E147" t="s">
        <v>55</v>
      </c>
      <c r="F147" t="s">
        <v>225</v>
      </c>
      <c r="G147" t="str">
        <f>IFERROR(_xlfn.XLOOKUP(Sales_Pipeline[[#This Row],[Account]],Accounts!$A$2:$A$86,Accounts!$F$2:$F$86),"")</f>
        <v>United States</v>
      </c>
      <c r="H147" t="s">
        <v>57</v>
      </c>
      <c r="I147" s="3">
        <v>42707</v>
      </c>
      <c r="J147" s="3">
        <v>42796</v>
      </c>
      <c r="K147" s="8" t="str">
        <f>IF(Sales_Pipeline[[#This Row],[Close_Date]]="","",TEXT(Sales_Pipeline[[#This Row],[Close_Date]],"ddd"))</f>
        <v>Thu</v>
      </c>
      <c r="L147" s="8" t="str">
        <f>IF(Sales_Pipeline[[#This Row],[Close_Date]]="","",TEXT(Sales_Pipeline[[#This Row],[Close_Date]],"mmm"))</f>
        <v>Mar</v>
      </c>
      <c r="M147" s="8" t="str">
        <f>IF(Sales_Pipeline[[#This Row],[Close_Date]]="","","Q"&amp;ROUNDUP(MONTH(Sales_Pipeline[[#This Row],[Close_Date]])/3,0))</f>
        <v>Q1</v>
      </c>
      <c r="N147" s="2" cm="1">
        <f t="array" ref="N147">IFERROR(_xlfn.IFS(Sales_Pipeline[[#This Row],[Deal_Stage]]="Won",_xlfn.XLOOKUP(Sales_Pipeline[[#This Row],[Product]],Products!$A$2:$A$8,Products!$C$2:$C$8),Sales_Pipeline[[#This Row],[Deal_Stage]]="Lost",_xlfn.XLOOKUP(Sales_Pipeline[[#This Row],[Product]],Products!$A$2:$A$8,Products!$C$2:$C$8)),"")</f>
        <v>1096</v>
      </c>
      <c r="O147" s="2">
        <v>950</v>
      </c>
    </row>
    <row r="148" spans="1:15" x14ac:dyDescent="0.3">
      <c r="A148" t="s">
        <v>279</v>
      </c>
      <c r="B148" t="s">
        <v>32</v>
      </c>
      <c r="C148" t="str">
        <f>_xlfn.XLOOKUP(Sales_Pipeline[[#This Row],[Sales_Agent]],Sales_Teams[Sales_Agent],Sales_Teams[Manager])</f>
        <v>Celia Rouche</v>
      </c>
      <c r="D148" t="str">
        <f>_xlfn.XLOOKUP(Sales_Pipeline[[#This Row],[Manager]],Sales_Teams[Manager],Sales_Teams[Regional_Office])</f>
        <v>West</v>
      </c>
      <c r="E148" t="s">
        <v>55</v>
      </c>
      <c r="F148" t="s">
        <v>120</v>
      </c>
      <c r="G148" t="str">
        <f>IFERROR(_xlfn.XLOOKUP(Sales_Pipeline[[#This Row],[Account]],Accounts!$A$2:$A$86,Accounts!$F$2:$F$86),"")</f>
        <v>United States</v>
      </c>
      <c r="H148" t="s">
        <v>82</v>
      </c>
      <c r="I148" s="3">
        <v>42707</v>
      </c>
      <c r="J148" s="3">
        <v>42803</v>
      </c>
      <c r="K148" s="8" t="str">
        <f>IF(Sales_Pipeline[[#This Row],[Close_Date]]="","",TEXT(Sales_Pipeline[[#This Row],[Close_Date]],"ddd"))</f>
        <v>Thu</v>
      </c>
      <c r="L148" s="8" t="str">
        <f>IF(Sales_Pipeline[[#This Row],[Close_Date]]="","",TEXT(Sales_Pipeline[[#This Row],[Close_Date]],"mmm"))</f>
        <v>Mar</v>
      </c>
      <c r="M148" s="8" t="str">
        <f>IF(Sales_Pipeline[[#This Row],[Close_Date]]="","","Q"&amp;ROUNDUP(MONTH(Sales_Pipeline[[#This Row],[Close_Date]])/3,0))</f>
        <v>Q1</v>
      </c>
      <c r="N148" s="2" cm="1">
        <f t="array" ref="N148">IFERROR(_xlfn.IFS(Sales_Pipeline[[#This Row],[Deal_Stage]]="Won",_xlfn.XLOOKUP(Sales_Pipeline[[#This Row],[Product]],Products!$A$2:$A$8,Products!$C$2:$C$8),Sales_Pipeline[[#This Row],[Deal_Stage]]="Lost",_xlfn.XLOOKUP(Sales_Pipeline[[#This Row],[Product]],Products!$A$2:$A$8,Products!$C$2:$C$8)),"")</f>
        <v>1096</v>
      </c>
      <c r="O148" s="2">
        <v>0</v>
      </c>
    </row>
    <row r="149" spans="1:15" x14ac:dyDescent="0.3">
      <c r="A149" t="s">
        <v>280</v>
      </c>
      <c r="B149" t="s">
        <v>20</v>
      </c>
      <c r="C149" t="str">
        <f>_xlfn.XLOOKUP(Sales_Pipeline[[#This Row],[Sales_Agent]],Sales_Teams[Sales_Agent],Sales_Teams[Manager])</f>
        <v>Cara Losch</v>
      </c>
      <c r="D149" t="str">
        <f>_xlfn.XLOOKUP(Sales_Pipeline[[#This Row],[Manager]],Sales_Teams[Manager],Sales_Teams[Regional_Office])</f>
        <v>East</v>
      </c>
      <c r="E149" t="s">
        <v>63</v>
      </c>
      <c r="F149" t="s">
        <v>256</v>
      </c>
      <c r="G149" t="str">
        <f>IFERROR(_xlfn.XLOOKUP(Sales_Pipeline[[#This Row],[Account]],Accounts!$A$2:$A$86,Accounts!$F$2:$F$86),"")</f>
        <v>United States</v>
      </c>
      <c r="H149" t="s">
        <v>57</v>
      </c>
      <c r="I149" s="3">
        <v>42708</v>
      </c>
      <c r="J149" s="3">
        <v>42814</v>
      </c>
      <c r="K149" s="8" t="str">
        <f>IF(Sales_Pipeline[[#This Row],[Close_Date]]="","",TEXT(Sales_Pipeline[[#This Row],[Close_Date]],"ddd"))</f>
        <v>Mon</v>
      </c>
      <c r="L149" s="8" t="str">
        <f>IF(Sales_Pipeline[[#This Row],[Close_Date]]="","",TEXT(Sales_Pipeline[[#This Row],[Close_Date]],"mmm"))</f>
        <v>Mar</v>
      </c>
      <c r="M149" s="8" t="str">
        <f>IF(Sales_Pipeline[[#This Row],[Close_Date]]="","","Q"&amp;ROUNDUP(MONTH(Sales_Pipeline[[#This Row],[Close_Date]])/3,0))</f>
        <v>Q1</v>
      </c>
      <c r="N149" s="2" cm="1">
        <f t="array" ref="N149">IFERROR(_xlfn.IFS(Sales_Pipeline[[#This Row],[Deal_Stage]]="Won",_xlfn.XLOOKUP(Sales_Pipeline[[#This Row],[Product]],Products!$A$2:$A$8,Products!$C$2:$C$8),Sales_Pipeline[[#This Row],[Deal_Stage]]="Lost",_xlfn.XLOOKUP(Sales_Pipeline[[#This Row],[Product]],Products!$A$2:$A$8,Products!$C$2:$C$8)),"")</f>
        <v>550</v>
      </c>
      <c r="O149" s="2">
        <v>513</v>
      </c>
    </row>
    <row r="150" spans="1:15" x14ac:dyDescent="0.3">
      <c r="A150" t="s">
        <v>281</v>
      </c>
      <c r="B150" t="s">
        <v>15</v>
      </c>
      <c r="C150" t="str">
        <f>_xlfn.XLOOKUP(Sales_Pipeline[[#This Row],[Sales_Agent]],Sales_Teams[Sales_Agent],Sales_Teams[Manager])</f>
        <v>Melvin Marxen</v>
      </c>
      <c r="D150" t="str">
        <f>_xlfn.XLOOKUP(Sales_Pipeline[[#This Row],[Manager]],Sales_Teams[Manager],Sales_Teams[Regional_Office])</f>
        <v>Central</v>
      </c>
      <c r="E150" t="s">
        <v>8953</v>
      </c>
      <c r="F150" t="s">
        <v>234</v>
      </c>
      <c r="G150" t="str">
        <f>IFERROR(_xlfn.XLOOKUP(Sales_Pipeline[[#This Row],[Account]],Accounts!$A$2:$A$86,Accounts!$F$2:$F$86),"")</f>
        <v>United States</v>
      </c>
      <c r="H150" t="s">
        <v>82</v>
      </c>
      <c r="I150" s="3">
        <v>42708</v>
      </c>
      <c r="J150" s="3">
        <v>42803</v>
      </c>
      <c r="K150" s="8" t="str">
        <f>IF(Sales_Pipeline[[#This Row],[Close_Date]]="","",TEXT(Sales_Pipeline[[#This Row],[Close_Date]],"ddd"))</f>
        <v>Thu</v>
      </c>
      <c r="L150" s="8" t="str">
        <f>IF(Sales_Pipeline[[#This Row],[Close_Date]]="","",TEXT(Sales_Pipeline[[#This Row],[Close_Date]],"mmm"))</f>
        <v>Mar</v>
      </c>
      <c r="M150" s="8" t="str">
        <f>IF(Sales_Pipeline[[#This Row],[Close_Date]]="","","Q"&amp;ROUNDUP(MONTH(Sales_Pipeline[[#This Row],[Close_Date]])/3,0))</f>
        <v>Q1</v>
      </c>
      <c r="N150" s="2" cm="1">
        <f t="array" ref="N150">IFERROR(_xlfn.IFS(Sales_Pipeline[[#This Row],[Deal_Stage]]="Won",_xlfn.XLOOKUP(Sales_Pipeline[[#This Row],[Product]],Products!$A$2:$A$8,Products!$C$2:$C$8),Sales_Pipeline[[#This Row],[Deal_Stage]]="Lost",_xlfn.XLOOKUP(Sales_Pipeline[[#This Row],[Product]],Products!$A$2:$A$8,Products!$C$2:$C$8)),"")</f>
        <v>4821</v>
      </c>
      <c r="O150" s="2">
        <v>0</v>
      </c>
    </row>
    <row r="151" spans="1:15" x14ac:dyDescent="0.3">
      <c r="A151" t="s">
        <v>282</v>
      </c>
      <c r="B151" t="s">
        <v>15</v>
      </c>
      <c r="C151" t="str">
        <f>_xlfn.XLOOKUP(Sales_Pipeline[[#This Row],[Sales_Agent]],Sales_Teams[Sales_Agent],Sales_Teams[Manager])</f>
        <v>Melvin Marxen</v>
      </c>
      <c r="D151" t="str">
        <f>_xlfn.XLOOKUP(Sales_Pipeline[[#This Row],[Manager]],Sales_Teams[Manager],Sales_Teams[Regional_Office])</f>
        <v>Central</v>
      </c>
      <c r="E151" t="s">
        <v>84</v>
      </c>
      <c r="F151" t="s">
        <v>68</v>
      </c>
      <c r="G151" t="str">
        <f>IFERROR(_xlfn.XLOOKUP(Sales_Pipeline[[#This Row],[Account]],Accounts!$A$2:$A$86,Accounts!$F$2:$F$86),"")</f>
        <v>United States</v>
      </c>
      <c r="H151" t="s">
        <v>57</v>
      </c>
      <c r="I151" s="3">
        <v>42708</v>
      </c>
      <c r="J151" s="3">
        <v>42806</v>
      </c>
      <c r="K151" s="8" t="str">
        <f>IF(Sales_Pipeline[[#This Row],[Close_Date]]="","",TEXT(Sales_Pipeline[[#This Row],[Close_Date]],"ddd"))</f>
        <v>Sun</v>
      </c>
      <c r="L151" s="8" t="str">
        <f>IF(Sales_Pipeline[[#This Row],[Close_Date]]="","",TEXT(Sales_Pipeline[[#This Row],[Close_Date]],"mmm"))</f>
        <v>Mar</v>
      </c>
      <c r="M151" s="8" t="str">
        <f>IF(Sales_Pipeline[[#This Row],[Close_Date]]="","","Q"&amp;ROUNDUP(MONTH(Sales_Pipeline[[#This Row],[Close_Date]])/3,0))</f>
        <v>Q1</v>
      </c>
      <c r="N151" s="2" cm="1">
        <f t="array" ref="N151">IFERROR(_xlfn.IFS(Sales_Pipeline[[#This Row],[Deal_Stage]]="Won",_xlfn.XLOOKUP(Sales_Pipeline[[#This Row],[Product]],Products!$A$2:$A$8,Products!$C$2:$C$8),Sales_Pipeline[[#This Row],[Deal_Stage]]="Lost",_xlfn.XLOOKUP(Sales_Pipeline[[#This Row],[Product]],Products!$A$2:$A$8,Products!$C$2:$C$8)),"")</f>
        <v>5482</v>
      </c>
      <c r="O151" s="2">
        <v>5522</v>
      </c>
    </row>
    <row r="152" spans="1:15" x14ac:dyDescent="0.3">
      <c r="A152" t="s">
        <v>283</v>
      </c>
      <c r="B152" t="s">
        <v>13</v>
      </c>
      <c r="C152" t="str">
        <f>_xlfn.XLOOKUP(Sales_Pipeline[[#This Row],[Sales_Agent]],Sales_Teams[Sales_Agent],Sales_Teams[Manager])</f>
        <v>Melvin Marxen</v>
      </c>
      <c r="D152" t="str">
        <f>_xlfn.XLOOKUP(Sales_Pipeline[[#This Row],[Manager]],Sales_Teams[Manager],Sales_Teams[Regional_Office])</f>
        <v>Central</v>
      </c>
      <c r="E152" t="s">
        <v>61</v>
      </c>
      <c r="F152" t="s">
        <v>56</v>
      </c>
      <c r="G152" t="str">
        <f>IFERROR(_xlfn.XLOOKUP(Sales_Pipeline[[#This Row],[Account]],Accounts!$A$2:$A$86,Accounts!$F$2:$F$86),"")</f>
        <v>United States</v>
      </c>
      <c r="H152" t="s">
        <v>57</v>
      </c>
      <c r="I152" s="3">
        <v>42708</v>
      </c>
      <c r="J152" s="3">
        <v>42803</v>
      </c>
      <c r="K152" s="8" t="str">
        <f>IF(Sales_Pipeline[[#This Row],[Close_Date]]="","",TEXT(Sales_Pipeline[[#This Row],[Close_Date]],"ddd"))</f>
        <v>Thu</v>
      </c>
      <c r="L152" s="8" t="str">
        <f>IF(Sales_Pipeline[[#This Row],[Close_Date]]="","",TEXT(Sales_Pipeline[[#This Row],[Close_Date]],"mmm"))</f>
        <v>Mar</v>
      </c>
      <c r="M152" s="8" t="str">
        <f>IF(Sales_Pipeline[[#This Row],[Close_Date]]="","","Q"&amp;ROUNDUP(MONTH(Sales_Pipeline[[#This Row],[Close_Date]])/3,0))</f>
        <v>Q1</v>
      </c>
      <c r="N152" s="2" cm="1">
        <f t="array" ref="N152">IFERROR(_xlfn.IFS(Sales_Pipeline[[#This Row],[Deal_Stage]]="Won",_xlfn.XLOOKUP(Sales_Pipeline[[#This Row],[Product]],Products!$A$2:$A$8,Products!$C$2:$C$8),Sales_Pipeline[[#This Row],[Deal_Stage]]="Lost",_xlfn.XLOOKUP(Sales_Pipeline[[#This Row],[Product]],Products!$A$2:$A$8,Products!$C$2:$C$8)),"")</f>
        <v>55</v>
      </c>
      <c r="O152" s="2">
        <v>56</v>
      </c>
    </row>
    <row r="153" spans="1:15" x14ac:dyDescent="0.3">
      <c r="A153" t="s">
        <v>284</v>
      </c>
      <c r="B153" t="s">
        <v>40</v>
      </c>
      <c r="C153" t="str">
        <f>_xlfn.XLOOKUP(Sales_Pipeline[[#This Row],[Sales_Agent]],Sales_Teams[Sales_Agent],Sales_Teams[Manager])</f>
        <v>Summer Sewald</v>
      </c>
      <c r="D153" t="str">
        <f>_xlfn.XLOOKUP(Sales_Pipeline[[#This Row],[Manager]],Sales_Teams[Manager],Sales_Teams[Regional_Office])</f>
        <v>West</v>
      </c>
      <c r="E153" t="s">
        <v>8953</v>
      </c>
      <c r="F153" t="s">
        <v>240</v>
      </c>
      <c r="G153" t="str">
        <f>IFERROR(_xlfn.XLOOKUP(Sales_Pipeline[[#This Row],[Account]],Accounts!$A$2:$A$86,Accounts!$F$2:$F$86),"")</f>
        <v>United States</v>
      </c>
      <c r="H153" t="s">
        <v>57</v>
      </c>
      <c r="I153" s="3">
        <v>42708</v>
      </c>
      <c r="J153" s="3">
        <v>42802</v>
      </c>
      <c r="K153" s="8" t="str">
        <f>IF(Sales_Pipeline[[#This Row],[Close_Date]]="","",TEXT(Sales_Pipeline[[#This Row],[Close_Date]],"ddd"))</f>
        <v>Wed</v>
      </c>
      <c r="L153" s="8" t="str">
        <f>IF(Sales_Pipeline[[#This Row],[Close_Date]]="","",TEXT(Sales_Pipeline[[#This Row],[Close_Date]],"mmm"))</f>
        <v>Mar</v>
      </c>
      <c r="M153" s="8" t="str">
        <f>IF(Sales_Pipeline[[#This Row],[Close_Date]]="","","Q"&amp;ROUNDUP(MONTH(Sales_Pipeline[[#This Row],[Close_Date]])/3,0))</f>
        <v>Q1</v>
      </c>
      <c r="N153" s="2" cm="1">
        <f t="array" ref="N153">IFERROR(_xlfn.IFS(Sales_Pipeline[[#This Row],[Deal_Stage]]="Won",_xlfn.XLOOKUP(Sales_Pipeline[[#This Row],[Product]],Products!$A$2:$A$8,Products!$C$2:$C$8),Sales_Pipeline[[#This Row],[Deal_Stage]]="Lost",_xlfn.XLOOKUP(Sales_Pipeline[[#This Row],[Product]],Products!$A$2:$A$8,Products!$C$2:$C$8)),"")</f>
        <v>4821</v>
      </c>
      <c r="O153" s="2">
        <v>5673</v>
      </c>
    </row>
    <row r="154" spans="1:15" x14ac:dyDescent="0.3">
      <c r="A154" t="s">
        <v>285</v>
      </c>
      <c r="B154" t="s">
        <v>43</v>
      </c>
      <c r="C154" t="str">
        <f>_xlfn.XLOOKUP(Sales_Pipeline[[#This Row],[Sales_Agent]],Sales_Teams[Sales_Agent],Sales_Teams[Manager])</f>
        <v>Summer Sewald</v>
      </c>
      <c r="D154" t="str">
        <f>_xlfn.XLOOKUP(Sales_Pipeline[[#This Row],[Manager]],Sales_Teams[Manager],Sales_Teams[Regional_Office])</f>
        <v>West</v>
      </c>
      <c r="E154" t="s">
        <v>63</v>
      </c>
      <c r="F154" t="s">
        <v>120</v>
      </c>
      <c r="G154" t="str">
        <f>IFERROR(_xlfn.XLOOKUP(Sales_Pipeline[[#This Row],[Account]],Accounts!$A$2:$A$86,Accounts!$F$2:$F$86),"")</f>
        <v>United States</v>
      </c>
      <c r="H154" t="s">
        <v>57</v>
      </c>
      <c r="I154" s="3">
        <v>42708</v>
      </c>
      <c r="J154" s="3">
        <v>42804</v>
      </c>
      <c r="K154" s="8" t="str">
        <f>IF(Sales_Pipeline[[#This Row],[Close_Date]]="","",TEXT(Sales_Pipeline[[#This Row],[Close_Date]],"ddd"))</f>
        <v>Fri</v>
      </c>
      <c r="L154" s="8" t="str">
        <f>IF(Sales_Pipeline[[#This Row],[Close_Date]]="","",TEXT(Sales_Pipeline[[#This Row],[Close_Date]],"mmm"))</f>
        <v>Mar</v>
      </c>
      <c r="M154" s="8" t="str">
        <f>IF(Sales_Pipeline[[#This Row],[Close_Date]]="","","Q"&amp;ROUNDUP(MONTH(Sales_Pipeline[[#This Row],[Close_Date]])/3,0))</f>
        <v>Q1</v>
      </c>
      <c r="N154" s="2" cm="1">
        <f t="array" ref="N154">IFERROR(_xlfn.IFS(Sales_Pipeline[[#This Row],[Deal_Stage]]="Won",_xlfn.XLOOKUP(Sales_Pipeline[[#This Row],[Product]],Products!$A$2:$A$8,Products!$C$2:$C$8),Sales_Pipeline[[#This Row],[Deal_Stage]]="Lost",_xlfn.XLOOKUP(Sales_Pipeline[[#This Row],[Product]],Products!$A$2:$A$8,Products!$C$2:$C$8)),"")</f>
        <v>550</v>
      </c>
      <c r="O154" s="2">
        <v>598</v>
      </c>
    </row>
    <row r="155" spans="1:15" x14ac:dyDescent="0.3">
      <c r="A155" t="s">
        <v>286</v>
      </c>
      <c r="B155" t="s">
        <v>12</v>
      </c>
      <c r="C155" t="str">
        <f>_xlfn.XLOOKUP(Sales_Pipeline[[#This Row],[Sales_Agent]],Sales_Teams[Sales_Agent],Sales_Teams[Manager])</f>
        <v>Melvin Marxen</v>
      </c>
      <c r="D155" t="str">
        <f>_xlfn.XLOOKUP(Sales_Pipeline[[#This Row],[Manager]],Sales_Teams[Manager],Sales_Teams[Regional_Office])</f>
        <v>Central</v>
      </c>
      <c r="E155" t="s">
        <v>84</v>
      </c>
      <c r="F155" t="s">
        <v>169</v>
      </c>
      <c r="G155" t="str">
        <f>IFERROR(_xlfn.XLOOKUP(Sales_Pipeline[[#This Row],[Account]],Accounts!$A$2:$A$86,Accounts!$F$2:$F$86),"")</f>
        <v>Panama</v>
      </c>
      <c r="H155" t="s">
        <v>57</v>
      </c>
      <c r="I155" s="3">
        <v>42708</v>
      </c>
      <c r="J155" s="3">
        <v>42810</v>
      </c>
      <c r="K155" s="8" t="str">
        <f>IF(Sales_Pipeline[[#This Row],[Close_Date]]="","",TEXT(Sales_Pipeline[[#This Row],[Close_Date]],"ddd"))</f>
        <v>Thu</v>
      </c>
      <c r="L155" s="8" t="str">
        <f>IF(Sales_Pipeline[[#This Row],[Close_Date]]="","",TEXT(Sales_Pipeline[[#This Row],[Close_Date]],"mmm"))</f>
        <v>Mar</v>
      </c>
      <c r="M155" s="8" t="str">
        <f>IF(Sales_Pipeline[[#This Row],[Close_Date]]="","","Q"&amp;ROUNDUP(MONTH(Sales_Pipeline[[#This Row],[Close_Date]])/3,0))</f>
        <v>Q1</v>
      </c>
      <c r="N155" s="2" cm="1">
        <f t="array" ref="N155">IFERROR(_xlfn.IFS(Sales_Pipeline[[#This Row],[Deal_Stage]]="Won",_xlfn.XLOOKUP(Sales_Pipeline[[#This Row],[Product]],Products!$A$2:$A$8,Products!$C$2:$C$8),Sales_Pipeline[[#This Row],[Deal_Stage]]="Lost",_xlfn.XLOOKUP(Sales_Pipeline[[#This Row],[Product]],Products!$A$2:$A$8,Products!$C$2:$C$8)),"")</f>
        <v>5482</v>
      </c>
      <c r="O155" s="2">
        <v>5787</v>
      </c>
    </row>
    <row r="156" spans="1:15" x14ac:dyDescent="0.3">
      <c r="A156" t="s">
        <v>287</v>
      </c>
      <c r="B156" t="s">
        <v>45</v>
      </c>
      <c r="C156" t="str">
        <f>_xlfn.XLOOKUP(Sales_Pipeline[[#This Row],[Sales_Agent]],Sales_Teams[Sales_Agent],Sales_Teams[Manager])</f>
        <v>Summer Sewald</v>
      </c>
      <c r="D156" t="str">
        <f>_xlfn.XLOOKUP(Sales_Pipeline[[#This Row],[Manager]],Sales_Teams[Manager],Sales_Teams[Regional_Office])</f>
        <v>West</v>
      </c>
      <c r="E156" t="s">
        <v>55</v>
      </c>
      <c r="F156" t="s">
        <v>288</v>
      </c>
      <c r="G156" t="str">
        <f>IFERROR(_xlfn.XLOOKUP(Sales_Pipeline[[#This Row],[Account]],Accounts!$A$2:$A$86,Accounts!$F$2:$F$86),"")</f>
        <v>United States</v>
      </c>
      <c r="H156" t="s">
        <v>57</v>
      </c>
      <c r="I156" s="3">
        <v>42708</v>
      </c>
      <c r="J156" s="3">
        <v>42802</v>
      </c>
      <c r="K156" s="8" t="str">
        <f>IF(Sales_Pipeline[[#This Row],[Close_Date]]="","",TEXT(Sales_Pipeline[[#This Row],[Close_Date]],"ddd"))</f>
        <v>Wed</v>
      </c>
      <c r="L156" s="8" t="str">
        <f>IF(Sales_Pipeline[[#This Row],[Close_Date]]="","",TEXT(Sales_Pipeline[[#This Row],[Close_Date]],"mmm"))</f>
        <v>Mar</v>
      </c>
      <c r="M156" s="8" t="str">
        <f>IF(Sales_Pipeline[[#This Row],[Close_Date]]="","","Q"&amp;ROUNDUP(MONTH(Sales_Pipeline[[#This Row],[Close_Date]])/3,0))</f>
        <v>Q1</v>
      </c>
      <c r="N156" s="2" cm="1">
        <f t="array" ref="N156">IFERROR(_xlfn.IFS(Sales_Pipeline[[#This Row],[Deal_Stage]]="Won",_xlfn.XLOOKUP(Sales_Pipeline[[#This Row],[Product]],Products!$A$2:$A$8,Products!$C$2:$C$8),Sales_Pipeline[[#This Row],[Deal_Stage]]="Lost",_xlfn.XLOOKUP(Sales_Pipeline[[#This Row],[Product]],Products!$A$2:$A$8,Products!$C$2:$C$8)),"")</f>
        <v>1096</v>
      </c>
      <c r="O156" s="2">
        <v>1070</v>
      </c>
    </row>
    <row r="157" spans="1:15" x14ac:dyDescent="0.3">
      <c r="A157" t="s">
        <v>289</v>
      </c>
      <c r="B157" t="s">
        <v>30</v>
      </c>
      <c r="C157" t="str">
        <f>_xlfn.XLOOKUP(Sales_Pipeline[[#This Row],[Sales_Agent]],Sales_Teams[Sales_Agent],Sales_Teams[Manager])</f>
        <v>Rocco Neubert</v>
      </c>
      <c r="D157" t="str">
        <f>_xlfn.XLOOKUP(Sales_Pipeline[[#This Row],[Manager]],Sales_Teams[Manager],Sales_Teams[Regional_Office])</f>
        <v>East</v>
      </c>
      <c r="E157" t="s">
        <v>76</v>
      </c>
      <c r="F157" t="s">
        <v>225</v>
      </c>
      <c r="G157" t="str">
        <f>IFERROR(_xlfn.XLOOKUP(Sales_Pipeline[[#This Row],[Account]],Accounts!$A$2:$A$86,Accounts!$F$2:$F$86),"")</f>
        <v>United States</v>
      </c>
      <c r="H157" t="s">
        <v>57</v>
      </c>
      <c r="I157" s="3">
        <v>42709</v>
      </c>
      <c r="J157" s="3">
        <v>42808</v>
      </c>
      <c r="K157" s="8" t="str">
        <f>IF(Sales_Pipeline[[#This Row],[Close_Date]]="","",TEXT(Sales_Pipeline[[#This Row],[Close_Date]],"ddd"))</f>
        <v>Tue</v>
      </c>
      <c r="L157" s="8" t="str">
        <f>IF(Sales_Pipeline[[#This Row],[Close_Date]]="","",TEXT(Sales_Pipeline[[#This Row],[Close_Date]],"mmm"))</f>
        <v>Mar</v>
      </c>
      <c r="M157" s="8" t="str">
        <f>IF(Sales_Pipeline[[#This Row],[Close_Date]]="","","Q"&amp;ROUNDUP(MONTH(Sales_Pipeline[[#This Row],[Close_Date]])/3,0))</f>
        <v>Q1</v>
      </c>
      <c r="N157" s="2" cm="1">
        <f t="array" ref="N157">IFERROR(_xlfn.IFS(Sales_Pipeline[[#This Row],[Deal_Stage]]="Won",_xlfn.XLOOKUP(Sales_Pipeline[[#This Row],[Product]],Products!$A$2:$A$8,Products!$C$2:$C$8),Sales_Pipeline[[#This Row],[Deal_Stage]]="Lost",_xlfn.XLOOKUP(Sales_Pipeline[[#This Row],[Product]],Products!$A$2:$A$8,Products!$C$2:$C$8)),"")</f>
        <v>3393</v>
      </c>
      <c r="O157" s="2">
        <v>3677</v>
      </c>
    </row>
    <row r="158" spans="1:15" x14ac:dyDescent="0.3">
      <c r="A158" t="s">
        <v>290</v>
      </c>
      <c r="B158" t="s">
        <v>27</v>
      </c>
      <c r="C158" t="str">
        <f>_xlfn.XLOOKUP(Sales_Pipeline[[#This Row],[Sales_Agent]],Sales_Teams[Sales_Agent],Sales_Teams[Manager])</f>
        <v>Rocco Neubert</v>
      </c>
      <c r="D158" t="str">
        <f>_xlfn.XLOOKUP(Sales_Pipeline[[#This Row],[Manager]],Sales_Teams[Manager],Sales_Teams[Regional_Office])</f>
        <v>East</v>
      </c>
      <c r="E158" t="s">
        <v>84</v>
      </c>
      <c r="F158" t="s">
        <v>194</v>
      </c>
      <c r="G158" t="str">
        <f>IFERROR(_xlfn.XLOOKUP(Sales_Pipeline[[#This Row],[Account]],Accounts!$A$2:$A$86,Accounts!$F$2:$F$86),"")</f>
        <v>United States</v>
      </c>
      <c r="H158" t="s">
        <v>57</v>
      </c>
      <c r="I158" s="3">
        <v>42709</v>
      </c>
      <c r="J158" s="3">
        <v>42824</v>
      </c>
      <c r="K158" s="8" t="str">
        <f>IF(Sales_Pipeline[[#This Row],[Close_Date]]="","",TEXT(Sales_Pipeline[[#This Row],[Close_Date]],"ddd"))</f>
        <v>Thu</v>
      </c>
      <c r="L158" s="8" t="str">
        <f>IF(Sales_Pipeline[[#This Row],[Close_Date]]="","",TEXT(Sales_Pipeline[[#This Row],[Close_Date]],"mmm"))</f>
        <v>Mar</v>
      </c>
      <c r="M158" s="8" t="str">
        <f>IF(Sales_Pipeline[[#This Row],[Close_Date]]="","","Q"&amp;ROUNDUP(MONTH(Sales_Pipeline[[#This Row],[Close_Date]])/3,0))</f>
        <v>Q1</v>
      </c>
      <c r="N158" s="2" cm="1">
        <f t="array" ref="N158">IFERROR(_xlfn.IFS(Sales_Pipeline[[#This Row],[Deal_Stage]]="Won",_xlfn.XLOOKUP(Sales_Pipeline[[#This Row],[Product]],Products!$A$2:$A$8,Products!$C$2:$C$8),Sales_Pipeline[[#This Row],[Deal_Stage]]="Lost",_xlfn.XLOOKUP(Sales_Pipeline[[#This Row],[Product]],Products!$A$2:$A$8,Products!$C$2:$C$8)),"")</f>
        <v>5482</v>
      </c>
      <c r="O158" s="2">
        <v>5425</v>
      </c>
    </row>
    <row r="159" spans="1:15" x14ac:dyDescent="0.3">
      <c r="A159" t="s">
        <v>291</v>
      </c>
      <c r="B159" t="s">
        <v>25</v>
      </c>
      <c r="C159" t="str">
        <f>_xlfn.XLOOKUP(Sales_Pipeline[[#This Row],[Sales_Agent]],Sales_Teams[Sales_Agent],Sales_Teams[Manager])</f>
        <v>Rocco Neubert</v>
      </c>
      <c r="D159" t="str">
        <f>_xlfn.XLOOKUP(Sales_Pipeline[[#This Row],[Manager]],Sales_Teams[Manager],Sales_Teams[Regional_Office])</f>
        <v>East</v>
      </c>
      <c r="E159" t="s">
        <v>84</v>
      </c>
      <c r="G159" t="str">
        <f>IFERROR(_xlfn.XLOOKUP(Sales_Pipeline[[#This Row],[Account]],Accounts!$A$2:$A$86,Accounts!$F$2:$F$86),"")</f>
        <v/>
      </c>
      <c r="H159" t="s">
        <v>77</v>
      </c>
      <c r="I159" s="3">
        <v>42709</v>
      </c>
      <c r="K159" s="8" t="str">
        <f>IF(Sales_Pipeline[[#This Row],[Close_Date]]="","",TEXT(Sales_Pipeline[[#This Row],[Close_Date]],"ddd"))</f>
        <v/>
      </c>
      <c r="L159" s="8" t="str">
        <f>IF(Sales_Pipeline[[#This Row],[Close_Date]]="","",TEXT(Sales_Pipeline[[#This Row],[Close_Date]],"mmm"))</f>
        <v/>
      </c>
      <c r="M159" s="8" t="str">
        <f>IF(Sales_Pipeline[[#This Row],[Close_Date]]="","","Q"&amp;ROUNDUP(MONTH(Sales_Pipeline[[#This Row],[Close_Date]])/3,0))</f>
        <v/>
      </c>
      <c r="N159" s="2" t="str" cm="1">
        <f t="array" ref="N159">IFERROR(_xlfn.IFS(Sales_Pipeline[[#This Row],[Deal_Stage]]="Won",_xlfn.XLOOKUP(Sales_Pipeline[[#This Row],[Product]],Products!$A$2:$A$8,Products!$C$2:$C$8),Sales_Pipeline[[#This Row],[Deal_Stage]]="Lost",_xlfn.XLOOKUP(Sales_Pipeline[[#This Row],[Product]],Products!$A$2:$A$8,Products!$C$2:$C$8)),"")</f>
        <v/>
      </c>
      <c r="O159" s="2">
        <v>0</v>
      </c>
    </row>
    <row r="160" spans="1:15" x14ac:dyDescent="0.3">
      <c r="A160" t="s">
        <v>292</v>
      </c>
      <c r="B160" t="s">
        <v>28</v>
      </c>
      <c r="C160" t="str">
        <f>_xlfn.XLOOKUP(Sales_Pipeline[[#This Row],[Sales_Agent]],Sales_Teams[Sales_Agent],Sales_Teams[Manager])</f>
        <v>Rocco Neubert</v>
      </c>
      <c r="D160" t="str">
        <f>_xlfn.XLOOKUP(Sales_Pipeline[[#This Row],[Manager]],Sales_Teams[Manager],Sales_Teams[Regional_Office])</f>
        <v>East</v>
      </c>
      <c r="E160" t="s">
        <v>76</v>
      </c>
      <c r="F160" t="s">
        <v>293</v>
      </c>
      <c r="G160" t="str">
        <f>IFERROR(_xlfn.XLOOKUP(Sales_Pipeline[[#This Row],[Account]],Accounts!$A$2:$A$86,Accounts!$F$2:$F$86),"")</f>
        <v>United States</v>
      </c>
      <c r="H160" t="s">
        <v>57</v>
      </c>
      <c r="I160" s="3">
        <v>42709</v>
      </c>
      <c r="J160" s="3">
        <v>42817</v>
      </c>
      <c r="K160" s="8" t="str">
        <f>IF(Sales_Pipeline[[#This Row],[Close_Date]]="","",TEXT(Sales_Pipeline[[#This Row],[Close_Date]],"ddd"))</f>
        <v>Thu</v>
      </c>
      <c r="L160" s="8" t="str">
        <f>IF(Sales_Pipeline[[#This Row],[Close_Date]]="","",TEXT(Sales_Pipeline[[#This Row],[Close_Date]],"mmm"))</f>
        <v>Mar</v>
      </c>
      <c r="M160" s="8" t="str">
        <f>IF(Sales_Pipeline[[#This Row],[Close_Date]]="","","Q"&amp;ROUNDUP(MONTH(Sales_Pipeline[[#This Row],[Close_Date]])/3,0))</f>
        <v>Q1</v>
      </c>
      <c r="N160" s="2" cm="1">
        <f t="array" ref="N160">IFERROR(_xlfn.IFS(Sales_Pipeline[[#This Row],[Deal_Stage]]="Won",_xlfn.XLOOKUP(Sales_Pipeline[[#This Row],[Product]],Products!$A$2:$A$8,Products!$C$2:$C$8),Sales_Pipeline[[#This Row],[Deal_Stage]]="Lost",_xlfn.XLOOKUP(Sales_Pipeline[[#This Row],[Product]],Products!$A$2:$A$8,Products!$C$2:$C$8)),"")</f>
        <v>3393</v>
      </c>
      <c r="O160" s="2">
        <v>3415</v>
      </c>
    </row>
    <row r="161" spans="1:15" x14ac:dyDescent="0.3">
      <c r="A161" t="s">
        <v>294</v>
      </c>
      <c r="B161" t="s">
        <v>40</v>
      </c>
      <c r="C161" t="str">
        <f>_xlfn.XLOOKUP(Sales_Pipeline[[#This Row],[Sales_Agent]],Sales_Teams[Sales_Agent],Sales_Teams[Manager])</f>
        <v>Summer Sewald</v>
      </c>
      <c r="D161" t="str">
        <f>_xlfn.XLOOKUP(Sales_Pipeline[[#This Row],[Manager]],Sales_Teams[Manager],Sales_Teams[Regional_Office])</f>
        <v>West</v>
      </c>
      <c r="E161" t="s">
        <v>63</v>
      </c>
      <c r="G161" t="str">
        <f>IFERROR(_xlfn.XLOOKUP(Sales_Pipeline[[#This Row],[Account]],Accounts!$A$2:$A$86,Accounts!$F$2:$F$86),"")</f>
        <v/>
      </c>
      <c r="H161" t="s">
        <v>77</v>
      </c>
      <c r="I161" s="3">
        <v>42709</v>
      </c>
      <c r="K161" s="8" t="str">
        <f>IF(Sales_Pipeline[[#This Row],[Close_Date]]="","",TEXT(Sales_Pipeline[[#This Row],[Close_Date]],"ddd"))</f>
        <v/>
      </c>
      <c r="L161" s="8" t="str">
        <f>IF(Sales_Pipeline[[#This Row],[Close_Date]]="","",TEXT(Sales_Pipeline[[#This Row],[Close_Date]],"mmm"))</f>
        <v/>
      </c>
      <c r="M161" s="8" t="str">
        <f>IF(Sales_Pipeline[[#This Row],[Close_Date]]="","","Q"&amp;ROUNDUP(MONTH(Sales_Pipeline[[#This Row],[Close_Date]])/3,0))</f>
        <v/>
      </c>
      <c r="N161" s="2" t="str" cm="1">
        <f t="array" ref="N161">IFERROR(_xlfn.IFS(Sales_Pipeline[[#This Row],[Deal_Stage]]="Won",_xlfn.XLOOKUP(Sales_Pipeline[[#This Row],[Product]],Products!$A$2:$A$8,Products!$C$2:$C$8),Sales_Pipeline[[#This Row],[Deal_Stage]]="Lost",_xlfn.XLOOKUP(Sales_Pipeline[[#This Row],[Product]],Products!$A$2:$A$8,Products!$C$2:$C$8)),"")</f>
        <v/>
      </c>
      <c r="O161" s="2">
        <v>0</v>
      </c>
    </row>
    <row r="162" spans="1:15" x14ac:dyDescent="0.3">
      <c r="A162" t="s">
        <v>295</v>
      </c>
      <c r="B162" t="s">
        <v>45</v>
      </c>
      <c r="C162" t="str">
        <f>_xlfn.XLOOKUP(Sales_Pipeline[[#This Row],[Sales_Agent]],Sales_Teams[Sales_Agent],Sales_Teams[Manager])</f>
        <v>Summer Sewald</v>
      </c>
      <c r="D162" t="str">
        <f>_xlfn.XLOOKUP(Sales_Pipeline[[#This Row],[Manager]],Sales_Teams[Manager],Sales_Teams[Regional_Office])</f>
        <v>West</v>
      </c>
      <c r="E162" t="s">
        <v>55</v>
      </c>
      <c r="F162" t="s">
        <v>201</v>
      </c>
      <c r="G162" t="str">
        <f>IFERROR(_xlfn.XLOOKUP(Sales_Pipeline[[#This Row],[Account]],Accounts!$A$2:$A$86,Accounts!$F$2:$F$86),"")</f>
        <v>United States</v>
      </c>
      <c r="H162" t="s">
        <v>57</v>
      </c>
      <c r="I162" s="3">
        <v>42709</v>
      </c>
      <c r="J162" s="3">
        <v>42815</v>
      </c>
      <c r="K162" s="8" t="str">
        <f>IF(Sales_Pipeline[[#This Row],[Close_Date]]="","",TEXT(Sales_Pipeline[[#This Row],[Close_Date]],"ddd"))</f>
        <v>Tue</v>
      </c>
      <c r="L162" s="8" t="str">
        <f>IF(Sales_Pipeline[[#This Row],[Close_Date]]="","",TEXT(Sales_Pipeline[[#This Row],[Close_Date]],"mmm"))</f>
        <v>Mar</v>
      </c>
      <c r="M162" s="8" t="str">
        <f>IF(Sales_Pipeline[[#This Row],[Close_Date]]="","","Q"&amp;ROUNDUP(MONTH(Sales_Pipeline[[#This Row],[Close_Date]])/3,0))</f>
        <v>Q1</v>
      </c>
      <c r="N162" s="2" cm="1">
        <f t="array" ref="N162">IFERROR(_xlfn.IFS(Sales_Pipeline[[#This Row],[Deal_Stage]]="Won",_xlfn.XLOOKUP(Sales_Pipeline[[#This Row],[Product]],Products!$A$2:$A$8,Products!$C$2:$C$8),Sales_Pipeline[[#This Row],[Deal_Stage]]="Lost",_xlfn.XLOOKUP(Sales_Pipeline[[#This Row],[Product]],Products!$A$2:$A$8,Products!$C$2:$C$8)),"")</f>
        <v>1096</v>
      </c>
      <c r="O162" s="2">
        <v>891</v>
      </c>
    </row>
    <row r="163" spans="1:15" x14ac:dyDescent="0.3">
      <c r="A163" t="s">
        <v>296</v>
      </c>
      <c r="B163" t="s">
        <v>8</v>
      </c>
      <c r="C163" t="str">
        <f>_xlfn.XLOOKUP(Sales_Pipeline[[#This Row],[Sales_Agent]],Sales_Teams[Sales_Agent],Sales_Teams[Manager])</f>
        <v>Dustin Brinkmann</v>
      </c>
      <c r="D163" t="str">
        <f>_xlfn.XLOOKUP(Sales_Pipeline[[#This Row],[Manager]],Sales_Teams[Manager],Sales_Teams[Regional_Office])</f>
        <v>Central</v>
      </c>
      <c r="E163" t="s">
        <v>63</v>
      </c>
      <c r="F163" t="s">
        <v>64</v>
      </c>
      <c r="G163" t="str">
        <f>IFERROR(_xlfn.XLOOKUP(Sales_Pipeline[[#This Row],[Account]],Accounts!$A$2:$A$86,Accounts!$F$2:$F$86),"")</f>
        <v>United States</v>
      </c>
      <c r="H163" t="s">
        <v>57</v>
      </c>
      <c r="I163" s="3">
        <v>42710</v>
      </c>
      <c r="J163" s="3">
        <v>42806</v>
      </c>
      <c r="K163" s="8" t="str">
        <f>IF(Sales_Pipeline[[#This Row],[Close_Date]]="","",TEXT(Sales_Pipeline[[#This Row],[Close_Date]],"ddd"))</f>
        <v>Sun</v>
      </c>
      <c r="L163" s="8" t="str">
        <f>IF(Sales_Pipeline[[#This Row],[Close_Date]]="","",TEXT(Sales_Pipeline[[#This Row],[Close_Date]],"mmm"))</f>
        <v>Mar</v>
      </c>
      <c r="M163" s="8" t="str">
        <f>IF(Sales_Pipeline[[#This Row],[Close_Date]]="","","Q"&amp;ROUNDUP(MONTH(Sales_Pipeline[[#This Row],[Close_Date]])/3,0))</f>
        <v>Q1</v>
      </c>
      <c r="N163" s="2" cm="1">
        <f t="array" ref="N163">IFERROR(_xlfn.IFS(Sales_Pipeline[[#This Row],[Deal_Stage]]="Won",_xlfn.XLOOKUP(Sales_Pipeline[[#This Row],[Product]],Products!$A$2:$A$8,Products!$C$2:$C$8),Sales_Pipeline[[#This Row],[Deal_Stage]]="Lost",_xlfn.XLOOKUP(Sales_Pipeline[[#This Row],[Product]],Products!$A$2:$A$8,Products!$C$2:$C$8)),"")</f>
        <v>550</v>
      </c>
      <c r="O163" s="2">
        <v>609</v>
      </c>
    </row>
    <row r="164" spans="1:15" x14ac:dyDescent="0.3">
      <c r="A164" t="s">
        <v>297</v>
      </c>
      <c r="B164" t="s">
        <v>37</v>
      </c>
      <c r="C164" t="str">
        <f>_xlfn.XLOOKUP(Sales_Pipeline[[#This Row],[Sales_Agent]],Sales_Teams[Sales_Agent],Sales_Teams[Manager])</f>
        <v>Celia Rouche</v>
      </c>
      <c r="D164" t="str">
        <f>_xlfn.XLOOKUP(Sales_Pipeline[[#This Row],[Manager]],Sales_Teams[Manager],Sales_Teams[Regional_Office])</f>
        <v>West</v>
      </c>
      <c r="E164" t="s">
        <v>61</v>
      </c>
      <c r="F164" t="s">
        <v>185</v>
      </c>
      <c r="G164" t="str">
        <f>IFERROR(_xlfn.XLOOKUP(Sales_Pipeline[[#This Row],[Account]],Accounts!$A$2:$A$86,Accounts!$F$2:$F$86),"")</f>
        <v>United States</v>
      </c>
      <c r="H164" t="s">
        <v>57</v>
      </c>
      <c r="I164" s="3">
        <v>42710</v>
      </c>
      <c r="J164" s="3">
        <v>42810</v>
      </c>
      <c r="K164" s="8" t="str">
        <f>IF(Sales_Pipeline[[#This Row],[Close_Date]]="","",TEXT(Sales_Pipeline[[#This Row],[Close_Date]],"ddd"))</f>
        <v>Thu</v>
      </c>
      <c r="L164" s="8" t="str">
        <f>IF(Sales_Pipeline[[#This Row],[Close_Date]]="","",TEXT(Sales_Pipeline[[#This Row],[Close_Date]],"mmm"))</f>
        <v>Mar</v>
      </c>
      <c r="M164" s="8" t="str">
        <f>IF(Sales_Pipeline[[#This Row],[Close_Date]]="","","Q"&amp;ROUNDUP(MONTH(Sales_Pipeline[[#This Row],[Close_Date]])/3,0))</f>
        <v>Q1</v>
      </c>
      <c r="N164" s="2" cm="1">
        <f t="array" ref="N164">IFERROR(_xlfn.IFS(Sales_Pipeline[[#This Row],[Deal_Stage]]="Won",_xlfn.XLOOKUP(Sales_Pipeline[[#This Row],[Product]],Products!$A$2:$A$8,Products!$C$2:$C$8),Sales_Pipeline[[#This Row],[Deal_Stage]]="Lost",_xlfn.XLOOKUP(Sales_Pipeline[[#This Row],[Product]],Products!$A$2:$A$8,Products!$C$2:$C$8)),"")</f>
        <v>55</v>
      </c>
      <c r="O164" s="2">
        <v>54</v>
      </c>
    </row>
    <row r="165" spans="1:15" x14ac:dyDescent="0.3">
      <c r="A165" t="s">
        <v>298</v>
      </c>
      <c r="B165" t="s">
        <v>44</v>
      </c>
      <c r="C165" t="str">
        <f>_xlfn.XLOOKUP(Sales_Pipeline[[#This Row],[Sales_Agent]],Sales_Teams[Sales_Agent],Sales_Teams[Manager])</f>
        <v>Summer Sewald</v>
      </c>
      <c r="D165" t="str">
        <f>_xlfn.XLOOKUP(Sales_Pipeline[[#This Row],[Manager]],Sales_Teams[Manager],Sales_Teams[Regional_Office])</f>
        <v>West</v>
      </c>
      <c r="E165" t="s">
        <v>55</v>
      </c>
      <c r="F165" t="s">
        <v>114</v>
      </c>
      <c r="G165" t="str">
        <f>IFERROR(_xlfn.XLOOKUP(Sales_Pipeline[[#This Row],[Account]],Accounts!$A$2:$A$86,Accounts!$F$2:$F$86),"")</f>
        <v>United States</v>
      </c>
      <c r="H165" t="s">
        <v>57</v>
      </c>
      <c r="I165" s="3">
        <v>42710</v>
      </c>
      <c r="J165" s="3">
        <v>42803</v>
      </c>
      <c r="K165" s="8" t="str">
        <f>IF(Sales_Pipeline[[#This Row],[Close_Date]]="","",TEXT(Sales_Pipeline[[#This Row],[Close_Date]],"ddd"))</f>
        <v>Thu</v>
      </c>
      <c r="L165" s="8" t="str">
        <f>IF(Sales_Pipeline[[#This Row],[Close_Date]]="","",TEXT(Sales_Pipeline[[#This Row],[Close_Date]],"mmm"))</f>
        <v>Mar</v>
      </c>
      <c r="M165" s="8" t="str">
        <f>IF(Sales_Pipeline[[#This Row],[Close_Date]]="","","Q"&amp;ROUNDUP(MONTH(Sales_Pipeline[[#This Row],[Close_Date]])/3,0))</f>
        <v>Q1</v>
      </c>
      <c r="N165" s="2" cm="1">
        <f t="array" ref="N165">IFERROR(_xlfn.IFS(Sales_Pipeline[[#This Row],[Deal_Stage]]="Won",_xlfn.XLOOKUP(Sales_Pipeline[[#This Row],[Product]],Products!$A$2:$A$8,Products!$C$2:$C$8),Sales_Pipeline[[#This Row],[Deal_Stage]]="Lost",_xlfn.XLOOKUP(Sales_Pipeline[[#This Row],[Product]],Products!$A$2:$A$8,Products!$C$2:$C$8)),"")</f>
        <v>1096</v>
      </c>
      <c r="O165" s="2">
        <v>1049</v>
      </c>
    </row>
    <row r="166" spans="1:15" x14ac:dyDescent="0.3">
      <c r="A166" t="s">
        <v>299</v>
      </c>
      <c r="B166" t="s">
        <v>27</v>
      </c>
      <c r="C166" t="str">
        <f>_xlfn.XLOOKUP(Sales_Pipeline[[#This Row],[Sales_Agent]],Sales_Teams[Sales_Agent],Sales_Teams[Manager])</f>
        <v>Rocco Neubert</v>
      </c>
      <c r="D166" t="str">
        <f>_xlfn.XLOOKUP(Sales_Pipeline[[#This Row],[Manager]],Sales_Teams[Manager],Sales_Teams[Regional_Office])</f>
        <v>East</v>
      </c>
      <c r="E166" t="s">
        <v>55</v>
      </c>
      <c r="F166" t="s">
        <v>253</v>
      </c>
      <c r="G166" t="str">
        <f>IFERROR(_xlfn.XLOOKUP(Sales_Pipeline[[#This Row],[Account]],Accounts!$A$2:$A$86,Accounts!$F$2:$F$86),"")</f>
        <v>United States</v>
      </c>
      <c r="H166" t="s">
        <v>57</v>
      </c>
      <c r="I166" s="3">
        <v>42711</v>
      </c>
      <c r="J166" s="3">
        <v>42801</v>
      </c>
      <c r="K166" s="8" t="str">
        <f>IF(Sales_Pipeline[[#This Row],[Close_Date]]="","",TEXT(Sales_Pipeline[[#This Row],[Close_Date]],"ddd"))</f>
        <v>Tue</v>
      </c>
      <c r="L166" s="8" t="str">
        <f>IF(Sales_Pipeline[[#This Row],[Close_Date]]="","",TEXT(Sales_Pipeline[[#This Row],[Close_Date]],"mmm"))</f>
        <v>Mar</v>
      </c>
      <c r="M166" s="8" t="str">
        <f>IF(Sales_Pipeline[[#This Row],[Close_Date]]="","","Q"&amp;ROUNDUP(MONTH(Sales_Pipeline[[#This Row],[Close_Date]])/3,0))</f>
        <v>Q1</v>
      </c>
      <c r="N166" s="2" cm="1">
        <f t="array" ref="N166">IFERROR(_xlfn.IFS(Sales_Pipeline[[#This Row],[Deal_Stage]]="Won",_xlfn.XLOOKUP(Sales_Pipeline[[#This Row],[Product]],Products!$A$2:$A$8,Products!$C$2:$C$8),Sales_Pipeline[[#This Row],[Deal_Stage]]="Lost",_xlfn.XLOOKUP(Sales_Pipeline[[#This Row],[Product]],Products!$A$2:$A$8,Products!$C$2:$C$8)),"")</f>
        <v>1096</v>
      </c>
      <c r="O166" s="2">
        <v>1152</v>
      </c>
    </row>
    <row r="167" spans="1:15" x14ac:dyDescent="0.3">
      <c r="A167" t="s">
        <v>300</v>
      </c>
      <c r="B167" t="s">
        <v>25</v>
      </c>
      <c r="C167" t="str">
        <f>_xlfn.XLOOKUP(Sales_Pipeline[[#This Row],[Sales_Agent]],Sales_Teams[Sales_Agent],Sales_Teams[Manager])</f>
        <v>Rocco Neubert</v>
      </c>
      <c r="D167" t="str">
        <f>_xlfn.XLOOKUP(Sales_Pipeline[[#This Row],[Manager]],Sales_Teams[Manager],Sales_Teams[Regional_Office])</f>
        <v>East</v>
      </c>
      <c r="E167" t="s">
        <v>61</v>
      </c>
      <c r="F167" t="s">
        <v>231</v>
      </c>
      <c r="G167" t="str">
        <f>IFERROR(_xlfn.XLOOKUP(Sales_Pipeline[[#This Row],[Account]],Accounts!$A$2:$A$86,Accounts!$F$2:$F$86),"")</f>
        <v>United States</v>
      </c>
      <c r="H167" t="s">
        <v>82</v>
      </c>
      <c r="I167" s="3">
        <v>42711</v>
      </c>
      <c r="J167" s="3">
        <v>42814</v>
      </c>
      <c r="K167" s="8" t="str">
        <f>IF(Sales_Pipeline[[#This Row],[Close_Date]]="","",TEXT(Sales_Pipeline[[#This Row],[Close_Date]],"ddd"))</f>
        <v>Mon</v>
      </c>
      <c r="L167" s="8" t="str">
        <f>IF(Sales_Pipeline[[#This Row],[Close_Date]]="","",TEXT(Sales_Pipeline[[#This Row],[Close_Date]],"mmm"))</f>
        <v>Mar</v>
      </c>
      <c r="M167" s="8" t="str">
        <f>IF(Sales_Pipeline[[#This Row],[Close_Date]]="","","Q"&amp;ROUNDUP(MONTH(Sales_Pipeline[[#This Row],[Close_Date]])/3,0))</f>
        <v>Q1</v>
      </c>
      <c r="N167" s="2" cm="1">
        <f t="array" ref="N167">IFERROR(_xlfn.IFS(Sales_Pipeline[[#This Row],[Deal_Stage]]="Won",_xlfn.XLOOKUP(Sales_Pipeline[[#This Row],[Product]],Products!$A$2:$A$8,Products!$C$2:$C$8),Sales_Pipeline[[#This Row],[Deal_Stage]]="Lost",_xlfn.XLOOKUP(Sales_Pipeline[[#This Row],[Product]],Products!$A$2:$A$8,Products!$C$2:$C$8)),"")</f>
        <v>55</v>
      </c>
      <c r="O167" s="2">
        <v>0</v>
      </c>
    </row>
    <row r="168" spans="1:15" x14ac:dyDescent="0.3">
      <c r="A168" t="s">
        <v>301</v>
      </c>
      <c r="B168" t="s">
        <v>25</v>
      </c>
      <c r="C168" t="str">
        <f>_xlfn.XLOOKUP(Sales_Pipeline[[#This Row],[Sales_Agent]],Sales_Teams[Sales_Agent],Sales_Teams[Manager])</f>
        <v>Rocco Neubert</v>
      </c>
      <c r="D168" t="str">
        <f>_xlfn.XLOOKUP(Sales_Pipeline[[#This Row],[Manager]],Sales_Teams[Manager],Sales_Teams[Regional_Office])</f>
        <v>East</v>
      </c>
      <c r="E168" t="s">
        <v>8953</v>
      </c>
      <c r="F168" t="s">
        <v>206</v>
      </c>
      <c r="G168" t="str">
        <f>IFERROR(_xlfn.XLOOKUP(Sales_Pipeline[[#This Row],[Account]],Accounts!$A$2:$A$86,Accounts!$F$2:$F$86),"")</f>
        <v>United States</v>
      </c>
      <c r="H168" t="s">
        <v>57</v>
      </c>
      <c r="I168" s="3">
        <v>42711</v>
      </c>
      <c r="J168" s="3">
        <v>42822</v>
      </c>
      <c r="K168" s="8" t="str">
        <f>IF(Sales_Pipeline[[#This Row],[Close_Date]]="","",TEXT(Sales_Pipeline[[#This Row],[Close_Date]],"ddd"))</f>
        <v>Tue</v>
      </c>
      <c r="L168" s="8" t="str">
        <f>IF(Sales_Pipeline[[#This Row],[Close_Date]]="","",TEXT(Sales_Pipeline[[#This Row],[Close_Date]],"mmm"))</f>
        <v>Mar</v>
      </c>
      <c r="M168" s="8" t="str">
        <f>IF(Sales_Pipeline[[#This Row],[Close_Date]]="","","Q"&amp;ROUNDUP(MONTH(Sales_Pipeline[[#This Row],[Close_Date]])/3,0))</f>
        <v>Q1</v>
      </c>
      <c r="N168" s="2" cm="1">
        <f t="array" ref="N168">IFERROR(_xlfn.IFS(Sales_Pipeline[[#This Row],[Deal_Stage]]="Won",_xlfn.XLOOKUP(Sales_Pipeline[[#This Row],[Product]],Products!$A$2:$A$8,Products!$C$2:$C$8),Sales_Pipeline[[#This Row],[Deal_Stage]]="Lost",_xlfn.XLOOKUP(Sales_Pipeline[[#This Row],[Product]],Products!$A$2:$A$8,Products!$C$2:$C$8)),"")</f>
        <v>4821</v>
      </c>
      <c r="O168" s="2">
        <v>4799</v>
      </c>
    </row>
    <row r="169" spans="1:15" x14ac:dyDescent="0.3">
      <c r="A169" t="s">
        <v>302</v>
      </c>
      <c r="B169" t="s">
        <v>13</v>
      </c>
      <c r="C169" t="str">
        <f>_xlfn.XLOOKUP(Sales_Pipeline[[#This Row],[Sales_Agent]],Sales_Teams[Sales_Agent],Sales_Teams[Manager])</f>
        <v>Melvin Marxen</v>
      </c>
      <c r="D169" t="str">
        <f>_xlfn.XLOOKUP(Sales_Pipeline[[#This Row],[Manager]],Sales_Teams[Manager],Sales_Teams[Regional_Office])</f>
        <v>Central</v>
      </c>
      <c r="E169" t="s">
        <v>61</v>
      </c>
      <c r="F169" t="s">
        <v>118</v>
      </c>
      <c r="G169" t="str">
        <f>IFERROR(_xlfn.XLOOKUP(Sales_Pipeline[[#This Row],[Account]],Accounts!$A$2:$A$86,Accounts!$F$2:$F$86),"")</f>
        <v>United States</v>
      </c>
      <c r="H169" t="s">
        <v>57</v>
      </c>
      <c r="I169" s="3">
        <v>42711</v>
      </c>
      <c r="J169" s="3">
        <v>42806</v>
      </c>
      <c r="K169" s="8" t="str">
        <f>IF(Sales_Pipeline[[#This Row],[Close_Date]]="","",TEXT(Sales_Pipeline[[#This Row],[Close_Date]],"ddd"))</f>
        <v>Sun</v>
      </c>
      <c r="L169" s="8" t="str">
        <f>IF(Sales_Pipeline[[#This Row],[Close_Date]]="","",TEXT(Sales_Pipeline[[#This Row],[Close_Date]],"mmm"))</f>
        <v>Mar</v>
      </c>
      <c r="M169" s="8" t="str">
        <f>IF(Sales_Pipeline[[#This Row],[Close_Date]]="","","Q"&amp;ROUNDUP(MONTH(Sales_Pipeline[[#This Row],[Close_Date]])/3,0))</f>
        <v>Q1</v>
      </c>
      <c r="N169" s="2" cm="1">
        <f t="array" ref="N169">IFERROR(_xlfn.IFS(Sales_Pipeline[[#This Row],[Deal_Stage]]="Won",_xlfn.XLOOKUP(Sales_Pipeline[[#This Row],[Product]],Products!$A$2:$A$8,Products!$C$2:$C$8),Sales_Pipeline[[#This Row],[Deal_Stage]]="Lost",_xlfn.XLOOKUP(Sales_Pipeline[[#This Row],[Product]],Products!$A$2:$A$8,Products!$C$2:$C$8)),"")</f>
        <v>55</v>
      </c>
      <c r="O169" s="2">
        <v>51</v>
      </c>
    </row>
    <row r="170" spans="1:15" x14ac:dyDescent="0.3">
      <c r="A170" t="s">
        <v>303</v>
      </c>
      <c r="B170" t="s">
        <v>36</v>
      </c>
      <c r="C170" t="str">
        <f>_xlfn.XLOOKUP(Sales_Pipeline[[#This Row],[Sales_Agent]],Sales_Teams[Sales_Agent],Sales_Teams[Manager])</f>
        <v>Celia Rouche</v>
      </c>
      <c r="D170" t="str">
        <f>_xlfn.XLOOKUP(Sales_Pipeline[[#This Row],[Manager]],Sales_Teams[Manager],Sales_Teams[Regional_Office])</f>
        <v>West</v>
      </c>
      <c r="E170" t="s">
        <v>76</v>
      </c>
      <c r="F170" t="s">
        <v>70</v>
      </c>
      <c r="G170" t="str">
        <f>IFERROR(_xlfn.XLOOKUP(Sales_Pipeline[[#This Row],[Account]],Accounts!$A$2:$A$86,Accounts!$F$2:$F$86),"")</f>
        <v>United States</v>
      </c>
      <c r="H170" t="s">
        <v>57</v>
      </c>
      <c r="I170" s="3">
        <v>42711</v>
      </c>
      <c r="J170" s="3">
        <v>42797</v>
      </c>
      <c r="K170" s="8" t="str">
        <f>IF(Sales_Pipeline[[#This Row],[Close_Date]]="","",TEXT(Sales_Pipeline[[#This Row],[Close_Date]],"ddd"))</f>
        <v>Fri</v>
      </c>
      <c r="L170" s="8" t="str">
        <f>IF(Sales_Pipeline[[#This Row],[Close_Date]]="","",TEXT(Sales_Pipeline[[#This Row],[Close_Date]],"mmm"))</f>
        <v>Mar</v>
      </c>
      <c r="M170" s="8" t="str">
        <f>IF(Sales_Pipeline[[#This Row],[Close_Date]]="","","Q"&amp;ROUNDUP(MONTH(Sales_Pipeline[[#This Row],[Close_Date]])/3,0))</f>
        <v>Q1</v>
      </c>
      <c r="N170" s="2" cm="1">
        <f t="array" ref="N170">IFERROR(_xlfn.IFS(Sales_Pipeline[[#This Row],[Deal_Stage]]="Won",_xlfn.XLOOKUP(Sales_Pipeline[[#This Row],[Product]],Products!$A$2:$A$8,Products!$C$2:$C$8),Sales_Pipeline[[#This Row],[Deal_Stage]]="Lost",_xlfn.XLOOKUP(Sales_Pipeline[[#This Row],[Product]],Products!$A$2:$A$8,Products!$C$2:$C$8)),"")</f>
        <v>3393</v>
      </c>
      <c r="O170" s="2">
        <v>3426</v>
      </c>
    </row>
    <row r="171" spans="1:15" x14ac:dyDescent="0.3">
      <c r="A171" t="s">
        <v>304</v>
      </c>
      <c r="B171" t="s">
        <v>10</v>
      </c>
      <c r="C171" t="str">
        <f>_xlfn.XLOOKUP(Sales_Pipeline[[#This Row],[Sales_Agent]],Sales_Teams[Sales_Agent],Sales_Teams[Manager])</f>
        <v>Melvin Marxen</v>
      </c>
      <c r="D171" t="str">
        <f>_xlfn.XLOOKUP(Sales_Pipeline[[#This Row],[Manager]],Sales_Teams[Manager],Sales_Teams[Regional_Office])</f>
        <v>Central</v>
      </c>
      <c r="E171" t="s">
        <v>61</v>
      </c>
      <c r="F171" t="s">
        <v>169</v>
      </c>
      <c r="G171" t="str">
        <f>IFERROR(_xlfn.XLOOKUP(Sales_Pipeline[[#This Row],[Account]],Accounts!$A$2:$A$86,Accounts!$F$2:$F$86),"")</f>
        <v>Panama</v>
      </c>
      <c r="H171" t="s">
        <v>57</v>
      </c>
      <c r="I171" s="3">
        <v>42711</v>
      </c>
      <c r="J171" s="3">
        <v>42805</v>
      </c>
      <c r="K171" s="8" t="str">
        <f>IF(Sales_Pipeline[[#This Row],[Close_Date]]="","",TEXT(Sales_Pipeline[[#This Row],[Close_Date]],"ddd"))</f>
        <v>Sat</v>
      </c>
      <c r="L171" s="8" t="str">
        <f>IF(Sales_Pipeline[[#This Row],[Close_Date]]="","",TEXT(Sales_Pipeline[[#This Row],[Close_Date]],"mmm"))</f>
        <v>Mar</v>
      </c>
      <c r="M171" s="8" t="str">
        <f>IF(Sales_Pipeline[[#This Row],[Close_Date]]="","","Q"&amp;ROUNDUP(MONTH(Sales_Pipeline[[#This Row],[Close_Date]])/3,0))</f>
        <v>Q1</v>
      </c>
      <c r="N171" s="2" cm="1">
        <f t="array" ref="N171">IFERROR(_xlfn.IFS(Sales_Pipeline[[#This Row],[Deal_Stage]]="Won",_xlfn.XLOOKUP(Sales_Pipeline[[#This Row],[Product]],Products!$A$2:$A$8,Products!$C$2:$C$8),Sales_Pipeline[[#This Row],[Deal_Stage]]="Lost",_xlfn.XLOOKUP(Sales_Pipeline[[#This Row],[Product]],Products!$A$2:$A$8,Products!$C$2:$C$8)),"")</f>
        <v>55</v>
      </c>
      <c r="O171" s="2">
        <v>51</v>
      </c>
    </row>
    <row r="172" spans="1:15" x14ac:dyDescent="0.3">
      <c r="A172" t="s">
        <v>305</v>
      </c>
      <c r="B172" t="s">
        <v>43</v>
      </c>
      <c r="C172" t="str">
        <f>_xlfn.XLOOKUP(Sales_Pipeline[[#This Row],[Sales_Agent]],Sales_Teams[Sales_Agent],Sales_Teams[Manager])</f>
        <v>Summer Sewald</v>
      </c>
      <c r="D172" t="str">
        <f>_xlfn.XLOOKUP(Sales_Pipeline[[#This Row],[Manager]],Sales_Teams[Manager],Sales_Teams[Regional_Office])</f>
        <v>West</v>
      </c>
      <c r="E172" t="s">
        <v>63</v>
      </c>
      <c r="F172" t="s">
        <v>89</v>
      </c>
      <c r="G172" t="str">
        <f>IFERROR(_xlfn.XLOOKUP(Sales_Pipeline[[#This Row],[Account]],Accounts!$A$2:$A$86,Accounts!$F$2:$F$86),"")</f>
        <v>United States</v>
      </c>
      <c r="H172" t="s">
        <v>57</v>
      </c>
      <c r="I172" s="3">
        <v>42711</v>
      </c>
      <c r="J172" s="3">
        <v>42814</v>
      </c>
      <c r="K172" s="8" t="str">
        <f>IF(Sales_Pipeline[[#This Row],[Close_Date]]="","",TEXT(Sales_Pipeline[[#This Row],[Close_Date]],"ddd"))</f>
        <v>Mon</v>
      </c>
      <c r="L172" s="8" t="str">
        <f>IF(Sales_Pipeline[[#This Row],[Close_Date]]="","",TEXT(Sales_Pipeline[[#This Row],[Close_Date]],"mmm"))</f>
        <v>Mar</v>
      </c>
      <c r="M172" s="8" t="str">
        <f>IF(Sales_Pipeline[[#This Row],[Close_Date]]="","","Q"&amp;ROUNDUP(MONTH(Sales_Pipeline[[#This Row],[Close_Date]])/3,0))</f>
        <v>Q1</v>
      </c>
      <c r="N172" s="2" cm="1">
        <f t="array" ref="N172">IFERROR(_xlfn.IFS(Sales_Pipeline[[#This Row],[Deal_Stage]]="Won",_xlfn.XLOOKUP(Sales_Pipeline[[#This Row],[Product]],Products!$A$2:$A$8,Products!$C$2:$C$8),Sales_Pipeline[[#This Row],[Deal_Stage]]="Lost",_xlfn.XLOOKUP(Sales_Pipeline[[#This Row],[Product]],Products!$A$2:$A$8,Products!$C$2:$C$8)),"")</f>
        <v>550</v>
      </c>
      <c r="O172" s="2">
        <v>564</v>
      </c>
    </row>
    <row r="173" spans="1:15" x14ac:dyDescent="0.3">
      <c r="A173" t="s">
        <v>306</v>
      </c>
      <c r="B173" t="s">
        <v>6</v>
      </c>
      <c r="C173" t="str">
        <f>_xlfn.XLOOKUP(Sales_Pipeline[[#This Row],[Sales_Agent]],Sales_Teams[Sales_Agent],Sales_Teams[Manager])</f>
        <v>Dustin Brinkmann</v>
      </c>
      <c r="D173" t="str">
        <f>_xlfn.XLOOKUP(Sales_Pipeline[[#This Row],[Manager]],Sales_Teams[Manager],Sales_Teams[Regional_Office])</f>
        <v>Central</v>
      </c>
      <c r="E173" t="s">
        <v>84</v>
      </c>
      <c r="F173" t="s">
        <v>59</v>
      </c>
      <c r="G173" t="str">
        <f>IFERROR(_xlfn.XLOOKUP(Sales_Pipeline[[#This Row],[Account]],Accounts!$A$2:$A$86,Accounts!$F$2:$F$86),"")</f>
        <v>United States</v>
      </c>
      <c r="H173" t="s">
        <v>57</v>
      </c>
      <c r="I173" s="3">
        <v>42712</v>
      </c>
      <c r="J173" s="3">
        <v>42795</v>
      </c>
      <c r="K173" s="8" t="str">
        <f>IF(Sales_Pipeline[[#This Row],[Close_Date]]="","",TEXT(Sales_Pipeline[[#This Row],[Close_Date]],"ddd"))</f>
        <v>Wed</v>
      </c>
      <c r="L173" s="8" t="str">
        <f>IF(Sales_Pipeline[[#This Row],[Close_Date]]="","",TEXT(Sales_Pipeline[[#This Row],[Close_Date]],"mmm"))</f>
        <v>Mar</v>
      </c>
      <c r="M173" s="8" t="str">
        <f>IF(Sales_Pipeline[[#This Row],[Close_Date]]="","","Q"&amp;ROUNDUP(MONTH(Sales_Pipeline[[#This Row],[Close_Date]])/3,0))</f>
        <v>Q1</v>
      </c>
      <c r="N173" s="2" cm="1">
        <f t="array" ref="N173">IFERROR(_xlfn.IFS(Sales_Pipeline[[#This Row],[Deal_Stage]]="Won",_xlfn.XLOOKUP(Sales_Pipeline[[#This Row],[Product]],Products!$A$2:$A$8,Products!$C$2:$C$8),Sales_Pipeline[[#This Row],[Deal_Stage]]="Lost",_xlfn.XLOOKUP(Sales_Pipeline[[#This Row],[Product]],Products!$A$2:$A$8,Products!$C$2:$C$8)),"")</f>
        <v>5482</v>
      </c>
      <c r="O173" s="2">
        <v>5882</v>
      </c>
    </row>
    <row r="174" spans="1:15" x14ac:dyDescent="0.3">
      <c r="A174" t="s">
        <v>307</v>
      </c>
      <c r="B174" t="s">
        <v>25</v>
      </c>
      <c r="C174" t="str">
        <f>_xlfn.XLOOKUP(Sales_Pipeline[[#This Row],[Sales_Agent]],Sales_Teams[Sales_Agent],Sales_Teams[Manager])</f>
        <v>Rocco Neubert</v>
      </c>
      <c r="D174" t="str">
        <f>_xlfn.XLOOKUP(Sales_Pipeline[[#This Row],[Manager]],Sales_Teams[Manager],Sales_Teams[Regional_Office])</f>
        <v>East</v>
      </c>
      <c r="E174" t="s">
        <v>8953</v>
      </c>
      <c r="F174" t="s">
        <v>134</v>
      </c>
      <c r="G174" t="str">
        <f>IFERROR(_xlfn.XLOOKUP(Sales_Pipeline[[#This Row],[Account]],Accounts!$A$2:$A$86,Accounts!$F$2:$F$86),"")</f>
        <v>United States</v>
      </c>
      <c r="H174" t="s">
        <v>77</v>
      </c>
      <c r="I174" s="3">
        <v>42712</v>
      </c>
      <c r="K174" s="8" t="str">
        <f>IF(Sales_Pipeline[[#This Row],[Close_Date]]="","",TEXT(Sales_Pipeline[[#This Row],[Close_Date]],"ddd"))</f>
        <v/>
      </c>
      <c r="L174" s="8" t="str">
        <f>IF(Sales_Pipeline[[#This Row],[Close_Date]]="","",TEXT(Sales_Pipeline[[#This Row],[Close_Date]],"mmm"))</f>
        <v/>
      </c>
      <c r="M174" s="8" t="str">
        <f>IF(Sales_Pipeline[[#This Row],[Close_Date]]="","","Q"&amp;ROUNDUP(MONTH(Sales_Pipeline[[#This Row],[Close_Date]])/3,0))</f>
        <v/>
      </c>
      <c r="N174" s="2" t="str" cm="1">
        <f t="array" ref="N174">IFERROR(_xlfn.IFS(Sales_Pipeline[[#This Row],[Deal_Stage]]="Won",_xlfn.XLOOKUP(Sales_Pipeline[[#This Row],[Product]],Products!$A$2:$A$8,Products!$C$2:$C$8),Sales_Pipeline[[#This Row],[Deal_Stage]]="Lost",_xlfn.XLOOKUP(Sales_Pipeline[[#This Row],[Product]],Products!$A$2:$A$8,Products!$C$2:$C$8)),"")</f>
        <v/>
      </c>
      <c r="O174" s="2">
        <v>0</v>
      </c>
    </row>
    <row r="175" spans="1:15" x14ac:dyDescent="0.3">
      <c r="A175" t="s">
        <v>308</v>
      </c>
      <c r="B175" t="s">
        <v>28</v>
      </c>
      <c r="C175" t="str">
        <f>_xlfn.XLOOKUP(Sales_Pipeline[[#This Row],[Sales_Agent]],Sales_Teams[Sales_Agent],Sales_Teams[Manager])</f>
        <v>Rocco Neubert</v>
      </c>
      <c r="D175" t="str">
        <f>_xlfn.XLOOKUP(Sales_Pipeline[[#This Row],[Manager]],Sales_Teams[Manager],Sales_Teams[Regional_Office])</f>
        <v>East</v>
      </c>
      <c r="E175" t="s">
        <v>8953</v>
      </c>
      <c r="F175" t="s">
        <v>231</v>
      </c>
      <c r="G175" t="str">
        <f>IFERROR(_xlfn.XLOOKUP(Sales_Pipeline[[#This Row],[Account]],Accounts!$A$2:$A$86,Accounts!$F$2:$F$86),"")</f>
        <v>United States</v>
      </c>
      <c r="H175" t="s">
        <v>57</v>
      </c>
      <c r="I175" s="3">
        <v>42712</v>
      </c>
      <c r="J175" s="3">
        <v>42814</v>
      </c>
      <c r="K175" s="8" t="str">
        <f>IF(Sales_Pipeline[[#This Row],[Close_Date]]="","",TEXT(Sales_Pipeline[[#This Row],[Close_Date]],"ddd"))</f>
        <v>Mon</v>
      </c>
      <c r="L175" s="8" t="str">
        <f>IF(Sales_Pipeline[[#This Row],[Close_Date]]="","",TEXT(Sales_Pipeline[[#This Row],[Close_Date]],"mmm"))</f>
        <v>Mar</v>
      </c>
      <c r="M175" s="8" t="str">
        <f>IF(Sales_Pipeline[[#This Row],[Close_Date]]="","","Q"&amp;ROUNDUP(MONTH(Sales_Pipeline[[#This Row],[Close_Date]])/3,0))</f>
        <v>Q1</v>
      </c>
      <c r="N175" s="2" cm="1">
        <f t="array" ref="N175">IFERROR(_xlfn.IFS(Sales_Pipeline[[#This Row],[Deal_Stage]]="Won",_xlfn.XLOOKUP(Sales_Pipeline[[#This Row],[Product]],Products!$A$2:$A$8,Products!$C$2:$C$8),Sales_Pipeline[[#This Row],[Deal_Stage]]="Lost",_xlfn.XLOOKUP(Sales_Pipeline[[#This Row],[Product]],Products!$A$2:$A$8,Products!$C$2:$C$8)),"")</f>
        <v>4821</v>
      </c>
      <c r="O175" s="2">
        <v>5059</v>
      </c>
    </row>
    <row r="176" spans="1:15" x14ac:dyDescent="0.3">
      <c r="A176" t="s">
        <v>309</v>
      </c>
      <c r="B176" t="s">
        <v>40</v>
      </c>
      <c r="C176" t="str">
        <f>_xlfn.XLOOKUP(Sales_Pipeline[[#This Row],[Sales_Agent]],Sales_Teams[Sales_Agent],Sales_Teams[Manager])</f>
        <v>Summer Sewald</v>
      </c>
      <c r="D176" t="str">
        <f>_xlfn.XLOOKUP(Sales_Pipeline[[#This Row],[Manager]],Sales_Teams[Manager],Sales_Teams[Regional_Office])</f>
        <v>West</v>
      </c>
      <c r="E176" t="s">
        <v>76</v>
      </c>
      <c r="G176" t="str">
        <f>IFERROR(_xlfn.XLOOKUP(Sales_Pipeline[[#This Row],[Account]],Accounts!$A$2:$A$86,Accounts!$F$2:$F$86),"")</f>
        <v/>
      </c>
      <c r="H176" t="s">
        <v>77</v>
      </c>
      <c r="I176" s="3">
        <v>42712</v>
      </c>
      <c r="K176" s="8" t="str">
        <f>IF(Sales_Pipeline[[#This Row],[Close_Date]]="","",TEXT(Sales_Pipeline[[#This Row],[Close_Date]],"ddd"))</f>
        <v/>
      </c>
      <c r="L176" s="8" t="str">
        <f>IF(Sales_Pipeline[[#This Row],[Close_Date]]="","",TEXT(Sales_Pipeline[[#This Row],[Close_Date]],"mmm"))</f>
        <v/>
      </c>
      <c r="M176" s="8" t="str">
        <f>IF(Sales_Pipeline[[#This Row],[Close_Date]]="","","Q"&amp;ROUNDUP(MONTH(Sales_Pipeline[[#This Row],[Close_Date]])/3,0))</f>
        <v/>
      </c>
      <c r="N176" s="2" t="str" cm="1">
        <f t="array" ref="N176">IFERROR(_xlfn.IFS(Sales_Pipeline[[#This Row],[Deal_Stage]]="Won",_xlfn.XLOOKUP(Sales_Pipeline[[#This Row],[Product]],Products!$A$2:$A$8,Products!$C$2:$C$8),Sales_Pipeline[[#This Row],[Deal_Stage]]="Lost",_xlfn.XLOOKUP(Sales_Pipeline[[#This Row],[Product]],Products!$A$2:$A$8,Products!$C$2:$C$8)),"")</f>
        <v/>
      </c>
      <c r="O176" s="2">
        <v>0</v>
      </c>
    </row>
    <row r="177" spans="1:15" x14ac:dyDescent="0.3">
      <c r="A177" t="s">
        <v>310</v>
      </c>
      <c r="B177" t="s">
        <v>43</v>
      </c>
      <c r="C177" t="str">
        <f>_xlfn.XLOOKUP(Sales_Pipeline[[#This Row],[Sales_Agent]],Sales_Teams[Sales_Agent],Sales_Teams[Manager])</f>
        <v>Summer Sewald</v>
      </c>
      <c r="D177" t="str">
        <f>_xlfn.XLOOKUP(Sales_Pipeline[[#This Row],[Manager]],Sales_Teams[Manager],Sales_Teams[Regional_Office])</f>
        <v>West</v>
      </c>
      <c r="E177" t="s">
        <v>55</v>
      </c>
      <c r="G177" t="str">
        <f>IFERROR(_xlfn.XLOOKUP(Sales_Pipeline[[#This Row],[Account]],Accounts!$A$2:$A$86,Accounts!$F$2:$F$86),"")</f>
        <v/>
      </c>
      <c r="H177" t="s">
        <v>77</v>
      </c>
      <c r="I177" s="3">
        <v>42712</v>
      </c>
      <c r="K177" s="8" t="str">
        <f>IF(Sales_Pipeline[[#This Row],[Close_Date]]="","",TEXT(Sales_Pipeline[[#This Row],[Close_Date]],"ddd"))</f>
        <v/>
      </c>
      <c r="L177" s="8" t="str">
        <f>IF(Sales_Pipeline[[#This Row],[Close_Date]]="","",TEXT(Sales_Pipeline[[#This Row],[Close_Date]],"mmm"))</f>
        <v/>
      </c>
      <c r="M177" s="8" t="str">
        <f>IF(Sales_Pipeline[[#This Row],[Close_Date]]="","","Q"&amp;ROUNDUP(MONTH(Sales_Pipeline[[#This Row],[Close_Date]])/3,0))</f>
        <v/>
      </c>
      <c r="N177" s="2" t="str" cm="1">
        <f t="array" ref="N177">IFERROR(_xlfn.IFS(Sales_Pipeline[[#This Row],[Deal_Stage]]="Won",_xlfn.XLOOKUP(Sales_Pipeline[[#This Row],[Product]],Products!$A$2:$A$8,Products!$C$2:$C$8),Sales_Pipeline[[#This Row],[Deal_Stage]]="Lost",_xlfn.XLOOKUP(Sales_Pipeline[[#This Row],[Product]],Products!$A$2:$A$8,Products!$C$2:$C$8)),"")</f>
        <v/>
      </c>
      <c r="O177" s="2">
        <v>0</v>
      </c>
    </row>
    <row r="178" spans="1:15" x14ac:dyDescent="0.3">
      <c r="A178" t="s">
        <v>311</v>
      </c>
      <c r="B178" t="s">
        <v>43</v>
      </c>
      <c r="C178" t="str">
        <f>_xlfn.XLOOKUP(Sales_Pipeline[[#This Row],[Sales_Agent]],Sales_Teams[Sales_Agent],Sales_Teams[Manager])</f>
        <v>Summer Sewald</v>
      </c>
      <c r="D178" t="str">
        <f>_xlfn.XLOOKUP(Sales_Pipeline[[#This Row],[Manager]],Sales_Teams[Manager],Sales_Teams[Regional_Office])</f>
        <v>West</v>
      </c>
      <c r="E178" t="s">
        <v>76</v>
      </c>
      <c r="F178" t="s">
        <v>288</v>
      </c>
      <c r="G178" t="str">
        <f>IFERROR(_xlfn.XLOOKUP(Sales_Pipeline[[#This Row],[Account]],Accounts!$A$2:$A$86,Accounts!$F$2:$F$86),"")</f>
        <v>United States</v>
      </c>
      <c r="H178" t="s">
        <v>57</v>
      </c>
      <c r="I178" s="3">
        <v>42712</v>
      </c>
      <c r="J178" s="3">
        <v>42805</v>
      </c>
      <c r="K178" s="8" t="str">
        <f>IF(Sales_Pipeline[[#This Row],[Close_Date]]="","",TEXT(Sales_Pipeline[[#This Row],[Close_Date]],"ddd"))</f>
        <v>Sat</v>
      </c>
      <c r="L178" s="8" t="str">
        <f>IF(Sales_Pipeline[[#This Row],[Close_Date]]="","",TEXT(Sales_Pipeline[[#This Row],[Close_Date]],"mmm"))</f>
        <v>Mar</v>
      </c>
      <c r="M178" s="8" t="str">
        <f>IF(Sales_Pipeline[[#This Row],[Close_Date]]="","","Q"&amp;ROUNDUP(MONTH(Sales_Pipeline[[#This Row],[Close_Date]])/3,0))</f>
        <v>Q1</v>
      </c>
      <c r="N178" s="2" cm="1">
        <f t="array" ref="N178">IFERROR(_xlfn.IFS(Sales_Pipeline[[#This Row],[Deal_Stage]]="Won",_xlfn.XLOOKUP(Sales_Pipeline[[#This Row],[Product]],Products!$A$2:$A$8,Products!$C$2:$C$8),Sales_Pipeline[[#This Row],[Deal_Stage]]="Lost",_xlfn.XLOOKUP(Sales_Pipeline[[#This Row],[Product]],Products!$A$2:$A$8,Products!$C$2:$C$8)),"")</f>
        <v>3393</v>
      </c>
      <c r="O178" s="2">
        <v>3388</v>
      </c>
    </row>
    <row r="179" spans="1:15" x14ac:dyDescent="0.3">
      <c r="A179" t="s">
        <v>312</v>
      </c>
      <c r="B179" t="s">
        <v>42</v>
      </c>
      <c r="C179" t="str">
        <f>_xlfn.XLOOKUP(Sales_Pipeline[[#This Row],[Sales_Agent]],Sales_Teams[Sales_Agent],Sales_Teams[Manager])</f>
        <v>Summer Sewald</v>
      </c>
      <c r="D179" t="str">
        <f>_xlfn.XLOOKUP(Sales_Pipeline[[#This Row],[Manager]],Sales_Teams[Manager],Sales_Teams[Regional_Office])</f>
        <v>West</v>
      </c>
      <c r="E179" t="s">
        <v>84</v>
      </c>
      <c r="G179" t="str">
        <f>IFERROR(_xlfn.XLOOKUP(Sales_Pipeline[[#This Row],[Account]],Accounts!$A$2:$A$86,Accounts!$F$2:$F$86),"")</f>
        <v/>
      </c>
      <c r="H179" t="s">
        <v>77</v>
      </c>
      <c r="I179" s="3">
        <v>42712</v>
      </c>
      <c r="K179" s="8" t="str">
        <f>IF(Sales_Pipeline[[#This Row],[Close_Date]]="","",TEXT(Sales_Pipeline[[#This Row],[Close_Date]],"ddd"))</f>
        <v/>
      </c>
      <c r="L179" s="8" t="str">
        <f>IF(Sales_Pipeline[[#This Row],[Close_Date]]="","",TEXT(Sales_Pipeline[[#This Row],[Close_Date]],"mmm"))</f>
        <v/>
      </c>
      <c r="M179" s="8" t="str">
        <f>IF(Sales_Pipeline[[#This Row],[Close_Date]]="","","Q"&amp;ROUNDUP(MONTH(Sales_Pipeline[[#This Row],[Close_Date]])/3,0))</f>
        <v/>
      </c>
      <c r="N179" s="2" t="str" cm="1">
        <f t="array" ref="N179">IFERROR(_xlfn.IFS(Sales_Pipeline[[#This Row],[Deal_Stage]]="Won",_xlfn.XLOOKUP(Sales_Pipeline[[#This Row],[Product]],Products!$A$2:$A$8,Products!$C$2:$C$8),Sales_Pipeline[[#This Row],[Deal_Stage]]="Lost",_xlfn.XLOOKUP(Sales_Pipeline[[#This Row],[Product]],Products!$A$2:$A$8,Products!$C$2:$C$8)),"")</f>
        <v/>
      </c>
      <c r="O179" s="2">
        <v>0</v>
      </c>
    </row>
    <row r="180" spans="1:15" x14ac:dyDescent="0.3">
      <c r="A180" t="s">
        <v>313</v>
      </c>
      <c r="B180" t="s">
        <v>37</v>
      </c>
      <c r="C180" t="str">
        <f>_xlfn.XLOOKUP(Sales_Pipeline[[#This Row],[Sales_Agent]],Sales_Teams[Sales_Agent],Sales_Teams[Manager])</f>
        <v>Celia Rouche</v>
      </c>
      <c r="D180" t="str">
        <f>_xlfn.XLOOKUP(Sales_Pipeline[[#This Row],[Manager]],Sales_Teams[Manager],Sales_Teams[Regional_Office])</f>
        <v>West</v>
      </c>
      <c r="E180" t="s">
        <v>84</v>
      </c>
      <c r="F180" t="s">
        <v>107</v>
      </c>
      <c r="G180" t="str">
        <f>IFERROR(_xlfn.XLOOKUP(Sales_Pipeline[[#This Row],[Account]],Accounts!$A$2:$A$86,Accounts!$F$2:$F$86),"")</f>
        <v>United States</v>
      </c>
      <c r="H180" t="s">
        <v>57</v>
      </c>
      <c r="I180" s="3">
        <v>42712</v>
      </c>
      <c r="J180" s="3">
        <v>42804</v>
      </c>
      <c r="K180" s="8" t="str">
        <f>IF(Sales_Pipeline[[#This Row],[Close_Date]]="","",TEXT(Sales_Pipeline[[#This Row],[Close_Date]],"ddd"))</f>
        <v>Fri</v>
      </c>
      <c r="L180" s="8" t="str">
        <f>IF(Sales_Pipeline[[#This Row],[Close_Date]]="","",TEXT(Sales_Pipeline[[#This Row],[Close_Date]],"mmm"))</f>
        <v>Mar</v>
      </c>
      <c r="M180" s="8" t="str">
        <f>IF(Sales_Pipeline[[#This Row],[Close_Date]]="","","Q"&amp;ROUNDUP(MONTH(Sales_Pipeline[[#This Row],[Close_Date]])/3,0))</f>
        <v>Q1</v>
      </c>
      <c r="N180" s="2" cm="1">
        <f t="array" ref="N180">IFERROR(_xlfn.IFS(Sales_Pipeline[[#This Row],[Deal_Stage]]="Won",_xlfn.XLOOKUP(Sales_Pipeline[[#This Row],[Product]],Products!$A$2:$A$8,Products!$C$2:$C$8),Sales_Pipeline[[#This Row],[Deal_Stage]]="Lost",_xlfn.XLOOKUP(Sales_Pipeline[[#This Row],[Product]],Products!$A$2:$A$8,Products!$C$2:$C$8)),"")</f>
        <v>5482</v>
      </c>
      <c r="O180" s="2">
        <v>5410</v>
      </c>
    </row>
    <row r="181" spans="1:15" x14ac:dyDescent="0.3">
      <c r="A181" t="s">
        <v>314</v>
      </c>
      <c r="B181" t="s">
        <v>29</v>
      </c>
      <c r="C181" t="str">
        <f>_xlfn.XLOOKUP(Sales_Pipeline[[#This Row],[Sales_Agent]],Sales_Teams[Sales_Agent],Sales_Teams[Manager])</f>
        <v>Rocco Neubert</v>
      </c>
      <c r="D181" t="str">
        <f>_xlfn.XLOOKUP(Sales_Pipeline[[#This Row],[Manager]],Sales_Teams[Manager],Sales_Teams[Regional_Office])</f>
        <v>East</v>
      </c>
      <c r="E181" t="s">
        <v>55</v>
      </c>
      <c r="F181" t="s">
        <v>315</v>
      </c>
      <c r="G181" t="str">
        <f>IFERROR(_xlfn.XLOOKUP(Sales_Pipeline[[#This Row],[Account]],Accounts!$A$2:$A$86,Accounts!$F$2:$F$86),"")</f>
        <v>United States</v>
      </c>
      <c r="H181" t="s">
        <v>57</v>
      </c>
      <c r="I181" s="3">
        <v>42712</v>
      </c>
      <c r="J181" s="3">
        <v>42822</v>
      </c>
      <c r="K181" s="8" t="str">
        <f>IF(Sales_Pipeline[[#This Row],[Close_Date]]="","",TEXT(Sales_Pipeline[[#This Row],[Close_Date]],"ddd"))</f>
        <v>Tue</v>
      </c>
      <c r="L181" s="8" t="str">
        <f>IF(Sales_Pipeline[[#This Row],[Close_Date]]="","",TEXT(Sales_Pipeline[[#This Row],[Close_Date]],"mmm"))</f>
        <v>Mar</v>
      </c>
      <c r="M181" s="8" t="str">
        <f>IF(Sales_Pipeline[[#This Row],[Close_Date]]="","","Q"&amp;ROUNDUP(MONTH(Sales_Pipeline[[#This Row],[Close_Date]])/3,0))</f>
        <v>Q1</v>
      </c>
      <c r="N181" s="2" cm="1">
        <f t="array" ref="N181">IFERROR(_xlfn.IFS(Sales_Pipeline[[#This Row],[Deal_Stage]]="Won",_xlfn.XLOOKUP(Sales_Pipeline[[#This Row],[Product]],Products!$A$2:$A$8,Products!$C$2:$C$8),Sales_Pipeline[[#This Row],[Deal_Stage]]="Lost",_xlfn.XLOOKUP(Sales_Pipeline[[#This Row],[Product]],Products!$A$2:$A$8,Products!$C$2:$C$8)),"")</f>
        <v>1096</v>
      </c>
      <c r="O181" s="2">
        <v>978</v>
      </c>
    </row>
    <row r="182" spans="1:15" x14ac:dyDescent="0.3">
      <c r="A182" t="s">
        <v>316</v>
      </c>
      <c r="B182" t="s">
        <v>32</v>
      </c>
      <c r="C182" t="str">
        <f>_xlfn.XLOOKUP(Sales_Pipeline[[#This Row],[Sales_Agent]],Sales_Teams[Sales_Agent],Sales_Teams[Manager])</f>
        <v>Celia Rouche</v>
      </c>
      <c r="D182" t="str">
        <f>_xlfn.XLOOKUP(Sales_Pipeline[[#This Row],[Manager]],Sales_Teams[Manager],Sales_Teams[Regional_Office])</f>
        <v>West</v>
      </c>
      <c r="E182" t="s">
        <v>61</v>
      </c>
      <c r="F182" t="s">
        <v>92</v>
      </c>
      <c r="G182" t="str">
        <f>IFERROR(_xlfn.XLOOKUP(Sales_Pipeline[[#This Row],[Account]],Accounts!$A$2:$A$86,Accounts!$F$2:$F$86),"")</f>
        <v>United States</v>
      </c>
      <c r="H182" t="s">
        <v>57</v>
      </c>
      <c r="I182" s="3">
        <v>42712</v>
      </c>
      <c r="J182" s="3">
        <v>42820</v>
      </c>
      <c r="K182" s="8" t="str">
        <f>IF(Sales_Pipeline[[#This Row],[Close_Date]]="","",TEXT(Sales_Pipeline[[#This Row],[Close_Date]],"ddd"))</f>
        <v>Sun</v>
      </c>
      <c r="L182" s="8" t="str">
        <f>IF(Sales_Pipeline[[#This Row],[Close_Date]]="","",TEXT(Sales_Pipeline[[#This Row],[Close_Date]],"mmm"))</f>
        <v>Mar</v>
      </c>
      <c r="M182" s="8" t="str">
        <f>IF(Sales_Pipeline[[#This Row],[Close_Date]]="","","Q"&amp;ROUNDUP(MONTH(Sales_Pipeline[[#This Row],[Close_Date]])/3,0))</f>
        <v>Q1</v>
      </c>
      <c r="N182" s="2" cm="1">
        <f t="array" ref="N182">IFERROR(_xlfn.IFS(Sales_Pipeline[[#This Row],[Deal_Stage]]="Won",_xlfn.XLOOKUP(Sales_Pipeline[[#This Row],[Product]],Products!$A$2:$A$8,Products!$C$2:$C$8),Sales_Pipeline[[#This Row],[Deal_Stage]]="Lost",_xlfn.XLOOKUP(Sales_Pipeline[[#This Row],[Product]],Products!$A$2:$A$8,Products!$C$2:$C$8)),"")</f>
        <v>55</v>
      </c>
      <c r="O182" s="2">
        <v>54</v>
      </c>
    </row>
    <row r="183" spans="1:15" x14ac:dyDescent="0.3">
      <c r="A183" t="s">
        <v>317</v>
      </c>
      <c r="B183" t="s">
        <v>3</v>
      </c>
      <c r="C183" t="str">
        <f>_xlfn.XLOOKUP(Sales_Pipeline[[#This Row],[Sales_Agent]],Sales_Teams[Sales_Agent],Sales_Teams[Manager])</f>
        <v>Dustin Brinkmann</v>
      </c>
      <c r="D183" t="str">
        <f>_xlfn.XLOOKUP(Sales_Pipeline[[#This Row],[Manager]],Sales_Teams[Manager],Sales_Teams[Regional_Office])</f>
        <v>Central</v>
      </c>
      <c r="E183" t="s">
        <v>61</v>
      </c>
      <c r="F183" t="s">
        <v>318</v>
      </c>
      <c r="G183" t="str">
        <f>IFERROR(_xlfn.XLOOKUP(Sales_Pipeline[[#This Row],[Account]],Accounts!$A$2:$A$86,Accounts!$F$2:$F$86),"")</f>
        <v>Kenya</v>
      </c>
      <c r="H183" t="s">
        <v>82</v>
      </c>
      <c r="I183" s="3">
        <v>42713</v>
      </c>
      <c r="J183" s="3">
        <v>42816</v>
      </c>
      <c r="K183" s="8" t="str">
        <f>IF(Sales_Pipeline[[#This Row],[Close_Date]]="","",TEXT(Sales_Pipeline[[#This Row],[Close_Date]],"ddd"))</f>
        <v>Wed</v>
      </c>
      <c r="L183" s="8" t="str">
        <f>IF(Sales_Pipeline[[#This Row],[Close_Date]]="","",TEXT(Sales_Pipeline[[#This Row],[Close_Date]],"mmm"))</f>
        <v>Mar</v>
      </c>
      <c r="M183" s="8" t="str">
        <f>IF(Sales_Pipeline[[#This Row],[Close_Date]]="","","Q"&amp;ROUNDUP(MONTH(Sales_Pipeline[[#This Row],[Close_Date]])/3,0))</f>
        <v>Q1</v>
      </c>
      <c r="N183" s="2" cm="1">
        <f t="array" ref="N183">IFERROR(_xlfn.IFS(Sales_Pipeline[[#This Row],[Deal_Stage]]="Won",_xlfn.XLOOKUP(Sales_Pipeline[[#This Row],[Product]],Products!$A$2:$A$8,Products!$C$2:$C$8),Sales_Pipeline[[#This Row],[Deal_Stage]]="Lost",_xlfn.XLOOKUP(Sales_Pipeline[[#This Row],[Product]],Products!$A$2:$A$8,Products!$C$2:$C$8)),"")</f>
        <v>55</v>
      </c>
      <c r="O183" s="2">
        <v>0</v>
      </c>
    </row>
    <row r="184" spans="1:15" x14ac:dyDescent="0.3">
      <c r="A184" t="s">
        <v>319</v>
      </c>
      <c r="B184" t="s">
        <v>27</v>
      </c>
      <c r="C184" t="str">
        <f>_xlfn.XLOOKUP(Sales_Pipeline[[#This Row],[Sales_Agent]],Sales_Teams[Sales_Agent],Sales_Teams[Manager])</f>
        <v>Rocco Neubert</v>
      </c>
      <c r="D184" t="str">
        <f>_xlfn.XLOOKUP(Sales_Pipeline[[#This Row],[Manager]],Sales_Teams[Manager],Sales_Teams[Regional_Office])</f>
        <v>East</v>
      </c>
      <c r="E184" t="s">
        <v>63</v>
      </c>
      <c r="F184" t="s">
        <v>209</v>
      </c>
      <c r="G184" t="str">
        <f>IFERROR(_xlfn.XLOOKUP(Sales_Pipeline[[#This Row],[Account]],Accounts!$A$2:$A$86,Accounts!$F$2:$F$86),"")</f>
        <v>United States</v>
      </c>
      <c r="H184" t="s">
        <v>57</v>
      </c>
      <c r="I184" s="3">
        <v>42713</v>
      </c>
      <c r="J184" s="3">
        <v>42808</v>
      </c>
      <c r="K184" s="8" t="str">
        <f>IF(Sales_Pipeline[[#This Row],[Close_Date]]="","",TEXT(Sales_Pipeline[[#This Row],[Close_Date]],"ddd"))</f>
        <v>Tue</v>
      </c>
      <c r="L184" s="8" t="str">
        <f>IF(Sales_Pipeline[[#This Row],[Close_Date]]="","",TEXT(Sales_Pipeline[[#This Row],[Close_Date]],"mmm"))</f>
        <v>Mar</v>
      </c>
      <c r="M184" s="8" t="str">
        <f>IF(Sales_Pipeline[[#This Row],[Close_Date]]="","","Q"&amp;ROUNDUP(MONTH(Sales_Pipeline[[#This Row],[Close_Date]])/3,0))</f>
        <v>Q1</v>
      </c>
      <c r="N184" s="2" cm="1">
        <f t="array" ref="N184">IFERROR(_xlfn.IFS(Sales_Pipeline[[#This Row],[Deal_Stage]]="Won",_xlfn.XLOOKUP(Sales_Pipeline[[#This Row],[Product]],Products!$A$2:$A$8,Products!$C$2:$C$8),Sales_Pipeline[[#This Row],[Deal_Stage]]="Lost",_xlfn.XLOOKUP(Sales_Pipeline[[#This Row],[Product]],Products!$A$2:$A$8,Products!$C$2:$C$8)),"")</f>
        <v>550</v>
      </c>
      <c r="O184" s="2">
        <v>549</v>
      </c>
    </row>
    <row r="185" spans="1:15" x14ac:dyDescent="0.3">
      <c r="A185" t="s">
        <v>320</v>
      </c>
      <c r="B185" t="s">
        <v>20</v>
      </c>
      <c r="C185" t="str">
        <f>_xlfn.XLOOKUP(Sales_Pipeline[[#This Row],[Sales_Agent]],Sales_Teams[Sales_Agent],Sales_Teams[Manager])</f>
        <v>Cara Losch</v>
      </c>
      <c r="D185" t="str">
        <f>_xlfn.XLOOKUP(Sales_Pipeline[[#This Row],[Manager]],Sales_Teams[Manager],Sales_Teams[Regional_Office])</f>
        <v>East</v>
      </c>
      <c r="E185" t="s">
        <v>55</v>
      </c>
      <c r="F185" t="s">
        <v>129</v>
      </c>
      <c r="G185" t="str">
        <f>IFERROR(_xlfn.XLOOKUP(Sales_Pipeline[[#This Row],[Account]],Accounts!$A$2:$A$86,Accounts!$F$2:$F$86),"")</f>
        <v>Jordan</v>
      </c>
      <c r="H185" t="s">
        <v>57</v>
      </c>
      <c r="I185" s="3">
        <v>42713</v>
      </c>
      <c r="J185" s="3">
        <v>42808</v>
      </c>
      <c r="K185" s="8" t="str">
        <f>IF(Sales_Pipeline[[#This Row],[Close_Date]]="","",TEXT(Sales_Pipeline[[#This Row],[Close_Date]],"ddd"))</f>
        <v>Tue</v>
      </c>
      <c r="L185" s="8" t="str">
        <f>IF(Sales_Pipeline[[#This Row],[Close_Date]]="","",TEXT(Sales_Pipeline[[#This Row],[Close_Date]],"mmm"))</f>
        <v>Mar</v>
      </c>
      <c r="M185" s="8" t="str">
        <f>IF(Sales_Pipeline[[#This Row],[Close_Date]]="","","Q"&amp;ROUNDUP(MONTH(Sales_Pipeline[[#This Row],[Close_Date]])/3,0))</f>
        <v>Q1</v>
      </c>
      <c r="N185" s="2" cm="1">
        <f t="array" ref="N185">IFERROR(_xlfn.IFS(Sales_Pipeline[[#This Row],[Deal_Stage]]="Won",_xlfn.XLOOKUP(Sales_Pipeline[[#This Row],[Product]],Products!$A$2:$A$8,Products!$C$2:$C$8),Sales_Pipeline[[#This Row],[Deal_Stage]]="Lost",_xlfn.XLOOKUP(Sales_Pipeline[[#This Row],[Product]],Products!$A$2:$A$8,Products!$C$2:$C$8)),"")</f>
        <v>1096</v>
      </c>
      <c r="O185" s="2">
        <v>1034</v>
      </c>
    </row>
    <row r="186" spans="1:15" x14ac:dyDescent="0.3">
      <c r="A186" t="s">
        <v>321</v>
      </c>
      <c r="B186" t="s">
        <v>28</v>
      </c>
      <c r="C186" t="str">
        <f>_xlfn.XLOOKUP(Sales_Pipeline[[#This Row],[Sales_Agent]],Sales_Teams[Sales_Agent],Sales_Teams[Manager])</f>
        <v>Rocco Neubert</v>
      </c>
      <c r="D186" t="str">
        <f>_xlfn.XLOOKUP(Sales_Pipeline[[#This Row],[Manager]],Sales_Teams[Manager],Sales_Teams[Regional_Office])</f>
        <v>East</v>
      </c>
      <c r="E186" t="s">
        <v>8953</v>
      </c>
      <c r="F186" t="s">
        <v>103</v>
      </c>
      <c r="G186" t="str">
        <f>IFERROR(_xlfn.XLOOKUP(Sales_Pipeline[[#This Row],[Account]],Accounts!$A$2:$A$86,Accounts!$F$2:$F$86),"")</f>
        <v>United States</v>
      </c>
      <c r="H186" t="s">
        <v>57</v>
      </c>
      <c r="I186" s="3">
        <v>42713</v>
      </c>
      <c r="J186" s="3">
        <v>42797</v>
      </c>
      <c r="K186" s="8" t="str">
        <f>IF(Sales_Pipeline[[#This Row],[Close_Date]]="","",TEXT(Sales_Pipeline[[#This Row],[Close_Date]],"ddd"))</f>
        <v>Fri</v>
      </c>
      <c r="L186" s="8" t="str">
        <f>IF(Sales_Pipeline[[#This Row],[Close_Date]]="","",TEXT(Sales_Pipeline[[#This Row],[Close_Date]],"mmm"))</f>
        <v>Mar</v>
      </c>
      <c r="M186" s="8" t="str">
        <f>IF(Sales_Pipeline[[#This Row],[Close_Date]]="","","Q"&amp;ROUNDUP(MONTH(Sales_Pipeline[[#This Row],[Close_Date]])/3,0))</f>
        <v>Q1</v>
      </c>
      <c r="N186" s="2" cm="1">
        <f t="array" ref="N186">IFERROR(_xlfn.IFS(Sales_Pipeline[[#This Row],[Deal_Stage]]="Won",_xlfn.XLOOKUP(Sales_Pipeline[[#This Row],[Product]],Products!$A$2:$A$8,Products!$C$2:$C$8),Sales_Pipeline[[#This Row],[Deal_Stage]]="Lost",_xlfn.XLOOKUP(Sales_Pipeline[[#This Row],[Product]],Products!$A$2:$A$8,Products!$C$2:$C$8)),"")</f>
        <v>4821</v>
      </c>
      <c r="O186" s="2">
        <v>4998</v>
      </c>
    </row>
    <row r="187" spans="1:15" x14ac:dyDescent="0.3">
      <c r="A187" t="s">
        <v>322</v>
      </c>
      <c r="B187" t="s">
        <v>28</v>
      </c>
      <c r="C187" t="str">
        <f>_xlfn.XLOOKUP(Sales_Pipeline[[#This Row],[Sales_Agent]],Sales_Teams[Sales_Agent],Sales_Teams[Manager])</f>
        <v>Rocco Neubert</v>
      </c>
      <c r="D187" t="str">
        <f>_xlfn.XLOOKUP(Sales_Pipeline[[#This Row],[Manager]],Sales_Teams[Manager],Sales_Teams[Regional_Office])</f>
        <v>East</v>
      </c>
      <c r="E187" t="s">
        <v>76</v>
      </c>
      <c r="F187" t="s">
        <v>194</v>
      </c>
      <c r="G187" t="str">
        <f>IFERROR(_xlfn.XLOOKUP(Sales_Pipeline[[#This Row],[Account]],Accounts!$A$2:$A$86,Accounts!$F$2:$F$86),"")</f>
        <v>United States</v>
      </c>
      <c r="H187" t="s">
        <v>57</v>
      </c>
      <c r="I187" s="3">
        <v>42713</v>
      </c>
      <c r="J187" s="3">
        <v>42822</v>
      </c>
      <c r="K187" s="8" t="str">
        <f>IF(Sales_Pipeline[[#This Row],[Close_Date]]="","",TEXT(Sales_Pipeline[[#This Row],[Close_Date]],"ddd"))</f>
        <v>Tue</v>
      </c>
      <c r="L187" s="8" t="str">
        <f>IF(Sales_Pipeline[[#This Row],[Close_Date]]="","",TEXT(Sales_Pipeline[[#This Row],[Close_Date]],"mmm"))</f>
        <v>Mar</v>
      </c>
      <c r="M187" s="8" t="str">
        <f>IF(Sales_Pipeline[[#This Row],[Close_Date]]="","","Q"&amp;ROUNDUP(MONTH(Sales_Pipeline[[#This Row],[Close_Date]])/3,0))</f>
        <v>Q1</v>
      </c>
      <c r="N187" s="2" cm="1">
        <f t="array" ref="N187">IFERROR(_xlfn.IFS(Sales_Pipeline[[#This Row],[Deal_Stage]]="Won",_xlfn.XLOOKUP(Sales_Pipeline[[#This Row],[Product]],Products!$A$2:$A$8,Products!$C$2:$C$8),Sales_Pipeline[[#This Row],[Deal_Stage]]="Lost",_xlfn.XLOOKUP(Sales_Pipeline[[#This Row],[Product]],Products!$A$2:$A$8,Products!$C$2:$C$8)),"")</f>
        <v>3393</v>
      </c>
      <c r="O187" s="2">
        <v>3421</v>
      </c>
    </row>
    <row r="188" spans="1:15" x14ac:dyDescent="0.3">
      <c r="A188" t="s">
        <v>323</v>
      </c>
      <c r="B188" t="s">
        <v>42</v>
      </c>
      <c r="C188" t="str">
        <f>_xlfn.XLOOKUP(Sales_Pipeline[[#This Row],[Sales_Agent]],Sales_Teams[Sales_Agent],Sales_Teams[Manager])</f>
        <v>Summer Sewald</v>
      </c>
      <c r="D188" t="str">
        <f>_xlfn.XLOOKUP(Sales_Pipeline[[#This Row],[Manager]],Sales_Teams[Manager],Sales_Teams[Regional_Office])</f>
        <v>West</v>
      </c>
      <c r="E188" t="s">
        <v>84</v>
      </c>
      <c r="F188" t="s">
        <v>240</v>
      </c>
      <c r="G188" t="str">
        <f>IFERROR(_xlfn.XLOOKUP(Sales_Pipeline[[#This Row],[Account]],Accounts!$A$2:$A$86,Accounts!$F$2:$F$86),"")</f>
        <v>United States</v>
      </c>
      <c r="H188" t="s">
        <v>57</v>
      </c>
      <c r="I188" s="3">
        <v>42713</v>
      </c>
      <c r="J188" s="3">
        <v>42798</v>
      </c>
      <c r="K188" s="8" t="str">
        <f>IF(Sales_Pipeline[[#This Row],[Close_Date]]="","",TEXT(Sales_Pipeline[[#This Row],[Close_Date]],"ddd"))</f>
        <v>Sat</v>
      </c>
      <c r="L188" s="8" t="str">
        <f>IF(Sales_Pipeline[[#This Row],[Close_Date]]="","",TEXT(Sales_Pipeline[[#This Row],[Close_Date]],"mmm"))</f>
        <v>Mar</v>
      </c>
      <c r="M188" s="8" t="str">
        <f>IF(Sales_Pipeline[[#This Row],[Close_Date]]="","","Q"&amp;ROUNDUP(MONTH(Sales_Pipeline[[#This Row],[Close_Date]])/3,0))</f>
        <v>Q1</v>
      </c>
      <c r="N188" s="2" cm="1">
        <f t="array" ref="N188">IFERROR(_xlfn.IFS(Sales_Pipeline[[#This Row],[Deal_Stage]]="Won",_xlfn.XLOOKUP(Sales_Pipeline[[#This Row],[Product]],Products!$A$2:$A$8,Products!$C$2:$C$8),Sales_Pipeline[[#This Row],[Deal_Stage]]="Lost",_xlfn.XLOOKUP(Sales_Pipeline[[#This Row],[Product]],Products!$A$2:$A$8,Products!$C$2:$C$8)),"")</f>
        <v>5482</v>
      </c>
      <c r="O188" s="2">
        <v>5425</v>
      </c>
    </row>
    <row r="189" spans="1:15" x14ac:dyDescent="0.3">
      <c r="A189" t="s">
        <v>324</v>
      </c>
      <c r="B189" t="s">
        <v>32</v>
      </c>
      <c r="C189" t="str">
        <f>_xlfn.XLOOKUP(Sales_Pipeline[[#This Row],[Sales_Agent]],Sales_Teams[Sales_Agent],Sales_Teams[Manager])</f>
        <v>Celia Rouche</v>
      </c>
      <c r="D189" t="str">
        <f>_xlfn.XLOOKUP(Sales_Pipeline[[#This Row],[Manager]],Sales_Teams[Manager],Sales_Teams[Regional_Office])</f>
        <v>West</v>
      </c>
      <c r="E189" t="s">
        <v>61</v>
      </c>
      <c r="F189" t="s">
        <v>191</v>
      </c>
      <c r="G189" t="str">
        <f>IFERROR(_xlfn.XLOOKUP(Sales_Pipeline[[#This Row],[Account]],Accounts!$A$2:$A$86,Accounts!$F$2:$F$86),"")</f>
        <v>United States</v>
      </c>
      <c r="H189" t="s">
        <v>57</v>
      </c>
      <c r="I189" s="3">
        <v>42713</v>
      </c>
      <c r="J189" s="3">
        <v>42809</v>
      </c>
      <c r="K189" s="8" t="str">
        <f>IF(Sales_Pipeline[[#This Row],[Close_Date]]="","",TEXT(Sales_Pipeline[[#This Row],[Close_Date]],"ddd"))</f>
        <v>Wed</v>
      </c>
      <c r="L189" s="8" t="str">
        <f>IF(Sales_Pipeline[[#This Row],[Close_Date]]="","",TEXT(Sales_Pipeline[[#This Row],[Close_Date]],"mmm"))</f>
        <v>Mar</v>
      </c>
      <c r="M189" s="8" t="str">
        <f>IF(Sales_Pipeline[[#This Row],[Close_Date]]="","","Q"&amp;ROUNDUP(MONTH(Sales_Pipeline[[#This Row],[Close_Date]])/3,0))</f>
        <v>Q1</v>
      </c>
      <c r="N189" s="2" cm="1">
        <f t="array" ref="N189">IFERROR(_xlfn.IFS(Sales_Pipeline[[#This Row],[Deal_Stage]]="Won",_xlfn.XLOOKUP(Sales_Pipeline[[#This Row],[Product]],Products!$A$2:$A$8,Products!$C$2:$C$8),Sales_Pipeline[[#This Row],[Deal_Stage]]="Lost",_xlfn.XLOOKUP(Sales_Pipeline[[#This Row],[Product]],Products!$A$2:$A$8,Products!$C$2:$C$8)),"")</f>
        <v>55</v>
      </c>
      <c r="O189" s="2">
        <v>55</v>
      </c>
    </row>
    <row r="190" spans="1:15" x14ac:dyDescent="0.3">
      <c r="A190" t="s">
        <v>325</v>
      </c>
      <c r="B190" t="s">
        <v>17</v>
      </c>
      <c r="C190" t="str">
        <f>_xlfn.XLOOKUP(Sales_Pipeline[[#This Row],[Sales_Agent]],Sales_Teams[Sales_Agent],Sales_Teams[Manager])</f>
        <v>Cara Losch</v>
      </c>
      <c r="D190" t="str">
        <f>_xlfn.XLOOKUP(Sales_Pipeline[[#This Row],[Manager]],Sales_Teams[Manager],Sales_Teams[Regional_Office])</f>
        <v>East</v>
      </c>
      <c r="E190" t="s">
        <v>76</v>
      </c>
      <c r="F190" t="s">
        <v>161</v>
      </c>
      <c r="G190" t="str">
        <f>IFERROR(_xlfn.XLOOKUP(Sales_Pipeline[[#This Row],[Account]],Accounts!$A$2:$A$86,Accounts!$F$2:$F$86),"")</f>
        <v>United States</v>
      </c>
      <c r="H190" t="s">
        <v>57</v>
      </c>
      <c r="I190" s="3">
        <v>42713</v>
      </c>
      <c r="J190" s="3">
        <v>42808</v>
      </c>
      <c r="K190" s="8" t="str">
        <f>IF(Sales_Pipeline[[#This Row],[Close_Date]]="","",TEXT(Sales_Pipeline[[#This Row],[Close_Date]],"ddd"))</f>
        <v>Tue</v>
      </c>
      <c r="L190" s="8" t="str">
        <f>IF(Sales_Pipeline[[#This Row],[Close_Date]]="","",TEXT(Sales_Pipeline[[#This Row],[Close_Date]],"mmm"))</f>
        <v>Mar</v>
      </c>
      <c r="M190" s="8" t="str">
        <f>IF(Sales_Pipeline[[#This Row],[Close_Date]]="","","Q"&amp;ROUNDUP(MONTH(Sales_Pipeline[[#This Row],[Close_Date]])/3,0))</f>
        <v>Q1</v>
      </c>
      <c r="N190" s="2" cm="1">
        <f t="array" ref="N190">IFERROR(_xlfn.IFS(Sales_Pipeline[[#This Row],[Deal_Stage]]="Won",_xlfn.XLOOKUP(Sales_Pipeline[[#This Row],[Product]],Products!$A$2:$A$8,Products!$C$2:$C$8),Sales_Pipeline[[#This Row],[Deal_Stage]]="Lost",_xlfn.XLOOKUP(Sales_Pipeline[[#This Row],[Product]],Products!$A$2:$A$8,Products!$C$2:$C$8)),"")</f>
        <v>3393</v>
      </c>
      <c r="O190" s="2">
        <v>3558</v>
      </c>
    </row>
    <row r="191" spans="1:15" x14ac:dyDescent="0.3">
      <c r="A191" t="s">
        <v>326</v>
      </c>
      <c r="B191" t="s">
        <v>27</v>
      </c>
      <c r="C191" t="str">
        <f>_xlfn.XLOOKUP(Sales_Pipeline[[#This Row],[Sales_Agent]],Sales_Teams[Sales_Agent],Sales_Teams[Manager])</f>
        <v>Rocco Neubert</v>
      </c>
      <c r="D191" t="str">
        <f>_xlfn.XLOOKUP(Sales_Pipeline[[#This Row],[Manager]],Sales_Teams[Manager],Sales_Teams[Regional_Office])</f>
        <v>East</v>
      </c>
      <c r="E191" t="s">
        <v>8953</v>
      </c>
      <c r="F191" t="s">
        <v>231</v>
      </c>
      <c r="G191" t="str">
        <f>IFERROR(_xlfn.XLOOKUP(Sales_Pipeline[[#This Row],[Account]],Accounts!$A$2:$A$86,Accounts!$F$2:$F$86),"")</f>
        <v>United States</v>
      </c>
      <c r="H191" t="s">
        <v>77</v>
      </c>
      <c r="I191" s="3">
        <v>42714</v>
      </c>
      <c r="K191" s="8" t="str">
        <f>IF(Sales_Pipeline[[#This Row],[Close_Date]]="","",TEXT(Sales_Pipeline[[#This Row],[Close_Date]],"ddd"))</f>
        <v/>
      </c>
      <c r="L191" s="8" t="str">
        <f>IF(Sales_Pipeline[[#This Row],[Close_Date]]="","",TEXT(Sales_Pipeline[[#This Row],[Close_Date]],"mmm"))</f>
        <v/>
      </c>
      <c r="M191" s="8" t="str">
        <f>IF(Sales_Pipeline[[#This Row],[Close_Date]]="","","Q"&amp;ROUNDUP(MONTH(Sales_Pipeline[[#This Row],[Close_Date]])/3,0))</f>
        <v/>
      </c>
      <c r="N191" s="2" t="str" cm="1">
        <f t="array" ref="N191">IFERROR(_xlfn.IFS(Sales_Pipeline[[#This Row],[Deal_Stage]]="Won",_xlfn.XLOOKUP(Sales_Pipeline[[#This Row],[Product]],Products!$A$2:$A$8,Products!$C$2:$C$8),Sales_Pipeline[[#This Row],[Deal_Stage]]="Lost",_xlfn.XLOOKUP(Sales_Pipeline[[#This Row],[Product]],Products!$A$2:$A$8,Products!$C$2:$C$8)),"")</f>
        <v/>
      </c>
      <c r="O191" s="2">
        <v>0</v>
      </c>
    </row>
    <row r="192" spans="1:15" x14ac:dyDescent="0.3">
      <c r="A192" t="s">
        <v>327</v>
      </c>
      <c r="B192" t="s">
        <v>43</v>
      </c>
      <c r="C192" t="str">
        <f>_xlfn.XLOOKUP(Sales_Pipeline[[#This Row],[Sales_Agent]],Sales_Teams[Sales_Agent],Sales_Teams[Manager])</f>
        <v>Summer Sewald</v>
      </c>
      <c r="D192" t="str">
        <f>_xlfn.XLOOKUP(Sales_Pipeline[[#This Row],[Manager]],Sales_Teams[Manager],Sales_Teams[Regional_Office])</f>
        <v>West</v>
      </c>
      <c r="E192" t="s">
        <v>8953</v>
      </c>
      <c r="F192" t="s">
        <v>328</v>
      </c>
      <c r="G192" t="str">
        <f>IFERROR(_xlfn.XLOOKUP(Sales_Pipeline[[#This Row],[Account]],Accounts!$A$2:$A$86,Accounts!$F$2:$F$86),"")</f>
        <v>United States</v>
      </c>
      <c r="H192" t="s">
        <v>57</v>
      </c>
      <c r="I192" s="3">
        <v>42714</v>
      </c>
      <c r="J192" s="3">
        <v>42816</v>
      </c>
      <c r="K192" s="8" t="str">
        <f>IF(Sales_Pipeline[[#This Row],[Close_Date]]="","",TEXT(Sales_Pipeline[[#This Row],[Close_Date]],"ddd"))</f>
        <v>Wed</v>
      </c>
      <c r="L192" s="8" t="str">
        <f>IF(Sales_Pipeline[[#This Row],[Close_Date]]="","",TEXT(Sales_Pipeline[[#This Row],[Close_Date]],"mmm"))</f>
        <v>Mar</v>
      </c>
      <c r="M192" s="8" t="str">
        <f>IF(Sales_Pipeline[[#This Row],[Close_Date]]="","","Q"&amp;ROUNDUP(MONTH(Sales_Pipeline[[#This Row],[Close_Date]])/3,0))</f>
        <v>Q1</v>
      </c>
      <c r="N192" s="2" cm="1">
        <f t="array" ref="N192">IFERROR(_xlfn.IFS(Sales_Pipeline[[#This Row],[Deal_Stage]]="Won",_xlfn.XLOOKUP(Sales_Pipeline[[#This Row],[Product]],Products!$A$2:$A$8,Products!$C$2:$C$8),Sales_Pipeline[[#This Row],[Deal_Stage]]="Lost",_xlfn.XLOOKUP(Sales_Pipeline[[#This Row],[Product]],Products!$A$2:$A$8,Products!$C$2:$C$8)),"")</f>
        <v>4821</v>
      </c>
      <c r="O192" s="2">
        <v>4839</v>
      </c>
    </row>
    <row r="193" spans="1:15" x14ac:dyDescent="0.3">
      <c r="A193" t="s">
        <v>329</v>
      </c>
      <c r="B193" t="s">
        <v>37</v>
      </c>
      <c r="C193" t="str">
        <f>_xlfn.XLOOKUP(Sales_Pipeline[[#This Row],[Sales_Agent]],Sales_Teams[Sales_Agent],Sales_Teams[Manager])</f>
        <v>Celia Rouche</v>
      </c>
      <c r="D193" t="str">
        <f>_xlfn.XLOOKUP(Sales_Pipeline[[#This Row],[Manager]],Sales_Teams[Manager],Sales_Teams[Regional_Office])</f>
        <v>West</v>
      </c>
      <c r="E193" t="s">
        <v>61</v>
      </c>
      <c r="F193" t="s">
        <v>330</v>
      </c>
      <c r="G193" t="str">
        <f>IFERROR(_xlfn.XLOOKUP(Sales_Pipeline[[#This Row],[Account]],Accounts!$A$2:$A$86,Accounts!$F$2:$F$86),"")</f>
        <v>Korea</v>
      </c>
      <c r="H193" t="s">
        <v>57</v>
      </c>
      <c r="I193" s="3">
        <v>42714</v>
      </c>
      <c r="J193" s="3">
        <v>42819</v>
      </c>
      <c r="K193" s="8" t="str">
        <f>IF(Sales_Pipeline[[#This Row],[Close_Date]]="","",TEXT(Sales_Pipeline[[#This Row],[Close_Date]],"ddd"))</f>
        <v>Sat</v>
      </c>
      <c r="L193" s="8" t="str">
        <f>IF(Sales_Pipeline[[#This Row],[Close_Date]]="","",TEXT(Sales_Pipeline[[#This Row],[Close_Date]],"mmm"))</f>
        <v>Mar</v>
      </c>
      <c r="M193" s="8" t="str">
        <f>IF(Sales_Pipeline[[#This Row],[Close_Date]]="","","Q"&amp;ROUNDUP(MONTH(Sales_Pipeline[[#This Row],[Close_Date]])/3,0))</f>
        <v>Q1</v>
      </c>
      <c r="N193" s="2" cm="1">
        <f t="array" ref="N193">IFERROR(_xlfn.IFS(Sales_Pipeline[[#This Row],[Deal_Stage]]="Won",_xlfn.XLOOKUP(Sales_Pipeline[[#This Row],[Product]],Products!$A$2:$A$8,Products!$C$2:$C$8),Sales_Pipeline[[#This Row],[Deal_Stage]]="Lost",_xlfn.XLOOKUP(Sales_Pipeline[[#This Row],[Product]],Products!$A$2:$A$8,Products!$C$2:$C$8)),"")</f>
        <v>55</v>
      </c>
      <c r="O193" s="2">
        <v>47</v>
      </c>
    </row>
    <row r="194" spans="1:15" x14ac:dyDescent="0.3">
      <c r="A194" t="s">
        <v>331</v>
      </c>
      <c r="B194" t="s">
        <v>45</v>
      </c>
      <c r="C194" t="str">
        <f>_xlfn.XLOOKUP(Sales_Pipeline[[#This Row],[Sales_Agent]],Sales_Teams[Sales_Agent],Sales_Teams[Manager])</f>
        <v>Summer Sewald</v>
      </c>
      <c r="D194" t="str">
        <f>_xlfn.XLOOKUP(Sales_Pipeline[[#This Row],[Manager]],Sales_Teams[Manager],Sales_Teams[Regional_Office])</f>
        <v>West</v>
      </c>
      <c r="E194" t="s">
        <v>55</v>
      </c>
      <c r="F194" t="s">
        <v>100</v>
      </c>
      <c r="G194" t="str">
        <f>IFERROR(_xlfn.XLOOKUP(Sales_Pipeline[[#This Row],[Account]],Accounts!$A$2:$A$86,Accounts!$F$2:$F$86),"")</f>
        <v>United States</v>
      </c>
      <c r="H194" t="s">
        <v>57</v>
      </c>
      <c r="I194" s="3">
        <v>42714</v>
      </c>
      <c r="J194" s="3">
        <v>42818</v>
      </c>
      <c r="K194" s="8" t="str">
        <f>IF(Sales_Pipeline[[#This Row],[Close_Date]]="","",TEXT(Sales_Pipeline[[#This Row],[Close_Date]],"ddd"))</f>
        <v>Fri</v>
      </c>
      <c r="L194" s="8" t="str">
        <f>IF(Sales_Pipeline[[#This Row],[Close_Date]]="","",TEXT(Sales_Pipeline[[#This Row],[Close_Date]],"mmm"))</f>
        <v>Mar</v>
      </c>
      <c r="M194" s="8" t="str">
        <f>IF(Sales_Pipeline[[#This Row],[Close_Date]]="","","Q"&amp;ROUNDUP(MONTH(Sales_Pipeline[[#This Row],[Close_Date]])/3,0))</f>
        <v>Q1</v>
      </c>
      <c r="N194" s="2" cm="1">
        <f t="array" ref="N194">IFERROR(_xlfn.IFS(Sales_Pipeline[[#This Row],[Deal_Stage]]="Won",_xlfn.XLOOKUP(Sales_Pipeline[[#This Row],[Product]],Products!$A$2:$A$8,Products!$C$2:$C$8),Sales_Pipeline[[#This Row],[Deal_Stage]]="Lost",_xlfn.XLOOKUP(Sales_Pipeline[[#This Row],[Product]],Products!$A$2:$A$8,Products!$C$2:$C$8)),"")</f>
        <v>1096</v>
      </c>
      <c r="O194" s="2">
        <v>1007</v>
      </c>
    </row>
    <row r="195" spans="1:15" x14ac:dyDescent="0.3">
      <c r="A195" t="s">
        <v>332</v>
      </c>
      <c r="B195" t="s">
        <v>14</v>
      </c>
      <c r="C195" t="str">
        <f>_xlfn.XLOOKUP(Sales_Pipeline[[#This Row],[Sales_Agent]],Sales_Teams[Sales_Agent],Sales_Teams[Manager])</f>
        <v>Melvin Marxen</v>
      </c>
      <c r="D195" t="str">
        <f>_xlfn.XLOOKUP(Sales_Pipeline[[#This Row],[Manager]],Sales_Teams[Manager],Sales_Teams[Regional_Office])</f>
        <v>Central</v>
      </c>
      <c r="E195" t="s">
        <v>61</v>
      </c>
      <c r="F195" t="s">
        <v>333</v>
      </c>
      <c r="G195" t="str">
        <f>IFERROR(_xlfn.XLOOKUP(Sales_Pipeline[[#This Row],[Account]],Accounts!$A$2:$A$86,Accounts!$F$2:$F$86),"")</f>
        <v>United States</v>
      </c>
      <c r="H195" t="s">
        <v>57</v>
      </c>
      <c r="I195" s="3">
        <v>42714</v>
      </c>
      <c r="J195" s="3">
        <v>42818</v>
      </c>
      <c r="K195" s="8" t="str">
        <f>IF(Sales_Pipeline[[#This Row],[Close_Date]]="","",TEXT(Sales_Pipeline[[#This Row],[Close_Date]],"ddd"))</f>
        <v>Fri</v>
      </c>
      <c r="L195" s="8" t="str">
        <f>IF(Sales_Pipeline[[#This Row],[Close_Date]]="","",TEXT(Sales_Pipeline[[#This Row],[Close_Date]],"mmm"))</f>
        <v>Mar</v>
      </c>
      <c r="M195" s="8" t="str">
        <f>IF(Sales_Pipeline[[#This Row],[Close_Date]]="","","Q"&amp;ROUNDUP(MONTH(Sales_Pipeline[[#This Row],[Close_Date]])/3,0))</f>
        <v>Q1</v>
      </c>
      <c r="N195" s="2" cm="1">
        <f t="array" ref="N195">IFERROR(_xlfn.IFS(Sales_Pipeline[[#This Row],[Deal_Stage]]="Won",_xlfn.XLOOKUP(Sales_Pipeline[[#This Row],[Product]],Products!$A$2:$A$8,Products!$C$2:$C$8),Sales_Pipeline[[#This Row],[Deal_Stage]]="Lost",_xlfn.XLOOKUP(Sales_Pipeline[[#This Row],[Product]],Products!$A$2:$A$8,Products!$C$2:$C$8)),"")</f>
        <v>55</v>
      </c>
      <c r="O195" s="2">
        <v>48</v>
      </c>
    </row>
    <row r="196" spans="1:15" x14ac:dyDescent="0.3">
      <c r="A196" t="s">
        <v>334</v>
      </c>
      <c r="B196" t="s">
        <v>7</v>
      </c>
      <c r="C196" t="str">
        <f>_xlfn.XLOOKUP(Sales_Pipeline[[#This Row],[Sales_Agent]],Sales_Teams[Sales_Agent],Sales_Teams[Manager])</f>
        <v>Dustin Brinkmann</v>
      </c>
      <c r="D196" t="str">
        <f>_xlfn.XLOOKUP(Sales_Pipeline[[#This Row],[Manager]],Sales_Teams[Manager],Sales_Teams[Regional_Office])</f>
        <v>Central</v>
      </c>
      <c r="E196" t="s">
        <v>61</v>
      </c>
      <c r="F196" t="s">
        <v>94</v>
      </c>
      <c r="G196" t="str">
        <f>IFERROR(_xlfn.XLOOKUP(Sales_Pipeline[[#This Row],[Account]],Accounts!$A$2:$A$86,Accounts!$F$2:$F$86),"")</f>
        <v>United States</v>
      </c>
      <c r="H196" t="s">
        <v>57</v>
      </c>
      <c r="I196" s="3">
        <v>42714</v>
      </c>
      <c r="J196" s="3">
        <v>42801</v>
      </c>
      <c r="K196" s="8" t="str">
        <f>IF(Sales_Pipeline[[#This Row],[Close_Date]]="","",TEXT(Sales_Pipeline[[#This Row],[Close_Date]],"ddd"))</f>
        <v>Tue</v>
      </c>
      <c r="L196" s="8" t="str">
        <f>IF(Sales_Pipeline[[#This Row],[Close_Date]]="","",TEXT(Sales_Pipeline[[#This Row],[Close_Date]],"mmm"))</f>
        <v>Mar</v>
      </c>
      <c r="M196" s="8" t="str">
        <f>IF(Sales_Pipeline[[#This Row],[Close_Date]]="","","Q"&amp;ROUNDUP(MONTH(Sales_Pipeline[[#This Row],[Close_Date]])/3,0))</f>
        <v>Q1</v>
      </c>
      <c r="N196" s="2" cm="1">
        <f t="array" ref="N196">IFERROR(_xlfn.IFS(Sales_Pipeline[[#This Row],[Deal_Stage]]="Won",_xlfn.XLOOKUP(Sales_Pipeline[[#This Row],[Product]],Products!$A$2:$A$8,Products!$C$2:$C$8),Sales_Pipeline[[#This Row],[Deal_Stage]]="Lost",_xlfn.XLOOKUP(Sales_Pipeline[[#This Row],[Product]],Products!$A$2:$A$8,Products!$C$2:$C$8)),"")</f>
        <v>55</v>
      </c>
      <c r="O196" s="2">
        <v>49</v>
      </c>
    </row>
    <row r="197" spans="1:15" x14ac:dyDescent="0.3">
      <c r="A197" t="s">
        <v>335</v>
      </c>
      <c r="B197" t="s">
        <v>17</v>
      </c>
      <c r="C197" t="str">
        <f>_xlfn.XLOOKUP(Sales_Pipeline[[#This Row],[Sales_Agent]],Sales_Teams[Sales_Agent],Sales_Teams[Manager])</f>
        <v>Cara Losch</v>
      </c>
      <c r="D197" t="str">
        <f>_xlfn.XLOOKUP(Sales_Pipeline[[#This Row],[Manager]],Sales_Teams[Manager],Sales_Teams[Regional_Office])</f>
        <v>East</v>
      </c>
      <c r="E197" t="s">
        <v>63</v>
      </c>
      <c r="F197" t="s">
        <v>129</v>
      </c>
      <c r="G197" t="str">
        <f>IFERROR(_xlfn.XLOOKUP(Sales_Pipeline[[#This Row],[Account]],Accounts!$A$2:$A$86,Accounts!$F$2:$F$86),"")</f>
        <v>Jordan</v>
      </c>
      <c r="H197" t="s">
        <v>57</v>
      </c>
      <c r="I197" s="3">
        <v>42714</v>
      </c>
      <c r="J197" s="3">
        <v>42812</v>
      </c>
      <c r="K197" s="8" t="str">
        <f>IF(Sales_Pipeline[[#This Row],[Close_Date]]="","",TEXT(Sales_Pipeline[[#This Row],[Close_Date]],"ddd"))</f>
        <v>Sat</v>
      </c>
      <c r="L197" s="8" t="str">
        <f>IF(Sales_Pipeline[[#This Row],[Close_Date]]="","",TEXT(Sales_Pipeline[[#This Row],[Close_Date]],"mmm"))</f>
        <v>Mar</v>
      </c>
      <c r="M197" s="8" t="str">
        <f>IF(Sales_Pipeline[[#This Row],[Close_Date]]="","","Q"&amp;ROUNDUP(MONTH(Sales_Pipeline[[#This Row],[Close_Date]])/3,0))</f>
        <v>Q1</v>
      </c>
      <c r="N197" s="2" cm="1">
        <f t="array" ref="N197">IFERROR(_xlfn.IFS(Sales_Pipeline[[#This Row],[Deal_Stage]]="Won",_xlfn.XLOOKUP(Sales_Pipeline[[#This Row],[Product]],Products!$A$2:$A$8,Products!$C$2:$C$8),Sales_Pipeline[[#This Row],[Deal_Stage]]="Lost",_xlfn.XLOOKUP(Sales_Pipeline[[#This Row],[Product]],Products!$A$2:$A$8,Products!$C$2:$C$8)),"")</f>
        <v>550</v>
      </c>
      <c r="O197" s="2">
        <v>504</v>
      </c>
    </row>
    <row r="198" spans="1:15" x14ac:dyDescent="0.3">
      <c r="A198" t="s">
        <v>336</v>
      </c>
      <c r="B198" t="s">
        <v>27</v>
      </c>
      <c r="C198" t="str">
        <f>_xlfn.XLOOKUP(Sales_Pipeline[[#This Row],[Sales_Agent]],Sales_Teams[Sales_Agent],Sales_Teams[Manager])</f>
        <v>Rocco Neubert</v>
      </c>
      <c r="D198" t="str">
        <f>_xlfn.XLOOKUP(Sales_Pipeline[[#This Row],[Manager]],Sales_Teams[Manager],Sales_Teams[Regional_Office])</f>
        <v>East</v>
      </c>
      <c r="E198" t="s">
        <v>76</v>
      </c>
      <c r="G198" t="str">
        <f>IFERROR(_xlfn.XLOOKUP(Sales_Pipeline[[#This Row],[Account]],Accounts!$A$2:$A$86,Accounts!$F$2:$F$86),"")</f>
        <v/>
      </c>
      <c r="H198" t="s">
        <v>77</v>
      </c>
      <c r="I198" s="3">
        <v>42715</v>
      </c>
      <c r="K198" s="8" t="str">
        <f>IF(Sales_Pipeline[[#This Row],[Close_Date]]="","",TEXT(Sales_Pipeline[[#This Row],[Close_Date]],"ddd"))</f>
        <v/>
      </c>
      <c r="L198" s="8" t="str">
        <f>IF(Sales_Pipeline[[#This Row],[Close_Date]]="","",TEXT(Sales_Pipeline[[#This Row],[Close_Date]],"mmm"))</f>
        <v/>
      </c>
      <c r="M198" s="8" t="str">
        <f>IF(Sales_Pipeline[[#This Row],[Close_Date]]="","","Q"&amp;ROUNDUP(MONTH(Sales_Pipeline[[#This Row],[Close_Date]])/3,0))</f>
        <v/>
      </c>
      <c r="N198" s="2" t="str" cm="1">
        <f t="array" ref="N198">IFERROR(_xlfn.IFS(Sales_Pipeline[[#This Row],[Deal_Stage]]="Won",_xlfn.XLOOKUP(Sales_Pipeline[[#This Row],[Product]],Products!$A$2:$A$8,Products!$C$2:$C$8),Sales_Pipeline[[#This Row],[Deal_Stage]]="Lost",_xlfn.XLOOKUP(Sales_Pipeline[[#This Row],[Product]],Products!$A$2:$A$8,Products!$C$2:$C$8)),"")</f>
        <v/>
      </c>
      <c r="O198" s="2">
        <v>0</v>
      </c>
    </row>
    <row r="199" spans="1:15" x14ac:dyDescent="0.3">
      <c r="A199" t="s">
        <v>337</v>
      </c>
      <c r="B199" t="s">
        <v>38</v>
      </c>
      <c r="C199" t="str">
        <f>_xlfn.XLOOKUP(Sales_Pipeline[[#This Row],[Sales_Agent]],Sales_Teams[Sales_Agent],Sales_Teams[Manager])</f>
        <v>Celia Rouche</v>
      </c>
      <c r="D199" t="str">
        <f>_xlfn.XLOOKUP(Sales_Pipeline[[#This Row],[Manager]],Sales_Teams[Manager],Sales_Teams[Regional_Office])</f>
        <v>West</v>
      </c>
      <c r="E199" t="s">
        <v>61</v>
      </c>
      <c r="G199" t="str">
        <f>IFERROR(_xlfn.XLOOKUP(Sales_Pipeline[[#This Row],[Account]],Accounts!$A$2:$A$86,Accounts!$F$2:$F$86),"")</f>
        <v/>
      </c>
      <c r="H199" t="s">
        <v>77</v>
      </c>
      <c r="I199" s="3">
        <v>42715</v>
      </c>
      <c r="K199" s="8" t="str">
        <f>IF(Sales_Pipeline[[#This Row],[Close_Date]]="","",TEXT(Sales_Pipeline[[#This Row],[Close_Date]],"ddd"))</f>
        <v/>
      </c>
      <c r="L199" s="8" t="str">
        <f>IF(Sales_Pipeline[[#This Row],[Close_Date]]="","",TEXT(Sales_Pipeline[[#This Row],[Close_Date]],"mmm"))</f>
        <v/>
      </c>
      <c r="M199" s="8" t="str">
        <f>IF(Sales_Pipeline[[#This Row],[Close_Date]]="","","Q"&amp;ROUNDUP(MONTH(Sales_Pipeline[[#This Row],[Close_Date]])/3,0))</f>
        <v/>
      </c>
      <c r="N199" s="2" t="str" cm="1">
        <f t="array" ref="N199">IFERROR(_xlfn.IFS(Sales_Pipeline[[#This Row],[Deal_Stage]]="Won",_xlfn.XLOOKUP(Sales_Pipeline[[#This Row],[Product]],Products!$A$2:$A$8,Products!$C$2:$C$8),Sales_Pipeline[[#This Row],[Deal_Stage]]="Lost",_xlfn.XLOOKUP(Sales_Pipeline[[#This Row],[Product]],Products!$A$2:$A$8,Products!$C$2:$C$8)),"")</f>
        <v/>
      </c>
      <c r="O199" s="2">
        <v>0</v>
      </c>
    </row>
    <row r="200" spans="1:15" x14ac:dyDescent="0.3">
      <c r="A200" t="s">
        <v>338</v>
      </c>
      <c r="B200" t="s">
        <v>10</v>
      </c>
      <c r="C200" t="str">
        <f>_xlfn.XLOOKUP(Sales_Pipeline[[#This Row],[Sales_Agent]],Sales_Teams[Sales_Agent],Sales_Teams[Manager])</f>
        <v>Melvin Marxen</v>
      </c>
      <c r="D200" t="str">
        <f>_xlfn.XLOOKUP(Sales_Pipeline[[#This Row],[Manager]],Sales_Teams[Manager],Sales_Teams[Regional_Office])</f>
        <v>Central</v>
      </c>
      <c r="E200" t="s">
        <v>63</v>
      </c>
      <c r="F200" t="s">
        <v>150</v>
      </c>
      <c r="G200" t="str">
        <f>IFERROR(_xlfn.XLOOKUP(Sales_Pipeline[[#This Row],[Account]],Accounts!$A$2:$A$86,Accounts!$F$2:$F$86),"")</f>
        <v>United States</v>
      </c>
      <c r="H200" t="s">
        <v>57</v>
      </c>
      <c r="I200" s="3">
        <v>42715</v>
      </c>
      <c r="J200" s="3">
        <v>42815</v>
      </c>
      <c r="K200" s="8" t="str">
        <f>IF(Sales_Pipeline[[#This Row],[Close_Date]]="","",TEXT(Sales_Pipeline[[#This Row],[Close_Date]],"ddd"))</f>
        <v>Tue</v>
      </c>
      <c r="L200" s="8" t="str">
        <f>IF(Sales_Pipeline[[#This Row],[Close_Date]]="","",TEXT(Sales_Pipeline[[#This Row],[Close_Date]],"mmm"))</f>
        <v>Mar</v>
      </c>
      <c r="M200" s="8" t="str">
        <f>IF(Sales_Pipeline[[#This Row],[Close_Date]]="","","Q"&amp;ROUNDUP(MONTH(Sales_Pipeline[[#This Row],[Close_Date]])/3,0))</f>
        <v>Q1</v>
      </c>
      <c r="N200" s="2" cm="1">
        <f t="array" ref="N200">IFERROR(_xlfn.IFS(Sales_Pipeline[[#This Row],[Deal_Stage]]="Won",_xlfn.XLOOKUP(Sales_Pipeline[[#This Row],[Product]],Products!$A$2:$A$8,Products!$C$2:$C$8),Sales_Pipeline[[#This Row],[Deal_Stage]]="Lost",_xlfn.XLOOKUP(Sales_Pipeline[[#This Row],[Product]],Products!$A$2:$A$8,Products!$C$2:$C$8)),"")</f>
        <v>550</v>
      </c>
      <c r="O200" s="2">
        <v>543</v>
      </c>
    </row>
    <row r="201" spans="1:15" x14ac:dyDescent="0.3">
      <c r="A201" t="s">
        <v>339</v>
      </c>
      <c r="B201" t="s">
        <v>42</v>
      </c>
      <c r="C201" t="str">
        <f>_xlfn.XLOOKUP(Sales_Pipeline[[#This Row],[Sales_Agent]],Sales_Teams[Sales_Agent],Sales_Teams[Manager])</f>
        <v>Summer Sewald</v>
      </c>
      <c r="D201" t="str">
        <f>_xlfn.XLOOKUP(Sales_Pipeline[[#This Row],[Manager]],Sales_Teams[Manager],Sales_Teams[Regional_Office])</f>
        <v>West</v>
      </c>
      <c r="E201" t="s">
        <v>84</v>
      </c>
      <c r="F201" t="s">
        <v>100</v>
      </c>
      <c r="G201" t="str">
        <f>IFERROR(_xlfn.XLOOKUP(Sales_Pipeline[[#This Row],[Account]],Accounts!$A$2:$A$86,Accounts!$F$2:$F$86),"")</f>
        <v>United States</v>
      </c>
      <c r="H201" t="s">
        <v>82</v>
      </c>
      <c r="I201" s="3">
        <v>42715</v>
      </c>
      <c r="J201" s="3">
        <v>42812</v>
      </c>
      <c r="K201" s="8" t="str">
        <f>IF(Sales_Pipeline[[#This Row],[Close_Date]]="","",TEXT(Sales_Pipeline[[#This Row],[Close_Date]],"ddd"))</f>
        <v>Sat</v>
      </c>
      <c r="L201" s="8" t="str">
        <f>IF(Sales_Pipeline[[#This Row],[Close_Date]]="","",TEXT(Sales_Pipeline[[#This Row],[Close_Date]],"mmm"))</f>
        <v>Mar</v>
      </c>
      <c r="M201" s="8" t="str">
        <f>IF(Sales_Pipeline[[#This Row],[Close_Date]]="","","Q"&amp;ROUNDUP(MONTH(Sales_Pipeline[[#This Row],[Close_Date]])/3,0))</f>
        <v>Q1</v>
      </c>
      <c r="N201" s="2" cm="1">
        <f t="array" ref="N201">IFERROR(_xlfn.IFS(Sales_Pipeline[[#This Row],[Deal_Stage]]="Won",_xlfn.XLOOKUP(Sales_Pipeline[[#This Row],[Product]],Products!$A$2:$A$8,Products!$C$2:$C$8),Sales_Pipeline[[#This Row],[Deal_Stage]]="Lost",_xlfn.XLOOKUP(Sales_Pipeline[[#This Row],[Product]],Products!$A$2:$A$8,Products!$C$2:$C$8)),"")</f>
        <v>5482</v>
      </c>
      <c r="O201" s="2">
        <v>0</v>
      </c>
    </row>
    <row r="202" spans="1:15" x14ac:dyDescent="0.3">
      <c r="A202" t="s">
        <v>340</v>
      </c>
      <c r="B202" t="s">
        <v>42</v>
      </c>
      <c r="C202" t="str">
        <f>_xlfn.XLOOKUP(Sales_Pipeline[[#This Row],[Sales_Agent]],Sales_Teams[Sales_Agent],Sales_Teams[Manager])</f>
        <v>Summer Sewald</v>
      </c>
      <c r="D202" t="str">
        <f>_xlfn.XLOOKUP(Sales_Pipeline[[#This Row],[Manager]],Sales_Teams[Manager],Sales_Teams[Regional_Office])</f>
        <v>West</v>
      </c>
      <c r="E202" t="s">
        <v>8953</v>
      </c>
      <c r="F202" t="s">
        <v>100</v>
      </c>
      <c r="G202" t="str">
        <f>IFERROR(_xlfn.XLOOKUP(Sales_Pipeline[[#This Row],[Account]],Accounts!$A$2:$A$86,Accounts!$F$2:$F$86),"")</f>
        <v>United States</v>
      </c>
      <c r="H202" t="s">
        <v>57</v>
      </c>
      <c r="I202" s="3">
        <v>42715</v>
      </c>
      <c r="J202" s="3">
        <v>42822</v>
      </c>
      <c r="K202" s="8" t="str">
        <f>IF(Sales_Pipeline[[#This Row],[Close_Date]]="","",TEXT(Sales_Pipeline[[#This Row],[Close_Date]],"ddd"))</f>
        <v>Tue</v>
      </c>
      <c r="L202" s="8" t="str">
        <f>IF(Sales_Pipeline[[#This Row],[Close_Date]]="","",TEXT(Sales_Pipeline[[#This Row],[Close_Date]],"mmm"))</f>
        <v>Mar</v>
      </c>
      <c r="M202" s="8" t="str">
        <f>IF(Sales_Pipeline[[#This Row],[Close_Date]]="","","Q"&amp;ROUNDUP(MONTH(Sales_Pipeline[[#This Row],[Close_Date]])/3,0))</f>
        <v>Q1</v>
      </c>
      <c r="N202" s="2" cm="1">
        <f t="array" ref="N202">IFERROR(_xlfn.IFS(Sales_Pipeline[[#This Row],[Deal_Stage]]="Won",_xlfn.XLOOKUP(Sales_Pipeline[[#This Row],[Product]],Products!$A$2:$A$8,Products!$C$2:$C$8),Sales_Pipeline[[#This Row],[Deal_Stage]]="Lost",_xlfn.XLOOKUP(Sales_Pipeline[[#This Row],[Product]],Products!$A$2:$A$8,Products!$C$2:$C$8)),"")</f>
        <v>4821</v>
      </c>
      <c r="O202" s="2">
        <v>5149</v>
      </c>
    </row>
    <row r="203" spans="1:15" x14ac:dyDescent="0.3">
      <c r="A203" t="s">
        <v>341</v>
      </c>
      <c r="B203" t="s">
        <v>8</v>
      </c>
      <c r="C203" t="str">
        <f>_xlfn.XLOOKUP(Sales_Pipeline[[#This Row],[Sales_Agent]],Sales_Teams[Sales_Agent],Sales_Teams[Manager])</f>
        <v>Dustin Brinkmann</v>
      </c>
      <c r="D203" t="str">
        <f>_xlfn.XLOOKUP(Sales_Pipeline[[#This Row],[Manager]],Sales_Teams[Manager],Sales_Teams[Regional_Office])</f>
        <v>Central</v>
      </c>
      <c r="E203" t="s">
        <v>63</v>
      </c>
      <c r="F203" t="s">
        <v>94</v>
      </c>
      <c r="G203" t="str">
        <f>IFERROR(_xlfn.XLOOKUP(Sales_Pipeline[[#This Row],[Account]],Accounts!$A$2:$A$86,Accounts!$F$2:$F$86),"")</f>
        <v>United States</v>
      </c>
      <c r="H203" t="s">
        <v>82</v>
      </c>
      <c r="I203" s="3">
        <v>42715</v>
      </c>
      <c r="J203" s="3">
        <v>42803</v>
      </c>
      <c r="K203" s="8" t="str">
        <f>IF(Sales_Pipeline[[#This Row],[Close_Date]]="","",TEXT(Sales_Pipeline[[#This Row],[Close_Date]],"ddd"))</f>
        <v>Thu</v>
      </c>
      <c r="L203" s="8" t="str">
        <f>IF(Sales_Pipeline[[#This Row],[Close_Date]]="","",TEXT(Sales_Pipeline[[#This Row],[Close_Date]],"mmm"))</f>
        <v>Mar</v>
      </c>
      <c r="M203" s="8" t="str">
        <f>IF(Sales_Pipeline[[#This Row],[Close_Date]]="","","Q"&amp;ROUNDUP(MONTH(Sales_Pipeline[[#This Row],[Close_Date]])/3,0))</f>
        <v>Q1</v>
      </c>
      <c r="N203" s="2" cm="1">
        <f t="array" ref="N203">IFERROR(_xlfn.IFS(Sales_Pipeline[[#This Row],[Deal_Stage]]="Won",_xlfn.XLOOKUP(Sales_Pipeline[[#This Row],[Product]],Products!$A$2:$A$8,Products!$C$2:$C$8),Sales_Pipeline[[#This Row],[Deal_Stage]]="Lost",_xlfn.XLOOKUP(Sales_Pipeline[[#This Row],[Product]],Products!$A$2:$A$8,Products!$C$2:$C$8)),"")</f>
        <v>550</v>
      </c>
      <c r="O203" s="2">
        <v>0</v>
      </c>
    </row>
    <row r="204" spans="1:15" x14ac:dyDescent="0.3">
      <c r="A204" t="s">
        <v>342</v>
      </c>
      <c r="B204" t="s">
        <v>37</v>
      </c>
      <c r="C204" t="str">
        <f>_xlfn.XLOOKUP(Sales_Pipeline[[#This Row],[Sales_Agent]],Sales_Teams[Sales_Agent],Sales_Teams[Manager])</f>
        <v>Celia Rouche</v>
      </c>
      <c r="D204" t="str">
        <f>_xlfn.XLOOKUP(Sales_Pipeline[[#This Row],[Manager]],Sales_Teams[Manager],Sales_Teams[Regional_Office])</f>
        <v>West</v>
      </c>
      <c r="E204" t="s">
        <v>55</v>
      </c>
      <c r="F204" t="s">
        <v>328</v>
      </c>
      <c r="G204" t="str">
        <f>IFERROR(_xlfn.XLOOKUP(Sales_Pipeline[[#This Row],[Account]],Accounts!$A$2:$A$86,Accounts!$F$2:$F$86),"")</f>
        <v>United States</v>
      </c>
      <c r="H204" t="s">
        <v>57</v>
      </c>
      <c r="I204" s="3">
        <v>42715</v>
      </c>
      <c r="J204" s="3">
        <v>42805</v>
      </c>
      <c r="K204" s="8" t="str">
        <f>IF(Sales_Pipeline[[#This Row],[Close_Date]]="","",TEXT(Sales_Pipeline[[#This Row],[Close_Date]],"ddd"))</f>
        <v>Sat</v>
      </c>
      <c r="L204" s="8" t="str">
        <f>IF(Sales_Pipeline[[#This Row],[Close_Date]]="","",TEXT(Sales_Pipeline[[#This Row],[Close_Date]],"mmm"))</f>
        <v>Mar</v>
      </c>
      <c r="M204" s="8" t="str">
        <f>IF(Sales_Pipeline[[#This Row],[Close_Date]]="","","Q"&amp;ROUNDUP(MONTH(Sales_Pipeline[[#This Row],[Close_Date]])/3,0))</f>
        <v>Q1</v>
      </c>
      <c r="N204" s="2" cm="1">
        <f t="array" ref="N204">IFERROR(_xlfn.IFS(Sales_Pipeline[[#This Row],[Deal_Stage]]="Won",_xlfn.XLOOKUP(Sales_Pipeline[[#This Row],[Product]],Products!$A$2:$A$8,Products!$C$2:$C$8),Sales_Pipeline[[#This Row],[Deal_Stage]]="Lost",_xlfn.XLOOKUP(Sales_Pipeline[[#This Row],[Product]],Products!$A$2:$A$8,Products!$C$2:$C$8)),"")</f>
        <v>1096</v>
      </c>
      <c r="O204" s="2">
        <v>1043</v>
      </c>
    </row>
    <row r="205" spans="1:15" x14ac:dyDescent="0.3">
      <c r="A205" t="s">
        <v>343</v>
      </c>
      <c r="B205" t="s">
        <v>27</v>
      </c>
      <c r="C205" t="str">
        <f>_xlfn.XLOOKUP(Sales_Pipeline[[#This Row],[Sales_Agent]],Sales_Teams[Sales_Agent],Sales_Teams[Manager])</f>
        <v>Rocco Neubert</v>
      </c>
      <c r="D205" t="str">
        <f>_xlfn.XLOOKUP(Sales_Pipeline[[#This Row],[Manager]],Sales_Teams[Manager],Sales_Teams[Regional_Office])</f>
        <v>East</v>
      </c>
      <c r="E205" t="s">
        <v>84</v>
      </c>
      <c r="F205" t="s">
        <v>344</v>
      </c>
      <c r="G205" t="str">
        <f>IFERROR(_xlfn.XLOOKUP(Sales_Pipeline[[#This Row],[Account]],Accounts!$A$2:$A$86,Accounts!$F$2:$F$86),"")</f>
        <v>Romania</v>
      </c>
      <c r="H205" t="s">
        <v>82</v>
      </c>
      <c r="I205" s="3">
        <v>42716</v>
      </c>
      <c r="J205" s="3">
        <v>42803</v>
      </c>
      <c r="K205" s="8" t="str">
        <f>IF(Sales_Pipeline[[#This Row],[Close_Date]]="","",TEXT(Sales_Pipeline[[#This Row],[Close_Date]],"ddd"))</f>
        <v>Thu</v>
      </c>
      <c r="L205" s="8" t="str">
        <f>IF(Sales_Pipeline[[#This Row],[Close_Date]]="","",TEXT(Sales_Pipeline[[#This Row],[Close_Date]],"mmm"))</f>
        <v>Mar</v>
      </c>
      <c r="M205" s="8" t="str">
        <f>IF(Sales_Pipeline[[#This Row],[Close_Date]]="","","Q"&amp;ROUNDUP(MONTH(Sales_Pipeline[[#This Row],[Close_Date]])/3,0))</f>
        <v>Q1</v>
      </c>
      <c r="N205" s="2" cm="1">
        <f t="array" ref="N205">IFERROR(_xlfn.IFS(Sales_Pipeline[[#This Row],[Deal_Stage]]="Won",_xlfn.XLOOKUP(Sales_Pipeline[[#This Row],[Product]],Products!$A$2:$A$8,Products!$C$2:$C$8),Sales_Pipeline[[#This Row],[Deal_Stage]]="Lost",_xlfn.XLOOKUP(Sales_Pipeline[[#This Row],[Product]],Products!$A$2:$A$8,Products!$C$2:$C$8)),"")</f>
        <v>5482</v>
      </c>
      <c r="O205" s="2">
        <v>0</v>
      </c>
    </row>
    <row r="206" spans="1:15" x14ac:dyDescent="0.3">
      <c r="A206" t="s">
        <v>345</v>
      </c>
      <c r="B206" t="s">
        <v>40</v>
      </c>
      <c r="C206" t="str">
        <f>_xlfn.XLOOKUP(Sales_Pipeline[[#This Row],[Sales_Agent]],Sales_Teams[Sales_Agent],Sales_Teams[Manager])</f>
        <v>Summer Sewald</v>
      </c>
      <c r="D206" t="str">
        <f>_xlfn.XLOOKUP(Sales_Pipeline[[#This Row],[Manager]],Sales_Teams[Manager],Sales_Teams[Regional_Office])</f>
        <v>West</v>
      </c>
      <c r="E206" t="s">
        <v>63</v>
      </c>
      <c r="F206" t="s">
        <v>234</v>
      </c>
      <c r="G206" t="str">
        <f>IFERROR(_xlfn.XLOOKUP(Sales_Pipeline[[#This Row],[Account]],Accounts!$A$2:$A$86,Accounts!$F$2:$F$86),"")</f>
        <v>United States</v>
      </c>
      <c r="H206" t="s">
        <v>57</v>
      </c>
      <c r="I206" s="3">
        <v>42716</v>
      </c>
      <c r="J206" s="3">
        <v>42823</v>
      </c>
      <c r="K206" s="8" t="str">
        <f>IF(Sales_Pipeline[[#This Row],[Close_Date]]="","",TEXT(Sales_Pipeline[[#This Row],[Close_Date]],"ddd"))</f>
        <v>Wed</v>
      </c>
      <c r="L206" s="8" t="str">
        <f>IF(Sales_Pipeline[[#This Row],[Close_Date]]="","",TEXT(Sales_Pipeline[[#This Row],[Close_Date]],"mmm"))</f>
        <v>Mar</v>
      </c>
      <c r="M206" s="8" t="str">
        <f>IF(Sales_Pipeline[[#This Row],[Close_Date]]="","","Q"&amp;ROUNDUP(MONTH(Sales_Pipeline[[#This Row],[Close_Date]])/3,0))</f>
        <v>Q1</v>
      </c>
      <c r="N206" s="2" cm="1">
        <f t="array" ref="N206">IFERROR(_xlfn.IFS(Sales_Pipeline[[#This Row],[Deal_Stage]]="Won",_xlfn.XLOOKUP(Sales_Pipeline[[#This Row],[Product]],Products!$A$2:$A$8,Products!$C$2:$C$8),Sales_Pipeline[[#This Row],[Deal_Stage]]="Lost",_xlfn.XLOOKUP(Sales_Pipeline[[#This Row],[Product]],Products!$A$2:$A$8,Products!$C$2:$C$8)),"")</f>
        <v>550</v>
      </c>
      <c r="O206" s="2">
        <v>437</v>
      </c>
    </row>
    <row r="207" spans="1:15" x14ac:dyDescent="0.3">
      <c r="A207" t="s">
        <v>346</v>
      </c>
      <c r="B207" t="s">
        <v>35</v>
      </c>
      <c r="C207" t="str">
        <f>_xlfn.XLOOKUP(Sales_Pipeline[[#This Row],[Sales_Agent]],Sales_Teams[Sales_Agent],Sales_Teams[Manager])</f>
        <v>Celia Rouche</v>
      </c>
      <c r="D207" t="str">
        <f>_xlfn.XLOOKUP(Sales_Pipeline[[#This Row],[Manager]],Sales_Teams[Manager],Sales_Teams[Regional_Office])</f>
        <v>West</v>
      </c>
      <c r="E207" t="s">
        <v>76</v>
      </c>
      <c r="G207" t="str">
        <f>IFERROR(_xlfn.XLOOKUP(Sales_Pipeline[[#This Row],[Account]],Accounts!$A$2:$A$86,Accounts!$F$2:$F$86),"")</f>
        <v/>
      </c>
      <c r="H207" t="s">
        <v>77</v>
      </c>
      <c r="I207" s="3">
        <v>42716</v>
      </c>
      <c r="K207" s="8" t="str">
        <f>IF(Sales_Pipeline[[#This Row],[Close_Date]]="","",TEXT(Sales_Pipeline[[#This Row],[Close_Date]],"ddd"))</f>
        <v/>
      </c>
      <c r="L207" s="8" t="str">
        <f>IF(Sales_Pipeline[[#This Row],[Close_Date]]="","",TEXT(Sales_Pipeline[[#This Row],[Close_Date]],"mmm"))</f>
        <v/>
      </c>
      <c r="M207" s="8" t="str">
        <f>IF(Sales_Pipeline[[#This Row],[Close_Date]]="","","Q"&amp;ROUNDUP(MONTH(Sales_Pipeline[[#This Row],[Close_Date]])/3,0))</f>
        <v/>
      </c>
      <c r="N207" s="2" t="str" cm="1">
        <f t="array" ref="N207">IFERROR(_xlfn.IFS(Sales_Pipeline[[#This Row],[Deal_Stage]]="Won",_xlfn.XLOOKUP(Sales_Pipeline[[#This Row],[Product]],Products!$A$2:$A$8,Products!$C$2:$C$8),Sales_Pipeline[[#This Row],[Deal_Stage]]="Lost",_xlfn.XLOOKUP(Sales_Pipeline[[#This Row],[Product]],Products!$A$2:$A$8,Products!$C$2:$C$8)),"")</f>
        <v/>
      </c>
      <c r="O207" s="2">
        <v>0</v>
      </c>
    </row>
    <row r="208" spans="1:15" x14ac:dyDescent="0.3">
      <c r="A208" t="s">
        <v>347</v>
      </c>
      <c r="B208" t="s">
        <v>21</v>
      </c>
      <c r="C208" t="str">
        <f>_xlfn.XLOOKUP(Sales_Pipeline[[#This Row],[Sales_Agent]],Sales_Teams[Sales_Agent],Sales_Teams[Manager])</f>
        <v>Cara Losch</v>
      </c>
      <c r="D208" t="str">
        <f>_xlfn.XLOOKUP(Sales_Pipeline[[#This Row],[Manager]],Sales_Teams[Manager],Sales_Teams[Regional_Office])</f>
        <v>East</v>
      </c>
      <c r="E208" t="s">
        <v>8953</v>
      </c>
      <c r="F208" t="s">
        <v>196</v>
      </c>
      <c r="G208" t="str">
        <f>IFERROR(_xlfn.XLOOKUP(Sales_Pipeline[[#This Row],[Account]],Accounts!$A$2:$A$86,Accounts!$F$2:$F$86),"")</f>
        <v>United States</v>
      </c>
      <c r="H208" t="s">
        <v>57</v>
      </c>
      <c r="I208" s="3">
        <v>42716</v>
      </c>
      <c r="J208" s="3">
        <v>42805</v>
      </c>
      <c r="K208" s="8" t="str">
        <f>IF(Sales_Pipeline[[#This Row],[Close_Date]]="","",TEXT(Sales_Pipeline[[#This Row],[Close_Date]],"ddd"))</f>
        <v>Sat</v>
      </c>
      <c r="L208" s="8" t="str">
        <f>IF(Sales_Pipeline[[#This Row],[Close_Date]]="","",TEXT(Sales_Pipeline[[#This Row],[Close_Date]],"mmm"))</f>
        <v>Mar</v>
      </c>
      <c r="M208" s="8" t="str">
        <f>IF(Sales_Pipeline[[#This Row],[Close_Date]]="","","Q"&amp;ROUNDUP(MONTH(Sales_Pipeline[[#This Row],[Close_Date]])/3,0))</f>
        <v>Q1</v>
      </c>
      <c r="N208" s="2" cm="1">
        <f t="array" ref="N208">IFERROR(_xlfn.IFS(Sales_Pipeline[[#This Row],[Deal_Stage]]="Won",_xlfn.XLOOKUP(Sales_Pipeline[[#This Row],[Product]],Products!$A$2:$A$8,Products!$C$2:$C$8),Sales_Pipeline[[#This Row],[Deal_Stage]]="Lost",_xlfn.XLOOKUP(Sales_Pipeline[[#This Row],[Product]],Products!$A$2:$A$8,Products!$C$2:$C$8)),"")</f>
        <v>4821</v>
      </c>
      <c r="O208" s="2">
        <v>4465</v>
      </c>
    </row>
    <row r="209" spans="1:15" x14ac:dyDescent="0.3">
      <c r="A209" t="s">
        <v>348</v>
      </c>
      <c r="B209" t="s">
        <v>32</v>
      </c>
      <c r="C209" t="str">
        <f>_xlfn.XLOOKUP(Sales_Pipeline[[#This Row],[Sales_Agent]],Sales_Teams[Sales_Agent],Sales_Teams[Manager])</f>
        <v>Celia Rouche</v>
      </c>
      <c r="D209" t="str">
        <f>_xlfn.XLOOKUP(Sales_Pipeline[[#This Row],[Manager]],Sales_Teams[Manager],Sales_Teams[Regional_Office])</f>
        <v>West</v>
      </c>
      <c r="E209" t="s">
        <v>63</v>
      </c>
      <c r="F209" t="s">
        <v>216</v>
      </c>
      <c r="G209" t="str">
        <f>IFERROR(_xlfn.XLOOKUP(Sales_Pipeline[[#This Row],[Account]],Accounts!$A$2:$A$86,Accounts!$F$2:$F$86),"")</f>
        <v>United States</v>
      </c>
      <c r="H209" t="s">
        <v>57</v>
      </c>
      <c r="I209" s="3">
        <v>42716</v>
      </c>
      <c r="J209" s="3">
        <v>42812</v>
      </c>
      <c r="K209" s="8" t="str">
        <f>IF(Sales_Pipeline[[#This Row],[Close_Date]]="","",TEXT(Sales_Pipeline[[#This Row],[Close_Date]],"ddd"))</f>
        <v>Sat</v>
      </c>
      <c r="L209" s="8" t="str">
        <f>IF(Sales_Pipeline[[#This Row],[Close_Date]]="","",TEXT(Sales_Pipeline[[#This Row],[Close_Date]],"mmm"))</f>
        <v>Mar</v>
      </c>
      <c r="M209" s="8" t="str">
        <f>IF(Sales_Pipeline[[#This Row],[Close_Date]]="","","Q"&amp;ROUNDUP(MONTH(Sales_Pipeline[[#This Row],[Close_Date]])/3,0))</f>
        <v>Q1</v>
      </c>
      <c r="N209" s="2" cm="1">
        <f t="array" ref="N209">IFERROR(_xlfn.IFS(Sales_Pipeline[[#This Row],[Deal_Stage]]="Won",_xlfn.XLOOKUP(Sales_Pipeline[[#This Row],[Product]],Products!$A$2:$A$8,Products!$C$2:$C$8),Sales_Pipeline[[#This Row],[Deal_Stage]]="Lost",_xlfn.XLOOKUP(Sales_Pipeline[[#This Row],[Product]],Products!$A$2:$A$8,Products!$C$2:$C$8)),"")</f>
        <v>550</v>
      </c>
      <c r="O209" s="2">
        <v>443</v>
      </c>
    </row>
    <row r="210" spans="1:15" x14ac:dyDescent="0.3">
      <c r="A210" t="s">
        <v>349</v>
      </c>
      <c r="B210" t="s">
        <v>17</v>
      </c>
      <c r="C210" t="str">
        <f>_xlfn.XLOOKUP(Sales_Pipeline[[#This Row],[Sales_Agent]],Sales_Teams[Sales_Agent],Sales_Teams[Manager])</f>
        <v>Cara Losch</v>
      </c>
      <c r="D210" t="str">
        <f>_xlfn.XLOOKUP(Sales_Pipeline[[#This Row],[Manager]],Sales_Teams[Manager],Sales_Teams[Regional_Office])</f>
        <v>East</v>
      </c>
      <c r="E210" t="s">
        <v>61</v>
      </c>
      <c r="F210" t="s">
        <v>344</v>
      </c>
      <c r="G210" t="str">
        <f>IFERROR(_xlfn.XLOOKUP(Sales_Pipeline[[#This Row],[Account]],Accounts!$A$2:$A$86,Accounts!$F$2:$F$86),"")</f>
        <v>Romania</v>
      </c>
      <c r="H210" t="s">
        <v>82</v>
      </c>
      <c r="I210" s="3">
        <v>42716</v>
      </c>
      <c r="J210" s="3">
        <v>42817</v>
      </c>
      <c r="K210" s="8" t="str">
        <f>IF(Sales_Pipeline[[#This Row],[Close_Date]]="","",TEXT(Sales_Pipeline[[#This Row],[Close_Date]],"ddd"))</f>
        <v>Thu</v>
      </c>
      <c r="L210" s="8" t="str">
        <f>IF(Sales_Pipeline[[#This Row],[Close_Date]]="","",TEXT(Sales_Pipeline[[#This Row],[Close_Date]],"mmm"))</f>
        <v>Mar</v>
      </c>
      <c r="M210" s="8" t="str">
        <f>IF(Sales_Pipeline[[#This Row],[Close_Date]]="","","Q"&amp;ROUNDUP(MONTH(Sales_Pipeline[[#This Row],[Close_Date]])/3,0))</f>
        <v>Q1</v>
      </c>
      <c r="N210" s="2" cm="1">
        <f t="array" ref="N210">IFERROR(_xlfn.IFS(Sales_Pipeline[[#This Row],[Deal_Stage]]="Won",_xlfn.XLOOKUP(Sales_Pipeline[[#This Row],[Product]],Products!$A$2:$A$8,Products!$C$2:$C$8),Sales_Pipeline[[#This Row],[Deal_Stage]]="Lost",_xlfn.XLOOKUP(Sales_Pipeline[[#This Row],[Product]],Products!$A$2:$A$8,Products!$C$2:$C$8)),"")</f>
        <v>55</v>
      </c>
      <c r="O210" s="2">
        <v>0</v>
      </c>
    </row>
    <row r="211" spans="1:15" x14ac:dyDescent="0.3">
      <c r="A211" t="s">
        <v>350</v>
      </c>
      <c r="B211" t="s">
        <v>15</v>
      </c>
      <c r="C211" t="str">
        <f>_xlfn.XLOOKUP(Sales_Pipeline[[#This Row],[Sales_Agent]],Sales_Teams[Sales_Agent],Sales_Teams[Manager])</f>
        <v>Melvin Marxen</v>
      </c>
      <c r="D211" t="str">
        <f>_xlfn.XLOOKUP(Sales_Pipeline[[#This Row],[Manager]],Sales_Teams[Manager],Sales_Teams[Regional_Office])</f>
        <v>Central</v>
      </c>
      <c r="E211" t="s">
        <v>84</v>
      </c>
      <c r="F211" t="s">
        <v>318</v>
      </c>
      <c r="G211" t="str">
        <f>IFERROR(_xlfn.XLOOKUP(Sales_Pipeline[[#This Row],[Account]],Accounts!$A$2:$A$86,Accounts!$F$2:$F$86),"")</f>
        <v>Kenya</v>
      </c>
      <c r="H211" t="s">
        <v>57</v>
      </c>
      <c r="I211" s="3">
        <v>42717</v>
      </c>
      <c r="J211" s="3">
        <v>42814</v>
      </c>
      <c r="K211" s="8" t="str">
        <f>IF(Sales_Pipeline[[#This Row],[Close_Date]]="","",TEXT(Sales_Pipeline[[#This Row],[Close_Date]],"ddd"))</f>
        <v>Mon</v>
      </c>
      <c r="L211" s="8" t="str">
        <f>IF(Sales_Pipeline[[#This Row],[Close_Date]]="","",TEXT(Sales_Pipeline[[#This Row],[Close_Date]],"mmm"))</f>
        <v>Mar</v>
      </c>
      <c r="M211" s="8" t="str">
        <f>IF(Sales_Pipeline[[#This Row],[Close_Date]]="","","Q"&amp;ROUNDUP(MONTH(Sales_Pipeline[[#This Row],[Close_Date]])/3,0))</f>
        <v>Q1</v>
      </c>
      <c r="N211" s="2" cm="1">
        <f t="array" ref="N211">IFERROR(_xlfn.IFS(Sales_Pipeline[[#This Row],[Deal_Stage]]="Won",_xlfn.XLOOKUP(Sales_Pipeline[[#This Row],[Product]],Products!$A$2:$A$8,Products!$C$2:$C$8),Sales_Pipeline[[#This Row],[Deal_Stage]]="Lost",_xlfn.XLOOKUP(Sales_Pipeline[[#This Row],[Product]],Products!$A$2:$A$8,Products!$C$2:$C$8)),"")</f>
        <v>5482</v>
      </c>
      <c r="O211" s="2">
        <v>4278</v>
      </c>
    </row>
    <row r="212" spans="1:15" x14ac:dyDescent="0.3">
      <c r="A212" t="s">
        <v>351</v>
      </c>
      <c r="B212" t="s">
        <v>22</v>
      </c>
      <c r="C212" t="str">
        <f>_xlfn.XLOOKUP(Sales_Pipeline[[#This Row],[Sales_Agent]],Sales_Teams[Sales_Agent],Sales_Teams[Manager])</f>
        <v>Cara Losch</v>
      </c>
      <c r="D212" t="str">
        <f>_xlfn.XLOOKUP(Sales_Pipeline[[#This Row],[Manager]],Sales_Teams[Manager],Sales_Teams[Regional_Office])</f>
        <v>East</v>
      </c>
      <c r="E212" t="s">
        <v>61</v>
      </c>
      <c r="F212" t="s">
        <v>196</v>
      </c>
      <c r="G212" t="str">
        <f>IFERROR(_xlfn.XLOOKUP(Sales_Pipeline[[#This Row],[Account]],Accounts!$A$2:$A$86,Accounts!$F$2:$F$86),"")</f>
        <v>United States</v>
      </c>
      <c r="H212" t="s">
        <v>57</v>
      </c>
      <c r="I212" s="3">
        <v>42717</v>
      </c>
      <c r="J212" s="3">
        <v>42800</v>
      </c>
      <c r="K212" s="8" t="str">
        <f>IF(Sales_Pipeline[[#This Row],[Close_Date]]="","",TEXT(Sales_Pipeline[[#This Row],[Close_Date]],"ddd"))</f>
        <v>Mon</v>
      </c>
      <c r="L212" s="8" t="str">
        <f>IF(Sales_Pipeline[[#This Row],[Close_Date]]="","",TEXT(Sales_Pipeline[[#This Row],[Close_Date]],"mmm"))</f>
        <v>Mar</v>
      </c>
      <c r="M212" s="8" t="str">
        <f>IF(Sales_Pipeline[[#This Row],[Close_Date]]="","","Q"&amp;ROUNDUP(MONTH(Sales_Pipeline[[#This Row],[Close_Date]])/3,0))</f>
        <v>Q1</v>
      </c>
      <c r="N212" s="2" cm="1">
        <f t="array" ref="N212">IFERROR(_xlfn.IFS(Sales_Pipeline[[#This Row],[Deal_Stage]]="Won",_xlfn.XLOOKUP(Sales_Pipeline[[#This Row],[Product]],Products!$A$2:$A$8,Products!$C$2:$C$8),Sales_Pipeline[[#This Row],[Deal_Stage]]="Lost",_xlfn.XLOOKUP(Sales_Pipeline[[#This Row],[Product]],Products!$A$2:$A$8,Products!$C$2:$C$8)),"")</f>
        <v>55</v>
      </c>
      <c r="O212" s="2">
        <v>41</v>
      </c>
    </row>
    <row r="213" spans="1:15" x14ac:dyDescent="0.3">
      <c r="A213" t="s">
        <v>352</v>
      </c>
      <c r="B213" t="s">
        <v>10</v>
      </c>
      <c r="C213" t="str">
        <f>_xlfn.XLOOKUP(Sales_Pipeline[[#This Row],[Sales_Agent]],Sales_Teams[Sales_Agent],Sales_Teams[Manager])</f>
        <v>Melvin Marxen</v>
      </c>
      <c r="D213" t="str">
        <f>_xlfn.XLOOKUP(Sales_Pipeline[[#This Row],[Manager]],Sales_Teams[Manager],Sales_Teams[Regional_Office])</f>
        <v>Central</v>
      </c>
      <c r="E213" t="s">
        <v>63</v>
      </c>
      <c r="F213" t="s">
        <v>59</v>
      </c>
      <c r="G213" t="str">
        <f>IFERROR(_xlfn.XLOOKUP(Sales_Pipeline[[#This Row],[Account]],Accounts!$A$2:$A$86,Accounts!$F$2:$F$86),"")</f>
        <v>United States</v>
      </c>
      <c r="H213" t="s">
        <v>57</v>
      </c>
      <c r="I213" s="3">
        <v>42717</v>
      </c>
      <c r="J213" s="3">
        <v>42822</v>
      </c>
      <c r="K213" s="8" t="str">
        <f>IF(Sales_Pipeline[[#This Row],[Close_Date]]="","",TEXT(Sales_Pipeline[[#This Row],[Close_Date]],"ddd"))</f>
        <v>Tue</v>
      </c>
      <c r="L213" s="8" t="str">
        <f>IF(Sales_Pipeline[[#This Row],[Close_Date]]="","",TEXT(Sales_Pipeline[[#This Row],[Close_Date]],"mmm"))</f>
        <v>Mar</v>
      </c>
      <c r="M213" s="8" t="str">
        <f>IF(Sales_Pipeline[[#This Row],[Close_Date]]="","","Q"&amp;ROUNDUP(MONTH(Sales_Pipeline[[#This Row],[Close_Date]])/3,0))</f>
        <v>Q1</v>
      </c>
      <c r="N213" s="2" cm="1">
        <f t="array" ref="N213">IFERROR(_xlfn.IFS(Sales_Pipeline[[#This Row],[Deal_Stage]]="Won",_xlfn.XLOOKUP(Sales_Pipeline[[#This Row],[Product]],Products!$A$2:$A$8,Products!$C$2:$C$8),Sales_Pipeline[[#This Row],[Deal_Stage]]="Lost",_xlfn.XLOOKUP(Sales_Pipeline[[#This Row],[Product]],Products!$A$2:$A$8,Products!$C$2:$C$8)),"")</f>
        <v>550</v>
      </c>
      <c r="O213" s="2">
        <v>519</v>
      </c>
    </row>
    <row r="214" spans="1:15" x14ac:dyDescent="0.3">
      <c r="A214" t="s">
        <v>353</v>
      </c>
      <c r="B214" t="s">
        <v>43</v>
      </c>
      <c r="C214" t="str">
        <f>_xlfn.XLOOKUP(Sales_Pipeline[[#This Row],[Sales_Agent]],Sales_Teams[Sales_Agent],Sales_Teams[Manager])</f>
        <v>Summer Sewald</v>
      </c>
      <c r="D214" t="str">
        <f>_xlfn.XLOOKUP(Sales_Pipeline[[#This Row],[Manager]],Sales_Teams[Manager],Sales_Teams[Regional_Office])</f>
        <v>West</v>
      </c>
      <c r="E214" t="s">
        <v>8953</v>
      </c>
      <c r="G214" t="str">
        <f>IFERROR(_xlfn.XLOOKUP(Sales_Pipeline[[#This Row],[Account]],Accounts!$A$2:$A$86,Accounts!$F$2:$F$86),"")</f>
        <v/>
      </c>
      <c r="H214" t="s">
        <v>77</v>
      </c>
      <c r="I214" s="3">
        <v>42717</v>
      </c>
      <c r="K214" s="8" t="str">
        <f>IF(Sales_Pipeline[[#This Row],[Close_Date]]="","",TEXT(Sales_Pipeline[[#This Row],[Close_Date]],"ddd"))</f>
        <v/>
      </c>
      <c r="L214" s="8" t="str">
        <f>IF(Sales_Pipeline[[#This Row],[Close_Date]]="","",TEXT(Sales_Pipeline[[#This Row],[Close_Date]],"mmm"))</f>
        <v/>
      </c>
      <c r="M214" s="8" t="str">
        <f>IF(Sales_Pipeline[[#This Row],[Close_Date]]="","","Q"&amp;ROUNDUP(MONTH(Sales_Pipeline[[#This Row],[Close_Date]])/3,0))</f>
        <v/>
      </c>
      <c r="N214" s="2" t="str" cm="1">
        <f t="array" ref="N214">IFERROR(_xlfn.IFS(Sales_Pipeline[[#This Row],[Deal_Stage]]="Won",_xlfn.XLOOKUP(Sales_Pipeline[[#This Row],[Product]],Products!$A$2:$A$8,Products!$C$2:$C$8),Sales_Pipeline[[#This Row],[Deal_Stage]]="Lost",_xlfn.XLOOKUP(Sales_Pipeline[[#This Row],[Product]],Products!$A$2:$A$8,Products!$C$2:$C$8)),"")</f>
        <v/>
      </c>
      <c r="O214" s="2">
        <v>0</v>
      </c>
    </row>
    <row r="215" spans="1:15" x14ac:dyDescent="0.3">
      <c r="A215" t="s">
        <v>354</v>
      </c>
      <c r="B215" t="s">
        <v>45</v>
      </c>
      <c r="C215" t="str">
        <f>_xlfn.XLOOKUP(Sales_Pipeline[[#This Row],[Sales_Agent]],Sales_Teams[Sales_Agent],Sales_Teams[Manager])</f>
        <v>Summer Sewald</v>
      </c>
      <c r="D215" t="str">
        <f>_xlfn.XLOOKUP(Sales_Pipeline[[#This Row],[Manager]],Sales_Teams[Manager],Sales_Teams[Regional_Office])</f>
        <v>West</v>
      </c>
      <c r="E215" t="s">
        <v>63</v>
      </c>
      <c r="F215" t="s">
        <v>173</v>
      </c>
      <c r="G215" t="str">
        <f>IFERROR(_xlfn.XLOOKUP(Sales_Pipeline[[#This Row],[Account]],Accounts!$A$2:$A$86,Accounts!$F$2:$F$86),"")</f>
        <v>United States</v>
      </c>
      <c r="H215" t="s">
        <v>57</v>
      </c>
      <c r="I215" s="3">
        <v>42717</v>
      </c>
      <c r="J215" s="3">
        <v>42798</v>
      </c>
      <c r="K215" s="8" t="str">
        <f>IF(Sales_Pipeline[[#This Row],[Close_Date]]="","",TEXT(Sales_Pipeline[[#This Row],[Close_Date]],"ddd"))</f>
        <v>Sat</v>
      </c>
      <c r="L215" s="8" t="str">
        <f>IF(Sales_Pipeline[[#This Row],[Close_Date]]="","",TEXT(Sales_Pipeline[[#This Row],[Close_Date]],"mmm"))</f>
        <v>Mar</v>
      </c>
      <c r="M215" s="8" t="str">
        <f>IF(Sales_Pipeline[[#This Row],[Close_Date]]="","","Q"&amp;ROUNDUP(MONTH(Sales_Pipeline[[#This Row],[Close_Date]])/3,0))</f>
        <v>Q1</v>
      </c>
      <c r="N215" s="2" cm="1">
        <f t="array" ref="N215">IFERROR(_xlfn.IFS(Sales_Pipeline[[#This Row],[Deal_Stage]]="Won",_xlfn.XLOOKUP(Sales_Pipeline[[#This Row],[Product]],Products!$A$2:$A$8,Products!$C$2:$C$8),Sales_Pipeline[[#This Row],[Deal_Stage]]="Lost",_xlfn.XLOOKUP(Sales_Pipeline[[#This Row],[Product]],Products!$A$2:$A$8,Products!$C$2:$C$8)),"")</f>
        <v>550</v>
      </c>
      <c r="O215" s="2">
        <v>524</v>
      </c>
    </row>
    <row r="216" spans="1:15" x14ac:dyDescent="0.3">
      <c r="A216" t="s">
        <v>355</v>
      </c>
      <c r="B216" t="s">
        <v>44</v>
      </c>
      <c r="C216" t="str">
        <f>_xlfn.XLOOKUP(Sales_Pipeline[[#This Row],[Sales_Agent]],Sales_Teams[Sales_Agent],Sales_Teams[Manager])</f>
        <v>Summer Sewald</v>
      </c>
      <c r="D216" t="str">
        <f>_xlfn.XLOOKUP(Sales_Pipeline[[#This Row],[Manager]],Sales_Teams[Manager],Sales_Teams[Regional_Office])</f>
        <v>West</v>
      </c>
      <c r="E216" t="s">
        <v>63</v>
      </c>
      <c r="F216" t="s">
        <v>288</v>
      </c>
      <c r="G216" t="str">
        <f>IFERROR(_xlfn.XLOOKUP(Sales_Pipeline[[#This Row],[Account]],Accounts!$A$2:$A$86,Accounts!$F$2:$F$86),"")</f>
        <v>United States</v>
      </c>
      <c r="H216" t="s">
        <v>57</v>
      </c>
      <c r="I216" s="3">
        <v>42717</v>
      </c>
      <c r="J216" s="3">
        <v>42821</v>
      </c>
      <c r="K216" s="8" t="str">
        <f>IF(Sales_Pipeline[[#This Row],[Close_Date]]="","",TEXT(Sales_Pipeline[[#This Row],[Close_Date]],"ddd"))</f>
        <v>Mon</v>
      </c>
      <c r="L216" s="8" t="str">
        <f>IF(Sales_Pipeline[[#This Row],[Close_Date]]="","",TEXT(Sales_Pipeline[[#This Row],[Close_Date]],"mmm"))</f>
        <v>Mar</v>
      </c>
      <c r="M216" s="8" t="str">
        <f>IF(Sales_Pipeline[[#This Row],[Close_Date]]="","","Q"&amp;ROUNDUP(MONTH(Sales_Pipeline[[#This Row],[Close_Date]])/3,0))</f>
        <v>Q1</v>
      </c>
      <c r="N216" s="2" cm="1">
        <f t="array" ref="N216">IFERROR(_xlfn.IFS(Sales_Pipeline[[#This Row],[Deal_Stage]]="Won",_xlfn.XLOOKUP(Sales_Pipeline[[#This Row],[Product]],Products!$A$2:$A$8,Products!$C$2:$C$8),Sales_Pipeline[[#This Row],[Deal_Stage]]="Lost",_xlfn.XLOOKUP(Sales_Pipeline[[#This Row],[Product]],Products!$A$2:$A$8,Products!$C$2:$C$8)),"")</f>
        <v>550</v>
      </c>
      <c r="O216" s="2">
        <v>552</v>
      </c>
    </row>
    <row r="217" spans="1:15" x14ac:dyDescent="0.3">
      <c r="A217" t="s">
        <v>356</v>
      </c>
      <c r="B217" t="s">
        <v>13</v>
      </c>
      <c r="C217" t="str">
        <f>_xlfn.XLOOKUP(Sales_Pipeline[[#This Row],[Sales_Agent]],Sales_Teams[Sales_Agent],Sales_Teams[Manager])</f>
        <v>Melvin Marxen</v>
      </c>
      <c r="D217" t="str">
        <f>_xlfn.XLOOKUP(Sales_Pipeline[[#This Row],[Manager]],Sales_Teams[Manager],Sales_Teams[Regional_Office])</f>
        <v>Central</v>
      </c>
      <c r="E217" t="s">
        <v>55</v>
      </c>
      <c r="F217" t="s">
        <v>136</v>
      </c>
      <c r="G217" t="str">
        <f>IFERROR(_xlfn.XLOOKUP(Sales_Pipeline[[#This Row],[Account]],Accounts!$A$2:$A$86,Accounts!$F$2:$F$86),"")</f>
        <v>United States</v>
      </c>
      <c r="H217" t="s">
        <v>57</v>
      </c>
      <c r="I217" s="3">
        <v>42718</v>
      </c>
      <c r="J217" s="3">
        <v>42796</v>
      </c>
      <c r="K217" s="8" t="str">
        <f>IF(Sales_Pipeline[[#This Row],[Close_Date]]="","",TEXT(Sales_Pipeline[[#This Row],[Close_Date]],"ddd"))</f>
        <v>Thu</v>
      </c>
      <c r="L217" s="8" t="str">
        <f>IF(Sales_Pipeline[[#This Row],[Close_Date]]="","",TEXT(Sales_Pipeline[[#This Row],[Close_Date]],"mmm"))</f>
        <v>Mar</v>
      </c>
      <c r="M217" s="8" t="str">
        <f>IF(Sales_Pipeline[[#This Row],[Close_Date]]="","","Q"&amp;ROUNDUP(MONTH(Sales_Pipeline[[#This Row],[Close_Date]])/3,0))</f>
        <v>Q1</v>
      </c>
      <c r="N217" s="2" cm="1">
        <f t="array" ref="N217">IFERROR(_xlfn.IFS(Sales_Pipeline[[#This Row],[Deal_Stage]]="Won",_xlfn.XLOOKUP(Sales_Pipeline[[#This Row],[Product]],Products!$A$2:$A$8,Products!$C$2:$C$8),Sales_Pipeline[[#This Row],[Deal_Stage]]="Lost",_xlfn.XLOOKUP(Sales_Pipeline[[#This Row],[Product]],Products!$A$2:$A$8,Products!$C$2:$C$8)),"")</f>
        <v>1096</v>
      </c>
      <c r="O217" s="2">
        <v>970</v>
      </c>
    </row>
    <row r="218" spans="1:15" x14ac:dyDescent="0.3">
      <c r="A218" t="s">
        <v>357</v>
      </c>
      <c r="B218" t="s">
        <v>36</v>
      </c>
      <c r="C218" t="str">
        <f>_xlfn.XLOOKUP(Sales_Pipeline[[#This Row],[Sales_Agent]],Sales_Teams[Sales_Agent],Sales_Teams[Manager])</f>
        <v>Celia Rouche</v>
      </c>
      <c r="D218" t="str">
        <f>_xlfn.XLOOKUP(Sales_Pipeline[[#This Row],[Manager]],Sales_Teams[Manager],Sales_Teams[Regional_Office])</f>
        <v>West</v>
      </c>
      <c r="E218" t="s">
        <v>76</v>
      </c>
      <c r="G218" t="str">
        <f>IFERROR(_xlfn.XLOOKUP(Sales_Pipeline[[#This Row],[Account]],Accounts!$A$2:$A$86,Accounts!$F$2:$F$86),"")</f>
        <v/>
      </c>
      <c r="H218" t="s">
        <v>77</v>
      </c>
      <c r="I218" s="3">
        <v>42718</v>
      </c>
      <c r="K218" s="8" t="str">
        <f>IF(Sales_Pipeline[[#This Row],[Close_Date]]="","",TEXT(Sales_Pipeline[[#This Row],[Close_Date]],"ddd"))</f>
        <v/>
      </c>
      <c r="L218" s="8" t="str">
        <f>IF(Sales_Pipeline[[#This Row],[Close_Date]]="","",TEXT(Sales_Pipeline[[#This Row],[Close_Date]],"mmm"))</f>
        <v/>
      </c>
      <c r="M218" s="8" t="str">
        <f>IF(Sales_Pipeline[[#This Row],[Close_Date]]="","","Q"&amp;ROUNDUP(MONTH(Sales_Pipeline[[#This Row],[Close_Date]])/3,0))</f>
        <v/>
      </c>
      <c r="N218" s="2" t="str" cm="1">
        <f t="array" ref="N218">IFERROR(_xlfn.IFS(Sales_Pipeline[[#This Row],[Deal_Stage]]="Won",_xlfn.XLOOKUP(Sales_Pipeline[[#This Row],[Product]],Products!$A$2:$A$8,Products!$C$2:$C$8),Sales_Pipeline[[#This Row],[Deal_Stage]]="Lost",_xlfn.XLOOKUP(Sales_Pipeline[[#This Row],[Product]],Products!$A$2:$A$8,Products!$C$2:$C$8)),"")</f>
        <v/>
      </c>
      <c r="O218" s="2">
        <v>0</v>
      </c>
    </row>
    <row r="219" spans="1:15" x14ac:dyDescent="0.3">
      <c r="A219" t="s">
        <v>358</v>
      </c>
      <c r="B219" t="s">
        <v>42</v>
      </c>
      <c r="C219" t="str">
        <f>_xlfn.XLOOKUP(Sales_Pipeline[[#This Row],[Sales_Agent]],Sales_Teams[Sales_Agent],Sales_Teams[Manager])</f>
        <v>Summer Sewald</v>
      </c>
      <c r="D219" t="str">
        <f>_xlfn.XLOOKUP(Sales_Pipeline[[#This Row],[Manager]],Sales_Teams[Manager],Sales_Teams[Regional_Office])</f>
        <v>West</v>
      </c>
      <c r="E219" t="s">
        <v>55</v>
      </c>
      <c r="F219" t="s">
        <v>330</v>
      </c>
      <c r="G219" t="str">
        <f>IFERROR(_xlfn.XLOOKUP(Sales_Pipeline[[#This Row],[Account]],Accounts!$A$2:$A$86,Accounts!$F$2:$F$86),"")</f>
        <v>Korea</v>
      </c>
      <c r="H219" t="s">
        <v>77</v>
      </c>
      <c r="I219" s="3">
        <v>42718</v>
      </c>
      <c r="K219" s="8" t="str">
        <f>IF(Sales_Pipeline[[#This Row],[Close_Date]]="","",TEXT(Sales_Pipeline[[#This Row],[Close_Date]],"ddd"))</f>
        <v/>
      </c>
      <c r="L219" s="8" t="str">
        <f>IF(Sales_Pipeline[[#This Row],[Close_Date]]="","",TEXT(Sales_Pipeline[[#This Row],[Close_Date]],"mmm"))</f>
        <v/>
      </c>
      <c r="M219" s="8" t="str">
        <f>IF(Sales_Pipeline[[#This Row],[Close_Date]]="","","Q"&amp;ROUNDUP(MONTH(Sales_Pipeline[[#This Row],[Close_Date]])/3,0))</f>
        <v/>
      </c>
      <c r="N219" s="2" t="str" cm="1">
        <f t="array" ref="N219">IFERROR(_xlfn.IFS(Sales_Pipeline[[#This Row],[Deal_Stage]]="Won",_xlfn.XLOOKUP(Sales_Pipeline[[#This Row],[Product]],Products!$A$2:$A$8,Products!$C$2:$C$8),Sales_Pipeline[[#This Row],[Deal_Stage]]="Lost",_xlfn.XLOOKUP(Sales_Pipeline[[#This Row],[Product]],Products!$A$2:$A$8,Products!$C$2:$C$8)),"")</f>
        <v/>
      </c>
      <c r="O219" s="2">
        <v>0</v>
      </c>
    </row>
    <row r="220" spans="1:15" x14ac:dyDescent="0.3">
      <c r="A220" t="s">
        <v>359</v>
      </c>
      <c r="B220" t="s">
        <v>42</v>
      </c>
      <c r="C220" t="str">
        <f>_xlfn.XLOOKUP(Sales_Pipeline[[#This Row],[Sales_Agent]],Sales_Teams[Sales_Agent],Sales_Teams[Manager])</f>
        <v>Summer Sewald</v>
      </c>
      <c r="D220" t="str">
        <f>_xlfn.XLOOKUP(Sales_Pipeline[[#This Row],[Manager]],Sales_Teams[Manager],Sales_Teams[Regional_Office])</f>
        <v>West</v>
      </c>
      <c r="E220" t="s">
        <v>55</v>
      </c>
      <c r="F220" t="s">
        <v>66</v>
      </c>
      <c r="G220" t="str">
        <f>IFERROR(_xlfn.XLOOKUP(Sales_Pipeline[[#This Row],[Account]],Accounts!$A$2:$A$86,Accounts!$F$2:$F$86),"")</f>
        <v>United States</v>
      </c>
      <c r="H220" t="s">
        <v>57</v>
      </c>
      <c r="I220" s="3">
        <v>42718</v>
      </c>
      <c r="J220" s="3">
        <v>42807</v>
      </c>
      <c r="K220" s="8" t="str">
        <f>IF(Sales_Pipeline[[#This Row],[Close_Date]]="","",TEXT(Sales_Pipeline[[#This Row],[Close_Date]],"ddd"))</f>
        <v>Mon</v>
      </c>
      <c r="L220" s="8" t="str">
        <f>IF(Sales_Pipeline[[#This Row],[Close_Date]]="","",TEXT(Sales_Pipeline[[#This Row],[Close_Date]],"mmm"))</f>
        <v>Mar</v>
      </c>
      <c r="M220" s="8" t="str">
        <f>IF(Sales_Pipeline[[#This Row],[Close_Date]]="","","Q"&amp;ROUNDUP(MONTH(Sales_Pipeline[[#This Row],[Close_Date]])/3,0))</f>
        <v>Q1</v>
      </c>
      <c r="N220" s="2" cm="1">
        <f t="array" ref="N220">IFERROR(_xlfn.IFS(Sales_Pipeline[[#This Row],[Deal_Stage]]="Won",_xlfn.XLOOKUP(Sales_Pipeline[[#This Row],[Product]],Products!$A$2:$A$8,Products!$C$2:$C$8),Sales_Pipeline[[#This Row],[Deal_Stage]]="Lost",_xlfn.XLOOKUP(Sales_Pipeline[[#This Row],[Product]],Products!$A$2:$A$8,Products!$C$2:$C$8)),"")</f>
        <v>1096</v>
      </c>
      <c r="O220" s="2">
        <v>1046</v>
      </c>
    </row>
    <row r="221" spans="1:15" x14ac:dyDescent="0.3">
      <c r="A221" t="s">
        <v>360</v>
      </c>
      <c r="B221" t="s">
        <v>42</v>
      </c>
      <c r="C221" t="str">
        <f>_xlfn.XLOOKUP(Sales_Pipeline[[#This Row],[Sales_Agent]],Sales_Teams[Sales_Agent],Sales_Teams[Manager])</f>
        <v>Summer Sewald</v>
      </c>
      <c r="D221" t="str">
        <f>_xlfn.XLOOKUP(Sales_Pipeline[[#This Row],[Manager]],Sales_Teams[Manager],Sales_Teams[Regional_Office])</f>
        <v>West</v>
      </c>
      <c r="E221" t="s">
        <v>55</v>
      </c>
      <c r="F221" t="s">
        <v>85</v>
      </c>
      <c r="G221" t="str">
        <f>IFERROR(_xlfn.XLOOKUP(Sales_Pipeline[[#This Row],[Account]],Accounts!$A$2:$A$86,Accounts!$F$2:$F$86),"")</f>
        <v>Poland</v>
      </c>
      <c r="H221" t="s">
        <v>57</v>
      </c>
      <c r="I221" s="3">
        <v>42718</v>
      </c>
      <c r="J221" s="3">
        <v>42808</v>
      </c>
      <c r="K221" s="8" t="str">
        <f>IF(Sales_Pipeline[[#This Row],[Close_Date]]="","",TEXT(Sales_Pipeline[[#This Row],[Close_Date]],"ddd"))</f>
        <v>Tue</v>
      </c>
      <c r="L221" s="8" t="str">
        <f>IF(Sales_Pipeline[[#This Row],[Close_Date]]="","",TEXT(Sales_Pipeline[[#This Row],[Close_Date]],"mmm"))</f>
        <v>Mar</v>
      </c>
      <c r="M221" s="8" t="str">
        <f>IF(Sales_Pipeline[[#This Row],[Close_Date]]="","","Q"&amp;ROUNDUP(MONTH(Sales_Pipeline[[#This Row],[Close_Date]])/3,0))</f>
        <v>Q1</v>
      </c>
      <c r="N221" s="2" cm="1">
        <f t="array" ref="N221">IFERROR(_xlfn.IFS(Sales_Pipeline[[#This Row],[Deal_Stage]]="Won",_xlfn.XLOOKUP(Sales_Pipeline[[#This Row],[Product]],Products!$A$2:$A$8,Products!$C$2:$C$8),Sales_Pipeline[[#This Row],[Deal_Stage]]="Lost",_xlfn.XLOOKUP(Sales_Pipeline[[#This Row],[Product]],Products!$A$2:$A$8,Products!$C$2:$C$8)),"")</f>
        <v>1096</v>
      </c>
      <c r="O221" s="2">
        <v>988</v>
      </c>
    </row>
    <row r="222" spans="1:15" x14ac:dyDescent="0.3">
      <c r="A222" t="s">
        <v>361</v>
      </c>
      <c r="B222" t="s">
        <v>8</v>
      </c>
      <c r="C222" t="str">
        <f>_xlfn.XLOOKUP(Sales_Pipeline[[#This Row],[Sales_Agent]],Sales_Teams[Sales_Agent],Sales_Teams[Manager])</f>
        <v>Dustin Brinkmann</v>
      </c>
      <c r="D222" t="str">
        <f>_xlfn.XLOOKUP(Sales_Pipeline[[#This Row],[Manager]],Sales_Teams[Manager],Sales_Teams[Regional_Office])</f>
        <v>Central</v>
      </c>
      <c r="E222" t="s">
        <v>63</v>
      </c>
      <c r="F222" t="s">
        <v>64</v>
      </c>
      <c r="G222" t="str">
        <f>IFERROR(_xlfn.XLOOKUP(Sales_Pipeline[[#This Row],[Account]],Accounts!$A$2:$A$86,Accounts!$F$2:$F$86),"")</f>
        <v>United States</v>
      </c>
      <c r="H222" t="s">
        <v>57</v>
      </c>
      <c r="I222" s="3">
        <v>42718</v>
      </c>
      <c r="J222" s="3">
        <v>42816</v>
      </c>
      <c r="K222" s="8" t="str">
        <f>IF(Sales_Pipeline[[#This Row],[Close_Date]]="","",TEXT(Sales_Pipeline[[#This Row],[Close_Date]],"ddd"))</f>
        <v>Wed</v>
      </c>
      <c r="L222" s="8" t="str">
        <f>IF(Sales_Pipeline[[#This Row],[Close_Date]]="","",TEXT(Sales_Pipeline[[#This Row],[Close_Date]],"mmm"))</f>
        <v>Mar</v>
      </c>
      <c r="M222" s="8" t="str">
        <f>IF(Sales_Pipeline[[#This Row],[Close_Date]]="","","Q"&amp;ROUNDUP(MONTH(Sales_Pipeline[[#This Row],[Close_Date]])/3,0))</f>
        <v>Q1</v>
      </c>
      <c r="N222" s="2" cm="1">
        <f t="array" ref="N222">IFERROR(_xlfn.IFS(Sales_Pipeline[[#This Row],[Deal_Stage]]="Won",_xlfn.XLOOKUP(Sales_Pipeline[[#This Row],[Product]],Products!$A$2:$A$8,Products!$C$2:$C$8),Sales_Pipeline[[#This Row],[Deal_Stage]]="Lost",_xlfn.XLOOKUP(Sales_Pipeline[[#This Row],[Product]],Products!$A$2:$A$8,Products!$C$2:$C$8)),"")</f>
        <v>550</v>
      </c>
      <c r="O222" s="2">
        <v>547</v>
      </c>
    </row>
    <row r="223" spans="1:15" x14ac:dyDescent="0.3">
      <c r="A223" t="s">
        <v>362</v>
      </c>
      <c r="B223" t="s">
        <v>37</v>
      </c>
      <c r="C223" t="str">
        <f>_xlfn.XLOOKUP(Sales_Pipeline[[#This Row],[Sales_Agent]],Sales_Teams[Sales_Agent],Sales_Teams[Manager])</f>
        <v>Celia Rouche</v>
      </c>
      <c r="D223" t="str">
        <f>_xlfn.XLOOKUP(Sales_Pipeline[[#This Row],[Manager]],Sales_Teams[Manager],Sales_Teams[Regional_Office])</f>
        <v>West</v>
      </c>
      <c r="E223" t="s">
        <v>63</v>
      </c>
      <c r="G223" t="str">
        <f>IFERROR(_xlfn.XLOOKUP(Sales_Pipeline[[#This Row],[Account]],Accounts!$A$2:$A$86,Accounts!$F$2:$F$86),"")</f>
        <v/>
      </c>
      <c r="H223" t="s">
        <v>77</v>
      </c>
      <c r="I223" s="3">
        <v>42718</v>
      </c>
      <c r="K223" s="8" t="str">
        <f>IF(Sales_Pipeline[[#This Row],[Close_Date]]="","",TEXT(Sales_Pipeline[[#This Row],[Close_Date]],"ddd"))</f>
        <v/>
      </c>
      <c r="L223" s="8" t="str">
        <f>IF(Sales_Pipeline[[#This Row],[Close_Date]]="","",TEXT(Sales_Pipeline[[#This Row],[Close_Date]],"mmm"))</f>
        <v/>
      </c>
      <c r="M223" s="8" t="str">
        <f>IF(Sales_Pipeline[[#This Row],[Close_Date]]="","","Q"&amp;ROUNDUP(MONTH(Sales_Pipeline[[#This Row],[Close_Date]])/3,0))</f>
        <v/>
      </c>
      <c r="N223" s="2" t="str" cm="1">
        <f t="array" ref="N223">IFERROR(_xlfn.IFS(Sales_Pipeline[[#This Row],[Deal_Stage]]="Won",_xlfn.XLOOKUP(Sales_Pipeline[[#This Row],[Product]],Products!$A$2:$A$8,Products!$C$2:$C$8),Sales_Pipeline[[#This Row],[Deal_Stage]]="Lost",_xlfn.XLOOKUP(Sales_Pipeline[[#This Row],[Product]],Products!$A$2:$A$8,Products!$C$2:$C$8)),"")</f>
        <v/>
      </c>
      <c r="O223" s="2">
        <v>0</v>
      </c>
    </row>
    <row r="224" spans="1:15" x14ac:dyDescent="0.3">
      <c r="A224" t="s">
        <v>363</v>
      </c>
      <c r="B224" t="s">
        <v>45</v>
      </c>
      <c r="C224" t="str">
        <f>_xlfn.XLOOKUP(Sales_Pipeline[[#This Row],[Sales_Agent]],Sales_Teams[Sales_Agent],Sales_Teams[Manager])</f>
        <v>Summer Sewald</v>
      </c>
      <c r="D224" t="str">
        <f>_xlfn.XLOOKUP(Sales_Pipeline[[#This Row],[Manager]],Sales_Teams[Manager],Sales_Teams[Regional_Office])</f>
        <v>West</v>
      </c>
      <c r="E224" t="s">
        <v>8953</v>
      </c>
      <c r="F224" t="s">
        <v>288</v>
      </c>
      <c r="G224" t="str">
        <f>IFERROR(_xlfn.XLOOKUP(Sales_Pipeline[[#This Row],[Account]],Accounts!$A$2:$A$86,Accounts!$F$2:$F$86),"")</f>
        <v>United States</v>
      </c>
      <c r="H224" t="s">
        <v>82</v>
      </c>
      <c r="I224" s="3">
        <v>42718</v>
      </c>
      <c r="J224" s="3">
        <v>42798</v>
      </c>
      <c r="K224" s="8" t="str">
        <f>IF(Sales_Pipeline[[#This Row],[Close_Date]]="","",TEXT(Sales_Pipeline[[#This Row],[Close_Date]],"ddd"))</f>
        <v>Sat</v>
      </c>
      <c r="L224" s="8" t="str">
        <f>IF(Sales_Pipeline[[#This Row],[Close_Date]]="","",TEXT(Sales_Pipeline[[#This Row],[Close_Date]],"mmm"))</f>
        <v>Mar</v>
      </c>
      <c r="M224" s="8" t="str">
        <f>IF(Sales_Pipeline[[#This Row],[Close_Date]]="","","Q"&amp;ROUNDUP(MONTH(Sales_Pipeline[[#This Row],[Close_Date]])/3,0))</f>
        <v>Q1</v>
      </c>
      <c r="N224" s="2" cm="1">
        <f t="array" ref="N224">IFERROR(_xlfn.IFS(Sales_Pipeline[[#This Row],[Deal_Stage]]="Won",_xlfn.XLOOKUP(Sales_Pipeline[[#This Row],[Product]],Products!$A$2:$A$8,Products!$C$2:$C$8),Sales_Pipeline[[#This Row],[Deal_Stage]]="Lost",_xlfn.XLOOKUP(Sales_Pipeline[[#This Row],[Product]],Products!$A$2:$A$8,Products!$C$2:$C$8)),"")</f>
        <v>4821</v>
      </c>
      <c r="O224" s="2">
        <v>0</v>
      </c>
    </row>
    <row r="225" spans="1:15" x14ac:dyDescent="0.3">
      <c r="A225" t="s">
        <v>364</v>
      </c>
      <c r="B225" t="s">
        <v>7</v>
      </c>
      <c r="C225" t="str">
        <f>_xlfn.XLOOKUP(Sales_Pipeline[[#This Row],[Sales_Agent]],Sales_Teams[Sales_Agent],Sales_Teams[Manager])</f>
        <v>Dustin Brinkmann</v>
      </c>
      <c r="D225" t="str">
        <f>_xlfn.XLOOKUP(Sales_Pipeline[[#This Row],[Manager]],Sales_Teams[Manager],Sales_Teams[Regional_Office])</f>
        <v>Central</v>
      </c>
      <c r="E225" t="s">
        <v>61</v>
      </c>
      <c r="F225" t="s">
        <v>59</v>
      </c>
      <c r="G225" t="str">
        <f>IFERROR(_xlfn.XLOOKUP(Sales_Pipeline[[#This Row],[Account]],Accounts!$A$2:$A$86,Accounts!$F$2:$F$86),"")</f>
        <v>United States</v>
      </c>
      <c r="H225" t="s">
        <v>57</v>
      </c>
      <c r="I225" s="3">
        <v>42718</v>
      </c>
      <c r="J225" s="3">
        <v>42825</v>
      </c>
      <c r="K225" s="8" t="str">
        <f>IF(Sales_Pipeline[[#This Row],[Close_Date]]="","",TEXT(Sales_Pipeline[[#This Row],[Close_Date]],"ddd"))</f>
        <v>Fri</v>
      </c>
      <c r="L225" s="8" t="str">
        <f>IF(Sales_Pipeline[[#This Row],[Close_Date]]="","",TEXT(Sales_Pipeline[[#This Row],[Close_Date]],"mmm"))</f>
        <v>Mar</v>
      </c>
      <c r="M225" s="8" t="str">
        <f>IF(Sales_Pipeline[[#This Row],[Close_Date]]="","","Q"&amp;ROUNDUP(MONTH(Sales_Pipeline[[#This Row],[Close_Date]])/3,0))</f>
        <v>Q1</v>
      </c>
      <c r="N225" s="2" cm="1">
        <f t="array" ref="N225">IFERROR(_xlfn.IFS(Sales_Pipeline[[#This Row],[Deal_Stage]]="Won",_xlfn.XLOOKUP(Sales_Pipeline[[#This Row],[Product]],Products!$A$2:$A$8,Products!$C$2:$C$8),Sales_Pipeline[[#This Row],[Deal_Stage]]="Lost",_xlfn.XLOOKUP(Sales_Pipeline[[#This Row],[Product]],Products!$A$2:$A$8,Products!$C$2:$C$8)),"")</f>
        <v>55</v>
      </c>
      <c r="O225" s="2">
        <v>54</v>
      </c>
    </row>
    <row r="226" spans="1:15" x14ac:dyDescent="0.3">
      <c r="A226" t="s">
        <v>365</v>
      </c>
      <c r="B226" t="s">
        <v>17</v>
      </c>
      <c r="C226" t="str">
        <f>_xlfn.XLOOKUP(Sales_Pipeline[[#This Row],[Sales_Agent]],Sales_Teams[Sales_Agent],Sales_Teams[Manager])</f>
        <v>Cara Losch</v>
      </c>
      <c r="D226" t="str">
        <f>_xlfn.XLOOKUP(Sales_Pipeline[[#This Row],[Manager]],Sales_Teams[Manager],Sales_Teams[Regional_Office])</f>
        <v>East</v>
      </c>
      <c r="E226" t="s">
        <v>61</v>
      </c>
      <c r="F226" t="s">
        <v>161</v>
      </c>
      <c r="G226" t="str">
        <f>IFERROR(_xlfn.XLOOKUP(Sales_Pipeline[[#This Row],[Account]],Accounts!$A$2:$A$86,Accounts!$F$2:$F$86),"")</f>
        <v>United States</v>
      </c>
      <c r="H226" t="s">
        <v>57</v>
      </c>
      <c r="I226" s="3">
        <v>42718</v>
      </c>
      <c r="J226" s="3">
        <v>42814</v>
      </c>
      <c r="K226" s="8" t="str">
        <f>IF(Sales_Pipeline[[#This Row],[Close_Date]]="","",TEXT(Sales_Pipeline[[#This Row],[Close_Date]],"ddd"))</f>
        <v>Mon</v>
      </c>
      <c r="L226" s="8" t="str">
        <f>IF(Sales_Pipeline[[#This Row],[Close_Date]]="","",TEXT(Sales_Pipeline[[#This Row],[Close_Date]],"mmm"))</f>
        <v>Mar</v>
      </c>
      <c r="M226" s="8" t="str">
        <f>IF(Sales_Pipeline[[#This Row],[Close_Date]]="","","Q"&amp;ROUNDUP(MONTH(Sales_Pipeline[[#This Row],[Close_Date]])/3,0))</f>
        <v>Q1</v>
      </c>
      <c r="N226" s="2" cm="1">
        <f t="array" ref="N226">IFERROR(_xlfn.IFS(Sales_Pipeline[[#This Row],[Deal_Stage]]="Won",_xlfn.XLOOKUP(Sales_Pipeline[[#This Row],[Product]],Products!$A$2:$A$8,Products!$C$2:$C$8),Sales_Pipeline[[#This Row],[Deal_Stage]]="Lost",_xlfn.XLOOKUP(Sales_Pipeline[[#This Row],[Product]],Products!$A$2:$A$8,Products!$C$2:$C$8)),"")</f>
        <v>55</v>
      </c>
      <c r="O226" s="2">
        <v>57</v>
      </c>
    </row>
    <row r="227" spans="1:15" x14ac:dyDescent="0.3">
      <c r="A227" t="s">
        <v>366</v>
      </c>
      <c r="B227" t="s">
        <v>17</v>
      </c>
      <c r="C227" t="str">
        <f>_xlfn.XLOOKUP(Sales_Pipeline[[#This Row],[Sales_Agent]],Sales_Teams[Sales_Agent],Sales_Teams[Manager])</f>
        <v>Cara Losch</v>
      </c>
      <c r="D227" t="str">
        <f>_xlfn.XLOOKUP(Sales_Pipeline[[#This Row],[Manager]],Sales_Teams[Manager],Sales_Teams[Regional_Office])</f>
        <v>East</v>
      </c>
      <c r="E227" t="s">
        <v>61</v>
      </c>
      <c r="F227" t="s">
        <v>293</v>
      </c>
      <c r="G227" t="str">
        <f>IFERROR(_xlfn.XLOOKUP(Sales_Pipeline[[#This Row],[Account]],Accounts!$A$2:$A$86,Accounts!$F$2:$F$86),"")</f>
        <v>United States</v>
      </c>
      <c r="H227" t="s">
        <v>57</v>
      </c>
      <c r="I227" s="3">
        <v>42718</v>
      </c>
      <c r="J227" s="3">
        <v>42812</v>
      </c>
      <c r="K227" s="8" t="str">
        <f>IF(Sales_Pipeline[[#This Row],[Close_Date]]="","",TEXT(Sales_Pipeline[[#This Row],[Close_Date]],"ddd"))</f>
        <v>Sat</v>
      </c>
      <c r="L227" s="8" t="str">
        <f>IF(Sales_Pipeline[[#This Row],[Close_Date]]="","",TEXT(Sales_Pipeline[[#This Row],[Close_Date]],"mmm"))</f>
        <v>Mar</v>
      </c>
      <c r="M227" s="8" t="str">
        <f>IF(Sales_Pipeline[[#This Row],[Close_Date]]="","","Q"&amp;ROUNDUP(MONTH(Sales_Pipeline[[#This Row],[Close_Date]])/3,0))</f>
        <v>Q1</v>
      </c>
      <c r="N227" s="2" cm="1">
        <f t="array" ref="N227">IFERROR(_xlfn.IFS(Sales_Pipeline[[#This Row],[Deal_Stage]]="Won",_xlfn.XLOOKUP(Sales_Pipeline[[#This Row],[Product]],Products!$A$2:$A$8,Products!$C$2:$C$8),Sales_Pipeline[[#This Row],[Deal_Stage]]="Lost",_xlfn.XLOOKUP(Sales_Pipeline[[#This Row],[Product]],Products!$A$2:$A$8,Products!$C$2:$C$8)),"")</f>
        <v>55</v>
      </c>
      <c r="O227" s="2">
        <v>55</v>
      </c>
    </row>
    <row r="228" spans="1:15" x14ac:dyDescent="0.3">
      <c r="A228" t="s">
        <v>367</v>
      </c>
      <c r="B228" t="s">
        <v>3</v>
      </c>
      <c r="C228" t="str">
        <f>_xlfn.XLOOKUP(Sales_Pipeline[[#This Row],[Sales_Agent]],Sales_Teams[Sales_Agent],Sales_Teams[Manager])</f>
        <v>Dustin Brinkmann</v>
      </c>
      <c r="D228" t="str">
        <f>_xlfn.XLOOKUP(Sales_Pipeline[[#This Row],[Manager]],Sales_Teams[Manager],Sales_Teams[Regional_Office])</f>
        <v>Central</v>
      </c>
      <c r="E228" t="s">
        <v>84</v>
      </c>
      <c r="F228" t="s">
        <v>134</v>
      </c>
      <c r="G228" t="str">
        <f>IFERROR(_xlfn.XLOOKUP(Sales_Pipeline[[#This Row],[Account]],Accounts!$A$2:$A$86,Accounts!$F$2:$F$86),"")</f>
        <v>United States</v>
      </c>
      <c r="H228" t="s">
        <v>57</v>
      </c>
      <c r="I228" s="3">
        <v>42719</v>
      </c>
      <c r="J228" s="3">
        <v>42809</v>
      </c>
      <c r="K228" s="8" t="str">
        <f>IF(Sales_Pipeline[[#This Row],[Close_Date]]="","",TEXT(Sales_Pipeline[[#This Row],[Close_Date]],"ddd"))</f>
        <v>Wed</v>
      </c>
      <c r="L228" s="8" t="str">
        <f>IF(Sales_Pipeline[[#This Row],[Close_Date]]="","",TEXT(Sales_Pipeline[[#This Row],[Close_Date]],"mmm"))</f>
        <v>Mar</v>
      </c>
      <c r="M228" s="8" t="str">
        <f>IF(Sales_Pipeline[[#This Row],[Close_Date]]="","","Q"&amp;ROUNDUP(MONTH(Sales_Pipeline[[#This Row],[Close_Date]])/3,0))</f>
        <v>Q1</v>
      </c>
      <c r="N228" s="2" cm="1">
        <f t="array" ref="N228">IFERROR(_xlfn.IFS(Sales_Pipeline[[#This Row],[Deal_Stage]]="Won",_xlfn.XLOOKUP(Sales_Pipeline[[#This Row],[Product]],Products!$A$2:$A$8,Products!$C$2:$C$8),Sales_Pipeline[[#This Row],[Deal_Stage]]="Lost",_xlfn.XLOOKUP(Sales_Pipeline[[#This Row],[Product]],Products!$A$2:$A$8,Products!$C$2:$C$8)),"")</f>
        <v>5482</v>
      </c>
      <c r="O228" s="2">
        <v>5765</v>
      </c>
    </row>
    <row r="229" spans="1:15" x14ac:dyDescent="0.3">
      <c r="A229" t="s">
        <v>368</v>
      </c>
      <c r="B229" t="s">
        <v>25</v>
      </c>
      <c r="C229" t="str">
        <f>_xlfn.XLOOKUP(Sales_Pipeline[[#This Row],[Sales_Agent]],Sales_Teams[Sales_Agent],Sales_Teams[Manager])</f>
        <v>Rocco Neubert</v>
      </c>
      <c r="D229" t="str">
        <f>_xlfn.XLOOKUP(Sales_Pipeline[[#This Row],[Manager]],Sales_Teams[Manager],Sales_Teams[Regional_Office])</f>
        <v>East</v>
      </c>
      <c r="E229" t="s">
        <v>63</v>
      </c>
      <c r="F229" t="s">
        <v>182</v>
      </c>
      <c r="G229" t="str">
        <f>IFERROR(_xlfn.XLOOKUP(Sales_Pipeline[[#This Row],[Account]],Accounts!$A$2:$A$86,Accounts!$F$2:$F$86),"")</f>
        <v>United States</v>
      </c>
      <c r="H229" t="s">
        <v>57</v>
      </c>
      <c r="I229" s="3">
        <v>42719</v>
      </c>
      <c r="J229" s="3">
        <v>42810</v>
      </c>
      <c r="K229" s="8" t="str">
        <f>IF(Sales_Pipeline[[#This Row],[Close_Date]]="","",TEXT(Sales_Pipeline[[#This Row],[Close_Date]],"ddd"))</f>
        <v>Thu</v>
      </c>
      <c r="L229" s="8" t="str">
        <f>IF(Sales_Pipeline[[#This Row],[Close_Date]]="","",TEXT(Sales_Pipeline[[#This Row],[Close_Date]],"mmm"))</f>
        <v>Mar</v>
      </c>
      <c r="M229" s="8" t="str">
        <f>IF(Sales_Pipeline[[#This Row],[Close_Date]]="","","Q"&amp;ROUNDUP(MONTH(Sales_Pipeline[[#This Row],[Close_Date]])/3,0))</f>
        <v>Q1</v>
      </c>
      <c r="N229" s="2" cm="1">
        <f t="array" ref="N229">IFERROR(_xlfn.IFS(Sales_Pipeline[[#This Row],[Deal_Stage]]="Won",_xlfn.XLOOKUP(Sales_Pipeline[[#This Row],[Product]],Products!$A$2:$A$8,Products!$C$2:$C$8),Sales_Pipeline[[#This Row],[Deal_Stage]]="Lost",_xlfn.XLOOKUP(Sales_Pipeline[[#This Row],[Product]],Products!$A$2:$A$8,Products!$C$2:$C$8)),"")</f>
        <v>550</v>
      </c>
      <c r="O229" s="2">
        <v>639</v>
      </c>
    </row>
    <row r="230" spans="1:15" x14ac:dyDescent="0.3">
      <c r="A230" t="s">
        <v>369</v>
      </c>
      <c r="B230" t="s">
        <v>42</v>
      </c>
      <c r="C230" t="str">
        <f>_xlfn.XLOOKUP(Sales_Pipeline[[#This Row],[Sales_Agent]],Sales_Teams[Sales_Agent],Sales_Teams[Manager])</f>
        <v>Summer Sewald</v>
      </c>
      <c r="D230" t="str">
        <f>_xlfn.XLOOKUP(Sales_Pipeline[[#This Row],[Manager]],Sales_Teams[Manager],Sales_Teams[Regional_Office])</f>
        <v>West</v>
      </c>
      <c r="E230" t="s">
        <v>8953</v>
      </c>
      <c r="F230" t="s">
        <v>114</v>
      </c>
      <c r="G230" t="str">
        <f>IFERROR(_xlfn.XLOOKUP(Sales_Pipeline[[#This Row],[Account]],Accounts!$A$2:$A$86,Accounts!$F$2:$F$86),"")</f>
        <v>United States</v>
      </c>
      <c r="H230" t="s">
        <v>57</v>
      </c>
      <c r="I230" s="3">
        <v>42719</v>
      </c>
      <c r="J230" s="3">
        <v>42809</v>
      </c>
      <c r="K230" s="8" t="str">
        <f>IF(Sales_Pipeline[[#This Row],[Close_Date]]="","",TEXT(Sales_Pipeline[[#This Row],[Close_Date]],"ddd"))</f>
        <v>Wed</v>
      </c>
      <c r="L230" s="8" t="str">
        <f>IF(Sales_Pipeline[[#This Row],[Close_Date]]="","",TEXT(Sales_Pipeline[[#This Row],[Close_Date]],"mmm"))</f>
        <v>Mar</v>
      </c>
      <c r="M230" s="8" t="str">
        <f>IF(Sales_Pipeline[[#This Row],[Close_Date]]="","","Q"&amp;ROUNDUP(MONTH(Sales_Pipeline[[#This Row],[Close_Date]])/3,0))</f>
        <v>Q1</v>
      </c>
      <c r="N230" s="2" cm="1">
        <f t="array" ref="N230">IFERROR(_xlfn.IFS(Sales_Pipeline[[#This Row],[Deal_Stage]]="Won",_xlfn.XLOOKUP(Sales_Pipeline[[#This Row],[Product]],Products!$A$2:$A$8,Products!$C$2:$C$8),Sales_Pipeline[[#This Row],[Deal_Stage]]="Lost",_xlfn.XLOOKUP(Sales_Pipeline[[#This Row],[Product]],Products!$A$2:$A$8,Products!$C$2:$C$8)),"")</f>
        <v>4821</v>
      </c>
      <c r="O230" s="2">
        <v>5100</v>
      </c>
    </row>
    <row r="231" spans="1:15" x14ac:dyDescent="0.3">
      <c r="A231" t="s">
        <v>370</v>
      </c>
      <c r="B231" t="s">
        <v>37</v>
      </c>
      <c r="C231" t="str">
        <f>_xlfn.XLOOKUP(Sales_Pipeline[[#This Row],[Sales_Agent]],Sales_Teams[Sales_Agent],Sales_Teams[Manager])</f>
        <v>Celia Rouche</v>
      </c>
      <c r="D231" t="str">
        <f>_xlfn.XLOOKUP(Sales_Pipeline[[#This Row],[Manager]],Sales_Teams[Manager],Sales_Teams[Regional_Office])</f>
        <v>West</v>
      </c>
      <c r="E231" t="s">
        <v>61</v>
      </c>
      <c r="G231" t="str">
        <f>IFERROR(_xlfn.XLOOKUP(Sales_Pipeline[[#This Row],[Account]],Accounts!$A$2:$A$86,Accounts!$F$2:$F$86),"")</f>
        <v/>
      </c>
      <c r="H231" t="s">
        <v>77</v>
      </c>
      <c r="I231" s="3">
        <v>42719</v>
      </c>
      <c r="K231" s="8" t="str">
        <f>IF(Sales_Pipeline[[#This Row],[Close_Date]]="","",TEXT(Sales_Pipeline[[#This Row],[Close_Date]],"ddd"))</f>
        <v/>
      </c>
      <c r="L231" s="8" t="str">
        <f>IF(Sales_Pipeline[[#This Row],[Close_Date]]="","",TEXT(Sales_Pipeline[[#This Row],[Close_Date]],"mmm"))</f>
        <v/>
      </c>
      <c r="M231" s="8" t="str">
        <f>IF(Sales_Pipeline[[#This Row],[Close_Date]]="","","Q"&amp;ROUNDUP(MONTH(Sales_Pipeline[[#This Row],[Close_Date]])/3,0))</f>
        <v/>
      </c>
      <c r="N231" s="2" t="str" cm="1">
        <f t="array" ref="N231">IFERROR(_xlfn.IFS(Sales_Pipeline[[#This Row],[Deal_Stage]]="Won",_xlfn.XLOOKUP(Sales_Pipeline[[#This Row],[Product]],Products!$A$2:$A$8,Products!$C$2:$C$8),Sales_Pipeline[[#This Row],[Deal_Stage]]="Lost",_xlfn.XLOOKUP(Sales_Pipeline[[#This Row],[Product]],Products!$A$2:$A$8,Products!$C$2:$C$8)),"")</f>
        <v/>
      </c>
      <c r="O231" s="2">
        <v>0</v>
      </c>
    </row>
    <row r="232" spans="1:15" x14ac:dyDescent="0.3">
      <c r="A232" t="s">
        <v>371</v>
      </c>
      <c r="B232" t="s">
        <v>32</v>
      </c>
      <c r="C232" t="str">
        <f>_xlfn.XLOOKUP(Sales_Pipeline[[#This Row],[Sales_Agent]],Sales_Teams[Sales_Agent],Sales_Teams[Manager])</f>
        <v>Celia Rouche</v>
      </c>
      <c r="D232" t="str">
        <f>_xlfn.XLOOKUP(Sales_Pipeline[[#This Row],[Manager]],Sales_Teams[Manager],Sales_Teams[Regional_Office])</f>
        <v>West</v>
      </c>
      <c r="E232" t="s">
        <v>8953</v>
      </c>
      <c r="F232" t="s">
        <v>100</v>
      </c>
      <c r="G232" t="str">
        <f>IFERROR(_xlfn.XLOOKUP(Sales_Pipeline[[#This Row],[Account]],Accounts!$A$2:$A$86,Accounts!$F$2:$F$86),"")</f>
        <v>United States</v>
      </c>
      <c r="H232" t="s">
        <v>57</v>
      </c>
      <c r="I232" s="3">
        <v>42719</v>
      </c>
      <c r="J232" s="3">
        <v>42801</v>
      </c>
      <c r="K232" s="8" t="str">
        <f>IF(Sales_Pipeline[[#This Row],[Close_Date]]="","",TEXT(Sales_Pipeline[[#This Row],[Close_Date]],"ddd"))</f>
        <v>Tue</v>
      </c>
      <c r="L232" s="8" t="str">
        <f>IF(Sales_Pipeline[[#This Row],[Close_Date]]="","",TEXT(Sales_Pipeline[[#This Row],[Close_Date]],"mmm"))</f>
        <v>Mar</v>
      </c>
      <c r="M232" s="8" t="str">
        <f>IF(Sales_Pipeline[[#This Row],[Close_Date]]="","","Q"&amp;ROUNDUP(MONTH(Sales_Pipeline[[#This Row],[Close_Date]])/3,0))</f>
        <v>Q1</v>
      </c>
      <c r="N232" s="2" cm="1">
        <f t="array" ref="N232">IFERROR(_xlfn.IFS(Sales_Pipeline[[#This Row],[Deal_Stage]]="Won",_xlfn.XLOOKUP(Sales_Pipeline[[#This Row],[Product]],Products!$A$2:$A$8,Products!$C$2:$C$8),Sales_Pipeline[[#This Row],[Deal_Stage]]="Lost",_xlfn.XLOOKUP(Sales_Pipeline[[#This Row],[Product]],Products!$A$2:$A$8,Products!$C$2:$C$8)),"")</f>
        <v>4821</v>
      </c>
      <c r="O232" s="2">
        <v>4906</v>
      </c>
    </row>
    <row r="233" spans="1:15" x14ac:dyDescent="0.3">
      <c r="A233" t="s">
        <v>372</v>
      </c>
      <c r="B233" t="s">
        <v>30</v>
      </c>
      <c r="C233" t="str">
        <f>_xlfn.XLOOKUP(Sales_Pipeline[[#This Row],[Sales_Agent]],Sales_Teams[Sales_Agent],Sales_Teams[Manager])</f>
        <v>Rocco Neubert</v>
      </c>
      <c r="D233" t="str">
        <f>_xlfn.XLOOKUP(Sales_Pipeline[[#This Row],[Manager]],Sales_Teams[Manager],Sales_Teams[Regional_Office])</f>
        <v>East</v>
      </c>
      <c r="E233" t="s">
        <v>84</v>
      </c>
      <c r="F233" t="s">
        <v>81</v>
      </c>
      <c r="G233" t="str">
        <f>IFERROR(_xlfn.XLOOKUP(Sales_Pipeline[[#This Row],[Account]],Accounts!$A$2:$A$86,Accounts!$F$2:$F$86),"")</f>
        <v>Italy</v>
      </c>
      <c r="H233" t="s">
        <v>77</v>
      </c>
      <c r="I233" s="3">
        <v>42720</v>
      </c>
      <c r="K233" s="8" t="str">
        <f>IF(Sales_Pipeline[[#This Row],[Close_Date]]="","",TEXT(Sales_Pipeline[[#This Row],[Close_Date]],"ddd"))</f>
        <v/>
      </c>
      <c r="L233" s="8" t="str">
        <f>IF(Sales_Pipeline[[#This Row],[Close_Date]]="","",TEXT(Sales_Pipeline[[#This Row],[Close_Date]],"mmm"))</f>
        <v/>
      </c>
      <c r="M233" s="8" t="str">
        <f>IF(Sales_Pipeline[[#This Row],[Close_Date]]="","","Q"&amp;ROUNDUP(MONTH(Sales_Pipeline[[#This Row],[Close_Date]])/3,0))</f>
        <v/>
      </c>
      <c r="N233" s="2" t="str" cm="1">
        <f t="array" ref="N233">IFERROR(_xlfn.IFS(Sales_Pipeline[[#This Row],[Deal_Stage]]="Won",_xlfn.XLOOKUP(Sales_Pipeline[[#This Row],[Product]],Products!$A$2:$A$8,Products!$C$2:$C$8),Sales_Pipeline[[#This Row],[Deal_Stage]]="Lost",_xlfn.XLOOKUP(Sales_Pipeline[[#This Row],[Product]],Products!$A$2:$A$8,Products!$C$2:$C$8)),"")</f>
        <v/>
      </c>
      <c r="O233" s="2">
        <v>0</v>
      </c>
    </row>
    <row r="234" spans="1:15" x14ac:dyDescent="0.3">
      <c r="A234" t="s">
        <v>373</v>
      </c>
      <c r="B234" t="s">
        <v>25</v>
      </c>
      <c r="C234" t="str">
        <f>_xlfn.XLOOKUP(Sales_Pipeline[[#This Row],[Sales_Agent]],Sales_Teams[Sales_Agent],Sales_Teams[Manager])</f>
        <v>Rocco Neubert</v>
      </c>
      <c r="D234" t="str">
        <f>_xlfn.XLOOKUP(Sales_Pipeline[[#This Row],[Manager]],Sales_Teams[Manager],Sales_Teams[Regional_Office])</f>
        <v>East</v>
      </c>
      <c r="E234" t="s">
        <v>63</v>
      </c>
      <c r="F234" t="s">
        <v>223</v>
      </c>
      <c r="G234" t="str">
        <f>IFERROR(_xlfn.XLOOKUP(Sales_Pipeline[[#This Row],[Account]],Accounts!$A$2:$A$86,Accounts!$F$2:$F$86),"")</f>
        <v>United States</v>
      </c>
      <c r="H234" t="s">
        <v>77</v>
      </c>
      <c r="I234" s="3">
        <v>42720</v>
      </c>
      <c r="K234" s="8" t="str">
        <f>IF(Sales_Pipeline[[#This Row],[Close_Date]]="","",TEXT(Sales_Pipeline[[#This Row],[Close_Date]],"ddd"))</f>
        <v/>
      </c>
      <c r="L234" s="8" t="str">
        <f>IF(Sales_Pipeline[[#This Row],[Close_Date]]="","",TEXT(Sales_Pipeline[[#This Row],[Close_Date]],"mmm"))</f>
        <v/>
      </c>
      <c r="M234" s="8" t="str">
        <f>IF(Sales_Pipeline[[#This Row],[Close_Date]]="","","Q"&amp;ROUNDUP(MONTH(Sales_Pipeline[[#This Row],[Close_Date]])/3,0))</f>
        <v/>
      </c>
      <c r="N234" s="2" t="str" cm="1">
        <f t="array" ref="N234">IFERROR(_xlfn.IFS(Sales_Pipeline[[#This Row],[Deal_Stage]]="Won",_xlfn.XLOOKUP(Sales_Pipeline[[#This Row],[Product]],Products!$A$2:$A$8,Products!$C$2:$C$8),Sales_Pipeline[[#This Row],[Deal_Stage]]="Lost",_xlfn.XLOOKUP(Sales_Pipeline[[#This Row],[Product]],Products!$A$2:$A$8,Products!$C$2:$C$8)),"")</f>
        <v/>
      </c>
      <c r="O234" s="2">
        <v>0</v>
      </c>
    </row>
    <row r="235" spans="1:15" x14ac:dyDescent="0.3">
      <c r="A235" t="s">
        <v>374</v>
      </c>
      <c r="B235" t="s">
        <v>28</v>
      </c>
      <c r="C235" t="str">
        <f>_xlfn.XLOOKUP(Sales_Pipeline[[#This Row],[Sales_Agent]],Sales_Teams[Sales_Agent],Sales_Teams[Manager])</f>
        <v>Rocco Neubert</v>
      </c>
      <c r="D235" t="str">
        <f>_xlfn.XLOOKUP(Sales_Pipeline[[#This Row],[Manager]],Sales_Teams[Manager],Sales_Teams[Regional_Office])</f>
        <v>East</v>
      </c>
      <c r="E235" t="s">
        <v>55</v>
      </c>
      <c r="F235" t="s">
        <v>159</v>
      </c>
      <c r="G235" t="str">
        <f>IFERROR(_xlfn.XLOOKUP(Sales_Pipeline[[#This Row],[Account]],Accounts!$A$2:$A$86,Accounts!$F$2:$F$86),"")</f>
        <v>United States</v>
      </c>
      <c r="H235" t="s">
        <v>57</v>
      </c>
      <c r="I235" s="3">
        <v>42720</v>
      </c>
      <c r="J235" s="3">
        <v>42801</v>
      </c>
      <c r="K235" s="8" t="str">
        <f>IF(Sales_Pipeline[[#This Row],[Close_Date]]="","",TEXT(Sales_Pipeline[[#This Row],[Close_Date]],"ddd"))</f>
        <v>Tue</v>
      </c>
      <c r="L235" s="8" t="str">
        <f>IF(Sales_Pipeline[[#This Row],[Close_Date]]="","",TEXT(Sales_Pipeline[[#This Row],[Close_Date]],"mmm"))</f>
        <v>Mar</v>
      </c>
      <c r="M235" s="8" t="str">
        <f>IF(Sales_Pipeline[[#This Row],[Close_Date]]="","","Q"&amp;ROUNDUP(MONTH(Sales_Pipeline[[#This Row],[Close_Date]])/3,0))</f>
        <v>Q1</v>
      </c>
      <c r="N235" s="2" cm="1">
        <f t="array" ref="N235">IFERROR(_xlfn.IFS(Sales_Pipeline[[#This Row],[Deal_Stage]]="Won",_xlfn.XLOOKUP(Sales_Pipeline[[#This Row],[Product]],Products!$A$2:$A$8,Products!$C$2:$C$8),Sales_Pipeline[[#This Row],[Deal_Stage]]="Lost",_xlfn.XLOOKUP(Sales_Pipeline[[#This Row],[Product]],Products!$A$2:$A$8,Products!$C$2:$C$8)),"")</f>
        <v>1096</v>
      </c>
      <c r="O235" s="2">
        <v>1037</v>
      </c>
    </row>
    <row r="236" spans="1:15" x14ac:dyDescent="0.3">
      <c r="A236" t="s">
        <v>375</v>
      </c>
      <c r="B236" t="s">
        <v>40</v>
      </c>
      <c r="C236" t="str">
        <f>_xlfn.XLOOKUP(Sales_Pipeline[[#This Row],[Sales_Agent]],Sales_Teams[Sales_Agent],Sales_Teams[Manager])</f>
        <v>Summer Sewald</v>
      </c>
      <c r="D236" t="str">
        <f>_xlfn.XLOOKUP(Sales_Pipeline[[#This Row],[Manager]],Sales_Teams[Manager],Sales_Teams[Regional_Office])</f>
        <v>West</v>
      </c>
      <c r="E236" t="s">
        <v>63</v>
      </c>
      <c r="F236" t="s">
        <v>145</v>
      </c>
      <c r="G236" t="str">
        <f>IFERROR(_xlfn.XLOOKUP(Sales_Pipeline[[#This Row],[Account]],Accounts!$A$2:$A$86,Accounts!$F$2:$F$86),"")</f>
        <v>United States</v>
      </c>
      <c r="H236" t="s">
        <v>57</v>
      </c>
      <c r="I236" s="3">
        <v>42720</v>
      </c>
      <c r="J236" s="3">
        <v>42809</v>
      </c>
      <c r="K236" s="8" t="str">
        <f>IF(Sales_Pipeline[[#This Row],[Close_Date]]="","",TEXT(Sales_Pipeline[[#This Row],[Close_Date]],"ddd"))</f>
        <v>Wed</v>
      </c>
      <c r="L236" s="8" t="str">
        <f>IF(Sales_Pipeline[[#This Row],[Close_Date]]="","",TEXT(Sales_Pipeline[[#This Row],[Close_Date]],"mmm"))</f>
        <v>Mar</v>
      </c>
      <c r="M236" s="8" t="str">
        <f>IF(Sales_Pipeline[[#This Row],[Close_Date]]="","","Q"&amp;ROUNDUP(MONTH(Sales_Pipeline[[#This Row],[Close_Date]])/3,0))</f>
        <v>Q1</v>
      </c>
      <c r="N236" s="2" cm="1">
        <f t="array" ref="N236">IFERROR(_xlfn.IFS(Sales_Pipeline[[#This Row],[Deal_Stage]]="Won",_xlfn.XLOOKUP(Sales_Pipeline[[#This Row],[Product]],Products!$A$2:$A$8,Products!$C$2:$C$8),Sales_Pipeline[[#This Row],[Deal_Stage]]="Lost",_xlfn.XLOOKUP(Sales_Pipeline[[#This Row],[Product]],Products!$A$2:$A$8,Products!$C$2:$C$8)),"")</f>
        <v>550</v>
      </c>
      <c r="O236" s="2">
        <v>537</v>
      </c>
    </row>
    <row r="237" spans="1:15" x14ac:dyDescent="0.3">
      <c r="A237" t="s">
        <v>376</v>
      </c>
      <c r="B237" t="s">
        <v>42</v>
      </c>
      <c r="C237" t="str">
        <f>_xlfn.XLOOKUP(Sales_Pipeline[[#This Row],[Sales_Agent]],Sales_Teams[Sales_Agent],Sales_Teams[Manager])</f>
        <v>Summer Sewald</v>
      </c>
      <c r="D237" t="str">
        <f>_xlfn.XLOOKUP(Sales_Pipeline[[#This Row],[Manager]],Sales_Teams[Manager],Sales_Teams[Regional_Office])</f>
        <v>West</v>
      </c>
      <c r="E237" t="s">
        <v>8953</v>
      </c>
      <c r="F237" t="s">
        <v>66</v>
      </c>
      <c r="G237" t="str">
        <f>IFERROR(_xlfn.XLOOKUP(Sales_Pipeline[[#This Row],[Account]],Accounts!$A$2:$A$86,Accounts!$F$2:$F$86),"")</f>
        <v>United States</v>
      </c>
      <c r="H237" t="s">
        <v>57</v>
      </c>
      <c r="I237" s="3">
        <v>42720</v>
      </c>
      <c r="J237" s="3">
        <v>42803</v>
      </c>
      <c r="K237" s="8" t="str">
        <f>IF(Sales_Pipeline[[#This Row],[Close_Date]]="","",TEXT(Sales_Pipeline[[#This Row],[Close_Date]],"ddd"))</f>
        <v>Thu</v>
      </c>
      <c r="L237" s="8" t="str">
        <f>IF(Sales_Pipeline[[#This Row],[Close_Date]]="","",TEXT(Sales_Pipeline[[#This Row],[Close_Date]],"mmm"))</f>
        <v>Mar</v>
      </c>
      <c r="M237" s="8" t="str">
        <f>IF(Sales_Pipeline[[#This Row],[Close_Date]]="","","Q"&amp;ROUNDUP(MONTH(Sales_Pipeline[[#This Row],[Close_Date]])/3,0))</f>
        <v>Q1</v>
      </c>
      <c r="N237" s="2" cm="1">
        <f t="array" ref="N237">IFERROR(_xlfn.IFS(Sales_Pipeline[[#This Row],[Deal_Stage]]="Won",_xlfn.XLOOKUP(Sales_Pipeline[[#This Row],[Product]],Products!$A$2:$A$8,Products!$C$2:$C$8),Sales_Pipeline[[#This Row],[Deal_Stage]]="Lost",_xlfn.XLOOKUP(Sales_Pipeline[[#This Row],[Product]],Products!$A$2:$A$8,Products!$C$2:$C$8)),"")</f>
        <v>4821</v>
      </c>
      <c r="O237" s="2">
        <v>4694</v>
      </c>
    </row>
    <row r="238" spans="1:15" x14ac:dyDescent="0.3">
      <c r="A238" t="s">
        <v>377</v>
      </c>
      <c r="B238" t="s">
        <v>8</v>
      </c>
      <c r="C238" t="str">
        <f>_xlfn.XLOOKUP(Sales_Pipeline[[#This Row],[Sales_Agent]],Sales_Teams[Sales_Agent],Sales_Teams[Manager])</f>
        <v>Dustin Brinkmann</v>
      </c>
      <c r="D238" t="str">
        <f>_xlfn.XLOOKUP(Sales_Pipeline[[#This Row],[Manager]],Sales_Teams[Manager],Sales_Teams[Regional_Office])</f>
        <v>Central</v>
      </c>
      <c r="E238" t="s">
        <v>63</v>
      </c>
      <c r="F238" t="s">
        <v>136</v>
      </c>
      <c r="G238" t="str">
        <f>IFERROR(_xlfn.XLOOKUP(Sales_Pipeline[[#This Row],[Account]],Accounts!$A$2:$A$86,Accounts!$F$2:$F$86),"")</f>
        <v>United States</v>
      </c>
      <c r="H238" t="s">
        <v>57</v>
      </c>
      <c r="I238" s="3">
        <v>42720</v>
      </c>
      <c r="J238" s="3">
        <v>42818</v>
      </c>
      <c r="K238" s="8" t="str">
        <f>IF(Sales_Pipeline[[#This Row],[Close_Date]]="","",TEXT(Sales_Pipeline[[#This Row],[Close_Date]],"ddd"))</f>
        <v>Fri</v>
      </c>
      <c r="L238" s="8" t="str">
        <f>IF(Sales_Pipeline[[#This Row],[Close_Date]]="","",TEXT(Sales_Pipeline[[#This Row],[Close_Date]],"mmm"))</f>
        <v>Mar</v>
      </c>
      <c r="M238" s="8" t="str">
        <f>IF(Sales_Pipeline[[#This Row],[Close_Date]]="","","Q"&amp;ROUNDUP(MONTH(Sales_Pipeline[[#This Row],[Close_Date]])/3,0))</f>
        <v>Q1</v>
      </c>
      <c r="N238" s="2" cm="1">
        <f t="array" ref="N238">IFERROR(_xlfn.IFS(Sales_Pipeline[[#This Row],[Deal_Stage]]="Won",_xlfn.XLOOKUP(Sales_Pipeline[[#This Row],[Product]],Products!$A$2:$A$8,Products!$C$2:$C$8),Sales_Pipeline[[#This Row],[Deal_Stage]]="Lost",_xlfn.XLOOKUP(Sales_Pipeline[[#This Row],[Product]],Products!$A$2:$A$8,Products!$C$2:$C$8)),"")</f>
        <v>550</v>
      </c>
      <c r="O238" s="2">
        <v>560</v>
      </c>
    </row>
    <row r="239" spans="1:15" x14ac:dyDescent="0.3">
      <c r="A239" t="s">
        <v>378</v>
      </c>
      <c r="B239" t="s">
        <v>9</v>
      </c>
      <c r="C239" t="str">
        <f>_xlfn.XLOOKUP(Sales_Pipeline[[#This Row],[Sales_Agent]],Sales_Teams[Sales_Agent],Sales_Teams[Manager])</f>
        <v>Dustin Brinkmann</v>
      </c>
      <c r="D239" t="str">
        <f>_xlfn.XLOOKUP(Sales_Pipeline[[#This Row],[Manager]],Sales_Teams[Manager],Sales_Teams[Regional_Office])</f>
        <v>Central</v>
      </c>
      <c r="E239" t="s">
        <v>63</v>
      </c>
      <c r="F239" t="s">
        <v>118</v>
      </c>
      <c r="G239" t="str">
        <f>IFERROR(_xlfn.XLOOKUP(Sales_Pipeline[[#This Row],[Account]],Accounts!$A$2:$A$86,Accounts!$F$2:$F$86),"")</f>
        <v>United States</v>
      </c>
      <c r="H239" t="s">
        <v>57</v>
      </c>
      <c r="I239" s="3">
        <v>42720</v>
      </c>
      <c r="J239" s="3">
        <v>42807</v>
      </c>
      <c r="K239" s="8" t="str">
        <f>IF(Sales_Pipeline[[#This Row],[Close_Date]]="","",TEXT(Sales_Pipeline[[#This Row],[Close_Date]],"ddd"))</f>
        <v>Mon</v>
      </c>
      <c r="L239" s="8" t="str">
        <f>IF(Sales_Pipeline[[#This Row],[Close_Date]]="","",TEXT(Sales_Pipeline[[#This Row],[Close_Date]],"mmm"))</f>
        <v>Mar</v>
      </c>
      <c r="M239" s="8" t="str">
        <f>IF(Sales_Pipeline[[#This Row],[Close_Date]]="","","Q"&amp;ROUNDUP(MONTH(Sales_Pipeline[[#This Row],[Close_Date]])/3,0))</f>
        <v>Q1</v>
      </c>
      <c r="N239" s="2" cm="1">
        <f t="array" ref="N239">IFERROR(_xlfn.IFS(Sales_Pipeline[[#This Row],[Deal_Stage]]="Won",_xlfn.XLOOKUP(Sales_Pipeline[[#This Row],[Product]],Products!$A$2:$A$8,Products!$C$2:$C$8),Sales_Pipeline[[#This Row],[Deal_Stage]]="Lost",_xlfn.XLOOKUP(Sales_Pipeline[[#This Row],[Product]],Products!$A$2:$A$8,Products!$C$2:$C$8)),"")</f>
        <v>550</v>
      </c>
      <c r="O239" s="2">
        <v>589</v>
      </c>
    </row>
    <row r="240" spans="1:15" x14ac:dyDescent="0.3">
      <c r="A240" t="s">
        <v>379</v>
      </c>
      <c r="B240" t="s">
        <v>29</v>
      </c>
      <c r="C240" t="str">
        <f>_xlfn.XLOOKUP(Sales_Pipeline[[#This Row],[Sales_Agent]],Sales_Teams[Sales_Agent],Sales_Teams[Manager])</f>
        <v>Rocco Neubert</v>
      </c>
      <c r="D240" t="str">
        <f>_xlfn.XLOOKUP(Sales_Pipeline[[#This Row],[Manager]],Sales_Teams[Manager],Sales_Teams[Regional_Office])</f>
        <v>East</v>
      </c>
      <c r="E240" t="s">
        <v>63</v>
      </c>
      <c r="F240" t="s">
        <v>129</v>
      </c>
      <c r="G240" t="str">
        <f>IFERROR(_xlfn.XLOOKUP(Sales_Pipeline[[#This Row],[Account]],Accounts!$A$2:$A$86,Accounts!$F$2:$F$86),"")</f>
        <v>Jordan</v>
      </c>
      <c r="H240" t="s">
        <v>57</v>
      </c>
      <c r="I240" s="3">
        <v>42720</v>
      </c>
      <c r="J240" s="3">
        <v>42808</v>
      </c>
      <c r="K240" s="8" t="str">
        <f>IF(Sales_Pipeline[[#This Row],[Close_Date]]="","",TEXT(Sales_Pipeline[[#This Row],[Close_Date]],"ddd"))</f>
        <v>Tue</v>
      </c>
      <c r="L240" s="8" t="str">
        <f>IF(Sales_Pipeline[[#This Row],[Close_Date]]="","",TEXT(Sales_Pipeline[[#This Row],[Close_Date]],"mmm"))</f>
        <v>Mar</v>
      </c>
      <c r="M240" s="8" t="str">
        <f>IF(Sales_Pipeline[[#This Row],[Close_Date]]="","","Q"&amp;ROUNDUP(MONTH(Sales_Pipeline[[#This Row],[Close_Date]])/3,0))</f>
        <v>Q1</v>
      </c>
      <c r="N240" s="2" cm="1">
        <f t="array" ref="N240">IFERROR(_xlfn.IFS(Sales_Pipeline[[#This Row],[Deal_Stage]]="Won",_xlfn.XLOOKUP(Sales_Pipeline[[#This Row],[Product]],Products!$A$2:$A$8,Products!$C$2:$C$8),Sales_Pipeline[[#This Row],[Deal_Stage]]="Lost",_xlfn.XLOOKUP(Sales_Pipeline[[#This Row],[Product]],Products!$A$2:$A$8,Products!$C$2:$C$8)),"")</f>
        <v>550</v>
      </c>
      <c r="O240" s="2">
        <v>493</v>
      </c>
    </row>
    <row r="241" spans="1:15" x14ac:dyDescent="0.3">
      <c r="A241" t="s">
        <v>380</v>
      </c>
      <c r="B241" t="s">
        <v>7</v>
      </c>
      <c r="C241" t="str">
        <f>_xlfn.XLOOKUP(Sales_Pipeline[[#This Row],[Sales_Agent]],Sales_Teams[Sales_Agent],Sales_Teams[Manager])</f>
        <v>Dustin Brinkmann</v>
      </c>
      <c r="D241" t="str">
        <f>_xlfn.XLOOKUP(Sales_Pipeline[[#This Row],[Manager]],Sales_Teams[Manager],Sales_Teams[Regional_Office])</f>
        <v>Central</v>
      </c>
      <c r="E241" t="s">
        <v>61</v>
      </c>
      <c r="F241" t="s">
        <v>318</v>
      </c>
      <c r="G241" t="str">
        <f>IFERROR(_xlfn.XLOOKUP(Sales_Pipeline[[#This Row],[Account]],Accounts!$A$2:$A$86,Accounts!$F$2:$F$86),"")</f>
        <v>Kenya</v>
      </c>
      <c r="H241" t="s">
        <v>57</v>
      </c>
      <c r="I241" s="3">
        <v>42720</v>
      </c>
      <c r="J241" s="3">
        <v>42802</v>
      </c>
      <c r="K241" s="8" t="str">
        <f>IF(Sales_Pipeline[[#This Row],[Close_Date]]="","",TEXT(Sales_Pipeline[[#This Row],[Close_Date]],"ddd"))</f>
        <v>Wed</v>
      </c>
      <c r="L241" s="8" t="str">
        <f>IF(Sales_Pipeline[[#This Row],[Close_Date]]="","",TEXT(Sales_Pipeline[[#This Row],[Close_Date]],"mmm"))</f>
        <v>Mar</v>
      </c>
      <c r="M241" s="8" t="str">
        <f>IF(Sales_Pipeline[[#This Row],[Close_Date]]="","","Q"&amp;ROUNDUP(MONTH(Sales_Pipeline[[#This Row],[Close_Date]])/3,0))</f>
        <v>Q1</v>
      </c>
      <c r="N241" s="2" cm="1">
        <f t="array" ref="N241">IFERROR(_xlfn.IFS(Sales_Pipeline[[#This Row],[Deal_Stage]]="Won",_xlfn.XLOOKUP(Sales_Pipeline[[#This Row],[Product]],Products!$A$2:$A$8,Products!$C$2:$C$8),Sales_Pipeline[[#This Row],[Deal_Stage]]="Lost",_xlfn.XLOOKUP(Sales_Pipeline[[#This Row],[Product]],Products!$A$2:$A$8,Products!$C$2:$C$8)),"")</f>
        <v>55</v>
      </c>
      <c r="O241" s="2">
        <v>50</v>
      </c>
    </row>
    <row r="242" spans="1:15" x14ac:dyDescent="0.3">
      <c r="A242" t="s">
        <v>381</v>
      </c>
      <c r="B242" t="s">
        <v>32</v>
      </c>
      <c r="C242" t="str">
        <f>_xlfn.XLOOKUP(Sales_Pipeline[[#This Row],[Sales_Agent]],Sales_Teams[Sales_Agent],Sales_Teams[Manager])</f>
        <v>Celia Rouche</v>
      </c>
      <c r="D242" t="str">
        <f>_xlfn.XLOOKUP(Sales_Pipeline[[#This Row],[Manager]],Sales_Teams[Manager],Sales_Teams[Regional_Office])</f>
        <v>West</v>
      </c>
      <c r="E242" t="s">
        <v>63</v>
      </c>
      <c r="F242" t="s">
        <v>177</v>
      </c>
      <c r="G242" t="str">
        <f>IFERROR(_xlfn.XLOOKUP(Sales_Pipeline[[#This Row],[Account]],Accounts!$A$2:$A$86,Accounts!$F$2:$F$86),"")</f>
        <v>United States</v>
      </c>
      <c r="H242" t="s">
        <v>57</v>
      </c>
      <c r="I242" s="3">
        <v>42720</v>
      </c>
      <c r="J242" s="3">
        <v>42822</v>
      </c>
      <c r="K242" s="8" t="str">
        <f>IF(Sales_Pipeline[[#This Row],[Close_Date]]="","",TEXT(Sales_Pipeline[[#This Row],[Close_Date]],"ddd"))</f>
        <v>Tue</v>
      </c>
      <c r="L242" s="8" t="str">
        <f>IF(Sales_Pipeline[[#This Row],[Close_Date]]="","",TEXT(Sales_Pipeline[[#This Row],[Close_Date]],"mmm"))</f>
        <v>Mar</v>
      </c>
      <c r="M242" s="8" t="str">
        <f>IF(Sales_Pipeline[[#This Row],[Close_Date]]="","","Q"&amp;ROUNDUP(MONTH(Sales_Pipeline[[#This Row],[Close_Date]])/3,0))</f>
        <v>Q1</v>
      </c>
      <c r="N242" s="2" cm="1">
        <f t="array" ref="N242">IFERROR(_xlfn.IFS(Sales_Pipeline[[#This Row],[Deal_Stage]]="Won",_xlfn.XLOOKUP(Sales_Pipeline[[#This Row],[Product]],Products!$A$2:$A$8,Products!$C$2:$C$8),Sales_Pipeline[[#This Row],[Deal_Stage]]="Lost",_xlfn.XLOOKUP(Sales_Pipeline[[#This Row],[Product]],Products!$A$2:$A$8,Products!$C$2:$C$8)),"")</f>
        <v>550</v>
      </c>
      <c r="O242" s="2">
        <v>492</v>
      </c>
    </row>
    <row r="243" spans="1:15" x14ac:dyDescent="0.3">
      <c r="A243" t="s">
        <v>382</v>
      </c>
      <c r="B243" t="s">
        <v>27</v>
      </c>
      <c r="C243" t="str">
        <f>_xlfn.XLOOKUP(Sales_Pipeline[[#This Row],[Sales_Agent]],Sales_Teams[Sales_Agent],Sales_Teams[Manager])</f>
        <v>Rocco Neubert</v>
      </c>
      <c r="D243" t="str">
        <f>_xlfn.XLOOKUP(Sales_Pipeline[[#This Row],[Manager]],Sales_Teams[Manager],Sales_Teams[Regional_Office])</f>
        <v>East</v>
      </c>
      <c r="E243" t="s">
        <v>63</v>
      </c>
      <c r="G243" t="str">
        <f>IFERROR(_xlfn.XLOOKUP(Sales_Pipeline[[#This Row],[Account]],Accounts!$A$2:$A$86,Accounts!$F$2:$F$86),"")</f>
        <v/>
      </c>
      <c r="H243" t="s">
        <v>77</v>
      </c>
      <c r="I243" s="3">
        <v>42721</v>
      </c>
      <c r="K243" s="8" t="str">
        <f>IF(Sales_Pipeline[[#This Row],[Close_Date]]="","",TEXT(Sales_Pipeline[[#This Row],[Close_Date]],"ddd"))</f>
        <v/>
      </c>
      <c r="L243" s="8" t="str">
        <f>IF(Sales_Pipeline[[#This Row],[Close_Date]]="","",TEXT(Sales_Pipeline[[#This Row],[Close_Date]],"mmm"))</f>
        <v/>
      </c>
      <c r="M243" s="8" t="str">
        <f>IF(Sales_Pipeline[[#This Row],[Close_Date]]="","","Q"&amp;ROUNDUP(MONTH(Sales_Pipeline[[#This Row],[Close_Date]])/3,0))</f>
        <v/>
      </c>
      <c r="N243" s="2" t="str" cm="1">
        <f t="array" ref="N243">IFERROR(_xlfn.IFS(Sales_Pipeline[[#This Row],[Deal_Stage]]="Won",_xlfn.XLOOKUP(Sales_Pipeline[[#This Row],[Product]],Products!$A$2:$A$8,Products!$C$2:$C$8),Sales_Pipeline[[#This Row],[Deal_Stage]]="Lost",_xlfn.XLOOKUP(Sales_Pipeline[[#This Row],[Product]],Products!$A$2:$A$8,Products!$C$2:$C$8)),"")</f>
        <v/>
      </c>
      <c r="O243" s="2">
        <v>0</v>
      </c>
    </row>
    <row r="244" spans="1:15" x14ac:dyDescent="0.3">
      <c r="A244" t="s">
        <v>383</v>
      </c>
      <c r="B244" t="s">
        <v>20</v>
      </c>
      <c r="C244" t="str">
        <f>_xlfn.XLOOKUP(Sales_Pipeline[[#This Row],[Sales_Agent]],Sales_Teams[Sales_Agent],Sales_Teams[Manager])</f>
        <v>Cara Losch</v>
      </c>
      <c r="D244" t="str">
        <f>_xlfn.XLOOKUP(Sales_Pipeline[[#This Row],[Manager]],Sales_Teams[Manager],Sales_Teams[Regional_Office])</f>
        <v>East</v>
      </c>
      <c r="E244" t="s">
        <v>84</v>
      </c>
      <c r="G244" t="str">
        <f>IFERROR(_xlfn.XLOOKUP(Sales_Pipeline[[#This Row],[Account]],Accounts!$A$2:$A$86,Accounts!$F$2:$F$86),"")</f>
        <v/>
      </c>
      <c r="H244" t="s">
        <v>77</v>
      </c>
      <c r="I244" s="3">
        <v>42721</v>
      </c>
      <c r="K244" s="8" t="str">
        <f>IF(Sales_Pipeline[[#This Row],[Close_Date]]="","",TEXT(Sales_Pipeline[[#This Row],[Close_Date]],"ddd"))</f>
        <v/>
      </c>
      <c r="L244" s="8" t="str">
        <f>IF(Sales_Pipeline[[#This Row],[Close_Date]]="","",TEXT(Sales_Pipeline[[#This Row],[Close_Date]],"mmm"))</f>
        <v/>
      </c>
      <c r="M244" s="8" t="str">
        <f>IF(Sales_Pipeline[[#This Row],[Close_Date]]="","","Q"&amp;ROUNDUP(MONTH(Sales_Pipeline[[#This Row],[Close_Date]])/3,0))</f>
        <v/>
      </c>
      <c r="N244" s="2" t="str" cm="1">
        <f t="array" ref="N244">IFERROR(_xlfn.IFS(Sales_Pipeline[[#This Row],[Deal_Stage]]="Won",_xlfn.XLOOKUP(Sales_Pipeline[[#This Row],[Product]],Products!$A$2:$A$8,Products!$C$2:$C$8),Sales_Pipeline[[#This Row],[Deal_Stage]]="Lost",_xlfn.XLOOKUP(Sales_Pipeline[[#This Row],[Product]],Products!$A$2:$A$8,Products!$C$2:$C$8)),"")</f>
        <v/>
      </c>
      <c r="O244" s="2">
        <v>0</v>
      </c>
    </row>
    <row r="245" spans="1:15" x14ac:dyDescent="0.3">
      <c r="A245" t="s">
        <v>384</v>
      </c>
      <c r="B245" t="s">
        <v>20</v>
      </c>
      <c r="C245" t="str">
        <f>_xlfn.XLOOKUP(Sales_Pipeline[[#This Row],[Sales_Agent]],Sales_Teams[Sales_Agent],Sales_Teams[Manager])</f>
        <v>Cara Losch</v>
      </c>
      <c r="D245" t="str">
        <f>_xlfn.XLOOKUP(Sales_Pipeline[[#This Row],[Manager]],Sales_Teams[Manager],Sales_Teams[Regional_Office])</f>
        <v>East</v>
      </c>
      <c r="E245" t="s">
        <v>55</v>
      </c>
      <c r="F245" t="s">
        <v>216</v>
      </c>
      <c r="G245" t="str">
        <f>IFERROR(_xlfn.XLOOKUP(Sales_Pipeline[[#This Row],[Account]],Accounts!$A$2:$A$86,Accounts!$F$2:$F$86),"")</f>
        <v>United States</v>
      </c>
      <c r="H245" t="s">
        <v>57</v>
      </c>
      <c r="I245" s="3">
        <v>42721</v>
      </c>
      <c r="J245" s="3">
        <v>42807</v>
      </c>
      <c r="K245" s="8" t="str">
        <f>IF(Sales_Pipeline[[#This Row],[Close_Date]]="","",TEXT(Sales_Pipeline[[#This Row],[Close_Date]],"ddd"))</f>
        <v>Mon</v>
      </c>
      <c r="L245" s="8" t="str">
        <f>IF(Sales_Pipeline[[#This Row],[Close_Date]]="","",TEXT(Sales_Pipeline[[#This Row],[Close_Date]],"mmm"))</f>
        <v>Mar</v>
      </c>
      <c r="M245" s="8" t="str">
        <f>IF(Sales_Pipeline[[#This Row],[Close_Date]]="","","Q"&amp;ROUNDUP(MONTH(Sales_Pipeline[[#This Row],[Close_Date]])/3,0))</f>
        <v>Q1</v>
      </c>
      <c r="N245" s="2" cm="1">
        <f t="array" ref="N245">IFERROR(_xlfn.IFS(Sales_Pipeline[[#This Row],[Deal_Stage]]="Won",_xlfn.XLOOKUP(Sales_Pipeline[[#This Row],[Product]],Products!$A$2:$A$8,Products!$C$2:$C$8),Sales_Pipeline[[#This Row],[Deal_Stage]]="Lost",_xlfn.XLOOKUP(Sales_Pipeline[[#This Row],[Product]],Products!$A$2:$A$8,Products!$C$2:$C$8)),"")</f>
        <v>1096</v>
      </c>
      <c r="O245" s="2">
        <v>1255</v>
      </c>
    </row>
    <row r="246" spans="1:15" x14ac:dyDescent="0.3">
      <c r="A246" t="s">
        <v>385</v>
      </c>
      <c r="B246" t="s">
        <v>15</v>
      </c>
      <c r="C246" t="str">
        <f>_xlfn.XLOOKUP(Sales_Pipeline[[#This Row],[Sales_Agent]],Sales_Teams[Sales_Agent],Sales_Teams[Manager])</f>
        <v>Melvin Marxen</v>
      </c>
      <c r="D246" t="str">
        <f>_xlfn.XLOOKUP(Sales_Pipeline[[#This Row],[Manager]],Sales_Teams[Manager],Sales_Teams[Regional_Office])</f>
        <v>Central</v>
      </c>
      <c r="E246" t="s">
        <v>63</v>
      </c>
      <c r="F246" t="s">
        <v>204</v>
      </c>
      <c r="G246" t="str">
        <f>IFERROR(_xlfn.XLOOKUP(Sales_Pipeline[[#This Row],[Account]],Accounts!$A$2:$A$86,Accounts!$F$2:$F$86),"")</f>
        <v>United States</v>
      </c>
      <c r="H246" t="s">
        <v>57</v>
      </c>
      <c r="I246" s="3">
        <v>42721</v>
      </c>
      <c r="J246" s="3">
        <v>42798</v>
      </c>
      <c r="K246" s="8" t="str">
        <f>IF(Sales_Pipeline[[#This Row],[Close_Date]]="","",TEXT(Sales_Pipeline[[#This Row],[Close_Date]],"ddd"))</f>
        <v>Sat</v>
      </c>
      <c r="L246" s="8" t="str">
        <f>IF(Sales_Pipeline[[#This Row],[Close_Date]]="","",TEXT(Sales_Pipeline[[#This Row],[Close_Date]],"mmm"))</f>
        <v>Mar</v>
      </c>
      <c r="M246" s="8" t="str">
        <f>IF(Sales_Pipeline[[#This Row],[Close_Date]]="","","Q"&amp;ROUNDUP(MONTH(Sales_Pipeline[[#This Row],[Close_Date]])/3,0))</f>
        <v>Q1</v>
      </c>
      <c r="N246" s="2" cm="1">
        <f t="array" ref="N246">IFERROR(_xlfn.IFS(Sales_Pipeline[[#This Row],[Deal_Stage]]="Won",_xlfn.XLOOKUP(Sales_Pipeline[[#This Row],[Product]],Products!$A$2:$A$8,Products!$C$2:$C$8),Sales_Pipeline[[#This Row],[Deal_Stage]]="Lost",_xlfn.XLOOKUP(Sales_Pipeline[[#This Row],[Product]],Products!$A$2:$A$8,Products!$C$2:$C$8)),"")</f>
        <v>550</v>
      </c>
      <c r="O246" s="2">
        <v>463</v>
      </c>
    </row>
    <row r="247" spans="1:15" x14ac:dyDescent="0.3">
      <c r="A247" t="s">
        <v>386</v>
      </c>
      <c r="B247" t="s">
        <v>28</v>
      </c>
      <c r="C247" t="str">
        <f>_xlfn.XLOOKUP(Sales_Pipeline[[#This Row],[Sales_Agent]],Sales_Teams[Sales_Agent],Sales_Teams[Manager])</f>
        <v>Rocco Neubert</v>
      </c>
      <c r="D247" t="str">
        <f>_xlfn.XLOOKUP(Sales_Pipeline[[#This Row],[Manager]],Sales_Teams[Manager],Sales_Teams[Regional_Office])</f>
        <v>East</v>
      </c>
      <c r="E247" t="s">
        <v>55</v>
      </c>
      <c r="F247" t="s">
        <v>256</v>
      </c>
      <c r="G247" t="str">
        <f>IFERROR(_xlfn.XLOOKUP(Sales_Pipeline[[#This Row],[Account]],Accounts!$A$2:$A$86,Accounts!$F$2:$F$86),"")</f>
        <v>United States</v>
      </c>
      <c r="H247" t="s">
        <v>82</v>
      </c>
      <c r="I247" s="3">
        <v>42721</v>
      </c>
      <c r="J247" s="3">
        <v>42821</v>
      </c>
      <c r="K247" s="8" t="str">
        <f>IF(Sales_Pipeline[[#This Row],[Close_Date]]="","",TEXT(Sales_Pipeline[[#This Row],[Close_Date]],"ddd"))</f>
        <v>Mon</v>
      </c>
      <c r="L247" s="8" t="str">
        <f>IF(Sales_Pipeline[[#This Row],[Close_Date]]="","",TEXT(Sales_Pipeline[[#This Row],[Close_Date]],"mmm"))</f>
        <v>Mar</v>
      </c>
      <c r="M247" s="8" t="str">
        <f>IF(Sales_Pipeline[[#This Row],[Close_Date]]="","","Q"&amp;ROUNDUP(MONTH(Sales_Pipeline[[#This Row],[Close_Date]])/3,0))</f>
        <v>Q1</v>
      </c>
      <c r="N247" s="2" cm="1">
        <f t="array" ref="N247">IFERROR(_xlfn.IFS(Sales_Pipeline[[#This Row],[Deal_Stage]]="Won",_xlfn.XLOOKUP(Sales_Pipeline[[#This Row],[Product]],Products!$A$2:$A$8,Products!$C$2:$C$8),Sales_Pipeline[[#This Row],[Deal_Stage]]="Lost",_xlfn.XLOOKUP(Sales_Pipeline[[#This Row],[Product]],Products!$A$2:$A$8,Products!$C$2:$C$8)),"")</f>
        <v>1096</v>
      </c>
      <c r="O247" s="2">
        <v>0</v>
      </c>
    </row>
    <row r="248" spans="1:15" x14ac:dyDescent="0.3">
      <c r="A248" t="s">
        <v>387</v>
      </c>
      <c r="B248" t="s">
        <v>28</v>
      </c>
      <c r="C248" t="str">
        <f>_xlfn.XLOOKUP(Sales_Pipeline[[#This Row],[Sales_Agent]],Sales_Teams[Sales_Agent],Sales_Teams[Manager])</f>
        <v>Rocco Neubert</v>
      </c>
      <c r="D248" t="str">
        <f>_xlfn.XLOOKUP(Sales_Pipeline[[#This Row],[Manager]],Sales_Teams[Manager],Sales_Teams[Regional_Office])</f>
        <v>East</v>
      </c>
      <c r="E248" t="s">
        <v>63</v>
      </c>
      <c r="F248" t="s">
        <v>388</v>
      </c>
      <c r="G248" t="str">
        <f>IFERROR(_xlfn.XLOOKUP(Sales_Pipeline[[#This Row],[Account]],Accounts!$A$2:$A$86,Accounts!$F$2:$F$86),"")</f>
        <v>China</v>
      </c>
      <c r="H248" t="s">
        <v>57</v>
      </c>
      <c r="I248" s="3">
        <v>42721</v>
      </c>
      <c r="J248" s="3">
        <v>42806</v>
      </c>
      <c r="K248" s="8" t="str">
        <f>IF(Sales_Pipeline[[#This Row],[Close_Date]]="","",TEXT(Sales_Pipeline[[#This Row],[Close_Date]],"ddd"))</f>
        <v>Sun</v>
      </c>
      <c r="L248" s="8" t="str">
        <f>IF(Sales_Pipeline[[#This Row],[Close_Date]]="","",TEXT(Sales_Pipeline[[#This Row],[Close_Date]],"mmm"))</f>
        <v>Mar</v>
      </c>
      <c r="M248" s="8" t="str">
        <f>IF(Sales_Pipeline[[#This Row],[Close_Date]]="","","Q"&amp;ROUNDUP(MONTH(Sales_Pipeline[[#This Row],[Close_Date]])/3,0))</f>
        <v>Q1</v>
      </c>
      <c r="N248" s="2" cm="1">
        <f t="array" ref="N248">IFERROR(_xlfn.IFS(Sales_Pipeline[[#This Row],[Deal_Stage]]="Won",_xlfn.XLOOKUP(Sales_Pipeline[[#This Row],[Product]],Products!$A$2:$A$8,Products!$C$2:$C$8),Sales_Pipeline[[#This Row],[Deal_Stage]]="Lost",_xlfn.XLOOKUP(Sales_Pipeline[[#This Row],[Product]],Products!$A$2:$A$8,Products!$C$2:$C$8)),"")</f>
        <v>550</v>
      </c>
      <c r="O248" s="2">
        <v>605</v>
      </c>
    </row>
    <row r="249" spans="1:15" x14ac:dyDescent="0.3">
      <c r="A249" t="s">
        <v>389</v>
      </c>
      <c r="B249" t="s">
        <v>36</v>
      </c>
      <c r="C249" t="str">
        <f>_xlfn.XLOOKUP(Sales_Pipeline[[#This Row],[Sales_Agent]],Sales_Teams[Sales_Agent],Sales_Teams[Manager])</f>
        <v>Celia Rouche</v>
      </c>
      <c r="D249" t="str">
        <f>_xlfn.XLOOKUP(Sales_Pipeline[[#This Row],[Manager]],Sales_Teams[Manager],Sales_Teams[Regional_Office])</f>
        <v>West</v>
      </c>
      <c r="E249" t="s">
        <v>55</v>
      </c>
      <c r="F249" t="s">
        <v>100</v>
      </c>
      <c r="G249" t="str">
        <f>IFERROR(_xlfn.XLOOKUP(Sales_Pipeline[[#This Row],[Account]],Accounts!$A$2:$A$86,Accounts!$F$2:$F$86),"")</f>
        <v>United States</v>
      </c>
      <c r="H249" t="s">
        <v>57</v>
      </c>
      <c r="I249" s="3">
        <v>42721</v>
      </c>
      <c r="J249" s="3">
        <v>42814</v>
      </c>
      <c r="K249" s="8" t="str">
        <f>IF(Sales_Pipeline[[#This Row],[Close_Date]]="","",TEXT(Sales_Pipeline[[#This Row],[Close_Date]],"ddd"))</f>
        <v>Mon</v>
      </c>
      <c r="L249" s="8" t="str">
        <f>IF(Sales_Pipeline[[#This Row],[Close_Date]]="","",TEXT(Sales_Pipeline[[#This Row],[Close_Date]],"mmm"))</f>
        <v>Mar</v>
      </c>
      <c r="M249" s="8" t="str">
        <f>IF(Sales_Pipeline[[#This Row],[Close_Date]]="","","Q"&amp;ROUNDUP(MONTH(Sales_Pipeline[[#This Row],[Close_Date]])/3,0))</f>
        <v>Q1</v>
      </c>
      <c r="N249" s="2" cm="1">
        <f t="array" ref="N249">IFERROR(_xlfn.IFS(Sales_Pipeline[[#This Row],[Deal_Stage]]="Won",_xlfn.XLOOKUP(Sales_Pipeline[[#This Row],[Product]],Products!$A$2:$A$8,Products!$C$2:$C$8),Sales_Pipeline[[#This Row],[Deal_Stage]]="Lost",_xlfn.XLOOKUP(Sales_Pipeline[[#This Row],[Product]],Products!$A$2:$A$8,Products!$C$2:$C$8)),"")</f>
        <v>1096</v>
      </c>
      <c r="O249" s="2">
        <v>1315</v>
      </c>
    </row>
    <row r="250" spans="1:15" x14ac:dyDescent="0.3">
      <c r="A250" t="s">
        <v>390</v>
      </c>
      <c r="B250" t="s">
        <v>8</v>
      </c>
      <c r="C250" t="str">
        <f>_xlfn.XLOOKUP(Sales_Pipeline[[#This Row],[Sales_Agent]],Sales_Teams[Sales_Agent],Sales_Teams[Manager])</f>
        <v>Dustin Brinkmann</v>
      </c>
      <c r="D250" t="str">
        <f>_xlfn.XLOOKUP(Sales_Pipeline[[#This Row],[Manager]],Sales_Teams[Manager],Sales_Teams[Regional_Office])</f>
        <v>Central</v>
      </c>
      <c r="E250" t="s">
        <v>63</v>
      </c>
      <c r="F250" t="s">
        <v>74</v>
      </c>
      <c r="G250" t="str">
        <f>IFERROR(_xlfn.XLOOKUP(Sales_Pipeline[[#This Row],[Account]],Accounts!$A$2:$A$86,Accounts!$F$2:$F$86),"")</f>
        <v>United States</v>
      </c>
      <c r="H250" t="s">
        <v>57</v>
      </c>
      <c r="I250" s="3">
        <v>42721</v>
      </c>
      <c r="J250" s="3">
        <v>42796</v>
      </c>
      <c r="K250" s="8" t="str">
        <f>IF(Sales_Pipeline[[#This Row],[Close_Date]]="","",TEXT(Sales_Pipeline[[#This Row],[Close_Date]],"ddd"))</f>
        <v>Thu</v>
      </c>
      <c r="L250" s="8" t="str">
        <f>IF(Sales_Pipeline[[#This Row],[Close_Date]]="","",TEXT(Sales_Pipeline[[#This Row],[Close_Date]],"mmm"))</f>
        <v>Mar</v>
      </c>
      <c r="M250" s="8" t="str">
        <f>IF(Sales_Pipeline[[#This Row],[Close_Date]]="","","Q"&amp;ROUNDUP(MONTH(Sales_Pipeline[[#This Row],[Close_Date]])/3,0))</f>
        <v>Q1</v>
      </c>
      <c r="N250" s="2" cm="1">
        <f t="array" ref="N250">IFERROR(_xlfn.IFS(Sales_Pipeline[[#This Row],[Deal_Stage]]="Won",_xlfn.XLOOKUP(Sales_Pipeline[[#This Row],[Product]],Products!$A$2:$A$8,Products!$C$2:$C$8),Sales_Pipeline[[#This Row],[Deal_Stage]]="Lost",_xlfn.XLOOKUP(Sales_Pipeline[[#This Row],[Product]],Products!$A$2:$A$8,Products!$C$2:$C$8)),"")</f>
        <v>550</v>
      </c>
      <c r="O250" s="2">
        <v>559</v>
      </c>
    </row>
    <row r="251" spans="1:15" x14ac:dyDescent="0.3">
      <c r="A251" t="s">
        <v>391</v>
      </c>
      <c r="B251" t="s">
        <v>9</v>
      </c>
      <c r="C251" t="str">
        <f>_xlfn.XLOOKUP(Sales_Pipeline[[#This Row],[Sales_Agent]],Sales_Teams[Sales_Agent],Sales_Teams[Manager])</f>
        <v>Dustin Brinkmann</v>
      </c>
      <c r="D251" t="str">
        <f>_xlfn.XLOOKUP(Sales_Pipeline[[#This Row],[Manager]],Sales_Teams[Manager],Sales_Teams[Regional_Office])</f>
        <v>Central</v>
      </c>
      <c r="E251" t="s">
        <v>63</v>
      </c>
      <c r="F251" t="s">
        <v>147</v>
      </c>
      <c r="G251" t="str">
        <f>IFERROR(_xlfn.XLOOKUP(Sales_Pipeline[[#This Row],[Account]],Accounts!$A$2:$A$86,Accounts!$F$2:$F$86),"")</f>
        <v>United States</v>
      </c>
      <c r="H251" t="s">
        <v>57</v>
      </c>
      <c r="I251" s="3">
        <v>42721</v>
      </c>
      <c r="J251" s="3">
        <v>42822</v>
      </c>
      <c r="K251" s="8" t="str">
        <f>IF(Sales_Pipeline[[#This Row],[Close_Date]]="","",TEXT(Sales_Pipeline[[#This Row],[Close_Date]],"ddd"))</f>
        <v>Tue</v>
      </c>
      <c r="L251" s="8" t="str">
        <f>IF(Sales_Pipeline[[#This Row],[Close_Date]]="","",TEXT(Sales_Pipeline[[#This Row],[Close_Date]],"mmm"))</f>
        <v>Mar</v>
      </c>
      <c r="M251" s="8" t="str">
        <f>IF(Sales_Pipeline[[#This Row],[Close_Date]]="","","Q"&amp;ROUNDUP(MONTH(Sales_Pipeline[[#This Row],[Close_Date]])/3,0))</f>
        <v>Q1</v>
      </c>
      <c r="N251" s="2" cm="1">
        <f t="array" ref="N251">IFERROR(_xlfn.IFS(Sales_Pipeline[[#This Row],[Deal_Stage]]="Won",_xlfn.XLOOKUP(Sales_Pipeline[[#This Row],[Product]],Products!$A$2:$A$8,Products!$C$2:$C$8),Sales_Pipeline[[#This Row],[Deal_Stage]]="Lost",_xlfn.XLOOKUP(Sales_Pipeline[[#This Row],[Product]],Products!$A$2:$A$8,Products!$C$2:$C$8)),"")</f>
        <v>550</v>
      </c>
      <c r="O251" s="2">
        <v>557</v>
      </c>
    </row>
    <row r="252" spans="1:15" x14ac:dyDescent="0.3">
      <c r="A252" t="s">
        <v>392</v>
      </c>
      <c r="B252" t="s">
        <v>21</v>
      </c>
      <c r="C252" t="str">
        <f>_xlfn.XLOOKUP(Sales_Pipeline[[#This Row],[Sales_Agent]],Sales_Teams[Sales_Agent],Sales_Teams[Manager])</f>
        <v>Cara Losch</v>
      </c>
      <c r="D252" t="str">
        <f>_xlfn.XLOOKUP(Sales_Pipeline[[#This Row],[Manager]],Sales_Teams[Manager],Sales_Teams[Regional_Office])</f>
        <v>East</v>
      </c>
      <c r="E252" t="s">
        <v>61</v>
      </c>
      <c r="F252" t="s">
        <v>103</v>
      </c>
      <c r="G252" t="str">
        <f>IFERROR(_xlfn.XLOOKUP(Sales_Pipeline[[#This Row],[Account]],Accounts!$A$2:$A$86,Accounts!$F$2:$F$86),"")</f>
        <v>United States</v>
      </c>
      <c r="H252" t="s">
        <v>57</v>
      </c>
      <c r="I252" s="3">
        <v>42721</v>
      </c>
      <c r="J252" s="3">
        <v>42796</v>
      </c>
      <c r="K252" s="8" t="str">
        <f>IF(Sales_Pipeline[[#This Row],[Close_Date]]="","",TEXT(Sales_Pipeline[[#This Row],[Close_Date]],"ddd"))</f>
        <v>Thu</v>
      </c>
      <c r="L252" s="8" t="str">
        <f>IF(Sales_Pipeline[[#This Row],[Close_Date]]="","",TEXT(Sales_Pipeline[[#This Row],[Close_Date]],"mmm"))</f>
        <v>Mar</v>
      </c>
      <c r="M252" s="8" t="str">
        <f>IF(Sales_Pipeline[[#This Row],[Close_Date]]="","","Q"&amp;ROUNDUP(MONTH(Sales_Pipeline[[#This Row],[Close_Date]])/3,0))</f>
        <v>Q1</v>
      </c>
      <c r="N252" s="2" cm="1">
        <f t="array" ref="N252">IFERROR(_xlfn.IFS(Sales_Pipeline[[#This Row],[Deal_Stage]]="Won",_xlfn.XLOOKUP(Sales_Pipeline[[#This Row],[Product]],Products!$A$2:$A$8,Products!$C$2:$C$8),Sales_Pipeline[[#This Row],[Deal_Stage]]="Lost",_xlfn.XLOOKUP(Sales_Pipeline[[#This Row],[Product]],Products!$A$2:$A$8,Products!$C$2:$C$8)),"")</f>
        <v>55</v>
      </c>
      <c r="O252" s="2">
        <v>48</v>
      </c>
    </row>
    <row r="253" spans="1:15" x14ac:dyDescent="0.3">
      <c r="A253" t="s">
        <v>393</v>
      </c>
      <c r="B253" t="s">
        <v>7</v>
      </c>
      <c r="C253" t="str">
        <f>_xlfn.XLOOKUP(Sales_Pipeline[[#This Row],[Sales_Agent]],Sales_Teams[Sales_Agent],Sales_Teams[Manager])</f>
        <v>Dustin Brinkmann</v>
      </c>
      <c r="D253" t="str">
        <f>_xlfn.XLOOKUP(Sales_Pipeline[[#This Row],[Manager]],Sales_Teams[Manager],Sales_Teams[Regional_Office])</f>
        <v>Central</v>
      </c>
      <c r="E253" t="s">
        <v>84</v>
      </c>
      <c r="F253" t="s">
        <v>59</v>
      </c>
      <c r="G253" t="str">
        <f>IFERROR(_xlfn.XLOOKUP(Sales_Pipeline[[#This Row],[Account]],Accounts!$A$2:$A$86,Accounts!$F$2:$F$86),"")</f>
        <v>United States</v>
      </c>
      <c r="H253" t="s">
        <v>57</v>
      </c>
      <c r="I253" s="3">
        <v>42721</v>
      </c>
      <c r="J253" s="3">
        <v>42819</v>
      </c>
      <c r="K253" s="8" t="str">
        <f>IF(Sales_Pipeline[[#This Row],[Close_Date]]="","",TEXT(Sales_Pipeline[[#This Row],[Close_Date]],"ddd"))</f>
        <v>Sat</v>
      </c>
      <c r="L253" s="8" t="str">
        <f>IF(Sales_Pipeline[[#This Row],[Close_Date]]="","",TEXT(Sales_Pipeline[[#This Row],[Close_Date]],"mmm"))</f>
        <v>Mar</v>
      </c>
      <c r="M253" s="8" t="str">
        <f>IF(Sales_Pipeline[[#This Row],[Close_Date]]="","","Q"&amp;ROUNDUP(MONTH(Sales_Pipeline[[#This Row],[Close_Date]])/3,0))</f>
        <v>Q1</v>
      </c>
      <c r="N253" s="2" cm="1">
        <f t="array" ref="N253">IFERROR(_xlfn.IFS(Sales_Pipeline[[#This Row],[Deal_Stage]]="Won",_xlfn.XLOOKUP(Sales_Pipeline[[#This Row],[Product]],Products!$A$2:$A$8,Products!$C$2:$C$8),Sales_Pipeline[[#This Row],[Deal_Stage]]="Lost",_xlfn.XLOOKUP(Sales_Pipeline[[#This Row],[Product]],Products!$A$2:$A$8,Products!$C$2:$C$8)),"")</f>
        <v>5482</v>
      </c>
      <c r="O253" s="2">
        <v>6282</v>
      </c>
    </row>
    <row r="254" spans="1:15" x14ac:dyDescent="0.3">
      <c r="A254" t="s">
        <v>394</v>
      </c>
      <c r="B254" t="s">
        <v>32</v>
      </c>
      <c r="C254" t="str">
        <f>_xlfn.XLOOKUP(Sales_Pipeline[[#This Row],[Sales_Agent]],Sales_Teams[Sales_Agent],Sales_Teams[Manager])</f>
        <v>Celia Rouche</v>
      </c>
      <c r="D254" t="str">
        <f>_xlfn.XLOOKUP(Sales_Pipeline[[#This Row],[Manager]],Sales_Teams[Manager],Sales_Teams[Regional_Office])</f>
        <v>West</v>
      </c>
      <c r="E254" t="s">
        <v>61</v>
      </c>
      <c r="G254" t="str">
        <f>IFERROR(_xlfn.XLOOKUP(Sales_Pipeline[[#This Row],[Account]],Accounts!$A$2:$A$86,Accounts!$F$2:$F$86),"")</f>
        <v/>
      </c>
      <c r="H254" t="s">
        <v>77</v>
      </c>
      <c r="I254" s="3">
        <v>42721</v>
      </c>
      <c r="K254" s="8" t="str">
        <f>IF(Sales_Pipeline[[#This Row],[Close_Date]]="","",TEXT(Sales_Pipeline[[#This Row],[Close_Date]],"ddd"))</f>
        <v/>
      </c>
      <c r="L254" s="8" t="str">
        <f>IF(Sales_Pipeline[[#This Row],[Close_Date]]="","",TEXT(Sales_Pipeline[[#This Row],[Close_Date]],"mmm"))</f>
        <v/>
      </c>
      <c r="M254" s="8" t="str">
        <f>IF(Sales_Pipeline[[#This Row],[Close_Date]]="","","Q"&amp;ROUNDUP(MONTH(Sales_Pipeline[[#This Row],[Close_Date]])/3,0))</f>
        <v/>
      </c>
      <c r="N254" s="2" t="str" cm="1">
        <f t="array" ref="N254">IFERROR(_xlfn.IFS(Sales_Pipeline[[#This Row],[Deal_Stage]]="Won",_xlfn.XLOOKUP(Sales_Pipeline[[#This Row],[Product]],Products!$A$2:$A$8,Products!$C$2:$C$8),Sales_Pipeline[[#This Row],[Deal_Stage]]="Lost",_xlfn.XLOOKUP(Sales_Pipeline[[#This Row],[Product]],Products!$A$2:$A$8,Products!$C$2:$C$8)),"")</f>
        <v/>
      </c>
      <c r="O254" s="2">
        <v>0</v>
      </c>
    </row>
    <row r="255" spans="1:15" x14ac:dyDescent="0.3">
      <c r="A255" t="s">
        <v>395</v>
      </c>
      <c r="B255" t="s">
        <v>3</v>
      </c>
      <c r="C255" t="str">
        <f>_xlfn.XLOOKUP(Sales_Pipeline[[#This Row],[Sales_Agent]],Sales_Teams[Sales_Agent],Sales_Teams[Manager])</f>
        <v>Dustin Brinkmann</v>
      </c>
      <c r="D255" t="str">
        <f>_xlfn.XLOOKUP(Sales_Pipeline[[#This Row],[Manager]],Sales_Teams[Manager],Sales_Teams[Regional_Office])</f>
        <v>Central</v>
      </c>
      <c r="E255" t="s">
        <v>76</v>
      </c>
      <c r="F255" t="s">
        <v>59</v>
      </c>
      <c r="G255" t="str">
        <f>IFERROR(_xlfn.XLOOKUP(Sales_Pipeline[[#This Row],[Account]],Accounts!$A$2:$A$86,Accounts!$F$2:$F$86),"")</f>
        <v>United States</v>
      </c>
      <c r="H255" t="s">
        <v>57</v>
      </c>
      <c r="I255" s="3">
        <v>42722</v>
      </c>
      <c r="J255" s="3">
        <v>42796</v>
      </c>
      <c r="K255" s="8" t="str">
        <f>IF(Sales_Pipeline[[#This Row],[Close_Date]]="","",TEXT(Sales_Pipeline[[#This Row],[Close_Date]],"ddd"))</f>
        <v>Thu</v>
      </c>
      <c r="L255" s="8" t="str">
        <f>IF(Sales_Pipeline[[#This Row],[Close_Date]]="","",TEXT(Sales_Pipeline[[#This Row],[Close_Date]],"mmm"))</f>
        <v>Mar</v>
      </c>
      <c r="M255" s="8" t="str">
        <f>IF(Sales_Pipeline[[#This Row],[Close_Date]]="","","Q"&amp;ROUNDUP(MONTH(Sales_Pipeline[[#This Row],[Close_Date]])/3,0))</f>
        <v>Q1</v>
      </c>
      <c r="N255" s="2" cm="1">
        <f t="array" ref="N255">IFERROR(_xlfn.IFS(Sales_Pipeline[[#This Row],[Deal_Stage]]="Won",_xlfn.XLOOKUP(Sales_Pipeline[[#This Row],[Product]],Products!$A$2:$A$8,Products!$C$2:$C$8),Sales_Pipeline[[#This Row],[Deal_Stage]]="Lost",_xlfn.XLOOKUP(Sales_Pipeline[[#This Row],[Product]],Products!$A$2:$A$8,Products!$C$2:$C$8)),"")</f>
        <v>3393</v>
      </c>
      <c r="O255" s="2">
        <v>3246</v>
      </c>
    </row>
    <row r="256" spans="1:15" x14ac:dyDescent="0.3">
      <c r="A256" t="s">
        <v>396</v>
      </c>
      <c r="B256" t="s">
        <v>27</v>
      </c>
      <c r="C256" t="str">
        <f>_xlfn.XLOOKUP(Sales_Pipeline[[#This Row],[Sales_Agent]],Sales_Teams[Sales_Agent],Sales_Teams[Manager])</f>
        <v>Rocco Neubert</v>
      </c>
      <c r="D256" t="str">
        <f>_xlfn.XLOOKUP(Sales_Pipeline[[#This Row],[Manager]],Sales_Teams[Manager],Sales_Teams[Regional_Office])</f>
        <v>East</v>
      </c>
      <c r="E256" t="s">
        <v>76</v>
      </c>
      <c r="G256" t="str">
        <f>IFERROR(_xlfn.XLOOKUP(Sales_Pipeline[[#This Row],[Account]],Accounts!$A$2:$A$86,Accounts!$F$2:$F$86),"")</f>
        <v/>
      </c>
      <c r="H256" t="s">
        <v>77</v>
      </c>
      <c r="I256" s="3">
        <v>42722</v>
      </c>
      <c r="K256" s="8" t="str">
        <f>IF(Sales_Pipeline[[#This Row],[Close_Date]]="","",TEXT(Sales_Pipeline[[#This Row],[Close_Date]],"ddd"))</f>
        <v/>
      </c>
      <c r="L256" s="8" t="str">
        <f>IF(Sales_Pipeline[[#This Row],[Close_Date]]="","",TEXT(Sales_Pipeline[[#This Row],[Close_Date]],"mmm"))</f>
        <v/>
      </c>
      <c r="M256" s="8" t="str">
        <f>IF(Sales_Pipeline[[#This Row],[Close_Date]]="","","Q"&amp;ROUNDUP(MONTH(Sales_Pipeline[[#This Row],[Close_Date]])/3,0))</f>
        <v/>
      </c>
      <c r="N256" s="2" t="str" cm="1">
        <f t="array" ref="N256">IFERROR(_xlfn.IFS(Sales_Pipeline[[#This Row],[Deal_Stage]]="Won",_xlfn.XLOOKUP(Sales_Pipeline[[#This Row],[Product]],Products!$A$2:$A$8,Products!$C$2:$C$8),Sales_Pipeline[[#This Row],[Deal_Stage]]="Lost",_xlfn.XLOOKUP(Sales_Pipeline[[#This Row],[Product]],Products!$A$2:$A$8,Products!$C$2:$C$8)),"")</f>
        <v/>
      </c>
      <c r="O256" s="2">
        <v>0</v>
      </c>
    </row>
    <row r="257" spans="1:15" x14ac:dyDescent="0.3">
      <c r="A257" t="s">
        <v>397</v>
      </c>
      <c r="B257" t="s">
        <v>15</v>
      </c>
      <c r="C257" t="str">
        <f>_xlfn.XLOOKUP(Sales_Pipeline[[#This Row],[Sales_Agent]],Sales_Teams[Sales_Agent],Sales_Teams[Manager])</f>
        <v>Melvin Marxen</v>
      </c>
      <c r="D257" t="str">
        <f>_xlfn.XLOOKUP(Sales_Pipeline[[#This Row],[Manager]],Sales_Teams[Manager],Sales_Teams[Regional_Office])</f>
        <v>Central</v>
      </c>
      <c r="E257" t="s">
        <v>63</v>
      </c>
      <c r="F257" t="s">
        <v>150</v>
      </c>
      <c r="G257" t="str">
        <f>IFERROR(_xlfn.XLOOKUP(Sales_Pipeline[[#This Row],[Account]],Accounts!$A$2:$A$86,Accounts!$F$2:$F$86),"")</f>
        <v>United States</v>
      </c>
      <c r="H257" t="s">
        <v>57</v>
      </c>
      <c r="I257" s="3">
        <v>42722</v>
      </c>
      <c r="J257" s="3">
        <v>42808</v>
      </c>
      <c r="K257" s="8" t="str">
        <f>IF(Sales_Pipeline[[#This Row],[Close_Date]]="","",TEXT(Sales_Pipeline[[#This Row],[Close_Date]],"ddd"))</f>
        <v>Tue</v>
      </c>
      <c r="L257" s="8" t="str">
        <f>IF(Sales_Pipeline[[#This Row],[Close_Date]]="","",TEXT(Sales_Pipeline[[#This Row],[Close_Date]],"mmm"))</f>
        <v>Mar</v>
      </c>
      <c r="M257" s="8" t="str">
        <f>IF(Sales_Pipeline[[#This Row],[Close_Date]]="","","Q"&amp;ROUNDUP(MONTH(Sales_Pipeline[[#This Row],[Close_Date]])/3,0))</f>
        <v>Q1</v>
      </c>
      <c r="N257" s="2" cm="1">
        <f t="array" ref="N257">IFERROR(_xlfn.IFS(Sales_Pipeline[[#This Row],[Deal_Stage]]="Won",_xlfn.XLOOKUP(Sales_Pipeline[[#This Row],[Product]],Products!$A$2:$A$8,Products!$C$2:$C$8),Sales_Pipeline[[#This Row],[Deal_Stage]]="Lost",_xlfn.XLOOKUP(Sales_Pipeline[[#This Row],[Product]],Products!$A$2:$A$8,Products!$C$2:$C$8)),"")</f>
        <v>550</v>
      </c>
      <c r="O257" s="2">
        <v>514</v>
      </c>
    </row>
    <row r="258" spans="1:15" x14ac:dyDescent="0.3">
      <c r="A258" t="s">
        <v>398</v>
      </c>
      <c r="B258" t="s">
        <v>28</v>
      </c>
      <c r="C258" t="str">
        <f>_xlfn.XLOOKUP(Sales_Pipeline[[#This Row],[Sales_Agent]],Sales_Teams[Sales_Agent],Sales_Teams[Manager])</f>
        <v>Rocco Neubert</v>
      </c>
      <c r="D258" t="str">
        <f>_xlfn.XLOOKUP(Sales_Pipeline[[#This Row],[Manager]],Sales_Teams[Manager],Sales_Teams[Regional_Office])</f>
        <v>East</v>
      </c>
      <c r="E258" t="s">
        <v>55</v>
      </c>
      <c r="F258" t="s">
        <v>161</v>
      </c>
      <c r="G258" t="str">
        <f>IFERROR(_xlfn.XLOOKUP(Sales_Pipeline[[#This Row],[Account]],Accounts!$A$2:$A$86,Accounts!$F$2:$F$86),"")</f>
        <v>United States</v>
      </c>
      <c r="H258" t="s">
        <v>57</v>
      </c>
      <c r="I258" s="3">
        <v>42722</v>
      </c>
      <c r="J258" s="3">
        <v>42809</v>
      </c>
      <c r="K258" s="8" t="str">
        <f>IF(Sales_Pipeline[[#This Row],[Close_Date]]="","",TEXT(Sales_Pipeline[[#This Row],[Close_Date]],"ddd"))</f>
        <v>Wed</v>
      </c>
      <c r="L258" s="8" t="str">
        <f>IF(Sales_Pipeline[[#This Row],[Close_Date]]="","",TEXT(Sales_Pipeline[[#This Row],[Close_Date]],"mmm"))</f>
        <v>Mar</v>
      </c>
      <c r="M258" s="8" t="str">
        <f>IF(Sales_Pipeline[[#This Row],[Close_Date]]="","","Q"&amp;ROUNDUP(MONTH(Sales_Pipeline[[#This Row],[Close_Date]])/3,0))</f>
        <v>Q1</v>
      </c>
      <c r="N258" s="2" cm="1">
        <f t="array" ref="N258">IFERROR(_xlfn.IFS(Sales_Pipeline[[#This Row],[Deal_Stage]]="Won",_xlfn.XLOOKUP(Sales_Pipeline[[#This Row],[Product]],Products!$A$2:$A$8,Products!$C$2:$C$8),Sales_Pipeline[[#This Row],[Deal_Stage]]="Lost",_xlfn.XLOOKUP(Sales_Pipeline[[#This Row],[Product]],Products!$A$2:$A$8,Products!$C$2:$C$8)),"")</f>
        <v>1096</v>
      </c>
      <c r="O258" s="2">
        <v>1132</v>
      </c>
    </row>
    <row r="259" spans="1:15" x14ac:dyDescent="0.3">
      <c r="A259" t="s">
        <v>399</v>
      </c>
      <c r="B259" t="s">
        <v>22</v>
      </c>
      <c r="C259" t="str">
        <f>_xlfn.XLOOKUP(Sales_Pipeline[[#This Row],[Sales_Agent]],Sales_Teams[Sales_Agent],Sales_Teams[Manager])</f>
        <v>Cara Losch</v>
      </c>
      <c r="D259" t="str">
        <f>_xlfn.XLOOKUP(Sales_Pipeline[[#This Row],[Manager]],Sales_Teams[Manager],Sales_Teams[Regional_Office])</f>
        <v>East</v>
      </c>
      <c r="E259" t="s">
        <v>84</v>
      </c>
      <c r="F259" t="s">
        <v>161</v>
      </c>
      <c r="G259" t="str">
        <f>IFERROR(_xlfn.XLOOKUP(Sales_Pipeline[[#This Row],[Account]],Accounts!$A$2:$A$86,Accounts!$F$2:$F$86),"")</f>
        <v>United States</v>
      </c>
      <c r="H259" t="s">
        <v>57</v>
      </c>
      <c r="I259" s="3">
        <v>42722</v>
      </c>
      <c r="J259" s="3">
        <v>42815</v>
      </c>
      <c r="K259" s="8" t="str">
        <f>IF(Sales_Pipeline[[#This Row],[Close_Date]]="","",TEXT(Sales_Pipeline[[#This Row],[Close_Date]],"ddd"))</f>
        <v>Tue</v>
      </c>
      <c r="L259" s="8" t="str">
        <f>IF(Sales_Pipeline[[#This Row],[Close_Date]]="","",TEXT(Sales_Pipeline[[#This Row],[Close_Date]],"mmm"))</f>
        <v>Mar</v>
      </c>
      <c r="M259" s="8" t="str">
        <f>IF(Sales_Pipeline[[#This Row],[Close_Date]]="","","Q"&amp;ROUNDUP(MONTH(Sales_Pipeline[[#This Row],[Close_Date]])/3,0))</f>
        <v>Q1</v>
      </c>
      <c r="N259" s="2" cm="1">
        <f t="array" ref="N259">IFERROR(_xlfn.IFS(Sales_Pipeline[[#This Row],[Deal_Stage]]="Won",_xlfn.XLOOKUP(Sales_Pipeline[[#This Row],[Product]],Products!$A$2:$A$8,Products!$C$2:$C$8),Sales_Pipeline[[#This Row],[Deal_Stage]]="Lost",_xlfn.XLOOKUP(Sales_Pipeline[[#This Row],[Product]],Products!$A$2:$A$8,Products!$C$2:$C$8)),"")</f>
        <v>5482</v>
      </c>
      <c r="O259" s="2">
        <v>5918</v>
      </c>
    </row>
    <row r="260" spans="1:15" x14ac:dyDescent="0.3">
      <c r="A260" t="s">
        <v>400</v>
      </c>
      <c r="B260" t="s">
        <v>42</v>
      </c>
      <c r="C260" t="str">
        <f>_xlfn.XLOOKUP(Sales_Pipeline[[#This Row],[Sales_Agent]],Sales_Teams[Sales_Agent],Sales_Teams[Manager])</f>
        <v>Summer Sewald</v>
      </c>
      <c r="D260" t="str">
        <f>_xlfn.XLOOKUP(Sales_Pipeline[[#This Row],[Manager]],Sales_Teams[Manager],Sales_Teams[Regional_Office])</f>
        <v>West</v>
      </c>
      <c r="E260" t="s">
        <v>8953</v>
      </c>
      <c r="F260" t="s">
        <v>330</v>
      </c>
      <c r="G260" t="str">
        <f>IFERROR(_xlfn.XLOOKUP(Sales_Pipeline[[#This Row],[Account]],Accounts!$A$2:$A$86,Accounts!$F$2:$F$86),"")</f>
        <v>Korea</v>
      </c>
      <c r="H260" t="s">
        <v>82</v>
      </c>
      <c r="I260" s="3">
        <v>42722</v>
      </c>
      <c r="J260" s="3">
        <v>42812</v>
      </c>
      <c r="K260" s="8" t="str">
        <f>IF(Sales_Pipeline[[#This Row],[Close_Date]]="","",TEXT(Sales_Pipeline[[#This Row],[Close_Date]],"ddd"))</f>
        <v>Sat</v>
      </c>
      <c r="L260" s="8" t="str">
        <f>IF(Sales_Pipeline[[#This Row],[Close_Date]]="","",TEXT(Sales_Pipeline[[#This Row],[Close_Date]],"mmm"))</f>
        <v>Mar</v>
      </c>
      <c r="M260" s="8" t="str">
        <f>IF(Sales_Pipeline[[#This Row],[Close_Date]]="","","Q"&amp;ROUNDUP(MONTH(Sales_Pipeline[[#This Row],[Close_Date]])/3,0))</f>
        <v>Q1</v>
      </c>
      <c r="N260" s="2" cm="1">
        <f t="array" ref="N260">IFERROR(_xlfn.IFS(Sales_Pipeline[[#This Row],[Deal_Stage]]="Won",_xlfn.XLOOKUP(Sales_Pipeline[[#This Row],[Product]],Products!$A$2:$A$8,Products!$C$2:$C$8),Sales_Pipeline[[#This Row],[Deal_Stage]]="Lost",_xlfn.XLOOKUP(Sales_Pipeline[[#This Row],[Product]],Products!$A$2:$A$8,Products!$C$2:$C$8)),"")</f>
        <v>4821</v>
      </c>
      <c r="O260" s="2">
        <v>0</v>
      </c>
    </row>
    <row r="261" spans="1:15" x14ac:dyDescent="0.3">
      <c r="A261" t="s">
        <v>401</v>
      </c>
      <c r="B261" t="s">
        <v>45</v>
      </c>
      <c r="C261" t="str">
        <f>_xlfn.XLOOKUP(Sales_Pipeline[[#This Row],[Sales_Agent]],Sales_Teams[Sales_Agent],Sales_Teams[Manager])</f>
        <v>Summer Sewald</v>
      </c>
      <c r="D261" t="str">
        <f>_xlfn.XLOOKUP(Sales_Pipeline[[#This Row],[Manager]],Sales_Teams[Manager],Sales_Teams[Regional_Office])</f>
        <v>West</v>
      </c>
      <c r="E261" t="s">
        <v>61</v>
      </c>
      <c r="F261" t="s">
        <v>173</v>
      </c>
      <c r="G261" t="str">
        <f>IFERROR(_xlfn.XLOOKUP(Sales_Pipeline[[#This Row],[Account]],Accounts!$A$2:$A$86,Accounts!$F$2:$F$86),"")</f>
        <v>United States</v>
      </c>
      <c r="H261" t="s">
        <v>82</v>
      </c>
      <c r="I261" s="3">
        <v>42722</v>
      </c>
      <c r="J261" s="3">
        <v>42808</v>
      </c>
      <c r="K261" s="8" t="str">
        <f>IF(Sales_Pipeline[[#This Row],[Close_Date]]="","",TEXT(Sales_Pipeline[[#This Row],[Close_Date]],"ddd"))</f>
        <v>Tue</v>
      </c>
      <c r="L261" s="8" t="str">
        <f>IF(Sales_Pipeline[[#This Row],[Close_Date]]="","",TEXT(Sales_Pipeline[[#This Row],[Close_Date]],"mmm"))</f>
        <v>Mar</v>
      </c>
      <c r="M261" s="8" t="str">
        <f>IF(Sales_Pipeline[[#This Row],[Close_Date]]="","","Q"&amp;ROUNDUP(MONTH(Sales_Pipeline[[#This Row],[Close_Date]])/3,0))</f>
        <v>Q1</v>
      </c>
      <c r="N261" s="2" cm="1">
        <f t="array" ref="N261">IFERROR(_xlfn.IFS(Sales_Pipeline[[#This Row],[Deal_Stage]]="Won",_xlfn.XLOOKUP(Sales_Pipeline[[#This Row],[Product]],Products!$A$2:$A$8,Products!$C$2:$C$8),Sales_Pipeline[[#This Row],[Deal_Stage]]="Lost",_xlfn.XLOOKUP(Sales_Pipeline[[#This Row],[Product]],Products!$A$2:$A$8,Products!$C$2:$C$8)),"")</f>
        <v>55</v>
      </c>
      <c r="O261" s="2">
        <v>0</v>
      </c>
    </row>
    <row r="262" spans="1:15" x14ac:dyDescent="0.3">
      <c r="A262" t="s">
        <v>402</v>
      </c>
      <c r="B262" t="s">
        <v>35</v>
      </c>
      <c r="C262" t="str">
        <f>_xlfn.XLOOKUP(Sales_Pipeline[[#This Row],[Sales_Agent]],Sales_Teams[Sales_Agent],Sales_Teams[Manager])</f>
        <v>Celia Rouche</v>
      </c>
      <c r="D262" t="str">
        <f>_xlfn.XLOOKUP(Sales_Pipeline[[#This Row],[Manager]],Sales_Teams[Manager],Sales_Teams[Regional_Office])</f>
        <v>West</v>
      </c>
      <c r="E262" t="s">
        <v>61</v>
      </c>
      <c r="F262" t="s">
        <v>66</v>
      </c>
      <c r="G262" t="str">
        <f>IFERROR(_xlfn.XLOOKUP(Sales_Pipeline[[#This Row],[Account]],Accounts!$A$2:$A$86,Accounts!$F$2:$F$86),"")</f>
        <v>United States</v>
      </c>
      <c r="H262" t="s">
        <v>82</v>
      </c>
      <c r="I262" s="3">
        <v>42722</v>
      </c>
      <c r="J262" s="3">
        <v>42807</v>
      </c>
      <c r="K262" s="8" t="str">
        <f>IF(Sales_Pipeline[[#This Row],[Close_Date]]="","",TEXT(Sales_Pipeline[[#This Row],[Close_Date]],"ddd"))</f>
        <v>Mon</v>
      </c>
      <c r="L262" s="8" t="str">
        <f>IF(Sales_Pipeline[[#This Row],[Close_Date]]="","",TEXT(Sales_Pipeline[[#This Row],[Close_Date]],"mmm"))</f>
        <v>Mar</v>
      </c>
      <c r="M262" s="8" t="str">
        <f>IF(Sales_Pipeline[[#This Row],[Close_Date]]="","","Q"&amp;ROUNDUP(MONTH(Sales_Pipeline[[#This Row],[Close_Date]])/3,0))</f>
        <v>Q1</v>
      </c>
      <c r="N262" s="2" cm="1">
        <f t="array" ref="N262">IFERROR(_xlfn.IFS(Sales_Pipeline[[#This Row],[Deal_Stage]]="Won",_xlfn.XLOOKUP(Sales_Pipeline[[#This Row],[Product]],Products!$A$2:$A$8,Products!$C$2:$C$8),Sales_Pipeline[[#This Row],[Deal_Stage]]="Lost",_xlfn.XLOOKUP(Sales_Pipeline[[#This Row],[Product]],Products!$A$2:$A$8,Products!$C$2:$C$8)),"")</f>
        <v>55</v>
      </c>
      <c r="O262" s="2">
        <v>0</v>
      </c>
    </row>
    <row r="263" spans="1:15" x14ac:dyDescent="0.3">
      <c r="A263" t="s">
        <v>403</v>
      </c>
      <c r="B263" t="s">
        <v>21</v>
      </c>
      <c r="C263" t="str">
        <f>_xlfn.XLOOKUP(Sales_Pipeline[[#This Row],[Sales_Agent]],Sales_Teams[Sales_Agent],Sales_Teams[Manager])</f>
        <v>Cara Losch</v>
      </c>
      <c r="D263" t="str">
        <f>_xlfn.XLOOKUP(Sales_Pipeline[[#This Row],[Manager]],Sales_Teams[Manager],Sales_Teams[Regional_Office])</f>
        <v>East</v>
      </c>
      <c r="E263" t="s">
        <v>61</v>
      </c>
      <c r="F263" t="s">
        <v>145</v>
      </c>
      <c r="G263" t="str">
        <f>IFERROR(_xlfn.XLOOKUP(Sales_Pipeline[[#This Row],[Account]],Accounts!$A$2:$A$86,Accounts!$F$2:$F$86),"")</f>
        <v>United States</v>
      </c>
      <c r="H263" t="s">
        <v>77</v>
      </c>
      <c r="I263" s="3">
        <v>42722</v>
      </c>
      <c r="K263" s="8" t="str">
        <f>IF(Sales_Pipeline[[#This Row],[Close_Date]]="","",TEXT(Sales_Pipeline[[#This Row],[Close_Date]],"ddd"))</f>
        <v/>
      </c>
      <c r="L263" s="8" t="str">
        <f>IF(Sales_Pipeline[[#This Row],[Close_Date]]="","",TEXT(Sales_Pipeline[[#This Row],[Close_Date]],"mmm"))</f>
        <v/>
      </c>
      <c r="M263" s="8" t="str">
        <f>IF(Sales_Pipeline[[#This Row],[Close_Date]]="","","Q"&amp;ROUNDUP(MONTH(Sales_Pipeline[[#This Row],[Close_Date]])/3,0))</f>
        <v/>
      </c>
      <c r="N263" s="2" t="str" cm="1">
        <f t="array" ref="N263">IFERROR(_xlfn.IFS(Sales_Pipeline[[#This Row],[Deal_Stage]]="Won",_xlfn.XLOOKUP(Sales_Pipeline[[#This Row],[Product]],Products!$A$2:$A$8,Products!$C$2:$C$8),Sales_Pipeline[[#This Row],[Deal_Stage]]="Lost",_xlfn.XLOOKUP(Sales_Pipeline[[#This Row],[Product]],Products!$A$2:$A$8,Products!$C$2:$C$8)),"")</f>
        <v/>
      </c>
      <c r="O263" s="2">
        <v>0</v>
      </c>
    </row>
    <row r="264" spans="1:15" x14ac:dyDescent="0.3">
      <c r="A264" t="s">
        <v>404</v>
      </c>
      <c r="B264" t="s">
        <v>7</v>
      </c>
      <c r="C264" t="str">
        <f>_xlfn.XLOOKUP(Sales_Pipeline[[#This Row],[Sales_Agent]],Sales_Teams[Sales_Agent],Sales_Teams[Manager])</f>
        <v>Dustin Brinkmann</v>
      </c>
      <c r="D264" t="str">
        <f>_xlfn.XLOOKUP(Sales_Pipeline[[#This Row],[Manager]],Sales_Teams[Manager],Sales_Teams[Regional_Office])</f>
        <v>Central</v>
      </c>
      <c r="E264" t="s">
        <v>76</v>
      </c>
      <c r="F264" t="s">
        <v>132</v>
      </c>
      <c r="G264" t="str">
        <f>IFERROR(_xlfn.XLOOKUP(Sales_Pipeline[[#This Row],[Account]],Accounts!$A$2:$A$86,Accounts!$F$2:$F$86),"")</f>
        <v>United States</v>
      </c>
      <c r="H264" t="s">
        <v>57</v>
      </c>
      <c r="I264" s="3">
        <v>42722</v>
      </c>
      <c r="J264" s="3">
        <v>42818</v>
      </c>
      <c r="K264" s="8" t="str">
        <f>IF(Sales_Pipeline[[#This Row],[Close_Date]]="","",TEXT(Sales_Pipeline[[#This Row],[Close_Date]],"ddd"))</f>
        <v>Fri</v>
      </c>
      <c r="L264" s="8" t="str">
        <f>IF(Sales_Pipeline[[#This Row],[Close_Date]]="","",TEXT(Sales_Pipeline[[#This Row],[Close_Date]],"mmm"))</f>
        <v>Mar</v>
      </c>
      <c r="M264" s="8" t="str">
        <f>IF(Sales_Pipeline[[#This Row],[Close_Date]]="","","Q"&amp;ROUNDUP(MONTH(Sales_Pipeline[[#This Row],[Close_Date]])/3,0))</f>
        <v>Q1</v>
      </c>
      <c r="N264" s="2" cm="1">
        <f t="array" ref="N264">IFERROR(_xlfn.IFS(Sales_Pipeline[[#This Row],[Deal_Stage]]="Won",_xlfn.XLOOKUP(Sales_Pipeline[[#This Row],[Product]],Products!$A$2:$A$8,Products!$C$2:$C$8),Sales_Pipeline[[#This Row],[Deal_Stage]]="Lost",_xlfn.XLOOKUP(Sales_Pipeline[[#This Row],[Product]],Products!$A$2:$A$8,Products!$C$2:$C$8)),"")</f>
        <v>3393</v>
      </c>
      <c r="O264" s="2">
        <v>2955</v>
      </c>
    </row>
    <row r="265" spans="1:15" x14ac:dyDescent="0.3">
      <c r="A265" t="s">
        <v>405</v>
      </c>
      <c r="B265" t="s">
        <v>32</v>
      </c>
      <c r="C265" t="str">
        <f>_xlfn.XLOOKUP(Sales_Pipeline[[#This Row],[Sales_Agent]],Sales_Teams[Sales_Agent],Sales_Teams[Manager])</f>
        <v>Celia Rouche</v>
      </c>
      <c r="D265" t="str">
        <f>_xlfn.XLOOKUP(Sales_Pipeline[[#This Row],[Manager]],Sales_Teams[Manager],Sales_Teams[Regional_Office])</f>
        <v>West</v>
      </c>
      <c r="E265" t="s">
        <v>8953</v>
      </c>
      <c r="F265" t="s">
        <v>100</v>
      </c>
      <c r="G265" t="str">
        <f>IFERROR(_xlfn.XLOOKUP(Sales_Pipeline[[#This Row],[Account]],Accounts!$A$2:$A$86,Accounts!$F$2:$F$86),"")</f>
        <v>United States</v>
      </c>
      <c r="H265" t="s">
        <v>57</v>
      </c>
      <c r="I265" s="3">
        <v>42722</v>
      </c>
      <c r="J265" s="3">
        <v>42815</v>
      </c>
      <c r="K265" s="8" t="str">
        <f>IF(Sales_Pipeline[[#This Row],[Close_Date]]="","",TEXT(Sales_Pipeline[[#This Row],[Close_Date]],"ddd"))</f>
        <v>Tue</v>
      </c>
      <c r="L265" s="8" t="str">
        <f>IF(Sales_Pipeline[[#This Row],[Close_Date]]="","",TEXT(Sales_Pipeline[[#This Row],[Close_Date]],"mmm"))</f>
        <v>Mar</v>
      </c>
      <c r="M265" s="8" t="str">
        <f>IF(Sales_Pipeline[[#This Row],[Close_Date]]="","","Q"&amp;ROUNDUP(MONTH(Sales_Pipeline[[#This Row],[Close_Date]])/3,0))</f>
        <v>Q1</v>
      </c>
      <c r="N265" s="2" cm="1">
        <f t="array" ref="N265">IFERROR(_xlfn.IFS(Sales_Pipeline[[#This Row],[Deal_Stage]]="Won",_xlfn.XLOOKUP(Sales_Pipeline[[#This Row],[Product]],Products!$A$2:$A$8,Products!$C$2:$C$8),Sales_Pipeline[[#This Row],[Deal_Stage]]="Lost",_xlfn.XLOOKUP(Sales_Pipeline[[#This Row],[Product]],Products!$A$2:$A$8,Products!$C$2:$C$8)),"")</f>
        <v>4821</v>
      </c>
      <c r="O265" s="2">
        <v>3742</v>
      </c>
    </row>
    <row r="266" spans="1:15" x14ac:dyDescent="0.3">
      <c r="A266" t="s">
        <v>406</v>
      </c>
      <c r="B266" t="s">
        <v>17</v>
      </c>
      <c r="C266" t="str">
        <f>_xlfn.XLOOKUP(Sales_Pipeline[[#This Row],[Sales_Agent]],Sales_Teams[Sales_Agent],Sales_Teams[Manager])</f>
        <v>Cara Losch</v>
      </c>
      <c r="D266" t="str">
        <f>_xlfn.XLOOKUP(Sales_Pipeline[[#This Row],[Manager]],Sales_Teams[Manager],Sales_Teams[Regional_Office])</f>
        <v>East</v>
      </c>
      <c r="E266" t="s">
        <v>61</v>
      </c>
      <c r="F266" t="s">
        <v>256</v>
      </c>
      <c r="G266" t="str">
        <f>IFERROR(_xlfn.XLOOKUP(Sales_Pipeline[[#This Row],[Account]],Accounts!$A$2:$A$86,Accounts!$F$2:$F$86),"")</f>
        <v>United States</v>
      </c>
      <c r="H266" t="s">
        <v>57</v>
      </c>
      <c r="I266" s="3">
        <v>42722</v>
      </c>
      <c r="J266" s="3">
        <v>42808</v>
      </c>
      <c r="K266" s="8" t="str">
        <f>IF(Sales_Pipeline[[#This Row],[Close_Date]]="","",TEXT(Sales_Pipeline[[#This Row],[Close_Date]],"ddd"))</f>
        <v>Tue</v>
      </c>
      <c r="L266" s="8" t="str">
        <f>IF(Sales_Pipeline[[#This Row],[Close_Date]]="","",TEXT(Sales_Pipeline[[#This Row],[Close_Date]],"mmm"))</f>
        <v>Mar</v>
      </c>
      <c r="M266" s="8" t="str">
        <f>IF(Sales_Pipeline[[#This Row],[Close_Date]]="","","Q"&amp;ROUNDUP(MONTH(Sales_Pipeline[[#This Row],[Close_Date]])/3,0))</f>
        <v>Q1</v>
      </c>
      <c r="N266" s="2" cm="1">
        <f t="array" ref="N266">IFERROR(_xlfn.IFS(Sales_Pipeline[[#This Row],[Deal_Stage]]="Won",_xlfn.XLOOKUP(Sales_Pipeline[[#This Row],[Product]],Products!$A$2:$A$8,Products!$C$2:$C$8),Sales_Pipeline[[#This Row],[Deal_Stage]]="Lost",_xlfn.XLOOKUP(Sales_Pipeline[[#This Row],[Product]],Products!$A$2:$A$8,Products!$C$2:$C$8)),"")</f>
        <v>55</v>
      </c>
      <c r="O266" s="2">
        <v>64</v>
      </c>
    </row>
    <row r="267" spans="1:15" x14ac:dyDescent="0.3">
      <c r="A267" t="s">
        <v>407</v>
      </c>
      <c r="B267" t="s">
        <v>23</v>
      </c>
      <c r="C267" t="str">
        <f>_xlfn.XLOOKUP(Sales_Pipeline[[#This Row],[Sales_Agent]],Sales_Teams[Sales_Agent],Sales_Teams[Manager])</f>
        <v>Cara Losch</v>
      </c>
      <c r="D267" t="str">
        <f>_xlfn.XLOOKUP(Sales_Pipeline[[#This Row],[Manager]],Sales_Teams[Manager],Sales_Teams[Regional_Office])</f>
        <v>East</v>
      </c>
      <c r="E267" t="s">
        <v>76</v>
      </c>
      <c r="F267" t="s">
        <v>256</v>
      </c>
      <c r="G267" t="str">
        <f>IFERROR(_xlfn.XLOOKUP(Sales_Pipeline[[#This Row],[Account]],Accounts!$A$2:$A$86,Accounts!$F$2:$F$86),"")</f>
        <v>United States</v>
      </c>
      <c r="H267" t="s">
        <v>82</v>
      </c>
      <c r="I267" s="3">
        <v>42722</v>
      </c>
      <c r="J267" s="3">
        <v>42821</v>
      </c>
      <c r="K267" s="8" t="str">
        <f>IF(Sales_Pipeline[[#This Row],[Close_Date]]="","",TEXT(Sales_Pipeline[[#This Row],[Close_Date]],"ddd"))</f>
        <v>Mon</v>
      </c>
      <c r="L267" s="8" t="str">
        <f>IF(Sales_Pipeline[[#This Row],[Close_Date]]="","",TEXT(Sales_Pipeline[[#This Row],[Close_Date]],"mmm"))</f>
        <v>Mar</v>
      </c>
      <c r="M267" s="8" t="str">
        <f>IF(Sales_Pipeline[[#This Row],[Close_Date]]="","","Q"&amp;ROUNDUP(MONTH(Sales_Pipeline[[#This Row],[Close_Date]])/3,0))</f>
        <v>Q1</v>
      </c>
      <c r="N267" s="2" cm="1">
        <f t="array" ref="N267">IFERROR(_xlfn.IFS(Sales_Pipeline[[#This Row],[Deal_Stage]]="Won",_xlfn.XLOOKUP(Sales_Pipeline[[#This Row],[Product]],Products!$A$2:$A$8,Products!$C$2:$C$8),Sales_Pipeline[[#This Row],[Deal_Stage]]="Lost",_xlfn.XLOOKUP(Sales_Pipeline[[#This Row],[Product]],Products!$A$2:$A$8,Products!$C$2:$C$8)),"")</f>
        <v>3393</v>
      </c>
      <c r="O267" s="2">
        <v>0</v>
      </c>
    </row>
    <row r="268" spans="1:15" x14ac:dyDescent="0.3">
      <c r="A268" t="s">
        <v>408</v>
      </c>
      <c r="B268" t="s">
        <v>38</v>
      </c>
      <c r="C268" t="str">
        <f>_xlfn.XLOOKUP(Sales_Pipeline[[#This Row],[Sales_Agent]],Sales_Teams[Sales_Agent],Sales_Teams[Manager])</f>
        <v>Celia Rouche</v>
      </c>
      <c r="D268" t="str">
        <f>_xlfn.XLOOKUP(Sales_Pipeline[[#This Row],[Manager]],Sales_Teams[Manager],Sales_Teams[Regional_Office])</f>
        <v>West</v>
      </c>
      <c r="E268" t="s">
        <v>163</v>
      </c>
      <c r="F268" t="s">
        <v>105</v>
      </c>
      <c r="G268" t="str">
        <f>IFERROR(_xlfn.XLOOKUP(Sales_Pipeline[[#This Row],[Account]],Accounts!$A$2:$A$86,Accounts!$F$2:$F$86),"")</f>
        <v>United States</v>
      </c>
      <c r="H268" t="s">
        <v>77</v>
      </c>
      <c r="I268" s="3">
        <v>42723</v>
      </c>
      <c r="K268" s="8" t="str">
        <f>IF(Sales_Pipeline[[#This Row],[Close_Date]]="","",TEXT(Sales_Pipeline[[#This Row],[Close_Date]],"ddd"))</f>
        <v/>
      </c>
      <c r="L268" s="8" t="str">
        <f>IF(Sales_Pipeline[[#This Row],[Close_Date]]="","",TEXT(Sales_Pipeline[[#This Row],[Close_Date]],"mmm"))</f>
        <v/>
      </c>
      <c r="M268" s="8" t="str">
        <f>IF(Sales_Pipeline[[#This Row],[Close_Date]]="","","Q"&amp;ROUNDUP(MONTH(Sales_Pipeline[[#This Row],[Close_Date]])/3,0))</f>
        <v/>
      </c>
      <c r="N268" s="2" t="str" cm="1">
        <f t="array" ref="N268">IFERROR(_xlfn.IFS(Sales_Pipeline[[#This Row],[Deal_Stage]]="Won",_xlfn.XLOOKUP(Sales_Pipeline[[#This Row],[Product]],Products!$A$2:$A$8,Products!$C$2:$C$8),Sales_Pipeline[[#This Row],[Deal_Stage]]="Lost",_xlfn.XLOOKUP(Sales_Pipeline[[#This Row],[Product]],Products!$A$2:$A$8,Products!$C$2:$C$8)),"")</f>
        <v/>
      </c>
      <c r="O268" s="2">
        <v>0</v>
      </c>
    </row>
    <row r="269" spans="1:15" x14ac:dyDescent="0.3">
      <c r="A269" t="s">
        <v>409</v>
      </c>
      <c r="B269" t="s">
        <v>38</v>
      </c>
      <c r="C269" t="str">
        <f>_xlfn.XLOOKUP(Sales_Pipeline[[#This Row],[Sales_Agent]],Sales_Teams[Sales_Agent],Sales_Teams[Manager])</f>
        <v>Celia Rouche</v>
      </c>
      <c r="D269" t="str">
        <f>_xlfn.XLOOKUP(Sales_Pipeline[[#This Row],[Manager]],Sales_Teams[Manager],Sales_Teams[Regional_Office])</f>
        <v>West</v>
      </c>
      <c r="E269" t="s">
        <v>55</v>
      </c>
      <c r="F269" t="s">
        <v>92</v>
      </c>
      <c r="G269" t="str">
        <f>IFERROR(_xlfn.XLOOKUP(Sales_Pipeline[[#This Row],[Account]],Accounts!$A$2:$A$86,Accounts!$F$2:$F$86),"")</f>
        <v>United States</v>
      </c>
      <c r="H269" t="s">
        <v>57</v>
      </c>
      <c r="I269" s="3">
        <v>42723</v>
      </c>
      <c r="J269" s="3">
        <v>42812</v>
      </c>
      <c r="K269" s="8" t="str">
        <f>IF(Sales_Pipeline[[#This Row],[Close_Date]]="","",TEXT(Sales_Pipeline[[#This Row],[Close_Date]],"ddd"))</f>
        <v>Sat</v>
      </c>
      <c r="L269" s="8" t="str">
        <f>IF(Sales_Pipeline[[#This Row],[Close_Date]]="","",TEXT(Sales_Pipeline[[#This Row],[Close_Date]],"mmm"))</f>
        <v>Mar</v>
      </c>
      <c r="M269" s="8" t="str">
        <f>IF(Sales_Pipeline[[#This Row],[Close_Date]]="","","Q"&amp;ROUNDUP(MONTH(Sales_Pipeline[[#This Row],[Close_Date]])/3,0))</f>
        <v>Q1</v>
      </c>
      <c r="N269" s="2" cm="1">
        <f t="array" ref="N269">IFERROR(_xlfn.IFS(Sales_Pipeline[[#This Row],[Deal_Stage]]="Won",_xlfn.XLOOKUP(Sales_Pipeline[[#This Row],[Product]],Products!$A$2:$A$8,Products!$C$2:$C$8),Sales_Pipeline[[#This Row],[Deal_Stage]]="Lost",_xlfn.XLOOKUP(Sales_Pipeline[[#This Row],[Product]],Products!$A$2:$A$8,Products!$C$2:$C$8)),"")</f>
        <v>1096</v>
      </c>
      <c r="O269" s="2">
        <v>1164</v>
      </c>
    </row>
    <row r="270" spans="1:15" x14ac:dyDescent="0.3">
      <c r="A270" t="s">
        <v>410</v>
      </c>
      <c r="B270" t="s">
        <v>38</v>
      </c>
      <c r="C270" t="str">
        <f>_xlfn.XLOOKUP(Sales_Pipeline[[#This Row],[Sales_Agent]],Sales_Teams[Sales_Agent],Sales_Teams[Manager])</f>
        <v>Celia Rouche</v>
      </c>
      <c r="D270" t="str">
        <f>_xlfn.XLOOKUP(Sales_Pipeline[[#This Row],[Manager]],Sales_Teams[Manager],Sales_Teams[Regional_Office])</f>
        <v>West</v>
      </c>
      <c r="E270" t="s">
        <v>61</v>
      </c>
      <c r="F270" t="s">
        <v>288</v>
      </c>
      <c r="G270" t="str">
        <f>IFERROR(_xlfn.XLOOKUP(Sales_Pipeline[[#This Row],[Account]],Accounts!$A$2:$A$86,Accounts!$F$2:$F$86),"")</f>
        <v>United States</v>
      </c>
      <c r="H270" t="s">
        <v>57</v>
      </c>
      <c r="I270" s="3">
        <v>42723</v>
      </c>
      <c r="J270" s="3">
        <v>42801</v>
      </c>
      <c r="K270" s="8" t="str">
        <f>IF(Sales_Pipeline[[#This Row],[Close_Date]]="","",TEXT(Sales_Pipeline[[#This Row],[Close_Date]],"ddd"))</f>
        <v>Tue</v>
      </c>
      <c r="L270" s="8" t="str">
        <f>IF(Sales_Pipeline[[#This Row],[Close_Date]]="","",TEXT(Sales_Pipeline[[#This Row],[Close_Date]],"mmm"))</f>
        <v>Mar</v>
      </c>
      <c r="M270" s="8" t="str">
        <f>IF(Sales_Pipeline[[#This Row],[Close_Date]]="","","Q"&amp;ROUNDUP(MONTH(Sales_Pipeline[[#This Row],[Close_Date]])/3,0))</f>
        <v>Q1</v>
      </c>
      <c r="N270" s="2" cm="1">
        <f t="array" ref="N270">IFERROR(_xlfn.IFS(Sales_Pipeline[[#This Row],[Deal_Stage]]="Won",_xlfn.XLOOKUP(Sales_Pipeline[[#This Row],[Product]],Products!$A$2:$A$8,Products!$C$2:$C$8),Sales_Pipeline[[#This Row],[Deal_Stage]]="Lost",_xlfn.XLOOKUP(Sales_Pipeline[[#This Row],[Product]],Products!$A$2:$A$8,Products!$C$2:$C$8)),"")</f>
        <v>55</v>
      </c>
      <c r="O270" s="2">
        <v>65</v>
      </c>
    </row>
    <row r="271" spans="1:15" x14ac:dyDescent="0.3">
      <c r="A271" t="s">
        <v>411</v>
      </c>
      <c r="B271" t="s">
        <v>13</v>
      </c>
      <c r="C271" t="str">
        <f>_xlfn.XLOOKUP(Sales_Pipeline[[#This Row],[Sales_Agent]],Sales_Teams[Sales_Agent],Sales_Teams[Manager])</f>
        <v>Melvin Marxen</v>
      </c>
      <c r="D271" t="str">
        <f>_xlfn.XLOOKUP(Sales_Pipeline[[#This Row],[Manager]],Sales_Teams[Manager],Sales_Teams[Regional_Office])</f>
        <v>Central</v>
      </c>
      <c r="E271" t="s">
        <v>55</v>
      </c>
      <c r="F271" t="s">
        <v>56</v>
      </c>
      <c r="G271" t="str">
        <f>IFERROR(_xlfn.XLOOKUP(Sales_Pipeline[[#This Row],[Account]],Accounts!$A$2:$A$86,Accounts!$F$2:$F$86),"")</f>
        <v>United States</v>
      </c>
      <c r="H271" t="s">
        <v>82</v>
      </c>
      <c r="I271" s="3">
        <v>42723</v>
      </c>
      <c r="J271" s="3">
        <v>42801</v>
      </c>
      <c r="K271" s="8" t="str">
        <f>IF(Sales_Pipeline[[#This Row],[Close_Date]]="","",TEXT(Sales_Pipeline[[#This Row],[Close_Date]],"ddd"))</f>
        <v>Tue</v>
      </c>
      <c r="L271" s="8" t="str">
        <f>IF(Sales_Pipeline[[#This Row],[Close_Date]]="","",TEXT(Sales_Pipeline[[#This Row],[Close_Date]],"mmm"))</f>
        <v>Mar</v>
      </c>
      <c r="M271" s="8" t="str">
        <f>IF(Sales_Pipeline[[#This Row],[Close_Date]]="","","Q"&amp;ROUNDUP(MONTH(Sales_Pipeline[[#This Row],[Close_Date]])/3,0))</f>
        <v>Q1</v>
      </c>
      <c r="N271" s="2" cm="1">
        <f t="array" ref="N271">IFERROR(_xlfn.IFS(Sales_Pipeline[[#This Row],[Deal_Stage]]="Won",_xlfn.XLOOKUP(Sales_Pipeline[[#This Row],[Product]],Products!$A$2:$A$8,Products!$C$2:$C$8),Sales_Pipeline[[#This Row],[Deal_Stage]]="Lost",_xlfn.XLOOKUP(Sales_Pipeline[[#This Row],[Product]],Products!$A$2:$A$8,Products!$C$2:$C$8)),"")</f>
        <v>1096</v>
      </c>
      <c r="O271" s="2">
        <v>0</v>
      </c>
    </row>
    <row r="272" spans="1:15" x14ac:dyDescent="0.3">
      <c r="A272" t="s">
        <v>412</v>
      </c>
      <c r="B272" t="s">
        <v>43</v>
      </c>
      <c r="C272" t="str">
        <f>_xlfn.XLOOKUP(Sales_Pipeline[[#This Row],[Sales_Agent]],Sales_Teams[Sales_Agent],Sales_Teams[Manager])</f>
        <v>Summer Sewald</v>
      </c>
      <c r="D272" t="str">
        <f>_xlfn.XLOOKUP(Sales_Pipeline[[#This Row],[Manager]],Sales_Teams[Manager],Sales_Teams[Regional_Office])</f>
        <v>West</v>
      </c>
      <c r="E272" t="s">
        <v>63</v>
      </c>
      <c r="F272" t="s">
        <v>413</v>
      </c>
      <c r="G272" t="str">
        <f>IFERROR(_xlfn.XLOOKUP(Sales_Pipeline[[#This Row],[Account]],Accounts!$A$2:$A$86,Accounts!$F$2:$F$86),"")</f>
        <v>United States</v>
      </c>
      <c r="H272" t="s">
        <v>57</v>
      </c>
      <c r="I272" s="3">
        <v>42723</v>
      </c>
      <c r="J272" s="3">
        <v>42810</v>
      </c>
      <c r="K272" s="8" t="str">
        <f>IF(Sales_Pipeline[[#This Row],[Close_Date]]="","",TEXT(Sales_Pipeline[[#This Row],[Close_Date]],"ddd"))</f>
        <v>Thu</v>
      </c>
      <c r="L272" s="8" t="str">
        <f>IF(Sales_Pipeline[[#This Row],[Close_Date]]="","",TEXT(Sales_Pipeline[[#This Row],[Close_Date]],"mmm"))</f>
        <v>Mar</v>
      </c>
      <c r="M272" s="8" t="str">
        <f>IF(Sales_Pipeline[[#This Row],[Close_Date]]="","","Q"&amp;ROUNDUP(MONTH(Sales_Pipeline[[#This Row],[Close_Date]])/3,0))</f>
        <v>Q1</v>
      </c>
      <c r="N272" s="2" cm="1">
        <f t="array" ref="N272">IFERROR(_xlfn.IFS(Sales_Pipeline[[#This Row],[Deal_Stage]]="Won",_xlfn.XLOOKUP(Sales_Pipeline[[#This Row],[Product]],Products!$A$2:$A$8,Products!$C$2:$C$8),Sales_Pipeline[[#This Row],[Deal_Stage]]="Lost",_xlfn.XLOOKUP(Sales_Pipeline[[#This Row],[Product]],Products!$A$2:$A$8,Products!$C$2:$C$8)),"")</f>
        <v>550</v>
      </c>
      <c r="O272" s="2">
        <v>441</v>
      </c>
    </row>
    <row r="273" spans="1:15" x14ac:dyDescent="0.3">
      <c r="A273" t="s">
        <v>414</v>
      </c>
      <c r="B273" t="s">
        <v>12</v>
      </c>
      <c r="C273" t="str">
        <f>_xlfn.XLOOKUP(Sales_Pipeline[[#This Row],[Sales_Agent]],Sales_Teams[Sales_Agent],Sales_Teams[Manager])</f>
        <v>Melvin Marxen</v>
      </c>
      <c r="D273" t="str">
        <f>_xlfn.XLOOKUP(Sales_Pipeline[[#This Row],[Manager]],Sales_Teams[Manager],Sales_Teams[Regional_Office])</f>
        <v>Central</v>
      </c>
      <c r="E273" t="s">
        <v>55</v>
      </c>
      <c r="F273" t="s">
        <v>150</v>
      </c>
      <c r="G273" t="str">
        <f>IFERROR(_xlfn.XLOOKUP(Sales_Pipeline[[#This Row],[Account]],Accounts!$A$2:$A$86,Accounts!$F$2:$F$86),"")</f>
        <v>United States</v>
      </c>
      <c r="H273" t="s">
        <v>82</v>
      </c>
      <c r="I273" s="3">
        <v>42723</v>
      </c>
      <c r="J273" s="3">
        <v>42806</v>
      </c>
      <c r="K273" s="8" t="str">
        <f>IF(Sales_Pipeline[[#This Row],[Close_Date]]="","",TEXT(Sales_Pipeline[[#This Row],[Close_Date]],"ddd"))</f>
        <v>Sun</v>
      </c>
      <c r="L273" s="8" t="str">
        <f>IF(Sales_Pipeline[[#This Row],[Close_Date]]="","",TEXT(Sales_Pipeline[[#This Row],[Close_Date]],"mmm"))</f>
        <v>Mar</v>
      </c>
      <c r="M273" s="8" t="str">
        <f>IF(Sales_Pipeline[[#This Row],[Close_Date]]="","","Q"&amp;ROUNDUP(MONTH(Sales_Pipeline[[#This Row],[Close_Date]])/3,0))</f>
        <v>Q1</v>
      </c>
      <c r="N273" s="2" cm="1">
        <f t="array" ref="N273">IFERROR(_xlfn.IFS(Sales_Pipeline[[#This Row],[Deal_Stage]]="Won",_xlfn.XLOOKUP(Sales_Pipeline[[#This Row],[Product]],Products!$A$2:$A$8,Products!$C$2:$C$8),Sales_Pipeline[[#This Row],[Deal_Stage]]="Lost",_xlfn.XLOOKUP(Sales_Pipeline[[#This Row],[Product]],Products!$A$2:$A$8,Products!$C$2:$C$8)),"")</f>
        <v>1096</v>
      </c>
      <c r="O273" s="2">
        <v>0</v>
      </c>
    </row>
    <row r="274" spans="1:15" x14ac:dyDescent="0.3">
      <c r="A274" t="s">
        <v>415</v>
      </c>
      <c r="B274" t="s">
        <v>32</v>
      </c>
      <c r="C274" t="str">
        <f>_xlfn.XLOOKUP(Sales_Pipeline[[#This Row],[Sales_Agent]],Sales_Teams[Sales_Agent],Sales_Teams[Manager])</f>
        <v>Celia Rouche</v>
      </c>
      <c r="D274" t="str">
        <f>_xlfn.XLOOKUP(Sales_Pipeline[[#This Row],[Manager]],Sales_Teams[Manager],Sales_Teams[Regional_Office])</f>
        <v>West</v>
      </c>
      <c r="E274" t="s">
        <v>8953</v>
      </c>
      <c r="F274" t="s">
        <v>66</v>
      </c>
      <c r="G274" t="str">
        <f>IFERROR(_xlfn.XLOOKUP(Sales_Pipeline[[#This Row],[Account]],Accounts!$A$2:$A$86,Accounts!$F$2:$F$86),"")</f>
        <v>United States</v>
      </c>
      <c r="H274" t="s">
        <v>57</v>
      </c>
      <c r="I274" s="3">
        <v>42723</v>
      </c>
      <c r="J274" s="3">
        <v>42810</v>
      </c>
      <c r="K274" s="8" t="str">
        <f>IF(Sales_Pipeline[[#This Row],[Close_Date]]="","",TEXT(Sales_Pipeline[[#This Row],[Close_Date]],"ddd"))</f>
        <v>Thu</v>
      </c>
      <c r="L274" s="8" t="str">
        <f>IF(Sales_Pipeline[[#This Row],[Close_Date]]="","",TEXT(Sales_Pipeline[[#This Row],[Close_Date]],"mmm"))</f>
        <v>Mar</v>
      </c>
      <c r="M274" s="8" t="str">
        <f>IF(Sales_Pipeline[[#This Row],[Close_Date]]="","","Q"&amp;ROUNDUP(MONTH(Sales_Pipeline[[#This Row],[Close_Date]])/3,0))</f>
        <v>Q1</v>
      </c>
      <c r="N274" s="2" cm="1">
        <f t="array" ref="N274">IFERROR(_xlfn.IFS(Sales_Pipeline[[#This Row],[Deal_Stage]]="Won",_xlfn.XLOOKUP(Sales_Pipeline[[#This Row],[Product]],Products!$A$2:$A$8,Products!$C$2:$C$8),Sales_Pipeline[[#This Row],[Deal_Stage]]="Lost",_xlfn.XLOOKUP(Sales_Pipeline[[#This Row],[Product]],Products!$A$2:$A$8,Products!$C$2:$C$8)),"")</f>
        <v>4821</v>
      </c>
      <c r="O274" s="2">
        <v>4907</v>
      </c>
    </row>
    <row r="275" spans="1:15" x14ac:dyDescent="0.3">
      <c r="A275" t="s">
        <v>416</v>
      </c>
      <c r="B275" t="s">
        <v>3</v>
      </c>
      <c r="C275" t="str">
        <f>_xlfn.XLOOKUP(Sales_Pipeline[[#This Row],[Sales_Agent]],Sales_Teams[Sales_Agent],Sales_Teams[Manager])</f>
        <v>Dustin Brinkmann</v>
      </c>
      <c r="D275" t="str">
        <f>_xlfn.XLOOKUP(Sales_Pipeline[[#This Row],[Manager]],Sales_Teams[Manager],Sales_Teams[Regional_Office])</f>
        <v>Central</v>
      </c>
      <c r="E275" t="s">
        <v>76</v>
      </c>
      <c r="F275" t="s">
        <v>59</v>
      </c>
      <c r="G275" t="str">
        <f>IFERROR(_xlfn.XLOOKUP(Sales_Pipeline[[#This Row],[Account]],Accounts!$A$2:$A$86,Accounts!$F$2:$F$86),"")</f>
        <v>United States</v>
      </c>
      <c r="H275" t="s">
        <v>82</v>
      </c>
      <c r="I275" s="3">
        <v>42724</v>
      </c>
      <c r="J275" s="3">
        <v>42795</v>
      </c>
      <c r="K275" s="8" t="str">
        <f>IF(Sales_Pipeline[[#This Row],[Close_Date]]="","",TEXT(Sales_Pipeline[[#This Row],[Close_Date]],"ddd"))</f>
        <v>Wed</v>
      </c>
      <c r="L275" s="8" t="str">
        <f>IF(Sales_Pipeline[[#This Row],[Close_Date]]="","",TEXT(Sales_Pipeline[[#This Row],[Close_Date]],"mmm"))</f>
        <v>Mar</v>
      </c>
      <c r="M275" s="8" t="str">
        <f>IF(Sales_Pipeline[[#This Row],[Close_Date]]="","","Q"&amp;ROUNDUP(MONTH(Sales_Pipeline[[#This Row],[Close_Date]])/3,0))</f>
        <v>Q1</v>
      </c>
      <c r="N275" s="2" cm="1">
        <f t="array" ref="N275">IFERROR(_xlfn.IFS(Sales_Pipeline[[#This Row],[Deal_Stage]]="Won",_xlfn.XLOOKUP(Sales_Pipeline[[#This Row],[Product]],Products!$A$2:$A$8,Products!$C$2:$C$8),Sales_Pipeline[[#This Row],[Deal_Stage]]="Lost",_xlfn.XLOOKUP(Sales_Pipeline[[#This Row],[Product]],Products!$A$2:$A$8,Products!$C$2:$C$8)),"")</f>
        <v>3393</v>
      </c>
      <c r="O275" s="2">
        <v>0</v>
      </c>
    </row>
    <row r="276" spans="1:15" x14ac:dyDescent="0.3">
      <c r="A276" t="s">
        <v>417</v>
      </c>
      <c r="B276" t="s">
        <v>25</v>
      </c>
      <c r="C276" t="str">
        <f>_xlfn.XLOOKUP(Sales_Pipeline[[#This Row],[Sales_Agent]],Sales_Teams[Sales_Agent],Sales_Teams[Manager])</f>
        <v>Rocco Neubert</v>
      </c>
      <c r="D276" t="str">
        <f>_xlfn.XLOOKUP(Sales_Pipeline[[#This Row],[Manager]],Sales_Teams[Manager],Sales_Teams[Regional_Office])</f>
        <v>East</v>
      </c>
      <c r="E276" t="s">
        <v>55</v>
      </c>
      <c r="G276" t="str">
        <f>IFERROR(_xlfn.XLOOKUP(Sales_Pipeline[[#This Row],[Account]],Accounts!$A$2:$A$86,Accounts!$F$2:$F$86),"")</f>
        <v/>
      </c>
      <c r="H276" t="s">
        <v>77</v>
      </c>
      <c r="I276" s="3">
        <v>42724</v>
      </c>
      <c r="K276" s="8" t="str">
        <f>IF(Sales_Pipeline[[#This Row],[Close_Date]]="","",TEXT(Sales_Pipeline[[#This Row],[Close_Date]],"ddd"))</f>
        <v/>
      </c>
      <c r="L276" s="8" t="str">
        <f>IF(Sales_Pipeline[[#This Row],[Close_Date]]="","",TEXT(Sales_Pipeline[[#This Row],[Close_Date]],"mmm"))</f>
        <v/>
      </c>
      <c r="M276" s="8" t="str">
        <f>IF(Sales_Pipeline[[#This Row],[Close_Date]]="","","Q"&amp;ROUNDUP(MONTH(Sales_Pipeline[[#This Row],[Close_Date]])/3,0))</f>
        <v/>
      </c>
      <c r="N276" s="2" t="str" cm="1">
        <f t="array" ref="N276">IFERROR(_xlfn.IFS(Sales_Pipeline[[#This Row],[Deal_Stage]]="Won",_xlfn.XLOOKUP(Sales_Pipeline[[#This Row],[Product]],Products!$A$2:$A$8,Products!$C$2:$C$8),Sales_Pipeline[[#This Row],[Deal_Stage]]="Lost",_xlfn.XLOOKUP(Sales_Pipeline[[#This Row],[Product]],Products!$A$2:$A$8,Products!$C$2:$C$8)),"")</f>
        <v/>
      </c>
      <c r="O276" s="2">
        <v>0</v>
      </c>
    </row>
    <row r="277" spans="1:15" x14ac:dyDescent="0.3">
      <c r="A277" t="s">
        <v>418</v>
      </c>
      <c r="B277" t="s">
        <v>15</v>
      </c>
      <c r="C277" t="str">
        <f>_xlfn.XLOOKUP(Sales_Pipeline[[#This Row],[Sales_Agent]],Sales_Teams[Sales_Agent],Sales_Teams[Manager])</f>
        <v>Melvin Marxen</v>
      </c>
      <c r="D277" t="str">
        <f>_xlfn.XLOOKUP(Sales_Pipeline[[#This Row],[Manager]],Sales_Teams[Manager],Sales_Teams[Regional_Office])</f>
        <v>Central</v>
      </c>
      <c r="E277" t="s">
        <v>76</v>
      </c>
      <c r="F277" t="s">
        <v>64</v>
      </c>
      <c r="G277" t="str">
        <f>IFERROR(_xlfn.XLOOKUP(Sales_Pipeline[[#This Row],[Account]],Accounts!$A$2:$A$86,Accounts!$F$2:$F$86),"")</f>
        <v>United States</v>
      </c>
      <c r="H277" t="s">
        <v>57</v>
      </c>
      <c r="I277" s="3">
        <v>42724</v>
      </c>
      <c r="J277" s="3">
        <v>42819</v>
      </c>
      <c r="K277" s="8" t="str">
        <f>IF(Sales_Pipeline[[#This Row],[Close_Date]]="","",TEXT(Sales_Pipeline[[#This Row],[Close_Date]],"ddd"))</f>
        <v>Sat</v>
      </c>
      <c r="L277" s="8" t="str">
        <f>IF(Sales_Pipeline[[#This Row],[Close_Date]]="","",TEXT(Sales_Pipeline[[#This Row],[Close_Date]],"mmm"))</f>
        <v>Mar</v>
      </c>
      <c r="M277" s="8" t="str">
        <f>IF(Sales_Pipeline[[#This Row],[Close_Date]]="","","Q"&amp;ROUNDUP(MONTH(Sales_Pipeline[[#This Row],[Close_Date]])/3,0))</f>
        <v>Q1</v>
      </c>
      <c r="N277" s="2" cm="1">
        <f t="array" ref="N277">IFERROR(_xlfn.IFS(Sales_Pipeline[[#This Row],[Deal_Stage]]="Won",_xlfn.XLOOKUP(Sales_Pipeline[[#This Row],[Product]],Products!$A$2:$A$8,Products!$C$2:$C$8),Sales_Pipeline[[#This Row],[Deal_Stage]]="Lost",_xlfn.XLOOKUP(Sales_Pipeline[[#This Row],[Product]],Products!$A$2:$A$8,Products!$C$2:$C$8)),"")</f>
        <v>3393</v>
      </c>
      <c r="O277" s="2">
        <v>3269</v>
      </c>
    </row>
    <row r="278" spans="1:15" x14ac:dyDescent="0.3">
      <c r="A278" t="s">
        <v>419</v>
      </c>
      <c r="B278" t="s">
        <v>28</v>
      </c>
      <c r="C278" t="str">
        <f>_xlfn.XLOOKUP(Sales_Pipeline[[#This Row],[Sales_Agent]],Sales_Teams[Sales_Agent],Sales_Teams[Manager])</f>
        <v>Rocco Neubert</v>
      </c>
      <c r="D278" t="str">
        <f>_xlfn.XLOOKUP(Sales_Pipeline[[#This Row],[Manager]],Sales_Teams[Manager],Sales_Teams[Regional_Office])</f>
        <v>East</v>
      </c>
      <c r="E278" t="s">
        <v>63</v>
      </c>
      <c r="F278" t="s">
        <v>196</v>
      </c>
      <c r="G278" t="str">
        <f>IFERROR(_xlfn.XLOOKUP(Sales_Pipeline[[#This Row],[Account]],Accounts!$A$2:$A$86,Accounts!$F$2:$F$86),"")</f>
        <v>United States</v>
      </c>
      <c r="H278" t="s">
        <v>57</v>
      </c>
      <c r="I278" s="3">
        <v>42724</v>
      </c>
      <c r="J278" s="3">
        <v>42806</v>
      </c>
      <c r="K278" s="8" t="str">
        <f>IF(Sales_Pipeline[[#This Row],[Close_Date]]="","",TEXT(Sales_Pipeline[[#This Row],[Close_Date]],"ddd"))</f>
        <v>Sun</v>
      </c>
      <c r="L278" s="8" t="str">
        <f>IF(Sales_Pipeline[[#This Row],[Close_Date]]="","",TEXT(Sales_Pipeline[[#This Row],[Close_Date]],"mmm"))</f>
        <v>Mar</v>
      </c>
      <c r="M278" s="8" t="str">
        <f>IF(Sales_Pipeline[[#This Row],[Close_Date]]="","","Q"&amp;ROUNDUP(MONTH(Sales_Pipeline[[#This Row],[Close_Date]])/3,0))</f>
        <v>Q1</v>
      </c>
      <c r="N278" s="2" cm="1">
        <f t="array" ref="N278">IFERROR(_xlfn.IFS(Sales_Pipeline[[#This Row],[Deal_Stage]]="Won",_xlfn.XLOOKUP(Sales_Pipeline[[#This Row],[Product]],Products!$A$2:$A$8,Products!$C$2:$C$8),Sales_Pipeline[[#This Row],[Deal_Stage]]="Lost",_xlfn.XLOOKUP(Sales_Pipeline[[#This Row],[Product]],Products!$A$2:$A$8,Products!$C$2:$C$8)),"")</f>
        <v>550</v>
      </c>
      <c r="O278" s="2">
        <v>579</v>
      </c>
    </row>
    <row r="279" spans="1:15" x14ac:dyDescent="0.3">
      <c r="A279" t="s">
        <v>420</v>
      </c>
      <c r="B279" t="s">
        <v>13</v>
      </c>
      <c r="C279" t="str">
        <f>_xlfn.XLOOKUP(Sales_Pipeline[[#This Row],[Sales_Agent]],Sales_Teams[Sales_Agent],Sales_Teams[Manager])</f>
        <v>Melvin Marxen</v>
      </c>
      <c r="D279" t="str">
        <f>_xlfn.XLOOKUP(Sales_Pipeline[[#This Row],[Manager]],Sales_Teams[Manager],Sales_Teams[Regional_Office])</f>
        <v>Central</v>
      </c>
      <c r="E279" t="s">
        <v>63</v>
      </c>
      <c r="F279" t="s">
        <v>59</v>
      </c>
      <c r="G279" t="str">
        <f>IFERROR(_xlfn.XLOOKUP(Sales_Pipeline[[#This Row],[Account]],Accounts!$A$2:$A$86,Accounts!$F$2:$F$86),"")</f>
        <v>United States</v>
      </c>
      <c r="H279" t="s">
        <v>82</v>
      </c>
      <c r="I279" s="3">
        <v>42724</v>
      </c>
      <c r="J279" s="3">
        <v>42819</v>
      </c>
      <c r="K279" s="8" t="str">
        <f>IF(Sales_Pipeline[[#This Row],[Close_Date]]="","",TEXT(Sales_Pipeline[[#This Row],[Close_Date]],"ddd"))</f>
        <v>Sat</v>
      </c>
      <c r="L279" s="8" t="str">
        <f>IF(Sales_Pipeline[[#This Row],[Close_Date]]="","",TEXT(Sales_Pipeline[[#This Row],[Close_Date]],"mmm"))</f>
        <v>Mar</v>
      </c>
      <c r="M279" s="8" t="str">
        <f>IF(Sales_Pipeline[[#This Row],[Close_Date]]="","","Q"&amp;ROUNDUP(MONTH(Sales_Pipeline[[#This Row],[Close_Date]])/3,0))</f>
        <v>Q1</v>
      </c>
      <c r="N279" s="2" cm="1">
        <f t="array" ref="N279">IFERROR(_xlfn.IFS(Sales_Pipeline[[#This Row],[Deal_Stage]]="Won",_xlfn.XLOOKUP(Sales_Pipeline[[#This Row],[Product]],Products!$A$2:$A$8,Products!$C$2:$C$8),Sales_Pipeline[[#This Row],[Deal_Stage]]="Lost",_xlfn.XLOOKUP(Sales_Pipeline[[#This Row],[Product]],Products!$A$2:$A$8,Products!$C$2:$C$8)),"")</f>
        <v>550</v>
      </c>
      <c r="O279" s="2">
        <v>0</v>
      </c>
    </row>
    <row r="280" spans="1:15" x14ac:dyDescent="0.3">
      <c r="A280" t="s">
        <v>421</v>
      </c>
      <c r="B280" t="s">
        <v>42</v>
      </c>
      <c r="C280" t="str">
        <f>_xlfn.XLOOKUP(Sales_Pipeline[[#This Row],[Sales_Agent]],Sales_Teams[Sales_Agent],Sales_Teams[Manager])</f>
        <v>Summer Sewald</v>
      </c>
      <c r="D280" t="str">
        <f>_xlfn.XLOOKUP(Sales_Pipeline[[#This Row],[Manager]],Sales_Teams[Manager],Sales_Teams[Regional_Office])</f>
        <v>West</v>
      </c>
      <c r="E280" t="s">
        <v>63</v>
      </c>
      <c r="F280" t="s">
        <v>191</v>
      </c>
      <c r="G280" t="str">
        <f>IFERROR(_xlfn.XLOOKUP(Sales_Pipeline[[#This Row],[Account]],Accounts!$A$2:$A$86,Accounts!$F$2:$F$86),"")</f>
        <v>United States</v>
      </c>
      <c r="H280" t="s">
        <v>82</v>
      </c>
      <c r="I280" s="3">
        <v>42724</v>
      </c>
      <c r="J280" s="3">
        <v>42801</v>
      </c>
      <c r="K280" s="8" t="str">
        <f>IF(Sales_Pipeline[[#This Row],[Close_Date]]="","",TEXT(Sales_Pipeline[[#This Row],[Close_Date]],"ddd"))</f>
        <v>Tue</v>
      </c>
      <c r="L280" s="8" t="str">
        <f>IF(Sales_Pipeline[[#This Row],[Close_Date]]="","",TEXT(Sales_Pipeline[[#This Row],[Close_Date]],"mmm"))</f>
        <v>Mar</v>
      </c>
      <c r="M280" s="8" t="str">
        <f>IF(Sales_Pipeline[[#This Row],[Close_Date]]="","","Q"&amp;ROUNDUP(MONTH(Sales_Pipeline[[#This Row],[Close_Date]])/3,0))</f>
        <v>Q1</v>
      </c>
      <c r="N280" s="2" cm="1">
        <f t="array" ref="N280">IFERROR(_xlfn.IFS(Sales_Pipeline[[#This Row],[Deal_Stage]]="Won",_xlfn.XLOOKUP(Sales_Pipeline[[#This Row],[Product]],Products!$A$2:$A$8,Products!$C$2:$C$8),Sales_Pipeline[[#This Row],[Deal_Stage]]="Lost",_xlfn.XLOOKUP(Sales_Pipeline[[#This Row],[Product]],Products!$A$2:$A$8,Products!$C$2:$C$8)),"")</f>
        <v>550</v>
      </c>
      <c r="O280" s="2">
        <v>0</v>
      </c>
    </row>
    <row r="281" spans="1:15" x14ac:dyDescent="0.3">
      <c r="A281" t="s">
        <v>422</v>
      </c>
      <c r="B281" t="s">
        <v>42</v>
      </c>
      <c r="C281" t="str">
        <f>_xlfn.XLOOKUP(Sales_Pipeline[[#This Row],[Sales_Agent]],Sales_Teams[Sales_Agent],Sales_Teams[Manager])</f>
        <v>Summer Sewald</v>
      </c>
      <c r="D281" t="str">
        <f>_xlfn.XLOOKUP(Sales_Pipeline[[#This Row],[Manager]],Sales_Teams[Manager],Sales_Teams[Regional_Office])</f>
        <v>West</v>
      </c>
      <c r="E281" t="s">
        <v>61</v>
      </c>
      <c r="F281" t="s">
        <v>120</v>
      </c>
      <c r="G281" t="str">
        <f>IFERROR(_xlfn.XLOOKUP(Sales_Pipeline[[#This Row],[Account]],Accounts!$A$2:$A$86,Accounts!$F$2:$F$86),"")</f>
        <v>United States</v>
      </c>
      <c r="H281" t="s">
        <v>57</v>
      </c>
      <c r="I281" s="3">
        <v>42724</v>
      </c>
      <c r="J281" s="3">
        <v>42825</v>
      </c>
      <c r="K281" s="8" t="str">
        <f>IF(Sales_Pipeline[[#This Row],[Close_Date]]="","",TEXT(Sales_Pipeline[[#This Row],[Close_Date]],"ddd"))</f>
        <v>Fri</v>
      </c>
      <c r="L281" s="8" t="str">
        <f>IF(Sales_Pipeline[[#This Row],[Close_Date]]="","",TEXT(Sales_Pipeline[[#This Row],[Close_Date]],"mmm"))</f>
        <v>Mar</v>
      </c>
      <c r="M281" s="8" t="str">
        <f>IF(Sales_Pipeline[[#This Row],[Close_Date]]="","","Q"&amp;ROUNDUP(MONTH(Sales_Pipeline[[#This Row],[Close_Date]])/3,0))</f>
        <v>Q1</v>
      </c>
      <c r="N281" s="2" cm="1">
        <f t="array" ref="N281">IFERROR(_xlfn.IFS(Sales_Pipeline[[#This Row],[Deal_Stage]]="Won",_xlfn.XLOOKUP(Sales_Pipeline[[#This Row],[Product]],Products!$A$2:$A$8,Products!$C$2:$C$8),Sales_Pipeline[[#This Row],[Deal_Stage]]="Lost",_xlfn.XLOOKUP(Sales_Pipeline[[#This Row],[Product]],Products!$A$2:$A$8,Products!$C$2:$C$8)),"")</f>
        <v>55</v>
      </c>
      <c r="O281" s="2">
        <v>51</v>
      </c>
    </row>
    <row r="282" spans="1:15" x14ac:dyDescent="0.3">
      <c r="A282" t="s">
        <v>423</v>
      </c>
      <c r="B282" t="s">
        <v>37</v>
      </c>
      <c r="C282" t="str">
        <f>_xlfn.XLOOKUP(Sales_Pipeline[[#This Row],[Sales_Agent]],Sales_Teams[Sales_Agent],Sales_Teams[Manager])</f>
        <v>Celia Rouche</v>
      </c>
      <c r="D282" t="str">
        <f>_xlfn.XLOOKUP(Sales_Pipeline[[#This Row],[Manager]],Sales_Teams[Manager],Sales_Teams[Regional_Office])</f>
        <v>West</v>
      </c>
      <c r="E282" t="s">
        <v>61</v>
      </c>
      <c r="F282" t="s">
        <v>211</v>
      </c>
      <c r="G282" t="str">
        <f>IFERROR(_xlfn.XLOOKUP(Sales_Pipeline[[#This Row],[Account]],Accounts!$A$2:$A$86,Accounts!$F$2:$F$86),"")</f>
        <v>United States</v>
      </c>
      <c r="H282" t="s">
        <v>57</v>
      </c>
      <c r="I282" s="3">
        <v>42724</v>
      </c>
      <c r="J282" s="3">
        <v>42802</v>
      </c>
      <c r="K282" s="8" t="str">
        <f>IF(Sales_Pipeline[[#This Row],[Close_Date]]="","",TEXT(Sales_Pipeline[[#This Row],[Close_Date]],"ddd"))</f>
        <v>Wed</v>
      </c>
      <c r="L282" s="8" t="str">
        <f>IF(Sales_Pipeline[[#This Row],[Close_Date]]="","",TEXT(Sales_Pipeline[[#This Row],[Close_Date]],"mmm"))</f>
        <v>Mar</v>
      </c>
      <c r="M282" s="8" t="str">
        <f>IF(Sales_Pipeline[[#This Row],[Close_Date]]="","","Q"&amp;ROUNDUP(MONTH(Sales_Pipeline[[#This Row],[Close_Date]])/3,0))</f>
        <v>Q1</v>
      </c>
      <c r="N282" s="2" cm="1">
        <f t="array" ref="N282">IFERROR(_xlfn.IFS(Sales_Pipeline[[#This Row],[Deal_Stage]]="Won",_xlfn.XLOOKUP(Sales_Pipeline[[#This Row],[Product]],Products!$A$2:$A$8,Products!$C$2:$C$8),Sales_Pipeline[[#This Row],[Deal_Stage]]="Lost",_xlfn.XLOOKUP(Sales_Pipeline[[#This Row],[Product]],Products!$A$2:$A$8,Products!$C$2:$C$8)),"")</f>
        <v>55</v>
      </c>
      <c r="O282" s="2">
        <v>64</v>
      </c>
    </row>
    <row r="283" spans="1:15" x14ac:dyDescent="0.3">
      <c r="A283" t="s">
        <v>424</v>
      </c>
      <c r="B283" t="s">
        <v>21</v>
      </c>
      <c r="C283" t="str">
        <f>_xlfn.XLOOKUP(Sales_Pipeline[[#This Row],[Sales_Agent]],Sales_Teams[Sales_Agent],Sales_Teams[Manager])</f>
        <v>Cara Losch</v>
      </c>
      <c r="D283" t="str">
        <f>_xlfn.XLOOKUP(Sales_Pipeline[[#This Row],[Manager]],Sales_Teams[Manager],Sales_Teams[Regional_Office])</f>
        <v>East</v>
      </c>
      <c r="E283" t="s">
        <v>61</v>
      </c>
      <c r="F283" t="s">
        <v>425</v>
      </c>
      <c r="G283" t="str">
        <f>IFERROR(_xlfn.XLOOKUP(Sales_Pipeline[[#This Row],[Account]],Accounts!$A$2:$A$86,Accounts!$F$2:$F$86),"")</f>
        <v>United States</v>
      </c>
      <c r="H283" t="s">
        <v>57</v>
      </c>
      <c r="I283" s="3">
        <v>42724</v>
      </c>
      <c r="J283" s="3">
        <v>42802</v>
      </c>
      <c r="K283" s="8" t="str">
        <f>IF(Sales_Pipeline[[#This Row],[Close_Date]]="","",TEXT(Sales_Pipeline[[#This Row],[Close_Date]],"ddd"))</f>
        <v>Wed</v>
      </c>
      <c r="L283" s="8" t="str">
        <f>IF(Sales_Pipeline[[#This Row],[Close_Date]]="","",TEXT(Sales_Pipeline[[#This Row],[Close_Date]],"mmm"))</f>
        <v>Mar</v>
      </c>
      <c r="M283" s="8" t="str">
        <f>IF(Sales_Pipeline[[#This Row],[Close_Date]]="","","Q"&amp;ROUNDUP(MONTH(Sales_Pipeline[[#This Row],[Close_Date]])/3,0))</f>
        <v>Q1</v>
      </c>
      <c r="N283" s="2" cm="1">
        <f t="array" ref="N283">IFERROR(_xlfn.IFS(Sales_Pipeline[[#This Row],[Deal_Stage]]="Won",_xlfn.XLOOKUP(Sales_Pipeline[[#This Row],[Product]],Products!$A$2:$A$8,Products!$C$2:$C$8),Sales_Pipeline[[#This Row],[Deal_Stage]]="Lost",_xlfn.XLOOKUP(Sales_Pipeline[[#This Row],[Product]],Products!$A$2:$A$8,Products!$C$2:$C$8)),"")</f>
        <v>55</v>
      </c>
      <c r="O283" s="2">
        <v>60</v>
      </c>
    </row>
    <row r="284" spans="1:15" x14ac:dyDescent="0.3">
      <c r="A284" t="s">
        <v>426</v>
      </c>
      <c r="B284" t="s">
        <v>27</v>
      </c>
      <c r="C284" t="str">
        <f>_xlfn.XLOOKUP(Sales_Pipeline[[#This Row],[Sales_Agent]],Sales_Teams[Sales_Agent],Sales_Teams[Manager])</f>
        <v>Rocco Neubert</v>
      </c>
      <c r="D284" t="str">
        <f>_xlfn.XLOOKUP(Sales_Pipeline[[#This Row],[Manager]],Sales_Teams[Manager],Sales_Teams[Regional_Office])</f>
        <v>East</v>
      </c>
      <c r="E284" t="s">
        <v>55</v>
      </c>
      <c r="F284" t="s">
        <v>109</v>
      </c>
      <c r="G284" t="str">
        <f>IFERROR(_xlfn.XLOOKUP(Sales_Pipeline[[#This Row],[Account]],Accounts!$A$2:$A$86,Accounts!$F$2:$F$86),"")</f>
        <v>Japan</v>
      </c>
      <c r="H284" t="s">
        <v>57</v>
      </c>
      <c r="I284" s="3">
        <v>42725</v>
      </c>
      <c r="J284" s="3">
        <v>42821</v>
      </c>
      <c r="K284" s="8" t="str">
        <f>IF(Sales_Pipeline[[#This Row],[Close_Date]]="","",TEXT(Sales_Pipeline[[#This Row],[Close_Date]],"ddd"))</f>
        <v>Mon</v>
      </c>
      <c r="L284" s="8" t="str">
        <f>IF(Sales_Pipeline[[#This Row],[Close_Date]]="","",TEXT(Sales_Pipeline[[#This Row],[Close_Date]],"mmm"))</f>
        <v>Mar</v>
      </c>
      <c r="M284" s="8" t="str">
        <f>IF(Sales_Pipeline[[#This Row],[Close_Date]]="","","Q"&amp;ROUNDUP(MONTH(Sales_Pipeline[[#This Row],[Close_Date]])/3,0))</f>
        <v>Q1</v>
      </c>
      <c r="N284" s="2" cm="1">
        <f t="array" ref="N284">IFERROR(_xlfn.IFS(Sales_Pipeline[[#This Row],[Deal_Stage]]="Won",_xlfn.XLOOKUP(Sales_Pipeline[[#This Row],[Product]],Products!$A$2:$A$8,Products!$C$2:$C$8),Sales_Pipeline[[#This Row],[Deal_Stage]]="Lost",_xlfn.XLOOKUP(Sales_Pipeline[[#This Row],[Product]],Products!$A$2:$A$8,Products!$C$2:$C$8)),"")</f>
        <v>1096</v>
      </c>
      <c r="O284" s="2">
        <v>1186</v>
      </c>
    </row>
    <row r="285" spans="1:15" x14ac:dyDescent="0.3">
      <c r="A285" t="s">
        <v>427</v>
      </c>
      <c r="B285" t="s">
        <v>20</v>
      </c>
      <c r="C285" t="str">
        <f>_xlfn.XLOOKUP(Sales_Pipeline[[#This Row],[Sales_Agent]],Sales_Teams[Sales_Agent],Sales_Teams[Manager])</f>
        <v>Cara Losch</v>
      </c>
      <c r="D285" t="str">
        <f>_xlfn.XLOOKUP(Sales_Pipeline[[#This Row],[Manager]],Sales_Teams[Manager],Sales_Teams[Regional_Office])</f>
        <v>East</v>
      </c>
      <c r="E285" t="s">
        <v>76</v>
      </c>
      <c r="F285" t="s">
        <v>293</v>
      </c>
      <c r="G285" t="str">
        <f>IFERROR(_xlfn.XLOOKUP(Sales_Pipeline[[#This Row],[Account]],Accounts!$A$2:$A$86,Accounts!$F$2:$F$86),"")</f>
        <v>United States</v>
      </c>
      <c r="H285" t="s">
        <v>57</v>
      </c>
      <c r="I285" s="3">
        <v>42725</v>
      </c>
      <c r="J285" s="3">
        <v>42803</v>
      </c>
      <c r="K285" s="8" t="str">
        <f>IF(Sales_Pipeline[[#This Row],[Close_Date]]="","",TEXT(Sales_Pipeline[[#This Row],[Close_Date]],"ddd"))</f>
        <v>Thu</v>
      </c>
      <c r="L285" s="8" t="str">
        <f>IF(Sales_Pipeline[[#This Row],[Close_Date]]="","",TEXT(Sales_Pipeline[[#This Row],[Close_Date]],"mmm"))</f>
        <v>Mar</v>
      </c>
      <c r="M285" s="8" t="str">
        <f>IF(Sales_Pipeline[[#This Row],[Close_Date]]="","","Q"&amp;ROUNDUP(MONTH(Sales_Pipeline[[#This Row],[Close_Date]])/3,0))</f>
        <v>Q1</v>
      </c>
      <c r="N285" s="2" cm="1">
        <f t="array" ref="N285">IFERROR(_xlfn.IFS(Sales_Pipeline[[#This Row],[Deal_Stage]]="Won",_xlfn.XLOOKUP(Sales_Pipeline[[#This Row],[Product]],Products!$A$2:$A$8,Products!$C$2:$C$8),Sales_Pipeline[[#This Row],[Deal_Stage]]="Lost",_xlfn.XLOOKUP(Sales_Pipeline[[#This Row],[Product]],Products!$A$2:$A$8,Products!$C$2:$C$8)),"")</f>
        <v>3393</v>
      </c>
      <c r="O285" s="2">
        <v>3577</v>
      </c>
    </row>
    <row r="286" spans="1:15" x14ac:dyDescent="0.3">
      <c r="A286" t="s">
        <v>428</v>
      </c>
      <c r="B286" t="s">
        <v>25</v>
      </c>
      <c r="C286" t="str">
        <f>_xlfn.XLOOKUP(Sales_Pipeline[[#This Row],[Sales_Agent]],Sales_Teams[Sales_Agent],Sales_Teams[Manager])</f>
        <v>Rocco Neubert</v>
      </c>
      <c r="D286" t="str">
        <f>_xlfn.XLOOKUP(Sales_Pipeline[[#This Row],[Manager]],Sales_Teams[Manager],Sales_Teams[Regional_Office])</f>
        <v>East</v>
      </c>
      <c r="E286" t="s">
        <v>55</v>
      </c>
      <c r="F286" t="s">
        <v>225</v>
      </c>
      <c r="G286" t="str">
        <f>IFERROR(_xlfn.XLOOKUP(Sales_Pipeline[[#This Row],[Account]],Accounts!$A$2:$A$86,Accounts!$F$2:$F$86),"")</f>
        <v>United States</v>
      </c>
      <c r="H286" t="s">
        <v>57</v>
      </c>
      <c r="I286" s="3">
        <v>42725</v>
      </c>
      <c r="J286" s="3">
        <v>42801</v>
      </c>
      <c r="K286" s="8" t="str">
        <f>IF(Sales_Pipeline[[#This Row],[Close_Date]]="","",TEXT(Sales_Pipeline[[#This Row],[Close_Date]],"ddd"))</f>
        <v>Tue</v>
      </c>
      <c r="L286" s="8" t="str">
        <f>IF(Sales_Pipeline[[#This Row],[Close_Date]]="","",TEXT(Sales_Pipeline[[#This Row],[Close_Date]],"mmm"))</f>
        <v>Mar</v>
      </c>
      <c r="M286" s="8" t="str">
        <f>IF(Sales_Pipeline[[#This Row],[Close_Date]]="","","Q"&amp;ROUNDUP(MONTH(Sales_Pipeline[[#This Row],[Close_Date]])/3,0))</f>
        <v>Q1</v>
      </c>
      <c r="N286" s="2" cm="1">
        <f t="array" ref="N286">IFERROR(_xlfn.IFS(Sales_Pipeline[[#This Row],[Deal_Stage]]="Won",_xlfn.XLOOKUP(Sales_Pipeline[[#This Row],[Product]],Products!$A$2:$A$8,Products!$C$2:$C$8),Sales_Pipeline[[#This Row],[Deal_Stage]]="Lost",_xlfn.XLOOKUP(Sales_Pipeline[[#This Row],[Product]],Products!$A$2:$A$8,Products!$C$2:$C$8)),"")</f>
        <v>1096</v>
      </c>
      <c r="O286" s="2">
        <v>1020</v>
      </c>
    </row>
    <row r="287" spans="1:15" x14ac:dyDescent="0.3">
      <c r="A287" t="s">
        <v>429</v>
      </c>
      <c r="B287" t="s">
        <v>38</v>
      </c>
      <c r="C287" t="str">
        <f>_xlfn.XLOOKUP(Sales_Pipeline[[#This Row],[Sales_Agent]],Sales_Teams[Sales_Agent],Sales_Teams[Manager])</f>
        <v>Celia Rouche</v>
      </c>
      <c r="D287" t="str">
        <f>_xlfn.XLOOKUP(Sales_Pipeline[[#This Row],[Manager]],Sales_Teams[Manager],Sales_Teams[Regional_Office])</f>
        <v>West</v>
      </c>
      <c r="E287" t="s">
        <v>8953</v>
      </c>
      <c r="F287" t="s">
        <v>328</v>
      </c>
      <c r="G287" t="str">
        <f>IFERROR(_xlfn.XLOOKUP(Sales_Pipeline[[#This Row],[Account]],Accounts!$A$2:$A$86,Accounts!$F$2:$F$86),"")</f>
        <v>United States</v>
      </c>
      <c r="H287" t="s">
        <v>77</v>
      </c>
      <c r="I287" s="3">
        <v>42725</v>
      </c>
      <c r="K287" s="8" t="str">
        <f>IF(Sales_Pipeline[[#This Row],[Close_Date]]="","",TEXT(Sales_Pipeline[[#This Row],[Close_Date]],"ddd"))</f>
        <v/>
      </c>
      <c r="L287" s="8" t="str">
        <f>IF(Sales_Pipeline[[#This Row],[Close_Date]]="","",TEXT(Sales_Pipeline[[#This Row],[Close_Date]],"mmm"))</f>
        <v/>
      </c>
      <c r="M287" s="8" t="str">
        <f>IF(Sales_Pipeline[[#This Row],[Close_Date]]="","","Q"&amp;ROUNDUP(MONTH(Sales_Pipeline[[#This Row],[Close_Date]])/3,0))</f>
        <v/>
      </c>
      <c r="N287" s="2" t="str" cm="1">
        <f t="array" ref="N287">IFERROR(_xlfn.IFS(Sales_Pipeline[[#This Row],[Deal_Stage]]="Won",_xlfn.XLOOKUP(Sales_Pipeline[[#This Row],[Product]],Products!$A$2:$A$8,Products!$C$2:$C$8),Sales_Pipeline[[#This Row],[Deal_Stage]]="Lost",_xlfn.XLOOKUP(Sales_Pipeline[[#This Row],[Product]],Products!$A$2:$A$8,Products!$C$2:$C$8)),"")</f>
        <v/>
      </c>
      <c r="O287" s="2">
        <v>0</v>
      </c>
    </row>
    <row r="288" spans="1:15" x14ac:dyDescent="0.3">
      <c r="A288" t="s">
        <v>430</v>
      </c>
      <c r="B288" t="s">
        <v>36</v>
      </c>
      <c r="C288" t="str">
        <f>_xlfn.XLOOKUP(Sales_Pipeline[[#This Row],[Sales_Agent]],Sales_Teams[Sales_Agent],Sales_Teams[Manager])</f>
        <v>Celia Rouche</v>
      </c>
      <c r="D288" t="str">
        <f>_xlfn.XLOOKUP(Sales_Pipeline[[#This Row],[Manager]],Sales_Teams[Manager],Sales_Teams[Regional_Office])</f>
        <v>West</v>
      </c>
      <c r="E288" t="s">
        <v>61</v>
      </c>
      <c r="F288" t="s">
        <v>107</v>
      </c>
      <c r="G288" t="str">
        <f>IFERROR(_xlfn.XLOOKUP(Sales_Pipeline[[#This Row],[Account]],Accounts!$A$2:$A$86,Accounts!$F$2:$F$86),"")</f>
        <v>United States</v>
      </c>
      <c r="H288" t="s">
        <v>57</v>
      </c>
      <c r="I288" s="3">
        <v>42725</v>
      </c>
      <c r="J288" s="3">
        <v>42817</v>
      </c>
      <c r="K288" s="8" t="str">
        <f>IF(Sales_Pipeline[[#This Row],[Close_Date]]="","",TEXT(Sales_Pipeline[[#This Row],[Close_Date]],"ddd"))</f>
        <v>Thu</v>
      </c>
      <c r="L288" s="8" t="str">
        <f>IF(Sales_Pipeline[[#This Row],[Close_Date]]="","",TEXT(Sales_Pipeline[[#This Row],[Close_Date]],"mmm"))</f>
        <v>Mar</v>
      </c>
      <c r="M288" s="8" t="str">
        <f>IF(Sales_Pipeline[[#This Row],[Close_Date]]="","","Q"&amp;ROUNDUP(MONTH(Sales_Pipeline[[#This Row],[Close_Date]])/3,0))</f>
        <v>Q1</v>
      </c>
      <c r="N288" s="2" cm="1">
        <f t="array" ref="N288">IFERROR(_xlfn.IFS(Sales_Pipeline[[#This Row],[Deal_Stage]]="Won",_xlfn.XLOOKUP(Sales_Pipeline[[#This Row],[Product]],Products!$A$2:$A$8,Products!$C$2:$C$8),Sales_Pipeline[[#This Row],[Deal_Stage]]="Lost",_xlfn.XLOOKUP(Sales_Pipeline[[#This Row],[Product]],Products!$A$2:$A$8,Products!$C$2:$C$8)),"")</f>
        <v>55</v>
      </c>
      <c r="O288" s="2">
        <v>53</v>
      </c>
    </row>
    <row r="289" spans="1:15" x14ac:dyDescent="0.3">
      <c r="A289" t="s">
        <v>431</v>
      </c>
      <c r="B289" t="s">
        <v>10</v>
      </c>
      <c r="C289" t="str">
        <f>_xlfn.XLOOKUP(Sales_Pipeline[[#This Row],[Sales_Agent]],Sales_Teams[Sales_Agent],Sales_Teams[Manager])</f>
        <v>Melvin Marxen</v>
      </c>
      <c r="D289" t="str">
        <f>_xlfn.XLOOKUP(Sales_Pipeline[[#This Row],[Manager]],Sales_Teams[Manager],Sales_Teams[Regional_Office])</f>
        <v>Central</v>
      </c>
      <c r="E289" t="s">
        <v>63</v>
      </c>
      <c r="F289" t="s">
        <v>147</v>
      </c>
      <c r="G289" t="str">
        <f>IFERROR(_xlfn.XLOOKUP(Sales_Pipeline[[#This Row],[Account]],Accounts!$A$2:$A$86,Accounts!$F$2:$F$86),"")</f>
        <v>United States</v>
      </c>
      <c r="H289" t="s">
        <v>82</v>
      </c>
      <c r="I289" s="3">
        <v>42725</v>
      </c>
      <c r="J289" s="3">
        <v>42804</v>
      </c>
      <c r="K289" s="8" t="str">
        <f>IF(Sales_Pipeline[[#This Row],[Close_Date]]="","",TEXT(Sales_Pipeline[[#This Row],[Close_Date]],"ddd"))</f>
        <v>Fri</v>
      </c>
      <c r="L289" s="8" t="str">
        <f>IF(Sales_Pipeline[[#This Row],[Close_Date]]="","",TEXT(Sales_Pipeline[[#This Row],[Close_Date]],"mmm"))</f>
        <v>Mar</v>
      </c>
      <c r="M289" s="8" t="str">
        <f>IF(Sales_Pipeline[[#This Row],[Close_Date]]="","","Q"&amp;ROUNDUP(MONTH(Sales_Pipeline[[#This Row],[Close_Date]])/3,0))</f>
        <v>Q1</v>
      </c>
      <c r="N289" s="2" cm="1">
        <f t="array" ref="N289">IFERROR(_xlfn.IFS(Sales_Pipeline[[#This Row],[Deal_Stage]]="Won",_xlfn.XLOOKUP(Sales_Pipeline[[#This Row],[Product]],Products!$A$2:$A$8,Products!$C$2:$C$8),Sales_Pipeline[[#This Row],[Deal_Stage]]="Lost",_xlfn.XLOOKUP(Sales_Pipeline[[#This Row],[Product]],Products!$A$2:$A$8,Products!$C$2:$C$8)),"")</f>
        <v>550</v>
      </c>
      <c r="O289" s="2">
        <v>0</v>
      </c>
    </row>
    <row r="290" spans="1:15" x14ac:dyDescent="0.3">
      <c r="A290" t="s">
        <v>432</v>
      </c>
      <c r="B290" t="s">
        <v>42</v>
      </c>
      <c r="C290" t="str">
        <f>_xlfn.XLOOKUP(Sales_Pipeline[[#This Row],[Sales_Agent]],Sales_Teams[Sales_Agent],Sales_Teams[Manager])</f>
        <v>Summer Sewald</v>
      </c>
      <c r="D290" t="str">
        <f>_xlfn.XLOOKUP(Sales_Pipeline[[#This Row],[Manager]],Sales_Teams[Manager],Sales_Teams[Regional_Office])</f>
        <v>West</v>
      </c>
      <c r="E290" t="s">
        <v>63</v>
      </c>
      <c r="F290" t="s">
        <v>211</v>
      </c>
      <c r="G290" t="str">
        <f>IFERROR(_xlfn.XLOOKUP(Sales_Pipeline[[#This Row],[Account]],Accounts!$A$2:$A$86,Accounts!$F$2:$F$86),"")</f>
        <v>United States</v>
      </c>
      <c r="H290" t="s">
        <v>82</v>
      </c>
      <c r="I290" s="3">
        <v>42725</v>
      </c>
      <c r="J290" s="3">
        <v>42822</v>
      </c>
      <c r="K290" s="8" t="str">
        <f>IF(Sales_Pipeline[[#This Row],[Close_Date]]="","",TEXT(Sales_Pipeline[[#This Row],[Close_Date]],"ddd"))</f>
        <v>Tue</v>
      </c>
      <c r="L290" s="8" t="str">
        <f>IF(Sales_Pipeline[[#This Row],[Close_Date]]="","",TEXT(Sales_Pipeline[[#This Row],[Close_Date]],"mmm"))</f>
        <v>Mar</v>
      </c>
      <c r="M290" s="8" t="str">
        <f>IF(Sales_Pipeline[[#This Row],[Close_Date]]="","","Q"&amp;ROUNDUP(MONTH(Sales_Pipeline[[#This Row],[Close_Date]])/3,0))</f>
        <v>Q1</v>
      </c>
      <c r="N290" s="2" cm="1">
        <f t="array" ref="N290">IFERROR(_xlfn.IFS(Sales_Pipeline[[#This Row],[Deal_Stage]]="Won",_xlfn.XLOOKUP(Sales_Pipeline[[#This Row],[Product]],Products!$A$2:$A$8,Products!$C$2:$C$8),Sales_Pipeline[[#This Row],[Deal_Stage]]="Lost",_xlfn.XLOOKUP(Sales_Pipeline[[#This Row],[Product]],Products!$A$2:$A$8,Products!$C$2:$C$8)),"")</f>
        <v>550</v>
      </c>
      <c r="O290" s="2">
        <v>0</v>
      </c>
    </row>
    <row r="291" spans="1:15" x14ac:dyDescent="0.3">
      <c r="A291" t="s">
        <v>433</v>
      </c>
      <c r="B291" t="s">
        <v>42</v>
      </c>
      <c r="C291" t="str">
        <f>_xlfn.XLOOKUP(Sales_Pipeline[[#This Row],[Sales_Agent]],Sales_Teams[Sales_Agent],Sales_Teams[Manager])</f>
        <v>Summer Sewald</v>
      </c>
      <c r="D291" t="str">
        <f>_xlfn.XLOOKUP(Sales_Pipeline[[#This Row],[Manager]],Sales_Teams[Manager],Sales_Teams[Regional_Office])</f>
        <v>West</v>
      </c>
      <c r="E291" t="s">
        <v>8953</v>
      </c>
      <c r="F291" t="s">
        <v>85</v>
      </c>
      <c r="G291" t="str">
        <f>IFERROR(_xlfn.XLOOKUP(Sales_Pipeline[[#This Row],[Account]],Accounts!$A$2:$A$86,Accounts!$F$2:$F$86),"")</f>
        <v>Poland</v>
      </c>
      <c r="H291" t="s">
        <v>57</v>
      </c>
      <c r="I291" s="3">
        <v>42725</v>
      </c>
      <c r="J291" s="3">
        <v>42802</v>
      </c>
      <c r="K291" s="8" t="str">
        <f>IF(Sales_Pipeline[[#This Row],[Close_Date]]="","",TEXT(Sales_Pipeline[[#This Row],[Close_Date]],"ddd"))</f>
        <v>Wed</v>
      </c>
      <c r="L291" s="8" t="str">
        <f>IF(Sales_Pipeline[[#This Row],[Close_Date]]="","",TEXT(Sales_Pipeline[[#This Row],[Close_Date]],"mmm"))</f>
        <v>Mar</v>
      </c>
      <c r="M291" s="8" t="str">
        <f>IF(Sales_Pipeline[[#This Row],[Close_Date]]="","","Q"&amp;ROUNDUP(MONTH(Sales_Pipeline[[#This Row],[Close_Date]])/3,0))</f>
        <v>Q1</v>
      </c>
      <c r="N291" s="2" cm="1">
        <f t="array" ref="N291">IFERROR(_xlfn.IFS(Sales_Pipeline[[#This Row],[Deal_Stage]]="Won",_xlfn.XLOOKUP(Sales_Pipeline[[#This Row],[Product]],Products!$A$2:$A$8,Products!$C$2:$C$8),Sales_Pipeline[[#This Row],[Deal_Stage]]="Lost",_xlfn.XLOOKUP(Sales_Pipeline[[#This Row],[Product]],Products!$A$2:$A$8,Products!$C$2:$C$8)),"")</f>
        <v>4821</v>
      </c>
      <c r="O291" s="2">
        <v>4719</v>
      </c>
    </row>
    <row r="292" spans="1:15" x14ac:dyDescent="0.3">
      <c r="A292" t="s">
        <v>434</v>
      </c>
      <c r="B292" t="s">
        <v>9</v>
      </c>
      <c r="C292" t="str">
        <f>_xlfn.XLOOKUP(Sales_Pipeline[[#This Row],[Sales_Agent]],Sales_Teams[Sales_Agent],Sales_Teams[Manager])</f>
        <v>Dustin Brinkmann</v>
      </c>
      <c r="D292" t="str">
        <f>_xlfn.XLOOKUP(Sales_Pipeline[[#This Row],[Manager]],Sales_Teams[Manager],Sales_Teams[Regional_Office])</f>
        <v>Central</v>
      </c>
      <c r="E292" t="s">
        <v>63</v>
      </c>
      <c r="F292" t="s">
        <v>64</v>
      </c>
      <c r="G292" t="str">
        <f>IFERROR(_xlfn.XLOOKUP(Sales_Pipeline[[#This Row],[Account]],Accounts!$A$2:$A$86,Accounts!$F$2:$F$86),"")</f>
        <v>United States</v>
      </c>
      <c r="H292" t="s">
        <v>57</v>
      </c>
      <c r="I292" s="3">
        <v>42725</v>
      </c>
      <c r="J292" s="3">
        <v>42816</v>
      </c>
      <c r="K292" s="8" t="str">
        <f>IF(Sales_Pipeline[[#This Row],[Close_Date]]="","",TEXT(Sales_Pipeline[[#This Row],[Close_Date]],"ddd"))</f>
        <v>Wed</v>
      </c>
      <c r="L292" s="8" t="str">
        <f>IF(Sales_Pipeline[[#This Row],[Close_Date]]="","",TEXT(Sales_Pipeline[[#This Row],[Close_Date]],"mmm"))</f>
        <v>Mar</v>
      </c>
      <c r="M292" s="8" t="str">
        <f>IF(Sales_Pipeline[[#This Row],[Close_Date]]="","","Q"&amp;ROUNDUP(MONTH(Sales_Pipeline[[#This Row],[Close_Date]])/3,0))</f>
        <v>Q1</v>
      </c>
      <c r="N292" s="2" cm="1">
        <f t="array" ref="N292">IFERROR(_xlfn.IFS(Sales_Pipeline[[#This Row],[Deal_Stage]]="Won",_xlfn.XLOOKUP(Sales_Pipeline[[#This Row],[Product]],Products!$A$2:$A$8,Products!$C$2:$C$8),Sales_Pipeline[[#This Row],[Deal_Stage]]="Lost",_xlfn.XLOOKUP(Sales_Pipeline[[#This Row],[Product]],Products!$A$2:$A$8,Products!$C$2:$C$8)),"")</f>
        <v>550</v>
      </c>
      <c r="O292" s="2">
        <v>546</v>
      </c>
    </row>
    <row r="293" spans="1:15" x14ac:dyDescent="0.3">
      <c r="A293" t="s">
        <v>435</v>
      </c>
      <c r="B293" t="s">
        <v>14</v>
      </c>
      <c r="C293" t="str">
        <f>_xlfn.XLOOKUP(Sales_Pipeline[[#This Row],[Sales_Agent]],Sales_Teams[Sales_Agent],Sales_Teams[Manager])</f>
        <v>Melvin Marxen</v>
      </c>
      <c r="D293" t="str">
        <f>_xlfn.XLOOKUP(Sales_Pipeline[[#This Row],[Manager]],Sales_Teams[Manager],Sales_Teams[Regional_Office])</f>
        <v>Central</v>
      </c>
      <c r="E293" t="s">
        <v>55</v>
      </c>
      <c r="F293" t="s">
        <v>223</v>
      </c>
      <c r="G293" t="str">
        <f>IFERROR(_xlfn.XLOOKUP(Sales_Pipeline[[#This Row],[Account]],Accounts!$A$2:$A$86,Accounts!$F$2:$F$86),"")</f>
        <v>United States</v>
      </c>
      <c r="H293" t="s">
        <v>57</v>
      </c>
      <c r="I293" s="3">
        <v>42725</v>
      </c>
      <c r="J293" s="3">
        <v>42815</v>
      </c>
      <c r="K293" s="8" t="str">
        <f>IF(Sales_Pipeline[[#This Row],[Close_Date]]="","",TEXT(Sales_Pipeline[[#This Row],[Close_Date]],"ddd"))</f>
        <v>Tue</v>
      </c>
      <c r="L293" s="8" t="str">
        <f>IF(Sales_Pipeline[[#This Row],[Close_Date]]="","",TEXT(Sales_Pipeline[[#This Row],[Close_Date]],"mmm"))</f>
        <v>Mar</v>
      </c>
      <c r="M293" s="8" t="str">
        <f>IF(Sales_Pipeline[[#This Row],[Close_Date]]="","","Q"&amp;ROUNDUP(MONTH(Sales_Pipeline[[#This Row],[Close_Date]])/3,0))</f>
        <v>Q1</v>
      </c>
      <c r="N293" s="2" cm="1">
        <f t="array" ref="N293">IFERROR(_xlfn.IFS(Sales_Pipeline[[#This Row],[Deal_Stage]]="Won",_xlfn.XLOOKUP(Sales_Pipeline[[#This Row],[Product]],Products!$A$2:$A$8,Products!$C$2:$C$8),Sales_Pipeline[[#This Row],[Deal_Stage]]="Lost",_xlfn.XLOOKUP(Sales_Pipeline[[#This Row],[Product]],Products!$A$2:$A$8,Products!$C$2:$C$8)),"")</f>
        <v>1096</v>
      </c>
      <c r="O293" s="2">
        <v>1212</v>
      </c>
    </row>
    <row r="294" spans="1:15" x14ac:dyDescent="0.3">
      <c r="A294" t="s">
        <v>436</v>
      </c>
      <c r="B294" t="s">
        <v>32</v>
      </c>
      <c r="C294" t="str">
        <f>_xlfn.XLOOKUP(Sales_Pipeline[[#This Row],[Sales_Agent]],Sales_Teams[Sales_Agent],Sales_Teams[Manager])</f>
        <v>Celia Rouche</v>
      </c>
      <c r="D294" t="str">
        <f>_xlfn.XLOOKUP(Sales_Pipeline[[#This Row],[Manager]],Sales_Teams[Manager],Sales_Teams[Regional_Office])</f>
        <v>West</v>
      </c>
      <c r="E294" t="s">
        <v>63</v>
      </c>
      <c r="G294" t="str">
        <f>IFERROR(_xlfn.XLOOKUP(Sales_Pipeline[[#This Row],[Account]],Accounts!$A$2:$A$86,Accounts!$F$2:$F$86),"")</f>
        <v/>
      </c>
      <c r="H294" t="s">
        <v>77</v>
      </c>
      <c r="I294" s="3">
        <v>42725</v>
      </c>
      <c r="K294" s="8" t="str">
        <f>IF(Sales_Pipeline[[#This Row],[Close_Date]]="","",TEXT(Sales_Pipeline[[#This Row],[Close_Date]],"ddd"))</f>
        <v/>
      </c>
      <c r="L294" s="8" t="str">
        <f>IF(Sales_Pipeline[[#This Row],[Close_Date]]="","",TEXT(Sales_Pipeline[[#This Row],[Close_Date]],"mmm"))</f>
        <v/>
      </c>
      <c r="M294" s="8" t="str">
        <f>IF(Sales_Pipeline[[#This Row],[Close_Date]]="","","Q"&amp;ROUNDUP(MONTH(Sales_Pipeline[[#This Row],[Close_Date]])/3,0))</f>
        <v/>
      </c>
      <c r="N294" s="2" t="str" cm="1">
        <f t="array" ref="N294">IFERROR(_xlfn.IFS(Sales_Pipeline[[#This Row],[Deal_Stage]]="Won",_xlfn.XLOOKUP(Sales_Pipeline[[#This Row],[Product]],Products!$A$2:$A$8,Products!$C$2:$C$8),Sales_Pipeline[[#This Row],[Deal_Stage]]="Lost",_xlfn.XLOOKUP(Sales_Pipeline[[#This Row],[Product]],Products!$A$2:$A$8,Products!$C$2:$C$8)),"")</f>
        <v/>
      </c>
      <c r="O294" s="2">
        <v>0</v>
      </c>
    </row>
    <row r="295" spans="1:15" x14ac:dyDescent="0.3">
      <c r="A295" t="s">
        <v>437</v>
      </c>
      <c r="B295" t="s">
        <v>32</v>
      </c>
      <c r="C295" t="str">
        <f>_xlfn.XLOOKUP(Sales_Pipeline[[#This Row],[Sales_Agent]],Sales_Teams[Sales_Agent],Sales_Teams[Manager])</f>
        <v>Celia Rouche</v>
      </c>
      <c r="D295" t="str">
        <f>_xlfn.XLOOKUP(Sales_Pipeline[[#This Row],[Manager]],Sales_Teams[Manager],Sales_Teams[Regional_Office])</f>
        <v>West</v>
      </c>
      <c r="E295" t="s">
        <v>63</v>
      </c>
      <c r="F295" t="s">
        <v>85</v>
      </c>
      <c r="G295" t="str">
        <f>IFERROR(_xlfn.XLOOKUP(Sales_Pipeline[[#This Row],[Account]],Accounts!$A$2:$A$86,Accounts!$F$2:$F$86),"")</f>
        <v>Poland</v>
      </c>
      <c r="H295" t="s">
        <v>82</v>
      </c>
      <c r="I295" s="3">
        <v>42725</v>
      </c>
      <c r="J295" s="3">
        <v>42802</v>
      </c>
      <c r="K295" s="8" t="str">
        <f>IF(Sales_Pipeline[[#This Row],[Close_Date]]="","",TEXT(Sales_Pipeline[[#This Row],[Close_Date]],"ddd"))</f>
        <v>Wed</v>
      </c>
      <c r="L295" s="8" t="str">
        <f>IF(Sales_Pipeline[[#This Row],[Close_Date]]="","",TEXT(Sales_Pipeline[[#This Row],[Close_Date]],"mmm"))</f>
        <v>Mar</v>
      </c>
      <c r="M295" s="8" t="str">
        <f>IF(Sales_Pipeline[[#This Row],[Close_Date]]="","","Q"&amp;ROUNDUP(MONTH(Sales_Pipeline[[#This Row],[Close_Date]])/3,0))</f>
        <v>Q1</v>
      </c>
      <c r="N295" s="2" cm="1">
        <f t="array" ref="N295">IFERROR(_xlfn.IFS(Sales_Pipeline[[#This Row],[Deal_Stage]]="Won",_xlfn.XLOOKUP(Sales_Pipeline[[#This Row],[Product]],Products!$A$2:$A$8,Products!$C$2:$C$8),Sales_Pipeline[[#This Row],[Deal_Stage]]="Lost",_xlfn.XLOOKUP(Sales_Pipeline[[#This Row],[Product]],Products!$A$2:$A$8,Products!$C$2:$C$8)),"")</f>
        <v>550</v>
      </c>
      <c r="O295" s="2">
        <v>0</v>
      </c>
    </row>
    <row r="296" spans="1:15" x14ac:dyDescent="0.3">
      <c r="A296" t="s">
        <v>438</v>
      </c>
      <c r="B296" t="s">
        <v>3</v>
      </c>
      <c r="C296" t="str">
        <f>_xlfn.XLOOKUP(Sales_Pipeline[[#This Row],[Sales_Agent]],Sales_Teams[Sales_Agent],Sales_Teams[Manager])</f>
        <v>Dustin Brinkmann</v>
      </c>
      <c r="D296" t="str">
        <f>_xlfn.XLOOKUP(Sales_Pipeline[[#This Row],[Manager]],Sales_Teams[Manager],Sales_Teams[Regional_Office])</f>
        <v>Central</v>
      </c>
      <c r="E296" t="s">
        <v>84</v>
      </c>
      <c r="F296" t="s">
        <v>79</v>
      </c>
      <c r="G296" t="str">
        <f>IFERROR(_xlfn.XLOOKUP(Sales_Pipeline[[#This Row],[Account]],Accounts!$A$2:$A$86,Accounts!$F$2:$F$86),"")</f>
        <v>Philipines</v>
      </c>
      <c r="H296" t="s">
        <v>82</v>
      </c>
      <c r="I296" s="3">
        <v>42726</v>
      </c>
      <c r="J296" s="3">
        <v>42821</v>
      </c>
      <c r="K296" s="8" t="str">
        <f>IF(Sales_Pipeline[[#This Row],[Close_Date]]="","",TEXT(Sales_Pipeline[[#This Row],[Close_Date]],"ddd"))</f>
        <v>Mon</v>
      </c>
      <c r="L296" s="8" t="str">
        <f>IF(Sales_Pipeline[[#This Row],[Close_Date]]="","",TEXT(Sales_Pipeline[[#This Row],[Close_Date]],"mmm"))</f>
        <v>Mar</v>
      </c>
      <c r="M296" s="8" t="str">
        <f>IF(Sales_Pipeline[[#This Row],[Close_Date]]="","","Q"&amp;ROUNDUP(MONTH(Sales_Pipeline[[#This Row],[Close_Date]])/3,0))</f>
        <v>Q1</v>
      </c>
      <c r="N296" s="2" cm="1">
        <f t="array" ref="N296">IFERROR(_xlfn.IFS(Sales_Pipeline[[#This Row],[Deal_Stage]]="Won",_xlfn.XLOOKUP(Sales_Pipeline[[#This Row],[Product]],Products!$A$2:$A$8,Products!$C$2:$C$8),Sales_Pipeline[[#This Row],[Deal_Stage]]="Lost",_xlfn.XLOOKUP(Sales_Pipeline[[#This Row],[Product]],Products!$A$2:$A$8,Products!$C$2:$C$8)),"")</f>
        <v>5482</v>
      </c>
      <c r="O296" s="2">
        <v>0</v>
      </c>
    </row>
    <row r="297" spans="1:15" x14ac:dyDescent="0.3">
      <c r="A297" t="s">
        <v>439</v>
      </c>
      <c r="B297" t="s">
        <v>13</v>
      </c>
      <c r="C297" t="str">
        <f>_xlfn.XLOOKUP(Sales_Pipeline[[#This Row],[Sales_Agent]],Sales_Teams[Sales_Agent],Sales_Teams[Manager])</f>
        <v>Melvin Marxen</v>
      </c>
      <c r="D297" t="str">
        <f>_xlfn.XLOOKUP(Sales_Pipeline[[#This Row],[Manager]],Sales_Teams[Manager],Sales_Teams[Regional_Office])</f>
        <v>Central</v>
      </c>
      <c r="E297" t="s">
        <v>84</v>
      </c>
      <c r="F297" t="s">
        <v>214</v>
      </c>
      <c r="G297" t="str">
        <f>IFERROR(_xlfn.XLOOKUP(Sales_Pipeline[[#This Row],[Account]],Accounts!$A$2:$A$86,Accounts!$F$2:$F$86),"")</f>
        <v>United States</v>
      </c>
      <c r="H297" t="s">
        <v>57</v>
      </c>
      <c r="I297" s="3">
        <v>42726</v>
      </c>
      <c r="J297" s="3">
        <v>42808</v>
      </c>
      <c r="K297" s="8" t="str">
        <f>IF(Sales_Pipeline[[#This Row],[Close_Date]]="","",TEXT(Sales_Pipeline[[#This Row],[Close_Date]],"ddd"))</f>
        <v>Tue</v>
      </c>
      <c r="L297" s="8" t="str">
        <f>IF(Sales_Pipeline[[#This Row],[Close_Date]]="","",TEXT(Sales_Pipeline[[#This Row],[Close_Date]],"mmm"))</f>
        <v>Mar</v>
      </c>
      <c r="M297" s="8" t="str">
        <f>IF(Sales_Pipeline[[#This Row],[Close_Date]]="","","Q"&amp;ROUNDUP(MONTH(Sales_Pipeline[[#This Row],[Close_Date]])/3,0))</f>
        <v>Q1</v>
      </c>
      <c r="N297" s="2" cm="1">
        <f t="array" ref="N297">IFERROR(_xlfn.IFS(Sales_Pipeline[[#This Row],[Deal_Stage]]="Won",_xlfn.XLOOKUP(Sales_Pipeline[[#This Row],[Product]],Products!$A$2:$A$8,Products!$C$2:$C$8),Sales_Pipeline[[#This Row],[Deal_Stage]]="Lost",_xlfn.XLOOKUP(Sales_Pipeline[[#This Row],[Product]],Products!$A$2:$A$8,Products!$C$2:$C$8)),"")</f>
        <v>5482</v>
      </c>
      <c r="O297" s="2">
        <v>5533</v>
      </c>
    </row>
    <row r="298" spans="1:15" x14ac:dyDescent="0.3">
      <c r="A298" t="s">
        <v>440</v>
      </c>
      <c r="B298" t="s">
        <v>43</v>
      </c>
      <c r="C298" t="str">
        <f>_xlfn.XLOOKUP(Sales_Pipeline[[#This Row],[Sales_Agent]],Sales_Teams[Sales_Agent],Sales_Teams[Manager])</f>
        <v>Summer Sewald</v>
      </c>
      <c r="D298" t="str">
        <f>_xlfn.XLOOKUP(Sales_Pipeline[[#This Row],[Manager]],Sales_Teams[Manager],Sales_Teams[Regional_Office])</f>
        <v>West</v>
      </c>
      <c r="E298" t="s">
        <v>76</v>
      </c>
      <c r="F298" t="s">
        <v>89</v>
      </c>
      <c r="G298" t="str">
        <f>IFERROR(_xlfn.XLOOKUP(Sales_Pipeline[[#This Row],[Account]],Accounts!$A$2:$A$86,Accounts!$F$2:$F$86),"")</f>
        <v>United States</v>
      </c>
      <c r="H298" t="s">
        <v>57</v>
      </c>
      <c r="I298" s="3">
        <v>42726</v>
      </c>
      <c r="J298" s="3">
        <v>42795</v>
      </c>
      <c r="K298" s="8" t="str">
        <f>IF(Sales_Pipeline[[#This Row],[Close_Date]]="","",TEXT(Sales_Pipeline[[#This Row],[Close_Date]],"ddd"))</f>
        <v>Wed</v>
      </c>
      <c r="L298" s="8" t="str">
        <f>IF(Sales_Pipeline[[#This Row],[Close_Date]]="","",TEXT(Sales_Pipeline[[#This Row],[Close_Date]],"mmm"))</f>
        <v>Mar</v>
      </c>
      <c r="M298" s="8" t="str">
        <f>IF(Sales_Pipeline[[#This Row],[Close_Date]]="","","Q"&amp;ROUNDUP(MONTH(Sales_Pipeline[[#This Row],[Close_Date]])/3,0))</f>
        <v>Q1</v>
      </c>
      <c r="N298" s="2" cm="1">
        <f t="array" ref="N298">IFERROR(_xlfn.IFS(Sales_Pipeline[[#This Row],[Deal_Stage]]="Won",_xlfn.XLOOKUP(Sales_Pipeline[[#This Row],[Product]],Products!$A$2:$A$8,Products!$C$2:$C$8),Sales_Pipeline[[#This Row],[Deal_Stage]]="Lost",_xlfn.XLOOKUP(Sales_Pipeline[[#This Row],[Product]],Products!$A$2:$A$8,Products!$C$2:$C$8)),"")</f>
        <v>3393</v>
      </c>
      <c r="O298" s="2">
        <v>3295</v>
      </c>
    </row>
    <row r="299" spans="1:15" x14ac:dyDescent="0.3">
      <c r="A299" t="s">
        <v>441</v>
      </c>
      <c r="B299" t="s">
        <v>35</v>
      </c>
      <c r="C299" t="str">
        <f>_xlfn.XLOOKUP(Sales_Pipeline[[#This Row],[Sales_Agent]],Sales_Teams[Sales_Agent],Sales_Teams[Manager])</f>
        <v>Celia Rouche</v>
      </c>
      <c r="D299" t="str">
        <f>_xlfn.XLOOKUP(Sales_Pipeline[[#This Row],[Manager]],Sales_Teams[Manager],Sales_Teams[Regional_Office])</f>
        <v>West</v>
      </c>
      <c r="E299" t="s">
        <v>61</v>
      </c>
      <c r="F299" t="s">
        <v>89</v>
      </c>
      <c r="G299" t="str">
        <f>IFERROR(_xlfn.XLOOKUP(Sales_Pipeline[[#This Row],[Account]],Accounts!$A$2:$A$86,Accounts!$F$2:$F$86),"")</f>
        <v>United States</v>
      </c>
      <c r="H299" t="s">
        <v>57</v>
      </c>
      <c r="I299" s="3">
        <v>42726</v>
      </c>
      <c r="J299" s="3">
        <v>42825</v>
      </c>
      <c r="K299" s="8" t="str">
        <f>IF(Sales_Pipeline[[#This Row],[Close_Date]]="","",TEXT(Sales_Pipeline[[#This Row],[Close_Date]],"ddd"))</f>
        <v>Fri</v>
      </c>
      <c r="L299" s="8" t="str">
        <f>IF(Sales_Pipeline[[#This Row],[Close_Date]]="","",TEXT(Sales_Pipeline[[#This Row],[Close_Date]],"mmm"))</f>
        <v>Mar</v>
      </c>
      <c r="M299" s="8" t="str">
        <f>IF(Sales_Pipeline[[#This Row],[Close_Date]]="","","Q"&amp;ROUNDUP(MONTH(Sales_Pipeline[[#This Row],[Close_Date]])/3,0))</f>
        <v>Q1</v>
      </c>
      <c r="N299" s="2" cm="1">
        <f t="array" ref="N299">IFERROR(_xlfn.IFS(Sales_Pipeline[[#This Row],[Deal_Stage]]="Won",_xlfn.XLOOKUP(Sales_Pipeline[[#This Row],[Product]],Products!$A$2:$A$8,Products!$C$2:$C$8),Sales_Pipeline[[#This Row],[Deal_Stage]]="Lost",_xlfn.XLOOKUP(Sales_Pipeline[[#This Row],[Product]],Products!$A$2:$A$8,Products!$C$2:$C$8)),"")</f>
        <v>55</v>
      </c>
      <c r="O299" s="2">
        <v>45</v>
      </c>
    </row>
    <row r="300" spans="1:15" x14ac:dyDescent="0.3">
      <c r="A300" t="s">
        <v>442</v>
      </c>
      <c r="B300" t="s">
        <v>17</v>
      </c>
      <c r="C300" t="str">
        <f>_xlfn.XLOOKUP(Sales_Pipeline[[#This Row],[Sales_Agent]],Sales_Teams[Sales_Agent],Sales_Teams[Manager])</f>
        <v>Cara Losch</v>
      </c>
      <c r="D300" t="str">
        <f>_xlfn.XLOOKUP(Sales_Pipeline[[#This Row],[Manager]],Sales_Teams[Manager],Sales_Teams[Regional_Office])</f>
        <v>East</v>
      </c>
      <c r="E300" t="s">
        <v>61</v>
      </c>
      <c r="F300" t="s">
        <v>182</v>
      </c>
      <c r="G300" t="str">
        <f>IFERROR(_xlfn.XLOOKUP(Sales_Pipeline[[#This Row],[Account]],Accounts!$A$2:$A$86,Accounts!$F$2:$F$86),"")</f>
        <v>United States</v>
      </c>
      <c r="H300" t="s">
        <v>57</v>
      </c>
      <c r="I300" s="3">
        <v>42726</v>
      </c>
      <c r="J300" s="3">
        <v>42798</v>
      </c>
      <c r="K300" s="8" t="str">
        <f>IF(Sales_Pipeline[[#This Row],[Close_Date]]="","",TEXT(Sales_Pipeline[[#This Row],[Close_Date]],"ddd"))</f>
        <v>Sat</v>
      </c>
      <c r="L300" s="8" t="str">
        <f>IF(Sales_Pipeline[[#This Row],[Close_Date]]="","",TEXT(Sales_Pipeline[[#This Row],[Close_Date]],"mmm"))</f>
        <v>Mar</v>
      </c>
      <c r="M300" s="8" t="str">
        <f>IF(Sales_Pipeline[[#This Row],[Close_Date]]="","","Q"&amp;ROUNDUP(MONTH(Sales_Pipeline[[#This Row],[Close_Date]])/3,0))</f>
        <v>Q1</v>
      </c>
      <c r="N300" s="2" cm="1">
        <f t="array" ref="N300">IFERROR(_xlfn.IFS(Sales_Pipeline[[#This Row],[Deal_Stage]]="Won",_xlfn.XLOOKUP(Sales_Pipeline[[#This Row],[Product]],Products!$A$2:$A$8,Products!$C$2:$C$8),Sales_Pipeline[[#This Row],[Deal_Stage]]="Lost",_xlfn.XLOOKUP(Sales_Pipeline[[#This Row],[Product]],Products!$A$2:$A$8,Products!$C$2:$C$8)),"")</f>
        <v>55</v>
      </c>
      <c r="O300" s="2">
        <v>56</v>
      </c>
    </row>
    <row r="301" spans="1:15" x14ac:dyDescent="0.3">
      <c r="A301" t="s">
        <v>443</v>
      </c>
      <c r="B301" t="s">
        <v>44</v>
      </c>
      <c r="C301" t="str">
        <f>_xlfn.XLOOKUP(Sales_Pipeline[[#This Row],[Sales_Agent]],Sales_Teams[Sales_Agent],Sales_Teams[Manager])</f>
        <v>Summer Sewald</v>
      </c>
      <c r="D301" t="str">
        <f>_xlfn.XLOOKUP(Sales_Pipeline[[#This Row],[Manager]],Sales_Teams[Manager],Sales_Teams[Regional_Office])</f>
        <v>West</v>
      </c>
      <c r="E301" t="s">
        <v>8953</v>
      </c>
      <c r="F301" t="s">
        <v>159</v>
      </c>
      <c r="G301" t="str">
        <f>IFERROR(_xlfn.XLOOKUP(Sales_Pipeline[[#This Row],[Account]],Accounts!$A$2:$A$86,Accounts!$F$2:$F$86),"")</f>
        <v>United States</v>
      </c>
      <c r="H301" t="s">
        <v>77</v>
      </c>
      <c r="I301" s="3">
        <v>42726</v>
      </c>
      <c r="K301" s="8" t="str">
        <f>IF(Sales_Pipeline[[#This Row],[Close_Date]]="","",TEXT(Sales_Pipeline[[#This Row],[Close_Date]],"ddd"))</f>
        <v/>
      </c>
      <c r="L301" s="8" t="str">
        <f>IF(Sales_Pipeline[[#This Row],[Close_Date]]="","",TEXT(Sales_Pipeline[[#This Row],[Close_Date]],"mmm"))</f>
        <v/>
      </c>
      <c r="M301" s="8" t="str">
        <f>IF(Sales_Pipeline[[#This Row],[Close_Date]]="","","Q"&amp;ROUNDUP(MONTH(Sales_Pipeline[[#This Row],[Close_Date]])/3,0))</f>
        <v/>
      </c>
      <c r="N301" s="2" t="str" cm="1">
        <f t="array" ref="N301">IFERROR(_xlfn.IFS(Sales_Pipeline[[#This Row],[Deal_Stage]]="Won",_xlfn.XLOOKUP(Sales_Pipeline[[#This Row],[Product]],Products!$A$2:$A$8,Products!$C$2:$C$8),Sales_Pipeline[[#This Row],[Deal_Stage]]="Lost",_xlfn.XLOOKUP(Sales_Pipeline[[#This Row],[Product]],Products!$A$2:$A$8,Products!$C$2:$C$8)),"")</f>
        <v/>
      </c>
      <c r="O301" s="2">
        <v>0</v>
      </c>
    </row>
    <row r="302" spans="1:15" x14ac:dyDescent="0.3">
      <c r="A302" t="s">
        <v>444</v>
      </c>
      <c r="B302" t="s">
        <v>20</v>
      </c>
      <c r="C302" t="str">
        <f>_xlfn.XLOOKUP(Sales_Pipeline[[#This Row],[Sales_Agent]],Sales_Teams[Sales_Agent],Sales_Teams[Manager])</f>
        <v>Cara Losch</v>
      </c>
      <c r="D302" t="str">
        <f>_xlfn.XLOOKUP(Sales_Pipeline[[#This Row],[Manager]],Sales_Teams[Manager],Sales_Teams[Regional_Office])</f>
        <v>East</v>
      </c>
      <c r="E302" t="s">
        <v>63</v>
      </c>
      <c r="G302" t="str">
        <f>IFERROR(_xlfn.XLOOKUP(Sales_Pipeline[[#This Row],[Account]],Accounts!$A$2:$A$86,Accounts!$F$2:$F$86),"")</f>
        <v/>
      </c>
      <c r="H302" t="s">
        <v>77</v>
      </c>
      <c r="I302" s="3">
        <v>42727</v>
      </c>
      <c r="K302" s="8" t="str">
        <f>IF(Sales_Pipeline[[#This Row],[Close_Date]]="","",TEXT(Sales_Pipeline[[#This Row],[Close_Date]],"ddd"))</f>
        <v/>
      </c>
      <c r="L302" s="8" t="str">
        <f>IF(Sales_Pipeline[[#This Row],[Close_Date]]="","",TEXT(Sales_Pipeline[[#This Row],[Close_Date]],"mmm"))</f>
        <v/>
      </c>
      <c r="M302" s="8" t="str">
        <f>IF(Sales_Pipeline[[#This Row],[Close_Date]]="","","Q"&amp;ROUNDUP(MONTH(Sales_Pipeline[[#This Row],[Close_Date]])/3,0))</f>
        <v/>
      </c>
      <c r="N302" s="2" t="str" cm="1">
        <f t="array" ref="N302">IFERROR(_xlfn.IFS(Sales_Pipeline[[#This Row],[Deal_Stage]]="Won",_xlfn.XLOOKUP(Sales_Pipeline[[#This Row],[Product]],Products!$A$2:$A$8,Products!$C$2:$C$8),Sales_Pipeline[[#This Row],[Deal_Stage]]="Lost",_xlfn.XLOOKUP(Sales_Pipeline[[#This Row],[Product]],Products!$A$2:$A$8,Products!$C$2:$C$8)),"")</f>
        <v/>
      </c>
      <c r="O302" s="2">
        <v>0</v>
      </c>
    </row>
    <row r="303" spans="1:15" x14ac:dyDescent="0.3">
      <c r="A303" t="s">
        <v>445</v>
      </c>
      <c r="B303" t="s">
        <v>25</v>
      </c>
      <c r="C303" t="str">
        <f>_xlfn.XLOOKUP(Sales_Pipeline[[#This Row],[Sales_Agent]],Sales_Teams[Sales_Agent],Sales_Teams[Manager])</f>
        <v>Rocco Neubert</v>
      </c>
      <c r="D303" t="str">
        <f>_xlfn.XLOOKUP(Sales_Pipeline[[#This Row],[Manager]],Sales_Teams[Manager],Sales_Teams[Regional_Office])</f>
        <v>East</v>
      </c>
      <c r="E303" t="s">
        <v>55</v>
      </c>
      <c r="F303" t="s">
        <v>150</v>
      </c>
      <c r="G303" t="str">
        <f>IFERROR(_xlfn.XLOOKUP(Sales_Pipeline[[#This Row],[Account]],Accounts!$A$2:$A$86,Accounts!$F$2:$F$86),"")</f>
        <v>United States</v>
      </c>
      <c r="H303" t="s">
        <v>77</v>
      </c>
      <c r="I303" s="3">
        <v>42727</v>
      </c>
      <c r="K303" s="8" t="str">
        <f>IF(Sales_Pipeline[[#This Row],[Close_Date]]="","",TEXT(Sales_Pipeline[[#This Row],[Close_Date]],"ddd"))</f>
        <v/>
      </c>
      <c r="L303" s="8" t="str">
        <f>IF(Sales_Pipeline[[#This Row],[Close_Date]]="","",TEXT(Sales_Pipeline[[#This Row],[Close_Date]],"mmm"))</f>
        <v/>
      </c>
      <c r="M303" s="8" t="str">
        <f>IF(Sales_Pipeline[[#This Row],[Close_Date]]="","","Q"&amp;ROUNDUP(MONTH(Sales_Pipeline[[#This Row],[Close_Date]])/3,0))</f>
        <v/>
      </c>
      <c r="N303" s="2" t="str" cm="1">
        <f t="array" ref="N303">IFERROR(_xlfn.IFS(Sales_Pipeline[[#This Row],[Deal_Stage]]="Won",_xlfn.XLOOKUP(Sales_Pipeline[[#This Row],[Product]],Products!$A$2:$A$8,Products!$C$2:$C$8),Sales_Pipeline[[#This Row],[Deal_Stage]]="Lost",_xlfn.XLOOKUP(Sales_Pipeline[[#This Row],[Product]],Products!$A$2:$A$8,Products!$C$2:$C$8)),"")</f>
        <v/>
      </c>
      <c r="O303" s="2">
        <v>0</v>
      </c>
    </row>
    <row r="304" spans="1:15" x14ac:dyDescent="0.3">
      <c r="A304" t="s">
        <v>446</v>
      </c>
      <c r="B304" t="s">
        <v>15</v>
      </c>
      <c r="C304" t="str">
        <f>_xlfn.XLOOKUP(Sales_Pipeline[[#This Row],[Sales_Agent]],Sales_Teams[Sales_Agent],Sales_Teams[Manager])</f>
        <v>Melvin Marxen</v>
      </c>
      <c r="D304" t="str">
        <f>_xlfn.XLOOKUP(Sales_Pipeline[[#This Row],[Manager]],Sales_Teams[Manager],Sales_Teams[Regional_Office])</f>
        <v>Central</v>
      </c>
      <c r="E304" t="s">
        <v>8953</v>
      </c>
      <c r="F304" t="s">
        <v>155</v>
      </c>
      <c r="G304" t="str">
        <f>IFERROR(_xlfn.XLOOKUP(Sales_Pipeline[[#This Row],[Account]],Accounts!$A$2:$A$86,Accounts!$F$2:$F$86),"")</f>
        <v>United States</v>
      </c>
      <c r="H304" t="s">
        <v>57</v>
      </c>
      <c r="I304" s="3">
        <v>42727</v>
      </c>
      <c r="J304" s="3">
        <v>42814</v>
      </c>
      <c r="K304" s="8" t="str">
        <f>IF(Sales_Pipeline[[#This Row],[Close_Date]]="","",TEXT(Sales_Pipeline[[#This Row],[Close_Date]],"ddd"))</f>
        <v>Mon</v>
      </c>
      <c r="L304" s="8" t="str">
        <f>IF(Sales_Pipeline[[#This Row],[Close_Date]]="","",TEXT(Sales_Pipeline[[#This Row],[Close_Date]],"mmm"))</f>
        <v>Mar</v>
      </c>
      <c r="M304" s="8" t="str">
        <f>IF(Sales_Pipeline[[#This Row],[Close_Date]]="","","Q"&amp;ROUNDUP(MONTH(Sales_Pipeline[[#This Row],[Close_Date]])/3,0))</f>
        <v>Q1</v>
      </c>
      <c r="N304" s="2" cm="1">
        <f t="array" ref="N304">IFERROR(_xlfn.IFS(Sales_Pipeline[[#This Row],[Deal_Stage]]="Won",_xlfn.XLOOKUP(Sales_Pipeline[[#This Row],[Product]],Products!$A$2:$A$8,Products!$C$2:$C$8),Sales_Pipeline[[#This Row],[Deal_Stage]]="Lost",_xlfn.XLOOKUP(Sales_Pipeline[[#This Row],[Product]],Products!$A$2:$A$8,Products!$C$2:$C$8)),"")</f>
        <v>4821</v>
      </c>
      <c r="O304" s="2">
        <v>4247</v>
      </c>
    </row>
    <row r="305" spans="1:15" x14ac:dyDescent="0.3">
      <c r="A305" t="s">
        <v>447</v>
      </c>
      <c r="B305" t="s">
        <v>13</v>
      </c>
      <c r="C305" t="str">
        <f>_xlfn.XLOOKUP(Sales_Pipeline[[#This Row],[Sales_Agent]],Sales_Teams[Sales_Agent],Sales_Teams[Manager])</f>
        <v>Melvin Marxen</v>
      </c>
      <c r="D305" t="str">
        <f>_xlfn.XLOOKUP(Sales_Pipeline[[#This Row],[Manager]],Sales_Teams[Manager],Sales_Teams[Regional_Office])</f>
        <v>Central</v>
      </c>
      <c r="E305" t="s">
        <v>76</v>
      </c>
      <c r="F305" t="s">
        <v>59</v>
      </c>
      <c r="G305" t="str">
        <f>IFERROR(_xlfn.XLOOKUP(Sales_Pipeline[[#This Row],[Account]],Accounts!$A$2:$A$86,Accounts!$F$2:$F$86),"")</f>
        <v>United States</v>
      </c>
      <c r="H305" t="s">
        <v>57</v>
      </c>
      <c r="I305" s="3">
        <v>42727</v>
      </c>
      <c r="J305" s="3">
        <v>42807</v>
      </c>
      <c r="K305" s="8" t="str">
        <f>IF(Sales_Pipeline[[#This Row],[Close_Date]]="","",TEXT(Sales_Pipeline[[#This Row],[Close_Date]],"ddd"))</f>
        <v>Mon</v>
      </c>
      <c r="L305" s="8" t="str">
        <f>IF(Sales_Pipeline[[#This Row],[Close_Date]]="","",TEXT(Sales_Pipeline[[#This Row],[Close_Date]],"mmm"))</f>
        <v>Mar</v>
      </c>
      <c r="M305" s="8" t="str">
        <f>IF(Sales_Pipeline[[#This Row],[Close_Date]]="","","Q"&amp;ROUNDUP(MONTH(Sales_Pipeline[[#This Row],[Close_Date]])/3,0))</f>
        <v>Q1</v>
      </c>
      <c r="N305" s="2" cm="1">
        <f t="array" ref="N305">IFERROR(_xlfn.IFS(Sales_Pipeline[[#This Row],[Deal_Stage]]="Won",_xlfn.XLOOKUP(Sales_Pipeline[[#This Row],[Product]],Products!$A$2:$A$8,Products!$C$2:$C$8),Sales_Pipeline[[#This Row],[Deal_Stage]]="Lost",_xlfn.XLOOKUP(Sales_Pipeline[[#This Row],[Product]],Products!$A$2:$A$8,Products!$C$2:$C$8)),"")</f>
        <v>3393</v>
      </c>
      <c r="O305" s="2">
        <v>3440</v>
      </c>
    </row>
    <row r="306" spans="1:15" x14ac:dyDescent="0.3">
      <c r="A306" t="s">
        <v>448</v>
      </c>
      <c r="B306" t="s">
        <v>40</v>
      </c>
      <c r="C306" t="str">
        <f>_xlfn.XLOOKUP(Sales_Pipeline[[#This Row],[Sales_Agent]],Sales_Teams[Sales_Agent],Sales_Teams[Manager])</f>
        <v>Summer Sewald</v>
      </c>
      <c r="D306" t="str">
        <f>_xlfn.XLOOKUP(Sales_Pipeline[[#This Row],[Manager]],Sales_Teams[Manager],Sales_Teams[Regional_Office])</f>
        <v>West</v>
      </c>
      <c r="E306" t="s">
        <v>8953</v>
      </c>
      <c r="F306" t="s">
        <v>145</v>
      </c>
      <c r="G306" t="str">
        <f>IFERROR(_xlfn.XLOOKUP(Sales_Pipeline[[#This Row],[Account]],Accounts!$A$2:$A$86,Accounts!$F$2:$F$86),"")</f>
        <v>United States</v>
      </c>
      <c r="H306" t="s">
        <v>57</v>
      </c>
      <c r="I306" s="3">
        <v>42727</v>
      </c>
      <c r="J306" s="3">
        <v>42796</v>
      </c>
      <c r="K306" s="8" t="str">
        <f>IF(Sales_Pipeline[[#This Row],[Close_Date]]="","",TEXT(Sales_Pipeline[[#This Row],[Close_Date]],"ddd"))</f>
        <v>Thu</v>
      </c>
      <c r="L306" s="8" t="str">
        <f>IF(Sales_Pipeline[[#This Row],[Close_Date]]="","",TEXT(Sales_Pipeline[[#This Row],[Close_Date]],"mmm"))</f>
        <v>Mar</v>
      </c>
      <c r="M306" s="8" t="str">
        <f>IF(Sales_Pipeline[[#This Row],[Close_Date]]="","","Q"&amp;ROUNDUP(MONTH(Sales_Pipeline[[#This Row],[Close_Date]])/3,0))</f>
        <v>Q1</v>
      </c>
      <c r="N306" s="2" cm="1">
        <f t="array" ref="N306">IFERROR(_xlfn.IFS(Sales_Pipeline[[#This Row],[Deal_Stage]]="Won",_xlfn.XLOOKUP(Sales_Pipeline[[#This Row],[Product]],Products!$A$2:$A$8,Products!$C$2:$C$8),Sales_Pipeline[[#This Row],[Deal_Stage]]="Lost",_xlfn.XLOOKUP(Sales_Pipeline[[#This Row],[Product]],Products!$A$2:$A$8,Products!$C$2:$C$8)),"")</f>
        <v>4821</v>
      </c>
      <c r="O306" s="2">
        <v>5040</v>
      </c>
    </row>
    <row r="307" spans="1:15" x14ac:dyDescent="0.3">
      <c r="A307" t="s">
        <v>449</v>
      </c>
      <c r="B307" t="s">
        <v>10</v>
      </c>
      <c r="C307" t="str">
        <f>_xlfn.XLOOKUP(Sales_Pipeline[[#This Row],[Sales_Agent]],Sales_Teams[Sales_Agent],Sales_Teams[Manager])</f>
        <v>Melvin Marxen</v>
      </c>
      <c r="D307" t="str">
        <f>_xlfn.XLOOKUP(Sales_Pipeline[[#This Row],[Manager]],Sales_Teams[Manager],Sales_Teams[Regional_Office])</f>
        <v>Central</v>
      </c>
      <c r="E307" t="s">
        <v>63</v>
      </c>
      <c r="F307" t="s">
        <v>56</v>
      </c>
      <c r="G307" t="str">
        <f>IFERROR(_xlfn.XLOOKUP(Sales_Pipeline[[#This Row],[Account]],Accounts!$A$2:$A$86,Accounts!$F$2:$F$86),"")</f>
        <v>United States</v>
      </c>
      <c r="H307" t="s">
        <v>57</v>
      </c>
      <c r="I307" s="3">
        <v>42727</v>
      </c>
      <c r="J307" s="3">
        <v>42806</v>
      </c>
      <c r="K307" s="8" t="str">
        <f>IF(Sales_Pipeline[[#This Row],[Close_Date]]="","",TEXT(Sales_Pipeline[[#This Row],[Close_Date]],"ddd"))</f>
        <v>Sun</v>
      </c>
      <c r="L307" s="8" t="str">
        <f>IF(Sales_Pipeline[[#This Row],[Close_Date]]="","",TEXT(Sales_Pipeline[[#This Row],[Close_Date]],"mmm"))</f>
        <v>Mar</v>
      </c>
      <c r="M307" s="8" t="str">
        <f>IF(Sales_Pipeline[[#This Row],[Close_Date]]="","","Q"&amp;ROUNDUP(MONTH(Sales_Pipeline[[#This Row],[Close_Date]])/3,0))</f>
        <v>Q1</v>
      </c>
      <c r="N307" s="2" cm="1">
        <f t="array" ref="N307">IFERROR(_xlfn.IFS(Sales_Pipeline[[#This Row],[Deal_Stage]]="Won",_xlfn.XLOOKUP(Sales_Pipeline[[#This Row],[Product]],Products!$A$2:$A$8,Products!$C$2:$C$8),Sales_Pipeline[[#This Row],[Deal_Stage]]="Lost",_xlfn.XLOOKUP(Sales_Pipeline[[#This Row],[Product]],Products!$A$2:$A$8,Products!$C$2:$C$8)),"")</f>
        <v>550</v>
      </c>
      <c r="O307" s="2">
        <v>469</v>
      </c>
    </row>
    <row r="308" spans="1:15" x14ac:dyDescent="0.3">
      <c r="A308" t="s">
        <v>450</v>
      </c>
      <c r="B308" t="s">
        <v>9</v>
      </c>
      <c r="C308" t="str">
        <f>_xlfn.XLOOKUP(Sales_Pipeline[[#This Row],[Sales_Agent]],Sales_Teams[Sales_Agent],Sales_Teams[Manager])</f>
        <v>Dustin Brinkmann</v>
      </c>
      <c r="D308" t="str">
        <f>_xlfn.XLOOKUP(Sales_Pipeline[[#This Row],[Manager]],Sales_Teams[Manager],Sales_Teams[Regional_Office])</f>
        <v>Central</v>
      </c>
      <c r="E308" t="s">
        <v>61</v>
      </c>
      <c r="F308" t="s">
        <v>59</v>
      </c>
      <c r="G308" t="str">
        <f>IFERROR(_xlfn.XLOOKUP(Sales_Pipeline[[#This Row],[Account]],Accounts!$A$2:$A$86,Accounts!$F$2:$F$86),"")</f>
        <v>United States</v>
      </c>
      <c r="H308" t="s">
        <v>57</v>
      </c>
      <c r="I308" s="3">
        <v>42727</v>
      </c>
      <c r="J308" s="3">
        <v>42801</v>
      </c>
      <c r="K308" s="8" t="str">
        <f>IF(Sales_Pipeline[[#This Row],[Close_Date]]="","",TEXT(Sales_Pipeline[[#This Row],[Close_Date]],"ddd"))</f>
        <v>Tue</v>
      </c>
      <c r="L308" s="8" t="str">
        <f>IF(Sales_Pipeline[[#This Row],[Close_Date]]="","",TEXT(Sales_Pipeline[[#This Row],[Close_Date]],"mmm"))</f>
        <v>Mar</v>
      </c>
      <c r="M308" s="8" t="str">
        <f>IF(Sales_Pipeline[[#This Row],[Close_Date]]="","","Q"&amp;ROUNDUP(MONTH(Sales_Pipeline[[#This Row],[Close_Date]])/3,0))</f>
        <v>Q1</v>
      </c>
      <c r="N308" s="2" cm="1">
        <f t="array" ref="N308">IFERROR(_xlfn.IFS(Sales_Pipeline[[#This Row],[Deal_Stage]]="Won",_xlfn.XLOOKUP(Sales_Pipeline[[#This Row],[Product]],Products!$A$2:$A$8,Products!$C$2:$C$8),Sales_Pipeline[[#This Row],[Deal_Stage]]="Lost",_xlfn.XLOOKUP(Sales_Pipeline[[#This Row],[Product]],Products!$A$2:$A$8,Products!$C$2:$C$8)),"")</f>
        <v>55</v>
      </c>
      <c r="O308" s="2">
        <v>58</v>
      </c>
    </row>
    <row r="309" spans="1:15" x14ac:dyDescent="0.3">
      <c r="A309" t="s">
        <v>451</v>
      </c>
      <c r="B309" t="s">
        <v>6</v>
      </c>
      <c r="C309" t="str">
        <f>_xlfn.XLOOKUP(Sales_Pipeline[[#This Row],[Sales_Agent]],Sales_Teams[Sales_Agent],Sales_Teams[Manager])</f>
        <v>Dustin Brinkmann</v>
      </c>
      <c r="D309" t="str">
        <f>_xlfn.XLOOKUP(Sales_Pipeline[[#This Row],[Manager]],Sales_Teams[Manager],Sales_Teams[Regional_Office])</f>
        <v>Central</v>
      </c>
      <c r="E309" t="s">
        <v>76</v>
      </c>
      <c r="F309" t="s">
        <v>59</v>
      </c>
      <c r="G309" t="str">
        <f>IFERROR(_xlfn.XLOOKUP(Sales_Pipeline[[#This Row],[Account]],Accounts!$A$2:$A$86,Accounts!$F$2:$F$86),"")</f>
        <v>United States</v>
      </c>
      <c r="H309" t="s">
        <v>57</v>
      </c>
      <c r="I309" s="3">
        <v>42728</v>
      </c>
      <c r="J309" s="3">
        <v>42810</v>
      </c>
      <c r="K309" s="8" t="str">
        <f>IF(Sales_Pipeline[[#This Row],[Close_Date]]="","",TEXT(Sales_Pipeline[[#This Row],[Close_Date]],"ddd"))</f>
        <v>Thu</v>
      </c>
      <c r="L309" s="8" t="str">
        <f>IF(Sales_Pipeline[[#This Row],[Close_Date]]="","",TEXT(Sales_Pipeline[[#This Row],[Close_Date]],"mmm"))</f>
        <v>Mar</v>
      </c>
      <c r="M309" s="8" t="str">
        <f>IF(Sales_Pipeline[[#This Row],[Close_Date]]="","","Q"&amp;ROUNDUP(MONTH(Sales_Pipeline[[#This Row],[Close_Date]])/3,0))</f>
        <v>Q1</v>
      </c>
      <c r="N309" s="2" cm="1">
        <f t="array" ref="N309">IFERROR(_xlfn.IFS(Sales_Pipeline[[#This Row],[Deal_Stage]]="Won",_xlfn.XLOOKUP(Sales_Pipeline[[#This Row],[Product]],Products!$A$2:$A$8,Products!$C$2:$C$8),Sales_Pipeline[[#This Row],[Deal_Stage]]="Lost",_xlfn.XLOOKUP(Sales_Pipeline[[#This Row],[Product]],Products!$A$2:$A$8,Products!$C$2:$C$8)),"")</f>
        <v>3393</v>
      </c>
      <c r="O309" s="2">
        <v>2955</v>
      </c>
    </row>
    <row r="310" spans="1:15" x14ac:dyDescent="0.3">
      <c r="A310" t="s">
        <v>452</v>
      </c>
      <c r="B310" t="s">
        <v>20</v>
      </c>
      <c r="C310" t="str">
        <f>_xlfn.XLOOKUP(Sales_Pipeline[[#This Row],[Sales_Agent]],Sales_Teams[Sales_Agent],Sales_Teams[Manager])</f>
        <v>Cara Losch</v>
      </c>
      <c r="D310" t="str">
        <f>_xlfn.XLOOKUP(Sales_Pipeline[[#This Row],[Manager]],Sales_Teams[Manager],Sales_Teams[Regional_Office])</f>
        <v>East</v>
      </c>
      <c r="E310" t="s">
        <v>84</v>
      </c>
      <c r="F310" t="s">
        <v>234</v>
      </c>
      <c r="G310" t="str">
        <f>IFERROR(_xlfn.XLOOKUP(Sales_Pipeline[[#This Row],[Account]],Accounts!$A$2:$A$86,Accounts!$F$2:$F$86),"")</f>
        <v>United States</v>
      </c>
      <c r="H310" t="s">
        <v>57</v>
      </c>
      <c r="I310" s="3">
        <v>42728</v>
      </c>
      <c r="J310" s="3">
        <v>42820</v>
      </c>
      <c r="K310" s="8" t="str">
        <f>IF(Sales_Pipeline[[#This Row],[Close_Date]]="","",TEXT(Sales_Pipeline[[#This Row],[Close_Date]],"ddd"))</f>
        <v>Sun</v>
      </c>
      <c r="L310" s="8" t="str">
        <f>IF(Sales_Pipeline[[#This Row],[Close_Date]]="","",TEXT(Sales_Pipeline[[#This Row],[Close_Date]],"mmm"))</f>
        <v>Mar</v>
      </c>
      <c r="M310" s="8" t="str">
        <f>IF(Sales_Pipeline[[#This Row],[Close_Date]]="","","Q"&amp;ROUNDUP(MONTH(Sales_Pipeline[[#This Row],[Close_Date]])/3,0))</f>
        <v>Q1</v>
      </c>
      <c r="N310" s="2" cm="1">
        <f t="array" ref="N310">IFERROR(_xlfn.IFS(Sales_Pipeline[[#This Row],[Deal_Stage]]="Won",_xlfn.XLOOKUP(Sales_Pipeline[[#This Row],[Product]],Products!$A$2:$A$8,Products!$C$2:$C$8),Sales_Pipeline[[#This Row],[Deal_Stage]]="Lost",_xlfn.XLOOKUP(Sales_Pipeline[[#This Row],[Product]],Products!$A$2:$A$8,Products!$C$2:$C$8)),"")</f>
        <v>5482</v>
      </c>
      <c r="O310" s="2">
        <v>5228</v>
      </c>
    </row>
    <row r="311" spans="1:15" x14ac:dyDescent="0.3">
      <c r="A311" t="s">
        <v>453</v>
      </c>
      <c r="B311" t="s">
        <v>15</v>
      </c>
      <c r="C311" t="str">
        <f>_xlfn.XLOOKUP(Sales_Pipeline[[#This Row],[Sales_Agent]],Sales_Teams[Sales_Agent],Sales_Teams[Manager])</f>
        <v>Melvin Marxen</v>
      </c>
      <c r="D311" t="str">
        <f>_xlfn.XLOOKUP(Sales_Pipeline[[#This Row],[Manager]],Sales_Teams[Manager],Sales_Teams[Regional_Office])</f>
        <v>Central</v>
      </c>
      <c r="E311" t="s">
        <v>76</v>
      </c>
      <c r="F311" t="s">
        <v>187</v>
      </c>
      <c r="G311" t="str">
        <f>IFERROR(_xlfn.XLOOKUP(Sales_Pipeline[[#This Row],[Account]],Accounts!$A$2:$A$86,Accounts!$F$2:$F$86),"")</f>
        <v>United States</v>
      </c>
      <c r="H311" t="s">
        <v>57</v>
      </c>
      <c r="I311" s="3">
        <v>42728</v>
      </c>
      <c r="J311" s="3">
        <v>42808</v>
      </c>
      <c r="K311" s="8" t="str">
        <f>IF(Sales_Pipeline[[#This Row],[Close_Date]]="","",TEXT(Sales_Pipeline[[#This Row],[Close_Date]],"ddd"))</f>
        <v>Tue</v>
      </c>
      <c r="L311" s="8" t="str">
        <f>IF(Sales_Pipeline[[#This Row],[Close_Date]]="","",TEXT(Sales_Pipeline[[#This Row],[Close_Date]],"mmm"))</f>
        <v>Mar</v>
      </c>
      <c r="M311" s="8" t="str">
        <f>IF(Sales_Pipeline[[#This Row],[Close_Date]]="","","Q"&amp;ROUNDUP(MONTH(Sales_Pipeline[[#This Row],[Close_Date]])/3,0))</f>
        <v>Q1</v>
      </c>
      <c r="N311" s="2" cm="1">
        <f t="array" ref="N311">IFERROR(_xlfn.IFS(Sales_Pipeline[[#This Row],[Deal_Stage]]="Won",_xlfn.XLOOKUP(Sales_Pipeline[[#This Row],[Product]],Products!$A$2:$A$8,Products!$C$2:$C$8),Sales_Pipeline[[#This Row],[Deal_Stage]]="Lost",_xlfn.XLOOKUP(Sales_Pipeline[[#This Row],[Product]],Products!$A$2:$A$8,Products!$C$2:$C$8)),"")</f>
        <v>3393</v>
      </c>
      <c r="O311" s="2">
        <v>3358</v>
      </c>
    </row>
    <row r="312" spans="1:15" x14ac:dyDescent="0.3">
      <c r="A312" t="s">
        <v>454</v>
      </c>
      <c r="B312" t="s">
        <v>38</v>
      </c>
      <c r="C312" t="str">
        <f>_xlfn.XLOOKUP(Sales_Pipeline[[#This Row],[Sales_Agent]],Sales_Teams[Sales_Agent],Sales_Teams[Manager])</f>
        <v>Celia Rouche</v>
      </c>
      <c r="D312" t="str">
        <f>_xlfn.XLOOKUP(Sales_Pipeline[[#This Row],[Manager]],Sales_Teams[Manager],Sales_Teams[Regional_Office])</f>
        <v>West</v>
      </c>
      <c r="E312" t="s">
        <v>84</v>
      </c>
      <c r="F312" t="s">
        <v>125</v>
      </c>
      <c r="G312" t="str">
        <f>IFERROR(_xlfn.XLOOKUP(Sales_Pipeline[[#This Row],[Account]],Accounts!$A$2:$A$86,Accounts!$F$2:$F$86),"")</f>
        <v>United States</v>
      </c>
      <c r="H312" t="s">
        <v>82</v>
      </c>
      <c r="I312" s="3">
        <v>42728</v>
      </c>
      <c r="J312" s="3">
        <v>42823</v>
      </c>
      <c r="K312" s="8" t="str">
        <f>IF(Sales_Pipeline[[#This Row],[Close_Date]]="","",TEXT(Sales_Pipeline[[#This Row],[Close_Date]],"ddd"))</f>
        <v>Wed</v>
      </c>
      <c r="L312" s="8" t="str">
        <f>IF(Sales_Pipeline[[#This Row],[Close_Date]]="","",TEXT(Sales_Pipeline[[#This Row],[Close_Date]],"mmm"))</f>
        <v>Mar</v>
      </c>
      <c r="M312" s="8" t="str">
        <f>IF(Sales_Pipeline[[#This Row],[Close_Date]]="","","Q"&amp;ROUNDUP(MONTH(Sales_Pipeline[[#This Row],[Close_Date]])/3,0))</f>
        <v>Q1</v>
      </c>
      <c r="N312" s="2" cm="1">
        <f t="array" ref="N312">IFERROR(_xlfn.IFS(Sales_Pipeline[[#This Row],[Deal_Stage]]="Won",_xlfn.XLOOKUP(Sales_Pipeline[[#This Row],[Product]],Products!$A$2:$A$8,Products!$C$2:$C$8),Sales_Pipeline[[#This Row],[Deal_Stage]]="Lost",_xlfn.XLOOKUP(Sales_Pipeline[[#This Row],[Product]],Products!$A$2:$A$8,Products!$C$2:$C$8)),"")</f>
        <v>5482</v>
      </c>
      <c r="O312" s="2">
        <v>0</v>
      </c>
    </row>
    <row r="313" spans="1:15" x14ac:dyDescent="0.3">
      <c r="A313" t="s">
        <v>455</v>
      </c>
      <c r="B313" t="s">
        <v>10</v>
      </c>
      <c r="C313" t="str">
        <f>_xlfn.XLOOKUP(Sales_Pipeline[[#This Row],[Sales_Agent]],Sales_Teams[Sales_Agent],Sales_Teams[Manager])</f>
        <v>Melvin Marxen</v>
      </c>
      <c r="D313" t="str">
        <f>_xlfn.XLOOKUP(Sales_Pipeline[[#This Row],[Manager]],Sales_Teams[Manager],Sales_Teams[Regional_Office])</f>
        <v>Central</v>
      </c>
      <c r="E313" t="s">
        <v>63</v>
      </c>
      <c r="F313" t="s">
        <v>64</v>
      </c>
      <c r="G313" t="str">
        <f>IFERROR(_xlfn.XLOOKUP(Sales_Pipeline[[#This Row],[Account]],Accounts!$A$2:$A$86,Accounts!$F$2:$F$86),"")</f>
        <v>United States</v>
      </c>
      <c r="H313" t="s">
        <v>57</v>
      </c>
      <c r="I313" s="3">
        <v>42728</v>
      </c>
      <c r="J313" s="3">
        <v>42825</v>
      </c>
      <c r="K313" s="8" t="str">
        <f>IF(Sales_Pipeline[[#This Row],[Close_Date]]="","",TEXT(Sales_Pipeline[[#This Row],[Close_Date]],"ddd"))</f>
        <v>Fri</v>
      </c>
      <c r="L313" s="8" t="str">
        <f>IF(Sales_Pipeline[[#This Row],[Close_Date]]="","",TEXT(Sales_Pipeline[[#This Row],[Close_Date]],"mmm"))</f>
        <v>Mar</v>
      </c>
      <c r="M313" s="8" t="str">
        <f>IF(Sales_Pipeline[[#This Row],[Close_Date]]="","","Q"&amp;ROUNDUP(MONTH(Sales_Pipeline[[#This Row],[Close_Date]])/3,0))</f>
        <v>Q1</v>
      </c>
      <c r="N313" s="2" cm="1">
        <f t="array" ref="N313">IFERROR(_xlfn.IFS(Sales_Pipeline[[#This Row],[Deal_Stage]]="Won",_xlfn.XLOOKUP(Sales_Pipeline[[#This Row],[Product]],Products!$A$2:$A$8,Products!$C$2:$C$8),Sales_Pipeline[[#This Row],[Deal_Stage]]="Lost",_xlfn.XLOOKUP(Sales_Pipeline[[#This Row],[Product]],Products!$A$2:$A$8,Products!$C$2:$C$8)),"")</f>
        <v>550</v>
      </c>
      <c r="O313" s="2">
        <v>517</v>
      </c>
    </row>
    <row r="314" spans="1:15" x14ac:dyDescent="0.3">
      <c r="A314" t="s">
        <v>456</v>
      </c>
      <c r="B314" t="s">
        <v>9</v>
      </c>
      <c r="C314" t="str">
        <f>_xlfn.XLOOKUP(Sales_Pipeline[[#This Row],[Sales_Agent]],Sales_Teams[Sales_Agent],Sales_Teams[Manager])</f>
        <v>Dustin Brinkmann</v>
      </c>
      <c r="D314" t="str">
        <f>_xlfn.XLOOKUP(Sales_Pipeline[[#This Row],[Manager]],Sales_Teams[Manager],Sales_Teams[Regional_Office])</f>
        <v>Central</v>
      </c>
      <c r="E314" t="s">
        <v>63</v>
      </c>
      <c r="F314" t="s">
        <v>214</v>
      </c>
      <c r="G314" t="str">
        <f>IFERROR(_xlfn.XLOOKUP(Sales_Pipeline[[#This Row],[Account]],Accounts!$A$2:$A$86,Accounts!$F$2:$F$86),"")</f>
        <v>United States</v>
      </c>
      <c r="H314" t="s">
        <v>57</v>
      </c>
      <c r="I314" s="3">
        <v>42728</v>
      </c>
      <c r="J314" s="3">
        <v>42797</v>
      </c>
      <c r="K314" s="8" t="str">
        <f>IF(Sales_Pipeline[[#This Row],[Close_Date]]="","",TEXT(Sales_Pipeline[[#This Row],[Close_Date]],"ddd"))</f>
        <v>Fri</v>
      </c>
      <c r="L314" s="8" t="str">
        <f>IF(Sales_Pipeline[[#This Row],[Close_Date]]="","",TEXT(Sales_Pipeline[[#This Row],[Close_Date]],"mmm"))</f>
        <v>Mar</v>
      </c>
      <c r="M314" s="8" t="str">
        <f>IF(Sales_Pipeline[[#This Row],[Close_Date]]="","","Q"&amp;ROUNDUP(MONTH(Sales_Pipeline[[#This Row],[Close_Date]])/3,0))</f>
        <v>Q1</v>
      </c>
      <c r="N314" s="2" cm="1">
        <f t="array" ref="N314">IFERROR(_xlfn.IFS(Sales_Pipeline[[#This Row],[Deal_Stage]]="Won",_xlfn.XLOOKUP(Sales_Pipeline[[#This Row],[Product]],Products!$A$2:$A$8,Products!$C$2:$C$8),Sales_Pipeline[[#This Row],[Deal_Stage]]="Lost",_xlfn.XLOOKUP(Sales_Pipeline[[#This Row],[Product]],Products!$A$2:$A$8,Products!$C$2:$C$8)),"")</f>
        <v>550</v>
      </c>
      <c r="O314" s="2">
        <v>615</v>
      </c>
    </row>
    <row r="315" spans="1:15" x14ac:dyDescent="0.3">
      <c r="A315" t="s">
        <v>457</v>
      </c>
      <c r="B315" t="s">
        <v>14</v>
      </c>
      <c r="C315" t="str">
        <f>_xlfn.XLOOKUP(Sales_Pipeline[[#This Row],[Sales_Agent]],Sales_Teams[Sales_Agent],Sales_Teams[Manager])</f>
        <v>Melvin Marxen</v>
      </c>
      <c r="D315" t="str">
        <f>_xlfn.XLOOKUP(Sales_Pipeline[[#This Row],[Manager]],Sales_Teams[Manager],Sales_Teams[Regional_Office])</f>
        <v>Central</v>
      </c>
      <c r="E315" t="s">
        <v>63</v>
      </c>
      <c r="F315" t="s">
        <v>223</v>
      </c>
      <c r="G315" t="str">
        <f>IFERROR(_xlfn.XLOOKUP(Sales_Pipeline[[#This Row],[Account]],Accounts!$A$2:$A$86,Accounts!$F$2:$F$86),"")</f>
        <v>United States</v>
      </c>
      <c r="H315" t="s">
        <v>82</v>
      </c>
      <c r="I315" s="3">
        <v>42728</v>
      </c>
      <c r="J315" s="3">
        <v>42804</v>
      </c>
      <c r="K315" s="8" t="str">
        <f>IF(Sales_Pipeline[[#This Row],[Close_Date]]="","",TEXT(Sales_Pipeline[[#This Row],[Close_Date]],"ddd"))</f>
        <v>Fri</v>
      </c>
      <c r="L315" s="8" t="str">
        <f>IF(Sales_Pipeline[[#This Row],[Close_Date]]="","",TEXT(Sales_Pipeline[[#This Row],[Close_Date]],"mmm"))</f>
        <v>Mar</v>
      </c>
      <c r="M315" s="8" t="str">
        <f>IF(Sales_Pipeline[[#This Row],[Close_Date]]="","","Q"&amp;ROUNDUP(MONTH(Sales_Pipeline[[#This Row],[Close_Date]])/3,0))</f>
        <v>Q1</v>
      </c>
      <c r="N315" s="2" cm="1">
        <f t="array" ref="N315">IFERROR(_xlfn.IFS(Sales_Pipeline[[#This Row],[Deal_Stage]]="Won",_xlfn.XLOOKUP(Sales_Pipeline[[#This Row],[Product]],Products!$A$2:$A$8,Products!$C$2:$C$8),Sales_Pipeline[[#This Row],[Deal_Stage]]="Lost",_xlfn.XLOOKUP(Sales_Pipeline[[#This Row],[Product]],Products!$A$2:$A$8,Products!$C$2:$C$8)),"")</f>
        <v>550</v>
      </c>
      <c r="O315" s="2">
        <v>0</v>
      </c>
    </row>
    <row r="316" spans="1:15" x14ac:dyDescent="0.3">
      <c r="A316" t="s">
        <v>458</v>
      </c>
      <c r="B316" t="s">
        <v>7</v>
      </c>
      <c r="C316" t="str">
        <f>_xlfn.XLOOKUP(Sales_Pipeline[[#This Row],[Sales_Agent]],Sales_Teams[Sales_Agent],Sales_Teams[Manager])</f>
        <v>Dustin Brinkmann</v>
      </c>
      <c r="D316" t="str">
        <f>_xlfn.XLOOKUP(Sales_Pipeline[[#This Row],[Manager]],Sales_Teams[Manager],Sales_Teams[Regional_Office])</f>
        <v>Central</v>
      </c>
      <c r="E316" t="s">
        <v>61</v>
      </c>
      <c r="F316" t="s">
        <v>234</v>
      </c>
      <c r="G316" t="str">
        <f>IFERROR(_xlfn.XLOOKUP(Sales_Pipeline[[#This Row],[Account]],Accounts!$A$2:$A$86,Accounts!$F$2:$F$86),"")</f>
        <v>United States</v>
      </c>
      <c r="H316" t="s">
        <v>57</v>
      </c>
      <c r="I316" s="3">
        <v>42728</v>
      </c>
      <c r="J316" s="3">
        <v>42802</v>
      </c>
      <c r="K316" s="8" t="str">
        <f>IF(Sales_Pipeline[[#This Row],[Close_Date]]="","",TEXT(Sales_Pipeline[[#This Row],[Close_Date]],"ddd"))</f>
        <v>Wed</v>
      </c>
      <c r="L316" s="8" t="str">
        <f>IF(Sales_Pipeline[[#This Row],[Close_Date]]="","",TEXT(Sales_Pipeline[[#This Row],[Close_Date]],"mmm"))</f>
        <v>Mar</v>
      </c>
      <c r="M316" s="8" t="str">
        <f>IF(Sales_Pipeline[[#This Row],[Close_Date]]="","","Q"&amp;ROUNDUP(MONTH(Sales_Pipeline[[#This Row],[Close_Date]])/3,0))</f>
        <v>Q1</v>
      </c>
      <c r="N316" s="2" cm="1">
        <f t="array" ref="N316">IFERROR(_xlfn.IFS(Sales_Pipeline[[#This Row],[Deal_Stage]]="Won",_xlfn.XLOOKUP(Sales_Pipeline[[#This Row],[Product]],Products!$A$2:$A$8,Products!$C$2:$C$8),Sales_Pipeline[[#This Row],[Deal_Stage]]="Lost",_xlfn.XLOOKUP(Sales_Pipeline[[#This Row],[Product]],Products!$A$2:$A$8,Products!$C$2:$C$8)),"")</f>
        <v>55</v>
      </c>
      <c r="O316" s="2">
        <v>62</v>
      </c>
    </row>
    <row r="317" spans="1:15" x14ac:dyDescent="0.3">
      <c r="A317" t="s">
        <v>459</v>
      </c>
      <c r="B317" t="s">
        <v>15</v>
      </c>
      <c r="C317" t="str">
        <f>_xlfn.XLOOKUP(Sales_Pipeline[[#This Row],[Sales_Agent]],Sales_Teams[Sales_Agent],Sales_Teams[Manager])</f>
        <v>Melvin Marxen</v>
      </c>
      <c r="D317" t="str">
        <f>_xlfn.XLOOKUP(Sales_Pipeline[[#This Row],[Manager]],Sales_Teams[Manager],Sales_Teams[Regional_Office])</f>
        <v>Central</v>
      </c>
      <c r="E317" t="s">
        <v>84</v>
      </c>
      <c r="F317" t="s">
        <v>59</v>
      </c>
      <c r="G317" t="str">
        <f>IFERROR(_xlfn.XLOOKUP(Sales_Pipeline[[#This Row],[Account]],Accounts!$A$2:$A$86,Accounts!$F$2:$F$86),"")</f>
        <v>United States</v>
      </c>
      <c r="H317" t="s">
        <v>57</v>
      </c>
      <c r="I317" s="3">
        <v>42729</v>
      </c>
      <c r="J317" s="3">
        <v>42807</v>
      </c>
      <c r="K317" s="8" t="str">
        <f>IF(Sales_Pipeline[[#This Row],[Close_Date]]="","",TEXT(Sales_Pipeline[[#This Row],[Close_Date]],"ddd"))</f>
        <v>Mon</v>
      </c>
      <c r="L317" s="8" t="str">
        <f>IF(Sales_Pipeline[[#This Row],[Close_Date]]="","",TEXT(Sales_Pipeline[[#This Row],[Close_Date]],"mmm"))</f>
        <v>Mar</v>
      </c>
      <c r="M317" s="8" t="str">
        <f>IF(Sales_Pipeline[[#This Row],[Close_Date]]="","","Q"&amp;ROUNDUP(MONTH(Sales_Pipeline[[#This Row],[Close_Date]])/3,0))</f>
        <v>Q1</v>
      </c>
      <c r="N317" s="2" cm="1">
        <f t="array" ref="N317">IFERROR(_xlfn.IFS(Sales_Pipeline[[#This Row],[Deal_Stage]]="Won",_xlfn.XLOOKUP(Sales_Pipeline[[#This Row],[Product]],Products!$A$2:$A$8,Products!$C$2:$C$8),Sales_Pipeline[[#This Row],[Deal_Stage]]="Lost",_xlfn.XLOOKUP(Sales_Pipeline[[#This Row],[Product]],Products!$A$2:$A$8,Products!$C$2:$C$8)),"")</f>
        <v>5482</v>
      </c>
      <c r="O317" s="2">
        <v>4711</v>
      </c>
    </row>
    <row r="318" spans="1:15" x14ac:dyDescent="0.3">
      <c r="A318" t="s">
        <v>460</v>
      </c>
      <c r="B318" t="s">
        <v>28</v>
      </c>
      <c r="C318" t="str">
        <f>_xlfn.XLOOKUP(Sales_Pipeline[[#This Row],[Sales_Agent]],Sales_Teams[Sales_Agent],Sales_Teams[Manager])</f>
        <v>Rocco Neubert</v>
      </c>
      <c r="D318" t="str">
        <f>_xlfn.XLOOKUP(Sales_Pipeline[[#This Row],[Manager]],Sales_Teams[Manager],Sales_Teams[Regional_Office])</f>
        <v>East</v>
      </c>
      <c r="E318" t="s">
        <v>8953</v>
      </c>
      <c r="F318" t="s">
        <v>196</v>
      </c>
      <c r="G318" t="str">
        <f>IFERROR(_xlfn.XLOOKUP(Sales_Pipeline[[#This Row],[Account]],Accounts!$A$2:$A$86,Accounts!$F$2:$F$86),"")</f>
        <v>United States</v>
      </c>
      <c r="H318" t="s">
        <v>82</v>
      </c>
      <c r="I318" s="3">
        <v>42729</v>
      </c>
      <c r="J318" s="3">
        <v>42817</v>
      </c>
      <c r="K318" s="8" t="str">
        <f>IF(Sales_Pipeline[[#This Row],[Close_Date]]="","",TEXT(Sales_Pipeline[[#This Row],[Close_Date]],"ddd"))</f>
        <v>Thu</v>
      </c>
      <c r="L318" s="8" t="str">
        <f>IF(Sales_Pipeline[[#This Row],[Close_Date]]="","",TEXT(Sales_Pipeline[[#This Row],[Close_Date]],"mmm"))</f>
        <v>Mar</v>
      </c>
      <c r="M318" s="8" t="str">
        <f>IF(Sales_Pipeline[[#This Row],[Close_Date]]="","","Q"&amp;ROUNDUP(MONTH(Sales_Pipeline[[#This Row],[Close_Date]])/3,0))</f>
        <v>Q1</v>
      </c>
      <c r="N318" s="2" cm="1">
        <f t="array" ref="N318">IFERROR(_xlfn.IFS(Sales_Pipeline[[#This Row],[Deal_Stage]]="Won",_xlfn.XLOOKUP(Sales_Pipeline[[#This Row],[Product]],Products!$A$2:$A$8,Products!$C$2:$C$8),Sales_Pipeline[[#This Row],[Deal_Stage]]="Lost",_xlfn.XLOOKUP(Sales_Pipeline[[#This Row],[Product]],Products!$A$2:$A$8,Products!$C$2:$C$8)),"")</f>
        <v>4821</v>
      </c>
      <c r="O318" s="2">
        <v>0</v>
      </c>
    </row>
    <row r="319" spans="1:15" x14ac:dyDescent="0.3">
      <c r="A319" t="s">
        <v>461</v>
      </c>
      <c r="B319" t="s">
        <v>22</v>
      </c>
      <c r="C319" t="str">
        <f>_xlfn.XLOOKUP(Sales_Pipeline[[#This Row],[Sales_Agent]],Sales_Teams[Sales_Agent],Sales_Teams[Manager])</f>
        <v>Cara Losch</v>
      </c>
      <c r="D319" t="str">
        <f>_xlfn.XLOOKUP(Sales_Pipeline[[#This Row],[Manager]],Sales_Teams[Manager],Sales_Teams[Regional_Office])</f>
        <v>East</v>
      </c>
      <c r="E319" t="s">
        <v>63</v>
      </c>
      <c r="F319" t="s">
        <v>293</v>
      </c>
      <c r="G319" t="str">
        <f>IFERROR(_xlfn.XLOOKUP(Sales_Pipeline[[#This Row],[Account]],Accounts!$A$2:$A$86,Accounts!$F$2:$F$86),"")</f>
        <v>United States</v>
      </c>
      <c r="H319" t="s">
        <v>57</v>
      </c>
      <c r="I319" s="3">
        <v>42729</v>
      </c>
      <c r="J319" s="3">
        <v>42824</v>
      </c>
      <c r="K319" s="8" t="str">
        <f>IF(Sales_Pipeline[[#This Row],[Close_Date]]="","",TEXT(Sales_Pipeline[[#This Row],[Close_Date]],"ddd"))</f>
        <v>Thu</v>
      </c>
      <c r="L319" s="8" t="str">
        <f>IF(Sales_Pipeline[[#This Row],[Close_Date]]="","",TEXT(Sales_Pipeline[[#This Row],[Close_Date]],"mmm"))</f>
        <v>Mar</v>
      </c>
      <c r="M319" s="8" t="str">
        <f>IF(Sales_Pipeline[[#This Row],[Close_Date]]="","","Q"&amp;ROUNDUP(MONTH(Sales_Pipeline[[#This Row],[Close_Date]])/3,0))</f>
        <v>Q1</v>
      </c>
      <c r="N319" s="2" cm="1">
        <f t="array" ref="N319">IFERROR(_xlfn.IFS(Sales_Pipeline[[#This Row],[Deal_Stage]]="Won",_xlfn.XLOOKUP(Sales_Pipeline[[#This Row],[Product]],Products!$A$2:$A$8,Products!$C$2:$C$8),Sales_Pipeline[[#This Row],[Deal_Stage]]="Lost",_xlfn.XLOOKUP(Sales_Pipeline[[#This Row],[Product]],Products!$A$2:$A$8,Products!$C$2:$C$8)),"")</f>
        <v>550</v>
      </c>
      <c r="O319" s="2">
        <v>510</v>
      </c>
    </row>
    <row r="320" spans="1:15" x14ac:dyDescent="0.3">
      <c r="A320" t="s">
        <v>462</v>
      </c>
      <c r="B320" t="s">
        <v>13</v>
      </c>
      <c r="C320" t="str">
        <f>_xlfn.XLOOKUP(Sales_Pipeline[[#This Row],[Sales_Agent]],Sales_Teams[Sales_Agent],Sales_Teams[Manager])</f>
        <v>Melvin Marxen</v>
      </c>
      <c r="D320" t="str">
        <f>_xlfn.XLOOKUP(Sales_Pipeline[[#This Row],[Manager]],Sales_Teams[Manager],Sales_Teams[Regional_Office])</f>
        <v>Central</v>
      </c>
      <c r="E320" t="s">
        <v>8953</v>
      </c>
      <c r="F320" t="s">
        <v>105</v>
      </c>
      <c r="G320" t="str">
        <f>IFERROR(_xlfn.XLOOKUP(Sales_Pipeline[[#This Row],[Account]],Accounts!$A$2:$A$86,Accounts!$F$2:$F$86),"")</f>
        <v>United States</v>
      </c>
      <c r="H320" t="s">
        <v>57</v>
      </c>
      <c r="I320" s="3">
        <v>42729</v>
      </c>
      <c r="J320" s="3">
        <v>42819</v>
      </c>
      <c r="K320" s="8" t="str">
        <f>IF(Sales_Pipeline[[#This Row],[Close_Date]]="","",TEXT(Sales_Pipeline[[#This Row],[Close_Date]],"ddd"))</f>
        <v>Sat</v>
      </c>
      <c r="L320" s="8" t="str">
        <f>IF(Sales_Pipeline[[#This Row],[Close_Date]]="","",TEXT(Sales_Pipeline[[#This Row],[Close_Date]],"mmm"))</f>
        <v>Mar</v>
      </c>
      <c r="M320" s="8" t="str">
        <f>IF(Sales_Pipeline[[#This Row],[Close_Date]]="","","Q"&amp;ROUNDUP(MONTH(Sales_Pipeline[[#This Row],[Close_Date]])/3,0))</f>
        <v>Q1</v>
      </c>
      <c r="N320" s="2" cm="1">
        <f t="array" ref="N320">IFERROR(_xlfn.IFS(Sales_Pipeline[[#This Row],[Deal_Stage]]="Won",_xlfn.XLOOKUP(Sales_Pipeline[[#This Row],[Product]],Products!$A$2:$A$8,Products!$C$2:$C$8),Sales_Pipeline[[#This Row],[Deal_Stage]]="Lost",_xlfn.XLOOKUP(Sales_Pipeline[[#This Row],[Product]],Products!$A$2:$A$8,Products!$C$2:$C$8)),"")</f>
        <v>4821</v>
      </c>
      <c r="O320" s="2">
        <v>4891</v>
      </c>
    </row>
    <row r="321" spans="1:15" x14ac:dyDescent="0.3">
      <c r="A321" t="s">
        <v>463</v>
      </c>
      <c r="B321" t="s">
        <v>36</v>
      </c>
      <c r="C321" t="str">
        <f>_xlfn.XLOOKUP(Sales_Pipeline[[#This Row],[Sales_Agent]],Sales_Teams[Sales_Agent],Sales_Teams[Manager])</f>
        <v>Celia Rouche</v>
      </c>
      <c r="D321" t="str">
        <f>_xlfn.XLOOKUP(Sales_Pipeline[[#This Row],[Manager]],Sales_Teams[Manager],Sales_Teams[Regional_Office])</f>
        <v>West</v>
      </c>
      <c r="E321" t="s">
        <v>55</v>
      </c>
      <c r="F321" t="s">
        <v>125</v>
      </c>
      <c r="G321" t="str">
        <f>IFERROR(_xlfn.XLOOKUP(Sales_Pipeline[[#This Row],[Account]],Accounts!$A$2:$A$86,Accounts!$F$2:$F$86),"")</f>
        <v>United States</v>
      </c>
      <c r="H321" t="s">
        <v>57</v>
      </c>
      <c r="I321" s="3">
        <v>42729</v>
      </c>
      <c r="J321" s="3">
        <v>42811</v>
      </c>
      <c r="K321" s="8" t="str">
        <f>IF(Sales_Pipeline[[#This Row],[Close_Date]]="","",TEXT(Sales_Pipeline[[#This Row],[Close_Date]],"ddd"))</f>
        <v>Fri</v>
      </c>
      <c r="L321" s="8" t="str">
        <f>IF(Sales_Pipeline[[#This Row],[Close_Date]]="","",TEXT(Sales_Pipeline[[#This Row],[Close_Date]],"mmm"))</f>
        <v>Mar</v>
      </c>
      <c r="M321" s="8" t="str">
        <f>IF(Sales_Pipeline[[#This Row],[Close_Date]]="","","Q"&amp;ROUNDUP(MONTH(Sales_Pipeline[[#This Row],[Close_Date]])/3,0))</f>
        <v>Q1</v>
      </c>
      <c r="N321" s="2" cm="1">
        <f t="array" ref="N321">IFERROR(_xlfn.IFS(Sales_Pipeline[[#This Row],[Deal_Stage]]="Won",_xlfn.XLOOKUP(Sales_Pipeline[[#This Row],[Product]],Products!$A$2:$A$8,Products!$C$2:$C$8),Sales_Pipeline[[#This Row],[Deal_Stage]]="Lost",_xlfn.XLOOKUP(Sales_Pipeline[[#This Row],[Product]],Products!$A$2:$A$8,Products!$C$2:$C$8)),"")</f>
        <v>1096</v>
      </c>
      <c r="O321" s="2">
        <v>926</v>
      </c>
    </row>
    <row r="322" spans="1:15" x14ac:dyDescent="0.3">
      <c r="A322" t="s">
        <v>464</v>
      </c>
      <c r="B322" t="s">
        <v>8</v>
      </c>
      <c r="C322" t="str">
        <f>_xlfn.XLOOKUP(Sales_Pipeline[[#This Row],[Sales_Agent]],Sales_Teams[Sales_Agent],Sales_Teams[Manager])</f>
        <v>Dustin Brinkmann</v>
      </c>
      <c r="D322" t="str">
        <f>_xlfn.XLOOKUP(Sales_Pipeline[[#This Row],[Manager]],Sales_Teams[Manager],Sales_Teams[Regional_Office])</f>
        <v>Central</v>
      </c>
      <c r="E322" t="s">
        <v>61</v>
      </c>
      <c r="F322" t="s">
        <v>318</v>
      </c>
      <c r="G322" t="str">
        <f>IFERROR(_xlfn.XLOOKUP(Sales_Pipeline[[#This Row],[Account]],Accounts!$A$2:$A$86,Accounts!$F$2:$F$86),"")</f>
        <v>Kenya</v>
      </c>
      <c r="H322" t="s">
        <v>57</v>
      </c>
      <c r="I322" s="3">
        <v>42729</v>
      </c>
      <c r="J322" s="3">
        <v>42804</v>
      </c>
      <c r="K322" s="8" t="str">
        <f>IF(Sales_Pipeline[[#This Row],[Close_Date]]="","",TEXT(Sales_Pipeline[[#This Row],[Close_Date]],"ddd"))</f>
        <v>Fri</v>
      </c>
      <c r="L322" s="8" t="str">
        <f>IF(Sales_Pipeline[[#This Row],[Close_Date]]="","",TEXT(Sales_Pipeline[[#This Row],[Close_Date]],"mmm"))</f>
        <v>Mar</v>
      </c>
      <c r="M322" s="8" t="str">
        <f>IF(Sales_Pipeline[[#This Row],[Close_Date]]="","","Q"&amp;ROUNDUP(MONTH(Sales_Pipeline[[#This Row],[Close_Date]])/3,0))</f>
        <v>Q1</v>
      </c>
      <c r="N322" s="2" cm="1">
        <f t="array" ref="N322">IFERROR(_xlfn.IFS(Sales_Pipeline[[#This Row],[Deal_Stage]]="Won",_xlfn.XLOOKUP(Sales_Pipeline[[#This Row],[Product]],Products!$A$2:$A$8,Products!$C$2:$C$8),Sales_Pipeline[[#This Row],[Deal_Stage]]="Lost",_xlfn.XLOOKUP(Sales_Pipeline[[#This Row],[Product]],Products!$A$2:$A$8,Products!$C$2:$C$8)),"")</f>
        <v>55</v>
      </c>
      <c r="O322" s="2">
        <v>56</v>
      </c>
    </row>
    <row r="323" spans="1:15" x14ac:dyDescent="0.3">
      <c r="A323" t="s">
        <v>465</v>
      </c>
      <c r="B323" t="s">
        <v>45</v>
      </c>
      <c r="C323" t="str">
        <f>_xlfn.XLOOKUP(Sales_Pipeline[[#This Row],[Sales_Agent]],Sales_Teams[Sales_Agent],Sales_Teams[Manager])</f>
        <v>Summer Sewald</v>
      </c>
      <c r="D323" t="str">
        <f>_xlfn.XLOOKUP(Sales_Pipeline[[#This Row],[Manager]],Sales_Teams[Manager],Sales_Teams[Regional_Office])</f>
        <v>West</v>
      </c>
      <c r="E323" t="s">
        <v>63</v>
      </c>
      <c r="F323" t="s">
        <v>94</v>
      </c>
      <c r="G323" t="str">
        <f>IFERROR(_xlfn.XLOOKUP(Sales_Pipeline[[#This Row],[Account]],Accounts!$A$2:$A$86,Accounts!$F$2:$F$86),"")</f>
        <v>United States</v>
      </c>
      <c r="H323" t="s">
        <v>77</v>
      </c>
      <c r="I323" s="3">
        <v>42729</v>
      </c>
      <c r="K323" s="8" t="str">
        <f>IF(Sales_Pipeline[[#This Row],[Close_Date]]="","",TEXT(Sales_Pipeline[[#This Row],[Close_Date]],"ddd"))</f>
        <v/>
      </c>
      <c r="L323" s="8" t="str">
        <f>IF(Sales_Pipeline[[#This Row],[Close_Date]]="","",TEXT(Sales_Pipeline[[#This Row],[Close_Date]],"mmm"))</f>
        <v/>
      </c>
      <c r="M323" s="8" t="str">
        <f>IF(Sales_Pipeline[[#This Row],[Close_Date]]="","","Q"&amp;ROUNDUP(MONTH(Sales_Pipeline[[#This Row],[Close_Date]])/3,0))</f>
        <v/>
      </c>
      <c r="N323" s="2" t="str" cm="1">
        <f t="array" ref="N323">IFERROR(_xlfn.IFS(Sales_Pipeline[[#This Row],[Deal_Stage]]="Won",_xlfn.XLOOKUP(Sales_Pipeline[[#This Row],[Product]],Products!$A$2:$A$8,Products!$C$2:$C$8),Sales_Pipeline[[#This Row],[Deal_Stage]]="Lost",_xlfn.XLOOKUP(Sales_Pipeline[[#This Row],[Product]],Products!$A$2:$A$8,Products!$C$2:$C$8)),"")</f>
        <v/>
      </c>
      <c r="O323" s="2">
        <v>0</v>
      </c>
    </row>
    <row r="324" spans="1:15" x14ac:dyDescent="0.3">
      <c r="A324" t="s">
        <v>466</v>
      </c>
      <c r="B324" t="s">
        <v>35</v>
      </c>
      <c r="C324" t="str">
        <f>_xlfn.XLOOKUP(Sales_Pipeline[[#This Row],[Sales_Agent]],Sales_Teams[Sales_Agent],Sales_Teams[Manager])</f>
        <v>Celia Rouche</v>
      </c>
      <c r="D324" t="str">
        <f>_xlfn.XLOOKUP(Sales_Pipeline[[#This Row],[Manager]],Sales_Teams[Manager],Sales_Teams[Regional_Office])</f>
        <v>West</v>
      </c>
      <c r="E324" t="s">
        <v>63</v>
      </c>
      <c r="G324" t="str">
        <f>IFERROR(_xlfn.XLOOKUP(Sales_Pipeline[[#This Row],[Account]],Accounts!$A$2:$A$86,Accounts!$F$2:$F$86),"")</f>
        <v/>
      </c>
      <c r="H324" t="s">
        <v>77</v>
      </c>
      <c r="I324" s="3">
        <v>42729</v>
      </c>
      <c r="K324" s="8" t="str">
        <f>IF(Sales_Pipeline[[#This Row],[Close_Date]]="","",TEXT(Sales_Pipeline[[#This Row],[Close_Date]],"ddd"))</f>
        <v/>
      </c>
      <c r="L324" s="8" t="str">
        <f>IF(Sales_Pipeline[[#This Row],[Close_Date]]="","",TEXT(Sales_Pipeline[[#This Row],[Close_Date]],"mmm"))</f>
        <v/>
      </c>
      <c r="M324" s="8" t="str">
        <f>IF(Sales_Pipeline[[#This Row],[Close_Date]]="","","Q"&amp;ROUNDUP(MONTH(Sales_Pipeline[[#This Row],[Close_Date]])/3,0))</f>
        <v/>
      </c>
      <c r="N324" s="2" t="str" cm="1">
        <f t="array" ref="N324">IFERROR(_xlfn.IFS(Sales_Pipeline[[#This Row],[Deal_Stage]]="Won",_xlfn.XLOOKUP(Sales_Pipeline[[#This Row],[Product]],Products!$A$2:$A$8,Products!$C$2:$C$8),Sales_Pipeline[[#This Row],[Deal_Stage]]="Lost",_xlfn.XLOOKUP(Sales_Pipeline[[#This Row],[Product]],Products!$A$2:$A$8,Products!$C$2:$C$8)),"")</f>
        <v/>
      </c>
      <c r="O324" s="2">
        <v>0</v>
      </c>
    </row>
    <row r="325" spans="1:15" x14ac:dyDescent="0.3">
      <c r="A325" t="s">
        <v>467</v>
      </c>
      <c r="B325" t="s">
        <v>17</v>
      </c>
      <c r="C325" t="str">
        <f>_xlfn.XLOOKUP(Sales_Pipeline[[#This Row],[Sales_Agent]],Sales_Teams[Sales_Agent],Sales_Teams[Manager])</f>
        <v>Cara Losch</v>
      </c>
      <c r="D325" t="str">
        <f>_xlfn.XLOOKUP(Sales_Pipeline[[#This Row],[Manager]],Sales_Teams[Manager],Sales_Teams[Regional_Office])</f>
        <v>East</v>
      </c>
      <c r="E325" t="s">
        <v>61</v>
      </c>
      <c r="F325" t="s">
        <v>194</v>
      </c>
      <c r="G325" t="str">
        <f>IFERROR(_xlfn.XLOOKUP(Sales_Pipeline[[#This Row],[Account]],Accounts!$A$2:$A$86,Accounts!$F$2:$F$86),"")</f>
        <v>United States</v>
      </c>
      <c r="H325" t="s">
        <v>57</v>
      </c>
      <c r="I325" s="3">
        <v>42729</v>
      </c>
      <c r="J325" s="3">
        <v>42799</v>
      </c>
      <c r="K325" s="8" t="str">
        <f>IF(Sales_Pipeline[[#This Row],[Close_Date]]="","",TEXT(Sales_Pipeline[[#This Row],[Close_Date]],"ddd"))</f>
        <v>Sun</v>
      </c>
      <c r="L325" s="8" t="str">
        <f>IF(Sales_Pipeline[[#This Row],[Close_Date]]="","",TEXT(Sales_Pipeline[[#This Row],[Close_Date]],"mmm"))</f>
        <v>Mar</v>
      </c>
      <c r="M325" s="8" t="str">
        <f>IF(Sales_Pipeline[[#This Row],[Close_Date]]="","","Q"&amp;ROUNDUP(MONTH(Sales_Pipeline[[#This Row],[Close_Date]])/3,0))</f>
        <v>Q1</v>
      </c>
      <c r="N325" s="2" cm="1">
        <f t="array" ref="N325">IFERROR(_xlfn.IFS(Sales_Pipeline[[#This Row],[Deal_Stage]]="Won",_xlfn.XLOOKUP(Sales_Pipeline[[#This Row],[Product]],Products!$A$2:$A$8,Products!$C$2:$C$8),Sales_Pipeline[[#This Row],[Deal_Stage]]="Lost",_xlfn.XLOOKUP(Sales_Pipeline[[#This Row],[Product]],Products!$A$2:$A$8,Products!$C$2:$C$8)),"")</f>
        <v>55</v>
      </c>
      <c r="O325" s="2">
        <v>47</v>
      </c>
    </row>
    <row r="326" spans="1:15" x14ac:dyDescent="0.3">
      <c r="A326" t="s">
        <v>468</v>
      </c>
      <c r="B326" t="s">
        <v>15</v>
      </c>
      <c r="C326" t="str">
        <f>_xlfn.XLOOKUP(Sales_Pipeline[[#This Row],[Sales_Agent]],Sales_Teams[Sales_Agent],Sales_Teams[Manager])</f>
        <v>Melvin Marxen</v>
      </c>
      <c r="D326" t="str">
        <f>_xlfn.XLOOKUP(Sales_Pipeline[[#This Row],[Manager]],Sales_Teams[Manager],Sales_Teams[Regional_Office])</f>
        <v>Central</v>
      </c>
      <c r="E326" t="s">
        <v>63</v>
      </c>
      <c r="F326" t="s">
        <v>169</v>
      </c>
      <c r="G326" t="str">
        <f>IFERROR(_xlfn.XLOOKUP(Sales_Pipeline[[#This Row],[Account]],Accounts!$A$2:$A$86,Accounts!$F$2:$F$86),"")</f>
        <v>Panama</v>
      </c>
      <c r="H326" t="s">
        <v>82</v>
      </c>
      <c r="I326" s="3">
        <v>42730</v>
      </c>
      <c r="J326" s="3">
        <v>42817</v>
      </c>
      <c r="K326" s="8" t="str">
        <f>IF(Sales_Pipeline[[#This Row],[Close_Date]]="","",TEXT(Sales_Pipeline[[#This Row],[Close_Date]],"ddd"))</f>
        <v>Thu</v>
      </c>
      <c r="L326" s="8" t="str">
        <f>IF(Sales_Pipeline[[#This Row],[Close_Date]]="","",TEXT(Sales_Pipeline[[#This Row],[Close_Date]],"mmm"))</f>
        <v>Mar</v>
      </c>
      <c r="M326" s="8" t="str">
        <f>IF(Sales_Pipeline[[#This Row],[Close_Date]]="","","Q"&amp;ROUNDUP(MONTH(Sales_Pipeline[[#This Row],[Close_Date]])/3,0))</f>
        <v>Q1</v>
      </c>
      <c r="N326" s="2" cm="1">
        <f t="array" ref="N326">IFERROR(_xlfn.IFS(Sales_Pipeline[[#This Row],[Deal_Stage]]="Won",_xlfn.XLOOKUP(Sales_Pipeline[[#This Row],[Product]],Products!$A$2:$A$8,Products!$C$2:$C$8),Sales_Pipeline[[#This Row],[Deal_Stage]]="Lost",_xlfn.XLOOKUP(Sales_Pipeline[[#This Row],[Product]],Products!$A$2:$A$8,Products!$C$2:$C$8)),"")</f>
        <v>550</v>
      </c>
      <c r="O326" s="2">
        <v>0</v>
      </c>
    </row>
    <row r="327" spans="1:15" x14ac:dyDescent="0.3">
      <c r="A327" t="s">
        <v>469</v>
      </c>
      <c r="B327" t="s">
        <v>40</v>
      </c>
      <c r="C327" t="str">
        <f>_xlfn.XLOOKUP(Sales_Pipeline[[#This Row],[Sales_Agent]],Sales_Teams[Sales_Agent],Sales_Teams[Manager])</f>
        <v>Summer Sewald</v>
      </c>
      <c r="D327" t="str">
        <f>_xlfn.XLOOKUP(Sales_Pipeline[[#This Row],[Manager]],Sales_Teams[Manager],Sales_Teams[Regional_Office])</f>
        <v>West</v>
      </c>
      <c r="E327" t="s">
        <v>84</v>
      </c>
      <c r="F327" t="s">
        <v>175</v>
      </c>
      <c r="G327" t="str">
        <f>IFERROR(_xlfn.XLOOKUP(Sales_Pipeline[[#This Row],[Account]],Accounts!$A$2:$A$86,Accounts!$F$2:$F$86),"")</f>
        <v>Brazil</v>
      </c>
      <c r="H327" t="s">
        <v>57</v>
      </c>
      <c r="I327" s="3">
        <v>42730</v>
      </c>
      <c r="J327" s="3">
        <v>42804</v>
      </c>
      <c r="K327" s="8" t="str">
        <f>IF(Sales_Pipeline[[#This Row],[Close_Date]]="","",TEXT(Sales_Pipeline[[#This Row],[Close_Date]],"ddd"))</f>
        <v>Fri</v>
      </c>
      <c r="L327" s="8" t="str">
        <f>IF(Sales_Pipeline[[#This Row],[Close_Date]]="","",TEXT(Sales_Pipeline[[#This Row],[Close_Date]],"mmm"))</f>
        <v>Mar</v>
      </c>
      <c r="M327" s="8" t="str">
        <f>IF(Sales_Pipeline[[#This Row],[Close_Date]]="","","Q"&amp;ROUNDUP(MONTH(Sales_Pipeline[[#This Row],[Close_Date]])/3,0))</f>
        <v>Q1</v>
      </c>
      <c r="N327" s="2" cm="1">
        <f t="array" ref="N327">IFERROR(_xlfn.IFS(Sales_Pipeline[[#This Row],[Deal_Stage]]="Won",_xlfn.XLOOKUP(Sales_Pipeline[[#This Row],[Product]],Products!$A$2:$A$8,Products!$C$2:$C$8),Sales_Pipeline[[#This Row],[Deal_Stage]]="Lost",_xlfn.XLOOKUP(Sales_Pipeline[[#This Row],[Product]],Products!$A$2:$A$8,Products!$C$2:$C$8)),"")</f>
        <v>5482</v>
      </c>
      <c r="O327" s="2">
        <v>6490</v>
      </c>
    </row>
    <row r="328" spans="1:15" x14ac:dyDescent="0.3">
      <c r="A328" t="s">
        <v>470</v>
      </c>
      <c r="B328" t="s">
        <v>43</v>
      </c>
      <c r="C328" t="str">
        <f>_xlfn.XLOOKUP(Sales_Pipeline[[#This Row],[Sales_Agent]],Sales_Teams[Sales_Agent],Sales_Teams[Manager])</f>
        <v>Summer Sewald</v>
      </c>
      <c r="D328" t="str">
        <f>_xlfn.XLOOKUP(Sales_Pipeline[[#This Row],[Manager]],Sales_Teams[Manager],Sales_Teams[Regional_Office])</f>
        <v>West</v>
      </c>
      <c r="E328" t="s">
        <v>76</v>
      </c>
      <c r="F328" t="s">
        <v>132</v>
      </c>
      <c r="G328" t="str">
        <f>IFERROR(_xlfn.XLOOKUP(Sales_Pipeline[[#This Row],[Account]],Accounts!$A$2:$A$86,Accounts!$F$2:$F$86),"")</f>
        <v>United States</v>
      </c>
      <c r="H328" t="s">
        <v>77</v>
      </c>
      <c r="I328" s="3">
        <v>42730</v>
      </c>
      <c r="K328" s="8" t="str">
        <f>IF(Sales_Pipeline[[#This Row],[Close_Date]]="","",TEXT(Sales_Pipeline[[#This Row],[Close_Date]],"ddd"))</f>
        <v/>
      </c>
      <c r="L328" s="8" t="str">
        <f>IF(Sales_Pipeline[[#This Row],[Close_Date]]="","",TEXT(Sales_Pipeline[[#This Row],[Close_Date]],"mmm"))</f>
        <v/>
      </c>
      <c r="M328" s="8" t="str">
        <f>IF(Sales_Pipeline[[#This Row],[Close_Date]]="","","Q"&amp;ROUNDUP(MONTH(Sales_Pipeline[[#This Row],[Close_Date]])/3,0))</f>
        <v/>
      </c>
      <c r="N328" s="2" t="str" cm="1">
        <f t="array" ref="N328">IFERROR(_xlfn.IFS(Sales_Pipeline[[#This Row],[Deal_Stage]]="Won",_xlfn.XLOOKUP(Sales_Pipeline[[#This Row],[Product]],Products!$A$2:$A$8,Products!$C$2:$C$8),Sales_Pipeline[[#This Row],[Deal_Stage]]="Lost",_xlfn.XLOOKUP(Sales_Pipeline[[#This Row],[Product]],Products!$A$2:$A$8,Products!$C$2:$C$8)),"")</f>
        <v/>
      </c>
      <c r="O328" s="2">
        <v>0</v>
      </c>
    </row>
    <row r="329" spans="1:15" x14ac:dyDescent="0.3">
      <c r="A329" t="s">
        <v>471</v>
      </c>
      <c r="B329" t="s">
        <v>42</v>
      </c>
      <c r="C329" t="str">
        <f>_xlfn.XLOOKUP(Sales_Pipeline[[#This Row],[Sales_Agent]],Sales_Teams[Sales_Agent],Sales_Teams[Manager])</f>
        <v>Summer Sewald</v>
      </c>
      <c r="D329" t="str">
        <f>_xlfn.XLOOKUP(Sales_Pipeline[[#This Row],[Manager]],Sales_Teams[Manager],Sales_Teams[Regional_Office])</f>
        <v>West</v>
      </c>
      <c r="E329" t="s">
        <v>8953</v>
      </c>
      <c r="G329" t="str">
        <f>IFERROR(_xlfn.XLOOKUP(Sales_Pipeline[[#This Row],[Account]],Accounts!$A$2:$A$86,Accounts!$F$2:$F$86),"")</f>
        <v/>
      </c>
      <c r="H329" t="s">
        <v>77</v>
      </c>
      <c r="I329" s="3">
        <v>42730</v>
      </c>
      <c r="K329" s="8" t="str">
        <f>IF(Sales_Pipeline[[#This Row],[Close_Date]]="","",TEXT(Sales_Pipeline[[#This Row],[Close_Date]],"ddd"))</f>
        <v/>
      </c>
      <c r="L329" s="8" t="str">
        <f>IF(Sales_Pipeline[[#This Row],[Close_Date]]="","",TEXT(Sales_Pipeline[[#This Row],[Close_Date]],"mmm"))</f>
        <v/>
      </c>
      <c r="M329" s="8" t="str">
        <f>IF(Sales_Pipeline[[#This Row],[Close_Date]]="","","Q"&amp;ROUNDUP(MONTH(Sales_Pipeline[[#This Row],[Close_Date]])/3,0))</f>
        <v/>
      </c>
      <c r="N329" s="2" t="str" cm="1">
        <f t="array" ref="N329">IFERROR(_xlfn.IFS(Sales_Pipeline[[#This Row],[Deal_Stage]]="Won",_xlfn.XLOOKUP(Sales_Pipeline[[#This Row],[Product]],Products!$A$2:$A$8,Products!$C$2:$C$8),Sales_Pipeline[[#This Row],[Deal_Stage]]="Lost",_xlfn.XLOOKUP(Sales_Pipeline[[#This Row],[Product]],Products!$A$2:$A$8,Products!$C$2:$C$8)),"")</f>
        <v/>
      </c>
      <c r="O329" s="2">
        <v>0</v>
      </c>
    </row>
    <row r="330" spans="1:15" x14ac:dyDescent="0.3">
      <c r="A330" t="s">
        <v>472</v>
      </c>
      <c r="B330" t="s">
        <v>14</v>
      </c>
      <c r="C330" t="str">
        <f>_xlfn.XLOOKUP(Sales_Pipeline[[#This Row],[Sales_Agent]],Sales_Teams[Sales_Agent],Sales_Teams[Manager])</f>
        <v>Melvin Marxen</v>
      </c>
      <c r="D330" t="str">
        <f>_xlfn.XLOOKUP(Sales_Pipeline[[#This Row],[Manager]],Sales_Teams[Manager],Sales_Teams[Regional_Office])</f>
        <v>Central</v>
      </c>
      <c r="E330" t="s">
        <v>76</v>
      </c>
      <c r="F330" t="s">
        <v>94</v>
      </c>
      <c r="G330" t="str">
        <f>IFERROR(_xlfn.XLOOKUP(Sales_Pipeline[[#This Row],[Account]],Accounts!$A$2:$A$86,Accounts!$F$2:$F$86),"")</f>
        <v>United States</v>
      </c>
      <c r="H330" t="s">
        <v>57</v>
      </c>
      <c r="I330" s="3">
        <v>42730</v>
      </c>
      <c r="J330" s="3">
        <v>42796</v>
      </c>
      <c r="K330" s="8" t="str">
        <f>IF(Sales_Pipeline[[#This Row],[Close_Date]]="","",TEXT(Sales_Pipeline[[#This Row],[Close_Date]],"ddd"))</f>
        <v>Thu</v>
      </c>
      <c r="L330" s="8" t="str">
        <f>IF(Sales_Pipeline[[#This Row],[Close_Date]]="","",TEXT(Sales_Pipeline[[#This Row],[Close_Date]],"mmm"))</f>
        <v>Mar</v>
      </c>
      <c r="M330" s="8" t="str">
        <f>IF(Sales_Pipeline[[#This Row],[Close_Date]]="","","Q"&amp;ROUNDUP(MONTH(Sales_Pipeline[[#This Row],[Close_Date]])/3,0))</f>
        <v>Q1</v>
      </c>
      <c r="N330" s="2" cm="1">
        <f t="array" ref="N330">IFERROR(_xlfn.IFS(Sales_Pipeline[[#This Row],[Deal_Stage]]="Won",_xlfn.XLOOKUP(Sales_Pipeline[[#This Row],[Product]],Products!$A$2:$A$8,Products!$C$2:$C$8),Sales_Pipeline[[#This Row],[Deal_Stage]]="Lost",_xlfn.XLOOKUP(Sales_Pipeline[[#This Row],[Product]],Products!$A$2:$A$8,Products!$C$2:$C$8)),"")</f>
        <v>3393</v>
      </c>
      <c r="O330" s="2">
        <v>3841</v>
      </c>
    </row>
    <row r="331" spans="1:15" x14ac:dyDescent="0.3">
      <c r="A331" t="s">
        <v>473</v>
      </c>
      <c r="B331" t="s">
        <v>42</v>
      </c>
      <c r="C331" t="str">
        <f>_xlfn.XLOOKUP(Sales_Pipeline[[#This Row],[Sales_Agent]],Sales_Teams[Sales_Agent],Sales_Teams[Manager])</f>
        <v>Summer Sewald</v>
      </c>
      <c r="D331" t="str">
        <f>_xlfn.XLOOKUP(Sales_Pipeline[[#This Row],[Manager]],Sales_Teams[Manager],Sales_Teams[Regional_Office])</f>
        <v>West</v>
      </c>
      <c r="E331" t="s">
        <v>63</v>
      </c>
      <c r="G331" t="str">
        <f>IFERROR(_xlfn.XLOOKUP(Sales_Pipeline[[#This Row],[Account]],Accounts!$A$2:$A$86,Accounts!$F$2:$F$86),"")</f>
        <v/>
      </c>
      <c r="H331" t="s">
        <v>77</v>
      </c>
      <c r="I331" s="3">
        <v>42731</v>
      </c>
      <c r="K331" s="8" t="str">
        <f>IF(Sales_Pipeline[[#This Row],[Close_Date]]="","",TEXT(Sales_Pipeline[[#This Row],[Close_Date]],"ddd"))</f>
        <v/>
      </c>
      <c r="L331" s="8" t="str">
        <f>IF(Sales_Pipeline[[#This Row],[Close_Date]]="","",TEXT(Sales_Pipeline[[#This Row],[Close_Date]],"mmm"))</f>
        <v/>
      </c>
      <c r="M331" s="8" t="str">
        <f>IF(Sales_Pipeline[[#This Row],[Close_Date]]="","","Q"&amp;ROUNDUP(MONTH(Sales_Pipeline[[#This Row],[Close_Date]])/3,0))</f>
        <v/>
      </c>
      <c r="N331" s="2" t="str" cm="1">
        <f t="array" ref="N331">IFERROR(_xlfn.IFS(Sales_Pipeline[[#This Row],[Deal_Stage]]="Won",_xlfn.XLOOKUP(Sales_Pipeline[[#This Row],[Product]],Products!$A$2:$A$8,Products!$C$2:$C$8),Sales_Pipeline[[#This Row],[Deal_Stage]]="Lost",_xlfn.XLOOKUP(Sales_Pipeline[[#This Row],[Product]],Products!$A$2:$A$8,Products!$C$2:$C$8)),"")</f>
        <v/>
      </c>
      <c r="O331" s="2">
        <v>0</v>
      </c>
    </row>
    <row r="332" spans="1:15" x14ac:dyDescent="0.3">
      <c r="A332" t="s">
        <v>474</v>
      </c>
      <c r="B332" t="s">
        <v>42</v>
      </c>
      <c r="C332" t="str">
        <f>_xlfn.XLOOKUP(Sales_Pipeline[[#This Row],[Sales_Agent]],Sales_Teams[Sales_Agent],Sales_Teams[Manager])</f>
        <v>Summer Sewald</v>
      </c>
      <c r="D332" t="str">
        <f>_xlfn.XLOOKUP(Sales_Pipeline[[#This Row],[Manager]],Sales_Teams[Manager],Sales_Teams[Regional_Office])</f>
        <v>West</v>
      </c>
      <c r="E332" t="s">
        <v>84</v>
      </c>
      <c r="F332" t="s">
        <v>211</v>
      </c>
      <c r="G332" t="str">
        <f>IFERROR(_xlfn.XLOOKUP(Sales_Pipeline[[#This Row],[Account]],Accounts!$A$2:$A$86,Accounts!$F$2:$F$86),"")</f>
        <v>United States</v>
      </c>
      <c r="H332" t="s">
        <v>57</v>
      </c>
      <c r="I332" s="3">
        <v>42731</v>
      </c>
      <c r="J332" s="3">
        <v>42809</v>
      </c>
      <c r="K332" s="8" t="str">
        <f>IF(Sales_Pipeline[[#This Row],[Close_Date]]="","",TEXT(Sales_Pipeline[[#This Row],[Close_Date]],"ddd"))</f>
        <v>Wed</v>
      </c>
      <c r="L332" s="8" t="str">
        <f>IF(Sales_Pipeline[[#This Row],[Close_Date]]="","",TEXT(Sales_Pipeline[[#This Row],[Close_Date]],"mmm"))</f>
        <v>Mar</v>
      </c>
      <c r="M332" s="8" t="str">
        <f>IF(Sales_Pipeline[[#This Row],[Close_Date]]="","","Q"&amp;ROUNDUP(MONTH(Sales_Pipeline[[#This Row],[Close_Date]])/3,0))</f>
        <v>Q1</v>
      </c>
      <c r="N332" s="2" cm="1">
        <f t="array" ref="N332">IFERROR(_xlfn.IFS(Sales_Pipeline[[#This Row],[Deal_Stage]]="Won",_xlfn.XLOOKUP(Sales_Pipeline[[#This Row],[Product]],Products!$A$2:$A$8,Products!$C$2:$C$8),Sales_Pipeline[[#This Row],[Deal_Stage]]="Lost",_xlfn.XLOOKUP(Sales_Pipeline[[#This Row],[Product]],Products!$A$2:$A$8,Products!$C$2:$C$8)),"")</f>
        <v>5482</v>
      </c>
      <c r="O332" s="2">
        <v>5256</v>
      </c>
    </row>
    <row r="333" spans="1:15" x14ac:dyDescent="0.3">
      <c r="A333" t="s">
        <v>475</v>
      </c>
      <c r="B333" t="s">
        <v>37</v>
      </c>
      <c r="C333" t="str">
        <f>_xlfn.XLOOKUP(Sales_Pipeline[[#This Row],[Sales_Agent]],Sales_Teams[Sales_Agent],Sales_Teams[Manager])</f>
        <v>Celia Rouche</v>
      </c>
      <c r="D333" t="str">
        <f>_xlfn.XLOOKUP(Sales_Pipeline[[#This Row],[Manager]],Sales_Teams[Manager],Sales_Teams[Regional_Office])</f>
        <v>West</v>
      </c>
      <c r="E333" t="s">
        <v>61</v>
      </c>
      <c r="F333" t="s">
        <v>173</v>
      </c>
      <c r="G333" t="str">
        <f>IFERROR(_xlfn.XLOOKUP(Sales_Pipeline[[#This Row],[Account]],Accounts!$A$2:$A$86,Accounts!$F$2:$F$86),"")</f>
        <v>United States</v>
      </c>
      <c r="H333" t="s">
        <v>82</v>
      </c>
      <c r="I333" s="3">
        <v>42731</v>
      </c>
      <c r="J333" s="3">
        <v>42822</v>
      </c>
      <c r="K333" s="8" t="str">
        <f>IF(Sales_Pipeline[[#This Row],[Close_Date]]="","",TEXT(Sales_Pipeline[[#This Row],[Close_Date]],"ddd"))</f>
        <v>Tue</v>
      </c>
      <c r="L333" s="8" t="str">
        <f>IF(Sales_Pipeline[[#This Row],[Close_Date]]="","",TEXT(Sales_Pipeline[[#This Row],[Close_Date]],"mmm"))</f>
        <v>Mar</v>
      </c>
      <c r="M333" s="8" t="str">
        <f>IF(Sales_Pipeline[[#This Row],[Close_Date]]="","","Q"&amp;ROUNDUP(MONTH(Sales_Pipeline[[#This Row],[Close_Date]])/3,0))</f>
        <v>Q1</v>
      </c>
      <c r="N333" s="2" cm="1">
        <f t="array" ref="N333">IFERROR(_xlfn.IFS(Sales_Pipeline[[#This Row],[Deal_Stage]]="Won",_xlfn.XLOOKUP(Sales_Pipeline[[#This Row],[Product]],Products!$A$2:$A$8,Products!$C$2:$C$8),Sales_Pipeline[[#This Row],[Deal_Stage]]="Lost",_xlfn.XLOOKUP(Sales_Pipeline[[#This Row],[Product]],Products!$A$2:$A$8,Products!$C$2:$C$8)),"")</f>
        <v>55</v>
      </c>
      <c r="O333" s="2">
        <v>0</v>
      </c>
    </row>
    <row r="334" spans="1:15" x14ac:dyDescent="0.3">
      <c r="A334" t="s">
        <v>476</v>
      </c>
      <c r="B334" t="s">
        <v>37</v>
      </c>
      <c r="C334" t="str">
        <f>_xlfn.XLOOKUP(Sales_Pipeline[[#This Row],[Sales_Agent]],Sales_Teams[Sales_Agent],Sales_Teams[Manager])</f>
        <v>Celia Rouche</v>
      </c>
      <c r="D334" t="str">
        <f>_xlfn.XLOOKUP(Sales_Pipeline[[#This Row],[Manager]],Sales_Teams[Manager],Sales_Teams[Regional_Office])</f>
        <v>West</v>
      </c>
      <c r="E334" t="s">
        <v>76</v>
      </c>
      <c r="F334" t="s">
        <v>87</v>
      </c>
      <c r="G334" t="str">
        <f>IFERROR(_xlfn.XLOOKUP(Sales_Pipeline[[#This Row],[Account]],Accounts!$A$2:$A$86,Accounts!$F$2:$F$86),"")</f>
        <v>United States</v>
      </c>
      <c r="H334" t="s">
        <v>82</v>
      </c>
      <c r="I334" s="3">
        <v>42731</v>
      </c>
      <c r="J334" s="3">
        <v>42819</v>
      </c>
      <c r="K334" s="8" t="str">
        <f>IF(Sales_Pipeline[[#This Row],[Close_Date]]="","",TEXT(Sales_Pipeline[[#This Row],[Close_Date]],"ddd"))</f>
        <v>Sat</v>
      </c>
      <c r="L334" s="8" t="str">
        <f>IF(Sales_Pipeline[[#This Row],[Close_Date]]="","",TEXT(Sales_Pipeline[[#This Row],[Close_Date]],"mmm"))</f>
        <v>Mar</v>
      </c>
      <c r="M334" s="8" t="str">
        <f>IF(Sales_Pipeline[[#This Row],[Close_Date]]="","","Q"&amp;ROUNDUP(MONTH(Sales_Pipeline[[#This Row],[Close_Date]])/3,0))</f>
        <v>Q1</v>
      </c>
      <c r="N334" s="2" cm="1">
        <f t="array" ref="N334">IFERROR(_xlfn.IFS(Sales_Pipeline[[#This Row],[Deal_Stage]]="Won",_xlfn.XLOOKUP(Sales_Pipeline[[#This Row],[Product]],Products!$A$2:$A$8,Products!$C$2:$C$8),Sales_Pipeline[[#This Row],[Deal_Stage]]="Lost",_xlfn.XLOOKUP(Sales_Pipeline[[#This Row],[Product]],Products!$A$2:$A$8,Products!$C$2:$C$8)),"")</f>
        <v>3393</v>
      </c>
      <c r="O334" s="2">
        <v>0</v>
      </c>
    </row>
    <row r="335" spans="1:15" x14ac:dyDescent="0.3">
      <c r="A335" t="s">
        <v>477</v>
      </c>
      <c r="B335" t="s">
        <v>3</v>
      </c>
      <c r="C335" t="str">
        <f>_xlfn.XLOOKUP(Sales_Pipeline[[#This Row],[Sales_Agent]],Sales_Teams[Sales_Agent],Sales_Teams[Manager])</f>
        <v>Dustin Brinkmann</v>
      </c>
      <c r="D335" t="str">
        <f>_xlfn.XLOOKUP(Sales_Pipeline[[#This Row],[Manager]],Sales_Teams[Manager],Sales_Teams[Regional_Office])</f>
        <v>Central</v>
      </c>
      <c r="E335" t="s">
        <v>63</v>
      </c>
      <c r="F335" t="s">
        <v>141</v>
      </c>
      <c r="G335" t="str">
        <f>IFERROR(_xlfn.XLOOKUP(Sales_Pipeline[[#This Row],[Account]],Accounts!$A$2:$A$86,Accounts!$F$2:$F$86),"")</f>
        <v>United States</v>
      </c>
      <c r="H335" t="s">
        <v>57</v>
      </c>
      <c r="I335" s="3">
        <v>42732</v>
      </c>
      <c r="J335" s="3">
        <v>42795</v>
      </c>
      <c r="K335" s="8" t="str">
        <f>IF(Sales_Pipeline[[#This Row],[Close_Date]]="","",TEXT(Sales_Pipeline[[#This Row],[Close_Date]],"ddd"))</f>
        <v>Wed</v>
      </c>
      <c r="L335" s="8" t="str">
        <f>IF(Sales_Pipeline[[#This Row],[Close_Date]]="","",TEXT(Sales_Pipeline[[#This Row],[Close_Date]],"mmm"))</f>
        <v>Mar</v>
      </c>
      <c r="M335" s="8" t="str">
        <f>IF(Sales_Pipeline[[#This Row],[Close_Date]]="","","Q"&amp;ROUNDUP(MONTH(Sales_Pipeline[[#This Row],[Close_Date]])/3,0))</f>
        <v>Q1</v>
      </c>
      <c r="N335" s="2" cm="1">
        <f t="array" ref="N335">IFERROR(_xlfn.IFS(Sales_Pipeline[[#This Row],[Deal_Stage]]="Won",_xlfn.XLOOKUP(Sales_Pipeline[[#This Row],[Product]],Products!$A$2:$A$8,Products!$C$2:$C$8),Sales_Pipeline[[#This Row],[Deal_Stage]]="Lost",_xlfn.XLOOKUP(Sales_Pipeline[[#This Row],[Product]],Products!$A$2:$A$8,Products!$C$2:$C$8)),"")</f>
        <v>550</v>
      </c>
      <c r="O335" s="2">
        <v>625</v>
      </c>
    </row>
    <row r="336" spans="1:15" x14ac:dyDescent="0.3">
      <c r="A336" t="s">
        <v>478</v>
      </c>
      <c r="B336" t="s">
        <v>20</v>
      </c>
      <c r="C336" t="str">
        <f>_xlfn.XLOOKUP(Sales_Pipeline[[#This Row],[Sales_Agent]],Sales_Teams[Sales_Agent],Sales_Teams[Manager])</f>
        <v>Cara Losch</v>
      </c>
      <c r="D336" t="str">
        <f>_xlfn.XLOOKUP(Sales_Pipeline[[#This Row],[Manager]],Sales_Teams[Manager],Sales_Teams[Regional_Office])</f>
        <v>East</v>
      </c>
      <c r="E336" t="s">
        <v>8953</v>
      </c>
      <c r="G336" t="str">
        <f>IFERROR(_xlfn.XLOOKUP(Sales_Pipeline[[#This Row],[Account]],Accounts!$A$2:$A$86,Accounts!$F$2:$F$86),"")</f>
        <v/>
      </c>
      <c r="H336" t="s">
        <v>77</v>
      </c>
      <c r="I336" s="3">
        <v>42732</v>
      </c>
      <c r="K336" s="8" t="str">
        <f>IF(Sales_Pipeline[[#This Row],[Close_Date]]="","",TEXT(Sales_Pipeline[[#This Row],[Close_Date]],"ddd"))</f>
        <v/>
      </c>
      <c r="L336" s="8" t="str">
        <f>IF(Sales_Pipeline[[#This Row],[Close_Date]]="","",TEXT(Sales_Pipeline[[#This Row],[Close_Date]],"mmm"))</f>
        <v/>
      </c>
      <c r="M336" s="8" t="str">
        <f>IF(Sales_Pipeline[[#This Row],[Close_Date]]="","","Q"&amp;ROUNDUP(MONTH(Sales_Pipeline[[#This Row],[Close_Date]])/3,0))</f>
        <v/>
      </c>
      <c r="N336" s="2" t="str" cm="1">
        <f t="array" ref="N336">IFERROR(_xlfn.IFS(Sales_Pipeline[[#This Row],[Deal_Stage]]="Won",_xlfn.XLOOKUP(Sales_Pipeline[[#This Row],[Product]],Products!$A$2:$A$8,Products!$C$2:$C$8),Sales_Pipeline[[#This Row],[Deal_Stage]]="Lost",_xlfn.XLOOKUP(Sales_Pipeline[[#This Row],[Product]],Products!$A$2:$A$8,Products!$C$2:$C$8)),"")</f>
        <v/>
      </c>
      <c r="O336" s="2">
        <v>0</v>
      </c>
    </row>
    <row r="337" spans="1:15" x14ac:dyDescent="0.3">
      <c r="A337" t="s">
        <v>479</v>
      </c>
      <c r="B337" t="s">
        <v>15</v>
      </c>
      <c r="C337" t="str">
        <f>_xlfn.XLOOKUP(Sales_Pipeline[[#This Row],[Sales_Agent]],Sales_Teams[Sales_Agent],Sales_Teams[Manager])</f>
        <v>Melvin Marxen</v>
      </c>
      <c r="D337" t="str">
        <f>_xlfn.XLOOKUP(Sales_Pipeline[[#This Row],[Manager]],Sales_Teams[Manager],Sales_Teams[Regional_Office])</f>
        <v>Central</v>
      </c>
      <c r="E337" t="s">
        <v>8953</v>
      </c>
      <c r="F337" t="s">
        <v>105</v>
      </c>
      <c r="G337" t="str">
        <f>IFERROR(_xlfn.XLOOKUP(Sales_Pipeline[[#This Row],[Account]],Accounts!$A$2:$A$86,Accounts!$F$2:$F$86),"")</f>
        <v>United States</v>
      </c>
      <c r="H337" t="s">
        <v>82</v>
      </c>
      <c r="I337" s="3">
        <v>42732</v>
      </c>
      <c r="J337" s="3">
        <v>42810</v>
      </c>
      <c r="K337" s="8" t="str">
        <f>IF(Sales_Pipeline[[#This Row],[Close_Date]]="","",TEXT(Sales_Pipeline[[#This Row],[Close_Date]],"ddd"))</f>
        <v>Thu</v>
      </c>
      <c r="L337" s="8" t="str">
        <f>IF(Sales_Pipeline[[#This Row],[Close_Date]]="","",TEXT(Sales_Pipeline[[#This Row],[Close_Date]],"mmm"))</f>
        <v>Mar</v>
      </c>
      <c r="M337" s="8" t="str">
        <f>IF(Sales_Pipeline[[#This Row],[Close_Date]]="","","Q"&amp;ROUNDUP(MONTH(Sales_Pipeline[[#This Row],[Close_Date]])/3,0))</f>
        <v>Q1</v>
      </c>
      <c r="N337" s="2" cm="1">
        <f t="array" ref="N337">IFERROR(_xlfn.IFS(Sales_Pipeline[[#This Row],[Deal_Stage]]="Won",_xlfn.XLOOKUP(Sales_Pipeline[[#This Row],[Product]],Products!$A$2:$A$8,Products!$C$2:$C$8),Sales_Pipeline[[#This Row],[Deal_Stage]]="Lost",_xlfn.XLOOKUP(Sales_Pipeline[[#This Row],[Product]],Products!$A$2:$A$8,Products!$C$2:$C$8)),"")</f>
        <v>4821</v>
      </c>
      <c r="O337" s="2">
        <v>0</v>
      </c>
    </row>
    <row r="338" spans="1:15" x14ac:dyDescent="0.3">
      <c r="A338" t="s">
        <v>480</v>
      </c>
      <c r="B338" t="s">
        <v>15</v>
      </c>
      <c r="C338" t="str">
        <f>_xlfn.XLOOKUP(Sales_Pipeline[[#This Row],[Sales_Agent]],Sales_Teams[Sales_Agent],Sales_Teams[Manager])</f>
        <v>Melvin Marxen</v>
      </c>
      <c r="D338" t="str">
        <f>_xlfn.XLOOKUP(Sales_Pipeline[[#This Row],[Manager]],Sales_Teams[Manager],Sales_Teams[Regional_Office])</f>
        <v>Central</v>
      </c>
      <c r="E338" t="s">
        <v>8953</v>
      </c>
      <c r="F338" t="s">
        <v>141</v>
      </c>
      <c r="G338" t="str">
        <f>IFERROR(_xlfn.XLOOKUP(Sales_Pipeline[[#This Row],[Account]],Accounts!$A$2:$A$86,Accounts!$F$2:$F$86),"")</f>
        <v>United States</v>
      </c>
      <c r="H338" t="s">
        <v>57</v>
      </c>
      <c r="I338" s="3">
        <v>42732</v>
      </c>
      <c r="J338" s="3">
        <v>42816</v>
      </c>
      <c r="K338" s="8" t="str">
        <f>IF(Sales_Pipeline[[#This Row],[Close_Date]]="","",TEXT(Sales_Pipeline[[#This Row],[Close_Date]],"ddd"))</f>
        <v>Wed</v>
      </c>
      <c r="L338" s="8" t="str">
        <f>IF(Sales_Pipeline[[#This Row],[Close_Date]]="","",TEXT(Sales_Pipeline[[#This Row],[Close_Date]],"mmm"))</f>
        <v>Mar</v>
      </c>
      <c r="M338" s="8" t="str">
        <f>IF(Sales_Pipeline[[#This Row],[Close_Date]]="","","Q"&amp;ROUNDUP(MONTH(Sales_Pipeline[[#This Row],[Close_Date]])/3,0))</f>
        <v>Q1</v>
      </c>
      <c r="N338" s="2" cm="1">
        <f t="array" ref="N338">IFERROR(_xlfn.IFS(Sales_Pipeline[[#This Row],[Deal_Stage]]="Won",_xlfn.XLOOKUP(Sales_Pipeline[[#This Row],[Product]],Products!$A$2:$A$8,Products!$C$2:$C$8),Sales_Pipeline[[#This Row],[Deal_Stage]]="Lost",_xlfn.XLOOKUP(Sales_Pipeline[[#This Row],[Product]],Products!$A$2:$A$8,Products!$C$2:$C$8)),"")</f>
        <v>4821</v>
      </c>
      <c r="O338" s="2">
        <v>3952</v>
      </c>
    </row>
    <row r="339" spans="1:15" x14ac:dyDescent="0.3">
      <c r="A339" t="s">
        <v>481</v>
      </c>
      <c r="B339" t="s">
        <v>42</v>
      </c>
      <c r="C339" t="str">
        <f>_xlfn.XLOOKUP(Sales_Pipeline[[#This Row],[Sales_Agent]],Sales_Teams[Sales_Agent],Sales_Teams[Manager])</f>
        <v>Summer Sewald</v>
      </c>
      <c r="D339" t="str">
        <f>_xlfn.XLOOKUP(Sales_Pipeline[[#This Row],[Manager]],Sales_Teams[Manager],Sales_Teams[Regional_Office])</f>
        <v>West</v>
      </c>
      <c r="E339" t="s">
        <v>63</v>
      </c>
      <c r="G339" t="str">
        <f>IFERROR(_xlfn.XLOOKUP(Sales_Pipeline[[#This Row],[Account]],Accounts!$A$2:$A$86,Accounts!$F$2:$F$86),"")</f>
        <v/>
      </c>
      <c r="H339" t="s">
        <v>77</v>
      </c>
      <c r="I339" s="3">
        <v>42732</v>
      </c>
      <c r="K339" s="8" t="str">
        <f>IF(Sales_Pipeline[[#This Row],[Close_Date]]="","",TEXT(Sales_Pipeline[[#This Row],[Close_Date]],"ddd"))</f>
        <v/>
      </c>
      <c r="L339" s="8" t="str">
        <f>IF(Sales_Pipeline[[#This Row],[Close_Date]]="","",TEXT(Sales_Pipeline[[#This Row],[Close_Date]],"mmm"))</f>
        <v/>
      </c>
      <c r="M339" s="8" t="str">
        <f>IF(Sales_Pipeline[[#This Row],[Close_Date]]="","","Q"&amp;ROUNDUP(MONTH(Sales_Pipeline[[#This Row],[Close_Date]])/3,0))</f>
        <v/>
      </c>
      <c r="N339" s="2" t="str" cm="1">
        <f t="array" ref="N339">IFERROR(_xlfn.IFS(Sales_Pipeline[[#This Row],[Deal_Stage]]="Won",_xlfn.XLOOKUP(Sales_Pipeline[[#This Row],[Product]],Products!$A$2:$A$8,Products!$C$2:$C$8),Sales_Pipeline[[#This Row],[Deal_Stage]]="Lost",_xlfn.XLOOKUP(Sales_Pipeline[[#This Row],[Product]],Products!$A$2:$A$8,Products!$C$2:$C$8)),"")</f>
        <v/>
      </c>
      <c r="O339" s="2">
        <v>0</v>
      </c>
    </row>
    <row r="340" spans="1:15" x14ac:dyDescent="0.3">
      <c r="A340" t="s">
        <v>482</v>
      </c>
      <c r="B340" t="s">
        <v>42</v>
      </c>
      <c r="C340" t="str">
        <f>_xlfn.XLOOKUP(Sales_Pipeline[[#This Row],[Sales_Agent]],Sales_Teams[Sales_Agent],Sales_Teams[Manager])</f>
        <v>Summer Sewald</v>
      </c>
      <c r="D340" t="str">
        <f>_xlfn.XLOOKUP(Sales_Pipeline[[#This Row],[Manager]],Sales_Teams[Manager],Sales_Teams[Regional_Office])</f>
        <v>West</v>
      </c>
      <c r="E340" t="s">
        <v>84</v>
      </c>
      <c r="F340" t="s">
        <v>216</v>
      </c>
      <c r="G340" t="str">
        <f>IFERROR(_xlfn.XLOOKUP(Sales_Pipeline[[#This Row],[Account]],Accounts!$A$2:$A$86,Accounts!$F$2:$F$86),"")</f>
        <v>United States</v>
      </c>
      <c r="H340" t="s">
        <v>57</v>
      </c>
      <c r="I340" s="3">
        <v>42732</v>
      </c>
      <c r="J340" s="3">
        <v>42807</v>
      </c>
      <c r="K340" s="8" t="str">
        <f>IF(Sales_Pipeline[[#This Row],[Close_Date]]="","",TEXT(Sales_Pipeline[[#This Row],[Close_Date]],"ddd"))</f>
        <v>Mon</v>
      </c>
      <c r="L340" s="8" t="str">
        <f>IF(Sales_Pipeline[[#This Row],[Close_Date]]="","",TEXT(Sales_Pipeline[[#This Row],[Close_Date]],"mmm"))</f>
        <v>Mar</v>
      </c>
      <c r="M340" s="8" t="str">
        <f>IF(Sales_Pipeline[[#This Row],[Close_Date]]="","","Q"&amp;ROUNDUP(MONTH(Sales_Pipeline[[#This Row],[Close_Date]])/3,0))</f>
        <v>Q1</v>
      </c>
      <c r="N340" s="2" cm="1">
        <f t="array" ref="N340">IFERROR(_xlfn.IFS(Sales_Pipeline[[#This Row],[Deal_Stage]]="Won",_xlfn.XLOOKUP(Sales_Pipeline[[#This Row],[Product]],Products!$A$2:$A$8,Products!$C$2:$C$8),Sales_Pipeline[[#This Row],[Deal_Stage]]="Lost",_xlfn.XLOOKUP(Sales_Pipeline[[#This Row],[Product]],Products!$A$2:$A$8,Products!$C$2:$C$8)),"")</f>
        <v>5482</v>
      </c>
      <c r="O340" s="2">
        <v>5515</v>
      </c>
    </row>
    <row r="341" spans="1:15" x14ac:dyDescent="0.3">
      <c r="A341" t="s">
        <v>483</v>
      </c>
      <c r="B341" t="s">
        <v>29</v>
      </c>
      <c r="C341" t="str">
        <f>_xlfn.XLOOKUP(Sales_Pipeline[[#This Row],[Sales_Agent]],Sales_Teams[Sales_Agent],Sales_Teams[Manager])</f>
        <v>Rocco Neubert</v>
      </c>
      <c r="D341" t="str">
        <f>_xlfn.XLOOKUP(Sales_Pipeline[[#This Row],[Manager]],Sales_Teams[Manager],Sales_Teams[Regional_Office])</f>
        <v>East</v>
      </c>
      <c r="E341" t="s">
        <v>61</v>
      </c>
      <c r="F341" t="s">
        <v>103</v>
      </c>
      <c r="G341" t="str">
        <f>IFERROR(_xlfn.XLOOKUP(Sales_Pipeline[[#This Row],[Account]],Accounts!$A$2:$A$86,Accounts!$F$2:$F$86),"")</f>
        <v>United States</v>
      </c>
      <c r="H341" t="s">
        <v>57</v>
      </c>
      <c r="I341" s="3">
        <v>42732</v>
      </c>
      <c r="J341" s="3">
        <v>42810</v>
      </c>
      <c r="K341" s="8" t="str">
        <f>IF(Sales_Pipeline[[#This Row],[Close_Date]]="","",TEXT(Sales_Pipeline[[#This Row],[Close_Date]],"ddd"))</f>
        <v>Thu</v>
      </c>
      <c r="L341" s="8" t="str">
        <f>IF(Sales_Pipeline[[#This Row],[Close_Date]]="","",TEXT(Sales_Pipeline[[#This Row],[Close_Date]],"mmm"))</f>
        <v>Mar</v>
      </c>
      <c r="M341" s="8" t="str">
        <f>IF(Sales_Pipeline[[#This Row],[Close_Date]]="","","Q"&amp;ROUNDUP(MONTH(Sales_Pipeline[[#This Row],[Close_Date]])/3,0))</f>
        <v>Q1</v>
      </c>
      <c r="N341" s="2" cm="1">
        <f t="array" ref="N341">IFERROR(_xlfn.IFS(Sales_Pipeline[[#This Row],[Deal_Stage]]="Won",_xlfn.XLOOKUP(Sales_Pipeline[[#This Row],[Product]],Products!$A$2:$A$8,Products!$C$2:$C$8),Sales_Pipeline[[#This Row],[Deal_Stage]]="Lost",_xlfn.XLOOKUP(Sales_Pipeline[[#This Row],[Product]],Products!$A$2:$A$8,Products!$C$2:$C$8)),"")</f>
        <v>55</v>
      </c>
      <c r="O341" s="2">
        <v>57</v>
      </c>
    </row>
    <row r="342" spans="1:15" x14ac:dyDescent="0.3">
      <c r="A342" t="s">
        <v>484</v>
      </c>
      <c r="B342" t="s">
        <v>7</v>
      </c>
      <c r="C342" t="str">
        <f>_xlfn.XLOOKUP(Sales_Pipeline[[#This Row],[Sales_Agent]],Sales_Teams[Sales_Agent],Sales_Teams[Manager])</f>
        <v>Dustin Brinkmann</v>
      </c>
      <c r="D342" t="str">
        <f>_xlfn.XLOOKUP(Sales_Pipeline[[#This Row],[Manager]],Sales_Teams[Manager],Sales_Teams[Regional_Office])</f>
        <v>Central</v>
      </c>
      <c r="E342" t="s">
        <v>61</v>
      </c>
      <c r="F342" t="s">
        <v>136</v>
      </c>
      <c r="G342" t="str">
        <f>IFERROR(_xlfn.XLOOKUP(Sales_Pipeline[[#This Row],[Account]],Accounts!$A$2:$A$86,Accounts!$F$2:$F$86),"")</f>
        <v>United States</v>
      </c>
      <c r="H342" t="s">
        <v>57</v>
      </c>
      <c r="I342" s="3">
        <v>42732</v>
      </c>
      <c r="J342" s="3">
        <v>42822</v>
      </c>
      <c r="K342" s="8" t="str">
        <f>IF(Sales_Pipeline[[#This Row],[Close_Date]]="","",TEXT(Sales_Pipeline[[#This Row],[Close_Date]],"ddd"))</f>
        <v>Tue</v>
      </c>
      <c r="L342" s="8" t="str">
        <f>IF(Sales_Pipeline[[#This Row],[Close_Date]]="","",TEXT(Sales_Pipeline[[#This Row],[Close_Date]],"mmm"))</f>
        <v>Mar</v>
      </c>
      <c r="M342" s="8" t="str">
        <f>IF(Sales_Pipeline[[#This Row],[Close_Date]]="","","Q"&amp;ROUNDUP(MONTH(Sales_Pipeline[[#This Row],[Close_Date]])/3,0))</f>
        <v>Q1</v>
      </c>
      <c r="N342" s="2" cm="1">
        <f t="array" ref="N342">IFERROR(_xlfn.IFS(Sales_Pipeline[[#This Row],[Deal_Stage]]="Won",_xlfn.XLOOKUP(Sales_Pipeline[[#This Row],[Product]],Products!$A$2:$A$8,Products!$C$2:$C$8),Sales_Pipeline[[#This Row],[Deal_Stage]]="Lost",_xlfn.XLOOKUP(Sales_Pipeline[[#This Row],[Product]],Products!$A$2:$A$8,Products!$C$2:$C$8)),"")</f>
        <v>55</v>
      </c>
      <c r="O342" s="2">
        <v>51</v>
      </c>
    </row>
    <row r="343" spans="1:15" x14ac:dyDescent="0.3">
      <c r="A343" t="s">
        <v>485</v>
      </c>
      <c r="B343" t="s">
        <v>32</v>
      </c>
      <c r="C343" t="str">
        <f>_xlfn.XLOOKUP(Sales_Pipeline[[#This Row],[Sales_Agent]],Sales_Teams[Sales_Agent],Sales_Teams[Manager])</f>
        <v>Celia Rouche</v>
      </c>
      <c r="D343" t="str">
        <f>_xlfn.XLOOKUP(Sales_Pipeline[[#This Row],[Manager]],Sales_Teams[Manager],Sales_Teams[Regional_Office])</f>
        <v>West</v>
      </c>
      <c r="E343" t="s">
        <v>76</v>
      </c>
      <c r="F343" t="s">
        <v>100</v>
      </c>
      <c r="G343" t="str">
        <f>IFERROR(_xlfn.XLOOKUP(Sales_Pipeline[[#This Row],[Account]],Accounts!$A$2:$A$86,Accounts!$F$2:$F$86),"")</f>
        <v>United States</v>
      </c>
      <c r="H343" t="s">
        <v>57</v>
      </c>
      <c r="I343" s="3">
        <v>42732</v>
      </c>
      <c r="J343" s="3">
        <v>42807</v>
      </c>
      <c r="K343" s="8" t="str">
        <f>IF(Sales_Pipeline[[#This Row],[Close_Date]]="","",TEXT(Sales_Pipeline[[#This Row],[Close_Date]],"ddd"))</f>
        <v>Mon</v>
      </c>
      <c r="L343" s="8" t="str">
        <f>IF(Sales_Pipeline[[#This Row],[Close_Date]]="","",TEXT(Sales_Pipeline[[#This Row],[Close_Date]],"mmm"))</f>
        <v>Mar</v>
      </c>
      <c r="M343" s="8" t="str">
        <f>IF(Sales_Pipeline[[#This Row],[Close_Date]]="","","Q"&amp;ROUNDUP(MONTH(Sales_Pipeline[[#This Row],[Close_Date]])/3,0))</f>
        <v>Q1</v>
      </c>
      <c r="N343" s="2" cm="1">
        <f t="array" ref="N343">IFERROR(_xlfn.IFS(Sales_Pipeline[[#This Row],[Deal_Stage]]="Won",_xlfn.XLOOKUP(Sales_Pipeline[[#This Row],[Product]],Products!$A$2:$A$8,Products!$C$2:$C$8),Sales_Pipeline[[#This Row],[Deal_Stage]]="Lost",_xlfn.XLOOKUP(Sales_Pipeline[[#This Row],[Product]],Products!$A$2:$A$8,Products!$C$2:$C$8)),"")</f>
        <v>3393</v>
      </c>
      <c r="O343" s="2">
        <v>3803</v>
      </c>
    </row>
    <row r="344" spans="1:15" x14ac:dyDescent="0.3">
      <c r="A344" t="s">
        <v>486</v>
      </c>
      <c r="B344" t="s">
        <v>3</v>
      </c>
      <c r="C344" t="str">
        <f>_xlfn.XLOOKUP(Sales_Pipeline[[#This Row],[Sales_Agent]],Sales_Teams[Sales_Agent],Sales_Teams[Manager])</f>
        <v>Dustin Brinkmann</v>
      </c>
      <c r="D344" t="str">
        <f>_xlfn.XLOOKUP(Sales_Pipeline[[#This Row],[Manager]],Sales_Teams[Manager],Sales_Teams[Regional_Office])</f>
        <v>Central</v>
      </c>
      <c r="E344" t="s">
        <v>84</v>
      </c>
      <c r="F344" t="s">
        <v>147</v>
      </c>
      <c r="G344" t="str">
        <f>IFERROR(_xlfn.XLOOKUP(Sales_Pipeline[[#This Row],[Account]],Accounts!$A$2:$A$86,Accounts!$F$2:$F$86),"")</f>
        <v>United States</v>
      </c>
      <c r="H344" t="s">
        <v>57</v>
      </c>
      <c r="I344" s="3">
        <v>42733</v>
      </c>
      <c r="J344" s="3">
        <v>42821</v>
      </c>
      <c r="K344" s="8" t="str">
        <f>IF(Sales_Pipeline[[#This Row],[Close_Date]]="","",TEXT(Sales_Pipeline[[#This Row],[Close_Date]],"ddd"))</f>
        <v>Mon</v>
      </c>
      <c r="L344" s="8" t="str">
        <f>IF(Sales_Pipeline[[#This Row],[Close_Date]]="","",TEXT(Sales_Pipeline[[#This Row],[Close_Date]],"mmm"))</f>
        <v>Mar</v>
      </c>
      <c r="M344" s="8" t="str">
        <f>IF(Sales_Pipeline[[#This Row],[Close_Date]]="","","Q"&amp;ROUNDUP(MONTH(Sales_Pipeline[[#This Row],[Close_Date]])/3,0))</f>
        <v>Q1</v>
      </c>
      <c r="N344" s="2" cm="1">
        <f t="array" ref="N344">IFERROR(_xlfn.IFS(Sales_Pipeline[[#This Row],[Deal_Stage]]="Won",_xlfn.XLOOKUP(Sales_Pipeline[[#This Row],[Product]],Products!$A$2:$A$8,Products!$C$2:$C$8),Sales_Pipeline[[#This Row],[Deal_Stage]]="Lost",_xlfn.XLOOKUP(Sales_Pipeline[[#This Row],[Product]],Products!$A$2:$A$8,Products!$C$2:$C$8)),"")</f>
        <v>5482</v>
      </c>
      <c r="O344" s="2">
        <v>5459</v>
      </c>
    </row>
    <row r="345" spans="1:15" x14ac:dyDescent="0.3">
      <c r="A345" t="s">
        <v>487</v>
      </c>
      <c r="B345" t="s">
        <v>3</v>
      </c>
      <c r="C345" t="str">
        <f>_xlfn.XLOOKUP(Sales_Pipeline[[#This Row],[Sales_Agent]],Sales_Teams[Sales_Agent],Sales_Teams[Manager])</f>
        <v>Dustin Brinkmann</v>
      </c>
      <c r="D345" t="str">
        <f>_xlfn.XLOOKUP(Sales_Pipeline[[#This Row],[Manager]],Sales_Teams[Manager],Sales_Teams[Regional_Office])</f>
        <v>Central</v>
      </c>
      <c r="E345" t="s">
        <v>76</v>
      </c>
      <c r="F345" t="s">
        <v>134</v>
      </c>
      <c r="G345" t="str">
        <f>IFERROR(_xlfn.XLOOKUP(Sales_Pipeline[[#This Row],[Account]],Accounts!$A$2:$A$86,Accounts!$F$2:$F$86),"")</f>
        <v>United States</v>
      </c>
      <c r="H345" t="s">
        <v>57</v>
      </c>
      <c r="I345" s="3">
        <v>42733</v>
      </c>
      <c r="J345" s="3">
        <v>42817</v>
      </c>
      <c r="K345" s="8" t="str">
        <f>IF(Sales_Pipeline[[#This Row],[Close_Date]]="","",TEXT(Sales_Pipeline[[#This Row],[Close_Date]],"ddd"))</f>
        <v>Thu</v>
      </c>
      <c r="L345" s="8" t="str">
        <f>IF(Sales_Pipeline[[#This Row],[Close_Date]]="","",TEXT(Sales_Pipeline[[#This Row],[Close_Date]],"mmm"))</f>
        <v>Mar</v>
      </c>
      <c r="M345" s="8" t="str">
        <f>IF(Sales_Pipeline[[#This Row],[Close_Date]]="","","Q"&amp;ROUNDUP(MONTH(Sales_Pipeline[[#This Row],[Close_Date]])/3,0))</f>
        <v>Q1</v>
      </c>
      <c r="N345" s="2" cm="1">
        <f t="array" ref="N345">IFERROR(_xlfn.IFS(Sales_Pipeline[[#This Row],[Deal_Stage]]="Won",_xlfn.XLOOKUP(Sales_Pipeline[[#This Row],[Product]],Products!$A$2:$A$8,Products!$C$2:$C$8),Sales_Pipeline[[#This Row],[Deal_Stage]]="Lost",_xlfn.XLOOKUP(Sales_Pipeline[[#This Row],[Product]],Products!$A$2:$A$8,Products!$C$2:$C$8)),"")</f>
        <v>3393</v>
      </c>
      <c r="O345" s="2">
        <v>4148</v>
      </c>
    </row>
    <row r="346" spans="1:15" x14ac:dyDescent="0.3">
      <c r="A346" t="s">
        <v>488</v>
      </c>
      <c r="B346" t="s">
        <v>27</v>
      </c>
      <c r="C346" t="str">
        <f>_xlfn.XLOOKUP(Sales_Pipeline[[#This Row],[Sales_Agent]],Sales_Teams[Sales_Agent],Sales_Teams[Manager])</f>
        <v>Rocco Neubert</v>
      </c>
      <c r="D346" t="str">
        <f>_xlfn.XLOOKUP(Sales_Pipeline[[#This Row],[Manager]],Sales_Teams[Manager],Sales_Teams[Regional_Office])</f>
        <v>East</v>
      </c>
      <c r="E346" t="s">
        <v>84</v>
      </c>
      <c r="G346" t="str">
        <f>IFERROR(_xlfn.XLOOKUP(Sales_Pipeline[[#This Row],[Account]],Accounts!$A$2:$A$86,Accounts!$F$2:$F$86),"")</f>
        <v/>
      </c>
      <c r="H346" t="s">
        <v>77</v>
      </c>
      <c r="I346" s="3">
        <v>42733</v>
      </c>
      <c r="K346" s="8" t="str">
        <f>IF(Sales_Pipeline[[#This Row],[Close_Date]]="","",TEXT(Sales_Pipeline[[#This Row],[Close_Date]],"ddd"))</f>
        <v/>
      </c>
      <c r="L346" s="8" t="str">
        <f>IF(Sales_Pipeline[[#This Row],[Close_Date]]="","",TEXT(Sales_Pipeline[[#This Row],[Close_Date]],"mmm"))</f>
        <v/>
      </c>
      <c r="M346" s="8" t="str">
        <f>IF(Sales_Pipeline[[#This Row],[Close_Date]]="","","Q"&amp;ROUNDUP(MONTH(Sales_Pipeline[[#This Row],[Close_Date]])/3,0))</f>
        <v/>
      </c>
      <c r="N346" s="2" t="str" cm="1">
        <f t="array" ref="N346">IFERROR(_xlfn.IFS(Sales_Pipeline[[#This Row],[Deal_Stage]]="Won",_xlfn.XLOOKUP(Sales_Pipeline[[#This Row],[Product]],Products!$A$2:$A$8,Products!$C$2:$C$8),Sales_Pipeline[[#This Row],[Deal_Stage]]="Lost",_xlfn.XLOOKUP(Sales_Pipeline[[#This Row],[Product]],Products!$A$2:$A$8,Products!$C$2:$C$8)),"")</f>
        <v/>
      </c>
      <c r="O346" s="2">
        <v>0</v>
      </c>
    </row>
    <row r="347" spans="1:15" x14ac:dyDescent="0.3">
      <c r="A347" t="s">
        <v>489</v>
      </c>
      <c r="B347" t="s">
        <v>20</v>
      </c>
      <c r="C347" t="str">
        <f>_xlfn.XLOOKUP(Sales_Pipeline[[#This Row],[Sales_Agent]],Sales_Teams[Sales_Agent],Sales_Teams[Manager])</f>
        <v>Cara Losch</v>
      </c>
      <c r="D347" t="str">
        <f>_xlfn.XLOOKUP(Sales_Pipeline[[#This Row],[Manager]],Sales_Teams[Manager],Sales_Teams[Regional_Office])</f>
        <v>East</v>
      </c>
      <c r="E347" t="s">
        <v>84</v>
      </c>
      <c r="F347" t="s">
        <v>109</v>
      </c>
      <c r="G347" t="str">
        <f>IFERROR(_xlfn.XLOOKUP(Sales_Pipeline[[#This Row],[Account]],Accounts!$A$2:$A$86,Accounts!$F$2:$F$86),"")</f>
        <v>Japan</v>
      </c>
      <c r="H347" t="s">
        <v>57</v>
      </c>
      <c r="I347" s="3">
        <v>42733</v>
      </c>
      <c r="J347" s="3">
        <v>42817</v>
      </c>
      <c r="K347" s="8" t="str">
        <f>IF(Sales_Pipeline[[#This Row],[Close_Date]]="","",TEXT(Sales_Pipeline[[#This Row],[Close_Date]],"ddd"))</f>
        <v>Thu</v>
      </c>
      <c r="L347" s="8" t="str">
        <f>IF(Sales_Pipeline[[#This Row],[Close_Date]]="","",TEXT(Sales_Pipeline[[#This Row],[Close_Date]],"mmm"))</f>
        <v>Mar</v>
      </c>
      <c r="M347" s="8" t="str">
        <f>IF(Sales_Pipeline[[#This Row],[Close_Date]]="","","Q"&amp;ROUNDUP(MONTH(Sales_Pipeline[[#This Row],[Close_Date]])/3,0))</f>
        <v>Q1</v>
      </c>
      <c r="N347" s="2" cm="1">
        <f t="array" ref="N347">IFERROR(_xlfn.IFS(Sales_Pipeline[[#This Row],[Deal_Stage]]="Won",_xlfn.XLOOKUP(Sales_Pipeline[[#This Row],[Product]],Products!$A$2:$A$8,Products!$C$2:$C$8),Sales_Pipeline[[#This Row],[Deal_Stage]]="Lost",_xlfn.XLOOKUP(Sales_Pipeline[[#This Row],[Product]],Products!$A$2:$A$8,Products!$C$2:$C$8)),"")</f>
        <v>5482</v>
      </c>
      <c r="O347" s="2">
        <v>5002</v>
      </c>
    </row>
    <row r="348" spans="1:15" x14ac:dyDescent="0.3">
      <c r="A348" t="s">
        <v>490</v>
      </c>
      <c r="B348" t="s">
        <v>20</v>
      </c>
      <c r="C348" t="str">
        <f>_xlfn.XLOOKUP(Sales_Pipeline[[#This Row],[Sales_Agent]],Sales_Teams[Sales_Agent],Sales_Teams[Manager])</f>
        <v>Cara Losch</v>
      </c>
      <c r="D348" t="str">
        <f>_xlfn.XLOOKUP(Sales_Pipeline[[#This Row],[Manager]],Sales_Teams[Manager],Sales_Teams[Regional_Office])</f>
        <v>East</v>
      </c>
      <c r="E348" t="s">
        <v>76</v>
      </c>
      <c r="F348" t="s">
        <v>253</v>
      </c>
      <c r="G348" t="str">
        <f>IFERROR(_xlfn.XLOOKUP(Sales_Pipeline[[#This Row],[Account]],Accounts!$A$2:$A$86,Accounts!$F$2:$F$86),"")</f>
        <v>United States</v>
      </c>
      <c r="H348" t="s">
        <v>57</v>
      </c>
      <c r="I348" s="3">
        <v>42733</v>
      </c>
      <c r="J348" s="3">
        <v>42797</v>
      </c>
      <c r="K348" s="8" t="str">
        <f>IF(Sales_Pipeline[[#This Row],[Close_Date]]="","",TEXT(Sales_Pipeline[[#This Row],[Close_Date]],"ddd"))</f>
        <v>Fri</v>
      </c>
      <c r="L348" s="8" t="str">
        <f>IF(Sales_Pipeline[[#This Row],[Close_Date]]="","",TEXT(Sales_Pipeline[[#This Row],[Close_Date]],"mmm"))</f>
        <v>Mar</v>
      </c>
      <c r="M348" s="8" t="str">
        <f>IF(Sales_Pipeline[[#This Row],[Close_Date]]="","","Q"&amp;ROUNDUP(MONTH(Sales_Pipeline[[#This Row],[Close_Date]])/3,0))</f>
        <v>Q1</v>
      </c>
      <c r="N348" s="2" cm="1">
        <f t="array" ref="N348">IFERROR(_xlfn.IFS(Sales_Pipeline[[#This Row],[Deal_Stage]]="Won",_xlfn.XLOOKUP(Sales_Pipeline[[#This Row],[Product]],Products!$A$2:$A$8,Products!$C$2:$C$8),Sales_Pipeline[[#This Row],[Deal_Stage]]="Lost",_xlfn.XLOOKUP(Sales_Pipeline[[#This Row],[Product]],Products!$A$2:$A$8,Products!$C$2:$C$8)),"")</f>
        <v>3393</v>
      </c>
      <c r="O348" s="2">
        <v>3351</v>
      </c>
    </row>
    <row r="349" spans="1:15" x14ac:dyDescent="0.3">
      <c r="A349" t="s">
        <v>491</v>
      </c>
      <c r="B349" t="s">
        <v>13</v>
      </c>
      <c r="C349" t="str">
        <f>_xlfn.XLOOKUP(Sales_Pipeline[[#This Row],[Sales_Agent]],Sales_Teams[Sales_Agent],Sales_Teams[Manager])</f>
        <v>Melvin Marxen</v>
      </c>
      <c r="D349" t="str">
        <f>_xlfn.XLOOKUP(Sales_Pipeline[[#This Row],[Manager]],Sales_Teams[Manager],Sales_Teams[Regional_Office])</f>
        <v>Central</v>
      </c>
      <c r="E349" t="s">
        <v>63</v>
      </c>
      <c r="F349" t="s">
        <v>223</v>
      </c>
      <c r="G349" t="str">
        <f>IFERROR(_xlfn.XLOOKUP(Sales_Pipeline[[#This Row],[Account]],Accounts!$A$2:$A$86,Accounts!$F$2:$F$86),"")</f>
        <v>United States</v>
      </c>
      <c r="H349" t="s">
        <v>57</v>
      </c>
      <c r="I349" s="3">
        <v>42733</v>
      </c>
      <c r="J349" s="3">
        <v>42813</v>
      </c>
      <c r="K349" s="8" t="str">
        <f>IF(Sales_Pipeline[[#This Row],[Close_Date]]="","",TEXT(Sales_Pipeline[[#This Row],[Close_Date]],"ddd"))</f>
        <v>Sun</v>
      </c>
      <c r="L349" s="8" t="str">
        <f>IF(Sales_Pipeline[[#This Row],[Close_Date]]="","",TEXT(Sales_Pipeline[[#This Row],[Close_Date]],"mmm"))</f>
        <v>Mar</v>
      </c>
      <c r="M349" s="8" t="str">
        <f>IF(Sales_Pipeline[[#This Row],[Close_Date]]="","","Q"&amp;ROUNDUP(MONTH(Sales_Pipeline[[#This Row],[Close_Date]])/3,0))</f>
        <v>Q1</v>
      </c>
      <c r="N349" s="2" cm="1">
        <f t="array" ref="N349">IFERROR(_xlfn.IFS(Sales_Pipeline[[#This Row],[Deal_Stage]]="Won",_xlfn.XLOOKUP(Sales_Pipeline[[#This Row],[Product]],Products!$A$2:$A$8,Products!$C$2:$C$8),Sales_Pipeline[[#This Row],[Deal_Stage]]="Lost",_xlfn.XLOOKUP(Sales_Pipeline[[#This Row],[Product]],Products!$A$2:$A$8,Products!$C$2:$C$8)),"")</f>
        <v>550</v>
      </c>
      <c r="O349" s="2">
        <v>571</v>
      </c>
    </row>
    <row r="350" spans="1:15" x14ac:dyDescent="0.3">
      <c r="A350" t="s">
        <v>492</v>
      </c>
      <c r="B350" t="s">
        <v>40</v>
      </c>
      <c r="C350" t="str">
        <f>_xlfn.XLOOKUP(Sales_Pipeline[[#This Row],[Sales_Agent]],Sales_Teams[Sales_Agent],Sales_Teams[Manager])</f>
        <v>Summer Sewald</v>
      </c>
      <c r="D350" t="str">
        <f>_xlfn.XLOOKUP(Sales_Pipeline[[#This Row],[Manager]],Sales_Teams[Manager],Sales_Teams[Regional_Office])</f>
        <v>West</v>
      </c>
      <c r="E350" t="s">
        <v>63</v>
      </c>
      <c r="F350" t="s">
        <v>166</v>
      </c>
      <c r="G350" t="str">
        <f>IFERROR(_xlfn.XLOOKUP(Sales_Pipeline[[#This Row],[Account]],Accounts!$A$2:$A$86,Accounts!$F$2:$F$86),"")</f>
        <v>United States</v>
      </c>
      <c r="H350" t="s">
        <v>57</v>
      </c>
      <c r="I350" s="3">
        <v>42733</v>
      </c>
      <c r="J350" s="3">
        <v>42804</v>
      </c>
      <c r="K350" s="8" t="str">
        <f>IF(Sales_Pipeline[[#This Row],[Close_Date]]="","",TEXT(Sales_Pipeline[[#This Row],[Close_Date]],"ddd"))</f>
        <v>Fri</v>
      </c>
      <c r="L350" s="8" t="str">
        <f>IF(Sales_Pipeline[[#This Row],[Close_Date]]="","",TEXT(Sales_Pipeline[[#This Row],[Close_Date]],"mmm"))</f>
        <v>Mar</v>
      </c>
      <c r="M350" s="8" t="str">
        <f>IF(Sales_Pipeline[[#This Row],[Close_Date]]="","","Q"&amp;ROUNDUP(MONTH(Sales_Pipeline[[#This Row],[Close_Date]])/3,0))</f>
        <v>Q1</v>
      </c>
      <c r="N350" s="2" cm="1">
        <f t="array" ref="N350">IFERROR(_xlfn.IFS(Sales_Pipeline[[#This Row],[Deal_Stage]]="Won",_xlfn.XLOOKUP(Sales_Pipeline[[#This Row],[Product]],Products!$A$2:$A$8,Products!$C$2:$C$8),Sales_Pipeline[[#This Row],[Deal_Stage]]="Lost",_xlfn.XLOOKUP(Sales_Pipeline[[#This Row],[Product]],Products!$A$2:$A$8,Products!$C$2:$C$8)),"")</f>
        <v>550</v>
      </c>
      <c r="O350" s="2">
        <v>601</v>
      </c>
    </row>
    <row r="351" spans="1:15" x14ac:dyDescent="0.3">
      <c r="A351" t="s">
        <v>493</v>
      </c>
      <c r="B351" t="s">
        <v>43</v>
      </c>
      <c r="C351" t="str">
        <f>_xlfn.XLOOKUP(Sales_Pipeline[[#This Row],[Sales_Agent]],Sales_Teams[Sales_Agent],Sales_Teams[Manager])</f>
        <v>Summer Sewald</v>
      </c>
      <c r="D351" t="str">
        <f>_xlfn.XLOOKUP(Sales_Pipeline[[#This Row],[Manager]],Sales_Teams[Manager],Sales_Teams[Regional_Office])</f>
        <v>West</v>
      </c>
      <c r="E351" t="s">
        <v>8953</v>
      </c>
      <c r="G351" t="str">
        <f>IFERROR(_xlfn.XLOOKUP(Sales_Pipeline[[#This Row],[Account]],Accounts!$A$2:$A$86,Accounts!$F$2:$F$86),"")</f>
        <v/>
      </c>
      <c r="H351" t="s">
        <v>77</v>
      </c>
      <c r="I351" s="3">
        <v>42733</v>
      </c>
      <c r="K351" s="8" t="str">
        <f>IF(Sales_Pipeline[[#This Row],[Close_Date]]="","",TEXT(Sales_Pipeline[[#This Row],[Close_Date]],"ddd"))</f>
        <v/>
      </c>
      <c r="L351" s="8" t="str">
        <f>IF(Sales_Pipeline[[#This Row],[Close_Date]]="","",TEXT(Sales_Pipeline[[#This Row],[Close_Date]],"mmm"))</f>
        <v/>
      </c>
      <c r="M351" s="8" t="str">
        <f>IF(Sales_Pipeline[[#This Row],[Close_Date]]="","","Q"&amp;ROUNDUP(MONTH(Sales_Pipeline[[#This Row],[Close_Date]])/3,0))</f>
        <v/>
      </c>
      <c r="N351" s="2" t="str" cm="1">
        <f t="array" ref="N351">IFERROR(_xlfn.IFS(Sales_Pipeline[[#This Row],[Deal_Stage]]="Won",_xlfn.XLOOKUP(Sales_Pipeline[[#This Row],[Product]],Products!$A$2:$A$8,Products!$C$2:$C$8),Sales_Pipeline[[#This Row],[Deal_Stage]]="Lost",_xlfn.XLOOKUP(Sales_Pipeline[[#This Row],[Product]],Products!$A$2:$A$8,Products!$C$2:$C$8)),"")</f>
        <v/>
      </c>
      <c r="O351" s="2">
        <v>0</v>
      </c>
    </row>
    <row r="352" spans="1:15" x14ac:dyDescent="0.3">
      <c r="A352" t="s">
        <v>494</v>
      </c>
      <c r="B352" t="s">
        <v>37</v>
      </c>
      <c r="C352" t="str">
        <f>_xlfn.XLOOKUP(Sales_Pipeline[[#This Row],[Sales_Agent]],Sales_Teams[Sales_Agent],Sales_Teams[Manager])</f>
        <v>Celia Rouche</v>
      </c>
      <c r="D352" t="str">
        <f>_xlfn.XLOOKUP(Sales_Pipeline[[#This Row],[Manager]],Sales_Teams[Manager],Sales_Teams[Regional_Office])</f>
        <v>West</v>
      </c>
      <c r="E352" t="s">
        <v>63</v>
      </c>
      <c r="F352" t="s">
        <v>107</v>
      </c>
      <c r="G352" t="str">
        <f>IFERROR(_xlfn.XLOOKUP(Sales_Pipeline[[#This Row],[Account]],Accounts!$A$2:$A$86,Accounts!$F$2:$F$86),"")</f>
        <v>United States</v>
      </c>
      <c r="H352" t="s">
        <v>57</v>
      </c>
      <c r="I352" s="3">
        <v>42733</v>
      </c>
      <c r="J352" s="3">
        <v>42807</v>
      </c>
      <c r="K352" s="8" t="str">
        <f>IF(Sales_Pipeline[[#This Row],[Close_Date]]="","",TEXT(Sales_Pipeline[[#This Row],[Close_Date]],"ddd"))</f>
        <v>Mon</v>
      </c>
      <c r="L352" s="8" t="str">
        <f>IF(Sales_Pipeline[[#This Row],[Close_Date]]="","",TEXT(Sales_Pipeline[[#This Row],[Close_Date]],"mmm"))</f>
        <v>Mar</v>
      </c>
      <c r="M352" s="8" t="str">
        <f>IF(Sales_Pipeline[[#This Row],[Close_Date]]="","","Q"&amp;ROUNDUP(MONTH(Sales_Pipeline[[#This Row],[Close_Date]])/3,0))</f>
        <v>Q1</v>
      </c>
      <c r="N352" s="2" cm="1">
        <f t="array" ref="N352">IFERROR(_xlfn.IFS(Sales_Pipeline[[#This Row],[Deal_Stage]]="Won",_xlfn.XLOOKUP(Sales_Pipeline[[#This Row],[Product]],Products!$A$2:$A$8,Products!$C$2:$C$8),Sales_Pipeline[[#This Row],[Deal_Stage]]="Lost",_xlfn.XLOOKUP(Sales_Pipeline[[#This Row],[Product]],Products!$A$2:$A$8,Products!$C$2:$C$8)),"")</f>
        <v>550</v>
      </c>
      <c r="O352" s="2">
        <v>576</v>
      </c>
    </row>
    <row r="353" spans="1:15" x14ac:dyDescent="0.3">
      <c r="A353" t="s">
        <v>495</v>
      </c>
      <c r="B353" t="s">
        <v>12</v>
      </c>
      <c r="C353" t="str">
        <f>_xlfn.XLOOKUP(Sales_Pipeline[[#This Row],[Sales_Agent]],Sales_Teams[Sales_Agent],Sales_Teams[Manager])</f>
        <v>Melvin Marxen</v>
      </c>
      <c r="D353" t="str">
        <f>_xlfn.XLOOKUP(Sales_Pipeline[[#This Row],[Manager]],Sales_Teams[Manager],Sales_Teams[Regional_Office])</f>
        <v>Central</v>
      </c>
      <c r="E353" t="s">
        <v>61</v>
      </c>
      <c r="F353" t="s">
        <v>155</v>
      </c>
      <c r="G353" t="str">
        <f>IFERROR(_xlfn.XLOOKUP(Sales_Pipeline[[#This Row],[Account]],Accounts!$A$2:$A$86,Accounts!$F$2:$F$86),"")</f>
        <v>United States</v>
      </c>
      <c r="H353" t="s">
        <v>57</v>
      </c>
      <c r="I353" s="3">
        <v>42733</v>
      </c>
      <c r="J353" s="3">
        <v>42797</v>
      </c>
      <c r="K353" s="8" t="str">
        <f>IF(Sales_Pipeline[[#This Row],[Close_Date]]="","",TEXT(Sales_Pipeline[[#This Row],[Close_Date]],"ddd"))</f>
        <v>Fri</v>
      </c>
      <c r="L353" s="8" t="str">
        <f>IF(Sales_Pipeline[[#This Row],[Close_Date]]="","",TEXT(Sales_Pipeline[[#This Row],[Close_Date]],"mmm"))</f>
        <v>Mar</v>
      </c>
      <c r="M353" s="8" t="str">
        <f>IF(Sales_Pipeline[[#This Row],[Close_Date]]="","","Q"&amp;ROUNDUP(MONTH(Sales_Pipeline[[#This Row],[Close_Date]])/3,0))</f>
        <v>Q1</v>
      </c>
      <c r="N353" s="2" cm="1">
        <f t="array" ref="N353">IFERROR(_xlfn.IFS(Sales_Pipeline[[#This Row],[Deal_Stage]]="Won",_xlfn.XLOOKUP(Sales_Pipeline[[#This Row],[Product]],Products!$A$2:$A$8,Products!$C$2:$C$8),Sales_Pipeline[[#This Row],[Deal_Stage]]="Lost",_xlfn.XLOOKUP(Sales_Pipeline[[#This Row],[Product]],Products!$A$2:$A$8,Products!$C$2:$C$8)),"")</f>
        <v>55</v>
      </c>
      <c r="O353" s="2">
        <v>52</v>
      </c>
    </row>
    <row r="354" spans="1:15" x14ac:dyDescent="0.3">
      <c r="A354" t="s">
        <v>496</v>
      </c>
      <c r="B354" t="s">
        <v>45</v>
      </c>
      <c r="C354" t="str">
        <f>_xlfn.XLOOKUP(Sales_Pipeline[[#This Row],[Sales_Agent]],Sales_Teams[Sales_Agent],Sales_Teams[Manager])</f>
        <v>Summer Sewald</v>
      </c>
      <c r="D354" t="str">
        <f>_xlfn.XLOOKUP(Sales_Pipeline[[#This Row],[Manager]],Sales_Teams[Manager],Sales_Teams[Regional_Office])</f>
        <v>West</v>
      </c>
      <c r="E354" t="s">
        <v>55</v>
      </c>
      <c r="F354" t="s">
        <v>100</v>
      </c>
      <c r="G354" t="str">
        <f>IFERROR(_xlfn.XLOOKUP(Sales_Pipeline[[#This Row],[Account]],Accounts!$A$2:$A$86,Accounts!$F$2:$F$86),"")</f>
        <v>United States</v>
      </c>
      <c r="H354" t="s">
        <v>57</v>
      </c>
      <c r="I354" s="3">
        <v>42733</v>
      </c>
      <c r="J354" s="3">
        <v>42807</v>
      </c>
      <c r="K354" s="8" t="str">
        <f>IF(Sales_Pipeline[[#This Row],[Close_Date]]="","",TEXT(Sales_Pipeline[[#This Row],[Close_Date]],"ddd"))</f>
        <v>Mon</v>
      </c>
      <c r="L354" s="8" t="str">
        <f>IF(Sales_Pipeline[[#This Row],[Close_Date]]="","",TEXT(Sales_Pipeline[[#This Row],[Close_Date]],"mmm"))</f>
        <v>Mar</v>
      </c>
      <c r="M354" s="8" t="str">
        <f>IF(Sales_Pipeline[[#This Row],[Close_Date]]="","","Q"&amp;ROUNDUP(MONTH(Sales_Pipeline[[#This Row],[Close_Date]])/3,0))</f>
        <v>Q1</v>
      </c>
      <c r="N354" s="2" cm="1">
        <f t="array" ref="N354">IFERROR(_xlfn.IFS(Sales_Pipeline[[#This Row],[Deal_Stage]]="Won",_xlfn.XLOOKUP(Sales_Pipeline[[#This Row],[Product]],Products!$A$2:$A$8,Products!$C$2:$C$8),Sales_Pipeline[[#This Row],[Deal_Stage]]="Lost",_xlfn.XLOOKUP(Sales_Pipeline[[#This Row],[Product]],Products!$A$2:$A$8,Products!$C$2:$C$8)),"")</f>
        <v>1096</v>
      </c>
      <c r="O354" s="2">
        <v>1185</v>
      </c>
    </row>
    <row r="355" spans="1:15" x14ac:dyDescent="0.3">
      <c r="A355" t="s">
        <v>497</v>
      </c>
      <c r="B355" t="s">
        <v>29</v>
      </c>
      <c r="C355" t="str">
        <f>_xlfn.XLOOKUP(Sales_Pipeline[[#This Row],[Sales_Agent]],Sales_Teams[Sales_Agent],Sales_Teams[Manager])</f>
        <v>Rocco Neubert</v>
      </c>
      <c r="D355" t="str">
        <f>_xlfn.XLOOKUP(Sales_Pipeline[[#This Row],[Manager]],Sales_Teams[Manager],Sales_Teams[Regional_Office])</f>
        <v>East</v>
      </c>
      <c r="E355" t="s">
        <v>55</v>
      </c>
      <c r="F355" t="s">
        <v>253</v>
      </c>
      <c r="G355" t="str">
        <f>IFERROR(_xlfn.XLOOKUP(Sales_Pipeline[[#This Row],[Account]],Accounts!$A$2:$A$86,Accounts!$F$2:$F$86),"")</f>
        <v>United States</v>
      </c>
      <c r="H355" t="s">
        <v>82</v>
      </c>
      <c r="I355" s="3">
        <v>42733</v>
      </c>
      <c r="J355" s="3">
        <v>42822</v>
      </c>
      <c r="K355" s="8" t="str">
        <f>IF(Sales_Pipeline[[#This Row],[Close_Date]]="","",TEXT(Sales_Pipeline[[#This Row],[Close_Date]],"ddd"))</f>
        <v>Tue</v>
      </c>
      <c r="L355" s="8" t="str">
        <f>IF(Sales_Pipeline[[#This Row],[Close_Date]]="","",TEXT(Sales_Pipeline[[#This Row],[Close_Date]],"mmm"))</f>
        <v>Mar</v>
      </c>
      <c r="M355" s="8" t="str">
        <f>IF(Sales_Pipeline[[#This Row],[Close_Date]]="","","Q"&amp;ROUNDUP(MONTH(Sales_Pipeline[[#This Row],[Close_Date]])/3,0))</f>
        <v>Q1</v>
      </c>
      <c r="N355" s="2" cm="1">
        <f t="array" ref="N355">IFERROR(_xlfn.IFS(Sales_Pipeline[[#This Row],[Deal_Stage]]="Won",_xlfn.XLOOKUP(Sales_Pipeline[[#This Row],[Product]],Products!$A$2:$A$8,Products!$C$2:$C$8),Sales_Pipeline[[#This Row],[Deal_Stage]]="Lost",_xlfn.XLOOKUP(Sales_Pipeline[[#This Row],[Product]],Products!$A$2:$A$8,Products!$C$2:$C$8)),"")</f>
        <v>1096</v>
      </c>
      <c r="O355" s="2">
        <v>0</v>
      </c>
    </row>
    <row r="356" spans="1:15" x14ac:dyDescent="0.3">
      <c r="A356" t="s">
        <v>498</v>
      </c>
      <c r="B356" t="s">
        <v>35</v>
      </c>
      <c r="C356" t="str">
        <f>_xlfn.XLOOKUP(Sales_Pipeline[[#This Row],[Sales_Agent]],Sales_Teams[Sales_Agent],Sales_Teams[Manager])</f>
        <v>Celia Rouche</v>
      </c>
      <c r="D356" t="str">
        <f>_xlfn.XLOOKUP(Sales_Pipeline[[#This Row],[Manager]],Sales_Teams[Manager],Sales_Teams[Regional_Office])</f>
        <v>West</v>
      </c>
      <c r="E356" t="s">
        <v>61</v>
      </c>
      <c r="F356" t="s">
        <v>145</v>
      </c>
      <c r="G356" t="str">
        <f>IFERROR(_xlfn.XLOOKUP(Sales_Pipeline[[#This Row],[Account]],Accounts!$A$2:$A$86,Accounts!$F$2:$F$86),"")</f>
        <v>United States</v>
      </c>
      <c r="H356" t="s">
        <v>57</v>
      </c>
      <c r="I356" s="3">
        <v>42733</v>
      </c>
      <c r="J356" s="3">
        <v>42808</v>
      </c>
      <c r="K356" s="8" t="str">
        <f>IF(Sales_Pipeline[[#This Row],[Close_Date]]="","",TEXT(Sales_Pipeline[[#This Row],[Close_Date]],"ddd"))</f>
        <v>Tue</v>
      </c>
      <c r="L356" s="8" t="str">
        <f>IF(Sales_Pipeline[[#This Row],[Close_Date]]="","",TEXT(Sales_Pipeline[[#This Row],[Close_Date]],"mmm"))</f>
        <v>Mar</v>
      </c>
      <c r="M356" s="8" t="str">
        <f>IF(Sales_Pipeline[[#This Row],[Close_Date]]="","","Q"&amp;ROUNDUP(MONTH(Sales_Pipeline[[#This Row],[Close_Date]])/3,0))</f>
        <v>Q1</v>
      </c>
      <c r="N356" s="2" cm="1">
        <f t="array" ref="N356">IFERROR(_xlfn.IFS(Sales_Pipeline[[#This Row],[Deal_Stage]]="Won",_xlfn.XLOOKUP(Sales_Pipeline[[#This Row],[Product]],Products!$A$2:$A$8,Products!$C$2:$C$8),Sales_Pipeline[[#This Row],[Deal_Stage]]="Lost",_xlfn.XLOOKUP(Sales_Pipeline[[#This Row],[Product]],Products!$A$2:$A$8,Products!$C$2:$C$8)),"")</f>
        <v>55</v>
      </c>
      <c r="O356" s="2">
        <v>56</v>
      </c>
    </row>
    <row r="357" spans="1:15" x14ac:dyDescent="0.3">
      <c r="A357" t="s">
        <v>499</v>
      </c>
      <c r="B357" t="s">
        <v>32</v>
      </c>
      <c r="C357" t="str">
        <f>_xlfn.XLOOKUP(Sales_Pipeline[[#This Row],[Sales_Agent]],Sales_Teams[Sales_Agent],Sales_Teams[Manager])</f>
        <v>Celia Rouche</v>
      </c>
      <c r="D357" t="str">
        <f>_xlfn.XLOOKUP(Sales_Pipeline[[#This Row],[Manager]],Sales_Teams[Manager],Sales_Teams[Regional_Office])</f>
        <v>West</v>
      </c>
      <c r="E357" t="s">
        <v>63</v>
      </c>
      <c r="G357" t="str">
        <f>IFERROR(_xlfn.XLOOKUP(Sales_Pipeline[[#This Row],[Account]],Accounts!$A$2:$A$86,Accounts!$F$2:$F$86),"")</f>
        <v/>
      </c>
      <c r="H357" t="s">
        <v>77</v>
      </c>
      <c r="I357" s="3">
        <v>42733</v>
      </c>
      <c r="K357" s="8" t="str">
        <f>IF(Sales_Pipeline[[#This Row],[Close_Date]]="","",TEXT(Sales_Pipeline[[#This Row],[Close_Date]],"ddd"))</f>
        <v/>
      </c>
      <c r="L357" s="8" t="str">
        <f>IF(Sales_Pipeline[[#This Row],[Close_Date]]="","",TEXT(Sales_Pipeline[[#This Row],[Close_Date]],"mmm"))</f>
        <v/>
      </c>
      <c r="M357" s="8" t="str">
        <f>IF(Sales_Pipeline[[#This Row],[Close_Date]]="","","Q"&amp;ROUNDUP(MONTH(Sales_Pipeline[[#This Row],[Close_Date]])/3,0))</f>
        <v/>
      </c>
      <c r="N357" s="2" t="str" cm="1">
        <f t="array" ref="N357">IFERROR(_xlfn.IFS(Sales_Pipeline[[#This Row],[Deal_Stage]]="Won",_xlfn.XLOOKUP(Sales_Pipeline[[#This Row],[Product]],Products!$A$2:$A$8,Products!$C$2:$C$8),Sales_Pipeline[[#This Row],[Deal_Stage]]="Lost",_xlfn.XLOOKUP(Sales_Pipeline[[#This Row],[Product]],Products!$A$2:$A$8,Products!$C$2:$C$8)),"")</f>
        <v/>
      </c>
      <c r="O357" s="2">
        <v>0</v>
      </c>
    </row>
    <row r="358" spans="1:15" x14ac:dyDescent="0.3">
      <c r="A358" t="s">
        <v>500</v>
      </c>
      <c r="B358" t="s">
        <v>17</v>
      </c>
      <c r="C358" t="str">
        <f>_xlfn.XLOOKUP(Sales_Pipeline[[#This Row],[Sales_Agent]],Sales_Teams[Sales_Agent],Sales_Teams[Manager])</f>
        <v>Cara Losch</v>
      </c>
      <c r="D358" t="str">
        <f>_xlfn.XLOOKUP(Sales_Pipeline[[#This Row],[Manager]],Sales_Teams[Manager],Sales_Teams[Regional_Office])</f>
        <v>East</v>
      </c>
      <c r="E358" t="s">
        <v>61</v>
      </c>
      <c r="F358" t="s">
        <v>159</v>
      </c>
      <c r="G358" t="str">
        <f>IFERROR(_xlfn.XLOOKUP(Sales_Pipeline[[#This Row],[Account]],Accounts!$A$2:$A$86,Accounts!$F$2:$F$86),"")</f>
        <v>United States</v>
      </c>
      <c r="H358" t="s">
        <v>57</v>
      </c>
      <c r="I358" s="3">
        <v>42733</v>
      </c>
      <c r="J358" s="3">
        <v>42823</v>
      </c>
      <c r="K358" s="8" t="str">
        <f>IF(Sales_Pipeline[[#This Row],[Close_Date]]="","",TEXT(Sales_Pipeline[[#This Row],[Close_Date]],"ddd"))</f>
        <v>Wed</v>
      </c>
      <c r="L358" s="8" t="str">
        <f>IF(Sales_Pipeline[[#This Row],[Close_Date]]="","",TEXT(Sales_Pipeline[[#This Row],[Close_Date]],"mmm"))</f>
        <v>Mar</v>
      </c>
      <c r="M358" s="8" t="str">
        <f>IF(Sales_Pipeline[[#This Row],[Close_Date]]="","","Q"&amp;ROUNDUP(MONTH(Sales_Pipeline[[#This Row],[Close_Date]])/3,0))</f>
        <v>Q1</v>
      </c>
      <c r="N358" s="2" cm="1">
        <f t="array" ref="N358">IFERROR(_xlfn.IFS(Sales_Pipeline[[#This Row],[Deal_Stage]]="Won",_xlfn.XLOOKUP(Sales_Pipeline[[#This Row],[Product]],Products!$A$2:$A$8,Products!$C$2:$C$8),Sales_Pipeline[[#This Row],[Deal_Stage]]="Lost",_xlfn.XLOOKUP(Sales_Pipeline[[#This Row],[Product]],Products!$A$2:$A$8,Products!$C$2:$C$8)),"")</f>
        <v>55</v>
      </c>
      <c r="O358" s="2">
        <v>54</v>
      </c>
    </row>
    <row r="359" spans="1:15" x14ac:dyDescent="0.3">
      <c r="A359" t="s">
        <v>501</v>
      </c>
      <c r="B359" t="s">
        <v>44</v>
      </c>
      <c r="C359" t="str">
        <f>_xlfn.XLOOKUP(Sales_Pipeline[[#This Row],[Sales_Agent]],Sales_Teams[Sales_Agent],Sales_Teams[Manager])</f>
        <v>Summer Sewald</v>
      </c>
      <c r="D359" t="str">
        <f>_xlfn.XLOOKUP(Sales_Pipeline[[#This Row],[Manager]],Sales_Teams[Manager],Sales_Teams[Regional_Office])</f>
        <v>West</v>
      </c>
      <c r="E359" t="s">
        <v>8953</v>
      </c>
      <c r="F359" t="s">
        <v>120</v>
      </c>
      <c r="G359" t="str">
        <f>IFERROR(_xlfn.XLOOKUP(Sales_Pipeline[[#This Row],[Account]],Accounts!$A$2:$A$86,Accounts!$F$2:$F$86),"")</f>
        <v>United States</v>
      </c>
      <c r="H359" t="s">
        <v>57</v>
      </c>
      <c r="I359" s="3">
        <v>42733</v>
      </c>
      <c r="J359" s="3">
        <v>42807</v>
      </c>
      <c r="K359" s="8" t="str">
        <f>IF(Sales_Pipeline[[#This Row],[Close_Date]]="","",TEXT(Sales_Pipeline[[#This Row],[Close_Date]],"ddd"))</f>
        <v>Mon</v>
      </c>
      <c r="L359" s="8" t="str">
        <f>IF(Sales_Pipeline[[#This Row],[Close_Date]]="","",TEXT(Sales_Pipeline[[#This Row],[Close_Date]],"mmm"))</f>
        <v>Mar</v>
      </c>
      <c r="M359" s="8" t="str">
        <f>IF(Sales_Pipeline[[#This Row],[Close_Date]]="","","Q"&amp;ROUNDUP(MONTH(Sales_Pipeline[[#This Row],[Close_Date]])/3,0))</f>
        <v>Q1</v>
      </c>
      <c r="N359" s="2" cm="1">
        <f t="array" ref="N359">IFERROR(_xlfn.IFS(Sales_Pipeline[[#This Row],[Deal_Stage]]="Won",_xlfn.XLOOKUP(Sales_Pipeline[[#This Row],[Product]],Products!$A$2:$A$8,Products!$C$2:$C$8),Sales_Pipeline[[#This Row],[Deal_Stage]]="Lost",_xlfn.XLOOKUP(Sales_Pipeline[[#This Row],[Product]],Products!$A$2:$A$8,Products!$C$2:$C$8)),"")</f>
        <v>4821</v>
      </c>
      <c r="O359" s="2">
        <v>4818</v>
      </c>
    </row>
    <row r="360" spans="1:15" x14ac:dyDescent="0.3">
      <c r="A360" t="s">
        <v>502</v>
      </c>
      <c r="B360" t="s">
        <v>3</v>
      </c>
      <c r="C360" t="str">
        <f>_xlfn.XLOOKUP(Sales_Pipeline[[#This Row],[Sales_Agent]],Sales_Teams[Sales_Agent],Sales_Teams[Manager])</f>
        <v>Dustin Brinkmann</v>
      </c>
      <c r="D360" t="str">
        <f>_xlfn.XLOOKUP(Sales_Pipeline[[#This Row],[Manager]],Sales_Teams[Manager],Sales_Teams[Regional_Office])</f>
        <v>Central</v>
      </c>
      <c r="E360" t="s">
        <v>84</v>
      </c>
      <c r="F360" t="s">
        <v>64</v>
      </c>
      <c r="G360" t="str">
        <f>IFERROR(_xlfn.XLOOKUP(Sales_Pipeline[[#This Row],[Account]],Accounts!$A$2:$A$86,Accounts!$F$2:$F$86),"")</f>
        <v>United States</v>
      </c>
      <c r="H360" t="s">
        <v>57</v>
      </c>
      <c r="I360" s="3">
        <v>42736</v>
      </c>
      <c r="J360" s="3">
        <v>42795</v>
      </c>
      <c r="K360" s="8" t="str">
        <f>IF(Sales_Pipeline[[#This Row],[Close_Date]]="","",TEXT(Sales_Pipeline[[#This Row],[Close_Date]],"ddd"))</f>
        <v>Wed</v>
      </c>
      <c r="L360" s="8" t="str">
        <f>IF(Sales_Pipeline[[#This Row],[Close_Date]]="","",TEXT(Sales_Pipeline[[#This Row],[Close_Date]],"mmm"))</f>
        <v>Mar</v>
      </c>
      <c r="M360" s="8" t="str">
        <f>IF(Sales_Pipeline[[#This Row],[Close_Date]]="","","Q"&amp;ROUNDUP(MONTH(Sales_Pipeline[[#This Row],[Close_Date]])/3,0))</f>
        <v>Q1</v>
      </c>
      <c r="N360" s="2" cm="1">
        <f t="array" ref="N360">IFERROR(_xlfn.IFS(Sales_Pipeline[[#This Row],[Deal_Stage]]="Won",_xlfn.XLOOKUP(Sales_Pipeline[[#This Row],[Product]],Products!$A$2:$A$8,Products!$C$2:$C$8),Sales_Pipeline[[#This Row],[Deal_Stage]]="Lost",_xlfn.XLOOKUP(Sales_Pipeline[[#This Row],[Product]],Products!$A$2:$A$8,Products!$C$2:$C$8)),"")</f>
        <v>5482</v>
      </c>
      <c r="O360" s="2">
        <v>5087</v>
      </c>
    </row>
    <row r="361" spans="1:15" x14ac:dyDescent="0.3">
      <c r="A361" t="s">
        <v>503</v>
      </c>
      <c r="B361" t="s">
        <v>25</v>
      </c>
      <c r="C361" t="str">
        <f>_xlfn.XLOOKUP(Sales_Pipeline[[#This Row],[Sales_Agent]],Sales_Teams[Sales_Agent],Sales_Teams[Manager])</f>
        <v>Rocco Neubert</v>
      </c>
      <c r="D361" t="str">
        <f>_xlfn.XLOOKUP(Sales_Pipeline[[#This Row],[Manager]],Sales_Teams[Manager],Sales_Teams[Regional_Office])</f>
        <v>East</v>
      </c>
      <c r="E361" t="s">
        <v>55</v>
      </c>
      <c r="F361" t="s">
        <v>159</v>
      </c>
      <c r="G361" t="str">
        <f>IFERROR(_xlfn.XLOOKUP(Sales_Pipeline[[#This Row],[Account]],Accounts!$A$2:$A$86,Accounts!$F$2:$F$86),"")</f>
        <v>United States</v>
      </c>
      <c r="H361" t="s">
        <v>57</v>
      </c>
      <c r="I361" s="3">
        <v>42736</v>
      </c>
      <c r="J361" s="3">
        <v>42813</v>
      </c>
      <c r="K361" s="8" t="str">
        <f>IF(Sales_Pipeline[[#This Row],[Close_Date]]="","",TEXT(Sales_Pipeline[[#This Row],[Close_Date]],"ddd"))</f>
        <v>Sun</v>
      </c>
      <c r="L361" s="8" t="str">
        <f>IF(Sales_Pipeline[[#This Row],[Close_Date]]="","",TEXT(Sales_Pipeline[[#This Row],[Close_Date]],"mmm"))</f>
        <v>Mar</v>
      </c>
      <c r="M361" s="8" t="str">
        <f>IF(Sales_Pipeline[[#This Row],[Close_Date]]="","","Q"&amp;ROUNDUP(MONTH(Sales_Pipeline[[#This Row],[Close_Date]])/3,0))</f>
        <v>Q1</v>
      </c>
      <c r="N361" s="2" cm="1">
        <f t="array" ref="N361">IFERROR(_xlfn.IFS(Sales_Pipeline[[#This Row],[Deal_Stage]]="Won",_xlfn.XLOOKUP(Sales_Pipeline[[#This Row],[Product]],Products!$A$2:$A$8,Products!$C$2:$C$8),Sales_Pipeline[[#This Row],[Deal_Stage]]="Lost",_xlfn.XLOOKUP(Sales_Pipeline[[#This Row],[Product]],Products!$A$2:$A$8,Products!$C$2:$C$8)),"")</f>
        <v>1096</v>
      </c>
      <c r="O361" s="2">
        <v>1116</v>
      </c>
    </row>
    <row r="362" spans="1:15" x14ac:dyDescent="0.3">
      <c r="A362" t="s">
        <v>504</v>
      </c>
      <c r="B362" t="s">
        <v>15</v>
      </c>
      <c r="C362" t="str">
        <f>_xlfn.XLOOKUP(Sales_Pipeline[[#This Row],[Sales_Agent]],Sales_Teams[Sales_Agent],Sales_Teams[Manager])</f>
        <v>Melvin Marxen</v>
      </c>
      <c r="D362" t="str">
        <f>_xlfn.XLOOKUP(Sales_Pipeline[[#This Row],[Manager]],Sales_Teams[Manager],Sales_Teams[Regional_Office])</f>
        <v>Central</v>
      </c>
      <c r="E362" t="s">
        <v>63</v>
      </c>
      <c r="F362" t="s">
        <v>132</v>
      </c>
      <c r="G362" t="str">
        <f>IFERROR(_xlfn.XLOOKUP(Sales_Pipeline[[#This Row],[Account]],Accounts!$A$2:$A$86,Accounts!$F$2:$F$86),"")</f>
        <v>United States</v>
      </c>
      <c r="H362" t="s">
        <v>57</v>
      </c>
      <c r="I362" s="3">
        <v>42736</v>
      </c>
      <c r="J362" s="3">
        <v>42814</v>
      </c>
      <c r="K362" s="8" t="str">
        <f>IF(Sales_Pipeline[[#This Row],[Close_Date]]="","",TEXT(Sales_Pipeline[[#This Row],[Close_Date]],"ddd"))</f>
        <v>Mon</v>
      </c>
      <c r="L362" s="8" t="str">
        <f>IF(Sales_Pipeline[[#This Row],[Close_Date]]="","",TEXT(Sales_Pipeline[[#This Row],[Close_Date]],"mmm"))</f>
        <v>Mar</v>
      </c>
      <c r="M362" s="8" t="str">
        <f>IF(Sales_Pipeline[[#This Row],[Close_Date]]="","","Q"&amp;ROUNDUP(MONTH(Sales_Pipeline[[#This Row],[Close_Date]])/3,0))</f>
        <v>Q1</v>
      </c>
      <c r="N362" s="2" cm="1">
        <f t="array" ref="N362">IFERROR(_xlfn.IFS(Sales_Pipeline[[#This Row],[Deal_Stage]]="Won",_xlfn.XLOOKUP(Sales_Pipeline[[#This Row],[Product]],Products!$A$2:$A$8,Products!$C$2:$C$8),Sales_Pipeline[[#This Row],[Deal_Stage]]="Lost",_xlfn.XLOOKUP(Sales_Pipeline[[#This Row],[Product]],Products!$A$2:$A$8,Products!$C$2:$C$8)),"")</f>
        <v>550</v>
      </c>
      <c r="O362" s="2">
        <v>510</v>
      </c>
    </row>
    <row r="363" spans="1:15" x14ac:dyDescent="0.3">
      <c r="A363" t="s">
        <v>505</v>
      </c>
      <c r="B363" t="s">
        <v>38</v>
      </c>
      <c r="C363" t="str">
        <f>_xlfn.XLOOKUP(Sales_Pipeline[[#This Row],[Sales_Agent]],Sales_Teams[Sales_Agent],Sales_Teams[Manager])</f>
        <v>Celia Rouche</v>
      </c>
      <c r="D363" t="str">
        <f>_xlfn.XLOOKUP(Sales_Pipeline[[#This Row],[Manager]],Sales_Teams[Manager],Sales_Teams[Regional_Office])</f>
        <v>West</v>
      </c>
      <c r="E363" t="s">
        <v>61</v>
      </c>
      <c r="G363" t="str">
        <f>IFERROR(_xlfn.XLOOKUP(Sales_Pipeline[[#This Row],[Account]],Accounts!$A$2:$A$86,Accounts!$F$2:$F$86),"")</f>
        <v/>
      </c>
      <c r="H363" t="s">
        <v>77</v>
      </c>
      <c r="I363" s="3">
        <v>42736</v>
      </c>
      <c r="K363" s="8" t="str">
        <f>IF(Sales_Pipeline[[#This Row],[Close_Date]]="","",TEXT(Sales_Pipeline[[#This Row],[Close_Date]],"ddd"))</f>
        <v/>
      </c>
      <c r="L363" s="8" t="str">
        <f>IF(Sales_Pipeline[[#This Row],[Close_Date]]="","",TEXT(Sales_Pipeline[[#This Row],[Close_Date]],"mmm"))</f>
        <v/>
      </c>
      <c r="M363" s="8" t="str">
        <f>IF(Sales_Pipeline[[#This Row],[Close_Date]]="","","Q"&amp;ROUNDUP(MONTH(Sales_Pipeline[[#This Row],[Close_Date]])/3,0))</f>
        <v/>
      </c>
      <c r="N363" s="2" t="str" cm="1">
        <f t="array" ref="N363">IFERROR(_xlfn.IFS(Sales_Pipeline[[#This Row],[Deal_Stage]]="Won",_xlfn.XLOOKUP(Sales_Pipeline[[#This Row],[Product]],Products!$A$2:$A$8,Products!$C$2:$C$8),Sales_Pipeline[[#This Row],[Deal_Stage]]="Lost",_xlfn.XLOOKUP(Sales_Pipeline[[#This Row],[Product]],Products!$A$2:$A$8,Products!$C$2:$C$8)),"")</f>
        <v/>
      </c>
      <c r="O363" s="2">
        <v>0</v>
      </c>
    </row>
    <row r="364" spans="1:15" x14ac:dyDescent="0.3">
      <c r="A364" t="s">
        <v>506</v>
      </c>
      <c r="B364" t="s">
        <v>10</v>
      </c>
      <c r="C364" t="str">
        <f>_xlfn.XLOOKUP(Sales_Pipeline[[#This Row],[Sales_Agent]],Sales_Teams[Sales_Agent],Sales_Teams[Manager])</f>
        <v>Melvin Marxen</v>
      </c>
      <c r="D364" t="str">
        <f>_xlfn.XLOOKUP(Sales_Pipeline[[#This Row],[Manager]],Sales_Teams[Manager],Sales_Teams[Regional_Office])</f>
        <v>Central</v>
      </c>
      <c r="E364" t="s">
        <v>63</v>
      </c>
      <c r="F364" t="s">
        <v>507</v>
      </c>
      <c r="G364" t="str">
        <f>IFERROR(_xlfn.XLOOKUP(Sales_Pipeline[[#This Row],[Account]],Accounts!$A$2:$A$86,Accounts!$F$2:$F$86),"")</f>
        <v>Belgium</v>
      </c>
      <c r="H364" t="s">
        <v>57</v>
      </c>
      <c r="I364" s="3">
        <v>42736</v>
      </c>
      <c r="J364" s="3">
        <v>42810</v>
      </c>
      <c r="K364" s="8" t="str">
        <f>IF(Sales_Pipeline[[#This Row],[Close_Date]]="","",TEXT(Sales_Pipeline[[#This Row],[Close_Date]],"ddd"))</f>
        <v>Thu</v>
      </c>
      <c r="L364" s="8" t="str">
        <f>IF(Sales_Pipeline[[#This Row],[Close_Date]]="","",TEXT(Sales_Pipeline[[#This Row],[Close_Date]],"mmm"))</f>
        <v>Mar</v>
      </c>
      <c r="M364" s="8" t="str">
        <f>IF(Sales_Pipeline[[#This Row],[Close_Date]]="","","Q"&amp;ROUNDUP(MONTH(Sales_Pipeline[[#This Row],[Close_Date]])/3,0))</f>
        <v>Q1</v>
      </c>
      <c r="N364" s="2" cm="1">
        <f t="array" ref="N364">IFERROR(_xlfn.IFS(Sales_Pipeline[[#This Row],[Deal_Stage]]="Won",_xlfn.XLOOKUP(Sales_Pipeline[[#This Row],[Product]],Products!$A$2:$A$8,Products!$C$2:$C$8),Sales_Pipeline[[#This Row],[Deal_Stage]]="Lost",_xlfn.XLOOKUP(Sales_Pipeline[[#This Row],[Product]],Products!$A$2:$A$8,Products!$C$2:$C$8)),"")</f>
        <v>550</v>
      </c>
      <c r="O364" s="2">
        <v>565</v>
      </c>
    </row>
    <row r="365" spans="1:15" x14ac:dyDescent="0.3">
      <c r="A365" t="s">
        <v>508</v>
      </c>
      <c r="B365" t="s">
        <v>43</v>
      </c>
      <c r="C365" t="str">
        <f>_xlfn.XLOOKUP(Sales_Pipeline[[#This Row],[Sales_Agent]],Sales_Teams[Sales_Agent],Sales_Teams[Manager])</f>
        <v>Summer Sewald</v>
      </c>
      <c r="D365" t="str">
        <f>_xlfn.XLOOKUP(Sales_Pipeline[[#This Row],[Manager]],Sales_Teams[Manager],Sales_Teams[Regional_Office])</f>
        <v>West</v>
      </c>
      <c r="E365" t="s">
        <v>63</v>
      </c>
      <c r="F365" t="s">
        <v>89</v>
      </c>
      <c r="G365" t="str">
        <f>IFERROR(_xlfn.XLOOKUP(Sales_Pipeline[[#This Row],[Account]],Accounts!$A$2:$A$86,Accounts!$F$2:$F$86),"")</f>
        <v>United States</v>
      </c>
      <c r="H365" t="s">
        <v>57</v>
      </c>
      <c r="I365" s="3">
        <v>42736</v>
      </c>
      <c r="J365" s="3">
        <v>42820</v>
      </c>
      <c r="K365" s="8" t="str">
        <f>IF(Sales_Pipeline[[#This Row],[Close_Date]]="","",TEXT(Sales_Pipeline[[#This Row],[Close_Date]],"ddd"))</f>
        <v>Sun</v>
      </c>
      <c r="L365" s="8" t="str">
        <f>IF(Sales_Pipeline[[#This Row],[Close_Date]]="","",TEXT(Sales_Pipeline[[#This Row],[Close_Date]],"mmm"))</f>
        <v>Mar</v>
      </c>
      <c r="M365" s="8" t="str">
        <f>IF(Sales_Pipeline[[#This Row],[Close_Date]]="","","Q"&amp;ROUNDUP(MONTH(Sales_Pipeline[[#This Row],[Close_Date]])/3,0))</f>
        <v>Q1</v>
      </c>
      <c r="N365" s="2" cm="1">
        <f t="array" ref="N365">IFERROR(_xlfn.IFS(Sales_Pipeline[[#This Row],[Deal_Stage]]="Won",_xlfn.XLOOKUP(Sales_Pipeline[[#This Row],[Product]],Products!$A$2:$A$8,Products!$C$2:$C$8),Sales_Pipeline[[#This Row],[Deal_Stage]]="Lost",_xlfn.XLOOKUP(Sales_Pipeline[[#This Row],[Product]],Products!$A$2:$A$8,Products!$C$2:$C$8)),"")</f>
        <v>550</v>
      </c>
      <c r="O365" s="2">
        <v>633</v>
      </c>
    </row>
    <row r="366" spans="1:15" x14ac:dyDescent="0.3">
      <c r="A366" t="s">
        <v>509</v>
      </c>
      <c r="B366" t="s">
        <v>29</v>
      </c>
      <c r="C366" t="str">
        <f>_xlfn.XLOOKUP(Sales_Pipeline[[#This Row],[Sales_Agent]],Sales_Teams[Sales_Agent],Sales_Teams[Manager])</f>
        <v>Rocco Neubert</v>
      </c>
      <c r="D366" t="str">
        <f>_xlfn.XLOOKUP(Sales_Pipeline[[#This Row],[Manager]],Sales_Teams[Manager],Sales_Teams[Regional_Office])</f>
        <v>East</v>
      </c>
      <c r="E366" t="s">
        <v>76</v>
      </c>
      <c r="F366" t="s">
        <v>96</v>
      </c>
      <c r="G366" t="str">
        <f>IFERROR(_xlfn.XLOOKUP(Sales_Pipeline[[#This Row],[Account]],Accounts!$A$2:$A$86,Accounts!$F$2:$F$86),"")</f>
        <v>United States</v>
      </c>
      <c r="H366" t="s">
        <v>57</v>
      </c>
      <c r="I366" s="3">
        <v>42736</v>
      </c>
      <c r="J366" s="3">
        <v>42823</v>
      </c>
      <c r="K366" s="8" t="str">
        <f>IF(Sales_Pipeline[[#This Row],[Close_Date]]="","",TEXT(Sales_Pipeline[[#This Row],[Close_Date]],"ddd"))</f>
        <v>Wed</v>
      </c>
      <c r="L366" s="8" t="str">
        <f>IF(Sales_Pipeline[[#This Row],[Close_Date]]="","",TEXT(Sales_Pipeline[[#This Row],[Close_Date]],"mmm"))</f>
        <v>Mar</v>
      </c>
      <c r="M366" s="8" t="str">
        <f>IF(Sales_Pipeline[[#This Row],[Close_Date]]="","","Q"&amp;ROUNDUP(MONTH(Sales_Pipeline[[#This Row],[Close_Date]])/3,0))</f>
        <v>Q1</v>
      </c>
      <c r="N366" s="2" cm="1">
        <f t="array" ref="N366">IFERROR(_xlfn.IFS(Sales_Pipeline[[#This Row],[Deal_Stage]]="Won",_xlfn.XLOOKUP(Sales_Pipeline[[#This Row],[Product]],Products!$A$2:$A$8,Products!$C$2:$C$8),Sales_Pipeline[[#This Row],[Deal_Stage]]="Lost",_xlfn.XLOOKUP(Sales_Pipeline[[#This Row],[Product]],Products!$A$2:$A$8,Products!$C$2:$C$8)),"")</f>
        <v>3393</v>
      </c>
      <c r="O366" s="2">
        <v>3962</v>
      </c>
    </row>
    <row r="367" spans="1:15" x14ac:dyDescent="0.3">
      <c r="A367" t="s">
        <v>510</v>
      </c>
      <c r="B367" t="s">
        <v>32</v>
      </c>
      <c r="C367" t="str">
        <f>_xlfn.XLOOKUP(Sales_Pipeline[[#This Row],[Sales_Agent]],Sales_Teams[Sales_Agent],Sales_Teams[Manager])</f>
        <v>Celia Rouche</v>
      </c>
      <c r="D367" t="str">
        <f>_xlfn.XLOOKUP(Sales_Pipeline[[#This Row],[Manager]],Sales_Teams[Manager],Sales_Teams[Regional_Office])</f>
        <v>West</v>
      </c>
      <c r="E367" t="s">
        <v>76</v>
      </c>
      <c r="F367" t="s">
        <v>177</v>
      </c>
      <c r="G367" t="str">
        <f>IFERROR(_xlfn.XLOOKUP(Sales_Pipeline[[#This Row],[Account]],Accounts!$A$2:$A$86,Accounts!$F$2:$F$86),"")</f>
        <v>United States</v>
      </c>
      <c r="H367" t="s">
        <v>57</v>
      </c>
      <c r="I367" s="3">
        <v>42736</v>
      </c>
      <c r="J367" s="3">
        <v>42816</v>
      </c>
      <c r="K367" s="8" t="str">
        <f>IF(Sales_Pipeline[[#This Row],[Close_Date]]="","",TEXT(Sales_Pipeline[[#This Row],[Close_Date]],"ddd"))</f>
        <v>Wed</v>
      </c>
      <c r="L367" s="8" t="str">
        <f>IF(Sales_Pipeline[[#This Row],[Close_Date]]="","",TEXT(Sales_Pipeline[[#This Row],[Close_Date]],"mmm"))</f>
        <v>Mar</v>
      </c>
      <c r="M367" s="8" t="str">
        <f>IF(Sales_Pipeline[[#This Row],[Close_Date]]="","","Q"&amp;ROUNDUP(MONTH(Sales_Pipeline[[#This Row],[Close_Date]])/3,0))</f>
        <v>Q1</v>
      </c>
      <c r="N367" s="2" cm="1">
        <f t="array" ref="N367">IFERROR(_xlfn.IFS(Sales_Pipeline[[#This Row],[Deal_Stage]]="Won",_xlfn.XLOOKUP(Sales_Pipeline[[#This Row],[Product]],Products!$A$2:$A$8,Products!$C$2:$C$8),Sales_Pipeline[[#This Row],[Deal_Stage]]="Lost",_xlfn.XLOOKUP(Sales_Pipeline[[#This Row],[Product]],Products!$A$2:$A$8,Products!$C$2:$C$8)),"")</f>
        <v>3393</v>
      </c>
      <c r="O367" s="2">
        <v>3672</v>
      </c>
    </row>
    <row r="368" spans="1:15" x14ac:dyDescent="0.3">
      <c r="A368" t="s">
        <v>511</v>
      </c>
      <c r="B368" t="s">
        <v>44</v>
      </c>
      <c r="C368" t="str">
        <f>_xlfn.XLOOKUP(Sales_Pipeline[[#This Row],[Sales_Agent]],Sales_Teams[Sales_Agent],Sales_Teams[Manager])</f>
        <v>Summer Sewald</v>
      </c>
      <c r="D368" t="str">
        <f>_xlfn.XLOOKUP(Sales_Pipeline[[#This Row],[Manager]],Sales_Teams[Manager],Sales_Teams[Regional_Office])</f>
        <v>West</v>
      </c>
      <c r="E368" t="s">
        <v>55</v>
      </c>
      <c r="F368" t="s">
        <v>125</v>
      </c>
      <c r="G368" t="str">
        <f>IFERROR(_xlfn.XLOOKUP(Sales_Pipeline[[#This Row],[Account]],Accounts!$A$2:$A$86,Accounts!$F$2:$F$86),"")</f>
        <v>United States</v>
      </c>
      <c r="H368" t="s">
        <v>77</v>
      </c>
      <c r="I368" s="3">
        <v>42736</v>
      </c>
      <c r="K368" s="8" t="str">
        <f>IF(Sales_Pipeline[[#This Row],[Close_Date]]="","",TEXT(Sales_Pipeline[[#This Row],[Close_Date]],"ddd"))</f>
        <v/>
      </c>
      <c r="L368" s="8" t="str">
        <f>IF(Sales_Pipeline[[#This Row],[Close_Date]]="","",TEXT(Sales_Pipeline[[#This Row],[Close_Date]],"mmm"))</f>
        <v/>
      </c>
      <c r="M368" s="8" t="str">
        <f>IF(Sales_Pipeline[[#This Row],[Close_Date]]="","","Q"&amp;ROUNDUP(MONTH(Sales_Pipeline[[#This Row],[Close_Date]])/3,0))</f>
        <v/>
      </c>
      <c r="N368" s="2" t="str" cm="1">
        <f t="array" ref="N368">IFERROR(_xlfn.IFS(Sales_Pipeline[[#This Row],[Deal_Stage]]="Won",_xlfn.XLOOKUP(Sales_Pipeline[[#This Row],[Product]],Products!$A$2:$A$8,Products!$C$2:$C$8),Sales_Pipeline[[#This Row],[Deal_Stage]]="Lost",_xlfn.XLOOKUP(Sales_Pipeline[[#This Row],[Product]],Products!$A$2:$A$8,Products!$C$2:$C$8)),"")</f>
        <v/>
      </c>
      <c r="O368" s="2">
        <v>0</v>
      </c>
    </row>
    <row r="369" spans="1:15" x14ac:dyDescent="0.3">
      <c r="A369" t="s">
        <v>512</v>
      </c>
      <c r="B369" t="s">
        <v>44</v>
      </c>
      <c r="C369" t="str">
        <f>_xlfn.XLOOKUP(Sales_Pipeline[[#This Row],[Sales_Agent]],Sales_Teams[Sales_Agent],Sales_Teams[Manager])</f>
        <v>Summer Sewald</v>
      </c>
      <c r="D369" t="str">
        <f>_xlfn.XLOOKUP(Sales_Pipeline[[#This Row],[Manager]],Sales_Teams[Manager],Sales_Teams[Regional_Office])</f>
        <v>West</v>
      </c>
      <c r="E369" t="s">
        <v>8953</v>
      </c>
      <c r="F369" t="s">
        <v>166</v>
      </c>
      <c r="G369" t="str">
        <f>IFERROR(_xlfn.XLOOKUP(Sales_Pipeline[[#This Row],[Account]],Accounts!$A$2:$A$86,Accounts!$F$2:$F$86),"")</f>
        <v>United States</v>
      </c>
      <c r="H369" t="s">
        <v>57</v>
      </c>
      <c r="I369" s="3">
        <v>42736</v>
      </c>
      <c r="J369" s="3">
        <v>42812</v>
      </c>
      <c r="K369" s="8" t="str">
        <f>IF(Sales_Pipeline[[#This Row],[Close_Date]]="","",TEXT(Sales_Pipeline[[#This Row],[Close_Date]],"ddd"))</f>
        <v>Sat</v>
      </c>
      <c r="L369" s="8" t="str">
        <f>IF(Sales_Pipeline[[#This Row],[Close_Date]]="","",TEXT(Sales_Pipeline[[#This Row],[Close_Date]],"mmm"))</f>
        <v>Mar</v>
      </c>
      <c r="M369" s="8" t="str">
        <f>IF(Sales_Pipeline[[#This Row],[Close_Date]]="","","Q"&amp;ROUNDUP(MONTH(Sales_Pipeline[[#This Row],[Close_Date]])/3,0))</f>
        <v>Q1</v>
      </c>
      <c r="N369" s="2" cm="1">
        <f t="array" ref="N369">IFERROR(_xlfn.IFS(Sales_Pipeline[[#This Row],[Deal_Stage]]="Won",_xlfn.XLOOKUP(Sales_Pipeline[[#This Row],[Product]],Products!$A$2:$A$8,Products!$C$2:$C$8),Sales_Pipeline[[#This Row],[Deal_Stage]]="Lost",_xlfn.XLOOKUP(Sales_Pipeline[[#This Row],[Product]],Products!$A$2:$A$8,Products!$C$2:$C$8)),"")</f>
        <v>4821</v>
      </c>
      <c r="O369" s="2">
        <v>4586</v>
      </c>
    </row>
    <row r="370" spans="1:15" x14ac:dyDescent="0.3">
      <c r="A370" t="s">
        <v>513</v>
      </c>
      <c r="B370" t="s">
        <v>3</v>
      </c>
      <c r="C370" t="str">
        <f>_xlfn.XLOOKUP(Sales_Pipeline[[#This Row],[Sales_Agent]],Sales_Teams[Sales_Agent],Sales_Teams[Manager])</f>
        <v>Dustin Brinkmann</v>
      </c>
      <c r="D370" t="str">
        <f>_xlfn.XLOOKUP(Sales_Pipeline[[#This Row],[Manager]],Sales_Teams[Manager],Sales_Teams[Regional_Office])</f>
        <v>Central</v>
      </c>
      <c r="E370" t="s">
        <v>61</v>
      </c>
      <c r="F370" t="s">
        <v>330</v>
      </c>
      <c r="G370" t="str">
        <f>IFERROR(_xlfn.XLOOKUP(Sales_Pipeline[[#This Row],[Account]],Accounts!$A$2:$A$86,Accounts!$F$2:$F$86),"")</f>
        <v>Korea</v>
      </c>
      <c r="H370" t="s">
        <v>57</v>
      </c>
      <c r="I370" s="3">
        <v>42737</v>
      </c>
      <c r="J370" s="3">
        <v>42796</v>
      </c>
      <c r="K370" s="8" t="str">
        <f>IF(Sales_Pipeline[[#This Row],[Close_Date]]="","",TEXT(Sales_Pipeline[[#This Row],[Close_Date]],"ddd"))</f>
        <v>Thu</v>
      </c>
      <c r="L370" s="8" t="str">
        <f>IF(Sales_Pipeline[[#This Row],[Close_Date]]="","",TEXT(Sales_Pipeline[[#This Row],[Close_Date]],"mmm"))</f>
        <v>Mar</v>
      </c>
      <c r="M370" s="8" t="str">
        <f>IF(Sales_Pipeline[[#This Row],[Close_Date]]="","","Q"&amp;ROUNDUP(MONTH(Sales_Pipeline[[#This Row],[Close_Date]])/3,0))</f>
        <v>Q1</v>
      </c>
      <c r="N370" s="2" cm="1">
        <f t="array" ref="N370">IFERROR(_xlfn.IFS(Sales_Pipeline[[#This Row],[Deal_Stage]]="Won",_xlfn.XLOOKUP(Sales_Pipeline[[#This Row],[Product]],Products!$A$2:$A$8,Products!$C$2:$C$8),Sales_Pipeline[[#This Row],[Deal_Stage]]="Lost",_xlfn.XLOOKUP(Sales_Pipeline[[#This Row],[Product]],Products!$A$2:$A$8,Products!$C$2:$C$8)),"")</f>
        <v>55</v>
      </c>
      <c r="O370" s="2">
        <v>60</v>
      </c>
    </row>
    <row r="371" spans="1:15" x14ac:dyDescent="0.3">
      <c r="A371" t="s">
        <v>514</v>
      </c>
      <c r="B371" t="s">
        <v>20</v>
      </c>
      <c r="C371" t="str">
        <f>_xlfn.XLOOKUP(Sales_Pipeline[[#This Row],[Sales_Agent]],Sales_Teams[Sales_Agent],Sales_Teams[Manager])</f>
        <v>Cara Losch</v>
      </c>
      <c r="D371" t="str">
        <f>_xlfn.XLOOKUP(Sales_Pipeline[[#This Row],[Manager]],Sales_Teams[Manager],Sales_Teams[Regional_Office])</f>
        <v>East</v>
      </c>
      <c r="E371" t="s">
        <v>55</v>
      </c>
      <c r="F371" t="s">
        <v>118</v>
      </c>
      <c r="G371" t="str">
        <f>IFERROR(_xlfn.XLOOKUP(Sales_Pipeline[[#This Row],[Account]],Accounts!$A$2:$A$86,Accounts!$F$2:$F$86),"")</f>
        <v>United States</v>
      </c>
      <c r="H371" t="s">
        <v>77</v>
      </c>
      <c r="I371" s="3">
        <v>42737</v>
      </c>
      <c r="K371" s="8" t="str">
        <f>IF(Sales_Pipeline[[#This Row],[Close_Date]]="","",TEXT(Sales_Pipeline[[#This Row],[Close_Date]],"ddd"))</f>
        <v/>
      </c>
      <c r="L371" s="8" t="str">
        <f>IF(Sales_Pipeline[[#This Row],[Close_Date]]="","",TEXT(Sales_Pipeline[[#This Row],[Close_Date]],"mmm"))</f>
        <v/>
      </c>
      <c r="M371" s="8" t="str">
        <f>IF(Sales_Pipeline[[#This Row],[Close_Date]]="","","Q"&amp;ROUNDUP(MONTH(Sales_Pipeline[[#This Row],[Close_Date]])/3,0))</f>
        <v/>
      </c>
      <c r="N371" s="2" t="str" cm="1">
        <f t="array" ref="N371">IFERROR(_xlfn.IFS(Sales_Pipeline[[#This Row],[Deal_Stage]]="Won",_xlfn.XLOOKUP(Sales_Pipeline[[#This Row],[Product]],Products!$A$2:$A$8,Products!$C$2:$C$8),Sales_Pipeline[[#This Row],[Deal_Stage]]="Lost",_xlfn.XLOOKUP(Sales_Pipeline[[#This Row],[Product]],Products!$A$2:$A$8,Products!$C$2:$C$8)),"")</f>
        <v/>
      </c>
      <c r="O371" s="2">
        <v>0</v>
      </c>
    </row>
    <row r="372" spans="1:15" x14ac:dyDescent="0.3">
      <c r="A372" t="s">
        <v>515</v>
      </c>
      <c r="B372" t="s">
        <v>20</v>
      </c>
      <c r="C372" t="str">
        <f>_xlfn.XLOOKUP(Sales_Pipeline[[#This Row],[Sales_Agent]],Sales_Teams[Sales_Agent],Sales_Teams[Manager])</f>
        <v>Cara Losch</v>
      </c>
      <c r="D372" t="str">
        <f>_xlfn.XLOOKUP(Sales_Pipeline[[#This Row],[Manager]],Sales_Teams[Manager],Sales_Teams[Regional_Office])</f>
        <v>East</v>
      </c>
      <c r="E372" t="s">
        <v>55</v>
      </c>
      <c r="G372" t="str">
        <f>IFERROR(_xlfn.XLOOKUP(Sales_Pipeline[[#This Row],[Account]],Accounts!$A$2:$A$86,Accounts!$F$2:$F$86),"")</f>
        <v/>
      </c>
      <c r="H372" t="s">
        <v>77</v>
      </c>
      <c r="I372" s="3">
        <v>42737</v>
      </c>
      <c r="K372" s="8" t="str">
        <f>IF(Sales_Pipeline[[#This Row],[Close_Date]]="","",TEXT(Sales_Pipeline[[#This Row],[Close_Date]],"ddd"))</f>
        <v/>
      </c>
      <c r="L372" s="8" t="str">
        <f>IF(Sales_Pipeline[[#This Row],[Close_Date]]="","",TEXT(Sales_Pipeline[[#This Row],[Close_Date]],"mmm"))</f>
        <v/>
      </c>
      <c r="M372" s="8" t="str">
        <f>IF(Sales_Pipeline[[#This Row],[Close_Date]]="","","Q"&amp;ROUNDUP(MONTH(Sales_Pipeline[[#This Row],[Close_Date]])/3,0))</f>
        <v/>
      </c>
      <c r="N372" s="2" t="str" cm="1">
        <f t="array" ref="N372">IFERROR(_xlfn.IFS(Sales_Pipeline[[#This Row],[Deal_Stage]]="Won",_xlfn.XLOOKUP(Sales_Pipeline[[#This Row],[Product]],Products!$A$2:$A$8,Products!$C$2:$C$8),Sales_Pipeline[[#This Row],[Deal_Stage]]="Lost",_xlfn.XLOOKUP(Sales_Pipeline[[#This Row],[Product]],Products!$A$2:$A$8,Products!$C$2:$C$8)),"")</f>
        <v/>
      </c>
      <c r="O372" s="2">
        <v>0</v>
      </c>
    </row>
    <row r="373" spans="1:15" x14ac:dyDescent="0.3">
      <c r="A373" t="s">
        <v>516</v>
      </c>
      <c r="B373" t="s">
        <v>10</v>
      </c>
      <c r="C373" t="str">
        <f>_xlfn.XLOOKUP(Sales_Pipeline[[#This Row],[Sales_Agent]],Sales_Teams[Sales_Agent],Sales_Teams[Manager])</f>
        <v>Melvin Marxen</v>
      </c>
      <c r="D373" t="str">
        <f>_xlfn.XLOOKUP(Sales_Pipeline[[#This Row],[Manager]],Sales_Teams[Manager],Sales_Teams[Regional_Office])</f>
        <v>Central</v>
      </c>
      <c r="E373" t="s">
        <v>63</v>
      </c>
      <c r="F373" t="s">
        <v>214</v>
      </c>
      <c r="G373" t="str">
        <f>IFERROR(_xlfn.XLOOKUP(Sales_Pipeline[[#This Row],[Account]],Accounts!$A$2:$A$86,Accounts!$F$2:$F$86),"")</f>
        <v>United States</v>
      </c>
      <c r="H373" t="s">
        <v>57</v>
      </c>
      <c r="I373" s="3">
        <v>42737</v>
      </c>
      <c r="J373" s="3">
        <v>42859</v>
      </c>
      <c r="K373" s="8" t="str">
        <f>IF(Sales_Pipeline[[#This Row],[Close_Date]]="","",TEXT(Sales_Pipeline[[#This Row],[Close_Date]],"ddd"))</f>
        <v>Thu</v>
      </c>
      <c r="L373" s="8" t="str">
        <f>IF(Sales_Pipeline[[#This Row],[Close_Date]]="","",TEXT(Sales_Pipeline[[#This Row],[Close_Date]],"mmm"))</f>
        <v>May</v>
      </c>
      <c r="M373" s="8" t="str">
        <f>IF(Sales_Pipeline[[#This Row],[Close_Date]]="","","Q"&amp;ROUNDUP(MONTH(Sales_Pipeline[[#This Row],[Close_Date]])/3,0))</f>
        <v>Q2</v>
      </c>
      <c r="N373" s="2" cm="1">
        <f t="array" ref="N373">IFERROR(_xlfn.IFS(Sales_Pipeline[[#This Row],[Deal_Stage]]="Won",_xlfn.XLOOKUP(Sales_Pipeline[[#This Row],[Product]],Products!$A$2:$A$8,Products!$C$2:$C$8),Sales_Pipeline[[#This Row],[Deal_Stage]]="Lost",_xlfn.XLOOKUP(Sales_Pipeline[[#This Row],[Product]],Products!$A$2:$A$8,Products!$C$2:$C$8)),"")</f>
        <v>550</v>
      </c>
      <c r="O373" s="2">
        <v>572</v>
      </c>
    </row>
    <row r="374" spans="1:15" x14ac:dyDescent="0.3">
      <c r="A374" t="s">
        <v>517</v>
      </c>
      <c r="B374" t="s">
        <v>42</v>
      </c>
      <c r="C374" t="str">
        <f>_xlfn.XLOOKUP(Sales_Pipeline[[#This Row],[Sales_Agent]],Sales_Teams[Sales_Agent],Sales_Teams[Manager])</f>
        <v>Summer Sewald</v>
      </c>
      <c r="D374" t="str">
        <f>_xlfn.XLOOKUP(Sales_Pipeline[[#This Row],[Manager]],Sales_Teams[Manager],Sales_Teams[Regional_Office])</f>
        <v>West</v>
      </c>
      <c r="E374" t="s">
        <v>63</v>
      </c>
      <c r="F374" t="s">
        <v>166</v>
      </c>
      <c r="G374" t="str">
        <f>IFERROR(_xlfn.XLOOKUP(Sales_Pipeline[[#This Row],[Account]],Accounts!$A$2:$A$86,Accounts!$F$2:$F$86),"")</f>
        <v>United States</v>
      </c>
      <c r="H374" t="s">
        <v>57</v>
      </c>
      <c r="I374" s="3">
        <v>42737</v>
      </c>
      <c r="J374" s="3">
        <v>42795</v>
      </c>
      <c r="K374" s="8" t="str">
        <f>IF(Sales_Pipeline[[#This Row],[Close_Date]]="","",TEXT(Sales_Pipeline[[#This Row],[Close_Date]],"ddd"))</f>
        <v>Wed</v>
      </c>
      <c r="L374" s="8" t="str">
        <f>IF(Sales_Pipeline[[#This Row],[Close_Date]]="","",TEXT(Sales_Pipeline[[#This Row],[Close_Date]],"mmm"))</f>
        <v>Mar</v>
      </c>
      <c r="M374" s="8" t="str">
        <f>IF(Sales_Pipeline[[#This Row],[Close_Date]]="","","Q"&amp;ROUNDUP(MONTH(Sales_Pipeline[[#This Row],[Close_Date]])/3,0))</f>
        <v>Q1</v>
      </c>
      <c r="N374" s="2" cm="1">
        <f t="array" ref="N374">IFERROR(_xlfn.IFS(Sales_Pipeline[[#This Row],[Deal_Stage]]="Won",_xlfn.XLOOKUP(Sales_Pipeline[[#This Row],[Product]],Products!$A$2:$A$8,Products!$C$2:$C$8),Sales_Pipeline[[#This Row],[Deal_Stage]]="Lost",_xlfn.XLOOKUP(Sales_Pipeline[[#This Row],[Product]],Products!$A$2:$A$8,Products!$C$2:$C$8)),"")</f>
        <v>550</v>
      </c>
      <c r="O374" s="2">
        <v>550</v>
      </c>
    </row>
    <row r="375" spans="1:15" x14ac:dyDescent="0.3">
      <c r="A375" t="s">
        <v>518</v>
      </c>
      <c r="B375" t="s">
        <v>42</v>
      </c>
      <c r="C375" t="str">
        <f>_xlfn.XLOOKUP(Sales_Pipeline[[#This Row],[Sales_Agent]],Sales_Teams[Sales_Agent],Sales_Teams[Manager])</f>
        <v>Summer Sewald</v>
      </c>
      <c r="D375" t="str">
        <f>_xlfn.XLOOKUP(Sales_Pipeline[[#This Row],[Manager]],Sales_Teams[Manager],Sales_Teams[Regional_Office])</f>
        <v>West</v>
      </c>
      <c r="E375" t="s">
        <v>8953</v>
      </c>
      <c r="F375" t="s">
        <v>87</v>
      </c>
      <c r="G375" t="str">
        <f>IFERROR(_xlfn.XLOOKUP(Sales_Pipeline[[#This Row],[Account]],Accounts!$A$2:$A$86,Accounts!$F$2:$F$86),"")</f>
        <v>United States</v>
      </c>
      <c r="H375" t="s">
        <v>57</v>
      </c>
      <c r="I375" s="3">
        <v>42737</v>
      </c>
      <c r="J375" s="3">
        <v>42811</v>
      </c>
      <c r="K375" s="8" t="str">
        <f>IF(Sales_Pipeline[[#This Row],[Close_Date]]="","",TEXT(Sales_Pipeline[[#This Row],[Close_Date]],"ddd"))</f>
        <v>Fri</v>
      </c>
      <c r="L375" s="8" t="str">
        <f>IF(Sales_Pipeline[[#This Row],[Close_Date]]="","",TEXT(Sales_Pipeline[[#This Row],[Close_Date]],"mmm"))</f>
        <v>Mar</v>
      </c>
      <c r="M375" s="8" t="str">
        <f>IF(Sales_Pipeline[[#This Row],[Close_Date]]="","","Q"&amp;ROUNDUP(MONTH(Sales_Pipeline[[#This Row],[Close_Date]])/3,0))</f>
        <v>Q1</v>
      </c>
      <c r="N375" s="2" cm="1">
        <f t="array" ref="N375">IFERROR(_xlfn.IFS(Sales_Pipeline[[#This Row],[Deal_Stage]]="Won",_xlfn.XLOOKUP(Sales_Pipeline[[#This Row],[Product]],Products!$A$2:$A$8,Products!$C$2:$C$8),Sales_Pipeline[[#This Row],[Deal_Stage]]="Lost",_xlfn.XLOOKUP(Sales_Pipeline[[#This Row],[Product]],Products!$A$2:$A$8,Products!$C$2:$C$8)),"")</f>
        <v>4821</v>
      </c>
      <c r="O375" s="2">
        <v>4125</v>
      </c>
    </row>
    <row r="376" spans="1:15" x14ac:dyDescent="0.3">
      <c r="A376" t="s">
        <v>519</v>
      </c>
      <c r="B376" t="s">
        <v>12</v>
      </c>
      <c r="C376" t="str">
        <f>_xlfn.XLOOKUP(Sales_Pipeline[[#This Row],[Sales_Agent]],Sales_Teams[Sales_Agent],Sales_Teams[Manager])</f>
        <v>Melvin Marxen</v>
      </c>
      <c r="D376" t="str">
        <f>_xlfn.XLOOKUP(Sales_Pipeline[[#This Row],[Manager]],Sales_Teams[Manager],Sales_Teams[Regional_Office])</f>
        <v>Central</v>
      </c>
      <c r="E376" t="s">
        <v>76</v>
      </c>
      <c r="F376" t="s">
        <v>74</v>
      </c>
      <c r="G376" t="str">
        <f>IFERROR(_xlfn.XLOOKUP(Sales_Pipeline[[#This Row],[Account]],Accounts!$A$2:$A$86,Accounts!$F$2:$F$86),"")</f>
        <v>United States</v>
      </c>
      <c r="H376" t="s">
        <v>57</v>
      </c>
      <c r="I376" s="3">
        <v>42737</v>
      </c>
      <c r="J376" s="3">
        <v>42804</v>
      </c>
      <c r="K376" s="8" t="str">
        <f>IF(Sales_Pipeline[[#This Row],[Close_Date]]="","",TEXT(Sales_Pipeline[[#This Row],[Close_Date]],"ddd"))</f>
        <v>Fri</v>
      </c>
      <c r="L376" s="8" t="str">
        <f>IF(Sales_Pipeline[[#This Row],[Close_Date]]="","",TEXT(Sales_Pipeline[[#This Row],[Close_Date]],"mmm"))</f>
        <v>Mar</v>
      </c>
      <c r="M376" s="8" t="str">
        <f>IF(Sales_Pipeline[[#This Row],[Close_Date]]="","","Q"&amp;ROUNDUP(MONTH(Sales_Pipeline[[#This Row],[Close_Date]])/3,0))</f>
        <v>Q1</v>
      </c>
      <c r="N376" s="2" cm="1">
        <f t="array" ref="N376">IFERROR(_xlfn.IFS(Sales_Pipeline[[#This Row],[Deal_Stage]]="Won",_xlfn.XLOOKUP(Sales_Pipeline[[#This Row],[Product]],Products!$A$2:$A$8,Products!$C$2:$C$8),Sales_Pipeline[[#This Row],[Deal_Stage]]="Lost",_xlfn.XLOOKUP(Sales_Pipeline[[#This Row],[Product]],Products!$A$2:$A$8,Products!$C$2:$C$8)),"")</f>
        <v>3393</v>
      </c>
      <c r="O376" s="2">
        <v>3647</v>
      </c>
    </row>
    <row r="377" spans="1:15" x14ac:dyDescent="0.3">
      <c r="A377" t="s">
        <v>520</v>
      </c>
      <c r="B377" t="s">
        <v>9</v>
      </c>
      <c r="C377" t="str">
        <f>_xlfn.XLOOKUP(Sales_Pipeline[[#This Row],[Sales_Agent]],Sales_Teams[Sales_Agent],Sales_Teams[Manager])</f>
        <v>Dustin Brinkmann</v>
      </c>
      <c r="D377" t="str">
        <f>_xlfn.XLOOKUP(Sales_Pipeline[[#This Row],[Manager]],Sales_Teams[Manager],Sales_Teams[Regional_Office])</f>
        <v>Central</v>
      </c>
      <c r="E377" t="s">
        <v>63</v>
      </c>
      <c r="F377" t="s">
        <v>214</v>
      </c>
      <c r="G377" t="str">
        <f>IFERROR(_xlfn.XLOOKUP(Sales_Pipeline[[#This Row],[Account]],Accounts!$A$2:$A$86,Accounts!$F$2:$F$86),"")</f>
        <v>United States</v>
      </c>
      <c r="H377" t="s">
        <v>57</v>
      </c>
      <c r="I377" s="3">
        <v>42737</v>
      </c>
      <c r="J377" s="3">
        <v>42815</v>
      </c>
      <c r="K377" s="8" t="str">
        <f>IF(Sales_Pipeline[[#This Row],[Close_Date]]="","",TEXT(Sales_Pipeline[[#This Row],[Close_Date]],"ddd"))</f>
        <v>Tue</v>
      </c>
      <c r="L377" s="8" t="str">
        <f>IF(Sales_Pipeline[[#This Row],[Close_Date]]="","",TEXT(Sales_Pipeline[[#This Row],[Close_Date]],"mmm"))</f>
        <v>Mar</v>
      </c>
      <c r="M377" s="8" t="str">
        <f>IF(Sales_Pipeline[[#This Row],[Close_Date]]="","","Q"&amp;ROUNDUP(MONTH(Sales_Pipeline[[#This Row],[Close_Date]])/3,0))</f>
        <v>Q1</v>
      </c>
      <c r="N377" s="2" cm="1">
        <f t="array" ref="N377">IFERROR(_xlfn.IFS(Sales_Pipeline[[#This Row],[Deal_Stage]]="Won",_xlfn.XLOOKUP(Sales_Pipeline[[#This Row],[Product]],Products!$A$2:$A$8,Products!$C$2:$C$8),Sales_Pipeline[[#This Row],[Deal_Stage]]="Lost",_xlfn.XLOOKUP(Sales_Pipeline[[#This Row],[Product]],Products!$A$2:$A$8,Products!$C$2:$C$8)),"")</f>
        <v>550</v>
      </c>
      <c r="O377" s="2">
        <v>573</v>
      </c>
    </row>
    <row r="378" spans="1:15" x14ac:dyDescent="0.3">
      <c r="A378" t="s">
        <v>521</v>
      </c>
      <c r="B378" t="s">
        <v>17</v>
      </c>
      <c r="C378" t="str">
        <f>_xlfn.XLOOKUP(Sales_Pipeline[[#This Row],[Sales_Agent]],Sales_Teams[Sales_Agent],Sales_Teams[Manager])</f>
        <v>Cara Losch</v>
      </c>
      <c r="D378" t="str">
        <f>_xlfn.XLOOKUP(Sales_Pipeline[[#This Row],[Manager]],Sales_Teams[Manager],Sales_Teams[Regional_Office])</f>
        <v>East</v>
      </c>
      <c r="E378" t="s">
        <v>63</v>
      </c>
      <c r="F378" t="s">
        <v>388</v>
      </c>
      <c r="G378" t="str">
        <f>IFERROR(_xlfn.XLOOKUP(Sales_Pipeline[[#This Row],[Account]],Accounts!$A$2:$A$86,Accounts!$F$2:$F$86),"")</f>
        <v>China</v>
      </c>
      <c r="H378" t="s">
        <v>57</v>
      </c>
      <c r="I378" s="3">
        <v>42737</v>
      </c>
      <c r="J378" s="3">
        <v>42823</v>
      </c>
      <c r="K378" s="8" t="str">
        <f>IF(Sales_Pipeline[[#This Row],[Close_Date]]="","",TEXT(Sales_Pipeline[[#This Row],[Close_Date]],"ddd"))</f>
        <v>Wed</v>
      </c>
      <c r="L378" s="8" t="str">
        <f>IF(Sales_Pipeline[[#This Row],[Close_Date]]="","",TEXT(Sales_Pipeline[[#This Row],[Close_Date]],"mmm"))</f>
        <v>Mar</v>
      </c>
      <c r="M378" s="8" t="str">
        <f>IF(Sales_Pipeline[[#This Row],[Close_Date]]="","","Q"&amp;ROUNDUP(MONTH(Sales_Pipeline[[#This Row],[Close_Date]])/3,0))</f>
        <v>Q1</v>
      </c>
      <c r="N378" s="2" cm="1">
        <f t="array" ref="N378">IFERROR(_xlfn.IFS(Sales_Pipeline[[#This Row],[Deal_Stage]]="Won",_xlfn.XLOOKUP(Sales_Pipeline[[#This Row],[Product]],Products!$A$2:$A$8,Products!$C$2:$C$8),Sales_Pipeline[[#This Row],[Deal_Stage]]="Lost",_xlfn.XLOOKUP(Sales_Pipeline[[#This Row],[Product]],Products!$A$2:$A$8,Products!$C$2:$C$8)),"")</f>
        <v>550</v>
      </c>
      <c r="O378" s="2">
        <v>542</v>
      </c>
    </row>
    <row r="379" spans="1:15" x14ac:dyDescent="0.3">
      <c r="A379" t="s">
        <v>522</v>
      </c>
      <c r="B379" t="s">
        <v>27</v>
      </c>
      <c r="C379" t="str">
        <f>_xlfn.XLOOKUP(Sales_Pipeline[[#This Row],[Sales_Agent]],Sales_Teams[Sales_Agent],Sales_Teams[Manager])</f>
        <v>Rocco Neubert</v>
      </c>
      <c r="D379" t="str">
        <f>_xlfn.XLOOKUP(Sales_Pipeline[[#This Row],[Manager]],Sales_Teams[Manager],Sales_Teams[Regional_Office])</f>
        <v>East</v>
      </c>
      <c r="E379" t="s">
        <v>76</v>
      </c>
      <c r="F379" t="s">
        <v>425</v>
      </c>
      <c r="G379" t="str">
        <f>IFERROR(_xlfn.XLOOKUP(Sales_Pipeline[[#This Row],[Account]],Accounts!$A$2:$A$86,Accounts!$F$2:$F$86),"")</f>
        <v>United States</v>
      </c>
      <c r="H379" t="s">
        <v>57</v>
      </c>
      <c r="I379" s="3">
        <v>42738</v>
      </c>
      <c r="J379" s="3">
        <v>42806</v>
      </c>
      <c r="K379" s="8" t="str">
        <f>IF(Sales_Pipeline[[#This Row],[Close_Date]]="","",TEXT(Sales_Pipeline[[#This Row],[Close_Date]],"ddd"))</f>
        <v>Sun</v>
      </c>
      <c r="L379" s="8" t="str">
        <f>IF(Sales_Pipeline[[#This Row],[Close_Date]]="","",TEXT(Sales_Pipeline[[#This Row],[Close_Date]],"mmm"))</f>
        <v>Mar</v>
      </c>
      <c r="M379" s="8" t="str">
        <f>IF(Sales_Pipeline[[#This Row],[Close_Date]]="","","Q"&amp;ROUNDUP(MONTH(Sales_Pipeline[[#This Row],[Close_Date]])/3,0))</f>
        <v>Q1</v>
      </c>
      <c r="N379" s="2" cm="1">
        <f t="array" ref="N379">IFERROR(_xlfn.IFS(Sales_Pipeline[[#This Row],[Deal_Stage]]="Won",_xlfn.XLOOKUP(Sales_Pipeline[[#This Row],[Product]],Products!$A$2:$A$8,Products!$C$2:$C$8),Sales_Pipeline[[#This Row],[Deal_Stage]]="Lost",_xlfn.XLOOKUP(Sales_Pipeline[[#This Row],[Product]],Products!$A$2:$A$8,Products!$C$2:$C$8)),"")</f>
        <v>3393</v>
      </c>
      <c r="O379" s="2">
        <v>3479</v>
      </c>
    </row>
    <row r="380" spans="1:15" x14ac:dyDescent="0.3">
      <c r="A380" t="s">
        <v>523</v>
      </c>
      <c r="B380" t="s">
        <v>25</v>
      </c>
      <c r="C380" t="str">
        <f>_xlfn.XLOOKUP(Sales_Pipeline[[#This Row],[Sales_Agent]],Sales_Teams[Sales_Agent],Sales_Teams[Manager])</f>
        <v>Rocco Neubert</v>
      </c>
      <c r="D380" t="str">
        <f>_xlfn.XLOOKUP(Sales_Pipeline[[#This Row],[Manager]],Sales_Teams[Manager],Sales_Teams[Regional_Office])</f>
        <v>East</v>
      </c>
      <c r="E380" t="s">
        <v>76</v>
      </c>
      <c r="F380" t="s">
        <v>109</v>
      </c>
      <c r="G380" t="str">
        <f>IFERROR(_xlfn.XLOOKUP(Sales_Pipeline[[#This Row],[Account]],Accounts!$A$2:$A$86,Accounts!$F$2:$F$86),"")</f>
        <v>Japan</v>
      </c>
      <c r="H380" t="s">
        <v>82</v>
      </c>
      <c r="I380" s="3">
        <v>42738</v>
      </c>
      <c r="J380" s="3">
        <v>42816</v>
      </c>
      <c r="K380" s="8" t="str">
        <f>IF(Sales_Pipeline[[#This Row],[Close_Date]]="","",TEXT(Sales_Pipeline[[#This Row],[Close_Date]],"ddd"))</f>
        <v>Wed</v>
      </c>
      <c r="L380" s="8" t="str">
        <f>IF(Sales_Pipeline[[#This Row],[Close_Date]]="","",TEXT(Sales_Pipeline[[#This Row],[Close_Date]],"mmm"))</f>
        <v>Mar</v>
      </c>
      <c r="M380" s="8" t="str">
        <f>IF(Sales_Pipeline[[#This Row],[Close_Date]]="","","Q"&amp;ROUNDUP(MONTH(Sales_Pipeline[[#This Row],[Close_Date]])/3,0))</f>
        <v>Q1</v>
      </c>
      <c r="N380" s="2" cm="1">
        <f t="array" ref="N380">IFERROR(_xlfn.IFS(Sales_Pipeline[[#This Row],[Deal_Stage]]="Won",_xlfn.XLOOKUP(Sales_Pipeline[[#This Row],[Product]],Products!$A$2:$A$8,Products!$C$2:$C$8),Sales_Pipeline[[#This Row],[Deal_Stage]]="Lost",_xlfn.XLOOKUP(Sales_Pipeline[[#This Row],[Product]],Products!$A$2:$A$8,Products!$C$2:$C$8)),"")</f>
        <v>3393</v>
      </c>
      <c r="O380" s="2">
        <v>0</v>
      </c>
    </row>
    <row r="381" spans="1:15" x14ac:dyDescent="0.3">
      <c r="A381" t="s">
        <v>524</v>
      </c>
      <c r="B381" t="s">
        <v>15</v>
      </c>
      <c r="C381" t="str">
        <f>_xlfn.XLOOKUP(Sales_Pipeline[[#This Row],[Sales_Agent]],Sales_Teams[Sales_Agent],Sales_Teams[Manager])</f>
        <v>Melvin Marxen</v>
      </c>
      <c r="D381" t="str">
        <f>_xlfn.XLOOKUP(Sales_Pipeline[[#This Row],[Manager]],Sales_Teams[Manager],Sales_Teams[Regional_Office])</f>
        <v>Central</v>
      </c>
      <c r="E381" t="s">
        <v>55</v>
      </c>
      <c r="F381" t="s">
        <v>134</v>
      </c>
      <c r="G381" t="str">
        <f>IFERROR(_xlfn.XLOOKUP(Sales_Pipeline[[#This Row],[Account]],Accounts!$A$2:$A$86,Accounts!$F$2:$F$86),"")</f>
        <v>United States</v>
      </c>
      <c r="H381" t="s">
        <v>57</v>
      </c>
      <c r="I381" s="3">
        <v>42738</v>
      </c>
      <c r="J381" s="3">
        <v>42815</v>
      </c>
      <c r="K381" s="8" t="str">
        <f>IF(Sales_Pipeline[[#This Row],[Close_Date]]="","",TEXT(Sales_Pipeline[[#This Row],[Close_Date]],"ddd"))</f>
        <v>Tue</v>
      </c>
      <c r="L381" s="8" t="str">
        <f>IF(Sales_Pipeline[[#This Row],[Close_Date]]="","",TEXT(Sales_Pipeline[[#This Row],[Close_Date]],"mmm"))</f>
        <v>Mar</v>
      </c>
      <c r="M381" s="8" t="str">
        <f>IF(Sales_Pipeline[[#This Row],[Close_Date]]="","","Q"&amp;ROUNDUP(MONTH(Sales_Pipeline[[#This Row],[Close_Date]])/3,0))</f>
        <v>Q1</v>
      </c>
      <c r="N381" s="2" cm="1">
        <f t="array" ref="N381">IFERROR(_xlfn.IFS(Sales_Pipeline[[#This Row],[Deal_Stage]]="Won",_xlfn.XLOOKUP(Sales_Pipeline[[#This Row],[Product]],Products!$A$2:$A$8,Products!$C$2:$C$8),Sales_Pipeline[[#This Row],[Deal_Stage]]="Lost",_xlfn.XLOOKUP(Sales_Pipeline[[#This Row],[Product]],Products!$A$2:$A$8,Products!$C$2:$C$8)),"")</f>
        <v>1096</v>
      </c>
      <c r="O381" s="2">
        <v>1012</v>
      </c>
    </row>
    <row r="382" spans="1:15" x14ac:dyDescent="0.3">
      <c r="A382" t="s">
        <v>525</v>
      </c>
      <c r="B382" t="s">
        <v>36</v>
      </c>
      <c r="C382" t="str">
        <f>_xlfn.XLOOKUP(Sales_Pipeline[[#This Row],[Sales_Agent]],Sales_Teams[Sales_Agent],Sales_Teams[Manager])</f>
        <v>Celia Rouche</v>
      </c>
      <c r="D382" t="str">
        <f>_xlfn.XLOOKUP(Sales_Pipeline[[#This Row],[Manager]],Sales_Teams[Manager],Sales_Teams[Regional_Office])</f>
        <v>West</v>
      </c>
      <c r="E382" t="s">
        <v>61</v>
      </c>
      <c r="G382" t="str">
        <f>IFERROR(_xlfn.XLOOKUP(Sales_Pipeline[[#This Row],[Account]],Accounts!$A$2:$A$86,Accounts!$F$2:$F$86),"")</f>
        <v/>
      </c>
      <c r="H382" t="s">
        <v>77</v>
      </c>
      <c r="I382" s="3">
        <v>42738</v>
      </c>
      <c r="K382" s="8" t="str">
        <f>IF(Sales_Pipeline[[#This Row],[Close_Date]]="","",TEXT(Sales_Pipeline[[#This Row],[Close_Date]],"ddd"))</f>
        <v/>
      </c>
      <c r="L382" s="8" t="str">
        <f>IF(Sales_Pipeline[[#This Row],[Close_Date]]="","",TEXT(Sales_Pipeline[[#This Row],[Close_Date]],"mmm"))</f>
        <v/>
      </c>
      <c r="M382" s="8" t="str">
        <f>IF(Sales_Pipeline[[#This Row],[Close_Date]]="","","Q"&amp;ROUNDUP(MONTH(Sales_Pipeline[[#This Row],[Close_Date]])/3,0))</f>
        <v/>
      </c>
      <c r="N382" s="2" t="str" cm="1">
        <f t="array" ref="N382">IFERROR(_xlfn.IFS(Sales_Pipeline[[#This Row],[Deal_Stage]]="Won",_xlfn.XLOOKUP(Sales_Pipeline[[#This Row],[Product]],Products!$A$2:$A$8,Products!$C$2:$C$8),Sales_Pipeline[[#This Row],[Deal_Stage]]="Lost",_xlfn.XLOOKUP(Sales_Pipeline[[#This Row],[Product]],Products!$A$2:$A$8,Products!$C$2:$C$8)),"")</f>
        <v/>
      </c>
      <c r="O382" s="2">
        <v>0</v>
      </c>
    </row>
    <row r="383" spans="1:15" x14ac:dyDescent="0.3">
      <c r="A383" t="s">
        <v>526</v>
      </c>
      <c r="B383" t="s">
        <v>40</v>
      </c>
      <c r="C383" t="str">
        <f>_xlfn.XLOOKUP(Sales_Pipeline[[#This Row],[Sales_Agent]],Sales_Teams[Sales_Agent],Sales_Teams[Manager])</f>
        <v>Summer Sewald</v>
      </c>
      <c r="D383" t="str">
        <f>_xlfn.XLOOKUP(Sales_Pipeline[[#This Row],[Manager]],Sales_Teams[Manager],Sales_Teams[Regional_Office])</f>
        <v>West</v>
      </c>
      <c r="E383" t="s">
        <v>55</v>
      </c>
      <c r="F383" t="s">
        <v>240</v>
      </c>
      <c r="G383" t="str">
        <f>IFERROR(_xlfn.XLOOKUP(Sales_Pipeline[[#This Row],[Account]],Accounts!$A$2:$A$86,Accounts!$F$2:$F$86),"")</f>
        <v>United States</v>
      </c>
      <c r="H383" t="s">
        <v>57</v>
      </c>
      <c r="I383" s="3">
        <v>42738</v>
      </c>
      <c r="J383" s="3">
        <v>42800</v>
      </c>
      <c r="K383" s="8" t="str">
        <f>IF(Sales_Pipeline[[#This Row],[Close_Date]]="","",TEXT(Sales_Pipeline[[#This Row],[Close_Date]],"ddd"))</f>
        <v>Mon</v>
      </c>
      <c r="L383" s="8" t="str">
        <f>IF(Sales_Pipeline[[#This Row],[Close_Date]]="","",TEXT(Sales_Pipeline[[#This Row],[Close_Date]],"mmm"))</f>
        <v>Mar</v>
      </c>
      <c r="M383" s="8" t="str">
        <f>IF(Sales_Pipeline[[#This Row],[Close_Date]]="","","Q"&amp;ROUNDUP(MONTH(Sales_Pipeline[[#This Row],[Close_Date]])/3,0))</f>
        <v>Q1</v>
      </c>
      <c r="N383" s="2" cm="1">
        <f t="array" ref="N383">IFERROR(_xlfn.IFS(Sales_Pipeline[[#This Row],[Deal_Stage]]="Won",_xlfn.XLOOKUP(Sales_Pipeline[[#This Row],[Product]],Products!$A$2:$A$8,Products!$C$2:$C$8),Sales_Pipeline[[#This Row],[Deal_Stage]]="Lost",_xlfn.XLOOKUP(Sales_Pipeline[[#This Row],[Product]],Products!$A$2:$A$8,Products!$C$2:$C$8)),"")</f>
        <v>1096</v>
      </c>
      <c r="O383" s="2">
        <v>990</v>
      </c>
    </row>
    <row r="384" spans="1:15" x14ac:dyDescent="0.3">
      <c r="A384" t="s">
        <v>527</v>
      </c>
      <c r="B384" t="s">
        <v>40</v>
      </c>
      <c r="C384" t="str">
        <f>_xlfn.XLOOKUP(Sales_Pipeline[[#This Row],[Sales_Agent]],Sales_Teams[Sales_Agent],Sales_Teams[Manager])</f>
        <v>Summer Sewald</v>
      </c>
      <c r="D384" t="str">
        <f>_xlfn.XLOOKUP(Sales_Pipeline[[#This Row],[Manager]],Sales_Teams[Manager],Sales_Teams[Regional_Office])</f>
        <v>West</v>
      </c>
      <c r="E384" t="s">
        <v>8953</v>
      </c>
      <c r="F384" t="s">
        <v>85</v>
      </c>
      <c r="G384" t="str">
        <f>IFERROR(_xlfn.XLOOKUP(Sales_Pipeline[[#This Row],[Account]],Accounts!$A$2:$A$86,Accounts!$F$2:$F$86),"")</f>
        <v>Poland</v>
      </c>
      <c r="H384" t="s">
        <v>57</v>
      </c>
      <c r="I384" s="3">
        <v>42738</v>
      </c>
      <c r="J384" s="3">
        <v>42812</v>
      </c>
      <c r="K384" s="8" t="str">
        <f>IF(Sales_Pipeline[[#This Row],[Close_Date]]="","",TEXT(Sales_Pipeline[[#This Row],[Close_Date]],"ddd"))</f>
        <v>Sat</v>
      </c>
      <c r="L384" s="8" t="str">
        <f>IF(Sales_Pipeline[[#This Row],[Close_Date]]="","",TEXT(Sales_Pipeline[[#This Row],[Close_Date]],"mmm"))</f>
        <v>Mar</v>
      </c>
      <c r="M384" s="8" t="str">
        <f>IF(Sales_Pipeline[[#This Row],[Close_Date]]="","","Q"&amp;ROUNDUP(MONTH(Sales_Pipeline[[#This Row],[Close_Date]])/3,0))</f>
        <v>Q1</v>
      </c>
      <c r="N384" s="2" cm="1">
        <f t="array" ref="N384">IFERROR(_xlfn.IFS(Sales_Pipeline[[#This Row],[Deal_Stage]]="Won",_xlfn.XLOOKUP(Sales_Pipeline[[#This Row],[Product]],Products!$A$2:$A$8,Products!$C$2:$C$8),Sales_Pipeline[[#This Row],[Deal_Stage]]="Lost",_xlfn.XLOOKUP(Sales_Pipeline[[#This Row],[Product]],Products!$A$2:$A$8,Products!$C$2:$C$8)),"")</f>
        <v>4821</v>
      </c>
      <c r="O384" s="2">
        <v>4374</v>
      </c>
    </row>
    <row r="385" spans="1:15" x14ac:dyDescent="0.3">
      <c r="A385" t="s">
        <v>528</v>
      </c>
      <c r="B385" t="s">
        <v>42</v>
      </c>
      <c r="C385" t="str">
        <f>_xlfn.XLOOKUP(Sales_Pipeline[[#This Row],[Sales_Agent]],Sales_Teams[Sales_Agent],Sales_Teams[Manager])</f>
        <v>Summer Sewald</v>
      </c>
      <c r="D385" t="str">
        <f>_xlfn.XLOOKUP(Sales_Pipeline[[#This Row],[Manager]],Sales_Teams[Manager],Sales_Teams[Regional_Office])</f>
        <v>West</v>
      </c>
      <c r="E385" t="s">
        <v>63</v>
      </c>
      <c r="F385" t="s">
        <v>89</v>
      </c>
      <c r="G385" t="str">
        <f>IFERROR(_xlfn.XLOOKUP(Sales_Pipeline[[#This Row],[Account]],Accounts!$A$2:$A$86,Accounts!$F$2:$F$86),"")</f>
        <v>United States</v>
      </c>
      <c r="H385" t="s">
        <v>82</v>
      </c>
      <c r="I385" s="3">
        <v>42738</v>
      </c>
      <c r="J385" s="3">
        <v>42811</v>
      </c>
      <c r="K385" s="8" t="str">
        <f>IF(Sales_Pipeline[[#This Row],[Close_Date]]="","",TEXT(Sales_Pipeline[[#This Row],[Close_Date]],"ddd"))</f>
        <v>Fri</v>
      </c>
      <c r="L385" s="8" t="str">
        <f>IF(Sales_Pipeline[[#This Row],[Close_Date]]="","",TEXT(Sales_Pipeline[[#This Row],[Close_Date]],"mmm"))</f>
        <v>Mar</v>
      </c>
      <c r="M385" s="8" t="str">
        <f>IF(Sales_Pipeline[[#This Row],[Close_Date]]="","","Q"&amp;ROUNDUP(MONTH(Sales_Pipeline[[#This Row],[Close_Date]])/3,0))</f>
        <v>Q1</v>
      </c>
      <c r="N385" s="2" cm="1">
        <f t="array" ref="N385">IFERROR(_xlfn.IFS(Sales_Pipeline[[#This Row],[Deal_Stage]]="Won",_xlfn.XLOOKUP(Sales_Pipeline[[#This Row],[Product]],Products!$A$2:$A$8,Products!$C$2:$C$8),Sales_Pipeline[[#This Row],[Deal_Stage]]="Lost",_xlfn.XLOOKUP(Sales_Pipeline[[#This Row],[Product]],Products!$A$2:$A$8,Products!$C$2:$C$8)),"")</f>
        <v>550</v>
      </c>
      <c r="O385" s="2">
        <v>0</v>
      </c>
    </row>
    <row r="386" spans="1:15" x14ac:dyDescent="0.3">
      <c r="A386" t="s">
        <v>529</v>
      </c>
      <c r="B386" t="s">
        <v>42</v>
      </c>
      <c r="C386" t="str">
        <f>_xlfn.XLOOKUP(Sales_Pipeline[[#This Row],[Sales_Agent]],Sales_Teams[Sales_Agent],Sales_Teams[Manager])</f>
        <v>Summer Sewald</v>
      </c>
      <c r="D386" t="str">
        <f>_xlfn.XLOOKUP(Sales_Pipeline[[#This Row],[Manager]],Sales_Teams[Manager],Sales_Teams[Regional_Office])</f>
        <v>West</v>
      </c>
      <c r="E386" t="s">
        <v>55</v>
      </c>
      <c r="F386" t="s">
        <v>120</v>
      </c>
      <c r="G386" t="str">
        <f>IFERROR(_xlfn.XLOOKUP(Sales_Pipeline[[#This Row],[Account]],Accounts!$A$2:$A$86,Accounts!$F$2:$F$86),"")</f>
        <v>United States</v>
      </c>
      <c r="H386" t="s">
        <v>57</v>
      </c>
      <c r="I386" s="3">
        <v>42738</v>
      </c>
      <c r="J386" s="3">
        <v>42824</v>
      </c>
      <c r="K386" s="8" t="str">
        <f>IF(Sales_Pipeline[[#This Row],[Close_Date]]="","",TEXT(Sales_Pipeline[[#This Row],[Close_Date]],"ddd"))</f>
        <v>Thu</v>
      </c>
      <c r="L386" s="8" t="str">
        <f>IF(Sales_Pipeline[[#This Row],[Close_Date]]="","",TEXT(Sales_Pipeline[[#This Row],[Close_Date]],"mmm"))</f>
        <v>Mar</v>
      </c>
      <c r="M386" s="8" t="str">
        <f>IF(Sales_Pipeline[[#This Row],[Close_Date]]="","","Q"&amp;ROUNDUP(MONTH(Sales_Pipeline[[#This Row],[Close_Date]])/3,0))</f>
        <v>Q1</v>
      </c>
      <c r="N386" s="2" cm="1">
        <f t="array" ref="N386">IFERROR(_xlfn.IFS(Sales_Pipeline[[#This Row],[Deal_Stage]]="Won",_xlfn.XLOOKUP(Sales_Pipeline[[#This Row],[Product]],Products!$A$2:$A$8,Products!$C$2:$C$8),Sales_Pipeline[[#This Row],[Deal_Stage]]="Lost",_xlfn.XLOOKUP(Sales_Pipeline[[#This Row],[Product]],Products!$A$2:$A$8,Products!$C$2:$C$8)),"")</f>
        <v>1096</v>
      </c>
      <c r="O386" s="2">
        <v>1054</v>
      </c>
    </row>
    <row r="387" spans="1:15" x14ac:dyDescent="0.3">
      <c r="A387" t="s">
        <v>530</v>
      </c>
      <c r="B387" t="s">
        <v>32</v>
      </c>
      <c r="C387" t="str">
        <f>_xlfn.XLOOKUP(Sales_Pipeline[[#This Row],[Sales_Agent]],Sales_Teams[Sales_Agent],Sales_Teams[Manager])</f>
        <v>Celia Rouche</v>
      </c>
      <c r="D387" t="str">
        <f>_xlfn.XLOOKUP(Sales_Pipeline[[#This Row],[Manager]],Sales_Teams[Manager],Sales_Teams[Regional_Office])</f>
        <v>West</v>
      </c>
      <c r="E387" t="s">
        <v>61</v>
      </c>
      <c r="F387" t="s">
        <v>92</v>
      </c>
      <c r="G387" t="str">
        <f>IFERROR(_xlfn.XLOOKUP(Sales_Pipeline[[#This Row],[Account]],Accounts!$A$2:$A$86,Accounts!$F$2:$F$86),"")</f>
        <v>United States</v>
      </c>
      <c r="H387" t="s">
        <v>57</v>
      </c>
      <c r="I387" s="3">
        <v>42738</v>
      </c>
      <c r="J387" s="3">
        <v>42809</v>
      </c>
      <c r="K387" s="8" t="str">
        <f>IF(Sales_Pipeline[[#This Row],[Close_Date]]="","",TEXT(Sales_Pipeline[[#This Row],[Close_Date]],"ddd"))</f>
        <v>Wed</v>
      </c>
      <c r="L387" s="8" t="str">
        <f>IF(Sales_Pipeline[[#This Row],[Close_Date]]="","",TEXT(Sales_Pipeline[[#This Row],[Close_Date]],"mmm"))</f>
        <v>Mar</v>
      </c>
      <c r="M387" s="8" t="str">
        <f>IF(Sales_Pipeline[[#This Row],[Close_Date]]="","","Q"&amp;ROUNDUP(MONTH(Sales_Pipeline[[#This Row],[Close_Date]])/3,0))</f>
        <v>Q1</v>
      </c>
      <c r="N387" s="2" cm="1">
        <f t="array" ref="N387">IFERROR(_xlfn.IFS(Sales_Pipeline[[#This Row],[Deal_Stage]]="Won",_xlfn.XLOOKUP(Sales_Pipeline[[#This Row],[Product]],Products!$A$2:$A$8,Products!$C$2:$C$8),Sales_Pipeline[[#This Row],[Deal_Stage]]="Lost",_xlfn.XLOOKUP(Sales_Pipeline[[#This Row],[Product]],Products!$A$2:$A$8,Products!$C$2:$C$8)),"")</f>
        <v>55</v>
      </c>
      <c r="O387" s="2">
        <v>55</v>
      </c>
    </row>
    <row r="388" spans="1:15" x14ac:dyDescent="0.3">
      <c r="A388" t="s">
        <v>531</v>
      </c>
      <c r="B388" t="s">
        <v>17</v>
      </c>
      <c r="C388" t="str">
        <f>_xlfn.XLOOKUP(Sales_Pipeline[[#This Row],[Sales_Agent]],Sales_Teams[Sales_Agent],Sales_Teams[Manager])</f>
        <v>Cara Losch</v>
      </c>
      <c r="D388" t="str">
        <f>_xlfn.XLOOKUP(Sales_Pipeline[[#This Row],[Manager]],Sales_Teams[Manager],Sales_Teams[Regional_Office])</f>
        <v>East</v>
      </c>
      <c r="E388" t="s">
        <v>61</v>
      </c>
      <c r="F388" t="s">
        <v>109</v>
      </c>
      <c r="G388" t="str">
        <f>IFERROR(_xlfn.XLOOKUP(Sales_Pipeline[[#This Row],[Account]],Accounts!$A$2:$A$86,Accounts!$F$2:$F$86),"")</f>
        <v>Japan</v>
      </c>
      <c r="H388" t="s">
        <v>82</v>
      </c>
      <c r="I388" s="3">
        <v>42738</v>
      </c>
      <c r="J388" s="3">
        <v>42799</v>
      </c>
      <c r="K388" s="8" t="str">
        <f>IF(Sales_Pipeline[[#This Row],[Close_Date]]="","",TEXT(Sales_Pipeline[[#This Row],[Close_Date]],"ddd"))</f>
        <v>Sun</v>
      </c>
      <c r="L388" s="8" t="str">
        <f>IF(Sales_Pipeline[[#This Row],[Close_Date]]="","",TEXT(Sales_Pipeline[[#This Row],[Close_Date]],"mmm"))</f>
        <v>Mar</v>
      </c>
      <c r="M388" s="8" t="str">
        <f>IF(Sales_Pipeline[[#This Row],[Close_Date]]="","","Q"&amp;ROUNDUP(MONTH(Sales_Pipeline[[#This Row],[Close_Date]])/3,0))</f>
        <v>Q1</v>
      </c>
      <c r="N388" s="2" cm="1">
        <f t="array" ref="N388">IFERROR(_xlfn.IFS(Sales_Pipeline[[#This Row],[Deal_Stage]]="Won",_xlfn.XLOOKUP(Sales_Pipeline[[#This Row],[Product]],Products!$A$2:$A$8,Products!$C$2:$C$8),Sales_Pipeline[[#This Row],[Deal_Stage]]="Lost",_xlfn.XLOOKUP(Sales_Pipeline[[#This Row],[Product]],Products!$A$2:$A$8,Products!$C$2:$C$8)),"")</f>
        <v>55</v>
      </c>
      <c r="O388" s="2">
        <v>0</v>
      </c>
    </row>
    <row r="389" spans="1:15" x14ac:dyDescent="0.3">
      <c r="A389" t="s">
        <v>532</v>
      </c>
      <c r="B389" t="s">
        <v>30</v>
      </c>
      <c r="C389" t="str">
        <f>_xlfn.XLOOKUP(Sales_Pipeline[[#This Row],[Sales_Agent]],Sales_Teams[Sales_Agent],Sales_Teams[Manager])</f>
        <v>Rocco Neubert</v>
      </c>
      <c r="D389" t="str">
        <f>_xlfn.XLOOKUP(Sales_Pipeline[[#This Row],[Manager]],Sales_Teams[Manager],Sales_Teams[Regional_Office])</f>
        <v>East</v>
      </c>
      <c r="E389" t="s">
        <v>55</v>
      </c>
      <c r="F389" t="s">
        <v>533</v>
      </c>
      <c r="G389" t="str">
        <f>IFERROR(_xlfn.XLOOKUP(Sales_Pipeline[[#This Row],[Account]],Accounts!$A$2:$A$86,Accounts!$F$2:$F$86),"")</f>
        <v>United States</v>
      </c>
      <c r="H389" t="s">
        <v>57</v>
      </c>
      <c r="I389" s="3">
        <v>42739</v>
      </c>
      <c r="J389" s="3">
        <v>42819</v>
      </c>
      <c r="K389" s="8" t="str">
        <f>IF(Sales_Pipeline[[#This Row],[Close_Date]]="","",TEXT(Sales_Pipeline[[#This Row],[Close_Date]],"ddd"))</f>
        <v>Sat</v>
      </c>
      <c r="L389" s="8" t="str">
        <f>IF(Sales_Pipeline[[#This Row],[Close_Date]]="","",TEXT(Sales_Pipeline[[#This Row],[Close_Date]],"mmm"))</f>
        <v>Mar</v>
      </c>
      <c r="M389" s="8" t="str">
        <f>IF(Sales_Pipeline[[#This Row],[Close_Date]]="","","Q"&amp;ROUNDUP(MONTH(Sales_Pipeline[[#This Row],[Close_Date]])/3,0))</f>
        <v>Q1</v>
      </c>
      <c r="N389" s="2" cm="1">
        <f t="array" ref="N389">IFERROR(_xlfn.IFS(Sales_Pipeline[[#This Row],[Deal_Stage]]="Won",_xlfn.XLOOKUP(Sales_Pipeline[[#This Row],[Product]],Products!$A$2:$A$8,Products!$C$2:$C$8),Sales_Pipeline[[#This Row],[Deal_Stage]]="Lost",_xlfn.XLOOKUP(Sales_Pipeline[[#This Row],[Product]],Products!$A$2:$A$8,Products!$C$2:$C$8)),"")</f>
        <v>1096</v>
      </c>
      <c r="O389" s="2">
        <v>1073</v>
      </c>
    </row>
    <row r="390" spans="1:15" x14ac:dyDescent="0.3">
      <c r="A390" t="s">
        <v>534</v>
      </c>
      <c r="B390" t="s">
        <v>6</v>
      </c>
      <c r="C390" t="str">
        <f>_xlfn.XLOOKUP(Sales_Pipeline[[#This Row],[Sales_Agent]],Sales_Teams[Sales_Agent],Sales_Teams[Manager])</f>
        <v>Dustin Brinkmann</v>
      </c>
      <c r="D390" t="str">
        <f>_xlfn.XLOOKUP(Sales_Pipeline[[#This Row],[Manager]],Sales_Teams[Manager],Sales_Teams[Regional_Office])</f>
        <v>Central</v>
      </c>
      <c r="E390" t="s">
        <v>76</v>
      </c>
      <c r="F390" t="s">
        <v>81</v>
      </c>
      <c r="G390" t="str">
        <f>IFERROR(_xlfn.XLOOKUP(Sales_Pipeline[[#This Row],[Account]],Accounts!$A$2:$A$86,Accounts!$F$2:$F$86),"")</f>
        <v>Italy</v>
      </c>
      <c r="H390" t="s">
        <v>82</v>
      </c>
      <c r="I390" s="3">
        <v>42739</v>
      </c>
      <c r="J390" s="3">
        <v>42814</v>
      </c>
      <c r="K390" s="8" t="str">
        <f>IF(Sales_Pipeline[[#This Row],[Close_Date]]="","",TEXT(Sales_Pipeline[[#This Row],[Close_Date]],"ddd"))</f>
        <v>Mon</v>
      </c>
      <c r="L390" s="8" t="str">
        <f>IF(Sales_Pipeline[[#This Row],[Close_Date]]="","",TEXT(Sales_Pipeline[[#This Row],[Close_Date]],"mmm"))</f>
        <v>Mar</v>
      </c>
      <c r="M390" s="8" t="str">
        <f>IF(Sales_Pipeline[[#This Row],[Close_Date]]="","","Q"&amp;ROUNDUP(MONTH(Sales_Pipeline[[#This Row],[Close_Date]])/3,0))</f>
        <v>Q1</v>
      </c>
      <c r="N390" s="2" cm="1">
        <f t="array" ref="N390">IFERROR(_xlfn.IFS(Sales_Pipeline[[#This Row],[Deal_Stage]]="Won",_xlfn.XLOOKUP(Sales_Pipeline[[#This Row],[Product]],Products!$A$2:$A$8,Products!$C$2:$C$8),Sales_Pipeline[[#This Row],[Deal_Stage]]="Lost",_xlfn.XLOOKUP(Sales_Pipeline[[#This Row],[Product]],Products!$A$2:$A$8,Products!$C$2:$C$8)),"")</f>
        <v>3393</v>
      </c>
      <c r="O390" s="2">
        <v>0</v>
      </c>
    </row>
    <row r="391" spans="1:15" x14ac:dyDescent="0.3">
      <c r="A391" t="s">
        <v>535</v>
      </c>
      <c r="B391" t="s">
        <v>25</v>
      </c>
      <c r="C391" t="str">
        <f>_xlfn.XLOOKUP(Sales_Pipeline[[#This Row],[Sales_Agent]],Sales_Teams[Sales_Agent],Sales_Teams[Manager])</f>
        <v>Rocco Neubert</v>
      </c>
      <c r="D391" t="str">
        <f>_xlfn.XLOOKUP(Sales_Pipeline[[#This Row],[Manager]],Sales_Teams[Manager],Sales_Teams[Regional_Office])</f>
        <v>East</v>
      </c>
      <c r="E391" t="s">
        <v>84</v>
      </c>
      <c r="G391" t="str">
        <f>IFERROR(_xlfn.XLOOKUP(Sales_Pipeline[[#This Row],[Account]],Accounts!$A$2:$A$86,Accounts!$F$2:$F$86),"")</f>
        <v/>
      </c>
      <c r="H391" t="s">
        <v>77</v>
      </c>
      <c r="I391" s="3">
        <v>42739</v>
      </c>
      <c r="K391" s="8" t="str">
        <f>IF(Sales_Pipeline[[#This Row],[Close_Date]]="","",TEXT(Sales_Pipeline[[#This Row],[Close_Date]],"ddd"))</f>
        <v/>
      </c>
      <c r="L391" s="8" t="str">
        <f>IF(Sales_Pipeline[[#This Row],[Close_Date]]="","",TEXT(Sales_Pipeline[[#This Row],[Close_Date]],"mmm"))</f>
        <v/>
      </c>
      <c r="M391" s="8" t="str">
        <f>IF(Sales_Pipeline[[#This Row],[Close_Date]]="","","Q"&amp;ROUNDUP(MONTH(Sales_Pipeline[[#This Row],[Close_Date]])/3,0))</f>
        <v/>
      </c>
      <c r="N391" s="2" t="str" cm="1">
        <f t="array" ref="N391">IFERROR(_xlfn.IFS(Sales_Pipeline[[#This Row],[Deal_Stage]]="Won",_xlfn.XLOOKUP(Sales_Pipeline[[#This Row],[Product]],Products!$A$2:$A$8,Products!$C$2:$C$8),Sales_Pipeline[[#This Row],[Deal_Stage]]="Lost",_xlfn.XLOOKUP(Sales_Pipeline[[#This Row],[Product]],Products!$A$2:$A$8,Products!$C$2:$C$8)),"")</f>
        <v/>
      </c>
      <c r="O391" s="2">
        <v>0</v>
      </c>
    </row>
    <row r="392" spans="1:15" x14ac:dyDescent="0.3">
      <c r="A392" t="s">
        <v>536</v>
      </c>
      <c r="B392" t="s">
        <v>40</v>
      </c>
      <c r="C392" t="str">
        <f>_xlfn.XLOOKUP(Sales_Pipeline[[#This Row],[Sales_Agent]],Sales_Teams[Sales_Agent],Sales_Teams[Manager])</f>
        <v>Summer Sewald</v>
      </c>
      <c r="D392" t="str">
        <f>_xlfn.XLOOKUP(Sales_Pipeline[[#This Row],[Manager]],Sales_Teams[Manager],Sales_Teams[Regional_Office])</f>
        <v>West</v>
      </c>
      <c r="E392" t="s">
        <v>76</v>
      </c>
      <c r="G392" t="str">
        <f>IFERROR(_xlfn.XLOOKUP(Sales_Pipeline[[#This Row],[Account]],Accounts!$A$2:$A$86,Accounts!$F$2:$F$86),"")</f>
        <v/>
      </c>
      <c r="H392" t="s">
        <v>77</v>
      </c>
      <c r="I392" s="3">
        <v>42739</v>
      </c>
      <c r="K392" s="8" t="str">
        <f>IF(Sales_Pipeline[[#This Row],[Close_Date]]="","",TEXT(Sales_Pipeline[[#This Row],[Close_Date]],"ddd"))</f>
        <v/>
      </c>
      <c r="L392" s="8" t="str">
        <f>IF(Sales_Pipeline[[#This Row],[Close_Date]]="","",TEXT(Sales_Pipeline[[#This Row],[Close_Date]],"mmm"))</f>
        <v/>
      </c>
      <c r="M392" s="8" t="str">
        <f>IF(Sales_Pipeline[[#This Row],[Close_Date]]="","","Q"&amp;ROUNDUP(MONTH(Sales_Pipeline[[#This Row],[Close_Date]])/3,0))</f>
        <v/>
      </c>
      <c r="N392" s="2" t="str" cm="1">
        <f t="array" ref="N392">IFERROR(_xlfn.IFS(Sales_Pipeline[[#This Row],[Deal_Stage]]="Won",_xlfn.XLOOKUP(Sales_Pipeline[[#This Row],[Product]],Products!$A$2:$A$8,Products!$C$2:$C$8),Sales_Pipeline[[#This Row],[Deal_Stage]]="Lost",_xlfn.XLOOKUP(Sales_Pipeline[[#This Row],[Product]],Products!$A$2:$A$8,Products!$C$2:$C$8)),"")</f>
        <v/>
      </c>
      <c r="O392" s="2">
        <v>0</v>
      </c>
    </row>
    <row r="393" spans="1:15" x14ac:dyDescent="0.3">
      <c r="A393" t="s">
        <v>537</v>
      </c>
      <c r="B393" t="s">
        <v>42</v>
      </c>
      <c r="C393" t="str">
        <f>_xlfn.XLOOKUP(Sales_Pipeline[[#This Row],[Sales_Agent]],Sales_Teams[Sales_Agent],Sales_Teams[Manager])</f>
        <v>Summer Sewald</v>
      </c>
      <c r="D393" t="str">
        <f>_xlfn.XLOOKUP(Sales_Pipeline[[#This Row],[Manager]],Sales_Teams[Manager],Sales_Teams[Regional_Office])</f>
        <v>West</v>
      </c>
      <c r="E393" t="s">
        <v>63</v>
      </c>
      <c r="G393" t="str">
        <f>IFERROR(_xlfn.XLOOKUP(Sales_Pipeline[[#This Row],[Account]],Accounts!$A$2:$A$86,Accounts!$F$2:$F$86),"")</f>
        <v/>
      </c>
      <c r="H393" t="s">
        <v>77</v>
      </c>
      <c r="I393" s="3">
        <v>42739</v>
      </c>
      <c r="K393" s="8" t="str">
        <f>IF(Sales_Pipeline[[#This Row],[Close_Date]]="","",TEXT(Sales_Pipeline[[#This Row],[Close_Date]],"ddd"))</f>
        <v/>
      </c>
      <c r="L393" s="8" t="str">
        <f>IF(Sales_Pipeline[[#This Row],[Close_Date]]="","",TEXT(Sales_Pipeline[[#This Row],[Close_Date]],"mmm"))</f>
        <v/>
      </c>
      <c r="M393" s="8" t="str">
        <f>IF(Sales_Pipeline[[#This Row],[Close_Date]]="","","Q"&amp;ROUNDUP(MONTH(Sales_Pipeline[[#This Row],[Close_Date]])/3,0))</f>
        <v/>
      </c>
      <c r="N393" s="2" t="str" cm="1">
        <f t="array" ref="N393">IFERROR(_xlfn.IFS(Sales_Pipeline[[#This Row],[Deal_Stage]]="Won",_xlfn.XLOOKUP(Sales_Pipeline[[#This Row],[Product]],Products!$A$2:$A$8,Products!$C$2:$C$8),Sales_Pipeline[[#This Row],[Deal_Stage]]="Lost",_xlfn.XLOOKUP(Sales_Pipeline[[#This Row],[Product]],Products!$A$2:$A$8,Products!$C$2:$C$8)),"")</f>
        <v/>
      </c>
      <c r="O393" s="2">
        <v>0</v>
      </c>
    </row>
    <row r="394" spans="1:15" x14ac:dyDescent="0.3">
      <c r="A394" t="s">
        <v>538</v>
      </c>
      <c r="B394" t="s">
        <v>42</v>
      </c>
      <c r="C394" t="str">
        <f>_xlfn.XLOOKUP(Sales_Pipeline[[#This Row],[Sales_Agent]],Sales_Teams[Sales_Agent],Sales_Teams[Manager])</f>
        <v>Summer Sewald</v>
      </c>
      <c r="D394" t="str">
        <f>_xlfn.XLOOKUP(Sales_Pipeline[[#This Row],[Manager]],Sales_Teams[Manager],Sales_Teams[Regional_Office])</f>
        <v>West</v>
      </c>
      <c r="E394" t="s">
        <v>63</v>
      </c>
      <c r="F394" t="s">
        <v>211</v>
      </c>
      <c r="G394" t="str">
        <f>IFERROR(_xlfn.XLOOKUP(Sales_Pipeline[[#This Row],[Account]],Accounts!$A$2:$A$86,Accounts!$F$2:$F$86),"")</f>
        <v>United States</v>
      </c>
      <c r="H394" t="s">
        <v>57</v>
      </c>
      <c r="I394" s="3">
        <v>42739</v>
      </c>
      <c r="J394" s="3">
        <v>42810</v>
      </c>
      <c r="K394" s="8" t="str">
        <f>IF(Sales_Pipeline[[#This Row],[Close_Date]]="","",TEXT(Sales_Pipeline[[#This Row],[Close_Date]],"ddd"))</f>
        <v>Thu</v>
      </c>
      <c r="L394" s="8" t="str">
        <f>IF(Sales_Pipeline[[#This Row],[Close_Date]]="","",TEXT(Sales_Pipeline[[#This Row],[Close_Date]],"mmm"))</f>
        <v>Mar</v>
      </c>
      <c r="M394" s="8" t="str">
        <f>IF(Sales_Pipeline[[#This Row],[Close_Date]]="","","Q"&amp;ROUNDUP(MONTH(Sales_Pipeline[[#This Row],[Close_Date]])/3,0))</f>
        <v>Q1</v>
      </c>
      <c r="N394" s="2" cm="1">
        <f t="array" ref="N394">IFERROR(_xlfn.IFS(Sales_Pipeline[[#This Row],[Deal_Stage]]="Won",_xlfn.XLOOKUP(Sales_Pipeline[[#This Row],[Product]],Products!$A$2:$A$8,Products!$C$2:$C$8),Sales_Pipeline[[#This Row],[Deal_Stage]]="Lost",_xlfn.XLOOKUP(Sales_Pipeline[[#This Row],[Product]],Products!$A$2:$A$8,Products!$C$2:$C$8)),"")</f>
        <v>550</v>
      </c>
      <c r="O394" s="2">
        <v>586</v>
      </c>
    </row>
    <row r="395" spans="1:15" x14ac:dyDescent="0.3">
      <c r="A395" t="s">
        <v>539</v>
      </c>
      <c r="B395" t="s">
        <v>12</v>
      </c>
      <c r="C395" t="str">
        <f>_xlfn.XLOOKUP(Sales_Pipeline[[#This Row],[Sales_Agent]],Sales_Teams[Sales_Agent],Sales_Teams[Manager])</f>
        <v>Melvin Marxen</v>
      </c>
      <c r="D395" t="str">
        <f>_xlfn.XLOOKUP(Sales_Pipeline[[#This Row],[Manager]],Sales_Teams[Manager],Sales_Teams[Regional_Office])</f>
        <v>Central</v>
      </c>
      <c r="E395" t="s">
        <v>8953</v>
      </c>
      <c r="F395" t="s">
        <v>94</v>
      </c>
      <c r="G395" t="str">
        <f>IFERROR(_xlfn.XLOOKUP(Sales_Pipeline[[#This Row],[Account]],Accounts!$A$2:$A$86,Accounts!$F$2:$F$86),"")</f>
        <v>United States</v>
      </c>
      <c r="H395" t="s">
        <v>57</v>
      </c>
      <c r="I395" s="3">
        <v>42739</v>
      </c>
      <c r="J395" s="3">
        <v>42860</v>
      </c>
      <c r="K395" s="8" t="str">
        <f>IF(Sales_Pipeline[[#This Row],[Close_Date]]="","",TEXT(Sales_Pipeline[[#This Row],[Close_Date]],"ddd"))</f>
        <v>Fri</v>
      </c>
      <c r="L395" s="8" t="str">
        <f>IF(Sales_Pipeline[[#This Row],[Close_Date]]="","",TEXT(Sales_Pipeline[[#This Row],[Close_Date]],"mmm"))</f>
        <v>May</v>
      </c>
      <c r="M395" s="8" t="str">
        <f>IF(Sales_Pipeline[[#This Row],[Close_Date]]="","","Q"&amp;ROUNDUP(MONTH(Sales_Pipeline[[#This Row],[Close_Date]])/3,0))</f>
        <v>Q2</v>
      </c>
      <c r="N395" s="2" cm="1">
        <f t="array" ref="N395">IFERROR(_xlfn.IFS(Sales_Pipeline[[#This Row],[Deal_Stage]]="Won",_xlfn.XLOOKUP(Sales_Pipeline[[#This Row],[Product]],Products!$A$2:$A$8,Products!$C$2:$C$8),Sales_Pipeline[[#This Row],[Deal_Stage]]="Lost",_xlfn.XLOOKUP(Sales_Pipeline[[#This Row],[Product]],Products!$A$2:$A$8,Products!$C$2:$C$8)),"")</f>
        <v>4821</v>
      </c>
      <c r="O395" s="2">
        <v>4667</v>
      </c>
    </row>
    <row r="396" spans="1:15" x14ac:dyDescent="0.3">
      <c r="A396" t="s">
        <v>540</v>
      </c>
      <c r="B396" t="s">
        <v>32</v>
      </c>
      <c r="C396" t="str">
        <f>_xlfn.XLOOKUP(Sales_Pipeline[[#This Row],[Sales_Agent]],Sales_Teams[Sales_Agent],Sales_Teams[Manager])</f>
        <v>Celia Rouche</v>
      </c>
      <c r="D396" t="str">
        <f>_xlfn.XLOOKUP(Sales_Pipeline[[#This Row],[Manager]],Sales_Teams[Manager],Sales_Teams[Regional_Office])</f>
        <v>West</v>
      </c>
      <c r="E396" t="s">
        <v>55</v>
      </c>
      <c r="F396" t="s">
        <v>330</v>
      </c>
      <c r="G396" t="str">
        <f>IFERROR(_xlfn.XLOOKUP(Sales_Pipeline[[#This Row],[Account]],Accounts!$A$2:$A$86,Accounts!$F$2:$F$86),"")</f>
        <v>Korea</v>
      </c>
      <c r="H396" t="s">
        <v>57</v>
      </c>
      <c r="I396" s="3">
        <v>42739</v>
      </c>
      <c r="J396" s="3">
        <v>42822</v>
      </c>
      <c r="K396" s="8" t="str">
        <f>IF(Sales_Pipeline[[#This Row],[Close_Date]]="","",TEXT(Sales_Pipeline[[#This Row],[Close_Date]],"ddd"))</f>
        <v>Tue</v>
      </c>
      <c r="L396" s="8" t="str">
        <f>IF(Sales_Pipeline[[#This Row],[Close_Date]]="","",TEXT(Sales_Pipeline[[#This Row],[Close_Date]],"mmm"))</f>
        <v>Mar</v>
      </c>
      <c r="M396" s="8" t="str">
        <f>IF(Sales_Pipeline[[#This Row],[Close_Date]]="","","Q"&amp;ROUNDUP(MONTH(Sales_Pipeline[[#This Row],[Close_Date]])/3,0))</f>
        <v>Q1</v>
      </c>
      <c r="N396" s="2" cm="1">
        <f t="array" ref="N396">IFERROR(_xlfn.IFS(Sales_Pipeline[[#This Row],[Deal_Stage]]="Won",_xlfn.XLOOKUP(Sales_Pipeline[[#This Row],[Product]],Products!$A$2:$A$8,Products!$C$2:$C$8),Sales_Pipeline[[#This Row],[Deal_Stage]]="Lost",_xlfn.XLOOKUP(Sales_Pipeline[[#This Row],[Product]],Products!$A$2:$A$8,Products!$C$2:$C$8)),"")</f>
        <v>1096</v>
      </c>
      <c r="O396" s="2">
        <v>880</v>
      </c>
    </row>
    <row r="397" spans="1:15" x14ac:dyDescent="0.3">
      <c r="A397" t="s">
        <v>541</v>
      </c>
      <c r="B397" t="s">
        <v>32</v>
      </c>
      <c r="C397" t="str">
        <f>_xlfn.XLOOKUP(Sales_Pipeline[[#This Row],[Sales_Agent]],Sales_Teams[Sales_Agent],Sales_Teams[Manager])</f>
        <v>Celia Rouche</v>
      </c>
      <c r="D397" t="str">
        <f>_xlfn.XLOOKUP(Sales_Pipeline[[#This Row],[Manager]],Sales_Teams[Manager],Sales_Teams[Regional_Office])</f>
        <v>West</v>
      </c>
      <c r="E397" t="s">
        <v>76</v>
      </c>
      <c r="F397" t="s">
        <v>145</v>
      </c>
      <c r="G397" t="str">
        <f>IFERROR(_xlfn.XLOOKUP(Sales_Pipeline[[#This Row],[Account]],Accounts!$A$2:$A$86,Accounts!$F$2:$F$86),"")</f>
        <v>United States</v>
      </c>
      <c r="H397" t="s">
        <v>57</v>
      </c>
      <c r="I397" s="3">
        <v>42739</v>
      </c>
      <c r="J397" s="3">
        <v>42806</v>
      </c>
      <c r="K397" s="8" t="str">
        <f>IF(Sales_Pipeline[[#This Row],[Close_Date]]="","",TEXT(Sales_Pipeline[[#This Row],[Close_Date]],"ddd"))</f>
        <v>Sun</v>
      </c>
      <c r="L397" s="8" t="str">
        <f>IF(Sales_Pipeline[[#This Row],[Close_Date]]="","",TEXT(Sales_Pipeline[[#This Row],[Close_Date]],"mmm"))</f>
        <v>Mar</v>
      </c>
      <c r="M397" s="8" t="str">
        <f>IF(Sales_Pipeline[[#This Row],[Close_Date]]="","","Q"&amp;ROUNDUP(MONTH(Sales_Pipeline[[#This Row],[Close_Date]])/3,0))</f>
        <v>Q1</v>
      </c>
      <c r="N397" s="2" cm="1">
        <f t="array" ref="N397">IFERROR(_xlfn.IFS(Sales_Pipeline[[#This Row],[Deal_Stage]]="Won",_xlfn.XLOOKUP(Sales_Pipeline[[#This Row],[Product]],Products!$A$2:$A$8,Products!$C$2:$C$8),Sales_Pipeline[[#This Row],[Deal_Stage]]="Lost",_xlfn.XLOOKUP(Sales_Pipeline[[#This Row],[Product]],Products!$A$2:$A$8,Products!$C$2:$C$8)),"")</f>
        <v>3393</v>
      </c>
      <c r="O397" s="2">
        <v>3676</v>
      </c>
    </row>
    <row r="398" spans="1:15" x14ac:dyDescent="0.3">
      <c r="A398" t="s">
        <v>542</v>
      </c>
      <c r="B398" t="s">
        <v>23</v>
      </c>
      <c r="C398" t="str">
        <f>_xlfn.XLOOKUP(Sales_Pipeline[[#This Row],[Sales_Agent]],Sales_Teams[Sales_Agent],Sales_Teams[Manager])</f>
        <v>Cara Losch</v>
      </c>
      <c r="D398" t="str">
        <f>_xlfn.XLOOKUP(Sales_Pipeline[[#This Row],[Manager]],Sales_Teams[Manager],Sales_Teams[Regional_Office])</f>
        <v>East</v>
      </c>
      <c r="E398" t="s">
        <v>61</v>
      </c>
      <c r="G398" t="str">
        <f>IFERROR(_xlfn.XLOOKUP(Sales_Pipeline[[#This Row],[Account]],Accounts!$A$2:$A$86,Accounts!$F$2:$F$86),"")</f>
        <v/>
      </c>
      <c r="H398" t="s">
        <v>77</v>
      </c>
      <c r="I398" s="3">
        <v>42739</v>
      </c>
      <c r="K398" s="8" t="str">
        <f>IF(Sales_Pipeline[[#This Row],[Close_Date]]="","",TEXT(Sales_Pipeline[[#This Row],[Close_Date]],"ddd"))</f>
        <v/>
      </c>
      <c r="L398" s="8" t="str">
        <f>IF(Sales_Pipeline[[#This Row],[Close_Date]]="","",TEXT(Sales_Pipeline[[#This Row],[Close_Date]],"mmm"))</f>
        <v/>
      </c>
      <c r="M398" s="8" t="str">
        <f>IF(Sales_Pipeline[[#This Row],[Close_Date]]="","","Q"&amp;ROUNDUP(MONTH(Sales_Pipeline[[#This Row],[Close_Date]])/3,0))</f>
        <v/>
      </c>
      <c r="N398" s="2" t="str" cm="1">
        <f t="array" ref="N398">IFERROR(_xlfn.IFS(Sales_Pipeline[[#This Row],[Deal_Stage]]="Won",_xlfn.XLOOKUP(Sales_Pipeline[[#This Row],[Product]],Products!$A$2:$A$8,Products!$C$2:$C$8),Sales_Pipeline[[#This Row],[Deal_Stage]]="Lost",_xlfn.XLOOKUP(Sales_Pipeline[[#This Row],[Product]],Products!$A$2:$A$8,Products!$C$2:$C$8)),"")</f>
        <v/>
      </c>
      <c r="O398" s="2">
        <v>0</v>
      </c>
    </row>
    <row r="399" spans="1:15" x14ac:dyDescent="0.3">
      <c r="A399" t="s">
        <v>543</v>
      </c>
      <c r="B399" t="s">
        <v>3</v>
      </c>
      <c r="C399" t="str">
        <f>_xlfn.XLOOKUP(Sales_Pipeline[[#This Row],[Sales_Agent]],Sales_Teams[Sales_Agent],Sales_Teams[Manager])</f>
        <v>Dustin Brinkmann</v>
      </c>
      <c r="D399" t="str">
        <f>_xlfn.XLOOKUP(Sales_Pipeline[[#This Row],[Manager]],Sales_Teams[Manager],Sales_Teams[Regional_Office])</f>
        <v>Central</v>
      </c>
      <c r="E399" t="s">
        <v>76</v>
      </c>
      <c r="F399" t="s">
        <v>155</v>
      </c>
      <c r="G399" t="str">
        <f>IFERROR(_xlfn.XLOOKUP(Sales_Pipeline[[#This Row],[Account]],Accounts!$A$2:$A$86,Accounts!$F$2:$F$86),"")</f>
        <v>United States</v>
      </c>
      <c r="H399" t="s">
        <v>82</v>
      </c>
      <c r="I399" s="3">
        <v>42740</v>
      </c>
      <c r="J399" s="3">
        <v>42819</v>
      </c>
      <c r="K399" s="8" t="str">
        <f>IF(Sales_Pipeline[[#This Row],[Close_Date]]="","",TEXT(Sales_Pipeline[[#This Row],[Close_Date]],"ddd"))</f>
        <v>Sat</v>
      </c>
      <c r="L399" s="8" t="str">
        <f>IF(Sales_Pipeline[[#This Row],[Close_Date]]="","",TEXT(Sales_Pipeline[[#This Row],[Close_Date]],"mmm"))</f>
        <v>Mar</v>
      </c>
      <c r="M399" s="8" t="str">
        <f>IF(Sales_Pipeline[[#This Row],[Close_Date]]="","","Q"&amp;ROUNDUP(MONTH(Sales_Pipeline[[#This Row],[Close_Date]])/3,0))</f>
        <v>Q1</v>
      </c>
      <c r="N399" s="2" cm="1">
        <f t="array" ref="N399">IFERROR(_xlfn.IFS(Sales_Pipeline[[#This Row],[Deal_Stage]]="Won",_xlfn.XLOOKUP(Sales_Pipeline[[#This Row],[Product]],Products!$A$2:$A$8,Products!$C$2:$C$8),Sales_Pipeline[[#This Row],[Deal_Stage]]="Lost",_xlfn.XLOOKUP(Sales_Pipeline[[#This Row],[Product]],Products!$A$2:$A$8,Products!$C$2:$C$8)),"")</f>
        <v>3393</v>
      </c>
      <c r="O399" s="2">
        <v>0</v>
      </c>
    </row>
    <row r="400" spans="1:15" x14ac:dyDescent="0.3">
      <c r="A400" t="s">
        <v>544</v>
      </c>
      <c r="B400" t="s">
        <v>25</v>
      </c>
      <c r="C400" t="str">
        <f>_xlfn.XLOOKUP(Sales_Pipeline[[#This Row],[Sales_Agent]],Sales_Teams[Sales_Agent],Sales_Teams[Manager])</f>
        <v>Rocco Neubert</v>
      </c>
      <c r="D400" t="str">
        <f>_xlfn.XLOOKUP(Sales_Pipeline[[#This Row],[Manager]],Sales_Teams[Manager],Sales_Teams[Regional_Office])</f>
        <v>East</v>
      </c>
      <c r="E400" t="s">
        <v>84</v>
      </c>
      <c r="G400" t="str">
        <f>IFERROR(_xlfn.XLOOKUP(Sales_Pipeline[[#This Row],[Account]],Accounts!$A$2:$A$86,Accounts!$F$2:$F$86),"")</f>
        <v/>
      </c>
      <c r="H400" t="s">
        <v>77</v>
      </c>
      <c r="I400" s="3">
        <v>42740</v>
      </c>
      <c r="K400" s="8" t="str">
        <f>IF(Sales_Pipeline[[#This Row],[Close_Date]]="","",TEXT(Sales_Pipeline[[#This Row],[Close_Date]],"ddd"))</f>
        <v/>
      </c>
      <c r="L400" s="8" t="str">
        <f>IF(Sales_Pipeline[[#This Row],[Close_Date]]="","",TEXT(Sales_Pipeline[[#This Row],[Close_Date]],"mmm"))</f>
        <v/>
      </c>
      <c r="M400" s="8" t="str">
        <f>IF(Sales_Pipeline[[#This Row],[Close_Date]]="","","Q"&amp;ROUNDUP(MONTH(Sales_Pipeline[[#This Row],[Close_Date]])/3,0))</f>
        <v/>
      </c>
      <c r="N400" s="2" t="str" cm="1">
        <f t="array" ref="N400">IFERROR(_xlfn.IFS(Sales_Pipeline[[#This Row],[Deal_Stage]]="Won",_xlfn.XLOOKUP(Sales_Pipeline[[#This Row],[Product]],Products!$A$2:$A$8,Products!$C$2:$C$8),Sales_Pipeline[[#This Row],[Deal_Stage]]="Lost",_xlfn.XLOOKUP(Sales_Pipeline[[#This Row],[Product]],Products!$A$2:$A$8,Products!$C$2:$C$8)),"")</f>
        <v/>
      </c>
      <c r="O400" s="2">
        <v>0</v>
      </c>
    </row>
    <row r="401" spans="1:15" x14ac:dyDescent="0.3">
      <c r="A401" t="s">
        <v>545</v>
      </c>
      <c r="B401" t="s">
        <v>15</v>
      </c>
      <c r="C401" t="str">
        <f>_xlfn.XLOOKUP(Sales_Pipeline[[#This Row],[Sales_Agent]],Sales_Teams[Sales_Agent],Sales_Teams[Manager])</f>
        <v>Melvin Marxen</v>
      </c>
      <c r="D401" t="str">
        <f>_xlfn.XLOOKUP(Sales_Pipeline[[#This Row],[Manager]],Sales_Teams[Manager],Sales_Teams[Regional_Office])</f>
        <v>Central</v>
      </c>
      <c r="E401" t="s">
        <v>8953</v>
      </c>
      <c r="F401" t="s">
        <v>94</v>
      </c>
      <c r="G401" t="str">
        <f>IFERROR(_xlfn.XLOOKUP(Sales_Pipeline[[#This Row],[Account]],Accounts!$A$2:$A$86,Accounts!$F$2:$F$86),"")</f>
        <v>United States</v>
      </c>
      <c r="H401" t="s">
        <v>82</v>
      </c>
      <c r="I401" s="3">
        <v>42740</v>
      </c>
      <c r="J401" s="3">
        <v>42803</v>
      </c>
      <c r="K401" s="8" t="str">
        <f>IF(Sales_Pipeline[[#This Row],[Close_Date]]="","",TEXT(Sales_Pipeline[[#This Row],[Close_Date]],"ddd"))</f>
        <v>Thu</v>
      </c>
      <c r="L401" s="8" t="str">
        <f>IF(Sales_Pipeline[[#This Row],[Close_Date]]="","",TEXT(Sales_Pipeline[[#This Row],[Close_Date]],"mmm"))</f>
        <v>Mar</v>
      </c>
      <c r="M401" s="8" t="str">
        <f>IF(Sales_Pipeline[[#This Row],[Close_Date]]="","","Q"&amp;ROUNDUP(MONTH(Sales_Pipeline[[#This Row],[Close_Date]])/3,0))</f>
        <v>Q1</v>
      </c>
      <c r="N401" s="2" cm="1">
        <f t="array" ref="N401">IFERROR(_xlfn.IFS(Sales_Pipeline[[#This Row],[Deal_Stage]]="Won",_xlfn.XLOOKUP(Sales_Pipeline[[#This Row],[Product]],Products!$A$2:$A$8,Products!$C$2:$C$8),Sales_Pipeline[[#This Row],[Deal_Stage]]="Lost",_xlfn.XLOOKUP(Sales_Pipeline[[#This Row],[Product]],Products!$A$2:$A$8,Products!$C$2:$C$8)),"")</f>
        <v>4821</v>
      </c>
      <c r="O401" s="2">
        <v>0</v>
      </c>
    </row>
    <row r="402" spans="1:15" x14ac:dyDescent="0.3">
      <c r="A402" t="s">
        <v>546</v>
      </c>
      <c r="B402" t="s">
        <v>22</v>
      </c>
      <c r="C402" t="str">
        <f>_xlfn.XLOOKUP(Sales_Pipeline[[#This Row],[Sales_Agent]],Sales_Teams[Sales_Agent],Sales_Teams[Manager])</f>
        <v>Cara Losch</v>
      </c>
      <c r="D402" t="str">
        <f>_xlfn.XLOOKUP(Sales_Pipeline[[#This Row],[Manager]],Sales_Teams[Manager],Sales_Teams[Regional_Office])</f>
        <v>East</v>
      </c>
      <c r="E402" t="s">
        <v>55</v>
      </c>
      <c r="F402" t="s">
        <v>159</v>
      </c>
      <c r="G402" t="str">
        <f>IFERROR(_xlfn.XLOOKUP(Sales_Pipeline[[#This Row],[Account]],Accounts!$A$2:$A$86,Accounts!$F$2:$F$86),"")</f>
        <v>United States</v>
      </c>
      <c r="H402" t="s">
        <v>82</v>
      </c>
      <c r="I402" s="3">
        <v>42740</v>
      </c>
      <c r="J402" s="3">
        <v>42820</v>
      </c>
      <c r="K402" s="8" t="str">
        <f>IF(Sales_Pipeline[[#This Row],[Close_Date]]="","",TEXT(Sales_Pipeline[[#This Row],[Close_Date]],"ddd"))</f>
        <v>Sun</v>
      </c>
      <c r="L402" s="8" t="str">
        <f>IF(Sales_Pipeline[[#This Row],[Close_Date]]="","",TEXT(Sales_Pipeline[[#This Row],[Close_Date]],"mmm"))</f>
        <v>Mar</v>
      </c>
      <c r="M402" s="8" t="str">
        <f>IF(Sales_Pipeline[[#This Row],[Close_Date]]="","","Q"&amp;ROUNDUP(MONTH(Sales_Pipeline[[#This Row],[Close_Date]])/3,0))</f>
        <v>Q1</v>
      </c>
      <c r="N402" s="2" cm="1">
        <f t="array" ref="N402">IFERROR(_xlfn.IFS(Sales_Pipeline[[#This Row],[Deal_Stage]]="Won",_xlfn.XLOOKUP(Sales_Pipeline[[#This Row],[Product]],Products!$A$2:$A$8,Products!$C$2:$C$8),Sales_Pipeline[[#This Row],[Deal_Stage]]="Lost",_xlfn.XLOOKUP(Sales_Pipeline[[#This Row],[Product]],Products!$A$2:$A$8,Products!$C$2:$C$8)),"")</f>
        <v>1096</v>
      </c>
      <c r="O402" s="2">
        <v>0</v>
      </c>
    </row>
    <row r="403" spans="1:15" x14ac:dyDescent="0.3">
      <c r="A403" t="s">
        <v>547</v>
      </c>
      <c r="B403" t="s">
        <v>10</v>
      </c>
      <c r="C403" t="str">
        <f>_xlfn.XLOOKUP(Sales_Pipeline[[#This Row],[Sales_Agent]],Sales_Teams[Sales_Agent],Sales_Teams[Manager])</f>
        <v>Melvin Marxen</v>
      </c>
      <c r="D403" t="str">
        <f>_xlfn.XLOOKUP(Sales_Pipeline[[#This Row],[Manager]],Sales_Teams[Manager],Sales_Teams[Regional_Office])</f>
        <v>Central</v>
      </c>
      <c r="E403" t="s">
        <v>8953</v>
      </c>
      <c r="F403" t="s">
        <v>94</v>
      </c>
      <c r="G403" t="str">
        <f>IFERROR(_xlfn.XLOOKUP(Sales_Pipeline[[#This Row],[Account]],Accounts!$A$2:$A$86,Accounts!$F$2:$F$86),"")</f>
        <v>United States</v>
      </c>
      <c r="H403" t="s">
        <v>57</v>
      </c>
      <c r="I403" s="3">
        <v>42740</v>
      </c>
      <c r="J403" s="3">
        <v>42813</v>
      </c>
      <c r="K403" s="8" t="str">
        <f>IF(Sales_Pipeline[[#This Row],[Close_Date]]="","",TEXT(Sales_Pipeline[[#This Row],[Close_Date]],"ddd"))</f>
        <v>Sun</v>
      </c>
      <c r="L403" s="8" t="str">
        <f>IF(Sales_Pipeline[[#This Row],[Close_Date]]="","",TEXT(Sales_Pipeline[[#This Row],[Close_Date]],"mmm"))</f>
        <v>Mar</v>
      </c>
      <c r="M403" s="8" t="str">
        <f>IF(Sales_Pipeline[[#This Row],[Close_Date]]="","","Q"&amp;ROUNDUP(MONTH(Sales_Pipeline[[#This Row],[Close_Date]])/3,0))</f>
        <v>Q1</v>
      </c>
      <c r="N403" s="2" cm="1">
        <f t="array" ref="N403">IFERROR(_xlfn.IFS(Sales_Pipeline[[#This Row],[Deal_Stage]]="Won",_xlfn.XLOOKUP(Sales_Pipeline[[#This Row],[Product]],Products!$A$2:$A$8,Products!$C$2:$C$8),Sales_Pipeline[[#This Row],[Deal_Stage]]="Lost",_xlfn.XLOOKUP(Sales_Pipeline[[#This Row],[Product]],Products!$A$2:$A$8,Products!$C$2:$C$8)),"")</f>
        <v>4821</v>
      </c>
      <c r="O403" s="2">
        <v>4716</v>
      </c>
    </row>
    <row r="404" spans="1:15" x14ac:dyDescent="0.3">
      <c r="A404" t="s">
        <v>548</v>
      </c>
      <c r="B404" t="s">
        <v>43</v>
      </c>
      <c r="C404" t="str">
        <f>_xlfn.XLOOKUP(Sales_Pipeline[[#This Row],[Sales_Agent]],Sales_Teams[Sales_Agent],Sales_Teams[Manager])</f>
        <v>Summer Sewald</v>
      </c>
      <c r="D404" t="str">
        <f>_xlfn.XLOOKUP(Sales_Pipeline[[#This Row],[Manager]],Sales_Teams[Manager],Sales_Teams[Regional_Office])</f>
        <v>West</v>
      </c>
      <c r="E404" t="s">
        <v>76</v>
      </c>
      <c r="G404" t="str">
        <f>IFERROR(_xlfn.XLOOKUP(Sales_Pipeline[[#This Row],[Account]],Accounts!$A$2:$A$86,Accounts!$F$2:$F$86),"")</f>
        <v/>
      </c>
      <c r="H404" t="s">
        <v>77</v>
      </c>
      <c r="I404" s="3">
        <v>42740</v>
      </c>
      <c r="K404" s="8" t="str">
        <f>IF(Sales_Pipeline[[#This Row],[Close_Date]]="","",TEXT(Sales_Pipeline[[#This Row],[Close_Date]],"ddd"))</f>
        <v/>
      </c>
      <c r="L404" s="8" t="str">
        <f>IF(Sales_Pipeline[[#This Row],[Close_Date]]="","",TEXT(Sales_Pipeline[[#This Row],[Close_Date]],"mmm"))</f>
        <v/>
      </c>
      <c r="M404" s="8" t="str">
        <f>IF(Sales_Pipeline[[#This Row],[Close_Date]]="","","Q"&amp;ROUNDUP(MONTH(Sales_Pipeline[[#This Row],[Close_Date]])/3,0))</f>
        <v/>
      </c>
      <c r="N404" s="2" t="str" cm="1">
        <f t="array" ref="N404">IFERROR(_xlfn.IFS(Sales_Pipeline[[#This Row],[Deal_Stage]]="Won",_xlfn.XLOOKUP(Sales_Pipeline[[#This Row],[Product]],Products!$A$2:$A$8,Products!$C$2:$C$8),Sales_Pipeline[[#This Row],[Deal_Stage]]="Lost",_xlfn.XLOOKUP(Sales_Pipeline[[#This Row],[Product]],Products!$A$2:$A$8,Products!$C$2:$C$8)),"")</f>
        <v/>
      </c>
      <c r="O404" s="2">
        <v>0</v>
      </c>
    </row>
    <row r="405" spans="1:15" x14ac:dyDescent="0.3">
      <c r="A405" t="s">
        <v>549</v>
      </c>
      <c r="B405" t="s">
        <v>42</v>
      </c>
      <c r="C405" t="str">
        <f>_xlfn.XLOOKUP(Sales_Pipeline[[#This Row],[Sales_Agent]],Sales_Teams[Sales_Agent],Sales_Teams[Manager])</f>
        <v>Summer Sewald</v>
      </c>
      <c r="D405" t="str">
        <f>_xlfn.XLOOKUP(Sales_Pipeline[[#This Row],[Manager]],Sales_Teams[Manager],Sales_Teams[Regional_Office])</f>
        <v>West</v>
      </c>
      <c r="E405" t="s">
        <v>63</v>
      </c>
      <c r="F405" t="s">
        <v>328</v>
      </c>
      <c r="G405" t="str">
        <f>IFERROR(_xlfn.XLOOKUP(Sales_Pipeline[[#This Row],[Account]],Accounts!$A$2:$A$86,Accounts!$F$2:$F$86),"")</f>
        <v>United States</v>
      </c>
      <c r="H405" t="s">
        <v>82</v>
      </c>
      <c r="I405" s="3">
        <v>42740</v>
      </c>
      <c r="J405" s="3">
        <v>42824</v>
      </c>
      <c r="K405" s="8" t="str">
        <f>IF(Sales_Pipeline[[#This Row],[Close_Date]]="","",TEXT(Sales_Pipeline[[#This Row],[Close_Date]],"ddd"))</f>
        <v>Thu</v>
      </c>
      <c r="L405" s="8" t="str">
        <f>IF(Sales_Pipeline[[#This Row],[Close_Date]]="","",TEXT(Sales_Pipeline[[#This Row],[Close_Date]],"mmm"))</f>
        <v>Mar</v>
      </c>
      <c r="M405" s="8" t="str">
        <f>IF(Sales_Pipeline[[#This Row],[Close_Date]]="","","Q"&amp;ROUNDUP(MONTH(Sales_Pipeline[[#This Row],[Close_Date]])/3,0))</f>
        <v>Q1</v>
      </c>
      <c r="N405" s="2" cm="1">
        <f t="array" ref="N405">IFERROR(_xlfn.IFS(Sales_Pipeline[[#This Row],[Deal_Stage]]="Won",_xlfn.XLOOKUP(Sales_Pipeline[[#This Row],[Product]],Products!$A$2:$A$8,Products!$C$2:$C$8),Sales_Pipeline[[#This Row],[Deal_Stage]]="Lost",_xlfn.XLOOKUP(Sales_Pipeline[[#This Row],[Product]],Products!$A$2:$A$8,Products!$C$2:$C$8)),"")</f>
        <v>550</v>
      </c>
      <c r="O405" s="2">
        <v>0</v>
      </c>
    </row>
    <row r="406" spans="1:15" x14ac:dyDescent="0.3">
      <c r="A406" t="s">
        <v>550</v>
      </c>
      <c r="B406" t="s">
        <v>32</v>
      </c>
      <c r="C406" t="str">
        <f>_xlfn.XLOOKUP(Sales_Pipeline[[#This Row],[Sales_Agent]],Sales_Teams[Sales_Agent],Sales_Teams[Manager])</f>
        <v>Celia Rouche</v>
      </c>
      <c r="D406" t="str">
        <f>_xlfn.XLOOKUP(Sales_Pipeline[[#This Row],[Manager]],Sales_Teams[Manager],Sales_Teams[Regional_Office])</f>
        <v>West</v>
      </c>
      <c r="E406" t="s">
        <v>8953</v>
      </c>
      <c r="F406" t="s">
        <v>166</v>
      </c>
      <c r="G406" t="str">
        <f>IFERROR(_xlfn.XLOOKUP(Sales_Pipeline[[#This Row],[Account]],Accounts!$A$2:$A$86,Accounts!$F$2:$F$86),"")</f>
        <v>United States</v>
      </c>
      <c r="H406" t="s">
        <v>57</v>
      </c>
      <c r="I406" s="3">
        <v>42740</v>
      </c>
      <c r="J406" s="3">
        <v>42817</v>
      </c>
      <c r="K406" s="8" t="str">
        <f>IF(Sales_Pipeline[[#This Row],[Close_Date]]="","",TEXT(Sales_Pipeline[[#This Row],[Close_Date]],"ddd"))</f>
        <v>Thu</v>
      </c>
      <c r="L406" s="8" t="str">
        <f>IF(Sales_Pipeline[[#This Row],[Close_Date]]="","",TEXT(Sales_Pipeline[[#This Row],[Close_Date]],"mmm"))</f>
        <v>Mar</v>
      </c>
      <c r="M406" s="8" t="str">
        <f>IF(Sales_Pipeline[[#This Row],[Close_Date]]="","","Q"&amp;ROUNDUP(MONTH(Sales_Pipeline[[#This Row],[Close_Date]])/3,0))</f>
        <v>Q1</v>
      </c>
      <c r="N406" s="2" cm="1">
        <f t="array" ref="N406">IFERROR(_xlfn.IFS(Sales_Pipeline[[#This Row],[Deal_Stage]]="Won",_xlfn.XLOOKUP(Sales_Pipeline[[#This Row],[Product]],Products!$A$2:$A$8,Products!$C$2:$C$8),Sales_Pipeline[[#This Row],[Deal_Stage]]="Lost",_xlfn.XLOOKUP(Sales_Pipeline[[#This Row],[Product]],Products!$A$2:$A$8,Products!$C$2:$C$8)),"")</f>
        <v>4821</v>
      </c>
      <c r="O406" s="2">
        <v>4211</v>
      </c>
    </row>
    <row r="407" spans="1:15" x14ac:dyDescent="0.3">
      <c r="A407" t="s">
        <v>551</v>
      </c>
      <c r="B407" t="s">
        <v>3</v>
      </c>
      <c r="C407" t="str">
        <f>_xlfn.XLOOKUP(Sales_Pipeline[[#This Row],[Sales_Agent]],Sales_Teams[Sales_Agent],Sales_Teams[Manager])</f>
        <v>Dustin Brinkmann</v>
      </c>
      <c r="D407" t="str">
        <f>_xlfn.XLOOKUP(Sales_Pipeline[[#This Row],[Manager]],Sales_Teams[Manager],Sales_Teams[Regional_Office])</f>
        <v>Central</v>
      </c>
      <c r="E407" t="s">
        <v>76</v>
      </c>
      <c r="F407" t="s">
        <v>155</v>
      </c>
      <c r="G407" t="str">
        <f>IFERROR(_xlfn.XLOOKUP(Sales_Pipeline[[#This Row],[Account]],Accounts!$A$2:$A$86,Accounts!$F$2:$F$86),"")</f>
        <v>United States</v>
      </c>
      <c r="H407" t="s">
        <v>82</v>
      </c>
      <c r="I407" s="3">
        <v>42741</v>
      </c>
      <c r="J407" s="3">
        <v>42815</v>
      </c>
      <c r="K407" s="8" t="str">
        <f>IF(Sales_Pipeline[[#This Row],[Close_Date]]="","",TEXT(Sales_Pipeline[[#This Row],[Close_Date]],"ddd"))</f>
        <v>Tue</v>
      </c>
      <c r="L407" s="8" t="str">
        <f>IF(Sales_Pipeline[[#This Row],[Close_Date]]="","",TEXT(Sales_Pipeline[[#This Row],[Close_Date]],"mmm"))</f>
        <v>Mar</v>
      </c>
      <c r="M407" s="8" t="str">
        <f>IF(Sales_Pipeline[[#This Row],[Close_Date]]="","","Q"&amp;ROUNDUP(MONTH(Sales_Pipeline[[#This Row],[Close_Date]])/3,0))</f>
        <v>Q1</v>
      </c>
      <c r="N407" s="2" cm="1">
        <f t="array" ref="N407">IFERROR(_xlfn.IFS(Sales_Pipeline[[#This Row],[Deal_Stage]]="Won",_xlfn.XLOOKUP(Sales_Pipeline[[#This Row],[Product]],Products!$A$2:$A$8,Products!$C$2:$C$8),Sales_Pipeline[[#This Row],[Deal_Stage]]="Lost",_xlfn.XLOOKUP(Sales_Pipeline[[#This Row],[Product]],Products!$A$2:$A$8,Products!$C$2:$C$8)),"")</f>
        <v>3393</v>
      </c>
      <c r="O407" s="2">
        <v>0</v>
      </c>
    </row>
    <row r="408" spans="1:15" x14ac:dyDescent="0.3">
      <c r="A408" t="s">
        <v>552</v>
      </c>
      <c r="B408" t="s">
        <v>30</v>
      </c>
      <c r="C408" t="str">
        <f>_xlfn.XLOOKUP(Sales_Pipeline[[#This Row],[Sales_Agent]],Sales_Teams[Sales_Agent],Sales_Teams[Manager])</f>
        <v>Rocco Neubert</v>
      </c>
      <c r="D408" t="str">
        <f>_xlfn.XLOOKUP(Sales_Pipeline[[#This Row],[Manager]],Sales_Teams[Manager],Sales_Teams[Regional_Office])</f>
        <v>East</v>
      </c>
      <c r="E408" t="s">
        <v>84</v>
      </c>
      <c r="G408" t="str">
        <f>IFERROR(_xlfn.XLOOKUP(Sales_Pipeline[[#This Row],[Account]],Accounts!$A$2:$A$86,Accounts!$F$2:$F$86),"")</f>
        <v/>
      </c>
      <c r="H408" t="s">
        <v>77</v>
      </c>
      <c r="I408" s="3">
        <v>42741</v>
      </c>
      <c r="K408" s="8" t="str">
        <f>IF(Sales_Pipeline[[#This Row],[Close_Date]]="","",TEXT(Sales_Pipeline[[#This Row],[Close_Date]],"ddd"))</f>
        <v/>
      </c>
      <c r="L408" s="8" t="str">
        <f>IF(Sales_Pipeline[[#This Row],[Close_Date]]="","",TEXT(Sales_Pipeline[[#This Row],[Close_Date]],"mmm"))</f>
        <v/>
      </c>
      <c r="M408" s="8" t="str">
        <f>IF(Sales_Pipeline[[#This Row],[Close_Date]]="","","Q"&amp;ROUNDUP(MONTH(Sales_Pipeline[[#This Row],[Close_Date]])/3,0))</f>
        <v/>
      </c>
      <c r="N408" s="2" t="str" cm="1">
        <f t="array" ref="N408">IFERROR(_xlfn.IFS(Sales_Pipeline[[#This Row],[Deal_Stage]]="Won",_xlfn.XLOOKUP(Sales_Pipeline[[#This Row],[Product]],Products!$A$2:$A$8,Products!$C$2:$C$8),Sales_Pipeline[[#This Row],[Deal_Stage]]="Lost",_xlfn.XLOOKUP(Sales_Pipeline[[#This Row],[Product]],Products!$A$2:$A$8,Products!$C$2:$C$8)),"")</f>
        <v/>
      </c>
      <c r="O408" s="2">
        <v>0</v>
      </c>
    </row>
    <row r="409" spans="1:15" x14ac:dyDescent="0.3">
      <c r="A409" t="s">
        <v>553</v>
      </c>
      <c r="B409" t="s">
        <v>15</v>
      </c>
      <c r="C409" t="str">
        <f>_xlfn.XLOOKUP(Sales_Pipeline[[#This Row],[Sales_Agent]],Sales_Teams[Sales_Agent],Sales_Teams[Manager])</f>
        <v>Melvin Marxen</v>
      </c>
      <c r="D409" t="str">
        <f>_xlfn.XLOOKUP(Sales_Pipeline[[#This Row],[Manager]],Sales_Teams[Manager],Sales_Teams[Regional_Office])</f>
        <v>Central</v>
      </c>
      <c r="E409" t="s">
        <v>8953</v>
      </c>
      <c r="F409" t="s">
        <v>64</v>
      </c>
      <c r="G409" t="str">
        <f>IFERROR(_xlfn.XLOOKUP(Sales_Pipeline[[#This Row],[Account]],Accounts!$A$2:$A$86,Accounts!$F$2:$F$86),"")</f>
        <v>United States</v>
      </c>
      <c r="H409" t="s">
        <v>82</v>
      </c>
      <c r="I409" s="3">
        <v>42741</v>
      </c>
      <c r="J409" s="3">
        <v>42812</v>
      </c>
      <c r="K409" s="8" t="str">
        <f>IF(Sales_Pipeline[[#This Row],[Close_Date]]="","",TEXT(Sales_Pipeline[[#This Row],[Close_Date]],"ddd"))</f>
        <v>Sat</v>
      </c>
      <c r="L409" s="8" t="str">
        <f>IF(Sales_Pipeline[[#This Row],[Close_Date]]="","",TEXT(Sales_Pipeline[[#This Row],[Close_Date]],"mmm"))</f>
        <v>Mar</v>
      </c>
      <c r="M409" s="8" t="str">
        <f>IF(Sales_Pipeline[[#This Row],[Close_Date]]="","","Q"&amp;ROUNDUP(MONTH(Sales_Pipeline[[#This Row],[Close_Date]])/3,0))</f>
        <v>Q1</v>
      </c>
      <c r="N409" s="2" cm="1">
        <f t="array" ref="N409">IFERROR(_xlfn.IFS(Sales_Pipeline[[#This Row],[Deal_Stage]]="Won",_xlfn.XLOOKUP(Sales_Pipeline[[#This Row],[Product]],Products!$A$2:$A$8,Products!$C$2:$C$8),Sales_Pipeline[[#This Row],[Deal_Stage]]="Lost",_xlfn.XLOOKUP(Sales_Pipeline[[#This Row],[Product]],Products!$A$2:$A$8,Products!$C$2:$C$8)),"")</f>
        <v>4821</v>
      </c>
      <c r="O409" s="2">
        <v>0</v>
      </c>
    </row>
    <row r="410" spans="1:15" x14ac:dyDescent="0.3">
      <c r="A410" t="s">
        <v>554</v>
      </c>
      <c r="B410" t="s">
        <v>15</v>
      </c>
      <c r="C410" t="str">
        <f>_xlfn.XLOOKUP(Sales_Pipeline[[#This Row],[Sales_Agent]],Sales_Teams[Sales_Agent],Sales_Teams[Manager])</f>
        <v>Melvin Marxen</v>
      </c>
      <c r="D410" t="str">
        <f>_xlfn.XLOOKUP(Sales_Pipeline[[#This Row],[Manager]],Sales_Teams[Manager],Sales_Teams[Regional_Office])</f>
        <v>Central</v>
      </c>
      <c r="E410" t="s">
        <v>61</v>
      </c>
      <c r="F410" t="s">
        <v>187</v>
      </c>
      <c r="G410" t="str">
        <f>IFERROR(_xlfn.XLOOKUP(Sales_Pipeline[[#This Row],[Account]],Accounts!$A$2:$A$86,Accounts!$F$2:$F$86),"")</f>
        <v>United States</v>
      </c>
      <c r="H410" t="s">
        <v>57</v>
      </c>
      <c r="I410" s="3">
        <v>42741</v>
      </c>
      <c r="J410" s="3">
        <v>42811</v>
      </c>
      <c r="K410" s="8" t="str">
        <f>IF(Sales_Pipeline[[#This Row],[Close_Date]]="","",TEXT(Sales_Pipeline[[#This Row],[Close_Date]],"ddd"))</f>
        <v>Fri</v>
      </c>
      <c r="L410" s="8" t="str">
        <f>IF(Sales_Pipeline[[#This Row],[Close_Date]]="","",TEXT(Sales_Pipeline[[#This Row],[Close_Date]],"mmm"))</f>
        <v>Mar</v>
      </c>
      <c r="M410" s="8" t="str">
        <f>IF(Sales_Pipeline[[#This Row],[Close_Date]]="","","Q"&amp;ROUNDUP(MONTH(Sales_Pipeline[[#This Row],[Close_Date]])/3,0))</f>
        <v>Q1</v>
      </c>
      <c r="N410" s="2" cm="1">
        <f t="array" ref="N410">IFERROR(_xlfn.IFS(Sales_Pipeline[[#This Row],[Deal_Stage]]="Won",_xlfn.XLOOKUP(Sales_Pipeline[[#This Row],[Product]],Products!$A$2:$A$8,Products!$C$2:$C$8),Sales_Pipeline[[#This Row],[Deal_Stage]]="Lost",_xlfn.XLOOKUP(Sales_Pipeline[[#This Row],[Product]],Products!$A$2:$A$8,Products!$C$2:$C$8)),"")</f>
        <v>55</v>
      </c>
      <c r="O410" s="2">
        <v>56</v>
      </c>
    </row>
    <row r="411" spans="1:15" x14ac:dyDescent="0.3">
      <c r="A411" t="s">
        <v>555</v>
      </c>
      <c r="B411" t="s">
        <v>13</v>
      </c>
      <c r="C411" t="str">
        <f>_xlfn.XLOOKUP(Sales_Pipeline[[#This Row],[Sales_Agent]],Sales_Teams[Sales_Agent],Sales_Teams[Manager])</f>
        <v>Melvin Marxen</v>
      </c>
      <c r="D411" t="str">
        <f>_xlfn.XLOOKUP(Sales_Pipeline[[#This Row],[Manager]],Sales_Teams[Manager],Sales_Teams[Regional_Office])</f>
        <v>Central</v>
      </c>
      <c r="E411" t="s">
        <v>61</v>
      </c>
      <c r="F411" t="s">
        <v>147</v>
      </c>
      <c r="G411" t="str">
        <f>IFERROR(_xlfn.XLOOKUP(Sales_Pipeline[[#This Row],[Account]],Accounts!$A$2:$A$86,Accounts!$F$2:$F$86),"")</f>
        <v>United States</v>
      </c>
      <c r="H411" t="s">
        <v>82</v>
      </c>
      <c r="I411" s="3">
        <v>42741</v>
      </c>
      <c r="J411" s="3">
        <v>42817</v>
      </c>
      <c r="K411" s="8" t="str">
        <f>IF(Sales_Pipeline[[#This Row],[Close_Date]]="","",TEXT(Sales_Pipeline[[#This Row],[Close_Date]],"ddd"))</f>
        <v>Thu</v>
      </c>
      <c r="L411" s="8" t="str">
        <f>IF(Sales_Pipeline[[#This Row],[Close_Date]]="","",TEXT(Sales_Pipeline[[#This Row],[Close_Date]],"mmm"))</f>
        <v>Mar</v>
      </c>
      <c r="M411" s="8" t="str">
        <f>IF(Sales_Pipeline[[#This Row],[Close_Date]]="","","Q"&amp;ROUNDUP(MONTH(Sales_Pipeline[[#This Row],[Close_Date]])/3,0))</f>
        <v>Q1</v>
      </c>
      <c r="N411" s="2" cm="1">
        <f t="array" ref="N411">IFERROR(_xlfn.IFS(Sales_Pipeline[[#This Row],[Deal_Stage]]="Won",_xlfn.XLOOKUP(Sales_Pipeline[[#This Row],[Product]],Products!$A$2:$A$8,Products!$C$2:$C$8),Sales_Pipeline[[#This Row],[Deal_Stage]]="Lost",_xlfn.XLOOKUP(Sales_Pipeline[[#This Row],[Product]],Products!$A$2:$A$8,Products!$C$2:$C$8)),"")</f>
        <v>55</v>
      </c>
      <c r="O411" s="2">
        <v>0</v>
      </c>
    </row>
    <row r="412" spans="1:15" x14ac:dyDescent="0.3">
      <c r="A412" t="s">
        <v>556</v>
      </c>
      <c r="B412" t="s">
        <v>13</v>
      </c>
      <c r="C412" t="str">
        <f>_xlfn.XLOOKUP(Sales_Pipeline[[#This Row],[Sales_Agent]],Sales_Teams[Sales_Agent],Sales_Teams[Manager])</f>
        <v>Melvin Marxen</v>
      </c>
      <c r="D412" t="str">
        <f>_xlfn.XLOOKUP(Sales_Pipeline[[#This Row],[Manager]],Sales_Teams[Manager],Sales_Teams[Regional_Office])</f>
        <v>Central</v>
      </c>
      <c r="E412" t="s">
        <v>61</v>
      </c>
      <c r="F412" t="s">
        <v>155</v>
      </c>
      <c r="G412" t="str">
        <f>IFERROR(_xlfn.XLOOKUP(Sales_Pipeline[[#This Row],[Account]],Accounts!$A$2:$A$86,Accounts!$F$2:$F$86),"")</f>
        <v>United States</v>
      </c>
      <c r="H412" t="s">
        <v>57</v>
      </c>
      <c r="I412" s="3">
        <v>42741</v>
      </c>
      <c r="J412" s="3">
        <v>42817</v>
      </c>
      <c r="K412" s="8" t="str">
        <f>IF(Sales_Pipeline[[#This Row],[Close_Date]]="","",TEXT(Sales_Pipeline[[#This Row],[Close_Date]],"ddd"))</f>
        <v>Thu</v>
      </c>
      <c r="L412" s="8" t="str">
        <f>IF(Sales_Pipeline[[#This Row],[Close_Date]]="","",TEXT(Sales_Pipeline[[#This Row],[Close_Date]],"mmm"))</f>
        <v>Mar</v>
      </c>
      <c r="M412" s="8" t="str">
        <f>IF(Sales_Pipeline[[#This Row],[Close_Date]]="","","Q"&amp;ROUNDUP(MONTH(Sales_Pipeline[[#This Row],[Close_Date]])/3,0))</f>
        <v>Q1</v>
      </c>
      <c r="N412" s="2" cm="1">
        <f t="array" ref="N412">IFERROR(_xlfn.IFS(Sales_Pipeline[[#This Row],[Deal_Stage]]="Won",_xlfn.XLOOKUP(Sales_Pipeline[[#This Row],[Product]],Products!$A$2:$A$8,Products!$C$2:$C$8),Sales_Pipeline[[#This Row],[Deal_Stage]]="Lost",_xlfn.XLOOKUP(Sales_Pipeline[[#This Row],[Product]],Products!$A$2:$A$8,Products!$C$2:$C$8)),"")</f>
        <v>55</v>
      </c>
      <c r="O412" s="2">
        <v>44</v>
      </c>
    </row>
    <row r="413" spans="1:15" x14ac:dyDescent="0.3">
      <c r="A413" t="s">
        <v>557</v>
      </c>
      <c r="B413" t="s">
        <v>42</v>
      </c>
      <c r="C413" t="str">
        <f>_xlfn.XLOOKUP(Sales_Pipeline[[#This Row],[Sales_Agent]],Sales_Teams[Sales_Agent],Sales_Teams[Manager])</f>
        <v>Summer Sewald</v>
      </c>
      <c r="D413" t="str">
        <f>_xlfn.XLOOKUP(Sales_Pipeline[[#This Row],[Manager]],Sales_Teams[Manager],Sales_Teams[Regional_Office])</f>
        <v>West</v>
      </c>
      <c r="E413" t="s">
        <v>63</v>
      </c>
      <c r="F413" t="s">
        <v>216</v>
      </c>
      <c r="G413" t="str">
        <f>IFERROR(_xlfn.XLOOKUP(Sales_Pipeline[[#This Row],[Account]],Accounts!$A$2:$A$86,Accounts!$F$2:$F$86),"")</f>
        <v>United States</v>
      </c>
      <c r="H413" t="s">
        <v>57</v>
      </c>
      <c r="I413" s="3">
        <v>42741</v>
      </c>
      <c r="J413" s="3">
        <v>42821</v>
      </c>
      <c r="K413" s="8" t="str">
        <f>IF(Sales_Pipeline[[#This Row],[Close_Date]]="","",TEXT(Sales_Pipeline[[#This Row],[Close_Date]],"ddd"))</f>
        <v>Mon</v>
      </c>
      <c r="L413" s="8" t="str">
        <f>IF(Sales_Pipeline[[#This Row],[Close_Date]]="","",TEXT(Sales_Pipeline[[#This Row],[Close_Date]],"mmm"))</f>
        <v>Mar</v>
      </c>
      <c r="M413" s="8" t="str">
        <f>IF(Sales_Pipeline[[#This Row],[Close_Date]]="","","Q"&amp;ROUNDUP(MONTH(Sales_Pipeline[[#This Row],[Close_Date]])/3,0))</f>
        <v>Q1</v>
      </c>
      <c r="N413" s="2" cm="1">
        <f t="array" ref="N413">IFERROR(_xlfn.IFS(Sales_Pipeline[[#This Row],[Deal_Stage]]="Won",_xlfn.XLOOKUP(Sales_Pipeline[[#This Row],[Product]],Products!$A$2:$A$8,Products!$C$2:$C$8),Sales_Pipeline[[#This Row],[Deal_Stage]]="Lost",_xlfn.XLOOKUP(Sales_Pipeline[[#This Row],[Product]],Products!$A$2:$A$8,Products!$C$2:$C$8)),"")</f>
        <v>550</v>
      </c>
      <c r="O413" s="2">
        <v>532</v>
      </c>
    </row>
    <row r="414" spans="1:15" x14ac:dyDescent="0.3">
      <c r="A414" t="s">
        <v>558</v>
      </c>
      <c r="B414" t="s">
        <v>8</v>
      </c>
      <c r="C414" t="str">
        <f>_xlfn.XLOOKUP(Sales_Pipeline[[#This Row],[Sales_Agent]],Sales_Teams[Sales_Agent],Sales_Teams[Manager])</f>
        <v>Dustin Brinkmann</v>
      </c>
      <c r="D414" t="str">
        <f>_xlfn.XLOOKUP(Sales_Pipeline[[#This Row],[Manager]],Sales_Teams[Manager],Sales_Teams[Regional_Office])</f>
        <v>Central</v>
      </c>
      <c r="E414" t="s">
        <v>63</v>
      </c>
      <c r="F414" t="s">
        <v>94</v>
      </c>
      <c r="G414" t="str">
        <f>IFERROR(_xlfn.XLOOKUP(Sales_Pipeline[[#This Row],[Account]],Accounts!$A$2:$A$86,Accounts!$F$2:$F$86),"")</f>
        <v>United States</v>
      </c>
      <c r="H414" t="s">
        <v>82</v>
      </c>
      <c r="I414" s="3">
        <v>42741</v>
      </c>
      <c r="J414" s="3">
        <v>42865</v>
      </c>
      <c r="K414" s="8" t="str">
        <f>IF(Sales_Pipeline[[#This Row],[Close_Date]]="","",TEXT(Sales_Pipeline[[#This Row],[Close_Date]],"ddd"))</f>
        <v>Wed</v>
      </c>
      <c r="L414" s="8" t="str">
        <f>IF(Sales_Pipeline[[#This Row],[Close_Date]]="","",TEXT(Sales_Pipeline[[#This Row],[Close_Date]],"mmm"))</f>
        <v>May</v>
      </c>
      <c r="M414" s="8" t="str">
        <f>IF(Sales_Pipeline[[#This Row],[Close_Date]]="","","Q"&amp;ROUNDUP(MONTH(Sales_Pipeline[[#This Row],[Close_Date]])/3,0))</f>
        <v>Q2</v>
      </c>
      <c r="N414" s="2" cm="1">
        <f t="array" ref="N414">IFERROR(_xlfn.IFS(Sales_Pipeline[[#This Row],[Deal_Stage]]="Won",_xlfn.XLOOKUP(Sales_Pipeline[[#This Row],[Product]],Products!$A$2:$A$8,Products!$C$2:$C$8),Sales_Pipeline[[#This Row],[Deal_Stage]]="Lost",_xlfn.XLOOKUP(Sales_Pipeline[[#This Row],[Product]],Products!$A$2:$A$8,Products!$C$2:$C$8)),"")</f>
        <v>550</v>
      </c>
      <c r="O414" s="2">
        <v>0</v>
      </c>
    </row>
    <row r="415" spans="1:15" x14ac:dyDescent="0.3">
      <c r="A415" t="s">
        <v>559</v>
      </c>
      <c r="B415" t="s">
        <v>8</v>
      </c>
      <c r="C415" t="str">
        <f>_xlfn.XLOOKUP(Sales_Pipeline[[#This Row],[Sales_Agent]],Sales_Teams[Sales_Agent],Sales_Teams[Manager])</f>
        <v>Dustin Brinkmann</v>
      </c>
      <c r="D415" t="str">
        <f>_xlfn.XLOOKUP(Sales_Pipeline[[#This Row],[Manager]],Sales_Teams[Manager],Sales_Teams[Regional_Office])</f>
        <v>Central</v>
      </c>
      <c r="E415" t="s">
        <v>63</v>
      </c>
      <c r="F415" t="s">
        <v>74</v>
      </c>
      <c r="G415" t="str">
        <f>IFERROR(_xlfn.XLOOKUP(Sales_Pipeline[[#This Row],[Account]],Accounts!$A$2:$A$86,Accounts!$F$2:$F$86),"")</f>
        <v>United States</v>
      </c>
      <c r="H415" t="s">
        <v>82</v>
      </c>
      <c r="I415" s="3">
        <v>42741</v>
      </c>
      <c r="J415" s="3">
        <v>42814</v>
      </c>
      <c r="K415" s="8" t="str">
        <f>IF(Sales_Pipeline[[#This Row],[Close_Date]]="","",TEXT(Sales_Pipeline[[#This Row],[Close_Date]],"ddd"))</f>
        <v>Mon</v>
      </c>
      <c r="L415" s="8" t="str">
        <f>IF(Sales_Pipeline[[#This Row],[Close_Date]]="","",TEXT(Sales_Pipeline[[#This Row],[Close_Date]],"mmm"))</f>
        <v>Mar</v>
      </c>
      <c r="M415" s="8" t="str">
        <f>IF(Sales_Pipeline[[#This Row],[Close_Date]]="","","Q"&amp;ROUNDUP(MONTH(Sales_Pipeline[[#This Row],[Close_Date]])/3,0))</f>
        <v>Q1</v>
      </c>
      <c r="N415" s="2" cm="1">
        <f t="array" ref="N415">IFERROR(_xlfn.IFS(Sales_Pipeline[[#This Row],[Deal_Stage]]="Won",_xlfn.XLOOKUP(Sales_Pipeline[[#This Row],[Product]],Products!$A$2:$A$8,Products!$C$2:$C$8),Sales_Pipeline[[#This Row],[Deal_Stage]]="Lost",_xlfn.XLOOKUP(Sales_Pipeline[[#This Row],[Product]],Products!$A$2:$A$8,Products!$C$2:$C$8)),"")</f>
        <v>550</v>
      </c>
      <c r="O415" s="2">
        <v>0</v>
      </c>
    </row>
    <row r="416" spans="1:15" x14ac:dyDescent="0.3">
      <c r="A416" t="s">
        <v>560</v>
      </c>
      <c r="B416" t="s">
        <v>29</v>
      </c>
      <c r="C416" t="str">
        <f>_xlfn.XLOOKUP(Sales_Pipeline[[#This Row],[Sales_Agent]],Sales_Teams[Sales_Agent],Sales_Teams[Manager])</f>
        <v>Rocco Neubert</v>
      </c>
      <c r="D416" t="str">
        <f>_xlfn.XLOOKUP(Sales_Pipeline[[#This Row],[Manager]],Sales_Teams[Manager],Sales_Teams[Regional_Office])</f>
        <v>East</v>
      </c>
      <c r="E416" t="s">
        <v>8953</v>
      </c>
      <c r="F416" t="s">
        <v>196</v>
      </c>
      <c r="G416" t="str">
        <f>IFERROR(_xlfn.XLOOKUP(Sales_Pipeline[[#This Row],[Account]],Accounts!$A$2:$A$86,Accounts!$F$2:$F$86),"")</f>
        <v>United States</v>
      </c>
      <c r="H416" t="s">
        <v>82</v>
      </c>
      <c r="I416" s="3">
        <v>42741</v>
      </c>
      <c r="J416" s="3">
        <v>42811</v>
      </c>
      <c r="K416" s="8" t="str">
        <f>IF(Sales_Pipeline[[#This Row],[Close_Date]]="","",TEXT(Sales_Pipeline[[#This Row],[Close_Date]],"ddd"))</f>
        <v>Fri</v>
      </c>
      <c r="L416" s="8" t="str">
        <f>IF(Sales_Pipeline[[#This Row],[Close_Date]]="","",TEXT(Sales_Pipeline[[#This Row],[Close_Date]],"mmm"))</f>
        <v>Mar</v>
      </c>
      <c r="M416" s="8" t="str">
        <f>IF(Sales_Pipeline[[#This Row],[Close_Date]]="","","Q"&amp;ROUNDUP(MONTH(Sales_Pipeline[[#This Row],[Close_Date]])/3,0))</f>
        <v>Q1</v>
      </c>
      <c r="N416" s="2" cm="1">
        <f t="array" ref="N416">IFERROR(_xlfn.IFS(Sales_Pipeline[[#This Row],[Deal_Stage]]="Won",_xlfn.XLOOKUP(Sales_Pipeline[[#This Row],[Product]],Products!$A$2:$A$8,Products!$C$2:$C$8),Sales_Pipeline[[#This Row],[Deal_Stage]]="Lost",_xlfn.XLOOKUP(Sales_Pipeline[[#This Row],[Product]],Products!$A$2:$A$8,Products!$C$2:$C$8)),"")</f>
        <v>4821</v>
      </c>
      <c r="O416" s="2">
        <v>0</v>
      </c>
    </row>
    <row r="417" spans="1:15" x14ac:dyDescent="0.3">
      <c r="A417" t="s">
        <v>561</v>
      </c>
      <c r="B417" t="s">
        <v>7</v>
      </c>
      <c r="C417" t="str">
        <f>_xlfn.XLOOKUP(Sales_Pipeline[[#This Row],[Sales_Agent]],Sales_Teams[Sales_Agent],Sales_Teams[Manager])</f>
        <v>Dustin Brinkmann</v>
      </c>
      <c r="D417" t="str">
        <f>_xlfn.XLOOKUP(Sales_Pipeline[[#This Row],[Manager]],Sales_Teams[Manager],Sales_Teams[Regional_Office])</f>
        <v>Central</v>
      </c>
      <c r="E417" t="s">
        <v>63</v>
      </c>
      <c r="F417" t="s">
        <v>223</v>
      </c>
      <c r="G417" t="str">
        <f>IFERROR(_xlfn.XLOOKUP(Sales_Pipeline[[#This Row],[Account]],Accounts!$A$2:$A$86,Accounts!$F$2:$F$86),"")</f>
        <v>United States</v>
      </c>
      <c r="H417" t="s">
        <v>82</v>
      </c>
      <c r="I417" s="3">
        <v>42741</v>
      </c>
      <c r="J417" s="3">
        <v>42818</v>
      </c>
      <c r="K417" s="8" t="str">
        <f>IF(Sales_Pipeline[[#This Row],[Close_Date]]="","",TEXT(Sales_Pipeline[[#This Row],[Close_Date]],"ddd"))</f>
        <v>Fri</v>
      </c>
      <c r="L417" s="8" t="str">
        <f>IF(Sales_Pipeline[[#This Row],[Close_Date]]="","",TEXT(Sales_Pipeline[[#This Row],[Close_Date]],"mmm"))</f>
        <v>Mar</v>
      </c>
      <c r="M417" s="8" t="str">
        <f>IF(Sales_Pipeline[[#This Row],[Close_Date]]="","","Q"&amp;ROUNDUP(MONTH(Sales_Pipeline[[#This Row],[Close_Date]])/3,0))</f>
        <v>Q1</v>
      </c>
      <c r="N417" s="2" cm="1">
        <f t="array" ref="N417">IFERROR(_xlfn.IFS(Sales_Pipeline[[#This Row],[Deal_Stage]]="Won",_xlfn.XLOOKUP(Sales_Pipeline[[#This Row],[Product]],Products!$A$2:$A$8,Products!$C$2:$C$8),Sales_Pipeline[[#This Row],[Deal_Stage]]="Lost",_xlfn.XLOOKUP(Sales_Pipeline[[#This Row],[Product]],Products!$A$2:$A$8,Products!$C$2:$C$8)),"")</f>
        <v>550</v>
      </c>
      <c r="O417" s="2">
        <v>0</v>
      </c>
    </row>
    <row r="418" spans="1:15" x14ac:dyDescent="0.3">
      <c r="A418" t="s">
        <v>562</v>
      </c>
      <c r="B418" t="s">
        <v>3</v>
      </c>
      <c r="C418" t="str">
        <f>_xlfn.XLOOKUP(Sales_Pipeline[[#This Row],[Sales_Agent]],Sales_Teams[Sales_Agent],Sales_Teams[Manager])</f>
        <v>Dustin Brinkmann</v>
      </c>
      <c r="D418" t="str">
        <f>_xlfn.XLOOKUP(Sales_Pipeline[[#This Row],[Manager]],Sales_Teams[Manager],Sales_Teams[Regional_Office])</f>
        <v>Central</v>
      </c>
      <c r="E418" t="s">
        <v>63</v>
      </c>
      <c r="F418" t="s">
        <v>59</v>
      </c>
      <c r="G418" t="str">
        <f>IFERROR(_xlfn.XLOOKUP(Sales_Pipeline[[#This Row],[Account]],Accounts!$A$2:$A$86,Accounts!$F$2:$F$86),"")</f>
        <v>United States</v>
      </c>
      <c r="H418" t="s">
        <v>57</v>
      </c>
      <c r="I418" s="3">
        <v>42742</v>
      </c>
      <c r="J418" s="3">
        <v>42802</v>
      </c>
      <c r="K418" s="8" t="str">
        <f>IF(Sales_Pipeline[[#This Row],[Close_Date]]="","",TEXT(Sales_Pipeline[[#This Row],[Close_Date]],"ddd"))</f>
        <v>Wed</v>
      </c>
      <c r="L418" s="8" t="str">
        <f>IF(Sales_Pipeline[[#This Row],[Close_Date]]="","",TEXT(Sales_Pipeline[[#This Row],[Close_Date]],"mmm"))</f>
        <v>Mar</v>
      </c>
      <c r="M418" s="8" t="str">
        <f>IF(Sales_Pipeline[[#This Row],[Close_Date]]="","","Q"&amp;ROUNDUP(MONTH(Sales_Pipeline[[#This Row],[Close_Date]])/3,0))</f>
        <v>Q1</v>
      </c>
      <c r="N418" s="2" cm="1">
        <f t="array" ref="N418">IFERROR(_xlfn.IFS(Sales_Pipeline[[#This Row],[Deal_Stage]]="Won",_xlfn.XLOOKUP(Sales_Pipeline[[#This Row],[Product]],Products!$A$2:$A$8,Products!$C$2:$C$8),Sales_Pipeline[[#This Row],[Deal_Stage]]="Lost",_xlfn.XLOOKUP(Sales_Pipeline[[#This Row],[Product]],Products!$A$2:$A$8,Products!$C$2:$C$8)),"")</f>
        <v>550</v>
      </c>
      <c r="O418" s="2">
        <v>622</v>
      </c>
    </row>
    <row r="419" spans="1:15" x14ac:dyDescent="0.3">
      <c r="A419" t="s">
        <v>563</v>
      </c>
      <c r="B419" t="s">
        <v>27</v>
      </c>
      <c r="C419" t="str">
        <f>_xlfn.XLOOKUP(Sales_Pipeline[[#This Row],[Sales_Agent]],Sales_Teams[Sales_Agent],Sales_Teams[Manager])</f>
        <v>Rocco Neubert</v>
      </c>
      <c r="D419" t="str">
        <f>_xlfn.XLOOKUP(Sales_Pipeline[[#This Row],[Manager]],Sales_Teams[Manager],Sales_Teams[Regional_Office])</f>
        <v>East</v>
      </c>
      <c r="E419" t="s">
        <v>63</v>
      </c>
      <c r="G419" t="str">
        <f>IFERROR(_xlfn.XLOOKUP(Sales_Pipeline[[#This Row],[Account]],Accounts!$A$2:$A$86,Accounts!$F$2:$F$86),"")</f>
        <v/>
      </c>
      <c r="H419" t="s">
        <v>77</v>
      </c>
      <c r="I419" s="3">
        <v>42742</v>
      </c>
      <c r="K419" s="8" t="str">
        <f>IF(Sales_Pipeline[[#This Row],[Close_Date]]="","",TEXT(Sales_Pipeline[[#This Row],[Close_Date]],"ddd"))</f>
        <v/>
      </c>
      <c r="L419" s="8" t="str">
        <f>IF(Sales_Pipeline[[#This Row],[Close_Date]]="","",TEXT(Sales_Pipeline[[#This Row],[Close_Date]],"mmm"))</f>
        <v/>
      </c>
      <c r="M419" s="8" t="str">
        <f>IF(Sales_Pipeline[[#This Row],[Close_Date]]="","","Q"&amp;ROUNDUP(MONTH(Sales_Pipeline[[#This Row],[Close_Date]])/3,0))</f>
        <v/>
      </c>
      <c r="N419" s="2" t="str" cm="1">
        <f t="array" ref="N419">IFERROR(_xlfn.IFS(Sales_Pipeline[[#This Row],[Deal_Stage]]="Won",_xlfn.XLOOKUP(Sales_Pipeline[[#This Row],[Product]],Products!$A$2:$A$8,Products!$C$2:$C$8),Sales_Pipeline[[#This Row],[Deal_Stage]]="Lost",_xlfn.XLOOKUP(Sales_Pipeline[[#This Row],[Product]],Products!$A$2:$A$8,Products!$C$2:$C$8)),"")</f>
        <v/>
      </c>
      <c r="O419" s="2">
        <v>0</v>
      </c>
    </row>
    <row r="420" spans="1:15" x14ac:dyDescent="0.3">
      <c r="A420" t="s">
        <v>564</v>
      </c>
      <c r="B420" t="s">
        <v>6</v>
      </c>
      <c r="C420" t="str">
        <f>_xlfn.XLOOKUP(Sales_Pipeline[[#This Row],[Sales_Agent]],Sales_Teams[Sales_Agent],Sales_Teams[Manager])</f>
        <v>Dustin Brinkmann</v>
      </c>
      <c r="D420" t="str">
        <f>_xlfn.XLOOKUP(Sales_Pipeline[[#This Row],[Manager]],Sales_Teams[Manager],Sales_Teams[Regional_Office])</f>
        <v>Central</v>
      </c>
      <c r="E420" t="s">
        <v>84</v>
      </c>
      <c r="F420" t="s">
        <v>56</v>
      </c>
      <c r="G420" t="str">
        <f>IFERROR(_xlfn.XLOOKUP(Sales_Pipeline[[#This Row],[Account]],Accounts!$A$2:$A$86,Accounts!$F$2:$F$86),"")</f>
        <v>United States</v>
      </c>
      <c r="H420" t="s">
        <v>82</v>
      </c>
      <c r="I420" s="3">
        <v>42742</v>
      </c>
      <c r="J420" s="3">
        <v>42799</v>
      </c>
      <c r="K420" s="8" t="str">
        <f>IF(Sales_Pipeline[[#This Row],[Close_Date]]="","",TEXT(Sales_Pipeline[[#This Row],[Close_Date]],"ddd"))</f>
        <v>Sun</v>
      </c>
      <c r="L420" s="8" t="str">
        <f>IF(Sales_Pipeline[[#This Row],[Close_Date]]="","",TEXT(Sales_Pipeline[[#This Row],[Close_Date]],"mmm"))</f>
        <v>Mar</v>
      </c>
      <c r="M420" s="8" t="str">
        <f>IF(Sales_Pipeline[[#This Row],[Close_Date]]="","","Q"&amp;ROUNDUP(MONTH(Sales_Pipeline[[#This Row],[Close_Date]])/3,0))</f>
        <v>Q1</v>
      </c>
      <c r="N420" s="2" cm="1">
        <f t="array" ref="N420">IFERROR(_xlfn.IFS(Sales_Pipeline[[#This Row],[Deal_Stage]]="Won",_xlfn.XLOOKUP(Sales_Pipeline[[#This Row],[Product]],Products!$A$2:$A$8,Products!$C$2:$C$8),Sales_Pipeline[[#This Row],[Deal_Stage]]="Lost",_xlfn.XLOOKUP(Sales_Pipeline[[#This Row],[Product]],Products!$A$2:$A$8,Products!$C$2:$C$8)),"")</f>
        <v>5482</v>
      </c>
      <c r="O420" s="2">
        <v>0</v>
      </c>
    </row>
    <row r="421" spans="1:15" x14ac:dyDescent="0.3">
      <c r="A421" t="s">
        <v>565</v>
      </c>
      <c r="B421" t="s">
        <v>20</v>
      </c>
      <c r="C421" t="str">
        <f>_xlfn.XLOOKUP(Sales_Pipeline[[#This Row],[Sales_Agent]],Sales_Teams[Sales_Agent],Sales_Teams[Manager])</f>
        <v>Cara Losch</v>
      </c>
      <c r="D421" t="str">
        <f>_xlfn.XLOOKUP(Sales_Pipeline[[#This Row],[Manager]],Sales_Teams[Manager],Sales_Teams[Regional_Office])</f>
        <v>East</v>
      </c>
      <c r="E421" t="s">
        <v>61</v>
      </c>
      <c r="G421" t="str">
        <f>IFERROR(_xlfn.XLOOKUP(Sales_Pipeline[[#This Row],[Account]],Accounts!$A$2:$A$86,Accounts!$F$2:$F$86),"")</f>
        <v/>
      </c>
      <c r="H421" t="s">
        <v>77</v>
      </c>
      <c r="I421" s="3">
        <v>42742</v>
      </c>
      <c r="K421" s="8" t="str">
        <f>IF(Sales_Pipeline[[#This Row],[Close_Date]]="","",TEXT(Sales_Pipeline[[#This Row],[Close_Date]],"ddd"))</f>
        <v/>
      </c>
      <c r="L421" s="8" t="str">
        <f>IF(Sales_Pipeline[[#This Row],[Close_Date]]="","",TEXT(Sales_Pipeline[[#This Row],[Close_Date]],"mmm"))</f>
        <v/>
      </c>
      <c r="M421" s="8" t="str">
        <f>IF(Sales_Pipeline[[#This Row],[Close_Date]]="","","Q"&amp;ROUNDUP(MONTH(Sales_Pipeline[[#This Row],[Close_Date]])/3,0))</f>
        <v/>
      </c>
      <c r="N421" s="2" t="str" cm="1">
        <f t="array" ref="N421">IFERROR(_xlfn.IFS(Sales_Pipeline[[#This Row],[Deal_Stage]]="Won",_xlfn.XLOOKUP(Sales_Pipeline[[#This Row],[Product]],Products!$A$2:$A$8,Products!$C$2:$C$8),Sales_Pipeline[[#This Row],[Deal_Stage]]="Lost",_xlfn.XLOOKUP(Sales_Pipeline[[#This Row],[Product]],Products!$A$2:$A$8,Products!$C$2:$C$8)),"")</f>
        <v/>
      </c>
      <c r="O421" s="2">
        <v>0</v>
      </c>
    </row>
    <row r="422" spans="1:15" x14ac:dyDescent="0.3">
      <c r="A422" t="s">
        <v>566</v>
      </c>
      <c r="B422" t="s">
        <v>20</v>
      </c>
      <c r="C422" t="str">
        <f>_xlfn.XLOOKUP(Sales_Pipeline[[#This Row],[Sales_Agent]],Sales_Teams[Sales_Agent],Sales_Teams[Manager])</f>
        <v>Cara Losch</v>
      </c>
      <c r="D422" t="str">
        <f>_xlfn.XLOOKUP(Sales_Pipeline[[#This Row],[Manager]],Sales_Teams[Manager],Sales_Teams[Regional_Office])</f>
        <v>East</v>
      </c>
      <c r="E422" t="s">
        <v>55</v>
      </c>
      <c r="F422" t="s">
        <v>96</v>
      </c>
      <c r="G422" t="str">
        <f>IFERROR(_xlfn.XLOOKUP(Sales_Pipeline[[#This Row],[Account]],Accounts!$A$2:$A$86,Accounts!$F$2:$F$86),"")</f>
        <v>United States</v>
      </c>
      <c r="H422" t="s">
        <v>57</v>
      </c>
      <c r="I422" s="3">
        <v>42742</v>
      </c>
      <c r="J422" s="3">
        <v>42810</v>
      </c>
      <c r="K422" s="8" t="str">
        <f>IF(Sales_Pipeline[[#This Row],[Close_Date]]="","",TEXT(Sales_Pipeline[[#This Row],[Close_Date]],"ddd"))</f>
        <v>Thu</v>
      </c>
      <c r="L422" s="8" t="str">
        <f>IF(Sales_Pipeline[[#This Row],[Close_Date]]="","",TEXT(Sales_Pipeline[[#This Row],[Close_Date]],"mmm"))</f>
        <v>Mar</v>
      </c>
      <c r="M422" s="8" t="str">
        <f>IF(Sales_Pipeline[[#This Row],[Close_Date]]="","","Q"&amp;ROUNDUP(MONTH(Sales_Pipeline[[#This Row],[Close_Date]])/3,0))</f>
        <v>Q1</v>
      </c>
      <c r="N422" s="2" cm="1">
        <f t="array" ref="N422">IFERROR(_xlfn.IFS(Sales_Pipeline[[#This Row],[Deal_Stage]]="Won",_xlfn.XLOOKUP(Sales_Pipeline[[#This Row],[Product]],Products!$A$2:$A$8,Products!$C$2:$C$8),Sales_Pipeline[[#This Row],[Deal_Stage]]="Lost",_xlfn.XLOOKUP(Sales_Pipeline[[#This Row],[Product]],Products!$A$2:$A$8,Products!$C$2:$C$8)),"")</f>
        <v>1096</v>
      </c>
      <c r="O422" s="2">
        <v>1257</v>
      </c>
    </row>
    <row r="423" spans="1:15" x14ac:dyDescent="0.3">
      <c r="A423" t="s">
        <v>567</v>
      </c>
      <c r="B423" t="s">
        <v>45</v>
      </c>
      <c r="C423" t="str">
        <f>_xlfn.XLOOKUP(Sales_Pipeline[[#This Row],[Sales_Agent]],Sales_Teams[Sales_Agent],Sales_Teams[Manager])</f>
        <v>Summer Sewald</v>
      </c>
      <c r="D423" t="str">
        <f>_xlfn.XLOOKUP(Sales_Pipeline[[#This Row],[Manager]],Sales_Teams[Manager],Sales_Teams[Regional_Office])</f>
        <v>West</v>
      </c>
      <c r="E423" t="s">
        <v>55</v>
      </c>
      <c r="F423" t="s">
        <v>201</v>
      </c>
      <c r="G423" t="str">
        <f>IFERROR(_xlfn.XLOOKUP(Sales_Pipeline[[#This Row],[Account]],Accounts!$A$2:$A$86,Accounts!$F$2:$F$86),"")</f>
        <v>United States</v>
      </c>
      <c r="H423" t="s">
        <v>57</v>
      </c>
      <c r="I423" s="3">
        <v>42742</v>
      </c>
      <c r="J423" s="3">
        <v>42819</v>
      </c>
      <c r="K423" s="8" t="str">
        <f>IF(Sales_Pipeline[[#This Row],[Close_Date]]="","",TEXT(Sales_Pipeline[[#This Row],[Close_Date]],"ddd"))</f>
        <v>Sat</v>
      </c>
      <c r="L423" s="8" t="str">
        <f>IF(Sales_Pipeline[[#This Row],[Close_Date]]="","",TEXT(Sales_Pipeline[[#This Row],[Close_Date]],"mmm"))</f>
        <v>Mar</v>
      </c>
      <c r="M423" s="8" t="str">
        <f>IF(Sales_Pipeline[[#This Row],[Close_Date]]="","","Q"&amp;ROUNDUP(MONTH(Sales_Pipeline[[#This Row],[Close_Date]])/3,0))</f>
        <v>Q1</v>
      </c>
      <c r="N423" s="2" cm="1">
        <f t="array" ref="N423">IFERROR(_xlfn.IFS(Sales_Pipeline[[#This Row],[Deal_Stage]]="Won",_xlfn.XLOOKUP(Sales_Pipeline[[#This Row],[Product]],Products!$A$2:$A$8,Products!$C$2:$C$8),Sales_Pipeline[[#This Row],[Deal_Stage]]="Lost",_xlfn.XLOOKUP(Sales_Pipeline[[#This Row],[Product]],Products!$A$2:$A$8,Products!$C$2:$C$8)),"")</f>
        <v>1096</v>
      </c>
      <c r="O423" s="2">
        <v>1135</v>
      </c>
    </row>
    <row r="424" spans="1:15" x14ac:dyDescent="0.3">
      <c r="A424" t="s">
        <v>568</v>
      </c>
      <c r="B424" t="s">
        <v>44</v>
      </c>
      <c r="C424" t="str">
        <f>_xlfn.XLOOKUP(Sales_Pipeline[[#This Row],[Sales_Agent]],Sales_Teams[Sales_Agent],Sales_Teams[Manager])</f>
        <v>Summer Sewald</v>
      </c>
      <c r="D424" t="str">
        <f>_xlfn.XLOOKUP(Sales_Pipeline[[#This Row],[Manager]],Sales_Teams[Manager],Sales_Teams[Regional_Office])</f>
        <v>West</v>
      </c>
      <c r="E424" t="s">
        <v>76</v>
      </c>
      <c r="F424" t="s">
        <v>330</v>
      </c>
      <c r="G424" t="str">
        <f>IFERROR(_xlfn.XLOOKUP(Sales_Pipeline[[#This Row],[Account]],Accounts!$A$2:$A$86,Accounts!$F$2:$F$86),"")</f>
        <v>Korea</v>
      </c>
      <c r="H424" t="s">
        <v>82</v>
      </c>
      <c r="I424" s="3">
        <v>42742</v>
      </c>
      <c r="J424" s="3">
        <v>42822</v>
      </c>
      <c r="K424" s="8" t="str">
        <f>IF(Sales_Pipeline[[#This Row],[Close_Date]]="","",TEXT(Sales_Pipeline[[#This Row],[Close_Date]],"ddd"))</f>
        <v>Tue</v>
      </c>
      <c r="L424" s="8" t="str">
        <f>IF(Sales_Pipeline[[#This Row],[Close_Date]]="","",TEXT(Sales_Pipeline[[#This Row],[Close_Date]],"mmm"))</f>
        <v>Mar</v>
      </c>
      <c r="M424" s="8" t="str">
        <f>IF(Sales_Pipeline[[#This Row],[Close_Date]]="","","Q"&amp;ROUNDUP(MONTH(Sales_Pipeline[[#This Row],[Close_Date]])/3,0))</f>
        <v>Q1</v>
      </c>
      <c r="N424" s="2" cm="1">
        <f t="array" ref="N424">IFERROR(_xlfn.IFS(Sales_Pipeline[[#This Row],[Deal_Stage]]="Won",_xlfn.XLOOKUP(Sales_Pipeline[[#This Row],[Product]],Products!$A$2:$A$8,Products!$C$2:$C$8),Sales_Pipeline[[#This Row],[Deal_Stage]]="Lost",_xlfn.XLOOKUP(Sales_Pipeline[[#This Row],[Product]],Products!$A$2:$A$8,Products!$C$2:$C$8)),"")</f>
        <v>3393</v>
      </c>
      <c r="O424" s="2">
        <v>0</v>
      </c>
    </row>
    <row r="425" spans="1:15" x14ac:dyDescent="0.3">
      <c r="A425" t="s">
        <v>569</v>
      </c>
      <c r="B425" t="s">
        <v>44</v>
      </c>
      <c r="C425" t="str">
        <f>_xlfn.XLOOKUP(Sales_Pipeline[[#This Row],[Sales_Agent]],Sales_Teams[Sales_Agent],Sales_Teams[Manager])</f>
        <v>Summer Sewald</v>
      </c>
      <c r="D425" t="str">
        <f>_xlfn.XLOOKUP(Sales_Pipeline[[#This Row],[Manager]],Sales_Teams[Manager],Sales_Teams[Regional_Office])</f>
        <v>West</v>
      </c>
      <c r="E425" t="s">
        <v>8953</v>
      </c>
      <c r="F425" t="s">
        <v>570</v>
      </c>
      <c r="G425" t="str">
        <f>IFERROR(_xlfn.XLOOKUP(Sales_Pipeline[[#This Row],[Account]],Accounts!$A$2:$A$86,Accounts!$F$2:$F$86),"")</f>
        <v>Germany</v>
      </c>
      <c r="H425" t="s">
        <v>57</v>
      </c>
      <c r="I425" s="3">
        <v>42742</v>
      </c>
      <c r="J425" s="3">
        <v>42808</v>
      </c>
      <c r="K425" s="8" t="str">
        <f>IF(Sales_Pipeline[[#This Row],[Close_Date]]="","",TEXT(Sales_Pipeline[[#This Row],[Close_Date]],"ddd"))</f>
        <v>Tue</v>
      </c>
      <c r="L425" s="8" t="str">
        <f>IF(Sales_Pipeline[[#This Row],[Close_Date]]="","",TEXT(Sales_Pipeline[[#This Row],[Close_Date]],"mmm"))</f>
        <v>Mar</v>
      </c>
      <c r="M425" s="8" t="str">
        <f>IF(Sales_Pipeline[[#This Row],[Close_Date]]="","","Q"&amp;ROUNDUP(MONTH(Sales_Pipeline[[#This Row],[Close_Date]])/3,0))</f>
        <v>Q1</v>
      </c>
      <c r="N425" s="2" cm="1">
        <f t="array" ref="N425">IFERROR(_xlfn.IFS(Sales_Pipeline[[#This Row],[Deal_Stage]]="Won",_xlfn.XLOOKUP(Sales_Pipeline[[#This Row],[Product]],Products!$A$2:$A$8,Products!$C$2:$C$8),Sales_Pipeline[[#This Row],[Deal_Stage]]="Lost",_xlfn.XLOOKUP(Sales_Pipeline[[#This Row],[Product]],Products!$A$2:$A$8,Products!$C$2:$C$8)),"")</f>
        <v>4821</v>
      </c>
      <c r="O425" s="2">
        <v>4313</v>
      </c>
    </row>
    <row r="426" spans="1:15" x14ac:dyDescent="0.3">
      <c r="A426" t="s">
        <v>571</v>
      </c>
      <c r="B426" t="s">
        <v>3</v>
      </c>
      <c r="C426" t="str">
        <f>_xlfn.XLOOKUP(Sales_Pipeline[[#This Row],[Sales_Agent]],Sales_Teams[Sales_Agent],Sales_Teams[Manager])</f>
        <v>Dustin Brinkmann</v>
      </c>
      <c r="D426" t="str">
        <f>_xlfn.XLOOKUP(Sales_Pipeline[[#This Row],[Manager]],Sales_Teams[Manager],Sales_Teams[Regional_Office])</f>
        <v>Central</v>
      </c>
      <c r="E426" t="s">
        <v>84</v>
      </c>
      <c r="F426" t="s">
        <v>118</v>
      </c>
      <c r="G426" t="str">
        <f>IFERROR(_xlfn.XLOOKUP(Sales_Pipeline[[#This Row],[Account]],Accounts!$A$2:$A$86,Accounts!$F$2:$F$86),"")</f>
        <v>United States</v>
      </c>
      <c r="H426" t="s">
        <v>57</v>
      </c>
      <c r="I426" s="3">
        <v>42743</v>
      </c>
      <c r="J426" s="3">
        <v>42812</v>
      </c>
      <c r="K426" s="8" t="str">
        <f>IF(Sales_Pipeline[[#This Row],[Close_Date]]="","",TEXT(Sales_Pipeline[[#This Row],[Close_Date]],"ddd"))</f>
        <v>Sat</v>
      </c>
      <c r="L426" s="8" t="str">
        <f>IF(Sales_Pipeline[[#This Row],[Close_Date]]="","",TEXT(Sales_Pipeline[[#This Row],[Close_Date]],"mmm"))</f>
        <v>Mar</v>
      </c>
      <c r="M426" s="8" t="str">
        <f>IF(Sales_Pipeline[[#This Row],[Close_Date]]="","","Q"&amp;ROUNDUP(MONTH(Sales_Pipeline[[#This Row],[Close_Date]])/3,0))</f>
        <v>Q1</v>
      </c>
      <c r="N426" s="2" cm="1">
        <f t="array" ref="N426">IFERROR(_xlfn.IFS(Sales_Pipeline[[#This Row],[Deal_Stage]]="Won",_xlfn.XLOOKUP(Sales_Pipeline[[#This Row],[Product]],Products!$A$2:$A$8,Products!$C$2:$C$8),Sales_Pipeline[[#This Row],[Deal_Stage]]="Lost",_xlfn.XLOOKUP(Sales_Pipeline[[#This Row],[Product]],Products!$A$2:$A$8,Products!$C$2:$C$8)),"")</f>
        <v>5482</v>
      </c>
      <c r="O426" s="2">
        <v>5210</v>
      </c>
    </row>
    <row r="427" spans="1:15" x14ac:dyDescent="0.3">
      <c r="A427" t="s">
        <v>572</v>
      </c>
      <c r="B427" t="s">
        <v>8</v>
      </c>
      <c r="C427" t="str">
        <f>_xlfn.XLOOKUP(Sales_Pipeline[[#This Row],[Sales_Agent]],Sales_Teams[Sales_Agent],Sales_Teams[Manager])</f>
        <v>Dustin Brinkmann</v>
      </c>
      <c r="D427" t="str">
        <f>_xlfn.XLOOKUP(Sales_Pipeline[[#This Row],[Manager]],Sales_Teams[Manager],Sales_Teams[Regional_Office])</f>
        <v>Central</v>
      </c>
      <c r="E427" t="s">
        <v>61</v>
      </c>
      <c r="F427" t="s">
        <v>68</v>
      </c>
      <c r="G427" t="str">
        <f>IFERROR(_xlfn.XLOOKUP(Sales_Pipeline[[#This Row],[Account]],Accounts!$A$2:$A$86,Accounts!$F$2:$F$86),"")</f>
        <v>United States</v>
      </c>
      <c r="H427" t="s">
        <v>57</v>
      </c>
      <c r="I427" s="3">
        <v>42743</v>
      </c>
      <c r="J427" s="3">
        <v>42821</v>
      </c>
      <c r="K427" s="8" t="str">
        <f>IF(Sales_Pipeline[[#This Row],[Close_Date]]="","",TEXT(Sales_Pipeline[[#This Row],[Close_Date]],"ddd"))</f>
        <v>Mon</v>
      </c>
      <c r="L427" s="8" t="str">
        <f>IF(Sales_Pipeline[[#This Row],[Close_Date]]="","",TEXT(Sales_Pipeline[[#This Row],[Close_Date]],"mmm"))</f>
        <v>Mar</v>
      </c>
      <c r="M427" s="8" t="str">
        <f>IF(Sales_Pipeline[[#This Row],[Close_Date]]="","","Q"&amp;ROUNDUP(MONTH(Sales_Pipeline[[#This Row],[Close_Date]])/3,0))</f>
        <v>Q1</v>
      </c>
      <c r="N427" s="2" cm="1">
        <f t="array" ref="N427">IFERROR(_xlfn.IFS(Sales_Pipeline[[#This Row],[Deal_Stage]]="Won",_xlfn.XLOOKUP(Sales_Pipeline[[#This Row],[Product]],Products!$A$2:$A$8,Products!$C$2:$C$8),Sales_Pipeline[[#This Row],[Deal_Stage]]="Lost",_xlfn.XLOOKUP(Sales_Pipeline[[#This Row],[Product]],Products!$A$2:$A$8,Products!$C$2:$C$8)),"")</f>
        <v>55</v>
      </c>
      <c r="O427" s="2">
        <v>47</v>
      </c>
    </row>
    <row r="428" spans="1:15" x14ac:dyDescent="0.3">
      <c r="A428" t="s">
        <v>573</v>
      </c>
      <c r="B428" t="s">
        <v>37</v>
      </c>
      <c r="C428" t="str">
        <f>_xlfn.XLOOKUP(Sales_Pipeline[[#This Row],[Sales_Agent]],Sales_Teams[Sales_Agent],Sales_Teams[Manager])</f>
        <v>Celia Rouche</v>
      </c>
      <c r="D428" t="str">
        <f>_xlfn.XLOOKUP(Sales_Pipeline[[#This Row],[Manager]],Sales_Teams[Manager],Sales_Teams[Regional_Office])</f>
        <v>West</v>
      </c>
      <c r="E428" t="s">
        <v>76</v>
      </c>
      <c r="F428" t="s">
        <v>216</v>
      </c>
      <c r="G428" t="str">
        <f>IFERROR(_xlfn.XLOOKUP(Sales_Pipeline[[#This Row],[Account]],Accounts!$A$2:$A$86,Accounts!$F$2:$F$86),"")</f>
        <v>United States</v>
      </c>
      <c r="H428" t="s">
        <v>57</v>
      </c>
      <c r="I428" s="3">
        <v>42743</v>
      </c>
      <c r="J428" s="3">
        <v>42816</v>
      </c>
      <c r="K428" s="8" t="str">
        <f>IF(Sales_Pipeline[[#This Row],[Close_Date]]="","",TEXT(Sales_Pipeline[[#This Row],[Close_Date]],"ddd"))</f>
        <v>Wed</v>
      </c>
      <c r="L428" s="8" t="str">
        <f>IF(Sales_Pipeline[[#This Row],[Close_Date]]="","",TEXT(Sales_Pipeline[[#This Row],[Close_Date]],"mmm"))</f>
        <v>Mar</v>
      </c>
      <c r="M428" s="8" t="str">
        <f>IF(Sales_Pipeline[[#This Row],[Close_Date]]="","","Q"&amp;ROUNDUP(MONTH(Sales_Pipeline[[#This Row],[Close_Date]])/3,0))</f>
        <v>Q1</v>
      </c>
      <c r="N428" s="2" cm="1">
        <f t="array" ref="N428">IFERROR(_xlfn.IFS(Sales_Pipeline[[#This Row],[Deal_Stage]]="Won",_xlfn.XLOOKUP(Sales_Pipeline[[#This Row],[Product]],Products!$A$2:$A$8,Products!$C$2:$C$8),Sales_Pipeline[[#This Row],[Deal_Stage]]="Lost",_xlfn.XLOOKUP(Sales_Pipeline[[#This Row],[Product]],Products!$A$2:$A$8,Products!$C$2:$C$8)),"")</f>
        <v>3393</v>
      </c>
      <c r="O428" s="2">
        <v>3220</v>
      </c>
    </row>
    <row r="429" spans="1:15" x14ac:dyDescent="0.3">
      <c r="A429" t="s">
        <v>574</v>
      </c>
      <c r="B429" t="s">
        <v>35</v>
      </c>
      <c r="C429" t="str">
        <f>_xlfn.XLOOKUP(Sales_Pipeline[[#This Row],[Sales_Agent]],Sales_Teams[Sales_Agent],Sales_Teams[Manager])</f>
        <v>Celia Rouche</v>
      </c>
      <c r="D429" t="str">
        <f>_xlfn.XLOOKUP(Sales_Pipeline[[#This Row],[Manager]],Sales_Teams[Manager],Sales_Teams[Regional_Office])</f>
        <v>West</v>
      </c>
      <c r="E429" t="s">
        <v>63</v>
      </c>
      <c r="F429" t="s">
        <v>256</v>
      </c>
      <c r="G429" t="str">
        <f>IFERROR(_xlfn.XLOOKUP(Sales_Pipeline[[#This Row],[Account]],Accounts!$A$2:$A$86,Accounts!$F$2:$F$86),"")</f>
        <v>United States</v>
      </c>
      <c r="H429" t="s">
        <v>77</v>
      </c>
      <c r="I429" s="3">
        <v>42743</v>
      </c>
      <c r="K429" s="8" t="str">
        <f>IF(Sales_Pipeline[[#This Row],[Close_Date]]="","",TEXT(Sales_Pipeline[[#This Row],[Close_Date]],"ddd"))</f>
        <v/>
      </c>
      <c r="L429" s="8" t="str">
        <f>IF(Sales_Pipeline[[#This Row],[Close_Date]]="","",TEXT(Sales_Pipeline[[#This Row],[Close_Date]],"mmm"))</f>
        <v/>
      </c>
      <c r="M429" s="8" t="str">
        <f>IF(Sales_Pipeline[[#This Row],[Close_Date]]="","","Q"&amp;ROUNDUP(MONTH(Sales_Pipeline[[#This Row],[Close_Date]])/3,0))</f>
        <v/>
      </c>
      <c r="N429" s="2" t="str" cm="1">
        <f t="array" ref="N429">IFERROR(_xlfn.IFS(Sales_Pipeline[[#This Row],[Deal_Stage]]="Won",_xlfn.XLOOKUP(Sales_Pipeline[[#This Row],[Product]],Products!$A$2:$A$8,Products!$C$2:$C$8),Sales_Pipeline[[#This Row],[Deal_Stage]]="Lost",_xlfn.XLOOKUP(Sales_Pipeline[[#This Row],[Product]],Products!$A$2:$A$8,Products!$C$2:$C$8)),"")</f>
        <v/>
      </c>
      <c r="O429" s="2">
        <v>0</v>
      </c>
    </row>
    <row r="430" spans="1:15" x14ac:dyDescent="0.3">
      <c r="A430" t="s">
        <v>575</v>
      </c>
      <c r="B430" t="s">
        <v>21</v>
      </c>
      <c r="C430" t="str">
        <f>_xlfn.XLOOKUP(Sales_Pipeline[[#This Row],[Sales_Agent]],Sales_Teams[Sales_Agent],Sales_Teams[Manager])</f>
        <v>Cara Losch</v>
      </c>
      <c r="D430" t="str">
        <f>_xlfn.XLOOKUP(Sales_Pipeline[[#This Row],[Manager]],Sales_Teams[Manager],Sales_Teams[Regional_Office])</f>
        <v>East</v>
      </c>
      <c r="E430" t="s">
        <v>61</v>
      </c>
      <c r="F430" t="s">
        <v>425</v>
      </c>
      <c r="G430" t="str">
        <f>IFERROR(_xlfn.XLOOKUP(Sales_Pipeline[[#This Row],[Account]],Accounts!$A$2:$A$86,Accounts!$F$2:$F$86),"")</f>
        <v>United States</v>
      </c>
      <c r="H430" t="s">
        <v>57</v>
      </c>
      <c r="I430" s="3">
        <v>42743</v>
      </c>
      <c r="J430" s="3">
        <v>42820</v>
      </c>
      <c r="K430" s="8" t="str">
        <f>IF(Sales_Pipeline[[#This Row],[Close_Date]]="","",TEXT(Sales_Pipeline[[#This Row],[Close_Date]],"ddd"))</f>
        <v>Sun</v>
      </c>
      <c r="L430" s="8" t="str">
        <f>IF(Sales_Pipeline[[#This Row],[Close_Date]]="","",TEXT(Sales_Pipeline[[#This Row],[Close_Date]],"mmm"))</f>
        <v>Mar</v>
      </c>
      <c r="M430" s="8" t="str">
        <f>IF(Sales_Pipeline[[#This Row],[Close_Date]]="","","Q"&amp;ROUNDUP(MONTH(Sales_Pipeline[[#This Row],[Close_Date]])/3,0))</f>
        <v>Q1</v>
      </c>
      <c r="N430" s="2" cm="1">
        <f t="array" ref="N430">IFERROR(_xlfn.IFS(Sales_Pipeline[[#This Row],[Deal_Stage]]="Won",_xlfn.XLOOKUP(Sales_Pipeline[[#This Row],[Product]],Products!$A$2:$A$8,Products!$C$2:$C$8),Sales_Pipeline[[#This Row],[Deal_Stage]]="Lost",_xlfn.XLOOKUP(Sales_Pipeline[[#This Row],[Product]],Products!$A$2:$A$8,Products!$C$2:$C$8)),"")</f>
        <v>55</v>
      </c>
      <c r="O430" s="2">
        <v>47</v>
      </c>
    </row>
    <row r="431" spans="1:15" x14ac:dyDescent="0.3">
      <c r="A431" t="s">
        <v>576</v>
      </c>
      <c r="B431" t="s">
        <v>17</v>
      </c>
      <c r="C431" t="str">
        <f>_xlfn.XLOOKUP(Sales_Pipeline[[#This Row],[Sales_Agent]],Sales_Teams[Sales_Agent],Sales_Teams[Manager])</f>
        <v>Cara Losch</v>
      </c>
      <c r="D431" t="str">
        <f>_xlfn.XLOOKUP(Sales_Pipeline[[#This Row],[Manager]],Sales_Teams[Manager],Sales_Teams[Regional_Office])</f>
        <v>East</v>
      </c>
      <c r="E431" t="s">
        <v>61</v>
      </c>
      <c r="F431" t="s">
        <v>147</v>
      </c>
      <c r="G431" t="str">
        <f>IFERROR(_xlfn.XLOOKUP(Sales_Pipeline[[#This Row],[Account]],Accounts!$A$2:$A$86,Accounts!$F$2:$F$86),"")</f>
        <v>United States</v>
      </c>
      <c r="H431" t="s">
        <v>77</v>
      </c>
      <c r="I431" s="3">
        <v>42743</v>
      </c>
      <c r="K431" s="8" t="str">
        <f>IF(Sales_Pipeline[[#This Row],[Close_Date]]="","",TEXT(Sales_Pipeline[[#This Row],[Close_Date]],"ddd"))</f>
        <v/>
      </c>
      <c r="L431" s="8" t="str">
        <f>IF(Sales_Pipeline[[#This Row],[Close_Date]]="","",TEXT(Sales_Pipeline[[#This Row],[Close_Date]],"mmm"))</f>
        <v/>
      </c>
      <c r="M431" s="8" t="str">
        <f>IF(Sales_Pipeline[[#This Row],[Close_Date]]="","","Q"&amp;ROUNDUP(MONTH(Sales_Pipeline[[#This Row],[Close_Date]])/3,0))</f>
        <v/>
      </c>
      <c r="N431" s="2" t="str" cm="1">
        <f t="array" ref="N431">IFERROR(_xlfn.IFS(Sales_Pipeline[[#This Row],[Deal_Stage]]="Won",_xlfn.XLOOKUP(Sales_Pipeline[[#This Row],[Product]],Products!$A$2:$A$8,Products!$C$2:$C$8),Sales_Pipeline[[#This Row],[Deal_Stage]]="Lost",_xlfn.XLOOKUP(Sales_Pipeline[[#This Row],[Product]],Products!$A$2:$A$8,Products!$C$2:$C$8)),"")</f>
        <v/>
      </c>
      <c r="O431" s="2">
        <v>0</v>
      </c>
    </row>
    <row r="432" spans="1:15" x14ac:dyDescent="0.3">
      <c r="A432" t="s">
        <v>577</v>
      </c>
      <c r="B432" t="s">
        <v>17</v>
      </c>
      <c r="C432" t="str">
        <f>_xlfn.XLOOKUP(Sales_Pipeline[[#This Row],[Sales_Agent]],Sales_Teams[Sales_Agent],Sales_Teams[Manager])</f>
        <v>Cara Losch</v>
      </c>
      <c r="D432" t="str">
        <f>_xlfn.XLOOKUP(Sales_Pipeline[[#This Row],[Manager]],Sales_Teams[Manager],Sales_Teams[Regional_Office])</f>
        <v>East</v>
      </c>
      <c r="E432" t="s">
        <v>61</v>
      </c>
      <c r="F432" t="s">
        <v>293</v>
      </c>
      <c r="G432" t="str">
        <f>IFERROR(_xlfn.XLOOKUP(Sales_Pipeline[[#This Row],[Account]],Accounts!$A$2:$A$86,Accounts!$F$2:$F$86),"")</f>
        <v>United States</v>
      </c>
      <c r="H432" t="s">
        <v>57</v>
      </c>
      <c r="I432" s="3">
        <v>42743</v>
      </c>
      <c r="J432" s="3">
        <v>42819</v>
      </c>
      <c r="K432" s="8" t="str">
        <f>IF(Sales_Pipeline[[#This Row],[Close_Date]]="","",TEXT(Sales_Pipeline[[#This Row],[Close_Date]],"ddd"))</f>
        <v>Sat</v>
      </c>
      <c r="L432" s="8" t="str">
        <f>IF(Sales_Pipeline[[#This Row],[Close_Date]]="","",TEXT(Sales_Pipeline[[#This Row],[Close_Date]],"mmm"))</f>
        <v>Mar</v>
      </c>
      <c r="M432" s="8" t="str">
        <f>IF(Sales_Pipeline[[#This Row],[Close_Date]]="","","Q"&amp;ROUNDUP(MONTH(Sales_Pipeline[[#This Row],[Close_Date]])/3,0))</f>
        <v>Q1</v>
      </c>
      <c r="N432" s="2" cm="1">
        <f t="array" ref="N432">IFERROR(_xlfn.IFS(Sales_Pipeline[[#This Row],[Deal_Stage]]="Won",_xlfn.XLOOKUP(Sales_Pipeline[[#This Row],[Product]],Products!$A$2:$A$8,Products!$C$2:$C$8),Sales_Pipeline[[#This Row],[Deal_Stage]]="Lost",_xlfn.XLOOKUP(Sales_Pipeline[[#This Row],[Product]],Products!$A$2:$A$8,Products!$C$2:$C$8)),"")</f>
        <v>55</v>
      </c>
      <c r="O432" s="2">
        <v>63</v>
      </c>
    </row>
    <row r="433" spans="1:15" x14ac:dyDescent="0.3">
      <c r="A433" t="s">
        <v>578</v>
      </c>
      <c r="B433" t="s">
        <v>3</v>
      </c>
      <c r="C433" t="str">
        <f>_xlfn.XLOOKUP(Sales_Pipeline[[#This Row],[Sales_Agent]],Sales_Teams[Sales_Agent],Sales_Teams[Manager])</f>
        <v>Dustin Brinkmann</v>
      </c>
      <c r="D433" t="str">
        <f>_xlfn.XLOOKUP(Sales_Pipeline[[#This Row],[Manager]],Sales_Teams[Manager],Sales_Teams[Regional_Office])</f>
        <v>Central</v>
      </c>
      <c r="E433" t="s">
        <v>61</v>
      </c>
      <c r="F433" t="s">
        <v>318</v>
      </c>
      <c r="G433" t="str">
        <f>IFERROR(_xlfn.XLOOKUP(Sales_Pipeline[[#This Row],[Account]],Accounts!$A$2:$A$86,Accounts!$F$2:$F$86),"")</f>
        <v>Kenya</v>
      </c>
      <c r="H433" t="s">
        <v>57</v>
      </c>
      <c r="I433" s="3">
        <v>42744</v>
      </c>
      <c r="J433" s="3">
        <v>42809</v>
      </c>
      <c r="K433" s="8" t="str">
        <f>IF(Sales_Pipeline[[#This Row],[Close_Date]]="","",TEXT(Sales_Pipeline[[#This Row],[Close_Date]],"ddd"))</f>
        <v>Wed</v>
      </c>
      <c r="L433" s="8" t="str">
        <f>IF(Sales_Pipeline[[#This Row],[Close_Date]]="","",TEXT(Sales_Pipeline[[#This Row],[Close_Date]],"mmm"))</f>
        <v>Mar</v>
      </c>
      <c r="M433" s="8" t="str">
        <f>IF(Sales_Pipeline[[#This Row],[Close_Date]]="","","Q"&amp;ROUNDUP(MONTH(Sales_Pipeline[[#This Row],[Close_Date]])/3,0))</f>
        <v>Q1</v>
      </c>
      <c r="N433" s="2" cm="1">
        <f t="array" ref="N433">IFERROR(_xlfn.IFS(Sales_Pipeline[[#This Row],[Deal_Stage]]="Won",_xlfn.XLOOKUP(Sales_Pipeline[[#This Row],[Product]],Products!$A$2:$A$8,Products!$C$2:$C$8),Sales_Pipeline[[#This Row],[Deal_Stage]]="Lost",_xlfn.XLOOKUP(Sales_Pipeline[[#This Row],[Product]],Products!$A$2:$A$8,Products!$C$2:$C$8)),"")</f>
        <v>55</v>
      </c>
      <c r="O433" s="2">
        <v>56</v>
      </c>
    </row>
    <row r="434" spans="1:15" x14ac:dyDescent="0.3">
      <c r="A434" t="s">
        <v>579</v>
      </c>
      <c r="B434" t="s">
        <v>3</v>
      </c>
      <c r="C434" t="str">
        <f>_xlfn.XLOOKUP(Sales_Pipeline[[#This Row],[Sales_Agent]],Sales_Teams[Sales_Agent],Sales_Teams[Manager])</f>
        <v>Dustin Brinkmann</v>
      </c>
      <c r="D434" t="str">
        <f>_xlfn.XLOOKUP(Sales_Pipeline[[#This Row],[Manager]],Sales_Teams[Manager],Sales_Teams[Regional_Office])</f>
        <v>Central</v>
      </c>
      <c r="E434" t="s">
        <v>61</v>
      </c>
      <c r="F434" t="s">
        <v>147</v>
      </c>
      <c r="G434" t="str">
        <f>IFERROR(_xlfn.XLOOKUP(Sales_Pipeline[[#This Row],[Account]],Accounts!$A$2:$A$86,Accounts!$F$2:$F$86),"")</f>
        <v>United States</v>
      </c>
      <c r="H434" t="s">
        <v>57</v>
      </c>
      <c r="I434" s="3">
        <v>42744</v>
      </c>
      <c r="J434" s="3">
        <v>42795</v>
      </c>
      <c r="K434" s="8" t="str">
        <f>IF(Sales_Pipeline[[#This Row],[Close_Date]]="","",TEXT(Sales_Pipeline[[#This Row],[Close_Date]],"ddd"))</f>
        <v>Wed</v>
      </c>
      <c r="L434" s="8" t="str">
        <f>IF(Sales_Pipeline[[#This Row],[Close_Date]]="","",TEXT(Sales_Pipeline[[#This Row],[Close_Date]],"mmm"))</f>
        <v>Mar</v>
      </c>
      <c r="M434" s="8" t="str">
        <f>IF(Sales_Pipeline[[#This Row],[Close_Date]]="","","Q"&amp;ROUNDUP(MONTH(Sales_Pipeline[[#This Row],[Close_Date]])/3,0))</f>
        <v>Q1</v>
      </c>
      <c r="N434" s="2" cm="1">
        <f t="array" ref="N434">IFERROR(_xlfn.IFS(Sales_Pipeline[[#This Row],[Deal_Stage]]="Won",_xlfn.XLOOKUP(Sales_Pipeline[[#This Row],[Product]],Products!$A$2:$A$8,Products!$C$2:$C$8),Sales_Pipeline[[#This Row],[Deal_Stage]]="Lost",_xlfn.XLOOKUP(Sales_Pipeline[[#This Row],[Product]],Products!$A$2:$A$8,Products!$C$2:$C$8)),"")</f>
        <v>55</v>
      </c>
      <c r="O434" s="2">
        <v>65</v>
      </c>
    </row>
    <row r="435" spans="1:15" x14ac:dyDescent="0.3">
      <c r="A435" t="s">
        <v>580</v>
      </c>
      <c r="B435" t="s">
        <v>30</v>
      </c>
      <c r="C435" t="str">
        <f>_xlfn.XLOOKUP(Sales_Pipeline[[#This Row],[Sales_Agent]],Sales_Teams[Sales_Agent],Sales_Teams[Manager])</f>
        <v>Rocco Neubert</v>
      </c>
      <c r="D435" t="str">
        <f>_xlfn.XLOOKUP(Sales_Pipeline[[#This Row],[Manager]],Sales_Teams[Manager],Sales_Teams[Regional_Office])</f>
        <v>East</v>
      </c>
      <c r="E435" t="s">
        <v>84</v>
      </c>
      <c r="F435" t="s">
        <v>225</v>
      </c>
      <c r="G435" t="str">
        <f>IFERROR(_xlfn.XLOOKUP(Sales_Pipeline[[#This Row],[Account]],Accounts!$A$2:$A$86,Accounts!$F$2:$F$86),"")</f>
        <v>United States</v>
      </c>
      <c r="H435" t="s">
        <v>57</v>
      </c>
      <c r="I435" s="3">
        <v>42744</v>
      </c>
      <c r="J435" s="3">
        <v>42813</v>
      </c>
      <c r="K435" s="8" t="str">
        <f>IF(Sales_Pipeline[[#This Row],[Close_Date]]="","",TEXT(Sales_Pipeline[[#This Row],[Close_Date]],"ddd"))</f>
        <v>Sun</v>
      </c>
      <c r="L435" s="8" t="str">
        <f>IF(Sales_Pipeline[[#This Row],[Close_Date]]="","",TEXT(Sales_Pipeline[[#This Row],[Close_Date]],"mmm"))</f>
        <v>Mar</v>
      </c>
      <c r="M435" s="8" t="str">
        <f>IF(Sales_Pipeline[[#This Row],[Close_Date]]="","","Q"&amp;ROUNDUP(MONTH(Sales_Pipeline[[#This Row],[Close_Date]])/3,0))</f>
        <v>Q1</v>
      </c>
      <c r="N435" s="2" cm="1">
        <f t="array" ref="N435">IFERROR(_xlfn.IFS(Sales_Pipeline[[#This Row],[Deal_Stage]]="Won",_xlfn.XLOOKUP(Sales_Pipeline[[#This Row],[Product]],Products!$A$2:$A$8,Products!$C$2:$C$8),Sales_Pipeline[[#This Row],[Deal_Stage]]="Lost",_xlfn.XLOOKUP(Sales_Pipeline[[#This Row],[Product]],Products!$A$2:$A$8,Products!$C$2:$C$8)),"")</f>
        <v>5482</v>
      </c>
      <c r="O435" s="2">
        <v>5743</v>
      </c>
    </row>
    <row r="436" spans="1:15" x14ac:dyDescent="0.3">
      <c r="A436" t="s">
        <v>581</v>
      </c>
      <c r="B436" t="s">
        <v>27</v>
      </c>
      <c r="C436" t="str">
        <f>_xlfn.XLOOKUP(Sales_Pipeline[[#This Row],[Sales_Agent]],Sales_Teams[Sales_Agent],Sales_Teams[Manager])</f>
        <v>Rocco Neubert</v>
      </c>
      <c r="D436" t="str">
        <f>_xlfn.XLOOKUP(Sales_Pipeline[[#This Row],[Manager]],Sales_Teams[Manager],Sales_Teams[Regional_Office])</f>
        <v>East</v>
      </c>
      <c r="E436" t="s">
        <v>61</v>
      </c>
      <c r="F436" t="s">
        <v>129</v>
      </c>
      <c r="G436" t="str">
        <f>IFERROR(_xlfn.XLOOKUP(Sales_Pipeline[[#This Row],[Account]],Accounts!$A$2:$A$86,Accounts!$F$2:$F$86),"")</f>
        <v>Jordan</v>
      </c>
      <c r="H436" t="s">
        <v>57</v>
      </c>
      <c r="I436" s="3">
        <v>42744</v>
      </c>
      <c r="J436" s="3">
        <v>42797</v>
      </c>
      <c r="K436" s="8" t="str">
        <f>IF(Sales_Pipeline[[#This Row],[Close_Date]]="","",TEXT(Sales_Pipeline[[#This Row],[Close_Date]],"ddd"))</f>
        <v>Fri</v>
      </c>
      <c r="L436" s="8" t="str">
        <f>IF(Sales_Pipeline[[#This Row],[Close_Date]]="","",TEXT(Sales_Pipeline[[#This Row],[Close_Date]],"mmm"))</f>
        <v>Mar</v>
      </c>
      <c r="M436" s="8" t="str">
        <f>IF(Sales_Pipeline[[#This Row],[Close_Date]]="","","Q"&amp;ROUNDUP(MONTH(Sales_Pipeline[[#This Row],[Close_Date]])/3,0))</f>
        <v>Q1</v>
      </c>
      <c r="N436" s="2" cm="1">
        <f t="array" ref="N436">IFERROR(_xlfn.IFS(Sales_Pipeline[[#This Row],[Deal_Stage]]="Won",_xlfn.XLOOKUP(Sales_Pipeline[[#This Row],[Product]],Products!$A$2:$A$8,Products!$C$2:$C$8),Sales_Pipeline[[#This Row],[Deal_Stage]]="Lost",_xlfn.XLOOKUP(Sales_Pipeline[[#This Row],[Product]],Products!$A$2:$A$8,Products!$C$2:$C$8)),"")</f>
        <v>55</v>
      </c>
      <c r="O436" s="2">
        <v>53</v>
      </c>
    </row>
    <row r="437" spans="1:15" x14ac:dyDescent="0.3">
      <c r="A437" t="s">
        <v>582</v>
      </c>
      <c r="B437" t="s">
        <v>20</v>
      </c>
      <c r="C437" t="str">
        <f>_xlfn.XLOOKUP(Sales_Pipeline[[#This Row],[Sales_Agent]],Sales_Teams[Sales_Agent],Sales_Teams[Manager])</f>
        <v>Cara Losch</v>
      </c>
      <c r="D437" t="str">
        <f>_xlfn.XLOOKUP(Sales_Pipeline[[#This Row],[Manager]],Sales_Teams[Manager],Sales_Teams[Regional_Office])</f>
        <v>East</v>
      </c>
      <c r="E437" t="s">
        <v>84</v>
      </c>
      <c r="F437" t="s">
        <v>220</v>
      </c>
      <c r="G437" t="str">
        <f>IFERROR(_xlfn.XLOOKUP(Sales_Pipeline[[#This Row],[Account]],Accounts!$A$2:$A$86,Accounts!$F$2:$F$86),"")</f>
        <v>United States</v>
      </c>
      <c r="H437" t="s">
        <v>57</v>
      </c>
      <c r="I437" s="3">
        <v>42744</v>
      </c>
      <c r="J437" s="3">
        <v>42824</v>
      </c>
      <c r="K437" s="8" t="str">
        <f>IF(Sales_Pipeline[[#This Row],[Close_Date]]="","",TEXT(Sales_Pipeline[[#This Row],[Close_Date]],"ddd"))</f>
        <v>Thu</v>
      </c>
      <c r="L437" s="8" t="str">
        <f>IF(Sales_Pipeline[[#This Row],[Close_Date]]="","",TEXT(Sales_Pipeline[[#This Row],[Close_Date]],"mmm"))</f>
        <v>Mar</v>
      </c>
      <c r="M437" s="8" t="str">
        <f>IF(Sales_Pipeline[[#This Row],[Close_Date]]="","","Q"&amp;ROUNDUP(MONTH(Sales_Pipeline[[#This Row],[Close_Date]])/3,0))</f>
        <v>Q1</v>
      </c>
      <c r="N437" s="2" cm="1">
        <f t="array" ref="N437">IFERROR(_xlfn.IFS(Sales_Pipeline[[#This Row],[Deal_Stage]]="Won",_xlfn.XLOOKUP(Sales_Pipeline[[#This Row],[Product]],Products!$A$2:$A$8,Products!$C$2:$C$8),Sales_Pipeline[[#This Row],[Deal_Stage]]="Lost",_xlfn.XLOOKUP(Sales_Pipeline[[#This Row],[Product]],Products!$A$2:$A$8,Products!$C$2:$C$8)),"")</f>
        <v>5482</v>
      </c>
      <c r="O437" s="2">
        <v>4974</v>
      </c>
    </row>
    <row r="438" spans="1:15" x14ac:dyDescent="0.3">
      <c r="A438" t="s">
        <v>583</v>
      </c>
      <c r="B438" t="s">
        <v>28</v>
      </c>
      <c r="C438" t="str">
        <f>_xlfn.XLOOKUP(Sales_Pipeline[[#This Row],[Sales_Agent]],Sales_Teams[Sales_Agent],Sales_Teams[Manager])</f>
        <v>Rocco Neubert</v>
      </c>
      <c r="D438" t="str">
        <f>_xlfn.XLOOKUP(Sales_Pipeline[[#This Row],[Manager]],Sales_Teams[Manager],Sales_Teams[Regional_Office])</f>
        <v>East</v>
      </c>
      <c r="E438" t="s">
        <v>76</v>
      </c>
      <c r="F438" t="s">
        <v>194</v>
      </c>
      <c r="G438" t="str">
        <f>IFERROR(_xlfn.XLOOKUP(Sales_Pipeline[[#This Row],[Account]],Accounts!$A$2:$A$86,Accounts!$F$2:$F$86),"")</f>
        <v>United States</v>
      </c>
      <c r="H438" t="s">
        <v>57</v>
      </c>
      <c r="I438" s="3">
        <v>42744</v>
      </c>
      <c r="J438" s="3">
        <v>42819</v>
      </c>
      <c r="K438" s="8" t="str">
        <f>IF(Sales_Pipeline[[#This Row],[Close_Date]]="","",TEXT(Sales_Pipeline[[#This Row],[Close_Date]],"ddd"))</f>
        <v>Sat</v>
      </c>
      <c r="L438" s="8" t="str">
        <f>IF(Sales_Pipeline[[#This Row],[Close_Date]]="","",TEXT(Sales_Pipeline[[#This Row],[Close_Date]],"mmm"))</f>
        <v>Mar</v>
      </c>
      <c r="M438" s="8" t="str">
        <f>IF(Sales_Pipeline[[#This Row],[Close_Date]]="","","Q"&amp;ROUNDUP(MONTH(Sales_Pipeline[[#This Row],[Close_Date]])/3,0))</f>
        <v>Q1</v>
      </c>
      <c r="N438" s="2" cm="1">
        <f t="array" ref="N438">IFERROR(_xlfn.IFS(Sales_Pipeline[[#This Row],[Deal_Stage]]="Won",_xlfn.XLOOKUP(Sales_Pipeline[[#This Row],[Product]],Products!$A$2:$A$8,Products!$C$2:$C$8),Sales_Pipeline[[#This Row],[Deal_Stage]]="Lost",_xlfn.XLOOKUP(Sales_Pipeline[[#This Row],[Product]],Products!$A$2:$A$8,Products!$C$2:$C$8)),"")</f>
        <v>3393</v>
      </c>
      <c r="O438" s="2">
        <v>3892</v>
      </c>
    </row>
    <row r="439" spans="1:15" x14ac:dyDescent="0.3">
      <c r="A439" t="s">
        <v>584</v>
      </c>
      <c r="B439" t="s">
        <v>22</v>
      </c>
      <c r="C439" t="str">
        <f>_xlfn.XLOOKUP(Sales_Pipeline[[#This Row],[Sales_Agent]],Sales_Teams[Sales_Agent],Sales_Teams[Manager])</f>
        <v>Cara Losch</v>
      </c>
      <c r="D439" t="str">
        <f>_xlfn.XLOOKUP(Sales_Pipeline[[#This Row],[Manager]],Sales_Teams[Manager],Sales_Teams[Regional_Office])</f>
        <v>East</v>
      </c>
      <c r="E439" t="s">
        <v>8953</v>
      </c>
      <c r="F439" t="s">
        <v>220</v>
      </c>
      <c r="G439" t="str">
        <f>IFERROR(_xlfn.XLOOKUP(Sales_Pipeline[[#This Row],[Account]],Accounts!$A$2:$A$86,Accounts!$F$2:$F$86),"")</f>
        <v>United States</v>
      </c>
      <c r="H439" t="s">
        <v>57</v>
      </c>
      <c r="I439" s="3">
        <v>42744</v>
      </c>
      <c r="J439" s="3">
        <v>42815</v>
      </c>
      <c r="K439" s="8" t="str">
        <f>IF(Sales_Pipeline[[#This Row],[Close_Date]]="","",TEXT(Sales_Pipeline[[#This Row],[Close_Date]],"ddd"))</f>
        <v>Tue</v>
      </c>
      <c r="L439" s="8" t="str">
        <f>IF(Sales_Pipeline[[#This Row],[Close_Date]]="","",TEXT(Sales_Pipeline[[#This Row],[Close_Date]],"mmm"))</f>
        <v>Mar</v>
      </c>
      <c r="M439" s="8" t="str">
        <f>IF(Sales_Pipeline[[#This Row],[Close_Date]]="","","Q"&amp;ROUNDUP(MONTH(Sales_Pipeline[[#This Row],[Close_Date]])/3,0))</f>
        <v>Q1</v>
      </c>
      <c r="N439" s="2" cm="1">
        <f t="array" ref="N439">IFERROR(_xlfn.IFS(Sales_Pipeline[[#This Row],[Deal_Stage]]="Won",_xlfn.XLOOKUP(Sales_Pipeline[[#This Row],[Product]],Products!$A$2:$A$8,Products!$C$2:$C$8),Sales_Pipeline[[#This Row],[Deal_Stage]]="Lost",_xlfn.XLOOKUP(Sales_Pipeline[[#This Row],[Product]],Products!$A$2:$A$8,Products!$C$2:$C$8)),"")</f>
        <v>4821</v>
      </c>
      <c r="O439" s="2">
        <v>3822</v>
      </c>
    </row>
    <row r="440" spans="1:15" x14ac:dyDescent="0.3">
      <c r="A440" t="s">
        <v>585</v>
      </c>
      <c r="B440" t="s">
        <v>10</v>
      </c>
      <c r="C440" t="str">
        <f>_xlfn.XLOOKUP(Sales_Pipeline[[#This Row],[Sales_Agent]],Sales_Teams[Sales_Agent],Sales_Teams[Manager])</f>
        <v>Melvin Marxen</v>
      </c>
      <c r="D440" t="str">
        <f>_xlfn.XLOOKUP(Sales_Pipeline[[#This Row],[Manager]],Sales_Teams[Manager],Sales_Teams[Regional_Office])</f>
        <v>Central</v>
      </c>
      <c r="E440" t="s">
        <v>63</v>
      </c>
      <c r="F440" t="s">
        <v>333</v>
      </c>
      <c r="G440" t="str">
        <f>IFERROR(_xlfn.XLOOKUP(Sales_Pipeline[[#This Row],[Account]],Accounts!$A$2:$A$86,Accounts!$F$2:$F$86),"")</f>
        <v>United States</v>
      </c>
      <c r="H440" t="s">
        <v>57</v>
      </c>
      <c r="I440" s="3">
        <v>42744</v>
      </c>
      <c r="J440" s="3">
        <v>42796</v>
      </c>
      <c r="K440" s="8" t="str">
        <f>IF(Sales_Pipeline[[#This Row],[Close_Date]]="","",TEXT(Sales_Pipeline[[#This Row],[Close_Date]],"ddd"))</f>
        <v>Thu</v>
      </c>
      <c r="L440" s="8" t="str">
        <f>IF(Sales_Pipeline[[#This Row],[Close_Date]]="","",TEXT(Sales_Pipeline[[#This Row],[Close_Date]],"mmm"))</f>
        <v>Mar</v>
      </c>
      <c r="M440" s="8" t="str">
        <f>IF(Sales_Pipeline[[#This Row],[Close_Date]]="","","Q"&amp;ROUNDUP(MONTH(Sales_Pipeline[[#This Row],[Close_Date]])/3,0))</f>
        <v>Q1</v>
      </c>
      <c r="N440" s="2" cm="1">
        <f t="array" ref="N440">IFERROR(_xlfn.IFS(Sales_Pipeline[[#This Row],[Deal_Stage]]="Won",_xlfn.XLOOKUP(Sales_Pipeline[[#This Row],[Product]],Products!$A$2:$A$8,Products!$C$2:$C$8),Sales_Pipeline[[#This Row],[Deal_Stage]]="Lost",_xlfn.XLOOKUP(Sales_Pipeline[[#This Row],[Product]],Products!$A$2:$A$8,Products!$C$2:$C$8)),"")</f>
        <v>550</v>
      </c>
      <c r="O440" s="2">
        <v>504</v>
      </c>
    </row>
    <row r="441" spans="1:15" x14ac:dyDescent="0.3">
      <c r="A441" t="s">
        <v>586</v>
      </c>
      <c r="B441" t="s">
        <v>45</v>
      </c>
      <c r="C441" t="str">
        <f>_xlfn.XLOOKUP(Sales_Pipeline[[#This Row],[Sales_Agent]],Sales_Teams[Sales_Agent],Sales_Teams[Manager])</f>
        <v>Summer Sewald</v>
      </c>
      <c r="D441" t="str">
        <f>_xlfn.XLOOKUP(Sales_Pipeline[[#This Row],[Manager]],Sales_Teams[Manager],Sales_Teams[Regional_Office])</f>
        <v>West</v>
      </c>
      <c r="E441" t="s">
        <v>61</v>
      </c>
      <c r="G441" t="str">
        <f>IFERROR(_xlfn.XLOOKUP(Sales_Pipeline[[#This Row],[Account]],Accounts!$A$2:$A$86,Accounts!$F$2:$F$86),"")</f>
        <v/>
      </c>
      <c r="H441" t="s">
        <v>77</v>
      </c>
      <c r="I441" s="3">
        <v>42744</v>
      </c>
      <c r="K441" s="8" t="str">
        <f>IF(Sales_Pipeline[[#This Row],[Close_Date]]="","",TEXT(Sales_Pipeline[[#This Row],[Close_Date]],"ddd"))</f>
        <v/>
      </c>
      <c r="L441" s="8" t="str">
        <f>IF(Sales_Pipeline[[#This Row],[Close_Date]]="","",TEXT(Sales_Pipeline[[#This Row],[Close_Date]],"mmm"))</f>
        <v/>
      </c>
      <c r="M441" s="8" t="str">
        <f>IF(Sales_Pipeline[[#This Row],[Close_Date]]="","","Q"&amp;ROUNDUP(MONTH(Sales_Pipeline[[#This Row],[Close_Date]])/3,0))</f>
        <v/>
      </c>
      <c r="N441" s="2" t="str" cm="1">
        <f t="array" ref="N441">IFERROR(_xlfn.IFS(Sales_Pipeline[[#This Row],[Deal_Stage]]="Won",_xlfn.XLOOKUP(Sales_Pipeline[[#This Row],[Product]],Products!$A$2:$A$8,Products!$C$2:$C$8),Sales_Pipeline[[#This Row],[Deal_Stage]]="Lost",_xlfn.XLOOKUP(Sales_Pipeline[[#This Row],[Product]],Products!$A$2:$A$8,Products!$C$2:$C$8)),"")</f>
        <v/>
      </c>
      <c r="O441" s="2">
        <v>0</v>
      </c>
    </row>
    <row r="442" spans="1:15" x14ac:dyDescent="0.3">
      <c r="A442" t="s">
        <v>587</v>
      </c>
      <c r="B442" t="s">
        <v>35</v>
      </c>
      <c r="C442" t="str">
        <f>_xlfn.XLOOKUP(Sales_Pipeline[[#This Row],[Sales_Agent]],Sales_Teams[Sales_Agent],Sales_Teams[Manager])</f>
        <v>Celia Rouche</v>
      </c>
      <c r="D442" t="str">
        <f>_xlfn.XLOOKUP(Sales_Pipeline[[#This Row],[Manager]],Sales_Teams[Manager],Sales_Teams[Regional_Office])</f>
        <v>West</v>
      </c>
      <c r="E442" t="s">
        <v>76</v>
      </c>
      <c r="F442" t="s">
        <v>120</v>
      </c>
      <c r="G442" t="str">
        <f>IFERROR(_xlfn.XLOOKUP(Sales_Pipeline[[#This Row],[Account]],Accounts!$A$2:$A$86,Accounts!$F$2:$F$86),"")</f>
        <v>United States</v>
      </c>
      <c r="H442" t="s">
        <v>57</v>
      </c>
      <c r="I442" s="3">
        <v>42744</v>
      </c>
      <c r="J442" s="3">
        <v>42823</v>
      </c>
      <c r="K442" s="8" t="str">
        <f>IF(Sales_Pipeline[[#This Row],[Close_Date]]="","",TEXT(Sales_Pipeline[[#This Row],[Close_Date]],"ddd"))</f>
        <v>Wed</v>
      </c>
      <c r="L442" s="8" t="str">
        <f>IF(Sales_Pipeline[[#This Row],[Close_Date]]="","",TEXT(Sales_Pipeline[[#This Row],[Close_Date]],"mmm"))</f>
        <v>Mar</v>
      </c>
      <c r="M442" s="8" t="str">
        <f>IF(Sales_Pipeline[[#This Row],[Close_Date]]="","","Q"&amp;ROUNDUP(MONTH(Sales_Pipeline[[#This Row],[Close_Date]])/3,0))</f>
        <v>Q1</v>
      </c>
      <c r="N442" s="2" cm="1">
        <f t="array" ref="N442">IFERROR(_xlfn.IFS(Sales_Pipeline[[#This Row],[Deal_Stage]]="Won",_xlfn.XLOOKUP(Sales_Pipeline[[#This Row],[Product]],Products!$A$2:$A$8,Products!$C$2:$C$8),Sales_Pipeline[[#This Row],[Deal_Stage]]="Lost",_xlfn.XLOOKUP(Sales_Pipeline[[#This Row],[Product]],Products!$A$2:$A$8,Products!$C$2:$C$8)),"")</f>
        <v>3393</v>
      </c>
      <c r="O442" s="2">
        <v>3145</v>
      </c>
    </row>
    <row r="443" spans="1:15" x14ac:dyDescent="0.3">
      <c r="A443" t="s">
        <v>588</v>
      </c>
      <c r="B443" t="s">
        <v>32</v>
      </c>
      <c r="C443" t="str">
        <f>_xlfn.XLOOKUP(Sales_Pipeline[[#This Row],[Sales_Agent]],Sales_Teams[Sales_Agent],Sales_Teams[Manager])</f>
        <v>Celia Rouche</v>
      </c>
      <c r="D443" t="str">
        <f>_xlfn.XLOOKUP(Sales_Pipeline[[#This Row],[Manager]],Sales_Teams[Manager],Sales_Teams[Regional_Office])</f>
        <v>West</v>
      </c>
      <c r="E443" t="s">
        <v>84</v>
      </c>
      <c r="G443" t="str">
        <f>IFERROR(_xlfn.XLOOKUP(Sales_Pipeline[[#This Row],[Account]],Accounts!$A$2:$A$86,Accounts!$F$2:$F$86),"")</f>
        <v/>
      </c>
      <c r="H443" t="s">
        <v>77</v>
      </c>
      <c r="I443" s="3">
        <v>42744</v>
      </c>
      <c r="K443" s="8" t="str">
        <f>IF(Sales_Pipeline[[#This Row],[Close_Date]]="","",TEXT(Sales_Pipeline[[#This Row],[Close_Date]],"ddd"))</f>
        <v/>
      </c>
      <c r="L443" s="8" t="str">
        <f>IF(Sales_Pipeline[[#This Row],[Close_Date]]="","",TEXT(Sales_Pipeline[[#This Row],[Close_Date]],"mmm"))</f>
        <v/>
      </c>
      <c r="M443" s="8" t="str">
        <f>IF(Sales_Pipeline[[#This Row],[Close_Date]]="","","Q"&amp;ROUNDUP(MONTH(Sales_Pipeline[[#This Row],[Close_Date]])/3,0))</f>
        <v/>
      </c>
      <c r="N443" s="2" t="str" cm="1">
        <f t="array" ref="N443">IFERROR(_xlfn.IFS(Sales_Pipeline[[#This Row],[Deal_Stage]]="Won",_xlfn.XLOOKUP(Sales_Pipeline[[#This Row],[Product]],Products!$A$2:$A$8,Products!$C$2:$C$8),Sales_Pipeline[[#This Row],[Deal_Stage]]="Lost",_xlfn.XLOOKUP(Sales_Pipeline[[#This Row],[Product]],Products!$A$2:$A$8,Products!$C$2:$C$8)),"")</f>
        <v/>
      </c>
      <c r="O443" s="2">
        <v>0</v>
      </c>
    </row>
    <row r="444" spans="1:15" x14ac:dyDescent="0.3">
      <c r="A444" t="s">
        <v>589</v>
      </c>
      <c r="B444" t="s">
        <v>32</v>
      </c>
      <c r="C444" t="str">
        <f>_xlfn.XLOOKUP(Sales_Pipeline[[#This Row],[Sales_Agent]],Sales_Teams[Sales_Agent],Sales_Teams[Manager])</f>
        <v>Celia Rouche</v>
      </c>
      <c r="D444" t="str">
        <f>_xlfn.XLOOKUP(Sales_Pipeline[[#This Row],[Manager]],Sales_Teams[Manager],Sales_Teams[Regional_Office])</f>
        <v>West</v>
      </c>
      <c r="E444" t="s">
        <v>63</v>
      </c>
      <c r="F444" t="s">
        <v>89</v>
      </c>
      <c r="G444" t="str">
        <f>IFERROR(_xlfn.XLOOKUP(Sales_Pipeline[[#This Row],[Account]],Accounts!$A$2:$A$86,Accounts!$F$2:$F$86),"")</f>
        <v>United States</v>
      </c>
      <c r="H444" t="s">
        <v>57</v>
      </c>
      <c r="I444" s="3">
        <v>42744</v>
      </c>
      <c r="J444" s="3">
        <v>42821</v>
      </c>
      <c r="K444" s="8" t="str">
        <f>IF(Sales_Pipeline[[#This Row],[Close_Date]]="","",TEXT(Sales_Pipeline[[#This Row],[Close_Date]],"ddd"))</f>
        <v>Mon</v>
      </c>
      <c r="L444" s="8" t="str">
        <f>IF(Sales_Pipeline[[#This Row],[Close_Date]]="","",TEXT(Sales_Pipeline[[#This Row],[Close_Date]],"mmm"))</f>
        <v>Mar</v>
      </c>
      <c r="M444" s="8" t="str">
        <f>IF(Sales_Pipeline[[#This Row],[Close_Date]]="","","Q"&amp;ROUNDUP(MONTH(Sales_Pipeline[[#This Row],[Close_Date]])/3,0))</f>
        <v>Q1</v>
      </c>
      <c r="N444" s="2" cm="1">
        <f t="array" ref="N444">IFERROR(_xlfn.IFS(Sales_Pipeline[[#This Row],[Deal_Stage]]="Won",_xlfn.XLOOKUP(Sales_Pipeline[[#This Row],[Product]],Products!$A$2:$A$8,Products!$C$2:$C$8),Sales_Pipeline[[#This Row],[Deal_Stage]]="Lost",_xlfn.XLOOKUP(Sales_Pipeline[[#This Row],[Product]],Products!$A$2:$A$8,Products!$C$2:$C$8)),"")</f>
        <v>550</v>
      </c>
      <c r="O444" s="2">
        <v>564</v>
      </c>
    </row>
    <row r="445" spans="1:15" x14ac:dyDescent="0.3">
      <c r="A445" t="s">
        <v>590</v>
      </c>
      <c r="B445" t="s">
        <v>44</v>
      </c>
      <c r="C445" t="str">
        <f>_xlfn.XLOOKUP(Sales_Pipeline[[#This Row],[Sales_Agent]],Sales_Teams[Sales_Agent],Sales_Teams[Manager])</f>
        <v>Summer Sewald</v>
      </c>
      <c r="D445" t="str">
        <f>_xlfn.XLOOKUP(Sales_Pipeline[[#This Row],[Manager]],Sales_Teams[Manager],Sales_Teams[Regional_Office])</f>
        <v>West</v>
      </c>
      <c r="E445" t="s">
        <v>55</v>
      </c>
      <c r="F445" t="s">
        <v>100</v>
      </c>
      <c r="G445" t="str">
        <f>IFERROR(_xlfn.XLOOKUP(Sales_Pipeline[[#This Row],[Account]],Accounts!$A$2:$A$86,Accounts!$F$2:$F$86),"")</f>
        <v>United States</v>
      </c>
      <c r="H445" t="s">
        <v>57</v>
      </c>
      <c r="I445" s="3">
        <v>42744</v>
      </c>
      <c r="J445" s="3">
        <v>42808</v>
      </c>
      <c r="K445" s="8" t="str">
        <f>IF(Sales_Pipeline[[#This Row],[Close_Date]]="","",TEXT(Sales_Pipeline[[#This Row],[Close_Date]],"ddd"))</f>
        <v>Tue</v>
      </c>
      <c r="L445" s="8" t="str">
        <f>IF(Sales_Pipeline[[#This Row],[Close_Date]]="","",TEXT(Sales_Pipeline[[#This Row],[Close_Date]],"mmm"))</f>
        <v>Mar</v>
      </c>
      <c r="M445" s="8" t="str">
        <f>IF(Sales_Pipeline[[#This Row],[Close_Date]]="","","Q"&amp;ROUNDUP(MONTH(Sales_Pipeline[[#This Row],[Close_Date]])/3,0))</f>
        <v>Q1</v>
      </c>
      <c r="N445" s="2" cm="1">
        <f t="array" ref="N445">IFERROR(_xlfn.IFS(Sales_Pipeline[[#This Row],[Deal_Stage]]="Won",_xlfn.XLOOKUP(Sales_Pipeline[[#This Row],[Product]],Products!$A$2:$A$8,Products!$C$2:$C$8),Sales_Pipeline[[#This Row],[Deal_Stage]]="Lost",_xlfn.XLOOKUP(Sales_Pipeline[[#This Row],[Product]],Products!$A$2:$A$8,Products!$C$2:$C$8)),"")</f>
        <v>1096</v>
      </c>
      <c r="O445" s="2">
        <v>1117</v>
      </c>
    </row>
    <row r="446" spans="1:15" x14ac:dyDescent="0.3">
      <c r="A446" t="s">
        <v>591</v>
      </c>
      <c r="B446" t="s">
        <v>3</v>
      </c>
      <c r="C446" t="str">
        <f>_xlfn.XLOOKUP(Sales_Pipeline[[#This Row],[Sales_Agent]],Sales_Teams[Sales_Agent],Sales_Teams[Manager])</f>
        <v>Dustin Brinkmann</v>
      </c>
      <c r="D446" t="str">
        <f>_xlfn.XLOOKUP(Sales_Pipeline[[#This Row],[Manager]],Sales_Teams[Manager],Sales_Teams[Regional_Office])</f>
        <v>Central</v>
      </c>
      <c r="E446" t="s">
        <v>61</v>
      </c>
      <c r="F446" t="s">
        <v>333</v>
      </c>
      <c r="G446" t="str">
        <f>IFERROR(_xlfn.XLOOKUP(Sales_Pipeline[[#This Row],[Account]],Accounts!$A$2:$A$86,Accounts!$F$2:$F$86),"")</f>
        <v>United States</v>
      </c>
      <c r="H446" t="s">
        <v>57</v>
      </c>
      <c r="I446" s="3">
        <v>42745</v>
      </c>
      <c r="J446" s="3">
        <v>42820</v>
      </c>
      <c r="K446" s="8" t="str">
        <f>IF(Sales_Pipeline[[#This Row],[Close_Date]]="","",TEXT(Sales_Pipeline[[#This Row],[Close_Date]],"ddd"))</f>
        <v>Sun</v>
      </c>
      <c r="L446" s="8" t="str">
        <f>IF(Sales_Pipeline[[#This Row],[Close_Date]]="","",TEXT(Sales_Pipeline[[#This Row],[Close_Date]],"mmm"))</f>
        <v>Mar</v>
      </c>
      <c r="M446" s="8" t="str">
        <f>IF(Sales_Pipeline[[#This Row],[Close_Date]]="","","Q"&amp;ROUNDUP(MONTH(Sales_Pipeline[[#This Row],[Close_Date]])/3,0))</f>
        <v>Q1</v>
      </c>
      <c r="N446" s="2" cm="1">
        <f t="array" ref="N446">IFERROR(_xlfn.IFS(Sales_Pipeline[[#This Row],[Deal_Stage]]="Won",_xlfn.XLOOKUP(Sales_Pipeline[[#This Row],[Product]],Products!$A$2:$A$8,Products!$C$2:$C$8),Sales_Pipeline[[#This Row],[Deal_Stage]]="Lost",_xlfn.XLOOKUP(Sales_Pipeline[[#This Row],[Product]],Products!$A$2:$A$8,Products!$C$2:$C$8)),"")</f>
        <v>55</v>
      </c>
      <c r="O446" s="2">
        <v>59</v>
      </c>
    </row>
    <row r="447" spans="1:15" x14ac:dyDescent="0.3">
      <c r="A447" t="s">
        <v>592</v>
      </c>
      <c r="B447" t="s">
        <v>15</v>
      </c>
      <c r="C447" t="str">
        <f>_xlfn.XLOOKUP(Sales_Pipeline[[#This Row],[Sales_Agent]],Sales_Teams[Sales_Agent],Sales_Teams[Manager])</f>
        <v>Melvin Marxen</v>
      </c>
      <c r="D447" t="str">
        <f>_xlfn.XLOOKUP(Sales_Pipeline[[#This Row],[Manager]],Sales_Teams[Manager],Sales_Teams[Regional_Office])</f>
        <v>Central</v>
      </c>
      <c r="E447" t="s">
        <v>61</v>
      </c>
      <c r="F447" t="s">
        <v>150</v>
      </c>
      <c r="G447" t="str">
        <f>IFERROR(_xlfn.XLOOKUP(Sales_Pipeline[[#This Row],[Account]],Accounts!$A$2:$A$86,Accounts!$F$2:$F$86),"")</f>
        <v>United States</v>
      </c>
      <c r="H447" t="s">
        <v>57</v>
      </c>
      <c r="I447" s="3">
        <v>42745</v>
      </c>
      <c r="J447" s="3">
        <v>42822</v>
      </c>
      <c r="K447" s="8" t="str">
        <f>IF(Sales_Pipeline[[#This Row],[Close_Date]]="","",TEXT(Sales_Pipeline[[#This Row],[Close_Date]],"ddd"))</f>
        <v>Tue</v>
      </c>
      <c r="L447" s="8" t="str">
        <f>IF(Sales_Pipeline[[#This Row],[Close_Date]]="","",TEXT(Sales_Pipeline[[#This Row],[Close_Date]],"mmm"))</f>
        <v>Mar</v>
      </c>
      <c r="M447" s="8" t="str">
        <f>IF(Sales_Pipeline[[#This Row],[Close_Date]]="","","Q"&amp;ROUNDUP(MONTH(Sales_Pipeline[[#This Row],[Close_Date]])/3,0))</f>
        <v>Q1</v>
      </c>
      <c r="N447" s="2" cm="1">
        <f t="array" ref="N447">IFERROR(_xlfn.IFS(Sales_Pipeline[[#This Row],[Deal_Stage]]="Won",_xlfn.XLOOKUP(Sales_Pipeline[[#This Row],[Product]],Products!$A$2:$A$8,Products!$C$2:$C$8),Sales_Pipeline[[#This Row],[Deal_Stage]]="Lost",_xlfn.XLOOKUP(Sales_Pipeline[[#This Row],[Product]],Products!$A$2:$A$8,Products!$C$2:$C$8)),"")</f>
        <v>55</v>
      </c>
      <c r="O447" s="2">
        <v>52</v>
      </c>
    </row>
    <row r="448" spans="1:15" x14ac:dyDescent="0.3">
      <c r="A448" t="s">
        <v>593</v>
      </c>
      <c r="B448" t="s">
        <v>28</v>
      </c>
      <c r="C448" t="str">
        <f>_xlfn.XLOOKUP(Sales_Pipeline[[#This Row],[Sales_Agent]],Sales_Teams[Sales_Agent],Sales_Teams[Manager])</f>
        <v>Rocco Neubert</v>
      </c>
      <c r="D448" t="str">
        <f>_xlfn.XLOOKUP(Sales_Pipeline[[#This Row],[Manager]],Sales_Teams[Manager],Sales_Teams[Regional_Office])</f>
        <v>East</v>
      </c>
      <c r="E448" t="s">
        <v>8953</v>
      </c>
      <c r="F448" t="s">
        <v>173</v>
      </c>
      <c r="G448" t="str">
        <f>IFERROR(_xlfn.XLOOKUP(Sales_Pipeline[[#This Row],[Account]],Accounts!$A$2:$A$86,Accounts!$F$2:$F$86),"")</f>
        <v>United States</v>
      </c>
      <c r="H448" t="s">
        <v>57</v>
      </c>
      <c r="I448" s="3">
        <v>42745</v>
      </c>
      <c r="J448" s="3">
        <v>42818</v>
      </c>
      <c r="K448" s="8" t="str">
        <f>IF(Sales_Pipeline[[#This Row],[Close_Date]]="","",TEXT(Sales_Pipeline[[#This Row],[Close_Date]],"ddd"))</f>
        <v>Fri</v>
      </c>
      <c r="L448" s="8" t="str">
        <f>IF(Sales_Pipeline[[#This Row],[Close_Date]]="","",TEXT(Sales_Pipeline[[#This Row],[Close_Date]],"mmm"))</f>
        <v>Mar</v>
      </c>
      <c r="M448" s="8" t="str">
        <f>IF(Sales_Pipeline[[#This Row],[Close_Date]]="","","Q"&amp;ROUNDUP(MONTH(Sales_Pipeline[[#This Row],[Close_Date]])/3,0))</f>
        <v>Q1</v>
      </c>
      <c r="N448" s="2" cm="1">
        <f t="array" ref="N448">IFERROR(_xlfn.IFS(Sales_Pipeline[[#This Row],[Deal_Stage]]="Won",_xlfn.XLOOKUP(Sales_Pipeline[[#This Row],[Product]],Products!$A$2:$A$8,Products!$C$2:$C$8),Sales_Pipeline[[#This Row],[Deal_Stage]]="Lost",_xlfn.XLOOKUP(Sales_Pipeline[[#This Row],[Product]],Products!$A$2:$A$8,Products!$C$2:$C$8)),"")</f>
        <v>4821</v>
      </c>
      <c r="O448" s="2">
        <v>4694</v>
      </c>
    </row>
    <row r="449" spans="1:15" x14ac:dyDescent="0.3">
      <c r="A449" t="s">
        <v>594</v>
      </c>
      <c r="B449" t="s">
        <v>36</v>
      </c>
      <c r="C449" t="str">
        <f>_xlfn.XLOOKUP(Sales_Pipeline[[#This Row],[Sales_Agent]],Sales_Teams[Sales_Agent],Sales_Teams[Manager])</f>
        <v>Celia Rouche</v>
      </c>
      <c r="D449" t="str">
        <f>_xlfn.XLOOKUP(Sales_Pipeline[[#This Row],[Manager]],Sales_Teams[Manager],Sales_Teams[Regional_Office])</f>
        <v>West</v>
      </c>
      <c r="E449" t="s">
        <v>84</v>
      </c>
      <c r="G449" t="str">
        <f>IFERROR(_xlfn.XLOOKUP(Sales_Pipeline[[#This Row],[Account]],Accounts!$A$2:$A$86,Accounts!$F$2:$F$86),"")</f>
        <v/>
      </c>
      <c r="H449" t="s">
        <v>77</v>
      </c>
      <c r="I449" s="3">
        <v>42745</v>
      </c>
      <c r="K449" s="8" t="str">
        <f>IF(Sales_Pipeline[[#This Row],[Close_Date]]="","",TEXT(Sales_Pipeline[[#This Row],[Close_Date]],"ddd"))</f>
        <v/>
      </c>
      <c r="L449" s="8" t="str">
        <f>IF(Sales_Pipeline[[#This Row],[Close_Date]]="","",TEXT(Sales_Pipeline[[#This Row],[Close_Date]],"mmm"))</f>
        <v/>
      </c>
      <c r="M449" s="8" t="str">
        <f>IF(Sales_Pipeline[[#This Row],[Close_Date]]="","","Q"&amp;ROUNDUP(MONTH(Sales_Pipeline[[#This Row],[Close_Date]])/3,0))</f>
        <v/>
      </c>
      <c r="N449" s="2" t="str" cm="1">
        <f t="array" ref="N449">IFERROR(_xlfn.IFS(Sales_Pipeline[[#This Row],[Deal_Stage]]="Won",_xlfn.XLOOKUP(Sales_Pipeline[[#This Row],[Product]],Products!$A$2:$A$8,Products!$C$2:$C$8),Sales_Pipeline[[#This Row],[Deal_Stage]]="Lost",_xlfn.XLOOKUP(Sales_Pipeline[[#This Row],[Product]],Products!$A$2:$A$8,Products!$C$2:$C$8)),"")</f>
        <v/>
      </c>
      <c r="O449" s="2">
        <v>0</v>
      </c>
    </row>
    <row r="450" spans="1:15" x14ac:dyDescent="0.3">
      <c r="A450" t="s">
        <v>595</v>
      </c>
      <c r="B450" t="s">
        <v>43</v>
      </c>
      <c r="C450" t="str">
        <f>_xlfn.XLOOKUP(Sales_Pipeline[[#This Row],[Sales_Agent]],Sales_Teams[Sales_Agent],Sales_Teams[Manager])</f>
        <v>Summer Sewald</v>
      </c>
      <c r="D450" t="str">
        <f>_xlfn.XLOOKUP(Sales_Pipeline[[#This Row],[Manager]],Sales_Teams[Manager],Sales_Teams[Regional_Office])</f>
        <v>West</v>
      </c>
      <c r="E450" t="s">
        <v>8953</v>
      </c>
      <c r="F450" t="s">
        <v>185</v>
      </c>
      <c r="G450" t="str">
        <f>IFERROR(_xlfn.XLOOKUP(Sales_Pipeline[[#This Row],[Account]],Accounts!$A$2:$A$86,Accounts!$F$2:$F$86),"")</f>
        <v>United States</v>
      </c>
      <c r="H450" t="s">
        <v>57</v>
      </c>
      <c r="I450" s="3">
        <v>42745</v>
      </c>
      <c r="J450" s="3">
        <v>42800</v>
      </c>
      <c r="K450" s="8" t="str">
        <f>IF(Sales_Pipeline[[#This Row],[Close_Date]]="","",TEXT(Sales_Pipeline[[#This Row],[Close_Date]],"ddd"))</f>
        <v>Mon</v>
      </c>
      <c r="L450" s="8" t="str">
        <f>IF(Sales_Pipeline[[#This Row],[Close_Date]]="","",TEXT(Sales_Pipeline[[#This Row],[Close_Date]],"mmm"))</f>
        <v>Mar</v>
      </c>
      <c r="M450" s="8" t="str">
        <f>IF(Sales_Pipeline[[#This Row],[Close_Date]]="","","Q"&amp;ROUNDUP(MONTH(Sales_Pipeline[[#This Row],[Close_Date]])/3,0))</f>
        <v>Q1</v>
      </c>
      <c r="N450" s="2" cm="1">
        <f t="array" ref="N450">IFERROR(_xlfn.IFS(Sales_Pipeline[[#This Row],[Deal_Stage]]="Won",_xlfn.XLOOKUP(Sales_Pipeline[[#This Row],[Product]],Products!$A$2:$A$8,Products!$C$2:$C$8),Sales_Pipeline[[#This Row],[Deal_Stage]]="Lost",_xlfn.XLOOKUP(Sales_Pipeline[[#This Row],[Product]],Products!$A$2:$A$8,Products!$C$2:$C$8)),"")</f>
        <v>4821</v>
      </c>
      <c r="O450" s="2">
        <v>5620</v>
      </c>
    </row>
    <row r="451" spans="1:15" x14ac:dyDescent="0.3">
      <c r="A451" t="s">
        <v>596</v>
      </c>
      <c r="B451" t="s">
        <v>42</v>
      </c>
      <c r="C451" t="str">
        <f>_xlfn.XLOOKUP(Sales_Pipeline[[#This Row],[Sales_Agent]],Sales_Teams[Sales_Agent],Sales_Teams[Manager])</f>
        <v>Summer Sewald</v>
      </c>
      <c r="D451" t="str">
        <f>_xlfn.XLOOKUP(Sales_Pipeline[[#This Row],[Manager]],Sales_Teams[Manager],Sales_Teams[Regional_Office])</f>
        <v>West</v>
      </c>
      <c r="E451" t="s">
        <v>55</v>
      </c>
      <c r="F451" t="s">
        <v>288</v>
      </c>
      <c r="G451" t="str">
        <f>IFERROR(_xlfn.XLOOKUP(Sales_Pipeline[[#This Row],[Account]],Accounts!$A$2:$A$86,Accounts!$F$2:$F$86),"")</f>
        <v>United States</v>
      </c>
      <c r="H451" t="s">
        <v>57</v>
      </c>
      <c r="I451" s="3">
        <v>42745</v>
      </c>
      <c r="J451" s="3">
        <v>42802</v>
      </c>
      <c r="K451" s="8" t="str">
        <f>IF(Sales_Pipeline[[#This Row],[Close_Date]]="","",TEXT(Sales_Pipeline[[#This Row],[Close_Date]],"ddd"))</f>
        <v>Wed</v>
      </c>
      <c r="L451" s="8" t="str">
        <f>IF(Sales_Pipeline[[#This Row],[Close_Date]]="","",TEXT(Sales_Pipeline[[#This Row],[Close_Date]],"mmm"))</f>
        <v>Mar</v>
      </c>
      <c r="M451" s="8" t="str">
        <f>IF(Sales_Pipeline[[#This Row],[Close_Date]]="","","Q"&amp;ROUNDUP(MONTH(Sales_Pipeline[[#This Row],[Close_Date]])/3,0))</f>
        <v>Q1</v>
      </c>
      <c r="N451" s="2" cm="1">
        <f t="array" ref="N451">IFERROR(_xlfn.IFS(Sales_Pipeline[[#This Row],[Deal_Stage]]="Won",_xlfn.XLOOKUP(Sales_Pipeline[[#This Row],[Product]],Products!$A$2:$A$8,Products!$C$2:$C$8),Sales_Pipeline[[#This Row],[Deal_Stage]]="Lost",_xlfn.XLOOKUP(Sales_Pipeline[[#This Row],[Product]],Products!$A$2:$A$8,Products!$C$2:$C$8)),"")</f>
        <v>1096</v>
      </c>
      <c r="O451" s="2">
        <v>1095</v>
      </c>
    </row>
    <row r="452" spans="1:15" x14ac:dyDescent="0.3">
      <c r="A452" t="s">
        <v>597</v>
      </c>
      <c r="B452" t="s">
        <v>8</v>
      </c>
      <c r="C452" t="str">
        <f>_xlfn.XLOOKUP(Sales_Pipeline[[#This Row],[Sales_Agent]],Sales_Teams[Sales_Agent],Sales_Teams[Manager])</f>
        <v>Dustin Brinkmann</v>
      </c>
      <c r="D452" t="str">
        <f>_xlfn.XLOOKUP(Sales_Pipeline[[#This Row],[Manager]],Sales_Teams[Manager],Sales_Teams[Regional_Office])</f>
        <v>Central</v>
      </c>
      <c r="E452" t="s">
        <v>63</v>
      </c>
      <c r="F452" t="s">
        <v>141</v>
      </c>
      <c r="G452" t="str">
        <f>IFERROR(_xlfn.XLOOKUP(Sales_Pipeline[[#This Row],[Account]],Accounts!$A$2:$A$86,Accounts!$F$2:$F$86),"")</f>
        <v>United States</v>
      </c>
      <c r="H452" t="s">
        <v>82</v>
      </c>
      <c r="I452" s="3">
        <v>42745</v>
      </c>
      <c r="J452" s="3">
        <v>42857</v>
      </c>
      <c r="K452" s="8" t="str">
        <f>IF(Sales_Pipeline[[#This Row],[Close_Date]]="","",TEXT(Sales_Pipeline[[#This Row],[Close_Date]],"ddd"))</f>
        <v>Tue</v>
      </c>
      <c r="L452" s="8" t="str">
        <f>IF(Sales_Pipeline[[#This Row],[Close_Date]]="","",TEXT(Sales_Pipeline[[#This Row],[Close_Date]],"mmm"))</f>
        <v>May</v>
      </c>
      <c r="M452" s="8" t="str">
        <f>IF(Sales_Pipeline[[#This Row],[Close_Date]]="","","Q"&amp;ROUNDUP(MONTH(Sales_Pipeline[[#This Row],[Close_Date]])/3,0))</f>
        <v>Q2</v>
      </c>
      <c r="N452" s="2" cm="1">
        <f t="array" ref="N452">IFERROR(_xlfn.IFS(Sales_Pipeline[[#This Row],[Deal_Stage]]="Won",_xlfn.XLOOKUP(Sales_Pipeline[[#This Row],[Product]],Products!$A$2:$A$8,Products!$C$2:$C$8),Sales_Pipeline[[#This Row],[Deal_Stage]]="Lost",_xlfn.XLOOKUP(Sales_Pipeline[[#This Row],[Product]],Products!$A$2:$A$8,Products!$C$2:$C$8)),"")</f>
        <v>550</v>
      </c>
      <c r="O452" s="2">
        <v>0</v>
      </c>
    </row>
    <row r="453" spans="1:15" x14ac:dyDescent="0.3">
      <c r="A453" t="s">
        <v>598</v>
      </c>
      <c r="B453" t="s">
        <v>8</v>
      </c>
      <c r="C453" t="str">
        <f>_xlfn.XLOOKUP(Sales_Pipeline[[#This Row],[Sales_Agent]],Sales_Teams[Sales_Agent],Sales_Teams[Manager])</f>
        <v>Dustin Brinkmann</v>
      </c>
      <c r="D453" t="str">
        <f>_xlfn.XLOOKUP(Sales_Pipeline[[#This Row],[Manager]],Sales_Teams[Manager],Sales_Teams[Regional_Office])</f>
        <v>Central</v>
      </c>
      <c r="E453" t="s">
        <v>63</v>
      </c>
      <c r="F453" t="s">
        <v>68</v>
      </c>
      <c r="G453" t="str">
        <f>IFERROR(_xlfn.XLOOKUP(Sales_Pipeline[[#This Row],[Account]],Accounts!$A$2:$A$86,Accounts!$F$2:$F$86),"")</f>
        <v>United States</v>
      </c>
      <c r="H453" t="s">
        <v>57</v>
      </c>
      <c r="I453" s="3">
        <v>42745</v>
      </c>
      <c r="J453" s="3">
        <v>42824</v>
      </c>
      <c r="K453" s="8" t="str">
        <f>IF(Sales_Pipeline[[#This Row],[Close_Date]]="","",TEXT(Sales_Pipeline[[#This Row],[Close_Date]],"ddd"))</f>
        <v>Thu</v>
      </c>
      <c r="L453" s="8" t="str">
        <f>IF(Sales_Pipeline[[#This Row],[Close_Date]]="","",TEXT(Sales_Pipeline[[#This Row],[Close_Date]],"mmm"))</f>
        <v>Mar</v>
      </c>
      <c r="M453" s="8" t="str">
        <f>IF(Sales_Pipeline[[#This Row],[Close_Date]]="","","Q"&amp;ROUNDUP(MONTH(Sales_Pipeline[[#This Row],[Close_Date]])/3,0))</f>
        <v>Q1</v>
      </c>
      <c r="N453" s="2" cm="1">
        <f t="array" ref="N453">IFERROR(_xlfn.IFS(Sales_Pipeline[[#This Row],[Deal_Stage]]="Won",_xlfn.XLOOKUP(Sales_Pipeline[[#This Row],[Product]],Products!$A$2:$A$8,Products!$C$2:$C$8),Sales_Pipeline[[#This Row],[Deal_Stage]]="Lost",_xlfn.XLOOKUP(Sales_Pipeline[[#This Row],[Product]],Products!$A$2:$A$8,Products!$C$2:$C$8)),"")</f>
        <v>550</v>
      </c>
      <c r="O453" s="2">
        <v>489</v>
      </c>
    </row>
    <row r="454" spans="1:15" x14ac:dyDescent="0.3">
      <c r="A454" t="s">
        <v>599</v>
      </c>
      <c r="B454" t="s">
        <v>37</v>
      </c>
      <c r="C454" t="str">
        <f>_xlfn.XLOOKUP(Sales_Pipeline[[#This Row],[Sales_Agent]],Sales_Teams[Sales_Agent],Sales_Teams[Manager])</f>
        <v>Celia Rouche</v>
      </c>
      <c r="D454" t="str">
        <f>_xlfn.XLOOKUP(Sales_Pipeline[[#This Row],[Manager]],Sales_Teams[Manager],Sales_Teams[Regional_Office])</f>
        <v>West</v>
      </c>
      <c r="E454" t="s">
        <v>63</v>
      </c>
      <c r="G454" t="str">
        <f>IFERROR(_xlfn.XLOOKUP(Sales_Pipeline[[#This Row],[Account]],Accounts!$A$2:$A$86,Accounts!$F$2:$F$86),"")</f>
        <v/>
      </c>
      <c r="H454" t="s">
        <v>77</v>
      </c>
      <c r="I454" s="3">
        <v>42745</v>
      </c>
      <c r="K454" s="8" t="str">
        <f>IF(Sales_Pipeline[[#This Row],[Close_Date]]="","",TEXT(Sales_Pipeline[[#This Row],[Close_Date]],"ddd"))</f>
        <v/>
      </c>
      <c r="L454" s="8" t="str">
        <f>IF(Sales_Pipeline[[#This Row],[Close_Date]]="","",TEXT(Sales_Pipeline[[#This Row],[Close_Date]],"mmm"))</f>
        <v/>
      </c>
      <c r="M454" s="8" t="str">
        <f>IF(Sales_Pipeline[[#This Row],[Close_Date]]="","","Q"&amp;ROUNDUP(MONTH(Sales_Pipeline[[#This Row],[Close_Date]])/3,0))</f>
        <v/>
      </c>
      <c r="N454" s="2" t="str" cm="1">
        <f t="array" ref="N454">IFERROR(_xlfn.IFS(Sales_Pipeline[[#This Row],[Deal_Stage]]="Won",_xlfn.XLOOKUP(Sales_Pipeline[[#This Row],[Product]],Products!$A$2:$A$8,Products!$C$2:$C$8),Sales_Pipeline[[#This Row],[Deal_Stage]]="Lost",_xlfn.XLOOKUP(Sales_Pipeline[[#This Row],[Product]],Products!$A$2:$A$8,Products!$C$2:$C$8)),"")</f>
        <v/>
      </c>
      <c r="O454" s="2">
        <v>0</v>
      </c>
    </row>
    <row r="455" spans="1:15" x14ac:dyDescent="0.3">
      <c r="A455" t="s">
        <v>600</v>
      </c>
      <c r="B455" t="s">
        <v>37</v>
      </c>
      <c r="C455" t="str">
        <f>_xlfn.XLOOKUP(Sales_Pipeline[[#This Row],[Sales_Agent]],Sales_Teams[Sales_Agent],Sales_Teams[Manager])</f>
        <v>Celia Rouche</v>
      </c>
      <c r="D455" t="str">
        <f>_xlfn.XLOOKUP(Sales_Pipeline[[#This Row],[Manager]],Sales_Teams[Manager],Sales_Teams[Regional_Office])</f>
        <v>West</v>
      </c>
      <c r="E455" t="s">
        <v>61</v>
      </c>
      <c r="F455" t="s">
        <v>79</v>
      </c>
      <c r="G455" t="str">
        <f>IFERROR(_xlfn.XLOOKUP(Sales_Pipeline[[#This Row],[Account]],Accounts!$A$2:$A$86,Accounts!$F$2:$F$86),"")</f>
        <v>Philipines</v>
      </c>
      <c r="H455" t="s">
        <v>77</v>
      </c>
      <c r="I455" s="3">
        <v>42745</v>
      </c>
      <c r="K455" s="8" t="str">
        <f>IF(Sales_Pipeline[[#This Row],[Close_Date]]="","",TEXT(Sales_Pipeline[[#This Row],[Close_Date]],"ddd"))</f>
        <v/>
      </c>
      <c r="L455" s="8" t="str">
        <f>IF(Sales_Pipeline[[#This Row],[Close_Date]]="","",TEXT(Sales_Pipeline[[#This Row],[Close_Date]],"mmm"))</f>
        <v/>
      </c>
      <c r="M455" s="8" t="str">
        <f>IF(Sales_Pipeline[[#This Row],[Close_Date]]="","","Q"&amp;ROUNDUP(MONTH(Sales_Pipeline[[#This Row],[Close_Date]])/3,0))</f>
        <v/>
      </c>
      <c r="N455" s="2" t="str" cm="1">
        <f t="array" ref="N455">IFERROR(_xlfn.IFS(Sales_Pipeline[[#This Row],[Deal_Stage]]="Won",_xlfn.XLOOKUP(Sales_Pipeline[[#This Row],[Product]],Products!$A$2:$A$8,Products!$C$2:$C$8),Sales_Pipeline[[#This Row],[Deal_Stage]]="Lost",_xlfn.XLOOKUP(Sales_Pipeline[[#This Row],[Product]],Products!$A$2:$A$8,Products!$C$2:$C$8)),"")</f>
        <v/>
      </c>
      <c r="O455" s="2">
        <v>0</v>
      </c>
    </row>
    <row r="456" spans="1:15" x14ac:dyDescent="0.3">
      <c r="A456" t="s">
        <v>601</v>
      </c>
      <c r="B456" t="s">
        <v>37</v>
      </c>
      <c r="C456" t="str">
        <f>_xlfn.XLOOKUP(Sales_Pipeline[[#This Row],[Sales_Agent]],Sales_Teams[Sales_Agent],Sales_Teams[Manager])</f>
        <v>Celia Rouche</v>
      </c>
      <c r="D456" t="str">
        <f>_xlfn.XLOOKUP(Sales_Pipeline[[#This Row],[Manager]],Sales_Teams[Manager],Sales_Teams[Regional_Office])</f>
        <v>West</v>
      </c>
      <c r="E456" t="s">
        <v>84</v>
      </c>
      <c r="F456" t="s">
        <v>143</v>
      </c>
      <c r="G456" t="str">
        <f>IFERROR(_xlfn.XLOOKUP(Sales_Pipeline[[#This Row],[Account]],Accounts!$A$2:$A$86,Accounts!$F$2:$F$86),"")</f>
        <v>United States</v>
      </c>
      <c r="H456" t="s">
        <v>57</v>
      </c>
      <c r="I456" s="3">
        <v>42745</v>
      </c>
      <c r="J456" s="3">
        <v>42810</v>
      </c>
      <c r="K456" s="8" t="str">
        <f>IF(Sales_Pipeline[[#This Row],[Close_Date]]="","",TEXT(Sales_Pipeline[[#This Row],[Close_Date]],"ddd"))</f>
        <v>Thu</v>
      </c>
      <c r="L456" s="8" t="str">
        <f>IF(Sales_Pipeline[[#This Row],[Close_Date]]="","",TEXT(Sales_Pipeline[[#This Row],[Close_Date]],"mmm"))</f>
        <v>Mar</v>
      </c>
      <c r="M456" s="8" t="str">
        <f>IF(Sales_Pipeline[[#This Row],[Close_Date]]="","","Q"&amp;ROUNDUP(MONTH(Sales_Pipeline[[#This Row],[Close_Date]])/3,0))</f>
        <v>Q1</v>
      </c>
      <c r="N456" s="2" cm="1">
        <f t="array" ref="N456">IFERROR(_xlfn.IFS(Sales_Pipeline[[#This Row],[Deal_Stage]]="Won",_xlfn.XLOOKUP(Sales_Pipeline[[#This Row],[Product]],Products!$A$2:$A$8,Products!$C$2:$C$8),Sales_Pipeline[[#This Row],[Deal_Stage]]="Lost",_xlfn.XLOOKUP(Sales_Pipeline[[#This Row],[Product]],Products!$A$2:$A$8,Products!$C$2:$C$8)),"")</f>
        <v>5482</v>
      </c>
      <c r="O456" s="2">
        <v>5908</v>
      </c>
    </row>
    <row r="457" spans="1:15" x14ac:dyDescent="0.3">
      <c r="A457" t="s">
        <v>602</v>
      </c>
      <c r="B457" t="s">
        <v>37</v>
      </c>
      <c r="C457" t="str">
        <f>_xlfn.XLOOKUP(Sales_Pipeline[[#This Row],[Sales_Agent]],Sales_Teams[Sales_Agent],Sales_Teams[Manager])</f>
        <v>Celia Rouche</v>
      </c>
      <c r="D457" t="str">
        <f>_xlfn.XLOOKUP(Sales_Pipeline[[#This Row],[Manager]],Sales_Teams[Manager],Sales_Teams[Regional_Office])</f>
        <v>West</v>
      </c>
      <c r="E457" t="s">
        <v>76</v>
      </c>
      <c r="F457" t="s">
        <v>120</v>
      </c>
      <c r="G457" t="str">
        <f>IFERROR(_xlfn.XLOOKUP(Sales_Pipeline[[#This Row],[Account]],Accounts!$A$2:$A$86,Accounts!$F$2:$F$86),"")</f>
        <v>United States</v>
      </c>
      <c r="H457" t="s">
        <v>57</v>
      </c>
      <c r="I457" s="3">
        <v>42745</v>
      </c>
      <c r="J457" s="3">
        <v>42805</v>
      </c>
      <c r="K457" s="8" t="str">
        <f>IF(Sales_Pipeline[[#This Row],[Close_Date]]="","",TEXT(Sales_Pipeline[[#This Row],[Close_Date]],"ddd"))</f>
        <v>Sat</v>
      </c>
      <c r="L457" s="8" t="str">
        <f>IF(Sales_Pipeline[[#This Row],[Close_Date]]="","",TEXT(Sales_Pipeline[[#This Row],[Close_Date]],"mmm"))</f>
        <v>Mar</v>
      </c>
      <c r="M457" s="8" t="str">
        <f>IF(Sales_Pipeline[[#This Row],[Close_Date]]="","","Q"&amp;ROUNDUP(MONTH(Sales_Pipeline[[#This Row],[Close_Date]])/3,0))</f>
        <v>Q1</v>
      </c>
      <c r="N457" s="2" cm="1">
        <f t="array" ref="N457">IFERROR(_xlfn.IFS(Sales_Pipeline[[#This Row],[Deal_Stage]]="Won",_xlfn.XLOOKUP(Sales_Pipeline[[#This Row],[Product]],Products!$A$2:$A$8,Products!$C$2:$C$8),Sales_Pipeline[[#This Row],[Deal_Stage]]="Lost",_xlfn.XLOOKUP(Sales_Pipeline[[#This Row],[Product]],Products!$A$2:$A$8,Products!$C$2:$C$8)),"")</f>
        <v>3393</v>
      </c>
      <c r="O457" s="2">
        <v>3820</v>
      </c>
    </row>
    <row r="458" spans="1:15" x14ac:dyDescent="0.3">
      <c r="A458" t="s">
        <v>603</v>
      </c>
      <c r="B458" t="s">
        <v>45</v>
      </c>
      <c r="C458" t="str">
        <f>_xlfn.XLOOKUP(Sales_Pipeline[[#This Row],[Sales_Agent]],Sales_Teams[Sales_Agent],Sales_Teams[Manager])</f>
        <v>Summer Sewald</v>
      </c>
      <c r="D458" t="str">
        <f>_xlfn.XLOOKUP(Sales_Pipeline[[#This Row],[Manager]],Sales_Teams[Manager],Sales_Teams[Regional_Office])</f>
        <v>West</v>
      </c>
      <c r="E458" t="s">
        <v>55</v>
      </c>
      <c r="F458" t="s">
        <v>330</v>
      </c>
      <c r="G458" t="str">
        <f>IFERROR(_xlfn.XLOOKUP(Sales_Pipeline[[#This Row],[Account]],Accounts!$A$2:$A$86,Accounts!$F$2:$F$86),"")</f>
        <v>Korea</v>
      </c>
      <c r="H458" t="s">
        <v>82</v>
      </c>
      <c r="I458" s="3">
        <v>42745</v>
      </c>
      <c r="J458" s="3">
        <v>42806</v>
      </c>
      <c r="K458" s="8" t="str">
        <f>IF(Sales_Pipeline[[#This Row],[Close_Date]]="","",TEXT(Sales_Pipeline[[#This Row],[Close_Date]],"ddd"))</f>
        <v>Sun</v>
      </c>
      <c r="L458" s="8" t="str">
        <f>IF(Sales_Pipeline[[#This Row],[Close_Date]]="","",TEXT(Sales_Pipeline[[#This Row],[Close_Date]],"mmm"))</f>
        <v>Mar</v>
      </c>
      <c r="M458" s="8" t="str">
        <f>IF(Sales_Pipeline[[#This Row],[Close_Date]]="","","Q"&amp;ROUNDUP(MONTH(Sales_Pipeline[[#This Row],[Close_Date]])/3,0))</f>
        <v>Q1</v>
      </c>
      <c r="N458" s="2" cm="1">
        <f t="array" ref="N458">IFERROR(_xlfn.IFS(Sales_Pipeline[[#This Row],[Deal_Stage]]="Won",_xlfn.XLOOKUP(Sales_Pipeline[[#This Row],[Product]],Products!$A$2:$A$8,Products!$C$2:$C$8),Sales_Pipeline[[#This Row],[Deal_Stage]]="Lost",_xlfn.XLOOKUP(Sales_Pipeline[[#This Row],[Product]],Products!$A$2:$A$8,Products!$C$2:$C$8)),"")</f>
        <v>1096</v>
      </c>
      <c r="O458" s="2">
        <v>0</v>
      </c>
    </row>
    <row r="459" spans="1:15" x14ac:dyDescent="0.3">
      <c r="A459" t="s">
        <v>604</v>
      </c>
      <c r="B459" t="s">
        <v>32</v>
      </c>
      <c r="C459" t="str">
        <f>_xlfn.XLOOKUP(Sales_Pipeline[[#This Row],[Sales_Agent]],Sales_Teams[Sales_Agent],Sales_Teams[Manager])</f>
        <v>Celia Rouche</v>
      </c>
      <c r="D459" t="str">
        <f>_xlfn.XLOOKUP(Sales_Pipeline[[#This Row],[Manager]],Sales_Teams[Manager],Sales_Teams[Regional_Office])</f>
        <v>West</v>
      </c>
      <c r="E459" t="s">
        <v>8953</v>
      </c>
      <c r="G459" t="str">
        <f>IFERROR(_xlfn.XLOOKUP(Sales_Pipeline[[#This Row],[Account]],Accounts!$A$2:$A$86,Accounts!$F$2:$F$86),"")</f>
        <v/>
      </c>
      <c r="H459" t="s">
        <v>77</v>
      </c>
      <c r="I459" s="3">
        <v>42745</v>
      </c>
      <c r="K459" s="8" t="str">
        <f>IF(Sales_Pipeline[[#This Row],[Close_Date]]="","",TEXT(Sales_Pipeline[[#This Row],[Close_Date]],"ddd"))</f>
        <v/>
      </c>
      <c r="L459" s="8" t="str">
        <f>IF(Sales_Pipeline[[#This Row],[Close_Date]]="","",TEXT(Sales_Pipeline[[#This Row],[Close_Date]],"mmm"))</f>
        <v/>
      </c>
      <c r="M459" s="8" t="str">
        <f>IF(Sales_Pipeline[[#This Row],[Close_Date]]="","","Q"&amp;ROUNDUP(MONTH(Sales_Pipeline[[#This Row],[Close_Date]])/3,0))</f>
        <v/>
      </c>
      <c r="N459" s="2" t="str" cm="1">
        <f t="array" ref="N459">IFERROR(_xlfn.IFS(Sales_Pipeline[[#This Row],[Deal_Stage]]="Won",_xlfn.XLOOKUP(Sales_Pipeline[[#This Row],[Product]],Products!$A$2:$A$8,Products!$C$2:$C$8),Sales_Pipeline[[#This Row],[Deal_Stage]]="Lost",_xlfn.XLOOKUP(Sales_Pipeline[[#This Row],[Product]],Products!$A$2:$A$8,Products!$C$2:$C$8)),"")</f>
        <v/>
      </c>
      <c r="O459" s="2">
        <v>0</v>
      </c>
    </row>
    <row r="460" spans="1:15" x14ac:dyDescent="0.3">
      <c r="A460" t="s">
        <v>605</v>
      </c>
      <c r="B460" t="s">
        <v>32</v>
      </c>
      <c r="C460" t="str">
        <f>_xlfn.XLOOKUP(Sales_Pipeline[[#This Row],[Sales_Agent]],Sales_Teams[Sales_Agent],Sales_Teams[Manager])</f>
        <v>Celia Rouche</v>
      </c>
      <c r="D460" t="str">
        <f>_xlfn.XLOOKUP(Sales_Pipeline[[#This Row],[Manager]],Sales_Teams[Manager],Sales_Teams[Regional_Office])</f>
        <v>West</v>
      </c>
      <c r="E460" t="s">
        <v>63</v>
      </c>
      <c r="F460" t="s">
        <v>98</v>
      </c>
      <c r="G460" t="str">
        <f>IFERROR(_xlfn.XLOOKUP(Sales_Pipeline[[#This Row],[Account]],Accounts!$A$2:$A$86,Accounts!$F$2:$F$86),"")</f>
        <v>United States</v>
      </c>
      <c r="H460" t="s">
        <v>57</v>
      </c>
      <c r="I460" s="3">
        <v>42745</v>
      </c>
      <c r="J460" s="3">
        <v>42814</v>
      </c>
      <c r="K460" s="8" t="str">
        <f>IF(Sales_Pipeline[[#This Row],[Close_Date]]="","",TEXT(Sales_Pipeline[[#This Row],[Close_Date]],"ddd"))</f>
        <v>Mon</v>
      </c>
      <c r="L460" s="8" t="str">
        <f>IF(Sales_Pipeline[[#This Row],[Close_Date]]="","",TEXT(Sales_Pipeline[[#This Row],[Close_Date]],"mmm"))</f>
        <v>Mar</v>
      </c>
      <c r="M460" s="8" t="str">
        <f>IF(Sales_Pipeline[[#This Row],[Close_Date]]="","","Q"&amp;ROUNDUP(MONTH(Sales_Pipeline[[#This Row],[Close_Date]])/3,0))</f>
        <v>Q1</v>
      </c>
      <c r="N460" s="2" cm="1">
        <f t="array" ref="N460">IFERROR(_xlfn.IFS(Sales_Pipeline[[#This Row],[Deal_Stage]]="Won",_xlfn.XLOOKUP(Sales_Pipeline[[#This Row],[Product]],Products!$A$2:$A$8,Products!$C$2:$C$8),Sales_Pipeline[[#This Row],[Deal_Stage]]="Lost",_xlfn.XLOOKUP(Sales_Pipeline[[#This Row],[Product]],Products!$A$2:$A$8,Products!$C$2:$C$8)),"")</f>
        <v>550</v>
      </c>
      <c r="O460" s="2">
        <v>581</v>
      </c>
    </row>
    <row r="461" spans="1:15" x14ac:dyDescent="0.3">
      <c r="A461" t="s">
        <v>606</v>
      </c>
      <c r="B461" t="s">
        <v>17</v>
      </c>
      <c r="C461" t="str">
        <f>_xlfn.XLOOKUP(Sales_Pipeline[[#This Row],[Sales_Agent]],Sales_Teams[Sales_Agent],Sales_Teams[Manager])</f>
        <v>Cara Losch</v>
      </c>
      <c r="D461" t="str">
        <f>_xlfn.XLOOKUP(Sales_Pipeline[[#This Row],[Manager]],Sales_Teams[Manager],Sales_Teams[Regional_Office])</f>
        <v>East</v>
      </c>
      <c r="E461" t="s">
        <v>84</v>
      </c>
      <c r="G461" t="str">
        <f>IFERROR(_xlfn.XLOOKUP(Sales_Pipeline[[#This Row],[Account]],Accounts!$A$2:$A$86,Accounts!$F$2:$F$86),"")</f>
        <v/>
      </c>
      <c r="H461" t="s">
        <v>77</v>
      </c>
      <c r="I461" s="3">
        <v>42745</v>
      </c>
      <c r="K461" s="8" t="str">
        <f>IF(Sales_Pipeline[[#This Row],[Close_Date]]="","",TEXT(Sales_Pipeline[[#This Row],[Close_Date]],"ddd"))</f>
        <v/>
      </c>
      <c r="L461" s="8" t="str">
        <f>IF(Sales_Pipeline[[#This Row],[Close_Date]]="","",TEXT(Sales_Pipeline[[#This Row],[Close_Date]],"mmm"))</f>
        <v/>
      </c>
      <c r="M461" s="8" t="str">
        <f>IF(Sales_Pipeline[[#This Row],[Close_Date]]="","","Q"&amp;ROUNDUP(MONTH(Sales_Pipeline[[#This Row],[Close_Date]])/3,0))</f>
        <v/>
      </c>
      <c r="N461" s="2" t="str" cm="1">
        <f t="array" ref="N461">IFERROR(_xlfn.IFS(Sales_Pipeline[[#This Row],[Deal_Stage]]="Won",_xlfn.XLOOKUP(Sales_Pipeline[[#This Row],[Product]],Products!$A$2:$A$8,Products!$C$2:$C$8),Sales_Pipeline[[#This Row],[Deal_Stage]]="Lost",_xlfn.XLOOKUP(Sales_Pipeline[[#This Row],[Product]],Products!$A$2:$A$8,Products!$C$2:$C$8)),"")</f>
        <v/>
      </c>
      <c r="O461" s="2">
        <v>0</v>
      </c>
    </row>
    <row r="462" spans="1:15" x14ac:dyDescent="0.3">
      <c r="A462" t="s">
        <v>607</v>
      </c>
      <c r="B462" t="s">
        <v>20</v>
      </c>
      <c r="C462" t="str">
        <f>_xlfn.XLOOKUP(Sales_Pipeline[[#This Row],[Sales_Agent]],Sales_Teams[Sales_Agent],Sales_Teams[Manager])</f>
        <v>Cara Losch</v>
      </c>
      <c r="D462" t="str">
        <f>_xlfn.XLOOKUP(Sales_Pipeline[[#This Row],[Manager]],Sales_Teams[Manager],Sales_Teams[Regional_Office])</f>
        <v>East</v>
      </c>
      <c r="E462" t="s">
        <v>8953</v>
      </c>
      <c r="F462" t="s">
        <v>175</v>
      </c>
      <c r="G462" t="str">
        <f>IFERROR(_xlfn.XLOOKUP(Sales_Pipeline[[#This Row],[Account]],Accounts!$A$2:$A$86,Accounts!$F$2:$F$86),"")</f>
        <v>Brazil</v>
      </c>
      <c r="H462" t="s">
        <v>77</v>
      </c>
      <c r="I462" s="3">
        <v>42746</v>
      </c>
      <c r="K462" s="8" t="str">
        <f>IF(Sales_Pipeline[[#This Row],[Close_Date]]="","",TEXT(Sales_Pipeline[[#This Row],[Close_Date]],"ddd"))</f>
        <v/>
      </c>
      <c r="L462" s="8" t="str">
        <f>IF(Sales_Pipeline[[#This Row],[Close_Date]]="","",TEXT(Sales_Pipeline[[#This Row],[Close_Date]],"mmm"))</f>
        <v/>
      </c>
      <c r="M462" s="8" t="str">
        <f>IF(Sales_Pipeline[[#This Row],[Close_Date]]="","","Q"&amp;ROUNDUP(MONTH(Sales_Pipeline[[#This Row],[Close_Date]])/3,0))</f>
        <v/>
      </c>
      <c r="N462" s="2" t="str" cm="1">
        <f t="array" ref="N462">IFERROR(_xlfn.IFS(Sales_Pipeline[[#This Row],[Deal_Stage]]="Won",_xlfn.XLOOKUP(Sales_Pipeline[[#This Row],[Product]],Products!$A$2:$A$8,Products!$C$2:$C$8),Sales_Pipeline[[#This Row],[Deal_Stage]]="Lost",_xlfn.XLOOKUP(Sales_Pipeline[[#This Row],[Product]],Products!$A$2:$A$8,Products!$C$2:$C$8)),"")</f>
        <v/>
      </c>
      <c r="O462" s="2">
        <v>0</v>
      </c>
    </row>
    <row r="463" spans="1:15" x14ac:dyDescent="0.3">
      <c r="A463" t="s">
        <v>608</v>
      </c>
      <c r="B463" t="s">
        <v>20</v>
      </c>
      <c r="C463" t="str">
        <f>_xlfn.XLOOKUP(Sales_Pipeline[[#This Row],[Sales_Agent]],Sales_Teams[Sales_Agent],Sales_Teams[Manager])</f>
        <v>Cara Losch</v>
      </c>
      <c r="D463" t="str">
        <f>_xlfn.XLOOKUP(Sales_Pipeline[[#This Row],[Manager]],Sales_Teams[Manager],Sales_Teams[Regional_Office])</f>
        <v>East</v>
      </c>
      <c r="E463" t="s">
        <v>8953</v>
      </c>
      <c r="G463" t="str">
        <f>IFERROR(_xlfn.XLOOKUP(Sales_Pipeline[[#This Row],[Account]],Accounts!$A$2:$A$86,Accounts!$F$2:$F$86),"")</f>
        <v/>
      </c>
      <c r="H463" t="s">
        <v>77</v>
      </c>
      <c r="I463" s="3">
        <v>42746</v>
      </c>
      <c r="K463" s="8" t="str">
        <f>IF(Sales_Pipeline[[#This Row],[Close_Date]]="","",TEXT(Sales_Pipeline[[#This Row],[Close_Date]],"ddd"))</f>
        <v/>
      </c>
      <c r="L463" s="8" t="str">
        <f>IF(Sales_Pipeline[[#This Row],[Close_Date]]="","",TEXT(Sales_Pipeline[[#This Row],[Close_Date]],"mmm"))</f>
        <v/>
      </c>
      <c r="M463" s="8" t="str">
        <f>IF(Sales_Pipeline[[#This Row],[Close_Date]]="","","Q"&amp;ROUNDUP(MONTH(Sales_Pipeline[[#This Row],[Close_Date]])/3,0))</f>
        <v/>
      </c>
      <c r="N463" s="2" t="str" cm="1">
        <f t="array" ref="N463">IFERROR(_xlfn.IFS(Sales_Pipeline[[#This Row],[Deal_Stage]]="Won",_xlfn.XLOOKUP(Sales_Pipeline[[#This Row],[Product]],Products!$A$2:$A$8,Products!$C$2:$C$8),Sales_Pipeline[[#This Row],[Deal_Stage]]="Lost",_xlfn.XLOOKUP(Sales_Pipeline[[#This Row],[Product]],Products!$A$2:$A$8,Products!$C$2:$C$8)),"")</f>
        <v/>
      </c>
      <c r="O463" s="2">
        <v>0</v>
      </c>
    </row>
    <row r="464" spans="1:15" x14ac:dyDescent="0.3">
      <c r="A464" t="s">
        <v>609</v>
      </c>
      <c r="B464" t="s">
        <v>15</v>
      </c>
      <c r="C464" t="str">
        <f>_xlfn.XLOOKUP(Sales_Pipeline[[#This Row],[Sales_Agent]],Sales_Teams[Sales_Agent],Sales_Teams[Manager])</f>
        <v>Melvin Marxen</v>
      </c>
      <c r="D464" t="str">
        <f>_xlfn.XLOOKUP(Sales_Pipeline[[#This Row],[Manager]],Sales_Teams[Manager],Sales_Teams[Regional_Office])</f>
        <v>Central</v>
      </c>
      <c r="E464" t="s">
        <v>84</v>
      </c>
      <c r="F464" t="s">
        <v>155</v>
      </c>
      <c r="G464" t="str">
        <f>IFERROR(_xlfn.XLOOKUP(Sales_Pipeline[[#This Row],[Account]],Accounts!$A$2:$A$86,Accounts!$F$2:$F$86),"")</f>
        <v>United States</v>
      </c>
      <c r="H464" t="s">
        <v>82</v>
      </c>
      <c r="I464" s="3">
        <v>42746</v>
      </c>
      <c r="J464" s="3">
        <v>42804</v>
      </c>
      <c r="K464" s="8" t="str">
        <f>IF(Sales_Pipeline[[#This Row],[Close_Date]]="","",TEXT(Sales_Pipeline[[#This Row],[Close_Date]],"ddd"))</f>
        <v>Fri</v>
      </c>
      <c r="L464" s="8" t="str">
        <f>IF(Sales_Pipeline[[#This Row],[Close_Date]]="","",TEXT(Sales_Pipeline[[#This Row],[Close_Date]],"mmm"))</f>
        <v>Mar</v>
      </c>
      <c r="M464" s="8" t="str">
        <f>IF(Sales_Pipeline[[#This Row],[Close_Date]]="","","Q"&amp;ROUNDUP(MONTH(Sales_Pipeline[[#This Row],[Close_Date]])/3,0))</f>
        <v>Q1</v>
      </c>
      <c r="N464" s="2" cm="1">
        <f t="array" ref="N464">IFERROR(_xlfn.IFS(Sales_Pipeline[[#This Row],[Deal_Stage]]="Won",_xlfn.XLOOKUP(Sales_Pipeline[[#This Row],[Product]],Products!$A$2:$A$8,Products!$C$2:$C$8),Sales_Pipeline[[#This Row],[Deal_Stage]]="Lost",_xlfn.XLOOKUP(Sales_Pipeline[[#This Row],[Product]],Products!$A$2:$A$8,Products!$C$2:$C$8)),"")</f>
        <v>5482</v>
      </c>
      <c r="O464" s="2">
        <v>0</v>
      </c>
    </row>
    <row r="465" spans="1:15" x14ac:dyDescent="0.3">
      <c r="A465" t="s">
        <v>610</v>
      </c>
      <c r="B465" t="s">
        <v>10</v>
      </c>
      <c r="C465" t="str">
        <f>_xlfn.XLOOKUP(Sales_Pipeline[[#This Row],[Sales_Agent]],Sales_Teams[Sales_Agent],Sales_Teams[Manager])</f>
        <v>Melvin Marxen</v>
      </c>
      <c r="D465" t="str">
        <f>_xlfn.XLOOKUP(Sales_Pipeline[[#This Row],[Manager]],Sales_Teams[Manager],Sales_Teams[Regional_Office])</f>
        <v>Central</v>
      </c>
      <c r="E465" t="s">
        <v>63</v>
      </c>
      <c r="F465" t="s">
        <v>132</v>
      </c>
      <c r="G465" t="str">
        <f>IFERROR(_xlfn.XLOOKUP(Sales_Pipeline[[#This Row],[Account]],Accounts!$A$2:$A$86,Accounts!$F$2:$F$86),"")</f>
        <v>United States</v>
      </c>
      <c r="H465" t="s">
        <v>57</v>
      </c>
      <c r="I465" s="3">
        <v>42746</v>
      </c>
      <c r="J465" s="3">
        <v>42822</v>
      </c>
      <c r="K465" s="8" t="str">
        <f>IF(Sales_Pipeline[[#This Row],[Close_Date]]="","",TEXT(Sales_Pipeline[[#This Row],[Close_Date]],"ddd"))</f>
        <v>Tue</v>
      </c>
      <c r="L465" s="8" t="str">
        <f>IF(Sales_Pipeline[[#This Row],[Close_Date]]="","",TEXT(Sales_Pipeline[[#This Row],[Close_Date]],"mmm"))</f>
        <v>Mar</v>
      </c>
      <c r="M465" s="8" t="str">
        <f>IF(Sales_Pipeline[[#This Row],[Close_Date]]="","","Q"&amp;ROUNDUP(MONTH(Sales_Pipeline[[#This Row],[Close_Date]])/3,0))</f>
        <v>Q1</v>
      </c>
      <c r="N465" s="2" cm="1">
        <f t="array" ref="N465">IFERROR(_xlfn.IFS(Sales_Pipeline[[#This Row],[Deal_Stage]]="Won",_xlfn.XLOOKUP(Sales_Pipeline[[#This Row],[Product]],Products!$A$2:$A$8,Products!$C$2:$C$8),Sales_Pipeline[[#This Row],[Deal_Stage]]="Lost",_xlfn.XLOOKUP(Sales_Pipeline[[#This Row],[Product]],Products!$A$2:$A$8,Products!$C$2:$C$8)),"")</f>
        <v>550</v>
      </c>
      <c r="O465" s="2">
        <v>585</v>
      </c>
    </row>
    <row r="466" spans="1:15" x14ac:dyDescent="0.3">
      <c r="A466" t="s">
        <v>611</v>
      </c>
      <c r="B466" t="s">
        <v>43</v>
      </c>
      <c r="C466" t="str">
        <f>_xlfn.XLOOKUP(Sales_Pipeline[[#This Row],[Sales_Agent]],Sales_Teams[Sales_Agent],Sales_Teams[Manager])</f>
        <v>Summer Sewald</v>
      </c>
      <c r="D466" t="str">
        <f>_xlfn.XLOOKUP(Sales_Pipeline[[#This Row],[Manager]],Sales_Teams[Manager],Sales_Teams[Regional_Office])</f>
        <v>West</v>
      </c>
      <c r="E466" t="s">
        <v>55</v>
      </c>
      <c r="F466" t="s">
        <v>185</v>
      </c>
      <c r="G466" t="str">
        <f>IFERROR(_xlfn.XLOOKUP(Sales_Pipeline[[#This Row],[Account]],Accounts!$A$2:$A$86,Accounts!$F$2:$F$86),"")</f>
        <v>United States</v>
      </c>
      <c r="H466" t="s">
        <v>77</v>
      </c>
      <c r="I466" s="3">
        <v>42746</v>
      </c>
      <c r="K466" s="8" t="str">
        <f>IF(Sales_Pipeline[[#This Row],[Close_Date]]="","",TEXT(Sales_Pipeline[[#This Row],[Close_Date]],"ddd"))</f>
        <v/>
      </c>
      <c r="L466" s="8" t="str">
        <f>IF(Sales_Pipeline[[#This Row],[Close_Date]]="","",TEXT(Sales_Pipeline[[#This Row],[Close_Date]],"mmm"))</f>
        <v/>
      </c>
      <c r="M466" s="8" t="str">
        <f>IF(Sales_Pipeline[[#This Row],[Close_Date]]="","","Q"&amp;ROUNDUP(MONTH(Sales_Pipeline[[#This Row],[Close_Date]])/3,0))</f>
        <v/>
      </c>
      <c r="N466" s="2" t="str" cm="1">
        <f t="array" ref="N466">IFERROR(_xlfn.IFS(Sales_Pipeline[[#This Row],[Deal_Stage]]="Won",_xlfn.XLOOKUP(Sales_Pipeline[[#This Row],[Product]],Products!$A$2:$A$8,Products!$C$2:$C$8),Sales_Pipeline[[#This Row],[Deal_Stage]]="Lost",_xlfn.XLOOKUP(Sales_Pipeline[[#This Row],[Product]],Products!$A$2:$A$8,Products!$C$2:$C$8)),"")</f>
        <v/>
      </c>
      <c r="O466" s="2">
        <v>0</v>
      </c>
    </row>
    <row r="467" spans="1:15" x14ac:dyDescent="0.3">
      <c r="A467" t="s">
        <v>612</v>
      </c>
      <c r="B467" t="s">
        <v>43</v>
      </c>
      <c r="C467" t="str">
        <f>_xlfn.XLOOKUP(Sales_Pipeline[[#This Row],[Sales_Agent]],Sales_Teams[Sales_Agent],Sales_Teams[Manager])</f>
        <v>Summer Sewald</v>
      </c>
      <c r="D467" t="str">
        <f>_xlfn.XLOOKUP(Sales_Pipeline[[#This Row],[Manager]],Sales_Teams[Manager],Sales_Teams[Regional_Office])</f>
        <v>West</v>
      </c>
      <c r="E467" t="s">
        <v>63</v>
      </c>
      <c r="F467" t="s">
        <v>175</v>
      </c>
      <c r="G467" t="str">
        <f>IFERROR(_xlfn.XLOOKUP(Sales_Pipeline[[#This Row],[Account]],Accounts!$A$2:$A$86,Accounts!$F$2:$F$86),"")</f>
        <v>Brazil</v>
      </c>
      <c r="H467" t="s">
        <v>57</v>
      </c>
      <c r="I467" s="3">
        <v>42746</v>
      </c>
      <c r="J467" s="3">
        <v>42861</v>
      </c>
      <c r="K467" s="8" t="str">
        <f>IF(Sales_Pipeline[[#This Row],[Close_Date]]="","",TEXT(Sales_Pipeline[[#This Row],[Close_Date]],"ddd"))</f>
        <v>Sat</v>
      </c>
      <c r="L467" s="8" t="str">
        <f>IF(Sales_Pipeline[[#This Row],[Close_Date]]="","",TEXT(Sales_Pipeline[[#This Row],[Close_Date]],"mmm"))</f>
        <v>May</v>
      </c>
      <c r="M467" s="8" t="str">
        <f>IF(Sales_Pipeline[[#This Row],[Close_Date]]="","","Q"&amp;ROUNDUP(MONTH(Sales_Pipeline[[#This Row],[Close_Date]])/3,0))</f>
        <v>Q2</v>
      </c>
      <c r="N467" s="2" cm="1">
        <f t="array" ref="N467">IFERROR(_xlfn.IFS(Sales_Pipeline[[#This Row],[Deal_Stage]]="Won",_xlfn.XLOOKUP(Sales_Pipeline[[#This Row],[Product]],Products!$A$2:$A$8,Products!$C$2:$C$8),Sales_Pipeline[[#This Row],[Deal_Stage]]="Lost",_xlfn.XLOOKUP(Sales_Pipeline[[#This Row],[Product]],Products!$A$2:$A$8,Products!$C$2:$C$8)),"")</f>
        <v>550</v>
      </c>
      <c r="O467" s="2">
        <v>572</v>
      </c>
    </row>
    <row r="468" spans="1:15" x14ac:dyDescent="0.3">
      <c r="A468" t="s">
        <v>613</v>
      </c>
      <c r="B468" t="s">
        <v>8</v>
      </c>
      <c r="C468" t="str">
        <f>_xlfn.XLOOKUP(Sales_Pipeline[[#This Row],[Sales_Agent]],Sales_Teams[Sales_Agent],Sales_Teams[Manager])</f>
        <v>Dustin Brinkmann</v>
      </c>
      <c r="D468" t="str">
        <f>_xlfn.XLOOKUP(Sales_Pipeline[[#This Row],[Manager]],Sales_Teams[Manager],Sales_Teams[Regional_Office])</f>
        <v>Central</v>
      </c>
      <c r="E468" t="s">
        <v>76</v>
      </c>
      <c r="F468" t="s">
        <v>74</v>
      </c>
      <c r="G468" t="str">
        <f>IFERROR(_xlfn.XLOOKUP(Sales_Pipeline[[#This Row],[Account]],Accounts!$A$2:$A$86,Accounts!$F$2:$F$86),"")</f>
        <v>United States</v>
      </c>
      <c r="H468" t="s">
        <v>57</v>
      </c>
      <c r="I468" s="3">
        <v>42746</v>
      </c>
      <c r="J468" s="3">
        <v>42806</v>
      </c>
      <c r="K468" s="8" t="str">
        <f>IF(Sales_Pipeline[[#This Row],[Close_Date]]="","",TEXT(Sales_Pipeline[[#This Row],[Close_Date]],"ddd"))</f>
        <v>Sun</v>
      </c>
      <c r="L468" s="8" t="str">
        <f>IF(Sales_Pipeline[[#This Row],[Close_Date]]="","",TEXT(Sales_Pipeline[[#This Row],[Close_Date]],"mmm"))</f>
        <v>Mar</v>
      </c>
      <c r="M468" s="8" t="str">
        <f>IF(Sales_Pipeline[[#This Row],[Close_Date]]="","","Q"&amp;ROUNDUP(MONTH(Sales_Pipeline[[#This Row],[Close_Date]])/3,0))</f>
        <v>Q1</v>
      </c>
      <c r="N468" s="2" cm="1">
        <f t="array" ref="N468">IFERROR(_xlfn.IFS(Sales_Pipeline[[#This Row],[Deal_Stage]]="Won",_xlfn.XLOOKUP(Sales_Pipeline[[#This Row],[Product]],Products!$A$2:$A$8,Products!$C$2:$C$8),Sales_Pipeline[[#This Row],[Deal_Stage]]="Lost",_xlfn.XLOOKUP(Sales_Pipeline[[#This Row],[Product]],Products!$A$2:$A$8,Products!$C$2:$C$8)),"")</f>
        <v>3393</v>
      </c>
      <c r="O468" s="2">
        <v>3669</v>
      </c>
    </row>
    <row r="469" spans="1:15" x14ac:dyDescent="0.3">
      <c r="A469" t="s">
        <v>614</v>
      </c>
      <c r="B469" t="s">
        <v>37</v>
      </c>
      <c r="C469" t="str">
        <f>_xlfn.XLOOKUP(Sales_Pipeline[[#This Row],[Sales_Agent]],Sales_Teams[Sales_Agent],Sales_Teams[Manager])</f>
        <v>Celia Rouche</v>
      </c>
      <c r="D469" t="str">
        <f>_xlfn.XLOOKUP(Sales_Pipeline[[#This Row],[Manager]],Sales_Teams[Manager],Sales_Teams[Regional_Office])</f>
        <v>West</v>
      </c>
      <c r="E469" t="s">
        <v>55</v>
      </c>
      <c r="F469" t="s">
        <v>143</v>
      </c>
      <c r="G469" t="str">
        <f>IFERROR(_xlfn.XLOOKUP(Sales_Pipeline[[#This Row],[Account]],Accounts!$A$2:$A$86,Accounts!$F$2:$F$86),"")</f>
        <v>United States</v>
      </c>
      <c r="H469" t="s">
        <v>57</v>
      </c>
      <c r="I469" s="3">
        <v>42746</v>
      </c>
      <c r="J469" s="3">
        <v>42810</v>
      </c>
      <c r="K469" s="8" t="str">
        <f>IF(Sales_Pipeline[[#This Row],[Close_Date]]="","",TEXT(Sales_Pipeline[[#This Row],[Close_Date]],"ddd"))</f>
        <v>Thu</v>
      </c>
      <c r="L469" s="8" t="str">
        <f>IF(Sales_Pipeline[[#This Row],[Close_Date]]="","",TEXT(Sales_Pipeline[[#This Row],[Close_Date]],"mmm"))</f>
        <v>Mar</v>
      </c>
      <c r="M469" s="8" t="str">
        <f>IF(Sales_Pipeline[[#This Row],[Close_Date]]="","","Q"&amp;ROUNDUP(MONTH(Sales_Pipeline[[#This Row],[Close_Date]])/3,0))</f>
        <v>Q1</v>
      </c>
      <c r="N469" s="2" cm="1">
        <f t="array" ref="N469">IFERROR(_xlfn.IFS(Sales_Pipeline[[#This Row],[Deal_Stage]]="Won",_xlfn.XLOOKUP(Sales_Pipeline[[#This Row],[Product]],Products!$A$2:$A$8,Products!$C$2:$C$8),Sales_Pipeline[[#This Row],[Deal_Stage]]="Lost",_xlfn.XLOOKUP(Sales_Pipeline[[#This Row],[Product]],Products!$A$2:$A$8,Products!$C$2:$C$8)),"")</f>
        <v>1096</v>
      </c>
      <c r="O469" s="2">
        <v>1091</v>
      </c>
    </row>
    <row r="470" spans="1:15" x14ac:dyDescent="0.3">
      <c r="A470" t="s">
        <v>615</v>
      </c>
      <c r="B470" t="s">
        <v>12</v>
      </c>
      <c r="C470" t="str">
        <f>_xlfn.XLOOKUP(Sales_Pipeline[[#This Row],[Sales_Agent]],Sales_Teams[Sales_Agent],Sales_Teams[Manager])</f>
        <v>Melvin Marxen</v>
      </c>
      <c r="D470" t="str">
        <f>_xlfn.XLOOKUP(Sales_Pipeline[[#This Row],[Manager]],Sales_Teams[Manager],Sales_Teams[Regional_Office])</f>
        <v>Central</v>
      </c>
      <c r="E470" t="s">
        <v>55</v>
      </c>
      <c r="F470" t="s">
        <v>169</v>
      </c>
      <c r="G470" t="str">
        <f>IFERROR(_xlfn.XLOOKUP(Sales_Pipeline[[#This Row],[Account]],Accounts!$A$2:$A$86,Accounts!$F$2:$F$86),"")</f>
        <v>Panama</v>
      </c>
      <c r="H470" t="s">
        <v>82</v>
      </c>
      <c r="I470" s="3">
        <v>42746</v>
      </c>
      <c r="J470" s="3">
        <v>42825</v>
      </c>
      <c r="K470" s="8" t="str">
        <f>IF(Sales_Pipeline[[#This Row],[Close_Date]]="","",TEXT(Sales_Pipeline[[#This Row],[Close_Date]],"ddd"))</f>
        <v>Fri</v>
      </c>
      <c r="L470" s="8" t="str">
        <f>IF(Sales_Pipeline[[#This Row],[Close_Date]]="","",TEXT(Sales_Pipeline[[#This Row],[Close_Date]],"mmm"))</f>
        <v>Mar</v>
      </c>
      <c r="M470" s="8" t="str">
        <f>IF(Sales_Pipeline[[#This Row],[Close_Date]]="","","Q"&amp;ROUNDUP(MONTH(Sales_Pipeline[[#This Row],[Close_Date]])/3,0))</f>
        <v>Q1</v>
      </c>
      <c r="N470" s="2" cm="1">
        <f t="array" ref="N470">IFERROR(_xlfn.IFS(Sales_Pipeline[[#This Row],[Deal_Stage]]="Won",_xlfn.XLOOKUP(Sales_Pipeline[[#This Row],[Product]],Products!$A$2:$A$8,Products!$C$2:$C$8),Sales_Pipeline[[#This Row],[Deal_Stage]]="Lost",_xlfn.XLOOKUP(Sales_Pipeline[[#This Row],[Product]],Products!$A$2:$A$8,Products!$C$2:$C$8)),"")</f>
        <v>1096</v>
      </c>
      <c r="O470" s="2">
        <v>0</v>
      </c>
    </row>
    <row r="471" spans="1:15" x14ac:dyDescent="0.3">
      <c r="A471" t="s">
        <v>616</v>
      </c>
      <c r="B471" t="s">
        <v>29</v>
      </c>
      <c r="C471" t="str">
        <f>_xlfn.XLOOKUP(Sales_Pipeline[[#This Row],[Sales_Agent]],Sales_Teams[Sales_Agent],Sales_Teams[Manager])</f>
        <v>Rocco Neubert</v>
      </c>
      <c r="D471" t="str">
        <f>_xlfn.XLOOKUP(Sales_Pipeline[[#This Row],[Manager]],Sales_Teams[Manager],Sales_Teams[Regional_Office])</f>
        <v>East</v>
      </c>
      <c r="E471" t="s">
        <v>8953</v>
      </c>
      <c r="F471" t="s">
        <v>225</v>
      </c>
      <c r="G471" t="str">
        <f>IFERROR(_xlfn.XLOOKUP(Sales_Pipeline[[#This Row],[Account]],Accounts!$A$2:$A$86,Accounts!$F$2:$F$86),"")</f>
        <v>United States</v>
      </c>
      <c r="H471" t="s">
        <v>57</v>
      </c>
      <c r="I471" s="3">
        <v>42746</v>
      </c>
      <c r="J471" s="3">
        <v>42811</v>
      </c>
      <c r="K471" s="8" t="str">
        <f>IF(Sales_Pipeline[[#This Row],[Close_Date]]="","",TEXT(Sales_Pipeline[[#This Row],[Close_Date]],"ddd"))</f>
        <v>Fri</v>
      </c>
      <c r="L471" s="8" t="str">
        <f>IF(Sales_Pipeline[[#This Row],[Close_Date]]="","",TEXT(Sales_Pipeline[[#This Row],[Close_Date]],"mmm"))</f>
        <v>Mar</v>
      </c>
      <c r="M471" s="8" t="str">
        <f>IF(Sales_Pipeline[[#This Row],[Close_Date]]="","","Q"&amp;ROUNDUP(MONTH(Sales_Pipeline[[#This Row],[Close_Date]])/3,0))</f>
        <v>Q1</v>
      </c>
      <c r="N471" s="2" cm="1">
        <f t="array" ref="N471">IFERROR(_xlfn.IFS(Sales_Pipeline[[#This Row],[Deal_Stage]]="Won",_xlfn.XLOOKUP(Sales_Pipeline[[#This Row],[Product]],Products!$A$2:$A$8,Products!$C$2:$C$8),Sales_Pipeline[[#This Row],[Deal_Stage]]="Lost",_xlfn.XLOOKUP(Sales_Pipeline[[#This Row],[Product]],Products!$A$2:$A$8,Products!$C$2:$C$8)),"")</f>
        <v>4821</v>
      </c>
      <c r="O471" s="2">
        <v>4905</v>
      </c>
    </row>
    <row r="472" spans="1:15" x14ac:dyDescent="0.3">
      <c r="A472" t="s">
        <v>617</v>
      </c>
      <c r="B472" t="s">
        <v>20</v>
      </c>
      <c r="C472" t="str">
        <f>_xlfn.XLOOKUP(Sales_Pipeline[[#This Row],[Sales_Agent]],Sales_Teams[Sales_Agent],Sales_Teams[Manager])</f>
        <v>Cara Losch</v>
      </c>
      <c r="D472" t="str">
        <f>_xlfn.XLOOKUP(Sales_Pipeline[[#This Row],[Manager]],Sales_Teams[Manager],Sales_Teams[Regional_Office])</f>
        <v>East</v>
      </c>
      <c r="E472" t="s">
        <v>63</v>
      </c>
      <c r="F472" t="s">
        <v>103</v>
      </c>
      <c r="G472" t="str">
        <f>IFERROR(_xlfn.XLOOKUP(Sales_Pipeline[[#This Row],[Account]],Accounts!$A$2:$A$86,Accounts!$F$2:$F$86),"")</f>
        <v>United States</v>
      </c>
      <c r="H472" t="s">
        <v>57</v>
      </c>
      <c r="I472" s="3">
        <v>42747</v>
      </c>
      <c r="J472" s="3">
        <v>42804</v>
      </c>
      <c r="K472" s="8" t="str">
        <f>IF(Sales_Pipeline[[#This Row],[Close_Date]]="","",TEXT(Sales_Pipeline[[#This Row],[Close_Date]],"ddd"))</f>
        <v>Fri</v>
      </c>
      <c r="L472" s="8" t="str">
        <f>IF(Sales_Pipeline[[#This Row],[Close_Date]]="","",TEXT(Sales_Pipeline[[#This Row],[Close_Date]],"mmm"))</f>
        <v>Mar</v>
      </c>
      <c r="M472" s="8" t="str">
        <f>IF(Sales_Pipeline[[#This Row],[Close_Date]]="","","Q"&amp;ROUNDUP(MONTH(Sales_Pipeline[[#This Row],[Close_Date]])/3,0))</f>
        <v>Q1</v>
      </c>
      <c r="N472" s="2" cm="1">
        <f t="array" ref="N472">IFERROR(_xlfn.IFS(Sales_Pipeline[[#This Row],[Deal_Stage]]="Won",_xlfn.XLOOKUP(Sales_Pipeline[[#This Row],[Product]],Products!$A$2:$A$8,Products!$C$2:$C$8),Sales_Pipeline[[#This Row],[Deal_Stage]]="Lost",_xlfn.XLOOKUP(Sales_Pipeline[[#This Row],[Product]],Products!$A$2:$A$8,Products!$C$2:$C$8)),"")</f>
        <v>550</v>
      </c>
      <c r="O472" s="2">
        <v>540</v>
      </c>
    </row>
    <row r="473" spans="1:15" x14ac:dyDescent="0.3">
      <c r="A473" t="s">
        <v>618</v>
      </c>
      <c r="B473" t="s">
        <v>13</v>
      </c>
      <c r="C473" t="str">
        <f>_xlfn.XLOOKUP(Sales_Pipeline[[#This Row],[Sales_Agent]],Sales_Teams[Sales_Agent],Sales_Teams[Manager])</f>
        <v>Melvin Marxen</v>
      </c>
      <c r="D473" t="str">
        <f>_xlfn.XLOOKUP(Sales_Pipeline[[#This Row],[Manager]],Sales_Teams[Manager],Sales_Teams[Regional_Office])</f>
        <v>Central</v>
      </c>
      <c r="E473" t="s">
        <v>61</v>
      </c>
      <c r="F473" t="s">
        <v>74</v>
      </c>
      <c r="G473" t="str">
        <f>IFERROR(_xlfn.XLOOKUP(Sales_Pipeline[[#This Row],[Account]],Accounts!$A$2:$A$86,Accounts!$F$2:$F$86),"")</f>
        <v>United States</v>
      </c>
      <c r="H473" t="s">
        <v>57</v>
      </c>
      <c r="I473" s="3">
        <v>42747</v>
      </c>
      <c r="J473" s="3">
        <v>42814</v>
      </c>
      <c r="K473" s="8" t="str">
        <f>IF(Sales_Pipeline[[#This Row],[Close_Date]]="","",TEXT(Sales_Pipeline[[#This Row],[Close_Date]],"ddd"))</f>
        <v>Mon</v>
      </c>
      <c r="L473" s="8" t="str">
        <f>IF(Sales_Pipeline[[#This Row],[Close_Date]]="","",TEXT(Sales_Pipeline[[#This Row],[Close_Date]],"mmm"))</f>
        <v>Mar</v>
      </c>
      <c r="M473" s="8" t="str">
        <f>IF(Sales_Pipeline[[#This Row],[Close_Date]]="","","Q"&amp;ROUNDUP(MONTH(Sales_Pipeline[[#This Row],[Close_Date]])/3,0))</f>
        <v>Q1</v>
      </c>
      <c r="N473" s="2" cm="1">
        <f t="array" ref="N473">IFERROR(_xlfn.IFS(Sales_Pipeline[[#This Row],[Deal_Stage]]="Won",_xlfn.XLOOKUP(Sales_Pipeline[[#This Row],[Product]],Products!$A$2:$A$8,Products!$C$2:$C$8),Sales_Pipeline[[#This Row],[Deal_Stage]]="Lost",_xlfn.XLOOKUP(Sales_Pipeline[[#This Row],[Product]],Products!$A$2:$A$8,Products!$C$2:$C$8)),"")</f>
        <v>55</v>
      </c>
      <c r="O473" s="2">
        <v>49</v>
      </c>
    </row>
    <row r="474" spans="1:15" x14ac:dyDescent="0.3">
      <c r="A474" t="s">
        <v>619</v>
      </c>
      <c r="B474" t="s">
        <v>10</v>
      </c>
      <c r="C474" t="str">
        <f>_xlfn.XLOOKUP(Sales_Pipeline[[#This Row],[Sales_Agent]],Sales_Teams[Sales_Agent],Sales_Teams[Manager])</f>
        <v>Melvin Marxen</v>
      </c>
      <c r="D474" t="str">
        <f>_xlfn.XLOOKUP(Sales_Pipeline[[#This Row],[Manager]],Sales_Teams[Manager],Sales_Teams[Regional_Office])</f>
        <v>Central</v>
      </c>
      <c r="E474" t="s">
        <v>63</v>
      </c>
      <c r="F474" t="s">
        <v>229</v>
      </c>
      <c r="G474" t="str">
        <f>IFERROR(_xlfn.XLOOKUP(Sales_Pipeline[[#This Row],[Account]],Accounts!$A$2:$A$86,Accounts!$F$2:$F$86),"")</f>
        <v>Norway</v>
      </c>
      <c r="H474" t="s">
        <v>57</v>
      </c>
      <c r="I474" s="3">
        <v>42747</v>
      </c>
      <c r="J474" s="3">
        <v>42872</v>
      </c>
      <c r="K474" s="8" t="str">
        <f>IF(Sales_Pipeline[[#This Row],[Close_Date]]="","",TEXT(Sales_Pipeline[[#This Row],[Close_Date]],"ddd"))</f>
        <v>Wed</v>
      </c>
      <c r="L474" s="8" t="str">
        <f>IF(Sales_Pipeline[[#This Row],[Close_Date]]="","",TEXT(Sales_Pipeline[[#This Row],[Close_Date]],"mmm"))</f>
        <v>May</v>
      </c>
      <c r="M474" s="8" t="str">
        <f>IF(Sales_Pipeline[[#This Row],[Close_Date]]="","","Q"&amp;ROUNDUP(MONTH(Sales_Pipeline[[#This Row],[Close_Date]])/3,0))</f>
        <v>Q2</v>
      </c>
      <c r="N474" s="2" cm="1">
        <f t="array" ref="N474">IFERROR(_xlfn.IFS(Sales_Pipeline[[#This Row],[Deal_Stage]]="Won",_xlfn.XLOOKUP(Sales_Pipeline[[#This Row],[Product]],Products!$A$2:$A$8,Products!$C$2:$C$8),Sales_Pipeline[[#This Row],[Deal_Stage]]="Lost",_xlfn.XLOOKUP(Sales_Pipeline[[#This Row],[Product]],Products!$A$2:$A$8,Products!$C$2:$C$8)),"")</f>
        <v>550</v>
      </c>
      <c r="O474" s="2">
        <v>513</v>
      </c>
    </row>
    <row r="475" spans="1:15" x14ac:dyDescent="0.3">
      <c r="A475" t="s">
        <v>620</v>
      </c>
      <c r="B475" t="s">
        <v>8</v>
      </c>
      <c r="C475" t="str">
        <f>_xlfn.XLOOKUP(Sales_Pipeline[[#This Row],[Sales_Agent]],Sales_Teams[Sales_Agent],Sales_Teams[Manager])</f>
        <v>Dustin Brinkmann</v>
      </c>
      <c r="D475" t="str">
        <f>_xlfn.XLOOKUP(Sales_Pipeline[[#This Row],[Manager]],Sales_Teams[Manager],Sales_Teams[Regional_Office])</f>
        <v>Central</v>
      </c>
      <c r="E475" t="s">
        <v>61</v>
      </c>
      <c r="F475" t="s">
        <v>132</v>
      </c>
      <c r="G475" t="str">
        <f>IFERROR(_xlfn.XLOOKUP(Sales_Pipeline[[#This Row],[Account]],Accounts!$A$2:$A$86,Accounts!$F$2:$F$86),"")</f>
        <v>United States</v>
      </c>
      <c r="H475" t="s">
        <v>57</v>
      </c>
      <c r="I475" s="3">
        <v>42747</v>
      </c>
      <c r="J475" s="3">
        <v>42824</v>
      </c>
      <c r="K475" s="8" t="str">
        <f>IF(Sales_Pipeline[[#This Row],[Close_Date]]="","",TEXT(Sales_Pipeline[[#This Row],[Close_Date]],"ddd"))</f>
        <v>Thu</v>
      </c>
      <c r="L475" s="8" t="str">
        <f>IF(Sales_Pipeline[[#This Row],[Close_Date]]="","",TEXT(Sales_Pipeline[[#This Row],[Close_Date]],"mmm"))</f>
        <v>Mar</v>
      </c>
      <c r="M475" s="8" t="str">
        <f>IF(Sales_Pipeline[[#This Row],[Close_Date]]="","","Q"&amp;ROUNDUP(MONTH(Sales_Pipeline[[#This Row],[Close_Date]])/3,0))</f>
        <v>Q1</v>
      </c>
      <c r="N475" s="2" cm="1">
        <f t="array" ref="N475">IFERROR(_xlfn.IFS(Sales_Pipeline[[#This Row],[Deal_Stage]]="Won",_xlfn.XLOOKUP(Sales_Pipeline[[#This Row],[Product]],Products!$A$2:$A$8,Products!$C$2:$C$8),Sales_Pipeline[[#This Row],[Deal_Stage]]="Lost",_xlfn.XLOOKUP(Sales_Pipeline[[#This Row],[Product]],Products!$A$2:$A$8,Products!$C$2:$C$8)),"")</f>
        <v>55</v>
      </c>
      <c r="O475" s="2">
        <v>54</v>
      </c>
    </row>
    <row r="476" spans="1:15" x14ac:dyDescent="0.3">
      <c r="A476" t="s">
        <v>621</v>
      </c>
      <c r="B476" t="s">
        <v>45</v>
      </c>
      <c r="C476" t="str">
        <f>_xlfn.XLOOKUP(Sales_Pipeline[[#This Row],[Sales_Agent]],Sales_Teams[Sales_Agent],Sales_Teams[Manager])</f>
        <v>Summer Sewald</v>
      </c>
      <c r="D476" t="str">
        <f>_xlfn.XLOOKUP(Sales_Pipeline[[#This Row],[Manager]],Sales_Teams[Manager],Sales_Teams[Regional_Office])</f>
        <v>West</v>
      </c>
      <c r="E476" t="s">
        <v>55</v>
      </c>
      <c r="G476" t="str">
        <f>IFERROR(_xlfn.XLOOKUP(Sales_Pipeline[[#This Row],[Account]],Accounts!$A$2:$A$86,Accounts!$F$2:$F$86),"")</f>
        <v/>
      </c>
      <c r="H476" t="s">
        <v>77</v>
      </c>
      <c r="I476" s="3">
        <v>42747</v>
      </c>
      <c r="K476" s="8" t="str">
        <f>IF(Sales_Pipeline[[#This Row],[Close_Date]]="","",TEXT(Sales_Pipeline[[#This Row],[Close_Date]],"ddd"))</f>
        <v/>
      </c>
      <c r="L476" s="8" t="str">
        <f>IF(Sales_Pipeline[[#This Row],[Close_Date]]="","",TEXT(Sales_Pipeline[[#This Row],[Close_Date]],"mmm"))</f>
        <v/>
      </c>
      <c r="M476" s="8" t="str">
        <f>IF(Sales_Pipeline[[#This Row],[Close_Date]]="","","Q"&amp;ROUNDUP(MONTH(Sales_Pipeline[[#This Row],[Close_Date]])/3,0))</f>
        <v/>
      </c>
      <c r="N476" s="2" t="str" cm="1">
        <f t="array" ref="N476">IFERROR(_xlfn.IFS(Sales_Pipeline[[#This Row],[Deal_Stage]]="Won",_xlfn.XLOOKUP(Sales_Pipeline[[#This Row],[Product]],Products!$A$2:$A$8,Products!$C$2:$C$8),Sales_Pipeline[[#This Row],[Deal_Stage]]="Lost",_xlfn.XLOOKUP(Sales_Pipeline[[#This Row],[Product]],Products!$A$2:$A$8,Products!$C$2:$C$8)),"")</f>
        <v/>
      </c>
      <c r="O476" s="2">
        <v>0</v>
      </c>
    </row>
    <row r="477" spans="1:15" x14ac:dyDescent="0.3">
      <c r="A477" t="s">
        <v>622</v>
      </c>
      <c r="B477" t="s">
        <v>17</v>
      </c>
      <c r="C477" t="str">
        <f>_xlfn.XLOOKUP(Sales_Pipeline[[#This Row],[Sales_Agent]],Sales_Teams[Sales_Agent],Sales_Teams[Manager])</f>
        <v>Cara Losch</v>
      </c>
      <c r="D477" t="str">
        <f>_xlfn.XLOOKUP(Sales_Pipeline[[#This Row],[Manager]],Sales_Teams[Manager],Sales_Teams[Regional_Office])</f>
        <v>East</v>
      </c>
      <c r="E477" t="s">
        <v>63</v>
      </c>
      <c r="F477" t="s">
        <v>155</v>
      </c>
      <c r="G477" t="str">
        <f>IFERROR(_xlfn.XLOOKUP(Sales_Pipeline[[#This Row],[Account]],Accounts!$A$2:$A$86,Accounts!$F$2:$F$86),"")</f>
        <v>United States</v>
      </c>
      <c r="H477" t="s">
        <v>77</v>
      </c>
      <c r="I477" s="3">
        <v>42747</v>
      </c>
      <c r="K477" s="8" t="str">
        <f>IF(Sales_Pipeline[[#This Row],[Close_Date]]="","",TEXT(Sales_Pipeline[[#This Row],[Close_Date]],"ddd"))</f>
        <v/>
      </c>
      <c r="L477" s="8" t="str">
        <f>IF(Sales_Pipeline[[#This Row],[Close_Date]]="","",TEXT(Sales_Pipeline[[#This Row],[Close_Date]],"mmm"))</f>
        <v/>
      </c>
      <c r="M477" s="8" t="str">
        <f>IF(Sales_Pipeline[[#This Row],[Close_Date]]="","","Q"&amp;ROUNDUP(MONTH(Sales_Pipeline[[#This Row],[Close_Date]])/3,0))</f>
        <v/>
      </c>
      <c r="N477" s="2" t="str" cm="1">
        <f t="array" ref="N477">IFERROR(_xlfn.IFS(Sales_Pipeline[[#This Row],[Deal_Stage]]="Won",_xlfn.XLOOKUP(Sales_Pipeline[[#This Row],[Product]],Products!$A$2:$A$8,Products!$C$2:$C$8),Sales_Pipeline[[#This Row],[Deal_Stage]]="Lost",_xlfn.XLOOKUP(Sales_Pipeline[[#This Row],[Product]],Products!$A$2:$A$8,Products!$C$2:$C$8)),"")</f>
        <v/>
      </c>
      <c r="O477" s="2">
        <v>0</v>
      </c>
    </row>
    <row r="478" spans="1:15" x14ac:dyDescent="0.3">
      <c r="A478" t="s">
        <v>623</v>
      </c>
      <c r="B478" t="s">
        <v>17</v>
      </c>
      <c r="C478" t="str">
        <f>_xlfn.XLOOKUP(Sales_Pipeline[[#This Row],[Sales_Agent]],Sales_Teams[Sales_Agent],Sales_Teams[Manager])</f>
        <v>Cara Losch</v>
      </c>
      <c r="D478" t="str">
        <f>_xlfn.XLOOKUP(Sales_Pipeline[[#This Row],[Manager]],Sales_Teams[Manager],Sales_Teams[Regional_Office])</f>
        <v>East</v>
      </c>
      <c r="E478" t="s">
        <v>61</v>
      </c>
      <c r="F478" t="s">
        <v>293</v>
      </c>
      <c r="G478" t="str">
        <f>IFERROR(_xlfn.XLOOKUP(Sales_Pipeline[[#This Row],[Account]],Accounts!$A$2:$A$86,Accounts!$F$2:$F$86),"")</f>
        <v>United States</v>
      </c>
      <c r="H478" t="s">
        <v>57</v>
      </c>
      <c r="I478" s="3">
        <v>42747</v>
      </c>
      <c r="J478" s="3">
        <v>42817</v>
      </c>
      <c r="K478" s="8" t="str">
        <f>IF(Sales_Pipeline[[#This Row],[Close_Date]]="","",TEXT(Sales_Pipeline[[#This Row],[Close_Date]],"ddd"))</f>
        <v>Thu</v>
      </c>
      <c r="L478" s="8" t="str">
        <f>IF(Sales_Pipeline[[#This Row],[Close_Date]]="","",TEXT(Sales_Pipeline[[#This Row],[Close_Date]],"mmm"))</f>
        <v>Mar</v>
      </c>
      <c r="M478" s="8" t="str">
        <f>IF(Sales_Pipeline[[#This Row],[Close_Date]]="","","Q"&amp;ROUNDUP(MONTH(Sales_Pipeline[[#This Row],[Close_Date]])/3,0))</f>
        <v>Q1</v>
      </c>
      <c r="N478" s="2" cm="1">
        <f t="array" ref="N478">IFERROR(_xlfn.IFS(Sales_Pipeline[[#This Row],[Deal_Stage]]="Won",_xlfn.XLOOKUP(Sales_Pipeline[[#This Row],[Product]],Products!$A$2:$A$8,Products!$C$2:$C$8),Sales_Pipeline[[#This Row],[Deal_Stage]]="Lost",_xlfn.XLOOKUP(Sales_Pipeline[[#This Row],[Product]],Products!$A$2:$A$8,Products!$C$2:$C$8)),"")</f>
        <v>55</v>
      </c>
      <c r="O478" s="2">
        <v>56</v>
      </c>
    </row>
    <row r="479" spans="1:15" x14ac:dyDescent="0.3">
      <c r="A479" t="s">
        <v>624</v>
      </c>
      <c r="B479" t="s">
        <v>3</v>
      </c>
      <c r="C479" t="str">
        <f>_xlfn.XLOOKUP(Sales_Pipeline[[#This Row],[Sales_Agent]],Sales_Teams[Sales_Agent],Sales_Teams[Manager])</f>
        <v>Dustin Brinkmann</v>
      </c>
      <c r="D479" t="str">
        <f>_xlfn.XLOOKUP(Sales_Pipeline[[#This Row],[Manager]],Sales_Teams[Manager],Sales_Teams[Regional_Office])</f>
        <v>Central</v>
      </c>
      <c r="E479" t="s">
        <v>61</v>
      </c>
      <c r="F479" t="s">
        <v>136</v>
      </c>
      <c r="G479" t="str">
        <f>IFERROR(_xlfn.XLOOKUP(Sales_Pipeline[[#This Row],[Account]],Accounts!$A$2:$A$86,Accounts!$F$2:$F$86),"")</f>
        <v>United States</v>
      </c>
      <c r="H479" t="s">
        <v>57</v>
      </c>
      <c r="I479" s="3">
        <v>42748</v>
      </c>
      <c r="J479" s="3">
        <v>42810</v>
      </c>
      <c r="K479" s="8" t="str">
        <f>IF(Sales_Pipeline[[#This Row],[Close_Date]]="","",TEXT(Sales_Pipeline[[#This Row],[Close_Date]],"ddd"))</f>
        <v>Thu</v>
      </c>
      <c r="L479" s="8" t="str">
        <f>IF(Sales_Pipeline[[#This Row],[Close_Date]]="","",TEXT(Sales_Pipeline[[#This Row],[Close_Date]],"mmm"))</f>
        <v>Mar</v>
      </c>
      <c r="M479" s="8" t="str">
        <f>IF(Sales_Pipeline[[#This Row],[Close_Date]]="","","Q"&amp;ROUNDUP(MONTH(Sales_Pipeline[[#This Row],[Close_Date]])/3,0))</f>
        <v>Q1</v>
      </c>
      <c r="N479" s="2" cm="1">
        <f t="array" ref="N479">IFERROR(_xlfn.IFS(Sales_Pipeline[[#This Row],[Deal_Stage]]="Won",_xlfn.XLOOKUP(Sales_Pipeline[[#This Row],[Product]],Products!$A$2:$A$8,Products!$C$2:$C$8),Sales_Pipeline[[#This Row],[Deal_Stage]]="Lost",_xlfn.XLOOKUP(Sales_Pipeline[[#This Row],[Product]],Products!$A$2:$A$8,Products!$C$2:$C$8)),"")</f>
        <v>55</v>
      </c>
      <c r="O479" s="2">
        <v>58</v>
      </c>
    </row>
    <row r="480" spans="1:15" x14ac:dyDescent="0.3">
      <c r="A480" t="s">
        <v>625</v>
      </c>
      <c r="B480" t="s">
        <v>3</v>
      </c>
      <c r="C480" t="str">
        <f>_xlfn.XLOOKUP(Sales_Pipeline[[#This Row],[Sales_Agent]],Sales_Teams[Sales_Agent],Sales_Teams[Manager])</f>
        <v>Dustin Brinkmann</v>
      </c>
      <c r="D480" t="str">
        <f>_xlfn.XLOOKUP(Sales_Pipeline[[#This Row],[Manager]],Sales_Teams[Manager],Sales_Teams[Regional_Office])</f>
        <v>Central</v>
      </c>
      <c r="E480" t="s">
        <v>61</v>
      </c>
      <c r="F480" t="s">
        <v>94</v>
      </c>
      <c r="G480" t="str">
        <f>IFERROR(_xlfn.XLOOKUP(Sales_Pipeline[[#This Row],[Account]],Accounts!$A$2:$A$86,Accounts!$F$2:$F$86),"")</f>
        <v>United States</v>
      </c>
      <c r="H480" t="s">
        <v>57</v>
      </c>
      <c r="I480" s="3">
        <v>42748</v>
      </c>
      <c r="J480" s="3">
        <v>42821</v>
      </c>
      <c r="K480" s="8" t="str">
        <f>IF(Sales_Pipeline[[#This Row],[Close_Date]]="","",TEXT(Sales_Pipeline[[#This Row],[Close_Date]],"ddd"))</f>
        <v>Mon</v>
      </c>
      <c r="L480" s="8" t="str">
        <f>IF(Sales_Pipeline[[#This Row],[Close_Date]]="","",TEXT(Sales_Pipeline[[#This Row],[Close_Date]],"mmm"))</f>
        <v>Mar</v>
      </c>
      <c r="M480" s="8" t="str">
        <f>IF(Sales_Pipeline[[#This Row],[Close_Date]]="","","Q"&amp;ROUNDUP(MONTH(Sales_Pipeline[[#This Row],[Close_Date]])/3,0))</f>
        <v>Q1</v>
      </c>
      <c r="N480" s="2" cm="1">
        <f t="array" ref="N480">IFERROR(_xlfn.IFS(Sales_Pipeline[[#This Row],[Deal_Stage]]="Won",_xlfn.XLOOKUP(Sales_Pipeline[[#This Row],[Product]],Products!$A$2:$A$8,Products!$C$2:$C$8),Sales_Pipeline[[#This Row],[Deal_Stage]]="Lost",_xlfn.XLOOKUP(Sales_Pipeline[[#This Row],[Product]],Products!$A$2:$A$8,Products!$C$2:$C$8)),"")</f>
        <v>55</v>
      </c>
      <c r="O480" s="2">
        <v>58</v>
      </c>
    </row>
    <row r="481" spans="1:15" x14ac:dyDescent="0.3">
      <c r="A481" t="s">
        <v>626</v>
      </c>
      <c r="B481" t="s">
        <v>36</v>
      </c>
      <c r="C481" t="str">
        <f>_xlfn.XLOOKUP(Sales_Pipeline[[#This Row],[Sales_Agent]],Sales_Teams[Sales_Agent],Sales_Teams[Manager])</f>
        <v>Celia Rouche</v>
      </c>
      <c r="D481" t="str">
        <f>_xlfn.XLOOKUP(Sales_Pipeline[[#This Row],[Manager]],Sales_Teams[Manager],Sales_Teams[Regional_Office])</f>
        <v>West</v>
      </c>
      <c r="E481" t="s">
        <v>76</v>
      </c>
      <c r="F481" t="s">
        <v>103</v>
      </c>
      <c r="G481" t="str">
        <f>IFERROR(_xlfn.XLOOKUP(Sales_Pipeline[[#This Row],[Account]],Accounts!$A$2:$A$86,Accounts!$F$2:$F$86),"")</f>
        <v>United States</v>
      </c>
      <c r="H481" t="s">
        <v>77</v>
      </c>
      <c r="I481" s="3">
        <v>42748</v>
      </c>
      <c r="K481" s="8" t="str">
        <f>IF(Sales_Pipeline[[#This Row],[Close_Date]]="","",TEXT(Sales_Pipeline[[#This Row],[Close_Date]],"ddd"))</f>
        <v/>
      </c>
      <c r="L481" s="8" t="str">
        <f>IF(Sales_Pipeline[[#This Row],[Close_Date]]="","",TEXT(Sales_Pipeline[[#This Row],[Close_Date]],"mmm"))</f>
        <v/>
      </c>
      <c r="M481" s="8" t="str">
        <f>IF(Sales_Pipeline[[#This Row],[Close_Date]]="","","Q"&amp;ROUNDUP(MONTH(Sales_Pipeline[[#This Row],[Close_Date]])/3,0))</f>
        <v/>
      </c>
      <c r="N481" s="2" t="str" cm="1">
        <f t="array" ref="N481">IFERROR(_xlfn.IFS(Sales_Pipeline[[#This Row],[Deal_Stage]]="Won",_xlfn.XLOOKUP(Sales_Pipeline[[#This Row],[Product]],Products!$A$2:$A$8,Products!$C$2:$C$8),Sales_Pipeline[[#This Row],[Deal_Stage]]="Lost",_xlfn.XLOOKUP(Sales_Pipeline[[#This Row],[Product]],Products!$A$2:$A$8,Products!$C$2:$C$8)),"")</f>
        <v/>
      </c>
      <c r="O481" s="2">
        <v>0</v>
      </c>
    </row>
    <row r="482" spans="1:15" x14ac:dyDescent="0.3">
      <c r="A482" t="s">
        <v>627</v>
      </c>
      <c r="B482" t="s">
        <v>40</v>
      </c>
      <c r="C482" t="str">
        <f>_xlfn.XLOOKUP(Sales_Pipeline[[#This Row],[Sales_Agent]],Sales_Teams[Sales_Agent],Sales_Teams[Manager])</f>
        <v>Summer Sewald</v>
      </c>
      <c r="D482" t="str">
        <f>_xlfn.XLOOKUP(Sales_Pipeline[[#This Row],[Manager]],Sales_Teams[Manager],Sales_Teams[Regional_Office])</f>
        <v>West</v>
      </c>
      <c r="E482" t="s">
        <v>8953</v>
      </c>
      <c r="F482" t="s">
        <v>533</v>
      </c>
      <c r="G482" t="str">
        <f>IFERROR(_xlfn.XLOOKUP(Sales_Pipeline[[#This Row],[Account]],Accounts!$A$2:$A$86,Accounts!$F$2:$F$86),"")</f>
        <v>United States</v>
      </c>
      <c r="H482" t="s">
        <v>77</v>
      </c>
      <c r="I482" s="3">
        <v>42748</v>
      </c>
      <c r="K482" s="8" t="str">
        <f>IF(Sales_Pipeline[[#This Row],[Close_Date]]="","",TEXT(Sales_Pipeline[[#This Row],[Close_Date]],"ddd"))</f>
        <v/>
      </c>
      <c r="L482" s="8" t="str">
        <f>IF(Sales_Pipeline[[#This Row],[Close_Date]]="","",TEXT(Sales_Pipeline[[#This Row],[Close_Date]],"mmm"))</f>
        <v/>
      </c>
      <c r="M482" s="8" t="str">
        <f>IF(Sales_Pipeline[[#This Row],[Close_Date]]="","","Q"&amp;ROUNDUP(MONTH(Sales_Pipeline[[#This Row],[Close_Date]])/3,0))</f>
        <v/>
      </c>
      <c r="N482" s="2" t="str" cm="1">
        <f t="array" ref="N482">IFERROR(_xlfn.IFS(Sales_Pipeline[[#This Row],[Deal_Stage]]="Won",_xlfn.XLOOKUP(Sales_Pipeline[[#This Row],[Product]],Products!$A$2:$A$8,Products!$C$2:$C$8),Sales_Pipeline[[#This Row],[Deal_Stage]]="Lost",_xlfn.XLOOKUP(Sales_Pipeline[[#This Row],[Product]],Products!$A$2:$A$8,Products!$C$2:$C$8)),"")</f>
        <v/>
      </c>
      <c r="O482" s="2">
        <v>0</v>
      </c>
    </row>
    <row r="483" spans="1:15" x14ac:dyDescent="0.3">
      <c r="A483" t="s">
        <v>628</v>
      </c>
      <c r="B483" t="s">
        <v>43</v>
      </c>
      <c r="C483" t="str">
        <f>_xlfn.XLOOKUP(Sales_Pipeline[[#This Row],[Sales_Agent]],Sales_Teams[Sales_Agent],Sales_Teams[Manager])</f>
        <v>Summer Sewald</v>
      </c>
      <c r="D483" t="str">
        <f>_xlfn.XLOOKUP(Sales_Pipeline[[#This Row],[Manager]],Sales_Teams[Manager],Sales_Teams[Regional_Office])</f>
        <v>West</v>
      </c>
      <c r="E483" t="s">
        <v>8953</v>
      </c>
      <c r="F483" t="s">
        <v>175</v>
      </c>
      <c r="G483" t="str">
        <f>IFERROR(_xlfn.XLOOKUP(Sales_Pipeline[[#This Row],[Account]],Accounts!$A$2:$A$86,Accounts!$F$2:$F$86),"")</f>
        <v>Brazil</v>
      </c>
      <c r="H483" t="s">
        <v>57</v>
      </c>
      <c r="I483" s="3">
        <v>42748</v>
      </c>
      <c r="J483" s="3">
        <v>42815</v>
      </c>
      <c r="K483" s="8" t="str">
        <f>IF(Sales_Pipeline[[#This Row],[Close_Date]]="","",TEXT(Sales_Pipeline[[#This Row],[Close_Date]],"ddd"))</f>
        <v>Tue</v>
      </c>
      <c r="L483" s="8" t="str">
        <f>IF(Sales_Pipeline[[#This Row],[Close_Date]]="","",TEXT(Sales_Pipeline[[#This Row],[Close_Date]],"mmm"))</f>
        <v>Mar</v>
      </c>
      <c r="M483" s="8" t="str">
        <f>IF(Sales_Pipeline[[#This Row],[Close_Date]]="","","Q"&amp;ROUNDUP(MONTH(Sales_Pipeline[[#This Row],[Close_Date]])/3,0))</f>
        <v>Q1</v>
      </c>
      <c r="N483" s="2" cm="1">
        <f t="array" ref="N483">IFERROR(_xlfn.IFS(Sales_Pipeline[[#This Row],[Deal_Stage]]="Won",_xlfn.XLOOKUP(Sales_Pipeline[[#This Row],[Product]],Products!$A$2:$A$8,Products!$C$2:$C$8),Sales_Pipeline[[#This Row],[Deal_Stage]]="Lost",_xlfn.XLOOKUP(Sales_Pipeline[[#This Row],[Product]],Products!$A$2:$A$8,Products!$C$2:$C$8)),"")</f>
        <v>4821</v>
      </c>
      <c r="O483" s="2">
        <v>4453</v>
      </c>
    </row>
    <row r="484" spans="1:15" x14ac:dyDescent="0.3">
      <c r="A484" t="s">
        <v>629</v>
      </c>
      <c r="B484" t="s">
        <v>42</v>
      </c>
      <c r="C484" t="str">
        <f>_xlfn.XLOOKUP(Sales_Pipeline[[#This Row],[Sales_Agent]],Sales_Teams[Sales_Agent],Sales_Teams[Manager])</f>
        <v>Summer Sewald</v>
      </c>
      <c r="D484" t="str">
        <f>_xlfn.XLOOKUP(Sales_Pipeline[[#This Row],[Manager]],Sales_Teams[Manager],Sales_Teams[Regional_Office])</f>
        <v>West</v>
      </c>
      <c r="E484" t="s">
        <v>61</v>
      </c>
      <c r="F484" t="s">
        <v>185</v>
      </c>
      <c r="G484" t="str">
        <f>IFERROR(_xlfn.XLOOKUP(Sales_Pipeline[[#This Row],[Account]],Accounts!$A$2:$A$86,Accounts!$F$2:$F$86),"")</f>
        <v>United States</v>
      </c>
      <c r="H484" t="s">
        <v>82</v>
      </c>
      <c r="I484" s="3">
        <v>42748</v>
      </c>
      <c r="J484" s="3">
        <v>42863</v>
      </c>
      <c r="K484" s="8" t="str">
        <f>IF(Sales_Pipeline[[#This Row],[Close_Date]]="","",TEXT(Sales_Pipeline[[#This Row],[Close_Date]],"ddd"))</f>
        <v>Mon</v>
      </c>
      <c r="L484" s="8" t="str">
        <f>IF(Sales_Pipeline[[#This Row],[Close_Date]]="","",TEXT(Sales_Pipeline[[#This Row],[Close_Date]],"mmm"))</f>
        <v>May</v>
      </c>
      <c r="M484" s="8" t="str">
        <f>IF(Sales_Pipeline[[#This Row],[Close_Date]]="","","Q"&amp;ROUNDUP(MONTH(Sales_Pipeline[[#This Row],[Close_Date]])/3,0))</f>
        <v>Q2</v>
      </c>
      <c r="N484" s="2" cm="1">
        <f t="array" ref="N484">IFERROR(_xlfn.IFS(Sales_Pipeline[[#This Row],[Deal_Stage]]="Won",_xlfn.XLOOKUP(Sales_Pipeline[[#This Row],[Product]],Products!$A$2:$A$8,Products!$C$2:$C$8),Sales_Pipeline[[#This Row],[Deal_Stage]]="Lost",_xlfn.XLOOKUP(Sales_Pipeline[[#This Row],[Product]],Products!$A$2:$A$8,Products!$C$2:$C$8)),"")</f>
        <v>55</v>
      </c>
      <c r="O484" s="2">
        <v>0</v>
      </c>
    </row>
    <row r="485" spans="1:15" x14ac:dyDescent="0.3">
      <c r="A485" t="s">
        <v>630</v>
      </c>
      <c r="B485" t="s">
        <v>42</v>
      </c>
      <c r="C485" t="str">
        <f>_xlfn.XLOOKUP(Sales_Pipeline[[#This Row],[Sales_Agent]],Sales_Teams[Sales_Agent],Sales_Teams[Manager])</f>
        <v>Summer Sewald</v>
      </c>
      <c r="D485" t="str">
        <f>_xlfn.XLOOKUP(Sales_Pipeline[[#This Row],[Manager]],Sales_Teams[Manager],Sales_Teams[Regional_Office])</f>
        <v>West</v>
      </c>
      <c r="E485" t="s">
        <v>63</v>
      </c>
      <c r="F485" t="s">
        <v>175</v>
      </c>
      <c r="G485" t="str">
        <f>IFERROR(_xlfn.XLOOKUP(Sales_Pipeline[[#This Row],[Account]],Accounts!$A$2:$A$86,Accounts!$F$2:$F$86),"")</f>
        <v>Brazil</v>
      </c>
      <c r="H485" t="s">
        <v>57</v>
      </c>
      <c r="I485" s="3">
        <v>42748</v>
      </c>
      <c r="J485" s="3">
        <v>42808</v>
      </c>
      <c r="K485" s="8" t="str">
        <f>IF(Sales_Pipeline[[#This Row],[Close_Date]]="","",TEXT(Sales_Pipeline[[#This Row],[Close_Date]],"ddd"))</f>
        <v>Tue</v>
      </c>
      <c r="L485" s="8" t="str">
        <f>IF(Sales_Pipeline[[#This Row],[Close_Date]]="","",TEXT(Sales_Pipeline[[#This Row],[Close_Date]],"mmm"))</f>
        <v>Mar</v>
      </c>
      <c r="M485" s="8" t="str">
        <f>IF(Sales_Pipeline[[#This Row],[Close_Date]]="","","Q"&amp;ROUNDUP(MONTH(Sales_Pipeline[[#This Row],[Close_Date]])/3,0))</f>
        <v>Q1</v>
      </c>
      <c r="N485" s="2" cm="1">
        <f t="array" ref="N485">IFERROR(_xlfn.IFS(Sales_Pipeline[[#This Row],[Deal_Stage]]="Won",_xlfn.XLOOKUP(Sales_Pipeline[[#This Row],[Product]],Products!$A$2:$A$8,Products!$C$2:$C$8),Sales_Pipeline[[#This Row],[Deal_Stage]]="Lost",_xlfn.XLOOKUP(Sales_Pipeline[[#This Row],[Product]],Products!$A$2:$A$8,Products!$C$2:$C$8)),"")</f>
        <v>550</v>
      </c>
      <c r="O485" s="2">
        <v>619</v>
      </c>
    </row>
    <row r="486" spans="1:15" x14ac:dyDescent="0.3">
      <c r="A486" t="s">
        <v>631</v>
      </c>
      <c r="B486" t="s">
        <v>45</v>
      </c>
      <c r="C486" t="str">
        <f>_xlfn.XLOOKUP(Sales_Pipeline[[#This Row],[Sales_Agent]],Sales_Teams[Sales_Agent],Sales_Teams[Manager])</f>
        <v>Summer Sewald</v>
      </c>
      <c r="D486" t="str">
        <f>_xlfn.XLOOKUP(Sales_Pipeline[[#This Row],[Manager]],Sales_Teams[Manager],Sales_Teams[Regional_Office])</f>
        <v>West</v>
      </c>
      <c r="E486" t="s">
        <v>84</v>
      </c>
      <c r="F486" t="s">
        <v>120</v>
      </c>
      <c r="G486" t="str">
        <f>IFERROR(_xlfn.XLOOKUP(Sales_Pipeline[[#This Row],[Account]],Accounts!$A$2:$A$86,Accounts!$F$2:$F$86),"")</f>
        <v>United States</v>
      </c>
      <c r="H486" t="s">
        <v>57</v>
      </c>
      <c r="I486" s="3">
        <v>42748</v>
      </c>
      <c r="J486" s="3">
        <v>42869</v>
      </c>
      <c r="K486" s="8" t="str">
        <f>IF(Sales_Pipeline[[#This Row],[Close_Date]]="","",TEXT(Sales_Pipeline[[#This Row],[Close_Date]],"ddd"))</f>
        <v>Sun</v>
      </c>
      <c r="L486" s="8" t="str">
        <f>IF(Sales_Pipeline[[#This Row],[Close_Date]]="","",TEXT(Sales_Pipeline[[#This Row],[Close_Date]],"mmm"))</f>
        <v>May</v>
      </c>
      <c r="M486" s="8" t="str">
        <f>IF(Sales_Pipeline[[#This Row],[Close_Date]]="","","Q"&amp;ROUNDUP(MONTH(Sales_Pipeline[[#This Row],[Close_Date]])/3,0))</f>
        <v>Q2</v>
      </c>
      <c r="N486" s="2" cm="1">
        <f t="array" ref="N486">IFERROR(_xlfn.IFS(Sales_Pipeline[[#This Row],[Deal_Stage]]="Won",_xlfn.XLOOKUP(Sales_Pipeline[[#This Row],[Product]],Products!$A$2:$A$8,Products!$C$2:$C$8),Sales_Pipeline[[#This Row],[Deal_Stage]]="Lost",_xlfn.XLOOKUP(Sales_Pipeline[[#This Row],[Product]],Products!$A$2:$A$8,Products!$C$2:$C$8)),"")</f>
        <v>5482</v>
      </c>
      <c r="O486" s="2">
        <v>5163</v>
      </c>
    </row>
    <row r="487" spans="1:15" x14ac:dyDescent="0.3">
      <c r="A487" t="s">
        <v>632</v>
      </c>
      <c r="B487" t="s">
        <v>45</v>
      </c>
      <c r="C487" t="str">
        <f>_xlfn.XLOOKUP(Sales_Pipeline[[#This Row],[Sales_Agent]],Sales_Teams[Sales_Agent],Sales_Teams[Manager])</f>
        <v>Summer Sewald</v>
      </c>
      <c r="D487" t="str">
        <f>_xlfn.XLOOKUP(Sales_Pipeline[[#This Row],[Manager]],Sales_Teams[Manager],Sales_Teams[Regional_Office])</f>
        <v>West</v>
      </c>
      <c r="E487" t="s">
        <v>8953</v>
      </c>
      <c r="F487" t="s">
        <v>125</v>
      </c>
      <c r="G487" t="str">
        <f>IFERROR(_xlfn.XLOOKUP(Sales_Pipeline[[#This Row],[Account]],Accounts!$A$2:$A$86,Accounts!$F$2:$F$86),"")</f>
        <v>United States</v>
      </c>
      <c r="H487" t="s">
        <v>57</v>
      </c>
      <c r="I487" s="3">
        <v>42748</v>
      </c>
      <c r="J487" s="3">
        <v>42819</v>
      </c>
      <c r="K487" s="8" t="str">
        <f>IF(Sales_Pipeline[[#This Row],[Close_Date]]="","",TEXT(Sales_Pipeline[[#This Row],[Close_Date]],"ddd"))</f>
        <v>Sat</v>
      </c>
      <c r="L487" s="8" t="str">
        <f>IF(Sales_Pipeline[[#This Row],[Close_Date]]="","",TEXT(Sales_Pipeline[[#This Row],[Close_Date]],"mmm"))</f>
        <v>Mar</v>
      </c>
      <c r="M487" s="8" t="str">
        <f>IF(Sales_Pipeline[[#This Row],[Close_Date]]="","","Q"&amp;ROUNDUP(MONTH(Sales_Pipeline[[#This Row],[Close_Date]])/3,0))</f>
        <v>Q1</v>
      </c>
      <c r="N487" s="2" cm="1">
        <f t="array" ref="N487">IFERROR(_xlfn.IFS(Sales_Pipeline[[#This Row],[Deal_Stage]]="Won",_xlfn.XLOOKUP(Sales_Pipeline[[#This Row],[Product]],Products!$A$2:$A$8,Products!$C$2:$C$8),Sales_Pipeline[[#This Row],[Deal_Stage]]="Lost",_xlfn.XLOOKUP(Sales_Pipeline[[#This Row],[Product]],Products!$A$2:$A$8,Products!$C$2:$C$8)),"")</f>
        <v>4821</v>
      </c>
      <c r="O487" s="2">
        <v>4071</v>
      </c>
    </row>
    <row r="488" spans="1:15" x14ac:dyDescent="0.3">
      <c r="A488" t="s">
        <v>633</v>
      </c>
      <c r="B488" t="s">
        <v>29</v>
      </c>
      <c r="C488" t="str">
        <f>_xlfn.XLOOKUP(Sales_Pipeline[[#This Row],[Sales_Agent]],Sales_Teams[Sales_Agent],Sales_Teams[Manager])</f>
        <v>Rocco Neubert</v>
      </c>
      <c r="D488" t="str">
        <f>_xlfn.XLOOKUP(Sales_Pipeline[[#This Row],[Manager]],Sales_Teams[Manager],Sales_Teams[Regional_Office])</f>
        <v>East</v>
      </c>
      <c r="E488" t="s">
        <v>61</v>
      </c>
      <c r="F488" t="s">
        <v>225</v>
      </c>
      <c r="G488" t="str">
        <f>IFERROR(_xlfn.XLOOKUP(Sales_Pipeline[[#This Row],[Account]],Accounts!$A$2:$A$86,Accounts!$F$2:$F$86),"")</f>
        <v>United States</v>
      </c>
      <c r="H488" t="s">
        <v>57</v>
      </c>
      <c r="I488" s="3">
        <v>42748</v>
      </c>
      <c r="J488" s="3">
        <v>42863</v>
      </c>
      <c r="K488" s="8" t="str">
        <f>IF(Sales_Pipeline[[#This Row],[Close_Date]]="","",TEXT(Sales_Pipeline[[#This Row],[Close_Date]],"ddd"))</f>
        <v>Mon</v>
      </c>
      <c r="L488" s="8" t="str">
        <f>IF(Sales_Pipeline[[#This Row],[Close_Date]]="","",TEXT(Sales_Pipeline[[#This Row],[Close_Date]],"mmm"))</f>
        <v>May</v>
      </c>
      <c r="M488" s="8" t="str">
        <f>IF(Sales_Pipeline[[#This Row],[Close_Date]]="","","Q"&amp;ROUNDUP(MONTH(Sales_Pipeline[[#This Row],[Close_Date]])/3,0))</f>
        <v>Q2</v>
      </c>
      <c r="N488" s="2" cm="1">
        <f t="array" ref="N488">IFERROR(_xlfn.IFS(Sales_Pipeline[[#This Row],[Deal_Stage]]="Won",_xlfn.XLOOKUP(Sales_Pipeline[[#This Row],[Product]],Products!$A$2:$A$8,Products!$C$2:$C$8),Sales_Pipeline[[#This Row],[Deal_Stage]]="Lost",_xlfn.XLOOKUP(Sales_Pipeline[[#This Row],[Product]],Products!$A$2:$A$8,Products!$C$2:$C$8)),"")</f>
        <v>55</v>
      </c>
      <c r="O488" s="2">
        <v>56</v>
      </c>
    </row>
    <row r="489" spans="1:15" x14ac:dyDescent="0.3">
      <c r="A489" t="s">
        <v>634</v>
      </c>
      <c r="B489" t="s">
        <v>32</v>
      </c>
      <c r="C489" t="str">
        <f>_xlfn.XLOOKUP(Sales_Pipeline[[#This Row],[Sales_Agent]],Sales_Teams[Sales_Agent],Sales_Teams[Manager])</f>
        <v>Celia Rouche</v>
      </c>
      <c r="D489" t="str">
        <f>_xlfn.XLOOKUP(Sales_Pipeline[[#This Row],[Manager]],Sales_Teams[Manager],Sales_Teams[Regional_Office])</f>
        <v>West</v>
      </c>
      <c r="E489" t="s">
        <v>61</v>
      </c>
      <c r="G489" t="str">
        <f>IFERROR(_xlfn.XLOOKUP(Sales_Pipeline[[#This Row],[Account]],Accounts!$A$2:$A$86,Accounts!$F$2:$F$86),"")</f>
        <v/>
      </c>
      <c r="H489" t="s">
        <v>77</v>
      </c>
      <c r="I489" s="3">
        <v>42748</v>
      </c>
      <c r="K489" s="8" t="str">
        <f>IF(Sales_Pipeline[[#This Row],[Close_Date]]="","",TEXT(Sales_Pipeline[[#This Row],[Close_Date]],"ddd"))</f>
        <v/>
      </c>
      <c r="L489" s="8" t="str">
        <f>IF(Sales_Pipeline[[#This Row],[Close_Date]]="","",TEXT(Sales_Pipeline[[#This Row],[Close_Date]],"mmm"))</f>
        <v/>
      </c>
      <c r="M489" s="8" t="str">
        <f>IF(Sales_Pipeline[[#This Row],[Close_Date]]="","","Q"&amp;ROUNDUP(MONTH(Sales_Pipeline[[#This Row],[Close_Date]])/3,0))</f>
        <v/>
      </c>
      <c r="N489" s="2" t="str" cm="1">
        <f t="array" ref="N489">IFERROR(_xlfn.IFS(Sales_Pipeline[[#This Row],[Deal_Stage]]="Won",_xlfn.XLOOKUP(Sales_Pipeline[[#This Row],[Product]],Products!$A$2:$A$8,Products!$C$2:$C$8),Sales_Pipeline[[#This Row],[Deal_Stage]]="Lost",_xlfn.XLOOKUP(Sales_Pipeline[[#This Row],[Product]],Products!$A$2:$A$8,Products!$C$2:$C$8)),"")</f>
        <v/>
      </c>
      <c r="O489" s="2">
        <v>0</v>
      </c>
    </row>
    <row r="490" spans="1:15" x14ac:dyDescent="0.3">
      <c r="A490" t="s">
        <v>635</v>
      </c>
      <c r="B490" t="s">
        <v>17</v>
      </c>
      <c r="C490" t="str">
        <f>_xlfn.XLOOKUP(Sales_Pipeline[[#This Row],[Sales_Agent]],Sales_Teams[Sales_Agent],Sales_Teams[Manager])</f>
        <v>Cara Losch</v>
      </c>
      <c r="D490" t="str">
        <f>_xlfn.XLOOKUP(Sales_Pipeline[[#This Row],[Manager]],Sales_Teams[Manager],Sales_Teams[Regional_Office])</f>
        <v>East</v>
      </c>
      <c r="E490" t="s">
        <v>76</v>
      </c>
      <c r="F490" t="s">
        <v>344</v>
      </c>
      <c r="G490" t="str">
        <f>IFERROR(_xlfn.XLOOKUP(Sales_Pipeline[[#This Row],[Account]],Accounts!$A$2:$A$86,Accounts!$F$2:$F$86),"")</f>
        <v>Romania</v>
      </c>
      <c r="H490" t="s">
        <v>82</v>
      </c>
      <c r="I490" s="3">
        <v>42748</v>
      </c>
      <c r="J490" s="3">
        <v>42825</v>
      </c>
      <c r="K490" s="8" t="str">
        <f>IF(Sales_Pipeline[[#This Row],[Close_Date]]="","",TEXT(Sales_Pipeline[[#This Row],[Close_Date]],"ddd"))</f>
        <v>Fri</v>
      </c>
      <c r="L490" s="8" t="str">
        <f>IF(Sales_Pipeline[[#This Row],[Close_Date]]="","",TEXT(Sales_Pipeline[[#This Row],[Close_Date]],"mmm"))</f>
        <v>Mar</v>
      </c>
      <c r="M490" s="8" t="str">
        <f>IF(Sales_Pipeline[[#This Row],[Close_Date]]="","","Q"&amp;ROUNDUP(MONTH(Sales_Pipeline[[#This Row],[Close_Date]])/3,0))</f>
        <v>Q1</v>
      </c>
      <c r="N490" s="2" cm="1">
        <f t="array" ref="N490">IFERROR(_xlfn.IFS(Sales_Pipeline[[#This Row],[Deal_Stage]]="Won",_xlfn.XLOOKUP(Sales_Pipeline[[#This Row],[Product]],Products!$A$2:$A$8,Products!$C$2:$C$8),Sales_Pipeline[[#This Row],[Deal_Stage]]="Lost",_xlfn.XLOOKUP(Sales_Pipeline[[#This Row],[Product]],Products!$A$2:$A$8,Products!$C$2:$C$8)),"")</f>
        <v>3393</v>
      </c>
      <c r="O490" s="2">
        <v>0</v>
      </c>
    </row>
    <row r="491" spans="1:15" x14ac:dyDescent="0.3">
      <c r="A491" t="s">
        <v>636</v>
      </c>
      <c r="B491" t="s">
        <v>28</v>
      </c>
      <c r="C491" t="str">
        <f>_xlfn.XLOOKUP(Sales_Pipeline[[#This Row],[Sales_Agent]],Sales_Teams[Sales_Agent],Sales_Teams[Manager])</f>
        <v>Rocco Neubert</v>
      </c>
      <c r="D491" t="str">
        <f>_xlfn.XLOOKUP(Sales_Pipeline[[#This Row],[Manager]],Sales_Teams[Manager],Sales_Teams[Regional_Office])</f>
        <v>East</v>
      </c>
      <c r="E491" t="s">
        <v>8953</v>
      </c>
      <c r="F491" t="s">
        <v>116</v>
      </c>
      <c r="G491" t="str">
        <f>IFERROR(_xlfn.XLOOKUP(Sales_Pipeline[[#This Row],[Account]],Accounts!$A$2:$A$86,Accounts!$F$2:$F$86),"")</f>
        <v>United States</v>
      </c>
      <c r="H491" t="s">
        <v>57</v>
      </c>
      <c r="I491" s="3">
        <v>42749</v>
      </c>
      <c r="J491" s="3">
        <v>42823</v>
      </c>
      <c r="K491" s="8" t="str">
        <f>IF(Sales_Pipeline[[#This Row],[Close_Date]]="","",TEXT(Sales_Pipeline[[#This Row],[Close_Date]],"ddd"))</f>
        <v>Wed</v>
      </c>
      <c r="L491" s="8" t="str">
        <f>IF(Sales_Pipeline[[#This Row],[Close_Date]]="","",TEXT(Sales_Pipeline[[#This Row],[Close_Date]],"mmm"))</f>
        <v>Mar</v>
      </c>
      <c r="M491" s="8" t="str">
        <f>IF(Sales_Pipeline[[#This Row],[Close_Date]]="","","Q"&amp;ROUNDUP(MONTH(Sales_Pipeline[[#This Row],[Close_Date]])/3,0))</f>
        <v>Q1</v>
      </c>
      <c r="N491" s="2" cm="1">
        <f t="array" ref="N491">IFERROR(_xlfn.IFS(Sales_Pipeline[[#This Row],[Deal_Stage]]="Won",_xlfn.XLOOKUP(Sales_Pipeline[[#This Row],[Product]],Products!$A$2:$A$8,Products!$C$2:$C$8),Sales_Pipeline[[#This Row],[Deal_Stage]]="Lost",_xlfn.XLOOKUP(Sales_Pipeline[[#This Row],[Product]],Products!$A$2:$A$8,Products!$C$2:$C$8)),"")</f>
        <v>4821</v>
      </c>
      <c r="O491" s="2">
        <v>4375</v>
      </c>
    </row>
    <row r="492" spans="1:15" x14ac:dyDescent="0.3">
      <c r="A492" t="s">
        <v>637</v>
      </c>
      <c r="B492" t="s">
        <v>40</v>
      </c>
      <c r="C492" t="str">
        <f>_xlfn.XLOOKUP(Sales_Pipeline[[#This Row],[Sales_Agent]],Sales_Teams[Sales_Agent],Sales_Teams[Manager])</f>
        <v>Summer Sewald</v>
      </c>
      <c r="D492" t="str">
        <f>_xlfn.XLOOKUP(Sales_Pipeline[[#This Row],[Manager]],Sales_Teams[Manager],Sales_Teams[Regional_Office])</f>
        <v>West</v>
      </c>
      <c r="E492" t="s">
        <v>76</v>
      </c>
      <c r="F492" t="s">
        <v>64</v>
      </c>
      <c r="G492" t="str">
        <f>IFERROR(_xlfn.XLOOKUP(Sales_Pipeline[[#This Row],[Account]],Accounts!$A$2:$A$86,Accounts!$F$2:$F$86),"")</f>
        <v>United States</v>
      </c>
      <c r="H492" t="s">
        <v>77</v>
      </c>
      <c r="I492" s="3">
        <v>42749</v>
      </c>
      <c r="K492" s="8" t="str">
        <f>IF(Sales_Pipeline[[#This Row],[Close_Date]]="","",TEXT(Sales_Pipeline[[#This Row],[Close_Date]],"ddd"))</f>
        <v/>
      </c>
      <c r="L492" s="8" t="str">
        <f>IF(Sales_Pipeline[[#This Row],[Close_Date]]="","",TEXT(Sales_Pipeline[[#This Row],[Close_Date]],"mmm"))</f>
        <v/>
      </c>
      <c r="M492" s="8" t="str">
        <f>IF(Sales_Pipeline[[#This Row],[Close_Date]]="","","Q"&amp;ROUNDUP(MONTH(Sales_Pipeline[[#This Row],[Close_Date]])/3,0))</f>
        <v/>
      </c>
      <c r="N492" s="2" t="str" cm="1">
        <f t="array" ref="N492">IFERROR(_xlfn.IFS(Sales_Pipeline[[#This Row],[Deal_Stage]]="Won",_xlfn.XLOOKUP(Sales_Pipeline[[#This Row],[Product]],Products!$A$2:$A$8,Products!$C$2:$C$8),Sales_Pipeline[[#This Row],[Deal_Stage]]="Lost",_xlfn.XLOOKUP(Sales_Pipeline[[#This Row],[Product]],Products!$A$2:$A$8,Products!$C$2:$C$8)),"")</f>
        <v/>
      </c>
      <c r="O492" s="2">
        <v>0</v>
      </c>
    </row>
    <row r="493" spans="1:15" x14ac:dyDescent="0.3">
      <c r="A493" t="s">
        <v>638</v>
      </c>
      <c r="B493" t="s">
        <v>43</v>
      </c>
      <c r="C493" t="str">
        <f>_xlfn.XLOOKUP(Sales_Pipeline[[#This Row],[Sales_Agent]],Sales_Teams[Sales_Agent],Sales_Teams[Manager])</f>
        <v>Summer Sewald</v>
      </c>
      <c r="D493" t="str">
        <f>_xlfn.XLOOKUP(Sales_Pipeline[[#This Row],[Manager]],Sales_Teams[Manager],Sales_Teams[Regional_Office])</f>
        <v>West</v>
      </c>
      <c r="E493" t="s">
        <v>63</v>
      </c>
      <c r="F493" t="s">
        <v>143</v>
      </c>
      <c r="G493" t="str">
        <f>IFERROR(_xlfn.XLOOKUP(Sales_Pipeline[[#This Row],[Account]],Accounts!$A$2:$A$86,Accounts!$F$2:$F$86),"")</f>
        <v>United States</v>
      </c>
      <c r="H493" t="s">
        <v>57</v>
      </c>
      <c r="I493" s="3">
        <v>42749</v>
      </c>
      <c r="J493" s="3">
        <v>42822</v>
      </c>
      <c r="K493" s="8" t="str">
        <f>IF(Sales_Pipeline[[#This Row],[Close_Date]]="","",TEXT(Sales_Pipeline[[#This Row],[Close_Date]],"ddd"))</f>
        <v>Tue</v>
      </c>
      <c r="L493" s="8" t="str">
        <f>IF(Sales_Pipeline[[#This Row],[Close_Date]]="","",TEXT(Sales_Pipeline[[#This Row],[Close_Date]],"mmm"))</f>
        <v>Mar</v>
      </c>
      <c r="M493" s="8" t="str">
        <f>IF(Sales_Pipeline[[#This Row],[Close_Date]]="","","Q"&amp;ROUNDUP(MONTH(Sales_Pipeline[[#This Row],[Close_Date]])/3,0))</f>
        <v>Q1</v>
      </c>
      <c r="N493" s="2" cm="1">
        <f t="array" ref="N493">IFERROR(_xlfn.IFS(Sales_Pipeline[[#This Row],[Deal_Stage]]="Won",_xlfn.XLOOKUP(Sales_Pipeline[[#This Row],[Product]],Products!$A$2:$A$8,Products!$C$2:$C$8),Sales_Pipeline[[#This Row],[Deal_Stage]]="Lost",_xlfn.XLOOKUP(Sales_Pipeline[[#This Row],[Product]],Products!$A$2:$A$8,Products!$C$2:$C$8)),"")</f>
        <v>550</v>
      </c>
      <c r="O493" s="2">
        <v>610</v>
      </c>
    </row>
    <row r="494" spans="1:15" x14ac:dyDescent="0.3">
      <c r="A494" t="s">
        <v>639</v>
      </c>
      <c r="B494" t="s">
        <v>32</v>
      </c>
      <c r="C494" t="str">
        <f>_xlfn.XLOOKUP(Sales_Pipeline[[#This Row],[Sales_Agent]],Sales_Teams[Sales_Agent],Sales_Teams[Manager])</f>
        <v>Celia Rouche</v>
      </c>
      <c r="D494" t="str">
        <f>_xlfn.XLOOKUP(Sales_Pipeline[[#This Row],[Manager]],Sales_Teams[Manager],Sales_Teams[Regional_Office])</f>
        <v>West</v>
      </c>
      <c r="E494" t="s">
        <v>63</v>
      </c>
      <c r="F494" t="s">
        <v>247</v>
      </c>
      <c r="G494" t="str">
        <f>IFERROR(_xlfn.XLOOKUP(Sales_Pipeline[[#This Row],[Account]],Accounts!$A$2:$A$86,Accounts!$F$2:$F$86),"")</f>
        <v>United States</v>
      </c>
      <c r="H494" t="s">
        <v>77</v>
      </c>
      <c r="I494" s="3">
        <v>42749</v>
      </c>
      <c r="K494" s="8" t="str">
        <f>IF(Sales_Pipeline[[#This Row],[Close_Date]]="","",TEXT(Sales_Pipeline[[#This Row],[Close_Date]],"ddd"))</f>
        <v/>
      </c>
      <c r="L494" s="8" t="str">
        <f>IF(Sales_Pipeline[[#This Row],[Close_Date]]="","",TEXT(Sales_Pipeline[[#This Row],[Close_Date]],"mmm"))</f>
        <v/>
      </c>
      <c r="M494" s="8" t="str">
        <f>IF(Sales_Pipeline[[#This Row],[Close_Date]]="","","Q"&amp;ROUNDUP(MONTH(Sales_Pipeline[[#This Row],[Close_Date]])/3,0))</f>
        <v/>
      </c>
      <c r="N494" s="2" t="str" cm="1">
        <f t="array" ref="N494">IFERROR(_xlfn.IFS(Sales_Pipeline[[#This Row],[Deal_Stage]]="Won",_xlfn.XLOOKUP(Sales_Pipeline[[#This Row],[Product]],Products!$A$2:$A$8,Products!$C$2:$C$8),Sales_Pipeline[[#This Row],[Deal_Stage]]="Lost",_xlfn.XLOOKUP(Sales_Pipeline[[#This Row],[Product]],Products!$A$2:$A$8,Products!$C$2:$C$8)),"")</f>
        <v/>
      </c>
      <c r="O494" s="2">
        <v>0</v>
      </c>
    </row>
    <row r="495" spans="1:15" x14ac:dyDescent="0.3">
      <c r="A495" t="s">
        <v>640</v>
      </c>
      <c r="B495" t="s">
        <v>32</v>
      </c>
      <c r="C495" t="str">
        <f>_xlfn.XLOOKUP(Sales_Pipeline[[#This Row],[Sales_Agent]],Sales_Teams[Sales_Agent],Sales_Teams[Manager])</f>
        <v>Celia Rouche</v>
      </c>
      <c r="D495" t="str">
        <f>_xlfn.XLOOKUP(Sales_Pipeline[[#This Row],[Manager]],Sales_Teams[Manager],Sales_Teams[Regional_Office])</f>
        <v>West</v>
      </c>
      <c r="E495" t="s">
        <v>76</v>
      </c>
      <c r="F495" t="s">
        <v>66</v>
      </c>
      <c r="G495" t="str">
        <f>IFERROR(_xlfn.XLOOKUP(Sales_Pipeline[[#This Row],[Account]],Accounts!$A$2:$A$86,Accounts!$F$2:$F$86),"")</f>
        <v>United States</v>
      </c>
      <c r="H495" t="s">
        <v>82</v>
      </c>
      <c r="I495" s="3">
        <v>42749</v>
      </c>
      <c r="J495" s="3">
        <v>42860</v>
      </c>
      <c r="K495" s="8" t="str">
        <f>IF(Sales_Pipeline[[#This Row],[Close_Date]]="","",TEXT(Sales_Pipeline[[#This Row],[Close_Date]],"ddd"))</f>
        <v>Fri</v>
      </c>
      <c r="L495" s="8" t="str">
        <f>IF(Sales_Pipeline[[#This Row],[Close_Date]]="","",TEXT(Sales_Pipeline[[#This Row],[Close_Date]],"mmm"))</f>
        <v>May</v>
      </c>
      <c r="M495" s="8" t="str">
        <f>IF(Sales_Pipeline[[#This Row],[Close_Date]]="","","Q"&amp;ROUNDUP(MONTH(Sales_Pipeline[[#This Row],[Close_Date]])/3,0))</f>
        <v>Q2</v>
      </c>
      <c r="N495" s="2" cm="1">
        <f t="array" ref="N495">IFERROR(_xlfn.IFS(Sales_Pipeline[[#This Row],[Deal_Stage]]="Won",_xlfn.XLOOKUP(Sales_Pipeline[[#This Row],[Product]],Products!$A$2:$A$8,Products!$C$2:$C$8),Sales_Pipeline[[#This Row],[Deal_Stage]]="Lost",_xlfn.XLOOKUP(Sales_Pipeline[[#This Row],[Product]],Products!$A$2:$A$8,Products!$C$2:$C$8)),"")</f>
        <v>3393</v>
      </c>
      <c r="O495" s="2">
        <v>0</v>
      </c>
    </row>
    <row r="496" spans="1:15" x14ac:dyDescent="0.3">
      <c r="A496" t="s">
        <v>641</v>
      </c>
      <c r="B496" t="s">
        <v>32</v>
      </c>
      <c r="C496" t="str">
        <f>_xlfn.XLOOKUP(Sales_Pipeline[[#This Row],[Sales_Agent]],Sales_Teams[Sales_Agent],Sales_Teams[Manager])</f>
        <v>Celia Rouche</v>
      </c>
      <c r="D496" t="str">
        <f>_xlfn.XLOOKUP(Sales_Pipeline[[#This Row],[Manager]],Sales_Teams[Manager],Sales_Teams[Regional_Office])</f>
        <v>West</v>
      </c>
      <c r="E496" t="s">
        <v>8953</v>
      </c>
      <c r="F496" t="s">
        <v>120</v>
      </c>
      <c r="G496" t="str">
        <f>IFERROR(_xlfn.XLOOKUP(Sales_Pipeline[[#This Row],[Account]],Accounts!$A$2:$A$86,Accounts!$F$2:$F$86),"")</f>
        <v>United States</v>
      </c>
      <c r="H496" t="s">
        <v>57</v>
      </c>
      <c r="I496" s="3">
        <v>42749</v>
      </c>
      <c r="J496" s="3">
        <v>42811</v>
      </c>
      <c r="K496" s="8" t="str">
        <f>IF(Sales_Pipeline[[#This Row],[Close_Date]]="","",TEXT(Sales_Pipeline[[#This Row],[Close_Date]],"ddd"))</f>
        <v>Fri</v>
      </c>
      <c r="L496" s="8" t="str">
        <f>IF(Sales_Pipeline[[#This Row],[Close_Date]]="","",TEXT(Sales_Pipeline[[#This Row],[Close_Date]],"mmm"))</f>
        <v>Mar</v>
      </c>
      <c r="M496" s="8" t="str">
        <f>IF(Sales_Pipeline[[#This Row],[Close_Date]]="","","Q"&amp;ROUNDUP(MONTH(Sales_Pipeline[[#This Row],[Close_Date]])/3,0))</f>
        <v>Q1</v>
      </c>
      <c r="N496" s="2" cm="1">
        <f t="array" ref="N496">IFERROR(_xlfn.IFS(Sales_Pipeline[[#This Row],[Deal_Stage]]="Won",_xlfn.XLOOKUP(Sales_Pipeline[[#This Row],[Product]],Products!$A$2:$A$8,Products!$C$2:$C$8),Sales_Pipeline[[#This Row],[Deal_Stage]]="Lost",_xlfn.XLOOKUP(Sales_Pipeline[[#This Row],[Product]],Products!$A$2:$A$8,Products!$C$2:$C$8)),"")</f>
        <v>4821</v>
      </c>
      <c r="O496" s="2">
        <v>4554</v>
      </c>
    </row>
    <row r="497" spans="1:15" x14ac:dyDescent="0.3">
      <c r="A497" t="s">
        <v>642</v>
      </c>
      <c r="B497" t="s">
        <v>23</v>
      </c>
      <c r="C497" t="str">
        <f>_xlfn.XLOOKUP(Sales_Pipeline[[#This Row],[Sales_Agent]],Sales_Teams[Sales_Agent],Sales_Teams[Manager])</f>
        <v>Cara Losch</v>
      </c>
      <c r="D497" t="str">
        <f>_xlfn.XLOOKUP(Sales_Pipeline[[#This Row],[Manager]],Sales_Teams[Manager],Sales_Teams[Regional_Office])</f>
        <v>East</v>
      </c>
      <c r="E497" t="s">
        <v>76</v>
      </c>
      <c r="F497" t="s">
        <v>216</v>
      </c>
      <c r="G497" t="str">
        <f>IFERROR(_xlfn.XLOOKUP(Sales_Pipeline[[#This Row],[Account]],Accounts!$A$2:$A$86,Accounts!$F$2:$F$86),"")</f>
        <v>United States</v>
      </c>
      <c r="H497" t="s">
        <v>57</v>
      </c>
      <c r="I497" s="3">
        <v>42749</v>
      </c>
      <c r="J497" s="3">
        <v>42873</v>
      </c>
      <c r="K497" s="8" t="str">
        <f>IF(Sales_Pipeline[[#This Row],[Close_Date]]="","",TEXT(Sales_Pipeline[[#This Row],[Close_Date]],"ddd"))</f>
        <v>Thu</v>
      </c>
      <c r="L497" s="8" t="str">
        <f>IF(Sales_Pipeline[[#This Row],[Close_Date]]="","",TEXT(Sales_Pipeline[[#This Row],[Close_Date]],"mmm"))</f>
        <v>May</v>
      </c>
      <c r="M497" s="8" t="str">
        <f>IF(Sales_Pipeline[[#This Row],[Close_Date]]="","","Q"&amp;ROUNDUP(MONTH(Sales_Pipeline[[#This Row],[Close_Date]])/3,0))</f>
        <v>Q2</v>
      </c>
      <c r="N497" s="2" cm="1">
        <f t="array" ref="N497">IFERROR(_xlfn.IFS(Sales_Pipeline[[#This Row],[Deal_Stage]]="Won",_xlfn.XLOOKUP(Sales_Pipeline[[#This Row],[Product]],Products!$A$2:$A$8,Products!$C$2:$C$8),Sales_Pipeline[[#This Row],[Deal_Stage]]="Lost",_xlfn.XLOOKUP(Sales_Pipeline[[#This Row],[Product]],Products!$A$2:$A$8,Products!$C$2:$C$8)),"")</f>
        <v>3393</v>
      </c>
      <c r="O497" s="2">
        <v>2880</v>
      </c>
    </row>
    <row r="498" spans="1:15" x14ac:dyDescent="0.3">
      <c r="A498" t="s">
        <v>643</v>
      </c>
      <c r="B498" t="s">
        <v>20</v>
      </c>
      <c r="C498" t="str">
        <f>_xlfn.XLOOKUP(Sales_Pipeline[[#This Row],[Sales_Agent]],Sales_Teams[Sales_Agent],Sales_Teams[Manager])</f>
        <v>Cara Losch</v>
      </c>
      <c r="D498" t="str">
        <f>_xlfn.XLOOKUP(Sales_Pipeline[[#This Row],[Manager]],Sales_Teams[Manager],Sales_Teams[Regional_Office])</f>
        <v>East</v>
      </c>
      <c r="E498" t="s">
        <v>84</v>
      </c>
      <c r="F498" t="s">
        <v>107</v>
      </c>
      <c r="G498" t="str">
        <f>IFERROR(_xlfn.XLOOKUP(Sales_Pipeline[[#This Row],[Account]],Accounts!$A$2:$A$86,Accounts!$F$2:$F$86),"")</f>
        <v>United States</v>
      </c>
      <c r="H498" t="s">
        <v>77</v>
      </c>
      <c r="I498" s="3">
        <v>42750</v>
      </c>
      <c r="K498" s="8" t="str">
        <f>IF(Sales_Pipeline[[#This Row],[Close_Date]]="","",TEXT(Sales_Pipeline[[#This Row],[Close_Date]],"ddd"))</f>
        <v/>
      </c>
      <c r="L498" s="8" t="str">
        <f>IF(Sales_Pipeline[[#This Row],[Close_Date]]="","",TEXT(Sales_Pipeline[[#This Row],[Close_Date]],"mmm"))</f>
        <v/>
      </c>
      <c r="M498" s="8" t="str">
        <f>IF(Sales_Pipeline[[#This Row],[Close_Date]]="","","Q"&amp;ROUNDUP(MONTH(Sales_Pipeline[[#This Row],[Close_Date]])/3,0))</f>
        <v/>
      </c>
      <c r="N498" s="2" t="str" cm="1">
        <f t="array" ref="N498">IFERROR(_xlfn.IFS(Sales_Pipeline[[#This Row],[Deal_Stage]]="Won",_xlfn.XLOOKUP(Sales_Pipeline[[#This Row],[Product]],Products!$A$2:$A$8,Products!$C$2:$C$8),Sales_Pipeline[[#This Row],[Deal_Stage]]="Lost",_xlfn.XLOOKUP(Sales_Pipeline[[#This Row],[Product]],Products!$A$2:$A$8,Products!$C$2:$C$8)),"")</f>
        <v/>
      </c>
      <c r="O498" s="2">
        <v>0</v>
      </c>
    </row>
    <row r="499" spans="1:15" x14ac:dyDescent="0.3">
      <c r="A499" t="s">
        <v>644</v>
      </c>
      <c r="B499" t="s">
        <v>20</v>
      </c>
      <c r="C499" t="str">
        <f>_xlfn.XLOOKUP(Sales_Pipeline[[#This Row],[Sales_Agent]],Sales_Teams[Sales_Agent],Sales_Teams[Manager])</f>
        <v>Cara Losch</v>
      </c>
      <c r="D499" t="str">
        <f>_xlfn.XLOOKUP(Sales_Pipeline[[#This Row],[Manager]],Sales_Teams[Manager],Sales_Teams[Regional_Office])</f>
        <v>East</v>
      </c>
      <c r="E499" t="s">
        <v>8953</v>
      </c>
      <c r="F499" t="s">
        <v>333</v>
      </c>
      <c r="G499" t="str">
        <f>IFERROR(_xlfn.XLOOKUP(Sales_Pipeline[[#This Row],[Account]],Accounts!$A$2:$A$86,Accounts!$F$2:$F$86),"")</f>
        <v>United States</v>
      </c>
      <c r="H499" t="s">
        <v>77</v>
      </c>
      <c r="I499" s="3">
        <v>42750</v>
      </c>
      <c r="K499" s="8" t="str">
        <f>IF(Sales_Pipeline[[#This Row],[Close_Date]]="","",TEXT(Sales_Pipeline[[#This Row],[Close_Date]],"ddd"))</f>
        <v/>
      </c>
      <c r="L499" s="8" t="str">
        <f>IF(Sales_Pipeline[[#This Row],[Close_Date]]="","",TEXT(Sales_Pipeline[[#This Row],[Close_Date]],"mmm"))</f>
        <v/>
      </c>
      <c r="M499" s="8" t="str">
        <f>IF(Sales_Pipeline[[#This Row],[Close_Date]]="","","Q"&amp;ROUNDUP(MONTH(Sales_Pipeline[[#This Row],[Close_Date]])/3,0))</f>
        <v/>
      </c>
      <c r="N499" s="2" t="str" cm="1">
        <f t="array" ref="N499">IFERROR(_xlfn.IFS(Sales_Pipeline[[#This Row],[Deal_Stage]]="Won",_xlfn.XLOOKUP(Sales_Pipeline[[#This Row],[Product]],Products!$A$2:$A$8,Products!$C$2:$C$8),Sales_Pipeline[[#This Row],[Deal_Stage]]="Lost",_xlfn.XLOOKUP(Sales_Pipeline[[#This Row],[Product]],Products!$A$2:$A$8,Products!$C$2:$C$8)),"")</f>
        <v/>
      </c>
      <c r="O499" s="2">
        <v>0</v>
      </c>
    </row>
    <row r="500" spans="1:15" x14ac:dyDescent="0.3">
      <c r="A500" t="s">
        <v>645</v>
      </c>
      <c r="B500" t="s">
        <v>20</v>
      </c>
      <c r="C500" t="str">
        <f>_xlfn.XLOOKUP(Sales_Pipeline[[#This Row],[Sales_Agent]],Sales_Teams[Sales_Agent],Sales_Teams[Manager])</f>
        <v>Cara Losch</v>
      </c>
      <c r="D500" t="str">
        <f>_xlfn.XLOOKUP(Sales_Pipeline[[#This Row],[Manager]],Sales_Teams[Manager],Sales_Teams[Regional_Office])</f>
        <v>East</v>
      </c>
      <c r="E500" t="s">
        <v>55</v>
      </c>
      <c r="F500" t="s">
        <v>256</v>
      </c>
      <c r="G500" t="str">
        <f>IFERROR(_xlfn.XLOOKUP(Sales_Pipeline[[#This Row],[Account]],Accounts!$A$2:$A$86,Accounts!$F$2:$F$86),"")</f>
        <v>United States</v>
      </c>
      <c r="H500" t="s">
        <v>82</v>
      </c>
      <c r="I500" s="3">
        <v>42750</v>
      </c>
      <c r="J500" s="3">
        <v>42857</v>
      </c>
      <c r="K500" s="8" t="str">
        <f>IF(Sales_Pipeline[[#This Row],[Close_Date]]="","",TEXT(Sales_Pipeline[[#This Row],[Close_Date]],"ddd"))</f>
        <v>Tue</v>
      </c>
      <c r="L500" s="8" t="str">
        <f>IF(Sales_Pipeline[[#This Row],[Close_Date]]="","",TEXT(Sales_Pipeline[[#This Row],[Close_Date]],"mmm"))</f>
        <v>May</v>
      </c>
      <c r="M500" s="8" t="str">
        <f>IF(Sales_Pipeline[[#This Row],[Close_Date]]="","","Q"&amp;ROUNDUP(MONTH(Sales_Pipeline[[#This Row],[Close_Date]])/3,0))</f>
        <v>Q2</v>
      </c>
      <c r="N500" s="2" cm="1">
        <f t="array" ref="N500">IFERROR(_xlfn.IFS(Sales_Pipeline[[#This Row],[Deal_Stage]]="Won",_xlfn.XLOOKUP(Sales_Pipeline[[#This Row],[Product]],Products!$A$2:$A$8,Products!$C$2:$C$8),Sales_Pipeline[[#This Row],[Deal_Stage]]="Lost",_xlfn.XLOOKUP(Sales_Pipeline[[#This Row],[Product]],Products!$A$2:$A$8,Products!$C$2:$C$8)),"")</f>
        <v>1096</v>
      </c>
      <c r="O500" s="2">
        <v>0</v>
      </c>
    </row>
    <row r="501" spans="1:15" x14ac:dyDescent="0.3">
      <c r="A501" t="s">
        <v>646</v>
      </c>
      <c r="B501" t="s">
        <v>38</v>
      </c>
      <c r="C501" t="str">
        <f>_xlfn.XLOOKUP(Sales_Pipeline[[#This Row],[Sales_Agent]],Sales_Teams[Sales_Agent],Sales_Teams[Manager])</f>
        <v>Celia Rouche</v>
      </c>
      <c r="D501" t="str">
        <f>_xlfn.XLOOKUP(Sales_Pipeline[[#This Row],[Manager]],Sales_Teams[Manager],Sales_Teams[Regional_Office])</f>
        <v>West</v>
      </c>
      <c r="E501" t="s">
        <v>61</v>
      </c>
      <c r="F501" t="s">
        <v>129</v>
      </c>
      <c r="G501" t="str">
        <f>IFERROR(_xlfn.XLOOKUP(Sales_Pipeline[[#This Row],[Account]],Accounts!$A$2:$A$86,Accounts!$F$2:$F$86),"")</f>
        <v>Jordan</v>
      </c>
      <c r="H501" t="s">
        <v>77</v>
      </c>
      <c r="I501" s="3">
        <v>42750</v>
      </c>
      <c r="K501" s="8" t="str">
        <f>IF(Sales_Pipeline[[#This Row],[Close_Date]]="","",TEXT(Sales_Pipeline[[#This Row],[Close_Date]],"ddd"))</f>
        <v/>
      </c>
      <c r="L501" s="8" t="str">
        <f>IF(Sales_Pipeline[[#This Row],[Close_Date]]="","",TEXT(Sales_Pipeline[[#This Row],[Close_Date]],"mmm"))</f>
        <v/>
      </c>
      <c r="M501" s="8" t="str">
        <f>IF(Sales_Pipeline[[#This Row],[Close_Date]]="","","Q"&amp;ROUNDUP(MONTH(Sales_Pipeline[[#This Row],[Close_Date]])/3,0))</f>
        <v/>
      </c>
      <c r="N501" s="2" t="str" cm="1">
        <f t="array" ref="N501">IFERROR(_xlfn.IFS(Sales_Pipeline[[#This Row],[Deal_Stage]]="Won",_xlfn.XLOOKUP(Sales_Pipeline[[#This Row],[Product]],Products!$A$2:$A$8,Products!$C$2:$C$8),Sales_Pipeline[[#This Row],[Deal_Stage]]="Lost",_xlfn.XLOOKUP(Sales_Pipeline[[#This Row],[Product]],Products!$A$2:$A$8,Products!$C$2:$C$8)),"")</f>
        <v/>
      </c>
      <c r="O501" s="2">
        <v>0</v>
      </c>
    </row>
    <row r="502" spans="1:15" x14ac:dyDescent="0.3">
      <c r="A502" t="s">
        <v>647</v>
      </c>
      <c r="B502" t="s">
        <v>37</v>
      </c>
      <c r="C502" t="str">
        <f>_xlfn.XLOOKUP(Sales_Pipeline[[#This Row],[Sales_Agent]],Sales_Teams[Sales_Agent],Sales_Teams[Manager])</f>
        <v>Celia Rouche</v>
      </c>
      <c r="D502" t="str">
        <f>_xlfn.XLOOKUP(Sales_Pipeline[[#This Row],[Manager]],Sales_Teams[Manager],Sales_Teams[Regional_Office])</f>
        <v>West</v>
      </c>
      <c r="E502" t="s">
        <v>61</v>
      </c>
      <c r="F502" t="s">
        <v>92</v>
      </c>
      <c r="G502" t="str">
        <f>IFERROR(_xlfn.XLOOKUP(Sales_Pipeline[[#This Row],[Account]],Accounts!$A$2:$A$86,Accounts!$F$2:$F$86),"")</f>
        <v>United States</v>
      </c>
      <c r="H502" t="s">
        <v>57</v>
      </c>
      <c r="I502" s="3">
        <v>42750</v>
      </c>
      <c r="J502" s="3">
        <v>42873</v>
      </c>
      <c r="K502" s="8" t="str">
        <f>IF(Sales_Pipeline[[#This Row],[Close_Date]]="","",TEXT(Sales_Pipeline[[#This Row],[Close_Date]],"ddd"))</f>
        <v>Thu</v>
      </c>
      <c r="L502" s="8" t="str">
        <f>IF(Sales_Pipeline[[#This Row],[Close_Date]]="","",TEXT(Sales_Pipeline[[#This Row],[Close_Date]],"mmm"))</f>
        <v>May</v>
      </c>
      <c r="M502" s="8" t="str">
        <f>IF(Sales_Pipeline[[#This Row],[Close_Date]]="","","Q"&amp;ROUNDUP(MONTH(Sales_Pipeline[[#This Row],[Close_Date]])/3,0))</f>
        <v>Q2</v>
      </c>
      <c r="N502" s="2" cm="1">
        <f t="array" ref="N502">IFERROR(_xlfn.IFS(Sales_Pipeline[[#This Row],[Deal_Stage]]="Won",_xlfn.XLOOKUP(Sales_Pipeline[[#This Row],[Product]],Products!$A$2:$A$8,Products!$C$2:$C$8),Sales_Pipeline[[#This Row],[Deal_Stage]]="Lost",_xlfn.XLOOKUP(Sales_Pipeline[[#This Row],[Product]],Products!$A$2:$A$8,Products!$C$2:$C$8)),"")</f>
        <v>55</v>
      </c>
      <c r="O502" s="2">
        <v>60</v>
      </c>
    </row>
    <row r="503" spans="1:15" x14ac:dyDescent="0.3">
      <c r="A503" t="s">
        <v>648</v>
      </c>
      <c r="B503" t="s">
        <v>45</v>
      </c>
      <c r="C503" t="str">
        <f>_xlfn.XLOOKUP(Sales_Pipeline[[#This Row],[Sales_Agent]],Sales_Teams[Sales_Agent],Sales_Teams[Manager])</f>
        <v>Summer Sewald</v>
      </c>
      <c r="D503" t="str">
        <f>_xlfn.XLOOKUP(Sales_Pipeline[[#This Row],[Manager]],Sales_Teams[Manager],Sales_Teams[Regional_Office])</f>
        <v>West</v>
      </c>
      <c r="E503" t="s">
        <v>63</v>
      </c>
      <c r="F503" t="s">
        <v>234</v>
      </c>
      <c r="G503" t="str">
        <f>IFERROR(_xlfn.XLOOKUP(Sales_Pipeline[[#This Row],[Account]],Accounts!$A$2:$A$86,Accounts!$F$2:$F$86),"")</f>
        <v>United States</v>
      </c>
      <c r="H503" t="s">
        <v>57</v>
      </c>
      <c r="I503" s="3">
        <v>42750</v>
      </c>
      <c r="J503" s="3">
        <v>42815</v>
      </c>
      <c r="K503" s="8" t="str">
        <f>IF(Sales_Pipeline[[#This Row],[Close_Date]]="","",TEXT(Sales_Pipeline[[#This Row],[Close_Date]],"ddd"))</f>
        <v>Tue</v>
      </c>
      <c r="L503" s="8" t="str">
        <f>IF(Sales_Pipeline[[#This Row],[Close_Date]]="","",TEXT(Sales_Pipeline[[#This Row],[Close_Date]],"mmm"))</f>
        <v>Mar</v>
      </c>
      <c r="M503" s="8" t="str">
        <f>IF(Sales_Pipeline[[#This Row],[Close_Date]]="","","Q"&amp;ROUNDUP(MONTH(Sales_Pipeline[[#This Row],[Close_Date]])/3,0))</f>
        <v>Q1</v>
      </c>
      <c r="N503" s="2" cm="1">
        <f t="array" ref="N503">IFERROR(_xlfn.IFS(Sales_Pipeline[[#This Row],[Deal_Stage]]="Won",_xlfn.XLOOKUP(Sales_Pipeline[[#This Row],[Product]],Products!$A$2:$A$8,Products!$C$2:$C$8),Sales_Pipeline[[#This Row],[Deal_Stage]]="Lost",_xlfn.XLOOKUP(Sales_Pipeline[[#This Row],[Product]],Products!$A$2:$A$8,Products!$C$2:$C$8)),"")</f>
        <v>550</v>
      </c>
      <c r="O503" s="2">
        <v>688</v>
      </c>
    </row>
    <row r="504" spans="1:15" x14ac:dyDescent="0.3">
      <c r="A504" t="s">
        <v>649</v>
      </c>
      <c r="B504" t="s">
        <v>45</v>
      </c>
      <c r="C504" t="str">
        <f>_xlfn.XLOOKUP(Sales_Pipeline[[#This Row],[Sales_Agent]],Sales_Teams[Sales_Agent],Sales_Teams[Manager])</f>
        <v>Summer Sewald</v>
      </c>
      <c r="D504" t="str">
        <f>_xlfn.XLOOKUP(Sales_Pipeline[[#This Row],[Manager]],Sales_Teams[Manager],Sales_Teams[Regional_Office])</f>
        <v>West</v>
      </c>
      <c r="E504" t="s">
        <v>84</v>
      </c>
      <c r="F504" t="s">
        <v>166</v>
      </c>
      <c r="G504" t="str">
        <f>IFERROR(_xlfn.XLOOKUP(Sales_Pipeline[[#This Row],[Account]],Accounts!$A$2:$A$86,Accounts!$F$2:$F$86),"")</f>
        <v>United States</v>
      </c>
      <c r="H504" t="s">
        <v>57</v>
      </c>
      <c r="I504" s="3">
        <v>42750</v>
      </c>
      <c r="J504" s="3">
        <v>42816</v>
      </c>
      <c r="K504" s="8" t="str">
        <f>IF(Sales_Pipeline[[#This Row],[Close_Date]]="","",TEXT(Sales_Pipeline[[#This Row],[Close_Date]],"ddd"))</f>
        <v>Wed</v>
      </c>
      <c r="L504" s="8" t="str">
        <f>IF(Sales_Pipeline[[#This Row],[Close_Date]]="","",TEXT(Sales_Pipeline[[#This Row],[Close_Date]],"mmm"))</f>
        <v>Mar</v>
      </c>
      <c r="M504" s="8" t="str">
        <f>IF(Sales_Pipeline[[#This Row],[Close_Date]]="","","Q"&amp;ROUNDUP(MONTH(Sales_Pipeline[[#This Row],[Close_Date]])/3,0))</f>
        <v>Q1</v>
      </c>
      <c r="N504" s="2" cm="1">
        <f t="array" ref="N504">IFERROR(_xlfn.IFS(Sales_Pipeline[[#This Row],[Deal_Stage]]="Won",_xlfn.XLOOKUP(Sales_Pipeline[[#This Row],[Product]],Products!$A$2:$A$8,Products!$C$2:$C$8),Sales_Pipeline[[#This Row],[Deal_Stage]]="Lost",_xlfn.XLOOKUP(Sales_Pipeline[[#This Row],[Product]],Products!$A$2:$A$8,Products!$C$2:$C$8)),"")</f>
        <v>5482</v>
      </c>
      <c r="O504" s="2">
        <v>6142</v>
      </c>
    </row>
    <row r="505" spans="1:15" x14ac:dyDescent="0.3">
      <c r="A505" t="s">
        <v>650</v>
      </c>
      <c r="B505" t="s">
        <v>45</v>
      </c>
      <c r="C505" t="str">
        <f>_xlfn.XLOOKUP(Sales_Pipeline[[#This Row],[Sales_Agent]],Sales_Teams[Sales_Agent],Sales_Teams[Manager])</f>
        <v>Summer Sewald</v>
      </c>
      <c r="D505" t="str">
        <f>_xlfn.XLOOKUP(Sales_Pipeline[[#This Row],[Manager]],Sales_Teams[Manager],Sales_Teams[Regional_Office])</f>
        <v>West</v>
      </c>
      <c r="E505" t="s">
        <v>8953</v>
      </c>
      <c r="F505" t="s">
        <v>125</v>
      </c>
      <c r="G505" t="str">
        <f>IFERROR(_xlfn.XLOOKUP(Sales_Pipeline[[#This Row],[Account]],Accounts!$A$2:$A$86,Accounts!$F$2:$F$86),"")</f>
        <v>United States</v>
      </c>
      <c r="H505" t="s">
        <v>57</v>
      </c>
      <c r="I505" s="3">
        <v>42750</v>
      </c>
      <c r="J505" s="3">
        <v>42825</v>
      </c>
      <c r="K505" s="8" t="str">
        <f>IF(Sales_Pipeline[[#This Row],[Close_Date]]="","",TEXT(Sales_Pipeline[[#This Row],[Close_Date]],"ddd"))</f>
        <v>Fri</v>
      </c>
      <c r="L505" s="8" t="str">
        <f>IF(Sales_Pipeline[[#This Row],[Close_Date]]="","",TEXT(Sales_Pipeline[[#This Row],[Close_Date]],"mmm"))</f>
        <v>Mar</v>
      </c>
      <c r="M505" s="8" t="str">
        <f>IF(Sales_Pipeline[[#This Row],[Close_Date]]="","","Q"&amp;ROUNDUP(MONTH(Sales_Pipeline[[#This Row],[Close_Date]])/3,0))</f>
        <v>Q1</v>
      </c>
      <c r="N505" s="2" cm="1">
        <f t="array" ref="N505">IFERROR(_xlfn.IFS(Sales_Pipeline[[#This Row],[Deal_Stage]]="Won",_xlfn.XLOOKUP(Sales_Pipeline[[#This Row],[Product]],Products!$A$2:$A$8,Products!$C$2:$C$8),Sales_Pipeline[[#This Row],[Deal_Stage]]="Lost",_xlfn.XLOOKUP(Sales_Pipeline[[#This Row],[Product]],Products!$A$2:$A$8,Products!$C$2:$C$8)),"")</f>
        <v>4821</v>
      </c>
      <c r="O505" s="2">
        <v>4939</v>
      </c>
    </row>
    <row r="506" spans="1:15" x14ac:dyDescent="0.3">
      <c r="A506" t="s">
        <v>651</v>
      </c>
      <c r="B506" t="s">
        <v>14</v>
      </c>
      <c r="C506" t="str">
        <f>_xlfn.XLOOKUP(Sales_Pipeline[[#This Row],[Sales_Agent]],Sales_Teams[Sales_Agent],Sales_Teams[Manager])</f>
        <v>Melvin Marxen</v>
      </c>
      <c r="D506" t="str">
        <f>_xlfn.XLOOKUP(Sales_Pipeline[[#This Row],[Manager]],Sales_Teams[Manager],Sales_Teams[Regional_Office])</f>
        <v>Central</v>
      </c>
      <c r="E506" t="s">
        <v>84</v>
      </c>
      <c r="F506" t="s">
        <v>105</v>
      </c>
      <c r="G506" t="str">
        <f>IFERROR(_xlfn.XLOOKUP(Sales_Pipeline[[#This Row],[Account]],Accounts!$A$2:$A$86,Accounts!$F$2:$F$86),"")</f>
        <v>United States</v>
      </c>
      <c r="H506" t="s">
        <v>57</v>
      </c>
      <c r="I506" s="3">
        <v>42750</v>
      </c>
      <c r="J506" s="3">
        <v>42870</v>
      </c>
      <c r="K506" s="8" t="str">
        <f>IF(Sales_Pipeline[[#This Row],[Close_Date]]="","",TEXT(Sales_Pipeline[[#This Row],[Close_Date]],"ddd"))</f>
        <v>Mon</v>
      </c>
      <c r="L506" s="8" t="str">
        <f>IF(Sales_Pipeline[[#This Row],[Close_Date]]="","",TEXT(Sales_Pipeline[[#This Row],[Close_Date]],"mmm"))</f>
        <v>May</v>
      </c>
      <c r="M506" s="8" t="str">
        <f>IF(Sales_Pipeline[[#This Row],[Close_Date]]="","","Q"&amp;ROUNDUP(MONTH(Sales_Pipeline[[#This Row],[Close_Date]])/3,0))</f>
        <v>Q2</v>
      </c>
      <c r="N506" s="2" cm="1">
        <f t="array" ref="N506">IFERROR(_xlfn.IFS(Sales_Pipeline[[#This Row],[Deal_Stage]]="Won",_xlfn.XLOOKUP(Sales_Pipeline[[#This Row],[Product]],Products!$A$2:$A$8,Products!$C$2:$C$8),Sales_Pipeline[[#This Row],[Deal_Stage]]="Lost",_xlfn.XLOOKUP(Sales_Pipeline[[#This Row],[Product]],Products!$A$2:$A$8,Products!$C$2:$C$8)),"")</f>
        <v>5482</v>
      </c>
      <c r="O506" s="2">
        <v>6270</v>
      </c>
    </row>
    <row r="507" spans="1:15" x14ac:dyDescent="0.3">
      <c r="A507" t="s">
        <v>652</v>
      </c>
      <c r="B507" t="s">
        <v>32</v>
      </c>
      <c r="C507" t="str">
        <f>_xlfn.XLOOKUP(Sales_Pipeline[[#This Row],[Sales_Agent]],Sales_Teams[Sales_Agent],Sales_Teams[Manager])</f>
        <v>Celia Rouche</v>
      </c>
      <c r="D507" t="str">
        <f>_xlfn.XLOOKUP(Sales_Pipeline[[#This Row],[Manager]],Sales_Teams[Manager],Sales_Teams[Regional_Office])</f>
        <v>West</v>
      </c>
      <c r="E507" t="s">
        <v>63</v>
      </c>
      <c r="G507" t="str">
        <f>IFERROR(_xlfn.XLOOKUP(Sales_Pipeline[[#This Row],[Account]],Accounts!$A$2:$A$86,Accounts!$F$2:$F$86),"")</f>
        <v/>
      </c>
      <c r="H507" t="s">
        <v>77</v>
      </c>
      <c r="I507" s="3">
        <v>42750</v>
      </c>
      <c r="K507" s="8" t="str">
        <f>IF(Sales_Pipeline[[#This Row],[Close_Date]]="","",TEXT(Sales_Pipeline[[#This Row],[Close_Date]],"ddd"))</f>
        <v/>
      </c>
      <c r="L507" s="8" t="str">
        <f>IF(Sales_Pipeline[[#This Row],[Close_Date]]="","",TEXT(Sales_Pipeline[[#This Row],[Close_Date]],"mmm"))</f>
        <v/>
      </c>
      <c r="M507" s="8" t="str">
        <f>IF(Sales_Pipeline[[#This Row],[Close_Date]]="","","Q"&amp;ROUNDUP(MONTH(Sales_Pipeline[[#This Row],[Close_Date]])/3,0))</f>
        <v/>
      </c>
      <c r="N507" s="2" t="str" cm="1">
        <f t="array" ref="N507">IFERROR(_xlfn.IFS(Sales_Pipeline[[#This Row],[Deal_Stage]]="Won",_xlfn.XLOOKUP(Sales_Pipeline[[#This Row],[Product]],Products!$A$2:$A$8,Products!$C$2:$C$8),Sales_Pipeline[[#This Row],[Deal_Stage]]="Lost",_xlfn.XLOOKUP(Sales_Pipeline[[#This Row],[Product]],Products!$A$2:$A$8,Products!$C$2:$C$8)),"")</f>
        <v/>
      </c>
      <c r="O507" s="2">
        <v>0</v>
      </c>
    </row>
    <row r="508" spans="1:15" x14ac:dyDescent="0.3">
      <c r="A508" t="s">
        <v>653</v>
      </c>
      <c r="B508" t="s">
        <v>23</v>
      </c>
      <c r="C508" t="str">
        <f>_xlfn.XLOOKUP(Sales_Pipeline[[#This Row],[Sales_Agent]],Sales_Teams[Sales_Agent],Sales_Teams[Manager])</f>
        <v>Cara Losch</v>
      </c>
      <c r="D508" t="str">
        <f>_xlfn.XLOOKUP(Sales_Pipeline[[#This Row],[Manager]],Sales_Teams[Manager],Sales_Teams[Regional_Office])</f>
        <v>East</v>
      </c>
      <c r="E508" t="s">
        <v>76</v>
      </c>
      <c r="F508" t="s">
        <v>123</v>
      </c>
      <c r="G508" t="str">
        <f>IFERROR(_xlfn.XLOOKUP(Sales_Pipeline[[#This Row],[Account]],Accounts!$A$2:$A$86,Accounts!$F$2:$F$86),"")</f>
        <v>United States</v>
      </c>
      <c r="H508" t="s">
        <v>57</v>
      </c>
      <c r="I508" s="3">
        <v>42750</v>
      </c>
      <c r="J508" s="3">
        <v>42823</v>
      </c>
      <c r="K508" s="8" t="str">
        <f>IF(Sales_Pipeline[[#This Row],[Close_Date]]="","",TEXT(Sales_Pipeline[[#This Row],[Close_Date]],"ddd"))</f>
        <v>Wed</v>
      </c>
      <c r="L508" s="8" t="str">
        <f>IF(Sales_Pipeline[[#This Row],[Close_Date]]="","",TEXT(Sales_Pipeline[[#This Row],[Close_Date]],"mmm"))</f>
        <v>Mar</v>
      </c>
      <c r="M508" s="8" t="str">
        <f>IF(Sales_Pipeline[[#This Row],[Close_Date]]="","","Q"&amp;ROUNDUP(MONTH(Sales_Pipeline[[#This Row],[Close_Date]])/3,0))</f>
        <v>Q1</v>
      </c>
      <c r="N508" s="2" cm="1">
        <f t="array" ref="N508">IFERROR(_xlfn.IFS(Sales_Pipeline[[#This Row],[Deal_Stage]]="Won",_xlfn.XLOOKUP(Sales_Pipeline[[#This Row],[Product]],Products!$A$2:$A$8,Products!$C$2:$C$8),Sales_Pipeline[[#This Row],[Deal_Stage]]="Lost",_xlfn.XLOOKUP(Sales_Pipeline[[#This Row],[Product]],Products!$A$2:$A$8,Products!$C$2:$C$8)),"")</f>
        <v>3393</v>
      </c>
      <c r="O508" s="2">
        <v>3833</v>
      </c>
    </row>
    <row r="509" spans="1:15" x14ac:dyDescent="0.3">
      <c r="A509" t="s">
        <v>654</v>
      </c>
      <c r="B509" t="s">
        <v>25</v>
      </c>
      <c r="C509" t="str">
        <f>_xlfn.XLOOKUP(Sales_Pipeline[[#This Row],[Sales_Agent]],Sales_Teams[Sales_Agent],Sales_Teams[Manager])</f>
        <v>Rocco Neubert</v>
      </c>
      <c r="D509" t="str">
        <f>_xlfn.XLOOKUP(Sales_Pipeline[[#This Row],[Manager]],Sales_Teams[Manager],Sales_Teams[Regional_Office])</f>
        <v>East</v>
      </c>
      <c r="E509" t="s">
        <v>55</v>
      </c>
      <c r="F509" t="s">
        <v>209</v>
      </c>
      <c r="G509" t="str">
        <f>IFERROR(_xlfn.XLOOKUP(Sales_Pipeline[[#This Row],[Account]],Accounts!$A$2:$A$86,Accounts!$F$2:$F$86),"")</f>
        <v>United States</v>
      </c>
      <c r="H509" t="s">
        <v>82</v>
      </c>
      <c r="I509" s="3">
        <v>42751</v>
      </c>
      <c r="J509" s="3">
        <v>42822</v>
      </c>
      <c r="K509" s="8" t="str">
        <f>IF(Sales_Pipeline[[#This Row],[Close_Date]]="","",TEXT(Sales_Pipeline[[#This Row],[Close_Date]],"ddd"))</f>
        <v>Tue</v>
      </c>
      <c r="L509" s="8" t="str">
        <f>IF(Sales_Pipeline[[#This Row],[Close_Date]]="","",TEXT(Sales_Pipeline[[#This Row],[Close_Date]],"mmm"))</f>
        <v>Mar</v>
      </c>
      <c r="M509" s="8" t="str">
        <f>IF(Sales_Pipeline[[#This Row],[Close_Date]]="","","Q"&amp;ROUNDUP(MONTH(Sales_Pipeline[[#This Row],[Close_Date]])/3,0))</f>
        <v>Q1</v>
      </c>
      <c r="N509" s="2" cm="1">
        <f t="array" ref="N509">IFERROR(_xlfn.IFS(Sales_Pipeline[[#This Row],[Deal_Stage]]="Won",_xlfn.XLOOKUP(Sales_Pipeline[[#This Row],[Product]],Products!$A$2:$A$8,Products!$C$2:$C$8),Sales_Pipeline[[#This Row],[Deal_Stage]]="Lost",_xlfn.XLOOKUP(Sales_Pipeline[[#This Row],[Product]],Products!$A$2:$A$8,Products!$C$2:$C$8)),"")</f>
        <v>1096</v>
      </c>
      <c r="O509" s="2">
        <v>0</v>
      </c>
    </row>
    <row r="510" spans="1:15" x14ac:dyDescent="0.3">
      <c r="A510" t="s">
        <v>655</v>
      </c>
      <c r="B510" t="s">
        <v>43</v>
      </c>
      <c r="C510" t="str">
        <f>_xlfn.XLOOKUP(Sales_Pipeline[[#This Row],[Sales_Agent]],Sales_Teams[Sales_Agent],Sales_Teams[Manager])</f>
        <v>Summer Sewald</v>
      </c>
      <c r="D510" t="str">
        <f>_xlfn.XLOOKUP(Sales_Pipeline[[#This Row],[Manager]],Sales_Teams[Manager],Sales_Teams[Regional_Office])</f>
        <v>West</v>
      </c>
      <c r="E510" t="s">
        <v>84</v>
      </c>
      <c r="F510" t="s">
        <v>123</v>
      </c>
      <c r="G510" t="str">
        <f>IFERROR(_xlfn.XLOOKUP(Sales_Pipeline[[#This Row],[Account]],Accounts!$A$2:$A$86,Accounts!$F$2:$F$86),"")</f>
        <v>United States</v>
      </c>
      <c r="H510" t="s">
        <v>77</v>
      </c>
      <c r="I510" s="3">
        <v>42751</v>
      </c>
      <c r="K510" s="8" t="str">
        <f>IF(Sales_Pipeline[[#This Row],[Close_Date]]="","",TEXT(Sales_Pipeline[[#This Row],[Close_Date]],"ddd"))</f>
        <v/>
      </c>
      <c r="L510" s="8" t="str">
        <f>IF(Sales_Pipeline[[#This Row],[Close_Date]]="","",TEXT(Sales_Pipeline[[#This Row],[Close_Date]],"mmm"))</f>
        <v/>
      </c>
      <c r="M510" s="8" t="str">
        <f>IF(Sales_Pipeline[[#This Row],[Close_Date]]="","","Q"&amp;ROUNDUP(MONTH(Sales_Pipeline[[#This Row],[Close_Date]])/3,0))</f>
        <v/>
      </c>
      <c r="N510" s="2" t="str" cm="1">
        <f t="array" ref="N510">IFERROR(_xlfn.IFS(Sales_Pipeline[[#This Row],[Deal_Stage]]="Won",_xlfn.XLOOKUP(Sales_Pipeline[[#This Row],[Product]],Products!$A$2:$A$8,Products!$C$2:$C$8),Sales_Pipeline[[#This Row],[Deal_Stage]]="Lost",_xlfn.XLOOKUP(Sales_Pipeline[[#This Row],[Product]],Products!$A$2:$A$8,Products!$C$2:$C$8)),"")</f>
        <v/>
      </c>
      <c r="O510" s="2">
        <v>0</v>
      </c>
    </row>
    <row r="511" spans="1:15" x14ac:dyDescent="0.3">
      <c r="A511" t="s">
        <v>656</v>
      </c>
      <c r="B511" t="s">
        <v>45</v>
      </c>
      <c r="C511" t="str">
        <f>_xlfn.XLOOKUP(Sales_Pipeline[[#This Row],[Sales_Agent]],Sales_Teams[Sales_Agent],Sales_Teams[Manager])</f>
        <v>Summer Sewald</v>
      </c>
      <c r="D511" t="str">
        <f>_xlfn.XLOOKUP(Sales_Pipeline[[#This Row],[Manager]],Sales_Teams[Manager],Sales_Teams[Regional_Office])</f>
        <v>West</v>
      </c>
      <c r="E511" t="s">
        <v>61</v>
      </c>
      <c r="G511" t="str">
        <f>IFERROR(_xlfn.XLOOKUP(Sales_Pipeline[[#This Row],[Account]],Accounts!$A$2:$A$86,Accounts!$F$2:$F$86),"")</f>
        <v/>
      </c>
      <c r="H511" t="s">
        <v>77</v>
      </c>
      <c r="I511" s="3">
        <v>42751</v>
      </c>
      <c r="K511" s="8" t="str">
        <f>IF(Sales_Pipeline[[#This Row],[Close_Date]]="","",TEXT(Sales_Pipeline[[#This Row],[Close_Date]],"ddd"))</f>
        <v/>
      </c>
      <c r="L511" s="8" t="str">
        <f>IF(Sales_Pipeline[[#This Row],[Close_Date]]="","",TEXT(Sales_Pipeline[[#This Row],[Close_Date]],"mmm"))</f>
        <v/>
      </c>
      <c r="M511" s="8" t="str">
        <f>IF(Sales_Pipeline[[#This Row],[Close_Date]]="","","Q"&amp;ROUNDUP(MONTH(Sales_Pipeline[[#This Row],[Close_Date]])/3,0))</f>
        <v/>
      </c>
      <c r="N511" s="2" t="str" cm="1">
        <f t="array" ref="N511">IFERROR(_xlfn.IFS(Sales_Pipeline[[#This Row],[Deal_Stage]]="Won",_xlfn.XLOOKUP(Sales_Pipeline[[#This Row],[Product]],Products!$A$2:$A$8,Products!$C$2:$C$8),Sales_Pipeline[[#This Row],[Deal_Stage]]="Lost",_xlfn.XLOOKUP(Sales_Pipeline[[#This Row],[Product]],Products!$A$2:$A$8,Products!$C$2:$C$8)),"")</f>
        <v/>
      </c>
      <c r="O511" s="2">
        <v>0</v>
      </c>
    </row>
    <row r="512" spans="1:15" x14ac:dyDescent="0.3">
      <c r="A512" t="s">
        <v>657</v>
      </c>
      <c r="B512" t="s">
        <v>9</v>
      </c>
      <c r="C512" t="str">
        <f>_xlfn.XLOOKUP(Sales_Pipeline[[#This Row],[Sales_Agent]],Sales_Teams[Sales_Agent],Sales_Teams[Manager])</f>
        <v>Dustin Brinkmann</v>
      </c>
      <c r="D512" t="str">
        <f>_xlfn.XLOOKUP(Sales_Pipeline[[#This Row],[Manager]],Sales_Teams[Manager],Sales_Teams[Regional_Office])</f>
        <v>Central</v>
      </c>
      <c r="E512" t="s">
        <v>61</v>
      </c>
      <c r="F512" t="s">
        <v>330</v>
      </c>
      <c r="G512" t="str">
        <f>IFERROR(_xlfn.XLOOKUP(Sales_Pipeline[[#This Row],[Account]],Accounts!$A$2:$A$86,Accounts!$F$2:$F$86),"")</f>
        <v>Korea</v>
      </c>
      <c r="H512" t="s">
        <v>57</v>
      </c>
      <c r="I512" s="3">
        <v>42751</v>
      </c>
      <c r="J512" s="3">
        <v>42888</v>
      </c>
      <c r="K512" s="8" t="str">
        <f>IF(Sales_Pipeline[[#This Row],[Close_Date]]="","",TEXT(Sales_Pipeline[[#This Row],[Close_Date]],"ddd"))</f>
        <v>Fri</v>
      </c>
      <c r="L512" s="8" t="str">
        <f>IF(Sales_Pipeline[[#This Row],[Close_Date]]="","",TEXT(Sales_Pipeline[[#This Row],[Close_Date]],"mmm"))</f>
        <v>Jun</v>
      </c>
      <c r="M512" s="8" t="str">
        <f>IF(Sales_Pipeline[[#This Row],[Close_Date]]="","","Q"&amp;ROUNDUP(MONTH(Sales_Pipeline[[#This Row],[Close_Date]])/3,0))</f>
        <v>Q2</v>
      </c>
      <c r="N512" s="2" cm="1">
        <f t="array" ref="N512">IFERROR(_xlfn.IFS(Sales_Pipeline[[#This Row],[Deal_Stage]]="Won",_xlfn.XLOOKUP(Sales_Pipeline[[#This Row],[Product]],Products!$A$2:$A$8,Products!$C$2:$C$8),Sales_Pipeline[[#This Row],[Deal_Stage]]="Lost",_xlfn.XLOOKUP(Sales_Pipeline[[#This Row],[Product]],Products!$A$2:$A$8,Products!$C$2:$C$8)),"")</f>
        <v>55</v>
      </c>
      <c r="O512" s="2">
        <v>57</v>
      </c>
    </row>
    <row r="513" spans="1:15" x14ac:dyDescent="0.3">
      <c r="A513" t="s">
        <v>658</v>
      </c>
      <c r="B513" t="s">
        <v>7</v>
      </c>
      <c r="C513" t="str">
        <f>_xlfn.XLOOKUP(Sales_Pipeline[[#This Row],[Sales_Agent]],Sales_Teams[Sales_Agent],Sales_Teams[Manager])</f>
        <v>Dustin Brinkmann</v>
      </c>
      <c r="D513" t="str">
        <f>_xlfn.XLOOKUP(Sales_Pipeline[[#This Row],[Manager]],Sales_Teams[Manager],Sales_Teams[Regional_Office])</f>
        <v>Central</v>
      </c>
      <c r="E513" t="s">
        <v>61</v>
      </c>
      <c r="F513" t="s">
        <v>56</v>
      </c>
      <c r="G513" t="str">
        <f>IFERROR(_xlfn.XLOOKUP(Sales_Pipeline[[#This Row],[Account]],Accounts!$A$2:$A$86,Accounts!$F$2:$F$86),"")</f>
        <v>United States</v>
      </c>
      <c r="H513" t="s">
        <v>57</v>
      </c>
      <c r="I513" s="3">
        <v>42751</v>
      </c>
      <c r="J513" s="3">
        <v>42811</v>
      </c>
      <c r="K513" s="8" t="str">
        <f>IF(Sales_Pipeline[[#This Row],[Close_Date]]="","",TEXT(Sales_Pipeline[[#This Row],[Close_Date]],"ddd"))</f>
        <v>Fri</v>
      </c>
      <c r="L513" s="8" t="str">
        <f>IF(Sales_Pipeline[[#This Row],[Close_Date]]="","",TEXT(Sales_Pipeline[[#This Row],[Close_Date]],"mmm"))</f>
        <v>Mar</v>
      </c>
      <c r="M513" s="8" t="str">
        <f>IF(Sales_Pipeline[[#This Row],[Close_Date]]="","","Q"&amp;ROUNDUP(MONTH(Sales_Pipeline[[#This Row],[Close_Date]])/3,0))</f>
        <v>Q1</v>
      </c>
      <c r="N513" s="2" cm="1">
        <f t="array" ref="N513">IFERROR(_xlfn.IFS(Sales_Pipeline[[#This Row],[Deal_Stage]]="Won",_xlfn.XLOOKUP(Sales_Pipeline[[#This Row],[Product]],Products!$A$2:$A$8,Products!$C$2:$C$8),Sales_Pipeline[[#This Row],[Deal_Stage]]="Lost",_xlfn.XLOOKUP(Sales_Pipeline[[#This Row],[Product]],Products!$A$2:$A$8,Products!$C$2:$C$8)),"")</f>
        <v>55</v>
      </c>
      <c r="O513" s="2">
        <v>47</v>
      </c>
    </row>
    <row r="514" spans="1:15" x14ac:dyDescent="0.3">
      <c r="A514" t="s">
        <v>659</v>
      </c>
      <c r="B514" t="s">
        <v>17</v>
      </c>
      <c r="C514" t="str">
        <f>_xlfn.XLOOKUP(Sales_Pipeline[[#This Row],[Sales_Agent]],Sales_Teams[Sales_Agent],Sales_Teams[Manager])</f>
        <v>Cara Losch</v>
      </c>
      <c r="D514" t="str">
        <f>_xlfn.XLOOKUP(Sales_Pipeline[[#This Row],[Manager]],Sales_Teams[Manager],Sales_Teams[Regional_Office])</f>
        <v>East</v>
      </c>
      <c r="E514" t="s">
        <v>61</v>
      </c>
      <c r="F514" t="s">
        <v>425</v>
      </c>
      <c r="G514" t="str">
        <f>IFERROR(_xlfn.XLOOKUP(Sales_Pipeline[[#This Row],[Account]],Accounts!$A$2:$A$86,Accounts!$F$2:$F$86),"")</f>
        <v>United States</v>
      </c>
      <c r="H514" t="s">
        <v>82</v>
      </c>
      <c r="I514" s="3">
        <v>42751</v>
      </c>
      <c r="J514" s="3">
        <v>42807</v>
      </c>
      <c r="K514" s="8" t="str">
        <f>IF(Sales_Pipeline[[#This Row],[Close_Date]]="","",TEXT(Sales_Pipeline[[#This Row],[Close_Date]],"ddd"))</f>
        <v>Mon</v>
      </c>
      <c r="L514" s="8" t="str">
        <f>IF(Sales_Pipeline[[#This Row],[Close_Date]]="","",TEXT(Sales_Pipeline[[#This Row],[Close_Date]],"mmm"))</f>
        <v>Mar</v>
      </c>
      <c r="M514" s="8" t="str">
        <f>IF(Sales_Pipeline[[#This Row],[Close_Date]]="","","Q"&amp;ROUNDUP(MONTH(Sales_Pipeline[[#This Row],[Close_Date]])/3,0))</f>
        <v>Q1</v>
      </c>
      <c r="N514" s="2" cm="1">
        <f t="array" ref="N514">IFERROR(_xlfn.IFS(Sales_Pipeline[[#This Row],[Deal_Stage]]="Won",_xlfn.XLOOKUP(Sales_Pipeline[[#This Row],[Product]],Products!$A$2:$A$8,Products!$C$2:$C$8),Sales_Pipeline[[#This Row],[Deal_Stage]]="Lost",_xlfn.XLOOKUP(Sales_Pipeline[[#This Row],[Product]],Products!$A$2:$A$8,Products!$C$2:$C$8)),"")</f>
        <v>55</v>
      </c>
      <c r="O514" s="2">
        <v>0</v>
      </c>
    </row>
    <row r="515" spans="1:15" x14ac:dyDescent="0.3">
      <c r="A515" t="s">
        <v>660</v>
      </c>
      <c r="B515" t="s">
        <v>25</v>
      </c>
      <c r="C515" t="str">
        <f>_xlfn.XLOOKUP(Sales_Pipeline[[#This Row],[Sales_Agent]],Sales_Teams[Sales_Agent],Sales_Teams[Manager])</f>
        <v>Rocco Neubert</v>
      </c>
      <c r="D515" t="str">
        <f>_xlfn.XLOOKUP(Sales_Pipeline[[#This Row],[Manager]],Sales_Teams[Manager],Sales_Teams[Regional_Office])</f>
        <v>East</v>
      </c>
      <c r="E515" t="s">
        <v>76</v>
      </c>
      <c r="F515" t="s">
        <v>231</v>
      </c>
      <c r="G515" t="str">
        <f>IFERROR(_xlfn.XLOOKUP(Sales_Pipeline[[#This Row],[Account]],Accounts!$A$2:$A$86,Accounts!$F$2:$F$86),"")</f>
        <v>United States</v>
      </c>
      <c r="H515" t="s">
        <v>82</v>
      </c>
      <c r="I515" s="3">
        <v>42752</v>
      </c>
      <c r="J515" s="3">
        <v>42813</v>
      </c>
      <c r="K515" s="8" t="str">
        <f>IF(Sales_Pipeline[[#This Row],[Close_Date]]="","",TEXT(Sales_Pipeline[[#This Row],[Close_Date]],"ddd"))</f>
        <v>Sun</v>
      </c>
      <c r="L515" s="8" t="str">
        <f>IF(Sales_Pipeline[[#This Row],[Close_Date]]="","",TEXT(Sales_Pipeline[[#This Row],[Close_Date]],"mmm"))</f>
        <v>Mar</v>
      </c>
      <c r="M515" s="8" t="str">
        <f>IF(Sales_Pipeline[[#This Row],[Close_Date]]="","","Q"&amp;ROUNDUP(MONTH(Sales_Pipeline[[#This Row],[Close_Date]])/3,0))</f>
        <v>Q1</v>
      </c>
      <c r="N515" s="2" cm="1">
        <f t="array" ref="N515">IFERROR(_xlfn.IFS(Sales_Pipeline[[#This Row],[Deal_Stage]]="Won",_xlfn.XLOOKUP(Sales_Pipeline[[#This Row],[Product]],Products!$A$2:$A$8,Products!$C$2:$C$8),Sales_Pipeline[[#This Row],[Deal_Stage]]="Lost",_xlfn.XLOOKUP(Sales_Pipeline[[#This Row],[Product]],Products!$A$2:$A$8,Products!$C$2:$C$8)),"")</f>
        <v>3393</v>
      </c>
      <c r="O515" s="2">
        <v>0</v>
      </c>
    </row>
    <row r="516" spans="1:15" x14ac:dyDescent="0.3">
      <c r="A516" t="s">
        <v>661</v>
      </c>
      <c r="B516" t="s">
        <v>13</v>
      </c>
      <c r="C516" t="str">
        <f>_xlfn.XLOOKUP(Sales_Pipeline[[#This Row],[Sales_Agent]],Sales_Teams[Sales_Agent],Sales_Teams[Manager])</f>
        <v>Melvin Marxen</v>
      </c>
      <c r="D516" t="str">
        <f>_xlfn.XLOOKUP(Sales_Pipeline[[#This Row],[Manager]],Sales_Teams[Manager],Sales_Teams[Regional_Office])</f>
        <v>Central</v>
      </c>
      <c r="E516" t="s">
        <v>61</v>
      </c>
      <c r="F516" t="s">
        <v>333</v>
      </c>
      <c r="G516" t="str">
        <f>IFERROR(_xlfn.XLOOKUP(Sales_Pipeline[[#This Row],[Account]],Accounts!$A$2:$A$86,Accounts!$F$2:$F$86),"")</f>
        <v>United States</v>
      </c>
      <c r="H516" t="s">
        <v>57</v>
      </c>
      <c r="I516" s="3">
        <v>42752</v>
      </c>
      <c r="J516" s="3">
        <v>42859</v>
      </c>
      <c r="K516" s="8" t="str">
        <f>IF(Sales_Pipeline[[#This Row],[Close_Date]]="","",TEXT(Sales_Pipeline[[#This Row],[Close_Date]],"ddd"))</f>
        <v>Thu</v>
      </c>
      <c r="L516" s="8" t="str">
        <f>IF(Sales_Pipeline[[#This Row],[Close_Date]]="","",TEXT(Sales_Pipeline[[#This Row],[Close_Date]],"mmm"))</f>
        <v>May</v>
      </c>
      <c r="M516" s="8" t="str">
        <f>IF(Sales_Pipeline[[#This Row],[Close_Date]]="","","Q"&amp;ROUNDUP(MONTH(Sales_Pipeline[[#This Row],[Close_Date]])/3,0))</f>
        <v>Q2</v>
      </c>
      <c r="N516" s="2" cm="1">
        <f t="array" ref="N516">IFERROR(_xlfn.IFS(Sales_Pipeline[[#This Row],[Deal_Stage]]="Won",_xlfn.XLOOKUP(Sales_Pipeline[[#This Row],[Product]],Products!$A$2:$A$8,Products!$C$2:$C$8),Sales_Pipeline[[#This Row],[Deal_Stage]]="Lost",_xlfn.XLOOKUP(Sales_Pipeline[[#This Row],[Product]],Products!$A$2:$A$8,Products!$C$2:$C$8)),"")</f>
        <v>55</v>
      </c>
      <c r="O516" s="2">
        <v>57</v>
      </c>
    </row>
    <row r="517" spans="1:15" x14ac:dyDescent="0.3">
      <c r="A517" t="s">
        <v>662</v>
      </c>
      <c r="B517" t="s">
        <v>40</v>
      </c>
      <c r="C517" t="str">
        <f>_xlfn.XLOOKUP(Sales_Pipeline[[#This Row],[Sales_Agent]],Sales_Teams[Sales_Agent],Sales_Teams[Manager])</f>
        <v>Summer Sewald</v>
      </c>
      <c r="D517" t="str">
        <f>_xlfn.XLOOKUP(Sales_Pipeline[[#This Row],[Manager]],Sales_Teams[Manager],Sales_Teams[Regional_Office])</f>
        <v>West</v>
      </c>
      <c r="E517" t="s">
        <v>55</v>
      </c>
      <c r="F517" t="s">
        <v>105</v>
      </c>
      <c r="G517" t="str">
        <f>IFERROR(_xlfn.XLOOKUP(Sales_Pipeline[[#This Row],[Account]],Accounts!$A$2:$A$86,Accounts!$F$2:$F$86),"")</f>
        <v>United States</v>
      </c>
      <c r="H517" t="s">
        <v>77</v>
      </c>
      <c r="I517" s="3">
        <v>42752</v>
      </c>
      <c r="K517" s="8" t="str">
        <f>IF(Sales_Pipeline[[#This Row],[Close_Date]]="","",TEXT(Sales_Pipeline[[#This Row],[Close_Date]],"ddd"))</f>
        <v/>
      </c>
      <c r="L517" s="8" t="str">
        <f>IF(Sales_Pipeline[[#This Row],[Close_Date]]="","",TEXT(Sales_Pipeline[[#This Row],[Close_Date]],"mmm"))</f>
        <v/>
      </c>
      <c r="M517" s="8" t="str">
        <f>IF(Sales_Pipeline[[#This Row],[Close_Date]]="","","Q"&amp;ROUNDUP(MONTH(Sales_Pipeline[[#This Row],[Close_Date]])/3,0))</f>
        <v/>
      </c>
      <c r="N517" s="2" t="str" cm="1">
        <f t="array" ref="N517">IFERROR(_xlfn.IFS(Sales_Pipeline[[#This Row],[Deal_Stage]]="Won",_xlfn.XLOOKUP(Sales_Pipeline[[#This Row],[Product]],Products!$A$2:$A$8,Products!$C$2:$C$8),Sales_Pipeline[[#This Row],[Deal_Stage]]="Lost",_xlfn.XLOOKUP(Sales_Pipeline[[#This Row],[Product]],Products!$A$2:$A$8,Products!$C$2:$C$8)),"")</f>
        <v/>
      </c>
      <c r="O517" s="2">
        <v>0</v>
      </c>
    </row>
    <row r="518" spans="1:15" x14ac:dyDescent="0.3">
      <c r="A518" t="s">
        <v>663</v>
      </c>
      <c r="B518" t="s">
        <v>10</v>
      </c>
      <c r="C518" t="str">
        <f>_xlfn.XLOOKUP(Sales_Pipeline[[#This Row],[Sales_Agent]],Sales_Teams[Sales_Agent],Sales_Teams[Manager])</f>
        <v>Melvin Marxen</v>
      </c>
      <c r="D518" t="str">
        <f>_xlfn.XLOOKUP(Sales_Pipeline[[#This Row],[Manager]],Sales_Teams[Manager],Sales_Teams[Regional_Office])</f>
        <v>Central</v>
      </c>
      <c r="E518" t="s">
        <v>76</v>
      </c>
      <c r="F518" t="s">
        <v>81</v>
      </c>
      <c r="G518" t="str">
        <f>IFERROR(_xlfn.XLOOKUP(Sales_Pipeline[[#This Row],[Account]],Accounts!$A$2:$A$86,Accounts!$F$2:$F$86),"")</f>
        <v>Italy</v>
      </c>
      <c r="H518" t="s">
        <v>57</v>
      </c>
      <c r="I518" s="3">
        <v>42752</v>
      </c>
      <c r="J518" s="3">
        <v>42808</v>
      </c>
      <c r="K518" s="8" t="str">
        <f>IF(Sales_Pipeline[[#This Row],[Close_Date]]="","",TEXT(Sales_Pipeline[[#This Row],[Close_Date]],"ddd"))</f>
        <v>Tue</v>
      </c>
      <c r="L518" s="8" t="str">
        <f>IF(Sales_Pipeline[[#This Row],[Close_Date]]="","",TEXT(Sales_Pipeline[[#This Row],[Close_Date]],"mmm"))</f>
        <v>Mar</v>
      </c>
      <c r="M518" s="8" t="str">
        <f>IF(Sales_Pipeline[[#This Row],[Close_Date]]="","","Q"&amp;ROUNDUP(MONTH(Sales_Pipeline[[#This Row],[Close_Date]])/3,0))</f>
        <v>Q1</v>
      </c>
      <c r="N518" s="2" cm="1">
        <f t="array" ref="N518">IFERROR(_xlfn.IFS(Sales_Pipeline[[#This Row],[Deal_Stage]]="Won",_xlfn.XLOOKUP(Sales_Pipeline[[#This Row],[Product]],Products!$A$2:$A$8,Products!$C$2:$C$8),Sales_Pipeline[[#This Row],[Deal_Stage]]="Lost",_xlfn.XLOOKUP(Sales_Pipeline[[#This Row],[Product]],Products!$A$2:$A$8,Products!$C$2:$C$8)),"")</f>
        <v>3393</v>
      </c>
      <c r="O518" s="2">
        <v>3257</v>
      </c>
    </row>
    <row r="519" spans="1:15" x14ac:dyDescent="0.3">
      <c r="A519" t="s">
        <v>664</v>
      </c>
      <c r="B519" t="s">
        <v>43</v>
      </c>
      <c r="C519" t="str">
        <f>_xlfn.XLOOKUP(Sales_Pipeline[[#This Row],[Sales_Agent]],Sales_Teams[Sales_Agent],Sales_Teams[Manager])</f>
        <v>Summer Sewald</v>
      </c>
      <c r="D519" t="str">
        <f>_xlfn.XLOOKUP(Sales_Pipeline[[#This Row],[Manager]],Sales_Teams[Manager],Sales_Teams[Regional_Office])</f>
        <v>West</v>
      </c>
      <c r="E519" t="s">
        <v>63</v>
      </c>
      <c r="F519" t="s">
        <v>85</v>
      </c>
      <c r="G519" t="str">
        <f>IFERROR(_xlfn.XLOOKUP(Sales_Pipeline[[#This Row],[Account]],Accounts!$A$2:$A$86,Accounts!$F$2:$F$86),"")</f>
        <v>Poland</v>
      </c>
      <c r="H519" t="s">
        <v>57</v>
      </c>
      <c r="I519" s="3">
        <v>42752</v>
      </c>
      <c r="J519" s="3">
        <v>42863</v>
      </c>
      <c r="K519" s="8" t="str">
        <f>IF(Sales_Pipeline[[#This Row],[Close_Date]]="","",TEXT(Sales_Pipeline[[#This Row],[Close_Date]],"ddd"))</f>
        <v>Mon</v>
      </c>
      <c r="L519" s="8" t="str">
        <f>IF(Sales_Pipeline[[#This Row],[Close_Date]]="","",TEXT(Sales_Pipeline[[#This Row],[Close_Date]],"mmm"))</f>
        <v>May</v>
      </c>
      <c r="M519" s="8" t="str">
        <f>IF(Sales_Pipeline[[#This Row],[Close_Date]]="","","Q"&amp;ROUNDUP(MONTH(Sales_Pipeline[[#This Row],[Close_Date]])/3,0))</f>
        <v>Q2</v>
      </c>
      <c r="N519" s="2" cm="1">
        <f t="array" ref="N519">IFERROR(_xlfn.IFS(Sales_Pipeline[[#This Row],[Deal_Stage]]="Won",_xlfn.XLOOKUP(Sales_Pipeline[[#This Row],[Product]],Products!$A$2:$A$8,Products!$C$2:$C$8),Sales_Pipeline[[#This Row],[Deal_Stage]]="Lost",_xlfn.XLOOKUP(Sales_Pipeline[[#This Row],[Product]],Products!$A$2:$A$8,Products!$C$2:$C$8)),"")</f>
        <v>550</v>
      </c>
      <c r="O519" s="2">
        <v>511</v>
      </c>
    </row>
    <row r="520" spans="1:15" x14ac:dyDescent="0.3">
      <c r="A520" t="s">
        <v>665</v>
      </c>
      <c r="B520" t="s">
        <v>43</v>
      </c>
      <c r="C520" t="str">
        <f>_xlfn.XLOOKUP(Sales_Pipeline[[#This Row],[Sales_Agent]],Sales_Teams[Sales_Agent],Sales_Teams[Manager])</f>
        <v>Summer Sewald</v>
      </c>
      <c r="D520" t="str">
        <f>_xlfn.XLOOKUP(Sales_Pipeline[[#This Row],[Manager]],Sales_Teams[Manager],Sales_Teams[Regional_Office])</f>
        <v>West</v>
      </c>
      <c r="E520" t="s">
        <v>63</v>
      </c>
      <c r="F520" t="s">
        <v>177</v>
      </c>
      <c r="G520" t="str">
        <f>IFERROR(_xlfn.XLOOKUP(Sales_Pipeline[[#This Row],[Account]],Accounts!$A$2:$A$86,Accounts!$F$2:$F$86),"")</f>
        <v>United States</v>
      </c>
      <c r="H520" t="s">
        <v>57</v>
      </c>
      <c r="I520" s="3">
        <v>42752</v>
      </c>
      <c r="J520" s="3">
        <v>42808</v>
      </c>
      <c r="K520" s="8" t="str">
        <f>IF(Sales_Pipeline[[#This Row],[Close_Date]]="","",TEXT(Sales_Pipeline[[#This Row],[Close_Date]],"ddd"))</f>
        <v>Tue</v>
      </c>
      <c r="L520" s="8" t="str">
        <f>IF(Sales_Pipeline[[#This Row],[Close_Date]]="","",TEXT(Sales_Pipeline[[#This Row],[Close_Date]],"mmm"))</f>
        <v>Mar</v>
      </c>
      <c r="M520" s="8" t="str">
        <f>IF(Sales_Pipeline[[#This Row],[Close_Date]]="","","Q"&amp;ROUNDUP(MONTH(Sales_Pipeline[[#This Row],[Close_Date]])/3,0))</f>
        <v>Q1</v>
      </c>
      <c r="N520" s="2" cm="1">
        <f t="array" ref="N520">IFERROR(_xlfn.IFS(Sales_Pipeline[[#This Row],[Deal_Stage]]="Won",_xlfn.XLOOKUP(Sales_Pipeline[[#This Row],[Product]],Products!$A$2:$A$8,Products!$C$2:$C$8),Sales_Pipeline[[#This Row],[Deal_Stage]]="Lost",_xlfn.XLOOKUP(Sales_Pipeline[[#This Row],[Product]],Products!$A$2:$A$8,Products!$C$2:$C$8)),"")</f>
        <v>550</v>
      </c>
      <c r="O520" s="2">
        <v>607</v>
      </c>
    </row>
    <row r="521" spans="1:15" x14ac:dyDescent="0.3">
      <c r="A521" t="s">
        <v>666</v>
      </c>
      <c r="B521" t="s">
        <v>37</v>
      </c>
      <c r="C521" t="str">
        <f>_xlfn.XLOOKUP(Sales_Pipeline[[#This Row],[Sales_Agent]],Sales_Teams[Sales_Agent],Sales_Teams[Manager])</f>
        <v>Celia Rouche</v>
      </c>
      <c r="D521" t="str">
        <f>_xlfn.XLOOKUP(Sales_Pipeline[[#This Row],[Manager]],Sales_Teams[Manager],Sales_Teams[Regional_Office])</f>
        <v>West</v>
      </c>
      <c r="E521" t="s">
        <v>84</v>
      </c>
      <c r="F521" t="s">
        <v>72</v>
      </c>
      <c r="G521" t="str">
        <f>IFERROR(_xlfn.XLOOKUP(Sales_Pipeline[[#This Row],[Account]],Accounts!$A$2:$A$86,Accounts!$F$2:$F$86),"")</f>
        <v>United States</v>
      </c>
      <c r="H521" t="s">
        <v>57</v>
      </c>
      <c r="I521" s="3">
        <v>42752</v>
      </c>
      <c r="J521" s="3">
        <v>42823</v>
      </c>
      <c r="K521" s="8" t="str">
        <f>IF(Sales_Pipeline[[#This Row],[Close_Date]]="","",TEXT(Sales_Pipeline[[#This Row],[Close_Date]],"ddd"))</f>
        <v>Wed</v>
      </c>
      <c r="L521" s="8" t="str">
        <f>IF(Sales_Pipeline[[#This Row],[Close_Date]]="","",TEXT(Sales_Pipeline[[#This Row],[Close_Date]],"mmm"))</f>
        <v>Mar</v>
      </c>
      <c r="M521" s="8" t="str">
        <f>IF(Sales_Pipeline[[#This Row],[Close_Date]]="","","Q"&amp;ROUNDUP(MONTH(Sales_Pipeline[[#This Row],[Close_Date]])/3,0))</f>
        <v>Q1</v>
      </c>
      <c r="N521" s="2" cm="1">
        <f t="array" ref="N521">IFERROR(_xlfn.IFS(Sales_Pipeline[[#This Row],[Deal_Stage]]="Won",_xlfn.XLOOKUP(Sales_Pipeline[[#This Row],[Product]],Products!$A$2:$A$8,Products!$C$2:$C$8),Sales_Pipeline[[#This Row],[Deal_Stage]]="Lost",_xlfn.XLOOKUP(Sales_Pipeline[[#This Row],[Product]],Products!$A$2:$A$8,Products!$C$2:$C$8)),"")</f>
        <v>5482</v>
      </c>
      <c r="O521" s="2">
        <v>5120</v>
      </c>
    </row>
    <row r="522" spans="1:15" x14ac:dyDescent="0.3">
      <c r="A522" t="s">
        <v>667</v>
      </c>
      <c r="B522" t="s">
        <v>14</v>
      </c>
      <c r="C522" t="str">
        <f>_xlfn.XLOOKUP(Sales_Pipeline[[#This Row],[Sales_Agent]],Sales_Teams[Sales_Agent],Sales_Teams[Manager])</f>
        <v>Melvin Marxen</v>
      </c>
      <c r="D522" t="str">
        <f>_xlfn.XLOOKUP(Sales_Pipeline[[#This Row],[Manager]],Sales_Teams[Manager],Sales_Teams[Regional_Office])</f>
        <v>Central</v>
      </c>
      <c r="E522" t="s">
        <v>55</v>
      </c>
      <c r="F522" t="s">
        <v>330</v>
      </c>
      <c r="G522" t="str">
        <f>IFERROR(_xlfn.XLOOKUP(Sales_Pipeline[[#This Row],[Account]],Accounts!$A$2:$A$86,Accounts!$F$2:$F$86),"")</f>
        <v>Korea</v>
      </c>
      <c r="H522" t="s">
        <v>57</v>
      </c>
      <c r="I522" s="3">
        <v>42752</v>
      </c>
      <c r="J522" s="3">
        <v>42817</v>
      </c>
      <c r="K522" s="8" t="str">
        <f>IF(Sales_Pipeline[[#This Row],[Close_Date]]="","",TEXT(Sales_Pipeline[[#This Row],[Close_Date]],"ddd"))</f>
        <v>Thu</v>
      </c>
      <c r="L522" s="8" t="str">
        <f>IF(Sales_Pipeline[[#This Row],[Close_Date]]="","",TEXT(Sales_Pipeline[[#This Row],[Close_Date]],"mmm"))</f>
        <v>Mar</v>
      </c>
      <c r="M522" s="8" t="str">
        <f>IF(Sales_Pipeline[[#This Row],[Close_Date]]="","","Q"&amp;ROUNDUP(MONTH(Sales_Pipeline[[#This Row],[Close_Date]])/3,0))</f>
        <v>Q1</v>
      </c>
      <c r="N522" s="2" cm="1">
        <f t="array" ref="N522">IFERROR(_xlfn.IFS(Sales_Pipeline[[#This Row],[Deal_Stage]]="Won",_xlfn.XLOOKUP(Sales_Pipeline[[#This Row],[Product]],Products!$A$2:$A$8,Products!$C$2:$C$8),Sales_Pipeline[[#This Row],[Deal_Stage]]="Lost",_xlfn.XLOOKUP(Sales_Pipeline[[#This Row],[Product]],Products!$A$2:$A$8,Products!$C$2:$C$8)),"")</f>
        <v>1096</v>
      </c>
      <c r="O522" s="2">
        <v>1343</v>
      </c>
    </row>
    <row r="523" spans="1:15" x14ac:dyDescent="0.3">
      <c r="A523" t="s">
        <v>668</v>
      </c>
      <c r="B523" t="s">
        <v>14</v>
      </c>
      <c r="C523" t="str">
        <f>_xlfn.XLOOKUP(Sales_Pipeline[[#This Row],[Sales_Agent]],Sales_Teams[Sales_Agent],Sales_Teams[Manager])</f>
        <v>Melvin Marxen</v>
      </c>
      <c r="D523" t="str">
        <f>_xlfn.XLOOKUP(Sales_Pipeline[[#This Row],[Manager]],Sales_Teams[Manager],Sales_Teams[Regional_Office])</f>
        <v>Central</v>
      </c>
      <c r="E523" t="s">
        <v>61</v>
      </c>
      <c r="F523" t="s">
        <v>147</v>
      </c>
      <c r="G523" t="str">
        <f>IFERROR(_xlfn.XLOOKUP(Sales_Pipeline[[#This Row],[Account]],Accounts!$A$2:$A$86,Accounts!$F$2:$F$86),"")</f>
        <v>United States</v>
      </c>
      <c r="H523" t="s">
        <v>57</v>
      </c>
      <c r="I523" s="3">
        <v>42752</v>
      </c>
      <c r="J523" s="3">
        <v>42869</v>
      </c>
      <c r="K523" s="8" t="str">
        <f>IF(Sales_Pipeline[[#This Row],[Close_Date]]="","",TEXT(Sales_Pipeline[[#This Row],[Close_Date]],"ddd"))</f>
        <v>Sun</v>
      </c>
      <c r="L523" s="8" t="str">
        <f>IF(Sales_Pipeline[[#This Row],[Close_Date]]="","",TEXT(Sales_Pipeline[[#This Row],[Close_Date]],"mmm"))</f>
        <v>May</v>
      </c>
      <c r="M523" s="8" t="str">
        <f>IF(Sales_Pipeline[[#This Row],[Close_Date]]="","","Q"&amp;ROUNDUP(MONTH(Sales_Pipeline[[#This Row],[Close_Date]])/3,0))</f>
        <v>Q2</v>
      </c>
      <c r="N523" s="2" cm="1">
        <f t="array" ref="N523">IFERROR(_xlfn.IFS(Sales_Pipeline[[#This Row],[Deal_Stage]]="Won",_xlfn.XLOOKUP(Sales_Pipeline[[#This Row],[Product]],Products!$A$2:$A$8,Products!$C$2:$C$8),Sales_Pipeline[[#This Row],[Deal_Stage]]="Lost",_xlfn.XLOOKUP(Sales_Pipeline[[#This Row],[Product]],Products!$A$2:$A$8,Products!$C$2:$C$8)),"")</f>
        <v>55</v>
      </c>
      <c r="O523" s="2">
        <v>55</v>
      </c>
    </row>
    <row r="524" spans="1:15" x14ac:dyDescent="0.3">
      <c r="A524" t="s">
        <v>669</v>
      </c>
      <c r="B524" t="s">
        <v>32</v>
      </c>
      <c r="C524" t="str">
        <f>_xlfn.XLOOKUP(Sales_Pipeline[[#This Row],[Sales_Agent]],Sales_Teams[Sales_Agent],Sales_Teams[Manager])</f>
        <v>Celia Rouche</v>
      </c>
      <c r="D524" t="str">
        <f>_xlfn.XLOOKUP(Sales_Pipeline[[#This Row],[Manager]],Sales_Teams[Manager],Sales_Teams[Regional_Office])</f>
        <v>West</v>
      </c>
      <c r="E524" t="s">
        <v>61</v>
      </c>
      <c r="F524" t="s">
        <v>211</v>
      </c>
      <c r="G524" t="str">
        <f>IFERROR(_xlfn.XLOOKUP(Sales_Pipeline[[#This Row],[Account]],Accounts!$A$2:$A$86,Accounts!$F$2:$F$86),"")</f>
        <v>United States</v>
      </c>
      <c r="H524" t="s">
        <v>57</v>
      </c>
      <c r="I524" s="3">
        <v>42752</v>
      </c>
      <c r="J524" s="3">
        <v>42824</v>
      </c>
      <c r="K524" s="8" t="str">
        <f>IF(Sales_Pipeline[[#This Row],[Close_Date]]="","",TEXT(Sales_Pipeline[[#This Row],[Close_Date]],"ddd"))</f>
        <v>Thu</v>
      </c>
      <c r="L524" s="8" t="str">
        <f>IF(Sales_Pipeline[[#This Row],[Close_Date]]="","",TEXT(Sales_Pipeline[[#This Row],[Close_Date]],"mmm"))</f>
        <v>Mar</v>
      </c>
      <c r="M524" s="8" t="str">
        <f>IF(Sales_Pipeline[[#This Row],[Close_Date]]="","","Q"&amp;ROUNDUP(MONTH(Sales_Pipeline[[#This Row],[Close_Date]])/3,0))</f>
        <v>Q1</v>
      </c>
      <c r="N524" s="2" cm="1">
        <f t="array" ref="N524">IFERROR(_xlfn.IFS(Sales_Pipeline[[#This Row],[Deal_Stage]]="Won",_xlfn.XLOOKUP(Sales_Pipeline[[#This Row],[Product]],Products!$A$2:$A$8,Products!$C$2:$C$8),Sales_Pipeline[[#This Row],[Deal_Stage]]="Lost",_xlfn.XLOOKUP(Sales_Pipeline[[#This Row],[Product]],Products!$A$2:$A$8,Products!$C$2:$C$8)),"")</f>
        <v>55</v>
      </c>
      <c r="O524" s="2">
        <v>49</v>
      </c>
    </row>
    <row r="525" spans="1:15" x14ac:dyDescent="0.3">
      <c r="A525" t="s">
        <v>670</v>
      </c>
      <c r="B525" t="s">
        <v>30</v>
      </c>
      <c r="C525" t="str">
        <f>_xlfn.XLOOKUP(Sales_Pipeline[[#This Row],[Sales_Agent]],Sales_Teams[Sales_Agent],Sales_Teams[Manager])</f>
        <v>Rocco Neubert</v>
      </c>
      <c r="D525" t="str">
        <f>_xlfn.XLOOKUP(Sales_Pipeline[[#This Row],[Manager]],Sales_Teams[Manager],Sales_Teams[Regional_Office])</f>
        <v>East</v>
      </c>
      <c r="E525" t="s">
        <v>63</v>
      </c>
      <c r="F525" t="s">
        <v>127</v>
      </c>
      <c r="G525" t="str">
        <f>IFERROR(_xlfn.XLOOKUP(Sales_Pipeline[[#This Row],[Account]],Accounts!$A$2:$A$86,Accounts!$F$2:$F$86),"")</f>
        <v>United States</v>
      </c>
      <c r="H525" t="s">
        <v>82</v>
      </c>
      <c r="I525" s="3">
        <v>42753</v>
      </c>
      <c r="J525" s="3">
        <v>42823</v>
      </c>
      <c r="K525" s="8" t="str">
        <f>IF(Sales_Pipeline[[#This Row],[Close_Date]]="","",TEXT(Sales_Pipeline[[#This Row],[Close_Date]],"ddd"))</f>
        <v>Wed</v>
      </c>
      <c r="L525" s="8" t="str">
        <f>IF(Sales_Pipeline[[#This Row],[Close_Date]]="","",TEXT(Sales_Pipeline[[#This Row],[Close_Date]],"mmm"))</f>
        <v>Mar</v>
      </c>
      <c r="M525" s="8" t="str">
        <f>IF(Sales_Pipeline[[#This Row],[Close_Date]]="","","Q"&amp;ROUNDUP(MONTH(Sales_Pipeline[[#This Row],[Close_Date]])/3,0))</f>
        <v>Q1</v>
      </c>
      <c r="N525" s="2" cm="1">
        <f t="array" ref="N525">IFERROR(_xlfn.IFS(Sales_Pipeline[[#This Row],[Deal_Stage]]="Won",_xlfn.XLOOKUP(Sales_Pipeline[[#This Row],[Product]],Products!$A$2:$A$8,Products!$C$2:$C$8),Sales_Pipeline[[#This Row],[Deal_Stage]]="Lost",_xlfn.XLOOKUP(Sales_Pipeline[[#This Row],[Product]],Products!$A$2:$A$8,Products!$C$2:$C$8)),"")</f>
        <v>550</v>
      </c>
      <c r="O525" s="2">
        <v>0</v>
      </c>
    </row>
    <row r="526" spans="1:15" x14ac:dyDescent="0.3">
      <c r="A526" t="s">
        <v>671</v>
      </c>
      <c r="B526" t="s">
        <v>25</v>
      </c>
      <c r="C526" t="str">
        <f>_xlfn.XLOOKUP(Sales_Pipeline[[#This Row],[Sales_Agent]],Sales_Teams[Sales_Agent],Sales_Teams[Manager])</f>
        <v>Rocco Neubert</v>
      </c>
      <c r="D526" t="str">
        <f>_xlfn.XLOOKUP(Sales_Pipeline[[#This Row],[Manager]],Sales_Teams[Manager],Sales_Teams[Regional_Office])</f>
        <v>East</v>
      </c>
      <c r="E526" t="s">
        <v>84</v>
      </c>
      <c r="G526" t="str">
        <f>IFERROR(_xlfn.XLOOKUP(Sales_Pipeline[[#This Row],[Account]],Accounts!$A$2:$A$86,Accounts!$F$2:$F$86),"")</f>
        <v/>
      </c>
      <c r="H526" t="s">
        <v>77</v>
      </c>
      <c r="I526" s="3">
        <v>42753</v>
      </c>
      <c r="K526" s="8" t="str">
        <f>IF(Sales_Pipeline[[#This Row],[Close_Date]]="","",TEXT(Sales_Pipeline[[#This Row],[Close_Date]],"ddd"))</f>
        <v/>
      </c>
      <c r="L526" s="8" t="str">
        <f>IF(Sales_Pipeline[[#This Row],[Close_Date]]="","",TEXT(Sales_Pipeline[[#This Row],[Close_Date]],"mmm"))</f>
        <v/>
      </c>
      <c r="M526" s="8" t="str">
        <f>IF(Sales_Pipeline[[#This Row],[Close_Date]]="","","Q"&amp;ROUNDUP(MONTH(Sales_Pipeline[[#This Row],[Close_Date]])/3,0))</f>
        <v/>
      </c>
      <c r="N526" s="2" t="str" cm="1">
        <f t="array" ref="N526">IFERROR(_xlfn.IFS(Sales_Pipeline[[#This Row],[Deal_Stage]]="Won",_xlfn.XLOOKUP(Sales_Pipeline[[#This Row],[Product]],Products!$A$2:$A$8,Products!$C$2:$C$8),Sales_Pipeline[[#This Row],[Deal_Stage]]="Lost",_xlfn.XLOOKUP(Sales_Pipeline[[#This Row],[Product]],Products!$A$2:$A$8,Products!$C$2:$C$8)),"")</f>
        <v/>
      </c>
      <c r="O526" s="2">
        <v>0</v>
      </c>
    </row>
    <row r="527" spans="1:15" x14ac:dyDescent="0.3">
      <c r="A527" t="s">
        <v>672</v>
      </c>
      <c r="B527" t="s">
        <v>22</v>
      </c>
      <c r="C527" t="str">
        <f>_xlfn.XLOOKUP(Sales_Pipeline[[#This Row],[Sales_Agent]],Sales_Teams[Sales_Agent],Sales_Teams[Manager])</f>
        <v>Cara Losch</v>
      </c>
      <c r="D527" t="str">
        <f>_xlfn.XLOOKUP(Sales_Pipeline[[#This Row],[Manager]],Sales_Teams[Manager],Sales_Teams[Regional_Office])</f>
        <v>East</v>
      </c>
      <c r="E527" t="s">
        <v>8953</v>
      </c>
      <c r="F527" t="s">
        <v>116</v>
      </c>
      <c r="G527" t="str">
        <f>IFERROR(_xlfn.XLOOKUP(Sales_Pipeline[[#This Row],[Account]],Accounts!$A$2:$A$86,Accounts!$F$2:$F$86),"")</f>
        <v>United States</v>
      </c>
      <c r="H527" t="s">
        <v>57</v>
      </c>
      <c r="I527" s="3">
        <v>42753</v>
      </c>
      <c r="J527" s="3">
        <v>42890</v>
      </c>
      <c r="K527" s="8" t="str">
        <f>IF(Sales_Pipeline[[#This Row],[Close_Date]]="","",TEXT(Sales_Pipeline[[#This Row],[Close_Date]],"ddd"))</f>
        <v>Sun</v>
      </c>
      <c r="L527" s="8" t="str">
        <f>IF(Sales_Pipeline[[#This Row],[Close_Date]]="","",TEXT(Sales_Pipeline[[#This Row],[Close_Date]],"mmm"))</f>
        <v>Jun</v>
      </c>
      <c r="M527" s="8" t="str">
        <f>IF(Sales_Pipeline[[#This Row],[Close_Date]]="","","Q"&amp;ROUNDUP(MONTH(Sales_Pipeline[[#This Row],[Close_Date]])/3,0))</f>
        <v>Q2</v>
      </c>
      <c r="N527" s="2" cm="1">
        <f t="array" ref="N527">IFERROR(_xlfn.IFS(Sales_Pipeline[[#This Row],[Deal_Stage]]="Won",_xlfn.XLOOKUP(Sales_Pipeline[[#This Row],[Product]],Products!$A$2:$A$8,Products!$C$2:$C$8),Sales_Pipeline[[#This Row],[Deal_Stage]]="Lost",_xlfn.XLOOKUP(Sales_Pipeline[[#This Row],[Product]],Products!$A$2:$A$8,Products!$C$2:$C$8)),"")</f>
        <v>4821</v>
      </c>
      <c r="O527" s="2">
        <v>4426</v>
      </c>
    </row>
    <row r="528" spans="1:15" x14ac:dyDescent="0.3">
      <c r="A528" t="s">
        <v>673</v>
      </c>
      <c r="B528" t="s">
        <v>40</v>
      </c>
      <c r="C528" t="str">
        <f>_xlfn.XLOOKUP(Sales_Pipeline[[#This Row],[Sales_Agent]],Sales_Teams[Sales_Agent],Sales_Teams[Manager])</f>
        <v>Summer Sewald</v>
      </c>
      <c r="D528" t="str">
        <f>_xlfn.XLOOKUP(Sales_Pipeline[[#This Row],[Manager]],Sales_Teams[Manager],Sales_Teams[Regional_Office])</f>
        <v>West</v>
      </c>
      <c r="E528" t="s">
        <v>84</v>
      </c>
      <c r="F528" t="s">
        <v>413</v>
      </c>
      <c r="G528" t="str">
        <f>IFERROR(_xlfn.XLOOKUP(Sales_Pipeline[[#This Row],[Account]],Accounts!$A$2:$A$86,Accounts!$F$2:$F$86),"")</f>
        <v>United States</v>
      </c>
      <c r="H528" t="s">
        <v>57</v>
      </c>
      <c r="I528" s="3">
        <v>42753</v>
      </c>
      <c r="J528" s="3">
        <v>42858</v>
      </c>
      <c r="K528" s="8" t="str">
        <f>IF(Sales_Pipeline[[#This Row],[Close_Date]]="","",TEXT(Sales_Pipeline[[#This Row],[Close_Date]],"ddd"))</f>
        <v>Wed</v>
      </c>
      <c r="L528" s="8" t="str">
        <f>IF(Sales_Pipeline[[#This Row],[Close_Date]]="","",TEXT(Sales_Pipeline[[#This Row],[Close_Date]],"mmm"))</f>
        <v>May</v>
      </c>
      <c r="M528" s="8" t="str">
        <f>IF(Sales_Pipeline[[#This Row],[Close_Date]]="","","Q"&amp;ROUNDUP(MONTH(Sales_Pipeline[[#This Row],[Close_Date]])/3,0))</f>
        <v>Q2</v>
      </c>
      <c r="N528" s="2" cm="1">
        <f t="array" ref="N528">IFERROR(_xlfn.IFS(Sales_Pipeline[[#This Row],[Deal_Stage]]="Won",_xlfn.XLOOKUP(Sales_Pipeline[[#This Row],[Product]],Products!$A$2:$A$8,Products!$C$2:$C$8),Sales_Pipeline[[#This Row],[Deal_Stage]]="Lost",_xlfn.XLOOKUP(Sales_Pipeline[[#This Row],[Product]],Products!$A$2:$A$8,Products!$C$2:$C$8)),"")</f>
        <v>5482</v>
      </c>
      <c r="O528" s="2">
        <v>5264</v>
      </c>
    </row>
    <row r="529" spans="1:15" x14ac:dyDescent="0.3">
      <c r="A529" t="s">
        <v>674</v>
      </c>
      <c r="B529" t="s">
        <v>10</v>
      </c>
      <c r="C529" t="str">
        <f>_xlfn.XLOOKUP(Sales_Pipeline[[#This Row],[Sales_Agent]],Sales_Teams[Sales_Agent],Sales_Teams[Manager])</f>
        <v>Melvin Marxen</v>
      </c>
      <c r="D529" t="str">
        <f>_xlfn.XLOOKUP(Sales_Pipeline[[#This Row],[Manager]],Sales_Teams[Manager],Sales_Teams[Regional_Office])</f>
        <v>Central</v>
      </c>
      <c r="E529" t="s">
        <v>8953</v>
      </c>
      <c r="F529" t="s">
        <v>141</v>
      </c>
      <c r="G529" t="str">
        <f>IFERROR(_xlfn.XLOOKUP(Sales_Pipeline[[#This Row],[Account]],Accounts!$A$2:$A$86,Accounts!$F$2:$F$86),"")</f>
        <v>United States</v>
      </c>
      <c r="H529" t="s">
        <v>82</v>
      </c>
      <c r="I529" s="3">
        <v>42753</v>
      </c>
      <c r="J529" s="3">
        <v>42875</v>
      </c>
      <c r="K529" s="8" t="str">
        <f>IF(Sales_Pipeline[[#This Row],[Close_Date]]="","",TEXT(Sales_Pipeline[[#This Row],[Close_Date]],"ddd"))</f>
        <v>Sat</v>
      </c>
      <c r="L529" s="8" t="str">
        <f>IF(Sales_Pipeline[[#This Row],[Close_Date]]="","",TEXT(Sales_Pipeline[[#This Row],[Close_Date]],"mmm"))</f>
        <v>May</v>
      </c>
      <c r="M529" s="8" t="str">
        <f>IF(Sales_Pipeline[[#This Row],[Close_Date]]="","","Q"&amp;ROUNDUP(MONTH(Sales_Pipeline[[#This Row],[Close_Date]])/3,0))</f>
        <v>Q2</v>
      </c>
      <c r="N529" s="2" cm="1">
        <f t="array" ref="N529">IFERROR(_xlfn.IFS(Sales_Pipeline[[#This Row],[Deal_Stage]]="Won",_xlfn.XLOOKUP(Sales_Pipeline[[#This Row],[Product]],Products!$A$2:$A$8,Products!$C$2:$C$8),Sales_Pipeline[[#This Row],[Deal_Stage]]="Lost",_xlfn.XLOOKUP(Sales_Pipeline[[#This Row],[Product]],Products!$A$2:$A$8,Products!$C$2:$C$8)),"")</f>
        <v>4821</v>
      </c>
      <c r="O529" s="2">
        <v>0</v>
      </c>
    </row>
    <row r="530" spans="1:15" x14ac:dyDescent="0.3">
      <c r="A530" t="s">
        <v>675</v>
      </c>
      <c r="B530" t="s">
        <v>42</v>
      </c>
      <c r="C530" t="str">
        <f>_xlfn.XLOOKUP(Sales_Pipeline[[#This Row],[Sales_Agent]],Sales_Teams[Sales_Agent],Sales_Teams[Manager])</f>
        <v>Summer Sewald</v>
      </c>
      <c r="D530" t="str">
        <f>_xlfn.XLOOKUP(Sales_Pipeline[[#This Row],[Manager]],Sales_Teams[Manager],Sales_Teams[Regional_Office])</f>
        <v>West</v>
      </c>
      <c r="E530" t="s">
        <v>8953</v>
      </c>
      <c r="G530" t="str">
        <f>IFERROR(_xlfn.XLOOKUP(Sales_Pipeline[[#This Row],[Account]],Accounts!$A$2:$A$86,Accounts!$F$2:$F$86),"")</f>
        <v/>
      </c>
      <c r="H530" t="s">
        <v>77</v>
      </c>
      <c r="I530" s="3">
        <v>42753</v>
      </c>
      <c r="K530" s="8" t="str">
        <f>IF(Sales_Pipeline[[#This Row],[Close_Date]]="","",TEXT(Sales_Pipeline[[#This Row],[Close_Date]],"ddd"))</f>
        <v/>
      </c>
      <c r="L530" s="8" t="str">
        <f>IF(Sales_Pipeline[[#This Row],[Close_Date]]="","",TEXT(Sales_Pipeline[[#This Row],[Close_Date]],"mmm"))</f>
        <v/>
      </c>
      <c r="M530" s="8" t="str">
        <f>IF(Sales_Pipeline[[#This Row],[Close_Date]]="","","Q"&amp;ROUNDUP(MONTH(Sales_Pipeline[[#This Row],[Close_Date]])/3,0))</f>
        <v/>
      </c>
      <c r="N530" s="2" t="str" cm="1">
        <f t="array" ref="N530">IFERROR(_xlfn.IFS(Sales_Pipeline[[#This Row],[Deal_Stage]]="Won",_xlfn.XLOOKUP(Sales_Pipeline[[#This Row],[Product]],Products!$A$2:$A$8,Products!$C$2:$C$8),Sales_Pipeline[[#This Row],[Deal_Stage]]="Lost",_xlfn.XLOOKUP(Sales_Pipeline[[#This Row],[Product]],Products!$A$2:$A$8,Products!$C$2:$C$8)),"")</f>
        <v/>
      </c>
      <c r="O530" s="2">
        <v>0</v>
      </c>
    </row>
    <row r="531" spans="1:15" x14ac:dyDescent="0.3">
      <c r="A531" t="s">
        <v>676</v>
      </c>
      <c r="B531" t="s">
        <v>9</v>
      </c>
      <c r="C531" t="str">
        <f>_xlfn.XLOOKUP(Sales_Pipeline[[#This Row],[Sales_Agent]],Sales_Teams[Sales_Agent],Sales_Teams[Manager])</f>
        <v>Dustin Brinkmann</v>
      </c>
      <c r="D531" t="str">
        <f>_xlfn.XLOOKUP(Sales_Pipeline[[#This Row],[Manager]],Sales_Teams[Manager],Sales_Teams[Regional_Office])</f>
        <v>Central</v>
      </c>
      <c r="E531" t="s">
        <v>61</v>
      </c>
      <c r="F531" t="s">
        <v>214</v>
      </c>
      <c r="G531" t="str">
        <f>IFERROR(_xlfn.XLOOKUP(Sales_Pipeline[[#This Row],[Account]],Accounts!$A$2:$A$86,Accounts!$F$2:$F$86),"")</f>
        <v>United States</v>
      </c>
      <c r="H531" t="s">
        <v>57</v>
      </c>
      <c r="I531" s="3">
        <v>42753</v>
      </c>
      <c r="J531" s="3">
        <v>42823</v>
      </c>
      <c r="K531" s="8" t="str">
        <f>IF(Sales_Pipeline[[#This Row],[Close_Date]]="","",TEXT(Sales_Pipeline[[#This Row],[Close_Date]],"ddd"))</f>
        <v>Wed</v>
      </c>
      <c r="L531" s="8" t="str">
        <f>IF(Sales_Pipeline[[#This Row],[Close_Date]]="","",TEXT(Sales_Pipeline[[#This Row],[Close_Date]],"mmm"))</f>
        <v>Mar</v>
      </c>
      <c r="M531" s="8" t="str">
        <f>IF(Sales_Pipeline[[#This Row],[Close_Date]]="","","Q"&amp;ROUNDUP(MONTH(Sales_Pipeline[[#This Row],[Close_Date]])/3,0))</f>
        <v>Q1</v>
      </c>
      <c r="N531" s="2" cm="1">
        <f t="array" ref="N531">IFERROR(_xlfn.IFS(Sales_Pipeline[[#This Row],[Deal_Stage]]="Won",_xlfn.XLOOKUP(Sales_Pipeline[[#This Row],[Product]],Products!$A$2:$A$8,Products!$C$2:$C$8),Sales_Pipeline[[#This Row],[Deal_Stage]]="Lost",_xlfn.XLOOKUP(Sales_Pipeline[[#This Row],[Product]],Products!$A$2:$A$8,Products!$C$2:$C$8)),"")</f>
        <v>55</v>
      </c>
      <c r="O531" s="2">
        <v>59</v>
      </c>
    </row>
    <row r="532" spans="1:15" x14ac:dyDescent="0.3">
      <c r="A532" t="s">
        <v>677</v>
      </c>
      <c r="B532" t="s">
        <v>22</v>
      </c>
      <c r="C532" t="str">
        <f>_xlfn.XLOOKUP(Sales_Pipeline[[#This Row],[Sales_Agent]],Sales_Teams[Sales_Agent],Sales_Teams[Manager])</f>
        <v>Cara Losch</v>
      </c>
      <c r="D532" t="str">
        <f>_xlfn.XLOOKUP(Sales_Pipeline[[#This Row],[Manager]],Sales_Teams[Manager],Sales_Teams[Regional_Office])</f>
        <v>East</v>
      </c>
      <c r="E532" t="s">
        <v>63</v>
      </c>
      <c r="F532" t="s">
        <v>159</v>
      </c>
      <c r="G532" t="str">
        <f>IFERROR(_xlfn.XLOOKUP(Sales_Pipeline[[#This Row],[Account]],Accounts!$A$2:$A$86,Accounts!$F$2:$F$86),"")</f>
        <v>United States</v>
      </c>
      <c r="H532" t="s">
        <v>57</v>
      </c>
      <c r="I532" s="3">
        <v>42754</v>
      </c>
      <c r="J532" s="3">
        <v>42824</v>
      </c>
      <c r="K532" s="8" t="str">
        <f>IF(Sales_Pipeline[[#This Row],[Close_Date]]="","",TEXT(Sales_Pipeline[[#This Row],[Close_Date]],"ddd"))</f>
        <v>Thu</v>
      </c>
      <c r="L532" s="8" t="str">
        <f>IF(Sales_Pipeline[[#This Row],[Close_Date]]="","",TEXT(Sales_Pipeline[[#This Row],[Close_Date]],"mmm"))</f>
        <v>Mar</v>
      </c>
      <c r="M532" s="8" t="str">
        <f>IF(Sales_Pipeline[[#This Row],[Close_Date]]="","","Q"&amp;ROUNDUP(MONTH(Sales_Pipeline[[#This Row],[Close_Date]])/3,0))</f>
        <v>Q1</v>
      </c>
      <c r="N532" s="2" cm="1">
        <f t="array" ref="N532">IFERROR(_xlfn.IFS(Sales_Pipeline[[#This Row],[Deal_Stage]]="Won",_xlfn.XLOOKUP(Sales_Pipeline[[#This Row],[Product]],Products!$A$2:$A$8,Products!$C$2:$C$8),Sales_Pipeline[[#This Row],[Deal_Stage]]="Lost",_xlfn.XLOOKUP(Sales_Pipeline[[#This Row],[Product]],Products!$A$2:$A$8,Products!$C$2:$C$8)),"")</f>
        <v>550</v>
      </c>
      <c r="O532" s="2">
        <v>617</v>
      </c>
    </row>
    <row r="533" spans="1:15" x14ac:dyDescent="0.3">
      <c r="A533" t="s">
        <v>678</v>
      </c>
      <c r="B533" t="s">
        <v>13</v>
      </c>
      <c r="C533" t="str">
        <f>_xlfn.XLOOKUP(Sales_Pipeline[[#This Row],[Sales_Agent]],Sales_Teams[Sales_Agent],Sales_Teams[Manager])</f>
        <v>Melvin Marxen</v>
      </c>
      <c r="D533" t="str">
        <f>_xlfn.XLOOKUP(Sales_Pipeline[[#This Row],[Manager]],Sales_Teams[Manager],Sales_Teams[Regional_Office])</f>
        <v>Central</v>
      </c>
      <c r="E533" t="s">
        <v>63</v>
      </c>
      <c r="F533" t="s">
        <v>64</v>
      </c>
      <c r="G533" t="str">
        <f>IFERROR(_xlfn.XLOOKUP(Sales_Pipeline[[#This Row],[Account]],Accounts!$A$2:$A$86,Accounts!$F$2:$F$86),"")</f>
        <v>United States</v>
      </c>
      <c r="H533" t="s">
        <v>57</v>
      </c>
      <c r="I533" s="3">
        <v>42754</v>
      </c>
      <c r="J533" s="3">
        <v>42890</v>
      </c>
      <c r="K533" s="8" t="str">
        <f>IF(Sales_Pipeline[[#This Row],[Close_Date]]="","",TEXT(Sales_Pipeline[[#This Row],[Close_Date]],"ddd"))</f>
        <v>Sun</v>
      </c>
      <c r="L533" s="8" t="str">
        <f>IF(Sales_Pipeline[[#This Row],[Close_Date]]="","",TEXT(Sales_Pipeline[[#This Row],[Close_Date]],"mmm"))</f>
        <v>Jun</v>
      </c>
      <c r="M533" s="8" t="str">
        <f>IF(Sales_Pipeline[[#This Row],[Close_Date]]="","","Q"&amp;ROUNDUP(MONTH(Sales_Pipeline[[#This Row],[Close_Date]])/3,0))</f>
        <v>Q2</v>
      </c>
      <c r="N533" s="2" cm="1">
        <f t="array" ref="N533">IFERROR(_xlfn.IFS(Sales_Pipeline[[#This Row],[Deal_Stage]]="Won",_xlfn.XLOOKUP(Sales_Pipeline[[#This Row],[Product]],Products!$A$2:$A$8,Products!$C$2:$C$8),Sales_Pipeline[[#This Row],[Deal_Stage]]="Lost",_xlfn.XLOOKUP(Sales_Pipeline[[#This Row],[Product]],Products!$A$2:$A$8,Products!$C$2:$C$8)),"")</f>
        <v>550</v>
      </c>
      <c r="O533" s="2">
        <v>565</v>
      </c>
    </row>
    <row r="534" spans="1:15" x14ac:dyDescent="0.3">
      <c r="A534" t="s">
        <v>679</v>
      </c>
      <c r="B534" t="s">
        <v>40</v>
      </c>
      <c r="C534" t="str">
        <f>_xlfn.XLOOKUP(Sales_Pipeline[[#This Row],[Sales_Agent]],Sales_Teams[Sales_Agent],Sales_Teams[Manager])</f>
        <v>Summer Sewald</v>
      </c>
      <c r="D534" t="str">
        <f>_xlfn.XLOOKUP(Sales_Pipeline[[#This Row],[Manager]],Sales_Teams[Manager],Sales_Teams[Regional_Office])</f>
        <v>West</v>
      </c>
      <c r="E534" t="s">
        <v>63</v>
      </c>
      <c r="F534" t="s">
        <v>87</v>
      </c>
      <c r="G534" t="str">
        <f>IFERROR(_xlfn.XLOOKUP(Sales_Pipeline[[#This Row],[Account]],Accounts!$A$2:$A$86,Accounts!$F$2:$F$86),"")</f>
        <v>United States</v>
      </c>
      <c r="H534" t="s">
        <v>57</v>
      </c>
      <c r="I534" s="3">
        <v>42754</v>
      </c>
      <c r="J534" s="3">
        <v>42795</v>
      </c>
      <c r="K534" s="8" t="str">
        <f>IF(Sales_Pipeline[[#This Row],[Close_Date]]="","",TEXT(Sales_Pipeline[[#This Row],[Close_Date]],"ddd"))</f>
        <v>Wed</v>
      </c>
      <c r="L534" s="8" t="str">
        <f>IF(Sales_Pipeline[[#This Row],[Close_Date]]="","",TEXT(Sales_Pipeline[[#This Row],[Close_Date]],"mmm"))</f>
        <v>Mar</v>
      </c>
      <c r="M534" s="8" t="str">
        <f>IF(Sales_Pipeline[[#This Row],[Close_Date]]="","","Q"&amp;ROUNDUP(MONTH(Sales_Pipeline[[#This Row],[Close_Date]])/3,0))</f>
        <v>Q1</v>
      </c>
      <c r="N534" s="2" cm="1">
        <f t="array" ref="N534">IFERROR(_xlfn.IFS(Sales_Pipeline[[#This Row],[Deal_Stage]]="Won",_xlfn.XLOOKUP(Sales_Pipeline[[#This Row],[Product]],Products!$A$2:$A$8,Products!$C$2:$C$8),Sales_Pipeline[[#This Row],[Deal_Stage]]="Lost",_xlfn.XLOOKUP(Sales_Pipeline[[#This Row],[Product]],Products!$A$2:$A$8,Products!$C$2:$C$8)),"")</f>
        <v>550</v>
      </c>
      <c r="O534" s="2">
        <v>511</v>
      </c>
    </row>
    <row r="535" spans="1:15" x14ac:dyDescent="0.3">
      <c r="A535" t="s">
        <v>680</v>
      </c>
      <c r="B535" t="s">
        <v>43</v>
      </c>
      <c r="C535" t="str">
        <f>_xlfn.XLOOKUP(Sales_Pipeline[[#This Row],[Sales_Agent]],Sales_Teams[Sales_Agent],Sales_Teams[Manager])</f>
        <v>Summer Sewald</v>
      </c>
      <c r="D535" t="str">
        <f>_xlfn.XLOOKUP(Sales_Pipeline[[#This Row],[Manager]],Sales_Teams[Manager],Sales_Teams[Regional_Office])</f>
        <v>West</v>
      </c>
      <c r="E535" t="s">
        <v>55</v>
      </c>
      <c r="F535" t="s">
        <v>98</v>
      </c>
      <c r="G535" t="str">
        <f>IFERROR(_xlfn.XLOOKUP(Sales_Pipeline[[#This Row],[Account]],Accounts!$A$2:$A$86,Accounts!$F$2:$F$86),"")</f>
        <v>United States</v>
      </c>
      <c r="H535" t="s">
        <v>82</v>
      </c>
      <c r="I535" s="3">
        <v>42754</v>
      </c>
      <c r="J535" s="3">
        <v>42863</v>
      </c>
      <c r="K535" s="8" t="str">
        <f>IF(Sales_Pipeline[[#This Row],[Close_Date]]="","",TEXT(Sales_Pipeline[[#This Row],[Close_Date]],"ddd"))</f>
        <v>Mon</v>
      </c>
      <c r="L535" s="8" t="str">
        <f>IF(Sales_Pipeline[[#This Row],[Close_Date]]="","",TEXT(Sales_Pipeline[[#This Row],[Close_Date]],"mmm"))</f>
        <v>May</v>
      </c>
      <c r="M535" s="8" t="str">
        <f>IF(Sales_Pipeline[[#This Row],[Close_Date]]="","","Q"&amp;ROUNDUP(MONTH(Sales_Pipeline[[#This Row],[Close_Date]])/3,0))</f>
        <v>Q2</v>
      </c>
      <c r="N535" s="2" cm="1">
        <f t="array" ref="N535">IFERROR(_xlfn.IFS(Sales_Pipeline[[#This Row],[Deal_Stage]]="Won",_xlfn.XLOOKUP(Sales_Pipeline[[#This Row],[Product]],Products!$A$2:$A$8,Products!$C$2:$C$8),Sales_Pipeline[[#This Row],[Deal_Stage]]="Lost",_xlfn.XLOOKUP(Sales_Pipeline[[#This Row],[Product]],Products!$A$2:$A$8,Products!$C$2:$C$8)),"")</f>
        <v>1096</v>
      </c>
      <c r="O535" s="2">
        <v>0</v>
      </c>
    </row>
    <row r="536" spans="1:15" x14ac:dyDescent="0.3">
      <c r="A536" t="s">
        <v>681</v>
      </c>
      <c r="B536" t="s">
        <v>42</v>
      </c>
      <c r="C536" t="str">
        <f>_xlfn.XLOOKUP(Sales_Pipeline[[#This Row],[Sales_Agent]],Sales_Teams[Sales_Agent],Sales_Teams[Manager])</f>
        <v>Summer Sewald</v>
      </c>
      <c r="D536" t="str">
        <f>_xlfn.XLOOKUP(Sales_Pipeline[[#This Row],[Manager]],Sales_Teams[Manager],Sales_Teams[Regional_Office])</f>
        <v>West</v>
      </c>
      <c r="E536" t="s">
        <v>61</v>
      </c>
      <c r="F536" t="s">
        <v>211</v>
      </c>
      <c r="G536" t="str">
        <f>IFERROR(_xlfn.XLOOKUP(Sales_Pipeline[[#This Row],[Account]],Accounts!$A$2:$A$86,Accounts!$F$2:$F$86),"")</f>
        <v>United States</v>
      </c>
      <c r="H536" t="s">
        <v>57</v>
      </c>
      <c r="I536" s="3">
        <v>42754</v>
      </c>
      <c r="J536" s="3">
        <v>42824</v>
      </c>
      <c r="K536" s="8" t="str">
        <f>IF(Sales_Pipeline[[#This Row],[Close_Date]]="","",TEXT(Sales_Pipeline[[#This Row],[Close_Date]],"ddd"))</f>
        <v>Thu</v>
      </c>
      <c r="L536" s="8" t="str">
        <f>IF(Sales_Pipeline[[#This Row],[Close_Date]]="","",TEXT(Sales_Pipeline[[#This Row],[Close_Date]],"mmm"))</f>
        <v>Mar</v>
      </c>
      <c r="M536" s="8" t="str">
        <f>IF(Sales_Pipeline[[#This Row],[Close_Date]]="","","Q"&amp;ROUNDUP(MONTH(Sales_Pipeline[[#This Row],[Close_Date]])/3,0))</f>
        <v>Q1</v>
      </c>
      <c r="N536" s="2" cm="1">
        <f t="array" ref="N536">IFERROR(_xlfn.IFS(Sales_Pipeline[[#This Row],[Deal_Stage]]="Won",_xlfn.XLOOKUP(Sales_Pipeline[[#This Row],[Product]],Products!$A$2:$A$8,Products!$C$2:$C$8),Sales_Pipeline[[#This Row],[Deal_Stage]]="Lost",_xlfn.XLOOKUP(Sales_Pipeline[[#This Row],[Product]],Products!$A$2:$A$8,Products!$C$2:$C$8)),"")</f>
        <v>55</v>
      </c>
      <c r="O536" s="2">
        <v>60</v>
      </c>
    </row>
    <row r="537" spans="1:15" x14ac:dyDescent="0.3">
      <c r="A537" t="s">
        <v>682</v>
      </c>
      <c r="B537" t="s">
        <v>42</v>
      </c>
      <c r="C537" t="str">
        <f>_xlfn.XLOOKUP(Sales_Pipeline[[#This Row],[Sales_Agent]],Sales_Teams[Sales_Agent],Sales_Teams[Manager])</f>
        <v>Summer Sewald</v>
      </c>
      <c r="D537" t="str">
        <f>_xlfn.XLOOKUP(Sales_Pipeline[[#This Row],[Manager]],Sales_Teams[Manager],Sales_Teams[Regional_Office])</f>
        <v>West</v>
      </c>
      <c r="E537" t="s">
        <v>76</v>
      </c>
      <c r="F537" t="s">
        <v>145</v>
      </c>
      <c r="G537" t="str">
        <f>IFERROR(_xlfn.XLOOKUP(Sales_Pipeline[[#This Row],[Account]],Accounts!$A$2:$A$86,Accounts!$F$2:$F$86),"")</f>
        <v>United States</v>
      </c>
      <c r="H537" t="s">
        <v>57</v>
      </c>
      <c r="I537" s="3">
        <v>42754</v>
      </c>
      <c r="J537" s="3">
        <v>42823</v>
      </c>
      <c r="K537" s="8" t="str">
        <f>IF(Sales_Pipeline[[#This Row],[Close_Date]]="","",TEXT(Sales_Pipeline[[#This Row],[Close_Date]],"ddd"))</f>
        <v>Wed</v>
      </c>
      <c r="L537" s="8" t="str">
        <f>IF(Sales_Pipeline[[#This Row],[Close_Date]]="","",TEXT(Sales_Pipeline[[#This Row],[Close_Date]],"mmm"))</f>
        <v>Mar</v>
      </c>
      <c r="M537" s="8" t="str">
        <f>IF(Sales_Pipeline[[#This Row],[Close_Date]]="","","Q"&amp;ROUNDUP(MONTH(Sales_Pipeline[[#This Row],[Close_Date]])/3,0))</f>
        <v>Q1</v>
      </c>
      <c r="N537" s="2" cm="1">
        <f t="array" ref="N537">IFERROR(_xlfn.IFS(Sales_Pipeline[[#This Row],[Deal_Stage]]="Won",_xlfn.XLOOKUP(Sales_Pipeline[[#This Row],[Product]],Products!$A$2:$A$8,Products!$C$2:$C$8),Sales_Pipeline[[#This Row],[Deal_Stage]]="Lost",_xlfn.XLOOKUP(Sales_Pipeline[[#This Row],[Product]],Products!$A$2:$A$8,Products!$C$2:$C$8)),"")</f>
        <v>3393</v>
      </c>
      <c r="O537" s="2">
        <v>3407</v>
      </c>
    </row>
    <row r="538" spans="1:15" x14ac:dyDescent="0.3">
      <c r="A538" t="s">
        <v>683</v>
      </c>
      <c r="B538" t="s">
        <v>42</v>
      </c>
      <c r="C538" t="str">
        <f>_xlfn.XLOOKUP(Sales_Pipeline[[#This Row],[Sales_Agent]],Sales_Teams[Sales_Agent],Sales_Teams[Manager])</f>
        <v>Summer Sewald</v>
      </c>
      <c r="D538" t="str">
        <f>_xlfn.XLOOKUP(Sales_Pipeline[[#This Row],[Manager]],Sales_Teams[Manager],Sales_Teams[Regional_Office])</f>
        <v>West</v>
      </c>
      <c r="E538" t="s">
        <v>76</v>
      </c>
      <c r="F538" t="s">
        <v>120</v>
      </c>
      <c r="G538" t="str">
        <f>IFERROR(_xlfn.XLOOKUP(Sales_Pipeline[[#This Row],[Account]],Accounts!$A$2:$A$86,Accounts!$F$2:$F$86),"")</f>
        <v>United States</v>
      </c>
      <c r="H538" t="s">
        <v>57</v>
      </c>
      <c r="I538" s="3">
        <v>42754</v>
      </c>
      <c r="J538" s="3">
        <v>42822</v>
      </c>
      <c r="K538" s="8" t="str">
        <f>IF(Sales_Pipeline[[#This Row],[Close_Date]]="","",TEXT(Sales_Pipeline[[#This Row],[Close_Date]],"ddd"))</f>
        <v>Tue</v>
      </c>
      <c r="L538" s="8" t="str">
        <f>IF(Sales_Pipeline[[#This Row],[Close_Date]]="","",TEXT(Sales_Pipeline[[#This Row],[Close_Date]],"mmm"))</f>
        <v>Mar</v>
      </c>
      <c r="M538" s="8" t="str">
        <f>IF(Sales_Pipeline[[#This Row],[Close_Date]]="","","Q"&amp;ROUNDUP(MONTH(Sales_Pipeline[[#This Row],[Close_Date]])/3,0))</f>
        <v>Q1</v>
      </c>
      <c r="N538" s="2" cm="1">
        <f t="array" ref="N538">IFERROR(_xlfn.IFS(Sales_Pipeline[[#This Row],[Deal_Stage]]="Won",_xlfn.XLOOKUP(Sales_Pipeline[[#This Row],[Product]],Products!$A$2:$A$8,Products!$C$2:$C$8),Sales_Pipeline[[#This Row],[Deal_Stage]]="Lost",_xlfn.XLOOKUP(Sales_Pipeline[[#This Row],[Product]],Products!$A$2:$A$8,Products!$C$2:$C$8)),"")</f>
        <v>3393</v>
      </c>
      <c r="O538" s="2">
        <v>3273</v>
      </c>
    </row>
    <row r="539" spans="1:15" x14ac:dyDescent="0.3">
      <c r="A539" t="s">
        <v>684</v>
      </c>
      <c r="B539" t="s">
        <v>37</v>
      </c>
      <c r="C539" t="str">
        <f>_xlfn.XLOOKUP(Sales_Pipeline[[#This Row],[Sales_Agent]],Sales_Teams[Sales_Agent],Sales_Teams[Manager])</f>
        <v>Celia Rouche</v>
      </c>
      <c r="D539" t="str">
        <f>_xlfn.XLOOKUP(Sales_Pipeline[[#This Row],[Manager]],Sales_Teams[Manager],Sales_Teams[Regional_Office])</f>
        <v>West</v>
      </c>
      <c r="E539" t="s">
        <v>55</v>
      </c>
      <c r="F539" t="s">
        <v>177</v>
      </c>
      <c r="G539" t="str">
        <f>IFERROR(_xlfn.XLOOKUP(Sales_Pipeline[[#This Row],[Account]],Accounts!$A$2:$A$86,Accounts!$F$2:$F$86),"")</f>
        <v>United States</v>
      </c>
      <c r="H539" t="s">
        <v>82</v>
      </c>
      <c r="I539" s="3">
        <v>42754</v>
      </c>
      <c r="J539" s="3">
        <v>42820</v>
      </c>
      <c r="K539" s="8" t="str">
        <f>IF(Sales_Pipeline[[#This Row],[Close_Date]]="","",TEXT(Sales_Pipeline[[#This Row],[Close_Date]],"ddd"))</f>
        <v>Sun</v>
      </c>
      <c r="L539" s="8" t="str">
        <f>IF(Sales_Pipeline[[#This Row],[Close_Date]]="","",TEXT(Sales_Pipeline[[#This Row],[Close_Date]],"mmm"))</f>
        <v>Mar</v>
      </c>
      <c r="M539" s="8" t="str">
        <f>IF(Sales_Pipeline[[#This Row],[Close_Date]]="","","Q"&amp;ROUNDUP(MONTH(Sales_Pipeline[[#This Row],[Close_Date]])/3,0))</f>
        <v>Q1</v>
      </c>
      <c r="N539" s="2" cm="1">
        <f t="array" ref="N539">IFERROR(_xlfn.IFS(Sales_Pipeline[[#This Row],[Deal_Stage]]="Won",_xlfn.XLOOKUP(Sales_Pipeline[[#This Row],[Product]],Products!$A$2:$A$8,Products!$C$2:$C$8),Sales_Pipeline[[#This Row],[Deal_Stage]]="Lost",_xlfn.XLOOKUP(Sales_Pipeline[[#This Row],[Product]],Products!$A$2:$A$8,Products!$C$2:$C$8)),"")</f>
        <v>1096</v>
      </c>
      <c r="O539" s="2">
        <v>0</v>
      </c>
    </row>
    <row r="540" spans="1:15" x14ac:dyDescent="0.3">
      <c r="A540" t="s">
        <v>685</v>
      </c>
      <c r="B540" t="s">
        <v>37</v>
      </c>
      <c r="C540" t="str">
        <f>_xlfn.XLOOKUP(Sales_Pipeline[[#This Row],[Sales_Agent]],Sales_Teams[Sales_Agent],Sales_Teams[Manager])</f>
        <v>Celia Rouche</v>
      </c>
      <c r="D540" t="str">
        <f>_xlfn.XLOOKUP(Sales_Pipeline[[#This Row],[Manager]],Sales_Teams[Manager],Sales_Teams[Regional_Office])</f>
        <v>West</v>
      </c>
      <c r="E540" t="s">
        <v>61</v>
      </c>
      <c r="F540" t="s">
        <v>85</v>
      </c>
      <c r="G540" t="str">
        <f>IFERROR(_xlfn.XLOOKUP(Sales_Pipeline[[#This Row],[Account]],Accounts!$A$2:$A$86,Accounts!$F$2:$F$86),"")</f>
        <v>Poland</v>
      </c>
      <c r="H540" t="s">
        <v>82</v>
      </c>
      <c r="I540" s="3">
        <v>42754</v>
      </c>
      <c r="J540" s="3">
        <v>42860</v>
      </c>
      <c r="K540" s="8" t="str">
        <f>IF(Sales_Pipeline[[#This Row],[Close_Date]]="","",TEXT(Sales_Pipeline[[#This Row],[Close_Date]],"ddd"))</f>
        <v>Fri</v>
      </c>
      <c r="L540" s="8" t="str">
        <f>IF(Sales_Pipeline[[#This Row],[Close_Date]]="","",TEXT(Sales_Pipeline[[#This Row],[Close_Date]],"mmm"))</f>
        <v>May</v>
      </c>
      <c r="M540" s="8" t="str">
        <f>IF(Sales_Pipeline[[#This Row],[Close_Date]]="","","Q"&amp;ROUNDUP(MONTH(Sales_Pipeline[[#This Row],[Close_Date]])/3,0))</f>
        <v>Q2</v>
      </c>
      <c r="N540" s="2" cm="1">
        <f t="array" ref="N540">IFERROR(_xlfn.IFS(Sales_Pipeline[[#This Row],[Deal_Stage]]="Won",_xlfn.XLOOKUP(Sales_Pipeline[[#This Row],[Product]],Products!$A$2:$A$8,Products!$C$2:$C$8),Sales_Pipeline[[#This Row],[Deal_Stage]]="Lost",_xlfn.XLOOKUP(Sales_Pipeline[[#This Row],[Product]],Products!$A$2:$A$8,Products!$C$2:$C$8)),"")</f>
        <v>55</v>
      </c>
      <c r="O540" s="2">
        <v>0</v>
      </c>
    </row>
    <row r="541" spans="1:15" x14ac:dyDescent="0.3">
      <c r="A541" t="s">
        <v>686</v>
      </c>
      <c r="B541" t="s">
        <v>9</v>
      </c>
      <c r="C541" t="str">
        <f>_xlfn.XLOOKUP(Sales_Pipeline[[#This Row],[Sales_Agent]],Sales_Teams[Sales_Agent],Sales_Teams[Manager])</f>
        <v>Dustin Brinkmann</v>
      </c>
      <c r="D541" t="str">
        <f>_xlfn.XLOOKUP(Sales_Pipeline[[#This Row],[Manager]],Sales_Teams[Manager],Sales_Teams[Regional_Office])</f>
        <v>Central</v>
      </c>
      <c r="E541" t="s">
        <v>76</v>
      </c>
      <c r="F541" t="s">
        <v>132</v>
      </c>
      <c r="G541" t="str">
        <f>IFERROR(_xlfn.XLOOKUP(Sales_Pipeline[[#This Row],[Account]],Accounts!$A$2:$A$86,Accounts!$F$2:$F$86),"")</f>
        <v>United States</v>
      </c>
      <c r="H541" t="s">
        <v>57</v>
      </c>
      <c r="I541" s="3">
        <v>42754</v>
      </c>
      <c r="J541" s="3">
        <v>42856</v>
      </c>
      <c r="K541" s="8" t="str">
        <f>IF(Sales_Pipeline[[#This Row],[Close_Date]]="","",TEXT(Sales_Pipeline[[#This Row],[Close_Date]],"ddd"))</f>
        <v>Mon</v>
      </c>
      <c r="L541" s="8" t="str">
        <f>IF(Sales_Pipeline[[#This Row],[Close_Date]]="","",TEXT(Sales_Pipeline[[#This Row],[Close_Date]],"mmm"))</f>
        <v>May</v>
      </c>
      <c r="M541" s="8" t="str">
        <f>IF(Sales_Pipeline[[#This Row],[Close_Date]]="","","Q"&amp;ROUNDUP(MONTH(Sales_Pipeline[[#This Row],[Close_Date]])/3,0))</f>
        <v>Q2</v>
      </c>
      <c r="N541" s="2" cm="1">
        <f t="array" ref="N541">IFERROR(_xlfn.IFS(Sales_Pipeline[[#This Row],[Deal_Stage]]="Won",_xlfn.XLOOKUP(Sales_Pipeline[[#This Row],[Product]],Products!$A$2:$A$8,Products!$C$2:$C$8),Sales_Pipeline[[#This Row],[Deal_Stage]]="Lost",_xlfn.XLOOKUP(Sales_Pipeline[[#This Row],[Product]],Products!$A$2:$A$8,Products!$C$2:$C$8)),"")</f>
        <v>3393</v>
      </c>
      <c r="O541" s="2">
        <v>3363</v>
      </c>
    </row>
    <row r="542" spans="1:15" x14ac:dyDescent="0.3">
      <c r="A542" t="s">
        <v>687</v>
      </c>
      <c r="B542" t="s">
        <v>32</v>
      </c>
      <c r="C542" t="str">
        <f>_xlfn.XLOOKUP(Sales_Pipeline[[#This Row],[Sales_Agent]],Sales_Teams[Sales_Agent],Sales_Teams[Manager])</f>
        <v>Celia Rouche</v>
      </c>
      <c r="D542" t="str">
        <f>_xlfn.XLOOKUP(Sales_Pipeline[[#This Row],[Manager]],Sales_Teams[Manager],Sales_Teams[Regional_Office])</f>
        <v>West</v>
      </c>
      <c r="E542" t="s">
        <v>61</v>
      </c>
      <c r="G542" t="str">
        <f>IFERROR(_xlfn.XLOOKUP(Sales_Pipeline[[#This Row],[Account]],Accounts!$A$2:$A$86,Accounts!$F$2:$F$86),"")</f>
        <v/>
      </c>
      <c r="H542" t="s">
        <v>77</v>
      </c>
      <c r="I542" s="3">
        <v>42754</v>
      </c>
      <c r="K542" s="8" t="str">
        <f>IF(Sales_Pipeline[[#This Row],[Close_Date]]="","",TEXT(Sales_Pipeline[[#This Row],[Close_Date]],"ddd"))</f>
        <v/>
      </c>
      <c r="L542" s="8" t="str">
        <f>IF(Sales_Pipeline[[#This Row],[Close_Date]]="","",TEXT(Sales_Pipeline[[#This Row],[Close_Date]],"mmm"))</f>
        <v/>
      </c>
      <c r="M542" s="8" t="str">
        <f>IF(Sales_Pipeline[[#This Row],[Close_Date]]="","","Q"&amp;ROUNDUP(MONTH(Sales_Pipeline[[#This Row],[Close_Date]])/3,0))</f>
        <v/>
      </c>
      <c r="N542" s="2" t="str" cm="1">
        <f t="array" ref="N542">IFERROR(_xlfn.IFS(Sales_Pipeline[[#This Row],[Deal_Stage]]="Won",_xlfn.XLOOKUP(Sales_Pipeline[[#This Row],[Product]],Products!$A$2:$A$8,Products!$C$2:$C$8),Sales_Pipeline[[#This Row],[Deal_Stage]]="Lost",_xlfn.XLOOKUP(Sales_Pipeline[[#This Row],[Product]],Products!$A$2:$A$8,Products!$C$2:$C$8)),"")</f>
        <v/>
      </c>
      <c r="O542" s="2">
        <v>0</v>
      </c>
    </row>
    <row r="543" spans="1:15" x14ac:dyDescent="0.3">
      <c r="A543" t="s">
        <v>688</v>
      </c>
      <c r="B543" t="s">
        <v>32</v>
      </c>
      <c r="C543" t="str">
        <f>_xlfn.XLOOKUP(Sales_Pipeline[[#This Row],[Sales_Agent]],Sales_Teams[Sales_Agent],Sales_Teams[Manager])</f>
        <v>Celia Rouche</v>
      </c>
      <c r="D543" t="str">
        <f>_xlfn.XLOOKUP(Sales_Pipeline[[#This Row],[Manager]],Sales_Teams[Manager],Sales_Teams[Regional_Office])</f>
        <v>West</v>
      </c>
      <c r="E543" t="s">
        <v>63</v>
      </c>
      <c r="F543" t="s">
        <v>120</v>
      </c>
      <c r="G543" t="str">
        <f>IFERROR(_xlfn.XLOOKUP(Sales_Pipeline[[#This Row],[Account]],Accounts!$A$2:$A$86,Accounts!$F$2:$F$86),"")</f>
        <v>United States</v>
      </c>
      <c r="H543" t="s">
        <v>57</v>
      </c>
      <c r="I543" s="3">
        <v>42754</v>
      </c>
      <c r="J543" s="3">
        <v>42825</v>
      </c>
      <c r="K543" s="8" t="str">
        <f>IF(Sales_Pipeline[[#This Row],[Close_Date]]="","",TEXT(Sales_Pipeline[[#This Row],[Close_Date]],"ddd"))</f>
        <v>Fri</v>
      </c>
      <c r="L543" s="8" t="str">
        <f>IF(Sales_Pipeline[[#This Row],[Close_Date]]="","",TEXT(Sales_Pipeline[[#This Row],[Close_Date]],"mmm"))</f>
        <v>Mar</v>
      </c>
      <c r="M543" s="8" t="str">
        <f>IF(Sales_Pipeline[[#This Row],[Close_Date]]="","","Q"&amp;ROUNDUP(MONTH(Sales_Pipeline[[#This Row],[Close_Date]])/3,0))</f>
        <v>Q1</v>
      </c>
      <c r="N543" s="2" cm="1">
        <f t="array" ref="N543">IFERROR(_xlfn.IFS(Sales_Pipeline[[#This Row],[Deal_Stage]]="Won",_xlfn.XLOOKUP(Sales_Pipeline[[#This Row],[Product]],Products!$A$2:$A$8,Products!$C$2:$C$8),Sales_Pipeline[[#This Row],[Deal_Stage]]="Lost",_xlfn.XLOOKUP(Sales_Pipeline[[#This Row],[Product]],Products!$A$2:$A$8,Products!$C$2:$C$8)),"")</f>
        <v>550</v>
      </c>
      <c r="O543" s="2">
        <v>365</v>
      </c>
    </row>
    <row r="544" spans="1:15" x14ac:dyDescent="0.3">
      <c r="A544" t="s">
        <v>689</v>
      </c>
      <c r="B544" t="s">
        <v>44</v>
      </c>
      <c r="C544" t="str">
        <f>_xlfn.XLOOKUP(Sales_Pipeline[[#This Row],[Sales_Agent]],Sales_Teams[Sales_Agent],Sales_Teams[Manager])</f>
        <v>Summer Sewald</v>
      </c>
      <c r="D544" t="str">
        <f>_xlfn.XLOOKUP(Sales_Pipeline[[#This Row],[Manager]],Sales_Teams[Manager],Sales_Teams[Regional_Office])</f>
        <v>West</v>
      </c>
      <c r="E544" t="s">
        <v>84</v>
      </c>
      <c r="F544" t="s">
        <v>201</v>
      </c>
      <c r="G544" t="str">
        <f>IFERROR(_xlfn.XLOOKUP(Sales_Pipeline[[#This Row],[Account]],Accounts!$A$2:$A$86,Accounts!$F$2:$F$86),"")</f>
        <v>United States</v>
      </c>
      <c r="H544" t="s">
        <v>57</v>
      </c>
      <c r="I544" s="3">
        <v>42754</v>
      </c>
      <c r="J544" s="3">
        <v>42812</v>
      </c>
      <c r="K544" s="8" t="str">
        <f>IF(Sales_Pipeline[[#This Row],[Close_Date]]="","",TEXT(Sales_Pipeline[[#This Row],[Close_Date]],"ddd"))</f>
        <v>Sat</v>
      </c>
      <c r="L544" s="8" t="str">
        <f>IF(Sales_Pipeline[[#This Row],[Close_Date]]="","",TEXT(Sales_Pipeline[[#This Row],[Close_Date]],"mmm"))</f>
        <v>Mar</v>
      </c>
      <c r="M544" s="8" t="str">
        <f>IF(Sales_Pipeline[[#This Row],[Close_Date]]="","","Q"&amp;ROUNDUP(MONTH(Sales_Pipeline[[#This Row],[Close_Date]])/3,0))</f>
        <v>Q1</v>
      </c>
      <c r="N544" s="2" cm="1">
        <f t="array" ref="N544">IFERROR(_xlfn.IFS(Sales_Pipeline[[#This Row],[Deal_Stage]]="Won",_xlfn.XLOOKUP(Sales_Pipeline[[#This Row],[Product]],Products!$A$2:$A$8,Products!$C$2:$C$8),Sales_Pipeline[[#This Row],[Deal_Stage]]="Lost",_xlfn.XLOOKUP(Sales_Pipeline[[#This Row],[Product]],Products!$A$2:$A$8,Products!$C$2:$C$8)),"")</f>
        <v>5482</v>
      </c>
      <c r="O544" s="2">
        <v>4869</v>
      </c>
    </row>
    <row r="545" spans="1:15" x14ac:dyDescent="0.3">
      <c r="A545" t="s">
        <v>690</v>
      </c>
      <c r="B545" t="s">
        <v>20</v>
      </c>
      <c r="C545" t="str">
        <f>_xlfn.XLOOKUP(Sales_Pipeline[[#This Row],[Sales_Agent]],Sales_Teams[Sales_Agent],Sales_Teams[Manager])</f>
        <v>Cara Losch</v>
      </c>
      <c r="D545" t="str">
        <f>_xlfn.XLOOKUP(Sales_Pipeline[[#This Row],[Manager]],Sales_Teams[Manager],Sales_Teams[Regional_Office])</f>
        <v>East</v>
      </c>
      <c r="E545" t="s">
        <v>63</v>
      </c>
      <c r="F545" t="s">
        <v>194</v>
      </c>
      <c r="G545" t="str">
        <f>IFERROR(_xlfn.XLOOKUP(Sales_Pipeline[[#This Row],[Account]],Accounts!$A$2:$A$86,Accounts!$F$2:$F$86),"")</f>
        <v>United States</v>
      </c>
      <c r="H545" t="s">
        <v>57</v>
      </c>
      <c r="I545" s="3">
        <v>42755</v>
      </c>
      <c r="J545" s="3">
        <v>42892</v>
      </c>
      <c r="K545" s="8" t="str">
        <f>IF(Sales_Pipeline[[#This Row],[Close_Date]]="","",TEXT(Sales_Pipeline[[#This Row],[Close_Date]],"ddd"))</f>
        <v>Tue</v>
      </c>
      <c r="L545" s="8" t="str">
        <f>IF(Sales_Pipeline[[#This Row],[Close_Date]]="","",TEXT(Sales_Pipeline[[#This Row],[Close_Date]],"mmm"))</f>
        <v>Jun</v>
      </c>
      <c r="M545" s="8" t="str">
        <f>IF(Sales_Pipeline[[#This Row],[Close_Date]]="","","Q"&amp;ROUNDUP(MONTH(Sales_Pipeline[[#This Row],[Close_Date]])/3,0))</f>
        <v>Q2</v>
      </c>
      <c r="N545" s="2" cm="1">
        <f t="array" ref="N545">IFERROR(_xlfn.IFS(Sales_Pipeline[[#This Row],[Deal_Stage]]="Won",_xlfn.XLOOKUP(Sales_Pipeline[[#This Row],[Product]],Products!$A$2:$A$8,Products!$C$2:$C$8),Sales_Pipeline[[#This Row],[Deal_Stage]]="Lost",_xlfn.XLOOKUP(Sales_Pipeline[[#This Row],[Product]],Products!$A$2:$A$8,Products!$C$2:$C$8)),"")</f>
        <v>550</v>
      </c>
      <c r="O545" s="2">
        <v>599</v>
      </c>
    </row>
    <row r="546" spans="1:15" x14ac:dyDescent="0.3">
      <c r="A546" t="s">
        <v>691</v>
      </c>
      <c r="B546" t="s">
        <v>25</v>
      </c>
      <c r="C546" t="str">
        <f>_xlfn.XLOOKUP(Sales_Pipeline[[#This Row],[Sales_Agent]],Sales_Teams[Sales_Agent],Sales_Teams[Manager])</f>
        <v>Rocco Neubert</v>
      </c>
      <c r="D546" t="str">
        <f>_xlfn.XLOOKUP(Sales_Pipeline[[#This Row],[Manager]],Sales_Teams[Manager],Sales_Teams[Regional_Office])</f>
        <v>East</v>
      </c>
      <c r="E546" t="s">
        <v>76</v>
      </c>
      <c r="F546" t="s">
        <v>216</v>
      </c>
      <c r="G546" t="str">
        <f>IFERROR(_xlfn.XLOOKUP(Sales_Pipeline[[#This Row],[Account]],Accounts!$A$2:$A$86,Accounts!$F$2:$F$86),"")</f>
        <v>United States</v>
      </c>
      <c r="H546" t="s">
        <v>57</v>
      </c>
      <c r="I546" s="3">
        <v>42755</v>
      </c>
      <c r="J546" s="3">
        <v>42875</v>
      </c>
      <c r="K546" s="8" t="str">
        <f>IF(Sales_Pipeline[[#This Row],[Close_Date]]="","",TEXT(Sales_Pipeline[[#This Row],[Close_Date]],"ddd"))</f>
        <v>Sat</v>
      </c>
      <c r="L546" s="8" t="str">
        <f>IF(Sales_Pipeline[[#This Row],[Close_Date]]="","",TEXT(Sales_Pipeline[[#This Row],[Close_Date]],"mmm"))</f>
        <v>May</v>
      </c>
      <c r="M546" s="8" t="str">
        <f>IF(Sales_Pipeline[[#This Row],[Close_Date]]="","","Q"&amp;ROUNDUP(MONTH(Sales_Pipeline[[#This Row],[Close_Date]])/3,0))</f>
        <v>Q2</v>
      </c>
      <c r="N546" s="2" cm="1">
        <f t="array" ref="N546">IFERROR(_xlfn.IFS(Sales_Pipeline[[#This Row],[Deal_Stage]]="Won",_xlfn.XLOOKUP(Sales_Pipeline[[#This Row],[Product]],Products!$A$2:$A$8,Products!$C$2:$C$8),Sales_Pipeline[[#This Row],[Deal_Stage]]="Lost",_xlfn.XLOOKUP(Sales_Pipeline[[#This Row],[Product]],Products!$A$2:$A$8,Products!$C$2:$C$8)),"")</f>
        <v>3393</v>
      </c>
      <c r="O546" s="2">
        <v>3194</v>
      </c>
    </row>
    <row r="547" spans="1:15" x14ac:dyDescent="0.3">
      <c r="A547" t="s">
        <v>692</v>
      </c>
      <c r="B547" t="s">
        <v>22</v>
      </c>
      <c r="C547" t="str">
        <f>_xlfn.XLOOKUP(Sales_Pipeline[[#This Row],[Sales_Agent]],Sales_Teams[Sales_Agent],Sales_Teams[Manager])</f>
        <v>Cara Losch</v>
      </c>
      <c r="D547" t="str">
        <f>_xlfn.XLOOKUP(Sales_Pipeline[[#This Row],[Manager]],Sales_Teams[Manager],Sales_Teams[Regional_Office])</f>
        <v>East</v>
      </c>
      <c r="E547" t="s">
        <v>84</v>
      </c>
      <c r="F547" t="s">
        <v>234</v>
      </c>
      <c r="G547" t="str">
        <f>IFERROR(_xlfn.XLOOKUP(Sales_Pipeline[[#This Row],[Account]],Accounts!$A$2:$A$86,Accounts!$F$2:$F$86),"")</f>
        <v>United States</v>
      </c>
      <c r="H547" t="s">
        <v>57</v>
      </c>
      <c r="I547" s="3">
        <v>42755</v>
      </c>
      <c r="J547" s="3">
        <v>42891</v>
      </c>
      <c r="K547" s="8" t="str">
        <f>IF(Sales_Pipeline[[#This Row],[Close_Date]]="","",TEXT(Sales_Pipeline[[#This Row],[Close_Date]],"ddd"))</f>
        <v>Mon</v>
      </c>
      <c r="L547" s="8" t="str">
        <f>IF(Sales_Pipeline[[#This Row],[Close_Date]]="","",TEXT(Sales_Pipeline[[#This Row],[Close_Date]],"mmm"))</f>
        <v>Jun</v>
      </c>
      <c r="M547" s="8" t="str">
        <f>IF(Sales_Pipeline[[#This Row],[Close_Date]]="","","Q"&amp;ROUNDUP(MONTH(Sales_Pipeline[[#This Row],[Close_Date]])/3,0))</f>
        <v>Q2</v>
      </c>
      <c r="N547" s="2" cm="1">
        <f t="array" ref="N547">IFERROR(_xlfn.IFS(Sales_Pipeline[[#This Row],[Deal_Stage]]="Won",_xlfn.XLOOKUP(Sales_Pipeline[[#This Row],[Product]],Products!$A$2:$A$8,Products!$C$2:$C$8),Sales_Pipeline[[#This Row],[Deal_Stage]]="Lost",_xlfn.XLOOKUP(Sales_Pipeline[[#This Row],[Product]],Products!$A$2:$A$8,Products!$C$2:$C$8)),"")</f>
        <v>5482</v>
      </c>
      <c r="O547" s="2">
        <v>5429</v>
      </c>
    </row>
    <row r="548" spans="1:15" x14ac:dyDescent="0.3">
      <c r="A548" t="s">
        <v>693</v>
      </c>
      <c r="B548" t="s">
        <v>10</v>
      </c>
      <c r="C548" t="str">
        <f>_xlfn.XLOOKUP(Sales_Pipeline[[#This Row],[Sales_Agent]],Sales_Teams[Sales_Agent],Sales_Teams[Manager])</f>
        <v>Melvin Marxen</v>
      </c>
      <c r="D548" t="str">
        <f>_xlfn.XLOOKUP(Sales_Pipeline[[#This Row],[Manager]],Sales_Teams[Manager],Sales_Teams[Regional_Office])</f>
        <v>Central</v>
      </c>
      <c r="E548" t="s">
        <v>8953</v>
      </c>
      <c r="F548" t="s">
        <v>330</v>
      </c>
      <c r="G548" t="str">
        <f>IFERROR(_xlfn.XLOOKUP(Sales_Pipeline[[#This Row],[Account]],Accounts!$A$2:$A$86,Accounts!$F$2:$F$86),"")</f>
        <v>Korea</v>
      </c>
      <c r="H548" t="s">
        <v>57</v>
      </c>
      <c r="I548" s="3">
        <v>42755</v>
      </c>
      <c r="J548" s="3">
        <v>42860</v>
      </c>
      <c r="K548" s="8" t="str">
        <f>IF(Sales_Pipeline[[#This Row],[Close_Date]]="","",TEXT(Sales_Pipeline[[#This Row],[Close_Date]],"ddd"))</f>
        <v>Fri</v>
      </c>
      <c r="L548" s="8" t="str">
        <f>IF(Sales_Pipeline[[#This Row],[Close_Date]]="","",TEXT(Sales_Pipeline[[#This Row],[Close_Date]],"mmm"))</f>
        <v>May</v>
      </c>
      <c r="M548" s="8" t="str">
        <f>IF(Sales_Pipeline[[#This Row],[Close_Date]]="","","Q"&amp;ROUNDUP(MONTH(Sales_Pipeline[[#This Row],[Close_Date]])/3,0))</f>
        <v>Q2</v>
      </c>
      <c r="N548" s="2" cm="1">
        <f t="array" ref="N548">IFERROR(_xlfn.IFS(Sales_Pipeline[[#This Row],[Deal_Stage]]="Won",_xlfn.XLOOKUP(Sales_Pipeline[[#This Row],[Product]],Products!$A$2:$A$8,Products!$C$2:$C$8),Sales_Pipeline[[#This Row],[Deal_Stage]]="Lost",_xlfn.XLOOKUP(Sales_Pipeline[[#This Row],[Product]],Products!$A$2:$A$8,Products!$C$2:$C$8)),"")</f>
        <v>4821</v>
      </c>
      <c r="O548" s="2">
        <v>5008</v>
      </c>
    </row>
    <row r="549" spans="1:15" x14ac:dyDescent="0.3">
      <c r="A549" t="s">
        <v>694</v>
      </c>
      <c r="B549" t="s">
        <v>10</v>
      </c>
      <c r="C549" t="str">
        <f>_xlfn.XLOOKUP(Sales_Pipeline[[#This Row],[Sales_Agent]],Sales_Teams[Sales_Agent],Sales_Teams[Manager])</f>
        <v>Melvin Marxen</v>
      </c>
      <c r="D549" t="str">
        <f>_xlfn.XLOOKUP(Sales_Pipeline[[#This Row],[Manager]],Sales_Teams[Manager],Sales_Teams[Regional_Office])</f>
        <v>Central</v>
      </c>
      <c r="E549" t="s">
        <v>76</v>
      </c>
      <c r="F549" t="s">
        <v>223</v>
      </c>
      <c r="G549" t="str">
        <f>IFERROR(_xlfn.XLOOKUP(Sales_Pipeline[[#This Row],[Account]],Accounts!$A$2:$A$86,Accounts!$F$2:$F$86),"")</f>
        <v>United States</v>
      </c>
      <c r="H549" t="s">
        <v>57</v>
      </c>
      <c r="I549" s="3">
        <v>42755</v>
      </c>
      <c r="J549" s="3">
        <v>42822</v>
      </c>
      <c r="K549" s="8" t="str">
        <f>IF(Sales_Pipeline[[#This Row],[Close_Date]]="","",TEXT(Sales_Pipeline[[#This Row],[Close_Date]],"ddd"))</f>
        <v>Tue</v>
      </c>
      <c r="L549" s="8" t="str">
        <f>IF(Sales_Pipeline[[#This Row],[Close_Date]]="","",TEXT(Sales_Pipeline[[#This Row],[Close_Date]],"mmm"))</f>
        <v>Mar</v>
      </c>
      <c r="M549" s="8" t="str">
        <f>IF(Sales_Pipeline[[#This Row],[Close_Date]]="","","Q"&amp;ROUNDUP(MONTH(Sales_Pipeline[[#This Row],[Close_Date]])/3,0))</f>
        <v>Q1</v>
      </c>
      <c r="N549" s="2" cm="1">
        <f t="array" ref="N549">IFERROR(_xlfn.IFS(Sales_Pipeline[[#This Row],[Deal_Stage]]="Won",_xlfn.XLOOKUP(Sales_Pipeline[[#This Row],[Product]],Products!$A$2:$A$8,Products!$C$2:$C$8),Sales_Pipeline[[#This Row],[Deal_Stage]]="Lost",_xlfn.XLOOKUP(Sales_Pipeline[[#This Row],[Product]],Products!$A$2:$A$8,Products!$C$2:$C$8)),"")</f>
        <v>3393</v>
      </c>
      <c r="O549" s="2">
        <v>3459</v>
      </c>
    </row>
    <row r="550" spans="1:15" x14ac:dyDescent="0.3">
      <c r="A550" t="s">
        <v>695</v>
      </c>
      <c r="B550" t="s">
        <v>42</v>
      </c>
      <c r="C550" t="str">
        <f>_xlfn.XLOOKUP(Sales_Pipeline[[#This Row],[Sales_Agent]],Sales_Teams[Sales_Agent],Sales_Teams[Manager])</f>
        <v>Summer Sewald</v>
      </c>
      <c r="D550" t="str">
        <f>_xlfn.XLOOKUP(Sales_Pipeline[[#This Row],[Manager]],Sales_Teams[Manager],Sales_Teams[Regional_Office])</f>
        <v>West</v>
      </c>
      <c r="E550" t="s">
        <v>8953</v>
      </c>
      <c r="F550" t="s">
        <v>120</v>
      </c>
      <c r="G550" t="str">
        <f>IFERROR(_xlfn.XLOOKUP(Sales_Pipeline[[#This Row],[Account]],Accounts!$A$2:$A$86,Accounts!$F$2:$F$86),"")</f>
        <v>United States</v>
      </c>
      <c r="H550" t="s">
        <v>82</v>
      </c>
      <c r="I550" s="3">
        <v>42755</v>
      </c>
      <c r="J550" s="3">
        <v>42880</v>
      </c>
      <c r="K550" s="8" t="str">
        <f>IF(Sales_Pipeline[[#This Row],[Close_Date]]="","",TEXT(Sales_Pipeline[[#This Row],[Close_Date]],"ddd"))</f>
        <v>Thu</v>
      </c>
      <c r="L550" s="8" t="str">
        <f>IF(Sales_Pipeline[[#This Row],[Close_Date]]="","",TEXT(Sales_Pipeline[[#This Row],[Close_Date]],"mmm"))</f>
        <v>May</v>
      </c>
      <c r="M550" s="8" t="str">
        <f>IF(Sales_Pipeline[[#This Row],[Close_Date]]="","","Q"&amp;ROUNDUP(MONTH(Sales_Pipeline[[#This Row],[Close_Date]])/3,0))</f>
        <v>Q2</v>
      </c>
      <c r="N550" s="2" cm="1">
        <f t="array" ref="N550">IFERROR(_xlfn.IFS(Sales_Pipeline[[#This Row],[Deal_Stage]]="Won",_xlfn.XLOOKUP(Sales_Pipeline[[#This Row],[Product]],Products!$A$2:$A$8,Products!$C$2:$C$8),Sales_Pipeline[[#This Row],[Deal_Stage]]="Lost",_xlfn.XLOOKUP(Sales_Pipeline[[#This Row],[Product]],Products!$A$2:$A$8,Products!$C$2:$C$8)),"")</f>
        <v>4821</v>
      </c>
      <c r="O550" s="2">
        <v>0</v>
      </c>
    </row>
    <row r="551" spans="1:15" x14ac:dyDescent="0.3">
      <c r="A551" t="s">
        <v>696</v>
      </c>
      <c r="B551" t="s">
        <v>42</v>
      </c>
      <c r="C551" t="str">
        <f>_xlfn.XLOOKUP(Sales_Pipeline[[#This Row],[Sales_Agent]],Sales_Teams[Sales_Agent],Sales_Teams[Manager])</f>
        <v>Summer Sewald</v>
      </c>
      <c r="D551" t="str">
        <f>_xlfn.XLOOKUP(Sales_Pipeline[[#This Row],[Manager]],Sales_Teams[Manager],Sales_Teams[Regional_Office])</f>
        <v>West</v>
      </c>
      <c r="E551" t="s">
        <v>8953</v>
      </c>
      <c r="F551" t="s">
        <v>330</v>
      </c>
      <c r="G551" t="str">
        <f>IFERROR(_xlfn.XLOOKUP(Sales_Pipeline[[#This Row],[Account]],Accounts!$A$2:$A$86,Accounts!$F$2:$F$86),"")</f>
        <v>Korea</v>
      </c>
      <c r="H551" t="s">
        <v>57</v>
      </c>
      <c r="I551" s="3">
        <v>42755</v>
      </c>
      <c r="J551" s="3">
        <v>42801</v>
      </c>
      <c r="K551" s="8" t="str">
        <f>IF(Sales_Pipeline[[#This Row],[Close_Date]]="","",TEXT(Sales_Pipeline[[#This Row],[Close_Date]],"ddd"))</f>
        <v>Tue</v>
      </c>
      <c r="L551" s="8" t="str">
        <f>IF(Sales_Pipeline[[#This Row],[Close_Date]]="","",TEXT(Sales_Pipeline[[#This Row],[Close_Date]],"mmm"))</f>
        <v>Mar</v>
      </c>
      <c r="M551" s="8" t="str">
        <f>IF(Sales_Pipeline[[#This Row],[Close_Date]]="","","Q"&amp;ROUNDUP(MONTH(Sales_Pipeline[[#This Row],[Close_Date]])/3,0))</f>
        <v>Q1</v>
      </c>
      <c r="N551" s="2" cm="1">
        <f t="array" ref="N551">IFERROR(_xlfn.IFS(Sales_Pipeline[[#This Row],[Deal_Stage]]="Won",_xlfn.XLOOKUP(Sales_Pipeline[[#This Row],[Product]],Products!$A$2:$A$8,Products!$C$2:$C$8),Sales_Pipeline[[#This Row],[Deal_Stage]]="Lost",_xlfn.XLOOKUP(Sales_Pipeline[[#This Row],[Product]],Products!$A$2:$A$8,Products!$C$2:$C$8)),"")</f>
        <v>4821</v>
      </c>
      <c r="O551" s="2">
        <v>4559</v>
      </c>
    </row>
    <row r="552" spans="1:15" x14ac:dyDescent="0.3">
      <c r="A552" t="s">
        <v>697</v>
      </c>
      <c r="B552" t="s">
        <v>42</v>
      </c>
      <c r="C552" t="str">
        <f>_xlfn.XLOOKUP(Sales_Pipeline[[#This Row],[Sales_Agent]],Sales_Teams[Sales_Agent],Sales_Teams[Manager])</f>
        <v>Summer Sewald</v>
      </c>
      <c r="D552" t="str">
        <f>_xlfn.XLOOKUP(Sales_Pipeline[[#This Row],[Manager]],Sales_Teams[Manager],Sales_Teams[Regional_Office])</f>
        <v>West</v>
      </c>
      <c r="E552" t="s">
        <v>8953</v>
      </c>
      <c r="F552" t="s">
        <v>114</v>
      </c>
      <c r="G552" t="str">
        <f>IFERROR(_xlfn.XLOOKUP(Sales_Pipeline[[#This Row],[Account]],Accounts!$A$2:$A$86,Accounts!$F$2:$F$86),"")</f>
        <v>United States</v>
      </c>
      <c r="H552" t="s">
        <v>57</v>
      </c>
      <c r="I552" s="3">
        <v>42755</v>
      </c>
      <c r="J552" s="3">
        <v>42822</v>
      </c>
      <c r="K552" s="8" t="str">
        <f>IF(Sales_Pipeline[[#This Row],[Close_Date]]="","",TEXT(Sales_Pipeline[[#This Row],[Close_Date]],"ddd"))</f>
        <v>Tue</v>
      </c>
      <c r="L552" s="8" t="str">
        <f>IF(Sales_Pipeline[[#This Row],[Close_Date]]="","",TEXT(Sales_Pipeline[[#This Row],[Close_Date]],"mmm"))</f>
        <v>Mar</v>
      </c>
      <c r="M552" s="8" t="str">
        <f>IF(Sales_Pipeline[[#This Row],[Close_Date]]="","","Q"&amp;ROUNDUP(MONTH(Sales_Pipeline[[#This Row],[Close_Date]])/3,0))</f>
        <v>Q1</v>
      </c>
      <c r="N552" s="2" cm="1">
        <f t="array" ref="N552">IFERROR(_xlfn.IFS(Sales_Pipeline[[#This Row],[Deal_Stage]]="Won",_xlfn.XLOOKUP(Sales_Pipeline[[#This Row],[Product]],Products!$A$2:$A$8,Products!$C$2:$C$8),Sales_Pipeline[[#This Row],[Deal_Stage]]="Lost",_xlfn.XLOOKUP(Sales_Pipeline[[#This Row],[Product]],Products!$A$2:$A$8,Products!$C$2:$C$8)),"")</f>
        <v>4821</v>
      </c>
      <c r="O552" s="2">
        <v>4221</v>
      </c>
    </row>
    <row r="553" spans="1:15" x14ac:dyDescent="0.3">
      <c r="A553" t="s">
        <v>698</v>
      </c>
      <c r="B553" t="s">
        <v>8</v>
      </c>
      <c r="C553" t="str">
        <f>_xlfn.XLOOKUP(Sales_Pipeline[[#This Row],[Sales_Agent]],Sales_Teams[Sales_Agent],Sales_Teams[Manager])</f>
        <v>Dustin Brinkmann</v>
      </c>
      <c r="D553" t="str">
        <f>_xlfn.XLOOKUP(Sales_Pipeline[[#This Row],[Manager]],Sales_Teams[Manager],Sales_Teams[Regional_Office])</f>
        <v>Central</v>
      </c>
      <c r="E553" t="s">
        <v>76</v>
      </c>
      <c r="F553" t="s">
        <v>105</v>
      </c>
      <c r="G553" t="str">
        <f>IFERROR(_xlfn.XLOOKUP(Sales_Pipeline[[#This Row],[Account]],Accounts!$A$2:$A$86,Accounts!$F$2:$F$86),"")</f>
        <v>United States</v>
      </c>
      <c r="H553" t="s">
        <v>82</v>
      </c>
      <c r="I553" s="3">
        <v>42755</v>
      </c>
      <c r="J553" s="3">
        <v>42805</v>
      </c>
      <c r="K553" s="8" t="str">
        <f>IF(Sales_Pipeline[[#This Row],[Close_Date]]="","",TEXT(Sales_Pipeline[[#This Row],[Close_Date]],"ddd"))</f>
        <v>Sat</v>
      </c>
      <c r="L553" s="8" t="str">
        <f>IF(Sales_Pipeline[[#This Row],[Close_Date]]="","",TEXT(Sales_Pipeline[[#This Row],[Close_Date]],"mmm"))</f>
        <v>Mar</v>
      </c>
      <c r="M553" s="8" t="str">
        <f>IF(Sales_Pipeline[[#This Row],[Close_Date]]="","","Q"&amp;ROUNDUP(MONTH(Sales_Pipeline[[#This Row],[Close_Date]])/3,0))</f>
        <v>Q1</v>
      </c>
      <c r="N553" s="2" cm="1">
        <f t="array" ref="N553">IFERROR(_xlfn.IFS(Sales_Pipeline[[#This Row],[Deal_Stage]]="Won",_xlfn.XLOOKUP(Sales_Pipeline[[#This Row],[Product]],Products!$A$2:$A$8,Products!$C$2:$C$8),Sales_Pipeline[[#This Row],[Deal_Stage]]="Lost",_xlfn.XLOOKUP(Sales_Pipeline[[#This Row],[Product]],Products!$A$2:$A$8,Products!$C$2:$C$8)),"")</f>
        <v>3393</v>
      </c>
      <c r="O553" s="2">
        <v>0</v>
      </c>
    </row>
    <row r="554" spans="1:15" x14ac:dyDescent="0.3">
      <c r="A554" t="s">
        <v>699</v>
      </c>
      <c r="B554" t="s">
        <v>8</v>
      </c>
      <c r="C554" t="str">
        <f>_xlfn.XLOOKUP(Sales_Pipeline[[#This Row],[Sales_Agent]],Sales_Teams[Sales_Agent],Sales_Teams[Manager])</f>
        <v>Dustin Brinkmann</v>
      </c>
      <c r="D554" t="str">
        <f>_xlfn.XLOOKUP(Sales_Pipeline[[#This Row],[Manager]],Sales_Teams[Manager],Sales_Teams[Regional_Office])</f>
        <v>Central</v>
      </c>
      <c r="E554" t="s">
        <v>61</v>
      </c>
      <c r="F554" t="s">
        <v>223</v>
      </c>
      <c r="G554" t="str">
        <f>IFERROR(_xlfn.XLOOKUP(Sales_Pipeline[[#This Row],[Account]],Accounts!$A$2:$A$86,Accounts!$F$2:$F$86),"")</f>
        <v>United States</v>
      </c>
      <c r="H554" t="s">
        <v>57</v>
      </c>
      <c r="I554" s="3">
        <v>42755</v>
      </c>
      <c r="J554" s="3">
        <v>42800</v>
      </c>
      <c r="K554" s="8" t="str">
        <f>IF(Sales_Pipeline[[#This Row],[Close_Date]]="","",TEXT(Sales_Pipeline[[#This Row],[Close_Date]],"ddd"))</f>
        <v>Mon</v>
      </c>
      <c r="L554" s="8" t="str">
        <f>IF(Sales_Pipeline[[#This Row],[Close_Date]]="","",TEXT(Sales_Pipeline[[#This Row],[Close_Date]],"mmm"))</f>
        <v>Mar</v>
      </c>
      <c r="M554" s="8" t="str">
        <f>IF(Sales_Pipeline[[#This Row],[Close_Date]]="","","Q"&amp;ROUNDUP(MONTH(Sales_Pipeline[[#This Row],[Close_Date]])/3,0))</f>
        <v>Q1</v>
      </c>
      <c r="N554" s="2" cm="1">
        <f t="array" ref="N554">IFERROR(_xlfn.IFS(Sales_Pipeline[[#This Row],[Deal_Stage]]="Won",_xlfn.XLOOKUP(Sales_Pipeline[[#This Row],[Product]],Products!$A$2:$A$8,Products!$C$2:$C$8),Sales_Pipeline[[#This Row],[Deal_Stage]]="Lost",_xlfn.XLOOKUP(Sales_Pipeline[[#This Row],[Product]],Products!$A$2:$A$8,Products!$C$2:$C$8)),"")</f>
        <v>55</v>
      </c>
      <c r="O554" s="2">
        <v>56</v>
      </c>
    </row>
    <row r="555" spans="1:15" x14ac:dyDescent="0.3">
      <c r="A555" t="s">
        <v>700</v>
      </c>
      <c r="B555" t="s">
        <v>37</v>
      </c>
      <c r="C555" t="str">
        <f>_xlfn.XLOOKUP(Sales_Pipeline[[#This Row],[Sales_Agent]],Sales_Teams[Sales_Agent],Sales_Teams[Manager])</f>
        <v>Celia Rouche</v>
      </c>
      <c r="D555" t="str">
        <f>_xlfn.XLOOKUP(Sales_Pipeline[[#This Row],[Manager]],Sales_Teams[Manager],Sales_Teams[Regional_Office])</f>
        <v>West</v>
      </c>
      <c r="E555" t="s">
        <v>8953</v>
      </c>
      <c r="F555" t="s">
        <v>175</v>
      </c>
      <c r="G555" t="str">
        <f>IFERROR(_xlfn.XLOOKUP(Sales_Pipeline[[#This Row],[Account]],Accounts!$A$2:$A$86,Accounts!$F$2:$F$86),"")</f>
        <v>Brazil</v>
      </c>
      <c r="H555" t="s">
        <v>57</v>
      </c>
      <c r="I555" s="3">
        <v>42755</v>
      </c>
      <c r="J555" s="3">
        <v>42858</v>
      </c>
      <c r="K555" s="8" t="str">
        <f>IF(Sales_Pipeline[[#This Row],[Close_Date]]="","",TEXT(Sales_Pipeline[[#This Row],[Close_Date]],"ddd"))</f>
        <v>Wed</v>
      </c>
      <c r="L555" s="8" t="str">
        <f>IF(Sales_Pipeline[[#This Row],[Close_Date]]="","",TEXT(Sales_Pipeline[[#This Row],[Close_Date]],"mmm"))</f>
        <v>May</v>
      </c>
      <c r="M555" s="8" t="str">
        <f>IF(Sales_Pipeline[[#This Row],[Close_Date]]="","","Q"&amp;ROUNDUP(MONTH(Sales_Pipeline[[#This Row],[Close_Date]])/3,0))</f>
        <v>Q2</v>
      </c>
      <c r="N555" s="2" cm="1">
        <f t="array" ref="N555">IFERROR(_xlfn.IFS(Sales_Pipeline[[#This Row],[Deal_Stage]]="Won",_xlfn.XLOOKUP(Sales_Pipeline[[#This Row],[Product]],Products!$A$2:$A$8,Products!$C$2:$C$8),Sales_Pipeline[[#This Row],[Deal_Stage]]="Lost",_xlfn.XLOOKUP(Sales_Pipeline[[#This Row],[Product]],Products!$A$2:$A$8,Products!$C$2:$C$8)),"")</f>
        <v>4821</v>
      </c>
      <c r="O555" s="2">
        <v>5508</v>
      </c>
    </row>
    <row r="556" spans="1:15" x14ac:dyDescent="0.3">
      <c r="A556" t="s">
        <v>701</v>
      </c>
      <c r="B556" t="s">
        <v>9</v>
      </c>
      <c r="C556" t="str">
        <f>_xlfn.XLOOKUP(Sales_Pipeline[[#This Row],[Sales_Agent]],Sales_Teams[Sales_Agent],Sales_Teams[Manager])</f>
        <v>Dustin Brinkmann</v>
      </c>
      <c r="D556" t="str">
        <f>_xlfn.XLOOKUP(Sales_Pipeline[[#This Row],[Manager]],Sales_Teams[Manager],Sales_Teams[Regional_Office])</f>
        <v>Central</v>
      </c>
      <c r="E556" t="s">
        <v>55</v>
      </c>
      <c r="F556" t="s">
        <v>64</v>
      </c>
      <c r="G556" t="str">
        <f>IFERROR(_xlfn.XLOOKUP(Sales_Pipeline[[#This Row],[Account]],Accounts!$A$2:$A$86,Accounts!$F$2:$F$86),"")</f>
        <v>United States</v>
      </c>
      <c r="H556" t="s">
        <v>82</v>
      </c>
      <c r="I556" s="3">
        <v>42755</v>
      </c>
      <c r="J556" s="3">
        <v>42818</v>
      </c>
      <c r="K556" s="8" t="str">
        <f>IF(Sales_Pipeline[[#This Row],[Close_Date]]="","",TEXT(Sales_Pipeline[[#This Row],[Close_Date]],"ddd"))</f>
        <v>Fri</v>
      </c>
      <c r="L556" s="8" t="str">
        <f>IF(Sales_Pipeline[[#This Row],[Close_Date]]="","",TEXT(Sales_Pipeline[[#This Row],[Close_Date]],"mmm"))</f>
        <v>Mar</v>
      </c>
      <c r="M556" s="8" t="str">
        <f>IF(Sales_Pipeline[[#This Row],[Close_Date]]="","","Q"&amp;ROUNDUP(MONTH(Sales_Pipeline[[#This Row],[Close_Date]])/3,0))</f>
        <v>Q1</v>
      </c>
      <c r="N556" s="2" cm="1">
        <f t="array" ref="N556">IFERROR(_xlfn.IFS(Sales_Pipeline[[#This Row],[Deal_Stage]]="Won",_xlfn.XLOOKUP(Sales_Pipeline[[#This Row],[Product]],Products!$A$2:$A$8,Products!$C$2:$C$8),Sales_Pipeline[[#This Row],[Deal_Stage]]="Lost",_xlfn.XLOOKUP(Sales_Pipeline[[#This Row],[Product]],Products!$A$2:$A$8,Products!$C$2:$C$8)),"")</f>
        <v>1096</v>
      </c>
      <c r="O556" s="2">
        <v>0</v>
      </c>
    </row>
    <row r="557" spans="1:15" x14ac:dyDescent="0.3">
      <c r="A557" t="s">
        <v>702</v>
      </c>
      <c r="B557" t="s">
        <v>44</v>
      </c>
      <c r="C557" t="str">
        <f>_xlfn.XLOOKUP(Sales_Pipeline[[#This Row],[Sales_Agent]],Sales_Teams[Sales_Agent],Sales_Teams[Manager])</f>
        <v>Summer Sewald</v>
      </c>
      <c r="D557" t="str">
        <f>_xlfn.XLOOKUP(Sales_Pipeline[[#This Row],[Manager]],Sales_Teams[Manager],Sales_Teams[Regional_Office])</f>
        <v>West</v>
      </c>
      <c r="E557" t="s">
        <v>63</v>
      </c>
      <c r="F557" t="s">
        <v>201</v>
      </c>
      <c r="G557" t="str">
        <f>IFERROR(_xlfn.XLOOKUP(Sales_Pipeline[[#This Row],[Account]],Accounts!$A$2:$A$86,Accounts!$F$2:$F$86),"")</f>
        <v>United States</v>
      </c>
      <c r="H557" t="s">
        <v>82</v>
      </c>
      <c r="I557" s="3">
        <v>42755</v>
      </c>
      <c r="J557" s="3">
        <v>42814</v>
      </c>
      <c r="K557" s="8" t="str">
        <f>IF(Sales_Pipeline[[#This Row],[Close_Date]]="","",TEXT(Sales_Pipeline[[#This Row],[Close_Date]],"ddd"))</f>
        <v>Mon</v>
      </c>
      <c r="L557" s="8" t="str">
        <f>IF(Sales_Pipeline[[#This Row],[Close_Date]]="","",TEXT(Sales_Pipeline[[#This Row],[Close_Date]],"mmm"))</f>
        <v>Mar</v>
      </c>
      <c r="M557" s="8" t="str">
        <f>IF(Sales_Pipeline[[#This Row],[Close_Date]]="","","Q"&amp;ROUNDUP(MONTH(Sales_Pipeline[[#This Row],[Close_Date]])/3,0))</f>
        <v>Q1</v>
      </c>
      <c r="N557" s="2" cm="1">
        <f t="array" ref="N557">IFERROR(_xlfn.IFS(Sales_Pipeline[[#This Row],[Deal_Stage]]="Won",_xlfn.XLOOKUP(Sales_Pipeline[[#This Row],[Product]],Products!$A$2:$A$8,Products!$C$2:$C$8),Sales_Pipeline[[#This Row],[Deal_Stage]]="Lost",_xlfn.XLOOKUP(Sales_Pipeline[[#This Row],[Product]],Products!$A$2:$A$8,Products!$C$2:$C$8)),"")</f>
        <v>550</v>
      </c>
      <c r="O557" s="2">
        <v>0</v>
      </c>
    </row>
    <row r="558" spans="1:15" x14ac:dyDescent="0.3">
      <c r="A558" t="s">
        <v>703</v>
      </c>
      <c r="B558" t="s">
        <v>3</v>
      </c>
      <c r="C558" t="str">
        <f>_xlfn.XLOOKUP(Sales_Pipeline[[#This Row],[Sales_Agent]],Sales_Teams[Sales_Agent],Sales_Teams[Manager])</f>
        <v>Dustin Brinkmann</v>
      </c>
      <c r="D558" t="str">
        <f>_xlfn.XLOOKUP(Sales_Pipeline[[#This Row],[Manager]],Sales_Teams[Manager],Sales_Teams[Regional_Office])</f>
        <v>Central</v>
      </c>
      <c r="E558" t="s">
        <v>76</v>
      </c>
      <c r="F558" t="s">
        <v>56</v>
      </c>
      <c r="G558" t="str">
        <f>IFERROR(_xlfn.XLOOKUP(Sales_Pipeline[[#This Row],[Account]],Accounts!$A$2:$A$86,Accounts!$F$2:$F$86),"")</f>
        <v>United States</v>
      </c>
      <c r="H558" t="s">
        <v>82</v>
      </c>
      <c r="I558" s="3">
        <v>42756</v>
      </c>
      <c r="J558" s="3">
        <v>42803</v>
      </c>
      <c r="K558" s="8" t="str">
        <f>IF(Sales_Pipeline[[#This Row],[Close_Date]]="","",TEXT(Sales_Pipeline[[#This Row],[Close_Date]],"ddd"))</f>
        <v>Thu</v>
      </c>
      <c r="L558" s="8" t="str">
        <f>IF(Sales_Pipeline[[#This Row],[Close_Date]]="","",TEXT(Sales_Pipeline[[#This Row],[Close_Date]],"mmm"))</f>
        <v>Mar</v>
      </c>
      <c r="M558" s="8" t="str">
        <f>IF(Sales_Pipeline[[#This Row],[Close_Date]]="","","Q"&amp;ROUNDUP(MONTH(Sales_Pipeline[[#This Row],[Close_Date]])/3,0))</f>
        <v>Q1</v>
      </c>
      <c r="N558" s="2" cm="1">
        <f t="array" ref="N558">IFERROR(_xlfn.IFS(Sales_Pipeline[[#This Row],[Deal_Stage]]="Won",_xlfn.XLOOKUP(Sales_Pipeline[[#This Row],[Product]],Products!$A$2:$A$8,Products!$C$2:$C$8),Sales_Pipeline[[#This Row],[Deal_Stage]]="Lost",_xlfn.XLOOKUP(Sales_Pipeline[[#This Row],[Product]],Products!$A$2:$A$8,Products!$C$2:$C$8)),"")</f>
        <v>3393</v>
      </c>
      <c r="O558" s="2">
        <v>0</v>
      </c>
    </row>
    <row r="559" spans="1:15" x14ac:dyDescent="0.3">
      <c r="A559" t="s">
        <v>704</v>
      </c>
      <c r="B559" t="s">
        <v>20</v>
      </c>
      <c r="C559" t="str">
        <f>_xlfn.XLOOKUP(Sales_Pipeline[[#This Row],[Sales_Agent]],Sales_Teams[Sales_Agent],Sales_Teams[Manager])</f>
        <v>Cara Losch</v>
      </c>
      <c r="D559" t="str">
        <f>_xlfn.XLOOKUP(Sales_Pipeline[[#This Row],[Manager]],Sales_Teams[Manager],Sales_Teams[Regional_Office])</f>
        <v>East</v>
      </c>
      <c r="E559" t="s">
        <v>8953</v>
      </c>
      <c r="F559" t="s">
        <v>229</v>
      </c>
      <c r="G559" t="str">
        <f>IFERROR(_xlfn.XLOOKUP(Sales_Pipeline[[#This Row],[Account]],Accounts!$A$2:$A$86,Accounts!$F$2:$F$86),"")</f>
        <v>Norway</v>
      </c>
      <c r="H559" t="s">
        <v>77</v>
      </c>
      <c r="I559" s="3">
        <v>42756</v>
      </c>
      <c r="K559" s="8" t="str">
        <f>IF(Sales_Pipeline[[#This Row],[Close_Date]]="","",TEXT(Sales_Pipeline[[#This Row],[Close_Date]],"ddd"))</f>
        <v/>
      </c>
      <c r="L559" s="8" t="str">
        <f>IF(Sales_Pipeline[[#This Row],[Close_Date]]="","",TEXT(Sales_Pipeline[[#This Row],[Close_Date]],"mmm"))</f>
        <v/>
      </c>
      <c r="M559" s="8" t="str">
        <f>IF(Sales_Pipeline[[#This Row],[Close_Date]]="","","Q"&amp;ROUNDUP(MONTH(Sales_Pipeline[[#This Row],[Close_Date]])/3,0))</f>
        <v/>
      </c>
      <c r="N559" s="2" t="str" cm="1">
        <f t="array" ref="N559">IFERROR(_xlfn.IFS(Sales_Pipeline[[#This Row],[Deal_Stage]]="Won",_xlfn.XLOOKUP(Sales_Pipeline[[#This Row],[Product]],Products!$A$2:$A$8,Products!$C$2:$C$8),Sales_Pipeline[[#This Row],[Deal_Stage]]="Lost",_xlfn.XLOOKUP(Sales_Pipeline[[#This Row],[Product]],Products!$A$2:$A$8,Products!$C$2:$C$8)),"")</f>
        <v/>
      </c>
      <c r="O559" s="2">
        <v>0</v>
      </c>
    </row>
    <row r="560" spans="1:15" x14ac:dyDescent="0.3">
      <c r="A560" t="s">
        <v>705</v>
      </c>
      <c r="B560" t="s">
        <v>15</v>
      </c>
      <c r="C560" t="str">
        <f>_xlfn.XLOOKUP(Sales_Pipeline[[#This Row],[Sales_Agent]],Sales_Teams[Sales_Agent],Sales_Teams[Manager])</f>
        <v>Melvin Marxen</v>
      </c>
      <c r="D560" t="str">
        <f>_xlfn.XLOOKUP(Sales_Pipeline[[#This Row],[Manager]],Sales_Teams[Manager],Sales_Teams[Regional_Office])</f>
        <v>Central</v>
      </c>
      <c r="E560" t="s">
        <v>63</v>
      </c>
      <c r="F560" t="s">
        <v>68</v>
      </c>
      <c r="G560" t="str">
        <f>IFERROR(_xlfn.XLOOKUP(Sales_Pipeline[[#This Row],[Account]],Accounts!$A$2:$A$86,Accounts!$F$2:$F$86),"")</f>
        <v>United States</v>
      </c>
      <c r="H560" t="s">
        <v>57</v>
      </c>
      <c r="I560" s="3">
        <v>42756</v>
      </c>
      <c r="J560" s="3">
        <v>42813</v>
      </c>
      <c r="K560" s="8" t="str">
        <f>IF(Sales_Pipeline[[#This Row],[Close_Date]]="","",TEXT(Sales_Pipeline[[#This Row],[Close_Date]],"ddd"))</f>
        <v>Sun</v>
      </c>
      <c r="L560" s="8" t="str">
        <f>IF(Sales_Pipeline[[#This Row],[Close_Date]]="","",TEXT(Sales_Pipeline[[#This Row],[Close_Date]],"mmm"))</f>
        <v>Mar</v>
      </c>
      <c r="M560" s="8" t="str">
        <f>IF(Sales_Pipeline[[#This Row],[Close_Date]]="","","Q"&amp;ROUNDUP(MONTH(Sales_Pipeline[[#This Row],[Close_Date]])/3,0))</f>
        <v>Q1</v>
      </c>
      <c r="N560" s="2" cm="1">
        <f t="array" ref="N560">IFERROR(_xlfn.IFS(Sales_Pipeline[[#This Row],[Deal_Stage]]="Won",_xlfn.XLOOKUP(Sales_Pipeline[[#This Row],[Product]],Products!$A$2:$A$8,Products!$C$2:$C$8),Sales_Pipeline[[#This Row],[Deal_Stage]]="Lost",_xlfn.XLOOKUP(Sales_Pipeline[[#This Row],[Product]],Products!$A$2:$A$8,Products!$C$2:$C$8)),"")</f>
        <v>550</v>
      </c>
      <c r="O560" s="2">
        <v>657</v>
      </c>
    </row>
    <row r="561" spans="1:15" x14ac:dyDescent="0.3">
      <c r="A561" t="s">
        <v>706</v>
      </c>
      <c r="B561" t="s">
        <v>43</v>
      </c>
      <c r="C561" t="str">
        <f>_xlfn.XLOOKUP(Sales_Pipeline[[#This Row],[Sales_Agent]],Sales_Teams[Sales_Agent],Sales_Teams[Manager])</f>
        <v>Summer Sewald</v>
      </c>
      <c r="D561" t="str">
        <f>_xlfn.XLOOKUP(Sales_Pipeline[[#This Row],[Manager]],Sales_Teams[Manager],Sales_Teams[Regional_Office])</f>
        <v>West</v>
      </c>
      <c r="E561" t="s">
        <v>63</v>
      </c>
      <c r="G561" t="str">
        <f>IFERROR(_xlfn.XLOOKUP(Sales_Pipeline[[#This Row],[Account]],Accounts!$A$2:$A$86,Accounts!$F$2:$F$86),"")</f>
        <v/>
      </c>
      <c r="H561" t="s">
        <v>77</v>
      </c>
      <c r="I561" s="3">
        <v>42756</v>
      </c>
      <c r="K561" s="8" t="str">
        <f>IF(Sales_Pipeline[[#This Row],[Close_Date]]="","",TEXT(Sales_Pipeline[[#This Row],[Close_Date]],"ddd"))</f>
        <v/>
      </c>
      <c r="L561" s="8" t="str">
        <f>IF(Sales_Pipeline[[#This Row],[Close_Date]]="","",TEXT(Sales_Pipeline[[#This Row],[Close_Date]],"mmm"))</f>
        <v/>
      </c>
      <c r="M561" s="8" t="str">
        <f>IF(Sales_Pipeline[[#This Row],[Close_Date]]="","","Q"&amp;ROUNDUP(MONTH(Sales_Pipeline[[#This Row],[Close_Date]])/3,0))</f>
        <v/>
      </c>
      <c r="N561" s="2" t="str" cm="1">
        <f t="array" ref="N561">IFERROR(_xlfn.IFS(Sales_Pipeline[[#This Row],[Deal_Stage]]="Won",_xlfn.XLOOKUP(Sales_Pipeline[[#This Row],[Product]],Products!$A$2:$A$8,Products!$C$2:$C$8),Sales_Pipeline[[#This Row],[Deal_Stage]]="Lost",_xlfn.XLOOKUP(Sales_Pipeline[[#This Row],[Product]],Products!$A$2:$A$8,Products!$C$2:$C$8)),"")</f>
        <v/>
      </c>
      <c r="O561" s="2">
        <v>0</v>
      </c>
    </row>
    <row r="562" spans="1:15" x14ac:dyDescent="0.3">
      <c r="A562" t="s">
        <v>707</v>
      </c>
      <c r="B562" t="s">
        <v>43</v>
      </c>
      <c r="C562" t="str">
        <f>_xlfn.XLOOKUP(Sales_Pipeline[[#This Row],[Sales_Agent]],Sales_Teams[Sales_Agent],Sales_Teams[Manager])</f>
        <v>Summer Sewald</v>
      </c>
      <c r="D562" t="str">
        <f>_xlfn.XLOOKUP(Sales_Pipeline[[#This Row],[Manager]],Sales_Teams[Manager],Sales_Teams[Regional_Office])</f>
        <v>West</v>
      </c>
      <c r="E562" t="s">
        <v>8953</v>
      </c>
      <c r="F562" t="s">
        <v>70</v>
      </c>
      <c r="G562" t="str">
        <f>IFERROR(_xlfn.XLOOKUP(Sales_Pipeline[[#This Row],[Account]],Accounts!$A$2:$A$86,Accounts!$F$2:$F$86),"")</f>
        <v>United States</v>
      </c>
      <c r="H562" t="s">
        <v>82</v>
      </c>
      <c r="I562" s="3">
        <v>42756</v>
      </c>
      <c r="J562" s="3">
        <v>42860</v>
      </c>
      <c r="K562" s="8" t="str">
        <f>IF(Sales_Pipeline[[#This Row],[Close_Date]]="","",TEXT(Sales_Pipeline[[#This Row],[Close_Date]],"ddd"))</f>
        <v>Fri</v>
      </c>
      <c r="L562" s="8" t="str">
        <f>IF(Sales_Pipeline[[#This Row],[Close_Date]]="","",TEXT(Sales_Pipeline[[#This Row],[Close_Date]],"mmm"))</f>
        <v>May</v>
      </c>
      <c r="M562" s="8" t="str">
        <f>IF(Sales_Pipeline[[#This Row],[Close_Date]]="","","Q"&amp;ROUNDUP(MONTH(Sales_Pipeline[[#This Row],[Close_Date]])/3,0))</f>
        <v>Q2</v>
      </c>
      <c r="N562" s="2" cm="1">
        <f t="array" ref="N562">IFERROR(_xlfn.IFS(Sales_Pipeline[[#This Row],[Deal_Stage]]="Won",_xlfn.XLOOKUP(Sales_Pipeline[[#This Row],[Product]],Products!$A$2:$A$8,Products!$C$2:$C$8),Sales_Pipeline[[#This Row],[Deal_Stage]]="Lost",_xlfn.XLOOKUP(Sales_Pipeline[[#This Row],[Product]],Products!$A$2:$A$8,Products!$C$2:$C$8)),"")</f>
        <v>4821</v>
      </c>
      <c r="O562" s="2">
        <v>0</v>
      </c>
    </row>
    <row r="563" spans="1:15" x14ac:dyDescent="0.3">
      <c r="A563" t="s">
        <v>708</v>
      </c>
      <c r="B563" t="s">
        <v>8</v>
      </c>
      <c r="C563" t="str">
        <f>_xlfn.XLOOKUP(Sales_Pipeline[[#This Row],[Sales_Agent]],Sales_Teams[Sales_Agent],Sales_Teams[Manager])</f>
        <v>Dustin Brinkmann</v>
      </c>
      <c r="D563" t="str">
        <f>_xlfn.XLOOKUP(Sales_Pipeline[[#This Row],[Manager]],Sales_Teams[Manager],Sales_Teams[Regional_Office])</f>
        <v>Central</v>
      </c>
      <c r="E563" t="s">
        <v>63</v>
      </c>
      <c r="F563" t="s">
        <v>247</v>
      </c>
      <c r="G563" t="str">
        <f>IFERROR(_xlfn.XLOOKUP(Sales_Pipeline[[#This Row],[Account]],Accounts!$A$2:$A$86,Accounts!$F$2:$F$86),"")</f>
        <v>United States</v>
      </c>
      <c r="H563" t="s">
        <v>57</v>
      </c>
      <c r="I563" s="3">
        <v>42756</v>
      </c>
      <c r="J563" s="3">
        <v>42819</v>
      </c>
      <c r="K563" s="8" t="str">
        <f>IF(Sales_Pipeline[[#This Row],[Close_Date]]="","",TEXT(Sales_Pipeline[[#This Row],[Close_Date]],"ddd"))</f>
        <v>Sat</v>
      </c>
      <c r="L563" s="8" t="str">
        <f>IF(Sales_Pipeline[[#This Row],[Close_Date]]="","",TEXT(Sales_Pipeline[[#This Row],[Close_Date]],"mmm"))</f>
        <v>Mar</v>
      </c>
      <c r="M563" s="8" t="str">
        <f>IF(Sales_Pipeline[[#This Row],[Close_Date]]="","","Q"&amp;ROUNDUP(MONTH(Sales_Pipeline[[#This Row],[Close_Date]])/3,0))</f>
        <v>Q1</v>
      </c>
      <c r="N563" s="2" cm="1">
        <f t="array" ref="N563">IFERROR(_xlfn.IFS(Sales_Pipeline[[#This Row],[Deal_Stage]]="Won",_xlfn.XLOOKUP(Sales_Pipeline[[#This Row],[Product]],Products!$A$2:$A$8,Products!$C$2:$C$8),Sales_Pipeline[[#This Row],[Deal_Stage]]="Lost",_xlfn.XLOOKUP(Sales_Pipeline[[#This Row],[Product]],Products!$A$2:$A$8,Products!$C$2:$C$8)),"")</f>
        <v>550</v>
      </c>
      <c r="O563" s="2">
        <v>638</v>
      </c>
    </row>
    <row r="564" spans="1:15" x14ac:dyDescent="0.3">
      <c r="A564" t="s">
        <v>709</v>
      </c>
      <c r="B564" t="s">
        <v>37</v>
      </c>
      <c r="C564" t="str">
        <f>_xlfn.XLOOKUP(Sales_Pipeline[[#This Row],[Sales_Agent]],Sales_Teams[Sales_Agent],Sales_Teams[Manager])</f>
        <v>Celia Rouche</v>
      </c>
      <c r="D564" t="str">
        <f>_xlfn.XLOOKUP(Sales_Pipeline[[#This Row],[Manager]],Sales_Teams[Manager],Sales_Teams[Regional_Office])</f>
        <v>West</v>
      </c>
      <c r="E564" t="s">
        <v>63</v>
      </c>
      <c r="G564" t="str">
        <f>IFERROR(_xlfn.XLOOKUP(Sales_Pipeline[[#This Row],[Account]],Accounts!$A$2:$A$86,Accounts!$F$2:$F$86),"")</f>
        <v/>
      </c>
      <c r="H564" t="s">
        <v>77</v>
      </c>
      <c r="I564" s="3">
        <v>42756</v>
      </c>
      <c r="K564" s="8" t="str">
        <f>IF(Sales_Pipeline[[#This Row],[Close_Date]]="","",TEXT(Sales_Pipeline[[#This Row],[Close_Date]],"ddd"))</f>
        <v/>
      </c>
      <c r="L564" s="8" t="str">
        <f>IF(Sales_Pipeline[[#This Row],[Close_Date]]="","",TEXT(Sales_Pipeline[[#This Row],[Close_Date]],"mmm"))</f>
        <v/>
      </c>
      <c r="M564" s="8" t="str">
        <f>IF(Sales_Pipeline[[#This Row],[Close_Date]]="","","Q"&amp;ROUNDUP(MONTH(Sales_Pipeline[[#This Row],[Close_Date]])/3,0))</f>
        <v/>
      </c>
      <c r="N564" s="2" t="str" cm="1">
        <f t="array" ref="N564">IFERROR(_xlfn.IFS(Sales_Pipeline[[#This Row],[Deal_Stage]]="Won",_xlfn.XLOOKUP(Sales_Pipeline[[#This Row],[Product]],Products!$A$2:$A$8,Products!$C$2:$C$8),Sales_Pipeline[[#This Row],[Deal_Stage]]="Lost",_xlfn.XLOOKUP(Sales_Pipeline[[#This Row],[Product]],Products!$A$2:$A$8,Products!$C$2:$C$8)),"")</f>
        <v/>
      </c>
      <c r="O564" s="2">
        <v>0</v>
      </c>
    </row>
    <row r="565" spans="1:15" x14ac:dyDescent="0.3">
      <c r="A565" t="s">
        <v>710</v>
      </c>
      <c r="B565" t="s">
        <v>12</v>
      </c>
      <c r="C565" t="str">
        <f>_xlfn.XLOOKUP(Sales_Pipeline[[#This Row],[Sales_Agent]],Sales_Teams[Sales_Agent],Sales_Teams[Manager])</f>
        <v>Melvin Marxen</v>
      </c>
      <c r="D565" t="str">
        <f>_xlfn.XLOOKUP(Sales_Pipeline[[#This Row],[Manager]],Sales_Teams[Manager],Sales_Teams[Regional_Office])</f>
        <v>Central</v>
      </c>
      <c r="E565" t="s">
        <v>61</v>
      </c>
      <c r="F565" t="s">
        <v>318</v>
      </c>
      <c r="G565" t="str">
        <f>IFERROR(_xlfn.XLOOKUP(Sales_Pipeline[[#This Row],[Account]],Accounts!$A$2:$A$86,Accounts!$F$2:$F$86),"")</f>
        <v>Kenya</v>
      </c>
      <c r="H565" t="s">
        <v>57</v>
      </c>
      <c r="I565" s="3">
        <v>42756</v>
      </c>
      <c r="J565" s="3">
        <v>42892</v>
      </c>
      <c r="K565" s="8" t="str">
        <f>IF(Sales_Pipeline[[#This Row],[Close_Date]]="","",TEXT(Sales_Pipeline[[#This Row],[Close_Date]],"ddd"))</f>
        <v>Tue</v>
      </c>
      <c r="L565" s="8" t="str">
        <f>IF(Sales_Pipeline[[#This Row],[Close_Date]]="","",TEXT(Sales_Pipeline[[#This Row],[Close_Date]],"mmm"))</f>
        <v>Jun</v>
      </c>
      <c r="M565" s="8" t="str">
        <f>IF(Sales_Pipeline[[#This Row],[Close_Date]]="","","Q"&amp;ROUNDUP(MONTH(Sales_Pipeline[[#This Row],[Close_Date]])/3,0))</f>
        <v>Q2</v>
      </c>
      <c r="N565" s="2" cm="1">
        <f t="array" ref="N565">IFERROR(_xlfn.IFS(Sales_Pipeline[[#This Row],[Deal_Stage]]="Won",_xlfn.XLOOKUP(Sales_Pipeline[[#This Row],[Product]],Products!$A$2:$A$8,Products!$C$2:$C$8),Sales_Pipeline[[#This Row],[Deal_Stage]]="Lost",_xlfn.XLOOKUP(Sales_Pipeline[[#This Row],[Product]],Products!$A$2:$A$8,Products!$C$2:$C$8)),"")</f>
        <v>55</v>
      </c>
      <c r="O565" s="2">
        <v>41</v>
      </c>
    </row>
    <row r="566" spans="1:15" x14ac:dyDescent="0.3">
      <c r="A566" t="s">
        <v>711</v>
      </c>
      <c r="B566" t="s">
        <v>21</v>
      </c>
      <c r="C566" t="str">
        <f>_xlfn.XLOOKUP(Sales_Pipeline[[#This Row],[Sales_Agent]],Sales_Teams[Sales_Agent],Sales_Teams[Manager])</f>
        <v>Cara Losch</v>
      </c>
      <c r="D566" t="str">
        <f>_xlfn.XLOOKUP(Sales_Pipeline[[#This Row],[Manager]],Sales_Teams[Manager],Sales_Teams[Regional_Office])</f>
        <v>East</v>
      </c>
      <c r="E566" t="s">
        <v>84</v>
      </c>
      <c r="F566" t="s">
        <v>256</v>
      </c>
      <c r="G566" t="str">
        <f>IFERROR(_xlfn.XLOOKUP(Sales_Pipeline[[#This Row],[Account]],Accounts!$A$2:$A$86,Accounts!$F$2:$F$86),"")</f>
        <v>United States</v>
      </c>
      <c r="H566" t="s">
        <v>57</v>
      </c>
      <c r="I566" s="3">
        <v>42756</v>
      </c>
      <c r="J566" s="3">
        <v>42862</v>
      </c>
      <c r="K566" s="8" t="str">
        <f>IF(Sales_Pipeline[[#This Row],[Close_Date]]="","",TEXT(Sales_Pipeline[[#This Row],[Close_Date]],"ddd"))</f>
        <v>Sun</v>
      </c>
      <c r="L566" s="8" t="str">
        <f>IF(Sales_Pipeline[[#This Row],[Close_Date]]="","",TEXT(Sales_Pipeline[[#This Row],[Close_Date]],"mmm"))</f>
        <v>May</v>
      </c>
      <c r="M566" s="8" t="str">
        <f>IF(Sales_Pipeline[[#This Row],[Close_Date]]="","","Q"&amp;ROUNDUP(MONTH(Sales_Pipeline[[#This Row],[Close_Date]])/3,0))</f>
        <v>Q2</v>
      </c>
      <c r="N566" s="2" cm="1">
        <f t="array" ref="N566">IFERROR(_xlfn.IFS(Sales_Pipeline[[#This Row],[Deal_Stage]]="Won",_xlfn.XLOOKUP(Sales_Pipeline[[#This Row],[Product]],Products!$A$2:$A$8,Products!$C$2:$C$8),Sales_Pipeline[[#This Row],[Deal_Stage]]="Lost",_xlfn.XLOOKUP(Sales_Pipeline[[#This Row],[Product]],Products!$A$2:$A$8,Products!$C$2:$C$8)),"")</f>
        <v>5482</v>
      </c>
      <c r="O566" s="2">
        <v>5582</v>
      </c>
    </row>
    <row r="567" spans="1:15" x14ac:dyDescent="0.3">
      <c r="A567" t="s">
        <v>712</v>
      </c>
      <c r="B567" t="s">
        <v>7</v>
      </c>
      <c r="C567" t="str">
        <f>_xlfn.XLOOKUP(Sales_Pipeline[[#This Row],[Sales_Agent]],Sales_Teams[Sales_Agent],Sales_Teams[Manager])</f>
        <v>Dustin Brinkmann</v>
      </c>
      <c r="D567" t="str">
        <f>_xlfn.XLOOKUP(Sales_Pipeline[[#This Row],[Manager]],Sales_Teams[Manager],Sales_Teams[Regional_Office])</f>
        <v>Central</v>
      </c>
      <c r="E567" t="s">
        <v>61</v>
      </c>
      <c r="F567" t="s">
        <v>136</v>
      </c>
      <c r="G567" t="str">
        <f>IFERROR(_xlfn.XLOOKUP(Sales_Pipeline[[#This Row],[Account]],Accounts!$A$2:$A$86,Accounts!$F$2:$F$86),"")</f>
        <v>United States</v>
      </c>
      <c r="H567" t="s">
        <v>57</v>
      </c>
      <c r="I567" s="3">
        <v>42756</v>
      </c>
      <c r="J567" s="3">
        <v>42875</v>
      </c>
      <c r="K567" s="8" t="str">
        <f>IF(Sales_Pipeline[[#This Row],[Close_Date]]="","",TEXT(Sales_Pipeline[[#This Row],[Close_Date]],"ddd"))</f>
        <v>Sat</v>
      </c>
      <c r="L567" s="8" t="str">
        <f>IF(Sales_Pipeline[[#This Row],[Close_Date]]="","",TEXT(Sales_Pipeline[[#This Row],[Close_Date]],"mmm"))</f>
        <v>May</v>
      </c>
      <c r="M567" s="8" t="str">
        <f>IF(Sales_Pipeline[[#This Row],[Close_Date]]="","","Q"&amp;ROUNDUP(MONTH(Sales_Pipeline[[#This Row],[Close_Date]])/3,0))</f>
        <v>Q2</v>
      </c>
      <c r="N567" s="2" cm="1">
        <f t="array" ref="N567">IFERROR(_xlfn.IFS(Sales_Pipeline[[#This Row],[Deal_Stage]]="Won",_xlfn.XLOOKUP(Sales_Pipeline[[#This Row],[Product]],Products!$A$2:$A$8,Products!$C$2:$C$8),Sales_Pipeline[[#This Row],[Deal_Stage]]="Lost",_xlfn.XLOOKUP(Sales_Pipeline[[#This Row],[Product]],Products!$A$2:$A$8,Products!$C$2:$C$8)),"")</f>
        <v>55</v>
      </c>
      <c r="O567" s="2">
        <v>60</v>
      </c>
    </row>
    <row r="568" spans="1:15" x14ac:dyDescent="0.3">
      <c r="A568" t="s">
        <v>713</v>
      </c>
      <c r="B568" t="s">
        <v>44</v>
      </c>
      <c r="C568" t="str">
        <f>_xlfn.XLOOKUP(Sales_Pipeline[[#This Row],[Sales_Agent]],Sales_Teams[Sales_Agent],Sales_Teams[Manager])</f>
        <v>Summer Sewald</v>
      </c>
      <c r="D568" t="str">
        <f>_xlfn.XLOOKUP(Sales_Pipeline[[#This Row],[Manager]],Sales_Teams[Manager],Sales_Teams[Regional_Office])</f>
        <v>West</v>
      </c>
      <c r="E568" t="s">
        <v>55</v>
      </c>
      <c r="F568" t="s">
        <v>177</v>
      </c>
      <c r="G568" t="str">
        <f>IFERROR(_xlfn.XLOOKUP(Sales_Pipeline[[#This Row],[Account]],Accounts!$A$2:$A$86,Accounts!$F$2:$F$86),"")</f>
        <v>United States</v>
      </c>
      <c r="H568" t="s">
        <v>57</v>
      </c>
      <c r="I568" s="3">
        <v>42756</v>
      </c>
      <c r="J568" s="3">
        <v>42858</v>
      </c>
      <c r="K568" s="8" t="str">
        <f>IF(Sales_Pipeline[[#This Row],[Close_Date]]="","",TEXT(Sales_Pipeline[[#This Row],[Close_Date]],"ddd"))</f>
        <v>Wed</v>
      </c>
      <c r="L568" s="8" t="str">
        <f>IF(Sales_Pipeline[[#This Row],[Close_Date]]="","",TEXT(Sales_Pipeline[[#This Row],[Close_Date]],"mmm"))</f>
        <v>May</v>
      </c>
      <c r="M568" s="8" t="str">
        <f>IF(Sales_Pipeline[[#This Row],[Close_Date]]="","","Q"&amp;ROUNDUP(MONTH(Sales_Pipeline[[#This Row],[Close_Date]])/3,0))</f>
        <v>Q2</v>
      </c>
      <c r="N568" s="2" cm="1">
        <f t="array" ref="N568">IFERROR(_xlfn.IFS(Sales_Pipeline[[#This Row],[Deal_Stage]]="Won",_xlfn.XLOOKUP(Sales_Pipeline[[#This Row],[Product]],Products!$A$2:$A$8,Products!$C$2:$C$8),Sales_Pipeline[[#This Row],[Deal_Stage]]="Lost",_xlfn.XLOOKUP(Sales_Pipeline[[#This Row],[Product]],Products!$A$2:$A$8,Products!$C$2:$C$8)),"")</f>
        <v>1096</v>
      </c>
      <c r="O568" s="2">
        <v>1036</v>
      </c>
    </row>
    <row r="569" spans="1:15" x14ac:dyDescent="0.3">
      <c r="A569" t="s">
        <v>714</v>
      </c>
      <c r="B569" t="s">
        <v>15</v>
      </c>
      <c r="C569" t="str">
        <f>_xlfn.XLOOKUP(Sales_Pipeline[[#This Row],[Sales_Agent]],Sales_Teams[Sales_Agent],Sales_Teams[Manager])</f>
        <v>Melvin Marxen</v>
      </c>
      <c r="D569" t="str">
        <f>_xlfn.XLOOKUP(Sales_Pipeline[[#This Row],[Manager]],Sales_Teams[Manager],Sales_Teams[Regional_Office])</f>
        <v>Central</v>
      </c>
      <c r="E569" t="s">
        <v>55</v>
      </c>
      <c r="F569" t="s">
        <v>155</v>
      </c>
      <c r="G569" t="str">
        <f>IFERROR(_xlfn.XLOOKUP(Sales_Pipeline[[#This Row],[Account]],Accounts!$A$2:$A$86,Accounts!$F$2:$F$86),"")</f>
        <v>United States</v>
      </c>
      <c r="H569" t="s">
        <v>57</v>
      </c>
      <c r="I569" s="3">
        <v>42757</v>
      </c>
      <c r="J569" s="3">
        <v>42867</v>
      </c>
      <c r="K569" s="8" t="str">
        <f>IF(Sales_Pipeline[[#This Row],[Close_Date]]="","",TEXT(Sales_Pipeline[[#This Row],[Close_Date]],"ddd"))</f>
        <v>Fri</v>
      </c>
      <c r="L569" s="8" t="str">
        <f>IF(Sales_Pipeline[[#This Row],[Close_Date]]="","",TEXT(Sales_Pipeline[[#This Row],[Close_Date]],"mmm"))</f>
        <v>May</v>
      </c>
      <c r="M569" s="8" t="str">
        <f>IF(Sales_Pipeline[[#This Row],[Close_Date]]="","","Q"&amp;ROUNDUP(MONTH(Sales_Pipeline[[#This Row],[Close_Date]])/3,0))</f>
        <v>Q2</v>
      </c>
      <c r="N569" s="2" cm="1">
        <f t="array" ref="N569">IFERROR(_xlfn.IFS(Sales_Pipeline[[#This Row],[Deal_Stage]]="Won",_xlfn.XLOOKUP(Sales_Pipeline[[#This Row],[Product]],Products!$A$2:$A$8,Products!$C$2:$C$8),Sales_Pipeline[[#This Row],[Deal_Stage]]="Lost",_xlfn.XLOOKUP(Sales_Pipeline[[#This Row],[Product]],Products!$A$2:$A$8,Products!$C$2:$C$8)),"")</f>
        <v>1096</v>
      </c>
      <c r="O569" s="2">
        <v>943</v>
      </c>
    </row>
    <row r="570" spans="1:15" x14ac:dyDescent="0.3">
      <c r="A570" t="s">
        <v>715</v>
      </c>
      <c r="B570" t="s">
        <v>38</v>
      </c>
      <c r="C570" t="str">
        <f>_xlfn.XLOOKUP(Sales_Pipeline[[#This Row],[Sales_Agent]],Sales_Teams[Sales_Agent],Sales_Teams[Manager])</f>
        <v>Celia Rouche</v>
      </c>
      <c r="D570" t="str">
        <f>_xlfn.XLOOKUP(Sales_Pipeline[[#This Row],[Manager]],Sales_Teams[Manager],Sales_Teams[Regional_Office])</f>
        <v>West</v>
      </c>
      <c r="E570" t="s">
        <v>63</v>
      </c>
      <c r="F570" t="s">
        <v>173</v>
      </c>
      <c r="G570" t="str">
        <f>IFERROR(_xlfn.XLOOKUP(Sales_Pipeline[[#This Row],[Account]],Accounts!$A$2:$A$86,Accounts!$F$2:$F$86),"")</f>
        <v>United States</v>
      </c>
      <c r="H570" t="s">
        <v>57</v>
      </c>
      <c r="I570" s="3">
        <v>42757</v>
      </c>
      <c r="J570" s="3">
        <v>42893</v>
      </c>
      <c r="K570" s="8" t="str">
        <f>IF(Sales_Pipeline[[#This Row],[Close_Date]]="","",TEXT(Sales_Pipeline[[#This Row],[Close_Date]],"ddd"))</f>
        <v>Wed</v>
      </c>
      <c r="L570" s="8" t="str">
        <f>IF(Sales_Pipeline[[#This Row],[Close_Date]]="","",TEXT(Sales_Pipeline[[#This Row],[Close_Date]],"mmm"))</f>
        <v>Jun</v>
      </c>
      <c r="M570" s="8" t="str">
        <f>IF(Sales_Pipeline[[#This Row],[Close_Date]]="","","Q"&amp;ROUNDUP(MONTH(Sales_Pipeline[[#This Row],[Close_Date]])/3,0))</f>
        <v>Q2</v>
      </c>
      <c r="N570" s="2" cm="1">
        <f t="array" ref="N570">IFERROR(_xlfn.IFS(Sales_Pipeline[[#This Row],[Deal_Stage]]="Won",_xlfn.XLOOKUP(Sales_Pipeline[[#This Row],[Product]],Products!$A$2:$A$8,Products!$C$2:$C$8),Sales_Pipeline[[#This Row],[Deal_Stage]]="Lost",_xlfn.XLOOKUP(Sales_Pipeline[[#This Row],[Product]],Products!$A$2:$A$8,Products!$C$2:$C$8)),"")</f>
        <v>550</v>
      </c>
      <c r="O570" s="2">
        <v>581</v>
      </c>
    </row>
    <row r="571" spans="1:15" x14ac:dyDescent="0.3">
      <c r="A571" t="s">
        <v>716</v>
      </c>
      <c r="B571" t="s">
        <v>10</v>
      </c>
      <c r="C571" t="str">
        <f>_xlfn.XLOOKUP(Sales_Pipeline[[#This Row],[Sales_Agent]],Sales_Teams[Sales_Agent],Sales_Teams[Manager])</f>
        <v>Melvin Marxen</v>
      </c>
      <c r="D571" t="str">
        <f>_xlfn.XLOOKUP(Sales_Pipeline[[#This Row],[Manager]],Sales_Teams[Manager],Sales_Teams[Regional_Office])</f>
        <v>Central</v>
      </c>
      <c r="E571" t="s">
        <v>61</v>
      </c>
      <c r="F571" t="s">
        <v>64</v>
      </c>
      <c r="G571" t="str">
        <f>IFERROR(_xlfn.XLOOKUP(Sales_Pipeline[[#This Row],[Account]],Accounts!$A$2:$A$86,Accounts!$F$2:$F$86),"")</f>
        <v>United States</v>
      </c>
      <c r="H571" t="s">
        <v>82</v>
      </c>
      <c r="I571" s="3">
        <v>42757</v>
      </c>
      <c r="J571" s="3">
        <v>42870</v>
      </c>
      <c r="K571" s="8" t="str">
        <f>IF(Sales_Pipeline[[#This Row],[Close_Date]]="","",TEXT(Sales_Pipeline[[#This Row],[Close_Date]],"ddd"))</f>
        <v>Mon</v>
      </c>
      <c r="L571" s="8" t="str">
        <f>IF(Sales_Pipeline[[#This Row],[Close_Date]]="","",TEXT(Sales_Pipeline[[#This Row],[Close_Date]],"mmm"))</f>
        <v>May</v>
      </c>
      <c r="M571" s="8" t="str">
        <f>IF(Sales_Pipeline[[#This Row],[Close_Date]]="","","Q"&amp;ROUNDUP(MONTH(Sales_Pipeline[[#This Row],[Close_Date]])/3,0))</f>
        <v>Q2</v>
      </c>
      <c r="N571" s="2" cm="1">
        <f t="array" ref="N571">IFERROR(_xlfn.IFS(Sales_Pipeline[[#This Row],[Deal_Stage]]="Won",_xlfn.XLOOKUP(Sales_Pipeline[[#This Row],[Product]],Products!$A$2:$A$8,Products!$C$2:$C$8),Sales_Pipeline[[#This Row],[Deal_Stage]]="Lost",_xlfn.XLOOKUP(Sales_Pipeline[[#This Row],[Product]],Products!$A$2:$A$8,Products!$C$2:$C$8)),"")</f>
        <v>55</v>
      </c>
      <c r="O571" s="2">
        <v>0</v>
      </c>
    </row>
    <row r="572" spans="1:15" x14ac:dyDescent="0.3">
      <c r="A572" t="s">
        <v>717</v>
      </c>
      <c r="B572" t="s">
        <v>9</v>
      </c>
      <c r="C572" t="str">
        <f>_xlfn.XLOOKUP(Sales_Pipeline[[#This Row],[Sales_Agent]],Sales_Teams[Sales_Agent],Sales_Teams[Manager])</f>
        <v>Dustin Brinkmann</v>
      </c>
      <c r="D572" t="str">
        <f>_xlfn.XLOOKUP(Sales_Pipeline[[#This Row],[Manager]],Sales_Teams[Manager],Sales_Teams[Regional_Office])</f>
        <v>Central</v>
      </c>
      <c r="E572" t="s">
        <v>63</v>
      </c>
      <c r="F572" t="s">
        <v>187</v>
      </c>
      <c r="G572" t="str">
        <f>IFERROR(_xlfn.XLOOKUP(Sales_Pipeline[[#This Row],[Account]],Accounts!$A$2:$A$86,Accounts!$F$2:$F$86),"")</f>
        <v>United States</v>
      </c>
      <c r="H572" t="s">
        <v>57</v>
      </c>
      <c r="I572" s="3">
        <v>42757</v>
      </c>
      <c r="J572" s="3">
        <v>42862</v>
      </c>
      <c r="K572" s="8" t="str">
        <f>IF(Sales_Pipeline[[#This Row],[Close_Date]]="","",TEXT(Sales_Pipeline[[#This Row],[Close_Date]],"ddd"))</f>
        <v>Sun</v>
      </c>
      <c r="L572" s="8" t="str">
        <f>IF(Sales_Pipeline[[#This Row],[Close_Date]]="","",TEXT(Sales_Pipeline[[#This Row],[Close_Date]],"mmm"))</f>
        <v>May</v>
      </c>
      <c r="M572" s="8" t="str">
        <f>IF(Sales_Pipeline[[#This Row],[Close_Date]]="","","Q"&amp;ROUNDUP(MONTH(Sales_Pipeline[[#This Row],[Close_Date]])/3,0))</f>
        <v>Q2</v>
      </c>
      <c r="N572" s="2" cm="1">
        <f t="array" ref="N572">IFERROR(_xlfn.IFS(Sales_Pipeline[[#This Row],[Deal_Stage]]="Won",_xlfn.XLOOKUP(Sales_Pipeline[[#This Row],[Product]],Products!$A$2:$A$8,Products!$C$2:$C$8),Sales_Pipeline[[#This Row],[Deal_Stage]]="Lost",_xlfn.XLOOKUP(Sales_Pipeline[[#This Row],[Product]],Products!$A$2:$A$8,Products!$C$2:$C$8)),"")</f>
        <v>550</v>
      </c>
      <c r="O572" s="2">
        <v>538</v>
      </c>
    </row>
    <row r="573" spans="1:15" x14ac:dyDescent="0.3">
      <c r="A573" t="s">
        <v>718</v>
      </c>
      <c r="B573" t="s">
        <v>29</v>
      </c>
      <c r="C573" t="str">
        <f>_xlfn.XLOOKUP(Sales_Pipeline[[#This Row],[Sales_Agent]],Sales_Teams[Sales_Agent],Sales_Teams[Manager])</f>
        <v>Rocco Neubert</v>
      </c>
      <c r="D573" t="str">
        <f>_xlfn.XLOOKUP(Sales_Pipeline[[#This Row],[Manager]],Sales_Teams[Manager],Sales_Teams[Regional_Office])</f>
        <v>East</v>
      </c>
      <c r="E573" t="s">
        <v>55</v>
      </c>
      <c r="F573" t="s">
        <v>225</v>
      </c>
      <c r="G573" t="str">
        <f>IFERROR(_xlfn.XLOOKUP(Sales_Pipeline[[#This Row],[Account]],Accounts!$A$2:$A$86,Accounts!$F$2:$F$86),"")</f>
        <v>United States</v>
      </c>
      <c r="H573" t="s">
        <v>57</v>
      </c>
      <c r="I573" s="3">
        <v>42757</v>
      </c>
      <c r="J573" s="3">
        <v>42822</v>
      </c>
      <c r="K573" s="8" t="str">
        <f>IF(Sales_Pipeline[[#This Row],[Close_Date]]="","",TEXT(Sales_Pipeline[[#This Row],[Close_Date]],"ddd"))</f>
        <v>Tue</v>
      </c>
      <c r="L573" s="8" t="str">
        <f>IF(Sales_Pipeline[[#This Row],[Close_Date]]="","",TEXT(Sales_Pipeline[[#This Row],[Close_Date]],"mmm"))</f>
        <v>Mar</v>
      </c>
      <c r="M573" s="8" t="str">
        <f>IF(Sales_Pipeline[[#This Row],[Close_Date]]="","","Q"&amp;ROUNDUP(MONTH(Sales_Pipeline[[#This Row],[Close_Date]])/3,0))</f>
        <v>Q1</v>
      </c>
      <c r="N573" s="2" cm="1">
        <f t="array" ref="N573">IFERROR(_xlfn.IFS(Sales_Pipeline[[#This Row],[Deal_Stage]]="Won",_xlfn.XLOOKUP(Sales_Pipeline[[#This Row],[Product]],Products!$A$2:$A$8,Products!$C$2:$C$8),Sales_Pipeline[[#This Row],[Deal_Stage]]="Lost",_xlfn.XLOOKUP(Sales_Pipeline[[#This Row],[Product]],Products!$A$2:$A$8,Products!$C$2:$C$8)),"")</f>
        <v>1096</v>
      </c>
      <c r="O573" s="2">
        <v>1100</v>
      </c>
    </row>
    <row r="574" spans="1:15" x14ac:dyDescent="0.3">
      <c r="A574" t="s">
        <v>719</v>
      </c>
      <c r="B574" t="s">
        <v>21</v>
      </c>
      <c r="C574" t="str">
        <f>_xlfn.XLOOKUP(Sales_Pipeline[[#This Row],[Sales_Agent]],Sales_Teams[Sales_Agent],Sales_Teams[Manager])</f>
        <v>Cara Losch</v>
      </c>
      <c r="D574" t="str">
        <f>_xlfn.XLOOKUP(Sales_Pipeline[[#This Row],[Manager]],Sales_Teams[Manager],Sales_Teams[Regional_Office])</f>
        <v>East</v>
      </c>
      <c r="E574" t="s">
        <v>76</v>
      </c>
      <c r="G574" t="str">
        <f>IFERROR(_xlfn.XLOOKUP(Sales_Pipeline[[#This Row],[Account]],Accounts!$A$2:$A$86,Accounts!$F$2:$F$86),"")</f>
        <v/>
      </c>
      <c r="H574" t="s">
        <v>77</v>
      </c>
      <c r="I574" s="3">
        <v>42757</v>
      </c>
      <c r="K574" s="8" t="str">
        <f>IF(Sales_Pipeline[[#This Row],[Close_Date]]="","",TEXT(Sales_Pipeline[[#This Row],[Close_Date]],"ddd"))</f>
        <v/>
      </c>
      <c r="L574" s="8" t="str">
        <f>IF(Sales_Pipeline[[#This Row],[Close_Date]]="","",TEXT(Sales_Pipeline[[#This Row],[Close_Date]],"mmm"))</f>
        <v/>
      </c>
      <c r="M574" s="8" t="str">
        <f>IF(Sales_Pipeline[[#This Row],[Close_Date]]="","","Q"&amp;ROUNDUP(MONTH(Sales_Pipeline[[#This Row],[Close_Date]])/3,0))</f>
        <v/>
      </c>
      <c r="N574" s="2" t="str" cm="1">
        <f t="array" ref="N574">IFERROR(_xlfn.IFS(Sales_Pipeline[[#This Row],[Deal_Stage]]="Won",_xlfn.XLOOKUP(Sales_Pipeline[[#This Row],[Product]],Products!$A$2:$A$8,Products!$C$2:$C$8),Sales_Pipeline[[#This Row],[Deal_Stage]]="Lost",_xlfn.XLOOKUP(Sales_Pipeline[[#This Row],[Product]],Products!$A$2:$A$8,Products!$C$2:$C$8)),"")</f>
        <v/>
      </c>
      <c r="O574" s="2">
        <v>0</v>
      </c>
    </row>
    <row r="575" spans="1:15" x14ac:dyDescent="0.3">
      <c r="A575" t="s">
        <v>720</v>
      </c>
      <c r="B575" t="s">
        <v>3</v>
      </c>
      <c r="C575" t="str">
        <f>_xlfn.XLOOKUP(Sales_Pipeline[[#This Row],[Sales_Agent]],Sales_Teams[Sales_Agent],Sales_Teams[Manager])</f>
        <v>Dustin Brinkmann</v>
      </c>
      <c r="D575" t="str">
        <f>_xlfn.XLOOKUP(Sales_Pipeline[[#This Row],[Manager]],Sales_Teams[Manager],Sales_Teams[Regional_Office])</f>
        <v>Central</v>
      </c>
      <c r="E575" t="s">
        <v>76</v>
      </c>
      <c r="F575" t="s">
        <v>333</v>
      </c>
      <c r="G575" t="str">
        <f>IFERROR(_xlfn.XLOOKUP(Sales_Pipeline[[#This Row],[Account]],Accounts!$A$2:$A$86,Accounts!$F$2:$F$86),"")</f>
        <v>United States</v>
      </c>
      <c r="H575" t="s">
        <v>82</v>
      </c>
      <c r="I575" s="3">
        <v>42758</v>
      </c>
      <c r="J575" s="3">
        <v>42860</v>
      </c>
      <c r="K575" s="8" t="str">
        <f>IF(Sales_Pipeline[[#This Row],[Close_Date]]="","",TEXT(Sales_Pipeline[[#This Row],[Close_Date]],"ddd"))</f>
        <v>Fri</v>
      </c>
      <c r="L575" s="8" t="str">
        <f>IF(Sales_Pipeline[[#This Row],[Close_Date]]="","",TEXT(Sales_Pipeline[[#This Row],[Close_Date]],"mmm"))</f>
        <v>May</v>
      </c>
      <c r="M575" s="8" t="str">
        <f>IF(Sales_Pipeline[[#This Row],[Close_Date]]="","","Q"&amp;ROUNDUP(MONTH(Sales_Pipeline[[#This Row],[Close_Date]])/3,0))</f>
        <v>Q2</v>
      </c>
      <c r="N575" s="2" cm="1">
        <f t="array" ref="N575">IFERROR(_xlfn.IFS(Sales_Pipeline[[#This Row],[Deal_Stage]]="Won",_xlfn.XLOOKUP(Sales_Pipeline[[#This Row],[Product]],Products!$A$2:$A$8,Products!$C$2:$C$8),Sales_Pipeline[[#This Row],[Deal_Stage]]="Lost",_xlfn.XLOOKUP(Sales_Pipeline[[#This Row],[Product]],Products!$A$2:$A$8,Products!$C$2:$C$8)),"")</f>
        <v>3393</v>
      </c>
      <c r="O575" s="2">
        <v>0</v>
      </c>
    </row>
    <row r="576" spans="1:15" x14ac:dyDescent="0.3">
      <c r="A576" t="s">
        <v>721</v>
      </c>
      <c r="B576" t="s">
        <v>6</v>
      </c>
      <c r="C576" t="str">
        <f>_xlfn.XLOOKUP(Sales_Pipeline[[#This Row],[Sales_Agent]],Sales_Teams[Sales_Agent],Sales_Teams[Manager])</f>
        <v>Dustin Brinkmann</v>
      </c>
      <c r="D576" t="str">
        <f>_xlfn.XLOOKUP(Sales_Pipeline[[#This Row],[Manager]],Sales_Teams[Manager],Sales_Teams[Regional_Office])</f>
        <v>Central</v>
      </c>
      <c r="E576" t="s">
        <v>76</v>
      </c>
      <c r="F576" t="s">
        <v>150</v>
      </c>
      <c r="G576" t="str">
        <f>IFERROR(_xlfn.XLOOKUP(Sales_Pipeline[[#This Row],[Account]],Accounts!$A$2:$A$86,Accounts!$F$2:$F$86),"")</f>
        <v>United States</v>
      </c>
      <c r="H576" t="s">
        <v>82</v>
      </c>
      <c r="I576" s="3">
        <v>42758</v>
      </c>
      <c r="J576" s="3">
        <v>42883</v>
      </c>
      <c r="K576" s="8" t="str">
        <f>IF(Sales_Pipeline[[#This Row],[Close_Date]]="","",TEXT(Sales_Pipeline[[#This Row],[Close_Date]],"ddd"))</f>
        <v>Sun</v>
      </c>
      <c r="L576" s="8" t="str">
        <f>IF(Sales_Pipeline[[#This Row],[Close_Date]]="","",TEXT(Sales_Pipeline[[#This Row],[Close_Date]],"mmm"))</f>
        <v>May</v>
      </c>
      <c r="M576" s="8" t="str">
        <f>IF(Sales_Pipeline[[#This Row],[Close_Date]]="","","Q"&amp;ROUNDUP(MONTH(Sales_Pipeline[[#This Row],[Close_Date]])/3,0))</f>
        <v>Q2</v>
      </c>
      <c r="N576" s="2" cm="1">
        <f t="array" ref="N576">IFERROR(_xlfn.IFS(Sales_Pipeline[[#This Row],[Deal_Stage]]="Won",_xlfn.XLOOKUP(Sales_Pipeline[[#This Row],[Product]],Products!$A$2:$A$8,Products!$C$2:$C$8),Sales_Pipeline[[#This Row],[Deal_Stage]]="Lost",_xlfn.XLOOKUP(Sales_Pipeline[[#This Row],[Product]],Products!$A$2:$A$8,Products!$C$2:$C$8)),"")</f>
        <v>3393</v>
      </c>
      <c r="O576" s="2">
        <v>0</v>
      </c>
    </row>
    <row r="577" spans="1:15" x14ac:dyDescent="0.3">
      <c r="A577" t="s">
        <v>722</v>
      </c>
      <c r="B577" t="s">
        <v>10</v>
      </c>
      <c r="C577" t="str">
        <f>_xlfn.XLOOKUP(Sales_Pipeline[[#This Row],[Sales_Agent]],Sales_Teams[Sales_Agent],Sales_Teams[Manager])</f>
        <v>Melvin Marxen</v>
      </c>
      <c r="D577" t="str">
        <f>_xlfn.XLOOKUP(Sales_Pipeline[[#This Row],[Manager]],Sales_Teams[Manager],Sales_Teams[Regional_Office])</f>
        <v>Central</v>
      </c>
      <c r="E577" t="s">
        <v>55</v>
      </c>
      <c r="F577" t="s">
        <v>330</v>
      </c>
      <c r="G577" t="str">
        <f>IFERROR(_xlfn.XLOOKUP(Sales_Pipeline[[#This Row],[Account]],Accounts!$A$2:$A$86,Accounts!$F$2:$F$86),"")</f>
        <v>Korea</v>
      </c>
      <c r="H577" t="s">
        <v>57</v>
      </c>
      <c r="I577" s="3">
        <v>42758</v>
      </c>
      <c r="J577" s="3">
        <v>42872</v>
      </c>
      <c r="K577" s="8" t="str">
        <f>IF(Sales_Pipeline[[#This Row],[Close_Date]]="","",TEXT(Sales_Pipeline[[#This Row],[Close_Date]],"ddd"))</f>
        <v>Wed</v>
      </c>
      <c r="L577" s="8" t="str">
        <f>IF(Sales_Pipeline[[#This Row],[Close_Date]]="","",TEXT(Sales_Pipeline[[#This Row],[Close_Date]],"mmm"))</f>
        <v>May</v>
      </c>
      <c r="M577" s="8" t="str">
        <f>IF(Sales_Pipeline[[#This Row],[Close_Date]]="","","Q"&amp;ROUNDUP(MONTH(Sales_Pipeline[[#This Row],[Close_Date]])/3,0))</f>
        <v>Q2</v>
      </c>
      <c r="N577" s="2" cm="1">
        <f t="array" ref="N577">IFERROR(_xlfn.IFS(Sales_Pipeline[[#This Row],[Deal_Stage]]="Won",_xlfn.XLOOKUP(Sales_Pipeline[[#This Row],[Product]],Products!$A$2:$A$8,Products!$C$2:$C$8),Sales_Pipeline[[#This Row],[Deal_Stage]]="Lost",_xlfn.XLOOKUP(Sales_Pipeline[[#This Row],[Product]],Products!$A$2:$A$8,Products!$C$2:$C$8)),"")</f>
        <v>1096</v>
      </c>
      <c r="O577" s="2">
        <v>1039</v>
      </c>
    </row>
    <row r="578" spans="1:15" x14ac:dyDescent="0.3">
      <c r="A578" t="s">
        <v>723</v>
      </c>
      <c r="B578" t="s">
        <v>8</v>
      </c>
      <c r="C578" t="str">
        <f>_xlfn.XLOOKUP(Sales_Pipeline[[#This Row],[Sales_Agent]],Sales_Teams[Sales_Agent],Sales_Teams[Manager])</f>
        <v>Dustin Brinkmann</v>
      </c>
      <c r="D578" t="str">
        <f>_xlfn.XLOOKUP(Sales_Pipeline[[#This Row],[Manager]],Sales_Teams[Manager],Sales_Teams[Regional_Office])</f>
        <v>Central</v>
      </c>
      <c r="E578" t="s">
        <v>61</v>
      </c>
      <c r="F578" t="s">
        <v>118</v>
      </c>
      <c r="G578" t="str">
        <f>IFERROR(_xlfn.XLOOKUP(Sales_Pipeline[[#This Row],[Account]],Accounts!$A$2:$A$86,Accounts!$F$2:$F$86),"")</f>
        <v>United States</v>
      </c>
      <c r="H578" t="s">
        <v>82</v>
      </c>
      <c r="I578" s="3">
        <v>42758</v>
      </c>
      <c r="J578" s="3">
        <v>42866</v>
      </c>
      <c r="K578" s="8" t="str">
        <f>IF(Sales_Pipeline[[#This Row],[Close_Date]]="","",TEXT(Sales_Pipeline[[#This Row],[Close_Date]],"ddd"))</f>
        <v>Thu</v>
      </c>
      <c r="L578" s="8" t="str">
        <f>IF(Sales_Pipeline[[#This Row],[Close_Date]]="","",TEXT(Sales_Pipeline[[#This Row],[Close_Date]],"mmm"))</f>
        <v>May</v>
      </c>
      <c r="M578" s="8" t="str">
        <f>IF(Sales_Pipeline[[#This Row],[Close_Date]]="","","Q"&amp;ROUNDUP(MONTH(Sales_Pipeline[[#This Row],[Close_Date]])/3,0))</f>
        <v>Q2</v>
      </c>
      <c r="N578" s="2" cm="1">
        <f t="array" ref="N578">IFERROR(_xlfn.IFS(Sales_Pipeline[[#This Row],[Deal_Stage]]="Won",_xlfn.XLOOKUP(Sales_Pipeline[[#This Row],[Product]],Products!$A$2:$A$8,Products!$C$2:$C$8),Sales_Pipeline[[#This Row],[Deal_Stage]]="Lost",_xlfn.XLOOKUP(Sales_Pipeline[[#This Row],[Product]],Products!$A$2:$A$8,Products!$C$2:$C$8)),"")</f>
        <v>55</v>
      </c>
      <c r="O578" s="2">
        <v>0</v>
      </c>
    </row>
    <row r="579" spans="1:15" x14ac:dyDescent="0.3">
      <c r="A579" t="s">
        <v>724</v>
      </c>
      <c r="B579" t="s">
        <v>29</v>
      </c>
      <c r="C579" t="str">
        <f>_xlfn.XLOOKUP(Sales_Pipeline[[#This Row],[Sales_Agent]],Sales_Teams[Sales_Agent],Sales_Teams[Manager])</f>
        <v>Rocco Neubert</v>
      </c>
      <c r="D579" t="str">
        <f>_xlfn.XLOOKUP(Sales_Pipeline[[#This Row],[Manager]],Sales_Teams[Manager],Sales_Teams[Regional_Office])</f>
        <v>East</v>
      </c>
      <c r="E579" t="s">
        <v>55</v>
      </c>
      <c r="F579" t="s">
        <v>206</v>
      </c>
      <c r="G579" t="str">
        <f>IFERROR(_xlfn.XLOOKUP(Sales_Pipeline[[#This Row],[Account]],Accounts!$A$2:$A$86,Accounts!$F$2:$F$86),"")</f>
        <v>United States</v>
      </c>
      <c r="H579" t="s">
        <v>57</v>
      </c>
      <c r="I579" s="3">
        <v>42758</v>
      </c>
      <c r="J579" s="3">
        <v>42865</v>
      </c>
      <c r="K579" s="8" t="str">
        <f>IF(Sales_Pipeline[[#This Row],[Close_Date]]="","",TEXT(Sales_Pipeline[[#This Row],[Close_Date]],"ddd"))</f>
        <v>Wed</v>
      </c>
      <c r="L579" s="8" t="str">
        <f>IF(Sales_Pipeline[[#This Row],[Close_Date]]="","",TEXT(Sales_Pipeline[[#This Row],[Close_Date]],"mmm"))</f>
        <v>May</v>
      </c>
      <c r="M579" s="8" t="str">
        <f>IF(Sales_Pipeline[[#This Row],[Close_Date]]="","","Q"&amp;ROUNDUP(MONTH(Sales_Pipeline[[#This Row],[Close_Date]])/3,0))</f>
        <v>Q2</v>
      </c>
      <c r="N579" s="2" cm="1">
        <f t="array" ref="N579">IFERROR(_xlfn.IFS(Sales_Pipeline[[#This Row],[Deal_Stage]]="Won",_xlfn.XLOOKUP(Sales_Pipeline[[#This Row],[Product]],Products!$A$2:$A$8,Products!$C$2:$C$8),Sales_Pipeline[[#This Row],[Deal_Stage]]="Lost",_xlfn.XLOOKUP(Sales_Pipeline[[#This Row],[Product]],Products!$A$2:$A$8,Products!$C$2:$C$8)),"")</f>
        <v>1096</v>
      </c>
      <c r="O579" s="2">
        <v>1076</v>
      </c>
    </row>
    <row r="580" spans="1:15" x14ac:dyDescent="0.3">
      <c r="A580" t="s">
        <v>725</v>
      </c>
      <c r="B580" t="s">
        <v>35</v>
      </c>
      <c r="C580" t="str">
        <f>_xlfn.XLOOKUP(Sales_Pipeline[[#This Row],[Sales_Agent]],Sales_Teams[Sales_Agent],Sales_Teams[Manager])</f>
        <v>Celia Rouche</v>
      </c>
      <c r="D580" t="str">
        <f>_xlfn.XLOOKUP(Sales_Pipeline[[#This Row],[Manager]],Sales_Teams[Manager],Sales_Teams[Regional_Office])</f>
        <v>West</v>
      </c>
      <c r="E580" t="s">
        <v>61</v>
      </c>
      <c r="F580" t="s">
        <v>216</v>
      </c>
      <c r="G580" t="str">
        <f>IFERROR(_xlfn.XLOOKUP(Sales_Pipeline[[#This Row],[Account]],Accounts!$A$2:$A$86,Accounts!$F$2:$F$86),"")</f>
        <v>United States</v>
      </c>
      <c r="H580" t="s">
        <v>82</v>
      </c>
      <c r="I580" s="3">
        <v>42758</v>
      </c>
      <c r="J580" s="3">
        <v>42861</v>
      </c>
      <c r="K580" s="8" t="str">
        <f>IF(Sales_Pipeline[[#This Row],[Close_Date]]="","",TEXT(Sales_Pipeline[[#This Row],[Close_Date]],"ddd"))</f>
        <v>Sat</v>
      </c>
      <c r="L580" s="8" t="str">
        <f>IF(Sales_Pipeline[[#This Row],[Close_Date]]="","",TEXT(Sales_Pipeline[[#This Row],[Close_Date]],"mmm"))</f>
        <v>May</v>
      </c>
      <c r="M580" s="8" t="str">
        <f>IF(Sales_Pipeline[[#This Row],[Close_Date]]="","","Q"&amp;ROUNDUP(MONTH(Sales_Pipeline[[#This Row],[Close_Date]])/3,0))</f>
        <v>Q2</v>
      </c>
      <c r="N580" s="2" cm="1">
        <f t="array" ref="N580">IFERROR(_xlfn.IFS(Sales_Pipeline[[#This Row],[Deal_Stage]]="Won",_xlfn.XLOOKUP(Sales_Pipeline[[#This Row],[Product]],Products!$A$2:$A$8,Products!$C$2:$C$8),Sales_Pipeline[[#This Row],[Deal_Stage]]="Lost",_xlfn.XLOOKUP(Sales_Pipeline[[#This Row],[Product]],Products!$A$2:$A$8,Products!$C$2:$C$8)),"")</f>
        <v>55</v>
      </c>
      <c r="O580" s="2">
        <v>0</v>
      </c>
    </row>
    <row r="581" spans="1:15" x14ac:dyDescent="0.3">
      <c r="A581" t="s">
        <v>726</v>
      </c>
      <c r="B581" t="s">
        <v>35</v>
      </c>
      <c r="C581" t="str">
        <f>_xlfn.XLOOKUP(Sales_Pipeline[[#This Row],[Sales_Agent]],Sales_Teams[Sales_Agent],Sales_Teams[Manager])</f>
        <v>Celia Rouche</v>
      </c>
      <c r="D581" t="str">
        <f>_xlfn.XLOOKUP(Sales_Pipeline[[#This Row],[Manager]],Sales_Teams[Manager],Sales_Teams[Regional_Office])</f>
        <v>West</v>
      </c>
      <c r="E581" t="s">
        <v>61</v>
      </c>
      <c r="F581" t="s">
        <v>98</v>
      </c>
      <c r="G581" t="str">
        <f>IFERROR(_xlfn.XLOOKUP(Sales_Pipeline[[#This Row],[Account]],Accounts!$A$2:$A$86,Accounts!$F$2:$F$86),"")</f>
        <v>United States</v>
      </c>
      <c r="H581" t="s">
        <v>82</v>
      </c>
      <c r="I581" s="3">
        <v>42758</v>
      </c>
      <c r="J581" s="3">
        <v>42878</v>
      </c>
      <c r="K581" s="8" t="str">
        <f>IF(Sales_Pipeline[[#This Row],[Close_Date]]="","",TEXT(Sales_Pipeline[[#This Row],[Close_Date]],"ddd"))</f>
        <v>Tue</v>
      </c>
      <c r="L581" s="8" t="str">
        <f>IF(Sales_Pipeline[[#This Row],[Close_Date]]="","",TEXT(Sales_Pipeline[[#This Row],[Close_Date]],"mmm"))</f>
        <v>May</v>
      </c>
      <c r="M581" s="8" t="str">
        <f>IF(Sales_Pipeline[[#This Row],[Close_Date]]="","","Q"&amp;ROUNDUP(MONTH(Sales_Pipeline[[#This Row],[Close_Date]])/3,0))</f>
        <v>Q2</v>
      </c>
      <c r="N581" s="2" cm="1">
        <f t="array" ref="N581">IFERROR(_xlfn.IFS(Sales_Pipeline[[#This Row],[Deal_Stage]]="Won",_xlfn.XLOOKUP(Sales_Pipeline[[#This Row],[Product]],Products!$A$2:$A$8,Products!$C$2:$C$8),Sales_Pipeline[[#This Row],[Deal_Stage]]="Lost",_xlfn.XLOOKUP(Sales_Pipeline[[#This Row],[Product]],Products!$A$2:$A$8,Products!$C$2:$C$8)),"")</f>
        <v>55</v>
      </c>
      <c r="O581" s="2">
        <v>0</v>
      </c>
    </row>
    <row r="582" spans="1:15" x14ac:dyDescent="0.3">
      <c r="A582" t="s">
        <v>727</v>
      </c>
      <c r="B582" t="s">
        <v>7</v>
      </c>
      <c r="C582" t="str">
        <f>_xlfn.XLOOKUP(Sales_Pipeline[[#This Row],[Sales_Agent]],Sales_Teams[Sales_Agent],Sales_Teams[Manager])</f>
        <v>Dustin Brinkmann</v>
      </c>
      <c r="D582" t="str">
        <f>_xlfn.XLOOKUP(Sales_Pipeline[[#This Row],[Manager]],Sales_Teams[Manager],Sales_Teams[Regional_Office])</f>
        <v>Central</v>
      </c>
      <c r="E582" t="s">
        <v>61</v>
      </c>
      <c r="F582" t="s">
        <v>147</v>
      </c>
      <c r="G582" t="str">
        <f>IFERROR(_xlfn.XLOOKUP(Sales_Pipeline[[#This Row],[Account]],Accounts!$A$2:$A$86,Accounts!$F$2:$F$86),"")</f>
        <v>United States</v>
      </c>
      <c r="H582" t="s">
        <v>57</v>
      </c>
      <c r="I582" s="3">
        <v>42758</v>
      </c>
      <c r="J582" s="3">
        <v>42810</v>
      </c>
      <c r="K582" s="8" t="str">
        <f>IF(Sales_Pipeline[[#This Row],[Close_Date]]="","",TEXT(Sales_Pipeline[[#This Row],[Close_Date]],"ddd"))</f>
        <v>Thu</v>
      </c>
      <c r="L582" s="8" t="str">
        <f>IF(Sales_Pipeline[[#This Row],[Close_Date]]="","",TEXT(Sales_Pipeline[[#This Row],[Close_Date]],"mmm"))</f>
        <v>Mar</v>
      </c>
      <c r="M582" s="8" t="str">
        <f>IF(Sales_Pipeline[[#This Row],[Close_Date]]="","","Q"&amp;ROUNDUP(MONTH(Sales_Pipeline[[#This Row],[Close_Date]])/3,0))</f>
        <v>Q1</v>
      </c>
      <c r="N582" s="2" cm="1">
        <f t="array" ref="N582">IFERROR(_xlfn.IFS(Sales_Pipeline[[#This Row],[Deal_Stage]]="Won",_xlfn.XLOOKUP(Sales_Pipeline[[#This Row],[Product]],Products!$A$2:$A$8,Products!$C$2:$C$8),Sales_Pipeline[[#This Row],[Deal_Stage]]="Lost",_xlfn.XLOOKUP(Sales_Pipeline[[#This Row],[Product]],Products!$A$2:$A$8,Products!$C$2:$C$8)),"")</f>
        <v>55</v>
      </c>
      <c r="O582" s="2">
        <v>53</v>
      </c>
    </row>
    <row r="583" spans="1:15" x14ac:dyDescent="0.3">
      <c r="A583" t="s">
        <v>728</v>
      </c>
      <c r="B583" t="s">
        <v>7</v>
      </c>
      <c r="C583" t="str">
        <f>_xlfn.XLOOKUP(Sales_Pipeline[[#This Row],[Sales_Agent]],Sales_Teams[Sales_Agent],Sales_Teams[Manager])</f>
        <v>Dustin Brinkmann</v>
      </c>
      <c r="D583" t="str">
        <f>_xlfn.XLOOKUP(Sales_Pipeline[[#This Row],[Manager]],Sales_Teams[Manager],Sales_Teams[Regional_Office])</f>
        <v>Central</v>
      </c>
      <c r="E583" t="s">
        <v>76</v>
      </c>
      <c r="F583" t="s">
        <v>204</v>
      </c>
      <c r="G583" t="str">
        <f>IFERROR(_xlfn.XLOOKUP(Sales_Pipeline[[#This Row],[Account]],Accounts!$A$2:$A$86,Accounts!$F$2:$F$86),"")</f>
        <v>United States</v>
      </c>
      <c r="H583" t="s">
        <v>57</v>
      </c>
      <c r="I583" s="3">
        <v>42758</v>
      </c>
      <c r="J583" s="3">
        <v>42817</v>
      </c>
      <c r="K583" s="8" t="str">
        <f>IF(Sales_Pipeline[[#This Row],[Close_Date]]="","",TEXT(Sales_Pipeline[[#This Row],[Close_Date]],"ddd"))</f>
        <v>Thu</v>
      </c>
      <c r="L583" s="8" t="str">
        <f>IF(Sales_Pipeline[[#This Row],[Close_Date]]="","",TEXT(Sales_Pipeline[[#This Row],[Close_Date]],"mmm"))</f>
        <v>Mar</v>
      </c>
      <c r="M583" s="8" t="str">
        <f>IF(Sales_Pipeline[[#This Row],[Close_Date]]="","","Q"&amp;ROUNDUP(MONTH(Sales_Pipeline[[#This Row],[Close_Date]])/3,0))</f>
        <v>Q1</v>
      </c>
      <c r="N583" s="2" cm="1">
        <f t="array" ref="N583">IFERROR(_xlfn.IFS(Sales_Pipeline[[#This Row],[Deal_Stage]]="Won",_xlfn.XLOOKUP(Sales_Pipeline[[#This Row],[Product]],Products!$A$2:$A$8,Products!$C$2:$C$8),Sales_Pipeline[[#This Row],[Deal_Stage]]="Lost",_xlfn.XLOOKUP(Sales_Pipeline[[#This Row],[Product]],Products!$A$2:$A$8,Products!$C$2:$C$8)),"")</f>
        <v>3393</v>
      </c>
      <c r="O583" s="2">
        <v>3046</v>
      </c>
    </row>
    <row r="584" spans="1:15" x14ac:dyDescent="0.3">
      <c r="A584" t="s">
        <v>729</v>
      </c>
      <c r="B584" t="s">
        <v>32</v>
      </c>
      <c r="C584" t="str">
        <f>_xlfn.XLOOKUP(Sales_Pipeline[[#This Row],[Sales_Agent]],Sales_Teams[Sales_Agent],Sales_Teams[Manager])</f>
        <v>Celia Rouche</v>
      </c>
      <c r="D584" t="str">
        <f>_xlfn.XLOOKUP(Sales_Pipeline[[#This Row],[Manager]],Sales_Teams[Manager],Sales_Teams[Regional_Office])</f>
        <v>West</v>
      </c>
      <c r="E584" t="s">
        <v>55</v>
      </c>
      <c r="G584" t="str">
        <f>IFERROR(_xlfn.XLOOKUP(Sales_Pipeline[[#This Row],[Account]],Accounts!$A$2:$A$86,Accounts!$F$2:$F$86),"")</f>
        <v/>
      </c>
      <c r="H584" t="s">
        <v>77</v>
      </c>
      <c r="I584" s="3">
        <v>42758</v>
      </c>
      <c r="K584" s="8" t="str">
        <f>IF(Sales_Pipeline[[#This Row],[Close_Date]]="","",TEXT(Sales_Pipeline[[#This Row],[Close_Date]],"ddd"))</f>
        <v/>
      </c>
      <c r="L584" s="8" t="str">
        <f>IF(Sales_Pipeline[[#This Row],[Close_Date]]="","",TEXT(Sales_Pipeline[[#This Row],[Close_Date]],"mmm"))</f>
        <v/>
      </c>
      <c r="M584" s="8" t="str">
        <f>IF(Sales_Pipeline[[#This Row],[Close_Date]]="","","Q"&amp;ROUNDUP(MONTH(Sales_Pipeline[[#This Row],[Close_Date]])/3,0))</f>
        <v/>
      </c>
      <c r="N584" s="2" t="str" cm="1">
        <f t="array" ref="N584">IFERROR(_xlfn.IFS(Sales_Pipeline[[#This Row],[Deal_Stage]]="Won",_xlfn.XLOOKUP(Sales_Pipeline[[#This Row],[Product]],Products!$A$2:$A$8,Products!$C$2:$C$8),Sales_Pipeline[[#This Row],[Deal_Stage]]="Lost",_xlfn.XLOOKUP(Sales_Pipeline[[#This Row],[Product]],Products!$A$2:$A$8,Products!$C$2:$C$8)),"")</f>
        <v/>
      </c>
      <c r="O584" s="2">
        <v>0</v>
      </c>
    </row>
    <row r="585" spans="1:15" x14ac:dyDescent="0.3">
      <c r="A585" t="s">
        <v>730</v>
      </c>
      <c r="B585" t="s">
        <v>17</v>
      </c>
      <c r="C585" t="str">
        <f>_xlfn.XLOOKUP(Sales_Pipeline[[#This Row],[Sales_Agent]],Sales_Teams[Sales_Agent],Sales_Teams[Manager])</f>
        <v>Cara Losch</v>
      </c>
      <c r="D585" t="str">
        <f>_xlfn.XLOOKUP(Sales_Pipeline[[#This Row],[Manager]],Sales_Teams[Manager],Sales_Teams[Regional_Office])</f>
        <v>East</v>
      </c>
      <c r="E585" t="s">
        <v>61</v>
      </c>
      <c r="F585" t="s">
        <v>123</v>
      </c>
      <c r="G585" t="str">
        <f>IFERROR(_xlfn.XLOOKUP(Sales_Pipeline[[#This Row],[Account]],Accounts!$A$2:$A$86,Accounts!$F$2:$F$86),"")</f>
        <v>United States</v>
      </c>
      <c r="H585" t="s">
        <v>82</v>
      </c>
      <c r="I585" s="3">
        <v>42758</v>
      </c>
      <c r="J585" s="3">
        <v>42861</v>
      </c>
      <c r="K585" s="8" t="str">
        <f>IF(Sales_Pipeline[[#This Row],[Close_Date]]="","",TEXT(Sales_Pipeline[[#This Row],[Close_Date]],"ddd"))</f>
        <v>Sat</v>
      </c>
      <c r="L585" s="8" t="str">
        <f>IF(Sales_Pipeline[[#This Row],[Close_Date]]="","",TEXT(Sales_Pipeline[[#This Row],[Close_Date]],"mmm"))</f>
        <v>May</v>
      </c>
      <c r="M585" s="8" t="str">
        <f>IF(Sales_Pipeline[[#This Row],[Close_Date]]="","","Q"&amp;ROUNDUP(MONTH(Sales_Pipeline[[#This Row],[Close_Date]])/3,0))</f>
        <v>Q2</v>
      </c>
      <c r="N585" s="2" cm="1">
        <f t="array" ref="N585">IFERROR(_xlfn.IFS(Sales_Pipeline[[#This Row],[Deal_Stage]]="Won",_xlfn.XLOOKUP(Sales_Pipeline[[#This Row],[Product]],Products!$A$2:$A$8,Products!$C$2:$C$8),Sales_Pipeline[[#This Row],[Deal_Stage]]="Lost",_xlfn.XLOOKUP(Sales_Pipeline[[#This Row],[Product]],Products!$A$2:$A$8,Products!$C$2:$C$8)),"")</f>
        <v>55</v>
      </c>
      <c r="O585" s="2">
        <v>0</v>
      </c>
    </row>
    <row r="586" spans="1:15" x14ac:dyDescent="0.3">
      <c r="A586" t="s">
        <v>731</v>
      </c>
      <c r="B586" t="s">
        <v>44</v>
      </c>
      <c r="C586" t="str">
        <f>_xlfn.XLOOKUP(Sales_Pipeline[[#This Row],[Sales_Agent]],Sales_Teams[Sales_Agent],Sales_Teams[Manager])</f>
        <v>Summer Sewald</v>
      </c>
      <c r="D586" t="str">
        <f>_xlfn.XLOOKUP(Sales_Pipeline[[#This Row],[Manager]],Sales_Teams[Manager],Sales_Teams[Regional_Office])</f>
        <v>West</v>
      </c>
      <c r="E586" t="s">
        <v>63</v>
      </c>
      <c r="F586" t="s">
        <v>92</v>
      </c>
      <c r="G586" t="str">
        <f>IFERROR(_xlfn.XLOOKUP(Sales_Pipeline[[#This Row],[Account]],Accounts!$A$2:$A$86,Accounts!$F$2:$F$86),"")</f>
        <v>United States</v>
      </c>
      <c r="H586" t="s">
        <v>82</v>
      </c>
      <c r="I586" s="3">
        <v>42758</v>
      </c>
      <c r="J586" s="3">
        <v>42824</v>
      </c>
      <c r="K586" s="8" t="str">
        <f>IF(Sales_Pipeline[[#This Row],[Close_Date]]="","",TEXT(Sales_Pipeline[[#This Row],[Close_Date]],"ddd"))</f>
        <v>Thu</v>
      </c>
      <c r="L586" s="8" t="str">
        <f>IF(Sales_Pipeline[[#This Row],[Close_Date]]="","",TEXT(Sales_Pipeline[[#This Row],[Close_Date]],"mmm"))</f>
        <v>Mar</v>
      </c>
      <c r="M586" s="8" t="str">
        <f>IF(Sales_Pipeline[[#This Row],[Close_Date]]="","","Q"&amp;ROUNDUP(MONTH(Sales_Pipeline[[#This Row],[Close_Date]])/3,0))</f>
        <v>Q1</v>
      </c>
      <c r="N586" s="2" cm="1">
        <f t="array" ref="N586">IFERROR(_xlfn.IFS(Sales_Pipeline[[#This Row],[Deal_Stage]]="Won",_xlfn.XLOOKUP(Sales_Pipeline[[#This Row],[Product]],Products!$A$2:$A$8,Products!$C$2:$C$8),Sales_Pipeline[[#This Row],[Deal_Stage]]="Lost",_xlfn.XLOOKUP(Sales_Pipeline[[#This Row],[Product]],Products!$A$2:$A$8,Products!$C$2:$C$8)),"")</f>
        <v>550</v>
      </c>
      <c r="O586" s="2">
        <v>0</v>
      </c>
    </row>
    <row r="587" spans="1:15" x14ac:dyDescent="0.3">
      <c r="A587" t="s">
        <v>732</v>
      </c>
      <c r="B587" t="s">
        <v>25</v>
      </c>
      <c r="C587" t="str">
        <f>_xlfn.XLOOKUP(Sales_Pipeline[[#This Row],[Sales_Agent]],Sales_Teams[Sales_Agent],Sales_Teams[Manager])</f>
        <v>Rocco Neubert</v>
      </c>
      <c r="D587" t="str">
        <f>_xlfn.XLOOKUP(Sales_Pipeline[[#This Row],[Manager]],Sales_Teams[Manager],Sales_Teams[Regional_Office])</f>
        <v>East</v>
      </c>
      <c r="E587" t="s">
        <v>8953</v>
      </c>
      <c r="F587" t="s">
        <v>173</v>
      </c>
      <c r="G587" t="str">
        <f>IFERROR(_xlfn.XLOOKUP(Sales_Pipeline[[#This Row],[Account]],Accounts!$A$2:$A$86,Accounts!$F$2:$F$86),"")</f>
        <v>United States</v>
      </c>
      <c r="H587" t="s">
        <v>57</v>
      </c>
      <c r="I587" s="3">
        <v>42759</v>
      </c>
      <c r="J587" s="3">
        <v>42825</v>
      </c>
      <c r="K587" s="8" t="str">
        <f>IF(Sales_Pipeline[[#This Row],[Close_Date]]="","",TEXT(Sales_Pipeline[[#This Row],[Close_Date]],"ddd"))</f>
        <v>Fri</v>
      </c>
      <c r="L587" s="8" t="str">
        <f>IF(Sales_Pipeline[[#This Row],[Close_Date]]="","",TEXT(Sales_Pipeline[[#This Row],[Close_Date]],"mmm"))</f>
        <v>Mar</v>
      </c>
      <c r="M587" s="8" t="str">
        <f>IF(Sales_Pipeline[[#This Row],[Close_Date]]="","","Q"&amp;ROUNDUP(MONTH(Sales_Pipeline[[#This Row],[Close_Date]])/3,0))</f>
        <v>Q1</v>
      </c>
      <c r="N587" s="2" cm="1">
        <f t="array" ref="N587">IFERROR(_xlfn.IFS(Sales_Pipeline[[#This Row],[Deal_Stage]]="Won",_xlfn.XLOOKUP(Sales_Pipeline[[#This Row],[Product]],Products!$A$2:$A$8,Products!$C$2:$C$8),Sales_Pipeline[[#This Row],[Deal_Stage]]="Lost",_xlfn.XLOOKUP(Sales_Pipeline[[#This Row],[Product]],Products!$A$2:$A$8,Products!$C$2:$C$8)),"")</f>
        <v>4821</v>
      </c>
      <c r="O587" s="2">
        <v>5140</v>
      </c>
    </row>
    <row r="588" spans="1:15" x14ac:dyDescent="0.3">
      <c r="A588" t="s">
        <v>733</v>
      </c>
      <c r="B588" t="s">
        <v>15</v>
      </c>
      <c r="C588" t="str">
        <f>_xlfn.XLOOKUP(Sales_Pipeline[[#This Row],[Sales_Agent]],Sales_Teams[Sales_Agent],Sales_Teams[Manager])</f>
        <v>Melvin Marxen</v>
      </c>
      <c r="D588" t="str">
        <f>_xlfn.XLOOKUP(Sales_Pipeline[[#This Row],[Manager]],Sales_Teams[Manager],Sales_Teams[Regional_Office])</f>
        <v>Central</v>
      </c>
      <c r="E588" t="s">
        <v>55</v>
      </c>
      <c r="F588" t="s">
        <v>105</v>
      </c>
      <c r="G588" t="str">
        <f>IFERROR(_xlfn.XLOOKUP(Sales_Pipeline[[#This Row],[Account]],Accounts!$A$2:$A$86,Accounts!$F$2:$F$86),"")</f>
        <v>United States</v>
      </c>
      <c r="H588" t="s">
        <v>57</v>
      </c>
      <c r="I588" s="3">
        <v>42759</v>
      </c>
      <c r="J588" s="3">
        <v>42872</v>
      </c>
      <c r="K588" s="8" t="str">
        <f>IF(Sales_Pipeline[[#This Row],[Close_Date]]="","",TEXT(Sales_Pipeline[[#This Row],[Close_Date]],"ddd"))</f>
        <v>Wed</v>
      </c>
      <c r="L588" s="8" t="str">
        <f>IF(Sales_Pipeline[[#This Row],[Close_Date]]="","",TEXT(Sales_Pipeline[[#This Row],[Close_Date]],"mmm"))</f>
        <v>May</v>
      </c>
      <c r="M588" s="8" t="str">
        <f>IF(Sales_Pipeline[[#This Row],[Close_Date]]="","","Q"&amp;ROUNDUP(MONTH(Sales_Pipeline[[#This Row],[Close_Date]])/3,0))</f>
        <v>Q2</v>
      </c>
      <c r="N588" s="2" cm="1">
        <f t="array" ref="N588">IFERROR(_xlfn.IFS(Sales_Pipeline[[#This Row],[Deal_Stage]]="Won",_xlfn.XLOOKUP(Sales_Pipeline[[#This Row],[Product]],Products!$A$2:$A$8,Products!$C$2:$C$8),Sales_Pipeline[[#This Row],[Deal_Stage]]="Lost",_xlfn.XLOOKUP(Sales_Pipeline[[#This Row],[Product]],Products!$A$2:$A$8,Products!$C$2:$C$8)),"")</f>
        <v>1096</v>
      </c>
      <c r="O588" s="2">
        <v>1067</v>
      </c>
    </row>
    <row r="589" spans="1:15" x14ac:dyDescent="0.3">
      <c r="A589" t="s">
        <v>734</v>
      </c>
      <c r="B589" t="s">
        <v>43</v>
      </c>
      <c r="C589" t="str">
        <f>_xlfn.XLOOKUP(Sales_Pipeline[[#This Row],[Sales_Agent]],Sales_Teams[Sales_Agent],Sales_Teams[Manager])</f>
        <v>Summer Sewald</v>
      </c>
      <c r="D589" t="str">
        <f>_xlfn.XLOOKUP(Sales_Pipeline[[#This Row],[Manager]],Sales_Teams[Manager],Sales_Teams[Regional_Office])</f>
        <v>West</v>
      </c>
      <c r="E589" t="s">
        <v>63</v>
      </c>
      <c r="G589" t="str">
        <f>IFERROR(_xlfn.XLOOKUP(Sales_Pipeline[[#This Row],[Account]],Accounts!$A$2:$A$86,Accounts!$F$2:$F$86),"")</f>
        <v/>
      </c>
      <c r="H589" t="s">
        <v>77</v>
      </c>
      <c r="I589" s="3">
        <v>42759</v>
      </c>
      <c r="K589" s="8" t="str">
        <f>IF(Sales_Pipeline[[#This Row],[Close_Date]]="","",TEXT(Sales_Pipeline[[#This Row],[Close_Date]],"ddd"))</f>
        <v/>
      </c>
      <c r="L589" s="8" t="str">
        <f>IF(Sales_Pipeline[[#This Row],[Close_Date]]="","",TEXT(Sales_Pipeline[[#This Row],[Close_Date]],"mmm"))</f>
        <v/>
      </c>
      <c r="M589" s="8" t="str">
        <f>IF(Sales_Pipeline[[#This Row],[Close_Date]]="","","Q"&amp;ROUNDUP(MONTH(Sales_Pipeline[[#This Row],[Close_Date]])/3,0))</f>
        <v/>
      </c>
      <c r="N589" s="2" t="str" cm="1">
        <f t="array" ref="N589">IFERROR(_xlfn.IFS(Sales_Pipeline[[#This Row],[Deal_Stage]]="Won",_xlfn.XLOOKUP(Sales_Pipeline[[#This Row],[Product]],Products!$A$2:$A$8,Products!$C$2:$C$8),Sales_Pipeline[[#This Row],[Deal_Stage]]="Lost",_xlfn.XLOOKUP(Sales_Pipeline[[#This Row],[Product]],Products!$A$2:$A$8,Products!$C$2:$C$8)),"")</f>
        <v/>
      </c>
      <c r="O589" s="2">
        <v>0</v>
      </c>
    </row>
    <row r="590" spans="1:15" x14ac:dyDescent="0.3">
      <c r="A590" t="s">
        <v>735</v>
      </c>
      <c r="B590" t="s">
        <v>43</v>
      </c>
      <c r="C590" t="str">
        <f>_xlfn.XLOOKUP(Sales_Pipeline[[#This Row],[Sales_Agent]],Sales_Teams[Sales_Agent],Sales_Teams[Manager])</f>
        <v>Summer Sewald</v>
      </c>
      <c r="D590" t="str">
        <f>_xlfn.XLOOKUP(Sales_Pipeline[[#This Row],[Manager]],Sales_Teams[Manager],Sales_Teams[Regional_Office])</f>
        <v>West</v>
      </c>
      <c r="E590" t="s">
        <v>55</v>
      </c>
      <c r="F590" t="s">
        <v>66</v>
      </c>
      <c r="G590" t="str">
        <f>IFERROR(_xlfn.XLOOKUP(Sales_Pipeline[[#This Row],[Account]],Accounts!$A$2:$A$86,Accounts!$F$2:$F$86),"")</f>
        <v>United States</v>
      </c>
      <c r="H590" t="s">
        <v>77</v>
      </c>
      <c r="I590" s="3">
        <v>42759</v>
      </c>
      <c r="K590" s="8" t="str">
        <f>IF(Sales_Pipeline[[#This Row],[Close_Date]]="","",TEXT(Sales_Pipeline[[#This Row],[Close_Date]],"ddd"))</f>
        <v/>
      </c>
      <c r="L590" s="8" t="str">
        <f>IF(Sales_Pipeline[[#This Row],[Close_Date]]="","",TEXT(Sales_Pipeline[[#This Row],[Close_Date]],"mmm"))</f>
        <v/>
      </c>
      <c r="M590" s="8" t="str">
        <f>IF(Sales_Pipeline[[#This Row],[Close_Date]]="","","Q"&amp;ROUNDUP(MONTH(Sales_Pipeline[[#This Row],[Close_Date]])/3,0))</f>
        <v/>
      </c>
      <c r="N590" s="2" t="str" cm="1">
        <f t="array" ref="N590">IFERROR(_xlfn.IFS(Sales_Pipeline[[#This Row],[Deal_Stage]]="Won",_xlfn.XLOOKUP(Sales_Pipeline[[#This Row],[Product]],Products!$A$2:$A$8,Products!$C$2:$C$8),Sales_Pipeline[[#This Row],[Deal_Stage]]="Lost",_xlfn.XLOOKUP(Sales_Pipeline[[#This Row],[Product]],Products!$A$2:$A$8,Products!$C$2:$C$8)),"")</f>
        <v/>
      </c>
      <c r="O590" s="2">
        <v>0</v>
      </c>
    </row>
    <row r="591" spans="1:15" x14ac:dyDescent="0.3">
      <c r="A591" t="s">
        <v>736</v>
      </c>
      <c r="B591" t="s">
        <v>32</v>
      </c>
      <c r="C591" t="str">
        <f>_xlfn.XLOOKUP(Sales_Pipeline[[#This Row],[Sales_Agent]],Sales_Teams[Sales_Agent],Sales_Teams[Manager])</f>
        <v>Celia Rouche</v>
      </c>
      <c r="D591" t="str">
        <f>_xlfn.XLOOKUP(Sales_Pipeline[[#This Row],[Manager]],Sales_Teams[Manager],Sales_Teams[Regional_Office])</f>
        <v>West</v>
      </c>
      <c r="E591" t="s">
        <v>63</v>
      </c>
      <c r="G591" t="str">
        <f>IFERROR(_xlfn.XLOOKUP(Sales_Pipeline[[#This Row],[Account]],Accounts!$A$2:$A$86,Accounts!$F$2:$F$86),"")</f>
        <v/>
      </c>
      <c r="H591" t="s">
        <v>77</v>
      </c>
      <c r="I591" s="3">
        <v>42759</v>
      </c>
      <c r="K591" s="8" t="str">
        <f>IF(Sales_Pipeline[[#This Row],[Close_Date]]="","",TEXT(Sales_Pipeline[[#This Row],[Close_Date]],"ddd"))</f>
        <v/>
      </c>
      <c r="L591" s="8" t="str">
        <f>IF(Sales_Pipeline[[#This Row],[Close_Date]]="","",TEXT(Sales_Pipeline[[#This Row],[Close_Date]],"mmm"))</f>
        <v/>
      </c>
      <c r="M591" s="8" t="str">
        <f>IF(Sales_Pipeline[[#This Row],[Close_Date]]="","","Q"&amp;ROUNDUP(MONTH(Sales_Pipeline[[#This Row],[Close_Date]])/3,0))</f>
        <v/>
      </c>
      <c r="N591" s="2" t="str" cm="1">
        <f t="array" ref="N591">IFERROR(_xlfn.IFS(Sales_Pipeline[[#This Row],[Deal_Stage]]="Won",_xlfn.XLOOKUP(Sales_Pipeline[[#This Row],[Product]],Products!$A$2:$A$8,Products!$C$2:$C$8),Sales_Pipeline[[#This Row],[Deal_Stage]]="Lost",_xlfn.XLOOKUP(Sales_Pipeline[[#This Row],[Product]],Products!$A$2:$A$8,Products!$C$2:$C$8)),"")</f>
        <v/>
      </c>
      <c r="O591" s="2">
        <v>0</v>
      </c>
    </row>
    <row r="592" spans="1:15" x14ac:dyDescent="0.3">
      <c r="A592" t="s">
        <v>737</v>
      </c>
      <c r="B592" t="s">
        <v>27</v>
      </c>
      <c r="C592" t="str">
        <f>_xlfn.XLOOKUP(Sales_Pipeline[[#This Row],[Sales_Agent]],Sales_Teams[Sales_Agent],Sales_Teams[Manager])</f>
        <v>Rocco Neubert</v>
      </c>
      <c r="D592" t="str">
        <f>_xlfn.XLOOKUP(Sales_Pipeline[[#This Row],[Manager]],Sales_Teams[Manager],Sales_Teams[Regional_Office])</f>
        <v>East</v>
      </c>
      <c r="E592" t="s">
        <v>8953</v>
      </c>
      <c r="F592" t="s">
        <v>159</v>
      </c>
      <c r="G592" t="str">
        <f>IFERROR(_xlfn.XLOOKUP(Sales_Pipeline[[#This Row],[Account]],Accounts!$A$2:$A$86,Accounts!$F$2:$F$86),"")</f>
        <v>United States</v>
      </c>
      <c r="H592" t="s">
        <v>82</v>
      </c>
      <c r="I592" s="3">
        <v>42760</v>
      </c>
      <c r="J592" s="3">
        <v>42884</v>
      </c>
      <c r="K592" s="8" t="str">
        <f>IF(Sales_Pipeline[[#This Row],[Close_Date]]="","",TEXT(Sales_Pipeline[[#This Row],[Close_Date]],"ddd"))</f>
        <v>Mon</v>
      </c>
      <c r="L592" s="8" t="str">
        <f>IF(Sales_Pipeline[[#This Row],[Close_Date]]="","",TEXT(Sales_Pipeline[[#This Row],[Close_Date]],"mmm"))</f>
        <v>May</v>
      </c>
      <c r="M592" s="8" t="str">
        <f>IF(Sales_Pipeline[[#This Row],[Close_Date]]="","","Q"&amp;ROUNDUP(MONTH(Sales_Pipeline[[#This Row],[Close_Date]])/3,0))</f>
        <v>Q2</v>
      </c>
      <c r="N592" s="2" cm="1">
        <f t="array" ref="N592">IFERROR(_xlfn.IFS(Sales_Pipeline[[#This Row],[Deal_Stage]]="Won",_xlfn.XLOOKUP(Sales_Pipeline[[#This Row],[Product]],Products!$A$2:$A$8,Products!$C$2:$C$8),Sales_Pipeline[[#This Row],[Deal_Stage]]="Lost",_xlfn.XLOOKUP(Sales_Pipeline[[#This Row],[Product]],Products!$A$2:$A$8,Products!$C$2:$C$8)),"")</f>
        <v>4821</v>
      </c>
      <c r="O592" s="2">
        <v>0</v>
      </c>
    </row>
    <row r="593" spans="1:15" x14ac:dyDescent="0.3">
      <c r="A593" t="s">
        <v>738</v>
      </c>
      <c r="B593" t="s">
        <v>25</v>
      </c>
      <c r="C593" t="str">
        <f>_xlfn.XLOOKUP(Sales_Pipeline[[#This Row],[Sales_Agent]],Sales_Teams[Sales_Agent],Sales_Teams[Manager])</f>
        <v>Rocco Neubert</v>
      </c>
      <c r="D593" t="str">
        <f>_xlfn.XLOOKUP(Sales_Pipeline[[#This Row],[Manager]],Sales_Teams[Manager],Sales_Teams[Regional_Office])</f>
        <v>East</v>
      </c>
      <c r="E593" t="s">
        <v>55</v>
      </c>
      <c r="F593" t="s">
        <v>315</v>
      </c>
      <c r="G593" t="str">
        <f>IFERROR(_xlfn.XLOOKUP(Sales_Pipeline[[#This Row],[Account]],Accounts!$A$2:$A$86,Accounts!$F$2:$F$86),"")</f>
        <v>United States</v>
      </c>
      <c r="H593" t="s">
        <v>57</v>
      </c>
      <c r="I593" s="3">
        <v>42760</v>
      </c>
      <c r="J593" s="3">
        <v>42815</v>
      </c>
      <c r="K593" s="8" t="str">
        <f>IF(Sales_Pipeline[[#This Row],[Close_Date]]="","",TEXT(Sales_Pipeline[[#This Row],[Close_Date]],"ddd"))</f>
        <v>Tue</v>
      </c>
      <c r="L593" s="8" t="str">
        <f>IF(Sales_Pipeline[[#This Row],[Close_Date]]="","",TEXT(Sales_Pipeline[[#This Row],[Close_Date]],"mmm"))</f>
        <v>Mar</v>
      </c>
      <c r="M593" s="8" t="str">
        <f>IF(Sales_Pipeline[[#This Row],[Close_Date]]="","","Q"&amp;ROUNDUP(MONTH(Sales_Pipeline[[#This Row],[Close_Date]])/3,0))</f>
        <v>Q1</v>
      </c>
      <c r="N593" s="2" cm="1">
        <f t="array" ref="N593">IFERROR(_xlfn.IFS(Sales_Pipeline[[#This Row],[Deal_Stage]]="Won",_xlfn.XLOOKUP(Sales_Pipeline[[#This Row],[Product]],Products!$A$2:$A$8,Products!$C$2:$C$8),Sales_Pipeline[[#This Row],[Deal_Stage]]="Lost",_xlfn.XLOOKUP(Sales_Pipeline[[#This Row],[Product]],Products!$A$2:$A$8,Products!$C$2:$C$8)),"")</f>
        <v>1096</v>
      </c>
      <c r="O593" s="2">
        <v>1065</v>
      </c>
    </row>
    <row r="594" spans="1:15" x14ac:dyDescent="0.3">
      <c r="A594" t="s">
        <v>739</v>
      </c>
      <c r="B594" t="s">
        <v>42</v>
      </c>
      <c r="C594" t="str">
        <f>_xlfn.XLOOKUP(Sales_Pipeline[[#This Row],[Sales_Agent]],Sales_Teams[Sales_Agent],Sales_Teams[Manager])</f>
        <v>Summer Sewald</v>
      </c>
      <c r="D594" t="str">
        <f>_xlfn.XLOOKUP(Sales_Pipeline[[#This Row],[Manager]],Sales_Teams[Manager],Sales_Teams[Regional_Office])</f>
        <v>West</v>
      </c>
      <c r="E594" t="s">
        <v>63</v>
      </c>
      <c r="F594" t="s">
        <v>201</v>
      </c>
      <c r="G594" t="str">
        <f>IFERROR(_xlfn.XLOOKUP(Sales_Pipeline[[#This Row],[Account]],Accounts!$A$2:$A$86,Accounts!$F$2:$F$86),"")</f>
        <v>United States</v>
      </c>
      <c r="H594" t="s">
        <v>57</v>
      </c>
      <c r="I594" s="3">
        <v>42760</v>
      </c>
      <c r="J594" s="3">
        <v>42861</v>
      </c>
      <c r="K594" s="8" t="str">
        <f>IF(Sales_Pipeline[[#This Row],[Close_Date]]="","",TEXT(Sales_Pipeline[[#This Row],[Close_Date]],"ddd"))</f>
        <v>Sat</v>
      </c>
      <c r="L594" s="8" t="str">
        <f>IF(Sales_Pipeline[[#This Row],[Close_Date]]="","",TEXT(Sales_Pipeline[[#This Row],[Close_Date]],"mmm"))</f>
        <v>May</v>
      </c>
      <c r="M594" s="8" t="str">
        <f>IF(Sales_Pipeline[[#This Row],[Close_Date]]="","","Q"&amp;ROUNDUP(MONTH(Sales_Pipeline[[#This Row],[Close_Date]])/3,0))</f>
        <v>Q2</v>
      </c>
      <c r="N594" s="2" cm="1">
        <f t="array" ref="N594">IFERROR(_xlfn.IFS(Sales_Pipeline[[#This Row],[Deal_Stage]]="Won",_xlfn.XLOOKUP(Sales_Pipeline[[#This Row],[Product]],Products!$A$2:$A$8,Products!$C$2:$C$8),Sales_Pipeline[[#This Row],[Deal_Stage]]="Lost",_xlfn.XLOOKUP(Sales_Pipeline[[#This Row],[Product]],Products!$A$2:$A$8,Products!$C$2:$C$8)),"")</f>
        <v>550</v>
      </c>
      <c r="O594" s="2">
        <v>481</v>
      </c>
    </row>
    <row r="595" spans="1:15" x14ac:dyDescent="0.3">
      <c r="A595" t="s">
        <v>740</v>
      </c>
      <c r="B595" t="s">
        <v>37</v>
      </c>
      <c r="C595" t="str">
        <f>_xlfn.XLOOKUP(Sales_Pipeline[[#This Row],[Sales_Agent]],Sales_Teams[Sales_Agent],Sales_Teams[Manager])</f>
        <v>Celia Rouche</v>
      </c>
      <c r="D595" t="str">
        <f>_xlfn.XLOOKUP(Sales_Pipeline[[#This Row],[Manager]],Sales_Teams[Manager],Sales_Teams[Regional_Office])</f>
        <v>West</v>
      </c>
      <c r="E595" t="s">
        <v>63</v>
      </c>
      <c r="F595" t="s">
        <v>70</v>
      </c>
      <c r="G595" t="str">
        <f>IFERROR(_xlfn.XLOOKUP(Sales_Pipeline[[#This Row],[Account]],Accounts!$A$2:$A$86,Accounts!$F$2:$F$86),"")</f>
        <v>United States</v>
      </c>
      <c r="H595" t="s">
        <v>82</v>
      </c>
      <c r="I595" s="3">
        <v>42760</v>
      </c>
      <c r="J595" s="3">
        <v>42877</v>
      </c>
      <c r="K595" s="8" t="str">
        <f>IF(Sales_Pipeline[[#This Row],[Close_Date]]="","",TEXT(Sales_Pipeline[[#This Row],[Close_Date]],"ddd"))</f>
        <v>Mon</v>
      </c>
      <c r="L595" s="8" t="str">
        <f>IF(Sales_Pipeline[[#This Row],[Close_Date]]="","",TEXT(Sales_Pipeline[[#This Row],[Close_Date]],"mmm"))</f>
        <v>May</v>
      </c>
      <c r="M595" s="8" t="str">
        <f>IF(Sales_Pipeline[[#This Row],[Close_Date]]="","","Q"&amp;ROUNDUP(MONTH(Sales_Pipeline[[#This Row],[Close_Date]])/3,0))</f>
        <v>Q2</v>
      </c>
      <c r="N595" s="2" cm="1">
        <f t="array" ref="N595">IFERROR(_xlfn.IFS(Sales_Pipeline[[#This Row],[Deal_Stage]]="Won",_xlfn.XLOOKUP(Sales_Pipeline[[#This Row],[Product]],Products!$A$2:$A$8,Products!$C$2:$C$8),Sales_Pipeline[[#This Row],[Deal_Stage]]="Lost",_xlfn.XLOOKUP(Sales_Pipeline[[#This Row],[Product]],Products!$A$2:$A$8,Products!$C$2:$C$8)),"")</f>
        <v>550</v>
      </c>
      <c r="O595" s="2">
        <v>0</v>
      </c>
    </row>
    <row r="596" spans="1:15" x14ac:dyDescent="0.3">
      <c r="A596" t="s">
        <v>741</v>
      </c>
      <c r="B596" t="s">
        <v>45</v>
      </c>
      <c r="C596" t="str">
        <f>_xlfn.XLOOKUP(Sales_Pipeline[[#This Row],[Sales_Agent]],Sales_Teams[Sales_Agent],Sales_Teams[Manager])</f>
        <v>Summer Sewald</v>
      </c>
      <c r="D596" t="str">
        <f>_xlfn.XLOOKUP(Sales_Pipeline[[#This Row],[Manager]],Sales_Teams[Manager],Sales_Teams[Regional_Office])</f>
        <v>West</v>
      </c>
      <c r="E596" t="s">
        <v>63</v>
      </c>
      <c r="F596" t="s">
        <v>191</v>
      </c>
      <c r="G596" t="str">
        <f>IFERROR(_xlfn.XLOOKUP(Sales_Pipeline[[#This Row],[Account]],Accounts!$A$2:$A$86,Accounts!$F$2:$F$86),"")</f>
        <v>United States</v>
      </c>
      <c r="H596" t="s">
        <v>57</v>
      </c>
      <c r="I596" s="3">
        <v>42760</v>
      </c>
      <c r="J596" s="3">
        <v>42800</v>
      </c>
      <c r="K596" s="8" t="str">
        <f>IF(Sales_Pipeline[[#This Row],[Close_Date]]="","",TEXT(Sales_Pipeline[[#This Row],[Close_Date]],"ddd"))</f>
        <v>Mon</v>
      </c>
      <c r="L596" s="8" t="str">
        <f>IF(Sales_Pipeline[[#This Row],[Close_Date]]="","",TEXT(Sales_Pipeline[[#This Row],[Close_Date]],"mmm"))</f>
        <v>Mar</v>
      </c>
      <c r="M596" s="8" t="str">
        <f>IF(Sales_Pipeline[[#This Row],[Close_Date]]="","","Q"&amp;ROUNDUP(MONTH(Sales_Pipeline[[#This Row],[Close_Date]])/3,0))</f>
        <v>Q1</v>
      </c>
      <c r="N596" s="2" cm="1">
        <f t="array" ref="N596">IFERROR(_xlfn.IFS(Sales_Pipeline[[#This Row],[Deal_Stage]]="Won",_xlfn.XLOOKUP(Sales_Pipeline[[#This Row],[Product]],Products!$A$2:$A$8,Products!$C$2:$C$8),Sales_Pipeline[[#This Row],[Deal_Stage]]="Lost",_xlfn.XLOOKUP(Sales_Pipeline[[#This Row],[Product]],Products!$A$2:$A$8,Products!$C$2:$C$8)),"")</f>
        <v>550</v>
      </c>
      <c r="O596" s="2">
        <v>499</v>
      </c>
    </row>
    <row r="597" spans="1:15" x14ac:dyDescent="0.3">
      <c r="A597" t="s">
        <v>742</v>
      </c>
      <c r="B597" t="s">
        <v>29</v>
      </c>
      <c r="C597" t="str">
        <f>_xlfn.XLOOKUP(Sales_Pipeline[[#This Row],[Sales_Agent]],Sales_Teams[Sales_Agent],Sales_Teams[Manager])</f>
        <v>Rocco Neubert</v>
      </c>
      <c r="D597" t="str">
        <f>_xlfn.XLOOKUP(Sales_Pipeline[[#This Row],[Manager]],Sales_Teams[Manager],Sales_Teams[Regional_Office])</f>
        <v>East</v>
      </c>
      <c r="E597" t="s">
        <v>8953</v>
      </c>
      <c r="F597" t="s">
        <v>123</v>
      </c>
      <c r="G597" t="str">
        <f>IFERROR(_xlfn.XLOOKUP(Sales_Pipeline[[#This Row],[Account]],Accounts!$A$2:$A$86,Accounts!$F$2:$F$86),"")</f>
        <v>United States</v>
      </c>
      <c r="H597" t="s">
        <v>82</v>
      </c>
      <c r="I597" s="3">
        <v>42760</v>
      </c>
      <c r="J597" s="3">
        <v>42862</v>
      </c>
      <c r="K597" s="8" t="str">
        <f>IF(Sales_Pipeline[[#This Row],[Close_Date]]="","",TEXT(Sales_Pipeline[[#This Row],[Close_Date]],"ddd"))</f>
        <v>Sun</v>
      </c>
      <c r="L597" s="8" t="str">
        <f>IF(Sales_Pipeline[[#This Row],[Close_Date]]="","",TEXT(Sales_Pipeline[[#This Row],[Close_Date]],"mmm"))</f>
        <v>May</v>
      </c>
      <c r="M597" s="8" t="str">
        <f>IF(Sales_Pipeline[[#This Row],[Close_Date]]="","","Q"&amp;ROUNDUP(MONTH(Sales_Pipeline[[#This Row],[Close_Date]])/3,0))</f>
        <v>Q2</v>
      </c>
      <c r="N597" s="2" cm="1">
        <f t="array" ref="N597">IFERROR(_xlfn.IFS(Sales_Pipeline[[#This Row],[Deal_Stage]]="Won",_xlfn.XLOOKUP(Sales_Pipeline[[#This Row],[Product]],Products!$A$2:$A$8,Products!$C$2:$C$8),Sales_Pipeline[[#This Row],[Deal_Stage]]="Lost",_xlfn.XLOOKUP(Sales_Pipeline[[#This Row],[Product]],Products!$A$2:$A$8,Products!$C$2:$C$8)),"")</f>
        <v>4821</v>
      </c>
      <c r="O597" s="2">
        <v>0</v>
      </c>
    </row>
    <row r="598" spans="1:15" x14ac:dyDescent="0.3">
      <c r="A598" t="s">
        <v>743</v>
      </c>
      <c r="B598" t="s">
        <v>21</v>
      </c>
      <c r="C598" t="str">
        <f>_xlfn.XLOOKUP(Sales_Pipeline[[#This Row],[Sales_Agent]],Sales_Teams[Sales_Agent],Sales_Teams[Manager])</f>
        <v>Cara Losch</v>
      </c>
      <c r="D598" t="str">
        <f>_xlfn.XLOOKUP(Sales_Pipeline[[#This Row],[Manager]],Sales_Teams[Manager],Sales_Teams[Regional_Office])</f>
        <v>East</v>
      </c>
      <c r="E598" t="s">
        <v>61</v>
      </c>
      <c r="F598" t="s">
        <v>182</v>
      </c>
      <c r="G598" t="str">
        <f>IFERROR(_xlfn.XLOOKUP(Sales_Pipeline[[#This Row],[Account]],Accounts!$A$2:$A$86,Accounts!$F$2:$F$86),"")</f>
        <v>United States</v>
      </c>
      <c r="H598" t="s">
        <v>57</v>
      </c>
      <c r="I598" s="3">
        <v>42760</v>
      </c>
      <c r="J598" s="3">
        <v>42802</v>
      </c>
      <c r="K598" s="8" t="str">
        <f>IF(Sales_Pipeline[[#This Row],[Close_Date]]="","",TEXT(Sales_Pipeline[[#This Row],[Close_Date]],"ddd"))</f>
        <v>Wed</v>
      </c>
      <c r="L598" s="8" t="str">
        <f>IF(Sales_Pipeline[[#This Row],[Close_Date]]="","",TEXT(Sales_Pipeline[[#This Row],[Close_Date]],"mmm"))</f>
        <v>Mar</v>
      </c>
      <c r="M598" s="8" t="str">
        <f>IF(Sales_Pipeline[[#This Row],[Close_Date]]="","","Q"&amp;ROUNDUP(MONTH(Sales_Pipeline[[#This Row],[Close_Date]])/3,0))</f>
        <v>Q1</v>
      </c>
      <c r="N598" s="2" cm="1">
        <f t="array" ref="N598">IFERROR(_xlfn.IFS(Sales_Pipeline[[#This Row],[Deal_Stage]]="Won",_xlfn.XLOOKUP(Sales_Pipeline[[#This Row],[Product]],Products!$A$2:$A$8,Products!$C$2:$C$8),Sales_Pipeline[[#This Row],[Deal_Stage]]="Lost",_xlfn.XLOOKUP(Sales_Pipeline[[#This Row],[Product]],Products!$A$2:$A$8,Products!$C$2:$C$8)),"")</f>
        <v>55</v>
      </c>
      <c r="O598" s="2">
        <v>59</v>
      </c>
    </row>
    <row r="599" spans="1:15" x14ac:dyDescent="0.3">
      <c r="A599" t="s">
        <v>744</v>
      </c>
      <c r="B599" t="s">
        <v>32</v>
      </c>
      <c r="C599" t="str">
        <f>_xlfn.XLOOKUP(Sales_Pipeline[[#This Row],[Sales_Agent]],Sales_Teams[Sales_Agent],Sales_Teams[Manager])</f>
        <v>Celia Rouche</v>
      </c>
      <c r="D599" t="str">
        <f>_xlfn.XLOOKUP(Sales_Pipeline[[#This Row],[Manager]],Sales_Teams[Manager],Sales_Teams[Regional_Office])</f>
        <v>West</v>
      </c>
      <c r="E599" t="s">
        <v>61</v>
      </c>
      <c r="F599" t="s">
        <v>330</v>
      </c>
      <c r="G599" t="str">
        <f>IFERROR(_xlfn.XLOOKUP(Sales_Pipeline[[#This Row],[Account]],Accounts!$A$2:$A$86,Accounts!$F$2:$F$86),"")</f>
        <v>Korea</v>
      </c>
      <c r="H599" t="s">
        <v>82</v>
      </c>
      <c r="I599" s="3">
        <v>42760</v>
      </c>
      <c r="J599" s="3">
        <v>42856</v>
      </c>
      <c r="K599" s="8" t="str">
        <f>IF(Sales_Pipeline[[#This Row],[Close_Date]]="","",TEXT(Sales_Pipeline[[#This Row],[Close_Date]],"ddd"))</f>
        <v>Mon</v>
      </c>
      <c r="L599" s="8" t="str">
        <f>IF(Sales_Pipeline[[#This Row],[Close_Date]]="","",TEXT(Sales_Pipeline[[#This Row],[Close_Date]],"mmm"))</f>
        <v>May</v>
      </c>
      <c r="M599" s="8" t="str">
        <f>IF(Sales_Pipeline[[#This Row],[Close_Date]]="","","Q"&amp;ROUNDUP(MONTH(Sales_Pipeline[[#This Row],[Close_Date]])/3,0))</f>
        <v>Q2</v>
      </c>
      <c r="N599" s="2" cm="1">
        <f t="array" ref="N599">IFERROR(_xlfn.IFS(Sales_Pipeline[[#This Row],[Deal_Stage]]="Won",_xlfn.XLOOKUP(Sales_Pipeline[[#This Row],[Product]],Products!$A$2:$A$8,Products!$C$2:$C$8),Sales_Pipeline[[#This Row],[Deal_Stage]]="Lost",_xlfn.XLOOKUP(Sales_Pipeline[[#This Row],[Product]],Products!$A$2:$A$8,Products!$C$2:$C$8)),"")</f>
        <v>55</v>
      </c>
      <c r="O599" s="2">
        <v>0</v>
      </c>
    </row>
    <row r="600" spans="1:15" x14ac:dyDescent="0.3">
      <c r="A600" t="s">
        <v>745</v>
      </c>
      <c r="B600" t="s">
        <v>17</v>
      </c>
      <c r="C600" t="str">
        <f>_xlfn.XLOOKUP(Sales_Pipeline[[#This Row],[Sales_Agent]],Sales_Teams[Sales_Agent],Sales_Teams[Manager])</f>
        <v>Cara Losch</v>
      </c>
      <c r="D600" t="str">
        <f>_xlfn.XLOOKUP(Sales_Pipeline[[#This Row],[Manager]],Sales_Teams[Manager],Sales_Teams[Regional_Office])</f>
        <v>East</v>
      </c>
      <c r="E600" t="s">
        <v>61</v>
      </c>
      <c r="F600" t="s">
        <v>256</v>
      </c>
      <c r="G600" t="str">
        <f>IFERROR(_xlfn.XLOOKUP(Sales_Pipeline[[#This Row],[Account]],Accounts!$A$2:$A$86,Accounts!$F$2:$F$86),"")</f>
        <v>United States</v>
      </c>
      <c r="H600" t="s">
        <v>57</v>
      </c>
      <c r="I600" s="3">
        <v>42760</v>
      </c>
      <c r="J600" s="3">
        <v>42864</v>
      </c>
      <c r="K600" s="8" t="str">
        <f>IF(Sales_Pipeline[[#This Row],[Close_Date]]="","",TEXT(Sales_Pipeline[[#This Row],[Close_Date]],"ddd"))</f>
        <v>Tue</v>
      </c>
      <c r="L600" s="8" t="str">
        <f>IF(Sales_Pipeline[[#This Row],[Close_Date]]="","",TEXT(Sales_Pipeline[[#This Row],[Close_Date]],"mmm"))</f>
        <v>May</v>
      </c>
      <c r="M600" s="8" t="str">
        <f>IF(Sales_Pipeline[[#This Row],[Close_Date]]="","","Q"&amp;ROUNDUP(MONTH(Sales_Pipeline[[#This Row],[Close_Date]])/3,0))</f>
        <v>Q2</v>
      </c>
      <c r="N600" s="2" cm="1">
        <f t="array" ref="N600">IFERROR(_xlfn.IFS(Sales_Pipeline[[#This Row],[Deal_Stage]]="Won",_xlfn.XLOOKUP(Sales_Pipeline[[#This Row],[Product]],Products!$A$2:$A$8,Products!$C$2:$C$8),Sales_Pipeline[[#This Row],[Deal_Stage]]="Lost",_xlfn.XLOOKUP(Sales_Pipeline[[#This Row],[Product]],Products!$A$2:$A$8,Products!$C$2:$C$8)),"")</f>
        <v>55</v>
      </c>
      <c r="O600" s="2">
        <v>45</v>
      </c>
    </row>
    <row r="601" spans="1:15" x14ac:dyDescent="0.3">
      <c r="A601" t="s">
        <v>746</v>
      </c>
      <c r="B601" t="s">
        <v>23</v>
      </c>
      <c r="C601" t="str">
        <f>_xlfn.XLOOKUP(Sales_Pipeline[[#This Row],[Sales_Agent]],Sales_Teams[Sales_Agent],Sales_Teams[Manager])</f>
        <v>Cara Losch</v>
      </c>
      <c r="D601" t="str">
        <f>_xlfn.XLOOKUP(Sales_Pipeline[[#This Row],[Manager]],Sales_Teams[Manager],Sales_Teams[Regional_Office])</f>
        <v>East</v>
      </c>
      <c r="E601" t="s">
        <v>76</v>
      </c>
      <c r="G601" t="str">
        <f>IFERROR(_xlfn.XLOOKUP(Sales_Pipeline[[#This Row],[Account]],Accounts!$A$2:$A$86,Accounts!$F$2:$F$86),"")</f>
        <v/>
      </c>
      <c r="H601" t="s">
        <v>77</v>
      </c>
      <c r="I601" s="3">
        <v>42760</v>
      </c>
      <c r="K601" s="8" t="str">
        <f>IF(Sales_Pipeline[[#This Row],[Close_Date]]="","",TEXT(Sales_Pipeline[[#This Row],[Close_Date]],"ddd"))</f>
        <v/>
      </c>
      <c r="L601" s="8" t="str">
        <f>IF(Sales_Pipeline[[#This Row],[Close_Date]]="","",TEXT(Sales_Pipeline[[#This Row],[Close_Date]],"mmm"))</f>
        <v/>
      </c>
      <c r="M601" s="8" t="str">
        <f>IF(Sales_Pipeline[[#This Row],[Close_Date]]="","","Q"&amp;ROUNDUP(MONTH(Sales_Pipeline[[#This Row],[Close_Date]])/3,0))</f>
        <v/>
      </c>
      <c r="N601" s="2" t="str" cm="1">
        <f t="array" ref="N601">IFERROR(_xlfn.IFS(Sales_Pipeline[[#This Row],[Deal_Stage]]="Won",_xlfn.XLOOKUP(Sales_Pipeline[[#This Row],[Product]],Products!$A$2:$A$8,Products!$C$2:$C$8),Sales_Pipeline[[#This Row],[Deal_Stage]]="Lost",_xlfn.XLOOKUP(Sales_Pipeline[[#This Row],[Product]],Products!$A$2:$A$8,Products!$C$2:$C$8)),"")</f>
        <v/>
      </c>
      <c r="O601" s="2">
        <v>0</v>
      </c>
    </row>
    <row r="602" spans="1:15" x14ac:dyDescent="0.3">
      <c r="A602" t="s">
        <v>747</v>
      </c>
      <c r="B602" t="s">
        <v>44</v>
      </c>
      <c r="C602" t="str">
        <f>_xlfn.XLOOKUP(Sales_Pipeline[[#This Row],[Sales_Agent]],Sales_Teams[Sales_Agent],Sales_Teams[Manager])</f>
        <v>Summer Sewald</v>
      </c>
      <c r="D602" t="str">
        <f>_xlfn.XLOOKUP(Sales_Pipeline[[#This Row],[Manager]],Sales_Teams[Manager],Sales_Teams[Regional_Office])</f>
        <v>West</v>
      </c>
      <c r="E602" t="s">
        <v>8953</v>
      </c>
      <c r="F602" t="s">
        <v>87</v>
      </c>
      <c r="G602" t="str">
        <f>IFERROR(_xlfn.XLOOKUP(Sales_Pipeline[[#This Row],[Account]],Accounts!$A$2:$A$86,Accounts!$F$2:$F$86),"")</f>
        <v>United States</v>
      </c>
      <c r="H602" t="s">
        <v>57</v>
      </c>
      <c r="I602" s="3">
        <v>42760</v>
      </c>
      <c r="J602" s="3">
        <v>42869</v>
      </c>
      <c r="K602" s="8" t="str">
        <f>IF(Sales_Pipeline[[#This Row],[Close_Date]]="","",TEXT(Sales_Pipeline[[#This Row],[Close_Date]],"ddd"))</f>
        <v>Sun</v>
      </c>
      <c r="L602" s="8" t="str">
        <f>IF(Sales_Pipeline[[#This Row],[Close_Date]]="","",TEXT(Sales_Pipeline[[#This Row],[Close_Date]],"mmm"))</f>
        <v>May</v>
      </c>
      <c r="M602" s="8" t="str">
        <f>IF(Sales_Pipeline[[#This Row],[Close_Date]]="","","Q"&amp;ROUNDUP(MONTH(Sales_Pipeline[[#This Row],[Close_Date]])/3,0))</f>
        <v>Q2</v>
      </c>
      <c r="N602" s="2" cm="1">
        <f t="array" ref="N602">IFERROR(_xlfn.IFS(Sales_Pipeline[[#This Row],[Deal_Stage]]="Won",_xlfn.XLOOKUP(Sales_Pipeline[[#This Row],[Product]],Products!$A$2:$A$8,Products!$C$2:$C$8),Sales_Pipeline[[#This Row],[Deal_Stage]]="Lost",_xlfn.XLOOKUP(Sales_Pipeline[[#This Row],[Product]],Products!$A$2:$A$8,Products!$C$2:$C$8)),"")</f>
        <v>4821</v>
      </c>
      <c r="O602" s="2">
        <v>5743</v>
      </c>
    </row>
    <row r="603" spans="1:15" x14ac:dyDescent="0.3">
      <c r="A603" t="s">
        <v>748</v>
      </c>
      <c r="B603" t="s">
        <v>27</v>
      </c>
      <c r="C603" t="str">
        <f>_xlfn.XLOOKUP(Sales_Pipeline[[#This Row],[Sales_Agent]],Sales_Teams[Sales_Agent],Sales_Teams[Manager])</f>
        <v>Rocco Neubert</v>
      </c>
      <c r="D603" t="str">
        <f>_xlfn.XLOOKUP(Sales_Pipeline[[#This Row],[Manager]],Sales_Teams[Manager],Sales_Teams[Regional_Office])</f>
        <v>East</v>
      </c>
      <c r="E603" t="s">
        <v>84</v>
      </c>
      <c r="F603" t="s">
        <v>103</v>
      </c>
      <c r="G603" t="str">
        <f>IFERROR(_xlfn.XLOOKUP(Sales_Pipeline[[#This Row],[Account]],Accounts!$A$2:$A$86,Accounts!$F$2:$F$86),"")</f>
        <v>United States</v>
      </c>
      <c r="H603" t="s">
        <v>57</v>
      </c>
      <c r="I603" s="3">
        <v>42761</v>
      </c>
      <c r="J603" s="3">
        <v>42868</v>
      </c>
      <c r="K603" s="8" t="str">
        <f>IF(Sales_Pipeline[[#This Row],[Close_Date]]="","",TEXT(Sales_Pipeline[[#This Row],[Close_Date]],"ddd"))</f>
        <v>Sat</v>
      </c>
      <c r="L603" s="8" t="str">
        <f>IF(Sales_Pipeline[[#This Row],[Close_Date]]="","",TEXT(Sales_Pipeline[[#This Row],[Close_Date]],"mmm"))</f>
        <v>May</v>
      </c>
      <c r="M603" s="8" t="str">
        <f>IF(Sales_Pipeline[[#This Row],[Close_Date]]="","","Q"&amp;ROUNDUP(MONTH(Sales_Pipeline[[#This Row],[Close_Date]])/3,0))</f>
        <v>Q2</v>
      </c>
      <c r="N603" s="2" cm="1">
        <f t="array" ref="N603">IFERROR(_xlfn.IFS(Sales_Pipeline[[#This Row],[Deal_Stage]]="Won",_xlfn.XLOOKUP(Sales_Pipeline[[#This Row],[Product]],Products!$A$2:$A$8,Products!$C$2:$C$8),Sales_Pipeline[[#This Row],[Deal_Stage]]="Lost",_xlfn.XLOOKUP(Sales_Pipeline[[#This Row],[Product]],Products!$A$2:$A$8,Products!$C$2:$C$8)),"")</f>
        <v>5482</v>
      </c>
      <c r="O603" s="2">
        <v>6117</v>
      </c>
    </row>
    <row r="604" spans="1:15" x14ac:dyDescent="0.3">
      <c r="A604" t="s">
        <v>749</v>
      </c>
      <c r="B604" t="s">
        <v>15</v>
      </c>
      <c r="C604" t="str">
        <f>_xlfn.XLOOKUP(Sales_Pipeline[[#This Row],[Sales_Agent]],Sales_Teams[Sales_Agent],Sales_Teams[Manager])</f>
        <v>Melvin Marxen</v>
      </c>
      <c r="D604" t="str">
        <f>_xlfn.XLOOKUP(Sales_Pipeline[[#This Row],[Manager]],Sales_Teams[Manager],Sales_Teams[Regional_Office])</f>
        <v>Central</v>
      </c>
      <c r="E604" t="s">
        <v>8953</v>
      </c>
      <c r="F604" t="s">
        <v>223</v>
      </c>
      <c r="G604" t="str">
        <f>IFERROR(_xlfn.XLOOKUP(Sales_Pipeline[[#This Row],[Account]],Accounts!$A$2:$A$86,Accounts!$F$2:$F$86),"")</f>
        <v>United States</v>
      </c>
      <c r="H604" t="s">
        <v>82</v>
      </c>
      <c r="I604" s="3">
        <v>42761</v>
      </c>
      <c r="J604" s="3">
        <v>42881</v>
      </c>
      <c r="K604" s="8" t="str">
        <f>IF(Sales_Pipeline[[#This Row],[Close_Date]]="","",TEXT(Sales_Pipeline[[#This Row],[Close_Date]],"ddd"))</f>
        <v>Fri</v>
      </c>
      <c r="L604" s="8" t="str">
        <f>IF(Sales_Pipeline[[#This Row],[Close_Date]]="","",TEXT(Sales_Pipeline[[#This Row],[Close_Date]],"mmm"))</f>
        <v>May</v>
      </c>
      <c r="M604" s="8" t="str">
        <f>IF(Sales_Pipeline[[#This Row],[Close_Date]]="","","Q"&amp;ROUNDUP(MONTH(Sales_Pipeline[[#This Row],[Close_Date]])/3,0))</f>
        <v>Q2</v>
      </c>
      <c r="N604" s="2" cm="1">
        <f t="array" ref="N604">IFERROR(_xlfn.IFS(Sales_Pipeline[[#This Row],[Deal_Stage]]="Won",_xlfn.XLOOKUP(Sales_Pipeline[[#This Row],[Product]],Products!$A$2:$A$8,Products!$C$2:$C$8),Sales_Pipeline[[#This Row],[Deal_Stage]]="Lost",_xlfn.XLOOKUP(Sales_Pipeline[[#This Row],[Product]],Products!$A$2:$A$8,Products!$C$2:$C$8)),"")</f>
        <v>4821</v>
      </c>
      <c r="O604" s="2">
        <v>0</v>
      </c>
    </row>
    <row r="605" spans="1:15" x14ac:dyDescent="0.3">
      <c r="A605" t="s">
        <v>750</v>
      </c>
      <c r="B605" t="s">
        <v>28</v>
      </c>
      <c r="C605" t="str">
        <f>_xlfn.XLOOKUP(Sales_Pipeline[[#This Row],[Sales_Agent]],Sales_Teams[Sales_Agent],Sales_Teams[Manager])</f>
        <v>Rocco Neubert</v>
      </c>
      <c r="D605" t="str">
        <f>_xlfn.XLOOKUP(Sales_Pipeline[[#This Row],[Manager]],Sales_Teams[Manager],Sales_Teams[Regional_Office])</f>
        <v>East</v>
      </c>
      <c r="E605" t="s">
        <v>55</v>
      </c>
      <c r="F605" t="s">
        <v>127</v>
      </c>
      <c r="G605" t="str">
        <f>IFERROR(_xlfn.XLOOKUP(Sales_Pipeline[[#This Row],[Account]],Accounts!$A$2:$A$86,Accounts!$F$2:$F$86),"")</f>
        <v>United States</v>
      </c>
      <c r="H605" t="s">
        <v>57</v>
      </c>
      <c r="I605" s="3">
        <v>42761</v>
      </c>
      <c r="J605" s="3">
        <v>42813</v>
      </c>
      <c r="K605" s="8" t="str">
        <f>IF(Sales_Pipeline[[#This Row],[Close_Date]]="","",TEXT(Sales_Pipeline[[#This Row],[Close_Date]],"ddd"))</f>
        <v>Sun</v>
      </c>
      <c r="L605" s="8" t="str">
        <f>IF(Sales_Pipeline[[#This Row],[Close_Date]]="","",TEXT(Sales_Pipeline[[#This Row],[Close_Date]],"mmm"))</f>
        <v>Mar</v>
      </c>
      <c r="M605" s="8" t="str">
        <f>IF(Sales_Pipeline[[#This Row],[Close_Date]]="","","Q"&amp;ROUNDUP(MONTH(Sales_Pipeline[[#This Row],[Close_Date]])/3,0))</f>
        <v>Q1</v>
      </c>
      <c r="N605" s="2" cm="1">
        <f t="array" ref="N605">IFERROR(_xlfn.IFS(Sales_Pipeline[[#This Row],[Deal_Stage]]="Won",_xlfn.XLOOKUP(Sales_Pipeline[[#This Row],[Product]],Products!$A$2:$A$8,Products!$C$2:$C$8),Sales_Pipeline[[#This Row],[Deal_Stage]]="Lost",_xlfn.XLOOKUP(Sales_Pipeline[[#This Row],[Product]],Products!$A$2:$A$8,Products!$C$2:$C$8)),"")</f>
        <v>1096</v>
      </c>
      <c r="O605" s="2">
        <v>1158</v>
      </c>
    </row>
    <row r="606" spans="1:15" x14ac:dyDescent="0.3">
      <c r="A606" t="s">
        <v>751</v>
      </c>
      <c r="B606" t="s">
        <v>22</v>
      </c>
      <c r="C606" t="str">
        <f>_xlfn.XLOOKUP(Sales_Pipeline[[#This Row],[Sales_Agent]],Sales_Teams[Sales_Agent],Sales_Teams[Manager])</f>
        <v>Cara Losch</v>
      </c>
      <c r="D606" t="str">
        <f>_xlfn.XLOOKUP(Sales_Pipeline[[#This Row],[Manager]],Sales_Teams[Manager],Sales_Teams[Regional_Office])</f>
        <v>East</v>
      </c>
      <c r="E606" t="s">
        <v>61</v>
      </c>
      <c r="F606" t="s">
        <v>196</v>
      </c>
      <c r="G606" t="str">
        <f>IFERROR(_xlfn.XLOOKUP(Sales_Pipeline[[#This Row],[Account]],Accounts!$A$2:$A$86,Accounts!$F$2:$F$86),"")</f>
        <v>United States</v>
      </c>
      <c r="H606" t="s">
        <v>57</v>
      </c>
      <c r="I606" s="3">
        <v>42761</v>
      </c>
      <c r="J606" s="3">
        <v>42877</v>
      </c>
      <c r="K606" s="8" t="str">
        <f>IF(Sales_Pipeline[[#This Row],[Close_Date]]="","",TEXT(Sales_Pipeline[[#This Row],[Close_Date]],"ddd"))</f>
        <v>Mon</v>
      </c>
      <c r="L606" s="8" t="str">
        <f>IF(Sales_Pipeline[[#This Row],[Close_Date]]="","",TEXT(Sales_Pipeline[[#This Row],[Close_Date]],"mmm"))</f>
        <v>May</v>
      </c>
      <c r="M606" s="8" t="str">
        <f>IF(Sales_Pipeline[[#This Row],[Close_Date]]="","","Q"&amp;ROUNDUP(MONTH(Sales_Pipeline[[#This Row],[Close_Date]])/3,0))</f>
        <v>Q2</v>
      </c>
      <c r="N606" s="2" cm="1">
        <f t="array" ref="N606">IFERROR(_xlfn.IFS(Sales_Pipeline[[#This Row],[Deal_Stage]]="Won",_xlfn.XLOOKUP(Sales_Pipeline[[#This Row],[Product]],Products!$A$2:$A$8,Products!$C$2:$C$8),Sales_Pipeline[[#This Row],[Deal_Stage]]="Lost",_xlfn.XLOOKUP(Sales_Pipeline[[#This Row],[Product]],Products!$A$2:$A$8,Products!$C$2:$C$8)),"")</f>
        <v>55</v>
      </c>
      <c r="O606" s="2">
        <v>59</v>
      </c>
    </row>
    <row r="607" spans="1:15" x14ac:dyDescent="0.3">
      <c r="A607" t="s">
        <v>752</v>
      </c>
      <c r="B607" t="s">
        <v>43</v>
      </c>
      <c r="C607" t="str">
        <f>_xlfn.XLOOKUP(Sales_Pipeline[[#This Row],[Sales_Agent]],Sales_Teams[Sales_Agent],Sales_Teams[Manager])</f>
        <v>Summer Sewald</v>
      </c>
      <c r="D607" t="str">
        <f>_xlfn.XLOOKUP(Sales_Pipeline[[#This Row],[Manager]],Sales_Teams[Manager],Sales_Teams[Regional_Office])</f>
        <v>West</v>
      </c>
      <c r="E607" t="s">
        <v>55</v>
      </c>
      <c r="F607" t="s">
        <v>191</v>
      </c>
      <c r="G607" t="str">
        <f>IFERROR(_xlfn.XLOOKUP(Sales_Pipeline[[#This Row],[Account]],Accounts!$A$2:$A$86,Accounts!$F$2:$F$86),"")</f>
        <v>United States</v>
      </c>
      <c r="H607" t="s">
        <v>82</v>
      </c>
      <c r="I607" s="3">
        <v>42761</v>
      </c>
      <c r="J607" s="3">
        <v>42879</v>
      </c>
      <c r="K607" s="8" t="str">
        <f>IF(Sales_Pipeline[[#This Row],[Close_Date]]="","",TEXT(Sales_Pipeline[[#This Row],[Close_Date]],"ddd"))</f>
        <v>Wed</v>
      </c>
      <c r="L607" s="8" t="str">
        <f>IF(Sales_Pipeline[[#This Row],[Close_Date]]="","",TEXT(Sales_Pipeline[[#This Row],[Close_Date]],"mmm"))</f>
        <v>May</v>
      </c>
      <c r="M607" s="8" t="str">
        <f>IF(Sales_Pipeline[[#This Row],[Close_Date]]="","","Q"&amp;ROUNDUP(MONTH(Sales_Pipeline[[#This Row],[Close_Date]])/3,0))</f>
        <v>Q2</v>
      </c>
      <c r="N607" s="2" cm="1">
        <f t="array" ref="N607">IFERROR(_xlfn.IFS(Sales_Pipeline[[#This Row],[Deal_Stage]]="Won",_xlfn.XLOOKUP(Sales_Pipeline[[#This Row],[Product]],Products!$A$2:$A$8,Products!$C$2:$C$8),Sales_Pipeline[[#This Row],[Deal_Stage]]="Lost",_xlfn.XLOOKUP(Sales_Pipeline[[#This Row],[Product]],Products!$A$2:$A$8,Products!$C$2:$C$8)),"")</f>
        <v>1096</v>
      </c>
      <c r="O607" s="2">
        <v>0</v>
      </c>
    </row>
    <row r="608" spans="1:15" x14ac:dyDescent="0.3">
      <c r="A608" t="s">
        <v>753</v>
      </c>
      <c r="B608" t="s">
        <v>45</v>
      </c>
      <c r="C608" t="str">
        <f>_xlfn.XLOOKUP(Sales_Pipeline[[#This Row],[Sales_Agent]],Sales_Teams[Sales_Agent],Sales_Teams[Manager])</f>
        <v>Summer Sewald</v>
      </c>
      <c r="D608" t="str">
        <f>_xlfn.XLOOKUP(Sales_Pipeline[[#This Row],[Manager]],Sales_Teams[Manager],Sales_Teams[Regional_Office])</f>
        <v>West</v>
      </c>
      <c r="E608" t="s">
        <v>76</v>
      </c>
      <c r="F608" t="s">
        <v>120</v>
      </c>
      <c r="G608" t="str">
        <f>IFERROR(_xlfn.XLOOKUP(Sales_Pipeline[[#This Row],[Account]],Accounts!$A$2:$A$86,Accounts!$F$2:$F$86),"")</f>
        <v>United States</v>
      </c>
      <c r="H608" t="s">
        <v>57</v>
      </c>
      <c r="I608" s="3">
        <v>42761</v>
      </c>
      <c r="J608" s="3">
        <v>42818</v>
      </c>
      <c r="K608" s="8" t="str">
        <f>IF(Sales_Pipeline[[#This Row],[Close_Date]]="","",TEXT(Sales_Pipeline[[#This Row],[Close_Date]],"ddd"))</f>
        <v>Fri</v>
      </c>
      <c r="L608" s="8" t="str">
        <f>IF(Sales_Pipeline[[#This Row],[Close_Date]]="","",TEXT(Sales_Pipeline[[#This Row],[Close_Date]],"mmm"))</f>
        <v>Mar</v>
      </c>
      <c r="M608" s="8" t="str">
        <f>IF(Sales_Pipeline[[#This Row],[Close_Date]]="","","Q"&amp;ROUNDUP(MONTH(Sales_Pipeline[[#This Row],[Close_Date]])/3,0))</f>
        <v>Q1</v>
      </c>
      <c r="N608" s="2" cm="1">
        <f t="array" ref="N608">IFERROR(_xlfn.IFS(Sales_Pipeline[[#This Row],[Deal_Stage]]="Won",_xlfn.XLOOKUP(Sales_Pipeline[[#This Row],[Product]],Products!$A$2:$A$8,Products!$C$2:$C$8),Sales_Pipeline[[#This Row],[Deal_Stage]]="Lost",_xlfn.XLOOKUP(Sales_Pipeline[[#This Row],[Product]],Products!$A$2:$A$8,Products!$C$2:$C$8)),"")</f>
        <v>3393</v>
      </c>
      <c r="O608" s="2">
        <v>3106</v>
      </c>
    </row>
    <row r="609" spans="1:15" x14ac:dyDescent="0.3">
      <c r="A609" t="s">
        <v>754</v>
      </c>
      <c r="B609" t="s">
        <v>35</v>
      </c>
      <c r="C609" t="str">
        <f>_xlfn.XLOOKUP(Sales_Pipeline[[#This Row],[Sales_Agent]],Sales_Teams[Sales_Agent],Sales_Teams[Manager])</f>
        <v>Celia Rouche</v>
      </c>
      <c r="D609" t="str">
        <f>_xlfn.XLOOKUP(Sales_Pipeline[[#This Row],[Manager]],Sales_Teams[Manager],Sales_Teams[Regional_Office])</f>
        <v>West</v>
      </c>
      <c r="E609" t="s">
        <v>76</v>
      </c>
      <c r="F609" t="s">
        <v>570</v>
      </c>
      <c r="G609" t="str">
        <f>IFERROR(_xlfn.XLOOKUP(Sales_Pipeline[[#This Row],[Account]],Accounts!$A$2:$A$86,Accounts!$F$2:$F$86),"")</f>
        <v>Germany</v>
      </c>
      <c r="H609" t="s">
        <v>57</v>
      </c>
      <c r="I609" s="3">
        <v>42761</v>
      </c>
      <c r="J609" s="3">
        <v>42813</v>
      </c>
      <c r="K609" s="8" t="str">
        <f>IF(Sales_Pipeline[[#This Row],[Close_Date]]="","",TEXT(Sales_Pipeline[[#This Row],[Close_Date]],"ddd"))</f>
        <v>Sun</v>
      </c>
      <c r="L609" s="8" t="str">
        <f>IF(Sales_Pipeline[[#This Row],[Close_Date]]="","",TEXT(Sales_Pipeline[[#This Row],[Close_Date]],"mmm"))</f>
        <v>Mar</v>
      </c>
      <c r="M609" s="8" t="str">
        <f>IF(Sales_Pipeline[[#This Row],[Close_Date]]="","","Q"&amp;ROUNDUP(MONTH(Sales_Pipeline[[#This Row],[Close_Date]])/3,0))</f>
        <v>Q1</v>
      </c>
      <c r="N609" s="2" cm="1">
        <f t="array" ref="N609">IFERROR(_xlfn.IFS(Sales_Pipeline[[#This Row],[Deal_Stage]]="Won",_xlfn.XLOOKUP(Sales_Pipeline[[#This Row],[Product]],Products!$A$2:$A$8,Products!$C$2:$C$8),Sales_Pipeline[[#This Row],[Deal_Stage]]="Lost",_xlfn.XLOOKUP(Sales_Pipeline[[#This Row],[Product]],Products!$A$2:$A$8,Products!$C$2:$C$8)),"")</f>
        <v>3393</v>
      </c>
      <c r="O609" s="2">
        <v>2982</v>
      </c>
    </row>
    <row r="610" spans="1:15" x14ac:dyDescent="0.3">
      <c r="A610" t="s">
        <v>755</v>
      </c>
      <c r="B610" t="s">
        <v>44</v>
      </c>
      <c r="C610" t="str">
        <f>_xlfn.XLOOKUP(Sales_Pipeline[[#This Row],[Sales_Agent]],Sales_Teams[Sales_Agent],Sales_Teams[Manager])</f>
        <v>Summer Sewald</v>
      </c>
      <c r="D610" t="str">
        <f>_xlfn.XLOOKUP(Sales_Pipeline[[#This Row],[Manager]],Sales_Teams[Manager],Sales_Teams[Regional_Office])</f>
        <v>West</v>
      </c>
      <c r="E610" t="s">
        <v>84</v>
      </c>
      <c r="F610" t="s">
        <v>330</v>
      </c>
      <c r="G610" t="str">
        <f>IFERROR(_xlfn.XLOOKUP(Sales_Pipeline[[#This Row],[Account]],Accounts!$A$2:$A$86,Accounts!$F$2:$F$86),"")</f>
        <v>Korea</v>
      </c>
      <c r="H610" t="s">
        <v>57</v>
      </c>
      <c r="I610" s="3">
        <v>42761</v>
      </c>
      <c r="J610" s="3">
        <v>42810</v>
      </c>
      <c r="K610" s="8" t="str">
        <f>IF(Sales_Pipeline[[#This Row],[Close_Date]]="","",TEXT(Sales_Pipeline[[#This Row],[Close_Date]],"ddd"))</f>
        <v>Thu</v>
      </c>
      <c r="L610" s="8" t="str">
        <f>IF(Sales_Pipeline[[#This Row],[Close_Date]]="","",TEXT(Sales_Pipeline[[#This Row],[Close_Date]],"mmm"))</f>
        <v>Mar</v>
      </c>
      <c r="M610" s="8" t="str">
        <f>IF(Sales_Pipeline[[#This Row],[Close_Date]]="","","Q"&amp;ROUNDUP(MONTH(Sales_Pipeline[[#This Row],[Close_Date]])/3,0))</f>
        <v>Q1</v>
      </c>
      <c r="N610" s="2" cm="1">
        <f t="array" ref="N610">IFERROR(_xlfn.IFS(Sales_Pipeline[[#This Row],[Deal_Stage]]="Won",_xlfn.XLOOKUP(Sales_Pipeline[[#This Row],[Product]],Products!$A$2:$A$8,Products!$C$2:$C$8),Sales_Pipeline[[#This Row],[Deal_Stage]]="Lost",_xlfn.XLOOKUP(Sales_Pipeline[[#This Row],[Product]],Products!$A$2:$A$8,Products!$C$2:$C$8)),"")</f>
        <v>5482</v>
      </c>
      <c r="O610" s="2">
        <v>6101</v>
      </c>
    </row>
    <row r="611" spans="1:15" x14ac:dyDescent="0.3">
      <c r="A611" t="s">
        <v>756</v>
      </c>
      <c r="B611" t="s">
        <v>3</v>
      </c>
      <c r="C611" t="str">
        <f>_xlfn.XLOOKUP(Sales_Pipeline[[#This Row],[Sales_Agent]],Sales_Teams[Sales_Agent],Sales_Teams[Manager])</f>
        <v>Dustin Brinkmann</v>
      </c>
      <c r="D611" t="str">
        <f>_xlfn.XLOOKUP(Sales_Pipeline[[#This Row],[Manager]],Sales_Teams[Manager],Sales_Teams[Regional_Office])</f>
        <v>Central</v>
      </c>
      <c r="E611" t="s">
        <v>84</v>
      </c>
      <c r="F611" t="s">
        <v>94</v>
      </c>
      <c r="G611" t="str">
        <f>IFERROR(_xlfn.XLOOKUP(Sales_Pipeline[[#This Row],[Account]],Accounts!$A$2:$A$86,Accounts!$F$2:$F$86),"")</f>
        <v>United States</v>
      </c>
      <c r="H611" t="s">
        <v>57</v>
      </c>
      <c r="I611" s="3">
        <v>42762</v>
      </c>
      <c r="J611" s="3">
        <v>42863</v>
      </c>
      <c r="K611" s="8" t="str">
        <f>IF(Sales_Pipeline[[#This Row],[Close_Date]]="","",TEXT(Sales_Pipeline[[#This Row],[Close_Date]],"ddd"))</f>
        <v>Mon</v>
      </c>
      <c r="L611" s="8" t="str">
        <f>IF(Sales_Pipeline[[#This Row],[Close_Date]]="","",TEXT(Sales_Pipeline[[#This Row],[Close_Date]],"mmm"))</f>
        <v>May</v>
      </c>
      <c r="M611" s="8" t="str">
        <f>IF(Sales_Pipeline[[#This Row],[Close_Date]]="","","Q"&amp;ROUNDUP(MONTH(Sales_Pipeline[[#This Row],[Close_Date]])/3,0))</f>
        <v>Q2</v>
      </c>
      <c r="N611" s="2" cm="1">
        <f t="array" ref="N611">IFERROR(_xlfn.IFS(Sales_Pipeline[[#This Row],[Deal_Stage]]="Won",_xlfn.XLOOKUP(Sales_Pipeline[[#This Row],[Product]],Products!$A$2:$A$8,Products!$C$2:$C$8),Sales_Pipeline[[#This Row],[Deal_Stage]]="Lost",_xlfn.XLOOKUP(Sales_Pipeline[[#This Row],[Product]],Products!$A$2:$A$8,Products!$C$2:$C$8)),"")</f>
        <v>5482</v>
      </c>
      <c r="O611" s="2">
        <v>5883</v>
      </c>
    </row>
    <row r="612" spans="1:15" x14ac:dyDescent="0.3">
      <c r="A612" t="s">
        <v>757</v>
      </c>
      <c r="B612" t="s">
        <v>20</v>
      </c>
      <c r="C612" t="str">
        <f>_xlfn.XLOOKUP(Sales_Pipeline[[#This Row],[Sales_Agent]],Sales_Teams[Sales_Agent],Sales_Teams[Manager])</f>
        <v>Cara Losch</v>
      </c>
      <c r="D612" t="str">
        <f>_xlfn.XLOOKUP(Sales_Pipeline[[#This Row],[Manager]],Sales_Teams[Manager],Sales_Teams[Regional_Office])</f>
        <v>East</v>
      </c>
      <c r="E612" t="s">
        <v>84</v>
      </c>
      <c r="F612" t="s">
        <v>96</v>
      </c>
      <c r="G612" t="str">
        <f>IFERROR(_xlfn.XLOOKUP(Sales_Pipeline[[#This Row],[Account]],Accounts!$A$2:$A$86,Accounts!$F$2:$F$86),"")</f>
        <v>United States</v>
      </c>
      <c r="H612" t="s">
        <v>57</v>
      </c>
      <c r="I612" s="3">
        <v>42762</v>
      </c>
      <c r="J612" s="3">
        <v>42877</v>
      </c>
      <c r="K612" s="8" t="str">
        <f>IF(Sales_Pipeline[[#This Row],[Close_Date]]="","",TEXT(Sales_Pipeline[[#This Row],[Close_Date]],"ddd"))</f>
        <v>Mon</v>
      </c>
      <c r="L612" s="8" t="str">
        <f>IF(Sales_Pipeline[[#This Row],[Close_Date]]="","",TEXT(Sales_Pipeline[[#This Row],[Close_Date]],"mmm"))</f>
        <v>May</v>
      </c>
      <c r="M612" s="8" t="str">
        <f>IF(Sales_Pipeline[[#This Row],[Close_Date]]="","","Q"&amp;ROUNDUP(MONTH(Sales_Pipeline[[#This Row],[Close_Date]])/3,0))</f>
        <v>Q2</v>
      </c>
      <c r="N612" s="2" cm="1">
        <f t="array" ref="N612">IFERROR(_xlfn.IFS(Sales_Pipeline[[#This Row],[Deal_Stage]]="Won",_xlfn.XLOOKUP(Sales_Pipeline[[#This Row],[Product]],Products!$A$2:$A$8,Products!$C$2:$C$8),Sales_Pipeline[[#This Row],[Deal_Stage]]="Lost",_xlfn.XLOOKUP(Sales_Pipeline[[#This Row],[Product]],Products!$A$2:$A$8,Products!$C$2:$C$8)),"")</f>
        <v>5482</v>
      </c>
      <c r="O612" s="2">
        <v>5051</v>
      </c>
    </row>
    <row r="613" spans="1:15" x14ac:dyDescent="0.3">
      <c r="A613" t="s">
        <v>758</v>
      </c>
      <c r="B613" t="s">
        <v>15</v>
      </c>
      <c r="C613" t="str">
        <f>_xlfn.XLOOKUP(Sales_Pipeline[[#This Row],[Sales_Agent]],Sales_Teams[Sales_Agent],Sales_Teams[Manager])</f>
        <v>Melvin Marxen</v>
      </c>
      <c r="D613" t="str">
        <f>_xlfn.XLOOKUP(Sales_Pipeline[[#This Row],[Manager]],Sales_Teams[Manager],Sales_Teams[Regional_Office])</f>
        <v>Central</v>
      </c>
      <c r="E613" t="s">
        <v>55</v>
      </c>
      <c r="F613" t="s">
        <v>204</v>
      </c>
      <c r="G613" t="str">
        <f>IFERROR(_xlfn.XLOOKUP(Sales_Pipeline[[#This Row],[Account]],Accounts!$A$2:$A$86,Accounts!$F$2:$F$86),"")</f>
        <v>United States</v>
      </c>
      <c r="H613" t="s">
        <v>57</v>
      </c>
      <c r="I613" s="3">
        <v>42762</v>
      </c>
      <c r="J613" s="3">
        <v>42866</v>
      </c>
      <c r="K613" s="8" t="str">
        <f>IF(Sales_Pipeline[[#This Row],[Close_Date]]="","",TEXT(Sales_Pipeline[[#This Row],[Close_Date]],"ddd"))</f>
        <v>Thu</v>
      </c>
      <c r="L613" s="8" t="str">
        <f>IF(Sales_Pipeline[[#This Row],[Close_Date]]="","",TEXT(Sales_Pipeline[[#This Row],[Close_Date]],"mmm"))</f>
        <v>May</v>
      </c>
      <c r="M613" s="8" t="str">
        <f>IF(Sales_Pipeline[[#This Row],[Close_Date]]="","","Q"&amp;ROUNDUP(MONTH(Sales_Pipeline[[#This Row],[Close_Date]])/3,0))</f>
        <v>Q2</v>
      </c>
      <c r="N613" s="2" cm="1">
        <f t="array" ref="N613">IFERROR(_xlfn.IFS(Sales_Pipeline[[#This Row],[Deal_Stage]]="Won",_xlfn.XLOOKUP(Sales_Pipeline[[#This Row],[Product]],Products!$A$2:$A$8,Products!$C$2:$C$8),Sales_Pipeline[[#This Row],[Deal_Stage]]="Lost",_xlfn.XLOOKUP(Sales_Pipeline[[#This Row],[Product]],Products!$A$2:$A$8,Products!$C$2:$C$8)),"")</f>
        <v>1096</v>
      </c>
      <c r="O613" s="2">
        <v>1155</v>
      </c>
    </row>
    <row r="614" spans="1:15" x14ac:dyDescent="0.3">
      <c r="A614" t="s">
        <v>759</v>
      </c>
      <c r="B614" t="s">
        <v>22</v>
      </c>
      <c r="C614" t="str">
        <f>_xlfn.XLOOKUP(Sales_Pipeline[[#This Row],[Sales_Agent]],Sales_Teams[Sales_Agent],Sales_Teams[Manager])</f>
        <v>Cara Losch</v>
      </c>
      <c r="D614" t="str">
        <f>_xlfn.XLOOKUP(Sales_Pipeline[[#This Row],[Manager]],Sales_Teams[Manager],Sales_Teams[Regional_Office])</f>
        <v>East</v>
      </c>
      <c r="E614" t="s">
        <v>63</v>
      </c>
      <c r="F614" t="s">
        <v>760</v>
      </c>
      <c r="G614" t="str">
        <f>IFERROR(_xlfn.XLOOKUP(Sales_Pipeline[[#This Row],[Account]],Accounts!$A$2:$A$86,Accounts!$F$2:$F$86),"")</f>
        <v>United States</v>
      </c>
      <c r="H614" t="s">
        <v>82</v>
      </c>
      <c r="I614" s="3">
        <v>42762</v>
      </c>
      <c r="J614" s="3">
        <v>42865</v>
      </c>
      <c r="K614" s="8" t="str">
        <f>IF(Sales_Pipeline[[#This Row],[Close_Date]]="","",TEXT(Sales_Pipeline[[#This Row],[Close_Date]],"ddd"))</f>
        <v>Wed</v>
      </c>
      <c r="L614" s="8" t="str">
        <f>IF(Sales_Pipeline[[#This Row],[Close_Date]]="","",TEXT(Sales_Pipeline[[#This Row],[Close_Date]],"mmm"))</f>
        <v>May</v>
      </c>
      <c r="M614" s="8" t="str">
        <f>IF(Sales_Pipeline[[#This Row],[Close_Date]]="","","Q"&amp;ROUNDUP(MONTH(Sales_Pipeline[[#This Row],[Close_Date]])/3,0))</f>
        <v>Q2</v>
      </c>
      <c r="N614" s="2" cm="1">
        <f t="array" ref="N614">IFERROR(_xlfn.IFS(Sales_Pipeline[[#This Row],[Deal_Stage]]="Won",_xlfn.XLOOKUP(Sales_Pipeline[[#This Row],[Product]],Products!$A$2:$A$8,Products!$C$2:$C$8),Sales_Pipeline[[#This Row],[Deal_Stage]]="Lost",_xlfn.XLOOKUP(Sales_Pipeline[[#This Row],[Product]],Products!$A$2:$A$8,Products!$C$2:$C$8)),"")</f>
        <v>550</v>
      </c>
      <c r="O614" s="2">
        <v>0</v>
      </c>
    </row>
    <row r="615" spans="1:15" x14ac:dyDescent="0.3">
      <c r="A615" t="s">
        <v>761</v>
      </c>
      <c r="B615" t="s">
        <v>40</v>
      </c>
      <c r="C615" t="str">
        <f>_xlfn.XLOOKUP(Sales_Pipeline[[#This Row],[Sales_Agent]],Sales_Teams[Sales_Agent],Sales_Teams[Manager])</f>
        <v>Summer Sewald</v>
      </c>
      <c r="D615" t="str">
        <f>_xlfn.XLOOKUP(Sales_Pipeline[[#This Row],[Manager]],Sales_Teams[Manager],Sales_Teams[Regional_Office])</f>
        <v>West</v>
      </c>
      <c r="E615" t="s">
        <v>84</v>
      </c>
      <c r="F615" t="s">
        <v>72</v>
      </c>
      <c r="G615" t="str">
        <f>IFERROR(_xlfn.XLOOKUP(Sales_Pipeline[[#This Row],[Account]],Accounts!$A$2:$A$86,Accounts!$F$2:$F$86),"")</f>
        <v>United States</v>
      </c>
      <c r="H615" t="s">
        <v>57</v>
      </c>
      <c r="I615" s="3">
        <v>42762</v>
      </c>
      <c r="J615" s="3">
        <v>42800</v>
      </c>
      <c r="K615" s="8" t="str">
        <f>IF(Sales_Pipeline[[#This Row],[Close_Date]]="","",TEXT(Sales_Pipeline[[#This Row],[Close_Date]],"ddd"))</f>
        <v>Mon</v>
      </c>
      <c r="L615" s="8" t="str">
        <f>IF(Sales_Pipeline[[#This Row],[Close_Date]]="","",TEXT(Sales_Pipeline[[#This Row],[Close_Date]],"mmm"))</f>
        <v>Mar</v>
      </c>
      <c r="M615" s="8" t="str">
        <f>IF(Sales_Pipeline[[#This Row],[Close_Date]]="","","Q"&amp;ROUNDUP(MONTH(Sales_Pipeline[[#This Row],[Close_Date]])/3,0))</f>
        <v>Q1</v>
      </c>
      <c r="N615" s="2" cm="1">
        <f t="array" ref="N615">IFERROR(_xlfn.IFS(Sales_Pipeline[[#This Row],[Deal_Stage]]="Won",_xlfn.XLOOKUP(Sales_Pipeline[[#This Row],[Product]],Products!$A$2:$A$8,Products!$C$2:$C$8),Sales_Pipeline[[#This Row],[Deal_Stage]]="Lost",_xlfn.XLOOKUP(Sales_Pipeline[[#This Row],[Product]],Products!$A$2:$A$8,Products!$C$2:$C$8)),"")</f>
        <v>5482</v>
      </c>
      <c r="O615" s="2">
        <v>5616</v>
      </c>
    </row>
    <row r="616" spans="1:15" x14ac:dyDescent="0.3">
      <c r="A616" t="s">
        <v>762</v>
      </c>
      <c r="B616" t="s">
        <v>40</v>
      </c>
      <c r="C616" t="str">
        <f>_xlfn.XLOOKUP(Sales_Pipeline[[#This Row],[Sales_Agent]],Sales_Teams[Sales_Agent],Sales_Teams[Manager])</f>
        <v>Summer Sewald</v>
      </c>
      <c r="D616" t="str">
        <f>_xlfn.XLOOKUP(Sales_Pipeline[[#This Row],[Manager]],Sales_Teams[Manager],Sales_Teams[Regional_Office])</f>
        <v>West</v>
      </c>
      <c r="E616" t="s">
        <v>84</v>
      </c>
      <c r="F616" t="s">
        <v>143</v>
      </c>
      <c r="G616" t="str">
        <f>IFERROR(_xlfn.XLOOKUP(Sales_Pipeline[[#This Row],[Account]],Accounts!$A$2:$A$86,Accounts!$F$2:$F$86),"")</f>
        <v>United States</v>
      </c>
      <c r="H616" t="s">
        <v>57</v>
      </c>
      <c r="I616" s="3">
        <v>42762</v>
      </c>
      <c r="J616" s="3">
        <v>42892</v>
      </c>
      <c r="K616" s="8" t="str">
        <f>IF(Sales_Pipeline[[#This Row],[Close_Date]]="","",TEXT(Sales_Pipeline[[#This Row],[Close_Date]],"ddd"))</f>
        <v>Tue</v>
      </c>
      <c r="L616" s="8" t="str">
        <f>IF(Sales_Pipeline[[#This Row],[Close_Date]]="","",TEXT(Sales_Pipeline[[#This Row],[Close_Date]],"mmm"))</f>
        <v>Jun</v>
      </c>
      <c r="M616" s="8" t="str">
        <f>IF(Sales_Pipeline[[#This Row],[Close_Date]]="","","Q"&amp;ROUNDUP(MONTH(Sales_Pipeline[[#This Row],[Close_Date]])/3,0))</f>
        <v>Q2</v>
      </c>
      <c r="N616" s="2" cm="1">
        <f t="array" ref="N616">IFERROR(_xlfn.IFS(Sales_Pipeline[[#This Row],[Deal_Stage]]="Won",_xlfn.XLOOKUP(Sales_Pipeline[[#This Row],[Product]],Products!$A$2:$A$8,Products!$C$2:$C$8),Sales_Pipeline[[#This Row],[Deal_Stage]]="Lost",_xlfn.XLOOKUP(Sales_Pipeline[[#This Row],[Product]],Products!$A$2:$A$8,Products!$C$2:$C$8)),"")</f>
        <v>5482</v>
      </c>
      <c r="O616" s="2">
        <v>5116</v>
      </c>
    </row>
    <row r="617" spans="1:15" x14ac:dyDescent="0.3">
      <c r="A617" t="s">
        <v>763</v>
      </c>
      <c r="B617" t="s">
        <v>42</v>
      </c>
      <c r="C617" t="str">
        <f>_xlfn.XLOOKUP(Sales_Pipeline[[#This Row],[Sales_Agent]],Sales_Teams[Sales_Agent],Sales_Teams[Manager])</f>
        <v>Summer Sewald</v>
      </c>
      <c r="D617" t="str">
        <f>_xlfn.XLOOKUP(Sales_Pipeline[[#This Row],[Manager]],Sales_Teams[Manager],Sales_Teams[Regional_Office])</f>
        <v>West</v>
      </c>
      <c r="E617" t="s">
        <v>55</v>
      </c>
      <c r="F617" t="s">
        <v>234</v>
      </c>
      <c r="G617" t="str">
        <f>IFERROR(_xlfn.XLOOKUP(Sales_Pipeline[[#This Row],[Account]],Accounts!$A$2:$A$86,Accounts!$F$2:$F$86),"")</f>
        <v>United States</v>
      </c>
      <c r="H617" t="s">
        <v>57</v>
      </c>
      <c r="I617" s="3">
        <v>42762</v>
      </c>
      <c r="J617" s="3">
        <v>42824</v>
      </c>
      <c r="K617" s="8" t="str">
        <f>IF(Sales_Pipeline[[#This Row],[Close_Date]]="","",TEXT(Sales_Pipeline[[#This Row],[Close_Date]],"ddd"))</f>
        <v>Thu</v>
      </c>
      <c r="L617" s="8" t="str">
        <f>IF(Sales_Pipeline[[#This Row],[Close_Date]]="","",TEXT(Sales_Pipeline[[#This Row],[Close_Date]],"mmm"))</f>
        <v>Mar</v>
      </c>
      <c r="M617" s="8" t="str">
        <f>IF(Sales_Pipeline[[#This Row],[Close_Date]]="","","Q"&amp;ROUNDUP(MONTH(Sales_Pipeline[[#This Row],[Close_Date]])/3,0))</f>
        <v>Q1</v>
      </c>
      <c r="N617" s="2" cm="1">
        <f t="array" ref="N617">IFERROR(_xlfn.IFS(Sales_Pipeline[[#This Row],[Deal_Stage]]="Won",_xlfn.XLOOKUP(Sales_Pipeline[[#This Row],[Product]],Products!$A$2:$A$8,Products!$C$2:$C$8),Sales_Pipeline[[#This Row],[Deal_Stage]]="Lost",_xlfn.XLOOKUP(Sales_Pipeline[[#This Row],[Product]],Products!$A$2:$A$8,Products!$C$2:$C$8)),"")</f>
        <v>1096</v>
      </c>
      <c r="O617" s="2">
        <v>1136</v>
      </c>
    </row>
    <row r="618" spans="1:15" x14ac:dyDescent="0.3">
      <c r="A618" t="s">
        <v>764</v>
      </c>
      <c r="B618" t="s">
        <v>3</v>
      </c>
      <c r="C618" t="str">
        <f>_xlfn.XLOOKUP(Sales_Pipeline[[#This Row],[Sales_Agent]],Sales_Teams[Sales_Agent],Sales_Teams[Manager])</f>
        <v>Dustin Brinkmann</v>
      </c>
      <c r="D618" t="str">
        <f>_xlfn.XLOOKUP(Sales_Pipeline[[#This Row],[Manager]],Sales_Teams[Manager],Sales_Teams[Regional_Office])</f>
        <v>Central</v>
      </c>
      <c r="E618" t="s">
        <v>55</v>
      </c>
      <c r="F618" t="s">
        <v>150</v>
      </c>
      <c r="G618" t="str">
        <f>IFERROR(_xlfn.XLOOKUP(Sales_Pipeline[[#This Row],[Account]],Accounts!$A$2:$A$86,Accounts!$F$2:$F$86),"")</f>
        <v>United States</v>
      </c>
      <c r="H618" t="s">
        <v>57</v>
      </c>
      <c r="I618" s="3">
        <v>42763</v>
      </c>
      <c r="J618" s="3">
        <v>42887</v>
      </c>
      <c r="K618" s="8" t="str">
        <f>IF(Sales_Pipeline[[#This Row],[Close_Date]]="","",TEXT(Sales_Pipeline[[#This Row],[Close_Date]],"ddd"))</f>
        <v>Thu</v>
      </c>
      <c r="L618" s="8" t="str">
        <f>IF(Sales_Pipeline[[#This Row],[Close_Date]]="","",TEXT(Sales_Pipeline[[#This Row],[Close_Date]],"mmm"))</f>
        <v>Jun</v>
      </c>
      <c r="M618" s="8" t="str">
        <f>IF(Sales_Pipeline[[#This Row],[Close_Date]]="","","Q"&amp;ROUNDUP(MONTH(Sales_Pipeline[[#This Row],[Close_Date]])/3,0))</f>
        <v>Q2</v>
      </c>
      <c r="N618" s="2" cm="1">
        <f t="array" ref="N618">IFERROR(_xlfn.IFS(Sales_Pipeline[[#This Row],[Deal_Stage]]="Won",_xlfn.XLOOKUP(Sales_Pipeline[[#This Row],[Product]],Products!$A$2:$A$8,Products!$C$2:$C$8),Sales_Pipeline[[#This Row],[Deal_Stage]]="Lost",_xlfn.XLOOKUP(Sales_Pipeline[[#This Row],[Product]],Products!$A$2:$A$8,Products!$C$2:$C$8)),"")</f>
        <v>1096</v>
      </c>
      <c r="O618" s="2">
        <v>1216</v>
      </c>
    </row>
    <row r="619" spans="1:15" x14ac:dyDescent="0.3">
      <c r="A619" t="s">
        <v>765</v>
      </c>
      <c r="B619" t="s">
        <v>3</v>
      </c>
      <c r="C619" t="str">
        <f>_xlfn.XLOOKUP(Sales_Pipeline[[#This Row],[Sales_Agent]],Sales_Teams[Sales_Agent],Sales_Teams[Manager])</f>
        <v>Dustin Brinkmann</v>
      </c>
      <c r="D619" t="str">
        <f>_xlfn.XLOOKUP(Sales_Pipeline[[#This Row],[Manager]],Sales_Teams[Manager],Sales_Teams[Regional_Office])</f>
        <v>Central</v>
      </c>
      <c r="E619" t="s">
        <v>55</v>
      </c>
      <c r="F619" t="s">
        <v>330</v>
      </c>
      <c r="G619" t="str">
        <f>IFERROR(_xlfn.XLOOKUP(Sales_Pipeline[[#This Row],[Account]],Accounts!$A$2:$A$86,Accounts!$F$2:$F$86),"")</f>
        <v>Korea</v>
      </c>
      <c r="H619" t="s">
        <v>57</v>
      </c>
      <c r="I619" s="3">
        <v>42763</v>
      </c>
      <c r="J619" s="3">
        <v>42857</v>
      </c>
      <c r="K619" s="8" t="str">
        <f>IF(Sales_Pipeline[[#This Row],[Close_Date]]="","",TEXT(Sales_Pipeline[[#This Row],[Close_Date]],"ddd"))</f>
        <v>Tue</v>
      </c>
      <c r="L619" s="8" t="str">
        <f>IF(Sales_Pipeline[[#This Row],[Close_Date]]="","",TEXT(Sales_Pipeline[[#This Row],[Close_Date]],"mmm"))</f>
        <v>May</v>
      </c>
      <c r="M619" s="8" t="str">
        <f>IF(Sales_Pipeline[[#This Row],[Close_Date]]="","","Q"&amp;ROUNDUP(MONTH(Sales_Pipeline[[#This Row],[Close_Date]])/3,0))</f>
        <v>Q2</v>
      </c>
      <c r="N619" s="2" cm="1">
        <f t="array" ref="N619">IFERROR(_xlfn.IFS(Sales_Pipeline[[#This Row],[Deal_Stage]]="Won",_xlfn.XLOOKUP(Sales_Pipeline[[#This Row],[Product]],Products!$A$2:$A$8,Products!$C$2:$C$8),Sales_Pipeline[[#This Row],[Deal_Stage]]="Lost",_xlfn.XLOOKUP(Sales_Pipeline[[#This Row],[Product]],Products!$A$2:$A$8,Products!$C$2:$C$8)),"")</f>
        <v>1096</v>
      </c>
      <c r="O619" s="2">
        <v>1089</v>
      </c>
    </row>
    <row r="620" spans="1:15" x14ac:dyDescent="0.3">
      <c r="A620" t="s">
        <v>766</v>
      </c>
      <c r="B620" t="s">
        <v>27</v>
      </c>
      <c r="C620" t="str">
        <f>_xlfn.XLOOKUP(Sales_Pipeline[[#This Row],[Sales_Agent]],Sales_Teams[Sales_Agent],Sales_Teams[Manager])</f>
        <v>Rocco Neubert</v>
      </c>
      <c r="D620" t="str">
        <f>_xlfn.XLOOKUP(Sales_Pipeline[[#This Row],[Manager]],Sales_Teams[Manager],Sales_Teams[Regional_Office])</f>
        <v>East</v>
      </c>
      <c r="E620" t="s">
        <v>76</v>
      </c>
      <c r="F620" t="s">
        <v>234</v>
      </c>
      <c r="G620" t="str">
        <f>IFERROR(_xlfn.XLOOKUP(Sales_Pipeline[[#This Row],[Account]],Accounts!$A$2:$A$86,Accounts!$F$2:$F$86),"")</f>
        <v>United States</v>
      </c>
      <c r="H620" t="s">
        <v>57</v>
      </c>
      <c r="I620" s="3">
        <v>42763</v>
      </c>
      <c r="J620" s="3">
        <v>42890</v>
      </c>
      <c r="K620" s="8" t="str">
        <f>IF(Sales_Pipeline[[#This Row],[Close_Date]]="","",TEXT(Sales_Pipeline[[#This Row],[Close_Date]],"ddd"))</f>
        <v>Sun</v>
      </c>
      <c r="L620" s="8" t="str">
        <f>IF(Sales_Pipeline[[#This Row],[Close_Date]]="","",TEXT(Sales_Pipeline[[#This Row],[Close_Date]],"mmm"))</f>
        <v>Jun</v>
      </c>
      <c r="M620" s="8" t="str">
        <f>IF(Sales_Pipeline[[#This Row],[Close_Date]]="","","Q"&amp;ROUNDUP(MONTH(Sales_Pipeline[[#This Row],[Close_Date]])/3,0))</f>
        <v>Q2</v>
      </c>
      <c r="N620" s="2" cm="1">
        <f t="array" ref="N620">IFERROR(_xlfn.IFS(Sales_Pipeline[[#This Row],[Deal_Stage]]="Won",_xlfn.XLOOKUP(Sales_Pipeline[[#This Row],[Product]],Products!$A$2:$A$8,Products!$C$2:$C$8),Sales_Pipeline[[#This Row],[Deal_Stage]]="Lost",_xlfn.XLOOKUP(Sales_Pipeline[[#This Row],[Product]],Products!$A$2:$A$8,Products!$C$2:$C$8)),"")</f>
        <v>3393</v>
      </c>
      <c r="O620" s="2">
        <v>3908</v>
      </c>
    </row>
    <row r="621" spans="1:15" x14ac:dyDescent="0.3">
      <c r="A621" t="s">
        <v>767</v>
      </c>
      <c r="B621" t="s">
        <v>20</v>
      </c>
      <c r="C621" t="str">
        <f>_xlfn.XLOOKUP(Sales_Pipeline[[#This Row],[Sales_Agent]],Sales_Teams[Sales_Agent],Sales_Teams[Manager])</f>
        <v>Cara Losch</v>
      </c>
      <c r="D621" t="str">
        <f>_xlfn.XLOOKUP(Sales_Pipeline[[#This Row],[Manager]],Sales_Teams[Manager],Sales_Teams[Regional_Office])</f>
        <v>East</v>
      </c>
      <c r="E621" t="s">
        <v>55</v>
      </c>
      <c r="F621" t="s">
        <v>187</v>
      </c>
      <c r="G621" t="str">
        <f>IFERROR(_xlfn.XLOOKUP(Sales_Pipeline[[#This Row],[Account]],Accounts!$A$2:$A$86,Accounts!$F$2:$F$86),"")</f>
        <v>United States</v>
      </c>
      <c r="H621" t="s">
        <v>77</v>
      </c>
      <c r="I621" s="3">
        <v>42763</v>
      </c>
      <c r="K621" s="8" t="str">
        <f>IF(Sales_Pipeline[[#This Row],[Close_Date]]="","",TEXT(Sales_Pipeline[[#This Row],[Close_Date]],"ddd"))</f>
        <v/>
      </c>
      <c r="L621" s="8" t="str">
        <f>IF(Sales_Pipeline[[#This Row],[Close_Date]]="","",TEXT(Sales_Pipeline[[#This Row],[Close_Date]],"mmm"))</f>
        <v/>
      </c>
      <c r="M621" s="8" t="str">
        <f>IF(Sales_Pipeline[[#This Row],[Close_Date]]="","","Q"&amp;ROUNDUP(MONTH(Sales_Pipeline[[#This Row],[Close_Date]])/3,0))</f>
        <v/>
      </c>
      <c r="N621" s="2" t="str" cm="1">
        <f t="array" ref="N621">IFERROR(_xlfn.IFS(Sales_Pipeline[[#This Row],[Deal_Stage]]="Won",_xlfn.XLOOKUP(Sales_Pipeline[[#This Row],[Product]],Products!$A$2:$A$8,Products!$C$2:$C$8),Sales_Pipeline[[#This Row],[Deal_Stage]]="Lost",_xlfn.XLOOKUP(Sales_Pipeline[[#This Row],[Product]],Products!$A$2:$A$8,Products!$C$2:$C$8)),"")</f>
        <v/>
      </c>
      <c r="O621" s="2">
        <v>0</v>
      </c>
    </row>
    <row r="622" spans="1:15" x14ac:dyDescent="0.3">
      <c r="A622" t="s">
        <v>768</v>
      </c>
      <c r="B622" t="s">
        <v>15</v>
      </c>
      <c r="C622" t="str">
        <f>_xlfn.XLOOKUP(Sales_Pipeline[[#This Row],[Sales_Agent]],Sales_Teams[Sales_Agent],Sales_Teams[Manager])</f>
        <v>Melvin Marxen</v>
      </c>
      <c r="D622" t="str">
        <f>_xlfn.XLOOKUP(Sales_Pipeline[[#This Row],[Manager]],Sales_Teams[Manager],Sales_Teams[Regional_Office])</f>
        <v>Central</v>
      </c>
      <c r="E622" t="s">
        <v>8953</v>
      </c>
      <c r="F622" t="s">
        <v>214</v>
      </c>
      <c r="G622" t="str">
        <f>IFERROR(_xlfn.XLOOKUP(Sales_Pipeline[[#This Row],[Account]],Accounts!$A$2:$A$86,Accounts!$F$2:$F$86),"")</f>
        <v>United States</v>
      </c>
      <c r="H622" t="s">
        <v>82</v>
      </c>
      <c r="I622" s="3">
        <v>42763</v>
      </c>
      <c r="J622" s="3">
        <v>42882</v>
      </c>
      <c r="K622" s="8" t="str">
        <f>IF(Sales_Pipeline[[#This Row],[Close_Date]]="","",TEXT(Sales_Pipeline[[#This Row],[Close_Date]],"ddd"))</f>
        <v>Sat</v>
      </c>
      <c r="L622" s="8" t="str">
        <f>IF(Sales_Pipeline[[#This Row],[Close_Date]]="","",TEXT(Sales_Pipeline[[#This Row],[Close_Date]],"mmm"))</f>
        <v>May</v>
      </c>
      <c r="M622" s="8" t="str">
        <f>IF(Sales_Pipeline[[#This Row],[Close_Date]]="","","Q"&amp;ROUNDUP(MONTH(Sales_Pipeline[[#This Row],[Close_Date]])/3,0))</f>
        <v>Q2</v>
      </c>
      <c r="N622" s="2" cm="1">
        <f t="array" ref="N622">IFERROR(_xlfn.IFS(Sales_Pipeline[[#This Row],[Deal_Stage]]="Won",_xlfn.XLOOKUP(Sales_Pipeline[[#This Row],[Product]],Products!$A$2:$A$8,Products!$C$2:$C$8),Sales_Pipeline[[#This Row],[Deal_Stage]]="Lost",_xlfn.XLOOKUP(Sales_Pipeline[[#This Row],[Product]],Products!$A$2:$A$8,Products!$C$2:$C$8)),"")</f>
        <v>4821</v>
      </c>
      <c r="O622" s="2">
        <v>0</v>
      </c>
    </row>
    <row r="623" spans="1:15" x14ac:dyDescent="0.3">
      <c r="A623" t="s">
        <v>769</v>
      </c>
      <c r="B623" t="s">
        <v>15</v>
      </c>
      <c r="C623" t="str">
        <f>_xlfn.XLOOKUP(Sales_Pipeline[[#This Row],[Sales_Agent]],Sales_Teams[Sales_Agent],Sales_Teams[Manager])</f>
        <v>Melvin Marxen</v>
      </c>
      <c r="D623" t="str">
        <f>_xlfn.XLOOKUP(Sales_Pipeline[[#This Row],[Manager]],Sales_Teams[Manager],Sales_Teams[Regional_Office])</f>
        <v>Central</v>
      </c>
      <c r="E623" t="s">
        <v>8953</v>
      </c>
      <c r="F623" t="s">
        <v>150</v>
      </c>
      <c r="G623" t="str">
        <f>IFERROR(_xlfn.XLOOKUP(Sales_Pipeline[[#This Row],[Account]],Accounts!$A$2:$A$86,Accounts!$F$2:$F$86),"")</f>
        <v>United States</v>
      </c>
      <c r="H623" t="s">
        <v>82</v>
      </c>
      <c r="I623" s="3">
        <v>42763</v>
      </c>
      <c r="J623" s="3">
        <v>42873</v>
      </c>
      <c r="K623" s="8" t="str">
        <f>IF(Sales_Pipeline[[#This Row],[Close_Date]]="","",TEXT(Sales_Pipeline[[#This Row],[Close_Date]],"ddd"))</f>
        <v>Thu</v>
      </c>
      <c r="L623" s="8" t="str">
        <f>IF(Sales_Pipeline[[#This Row],[Close_Date]]="","",TEXT(Sales_Pipeline[[#This Row],[Close_Date]],"mmm"))</f>
        <v>May</v>
      </c>
      <c r="M623" s="8" t="str">
        <f>IF(Sales_Pipeline[[#This Row],[Close_Date]]="","","Q"&amp;ROUNDUP(MONTH(Sales_Pipeline[[#This Row],[Close_Date]])/3,0))</f>
        <v>Q2</v>
      </c>
      <c r="N623" s="2" cm="1">
        <f t="array" ref="N623">IFERROR(_xlfn.IFS(Sales_Pipeline[[#This Row],[Deal_Stage]]="Won",_xlfn.XLOOKUP(Sales_Pipeline[[#This Row],[Product]],Products!$A$2:$A$8,Products!$C$2:$C$8),Sales_Pipeline[[#This Row],[Deal_Stage]]="Lost",_xlfn.XLOOKUP(Sales_Pipeline[[#This Row],[Product]],Products!$A$2:$A$8,Products!$C$2:$C$8)),"")</f>
        <v>4821</v>
      </c>
      <c r="O623" s="2">
        <v>0</v>
      </c>
    </row>
    <row r="624" spans="1:15" x14ac:dyDescent="0.3">
      <c r="A624" t="s">
        <v>770</v>
      </c>
      <c r="B624" t="s">
        <v>15</v>
      </c>
      <c r="C624" t="str">
        <f>_xlfn.XLOOKUP(Sales_Pipeline[[#This Row],[Sales_Agent]],Sales_Teams[Sales_Agent],Sales_Teams[Manager])</f>
        <v>Melvin Marxen</v>
      </c>
      <c r="D624" t="str">
        <f>_xlfn.XLOOKUP(Sales_Pipeline[[#This Row],[Manager]],Sales_Teams[Manager],Sales_Teams[Regional_Office])</f>
        <v>Central</v>
      </c>
      <c r="E624" t="s">
        <v>76</v>
      </c>
      <c r="F624" t="s">
        <v>507</v>
      </c>
      <c r="G624" t="str">
        <f>IFERROR(_xlfn.XLOOKUP(Sales_Pipeline[[#This Row],[Account]],Accounts!$A$2:$A$86,Accounts!$F$2:$F$86),"")</f>
        <v>Belgium</v>
      </c>
      <c r="H624" t="s">
        <v>57</v>
      </c>
      <c r="I624" s="3">
        <v>42763</v>
      </c>
      <c r="J624" s="3">
        <v>42862</v>
      </c>
      <c r="K624" s="8" t="str">
        <f>IF(Sales_Pipeline[[#This Row],[Close_Date]]="","",TEXT(Sales_Pipeline[[#This Row],[Close_Date]],"ddd"))</f>
        <v>Sun</v>
      </c>
      <c r="L624" s="8" t="str">
        <f>IF(Sales_Pipeline[[#This Row],[Close_Date]]="","",TEXT(Sales_Pipeline[[#This Row],[Close_Date]],"mmm"))</f>
        <v>May</v>
      </c>
      <c r="M624" s="8" t="str">
        <f>IF(Sales_Pipeline[[#This Row],[Close_Date]]="","","Q"&amp;ROUNDUP(MONTH(Sales_Pipeline[[#This Row],[Close_Date]])/3,0))</f>
        <v>Q2</v>
      </c>
      <c r="N624" s="2" cm="1">
        <f t="array" ref="N624">IFERROR(_xlfn.IFS(Sales_Pipeline[[#This Row],[Deal_Stage]]="Won",_xlfn.XLOOKUP(Sales_Pipeline[[#This Row],[Product]],Products!$A$2:$A$8,Products!$C$2:$C$8),Sales_Pipeline[[#This Row],[Deal_Stage]]="Lost",_xlfn.XLOOKUP(Sales_Pipeline[[#This Row],[Product]],Products!$A$2:$A$8,Products!$C$2:$C$8)),"")</f>
        <v>3393</v>
      </c>
      <c r="O624" s="2">
        <v>3369</v>
      </c>
    </row>
    <row r="625" spans="1:15" x14ac:dyDescent="0.3">
      <c r="A625" t="s">
        <v>771</v>
      </c>
      <c r="B625" t="s">
        <v>40</v>
      </c>
      <c r="C625" t="str">
        <f>_xlfn.XLOOKUP(Sales_Pipeline[[#This Row],[Sales_Agent]],Sales_Teams[Sales_Agent],Sales_Teams[Manager])</f>
        <v>Summer Sewald</v>
      </c>
      <c r="D625" t="str">
        <f>_xlfn.XLOOKUP(Sales_Pipeline[[#This Row],[Manager]],Sales_Teams[Manager],Sales_Teams[Regional_Office])</f>
        <v>West</v>
      </c>
      <c r="E625" t="s">
        <v>8953</v>
      </c>
      <c r="F625" t="s">
        <v>328</v>
      </c>
      <c r="G625" t="str">
        <f>IFERROR(_xlfn.XLOOKUP(Sales_Pipeline[[#This Row],[Account]],Accounts!$A$2:$A$86,Accounts!$F$2:$F$86),"")</f>
        <v>United States</v>
      </c>
      <c r="H625" t="s">
        <v>77</v>
      </c>
      <c r="I625" s="3">
        <v>42763</v>
      </c>
      <c r="K625" s="8" t="str">
        <f>IF(Sales_Pipeline[[#This Row],[Close_Date]]="","",TEXT(Sales_Pipeline[[#This Row],[Close_Date]],"ddd"))</f>
        <v/>
      </c>
      <c r="L625" s="8" t="str">
        <f>IF(Sales_Pipeline[[#This Row],[Close_Date]]="","",TEXT(Sales_Pipeline[[#This Row],[Close_Date]],"mmm"))</f>
        <v/>
      </c>
      <c r="M625" s="8" t="str">
        <f>IF(Sales_Pipeline[[#This Row],[Close_Date]]="","","Q"&amp;ROUNDUP(MONTH(Sales_Pipeline[[#This Row],[Close_Date]])/3,0))</f>
        <v/>
      </c>
      <c r="N625" s="2" t="str" cm="1">
        <f t="array" ref="N625">IFERROR(_xlfn.IFS(Sales_Pipeline[[#This Row],[Deal_Stage]]="Won",_xlfn.XLOOKUP(Sales_Pipeline[[#This Row],[Product]],Products!$A$2:$A$8,Products!$C$2:$C$8),Sales_Pipeline[[#This Row],[Deal_Stage]]="Lost",_xlfn.XLOOKUP(Sales_Pipeline[[#This Row],[Product]],Products!$A$2:$A$8,Products!$C$2:$C$8)),"")</f>
        <v/>
      </c>
      <c r="O625" s="2">
        <v>0</v>
      </c>
    </row>
    <row r="626" spans="1:15" x14ac:dyDescent="0.3">
      <c r="A626" t="s">
        <v>772</v>
      </c>
      <c r="B626" t="s">
        <v>40</v>
      </c>
      <c r="C626" t="str">
        <f>_xlfn.XLOOKUP(Sales_Pipeline[[#This Row],[Sales_Agent]],Sales_Teams[Sales_Agent],Sales_Teams[Manager])</f>
        <v>Summer Sewald</v>
      </c>
      <c r="D626" t="str">
        <f>_xlfn.XLOOKUP(Sales_Pipeline[[#This Row],[Manager]],Sales_Teams[Manager],Sales_Teams[Regional_Office])</f>
        <v>West</v>
      </c>
      <c r="E626" t="s">
        <v>84</v>
      </c>
      <c r="F626" t="s">
        <v>70</v>
      </c>
      <c r="G626" t="str">
        <f>IFERROR(_xlfn.XLOOKUP(Sales_Pipeline[[#This Row],[Account]],Accounts!$A$2:$A$86,Accounts!$F$2:$F$86),"")</f>
        <v>United States</v>
      </c>
      <c r="H626" t="s">
        <v>57</v>
      </c>
      <c r="I626" s="3">
        <v>42763</v>
      </c>
      <c r="J626" s="3">
        <v>42875</v>
      </c>
      <c r="K626" s="8" t="str">
        <f>IF(Sales_Pipeline[[#This Row],[Close_Date]]="","",TEXT(Sales_Pipeline[[#This Row],[Close_Date]],"ddd"))</f>
        <v>Sat</v>
      </c>
      <c r="L626" s="8" t="str">
        <f>IF(Sales_Pipeline[[#This Row],[Close_Date]]="","",TEXT(Sales_Pipeline[[#This Row],[Close_Date]],"mmm"))</f>
        <v>May</v>
      </c>
      <c r="M626" s="8" t="str">
        <f>IF(Sales_Pipeline[[#This Row],[Close_Date]]="","","Q"&amp;ROUNDUP(MONTH(Sales_Pipeline[[#This Row],[Close_Date]])/3,0))</f>
        <v>Q2</v>
      </c>
      <c r="N626" s="2" cm="1">
        <f t="array" ref="N626">IFERROR(_xlfn.IFS(Sales_Pipeline[[#This Row],[Deal_Stage]]="Won",_xlfn.XLOOKUP(Sales_Pipeline[[#This Row],[Product]],Products!$A$2:$A$8,Products!$C$2:$C$8),Sales_Pipeline[[#This Row],[Deal_Stage]]="Lost",_xlfn.XLOOKUP(Sales_Pipeline[[#This Row],[Product]],Products!$A$2:$A$8,Products!$C$2:$C$8)),"")</f>
        <v>5482</v>
      </c>
      <c r="O626" s="2">
        <v>5259</v>
      </c>
    </row>
    <row r="627" spans="1:15" x14ac:dyDescent="0.3">
      <c r="A627" t="s">
        <v>773</v>
      </c>
      <c r="B627" t="s">
        <v>45</v>
      </c>
      <c r="C627" t="str">
        <f>_xlfn.XLOOKUP(Sales_Pipeline[[#This Row],[Sales_Agent]],Sales_Teams[Sales_Agent],Sales_Teams[Manager])</f>
        <v>Summer Sewald</v>
      </c>
      <c r="D627" t="str">
        <f>_xlfn.XLOOKUP(Sales_Pipeline[[#This Row],[Manager]],Sales_Teams[Manager],Sales_Teams[Regional_Office])</f>
        <v>West</v>
      </c>
      <c r="E627" t="s">
        <v>8953</v>
      </c>
      <c r="G627" t="str">
        <f>IFERROR(_xlfn.XLOOKUP(Sales_Pipeline[[#This Row],[Account]],Accounts!$A$2:$A$86,Accounts!$F$2:$F$86),"")</f>
        <v/>
      </c>
      <c r="H627" t="s">
        <v>77</v>
      </c>
      <c r="I627" s="3">
        <v>42763</v>
      </c>
      <c r="K627" s="8" t="str">
        <f>IF(Sales_Pipeline[[#This Row],[Close_Date]]="","",TEXT(Sales_Pipeline[[#This Row],[Close_Date]],"ddd"))</f>
        <v/>
      </c>
      <c r="L627" s="8" t="str">
        <f>IF(Sales_Pipeline[[#This Row],[Close_Date]]="","",TEXT(Sales_Pipeline[[#This Row],[Close_Date]],"mmm"))</f>
        <v/>
      </c>
      <c r="M627" s="8" t="str">
        <f>IF(Sales_Pipeline[[#This Row],[Close_Date]]="","","Q"&amp;ROUNDUP(MONTH(Sales_Pipeline[[#This Row],[Close_Date]])/3,0))</f>
        <v/>
      </c>
      <c r="N627" s="2" t="str" cm="1">
        <f t="array" ref="N627">IFERROR(_xlfn.IFS(Sales_Pipeline[[#This Row],[Deal_Stage]]="Won",_xlfn.XLOOKUP(Sales_Pipeline[[#This Row],[Product]],Products!$A$2:$A$8,Products!$C$2:$C$8),Sales_Pipeline[[#This Row],[Deal_Stage]]="Lost",_xlfn.XLOOKUP(Sales_Pipeline[[#This Row],[Product]],Products!$A$2:$A$8,Products!$C$2:$C$8)),"")</f>
        <v/>
      </c>
      <c r="O627" s="2">
        <v>0</v>
      </c>
    </row>
    <row r="628" spans="1:15" x14ac:dyDescent="0.3">
      <c r="A628" t="s">
        <v>774</v>
      </c>
      <c r="B628" t="s">
        <v>45</v>
      </c>
      <c r="C628" t="str">
        <f>_xlfn.XLOOKUP(Sales_Pipeline[[#This Row],[Sales_Agent]],Sales_Teams[Sales_Agent],Sales_Teams[Manager])</f>
        <v>Summer Sewald</v>
      </c>
      <c r="D628" t="str">
        <f>_xlfn.XLOOKUP(Sales_Pipeline[[#This Row],[Manager]],Sales_Teams[Manager],Sales_Teams[Regional_Office])</f>
        <v>West</v>
      </c>
      <c r="E628" t="s">
        <v>55</v>
      </c>
      <c r="F628" t="s">
        <v>177</v>
      </c>
      <c r="G628" t="str">
        <f>IFERROR(_xlfn.XLOOKUP(Sales_Pipeline[[#This Row],[Account]],Accounts!$A$2:$A$86,Accounts!$F$2:$F$86),"")</f>
        <v>United States</v>
      </c>
      <c r="H628" t="s">
        <v>82</v>
      </c>
      <c r="I628" s="3">
        <v>42763</v>
      </c>
      <c r="J628" s="3">
        <v>42863</v>
      </c>
      <c r="K628" s="8" t="str">
        <f>IF(Sales_Pipeline[[#This Row],[Close_Date]]="","",TEXT(Sales_Pipeline[[#This Row],[Close_Date]],"ddd"))</f>
        <v>Mon</v>
      </c>
      <c r="L628" s="8" t="str">
        <f>IF(Sales_Pipeline[[#This Row],[Close_Date]]="","",TEXT(Sales_Pipeline[[#This Row],[Close_Date]],"mmm"))</f>
        <v>May</v>
      </c>
      <c r="M628" s="8" t="str">
        <f>IF(Sales_Pipeline[[#This Row],[Close_Date]]="","","Q"&amp;ROUNDUP(MONTH(Sales_Pipeline[[#This Row],[Close_Date]])/3,0))</f>
        <v>Q2</v>
      </c>
      <c r="N628" s="2" cm="1">
        <f t="array" ref="N628">IFERROR(_xlfn.IFS(Sales_Pipeline[[#This Row],[Deal_Stage]]="Won",_xlfn.XLOOKUP(Sales_Pipeline[[#This Row],[Product]],Products!$A$2:$A$8,Products!$C$2:$C$8),Sales_Pipeline[[#This Row],[Deal_Stage]]="Lost",_xlfn.XLOOKUP(Sales_Pipeline[[#This Row],[Product]],Products!$A$2:$A$8,Products!$C$2:$C$8)),"")</f>
        <v>1096</v>
      </c>
      <c r="O628" s="2">
        <v>0</v>
      </c>
    </row>
    <row r="629" spans="1:15" x14ac:dyDescent="0.3">
      <c r="A629" t="s">
        <v>775</v>
      </c>
      <c r="B629" t="s">
        <v>29</v>
      </c>
      <c r="C629" t="str">
        <f>_xlfn.XLOOKUP(Sales_Pipeline[[#This Row],[Sales_Agent]],Sales_Teams[Sales_Agent],Sales_Teams[Manager])</f>
        <v>Rocco Neubert</v>
      </c>
      <c r="D629" t="str">
        <f>_xlfn.XLOOKUP(Sales_Pipeline[[#This Row],[Manager]],Sales_Teams[Manager],Sales_Teams[Regional_Office])</f>
        <v>East</v>
      </c>
      <c r="E629" t="s">
        <v>76</v>
      </c>
      <c r="F629" t="s">
        <v>209</v>
      </c>
      <c r="G629" t="str">
        <f>IFERROR(_xlfn.XLOOKUP(Sales_Pipeline[[#This Row],[Account]],Accounts!$A$2:$A$86,Accounts!$F$2:$F$86),"")</f>
        <v>United States</v>
      </c>
      <c r="H629" t="s">
        <v>82</v>
      </c>
      <c r="I629" s="3">
        <v>42763</v>
      </c>
      <c r="J629" s="3">
        <v>42824</v>
      </c>
      <c r="K629" s="8" t="str">
        <f>IF(Sales_Pipeline[[#This Row],[Close_Date]]="","",TEXT(Sales_Pipeline[[#This Row],[Close_Date]],"ddd"))</f>
        <v>Thu</v>
      </c>
      <c r="L629" s="8" t="str">
        <f>IF(Sales_Pipeline[[#This Row],[Close_Date]]="","",TEXT(Sales_Pipeline[[#This Row],[Close_Date]],"mmm"))</f>
        <v>Mar</v>
      </c>
      <c r="M629" s="8" t="str">
        <f>IF(Sales_Pipeline[[#This Row],[Close_Date]]="","","Q"&amp;ROUNDUP(MONTH(Sales_Pipeline[[#This Row],[Close_Date]])/3,0))</f>
        <v>Q1</v>
      </c>
      <c r="N629" s="2" cm="1">
        <f t="array" ref="N629">IFERROR(_xlfn.IFS(Sales_Pipeline[[#This Row],[Deal_Stage]]="Won",_xlfn.XLOOKUP(Sales_Pipeline[[#This Row],[Product]],Products!$A$2:$A$8,Products!$C$2:$C$8),Sales_Pipeline[[#This Row],[Deal_Stage]]="Lost",_xlfn.XLOOKUP(Sales_Pipeline[[#This Row],[Product]],Products!$A$2:$A$8,Products!$C$2:$C$8)),"")</f>
        <v>3393</v>
      </c>
      <c r="O629" s="2">
        <v>0</v>
      </c>
    </row>
    <row r="630" spans="1:15" x14ac:dyDescent="0.3">
      <c r="A630" t="s">
        <v>776</v>
      </c>
      <c r="B630" t="s">
        <v>44</v>
      </c>
      <c r="C630" t="str">
        <f>_xlfn.XLOOKUP(Sales_Pipeline[[#This Row],[Sales_Agent]],Sales_Teams[Sales_Agent],Sales_Teams[Manager])</f>
        <v>Summer Sewald</v>
      </c>
      <c r="D630" t="str">
        <f>_xlfn.XLOOKUP(Sales_Pipeline[[#This Row],[Manager]],Sales_Teams[Manager],Sales_Teams[Regional_Office])</f>
        <v>West</v>
      </c>
      <c r="E630" t="s">
        <v>61</v>
      </c>
      <c r="F630" t="s">
        <v>136</v>
      </c>
      <c r="G630" t="str">
        <f>IFERROR(_xlfn.XLOOKUP(Sales_Pipeline[[#This Row],[Account]],Accounts!$A$2:$A$86,Accounts!$F$2:$F$86),"")</f>
        <v>United States</v>
      </c>
      <c r="H630" t="s">
        <v>77</v>
      </c>
      <c r="I630" s="3">
        <v>42763</v>
      </c>
      <c r="K630" s="8" t="str">
        <f>IF(Sales_Pipeline[[#This Row],[Close_Date]]="","",TEXT(Sales_Pipeline[[#This Row],[Close_Date]],"ddd"))</f>
        <v/>
      </c>
      <c r="L630" s="8" t="str">
        <f>IF(Sales_Pipeline[[#This Row],[Close_Date]]="","",TEXT(Sales_Pipeline[[#This Row],[Close_Date]],"mmm"))</f>
        <v/>
      </c>
      <c r="M630" s="8" t="str">
        <f>IF(Sales_Pipeline[[#This Row],[Close_Date]]="","","Q"&amp;ROUNDUP(MONTH(Sales_Pipeline[[#This Row],[Close_Date]])/3,0))</f>
        <v/>
      </c>
      <c r="N630" s="2" t="str" cm="1">
        <f t="array" ref="N630">IFERROR(_xlfn.IFS(Sales_Pipeline[[#This Row],[Deal_Stage]]="Won",_xlfn.XLOOKUP(Sales_Pipeline[[#This Row],[Product]],Products!$A$2:$A$8,Products!$C$2:$C$8),Sales_Pipeline[[#This Row],[Deal_Stage]]="Lost",_xlfn.XLOOKUP(Sales_Pipeline[[#This Row],[Product]],Products!$A$2:$A$8,Products!$C$2:$C$8)),"")</f>
        <v/>
      </c>
      <c r="O630" s="2">
        <v>0</v>
      </c>
    </row>
    <row r="631" spans="1:15" x14ac:dyDescent="0.3">
      <c r="A631" t="s">
        <v>777</v>
      </c>
      <c r="B631" t="s">
        <v>3</v>
      </c>
      <c r="C631" t="str">
        <f>_xlfn.XLOOKUP(Sales_Pipeline[[#This Row],[Sales_Agent]],Sales_Teams[Sales_Agent],Sales_Teams[Manager])</f>
        <v>Dustin Brinkmann</v>
      </c>
      <c r="D631" t="str">
        <f>_xlfn.XLOOKUP(Sales_Pipeline[[#This Row],[Manager]],Sales_Teams[Manager],Sales_Teams[Regional_Office])</f>
        <v>Central</v>
      </c>
      <c r="E631" t="s">
        <v>61</v>
      </c>
      <c r="F631" t="s">
        <v>234</v>
      </c>
      <c r="G631" t="str">
        <f>IFERROR(_xlfn.XLOOKUP(Sales_Pipeline[[#This Row],[Account]],Accounts!$A$2:$A$86,Accounts!$F$2:$F$86),"")</f>
        <v>United States</v>
      </c>
      <c r="H631" t="s">
        <v>57</v>
      </c>
      <c r="I631" s="3">
        <v>42764</v>
      </c>
      <c r="J631" s="3">
        <v>42880</v>
      </c>
      <c r="K631" s="8" t="str">
        <f>IF(Sales_Pipeline[[#This Row],[Close_Date]]="","",TEXT(Sales_Pipeline[[#This Row],[Close_Date]],"ddd"))</f>
        <v>Thu</v>
      </c>
      <c r="L631" s="8" t="str">
        <f>IF(Sales_Pipeline[[#This Row],[Close_Date]]="","",TEXT(Sales_Pipeline[[#This Row],[Close_Date]],"mmm"))</f>
        <v>May</v>
      </c>
      <c r="M631" s="8" t="str">
        <f>IF(Sales_Pipeline[[#This Row],[Close_Date]]="","","Q"&amp;ROUNDUP(MONTH(Sales_Pipeline[[#This Row],[Close_Date]])/3,0))</f>
        <v>Q2</v>
      </c>
      <c r="N631" s="2" cm="1">
        <f t="array" ref="N631">IFERROR(_xlfn.IFS(Sales_Pipeline[[#This Row],[Deal_Stage]]="Won",_xlfn.XLOOKUP(Sales_Pipeline[[#This Row],[Product]],Products!$A$2:$A$8,Products!$C$2:$C$8),Sales_Pipeline[[#This Row],[Deal_Stage]]="Lost",_xlfn.XLOOKUP(Sales_Pipeline[[#This Row],[Product]],Products!$A$2:$A$8,Products!$C$2:$C$8)),"")</f>
        <v>55</v>
      </c>
      <c r="O631" s="2">
        <v>52</v>
      </c>
    </row>
    <row r="632" spans="1:15" x14ac:dyDescent="0.3">
      <c r="A632" t="s">
        <v>778</v>
      </c>
      <c r="B632" t="s">
        <v>30</v>
      </c>
      <c r="C632" t="str">
        <f>_xlfn.XLOOKUP(Sales_Pipeline[[#This Row],[Sales_Agent]],Sales_Teams[Sales_Agent],Sales_Teams[Manager])</f>
        <v>Rocco Neubert</v>
      </c>
      <c r="D632" t="str">
        <f>_xlfn.XLOOKUP(Sales_Pipeline[[#This Row],[Manager]],Sales_Teams[Manager],Sales_Teams[Regional_Office])</f>
        <v>East</v>
      </c>
      <c r="E632" t="s">
        <v>84</v>
      </c>
      <c r="F632" t="s">
        <v>123</v>
      </c>
      <c r="G632" t="str">
        <f>IFERROR(_xlfn.XLOOKUP(Sales_Pipeline[[#This Row],[Account]],Accounts!$A$2:$A$86,Accounts!$F$2:$F$86),"")</f>
        <v>United States</v>
      </c>
      <c r="H632" t="s">
        <v>57</v>
      </c>
      <c r="I632" s="3">
        <v>42764</v>
      </c>
      <c r="J632" s="3">
        <v>42866</v>
      </c>
      <c r="K632" s="8" t="str">
        <f>IF(Sales_Pipeline[[#This Row],[Close_Date]]="","",TEXT(Sales_Pipeline[[#This Row],[Close_Date]],"ddd"))</f>
        <v>Thu</v>
      </c>
      <c r="L632" s="8" t="str">
        <f>IF(Sales_Pipeline[[#This Row],[Close_Date]]="","",TEXT(Sales_Pipeline[[#This Row],[Close_Date]],"mmm"))</f>
        <v>May</v>
      </c>
      <c r="M632" s="8" t="str">
        <f>IF(Sales_Pipeline[[#This Row],[Close_Date]]="","","Q"&amp;ROUNDUP(MONTH(Sales_Pipeline[[#This Row],[Close_Date]])/3,0))</f>
        <v>Q2</v>
      </c>
      <c r="N632" s="2" cm="1">
        <f t="array" ref="N632">IFERROR(_xlfn.IFS(Sales_Pipeline[[#This Row],[Deal_Stage]]="Won",_xlfn.XLOOKUP(Sales_Pipeline[[#This Row],[Product]],Products!$A$2:$A$8,Products!$C$2:$C$8),Sales_Pipeline[[#This Row],[Deal_Stage]]="Lost",_xlfn.XLOOKUP(Sales_Pipeline[[#This Row],[Product]],Products!$A$2:$A$8,Products!$C$2:$C$8)),"")</f>
        <v>5482</v>
      </c>
      <c r="O632" s="2">
        <v>5772</v>
      </c>
    </row>
    <row r="633" spans="1:15" x14ac:dyDescent="0.3">
      <c r="A633" t="s">
        <v>779</v>
      </c>
      <c r="B633" t="s">
        <v>27</v>
      </c>
      <c r="C633" t="str">
        <f>_xlfn.XLOOKUP(Sales_Pipeline[[#This Row],[Sales_Agent]],Sales_Teams[Sales_Agent],Sales_Teams[Manager])</f>
        <v>Rocco Neubert</v>
      </c>
      <c r="D633" t="str">
        <f>_xlfn.XLOOKUP(Sales_Pipeline[[#This Row],[Manager]],Sales_Teams[Manager],Sales_Teams[Regional_Office])</f>
        <v>East</v>
      </c>
      <c r="E633" t="s">
        <v>8953</v>
      </c>
      <c r="F633" t="s">
        <v>206</v>
      </c>
      <c r="G633" t="str">
        <f>IFERROR(_xlfn.XLOOKUP(Sales_Pipeline[[#This Row],[Account]],Accounts!$A$2:$A$86,Accounts!$F$2:$F$86),"")</f>
        <v>United States</v>
      </c>
      <c r="H633" t="s">
        <v>82</v>
      </c>
      <c r="I633" s="3">
        <v>42764</v>
      </c>
      <c r="J633" s="3">
        <v>42807</v>
      </c>
      <c r="K633" s="8" t="str">
        <f>IF(Sales_Pipeline[[#This Row],[Close_Date]]="","",TEXT(Sales_Pipeline[[#This Row],[Close_Date]],"ddd"))</f>
        <v>Mon</v>
      </c>
      <c r="L633" s="8" t="str">
        <f>IF(Sales_Pipeline[[#This Row],[Close_Date]]="","",TEXT(Sales_Pipeline[[#This Row],[Close_Date]],"mmm"))</f>
        <v>Mar</v>
      </c>
      <c r="M633" s="8" t="str">
        <f>IF(Sales_Pipeline[[#This Row],[Close_Date]]="","","Q"&amp;ROUNDUP(MONTH(Sales_Pipeline[[#This Row],[Close_Date]])/3,0))</f>
        <v>Q1</v>
      </c>
      <c r="N633" s="2" cm="1">
        <f t="array" ref="N633">IFERROR(_xlfn.IFS(Sales_Pipeline[[#This Row],[Deal_Stage]]="Won",_xlfn.XLOOKUP(Sales_Pipeline[[#This Row],[Product]],Products!$A$2:$A$8,Products!$C$2:$C$8),Sales_Pipeline[[#This Row],[Deal_Stage]]="Lost",_xlfn.XLOOKUP(Sales_Pipeline[[#This Row],[Product]],Products!$A$2:$A$8,Products!$C$2:$C$8)),"")</f>
        <v>4821</v>
      </c>
      <c r="O633" s="2">
        <v>0</v>
      </c>
    </row>
    <row r="634" spans="1:15" x14ac:dyDescent="0.3">
      <c r="A634" t="s">
        <v>780</v>
      </c>
      <c r="B634" t="s">
        <v>6</v>
      </c>
      <c r="C634" t="str">
        <f>_xlfn.XLOOKUP(Sales_Pipeline[[#This Row],[Sales_Agent]],Sales_Teams[Sales_Agent],Sales_Teams[Manager])</f>
        <v>Dustin Brinkmann</v>
      </c>
      <c r="D634" t="str">
        <f>_xlfn.XLOOKUP(Sales_Pipeline[[#This Row],[Manager]],Sales_Teams[Manager],Sales_Teams[Regional_Office])</f>
        <v>Central</v>
      </c>
      <c r="E634" t="s">
        <v>76</v>
      </c>
      <c r="F634" t="s">
        <v>223</v>
      </c>
      <c r="G634" t="str">
        <f>IFERROR(_xlfn.XLOOKUP(Sales_Pipeline[[#This Row],[Account]],Accounts!$A$2:$A$86,Accounts!$F$2:$F$86),"")</f>
        <v>United States</v>
      </c>
      <c r="H634" t="s">
        <v>57</v>
      </c>
      <c r="I634" s="3">
        <v>42764</v>
      </c>
      <c r="J634" s="3">
        <v>42815</v>
      </c>
      <c r="K634" s="8" t="str">
        <f>IF(Sales_Pipeline[[#This Row],[Close_Date]]="","",TEXT(Sales_Pipeline[[#This Row],[Close_Date]],"ddd"))</f>
        <v>Tue</v>
      </c>
      <c r="L634" s="8" t="str">
        <f>IF(Sales_Pipeline[[#This Row],[Close_Date]]="","",TEXT(Sales_Pipeline[[#This Row],[Close_Date]],"mmm"))</f>
        <v>Mar</v>
      </c>
      <c r="M634" s="8" t="str">
        <f>IF(Sales_Pipeline[[#This Row],[Close_Date]]="","","Q"&amp;ROUNDUP(MONTH(Sales_Pipeline[[#This Row],[Close_Date]])/3,0))</f>
        <v>Q1</v>
      </c>
      <c r="N634" s="2" cm="1">
        <f t="array" ref="N634">IFERROR(_xlfn.IFS(Sales_Pipeline[[#This Row],[Deal_Stage]]="Won",_xlfn.XLOOKUP(Sales_Pipeline[[#This Row],[Product]],Products!$A$2:$A$8,Products!$C$2:$C$8),Sales_Pipeline[[#This Row],[Deal_Stage]]="Lost",_xlfn.XLOOKUP(Sales_Pipeline[[#This Row],[Product]],Products!$A$2:$A$8,Products!$C$2:$C$8)),"")</f>
        <v>3393</v>
      </c>
      <c r="O634" s="2">
        <v>3496</v>
      </c>
    </row>
    <row r="635" spans="1:15" x14ac:dyDescent="0.3">
      <c r="A635" t="s">
        <v>781</v>
      </c>
      <c r="B635" t="s">
        <v>38</v>
      </c>
      <c r="C635" t="str">
        <f>_xlfn.XLOOKUP(Sales_Pipeline[[#This Row],[Sales_Agent]],Sales_Teams[Sales_Agent],Sales_Teams[Manager])</f>
        <v>Celia Rouche</v>
      </c>
      <c r="D635" t="str">
        <f>_xlfn.XLOOKUP(Sales_Pipeline[[#This Row],[Manager]],Sales_Teams[Manager],Sales_Teams[Regional_Office])</f>
        <v>West</v>
      </c>
      <c r="E635" t="s">
        <v>76</v>
      </c>
      <c r="F635" t="s">
        <v>89</v>
      </c>
      <c r="G635" t="str">
        <f>IFERROR(_xlfn.XLOOKUP(Sales_Pipeline[[#This Row],[Account]],Accounts!$A$2:$A$86,Accounts!$F$2:$F$86),"")</f>
        <v>United States</v>
      </c>
      <c r="H635" t="s">
        <v>57</v>
      </c>
      <c r="I635" s="3">
        <v>42764</v>
      </c>
      <c r="J635" s="3">
        <v>42806</v>
      </c>
      <c r="K635" s="8" t="str">
        <f>IF(Sales_Pipeline[[#This Row],[Close_Date]]="","",TEXT(Sales_Pipeline[[#This Row],[Close_Date]],"ddd"))</f>
        <v>Sun</v>
      </c>
      <c r="L635" s="8" t="str">
        <f>IF(Sales_Pipeline[[#This Row],[Close_Date]]="","",TEXT(Sales_Pipeline[[#This Row],[Close_Date]],"mmm"))</f>
        <v>Mar</v>
      </c>
      <c r="M635" s="8" t="str">
        <f>IF(Sales_Pipeline[[#This Row],[Close_Date]]="","","Q"&amp;ROUNDUP(MONTH(Sales_Pipeline[[#This Row],[Close_Date]])/3,0))</f>
        <v>Q1</v>
      </c>
      <c r="N635" s="2" cm="1">
        <f t="array" ref="N635">IFERROR(_xlfn.IFS(Sales_Pipeline[[#This Row],[Deal_Stage]]="Won",_xlfn.XLOOKUP(Sales_Pipeline[[#This Row],[Product]],Products!$A$2:$A$8,Products!$C$2:$C$8),Sales_Pipeline[[#This Row],[Deal_Stage]]="Lost",_xlfn.XLOOKUP(Sales_Pipeline[[#This Row],[Product]],Products!$A$2:$A$8,Products!$C$2:$C$8)),"")</f>
        <v>3393</v>
      </c>
      <c r="O635" s="2">
        <v>3602</v>
      </c>
    </row>
    <row r="636" spans="1:15" x14ac:dyDescent="0.3">
      <c r="A636" t="s">
        <v>782</v>
      </c>
      <c r="B636" t="s">
        <v>22</v>
      </c>
      <c r="C636" t="str">
        <f>_xlfn.XLOOKUP(Sales_Pipeline[[#This Row],[Sales_Agent]],Sales_Teams[Sales_Agent],Sales_Teams[Manager])</f>
        <v>Cara Losch</v>
      </c>
      <c r="D636" t="str">
        <f>_xlfn.XLOOKUP(Sales_Pipeline[[#This Row],[Manager]],Sales_Teams[Manager],Sales_Teams[Regional_Office])</f>
        <v>East</v>
      </c>
      <c r="E636" t="s">
        <v>61</v>
      </c>
      <c r="F636" t="s">
        <v>293</v>
      </c>
      <c r="G636" t="str">
        <f>IFERROR(_xlfn.XLOOKUP(Sales_Pipeline[[#This Row],[Account]],Accounts!$A$2:$A$86,Accounts!$F$2:$F$86),"")</f>
        <v>United States</v>
      </c>
      <c r="H636" t="s">
        <v>57</v>
      </c>
      <c r="I636" s="3">
        <v>42764</v>
      </c>
      <c r="J636" s="3">
        <v>42803</v>
      </c>
      <c r="K636" s="8" t="str">
        <f>IF(Sales_Pipeline[[#This Row],[Close_Date]]="","",TEXT(Sales_Pipeline[[#This Row],[Close_Date]],"ddd"))</f>
        <v>Thu</v>
      </c>
      <c r="L636" s="8" t="str">
        <f>IF(Sales_Pipeline[[#This Row],[Close_Date]]="","",TEXT(Sales_Pipeline[[#This Row],[Close_Date]],"mmm"))</f>
        <v>Mar</v>
      </c>
      <c r="M636" s="8" t="str">
        <f>IF(Sales_Pipeline[[#This Row],[Close_Date]]="","","Q"&amp;ROUNDUP(MONTH(Sales_Pipeline[[#This Row],[Close_Date]])/3,0))</f>
        <v>Q1</v>
      </c>
      <c r="N636" s="2" cm="1">
        <f t="array" ref="N636">IFERROR(_xlfn.IFS(Sales_Pipeline[[#This Row],[Deal_Stage]]="Won",_xlfn.XLOOKUP(Sales_Pipeline[[#This Row],[Product]],Products!$A$2:$A$8,Products!$C$2:$C$8),Sales_Pipeline[[#This Row],[Deal_Stage]]="Lost",_xlfn.XLOOKUP(Sales_Pipeline[[#This Row],[Product]],Products!$A$2:$A$8,Products!$C$2:$C$8)),"")</f>
        <v>55</v>
      </c>
      <c r="O636" s="2">
        <v>57</v>
      </c>
    </row>
    <row r="637" spans="1:15" x14ac:dyDescent="0.3">
      <c r="A637" t="s">
        <v>783</v>
      </c>
      <c r="B637" t="s">
        <v>13</v>
      </c>
      <c r="C637" t="str">
        <f>_xlfn.XLOOKUP(Sales_Pipeline[[#This Row],[Sales_Agent]],Sales_Teams[Sales_Agent],Sales_Teams[Manager])</f>
        <v>Melvin Marxen</v>
      </c>
      <c r="D637" t="str">
        <f>_xlfn.XLOOKUP(Sales_Pipeline[[#This Row],[Manager]],Sales_Teams[Manager],Sales_Teams[Regional_Office])</f>
        <v>Central</v>
      </c>
      <c r="E637" t="s">
        <v>61</v>
      </c>
      <c r="F637" t="s">
        <v>155</v>
      </c>
      <c r="G637" t="str">
        <f>IFERROR(_xlfn.XLOOKUP(Sales_Pipeline[[#This Row],[Account]],Accounts!$A$2:$A$86,Accounts!$F$2:$F$86),"")</f>
        <v>United States</v>
      </c>
      <c r="H637" t="s">
        <v>57</v>
      </c>
      <c r="I637" s="3">
        <v>42764</v>
      </c>
      <c r="J637" s="3">
        <v>42866</v>
      </c>
      <c r="K637" s="8" t="str">
        <f>IF(Sales_Pipeline[[#This Row],[Close_Date]]="","",TEXT(Sales_Pipeline[[#This Row],[Close_Date]],"ddd"))</f>
        <v>Thu</v>
      </c>
      <c r="L637" s="8" t="str">
        <f>IF(Sales_Pipeline[[#This Row],[Close_Date]]="","",TEXT(Sales_Pipeline[[#This Row],[Close_Date]],"mmm"))</f>
        <v>May</v>
      </c>
      <c r="M637" s="8" t="str">
        <f>IF(Sales_Pipeline[[#This Row],[Close_Date]]="","","Q"&amp;ROUNDUP(MONTH(Sales_Pipeline[[#This Row],[Close_Date]])/3,0))</f>
        <v>Q2</v>
      </c>
      <c r="N637" s="2" cm="1">
        <f t="array" ref="N637">IFERROR(_xlfn.IFS(Sales_Pipeline[[#This Row],[Deal_Stage]]="Won",_xlfn.XLOOKUP(Sales_Pipeline[[#This Row],[Product]],Products!$A$2:$A$8,Products!$C$2:$C$8),Sales_Pipeline[[#This Row],[Deal_Stage]]="Lost",_xlfn.XLOOKUP(Sales_Pipeline[[#This Row],[Product]],Products!$A$2:$A$8,Products!$C$2:$C$8)),"")</f>
        <v>55</v>
      </c>
      <c r="O637" s="2">
        <v>51</v>
      </c>
    </row>
    <row r="638" spans="1:15" x14ac:dyDescent="0.3">
      <c r="A638" t="s">
        <v>784</v>
      </c>
      <c r="B638" t="s">
        <v>36</v>
      </c>
      <c r="C638" t="str">
        <f>_xlfn.XLOOKUP(Sales_Pipeline[[#This Row],[Sales_Agent]],Sales_Teams[Sales_Agent],Sales_Teams[Manager])</f>
        <v>Celia Rouche</v>
      </c>
      <c r="D638" t="str">
        <f>_xlfn.XLOOKUP(Sales_Pipeline[[#This Row],[Manager]],Sales_Teams[Manager],Sales_Teams[Regional_Office])</f>
        <v>West</v>
      </c>
      <c r="E638" t="s">
        <v>76</v>
      </c>
      <c r="F638" t="s">
        <v>87</v>
      </c>
      <c r="G638" t="str">
        <f>IFERROR(_xlfn.XLOOKUP(Sales_Pipeline[[#This Row],[Account]],Accounts!$A$2:$A$86,Accounts!$F$2:$F$86),"")</f>
        <v>United States</v>
      </c>
      <c r="H638" t="s">
        <v>57</v>
      </c>
      <c r="I638" s="3">
        <v>42764</v>
      </c>
      <c r="J638" s="3">
        <v>42900</v>
      </c>
      <c r="K638" s="8" t="str">
        <f>IF(Sales_Pipeline[[#This Row],[Close_Date]]="","",TEXT(Sales_Pipeline[[#This Row],[Close_Date]],"ddd"))</f>
        <v>Wed</v>
      </c>
      <c r="L638" s="8" t="str">
        <f>IF(Sales_Pipeline[[#This Row],[Close_Date]]="","",TEXT(Sales_Pipeline[[#This Row],[Close_Date]],"mmm"))</f>
        <v>Jun</v>
      </c>
      <c r="M638" s="8" t="str">
        <f>IF(Sales_Pipeline[[#This Row],[Close_Date]]="","","Q"&amp;ROUNDUP(MONTH(Sales_Pipeline[[#This Row],[Close_Date]])/3,0))</f>
        <v>Q2</v>
      </c>
      <c r="N638" s="2" cm="1">
        <f t="array" ref="N638">IFERROR(_xlfn.IFS(Sales_Pipeline[[#This Row],[Deal_Stage]]="Won",_xlfn.XLOOKUP(Sales_Pipeline[[#This Row],[Product]],Products!$A$2:$A$8,Products!$C$2:$C$8),Sales_Pipeline[[#This Row],[Deal_Stage]]="Lost",_xlfn.XLOOKUP(Sales_Pipeline[[#This Row],[Product]],Products!$A$2:$A$8,Products!$C$2:$C$8)),"")</f>
        <v>3393</v>
      </c>
      <c r="O638" s="2">
        <v>3689</v>
      </c>
    </row>
    <row r="639" spans="1:15" x14ac:dyDescent="0.3">
      <c r="A639" t="s">
        <v>785</v>
      </c>
      <c r="B639" t="s">
        <v>40</v>
      </c>
      <c r="C639" t="str">
        <f>_xlfn.XLOOKUP(Sales_Pipeline[[#This Row],[Sales_Agent]],Sales_Teams[Sales_Agent],Sales_Teams[Manager])</f>
        <v>Summer Sewald</v>
      </c>
      <c r="D639" t="str">
        <f>_xlfn.XLOOKUP(Sales_Pipeline[[#This Row],[Manager]],Sales_Teams[Manager],Sales_Teams[Regional_Office])</f>
        <v>West</v>
      </c>
      <c r="E639" t="s">
        <v>55</v>
      </c>
      <c r="F639" t="s">
        <v>120</v>
      </c>
      <c r="G639" t="str">
        <f>IFERROR(_xlfn.XLOOKUP(Sales_Pipeline[[#This Row],[Account]],Accounts!$A$2:$A$86,Accounts!$F$2:$F$86),"")</f>
        <v>United States</v>
      </c>
      <c r="H639" t="s">
        <v>57</v>
      </c>
      <c r="I639" s="3">
        <v>42764</v>
      </c>
      <c r="J639" s="3">
        <v>42858</v>
      </c>
      <c r="K639" s="8" t="str">
        <f>IF(Sales_Pipeline[[#This Row],[Close_Date]]="","",TEXT(Sales_Pipeline[[#This Row],[Close_Date]],"ddd"))</f>
        <v>Wed</v>
      </c>
      <c r="L639" s="8" t="str">
        <f>IF(Sales_Pipeline[[#This Row],[Close_Date]]="","",TEXT(Sales_Pipeline[[#This Row],[Close_Date]],"mmm"))</f>
        <v>May</v>
      </c>
      <c r="M639" s="8" t="str">
        <f>IF(Sales_Pipeline[[#This Row],[Close_Date]]="","","Q"&amp;ROUNDUP(MONTH(Sales_Pipeline[[#This Row],[Close_Date]])/3,0))</f>
        <v>Q2</v>
      </c>
      <c r="N639" s="2" cm="1">
        <f t="array" ref="N639">IFERROR(_xlfn.IFS(Sales_Pipeline[[#This Row],[Deal_Stage]]="Won",_xlfn.XLOOKUP(Sales_Pipeline[[#This Row],[Product]],Products!$A$2:$A$8,Products!$C$2:$C$8),Sales_Pipeline[[#This Row],[Deal_Stage]]="Lost",_xlfn.XLOOKUP(Sales_Pipeline[[#This Row],[Product]],Products!$A$2:$A$8,Products!$C$2:$C$8)),"")</f>
        <v>1096</v>
      </c>
      <c r="O639" s="2">
        <v>1170</v>
      </c>
    </row>
    <row r="640" spans="1:15" x14ac:dyDescent="0.3">
      <c r="A640" t="s">
        <v>786</v>
      </c>
      <c r="B640" t="s">
        <v>10</v>
      </c>
      <c r="C640" t="str">
        <f>_xlfn.XLOOKUP(Sales_Pipeline[[#This Row],[Sales_Agent]],Sales_Teams[Sales_Agent],Sales_Teams[Manager])</f>
        <v>Melvin Marxen</v>
      </c>
      <c r="D640" t="str">
        <f>_xlfn.XLOOKUP(Sales_Pipeline[[#This Row],[Manager]],Sales_Teams[Manager],Sales_Teams[Regional_Office])</f>
        <v>Central</v>
      </c>
      <c r="E640" t="s">
        <v>63</v>
      </c>
      <c r="F640" t="s">
        <v>147</v>
      </c>
      <c r="G640" t="str">
        <f>IFERROR(_xlfn.XLOOKUP(Sales_Pipeline[[#This Row],[Account]],Accounts!$A$2:$A$86,Accounts!$F$2:$F$86),"")</f>
        <v>United States</v>
      </c>
      <c r="H640" t="s">
        <v>82</v>
      </c>
      <c r="I640" s="3">
        <v>42764</v>
      </c>
      <c r="J640" s="3">
        <v>42800</v>
      </c>
      <c r="K640" s="8" t="str">
        <f>IF(Sales_Pipeline[[#This Row],[Close_Date]]="","",TEXT(Sales_Pipeline[[#This Row],[Close_Date]],"ddd"))</f>
        <v>Mon</v>
      </c>
      <c r="L640" s="8" t="str">
        <f>IF(Sales_Pipeline[[#This Row],[Close_Date]]="","",TEXT(Sales_Pipeline[[#This Row],[Close_Date]],"mmm"))</f>
        <v>Mar</v>
      </c>
      <c r="M640" s="8" t="str">
        <f>IF(Sales_Pipeline[[#This Row],[Close_Date]]="","","Q"&amp;ROUNDUP(MONTH(Sales_Pipeline[[#This Row],[Close_Date]])/3,0))</f>
        <v>Q1</v>
      </c>
      <c r="N640" s="2" cm="1">
        <f t="array" ref="N640">IFERROR(_xlfn.IFS(Sales_Pipeline[[#This Row],[Deal_Stage]]="Won",_xlfn.XLOOKUP(Sales_Pipeline[[#This Row],[Product]],Products!$A$2:$A$8,Products!$C$2:$C$8),Sales_Pipeline[[#This Row],[Deal_Stage]]="Lost",_xlfn.XLOOKUP(Sales_Pipeline[[#This Row],[Product]],Products!$A$2:$A$8,Products!$C$2:$C$8)),"")</f>
        <v>550</v>
      </c>
      <c r="O640" s="2">
        <v>0</v>
      </c>
    </row>
    <row r="641" spans="1:15" x14ac:dyDescent="0.3">
      <c r="A641" t="s">
        <v>787</v>
      </c>
      <c r="B641" t="s">
        <v>10</v>
      </c>
      <c r="C641" t="str">
        <f>_xlfn.XLOOKUP(Sales_Pipeline[[#This Row],[Sales_Agent]],Sales_Teams[Sales_Agent],Sales_Teams[Manager])</f>
        <v>Melvin Marxen</v>
      </c>
      <c r="D641" t="str">
        <f>_xlfn.XLOOKUP(Sales_Pipeline[[#This Row],[Manager]],Sales_Teams[Manager],Sales_Teams[Regional_Office])</f>
        <v>Central</v>
      </c>
      <c r="E641" t="s">
        <v>8953</v>
      </c>
      <c r="F641" t="s">
        <v>169</v>
      </c>
      <c r="G641" t="str">
        <f>IFERROR(_xlfn.XLOOKUP(Sales_Pipeline[[#This Row],[Account]],Accounts!$A$2:$A$86,Accounts!$F$2:$F$86),"")</f>
        <v>Panama</v>
      </c>
      <c r="H641" t="s">
        <v>57</v>
      </c>
      <c r="I641" s="3">
        <v>42764</v>
      </c>
      <c r="J641" s="3">
        <v>42861</v>
      </c>
      <c r="K641" s="8" t="str">
        <f>IF(Sales_Pipeline[[#This Row],[Close_Date]]="","",TEXT(Sales_Pipeline[[#This Row],[Close_Date]],"ddd"))</f>
        <v>Sat</v>
      </c>
      <c r="L641" s="8" t="str">
        <f>IF(Sales_Pipeline[[#This Row],[Close_Date]]="","",TEXT(Sales_Pipeline[[#This Row],[Close_Date]],"mmm"))</f>
        <v>May</v>
      </c>
      <c r="M641" s="8" t="str">
        <f>IF(Sales_Pipeline[[#This Row],[Close_Date]]="","","Q"&amp;ROUNDUP(MONTH(Sales_Pipeline[[#This Row],[Close_Date]])/3,0))</f>
        <v>Q2</v>
      </c>
      <c r="N641" s="2" cm="1">
        <f t="array" ref="N641">IFERROR(_xlfn.IFS(Sales_Pipeline[[#This Row],[Deal_Stage]]="Won",_xlfn.XLOOKUP(Sales_Pipeline[[#This Row],[Product]],Products!$A$2:$A$8,Products!$C$2:$C$8),Sales_Pipeline[[#This Row],[Deal_Stage]]="Lost",_xlfn.XLOOKUP(Sales_Pipeline[[#This Row],[Product]],Products!$A$2:$A$8,Products!$C$2:$C$8)),"")</f>
        <v>4821</v>
      </c>
      <c r="O641" s="2">
        <v>4736</v>
      </c>
    </row>
    <row r="642" spans="1:15" x14ac:dyDescent="0.3">
      <c r="A642" t="s">
        <v>788</v>
      </c>
      <c r="B642" t="s">
        <v>43</v>
      </c>
      <c r="C642" t="str">
        <f>_xlfn.XLOOKUP(Sales_Pipeline[[#This Row],[Sales_Agent]],Sales_Teams[Sales_Agent],Sales_Teams[Manager])</f>
        <v>Summer Sewald</v>
      </c>
      <c r="D642" t="str">
        <f>_xlfn.XLOOKUP(Sales_Pipeline[[#This Row],[Manager]],Sales_Teams[Manager],Sales_Teams[Regional_Office])</f>
        <v>West</v>
      </c>
      <c r="E642" t="s">
        <v>76</v>
      </c>
      <c r="G642" t="str">
        <f>IFERROR(_xlfn.XLOOKUP(Sales_Pipeline[[#This Row],[Account]],Accounts!$A$2:$A$86,Accounts!$F$2:$F$86),"")</f>
        <v/>
      </c>
      <c r="H642" t="s">
        <v>77</v>
      </c>
      <c r="I642" s="3">
        <v>42764</v>
      </c>
      <c r="K642" s="8" t="str">
        <f>IF(Sales_Pipeline[[#This Row],[Close_Date]]="","",TEXT(Sales_Pipeline[[#This Row],[Close_Date]],"ddd"))</f>
        <v/>
      </c>
      <c r="L642" s="8" t="str">
        <f>IF(Sales_Pipeline[[#This Row],[Close_Date]]="","",TEXT(Sales_Pipeline[[#This Row],[Close_Date]],"mmm"))</f>
        <v/>
      </c>
      <c r="M642" s="8" t="str">
        <f>IF(Sales_Pipeline[[#This Row],[Close_Date]]="","","Q"&amp;ROUNDUP(MONTH(Sales_Pipeline[[#This Row],[Close_Date]])/3,0))</f>
        <v/>
      </c>
      <c r="N642" s="2" t="str" cm="1">
        <f t="array" ref="N642">IFERROR(_xlfn.IFS(Sales_Pipeline[[#This Row],[Deal_Stage]]="Won",_xlfn.XLOOKUP(Sales_Pipeline[[#This Row],[Product]],Products!$A$2:$A$8,Products!$C$2:$C$8),Sales_Pipeline[[#This Row],[Deal_Stage]]="Lost",_xlfn.XLOOKUP(Sales_Pipeline[[#This Row],[Product]],Products!$A$2:$A$8,Products!$C$2:$C$8)),"")</f>
        <v/>
      </c>
      <c r="O642" s="2">
        <v>0</v>
      </c>
    </row>
    <row r="643" spans="1:15" x14ac:dyDescent="0.3">
      <c r="A643" t="s">
        <v>789</v>
      </c>
      <c r="B643" t="s">
        <v>37</v>
      </c>
      <c r="C643" t="str">
        <f>_xlfn.XLOOKUP(Sales_Pipeline[[#This Row],[Sales_Agent]],Sales_Teams[Sales_Agent],Sales_Teams[Manager])</f>
        <v>Celia Rouche</v>
      </c>
      <c r="D643" t="str">
        <f>_xlfn.XLOOKUP(Sales_Pipeline[[#This Row],[Manager]],Sales_Teams[Manager],Sales_Teams[Regional_Office])</f>
        <v>West</v>
      </c>
      <c r="E643" t="s">
        <v>63</v>
      </c>
      <c r="G643" t="str">
        <f>IFERROR(_xlfn.XLOOKUP(Sales_Pipeline[[#This Row],[Account]],Accounts!$A$2:$A$86,Accounts!$F$2:$F$86),"")</f>
        <v/>
      </c>
      <c r="H643" t="s">
        <v>77</v>
      </c>
      <c r="I643" s="3">
        <v>42764</v>
      </c>
      <c r="K643" s="8" t="str">
        <f>IF(Sales_Pipeline[[#This Row],[Close_Date]]="","",TEXT(Sales_Pipeline[[#This Row],[Close_Date]],"ddd"))</f>
        <v/>
      </c>
      <c r="L643" s="8" t="str">
        <f>IF(Sales_Pipeline[[#This Row],[Close_Date]]="","",TEXT(Sales_Pipeline[[#This Row],[Close_Date]],"mmm"))</f>
        <v/>
      </c>
      <c r="M643" s="8" t="str">
        <f>IF(Sales_Pipeline[[#This Row],[Close_Date]]="","","Q"&amp;ROUNDUP(MONTH(Sales_Pipeline[[#This Row],[Close_Date]])/3,0))</f>
        <v/>
      </c>
      <c r="N643" s="2" t="str" cm="1">
        <f t="array" ref="N643">IFERROR(_xlfn.IFS(Sales_Pipeline[[#This Row],[Deal_Stage]]="Won",_xlfn.XLOOKUP(Sales_Pipeline[[#This Row],[Product]],Products!$A$2:$A$8,Products!$C$2:$C$8),Sales_Pipeline[[#This Row],[Deal_Stage]]="Lost",_xlfn.XLOOKUP(Sales_Pipeline[[#This Row],[Product]],Products!$A$2:$A$8,Products!$C$2:$C$8)),"")</f>
        <v/>
      </c>
      <c r="O643" s="2">
        <v>0</v>
      </c>
    </row>
    <row r="644" spans="1:15" x14ac:dyDescent="0.3">
      <c r="A644" t="s">
        <v>790</v>
      </c>
      <c r="B644" t="s">
        <v>45</v>
      </c>
      <c r="C644" t="str">
        <f>_xlfn.XLOOKUP(Sales_Pipeline[[#This Row],[Sales_Agent]],Sales_Teams[Sales_Agent],Sales_Teams[Manager])</f>
        <v>Summer Sewald</v>
      </c>
      <c r="D644" t="str">
        <f>_xlfn.XLOOKUP(Sales_Pipeline[[#This Row],[Manager]],Sales_Teams[Manager],Sales_Teams[Regional_Office])</f>
        <v>West</v>
      </c>
      <c r="E644" t="s">
        <v>55</v>
      </c>
      <c r="G644" t="str">
        <f>IFERROR(_xlfn.XLOOKUP(Sales_Pipeline[[#This Row],[Account]],Accounts!$A$2:$A$86,Accounts!$F$2:$F$86),"")</f>
        <v/>
      </c>
      <c r="H644" t="s">
        <v>77</v>
      </c>
      <c r="I644" s="3">
        <v>42764</v>
      </c>
      <c r="K644" s="8" t="str">
        <f>IF(Sales_Pipeline[[#This Row],[Close_Date]]="","",TEXT(Sales_Pipeline[[#This Row],[Close_Date]],"ddd"))</f>
        <v/>
      </c>
      <c r="L644" s="8" t="str">
        <f>IF(Sales_Pipeline[[#This Row],[Close_Date]]="","",TEXT(Sales_Pipeline[[#This Row],[Close_Date]],"mmm"))</f>
        <v/>
      </c>
      <c r="M644" s="8" t="str">
        <f>IF(Sales_Pipeline[[#This Row],[Close_Date]]="","","Q"&amp;ROUNDUP(MONTH(Sales_Pipeline[[#This Row],[Close_Date]])/3,0))</f>
        <v/>
      </c>
      <c r="N644" s="2" t="str" cm="1">
        <f t="array" ref="N644">IFERROR(_xlfn.IFS(Sales_Pipeline[[#This Row],[Deal_Stage]]="Won",_xlfn.XLOOKUP(Sales_Pipeline[[#This Row],[Product]],Products!$A$2:$A$8,Products!$C$2:$C$8),Sales_Pipeline[[#This Row],[Deal_Stage]]="Lost",_xlfn.XLOOKUP(Sales_Pipeline[[#This Row],[Product]],Products!$A$2:$A$8,Products!$C$2:$C$8)),"")</f>
        <v/>
      </c>
      <c r="O644" s="2">
        <v>0</v>
      </c>
    </row>
    <row r="645" spans="1:15" x14ac:dyDescent="0.3">
      <c r="A645" t="s">
        <v>791</v>
      </c>
      <c r="B645" t="s">
        <v>14</v>
      </c>
      <c r="C645" t="str">
        <f>_xlfn.XLOOKUP(Sales_Pipeline[[#This Row],[Sales_Agent]],Sales_Teams[Sales_Agent],Sales_Teams[Manager])</f>
        <v>Melvin Marxen</v>
      </c>
      <c r="D645" t="str">
        <f>_xlfn.XLOOKUP(Sales_Pipeline[[#This Row],[Manager]],Sales_Teams[Manager],Sales_Teams[Regional_Office])</f>
        <v>Central</v>
      </c>
      <c r="E645" t="s">
        <v>61</v>
      </c>
      <c r="F645" t="s">
        <v>81</v>
      </c>
      <c r="G645" t="str">
        <f>IFERROR(_xlfn.XLOOKUP(Sales_Pipeline[[#This Row],[Account]],Accounts!$A$2:$A$86,Accounts!$F$2:$F$86),"")</f>
        <v>Italy</v>
      </c>
      <c r="H645" t="s">
        <v>82</v>
      </c>
      <c r="I645" s="3">
        <v>42764</v>
      </c>
      <c r="J645" s="3">
        <v>42860</v>
      </c>
      <c r="K645" s="8" t="str">
        <f>IF(Sales_Pipeline[[#This Row],[Close_Date]]="","",TEXT(Sales_Pipeline[[#This Row],[Close_Date]],"ddd"))</f>
        <v>Fri</v>
      </c>
      <c r="L645" s="8" t="str">
        <f>IF(Sales_Pipeline[[#This Row],[Close_Date]]="","",TEXT(Sales_Pipeline[[#This Row],[Close_Date]],"mmm"))</f>
        <v>May</v>
      </c>
      <c r="M645" s="8" t="str">
        <f>IF(Sales_Pipeline[[#This Row],[Close_Date]]="","","Q"&amp;ROUNDUP(MONTH(Sales_Pipeline[[#This Row],[Close_Date]])/3,0))</f>
        <v>Q2</v>
      </c>
      <c r="N645" s="2" cm="1">
        <f t="array" ref="N645">IFERROR(_xlfn.IFS(Sales_Pipeline[[#This Row],[Deal_Stage]]="Won",_xlfn.XLOOKUP(Sales_Pipeline[[#This Row],[Product]],Products!$A$2:$A$8,Products!$C$2:$C$8),Sales_Pipeline[[#This Row],[Deal_Stage]]="Lost",_xlfn.XLOOKUP(Sales_Pipeline[[#This Row],[Product]],Products!$A$2:$A$8,Products!$C$2:$C$8)),"")</f>
        <v>55</v>
      </c>
      <c r="O645" s="2">
        <v>0</v>
      </c>
    </row>
    <row r="646" spans="1:15" x14ac:dyDescent="0.3">
      <c r="A646" t="s">
        <v>792</v>
      </c>
      <c r="B646" t="s">
        <v>7</v>
      </c>
      <c r="C646" t="str">
        <f>_xlfn.XLOOKUP(Sales_Pipeline[[#This Row],[Sales_Agent]],Sales_Teams[Sales_Agent],Sales_Teams[Manager])</f>
        <v>Dustin Brinkmann</v>
      </c>
      <c r="D646" t="str">
        <f>_xlfn.XLOOKUP(Sales_Pipeline[[#This Row],[Manager]],Sales_Teams[Manager],Sales_Teams[Regional_Office])</f>
        <v>Central</v>
      </c>
      <c r="E646" t="s">
        <v>61</v>
      </c>
      <c r="F646" t="s">
        <v>74</v>
      </c>
      <c r="G646" t="str">
        <f>IFERROR(_xlfn.XLOOKUP(Sales_Pipeline[[#This Row],[Account]],Accounts!$A$2:$A$86,Accounts!$F$2:$F$86),"")</f>
        <v>United States</v>
      </c>
      <c r="H646" t="s">
        <v>82</v>
      </c>
      <c r="I646" s="3">
        <v>42764</v>
      </c>
      <c r="J646" s="3">
        <v>42877</v>
      </c>
      <c r="K646" s="8" t="str">
        <f>IF(Sales_Pipeline[[#This Row],[Close_Date]]="","",TEXT(Sales_Pipeline[[#This Row],[Close_Date]],"ddd"))</f>
        <v>Mon</v>
      </c>
      <c r="L646" s="8" t="str">
        <f>IF(Sales_Pipeline[[#This Row],[Close_Date]]="","",TEXT(Sales_Pipeline[[#This Row],[Close_Date]],"mmm"))</f>
        <v>May</v>
      </c>
      <c r="M646" s="8" t="str">
        <f>IF(Sales_Pipeline[[#This Row],[Close_Date]]="","","Q"&amp;ROUNDUP(MONTH(Sales_Pipeline[[#This Row],[Close_Date]])/3,0))</f>
        <v>Q2</v>
      </c>
      <c r="N646" s="2" cm="1">
        <f t="array" ref="N646">IFERROR(_xlfn.IFS(Sales_Pipeline[[#This Row],[Deal_Stage]]="Won",_xlfn.XLOOKUP(Sales_Pipeline[[#This Row],[Product]],Products!$A$2:$A$8,Products!$C$2:$C$8),Sales_Pipeline[[#This Row],[Deal_Stage]]="Lost",_xlfn.XLOOKUP(Sales_Pipeline[[#This Row],[Product]],Products!$A$2:$A$8,Products!$C$2:$C$8)),"")</f>
        <v>55</v>
      </c>
      <c r="O646" s="2">
        <v>0</v>
      </c>
    </row>
    <row r="647" spans="1:15" x14ac:dyDescent="0.3">
      <c r="A647" t="s">
        <v>793</v>
      </c>
      <c r="B647" t="s">
        <v>32</v>
      </c>
      <c r="C647" t="str">
        <f>_xlfn.XLOOKUP(Sales_Pipeline[[#This Row],[Sales_Agent]],Sales_Teams[Sales_Agent],Sales_Teams[Manager])</f>
        <v>Celia Rouche</v>
      </c>
      <c r="D647" t="str">
        <f>_xlfn.XLOOKUP(Sales_Pipeline[[#This Row],[Manager]],Sales_Teams[Manager],Sales_Teams[Regional_Office])</f>
        <v>West</v>
      </c>
      <c r="E647" t="s">
        <v>61</v>
      </c>
      <c r="F647" t="s">
        <v>66</v>
      </c>
      <c r="G647" t="str">
        <f>IFERROR(_xlfn.XLOOKUP(Sales_Pipeline[[#This Row],[Account]],Accounts!$A$2:$A$86,Accounts!$F$2:$F$86),"")</f>
        <v>United States</v>
      </c>
      <c r="H647" t="s">
        <v>57</v>
      </c>
      <c r="I647" s="3">
        <v>42764</v>
      </c>
      <c r="J647" s="3">
        <v>42880</v>
      </c>
      <c r="K647" s="8" t="str">
        <f>IF(Sales_Pipeline[[#This Row],[Close_Date]]="","",TEXT(Sales_Pipeline[[#This Row],[Close_Date]],"ddd"))</f>
        <v>Thu</v>
      </c>
      <c r="L647" s="8" t="str">
        <f>IF(Sales_Pipeline[[#This Row],[Close_Date]]="","",TEXT(Sales_Pipeline[[#This Row],[Close_Date]],"mmm"))</f>
        <v>May</v>
      </c>
      <c r="M647" s="8" t="str">
        <f>IF(Sales_Pipeline[[#This Row],[Close_Date]]="","","Q"&amp;ROUNDUP(MONTH(Sales_Pipeline[[#This Row],[Close_Date]])/3,0))</f>
        <v>Q2</v>
      </c>
      <c r="N647" s="2" cm="1">
        <f t="array" ref="N647">IFERROR(_xlfn.IFS(Sales_Pipeline[[#This Row],[Deal_Stage]]="Won",_xlfn.XLOOKUP(Sales_Pipeline[[#This Row],[Product]],Products!$A$2:$A$8,Products!$C$2:$C$8),Sales_Pipeline[[#This Row],[Deal_Stage]]="Lost",_xlfn.XLOOKUP(Sales_Pipeline[[#This Row],[Product]],Products!$A$2:$A$8,Products!$C$2:$C$8)),"")</f>
        <v>55</v>
      </c>
      <c r="O647" s="2">
        <v>64</v>
      </c>
    </row>
    <row r="648" spans="1:15" x14ac:dyDescent="0.3">
      <c r="A648" t="s">
        <v>794</v>
      </c>
      <c r="B648" t="s">
        <v>32</v>
      </c>
      <c r="C648" t="str">
        <f>_xlfn.XLOOKUP(Sales_Pipeline[[#This Row],[Sales_Agent]],Sales_Teams[Sales_Agent],Sales_Teams[Manager])</f>
        <v>Celia Rouche</v>
      </c>
      <c r="D648" t="str">
        <f>_xlfn.XLOOKUP(Sales_Pipeline[[#This Row],[Manager]],Sales_Teams[Manager],Sales_Teams[Regional_Office])</f>
        <v>West</v>
      </c>
      <c r="E648" t="s">
        <v>61</v>
      </c>
      <c r="F648" t="s">
        <v>70</v>
      </c>
      <c r="G648" t="str">
        <f>IFERROR(_xlfn.XLOOKUP(Sales_Pipeline[[#This Row],[Account]],Accounts!$A$2:$A$86,Accounts!$F$2:$F$86),"")</f>
        <v>United States</v>
      </c>
      <c r="H648" t="s">
        <v>57</v>
      </c>
      <c r="I648" s="3">
        <v>42764</v>
      </c>
      <c r="J648" s="3">
        <v>42891</v>
      </c>
      <c r="K648" s="8" t="str">
        <f>IF(Sales_Pipeline[[#This Row],[Close_Date]]="","",TEXT(Sales_Pipeline[[#This Row],[Close_Date]],"ddd"))</f>
        <v>Mon</v>
      </c>
      <c r="L648" s="8" t="str">
        <f>IF(Sales_Pipeline[[#This Row],[Close_Date]]="","",TEXT(Sales_Pipeline[[#This Row],[Close_Date]],"mmm"))</f>
        <v>Jun</v>
      </c>
      <c r="M648" s="8" t="str">
        <f>IF(Sales_Pipeline[[#This Row],[Close_Date]]="","","Q"&amp;ROUNDUP(MONTH(Sales_Pipeline[[#This Row],[Close_Date]])/3,0))</f>
        <v>Q2</v>
      </c>
      <c r="N648" s="2" cm="1">
        <f t="array" ref="N648">IFERROR(_xlfn.IFS(Sales_Pipeline[[#This Row],[Deal_Stage]]="Won",_xlfn.XLOOKUP(Sales_Pipeline[[#This Row],[Product]],Products!$A$2:$A$8,Products!$C$2:$C$8),Sales_Pipeline[[#This Row],[Deal_Stage]]="Lost",_xlfn.XLOOKUP(Sales_Pipeline[[#This Row],[Product]],Products!$A$2:$A$8,Products!$C$2:$C$8)),"")</f>
        <v>55</v>
      </c>
      <c r="O648" s="2">
        <v>55</v>
      </c>
    </row>
    <row r="649" spans="1:15" x14ac:dyDescent="0.3">
      <c r="A649" t="s">
        <v>795</v>
      </c>
      <c r="B649" t="s">
        <v>32</v>
      </c>
      <c r="C649" t="str">
        <f>_xlfn.XLOOKUP(Sales_Pipeline[[#This Row],[Sales_Agent]],Sales_Teams[Sales_Agent],Sales_Teams[Manager])</f>
        <v>Celia Rouche</v>
      </c>
      <c r="D649" t="str">
        <f>_xlfn.XLOOKUP(Sales_Pipeline[[#This Row],[Manager]],Sales_Teams[Manager],Sales_Teams[Regional_Office])</f>
        <v>West</v>
      </c>
      <c r="E649" t="s">
        <v>76</v>
      </c>
      <c r="F649" t="s">
        <v>166</v>
      </c>
      <c r="G649" t="str">
        <f>IFERROR(_xlfn.XLOOKUP(Sales_Pipeline[[#This Row],[Account]],Accounts!$A$2:$A$86,Accounts!$F$2:$F$86),"")</f>
        <v>United States</v>
      </c>
      <c r="H649" t="s">
        <v>57</v>
      </c>
      <c r="I649" s="3">
        <v>42764</v>
      </c>
      <c r="J649" s="3">
        <v>42807</v>
      </c>
      <c r="K649" s="8" t="str">
        <f>IF(Sales_Pipeline[[#This Row],[Close_Date]]="","",TEXT(Sales_Pipeline[[#This Row],[Close_Date]],"ddd"))</f>
        <v>Mon</v>
      </c>
      <c r="L649" s="8" t="str">
        <f>IF(Sales_Pipeline[[#This Row],[Close_Date]]="","",TEXT(Sales_Pipeline[[#This Row],[Close_Date]],"mmm"))</f>
        <v>Mar</v>
      </c>
      <c r="M649" s="8" t="str">
        <f>IF(Sales_Pipeline[[#This Row],[Close_Date]]="","","Q"&amp;ROUNDUP(MONTH(Sales_Pipeline[[#This Row],[Close_Date]])/3,0))</f>
        <v>Q1</v>
      </c>
      <c r="N649" s="2" cm="1">
        <f t="array" ref="N649">IFERROR(_xlfn.IFS(Sales_Pipeline[[#This Row],[Deal_Stage]]="Won",_xlfn.XLOOKUP(Sales_Pipeline[[#This Row],[Product]],Products!$A$2:$A$8,Products!$C$2:$C$8),Sales_Pipeline[[#This Row],[Deal_Stage]]="Lost",_xlfn.XLOOKUP(Sales_Pipeline[[#This Row],[Product]],Products!$A$2:$A$8,Products!$C$2:$C$8)),"")</f>
        <v>3393</v>
      </c>
      <c r="O649" s="2">
        <v>2970</v>
      </c>
    </row>
    <row r="650" spans="1:15" x14ac:dyDescent="0.3">
      <c r="A650" t="s">
        <v>796</v>
      </c>
      <c r="B650" t="s">
        <v>44</v>
      </c>
      <c r="C650" t="str">
        <f>_xlfn.XLOOKUP(Sales_Pipeline[[#This Row],[Sales_Agent]],Sales_Teams[Sales_Agent],Sales_Teams[Manager])</f>
        <v>Summer Sewald</v>
      </c>
      <c r="D650" t="str">
        <f>_xlfn.XLOOKUP(Sales_Pipeline[[#This Row],[Manager]],Sales_Teams[Manager],Sales_Teams[Regional_Office])</f>
        <v>West</v>
      </c>
      <c r="E650" t="s">
        <v>8953</v>
      </c>
      <c r="G650" t="str">
        <f>IFERROR(_xlfn.XLOOKUP(Sales_Pipeline[[#This Row],[Account]],Accounts!$A$2:$A$86,Accounts!$F$2:$F$86),"")</f>
        <v/>
      </c>
      <c r="H650" t="s">
        <v>77</v>
      </c>
      <c r="I650" s="3">
        <v>42764</v>
      </c>
      <c r="K650" s="8" t="str">
        <f>IF(Sales_Pipeline[[#This Row],[Close_Date]]="","",TEXT(Sales_Pipeline[[#This Row],[Close_Date]],"ddd"))</f>
        <v/>
      </c>
      <c r="L650" s="8" t="str">
        <f>IF(Sales_Pipeline[[#This Row],[Close_Date]]="","",TEXT(Sales_Pipeline[[#This Row],[Close_Date]],"mmm"))</f>
        <v/>
      </c>
      <c r="M650" s="8" t="str">
        <f>IF(Sales_Pipeline[[#This Row],[Close_Date]]="","","Q"&amp;ROUNDUP(MONTH(Sales_Pipeline[[#This Row],[Close_Date]])/3,0))</f>
        <v/>
      </c>
      <c r="N650" s="2" t="str" cm="1">
        <f t="array" ref="N650">IFERROR(_xlfn.IFS(Sales_Pipeline[[#This Row],[Deal_Stage]]="Won",_xlfn.XLOOKUP(Sales_Pipeline[[#This Row],[Product]],Products!$A$2:$A$8,Products!$C$2:$C$8),Sales_Pipeline[[#This Row],[Deal_Stage]]="Lost",_xlfn.XLOOKUP(Sales_Pipeline[[#This Row],[Product]],Products!$A$2:$A$8,Products!$C$2:$C$8)),"")</f>
        <v/>
      </c>
      <c r="O650" s="2">
        <v>0</v>
      </c>
    </row>
    <row r="651" spans="1:15" x14ac:dyDescent="0.3">
      <c r="A651" t="s">
        <v>797</v>
      </c>
      <c r="B651" t="s">
        <v>6</v>
      </c>
      <c r="C651" t="str">
        <f>_xlfn.XLOOKUP(Sales_Pipeline[[#This Row],[Sales_Agent]],Sales_Teams[Sales_Agent],Sales_Teams[Manager])</f>
        <v>Dustin Brinkmann</v>
      </c>
      <c r="D651" t="str">
        <f>_xlfn.XLOOKUP(Sales_Pipeline[[#This Row],[Manager]],Sales_Teams[Manager],Sales_Teams[Regional_Office])</f>
        <v>Central</v>
      </c>
      <c r="E651" t="s">
        <v>61</v>
      </c>
      <c r="F651" t="s">
        <v>247</v>
      </c>
      <c r="G651" t="str">
        <f>IFERROR(_xlfn.XLOOKUP(Sales_Pipeline[[#This Row],[Account]],Accounts!$A$2:$A$86,Accounts!$F$2:$F$86),"")</f>
        <v>United States</v>
      </c>
      <c r="H651" t="s">
        <v>82</v>
      </c>
      <c r="I651" s="3">
        <v>42765</v>
      </c>
      <c r="J651" s="3">
        <v>42874</v>
      </c>
      <c r="K651" s="8" t="str">
        <f>IF(Sales_Pipeline[[#This Row],[Close_Date]]="","",TEXT(Sales_Pipeline[[#This Row],[Close_Date]],"ddd"))</f>
        <v>Fri</v>
      </c>
      <c r="L651" s="8" t="str">
        <f>IF(Sales_Pipeline[[#This Row],[Close_Date]]="","",TEXT(Sales_Pipeline[[#This Row],[Close_Date]],"mmm"))</f>
        <v>May</v>
      </c>
      <c r="M651" s="8" t="str">
        <f>IF(Sales_Pipeline[[#This Row],[Close_Date]]="","","Q"&amp;ROUNDUP(MONTH(Sales_Pipeline[[#This Row],[Close_Date]])/3,0))</f>
        <v>Q2</v>
      </c>
      <c r="N651" s="2" cm="1">
        <f t="array" ref="N651">IFERROR(_xlfn.IFS(Sales_Pipeline[[#This Row],[Deal_Stage]]="Won",_xlfn.XLOOKUP(Sales_Pipeline[[#This Row],[Product]],Products!$A$2:$A$8,Products!$C$2:$C$8),Sales_Pipeline[[#This Row],[Deal_Stage]]="Lost",_xlfn.XLOOKUP(Sales_Pipeline[[#This Row],[Product]],Products!$A$2:$A$8,Products!$C$2:$C$8)),"")</f>
        <v>55</v>
      </c>
      <c r="O651" s="2">
        <v>0</v>
      </c>
    </row>
    <row r="652" spans="1:15" x14ac:dyDescent="0.3">
      <c r="A652" t="s">
        <v>798</v>
      </c>
      <c r="B652" t="s">
        <v>20</v>
      </c>
      <c r="C652" t="str">
        <f>_xlfn.XLOOKUP(Sales_Pipeline[[#This Row],[Sales_Agent]],Sales_Teams[Sales_Agent],Sales_Teams[Manager])</f>
        <v>Cara Losch</v>
      </c>
      <c r="D652" t="str">
        <f>_xlfn.XLOOKUP(Sales_Pipeline[[#This Row],[Manager]],Sales_Teams[Manager],Sales_Teams[Regional_Office])</f>
        <v>East</v>
      </c>
      <c r="E652" t="s">
        <v>8953</v>
      </c>
      <c r="F652" t="s">
        <v>209</v>
      </c>
      <c r="G652" t="str">
        <f>IFERROR(_xlfn.XLOOKUP(Sales_Pipeline[[#This Row],[Account]],Accounts!$A$2:$A$86,Accounts!$F$2:$F$86),"")</f>
        <v>United States</v>
      </c>
      <c r="H652" t="s">
        <v>57</v>
      </c>
      <c r="I652" s="3">
        <v>42765</v>
      </c>
      <c r="J652" s="3">
        <v>42868</v>
      </c>
      <c r="K652" s="8" t="str">
        <f>IF(Sales_Pipeline[[#This Row],[Close_Date]]="","",TEXT(Sales_Pipeline[[#This Row],[Close_Date]],"ddd"))</f>
        <v>Sat</v>
      </c>
      <c r="L652" s="8" t="str">
        <f>IF(Sales_Pipeline[[#This Row],[Close_Date]]="","",TEXT(Sales_Pipeline[[#This Row],[Close_Date]],"mmm"))</f>
        <v>May</v>
      </c>
      <c r="M652" s="8" t="str">
        <f>IF(Sales_Pipeline[[#This Row],[Close_Date]]="","","Q"&amp;ROUNDUP(MONTH(Sales_Pipeline[[#This Row],[Close_Date]])/3,0))</f>
        <v>Q2</v>
      </c>
      <c r="N652" s="2" cm="1">
        <f t="array" ref="N652">IFERROR(_xlfn.IFS(Sales_Pipeline[[#This Row],[Deal_Stage]]="Won",_xlfn.XLOOKUP(Sales_Pipeline[[#This Row],[Product]],Products!$A$2:$A$8,Products!$C$2:$C$8),Sales_Pipeline[[#This Row],[Deal_Stage]]="Lost",_xlfn.XLOOKUP(Sales_Pipeline[[#This Row],[Product]],Products!$A$2:$A$8,Products!$C$2:$C$8)),"")</f>
        <v>4821</v>
      </c>
      <c r="O652" s="2">
        <v>5035</v>
      </c>
    </row>
    <row r="653" spans="1:15" x14ac:dyDescent="0.3">
      <c r="A653" t="s">
        <v>799</v>
      </c>
      <c r="B653" t="s">
        <v>15</v>
      </c>
      <c r="C653" t="str">
        <f>_xlfn.XLOOKUP(Sales_Pipeline[[#This Row],[Sales_Agent]],Sales_Teams[Sales_Agent],Sales_Teams[Manager])</f>
        <v>Melvin Marxen</v>
      </c>
      <c r="D653" t="str">
        <f>_xlfn.XLOOKUP(Sales_Pipeline[[#This Row],[Manager]],Sales_Teams[Manager],Sales_Teams[Regional_Office])</f>
        <v>Central</v>
      </c>
      <c r="E653" t="s">
        <v>8953</v>
      </c>
      <c r="F653" t="s">
        <v>223</v>
      </c>
      <c r="G653" t="str">
        <f>IFERROR(_xlfn.XLOOKUP(Sales_Pipeline[[#This Row],[Account]],Accounts!$A$2:$A$86,Accounts!$F$2:$F$86),"")</f>
        <v>United States</v>
      </c>
      <c r="H653" t="s">
        <v>82</v>
      </c>
      <c r="I653" s="3">
        <v>42765</v>
      </c>
      <c r="J653" s="3">
        <v>42886</v>
      </c>
      <c r="K653" s="8" t="str">
        <f>IF(Sales_Pipeline[[#This Row],[Close_Date]]="","",TEXT(Sales_Pipeline[[#This Row],[Close_Date]],"ddd"))</f>
        <v>Wed</v>
      </c>
      <c r="L653" s="8" t="str">
        <f>IF(Sales_Pipeline[[#This Row],[Close_Date]]="","",TEXT(Sales_Pipeline[[#This Row],[Close_Date]],"mmm"))</f>
        <v>May</v>
      </c>
      <c r="M653" s="8" t="str">
        <f>IF(Sales_Pipeline[[#This Row],[Close_Date]]="","","Q"&amp;ROUNDUP(MONTH(Sales_Pipeline[[#This Row],[Close_Date]])/3,0))</f>
        <v>Q2</v>
      </c>
      <c r="N653" s="2" cm="1">
        <f t="array" ref="N653">IFERROR(_xlfn.IFS(Sales_Pipeline[[#This Row],[Deal_Stage]]="Won",_xlfn.XLOOKUP(Sales_Pipeline[[#This Row],[Product]],Products!$A$2:$A$8,Products!$C$2:$C$8),Sales_Pipeline[[#This Row],[Deal_Stage]]="Lost",_xlfn.XLOOKUP(Sales_Pipeline[[#This Row],[Product]],Products!$A$2:$A$8,Products!$C$2:$C$8)),"")</f>
        <v>4821</v>
      </c>
      <c r="O653" s="2">
        <v>0</v>
      </c>
    </row>
    <row r="654" spans="1:15" x14ac:dyDescent="0.3">
      <c r="A654" t="s">
        <v>800</v>
      </c>
      <c r="B654" t="s">
        <v>15</v>
      </c>
      <c r="C654" t="str">
        <f>_xlfn.XLOOKUP(Sales_Pipeline[[#This Row],[Sales_Agent]],Sales_Teams[Sales_Agent],Sales_Teams[Manager])</f>
        <v>Melvin Marxen</v>
      </c>
      <c r="D654" t="str">
        <f>_xlfn.XLOOKUP(Sales_Pipeline[[#This Row],[Manager]],Sales_Teams[Manager],Sales_Teams[Regional_Office])</f>
        <v>Central</v>
      </c>
      <c r="E654" t="s">
        <v>8953</v>
      </c>
      <c r="F654" t="s">
        <v>155</v>
      </c>
      <c r="G654" t="str">
        <f>IFERROR(_xlfn.XLOOKUP(Sales_Pipeline[[#This Row],[Account]],Accounts!$A$2:$A$86,Accounts!$F$2:$F$86),"")</f>
        <v>United States</v>
      </c>
      <c r="H654" t="s">
        <v>57</v>
      </c>
      <c r="I654" s="3">
        <v>42765</v>
      </c>
      <c r="J654" s="3">
        <v>42804</v>
      </c>
      <c r="K654" s="8" t="str">
        <f>IF(Sales_Pipeline[[#This Row],[Close_Date]]="","",TEXT(Sales_Pipeline[[#This Row],[Close_Date]],"ddd"))</f>
        <v>Fri</v>
      </c>
      <c r="L654" s="8" t="str">
        <f>IF(Sales_Pipeline[[#This Row],[Close_Date]]="","",TEXT(Sales_Pipeline[[#This Row],[Close_Date]],"mmm"))</f>
        <v>Mar</v>
      </c>
      <c r="M654" s="8" t="str">
        <f>IF(Sales_Pipeline[[#This Row],[Close_Date]]="","","Q"&amp;ROUNDUP(MONTH(Sales_Pipeline[[#This Row],[Close_Date]])/3,0))</f>
        <v>Q1</v>
      </c>
      <c r="N654" s="2" cm="1">
        <f t="array" ref="N654">IFERROR(_xlfn.IFS(Sales_Pipeline[[#This Row],[Deal_Stage]]="Won",_xlfn.XLOOKUP(Sales_Pipeline[[#This Row],[Product]],Products!$A$2:$A$8,Products!$C$2:$C$8),Sales_Pipeline[[#This Row],[Deal_Stage]]="Lost",_xlfn.XLOOKUP(Sales_Pipeline[[#This Row],[Product]],Products!$A$2:$A$8,Products!$C$2:$C$8)),"")</f>
        <v>4821</v>
      </c>
      <c r="O654" s="2">
        <v>4774</v>
      </c>
    </row>
    <row r="655" spans="1:15" x14ac:dyDescent="0.3">
      <c r="A655" t="s">
        <v>801</v>
      </c>
      <c r="B655" t="s">
        <v>38</v>
      </c>
      <c r="C655" t="str">
        <f>_xlfn.XLOOKUP(Sales_Pipeline[[#This Row],[Sales_Agent]],Sales_Teams[Sales_Agent],Sales_Teams[Manager])</f>
        <v>Celia Rouche</v>
      </c>
      <c r="D655" t="str">
        <f>_xlfn.XLOOKUP(Sales_Pipeline[[#This Row],[Manager]],Sales_Teams[Manager],Sales_Teams[Regional_Office])</f>
        <v>West</v>
      </c>
      <c r="E655" t="s">
        <v>163</v>
      </c>
      <c r="G655" t="str">
        <f>IFERROR(_xlfn.XLOOKUP(Sales_Pipeline[[#This Row],[Account]],Accounts!$A$2:$A$86,Accounts!$F$2:$F$86),"")</f>
        <v/>
      </c>
      <c r="H655" t="s">
        <v>77</v>
      </c>
      <c r="I655" s="3">
        <v>42765</v>
      </c>
      <c r="K655" s="8" t="str">
        <f>IF(Sales_Pipeline[[#This Row],[Close_Date]]="","",TEXT(Sales_Pipeline[[#This Row],[Close_Date]],"ddd"))</f>
        <v/>
      </c>
      <c r="L655" s="8" t="str">
        <f>IF(Sales_Pipeline[[#This Row],[Close_Date]]="","",TEXT(Sales_Pipeline[[#This Row],[Close_Date]],"mmm"))</f>
        <v/>
      </c>
      <c r="M655" s="8" t="str">
        <f>IF(Sales_Pipeline[[#This Row],[Close_Date]]="","","Q"&amp;ROUNDUP(MONTH(Sales_Pipeline[[#This Row],[Close_Date]])/3,0))</f>
        <v/>
      </c>
      <c r="N655" s="2" t="str" cm="1">
        <f t="array" ref="N655">IFERROR(_xlfn.IFS(Sales_Pipeline[[#This Row],[Deal_Stage]]="Won",_xlfn.XLOOKUP(Sales_Pipeline[[#This Row],[Product]],Products!$A$2:$A$8,Products!$C$2:$C$8),Sales_Pipeline[[#This Row],[Deal_Stage]]="Lost",_xlfn.XLOOKUP(Sales_Pipeline[[#This Row],[Product]],Products!$A$2:$A$8,Products!$C$2:$C$8)),"")</f>
        <v/>
      </c>
      <c r="O655" s="2">
        <v>0</v>
      </c>
    </row>
    <row r="656" spans="1:15" x14ac:dyDescent="0.3">
      <c r="A656" t="s">
        <v>802</v>
      </c>
      <c r="B656" t="s">
        <v>40</v>
      </c>
      <c r="C656" t="str">
        <f>_xlfn.XLOOKUP(Sales_Pipeline[[#This Row],[Sales_Agent]],Sales_Teams[Sales_Agent],Sales_Teams[Manager])</f>
        <v>Summer Sewald</v>
      </c>
      <c r="D656" t="str">
        <f>_xlfn.XLOOKUP(Sales_Pipeline[[#This Row],[Manager]],Sales_Teams[Manager],Sales_Teams[Regional_Office])</f>
        <v>West</v>
      </c>
      <c r="E656" t="s">
        <v>84</v>
      </c>
      <c r="F656" t="s">
        <v>173</v>
      </c>
      <c r="G656" t="str">
        <f>IFERROR(_xlfn.XLOOKUP(Sales_Pipeline[[#This Row],[Account]],Accounts!$A$2:$A$86,Accounts!$F$2:$F$86),"")</f>
        <v>United States</v>
      </c>
      <c r="H656" t="s">
        <v>57</v>
      </c>
      <c r="I656" s="3">
        <v>42765</v>
      </c>
      <c r="J656" s="3">
        <v>42871</v>
      </c>
      <c r="K656" s="8" t="str">
        <f>IF(Sales_Pipeline[[#This Row],[Close_Date]]="","",TEXT(Sales_Pipeline[[#This Row],[Close_Date]],"ddd"))</f>
        <v>Tue</v>
      </c>
      <c r="L656" s="8" t="str">
        <f>IF(Sales_Pipeline[[#This Row],[Close_Date]]="","",TEXT(Sales_Pipeline[[#This Row],[Close_Date]],"mmm"))</f>
        <v>May</v>
      </c>
      <c r="M656" s="8" t="str">
        <f>IF(Sales_Pipeline[[#This Row],[Close_Date]]="","","Q"&amp;ROUNDUP(MONTH(Sales_Pipeline[[#This Row],[Close_Date]])/3,0))</f>
        <v>Q2</v>
      </c>
      <c r="N656" s="2" cm="1">
        <f t="array" ref="N656">IFERROR(_xlfn.IFS(Sales_Pipeline[[#This Row],[Deal_Stage]]="Won",_xlfn.XLOOKUP(Sales_Pipeline[[#This Row],[Product]],Products!$A$2:$A$8,Products!$C$2:$C$8),Sales_Pipeline[[#This Row],[Deal_Stage]]="Lost",_xlfn.XLOOKUP(Sales_Pipeline[[#This Row],[Product]],Products!$A$2:$A$8,Products!$C$2:$C$8)),"")</f>
        <v>5482</v>
      </c>
      <c r="O656" s="2">
        <v>5390</v>
      </c>
    </row>
    <row r="657" spans="1:15" x14ac:dyDescent="0.3">
      <c r="A657" t="s">
        <v>803</v>
      </c>
      <c r="B657" t="s">
        <v>12</v>
      </c>
      <c r="C657" t="str">
        <f>_xlfn.XLOOKUP(Sales_Pipeline[[#This Row],[Sales_Agent]],Sales_Teams[Sales_Agent],Sales_Teams[Manager])</f>
        <v>Melvin Marxen</v>
      </c>
      <c r="D657" t="str">
        <f>_xlfn.XLOOKUP(Sales_Pipeline[[#This Row],[Manager]],Sales_Teams[Manager],Sales_Teams[Regional_Office])</f>
        <v>Central</v>
      </c>
      <c r="E657" t="s">
        <v>55</v>
      </c>
      <c r="F657" t="s">
        <v>64</v>
      </c>
      <c r="G657" t="str">
        <f>IFERROR(_xlfn.XLOOKUP(Sales_Pipeline[[#This Row],[Account]],Accounts!$A$2:$A$86,Accounts!$F$2:$F$86),"")</f>
        <v>United States</v>
      </c>
      <c r="H657" t="s">
        <v>57</v>
      </c>
      <c r="I657" s="3">
        <v>42765</v>
      </c>
      <c r="J657" s="3">
        <v>42892</v>
      </c>
      <c r="K657" s="8" t="str">
        <f>IF(Sales_Pipeline[[#This Row],[Close_Date]]="","",TEXT(Sales_Pipeline[[#This Row],[Close_Date]],"ddd"))</f>
        <v>Tue</v>
      </c>
      <c r="L657" s="8" t="str">
        <f>IF(Sales_Pipeline[[#This Row],[Close_Date]]="","",TEXT(Sales_Pipeline[[#This Row],[Close_Date]],"mmm"))</f>
        <v>Jun</v>
      </c>
      <c r="M657" s="8" t="str">
        <f>IF(Sales_Pipeline[[#This Row],[Close_Date]]="","","Q"&amp;ROUNDUP(MONTH(Sales_Pipeline[[#This Row],[Close_Date]])/3,0))</f>
        <v>Q2</v>
      </c>
      <c r="N657" s="2" cm="1">
        <f t="array" ref="N657">IFERROR(_xlfn.IFS(Sales_Pipeline[[#This Row],[Deal_Stage]]="Won",_xlfn.XLOOKUP(Sales_Pipeline[[#This Row],[Product]],Products!$A$2:$A$8,Products!$C$2:$C$8),Sales_Pipeline[[#This Row],[Deal_Stage]]="Lost",_xlfn.XLOOKUP(Sales_Pipeline[[#This Row],[Product]],Products!$A$2:$A$8,Products!$C$2:$C$8)),"")</f>
        <v>1096</v>
      </c>
      <c r="O657" s="2">
        <v>1190</v>
      </c>
    </row>
    <row r="658" spans="1:15" x14ac:dyDescent="0.3">
      <c r="A658" t="s">
        <v>804</v>
      </c>
      <c r="B658" t="s">
        <v>9</v>
      </c>
      <c r="C658" t="str">
        <f>_xlfn.XLOOKUP(Sales_Pipeline[[#This Row],[Sales_Agent]],Sales_Teams[Sales_Agent],Sales_Teams[Manager])</f>
        <v>Dustin Brinkmann</v>
      </c>
      <c r="D658" t="str">
        <f>_xlfn.XLOOKUP(Sales_Pipeline[[#This Row],[Manager]],Sales_Teams[Manager],Sales_Teams[Regional_Office])</f>
        <v>Central</v>
      </c>
      <c r="E658" t="s">
        <v>84</v>
      </c>
      <c r="F658" t="s">
        <v>318</v>
      </c>
      <c r="G658" t="str">
        <f>IFERROR(_xlfn.XLOOKUP(Sales_Pipeline[[#This Row],[Account]],Accounts!$A$2:$A$86,Accounts!$F$2:$F$86),"")</f>
        <v>Kenya</v>
      </c>
      <c r="H658" t="s">
        <v>57</v>
      </c>
      <c r="I658" s="3">
        <v>42765</v>
      </c>
      <c r="J658" s="3">
        <v>42869</v>
      </c>
      <c r="K658" s="8" t="str">
        <f>IF(Sales_Pipeline[[#This Row],[Close_Date]]="","",TEXT(Sales_Pipeline[[#This Row],[Close_Date]],"ddd"))</f>
        <v>Sun</v>
      </c>
      <c r="L658" s="8" t="str">
        <f>IF(Sales_Pipeline[[#This Row],[Close_Date]]="","",TEXT(Sales_Pipeline[[#This Row],[Close_Date]],"mmm"))</f>
        <v>May</v>
      </c>
      <c r="M658" s="8" t="str">
        <f>IF(Sales_Pipeline[[#This Row],[Close_Date]]="","","Q"&amp;ROUNDUP(MONTH(Sales_Pipeline[[#This Row],[Close_Date]])/3,0))</f>
        <v>Q2</v>
      </c>
      <c r="N658" s="2" cm="1">
        <f t="array" ref="N658">IFERROR(_xlfn.IFS(Sales_Pipeline[[#This Row],[Deal_Stage]]="Won",_xlfn.XLOOKUP(Sales_Pipeline[[#This Row],[Product]],Products!$A$2:$A$8,Products!$C$2:$C$8),Sales_Pipeline[[#This Row],[Deal_Stage]]="Lost",_xlfn.XLOOKUP(Sales_Pipeline[[#This Row],[Product]],Products!$A$2:$A$8,Products!$C$2:$C$8)),"")</f>
        <v>5482</v>
      </c>
      <c r="O658" s="2">
        <v>5755</v>
      </c>
    </row>
    <row r="659" spans="1:15" x14ac:dyDescent="0.3">
      <c r="A659" t="s">
        <v>805</v>
      </c>
      <c r="B659" t="s">
        <v>35</v>
      </c>
      <c r="C659" t="str">
        <f>_xlfn.XLOOKUP(Sales_Pipeline[[#This Row],[Sales_Agent]],Sales_Teams[Sales_Agent],Sales_Teams[Manager])</f>
        <v>Celia Rouche</v>
      </c>
      <c r="D659" t="str">
        <f>_xlfn.XLOOKUP(Sales_Pipeline[[#This Row],[Manager]],Sales_Teams[Manager],Sales_Teams[Regional_Office])</f>
        <v>West</v>
      </c>
      <c r="E659" t="s">
        <v>8953</v>
      </c>
      <c r="F659" t="s">
        <v>92</v>
      </c>
      <c r="G659" t="str">
        <f>IFERROR(_xlfn.XLOOKUP(Sales_Pipeline[[#This Row],[Account]],Accounts!$A$2:$A$86,Accounts!$F$2:$F$86),"")</f>
        <v>United States</v>
      </c>
      <c r="H659" t="s">
        <v>57</v>
      </c>
      <c r="I659" s="3">
        <v>42765</v>
      </c>
      <c r="J659" s="3">
        <v>42899</v>
      </c>
      <c r="K659" s="8" t="str">
        <f>IF(Sales_Pipeline[[#This Row],[Close_Date]]="","",TEXT(Sales_Pipeline[[#This Row],[Close_Date]],"ddd"))</f>
        <v>Tue</v>
      </c>
      <c r="L659" s="8" t="str">
        <f>IF(Sales_Pipeline[[#This Row],[Close_Date]]="","",TEXT(Sales_Pipeline[[#This Row],[Close_Date]],"mmm"))</f>
        <v>Jun</v>
      </c>
      <c r="M659" s="8" t="str">
        <f>IF(Sales_Pipeline[[#This Row],[Close_Date]]="","","Q"&amp;ROUNDUP(MONTH(Sales_Pipeline[[#This Row],[Close_Date]])/3,0))</f>
        <v>Q2</v>
      </c>
      <c r="N659" s="2" cm="1">
        <f t="array" ref="N659">IFERROR(_xlfn.IFS(Sales_Pipeline[[#This Row],[Deal_Stage]]="Won",_xlfn.XLOOKUP(Sales_Pipeline[[#This Row],[Product]],Products!$A$2:$A$8,Products!$C$2:$C$8),Sales_Pipeline[[#This Row],[Deal_Stage]]="Lost",_xlfn.XLOOKUP(Sales_Pipeline[[#This Row],[Product]],Products!$A$2:$A$8,Products!$C$2:$C$8)),"")</f>
        <v>4821</v>
      </c>
      <c r="O659" s="2">
        <v>4933</v>
      </c>
    </row>
    <row r="660" spans="1:15" x14ac:dyDescent="0.3">
      <c r="A660" t="s">
        <v>806</v>
      </c>
      <c r="B660" t="s">
        <v>7</v>
      </c>
      <c r="C660" t="str">
        <f>_xlfn.XLOOKUP(Sales_Pipeline[[#This Row],[Sales_Agent]],Sales_Teams[Sales_Agent],Sales_Teams[Manager])</f>
        <v>Dustin Brinkmann</v>
      </c>
      <c r="D660" t="str">
        <f>_xlfn.XLOOKUP(Sales_Pipeline[[#This Row],[Manager]],Sales_Teams[Manager],Sales_Teams[Regional_Office])</f>
        <v>Central</v>
      </c>
      <c r="E660" t="s">
        <v>76</v>
      </c>
      <c r="F660" t="s">
        <v>68</v>
      </c>
      <c r="G660" t="str">
        <f>IFERROR(_xlfn.XLOOKUP(Sales_Pipeline[[#This Row],[Account]],Accounts!$A$2:$A$86,Accounts!$F$2:$F$86),"")</f>
        <v>United States</v>
      </c>
      <c r="H660" t="s">
        <v>57</v>
      </c>
      <c r="I660" s="3">
        <v>42765</v>
      </c>
      <c r="J660" s="3">
        <v>42890</v>
      </c>
      <c r="K660" s="8" t="str">
        <f>IF(Sales_Pipeline[[#This Row],[Close_Date]]="","",TEXT(Sales_Pipeline[[#This Row],[Close_Date]],"ddd"))</f>
        <v>Sun</v>
      </c>
      <c r="L660" s="8" t="str">
        <f>IF(Sales_Pipeline[[#This Row],[Close_Date]]="","",TEXT(Sales_Pipeline[[#This Row],[Close_Date]],"mmm"))</f>
        <v>Jun</v>
      </c>
      <c r="M660" s="8" t="str">
        <f>IF(Sales_Pipeline[[#This Row],[Close_Date]]="","","Q"&amp;ROUNDUP(MONTH(Sales_Pipeline[[#This Row],[Close_Date]])/3,0))</f>
        <v>Q2</v>
      </c>
      <c r="N660" s="2" cm="1">
        <f t="array" ref="N660">IFERROR(_xlfn.IFS(Sales_Pipeline[[#This Row],[Deal_Stage]]="Won",_xlfn.XLOOKUP(Sales_Pipeline[[#This Row],[Product]],Products!$A$2:$A$8,Products!$C$2:$C$8),Sales_Pipeline[[#This Row],[Deal_Stage]]="Lost",_xlfn.XLOOKUP(Sales_Pipeline[[#This Row],[Product]],Products!$A$2:$A$8,Products!$C$2:$C$8)),"")</f>
        <v>3393</v>
      </c>
      <c r="O660" s="2">
        <v>3642</v>
      </c>
    </row>
    <row r="661" spans="1:15" x14ac:dyDescent="0.3">
      <c r="A661" t="s">
        <v>807</v>
      </c>
      <c r="B661" t="s">
        <v>32</v>
      </c>
      <c r="C661" t="str">
        <f>_xlfn.XLOOKUP(Sales_Pipeline[[#This Row],[Sales_Agent]],Sales_Teams[Sales_Agent],Sales_Teams[Manager])</f>
        <v>Celia Rouche</v>
      </c>
      <c r="D661" t="str">
        <f>_xlfn.XLOOKUP(Sales_Pipeline[[#This Row],[Manager]],Sales_Teams[Manager],Sales_Teams[Regional_Office])</f>
        <v>West</v>
      </c>
      <c r="E661" t="s">
        <v>61</v>
      </c>
      <c r="F661" t="s">
        <v>328</v>
      </c>
      <c r="G661" t="str">
        <f>IFERROR(_xlfn.XLOOKUP(Sales_Pipeline[[#This Row],[Account]],Accounts!$A$2:$A$86,Accounts!$F$2:$F$86),"")</f>
        <v>United States</v>
      </c>
      <c r="H661" t="s">
        <v>82</v>
      </c>
      <c r="I661" s="3">
        <v>42765</v>
      </c>
      <c r="J661" s="3">
        <v>42862</v>
      </c>
      <c r="K661" s="8" t="str">
        <f>IF(Sales_Pipeline[[#This Row],[Close_Date]]="","",TEXT(Sales_Pipeline[[#This Row],[Close_Date]],"ddd"))</f>
        <v>Sun</v>
      </c>
      <c r="L661" s="8" t="str">
        <f>IF(Sales_Pipeline[[#This Row],[Close_Date]]="","",TEXT(Sales_Pipeline[[#This Row],[Close_Date]],"mmm"))</f>
        <v>May</v>
      </c>
      <c r="M661" s="8" t="str">
        <f>IF(Sales_Pipeline[[#This Row],[Close_Date]]="","","Q"&amp;ROUNDUP(MONTH(Sales_Pipeline[[#This Row],[Close_Date]])/3,0))</f>
        <v>Q2</v>
      </c>
      <c r="N661" s="2" cm="1">
        <f t="array" ref="N661">IFERROR(_xlfn.IFS(Sales_Pipeline[[#This Row],[Deal_Stage]]="Won",_xlfn.XLOOKUP(Sales_Pipeline[[#This Row],[Product]],Products!$A$2:$A$8,Products!$C$2:$C$8),Sales_Pipeline[[#This Row],[Deal_Stage]]="Lost",_xlfn.XLOOKUP(Sales_Pipeline[[#This Row],[Product]],Products!$A$2:$A$8,Products!$C$2:$C$8)),"")</f>
        <v>55</v>
      </c>
      <c r="O661" s="2">
        <v>0</v>
      </c>
    </row>
    <row r="662" spans="1:15" x14ac:dyDescent="0.3">
      <c r="A662" t="s">
        <v>808</v>
      </c>
      <c r="B662" t="s">
        <v>27</v>
      </c>
      <c r="C662" t="str">
        <f>_xlfn.XLOOKUP(Sales_Pipeline[[#This Row],[Sales_Agent]],Sales_Teams[Sales_Agent],Sales_Teams[Manager])</f>
        <v>Rocco Neubert</v>
      </c>
      <c r="D662" t="str">
        <f>_xlfn.XLOOKUP(Sales_Pipeline[[#This Row],[Manager]],Sales_Teams[Manager],Sales_Teams[Regional_Office])</f>
        <v>East</v>
      </c>
      <c r="E662" t="s">
        <v>76</v>
      </c>
      <c r="F662" t="s">
        <v>173</v>
      </c>
      <c r="G662" t="str">
        <f>IFERROR(_xlfn.XLOOKUP(Sales_Pipeline[[#This Row],[Account]],Accounts!$A$2:$A$86,Accounts!$F$2:$F$86),"")</f>
        <v>United States</v>
      </c>
      <c r="H662" t="s">
        <v>57</v>
      </c>
      <c r="I662" s="3">
        <v>42766</v>
      </c>
      <c r="J662" s="3">
        <v>42811</v>
      </c>
      <c r="K662" s="8" t="str">
        <f>IF(Sales_Pipeline[[#This Row],[Close_Date]]="","",TEXT(Sales_Pipeline[[#This Row],[Close_Date]],"ddd"))</f>
        <v>Fri</v>
      </c>
      <c r="L662" s="8" t="str">
        <f>IF(Sales_Pipeline[[#This Row],[Close_Date]]="","",TEXT(Sales_Pipeline[[#This Row],[Close_Date]],"mmm"))</f>
        <v>Mar</v>
      </c>
      <c r="M662" s="8" t="str">
        <f>IF(Sales_Pipeline[[#This Row],[Close_Date]]="","","Q"&amp;ROUNDUP(MONTH(Sales_Pipeline[[#This Row],[Close_Date]])/3,0))</f>
        <v>Q1</v>
      </c>
      <c r="N662" s="2" cm="1">
        <f t="array" ref="N662">IFERROR(_xlfn.IFS(Sales_Pipeline[[#This Row],[Deal_Stage]]="Won",_xlfn.XLOOKUP(Sales_Pipeline[[#This Row],[Product]],Products!$A$2:$A$8,Products!$C$2:$C$8),Sales_Pipeline[[#This Row],[Deal_Stage]]="Lost",_xlfn.XLOOKUP(Sales_Pipeline[[#This Row],[Product]],Products!$A$2:$A$8,Products!$C$2:$C$8)),"")</f>
        <v>3393</v>
      </c>
      <c r="O662" s="2">
        <v>2923</v>
      </c>
    </row>
    <row r="663" spans="1:15" x14ac:dyDescent="0.3">
      <c r="A663" t="s">
        <v>809</v>
      </c>
      <c r="B663" t="s">
        <v>20</v>
      </c>
      <c r="C663" t="str">
        <f>_xlfn.XLOOKUP(Sales_Pipeline[[#This Row],[Sales_Agent]],Sales_Teams[Sales_Agent],Sales_Teams[Manager])</f>
        <v>Cara Losch</v>
      </c>
      <c r="D663" t="str">
        <f>_xlfn.XLOOKUP(Sales_Pipeline[[#This Row],[Manager]],Sales_Teams[Manager],Sales_Teams[Regional_Office])</f>
        <v>East</v>
      </c>
      <c r="E663" t="s">
        <v>63</v>
      </c>
      <c r="G663" t="str">
        <f>IFERROR(_xlfn.XLOOKUP(Sales_Pipeline[[#This Row],[Account]],Accounts!$A$2:$A$86,Accounts!$F$2:$F$86),"")</f>
        <v/>
      </c>
      <c r="H663" t="s">
        <v>77</v>
      </c>
      <c r="I663" s="3">
        <v>42766</v>
      </c>
      <c r="K663" s="8" t="str">
        <f>IF(Sales_Pipeline[[#This Row],[Close_Date]]="","",TEXT(Sales_Pipeline[[#This Row],[Close_Date]],"ddd"))</f>
        <v/>
      </c>
      <c r="L663" s="8" t="str">
        <f>IF(Sales_Pipeline[[#This Row],[Close_Date]]="","",TEXT(Sales_Pipeline[[#This Row],[Close_Date]],"mmm"))</f>
        <v/>
      </c>
      <c r="M663" s="8" t="str">
        <f>IF(Sales_Pipeline[[#This Row],[Close_Date]]="","","Q"&amp;ROUNDUP(MONTH(Sales_Pipeline[[#This Row],[Close_Date]])/3,0))</f>
        <v/>
      </c>
      <c r="N663" s="2" t="str" cm="1">
        <f t="array" ref="N663">IFERROR(_xlfn.IFS(Sales_Pipeline[[#This Row],[Deal_Stage]]="Won",_xlfn.XLOOKUP(Sales_Pipeline[[#This Row],[Product]],Products!$A$2:$A$8,Products!$C$2:$C$8),Sales_Pipeline[[#This Row],[Deal_Stage]]="Lost",_xlfn.XLOOKUP(Sales_Pipeline[[#This Row],[Product]],Products!$A$2:$A$8,Products!$C$2:$C$8)),"")</f>
        <v/>
      </c>
      <c r="O663" s="2">
        <v>0</v>
      </c>
    </row>
    <row r="664" spans="1:15" x14ac:dyDescent="0.3">
      <c r="A664" t="s">
        <v>810</v>
      </c>
      <c r="B664" t="s">
        <v>25</v>
      </c>
      <c r="C664" t="str">
        <f>_xlfn.XLOOKUP(Sales_Pipeline[[#This Row],[Sales_Agent]],Sales_Teams[Sales_Agent],Sales_Teams[Manager])</f>
        <v>Rocco Neubert</v>
      </c>
      <c r="D664" t="str">
        <f>_xlfn.XLOOKUP(Sales_Pipeline[[#This Row],[Manager]],Sales_Teams[Manager],Sales_Teams[Regional_Office])</f>
        <v>East</v>
      </c>
      <c r="E664" t="s">
        <v>55</v>
      </c>
      <c r="F664" t="s">
        <v>315</v>
      </c>
      <c r="G664" t="str">
        <f>IFERROR(_xlfn.XLOOKUP(Sales_Pipeline[[#This Row],[Account]],Accounts!$A$2:$A$86,Accounts!$F$2:$F$86),"")</f>
        <v>United States</v>
      </c>
      <c r="H664" t="s">
        <v>77</v>
      </c>
      <c r="I664" s="3">
        <v>42766</v>
      </c>
      <c r="K664" s="8" t="str">
        <f>IF(Sales_Pipeline[[#This Row],[Close_Date]]="","",TEXT(Sales_Pipeline[[#This Row],[Close_Date]],"ddd"))</f>
        <v/>
      </c>
      <c r="L664" s="8" t="str">
        <f>IF(Sales_Pipeline[[#This Row],[Close_Date]]="","",TEXT(Sales_Pipeline[[#This Row],[Close_Date]],"mmm"))</f>
        <v/>
      </c>
      <c r="M664" s="8" t="str">
        <f>IF(Sales_Pipeline[[#This Row],[Close_Date]]="","","Q"&amp;ROUNDUP(MONTH(Sales_Pipeline[[#This Row],[Close_Date]])/3,0))</f>
        <v/>
      </c>
      <c r="N664" s="2" t="str" cm="1">
        <f t="array" ref="N664">IFERROR(_xlfn.IFS(Sales_Pipeline[[#This Row],[Deal_Stage]]="Won",_xlfn.XLOOKUP(Sales_Pipeline[[#This Row],[Product]],Products!$A$2:$A$8,Products!$C$2:$C$8),Sales_Pipeline[[#This Row],[Deal_Stage]]="Lost",_xlfn.XLOOKUP(Sales_Pipeline[[#This Row],[Product]],Products!$A$2:$A$8,Products!$C$2:$C$8)),"")</f>
        <v/>
      </c>
      <c r="O664" s="2">
        <v>0</v>
      </c>
    </row>
    <row r="665" spans="1:15" x14ac:dyDescent="0.3">
      <c r="A665" t="s">
        <v>811</v>
      </c>
      <c r="B665" t="s">
        <v>25</v>
      </c>
      <c r="C665" t="str">
        <f>_xlfn.XLOOKUP(Sales_Pipeline[[#This Row],[Sales_Agent]],Sales_Teams[Sales_Agent],Sales_Teams[Manager])</f>
        <v>Rocco Neubert</v>
      </c>
      <c r="D665" t="str">
        <f>_xlfn.XLOOKUP(Sales_Pipeline[[#This Row],[Manager]],Sales_Teams[Manager],Sales_Teams[Regional_Office])</f>
        <v>East</v>
      </c>
      <c r="E665" t="s">
        <v>55</v>
      </c>
      <c r="G665" t="str">
        <f>IFERROR(_xlfn.XLOOKUP(Sales_Pipeline[[#This Row],[Account]],Accounts!$A$2:$A$86,Accounts!$F$2:$F$86),"")</f>
        <v/>
      </c>
      <c r="H665" t="s">
        <v>77</v>
      </c>
      <c r="I665" s="3">
        <v>42766</v>
      </c>
      <c r="K665" s="8" t="str">
        <f>IF(Sales_Pipeline[[#This Row],[Close_Date]]="","",TEXT(Sales_Pipeline[[#This Row],[Close_Date]],"ddd"))</f>
        <v/>
      </c>
      <c r="L665" s="8" t="str">
        <f>IF(Sales_Pipeline[[#This Row],[Close_Date]]="","",TEXT(Sales_Pipeline[[#This Row],[Close_Date]],"mmm"))</f>
        <v/>
      </c>
      <c r="M665" s="8" t="str">
        <f>IF(Sales_Pipeline[[#This Row],[Close_Date]]="","","Q"&amp;ROUNDUP(MONTH(Sales_Pipeline[[#This Row],[Close_Date]])/3,0))</f>
        <v/>
      </c>
      <c r="N665" s="2" t="str" cm="1">
        <f t="array" ref="N665">IFERROR(_xlfn.IFS(Sales_Pipeline[[#This Row],[Deal_Stage]]="Won",_xlfn.XLOOKUP(Sales_Pipeline[[#This Row],[Product]],Products!$A$2:$A$8,Products!$C$2:$C$8),Sales_Pipeline[[#This Row],[Deal_Stage]]="Lost",_xlfn.XLOOKUP(Sales_Pipeline[[#This Row],[Product]],Products!$A$2:$A$8,Products!$C$2:$C$8)),"")</f>
        <v/>
      </c>
      <c r="O665" s="2">
        <v>0</v>
      </c>
    </row>
    <row r="666" spans="1:15" x14ac:dyDescent="0.3">
      <c r="A666" t="s">
        <v>812</v>
      </c>
      <c r="B666" t="s">
        <v>15</v>
      </c>
      <c r="C666" t="str">
        <f>_xlfn.XLOOKUP(Sales_Pipeline[[#This Row],[Sales_Agent]],Sales_Teams[Sales_Agent],Sales_Teams[Manager])</f>
        <v>Melvin Marxen</v>
      </c>
      <c r="D666" t="str">
        <f>_xlfn.XLOOKUP(Sales_Pipeline[[#This Row],[Manager]],Sales_Teams[Manager],Sales_Teams[Regional_Office])</f>
        <v>Central</v>
      </c>
      <c r="E666" t="s">
        <v>8953</v>
      </c>
      <c r="F666" t="s">
        <v>74</v>
      </c>
      <c r="G666" t="str">
        <f>IFERROR(_xlfn.XLOOKUP(Sales_Pipeline[[#This Row],[Account]],Accounts!$A$2:$A$86,Accounts!$F$2:$F$86),"")</f>
        <v>United States</v>
      </c>
      <c r="H666" t="s">
        <v>57</v>
      </c>
      <c r="I666" s="3">
        <v>42766</v>
      </c>
      <c r="J666" s="3">
        <v>42804</v>
      </c>
      <c r="K666" s="8" t="str">
        <f>IF(Sales_Pipeline[[#This Row],[Close_Date]]="","",TEXT(Sales_Pipeline[[#This Row],[Close_Date]],"ddd"))</f>
        <v>Fri</v>
      </c>
      <c r="L666" s="8" t="str">
        <f>IF(Sales_Pipeline[[#This Row],[Close_Date]]="","",TEXT(Sales_Pipeline[[#This Row],[Close_Date]],"mmm"))</f>
        <v>Mar</v>
      </c>
      <c r="M666" s="8" t="str">
        <f>IF(Sales_Pipeline[[#This Row],[Close_Date]]="","","Q"&amp;ROUNDUP(MONTH(Sales_Pipeline[[#This Row],[Close_Date]])/3,0))</f>
        <v>Q1</v>
      </c>
      <c r="N666" s="2" cm="1">
        <f t="array" ref="N666">IFERROR(_xlfn.IFS(Sales_Pipeline[[#This Row],[Deal_Stage]]="Won",_xlfn.XLOOKUP(Sales_Pipeline[[#This Row],[Product]],Products!$A$2:$A$8,Products!$C$2:$C$8),Sales_Pipeline[[#This Row],[Deal_Stage]]="Lost",_xlfn.XLOOKUP(Sales_Pipeline[[#This Row],[Product]],Products!$A$2:$A$8,Products!$C$2:$C$8)),"")</f>
        <v>4821</v>
      </c>
      <c r="O666" s="2">
        <v>5035</v>
      </c>
    </row>
    <row r="667" spans="1:15" x14ac:dyDescent="0.3">
      <c r="A667" t="s">
        <v>813</v>
      </c>
      <c r="B667" t="s">
        <v>45</v>
      </c>
      <c r="C667" t="str">
        <f>_xlfn.XLOOKUP(Sales_Pipeline[[#This Row],[Sales_Agent]],Sales_Teams[Sales_Agent],Sales_Teams[Manager])</f>
        <v>Summer Sewald</v>
      </c>
      <c r="D667" t="str">
        <f>_xlfn.XLOOKUP(Sales_Pipeline[[#This Row],[Manager]],Sales_Teams[Manager],Sales_Teams[Regional_Office])</f>
        <v>West</v>
      </c>
      <c r="E667" t="s">
        <v>8953</v>
      </c>
      <c r="F667" t="s">
        <v>107</v>
      </c>
      <c r="G667" t="str">
        <f>IFERROR(_xlfn.XLOOKUP(Sales_Pipeline[[#This Row],[Account]],Accounts!$A$2:$A$86,Accounts!$F$2:$F$86),"")</f>
        <v>United States</v>
      </c>
      <c r="H667" t="s">
        <v>82</v>
      </c>
      <c r="I667" s="3">
        <v>42766</v>
      </c>
      <c r="J667" s="3">
        <v>42881</v>
      </c>
      <c r="K667" s="8" t="str">
        <f>IF(Sales_Pipeline[[#This Row],[Close_Date]]="","",TEXT(Sales_Pipeline[[#This Row],[Close_Date]],"ddd"))</f>
        <v>Fri</v>
      </c>
      <c r="L667" s="8" t="str">
        <f>IF(Sales_Pipeline[[#This Row],[Close_Date]]="","",TEXT(Sales_Pipeline[[#This Row],[Close_Date]],"mmm"))</f>
        <v>May</v>
      </c>
      <c r="M667" s="8" t="str">
        <f>IF(Sales_Pipeline[[#This Row],[Close_Date]]="","","Q"&amp;ROUNDUP(MONTH(Sales_Pipeline[[#This Row],[Close_Date]])/3,0))</f>
        <v>Q2</v>
      </c>
      <c r="N667" s="2" cm="1">
        <f t="array" ref="N667">IFERROR(_xlfn.IFS(Sales_Pipeline[[#This Row],[Deal_Stage]]="Won",_xlfn.XLOOKUP(Sales_Pipeline[[#This Row],[Product]],Products!$A$2:$A$8,Products!$C$2:$C$8),Sales_Pipeline[[#This Row],[Deal_Stage]]="Lost",_xlfn.XLOOKUP(Sales_Pipeline[[#This Row],[Product]],Products!$A$2:$A$8,Products!$C$2:$C$8)),"")</f>
        <v>4821</v>
      </c>
      <c r="O667" s="2">
        <v>0</v>
      </c>
    </row>
    <row r="668" spans="1:15" x14ac:dyDescent="0.3">
      <c r="A668" t="s">
        <v>814</v>
      </c>
      <c r="B668" t="s">
        <v>7</v>
      </c>
      <c r="C668" t="str">
        <f>_xlfn.XLOOKUP(Sales_Pipeline[[#This Row],[Sales_Agent]],Sales_Teams[Sales_Agent],Sales_Teams[Manager])</f>
        <v>Dustin Brinkmann</v>
      </c>
      <c r="D668" t="str">
        <f>_xlfn.XLOOKUP(Sales_Pipeline[[#This Row],[Manager]],Sales_Teams[Manager],Sales_Teams[Regional_Office])</f>
        <v>Central</v>
      </c>
      <c r="E668" t="s">
        <v>61</v>
      </c>
      <c r="F668" t="s">
        <v>118</v>
      </c>
      <c r="G668" t="str">
        <f>IFERROR(_xlfn.XLOOKUP(Sales_Pipeline[[#This Row],[Account]],Accounts!$A$2:$A$86,Accounts!$F$2:$F$86),"")</f>
        <v>United States</v>
      </c>
      <c r="H668" t="s">
        <v>57</v>
      </c>
      <c r="I668" s="3">
        <v>42766</v>
      </c>
      <c r="J668" s="3">
        <v>42875</v>
      </c>
      <c r="K668" s="8" t="str">
        <f>IF(Sales_Pipeline[[#This Row],[Close_Date]]="","",TEXT(Sales_Pipeline[[#This Row],[Close_Date]],"ddd"))</f>
        <v>Sat</v>
      </c>
      <c r="L668" s="8" t="str">
        <f>IF(Sales_Pipeline[[#This Row],[Close_Date]]="","",TEXT(Sales_Pipeline[[#This Row],[Close_Date]],"mmm"))</f>
        <v>May</v>
      </c>
      <c r="M668" s="8" t="str">
        <f>IF(Sales_Pipeline[[#This Row],[Close_Date]]="","","Q"&amp;ROUNDUP(MONTH(Sales_Pipeline[[#This Row],[Close_Date]])/3,0))</f>
        <v>Q2</v>
      </c>
      <c r="N668" s="2" cm="1">
        <f t="array" ref="N668">IFERROR(_xlfn.IFS(Sales_Pipeline[[#This Row],[Deal_Stage]]="Won",_xlfn.XLOOKUP(Sales_Pipeline[[#This Row],[Product]],Products!$A$2:$A$8,Products!$C$2:$C$8),Sales_Pipeline[[#This Row],[Deal_Stage]]="Lost",_xlfn.XLOOKUP(Sales_Pipeline[[#This Row],[Product]],Products!$A$2:$A$8,Products!$C$2:$C$8)),"")</f>
        <v>55</v>
      </c>
      <c r="O668" s="2">
        <v>54</v>
      </c>
    </row>
    <row r="669" spans="1:15" x14ac:dyDescent="0.3">
      <c r="A669" t="s">
        <v>815</v>
      </c>
      <c r="B669" t="s">
        <v>7</v>
      </c>
      <c r="C669" t="str">
        <f>_xlfn.XLOOKUP(Sales_Pipeline[[#This Row],[Sales_Agent]],Sales_Teams[Sales_Agent],Sales_Teams[Manager])</f>
        <v>Dustin Brinkmann</v>
      </c>
      <c r="D669" t="str">
        <f>_xlfn.XLOOKUP(Sales_Pipeline[[#This Row],[Manager]],Sales_Teams[Manager],Sales_Teams[Regional_Office])</f>
        <v>Central</v>
      </c>
      <c r="E669" t="s">
        <v>61</v>
      </c>
      <c r="F669" t="s">
        <v>136</v>
      </c>
      <c r="G669" t="str">
        <f>IFERROR(_xlfn.XLOOKUP(Sales_Pipeline[[#This Row],[Account]],Accounts!$A$2:$A$86,Accounts!$F$2:$F$86),"")</f>
        <v>United States</v>
      </c>
      <c r="H669" t="s">
        <v>57</v>
      </c>
      <c r="I669" s="3">
        <v>42766</v>
      </c>
      <c r="J669" s="3">
        <v>42856</v>
      </c>
      <c r="K669" s="8" t="str">
        <f>IF(Sales_Pipeline[[#This Row],[Close_Date]]="","",TEXT(Sales_Pipeline[[#This Row],[Close_Date]],"ddd"))</f>
        <v>Mon</v>
      </c>
      <c r="L669" s="8" t="str">
        <f>IF(Sales_Pipeline[[#This Row],[Close_Date]]="","",TEXT(Sales_Pipeline[[#This Row],[Close_Date]],"mmm"))</f>
        <v>May</v>
      </c>
      <c r="M669" s="8" t="str">
        <f>IF(Sales_Pipeline[[#This Row],[Close_Date]]="","","Q"&amp;ROUNDUP(MONTH(Sales_Pipeline[[#This Row],[Close_Date]])/3,0))</f>
        <v>Q2</v>
      </c>
      <c r="N669" s="2" cm="1">
        <f t="array" ref="N669">IFERROR(_xlfn.IFS(Sales_Pipeline[[#This Row],[Deal_Stage]]="Won",_xlfn.XLOOKUP(Sales_Pipeline[[#This Row],[Product]],Products!$A$2:$A$8,Products!$C$2:$C$8),Sales_Pipeline[[#This Row],[Deal_Stage]]="Lost",_xlfn.XLOOKUP(Sales_Pipeline[[#This Row],[Product]],Products!$A$2:$A$8,Products!$C$2:$C$8)),"")</f>
        <v>55</v>
      </c>
      <c r="O669" s="2">
        <v>54</v>
      </c>
    </row>
    <row r="670" spans="1:15" x14ac:dyDescent="0.3">
      <c r="A670" t="s">
        <v>816</v>
      </c>
      <c r="B670" t="s">
        <v>17</v>
      </c>
      <c r="C670" t="str">
        <f>_xlfn.XLOOKUP(Sales_Pipeline[[#This Row],[Sales_Agent]],Sales_Teams[Sales_Agent],Sales_Teams[Manager])</f>
        <v>Cara Losch</v>
      </c>
      <c r="D670" t="str">
        <f>_xlfn.XLOOKUP(Sales_Pipeline[[#This Row],[Manager]],Sales_Teams[Manager],Sales_Teams[Regional_Office])</f>
        <v>East</v>
      </c>
      <c r="E670" t="s">
        <v>55</v>
      </c>
      <c r="G670" t="str">
        <f>IFERROR(_xlfn.XLOOKUP(Sales_Pipeline[[#This Row],[Account]],Accounts!$A$2:$A$86,Accounts!$F$2:$F$86),"")</f>
        <v/>
      </c>
      <c r="H670" t="s">
        <v>77</v>
      </c>
      <c r="I670" s="3">
        <v>42766</v>
      </c>
      <c r="K670" s="8" t="str">
        <f>IF(Sales_Pipeline[[#This Row],[Close_Date]]="","",TEXT(Sales_Pipeline[[#This Row],[Close_Date]],"ddd"))</f>
        <v/>
      </c>
      <c r="L670" s="8" t="str">
        <f>IF(Sales_Pipeline[[#This Row],[Close_Date]]="","",TEXT(Sales_Pipeline[[#This Row],[Close_Date]],"mmm"))</f>
        <v/>
      </c>
      <c r="M670" s="8" t="str">
        <f>IF(Sales_Pipeline[[#This Row],[Close_Date]]="","","Q"&amp;ROUNDUP(MONTH(Sales_Pipeline[[#This Row],[Close_Date]])/3,0))</f>
        <v/>
      </c>
      <c r="N670" s="2" t="str" cm="1">
        <f t="array" ref="N670">IFERROR(_xlfn.IFS(Sales_Pipeline[[#This Row],[Deal_Stage]]="Won",_xlfn.XLOOKUP(Sales_Pipeline[[#This Row],[Product]],Products!$A$2:$A$8,Products!$C$2:$C$8),Sales_Pipeline[[#This Row],[Deal_Stage]]="Lost",_xlfn.XLOOKUP(Sales_Pipeline[[#This Row],[Product]],Products!$A$2:$A$8,Products!$C$2:$C$8)),"")</f>
        <v/>
      </c>
      <c r="O670" s="2">
        <v>0</v>
      </c>
    </row>
    <row r="671" spans="1:15" x14ac:dyDescent="0.3">
      <c r="A671" t="s">
        <v>817</v>
      </c>
      <c r="B671" t="s">
        <v>23</v>
      </c>
      <c r="C671" t="str">
        <f>_xlfn.XLOOKUP(Sales_Pipeline[[#This Row],[Sales_Agent]],Sales_Teams[Sales_Agent],Sales_Teams[Manager])</f>
        <v>Cara Losch</v>
      </c>
      <c r="D671" t="str">
        <f>_xlfn.XLOOKUP(Sales_Pipeline[[#This Row],[Manager]],Sales_Teams[Manager],Sales_Teams[Regional_Office])</f>
        <v>East</v>
      </c>
      <c r="E671" t="s">
        <v>63</v>
      </c>
      <c r="F671" t="s">
        <v>256</v>
      </c>
      <c r="G671" t="str">
        <f>IFERROR(_xlfn.XLOOKUP(Sales_Pipeline[[#This Row],[Account]],Accounts!$A$2:$A$86,Accounts!$F$2:$F$86),"")</f>
        <v>United States</v>
      </c>
      <c r="H671" t="s">
        <v>57</v>
      </c>
      <c r="I671" s="3">
        <v>42766</v>
      </c>
      <c r="J671" s="3">
        <v>42881</v>
      </c>
      <c r="K671" s="8" t="str">
        <f>IF(Sales_Pipeline[[#This Row],[Close_Date]]="","",TEXT(Sales_Pipeline[[#This Row],[Close_Date]],"ddd"))</f>
        <v>Fri</v>
      </c>
      <c r="L671" s="8" t="str">
        <f>IF(Sales_Pipeline[[#This Row],[Close_Date]]="","",TEXT(Sales_Pipeline[[#This Row],[Close_Date]],"mmm"))</f>
        <v>May</v>
      </c>
      <c r="M671" s="8" t="str">
        <f>IF(Sales_Pipeline[[#This Row],[Close_Date]]="","","Q"&amp;ROUNDUP(MONTH(Sales_Pipeline[[#This Row],[Close_Date]])/3,0))</f>
        <v>Q2</v>
      </c>
      <c r="N671" s="2" cm="1">
        <f t="array" ref="N671">IFERROR(_xlfn.IFS(Sales_Pipeline[[#This Row],[Deal_Stage]]="Won",_xlfn.XLOOKUP(Sales_Pipeline[[#This Row],[Product]],Products!$A$2:$A$8,Products!$C$2:$C$8),Sales_Pipeline[[#This Row],[Deal_Stage]]="Lost",_xlfn.XLOOKUP(Sales_Pipeline[[#This Row],[Product]],Products!$A$2:$A$8,Products!$C$2:$C$8)),"")</f>
        <v>550</v>
      </c>
      <c r="O671" s="2">
        <v>592</v>
      </c>
    </row>
    <row r="672" spans="1:15" x14ac:dyDescent="0.3">
      <c r="A672" t="s">
        <v>818</v>
      </c>
      <c r="B672" t="s">
        <v>15</v>
      </c>
      <c r="C672" t="str">
        <f>_xlfn.XLOOKUP(Sales_Pipeline[[#This Row],[Sales_Agent]],Sales_Teams[Sales_Agent],Sales_Teams[Manager])</f>
        <v>Melvin Marxen</v>
      </c>
      <c r="D672" t="str">
        <f>_xlfn.XLOOKUP(Sales_Pipeline[[#This Row],[Manager]],Sales_Teams[Manager],Sales_Teams[Regional_Office])</f>
        <v>Central</v>
      </c>
      <c r="E672" t="s">
        <v>63</v>
      </c>
      <c r="F672" t="s">
        <v>187</v>
      </c>
      <c r="G672" t="str">
        <f>IFERROR(_xlfn.XLOOKUP(Sales_Pipeline[[#This Row],[Account]],Accounts!$A$2:$A$86,Accounts!$F$2:$F$86),"")</f>
        <v>United States</v>
      </c>
      <c r="H672" t="s">
        <v>57</v>
      </c>
      <c r="I672" s="3">
        <v>42767</v>
      </c>
      <c r="J672" s="3">
        <v>42871</v>
      </c>
      <c r="K672" s="8" t="str">
        <f>IF(Sales_Pipeline[[#This Row],[Close_Date]]="","",TEXT(Sales_Pipeline[[#This Row],[Close_Date]],"ddd"))</f>
        <v>Tue</v>
      </c>
      <c r="L672" s="8" t="str">
        <f>IF(Sales_Pipeline[[#This Row],[Close_Date]]="","",TEXT(Sales_Pipeline[[#This Row],[Close_Date]],"mmm"))</f>
        <v>May</v>
      </c>
      <c r="M672" s="8" t="str">
        <f>IF(Sales_Pipeline[[#This Row],[Close_Date]]="","","Q"&amp;ROUNDUP(MONTH(Sales_Pipeline[[#This Row],[Close_Date]])/3,0))</f>
        <v>Q2</v>
      </c>
      <c r="N672" s="2" cm="1">
        <f t="array" ref="N672">IFERROR(_xlfn.IFS(Sales_Pipeline[[#This Row],[Deal_Stage]]="Won",_xlfn.XLOOKUP(Sales_Pipeline[[#This Row],[Product]],Products!$A$2:$A$8,Products!$C$2:$C$8),Sales_Pipeline[[#This Row],[Deal_Stage]]="Lost",_xlfn.XLOOKUP(Sales_Pipeline[[#This Row],[Product]],Products!$A$2:$A$8,Products!$C$2:$C$8)),"")</f>
        <v>550</v>
      </c>
      <c r="O672" s="2">
        <v>640</v>
      </c>
    </row>
    <row r="673" spans="1:15" x14ac:dyDescent="0.3">
      <c r="A673" t="s">
        <v>819</v>
      </c>
      <c r="B673" t="s">
        <v>15</v>
      </c>
      <c r="C673" t="str">
        <f>_xlfn.XLOOKUP(Sales_Pipeline[[#This Row],[Sales_Agent]],Sales_Teams[Sales_Agent],Sales_Teams[Manager])</f>
        <v>Melvin Marxen</v>
      </c>
      <c r="D673" t="str">
        <f>_xlfn.XLOOKUP(Sales_Pipeline[[#This Row],[Manager]],Sales_Teams[Manager],Sales_Teams[Regional_Office])</f>
        <v>Central</v>
      </c>
      <c r="E673" t="s">
        <v>8953</v>
      </c>
      <c r="F673" t="s">
        <v>214</v>
      </c>
      <c r="G673" t="str">
        <f>IFERROR(_xlfn.XLOOKUP(Sales_Pipeline[[#This Row],[Account]],Accounts!$A$2:$A$86,Accounts!$F$2:$F$86),"")</f>
        <v>United States</v>
      </c>
      <c r="H673" t="s">
        <v>57</v>
      </c>
      <c r="I673" s="3">
        <v>42767</v>
      </c>
      <c r="J673" s="3">
        <v>42860</v>
      </c>
      <c r="K673" s="8" t="str">
        <f>IF(Sales_Pipeline[[#This Row],[Close_Date]]="","",TEXT(Sales_Pipeline[[#This Row],[Close_Date]],"ddd"))</f>
        <v>Fri</v>
      </c>
      <c r="L673" s="8" t="str">
        <f>IF(Sales_Pipeline[[#This Row],[Close_Date]]="","",TEXT(Sales_Pipeline[[#This Row],[Close_Date]],"mmm"))</f>
        <v>May</v>
      </c>
      <c r="M673" s="8" t="str">
        <f>IF(Sales_Pipeline[[#This Row],[Close_Date]]="","","Q"&amp;ROUNDUP(MONTH(Sales_Pipeline[[#This Row],[Close_Date]])/3,0))</f>
        <v>Q2</v>
      </c>
      <c r="N673" s="2" cm="1">
        <f t="array" ref="N673">IFERROR(_xlfn.IFS(Sales_Pipeline[[#This Row],[Deal_Stage]]="Won",_xlfn.XLOOKUP(Sales_Pipeline[[#This Row],[Product]],Products!$A$2:$A$8,Products!$C$2:$C$8),Sales_Pipeline[[#This Row],[Deal_Stage]]="Lost",_xlfn.XLOOKUP(Sales_Pipeline[[#This Row],[Product]],Products!$A$2:$A$8,Products!$C$2:$C$8)),"")</f>
        <v>4821</v>
      </c>
      <c r="O673" s="2">
        <v>5127</v>
      </c>
    </row>
    <row r="674" spans="1:15" x14ac:dyDescent="0.3">
      <c r="A674" t="s">
        <v>820</v>
      </c>
      <c r="B674" t="s">
        <v>15</v>
      </c>
      <c r="C674" t="str">
        <f>_xlfn.XLOOKUP(Sales_Pipeline[[#This Row],[Sales_Agent]],Sales_Teams[Sales_Agent],Sales_Teams[Manager])</f>
        <v>Melvin Marxen</v>
      </c>
      <c r="D674" t="str">
        <f>_xlfn.XLOOKUP(Sales_Pipeline[[#This Row],[Manager]],Sales_Teams[Manager],Sales_Teams[Regional_Office])</f>
        <v>Central</v>
      </c>
      <c r="E674" t="s">
        <v>76</v>
      </c>
      <c r="F674" t="s">
        <v>318</v>
      </c>
      <c r="G674" t="str">
        <f>IFERROR(_xlfn.XLOOKUP(Sales_Pipeline[[#This Row],[Account]],Accounts!$A$2:$A$86,Accounts!$F$2:$F$86),"")</f>
        <v>Kenya</v>
      </c>
      <c r="H674" t="s">
        <v>57</v>
      </c>
      <c r="I674" s="3">
        <v>42767</v>
      </c>
      <c r="J674" s="3">
        <v>42903</v>
      </c>
      <c r="K674" s="8" t="str">
        <f>IF(Sales_Pipeline[[#This Row],[Close_Date]]="","",TEXT(Sales_Pipeline[[#This Row],[Close_Date]],"ddd"))</f>
        <v>Sat</v>
      </c>
      <c r="L674" s="8" t="str">
        <f>IF(Sales_Pipeline[[#This Row],[Close_Date]]="","",TEXT(Sales_Pipeline[[#This Row],[Close_Date]],"mmm"))</f>
        <v>Jun</v>
      </c>
      <c r="M674" s="8" t="str">
        <f>IF(Sales_Pipeline[[#This Row],[Close_Date]]="","","Q"&amp;ROUNDUP(MONTH(Sales_Pipeline[[#This Row],[Close_Date]])/3,0))</f>
        <v>Q2</v>
      </c>
      <c r="N674" s="2" cm="1">
        <f t="array" ref="N674">IFERROR(_xlfn.IFS(Sales_Pipeline[[#This Row],[Deal_Stage]]="Won",_xlfn.XLOOKUP(Sales_Pipeline[[#This Row],[Product]],Products!$A$2:$A$8,Products!$C$2:$C$8),Sales_Pipeline[[#This Row],[Deal_Stage]]="Lost",_xlfn.XLOOKUP(Sales_Pipeline[[#This Row],[Product]],Products!$A$2:$A$8,Products!$C$2:$C$8)),"")</f>
        <v>3393</v>
      </c>
      <c r="O674" s="2">
        <v>3822</v>
      </c>
    </row>
    <row r="675" spans="1:15" x14ac:dyDescent="0.3">
      <c r="A675" t="s">
        <v>821</v>
      </c>
      <c r="B675" t="s">
        <v>13</v>
      </c>
      <c r="C675" t="str">
        <f>_xlfn.XLOOKUP(Sales_Pipeline[[#This Row],[Sales_Agent]],Sales_Teams[Sales_Agent],Sales_Teams[Manager])</f>
        <v>Melvin Marxen</v>
      </c>
      <c r="D675" t="str">
        <f>_xlfn.XLOOKUP(Sales_Pipeline[[#This Row],[Manager]],Sales_Teams[Manager],Sales_Teams[Regional_Office])</f>
        <v>Central</v>
      </c>
      <c r="E675" t="s">
        <v>76</v>
      </c>
      <c r="F675" t="s">
        <v>214</v>
      </c>
      <c r="G675" t="str">
        <f>IFERROR(_xlfn.XLOOKUP(Sales_Pipeline[[#This Row],[Account]],Accounts!$A$2:$A$86,Accounts!$F$2:$F$86),"")</f>
        <v>United States</v>
      </c>
      <c r="H675" t="s">
        <v>82</v>
      </c>
      <c r="I675" s="3">
        <v>42767</v>
      </c>
      <c r="J675" s="3">
        <v>42903</v>
      </c>
      <c r="K675" s="8" t="str">
        <f>IF(Sales_Pipeline[[#This Row],[Close_Date]]="","",TEXT(Sales_Pipeline[[#This Row],[Close_Date]],"ddd"))</f>
        <v>Sat</v>
      </c>
      <c r="L675" s="8" t="str">
        <f>IF(Sales_Pipeline[[#This Row],[Close_Date]]="","",TEXT(Sales_Pipeline[[#This Row],[Close_Date]],"mmm"))</f>
        <v>Jun</v>
      </c>
      <c r="M675" s="8" t="str">
        <f>IF(Sales_Pipeline[[#This Row],[Close_Date]]="","","Q"&amp;ROUNDUP(MONTH(Sales_Pipeline[[#This Row],[Close_Date]])/3,0))</f>
        <v>Q2</v>
      </c>
      <c r="N675" s="2" cm="1">
        <f t="array" ref="N675">IFERROR(_xlfn.IFS(Sales_Pipeline[[#This Row],[Deal_Stage]]="Won",_xlfn.XLOOKUP(Sales_Pipeline[[#This Row],[Product]],Products!$A$2:$A$8,Products!$C$2:$C$8),Sales_Pipeline[[#This Row],[Deal_Stage]]="Lost",_xlfn.XLOOKUP(Sales_Pipeline[[#This Row],[Product]],Products!$A$2:$A$8,Products!$C$2:$C$8)),"")</f>
        <v>3393</v>
      </c>
      <c r="O675" s="2">
        <v>0</v>
      </c>
    </row>
    <row r="676" spans="1:15" x14ac:dyDescent="0.3">
      <c r="A676" t="s">
        <v>822</v>
      </c>
      <c r="B676" t="s">
        <v>43</v>
      </c>
      <c r="C676" t="str">
        <f>_xlfn.XLOOKUP(Sales_Pipeline[[#This Row],[Sales_Agent]],Sales_Teams[Sales_Agent],Sales_Teams[Manager])</f>
        <v>Summer Sewald</v>
      </c>
      <c r="D676" t="str">
        <f>_xlfn.XLOOKUP(Sales_Pipeline[[#This Row],[Manager]],Sales_Teams[Manager],Sales_Teams[Regional_Office])</f>
        <v>West</v>
      </c>
      <c r="E676" t="s">
        <v>61</v>
      </c>
      <c r="F676" t="s">
        <v>328</v>
      </c>
      <c r="G676" t="str">
        <f>IFERROR(_xlfn.XLOOKUP(Sales_Pipeline[[#This Row],[Account]],Accounts!$A$2:$A$86,Accounts!$F$2:$F$86),"")</f>
        <v>United States</v>
      </c>
      <c r="H676" t="s">
        <v>82</v>
      </c>
      <c r="I676" s="3">
        <v>42767</v>
      </c>
      <c r="J676" s="3">
        <v>42899</v>
      </c>
      <c r="K676" s="8" t="str">
        <f>IF(Sales_Pipeline[[#This Row],[Close_Date]]="","",TEXT(Sales_Pipeline[[#This Row],[Close_Date]],"ddd"))</f>
        <v>Tue</v>
      </c>
      <c r="L676" s="8" t="str">
        <f>IF(Sales_Pipeline[[#This Row],[Close_Date]]="","",TEXT(Sales_Pipeline[[#This Row],[Close_Date]],"mmm"))</f>
        <v>Jun</v>
      </c>
      <c r="M676" s="8" t="str">
        <f>IF(Sales_Pipeline[[#This Row],[Close_Date]]="","","Q"&amp;ROUNDUP(MONTH(Sales_Pipeline[[#This Row],[Close_Date]])/3,0))</f>
        <v>Q2</v>
      </c>
      <c r="N676" s="2" cm="1">
        <f t="array" ref="N676">IFERROR(_xlfn.IFS(Sales_Pipeline[[#This Row],[Deal_Stage]]="Won",_xlfn.XLOOKUP(Sales_Pipeline[[#This Row],[Product]],Products!$A$2:$A$8,Products!$C$2:$C$8),Sales_Pipeline[[#This Row],[Deal_Stage]]="Lost",_xlfn.XLOOKUP(Sales_Pipeline[[#This Row],[Product]],Products!$A$2:$A$8,Products!$C$2:$C$8)),"")</f>
        <v>55</v>
      </c>
      <c r="O676" s="2">
        <v>0</v>
      </c>
    </row>
    <row r="677" spans="1:15" x14ac:dyDescent="0.3">
      <c r="A677" t="s">
        <v>823</v>
      </c>
      <c r="B677" t="s">
        <v>8</v>
      </c>
      <c r="C677" t="str">
        <f>_xlfn.XLOOKUP(Sales_Pipeline[[#This Row],[Sales_Agent]],Sales_Teams[Sales_Agent],Sales_Teams[Manager])</f>
        <v>Dustin Brinkmann</v>
      </c>
      <c r="D677" t="str">
        <f>_xlfn.XLOOKUP(Sales_Pipeline[[#This Row],[Manager]],Sales_Teams[Manager],Sales_Teams[Regional_Office])</f>
        <v>Central</v>
      </c>
      <c r="E677" t="s">
        <v>63</v>
      </c>
      <c r="F677" t="s">
        <v>132</v>
      </c>
      <c r="G677" t="str">
        <f>IFERROR(_xlfn.XLOOKUP(Sales_Pipeline[[#This Row],[Account]],Accounts!$A$2:$A$86,Accounts!$F$2:$F$86),"")</f>
        <v>United States</v>
      </c>
      <c r="H677" t="s">
        <v>57</v>
      </c>
      <c r="I677" s="3">
        <v>42767</v>
      </c>
      <c r="J677" s="3">
        <v>42857</v>
      </c>
      <c r="K677" s="8" t="str">
        <f>IF(Sales_Pipeline[[#This Row],[Close_Date]]="","",TEXT(Sales_Pipeline[[#This Row],[Close_Date]],"ddd"))</f>
        <v>Tue</v>
      </c>
      <c r="L677" s="8" t="str">
        <f>IF(Sales_Pipeline[[#This Row],[Close_Date]]="","",TEXT(Sales_Pipeline[[#This Row],[Close_Date]],"mmm"))</f>
        <v>May</v>
      </c>
      <c r="M677" s="8" t="str">
        <f>IF(Sales_Pipeline[[#This Row],[Close_Date]]="","","Q"&amp;ROUNDUP(MONTH(Sales_Pipeline[[#This Row],[Close_Date]])/3,0))</f>
        <v>Q2</v>
      </c>
      <c r="N677" s="2" cm="1">
        <f t="array" ref="N677">IFERROR(_xlfn.IFS(Sales_Pipeline[[#This Row],[Deal_Stage]]="Won",_xlfn.XLOOKUP(Sales_Pipeline[[#This Row],[Product]],Products!$A$2:$A$8,Products!$C$2:$C$8),Sales_Pipeline[[#This Row],[Deal_Stage]]="Lost",_xlfn.XLOOKUP(Sales_Pipeline[[#This Row],[Product]],Products!$A$2:$A$8,Products!$C$2:$C$8)),"")</f>
        <v>550</v>
      </c>
      <c r="O677" s="2">
        <v>574</v>
      </c>
    </row>
    <row r="678" spans="1:15" x14ac:dyDescent="0.3">
      <c r="A678" t="s">
        <v>824</v>
      </c>
      <c r="B678" t="s">
        <v>8</v>
      </c>
      <c r="C678" t="str">
        <f>_xlfn.XLOOKUP(Sales_Pipeline[[#This Row],[Sales_Agent]],Sales_Teams[Sales_Agent],Sales_Teams[Manager])</f>
        <v>Dustin Brinkmann</v>
      </c>
      <c r="D678" t="str">
        <f>_xlfn.XLOOKUP(Sales_Pipeline[[#This Row],[Manager]],Sales_Teams[Manager],Sales_Teams[Regional_Office])</f>
        <v>Central</v>
      </c>
      <c r="E678" t="s">
        <v>76</v>
      </c>
      <c r="F678" t="s">
        <v>64</v>
      </c>
      <c r="G678" t="str">
        <f>IFERROR(_xlfn.XLOOKUP(Sales_Pipeline[[#This Row],[Account]],Accounts!$A$2:$A$86,Accounts!$F$2:$F$86),"")</f>
        <v>United States</v>
      </c>
      <c r="H678" t="s">
        <v>57</v>
      </c>
      <c r="I678" s="3">
        <v>42767</v>
      </c>
      <c r="J678" s="3">
        <v>42904</v>
      </c>
      <c r="K678" s="8" t="str">
        <f>IF(Sales_Pipeline[[#This Row],[Close_Date]]="","",TEXT(Sales_Pipeline[[#This Row],[Close_Date]],"ddd"))</f>
        <v>Sun</v>
      </c>
      <c r="L678" s="8" t="str">
        <f>IF(Sales_Pipeline[[#This Row],[Close_Date]]="","",TEXT(Sales_Pipeline[[#This Row],[Close_Date]],"mmm"))</f>
        <v>Jun</v>
      </c>
      <c r="M678" s="8" t="str">
        <f>IF(Sales_Pipeline[[#This Row],[Close_Date]]="","","Q"&amp;ROUNDUP(MONTH(Sales_Pipeline[[#This Row],[Close_Date]])/3,0))</f>
        <v>Q2</v>
      </c>
      <c r="N678" s="2" cm="1">
        <f t="array" ref="N678">IFERROR(_xlfn.IFS(Sales_Pipeline[[#This Row],[Deal_Stage]]="Won",_xlfn.XLOOKUP(Sales_Pipeline[[#This Row],[Product]],Products!$A$2:$A$8,Products!$C$2:$C$8),Sales_Pipeline[[#This Row],[Deal_Stage]]="Lost",_xlfn.XLOOKUP(Sales_Pipeline[[#This Row],[Product]],Products!$A$2:$A$8,Products!$C$2:$C$8)),"")</f>
        <v>3393</v>
      </c>
      <c r="O678" s="2">
        <v>2525</v>
      </c>
    </row>
    <row r="679" spans="1:15" x14ac:dyDescent="0.3">
      <c r="A679" t="s">
        <v>825</v>
      </c>
      <c r="B679" t="s">
        <v>35</v>
      </c>
      <c r="C679" t="str">
        <f>_xlfn.XLOOKUP(Sales_Pipeline[[#This Row],[Sales_Agent]],Sales_Teams[Sales_Agent],Sales_Teams[Manager])</f>
        <v>Celia Rouche</v>
      </c>
      <c r="D679" t="str">
        <f>_xlfn.XLOOKUP(Sales_Pipeline[[#This Row],[Manager]],Sales_Teams[Manager],Sales_Teams[Regional_Office])</f>
        <v>West</v>
      </c>
      <c r="E679" t="s">
        <v>163</v>
      </c>
      <c r="F679" t="s">
        <v>413</v>
      </c>
      <c r="G679" t="str">
        <f>IFERROR(_xlfn.XLOOKUP(Sales_Pipeline[[#This Row],[Account]],Accounts!$A$2:$A$86,Accounts!$F$2:$F$86),"")</f>
        <v>United States</v>
      </c>
      <c r="H679" t="s">
        <v>57</v>
      </c>
      <c r="I679" s="3">
        <v>42767</v>
      </c>
      <c r="J679" s="3">
        <v>42893</v>
      </c>
      <c r="K679" s="8" t="str">
        <f>IF(Sales_Pipeline[[#This Row],[Close_Date]]="","",TEXT(Sales_Pipeline[[#This Row],[Close_Date]],"ddd"))</f>
        <v>Wed</v>
      </c>
      <c r="L679" s="8" t="str">
        <f>IF(Sales_Pipeline[[#This Row],[Close_Date]]="","",TEXT(Sales_Pipeline[[#This Row],[Close_Date]],"mmm"))</f>
        <v>Jun</v>
      </c>
      <c r="M679" s="8" t="str">
        <f>IF(Sales_Pipeline[[#This Row],[Close_Date]]="","","Q"&amp;ROUNDUP(MONTH(Sales_Pipeline[[#This Row],[Close_Date]])/3,0))</f>
        <v>Q2</v>
      </c>
      <c r="N679" s="2" cm="1">
        <f t="array" ref="N679">IFERROR(_xlfn.IFS(Sales_Pipeline[[#This Row],[Deal_Stage]]="Won",_xlfn.XLOOKUP(Sales_Pipeline[[#This Row],[Product]],Products!$A$2:$A$8,Products!$C$2:$C$8),Sales_Pipeline[[#This Row],[Deal_Stage]]="Lost",_xlfn.XLOOKUP(Sales_Pipeline[[#This Row],[Product]],Products!$A$2:$A$8,Products!$C$2:$C$8)),"")</f>
        <v>26768</v>
      </c>
      <c r="O679" s="2">
        <v>30288</v>
      </c>
    </row>
    <row r="680" spans="1:15" x14ac:dyDescent="0.3">
      <c r="A680" t="s">
        <v>826</v>
      </c>
      <c r="B680" t="s">
        <v>32</v>
      </c>
      <c r="C680" t="str">
        <f>_xlfn.XLOOKUP(Sales_Pipeline[[#This Row],[Sales_Agent]],Sales_Teams[Sales_Agent],Sales_Teams[Manager])</f>
        <v>Celia Rouche</v>
      </c>
      <c r="D680" t="str">
        <f>_xlfn.XLOOKUP(Sales_Pipeline[[#This Row],[Manager]],Sales_Teams[Manager],Sales_Teams[Regional_Office])</f>
        <v>West</v>
      </c>
      <c r="E680" t="s">
        <v>84</v>
      </c>
      <c r="F680" t="s">
        <v>166</v>
      </c>
      <c r="G680" t="str">
        <f>IFERROR(_xlfn.XLOOKUP(Sales_Pipeline[[#This Row],[Account]],Accounts!$A$2:$A$86,Accounts!$F$2:$F$86),"")</f>
        <v>United States</v>
      </c>
      <c r="H680" t="s">
        <v>82</v>
      </c>
      <c r="I680" s="3">
        <v>42767</v>
      </c>
      <c r="J680" s="3">
        <v>42873</v>
      </c>
      <c r="K680" s="8" t="str">
        <f>IF(Sales_Pipeline[[#This Row],[Close_Date]]="","",TEXT(Sales_Pipeline[[#This Row],[Close_Date]],"ddd"))</f>
        <v>Thu</v>
      </c>
      <c r="L680" s="8" t="str">
        <f>IF(Sales_Pipeline[[#This Row],[Close_Date]]="","",TEXT(Sales_Pipeline[[#This Row],[Close_Date]],"mmm"))</f>
        <v>May</v>
      </c>
      <c r="M680" s="8" t="str">
        <f>IF(Sales_Pipeline[[#This Row],[Close_Date]]="","","Q"&amp;ROUNDUP(MONTH(Sales_Pipeline[[#This Row],[Close_Date]])/3,0))</f>
        <v>Q2</v>
      </c>
      <c r="N680" s="2" cm="1">
        <f t="array" ref="N680">IFERROR(_xlfn.IFS(Sales_Pipeline[[#This Row],[Deal_Stage]]="Won",_xlfn.XLOOKUP(Sales_Pipeline[[#This Row],[Product]],Products!$A$2:$A$8,Products!$C$2:$C$8),Sales_Pipeline[[#This Row],[Deal_Stage]]="Lost",_xlfn.XLOOKUP(Sales_Pipeline[[#This Row],[Product]],Products!$A$2:$A$8,Products!$C$2:$C$8)),"")</f>
        <v>5482</v>
      </c>
      <c r="O680" s="2">
        <v>0</v>
      </c>
    </row>
    <row r="681" spans="1:15" x14ac:dyDescent="0.3">
      <c r="A681" t="s">
        <v>827</v>
      </c>
      <c r="B681" t="s">
        <v>44</v>
      </c>
      <c r="C681" t="str">
        <f>_xlfn.XLOOKUP(Sales_Pipeline[[#This Row],[Sales_Agent]],Sales_Teams[Sales_Agent],Sales_Teams[Manager])</f>
        <v>Summer Sewald</v>
      </c>
      <c r="D681" t="str">
        <f>_xlfn.XLOOKUP(Sales_Pipeline[[#This Row],[Manager]],Sales_Teams[Manager],Sales_Teams[Regional_Office])</f>
        <v>West</v>
      </c>
      <c r="E681" t="s">
        <v>63</v>
      </c>
      <c r="F681" t="s">
        <v>92</v>
      </c>
      <c r="G681" t="str">
        <f>IFERROR(_xlfn.XLOOKUP(Sales_Pipeline[[#This Row],[Account]],Accounts!$A$2:$A$86,Accounts!$F$2:$F$86),"")</f>
        <v>United States</v>
      </c>
      <c r="H681" t="s">
        <v>82</v>
      </c>
      <c r="I681" s="3">
        <v>42767</v>
      </c>
      <c r="J681" s="3">
        <v>42823</v>
      </c>
      <c r="K681" s="8" t="str">
        <f>IF(Sales_Pipeline[[#This Row],[Close_Date]]="","",TEXT(Sales_Pipeline[[#This Row],[Close_Date]],"ddd"))</f>
        <v>Wed</v>
      </c>
      <c r="L681" s="8" t="str">
        <f>IF(Sales_Pipeline[[#This Row],[Close_Date]]="","",TEXT(Sales_Pipeline[[#This Row],[Close_Date]],"mmm"))</f>
        <v>Mar</v>
      </c>
      <c r="M681" s="8" t="str">
        <f>IF(Sales_Pipeline[[#This Row],[Close_Date]]="","","Q"&amp;ROUNDUP(MONTH(Sales_Pipeline[[#This Row],[Close_Date]])/3,0))</f>
        <v>Q1</v>
      </c>
      <c r="N681" s="2" cm="1">
        <f t="array" ref="N681">IFERROR(_xlfn.IFS(Sales_Pipeline[[#This Row],[Deal_Stage]]="Won",_xlfn.XLOOKUP(Sales_Pipeline[[#This Row],[Product]],Products!$A$2:$A$8,Products!$C$2:$C$8),Sales_Pipeline[[#This Row],[Deal_Stage]]="Lost",_xlfn.XLOOKUP(Sales_Pipeline[[#This Row],[Product]],Products!$A$2:$A$8,Products!$C$2:$C$8)),"")</f>
        <v>550</v>
      </c>
      <c r="O681" s="2">
        <v>0</v>
      </c>
    </row>
    <row r="682" spans="1:15" x14ac:dyDescent="0.3">
      <c r="A682" t="s">
        <v>828</v>
      </c>
      <c r="B682" t="s">
        <v>30</v>
      </c>
      <c r="C682" t="str">
        <f>_xlfn.XLOOKUP(Sales_Pipeline[[#This Row],[Sales_Agent]],Sales_Teams[Sales_Agent],Sales_Teams[Manager])</f>
        <v>Rocco Neubert</v>
      </c>
      <c r="D682" t="str">
        <f>_xlfn.XLOOKUP(Sales_Pipeline[[#This Row],[Manager]],Sales_Teams[Manager],Sales_Teams[Regional_Office])</f>
        <v>East</v>
      </c>
      <c r="E682" t="s">
        <v>55</v>
      </c>
      <c r="G682" t="str">
        <f>IFERROR(_xlfn.XLOOKUP(Sales_Pipeline[[#This Row],[Account]],Accounts!$A$2:$A$86,Accounts!$F$2:$F$86),"")</f>
        <v/>
      </c>
      <c r="H682" t="s">
        <v>77</v>
      </c>
      <c r="I682" s="3">
        <v>42768</v>
      </c>
      <c r="K682" s="8" t="str">
        <f>IF(Sales_Pipeline[[#This Row],[Close_Date]]="","",TEXT(Sales_Pipeline[[#This Row],[Close_Date]],"ddd"))</f>
        <v/>
      </c>
      <c r="L682" s="8" t="str">
        <f>IF(Sales_Pipeline[[#This Row],[Close_Date]]="","",TEXT(Sales_Pipeline[[#This Row],[Close_Date]],"mmm"))</f>
        <v/>
      </c>
      <c r="M682" s="8" t="str">
        <f>IF(Sales_Pipeline[[#This Row],[Close_Date]]="","","Q"&amp;ROUNDUP(MONTH(Sales_Pipeline[[#This Row],[Close_Date]])/3,0))</f>
        <v/>
      </c>
      <c r="N682" s="2" t="str" cm="1">
        <f t="array" ref="N682">IFERROR(_xlfn.IFS(Sales_Pipeline[[#This Row],[Deal_Stage]]="Won",_xlfn.XLOOKUP(Sales_Pipeline[[#This Row],[Product]],Products!$A$2:$A$8,Products!$C$2:$C$8),Sales_Pipeline[[#This Row],[Deal_Stage]]="Lost",_xlfn.XLOOKUP(Sales_Pipeline[[#This Row],[Product]],Products!$A$2:$A$8,Products!$C$2:$C$8)),"")</f>
        <v/>
      </c>
      <c r="O682" s="2">
        <v>0</v>
      </c>
    </row>
    <row r="683" spans="1:15" x14ac:dyDescent="0.3">
      <c r="A683" t="s">
        <v>829</v>
      </c>
      <c r="B683" t="s">
        <v>38</v>
      </c>
      <c r="C683" t="str">
        <f>_xlfn.XLOOKUP(Sales_Pipeline[[#This Row],[Sales_Agent]],Sales_Teams[Sales_Agent],Sales_Teams[Manager])</f>
        <v>Celia Rouche</v>
      </c>
      <c r="D683" t="str">
        <f>_xlfn.XLOOKUP(Sales_Pipeline[[#This Row],[Manager]],Sales_Teams[Manager],Sales_Teams[Regional_Office])</f>
        <v>West</v>
      </c>
      <c r="E683" t="s">
        <v>163</v>
      </c>
      <c r="F683" t="s">
        <v>72</v>
      </c>
      <c r="G683" t="str">
        <f>IFERROR(_xlfn.XLOOKUP(Sales_Pipeline[[#This Row],[Account]],Accounts!$A$2:$A$86,Accounts!$F$2:$F$86),"")</f>
        <v>United States</v>
      </c>
      <c r="H683" t="s">
        <v>82</v>
      </c>
      <c r="I683" s="3">
        <v>42768</v>
      </c>
      <c r="J683" s="3">
        <v>42864</v>
      </c>
      <c r="K683" s="8" t="str">
        <f>IF(Sales_Pipeline[[#This Row],[Close_Date]]="","",TEXT(Sales_Pipeline[[#This Row],[Close_Date]],"ddd"))</f>
        <v>Tue</v>
      </c>
      <c r="L683" s="8" t="str">
        <f>IF(Sales_Pipeline[[#This Row],[Close_Date]]="","",TEXT(Sales_Pipeline[[#This Row],[Close_Date]],"mmm"))</f>
        <v>May</v>
      </c>
      <c r="M683" s="8" t="str">
        <f>IF(Sales_Pipeline[[#This Row],[Close_Date]]="","","Q"&amp;ROUNDUP(MONTH(Sales_Pipeline[[#This Row],[Close_Date]])/3,0))</f>
        <v>Q2</v>
      </c>
      <c r="N683" s="2" cm="1">
        <f t="array" ref="N683">IFERROR(_xlfn.IFS(Sales_Pipeline[[#This Row],[Deal_Stage]]="Won",_xlfn.XLOOKUP(Sales_Pipeline[[#This Row],[Product]],Products!$A$2:$A$8,Products!$C$2:$C$8),Sales_Pipeline[[#This Row],[Deal_Stage]]="Lost",_xlfn.XLOOKUP(Sales_Pipeline[[#This Row],[Product]],Products!$A$2:$A$8,Products!$C$2:$C$8)),"")</f>
        <v>26768</v>
      </c>
      <c r="O683" s="2">
        <v>0</v>
      </c>
    </row>
    <row r="684" spans="1:15" x14ac:dyDescent="0.3">
      <c r="A684" t="s">
        <v>830</v>
      </c>
      <c r="B684" t="s">
        <v>38</v>
      </c>
      <c r="C684" t="str">
        <f>_xlfn.XLOOKUP(Sales_Pipeline[[#This Row],[Sales_Agent]],Sales_Teams[Sales_Agent],Sales_Teams[Manager])</f>
        <v>Celia Rouche</v>
      </c>
      <c r="D684" t="str">
        <f>_xlfn.XLOOKUP(Sales_Pipeline[[#This Row],[Manager]],Sales_Teams[Manager],Sales_Teams[Regional_Office])</f>
        <v>West</v>
      </c>
      <c r="E684" t="s">
        <v>61</v>
      </c>
      <c r="F684" t="s">
        <v>173</v>
      </c>
      <c r="G684" t="str">
        <f>IFERROR(_xlfn.XLOOKUP(Sales_Pipeline[[#This Row],[Account]],Accounts!$A$2:$A$86,Accounts!$F$2:$F$86),"")</f>
        <v>United States</v>
      </c>
      <c r="H684" t="s">
        <v>82</v>
      </c>
      <c r="I684" s="3">
        <v>42768</v>
      </c>
      <c r="J684" s="3">
        <v>42856</v>
      </c>
      <c r="K684" s="8" t="str">
        <f>IF(Sales_Pipeline[[#This Row],[Close_Date]]="","",TEXT(Sales_Pipeline[[#This Row],[Close_Date]],"ddd"))</f>
        <v>Mon</v>
      </c>
      <c r="L684" s="8" t="str">
        <f>IF(Sales_Pipeline[[#This Row],[Close_Date]]="","",TEXT(Sales_Pipeline[[#This Row],[Close_Date]],"mmm"))</f>
        <v>May</v>
      </c>
      <c r="M684" s="8" t="str">
        <f>IF(Sales_Pipeline[[#This Row],[Close_Date]]="","","Q"&amp;ROUNDUP(MONTH(Sales_Pipeline[[#This Row],[Close_Date]])/3,0))</f>
        <v>Q2</v>
      </c>
      <c r="N684" s="2" cm="1">
        <f t="array" ref="N684">IFERROR(_xlfn.IFS(Sales_Pipeline[[#This Row],[Deal_Stage]]="Won",_xlfn.XLOOKUP(Sales_Pipeline[[#This Row],[Product]],Products!$A$2:$A$8,Products!$C$2:$C$8),Sales_Pipeline[[#This Row],[Deal_Stage]]="Lost",_xlfn.XLOOKUP(Sales_Pipeline[[#This Row],[Product]],Products!$A$2:$A$8,Products!$C$2:$C$8)),"")</f>
        <v>55</v>
      </c>
      <c r="O684" s="2">
        <v>0</v>
      </c>
    </row>
    <row r="685" spans="1:15" x14ac:dyDescent="0.3">
      <c r="A685" t="s">
        <v>831</v>
      </c>
      <c r="B685" t="s">
        <v>13</v>
      </c>
      <c r="C685" t="str">
        <f>_xlfn.XLOOKUP(Sales_Pipeline[[#This Row],[Sales_Agent]],Sales_Teams[Sales_Agent],Sales_Teams[Manager])</f>
        <v>Melvin Marxen</v>
      </c>
      <c r="D685" t="str">
        <f>_xlfn.XLOOKUP(Sales_Pipeline[[#This Row],[Manager]],Sales_Teams[Manager],Sales_Teams[Regional_Office])</f>
        <v>Central</v>
      </c>
      <c r="E685" t="s">
        <v>76</v>
      </c>
      <c r="F685" t="s">
        <v>333</v>
      </c>
      <c r="G685" t="str">
        <f>IFERROR(_xlfn.XLOOKUP(Sales_Pipeline[[#This Row],[Account]],Accounts!$A$2:$A$86,Accounts!$F$2:$F$86),"")</f>
        <v>United States</v>
      </c>
      <c r="H685" t="s">
        <v>57</v>
      </c>
      <c r="I685" s="3">
        <v>42768</v>
      </c>
      <c r="J685" s="3">
        <v>42869</v>
      </c>
      <c r="K685" s="8" t="str">
        <f>IF(Sales_Pipeline[[#This Row],[Close_Date]]="","",TEXT(Sales_Pipeline[[#This Row],[Close_Date]],"ddd"))</f>
        <v>Sun</v>
      </c>
      <c r="L685" s="8" t="str">
        <f>IF(Sales_Pipeline[[#This Row],[Close_Date]]="","",TEXT(Sales_Pipeline[[#This Row],[Close_Date]],"mmm"))</f>
        <v>May</v>
      </c>
      <c r="M685" s="8" t="str">
        <f>IF(Sales_Pipeline[[#This Row],[Close_Date]]="","","Q"&amp;ROUNDUP(MONTH(Sales_Pipeline[[#This Row],[Close_Date]])/3,0))</f>
        <v>Q2</v>
      </c>
      <c r="N685" s="2" cm="1">
        <f t="array" ref="N685">IFERROR(_xlfn.IFS(Sales_Pipeline[[#This Row],[Deal_Stage]]="Won",_xlfn.XLOOKUP(Sales_Pipeline[[#This Row],[Product]],Products!$A$2:$A$8,Products!$C$2:$C$8),Sales_Pipeline[[#This Row],[Deal_Stage]]="Lost",_xlfn.XLOOKUP(Sales_Pipeline[[#This Row],[Product]],Products!$A$2:$A$8,Products!$C$2:$C$8)),"")</f>
        <v>3393</v>
      </c>
      <c r="O685" s="2">
        <v>3581</v>
      </c>
    </row>
    <row r="686" spans="1:15" x14ac:dyDescent="0.3">
      <c r="A686" t="s">
        <v>832</v>
      </c>
      <c r="B686" t="s">
        <v>10</v>
      </c>
      <c r="C686" t="str">
        <f>_xlfn.XLOOKUP(Sales_Pipeline[[#This Row],[Sales_Agent]],Sales_Teams[Sales_Agent],Sales_Teams[Manager])</f>
        <v>Melvin Marxen</v>
      </c>
      <c r="D686" t="str">
        <f>_xlfn.XLOOKUP(Sales_Pipeline[[#This Row],[Manager]],Sales_Teams[Manager],Sales_Teams[Regional_Office])</f>
        <v>Central</v>
      </c>
      <c r="E686" t="s">
        <v>55</v>
      </c>
      <c r="F686" t="s">
        <v>105</v>
      </c>
      <c r="G686" t="str">
        <f>IFERROR(_xlfn.XLOOKUP(Sales_Pipeline[[#This Row],[Account]],Accounts!$A$2:$A$86,Accounts!$F$2:$F$86),"")</f>
        <v>United States</v>
      </c>
      <c r="H686" t="s">
        <v>82</v>
      </c>
      <c r="I686" s="3">
        <v>42768</v>
      </c>
      <c r="J686" s="3">
        <v>42806</v>
      </c>
      <c r="K686" s="8" t="str">
        <f>IF(Sales_Pipeline[[#This Row],[Close_Date]]="","",TEXT(Sales_Pipeline[[#This Row],[Close_Date]],"ddd"))</f>
        <v>Sun</v>
      </c>
      <c r="L686" s="8" t="str">
        <f>IF(Sales_Pipeline[[#This Row],[Close_Date]]="","",TEXT(Sales_Pipeline[[#This Row],[Close_Date]],"mmm"))</f>
        <v>Mar</v>
      </c>
      <c r="M686" s="8" t="str">
        <f>IF(Sales_Pipeline[[#This Row],[Close_Date]]="","","Q"&amp;ROUNDUP(MONTH(Sales_Pipeline[[#This Row],[Close_Date]])/3,0))</f>
        <v>Q1</v>
      </c>
      <c r="N686" s="2" cm="1">
        <f t="array" ref="N686">IFERROR(_xlfn.IFS(Sales_Pipeline[[#This Row],[Deal_Stage]]="Won",_xlfn.XLOOKUP(Sales_Pipeline[[#This Row],[Product]],Products!$A$2:$A$8,Products!$C$2:$C$8),Sales_Pipeline[[#This Row],[Deal_Stage]]="Lost",_xlfn.XLOOKUP(Sales_Pipeline[[#This Row],[Product]],Products!$A$2:$A$8,Products!$C$2:$C$8)),"")</f>
        <v>1096</v>
      </c>
      <c r="O686" s="2">
        <v>0</v>
      </c>
    </row>
    <row r="687" spans="1:15" x14ac:dyDescent="0.3">
      <c r="A687" t="s">
        <v>833</v>
      </c>
      <c r="B687" t="s">
        <v>43</v>
      </c>
      <c r="C687" t="str">
        <f>_xlfn.XLOOKUP(Sales_Pipeline[[#This Row],[Sales_Agent]],Sales_Teams[Sales_Agent],Sales_Teams[Manager])</f>
        <v>Summer Sewald</v>
      </c>
      <c r="D687" t="str">
        <f>_xlfn.XLOOKUP(Sales_Pipeline[[#This Row],[Manager]],Sales_Teams[Manager],Sales_Teams[Regional_Office])</f>
        <v>West</v>
      </c>
      <c r="E687" t="s">
        <v>55</v>
      </c>
      <c r="G687" t="str">
        <f>IFERROR(_xlfn.XLOOKUP(Sales_Pipeline[[#This Row],[Account]],Accounts!$A$2:$A$86,Accounts!$F$2:$F$86),"")</f>
        <v/>
      </c>
      <c r="H687" t="s">
        <v>77</v>
      </c>
      <c r="I687" s="3">
        <v>42768</v>
      </c>
      <c r="K687" s="8" t="str">
        <f>IF(Sales_Pipeline[[#This Row],[Close_Date]]="","",TEXT(Sales_Pipeline[[#This Row],[Close_Date]],"ddd"))</f>
        <v/>
      </c>
      <c r="L687" s="8" t="str">
        <f>IF(Sales_Pipeline[[#This Row],[Close_Date]]="","",TEXT(Sales_Pipeline[[#This Row],[Close_Date]],"mmm"))</f>
        <v/>
      </c>
      <c r="M687" s="8" t="str">
        <f>IF(Sales_Pipeline[[#This Row],[Close_Date]]="","","Q"&amp;ROUNDUP(MONTH(Sales_Pipeline[[#This Row],[Close_Date]])/3,0))</f>
        <v/>
      </c>
      <c r="N687" s="2" t="str" cm="1">
        <f t="array" ref="N687">IFERROR(_xlfn.IFS(Sales_Pipeline[[#This Row],[Deal_Stage]]="Won",_xlfn.XLOOKUP(Sales_Pipeline[[#This Row],[Product]],Products!$A$2:$A$8,Products!$C$2:$C$8),Sales_Pipeline[[#This Row],[Deal_Stage]]="Lost",_xlfn.XLOOKUP(Sales_Pipeline[[#This Row],[Product]],Products!$A$2:$A$8,Products!$C$2:$C$8)),"")</f>
        <v/>
      </c>
      <c r="O687" s="2">
        <v>0</v>
      </c>
    </row>
    <row r="688" spans="1:15" x14ac:dyDescent="0.3">
      <c r="A688" t="s">
        <v>834</v>
      </c>
      <c r="B688" t="s">
        <v>14</v>
      </c>
      <c r="C688" t="str">
        <f>_xlfn.XLOOKUP(Sales_Pipeline[[#This Row],[Sales_Agent]],Sales_Teams[Sales_Agent],Sales_Teams[Manager])</f>
        <v>Melvin Marxen</v>
      </c>
      <c r="D688" t="str">
        <f>_xlfn.XLOOKUP(Sales_Pipeline[[#This Row],[Manager]],Sales_Teams[Manager],Sales_Teams[Regional_Office])</f>
        <v>Central</v>
      </c>
      <c r="E688" t="s">
        <v>8953</v>
      </c>
      <c r="F688" t="s">
        <v>141</v>
      </c>
      <c r="G688" t="str">
        <f>IFERROR(_xlfn.XLOOKUP(Sales_Pipeline[[#This Row],[Account]],Accounts!$A$2:$A$86,Accounts!$F$2:$F$86),"")</f>
        <v>United States</v>
      </c>
      <c r="H688" t="s">
        <v>82</v>
      </c>
      <c r="I688" s="3">
        <v>42768</v>
      </c>
      <c r="J688" s="3">
        <v>42860</v>
      </c>
      <c r="K688" s="8" t="str">
        <f>IF(Sales_Pipeline[[#This Row],[Close_Date]]="","",TEXT(Sales_Pipeline[[#This Row],[Close_Date]],"ddd"))</f>
        <v>Fri</v>
      </c>
      <c r="L688" s="8" t="str">
        <f>IF(Sales_Pipeline[[#This Row],[Close_Date]]="","",TEXT(Sales_Pipeline[[#This Row],[Close_Date]],"mmm"))</f>
        <v>May</v>
      </c>
      <c r="M688" s="8" t="str">
        <f>IF(Sales_Pipeline[[#This Row],[Close_Date]]="","","Q"&amp;ROUNDUP(MONTH(Sales_Pipeline[[#This Row],[Close_Date]])/3,0))</f>
        <v>Q2</v>
      </c>
      <c r="N688" s="2" cm="1">
        <f t="array" ref="N688">IFERROR(_xlfn.IFS(Sales_Pipeline[[#This Row],[Deal_Stage]]="Won",_xlfn.XLOOKUP(Sales_Pipeline[[#This Row],[Product]],Products!$A$2:$A$8,Products!$C$2:$C$8),Sales_Pipeline[[#This Row],[Deal_Stage]]="Lost",_xlfn.XLOOKUP(Sales_Pipeline[[#This Row],[Product]],Products!$A$2:$A$8,Products!$C$2:$C$8)),"")</f>
        <v>4821</v>
      </c>
      <c r="O688" s="2">
        <v>0</v>
      </c>
    </row>
    <row r="689" spans="1:15" x14ac:dyDescent="0.3">
      <c r="A689" t="s">
        <v>835</v>
      </c>
      <c r="B689" t="s">
        <v>7</v>
      </c>
      <c r="C689" t="str">
        <f>_xlfn.XLOOKUP(Sales_Pipeline[[#This Row],[Sales_Agent]],Sales_Teams[Sales_Agent],Sales_Teams[Manager])</f>
        <v>Dustin Brinkmann</v>
      </c>
      <c r="D689" t="str">
        <f>_xlfn.XLOOKUP(Sales_Pipeline[[#This Row],[Manager]],Sales_Teams[Manager],Sales_Teams[Regional_Office])</f>
        <v>Central</v>
      </c>
      <c r="E689" t="s">
        <v>61</v>
      </c>
      <c r="F689" t="s">
        <v>150</v>
      </c>
      <c r="G689" t="str">
        <f>IFERROR(_xlfn.XLOOKUP(Sales_Pipeline[[#This Row],[Account]],Accounts!$A$2:$A$86,Accounts!$F$2:$F$86),"")</f>
        <v>United States</v>
      </c>
      <c r="H689" t="s">
        <v>57</v>
      </c>
      <c r="I689" s="3">
        <v>42768</v>
      </c>
      <c r="J689" s="3">
        <v>42824</v>
      </c>
      <c r="K689" s="8" t="str">
        <f>IF(Sales_Pipeline[[#This Row],[Close_Date]]="","",TEXT(Sales_Pipeline[[#This Row],[Close_Date]],"ddd"))</f>
        <v>Thu</v>
      </c>
      <c r="L689" s="8" t="str">
        <f>IF(Sales_Pipeline[[#This Row],[Close_Date]]="","",TEXT(Sales_Pipeline[[#This Row],[Close_Date]],"mmm"))</f>
        <v>Mar</v>
      </c>
      <c r="M689" s="8" t="str">
        <f>IF(Sales_Pipeline[[#This Row],[Close_Date]]="","","Q"&amp;ROUNDUP(MONTH(Sales_Pipeline[[#This Row],[Close_Date]])/3,0))</f>
        <v>Q1</v>
      </c>
      <c r="N689" s="2" cm="1">
        <f t="array" ref="N689">IFERROR(_xlfn.IFS(Sales_Pipeline[[#This Row],[Deal_Stage]]="Won",_xlfn.XLOOKUP(Sales_Pipeline[[#This Row],[Product]],Products!$A$2:$A$8,Products!$C$2:$C$8),Sales_Pipeline[[#This Row],[Deal_Stage]]="Lost",_xlfn.XLOOKUP(Sales_Pipeline[[#This Row],[Product]],Products!$A$2:$A$8,Products!$C$2:$C$8)),"")</f>
        <v>55</v>
      </c>
      <c r="O689" s="2">
        <v>54</v>
      </c>
    </row>
    <row r="690" spans="1:15" x14ac:dyDescent="0.3">
      <c r="A690" t="s">
        <v>836</v>
      </c>
      <c r="B690" t="s">
        <v>32</v>
      </c>
      <c r="C690" t="str">
        <f>_xlfn.XLOOKUP(Sales_Pipeline[[#This Row],[Sales_Agent]],Sales_Teams[Sales_Agent],Sales_Teams[Manager])</f>
        <v>Celia Rouche</v>
      </c>
      <c r="D690" t="str">
        <f>_xlfn.XLOOKUP(Sales_Pipeline[[#This Row],[Manager]],Sales_Teams[Manager],Sales_Teams[Regional_Office])</f>
        <v>West</v>
      </c>
      <c r="E690" t="s">
        <v>55</v>
      </c>
      <c r="F690" t="s">
        <v>234</v>
      </c>
      <c r="G690" t="str">
        <f>IFERROR(_xlfn.XLOOKUP(Sales_Pipeline[[#This Row],[Account]],Accounts!$A$2:$A$86,Accounts!$F$2:$F$86),"")</f>
        <v>United States</v>
      </c>
      <c r="H690" t="s">
        <v>77</v>
      </c>
      <c r="I690" s="3">
        <v>42768</v>
      </c>
      <c r="K690" s="8" t="str">
        <f>IF(Sales_Pipeline[[#This Row],[Close_Date]]="","",TEXT(Sales_Pipeline[[#This Row],[Close_Date]],"ddd"))</f>
        <v/>
      </c>
      <c r="L690" s="8" t="str">
        <f>IF(Sales_Pipeline[[#This Row],[Close_Date]]="","",TEXT(Sales_Pipeline[[#This Row],[Close_Date]],"mmm"))</f>
        <v/>
      </c>
      <c r="M690" s="8" t="str">
        <f>IF(Sales_Pipeline[[#This Row],[Close_Date]]="","","Q"&amp;ROUNDUP(MONTH(Sales_Pipeline[[#This Row],[Close_Date]])/3,0))</f>
        <v/>
      </c>
      <c r="N690" s="2" t="str" cm="1">
        <f t="array" ref="N690">IFERROR(_xlfn.IFS(Sales_Pipeline[[#This Row],[Deal_Stage]]="Won",_xlfn.XLOOKUP(Sales_Pipeline[[#This Row],[Product]],Products!$A$2:$A$8,Products!$C$2:$C$8),Sales_Pipeline[[#This Row],[Deal_Stage]]="Lost",_xlfn.XLOOKUP(Sales_Pipeline[[#This Row],[Product]],Products!$A$2:$A$8,Products!$C$2:$C$8)),"")</f>
        <v/>
      </c>
      <c r="O690" s="2">
        <v>0</v>
      </c>
    </row>
    <row r="691" spans="1:15" x14ac:dyDescent="0.3">
      <c r="A691" t="s">
        <v>837</v>
      </c>
      <c r="B691" t="s">
        <v>30</v>
      </c>
      <c r="C691" t="str">
        <f>_xlfn.XLOOKUP(Sales_Pipeline[[#This Row],[Sales_Agent]],Sales_Teams[Sales_Agent],Sales_Teams[Manager])</f>
        <v>Rocco Neubert</v>
      </c>
      <c r="D691" t="str">
        <f>_xlfn.XLOOKUP(Sales_Pipeline[[#This Row],[Manager]],Sales_Teams[Manager],Sales_Teams[Regional_Office])</f>
        <v>East</v>
      </c>
      <c r="E691" t="s">
        <v>55</v>
      </c>
      <c r="F691" t="s">
        <v>216</v>
      </c>
      <c r="G691" t="str">
        <f>IFERROR(_xlfn.XLOOKUP(Sales_Pipeline[[#This Row],[Account]],Accounts!$A$2:$A$86,Accounts!$F$2:$F$86),"")</f>
        <v>United States</v>
      </c>
      <c r="H691" t="s">
        <v>57</v>
      </c>
      <c r="I691" s="3">
        <v>42769</v>
      </c>
      <c r="J691" s="3">
        <v>42889</v>
      </c>
      <c r="K691" s="8" t="str">
        <f>IF(Sales_Pipeline[[#This Row],[Close_Date]]="","",TEXT(Sales_Pipeline[[#This Row],[Close_Date]],"ddd"))</f>
        <v>Sat</v>
      </c>
      <c r="L691" s="8" t="str">
        <f>IF(Sales_Pipeline[[#This Row],[Close_Date]]="","",TEXT(Sales_Pipeline[[#This Row],[Close_Date]],"mmm"))</f>
        <v>Jun</v>
      </c>
      <c r="M691" s="8" t="str">
        <f>IF(Sales_Pipeline[[#This Row],[Close_Date]]="","","Q"&amp;ROUNDUP(MONTH(Sales_Pipeline[[#This Row],[Close_Date]])/3,0))</f>
        <v>Q2</v>
      </c>
      <c r="N691" s="2" cm="1">
        <f t="array" ref="N691">IFERROR(_xlfn.IFS(Sales_Pipeline[[#This Row],[Deal_Stage]]="Won",_xlfn.XLOOKUP(Sales_Pipeline[[#This Row],[Product]],Products!$A$2:$A$8,Products!$C$2:$C$8),Sales_Pipeline[[#This Row],[Deal_Stage]]="Lost",_xlfn.XLOOKUP(Sales_Pipeline[[#This Row],[Product]],Products!$A$2:$A$8,Products!$C$2:$C$8)),"")</f>
        <v>1096</v>
      </c>
      <c r="O691" s="2">
        <v>1121</v>
      </c>
    </row>
    <row r="692" spans="1:15" x14ac:dyDescent="0.3">
      <c r="A692" t="s">
        <v>838</v>
      </c>
      <c r="B692" t="s">
        <v>27</v>
      </c>
      <c r="C692" t="str">
        <f>_xlfn.XLOOKUP(Sales_Pipeline[[#This Row],[Sales_Agent]],Sales_Teams[Sales_Agent],Sales_Teams[Manager])</f>
        <v>Rocco Neubert</v>
      </c>
      <c r="D692" t="str">
        <f>_xlfn.XLOOKUP(Sales_Pipeline[[#This Row],[Manager]],Sales_Teams[Manager],Sales_Teams[Regional_Office])</f>
        <v>East</v>
      </c>
      <c r="E692" t="s">
        <v>63</v>
      </c>
      <c r="F692" t="s">
        <v>161</v>
      </c>
      <c r="G692" t="str">
        <f>IFERROR(_xlfn.XLOOKUP(Sales_Pipeline[[#This Row],[Account]],Accounts!$A$2:$A$86,Accounts!$F$2:$F$86),"")</f>
        <v>United States</v>
      </c>
      <c r="H692" t="s">
        <v>57</v>
      </c>
      <c r="I692" s="3">
        <v>42769</v>
      </c>
      <c r="J692" s="3">
        <v>42890</v>
      </c>
      <c r="K692" s="8" t="str">
        <f>IF(Sales_Pipeline[[#This Row],[Close_Date]]="","",TEXT(Sales_Pipeline[[#This Row],[Close_Date]],"ddd"))</f>
        <v>Sun</v>
      </c>
      <c r="L692" s="8" t="str">
        <f>IF(Sales_Pipeline[[#This Row],[Close_Date]]="","",TEXT(Sales_Pipeline[[#This Row],[Close_Date]],"mmm"))</f>
        <v>Jun</v>
      </c>
      <c r="M692" s="8" t="str">
        <f>IF(Sales_Pipeline[[#This Row],[Close_Date]]="","","Q"&amp;ROUNDUP(MONTH(Sales_Pipeline[[#This Row],[Close_Date]])/3,0))</f>
        <v>Q2</v>
      </c>
      <c r="N692" s="2" cm="1">
        <f t="array" ref="N692">IFERROR(_xlfn.IFS(Sales_Pipeline[[#This Row],[Deal_Stage]]="Won",_xlfn.XLOOKUP(Sales_Pipeline[[#This Row],[Product]],Products!$A$2:$A$8,Products!$C$2:$C$8),Sales_Pipeline[[#This Row],[Deal_Stage]]="Lost",_xlfn.XLOOKUP(Sales_Pipeline[[#This Row],[Product]],Products!$A$2:$A$8,Products!$C$2:$C$8)),"")</f>
        <v>550</v>
      </c>
      <c r="O692" s="2">
        <v>477</v>
      </c>
    </row>
    <row r="693" spans="1:15" x14ac:dyDescent="0.3">
      <c r="A693" t="s">
        <v>839</v>
      </c>
      <c r="B693" t="s">
        <v>20</v>
      </c>
      <c r="C693" t="str">
        <f>_xlfn.XLOOKUP(Sales_Pipeline[[#This Row],[Sales_Agent]],Sales_Teams[Sales_Agent],Sales_Teams[Manager])</f>
        <v>Cara Losch</v>
      </c>
      <c r="D693" t="str">
        <f>_xlfn.XLOOKUP(Sales_Pipeline[[#This Row],[Manager]],Sales_Teams[Manager],Sales_Teams[Regional_Office])</f>
        <v>East</v>
      </c>
      <c r="E693" t="s">
        <v>63</v>
      </c>
      <c r="F693" t="s">
        <v>234</v>
      </c>
      <c r="G693" t="str">
        <f>IFERROR(_xlfn.XLOOKUP(Sales_Pipeline[[#This Row],[Account]],Accounts!$A$2:$A$86,Accounts!$F$2:$F$86),"")</f>
        <v>United States</v>
      </c>
      <c r="H693" t="s">
        <v>57</v>
      </c>
      <c r="I693" s="3">
        <v>42769</v>
      </c>
      <c r="J693" s="3">
        <v>42860</v>
      </c>
      <c r="K693" s="8" t="str">
        <f>IF(Sales_Pipeline[[#This Row],[Close_Date]]="","",TEXT(Sales_Pipeline[[#This Row],[Close_Date]],"ddd"))</f>
        <v>Fri</v>
      </c>
      <c r="L693" s="8" t="str">
        <f>IF(Sales_Pipeline[[#This Row],[Close_Date]]="","",TEXT(Sales_Pipeline[[#This Row],[Close_Date]],"mmm"))</f>
        <v>May</v>
      </c>
      <c r="M693" s="8" t="str">
        <f>IF(Sales_Pipeline[[#This Row],[Close_Date]]="","","Q"&amp;ROUNDUP(MONTH(Sales_Pipeline[[#This Row],[Close_Date]])/3,0))</f>
        <v>Q2</v>
      </c>
      <c r="N693" s="2" cm="1">
        <f t="array" ref="N693">IFERROR(_xlfn.IFS(Sales_Pipeline[[#This Row],[Deal_Stage]]="Won",_xlfn.XLOOKUP(Sales_Pipeline[[#This Row],[Product]],Products!$A$2:$A$8,Products!$C$2:$C$8),Sales_Pipeline[[#This Row],[Deal_Stage]]="Lost",_xlfn.XLOOKUP(Sales_Pipeline[[#This Row],[Product]],Products!$A$2:$A$8,Products!$C$2:$C$8)),"")</f>
        <v>550</v>
      </c>
      <c r="O693" s="2">
        <v>515</v>
      </c>
    </row>
    <row r="694" spans="1:15" x14ac:dyDescent="0.3">
      <c r="A694" t="s">
        <v>840</v>
      </c>
      <c r="B694" t="s">
        <v>25</v>
      </c>
      <c r="C694" t="str">
        <f>_xlfn.XLOOKUP(Sales_Pipeline[[#This Row],[Sales_Agent]],Sales_Teams[Sales_Agent],Sales_Teams[Manager])</f>
        <v>Rocco Neubert</v>
      </c>
      <c r="D694" t="str">
        <f>_xlfn.XLOOKUP(Sales_Pipeline[[#This Row],[Manager]],Sales_Teams[Manager],Sales_Teams[Regional_Office])</f>
        <v>East</v>
      </c>
      <c r="E694" t="s">
        <v>61</v>
      </c>
      <c r="F694" t="s">
        <v>109</v>
      </c>
      <c r="G694" t="str">
        <f>IFERROR(_xlfn.XLOOKUP(Sales_Pipeline[[#This Row],[Account]],Accounts!$A$2:$A$86,Accounts!$F$2:$F$86),"")</f>
        <v>Japan</v>
      </c>
      <c r="H694" t="s">
        <v>82</v>
      </c>
      <c r="I694" s="3">
        <v>42769</v>
      </c>
      <c r="J694" s="3">
        <v>42856</v>
      </c>
      <c r="K694" s="8" t="str">
        <f>IF(Sales_Pipeline[[#This Row],[Close_Date]]="","",TEXT(Sales_Pipeline[[#This Row],[Close_Date]],"ddd"))</f>
        <v>Mon</v>
      </c>
      <c r="L694" s="8" t="str">
        <f>IF(Sales_Pipeline[[#This Row],[Close_Date]]="","",TEXT(Sales_Pipeline[[#This Row],[Close_Date]],"mmm"))</f>
        <v>May</v>
      </c>
      <c r="M694" s="8" t="str">
        <f>IF(Sales_Pipeline[[#This Row],[Close_Date]]="","","Q"&amp;ROUNDUP(MONTH(Sales_Pipeline[[#This Row],[Close_Date]])/3,0))</f>
        <v>Q2</v>
      </c>
      <c r="N694" s="2" cm="1">
        <f t="array" ref="N694">IFERROR(_xlfn.IFS(Sales_Pipeline[[#This Row],[Deal_Stage]]="Won",_xlfn.XLOOKUP(Sales_Pipeline[[#This Row],[Product]],Products!$A$2:$A$8,Products!$C$2:$C$8),Sales_Pipeline[[#This Row],[Deal_Stage]]="Lost",_xlfn.XLOOKUP(Sales_Pipeline[[#This Row],[Product]],Products!$A$2:$A$8,Products!$C$2:$C$8)),"")</f>
        <v>55</v>
      </c>
      <c r="O694" s="2">
        <v>0</v>
      </c>
    </row>
    <row r="695" spans="1:15" x14ac:dyDescent="0.3">
      <c r="A695" t="s">
        <v>841</v>
      </c>
      <c r="B695" t="s">
        <v>28</v>
      </c>
      <c r="C695" t="str">
        <f>_xlfn.XLOOKUP(Sales_Pipeline[[#This Row],[Sales_Agent]],Sales_Teams[Sales_Agent],Sales_Teams[Manager])</f>
        <v>Rocco Neubert</v>
      </c>
      <c r="D695" t="str">
        <f>_xlfn.XLOOKUP(Sales_Pipeline[[#This Row],[Manager]],Sales_Teams[Manager],Sales_Teams[Regional_Office])</f>
        <v>East</v>
      </c>
      <c r="E695" t="s">
        <v>76</v>
      </c>
      <c r="F695" t="s">
        <v>206</v>
      </c>
      <c r="G695" t="str">
        <f>IFERROR(_xlfn.XLOOKUP(Sales_Pipeline[[#This Row],[Account]],Accounts!$A$2:$A$86,Accounts!$F$2:$F$86),"")</f>
        <v>United States</v>
      </c>
      <c r="H695" t="s">
        <v>82</v>
      </c>
      <c r="I695" s="3">
        <v>42769</v>
      </c>
      <c r="J695" s="3">
        <v>42866</v>
      </c>
      <c r="K695" s="8" t="str">
        <f>IF(Sales_Pipeline[[#This Row],[Close_Date]]="","",TEXT(Sales_Pipeline[[#This Row],[Close_Date]],"ddd"))</f>
        <v>Thu</v>
      </c>
      <c r="L695" s="8" t="str">
        <f>IF(Sales_Pipeline[[#This Row],[Close_Date]]="","",TEXT(Sales_Pipeline[[#This Row],[Close_Date]],"mmm"))</f>
        <v>May</v>
      </c>
      <c r="M695" s="8" t="str">
        <f>IF(Sales_Pipeline[[#This Row],[Close_Date]]="","","Q"&amp;ROUNDUP(MONTH(Sales_Pipeline[[#This Row],[Close_Date]])/3,0))</f>
        <v>Q2</v>
      </c>
      <c r="N695" s="2" cm="1">
        <f t="array" ref="N695">IFERROR(_xlfn.IFS(Sales_Pipeline[[#This Row],[Deal_Stage]]="Won",_xlfn.XLOOKUP(Sales_Pipeline[[#This Row],[Product]],Products!$A$2:$A$8,Products!$C$2:$C$8),Sales_Pipeline[[#This Row],[Deal_Stage]]="Lost",_xlfn.XLOOKUP(Sales_Pipeline[[#This Row],[Product]],Products!$A$2:$A$8,Products!$C$2:$C$8)),"")</f>
        <v>3393</v>
      </c>
      <c r="O695" s="2">
        <v>0</v>
      </c>
    </row>
    <row r="696" spans="1:15" x14ac:dyDescent="0.3">
      <c r="A696" t="s">
        <v>842</v>
      </c>
      <c r="B696" t="s">
        <v>36</v>
      </c>
      <c r="C696" t="str">
        <f>_xlfn.XLOOKUP(Sales_Pipeline[[#This Row],[Sales_Agent]],Sales_Teams[Sales_Agent],Sales_Teams[Manager])</f>
        <v>Celia Rouche</v>
      </c>
      <c r="D696" t="str">
        <f>_xlfn.XLOOKUP(Sales_Pipeline[[#This Row],[Manager]],Sales_Teams[Manager],Sales_Teams[Regional_Office])</f>
        <v>West</v>
      </c>
      <c r="E696" t="s">
        <v>55</v>
      </c>
      <c r="F696" t="s">
        <v>166</v>
      </c>
      <c r="G696" t="str">
        <f>IFERROR(_xlfn.XLOOKUP(Sales_Pipeline[[#This Row],[Account]],Accounts!$A$2:$A$86,Accounts!$F$2:$F$86),"")</f>
        <v>United States</v>
      </c>
      <c r="H696" t="s">
        <v>57</v>
      </c>
      <c r="I696" s="3">
        <v>42769</v>
      </c>
      <c r="J696" s="3">
        <v>42906</v>
      </c>
      <c r="K696" s="8" t="str">
        <f>IF(Sales_Pipeline[[#This Row],[Close_Date]]="","",TEXT(Sales_Pipeline[[#This Row],[Close_Date]],"ddd"))</f>
        <v>Tue</v>
      </c>
      <c r="L696" s="8" t="str">
        <f>IF(Sales_Pipeline[[#This Row],[Close_Date]]="","",TEXT(Sales_Pipeline[[#This Row],[Close_Date]],"mmm"))</f>
        <v>Jun</v>
      </c>
      <c r="M696" s="8" t="str">
        <f>IF(Sales_Pipeline[[#This Row],[Close_Date]]="","","Q"&amp;ROUNDUP(MONTH(Sales_Pipeline[[#This Row],[Close_Date]])/3,0))</f>
        <v>Q2</v>
      </c>
      <c r="N696" s="2" cm="1">
        <f t="array" ref="N696">IFERROR(_xlfn.IFS(Sales_Pipeline[[#This Row],[Deal_Stage]]="Won",_xlfn.XLOOKUP(Sales_Pipeline[[#This Row],[Product]],Products!$A$2:$A$8,Products!$C$2:$C$8),Sales_Pipeline[[#This Row],[Deal_Stage]]="Lost",_xlfn.XLOOKUP(Sales_Pipeline[[#This Row],[Product]],Products!$A$2:$A$8,Products!$C$2:$C$8)),"")</f>
        <v>1096</v>
      </c>
      <c r="O696" s="2">
        <v>975</v>
      </c>
    </row>
    <row r="697" spans="1:15" x14ac:dyDescent="0.3">
      <c r="A697" t="s">
        <v>843</v>
      </c>
      <c r="B697" t="s">
        <v>36</v>
      </c>
      <c r="C697" t="str">
        <f>_xlfn.XLOOKUP(Sales_Pipeline[[#This Row],[Sales_Agent]],Sales_Teams[Sales_Agent],Sales_Teams[Manager])</f>
        <v>Celia Rouche</v>
      </c>
      <c r="D697" t="str">
        <f>_xlfn.XLOOKUP(Sales_Pipeline[[#This Row],[Manager]],Sales_Teams[Manager],Sales_Teams[Regional_Office])</f>
        <v>West</v>
      </c>
      <c r="E697" t="s">
        <v>76</v>
      </c>
      <c r="F697" t="s">
        <v>85</v>
      </c>
      <c r="G697" t="str">
        <f>IFERROR(_xlfn.XLOOKUP(Sales_Pipeline[[#This Row],[Account]],Accounts!$A$2:$A$86,Accounts!$F$2:$F$86),"")</f>
        <v>Poland</v>
      </c>
      <c r="H697" t="s">
        <v>57</v>
      </c>
      <c r="I697" s="3">
        <v>42769</v>
      </c>
      <c r="J697" s="3">
        <v>42856</v>
      </c>
      <c r="K697" s="8" t="str">
        <f>IF(Sales_Pipeline[[#This Row],[Close_Date]]="","",TEXT(Sales_Pipeline[[#This Row],[Close_Date]],"ddd"))</f>
        <v>Mon</v>
      </c>
      <c r="L697" s="8" t="str">
        <f>IF(Sales_Pipeline[[#This Row],[Close_Date]]="","",TEXT(Sales_Pipeline[[#This Row],[Close_Date]],"mmm"))</f>
        <v>May</v>
      </c>
      <c r="M697" s="8" t="str">
        <f>IF(Sales_Pipeline[[#This Row],[Close_Date]]="","","Q"&amp;ROUNDUP(MONTH(Sales_Pipeline[[#This Row],[Close_Date]])/3,0))</f>
        <v>Q2</v>
      </c>
      <c r="N697" s="2" cm="1">
        <f t="array" ref="N697">IFERROR(_xlfn.IFS(Sales_Pipeline[[#This Row],[Deal_Stage]]="Won",_xlfn.XLOOKUP(Sales_Pipeline[[#This Row],[Product]],Products!$A$2:$A$8,Products!$C$2:$C$8),Sales_Pipeline[[#This Row],[Deal_Stage]]="Lost",_xlfn.XLOOKUP(Sales_Pipeline[[#This Row],[Product]],Products!$A$2:$A$8,Products!$C$2:$C$8)),"")</f>
        <v>3393</v>
      </c>
      <c r="O697" s="2">
        <v>3376</v>
      </c>
    </row>
    <row r="698" spans="1:15" x14ac:dyDescent="0.3">
      <c r="A698" t="s">
        <v>844</v>
      </c>
      <c r="B698" t="s">
        <v>40</v>
      </c>
      <c r="C698" t="str">
        <f>_xlfn.XLOOKUP(Sales_Pipeline[[#This Row],[Sales_Agent]],Sales_Teams[Sales_Agent],Sales_Teams[Manager])</f>
        <v>Summer Sewald</v>
      </c>
      <c r="D698" t="str">
        <f>_xlfn.XLOOKUP(Sales_Pipeline[[#This Row],[Manager]],Sales_Teams[Manager],Sales_Teams[Regional_Office])</f>
        <v>West</v>
      </c>
      <c r="E698" t="s">
        <v>63</v>
      </c>
      <c r="F698" t="s">
        <v>100</v>
      </c>
      <c r="G698" t="str">
        <f>IFERROR(_xlfn.XLOOKUP(Sales_Pipeline[[#This Row],[Account]],Accounts!$A$2:$A$86,Accounts!$F$2:$F$86),"")</f>
        <v>United States</v>
      </c>
      <c r="H698" t="s">
        <v>57</v>
      </c>
      <c r="I698" s="3">
        <v>42769</v>
      </c>
      <c r="J698" s="3">
        <v>42806</v>
      </c>
      <c r="K698" s="8" t="str">
        <f>IF(Sales_Pipeline[[#This Row],[Close_Date]]="","",TEXT(Sales_Pipeline[[#This Row],[Close_Date]],"ddd"))</f>
        <v>Sun</v>
      </c>
      <c r="L698" s="8" t="str">
        <f>IF(Sales_Pipeline[[#This Row],[Close_Date]]="","",TEXT(Sales_Pipeline[[#This Row],[Close_Date]],"mmm"))</f>
        <v>Mar</v>
      </c>
      <c r="M698" s="8" t="str">
        <f>IF(Sales_Pipeline[[#This Row],[Close_Date]]="","","Q"&amp;ROUNDUP(MONTH(Sales_Pipeline[[#This Row],[Close_Date]])/3,0))</f>
        <v>Q1</v>
      </c>
      <c r="N698" s="2" cm="1">
        <f t="array" ref="N698">IFERROR(_xlfn.IFS(Sales_Pipeline[[#This Row],[Deal_Stage]]="Won",_xlfn.XLOOKUP(Sales_Pipeline[[#This Row],[Product]],Products!$A$2:$A$8,Products!$C$2:$C$8),Sales_Pipeline[[#This Row],[Deal_Stage]]="Lost",_xlfn.XLOOKUP(Sales_Pipeline[[#This Row],[Product]],Products!$A$2:$A$8,Products!$C$2:$C$8)),"")</f>
        <v>550</v>
      </c>
      <c r="O698" s="2">
        <v>458</v>
      </c>
    </row>
    <row r="699" spans="1:15" x14ac:dyDescent="0.3">
      <c r="A699" t="s">
        <v>845</v>
      </c>
      <c r="B699" t="s">
        <v>10</v>
      </c>
      <c r="C699" t="str">
        <f>_xlfn.XLOOKUP(Sales_Pipeline[[#This Row],[Sales_Agent]],Sales_Teams[Sales_Agent],Sales_Teams[Manager])</f>
        <v>Melvin Marxen</v>
      </c>
      <c r="D699" t="str">
        <f>_xlfn.XLOOKUP(Sales_Pipeline[[#This Row],[Manager]],Sales_Teams[Manager],Sales_Teams[Regional_Office])</f>
        <v>Central</v>
      </c>
      <c r="E699" t="s">
        <v>63</v>
      </c>
      <c r="F699" t="s">
        <v>229</v>
      </c>
      <c r="G699" t="str">
        <f>IFERROR(_xlfn.XLOOKUP(Sales_Pipeline[[#This Row],[Account]],Accounts!$A$2:$A$86,Accounts!$F$2:$F$86),"")</f>
        <v>Norway</v>
      </c>
      <c r="H699" t="s">
        <v>82</v>
      </c>
      <c r="I699" s="3">
        <v>42769</v>
      </c>
      <c r="J699" s="3">
        <v>42871</v>
      </c>
      <c r="K699" s="8" t="str">
        <f>IF(Sales_Pipeline[[#This Row],[Close_Date]]="","",TEXT(Sales_Pipeline[[#This Row],[Close_Date]],"ddd"))</f>
        <v>Tue</v>
      </c>
      <c r="L699" s="8" t="str">
        <f>IF(Sales_Pipeline[[#This Row],[Close_Date]]="","",TEXT(Sales_Pipeline[[#This Row],[Close_Date]],"mmm"))</f>
        <v>May</v>
      </c>
      <c r="M699" s="8" t="str">
        <f>IF(Sales_Pipeline[[#This Row],[Close_Date]]="","","Q"&amp;ROUNDUP(MONTH(Sales_Pipeline[[#This Row],[Close_Date]])/3,0))</f>
        <v>Q2</v>
      </c>
      <c r="N699" s="2" cm="1">
        <f t="array" ref="N699">IFERROR(_xlfn.IFS(Sales_Pipeline[[#This Row],[Deal_Stage]]="Won",_xlfn.XLOOKUP(Sales_Pipeline[[#This Row],[Product]],Products!$A$2:$A$8,Products!$C$2:$C$8),Sales_Pipeline[[#This Row],[Deal_Stage]]="Lost",_xlfn.XLOOKUP(Sales_Pipeline[[#This Row],[Product]],Products!$A$2:$A$8,Products!$C$2:$C$8)),"")</f>
        <v>550</v>
      </c>
      <c r="O699" s="2">
        <v>0</v>
      </c>
    </row>
    <row r="700" spans="1:15" x14ac:dyDescent="0.3">
      <c r="A700" t="s">
        <v>846</v>
      </c>
      <c r="B700" t="s">
        <v>43</v>
      </c>
      <c r="C700" t="str">
        <f>_xlfn.XLOOKUP(Sales_Pipeline[[#This Row],[Sales_Agent]],Sales_Teams[Sales_Agent],Sales_Teams[Manager])</f>
        <v>Summer Sewald</v>
      </c>
      <c r="D700" t="str">
        <f>_xlfn.XLOOKUP(Sales_Pipeline[[#This Row],[Manager]],Sales_Teams[Manager],Sales_Teams[Regional_Office])</f>
        <v>West</v>
      </c>
      <c r="E700" t="s">
        <v>63</v>
      </c>
      <c r="F700" t="s">
        <v>143</v>
      </c>
      <c r="G700" t="str">
        <f>IFERROR(_xlfn.XLOOKUP(Sales_Pipeline[[#This Row],[Account]],Accounts!$A$2:$A$86,Accounts!$F$2:$F$86),"")</f>
        <v>United States</v>
      </c>
      <c r="H700" t="s">
        <v>82</v>
      </c>
      <c r="I700" s="3">
        <v>42769</v>
      </c>
      <c r="J700" s="3">
        <v>42878</v>
      </c>
      <c r="K700" s="8" t="str">
        <f>IF(Sales_Pipeline[[#This Row],[Close_Date]]="","",TEXT(Sales_Pipeline[[#This Row],[Close_Date]],"ddd"))</f>
        <v>Tue</v>
      </c>
      <c r="L700" s="8" t="str">
        <f>IF(Sales_Pipeline[[#This Row],[Close_Date]]="","",TEXT(Sales_Pipeline[[#This Row],[Close_Date]],"mmm"))</f>
        <v>May</v>
      </c>
      <c r="M700" s="8" t="str">
        <f>IF(Sales_Pipeline[[#This Row],[Close_Date]]="","","Q"&amp;ROUNDUP(MONTH(Sales_Pipeline[[#This Row],[Close_Date]])/3,0))</f>
        <v>Q2</v>
      </c>
      <c r="N700" s="2" cm="1">
        <f t="array" ref="N700">IFERROR(_xlfn.IFS(Sales_Pipeline[[#This Row],[Deal_Stage]]="Won",_xlfn.XLOOKUP(Sales_Pipeline[[#This Row],[Product]],Products!$A$2:$A$8,Products!$C$2:$C$8),Sales_Pipeline[[#This Row],[Deal_Stage]]="Lost",_xlfn.XLOOKUP(Sales_Pipeline[[#This Row],[Product]],Products!$A$2:$A$8,Products!$C$2:$C$8)),"")</f>
        <v>550</v>
      </c>
      <c r="O700" s="2">
        <v>0</v>
      </c>
    </row>
    <row r="701" spans="1:15" x14ac:dyDescent="0.3">
      <c r="A701" t="s">
        <v>847</v>
      </c>
      <c r="B701" t="s">
        <v>43</v>
      </c>
      <c r="C701" t="str">
        <f>_xlfn.XLOOKUP(Sales_Pipeline[[#This Row],[Sales_Agent]],Sales_Teams[Sales_Agent],Sales_Teams[Manager])</f>
        <v>Summer Sewald</v>
      </c>
      <c r="D701" t="str">
        <f>_xlfn.XLOOKUP(Sales_Pipeline[[#This Row],[Manager]],Sales_Teams[Manager],Sales_Teams[Regional_Office])</f>
        <v>West</v>
      </c>
      <c r="E701" t="s">
        <v>63</v>
      </c>
      <c r="F701" t="s">
        <v>143</v>
      </c>
      <c r="G701" t="str">
        <f>IFERROR(_xlfn.XLOOKUP(Sales_Pipeline[[#This Row],[Account]],Accounts!$A$2:$A$86,Accounts!$F$2:$F$86),"")</f>
        <v>United States</v>
      </c>
      <c r="H701" t="s">
        <v>57</v>
      </c>
      <c r="I701" s="3">
        <v>42769</v>
      </c>
      <c r="J701" s="3">
        <v>42808</v>
      </c>
      <c r="K701" s="8" t="str">
        <f>IF(Sales_Pipeline[[#This Row],[Close_Date]]="","",TEXT(Sales_Pipeline[[#This Row],[Close_Date]],"ddd"))</f>
        <v>Tue</v>
      </c>
      <c r="L701" s="8" t="str">
        <f>IF(Sales_Pipeline[[#This Row],[Close_Date]]="","",TEXT(Sales_Pipeline[[#This Row],[Close_Date]],"mmm"))</f>
        <v>Mar</v>
      </c>
      <c r="M701" s="8" t="str">
        <f>IF(Sales_Pipeline[[#This Row],[Close_Date]]="","","Q"&amp;ROUNDUP(MONTH(Sales_Pipeline[[#This Row],[Close_Date]])/3,0))</f>
        <v>Q1</v>
      </c>
      <c r="N701" s="2" cm="1">
        <f t="array" ref="N701">IFERROR(_xlfn.IFS(Sales_Pipeline[[#This Row],[Deal_Stage]]="Won",_xlfn.XLOOKUP(Sales_Pipeline[[#This Row],[Product]],Products!$A$2:$A$8,Products!$C$2:$C$8),Sales_Pipeline[[#This Row],[Deal_Stage]]="Lost",_xlfn.XLOOKUP(Sales_Pipeline[[#This Row],[Product]],Products!$A$2:$A$8,Products!$C$2:$C$8)),"")</f>
        <v>550</v>
      </c>
      <c r="O701" s="2">
        <v>622</v>
      </c>
    </row>
    <row r="702" spans="1:15" x14ac:dyDescent="0.3">
      <c r="A702" t="s">
        <v>848</v>
      </c>
      <c r="B702" t="s">
        <v>43</v>
      </c>
      <c r="C702" t="str">
        <f>_xlfn.XLOOKUP(Sales_Pipeline[[#This Row],[Sales_Agent]],Sales_Teams[Sales_Agent],Sales_Teams[Manager])</f>
        <v>Summer Sewald</v>
      </c>
      <c r="D702" t="str">
        <f>_xlfn.XLOOKUP(Sales_Pipeline[[#This Row],[Manager]],Sales_Teams[Manager],Sales_Teams[Regional_Office])</f>
        <v>West</v>
      </c>
      <c r="E702" t="s">
        <v>63</v>
      </c>
      <c r="F702" t="s">
        <v>201</v>
      </c>
      <c r="G702" t="str">
        <f>IFERROR(_xlfn.XLOOKUP(Sales_Pipeline[[#This Row],[Account]],Accounts!$A$2:$A$86,Accounts!$F$2:$F$86),"")</f>
        <v>United States</v>
      </c>
      <c r="H702" t="s">
        <v>57</v>
      </c>
      <c r="I702" s="3">
        <v>42769</v>
      </c>
      <c r="J702" s="3">
        <v>42895</v>
      </c>
      <c r="K702" s="8" t="str">
        <f>IF(Sales_Pipeline[[#This Row],[Close_Date]]="","",TEXT(Sales_Pipeline[[#This Row],[Close_Date]],"ddd"))</f>
        <v>Fri</v>
      </c>
      <c r="L702" s="8" t="str">
        <f>IF(Sales_Pipeline[[#This Row],[Close_Date]]="","",TEXT(Sales_Pipeline[[#This Row],[Close_Date]],"mmm"))</f>
        <v>Jun</v>
      </c>
      <c r="M702" s="8" t="str">
        <f>IF(Sales_Pipeline[[#This Row],[Close_Date]]="","","Q"&amp;ROUNDUP(MONTH(Sales_Pipeline[[#This Row],[Close_Date]])/3,0))</f>
        <v>Q2</v>
      </c>
      <c r="N702" s="2" cm="1">
        <f t="array" ref="N702">IFERROR(_xlfn.IFS(Sales_Pipeline[[#This Row],[Deal_Stage]]="Won",_xlfn.XLOOKUP(Sales_Pipeline[[#This Row],[Product]],Products!$A$2:$A$8,Products!$C$2:$C$8),Sales_Pipeline[[#This Row],[Deal_Stage]]="Lost",_xlfn.XLOOKUP(Sales_Pipeline[[#This Row],[Product]],Products!$A$2:$A$8,Products!$C$2:$C$8)),"")</f>
        <v>550</v>
      </c>
      <c r="O702" s="2">
        <v>441</v>
      </c>
    </row>
    <row r="703" spans="1:15" x14ac:dyDescent="0.3">
      <c r="A703" t="s">
        <v>849</v>
      </c>
      <c r="B703" t="s">
        <v>42</v>
      </c>
      <c r="C703" t="str">
        <f>_xlfn.XLOOKUP(Sales_Pipeline[[#This Row],[Sales_Agent]],Sales_Teams[Sales_Agent],Sales_Teams[Manager])</f>
        <v>Summer Sewald</v>
      </c>
      <c r="D703" t="str">
        <f>_xlfn.XLOOKUP(Sales_Pipeline[[#This Row],[Manager]],Sales_Teams[Manager],Sales_Teams[Regional_Office])</f>
        <v>West</v>
      </c>
      <c r="E703" t="s">
        <v>8953</v>
      </c>
      <c r="F703" t="s">
        <v>216</v>
      </c>
      <c r="G703" t="str">
        <f>IFERROR(_xlfn.XLOOKUP(Sales_Pipeline[[#This Row],[Account]],Accounts!$A$2:$A$86,Accounts!$F$2:$F$86),"")</f>
        <v>United States</v>
      </c>
      <c r="H703" t="s">
        <v>82</v>
      </c>
      <c r="I703" s="3">
        <v>42769</v>
      </c>
      <c r="J703" s="3">
        <v>42870</v>
      </c>
      <c r="K703" s="8" t="str">
        <f>IF(Sales_Pipeline[[#This Row],[Close_Date]]="","",TEXT(Sales_Pipeline[[#This Row],[Close_Date]],"ddd"))</f>
        <v>Mon</v>
      </c>
      <c r="L703" s="8" t="str">
        <f>IF(Sales_Pipeline[[#This Row],[Close_Date]]="","",TEXT(Sales_Pipeline[[#This Row],[Close_Date]],"mmm"))</f>
        <v>May</v>
      </c>
      <c r="M703" s="8" t="str">
        <f>IF(Sales_Pipeline[[#This Row],[Close_Date]]="","","Q"&amp;ROUNDUP(MONTH(Sales_Pipeline[[#This Row],[Close_Date]])/3,0))</f>
        <v>Q2</v>
      </c>
      <c r="N703" s="2" cm="1">
        <f t="array" ref="N703">IFERROR(_xlfn.IFS(Sales_Pipeline[[#This Row],[Deal_Stage]]="Won",_xlfn.XLOOKUP(Sales_Pipeline[[#This Row],[Product]],Products!$A$2:$A$8,Products!$C$2:$C$8),Sales_Pipeline[[#This Row],[Deal_Stage]]="Lost",_xlfn.XLOOKUP(Sales_Pipeline[[#This Row],[Product]],Products!$A$2:$A$8,Products!$C$2:$C$8)),"")</f>
        <v>4821</v>
      </c>
      <c r="O703" s="2">
        <v>0</v>
      </c>
    </row>
    <row r="704" spans="1:15" x14ac:dyDescent="0.3">
      <c r="A704" t="s">
        <v>850</v>
      </c>
      <c r="B704" t="s">
        <v>12</v>
      </c>
      <c r="C704" t="str">
        <f>_xlfn.XLOOKUP(Sales_Pipeline[[#This Row],[Sales_Agent]],Sales_Teams[Sales_Agent],Sales_Teams[Manager])</f>
        <v>Melvin Marxen</v>
      </c>
      <c r="D704" t="str">
        <f>_xlfn.XLOOKUP(Sales_Pipeline[[#This Row],[Manager]],Sales_Teams[Manager],Sales_Teams[Regional_Office])</f>
        <v>Central</v>
      </c>
      <c r="E704" t="s">
        <v>63</v>
      </c>
      <c r="F704" t="s">
        <v>68</v>
      </c>
      <c r="G704" t="str">
        <f>IFERROR(_xlfn.XLOOKUP(Sales_Pipeline[[#This Row],[Account]],Accounts!$A$2:$A$86,Accounts!$F$2:$F$86),"")</f>
        <v>United States</v>
      </c>
      <c r="H704" t="s">
        <v>57</v>
      </c>
      <c r="I704" s="3">
        <v>42769</v>
      </c>
      <c r="J704" s="3">
        <v>42876</v>
      </c>
      <c r="K704" s="8" t="str">
        <f>IF(Sales_Pipeline[[#This Row],[Close_Date]]="","",TEXT(Sales_Pipeline[[#This Row],[Close_Date]],"ddd"))</f>
        <v>Sun</v>
      </c>
      <c r="L704" s="8" t="str">
        <f>IF(Sales_Pipeline[[#This Row],[Close_Date]]="","",TEXT(Sales_Pipeline[[#This Row],[Close_Date]],"mmm"))</f>
        <v>May</v>
      </c>
      <c r="M704" s="8" t="str">
        <f>IF(Sales_Pipeline[[#This Row],[Close_Date]]="","","Q"&amp;ROUNDUP(MONTH(Sales_Pipeline[[#This Row],[Close_Date]])/3,0))</f>
        <v>Q2</v>
      </c>
      <c r="N704" s="2" cm="1">
        <f t="array" ref="N704">IFERROR(_xlfn.IFS(Sales_Pipeline[[#This Row],[Deal_Stage]]="Won",_xlfn.XLOOKUP(Sales_Pipeline[[#This Row],[Product]],Products!$A$2:$A$8,Products!$C$2:$C$8),Sales_Pipeline[[#This Row],[Deal_Stage]]="Lost",_xlfn.XLOOKUP(Sales_Pipeline[[#This Row],[Product]],Products!$A$2:$A$8,Products!$C$2:$C$8)),"")</f>
        <v>550</v>
      </c>
      <c r="O704" s="2">
        <v>538</v>
      </c>
    </row>
    <row r="705" spans="1:15" x14ac:dyDescent="0.3">
      <c r="A705" t="s">
        <v>851</v>
      </c>
      <c r="B705" t="s">
        <v>45</v>
      </c>
      <c r="C705" t="str">
        <f>_xlfn.XLOOKUP(Sales_Pipeline[[#This Row],[Sales_Agent]],Sales_Teams[Sales_Agent],Sales_Teams[Manager])</f>
        <v>Summer Sewald</v>
      </c>
      <c r="D705" t="str">
        <f>_xlfn.XLOOKUP(Sales_Pipeline[[#This Row],[Manager]],Sales_Teams[Manager],Sales_Teams[Regional_Office])</f>
        <v>West</v>
      </c>
      <c r="E705" t="s">
        <v>84</v>
      </c>
      <c r="F705" t="s">
        <v>166</v>
      </c>
      <c r="G705" t="str">
        <f>IFERROR(_xlfn.XLOOKUP(Sales_Pipeline[[#This Row],[Account]],Accounts!$A$2:$A$86,Accounts!$F$2:$F$86),"")</f>
        <v>United States</v>
      </c>
      <c r="H705" t="s">
        <v>57</v>
      </c>
      <c r="I705" s="3">
        <v>42769</v>
      </c>
      <c r="J705" s="3">
        <v>42823</v>
      </c>
      <c r="K705" s="8" t="str">
        <f>IF(Sales_Pipeline[[#This Row],[Close_Date]]="","",TEXT(Sales_Pipeline[[#This Row],[Close_Date]],"ddd"))</f>
        <v>Wed</v>
      </c>
      <c r="L705" s="8" t="str">
        <f>IF(Sales_Pipeline[[#This Row],[Close_Date]]="","",TEXT(Sales_Pipeline[[#This Row],[Close_Date]],"mmm"))</f>
        <v>Mar</v>
      </c>
      <c r="M705" s="8" t="str">
        <f>IF(Sales_Pipeline[[#This Row],[Close_Date]]="","","Q"&amp;ROUNDUP(MONTH(Sales_Pipeline[[#This Row],[Close_Date]])/3,0))</f>
        <v>Q1</v>
      </c>
      <c r="N705" s="2" cm="1">
        <f t="array" ref="N705">IFERROR(_xlfn.IFS(Sales_Pipeline[[#This Row],[Deal_Stage]]="Won",_xlfn.XLOOKUP(Sales_Pipeline[[#This Row],[Product]],Products!$A$2:$A$8,Products!$C$2:$C$8),Sales_Pipeline[[#This Row],[Deal_Stage]]="Lost",_xlfn.XLOOKUP(Sales_Pipeline[[#This Row],[Product]],Products!$A$2:$A$8,Products!$C$2:$C$8)),"")</f>
        <v>5482</v>
      </c>
      <c r="O705" s="2">
        <v>4667</v>
      </c>
    </row>
    <row r="706" spans="1:15" x14ac:dyDescent="0.3">
      <c r="A706" t="s">
        <v>852</v>
      </c>
      <c r="B706" t="s">
        <v>14</v>
      </c>
      <c r="C706" t="str">
        <f>_xlfn.XLOOKUP(Sales_Pipeline[[#This Row],[Sales_Agent]],Sales_Teams[Sales_Agent],Sales_Teams[Manager])</f>
        <v>Melvin Marxen</v>
      </c>
      <c r="D706" t="str">
        <f>_xlfn.XLOOKUP(Sales_Pipeline[[#This Row],[Manager]],Sales_Teams[Manager],Sales_Teams[Regional_Office])</f>
        <v>Central</v>
      </c>
      <c r="E706" t="s">
        <v>55</v>
      </c>
      <c r="F706" t="s">
        <v>64</v>
      </c>
      <c r="G706" t="str">
        <f>IFERROR(_xlfn.XLOOKUP(Sales_Pipeline[[#This Row],[Account]],Accounts!$A$2:$A$86,Accounts!$F$2:$F$86),"")</f>
        <v>United States</v>
      </c>
      <c r="H706" t="s">
        <v>57</v>
      </c>
      <c r="I706" s="3">
        <v>42769</v>
      </c>
      <c r="J706" s="3">
        <v>42901</v>
      </c>
      <c r="K706" s="8" t="str">
        <f>IF(Sales_Pipeline[[#This Row],[Close_Date]]="","",TEXT(Sales_Pipeline[[#This Row],[Close_Date]],"ddd"))</f>
        <v>Thu</v>
      </c>
      <c r="L706" s="8" t="str">
        <f>IF(Sales_Pipeline[[#This Row],[Close_Date]]="","",TEXT(Sales_Pipeline[[#This Row],[Close_Date]],"mmm"))</f>
        <v>Jun</v>
      </c>
      <c r="M706" s="8" t="str">
        <f>IF(Sales_Pipeline[[#This Row],[Close_Date]]="","","Q"&amp;ROUNDUP(MONTH(Sales_Pipeline[[#This Row],[Close_Date]])/3,0))</f>
        <v>Q2</v>
      </c>
      <c r="N706" s="2" cm="1">
        <f t="array" ref="N706">IFERROR(_xlfn.IFS(Sales_Pipeline[[#This Row],[Deal_Stage]]="Won",_xlfn.XLOOKUP(Sales_Pipeline[[#This Row],[Product]],Products!$A$2:$A$8,Products!$C$2:$C$8),Sales_Pipeline[[#This Row],[Deal_Stage]]="Lost",_xlfn.XLOOKUP(Sales_Pipeline[[#This Row],[Product]],Products!$A$2:$A$8,Products!$C$2:$C$8)),"")</f>
        <v>1096</v>
      </c>
      <c r="O706" s="2">
        <v>1018</v>
      </c>
    </row>
    <row r="707" spans="1:15" x14ac:dyDescent="0.3">
      <c r="A707" t="s">
        <v>853</v>
      </c>
      <c r="B707" t="s">
        <v>29</v>
      </c>
      <c r="C707" t="str">
        <f>_xlfn.XLOOKUP(Sales_Pipeline[[#This Row],[Sales_Agent]],Sales_Teams[Sales_Agent],Sales_Teams[Manager])</f>
        <v>Rocco Neubert</v>
      </c>
      <c r="D707" t="str">
        <f>_xlfn.XLOOKUP(Sales_Pipeline[[#This Row],[Manager]],Sales_Teams[Manager],Sales_Teams[Regional_Office])</f>
        <v>East</v>
      </c>
      <c r="E707" t="s">
        <v>8953</v>
      </c>
      <c r="F707" t="s">
        <v>760</v>
      </c>
      <c r="G707" t="str">
        <f>IFERROR(_xlfn.XLOOKUP(Sales_Pipeline[[#This Row],[Account]],Accounts!$A$2:$A$86,Accounts!$F$2:$F$86),"")</f>
        <v>United States</v>
      </c>
      <c r="H707" t="s">
        <v>57</v>
      </c>
      <c r="I707" s="3">
        <v>42769</v>
      </c>
      <c r="J707" s="3">
        <v>42864</v>
      </c>
      <c r="K707" s="8" t="str">
        <f>IF(Sales_Pipeline[[#This Row],[Close_Date]]="","",TEXT(Sales_Pipeline[[#This Row],[Close_Date]],"ddd"))</f>
        <v>Tue</v>
      </c>
      <c r="L707" s="8" t="str">
        <f>IF(Sales_Pipeline[[#This Row],[Close_Date]]="","",TEXT(Sales_Pipeline[[#This Row],[Close_Date]],"mmm"))</f>
        <v>May</v>
      </c>
      <c r="M707" s="8" t="str">
        <f>IF(Sales_Pipeline[[#This Row],[Close_Date]]="","","Q"&amp;ROUNDUP(MONTH(Sales_Pipeline[[#This Row],[Close_Date]])/3,0))</f>
        <v>Q2</v>
      </c>
      <c r="N707" s="2" cm="1">
        <f t="array" ref="N707">IFERROR(_xlfn.IFS(Sales_Pipeline[[#This Row],[Deal_Stage]]="Won",_xlfn.XLOOKUP(Sales_Pipeline[[#This Row],[Product]],Products!$A$2:$A$8,Products!$C$2:$C$8),Sales_Pipeline[[#This Row],[Deal_Stage]]="Lost",_xlfn.XLOOKUP(Sales_Pipeline[[#This Row],[Product]],Products!$A$2:$A$8,Products!$C$2:$C$8)),"")</f>
        <v>4821</v>
      </c>
      <c r="O707" s="2">
        <v>4671</v>
      </c>
    </row>
    <row r="708" spans="1:15" x14ac:dyDescent="0.3">
      <c r="A708" t="s">
        <v>854</v>
      </c>
      <c r="B708" t="s">
        <v>32</v>
      </c>
      <c r="C708" t="str">
        <f>_xlfn.XLOOKUP(Sales_Pipeline[[#This Row],[Sales_Agent]],Sales_Teams[Sales_Agent],Sales_Teams[Manager])</f>
        <v>Celia Rouche</v>
      </c>
      <c r="D708" t="str">
        <f>_xlfn.XLOOKUP(Sales_Pipeline[[#This Row],[Manager]],Sales_Teams[Manager],Sales_Teams[Regional_Office])</f>
        <v>West</v>
      </c>
      <c r="E708" t="s">
        <v>61</v>
      </c>
      <c r="G708" t="str">
        <f>IFERROR(_xlfn.XLOOKUP(Sales_Pipeline[[#This Row],[Account]],Accounts!$A$2:$A$86,Accounts!$F$2:$F$86),"")</f>
        <v/>
      </c>
      <c r="H708" t="s">
        <v>77</v>
      </c>
      <c r="I708" s="3">
        <v>42769</v>
      </c>
      <c r="K708" s="8" t="str">
        <f>IF(Sales_Pipeline[[#This Row],[Close_Date]]="","",TEXT(Sales_Pipeline[[#This Row],[Close_Date]],"ddd"))</f>
        <v/>
      </c>
      <c r="L708" s="8" t="str">
        <f>IF(Sales_Pipeline[[#This Row],[Close_Date]]="","",TEXT(Sales_Pipeline[[#This Row],[Close_Date]],"mmm"))</f>
        <v/>
      </c>
      <c r="M708" s="8" t="str">
        <f>IF(Sales_Pipeline[[#This Row],[Close_Date]]="","","Q"&amp;ROUNDUP(MONTH(Sales_Pipeline[[#This Row],[Close_Date]])/3,0))</f>
        <v/>
      </c>
      <c r="N708" s="2" t="str" cm="1">
        <f t="array" ref="N708">IFERROR(_xlfn.IFS(Sales_Pipeline[[#This Row],[Deal_Stage]]="Won",_xlfn.XLOOKUP(Sales_Pipeline[[#This Row],[Product]],Products!$A$2:$A$8,Products!$C$2:$C$8),Sales_Pipeline[[#This Row],[Deal_Stage]]="Lost",_xlfn.XLOOKUP(Sales_Pipeline[[#This Row],[Product]],Products!$A$2:$A$8,Products!$C$2:$C$8)),"")</f>
        <v/>
      </c>
      <c r="O708" s="2">
        <v>0</v>
      </c>
    </row>
    <row r="709" spans="1:15" x14ac:dyDescent="0.3">
      <c r="A709" t="s">
        <v>855</v>
      </c>
      <c r="B709" t="s">
        <v>17</v>
      </c>
      <c r="C709" t="str">
        <f>_xlfn.XLOOKUP(Sales_Pipeline[[#This Row],[Sales_Agent]],Sales_Teams[Sales_Agent],Sales_Teams[Manager])</f>
        <v>Cara Losch</v>
      </c>
      <c r="D709" t="str">
        <f>_xlfn.XLOOKUP(Sales_Pipeline[[#This Row],[Manager]],Sales_Teams[Manager],Sales_Teams[Regional_Office])</f>
        <v>East</v>
      </c>
      <c r="E709" t="s">
        <v>8953</v>
      </c>
      <c r="F709" t="s">
        <v>209</v>
      </c>
      <c r="G709" t="str">
        <f>IFERROR(_xlfn.XLOOKUP(Sales_Pipeline[[#This Row],[Account]],Accounts!$A$2:$A$86,Accounts!$F$2:$F$86),"")</f>
        <v>United States</v>
      </c>
      <c r="H709" t="s">
        <v>57</v>
      </c>
      <c r="I709" s="3">
        <v>42769</v>
      </c>
      <c r="J709" s="3">
        <v>42871</v>
      </c>
      <c r="K709" s="8" t="str">
        <f>IF(Sales_Pipeline[[#This Row],[Close_Date]]="","",TEXT(Sales_Pipeline[[#This Row],[Close_Date]],"ddd"))</f>
        <v>Tue</v>
      </c>
      <c r="L709" s="8" t="str">
        <f>IF(Sales_Pipeline[[#This Row],[Close_Date]]="","",TEXT(Sales_Pipeline[[#This Row],[Close_Date]],"mmm"))</f>
        <v>May</v>
      </c>
      <c r="M709" s="8" t="str">
        <f>IF(Sales_Pipeline[[#This Row],[Close_Date]]="","","Q"&amp;ROUNDUP(MONTH(Sales_Pipeline[[#This Row],[Close_Date]])/3,0))</f>
        <v>Q2</v>
      </c>
      <c r="N709" s="2" cm="1">
        <f t="array" ref="N709">IFERROR(_xlfn.IFS(Sales_Pipeline[[#This Row],[Deal_Stage]]="Won",_xlfn.XLOOKUP(Sales_Pipeline[[#This Row],[Product]],Products!$A$2:$A$8,Products!$C$2:$C$8),Sales_Pipeline[[#This Row],[Deal_Stage]]="Lost",_xlfn.XLOOKUP(Sales_Pipeline[[#This Row],[Product]],Products!$A$2:$A$8,Products!$C$2:$C$8)),"")</f>
        <v>4821</v>
      </c>
      <c r="O709" s="2">
        <v>4634</v>
      </c>
    </row>
    <row r="710" spans="1:15" x14ac:dyDescent="0.3">
      <c r="A710" t="s">
        <v>856</v>
      </c>
      <c r="B710" t="s">
        <v>44</v>
      </c>
      <c r="C710" t="str">
        <f>_xlfn.XLOOKUP(Sales_Pipeline[[#This Row],[Sales_Agent]],Sales_Teams[Sales_Agent],Sales_Teams[Manager])</f>
        <v>Summer Sewald</v>
      </c>
      <c r="D710" t="str">
        <f>_xlfn.XLOOKUP(Sales_Pipeline[[#This Row],[Manager]],Sales_Teams[Manager],Sales_Teams[Regional_Office])</f>
        <v>West</v>
      </c>
      <c r="E710" t="s">
        <v>55</v>
      </c>
      <c r="F710" t="s">
        <v>70</v>
      </c>
      <c r="G710" t="str">
        <f>IFERROR(_xlfn.XLOOKUP(Sales_Pipeline[[#This Row],[Account]],Accounts!$A$2:$A$86,Accounts!$F$2:$F$86),"")</f>
        <v>United States</v>
      </c>
      <c r="H710" t="s">
        <v>82</v>
      </c>
      <c r="I710" s="3">
        <v>42769</v>
      </c>
      <c r="J710" s="3">
        <v>42896</v>
      </c>
      <c r="K710" s="8" t="str">
        <f>IF(Sales_Pipeline[[#This Row],[Close_Date]]="","",TEXT(Sales_Pipeline[[#This Row],[Close_Date]],"ddd"))</f>
        <v>Sat</v>
      </c>
      <c r="L710" s="8" t="str">
        <f>IF(Sales_Pipeline[[#This Row],[Close_Date]]="","",TEXT(Sales_Pipeline[[#This Row],[Close_Date]],"mmm"))</f>
        <v>Jun</v>
      </c>
      <c r="M710" s="8" t="str">
        <f>IF(Sales_Pipeline[[#This Row],[Close_Date]]="","","Q"&amp;ROUNDUP(MONTH(Sales_Pipeline[[#This Row],[Close_Date]])/3,0))</f>
        <v>Q2</v>
      </c>
      <c r="N710" s="2" cm="1">
        <f t="array" ref="N710">IFERROR(_xlfn.IFS(Sales_Pipeline[[#This Row],[Deal_Stage]]="Won",_xlfn.XLOOKUP(Sales_Pipeline[[#This Row],[Product]],Products!$A$2:$A$8,Products!$C$2:$C$8),Sales_Pipeline[[#This Row],[Deal_Stage]]="Lost",_xlfn.XLOOKUP(Sales_Pipeline[[#This Row],[Product]],Products!$A$2:$A$8,Products!$C$2:$C$8)),"")</f>
        <v>1096</v>
      </c>
      <c r="O710" s="2">
        <v>0</v>
      </c>
    </row>
    <row r="711" spans="1:15" x14ac:dyDescent="0.3">
      <c r="A711" t="s">
        <v>857</v>
      </c>
      <c r="B711" t="s">
        <v>6</v>
      </c>
      <c r="C711" t="str">
        <f>_xlfn.XLOOKUP(Sales_Pipeline[[#This Row],[Sales_Agent]],Sales_Teams[Sales_Agent],Sales_Teams[Manager])</f>
        <v>Dustin Brinkmann</v>
      </c>
      <c r="D711" t="str">
        <f>_xlfn.XLOOKUP(Sales_Pipeline[[#This Row],[Manager]],Sales_Teams[Manager],Sales_Teams[Regional_Office])</f>
        <v>Central</v>
      </c>
      <c r="E711" t="s">
        <v>76</v>
      </c>
      <c r="F711" t="s">
        <v>105</v>
      </c>
      <c r="G711" t="str">
        <f>IFERROR(_xlfn.XLOOKUP(Sales_Pipeline[[#This Row],[Account]],Accounts!$A$2:$A$86,Accounts!$F$2:$F$86),"")</f>
        <v>United States</v>
      </c>
      <c r="H711" t="s">
        <v>57</v>
      </c>
      <c r="I711" s="3">
        <v>42770</v>
      </c>
      <c r="J711" s="3">
        <v>42864</v>
      </c>
      <c r="K711" s="8" t="str">
        <f>IF(Sales_Pipeline[[#This Row],[Close_Date]]="","",TEXT(Sales_Pipeline[[#This Row],[Close_Date]],"ddd"))</f>
        <v>Tue</v>
      </c>
      <c r="L711" s="8" t="str">
        <f>IF(Sales_Pipeline[[#This Row],[Close_Date]]="","",TEXT(Sales_Pipeline[[#This Row],[Close_Date]],"mmm"))</f>
        <v>May</v>
      </c>
      <c r="M711" s="8" t="str">
        <f>IF(Sales_Pipeline[[#This Row],[Close_Date]]="","","Q"&amp;ROUNDUP(MONTH(Sales_Pipeline[[#This Row],[Close_Date]])/3,0))</f>
        <v>Q2</v>
      </c>
      <c r="N711" s="2" cm="1">
        <f t="array" ref="N711">IFERROR(_xlfn.IFS(Sales_Pipeline[[#This Row],[Deal_Stage]]="Won",_xlfn.XLOOKUP(Sales_Pipeline[[#This Row],[Product]],Products!$A$2:$A$8,Products!$C$2:$C$8),Sales_Pipeline[[#This Row],[Deal_Stage]]="Lost",_xlfn.XLOOKUP(Sales_Pipeline[[#This Row],[Product]],Products!$A$2:$A$8,Products!$C$2:$C$8)),"")</f>
        <v>3393</v>
      </c>
      <c r="O711" s="2">
        <v>3470</v>
      </c>
    </row>
    <row r="712" spans="1:15" x14ac:dyDescent="0.3">
      <c r="A712" t="s">
        <v>858</v>
      </c>
      <c r="B712" t="s">
        <v>20</v>
      </c>
      <c r="C712" t="str">
        <f>_xlfn.XLOOKUP(Sales_Pipeline[[#This Row],[Sales_Agent]],Sales_Teams[Sales_Agent],Sales_Teams[Manager])</f>
        <v>Cara Losch</v>
      </c>
      <c r="D712" t="str">
        <f>_xlfn.XLOOKUP(Sales_Pipeline[[#This Row],[Manager]],Sales_Teams[Manager],Sales_Teams[Regional_Office])</f>
        <v>East</v>
      </c>
      <c r="E712" t="s">
        <v>63</v>
      </c>
      <c r="F712" t="s">
        <v>214</v>
      </c>
      <c r="G712" t="str">
        <f>IFERROR(_xlfn.XLOOKUP(Sales_Pipeline[[#This Row],[Account]],Accounts!$A$2:$A$86,Accounts!$F$2:$F$86),"")</f>
        <v>United States</v>
      </c>
      <c r="H712" t="s">
        <v>77</v>
      </c>
      <c r="I712" s="3">
        <v>42770</v>
      </c>
      <c r="K712" s="8" t="str">
        <f>IF(Sales_Pipeline[[#This Row],[Close_Date]]="","",TEXT(Sales_Pipeline[[#This Row],[Close_Date]],"ddd"))</f>
        <v/>
      </c>
      <c r="L712" s="8" t="str">
        <f>IF(Sales_Pipeline[[#This Row],[Close_Date]]="","",TEXT(Sales_Pipeline[[#This Row],[Close_Date]],"mmm"))</f>
        <v/>
      </c>
      <c r="M712" s="8" t="str">
        <f>IF(Sales_Pipeline[[#This Row],[Close_Date]]="","","Q"&amp;ROUNDUP(MONTH(Sales_Pipeline[[#This Row],[Close_Date]])/3,0))</f>
        <v/>
      </c>
      <c r="N712" s="2" t="str" cm="1">
        <f t="array" ref="N712">IFERROR(_xlfn.IFS(Sales_Pipeline[[#This Row],[Deal_Stage]]="Won",_xlfn.XLOOKUP(Sales_Pipeline[[#This Row],[Product]],Products!$A$2:$A$8,Products!$C$2:$C$8),Sales_Pipeline[[#This Row],[Deal_Stage]]="Lost",_xlfn.XLOOKUP(Sales_Pipeline[[#This Row],[Product]],Products!$A$2:$A$8,Products!$C$2:$C$8)),"")</f>
        <v/>
      </c>
      <c r="O712" s="2">
        <v>0</v>
      </c>
    </row>
    <row r="713" spans="1:15" x14ac:dyDescent="0.3">
      <c r="A713" t="s">
        <v>859</v>
      </c>
      <c r="B713" t="s">
        <v>25</v>
      </c>
      <c r="C713" t="str">
        <f>_xlfn.XLOOKUP(Sales_Pipeline[[#This Row],[Sales_Agent]],Sales_Teams[Sales_Agent],Sales_Teams[Manager])</f>
        <v>Rocco Neubert</v>
      </c>
      <c r="D713" t="str">
        <f>_xlfn.XLOOKUP(Sales_Pipeline[[#This Row],[Manager]],Sales_Teams[Manager],Sales_Teams[Regional_Office])</f>
        <v>East</v>
      </c>
      <c r="E713" t="s">
        <v>55</v>
      </c>
      <c r="F713" t="s">
        <v>161</v>
      </c>
      <c r="G713" t="str">
        <f>IFERROR(_xlfn.XLOOKUP(Sales_Pipeline[[#This Row],[Account]],Accounts!$A$2:$A$86,Accounts!$F$2:$F$86),"")</f>
        <v>United States</v>
      </c>
      <c r="H713" t="s">
        <v>82</v>
      </c>
      <c r="I713" s="3">
        <v>42770</v>
      </c>
      <c r="J713" s="3">
        <v>42873</v>
      </c>
      <c r="K713" s="8" t="str">
        <f>IF(Sales_Pipeline[[#This Row],[Close_Date]]="","",TEXT(Sales_Pipeline[[#This Row],[Close_Date]],"ddd"))</f>
        <v>Thu</v>
      </c>
      <c r="L713" s="8" t="str">
        <f>IF(Sales_Pipeline[[#This Row],[Close_Date]]="","",TEXT(Sales_Pipeline[[#This Row],[Close_Date]],"mmm"))</f>
        <v>May</v>
      </c>
      <c r="M713" s="8" t="str">
        <f>IF(Sales_Pipeline[[#This Row],[Close_Date]]="","","Q"&amp;ROUNDUP(MONTH(Sales_Pipeline[[#This Row],[Close_Date]])/3,0))</f>
        <v>Q2</v>
      </c>
      <c r="N713" s="2" cm="1">
        <f t="array" ref="N713">IFERROR(_xlfn.IFS(Sales_Pipeline[[#This Row],[Deal_Stage]]="Won",_xlfn.XLOOKUP(Sales_Pipeline[[#This Row],[Product]],Products!$A$2:$A$8,Products!$C$2:$C$8),Sales_Pipeline[[#This Row],[Deal_Stage]]="Lost",_xlfn.XLOOKUP(Sales_Pipeline[[#This Row],[Product]],Products!$A$2:$A$8,Products!$C$2:$C$8)),"")</f>
        <v>1096</v>
      </c>
      <c r="O713" s="2">
        <v>0</v>
      </c>
    </row>
    <row r="714" spans="1:15" x14ac:dyDescent="0.3">
      <c r="A714" t="s">
        <v>860</v>
      </c>
      <c r="B714" t="s">
        <v>28</v>
      </c>
      <c r="C714" t="str">
        <f>_xlfn.XLOOKUP(Sales_Pipeline[[#This Row],[Sales_Agent]],Sales_Teams[Sales_Agent],Sales_Teams[Manager])</f>
        <v>Rocco Neubert</v>
      </c>
      <c r="D714" t="str">
        <f>_xlfn.XLOOKUP(Sales_Pipeline[[#This Row],[Manager]],Sales_Teams[Manager],Sales_Teams[Regional_Office])</f>
        <v>East</v>
      </c>
      <c r="E714" t="s">
        <v>84</v>
      </c>
      <c r="F714" t="s">
        <v>123</v>
      </c>
      <c r="G714" t="str">
        <f>IFERROR(_xlfn.XLOOKUP(Sales_Pipeline[[#This Row],[Account]],Accounts!$A$2:$A$86,Accounts!$F$2:$F$86),"")</f>
        <v>United States</v>
      </c>
      <c r="H714" t="s">
        <v>57</v>
      </c>
      <c r="I714" s="3">
        <v>42770</v>
      </c>
      <c r="J714" s="3">
        <v>42885</v>
      </c>
      <c r="K714" s="8" t="str">
        <f>IF(Sales_Pipeline[[#This Row],[Close_Date]]="","",TEXT(Sales_Pipeline[[#This Row],[Close_Date]],"ddd"))</f>
        <v>Tue</v>
      </c>
      <c r="L714" s="8" t="str">
        <f>IF(Sales_Pipeline[[#This Row],[Close_Date]]="","",TEXT(Sales_Pipeline[[#This Row],[Close_Date]],"mmm"))</f>
        <v>May</v>
      </c>
      <c r="M714" s="8" t="str">
        <f>IF(Sales_Pipeline[[#This Row],[Close_Date]]="","","Q"&amp;ROUNDUP(MONTH(Sales_Pipeline[[#This Row],[Close_Date]])/3,0))</f>
        <v>Q2</v>
      </c>
      <c r="N714" s="2" cm="1">
        <f t="array" ref="N714">IFERROR(_xlfn.IFS(Sales_Pipeline[[#This Row],[Deal_Stage]]="Won",_xlfn.XLOOKUP(Sales_Pipeline[[#This Row],[Product]],Products!$A$2:$A$8,Products!$C$2:$C$8),Sales_Pipeline[[#This Row],[Deal_Stage]]="Lost",_xlfn.XLOOKUP(Sales_Pipeline[[#This Row],[Product]],Products!$A$2:$A$8,Products!$C$2:$C$8)),"")</f>
        <v>5482</v>
      </c>
      <c r="O714" s="2">
        <v>5366</v>
      </c>
    </row>
    <row r="715" spans="1:15" x14ac:dyDescent="0.3">
      <c r="A715" t="s">
        <v>861</v>
      </c>
      <c r="B715" t="s">
        <v>13</v>
      </c>
      <c r="C715" t="str">
        <f>_xlfn.XLOOKUP(Sales_Pipeline[[#This Row],[Sales_Agent]],Sales_Teams[Sales_Agent],Sales_Teams[Manager])</f>
        <v>Melvin Marxen</v>
      </c>
      <c r="D715" t="str">
        <f>_xlfn.XLOOKUP(Sales_Pipeline[[#This Row],[Manager]],Sales_Teams[Manager],Sales_Teams[Regional_Office])</f>
        <v>Central</v>
      </c>
      <c r="E715" t="s">
        <v>55</v>
      </c>
      <c r="F715" t="s">
        <v>147</v>
      </c>
      <c r="G715" t="str">
        <f>IFERROR(_xlfn.XLOOKUP(Sales_Pipeline[[#This Row],[Account]],Accounts!$A$2:$A$86,Accounts!$F$2:$F$86),"")</f>
        <v>United States</v>
      </c>
      <c r="H715" t="s">
        <v>82</v>
      </c>
      <c r="I715" s="3">
        <v>42770</v>
      </c>
      <c r="J715" s="3">
        <v>42881</v>
      </c>
      <c r="K715" s="8" t="str">
        <f>IF(Sales_Pipeline[[#This Row],[Close_Date]]="","",TEXT(Sales_Pipeline[[#This Row],[Close_Date]],"ddd"))</f>
        <v>Fri</v>
      </c>
      <c r="L715" s="8" t="str">
        <f>IF(Sales_Pipeline[[#This Row],[Close_Date]]="","",TEXT(Sales_Pipeline[[#This Row],[Close_Date]],"mmm"))</f>
        <v>May</v>
      </c>
      <c r="M715" s="8" t="str">
        <f>IF(Sales_Pipeline[[#This Row],[Close_Date]]="","","Q"&amp;ROUNDUP(MONTH(Sales_Pipeline[[#This Row],[Close_Date]])/3,0))</f>
        <v>Q2</v>
      </c>
      <c r="N715" s="2" cm="1">
        <f t="array" ref="N715">IFERROR(_xlfn.IFS(Sales_Pipeline[[#This Row],[Deal_Stage]]="Won",_xlfn.XLOOKUP(Sales_Pipeline[[#This Row],[Product]],Products!$A$2:$A$8,Products!$C$2:$C$8),Sales_Pipeline[[#This Row],[Deal_Stage]]="Lost",_xlfn.XLOOKUP(Sales_Pipeline[[#This Row],[Product]],Products!$A$2:$A$8,Products!$C$2:$C$8)),"")</f>
        <v>1096</v>
      </c>
      <c r="O715" s="2">
        <v>0</v>
      </c>
    </row>
    <row r="716" spans="1:15" x14ac:dyDescent="0.3">
      <c r="A716" t="s">
        <v>862</v>
      </c>
      <c r="B716" t="s">
        <v>36</v>
      </c>
      <c r="C716" t="str">
        <f>_xlfn.XLOOKUP(Sales_Pipeline[[#This Row],[Sales_Agent]],Sales_Teams[Sales_Agent],Sales_Teams[Manager])</f>
        <v>Celia Rouche</v>
      </c>
      <c r="D716" t="str">
        <f>_xlfn.XLOOKUP(Sales_Pipeline[[#This Row],[Manager]],Sales_Teams[Manager],Sales_Teams[Regional_Office])</f>
        <v>West</v>
      </c>
      <c r="E716" t="s">
        <v>55</v>
      </c>
      <c r="F716" t="s">
        <v>72</v>
      </c>
      <c r="G716" t="str">
        <f>IFERROR(_xlfn.XLOOKUP(Sales_Pipeline[[#This Row],[Account]],Accounts!$A$2:$A$86,Accounts!$F$2:$F$86),"")</f>
        <v>United States</v>
      </c>
      <c r="H716" t="s">
        <v>77</v>
      </c>
      <c r="I716" s="3">
        <v>42770</v>
      </c>
      <c r="K716" s="8" t="str">
        <f>IF(Sales_Pipeline[[#This Row],[Close_Date]]="","",TEXT(Sales_Pipeline[[#This Row],[Close_Date]],"ddd"))</f>
        <v/>
      </c>
      <c r="L716" s="8" t="str">
        <f>IF(Sales_Pipeline[[#This Row],[Close_Date]]="","",TEXT(Sales_Pipeline[[#This Row],[Close_Date]],"mmm"))</f>
        <v/>
      </c>
      <c r="M716" s="8" t="str">
        <f>IF(Sales_Pipeline[[#This Row],[Close_Date]]="","","Q"&amp;ROUNDUP(MONTH(Sales_Pipeline[[#This Row],[Close_Date]])/3,0))</f>
        <v/>
      </c>
      <c r="N716" s="2" t="str" cm="1">
        <f t="array" ref="N716">IFERROR(_xlfn.IFS(Sales_Pipeline[[#This Row],[Deal_Stage]]="Won",_xlfn.XLOOKUP(Sales_Pipeline[[#This Row],[Product]],Products!$A$2:$A$8,Products!$C$2:$C$8),Sales_Pipeline[[#This Row],[Deal_Stage]]="Lost",_xlfn.XLOOKUP(Sales_Pipeline[[#This Row],[Product]],Products!$A$2:$A$8,Products!$C$2:$C$8)),"")</f>
        <v/>
      </c>
      <c r="O716" s="2">
        <v>0</v>
      </c>
    </row>
    <row r="717" spans="1:15" x14ac:dyDescent="0.3">
      <c r="A717" t="s">
        <v>863</v>
      </c>
      <c r="B717" t="s">
        <v>42</v>
      </c>
      <c r="C717" t="str">
        <f>_xlfn.XLOOKUP(Sales_Pipeline[[#This Row],[Sales_Agent]],Sales_Teams[Sales_Agent],Sales_Teams[Manager])</f>
        <v>Summer Sewald</v>
      </c>
      <c r="D717" t="str">
        <f>_xlfn.XLOOKUP(Sales_Pipeline[[#This Row],[Manager]],Sales_Teams[Manager],Sales_Teams[Regional_Office])</f>
        <v>West</v>
      </c>
      <c r="E717" t="s">
        <v>84</v>
      </c>
      <c r="G717" t="str">
        <f>IFERROR(_xlfn.XLOOKUP(Sales_Pipeline[[#This Row],[Account]],Accounts!$A$2:$A$86,Accounts!$F$2:$F$86),"")</f>
        <v/>
      </c>
      <c r="H717" t="s">
        <v>77</v>
      </c>
      <c r="I717" s="3">
        <v>42770</v>
      </c>
      <c r="K717" s="8" t="str">
        <f>IF(Sales_Pipeline[[#This Row],[Close_Date]]="","",TEXT(Sales_Pipeline[[#This Row],[Close_Date]],"ddd"))</f>
        <v/>
      </c>
      <c r="L717" s="8" t="str">
        <f>IF(Sales_Pipeline[[#This Row],[Close_Date]]="","",TEXT(Sales_Pipeline[[#This Row],[Close_Date]],"mmm"))</f>
        <v/>
      </c>
      <c r="M717" s="8" t="str">
        <f>IF(Sales_Pipeline[[#This Row],[Close_Date]]="","","Q"&amp;ROUNDUP(MONTH(Sales_Pipeline[[#This Row],[Close_Date]])/3,0))</f>
        <v/>
      </c>
      <c r="N717" s="2" t="str" cm="1">
        <f t="array" ref="N717">IFERROR(_xlfn.IFS(Sales_Pipeline[[#This Row],[Deal_Stage]]="Won",_xlfn.XLOOKUP(Sales_Pipeline[[#This Row],[Product]],Products!$A$2:$A$8,Products!$C$2:$C$8),Sales_Pipeline[[#This Row],[Deal_Stage]]="Lost",_xlfn.XLOOKUP(Sales_Pipeline[[#This Row],[Product]],Products!$A$2:$A$8,Products!$C$2:$C$8)),"")</f>
        <v/>
      </c>
      <c r="O717" s="2">
        <v>0</v>
      </c>
    </row>
    <row r="718" spans="1:15" x14ac:dyDescent="0.3">
      <c r="A718" t="s">
        <v>864</v>
      </c>
      <c r="B718" t="s">
        <v>42</v>
      </c>
      <c r="C718" t="str">
        <f>_xlfn.XLOOKUP(Sales_Pipeline[[#This Row],[Sales_Agent]],Sales_Teams[Sales_Agent],Sales_Teams[Manager])</f>
        <v>Summer Sewald</v>
      </c>
      <c r="D718" t="str">
        <f>_xlfn.XLOOKUP(Sales_Pipeline[[#This Row],[Manager]],Sales_Teams[Manager],Sales_Teams[Regional_Office])</f>
        <v>West</v>
      </c>
      <c r="E718" t="s">
        <v>63</v>
      </c>
      <c r="F718" t="s">
        <v>413</v>
      </c>
      <c r="G718" t="str">
        <f>IFERROR(_xlfn.XLOOKUP(Sales_Pipeline[[#This Row],[Account]],Accounts!$A$2:$A$86,Accounts!$F$2:$F$86),"")</f>
        <v>United States</v>
      </c>
      <c r="H718" t="s">
        <v>57</v>
      </c>
      <c r="I718" s="3">
        <v>42770</v>
      </c>
      <c r="J718" s="3">
        <v>42872</v>
      </c>
      <c r="K718" s="8" t="str">
        <f>IF(Sales_Pipeline[[#This Row],[Close_Date]]="","",TEXT(Sales_Pipeline[[#This Row],[Close_Date]],"ddd"))</f>
        <v>Wed</v>
      </c>
      <c r="L718" s="8" t="str">
        <f>IF(Sales_Pipeline[[#This Row],[Close_Date]]="","",TEXT(Sales_Pipeline[[#This Row],[Close_Date]],"mmm"))</f>
        <v>May</v>
      </c>
      <c r="M718" s="8" t="str">
        <f>IF(Sales_Pipeline[[#This Row],[Close_Date]]="","","Q"&amp;ROUNDUP(MONTH(Sales_Pipeline[[#This Row],[Close_Date]])/3,0))</f>
        <v>Q2</v>
      </c>
      <c r="N718" s="2" cm="1">
        <f t="array" ref="N718">IFERROR(_xlfn.IFS(Sales_Pipeline[[#This Row],[Deal_Stage]]="Won",_xlfn.XLOOKUP(Sales_Pipeline[[#This Row],[Product]],Products!$A$2:$A$8,Products!$C$2:$C$8),Sales_Pipeline[[#This Row],[Deal_Stage]]="Lost",_xlfn.XLOOKUP(Sales_Pipeline[[#This Row],[Product]],Products!$A$2:$A$8,Products!$C$2:$C$8)),"")</f>
        <v>550</v>
      </c>
      <c r="O718" s="2">
        <v>582</v>
      </c>
    </row>
    <row r="719" spans="1:15" x14ac:dyDescent="0.3">
      <c r="A719" t="s">
        <v>865</v>
      </c>
      <c r="B719" t="s">
        <v>42</v>
      </c>
      <c r="C719" t="str">
        <f>_xlfn.XLOOKUP(Sales_Pipeline[[#This Row],[Sales_Agent]],Sales_Teams[Sales_Agent],Sales_Teams[Manager])</f>
        <v>Summer Sewald</v>
      </c>
      <c r="D719" t="str">
        <f>_xlfn.XLOOKUP(Sales_Pipeline[[#This Row],[Manager]],Sales_Teams[Manager],Sales_Teams[Regional_Office])</f>
        <v>West</v>
      </c>
      <c r="E719" t="s">
        <v>63</v>
      </c>
      <c r="F719" t="s">
        <v>85</v>
      </c>
      <c r="G719" t="str">
        <f>IFERROR(_xlfn.XLOOKUP(Sales_Pipeline[[#This Row],[Account]],Accounts!$A$2:$A$86,Accounts!$F$2:$F$86),"")</f>
        <v>Poland</v>
      </c>
      <c r="H719" t="s">
        <v>57</v>
      </c>
      <c r="I719" s="3">
        <v>42770</v>
      </c>
      <c r="J719" s="3">
        <v>42857</v>
      </c>
      <c r="K719" s="8" t="str">
        <f>IF(Sales_Pipeline[[#This Row],[Close_Date]]="","",TEXT(Sales_Pipeline[[#This Row],[Close_Date]],"ddd"))</f>
        <v>Tue</v>
      </c>
      <c r="L719" s="8" t="str">
        <f>IF(Sales_Pipeline[[#This Row],[Close_Date]]="","",TEXT(Sales_Pipeline[[#This Row],[Close_Date]],"mmm"))</f>
        <v>May</v>
      </c>
      <c r="M719" s="8" t="str">
        <f>IF(Sales_Pipeline[[#This Row],[Close_Date]]="","","Q"&amp;ROUNDUP(MONTH(Sales_Pipeline[[#This Row],[Close_Date]])/3,0))</f>
        <v>Q2</v>
      </c>
      <c r="N719" s="2" cm="1">
        <f t="array" ref="N719">IFERROR(_xlfn.IFS(Sales_Pipeline[[#This Row],[Deal_Stage]]="Won",_xlfn.XLOOKUP(Sales_Pipeline[[#This Row],[Product]],Products!$A$2:$A$8,Products!$C$2:$C$8),Sales_Pipeline[[#This Row],[Deal_Stage]]="Lost",_xlfn.XLOOKUP(Sales_Pipeline[[#This Row],[Product]],Products!$A$2:$A$8,Products!$C$2:$C$8)),"")</f>
        <v>550</v>
      </c>
      <c r="O719" s="2">
        <v>583</v>
      </c>
    </row>
    <row r="720" spans="1:15" x14ac:dyDescent="0.3">
      <c r="A720" t="s">
        <v>866</v>
      </c>
      <c r="B720" t="s">
        <v>14</v>
      </c>
      <c r="C720" t="str">
        <f>_xlfn.XLOOKUP(Sales_Pipeline[[#This Row],[Sales_Agent]],Sales_Teams[Sales_Agent],Sales_Teams[Manager])</f>
        <v>Melvin Marxen</v>
      </c>
      <c r="D720" t="str">
        <f>_xlfn.XLOOKUP(Sales_Pipeline[[#This Row],[Manager]],Sales_Teams[Manager],Sales_Teams[Regional_Office])</f>
        <v>Central</v>
      </c>
      <c r="E720" t="s">
        <v>63</v>
      </c>
      <c r="F720" t="s">
        <v>118</v>
      </c>
      <c r="G720" t="str">
        <f>IFERROR(_xlfn.XLOOKUP(Sales_Pipeline[[#This Row],[Account]],Accounts!$A$2:$A$86,Accounts!$F$2:$F$86),"")</f>
        <v>United States</v>
      </c>
      <c r="H720" t="s">
        <v>82</v>
      </c>
      <c r="I720" s="3">
        <v>42770</v>
      </c>
      <c r="J720" s="3">
        <v>42871</v>
      </c>
      <c r="K720" s="8" t="str">
        <f>IF(Sales_Pipeline[[#This Row],[Close_Date]]="","",TEXT(Sales_Pipeline[[#This Row],[Close_Date]],"ddd"))</f>
        <v>Tue</v>
      </c>
      <c r="L720" s="8" t="str">
        <f>IF(Sales_Pipeline[[#This Row],[Close_Date]]="","",TEXT(Sales_Pipeline[[#This Row],[Close_Date]],"mmm"))</f>
        <v>May</v>
      </c>
      <c r="M720" s="8" t="str">
        <f>IF(Sales_Pipeline[[#This Row],[Close_Date]]="","","Q"&amp;ROUNDUP(MONTH(Sales_Pipeline[[#This Row],[Close_Date]])/3,0))</f>
        <v>Q2</v>
      </c>
      <c r="N720" s="2" cm="1">
        <f t="array" ref="N720">IFERROR(_xlfn.IFS(Sales_Pipeline[[#This Row],[Deal_Stage]]="Won",_xlfn.XLOOKUP(Sales_Pipeline[[#This Row],[Product]],Products!$A$2:$A$8,Products!$C$2:$C$8),Sales_Pipeline[[#This Row],[Deal_Stage]]="Lost",_xlfn.XLOOKUP(Sales_Pipeline[[#This Row],[Product]],Products!$A$2:$A$8,Products!$C$2:$C$8)),"")</f>
        <v>550</v>
      </c>
      <c r="O720" s="2">
        <v>0</v>
      </c>
    </row>
    <row r="721" spans="1:15" x14ac:dyDescent="0.3">
      <c r="A721" t="s">
        <v>867</v>
      </c>
      <c r="B721" t="s">
        <v>32</v>
      </c>
      <c r="C721" t="str">
        <f>_xlfn.XLOOKUP(Sales_Pipeline[[#This Row],[Sales_Agent]],Sales_Teams[Sales_Agent],Sales_Teams[Manager])</f>
        <v>Celia Rouche</v>
      </c>
      <c r="D721" t="str">
        <f>_xlfn.XLOOKUP(Sales_Pipeline[[#This Row],[Manager]],Sales_Teams[Manager],Sales_Teams[Regional_Office])</f>
        <v>West</v>
      </c>
      <c r="E721" t="s">
        <v>84</v>
      </c>
      <c r="F721" t="s">
        <v>100</v>
      </c>
      <c r="G721" t="str">
        <f>IFERROR(_xlfn.XLOOKUP(Sales_Pipeline[[#This Row],[Account]],Accounts!$A$2:$A$86,Accounts!$F$2:$F$86),"")</f>
        <v>United States</v>
      </c>
      <c r="H721" t="s">
        <v>57</v>
      </c>
      <c r="I721" s="3">
        <v>42770</v>
      </c>
      <c r="J721" s="3">
        <v>42874</v>
      </c>
      <c r="K721" s="8" t="str">
        <f>IF(Sales_Pipeline[[#This Row],[Close_Date]]="","",TEXT(Sales_Pipeline[[#This Row],[Close_Date]],"ddd"))</f>
        <v>Fri</v>
      </c>
      <c r="L721" s="8" t="str">
        <f>IF(Sales_Pipeline[[#This Row],[Close_Date]]="","",TEXT(Sales_Pipeline[[#This Row],[Close_Date]],"mmm"))</f>
        <v>May</v>
      </c>
      <c r="M721" s="8" t="str">
        <f>IF(Sales_Pipeline[[#This Row],[Close_Date]]="","","Q"&amp;ROUNDUP(MONTH(Sales_Pipeline[[#This Row],[Close_Date]])/3,0))</f>
        <v>Q2</v>
      </c>
      <c r="N721" s="2" cm="1">
        <f t="array" ref="N721">IFERROR(_xlfn.IFS(Sales_Pipeline[[#This Row],[Deal_Stage]]="Won",_xlfn.XLOOKUP(Sales_Pipeline[[#This Row],[Product]],Products!$A$2:$A$8,Products!$C$2:$C$8),Sales_Pipeline[[#This Row],[Deal_Stage]]="Lost",_xlfn.XLOOKUP(Sales_Pipeline[[#This Row],[Product]],Products!$A$2:$A$8,Products!$C$2:$C$8)),"")</f>
        <v>5482</v>
      </c>
      <c r="O721" s="2">
        <v>6079</v>
      </c>
    </row>
    <row r="722" spans="1:15" x14ac:dyDescent="0.3">
      <c r="A722" t="s">
        <v>868</v>
      </c>
      <c r="B722" t="s">
        <v>44</v>
      </c>
      <c r="C722" t="str">
        <f>_xlfn.XLOOKUP(Sales_Pipeline[[#This Row],[Sales_Agent]],Sales_Teams[Sales_Agent],Sales_Teams[Manager])</f>
        <v>Summer Sewald</v>
      </c>
      <c r="D722" t="str">
        <f>_xlfn.XLOOKUP(Sales_Pipeline[[#This Row],[Manager]],Sales_Teams[Manager],Sales_Teams[Regional_Office])</f>
        <v>West</v>
      </c>
      <c r="E722" t="s">
        <v>55</v>
      </c>
      <c r="F722" t="s">
        <v>100</v>
      </c>
      <c r="G722" t="str">
        <f>IFERROR(_xlfn.XLOOKUP(Sales_Pipeline[[#This Row],[Account]],Accounts!$A$2:$A$86,Accounts!$F$2:$F$86),"")</f>
        <v>United States</v>
      </c>
      <c r="H722" t="s">
        <v>82</v>
      </c>
      <c r="I722" s="3">
        <v>42770</v>
      </c>
      <c r="J722" s="3">
        <v>42862</v>
      </c>
      <c r="K722" s="8" t="str">
        <f>IF(Sales_Pipeline[[#This Row],[Close_Date]]="","",TEXT(Sales_Pipeline[[#This Row],[Close_Date]],"ddd"))</f>
        <v>Sun</v>
      </c>
      <c r="L722" s="8" t="str">
        <f>IF(Sales_Pipeline[[#This Row],[Close_Date]]="","",TEXT(Sales_Pipeline[[#This Row],[Close_Date]],"mmm"))</f>
        <v>May</v>
      </c>
      <c r="M722" s="8" t="str">
        <f>IF(Sales_Pipeline[[#This Row],[Close_Date]]="","","Q"&amp;ROUNDUP(MONTH(Sales_Pipeline[[#This Row],[Close_Date]])/3,0))</f>
        <v>Q2</v>
      </c>
      <c r="N722" s="2" cm="1">
        <f t="array" ref="N722">IFERROR(_xlfn.IFS(Sales_Pipeline[[#This Row],[Deal_Stage]]="Won",_xlfn.XLOOKUP(Sales_Pipeline[[#This Row],[Product]],Products!$A$2:$A$8,Products!$C$2:$C$8),Sales_Pipeline[[#This Row],[Deal_Stage]]="Lost",_xlfn.XLOOKUP(Sales_Pipeline[[#This Row],[Product]],Products!$A$2:$A$8,Products!$C$2:$C$8)),"")</f>
        <v>1096</v>
      </c>
      <c r="O722" s="2">
        <v>0</v>
      </c>
    </row>
    <row r="723" spans="1:15" x14ac:dyDescent="0.3">
      <c r="A723" t="s">
        <v>869</v>
      </c>
      <c r="B723" t="s">
        <v>44</v>
      </c>
      <c r="C723" t="str">
        <f>_xlfn.XLOOKUP(Sales_Pipeline[[#This Row],[Sales_Agent]],Sales_Teams[Sales_Agent],Sales_Teams[Manager])</f>
        <v>Summer Sewald</v>
      </c>
      <c r="D723" t="str">
        <f>_xlfn.XLOOKUP(Sales_Pipeline[[#This Row],[Manager]],Sales_Teams[Manager],Sales_Teams[Regional_Office])</f>
        <v>West</v>
      </c>
      <c r="E723" t="s">
        <v>55</v>
      </c>
      <c r="F723" t="s">
        <v>216</v>
      </c>
      <c r="G723" t="str">
        <f>IFERROR(_xlfn.XLOOKUP(Sales_Pipeline[[#This Row],[Account]],Accounts!$A$2:$A$86,Accounts!$F$2:$F$86),"")</f>
        <v>United States</v>
      </c>
      <c r="H723" t="s">
        <v>57</v>
      </c>
      <c r="I723" s="3">
        <v>42770</v>
      </c>
      <c r="J723" s="3">
        <v>42888</v>
      </c>
      <c r="K723" s="8" t="str">
        <f>IF(Sales_Pipeline[[#This Row],[Close_Date]]="","",TEXT(Sales_Pipeline[[#This Row],[Close_Date]],"ddd"))</f>
        <v>Fri</v>
      </c>
      <c r="L723" s="8" t="str">
        <f>IF(Sales_Pipeline[[#This Row],[Close_Date]]="","",TEXT(Sales_Pipeline[[#This Row],[Close_Date]],"mmm"))</f>
        <v>Jun</v>
      </c>
      <c r="M723" s="8" t="str">
        <f>IF(Sales_Pipeline[[#This Row],[Close_Date]]="","","Q"&amp;ROUNDUP(MONTH(Sales_Pipeline[[#This Row],[Close_Date]])/3,0))</f>
        <v>Q2</v>
      </c>
      <c r="N723" s="2" cm="1">
        <f t="array" ref="N723">IFERROR(_xlfn.IFS(Sales_Pipeline[[#This Row],[Deal_Stage]]="Won",_xlfn.XLOOKUP(Sales_Pipeline[[#This Row],[Product]],Products!$A$2:$A$8,Products!$C$2:$C$8),Sales_Pipeline[[#This Row],[Deal_Stage]]="Lost",_xlfn.XLOOKUP(Sales_Pipeline[[#This Row],[Product]],Products!$A$2:$A$8,Products!$C$2:$C$8)),"")</f>
        <v>1096</v>
      </c>
      <c r="O723" s="2">
        <v>1068</v>
      </c>
    </row>
    <row r="724" spans="1:15" x14ac:dyDescent="0.3">
      <c r="A724" t="s">
        <v>870</v>
      </c>
      <c r="B724" t="s">
        <v>3</v>
      </c>
      <c r="C724" t="str">
        <f>_xlfn.XLOOKUP(Sales_Pipeline[[#This Row],[Sales_Agent]],Sales_Teams[Sales_Agent],Sales_Teams[Manager])</f>
        <v>Dustin Brinkmann</v>
      </c>
      <c r="D724" t="str">
        <f>_xlfn.XLOOKUP(Sales_Pipeline[[#This Row],[Manager]],Sales_Teams[Manager],Sales_Teams[Regional_Office])</f>
        <v>Central</v>
      </c>
      <c r="E724" t="s">
        <v>61</v>
      </c>
      <c r="F724" t="s">
        <v>56</v>
      </c>
      <c r="G724" t="str">
        <f>IFERROR(_xlfn.XLOOKUP(Sales_Pipeline[[#This Row],[Account]],Accounts!$A$2:$A$86,Accounts!$F$2:$F$86),"")</f>
        <v>United States</v>
      </c>
      <c r="H724" t="s">
        <v>57</v>
      </c>
      <c r="I724" s="3">
        <v>42771</v>
      </c>
      <c r="J724" s="3">
        <v>42859</v>
      </c>
      <c r="K724" s="8" t="str">
        <f>IF(Sales_Pipeline[[#This Row],[Close_Date]]="","",TEXT(Sales_Pipeline[[#This Row],[Close_Date]],"ddd"))</f>
        <v>Thu</v>
      </c>
      <c r="L724" s="8" t="str">
        <f>IF(Sales_Pipeline[[#This Row],[Close_Date]]="","",TEXT(Sales_Pipeline[[#This Row],[Close_Date]],"mmm"))</f>
        <v>May</v>
      </c>
      <c r="M724" s="8" t="str">
        <f>IF(Sales_Pipeline[[#This Row],[Close_Date]]="","","Q"&amp;ROUNDUP(MONTH(Sales_Pipeline[[#This Row],[Close_Date]])/3,0))</f>
        <v>Q2</v>
      </c>
      <c r="N724" s="2" cm="1">
        <f t="array" ref="N724">IFERROR(_xlfn.IFS(Sales_Pipeline[[#This Row],[Deal_Stage]]="Won",_xlfn.XLOOKUP(Sales_Pipeline[[#This Row],[Product]],Products!$A$2:$A$8,Products!$C$2:$C$8),Sales_Pipeline[[#This Row],[Deal_Stage]]="Lost",_xlfn.XLOOKUP(Sales_Pipeline[[#This Row],[Product]],Products!$A$2:$A$8,Products!$C$2:$C$8)),"")</f>
        <v>55</v>
      </c>
      <c r="O724" s="2">
        <v>55</v>
      </c>
    </row>
    <row r="725" spans="1:15" x14ac:dyDescent="0.3">
      <c r="A725" t="s">
        <v>871</v>
      </c>
      <c r="B725" t="s">
        <v>27</v>
      </c>
      <c r="C725" t="str">
        <f>_xlfn.XLOOKUP(Sales_Pipeline[[#This Row],[Sales_Agent]],Sales_Teams[Sales_Agent],Sales_Teams[Manager])</f>
        <v>Rocco Neubert</v>
      </c>
      <c r="D725" t="str">
        <f>_xlfn.XLOOKUP(Sales_Pipeline[[#This Row],[Manager]],Sales_Teams[Manager],Sales_Teams[Regional_Office])</f>
        <v>East</v>
      </c>
      <c r="E725" t="s">
        <v>63</v>
      </c>
      <c r="F725" t="s">
        <v>344</v>
      </c>
      <c r="G725" t="str">
        <f>IFERROR(_xlfn.XLOOKUP(Sales_Pipeline[[#This Row],[Account]],Accounts!$A$2:$A$86,Accounts!$F$2:$F$86),"")</f>
        <v>Romania</v>
      </c>
      <c r="H725" t="s">
        <v>77</v>
      </c>
      <c r="I725" s="3">
        <v>42771</v>
      </c>
      <c r="K725" s="8" t="str">
        <f>IF(Sales_Pipeline[[#This Row],[Close_Date]]="","",TEXT(Sales_Pipeline[[#This Row],[Close_Date]],"ddd"))</f>
        <v/>
      </c>
      <c r="L725" s="8" t="str">
        <f>IF(Sales_Pipeline[[#This Row],[Close_Date]]="","",TEXT(Sales_Pipeline[[#This Row],[Close_Date]],"mmm"))</f>
        <v/>
      </c>
      <c r="M725" s="8" t="str">
        <f>IF(Sales_Pipeline[[#This Row],[Close_Date]]="","","Q"&amp;ROUNDUP(MONTH(Sales_Pipeline[[#This Row],[Close_Date]])/3,0))</f>
        <v/>
      </c>
      <c r="N725" s="2" t="str" cm="1">
        <f t="array" ref="N725">IFERROR(_xlfn.IFS(Sales_Pipeline[[#This Row],[Deal_Stage]]="Won",_xlfn.XLOOKUP(Sales_Pipeline[[#This Row],[Product]],Products!$A$2:$A$8,Products!$C$2:$C$8),Sales_Pipeline[[#This Row],[Deal_Stage]]="Lost",_xlfn.XLOOKUP(Sales_Pipeline[[#This Row],[Product]],Products!$A$2:$A$8,Products!$C$2:$C$8)),"")</f>
        <v/>
      </c>
      <c r="O725" s="2">
        <v>0</v>
      </c>
    </row>
    <row r="726" spans="1:15" x14ac:dyDescent="0.3">
      <c r="A726" t="s">
        <v>872</v>
      </c>
      <c r="B726" t="s">
        <v>27</v>
      </c>
      <c r="C726" t="str">
        <f>_xlfn.XLOOKUP(Sales_Pipeline[[#This Row],[Sales_Agent]],Sales_Teams[Sales_Agent],Sales_Teams[Manager])</f>
        <v>Rocco Neubert</v>
      </c>
      <c r="D726" t="str">
        <f>_xlfn.XLOOKUP(Sales_Pipeline[[#This Row],[Manager]],Sales_Teams[Manager],Sales_Teams[Regional_Office])</f>
        <v>East</v>
      </c>
      <c r="E726" t="s">
        <v>76</v>
      </c>
      <c r="F726" t="s">
        <v>293</v>
      </c>
      <c r="G726" t="str">
        <f>IFERROR(_xlfn.XLOOKUP(Sales_Pipeline[[#This Row],[Account]],Accounts!$A$2:$A$86,Accounts!$F$2:$F$86),"")</f>
        <v>United States</v>
      </c>
      <c r="H726" t="s">
        <v>82</v>
      </c>
      <c r="I726" s="3">
        <v>42771</v>
      </c>
      <c r="J726" s="3">
        <v>42857</v>
      </c>
      <c r="K726" s="8" t="str">
        <f>IF(Sales_Pipeline[[#This Row],[Close_Date]]="","",TEXT(Sales_Pipeline[[#This Row],[Close_Date]],"ddd"))</f>
        <v>Tue</v>
      </c>
      <c r="L726" s="8" t="str">
        <f>IF(Sales_Pipeline[[#This Row],[Close_Date]]="","",TEXT(Sales_Pipeline[[#This Row],[Close_Date]],"mmm"))</f>
        <v>May</v>
      </c>
      <c r="M726" s="8" t="str">
        <f>IF(Sales_Pipeline[[#This Row],[Close_Date]]="","","Q"&amp;ROUNDUP(MONTH(Sales_Pipeline[[#This Row],[Close_Date]])/3,0))</f>
        <v>Q2</v>
      </c>
      <c r="N726" s="2" cm="1">
        <f t="array" ref="N726">IFERROR(_xlfn.IFS(Sales_Pipeline[[#This Row],[Deal_Stage]]="Won",_xlfn.XLOOKUP(Sales_Pipeline[[#This Row],[Product]],Products!$A$2:$A$8,Products!$C$2:$C$8),Sales_Pipeline[[#This Row],[Deal_Stage]]="Lost",_xlfn.XLOOKUP(Sales_Pipeline[[#This Row],[Product]],Products!$A$2:$A$8,Products!$C$2:$C$8)),"")</f>
        <v>3393</v>
      </c>
      <c r="O726" s="2">
        <v>0</v>
      </c>
    </row>
    <row r="727" spans="1:15" x14ac:dyDescent="0.3">
      <c r="A727" t="s">
        <v>873</v>
      </c>
      <c r="B727" t="s">
        <v>27</v>
      </c>
      <c r="C727" t="str">
        <f>_xlfn.XLOOKUP(Sales_Pipeline[[#This Row],[Sales_Agent]],Sales_Teams[Sales_Agent],Sales_Teams[Manager])</f>
        <v>Rocco Neubert</v>
      </c>
      <c r="D727" t="str">
        <f>_xlfn.XLOOKUP(Sales_Pipeline[[#This Row],[Manager]],Sales_Teams[Manager],Sales_Teams[Regional_Office])</f>
        <v>East</v>
      </c>
      <c r="E727" t="s">
        <v>63</v>
      </c>
      <c r="F727" t="s">
        <v>220</v>
      </c>
      <c r="G727" t="str">
        <f>IFERROR(_xlfn.XLOOKUP(Sales_Pipeline[[#This Row],[Account]],Accounts!$A$2:$A$86,Accounts!$F$2:$F$86),"")</f>
        <v>United States</v>
      </c>
      <c r="H727" t="s">
        <v>57</v>
      </c>
      <c r="I727" s="3">
        <v>42771</v>
      </c>
      <c r="J727" s="3">
        <v>42821</v>
      </c>
      <c r="K727" s="8" t="str">
        <f>IF(Sales_Pipeline[[#This Row],[Close_Date]]="","",TEXT(Sales_Pipeline[[#This Row],[Close_Date]],"ddd"))</f>
        <v>Mon</v>
      </c>
      <c r="L727" s="8" t="str">
        <f>IF(Sales_Pipeline[[#This Row],[Close_Date]]="","",TEXT(Sales_Pipeline[[#This Row],[Close_Date]],"mmm"))</f>
        <v>Mar</v>
      </c>
      <c r="M727" s="8" t="str">
        <f>IF(Sales_Pipeline[[#This Row],[Close_Date]]="","","Q"&amp;ROUNDUP(MONTH(Sales_Pipeline[[#This Row],[Close_Date]])/3,0))</f>
        <v>Q1</v>
      </c>
      <c r="N727" s="2" cm="1">
        <f t="array" ref="N727">IFERROR(_xlfn.IFS(Sales_Pipeline[[#This Row],[Deal_Stage]]="Won",_xlfn.XLOOKUP(Sales_Pipeline[[#This Row],[Product]],Products!$A$2:$A$8,Products!$C$2:$C$8),Sales_Pipeline[[#This Row],[Deal_Stage]]="Lost",_xlfn.XLOOKUP(Sales_Pipeline[[#This Row],[Product]],Products!$A$2:$A$8,Products!$C$2:$C$8)),"")</f>
        <v>550</v>
      </c>
      <c r="O727" s="2">
        <v>493</v>
      </c>
    </row>
    <row r="728" spans="1:15" x14ac:dyDescent="0.3">
      <c r="A728" t="s">
        <v>874</v>
      </c>
      <c r="B728" t="s">
        <v>15</v>
      </c>
      <c r="C728" t="str">
        <f>_xlfn.XLOOKUP(Sales_Pipeline[[#This Row],[Sales_Agent]],Sales_Teams[Sales_Agent],Sales_Teams[Manager])</f>
        <v>Melvin Marxen</v>
      </c>
      <c r="D728" t="str">
        <f>_xlfn.XLOOKUP(Sales_Pipeline[[#This Row],[Manager]],Sales_Teams[Manager],Sales_Teams[Regional_Office])</f>
        <v>Central</v>
      </c>
      <c r="E728" t="s">
        <v>55</v>
      </c>
      <c r="F728" t="s">
        <v>68</v>
      </c>
      <c r="G728" t="str">
        <f>IFERROR(_xlfn.XLOOKUP(Sales_Pipeline[[#This Row],[Account]],Accounts!$A$2:$A$86,Accounts!$F$2:$F$86),"")</f>
        <v>United States</v>
      </c>
      <c r="H728" t="s">
        <v>82</v>
      </c>
      <c r="I728" s="3">
        <v>42771</v>
      </c>
      <c r="J728" s="3">
        <v>42906</v>
      </c>
      <c r="K728" s="8" t="str">
        <f>IF(Sales_Pipeline[[#This Row],[Close_Date]]="","",TEXT(Sales_Pipeline[[#This Row],[Close_Date]],"ddd"))</f>
        <v>Tue</v>
      </c>
      <c r="L728" s="8" t="str">
        <f>IF(Sales_Pipeline[[#This Row],[Close_Date]]="","",TEXT(Sales_Pipeline[[#This Row],[Close_Date]],"mmm"))</f>
        <v>Jun</v>
      </c>
      <c r="M728" s="8" t="str">
        <f>IF(Sales_Pipeline[[#This Row],[Close_Date]]="","","Q"&amp;ROUNDUP(MONTH(Sales_Pipeline[[#This Row],[Close_Date]])/3,0))</f>
        <v>Q2</v>
      </c>
      <c r="N728" s="2" cm="1">
        <f t="array" ref="N728">IFERROR(_xlfn.IFS(Sales_Pipeline[[#This Row],[Deal_Stage]]="Won",_xlfn.XLOOKUP(Sales_Pipeline[[#This Row],[Product]],Products!$A$2:$A$8,Products!$C$2:$C$8),Sales_Pipeline[[#This Row],[Deal_Stage]]="Lost",_xlfn.XLOOKUP(Sales_Pipeline[[#This Row],[Product]],Products!$A$2:$A$8,Products!$C$2:$C$8)),"")</f>
        <v>1096</v>
      </c>
      <c r="O728" s="2">
        <v>0</v>
      </c>
    </row>
    <row r="729" spans="1:15" x14ac:dyDescent="0.3">
      <c r="A729" t="s">
        <v>875</v>
      </c>
      <c r="B729" t="s">
        <v>15</v>
      </c>
      <c r="C729" t="str">
        <f>_xlfn.XLOOKUP(Sales_Pipeline[[#This Row],[Sales_Agent]],Sales_Teams[Sales_Agent],Sales_Teams[Manager])</f>
        <v>Melvin Marxen</v>
      </c>
      <c r="D729" t="str">
        <f>_xlfn.XLOOKUP(Sales_Pipeline[[#This Row],[Manager]],Sales_Teams[Manager],Sales_Teams[Regional_Office])</f>
        <v>Central</v>
      </c>
      <c r="E729" t="s">
        <v>8953</v>
      </c>
      <c r="F729" t="s">
        <v>234</v>
      </c>
      <c r="G729" t="str">
        <f>IFERROR(_xlfn.XLOOKUP(Sales_Pipeline[[#This Row],[Account]],Accounts!$A$2:$A$86,Accounts!$F$2:$F$86),"")</f>
        <v>United States</v>
      </c>
      <c r="H729" t="s">
        <v>57</v>
      </c>
      <c r="I729" s="3">
        <v>42771</v>
      </c>
      <c r="J729" s="3">
        <v>42819</v>
      </c>
      <c r="K729" s="8" t="str">
        <f>IF(Sales_Pipeline[[#This Row],[Close_Date]]="","",TEXT(Sales_Pipeline[[#This Row],[Close_Date]],"ddd"))</f>
        <v>Sat</v>
      </c>
      <c r="L729" s="8" t="str">
        <f>IF(Sales_Pipeline[[#This Row],[Close_Date]]="","",TEXT(Sales_Pipeline[[#This Row],[Close_Date]],"mmm"))</f>
        <v>Mar</v>
      </c>
      <c r="M729" s="8" t="str">
        <f>IF(Sales_Pipeline[[#This Row],[Close_Date]]="","","Q"&amp;ROUNDUP(MONTH(Sales_Pipeline[[#This Row],[Close_Date]])/3,0))</f>
        <v>Q1</v>
      </c>
      <c r="N729" s="2" cm="1">
        <f t="array" ref="N729">IFERROR(_xlfn.IFS(Sales_Pipeline[[#This Row],[Deal_Stage]]="Won",_xlfn.XLOOKUP(Sales_Pipeline[[#This Row],[Product]],Products!$A$2:$A$8,Products!$C$2:$C$8),Sales_Pipeline[[#This Row],[Deal_Stage]]="Lost",_xlfn.XLOOKUP(Sales_Pipeline[[#This Row],[Product]],Products!$A$2:$A$8,Products!$C$2:$C$8)),"")</f>
        <v>4821</v>
      </c>
      <c r="O729" s="2">
        <v>5559</v>
      </c>
    </row>
    <row r="730" spans="1:15" x14ac:dyDescent="0.3">
      <c r="A730" t="s">
        <v>876</v>
      </c>
      <c r="B730" t="s">
        <v>38</v>
      </c>
      <c r="C730" t="str">
        <f>_xlfn.XLOOKUP(Sales_Pipeline[[#This Row],[Sales_Agent]],Sales_Teams[Sales_Agent],Sales_Teams[Manager])</f>
        <v>Celia Rouche</v>
      </c>
      <c r="D730" t="str">
        <f>_xlfn.XLOOKUP(Sales_Pipeline[[#This Row],[Manager]],Sales_Teams[Manager],Sales_Teams[Regional_Office])</f>
        <v>West</v>
      </c>
      <c r="E730" t="s">
        <v>61</v>
      </c>
      <c r="F730" t="s">
        <v>129</v>
      </c>
      <c r="G730" t="str">
        <f>IFERROR(_xlfn.XLOOKUP(Sales_Pipeline[[#This Row],[Account]],Accounts!$A$2:$A$86,Accounts!$F$2:$F$86),"")</f>
        <v>Jordan</v>
      </c>
      <c r="H730" t="s">
        <v>77</v>
      </c>
      <c r="I730" s="3">
        <v>42771</v>
      </c>
      <c r="K730" s="8" t="str">
        <f>IF(Sales_Pipeline[[#This Row],[Close_Date]]="","",TEXT(Sales_Pipeline[[#This Row],[Close_Date]],"ddd"))</f>
        <v/>
      </c>
      <c r="L730" s="8" t="str">
        <f>IF(Sales_Pipeline[[#This Row],[Close_Date]]="","",TEXT(Sales_Pipeline[[#This Row],[Close_Date]],"mmm"))</f>
        <v/>
      </c>
      <c r="M730" s="8" t="str">
        <f>IF(Sales_Pipeline[[#This Row],[Close_Date]]="","","Q"&amp;ROUNDUP(MONTH(Sales_Pipeline[[#This Row],[Close_Date]])/3,0))</f>
        <v/>
      </c>
      <c r="N730" s="2" t="str" cm="1">
        <f t="array" ref="N730">IFERROR(_xlfn.IFS(Sales_Pipeline[[#This Row],[Deal_Stage]]="Won",_xlfn.XLOOKUP(Sales_Pipeline[[#This Row],[Product]],Products!$A$2:$A$8,Products!$C$2:$C$8),Sales_Pipeline[[#This Row],[Deal_Stage]]="Lost",_xlfn.XLOOKUP(Sales_Pipeline[[#This Row],[Product]],Products!$A$2:$A$8,Products!$C$2:$C$8)),"")</f>
        <v/>
      </c>
      <c r="O730" s="2">
        <v>0</v>
      </c>
    </row>
    <row r="731" spans="1:15" x14ac:dyDescent="0.3">
      <c r="A731" t="s">
        <v>877</v>
      </c>
      <c r="B731" t="s">
        <v>38</v>
      </c>
      <c r="C731" t="str">
        <f>_xlfn.XLOOKUP(Sales_Pipeline[[#This Row],[Sales_Agent]],Sales_Teams[Sales_Agent],Sales_Teams[Manager])</f>
        <v>Celia Rouche</v>
      </c>
      <c r="D731" t="str">
        <f>_xlfn.XLOOKUP(Sales_Pipeline[[#This Row],[Manager]],Sales_Teams[Manager],Sales_Teams[Regional_Office])</f>
        <v>West</v>
      </c>
      <c r="E731" t="s">
        <v>76</v>
      </c>
      <c r="F731" t="s">
        <v>92</v>
      </c>
      <c r="G731" t="str">
        <f>IFERROR(_xlfn.XLOOKUP(Sales_Pipeline[[#This Row],[Account]],Accounts!$A$2:$A$86,Accounts!$F$2:$F$86),"")</f>
        <v>United States</v>
      </c>
      <c r="H731" t="s">
        <v>57</v>
      </c>
      <c r="I731" s="3">
        <v>42771</v>
      </c>
      <c r="J731" s="3">
        <v>42864</v>
      </c>
      <c r="K731" s="8" t="str">
        <f>IF(Sales_Pipeline[[#This Row],[Close_Date]]="","",TEXT(Sales_Pipeline[[#This Row],[Close_Date]],"ddd"))</f>
        <v>Tue</v>
      </c>
      <c r="L731" s="8" t="str">
        <f>IF(Sales_Pipeline[[#This Row],[Close_Date]]="","",TEXT(Sales_Pipeline[[#This Row],[Close_Date]],"mmm"))</f>
        <v>May</v>
      </c>
      <c r="M731" s="8" t="str">
        <f>IF(Sales_Pipeline[[#This Row],[Close_Date]]="","","Q"&amp;ROUNDUP(MONTH(Sales_Pipeline[[#This Row],[Close_Date]])/3,0))</f>
        <v>Q2</v>
      </c>
      <c r="N731" s="2" cm="1">
        <f t="array" ref="N731">IFERROR(_xlfn.IFS(Sales_Pipeline[[#This Row],[Deal_Stage]]="Won",_xlfn.XLOOKUP(Sales_Pipeline[[#This Row],[Product]],Products!$A$2:$A$8,Products!$C$2:$C$8),Sales_Pipeline[[#This Row],[Deal_Stage]]="Lost",_xlfn.XLOOKUP(Sales_Pipeline[[#This Row],[Product]],Products!$A$2:$A$8,Products!$C$2:$C$8)),"")</f>
        <v>3393</v>
      </c>
      <c r="O731" s="2">
        <v>3351</v>
      </c>
    </row>
    <row r="732" spans="1:15" x14ac:dyDescent="0.3">
      <c r="A732" t="s">
        <v>878</v>
      </c>
      <c r="B732" t="s">
        <v>8</v>
      </c>
      <c r="C732" t="str">
        <f>_xlfn.XLOOKUP(Sales_Pipeline[[#This Row],[Sales_Agent]],Sales_Teams[Sales_Agent],Sales_Teams[Manager])</f>
        <v>Dustin Brinkmann</v>
      </c>
      <c r="D732" t="str">
        <f>_xlfn.XLOOKUP(Sales_Pipeline[[#This Row],[Manager]],Sales_Teams[Manager],Sales_Teams[Regional_Office])</f>
        <v>Central</v>
      </c>
      <c r="E732" t="s">
        <v>63</v>
      </c>
      <c r="F732" t="s">
        <v>59</v>
      </c>
      <c r="G732" t="str">
        <f>IFERROR(_xlfn.XLOOKUP(Sales_Pipeline[[#This Row],[Account]],Accounts!$A$2:$A$86,Accounts!$F$2:$F$86),"")</f>
        <v>United States</v>
      </c>
      <c r="H732" t="s">
        <v>57</v>
      </c>
      <c r="I732" s="3">
        <v>42771</v>
      </c>
      <c r="J732" s="3">
        <v>42868</v>
      </c>
      <c r="K732" s="8" t="str">
        <f>IF(Sales_Pipeline[[#This Row],[Close_Date]]="","",TEXT(Sales_Pipeline[[#This Row],[Close_Date]],"ddd"))</f>
        <v>Sat</v>
      </c>
      <c r="L732" s="8" t="str">
        <f>IF(Sales_Pipeline[[#This Row],[Close_Date]]="","",TEXT(Sales_Pipeline[[#This Row],[Close_Date]],"mmm"))</f>
        <v>May</v>
      </c>
      <c r="M732" s="8" t="str">
        <f>IF(Sales_Pipeline[[#This Row],[Close_Date]]="","","Q"&amp;ROUNDUP(MONTH(Sales_Pipeline[[#This Row],[Close_Date]])/3,0))</f>
        <v>Q2</v>
      </c>
      <c r="N732" s="2" cm="1">
        <f t="array" ref="N732">IFERROR(_xlfn.IFS(Sales_Pipeline[[#This Row],[Deal_Stage]]="Won",_xlfn.XLOOKUP(Sales_Pipeline[[#This Row],[Product]],Products!$A$2:$A$8,Products!$C$2:$C$8),Sales_Pipeline[[#This Row],[Deal_Stage]]="Lost",_xlfn.XLOOKUP(Sales_Pipeline[[#This Row],[Product]],Products!$A$2:$A$8,Products!$C$2:$C$8)),"")</f>
        <v>550</v>
      </c>
      <c r="O732" s="2">
        <v>501</v>
      </c>
    </row>
    <row r="733" spans="1:15" x14ac:dyDescent="0.3">
      <c r="A733" t="s">
        <v>879</v>
      </c>
      <c r="B733" t="s">
        <v>45</v>
      </c>
      <c r="C733" t="str">
        <f>_xlfn.XLOOKUP(Sales_Pipeline[[#This Row],[Sales_Agent]],Sales_Teams[Sales_Agent],Sales_Teams[Manager])</f>
        <v>Summer Sewald</v>
      </c>
      <c r="D733" t="str">
        <f>_xlfn.XLOOKUP(Sales_Pipeline[[#This Row],[Manager]],Sales_Teams[Manager],Sales_Teams[Regional_Office])</f>
        <v>West</v>
      </c>
      <c r="E733" t="s">
        <v>61</v>
      </c>
      <c r="G733" t="str">
        <f>IFERROR(_xlfn.XLOOKUP(Sales_Pipeline[[#This Row],[Account]],Accounts!$A$2:$A$86,Accounts!$F$2:$F$86),"")</f>
        <v/>
      </c>
      <c r="H733" t="s">
        <v>77</v>
      </c>
      <c r="I733" s="3">
        <v>42771</v>
      </c>
      <c r="K733" s="8" t="str">
        <f>IF(Sales_Pipeline[[#This Row],[Close_Date]]="","",TEXT(Sales_Pipeline[[#This Row],[Close_Date]],"ddd"))</f>
        <v/>
      </c>
      <c r="L733" s="8" t="str">
        <f>IF(Sales_Pipeline[[#This Row],[Close_Date]]="","",TEXT(Sales_Pipeline[[#This Row],[Close_Date]],"mmm"))</f>
        <v/>
      </c>
      <c r="M733" s="8" t="str">
        <f>IF(Sales_Pipeline[[#This Row],[Close_Date]]="","","Q"&amp;ROUNDUP(MONTH(Sales_Pipeline[[#This Row],[Close_Date]])/3,0))</f>
        <v/>
      </c>
      <c r="N733" s="2" t="str" cm="1">
        <f t="array" ref="N733">IFERROR(_xlfn.IFS(Sales_Pipeline[[#This Row],[Deal_Stage]]="Won",_xlfn.XLOOKUP(Sales_Pipeline[[#This Row],[Product]],Products!$A$2:$A$8,Products!$C$2:$C$8),Sales_Pipeline[[#This Row],[Deal_Stage]]="Lost",_xlfn.XLOOKUP(Sales_Pipeline[[#This Row],[Product]],Products!$A$2:$A$8,Products!$C$2:$C$8)),"")</f>
        <v/>
      </c>
      <c r="O733" s="2">
        <v>0</v>
      </c>
    </row>
    <row r="734" spans="1:15" x14ac:dyDescent="0.3">
      <c r="A734" t="s">
        <v>880</v>
      </c>
      <c r="B734" t="s">
        <v>9</v>
      </c>
      <c r="C734" t="str">
        <f>_xlfn.XLOOKUP(Sales_Pipeline[[#This Row],[Sales_Agent]],Sales_Teams[Sales_Agent],Sales_Teams[Manager])</f>
        <v>Dustin Brinkmann</v>
      </c>
      <c r="D734" t="str">
        <f>_xlfn.XLOOKUP(Sales_Pipeline[[#This Row],[Manager]],Sales_Teams[Manager],Sales_Teams[Regional_Office])</f>
        <v>Central</v>
      </c>
      <c r="E734" t="s">
        <v>61</v>
      </c>
      <c r="F734" t="s">
        <v>333</v>
      </c>
      <c r="G734" t="str">
        <f>IFERROR(_xlfn.XLOOKUP(Sales_Pipeline[[#This Row],[Account]],Accounts!$A$2:$A$86,Accounts!$F$2:$F$86),"")</f>
        <v>United States</v>
      </c>
      <c r="H734" t="s">
        <v>82</v>
      </c>
      <c r="I734" s="3">
        <v>42771</v>
      </c>
      <c r="J734" s="3">
        <v>42863</v>
      </c>
      <c r="K734" s="8" t="str">
        <f>IF(Sales_Pipeline[[#This Row],[Close_Date]]="","",TEXT(Sales_Pipeline[[#This Row],[Close_Date]],"ddd"))</f>
        <v>Mon</v>
      </c>
      <c r="L734" s="8" t="str">
        <f>IF(Sales_Pipeline[[#This Row],[Close_Date]]="","",TEXT(Sales_Pipeline[[#This Row],[Close_Date]],"mmm"))</f>
        <v>May</v>
      </c>
      <c r="M734" s="8" t="str">
        <f>IF(Sales_Pipeline[[#This Row],[Close_Date]]="","","Q"&amp;ROUNDUP(MONTH(Sales_Pipeline[[#This Row],[Close_Date]])/3,0))</f>
        <v>Q2</v>
      </c>
      <c r="N734" s="2" cm="1">
        <f t="array" ref="N734">IFERROR(_xlfn.IFS(Sales_Pipeline[[#This Row],[Deal_Stage]]="Won",_xlfn.XLOOKUP(Sales_Pipeline[[#This Row],[Product]],Products!$A$2:$A$8,Products!$C$2:$C$8),Sales_Pipeline[[#This Row],[Deal_Stage]]="Lost",_xlfn.XLOOKUP(Sales_Pipeline[[#This Row],[Product]],Products!$A$2:$A$8,Products!$C$2:$C$8)),"")</f>
        <v>55</v>
      </c>
      <c r="O734" s="2">
        <v>0</v>
      </c>
    </row>
    <row r="735" spans="1:15" x14ac:dyDescent="0.3">
      <c r="A735" t="s">
        <v>881</v>
      </c>
      <c r="B735" t="s">
        <v>29</v>
      </c>
      <c r="C735" t="str">
        <f>_xlfn.XLOOKUP(Sales_Pipeline[[#This Row],[Sales_Agent]],Sales_Teams[Sales_Agent],Sales_Teams[Manager])</f>
        <v>Rocco Neubert</v>
      </c>
      <c r="D735" t="str">
        <f>_xlfn.XLOOKUP(Sales_Pipeline[[#This Row],[Manager]],Sales_Teams[Manager],Sales_Teams[Regional_Office])</f>
        <v>East</v>
      </c>
      <c r="E735" t="s">
        <v>63</v>
      </c>
      <c r="F735" t="s">
        <v>129</v>
      </c>
      <c r="G735" t="str">
        <f>IFERROR(_xlfn.XLOOKUP(Sales_Pipeline[[#This Row],[Account]],Accounts!$A$2:$A$86,Accounts!$F$2:$F$86),"")</f>
        <v>Jordan</v>
      </c>
      <c r="H735" t="s">
        <v>57</v>
      </c>
      <c r="I735" s="3">
        <v>42771</v>
      </c>
      <c r="J735" s="3">
        <v>42862</v>
      </c>
      <c r="K735" s="8" t="str">
        <f>IF(Sales_Pipeline[[#This Row],[Close_Date]]="","",TEXT(Sales_Pipeline[[#This Row],[Close_Date]],"ddd"))</f>
        <v>Sun</v>
      </c>
      <c r="L735" s="8" t="str">
        <f>IF(Sales_Pipeline[[#This Row],[Close_Date]]="","",TEXT(Sales_Pipeline[[#This Row],[Close_Date]],"mmm"))</f>
        <v>May</v>
      </c>
      <c r="M735" s="8" t="str">
        <f>IF(Sales_Pipeline[[#This Row],[Close_Date]]="","","Q"&amp;ROUNDUP(MONTH(Sales_Pipeline[[#This Row],[Close_Date]])/3,0))</f>
        <v>Q2</v>
      </c>
      <c r="N735" s="2" cm="1">
        <f t="array" ref="N735">IFERROR(_xlfn.IFS(Sales_Pipeline[[#This Row],[Deal_Stage]]="Won",_xlfn.XLOOKUP(Sales_Pipeline[[#This Row],[Product]],Products!$A$2:$A$8,Products!$C$2:$C$8),Sales_Pipeline[[#This Row],[Deal_Stage]]="Lost",_xlfn.XLOOKUP(Sales_Pipeline[[#This Row],[Product]],Products!$A$2:$A$8,Products!$C$2:$C$8)),"")</f>
        <v>550</v>
      </c>
      <c r="O735" s="2">
        <v>532</v>
      </c>
    </row>
    <row r="736" spans="1:15" x14ac:dyDescent="0.3">
      <c r="A736" t="s">
        <v>882</v>
      </c>
      <c r="B736" t="s">
        <v>32</v>
      </c>
      <c r="C736" t="str">
        <f>_xlfn.XLOOKUP(Sales_Pipeline[[#This Row],[Sales_Agent]],Sales_Teams[Sales_Agent],Sales_Teams[Manager])</f>
        <v>Celia Rouche</v>
      </c>
      <c r="D736" t="str">
        <f>_xlfn.XLOOKUP(Sales_Pipeline[[#This Row],[Manager]],Sales_Teams[Manager],Sales_Teams[Regional_Office])</f>
        <v>West</v>
      </c>
      <c r="E736" t="s">
        <v>61</v>
      </c>
      <c r="F736" t="s">
        <v>87</v>
      </c>
      <c r="G736" t="str">
        <f>IFERROR(_xlfn.XLOOKUP(Sales_Pipeline[[#This Row],[Account]],Accounts!$A$2:$A$86,Accounts!$F$2:$F$86),"")</f>
        <v>United States</v>
      </c>
      <c r="H736" t="s">
        <v>82</v>
      </c>
      <c r="I736" s="3">
        <v>42771</v>
      </c>
      <c r="J736" s="3">
        <v>42879</v>
      </c>
      <c r="K736" s="8" t="str">
        <f>IF(Sales_Pipeline[[#This Row],[Close_Date]]="","",TEXT(Sales_Pipeline[[#This Row],[Close_Date]],"ddd"))</f>
        <v>Wed</v>
      </c>
      <c r="L736" s="8" t="str">
        <f>IF(Sales_Pipeline[[#This Row],[Close_Date]]="","",TEXT(Sales_Pipeline[[#This Row],[Close_Date]],"mmm"))</f>
        <v>May</v>
      </c>
      <c r="M736" s="8" t="str">
        <f>IF(Sales_Pipeline[[#This Row],[Close_Date]]="","","Q"&amp;ROUNDUP(MONTH(Sales_Pipeline[[#This Row],[Close_Date]])/3,0))</f>
        <v>Q2</v>
      </c>
      <c r="N736" s="2" cm="1">
        <f t="array" ref="N736">IFERROR(_xlfn.IFS(Sales_Pipeline[[#This Row],[Deal_Stage]]="Won",_xlfn.XLOOKUP(Sales_Pipeline[[#This Row],[Product]],Products!$A$2:$A$8,Products!$C$2:$C$8),Sales_Pipeline[[#This Row],[Deal_Stage]]="Lost",_xlfn.XLOOKUP(Sales_Pipeline[[#This Row],[Product]],Products!$A$2:$A$8,Products!$C$2:$C$8)),"")</f>
        <v>55</v>
      </c>
      <c r="O736" s="2">
        <v>0</v>
      </c>
    </row>
    <row r="737" spans="1:15" x14ac:dyDescent="0.3">
      <c r="A737" t="s">
        <v>883</v>
      </c>
      <c r="B737" t="s">
        <v>32</v>
      </c>
      <c r="C737" t="str">
        <f>_xlfn.XLOOKUP(Sales_Pipeline[[#This Row],[Sales_Agent]],Sales_Teams[Sales_Agent],Sales_Teams[Manager])</f>
        <v>Celia Rouche</v>
      </c>
      <c r="D737" t="str">
        <f>_xlfn.XLOOKUP(Sales_Pipeline[[#This Row],[Manager]],Sales_Teams[Manager],Sales_Teams[Regional_Office])</f>
        <v>West</v>
      </c>
      <c r="E737" t="s">
        <v>76</v>
      </c>
      <c r="F737" t="s">
        <v>125</v>
      </c>
      <c r="G737" t="str">
        <f>IFERROR(_xlfn.XLOOKUP(Sales_Pipeline[[#This Row],[Account]],Accounts!$A$2:$A$86,Accounts!$F$2:$F$86),"")</f>
        <v>United States</v>
      </c>
      <c r="H737" t="s">
        <v>57</v>
      </c>
      <c r="I737" s="3">
        <v>42771</v>
      </c>
      <c r="J737" s="3">
        <v>42859</v>
      </c>
      <c r="K737" s="8" t="str">
        <f>IF(Sales_Pipeline[[#This Row],[Close_Date]]="","",TEXT(Sales_Pipeline[[#This Row],[Close_Date]],"ddd"))</f>
        <v>Thu</v>
      </c>
      <c r="L737" s="8" t="str">
        <f>IF(Sales_Pipeline[[#This Row],[Close_Date]]="","",TEXT(Sales_Pipeline[[#This Row],[Close_Date]],"mmm"))</f>
        <v>May</v>
      </c>
      <c r="M737" s="8" t="str">
        <f>IF(Sales_Pipeline[[#This Row],[Close_Date]]="","","Q"&amp;ROUNDUP(MONTH(Sales_Pipeline[[#This Row],[Close_Date]])/3,0))</f>
        <v>Q2</v>
      </c>
      <c r="N737" s="2" cm="1">
        <f t="array" ref="N737">IFERROR(_xlfn.IFS(Sales_Pipeline[[#This Row],[Deal_Stage]]="Won",_xlfn.XLOOKUP(Sales_Pipeline[[#This Row],[Product]],Products!$A$2:$A$8,Products!$C$2:$C$8),Sales_Pipeline[[#This Row],[Deal_Stage]]="Lost",_xlfn.XLOOKUP(Sales_Pipeline[[#This Row],[Product]],Products!$A$2:$A$8,Products!$C$2:$C$8)),"")</f>
        <v>3393</v>
      </c>
      <c r="O737" s="2">
        <v>3103</v>
      </c>
    </row>
    <row r="738" spans="1:15" x14ac:dyDescent="0.3">
      <c r="A738" t="s">
        <v>884</v>
      </c>
      <c r="B738" t="s">
        <v>23</v>
      </c>
      <c r="C738" t="str">
        <f>_xlfn.XLOOKUP(Sales_Pipeline[[#This Row],[Sales_Agent]],Sales_Teams[Sales_Agent],Sales_Teams[Manager])</f>
        <v>Cara Losch</v>
      </c>
      <c r="D738" t="str">
        <f>_xlfn.XLOOKUP(Sales_Pipeline[[#This Row],[Manager]],Sales_Teams[Manager],Sales_Teams[Regional_Office])</f>
        <v>East</v>
      </c>
      <c r="E738" t="s">
        <v>63</v>
      </c>
      <c r="G738" t="str">
        <f>IFERROR(_xlfn.XLOOKUP(Sales_Pipeline[[#This Row],[Account]],Accounts!$A$2:$A$86,Accounts!$F$2:$F$86),"")</f>
        <v/>
      </c>
      <c r="H738" t="s">
        <v>77</v>
      </c>
      <c r="I738" s="3">
        <v>42771</v>
      </c>
      <c r="K738" s="8" t="str">
        <f>IF(Sales_Pipeline[[#This Row],[Close_Date]]="","",TEXT(Sales_Pipeline[[#This Row],[Close_Date]],"ddd"))</f>
        <v/>
      </c>
      <c r="L738" s="8" t="str">
        <f>IF(Sales_Pipeline[[#This Row],[Close_Date]]="","",TEXT(Sales_Pipeline[[#This Row],[Close_Date]],"mmm"))</f>
        <v/>
      </c>
      <c r="M738" s="8" t="str">
        <f>IF(Sales_Pipeline[[#This Row],[Close_Date]]="","","Q"&amp;ROUNDUP(MONTH(Sales_Pipeline[[#This Row],[Close_Date]])/3,0))</f>
        <v/>
      </c>
      <c r="N738" s="2" t="str" cm="1">
        <f t="array" ref="N738">IFERROR(_xlfn.IFS(Sales_Pipeline[[#This Row],[Deal_Stage]]="Won",_xlfn.XLOOKUP(Sales_Pipeline[[#This Row],[Product]],Products!$A$2:$A$8,Products!$C$2:$C$8),Sales_Pipeline[[#This Row],[Deal_Stage]]="Lost",_xlfn.XLOOKUP(Sales_Pipeline[[#This Row],[Product]],Products!$A$2:$A$8,Products!$C$2:$C$8)),"")</f>
        <v/>
      </c>
      <c r="O738" s="2">
        <v>0</v>
      </c>
    </row>
    <row r="739" spans="1:15" x14ac:dyDescent="0.3">
      <c r="A739" t="s">
        <v>885</v>
      </c>
      <c r="B739" t="s">
        <v>20</v>
      </c>
      <c r="C739" t="str">
        <f>_xlfn.XLOOKUP(Sales_Pipeline[[#This Row],[Sales_Agent]],Sales_Teams[Sales_Agent],Sales_Teams[Manager])</f>
        <v>Cara Losch</v>
      </c>
      <c r="D739" t="str">
        <f>_xlfn.XLOOKUP(Sales_Pipeline[[#This Row],[Manager]],Sales_Teams[Manager],Sales_Teams[Regional_Office])</f>
        <v>East</v>
      </c>
      <c r="E739" t="s">
        <v>84</v>
      </c>
      <c r="F739" t="s">
        <v>253</v>
      </c>
      <c r="G739" t="str">
        <f>IFERROR(_xlfn.XLOOKUP(Sales_Pipeline[[#This Row],[Account]],Accounts!$A$2:$A$86,Accounts!$F$2:$F$86),"")</f>
        <v>United States</v>
      </c>
      <c r="H739" t="s">
        <v>57</v>
      </c>
      <c r="I739" s="3">
        <v>42772</v>
      </c>
      <c r="J739" s="3">
        <v>42877</v>
      </c>
      <c r="K739" s="8" t="str">
        <f>IF(Sales_Pipeline[[#This Row],[Close_Date]]="","",TEXT(Sales_Pipeline[[#This Row],[Close_Date]],"ddd"))</f>
        <v>Mon</v>
      </c>
      <c r="L739" s="8" t="str">
        <f>IF(Sales_Pipeline[[#This Row],[Close_Date]]="","",TEXT(Sales_Pipeline[[#This Row],[Close_Date]],"mmm"))</f>
        <v>May</v>
      </c>
      <c r="M739" s="8" t="str">
        <f>IF(Sales_Pipeline[[#This Row],[Close_Date]]="","","Q"&amp;ROUNDUP(MONTH(Sales_Pipeline[[#This Row],[Close_Date]])/3,0))</f>
        <v>Q2</v>
      </c>
      <c r="N739" s="2" cm="1">
        <f t="array" ref="N739">IFERROR(_xlfn.IFS(Sales_Pipeline[[#This Row],[Deal_Stage]]="Won",_xlfn.XLOOKUP(Sales_Pipeline[[#This Row],[Product]],Products!$A$2:$A$8,Products!$C$2:$C$8),Sales_Pipeline[[#This Row],[Deal_Stage]]="Lost",_xlfn.XLOOKUP(Sales_Pipeline[[#This Row],[Product]],Products!$A$2:$A$8,Products!$C$2:$C$8)),"")</f>
        <v>5482</v>
      </c>
      <c r="O739" s="2">
        <v>5505</v>
      </c>
    </row>
    <row r="740" spans="1:15" x14ac:dyDescent="0.3">
      <c r="A740" t="s">
        <v>886</v>
      </c>
      <c r="B740" t="s">
        <v>36</v>
      </c>
      <c r="C740" t="str">
        <f>_xlfn.XLOOKUP(Sales_Pipeline[[#This Row],[Sales_Agent]],Sales_Teams[Sales_Agent],Sales_Teams[Manager])</f>
        <v>Celia Rouche</v>
      </c>
      <c r="D740" t="str">
        <f>_xlfn.XLOOKUP(Sales_Pipeline[[#This Row],[Manager]],Sales_Teams[Manager],Sales_Teams[Regional_Office])</f>
        <v>West</v>
      </c>
      <c r="E740" t="s">
        <v>61</v>
      </c>
      <c r="F740" t="s">
        <v>59</v>
      </c>
      <c r="G740" t="str">
        <f>IFERROR(_xlfn.XLOOKUP(Sales_Pipeline[[#This Row],[Account]],Accounts!$A$2:$A$86,Accounts!$F$2:$F$86),"")</f>
        <v>United States</v>
      </c>
      <c r="H740" t="s">
        <v>77</v>
      </c>
      <c r="I740" s="3">
        <v>42772</v>
      </c>
      <c r="K740" s="8" t="str">
        <f>IF(Sales_Pipeline[[#This Row],[Close_Date]]="","",TEXT(Sales_Pipeline[[#This Row],[Close_Date]],"ddd"))</f>
        <v/>
      </c>
      <c r="L740" s="8" t="str">
        <f>IF(Sales_Pipeline[[#This Row],[Close_Date]]="","",TEXT(Sales_Pipeline[[#This Row],[Close_Date]],"mmm"))</f>
        <v/>
      </c>
      <c r="M740" s="8" t="str">
        <f>IF(Sales_Pipeline[[#This Row],[Close_Date]]="","","Q"&amp;ROUNDUP(MONTH(Sales_Pipeline[[#This Row],[Close_Date]])/3,0))</f>
        <v/>
      </c>
      <c r="N740" s="2" t="str" cm="1">
        <f t="array" ref="N740">IFERROR(_xlfn.IFS(Sales_Pipeline[[#This Row],[Deal_Stage]]="Won",_xlfn.XLOOKUP(Sales_Pipeline[[#This Row],[Product]],Products!$A$2:$A$8,Products!$C$2:$C$8),Sales_Pipeline[[#This Row],[Deal_Stage]]="Lost",_xlfn.XLOOKUP(Sales_Pipeline[[#This Row],[Product]],Products!$A$2:$A$8,Products!$C$2:$C$8)),"")</f>
        <v/>
      </c>
      <c r="O740" s="2">
        <v>0</v>
      </c>
    </row>
    <row r="741" spans="1:15" x14ac:dyDescent="0.3">
      <c r="A741" t="s">
        <v>887</v>
      </c>
      <c r="B741" t="s">
        <v>43</v>
      </c>
      <c r="C741" t="str">
        <f>_xlfn.XLOOKUP(Sales_Pipeline[[#This Row],[Sales_Agent]],Sales_Teams[Sales_Agent],Sales_Teams[Manager])</f>
        <v>Summer Sewald</v>
      </c>
      <c r="D741" t="str">
        <f>_xlfn.XLOOKUP(Sales_Pipeline[[#This Row],[Manager]],Sales_Teams[Manager],Sales_Teams[Regional_Office])</f>
        <v>West</v>
      </c>
      <c r="E741" t="s">
        <v>8953</v>
      </c>
      <c r="F741" t="s">
        <v>107</v>
      </c>
      <c r="G741" t="str">
        <f>IFERROR(_xlfn.XLOOKUP(Sales_Pipeline[[#This Row],[Account]],Accounts!$A$2:$A$86,Accounts!$F$2:$F$86),"")</f>
        <v>United States</v>
      </c>
      <c r="H741" t="s">
        <v>77</v>
      </c>
      <c r="I741" s="3">
        <v>42772</v>
      </c>
      <c r="K741" s="8" t="str">
        <f>IF(Sales_Pipeline[[#This Row],[Close_Date]]="","",TEXT(Sales_Pipeline[[#This Row],[Close_Date]],"ddd"))</f>
        <v/>
      </c>
      <c r="L741" s="8" t="str">
        <f>IF(Sales_Pipeline[[#This Row],[Close_Date]]="","",TEXT(Sales_Pipeline[[#This Row],[Close_Date]],"mmm"))</f>
        <v/>
      </c>
      <c r="M741" s="8" t="str">
        <f>IF(Sales_Pipeline[[#This Row],[Close_Date]]="","","Q"&amp;ROUNDUP(MONTH(Sales_Pipeline[[#This Row],[Close_Date]])/3,0))</f>
        <v/>
      </c>
      <c r="N741" s="2" t="str" cm="1">
        <f t="array" ref="N741">IFERROR(_xlfn.IFS(Sales_Pipeline[[#This Row],[Deal_Stage]]="Won",_xlfn.XLOOKUP(Sales_Pipeline[[#This Row],[Product]],Products!$A$2:$A$8,Products!$C$2:$C$8),Sales_Pipeline[[#This Row],[Deal_Stage]]="Lost",_xlfn.XLOOKUP(Sales_Pipeline[[#This Row],[Product]],Products!$A$2:$A$8,Products!$C$2:$C$8)),"")</f>
        <v/>
      </c>
      <c r="O741" s="2">
        <v>0</v>
      </c>
    </row>
    <row r="742" spans="1:15" x14ac:dyDescent="0.3">
      <c r="A742" t="s">
        <v>888</v>
      </c>
      <c r="B742" t="s">
        <v>43</v>
      </c>
      <c r="C742" t="str">
        <f>_xlfn.XLOOKUP(Sales_Pipeline[[#This Row],[Sales_Agent]],Sales_Teams[Sales_Agent],Sales_Teams[Manager])</f>
        <v>Summer Sewald</v>
      </c>
      <c r="D742" t="str">
        <f>_xlfn.XLOOKUP(Sales_Pipeline[[#This Row],[Manager]],Sales_Teams[Manager],Sales_Teams[Regional_Office])</f>
        <v>West</v>
      </c>
      <c r="E742" t="s">
        <v>55</v>
      </c>
      <c r="F742" t="s">
        <v>177</v>
      </c>
      <c r="G742" t="str">
        <f>IFERROR(_xlfn.XLOOKUP(Sales_Pipeline[[#This Row],[Account]],Accounts!$A$2:$A$86,Accounts!$F$2:$F$86),"")</f>
        <v>United States</v>
      </c>
      <c r="H742" t="s">
        <v>82</v>
      </c>
      <c r="I742" s="3">
        <v>42772</v>
      </c>
      <c r="J742" s="3">
        <v>42877</v>
      </c>
      <c r="K742" s="8" t="str">
        <f>IF(Sales_Pipeline[[#This Row],[Close_Date]]="","",TEXT(Sales_Pipeline[[#This Row],[Close_Date]],"ddd"))</f>
        <v>Mon</v>
      </c>
      <c r="L742" s="8" t="str">
        <f>IF(Sales_Pipeline[[#This Row],[Close_Date]]="","",TEXT(Sales_Pipeline[[#This Row],[Close_Date]],"mmm"))</f>
        <v>May</v>
      </c>
      <c r="M742" s="8" t="str">
        <f>IF(Sales_Pipeline[[#This Row],[Close_Date]]="","","Q"&amp;ROUNDUP(MONTH(Sales_Pipeline[[#This Row],[Close_Date]])/3,0))</f>
        <v>Q2</v>
      </c>
      <c r="N742" s="2" cm="1">
        <f t="array" ref="N742">IFERROR(_xlfn.IFS(Sales_Pipeline[[#This Row],[Deal_Stage]]="Won",_xlfn.XLOOKUP(Sales_Pipeline[[#This Row],[Product]],Products!$A$2:$A$8,Products!$C$2:$C$8),Sales_Pipeline[[#This Row],[Deal_Stage]]="Lost",_xlfn.XLOOKUP(Sales_Pipeline[[#This Row],[Product]],Products!$A$2:$A$8,Products!$C$2:$C$8)),"")</f>
        <v>1096</v>
      </c>
      <c r="O742" s="2">
        <v>0</v>
      </c>
    </row>
    <row r="743" spans="1:15" x14ac:dyDescent="0.3">
      <c r="A743" t="s">
        <v>889</v>
      </c>
      <c r="B743" t="s">
        <v>45</v>
      </c>
      <c r="C743" t="str">
        <f>_xlfn.XLOOKUP(Sales_Pipeline[[#This Row],[Sales_Agent]],Sales_Teams[Sales_Agent],Sales_Teams[Manager])</f>
        <v>Summer Sewald</v>
      </c>
      <c r="D743" t="str">
        <f>_xlfn.XLOOKUP(Sales_Pipeline[[#This Row],[Manager]],Sales_Teams[Manager],Sales_Teams[Regional_Office])</f>
        <v>West</v>
      </c>
      <c r="E743" t="s">
        <v>61</v>
      </c>
      <c r="G743" t="str">
        <f>IFERROR(_xlfn.XLOOKUP(Sales_Pipeline[[#This Row],[Account]],Accounts!$A$2:$A$86,Accounts!$F$2:$F$86),"")</f>
        <v/>
      </c>
      <c r="H743" t="s">
        <v>77</v>
      </c>
      <c r="I743" s="3">
        <v>42772</v>
      </c>
      <c r="K743" s="8" t="str">
        <f>IF(Sales_Pipeline[[#This Row],[Close_Date]]="","",TEXT(Sales_Pipeline[[#This Row],[Close_Date]],"ddd"))</f>
        <v/>
      </c>
      <c r="L743" s="8" t="str">
        <f>IF(Sales_Pipeline[[#This Row],[Close_Date]]="","",TEXT(Sales_Pipeline[[#This Row],[Close_Date]],"mmm"))</f>
        <v/>
      </c>
      <c r="M743" s="8" t="str">
        <f>IF(Sales_Pipeline[[#This Row],[Close_Date]]="","","Q"&amp;ROUNDUP(MONTH(Sales_Pipeline[[#This Row],[Close_Date]])/3,0))</f>
        <v/>
      </c>
      <c r="N743" s="2" t="str" cm="1">
        <f t="array" ref="N743">IFERROR(_xlfn.IFS(Sales_Pipeline[[#This Row],[Deal_Stage]]="Won",_xlfn.XLOOKUP(Sales_Pipeline[[#This Row],[Product]],Products!$A$2:$A$8,Products!$C$2:$C$8),Sales_Pipeline[[#This Row],[Deal_Stage]]="Lost",_xlfn.XLOOKUP(Sales_Pipeline[[#This Row],[Product]],Products!$A$2:$A$8,Products!$C$2:$C$8)),"")</f>
        <v/>
      </c>
      <c r="O743" s="2">
        <v>0</v>
      </c>
    </row>
    <row r="744" spans="1:15" x14ac:dyDescent="0.3">
      <c r="A744" t="s">
        <v>890</v>
      </c>
      <c r="B744" t="s">
        <v>9</v>
      </c>
      <c r="C744" t="str">
        <f>_xlfn.XLOOKUP(Sales_Pipeline[[#This Row],[Sales_Agent]],Sales_Teams[Sales_Agent],Sales_Teams[Manager])</f>
        <v>Dustin Brinkmann</v>
      </c>
      <c r="D744" t="str">
        <f>_xlfn.XLOOKUP(Sales_Pipeline[[#This Row],[Manager]],Sales_Teams[Manager],Sales_Teams[Regional_Office])</f>
        <v>Central</v>
      </c>
      <c r="E744" t="s">
        <v>55</v>
      </c>
      <c r="F744" t="s">
        <v>169</v>
      </c>
      <c r="G744" t="str">
        <f>IFERROR(_xlfn.XLOOKUP(Sales_Pipeline[[#This Row],[Account]],Accounts!$A$2:$A$86,Accounts!$F$2:$F$86),"")</f>
        <v>Panama</v>
      </c>
      <c r="H744" t="s">
        <v>57</v>
      </c>
      <c r="I744" s="3">
        <v>42772</v>
      </c>
      <c r="J744" s="3">
        <v>42870</v>
      </c>
      <c r="K744" s="8" t="str">
        <f>IF(Sales_Pipeline[[#This Row],[Close_Date]]="","",TEXT(Sales_Pipeline[[#This Row],[Close_Date]],"ddd"))</f>
        <v>Mon</v>
      </c>
      <c r="L744" s="8" t="str">
        <f>IF(Sales_Pipeline[[#This Row],[Close_Date]]="","",TEXT(Sales_Pipeline[[#This Row],[Close_Date]],"mmm"))</f>
        <v>May</v>
      </c>
      <c r="M744" s="8" t="str">
        <f>IF(Sales_Pipeline[[#This Row],[Close_Date]]="","","Q"&amp;ROUNDUP(MONTH(Sales_Pipeline[[#This Row],[Close_Date]])/3,0))</f>
        <v>Q2</v>
      </c>
      <c r="N744" s="2" cm="1">
        <f t="array" ref="N744">IFERROR(_xlfn.IFS(Sales_Pipeline[[#This Row],[Deal_Stage]]="Won",_xlfn.XLOOKUP(Sales_Pipeline[[#This Row],[Product]],Products!$A$2:$A$8,Products!$C$2:$C$8),Sales_Pipeline[[#This Row],[Deal_Stage]]="Lost",_xlfn.XLOOKUP(Sales_Pipeline[[#This Row],[Product]],Products!$A$2:$A$8,Products!$C$2:$C$8)),"")</f>
        <v>1096</v>
      </c>
      <c r="O744" s="2">
        <v>1068</v>
      </c>
    </row>
    <row r="745" spans="1:15" x14ac:dyDescent="0.3">
      <c r="A745" t="s">
        <v>891</v>
      </c>
      <c r="B745" t="s">
        <v>32</v>
      </c>
      <c r="C745" t="str">
        <f>_xlfn.XLOOKUP(Sales_Pipeline[[#This Row],[Sales_Agent]],Sales_Teams[Sales_Agent],Sales_Teams[Manager])</f>
        <v>Celia Rouche</v>
      </c>
      <c r="D745" t="str">
        <f>_xlfn.XLOOKUP(Sales_Pipeline[[#This Row],[Manager]],Sales_Teams[Manager],Sales_Teams[Regional_Office])</f>
        <v>West</v>
      </c>
      <c r="E745" t="s">
        <v>76</v>
      </c>
      <c r="F745" t="s">
        <v>72</v>
      </c>
      <c r="G745" t="str">
        <f>IFERROR(_xlfn.XLOOKUP(Sales_Pipeline[[#This Row],[Account]],Accounts!$A$2:$A$86,Accounts!$F$2:$F$86),"")</f>
        <v>United States</v>
      </c>
      <c r="H745" t="s">
        <v>57</v>
      </c>
      <c r="I745" s="3">
        <v>42772</v>
      </c>
      <c r="J745" s="3">
        <v>42859</v>
      </c>
      <c r="K745" s="8" t="str">
        <f>IF(Sales_Pipeline[[#This Row],[Close_Date]]="","",TEXT(Sales_Pipeline[[#This Row],[Close_Date]],"ddd"))</f>
        <v>Thu</v>
      </c>
      <c r="L745" s="8" t="str">
        <f>IF(Sales_Pipeline[[#This Row],[Close_Date]]="","",TEXT(Sales_Pipeline[[#This Row],[Close_Date]],"mmm"))</f>
        <v>May</v>
      </c>
      <c r="M745" s="8" t="str">
        <f>IF(Sales_Pipeline[[#This Row],[Close_Date]]="","","Q"&amp;ROUNDUP(MONTH(Sales_Pipeline[[#This Row],[Close_Date]])/3,0))</f>
        <v>Q2</v>
      </c>
      <c r="N745" s="2" cm="1">
        <f t="array" ref="N745">IFERROR(_xlfn.IFS(Sales_Pipeline[[#This Row],[Deal_Stage]]="Won",_xlfn.XLOOKUP(Sales_Pipeline[[#This Row],[Product]],Products!$A$2:$A$8,Products!$C$2:$C$8),Sales_Pipeline[[#This Row],[Deal_Stage]]="Lost",_xlfn.XLOOKUP(Sales_Pipeline[[#This Row],[Product]],Products!$A$2:$A$8,Products!$C$2:$C$8)),"")</f>
        <v>3393</v>
      </c>
      <c r="O745" s="2">
        <v>3357</v>
      </c>
    </row>
    <row r="746" spans="1:15" x14ac:dyDescent="0.3">
      <c r="A746" t="s">
        <v>892</v>
      </c>
      <c r="B746" t="s">
        <v>17</v>
      </c>
      <c r="C746" t="str">
        <f>_xlfn.XLOOKUP(Sales_Pipeline[[#This Row],[Sales_Agent]],Sales_Teams[Sales_Agent],Sales_Teams[Manager])</f>
        <v>Cara Losch</v>
      </c>
      <c r="D746" t="str">
        <f>_xlfn.XLOOKUP(Sales_Pipeline[[#This Row],[Manager]],Sales_Teams[Manager],Sales_Teams[Regional_Office])</f>
        <v>East</v>
      </c>
      <c r="E746" t="s">
        <v>61</v>
      </c>
      <c r="F746" t="s">
        <v>129</v>
      </c>
      <c r="G746" t="str">
        <f>IFERROR(_xlfn.XLOOKUP(Sales_Pipeline[[#This Row],[Account]],Accounts!$A$2:$A$86,Accounts!$F$2:$F$86),"")</f>
        <v>Jordan</v>
      </c>
      <c r="H746" t="s">
        <v>82</v>
      </c>
      <c r="I746" s="3">
        <v>42772</v>
      </c>
      <c r="J746" s="3">
        <v>42861</v>
      </c>
      <c r="K746" s="8" t="str">
        <f>IF(Sales_Pipeline[[#This Row],[Close_Date]]="","",TEXT(Sales_Pipeline[[#This Row],[Close_Date]],"ddd"))</f>
        <v>Sat</v>
      </c>
      <c r="L746" s="8" t="str">
        <f>IF(Sales_Pipeline[[#This Row],[Close_Date]]="","",TEXT(Sales_Pipeline[[#This Row],[Close_Date]],"mmm"))</f>
        <v>May</v>
      </c>
      <c r="M746" s="8" t="str">
        <f>IF(Sales_Pipeline[[#This Row],[Close_Date]]="","","Q"&amp;ROUNDUP(MONTH(Sales_Pipeline[[#This Row],[Close_Date]])/3,0))</f>
        <v>Q2</v>
      </c>
      <c r="N746" s="2" cm="1">
        <f t="array" ref="N746">IFERROR(_xlfn.IFS(Sales_Pipeline[[#This Row],[Deal_Stage]]="Won",_xlfn.XLOOKUP(Sales_Pipeline[[#This Row],[Product]],Products!$A$2:$A$8,Products!$C$2:$C$8),Sales_Pipeline[[#This Row],[Deal_Stage]]="Lost",_xlfn.XLOOKUP(Sales_Pipeline[[#This Row],[Product]],Products!$A$2:$A$8,Products!$C$2:$C$8)),"")</f>
        <v>55</v>
      </c>
      <c r="O746" s="2">
        <v>0</v>
      </c>
    </row>
    <row r="747" spans="1:15" x14ac:dyDescent="0.3">
      <c r="A747" t="s">
        <v>893</v>
      </c>
      <c r="B747" t="s">
        <v>44</v>
      </c>
      <c r="C747" t="str">
        <f>_xlfn.XLOOKUP(Sales_Pipeline[[#This Row],[Sales_Agent]],Sales_Teams[Sales_Agent],Sales_Teams[Manager])</f>
        <v>Summer Sewald</v>
      </c>
      <c r="D747" t="str">
        <f>_xlfn.XLOOKUP(Sales_Pipeline[[#This Row],[Manager]],Sales_Teams[Manager],Sales_Teams[Regional_Office])</f>
        <v>West</v>
      </c>
      <c r="E747" t="s">
        <v>63</v>
      </c>
      <c r="F747" t="s">
        <v>87</v>
      </c>
      <c r="G747" t="str">
        <f>IFERROR(_xlfn.XLOOKUP(Sales_Pipeline[[#This Row],[Account]],Accounts!$A$2:$A$86,Accounts!$F$2:$F$86),"")</f>
        <v>United States</v>
      </c>
      <c r="H747" t="s">
        <v>82</v>
      </c>
      <c r="I747" s="3">
        <v>42772</v>
      </c>
      <c r="J747" s="3">
        <v>42882</v>
      </c>
      <c r="K747" s="8" t="str">
        <f>IF(Sales_Pipeline[[#This Row],[Close_Date]]="","",TEXT(Sales_Pipeline[[#This Row],[Close_Date]],"ddd"))</f>
        <v>Sat</v>
      </c>
      <c r="L747" s="8" t="str">
        <f>IF(Sales_Pipeline[[#This Row],[Close_Date]]="","",TEXT(Sales_Pipeline[[#This Row],[Close_Date]],"mmm"))</f>
        <v>May</v>
      </c>
      <c r="M747" s="8" t="str">
        <f>IF(Sales_Pipeline[[#This Row],[Close_Date]]="","","Q"&amp;ROUNDUP(MONTH(Sales_Pipeline[[#This Row],[Close_Date]])/3,0))</f>
        <v>Q2</v>
      </c>
      <c r="N747" s="2" cm="1">
        <f t="array" ref="N747">IFERROR(_xlfn.IFS(Sales_Pipeline[[#This Row],[Deal_Stage]]="Won",_xlfn.XLOOKUP(Sales_Pipeline[[#This Row],[Product]],Products!$A$2:$A$8,Products!$C$2:$C$8),Sales_Pipeline[[#This Row],[Deal_Stage]]="Lost",_xlfn.XLOOKUP(Sales_Pipeline[[#This Row],[Product]],Products!$A$2:$A$8,Products!$C$2:$C$8)),"")</f>
        <v>550</v>
      </c>
      <c r="O747" s="2">
        <v>0</v>
      </c>
    </row>
    <row r="748" spans="1:15" x14ac:dyDescent="0.3">
      <c r="A748" t="s">
        <v>894</v>
      </c>
      <c r="B748" t="s">
        <v>44</v>
      </c>
      <c r="C748" t="str">
        <f>_xlfn.XLOOKUP(Sales_Pipeline[[#This Row],[Sales_Agent]],Sales_Teams[Sales_Agent],Sales_Teams[Manager])</f>
        <v>Summer Sewald</v>
      </c>
      <c r="D748" t="str">
        <f>_xlfn.XLOOKUP(Sales_Pipeline[[#This Row],[Manager]],Sales_Teams[Manager],Sales_Teams[Regional_Office])</f>
        <v>West</v>
      </c>
      <c r="E748" t="s">
        <v>63</v>
      </c>
      <c r="F748" t="s">
        <v>89</v>
      </c>
      <c r="G748" t="str">
        <f>IFERROR(_xlfn.XLOOKUP(Sales_Pipeline[[#This Row],[Account]],Accounts!$A$2:$A$86,Accounts!$F$2:$F$86),"")</f>
        <v>United States</v>
      </c>
      <c r="H748" t="s">
        <v>57</v>
      </c>
      <c r="I748" s="3">
        <v>42772</v>
      </c>
      <c r="J748" s="3">
        <v>42909</v>
      </c>
      <c r="K748" s="8" t="str">
        <f>IF(Sales_Pipeline[[#This Row],[Close_Date]]="","",TEXT(Sales_Pipeline[[#This Row],[Close_Date]],"ddd"))</f>
        <v>Fri</v>
      </c>
      <c r="L748" s="8" t="str">
        <f>IF(Sales_Pipeline[[#This Row],[Close_Date]]="","",TEXT(Sales_Pipeline[[#This Row],[Close_Date]],"mmm"))</f>
        <v>Jun</v>
      </c>
      <c r="M748" s="8" t="str">
        <f>IF(Sales_Pipeline[[#This Row],[Close_Date]]="","","Q"&amp;ROUNDUP(MONTH(Sales_Pipeline[[#This Row],[Close_Date]])/3,0))</f>
        <v>Q2</v>
      </c>
      <c r="N748" s="2" cm="1">
        <f t="array" ref="N748">IFERROR(_xlfn.IFS(Sales_Pipeline[[#This Row],[Deal_Stage]]="Won",_xlfn.XLOOKUP(Sales_Pipeline[[#This Row],[Product]],Products!$A$2:$A$8,Products!$C$2:$C$8),Sales_Pipeline[[#This Row],[Deal_Stage]]="Lost",_xlfn.XLOOKUP(Sales_Pipeline[[#This Row],[Product]],Products!$A$2:$A$8,Products!$C$2:$C$8)),"")</f>
        <v>550</v>
      </c>
      <c r="O748" s="2">
        <v>532</v>
      </c>
    </row>
    <row r="749" spans="1:15" x14ac:dyDescent="0.3">
      <c r="A749" t="s">
        <v>895</v>
      </c>
      <c r="B749" t="s">
        <v>27</v>
      </c>
      <c r="C749" t="str">
        <f>_xlfn.XLOOKUP(Sales_Pipeline[[#This Row],[Sales_Agent]],Sales_Teams[Sales_Agent],Sales_Teams[Manager])</f>
        <v>Rocco Neubert</v>
      </c>
      <c r="D749" t="str">
        <f>_xlfn.XLOOKUP(Sales_Pipeline[[#This Row],[Manager]],Sales_Teams[Manager],Sales_Teams[Regional_Office])</f>
        <v>East</v>
      </c>
      <c r="E749" t="s">
        <v>8953</v>
      </c>
      <c r="G749" t="str">
        <f>IFERROR(_xlfn.XLOOKUP(Sales_Pipeline[[#This Row],[Account]],Accounts!$A$2:$A$86,Accounts!$F$2:$F$86),"")</f>
        <v/>
      </c>
      <c r="H749" t="s">
        <v>77</v>
      </c>
      <c r="I749" s="3">
        <v>42773</v>
      </c>
      <c r="K749" s="8" t="str">
        <f>IF(Sales_Pipeline[[#This Row],[Close_Date]]="","",TEXT(Sales_Pipeline[[#This Row],[Close_Date]],"ddd"))</f>
        <v/>
      </c>
      <c r="L749" s="8" t="str">
        <f>IF(Sales_Pipeline[[#This Row],[Close_Date]]="","",TEXT(Sales_Pipeline[[#This Row],[Close_Date]],"mmm"))</f>
        <v/>
      </c>
      <c r="M749" s="8" t="str">
        <f>IF(Sales_Pipeline[[#This Row],[Close_Date]]="","","Q"&amp;ROUNDUP(MONTH(Sales_Pipeline[[#This Row],[Close_Date]])/3,0))</f>
        <v/>
      </c>
      <c r="N749" s="2" t="str" cm="1">
        <f t="array" ref="N749">IFERROR(_xlfn.IFS(Sales_Pipeline[[#This Row],[Deal_Stage]]="Won",_xlfn.XLOOKUP(Sales_Pipeline[[#This Row],[Product]],Products!$A$2:$A$8,Products!$C$2:$C$8),Sales_Pipeline[[#This Row],[Deal_Stage]]="Lost",_xlfn.XLOOKUP(Sales_Pipeline[[#This Row],[Product]],Products!$A$2:$A$8,Products!$C$2:$C$8)),"")</f>
        <v/>
      </c>
      <c r="O749" s="2">
        <v>0</v>
      </c>
    </row>
    <row r="750" spans="1:15" x14ac:dyDescent="0.3">
      <c r="A750" t="s">
        <v>896</v>
      </c>
      <c r="B750" t="s">
        <v>25</v>
      </c>
      <c r="C750" t="str">
        <f>_xlfn.XLOOKUP(Sales_Pipeline[[#This Row],[Sales_Agent]],Sales_Teams[Sales_Agent],Sales_Teams[Manager])</f>
        <v>Rocco Neubert</v>
      </c>
      <c r="D750" t="str">
        <f>_xlfn.XLOOKUP(Sales_Pipeline[[#This Row],[Manager]],Sales_Teams[Manager],Sales_Teams[Regional_Office])</f>
        <v>East</v>
      </c>
      <c r="E750" t="s">
        <v>8953</v>
      </c>
      <c r="G750" t="str">
        <f>IFERROR(_xlfn.XLOOKUP(Sales_Pipeline[[#This Row],[Account]],Accounts!$A$2:$A$86,Accounts!$F$2:$F$86),"")</f>
        <v/>
      </c>
      <c r="H750" t="s">
        <v>77</v>
      </c>
      <c r="I750" s="3">
        <v>42773</v>
      </c>
      <c r="K750" s="8" t="str">
        <f>IF(Sales_Pipeline[[#This Row],[Close_Date]]="","",TEXT(Sales_Pipeline[[#This Row],[Close_Date]],"ddd"))</f>
        <v/>
      </c>
      <c r="L750" s="8" t="str">
        <f>IF(Sales_Pipeline[[#This Row],[Close_Date]]="","",TEXT(Sales_Pipeline[[#This Row],[Close_Date]],"mmm"))</f>
        <v/>
      </c>
      <c r="M750" s="8" t="str">
        <f>IF(Sales_Pipeline[[#This Row],[Close_Date]]="","","Q"&amp;ROUNDUP(MONTH(Sales_Pipeline[[#This Row],[Close_Date]])/3,0))</f>
        <v/>
      </c>
      <c r="N750" s="2" t="str" cm="1">
        <f t="array" ref="N750">IFERROR(_xlfn.IFS(Sales_Pipeline[[#This Row],[Deal_Stage]]="Won",_xlfn.XLOOKUP(Sales_Pipeline[[#This Row],[Product]],Products!$A$2:$A$8,Products!$C$2:$C$8),Sales_Pipeline[[#This Row],[Deal_Stage]]="Lost",_xlfn.XLOOKUP(Sales_Pipeline[[#This Row],[Product]],Products!$A$2:$A$8,Products!$C$2:$C$8)),"")</f>
        <v/>
      </c>
      <c r="O750" s="2">
        <v>0</v>
      </c>
    </row>
    <row r="751" spans="1:15" x14ac:dyDescent="0.3">
      <c r="A751" t="s">
        <v>897</v>
      </c>
      <c r="B751" t="s">
        <v>25</v>
      </c>
      <c r="C751" t="str">
        <f>_xlfn.XLOOKUP(Sales_Pipeline[[#This Row],[Sales_Agent]],Sales_Teams[Sales_Agent],Sales_Teams[Manager])</f>
        <v>Rocco Neubert</v>
      </c>
      <c r="D751" t="str">
        <f>_xlfn.XLOOKUP(Sales_Pipeline[[#This Row],[Manager]],Sales_Teams[Manager],Sales_Teams[Regional_Office])</f>
        <v>East</v>
      </c>
      <c r="E751" t="s">
        <v>76</v>
      </c>
      <c r="F751" t="s">
        <v>234</v>
      </c>
      <c r="G751" t="str">
        <f>IFERROR(_xlfn.XLOOKUP(Sales_Pipeline[[#This Row],[Account]],Accounts!$A$2:$A$86,Accounts!$F$2:$F$86),"")</f>
        <v>United States</v>
      </c>
      <c r="H751" t="s">
        <v>82</v>
      </c>
      <c r="I751" s="3">
        <v>42773</v>
      </c>
      <c r="J751" s="3">
        <v>42861</v>
      </c>
      <c r="K751" s="8" t="str">
        <f>IF(Sales_Pipeline[[#This Row],[Close_Date]]="","",TEXT(Sales_Pipeline[[#This Row],[Close_Date]],"ddd"))</f>
        <v>Sat</v>
      </c>
      <c r="L751" s="8" t="str">
        <f>IF(Sales_Pipeline[[#This Row],[Close_Date]]="","",TEXT(Sales_Pipeline[[#This Row],[Close_Date]],"mmm"))</f>
        <v>May</v>
      </c>
      <c r="M751" s="8" t="str">
        <f>IF(Sales_Pipeline[[#This Row],[Close_Date]]="","","Q"&amp;ROUNDUP(MONTH(Sales_Pipeline[[#This Row],[Close_Date]])/3,0))</f>
        <v>Q2</v>
      </c>
      <c r="N751" s="2" cm="1">
        <f t="array" ref="N751">IFERROR(_xlfn.IFS(Sales_Pipeline[[#This Row],[Deal_Stage]]="Won",_xlfn.XLOOKUP(Sales_Pipeline[[#This Row],[Product]],Products!$A$2:$A$8,Products!$C$2:$C$8),Sales_Pipeline[[#This Row],[Deal_Stage]]="Lost",_xlfn.XLOOKUP(Sales_Pipeline[[#This Row],[Product]],Products!$A$2:$A$8,Products!$C$2:$C$8)),"")</f>
        <v>3393</v>
      </c>
      <c r="O751" s="2">
        <v>0</v>
      </c>
    </row>
    <row r="752" spans="1:15" x14ac:dyDescent="0.3">
      <c r="A752" t="s">
        <v>898</v>
      </c>
      <c r="B752" t="s">
        <v>15</v>
      </c>
      <c r="C752" t="str">
        <f>_xlfn.XLOOKUP(Sales_Pipeline[[#This Row],[Sales_Agent]],Sales_Teams[Sales_Agent],Sales_Teams[Manager])</f>
        <v>Melvin Marxen</v>
      </c>
      <c r="D752" t="str">
        <f>_xlfn.XLOOKUP(Sales_Pipeline[[#This Row],[Manager]],Sales_Teams[Manager],Sales_Teams[Regional_Office])</f>
        <v>Central</v>
      </c>
      <c r="E752" t="s">
        <v>84</v>
      </c>
      <c r="F752" t="s">
        <v>155</v>
      </c>
      <c r="G752" t="str">
        <f>IFERROR(_xlfn.XLOOKUP(Sales_Pipeline[[#This Row],[Account]],Accounts!$A$2:$A$86,Accounts!$F$2:$F$86),"")</f>
        <v>United States</v>
      </c>
      <c r="H752" t="s">
        <v>57</v>
      </c>
      <c r="I752" s="3">
        <v>42773</v>
      </c>
      <c r="J752" s="3">
        <v>42860</v>
      </c>
      <c r="K752" s="8" t="str">
        <f>IF(Sales_Pipeline[[#This Row],[Close_Date]]="","",TEXT(Sales_Pipeline[[#This Row],[Close_Date]],"ddd"))</f>
        <v>Fri</v>
      </c>
      <c r="L752" s="8" t="str">
        <f>IF(Sales_Pipeline[[#This Row],[Close_Date]]="","",TEXT(Sales_Pipeline[[#This Row],[Close_Date]],"mmm"))</f>
        <v>May</v>
      </c>
      <c r="M752" s="8" t="str">
        <f>IF(Sales_Pipeline[[#This Row],[Close_Date]]="","","Q"&amp;ROUNDUP(MONTH(Sales_Pipeline[[#This Row],[Close_Date]])/3,0))</f>
        <v>Q2</v>
      </c>
      <c r="N752" s="2" cm="1">
        <f t="array" ref="N752">IFERROR(_xlfn.IFS(Sales_Pipeline[[#This Row],[Deal_Stage]]="Won",_xlfn.XLOOKUP(Sales_Pipeline[[#This Row],[Product]],Products!$A$2:$A$8,Products!$C$2:$C$8),Sales_Pipeline[[#This Row],[Deal_Stage]]="Lost",_xlfn.XLOOKUP(Sales_Pipeline[[#This Row],[Product]],Products!$A$2:$A$8,Products!$C$2:$C$8)),"")</f>
        <v>5482</v>
      </c>
      <c r="O752" s="2">
        <v>5786</v>
      </c>
    </row>
    <row r="753" spans="1:15" x14ac:dyDescent="0.3">
      <c r="A753" t="s">
        <v>899</v>
      </c>
      <c r="B753" t="s">
        <v>38</v>
      </c>
      <c r="C753" t="str">
        <f>_xlfn.XLOOKUP(Sales_Pipeline[[#This Row],[Sales_Agent]],Sales_Teams[Sales_Agent],Sales_Teams[Manager])</f>
        <v>Celia Rouche</v>
      </c>
      <c r="D753" t="str">
        <f>_xlfn.XLOOKUP(Sales_Pipeline[[#This Row],[Manager]],Sales_Teams[Manager],Sales_Teams[Regional_Office])</f>
        <v>West</v>
      </c>
      <c r="E753" t="s">
        <v>163</v>
      </c>
      <c r="G753" t="str">
        <f>IFERROR(_xlfn.XLOOKUP(Sales_Pipeline[[#This Row],[Account]],Accounts!$A$2:$A$86,Accounts!$F$2:$F$86),"")</f>
        <v/>
      </c>
      <c r="H753" t="s">
        <v>77</v>
      </c>
      <c r="I753" s="3">
        <v>42773</v>
      </c>
      <c r="K753" s="8" t="str">
        <f>IF(Sales_Pipeline[[#This Row],[Close_Date]]="","",TEXT(Sales_Pipeline[[#This Row],[Close_Date]],"ddd"))</f>
        <v/>
      </c>
      <c r="L753" s="8" t="str">
        <f>IF(Sales_Pipeline[[#This Row],[Close_Date]]="","",TEXT(Sales_Pipeline[[#This Row],[Close_Date]],"mmm"))</f>
        <v/>
      </c>
      <c r="M753" s="8" t="str">
        <f>IF(Sales_Pipeline[[#This Row],[Close_Date]]="","","Q"&amp;ROUNDUP(MONTH(Sales_Pipeline[[#This Row],[Close_Date]])/3,0))</f>
        <v/>
      </c>
      <c r="N753" s="2" t="str" cm="1">
        <f t="array" ref="N753">IFERROR(_xlfn.IFS(Sales_Pipeline[[#This Row],[Deal_Stage]]="Won",_xlfn.XLOOKUP(Sales_Pipeline[[#This Row],[Product]],Products!$A$2:$A$8,Products!$C$2:$C$8),Sales_Pipeline[[#This Row],[Deal_Stage]]="Lost",_xlfn.XLOOKUP(Sales_Pipeline[[#This Row],[Product]],Products!$A$2:$A$8,Products!$C$2:$C$8)),"")</f>
        <v/>
      </c>
      <c r="O753" s="2">
        <v>0</v>
      </c>
    </row>
    <row r="754" spans="1:15" x14ac:dyDescent="0.3">
      <c r="A754" t="s">
        <v>900</v>
      </c>
      <c r="B754" t="s">
        <v>36</v>
      </c>
      <c r="C754" t="str">
        <f>_xlfn.XLOOKUP(Sales_Pipeline[[#This Row],[Sales_Agent]],Sales_Teams[Sales_Agent],Sales_Teams[Manager])</f>
        <v>Celia Rouche</v>
      </c>
      <c r="D754" t="str">
        <f>_xlfn.XLOOKUP(Sales_Pipeline[[#This Row],[Manager]],Sales_Teams[Manager],Sales_Teams[Regional_Office])</f>
        <v>West</v>
      </c>
      <c r="E754" t="s">
        <v>55</v>
      </c>
      <c r="F754" t="s">
        <v>87</v>
      </c>
      <c r="G754" t="str">
        <f>IFERROR(_xlfn.XLOOKUP(Sales_Pipeline[[#This Row],[Account]],Accounts!$A$2:$A$86,Accounts!$F$2:$F$86),"")</f>
        <v>United States</v>
      </c>
      <c r="H754" t="s">
        <v>82</v>
      </c>
      <c r="I754" s="3">
        <v>42773</v>
      </c>
      <c r="J754" s="3">
        <v>42866</v>
      </c>
      <c r="K754" s="8" t="str">
        <f>IF(Sales_Pipeline[[#This Row],[Close_Date]]="","",TEXT(Sales_Pipeline[[#This Row],[Close_Date]],"ddd"))</f>
        <v>Thu</v>
      </c>
      <c r="L754" s="8" t="str">
        <f>IF(Sales_Pipeline[[#This Row],[Close_Date]]="","",TEXT(Sales_Pipeline[[#This Row],[Close_Date]],"mmm"))</f>
        <v>May</v>
      </c>
      <c r="M754" s="8" t="str">
        <f>IF(Sales_Pipeline[[#This Row],[Close_Date]]="","","Q"&amp;ROUNDUP(MONTH(Sales_Pipeline[[#This Row],[Close_Date]])/3,0))</f>
        <v>Q2</v>
      </c>
      <c r="N754" s="2" cm="1">
        <f t="array" ref="N754">IFERROR(_xlfn.IFS(Sales_Pipeline[[#This Row],[Deal_Stage]]="Won",_xlfn.XLOOKUP(Sales_Pipeline[[#This Row],[Product]],Products!$A$2:$A$8,Products!$C$2:$C$8),Sales_Pipeline[[#This Row],[Deal_Stage]]="Lost",_xlfn.XLOOKUP(Sales_Pipeline[[#This Row],[Product]],Products!$A$2:$A$8,Products!$C$2:$C$8)),"")</f>
        <v>1096</v>
      </c>
      <c r="O754" s="2">
        <v>0</v>
      </c>
    </row>
    <row r="755" spans="1:15" x14ac:dyDescent="0.3">
      <c r="A755" t="s">
        <v>901</v>
      </c>
      <c r="B755" t="s">
        <v>10</v>
      </c>
      <c r="C755" t="str">
        <f>_xlfn.XLOOKUP(Sales_Pipeline[[#This Row],[Sales_Agent]],Sales_Teams[Sales_Agent],Sales_Teams[Manager])</f>
        <v>Melvin Marxen</v>
      </c>
      <c r="D755" t="str">
        <f>_xlfn.XLOOKUP(Sales_Pipeline[[#This Row],[Manager]],Sales_Teams[Manager],Sales_Teams[Regional_Office])</f>
        <v>Central</v>
      </c>
      <c r="E755" t="s">
        <v>55</v>
      </c>
      <c r="F755" t="s">
        <v>507</v>
      </c>
      <c r="G755" t="str">
        <f>IFERROR(_xlfn.XLOOKUP(Sales_Pipeline[[#This Row],[Account]],Accounts!$A$2:$A$86,Accounts!$F$2:$F$86),"")</f>
        <v>Belgium</v>
      </c>
      <c r="H755" t="s">
        <v>57</v>
      </c>
      <c r="I755" s="3">
        <v>42773</v>
      </c>
      <c r="J755" s="3">
        <v>42874</v>
      </c>
      <c r="K755" s="8" t="str">
        <f>IF(Sales_Pipeline[[#This Row],[Close_Date]]="","",TEXT(Sales_Pipeline[[#This Row],[Close_Date]],"ddd"))</f>
        <v>Fri</v>
      </c>
      <c r="L755" s="8" t="str">
        <f>IF(Sales_Pipeline[[#This Row],[Close_Date]]="","",TEXT(Sales_Pipeline[[#This Row],[Close_Date]],"mmm"))</f>
        <v>May</v>
      </c>
      <c r="M755" s="8" t="str">
        <f>IF(Sales_Pipeline[[#This Row],[Close_Date]]="","","Q"&amp;ROUNDUP(MONTH(Sales_Pipeline[[#This Row],[Close_Date]])/3,0))</f>
        <v>Q2</v>
      </c>
      <c r="N755" s="2" cm="1">
        <f t="array" ref="N755">IFERROR(_xlfn.IFS(Sales_Pipeline[[#This Row],[Deal_Stage]]="Won",_xlfn.XLOOKUP(Sales_Pipeline[[#This Row],[Product]],Products!$A$2:$A$8,Products!$C$2:$C$8),Sales_Pipeline[[#This Row],[Deal_Stage]]="Lost",_xlfn.XLOOKUP(Sales_Pipeline[[#This Row],[Product]],Products!$A$2:$A$8,Products!$C$2:$C$8)),"")</f>
        <v>1096</v>
      </c>
      <c r="O755" s="2">
        <v>1131</v>
      </c>
    </row>
    <row r="756" spans="1:15" x14ac:dyDescent="0.3">
      <c r="A756" t="s">
        <v>902</v>
      </c>
      <c r="B756" t="s">
        <v>43</v>
      </c>
      <c r="C756" t="str">
        <f>_xlfn.XLOOKUP(Sales_Pipeline[[#This Row],[Sales_Agent]],Sales_Teams[Sales_Agent],Sales_Teams[Manager])</f>
        <v>Summer Sewald</v>
      </c>
      <c r="D756" t="str">
        <f>_xlfn.XLOOKUP(Sales_Pipeline[[#This Row],[Manager]],Sales_Teams[Manager],Sales_Teams[Regional_Office])</f>
        <v>West</v>
      </c>
      <c r="E756" t="s">
        <v>63</v>
      </c>
      <c r="F756" t="s">
        <v>177</v>
      </c>
      <c r="G756" t="str">
        <f>IFERROR(_xlfn.XLOOKUP(Sales_Pipeline[[#This Row],[Account]],Accounts!$A$2:$A$86,Accounts!$F$2:$F$86),"")</f>
        <v>United States</v>
      </c>
      <c r="H756" t="s">
        <v>77</v>
      </c>
      <c r="I756" s="3">
        <v>42773</v>
      </c>
      <c r="K756" s="8" t="str">
        <f>IF(Sales_Pipeline[[#This Row],[Close_Date]]="","",TEXT(Sales_Pipeline[[#This Row],[Close_Date]],"ddd"))</f>
        <v/>
      </c>
      <c r="L756" s="8" t="str">
        <f>IF(Sales_Pipeline[[#This Row],[Close_Date]]="","",TEXT(Sales_Pipeline[[#This Row],[Close_Date]],"mmm"))</f>
        <v/>
      </c>
      <c r="M756" s="8" t="str">
        <f>IF(Sales_Pipeline[[#This Row],[Close_Date]]="","","Q"&amp;ROUNDUP(MONTH(Sales_Pipeline[[#This Row],[Close_Date]])/3,0))</f>
        <v/>
      </c>
      <c r="N756" s="2" t="str" cm="1">
        <f t="array" ref="N756">IFERROR(_xlfn.IFS(Sales_Pipeline[[#This Row],[Deal_Stage]]="Won",_xlfn.XLOOKUP(Sales_Pipeline[[#This Row],[Product]],Products!$A$2:$A$8,Products!$C$2:$C$8),Sales_Pipeline[[#This Row],[Deal_Stage]]="Lost",_xlfn.XLOOKUP(Sales_Pipeline[[#This Row],[Product]],Products!$A$2:$A$8,Products!$C$2:$C$8)),"")</f>
        <v/>
      </c>
      <c r="O756" s="2">
        <v>0</v>
      </c>
    </row>
    <row r="757" spans="1:15" x14ac:dyDescent="0.3">
      <c r="A757" t="s">
        <v>903</v>
      </c>
      <c r="B757" t="s">
        <v>43</v>
      </c>
      <c r="C757" t="str">
        <f>_xlfn.XLOOKUP(Sales_Pipeline[[#This Row],[Sales_Agent]],Sales_Teams[Sales_Agent],Sales_Teams[Manager])</f>
        <v>Summer Sewald</v>
      </c>
      <c r="D757" t="str">
        <f>_xlfn.XLOOKUP(Sales_Pipeline[[#This Row],[Manager]],Sales_Teams[Manager],Sales_Teams[Regional_Office])</f>
        <v>West</v>
      </c>
      <c r="E757" t="s">
        <v>8953</v>
      </c>
      <c r="F757" t="s">
        <v>206</v>
      </c>
      <c r="G757" t="str">
        <f>IFERROR(_xlfn.XLOOKUP(Sales_Pipeline[[#This Row],[Account]],Accounts!$A$2:$A$86,Accounts!$F$2:$F$86),"")</f>
        <v>United States</v>
      </c>
      <c r="H757" t="s">
        <v>77</v>
      </c>
      <c r="I757" s="3">
        <v>42773</v>
      </c>
      <c r="K757" s="8" t="str">
        <f>IF(Sales_Pipeline[[#This Row],[Close_Date]]="","",TEXT(Sales_Pipeline[[#This Row],[Close_Date]],"ddd"))</f>
        <v/>
      </c>
      <c r="L757" s="8" t="str">
        <f>IF(Sales_Pipeline[[#This Row],[Close_Date]]="","",TEXT(Sales_Pipeline[[#This Row],[Close_Date]],"mmm"))</f>
        <v/>
      </c>
      <c r="M757" s="8" t="str">
        <f>IF(Sales_Pipeline[[#This Row],[Close_Date]]="","","Q"&amp;ROUNDUP(MONTH(Sales_Pipeline[[#This Row],[Close_Date]])/3,0))</f>
        <v/>
      </c>
      <c r="N757" s="2" t="str" cm="1">
        <f t="array" ref="N757">IFERROR(_xlfn.IFS(Sales_Pipeline[[#This Row],[Deal_Stage]]="Won",_xlfn.XLOOKUP(Sales_Pipeline[[#This Row],[Product]],Products!$A$2:$A$8,Products!$C$2:$C$8),Sales_Pipeline[[#This Row],[Deal_Stage]]="Lost",_xlfn.XLOOKUP(Sales_Pipeline[[#This Row],[Product]],Products!$A$2:$A$8,Products!$C$2:$C$8)),"")</f>
        <v/>
      </c>
      <c r="O757" s="2">
        <v>0</v>
      </c>
    </row>
    <row r="758" spans="1:15" x14ac:dyDescent="0.3">
      <c r="A758" t="s">
        <v>904</v>
      </c>
      <c r="B758" t="s">
        <v>43</v>
      </c>
      <c r="C758" t="str">
        <f>_xlfn.XLOOKUP(Sales_Pipeline[[#This Row],[Sales_Agent]],Sales_Teams[Sales_Agent],Sales_Teams[Manager])</f>
        <v>Summer Sewald</v>
      </c>
      <c r="D758" t="str">
        <f>_xlfn.XLOOKUP(Sales_Pipeline[[#This Row],[Manager]],Sales_Teams[Manager],Sales_Teams[Regional_Office])</f>
        <v>West</v>
      </c>
      <c r="E758" t="s">
        <v>84</v>
      </c>
      <c r="F758" t="s">
        <v>92</v>
      </c>
      <c r="G758" t="str">
        <f>IFERROR(_xlfn.XLOOKUP(Sales_Pipeline[[#This Row],[Account]],Accounts!$A$2:$A$86,Accounts!$F$2:$F$86),"")</f>
        <v>United States</v>
      </c>
      <c r="H758" t="s">
        <v>57</v>
      </c>
      <c r="I758" s="3">
        <v>42773</v>
      </c>
      <c r="J758" s="3">
        <v>42870</v>
      </c>
      <c r="K758" s="8" t="str">
        <f>IF(Sales_Pipeline[[#This Row],[Close_Date]]="","",TEXT(Sales_Pipeline[[#This Row],[Close_Date]],"ddd"))</f>
        <v>Mon</v>
      </c>
      <c r="L758" s="8" t="str">
        <f>IF(Sales_Pipeline[[#This Row],[Close_Date]]="","",TEXT(Sales_Pipeline[[#This Row],[Close_Date]],"mmm"))</f>
        <v>May</v>
      </c>
      <c r="M758" s="8" t="str">
        <f>IF(Sales_Pipeline[[#This Row],[Close_Date]]="","","Q"&amp;ROUNDUP(MONTH(Sales_Pipeline[[#This Row],[Close_Date]])/3,0))</f>
        <v>Q2</v>
      </c>
      <c r="N758" s="2" cm="1">
        <f t="array" ref="N758">IFERROR(_xlfn.IFS(Sales_Pipeline[[#This Row],[Deal_Stage]]="Won",_xlfn.XLOOKUP(Sales_Pipeline[[#This Row],[Product]],Products!$A$2:$A$8,Products!$C$2:$C$8),Sales_Pipeline[[#This Row],[Deal_Stage]]="Lost",_xlfn.XLOOKUP(Sales_Pipeline[[#This Row],[Product]],Products!$A$2:$A$8,Products!$C$2:$C$8)),"")</f>
        <v>5482</v>
      </c>
      <c r="O758" s="2">
        <v>5401</v>
      </c>
    </row>
    <row r="759" spans="1:15" x14ac:dyDescent="0.3">
      <c r="A759" t="s">
        <v>905</v>
      </c>
      <c r="B759" t="s">
        <v>12</v>
      </c>
      <c r="C759" t="str">
        <f>_xlfn.XLOOKUP(Sales_Pipeline[[#This Row],[Sales_Agent]],Sales_Teams[Sales_Agent],Sales_Teams[Manager])</f>
        <v>Melvin Marxen</v>
      </c>
      <c r="D759" t="str">
        <f>_xlfn.XLOOKUP(Sales_Pipeline[[#This Row],[Manager]],Sales_Teams[Manager],Sales_Teams[Regional_Office])</f>
        <v>Central</v>
      </c>
      <c r="E759" t="s">
        <v>55</v>
      </c>
      <c r="F759" t="s">
        <v>136</v>
      </c>
      <c r="G759" t="str">
        <f>IFERROR(_xlfn.XLOOKUP(Sales_Pipeline[[#This Row],[Account]],Accounts!$A$2:$A$86,Accounts!$F$2:$F$86),"")</f>
        <v>United States</v>
      </c>
      <c r="H759" t="s">
        <v>57</v>
      </c>
      <c r="I759" s="3">
        <v>42773</v>
      </c>
      <c r="J759" s="3">
        <v>42822</v>
      </c>
      <c r="K759" s="8" t="str">
        <f>IF(Sales_Pipeline[[#This Row],[Close_Date]]="","",TEXT(Sales_Pipeline[[#This Row],[Close_Date]],"ddd"))</f>
        <v>Tue</v>
      </c>
      <c r="L759" s="8" t="str">
        <f>IF(Sales_Pipeline[[#This Row],[Close_Date]]="","",TEXT(Sales_Pipeline[[#This Row],[Close_Date]],"mmm"))</f>
        <v>Mar</v>
      </c>
      <c r="M759" s="8" t="str">
        <f>IF(Sales_Pipeline[[#This Row],[Close_Date]]="","","Q"&amp;ROUNDUP(MONTH(Sales_Pipeline[[#This Row],[Close_Date]])/3,0))</f>
        <v>Q1</v>
      </c>
      <c r="N759" s="2" cm="1">
        <f t="array" ref="N759">IFERROR(_xlfn.IFS(Sales_Pipeline[[#This Row],[Deal_Stage]]="Won",_xlfn.XLOOKUP(Sales_Pipeline[[#This Row],[Product]],Products!$A$2:$A$8,Products!$C$2:$C$8),Sales_Pipeline[[#This Row],[Deal_Stage]]="Lost",_xlfn.XLOOKUP(Sales_Pipeline[[#This Row],[Product]],Products!$A$2:$A$8,Products!$C$2:$C$8)),"")</f>
        <v>1096</v>
      </c>
      <c r="O759" s="2">
        <v>1062</v>
      </c>
    </row>
    <row r="760" spans="1:15" x14ac:dyDescent="0.3">
      <c r="A760" t="s">
        <v>906</v>
      </c>
      <c r="B760" t="s">
        <v>45</v>
      </c>
      <c r="C760" t="str">
        <f>_xlfn.XLOOKUP(Sales_Pipeline[[#This Row],[Sales_Agent]],Sales_Teams[Sales_Agent],Sales_Teams[Manager])</f>
        <v>Summer Sewald</v>
      </c>
      <c r="D760" t="str">
        <f>_xlfn.XLOOKUP(Sales_Pipeline[[#This Row],[Manager]],Sales_Teams[Manager],Sales_Teams[Regional_Office])</f>
        <v>West</v>
      </c>
      <c r="E760" t="s">
        <v>55</v>
      </c>
      <c r="G760" t="str">
        <f>IFERROR(_xlfn.XLOOKUP(Sales_Pipeline[[#This Row],[Account]],Accounts!$A$2:$A$86,Accounts!$F$2:$F$86),"")</f>
        <v/>
      </c>
      <c r="H760" t="s">
        <v>77</v>
      </c>
      <c r="I760" s="3">
        <v>42773</v>
      </c>
      <c r="K760" s="8" t="str">
        <f>IF(Sales_Pipeline[[#This Row],[Close_Date]]="","",TEXT(Sales_Pipeline[[#This Row],[Close_Date]],"ddd"))</f>
        <v/>
      </c>
      <c r="L760" s="8" t="str">
        <f>IF(Sales_Pipeline[[#This Row],[Close_Date]]="","",TEXT(Sales_Pipeline[[#This Row],[Close_Date]],"mmm"))</f>
        <v/>
      </c>
      <c r="M760" s="8" t="str">
        <f>IF(Sales_Pipeline[[#This Row],[Close_Date]]="","","Q"&amp;ROUNDUP(MONTH(Sales_Pipeline[[#This Row],[Close_Date]])/3,0))</f>
        <v/>
      </c>
      <c r="N760" s="2" t="str" cm="1">
        <f t="array" ref="N760">IFERROR(_xlfn.IFS(Sales_Pipeline[[#This Row],[Deal_Stage]]="Won",_xlfn.XLOOKUP(Sales_Pipeline[[#This Row],[Product]],Products!$A$2:$A$8,Products!$C$2:$C$8),Sales_Pipeline[[#This Row],[Deal_Stage]]="Lost",_xlfn.XLOOKUP(Sales_Pipeline[[#This Row],[Product]],Products!$A$2:$A$8,Products!$C$2:$C$8)),"")</f>
        <v/>
      </c>
      <c r="O760" s="2">
        <v>0</v>
      </c>
    </row>
    <row r="761" spans="1:15" x14ac:dyDescent="0.3">
      <c r="A761" t="s">
        <v>907</v>
      </c>
      <c r="B761" t="s">
        <v>29</v>
      </c>
      <c r="C761" t="str">
        <f>_xlfn.XLOOKUP(Sales_Pipeline[[#This Row],[Sales_Agent]],Sales_Teams[Sales_Agent],Sales_Teams[Manager])</f>
        <v>Rocco Neubert</v>
      </c>
      <c r="D761" t="str">
        <f>_xlfn.XLOOKUP(Sales_Pipeline[[#This Row],[Manager]],Sales_Teams[Manager],Sales_Teams[Regional_Office])</f>
        <v>East</v>
      </c>
      <c r="E761" t="s">
        <v>76</v>
      </c>
      <c r="F761" t="s">
        <v>116</v>
      </c>
      <c r="G761" t="str">
        <f>IFERROR(_xlfn.XLOOKUP(Sales_Pipeline[[#This Row],[Account]],Accounts!$A$2:$A$86,Accounts!$F$2:$F$86),"")</f>
        <v>United States</v>
      </c>
      <c r="H761" t="s">
        <v>57</v>
      </c>
      <c r="I761" s="3">
        <v>42773</v>
      </c>
      <c r="J761" s="3">
        <v>42817</v>
      </c>
      <c r="K761" s="8" t="str">
        <f>IF(Sales_Pipeline[[#This Row],[Close_Date]]="","",TEXT(Sales_Pipeline[[#This Row],[Close_Date]],"ddd"))</f>
        <v>Thu</v>
      </c>
      <c r="L761" s="8" t="str">
        <f>IF(Sales_Pipeline[[#This Row],[Close_Date]]="","",TEXT(Sales_Pipeline[[#This Row],[Close_Date]],"mmm"))</f>
        <v>Mar</v>
      </c>
      <c r="M761" s="8" t="str">
        <f>IF(Sales_Pipeline[[#This Row],[Close_Date]]="","","Q"&amp;ROUNDUP(MONTH(Sales_Pipeline[[#This Row],[Close_Date]])/3,0))</f>
        <v>Q1</v>
      </c>
      <c r="N761" s="2" cm="1">
        <f t="array" ref="N761">IFERROR(_xlfn.IFS(Sales_Pipeline[[#This Row],[Deal_Stage]]="Won",_xlfn.XLOOKUP(Sales_Pipeline[[#This Row],[Product]],Products!$A$2:$A$8,Products!$C$2:$C$8),Sales_Pipeline[[#This Row],[Deal_Stage]]="Lost",_xlfn.XLOOKUP(Sales_Pipeline[[#This Row],[Product]],Products!$A$2:$A$8,Products!$C$2:$C$8)),"")</f>
        <v>3393</v>
      </c>
      <c r="O761" s="2">
        <v>3695</v>
      </c>
    </row>
    <row r="762" spans="1:15" x14ac:dyDescent="0.3">
      <c r="A762" t="s">
        <v>908</v>
      </c>
      <c r="B762" t="s">
        <v>21</v>
      </c>
      <c r="C762" t="str">
        <f>_xlfn.XLOOKUP(Sales_Pipeline[[#This Row],[Sales_Agent]],Sales_Teams[Sales_Agent],Sales_Teams[Manager])</f>
        <v>Cara Losch</v>
      </c>
      <c r="D762" t="str">
        <f>_xlfn.XLOOKUP(Sales_Pipeline[[#This Row],[Manager]],Sales_Teams[Manager],Sales_Teams[Regional_Office])</f>
        <v>East</v>
      </c>
      <c r="E762" t="s">
        <v>61</v>
      </c>
      <c r="F762" t="s">
        <v>234</v>
      </c>
      <c r="G762" t="str">
        <f>IFERROR(_xlfn.XLOOKUP(Sales_Pipeline[[#This Row],[Account]],Accounts!$A$2:$A$86,Accounts!$F$2:$F$86),"")</f>
        <v>United States</v>
      </c>
      <c r="H762" t="s">
        <v>82</v>
      </c>
      <c r="I762" s="3">
        <v>42773</v>
      </c>
      <c r="J762" s="3">
        <v>42890</v>
      </c>
      <c r="K762" s="8" t="str">
        <f>IF(Sales_Pipeline[[#This Row],[Close_Date]]="","",TEXT(Sales_Pipeline[[#This Row],[Close_Date]],"ddd"))</f>
        <v>Sun</v>
      </c>
      <c r="L762" s="8" t="str">
        <f>IF(Sales_Pipeline[[#This Row],[Close_Date]]="","",TEXT(Sales_Pipeline[[#This Row],[Close_Date]],"mmm"))</f>
        <v>Jun</v>
      </c>
      <c r="M762" s="8" t="str">
        <f>IF(Sales_Pipeline[[#This Row],[Close_Date]]="","","Q"&amp;ROUNDUP(MONTH(Sales_Pipeline[[#This Row],[Close_Date]])/3,0))</f>
        <v>Q2</v>
      </c>
      <c r="N762" s="2" cm="1">
        <f t="array" ref="N762">IFERROR(_xlfn.IFS(Sales_Pipeline[[#This Row],[Deal_Stage]]="Won",_xlfn.XLOOKUP(Sales_Pipeline[[#This Row],[Product]],Products!$A$2:$A$8,Products!$C$2:$C$8),Sales_Pipeline[[#This Row],[Deal_Stage]]="Lost",_xlfn.XLOOKUP(Sales_Pipeline[[#This Row],[Product]],Products!$A$2:$A$8,Products!$C$2:$C$8)),"")</f>
        <v>55</v>
      </c>
      <c r="O762" s="2">
        <v>0</v>
      </c>
    </row>
    <row r="763" spans="1:15" x14ac:dyDescent="0.3">
      <c r="A763" t="s">
        <v>909</v>
      </c>
      <c r="B763" t="s">
        <v>7</v>
      </c>
      <c r="C763" t="str">
        <f>_xlfn.XLOOKUP(Sales_Pipeline[[#This Row],[Sales_Agent]],Sales_Teams[Sales_Agent],Sales_Teams[Manager])</f>
        <v>Dustin Brinkmann</v>
      </c>
      <c r="D763" t="str">
        <f>_xlfn.XLOOKUP(Sales_Pipeline[[#This Row],[Manager]],Sales_Teams[Manager],Sales_Teams[Regional_Office])</f>
        <v>Central</v>
      </c>
      <c r="E763" t="s">
        <v>61</v>
      </c>
      <c r="F763" t="s">
        <v>150</v>
      </c>
      <c r="G763" t="str">
        <f>IFERROR(_xlfn.XLOOKUP(Sales_Pipeline[[#This Row],[Account]],Accounts!$A$2:$A$86,Accounts!$F$2:$F$86),"")</f>
        <v>United States</v>
      </c>
      <c r="H763" t="s">
        <v>57</v>
      </c>
      <c r="I763" s="3">
        <v>42773</v>
      </c>
      <c r="J763" s="3">
        <v>42889</v>
      </c>
      <c r="K763" s="8" t="str">
        <f>IF(Sales_Pipeline[[#This Row],[Close_Date]]="","",TEXT(Sales_Pipeline[[#This Row],[Close_Date]],"ddd"))</f>
        <v>Sat</v>
      </c>
      <c r="L763" s="8" t="str">
        <f>IF(Sales_Pipeline[[#This Row],[Close_Date]]="","",TEXT(Sales_Pipeline[[#This Row],[Close_Date]],"mmm"))</f>
        <v>Jun</v>
      </c>
      <c r="M763" s="8" t="str">
        <f>IF(Sales_Pipeline[[#This Row],[Close_Date]]="","","Q"&amp;ROUNDUP(MONTH(Sales_Pipeline[[#This Row],[Close_Date]])/3,0))</f>
        <v>Q2</v>
      </c>
      <c r="N763" s="2" cm="1">
        <f t="array" ref="N763">IFERROR(_xlfn.IFS(Sales_Pipeline[[#This Row],[Deal_Stage]]="Won",_xlfn.XLOOKUP(Sales_Pipeline[[#This Row],[Product]],Products!$A$2:$A$8,Products!$C$2:$C$8),Sales_Pipeline[[#This Row],[Deal_Stage]]="Lost",_xlfn.XLOOKUP(Sales_Pipeline[[#This Row],[Product]],Products!$A$2:$A$8,Products!$C$2:$C$8)),"")</f>
        <v>55</v>
      </c>
      <c r="O763" s="2">
        <v>60</v>
      </c>
    </row>
    <row r="764" spans="1:15" x14ac:dyDescent="0.3">
      <c r="A764" t="s">
        <v>910</v>
      </c>
      <c r="B764" t="s">
        <v>32</v>
      </c>
      <c r="C764" t="str">
        <f>_xlfn.XLOOKUP(Sales_Pipeline[[#This Row],[Sales_Agent]],Sales_Teams[Sales_Agent],Sales_Teams[Manager])</f>
        <v>Celia Rouche</v>
      </c>
      <c r="D764" t="str">
        <f>_xlfn.XLOOKUP(Sales_Pipeline[[#This Row],[Manager]],Sales_Teams[Manager],Sales_Teams[Regional_Office])</f>
        <v>West</v>
      </c>
      <c r="E764" t="s">
        <v>8953</v>
      </c>
      <c r="F764" t="s">
        <v>413</v>
      </c>
      <c r="G764" t="str">
        <f>IFERROR(_xlfn.XLOOKUP(Sales_Pipeline[[#This Row],[Account]],Accounts!$A$2:$A$86,Accounts!$F$2:$F$86),"")</f>
        <v>United States</v>
      </c>
      <c r="H764" t="s">
        <v>82</v>
      </c>
      <c r="I764" s="3">
        <v>42773</v>
      </c>
      <c r="J764" s="3">
        <v>42883</v>
      </c>
      <c r="K764" s="8" t="str">
        <f>IF(Sales_Pipeline[[#This Row],[Close_Date]]="","",TEXT(Sales_Pipeline[[#This Row],[Close_Date]],"ddd"))</f>
        <v>Sun</v>
      </c>
      <c r="L764" s="8" t="str">
        <f>IF(Sales_Pipeline[[#This Row],[Close_Date]]="","",TEXT(Sales_Pipeline[[#This Row],[Close_Date]],"mmm"))</f>
        <v>May</v>
      </c>
      <c r="M764" s="8" t="str">
        <f>IF(Sales_Pipeline[[#This Row],[Close_Date]]="","","Q"&amp;ROUNDUP(MONTH(Sales_Pipeline[[#This Row],[Close_Date]])/3,0))</f>
        <v>Q2</v>
      </c>
      <c r="N764" s="2" cm="1">
        <f t="array" ref="N764">IFERROR(_xlfn.IFS(Sales_Pipeline[[#This Row],[Deal_Stage]]="Won",_xlfn.XLOOKUP(Sales_Pipeline[[#This Row],[Product]],Products!$A$2:$A$8,Products!$C$2:$C$8),Sales_Pipeline[[#This Row],[Deal_Stage]]="Lost",_xlfn.XLOOKUP(Sales_Pipeline[[#This Row],[Product]],Products!$A$2:$A$8,Products!$C$2:$C$8)),"")</f>
        <v>4821</v>
      </c>
      <c r="O764" s="2">
        <v>0</v>
      </c>
    </row>
    <row r="765" spans="1:15" x14ac:dyDescent="0.3">
      <c r="A765" t="s">
        <v>911</v>
      </c>
      <c r="B765" t="s">
        <v>32</v>
      </c>
      <c r="C765" t="str">
        <f>_xlfn.XLOOKUP(Sales_Pipeline[[#This Row],[Sales_Agent]],Sales_Teams[Sales_Agent],Sales_Teams[Manager])</f>
        <v>Celia Rouche</v>
      </c>
      <c r="D765" t="str">
        <f>_xlfn.XLOOKUP(Sales_Pipeline[[#This Row],[Manager]],Sales_Teams[Manager],Sales_Teams[Regional_Office])</f>
        <v>West</v>
      </c>
      <c r="E765" t="s">
        <v>76</v>
      </c>
      <c r="F765" t="s">
        <v>288</v>
      </c>
      <c r="G765" t="str">
        <f>IFERROR(_xlfn.XLOOKUP(Sales_Pipeline[[#This Row],[Account]],Accounts!$A$2:$A$86,Accounts!$F$2:$F$86),"")</f>
        <v>United States</v>
      </c>
      <c r="H765" t="s">
        <v>57</v>
      </c>
      <c r="I765" s="3">
        <v>42773</v>
      </c>
      <c r="J765" s="3">
        <v>42899</v>
      </c>
      <c r="K765" s="8" t="str">
        <f>IF(Sales_Pipeline[[#This Row],[Close_Date]]="","",TEXT(Sales_Pipeline[[#This Row],[Close_Date]],"ddd"))</f>
        <v>Tue</v>
      </c>
      <c r="L765" s="8" t="str">
        <f>IF(Sales_Pipeline[[#This Row],[Close_Date]]="","",TEXT(Sales_Pipeline[[#This Row],[Close_Date]],"mmm"))</f>
        <v>Jun</v>
      </c>
      <c r="M765" s="8" t="str">
        <f>IF(Sales_Pipeline[[#This Row],[Close_Date]]="","","Q"&amp;ROUNDUP(MONTH(Sales_Pipeline[[#This Row],[Close_Date]])/3,0))</f>
        <v>Q2</v>
      </c>
      <c r="N765" s="2" cm="1">
        <f t="array" ref="N765">IFERROR(_xlfn.IFS(Sales_Pipeline[[#This Row],[Deal_Stage]]="Won",_xlfn.XLOOKUP(Sales_Pipeline[[#This Row],[Product]],Products!$A$2:$A$8,Products!$C$2:$C$8),Sales_Pipeline[[#This Row],[Deal_Stage]]="Lost",_xlfn.XLOOKUP(Sales_Pipeline[[#This Row],[Product]],Products!$A$2:$A$8,Products!$C$2:$C$8)),"")</f>
        <v>3393</v>
      </c>
      <c r="O765" s="2">
        <v>2919</v>
      </c>
    </row>
    <row r="766" spans="1:15" x14ac:dyDescent="0.3">
      <c r="A766" t="s">
        <v>912</v>
      </c>
      <c r="B766" t="s">
        <v>27</v>
      </c>
      <c r="C766" t="str">
        <f>_xlfn.XLOOKUP(Sales_Pipeline[[#This Row],[Sales_Agent]],Sales_Teams[Sales_Agent],Sales_Teams[Manager])</f>
        <v>Rocco Neubert</v>
      </c>
      <c r="D766" t="str">
        <f>_xlfn.XLOOKUP(Sales_Pipeline[[#This Row],[Manager]],Sales_Teams[Manager],Sales_Teams[Regional_Office])</f>
        <v>East</v>
      </c>
      <c r="E766" t="s">
        <v>84</v>
      </c>
      <c r="G766" t="str">
        <f>IFERROR(_xlfn.XLOOKUP(Sales_Pipeline[[#This Row],[Account]],Accounts!$A$2:$A$86,Accounts!$F$2:$F$86),"")</f>
        <v/>
      </c>
      <c r="H766" t="s">
        <v>77</v>
      </c>
      <c r="I766" s="3">
        <v>42774</v>
      </c>
      <c r="K766" s="8" t="str">
        <f>IF(Sales_Pipeline[[#This Row],[Close_Date]]="","",TEXT(Sales_Pipeline[[#This Row],[Close_Date]],"ddd"))</f>
        <v/>
      </c>
      <c r="L766" s="8" t="str">
        <f>IF(Sales_Pipeline[[#This Row],[Close_Date]]="","",TEXT(Sales_Pipeline[[#This Row],[Close_Date]],"mmm"))</f>
        <v/>
      </c>
      <c r="M766" s="8" t="str">
        <f>IF(Sales_Pipeline[[#This Row],[Close_Date]]="","","Q"&amp;ROUNDUP(MONTH(Sales_Pipeline[[#This Row],[Close_Date]])/3,0))</f>
        <v/>
      </c>
      <c r="N766" s="2" t="str" cm="1">
        <f t="array" ref="N766">IFERROR(_xlfn.IFS(Sales_Pipeline[[#This Row],[Deal_Stage]]="Won",_xlfn.XLOOKUP(Sales_Pipeline[[#This Row],[Product]],Products!$A$2:$A$8,Products!$C$2:$C$8),Sales_Pipeline[[#This Row],[Deal_Stage]]="Lost",_xlfn.XLOOKUP(Sales_Pipeline[[#This Row],[Product]],Products!$A$2:$A$8,Products!$C$2:$C$8)),"")</f>
        <v/>
      </c>
      <c r="O766" s="2">
        <v>0</v>
      </c>
    </row>
    <row r="767" spans="1:15" x14ac:dyDescent="0.3">
      <c r="A767" t="s">
        <v>913</v>
      </c>
      <c r="B767" t="s">
        <v>27</v>
      </c>
      <c r="C767" t="str">
        <f>_xlfn.XLOOKUP(Sales_Pipeline[[#This Row],[Sales_Agent]],Sales_Teams[Sales_Agent],Sales_Teams[Manager])</f>
        <v>Rocco Neubert</v>
      </c>
      <c r="D767" t="str">
        <f>_xlfn.XLOOKUP(Sales_Pipeline[[#This Row],[Manager]],Sales_Teams[Manager],Sales_Teams[Regional_Office])</f>
        <v>East</v>
      </c>
      <c r="E767" t="s">
        <v>61</v>
      </c>
      <c r="F767" t="s">
        <v>318</v>
      </c>
      <c r="G767" t="str">
        <f>IFERROR(_xlfn.XLOOKUP(Sales_Pipeline[[#This Row],[Account]],Accounts!$A$2:$A$86,Accounts!$F$2:$F$86),"")</f>
        <v>Kenya</v>
      </c>
      <c r="H767" t="s">
        <v>77</v>
      </c>
      <c r="I767" s="3">
        <v>42774</v>
      </c>
      <c r="K767" s="8" t="str">
        <f>IF(Sales_Pipeline[[#This Row],[Close_Date]]="","",TEXT(Sales_Pipeline[[#This Row],[Close_Date]],"ddd"))</f>
        <v/>
      </c>
      <c r="L767" s="8" t="str">
        <f>IF(Sales_Pipeline[[#This Row],[Close_Date]]="","",TEXT(Sales_Pipeline[[#This Row],[Close_Date]],"mmm"))</f>
        <v/>
      </c>
      <c r="M767" s="8" t="str">
        <f>IF(Sales_Pipeline[[#This Row],[Close_Date]]="","","Q"&amp;ROUNDUP(MONTH(Sales_Pipeline[[#This Row],[Close_Date]])/3,0))</f>
        <v/>
      </c>
      <c r="N767" s="2" t="str" cm="1">
        <f t="array" ref="N767">IFERROR(_xlfn.IFS(Sales_Pipeline[[#This Row],[Deal_Stage]]="Won",_xlfn.XLOOKUP(Sales_Pipeline[[#This Row],[Product]],Products!$A$2:$A$8,Products!$C$2:$C$8),Sales_Pipeline[[#This Row],[Deal_Stage]]="Lost",_xlfn.XLOOKUP(Sales_Pipeline[[#This Row],[Product]],Products!$A$2:$A$8,Products!$C$2:$C$8)),"")</f>
        <v/>
      </c>
      <c r="O767" s="2">
        <v>0</v>
      </c>
    </row>
    <row r="768" spans="1:15" x14ac:dyDescent="0.3">
      <c r="A768" t="s">
        <v>914</v>
      </c>
      <c r="B768" t="s">
        <v>27</v>
      </c>
      <c r="C768" t="str">
        <f>_xlfn.XLOOKUP(Sales_Pipeline[[#This Row],[Sales_Agent]],Sales_Teams[Sales_Agent],Sales_Teams[Manager])</f>
        <v>Rocco Neubert</v>
      </c>
      <c r="D768" t="str">
        <f>_xlfn.XLOOKUP(Sales_Pipeline[[#This Row],[Manager]],Sales_Teams[Manager],Sales_Teams[Regional_Office])</f>
        <v>East</v>
      </c>
      <c r="E768" t="s">
        <v>76</v>
      </c>
      <c r="G768" t="str">
        <f>IFERROR(_xlfn.XLOOKUP(Sales_Pipeline[[#This Row],[Account]],Accounts!$A$2:$A$86,Accounts!$F$2:$F$86),"")</f>
        <v/>
      </c>
      <c r="H768" t="s">
        <v>77</v>
      </c>
      <c r="I768" s="3">
        <v>42774</v>
      </c>
      <c r="K768" s="8" t="str">
        <f>IF(Sales_Pipeline[[#This Row],[Close_Date]]="","",TEXT(Sales_Pipeline[[#This Row],[Close_Date]],"ddd"))</f>
        <v/>
      </c>
      <c r="L768" s="8" t="str">
        <f>IF(Sales_Pipeline[[#This Row],[Close_Date]]="","",TEXT(Sales_Pipeline[[#This Row],[Close_Date]],"mmm"))</f>
        <v/>
      </c>
      <c r="M768" s="8" t="str">
        <f>IF(Sales_Pipeline[[#This Row],[Close_Date]]="","","Q"&amp;ROUNDUP(MONTH(Sales_Pipeline[[#This Row],[Close_Date]])/3,0))</f>
        <v/>
      </c>
      <c r="N768" s="2" t="str" cm="1">
        <f t="array" ref="N768">IFERROR(_xlfn.IFS(Sales_Pipeline[[#This Row],[Deal_Stage]]="Won",_xlfn.XLOOKUP(Sales_Pipeline[[#This Row],[Product]],Products!$A$2:$A$8,Products!$C$2:$C$8),Sales_Pipeline[[#This Row],[Deal_Stage]]="Lost",_xlfn.XLOOKUP(Sales_Pipeline[[#This Row],[Product]],Products!$A$2:$A$8,Products!$C$2:$C$8)),"")</f>
        <v/>
      </c>
      <c r="O768" s="2">
        <v>0</v>
      </c>
    </row>
    <row r="769" spans="1:15" x14ac:dyDescent="0.3">
      <c r="A769" t="s">
        <v>915</v>
      </c>
      <c r="B769" t="s">
        <v>27</v>
      </c>
      <c r="C769" t="str">
        <f>_xlfn.XLOOKUP(Sales_Pipeline[[#This Row],[Sales_Agent]],Sales_Teams[Sales_Agent],Sales_Teams[Manager])</f>
        <v>Rocco Neubert</v>
      </c>
      <c r="D769" t="str">
        <f>_xlfn.XLOOKUP(Sales_Pipeline[[#This Row],[Manager]],Sales_Teams[Manager],Sales_Teams[Regional_Office])</f>
        <v>East</v>
      </c>
      <c r="E769" t="s">
        <v>63</v>
      </c>
      <c r="F769" t="s">
        <v>231</v>
      </c>
      <c r="G769" t="str">
        <f>IFERROR(_xlfn.XLOOKUP(Sales_Pipeline[[#This Row],[Account]],Accounts!$A$2:$A$86,Accounts!$F$2:$F$86),"")</f>
        <v>United States</v>
      </c>
      <c r="H769" t="s">
        <v>57</v>
      </c>
      <c r="I769" s="3">
        <v>42774</v>
      </c>
      <c r="J769" s="3">
        <v>42856</v>
      </c>
      <c r="K769" s="8" t="str">
        <f>IF(Sales_Pipeline[[#This Row],[Close_Date]]="","",TEXT(Sales_Pipeline[[#This Row],[Close_Date]],"ddd"))</f>
        <v>Mon</v>
      </c>
      <c r="L769" s="8" t="str">
        <f>IF(Sales_Pipeline[[#This Row],[Close_Date]]="","",TEXT(Sales_Pipeline[[#This Row],[Close_Date]],"mmm"))</f>
        <v>May</v>
      </c>
      <c r="M769" s="8" t="str">
        <f>IF(Sales_Pipeline[[#This Row],[Close_Date]]="","","Q"&amp;ROUNDUP(MONTH(Sales_Pipeline[[#This Row],[Close_Date]])/3,0))</f>
        <v>Q2</v>
      </c>
      <c r="N769" s="2" cm="1">
        <f t="array" ref="N769">IFERROR(_xlfn.IFS(Sales_Pipeline[[#This Row],[Deal_Stage]]="Won",_xlfn.XLOOKUP(Sales_Pipeline[[#This Row],[Product]],Products!$A$2:$A$8,Products!$C$2:$C$8),Sales_Pipeline[[#This Row],[Deal_Stage]]="Lost",_xlfn.XLOOKUP(Sales_Pipeline[[#This Row],[Product]],Products!$A$2:$A$8,Products!$C$2:$C$8)),"")</f>
        <v>550</v>
      </c>
      <c r="O769" s="2">
        <v>623</v>
      </c>
    </row>
    <row r="770" spans="1:15" x14ac:dyDescent="0.3">
      <c r="A770" t="s">
        <v>916</v>
      </c>
      <c r="B770" t="s">
        <v>20</v>
      </c>
      <c r="C770" t="str">
        <f>_xlfn.XLOOKUP(Sales_Pipeline[[#This Row],[Sales_Agent]],Sales_Teams[Sales_Agent],Sales_Teams[Manager])</f>
        <v>Cara Losch</v>
      </c>
      <c r="D770" t="str">
        <f>_xlfn.XLOOKUP(Sales_Pipeline[[#This Row],[Manager]],Sales_Teams[Manager],Sales_Teams[Regional_Office])</f>
        <v>East</v>
      </c>
      <c r="E770" t="s">
        <v>61</v>
      </c>
      <c r="F770" t="s">
        <v>206</v>
      </c>
      <c r="G770" t="str">
        <f>IFERROR(_xlfn.XLOOKUP(Sales_Pipeline[[#This Row],[Account]],Accounts!$A$2:$A$86,Accounts!$F$2:$F$86),"")</f>
        <v>United States</v>
      </c>
      <c r="H770" t="s">
        <v>82</v>
      </c>
      <c r="I770" s="3">
        <v>42774</v>
      </c>
      <c r="J770" s="3">
        <v>42825</v>
      </c>
      <c r="K770" s="8" t="str">
        <f>IF(Sales_Pipeline[[#This Row],[Close_Date]]="","",TEXT(Sales_Pipeline[[#This Row],[Close_Date]],"ddd"))</f>
        <v>Fri</v>
      </c>
      <c r="L770" s="8" t="str">
        <f>IF(Sales_Pipeline[[#This Row],[Close_Date]]="","",TEXT(Sales_Pipeline[[#This Row],[Close_Date]],"mmm"))</f>
        <v>Mar</v>
      </c>
      <c r="M770" s="8" t="str">
        <f>IF(Sales_Pipeline[[#This Row],[Close_Date]]="","","Q"&amp;ROUNDUP(MONTH(Sales_Pipeline[[#This Row],[Close_Date]])/3,0))</f>
        <v>Q1</v>
      </c>
      <c r="N770" s="2" cm="1">
        <f t="array" ref="N770">IFERROR(_xlfn.IFS(Sales_Pipeline[[#This Row],[Deal_Stage]]="Won",_xlfn.XLOOKUP(Sales_Pipeline[[#This Row],[Product]],Products!$A$2:$A$8,Products!$C$2:$C$8),Sales_Pipeline[[#This Row],[Deal_Stage]]="Lost",_xlfn.XLOOKUP(Sales_Pipeline[[#This Row],[Product]],Products!$A$2:$A$8,Products!$C$2:$C$8)),"")</f>
        <v>55</v>
      </c>
      <c r="O770" s="2">
        <v>0</v>
      </c>
    </row>
    <row r="771" spans="1:15" x14ac:dyDescent="0.3">
      <c r="A771" t="s">
        <v>917</v>
      </c>
      <c r="B771" t="s">
        <v>15</v>
      </c>
      <c r="C771" t="str">
        <f>_xlfn.XLOOKUP(Sales_Pipeline[[#This Row],[Sales_Agent]],Sales_Teams[Sales_Agent],Sales_Teams[Manager])</f>
        <v>Melvin Marxen</v>
      </c>
      <c r="D771" t="str">
        <f>_xlfn.XLOOKUP(Sales_Pipeline[[#This Row],[Manager]],Sales_Teams[Manager],Sales_Teams[Regional_Office])</f>
        <v>Central</v>
      </c>
      <c r="E771" t="s">
        <v>76</v>
      </c>
      <c r="F771" t="s">
        <v>247</v>
      </c>
      <c r="G771" t="str">
        <f>IFERROR(_xlfn.XLOOKUP(Sales_Pipeline[[#This Row],[Account]],Accounts!$A$2:$A$86,Accounts!$F$2:$F$86),"")</f>
        <v>United States</v>
      </c>
      <c r="H771" t="s">
        <v>82</v>
      </c>
      <c r="I771" s="3">
        <v>42774</v>
      </c>
      <c r="J771" s="3">
        <v>42859</v>
      </c>
      <c r="K771" s="8" t="str">
        <f>IF(Sales_Pipeline[[#This Row],[Close_Date]]="","",TEXT(Sales_Pipeline[[#This Row],[Close_Date]],"ddd"))</f>
        <v>Thu</v>
      </c>
      <c r="L771" s="8" t="str">
        <f>IF(Sales_Pipeline[[#This Row],[Close_Date]]="","",TEXT(Sales_Pipeline[[#This Row],[Close_Date]],"mmm"))</f>
        <v>May</v>
      </c>
      <c r="M771" s="8" t="str">
        <f>IF(Sales_Pipeline[[#This Row],[Close_Date]]="","","Q"&amp;ROUNDUP(MONTH(Sales_Pipeline[[#This Row],[Close_Date]])/3,0))</f>
        <v>Q2</v>
      </c>
      <c r="N771" s="2" cm="1">
        <f t="array" ref="N771">IFERROR(_xlfn.IFS(Sales_Pipeline[[#This Row],[Deal_Stage]]="Won",_xlfn.XLOOKUP(Sales_Pipeline[[#This Row],[Product]],Products!$A$2:$A$8,Products!$C$2:$C$8),Sales_Pipeline[[#This Row],[Deal_Stage]]="Lost",_xlfn.XLOOKUP(Sales_Pipeline[[#This Row],[Product]],Products!$A$2:$A$8,Products!$C$2:$C$8)),"")</f>
        <v>3393</v>
      </c>
      <c r="O771" s="2">
        <v>0</v>
      </c>
    </row>
    <row r="772" spans="1:15" x14ac:dyDescent="0.3">
      <c r="A772" t="s">
        <v>918</v>
      </c>
      <c r="B772" t="s">
        <v>38</v>
      </c>
      <c r="C772" t="str">
        <f>_xlfn.XLOOKUP(Sales_Pipeline[[#This Row],[Sales_Agent]],Sales_Teams[Sales_Agent],Sales_Teams[Manager])</f>
        <v>Celia Rouche</v>
      </c>
      <c r="D772" t="str">
        <f>_xlfn.XLOOKUP(Sales_Pipeline[[#This Row],[Manager]],Sales_Teams[Manager],Sales_Teams[Regional_Office])</f>
        <v>West</v>
      </c>
      <c r="E772" t="s">
        <v>63</v>
      </c>
      <c r="F772" t="s">
        <v>81</v>
      </c>
      <c r="G772" t="str">
        <f>IFERROR(_xlfn.XLOOKUP(Sales_Pipeline[[#This Row],[Account]],Accounts!$A$2:$A$86,Accounts!$F$2:$F$86),"")</f>
        <v>Italy</v>
      </c>
      <c r="H772" t="s">
        <v>77</v>
      </c>
      <c r="I772" s="3">
        <v>42774</v>
      </c>
      <c r="K772" s="8" t="str">
        <f>IF(Sales_Pipeline[[#This Row],[Close_Date]]="","",TEXT(Sales_Pipeline[[#This Row],[Close_Date]],"ddd"))</f>
        <v/>
      </c>
      <c r="L772" s="8" t="str">
        <f>IF(Sales_Pipeline[[#This Row],[Close_Date]]="","",TEXT(Sales_Pipeline[[#This Row],[Close_Date]],"mmm"))</f>
        <v/>
      </c>
      <c r="M772" s="8" t="str">
        <f>IF(Sales_Pipeline[[#This Row],[Close_Date]]="","","Q"&amp;ROUNDUP(MONTH(Sales_Pipeline[[#This Row],[Close_Date]])/3,0))</f>
        <v/>
      </c>
      <c r="N772" s="2" t="str" cm="1">
        <f t="array" ref="N772">IFERROR(_xlfn.IFS(Sales_Pipeline[[#This Row],[Deal_Stage]]="Won",_xlfn.XLOOKUP(Sales_Pipeline[[#This Row],[Product]],Products!$A$2:$A$8,Products!$C$2:$C$8),Sales_Pipeline[[#This Row],[Deal_Stage]]="Lost",_xlfn.XLOOKUP(Sales_Pipeline[[#This Row],[Product]],Products!$A$2:$A$8,Products!$C$2:$C$8)),"")</f>
        <v/>
      </c>
      <c r="O772" s="2">
        <v>0</v>
      </c>
    </row>
    <row r="773" spans="1:15" x14ac:dyDescent="0.3">
      <c r="A773" t="s">
        <v>919</v>
      </c>
      <c r="B773" t="s">
        <v>40</v>
      </c>
      <c r="C773" t="str">
        <f>_xlfn.XLOOKUP(Sales_Pipeline[[#This Row],[Sales_Agent]],Sales_Teams[Sales_Agent],Sales_Teams[Manager])</f>
        <v>Summer Sewald</v>
      </c>
      <c r="D773" t="str">
        <f>_xlfn.XLOOKUP(Sales_Pipeline[[#This Row],[Manager]],Sales_Teams[Manager],Sales_Teams[Regional_Office])</f>
        <v>West</v>
      </c>
      <c r="E773" t="s">
        <v>61</v>
      </c>
      <c r="F773" t="s">
        <v>92</v>
      </c>
      <c r="G773" t="str">
        <f>IFERROR(_xlfn.XLOOKUP(Sales_Pipeline[[#This Row],[Account]],Accounts!$A$2:$A$86,Accounts!$F$2:$F$86),"")</f>
        <v>United States</v>
      </c>
      <c r="H773" t="s">
        <v>57</v>
      </c>
      <c r="I773" s="3">
        <v>42774</v>
      </c>
      <c r="J773" s="3">
        <v>42859</v>
      </c>
      <c r="K773" s="8" t="str">
        <f>IF(Sales_Pipeline[[#This Row],[Close_Date]]="","",TEXT(Sales_Pipeline[[#This Row],[Close_Date]],"ddd"))</f>
        <v>Thu</v>
      </c>
      <c r="L773" s="8" t="str">
        <f>IF(Sales_Pipeline[[#This Row],[Close_Date]]="","",TEXT(Sales_Pipeline[[#This Row],[Close_Date]],"mmm"))</f>
        <v>May</v>
      </c>
      <c r="M773" s="8" t="str">
        <f>IF(Sales_Pipeline[[#This Row],[Close_Date]]="","","Q"&amp;ROUNDUP(MONTH(Sales_Pipeline[[#This Row],[Close_Date]])/3,0))</f>
        <v>Q2</v>
      </c>
      <c r="N773" s="2" cm="1">
        <f t="array" ref="N773">IFERROR(_xlfn.IFS(Sales_Pipeline[[#This Row],[Deal_Stage]]="Won",_xlfn.XLOOKUP(Sales_Pipeline[[#This Row],[Product]],Products!$A$2:$A$8,Products!$C$2:$C$8),Sales_Pipeline[[#This Row],[Deal_Stage]]="Lost",_xlfn.XLOOKUP(Sales_Pipeline[[#This Row],[Product]],Products!$A$2:$A$8,Products!$C$2:$C$8)),"")</f>
        <v>55</v>
      </c>
      <c r="O773" s="2">
        <v>49</v>
      </c>
    </row>
    <row r="774" spans="1:15" x14ac:dyDescent="0.3">
      <c r="A774" t="s">
        <v>920</v>
      </c>
      <c r="B774" t="s">
        <v>10</v>
      </c>
      <c r="C774" t="str">
        <f>_xlfn.XLOOKUP(Sales_Pipeline[[#This Row],[Sales_Agent]],Sales_Teams[Sales_Agent],Sales_Teams[Manager])</f>
        <v>Melvin Marxen</v>
      </c>
      <c r="D774" t="str">
        <f>_xlfn.XLOOKUP(Sales_Pipeline[[#This Row],[Manager]],Sales_Teams[Manager],Sales_Teams[Regional_Office])</f>
        <v>Central</v>
      </c>
      <c r="E774" t="s">
        <v>63</v>
      </c>
      <c r="F774" t="s">
        <v>134</v>
      </c>
      <c r="G774" t="str">
        <f>IFERROR(_xlfn.XLOOKUP(Sales_Pipeline[[#This Row],[Account]],Accounts!$A$2:$A$86,Accounts!$F$2:$F$86),"")</f>
        <v>United States</v>
      </c>
      <c r="H774" t="s">
        <v>82</v>
      </c>
      <c r="I774" s="3">
        <v>42774</v>
      </c>
      <c r="J774" s="3">
        <v>42879</v>
      </c>
      <c r="K774" s="8" t="str">
        <f>IF(Sales_Pipeline[[#This Row],[Close_Date]]="","",TEXT(Sales_Pipeline[[#This Row],[Close_Date]],"ddd"))</f>
        <v>Wed</v>
      </c>
      <c r="L774" s="8" t="str">
        <f>IF(Sales_Pipeline[[#This Row],[Close_Date]]="","",TEXT(Sales_Pipeline[[#This Row],[Close_Date]],"mmm"))</f>
        <v>May</v>
      </c>
      <c r="M774" s="8" t="str">
        <f>IF(Sales_Pipeline[[#This Row],[Close_Date]]="","","Q"&amp;ROUNDUP(MONTH(Sales_Pipeline[[#This Row],[Close_Date]])/3,0))</f>
        <v>Q2</v>
      </c>
      <c r="N774" s="2" cm="1">
        <f t="array" ref="N774">IFERROR(_xlfn.IFS(Sales_Pipeline[[#This Row],[Deal_Stage]]="Won",_xlfn.XLOOKUP(Sales_Pipeline[[#This Row],[Product]],Products!$A$2:$A$8,Products!$C$2:$C$8),Sales_Pipeline[[#This Row],[Deal_Stage]]="Lost",_xlfn.XLOOKUP(Sales_Pipeline[[#This Row],[Product]],Products!$A$2:$A$8,Products!$C$2:$C$8)),"")</f>
        <v>550</v>
      </c>
      <c r="O774" s="2">
        <v>0</v>
      </c>
    </row>
    <row r="775" spans="1:15" x14ac:dyDescent="0.3">
      <c r="A775" t="s">
        <v>921</v>
      </c>
      <c r="B775" t="s">
        <v>10</v>
      </c>
      <c r="C775" t="str">
        <f>_xlfn.XLOOKUP(Sales_Pipeline[[#This Row],[Sales_Agent]],Sales_Teams[Sales_Agent],Sales_Teams[Manager])</f>
        <v>Melvin Marxen</v>
      </c>
      <c r="D775" t="str">
        <f>_xlfn.XLOOKUP(Sales_Pipeline[[#This Row],[Manager]],Sales_Teams[Manager],Sales_Teams[Regional_Office])</f>
        <v>Central</v>
      </c>
      <c r="E775" t="s">
        <v>63</v>
      </c>
      <c r="F775" t="s">
        <v>64</v>
      </c>
      <c r="G775" t="str">
        <f>IFERROR(_xlfn.XLOOKUP(Sales_Pipeline[[#This Row],[Account]],Accounts!$A$2:$A$86,Accounts!$F$2:$F$86),"")</f>
        <v>United States</v>
      </c>
      <c r="H775" t="s">
        <v>57</v>
      </c>
      <c r="I775" s="3">
        <v>42774</v>
      </c>
      <c r="J775" s="3">
        <v>42859</v>
      </c>
      <c r="K775" s="8" t="str">
        <f>IF(Sales_Pipeline[[#This Row],[Close_Date]]="","",TEXT(Sales_Pipeline[[#This Row],[Close_Date]],"ddd"))</f>
        <v>Thu</v>
      </c>
      <c r="L775" s="8" t="str">
        <f>IF(Sales_Pipeline[[#This Row],[Close_Date]]="","",TEXT(Sales_Pipeline[[#This Row],[Close_Date]],"mmm"))</f>
        <v>May</v>
      </c>
      <c r="M775" s="8" t="str">
        <f>IF(Sales_Pipeline[[#This Row],[Close_Date]]="","","Q"&amp;ROUNDUP(MONTH(Sales_Pipeline[[#This Row],[Close_Date]])/3,0))</f>
        <v>Q2</v>
      </c>
      <c r="N775" s="2" cm="1">
        <f t="array" ref="N775">IFERROR(_xlfn.IFS(Sales_Pipeline[[#This Row],[Deal_Stage]]="Won",_xlfn.XLOOKUP(Sales_Pipeline[[#This Row],[Product]],Products!$A$2:$A$8,Products!$C$2:$C$8),Sales_Pipeline[[#This Row],[Deal_Stage]]="Lost",_xlfn.XLOOKUP(Sales_Pipeline[[#This Row],[Product]],Products!$A$2:$A$8,Products!$C$2:$C$8)),"")</f>
        <v>550</v>
      </c>
      <c r="O775" s="2">
        <v>612</v>
      </c>
    </row>
    <row r="776" spans="1:15" x14ac:dyDescent="0.3">
      <c r="A776" t="s">
        <v>922</v>
      </c>
      <c r="B776" t="s">
        <v>43</v>
      </c>
      <c r="C776" t="str">
        <f>_xlfn.XLOOKUP(Sales_Pipeline[[#This Row],[Sales_Agent]],Sales_Teams[Sales_Agent],Sales_Teams[Manager])</f>
        <v>Summer Sewald</v>
      </c>
      <c r="D776" t="str">
        <f>_xlfn.XLOOKUP(Sales_Pipeline[[#This Row],[Manager]],Sales_Teams[Manager],Sales_Teams[Regional_Office])</f>
        <v>West</v>
      </c>
      <c r="E776" t="s">
        <v>55</v>
      </c>
      <c r="G776" t="str">
        <f>IFERROR(_xlfn.XLOOKUP(Sales_Pipeline[[#This Row],[Account]],Accounts!$A$2:$A$86,Accounts!$F$2:$F$86),"")</f>
        <v/>
      </c>
      <c r="H776" t="s">
        <v>77</v>
      </c>
      <c r="I776" s="3">
        <v>42774</v>
      </c>
      <c r="K776" s="8" t="str">
        <f>IF(Sales_Pipeline[[#This Row],[Close_Date]]="","",TEXT(Sales_Pipeline[[#This Row],[Close_Date]],"ddd"))</f>
        <v/>
      </c>
      <c r="L776" s="8" t="str">
        <f>IF(Sales_Pipeline[[#This Row],[Close_Date]]="","",TEXT(Sales_Pipeline[[#This Row],[Close_Date]],"mmm"))</f>
        <v/>
      </c>
      <c r="M776" s="8" t="str">
        <f>IF(Sales_Pipeline[[#This Row],[Close_Date]]="","","Q"&amp;ROUNDUP(MONTH(Sales_Pipeline[[#This Row],[Close_Date]])/3,0))</f>
        <v/>
      </c>
      <c r="N776" s="2" t="str" cm="1">
        <f t="array" ref="N776">IFERROR(_xlfn.IFS(Sales_Pipeline[[#This Row],[Deal_Stage]]="Won",_xlfn.XLOOKUP(Sales_Pipeline[[#This Row],[Product]],Products!$A$2:$A$8,Products!$C$2:$C$8),Sales_Pipeline[[#This Row],[Deal_Stage]]="Lost",_xlfn.XLOOKUP(Sales_Pipeline[[#This Row],[Product]],Products!$A$2:$A$8,Products!$C$2:$C$8)),"")</f>
        <v/>
      </c>
      <c r="O776" s="2">
        <v>0</v>
      </c>
    </row>
    <row r="777" spans="1:15" x14ac:dyDescent="0.3">
      <c r="A777" t="s">
        <v>923</v>
      </c>
      <c r="B777" t="s">
        <v>43</v>
      </c>
      <c r="C777" t="str">
        <f>_xlfn.XLOOKUP(Sales_Pipeline[[#This Row],[Sales_Agent]],Sales_Teams[Sales_Agent],Sales_Teams[Manager])</f>
        <v>Summer Sewald</v>
      </c>
      <c r="D777" t="str">
        <f>_xlfn.XLOOKUP(Sales_Pipeline[[#This Row],[Manager]],Sales_Teams[Manager],Sales_Teams[Regional_Office])</f>
        <v>West</v>
      </c>
      <c r="E777" t="s">
        <v>63</v>
      </c>
      <c r="F777" t="s">
        <v>330</v>
      </c>
      <c r="G777" t="str">
        <f>IFERROR(_xlfn.XLOOKUP(Sales_Pipeline[[#This Row],[Account]],Accounts!$A$2:$A$86,Accounts!$F$2:$F$86),"")</f>
        <v>Korea</v>
      </c>
      <c r="H777" t="s">
        <v>57</v>
      </c>
      <c r="I777" s="3">
        <v>42774</v>
      </c>
      <c r="J777" s="3">
        <v>42812</v>
      </c>
      <c r="K777" s="8" t="str">
        <f>IF(Sales_Pipeline[[#This Row],[Close_Date]]="","",TEXT(Sales_Pipeline[[#This Row],[Close_Date]],"ddd"))</f>
        <v>Sat</v>
      </c>
      <c r="L777" s="8" t="str">
        <f>IF(Sales_Pipeline[[#This Row],[Close_Date]]="","",TEXT(Sales_Pipeline[[#This Row],[Close_Date]],"mmm"))</f>
        <v>Mar</v>
      </c>
      <c r="M777" s="8" t="str">
        <f>IF(Sales_Pipeline[[#This Row],[Close_Date]]="","","Q"&amp;ROUNDUP(MONTH(Sales_Pipeline[[#This Row],[Close_Date]])/3,0))</f>
        <v>Q1</v>
      </c>
      <c r="N777" s="2" cm="1">
        <f t="array" ref="N777">IFERROR(_xlfn.IFS(Sales_Pipeline[[#This Row],[Deal_Stage]]="Won",_xlfn.XLOOKUP(Sales_Pipeline[[#This Row],[Product]],Products!$A$2:$A$8,Products!$C$2:$C$8),Sales_Pipeline[[#This Row],[Deal_Stage]]="Lost",_xlfn.XLOOKUP(Sales_Pipeline[[#This Row],[Product]],Products!$A$2:$A$8,Products!$C$2:$C$8)),"")</f>
        <v>550</v>
      </c>
      <c r="O777" s="2">
        <v>534</v>
      </c>
    </row>
    <row r="778" spans="1:15" x14ac:dyDescent="0.3">
      <c r="A778" t="s">
        <v>924</v>
      </c>
      <c r="B778" t="s">
        <v>43</v>
      </c>
      <c r="C778" t="str">
        <f>_xlfn.XLOOKUP(Sales_Pipeline[[#This Row],[Sales_Agent]],Sales_Teams[Sales_Agent],Sales_Teams[Manager])</f>
        <v>Summer Sewald</v>
      </c>
      <c r="D778" t="str">
        <f>_xlfn.XLOOKUP(Sales_Pipeline[[#This Row],[Manager]],Sales_Teams[Manager],Sales_Teams[Regional_Office])</f>
        <v>West</v>
      </c>
      <c r="E778" t="s">
        <v>55</v>
      </c>
      <c r="F778" t="s">
        <v>234</v>
      </c>
      <c r="G778" t="str">
        <f>IFERROR(_xlfn.XLOOKUP(Sales_Pipeline[[#This Row],[Account]],Accounts!$A$2:$A$86,Accounts!$F$2:$F$86),"")</f>
        <v>United States</v>
      </c>
      <c r="H778" t="s">
        <v>57</v>
      </c>
      <c r="I778" s="3">
        <v>42774</v>
      </c>
      <c r="J778" s="3">
        <v>42893</v>
      </c>
      <c r="K778" s="8" t="str">
        <f>IF(Sales_Pipeline[[#This Row],[Close_Date]]="","",TEXT(Sales_Pipeline[[#This Row],[Close_Date]],"ddd"))</f>
        <v>Wed</v>
      </c>
      <c r="L778" s="8" t="str">
        <f>IF(Sales_Pipeline[[#This Row],[Close_Date]]="","",TEXT(Sales_Pipeline[[#This Row],[Close_Date]],"mmm"))</f>
        <v>Jun</v>
      </c>
      <c r="M778" s="8" t="str">
        <f>IF(Sales_Pipeline[[#This Row],[Close_Date]]="","","Q"&amp;ROUNDUP(MONTH(Sales_Pipeline[[#This Row],[Close_Date]])/3,0))</f>
        <v>Q2</v>
      </c>
      <c r="N778" s="2" cm="1">
        <f t="array" ref="N778">IFERROR(_xlfn.IFS(Sales_Pipeline[[#This Row],[Deal_Stage]]="Won",_xlfn.XLOOKUP(Sales_Pipeline[[#This Row],[Product]],Products!$A$2:$A$8,Products!$C$2:$C$8),Sales_Pipeline[[#This Row],[Deal_Stage]]="Lost",_xlfn.XLOOKUP(Sales_Pipeline[[#This Row],[Product]],Products!$A$2:$A$8,Products!$C$2:$C$8)),"")</f>
        <v>1096</v>
      </c>
      <c r="O778" s="2">
        <v>1103</v>
      </c>
    </row>
    <row r="779" spans="1:15" x14ac:dyDescent="0.3">
      <c r="A779" t="s">
        <v>925</v>
      </c>
      <c r="B779" t="s">
        <v>42</v>
      </c>
      <c r="C779" t="str">
        <f>_xlfn.XLOOKUP(Sales_Pipeline[[#This Row],[Sales_Agent]],Sales_Teams[Sales_Agent],Sales_Teams[Manager])</f>
        <v>Summer Sewald</v>
      </c>
      <c r="D779" t="str">
        <f>_xlfn.XLOOKUP(Sales_Pipeline[[#This Row],[Manager]],Sales_Teams[Manager],Sales_Teams[Regional_Office])</f>
        <v>West</v>
      </c>
      <c r="E779" t="s">
        <v>8953</v>
      </c>
      <c r="G779" t="str">
        <f>IFERROR(_xlfn.XLOOKUP(Sales_Pipeline[[#This Row],[Account]],Accounts!$A$2:$A$86,Accounts!$F$2:$F$86),"")</f>
        <v/>
      </c>
      <c r="H779" t="s">
        <v>77</v>
      </c>
      <c r="I779" s="3">
        <v>42774</v>
      </c>
      <c r="K779" s="8" t="str">
        <f>IF(Sales_Pipeline[[#This Row],[Close_Date]]="","",TEXT(Sales_Pipeline[[#This Row],[Close_Date]],"ddd"))</f>
        <v/>
      </c>
      <c r="L779" s="8" t="str">
        <f>IF(Sales_Pipeline[[#This Row],[Close_Date]]="","",TEXT(Sales_Pipeline[[#This Row],[Close_Date]],"mmm"))</f>
        <v/>
      </c>
      <c r="M779" s="8" t="str">
        <f>IF(Sales_Pipeline[[#This Row],[Close_Date]]="","","Q"&amp;ROUNDUP(MONTH(Sales_Pipeline[[#This Row],[Close_Date]])/3,0))</f>
        <v/>
      </c>
      <c r="N779" s="2" t="str" cm="1">
        <f t="array" ref="N779">IFERROR(_xlfn.IFS(Sales_Pipeline[[#This Row],[Deal_Stage]]="Won",_xlfn.XLOOKUP(Sales_Pipeline[[#This Row],[Product]],Products!$A$2:$A$8,Products!$C$2:$C$8),Sales_Pipeline[[#This Row],[Deal_Stage]]="Lost",_xlfn.XLOOKUP(Sales_Pipeline[[#This Row],[Product]],Products!$A$2:$A$8,Products!$C$2:$C$8)),"")</f>
        <v/>
      </c>
      <c r="O779" s="2">
        <v>0</v>
      </c>
    </row>
    <row r="780" spans="1:15" x14ac:dyDescent="0.3">
      <c r="A780" t="s">
        <v>926</v>
      </c>
      <c r="B780" t="s">
        <v>8</v>
      </c>
      <c r="C780" t="str">
        <f>_xlfn.XLOOKUP(Sales_Pipeline[[#This Row],[Sales_Agent]],Sales_Teams[Sales_Agent],Sales_Teams[Manager])</f>
        <v>Dustin Brinkmann</v>
      </c>
      <c r="D780" t="str">
        <f>_xlfn.XLOOKUP(Sales_Pipeline[[#This Row],[Manager]],Sales_Teams[Manager],Sales_Teams[Regional_Office])</f>
        <v>Central</v>
      </c>
      <c r="E780" t="s">
        <v>63</v>
      </c>
      <c r="F780" t="s">
        <v>141</v>
      </c>
      <c r="G780" t="str">
        <f>IFERROR(_xlfn.XLOOKUP(Sales_Pipeline[[#This Row],[Account]],Accounts!$A$2:$A$86,Accounts!$F$2:$F$86),"")</f>
        <v>United States</v>
      </c>
      <c r="H780" t="s">
        <v>57</v>
      </c>
      <c r="I780" s="3">
        <v>42774</v>
      </c>
      <c r="J780" s="3">
        <v>42865</v>
      </c>
      <c r="K780" s="8" t="str">
        <f>IF(Sales_Pipeline[[#This Row],[Close_Date]]="","",TEXT(Sales_Pipeline[[#This Row],[Close_Date]],"ddd"))</f>
        <v>Wed</v>
      </c>
      <c r="L780" s="8" t="str">
        <f>IF(Sales_Pipeline[[#This Row],[Close_Date]]="","",TEXT(Sales_Pipeline[[#This Row],[Close_Date]],"mmm"))</f>
        <v>May</v>
      </c>
      <c r="M780" s="8" t="str">
        <f>IF(Sales_Pipeline[[#This Row],[Close_Date]]="","","Q"&amp;ROUNDUP(MONTH(Sales_Pipeline[[#This Row],[Close_Date]])/3,0))</f>
        <v>Q2</v>
      </c>
      <c r="N780" s="2" cm="1">
        <f t="array" ref="N780">IFERROR(_xlfn.IFS(Sales_Pipeline[[#This Row],[Deal_Stage]]="Won",_xlfn.XLOOKUP(Sales_Pipeline[[#This Row],[Product]],Products!$A$2:$A$8,Products!$C$2:$C$8),Sales_Pipeline[[#This Row],[Deal_Stage]]="Lost",_xlfn.XLOOKUP(Sales_Pipeline[[#This Row],[Product]],Products!$A$2:$A$8,Products!$C$2:$C$8)),"")</f>
        <v>550</v>
      </c>
      <c r="O780" s="2">
        <v>582</v>
      </c>
    </row>
    <row r="781" spans="1:15" x14ac:dyDescent="0.3">
      <c r="A781" t="s">
        <v>927</v>
      </c>
      <c r="B781" t="s">
        <v>12</v>
      </c>
      <c r="C781" t="str">
        <f>_xlfn.XLOOKUP(Sales_Pipeline[[#This Row],[Sales_Agent]],Sales_Teams[Sales_Agent],Sales_Teams[Manager])</f>
        <v>Melvin Marxen</v>
      </c>
      <c r="D781" t="str">
        <f>_xlfn.XLOOKUP(Sales_Pipeline[[#This Row],[Manager]],Sales_Teams[Manager],Sales_Teams[Regional_Office])</f>
        <v>Central</v>
      </c>
      <c r="E781" t="s">
        <v>76</v>
      </c>
      <c r="F781" t="s">
        <v>234</v>
      </c>
      <c r="G781" t="str">
        <f>IFERROR(_xlfn.XLOOKUP(Sales_Pipeline[[#This Row],[Account]],Accounts!$A$2:$A$86,Accounts!$F$2:$F$86),"")</f>
        <v>United States</v>
      </c>
      <c r="H781" t="s">
        <v>82</v>
      </c>
      <c r="I781" s="3">
        <v>42774</v>
      </c>
      <c r="J781" s="3">
        <v>42868</v>
      </c>
      <c r="K781" s="8" t="str">
        <f>IF(Sales_Pipeline[[#This Row],[Close_Date]]="","",TEXT(Sales_Pipeline[[#This Row],[Close_Date]],"ddd"))</f>
        <v>Sat</v>
      </c>
      <c r="L781" s="8" t="str">
        <f>IF(Sales_Pipeline[[#This Row],[Close_Date]]="","",TEXT(Sales_Pipeline[[#This Row],[Close_Date]],"mmm"))</f>
        <v>May</v>
      </c>
      <c r="M781" s="8" t="str">
        <f>IF(Sales_Pipeline[[#This Row],[Close_Date]]="","","Q"&amp;ROUNDUP(MONTH(Sales_Pipeline[[#This Row],[Close_Date]])/3,0))</f>
        <v>Q2</v>
      </c>
      <c r="N781" s="2" cm="1">
        <f t="array" ref="N781">IFERROR(_xlfn.IFS(Sales_Pipeline[[#This Row],[Deal_Stage]]="Won",_xlfn.XLOOKUP(Sales_Pipeline[[#This Row],[Product]],Products!$A$2:$A$8,Products!$C$2:$C$8),Sales_Pipeline[[#This Row],[Deal_Stage]]="Lost",_xlfn.XLOOKUP(Sales_Pipeline[[#This Row],[Product]],Products!$A$2:$A$8,Products!$C$2:$C$8)),"")</f>
        <v>3393</v>
      </c>
      <c r="O781" s="2">
        <v>0</v>
      </c>
    </row>
    <row r="782" spans="1:15" x14ac:dyDescent="0.3">
      <c r="A782" t="s">
        <v>928</v>
      </c>
      <c r="B782" t="s">
        <v>12</v>
      </c>
      <c r="C782" t="str">
        <f>_xlfn.XLOOKUP(Sales_Pipeline[[#This Row],[Sales_Agent]],Sales_Teams[Sales_Agent],Sales_Teams[Manager])</f>
        <v>Melvin Marxen</v>
      </c>
      <c r="D782" t="str">
        <f>_xlfn.XLOOKUP(Sales_Pipeline[[#This Row],[Manager]],Sales_Teams[Manager],Sales_Teams[Regional_Office])</f>
        <v>Central</v>
      </c>
      <c r="E782" t="s">
        <v>84</v>
      </c>
      <c r="F782" t="s">
        <v>56</v>
      </c>
      <c r="G782" t="str">
        <f>IFERROR(_xlfn.XLOOKUP(Sales_Pipeline[[#This Row],[Account]],Accounts!$A$2:$A$86,Accounts!$F$2:$F$86),"")</f>
        <v>United States</v>
      </c>
      <c r="H782" t="s">
        <v>57</v>
      </c>
      <c r="I782" s="3">
        <v>42774</v>
      </c>
      <c r="J782" s="3">
        <v>42859</v>
      </c>
      <c r="K782" s="8" t="str">
        <f>IF(Sales_Pipeline[[#This Row],[Close_Date]]="","",TEXT(Sales_Pipeline[[#This Row],[Close_Date]],"ddd"))</f>
        <v>Thu</v>
      </c>
      <c r="L782" s="8" t="str">
        <f>IF(Sales_Pipeline[[#This Row],[Close_Date]]="","",TEXT(Sales_Pipeline[[#This Row],[Close_Date]],"mmm"))</f>
        <v>May</v>
      </c>
      <c r="M782" s="8" t="str">
        <f>IF(Sales_Pipeline[[#This Row],[Close_Date]]="","","Q"&amp;ROUNDUP(MONTH(Sales_Pipeline[[#This Row],[Close_Date]])/3,0))</f>
        <v>Q2</v>
      </c>
      <c r="N782" s="2" cm="1">
        <f t="array" ref="N782">IFERROR(_xlfn.IFS(Sales_Pipeline[[#This Row],[Deal_Stage]]="Won",_xlfn.XLOOKUP(Sales_Pipeline[[#This Row],[Product]],Products!$A$2:$A$8,Products!$C$2:$C$8),Sales_Pipeline[[#This Row],[Deal_Stage]]="Lost",_xlfn.XLOOKUP(Sales_Pipeline[[#This Row],[Product]],Products!$A$2:$A$8,Products!$C$2:$C$8)),"")</f>
        <v>5482</v>
      </c>
      <c r="O782" s="2">
        <v>6292</v>
      </c>
    </row>
    <row r="783" spans="1:15" x14ac:dyDescent="0.3">
      <c r="A783" t="s">
        <v>929</v>
      </c>
      <c r="B783" t="s">
        <v>14</v>
      </c>
      <c r="C783" t="str">
        <f>_xlfn.XLOOKUP(Sales_Pipeline[[#This Row],[Sales_Agent]],Sales_Teams[Sales_Agent],Sales_Teams[Manager])</f>
        <v>Melvin Marxen</v>
      </c>
      <c r="D783" t="str">
        <f>_xlfn.XLOOKUP(Sales_Pipeline[[#This Row],[Manager]],Sales_Teams[Manager],Sales_Teams[Regional_Office])</f>
        <v>Central</v>
      </c>
      <c r="E783" t="s">
        <v>61</v>
      </c>
      <c r="F783" t="s">
        <v>155</v>
      </c>
      <c r="G783" t="str">
        <f>IFERROR(_xlfn.XLOOKUP(Sales_Pipeline[[#This Row],[Account]],Accounts!$A$2:$A$86,Accounts!$F$2:$F$86),"")</f>
        <v>United States</v>
      </c>
      <c r="H783" t="s">
        <v>82</v>
      </c>
      <c r="I783" s="3">
        <v>42774</v>
      </c>
      <c r="J783" s="3">
        <v>42911</v>
      </c>
      <c r="K783" s="8" t="str">
        <f>IF(Sales_Pipeline[[#This Row],[Close_Date]]="","",TEXT(Sales_Pipeline[[#This Row],[Close_Date]],"ddd"))</f>
        <v>Sun</v>
      </c>
      <c r="L783" s="8" t="str">
        <f>IF(Sales_Pipeline[[#This Row],[Close_Date]]="","",TEXT(Sales_Pipeline[[#This Row],[Close_Date]],"mmm"))</f>
        <v>Jun</v>
      </c>
      <c r="M783" s="8" t="str">
        <f>IF(Sales_Pipeline[[#This Row],[Close_Date]]="","","Q"&amp;ROUNDUP(MONTH(Sales_Pipeline[[#This Row],[Close_Date]])/3,0))</f>
        <v>Q2</v>
      </c>
      <c r="N783" s="2" cm="1">
        <f t="array" ref="N783">IFERROR(_xlfn.IFS(Sales_Pipeline[[#This Row],[Deal_Stage]]="Won",_xlfn.XLOOKUP(Sales_Pipeline[[#This Row],[Product]],Products!$A$2:$A$8,Products!$C$2:$C$8),Sales_Pipeline[[#This Row],[Deal_Stage]]="Lost",_xlfn.XLOOKUP(Sales_Pipeline[[#This Row],[Product]],Products!$A$2:$A$8,Products!$C$2:$C$8)),"")</f>
        <v>55</v>
      </c>
      <c r="O783" s="2">
        <v>0</v>
      </c>
    </row>
    <row r="784" spans="1:15" x14ac:dyDescent="0.3">
      <c r="A784" t="s">
        <v>930</v>
      </c>
      <c r="B784" t="s">
        <v>35</v>
      </c>
      <c r="C784" t="str">
        <f>_xlfn.XLOOKUP(Sales_Pipeline[[#This Row],[Sales_Agent]],Sales_Teams[Sales_Agent],Sales_Teams[Manager])</f>
        <v>Celia Rouche</v>
      </c>
      <c r="D784" t="str">
        <f>_xlfn.XLOOKUP(Sales_Pipeline[[#This Row],[Manager]],Sales_Teams[Manager],Sales_Teams[Regional_Office])</f>
        <v>West</v>
      </c>
      <c r="E784" t="s">
        <v>61</v>
      </c>
      <c r="F784" t="s">
        <v>413</v>
      </c>
      <c r="G784" t="str">
        <f>IFERROR(_xlfn.XLOOKUP(Sales_Pipeline[[#This Row],[Account]],Accounts!$A$2:$A$86,Accounts!$F$2:$F$86),"")</f>
        <v>United States</v>
      </c>
      <c r="H784" t="s">
        <v>57</v>
      </c>
      <c r="I784" s="3">
        <v>42774</v>
      </c>
      <c r="J784" s="3">
        <v>42879</v>
      </c>
      <c r="K784" s="8" t="str">
        <f>IF(Sales_Pipeline[[#This Row],[Close_Date]]="","",TEXT(Sales_Pipeline[[#This Row],[Close_Date]],"ddd"))</f>
        <v>Wed</v>
      </c>
      <c r="L784" s="8" t="str">
        <f>IF(Sales_Pipeline[[#This Row],[Close_Date]]="","",TEXT(Sales_Pipeline[[#This Row],[Close_Date]],"mmm"))</f>
        <v>May</v>
      </c>
      <c r="M784" s="8" t="str">
        <f>IF(Sales_Pipeline[[#This Row],[Close_Date]]="","","Q"&amp;ROUNDUP(MONTH(Sales_Pipeline[[#This Row],[Close_Date]])/3,0))</f>
        <v>Q2</v>
      </c>
      <c r="N784" s="2" cm="1">
        <f t="array" ref="N784">IFERROR(_xlfn.IFS(Sales_Pipeline[[#This Row],[Deal_Stage]]="Won",_xlfn.XLOOKUP(Sales_Pipeline[[#This Row],[Product]],Products!$A$2:$A$8,Products!$C$2:$C$8),Sales_Pipeline[[#This Row],[Deal_Stage]]="Lost",_xlfn.XLOOKUP(Sales_Pipeline[[#This Row],[Product]],Products!$A$2:$A$8,Products!$C$2:$C$8)),"")</f>
        <v>55</v>
      </c>
      <c r="O784" s="2">
        <v>63</v>
      </c>
    </row>
    <row r="785" spans="1:15" x14ac:dyDescent="0.3">
      <c r="A785" t="s">
        <v>931</v>
      </c>
      <c r="B785" t="s">
        <v>7</v>
      </c>
      <c r="C785" t="str">
        <f>_xlfn.XLOOKUP(Sales_Pipeline[[#This Row],[Sales_Agent]],Sales_Teams[Sales_Agent],Sales_Teams[Manager])</f>
        <v>Dustin Brinkmann</v>
      </c>
      <c r="D785" t="str">
        <f>_xlfn.XLOOKUP(Sales_Pipeline[[#This Row],[Manager]],Sales_Teams[Manager],Sales_Teams[Regional_Office])</f>
        <v>Central</v>
      </c>
      <c r="E785" t="s">
        <v>76</v>
      </c>
      <c r="F785" t="s">
        <v>229</v>
      </c>
      <c r="G785" t="str">
        <f>IFERROR(_xlfn.XLOOKUP(Sales_Pipeline[[#This Row],[Account]],Accounts!$A$2:$A$86,Accounts!$F$2:$F$86),"")</f>
        <v>Norway</v>
      </c>
      <c r="H785" t="s">
        <v>57</v>
      </c>
      <c r="I785" s="3">
        <v>42774</v>
      </c>
      <c r="J785" s="3">
        <v>42868</v>
      </c>
      <c r="K785" s="8" t="str">
        <f>IF(Sales_Pipeline[[#This Row],[Close_Date]]="","",TEXT(Sales_Pipeline[[#This Row],[Close_Date]],"ddd"))</f>
        <v>Sat</v>
      </c>
      <c r="L785" s="8" t="str">
        <f>IF(Sales_Pipeline[[#This Row],[Close_Date]]="","",TEXT(Sales_Pipeline[[#This Row],[Close_Date]],"mmm"))</f>
        <v>May</v>
      </c>
      <c r="M785" s="8" t="str">
        <f>IF(Sales_Pipeline[[#This Row],[Close_Date]]="","","Q"&amp;ROUNDUP(MONTH(Sales_Pipeline[[#This Row],[Close_Date]])/3,0))</f>
        <v>Q2</v>
      </c>
      <c r="N785" s="2" cm="1">
        <f t="array" ref="N785">IFERROR(_xlfn.IFS(Sales_Pipeline[[#This Row],[Deal_Stage]]="Won",_xlfn.XLOOKUP(Sales_Pipeline[[#This Row],[Product]],Products!$A$2:$A$8,Products!$C$2:$C$8),Sales_Pipeline[[#This Row],[Deal_Stage]]="Lost",_xlfn.XLOOKUP(Sales_Pipeline[[#This Row],[Product]],Products!$A$2:$A$8,Products!$C$2:$C$8)),"")</f>
        <v>3393</v>
      </c>
      <c r="O785" s="2">
        <v>3522</v>
      </c>
    </row>
    <row r="786" spans="1:15" x14ac:dyDescent="0.3">
      <c r="A786" t="s">
        <v>932</v>
      </c>
      <c r="B786" t="s">
        <v>32</v>
      </c>
      <c r="C786" t="str">
        <f>_xlfn.XLOOKUP(Sales_Pipeline[[#This Row],[Sales_Agent]],Sales_Teams[Sales_Agent],Sales_Teams[Manager])</f>
        <v>Celia Rouche</v>
      </c>
      <c r="D786" t="str">
        <f>_xlfn.XLOOKUP(Sales_Pipeline[[#This Row],[Manager]],Sales_Teams[Manager],Sales_Teams[Regional_Office])</f>
        <v>West</v>
      </c>
      <c r="E786" t="s">
        <v>61</v>
      </c>
      <c r="F786" t="s">
        <v>216</v>
      </c>
      <c r="G786" t="str">
        <f>IFERROR(_xlfn.XLOOKUP(Sales_Pipeline[[#This Row],[Account]],Accounts!$A$2:$A$86,Accounts!$F$2:$F$86),"")</f>
        <v>United States</v>
      </c>
      <c r="H786" t="s">
        <v>82</v>
      </c>
      <c r="I786" s="3">
        <v>42774</v>
      </c>
      <c r="J786" s="3">
        <v>42884</v>
      </c>
      <c r="K786" s="8" t="str">
        <f>IF(Sales_Pipeline[[#This Row],[Close_Date]]="","",TEXT(Sales_Pipeline[[#This Row],[Close_Date]],"ddd"))</f>
        <v>Mon</v>
      </c>
      <c r="L786" s="8" t="str">
        <f>IF(Sales_Pipeline[[#This Row],[Close_Date]]="","",TEXT(Sales_Pipeline[[#This Row],[Close_Date]],"mmm"))</f>
        <v>May</v>
      </c>
      <c r="M786" s="8" t="str">
        <f>IF(Sales_Pipeline[[#This Row],[Close_Date]]="","","Q"&amp;ROUNDUP(MONTH(Sales_Pipeline[[#This Row],[Close_Date]])/3,0))</f>
        <v>Q2</v>
      </c>
      <c r="N786" s="2" cm="1">
        <f t="array" ref="N786">IFERROR(_xlfn.IFS(Sales_Pipeline[[#This Row],[Deal_Stage]]="Won",_xlfn.XLOOKUP(Sales_Pipeline[[#This Row],[Product]],Products!$A$2:$A$8,Products!$C$2:$C$8),Sales_Pipeline[[#This Row],[Deal_Stage]]="Lost",_xlfn.XLOOKUP(Sales_Pipeline[[#This Row],[Product]],Products!$A$2:$A$8,Products!$C$2:$C$8)),"")</f>
        <v>55</v>
      </c>
      <c r="O786" s="2">
        <v>0</v>
      </c>
    </row>
    <row r="787" spans="1:15" x14ac:dyDescent="0.3">
      <c r="A787" t="s">
        <v>933</v>
      </c>
      <c r="B787" t="s">
        <v>32</v>
      </c>
      <c r="C787" t="str">
        <f>_xlfn.XLOOKUP(Sales_Pipeline[[#This Row],[Sales_Agent]],Sales_Teams[Sales_Agent],Sales_Teams[Manager])</f>
        <v>Celia Rouche</v>
      </c>
      <c r="D787" t="str">
        <f>_xlfn.XLOOKUP(Sales_Pipeline[[#This Row],[Manager]],Sales_Teams[Manager],Sales_Teams[Regional_Office])</f>
        <v>West</v>
      </c>
      <c r="E787" t="s">
        <v>63</v>
      </c>
      <c r="F787" t="s">
        <v>145</v>
      </c>
      <c r="G787" t="str">
        <f>IFERROR(_xlfn.XLOOKUP(Sales_Pipeline[[#This Row],[Account]],Accounts!$A$2:$A$86,Accounts!$F$2:$F$86),"")</f>
        <v>United States</v>
      </c>
      <c r="H787" t="s">
        <v>57</v>
      </c>
      <c r="I787" s="3">
        <v>42774</v>
      </c>
      <c r="J787" s="3">
        <v>42859</v>
      </c>
      <c r="K787" s="8" t="str">
        <f>IF(Sales_Pipeline[[#This Row],[Close_Date]]="","",TEXT(Sales_Pipeline[[#This Row],[Close_Date]],"ddd"))</f>
        <v>Thu</v>
      </c>
      <c r="L787" s="8" t="str">
        <f>IF(Sales_Pipeline[[#This Row],[Close_Date]]="","",TEXT(Sales_Pipeline[[#This Row],[Close_Date]],"mmm"))</f>
        <v>May</v>
      </c>
      <c r="M787" s="8" t="str">
        <f>IF(Sales_Pipeline[[#This Row],[Close_Date]]="","","Q"&amp;ROUNDUP(MONTH(Sales_Pipeline[[#This Row],[Close_Date]])/3,0))</f>
        <v>Q2</v>
      </c>
      <c r="N787" s="2" cm="1">
        <f t="array" ref="N787">IFERROR(_xlfn.IFS(Sales_Pipeline[[#This Row],[Deal_Stage]]="Won",_xlfn.XLOOKUP(Sales_Pipeline[[#This Row],[Product]],Products!$A$2:$A$8,Products!$C$2:$C$8),Sales_Pipeline[[#This Row],[Deal_Stage]]="Lost",_xlfn.XLOOKUP(Sales_Pipeline[[#This Row],[Product]],Products!$A$2:$A$8,Products!$C$2:$C$8)),"")</f>
        <v>550</v>
      </c>
      <c r="O787" s="2">
        <v>532</v>
      </c>
    </row>
    <row r="788" spans="1:15" x14ac:dyDescent="0.3">
      <c r="A788" t="s">
        <v>934</v>
      </c>
      <c r="B788" t="s">
        <v>17</v>
      </c>
      <c r="C788" t="str">
        <f>_xlfn.XLOOKUP(Sales_Pipeline[[#This Row],[Sales_Agent]],Sales_Teams[Sales_Agent],Sales_Teams[Manager])</f>
        <v>Cara Losch</v>
      </c>
      <c r="D788" t="str">
        <f>_xlfn.XLOOKUP(Sales_Pipeline[[#This Row],[Manager]],Sales_Teams[Manager],Sales_Teams[Regional_Office])</f>
        <v>East</v>
      </c>
      <c r="E788" t="s">
        <v>61</v>
      </c>
      <c r="F788" t="s">
        <v>533</v>
      </c>
      <c r="G788" t="str">
        <f>IFERROR(_xlfn.XLOOKUP(Sales_Pipeline[[#This Row],[Account]],Accounts!$A$2:$A$86,Accounts!$F$2:$F$86),"")</f>
        <v>United States</v>
      </c>
      <c r="H788" t="s">
        <v>82</v>
      </c>
      <c r="I788" s="3">
        <v>42774</v>
      </c>
      <c r="J788" s="3">
        <v>42859</v>
      </c>
      <c r="K788" s="8" t="str">
        <f>IF(Sales_Pipeline[[#This Row],[Close_Date]]="","",TEXT(Sales_Pipeline[[#This Row],[Close_Date]],"ddd"))</f>
        <v>Thu</v>
      </c>
      <c r="L788" s="8" t="str">
        <f>IF(Sales_Pipeline[[#This Row],[Close_Date]]="","",TEXT(Sales_Pipeline[[#This Row],[Close_Date]],"mmm"))</f>
        <v>May</v>
      </c>
      <c r="M788" s="8" t="str">
        <f>IF(Sales_Pipeline[[#This Row],[Close_Date]]="","","Q"&amp;ROUNDUP(MONTH(Sales_Pipeline[[#This Row],[Close_Date]])/3,0))</f>
        <v>Q2</v>
      </c>
      <c r="N788" s="2" cm="1">
        <f t="array" ref="N788">IFERROR(_xlfn.IFS(Sales_Pipeline[[#This Row],[Deal_Stage]]="Won",_xlfn.XLOOKUP(Sales_Pipeline[[#This Row],[Product]],Products!$A$2:$A$8,Products!$C$2:$C$8),Sales_Pipeline[[#This Row],[Deal_Stage]]="Lost",_xlfn.XLOOKUP(Sales_Pipeline[[#This Row],[Product]],Products!$A$2:$A$8,Products!$C$2:$C$8)),"")</f>
        <v>55</v>
      </c>
      <c r="O788" s="2">
        <v>0</v>
      </c>
    </row>
    <row r="789" spans="1:15" x14ac:dyDescent="0.3">
      <c r="A789" t="s">
        <v>935</v>
      </c>
      <c r="B789" t="s">
        <v>23</v>
      </c>
      <c r="C789" t="str">
        <f>_xlfn.XLOOKUP(Sales_Pipeline[[#This Row],[Sales_Agent]],Sales_Teams[Sales_Agent],Sales_Teams[Manager])</f>
        <v>Cara Losch</v>
      </c>
      <c r="D789" t="str">
        <f>_xlfn.XLOOKUP(Sales_Pipeline[[#This Row],[Manager]],Sales_Teams[Manager],Sales_Teams[Regional_Office])</f>
        <v>East</v>
      </c>
      <c r="E789" t="s">
        <v>76</v>
      </c>
      <c r="F789" t="s">
        <v>196</v>
      </c>
      <c r="G789" t="str">
        <f>IFERROR(_xlfn.XLOOKUP(Sales_Pipeline[[#This Row],[Account]],Accounts!$A$2:$A$86,Accounts!$F$2:$F$86),"")</f>
        <v>United States</v>
      </c>
      <c r="H789" t="s">
        <v>57</v>
      </c>
      <c r="I789" s="3">
        <v>42774</v>
      </c>
      <c r="J789" s="3">
        <v>42877</v>
      </c>
      <c r="K789" s="8" t="str">
        <f>IF(Sales_Pipeline[[#This Row],[Close_Date]]="","",TEXT(Sales_Pipeline[[#This Row],[Close_Date]],"ddd"))</f>
        <v>Mon</v>
      </c>
      <c r="L789" s="8" t="str">
        <f>IF(Sales_Pipeline[[#This Row],[Close_Date]]="","",TEXT(Sales_Pipeline[[#This Row],[Close_Date]],"mmm"))</f>
        <v>May</v>
      </c>
      <c r="M789" s="8" t="str">
        <f>IF(Sales_Pipeline[[#This Row],[Close_Date]]="","","Q"&amp;ROUNDUP(MONTH(Sales_Pipeline[[#This Row],[Close_Date]])/3,0))</f>
        <v>Q2</v>
      </c>
      <c r="N789" s="2" cm="1">
        <f t="array" ref="N789">IFERROR(_xlfn.IFS(Sales_Pipeline[[#This Row],[Deal_Stage]]="Won",_xlfn.XLOOKUP(Sales_Pipeline[[#This Row],[Product]],Products!$A$2:$A$8,Products!$C$2:$C$8),Sales_Pipeline[[#This Row],[Deal_Stage]]="Lost",_xlfn.XLOOKUP(Sales_Pipeline[[#This Row],[Product]],Products!$A$2:$A$8,Products!$C$2:$C$8)),"")</f>
        <v>3393</v>
      </c>
      <c r="O789" s="2">
        <v>3645</v>
      </c>
    </row>
    <row r="790" spans="1:15" x14ac:dyDescent="0.3">
      <c r="A790" t="s">
        <v>936</v>
      </c>
      <c r="B790" t="s">
        <v>44</v>
      </c>
      <c r="C790" t="str">
        <f>_xlfn.XLOOKUP(Sales_Pipeline[[#This Row],[Sales_Agent]],Sales_Teams[Sales_Agent],Sales_Teams[Manager])</f>
        <v>Summer Sewald</v>
      </c>
      <c r="D790" t="str">
        <f>_xlfn.XLOOKUP(Sales_Pipeline[[#This Row],[Manager]],Sales_Teams[Manager],Sales_Teams[Regional_Office])</f>
        <v>West</v>
      </c>
      <c r="E790" t="s">
        <v>8953</v>
      </c>
      <c r="F790" t="s">
        <v>177</v>
      </c>
      <c r="G790" t="str">
        <f>IFERROR(_xlfn.XLOOKUP(Sales_Pipeline[[#This Row],[Account]],Accounts!$A$2:$A$86,Accounts!$F$2:$F$86),"")</f>
        <v>United States</v>
      </c>
      <c r="H790" t="s">
        <v>82</v>
      </c>
      <c r="I790" s="3">
        <v>42774</v>
      </c>
      <c r="J790" s="3">
        <v>42865</v>
      </c>
      <c r="K790" s="8" t="str">
        <f>IF(Sales_Pipeline[[#This Row],[Close_Date]]="","",TEXT(Sales_Pipeline[[#This Row],[Close_Date]],"ddd"))</f>
        <v>Wed</v>
      </c>
      <c r="L790" s="8" t="str">
        <f>IF(Sales_Pipeline[[#This Row],[Close_Date]]="","",TEXT(Sales_Pipeline[[#This Row],[Close_Date]],"mmm"))</f>
        <v>May</v>
      </c>
      <c r="M790" s="8" t="str">
        <f>IF(Sales_Pipeline[[#This Row],[Close_Date]]="","","Q"&amp;ROUNDUP(MONTH(Sales_Pipeline[[#This Row],[Close_Date]])/3,0))</f>
        <v>Q2</v>
      </c>
      <c r="N790" s="2" cm="1">
        <f t="array" ref="N790">IFERROR(_xlfn.IFS(Sales_Pipeline[[#This Row],[Deal_Stage]]="Won",_xlfn.XLOOKUP(Sales_Pipeline[[#This Row],[Product]],Products!$A$2:$A$8,Products!$C$2:$C$8),Sales_Pipeline[[#This Row],[Deal_Stage]]="Lost",_xlfn.XLOOKUP(Sales_Pipeline[[#This Row],[Product]],Products!$A$2:$A$8,Products!$C$2:$C$8)),"")</f>
        <v>4821</v>
      </c>
      <c r="O790" s="2">
        <v>0</v>
      </c>
    </row>
    <row r="791" spans="1:15" x14ac:dyDescent="0.3">
      <c r="A791" t="s">
        <v>937</v>
      </c>
      <c r="B791" t="s">
        <v>3</v>
      </c>
      <c r="C791" t="str">
        <f>_xlfn.XLOOKUP(Sales_Pipeline[[#This Row],[Sales_Agent]],Sales_Teams[Sales_Agent],Sales_Teams[Manager])</f>
        <v>Dustin Brinkmann</v>
      </c>
      <c r="D791" t="str">
        <f>_xlfn.XLOOKUP(Sales_Pipeline[[#This Row],[Manager]],Sales_Teams[Manager],Sales_Teams[Regional_Office])</f>
        <v>Central</v>
      </c>
      <c r="E791" t="s">
        <v>84</v>
      </c>
      <c r="F791" t="s">
        <v>132</v>
      </c>
      <c r="G791" t="str">
        <f>IFERROR(_xlfn.XLOOKUP(Sales_Pipeline[[#This Row],[Account]],Accounts!$A$2:$A$86,Accounts!$F$2:$F$86),"")</f>
        <v>United States</v>
      </c>
      <c r="H791" t="s">
        <v>57</v>
      </c>
      <c r="I791" s="3">
        <v>42775</v>
      </c>
      <c r="J791" s="3">
        <v>42795</v>
      </c>
      <c r="K791" s="8" t="str">
        <f>IF(Sales_Pipeline[[#This Row],[Close_Date]]="","",TEXT(Sales_Pipeline[[#This Row],[Close_Date]],"ddd"))</f>
        <v>Wed</v>
      </c>
      <c r="L791" s="8" t="str">
        <f>IF(Sales_Pipeline[[#This Row],[Close_Date]]="","",TEXT(Sales_Pipeline[[#This Row],[Close_Date]],"mmm"))</f>
        <v>Mar</v>
      </c>
      <c r="M791" s="8" t="str">
        <f>IF(Sales_Pipeline[[#This Row],[Close_Date]]="","","Q"&amp;ROUNDUP(MONTH(Sales_Pipeline[[#This Row],[Close_Date]])/3,0))</f>
        <v>Q1</v>
      </c>
      <c r="N791" s="2" cm="1">
        <f t="array" ref="N791">IFERROR(_xlfn.IFS(Sales_Pipeline[[#This Row],[Deal_Stage]]="Won",_xlfn.XLOOKUP(Sales_Pipeline[[#This Row],[Product]],Products!$A$2:$A$8,Products!$C$2:$C$8),Sales_Pipeline[[#This Row],[Deal_Stage]]="Lost",_xlfn.XLOOKUP(Sales_Pipeline[[#This Row],[Product]],Products!$A$2:$A$8,Products!$C$2:$C$8)),"")</f>
        <v>5482</v>
      </c>
      <c r="O791" s="2">
        <v>4760</v>
      </c>
    </row>
    <row r="792" spans="1:15" x14ac:dyDescent="0.3">
      <c r="A792" t="s">
        <v>938</v>
      </c>
      <c r="B792" t="s">
        <v>20</v>
      </c>
      <c r="C792" t="str">
        <f>_xlfn.XLOOKUP(Sales_Pipeline[[#This Row],[Sales_Agent]],Sales_Teams[Sales_Agent],Sales_Teams[Manager])</f>
        <v>Cara Losch</v>
      </c>
      <c r="D792" t="str">
        <f>_xlfn.XLOOKUP(Sales_Pipeline[[#This Row],[Manager]],Sales_Teams[Manager],Sales_Teams[Regional_Office])</f>
        <v>East</v>
      </c>
      <c r="E792" t="s">
        <v>63</v>
      </c>
      <c r="F792" t="s">
        <v>220</v>
      </c>
      <c r="G792" t="str">
        <f>IFERROR(_xlfn.XLOOKUP(Sales_Pipeline[[#This Row],[Account]],Accounts!$A$2:$A$86,Accounts!$F$2:$F$86),"")</f>
        <v>United States</v>
      </c>
      <c r="H792" t="s">
        <v>57</v>
      </c>
      <c r="I792" s="3">
        <v>42775</v>
      </c>
      <c r="J792" s="3">
        <v>42880</v>
      </c>
      <c r="K792" s="8" t="str">
        <f>IF(Sales_Pipeline[[#This Row],[Close_Date]]="","",TEXT(Sales_Pipeline[[#This Row],[Close_Date]],"ddd"))</f>
        <v>Thu</v>
      </c>
      <c r="L792" s="8" t="str">
        <f>IF(Sales_Pipeline[[#This Row],[Close_Date]]="","",TEXT(Sales_Pipeline[[#This Row],[Close_Date]],"mmm"))</f>
        <v>May</v>
      </c>
      <c r="M792" s="8" t="str">
        <f>IF(Sales_Pipeline[[#This Row],[Close_Date]]="","","Q"&amp;ROUNDUP(MONTH(Sales_Pipeline[[#This Row],[Close_Date]])/3,0))</f>
        <v>Q2</v>
      </c>
      <c r="N792" s="2" cm="1">
        <f t="array" ref="N792">IFERROR(_xlfn.IFS(Sales_Pipeline[[#This Row],[Deal_Stage]]="Won",_xlfn.XLOOKUP(Sales_Pipeline[[#This Row],[Product]],Products!$A$2:$A$8,Products!$C$2:$C$8),Sales_Pipeline[[#This Row],[Deal_Stage]]="Lost",_xlfn.XLOOKUP(Sales_Pipeline[[#This Row],[Product]],Products!$A$2:$A$8,Products!$C$2:$C$8)),"")</f>
        <v>550</v>
      </c>
      <c r="O792" s="2">
        <v>603</v>
      </c>
    </row>
    <row r="793" spans="1:15" x14ac:dyDescent="0.3">
      <c r="A793" t="s">
        <v>939</v>
      </c>
      <c r="B793" t="s">
        <v>25</v>
      </c>
      <c r="C793" t="str">
        <f>_xlfn.XLOOKUP(Sales_Pipeline[[#This Row],[Sales_Agent]],Sales_Teams[Sales_Agent],Sales_Teams[Manager])</f>
        <v>Rocco Neubert</v>
      </c>
      <c r="D793" t="str">
        <f>_xlfn.XLOOKUP(Sales_Pipeline[[#This Row],[Manager]],Sales_Teams[Manager],Sales_Teams[Regional_Office])</f>
        <v>East</v>
      </c>
      <c r="E793" t="s">
        <v>63</v>
      </c>
      <c r="F793" t="s">
        <v>182</v>
      </c>
      <c r="G793" t="str">
        <f>IFERROR(_xlfn.XLOOKUP(Sales_Pipeline[[#This Row],[Account]],Accounts!$A$2:$A$86,Accounts!$F$2:$F$86),"")</f>
        <v>United States</v>
      </c>
      <c r="H793" t="s">
        <v>82</v>
      </c>
      <c r="I793" s="3">
        <v>42775</v>
      </c>
      <c r="J793" s="3">
        <v>42877</v>
      </c>
      <c r="K793" s="8" t="str">
        <f>IF(Sales_Pipeline[[#This Row],[Close_Date]]="","",TEXT(Sales_Pipeline[[#This Row],[Close_Date]],"ddd"))</f>
        <v>Mon</v>
      </c>
      <c r="L793" s="8" t="str">
        <f>IF(Sales_Pipeline[[#This Row],[Close_Date]]="","",TEXT(Sales_Pipeline[[#This Row],[Close_Date]],"mmm"))</f>
        <v>May</v>
      </c>
      <c r="M793" s="8" t="str">
        <f>IF(Sales_Pipeline[[#This Row],[Close_Date]]="","","Q"&amp;ROUNDUP(MONTH(Sales_Pipeline[[#This Row],[Close_Date]])/3,0))</f>
        <v>Q2</v>
      </c>
      <c r="N793" s="2" cm="1">
        <f t="array" ref="N793">IFERROR(_xlfn.IFS(Sales_Pipeline[[#This Row],[Deal_Stage]]="Won",_xlfn.XLOOKUP(Sales_Pipeline[[#This Row],[Product]],Products!$A$2:$A$8,Products!$C$2:$C$8),Sales_Pipeline[[#This Row],[Deal_Stage]]="Lost",_xlfn.XLOOKUP(Sales_Pipeline[[#This Row],[Product]],Products!$A$2:$A$8,Products!$C$2:$C$8)),"")</f>
        <v>550</v>
      </c>
      <c r="O793" s="2">
        <v>0</v>
      </c>
    </row>
    <row r="794" spans="1:15" x14ac:dyDescent="0.3">
      <c r="A794" t="s">
        <v>940</v>
      </c>
      <c r="B794" t="s">
        <v>25</v>
      </c>
      <c r="C794" t="str">
        <f>_xlfn.XLOOKUP(Sales_Pipeline[[#This Row],[Sales_Agent]],Sales_Teams[Sales_Agent],Sales_Teams[Manager])</f>
        <v>Rocco Neubert</v>
      </c>
      <c r="D794" t="str">
        <f>_xlfn.XLOOKUP(Sales_Pipeline[[#This Row],[Manager]],Sales_Teams[Manager],Sales_Teams[Regional_Office])</f>
        <v>East</v>
      </c>
      <c r="E794" t="s">
        <v>76</v>
      </c>
      <c r="F794" t="s">
        <v>293</v>
      </c>
      <c r="G794" t="str">
        <f>IFERROR(_xlfn.XLOOKUP(Sales_Pipeline[[#This Row],[Account]],Accounts!$A$2:$A$86,Accounts!$F$2:$F$86),"")</f>
        <v>United States</v>
      </c>
      <c r="H794" t="s">
        <v>57</v>
      </c>
      <c r="I794" s="3">
        <v>42775</v>
      </c>
      <c r="J794" s="3">
        <v>42796</v>
      </c>
      <c r="K794" s="8" t="str">
        <f>IF(Sales_Pipeline[[#This Row],[Close_Date]]="","",TEXT(Sales_Pipeline[[#This Row],[Close_Date]],"ddd"))</f>
        <v>Thu</v>
      </c>
      <c r="L794" s="8" t="str">
        <f>IF(Sales_Pipeline[[#This Row],[Close_Date]]="","",TEXT(Sales_Pipeline[[#This Row],[Close_Date]],"mmm"))</f>
        <v>Mar</v>
      </c>
      <c r="M794" s="8" t="str">
        <f>IF(Sales_Pipeline[[#This Row],[Close_Date]]="","","Q"&amp;ROUNDUP(MONTH(Sales_Pipeline[[#This Row],[Close_Date]])/3,0))</f>
        <v>Q1</v>
      </c>
      <c r="N794" s="2" cm="1">
        <f t="array" ref="N794">IFERROR(_xlfn.IFS(Sales_Pipeline[[#This Row],[Deal_Stage]]="Won",_xlfn.XLOOKUP(Sales_Pipeline[[#This Row],[Product]],Products!$A$2:$A$8,Products!$C$2:$C$8),Sales_Pipeline[[#This Row],[Deal_Stage]]="Lost",_xlfn.XLOOKUP(Sales_Pipeline[[#This Row],[Product]],Products!$A$2:$A$8,Products!$C$2:$C$8)),"")</f>
        <v>3393</v>
      </c>
      <c r="O794" s="2">
        <v>3249</v>
      </c>
    </row>
    <row r="795" spans="1:15" x14ac:dyDescent="0.3">
      <c r="A795" t="s">
        <v>941</v>
      </c>
      <c r="B795" t="s">
        <v>15</v>
      </c>
      <c r="C795" t="str">
        <f>_xlfn.XLOOKUP(Sales_Pipeline[[#This Row],[Sales_Agent]],Sales_Teams[Sales_Agent],Sales_Teams[Manager])</f>
        <v>Melvin Marxen</v>
      </c>
      <c r="D795" t="str">
        <f>_xlfn.XLOOKUP(Sales_Pipeline[[#This Row],[Manager]],Sales_Teams[Manager],Sales_Teams[Regional_Office])</f>
        <v>Central</v>
      </c>
      <c r="E795" t="s">
        <v>8953</v>
      </c>
      <c r="F795" t="s">
        <v>214</v>
      </c>
      <c r="G795" t="str">
        <f>IFERROR(_xlfn.XLOOKUP(Sales_Pipeline[[#This Row],[Account]],Accounts!$A$2:$A$86,Accounts!$F$2:$F$86),"")</f>
        <v>United States</v>
      </c>
      <c r="H795" t="s">
        <v>82</v>
      </c>
      <c r="I795" s="3">
        <v>42775</v>
      </c>
      <c r="J795" s="3">
        <v>42811</v>
      </c>
      <c r="K795" s="8" t="str">
        <f>IF(Sales_Pipeline[[#This Row],[Close_Date]]="","",TEXT(Sales_Pipeline[[#This Row],[Close_Date]],"ddd"))</f>
        <v>Fri</v>
      </c>
      <c r="L795" s="8" t="str">
        <f>IF(Sales_Pipeline[[#This Row],[Close_Date]]="","",TEXT(Sales_Pipeline[[#This Row],[Close_Date]],"mmm"))</f>
        <v>Mar</v>
      </c>
      <c r="M795" s="8" t="str">
        <f>IF(Sales_Pipeline[[#This Row],[Close_Date]]="","","Q"&amp;ROUNDUP(MONTH(Sales_Pipeline[[#This Row],[Close_Date]])/3,0))</f>
        <v>Q1</v>
      </c>
      <c r="N795" s="2" cm="1">
        <f t="array" ref="N795">IFERROR(_xlfn.IFS(Sales_Pipeline[[#This Row],[Deal_Stage]]="Won",_xlfn.XLOOKUP(Sales_Pipeline[[#This Row],[Product]],Products!$A$2:$A$8,Products!$C$2:$C$8),Sales_Pipeline[[#This Row],[Deal_Stage]]="Lost",_xlfn.XLOOKUP(Sales_Pipeline[[#This Row],[Product]],Products!$A$2:$A$8,Products!$C$2:$C$8)),"")</f>
        <v>4821</v>
      </c>
      <c r="O795" s="2">
        <v>0</v>
      </c>
    </row>
    <row r="796" spans="1:15" x14ac:dyDescent="0.3">
      <c r="A796" t="s">
        <v>942</v>
      </c>
      <c r="B796" t="s">
        <v>15</v>
      </c>
      <c r="C796" t="str">
        <f>_xlfn.XLOOKUP(Sales_Pipeline[[#This Row],[Sales_Agent]],Sales_Teams[Sales_Agent],Sales_Teams[Manager])</f>
        <v>Melvin Marxen</v>
      </c>
      <c r="D796" t="str">
        <f>_xlfn.XLOOKUP(Sales_Pipeline[[#This Row],[Manager]],Sales_Teams[Manager],Sales_Teams[Regional_Office])</f>
        <v>Central</v>
      </c>
      <c r="E796" t="s">
        <v>8953</v>
      </c>
      <c r="F796" t="s">
        <v>204</v>
      </c>
      <c r="G796" t="str">
        <f>IFERROR(_xlfn.XLOOKUP(Sales_Pipeline[[#This Row],[Account]],Accounts!$A$2:$A$86,Accounts!$F$2:$F$86),"")</f>
        <v>United States</v>
      </c>
      <c r="H796" t="s">
        <v>82</v>
      </c>
      <c r="I796" s="3">
        <v>42775</v>
      </c>
      <c r="J796" s="3">
        <v>42873</v>
      </c>
      <c r="K796" s="8" t="str">
        <f>IF(Sales_Pipeline[[#This Row],[Close_Date]]="","",TEXT(Sales_Pipeline[[#This Row],[Close_Date]],"ddd"))</f>
        <v>Thu</v>
      </c>
      <c r="L796" s="8" t="str">
        <f>IF(Sales_Pipeline[[#This Row],[Close_Date]]="","",TEXT(Sales_Pipeline[[#This Row],[Close_Date]],"mmm"))</f>
        <v>May</v>
      </c>
      <c r="M796" s="8" t="str">
        <f>IF(Sales_Pipeline[[#This Row],[Close_Date]]="","","Q"&amp;ROUNDUP(MONTH(Sales_Pipeline[[#This Row],[Close_Date]])/3,0))</f>
        <v>Q2</v>
      </c>
      <c r="N796" s="2" cm="1">
        <f t="array" ref="N796">IFERROR(_xlfn.IFS(Sales_Pipeline[[#This Row],[Deal_Stage]]="Won",_xlfn.XLOOKUP(Sales_Pipeline[[#This Row],[Product]],Products!$A$2:$A$8,Products!$C$2:$C$8),Sales_Pipeline[[#This Row],[Deal_Stage]]="Lost",_xlfn.XLOOKUP(Sales_Pipeline[[#This Row],[Product]],Products!$A$2:$A$8,Products!$C$2:$C$8)),"")</f>
        <v>4821</v>
      </c>
      <c r="O796" s="2">
        <v>0</v>
      </c>
    </row>
    <row r="797" spans="1:15" x14ac:dyDescent="0.3">
      <c r="A797" t="s">
        <v>943</v>
      </c>
      <c r="B797" t="s">
        <v>15</v>
      </c>
      <c r="C797" t="str">
        <f>_xlfn.XLOOKUP(Sales_Pipeline[[#This Row],[Sales_Agent]],Sales_Teams[Sales_Agent],Sales_Teams[Manager])</f>
        <v>Melvin Marxen</v>
      </c>
      <c r="D797" t="str">
        <f>_xlfn.XLOOKUP(Sales_Pipeline[[#This Row],[Manager]],Sales_Teams[Manager],Sales_Teams[Regional_Office])</f>
        <v>Central</v>
      </c>
      <c r="E797" t="s">
        <v>8953</v>
      </c>
      <c r="F797" t="s">
        <v>74</v>
      </c>
      <c r="G797" t="str">
        <f>IFERROR(_xlfn.XLOOKUP(Sales_Pipeline[[#This Row],[Account]],Accounts!$A$2:$A$86,Accounts!$F$2:$F$86),"")</f>
        <v>United States</v>
      </c>
      <c r="H797" t="s">
        <v>82</v>
      </c>
      <c r="I797" s="3">
        <v>42775</v>
      </c>
      <c r="J797" s="3">
        <v>42864</v>
      </c>
      <c r="K797" s="8" t="str">
        <f>IF(Sales_Pipeline[[#This Row],[Close_Date]]="","",TEXT(Sales_Pipeline[[#This Row],[Close_Date]],"ddd"))</f>
        <v>Tue</v>
      </c>
      <c r="L797" s="8" t="str">
        <f>IF(Sales_Pipeline[[#This Row],[Close_Date]]="","",TEXT(Sales_Pipeline[[#This Row],[Close_Date]],"mmm"))</f>
        <v>May</v>
      </c>
      <c r="M797" s="8" t="str">
        <f>IF(Sales_Pipeline[[#This Row],[Close_Date]]="","","Q"&amp;ROUNDUP(MONTH(Sales_Pipeline[[#This Row],[Close_Date]])/3,0))</f>
        <v>Q2</v>
      </c>
      <c r="N797" s="2" cm="1">
        <f t="array" ref="N797">IFERROR(_xlfn.IFS(Sales_Pipeline[[#This Row],[Deal_Stage]]="Won",_xlfn.XLOOKUP(Sales_Pipeline[[#This Row],[Product]],Products!$A$2:$A$8,Products!$C$2:$C$8),Sales_Pipeline[[#This Row],[Deal_Stage]]="Lost",_xlfn.XLOOKUP(Sales_Pipeline[[#This Row],[Product]],Products!$A$2:$A$8,Products!$C$2:$C$8)),"")</f>
        <v>4821</v>
      </c>
      <c r="O797" s="2">
        <v>0</v>
      </c>
    </row>
    <row r="798" spans="1:15" x14ac:dyDescent="0.3">
      <c r="A798" t="s">
        <v>944</v>
      </c>
      <c r="B798" t="s">
        <v>28</v>
      </c>
      <c r="C798" t="str">
        <f>_xlfn.XLOOKUP(Sales_Pipeline[[#This Row],[Sales_Agent]],Sales_Teams[Sales_Agent],Sales_Teams[Manager])</f>
        <v>Rocco Neubert</v>
      </c>
      <c r="D798" t="str">
        <f>_xlfn.XLOOKUP(Sales_Pipeline[[#This Row],[Manager]],Sales_Teams[Manager],Sales_Teams[Regional_Office])</f>
        <v>East</v>
      </c>
      <c r="E798" t="s">
        <v>84</v>
      </c>
      <c r="F798" t="s">
        <v>123</v>
      </c>
      <c r="G798" t="str">
        <f>IFERROR(_xlfn.XLOOKUP(Sales_Pipeline[[#This Row],[Account]],Accounts!$A$2:$A$86,Accounts!$F$2:$F$86),"")</f>
        <v>United States</v>
      </c>
      <c r="H798" t="s">
        <v>57</v>
      </c>
      <c r="I798" s="3">
        <v>42775</v>
      </c>
      <c r="J798" s="3">
        <v>42897</v>
      </c>
      <c r="K798" s="8" t="str">
        <f>IF(Sales_Pipeline[[#This Row],[Close_Date]]="","",TEXT(Sales_Pipeline[[#This Row],[Close_Date]],"ddd"))</f>
        <v>Sun</v>
      </c>
      <c r="L798" s="8" t="str">
        <f>IF(Sales_Pipeline[[#This Row],[Close_Date]]="","",TEXT(Sales_Pipeline[[#This Row],[Close_Date]],"mmm"))</f>
        <v>Jun</v>
      </c>
      <c r="M798" s="8" t="str">
        <f>IF(Sales_Pipeline[[#This Row],[Close_Date]]="","","Q"&amp;ROUNDUP(MONTH(Sales_Pipeline[[#This Row],[Close_Date]])/3,0))</f>
        <v>Q2</v>
      </c>
      <c r="N798" s="2" cm="1">
        <f t="array" ref="N798">IFERROR(_xlfn.IFS(Sales_Pipeline[[#This Row],[Deal_Stage]]="Won",_xlfn.XLOOKUP(Sales_Pipeline[[#This Row],[Product]],Products!$A$2:$A$8,Products!$C$2:$C$8),Sales_Pipeline[[#This Row],[Deal_Stage]]="Lost",_xlfn.XLOOKUP(Sales_Pipeline[[#This Row],[Product]],Products!$A$2:$A$8,Products!$C$2:$C$8)),"")</f>
        <v>5482</v>
      </c>
      <c r="O798" s="2">
        <v>5724</v>
      </c>
    </row>
    <row r="799" spans="1:15" x14ac:dyDescent="0.3">
      <c r="A799" t="s">
        <v>945</v>
      </c>
      <c r="B799" t="s">
        <v>36</v>
      </c>
      <c r="C799" t="str">
        <f>_xlfn.XLOOKUP(Sales_Pipeline[[#This Row],[Sales_Agent]],Sales_Teams[Sales_Agent],Sales_Teams[Manager])</f>
        <v>Celia Rouche</v>
      </c>
      <c r="D799" t="str">
        <f>_xlfn.XLOOKUP(Sales_Pipeline[[#This Row],[Manager]],Sales_Teams[Manager],Sales_Teams[Regional_Office])</f>
        <v>West</v>
      </c>
      <c r="E799" t="s">
        <v>55</v>
      </c>
      <c r="F799" t="s">
        <v>413</v>
      </c>
      <c r="G799" t="str">
        <f>IFERROR(_xlfn.XLOOKUP(Sales_Pipeline[[#This Row],[Account]],Accounts!$A$2:$A$86,Accounts!$F$2:$F$86),"")</f>
        <v>United States</v>
      </c>
      <c r="H799" t="s">
        <v>82</v>
      </c>
      <c r="I799" s="3">
        <v>42775</v>
      </c>
      <c r="J799" s="3">
        <v>42857</v>
      </c>
      <c r="K799" s="8" t="str">
        <f>IF(Sales_Pipeline[[#This Row],[Close_Date]]="","",TEXT(Sales_Pipeline[[#This Row],[Close_Date]],"ddd"))</f>
        <v>Tue</v>
      </c>
      <c r="L799" s="8" t="str">
        <f>IF(Sales_Pipeline[[#This Row],[Close_Date]]="","",TEXT(Sales_Pipeline[[#This Row],[Close_Date]],"mmm"))</f>
        <v>May</v>
      </c>
      <c r="M799" s="8" t="str">
        <f>IF(Sales_Pipeline[[#This Row],[Close_Date]]="","","Q"&amp;ROUNDUP(MONTH(Sales_Pipeline[[#This Row],[Close_Date]])/3,0))</f>
        <v>Q2</v>
      </c>
      <c r="N799" s="2" cm="1">
        <f t="array" ref="N799">IFERROR(_xlfn.IFS(Sales_Pipeline[[#This Row],[Deal_Stage]]="Won",_xlfn.XLOOKUP(Sales_Pipeline[[#This Row],[Product]],Products!$A$2:$A$8,Products!$C$2:$C$8),Sales_Pipeline[[#This Row],[Deal_Stage]]="Lost",_xlfn.XLOOKUP(Sales_Pipeline[[#This Row],[Product]],Products!$A$2:$A$8,Products!$C$2:$C$8)),"")</f>
        <v>1096</v>
      </c>
      <c r="O799" s="2">
        <v>0</v>
      </c>
    </row>
    <row r="800" spans="1:15" x14ac:dyDescent="0.3">
      <c r="A800" t="s">
        <v>946</v>
      </c>
      <c r="B800" t="s">
        <v>36</v>
      </c>
      <c r="C800" t="str">
        <f>_xlfn.XLOOKUP(Sales_Pipeline[[#This Row],[Sales_Agent]],Sales_Teams[Sales_Agent],Sales_Teams[Manager])</f>
        <v>Celia Rouche</v>
      </c>
      <c r="D800" t="str">
        <f>_xlfn.XLOOKUP(Sales_Pipeline[[#This Row],[Manager]],Sales_Teams[Manager],Sales_Teams[Regional_Office])</f>
        <v>West</v>
      </c>
      <c r="E800" t="s">
        <v>55</v>
      </c>
      <c r="F800" t="s">
        <v>145</v>
      </c>
      <c r="G800" t="str">
        <f>IFERROR(_xlfn.XLOOKUP(Sales_Pipeline[[#This Row],[Account]],Accounts!$A$2:$A$86,Accounts!$F$2:$F$86),"")</f>
        <v>United States</v>
      </c>
      <c r="H800" t="s">
        <v>82</v>
      </c>
      <c r="I800" s="3">
        <v>42775</v>
      </c>
      <c r="J800" s="3">
        <v>42866</v>
      </c>
      <c r="K800" s="8" t="str">
        <f>IF(Sales_Pipeline[[#This Row],[Close_Date]]="","",TEXT(Sales_Pipeline[[#This Row],[Close_Date]],"ddd"))</f>
        <v>Thu</v>
      </c>
      <c r="L800" s="8" t="str">
        <f>IF(Sales_Pipeline[[#This Row],[Close_Date]]="","",TEXT(Sales_Pipeline[[#This Row],[Close_Date]],"mmm"))</f>
        <v>May</v>
      </c>
      <c r="M800" s="8" t="str">
        <f>IF(Sales_Pipeline[[#This Row],[Close_Date]]="","","Q"&amp;ROUNDUP(MONTH(Sales_Pipeline[[#This Row],[Close_Date]])/3,0))</f>
        <v>Q2</v>
      </c>
      <c r="N800" s="2" cm="1">
        <f t="array" ref="N800">IFERROR(_xlfn.IFS(Sales_Pipeline[[#This Row],[Deal_Stage]]="Won",_xlfn.XLOOKUP(Sales_Pipeline[[#This Row],[Product]],Products!$A$2:$A$8,Products!$C$2:$C$8),Sales_Pipeline[[#This Row],[Deal_Stage]]="Lost",_xlfn.XLOOKUP(Sales_Pipeline[[#This Row],[Product]],Products!$A$2:$A$8,Products!$C$2:$C$8)),"")</f>
        <v>1096</v>
      </c>
      <c r="O800" s="2">
        <v>0</v>
      </c>
    </row>
    <row r="801" spans="1:15" x14ac:dyDescent="0.3">
      <c r="A801" t="s">
        <v>947</v>
      </c>
      <c r="B801" t="s">
        <v>42</v>
      </c>
      <c r="C801" t="str">
        <f>_xlfn.XLOOKUP(Sales_Pipeline[[#This Row],[Sales_Agent]],Sales_Teams[Sales_Agent],Sales_Teams[Manager])</f>
        <v>Summer Sewald</v>
      </c>
      <c r="D801" t="str">
        <f>_xlfn.XLOOKUP(Sales_Pipeline[[#This Row],[Manager]],Sales_Teams[Manager],Sales_Teams[Regional_Office])</f>
        <v>West</v>
      </c>
      <c r="E801" t="s">
        <v>63</v>
      </c>
      <c r="F801" t="s">
        <v>211</v>
      </c>
      <c r="G801" t="str">
        <f>IFERROR(_xlfn.XLOOKUP(Sales_Pipeline[[#This Row],[Account]],Accounts!$A$2:$A$86,Accounts!$F$2:$F$86),"")</f>
        <v>United States</v>
      </c>
      <c r="H801" t="s">
        <v>57</v>
      </c>
      <c r="I801" s="3">
        <v>42775</v>
      </c>
      <c r="J801" s="3">
        <v>42857</v>
      </c>
      <c r="K801" s="8" t="str">
        <f>IF(Sales_Pipeline[[#This Row],[Close_Date]]="","",TEXT(Sales_Pipeline[[#This Row],[Close_Date]],"ddd"))</f>
        <v>Tue</v>
      </c>
      <c r="L801" s="8" t="str">
        <f>IF(Sales_Pipeline[[#This Row],[Close_Date]]="","",TEXT(Sales_Pipeline[[#This Row],[Close_Date]],"mmm"))</f>
        <v>May</v>
      </c>
      <c r="M801" s="8" t="str">
        <f>IF(Sales_Pipeline[[#This Row],[Close_Date]]="","","Q"&amp;ROUNDUP(MONTH(Sales_Pipeline[[#This Row],[Close_Date]])/3,0))</f>
        <v>Q2</v>
      </c>
      <c r="N801" s="2" cm="1">
        <f t="array" ref="N801">IFERROR(_xlfn.IFS(Sales_Pipeline[[#This Row],[Deal_Stage]]="Won",_xlfn.XLOOKUP(Sales_Pipeline[[#This Row],[Product]],Products!$A$2:$A$8,Products!$C$2:$C$8),Sales_Pipeline[[#This Row],[Deal_Stage]]="Lost",_xlfn.XLOOKUP(Sales_Pipeline[[#This Row],[Product]],Products!$A$2:$A$8,Products!$C$2:$C$8)),"")</f>
        <v>550</v>
      </c>
      <c r="O801" s="2">
        <v>516</v>
      </c>
    </row>
    <row r="802" spans="1:15" x14ac:dyDescent="0.3">
      <c r="A802" t="s">
        <v>948</v>
      </c>
      <c r="B802" t="s">
        <v>12</v>
      </c>
      <c r="C802" t="str">
        <f>_xlfn.XLOOKUP(Sales_Pipeline[[#This Row],[Sales_Agent]],Sales_Teams[Sales_Agent],Sales_Teams[Manager])</f>
        <v>Melvin Marxen</v>
      </c>
      <c r="D802" t="str">
        <f>_xlfn.XLOOKUP(Sales_Pipeline[[#This Row],[Manager]],Sales_Teams[Manager],Sales_Teams[Regional_Office])</f>
        <v>Central</v>
      </c>
      <c r="E802" t="s">
        <v>55</v>
      </c>
      <c r="F802" t="s">
        <v>169</v>
      </c>
      <c r="G802" t="str">
        <f>IFERROR(_xlfn.XLOOKUP(Sales_Pipeline[[#This Row],[Account]],Accounts!$A$2:$A$86,Accounts!$F$2:$F$86),"")</f>
        <v>Panama</v>
      </c>
      <c r="H802" t="s">
        <v>57</v>
      </c>
      <c r="I802" s="3">
        <v>42775</v>
      </c>
      <c r="J802" s="3">
        <v>42882</v>
      </c>
      <c r="K802" s="8" t="str">
        <f>IF(Sales_Pipeline[[#This Row],[Close_Date]]="","",TEXT(Sales_Pipeline[[#This Row],[Close_Date]],"ddd"))</f>
        <v>Sat</v>
      </c>
      <c r="L802" s="8" t="str">
        <f>IF(Sales_Pipeline[[#This Row],[Close_Date]]="","",TEXT(Sales_Pipeline[[#This Row],[Close_Date]],"mmm"))</f>
        <v>May</v>
      </c>
      <c r="M802" s="8" t="str">
        <f>IF(Sales_Pipeline[[#This Row],[Close_Date]]="","","Q"&amp;ROUNDUP(MONTH(Sales_Pipeline[[#This Row],[Close_Date]])/3,0))</f>
        <v>Q2</v>
      </c>
      <c r="N802" s="2" cm="1">
        <f t="array" ref="N802">IFERROR(_xlfn.IFS(Sales_Pipeline[[#This Row],[Deal_Stage]]="Won",_xlfn.XLOOKUP(Sales_Pipeline[[#This Row],[Product]],Products!$A$2:$A$8,Products!$C$2:$C$8),Sales_Pipeline[[#This Row],[Deal_Stage]]="Lost",_xlfn.XLOOKUP(Sales_Pipeline[[#This Row],[Product]],Products!$A$2:$A$8,Products!$C$2:$C$8)),"")</f>
        <v>1096</v>
      </c>
      <c r="O802" s="2">
        <v>1050</v>
      </c>
    </row>
    <row r="803" spans="1:15" x14ac:dyDescent="0.3">
      <c r="A803" t="s">
        <v>949</v>
      </c>
      <c r="B803" t="s">
        <v>45</v>
      </c>
      <c r="C803" t="str">
        <f>_xlfn.XLOOKUP(Sales_Pipeline[[#This Row],[Sales_Agent]],Sales_Teams[Sales_Agent],Sales_Teams[Manager])</f>
        <v>Summer Sewald</v>
      </c>
      <c r="D803" t="str">
        <f>_xlfn.XLOOKUP(Sales_Pipeline[[#This Row],[Manager]],Sales_Teams[Manager],Sales_Teams[Regional_Office])</f>
        <v>West</v>
      </c>
      <c r="E803" t="s">
        <v>84</v>
      </c>
      <c r="F803" t="s">
        <v>145</v>
      </c>
      <c r="G803" t="str">
        <f>IFERROR(_xlfn.XLOOKUP(Sales_Pipeline[[#This Row],[Account]],Accounts!$A$2:$A$86,Accounts!$F$2:$F$86),"")</f>
        <v>United States</v>
      </c>
      <c r="H803" t="s">
        <v>57</v>
      </c>
      <c r="I803" s="3">
        <v>42775</v>
      </c>
      <c r="J803" s="3">
        <v>42878</v>
      </c>
      <c r="K803" s="8" t="str">
        <f>IF(Sales_Pipeline[[#This Row],[Close_Date]]="","",TEXT(Sales_Pipeline[[#This Row],[Close_Date]],"ddd"))</f>
        <v>Tue</v>
      </c>
      <c r="L803" s="8" t="str">
        <f>IF(Sales_Pipeline[[#This Row],[Close_Date]]="","",TEXT(Sales_Pipeline[[#This Row],[Close_Date]],"mmm"))</f>
        <v>May</v>
      </c>
      <c r="M803" s="8" t="str">
        <f>IF(Sales_Pipeline[[#This Row],[Close_Date]]="","","Q"&amp;ROUNDUP(MONTH(Sales_Pipeline[[#This Row],[Close_Date]])/3,0))</f>
        <v>Q2</v>
      </c>
      <c r="N803" s="2" cm="1">
        <f t="array" ref="N803">IFERROR(_xlfn.IFS(Sales_Pipeline[[#This Row],[Deal_Stage]]="Won",_xlfn.XLOOKUP(Sales_Pipeline[[#This Row],[Product]],Products!$A$2:$A$8,Products!$C$2:$C$8),Sales_Pipeline[[#This Row],[Deal_Stage]]="Lost",_xlfn.XLOOKUP(Sales_Pipeline[[#This Row],[Product]],Products!$A$2:$A$8,Products!$C$2:$C$8)),"")</f>
        <v>5482</v>
      </c>
      <c r="O803" s="2">
        <v>4519</v>
      </c>
    </row>
    <row r="804" spans="1:15" x14ac:dyDescent="0.3">
      <c r="A804" t="s">
        <v>950</v>
      </c>
      <c r="B804" t="s">
        <v>14</v>
      </c>
      <c r="C804" t="str">
        <f>_xlfn.XLOOKUP(Sales_Pipeline[[#This Row],[Sales_Agent]],Sales_Teams[Sales_Agent],Sales_Teams[Manager])</f>
        <v>Melvin Marxen</v>
      </c>
      <c r="D804" t="str">
        <f>_xlfn.XLOOKUP(Sales_Pipeline[[#This Row],[Manager]],Sales_Teams[Manager],Sales_Teams[Regional_Office])</f>
        <v>Central</v>
      </c>
      <c r="E804" t="s">
        <v>63</v>
      </c>
      <c r="F804" t="s">
        <v>155</v>
      </c>
      <c r="G804" t="str">
        <f>IFERROR(_xlfn.XLOOKUP(Sales_Pipeline[[#This Row],[Account]],Accounts!$A$2:$A$86,Accounts!$F$2:$F$86),"")</f>
        <v>United States</v>
      </c>
      <c r="H804" t="s">
        <v>82</v>
      </c>
      <c r="I804" s="3">
        <v>42775</v>
      </c>
      <c r="J804" s="3">
        <v>42880</v>
      </c>
      <c r="K804" s="8" t="str">
        <f>IF(Sales_Pipeline[[#This Row],[Close_Date]]="","",TEXT(Sales_Pipeline[[#This Row],[Close_Date]],"ddd"))</f>
        <v>Thu</v>
      </c>
      <c r="L804" s="8" t="str">
        <f>IF(Sales_Pipeline[[#This Row],[Close_Date]]="","",TEXT(Sales_Pipeline[[#This Row],[Close_Date]],"mmm"))</f>
        <v>May</v>
      </c>
      <c r="M804" s="8" t="str">
        <f>IF(Sales_Pipeline[[#This Row],[Close_Date]]="","","Q"&amp;ROUNDUP(MONTH(Sales_Pipeline[[#This Row],[Close_Date]])/3,0))</f>
        <v>Q2</v>
      </c>
      <c r="N804" s="2" cm="1">
        <f t="array" ref="N804">IFERROR(_xlfn.IFS(Sales_Pipeline[[#This Row],[Deal_Stage]]="Won",_xlfn.XLOOKUP(Sales_Pipeline[[#This Row],[Product]],Products!$A$2:$A$8,Products!$C$2:$C$8),Sales_Pipeline[[#This Row],[Deal_Stage]]="Lost",_xlfn.XLOOKUP(Sales_Pipeline[[#This Row],[Product]],Products!$A$2:$A$8,Products!$C$2:$C$8)),"")</f>
        <v>550</v>
      </c>
      <c r="O804" s="2">
        <v>0</v>
      </c>
    </row>
    <row r="805" spans="1:15" x14ac:dyDescent="0.3">
      <c r="A805" t="s">
        <v>951</v>
      </c>
      <c r="B805" t="s">
        <v>14</v>
      </c>
      <c r="C805" t="str">
        <f>_xlfn.XLOOKUP(Sales_Pipeline[[#This Row],[Sales_Agent]],Sales_Teams[Sales_Agent],Sales_Teams[Manager])</f>
        <v>Melvin Marxen</v>
      </c>
      <c r="D805" t="str">
        <f>_xlfn.XLOOKUP(Sales_Pipeline[[#This Row],[Manager]],Sales_Teams[Manager],Sales_Teams[Regional_Office])</f>
        <v>Central</v>
      </c>
      <c r="E805" t="s">
        <v>63</v>
      </c>
      <c r="F805" t="s">
        <v>214</v>
      </c>
      <c r="G805" t="str">
        <f>IFERROR(_xlfn.XLOOKUP(Sales_Pipeline[[#This Row],[Account]],Accounts!$A$2:$A$86,Accounts!$F$2:$F$86),"")</f>
        <v>United States</v>
      </c>
      <c r="H805" t="s">
        <v>57</v>
      </c>
      <c r="I805" s="3">
        <v>42775</v>
      </c>
      <c r="J805" s="3">
        <v>42891</v>
      </c>
      <c r="K805" s="8" t="str">
        <f>IF(Sales_Pipeline[[#This Row],[Close_Date]]="","",TEXT(Sales_Pipeline[[#This Row],[Close_Date]],"ddd"))</f>
        <v>Mon</v>
      </c>
      <c r="L805" s="8" t="str">
        <f>IF(Sales_Pipeline[[#This Row],[Close_Date]]="","",TEXT(Sales_Pipeline[[#This Row],[Close_Date]],"mmm"))</f>
        <v>Jun</v>
      </c>
      <c r="M805" s="8" t="str">
        <f>IF(Sales_Pipeline[[#This Row],[Close_Date]]="","","Q"&amp;ROUNDUP(MONTH(Sales_Pipeline[[#This Row],[Close_Date]])/3,0))</f>
        <v>Q2</v>
      </c>
      <c r="N805" s="2" cm="1">
        <f t="array" ref="N805">IFERROR(_xlfn.IFS(Sales_Pipeline[[#This Row],[Deal_Stage]]="Won",_xlfn.XLOOKUP(Sales_Pipeline[[#This Row],[Product]],Products!$A$2:$A$8,Products!$C$2:$C$8),Sales_Pipeline[[#This Row],[Deal_Stage]]="Lost",_xlfn.XLOOKUP(Sales_Pipeline[[#This Row],[Product]],Products!$A$2:$A$8,Products!$C$2:$C$8)),"")</f>
        <v>550</v>
      </c>
      <c r="O805" s="2">
        <v>672</v>
      </c>
    </row>
    <row r="806" spans="1:15" x14ac:dyDescent="0.3">
      <c r="A806" t="s">
        <v>952</v>
      </c>
      <c r="B806" t="s">
        <v>29</v>
      </c>
      <c r="C806" t="str">
        <f>_xlfn.XLOOKUP(Sales_Pipeline[[#This Row],[Sales_Agent]],Sales_Teams[Sales_Agent],Sales_Teams[Manager])</f>
        <v>Rocco Neubert</v>
      </c>
      <c r="D806" t="str">
        <f>_xlfn.XLOOKUP(Sales_Pipeline[[#This Row],[Manager]],Sales_Teams[Manager],Sales_Teams[Regional_Office])</f>
        <v>East</v>
      </c>
      <c r="E806" t="s">
        <v>55</v>
      </c>
      <c r="F806" t="s">
        <v>129</v>
      </c>
      <c r="G806" t="str">
        <f>IFERROR(_xlfn.XLOOKUP(Sales_Pipeline[[#This Row],[Account]],Accounts!$A$2:$A$86,Accounts!$F$2:$F$86),"")</f>
        <v>Jordan</v>
      </c>
      <c r="H806" t="s">
        <v>57</v>
      </c>
      <c r="I806" s="3">
        <v>42775</v>
      </c>
      <c r="J806" s="3">
        <v>42814</v>
      </c>
      <c r="K806" s="8" t="str">
        <f>IF(Sales_Pipeline[[#This Row],[Close_Date]]="","",TEXT(Sales_Pipeline[[#This Row],[Close_Date]],"ddd"))</f>
        <v>Mon</v>
      </c>
      <c r="L806" s="8" t="str">
        <f>IF(Sales_Pipeline[[#This Row],[Close_Date]]="","",TEXT(Sales_Pipeline[[#This Row],[Close_Date]],"mmm"))</f>
        <v>Mar</v>
      </c>
      <c r="M806" s="8" t="str">
        <f>IF(Sales_Pipeline[[#This Row],[Close_Date]]="","","Q"&amp;ROUNDUP(MONTH(Sales_Pipeline[[#This Row],[Close_Date]])/3,0))</f>
        <v>Q1</v>
      </c>
      <c r="N806" s="2" cm="1">
        <f t="array" ref="N806">IFERROR(_xlfn.IFS(Sales_Pipeline[[#This Row],[Deal_Stage]]="Won",_xlfn.XLOOKUP(Sales_Pipeline[[#This Row],[Product]],Products!$A$2:$A$8,Products!$C$2:$C$8),Sales_Pipeline[[#This Row],[Deal_Stage]]="Lost",_xlfn.XLOOKUP(Sales_Pipeline[[#This Row],[Product]],Products!$A$2:$A$8,Products!$C$2:$C$8)),"")</f>
        <v>1096</v>
      </c>
      <c r="O806" s="2">
        <v>896</v>
      </c>
    </row>
    <row r="807" spans="1:15" x14ac:dyDescent="0.3">
      <c r="A807" t="s">
        <v>953</v>
      </c>
      <c r="B807" t="s">
        <v>32</v>
      </c>
      <c r="C807" t="str">
        <f>_xlfn.XLOOKUP(Sales_Pipeline[[#This Row],[Sales_Agent]],Sales_Teams[Sales_Agent],Sales_Teams[Manager])</f>
        <v>Celia Rouche</v>
      </c>
      <c r="D807" t="str">
        <f>_xlfn.XLOOKUP(Sales_Pipeline[[#This Row],[Manager]],Sales_Teams[Manager],Sales_Teams[Regional_Office])</f>
        <v>West</v>
      </c>
      <c r="E807" t="s">
        <v>63</v>
      </c>
      <c r="F807" t="s">
        <v>216</v>
      </c>
      <c r="G807" t="str">
        <f>IFERROR(_xlfn.XLOOKUP(Sales_Pipeline[[#This Row],[Account]],Accounts!$A$2:$A$86,Accounts!$F$2:$F$86),"")</f>
        <v>United States</v>
      </c>
      <c r="H807" t="s">
        <v>57</v>
      </c>
      <c r="I807" s="3">
        <v>42775</v>
      </c>
      <c r="J807" s="3">
        <v>42817</v>
      </c>
      <c r="K807" s="8" t="str">
        <f>IF(Sales_Pipeline[[#This Row],[Close_Date]]="","",TEXT(Sales_Pipeline[[#This Row],[Close_Date]],"ddd"))</f>
        <v>Thu</v>
      </c>
      <c r="L807" s="8" t="str">
        <f>IF(Sales_Pipeline[[#This Row],[Close_Date]]="","",TEXT(Sales_Pipeline[[#This Row],[Close_Date]],"mmm"))</f>
        <v>Mar</v>
      </c>
      <c r="M807" s="8" t="str">
        <f>IF(Sales_Pipeline[[#This Row],[Close_Date]]="","","Q"&amp;ROUNDUP(MONTH(Sales_Pipeline[[#This Row],[Close_Date]])/3,0))</f>
        <v>Q1</v>
      </c>
      <c r="N807" s="2" cm="1">
        <f t="array" ref="N807">IFERROR(_xlfn.IFS(Sales_Pipeline[[#This Row],[Deal_Stage]]="Won",_xlfn.XLOOKUP(Sales_Pipeline[[#This Row],[Product]],Products!$A$2:$A$8,Products!$C$2:$C$8),Sales_Pipeline[[#This Row],[Deal_Stage]]="Lost",_xlfn.XLOOKUP(Sales_Pipeline[[#This Row],[Product]],Products!$A$2:$A$8,Products!$C$2:$C$8)),"")</f>
        <v>550</v>
      </c>
      <c r="O807" s="2">
        <v>587</v>
      </c>
    </row>
    <row r="808" spans="1:15" x14ac:dyDescent="0.3">
      <c r="A808" t="s">
        <v>954</v>
      </c>
      <c r="B808" t="s">
        <v>32</v>
      </c>
      <c r="C808" t="str">
        <f>_xlfn.XLOOKUP(Sales_Pipeline[[#This Row],[Sales_Agent]],Sales_Teams[Sales_Agent],Sales_Teams[Manager])</f>
        <v>Celia Rouche</v>
      </c>
      <c r="D808" t="str">
        <f>_xlfn.XLOOKUP(Sales_Pipeline[[#This Row],[Manager]],Sales_Teams[Manager],Sales_Teams[Regional_Office])</f>
        <v>West</v>
      </c>
      <c r="E808" t="s">
        <v>76</v>
      </c>
      <c r="F808" t="s">
        <v>87</v>
      </c>
      <c r="G808" t="str">
        <f>IFERROR(_xlfn.XLOOKUP(Sales_Pipeline[[#This Row],[Account]],Accounts!$A$2:$A$86,Accounts!$F$2:$F$86),"")</f>
        <v>United States</v>
      </c>
      <c r="H808" t="s">
        <v>57</v>
      </c>
      <c r="I808" s="3">
        <v>42775</v>
      </c>
      <c r="J808" s="3">
        <v>42899</v>
      </c>
      <c r="K808" s="8" t="str">
        <f>IF(Sales_Pipeline[[#This Row],[Close_Date]]="","",TEXT(Sales_Pipeline[[#This Row],[Close_Date]],"ddd"))</f>
        <v>Tue</v>
      </c>
      <c r="L808" s="8" t="str">
        <f>IF(Sales_Pipeline[[#This Row],[Close_Date]]="","",TEXT(Sales_Pipeline[[#This Row],[Close_Date]],"mmm"))</f>
        <v>Jun</v>
      </c>
      <c r="M808" s="8" t="str">
        <f>IF(Sales_Pipeline[[#This Row],[Close_Date]]="","","Q"&amp;ROUNDUP(MONTH(Sales_Pipeline[[#This Row],[Close_Date]])/3,0))</f>
        <v>Q2</v>
      </c>
      <c r="N808" s="2" cm="1">
        <f t="array" ref="N808">IFERROR(_xlfn.IFS(Sales_Pipeline[[#This Row],[Deal_Stage]]="Won",_xlfn.XLOOKUP(Sales_Pipeline[[#This Row],[Product]],Products!$A$2:$A$8,Products!$C$2:$C$8),Sales_Pipeline[[#This Row],[Deal_Stage]]="Lost",_xlfn.XLOOKUP(Sales_Pipeline[[#This Row],[Product]],Products!$A$2:$A$8,Products!$C$2:$C$8)),"")</f>
        <v>3393</v>
      </c>
      <c r="O808" s="2">
        <v>3426</v>
      </c>
    </row>
    <row r="809" spans="1:15" x14ac:dyDescent="0.3">
      <c r="A809" t="s">
        <v>955</v>
      </c>
      <c r="B809" t="s">
        <v>30</v>
      </c>
      <c r="C809" t="str">
        <f>_xlfn.XLOOKUP(Sales_Pipeline[[#This Row],[Sales_Agent]],Sales_Teams[Sales_Agent],Sales_Teams[Manager])</f>
        <v>Rocco Neubert</v>
      </c>
      <c r="D809" t="str">
        <f>_xlfn.XLOOKUP(Sales_Pipeline[[#This Row],[Manager]],Sales_Teams[Manager],Sales_Teams[Regional_Office])</f>
        <v>East</v>
      </c>
      <c r="E809" t="s">
        <v>76</v>
      </c>
      <c r="F809" t="s">
        <v>143</v>
      </c>
      <c r="G809" t="str">
        <f>IFERROR(_xlfn.XLOOKUP(Sales_Pipeline[[#This Row],[Account]],Accounts!$A$2:$A$86,Accounts!$F$2:$F$86),"")</f>
        <v>United States</v>
      </c>
      <c r="H809" t="s">
        <v>77</v>
      </c>
      <c r="I809" s="3">
        <v>42776</v>
      </c>
      <c r="K809" s="8" t="str">
        <f>IF(Sales_Pipeline[[#This Row],[Close_Date]]="","",TEXT(Sales_Pipeline[[#This Row],[Close_Date]],"ddd"))</f>
        <v/>
      </c>
      <c r="L809" s="8" t="str">
        <f>IF(Sales_Pipeline[[#This Row],[Close_Date]]="","",TEXT(Sales_Pipeline[[#This Row],[Close_Date]],"mmm"))</f>
        <v/>
      </c>
      <c r="M809" s="8" t="str">
        <f>IF(Sales_Pipeline[[#This Row],[Close_Date]]="","","Q"&amp;ROUNDUP(MONTH(Sales_Pipeline[[#This Row],[Close_Date]])/3,0))</f>
        <v/>
      </c>
      <c r="N809" s="2" t="str" cm="1">
        <f t="array" ref="N809">IFERROR(_xlfn.IFS(Sales_Pipeline[[#This Row],[Deal_Stage]]="Won",_xlfn.XLOOKUP(Sales_Pipeline[[#This Row],[Product]],Products!$A$2:$A$8,Products!$C$2:$C$8),Sales_Pipeline[[#This Row],[Deal_Stage]]="Lost",_xlfn.XLOOKUP(Sales_Pipeline[[#This Row],[Product]],Products!$A$2:$A$8,Products!$C$2:$C$8)),"")</f>
        <v/>
      </c>
      <c r="O809" s="2">
        <v>0</v>
      </c>
    </row>
    <row r="810" spans="1:15" x14ac:dyDescent="0.3">
      <c r="A810" t="s">
        <v>956</v>
      </c>
      <c r="B810" t="s">
        <v>27</v>
      </c>
      <c r="C810" t="str">
        <f>_xlfn.XLOOKUP(Sales_Pipeline[[#This Row],[Sales_Agent]],Sales_Teams[Sales_Agent],Sales_Teams[Manager])</f>
        <v>Rocco Neubert</v>
      </c>
      <c r="D810" t="str">
        <f>_xlfn.XLOOKUP(Sales_Pipeline[[#This Row],[Manager]],Sales_Teams[Manager],Sales_Teams[Regional_Office])</f>
        <v>East</v>
      </c>
      <c r="E810" t="s">
        <v>8953</v>
      </c>
      <c r="F810" t="s">
        <v>194</v>
      </c>
      <c r="G810" t="str">
        <f>IFERROR(_xlfn.XLOOKUP(Sales_Pipeline[[#This Row],[Account]],Accounts!$A$2:$A$86,Accounts!$F$2:$F$86),"")</f>
        <v>United States</v>
      </c>
      <c r="H810" t="s">
        <v>57</v>
      </c>
      <c r="I810" s="3">
        <v>42776</v>
      </c>
      <c r="J810" s="3">
        <v>42814</v>
      </c>
      <c r="K810" s="8" t="str">
        <f>IF(Sales_Pipeline[[#This Row],[Close_Date]]="","",TEXT(Sales_Pipeline[[#This Row],[Close_Date]],"ddd"))</f>
        <v>Mon</v>
      </c>
      <c r="L810" s="8" t="str">
        <f>IF(Sales_Pipeline[[#This Row],[Close_Date]]="","",TEXT(Sales_Pipeline[[#This Row],[Close_Date]],"mmm"))</f>
        <v>Mar</v>
      </c>
      <c r="M810" s="8" t="str">
        <f>IF(Sales_Pipeline[[#This Row],[Close_Date]]="","","Q"&amp;ROUNDUP(MONTH(Sales_Pipeline[[#This Row],[Close_Date]])/3,0))</f>
        <v>Q1</v>
      </c>
      <c r="N810" s="2" cm="1">
        <f t="array" ref="N810">IFERROR(_xlfn.IFS(Sales_Pipeline[[#This Row],[Deal_Stage]]="Won",_xlfn.XLOOKUP(Sales_Pipeline[[#This Row],[Product]],Products!$A$2:$A$8,Products!$C$2:$C$8),Sales_Pipeline[[#This Row],[Deal_Stage]]="Lost",_xlfn.XLOOKUP(Sales_Pipeline[[#This Row],[Product]],Products!$A$2:$A$8,Products!$C$2:$C$8)),"")</f>
        <v>4821</v>
      </c>
      <c r="O810" s="2">
        <v>5021</v>
      </c>
    </row>
    <row r="811" spans="1:15" x14ac:dyDescent="0.3">
      <c r="A811" t="s">
        <v>957</v>
      </c>
      <c r="B811" t="s">
        <v>15</v>
      </c>
      <c r="C811" t="str">
        <f>_xlfn.XLOOKUP(Sales_Pipeline[[#This Row],[Sales_Agent]],Sales_Teams[Sales_Agent],Sales_Teams[Manager])</f>
        <v>Melvin Marxen</v>
      </c>
      <c r="D811" t="str">
        <f>_xlfn.XLOOKUP(Sales_Pipeline[[#This Row],[Manager]],Sales_Teams[Manager],Sales_Teams[Regional_Office])</f>
        <v>Central</v>
      </c>
      <c r="E811" t="s">
        <v>55</v>
      </c>
      <c r="F811" t="s">
        <v>169</v>
      </c>
      <c r="G811" t="str">
        <f>IFERROR(_xlfn.XLOOKUP(Sales_Pipeline[[#This Row],[Account]],Accounts!$A$2:$A$86,Accounts!$F$2:$F$86),"")</f>
        <v>Panama</v>
      </c>
      <c r="H811" t="s">
        <v>57</v>
      </c>
      <c r="I811" s="3">
        <v>42776</v>
      </c>
      <c r="J811" s="3">
        <v>42824</v>
      </c>
      <c r="K811" s="8" t="str">
        <f>IF(Sales_Pipeline[[#This Row],[Close_Date]]="","",TEXT(Sales_Pipeline[[#This Row],[Close_Date]],"ddd"))</f>
        <v>Thu</v>
      </c>
      <c r="L811" s="8" t="str">
        <f>IF(Sales_Pipeline[[#This Row],[Close_Date]]="","",TEXT(Sales_Pipeline[[#This Row],[Close_Date]],"mmm"))</f>
        <v>Mar</v>
      </c>
      <c r="M811" s="8" t="str">
        <f>IF(Sales_Pipeline[[#This Row],[Close_Date]]="","","Q"&amp;ROUNDUP(MONTH(Sales_Pipeline[[#This Row],[Close_Date]])/3,0))</f>
        <v>Q1</v>
      </c>
      <c r="N811" s="2" cm="1">
        <f t="array" ref="N811">IFERROR(_xlfn.IFS(Sales_Pipeline[[#This Row],[Deal_Stage]]="Won",_xlfn.XLOOKUP(Sales_Pipeline[[#This Row],[Product]],Products!$A$2:$A$8,Products!$C$2:$C$8),Sales_Pipeline[[#This Row],[Deal_Stage]]="Lost",_xlfn.XLOOKUP(Sales_Pipeline[[#This Row],[Product]],Products!$A$2:$A$8,Products!$C$2:$C$8)),"")</f>
        <v>1096</v>
      </c>
      <c r="O811" s="2">
        <v>1126</v>
      </c>
    </row>
    <row r="812" spans="1:15" x14ac:dyDescent="0.3">
      <c r="A812" t="s">
        <v>958</v>
      </c>
      <c r="B812" t="s">
        <v>28</v>
      </c>
      <c r="C812" t="str">
        <f>_xlfn.XLOOKUP(Sales_Pipeline[[#This Row],[Sales_Agent]],Sales_Teams[Sales_Agent],Sales_Teams[Manager])</f>
        <v>Rocco Neubert</v>
      </c>
      <c r="D812" t="str">
        <f>_xlfn.XLOOKUP(Sales_Pipeline[[#This Row],[Manager]],Sales_Teams[Manager],Sales_Teams[Regional_Office])</f>
        <v>East</v>
      </c>
      <c r="E812" t="s">
        <v>8953</v>
      </c>
      <c r="F812" t="s">
        <v>206</v>
      </c>
      <c r="G812" t="str">
        <f>IFERROR(_xlfn.XLOOKUP(Sales_Pipeline[[#This Row],[Account]],Accounts!$A$2:$A$86,Accounts!$F$2:$F$86),"")</f>
        <v>United States</v>
      </c>
      <c r="H812" t="s">
        <v>57</v>
      </c>
      <c r="I812" s="3">
        <v>42776</v>
      </c>
      <c r="J812" s="3">
        <v>42870</v>
      </c>
      <c r="K812" s="8" t="str">
        <f>IF(Sales_Pipeline[[#This Row],[Close_Date]]="","",TEXT(Sales_Pipeline[[#This Row],[Close_Date]],"ddd"))</f>
        <v>Mon</v>
      </c>
      <c r="L812" s="8" t="str">
        <f>IF(Sales_Pipeline[[#This Row],[Close_Date]]="","",TEXT(Sales_Pipeline[[#This Row],[Close_Date]],"mmm"))</f>
        <v>May</v>
      </c>
      <c r="M812" s="8" t="str">
        <f>IF(Sales_Pipeline[[#This Row],[Close_Date]]="","","Q"&amp;ROUNDUP(MONTH(Sales_Pipeline[[#This Row],[Close_Date]])/3,0))</f>
        <v>Q2</v>
      </c>
      <c r="N812" s="2" cm="1">
        <f t="array" ref="N812">IFERROR(_xlfn.IFS(Sales_Pipeline[[#This Row],[Deal_Stage]]="Won",_xlfn.XLOOKUP(Sales_Pipeline[[#This Row],[Product]],Products!$A$2:$A$8,Products!$C$2:$C$8),Sales_Pipeline[[#This Row],[Deal_Stage]]="Lost",_xlfn.XLOOKUP(Sales_Pipeline[[#This Row],[Product]],Products!$A$2:$A$8,Products!$C$2:$C$8)),"")</f>
        <v>4821</v>
      </c>
      <c r="O812" s="2">
        <v>5473</v>
      </c>
    </row>
    <row r="813" spans="1:15" x14ac:dyDescent="0.3">
      <c r="A813" t="s">
        <v>959</v>
      </c>
      <c r="B813" t="s">
        <v>38</v>
      </c>
      <c r="C813" t="str">
        <f>_xlfn.XLOOKUP(Sales_Pipeline[[#This Row],[Sales_Agent]],Sales_Teams[Sales_Agent],Sales_Teams[Manager])</f>
        <v>Celia Rouche</v>
      </c>
      <c r="D813" t="str">
        <f>_xlfn.XLOOKUP(Sales_Pipeline[[#This Row],[Manager]],Sales_Teams[Manager],Sales_Teams[Regional_Office])</f>
        <v>West</v>
      </c>
      <c r="E813" t="s">
        <v>61</v>
      </c>
      <c r="F813" t="s">
        <v>85</v>
      </c>
      <c r="G813" t="str">
        <f>IFERROR(_xlfn.XLOOKUP(Sales_Pipeline[[#This Row],[Account]],Accounts!$A$2:$A$86,Accounts!$F$2:$F$86),"")</f>
        <v>Poland</v>
      </c>
      <c r="H813" t="s">
        <v>82</v>
      </c>
      <c r="I813" s="3">
        <v>42776</v>
      </c>
      <c r="J813" s="3">
        <v>42885</v>
      </c>
      <c r="K813" s="8" t="str">
        <f>IF(Sales_Pipeline[[#This Row],[Close_Date]]="","",TEXT(Sales_Pipeline[[#This Row],[Close_Date]],"ddd"))</f>
        <v>Tue</v>
      </c>
      <c r="L813" s="8" t="str">
        <f>IF(Sales_Pipeline[[#This Row],[Close_Date]]="","",TEXT(Sales_Pipeline[[#This Row],[Close_Date]],"mmm"))</f>
        <v>May</v>
      </c>
      <c r="M813" s="8" t="str">
        <f>IF(Sales_Pipeline[[#This Row],[Close_Date]]="","","Q"&amp;ROUNDUP(MONTH(Sales_Pipeline[[#This Row],[Close_Date]])/3,0))</f>
        <v>Q2</v>
      </c>
      <c r="N813" s="2" cm="1">
        <f t="array" ref="N813">IFERROR(_xlfn.IFS(Sales_Pipeline[[#This Row],[Deal_Stage]]="Won",_xlfn.XLOOKUP(Sales_Pipeline[[#This Row],[Product]],Products!$A$2:$A$8,Products!$C$2:$C$8),Sales_Pipeline[[#This Row],[Deal_Stage]]="Lost",_xlfn.XLOOKUP(Sales_Pipeline[[#This Row],[Product]],Products!$A$2:$A$8,Products!$C$2:$C$8)),"")</f>
        <v>55</v>
      </c>
      <c r="O813" s="2">
        <v>0</v>
      </c>
    </row>
    <row r="814" spans="1:15" x14ac:dyDescent="0.3">
      <c r="A814" t="s">
        <v>960</v>
      </c>
      <c r="B814" t="s">
        <v>38</v>
      </c>
      <c r="C814" t="str">
        <f>_xlfn.XLOOKUP(Sales_Pipeline[[#This Row],[Sales_Agent]],Sales_Teams[Sales_Agent],Sales_Teams[Manager])</f>
        <v>Celia Rouche</v>
      </c>
      <c r="D814" t="str">
        <f>_xlfn.XLOOKUP(Sales_Pipeline[[#This Row],[Manager]],Sales_Teams[Manager],Sales_Teams[Regional_Office])</f>
        <v>West</v>
      </c>
      <c r="E814" t="s">
        <v>61</v>
      </c>
      <c r="F814" t="s">
        <v>98</v>
      </c>
      <c r="G814" t="str">
        <f>IFERROR(_xlfn.XLOOKUP(Sales_Pipeline[[#This Row],[Account]],Accounts!$A$2:$A$86,Accounts!$F$2:$F$86),"")</f>
        <v>United States</v>
      </c>
      <c r="H814" t="s">
        <v>57</v>
      </c>
      <c r="I814" s="3">
        <v>42776</v>
      </c>
      <c r="J814" s="3">
        <v>42864</v>
      </c>
      <c r="K814" s="8" t="str">
        <f>IF(Sales_Pipeline[[#This Row],[Close_Date]]="","",TEXT(Sales_Pipeline[[#This Row],[Close_Date]],"ddd"))</f>
        <v>Tue</v>
      </c>
      <c r="L814" s="8" t="str">
        <f>IF(Sales_Pipeline[[#This Row],[Close_Date]]="","",TEXT(Sales_Pipeline[[#This Row],[Close_Date]],"mmm"))</f>
        <v>May</v>
      </c>
      <c r="M814" s="8" t="str">
        <f>IF(Sales_Pipeline[[#This Row],[Close_Date]]="","","Q"&amp;ROUNDUP(MONTH(Sales_Pipeline[[#This Row],[Close_Date]])/3,0))</f>
        <v>Q2</v>
      </c>
      <c r="N814" s="2" cm="1">
        <f t="array" ref="N814">IFERROR(_xlfn.IFS(Sales_Pipeline[[#This Row],[Deal_Stage]]="Won",_xlfn.XLOOKUP(Sales_Pipeline[[#This Row],[Product]],Products!$A$2:$A$8,Products!$C$2:$C$8),Sales_Pipeline[[#This Row],[Deal_Stage]]="Lost",_xlfn.XLOOKUP(Sales_Pipeline[[#This Row],[Product]],Products!$A$2:$A$8,Products!$C$2:$C$8)),"")</f>
        <v>55</v>
      </c>
      <c r="O814" s="2">
        <v>51</v>
      </c>
    </row>
    <row r="815" spans="1:15" x14ac:dyDescent="0.3">
      <c r="A815" t="s">
        <v>961</v>
      </c>
      <c r="B815" t="s">
        <v>43</v>
      </c>
      <c r="C815" t="str">
        <f>_xlfn.XLOOKUP(Sales_Pipeline[[#This Row],[Sales_Agent]],Sales_Teams[Sales_Agent],Sales_Teams[Manager])</f>
        <v>Summer Sewald</v>
      </c>
      <c r="D815" t="str">
        <f>_xlfn.XLOOKUP(Sales_Pipeline[[#This Row],[Manager]],Sales_Teams[Manager],Sales_Teams[Regional_Office])</f>
        <v>West</v>
      </c>
      <c r="E815" t="s">
        <v>63</v>
      </c>
      <c r="F815" t="s">
        <v>92</v>
      </c>
      <c r="G815" t="str">
        <f>IFERROR(_xlfn.XLOOKUP(Sales_Pipeline[[#This Row],[Account]],Accounts!$A$2:$A$86,Accounts!$F$2:$F$86),"")</f>
        <v>United States</v>
      </c>
      <c r="H815" t="s">
        <v>77</v>
      </c>
      <c r="I815" s="3">
        <v>42776</v>
      </c>
      <c r="K815" s="8" t="str">
        <f>IF(Sales_Pipeline[[#This Row],[Close_Date]]="","",TEXT(Sales_Pipeline[[#This Row],[Close_Date]],"ddd"))</f>
        <v/>
      </c>
      <c r="L815" s="8" t="str">
        <f>IF(Sales_Pipeline[[#This Row],[Close_Date]]="","",TEXT(Sales_Pipeline[[#This Row],[Close_Date]],"mmm"))</f>
        <v/>
      </c>
      <c r="M815" s="8" t="str">
        <f>IF(Sales_Pipeline[[#This Row],[Close_Date]]="","","Q"&amp;ROUNDUP(MONTH(Sales_Pipeline[[#This Row],[Close_Date]])/3,0))</f>
        <v/>
      </c>
      <c r="N815" s="2" t="str" cm="1">
        <f t="array" ref="N815">IFERROR(_xlfn.IFS(Sales_Pipeline[[#This Row],[Deal_Stage]]="Won",_xlfn.XLOOKUP(Sales_Pipeline[[#This Row],[Product]],Products!$A$2:$A$8,Products!$C$2:$C$8),Sales_Pipeline[[#This Row],[Deal_Stage]]="Lost",_xlfn.XLOOKUP(Sales_Pipeline[[#This Row],[Product]],Products!$A$2:$A$8,Products!$C$2:$C$8)),"")</f>
        <v/>
      </c>
      <c r="O815" s="2">
        <v>0</v>
      </c>
    </row>
    <row r="816" spans="1:15" x14ac:dyDescent="0.3">
      <c r="A816" t="s">
        <v>962</v>
      </c>
      <c r="B816" t="s">
        <v>43</v>
      </c>
      <c r="C816" t="str">
        <f>_xlfn.XLOOKUP(Sales_Pipeline[[#This Row],[Sales_Agent]],Sales_Teams[Sales_Agent],Sales_Teams[Manager])</f>
        <v>Summer Sewald</v>
      </c>
      <c r="D816" t="str">
        <f>_xlfn.XLOOKUP(Sales_Pipeline[[#This Row],[Manager]],Sales_Teams[Manager],Sales_Teams[Regional_Office])</f>
        <v>West</v>
      </c>
      <c r="E816" t="s">
        <v>63</v>
      </c>
      <c r="F816" t="s">
        <v>87</v>
      </c>
      <c r="G816" t="str">
        <f>IFERROR(_xlfn.XLOOKUP(Sales_Pipeline[[#This Row],[Account]],Accounts!$A$2:$A$86,Accounts!$F$2:$F$86),"")</f>
        <v>United States</v>
      </c>
      <c r="H816" t="s">
        <v>57</v>
      </c>
      <c r="I816" s="3">
        <v>42776</v>
      </c>
      <c r="J816" s="3">
        <v>42800</v>
      </c>
      <c r="K816" s="8" t="str">
        <f>IF(Sales_Pipeline[[#This Row],[Close_Date]]="","",TEXT(Sales_Pipeline[[#This Row],[Close_Date]],"ddd"))</f>
        <v>Mon</v>
      </c>
      <c r="L816" s="8" t="str">
        <f>IF(Sales_Pipeline[[#This Row],[Close_Date]]="","",TEXT(Sales_Pipeline[[#This Row],[Close_Date]],"mmm"))</f>
        <v>Mar</v>
      </c>
      <c r="M816" s="8" t="str">
        <f>IF(Sales_Pipeline[[#This Row],[Close_Date]]="","","Q"&amp;ROUNDUP(MONTH(Sales_Pipeline[[#This Row],[Close_Date]])/3,0))</f>
        <v>Q1</v>
      </c>
      <c r="N816" s="2" cm="1">
        <f t="array" ref="N816">IFERROR(_xlfn.IFS(Sales_Pipeline[[#This Row],[Deal_Stage]]="Won",_xlfn.XLOOKUP(Sales_Pipeline[[#This Row],[Product]],Products!$A$2:$A$8,Products!$C$2:$C$8),Sales_Pipeline[[#This Row],[Deal_Stage]]="Lost",_xlfn.XLOOKUP(Sales_Pipeline[[#This Row],[Product]],Products!$A$2:$A$8,Products!$C$2:$C$8)),"")</f>
        <v>550</v>
      </c>
      <c r="O816" s="2">
        <v>563</v>
      </c>
    </row>
    <row r="817" spans="1:15" x14ac:dyDescent="0.3">
      <c r="A817" t="s">
        <v>963</v>
      </c>
      <c r="B817" t="s">
        <v>8</v>
      </c>
      <c r="C817" t="str">
        <f>_xlfn.XLOOKUP(Sales_Pipeline[[#This Row],[Sales_Agent]],Sales_Teams[Sales_Agent],Sales_Teams[Manager])</f>
        <v>Dustin Brinkmann</v>
      </c>
      <c r="D817" t="str">
        <f>_xlfn.XLOOKUP(Sales_Pipeline[[#This Row],[Manager]],Sales_Teams[Manager],Sales_Teams[Regional_Office])</f>
        <v>Central</v>
      </c>
      <c r="E817" t="s">
        <v>63</v>
      </c>
      <c r="F817" t="s">
        <v>59</v>
      </c>
      <c r="G817" t="str">
        <f>IFERROR(_xlfn.XLOOKUP(Sales_Pipeline[[#This Row],[Account]],Accounts!$A$2:$A$86,Accounts!$F$2:$F$86),"")</f>
        <v>United States</v>
      </c>
      <c r="H817" t="s">
        <v>82</v>
      </c>
      <c r="I817" s="3">
        <v>42776</v>
      </c>
      <c r="J817" s="3">
        <v>42881</v>
      </c>
      <c r="K817" s="8" t="str">
        <f>IF(Sales_Pipeline[[#This Row],[Close_Date]]="","",TEXT(Sales_Pipeline[[#This Row],[Close_Date]],"ddd"))</f>
        <v>Fri</v>
      </c>
      <c r="L817" s="8" t="str">
        <f>IF(Sales_Pipeline[[#This Row],[Close_Date]]="","",TEXT(Sales_Pipeline[[#This Row],[Close_Date]],"mmm"))</f>
        <v>May</v>
      </c>
      <c r="M817" s="8" t="str">
        <f>IF(Sales_Pipeline[[#This Row],[Close_Date]]="","","Q"&amp;ROUNDUP(MONTH(Sales_Pipeline[[#This Row],[Close_Date]])/3,0))</f>
        <v>Q2</v>
      </c>
      <c r="N817" s="2" cm="1">
        <f t="array" ref="N817">IFERROR(_xlfn.IFS(Sales_Pipeline[[#This Row],[Deal_Stage]]="Won",_xlfn.XLOOKUP(Sales_Pipeline[[#This Row],[Product]],Products!$A$2:$A$8,Products!$C$2:$C$8),Sales_Pipeline[[#This Row],[Deal_Stage]]="Lost",_xlfn.XLOOKUP(Sales_Pipeline[[#This Row],[Product]],Products!$A$2:$A$8,Products!$C$2:$C$8)),"")</f>
        <v>550</v>
      </c>
      <c r="O817" s="2">
        <v>0</v>
      </c>
    </row>
    <row r="818" spans="1:15" x14ac:dyDescent="0.3">
      <c r="A818" t="s">
        <v>964</v>
      </c>
      <c r="B818" t="s">
        <v>29</v>
      </c>
      <c r="C818" t="str">
        <f>_xlfn.XLOOKUP(Sales_Pipeline[[#This Row],[Sales_Agent]],Sales_Teams[Sales_Agent],Sales_Teams[Manager])</f>
        <v>Rocco Neubert</v>
      </c>
      <c r="D818" t="str">
        <f>_xlfn.XLOOKUP(Sales_Pipeline[[#This Row],[Manager]],Sales_Teams[Manager],Sales_Teams[Regional_Office])</f>
        <v>East</v>
      </c>
      <c r="E818" t="s">
        <v>63</v>
      </c>
      <c r="F818" t="s">
        <v>159</v>
      </c>
      <c r="G818" t="str">
        <f>IFERROR(_xlfn.XLOOKUP(Sales_Pipeline[[#This Row],[Account]],Accounts!$A$2:$A$86,Accounts!$F$2:$F$86),"")</f>
        <v>United States</v>
      </c>
      <c r="H818" t="s">
        <v>82</v>
      </c>
      <c r="I818" s="3">
        <v>42776</v>
      </c>
      <c r="J818" s="3">
        <v>42869</v>
      </c>
      <c r="K818" s="8" t="str">
        <f>IF(Sales_Pipeline[[#This Row],[Close_Date]]="","",TEXT(Sales_Pipeline[[#This Row],[Close_Date]],"ddd"))</f>
        <v>Sun</v>
      </c>
      <c r="L818" s="8" t="str">
        <f>IF(Sales_Pipeline[[#This Row],[Close_Date]]="","",TEXT(Sales_Pipeline[[#This Row],[Close_Date]],"mmm"))</f>
        <v>May</v>
      </c>
      <c r="M818" s="8" t="str">
        <f>IF(Sales_Pipeline[[#This Row],[Close_Date]]="","","Q"&amp;ROUNDUP(MONTH(Sales_Pipeline[[#This Row],[Close_Date]])/3,0))</f>
        <v>Q2</v>
      </c>
      <c r="N818" s="2" cm="1">
        <f t="array" ref="N818">IFERROR(_xlfn.IFS(Sales_Pipeline[[#This Row],[Deal_Stage]]="Won",_xlfn.XLOOKUP(Sales_Pipeline[[#This Row],[Product]],Products!$A$2:$A$8,Products!$C$2:$C$8),Sales_Pipeline[[#This Row],[Deal_Stage]]="Lost",_xlfn.XLOOKUP(Sales_Pipeline[[#This Row],[Product]],Products!$A$2:$A$8,Products!$C$2:$C$8)),"")</f>
        <v>550</v>
      </c>
      <c r="O818" s="2">
        <v>0</v>
      </c>
    </row>
    <row r="819" spans="1:15" x14ac:dyDescent="0.3">
      <c r="A819" t="s">
        <v>965</v>
      </c>
      <c r="B819" t="s">
        <v>29</v>
      </c>
      <c r="C819" t="str">
        <f>_xlfn.XLOOKUP(Sales_Pipeline[[#This Row],[Sales_Agent]],Sales_Teams[Sales_Agent],Sales_Teams[Manager])</f>
        <v>Rocco Neubert</v>
      </c>
      <c r="D819" t="str">
        <f>_xlfn.XLOOKUP(Sales_Pipeline[[#This Row],[Manager]],Sales_Teams[Manager],Sales_Teams[Regional_Office])</f>
        <v>East</v>
      </c>
      <c r="E819" t="s">
        <v>76</v>
      </c>
      <c r="F819" t="s">
        <v>173</v>
      </c>
      <c r="G819" t="str">
        <f>IFERROR(_xlfn.XLOOKUP(Sales_Pipeline[[#This Row],[Account]],Accounts!$A$2:$A$86,Accounts!$F$2:$F$86),"")</f>
        <v>United States</v>
      </c>
      <c r="H819" t="s">
        <v>57</v>
      </c>
      <c r="I819" s="3">
        <v>42776</v>
      </c>
      <c r="J819" s="3">
        <v>42901</v>
      </c>
      <c r="K819" s="8" t="str">
        <f>IF(Sales_Pipeline[[#This Row],[Close_Date]]="","",TEXT(Sales_Pipeline[[#This Row],[Close_Date]],"ddd"))</f>
        <v>Thu</v>
      </c>
      <c r="L819" s="8" t="str">
        <f>IF(Sales_Pipeline[[#This Row],[Close_Date]]="","",TEXT(Sales_Pipeline[[#This Row],[Close_Date]],"mmm"))</f>
        <v>Jun</v>
      </c>
      <c r="M819" s="8" t="str">
        <f>IF(Sales_Pipeline[[#This Row],[Close_Date]]="","","Q"&amp;ROUNDUP(MONTH(Sales_Pipeline[[#This Row],[Close_Date]])/3,0))</f>
        <v>Q2</v>
      </c>
      <c r="N819" s="2" cm="1">
        <f t="array" ref="N819">IFERROR(_xlfn.IFS(Sales_Pipeline[[#This Row],[Deal_Stage]]="Won",_xlfn.XLOOKUP(Sales_Pipeline[[#This Row],[Product]],Products!$A$2:$A$8,Products!$C$2:$C$8),Sales_Pipeline[[#This Row],[Deal_Stage]]="Lost",_xlfn.XLOOKUP(Sales_Pipeline[[#This Row],[Product]],Products!$A$2:$A$8,Products!$C$2:$C$8)),"")</f>
        <v>3393</v>
      </c>
      <c r="O819" s="2">
        <v>2928</v>
      </c>
    </row>
    <row r="820" spans="1:15" x14ac:dyDescent="0.3">
      <c r="A820" t="s">
        <v>966</v>
      </c>
      <c r="B820" t="s">
        <v>29</v>
      </c>
      <c r="C820" t="str">
        <f>_xlfn.XLOOKUP(Sales_Pipeline[[#This Row],[Sales_Agent]],Sales_Teams[Sales_Agent],Sales_Teams[Manager])</f>
        <v>Rocco Neubert</v>
      </c>
      <c r="D820" t="str">
        <f>_xlfn.XLOOKUP(Sales_Pipeline[[#This Row],[Manager]],Sales_Teams[Manager],Sales_Teams[Regional_Office])</f>
        <v>East</v>
      </c>
      <c r="E820" t="s">
        <v>76</v>
      </c>
      <c r="F820" t="s">
        <v>315</v>
      </c>
      <c r="G820" t="str">
        <f>IFERROR(_xlfn.XLOOKUP(Sales_Pipeline[[#This Row],[Account]],Accounts!$A$2:$A$86,Accounts!$F$2:$F$86),"")</f>
        <v>United States</v>
      </c>
      <c r="H820" t="s">
        <v>57</v>
      </c>
      <c r="I820" s="3">
        <v>42776</v>
      </c>
      <c r="J820" s="3">
        <v>42891</v>
      </c>
      <c r="K820" s="8" t="str">
        <f>IF(Sales_Pipeline[[#This Row],[Close_Date]]="","",TEXT(Sales_Pipeline[[#This Row],[Close_Date]],"ddd"))</f>
        <v>Mon</v>
      </c>
      <c r="L820" s="8" t="str">
        <f>IF(Sales_Pipeline[[#This Row],[Close_Date]]="","",TEXT(Sales_Pipeline[[#This Row],[Close_Date]],"mmm"))</f>
        <v>Jun</v>
      </c>
      <c r="M820" s="8" t="str">
        <f>IF(Sales_Pipeline[[#This Row],[Close_Date]]="","","Q"&amp;ROUNDUP(MONTH(Sales_Pipeline[[#This Row],[Close_Date]])/3,0))</f>
        <v>Q2</v>
      </c>
      <c r="N820" s="2" cm="1">
        <f t="array" ref="N820">IFERROR(_xlfn.IFS(Sales_Pipeline[[#This Row],[Deal_Stage]]="Won",_xlfn.XLOOKUP(Sales_Pipeline[[#This Row],[Product]],Products!$A$2:$A$8,Products!$C$2:$C$8),Sales_Pipeline[[#This Row],[Deal_Stage]]="Lost",_xlfn.XLOOKUP(Sales_Pipeline[[#This Row],[Product]],Products!$A$2:$A$8,Products!$C$2:$C$8)),"")</f>
        <v>3393</v>
      </c>
      <c r="O820" s="2">
        <v>3618</v>
      </c>
    </row>
    <row r="821" spans="1:15" x14ac:dyDescent="0.3">
      <c r="A821" t="s">
        <v>967</v>
      </c>
      <c r="B821" t="s">
        <v>15</v>
      </c>
      <c r="C821" t="str">
        <f>_xlfn.XLOOKUP(Sales_Pipeline[[#This Row],[Sales_Agent]],Sales_Teams[Sales_Agent],Sales_Teams[Manager])</f>
        <v>Melvin Marxen</v>
      </c>
      <c r="D821" t="str">
        <f>_xlfn.XLOOKUP(Sales_Pipeline[[#This Row],[Manager]],Sales_Teams[Manager],Sales_Teams[Regional_Office])</f>
        <v>Central</v>
      </c>
      <c r="E821" t="s">
        <v>55</v>
      </c>
      <c r="F821" t="s">
        <v>333</v>
      </c>
      <c r="G821" t="str">
        <f>IFERROR(_xlfn.XLOOKUP(Sales_Pipeline[[#This Row],[Account]],Accounts!$A$2:$A$86,Accounts!$F$2:$F$86),"")</f>
        <v>United States</v>
      </c>
      <c r="H821" t="s">
        <v>57</v>
      </c>
      <c r="I821" s="3">
        <v>42777</v>
      </c>
      <c r="J821" s="3">
        <v>42871</v>
      </c>
      <c r="K821" s="8" t="str">
        <f>IF(Sales_Pipeline[[#This Row],[Close_Date]]="","",TEXT(Sales_Pipeline[[#This Row],[Close_Date]],"ddd"))</f>
        <v>Tue</v>
      </c>
      <c r="L821" s="8" t="str">
        <f>IF(Sales_Pipeline[[#This Row],[Close_Date]]="","",TEXT(Sales_Pipeline[[#This Row],[Close_Date]],"mmm"))</f>
        <v>May</v>
      </c>
      <c r="M821" s="8" t="str">
        <f>IF(Sales_Pipeline[[#This Row],[Close_Date]]="","","Q"&amp;ROUNDUP(MONTH(Sales_Pipeline[[#This Row],[Close_Date]])/3,0))</f>
        <v>Q2</v>
      </c>
      <c r="N821" s="2" cm="1">
        <f t="array" ref="N821">IFERROR(_xlfn.IFS(Sales_Pipeline[[#This Row],[Deal_Stage]]="Won",_xlfn.XLOOKUP(Sales_Pipeline[[#This Row],[Product]],Products!$A$2:$A$8,Products!$C$2:$C$8),Sales_Pipeline[[#This Row],[Deal_Stage]]="Lost",_xlfn.XLOOKUP(Sales_Pipeline[[#This Row],[Product]],Products!$A$2:$A$8,Products!$C$2:$C$8)),"")</f>
        <v>1096</v>
      </c>
      <c r="O821" s="2">
        <v>1189</v>
      </c>
    </row>
    <row r="822" spans="1:15" x14ac:dyDescent="0.3">
      <c r="A822" t="s">
        <v>968</v>
      </c>
      <c r="B822" t="s">
        <v>28</v>
      </c>
      <c r="C822" t="str">
        <f>_xlfn.XLOOKUP(Sales_Pipeline[[#This Row],[Sales_Agent]],Sales_Teams[Sales_Agent],Sales_Teams[Manager])</f>
        <v>Rocco Neubert</v>
      </c>
      <c r="D822" t="str">
        <f>_xlfn.XLOOKUP(Sales_Pipeline[[#This Row],[Manager]],Sales_Teams[Manager],Sales_Teams[Regional_Office])</f>
        <v>East</v>
      </c>
      <c r="E822" t="s">
        <v>63</v>
      </c>
      <c r="F822" t="s">
        <v>225</v>
      </c>
      <c r="G822" t="str">
        <f>IFERROR(_xlfn.XLOOKUP(Sales_Pipeline[[#This Row],[Account]],Accounts!$A$2:$A$86,Accounts!$F$2:$F$86),"")</f>
        <v>United States</v>
      </c>
      <c r="H822" t="s">
        <v>82</v>
      </c>
      <c r="I822" s="3">
        <v>42777</v>
      </c>
      <c r="J822" s="3">
        <v>42862</v>
      </c>
      <c r="K822" s="8" t="str">
        <f>IF(Sales_Pipeline[[#This Row],[Close_Date]]="","",TEXT(Sales_Pipeline[[#This Row],[Close_Date]],"ddd"))</f>
        <v>Sun</v>
      </c>
      <c r="L822" s="8" t="str">
        <f>IF(Sales_Pipeline[[#This Row],[Close_Date]]="","",TEXT(Sales_Pipeline[[#This Row],[Close_Date]],"mmm"))</f>
        <v>May</v>
      </c>
      <c r="M822" s="8" t="str">
        <f>IF(Sales_Pipeline[[#This Row],[Close_Date]]="","","Q"&amp;ROUNDUP(MONTH(Sales_Pipeline[[#This Row],[Close_Date]])/3,0))</f>
        <v>Q2</v>
      </c>
      <c r="N822" s="2" cm="1">
        <f t="array" ref="N822">IFERROR(_xlfn.IFS(Sales_Pipeline[[#This Row],[Deal_Stage]]="Won",_xlfn.XLOOKUP(Sales_Pipeline[[#This Row],[Product]],Products!$A$2:$A$8,Products!$C$2:$C$8),Sales_Pipeline[[#This Row],[Deal_Stage]]="Lost",_xlfn.XLOOKUP(Sales_Pipeline[[#This Row],[Product]],Products!$A$2:$A$8,Products!$C$2:$C$8)),"")</f>
        <v>550</v>
      </c>
      <c r="O822" s="2">
        <v>0</v>
      </c>
    </row>
    <row r="823" spans="1:15" x14ac:dyDescent="0.3">
      <c r="A823" t="s">
        <v>969</v>
      </c>
      <c r="B823" t="s">
        <v>38</v>
      </c>
      <c r="C823" t="str">
        <f>_xlfn.XLOOKUP(Sales_Pipeline[[#This Row],[Sales_Agent]],Sales_Teams[Sales_Agent],Sales_Teams[Manager])</f>
        <v>Celia Rouche</v>
      </c>
      <c r="D823" t="str">
        <f>_xlfn.XLOOKUP(Sales_Pipeline[[#This Row],[Manager]],Sales_Teams[Manager],Sales_Teams[Regional_Office])</f>
        <v>West</v>
      </c>
      <c r="E823" t="s">
        <v>61</v>
      </c>
      <c r="F823" t="s">
        <v>66</v>
      </c>
      <c r="G823" t="str">
        <f>IFERROR(_xlfn.XLOOKUP(Sales_Pipeline[[#This Row],[Account]],Accounts!$A$2:$A$86,Accounts!$F$2:$F$86),"")</f>
        <v>United States</v>
      </c>
      <c r="H823" t="s">
        <v>57</v>
      </c>
      <c r="I823" s="3">
        <v>42777</v>
      </c>
      <c r="J823" s="3">
        <v>42877</v>
      </c>
      <c r="K823" s="8" t="str">
        <f>IF(Sales_Pipeline[[#This Row],[Close_Date]]="","",TEXT(Sales_Pipeline[[#This Row],[Close_Date]],"ddd"))</f>
        <v>Mon</v>
      </c>
      <c r="L823" s="8" t="str">
        <f>IF(Sales_Pipeline[[#This Row],[Close_Date]]="","",TEXT(Sales_Pipeline[[#This Row],[Close_Date]],"mmm"))</f>
        <v>May</v>
      </c>
      <c r="M823" s="8" t="str">
        <f>IF(Sales_Pipeline[[#This Row],[Close_Date]]="","","Q"&amp;ROUNDUP(MONTH(Sales_Pipeline[[#This Row],[Close_Date]])/3,0))</f>
        <v>Q2</v>
      </c>
      <c r="N823" s="2" cm="1">
        <f t="array" ref="N823">IFERROR(_xlfn.IFS(Sales_Pipeline[[#This Row],[Deal_Stage]]="Won",_xlfn.XLOOKUP(Sales_Pipeline[[#This Row],[Product]],Products!$A$2:$A$8,Products!$C$2:$C$8),Sales_Pipeline[[#This Row],[Deal_Stage]]="Lost",_xlfn.XLOOKUP(Sales_Pipeline[[#This Row],[Product]],Products!$A$2:$A$8,Products!$C$2:$C$8)),"")</f>
        <v>55</v>
      </c>
      <c r="O823" s="2">
        <v>60</v>
      </c>
    </row>
    <row r="824" spans="1:15" x14ac:dyDescent="0.3">
      <c r="A824" t="s">
        <v>970</v>
      </c>
      <c r="B824" t="s">
        <v>40</v>
      </c>
      <c r="C824" t="str">
        <f>_xlfn.XLOOKUP(Sales_Pipeline[[#This Row],[Sales_Agent]],Sales_Teams[Sales_Agent],Sales_Teams[Manager])</f>
        <v>Summer Sewald</v>
      </c>
      <c r="D824" t="str">
        <f>_xlfn.XLOOKUP(Sales_Pipeline[[#This Row],[Manager]],Sales_Teams[Manager],Sales_Teams[Regional_Office])</f>
        <v>West</v>
      </c>
      <c r="E824" t="s">
        <v>84</v>
      </c>
      <c r="G824" t="str">
        <f>IFERROR(_xlfn.XLOOKUP(Sales_Pipeline[[#This Row],[Account]],Accounts!$A$2:$A$86,Accounts!$F$2:$F$86),"")</f>
        <v/>
      </c>
      <c r="H824" t="s">
        <v>77</v>
      </c>
      <c r="I824" s="3">
        <v>42777</v>
      </c>
      <c r="K824" s="8" t="str">
        <f>IF(Sales_Pipeline[[#This Row],[Close_Date]]="","",TEXT(Sales_Pipeline[[#This Row],[Close_Date]],"ddd"))</f>
        <v/>
      </c>
      <c r="L824" s="8" t="str">
        <f>IF(Sales_Pipeline[[#This Row],[Close_Date]]="","",TEXT(Sales_Pipeline[[#This Row],[Close_Date]],"mmm"))</f>
        <v/>
      </c>
      <c r="M824" s="8" t="str">
        <f>IF(Sales_Pipeline[[#This Row],[Close_Date]]="","","Q"&amp;ROUNDUP(MONTH(Sales_Pipeline[[#This Row],[Close_Date]])/3,0))</f>
        <v/>
      </c>
      <c r="N824" s="2" t="str" cm="1">
        <f t="array" ref="N824">IFERROR(_xlfn.IFS(Sales_Pipeline[[#This Row],[Deal_Stage]]="Won",_xlfn.XLOOKUP(Sales_Pipeline[[#This Row],[Product]],Products!$A$2:$A$8,Products!$C$2:$C$8),Sales_Pipeline[[#This Row],[Deal_Stage]]="Lost",_xlfn.XLOOKUP(Sales_Pipeline[[#This Row],[Product]],Products!$A$2:$A$8,Products!$C$2:$C$8)),"")</f>
        <v/>
      </c>
      <c r="O824" s="2">
        <v>0</v>
      </c>
    </row>
    <row r="825" spans="1:15" x14ac:dyDescent="0.3">
      <c r="A825" t="s">
        <v>971</v>
      </c>
      <c r="B825" t="s">
        <v>10</v>
      </c>
      <c r="C825" t="str">
        <f>_xlfn.XLOOKUP(Sales_Pipeline[[#This Row],[Sales_Agent]],Sales_Teams[Sales_Agent],Sales_Teams[Manager])</f>
        <v>Melvin Marxen</v>
      </c>
      <c r="D825" t="str">
        <f>_xlfn.XLOOKUP(Sales_Pipeline[[#This Row],[Manager]],Sales_Teams[Manager],Sales_Teams[Regional_Office])</f>
        <v>Central</v>
      </c>
      <c r="E825" t="s">
        <v>55</v>
      </c>
      <c r="F825" t="s">
        <v>204</v>
      </c>
      <c r="G825" t="str">
        <f>IFERROR(_xlfn.XLOOKUP(Sales_Pipeline[[#This Row],[Account]],Accounts!$A$2:$A$86,Accounts!$F$2:$F$86),"")</f>
        <v>United States</v>
      </c>
      <c r="H825" t="s">
        <v>82</v>
      </c>
      <c r="I825" s="3">
        <v>42777</v>
      </c>
      <c r="J825" s="3">
        <v>42866</v>
      </c>
      <c r="K825" s="8" t="str">
        <f>IF(Sales_Pipeline[[#This Row],[Close_Date]]="","",TEXT(Sales_Pipeline[[#This Row],[Close_Date]],"ddd"))</f>
        <v>Thu</v>
      </c>
      <c r="L825" s="8" t="str">
        <f>IF(Sales_Pipeline[[#This Row],[Close_Date]]="","",TEXT(Sales_Pipeline[[#This Row],[Close_Date]],"mmm"))</f>
        <v>May</v>
      </c>
      <c r="M825" s="8" t="str">
        <f>IF(Sales_Pipeline[[#This Row],[Close_Date]]="","","Q"&amp;ROUNDUP(MONTH(Sales_Pipeline[[#This Row],[Close_Date]])/3,0))</f>
        <v>Q2</v>
      </c>
      <c r="N825" s="2" cm="1">
        <f t="array" ref="N825">IFERROR(_xlfn.IFS(Sales_Pipeline[[#This Row],[Deal_Stage]]="Won",_xlfn.XLOOKUP(Sales_Pipeline[[#This Row],[Product]],Products!$A$2:$A$8,Products!$C$2:$C$8),Sales_Pipeline[[#This Row],[Deal_Stage]]="Lost",_xlfn.XLOOKUP(Sales_Pipeline[[#This Row],[Product]],Products!$A$2:$A$8,Products!$C$2:$C$8)),"")</f>
        <v>1096</v>
      </c>
      <c r="O825" s="2">
        <v>0</v>
      </c>
    </row>
    <row r="826" spans="1:15" x14ac:dyDescent="0.3">
      <c r="A826" t="s">
        <v>972</v>
      </c>
      <c r="B826" t="s">
        <v>43</v>
      </c>
      <c r="C826" t="str">
        <f>_xlfn.XLOOKUP(Sales_Pipeline[[#This Row],[Sales_Agent]],Sales_Teams[Sales_Agent],Sales_Teams[Manager])</f>
        <v>Summer Sewald</v>
      </c>
      <c r="D826" t="str">
        <f>_xlfn.XLOOKUP(Sales_Pipeline[[#This Row],[Manager]],Sales_Teams[Manager],Sales_Teams[Regional_Office])</f>
        <v>West</v>
      </c>
      <c r="E826" t="s">
        <v>63</v>
      </c>
      <c r="F826" t="s">
        <v>72</v>
      </c>
      <c r="G826" t="str">
        <f>IFERROR(_xlfn.XLOOKUP(Sales_Pipeline[[#This Row],[Account]],Accounts!$A$2:$A$86,Accounts!$F$2:$F$86),"")</f>
        <v>United States</v>
      </c>
      <c r="H826" t="s">
        <v>57</v>
      </c>
      <c r="I826" s="3">
        <v>42777</v>
      </c>
      <c r="J826" s="3">
        <v>42908</v>
      </c>
      <c r="K826" s="8" t="str">
        <f>IF(Sales_Pipeline[[#This Row],[Close_Date]]="","",TEXT(Sales_Pipeline[[#This Row],[Close_Date]],"ddd"))</f>
        <v>Thu</v>
      </c>
      <c r="L826" s="8" t="str">
        <f>IF(Sales_Pipeline[[#This Row],[Close_Date]]="","",TEXT(Sales_Pipeline[[#This Row],[Close_Date]],"mmm"))</f>
        <v>Jun</v>
      </c>
      <c r="M826" s="8" t="str">
        <f>IF(Sales_Pipeline[[#This Row],[Close_Date]]="","","Q"&amp;ROUNDUP(MONTH(Sales_Pipeline[[#This Row],[Close_Date]])/3,0))</f>
        <v>Q2</v>
      </c>
      <c r="N826" s="2" cm="1">
        <f t="array" ref="N826">IFERROR(_xlfn.IFS(Sales_Pipeline[[#This Row],[Deal_Stage]]="Won",_xlfn.XLOOKUP(Sales_Pipeline[[#This Row],[Product]],Products!$A$2:$A$8,Products!$C$2:$C$8),Sales_Pipeline[[#This Row],[Deal_Stage]]="Lost",_xlfn.XLOOKUP(Sales_Pipeline[[#This Row],[Product]],Products!$A$2:$A$8,Products!$C$2:$C$8)),"")</f>
        <v>550</v>
      </c>
      <c r="O826" s="2">
        <v>545</v>
      </c>
    </row>
    <row r="827" spans="1:15" x14ac:dyDescent="0.3">
      <c r="A827" t="s">
        <v>973</v>
      </c>
      <c r="B827" t="s">
        <v>43</v>
      </c>
      <c r="C827" t="str">
        <f>_xlfn.XLOOKUP(Sales_Pipeline[[#This Row],[Sales_Agent]],Sales_Teams[Sales_Agent],Sales_Teams[Manager])</f>
        <v>Summer Sewald</v>
      </c>
      <c r="D827" t="str">
        <f>_xlfn.XLOOKUP(Sales_Pipeline[[#This Row],[Manager]],Sales_Teams[Manager],Sales_Teams[Regional_Office])</f>
        <v>West</v>
      </c>
      <c r="E827" t="s">
        <v>76</v>
      </c>
      <c r="F827" t="s">
        <v>114</v>
      </c>
      <c r="G827" t="str">
        <f>IFERROR(_xlfn.XLOOKUP(Sales_Pipeline[[#This Row],[Account]],Accounts!$A$2:$A$86,Accounts!$F$2:$F$86),"")</f>
        <v>United States</v>
      </c>
      <c r="H827" t="s">
        <v>57</v>
      </c>
      <c r="I827" s="3">
        <v>42777</v>
      </c>
      <c r="J827" s="3">
        <v>42867</v>
      </c>
      <c r="K827" s="8" t="str">
        <f>IF(Sales_Pipeline[[#This Row],[Close_Date]]="","",TEXT(Sales_Pipeline[[#This Row],[Close_Date]],"ddd"))</f>
        <v>Fri</v>
      </c>
      <c r="L827" s="8" t="str">
        <f>IF(Sales_Pipeline[[#This Row],[Close_Date]]="","",TEXT(Sales_Pipeline[[#This Row],[Close_Date]],"mmm"))</f>
        <v>May</v>
      </c>
      <c r="M827" s="8" t="str">
        <f>IF(Sales_Pipeline[[#This Row],[Close_Date]]="","","Q"&amp;ROUNDUP(MONTH(Sales_Pipeline[[#This Row],[Close_Date]])/3,0))</f>
        <v>Q2</v>
      </c>
      <c r="N827" s="2" cm="1">
        <f t="array" ref="N827">IFERROR(_xlfn.IFS(Sales_Pipeline[[#This Row],[Deal_Stage]]="Won",_xlfn.XLOOKUP(Sales_Pipeline[[#This Row],[Product]],Products!$A$2:$A$8,Products!$C$2:$C$8),Sales_Pipeline[[#This Row],[Deal_Stage]]="Lost",_xlfn.XLOOKUP(Sales_Pipeline[[#This Row],[Product]],Products!$A$2:$A$8,Products!$C$2:$C$8)),"")</f>
        <v>3393</v>
      </c>
      <c r="O827" s="2">
        <v>3035</v>
      </c>
    </row>
    <row r="828" spans="1:15" x14ac:dyDescent="0.3">
      <c r="A828" t="s">
        <v>974</v>
      </c>
      <c r="B828" t="s">
        <v>42</v>
      </c>
      <c r="C828" t="str">
        <f>_xlfn.XLOOKUP(Sales_Pipeline[[#This Row],[Sales_Agent]],Sales_Teams[Sales_Agent],Sales_Teams[Manager])</f>
        <v>Summer Sewald</v>
      </c>
      <c r="D828" t="str">
        <f>_xlfn.XLOOKUP(Sales_Pipeline[[#This Row],[Manager]],Sales_Teams[Manager],Sales_Teams[Regional_Office])</f>
        <v>West</v>
      </c>
      <c r="E828" t="s">
        <v>63</v>
      </c>
      <c r="G828" t="str">
        <f>IFERROR(_xlfn.XLOOKUP(Sales_Pipeline[[#This Row],[Account]],Accounts!$A$2:$A$86,Accounts!$F$2:$F$86),"")</f>
        <v/>
      </c>
      <c r="H828" t="s">
        <v>77</v>
      </c>
      <c r="I828" s="3">
        <v>42777</v>
      </c>
      <c r="K828" s="8" t="str">
        <f>IF(Sales_Pipeline[[#This Row],[Close_Date]]="","",TEXT(Sales_Pipeline[[#This Row],[Close_Date]],"ddd"))</f>
        <v/>
      </c>
      <c r="L828" s="8" t="str">
        <f>IF(Sales_Pipeline[[#This Row],[Close_Date]]="","",TEXT(Sales_Pipeline[[#This Row],[Close_Date]],"mmm"))</f>
        <v/>
      </c>
      <c r="M828" s="8" t="str">
        <f>IF(Sales_Pipeline[[#This Row],[Close_Date]]="","","Q"&amp;ROUNDUP(MONTH(Sales_Pipeline[[#This Row],[Close_Date]])/3,0))</f>
        <v/>
      </c>
      <c r="N828" s="2" t="str" cm="1">
        <f t="array" ref="N828">IFERROR(_xlfn.IFS(Sales_Pipeline[[#This Row],[Deal_Stage]]="Won",_xlfn.XLOOKUP(Sales_Pipeline[[#This Row],[Product]],Products!$A$2:$A$8,Products!$C$2:$C$8),Sales_Pipeline[[#This Row],[Deal_Stage]]="Lost",_xlfn.XLOOKUP(Sales_Pipeline[[#This Row],[Product]],Products!$A$2:$A$8,Products!$C$2:$C$8)),"")</f>
        <v/>
      </c>
      <c r="O828" s="2">
        <v>0</v>
      </c>
    </row>
    <row r="829" spans="1:15" x14ac:dyDescent="0.3">
      <c r="A829" t="s">
        <v>975</v>
      </c>
      <c r="B829" t="s">
        <v>42</v>
      </c>
      <c r="C829" t="str">
        <f>_xlfn.XLOOKUP(Sales_Pipeline[[#This Row],[Sales_Agent]],Sales_Teams[Sales_Agent],Sales_Teams[Manager])</f>
        <v>Summer Sewald</v>
      </c>
      <c r="D829" t="str">
        <f>_xlfn.XLOOKUP(Sales_Pipeline[[#This Row],[Manager]],Sales_Teams[Manager],Sales_Teams[Regional_Office])</f>
        <v>West</v>
      </c>
      <c r="E829" t="s">
        <v>63</v>
      </c>
      <c r="F829" t="s">
        <v>216</v>
      </c>
      <c r="G829" t="str">
        <f>IFERROR(_xlfn.XLOOKUP(Sales_Pipeline[[#This Row],[Account]],Accounts!$A$2:$A$86,Accounts!$F$2:$F$86),"")</f>
        <v>United States</v>
      </c>
      <c r="H829" t="s">
        <v>57</v>
      </c>
      <c r="I829" s="3">
        <v>42777</v>
      </c>
      <c r="J829" s="3">
        <v>42909</v>
      </c>
      <c r="K829" s="8" t="str">
        <f>IF(Sales_Pipeline[[#This Row],[Close_Date]]="","",TEXT(Sales_Pipeline[[#This Row],[Close_Date]],"ddd"))</f>
        <v>Fri</v>
      </c>
      <c r="L829" s="8" t="str">
        <f>IF(Sales_Pipeline[[#This Row],[Close_Date]]="","",TEXT(Sales_Pipeline[[#This Row],[Close_Date]],"mmm"))</f>
        <v>Jun</v>
      </c>
      <c r="M829" s="8" t="str">
        <f>IF(Sales_Pipeline[[#This Row],[Close_Date]]="","","Q"&amp;ROUNDUP(MONTH(Sales_Pipeline[[#This Row],[Close_Date]])/3,0))</f>
        <v>Q2</v>
      </c>
      <c r="N829" s="2" cm="1">
        <f t="array" ref="N829">IFERROR(_xlfn.IFS(Sales_Pipeline[[#This Row],[Deal_Stage]]="Won",_xlfn.XLOOKUP(Sales_Pipeline[[#This Row],[Product]],Products!$A$2:$A$8,Products!$C$2:$C$8),Sales_Pipeline[[#This Row],[Deal_Stage]]="Lost",_xlfn.XLOOKUP(Sales_Pipeline[[#This Row],[Product]],Products!$A$2:$A$8,Products!$C$2:$C$8)),"")</f>
        <v>550</v>
      </c>
      <c r="O829" s="2">
        <v>584</v>
      </c>
    </row>
    <row r="830" spans="1:15" x14ac:dyDescent="0.3">
      <c r="A830" t="s">
        <v>976</v>
      </c>
      <c r="B830" t="s">
        <v>37</v>
      </c>
      <c r="C830" t="str">
        <f>_xlfn.XLOOKUP(Sales_Pipeline[[#This Row],[Sales_Agent]],Sales_Teams[Sales_Agent],Sales_Teams[Manager])</f>
        <v>Celia Rouche</v>
      </c>
      <c r="D830" t="str">
        <f>_xlfn.XLOOKUP(Sales_Pipeline[[#This Row],[Manager]],Sales_Teams[Manager],Sales_Teams[Regional_Office])</f>
        <v>West</v>
      </c>
      <c r="E830" t="s">
        <v>61</v>
      </c>
      <c r="F830" t="s">
        <v>92</v>
      </c>
      <c r="G830" t="str">
        <f>IFERROR(_xlfn.XLOOKUP(Sales_Pipeline[[#This Row],[Account]],Accounts!$A$2:$A$86,Accounts!$F$2:$F$86),"")</f>
        <v>United States</v>
      </c>
      <c r="H830" t="s">
        <v>82</v>
      </c>
      <c r="I830" s="3">
        <v>42777</v>
      </c>
      <c r="J830" s="3">
        <v>42870</v>
      </c>
      <c r="K830" s="8" t="str">
        <f>IF(Sales_Pipeline[[#This Row],[Close_Date]]="","",TEXT(Sales_Pipeline[[#This Row],[Close_Date]],"ddd"))</f>
        <v>Mon</v>
      </c>
      <c r="L830" s="8" t="str">
        <f>IF(Sales_Pipeline[[#This Row],[Close_Date]]="","",TEXT(Sales_Pipeline[[#This Row],[Close_Date]],"mmm"))</f>
        <v>May</v>
      </c>
      <c r="M830" s="8" t="str">
        <f>IF(Sales_Pipeline[[#This Row],[Close_Date]]="","","Q"&amp;ROUNDUP(MONTH(Sales_Pipeline[[#This Row],[Close_Date]])/3,0))</f>
        <v>Q2</v>
      </c>
      <c r="N830" s="2" cm="1">
        <f t="array" ref="N830">IFERROR(_xlfn.IFS(Sales_Pipeline[[#This Row],[Deal_Stage]]="Won",_xlfn.XLOOKUP(Sales_Pipeline[[#This Row],[Product]],Products!$A$2:$A$8,Products!$C$2:$C$8),Sales_Pipeline[[#This Row],[Deal_Stage]]="Lost",_xlfn.XLOOKUP(Sales_Pipeline[[#This Row],[Product]],Products!$A$2:$A$8,Products!$C$2:$C$8)),"")</f>
        <v>55</v>
      </c>
      <c r="O830" s="2">
        <v>0</v>
      </c>
    </row>
    <row r="831" spans="1:15" x14ac:dyDescent="0.3">
      <c r="A831" t="s">
        <v>977</v>
      </c>
      <c r="B831" t="s">
        <v>45</v>
      </c>
      <c r="C831" t="str">
        <f>_xlfn.XLOOKUP(Sales_Pipeline[[#This Row],[Sales_Agent]],Sales_Teams[Sales_Agent],Sales_Teams[Manager])</f>
        <v>Summer Sewald</v>
      </c>
      <c r="D831" t="str">
        <f>_xlfn.XLOOKUP(Sales_Pipeline[[#This Row],[Manager]],Sales_Teams[Manager],Sales_Teams[Regional_Office])</f>
        <v>West</v>
      </c>
      <c r="E831" t="s">
        <v>55</v>
      </c>
      <c r="F831" t="s">
        <v>72</v>
      </c>
      <c r="G831" t="str">
        <f>IFERROR(_xlfn.XLOOKUP(Sales_Pipeline[[#This Row],[Account]],Accounts!$A$2:$A$86,Accounts!$F$2:$F$86),"")</f>
        <v>United States</v>
      </c>
      <c r="H831" t="s">
        <v>57</v>
      </c>
      <c r="I831" s="3">
        <v>42777</v>
      </c>
      <c r="J831" s="3">
        <v>42909</v>
      </c>
      <c r="K831" s="8" t="str">
        <f>IF(Sales_Pipeline[[#This Row],[Close_Date]]="","",TEXT(Sales_Pipeline[[#This Row],[Close_Date]],"ddd"))</f>
        <v>Fri</v>
      </c>
      <c r="L831" s="8" t="str">
        <f>IF(Sales_Pipeline[[#This Row],[Close_Date]]="","",TEXT(Sales_Pipeline[[#This Row],[Close_Date]],"mmm"))</f>
        <v>Jun</v>
      </c>
      <c r="M831" s="8" t="str">
        <f>IF(Sales_Pipeline[[#This Row],[Close_Date]]="","","Q"&amp;ROUNDUP(MONTH(Sales_Pipeline[[#This Row],[Close_Date]])/3,0))</f>
        <v>Q2</v>
      </c>
      <c r="N831" s="2" cm="1">
        <f t="array" ref="N831">IFERROR(_xlfn.IFS(Sales_Pipeline[[#This Row],[Deal_Stage]]="Won",_xlfn.XLOOKUP(Sales_Pipeline[[#This Row],[Product]],Products!$A$2:$A$8,Products!$C$2:$C$8),Sales_Pipeline[[#This Row],[Deal_Stage]]="Lost",_xlfn.XLOOKUP(Sales_Pipeline[[#This Row],[Product]],Products!$A$2:$A$8,Products!$C$2:$C$8)),"")</f>
        <v>1096</v>
      </c>
      <c r="O831" s="2">
        <v>1069</v>
      </c>
    </row>
    <row r="832" spans="1:15" x14ac:dyDescent="0.3">
      <c r="A832" t="s">
        <v>978</v>
      </c>
      <c r="B832" t="s">
        <v>45</v>
      </c>
      <c r="C832" t="str">
        <f>_xlfn.XLOOKUP(Sales_Pipeline[[#This Row],[Sales_Agent]],Sales_Teams[Sales_Agent],Sales_Teams[Manager])</f>
        <v>Summer Sewald</v>
      </c>
      <c r="D832" t="str">
        <f>_xlfn.XLOOKUP(Sales_Pipeline[[#This Row],[Manager]],Sales_Teams[Manager],Sales_Teams[Regional_Office])</f>
        <v>West</v>
      </c>
      <c r="E832" t="s">
        <v>55</v>
      </c>
      <c r="F832" t="s">
        <v>120</v>
      </c>
      <c r="G832" t="str">
        <f>IFERROR(_xlfn.XLOOKUP(Sales_Pipeline[[#This Row],[Account]],Accounts!$A$2:$A$86,Accounts!$F$2:$F$86),"")</f>
        <v>United States</v>
      </c>
      <c r="H832" t="s">
        <v>57</v>
      </c>
      <c r="I832" s="3">
        <v>42777</v>
      </c>
      <c r="J832" s="3">
        <v>42908</v>
      </c>
      <c r="K832" s="8" t="str">
        <f>IF(Sales_Pipeline[[#This Row],[Close_Date]]="","",TEXT(Sales_Pipeline[[#This Row],[Close_Date]],"ddd"))</f>
        <v>Thu</v>
      </c>
      <c r="L832" s="8" t="str">
        <f>IF(Sales_Pipeline[[#This Row],[Close_Date]]="","",TEXT(Sales_Pipeline[[#This Row],[Close_Date]],"mmm"))</f>
        <v>Jun</v>
      </c>
      <c r="M832" s="8" t="str">
        <f>IF(Sales_Pipeline[[#This Row],[Close_Date]]="","","Q"&amp;ROUNDUP(MONTH(Sales_Pipeline[[#This Row],[Close_Date]])/3,0))</f>
        <v>Q2</v>
      </c>
      <c r="N832" s="2" cm="1">
        <f t="array" ref="N832">IFERROR(_xlfn.IFS(Sales_Pipeline[[#This Row],[Deal_Stage]]="Won",_xlfn.XLOOKUP(Sales_Pipeline[[#This Row],[Product]],Products!$A$2:$A$8,Products!$C$2:$C$8),Sales_Pipeline[[#This Row],[Deal_Stage]]="Lost",_xlfn.XLOOKUP(Sales_Pipeline[[#This Row],[Product]],Products!$A$2:$A$8,Products!$C$2:$C$8)),"")</f>
        <v>1096</v>
      </c>
      <c r="O832" s="2">
        <v>1035</v>
      </c>
    </row>
    <row r="833" spans="1:15" x14ac:dyDescent="0.3">
      <c r="A833" t="s">
        <v>979</v>
      </c>
      <c r="B833" t="s">
        <v>35</v>
      </c>
      <c r="C833" t="str">
        <f>_xlfn.XLOOKUP(Sales_Pipeline[[#This Row],[Sales_Agent]],Sales_Teams[Sales_Agent],Sales_Teams[Manager])</f>
        <v>Celia Rouche</v>
      </c>
      <c r="D833" t="str">
        <f>_xlfn.XLOOKUP(Sales_Pipeline[[#This Row],[Manager]],Sales_Teams[Manager],Sales_Teams[Regional_Office])</f>
        <v>West</v>
      </c>
      <c r="E833" t="s">
        <v>76</v>
      </c>
      <c r="F833" t="s">
        <v>143</v>
      </c>
      <c r="G833" t="str">
        <f>IFERROR(_xlfn.XLOOKUP(Sales_Pipeline[[#This Row],[Account]],Accounts!$A$2:$A$86,Accounts!$F$2:$F$86),"")</f>
        <v>United States</v>
      </c>
      <c r="H833" t="s">
        <v>77</v>
      </c>
      <c r="I833" s="3">
        <v>42777</v>
      </c>
      <c r="K833" s="8" t="str">
        <f>IF(Sales_Pipeline[[#This Row],[Close_Date]]="","",TEXT(Sales_Pipeline[[#This Row],[Close_Date]],"ddd"))</f>
        <v/>
      </c>
      <c r="L833" s="8" t="str">
        <f>IF(Sales_Pipeline[[#This Row],[Close_Date]]="","",TEXT(Sales_Pipeline[[#This Row],[Close_Date]],"mmm"))</f>
        <v/>
      </c>
      <c r="M833" s="8" t="str">
        <f>IF(Sales_Pipeline[[#This Row],[Close_Date]]="","","Q"&amp;ROUNDUP(MONTH(Sales_Pipeline[[#This Row],[Close_Date]])/3,0))</f>
        <v/>
      </c>
      <c r="N833" s="2" t="str" cm="1">
        <f t="array" ref="N833">IFERROR(_xlfn.IFS(Sales_Pipeline[[#This Row],[Deal_Stage]]="Won",_xlfn.XLOOKUP(Sales_Pipeline[[#This Row],[Product]],Products!$A$2:$A$8,Products!$C$2:$C$8),Sales_Pipeline[[#This Row],[Deal_Stage]]="Lost",_xlfn.XLOOKUP(Sales_Pipeline[[#This Row],[Product]],Products!$A$2:$A$8,Products!$C$2:$C$8)),"")</f>
        <v/>
      </c>
      <c r="O833" s="2">
        <v>0</v>
      </c>
    </row>
    <row r="834" spans="1:15" x14ac:dyDescent="0.3">
      <c r="A834" t="s">
        <v>980</v>
      </c>
      <c r="B834" t="s">
        <v>21</v>
      </c>
      <c r="C834" t="str">
        <f>_xlfn.XLOOKUP(Sales_Pipeline[[#This Row],[Sales_Agent]],Sales_Teams[Sales_Agent],Sales_Teams[Manager])</f>
        <v>Cara Losch</v>
      </c>
      <c r="D834" t="str">
        <f>_xlfn.XLOOKUP(Sales_Pipeline[[#This Row],[Manager]],Sales_Teams[Manager],Sales_Teams[Regional_Office])</f>
        <v>East</v>
      </c>
      <c r="E834" t="s">
        <v>8953</v>
      </c>
      <c r="F834" t="s">
        <v>109</v>
      </c>
      <c r="G834" t="str">
        <f>IFERROR(_xlfn.XLOOKUP(Sales_Pipeline[[#This Row],[Account]],Accounts!$A$2:$A$86,Accounts!$F$2:$F$86),"")</f>
        <v>Japan</v>
      </c>
      <c r="H834" t="s">
        <v>82</v>
      </c>
      <c r="I834" s="3">
        <v>42777</v>
      </c>
      <c r="J834" s="3">
        <v>42796</v>
      </c>
      <c r="K834" s="8" t="str">
        <f>IF(Sales_Pipeline[[#This Row],[Close_Date]]="","",TEXT(Sales_Pipeline[[#This Row],[Close_Date]],"ddd"))</f>
        <v>Thu</v>
      </c>
      <c r="L834" s="8" t="str">
        <f>IF(Sales_Pipeline[[#This Row],[Close_Date]]="","",TEXT(Sales_Pipeline[[#This Row],[Close_Date]],"mmm"))</f>
        <v>Mar</v>
      </c>
      <c r="M834" s="8" t="str">
        <f>IF(Sales_Pipeline[[#This Row],[Close_Date]]="","","Q"&amp;ROUNDUP(MONTH(Sales_Pipeline[[#This Row],[Close_Date]])/3,0))</f>
        <v>Q1</v>
      </c>
      <c r="N834" s="2" cm="1">
        <f t="array" ref="N834">IFERROR(_xlfn.IFS(Sales_Pipeline[[#This Row],[Deal_Stage]]="Won",_xlfn.XLOOKUP(Sales_Pipeline[[#This Row],[Product]],Products!$A$2:$A$8,Products!$C$2:$C$8),Sales_Pipeline[[#This Row],[Deal_Stage]]="Lost",_xlfn.XLOOKUP(Sales_Pipeline[[#This Row],[Product]],Products!$A$2:$A$8,Products!$C$2:$C$8)),"")</f>
        <v>4821</v>
      </c>
      <c r="O834" s="2">
        <v>0</v>
      </c>
    </row>
    <row r="835" spans="1:15" x14ac:dyDescent="0.3">
      <c r="A835" t="s">
        <v>981</v>
      </c>
      <c r="B835" t="s">
        <v>32</v>
      </c>
      <c r="C835" t="str">
        <f>_xlfn.XLOOKUP(Sales_Pipeline[[#This Row],[Sales_Agent]],Sales_Teams[Sales_Agent],Sales_Teams[Manager])</f>
        <v>Celia Rouche</v>
      </c>
      <c r="D835" t="str">
        <f>_xlfn.XLOOKUP(Sales_Pipeline[[#This Row],[Manager]],Sales_Teams[Manager],Sales_Teams[Regional_Office])</f>
        <v>West</v>
      </c>
      <c r="E835" t="s">
        <v>8953</v>
      </c>
      <c r="F835" t="s">
        <v>92</v>
      </c>
      <c r="G835" t="str">
        <f>IFERROR(_xlfn.XLOOKUP(Sales_Pipeline[[#This Row],[Account]],Accounts!$A$2:$A$86,Accounts!$F$2:$F$86),"")</f>
        <v>United States</v>
      </c>
      <c r="H835" t="s">
        <v>57</v>
      </c>
      <c r="I835" s="3">
        <v>42777</v>
      </c>
      <c r="J835" s="3">
        <v>42818</v>
      </c>
      <c r="K835" s="8" t="str">
        <f>IF(Sales_Pipeline[[#This Row],[Close_Date]]="","",TEXT(Sales_Pipeline[[#This Row],[Close_Date]],"ddd"))</f>
        <v>Fri</v>
      </c>
      <c r="L835" s="8" t="str">
        <f>IF(Sales_Pipeline[[#This Row],[Close_Date]]="","",TEXT(Sales_Pipeline[[#This Row],[Close_Date]],"mmm"))</f>
        <v>Mar</v>
      </c>
      <c r="M835" s="8" t="str">
        <f>IF(Sales_Pipeline[[#This Row],[Close_Date]]="","","Q"&amp;ROUNDUP(MONTH(Sales_Pipeline[[#This Row],[Close_Date]])/3,0))</f>
        <v>Q1</v>
      </c>
      <c r="N835" s="2" cm="1">
        <f t="array" ref="N835">IFERROR(_xlfn.IFS(Sales_Pipeline[[#This Row],[Deal_Stage]]="Won",_xlfn.XLOOKUP(Sales_Pipeline[[#This Row],[Product]],Products!$A$2:$A$8,Products!$C$2:$C$8),Sales_Pipeline[[#This Row],[Deal_Stage]]="Lost",_xlfn.XLOOKUP(Sales_Pipeline[[#This Row],[Product]],Products!$A$2:$A$8,Products!$C$2:$C$8)),"")</f>
        <v>4821</v>
      </c>
      <c r="O835" s="2">
        <v>4510</v>
      </c>
    </row>
    <row r="836" spans="1:15" x14ac:dyDescent="0.3">
      <c r="A836" t="s">
        <v>982</v>
      </c>
      <c r="B836" t="s">
        <v>17</v>
      </c>
      <c r="C836" t="str">
        <f>_xlfn.XLOOKUP(Sales_Pipeline[[#This Row],[Sales_Agent]],Sales_Teams[Sales_Agent],Sales_Teams[Manager])</f>
        <v>Cara Losch</v>
      </c>
      <c r="D836" t="str">
        <f>_xlfn.XLOOKUP(Sales_Pipeline[[#This Row],[Manager]],Sales_Teams[Manager],Sales_Teams[Regional_Office])</f>
        <v>East</v>
      </c>
      <c r="E836" t="s">
        <v>55</v>
      </c>
      <c r="F836" t="s">
        <v>103</v>
      </c>
      <c r="G836" t="str">
        <f>IFERROR(_xlfn.XLOOKUP(Sales_Pipeline[[#This Row],[Account]],Accounts!$A$2:$A$86,Accounts!$F$2:$F$86),"")</f>
        <v>United States</v>
      </c>
      <c r="H836" t="s">
        <v>82</v>
      </c>
      <c r="I836" s="3">
        <v>42777</v>
      </c>
      <c r="J836" s="3">
        <v>42891</v>
      </c>
      <c r="K836" s="8" t="str">
        <f>IF(Sales_Pipeline[[#This Row],[Close_Date]]="","",TEXT(Sales_Pipeline[[#This Row],[Close_Date]],"ddd"))</f>
        <v>Mon</v>
      </c>
      <c r="L836" s="8" t="str">
        <f>IF(Sales_Pipeline[[#This Row],[Close_Date]]="","",TEXT(Sales_Pipeline[[#This Row],[Close_Date]],"mmm"))</f>
        <v>Jun</v>
      </c>
      <c r="M836" s="8" t="str">
        <f>IF(Sales_Pipeline[[#This Row],[Close_Date]]="","","Q"&amp;ROUNDUP(MONTH(Sales_Pipeline[[#This Row],[Close_Date]])/3,0))</f>
        <v>Q2</v>
      </c>
      <c r="N836" s="2" cm="1">
        <f t="array" ref="N836">IFERROR(_xlfn.IFS(Sales_Pipeline[[#This Row],[Deal_Stage]]="Won",_xlfn.XLOOKUP(Sales_Pipeline[[#This Row],[Product]],Products!$A$2:$A$8,Products!$C$2:$C$8),Sales_Pipeline[[#This Row],[Deal_Stage]]="Lost",_xlfn.XLOOKUP(Sales_Pipeline[[#This Row],[Product]],Products!$A$2:$A$8,Products!$C$2:$C$8)),"")</f>
        <v>1096</v>
      </c>
      <c r="O836" s="2">
        <v>0</v>
      </c>
    </row>
    <row r="837" spans="1:15" x14ac:dyDescent="0.3">
      <c r="A837" t="s">
        <v>983</v>
      </c>
      <c r="B837" t="s">
        <v>17</v>
      </c>
      <c r="C837" t="str">
        <f>_xlfn.XLOOKUP(Sales_Pipeline[[#This Row],[Sales_Agent]],Sales_Teams[Sales_Agent],Sales_Teams[Manager])</f>
        <v>Cara Losch</v>
      </c>
      <c r="D837" t="str">
        <f>_xlfn.XLOOKUP(Sales_Pipeline[[#This Row],[Manager]],Sales_Teams[Manager],Sales_Teams[Regional_Office])</f>
        <v>East</v>
      </c>
      <c r="E837" t="s">
        <v>61</v>
      </c>
      <c r="F837" t="s">
        <v>116</v>
      </c>
      <c r="G837" t="str">
        <f>IFERROR(_xlfn.XLOOKUP(Sales_Pipeline[[#This Row],[Account]],Accounts!$A$2:$A$86,Accounts!$F$2:$F$86),"")</f>
        <v>United States</v>
      </c>
      <c r="H837" t="s">
        <v>57</v>
      </c>
      <c r="I837" s="3">
        <v>42777</v>
      </c>
      <c r="J837" s="3">
        <v>42863</v>
      </c>
      <c r="K837" s="8" t="str">
        <f>IF(Sales_Pipeline[[#This Row],[Close_Date]]="","",TEXT(Sales_Pipeline[[#This Row],[Close_Date]],"ddd"))</f>
        <v>Mon</v>
      </c>
      <c r="L837" s="8" t="str">
        <f>IF(Sales_Pipeline[[#This Row],[Close_Date]]="","",TEXT(Sales_Pipeline[[#This Row],[Close_Date]],"mmm"))</f>
        <v>May</v>
      </c>
      <c r="M837" s="8" t="str">
        <f>IF(Sales_Pipeline[[#This Row],[Close_Date]]="","","Q"&amp;ROUNDUP(MONTH(Sales_Pipeline[[#This Row],[Close_Date]])/3,0))</f>
        <v>Q2</v>
      </c>
      <c r="N837" s="2" cm="1">
        <f t="array" ref="N837">IFERROR(_xlfn.IFS(Sales_Pipeline[[#This Row],[Deal_Stage]]="Won",_xlfn.XLOOKUP(Sales_Pipeline[[#This Row],[Product]],Products!$A$2:$A$8,Products!$C$2:$C$8),Sales_Pipeline[[#This Row],[Deal_Stage]]="Lost",_xlfn.XLOOKUP(Sales_Pipeline[[#This Row],[Product]],Products!$A$2:$A$8,Products!$C$2:$C$8)),"")</f>
        <v>55</v>
      </c>
      <c r="O837" s="2">
        <v>49</v>
      </c>
    </row>
    <row r="838" spans="1:15" x14ac:dyDescent="0.3">
      <c r="A838" t="s">
        <v>984</v>
      </c>
      <c r="B838" t="s">
        <v>3</v>
      </c>
      <c r="C838" t="str">
        <f>_xlfn.XLOOKUP(Sales_Pipeline[[#This Row],[Sales_Agent]],Sales_Teams[Sales_Agent],Sales_Teams[Manager])</f>
        <v>Dustin Brinkmann</v>
      </c>
      <c r="D838" t="str">
        <f>_xlfn.XLOOKUP(Sales_Pipeline[[#This Row],[Manager]],Sales_Teams[Manager],Sales_Teams[Regional_Office])</f>
        <v>Central</v>
      </c>
      <c r="E838" t="s">
        <v>61</v>
      </c>
      <c r="F838" t="s">
        <v>147</v>
      </c>
      <c r="G838" t="str">
        <f>IFERROR(_xlfn.XLOOKUP(Sales_Pipeline[[#This Row],[Account]],Accounts!$A$2:$A$86,Accounts!$F$2:$F$86),"")</f>
        <v>United States</v>
      </c>
      <c r="H838" t="s">
        <v>57</v>
      </c>
      <c r="I838" s="3">
        <v>42778</v>
      </c>
      <c r="J838" s="3">
        <v>42893</v>
      </c>
      <c r="K838" s="8" t="str">
        <f>IF(Sales_Pipeline[[#This Row],[Close_Date]]="","",TEXT(Sales_Pipeline[[#This Row],[Close_Date]],"ddd"))</f>
        <v>Wed</v>
      </c>
      <c r="L838" s="8" t="str">
        <f>IF(Sales_Pipeline[[#This Row],[Close_Date]]="","",TEXT(Sales_Pipeline[[#This Row],[Close_Date]],"mmm"))</f>
        <v>Jun</v>
      </c>
      <c r="M838" s="8" t="str">
        <f>IF(Sales_Pipeline[[#This Row],[Close_Date]]="","","Q"&amp;ROUNDUP(MONTH(Sales_Pipeline[[#This Row],[Close_Date]])/3,0))</f>
        <v>Q2</v>
      </c>
      <c r="N838" s="2" cm="1">
        <f t="array" ref="N838">IFERROR(_xlfn.IFS(Sales_Pipeline[[#This Row],[Deal_Stage]]="Won",_xlfn.XLOOKUP(Sales_Pipeline[[#This Row],[Product]],Products!$A$2:$A$8,Products!$C$2:$C$8),Sales_Pipeline[[#This Row],[Deal_Stage]]="Lost",_xlfn.XLOOKUP(Sales_Pipeline[[#This Row],[Product]],Products!$A$2:$A$8,Products!$C$2:$C$8)),"")</f>
        <v>55</v>
      </c>
      <c r="O838" s="2">
        <v>59</v>
      </c>
    </row>
    <row r="839" spans="1:15" x14ac:dyDescent="0.3">
      <c r="A839" t="s">
        <v>985</v>
      </c>
      <c r="B839" t="s">
        <v>27</v>
      </c>
      <c r="C839" t="str">
        <f>_xlfn.XLOOKUP(Sales_Pipeline[[#This Row],[Sales_Agent]],Sales_Teams[Sales_Agent],Sales_Teams[Manager])</f>
        <v>Rocco Neubert</v>
      </c>
      <c r="D839" t="str">
        <f>_xlfn.XLOOKUP(Sales_Pipeline[[#This Row],[Manager]],Sales_Teams[Manager],Sales_Teams[Regional_Office])</f>
        <v>East</v>
      </c>
      <c r="E839" t="s">
        <v>8953</v>
      </c>
      <c r="F839" t="s">
        <v>173</v>
      </c>
      <c r="G839" t="str">
        <f>IFERROR(_xlfn.XLOOKUP(Sales_Pipeline[[#This Row],[Account]],Accounts!$A$2:$A$86,Accounts!$F$2:$F$86),"")</f>
        <v>United States</v>
      </c>
      <c r="H839" t="s">
        <v>57</v>
      </c>
      <c r="I839" s="3">
        <v>42778</v>
      </c>
      <c r="J839" s="3">
        <v>42798</v>
      </c>
      <c r="K839" s="8" t="str">
        <f>IF(Sales_Pipeline[[#This Row],[Close_Date]]="","",TEXT(Sales_Pipeline[[#This Row],[Close_Date]],"ddd"))</f>
        <v>Sat</v>
      </c>
      <c r="L839" s="8" t="str">
        <f>IF(Sales_Pipeline[[#This Row],[Close_Date]]="","",TEXT(Sales_Pipeline[[#This Row],[Close_Date]],"mmm"))</f>
        <v>Mar</v>
      </c>
      <c r="M839" s="8" t="str">
        <f>IF(Sales_Pipeline[[#This Row],[Close_Date]]="","","Q"&amp;ROUNDUP(MONTH(Sales_Pipeline[[#This Row],[Close_Date]])/3,0))</f>
        <v>Q1</v>
      </c>
      <c r="N839" s="2" cm="1">
        <f t="array" ref="N839">IFERROR(_xlfn.IFS(Sales_Pipeline[[#This Row],[Deal_Stage]]="Won",_xlfn.XLOOKUP(Sales_Pipeline[[#This Row],[Product]],Products!$A$2:$A$8,Products!$C$2:$C$8),Sales_Pipeline[[#This Row],[Deal_Stage]]="Lost",_xlfn.XLOOKUP(Sales_Pipeline[[#This Row],[Product]],Products!$A$2:$A$8,Products!$C$2:$C$8)),"")</f>
        <v>4821</v>
      </c>
      <c r="O839" s="2">
        <v>4705</v>
      </c>
    </row>
    <row r="840" spans="1:15" x14ac:dyDescent="0.3">
      <c r="A840" t="s">
        <v>986</v>
      </c>
      <c r="B840" t="s">
        <v>6</v>
      </c>
      <c r="C840" t="str">
        <f>_xlfn.XLOOKUP(Sales_Pipeline[[#This Row],[Sales_Agent]],Sales_Teams[Sales_Agent],Sales_Teams[Manager])</f>
        <v>Dustin Brinkmann</v>
      </c>
      <c r="D840" t="str">
        <f>_xlfn.XLOOKUP(Sales_Pipeline[[#This Row],[Manager]],Sales_Teams[Manager],Sales_Teams[Regional_Office])</f>
        <v>Central</v>
      </c>
      <c r="E840" t="s">
        <v>84</v>
      </c>
      <c r="F840" t="s">
        <v>74</v>
      </c>
      <c r="G840" t="str">
        <f>IFERROR(_xlfn.XLOOKUP(Sales_Pipeline[[#This Row],[Account]],Accounts!$A$2:$A$86,Accounts!$F$2:$F$86),"")</f>
        <v>United States</v>
      </c>
      <c r="H840" t="s">
        <v>57</v>
      </c>
      <c r="I840" s="3">
        <v>42778</v>
      </c>
      <c r="J840" s="3">
        <v>42889</v>
      </c>
      <c r="K840" s="8" t="str">
        <f>IF(Sales_Pipeline[[#This Row],[Close_Date]]="","",TEXT(Sales_Pipeline[[#This Row],[Close_Date]],"ddd"))</f>
        <v>Sat</v>
      </c>
      <c r="L840" s="8" t="str">
        <f>IF(Sales_Pipeline[[#This Row],[Close_Date]]="","",TEXT(Sales_Pipeline[[#This Row],[Close_Date]],"mmm"))</f>
        <v>Jun</v>
      </c>
      <c r="M840" s="8" t="str">
        <f>IF(Sales_Pipeline[[#This Row],[Close_Date]]="","","Q"&amp;ROUNDUP(MONTH(Sales_Pipeline[[#This Row],[Close_Date]])/3,0))</f>
        <v>Q2</v>
      </c>
      <c r="N840" s="2" cm="1">
        <f t="array" ref="N840">IFERROR(_xlfn.IFS(Sales_Pipeline[[#This Row],[Deal_Stage]]="Won",_xlfn.XLOOKUP(Sales_Pipeline[[#This Row],[Product]],Products!$A$2:$A$8,Products!$C$2:$C$8),Sales_Pipeline[[#This Row],[Deal_Stage]]="Lost",_xlfn.XLOOKUP(Sales_Pipeline[[#This Row],[Product]],Products!$A$2:$A$8,Products!$C$2:$C$8)),"")</f>
        <v>5482</v>
      </c>
      <c r="O840" s="2">
        <v>5148</v>
      </c>
    </row>
    <row r="841" spans="1:15" x14ac:dyDescent="0.3">
      <c r="A841" t="s">
        <v>987</v>
      </c>
      <c r="B841" t="s">
        <v>20</v>
      </c>
      <c r="C841" t="str">
        <f>_xlfn.XLOOKUP(Sales_Pipeline[[#This Row],[Sales_Agent]],Sales_Teams[Sales_Agent],Sales_Teams[Manager])</f>
        <v>Cara Losch</v>
      </c>
      <c r="D841" t="str">
        <f>_xlfn.XLOOKUP(Sales_Pipeline[[#This Row],[Manager]],Sales_Teams[Manager],Sales_Teams[Regional_Office])</f>
        <v>East</v>
      </c>
      <c r="E841" t="s">
        <v>8953</v>
      </c>
      <c r="F841" t="s">
        <v>109</v>
      </c>
      <c r="G841" t="str">
        <f>IFERROR(_xlfn.XLOOKUP(Sales_Pipeline[[#This Row],[Account]],Accounts!$A$2:$A$86,Accounts!$F$2:$F$86),"")</f>
        <v>Japan</v>
      </c>
      <c r="H841" t="s">
        <v>57</v>
      </c>
      <c r="I841" s="3">
        <v>42778</v>
      </c>
      <c r="J841" s="3">
        <v>42863</v>
      </c>
      <c r="K841" s="8" t="str">
        <f>IF(Sales_Pipeline[[#This Row],[Close_Date]]="","",TEXT(Sales_Pipeline[[#This Row],[Close_Date]],"ddd"))</f>
        <v>Mon</v>
      </c>
      <c r="L841" s="8" t="str">
        <f>IF(Sales_Pipeline[[#This Row],[Close_Date]]="","",TEXT(Sales_Pipeline[[#This Row],[Close_Date]],"mmm"))</f>
        <v>May</v>
      </c>
      <c r="M841" s="8" t="str">
        <f>IF(Sales_Pipeline[[#This Row],[Close_Date]]="","","Q"&amp;ROUNDUP(MONTH(Sales_Pipeline[[#This Row],[Close_Date]])/3,0))</f>
        <v>Q2</v>
      </c>
      <c r="N841" s="2" cm="1">
        <f t="array" ref="N841">IFERROR(_xlfn.IFS(Sales_Pipeline[[#This Row],[Deal_Stage]]="Won",_xlfn.XLOOKUP(Sales_Pipeline[[#This Row],[Product]],Products!$A$2:$A$8,Products!$C$2:$C$8),Sales_Pipeline[[#This Row],[Deal_Stage]]="Lost",_xlfn.XLOOKUP(Sales_Pipeline[[#This Row],[Product]],Products!$A$2:$A$8,Products!$C$2:$C$8)),"")</f>
        <v>4821</v>
      </c>
      <c r="O841" s="2">
        <v>4833</v>
      </c>
    </row>
    <row r="842" spans="1:15" x14ac:dyDescent="0.3">
      <c r="A842" t="s">
        <v>988</v>
      </c>
      <c r="B842" t="s">
        <v>25</v>
      </c>
      <c r="C842" t="str">
        <f>_xlfn.XLOOKUP(Sales_Pipeline[[#This Row],[Sales_Agent]],Sales_Teams[Sales_Agent],Sales_Teams[Manager])</f>
        <v>Rocco Neubert</v>
      </c>
      <c r="D842" t="str">
        <f>_xlfn.XLOOKUP(Sales_Pipeline[[#This Row],[Manager]],Sales_Teams[Manager],Sales_Teams[Regional_Office])</f>
        <v>East</v>
      </c>
      <c r="E842" t="s">
        <v>8953</v>
      </c>
      <c r="F842" t="s">
        <v>129</v>
      </c>
      <c r="G842" t="str">
        <f>IFERROR(_xlfn.XLOOKUP(Sales_Pipeline[[#This Row],[Account]],Accounts!$A$2:$A$86,Accounts!$F$2:$F$86),"")</f>
        <v>Jordan</v>
      </c>
      <c r="H842" t="s">
        <v>57</v>
      </c>
      <c r="I842" s="3">
        <v>42778</v>
      </c>
      <c r="J842" s="3">
        <v>42886</v>
      </c>
      <c r="K842" s="8" t="str">
        <f>IF(Sales_Pipeline[[#This Row],[Close_Date]]="","",TEXT(Sales_Pipeline[[#This Row],[Close_Date]],"ddd"))</f>
        <v>Wed</v>
      </c>
      <c r="L842" s="8" t="str">
        <f>IF(Sales_Pipeline[[#This Row],[Close_Date]]="","",TEXT(Sales_Pipeline[[#This Row],[Close_Date]],"mmm"))</f>
        <v>May</v>
      </c>
      <c r="M842" s="8" t="str">
        <f>IF(Sales_Pipeline[[#This Row],[Close_Date]]="","","Q"&amp;ROUNDUP(MONTH(Sales_Pipeline[[#This Row],[Close_Date]])/3,0))</f>
        <v>Q2</v>
      </c>
      <c r="N842" s="2" cm="1">
        <f t="array" ref="N842">IFERROR(_xlfn.IFS(Sales_Pipeline[[#This Row],[Deal_Stage]]="Won",_xlfn.XLOOKUP(Sales_Pipeline[[#This Row],[Product]],Products!$A$2:$A$8,Products!$C$2:$C$8),Sales_Pipeline[[#This Row],[Deal_Stage]]="Lost",_xlfn.XLOOKUP(Sales_Pipeline[[#This Row],[Product]],Products!$A$2:$A$8,Products!$C$2:$C$8)),"")</f>
        <v>4821</v>
      </c>
      <c r="O842" s="2">
        <v>4664</v>
      </c>
    </row>
    <row r="843" spans="1:15" x14ac:dyDescent="0.3">
      <c r="A843" t="s">
        <v>989</v>
      </c>
      <c r="B843" t="s">
        <v>28</v>
      </c>
      <c r="C843" t="str">
        <f>_xlfn.XLOOKUP(Sales_Pipeline[[#This Row],[Sales_Agent]],Sales_Teams[Sales_Agent],Sales_Teams[Manager])</f>
        <v>Rocco Neubert</v>
      </c>
      <c r="D843" t="str">
        <f>_xlfn.XLOOKUP(Sales_Pipeline[[#This Row],[Manager]],Sales_Teams[Manager],Sales_Teams[Regional_Office])</f>
        <v>East</v>
      </c>
      <c r="E843" t="s">
        <v>63</v>
      </c>
      <c r="F843" t="s">
        <v>231</v>
      </c>
      <c r="G843" t="str">
        <f>IFERROR(_xlfn.XLOOKUP(Sales_Pipeline[[#This Row],[Account]],Accounts!$A$2:$A$86,Accounts!$F$2:$F$86),"")</f>
        <v>United States</v>
      </c>
      <c r="H843" t="s">
        <v>57</v>
      </c>
      <c r="I843" s="3">
        <v>42778</v>
      </c>
      <c r="J843" s="3">
        <v>42867</v>
      </c>
      <c r="K843" s="8" t="str">
        <f>IF(Sales_Pipeline[[#This Row],[Close_Date]]="","",TEXT(Sales_Pipeline[[#This Row],[Close_Date]],"ddd"))</f>
        <v>Fri</v>
      </c>
      <c r="L843" s="8" t="str">
        <f>IF(Sales_Pipeline[[#This Row],[Close_Date]]="","",TEXT(Sales_Pipeline[[#This Row],[Close_Date]],"mmm"))</f>
        <v>May</v>
      </c>
      <c r="M843" s="8" t="str">
        <f>IF(Sales_Pipeline[[#This Row],[Close_Date]]="","","Q"&amp;ROUNDUP(MONTH(Sales_Pipeline[[#This Row],[Close_Date]])/3,0))</f>
        <v>Q2</v>
      </c>
      <c r="N843" s="2" cm="1">
        <f t="array" ref="N843">IFERROR(_xlfn.IFS(Sales_Pipeline[[#This Row],[Deal_Stage]]="Won",_xlfn.XLOOKUP(Sales_Pipeline[[#This Row],[Product]],Products!$A$2:$A$8,Products!$C$2:$C$8),Sales_Pipeline[[#This Row],[Deal_Stage]]="Lost",_xlfn.XLOOKUP(Sales_Pipeline[[#This Row],[Product]],Products!$A$2:$A$8,Products!$C$2:$C$8)),"")</f>
        <v>550</v>
      </c>
      <c r="O843" s="2">
        <v>475</v>
      </c>
    </row>
    <row r="844" spans="1:15" x14ac:dyDescent="0.3">
      <c r="A844" t="s">
        <v>990</v>
      </c>
      <c r="B844" t="s">
        <v>36</v>
      </c>
      <c r="C844" t="str">
        <f>_xlfn.XLOOKUP(Sales_Pipeline[[#This Row],[Sales_Agent]],Sales_Teams[Sales_Agent],Sales_Teams[Manager])</f>
        <v>Celia Rouche</v>
      </c>
      <c r="D844" t="str">
        <f>_xlfn.XLOOKUP(Sales_Pipeline[[#This Row],[Manager]],Sales_Teams[Manager],Sales_Teams[Regional_Office])</f>
        <v>West</v>
      </c>
      <c r="E844" t="s">
        <v>55</v>
      </c>
      <c r="G844" t="str">
        <f>IFERROR(_xlfn.XLOOKUP(Sales_Pipeline[[#This Row],[Account]],Accounts!$A$2:$A$86,Accounts!$F$2:$F$86),"")</f>
        <v/>
      </c>
      <c r="H844" t="s">
        <v>77</v>
      </c>
      <c r="I844" s="3">
        <v>42778</v>
      </c>
      <c r="K844" s="8" t="str">
        <f>IF(Sales_Pipeline[[#This Row],[Close_Date]]="","",TEXT(Sales_Pipeline[[#This Row],[Close_Date]],"ddd"))</f>
        <v/>
      </c>
      <c r="L844" s="8" t="str">
        <f>IF(Sales_Pipeline[[#This Row],[Close_Date]]="","",TEXT(Sales_Pipeline[[#This Row],[Close_Date]],"mmm"))</f>
        <v/>
      </c>
      <c r="M844" s="8" t="str">
        <f>IF(Sales_Pipeline[[#This Row],[Close_Date]]="","","Q"&amp;ROUNDUP(MONTH(Sales_Pipeline[[#This Row],[Close_Date]])/3,0))</f>
        <v/>
      </c>
      <c r="N844" s="2" t="str" cm="1">
        <f t="array" ref="N844">IFERROR(_xlfn.IFS(Sales_Pipeline[[#This Row],[Deal_Stage]]="Won",_xlfn.XLOOKUP(Sales_Pipeline[[#This Row],[Product]],Products!$A$2:$A$8,Products!$C$2:$C$8),Sales_Pipeline[[#This Row],[Deal_Stage]]="Lost",_xlfn.XLOOKUP(Sales_Pipeline[[#This Row],[Product]],Products!$A$2:$A$8,Products!$C$2:$C$8)),"")</f>
        <v/>
      </c>
      <c r="O844" s="2">
        <v>0</v>
      </c>
    </row>
    <row r="845" spans="1:15" x14ac:dyDescent="0.3">
      <c r="A845" t="s">
        <v>991</v>
      </c>
      <c r="B845" t="s">
        <v>36</v>
      </c>
      <c r="C845" t="str">
        <f>_xlfn.XLOOKUP(Sales_Pipeline[[#This Row],[Sales_Agent]],Sales_Teams[Sales_Agent],Sales_Teams[Manager])</f>
        <v>Celia Rouche</v>
      </c>
      <c r="D845" t="str">
        <f>_xlfn.XLOOKUP(Sales_Pipeline[[#This Row],[Manager]],Sales_Teams[Manager],Sales_Teams[Regional_Office])</f>
        <v>West</v>
      </c>
      <c r="E845" t="s">
        <v>76</v>
      </c>
      <c r="F845" t="s">
        <v>114</v>
      </c>
      <c r="G845" t="str">
        <f>IFERROR(_xlfn.XLOOKUP(Sales_Pipeline[[#This Row],[Account]],Accounts!$A$2:$A$86,Accounts!$F$2:$F$86),"")</f>
        <v>United States</v>
      </c>
      <c r="H845" t="s">
        <v>57</v>
      </c>
      <c r="I845" s="3">
        <v>42778</v>
      </c>
      <c r="J845" s="3">
        <v>42899</v>
      </c>
      <c r="K845" s="8" t="str">
        <f>IF(Sales_Pipeline[[#This Row],[Close_Date]]="","",TEXT(Sales_Pipeline[[#This Row],[Close_Date]],"ddd"))</f>
        <v>Tue</v>
      </c>
      <c r="L845" s="8" t="str">
        <f>IF(Sales_Pipeline[[#This Row],[Close_Date]]="","",TEXT(Sales_Pipeline[[#This Row],[Close_Date]],"mmm"))</f>
        <v>Jun</v>
      </c>
      <c r="M845" s="8" t="str">
        <f>IF(Sales_Pipeline[[#This Row],[Close_Date]]="","","Q"&amp;ROUNDUP(MONTH(Sales_Pipeline[[#This Row],[Close_Date]])/3,0))</f>
        <v>Q2</v>
      </c>
      <c r="N845" s="2" cm="1">
        <f t="array" ref="N845">IFERROR(_xlfn.IFS(Sales_Pipeline[[#This Row],[Deal_Stage]]="Won",_xlfn.XLOOKUP(Sales_Pipeline[[#This Row],[Product]],Products!$A$2:$A$8,Products!$C$2:$C$8),Sales_Pipeline[[#This Row],[Deal_Stage]]="Lost",_xlfn.XLOOKUP(Sales_Pipeline[[#This Row],[Product]],Products!$A$2:$A$8,Products!$C$2:$C$8)),"")</f>
        <v>3393</v>
      </c>
      <c r="O845" s="2">
        <v>3807</v>
      </c>
    </row>
    <row r="846" spans="1:15" x14ac:dyDescent="0.3">
      <c r="A846" t="s">
        <v>992</v>
      </c>
      <c r="B846" t="s">
        <v>40</v>
      </c>
      <c r="C846" t="str">
        <f>_xlfn.XLOOKUP(Sales_Pipeline[[#This Row],[Sales_Agent]],Sales_Teams[Sales_Agent],Sales_Teams[Manager])</f>
        <v>Summer Sewald</v>
      </c>
      <c r="D846" t="str">
        <f>_xlfn.XLOOKUP(Sales_Pipeline[[#This Row],[Manager]],Sales_Teams[Manager],Sales_Teams[Regional_Office])</f>
        <v>West</v>
      </c>
      <c r="E846" t="s">
        <v>63</v>
      </c>
      <c r="F846" t="s">
        <v>211</v>
      </c>
      <c r="G846" t="str">
        <f>IFERROR(_xlfn.XLOOKUP(Sales_Pipeline[[#This Row],[Account]],Accounts!$A$2:$A$86,Accounts!$F$2:$F$86),"")</f>
        <v>United States</v>
      </c>
      <c r="H846" t="s">
        <v>77</v>
      </c>
      <c r="I846" s="3">
        <v>42778</v>
      </c>
      <c r="K846" s="8" t="str">
        <f>IF(Sales_Pipeline[[#This Row],[Close_Date]]="","",TEXT(Sales_Pipeline[[#This Row],[Close_Date]],"ddd"))</f>
        <v/>
      </c>
      <c r="L846" s="8" t="str">
        <f>IF(Sales_Pipeline[[#This Row],[Close_Date]]="","",TEXT(Sales_Pipeline[[#This Row],[Close_Date]],"mmm"))</f>
        <v/>
      </c>
      <c r="M846" s="8" t="str">
        <f>IF(Sales_Pipeline[[#This Row],[Close_Date]]="","","Q"&amp;ROUNDUP(MONTH(Sales_Pipeline[[#This Row],[Close_Date]])/3,0))</f>
        <v/>
      </c>
      <c r="N846" s="2" t="str" cm="1">
        <f t="array" ref="N846">IFERROR(_xlfn.IFS(Sales_Pipeline[[#This Row],[Deal_Stage]]="Won",_xlfn.XLOOKUP(Sales_Pipeline[[#This Row],[Product]],Products!$A$2:$A$8,Products!$C$2:$C$8),Sales_Pipeline[[#This Row],[Deal_Stage]]="Lost",_xlfn.XLOOKUP(Sales_Pipeline[[#This Row],[Product]],Products!$A$2:$A$8,Products!$C$2:$C$8)),"")</f>
        <v/>
      </c>
      <c r="O846" s="2">
        <v>0</v>
      </c>
    </row>
    <row r="847" spans="1:15" x14ac:dyDescent="0.3">
      <c r="A847" t="s">
        <v>993</v>
      </c>
      <c r="B847" t="s">
        <v>10</v>
      </c>
      <c r="C847" t="str">
        <f>_xlfn.XLOOKUP(Sales_Pipeline[[#This Row],[Sales_Agent]],Sales_Teams[Sales_Agent],Sales_Teams[Manager])</f>
        <v>Melvin Marxen</v>
      </c>
      <c r="D847" t="str">
        <f>_xlfn.XLOOKUP(Sales_Pipeline[[#This Row],[Manager]],Sales_Teams[Manager],Sales_Teams[Regional_Office])</f>
        <v>Central</v>
      </c>
      <c r="E847" t="s">
        <v>63</v>
      </c>
      <c r="F847" t="s">
        <v>134</v>
      </c>
      <c r="G847" t="str">
        <f>IFERROR(_xlfn.XLOOKUP(Sales_Pipeline[[#This Row],[Account]],Accounts!$A$2:$A$86,Accounts!$F$2:$F$86),"")</f>
        <v>United States</v>
      </c>
      <c r="H847" t="s">
        <v>57</v>
      </c>
      <c r="I847" s="3">
        <v>42778</v>
      </c>
      <c r="J847" s="3">
        <v>42876</v>
      </c>
      <c r="K847" s="8" t="str">
        <f>IF(Sales_Pipeline[[#This Row],[Close_Date]]="","",TEXT(Sales_Pipeline[[#This Row],[Close_Date]],"ddd"))</f>
        <v>Sun</v>
      </c>
      <c r="L847" s="8" t="str">
        <f>IF(Sales_Pipeline[[#This Row],[Close_Date]]="","",TEXT(Sales_Pipeline[[#This Row],[Close_Date]],"mmm"))</f>
        <v>May</v>
      </c>
      <c r="M847" s="8" t="str">
        <f>IF(Sales_Pipeline[[#This Row],[Close_Date]]="","","Q"&amp;ROUNDUP(MONTH(Sales_Pipeline[[#This Row],[Close_Date]])/3,0))</f>
        <v>Q2</v>
      </c>
      <c r="N847" s="2" cm="1">
        <f t="array" ref="N847">IFERROR(_xlfn.IFS(Sales_Pipeline[[#This Row],[Deal_Stage]]="Won",_xlfn.XLOOKUP(Sales_Pipeline[[#This Row],[Product]],Products!$A$2:$A$8,Products!$C$2:$C$8),Sales_Pipeline[[#This Row],[Deal_Stage]]="Lost",_xlfn.XLOOKUP(Sales_Pipeline[[#This Row],[Product]],Products!$A$2:$A$8,Products!$C$2:$C$8)),"")</f>
        <v>550</v>
      </c>
      <c r="O847" s="2">
        <v>518</v>
      </c>
    </row>
    <row r="848" spans="1:15" x14ac:dyDescent="0.3">
      <c r="A848" t="s">
        <v>994</v>
      </c>
      <c r="B848" t="s">
        <v>43</v>
      </c>
      <c r="C848" t="str">
        <f>_xlfn.XLOOKUP(Sales_Pipeline[[#This Row],[Sales_Agent]],Sales_Teams[Sales_Agent],Sales_Teams[Manager])</f>
        <v>Summer Sewald</v>
      </c>
      <c r="D848" t="str">
        <f>_xlfn.XLOOKUP(Sales_Pipeline[[#This Row],[Manager]],Sales_Teams[Manager],Sales_Teams[Regional_Office])</f>
        <v>West</v>
      </c>
      <c r="E848" t="s">
        <v>55</v>
      </c>
      <c r="F848" t="s">
        <v>191</v>
      </c>
      <c r="G848" t="str">
        <f>IFERROR(_xlfn.XLOOKUP(Sales_Pipeline[[#This Row],[Account]],Accounts!$A$2:$A$86,Accounts!$F$2:$F$86),"")</f>
        <v>United States</v>
      </c>
      <c r="H848" t="s">
        <v>57</v>
      </c>
      <c r="I848" s="3">
        <v>42778</v>
      </c>
      <c r="J848" s="3">
        <v>42864</v>
      </c>
      <c r="K848" s="8" t="str">
        <f>IF(Sales_Pipeline[[#This Row],[Close_Date]]="","",TEXT(Sales_Pipeline[[#This Row],[Close_Date]],"ddd"))</f>
        <v>Tue</v>
      </c>
      <c r="L848" s="8" t="str">
        <f>IF(Sales_Pipeline[[#This Row],[Close_Date]]="","",TEXT(Sales_Pipeline[[#This Row],[Close_Date]],"mmm"))</f>
        <v>May</v>
      </c>
      <c r="M848" s="8" t="str">
        <f>IF(Sales_Pipeline[[#This Row],[Close_Date]]="","","Q"&amp;ROUNDUP(MONTH(Sales_Pipeline[[#This Row],[Close_Date]])/3,0))</f>
        <v>Q2</v>
      </c>
      <c r="N848" s="2" cm="1">
        <f t="array" ref="N848">IFERROR(_xlfn.IFS(Sales_Pipeline[[#This Row],[Deal_Stage]]="Won",_xlfn.XLOOKUP(Sales_Pipeline[[#This Row],[Product]],Products!$A$2:$A$8,Products!$C$2:$C$8),Sales_Pipeline[[#This Row],[Deal_Stage]]="Lost",_xlfn.XLOOKUP(Sales_Pipeline[[#This Row],[Product]],Products!$A$2:$A$8,Products!$C$2:$C$8)),"")</f>
        <v>1096</v>
      </c>
      <c r="O848" s="2">
        <v>1050</v>
      </c>
    </row>
    <row r="849" spans="1:15" x14ac:dyDescent="0.3">
      <c r="A849" t="s">
        <v>995</v>
      </c>
      <c r="B849" t="s">
        <v>45</v>
      </c>
      <c r="C849" t="str">
        <f>_xlfn.XLOOKUP(Sales_Pipeline[[#This Row],[Sales_Agent]],Sales_Teams[Sales_Agent],Sales_Teams[Manager])</f>
        <v>Summer Sewald</v>
      </c>
      <c r="D849" t="str">
        <f>_xlfn.XLOOKUP(Sales_Pipeline[[#This Row],[Manager]],Sales_Teams[Manager],Sales_Teams[Regional_Office])</f>
        <v>West</v>
      </c>
      <c r="E849" t="s">
        <v>8953</v>
      </c>
      <c r="F849" t="s">
        <v>177</v>
      </c>
      <c r="G849" t="str">
        <f>IFERROR(_xlfn.XLOOKUP(Sales_Pipeline[[#This Row],[Account]],Accounts!$A$2:$A$86,Accounts!$F$2:$F$86),"")</f>
        <v>United States</v>
      </c>
      <c r="H849" t="s">
        <v>57</v>
      </c>
      <c r="I849" s="3">
        <v>42778</v>
      </c>
      <c r="J849" s="3">
        <v>42879</v>
      </c>
      <c r="K849" s="8" t="str">
        <f>IF(Sales_Pipeline[[#This Row],[Close_Date]]="","",TEXT(Sales_Pipeline[[#This Row],[Close_Date]],"ddd"))</f>
        <v>Wed</v>
      </c>
      <c r="L849" s="8" t="str">
        <f>IF(Sales_Pipeline[[#This Row],[Close_Date]]="","",TEXT(Sales_Pipeline[[#This Row],[Close_Date]],"mmm"))</f>
        <v>May</v>
      </c>
      <c r="M849" s="8" t="str">
        <f>IF(Sales_Pipeline[[#This Row],[Close_Date]]="","","Q"&amp;ROUNDUP(MONTH(Sales_Pipeline[[#This Row],[Close_Date]])/3,0))</f>
        <v>Q2</v>
      </c>
      <c r="N849" s="2" cm="1">
        <f t="array" ref="N849">IFERROR(_xlfn.IFS(Sales_Pipeline[[#This Row],[Deal_Stage]]="Won",_xlfn.XLOOKUP(Sales_Pipeline[[#This Row],[Product]],Products!$A$2:$A$8,Products!$C$2:$C$8),Sales_Pipeline[[#This Row],[Deal_Stage]]="Lost",_xlfn.XLOOKUP(Sales_Pipeline[[#This Row],[Product]],Products!$A$2:$A$8,Products!$C$2:$C$8)),"")</f>
        <v>4821</v>
      </c>
      <c r="O849" s="2">
        <v>4596</v>
      </c>
    </row>
    <row r="850" spans="1:15" x14ac:dyDescent="0.3">
      <c r="A850" t="s">
        <v>996</v>
      </c>
      <c r="B850" t="s">
        <v>35</v>
      </c>
      <c r="C850" t="str">
        <f>_xlfn.XLOOKUP(Sales_Pipeline[[#This Row],[Sales_Agent]],Sales_Teams[Sales_Agent],Sales_Teams[Manager])</f>
        <v>Celia Rouche</v>
      </c>
      <c r="D850" t="str">
        <f>_xlfn.XLOOKUP(Sales_Pipeline[[#This Row],[Manager]],Sales_Teams[Manager],Sales_Teams[Regional_Office])</f>
        <v>West</v>
      </c>
      <c r="E850" t="s">
        <v>76</v>
      </c>
      <c r="F850" t="s">
        <v>72</v>
      </c>
      <c r="G850" t="str">
        <f>IFERROR(_xlfn.XLOOKUP(Sales_Pipeline[[#This Row],[Account]],Accounts!$A$2:$A$86,Accounts!$F$2:$F$86),"")</f>
        <v>United States</v>
      </c>
      <c r="H850" t="s">
        <v>77</v>
      </c>
      <c r="I850" s="3">
        <v>42778</v>
      </c>
      <c r="K850" s="8" t="str">
        <f>IF(Sales_Pipeline[[#This Row],[Close_Date]]="","",TEXT(Sales_Pipeline[[#This Row],[Close_Date]],"ddd"))</f>
        <v/>
      </c>
      <c r="L850" s="8" t="str">
        <f>IF(Sales_Pipeline[[#This Row],[Close_Date]]="","",TEXT(Sales_Pipeline[[#This Row],[Close_Date]],"mmm"))</f>
        <v/>
      </c>
      <c r="M850" s="8" t="str">
        <f>IF(Sales_Pipeline[[#This Row],[Close_Date]]="","","Q"&amp;ROUNDUP(MONTH(Sales_Pipeline[[#This Row],[Close_Date]])/3,0))</f>
        <v/>
      </c>
      <c r="N850" s="2" t="str" cm="1">
        <f t="array" ref="N850">IFERROR(_xlfn.IFS(Sales_Pipeline[[#This Row],[Deal_Stage]]="Won",_xlfn.XLOOKUP(Sales_Pipeline[[#This Row],[Product]],Products!$A$2:$A$8,Products!$C$2:$C$8),Sales_Pipeline[[#This Row],[Deal_Stage]]="Lost",_xlfn.XLOOKUP(Sales_Pipeline[[#This Row],[Product]],Products!$A$2:$A$8,Products!$C$2:$C$8)),"")</f>
        <v/>
      </c>
      <c r="O850" s="2">
        <v>0</v>
      </c>
    </row>
    <row r="851" spans="1:15" x14ac:dyDescent="0.3">
      <c r="A851" t="s">
        <v>997</v>
      </c>
      <c r="B851" t="s">
        <v>17</v>
      </c>
      <c r="C851" t="str">
        <f>_xlfn.XLOOKUP(Sales_Pipeline[[#This Row],[Sales_Agent]],Sales_Teams[Sales_Agent],Sales_Teams[Manager])</f>
        <v>Cara Losch</v>
      </c>
      <c r="D851" t="str">
        <f>_xlfn.XLOOKUP(Sales_Pipeline[[#This Row],[Manager]],Sales_Teams[Manager],Sales_Teams[Regional_Office])</f>
        <v>East</v>
      </c>
      <c r="E851" t="s">
        <v>61</v>
      </c>
      <c r="G851" t="str">
        <f>IFERROR(_xlfn.XLOOKUP(Sales_Pipeline[[#This Row],[Account]],Accounts!$A$2:$A$86,Accounts!$F$2:$F$86),"")</f>
        <v/>
      </c>
      <c r="H851" t="s">
        <v>77</v>
      </c>
      <c r="I851" s="3">
        <v>42778</v>
      </c>
      <c r="K851" s="8" t="str">
        <f>IF(Sales_Pipeline[[#This Row],[Close_Date]]="","",TEXT(Sales_Pipeline[[#This Row],[Close_Date]],"ddd"))</f>
        <v/>
      </c>
      <c r="L851" s="8" t="str">
        <f>IF(Sales_Pipeline[[#This Row],[Close_Date]]="","",TEXT(Sales_Pipeline[[#This Row],[Close_Date]],"mmm"))</f>
        <v/>
      </c>
      <c r="M851" s="8" t="str">
        <f>IF(Sales_Pipeline[[#This Row],[Close_Date]]="","","Q"&amp;ROUNDUP(MONTH(Sales_Pipeline[[#This Row],[Close_Date]])/3,0))</f>
        <v/>
      </c>
      <c r="N851" s="2" t="str" cm="1">
        <f t="array" ref="N851">IFERROR(_xlfn.IFS(Sales_Pipeline[[#This Row],[Deal_Stage]]="Won",_xlfn.XLOOKUP(Sales_Pipeline[[#This Row],[Product]],Products!$A$2:$A$8,Products!$C$2:$C$8),Sales_Pipeline[[#This Row],[Deal_Stage]]="Lost",_xlfn.XLOOKUP(Sales_Pipeline[[#This Row],[Product]],Products!$A$2:$A$8,Products!$C$2:$C$8)),"")</f>
        <v/>
      </c>
      <c r="O851" s="2">
        <v>0</v>
      </c>
    </row>
    <row r="852" spans="1:15" x14ac:dyDescent="0.3">
      <c r="A852" t="s">
        <v>998</v>
      </c>
      <c r="B852" t="s">
        <v>44</v>
      </c>
      <c r="C852" t="str">
        <f>_xlfn.XLOOKUP(Sales_Pipeline[[#This Row],[Sales_Agent]],Sales_Teams[Sales_Agent],Sales_Teams[Manager])</f>
        <v>Summer Sewald</v>
      </c>
      <c r="D852" t="str">
        <f>_xlfn.XLOOKUP(Sales_Pipeline[[#This Row],[Manager]],Sales_Teams[Manager],Sales_Teams[Regional_Office])</f>
        <v>West</v>
      </c>
      <c r="E852" t="s">
        <v>63</v>
      </c>
      <c r="F852" t="s">
        <v>177</v>
      </c>
      <c r="G852" t="str">
        <f>IFERROR(_xlfn.XLOOKUP(Sales_Pipeline[[#This Row],[Account]],Accounts!$A$2:$A$86,Accounts!$F$2:$F$86),"")</f>
        <v>United States</v>
      </c>
      <c r="H852" t="s">
        <v>57</v>
      </c>
      <c r="I852" s="3">
        <v>42778</v>
      </c>
      <c r="J852" s="3">
        <v>42860</v>
      </c>
      <c r="K852" s="8" t="str">
        <f>IF(Sales_Pipeline[[#This Row],[Close_Date]]="","",TEXT(Sales_Pipeline[[#This Row],[Close_Date]],"ddd"))</f>
        <v>Fri</v>
      </c>
      <c r="L852" s="8" t="str">
        <f>IF(Sales_Pipeline[[#This Row],[Close_Date]]="","",TEXT(Sales_Pipeline[[#This Row],[Close_Date]],"mmm"))</f>
        <v>May</v>
      </c>
      <c r="M852" s="8" t="str">
        <f>IF(Sales_Pipeline[[#This Row],[Close_Date]]="","","Q"&amp;ROUNDUP(MONTH(Sales_Pipeline[[#This Row],[Close_Date]])/3,0))</f>
        <v>Q2</v>
      </c>
      <c r="N852" s="2" cm="1">
        <f t="array" ref="N852">IFERROR(_xlfn.IFS(Sales_Pipeline[[#This Row],[Deal_Stage]]="Won",_xlfn.XLOOKUP(Sales_Pipeline[[#This Row],[Product]],Products!$A$2:$A$8,Products!$C$2:$C$8),Sales_Pipeline[[#This Row],[Deal_Stage]]="Lost",_xlfn.XLOOKUP(Sales_Pipeline[[#This Row],[Product]],Products!$A$2:$A$8,Products!$C$2:$C$8)),"")</f>
        <v>550</v>
      </c>
      <c r="O852" s="2">
        <v>618</v>
      </c>
    </row>
    <row r="853" spans="1:15" x14ac:dyDescent="0.3">
      <c r="A853" t="s">
        <v>999</v>
      </c>
      <c r="B853" t="s">
        <v>44</v>
      </c>
      <c r="C853" t="str">
        <f>_xlfn.XLOOKUP(Sales_Pipeline[[#This Row],[Sales_Agent]],Sales_Teams[Sales_Agent],Sales_Teams[Manager])</f>
        <v>Summer Sewald</v>
      </c>
      <c r="D853" t="str">
        <f>_xlfn.XLOOKUP(Sales_Pipeline[[#This Row],[Manager]],Sales_Teams[Manager],Sales_Teams[Regional_Office])</f>
        <v>West</v>
      </c>
      <c r="E853" t="s">
        <v>76</v>
      </c>
      <c r="F853" t="s">
        <v>288</v>
      </c>
      <c r="G853" t="str">
        <f>IFERROR(_xlfn.XLOOKUP(Sales_Pipeline[[#This Row],[Account]],Accounts!$A$2:$A$86,Accounts!$F$2:$F$86),"")</f>
        <v>United States</v>
      </c>
      <c r="H853" t="s">
        <v>57</v>
      </c>
      <c r="I853" s="3">
        <v>42778</v>
      </c>
      <c r="J853" s="3">
        <v>42857</v>
      </c>
      <c r="K853" s="8" t="str">
        <f>IF(Sales_Pipeline[[#This Row],[Close_Date]]="","",TEXT(Sales_Pipeline[[#This Row],[Close_Date]],"ddd"))</f>
        <v>Tue</v>
      </c>
      <c r="L853" s="8" t="str">
        <f>IF(Sales_Pipeline[[#This Row],[Close_Date]]="","",TEXT(Sales_Pipeline[[#This Row],[Close_Date]],"mmm"))</f>
        <v>May</v>
      </c>
      <c r="M853" s="8" t="str">
        <f>IF(Sales_Pipeline[[#This Row],[Close_Date]]="","","Q"&amp;ROUNDUP(MONTH(Sales_Pipeline[[#This Row],[Close_Date]])/3,0))</f>
        <v>Q2</v>
      </c>
      <c r="N853" s="2" cm="1">
        <f t="array" ref="N853">IFERROR(_xlfn.IFS(Sales_Pipeline[[#This Row],[Deal_Stage]]="Won",_xlfn.XLOOKUP(Sales_Pipeline[[#This Row],[Product]],Products!$A$2:$A$8,Products!$C$2:$C$8),Sales_Pipeline[[#This Row],[Deal_Stage]]="Lost",_xlfn.XLOOKUP(Sales_Pipeline[[#This Row],[Product]],Products!$A$2:$A$8,Products!$C$2:$C$8)),"")</f>
        <v>3393</v>
      </c>
      <c r="O853" s="2">
        <v>3460</v>
      </c>
    </row>
    <row r="854" spans="1:15" x14ac:dyDescent="0.3">
      <c r="A854" t="s">
        <v>1000</v>
      </c>
      <c r="B854" t="s">
        <v>25</v>
      </c>
      <c r="C854" t="str">
        <f>_xlfn.XLOOKUP(Sales_Pipeline[[#This Row],[Sales_Agent]],Sales_Teams[Sales_Agent],Sales_Teams[Manager])</f>
        <v>Rocco Neubert</v>
      </c>
      <c r="D854" t="str">
        <f>_xlfn.XLOOKUP(Sales_Pipeline[[#This Row],[Manager]],Sales_Teams[Manager],Sales_Teams[Regional_Office])</f>
        <v>East</v>
      </c>
      <c r="E854" t="s">
        <v>84</v>
      </c>
      <c r="F854" t="s">
        <v>194</v>
      </c>
      <c r="G854" t="str">
        <f>IFERROR(_xlfn.XLOOKUP(Sales_Pipeline[[#This Row],[Account]],Accounts!$A$2:$A$86,Accounts!$F$2:$F$86),"")</f>
        <v>United States</v>
      </c>
      <c r="H854" t="s">
        <v>57</v>
      </c>
      <c r="I854" s="3">
        <v>42779</v>
      </c>
      <c r="J854" s="3">
        <v>42876</v>
      </c>
      <c r="K854" s="8" t="str">
        <f>IF(Sales_Pipeline[[#This Row],[Close_Date]]="","",TEXT(Sales_Pipeline[[#This Row],[Close_Date]],"ddd"))</f>
        <v>Sun</v>
      </c>
      <c r="L854" s="8" t="str">
        <f>IF(Sales_Pipeline[[#This Row],[Close_Date]]="","",TEXT(Sales_Pipeline[[#This Row],[Close_Date]],"mmm"))</f>
        <v>May</v>
      </c>
      <c r="M854" s="8" t="str">
        <f>IF(Sales_Pipeline[[#This Row],[Close_Date]]="","","Q"&amp;ROUNDUP(MONTH(Sales_Pipeline[[#This Row],[Close_Date]])/3,0))</f>
        <v>Q2</v>
      </c>
      <c r="N854" s="2" cm="1">
        <f t="array" ref="N854">IFERROR(_xlfn.IFS(Sales_Pipeline[[#This Row],[Deal_Stage]]="Won",_xlfn.XLOOKUP(Sales_Pipeline[[#This Row],[Product]],Products!$A$2:$A$8,Products!$C$2:$C$8),Sales_Pipeline[[#This Row],[Deal_Stage]]="Lost",_xlfn.XLOOKUP(Sales_Pipeline[[#This Row],[Product]],Products!$A$2:$A$8,Products!$C$2:$C$8)),"")</f>
        <v>5482</v>
      </c>
      <c r="O854" s="2">
        <v>5751</v>
      </c>
    </row>
    <row r="855" spans="1:15" x14ac:dyDescent="0.3">
      <c r="A855" t="s">
        <v>1001</v>
      </c>
      <c r="B855" t="s">
        <v>15</v>
      </c>
      <c r="C855" t="str">
        <f>_xlfn.XLOOKUP(Sales_Pipeline[[#This Row],[Sales_Agent]],Sales_Teams[Sales_Agent],Sales_Teams[Manager])</f>
        <v>Melvin Marxen</v>
      </c>
      <c r="D855" t="str">
        <f>_xlfn.XLOOKUP(Sales_Pipeline[[#This Row],[Manager]],Sales_Teams[Manager],Sales_Teams[Regional_Office])</f>
        <v>Central</v>
      </c>
      <c r="E855" t="s">
        <v>84</v>
      </c>
      <c r="F855" t="s">
        <v>136</v>
      </c>
      <c r="G855" t="str">
        <f>IFERROR(_xlfn.XLOOKUP(Sales_Pipeline[[#This Row],[Account]],Accounts!$A$2:$A$86,Accounts!$F$2:$F$86),"")</f>
        <v>United States</v>
      </c>
      <c r="H855" t="s">
        <v>57</v>
      </c>
      <c r="I855" s="3">
        <v>42779</v>
      </c>
      <c r="J855" s="3">
        <v>42883</v>
      </c>
      <c r="K855" s="8" t="str">
        <f>IF(Sales_Pipeline[[#This Row],[Close_Date]]="","",TEXT(Sales_Pipeline[[#This Row],[Close_Date]],"ddd"))</f>
        <v>Sun</v>
      </c>
      <c r="L855" s="8" t="str">
        <f>IF(Sales_Pipeline[[#This Row],[Close_Date]]="","",TEXT(Sales_Pipeline[[#This Row],[Close_Date]],"mmm"))</f>
        <v>May</v>
      </c>
      <c r="M855" s="8" t="str">
        <f>IF(Sales_Pipeline[[#This Row],[Close_Date]]="","","Q"&amp;ROUNDUP(MONTH(Sales_Pipeline[[#This Row],[Close_Date]])/3,0))</f>
        <v>Q2</v>
      </c>
      <c r="N855" s="2" cm="1">
        <f t="array" ref="N855">IFERROR(_xlfn.IFS(Sales_Pipeline[[#This Row],[Deal_Stage]]="Won",_xlfn.XLOOKUP(Sales_Pipeline[[#This Row],[Product]],Products!$A$2:$A$8,Products!$C$2:$C$8),Sales_Pipeline[[#This Row],[Deal_Stage]]="Lost",_xlfn.XLOOKUP(Sales_Pipeline[[#This Row],[Product]],Products!$A$2:$A$8,Products!$C$2:$C$8)),"")</f>
        <v>5482</v>
      </c>
      <c r="O855" s="2">
        <v>5639</v>
      </c>
    </row>
    <row r="856" spans="1:15" x14ac:dyDescent="0.3">
      <c r="A856" t="s">
        <v>1002</v>
      </c>
      <c r="B856" t="s">
        <v>28</v>
      </c>
      <c r="C856" t="str">
        <f>_xlfn.XLOOKUP(Sales_Pipeline[[#This Row],[Sales_Agent]],Sales_Teams[Sales_Agent],Sales_Teams[Manager])</f>
        <v>Rocco Neubert</v>
      </c>
      <c r="D856" t="str">
        <f>_xlfn.XLOOKUP(Sales_Pipeline[[#This Row],[Manager]],Sales_Teams[Manager],Sales_Teams[Regional_Office])</f>
        <v>East</v>
      </c>
      <c r="E856" t="s">
        <v>84</v>
      </c>
      <c r="F856" t="s">
        <v>182</v>
      </c>
      <c r="G856" t="str">
        <f>IFERROR(_xlfn.XLOOKUP(Sales_Pipeline[[#This Row],[Account]],Accounts!$A$2:$A$86,Accounts!$F$2:$F$86),"")</f>
        <v>United States</v>
      </c>
      <c r="H856" t="s">
        <v>82</v>
      </c>
      <c r="I856" s="3">
        <v>42779</v>
      </c>
      <c r="J856" s="3">
        <v>42888</v>
      </c>
      <c r="K856" s="8" t="str">
        <f>IF(Sales_Pipeline[[#This Row],[Close_Date]]="","",TEXT(Sales_Pipeline[[#This Row],[Close_Date]],"ddd"))</f>
        <v>Fri</v>
      </c>
      <c r="L856" s="8" t="str">
        <f>IF(Sales_Pipeline[[#This Row],[Close_Date]]="","",TEXT(Sales_Pipeline[[#This Row],[Close_Date]],"mmm"))</f>
        <v>Jun</v>
      </c>
      <c r="M856" s="8" t="str">
        <f>IF(Sales_Pipeline[[#This Row],[Close_Date]]="","","Q"&amp;ROUNDUP(MONTH(Sales_Pipeline[[#This Row],[Close_Date]])/3,0))</f>
        <v>Q2</v>
      </c>
      <c r="N856" s="2" cm="1">
        <f t="array" ref="N856">IFERROR(_xlfn.IFS(Sales_Pipeline[[#This Row],[Deal_Stage]]="Won",_xlfn.XLOOKUP(Sales_Pipeline[[#This Row],[Product]],Products!$A$2:$A$8,Products!$C$2:$C$8),Sales_Pipeline[[#This Row],[Deal_Stage]]="Lost",_xlfn.XLOOKUP(Sales_Pipeline[[#This Row],[Product]],Products!$A$2:$A$8,Products!$C$2:$C$8)),"")</f>
        <v>5482</v>
      </c>
      <c r="O856" s="2">
        <v>0</v>
      </c>
    </row>
    <row r="857" spans="1:15" x14ac:dyDescent="0.3">
      <c r="A857" t="s">
        <v>1003</v>
      </c>
      <c r="B857" t="s">
        <v>22</v>
      </c>
      <c r="C857" t="str">
        <f>_xlfn.XLOOKUP(Sales_Pipeline[[#This Row],[Sales_Agent]],Sales_Teams[Sales_Agent],Sales_Teams[Manager])</f>
        <v>Cara Losch</v>
      </c>
      <c r="D857" t="str">
        <f>_xlfn.XLOOKUP(Sales_Pipeline[[#This Row],[Manager]],Sales_Teams[Manager],Sales_Teams[Regional_Office])</f>
        <v>East</v>
      </c>
      <c r="E857" t="s">
        <v>84</v>
      </c>
      <c r="F857" t="s">
        <v>388</v>
      </c>
      <c r="G857" t="str">
        <f>IFERROR(_xlfn.XLOOKUP(Sales_Pipeline[[#This Row],[Account]],Accounts!$A$2:$A$86,Accounts!$F$2:$F$86),"")</f>
        <v>China</v>
      </c>
      <c r="H857" t="s">
        <v>57</v>
      </c>
      <c r="I857" s="3">
        <v>42779</v>
      </c>
      <c r="J857" s="3">
        <v>42873</v>
      </c>
      <c r="K857" s="8" t="str">
        <f>IF(Sales_Pipeline[[#This Row],[Close_Date]]="","",TEXT(Sales_Pipeline[[#This Row],[Close_Date]],"ddd"))</f>
        <v>Thu</v>
      </c>
      <c r="L857" s="8" t="str">
        <f>IF(Sales_Pipeline[[#This Row],[Close_Date]]="","",TEXT(Sales_Pipeline[[#This Row],[Close_Date]],"mmm"))</f>
        <v>May</v>
      </c>
      <c r="M857" s="8" t="str">
        <f>IF(Sales_Pipeline[[#This Row],[Close_Date]]="","","Q"&amp;ROUNDUP(MONTH(Sales_Pipeline[[#This Row],[Close_Date]])/3,0))</f>
        <v>Q2</v>
      </c>
      <c r="N857" s="2" cm="1">
        <f t="array" ref="N857">IFERROR(_xlfn.IFS(Sales_Pipeline[[#This Row],[Deal_Stage]]="Won",_xlfn.XLOOKUP(Sales_Pipeline[[#This Row],[Product]],Products!$A$2:$A$8,Products!$C$2:$C$8),Sales_Pipeline[[#This Row],[Deal_Stage]]="Lost",_xlfn.XLOOKUP(Sales_Pipeline[[#This Row],[Product]],Products!$A$2:$A$8,Products!$C$2:$C$8)),"")</f>
        <v>5482</v>
      </c>
      <c r="O857" s="2">
        <v>4766</v>
      </c>
    </row>
    <row r="858" spans="1:15" x14ac:dyDescent="0.3">
      <c r="A858" t="s">
        <v>1004</v>
      </c>
      <c r="B858" t="s">
        <v>36</v>
      </c>
      <c r="C858" t="str">
        <f>_xlfn.XLOOKUP(Sales_Pipeline[[#This Row],[Sales_Agent]],Sales_Teams[Sales_Agent],Sales_Teams[Manager])</f>
        <v>Celia Rouche</v>
      </c>
      <c r="D858" t="str">
        <f>_xlfn.XLOOKUP(Sales_Pipeline[[#This Row],[Manager]],Sales_Teams[Manager],Sales_Teams[Regional_Office])</f>
        <v>West</v>
      </c>
      <c r="E858" t="s">
        <v>76</v>
      </c>
      <c r="F858" t="s">
        <v>159</v>
      </c>
      <c r="G858" t="str">
        <f>IFERROR(_xlfn.XLOOKUP(Sales_Pipeline[[#This Row],[Account]],Accounts!$A$2:$A$86,Accounts!$F$2:$F$86),"")</f>
        <v>United States</v>
      </c>
      <c r="H858" t="s">
        <v>77</v>
      </c>
      <c r="I858" s="3">
        <v>42779</v>
      </c>
      <c r="K858" s="8" t="str">
        <f>IF(Sales_Pipeline[[#This Row],[Close_Date]]="","",TEXT(Sales_Pipeline[[#This Row],[Close_Date]],"ddd"))</f>
        <v/>
      </c>
      <c r="L858" s="8" t="str">
        <f>IF(Sales_Pipeline[[#This Row],[Close_Date]]="","",TEXT(Sales_Pipeline[[#This Row],[Close_Date]],"mmm"))</f>
        <v/>
      </c>
      <c r="M858" s="8" t="str">
        <f>IF(Sales_Pipeline[[#This Row],[Close_Date]]="","","Q"&amp;ROUNDUP(MONTH(Sales_Pipeline[[#This Row],[Close_Date]])/3,0))</f>
        <v/>
      </c>
      <c r="N858" s="2" t="str" cm="1">
        <f t="array" ref="N858">IFERROR(_xlfn.IFS(Sales_Pipeline[[#This Row],[Deal_Stage]]="Won",_xlfn.XLOOKUP(Sales_Pipeline[[#This Row],[Product]],Products!$A$2:$A$8,Products!$C$2:$C$8),Sales_Pipeline[[#This Row],[Deal_Stage]]="Lost",_xlfn.XLOOKUP(Sales_Pipeline[[#This Row],[Product]],Products!$A$2:$A$8,Products!$C$2:$C$8)),"")</f>
        <v/>
      </c>
      <c r="O858" s="2">
        <v>0</v>
      </c>
    </row>
    <row r="859" spans="1:15" x14ac:dyDescent="0.3">
      <c r="A859" t="s">
        <v>1005</v>
      </c>
      <c r="B859" t="s">
        <v>43</v>
      </c>
      <c r="C859" t="str">
        <f>_xlfn.XLOOKUP(Sales_Pipeline[[#This Row],[Sales_Agent]],Sales_Teams[Sales_Agent],Sales_Teams[Manager])</f>
        <v>Summer Sewald</v>
      </c>
      <c r="D859" t="str">
        <f>_xlfn.XLOOKUP(Sales_Pipeline[[#This Row],[Manager]],Sales_Teams[Manager],Sales_Teams[Regional_Office])</f>
        <v>West</v>
      </c>
      <c r="E859" t="s">
        <v>55</v>
      </c>
      <c r="F859" t="s">
        <v>92</v>
      </c>
      <c r="G859" t="str">
        <f>IFERROR(_xlfn.XLOOKUP(Sales_Pipeline[[#This Row],[Account]],Accounts!$A$2:$A$86,Accounts!$F$2:$F$86),"")</f>
        <v>United States</v>
      </c>
      <c r="H859" t="s">
        <v>82</v>
      </c>
      <c r="I859" s="3">
        <v>42779</v>
      </c>
      <c r="J859" s="3">
        <v>42864</v>
      </c>
      <c r="K859" s="8" t="str">
        <f>IF(Sales_Pipeline[[#This Row],[Close_Date]]="","",TEXT(Sales_Pipeline[[#This Row],[Close_Date]],"ddd"))</f>
        <v>Tue</v>
      </c>
      <c r="L859" s="8" t="str">
        <f>IF(Sales_Pipeline[[#This Row],[Close_Date]]="","",TEXT(Sales_Pipeline[[#This Row],[Close_Date]],"mmm"))</f>
        <v>May</v>
      </c>
      <c r="M859" s="8" t="str">
        <f>IF(Sales_Pipeline[[#This Row],[Close_Date]]="","","Q"&amp;ROUNDUP(MONTH(Sales_Pipeline[[#This Row],[Close_Date]])/3,0))</f>
        <v>Q2</v>
      </c>
      <c r="N859" s="2" cm="1">
        <f t="array" ref="N859">IFERROR(_xlfn.IFS(Sales_Pipeline[[#This Row],[Deal_Stage]]="Won",_xlfn.XLOOKUP(Sales_Pipeline[[#This Row],[Product]],Products!$A$2:$A$8,Products!$C$2:$C$8),Sales_Pipeline[[#This Row],[Deal_Stage]]="Lost",_xlfn.XLOOKUP(Sales_Pipeline[[#This Row],[Product]],Products!$A$2:$A$8,Products!$C$2:$C$8)),"")</f>
        <v>1096</v>
      </c>
      <c r="O859" s="2">
        <v>0</v>
      </c>
    </row>
    <row r="860" spans="1:15" x14ac:dyDescent="0.3">
      <c r="A860" t="s">
        <v>1006</v>
      </c>
      <c r="B860" t="s">
        <v>42</v>
      </c>
      <c r="C860" t="str">
        <f>_xlfn.XLOOKUP(Sales_Pipeline[[#This Row],[Sales_Agent]],Sales_Teams[Sales_Agent],Sales_Teams[Manager])</f>
        <v>Summer Sewald</v>
      </c>
      <c r="D860" t="str">
        <f>_xlfn.XLOOKUP(Sales_Pipeline[[#This Row],[Manager]],Sales_Teams[Manager],Sales_Teams[Regional_Office])</f>
        <v>West</v>
      </c>
      <c r="E860" t="s">
        <v>63</v>
      </c>
      <c r="F860" t="s">
        <v>288</v>
      </c>
      <c r="G860" t="str">
        <f>IFERROR(_xlfn.XLOOKUP(Sales_Pipeline[[#This Row],[Account]],Accounts!$A$2:$A$86,Accounts!$F$2:$F$86),"")</f>
        <v>United States</v>
      </c>
      <c r="H860" t="s">
        <v>57</v>
      </c>
      <c r="I860" s="3">
        <v>42779</v>
      </c>
      <c r="J860" s="3">
        <v>42866</v>
      </c>
      <c r="K860" s="8" t="str">
        <f>IF(Sales_Pipeline[[#This Row],[Close_Date]]="","",TEXT(Sales_Pipeline[[#This Row],[Close_Date]],"ddd"))</f>
        <v>Thu</v>
      </c>
      <c r="L860" s="8" t="str">
        <f>IF(Sales_Pipeline[[#This Row],[Close_Date]]="","",TEXT(Sales_Pipeline[[#This Row],[Close_Date]],"mmm"))</f>
        <v>May</v>
      </c>
      <c r="M860" s="8" t="str">
        <f>IF(Sales_Pipeline[[#This Row],[Close_Date]]="","","Q"&amp;ROUNDUP(MONTH(Sales_Pipeline[[#This Row],[Close_Date]])/3,0))</f>
        <v>Q2</v>
      </c>
      <c r="N860" s="2" cm="1">
        <f t="array" ref="N860">IFERROR(_xlfn.IFS(Sales_Pipeline[[#This Row],[Deal_Stage]]="Won",_xlfn.XLOOKUP(Sales_Pipeline[[#This Row],[Product]],Products!$A$2:$A$8,Products!$C$2:$C$8),Sales_Pipeline[[#This Row],[Deal_Stage]]="Lost",_xlfn.XLOOKUP(Sales_Pipeline[[#This Row],[Product]],Products!$A$2:$A$8,Products!$C$2:$C$8)),"")</f>
        <v>550</v>
      </c>
      <c r="O860" s="2">
        <v>589</v>
      </c>
    </row>
    <row r="861" spans="1:15" x14ac:dyDescent="0.3">
      <c r="A861" t="s">
        <v>1007</v>
      </c>
      <c r="B861" t="s">
        <v>12</v>
      </c>
      <c r="C861" t="str">
        <f>_xlfn.XLOOKUP(Sales_Pipeline[[#This Row],[Sales_Agent]],Sales_Teams[Sales_Agent],Sales_Teams[Manager])</f>
        <v>Melvin Marxen</v>
      </c>
      <c r="D861" t="str">
        <f>_xlfn.XLOOKUP(Sales_Pipeline[[#This Row],[Manager]],Sales_Teams[Manager],Sales_Teams[Regional_Office])</f>
        <v>Central</v>
      </c>
      <c r="E861" t="s">
        <v>84</v>
      </c>
      <c r="F861" t="s">
        <v>150</v>
      </c>
      <c r="G861" t="str">
        <f>IFERROR(_xlfn.XLOOKUP(Sales_Pipeline[[#This Row],[Account]],Accounts!$A$2:$A$86,Accounts!$F$2:$F$86),"")</f>
        <v>United States</v>
      </c>
      <c r="H861" t="s">
        <v>82</v>
      </c>
      <c r="I861" s="3">
        <v>42779</v>
      </c>
      <c r="J861" s="3">
        <v>42886</v>
      </c>
      <c r="K861" s="8" t="str">
        <f>IF(Sales_Pipeline[[#This Row],[Close_Date]]="","",TEXT(Sales_Pipeline[[#This Row],[Close_Date]],"ddd"))</f>
        <v>Wed</v>
      </c>
      <c r="L861" s="8" t="str">
        <f>IF(Sales_Pipeline[[#This Row],[Close_Date]]="","",TEXT(Sales_Pipeline[[#This Row],[Close_Date]],"mmm"))</f>
        <v>May</v>
      </c>
      <c r="M861" s="8" t="str">
        <f>IF(Sales_Pipeline[[#This Row],[Close_Date]]="","","Q"&amp;ROUNDUP(MONTH(Sales_Pipeline[[#This Row],[Close_Date]])/3,0))</f>
        <v>Q2</v>
      </c>
      <c r="N861" s="2" cm="1">
        <f t="array" ref="N861">IFERROR(_xlfn.IFS(Sales_Pipeline[[#This Row],[Deal_Stage]]="Won",_xlfn.XLOOKUP(Sales_Pipeline[[#This Row],[Product]],Products!$A$2:$A$8,Products!$C$2:$C$8),Sales_Pipeline[[#This Row],[Deal_Stage]]="Lost",_xlfn.XLOOKUP(Sales_Pipeline[[#This Row],[Product]],Products!$A$2:$A$8,Products!$C$2:$C$8)),"")</f>
        <v>5482</v>
      </c>
      <c r="O861" s="2">
        <v>0</v>
      </c>
    </row>
    <row r="862" spans="1:15" x14ac:dyDescent="0.3">
      <c r="A862" t="s">
        <v>1008</v>
      </c>
      <c r="B862" t="s">
        <v>9</v>
      </c>
      <c r="C862" t="str">
        <f>_xlfn.XLOOKUP(Sales_Pipeline[[#This Row],[Sales_Agent]],Sales_Teams[Sales_Agent],Sales_Teams[Manager])</f>
        <v>Dustin Brinkmann</v>
      </c>
      <c r="D862" t="str">
        <f>_xlfn.XLOOKUP(Sales_Pipeline[[#This Row],[Manager]],Sales_Teams[Manager],Sales_Teams[Regional_Office])</f>
        <v>Central</v>
      </c>
      <c r="E862" t="s">
        <v>63</v>
      </c>
      <c r="F862" t="s">
        <v>330</v>
      </c>
      <c r="G862" t="str">
        <f>IFERROR(_xlfn.XLOOKUP(Sales_Pipeline[[#This Row],[Account]],Accounts!$A$2:$A$86,Accounts!$F$2:$F$86),"")</f>
        <v>Korea</v>
      </c>
      <c r="H862" t="s">
        <v>82</v>
      </c>
      <c r="I862" s="3">
        <v>42779</v>
      </c>
      <c r="J862" s="3">
        <v>42871</v>
      </c>
      <c r="K862" s="8" t="str">
        <f>IF(Sales_Pipeline[[#This Row],[Close_Date]]="","",TEXT(Sales_Pipeline[[#This Row],[Close_Date]],"ddd"))</f>
        <v>Tue</v>
      </c>
      <c r="L862" s="8" t="str">
        <f>IF(Sales_Pipeline[[#This Row],[Close_Date]]="","",TEXT(Sales_Pipeline[[#This Row],[Close_Date]],"mmm"))</f>
        <v>May</v>
      </c>
      <c r="M862" s="8" t="str">
        <f>IF(Sales_Pipeline[[#This Row],[Close_Date]]="","","Q"&amp;ROUNDUP(MONTH(Sales_Pipeline[[#This Row],[Close_Date]])/3,0))</f>
        <v>Q2</v>
      </c>
      <c r="N862" s="2" cm="1">
        <f t="array" ref="N862">IFERROR(_xlfn.IFS(Sales_Pipeline[[#This Row],[Deal_Stage]]="Won",_xlfn.XLOOKUP(Sales_Pipeline[[#This Row],[Product]],Products!$A$2:$A$8,Products!$C$2:$C$8),Sales_Pipeline[[#This Row],[Deal_Stage]]="Lost",_xlfn.XLOOKUP(Sales_Pipeline[[#This Row],[Product]],Products!$A$2:$A$8,Products!$C$2:$C$8)),"")</f>
        <v>550</v>
      </c>
      <c r="O862" s="2">
        <v>0</v>
      </c>
    </row>
    <row r="863" spans="1:15" x14ac:dyDescent="0.3">
      <c r="A863" t="s">
        <v>1009</v>
      </c>
      <c r="B863" t="s">
        <v>32</v>
      </c>
      <c r="C863" t="str">
        <f>_xlfn.XLOOKUP(Sales_Pipeline[[#This Row],[Sales_Agent]],Sales_Teams[Sales_Agent],Sales_Teams[Manager])</f>
        <v>Celia Rouche</v>
      </c>
      <c r="D863" t="str">
        <f>_xlfn.XLOOKUP(Sales_Pipeline[[#This Row],[Manager]],Sales_Teams[Manager],Sales_Teams[Regional_Office])</f>
        <v>West</v>
      </c>
      <c r="E863" t="s">
        <v>8953</v>
      </c>
      <c r="F863" t="s">
        <v>211</v>
      </c>
      <c r="G863" t="str">
        <f>IFERROR(_xlfn.XLOOKUP(Sales_Pipeline[[#This Row],[Account]],Accounts!$A$2:$A$86,Accounts!$F$2:$F$86),"")</f>
        <v>United States</v>
      </c>
      <c r="H863" t="s">
        <v>77</v>
      </c>
      <c r="I863" s="3">
        <v>42779</v>
      </c>
      <c r="K863" s="8" t="str">
        <f>IF(Sales_Pipeline[[#This Row],[Close_Date]]="","",TEXT(Sales_Pipeline[[#This Row],[Close_Date]],"ddd"))</f>
        <v/>
      </c>
      <c r="L863" s="8" t="str">
        <f>IF(Sales_Pipeline[[#This Row],[Close_Date]]="","",TEXT(Sales_Pipeline[[#This Row],[Close_Date]],"mmm"))</f>
        <v/>
      </c>
      <c r="M863" s="8" t="str">
        <f>IF(Sales_Pipeline[[#This Row],[Close_Date]]="","","Q"&amp;ROUNDUP(MONTH(Sales_Pipeline[[#This Row],[Close_Date]])/3,0))</f>
        <v/>
      </c>
      <c r="N863" s="2" t="str" cm="1">
        <f t="array" ref="N863">IFERROR(_xlfn.IFS(Sales_Pipeline[[#This Row],[Deal_Stage]]="Won",_xlfn.XLOOKUP(Sales_Pipeline[[#This Row],[Product]],Products!$A$2:$A$8,Products!$C$2:$C$8),Sales_Pipeline[[#This Row],[Deal_Stage]]="Lost",_xlfn.XLOOKUP(Sales_Pipeline[[#This Row],[Product]],Products!$A$2:$A$8,Products!$C$2:$C$8)),"")</f>
        <v/>
      </c>
      <c r="O863" s="2">
        <v>0</v>
      </c>
    </row>
    <row r="864" spans="1:15" x14ac:dyDescent="0.3">
      <c r="A864" t="s">
        <v>1010</v>
      </c>
      <c r="B864" t="s">
        <v>17</v>
      </c>
      <c r="C864" t="str">
        <f>_xlfn.XLOOKUP(Sales_Pipeline[[#This Row],[Sales_Agent]],Sales_Teams[Sales_Agent],Sales_Teams[Manager])</f>
        <v>Cara Losch</v>
      </c>
      <c r="D864" t="str">
        <f>_xlfn.XLOOKUP(Sales_Pipeline[[#This Row],[Manager]],Sales_Teams[Manager],Sales_Teams[Regional_Office])</f>
        <v>East</v>
      </c>
      <c r="E864" t="s">
        <v>63</v>
      </c>
      <c r="G864" t="str">
        <f>IFERROR(_xlfn.XLOOKUP(Sales_Pipeline[[#This Row],[Account]],Accounts!$A$2:$A$86,Accounts!$F$2:$F$86),"")</f>
        <v/>
      </c>
      <c r="H864" t="s">
        <v>77</v>
      </c>
      <c r="I864" s="3">
        <v>42779</v>
      </c>
      <c r="K864" s="8" t="str">
        <f>IF(Sales_Pipeline[[#This Row],[Close_Date]]="","",TEXT(Sales_Pipeline[[#This Row],[Close_Date]],"ddd"))</f>
        <v/>
      </c>
      <c r="L864" s="8" t="str">
        <f>IF(Sales_Pipeline[[#This Row],[Close_Date]]="","",TEXT(Sales_Pipeline[[#This Row],[Close_Date]],"mmm"))</f>
        <v/>
      </c>
      <c r="M864" s="8" t="str">
        <f>IF(Sales_Pipeline[[#This Row],[Close_Date]]="","","Q"&amp;ROUNDUP(MONTH(Sales_Pipeline[[#This Row],[Close_Date]])/3,0))</f>
        <v/>
      </c>
      <c r="N864" s="2" t="str" cm="1">
        <f t="array" ref="N864">IFERROR(_xlfn.IFS(Sales_Pipeline[[#This Row],[Deal_Stage]]="Won",_xlfn.XLOOKUP(Sales_Pipeline[[#This Row],[Product]],Products!$A$2:$A$8,Products!$C$2:$C$8),Sales_Pipeline[[#This Row],[Deal_Stage]]="Lost",_xlfn.XLOOKUP(Sales_Pipeline[[#This Row],[Product]],Products!$A$2:$A$8,Products!$C$2:$C$8)),"")</f>
        <v/>
      </c>
      <c r="O864" s="2">
        <v>0</v>
      </c>
    </row>
    <row r="865" spans="1:15" x14ac:dyDescent="0.3">
      <c r="A865" t="s">
        <v>1011</v>
      </c>
      <c r="B865" t="s">
        <v>17</v>
      </c>
      <c r="C865" t="str">
        <f>_xlfn.XLOOKUP(Sales_Pipeline[[#This Row],[Sales_Agent]],Sales_Teams[Sales_Agent],Sales_Teams[Manager])</f>
        <v>Cara Losch</v>
      </c>
      <c r="D865" t="str">
        <f>_xlfn.XLOOKUP(Sales_Pipeline[[#This Row],[Manager]],Sales_Teams[Manager],Sales_Teams[Regional_Office])</f>
        <v>East</v>
      </c>
      <c r="E865" t="s">
        <v>63</v>
      </c>
      <c r="F865" t="s">
        <v>238</v>
      </c>
      <c r="G865" t="str">
        <f>IFERROR(_xlfn.XLOOKUP(Sales_Pipeline[[#This Row],[Account]],Accounts!$A$2:$A$86,Accounts!$F$2:$F$86),"")</f>
        <v>United States</v>
      </c>
      <c r="H865" t="s">
        <v>57</v>
      </c>
      <c r="I865" s="3">
        <v>42779</v>
      </c>
      <c r="J865" s="3">
        <v>42873</v>
      </c>
      <c r="K865" s="8" t="str">
        <f>IF(Sales_Pipeline[[#This Row],[Close_Date]]="","",TEXT(Sales_Pipeline[[#This Row],[Close_Date]],"ddd"))</f>
        <v>Thu</v>
      </c>
      <c r="L865" s="8" t="str">
        <f>IF(Sales_Pipeline[[#This Row],[Close_Date]]="","",TEXT(Sales_Pipeline[[#This Row],[Close_Date]],"mmm"))</f>
        <v>May</v>
      </c>
      <c r="M865" s="8" t="str">
        <f>IF(Sales_Pipeline[[#This Row],[Close_Date]]="","","Q"&amp;ROUNDUP(MONTH(Sales_Pipeline[[#This Row],[Close_Date]])/3,0))</f>
        <v>Q2</v>
      </c>
      <c r="N865" s="2" cm="1">
        <f t="array" ref="N865">IFERROR(_xlfn.IFS(Sales_Pipeline[[#This Row],[Deal_Stage]]="Won",_xlfn.XLOOKUP(Sales_Pipeline[[#This Row],[Product]],Products!$A$2:$A$8,Products!$C$2:$C$8),Sales_Pipeline[[#This Row],[Deal_Stage]]="Lost",_xlfn.XLOOKUP(Sales_Pipeline[[#This Row],[Product]],Products!$A$2:$A$8,Products!$C$2:$C$8)),"")</f>
        <v>550</v>
      </c>
      <c r="O865" s="2">
        <v>533</v>
      </c>
    </row>
    <row r="866" spans="1:15" x14ac:dyDescent="0.3">
      <c r="A866" t="s">
        <v>1012</v>
      </c>
      <c r="B866" t="s">
        <v>3</v>
      </c>
      <c r="C866" t="str">
        <f>_xlfn.XLOOKUP(Sales_Pipeline[[#This Row],[Sales_Agent]],Sales_Teams[Sales_Agent],Sales_Teams[Manager])</f>
        <v>Dustin Brinkmann</v>
      </c>
      <c r="D866" t="str">
        <f>_xlfn.XLOOKUP(Sales_Pipeline[[#This Row],[Manager]],Sales_Teams[Manager],Sales_Teams[Regional_Office])</f>
        <v>Central</v>
      </c>
      <c r="E866" t="s">
        <v>63</v>
      </c>
      <c r="F866" t="s">
        <v>141</v>
      </c>
      <c r="G866" t="str">
        <f>IFERROR(_xlfn.XLOOKUP(Sales_Pipeline[[#This Row],[Account]],Accounts!$A$2:$A$86,Accounts!$F$2:$F$86),"")</f>
        <v>United States</v>
      </c>
      <c r="H866" t="s">
        <v>82</v>
      </c>
      <c r="I866" s="3">
        <v>42780</v>
      </c>
      <c r="J866" s="3">
        <v>42860</v>
      </c>
      <c r="K866" s="8" t="str">
        <f>IF(Sales_Pipeline[[#This Row],[Close_Date]]="","",TEXT(Sales_Pipeline[[#This Row],[Close_Date]],"ddd"))</f>
        <v>Fri</v>
      </c>
      <c r="L866" s="8" t="str">
        <f>IF(Sales_Pipeline[[#This Row],[Close_Date]]="","",TEXT(Sales_Pipeline[[#This Row],[Close_Date]],"mmm"))</f>
        <v>May</v>
      </c>
      <c r="M866" s="8" t="str">
        <f>IF(Sales_Pipeline[[#This Row],[Close_Date]]="","","Q"&amp;ROUNDUP(MONTH(Sales_Pipeline[[#This Row],[Close_Date]])/3,0))</f>
        <v>Q2</v>
      </c>
      <c r="N866" s="2" cm="1">
        <f t="array" ref="N866">IFERROR(_xlfn.IFS(Sales_Pipeline[[#This Row],[Deal_Stage]]="Won",_xlfn.XLOOKUP(Sales_Pipeline[[#This Row],[Product]],Products!$A$2:$A$8,Products!$C$2:$C$8),Sales_Pipeline[[#This Row],[Deal_Stage]]="Lost",_xlfn.XLOOKUP(Sales_Pipeline[[#This Row],[Product]],Products!$A$2:$A$8,Products!$C$2:$C$8)),"")</f>
        <v>550</v>
      </c>
      <c r="O866" s="2">
        <v>0</v>
      </c>
    </row>
    <row r="867" spans="1:15" x14ac:dyDescent="0.3">
      <c r="A867" t="s">
        <v>1013</v>
      </c>
      <c r="B867" t="s">
        <v>3</v>
      </c>
      <c r="C867" t="str">
        <f>_xlfn.XLOOKUP(Sales_Pipeline[[#This Row],[Sales_Agent]],Sales_Teams[Sales_Agent],Sales_Teams[Manager])</f>
        <v>Dustin Brinkmann</v>
      </c>
      <c r="D867" t="str">
        <f>_xlfn.XLOOKUP(Sales_Pipeline[[#This Row],[Manager]],Sales_Teams[Manager],Sales_Teams[Regional_Office])</f>
        <v>Central</v>
      </c>
      <c r="E867" t="s">
        <v>61</v>
      </c>
      <c r="F867" t="s">
        <v>223</v>
      </c>
      <c r="G867" t="str">
        <f>IFERROR(_xlfn.XLOOKUP(Sales_Pipeline[[#This Row],[Account]],Accounts!$A$2:$A$86,Accounts!$F$2:$F$86),"")</f>
        <v>United States</v>
      </c>
      <c r="H867" t="s">
        <v>57</v>
      </c>
      <c r="I867" s="3">
        <v>42780</v>
      </c>
      <c r="J867" s="3">
        <v>42885</v>
      </c>
      <c r="K867" s="8" t="str">
        <f>IF(Sales_Pipeline[[#This Row],[Close_Date]]="","",TEXT(Sales_Pipeline[[#This Row],[Close_Date]],"ddd"))</f>
        <v>Tue</v>
      </c>
      <c r="L867" s="8" t="str">
        <f>IF(Sales_Pipeline[[#This Row],[Close_Date]]="","",TEXT(Sales_Pipeline[[#This Row],[Close_Date]],"mmm"))</f>
        <v>May</v>
      </c>
      <c r="M867" s="8" t="str">
        <f>IF(Sales_Pipeline[[#This Row],[Close_Date]]="","","Q"&amp;ROUNDUP(MONTH(Sales_Pipeline[[#This Row],[Close_Date]])/3,0))</f>
        <v>Q2</v>
      </c>
      <c r="N867" s="2" cm="1">
        <f t="array" ref="N867">IFERROR(_xlfn.IFS(Sales_Pipeline[[#This Row],[Deal_Stage]]="Won",_xlfn.XLOOKUP(Sales_Pipeline[[#This Row],[Product]],Products!$A$2:$A$8,Products!$C$2:$C$8),Sales_Pipeline[[#This Row],[Deal_Stage]]="Lost",_xlfn.XLOOKUP(Sales_Pipeline[[#This Row],[Product]],Products!$A$2:$A$8,Products!$C$2:$C$8)),"")</f>
        <v>55</v>
      </c>
      <c r="O867" s="2">
        <v>63</v>
      </c>
    </row>
    <row r="868" spans="1:15" x14ac:dyDescent="0.3">
      <c r="A868" t="s">
        <v>1014</v>
      </c>
      <c r="B868" t="s">
        <v>27</v>
      </c>
      <c r="C868" t="str">
        <f>_xlfn.XLOOKUP(Sales_Pipeline[[#This Row],[Sales_Agent]],Sales_Teams[Sales_Agent],Sales_Teams[Manager])</f>
        <v>Rocco Neubert</v>
      </c>
      <c r="D868" t="str">
        <f>_xlfn.XLOOKUP(Sales_Pipeline[[#This Row],[Manager]],Sales_Teams[Manager],Sales_Teams[Regional_Office])</f>
        <v>East</v>
      </c>
      <c r="E868" t="s">
        <v>8953</v>
      </c>
      <c r="F868" t="s">
        <v>182</v>
      </c>
      <c r="G868" t="str">
        <f>IFERROR(_xlfn.XLOOKUP(Sales_Pipeline[[#This Row],[Account]],Accounts!$A$2:$A$86,Accounts!$F$2:$F$86),"")</f>
        <v>United States</v>
      </c>
      <c r="H868" t="s">
        <v>57</v>
      </c>
      <c r="I868" s="3">
        <v>42780</v>
      </c>
      <c r="J868" s="3">
        <v>42863</v>
      </c>
      <c r="K868" s="8" t="str">
        <f>IF(Sales_Pipeline[[#This Row],[Close_Date]]="","",TEXT(Sales_Pipeline[[#This Row],[Close_Date]],"ddd"))</f>
        <v>Mon</v>
      </c>
      <c r="L868" s="8" t="str">
        <f>IF(Sales_Pipeline[[#This Row],[Close_Date]]="","",TEXT(Sales_Pipeline[[#This Row],[Close_Date]],"mmm"))</f>
        <v>May</v>
      </c>
      <c r="M868" s="8" t="str">
        <f>IF(Sales_Pipeline[[#This Row],[Close_Date]]="","","Q"&amp;ROUNDUP(MONTH(Sales_Pipeline[[#This Row],[Close_Date]])/3,0))</f>
        <v>Q2</v>
      </c>
      <c r="N868" s="2" cm="1">
        <f t="array" ref="N868">IFERROR(_xlfn.IFS(Sales_Pipeline[[#This Row],[Deal_Stage]]="Won",_xlfn.XLOOKUP(Sales_Pipeline[[#This Row],[Product]],Products!$A$2:$A$8,Products!$C$2:$C$8),Sales_Pipeline[[#This Row],[Deal_Stage]]="Lost",_xlfn.XLOOKUP(Sales_Pipeline[[#This Row],[Product]],Products!$A$2:$A$8,Products!$C$2:$C$8)),"")</f>
        <v>4821</v>
      </c>
      <c r="O868" s="2">
        <v>4942</v>
      </c>
    </row>
    <row r="869" spans="1:15" x14ac:dyDescent="0.3">
      <c r="A869" t="s">
        <v>1015</v>
      </c>
      <c r="B869" t="s">
        <v>15</v>
      </c>
      <c r="C869" t="str">
        <f>_xlfn.XLOOKUP(Sales_Pipeline[[#This Row],[Sales_Agent]],Sales_Teams[Sales_Agent],Sales_Teams[Manager])</f>
        <v>Melvin Marxen</v>
      </c>
      <c r="D869" t="str">
        <f>_xlfn.XLOOKUP(Sales_Pipeline[[#This Row],[Manager]],Sales_Teams[Manager],Sales_Teams[Regional_Office])</f>
        <v>Central</v>
      </c>
      <c r="E869" t="s">
        <v>8953</v>
      </c>
      <c r="F869" t="s">
        <v>118</v>
      </c>
      <c r="G869" t="str">
        <f>IFERROR(_xlfn.XLOOKUP(Sales_Pipeline[[#This Row],[Account]],Accounts!$A$2:$A$86,Accounts!$F$2:$F$86),"")</f>
        <v>United States</v>
      </c>
      <c r="H869" t="s">
        <v>57</v>
      </c>
      <c r="I869" s="3">
        <v>42780</v>
      </c>
      <c r="J869" s="3">
        <v>42898</v>
      </c>
      <c r="K869" s="8" t="str">
        <f>IF(Sales_Pipeline[[#This Row],[Close_Date]]="","",TEXT(Sales_Pipeline[[#This Row],[Close_Date]],"ddd"))</f>
        <v>Mon</v>
      </c>
      <c r="L869" s="8" t="str">
        <f>IF(Sales_Pipeline[[#This Row],[Close_Date]]="","",TEXT(Sales_Pipeline[[#This Row],[Close_Date]],"mmm"))</f>
        <v>Jun</v>
      </c>
      <c r="M869" s="8" t="str">
        <f>IF(Sales_Pipeline[[#This Row],[Close_Date]]="","","Q"&amp;ROUNDUP(MONTH(Sales_Pipeline[[#This Row],[Close_Date]])/3,0))</f>
        <v>Q2</v>
      </c>
      <c r="N869" s="2" cm="1">
        <f t="array" ref="N869">IFERROR(_xlfn.IFS(Sales_Pipeline[[#This Row],[Deal_Stage]]="Won",_xlfn.XLOOKUP(Sales_Pipeline[[#This Row],[Product]],Products!$A$2:$A$8,Products!$C$2:$C$8),Sales_Pipeline[[#This Row],[Deal_Stage]]="Lost",_xlfn.XLOOKUP(Sales_Pipeline[[#This Row],[Product]],Products!$A$2:$A$8,Products!$C$2:$C$8)),"")</f>
        <v>4821</v>
      </c>
      <c r="O869" s="2">
        <v>4650</v>
      </c>
    </row>
    <row r="870" spans="1:15" x14ac:dyDescent="0.3">
      <c r="A870" t="s">
        <v>1016</v>
      </c>
      <c r="B870" t="s">
        <v>15</v>
      </c>
      <c r="C870" t="str">
        <f>_xlfn.XLOOKUP(Sales_Pipeline[[#This Row],[Sales_Agent]],Sales_Teams[Sales_Agent],Sales_Teams[Manager])</f>
        <v>Melvin Marxen</v>
      </c>
      <c r="D870" t="str">
        <f>_xlfn.XLOOKUP(Sales_Pipeline[[#This Row],[Manager]],Sales_Teams[Manager],Sales_Teams[Regional_Office])</f>
        <v>Central</v>
      </c>
      <c r="E870" t="s">
        <v>8953</v>
      </c>
      <c r="F870" t="s">
        <v>136</v>
      </c>
      <c r="G870" t="str">
        <f>IFERROR(_xlfn.XLOOKUP(Sales_Pipeline[[#This Row],[Account]],Accounts!$A$2:$A$86,Accounts!$F$2:$F$86),"")</f>
        <v>United States</v>
      </c>
      <c r="H870" t="s">
        <v>57</v>
      </c>
      <c r="I870" s="3">
        <v>42780</v>
      </c>
      <c r="J870" s="3">
        <v>42902</v>
      </c>
      <c r="K870" s="8" t="str">
        <f>IF(Sales_Pipeline[[#This Row],[Close_Date]]="","",TEXT(Sales_Pipeline[[#This Row],[Close_Date]],"ddd"))</f>
        <v>Fri</v>
      </c>
      <c r="L870" s="8" t="str">
        <f>IF(Sales_Pipeline[[#This Row],[Close_Date]]="","",TEXT(Sales_Pipeline[[#This Row],[Close_Date]],"mmm"))</f>
        <v>Jun</v>
      </c>
      <c r="M870" s="8" t="str">
        <f>IF(Sales_Pipeline[[#This Row],[Close_Date]]="","","Q"&amp;ROUNDUP(MONTH(Sales_Pipeline[[#This Row],[Close_Date]])/3,0))</f>
        <v>Q2</v>
      </c>
      <c r="N870" s="2" cm="1">
        <f t="array" ref="N870">IFERROR(_xlfn.IFS(Sales_Pipeline[[#This Row],[Deal_Stage]]="Won",_xlfn.XLOOKUP(Sales_Pipeline[[#This Row],[Product]],Products!$A$2:$A$8,Products!$C$2:$C$8),Sales_Pipeline[[#This Row],[Deal_Stage]]="Lost",_xlfn.XLOOKUP(Sales_Pipeline[[#This Row],[Product]],Products!$A$2:$A$8,Products!$C$2:$C$8)),"")</f>
        <v>4821</v>
      </c>
      <c r="O870" s="2">
        <v>4829</v>
      </c>
    </row>
    <row r="871" spans="1:15" x14ac:dyDescent="0.3">
      <c r="A871" t="s">
        <v>1017</v>
      </c>
      <c r="B871" t="s">
        <v>28</v>
      </c>
      <c r="C871" t="str">
        <f>_xlfn.XLOOKUP(Sales_Pipeline[[#This Row],[Sales_Agent]],Sales_Teams[Sales_Agent],Sales_Teams[Manager])</f>
        <v>Rocco Neubert</v>
      </c>
      <c r="D871" t="str">
        <f>_xlfn.XLOOKUP(Sales_Pipeline[[#This Row],[Manager]],Sales_Teams[Manager],Sales_Teams[Regional_Office])</f>
        <v>East</v>
      </c>
      <c r="E871" t="s">
        <v>55</v>
      </c>
      <c r="F871" t="s">
        <v>220</v>
      </c>
      <c r="G871" t="str">
        <f>IFERROR(_xlfn.XLOOKUP(Sales_Pipeline[[#This Row],[Account]],Accounts!$A$2:$A$86,Accounts!$F$2:$F$86),"")</f>
        <v>United States</v>
      </c>
      <c r="H871" t="s">
        <v>57</v>
      </c>
      <c r="I871" s="3">
        <v>42780</v>
      </c>
      <c r="J871" s="3">
        <v>42884</v>
      </c>
      <c r="K871" s="8" t="str">
        <f>IF(Sales_Pipeline[[#This Row],[Close_Date]]="","",TEXT(Sales_Pipeline[[#This Row],[Close_Date]],"ddd"))</f>
        <v>Mon</v>
      </c>
      <c r="L871" s="8" t="str">
        <f>IF(Sales_Pipeline[[#This Row],[Close_Date]]="","",TEXT(Sales_Pipeline[[#This Row],[Close_Date]],"mmm"))</f>
        <v>May</v>
      </c>
      <c r="M871" s="8" t="str">
        <f>IF(Sales_Pipeline[[#This Row],[Close_Date]]="","","Q"&amp;ROUNDUP(MONTH(Sales_Pipeline[[#This Row],[Close_Date]])/3,0))</f>
        <v>Q2</v>
      </c>
      <c r="N871" s="2" cm="1">
        <f t="array" ref="N871">IFERROR(_xlfn.IFS(Sales_Pipeline[[#This Row],[Deal_Stage]]="Won",_xlfn.XLOOKUP(Sales_Pipeline[[#This Row],[Product]],Products!$A$2:$A$8,Products!$C$2:$C$8),Sales_Pipeline[[#This Row],[Deal_Stage]]="Lost",_xlfn.XLOOKUP(Sales_Pipeline[[#This Row],[Product]],Products!$A$2:$A$8,Products!$C$2:$C$8)),"")</f>
        <v>1096</v>
      </c>
      <c r="O871" s="2">
        <v>987</v>
      </c>
    </row>
    <row r="872" spans="1:15" x14ac:dyDescent="0.3">
      <c r="A872" t="s">
        <v>1018</v>
      </c>
      <c r="B872" t="s">
        <v>28</v>
      </c>
      <c r="C872" t="str">
        <f>_xlfn.XLOOKUP(Sales_Pipeline[[#This Row],[Sales_Agent]],Sales_Teams[Sales_Agent],Sales_Teams[Manager])</f>
        <v>Rocco Neubert</v>
      </c>
      <c r="D872" t="str">
        <f>_xlfn.XLOOKUP(Sales_Pipeline[[#This Row],[Manager]],Sales_Teams[Manager],Sales_Teams[Regional_Office])</f>
        <v>East</v>
      </c>
      <c r="E872" t="s">
        <v>84</v>
      </c>
      <c r="F872" t="s">
        <v>253</v>
      </c>
      <c r="G872" t="str">
        <f>IFERROR(_xlfn.XLOOKUP(Sales_Pipeline[[#This Row],[Account]],Accounts!$A$2:$A$86,Accounts!$F$2:$F$86),"")</f>
        <v>United States</v>
      </c>
      <c r="H872" t="s">
        <v>57</v>
      </c>
      <c r="I872" s="3">
        <v>42780</v>
      </c>
      <c r="J872" s="3">
        <v>42796</v>
      </c>
      <c r="K872" s="8" t="str">
        <f>IF(Sales_Pipeline[[#This Row],[Close_Date]]="","",TEXT(Sales_Pipeline[[#This Row],[Close_Date]],"ddd"))</f>
        <v>Thu</v>
      </c>
      <c r="L872" s="8" t="str">
        <f>IF(Sales_Pipeline[[#This Row],[Close_Date]]="","",TEXT(Sales_Pipeline[[#This Row],[Close_Date]],"mmm"))</f>
        <v>Mar</v>
      </c>
      <c r="M872" s="8" t="str">
        <f>IF(Sales_Pipeline[[#This Row],[Close_Date]]="","","Q"&amp;ROUNDUP(MONTH(Sales_Pipeline[[#This Row],[Close_Date]])/3,0))</f>
        <v>Q1</v>
      </c>
      <c r="N872" s="2" cm="1">
        <f t="array" ref="N872">IFERROR(_xlfn.IFS(Sales_Pipeline[[#This Row],[Deal_Stage]]="Won",_xlfn.XLOOKUP(Sales_Pipeline[[#This Row],[Product]],Products!$A$2:$A$8,Products!$C$2:$C$8),Sales_Pipeline[[#This Row],[Deal_Stage]]="Lost",_xlfn.XLOOKUP(Sales_Pipeline[[#This Row],[Product]],Products!$A$2:$A$8,Products!$C$2:$C$8)),"")</f>
        <v>5482</v>
      </c>
      <c r="O872" s="2">
        <v>4246</v>
      </c>
    </row>
    <row r="873" spans="1:15" x14ac:dyDescent="0.3">
      <c r="A873" t="s">
        <v>1019</v>
      </c>
      <c r="B873" t="s">
        <v>28</v>
      </c>
      <c r="C873" t="str">
        <f>_xlfn.XLOOKUP(Sales_Pipeline[[#This Row],[Sales_Agent]],Sales_Teams[Sales_Agent],Sales_Teams[Manager])</f>
        <v>Rocco Neubert</v>
      </c>
      <c r="D873" t="str">
        <f>_xlfn.XLOOKUP(Sales_Pipeline[[#This Row],[Manager]],Sales_Teams[Manager],Sales_Teams[Regional_Office])</f>
        <v>East</v>
      </c>
      <c r="E873" t="s">
        <v>84</v>
      </c>
      <c r="F873" t="s">
        <v>533</v>
      </c>
      <c r="G873" t="str">
        <f>IFERROR(_xlfn.XLOOKUP(Sales_Pipeline[[#This Row],[Account]],Accounts!$A$2:$A$86,Accounts!$F$2:$F$86),"")</f>
        <v>United States</v>
      </c>
      <c r="H873" t="s">
        <v>57</v>
      </c>
      <c r="I873" s="3">
        <v>42780</v>
      </c>
      <c r="J873" s="3">
        <v>42861</v>
      </c>
      <c r="K873" s="8" t="str">
        <f>IF(Sales_Pipeline[[#This Row],[Close_Date]]="","",TEXT(Sales_Pipeline[[#This Row],[Close_Date]],"ddd"))</f>
        <v>Sat</v>
      </c>
      <c r="L873" s="8" t="str">
        <f>IF(Sales_Pipeline[[#This Row],[Close_Date]]="","",TEXT(Sales_Pipeline[[#This Row],[Close_Date]],"mmm"))</f>
        <v>May</v>
      </c>
      <c r="M873" s="8" t="str">
        <f>IF(Sales_Pipeline[[#This Row],[Close_Date]]="","","Q"&amp;ROUNDUP(MONTH(Sales_Pipeline[[#This Row],[Close_Date]])/3,0))</f>
        <v>Q2</v>
      </c>
      <c r="N873" s="2" cm="1">
        <f t="array" ref="N873">IFERROR(_xlfn.IFS(Sales_Pipeline[[#This Row],[Deal_Stage]]="Won",_xlfn.XLOOKUP(Sales_Pipeline[[#This Row],[Product]],Products!$A$2:$A$8,Products!$C$2:$C$8),Sales_Pipeline[[#This Row],[Deal_Stage]]="Lost",_xlfn.XLOOKUP(Sales_Pipeline[[#This Row],[Product]],Products!$A$2:$A$8,Products!$C$2:$C$8)),"")</f>
        <v>5482</v>
      </c>
      <c r="O873" s="2">
        <v>5702</v>
      </c>
    </row>
    <row r="874" spans="1:15" x14ac:dyDescent="0.3">
      <c r="A874" t="s">
        <v>1020</v>
      </c>
      <c r="B874" t="s">
        <v>28</v>
      </c>
      <c r="C874" t="str">
        <f>_xlfn.XLOOKUP(Sales_Pipeline[[#This Row],[Sales_Agent]],Sales_Teams[Sales_Agent],Sales_Teams[Manager])</f>
        <v>Rocco Neubert</v>
      </c>
      <c r="D874" t="str">
        <f>_xlfn.XLOOKUP(Sales_Pipeline[[#This Row],[Manager]],Sales_Teams[Manager],Sales_Teams[Regional_Office])</f>
        <v>East</v>
      </c>
      <c r="E874" t="s">
        <v>76</v>
      </c>
      <c r="F874" t="s">
        <v>161</v>
      </c>
      <c r="G874" t="str">
        <f>IFERROR(_xlfn.XLOOKUP(Sales_Pipeline[[#This Row],[Account]],Accounts!$A$2:$A$86,Accounts!$F$2:$F$86),"")</f>
        <v>United States</v>
      </c>
      <c r="H874" t="s">
        <v>57</v>
      </c>
      <c r="I874" s="3">
        <v>42780</v>
      </c>
      <c r="J874" s="3">
        <v>42900</v>
      </c>
      <c r="K874" s="8" t="str">
        <f>IF(Sales_Pipeline[[#This Row],[Close_Date]]="","",TEXT(Sales_Pipeline[[#This Row],[Close_Date]],"ddd"))</f>
        <v>Wed</v>
      </c>
      <c r="L874" s="8" t="str">
        <f>IF(Sales_Pipeline[[#This Row],[Close_Date]]="","",TEXT(Sales_Pipeline[[#This Row],[Close_Date]],"mmm"))</f>
        <v>Jun</v>
      </c>
      <c r="M874" s="8" t="str">
        <f>IF(Sales_Pipeline[[#This Row],[Close_Date]]="","","Q"&amp;ROUNDUP(MONTH(Sales_Pipeline[[#This Row],[Close_Date]])/3,0))</f>
        <v>Q2</v>
      </c>
      <c r="N874" s="2" cm="1">
        <f t="array" ref="N874">IFERROR(_xlfn.IFS(Sales_Pipeline[[#This Row],[Deal_Stage]]="Won",_xlfn.XLOOKUP(Sales_Pipeline[[#This Row],[Product]],Products!$A$2:$A$8,Products!$C$2:$C$8),Sales_Pipeline[[#This Row],[Deal_Stage]]="Lost",_xlfn.XLOOKUP(Sales_Pipeline[[#This Row],[Product]],Products!$A$2:$A$8,Products!$C$2:$C$8)),"")</f>
        <v>3393</v>
      </c>
      <c r="O874" s="2">
        <v>2981</v>
      </c>
    </row>
    <row r="875" spans="1:15" x14ac:dyDescent="0.3">
      <c r="A875" t="s">
        <v>1021</v>
      </c>
      <c r="B875" t="s">
        <v>13</v>
      </c>
      <c r="C875" t="str">
        <f>_xlfn.XLOOKUP(Sales_Pipeline[[#This Row],[Sales_Agent]],Sales_Teams[Sales_Agent],Sales_Teams[Manager])</f>
        <v>Melvin Marxen</v>
      </c>
      <c r="D875" t="str">
        <f>_xlfn.XLOOKUP(Sales_Pipeline[[#This Row],[Manager]],Sales_Teams[Manager],Sales_Teams[Regional_Office])</f>
        <v>Central</v>
      </c>
      <c r="E875" t="s">
        <v>76</v>
      </c>
      <c r="F875" t="s">
        <v>330</v>
      </c>
      <c r="G875" t="str">
        <f>IFERROR(_xlfn.XLOOKUP(Sales_Pipeline[[#This Row],[Account]],Accounts!$A$2:$A$86,Accounts!$F$2:$F$86),"")</f>
        <v>Korea</v>
      </c>
      <c r="H875" t="s">
        <v>82</v>
      </c>
      <c r="I875" s="3">
        <v>42780</v>
      </c>
      <c r="J875" s="3">
        <v>42868</v>
      </c>
      <c r="K875" s="8" t="str">
        <f>IF(Sales_Pipeline[[#This Row],[Close_Date]]="","",TEXT(Sales_Pipeline[[#This Row],[Close_Date]],"ddd"))</f>
        <v>Sat</v>
      </c>
      <c r="L875" s="8" t="str">
        <f>IF(Sales_Pipeline[[#This Row],[Close_Date]]="","",TEXT(Sales_Pipeline[[#This Row],[Close_Date]],"mmm"))</f>
        <v>May</v>
      </c>
      <c r="M875" s="8" t="str">
        <f>IF(Sales_Pipeline[[#This Row],[Close_Date]]="","","Q"&amp;ROUNDUP(MONTH(Sales_Pipeline[[#This Row],[Close_Date]])/3,0))</f>
        <v>Q2</v>
      </c>
      <c r="N875" s="2" cm="1">
        <f t="array" ref="N875">IFERROR(_xlfn.IFS(Sales_Pipeline[[#This Row],[Deal_Stage]]="Won",_xlfn.XLOOKUP(Sales_Pipeline[[#This Row],[Product]],Products!$A$2:$A$8,Products!$C$2:$C$8),Sales_Pipeline[[#This Row],[Deal_Stage]]="Lost",_xlfn.XLOOKUP(Sales_Pipeline[[#This Row],[Product]],Products!$A$2:$A$8,Products!$C$2:$C$8)),"")</f>
        <v>3393</v>
      </c>
      <c r="O875" s="2">
        <v>0</v>
      </c>
    </row>
    <row r="876" spans="1:15" x14ac:dyDescent="0.3">
      <c r="A876" t="s">
        <v>1022</v>
      </c>
      <c r="B876" t="s">
        <v>36</v>
      </c>
      <c r="C876" t="str">
        <f>_xlfn.XLOOKUP(Sales_Pipeline[[#This Row],[Sales_Agent]],Sales_Teams[Sales_Agent],Sales_Teams[Manager])</f>
        <v>Celia Rouche</v>
      </c>
      <c r="D876" t="str">
        <f>_xlfn.XLOOKUP(Sales_Pipeline[[#This Row],[Manager]],Sales_Teams[Manager],Sales_Teams[Regional_Office])</f>
        <v>West</v>
      </c>
      <c r="E876" t="s">
        <v>76</v>
      </c>
      <c r="F876" t="s">
        <v>216</v>
      </c>
      <c r="G876" t="str">
        <f>IFERROR(_xlfn.XLOOKUP(Sales_Pipeline[[#This Row],[Account]],Accounts!$A$2:$A$86,Accounts!$F$2:$F$86),"")</f>
        <v>United States</v>
      </c>
      <c r="H876" t="s">
        <v>57</v>
      </c>
      <c r="I876" s="3">
        <v>42780</v>
      </c>
      <c r="J876" s="3">
        <v>42856</v>
      </c>
      <c r="K876" s="8" t="str">
        <f>IF(Sales_Pipeline[[#This Row],[Close_Date]]="","",TEXT(Sales_Pipeline[[#This Row],[Close_Date]],"ddd"))</f>
        <v>Mon</v>
      </c>
      <c r="L876" s="8" t="str">
        <f>IF(Sales_Pipeline[[#This Row],[Close_Date]]="","",TEXT(Sales_Pipeline[[#This Row],[Close_Date]],"mmm"))</f>
        <v>May</v>
      </c>
      <c r="M876" s="8" t="str">
        <f>IF(Sales_Pipeline[[#This Row],[Close_Date]]="","","Q"&amp;ROUNDUP(MONTH(Sales_Pipeline[[#This Row],[Close_Date]])/3,0))</f>
        <v>Q2</v>
      </c>
      <c r="N876" s="2" cm="1">
        <f t="array" ref="N876">IFERROR(_xlfn.IFS(Sales_Pipeline[[#This Row],[Deal_Stage]]="Won",_xlfn.XLOOKUP(Sales_Pipeline[[#This Row],[Product]],Products!$A$2:$A$8,Products!$C$2:$C$8),Sales_Pipeline[[#This Row],[Deal_Stage]]="Lost",_xlfn.XLOOKUP(Sales_Pipeline[[#This Row],[Product]],Products!$A$2:$A$8,Products!$C$2:$C$8)),"")</f>
        <v>3393</v>
      </c>
      <c r="O876" s="2">
        <v>2873</v>
      </c>
    </row>
    <row r="877" spans="1:15" x14ac:dyDescent="0.3">
      <c r="A877" t="s">
        <v>1023</v>
      </c>
      <c r="B877" t="s">
        <v>10</v>
      </c>
      <c r="C877" t="str">
        <f>_xlfn.XLOOKUP(Sales_Pipeline[[#This Row],[Sales_Agent]],Sales_Teams[Sales_Agent],Sales_Teams[Manager])</f>
        <v>Melvin Marxen</v>
      </c>
      <c r="D877" t="str">
        <f>_xlfn.XLOOKUP(Sales_Pipeline[[#This Row],[Manager]],Sales_Teams[Manager],Sales_Teams[Regional_Office])</f>
        <v>Central</v>
      </c>
      <c r="E877" t="s">
        <v>76</v>
      </c>
      <c r="F877" t="s">
        <v>94</v>
      </c>
      <c r="G877" t="str">
        <f>IFERROR(_xlfn.XLOOKUP(Sales_Pipeline[[#This Row],[Account]],Accounts!$A$2:$A$86,Accounts!$F$2:$F$86),"")</f>
        <v>United States</v>
      </c>
      <c r="H877" t="s">
        <v>82</v>
      </c>
      <c r="I877" s="3">
        <v>42780</v>
      </c>
      <c r="J877" s="3">
        <v>42866</v>
      </c>
      <c r="K877" s="8" t="str">
        <f>IF(Sales_Pipeline[[#This Row],[Close_Date]]="","",TEXT(Sales_Pipeline[[#This Row],[Close_Date]],"ddd"))</f>
        <v>Thu</v>
      </c>
      <c r="L877" s="8" t="str">
        <f>IF(Sales_Pipeline[[#This Row],[Close_Date]]="","",TEXT(Sales_Pipeline[[#This Row],[Close_Date]],"mmm"))</f>
        <v>May</v>
      </c>
      <c r="M877" s="8" t="str">
        <f>IF(Sales_Pipeline[[#This Row],[Close_Date]]="","","Q"&amp;ROUNDUP(MONTH(Sales_Pipeline[[#This Row],[Close_Date]])/3,0))</f>
        <v>Q2</v>
      </c>
      <c r="N877" s="2" cm="1">
        <f t="array" ref="N877">IFERROR(_xlfn.IFS(Sales_Pipeline[[#This Row],[Deal_Stage]]="Won",_xlfn.XLOOKUP(Sales_Pipeline[[#This Row],[Product]],Products!$A$2:$A$8,Products!$C$2:$C$8),Sales_Pipeline[[#This Row],[Deal_Stage]]="Lost",_xlfn.XLOOKUP(Sales_Pipeline[[#This Row],[Product]],Products!$A$2:$A$8,Products!$C$2:$C$8)),"")</f>
        <v>3393</v>
      </c>
      <c r="O877" s="2">
        <v>0</v>
      </c>
    </row>
    <row r="878" spans="1:15" x14ac:dyDescent="0.3">
      <c r="A878" t="s">
        <v>1024</v>
      </c>
      <c r="B878" t="s">
        <v>37</v>
      </c>
      <c r="C878" t="str">
        <f>_xlfn.XLOOKUP(Sales_Pipeline[[#This Row],[Sales_Agent]],Sales_Teams[Sales_Agent],Sales_Teams[Manager])</f>
        <v>Celia Rouche</v>
      </c>
      <c r="D878" t="str">
        <f>_xlfn.XLOOKUP(Sales_Pipeline[[#This Row],[Manager]],Sales_Teams[Manager],Sales_Teams[Regional_Office])</f>
        <v>West</v>
      </c>
      <c r="E878" t="s">
        <v>163</v>
      </c>
      <c r="F878" t="s">
        <v>103</v>
      </c>
      <c r="G878" t="str">
        <f>IFERROR(_xlfn.XLOOKUP(Sales_Pipeline[[#This Row],[Account]],Accounts!$A$2:$A$86,Accounts!$F$2:$F$86),"")</f>
        <v>United States</v>
      </c>
      <c r="H878" t="s">
        <v>77</v>
      </c>
      <c r="I878" s="3">
        <v>42780</v>
      </c>
      <c r="K878" s="8" t="str">
        <f>IF(Sales_Pipeline[[#This Row],[Close_Date]]="","",TEXT(Sales_Pipeline[[#This Row],[Close_Date]],"ddd"))</f>
        <v/>
      </c>
      <c r="L878" s="8" t="str">
        <f>IF(Sales_Pipeline[[#This Row],[Close_Date]]="","",TEXT(Sales_Pipeline[[#This Row],[Close_Date]],"mmm"))</f>
        <v/>
      </c>
      <c r="M878" s="8" t="str">
        <f>IF(Sales_Pipeline[[#This Row],[Close_Date]]="","","Q"&amp;ROUNDUP(MONTH(Sales_Pipeline[[#This Row],[Close_Date]])/3,0))</f>
        <v/>
      </c>
      <c r="N878" s="2" t="str" cm="1">
        <f t="array" ref="N878">IFERROR(_xlfn.IFS(Sales_Pipeline[[#This Row],[Deal_Stage]]="Won",_xlfn.XLOOKUP(Sales_Pipeline[[#This Row],[Product]],Products!$A$2:$A$8,Products!$C$2:$C$8),Sales_Pipeline[[#This Row],[Deal_Stage]]="Lost",_xlfn.XLOOKUP(Sales_Pipeline[[#This Row],[Product]],Products!$A$2:$A$8,Products!$C$2:$C$8)),"")</f>
        <v/>
      </c>
      <c r="O878" s="2">
        <v>0</v>
      </c>
    </row>
    <row r="879" spans="1:15" x14ac:dyDescent="0.3">
      <c r="A879" t="s">
        <v>1025</v>
      </c>
      <c r="B879" t="s">
        <v>37</v>
      </c>
      <c r="C879" t="str">
        <f>_xlfn.XLOOKUP(Sales_Pipeline[[#This Row],[Sales_Agent]],Sales_Teams[Sales_Agent],Sales_Teams[Manager])</f>
        <v>Celia Rouche</v>
      </c>
      <c r="D879" t="str">
        <f>_xlfn.XLOOKUP(Sales_Pipeline[[#This Row],[Manager]],Sales_Teams[Manager],Sales_Teams[Regional_Office])</f>
        <v>West</v>
      </c>
      <c r="E879" t="s">
        <v>76</v>
      </c>
      <c r="F879" t="s">
        <v>79</v>
      </c>
      <c r="G879" t="str">
        <f>IFERROR(_xlfn.XLOOKUP(Sales_Pipeline[[#This Row],[Account]],Accounts!$A$2:$A$86,Accounts!$F$2:$F$86),"")</f>
        <v>Philipines</v>
      </c>
      <c r="H879" t="s">
        <v>77</v>
      </c>
      <c r="I879" s="3">
        <v>42780</v>
      </c>
      <c r="K879" s="8" t="str">
        <f>IF(Sales_Pipeline[[#This Row],[Close_Date]]="","",TEXT(Sales_Pipeline[[#This Row],[Close_Date]],"ddd"))</f>
        <v/>
      </c>
      <c r="L879" s="8" t="str">
        <f>IF(Sales_Pipeline[[#This Row],[Close_Date]]="","",TEXT(Sales_Pipeline[[#This Row],[Close_Date]],"mmm"))</f>
        <v/>
      </c>
      <c r="M879" s="8" t="str">
        <f>IF(Sales_Pipeline[[#This Row],[Close_Date]]="","","Q"&amp;ROUNDUP(MONTH(Sales_Pipeline[[#This Row],[Close_Date]])/3,0))</f>
        <v/>
      </c>
      <c r="N879" s="2" t="str" cm="1">
        <f t="array" ref="N879">IFERROR(_xlfn.IFS(Sales_Pipeline[[#This Row],[Deal_Stage]]="Won",_xlfn.XLOOKUP(Sales_Pipeline[[#This Row],[Product]],Products!$A$2:$A$8,Products!$C$2:$C$8),Sales_Pipeline[[#This Row],[Deal_Stage]]="Lost",_xlfn.XLOOKUP(Sales_Pipeline[[#This Row],[Product]],Products!$A$2:$A$8,Products!$C$2:$C$8)),"")</f>
        <v/>
      </c>
      <c r="O879" s="2">
        <v>0</v>
      </c>
    </row>
    <row r="880" spans="1:15" x14ac:dyDescent="0.3">
      <c r="A880" t="s">
        <v>1026</v>
      </c>
      <c r="B880" t="s">
        <v>21</v>
      </c>
      <c r="C880" t="str">
        <f>_xlfn.XLOOKUP(Sales_Pipeline[[#This Row],[Sales_Agent]],Sales_Teams[Sales_Agent],Sales_Teams[Manager])</f>
        <v>Cara Losch</v>
      </c>
      <c r="D880" t="str">
        <f>_xlfn.XLOOKUP(Sales_Pipeline[[#This Row],[Manager]],Sales_Teams[Manager],Sales_Teams[Regional_Office])</f>
        <v>East</v>
      </c>
      <c r="E880" t="s">
        <v>61</v>
      </c>
      <c r="F880" t="s">
        <v>127</v>
      </c>
      <c r="G880" t="str">
        <f>IFERROR(_xlfn.XLOOKUP(Sales_Pipeline[[#This Row],[Account]],Accounts!$A$2:$A$86,Accounts!$F$2:$F$86),"")</f>
        <v>United States</v>
      </c>
      <c r="H880" t="s">
        <v>82</v>
      </c>
      <c r="I880" s="3">
        <v>42780</v>
      </c>
      <c r="J880" s="3">
        <v>42862</v>
      </c>
      <c r="K880" s="8" t="str">
        <f>IF(Sales_Pipeline[[#This Row],[Close_Date]]="","",TEXT(Sales_Pipeline[[#This Row],[Close_Date]],"ddd"))</f>
        <v>Sun</v>
      </c>
      <c r="L880" s="8" t="str">
        <f>IF(Sales_Pipeline[[#This Row],[Close_Date]]="","",TEXT(Sales_Pipeline[[#This Row],[Close_Date]],"mmm"))</f>
        <v>May</v>
      </c>
      <c r="M880" s="8" t="str">
        <f>IF(Sales_Pipeline[[#This Row],[Close_Date]]="","","Q"&amp;ROUNDUP(MONTH(Sales_Pipeline[[#This Row],[Close_Date]])/3,0))</f>
        <v>Q2</v>
      </c>
      <c r="N880" s="2" cm="1">
        <f t="array" ref="N880">IFERROR(_xlfn.IFS(Sales_Pipeline[[#This Row],[Deal_Stage]]="Won",_xlfn.XLOOKUP(Sales_Pipeline[[#This Row],[Product]],Products!$A$2:$A$8,Products!$C$2:$C$8),Sales_Pipeline[[#This Row],[Deal_Stage]]="Lost",_xlfn.XLOOKUP(Sales_Pipeline[[#This Row],[Product]],Products!$A$2:$A$8,Products!$C$2:$C$8)),"")</f>
        <v>55</v>
      </c>
      <c r="O880" s="2">
        <v>0</v>
      </c>
    </row>
    <row r="881" spans="1:15" x14ac:dyDescent="0.3">
      <c r="A881" t="s">
        <v>1027</v>
      </c>
      <c r="B881" t="s">
        <v>7</v>
      </c>
      <c r="C881" t="str">
        <f>_xlfn.XLOOKUP(Sales_Pipeline[[#This Row],[Sales_Agent]],Sales_Teams[Sales_Agent],Sales_Teams[Manager])</f>
        <v>Dustin Brinkmann</v>
      </c>
      <c r="D881" t="str">
        <f>_xlfn.XLOOKUP(Sales_Pipeline[[#This Row],[Manager]],Sales_Teams[Manager],Sales_Teams[Regional_Office])</f>
        <v>Central</v>
      </c>
      <c r="E881" t="s">
        <v>63</v>
      </c>
      <c r="F881" t="s">
        <v>132</v>
      </c>
      <c r="G881" t="str">
        <f>IFERROR(_xlfn.XLOOKUP(Sales_Pipeline[[#This Row],[Account]],Accounts!$A$2:$A$86,Accounts!$F$2:$F$86),"")</f>
        <v>United States</v>
      </c>
      <c r="H881" t="s">
        <v>57</v>
      </c>
      <c r="I881" s="3">
        <v>42780</v>
      </c>
      <c r="J881" s="3">
        <v>42889</v>
      </c>
      <c r="K881" s="8" t="str">
        <f>IF(Sales_Pipeline[[#This Row],[Close_Date]]="","",TEXT(Sales_Pipeline[[#This Row],[Close_Date]],"ddd"))</f>
        <v>Sat</v>
      </c>
      <c r="L881" s="8" t="str">
        <f>IF(Sales_Pipeline[[#This Row],[Close_Date]]="","",TEXT(Sales_Pipeline[[#This Row],[Close_Date]],"mmm"))</f>
        <v>Jun</v>
      </c>
      <c r="M881" s="8" t="str">
        <f>IF(Sales_Pipeline[[#This Row],[Close_Date]]="","","Q"&amp;ROUNDUP(MONTH(Sales_Pipeline[[#This Row],[Close_Date]])/3,0))</f>
        <v>Q2</v>
      </c>
      <c r="N881" s="2" cm="1">
        <f t="array" ref="N881">IFERROR(_xlfn.IFS(Sales_Pipeline[[#This Row],[Deal_Stage]]="Won",_xlfn.XLOOKUP(Sales_Pipeline[[#This Row],[Product]],Products!$A$2:$A$8,Products!$C$2:$C$8),Sales_Pipeline[[#This Row],[Deal_Stage]]="Lost",_xlfn.XLOOKUP(Sales_Pipeline[[#This Row],[Product]],Products!$A$2:$A$8,Products!$C$2:$C$8)),"")</f>
        <v>550</v>
      </c>
      <c r="O881" s="2">
        <v>528</v>
      </c>
    </row>
    <row r="882" spans="1:15" x14ac:dyDescent="0.3">
      <c r="A882" t="s">
        <v>1028</v>
      </c>
      <c r="B882" t="s">
        <v>7</v>
      </c>
      <c r="C882" t="str">
        <f>_xlfn.XLOOKUP(Sales_Pipeline[[#This Row],[Sales_Agent]],Sales_Teams[Sales_Agent],Sales_Teams[Manager])</f>
        <v>Dustin Brinkmann</v>
      </c>
      <c r="D882" t="str">
        <f>_xlfn.XLOOKUP(Sales_Pipeline[[#This Row],[Manager]],Sales_Teams[Manager],Sales_Teams[Regional_Office])</f>
        <v>Central</v>
      </c>
      <c r="E882" t="s">
        <v>55</v>
      </c>
      <c r="F882" t="s">
        <v>247</v>
      </c>
      <c r="G882" t="str">
        <f>IFERROR(_xlfn.XLOOKUP(Sales_Pipeline[[#This Row],[Account]],Accounts!$A$2:$A$86,Accounts!$F$2:$F$86),"")</f>
        <v>United States</v>
      </c>
      <c r="H882" t="s">
        <v>57</v>
      </c>
      <c r="I882" s="3">
        <v>42780</v>
      </c>
      <c r="J882" s="3">
        <v>42904</v>
      </c>
      <c r="K882" s="8" t="str">
        <f>IF(Sales_Pipeline[[#This Row],[Close_Date]]="","",TEXT(Sales_Pipeline[[#This Row],[Close_Date]],"ddd"))</f>
        <v>Sun</v>
      </c>
      <c r="L882" s="8" t="str">
        <f>IF(Sales_Pipeline[[#This Row],[Close_Date]]="","",TEXT(Sales_Pipeline[[#This Row],[Close_Date]],"mmm"))</f>
        <v>Jun</v>
      </c>
      <c r="M882" s="8" t="str">
        <f>IF(Sales_Pipeline[[#This Row],[Close_Date]]="","","Q"&amp;ROUNDUP(MONTH(Sales_Pipeline[[#This Row],[Close_Date]])/3,0))</f>
        <v>Q2</v>
      </c>
      <c r="N882" s="2" cm="1">
        <f t="array" ref="N882">IFERROR(_xlfn.IFS(Sales_Pipeline[[#This Row],[Deal_Stage]]="Won",_xlfn.XLOOKUP(Sales_Pipeline[[#This Row],[Product]],Products!$A$2:$A$8,Products!$C$2:$C$8),Sales_Pipeline[[#This Row],[Deal_Stage]]="Lost",_xlfn.XLOOKUP(Sales_Pipeline[[#This Row],[Product]],Products!$A$2:$A$8,Products!$C$2:$C$8)),"")</f>
        <v>1096</v>
      </c>
      <c r="O882" s="2">
        <v>1199</v>
      </c>
    </row>
    <row r="883" spans="1:15" x14ac:dyDescent="0.3">
      <c r="A883" t="s">
        <v>1029</v>
      </c>
      <c r="B883" t="s">
        <v>44</v>
      </c>
      <c r="C883" t="str">
        <f>_xlfn.XLOOKUP(Sales_Pipeline[[#This Row],[Sales_Agent]],Sales_Teams[Sales_Agent],Sales_Teams[Manager])</f>
        <v>Summer Sewald</v>
      </c>
      <c r="D883" t="str">
        <f>_xlfn.XLOOKUP(Sales_Pipeline[[#This Row],[Manager]],Sales_Teams[Manager],Sales_Teams[Regional_Office])</f>
        <v>West</v>
      </c>
      <c r="E883" t="s">
        <v>8953</v>
      </c>
      <c r="F883" t="s">
        <v>107</v>
      </c>
      <c r="G883" t="str">
        <f>IFERROR(_xlfn.XLOOKUP(Sales_Pipeline[[#This Row],[Account]],Accounts!$A$2:$A$86,Accounts!$F$2:$F$86),"")</f>
        <v>United States</v>
      </c>
      <c r="H883" t="s">
        <v>82</v>
      </c>
      <c r="I883" s="3">
        <v>42780</v>
      </c>
      <c r="J883" s="3">
        <v>42795</v>
      </c>
      <c r="K883" s="8" t="str">
        <f>IF(Sales_Pipeline[[#This Row],[Close_Date]]="","",TEXT(Sales_Pipeline[[#This Row],[Close_Date]],"ddd"))</f>
        <v>Wed</v>
      </c>
      <c r="L883" s="8" t="str">
        <f>IF(Sales_Pipeline[[#This Row],[Close_Date]]="","",TEXT(Sales_Pipeline[[#This Row],[Close_Date]],"mmm"))</f>
        <v>Mar</v>
      </c>
      <c r="M883" s="8" t="str">
        <f>IF(Sales_Pipeline[[#This Row],[Close_Date]]="","","Q"&amp;ROUNDUP(MONTH(Sales_Pipeline[[#This Row],[Close_Date]])/3,0))</f>
        <v>Q1</v>
      </c>
      <c r="N883" s="2" cm="1">
        <f t="array" ref="N883">IFERROR(_xlfn.IFS(Sales_Pipeline[[#This Row],[Deal_Stage]]="Won",_xlfn.XLOOKUP(Sales_Pipeline[[#This Row],[Product]],Products!$A$2:$A$8,Products!$C$2:$C$8),Sales_Pipeline[[#This Row],[Deal_Stage]]="Lost",_xlfn.XLOOKUP(Sales_Pipeline[[#This Row],[Product]],Products!$A$2:$A$8,Products!$C$2:$C$8)),"")</f>
        <v>4821</v>
      </c>
      <c r="O883" s="2">
        <v>0</v>
      </c>
    </row>
    <row r="884" spans="1:15" x14ac:dyDescent="0.3">
      <c r="A884" t="s">
        <v>1030</v>
      </c>
      <c r="B884" t="s">
        <v>3</v>
      </c>
      <c r="C884" t="str">
        <f>_xlfn.XLOOKUP(Sales_Pipeline[[#This Row],[Sales_Agent]],Sales_Teams[Sales_Agent],Sales_Teams[Manager])</f>
        <v>Dustin Brinkmann</v>
      </c>
      <c r="D884" t="str">
        <f>_xlfn.XLOOKUP(Sales_Pipeline[[#This Row],[Manager]],Sales_Teams[Manager],Sales_Teams[Regional_Office])</f>
        <v>Central</v>
      </c>
      <c r="E884" t="s">
        <v>63</v>
      </c>
      <c r="F884" t="s">
        <v>507</v>
      </c>
      <c r="G884" t="str">
        <f>IFERROR(_xlfn.XLOOKUP(Sales_Pipeline[[#This Row],[Account]],Accounts!$A$2:$A$86,Accounts!$F$2:$F$86),"")</f>
        <v>Belgium</v>
      </c>
      <c r="H884" t="s">
        <v>82</v>
      </c>
      <c r="I884" s="3">
        <v>42781</v>
      </c>
      <c r="J884" s="3">
        <v>42868</v>
      </c>
      <c r="K884" s="8" t="str">
        <f>IF(Sales_Pipeline[[#This Row],[Close_Date]]="","",TEXT(Sales_Pipeline[[#This Row],[Close_Date]],"ddd"))</f>
        <v>Sat</v>
      </c>
      <c r="L884" s="8" t="str">
        <f>IF(Sales_Pipeline[[#This Row],[Close_Date]]="","",TEXT(Sales_Pipeline[[#This Row],[Close_Date]],"mmm"))</f>
        <v>May</v>
      </c>
      <c r="M884" s="8" t="str">
        <f>IF(Sales_Pipeline[[#This Row],[Close_Date]]="","","Q"&amp;ROUNDUP(MONTH(Sales_Pipeline[[#This Row],[Close_Date]])/3,0))</f>
        <v>Q2</v>
      </c>
      <c r="N884" s="2" cm="1">
        <f t="array" ref="N884">IFERROR(_xlfn.IFS(Sales_Pipeline[[#This Row],[Deal_Stage]]="Won",_xlfn.XLOOKUP(Sales_Pipeline[[#This Row],[Product]],Products!$A$2:$A$8,Products!$C$2:$C$8),Sales_Pipeline[[#This Row],[Deal_Stage]]="Lost",_xlfn.XLOOKUP(Sales_Pipeline[[#This Row],[Product]],Products!$A$2:$A$8,Products!$C$2:$C$8)),"")</f>
        <v>550</v>
      </c>
      <c r="O884" s="2">
        <v>0</v>
      </c>
    </row>
    <row r="885" spans="1:15" x14ac:dyDescent="0.3">
      <c r="A885" t="s">
        <v>1031</v>
      </c>
      <c r="B885" t="s">
        <v>20</v>
      </c>
      <c r="C885" t="str">
        <f>_xlfn.XLOOKUP(Sales_Pipeline[[#This Row],[Sales_Agent]],Sales_Teams[Sales_Agent],Sales_Teams[Manager])</f>
        <v>Cara Losch</v>
      </c>
      <c r="D885" t="str">
        <f>_xlfn.XLOOKUP(Sales_Pipeline[[#This Row],[Manager]],Sales_Teams[Manager],Sales_Teams[Regional_Office])</f>
        <v>East</v>
      </c>
      <c r="E885" t="s">
        <v>84</v>
      </c>
      <c r="G885" t="str">
        <f>IFERROR(_xlfn.XLOOKUP(Sales_Pipeline[[#This Row],[Account]],Accounts!$A$2:$A$86,Accounts!$F$2:$F$86),"")</f>
        <v/>
      </c>
      <c r="H885" t="s">
        <v>77</v>
      </c>
      <c r="I885" s="3">
        <v>42781</v>
      </c>
      <c r="K885" s="8" t="str">
        <f>IF(Sales_Pipeline[[#This Row],[Close_Date]]="","",TEXT(Sales_Pipeline[[#This Row],[Close_Date]],"ddd"))</f>
        <v/>
      </c>
      <c r="L885" s="8" t="str">
        <f>IF(Sales_Pipeline[[#This Row],[Close_Date]]="","",TEXT(Sales_Pipeline[[#This Row],[Close_Date]],"mmm"))</f>
        <v/>
      </c>
      <c r="M885" s="8" t="str">
        <f>IF(Sales_Pipeline[[#This Row],[Close_Date]]="","","Q"&amp;ROUNDUP(MONTH(Sales_Pipeline[[#This Row],[Close_Date]])/3,0))</f>
        <v/>
      </c>
      <c r="N885" s="2" t="str" cm="1">
        <f t="array" ref="N885">IFERROR(_xlfn.IFS(Sales_Pipeline[[#This Row],[Deal_Stage]]="Won",_xlfn.XLOOKUP(Sales_Pipeline[[#This Row],[Product]],Products!$A$2:$A$8,Products!$C$2:$C$8),Sales_Pipeline[[#This Row],[Deal_Stage]]="Lost",_xlfn.XLOOKUP(Sales_Pipeline[[#This Row],[Product]],Products!$A$2:$A$8,Products!$C$2:$C$8)),"")</f>
        <v/>
      </c>
      <c r="O885" s="2">
        <v>0</v>
      </c>
    </row>
    <row r="886" spans="1:15" x14ac:dyDescent="0.3">
      <c r="A886" t="s">
        <v>1032</v>
      </c>
      <c r="B886" t="s">
        <v>15</v>
      </c>
      <c r="C886" t="str">
        <f>_xlfn.XLOOKUP(Sales_Pipeline[[#This Row],[Sales_Agent]],Sales_Teams[Sales_Agent],Sales_Teams[Manager])</f>
        <v>Melvin Marxen</v>
      </c>
      <c r="D886" t="str">
        <f>_xlfn.XLOOKUP(Sales_Pipeline[[#This Row],[Manager]],Sales_Teams[Manager],Sales_Teams[Regional_Office])</f>
        <v>Central</v>
      </c>
      <c r="E886" t="s">
        <v>84</v>
      </c>
      <c r="F886" t="s">
        <v>507</v>
      </c>
      <c r="G886" t="str">
        <f>IFERROR(_xlfn.XLOOKUP(Sales_Pipeline[[#This Row],[Account]],Accounts!$A$2:$A$86,Accounts!$F$2:$F$86),"")</f>
        <v>Belgium</v>
      </c>
      <c r="H886" t="s">
        <v>82</v>
      </c>
      <c r="I886" s="3">
        <v>42781</v>
      </c>
      <c r="J886" s="3">
        <v>42863</v>
      </c>
      <c r="K886" s="8" t="str">
        <f>IF(Sales_Pipeline[[#This Row],[Close_Date]]="","",TEXT(Sales_Pipeline[[#This Row],[Close_Date]],"ddd"))</f>
        <v>Mon</v>
      </c>
      <c r="L886" s="8" t="str">
        <f>IF(Sales_Pipeline[[#This Row],[Close_Date]]="","",TEXT(Sales_Pipeline[[#This Row],[Close_Date]],"mmm"))</f>
        <v>May</v>
      </c>
      <c r="M886" s="8" t="str">
        <f>IF(Sales_Pipeline[[#This Row],[Close_Date]]="","","Q"&amp;ROUNDUP(MONTH(Sales_Pipeline[[#This Row],[Close_Date]])/3,0))</f>
        <v>Q2</v>
      </c>
      <c r="N886" s="2" cm="1">
        <f t="array" ref="N886">IFERROR(_xlfn.IFS(Sales_Pipeline[[#This Row],[Deal_Stage]]="Won",_xlfn.XLOOKUP(Sales_Pipeline[[#This Row],[Product]],Products!$A$2:$A$8,Products!$C$2:$C$8),Sales_Pipeline[[#This Row],[Deal_Stage]]="Lost",_xlfn.XLOOKUP(Sales_Pipeline[[#This Row],[Product]],Products!$A$2:$A$8,Products!$C$2:$C$8)),"")</f>
        <v>5482</v>
      </c>
      <c r="O886" s="2">
        <v>0</v>
      </c>
    </row>
    <row r="887" spans="1:15" x14ac:dyDescent="0.3">
      <c r="A887" t="s">
        <v>1033</v>
      </c>
      <c r="B887" t="s">
        <v>22</v>
      </c>
      <c r="C887" t="str">
        <f>_xlfn.XLOOKUP(Sales_Pipeline[[#This Row],[Sales_Agent]],Sales_Teams[Sales_Agent],Sales_Teams[Manager])</f>
        <v>Cara Losch</v>
      </c>
      <c r="D887" t="str">
        <f>_xlfn.XLOOKUP(Sales_Pipeline[[#This Row],[Manager]],Sales_Teams[Manager],Sales_Teams[Regional_Office])</f>
        <v>East</v>
      </c>
      <c r="E887" t="s">
        <v>63</v>
      </c>
      <c r="F887" t="s">
        <v>760</v>
      </c>
      <c r="G887" t="str">
        <f>IFERROR(_xlfn.XLOOKUP(Sales_Pipeline[[#This Row],[Account]],Accounts!$A$2:$A$86,Accounts!$F$2:$F$86),"")</f>
        <v>United States</v>
      </c>
      <c r="H887" t="s">
        <v>82</v>
      </c>
      <c r="I887" s="3">
        <v>42781</v>
      </c>
      <c r="J887" s="3">
        <v>42817</v>
      </c>
      <c r="K887" s="8" t="str">
        <f>IF(Sales_Pipeline[[#This Row],[Close_Date]]="","",TEXT(Sales_Pipeline[[#This Row],[Close_Date]],"ddd"))</f>
        <v>Thu</v>
      </c>
      <c r="L887" s="8" t="str">
        <f>IF(Sales_Pipeline[[#This Row],[Close_Date]]="","",TEXT(Sales_Pipeline[[#This Row],[Close_Date]],"mmm"))</f>
        <v>Mar</v>
      </c>
      <c r="M887" s="8" t="str">
        <f>IF(Sales_Pipeline[[#This Row],[Close_Date]]="","","Q"&amp;ROUNDUP(MONTH(Sales_Pipeline[[#This Row],[Close_Date]])/3,0))</f>
        <v>Q1</v>
      </c>
      <c r="N887" s="2" cm="1">
        <f t="array" ref="N887">IFERROR(_xlfn.IFS(Sales_Pipeline[[#This Row],[Deal_Stage]]="Won",_xlfn.XLOOKUP(Sales_Pipeline[[#This Row],[Product]],Products!$A$2:$A$8,Products!$C$2:$C$8),Sales_Pipeline[[#This Row],[Deal_Stage]]="Lost",_xlfn.XLOOKUP(Sales_Pipeline[[#This Row],[Product]],Products!$A$2:$A$8,Products!$C$2:$C$8)),"")</f>
        <v>550</v>
      </c>
      <c r="O887" s="2">
        <v>0</v>
      </c>
    </row>
    <row r="888" spans="1:15" x14ac:dyDescent="0.3">
      <c r="A888" t="s">
        <v>1034</v>
      </c>
      <c r="B888" t="s">
        <v>22</v>
      </c>
      <c r="C888" t="str">
        <f>_xlfn.XLOOKUP(Sales_Pipeline[[#This Row],[Sales_Agent]],Sales_Teams[Sales_Agent],Sales_Teams[Manager])</f>
        <v>Cara Losch</v>
      </c>
      <c r="D888" t="str">
        <f>_xlfn.XLOOKUP(Sales_Pipeline[[#This Row],[Manager]],Sales_Teams[Manager],Sales_Teams[Regional_Office])</f>
        <v>East</v>
      </c>
      <c r="E888" t="s">
        <v>84</v>
      </c>
      <c r="F888" t="s">
        <v>194</v>
      </c>
      <c r="G888" t="str">
        <f>IFERROR(_xlfn.XLOOKUP(Sales_Pipeline[[#This Row],[Account]],Accounts!$A$2:$A$86,Accounts!$F$2:$F$86),"")</f>
        <v>United States</v>
      </c>
      <c r="H888" t="s">
        <v>82</v>
      </c>
      <c r="I888" s="3">
        <v>42781</v>
      </c>
      <c r="J888" s="3">
        <v>42798</v>
      </c>
      <c r="K888" s="8" t="str">
        <f>IF(Sales_Pipeline[[#This Row],[Close_Date]]="","",TEXT(Sales_Pipeline[[#This Row],[Close_Date]],"ddd"))</f>
        <v>Sat</v>
      </c>
      <c r="L888" s="8" t="str">
        <f>IF(Sales_Pipeline[[#This Row],[Close_Date]]="","",TEXT(Sales_Pipeline[[#This Row],[Close_Date]],"mmm"))</f>
        <v>Mar</v>
      </c>
      <c r="M888" s="8" t="str">
        <f>IF(Sales_Pipeline[[#This Row],[Close_Date]]="","","Q"&amp;ROUNDUP(MONTH(Sales_Pipeline[[#This Row],[Close_Date]])/3,0))</f>
        <v>Q1</v>
      </c>
      <c r="N888" s="2" cm="1">
        <f t="array" ref="N888">IFERROR(_xlfn.IFS(Sales_Pipeline[[#This Row],[Deal_Stage]]="Won",_xlfn.XLOOKUP(Sales_Pipeline[[#This Row],[Product]],Products!$A$2:$A$8,Products!$C$2:$C$8),Sales_Pipeline[[#This Row],[Deal_Stage]]="Lost",_xlfn.XLOOKUP(Sales_Pipeline[[#This Row],[Product]],Products!$A$2:$A$8,Products!$C$2:$C$8)),"")</f>
        <v>5482</v>
      </c>
      <c r="O888" s="2">
        <v>0</v>
      </c>
    </row>
    <row r="889" spans="1:15" x14ac:dyDescent="0.3">
      <c r="A889" t="s">
        <v>1035</v>
      </c>
      <c r="B889" t="s">
        <v>22</v>
      </c>
      <c r="C889" t="str">
        <f>_xlfn.XLOOKUP(Sales_Pipeline[[#This Row],[Sales_Agent]],Sales_Teams[Sales_Agent],Sales_Teams[Manager])</f>
        <v>Cara Losch</v>
      </c>
      <c r="D889" t="str">
        <f>_xlfn.XLOOKUP(Sales_Pipeline[[#This Row],[Manager]],Sales_Teams[Manager],Sales_Teams[Regional_Office])</f>
        <v>East</v>
      </c>
      <c r="E889" t="s">
        <v>76</v>
      </c>
      <c r="F889" t="s">
        <v>109</v>
      </c>
      <c r="G889" t="str">
        <f>IFERROR(_xlfn.XLOOKUP(Sales_Pipeline[[#This Row],[Account]],Accounts!$A$2:$A$86,Accounts!$F$2:$F$86),"")</f>
        <v>Japan</v>
      </c>
      <c r="H889" t="s">
        <v>57</v>
      </c>
      <c r="I889" s="3">
        <v>42781</v>
      </c>
      <c r="J889" s="3">
        <v>42800</v>
      </c>
      <c r="K889" s="8" t="str">
        <f>IF(Sales_Pipeline[[#This Row],[Close_Date]]="","",TEXT(Sales_Pipeline[[#This Row],[Close_Date]],"ddd"))</f>
        <v>Mon</v>
      </c>
      <c r="L889" s="8" t="str">
        <f>IF(Sales_Pipeline[[#This Row],[Close_Date]]="","",TEXT(Sales_Pipeline[[#This Row],[Close_Date]],"mmm"))</f>
        <v>Mar</v>
      </c>
      <c r="M889" s="8" t="str">
        <f>IF(Sales_Pipeline[[#This Row],[Close_Date]]="","","Q"&amp;ROUNDUP(MONTH(Sales_Pipeline[[#This Row],[Close_Date]])/3,0))</f>
        <v>Q1</v>
      </c>
      <c r="N889" s="2" cm="1">
        <f t="array" ref="N889">IFERROR(_xlfn.IFS(Sales_Pipeline[[#This Row],[Deal_Stage]]="Won",_xlfn.XLOOKUP(Sales_Pipeline[[#This Row],[Product]],Products!$A$2:$A$8,Products!$C$2:$C$8),Sales_Pipeline[[#This Row],[Deal_Stage]]="Lost",_xlfn.XLOOKUP(Sales_Pipeline[[#This Row],[Product]],Products!$A$2:$A$8,Products!$C$2:$C$8)),"")</f>
        <v>3393</v>
      </c>
      <c r="O889" s="2">
        <v>3507</v>
      </c>
    </row>
    <row r="890" spans="1:15" x14ac:dyDescent="0.3">
      <c r="A890" t="s">
        <v>1036</v>
      </c>
      <c r="B890" t="s">
        <v>40</v>
      </c>
      <c r="C890" t="str">
        <f>_xlfn.XLOOKUP(Sales_Pipeline[[#This Row],[Sales_Agent]],Sales_Teams[Sales_Agent],Sales_Teams[Manager])</f>
        <v>Summer Sewald</v>
      </c>
      <c r="D890" t="str">
        <f>_xlfn.XLOOKUP(Sales_Pipeline[[#This Row],[Manager]],Sales_Teams[Manager],Sales_Teams[Regional_Office])</f>
        <v>West</v>
      </c>
      <c r="E890" t="s">
        <v>63</v>
      </c>
      <c r="F890" t="s">
        <v>100</v>
      </c>
      <c r="G890" t="str">
        <f>IFERROR(_xlfn.XLOOKUP(Sales_Pipeline[[#This Row],[Account]],Accounts!$A$2:$A$86,Accounts!$F$2:$F$86),"")</f>
        <v>United States</v>
      </c>
      <c r="H890" t="s">
        <v>82</v>
      </c>
      <c r="I890" s="3">
        <v>42781</v>
      </c>
      <c r="J890" s="3">
        <v>42875</v>
      </c>
      <c r="K890" s="8" t="str">
        <f>IF(Sales_Pipeline[[#This Row],[Close_Date]]="","",TEXT(Sales_Pipeline[[#This Row],[Close_Date]],"ddd"))</f>
        <v>Sat</v>
      </c>
      <c r="L890" s="8" t="str">
        <f>IF(Sales_Pipeline[[#This Row],[Close_Date]]="","",TEXT(Sales_Pipeline[[#This Row],[Close_Date]],"mmm"))</f>
        <v>May</v>
      </c>
      <c r="M890" s="8" t="str">
        <f>IF(Sales_Pipeline[[#This Row],[Close_Date]]="","","Q"&amp;ROUNDUP(MONTH(Sales_Pipeline[[#This Row],[Close_Date]])/3,0))</f>
        <v>Q2</v>
      </c>
      <c r="N890" s="2" cm="1">
        <f t="array" ref="N890">IFERROR(_xlfn.IFS(Sales_Pipeline[[#This Row],[Deal_Stage]]="Won",_xlfn.XLOOKUP(Sales_Pipeline[[#This Row],[Product]],Products!$A$2:$A$8,Products!$C$2:$C$8),Sales_Pipeline[[#This Row],[Deal_Stage]]="Lost",_xlfn.XLOOKUP(Sales_Pipeline[[#This Row],[Product]],Products!$A$2:$A$8,Products!$C$2:$C$8)),"")</f>
        <v>550</v>
      </c>
      <c r="O890" s="2">
        <v>0</v>
      </c>
    </row>
    <row r="891" spans="1:15" x14ac:dyDescent="0.3">
      <c r="A891" t="s">
        <v>1037</v>
      </c>
      <c r="B891" t="s">
        <v>40</v>
      </c>
      <c r="C891" t="str">
        <f>_xlfn.XLOOKUP(Sales_Pipeline[[#This Row],[Sales_Agent]],Sales_Teams[Sales_Agent],Sales_Teams[Manager])</f>
        <v>Summer Sewald</v>
      </c>
      <c r="D891" t="str">
        <f>_xlfn.XLOOKUP(Sales_Pipeline[[#This Row],[Manager]],Sales_Teams[Manager],Sales_Teams[Regional_Office])</f>
        <v>West</v>
      </c>
      <c r="E891" t="s">
        <v>8953</v>
      </c>
      <c r="F891" t="s">
        <v>125</v>
      </c>
      <c r="G891" t="str">
        <f>IFERROR(_xlfn.XLOOKUP(Sales_Pipeline[[#This Row],[Account]],Accounts!$A$2:$A$86,Accounts!$F$2:$F$86),"")</f>
        <v>United States</v>
      </c>
      <c r="H891" t="s">
        <v>57</v>
      </c>
      <c r="I891" s="3">
        <v>42781</v>
      </c>
      <c r="J891" s="3">
        <v>42876</v>
      </c>
      <c r="K891" s="8" t="str">
        <f>IF(Sales_Pipeline[[#This Row],[Close_Date]]="","",TEXT(Sales_Pipeline[[#This Row],[Close_Date]],"ddd"))</f>
        <v>Sun</v>
      </c>
      <c r="L891" s="8" t="str">
        <f>IF(Sales_Pipeline[[#This Row],[Close_Date]]="","",TEXT(Sales_Pipeline[[#This Row],[Close_Date]],"mmm"))</f>
        <v>May</v>
      </c>
      <c r="M891" s="8" t="str">
        <f>IF(Sales_Pipeline[[#This Row],[Close_Date]]="","","Q"&amp;ROUNDUP(MONTH(Sales_Pipeline[[#This Row],[Close_Date]])/3,0))</f>
        <v>Q2</v>
      </c>
      <c r="N891" s="2" cm="1">
        <f t="array" ref="N891">IFERROR(_xlfn.IFS(Sales_Pipeline[[#This Row],[Deal_Stage]]="Won",_xlfn.XLOOKUP(Sales_Pipeline[[#This Row],[Product]],Products!$A$2:$A$8,Products!$C$2:$C$8),Sales_Pipeline[[#This Row],[Deal_Stage]]="Lost",_xlfn.XLOOKUP(Sales_Pipeline[[#This Row],[Product]],Products!$A$2:$A$8,Products!$C$2:$C$8)),"")</f>
        <v>4821</v>
      </c>
      <c r="O891" s="2">
        <v>4542</v>
      </c>
    </row>
    <row r="892" spans="1:15" x14ac:dyDescent="0.3">
      <c r="A892" t="s">
        <v>1038</v>
      </c>
      <c r="B892" t="s">
        <v>10</v>
      </c>
      <c r="C892" t="str">
        <f>_xlfn.XLOOKUP(Sales_Pipeline[[#This Row],[Sales_Agent]],Sales_Teams[Sales_Agent],Sales_Teams[Manager])</f>
        <v>Melvin Marxen</v>
      </c>
      <c r="D892" t="str">
        <f>_xlfn.XLOOKUP(Sales_Pipeline[[#This Row],[Manager]],Sales_Teams[Manager],Sales_Teams[Regional_Office])</f>
        <v>Central</v>
      </c>
      <c r="E892" t="s">
        <v>63</v>
      </c>
      <c r="F892" t="s">
        <v>229</v>
      </c>
      <c r="G892" t="str">
        <f>IFERROR(_xlfn.XLOOKUP(Sales_Pipeline[[#This Row],[Account]],Accounts!$A$2:$A$86,Accounts!$F$2:$F$86),"")</f>
        <v>Norway</v>
      </c>
      <c r="H892" t="s">
        <v>57</v>
      </c>
      <c r="I892" s="3">
        <v>42781</v>
      </c>
      <c r="J892" s="3">
        <v>42883</v>
      </c>
      <c r="K892" s="8" t="str">
        <f>IF(Sales_Pipeline[[#This Row],[Close_Date]]="","",TEXT(Sales_Pipeline[[#This Row],[Close_Date]],"ddd"))</f>
        <v>Sun</v>
      </c>
      <c r="L892" s="8" t="str">
        <f>IF(Sales_Pipeline[[#This Row],[Close_Date]]="","",TEXT(Sales_Pipeline[[#This Row],[Close_Date]],"mmm"))</f>
        <v>May</v>
      </c>
      <c r="M892" s="8" t="str">
        <f>IF(Sales_Pipeline[[#This Row],[Close_Date]]="","","Q"&amp;ROUNDUP(MONTH(Sales_Pipeline[[#This Row],[Close_Date]])/3,0))</f>
        <v>Q2</v>
      </c>
      <c r="N892" s="2" cm="1">
        <f t="array" ref="N892">IFERROR(_xlfn.IFS(Sales_Pipeline[[#This Row],[Deal_Stage]]="Won",_xlfn.XLOOKUP(Sales_Pipeline[[#This Row],[Product]],Products!$A$2:$A$8,Products!$C$2:$C$8),Sales_Pipeline[[#This Row],[Deal_Stage]]="Lost",_xlfn.XLOOKUP(Sales_Pipeline[[#This Row],[Product]],Products!$A$2:$A$8,Products!$C$2:$C$8)),"")</f>
        <v>550</v>
      </c>
      <c r="O892" s="2">
        <v>505</v>
      </c>
    </row>
    <row r="893" spans="1:15" x14ac:dyDescent="0.3">
      <c r="A893" t="s">
        <v>1039</v>
      </c>
      <c r="B893" t="s">
        <v>43</v>
      </c>
      <c r="C893" t="str">
        <f>_xlfn.XLOOKUP(Sales_Pipeline[[#This Row],[Sales_Agent]],Sales_Teams[Sales_Agent],Sales_Teams[Manager])</f>
        <v>Summer Sewald</v>
      </c>
      <c r="D893" t="str">
        <f>_xlfn.XLOOKUP(Sales_Pipeline[[#This Row],[Manager]],Sales_Teams[Manager],Sales_Teams[Regional_Office])</f>
        <v>West</v>
      </c>
      <c r="E893" t="s">
        <v>84</v>
      </c>
      <c r="G893" t="str">
        <f>IFERROR(_xlfn.XLOOKUP(Sales_Pipeline[[#This Row],[Account]],Accounts!$A$2:$A$86,Accounts!$F$2:$F$86),"")</f>
        <v/>
      </c>
      <c r="H893" t="s">
        <v>77</v>
      </c>
      <c r="I893" s="3">
        <v>42781</v>
      </c>
      <c r="K893" s="8" t="str">
        <f>IF(Sales_Pipeline[[#This Row],[Close_Date]]="","",TEXT(Sales_Pipeline[[#This Row],[Close_Date]],"ddd"))</f>
        <v/>
      </c>
      <c r="L893" s="8" t="str">
        <f>IF(Sales_Pipeline[[#This Row],[Close_Date]]="","",TEXT(Sales_Pipeline[[#This Row],[Close_Date]],"mmm"))</f>
        <v/>
      </c>
      <c r="M893" s="8" t="str">
        <f>IF(Sales_Pipeline[[#This Row],[Close_Date]]="","","Q"&amp;ROUNDUP(MONTH(Sales_Pipeline[[#This Row],[Close_Date]])/3,0))</f>
        <v/>
      </c>
      <c r="N893" s="2" t="str" cm="1">
        <f t="array" ref="N893">IFERROR(_xlfn.IFS(Sales_Pipeline[[#This Row],[Deal_Stage]]="Won",_xlfn.XLOOKUP(Sales_Pipeline[[#This Row],[Product]],Products!$A$2:$A$8,Products!$C$2:$C$8),Sales_Pipeline[[#This Row],[Deal_Stage]]="Lost",_xlfn.XLOOKUP(Sales_Pipeline[[#This Row],[Product]],Products!$A$2:$A$8,Products!$C$2:$C$8)),"")</f>
        <v/>
      </c>
      <c r="O893" s="2">
        <v>0</v>
      </c>
    </row>
    <row r="894" spans="1:15" x14ac:dyDescent="0.3">
      <c r="A894" t="s">
        <v>1040</v>
      </c>
      <c r="B894" t="s">
        <v>42</v>
      </c>
      <c r="C894" t="str">
        <f>_xlfn.XLOOKUP(Sales_Pipeline[[#This Row],[Sales_Agent]],Sales_Teams[Sales_Agent],Sales_Teams[Manager])</f>
        <v>Summer Sewald</v>
      </c>
      <c r="D894" t="str">
        <f>_xlfn.XLOOKUP(Sales_Pipeline[[#This Row],[Manager]],Sales_Teams[Manager],Sales_Teams[Regional_Office])</f>
        <v>West</v>
      </c>
      <c r="E894" t="s">
        <v>63</v>
      </c>
      <c r="G894" t="str">
        <f>IFERROR(_xlfn.XLOOKUP(Sales_Pipeline[[#This Row],[Account]],Accounts!$A$2:$A$86,Accounts!$F$2:$F$86),"")</f>
        <v/>
      </c>
      <c r="H894" t="s">
        <v>77</v>
      </c>
      <c r="I894" s="3">
        <v>42781</v>
      </c>
      <c r="K894" s="8" t="str">
        <f>IF(Sales_Pipeline[[#This Row],[Close_Date]]="","",TEXT(Sales_Pipeline[[#This Row],[Close_Date]],"ddd"))</f>
        <v/>
      </c>
      <c r="L894" s="8" t="str">
        <f>IF(Sales_Pipeline[[#This Row],[Close_Date]]="","",TEXT(Sales_Pipeline[[#This Row],[Close_Date]],"mmm"))</f>
        <v/>
      </c>
      <c r="M894" s="8" t="str">
        <f>IF(Sales_Pipeline[[#This Row],[Close_Date]]="","","Q"&amp;ROUNDUP(MONTH(Sales_Pipeline[[#This Row],[Close_Date]])/3,0))</f>
        <v/>
      </c>
      <c r="N894" s="2" t="str" cm="1">
        <f t="array" ref="N894">IFERROR(_xlfn.IFS(Sales_Pipeline[[#This Row],[Deal_Stage]]="Won",_xlfn.XLOOKUP(Sales_Pipeline[[#This Row],[Product]],Products!$A$2:$A$8,Products!$C$2:$C$8),Sales_Pipeline[[#This Row],[Deal_Stage]]="Lost",_xlfn.XLOOKUP(Sales_Pipeline[[#This Row],[Product]],Products!$A$2:$A$8,Products!$C$2:$C$8)),"")</f>
        <v/>
      </c>
      <c r="O894" s="2">
        <v>0</v>
      </c>
    </row>
    <row r="895" spans="1:15" x14ac:dyDescent="0.3">
      <c r="A895" t="s">
        <v>1041</v>
      </c>
      <c r="B895" t="s">
        <v>42</v>
      </c>
      <c r="C895" t="str">
        <f>_xlfn.XLOOKUP(Sales_Pipeline[[#This Row],[Sales_Agent]],Sales_Teams[Sales_Agent],Sales_Teams[Manager])</f>
        <v>Summer Sewald</v>
      </c>
      <c r="D895" t="str">
        <f>_xlfn.XLOOKUP(Sales_Pipeline[[#This Row],[Manager]],Sales_Teams[Manager],Sales_Teams[Regional_Office])</f>
        <v>West</v>
      </c>
      <c r="E895" t="s">
        <v>55</v>
      </c>
      <c r="F895" t="s">
        <v>72</v>
      </c>
      <c r="G895" t="str">
        <f>IFERROR(_xlfn.XLOOKUP(Sales_Pipeline[[#This Row],[Account]],Accounts!$A$2:$A$86,Accounts!$F$2:$F$86),"")</f>
        <v>United States</v>
      </c>
      <c r="H895" t="s">
        <v>82</v>
      </c>
      <c r="I895" s="3">
        <v>42781</v>
      </c>
      <c r="J895" s="3">
        <v>42862</v>
      </c>
      <c r="K895" s="8" t="str">
        <f>IF(Sales_Pipeline[[#This Row],[Close_Date]]="","",TEXT(Sales_Pipeline[[#This Row],[Close_Date]],"ddd"))</f>
        <v>Sun</v>
      </c>
      <c r="L895" s="8" t="str">
        <f>IF(Sales_Pipeline[[#This Row],[Close_Date]]="","",TEXT(Sales_Pipeline[[#This Row],[Close_Date]],"mmm"))</f>
        <v>May</v>
      </c>
      <c r="M895" s="8" t="str">
        <f>IF(Sales_Pipeline[[#This Row],[Close_Date]]="","","Q"&amp;ROUNDUP(MONTH(Sales_Pipeline[[#This Row],[Close_Date]])/3,0))</f>
        <v>Q2</v>
      </c>
      <c r="N895" s="2" cm="1">
        <f t="array" ref="N895">IFERROR(_xlfn.IFS(Sales_Pipeline[[#This Row],[Deal_Stage]]="Won",_xlfn.XLOOKUP(Sales_Pipeline[[#This Row],[Product]],Products!$A$2:$A$8,Products!$C$2:$C$8),Sales_Pipeline[[#This Row],[Deal_Stage]]="Lost",_xlfn.XLOOKUP(Sales_Pipeline[[#This Row],[Product]],Products!$A$2:$A$8,Products!$C$2:$C$8)),"")</f>
        <v>1096</v>
      </c>
      <c r="O895" s="2">
        <v>0</v>
      </c>
    </row>
    <row r="896" spans="1:15" x14ac:dyDescent="0.3">
      <c r="A896" t="s">
        <v>1042</v>
      </c>
      <c r="B896" t="s">
        <v>37</v>
      </c>
      <c r="C896" t="str">
        <f>_xlfn.XLOOKUP(Sales_Pipeline[[#This Row],[Sales_Agent]],Sales_Teams[Sales_Agent],Sales_Teams[Manager])</f>
        <v>Celia Rouche</v>
      </c>
      <c r="D896" t="str">
        <f>_xlfn.XLOOKUP(Sales_Pipeline[[#This Row],[Manager]],Sales_Teams[Manager],Sales_Teams[Regional_Office])</f>
        <v>West</v>
      </c>
      <c r="E896" t="s">
        <v>55</v>
      </c>
      <c r="G896" t="str">
        <f>IFERROR(_xlfn.XLOOKUP(Sales_Pipeline[[#This Row],[Account]],Accounts!$A$2:$A$86,Accounts!$F$2:$F$86),"")</f>
        <v/>
      </c>
      <c r="H896" t="s">
        <v>77</v>
      </c>
      <c r="I896" s="3">
        <v>42781</v>
      </c>
      <c r="K896" s="8" t="str">
        <f>IF(Sales_Pipeline[[#This Row],[Close_Date]]="","",TEXT(Sales_Pipeline[[#This Row],[Close_Date]],"ddd"))</f>
        <v/>
      </c>
      <c r="L896" s="8" t="str">
        <f>IF(Sales_Pipeline[[#This Row],[Close_Date]]="","",TEXT(Sales_Pipeline[[#This Row],[Close_Date]],"mmm"))</f>
        <v/>
      </c>
      <c r="M896" s="8" t="str">
        <f>IF(Sales_Pipeline[[#This Row],[Close_Date]]="","","Q"&amp;ROUNDUP(MONTH(Sales_Pipeline[[#This Row],[Close_Date]])/3,0))</f>
        <v/>
      </c>
      <c r="N896" s="2" t="str" cm="1">
        <f t="array" ref="N896">IFERROR(_xlfn.IFS(Sales_Pipeline[[#This Row],[Deal_Stage]]="Won",_xlfn.XLOOKUP(Sales_Pipeline[[#This Row],[Product]],Products!$A$2:$A$8,Products!$C$2:$C$8),Sales_Pipeline[[#This Row],[Deal_Stage]]="Lost",_xlfn.XLOOKUP(Sales_Pipeline[[#This Row],[Product]],Products!$A$2:$A$8,Products!$C$2:$C$8)),"")</f>
        <v/>
      </c>
      <c r="O896" s="2">
        <v>0</v>
      </c>
    </row>
    <row r="897" spans="1:15" x14ac:dyDescent="0.3">
      <c r="A897" t="s">
        <v>1043</v>
      </c>
      <c r="B897" t="s">
        <v>37</v>
      </c>
      <c r="C897" t="str">
        <f>_xlfn.XLOOKUP(Sales_Pipeline[[#This Row],[Sales_Agent]],Sales_Teams[Sales_Agent],Sales_Teams[Manager])</f>
        <v>Celia Rouche</v>
      </c>
      <c r="D897" t="str">
        <f>_xlfn.XLOOKUP(Sales_Pipeline[[#This Row],[Manager]],Sales_Teams[Manager],Sales_Teams[Regional_Office])</f>
        <v>West</v>
      </c>
      <c r="E897" t="s">
        <v>8953</v>
      </c>
      <c r="F897" t="s">
        <v>87</v>
      </c>
      <c r="G897" t="str">
        <f>IFERROR(_xlfn.XLOOKUP(Sales_Pipeline[[#This Row],[Account]],Accounts!$A$2:$A$86,Accounts!$F$2:$F$86),"")</f>
        <v>United States</v>
      </c>
      <c r="H897" t="s">
        <v>82</v>
      </c>
      <c r="I897" s="3">
        <v>42781</v>
      </c>
      <c r="J897" s="3">
        <v>42886</v>
      </c>
      <c r="K897" s="8" t="str">
        <f>IF(Sales_Pipeline[[#This Row],[Close_Date]]="","",TEXT(Sales_Pipeline[[#This Row],[Close_Date]],"ddd"))</f>
        <v>Wed</v>
      </c>
      <c r="L897" s="8" t="str">
        <f>IF(Sales_Pipeline[[#This Row],[Close_Date]]="","",TEXT(Sales_Pipeline[[#This Row],[Close_Date]],"mmm"))</f>
        <v>May</v>
      </c>
      <c r="M897" s="8" t="str">
        <f>IF(Sales_Pipeline[[#This Row],[Close_Date]]="","","Q"&amp;ROUNDUP(MONTH(Sales_Pipeline[[#This Row],[Close_Date]])/3,0))</f>
        <v>Q2</v>
      </c>
      <c r="N897" s="2" cm="1">
        <f t="array" ref="N897">IFERROR(_xlfn.IFS(Sales_Pipeline[[#This Row],[Deal_Stage]]="Won",_xlfn.XLOOKUP(Sales_Pipeline[[#This Row],[Product]],Products!$A$2:$A$8,Products!$C$2:$C$8),Sales_Pipeline[[#This Row],[Deal_Stage]]="Lost",_xlfn.XLOOKUP(Sales_Pipeline[[#This Row],[Product]],Products!$A$2:$A$8,Products!$C$2:$C$8)),"")</f>
        <v>4821</v>
      </c>
      <c r="O897" s="2">
        <v>0</v>
      </c>
    </row>
    <row r="898" spans="1:15" x14ac:dyDescent="0.3">
      <c r="A898" t="s">
        <v>1044</v>
      </c>
      <c r="B898" t="s">
        <v>45</v>
      </c>
      <c r="C898" t="str">
        <f>_xlfn.XLOOKUP(Sales_Pipeline[[#This Row],[Sales_Agent]],Sales_Teams[Sales_Agent],Sales_Teams[Manager])</f>
        <v>Summer Sewald</v>
      </c>
      <c r="D898" t="str">
        <f>_xlfn.XLOOKUP(Sales_Pipeline[[#This Row],[Manager]],Sales_Teams[Manager],Sales_Teams[Regional_Office])</f>
        <v>West</v>
      </c>
      <c r="E898" t="s">
        <v>63</v>
      </c>
      <c r="G898" t="str">
        <f>IFERROR(_xlfn.XLOOKUP(Sales_Pipeline[[#This Row],[Account]],Accounts!$A$2:$A$86,Accounts!$F$2:$F$86),"")</f>
        <v/>
      </c>
      <c r="H898" t="s">
        <v>77</v>
      </c>
      <c r="I898" s="3">
        <v>42781</v>
      </c>
      <c r="K898" s="8" t="str">
        <f>IF(Sales_Pipeline[[#This Row],[Close_Date]]="","",TEXT(Sales_Pipeline[[#This Row],[Close_Date]],"ddd"))</f>
        <v/>
      </c>
      <c r="L898" s="8" t="str">
        <f>IF(Sales_Pipeline[[#This Row],[Close_Date]]="","",TEXT(Sales_Pipeline[[#This Row],[Close_Date]],"mmm"))</f>
        <v/>
      </c>
      <c r="M898" s="8" t="str">
        <f>IF(Sales_Pipeline[[#This Row],[Close_Date]]="","","Q"&amp;ROUNDUP(MONTH(Sales_Pipeline[[#This Row],[Close_Date]])/3,0))</f>
        <v/>
      </c>
      <c r="N898" s="2" t="str" cm="1">
        <f t="array" ref="N898">IFERROR(_xlfn.IFS(Sales_Pipeline[[#This Row],[Deal_Stage]]="Won",_xlfn.XLOOKUP(Sales_Pipeline[[#This Row],[Product]],Products!$A$2:$A$8,Products!$C$2:$C$8),Sales_Pipeline[[#This Row],[Deal_Stage]]="Lost",_xlfn.XLOOKUP(Sales_Pipeline[[#This Row],[Product]],Products!$A$2:$A$8,Products!$C$2:$C$8)),"")</f>
        <v/>
      </c>
      <c r="O898" s="2">
        <v>0</v>
      </c>
    </row>
    <row r="899" spans="1:15" x14ac:dyDescent="0.3">
      <c r="A899" t="s">
        <v>1045</v>
      </c>
      <c r="B899" t="s">
        <v>45</v>
      </c>
      <c r="C899" t="str">
        <f>_xlfn.XLOOKUP(Sales_Pipeline[[#This Row],[Sales_Agent]],Sales_Teams[Sales_Agent],Sales_Teams[Manager])</f>
        <v>Summer Sewald</v>
      </c>
      <c r="D899" t="str">
        <f>_xlfn.XLOOKUP(Sales_Pipeline[[#This Row],[Manager]],Sales_Teams[Manager],Sales_Teams[Regional_Office])</f>
        <v>West</v>
      </c>
      <c r="E899" t="s">
        <v>76</v>
      </c>
      <c r="G899" t="str">
        <f>IFERROR(_xlfn.XLOOKUP(Sales_Pipeline[[#This Row],[Account]],Accounts!$A$2:$A$86,Accounts!$F$2:$F$86),"")</f>
        <v/>
      </c>
      <c r="H899" t="s">
        <v>77</v>
      </c>
      <c r="I899" s="3">
        <v>42781</v>
      </c>
      <c r="K899" s="8" t="str">
        <f>IF(Sales_Pipeline[[#This Row],[Close_Date]]="","",TEXT(Sales_Pipeline[[#This Row],[Close_Date]],"ddd"))</f>
        <v/>
      </c>
      <c r="L899" s="8" t="str">
        <f>IF(Sales_Pipeline[[#This Row],[Close_Date]]="","",TEXT(Sales_Pipeline[[#This Row],[Close_Date]],"mmm"))</f>
        <v/>
      </c>
      <c r="M899" s="8" t="str">
        <f>IF(Sales_Pipeline[[#This Row],[Close_Date]]="","","Q"&amp;ROUNDUP(MONTH(Sales_Pipeline[[#This Row],[Close_Date]])/3,0))</f>
        <v/>
      </c>
      <c r="N899" s="2" t="str" cm="1">
        <f t="array" ref="N899">IFERROR(_xlfn.IFS(Sales_Pipeline[[#This Row],[Deal_Stage]]="Won",_xlfn.XLOOKUP(Sales_Pipeline[[#This Row],[Product]],Products!$A$2:$A$8,Products!$C$2:$C$8),Sales_Pipeline[[#This Row],[Deal_Stage]]="Lost",_xlfn.XLOOKUP(Sales_Pipeline[[#This Row],[Product]],Products!$A$2:$A$8,Products!$C$2:$C$8)),"")</f>
        <v/>
      </c>
      <c r="O899" s="2">
        <v>0</v>
      </c>
    </row>
    <row r="900" spans="1:15" x14ac:dyDescent="0.3">
      <c r="A900" t="s">
        <v>1046</v>
      </c>
      <c r="B900" t="s">
        <v>9</v>
      </c>
      <c r="C900" t="str">
        <f>_xlfn.XLOOKUP(Sales_Pipeline[[#This Row],[Sales_Agent]],Sales_Teams[Sales_Agent],Sales_Teams[Manager])</f>
        <v>Dustin Brinkmann</v>
      </c>
      <c r="D900" t="str">
        <f>_xlfn.XLOOKUP(Sales_Pipeline[[#This Row],[Manager]],Sales_Teams[Manager],Sales_Teams[Regional_Office])</f>
        <v>Central</v>
      </c>
      <c r="E900" t="s">
        <v>63</v>
      </c>
      <c r="F900" t="s">
        <v>81</v>
      </c>
      <c r="G900" t="str">
        <f>IFERROR(_xlfn.XLOOKUP(Sales_Pipeline[[#This Row],[Account]],Accounts!$A$2:$A$86,Accounts!$F$2:$F$86),"")</f>
        <v>Italy</v>
      </c>
      <c r="H900" t="s">
        <v>57</v>
      </c>
      <c r="I900" s="3">
        <v>42781</v>
      </c>
      <c r="J900" s="3">
        <v>42868</v>
      </c>
      <c r="K900" s="8" t="str">
        <f>IF(Sales_Pipeline[[#This Row],[Close_Date]]="","",TEXT(Sales_Pipeline[[#This Row],[Close_Date]],"ddd"))</f>
        <v>Sat</v>
      </c>
      <c r="L900" s="8" t="str">
        <f>IF(Sales_Pipeline[[#This Row],[Close_Date]]="","",TEXT(Sales_Pipeline[[#This Row],[Close_Date]],"mmm"))</f>
        <v>May</v>
      </c>
      <c r="M900" s="8" t="str">
        <f>IF(Sales_Pipeline[[#This Row],[Close_Date]]="","","Q"&amp;ROUNDUP(MONTH(Sales_Pipeline[[#This Row],[Close_Date]])/3,0))</f>
        <v>Q2</v>
      </c>
      <c r="N900" s="2" cm="1">
        <f t="array" ref="N900">IFERROR(_xlfn.IFS(Sales_Pipeline[[#This Row],[Deal_Stage]]="Won",_xlfn.XLOOKUP(Sales_Pipeline[[#This Row],[Product]],Products!$A$2:$A$8,Products!$C$2:$C$8),Sales_Pipeline[[#This Row],[Deal_Stage]]="Lost",_xlfn.XLOOKUP(Sales_Pipeline[[#This Row],[Product]],Products!$A$2:$A$8,Products!$C$2:$C$8)),"")</f>
        <v>550</v>
      </c>
      <c r="O900" s="2">
        <v>455</v>
      </c>
    </row>
    <row r="901" spans="1:15" x14ac:dyDescent="0.3">
      <c r="A901" t="s">
        <v>1047</v>
      </c>
      <c r="B901" t="s">
        <v>29</v>
      </c>
      <c r="C901" t="str">
        <f>_xlfn.XLOOKUP(Sales_Pipeline[[#This Row],[Sales_Agent]],Sales_Teams[Sales_Agent],Sales_Teams[Manager])</f>
        <v>Rocco Neubert</v>
      </c>
      <c r="D901" t="str">
        <f>_xlfn.XLOOKUP(Sales_Pipeline[[#This Row],[Manager]],Sales_Teams[Manager],Sales_Teams[Regional_Office])</f>
        <v>East</v>
      </c>
      <c r="E901" t="s">
        <v>63</v>
      </c>
      <c r="F901" t="s">
        <v>256</v>
      </c>
      <c r="G901" t="str">
        <f>IFERROR(_xlfn.XLOOKUP(Sales_Pipeline[[#This Row],[Account]],Accounts!$A$2:$A$86,Accounts!$F$2:$F$86),"")</f>
        <v>United States</v>
      </c>
      <c r="H901" t="s">
        <v>57</v>
      </c>
      <c r="I901" s="3">
        <v>42781</v>
      </c>
      <c r="J901" s="3">
        <v>42797</v>
      </c>
      <c r="K901" s="8" t="str">
        <f>IF(Sales_Pipeline[[#This Row],[Close_Date]]="","",TEXT(Sales_Pipeline[[#This Row],[Close_Date]],"ddd"))</f>
        <v>Fri</v>
      </c>
      <c r="L901" s="8" t="str">
        <f>IF(Sales_Pipeline[[#This Row],[Close_Date]]="","",TEXT(Sales_Pipeline[[#This Row],[Close_Date]],"mmm"))</f>
        <v>Mar</v>
      </c>
      <c r="M901" s="8" t="str">
        <f>IF(Sales_Pipeline[[#This Row],[Close_Date]]="","","Q"&amp;ROUNDUP(MONTH(Sales_Pipeline[[#This Row],[Close_Date]])/3,0))</f>
        <v>Q1</v>
      </c>
      <c r="N901" s="2" cm="1">
        <f t="array" ref="N901">IFERROR(_xlfn.IFS(Sales_Pipeline[[#This Row],[Deal_Stage]]="Won",_xlfn.XLOOKUP(Sales_Pipeline[[#This Row],[Product]],Products!$A$2:$A$8,Products!$C$2:$C$8),Sales_Pipeline[[#This Row],[Deal_Stage]]="Lost",_xlfn.XLOOKUP(Sales_Pipeline[[#This Row],[Product]],Products!$A$2:$A$8,Products!$C$2:$C$8)),"")</f>
        <v>550</v>
      </c>
      <c r="O901" s="2">
        <v>537</v>
      </c>
    </row>
    <row r="902" spans="1:15" x14ac:dyDescent="0.3">
      <c r="A902" t="s">
        <v>1048</v>
      </c>
      <c r="B902" t="s">
        <v>29</v>
      </c>
      <c r="C902" t="str">
        <f>_xlfn.XLOOKUP(Sales_Pipeline[[#This Row],[Sales_Agent]],Sales_Teams[Sales_Agent],Sales_Teams[Manager])</f>
        <v>Rocco Neubert</v>
      </c>
      <c r="D902" t="str">
        <f>_xlfn.XLOOKUP(Sales_Pipeline[[#This Row],[Manager]],Sales_Teams[Manager],Sales_Teams[Regional_Office])</f>
        <v>East</v>
      </c>
      <c r="E902" t="s">
        <v>55</v>
      </c>
      <c r="F902" t="s">
        <v>159</v>
      </c>
      <c r="G902" t="str">
        <f>IFERROR(_xlfn.XLOOKUP(Sales_Pipeline[[#This Row],[Account]],Accounts!$A$2:$A$86,Accounts!$F$2:$F$86),"")</f>
        <v>United States</v>
      </c>
      <c r="H902" t="s">
        <v>57</v>
      </c>
      <c r="I902" s="3">
        <v>42781</v>
      </c>
      <c r="J902" s="3">
        <v>42798</v>
      </c>
      <c r="K902" s="8" t="str">
        <f>IF(Sales_Pipeline[[#This Row],[Close_Date]]="","",TEXT(Sales_Pipeline[[#This Row],[Close_Date]],"ddd"))</f>
        <v>Sat</v>
      </c>
      <c r="L902" s="8" t="str">
        <f>IF(Sales_Pipeline[[#This Row],[Close_Date]]="","",TEXT(Sales_Pipeline[[#This Row],[Close_Date]],"mmm"))</f>
        <v>Mar</v>
      </c>
      <c r="M902" s="8" t="str">
        <f>IF(Sales_Pipeline[[#This Row],[Close_Date]]="","","Q"&amp;ROUNDUP(MONTH(Sales_Pipeline[[#This Row],[Close_Date]])/3,0))</f>
        <v>Q1</v>
      </c>
      <c r="N902" s="2" cm="1">
        <f t="array" ref="N902">IFERROR(_xlfn.IFS(Sales_Pipeline[[#This Row],[Deal_Stage]]="Won",_xlfn.XLOOKUP(Sales_Pipeline[[#This Row],[Product]],Products!$A$2:$A$8,Products!$C$2:$C$8),Sales_Pipeline[[#This Row],[Deal_Stage]]="Lost",_xlfn.XLOOKUP(Sales_Pipeline[[#This Row],[Product]],Products!$A$2:$A$8,Products!$C$2:$C$8)),"")</f>
        <v>1096</v>
      </c>
      <c r="O902" s="2">
        <v>1090</v>
      </c>
    </row>
    <row r="903" spans="1:15" x14ac:dyDescent="0.3">
      <c r="A903" t="s">
        <v>1049</v>
      </c>
      <c r="B903" t="s">
        <v>7</v>
      </c>
      <c r="C903" t="str">
        <f>_xlfn.XLOOKUP(Sales_Pipeline[[#This Row],[Sales_Agent]],Sales_Teams[Sales_Agent],Sales_Teams[Manager])</f>
        <v>Dustin Brinkmann</v>
      </c>
      <c r="D903" t="str">
        <f>_xlfn.XLOOKUP(Sales_Pipeline[[#This Row],[Manager]],Sales_Teams[Manager],Sales_Teams[Regional_Office])</f>
        <v>Central</v>
      </c>
      <c r="E903" t="s">
        <v>76</v>
      </c>
      <c r="F903" t="s">
        <v>134</v>
      </c>
      <c r="G903" t="str">
        <f>IFERROR(_xlfn.XLOOKUP(Sales_Pipeline[[#This Row],[Account]],Accounts!$A$2:$A$86,Accounts!$F$2:$F$86),"")</f>
        <v>United States</v>
      </c>
      <c r="H903" t="s">
        <v>82</v>
      </c>
      <c r="I903" s="3">
        <v>42781</v>
      </c>
      <c r="J903" s="3">
        <v>42879</v>
      </c>
      <c r="K903" s="8" t="str">
        <f>IF(Sales_Pipeline[[#This Row],[Close_Date]]="","",TEXT(Sales_Pipeline[[#This Row],[Close_Date]],"ddd"))</f>
        <v>Wed</v>
      </c>
      <c r="L903" s="8" t="str">
        <f>IF(Sales_Pipeline[[#This Row],[Close_Date]]="","",TEXT(Sales_Pipeline[[#This Row],[Close_Date]],"mmm"))</f>
        <v>May</v>
      </c>
      <c r="M903" s="8" t="str">
        <f>IF(Sales_Pipeline[[#This Row],[Close_Date]]="","","Q"&amp;ROUNDUP(MONTH(Sales_Pipeline[[#This Row],[Close_Date]])/3,0))</f>
        <v>Q2</v>
      </c>
      <c r="N903" s="2" cm="1">
        <f t="array" ref="N903">IFERROR(_xlfn.IFS(Sales_Pipeline[[#This Row],[Deal_Stage]]="Won",_xlfn.XLOOKUP(Sales_Pipeline[[#This Row],[Product]],Products!$A$2:$A$8,Products!$C$2:$C$8),Sales_Pipeline[[#This Row],[Deal_Stage]]="Lost",_xlfn.XLOOKUP(Sales_Pipeline[[#This Row],[Product]],Products!$A$2:$A$8,Products!$C$2:$C$8)),"")</f>
        <v>3393</v>
      </c>
      <c r="O903" s="2">
        <v>0</v>
      </c>
    </row>
    <row r="904" spans="1:15" x14ac:dyDescent="0.3">
      <c r="A904" t="s">
        <v>1050</v>
      </c>
      <c r="B904" t="s">
        <v>7</v>
      </c>
      <c r="C904" t="str">
        <f>_xlfn.XLOOKUP(Sales_Pipeline[[#This Row],[Sales_Agent]],Sales_Teams[Sales_Agent],Sales_Teams[Manager])</f>
        <v>Dustin Brinkmann</v>
      </c>
      <c r="D904" t="str">
        <f>_xlfn.XLOOKUP(Sales_Pipeline[[#This Row],[Manager]],Sales_Teams[Manager],Sales_Teams[Regional_Office])</f>
        <v>Central</v>
      </c>
      <c r="E904" t="s">
        <v>61</v>
      </c>
      <c r="F904" t="s">
        <v>81</v>
      </c>
      <c r="G904" t="str">
        <f>IFERROR(_xlfn.XLOOKUP(Sales_Pipeline[[#This Row],[Account]],Accounts!$A$2:$A$86,Accounts!$F$2:$F$86),"")</f>
        <v>Italy</v>
      </c>
      <c r="H904" t="s">
        <v>57</v>
      </c>
      <c r="I904" s="3">
        <v>42781</v>
      </c>
      <c r="J904" s="3">
        <v>42811</v>
      </c>
      <c r="K904" s="8" t="str">
        <f>IF(Sales_Pipeline[[#This Row],[Close_Date]]="","",TEXT(Sales_Pipeline[[#This Row],[Close_Date]],"ddd"))</f>
        <v>Fri</v>
      </c>
      <c r="L904" s="8" t="str">
        <f>IF(Sales_Pipeline[[#This Row],[Close_Date]]="","",TEXT(Sales_Pipeline[[#This Row],[Close_Date]],"mmm"))</f>
        <v>Mar</v>
      </c>
      <c r="M904" s="8" t="str">
        <f>IF(Sales_Pipeline[[#This Row],[Close_Date]]="","","Q"&amp;ROUNDUP(MONTH(Sales_Pipeline[[#This Row],[Close_Date]])/3,0))</f>
        <v>Q1</v>
      </c>
      <c r="N904" s="2" cm="1">
        <f t="array" ref="N904">IFERROR(_xlfn.IFS(Sales_Pipeline[[#This Row],[Deal_Stage]]="Won",_xlfn.XLOOKUP(Sales_Pipeline[[#This Row],[Product]],Products!$A$2:$A$8,Products!$C$2:$C$8),Sales_Pipeline[[#This Row],[Deal_Stage]]="Lost",_xlfn.XLOOKUP(Sales_Pipeline[[#This Row],[Product]],Products!$A$2:$A$8,Products!$C$2:$C$8)),"")</f>
        <v>55</v>
      </c>
      <c r="O904" s="2">
        <v>60</v>
      </c>
    </row>
    <row r="905" spans="1:15" x14ac:dyDescent="0.3">
      <c r="A905" t="s">
        <v>1051</v>
      </c>
      <c r="B905" t="s">
        <v>32</v>
      </c>
      <c r="C905" t="str">
        <f>_xlfn.XLOOKUP(Sales_Pipeline[[#This Row],[Sales_Agent]],Sales_Teams[Sales_Agent],Sales_Teams[Manager])</f>
        <v>Celia Rouche</v>
      </c>
      <c r="D905" t="str">
        <f>_xlfn.XLOOKUP(Sales_Pipeline[[#This Row],[Manager]],Sales_Teams[Manager],Sales_Teams[Regional_Office])</f>
        <v>West</v>
      </c>
      <c r="E905" t="s">
        <v>55</v>
      </c>
      <c r="F905" t="s">
        <v>211</v>
      </c>
      <c r="G905" t="str">
        <f>IFERROR(_xlfn.XLOOKUP(Sales_Pipeline[[#This Row],[Account]],Accounts!$A$2:$A$86,Accounts!$F$2:$F$86),"")</f>
        <v>United States</v>
      </c>
      <c r="H905" t="s">
        <v>82</v>
      </c>
      <c r="I905" s="3">
        <v>42781</v>
      </c>
      <c r="J905" s="3">
        <v>42872</v>
      </c>
      <c r="K905" s="8" t="str">
        <f>IF(Sales_Pipeline[[#This Row],[Close_Date]]="","",TEXT(Sales_Pipeline[[#This Row],[Close_Date]],"ddd"))</f>
        <v>Wed</v>
      </c>
      <c r="L905" s="8" t="str">
        <f>IF(Sales_Pipeline[[#This Row],[Close_Date]]="","",TEXT(Sales_Pipeline[[#This Row],[Close_Date]],"mmm"))</f>
        <v>May</v>
      </c>
      <c r="M905" s="8" t="str">
        <f>IF(Sales_Pipeline[[#This Row],[Close_Date]]="","","Q"&amp;ROUNDUP(MONTH(Sales_Pipeline[[#This Row],[Close_Date]])/3,0))</f>
        <v>Q2</v>
      </c>
      <c r="N905" s="2" cm="1">
        <f t="array" ref="N905">IFERROR(_xlfn.IFS(Sales_Pipeline[[#This Row],[Deal_Stage]]="Won",_xlfn.XLOOKUP(Sales_Pipeline[[#This Row],[Product]],Products!$A$2:$A$8,Products!$C$2:$C$8),Sales_Pipeline[[#This Row],[Deal_Stage]]="Lost",_xlfn.XLOOKUP(Sales_Pipeline[[#This Row],[Product]],Products!$A$2:$A$8,Products!$C$2:$C$8)),"")</f>
        <v>1096</v>
      </c>
      <c r="O905" s="2">
        <v>0</v>
      </c>
    </row>
    <row r="906" spans="1:15" x14ac:dyDescent="0.3">
      <c r="A906" t="s">
        <v>1052</v>
      </c>
      <c r="B906" t="s">
        <v>44</v>
      </c>
      <c r="C906" t="str">
        <f>_xlfn.XLOOKUP(Sales_Pipeline[[#This Row],[Sales_Agent]],Sales_Teams[Sales_Agent],Sales_Teams[Manager])</f>
        <v>Summer Sewald</v>
      </c>
      <c r="D906" t="str">
        <f>_xlfn.XLOOKUP(Sales_Pipeline[[#This Row],[Manager]],Sales_Teams[Manager],Sales_Teams[Regional_Office])</f>
        <v>West</v>
      </c>
      <c r="E906" t="s">
        <v>63</v>
      </c>
      <c r="G906" t="str">
        <f>IFERROR(_xlfn.XLOOKUP(Sales_Pipeline[[#This Row],[Account]],Accounts!$A$2:$A$86,Accounts!$F$2:$F$86),"")</f>
        <v/>
      </c>
      <c r="H906" t="s">
        <v>77</v>
      </c>
      <c r="I906" s="3">
        <v>42781</v>
      </c>
      <c r="K906" s="8" t="str">
        <f>IF(Sales_Pipeline[[#This Row],[Close_Date]]="","",TEXT(Sales_Pipeline[[#This Row],[Close_Date]],"ddd"))</f>
        <v/>
      </c>
      <c r="L906" s="8" t="str">
        <f>IF(Sales_Pipeline[[#This Row],[Close_Date]]="","",TEXT(Sales_Pipeline[[#This Row],[Close_Date]],"mmm"))</f>
        <v/>
      </c>
      <c r="M906" s="8" t="str">
        <f>IF(Sales_Pipeline[[#This Row],[Close_Date]]="","","Q"&amp;ROUNDUP(MONTH(Sales_Pipeline[[#This Row],[Close_Date]])/3,0))</f>
        <v/>
      </c>
      <c r="N906" s="2" t="str" cm="1">
        <f t="array" ref="N906">IFERROR(_xlfn.IFS(Sales_Pipeline[[#This Row],[Deal_Stage]]="Won",_xlfn.XLOOKUP(Sales_Pipeline[[#This Row],[Product]],Products!$A$2:$A$8,Products!$C$2:$C$8),Sales_Pipeline[[#This Row],[Deal_Stage]]="Lost",_xlfn.XLOOKUP(Sales_Pipeline[[#This Row],[Product]],Products!$A$2:$A$8,Products!$C$2:$C$8)),"")</f>
        <v/>
      </c>
      <c r="O906" s="2">
        <v>0</v>
      </c>
    </row>
    <row r="907" spans="1:15" x14ac:dyDescent="0.3">
      <c r="A907" t="s">
        <v>1053</v>
      </c>
      <c r="B907" t="s">
        <v>27</v>
      </c>
      <c r="C907" t="str">
        <f>_xlfn.XLOOKUP(Sales_Pipeline[[#This Row],[Sales_Agent]],Sales_Teams[Sales_Agent],Sales_Teams[Manager])</f>
        <v>Rocco Neubert</v>
      </c>
      <c r="D907" t="str">
        <f>_xlfn.XLOOKUP(Sales_Pipeline[[#This Row],[Manager]],Sales_Teams[Manager],Sales_Teams[Regional_Office])</f>
        <v>East</v>
      </c>
      <c r="E907" t="s">
        <v>84</v>
      </c>
      <c r="F907" t="s">
        <v>231</v>
      </c>
      <c r="G907" t="str">
        <f>IFERROR(_xlfn.XLOOKUP(Sales_Pipeline[[#This Row],[Account]],Accounts!$A$2:$A$86,Accounts!$F$2:$F$86),"")</f>
        <v>United States</v>
      </c>
      <c r="H907" t="s">
        <v>57</v>
      </c>
      <c r="I907" s="3">
        <v>42782</v>
      </c>
      <c r="J907" s="3">
        <v>42901</v>
      </c>
      <c r="K907" s="8" t="str">
        <f>IF(Sales_Pipeline[[#This Row],[Close_Date]]="","",TEXT(Sales_Pipeline[[#This Row],[Close_Date]],"ddd"))</f>
        <v>Thu</v>
      </c>
      <c r="L907" s="8" t="str">
        <f>IF(Sales_Pipeline[[#This Row],[Close_Date]]="","",TEXT(Sales_Pipeline[[#This Row],[Close_Date]],"mmm"))</f>
        <v>Jun</v>
      </c>
      <c r="M907" s="8" t="str">
        <f>IF(Sales_Pipeline[[#This Row],[Close_Date]]="","","Q"&amp;ROUNDUP(MONTH(Sales_Pipeline[[#This Row],[Close_Date]])/3,0))</f>
        <v>Q2</v>
      </c>
      <c r="N907" s="2" cm="1">
        <f t="array" ref="N907">IFERROR(_xlfn.IFS(Sales_Pipeline[[#This Row],[Deal_Stage]]="Won",_xlfn.XLOOKUP(Sales_Pipeline[[#This Row],[Product]],Products!$A$2:$A$8,Products!$C$2:$C$8),Sales_Pipeline[[#This Row],[Deal_Stage]]="Lost",_xlfn.XLOOKUP(Sales_Pipeline[[#This Row],[Product]],Products!$A$2:$A$8,Products!$C$2:$C$8)),"")</f>
        <v>5482</v>
      </c>
      <c r="O907" s="2">
        <v>6509</v>
      </c>
    </row>
    <row r="908" spans="1:15" x14ac:dyDescent="0.3">
      <c r="A908" t="s">
        <v>1054</v>
      </c>
      <c r="B908" t="s">
        <v>6</v>
      </c>
      <c r="C908" t="str">
        <f>_xlfn.XLOOKUP(Sales_Pipeline[[#This Row],[Sales_Agent]],Sales_Teams[Sales_Agent],Sales_Teams[Manager])</f>
        <v>Dustin Brinkmann</v>
      </c>
      <c r="D908" t="str">
        <f>_xlfn.XLOOKUP(Sales_Pipeline[[#This Row],[Manager]],Sales_Teams[Manager],Sales_Teams[Regional_Office])</f>
        <v>Central</v>
      </c>
      <c r="E908" t="s">
        <v>55</v>
      </c>
      <c r="F908" t="s">
        <v>68</v>
      </c>
      <c r="G908" t="str">
        <f>IFERROR(_xlfn.XLOOKUP(Sales_Pipeline[[#This Row],[Account]],Accounts!$A$2:$A$86,Accounts!$F$2:$F$86),"")</f>
        <v>United States</v>
      </c>
      <c r="H908" t="s">
        <v>57</v>
      </c>
      <c r="I908" s="3">
        <v>42782</v>
      </c>
      <c r="J908" s="3">
        <v>42873</v>
      </c>
      <c r="K908" s="8" t="str">
        <f>IF(Sales_Pipeline[[#This Row],[Close_Date]]="","",TEXT(Sales_Pipeline[[#This Row],[Close_Date]],"ddd"))</f>
        <v>Thu</v>
      </c>
      <c r="L908" s="8" t="str">
        <f>IF(Sales_Pipeline[[#This Row],[Close_Date]]="","",TEXT(Sales_Pipeline[[#This Row],[Close_Date]],"mmm"))</f>
        <v>May</v>
      </c>
      <c r="M908" s="8" t="str">
        <f>IF(Sales_Pipeline[[#This Row],[Close_Date]]="","","Q"&amp;ROUNDUP(MONTH(Sales_Pipeline[[#This Row],[Close_Date]])/3,0))</f>
        <v>Q2</v>
      </c>
      <c r="N908" s="2" cm="1">
        <f t="array" ref="N908">IFERROR(_xlfn.IFS(Sales_Pipeline[[#This Row],[Deal_Stage]]="Won",_xlfn.XLOOKUP(Sales_Pipeline[[#This Row],[Product]],Products!$A$2:$A$8,Products!$C$2:$C$8),Sales_Pipeline[[#This Row],[Deal_Stage]]="Lost",_xlfn.XLOOKUP(Sales_Pipeline[[#This Row],[Product]],Products!$A$2:$A$8,Products!$C$2:$C$8)),"")</f>
        <v>1096</v>
      </c>
      <c r="O908" s="2">
        <v>1079</v>
      </c>
    </row>
    <row r="909" spans="1:15" x14ac:dyDescent="0.3">
      <c r="A909" t="s">
        <v>1055</v>
      </c>
      <c r="B909" t="s">
        <v>20</v>
      </c>
      <c r="C909" t="str">
        <f>_xlfn.XLOOKUP(Sales_Pipeline[[#This Row],[Sales_Agent]],Sales_Teams[Sales_Agent],Sales_Teams[Manager])</f>
        <v>Cara Losch</v>
      </c>
      <c r="D909" t="str">
        <f>_xlfn.XLOOKUP(Sales_Pipeline[[#This Row],[Manager]],Sales_Teams[Manager],Sales_Teams[Regional_Office])</f>
        <v>East</v>
      </c>
      <c r="E909" t="s">
        <v>55</v>
      </c>
      <c r="F909" t="s">
        <v>161</v>
      </c>
      <c r="G909" t="str">
        <f>IFERROR(_xlfn.XLOOKUP(Sales_Pipeline[[#This Row],[Account]],Accounts!$A$2:$A$86,Accounts!$F$2:$F$86),"")</f>
        <v>United States</v>
      </c>
      <c r="H909" t="s">
        <v>57</v>
      </c>
      <c r="I909" s="3">
        <v>42782</v>
      </c>
      <c r="J909" s="3">
        <v>42884</v>
      </c>
      <c r="K909" s="8" t="str">
        <f>IF(Sales_Pipeline[[#This Row],[Close_Date]]="","",TEXT(Sales_Pipeline[[#This Row],[Close_Date]],"ddd"))</f>
        <v>Mon</v>
      </c>
      <c r="L909" s="8" t="str">
        <f>IF(Sales_Pipeline[[#This Row],[Close_Date]]="","",TEXT(Sales_Pipeline[[#This Row],[Close_Date]],"mmm"))</f>
        <v>May</v>
      </c>
      <c r="M909" s="8" t="str">
        <f>IF(Sales_Pipeline[[#This Row],[Close_Date]]="","","Q"&amp;ROUNDUP(MONTH(Sales_Pipeline[[#This Row],[Close_Date]])/3,0))</f>
        <v>Q2</v>
      </c>
      <c r="N909" s="2" cm="1">
        <f t="array" ref="N909">IFERROR(_xlfn.IFS(Sales_Pipeline[[#This Row],[Deal_Stage]]="Won",_xlfn.XLOOKUP(Sales_Pipeline[[#This Row],[Product]],Products!$A$2:$A$8,Products!$C$2:$C$8),Sales_Pipeline[[#This Row],[Deal_Stage]]="Lost",_xlfn.XLOOKUP(Sales_Pipeline[[#This Row],[Product]],Products!$A$2:$A$8,Products!$C$2:$C$8)),"")</f>
        <v>1096</v>
      </c>
      <c r="O909" s="2">
        <v>1111</v>
      </c>
    </row>
    <row r="910" spans="1:15" x14ac:dyDescent="0.3">
      <c r="A910" t="s">
        <v>1056</v>
      </c>
      <c r="B910" t="s">
        <v>28</v>
      </c>
      <c r="C910" t="str">
        <f>_xlfn.XLOOKUP(Sales_Pipeline[[#This Row],[Sales_Agent]],Sales_Teams[Sales_Agent],Sales_Teams[Manager])</f>
        <v>Rocco Neubert</v>
      </c>
      <c r="D910" t="str">
        <f>_xlfn.XLOOKUP(Sales_Pipeline[[#This Row],[Manager]],Sales_Teams[Manager],Sales_Teams[Regional_Office])</f>
        <v>East</v>
      </c>
      <c r="E910" t="s">
        <v>8953</v>
      </c>
      <c r="F910" t="s">
        <v>129</v>
      </c>
      <c r="G910" t="str">
        <f>IFERROR(_xlfn.XLOOKUP(Sales_Pipeline[[#This Row],[Account]],Accounts!$A$2:$A$86,Accounts!$F$2:$F$86),"")</f>
        <v>Jordan</v>
      </c>
      <c r="H910" t="s">
        <v>82</v>
      </c>
      <c r="I910" s="3">
        <v>42782</v>
      </c>
      <c r="J910" s="3">
        <v>42876</v>
      </c>
      <c r="K910" s="8" t="str">
        <f>IF(Sales_Pipeline[[#This Row],[Close_Date]]="","",TEXT(Sales_Pipeline[[#This Row],[Close_Date]],"ddd"))</f>
        <v>Sun</v>
      </c>
      <c r="L910" s="8" t="str">
        <f>IF(Sales_Pipeline[[#This Row],[Close_Date]]="","",TEXT(Sales_Pipeline[[#This Row],[Close_Date]],"mmm"))</f>
        <v>May</v>
      </c>
      <c r="M910" s="8" t="str">
        <f>IF(Sales_Pipeline[[#This Row],[Close_Date]]="","","Q"&amp;ROUNDUP(MONTH(Sales_Pipeline[[#This Row],[Close_Date]])/3,0))</f>
        <v>Q2</v>
      </c>
      <c r="N910" s="2" cm="1">
        <f t="array" ref="N910">IFERROR(_xlfn.IFS(Sales_Pipeline[[#This Row],[Deal_Stage]]="Won",_xlfn.XLOOKUP(Sales_Pipeline[[#This Row],[Product]],Products!$A$2:$A$8,Products!$C$2:$C$8),Sales_Pipeline[[#This Row],[Deal_Stage]]="Lost",_xlfn.XLOOKUP(Sales_Pipeline[[#This Row],[Product]],Products!$A$2:$A$8,Products!$C$2:$C$8)),"")</f>
        <v>4821</v>
      </c>
      <c r="O910" s="2">
        <v>0</v>
      </c>
    </row>
    <row r="911" spans="1:15" x14ac:dyDescent="0.3">
      <c r="A911" t="s">
        <v>1057</v>
      </c>
      <c r="B911" t="s">
        <v>28</v>
      </c>
      <c r="C911" t="str">
        <f>_xlfn.XLOOKUP(Sales_Pipeline[[#This Row],[Sales_Agent]],Sales_Teams[Sales_Agent],Sales_Teams[Manager])</f>
        <v>Rocco Neubert</v>
      </c>
      <c r="D911" t="str">
        <f>_xlfn.XLOOKUP(Sales_Pipeline[[#This Row],[Manager]],Sales_Teams[Manager],Sales_Teams[Regional_Office])</f>
        <v>East</v>
      </c>
      <c r="E911" t="s">
        <v>63</v>
      </c>
      <c r="F911" t="s">
        <v>225</v>
      </c>
      <c r="G911" t="str">
        <f>IFERROR(_xlfn.XLOOKUP(Sales_Pipeline[[#This Row],[Account]],Accounts!$A$2:$A$86,Accounts!$F$2:$F$86),"")</f>
        <v>United States</v>
      </c>
      <c r="H911" t="s">
        <v>57</v>
      </c>
      <c r="I911" s="3">
        <v>42782</v>
      </c>
      <c r="J911" s="3">
        <v>42796</v>
      </c>
      <c r="K911" s="8" t="str">
        <f>IF(Sales_Pipeline[[#This Row],[Close_Date]]="","",TEXT(Sales_Pipeline[[#This Row],[Close_Date]],"ddd"))</f>
        <v>Thu</v>
      </c>
      <c r="L911" s="8" t="str">
        <f>IF(Sales_Pipeline[[#This Row],[Close_Date]]="","",TEXT(Sales_Pipeline[[#This Row],[Close_Date]],"mmm"))</f>
        <v>Mar</v>
      </c>
      <c r="M911" s="8" t="str">
        <f>IF(Sales_Pipeline[[#This Row],[Close_Date]]="","","Q"&amp;ROUNDUP(MONTH(Sales_Pipeline[[#This Row],[Close_Date]])/3,0))</f>
        <v>Q1</v>
      </c>
      <c r="N911" s="2" cm="1">
        <f t="array" ref="N911">IFERROR(_xlfn.IFS(Sales_Pipeline[[#This Row],[Deal_Stage]]="Won",_xlfn.XLOOKUP(Sales_Pipeline[[#This Row],[Product]],Products!$A$2:$A$8,Products!$C$2:$C$8),Sales_Pipeline[[#This Row],[Deal_Stage]]="Lost",_xlfn.XLOOKUP(Sales_Pipeline[[#This Row],[Product]],Products!$A$2:$A$8,Products!$C$2:$C$8)),"")</f>
        <v>550</v>
      </c>
      <c r="O911" s="2">
        <v>462</v>
      </c>
    </row>
    <row r="912" spans="1:15" x14ac:dyDescent="0.3">
      <c r="A912" t="s">
        <v>1058</v>
      </c>
      <c r="B912" t="s">
        <v>28</v>
      </c>
      <c r="C912" t="str">
        <f>_xlfn.XLOOKUP(Sales_Pipeline[[#This Row],[Sales_Agent]],Sales_Teams[Sales_Agent],Sales_Teams[Manager])</f>
        <v>Rocco Neubert</v>
      </c>
      <c r="D912" t="str">
        <f>_xlfn.XLOOKUP(Sales_Pipeline[[#This Row],[Manager]],Sales_Teams[Manager],Sales_Teams[Regional_Office])</f>
        <v>East</v>
      </c>
      <c r="E912" t="s">
        <v>63</v>
      </c>
      <c r="F912" t="s">
        <v>96</v>
      </c>
      <c r="G912" t="str">
        <f>IFERROR(_xlfn.XLOOKUP(Sales_Pipeline[[#This Row],[Account]],Accounts!$A$2:$A$86,Accounts!$F$2:$F$86),"")</f>
        <v>United States</v>
      </c>
      <c r="H912" t="s">
        <v>57</v>
      </c>
      <c r="I912" s="3">
        <v>42782</v>
      </c>
      <c r="J912" s="3">
        <v>42798</v>
      </c>
      <c r="K912" s="8" t="str">
        <f>IF(Sales_Pipeline[[#This Row],[Close_Date]]="","",TEXT(Sales_Pipeline[[#This Row],[Close_Date]],"ddd"))</f>
        <v>Sat</v>
      </c>
      <c r="L912" s="8" t="str">
        <f>IF(Sales_Pipeline[[#This Row],[Close_Date]]="","",TEXT(Sales_Pipeline[[#This Row],[Close_Date]],"mmm"))</f>
        <v>Mar</v>
      </c>
      <c r="M912" s="8" t="str">
        <f>IF(Sales_Pipeline[[#This Row],[Close_Date]]="","","Q"&amp;ROUNDUP(MONTH(Sales_Pipeline[[#This Row],[Close_Date]])/3,0))</f>
        <v>Q1</v>
      </c>
      <c r="N912" s="2" cm="1">
        <f t="array" ref="N912">IFERROR(_xlfn.IFS(Sales_Pipeline[[#This Row],[Deal_Stage]]="Won",_xlfn.XLOOKUP(Sales_Pipeline[[#This Row],[Product]],Products!$A$2:$A$8,Products!$C$2:$C$8),Sales_Pipeline[[#This Row],[Deal_Stage]]="Lost",_xlfn.XLOOKUP(Sales_Pipeline[[#This Row],[Product]],Products!$A$2:$A$8,Products!$C$2:$C$8)),"")</f>
        <v>550</v>
      </c>
      <c r="O912" s="2">
        <v>555</v>
      </c>
    </row>
    <row r="913" spans="1:15" x14ac:dyDescent="0.3">
      <c r="A913" t="s">
        <v>1059</v>
      </c>
      <c r="B913" t="s">
        <v>13</v>
      </c>
      <c r="C913" t="str">
        <f>_xlfn.XLOOKUP(Sales_Pipeline[[#This Row],[Sales_Agent]],Sales_Teams[Sales_Agent],Sales_Teams[Manager])</f>
        <v>Melvin Marxen</v>
      </c>
      <c r="D913" t="str">
        <f>_xlfn.XLOOKUP(Sales_Pipeline[[#This Row],[Manager]],Sales_Teams[Manager],Sales_Teams[Regional_Office])</f>
        <v>Central</v>
      </c>
      <c r="E913" t="s">
        <v>84</v>
      </c>
      <c r="F913" t="s">
        <v>141</v>
      </c>
      <c r="G913" t="str">
        <f>IFERROR(_xlfn.XLOOKUP(Sales_Pipeline[[#This Row],[Account]],Accounts!$A$2:$A$86,Accounts!$F$2:$F$86),"")</f>
        <v>United States</v>
      </c>
      <c r="H913" t="s">
        <v>57</v>
      </c>
      <c r="I913" s="3">
        <v>42782</v>
      </c>
      <c r="J913" s="3">
        <v>42795</v>
      </c>
      <c r="K913" s="8" t="str">
        <f>IF(Sales_Pipeline[[#This Row],[Close_Date]]="","",TEXT(Sales_Pipeline[[#This Row],[Close_Date]],"ddd"))</f>
        <v>Wed</v>
      </c>
      <c r="L913" s="8" t="str">
        <f>IF(Sales_Pipeline[[#This Row],[Close_Date]]="","",TEXT(Sales_Pipeline[[#This Row],[Close_Date]],"mmm"))</f>
        <v>Mar</v>
      </c>
      <c r="M913" s="8" t="str">
        <f>IF(Sales_Pipeline[[#This Row],[Close_Date]]="","","Q"&amp;ROUNDUP(MONTH(Sales_Pipeline[[#This Row],[Close_Date]])/3,0))</f>
        <v>Q1</v>
      </c>
      <c r="N913" s="2" cm="1">
        <f t="array" ref="N913">IFERROR(_xlfn.IFS(Sales_Pipeline[[#This Row],[Deal_Stage]]="Won",_xlfn.XLOOKUP(Sales_Pipeline[[#This Row],[Product]],Products!$A$2:$A$8,Products!$C$2:$C$8),Sales_Pipeline[[#This Row],[Deal_Stage]]="Lost",_xlfn.XLOOKUP(Sales_Pipeline[[#This Row],[Product]],Products!$A$2:$A$8,Products!$C$2:$C$8)),"")</f>
        <v>5482</v>
      </c>
      <c r="O913" s="2">
        <v>6719</v>
      </c>
    </row>
    <row r="914" spans="1:15" x14ac:dyDescent="0.3">
      <c r="A914" t="s">
        <v>1060</v>
      </c>
      <c r="B914" t="s">
        <v>36</v>
      </c>
      <c r="C914" t="str">
        <f>_xlfn.XLOOKUP(Sales_Pipeline[[#This Row],[Sales_Agent]],Sales_Teams[Sales_Agent],Sales_Teams[Manager])</f>
        <v>Celia Rouche</v>
      </c>
      <c r="D914" t="str">
        <f>_xlfn.XLOOKUP(Sales_Pipeline[[#This Row],[Manager]],Sales_Teams[Manager],Sales_Teams[Regional_Office])</f>
        <v>West</v>
      </c>
      <c r="E914" t="s">
        <v>76</v>
      </c>
      <c r="F914" t="s">
        <v>211</v>
      </c>
      <c r="G914" t="str">
        <f>IFERROR(_xlfn.XLOOKUP(Sales_Pipeline[[#This Row],[Account]],Accounts!$A$2:$A$86,Accounts!$F$2:$F$86),"")</f>
        <v>United States</v>
      </c>
      <c r="H914" t="s">
        <v>57</v>
      </c>
      <c r="I914" s="3">
        <v>42782</v>
      </c>
      <c r="J914" s="3">
        <v>42888</v>
      </c>
      <c r="K914" s="8" t="str">
        <f>IF(Sales_Pipeline[[#This Row],[Close_Date]]="","",TEXT(Sales_Pipeline[[#This Row],[Close_Date]],"ddd"))</f>
        <v>Fri</v>
      </c>
      <c r="L914" s="8" t="str">
        <f>IF(Sales_Pipeline[[#This Row],[Close_Date]]="","",TEXT(Sales_Pipeline[[#This Row],[Close_Date]],"mmm"))</f>
        <v>Jun</v>
      </c>
      <c r="M914" s="8" t="str">
        <f>IF(Sales_Pipeline[[#This Row],[Close_Date]]="","","Q"&amp;ROUNDUP(MONTH(Sales_Pipeline[[#This Row],[Close_Date]])/3,0))</f>
        <v>Q2</v>
      </c>
      <c r="N914" s="2" cm="1">
        <f t="array" ref="N914">IFERROR(_xlfn.IFS(Sales_Pipeline[[#This Row],[Deal_Stage]]="Won",_xlfn.XLOOKUP(Sales_Pipeline[[#This Row],[Product]],Products!$A$2:$A$8,Products!$C$2:$C$8),Sales_Pipeline[[#This Row],[Deal_Stage]]="Lost",_xlfn.XLOOKUP(Sales_Pipeline[[#This Row],[Product]],Products!$A$2:$A$8,Products!$C$2:$C$8)),"")</f>
        <v>3393</v>
      </c>
      <c r="O914" s="2">
        <v>3281</v>
      </c>
    </row>
    <row r="915" spans="1:15" x14ac:dyDescent="0.3">
      <c r="A915" t="s">
        <v>1061</v>
      </c>
      <c r="B915" t="s">
        <v>40</v>
      </c>
      <c r="C915" t="str">
        <f>_xlfn.XLOOKUP(Sales_Pipeline[[#This Row],[Sales_Agent]],Sales_Teams[Sales_Agent],Sales_Teams[Manager])</f>
        <v>Summer Sewald</v>
      </c>
      <c r="D915" t="str">
        <f>_xlfn.XLOOKUP(Sales_Pipeline[[#This Row],[Manager]],Sales_Teams[Manager],Sales_Teams[Regional_Office])</f>
        <v>West</v>
      </c>
      <c r="E915" t="s">
        <v>55</v>
      </c>
      <c r="G915" t="str">
        <f>IFERROR(_xlfn.XLOOKUP(Sales_Pipeline[[#This Row],[Account]],Accounts!$A$2:$A$86,Accounts!$F$2:$F$86),"")</f>
        <v/>
      </c>
      <c r="H915" t="s">
        <v>77</v>
      </c>
      <c r="I915" s="3">
        <v>42782</v>
      </c>
      <c r="K915" s="8" t="str">
        <f>IF(Sales_Pipeline[[#This Row],[Close_Date]]="","",TEXT(Sales_Pipeline[[#This Row],[Close_Date]],"ddd"))</f>
        <v/>
      </c>
      <c r="L915" s="8" t="str">
        <f>IF(Sales_Pipeline[[#This Row],[Close_Date]]="","",TEXT(Sales_Pipeline[[#This Row],[Close_Date]],"mmm"))</f>
        <v/>
      </c>
      <c r="M915" s="8" t="str">
        <f>IF(Sales_Pipeline[[#This Row],[Close_Date]]="","","Q"&amp;ROUNDUP(MONTH(Sales_Pipeline[[#This Row],[Close_Date]])/3,0))</f>
        <v/>
      </c>
      <c r="N915" s="2" t="str" cm="1">
        <f t="array" ref="N915">IFERROR(_xlfn.IFS(Sales_Pipeline[[#This Row],[Deal_Stage]]="Won",_xlfn.XLOOKUP(Sales_Pipeline[[#This Row],[Product]],Products!$A$2:$A$8,Products!$C$2:$C$8),Sales_Pipeline[[#This Row],[Deal_Stage]]="Lost",_xlfn.XLOOKUP(Sales_Pipeline[[#This Row],[Product]],Products!$A$2:$A$8,Products!$C$2:$C$8)),"")</f>
        <v/>
      </c>
      <c r="O915" s="2">
        <v>0</v>
      </c>
    </row>
    <row r="916" spans="1:15" x14ac:dyDescent="0.3">
      <c r="A916" t="s">
        <v>1062</v>
      </c>
      <c r="B916" t="s">
        <v>40</v>
      </c>
      <c r="C916" t="str">
        <f>_xlfn.XLOOKUP(Sales_Pipeline[[#This Row],[Sales_Agent]],Sales_Teams[Sales_Agent],Sales_Teams[Manager])</f>
        <v>Summer Sewald</v>
      </c>
      <c r="D916" t="str">
        <f>_xlfn.XLOOKUP(Sales_Pipeline[[#This Row],[Manager]],Sales_Teams[Manager],Sales_Teams[Regional_Office])</f>
        <v>West</v>
      </c>
      <c r="E916" t="s">
        <v>76</v>
      </c>
      <c r="F916" t="s">
        <v>173</v>
      </c>
      <c r="G916" t="str">
        <f>IFERROR(_xlfn.XLOOKUP(Sales_Pipeline[[#This Row],[Account]],Accounts!$A$2:$A$86,Accounts!$F$2:$F$86),"")</f>
        <v>United States</v>
      </c>
      <c r="H916" t="s">
        <v>57</v>
      </c>
      <c r="I916" s="3">
        <v>42782</v>
      </c>
      <c r="J916" s="3">
        <v>42862</v>
      </c>
      <c r="K916" s="8" t="str">
        <f>IF(Sales_Pipeline[[#This Row],[Close_Date]]="","",TEXT(Sales_Pipeline[[#This Row],[Close_Date]],"ddd"))</f>
        <v>Sun</v>
      </c>
      <c r="L916" s="8" t="str">
        <f>IF(Sales_Pipeline[[#This Row],[Close_Date]]="","",TEXT(Sales_Pipeline[[#This Row],[Close_Date]],"mmm"))</f>
        <v>May</v>
      </c>
      <c r="M916" s="8" t="str">
        <f>IF(Sales_Pipeline[[#This Row],[Close_Date]]="","","Q"&amp;ROUNDUP(MONTH(Sales_Pipeline[[#This Row],[Close_Date]])/3,0))</f>
        <v>Q2</v>
      </c>
      <c r="N916" s="2" cm="1">
        <f t="array" ref="N916">IFERROR(_xlfn.IFS(Sales_Pipeline[[#This Row],[Deal_Stage]]="Won",_xlfn.XLOOKUP(Sales_Pipeline[[#This Row],[Product]],Products!$A$2:$A$8,Products!$C$2:$C$8),Sales_Pipeline[[#This Row],[Deal_Stage]]="Lost",_xlfn.XLOOKUP(Sales_Pipeline[[#This Row],[Product]],Products!$A$2:$A$8,Products!$C$2:$C$8)),"")</f>
        <v>3393</v>
      </c>
      <c r="O916" s="2">
        <v>3398</v>
      </c>
    </row>
    <row r="917" spans="1:15" x14ac:dyDescent="0.3">
      <c r="A917" t="s">
        <v>1063</v>
      </c>
      <c r="B917" t="s">
        <v>42</v>
      </c>
      <c r="C917" t="str">
        <f>_xlfn.XLOOKUP(Sales_Pipeline[[#This Row],[Sales_Agent]],Sales_Teams[Sales_Agent],Sales_Teams[Manager])</f>
        <v>Summer Sewald</v>
      </c>
      <c r="D917" t="str">
        <f>_xlfn.XLOOKUP(Sales_Pipeline[[#This Row],[Manager]],Sales_Teams[Manager],Sales_Teams[Regional_Office])</f>
        <v>West</v>
      </c>
      <c r="E917" t="s">
        <v>63</v>
      </c>
      <c r="F917" t="s">
        <v>114</v>
      </c>
      <c r="G917" t="str">
        <f>IFERROR(_xlfn.XLOOKUP(Sales_Pipeline[[#This Row],[Account]],Accounts!$A$2:$A$86,Accounts!$F$2:$F$86),"")</f>
        <v>United States</v>
      </c>
      <c r="H917" t="s">
        <v>77</v>
      </c>
      <c r="I917" s="3">
        <v>42782</v>
      </c>
      <c r="K917" s="8" t="str">
        <f>IF(Sales_Pipeline[[#This Row],[Close_Date]]="","",TEXT(Sales_Pipeline[[#This Row],[Close_Date]],"ddd"))</f>
        <v/>
      </c>
      <c r="L917" s="8" t="str">
        <f>IF(Sales_Pipeline[[#This Row],[Close_Date]]="","",TEXT(Sales_Pipeline[[#This Row],[Close_Date]],"mmm"))</f>
        <v/>
      </c>
      <c r="M917" s="8" t="str">
        <f>IF(Sales_Pipeline[[#This Row],[Close_Date]]="","","Q"&amp;ROUNDUP(MONTH(Sales_Pipeline[[#This Row],[Close_Date]])/3,0))</f>
        <v/>
      </c>
      <c r="N917" s="2" t="str" cm="1">
        <f t="array" ref="N917">IFERROR(_xlfn.IFS(Sales_Pipeline[[#This Row],[Deal_Stage]]="Won",_xlfn.XLOOKUP(Sales_Pipeline[[#This Row],[Product]],Products!$A$2:$A$8,Products!$C$2:$C$8),Sales_Pipeline[[#This Row],[Deal_Stage]]="Lost",_xlfn.XLOOKUP(Sales_Pipeline[[#This Row],[Product]],Products!$A$2:$A$8,Products!$C$2:$C$8)),"")</f>
        <v/>
      </c>
      <c r="O917" s="2">
        <v>0</v>
      </c>
    </row>
    <row r="918" spans="1:15" x14ac:dyDescent="0.3">
      <c r="A918" t="s">
        <v>1064</v>
      </c>
      <c r="B918" t="s">
        <v>42</v>
      </c>
      <c r="C918" t="str">
        <f>_xlfn.XLOOKUP(Sales_Pipeline[[#This Row],[Sales_Agent]],Sales_Teams[Sales_Agent],Sales_Teams[Manager])</f>
        <v>Summer Sewald</v>
      </c>
      <c r="D918" t="str">
        <f>_xlfn.XLOOKUP(Sales_Pipeline[[#This Row],[Manager]],Sales_Teams[Manager],Sales_Teams[Regional_Office])</f>
        <v>West</v>
      </c>
      <c r="E918" t="s">
        <v>8953</v>
      </c>
      <c r="G918" t="str">
        <f>IFERROR(_xlfn.XLOOKUP(Sales_Pipeline[[#This Row],[Account]],Accounts!$A$2:$A$86,Accounts!$F$2:$F$86),"")</f>
        <v/>
      </c>
      <c r="H918" t="s">
        <v>77</v>
      </c>
      <c r="I918" s="3">
        <v>42782</v>
      </c>
      <c r="K918" s="8" t="str">
        <f>IF(Sales_Pipeline[[#This Row],[Close_Date]]="","",TEXT(Sales_Pipeline[[#This Row],[Close_Date]],"ddd"))</f>
        <v/>
      </c>
      <c r="L918" s="8" t="str">
        <f>IF(Sales_Pipeline[[#This Row],[Close_Date]]="","",TEXT(Sales_Pipeline[[#This Row],[Close_Date]],"mmm"))</f>
        <v/>
      </c>
      <c r="M918" s="8" t="str">
        <f>IF(Sales_Pipeline[[#This Row],[Close_Date]]="","","Q"&amp;ROUNDUP(MONTH(Sales_Pipeline[[#This Row],[Close_Date]])/3,0))</f>
        <v/>
      </c>
      <c r="N918" s="2" t="str" cm="1">
        <f t="array" ref="N918">IFERROR(_xlfn.IFS(Sales_Pipeline[[#This Row],[Deal_Stage]]="Won",_xlfn.XLOOKUP(Sales_Pipeline[[#This Row],[Product]],Products!$A$2:$A$8,Products!$C$2:$C$8),Sales_Pipeline[[#This Row],[Deal_Stage]]="Lost",_xlfn.XLOOKUP(Sales_Pipeline[[#This Row],[Product]],Products!$A$2:$A$8,Products!$C$2:$C$8)),"")</f>
        <v/>
      </c>
      <c r="O918" s="2">
        <v>0</v>
      </c>
    </row>
    <row r="919" spans="1:15" x14ac:dyDescent="0.3">
      <c r="A919" t="s">
        <v>1065</v>
      </c>
      <c r="B919" t="s">
        <v>42</v>
      </c>
      <c r="C919" t="str">
        <f>_xlfn.XLOOKUP(Sales_Pipeline[[#This Row],[Sales_Agent]],Sales_Teams[Sales_Agent],Sales_Teams[Manager])</f>
        <v>Summer Sewald</v>
      </c>
      <c r="D919" t="str">
        <f>_xlfn.XLOOKUP(Sales_Pipeline[[#This Row],[Manager]],Sales_Teams[Manager],Sales_Teams[Regional_Office])</f>
        <v>West</v>
      </c>
      <c r="E919" t="s">
        <v>8953</v>
      </c>
      <c r="F919" t="s">
        <v>330</v>
      </c>
      <c r="G919" t="str">
        <f>IFERROR(_xlfn.XLOOKUP(Sales_Pipeline[[#This Row],[Account]],Accounts!$A$2:$A$86,Accounts!$F$2:$F$86),"")</f>
        <v>Korea</v>
      </c>
      <c r="H919" t="s">
        <v>82</v>
      </c>
      <c r="I919" s="3">
        <v>42782</v>
      </c>
      <c r="J919" s="3">
        <v>42869</v>
      </c>
      <c r="K919" s="8" t="str">
        <f>IF(Sales_Pipeline[[#This Row],[Close_Date]]="","",TEXT(Sales_Pipeline[[#This Row],[Close_Date]],"ddd"))</f>
        <v>Sun</v>
      </c>
      <c r="L919" s="8" t="str">
        <f>IF(Sales_Pipeline[[#This Row],[Close_Date]]="","",TEXT(Sales_Pipeline[[#This Row],[Close_Date]],"mmm"))</f>
        <v>May</v>
      </c>
      <c r="M919" s="8" t="str">
        <f>IF(Sales_Pipeline[[#This Row],[Close_Date]]="","","Q"&amp;ROUNDUP(MONTH(Sales_Pipeline[[#This Row],[Close_Date]])/3,0))</f>
        <v>Q2</v>
      </c>
      <c r="N919" s="2" cm="1">
        <f t="array" ref="N919">IFERROR(_xlfn.IFS(Sales_Pipeline[[#This Row],[Deal_Stage]]="Won",_xlfn.XLOOKUP(Sales_Pipeline[[#This Row],[Product]],Products!$A$2:$A$8,Products!$C$2:$C$8),Sales_Pipeline[[#This Row],[Deal_Stage]]="Lost",_xlfn.XLOOKUP(Sales_Pipeline[[#This Row],[Product]],Products!$A$2:$A$8,Products!$C$2:$C$8)),"")</f>
        <v>4821</v>
      </c>
      <c r="O919" s="2">
        <v>0</v>
      </c>
    </row>
    <row r="920" spans="1:15" x14ac:dyDescent="0.3">
      <c r="A920" t="s">
        <v>1066</v>
      </c>
      <c r="B920" t="s">
        <v>12</v>
      </c>
      <c r="C920" t="str">
        <f>_xlfn.XLOOKUP(Sales_Pipeline[[#This Row],[Sales_Agent]],Sales_Teams[Sales_Agent],Sales_Teams[Manager])</f>
        <v>Melvin Marxen</v>
      </c>
      <c r="D920" t="str">
        <f>_xlfn.XLOOKUP(Sales_Pipeline[[#This Row],[Manager]],Sales_Teams[Manager],Sales_Teams[Regional_Office])</f>
        <v>Central</v>
      </c>
      <c r="E920" t="s">
        <v>63</v>
      </c>
      <c r="F920" t="s">
        <v>223</v>
      </c>
      <c r="G920" t="str">
        <f>IFERROR(_xlfn.XLOOKUP(Sales_Pipeline[[#This Row],[Account]],Accounts!$A$2:$A$86,Accounts!$F$2:$F$86),"")</f>
        <v>United States</v>
      </c>
      <c r="H920" t="s">
        <v>57</v>
      </c>
      <c r="I920" s="3">
        <v>42782</v>
      </c>
      <c r="J920" s="3">
        <v>42795</v>
      </c>
      <c r="K920" s="8" t="str">
        <f>IF(Sales_Pipeline[[#This Row],[Close_Date]]="","",TEXT(Sales_Pipeline[[#This Row],[Close_Date]],"ddd"))</f>
        <v>Wed</v>
      </c>
      <c r="L920" s="8" t="str">
        <f>IF(Sales_Pipeline[[#This Row],[Close_Date]]="","",TEXT(Sales_Pipeline[[#This Row],[Close_Date]],"mmm"))</f>
        <v>Mar</v>
      </c>
      <c r="M920" s="8" t="str">
        <f>IF(Sales_Pipeline[[#This Row],[Close_Date]]="","","Q"&amp;ROUNDUP(MONTH(Sales_Pipeline[[#This Row],[Close_Date]])/3,0))</f>
        <v>Q1</v>
      </c>
      <c r="N920" s="2" cm="1">
        <f t="array" ref="N920">IFERROR(_xlfn.IFS(Sales_Pipeline[[#This Row],[Deal_Stage]]="Won",_xlfn.XLOOKUP(Sales_Pipeline[[#This Row],[Product]],Products!$A$2:$A$8,Products!$C$2:$C$8),Sales_Pipeline[[#This Row],[Deal_Stage]]="Lost",_xlfn.XLOOKUP(Sales_Pipeline[[#This Row],[Product]],Products!$A$2:$A$8,Products!$C$2:$C$8)),"")</f>
        <v>550</v>
      </c>
      <c r="O920" s="2">
        <v>608</v>
      </c>
    </row>
    <row r="921" spans="1:15" x14ac:dyDescent="0.3">
      <c r="A921" t="s">
        <v>1067</v>
      </c>
      <c r="B921" t="s">
        <v>14</v>
      </c>
      <c r="C921" t="str">
        <f>_xlfn.XLOOKUP(Sales_Pipeline[[#This Row],[Sales_Agent]],Sales_Teams[Sales_Agent],Sales_Teams[Manager])</f>
        <v>Melvin Marxen</v>
      </c>
      <c r="D921" t="str">
        <f>_xlfn.XLOOKUP(Sales_Pipeline[[#This Row],[Manager]],Sales_Teams[Manager],Sales_Teams[Regional_Office])</f>
        <v>Central</v>
      </c>
      <c r="E921" t="s">
        <v>8953</v>
      </c>
      <c r="F921" t="s">
        <v>229</v>
      </c>
      <c r="G921" t="str">
        <f>IFERROR(_xlfn.XLOOKUP(Sales_Pipeline[[#This Row],[Account]],Accounts!$A$2:$A$86,Accounts!$F$2:$F$86),"")</f>
        <v>Norway</v>
      </c>
      <c r="H921" t="s">
        <v>82</v>
      </c>
      <c r="I921" s="3">
        <v>42782</v>
      </c>
      <c r="J921" s="3">
        <v>42872</v>
      </c>
      <c r="K921" s="8" t="str">
        <f>IF(Sales_Pipeline[[#This Row],[Close_Date]]="","",TEXT(Sales_Pipeline[[#This Row],[Close_Date]],"ddd"))</f>
        <v>Wed</v>
      </c>
      <c r="L921" s="8" t="str">
        <f>IF(Sales_Pipeline[[#This Row],[Close_Date]]="","",TEXT(Sales_Pipeline[[#This Row],[Close_Date]],"mmm"))</f>
        <v>May</v>
      </c>
      <c r="M921" s="8" t="str">
        <f>IF(Sales_Pipeline[[#This Row],[Close_Date]]="","","Q"&amp;ROUNDUP(MONTH(Sales_Pipeline[[#This Row],[Close_Date]])/3,0))</f>
        <v>Q2</v>
      </c>
      <c r="N921" s="2" cm="1">
        <f t="array" ref="N921">IFERROR(_xlfn.IFS(Sales_Pipeline[[#This Row],[Deal_Stage]]="Won",_xlfn.XLOOKUP(Sales_Pipeline[[#This Row],[Product]],Products!$A$2:$A$8,Products!$C$2:$C$8),Sales_Pipeline[[#This Row],[Deal_Stage]]="Lost",_xlfn.XLOOKUP(Sales_Pipeline[[#This Row],[Product]],Products!$A$2:$A$8,Products!$C$2:$C$8)),"")</f>
        <v>4821</v>
      </c>
      <c r="O921" s="2">
        <v>0</v>
      </c>
    </row>
    <row r="922" spans="1:15" x14ac:dyDescent="0.3">
      <c r="A922" t="s">
        <v>1068</v>
      </c>
      <c r="B922" t="s">
        <v>29</v>
      </c>
      <c r="C922" t="str">
        <f>_xlfn.XLOOKUP(Sales_Pipeline[[#This Row],[Sales_Agent]],Sales_Teams[Sales_Agent],Sales_Teams[Manager])</f>
        <v>Rocco Neubert</v>
      </c>
      <c r="D922" t="str">
        <f>_xlfn.XLOOKUP(Sales_Pipeline[[#This Row],[Manager]],Sales_Teams[Manager],Sales_Teams[Regional_Office])</f>
        <v>East</v>
      </c>
      <c r="E922" t="s">
        <v>55</v>
      </c>
      <c r="F922" t="s">
        <v>225</v>
      </c>
      <c r="G922" t="str">
        <f>IFERROR(_xlfn.XLOOKUP(Sales_Pipeline[[#This Row],[Account]],Accounts!$A$2:$A$86,Accounts!$F$2:$F$86),"")</f>
        <v>United States</v>
      </c>
      <c r="H922" t="s">
        <v>57</v>
      </c>
      <c r="I922" s="3">
        <v>42782</v>
      </c>
      <c r="J922" s="3">
        <v>42885</v>
      </c>
      <c r="K922" s="8" t="str">
        <f>IF(Sales_Pipeline[[#This Row],[Close_Date]]="","",TEXT(Sales_Pipeline[[#This Row],[Close_Date]],"ddd"))</f>
        <v>Tue</v>
      </c>
      <c r="L922" s="8" t="str">
        <f>IF(Sales_Pipeline[[#This Row],[Close_Date]]="","",TEXT(Sales_Pipeline[[#This Row],[Close_Date]],"mmm"))</f>
        <v>May</v>
      </c>
      <c r="M922" s="8" t="str">
        <f>IF(Sales_Pipeline[[#This Row],[Close_Date]]="","","Q"&amp;ROUNDUP(MONTH(Sales_Pipeline[[#This Row],[Close_Date]])/3,0))</f>
        <v>Q2</v>
      </c>
      <c r="N922" s="2" cm="1">
        <f t="array" ref="N922">IFERROR(_xlfn.IFS(Sales_Pipeline[[#This Row],[Deal_Stage]]="Won",_xlfn.XLOOKUP(Sales_Pipeline[[#This Row],[Product]],Products!$A$2:$A$8,Products!$C$2:$C$8),Sales_Pipeline[[#This Row],[Deal_Stage]]="Lost",_xlfn.XLOOKUP(Sales_Pipeline[[#This Row],[Product]],Products!$A$2:$A$8,Products!$C$2:$C$8)),"")</f>
        <v>1096</v>
      </c>
      <c r="O922" s="2">
        <v>1187</v>
      </c>
    </row>
    <row r="923" spans="1:15" x14ac:dyDescent="0.3">
      <c r="A923" t="s">
        <v>1069</v>
      </c>
      <c r="B923" t="s">
        <v>21</v>
      </c>
      <c r="C923" t="str">
        <f>_xlfn.XLOOKUP(Sales_Pipeline[[#This Row],[Sales_Agent]],Sales_Teams[Sales_Agent],Sales_Teams[Manager])</f>
        <v>Cara Losch</v>
      </c>
      <c r="D923" t="str">
        <f>_xlfn.XLOOKUP(Sales_Pipeline[[#This Row],[Manager]],Sales_Teams[Manager],Sales_Teams[Regional_Office])</f>
        <v>East</v>
      </c>
      <c r="E923" t="s">
        <v>63</v>
      </c>
      <c r="G923" t="str">
        <f>IFERROR(_xlfn.XLOOKUP(Sales_Pipeline[[#This Row],[Account]],Accounts!$A$2:$A$86,Accounts!$F$2:$F$86),"")</f>
        <v/>
      </c>
      <c r="H923" t="s">
        <v>77</v>
      </c>
      <c r="I923" s="3">
        <v>42782</v>
      </c>
      <c r="K923" s="8" t="str">
        <f>IF(Sales_Pipeline[[#This Row],[Close_Date]]="","",TEXT(Sales_Pipeline[[#This Row],[Close_Date]],"ddd"))</f>
        <v/>
      </c>
      <c r="L923" s="8" t="str">
        <f>IF(Sales_Pipeline[[#This Row],[Close_Date]]="","",TEXT(Sales_Pipeline[[#This Row],[Close_Date]],"mmm"))</f>
        <v/>
      </c>
      <c r="M923" s="8" t="str">
        <f>IF(Sales_Pipeline[[#This Row],[Close_Date]]="","","Q"&amp;ROUNDUP(MONTH(Sales_Pipeline[[#This Row],[Close_Date]])/3,0))</f>
        <v/>
      </c>
      <c r="N923" s="2" t="str" cm="1">
        <f t="array" ref="N923">IFERROR(_xlfn.IFS(Sales_Pipeline[[#This Row],[Deal_Stage]]="Won",_xlfn.XLOOKUP(Sales_Pipeline[[#This Row],[Product]],Products!$A$2:$A$8,Products!$C$2:$C$8),Sales_Pipeline[[#This Row],[Deal_Stage]]="Lost",_xlfn.XLOOKUP(Sales_Pipeline[[#This Row],[Product]],Products!$A$2:$A$8,Products!$C$2:$C$8)),"")</f>
        <v/>
      </c>
      <c r="O923" s="2">
        <v>0</v>
      </c>
    </row>
    <row r="924" spans="1:15" x14ac:dyDescent="0.3">
      <c r="A924" t="s">
        <v>1070</v>
      </c>
      <c r="B924" t="s">
        <v>17</v>
      </c>
      <c r="C924" t="str">
        <f>_xlfn.XLOOKUP(Sales_Pipeline[[#This Row],[Sales_Agent]],Sales_Teams[Sales_Agent],Sales_Teams[Manager])</f>
        <v>Cara Losch</v>
      </c>
      <c r="D924" t="str">
        <f>_xlfn.XLOOKUP(Sales_Pipeline[[#This Row],[Manager]],Sales_Teams[Manager],Sales_Teams[Regional_Office])</f>
        <v>East</v>
      </c>
      <c r="E924" t="s">
        <v>84</v>
      </c>
      <c r="F924" t="s">
        <v>256</v>
      </c>
      <c r="G924" t="str">
        <f>IFERROR(_xlfn.XLOOKUP(Sales_Pipeline[[#This Row],[Account]],Accounts!$A$2:$A$86,Accounts!$F$2:$F$86),"")</f>
        <v>United States</v>
      </c>
      <c r="H924" t="s">
        <v>57</v>
      </c>
      <c r="I924" s="3">
        <v>42782</v>
      </c>
      <c r="J924" s="3">
        <v>42908</v>
      </c>
      <c r="K924" s="8" t="str">
        <f>IF(Sales_Pipeline[[#This Row],[Close_Date]]="","",TEXT(Sales_Pipeline[[#This Row],[Close_Date]],"ddd"))</f>
        <v>Thu</v>
      </c>
      <c r="L924" s="8" t="str">
        <f>IF(Sales_Pipeline[[#This Row],[Close_Date]]="","",TEXT(Sales_Pipeline[[#This Row],[Close_Date]],"mmm"))</f>
        <v>Jun</v>
      </c>
      <c r="M924" s="8" t="str">
        <f>IF(Sales_Pipeline[[#This Row],[Close_Date]]="","","Q"&amp;ROUNDUP(MONTH(Sales_Pipeline[[#This Row],[Close_Date]])/3,0))</f>
        <v>Q2</v>
      </c>
      <c r="N924" s="2" cm="1">
        <f t="array" ref="N924">IFERROR(_xlfn.IFS(Sales_Pipeline[[#This Row],[Deal_Stage]]="Won",_xlfn.XLOOKUP(Sales_Pipeline[[#This Row],[Product]],Products!$A$2:$A$8,Products!$C$2:$C$8),Sales_Pipeline[[#This Row],[Deal_Stage]]="Lost",_xlfn.XLOOKUP(Sales_Pipeline[[#This Row],[Product]],Products!$A$2:$A$8,Products!$C$2:$C$8)),"")</f>
        <v>5482</v>
      </c>
      <c r="O924" s="2">
        <v>5855</v>
      </c>
    </row>
    <row r="925" spans="1:15" x14ac:dyDescent="0.3">
      <c r="A925" t="s">
        <v>1071</v>
      </c>
      <c r="B925" t="s">
        <v>44</v>
      </c>
      <c r="C925" t="str">
        <f>_xlfn.XLOOKUP(Sales_Pipeline[[#This Row],[Sales_Agent]],Sales_Teams[Sales_Agent],Sales_Teams[Manager])</f>
        <v>Summer Sewald</v>
      </c>
      <c r="D925" t="str">
        <f>_xlfn.XLOOKUP(Sales_Pipeline[[#This Row],[Manager]],Sales_Teams[Manager],Sales_Teams[Regional_Office])</f>
        <v>West</v>
      </c>
      <c r="E925" t="s">
        <v>63</v>
      </c>
      <c r="G925" t="str">
        <f>IFERROR(_xlfn.XLOOKUP(Sales_Pipeline[[#This Row],[Account]],Accounts!$A$2:$A$86,Accounts!$F$2:$F$86),"")</f>
        <v/>
      </c>
      <c r="H925" t="s">
        <v>77</v>
      </c>
      <c r="I925" s="3">
        <v>42782</v>
      </c>
      <c r="K925" s="8" t="str">
        <f>IF(Sales_Pipeline[[#This Row],[Close_Date]]="","",TEXT(Sales_Pipeline[[#This Row],[Close_Date]],"ddd"))</f>
        <v/>
      </c>
      <c r="L925" s="8" t="str">
        <f>IF(Sales_Pipeline[[#This Row],[Close_Date]]="","",TEXT(Sales_Pipeline[[#This Row],[Close_Date]],"mmm"))</f>
        <v/>
      </c>
      <c r="M925" s="8" t="str">
        <f>IF(Sales_Pipeline[[#This Row],[Close_Date]]="","","Q"&amp;ROUNDUP(MONTH(Sales_Pipeline[[#This Row],[Close_Date]])/3,0))</f>
        <v/>
      </c>
      <c r="N925" s="2" t="str" cm="1">
        <f t="array" ref="N925">IFERROR(_xlfn.IFS(Sales_Pipeline[[#This Row],[Deal_Stage]]="Won",_xlfn.XLOOKUP(Sales_Pipeline[[#This Row],[Product]],Products!$A$2:$A$8,Products!$C$2:$C$8),Sales_Pipeline[[#This Row],[Deal_Stage]]="Lost",_xlfn.XLOOKUP(Sales_Pipeline[[#This Row],[Product]],Products!$A$2:$A$8,Products!$C$2:$C$8)),"")</f>
        <v/>
      </c>
      <c r="O925" s="2">
        <v>0</v>
      </c>
    </row>
    <row r="926" spans="1:15" x14ac:dyDescent="0.3">
      <c r="A926" t="s">
        <v>1072</v>
      </c>
      <c r="B926" t="s">
        <v>15</v>
      </c>
      <c r="C926" t="str">
        <f>_xlfn.XLOOKUP(Sales_Pipeline[[#This Row],[Sales_Agent]],Sales_Teams[Sales_Agent],Sales_Teams[Manager])</f>
        <v>Melvin Marxen</v>
      </c>
      <c r="D926" t="str">
        <f>_xlfn.XLOOKUP(Sales_Pipeline[[#This Row],[Manager]],Sales_Teams[Manager],Sales_Teams[Regional_Office])</f>
        <v>Central</v>
      </c>
      <c r="E926" t="s">
        <v>8953</v>
      </c>
      <c r="F926" t="s">
        <v>56</v>
      </c>
      <c r="G926" t="str">
        <f>IFERROR(_xlfn.XLOOKUP(Sales_Pipeline[[#This Row],[Account]],Accounts!$A$2:$A$86,Accounts!$F$2:$F$86),"")</f>
        <v>United States</v>
      </c>
      <c r="H926" t="s">
        <v>57</v>
      </c>
      <c r="I926" s="3">
        <v>42783</v>
      </c>
      <c r="J926" s="3">
        <v>42865</v>
      </c>
      <c r="K926" s="8" t="str">
        <f>IF(Sales_Pipeline[[#This Row],[Close_Date]]="","",TEXT(Sales_Pipeline[[#This Row],[Close_Date]],"ddd"))</f>
        <v>Wed</v>
      </c>
      <c r="L926" s="8" t="str">
        <f>IF(Sales_Pipeline[[#This Row],[Close_Date]]="","",TEXT(Sales_Pipeline[[#This Row],[Close_Date]],"mmm"))</f>
        <v>May</v>
      </c>
      <c r="M926" s="8" t="str">
        <f>IF(Sales_Pipeline[[#This Row],[Close_Date]]="","","Q"&amp;ROUNDUP(MONTH(Sales_Pipeline[[#This Row],[Close_Date]])/3,0))</f>
        <v>Q2</v>
      </c>
      <c r="N926" s="2" cm="1">
        <f t="array" ref="N926">IFERROR(_xlfn.IFS(Sales_Pipeline[[#This Row],[Deal_Stage]]="Won",_xlfn.XLOOKUP(Sales_Pipeline[[#This Row],[Product]],Products!$A$2:$A$8,Products!$C$2:$C$8),Sales_Pipeline[[#This Row],[Deal_Stage]]="Lost",_xlfn.XLOOKUP(Sales_Pipeline[[#This Row],[Product]],Products!$A$2:$A$8,Products!$C$2:$C$8)),"")</f>
        <v>4821</v>
      </c>
      <c r="O926" s="2">
        <v>5068</v>
      </c>
    </row>
    <row r="927" spans="1:15" x14ac:dyDescent="0.3">
      <c r="A927" t="s">
        <v>1073</v>
      </c>
      <c r="B927" t="s">
        <v>28</v>
      </c>
      <c r="C927" t="str">
        <f>_xlfn.XLOOKUP(Sales_Pipeline[[#This Row],[Sales_Agent]],Sales_Teams[Sales_Agent],Sales_Teams[Manager])</f>
        <v>Rocco Neubert</v>
      </c>
      <c r="D927" t="str">
        <f>_xlfn.XLOOKUP(Sales_Pipeline[[#This Row],[Manager]],Sales_Teams[Manager],Sales_Teams[Regional_Office])</f>
        <v>East</v>
      </c>
      <c r="E927" t="s">
        <v>55</v>
      </c>
      <c r="F927" t="s">
        <v>253</v>
      </c>
      <c r="G927" t="str">
        <f>IFERROR(_xlfn.XLOOKUP(Sales_Pipeline[[#This Row],[Account]],Accounts!$A$2:$A$86,Accounts!$F$2:$F$86),"")</f>
        <v>United States</v>
      </c>
      <c r="H927" t="s">
        <v>82</v>
      </c>
      <c r="I927" s="3">
        <v>42783</v>
      </c>
      <c r="J927" s="3">
        <v>42899</v>
      </c>
      <c r="K927" s="8" t="str">
        <f>IF(Sales_Pipeline[[#This Row],[Close_Date]]="","",TEXT(Sales_Pipeline[[#This Row],[Close_Date]],"ddd"))</f>
        <v>Tue</v>
      </c>
      <c r="L927" s="8" t="str">
        <f>IF(Sales_Pipeline[[#This Row],[Close_Date]]="","",TEXT(Sales_Pipeline[[#This Row],[Close_Date]],"mmm"))</f>
        <v>Jun</v>
      </c>
      <c r="M927" s="8" t="str">
        <f>IF(Sales_Pipeline[[#This Row],[Close_Date]]="","","Q"&amp;ROUNDUP(MONTH(Sales_Pipeline[[#This Row],[Close_Date]])/3,0))</f>
        <v>Q2</v>
      </c>
      <c r="N927" s="2" cm="1">
        <f t="array" ref="N927">IFERROR(_xlfn.IFS(Sales_Pipeline[[#This Row],[Deal_Stage]]="Won",_xlfn.XLOOKUP(Sales_Pipeline[[#This Row],[Product]],Products!$A$2:$A$8,Products!$C$2:$C$8),Sales_Pipeline[[#This Row],[Deal_Stage]]="Lost",_xlfn.XLOOKUP(Sales_Pipeline[[#This Row],[Product]],Products!$A$2:$A$8,Products!$C$2:$C$8)),"")</f>
        <v>1096</v>
      </c>
      <c r="O927" s="2">
        <v>0</v>
      </c>
    </row>
    <row r="928" spans="1:15" x14ac:dyDescent="0.3">
      <c r="A928" t="s">
        <v>1074</v>
      </c>
      <c r="B928" t="s">
        <v>38</v>
      </c>
      <c r="C928" t="str">
        <f>_xlfn.XLOOKUP(Sales_Pipeline[[#This Row],[Sales_Agent]],Sales_Teams[Sales_Agent],Sales_Teams[Manager])</f>
        <v>Celia Rouche</v>
      </c>
      <c r="D928" t="str">
        <f>_xlfn.XLOOKUP(Sales_Pipeline[[#This Row],[Manager]],Sales_Teams[Manager],Sales_Teams[Regional_Office])</f>
        <v>West</v>
      </c>
      <c r="E928" t="s">
        <v>61</v>
      </c>
      <c r="F928" t="s">
        <v>220</v>
      </c>
      <c r="G928" t="str">
        <f>IFERROR(_xlfn.XLOOKUP(Sales_Pipeline[[#This Row],[Account]],Accounts!$A$2:$A$86,Accounts!$F$2:$F$86),"")</f>
        <v>United States</v>
      </c>
      <c r="H928" t="s">
        <v>77</v>
      </c>
      <c r="I928" s="3">
        <v>42783</v>
      </c>
      <c r="K928" s="8" t="str">
        <f>IF(Sales_Pipeline[[#This Row],[Close_Date]]="","",TEXT(Sales_Pipeline[[#This Row],[Close_Date]],"ddd"))</f>
        <v/>
      </c>
      <c r="L928" s="8" t="str">
        <f>IF(Sales_Pipeline[[#This Row],[Close_Date]]="","",TEXT(Sales_Pipeline[[#This Row],[Close_Date]],"mmm"))</f>
        <v/>
      </c>
      <c r="M928" s="8" t="str">
        <f>IF(Sales_Pipeline[[#This Row],[Close_Date]]="","","Q"&amp;ROUNDUP(MONTH(Sales_Pipeline[[#This Row],[Close_Date]])/3,0))</f>
        <v/>
      </c>
      <c r="N928" s="2" t="str" cm="1">
        <f t="array" ref="N928">IFERROR(_xlfn.IFS(Sales_Pipeline[[#This Row],[Deal_Stage]]="Won",_xlfn.XLOOKUP(Sales_Pipeline[[#This Row],[Product]],Products!$A$2:$A$8,Products!$C$2:$C$8),Sales_Pipeline[[#This Row],[Deal_Stage]]="Lost",_xlfn.XLOOKUP(Sales_Pipeline[[#This Row],[Product]],Products!$A$2:$A$8,Products!$C$2:$C$8)),"")</f>
        <v/>
      </c>
      <c r="O928" s="2">
        <v>0</v>
      </c>
    </row>
    <row r="929" spans="1:15" x14ac:dyDescent="0.3">
      <c r="A929" t="s">
        <v>1075</v>
      </c>
      <c r="B929" t="s">
        <v>40</v>
      </c>
      <c r="C929" t="str">
        <f>_xlfn.XLOOKUP(Sales_Pipeline[[#This Row],[Sales_Agent]],Sales_Teams[Sales_Agent],Sales_Teams[Manager])</f>
        <v>Summer Sewald</v>
      </c>
      <c r="D929" t="str">
        <f>_xlfn.XLOOKUP(Sales_Pipeline[[#This Row],[Manager]],Sales_Teams[Manager],Sales_Teams[Regional_Office])</f>
        <v>West</v>
      </c>
      <c r="E929" t="s">
        <v>84</v>
      </c>
      <c r="F929" t="s">
        <v>70</v>
      </c>
      <c r="G929" t="str">
        <f>IFERROR(_xlfn.XLOOKUP(Sales_Pipeline[[#This Row],[Account]],Accounts!$A$2:$A$86,Accounts!$F$2:$F$86),"")</f>
        <v>United States</v>
      </c>
      <c r="H929" t="s">
        <v>57</v>
      </c>
      <c r="I929" s="3">
        <v>42783</v>
      </c>
      <c r="J929" s="3">
        <v>42905</v>
      </c>
      <c r="K929" s="8" t="str">
        <f>IF(Sales_Pipeline[[#This Row],[Close_Date]]="","",TEXT(Sales_Pipeline[[#This Row],[Close_Date]],"ddd"))</f>
        <v>Mon</v>
      </c>
      <c r="L929" s="8" t="str">
        <f>IF(Sales_Pipeline[[#This Row],[Close_Date]]="","",TEXT(Sales_Pipeline[[#This Row],[Close_Date]],"mmm"))</f>
        <v>Jun</v>
      </c>
      <c r="M929" s="8" t="str">
        <f>IF(Sales_Pipeline[[#This Row],[Close_Date]]="","","Q"&amp;ROUNDUP(MONTH(Sales_Pipeline[[#This Row],[Close_Date]])/3,0))</f>
        <v>Q2</v>
      </c>
      <c r="N929" s="2" cm="1">
        <f t="array" ref="N929">IFERROR(_xlfn.IFS(Sales_Pipeline[[#This Row],[Deal_Stage]]="Won",_xlfn.XLOOKUP(Sales_Pipeline[[#This Row],[Product]],Products!$A$2:$A$8,Products!$C$2:$C$8),Sales_Pipeline[[#This Row],[Deal_Stage]]="Lost",_xlfn.XLOOKUP(Sales_Pipeline[[#This Row],[Product]],Products!$A$2:$A$8,Products!$C$2:$C$8)),"")</f>
        <v>5482</v>
      </c>
      <c r="O929" s="2">
        <v>4066</v>
      </c>
    </row>
    <row r="930" spans="1:15" x14ac:dyDescent="0.3">
      <c r="A930" t="s">
        <v>1076</v>
      </c>
      <c r="B930" t="s">
        <v>10</v>
      </c>
      <c r="C930" t="str">
        <f>_xlfn.XLOOKUP(Sales_Pipeline[[#This Row],[Sales_Agent]],Sales_Teams[Sales_Agent],Sales_Teams[Manager])</f>
        <v>Melvin Marxen</v>
      </c>
      <c r="D930" t="str">
        <f>_xlfn.XLOOKUP(Sales_Pipeline[[#This Row],[Manager]],Sales_Teams[Manager],Sales_Teams[Regional_Office])</f>
        <v>Central</v>
      </c>
      <c r="E930" t="s">
        <v>8953</v>
      </c>
      <c r="F930" t="s">
        <v>59</v>
      </c>
      <c r="G930" t="str">
        <f>IFERROR(_xlfn.XLOOKUP(Sales_Pipeline[[#This Row],[Account]],Accounts!$A$2:$A$86,Accounts!$F$2:$F$86),"")</f>
        <v>United States</v>
      </c>
      <c r="H930" t="s">
        <v>57</v>
      </c>
      <c r="I930" s="3">
        <v>42783</v>
      </c>
      <c r="J930" s="3">
        <v>42893</v>
      </c>
      <c r="K930" s="8" t="str">
        <f>IF(Sales_Pipeline[[#This Row],[Close_Date]]="","",TEXT(Sales_Pipeline[[#This Row],[Close_Date]],"ddd"))</f>
        <v>Wed</v>
      </c>
      <c r="L930" s="8" t="str">
        <f>IF(Sales_Pipeline[[#This Row],[Close_Date]]="","",TEXT(Sales_Pipeline[[#This Row],[Close_Date]],"mmm"))</f>
        <v>Jun</v>
      </c>
      <c r="M930" s="8" t="str">
        <f>IF(Sales_Pipeline[[#This Row],[Close_Date]]="","","Q"&amp;ROUNDUP(MONTH(Sales_Pipeline[[#This Row],[Close_Date]])/3,0))</f>
        <v>Q2</v>
      </c>
      <c r="N930" s="2" cm="1">
        <f t="array" ref="N930">IFERROR(_xlfn.IFS(Sales_Pipeline[[#This Row],[Deal_Stage]]="Won",_xlfn.XLOOKUP(Sales_Pipeline[[#This Row],[Product]],Products!$A$2:$A$8,Products!$C$2:$C$8),Sales_Pipeline[[#This Row],[Deal_Stage]]="Lost",_xlfn.XLOOKUP(Sales_Pipeline[[#This Row],[Product]],Products!$A$2:$A$8,Products!$C$2:$C$8)),"")</f>
        <v>4821</v>
      </c>
      <c r="O930" s="2">
        <v>4494</v>
      </c>
    </row>
    <row r="931" spans="1:15" x14ac:dyDescent="0.3">
      <c r="A931" t="s">
        <v>1077</v>
      </c>
      <c r="B931" t="s">
        <v>43</v>
      </c>
      <c r="C931" t="str">
        <f>_xlfn.XLOOKUP(Sales_Pipeline[[#This Row],[Sales_Agent]],Sales_Teams[Sales_Agent],Sales_Teams[Manager])</f>
        <v>Summer Sewald</v>
      </c>
      <c r="D931" t="str">
        <f>_xlfn.XLOOKUP(Sales_Pipeline[[#This Row],[Manager]],Sales_Teams[Manager],Sales_Teams[Regional_Office])</f>
        <v>West</v>
      </c>
      <c r="E931" t="s">
        <v>63</v>
      </c>
      <c r="F931" t="s">
        <v>89</v>
      </c>
      <c r="G931" t="str">
        <f>IFERROR(_xlfn.XLOOKUP(Sales_Pipeline[[#This Row],[Account]],Accounts!$A$2:$A$86,Accounts!$F$2:$F$86),"")</f>
        <v>United States</v>
      </c>
      <c r="H931" t="s">
        <v>82</v>
      </c>
      <c r="I931" s="3">
        <v>42783</v>
      </c>
      <c r="J931" s="3">
        <v>42859</v>
      </c>
      <c r="K931" s="8" t="str">
        <f>IF(Sales_Pipeline[[#This Row],[Close_Date]]="","",TEXT(Sales_Pipeline[[#This Row],[Close_Date]],"ddd"))</f>
        <v>Thu</v>
      </c>
      <c r="L931" s="8" t="str">
        <f>IF(Sales_Pipeline[[#This Row],[Close_Date]]="","",TEXT(Sales_Pipeline[[#This Row],[Close_Date]],"mmm"))</f>
        <v>May</v>
      </c>
      <c r="M931" s="8" t="str">
        <f>IF(Sales_Pipeline[[#This Row],[Close_Date]]="","","Q"&amp;ROUNDUP(MONTH(Sales_Pipeline[[#This Row],[Close_Date]])/3,0))</f>
        <v>Q2</v>
      </c>
      <c r="N931" s="2" cm="1">
        <f t="array" ref="N931">IFERROR(_xlfn.IFS(Sales_Pipeline[[#This Row],[Deal_Stage]]="Won",_xlfn.XLOOKUP(Sales_Pipeline[[#This Row],[Product]],Products!$A$2:$A$8,Products!$C$2:$C$8),Sales_Pipeline[[#This Row],[Deal_Stage]]="Lost",_xlfn.XLOOKUP(Sales_Pipeline[[#This Row],[Product]],Products!$A$2:$A$8,Products!$C$2:$C$8)),"")</f>
        <v>550</v>
      </c>
      <c r="O931" s="2">
        <v>0</v>
      </c>
    </row>
    <row r="932" spans="1:15" x14ac:dyDescent="0.3">
      <c r="A932" t="s">
        <v>1078</v>
      </c>
      <c r="B932" t="s">
        <v>43</v>
      </c>
      <c r="C932" t="str">
        <f>_xlfn.XLOOKUP(Sales_Pipeline[[#This Row],[Sales_Agent]],Sales_Teams[Sales_Agent],Sales_Teams[Manager])</f>
        <v>Summer Sewald</v>
      </c>
      <c r="D932" t="str">
        <f>_xlfn.XLOOKUP(Sales_Pipeline[[#This Row],[Manager]],Sales_Teams[Manager],Sales_Teams[Regional_Office])</f>
        <v>West</v>
      </c>
      <c r="E932" t="s">
        <v>8953</v>
      </c>
      <c r="F932" t="s">
        <v>175</v>
      </c>
      <c r="G932" t="str">
        <f>IFERROR(_xlfn.XLOOKUP(Sales_Pipeline[[#This Row],[Account]],Accounts!$A$2:$A$86,Accounts!$F$2:$F$86),"")</f>
        <v>Brazil</v>
      </c>
      <c r="H932" t="s">
        <v>82</v>
      </c>
      <c r="I932" s="3">
        <v>42783</v>
      </c>
      <c r="J932" s="3">
        <v>42883</v>
      </c>
      <c r="K932" s="8" t="str">
        <f>IF(Sales_Pipeline[[#This Row],[Close_Date]]="","",TEXT(Sales_Pipeline[[#This Row],[Close_Date]],"ddd"))</f>
        <v>Sun</v>
      </c>
      <c r="L932" s="8" t="str">
        <f>IF(Sales_Pipeline[[#This Row],[Close_Date]]="","",TEXT(Sales_Pipeline[[#This Row],[Close_Date]],"mmm"))</f>
        <v>May</v>
      </c>
      <c r="M932" s="8" t="str">
        <f>IF(Sales_Pipeline[[#This Row],[Close_Date]]="","","Q"&amp;ROUNDUP(MONTH(Sales_Pipeline[[#This Row],[Close_Date]])/3,0))</f>
        <v>Q2</v>
      </c>
      <c r="N932" s="2" cm="1">
        <f t="array" ref="N932">IFERROR(_xlfn.IFS(Sales_Pipeline[[#This Row],[Deal_Stage]]="Won",_xlfn.XLOOKUP(Sales_Pipeline[[#This Row],[Product]],Products!$A$2:$A$8,Products!$C$2:$C$8),Sales_Pipeline[[#This Row],[Deal_Stage]]="Lost",_xlfn.XLOOKUP(Sales_Pipeline[[#This Row],[Product]],Products!$A$2:$A$8,Products!$C$2:$C$8)),"")</f>
        <v>4821</v>
      </c>
      <c r="O932" s="2">
        <v>0</v>
      </c>
    </row>
    <row r="933" spans="1:15" x14ac:dyDescent="0.3">
      <c r="A933" t="s">
        <v>1079</v>
      </c>
      <c r="B933" t="s">
        <v>43</v>
      </c>
      <c r="C933" t="str">
        <f>_xlfn.XLOOKUP(Sales_Pipeline[[#This Row],[Sales_Agent]],Sales_Teams[Sales_Agent],Sales_Teams[Manager])</f>
        <v>Summer Sewald</v>
      </c>
      <c r="D933" t="str">
        <f>_xlfn.XLOOKUP(Sales_Pipeline[[#This Row],[Manager]],Sales_Teams[Manager],Sales_Teams[Regional_Office])</f>
        <v>West</v>
      </c>
      <c r="E933" t="s">
        <v>63</v>
      </c>
      <c r="F933" t="s">
        <v>145</v>
      </c>
      <c r="G933" t="str">
        <f>IFERROR(_xlfn.XLOOKUP(Sales_Pipeline[[#This Row],[Account]],Accounts!$A$2:$A$86,Accounts!$F$2:$F$86),"")</f>
        <v>United States</v>
      </c>
      <c r="H933" t="s">
        <v>57</v>
      </c>
      <c r="I933" s="3">
        <v>42783</v>
      </c>
      <c r="J933" s="3">
        <v>42864</v>
      </c>
      <c r="K933" s="8" t="str">
        <f>IF(Sales_Pipeline[[#This Row],[Close_Date]]="","",TEXT(Sales_Pipeline[[#This Row],[Close_Date]],"ddd"))</f>
        <v>Tue</v>
      </c>
      <c r="L933" s="8" t="str">
        <f>IF(Sales_Pipeline[[#This Row],[Close_Date]]="","",TEXT(Sales_Pipeline[[#This Row],[Close_Date]],"mmm"))</f>
        <v>May</v>
      </c>
      <c r="M933" s="8" t="str">
        <f>IF(Sales_Pipeline[[#This Row],[Close_Date]]="","","Q"&amp;ROUNDUP(MONTH(Sales_Pipeline[[#This Row],[Close_Date]])/3,0))</f>
        <v>Q2</v>
      </c>
      <c r="N933" s="2" cm="1">
        <f t="array" ref="N933">IFERROR(_xlfn.IFS(Sales_Pipeline[[#This Row],[Deal_Stage]]="Won",_xlfn.XLOOKUP(Sales_Pipeline[[#This Row],[Product]],Products!$A$2:$A$8,Products!$C$2:$C$8),Sales_Pipeline[[#This Row],[Deal_Stage]]="Lost",_xlfn.XLOOKUP(Sales_Pipeline[[#This Row],[Product]],Products!$A$2:$A$8,Products!$C$2:$C$8)),"")</f>
        <v>550</v>
      </c>
      <c r="O933" s="2">
        <v>540</v>
      </c>
    </row>
    <row r="934" spans="1:15" x14ac:dyDescent="0.3">
      <c r="A934" t="s">
        <v>1080</v>
      </c>
      <c r="B934" t="s">
        <v>14</v>
      </c>
      <c r="C934" t="str">
        <f>_xlfn.XLOOKUP(Sales_Pipeline[[#This Row],[Sales_Agent]],Sales_Teams[Sales_Agent],Sales_Teams[Manager])</f>
        <v>Melvin Marxen</v>
      </c>
      <c r="D934" t="str">
        <f>_xlfn.XLOOKUP(Sales_Pipeline[[#This Row],[Manager]],Sales_Teams[Manager],Sales_Teams[Regional_Office])</f>
        <v>Central</v>
      </c>
      <c r="E934" t="s">
        <v>76</v>
      </c>
      <c r="F934" t="s">
        <v>141</v>
      </c>
      <c r="G934" t="str">
        <f>IFERROR(_xlfn.XLOOKUP(Sales_Pipeline[[#This Row],[Account]],Accounts!$A$2:$A$86,Accounts!$F$2:$F$86),"")</f>
        <v>United States</v>
      </c>
      <c r="H934" t="s">
        <v>82</v>
      </c>
      <c r="I934" s="3">
        <v>42783</v>
      </c>
      <c r="J934" s="3">
        <v>42869</v>
      </c>
      <c r="K934" s="8" t="str">
        <f>IF(Sales_Pipeline[[#This Row],[Close_Date]]="","",TEXT(Sales_Pipeline[[#This Row],[Close_Date]],"ddd"))</f>
        <v>Sun</v>
      </c>
      <c r="L934" s="8" t="str">
        <f>IF(Sales_Pipeline[[#This Row],[Close_Date]]="","",TEXT(Sales_Pipeline[[#This Row],[Close_Date]],"mmm"))</f>
        <v>May</v>
      </c>
      <c r="M934" s="8" t="str">
        <f>IF(Sales_Pipeline[[#This Row],[Close_Date]]="","","Q"&amp;ROUNDUP(MONTH(Sales_Pipeline[[#This Row],[Close_Date]])/3,0))</f>
        <v>Q2</v>
      </c>
      <c r="N934" s="2" cm="1">
        <f t="array" ref="N934">IFERROR(_xlfn.IFS(Sales_Pipeline[[#This Row],[Deal_Stage]]="Won",_xlfn.XLOOKUP(Sales_Pipeline[[#This Row],[Product]],Products!$A$2:$A$8,Products!$C$2:$C$8),Sales_Pipeline[[#This Row],[Deal_Stage]]="Lost",_xlfn.XLOOKUP(Sales_Pipeline[[#This Row],[Product]],Products!$A$2:$A$8,Products!$C$2:$C$8)),"")</f>
        <v>3393</v>
      </c>
      <c r="O934" s="2">
        <v>0</v>
      </c>
    </row>
    <row r="935" spans="1:15" x14ac:dyDescent="0.3">
      <c r="A935" t="s">
        <v>1081</v>
      </c>
      <c r="B935" t="s">
        <v>7</v>
      </c>
      <c r="C935" t="str">
        <f>_xlfn.XLOOKUP(Sales_Pipeline[[#This Row],[Sales_Agent]],Sales_Teams[Sales_Agent],Sales_Teams[Manager])</f>
        <v>Dustin Brinkmann</v>
      </c>
      <c r="D935" t="str">
        <f>_xlfn.XLOOKUP(Sales_Pipeline[[#This Row],[Manager]],Sales_Teams[Manager],Sales_Teams[Regional_Office])</f>
        <v>Central</v>
      </c>
      <c r="E935" t="s">
        <v>61</v>
      </c>
      <c r="F935" t="s">
        <v>223</v>
      </c>
      <c r="G935" t="str">
        <f>IFERROR(_xlfn.XLOOKUP(Sales_Pipeline[[#This Row],[Account]],Accounts!$A$2:$A$86,Accounts!$F$2:$F$86),"")</f>
        <v>United States</v>
      </c>
      <c r="H935" t="s">
        <v>57</v>
      </c>
      <c r="I935" s="3">
        <v>42783</v>
      </c>
      <c r="J935" s="3">
        <v>42874</v>
      </c>
      <c r="K935" s="8" t="str">
        <f>IF(Sales_Pipeline[[#This Row],[Close_Date]]="","",TEXT(Sales_Pipeline[[#This Row],[Close_Date]],"ddd"))</f>
        <v>Fri</v>
      </c>
      <c r="L935" s="8" t="str">
        <f>IF(Sales_Pipeline[[#This Row],[Close_Date]]="","",TEXT(Sales_Pipeline[[#This Row],[Close_Date]],"mmm"))</f>
        <v>May</v>
      </c>
      <c r="M935" s="8" t="str">
        <f>IF(Sales_Pipeline[[#This Row],[Close_Date]]="","","Q"&amp;ROUNDUP(MONTH(Sales_Pipeline[[#This Row],[Close_Date]])/3,0))</f>
        <v>Q2</v>
      </c>
      <c r="N935" s="2" cm="1">
        <f t="array" ref="N935">IFERROR(_xlfn.IFS(Sales_Pipeline[[#This Row],[Deal_Stage]]="Won",_xlfn.XLOOKUP(Sales_Pipeline[[#This Row],[Product]],Products!$A$2:$A$8,Products!$C$2:$C$8),Sales_Pipeline[[#This Row],[Deal_Stage]]="Lost",_xlfn.XLOOKUP(Sales_Pipeline[[#This Row],[Product]],Products!$A$2:$A$8,Products!$C$2:$C$8)),"")</f>
        <v>55</v>
      </c>
      <c r="O935" s="2">
        <v>54</v>
      </c>
    </row>
    <row r="936" spans="1:15" x14ac:dyDescent="0.3">
      <c r="A936" t="s">
        <v>1082</v>
      </c>
      <c r="B936" t="s">
        <v>32</v>
      </c>
      <c r="C936" t="str">
        <f>_xlfn.XLOOKUP(Sales_Pipeline[[#This Row],[Sales_Agent]],Sales_Teams[Sales_Agent],Sales_Teams[Manager])</f>
        <v>Celia Rouche</v>
      </c>
      <c r="D936" t="str">
        <f>_xlfn.XLOOKUP(Sales_Pipeline[[#This Row],[Manager]],Sales_Teams[Manager],Sales_Teams[Regional_Office])</f>
        <v>West</v>
      </c>
      <c r="E936" t="s">
        <v>76</v>
      </c>
      <c r="G936" t="str">
        <f>IFERROR(_xlfn.XLOOKUP(Sales_Pipeline[[#This Row],[Account]],Accounts!$A$2:$A$86,Accounts!$F$2:$F$86),"")</f>
        <v/>
      </c>
      <c r="H936" t="s">
        <v>77</v>
      </c>
      <c r="I936" s="3">
        <v>42783</v>
      </c>
      <c r="K936" s="8" t="str">
        <f>IF(Sales_Pipeline[[#This Row],[Close_Date]]="","",TEXT(Sales_Pipeline[[#This Row],[Close_Date]],"ddd"))</f>
        <v/>
      </c>
      <c r="L936" s="8" t="str">
        <f>IF(Sales_Pipeline[[#This Row],[Close_Date]]="","",TEXT(Sales_Pipeline[[#This Row],[Close_Date]],"mmm"))</f>
        <v/>
      </c>
      <c r="M936" s="8" t="str">
        <f>IF(Sales_Pipeline[[#This Row],[Close_Date]]="","","Q"&amp;ROUNDUP(MONTH(Sales_Pipeline[[#This Row],[Close_Date]])/3,0))</f>
        <v/>
      </c>
      <c r="N936" s="2" t="str" cm="1">
        <f t="array" ref="N936">IFERROR(_xlfn.IFS(Sales_Pipeline[[#This Row],[Deal_Stage]]="Won",_xlfn.XLOOKUP(Sales_Pipeline[[#This Row],[Product]],Products!$A$2:$A$8,Products!$C$2:$C$8),Sales_Pipeline[[#This Row],[Deal_Stage]]="Lost",_xlfn.XLOOKUP(Sales_Pipeline[[#This Row],[Product]],Products!$A$2:$A$8,Products!$C$2:$C$8)),"")</f>
        <v/>
      </c>
      <c r="O936" s="2">
        <v>0</v>
      </c>
    </row>
    <row r="937" spans="1:15" x14ac:dyDescent="0.3">
      <c r="A937" t="s">
        <v>1083</v>
      </c>
      <c r="B937" t="s">
        <v>44</v>
      </c>
      <c r="C937" t="str">
        <f>_xlfn.XLOOKUP(Sales_Pipeline[[#This Row],[Sales_Agent]],Sales_Teams[Sales_Agent],Sales_Teams[Manager])</f>
        <v>Summer Sewald</v>
      </c>
      <c r="D937" t="str">
        <f>_xlfn.XLOOKUP(Sales_Pipeline[[#This Row],[Manager]],Sales_Teams[Manager],Sales_Teams[Regional_Office])</f>
        <v>West</v>
      </c>
      <c r="E937" t="s">
        <v>8953</v>
      </c>
      <c r="F937" t="s">
        <v>201</v>
      </c>
      <c r="G937" t="str">
        <f>IFERROR(_xlfn.XLOOKUP(Sales_Pipeline[[#This Row],[Account]],Accounts!$A$2:$A$86,Accounts!$F$2:$F$86),"")</f>
        <v>United States</v>
      </c>
      <c r="H937" t="s">
        <v>82</v>
      </c>
      <c r="I937" s="3">
        <v>42783</v>
      </c>
      <c r="J937" s="3">
        <v>42883</v>
      </c>
      <c r="K937" s="8" t="str">
        <f>IF(Sales_Pipeline[[#This Row],[Close_Date]]="","",TEXT(Sales_Pipeline[[#This Row],[Close_Date]],"ddd"))</f>
        <v>Sun</v>
      </c>
      <c r="L937" s="8" t="str">
        <f>IF(Sales_Pipeline[[#This Row],[Close_Date]]="","",TEXT(Sales_Pipeline[[#This Row],[Close_Date]],"mmm"))</f>
        <v>May</v>
      </c>
      <c r="M937" s="8" t="str">
        <f>IF(Sales_Pipeline[[#This Row],[Close_Date]]="","","Q"&amp;ROUNDUP(MONTH(Sales_Pipeline[[#This Row],[Close_Date]])/3,0))</f>
        <v>Q2</v>
      </c>
      <c r="N937" s="2" cm="1">
        <f t="array" ref="N937">IFERROR(_xlfn.IFS(Sales_Pipeline[[#This Row],[Deal_Stage]]="Won",_xlfn.XLOOKUP(Sales_Pipeline[[#This Row],[Product]],Products!$A$2:$A$8,Products!$C$2:$C$8),Sales_Pipeline[[#This Row],[Deal_Stage]]="Lost",_xlfn.XLOOKUP(Sales_Pipeline[[#This Row],[Product]],Products!$A$2:$A$8,Products!$C$2:$C$8)),"")</f>
        <v>4821</v>
      </c>
      <c r="O937" s="2">
        <v>0</v>
      </c>
    </row>
    <row r="938" spans="1:15" x14ac:dyDescent="0.3">
      <c r="A938" t="s">
        <v>1084</v>
      </c>
      <c r="B938" t="s">
        <v>27</v>
      </c>
      <c r="C938" t="str">
        <f>_xlfn.XLOOKUP(Sales_Pipeline[[#This Row],[Sales_Agent]],Sales_Teams[Sales_Agent],Sales_Teams[Manager])</f>
        <v>Rocco Neubert</v>
      </c>
      <c r="D938" t="str">
        <f>_xlfn.XLOOKUP(Sales_Pipeline[[#This Row],[Manager]],Sales_Teams[Manager],Sales_Teams[Regional_Office])</f>
        <v>East</v>
      </c>
      <c r="E938" t="s">
        <v>61</v>
      </c>
      <c r="G938" t="str">
        <f>IFERROR(_xlfn.XLOOKUP(Sales_Pipeline[[#This Row],[Account]],Accounts!$A$2:$A$86,Accounts!$F$2:$F$86),"")</f>
        <v/>
      </c>
      <c r="H938" t="s">
        <v>77</v>
      </c>
      <c r="I938" s="3">
        <v>42784</v>
      </c>
      <c r="K938" s="8" t="str">
        <f>IF(Sales_Pipeline[[#This Row],[Close_Date]]="","",TEXT(Sales_Pipeline[[#This Row],[Close_Date]],"ddd"))</f>
        <v/>
      </c>
      <c r="L938" s="8" t="str">
        <f>IF(Sales_Pipeline[[#This Row],[Close_Date]]="","",TEXT(Sales_Pipeline[[#This Row],[Close_Date]],"mmm"))</f>
        <v/>
      </c>
      <c r="M938" s="8" t="str">
        <f>IF(Sales_Pipeline[[#This Row],[Close_Date]]="","","Q"&amp;ROUNDUP(MONTH(Sales_Pipeline[[#This Row],[Close_Date]])/3,0))</f>
        <v/>
      </c>
      <c r="N938" s="2" t="str" cm="1">
        <f t="array" ref="N938">IFERROR(_xlfn.IFS(Sales_Pipeline[[#This Row],[Deal_Stage]]="Won",_xlfn.XLOOKUP(Sales_Pipeline[[#This Row],[Product]],Products!$A$2:$A$8,Products!$C$2:$C$8),Sales_Pipeline[[#This Row],[Deal_Stage]]="Lost",_xlfn.XLOOKUP(Sales_Pipeline[[#This Row],[Product]],Products!$A$2:$A$8,Products!$C$2:$C$8)),"")</f>
        <v/>
      </c>
      <c r="O938" s="2">
        <v>0</v>
      </c>
    </row>
    <row r="939" spans="1:15" x14ac:dyDescent="0.3">
      <c r="A939" t="s">
        <v>1085</v>
      </c>
      <c r="B939" t="s">
        <v>20</v>
      </c>
      <c r="C939" t="str">
        <f>_xlfn.XLOOKUP(Sales_Pipeline[[#This Row],[Sales_Agent]],Sales_Teams[Sales_Agent],Sales_Teams[Manager])</f>
        <v>Cara Losch</v>
      </c>
      <c r="D939" t="str">
        <f>_xlfn.XLOOKUP(Sales_Pipeline[[#This Row],[Manager]],Sales_Teams[Manager],Sales_Teams[Regional_Office])</f>
        <v>East</v>
      </c>
      <c r="E939" t="s">
        <v>61</v>
      </c>
      <c r="F939" t="s">
        <v>315</v>
      </c>
      <c r="G939" t="str">
        <f>IFERROR(_xlfn.XLOOKUP(Sales_Pipeline[[#This Row],[Account]],Accounts!$A$2:$A$86,Accounts!$F$2:$F$86),"")</f>
        <v>United States</v>
      </c>
      <c r="H939" t="s">
        <v>82</v>
      </c>
      <c r="I939" s="3">
        <v>42784</v>
      </c>
      <c r="J939" s="3">
        <v>42881</v>
      </c>
      <c r="K939" s="8" t="str">
        <f>IF(Sales_Pipeline[[#This Row],[Close_Date]]="","",TEXT(Sales_Pipeline[[#This Row],[Close_Date]],"ddd"))</f>
        <v>Fri</v>
      </c>
      <c r="L939" s="8" t="str">
        <f>IF(Sales_Pipeline[[#This Row],[Close_Date]]="","",TEXT(Sales_Pipeline[[#This Row],[Close_Date]],"mmm"))</f>
        <v>May</v>
      </c>
      <c r="M939" s="8" t="str">
        <f>IF(Sales_Pipeline[[#This Row],[Close_Date]]="","","Q"&amp;ROUNDUP(MONTH(Sales_Pipeline[[#This Row],[Close_Date]])/3,0))</f>
        <v>Q2</v>
      </c>
      <c r="N939" s="2" cm="1">
        <f t="array" ref="N939">IFERROR(_xlfn.IFS(Sales_Pipeline[[#This Row],[Deal_Stage]]="Won",_xlfn.XLOOKUP(Sales_Pipeline[[#This Row],[Product]],Products!$A$2:$A$8,Products!$C$2:$C$8),Sales_Pipeline[[#This Row],[Deal_Stage]]="Lost",_xlfn.XLOOKUP(Sales_Pipeline[[#This Row],[Product]],Products!$A$2:$A$8,Products!$C$2:$C$8)),"")</f>
        <v>55</v>
      </c>
      <c r="O939" s="2">
        <v>0</v>
      </c>
    </row>
    <row r="940" spans="1:15" x14ac:dyDescent="0.3">
      <c r="A940" t="s">
        <v>1086</v>
      </c>
      <c r="B940" t="s">
        <v>15</v>
      </c>
      <c r="C940" t="str">
        <f>_xlfn.XLOOKUP(Sales_Pipeline[[#This Row],[Sales_Agent]],Sales_Teams[Sales_Agent],Sales_Teams[Manager])</f>
        <v>Melvin Marxen</v>
      </c>
      <c r="D940" t="str">
        <f>_xlfn.XLOOKUP(Sales_Pipeline[[#This Row],[Manager]],Sales_Teams[Manager],Sales_Teams[Regional_Office])</f>
        <v>Central</v>
      </c>
      <c r="E940" t="s">
        <v>8953</v>
      </c>
      <c r="F940" t="s">
        <v>330</v>
      </c>
      <c r="G940" t="str">
        <f>IFERROR(_xlfn.XLOOKUP(Sales_Pipeline[[#This Row],[Account]],Accounts!$A$2:$A$86,Accounts!$F$2:$F$86),"")</f>
        <v>Korea</v>
      </c>
      <c r="H940" t="s">
        <v>82</v>
      </c>
      <c r="I940" s="3">
        <v>42784</v>
      </c>
      <c r="J940" s="3">
        <v>42875</v>
      </c>
      <c r="K940" s="8" t="str">
        <f>IF(Sales_Pipeline[[#This Row],[Close_Date]]="","",TEXT(Sales_Pipeline[[#This Row],[Close_Date]],"ddd"))</f>
        <v>Sat</v>
      </c>
      <c r="L940" s="8" t="str">
        <f>IF(Sales_Pipeline[[#This Row],[Close_Date]]="","",TEXT(Sales_Pipeline[[#This Row],[Close_Date]],"mmm"))</f>
        <v>May</v>
      </c>
      <c r="M940" s="8" t="str">
        <f>IF(Sales_Pipeline[[#This Row],[Close_Date]]="","","Q"&amp;ROUNDUP(MONTH(Sales_Pipeline[[#This Row],[Close_Date]])/3,0))</f>
        <v>Q2</v>
      </c>
      <c r="N940" s="2" cm="1">
        <f t="array" ref="N940">IFERROR(_xlfn.IFS(Sales_Pipeline[[#This Row],[Deal_Stage]]="Won",_xlfn.XLOOKUP(Sales_Pipeline[[#This Row],[Product]],Products!$A$2:$A$8,Products!$C$2:$C$8),Sales_Pipeline[[#This Row],[Deal_Stage]]="Lost",_xlfn.XLOOKUP(Sales_Pipeline[[#This Row],[Product]],Products!$A$2:$A$8,Products!$C$2:$C$8)),"")</f>
        <v>4821</v>
      </c>
      <c r="O940" s="2">
        <v>0</v>
      </c>
    </row>
    <row r="941" spans="1:15" x14ac:dyDescent="0.3">
      <c r="A941" t="s">
        <v>1087</v>
      </c>
      <c r="B941" t="s">
        <v>28</v>
      </c>
      <c r="C941" t="str">
        <f>_xlfn.XLOOKUP(Sales_Pipeline[[#This Row],[Sales_Agent]],Sales_Teams[Sales_Agent],Sales_Teams[Manager])</f>
        <v>Rocco Neubert</v>
      </c>
      <c r="D941" t="str">
        <f>_xlfn.XLOOKUP(Sales_Pipeline[[#This Row],[Manager]],Sales_Teams[Manager],Sales_Teams[Regional_Office])</f>
        <v>East</v>
      </c>
      <c r="E941" t="s">
        <v>76</v>
      </c>
      <c r="F941" t="s">
        <v>220</v>
      </c>
      <c r="G941" t="str">
        <f>IFERROR(_xlfn.XLOOKUP(Sales_Pipeline[[#This Row],[Account]],Accounts!$A$2:$A$86,Accounts!$F$2:$F$86),"")</f>
        <v>United States</v>
      </c>
      <c r="H941" t="s">
        <v>57</v>
      </c>
      <c r="I941" s="3">
        <v>42784</v>
      </c>
      <c r="J941" s="3">
        <v>42863</v>
      </c>
      <c r="K941" s="8" t="str">
        <f>IF(Sales_Pipeline[[#This Row],[Close_Date]]="","",TEXT(Sales_Pipeline[[#This Row],[Close_Date]],"ddd"))</f>
        <v>Mon</v>
      </c>
      <c r="L941" s="8" t="str">
        <f>IF(Sales_Pipeline[[#This Row],[Close_Date]]="","",TEXT(Sales_Pipeline[[#This Row],[Close_Date]],"mmm"))</f>
        <v>May</v>
      </c>
      <c r="M941" s="8" t="str">
        <f>IF(Sales_Pipeline[[#This Row],[Close_Date]]="","","Q"&amp;ROUNDUP(MONTH(Sales_Pipeline[[#This Row],[Close_Date]])/3,0))</f>
        <v>Q2</v>
      </c>
      <c r="N941" s="2" cm="1">
        <f t="array" ref="N941">IFERROR(_xlfn.IFS(Sales_Pipeline[[#This Row],[Deal_Stage]]="Won",_xlfn.XLOOKUP(Sales_Pipeline[[#This Row],[Product]],Products!$A$2:$A$8,Products!$C$2:$C$8),Sales_Pipeline[[#This Row],[Deal_Stage]]="Lost",_xlfn.XLOOKUP(Sales_Pipeline[[#This Row],[Product]],Products!$A$2:$A$8,Products!$C$2:$C$8)),"")</f>
        <v>3393</v>
      </c>
      <c r="O941" s="2">
        <v>3602</v>
      </c>
    </row>
    <row r="942" spans="1:15" x14ac:dyDescent="0.3">
      <c r="A942" t="s">
        <v>1088</v>
      </c>
      <c r="B942" t="s">
        <v>8</v>
      </c>
      <c r="C942" t="str">
        <f>_xlfn.XLOOKUP(Sales_Pipeline[[#This Row],[Sales_Agent]],Sales_Teams[Sales_Agent],Sales_Teams[Manager])</f>
        <v>Dustin Brinkmann</v>
      </c>
      <c r="D942" t="str">
        <f>_xlfn.XLOOKUP(Sales_Pipeline[[#This Row],[Manager]],Sales_Teams[Manager],Sales_Teams[Regional_Office])</f>
        <v>Central</v>
      </c>
      <c r="E942" t="s">
        <v>76</v>
      </c>
      <c r="F942" t="s">
        <v>318</v>
      </c>
      <c r="G942" t="str">
        <f>IFERROR(_xlfn.XLOOKUP(Sales_Pipeline[[#This Row],[Account]],Accounts!$A$2:$A$86,Accounts!$F$2:$F$86),"")</f>
        <v>Kenya</v>
      </c>
      <c r="H942" t="s">
        <v>57</v>
      </c>
      <c r="I942" s="3">
        <v>42784</v>
      </c>
      <c r="J942" s="3">
        <v>42862</v>
      </c>
      <c r="K942" s="8" t="str">
        <f>IF(Sales_Pipeline[[#This Row],[Close_Date]]="","",TEXT(Sales_Pipeline[[#This Row],[Close_Date]],"ddd"))</f>
        <v>Sun</v>
      </c>
      <c r="L942" s="8" t="str">
        <f>IF(Sales_Pipeline[[#This Row],[Close_Date]]="","",TEXT(Sales_Pipeline[[#This Row],[Close_Date]],"mmm"))</f>
        <v>May</v>
      </c>
      <c r="M942" s="8" t="str">
        <f>IF(Sales_Pipeline[[#This Row],[Close_Date]]="","","Q"&amp;ROUNDUP(MONTH(Sales_Pipeline[[#This Row],[Close_Date]])/3,0))</f>
        <v>Q2</v>
      </c>
      <c r="N942" s="2" cm="1">
        <f t="array" ref="N942">IFERROR(_xlfn.IFS(Sales_Pipeline[[#This Row],[Deal_Stage]]="Won",_xlfn.XLOOKUP(Sales_Pipeline[[#This Row],[Product]],Products!$A$2:$A$8,Products!$C$2:$C$8),Sales_Pipeline[[#This Row],[Deal_Stage]]="Lost",_xlfn.XLOOKUP(Sales_Pipeline[[#This Row],[Product]],Products!$A$2:$A$8,Products!$C$2:$C$8)),"")</f>
        <v>3393</v>
      </c>
      <c r="O942" s="2">
        <v>2904</v>
      </c>
    </row>
    <row r="943" spans="1:15" x14ac:dyDescent="0.3">
      <c r="A943" t="s">
        <v>1089</v>
      </c>
      <c r="B943" t="s">
        <v>37</v>
      </c>
      <c r="C943" t="str">
        <f>_xlfn.XLOOKUP(Sales_Pipeline[[#This Row],[Sales_Agent]],Sales_Teams[Sales_Agent],Sales_Teams[Manager])</f>
        <v>Celia Rouche</v>
      </c>
      <c r="D943" t="str">
        <f>_xlfn.XLOOKUP(Sales_Pipeline[[#This Row],[Manager]],Sales_Teams[Manager],Sales_Teams[Regional_Office])</f>
        <v>West</v>
      </c>
      <c r="E943" t="s">
        <v>63</v>
      </c>
      <c r="F943" t="s">
        <v>87</v>
      </c>
      <c r="G943" t="str">
        <f>IFERROR(_xlfn.XLOOKUP(Sales_Pipeline[[#This Row],[Account]],Accounts!$A$2:$A$86,Accounts!$F$2:$F$86),"")</f>
        <v>United States</v>
      </c>
      <c r="H943" t="s">
        <v>57</v>
      </c>
      <c r="I943" s="3">
        <v>42784</v>
      </c>
      <c r="J943" s="3">
        <v>42886</v>
      </c>
      <c r="K943" s="8" t="str">
        <f>IF(Sales_Pipeline[[#This Row],[Close_Date]]="","",TEXT(Sales_Pipeline[[#This Row],[Close_Date]],"ddd"))</f>
        <v>Wed</v>
      </c>
      <c r="L943" s="8" t="str">
        <f>IF(Sales_Pipeline[[#This Row],[Close_Date]]="","",TEXT(Sales_Pipeline[[#This Row],[Close_Date]],"mmm"))</f>
        <v>May</v>
      </c>
      <c r="M943" s="8" t="str">
        <f>IF(Sales_Pipeline[[#This Row],[Close_Date]]="","","Q"&amp;ROUNDUP(MONTH(Sales_Pipeline[[#This Row],[Close_Date]])/3,0))</f>
        <v>Q2</v>
      </c>
      <c r="N943" s="2" cm="1">
        <f t="array" ref="N943">IFERROR(_xlfn.IFS(Sales_Pipeline[[#This Row],[Deal_Stage]]="Won",_xlfn.XLOOKUP(Sales_Pipeline[[#This Row],[Product]],Products!$A$2:$A$8,Products!$C$2:$C$8),Sales_Pipeline[[#This Row],[Deal_Stage]]="Lost",_xlfn.XLOOKUP(Sales_Pipeline[[#This Row],[Product]],Products!$A$2:$A$8,Products!$C$2:$C$8)),"")</f>
        <v>550</v>
      </c>
      <c r="O943" s="2">
        <v>571</v>
      </c>
    </row>
    <row r="944" spans="1:15" x14ac:dyDescent="0.3">
      <c r="A944" t="s">
        <v>1090</v>
      </c>
      <c r="B944" t="s">
        <v>12</v>
      </c>
      <c r="C944" t="str">
        <f>_xlfn.XLOOKUP(Sales_Pipeline[[#This Row],[Sales_Agent]],Sales_Teams[Sales_Agent],Sales_Teams[Manager])</f>
        <v>Melvin Marxen</v>
      </c>
      <c r="D944" t="str">
        <f>_xlfn.XLOOKUP(Sales_Pipeline[[#This Row],[Manager]],Sales_Teams[Manager],Sales_Teams[Regional_Office])</f>
        <v>Central</v>
      </c>
      <c r="E944" t="s">
        <v>61</v>
      </c>
      <c r="F944" t="s">
        <v>81</v>
      </c>
      <c r="G944" t="str">
        <f>IFERROR(_xlfn.XLOOKUP(Sales_Pipeline[[#This Row],[Account]],Accounts!$A$2:$A$86,Accounts!$F$2:$F$86),"")</f>
        <v>Italy</v>
      </c>
      <c r="H944" t="s">
        <v>82</v>
      </c>
      <c r="I944" s="3">
        <v>42784</v>
      </c>
      <c r="J944" s="3">
        <v>42885</v>
      </c>
      <c r="K944" s="8" t="str">
        <f>IF(Sales_Pipeline[[#This Row],[Close_Date]]="","",TEXT(Sales_Pipeline[[#This Row],[Close_Date]],"ddd"))</f>
        <v>Tue</v>
      </c>
      <c r="L944" s="8" t="str">
        <f>IF(Sales_Pipeline[[#This Row],[Close_Date]]="","",TEXT(Sales_Pipeline[[#This Row],[Close_Date]],"mmm"))</f>
        <v>May</v>
      </c>
      <c r="M944" s="8" t="str">
        <f>IF(Sales_Pipeline[[#This Row],[Close_Date]]="","","Q"&amp;ROUNDUP(MONTH(Sales_Pipeline[[#This Row],[Close_Date]])/3,0))</f>
        <v>Q2</v>
      </c>
      <c r="N944" s="2" cm="1">
        <f t="array" ref="N944">IFERROR(_xlfn.IFS(Sales_Pipeline[[#This Row],[Deal_Stage]]="Won",_xlfn.XLOOKUP(Sales_Pipeline[[#This Row],[Product]],Products!$A$2:$A$8,Products!$C$2:$C$8),Sales_Pipeline[[#This Row],[Deal_Stage]]="Lost",_xlfn.XLOOKUP(Sales_Pipeline[[#This Row],[Product]],Products!$A$2:$A$8,Products!$C$2:$C$8)),"")</f>
        <v>55</v>
      </c>
      <c r="O944" s="2">
        <v>0</v>
      </c>
    </row>
    <row r="945" spans="1:15" x14ac:dyDescent="0.3">
      <c r="A945" t="s">
        <v>1091</v>
      </c>
      <c r="B945" t="s">
        <v>29</v>
      </c>
      <c r="C945" t="str">
        <f>_xlfn.XLOOKUP(Sales_Pipeline[[#This Row],[Sales_Agent]],Sales_Teams[Sales_Agent],Sales_Teams[Manager])</f>
        <v>Rocco Neubert</v>
      </c>
      <c r="D945" t="str">
        <f>_xlfn.XLOOKUP(Sales_Pipeline[[#This Row],[Manager]],Sales_Teams[Manager],Sales_Teams[Regional_Office])</f>
        <v>East</v>
      </c>
      <c r="E945" t="s">
        <v>63</v>
      </c>
      <c r="F945" t="s">
        <v>315</v>
      </c>
      <c r="G945" t="str">
        <f>IFERROR(_xlfn.XLOOKUP(Sales_Pipeline[[#This Row],[Account]],Accounts!$A$2:$A$86,Accounts!$F$2:$F$86),"")</f>
        <v>United States</v>
      </c>
      <c r="H945" t="s">
        <v>57</v>
      </c>
      <c r="I945" s="3">
        <v>42784</v>
      </c>
      <c r="J945" s="3">
        <v>42904</v>
      </c>
      <c r="K945" s="8" t="str">
        <f>IF(Sales_Pipeline[[#This Row],[Close_Date]]="","",TEXT(Sales_Pipeline[[#This Row],[Close_Date]],"ddd"))</f>
        <v>Sun</v>
      </c>
      <c r="L945" s="8" t="str">
        <f>IF(Sales_Pipeline[[#This Row],[Close_Date]]="","",TEXT(Sales_Pipeline[[#This Row],[Close_Date]],"mmm"))</f>
        <v>Jun</v>
      </c>
      <c r="M945" s="8" t="str">
        <f>IF(Sales_Pipeline[[#This Row],[Close_Date]]="","","Q"&amp;ROUNDUP(MONTH(Sales_Pipeline[[#This Row],[Close_Date]])/3,0))</f>
        <v>Q2</v>
      </c>
      <c r="N945" s="2" cm="1">
        <f t="array" ref="N945">IFERROR(_xlfn.IFS(Sales_Pipeline[[#This Row],[Deal_Stage]]="Won",_xlfn.XLOOKUP(Sales_Pipeline[[#This Row],[Product]],Products!$A$2:$A$8,Products!$C$2:$C$8),Sales_Pipeline[[#This Row],[Deal_Stage]]="Lost",_xlfn.XLOOKUP(Sales_Pipeline[[#This Row],[Product]],Products!$A$2:$A$8,Products!$C$2:$C$8)),"")</f>
        <v>550</v>
      </c>
      <c r="O945" s="2">
        <v>492</v>
      </c>
    </row>
    <row r="946" spans="1:15" x14ac:dyDescent="0.3">
      <c r="A946" t="s">
        <v>1092</v>
      </c>
      <c r="B946" t="s">
        <v>29</v>
      </c>
      <c r="C946" t="str">
        <f>_xlfn.XLOOKUP(Sales_Pipeline[[#This Row],[Sales_Agent]],Sales_Teams[Sales_Agent],Sales_Teams[Manager])</f>
        <v>Rocco Neubert</v>
      </c>
      <c r="D946" t="str">
        <f>_xlfn.XLOOKUP(Sales_Pipeline[[#This Row],[Manager]],Sales_Teams[Manager],Sales_Teams[Regional_Office])</f>
        <v>East</v>
      </c>
      <c r="E946" t="s">
        <v>8953</v>
      </c>
      <c r="F946" t="s">
        <v>315</v>
      </c>
      <c r="G946" t="str">
        <f>IFERROR(_xlfn.XLOOKUP(Sales_Pipeline[[#This Row],[Account]],Accounts!$A$2:$A$86,Accounts!$F$2:$F$86),"")</f>
        <v>United States</v>
      </c>
      <c r="H946" t="s">
        <v>57</v>
      </c>
      <c r="I946" s="3">
        <v>42784</v>
      </c>
      <c r="J946" s="3">
        <v>42882</v>
      </c>
      <c r="K946" s="8" t="str">
        <f>IF(Sales_Pipeline[[#This Row],[Close_Date]]="","",TEXT(Sales_Pipeline[[#This Row],[Close_Date]],"ddd"))</f>
        <v>Sat</v>
      </c>
      <c r="L946" s="8" t="str">
        <f>IF(Sales_Pipeline[[#This Row],[Close_Date]]="","",TEXT(Sales_Pipeline[[#This Row],[Close_Date]],"mmm"))</f>
        <v>May</v>
      </c>
      <c r="M946" s="8" t="str">
        <f>IF(Sales_Pipeline[[#This Row],[Close_Date]]="","","Q"&amp;ROUNDUP(MONTH(Sales_Pipeline[[#This Row],[Close_Date]])/3,0))</f>
        <v>Q2</v>
      </c>
      <c r="N946" s="2" cm="1">
        <f t="array" ref="N946">IFERROR(_xlfn.IFS(Sales_Pipeline[[#This Row],[Deal_Stage]]="Won",_xlfn.XLOOKUP(Sales_Pipeline[[#This Row],[Product]],Products!$A$2:$A$8,Products!$C$2:$C$8),Sales_Pipeline[[#This Row],[Deal_Stage]]="Lost",_xlfn.XLOOKUP(Sales_Pipeline[[#This Row],[Product]],Products!$A$2:$A$8,Products!$C$2:$C$8)),"")</f>
        <v>4821</v>
      </c>
      <c r="O946" s="2">
        <v>4545</v>
      </c>
    </row>
    <row r="947" spans="1:15" x14ac:dyDescent="0.3">
      <c r="A947" t="s">
        <v>1093</v>
      </c>
      <c r="B947" t="s">
        <v>7</v>
      </c>
      <c r="C947" t="str">
        <f>_xlfn.XLOOKUP(Sales_Pipeline[[#This Row],[Sales_Agent]],Sales_Teams[Sales_Agent],Sales_Teams[Manager])</f>
        <v>Dustin Brinkmann</v>
      </c>
      <c r="D947" t="str">
        <f>_xlfn.XLOOKUP(Sales_Pipeline[[#This Row],[Manager]],Sales_Teams[Manager],Sales_Teams[Regional_Office])</f>
        <v>Central</v>
      </c>
      <c r="E947" t="s">
        <v>84</v>
      </c>
      <c r="F947" t="s">
        <v>56</v>
      </c>
      <c r="G947" t="str">
        <f>IFERROR(_xlfn.XLOOKUP(Sales_Pipeline[[#This Row],[Account]],Accounts!$A$2:$A$86,Accounts!$F$2:$F$86),"")</f>
        <v>United States</v>
      </c>
      <c r="H947" t="s">
        <v>57</v>
      </c>
      <c r="I947" s="3">
        <v>42784</v>
      </c>
      <c r="J947" s="3">
        <v>42819</v>
      </c>
      <c r="K947" s="8" t="str">
        <f>IF(Sales_Pipeline[[#This Row],[Close_Date]]="","",TEXT(Sales_Pipeline[[#This Row],[Close_Date]],"ddd"))</f>
        <v>Sat</v>
      </c>
      <c r="L947" s="8" t="str">
        <f>IF(Sales_Pipeline[[#This Row],[Close_Date]]="","",TEXT(Sales_Pipeline[[#This Row],[Close_Date]],"mmm"))</f>
        <v>Mar</v>
      </c>
      <c r="M947" s="8" t="str">
        <f>IF(Sales_Pipeline[[#This Row],[Close_Date]]="","","Q"&amp;ROUNDUP(MONTH(Sales_Pipeline[[#This Row],[Close_Date]])/3,0))</f>
        <v>Q1</v>
      </c>
      <c r="N947" s="2" cm="1">
        <f t="array" ref="N947">IFERROR(_xlfn.IFS(Sales_Pipeline[[#This Row],[Deal_Stage]]="Won",_xlfn.XLOOKUP(Sales_Pipeline[[#This Row],[Product]],Products!$A$2:$A$8,Products!$C$2:$C$8),Sales_Pipeline[[#This Row],[Deal_Stage]]="Lost",_xlfn.XLOOKUP(Sales_Pipeline[[#This Row],[Product]],Products!$A$2:$A$8,Products!$C$2:$C$8)),"")</f>
        <v>5482</v>
      </c>
      <c r="O947" s="2">
        <v>5614</v>
      </c>
    </row>
    <row r="948" spans="1:15" x14ac:dyDescent="0.3">
      <c r="A948" t="s">
        <v>1094</v>
      </c>
      <c r="B948" t="s">
        <v>3</v>
      </c>
      <c r="C948" t="str">
        <f>_xlfn.XLOOKUP(Sales_Pipeline[[#This Row],[Sales_Agent]],Sales_Teams[Sales_Agent],Sales_Teams[Manager])</f>
        <v>Dustin Brinkmann</v>
      </c>
      <c r="D948" t="str">
        <f>_xlfn.XLOOKUP(Sales_Pipeline[[#This Row],[Manager]],Sales_Teams[Manager],Sales_Teams[Regional_Office])</f>
        <v>Central</v>
      </c>
      <c r="E948" t="s">
        <v>84</v>
      </c>
      <c r="F948" t="s">
        <v>318</v>
      </c>
      <c r="G948" t="str">
        <f>IFERROR(_xlfn.XLOOKUP(Sales_Pipeline[[#This Row],[Account]],Accounts!$A$2:$A$86,Accounts!$F$2:$F$86),"")</f>
        <v>Kenya</v>
      </c>
      <c r="H948" t="s">
        <v>57</v>
      </c>
      <c r="I948" s="3">
        <v>42785</v>
      </c>
      <c r="J948" s="3">
        <v>42898</v>
      </c>
      <c r="K948" s="8" t="str">
        <f>IF(Sales_Pipeline[[#This Row],[Close_Date]]="","",TEXT(Sales_Pipeline[[#This Row],[Close_Date]],"ddd"))</f>
        <v>Mon</v>
      </c>
      <c r="L948" s="8" t="str">
        <f>IF(Sales_Pipeline[[#This Row],[Close_Date]]="","",TEXT(Sales_Pipeline[[#This Row],[Close_Date]],"mmm"))</f>
        <v>Jun</v>
      </c>
      <c r="M948" s="8" t="str">
        <f>IF(Sales_Pipeline[[#This Row],[Close_Date]]="","","Q"&amp;ROUNDUP(MONTH(Sales_Pipeline[[#This Row],[Close_Date]])/3,0))</f>
        <v>Q2</v>
      </c>
      <c r="N948" s="2" cm="1">
        <f t="array" ref="N948">IFERROR(_xlfn.IFS(Sales_Pipeline[[#This Row],[Deal_Stage]]="Won",_xlfn.XLOOKUP(Sales_Pipeline[[#This Row],[Product]],Products!$A$2:$A$8,Products!$C$2:$C$8),Sales_Pipeline[[#This Row],[Deal_Stage]]="Lost",_xlfn.XLOOKUP(Sales_Pipeline[[#This Row],[Product]],Products!$A$2:$A$8,Products!$C$2:$C$8)),"")</f>
        <v>5482</v>
      </c>
      <c r="O948" s="2">
        <v>5370</v>
      </c>
    </row>
    <row r="949" spans="1:15" x14ac:dyDescent="0.3">
      <c r="A949" t="s">
        <v>1095</v>
      </c>
      <c r="B949" t="s">
        <v>30</v>
      </c>
      <c r="C949" t="str">
        <f>_xlfn.XLOOKUP(Sales_Pipeline[[#This Row],[Sales_Agent]],Sales_Teams[Sales_Agent],Sales_Teams[Manager])</f>
        <v>Rocco Neubert</v>
      </c>
      <c r="D949" t="str">
        <f>_xlfn.XLOOKUP(Sales_Pipeline[[#This Row],[Manager]],Sales_Teams[Manager],Sales_Teams[Regional_Office])</f>
        <v>East</v>
      </c>
      <c r="E949" t="s">
        <v>63</v>
      </c>
      <c r="F949" t="s">
        <v>388</v>
      </c>
      <c r="G949" t="str">
        <f>IFERROR(_xlfn.XLOOKUP(Sales_Pipeline[[#This Row],[Account]],Accounts!$A$2:$A$86,Accounts!$F$2:$F$86),"")</f>
        <v>China</v>
      </c>
      <c r="H949" t="s">
        <v>57</v>
      </c>
      <c r="I949" s="3">
        <v>42785</v>
      </c>
      <c r="J949" s="3">
        <v>42857</v>
      </c>
      <c r="K949" s="8" t="str">
        <f>IF(Sales_Pipeline[[#This Row],[Close_Date]]="","",TEXT(Sales_Pipeline[[#This Row],[Close_Date]],"ddd"))</f>
        <v>Tue</v>
      </c>
      <c r="L949" s="8" t="str">
        <f>IF(Sales_Pipeline[[#This Row],[Close_Date]]="","",TEXT(Sales_Pipeline[[#This Row],[Close_Date]],"mmm"))</f>
        <v>May</v>
      </c>
      <c r="M949" s="8" t="str">
        <f>IF(Sales_Pipeline[[#This Row],[Close_Date]]="","","Q"&amp;ROUNDUP(MONTH(Sales_Pipeline[[#This Row],[Close_Date]])/3,0))</f>
        <v>Q2</v>
      </c>
      <c r="N949" s="2" cm="1">
        <f t="array" ref="N949">IFERROR(_xlfn.IFS(Sales_Pipeline[[#This Row],[Deal_Stage]]="Won",_xlfn.XLOOKUP(Sales_Pipeline[[#This Row],[Product]],Products!$A$2:$A$8,Products!$C$2:$C$8),Sales_Pipeline[[#This Row],[Deal_Stage]]="Lost",_xlfn.XLOOKUP(Sales_Pipeline[[#This Row],[Product]],Products!$A$2:$A$8,Products!$C$2:$C$8)),"")</f>
        <v>550</v>
      </c>
      <c r="O949" s="2">
        <v>550</v>
      </c>
    </row>
    <row r="950" spans="1:15" x14ac:dyDescent="0.3">
      <c r="A950" t="s">
        <v>1096</v>
      </c>
      <c r="B950" t="s">
        <v>27</v>
      </c>
      <c r="C950" t="str">
        <f>_xlfn.XLOOKUP(Sales_Pipeline[[#This Row],[Sales_Agent]],Sales_Teams[Sales_Agent],Sales_Teams[Manager])</f>
        <v>Rocco Neubert</v>
      </c>
      <c r="D950" t="str">
        <f>_xlfn.XLOOKUP(Sales_Pipeline[[#This Row],[Manager]],Sales_Teams[Manager],Sales_Teams[Regional_Office])</f>
        <v>East</v>
      </c>
      <c r="E950" t="s">
        <v>55</v>
      </c>
      <c r="F950" t="s">
        <v>293</v>
      </c>
      <c r="G950" t="str">
        <f>IFERROR(_xlfn.XLOOKUP(Sales_Pipeline[[#This Row],[Account]],Accounts!$A$2:$A$86,Accounts!$F$2:$F$86),"")</f>
        <v>United States</v>
      </c>
      <c r="H950" t="s">
        <v>57</v>
      </c>
      <c r="I950" s="3">
        <v>42785</v>
      </c>
      <c r="J950" s="3">
        <v>42796</v>
      </c>
      <c r="K950" s="8" t="str">
        <f>IF(Sales_Pipeline[[#This Row],[Close_Date]]="","",TEXT(Sales_Pipeline[[#This Row],[Close_Date]],"ddd"))</f>
        <v>Thu</v>
      </c>
      <c r="L950" s="8" t="str">
        <f>IF(Sales_Pipeline[[#This Row],[Close_Date]]="","",TEXT(Sales_Pipeline[[#This Row],[Close_Date]],"mmm"))</f>
        <v>Mar</v>
      </c>
      <c r="M950" s="8" t="str">
        <f>IF(Sales_Pipeline[[#This Row],[Close_Date]]="","","Q"&amp;ROUNDUP(MONTH(Sales_Pipeline[[#This Row],[Close_Date]])/3,0))</f>
        <v>Q1</v>
      </c>
      <c r="N950" s="2" cm="1">
        <f t="array" ref="N950">IFERROR(_xlfn.IFS(Sales_Pipeline[[#This Row],[Deal_Stage]]="Won",_xlfn.XLOOKUP(Sales_Pipeline[[#This Row],[Product]],Products!$A$2:$A$8,Products!$C$2:$C$8),Sales_Pipeline[[#This Row],[Deal_Stage]]="Lost",_xlfn.XLOOKUP(Sales_Pipeline[[#This Row],[Product]],Products!$A$2:$A$8,Products!$C$2:$C$8)),"")</f>
        <v>1096</v>
      </c>
      <c r="O950" s="2">
        <v>1011</v>
      </c>
    </row>
    <row r="951" spans="1:15" x14ac:dyDescent="0.3">
      <c r="A951" t="s">
        <v>1097</v>
      </c>
      <c r="B951" t="s">
        <v>20</v>
      </c>
      <c r="C951" t="str">
        <f>_xlfn.XLOOKUP(Sales_Pipeline[[#This Row],[Sales_Agent]],Sales_Teams[Sales_Agent],Sales_Teams[Manager])</f>
        <v>Cara Losch</v>
      </c>
      <c r="D951" t="str">
        <f>_xlfn.XLOOKUP(Sales_Pipeline[[#This Row],[Manager]],Sales_Teams[Manager],Sales_Teams[Regional_Office])</f>
        <v>East</v>
      </c>
      <c r="E951" t="s">
        <v>61</v>
      </c>
      <c r="F951" t="s">
        <v>344</v>
      </c>
      <c r="G951" t="str">
        <f>IFERROR(_xlfn.XLOOKUP(Sales_Pipeline[[#This Row],[Account]],Accounts!$A$2:$A$86,Accounts!$F$2:$F$86),"")</f>
        <v>Romania</v>
      </c>
      <c r="H951" t="s">
        <v>57</v>
      </c>
      <c r="I951" s="3">
        <v>42785</v>
      </c>
      <c r="J951" s="3">
        <v>42904</v>
      </c>
      <c r="K951" s="8" t="str">
        <f>IF(Sales_Pipeline[[#This Row],[Close_Date]]="","",TEXT(Sales_Pipeline[[#This Row],[Close_Date]],"ddd"))</f>
        <v>Sun</v>
      </c>
      <c r="L951" s="8" t="str">
        <f>IF(Sales_Pipeline[[#This Row],[Close_Date]]="","",TEXT(Sales_Pipeline[[#This Row],[Close_Date]],"mmm"))</f>
        <v>Jun</v>
      </c>
      <c r="M951" s="8" t="str">
        <f>IF(Sales_Pipeline[[#This Row],[Close_Date]]="","","Q"&amp;ROUNDUP(MONTH(Sales_Pipeline[[#This Row],[Close_Date]])/3,0))</f>
        <v>Q2</v>
      </c>
      <c r="N951" s="2" cm="1">
        <f t="array" ref="N951">IFERROR(_xlfn.IFS(Sales_Pipeline[[#This Row],[Deal_Stage]]="Won",_xlfn.XLOOKUP(Sales_Pipeline[[#This Row],[Product]],Products!$A$2:$A$8,Products!$C$2:$C$8),Sales_Pipeline[[#This Row],[Deal_Stage]]="Lost",_xlfn.XLOOKUP(Sales_Pipeline[[#This Row],[Product]],Products!$A$2:$A$8,Products!$C$2:$C$8)),"")</f>
        <v>55</v>
      </c>
      <c r="O951" s="2">
        <v>56</v>
      </c>
    </row>
    <row r="952" spans="1:15" x14ac:dyDescent="0.3">
      <c r="A952" t="s">
        <v>1098</v>
      </c>
      <c r="B952" t="s">
        <v>25</v>
      </c>
      <c r="C952" t="str">
        <f>_xlfn.XLOOKUP(Sales_Pipeline[[#This Row],[Sales_Agent]],Sales_Teams[Sales_Agent],Sales_Teams[Manager])</f>
        <v>Rocco Neubert</v>
      </c>
      <c r="D952" t="str">
        <f>_xlfn.XLOOKUP(Sales_Pipeline[[#This Row],[Manager]],Sales_Teams[Manager],Sales_Teams[Regional_Office])</f>
        <v>East</v>
      </c>
      <c r="E952" t="s">
        <v>61</v>
      </c>
      <c r="G952" t="str">
        <f>IFERROR(_xlfn.XLOOKUP(Sales_Pipeline[[#This Row],[Account]],Accounts!$A$2:$A$86,Accounts!$F$2:$F$86),"")</f>
        <v/>
      </c>
      <c r="H952" t="s">
        <v>77</v>
      </c>
      <c r="I952" s="3">
        <v>42785</v>
      </c>
      <c r="K952" s="8" t="str">
        <f>IF(Sales_Pipeline[[#This Row],[Close_Date]]="","",TEXT(Sales_Pipeline[[#This Row],[Close_Date]],"ddd"))</f>
        <v/>
      </c>
      <c r="L952" s="8" t="str">
        <f>IF(Sales_Pipeline[[#This Row],[Close_Date]]="","",TEXT(Sales_Pipeline[[#This Row],[Close_Date]],"mmm"))</f>
        <v/>
      </c>
      <c r="M952" s="8" t="str">
        <f>IF(Sales_Pipeline[[#This Row],[Close_Date]]="","","Q"&amp;ROUNDUP(MONTH(Sales_Pipeline[[#This Row],[Close_Date]])/3,0))</f>
        <v/>
      </c>
      <c r="N952" s="2" t="str" cm="1">
        <f t="array" ref="N952">IFERROR(_xlfn.IFS(Sales_Pipeline[[#This Row],[Deal_Stage]]="Won",_xlfn.XLOOKUP(Sales_Pipeline[[#This Row],[Product]],Products!$A$2:$A$8,Products!$C$2:$C$8),Sales_Pipeline[[#This Row],[Deal_Stage]]="Lost",_xlfn.XLOOKUP(Sales_Pipeline[[#This Row],[Product]],Products!$A$2:$A$8,Products!$C$2:$C$8)),"")</f>
        <v/>
      </c>
      <c r="O952" s="2">
        <v>0</v>
      </c>
    </row>
    <row r="953" spans="1:15" x14ac:dyDescent="0.3">
      <c r="A953" t="s">
        <v>1099</v>
      </c>
      <c r="B953" t="s">
        <v>15</v>
      </c>
      <c r="C953" t="str">
        <f>_xlfn.XLOOKUP(Sales_Pipeline[[#This Row],[Sales_Agent]],Sales_Teams[Sales_Agent],Sales_Teams[Manager])</f>
        <v>Melvin Marxen</v>
      </c>
      <c r="D953" t="str">
        <f>_xlfn.XLOOKUP(Sales_Pipeline[[#This Row],[Manager]],Sales_Teams[Manager],Sales_Teams[Regional_Office])</f>
        <v>Central</v>
      </c>
      <c r="E953" t="s">
        <v>55</v>
      </c>
      <c r="F953" t="s">
        <v>64</v>
      </c>
      <c r="G953" t="str">
        <f>IFERROR(_xlfn.XLOOKUP(Sales_Pipeline[[#This Row],[Account]],Accounts!$A$2:$A$86,Accounts!$F$2:$F$86),"")</f>
        <v>United States</v>
      </c>
      <c r="H953" t="s">
        <v>57</v>
      </c>
      <c r="I953" s="3">
        <v>42785</v>
      </c>
      <c r="J953" s="3">
        <v>42798</v>
      </c>
      <c r="K953" s="8" t="str">
        <f>IF(Sales_Pipeline[[#This Row],[Close_Date]]="","",TEXT(Sales_Pipeline[[#This Row],[Close_Date]],"ddd"))</f>
        <v>Sat</v>
      </c>
      <c r="L953" s="8" t="str">
        <f>IF(Sales_Pipeline[[#This Row],[Close_Date]]="","",TEXT(Sales_Pipeline[[#This Row],[Close_Date]],"mmm"))</f>
        <v>Mar</v>
      </c>
      <c r="M953" s="8" t="str">
        <f>IF(Sales_Pipeline[[#This Row],[Close_Date]]="","","Q"&amp;ROUNDUP(MONTH(Sales_Pipeline[[#This Row],[Close_Date]])/3,0))</f>
        <v>Q1</v>
      </c>
      <c r="N953" s="2" cm="1">
        <f t="array" ref="N953">IFERROR(_xlfn.IFS(Sales_Pipeline[[#This Row],[Deal_Stage]]="Won",_xlfn.XLOOKUP(Sales_Pipeline[[#This Row],[Product]],Products!$A$2:$A$8,Products!$C$2:$C$8),Sales_Pipeline[[#This Row],[Deal_Stage]]="Lost",_xlfn.XLOOKUP(Sales_Pipeline[[#This Row],[Product]],Products!$A$2:$A$8,Products!$C$2:$C$8)),"")</f>
        <v>1096</v>
      </c>
      <c r="O953" s="2">
        <v>1217</v>
      </c>
    </row>
    <row r="954" spans="1:15" x14ac:dyDescent="0.3">
      <c r="A954" t="s">
        <v>1100</v>
      </c>
      <c r="B954" t="s">
        <v>28</v>
      </c>
      <c r="C954" t="str">
        <f>_xlfn.XLOOKUP(Sales_Pipeline[[#This Row],[Sales_Agent]],Sales_Teams[Sales_Agent],Sales_Teams[Manager])</f>
        <v>Rocco Neubert</v>
      </c>
      <c r="D954" t="str">
        <f>_xlfn.XLOOKUP(Sales_Pipeline[[#This Row],[Manager]],Sales_Teams[Manager],Sales_Teams[Regional_Office])</f>
        <v>East</v>
      </c>
      <c r="E954" t="s">
        <v>63</v>
      </c>
      <c r="F954" t="s">
        <v>209</v>
      </c>
      <c r="G954" t="str">
        <f>IFERROR(_xlfn.XLOOKUP(Sales_Pipeline[[#This Row],[Account]],Accounts!$A$2:$A$86,Accounts!$F$2:$F$86),"")</f>
        <v>United States</v>
      </c>
      <c r="H954" t="s">
        <v>82</v>
      </c>
      <c r="I954" s="3">
        <v>42785</v>
      </c>
      <c r="J954" s="3">
        <v>42874</v>
      </c>
      <c r="K954" s="8" t="str">
        <f>IF(Sales_Pipeline[[#This Row],[Close_Date]]="","",TEXT(Sales_Pipeline[[#This Row],[Close_Date]],"ddd"))</f>
        <v>Fri</v>
      </c>
      <c r="L954" s="8" t="str">
        <f>IF(Sales_Pipeline[[#This Row],[Close_Date]]="","",TEXT(Sales_Pipeline[[#This Row],[Close_Date]],"mmm"))</f>
        <v>May</v>
      </c>
      <c r="M954" s="8" t="str">
        <f>IF(Sales_Pipeline[[#This Row],[Close_Date]]="","","Q"&amp;ROUNDUP(MONTH(Sales_Pipeline[[#This Row],[Close_Date]])/3,0))</f>
        <v>Q2</v>
      </c>
      <c r="N954" s="2" cm="1">
        <f t="array" ref="N954">IFERROR(_xlfn.IFS(Sales_Pipeline[[#This Row],[Deal_Stage]]="Won",_xlfn.XLOOKUP(Sales_Pipeline[[#This Row],[Product]],Products!$A$2:$A$8,Products!$C$2:$C$8),Sales_Pipeline[[#This Row],[Deal_Stage]]="Lost",_xlfn.XLOOKUP(Sales_Pipeline[[#This Row],[Product]],Products!$A$2:$A$8,Products!$C$2:$C$8)),"")</f>
        <v>550</v>
      </c>
      <c r="O954" s="2">
        <v>0</v>
      </c>
    </row>
    <row r="955" spans="1:15" x14ac:dyDescent="0.3">
      <c r="A955" t="s">
        <v>1101</v>
      </c>
      <c r="B955" t="s">
        <v>28</v>
      </c>
      <c r="C955" t="str">
        <f>_xlfn.XLOOKUP(Sales_Pipeline[[#This Row],[Sales_Agent]],Sales_Teams[Sales_Agent],Sales_Teams[Manager])</f>
        <v>Rocco Neubert</v>
      </c>
      <c r="D955" t="str">
        <f>_xlfn.XLOOKUP(Sales_Pipeline[[#This Row],[Manager]],Sales_Teams[Manager],Sales_Teams[Regional_Office])</f>
        <v>East</v>
      </c>
      <c r="E955" t="s">
        <v>76</v>
      </c>
      <c r="F955" t="s">
        <v>173</v>
      </c>
      <c r="G955" t="str">
        <f>IFERROR(_xlfn.XLOOKUP(Sales_Pipeline[[#This Row],[Account]],Accounts!$A$2:$A$86,Accounts!$F$2:$F$86),"")</f>
        <v>United States</v>
      </c>
      <c r="H955" t="s">
        <v>57</v>
      </c>
      <c r="I955" s="3">
        <v>42785</v>
      </c>
      <c r="J955" s="3">
        <v>42865</v>
      </c>
      <c r="K955" s="8" t="str">
        <f>IF(Sales_Pipeline[[#This Row],[Close_Date]]="","",TEXT(Sales_Pipeline[[#This Row],[Close_Date]],"ddd"))</f>
        <v>Wed</v>
      </c>
      <c r="L955" s="8" t="str">
        <f>IF(Sales_Pipeline[[#This Row],[Close_Date]]="","",TEXT(Sales_Pipeline[[#This Row],[Close_Date]],"mmm"))</f>
        <v>May</v>
      </c>
      <c r="M955" s="8" t="str">
        <f>IF(Sales_Pipeline[[#This Row],[Close_Date]]="","","Q"&amp;ROUNDUP(MONTH(Sales_Pipeline[[#This Row],[Close_Date]])/3,0))</f>
        <v>Q2</v>
      </c>
      <c r="N955" s="2" cm="1">
        <f t="array" ref="N955">IFERROR(_xlfn.IFS(Sales_Pipeline[[#This Row],[Deal_Stage]]="Won",_xlfn.XLOOKUP(Sales_Pipeline[[#This Row],[Product]],Products!$A$2:$A$8,Products!$C$2:$C$8),Sales_Pipeline[[#This Row],[Deal_Stage]]="Lost",_xlfn.XLOOKUP(Sales_Pipeline[[#This Row],[Product]],Products!$A$2:$A$8,Products!$C$2:$C$8)),"")</f>
        <v>3393</v>
      </c>
      <c r="O955" s="2">
        <v>3222</v>
      </c>
    </row>
    <row r="956" spans="1:15" x14ac:dyDescent="0.3">
      <c r="A956" t="s">
        <v>1102</v>
      </c>
      <c r="B956" t="s">
        <v>22</v>
      </c>
      <c r="C956" t="str">
        <f>_xlfn.XLOOKUP(Sales_Pipeline[[#This Row],[Sales_Agent]],Sales_Teams[Sales_Agent],Sales_Teams[Manager])</f>
        <v>Cara Losch</v>
      </c>
      <c r="D956" t="str">
        <f>_xlfn.XLOOKUP(Sales_Pipeline[[#This Row],[Manager]],Sales_Teams[Manager],Sales_Teams[Regional_Office])</f>
        <v>East</v>
      </c>
      <c r="E956" t="s">
        <v>63</v>
      </c>
      <c r="F956" t="s">
        <v>182</v>
      </c>
      <c r="G956" t="str">
        <f>IFERROR(_xlfn.XLOOKUP(Sales_Pipeline[[#This Row],[Account]],Accounts!$A$2:$A$86,Accounts!$F$2:$F$86),"")</f>
        <v>United States</v>
      </c>
      <c r="H956" t="s">
        <v>82</v>
      </c>
      <c r="I956" s="3">
        <v>42785</v>
      </c>
      <c r="J956" s="3">
        <v>42869</v>
      </c>
      <c r="K956" s="8" t="str">
        <f>IF(Sales_Pipeline[[#This Row],[Close_Date]]="","",TEXT(Sales_Pipeline[[#This Row],[Close_Date]],"ddd"))</f>
        <v>Sun</v>
      </c>
      <c r="L956" s="8" t="str">
        <f>IF(Sales_Pipeline[[#This Row],[Close_Date]]="","",TEXT(Sales_Pipeline[[#This Row],[Close_Date]],"mmm"))</f>
        <v>May</v>
      </c>
      <c r="M956" s="8" t="str">
        <f>IF(Sales_Pipeline[[#This Row],[Close_Date]]="","","Q"&amp;ROUNDUP(MONTH(Sales_Pipeline[[#This Row],[Close_Date]])/3,0))</f>
        <v>Q2</v>
      </c>
      <c r="N956" s="2" cm="1">
        <f t="array" ref="N956">IFERROR(_xlfn.IFS(Sales_Pipeline[[#This Row],[Deal_Stage]]="Won",_xlfn.XLOOKUP(Sales_Pipeline[[#This Row],[Product]],Products!$A$2:$A$8,Products!$C$2:$C$8),Sales_Pipeline[[#This Row],[Deal_Stage]]="Lost",_xlfn.XLOOKUP(Sales_Pipeline[[#This Row],[Product]],Products!$A$2:$A$8,Products!$C$2:$C$8)),"")</f>
        <v>550</v>
      </c>
      <c r="O956" s="2">
        <v>0</v>
      </c>
    </row>
    <row r="957" spans="1:15" x14ac:dyDescent="0.3">
      <c r="A957" t="s">
        <v>1103</v>
      </c>
      <c r="B957" t="s">
        <v>22</v>
      </c>
      <c r="C957" t="str">
        <f>_xlfn.XLOOKUP(Sales_Pipeline[[#This Row],[Sales_Agent]],Sales_Teams[Sales_Agent],Sales_Teams[Manager])</f>
        <v>Cara Losch</v>
      </c>
      <c r="D957" t="str">
        <f>_xlfn.XLOOKUP(Sales_Pipeline[[#This Row],[Manager]],Sales_Teams[Manager],Sales_Teams[Regional_Office])</f>
        <v>East</v>
      </c>
      <c r="E957" t="s">
        <v>63</v>
      </c>
      <c r="F957" t="s">
        <v>238</v>
      </c>
      <c r="G957" t="str">
        <f>IFERROR(_xlfn.XLOOKUP(Sales_Pipeline[[#This Row],[Account]],Accounts!$A$2:$A$86,Accounts!$F$2:$F$86),"")</f>
        <v>United States</v>
      </c>
      <c r="H957" t="s">
        <v>82</v>
      </c>
      <c r="I957" s="3">
        <v>42785</v>
      </c>
      <c r="J957" s="3">
        <v>42860</v>
      </c>
      <c r="K957" s="8" t="str">
        <f>IF(Sales_Pipeline[[#This Row],[Close_Date]]="","",TEXT(Sales_Pipeline[[#This Row],[Close_Date]],"ddd"))</f>
        <v>Fri</v>
      </c>
      <c r="L957" s="8" t="str">
        <f>IF(Sales_Pipeline[[#This Row],[Close_Date]]="","",TEXT(Sales_Pipeline[[#This Row],[Close_Date]],"mmm"))</f>
        <v>May</v>
      </c>
      <c r="M957" s="8" t="str">
        <f>IF(Sales_Pipeline[[#This Row],[Close_Date]]="","","Q"&amp;ROUNDUP(MONTH(Sales_Pipeline[[#This Row],[Close_Date]])/3,0))</f>
        <v>Q2</v>
      </c>
      <c r="N957" s="2" cm="1">
        <f t="array" ref="N957">IFERROR(_xlfn.IFS(Sales_Pipeline[[#This Row],[Deal_Stage]]="Won",_xlfn.XLOOKUP(Sales_Pipeline[[#This Row],[Product]],Products!$A$2:$A$8,Products!$C$2:$C$8),Sales_Pipeline[[#This Row],[Deal_Stage]]="Lost",_xlfn.XLOOKUP(Sales_Pipeline[[#This Row],[Product]],Products!$A$2:$A$8,Products!$C$2:$C$8)),"")</f>
        <v>550</v>
      </c>
      <c r="O957" s="2">
        <v>0</v>
      </c>
    </row>
    <row r="958" spans="1:15" x14ac:dyDescent="0.3">
      <c r="A958" t="s">
        <v>1104</v>
      </c>
      <c r="B958" t="s">
        <v>22</v>
      </c>
      <c r="C958" t="str">
        <f>_xlfn.XLOOKUP(Sales_Pipeline[[#This Row],[Sales_Agent]],Sales_Teams[Sales_Agent],Sales_Teams[Manager])</f>
        <v>Cara Losch</v>
      </c>
      <c r="D958" t="str">
        <f>_xlfn.XLOOKUP(Sales_Pipeline[[#This Row],[Manager]],Sales_Teams[Manager],Sales_Teams[Regional_Office])</f>
        <v>East</v>
      </c>
      <c r="E958" t="s">
        <v>76</v>
      </c>
      <c r="F958" t="s">
        <v>159</v>
      </c>
      <c r="G958" t="str">
        <f>IFERROR(_xlfn.XLOOKUP(Sales_Pipeline[[#This Row],[Account]],Accounts!$A$2:$A$86,Accounts!$F$2:$F$86),"")</f>
        <v>United States</v>
      </c>
      <c r="H958" t="s">
        <v>57</v>
      </c>
      <c r="I958" s="3">
        <v>42785</v>
      </c>
      <c r="J958" s="3">
        <v>42795</v>
      </c>
      <c r="K958" s="8" t="str">
        <f>IF(Sales_Pipeline[[#This Row],[Close_Date]]="","",TEXT(Sales_Pipeline[[#This Row],[Close_Date]],"ddd"))</f>
        <v>Wed</v>
      </c>
      <c r="L958" s="8" t="str">
        <f>IF(Sales_Pipeline[[#This Row],[Close_Date]]="","",TEXT(Sales_Pipeline[[#This Row],[Close_Date]],"mmm"))</f>
        <v>Mar</v>
      </c>
      <c r="M958" s="8" t="str">
        <f>IF(Sales_Pipeline[[#This Row],[Close_Date]]="","","Q"&amp;ROUNDUP(MONTH(Sales_Pipeline[[#This Row],[Close_Date]])/3,0))</f>
        <v>Q1</v>
      </c>
      <c r="N958" s="2" cm="1">
        <f t="array" ref="N958">IFERROR(_xlfn.IFS(Sales_Pipeline[[#This Row],[Deal_Stage]]="Won",_xlfn.XLOOKUP(Sales_Pipeline[[#This Row],[Product]],Products!$A$2:$A$8,Products!$C$2:$C$8),Sales_Pipeline[[#This Row],[Deal_Stage]]="Lost",_xlfn.XLOOKUP(Sales_Pipeline[[#This Row],[Product]],Products!$A$2:$A$8,Products!$C$2:$C$8)),"")</f>
        <v>3393</v>
      </c>
      <c r="O958" s="2">
        <v>3348</v>
      </c>
    </row>
    <row r="959" spans="1:15" x14ac:dyDescent="0.3">
      <c r="A959" t="s">
        <v>1105</v>
      </c>
      <c r="B959" t="s">
        <v>10</v>
      </c>
      <c r="C959" t="str">
        <f>_xlfn.XLOOKUP(Sales_Pipeline[[#This Row],[Sales_Agent]],Sales_Teams[Sales_Agent],Sales_Teams[Manager])</f>
        <v>Melvin Marxen</v>
      </c>
      <c r="D959" t="str">
        <f>_xlfn.XLOOKUP(Sales_Pipeline[[#This Row],[Manager]],Sales_Teams[Manager],Sales_Teams[Regional_Office])</f>
        <v>Central</v>
      </c>
      <c r="E959" t="s">
        <v>63</v>
      </c>
      <c r="F959" t="s">
        <v>141</v>
      </c>
      <c r="G959" t="str">
        <f>IFERROR(_xlfn.XLOOKUP(Sales_Pipeline[[#This Row],[Account]],Accounts!$A$2:$A$86,Accounts!$F$2:$F$86),"")</f>
        <v>United States</v>
      </c>
      <c r="H959" t="s">
        <v>82</v>
      </c>
      <c r="I959" s="3">
        <v>42785</v>
      </c>
      <c r="J959" s="3">
        <v>42880</v>
      </c>
      <c r="K959" s="8" t="str">
        <f>IF(Sales_Pipeline[[#This Row],[Close_Date]]="","",TEXT(Sales_Pipeline[[#This Row],[Close_Date]],"ddd"))</f>
        <v>Thu</v>
      </c>
      <c r="L959" s="8" t="str">
        <f>IF(Sales_Pipeline[[#This Row],[Close_Date]]="","",TEXT(Sales_Pipeline[[#This Row],[Close_Date]],"mmm"))</f>
        <v>May</v>
      </c>
      <c r="M959" s="8" t="str">
        <f>IF(Sales_Pipeline[[#This Row],[Close_Date]]="","","Q"&amp;ROUNDUP(MONTH(Sales_Pipeline[[#This Row],[Close_Date]])/3,0))</f>
        <v>Q2</v>
      </c>
      <c r="N959" s="2" cm="1">
        <f t="array" ref="N959">IFERROR(_xlfn.IFS(Sales_Pipeline[[#This Row],[Deal_Stage]]="Won",_xlfn.XLOOKUP(Sales_Pipeline[[#This Row],[Product]],Products!$A$2:$A$8,Products!$C$2:$C$8),Sales_Pipeline[[#This Row],[Deal_Stage]]="Lost",_xlfn.XLOOKUP(Sales_Pipeline[[#This Row],[Product]],Products!$A$2:$A$8,Products!$C$2:$C$8)),"")</f>
        <v>550</v>
      </c>
      <c r="O959" s="2">
        <v>0</v>
      </c>
    </row>
    <row r="960" spans="1:15" x14ac:dyDescent="0.3">
      <c r="A960" t="s">
        <v>1106</v>
      </c>
      <c r="B960" t="s">
        <v>43</v>
      </c>
      <c r="C960" t="str">
        <f>_xlfn.XLOOKUP(Sales_Pipeline[[#This Row],[Sales_Agent]],Sales_Teams[Sales_Agent],Sales_Teams[Manager])</f>
        <v>Summer Sewald</v>
      </c>
      <c r="D960" t="str">
        <f>_xlfn.XLOOKUP(Sales_Pipeline[[#This Row],[Manager]],Sales_Teams[Manager],Sales_Teams[Regional_Office])</f>
        <v>West</v>
      </c>
      <c r="E960" t="s">
        <v>63</v>
      </c>
      <c r="F960" t="s">
        <v>211</v>
      </c>
      <c r="G960" t="str">
        <f>IFERROR(_xlfn.XLOOKUP(Sales_Pipeline[[#This Row],[Account]],Accounts!$A$2:$A$86,Accounts!$F$2:$F$86),"")</f>
        <v>United States</v>
      </c>
      <c r="H960" t="s">
        <v>77</v>
      </c>
      <c r="I960" s="3">
        <v>42785</v>
      </c>
      <c r="K960" s="8" t="str">
        <f>IF(Sales_Pipeline[[#This Row],[Close_Date]]="","",TEXT(Sales_Pipeline[[#This Row],[Close_Date]],"ddd"))</f>
        <v/>
      </c>
      <c r="L960" s="8" t="str">
        <f>IF(Sales_Pipeline[[#This Row],[Close_Date]]="","",TEXT(Sales_Pipeline[[#This Row],[Close_Date]],"mmm"))</f>
        <v/>
      </c>
      <c r="M960" s="8" t="str">
        <f>IF(Sales_Pipeline[[#This Row],[Close_Date]]="","","Q"&amp;ROUNDUP(MONTH(Sales_Pipeline[[#This Row],[Close_Date]])/3,0))</f>
        <v/>
      </c>
      <c r="N960" s="2" t="str" cm="1">
        <f t="array" ref="N960">IFERROR(_xlfn.IFS(Sales_Pipeline[[#This Row],[Deal_Stage]]="Won",_xlfn.XLOOKUP(Sales_Pipeline[[#This Row],[Product]],Products!$A$2:$A$8,Products!$C$2:$C$8),Sales_Pipeline[[#This Row],[Deal_Stage]]="Lost",_xlfn.XLOOKUP(Sales_Pipeline[[#This Row],[Product]],Products!$A$2:$A$8,Products!$C$2:$C$8)),"")</f>
        <v/>
      </c>
      <c r="O960" s="2">
        <v>0</v>
      </c>
    </row>
    <row r="961" spans="1:15" x14ac:dyDescent="0.3">
      <c r="A961" t="s">
        <v>1107</v>
      </c>
      <c r="B961" t="s">
        <v>43</v>
      </c>
      <c r="C961" t="str">
        <f>_xlfn.XLOOKUP(Sales_Pipeline[[#This Row],[Sales_Agent]],Sales_Teams[Sales_Agent],Sales_Teams[Manager])</f>
        <v>Summer Sewald</v>
      </c>
      <c r="D961" t="str">
        <f>_xlfn.XLOOKUP(Sales_Pipeline[[#This Row],[Manager]],Sales_Teams[Manager],Sales_Teams[Regional_Office])</f>
        <v>West</v>
      </c>
      <c r="E961" t="s">
        <v>8953</v>
      </c>
      <c r="F961" t="s">
        <v>570</v>
      </c>
      <c r="G961" t="str">
        <f>IFERROR(_xlfn.XLOOKUP(Sales_Pipeline[[#This Row],[Account]],Accounts!$A$2:$A$86,Accounts!$F$2:$F$86),"")</f>
        <v>Germany</v>
      </c>
      <c r="H961" t="s">
        <v>57</v>
      </c>
      <c r="I961" s="3">
        <v>42785</v>
      </c>
      <c r="J961" s="3">
        <v>42799</v>
      </c>
      <c r="K961" s="8" t="str">
        <f>IF(Sales_Pipeline[[#This Row],[Close_Date]]="","",TEXT(Sales_Pipeline[[#This Row],[Close_Date]],"ddd"))</f>
        <v>Sun</v>
      </c>
      <c r="L961" s="8" t="str">
        <f>IF(Sales_Pipeline[[#This Row],[Close_Date]]="","",TEXT(Sales_Pipeline[[#This Row],[Close_Date]],"mmm"))</f>
        <v>Mar</v>
      </c>
      <c r="M961" s="8" t="str">
        <f>IF(Sales_Pipeline[[#This Row],[Close_Date]]="","","Q"&amp;ROUNDUP(MONTH(Sales_Pipeline[[#This Row],[Close_Date]])/3,0))</f>
        <v>Q1</v>
      </c>
      <c r="N961" s="2" cm="1">
        <f t="array" ref="N961">IFERROR(_xlfn.IFS(Sales_Pipeline[[#This Row],[Deal_Stage]]="Won",_xlfn.XLOOKUP(Sales_Pipeline[[#This Row],[Product]],Products!$A$2:$A$8,Products!$C$2:$C$8),Sales_Pipeline[[#This Row],[Deal_Stage]]="Lost",_xlfn.XLOOKUP(Sales_Pipeline[[#This Row],[Product]],Products!$A$2:$A$8,Products!$C$2:$C$8)),"")</f>
        <v>4821</v>
      </c>
      <c r="O961" s="2">
        <v>4216</v>
      </c>
    </row>
    <row r="962" spans="1:15" x14ac:dyDescent="0.3">
      <c r="A962" t="s">
        <v>1108</v>
      </c>
      <c r="B962" t="s">
        <v>37</v>
      </c>
      <c r="C962" t="str">
        <f>_xlfn.XLOOKUP(Sales_Pipeline[[#This Row],[Sales_Agent]],Sales_Teams[Sales_Agent],Sales_Teams[Manager])</f>
        <v>Celia Rouche</v>
      </c>
      <c r="D962" t="str">
        <f>_xlfn.XLOOKUP(Sales_Pipeline[[#This Row],[Manager]],Sales_Teams[Manager],Sales_Teams[Regional_Office])</f>
        <v>West</v>
      </c>
      <c r="E962" t="s">
        <v>55</v>
      </c>
      <c r="G962" t="str">
        <f>IFERROR(_xlfn.XLOOKUP(Sales_Pipeline[[#This Row],[Account]],Accounts!$A$2:$A$86,Accounts!$F$2:$F$86),"")</f>
        <v/>
      </c>
      <c r="H962" t="s">
        <v>77</v>
      </c>
      <c r="I962" s="3">
        <v>42785</v>
      </c>
      <c r="K962" s="8" t="str">
        <f>IF(Sales_Pipeline[[#This Row],[Close_Date]]="","",TEXT(Sales_Pipeline[[#This Row],[Close_Date]],"ddd"))</f>
        <v/>
      </c>
      <c r="L962" s="8" t="str">
        <f>IF(Sales_Pipeline[[#This Row],[Close_Date]]="","",TEXT(Sales_Pipeline[[#This Row],[Close_Date]],"mmm"))</f>
        <v/>
      </c>
      <c r="M962" s="8" t="str">
        <f>IF(Sales_Pipeline[[#This Row],[Close_Date]]="","","Q"&amp;ROUNDUP(MONTH(Sales_Pipeline[[#This Row],[Close_Date]])/3,0))</f>
        <v/>
      </c>
      <c r="N962" s="2" t="str" cm="1">
        <f t="array" ref="N962">IFERROR(_xlfn.IFS(Sales_Pipeline[[#This Row],[Deal_Stage]]="Won",_xlfn.XLOOKUP(Sales_Pipeline[[#This Row],[Product]],Products!$A$2:$A$8,Products!$C$2:$C$8),Sales_Pipeline[[#This Row],[Deal_Stage]]="Lost",_xlfn.XLOOKUP(Sales_Pipeline[[#This Row],[Product]],Products!$A$2:$A$8,Products!$C$2:$C$8)),"")</f>
        <v/>
      </c>
      <c r="O962" s="2">
        <v>0</v>
      </c>
    </row>
    <row r="963" spans="1:15" x14ac:dyDescent="0.3">
      <c r="A963" t="s">
        <v>1109</v>
      </c>
      <c r="B963" t="s">
        <v>37</v>
      </c>
      <c r="C963" t="str">
        <f>_xlfn.XLOOKUP(Sales_Pipeline[[#This Row],[Sales_Agent]],Sales_Teams[Sales_Agent],Sales_Teams[Manager])</f>
        <v>Celia Rouche</v>
      </c>
      <c r="D963" t="str">
        <f>_xlfn.XLOOKUP(Sales_Pipeline[[#This Row],[Manager]],Sales_Teams[Manager],Sales_Teams[Regional_Office])</f>
        <v>West</v>
      </c>
      <c r="E963" t="s">
        <v>76</v>
      </c>
      <c r="G963" t="str">
        <f>IFERROR(_xlfn.XLOOKUP(Sales_Pipeline[[#This Row],[Account]],Accounts!$A$2:$A$86,Accounts!$F$2:$F$86),"")</f>
        <v/>
      </c>
      <c r="H963" t="s">
        <v>77</v>
      </c>
      <c r="I963" s="3">
        <v>42785</v>
      </c>
      <c r="K963" s="8" t="str">
        <f>IF(Sales_Pipeline[[#This Row],[Close_Date]]="","",TEXT(Sales_Pipeline[[#This Row],[Close_Date]],"ddd"))</f>
        <v/>
      </c>
      <c r="L963" s="8" t="str">
        <f>IF(Sales_Pipeline[[#This Row],[Close_Date]]="","",TEXT(Sales_Pipeline[[#This Row],[Close_Date]],"mmm"))</f>
        <v/>
      </c>
      <c r="M963" s="8" t="str">
        <f>IF(Sales_Pipeline[[#This Row],[Close_Date]]="","","Q"&amp;ROUNDUP(MONTH(Sales_Pipeline[[#This Row],[Close_Date]])/3,0))</f>
        <v/>
      </c>
      <c r="N963" s="2" t="str" cm="1">
        <f t="array" ref="N963">IFERROR(_xlfn.IFS(Sales_Pipeline[[#This Row],[Deal_Stage]]="Won",_xlfn.XLOOKUP(Sales_Pipeline[[#This Row],[Product]],Products!$A$2:$A$8,Products!$C$2:$C$8),Sales_Pipeline[[#This Row],[Deal_Stage]]="Lost",_xlfn.XLOOKUP(Sales_Pipeline[[#This Row],[Product]],Products!$A$2:$A$8,Products!$C$2:$C$8)),"")</f>
        <v/>
      </c>
      <c r="O963" s="2">
        <v>0</v>
      </c>
    </row>
    <row r="964" spans="1:15" x14ac:dyDescent="0.3">
      <c r="A964" t="s">
        <v>1110</v>
      </c>
      <c r="B964" t="s">
        <v>9</v>
      </c>
      <c r="C964" t="str">
        <f>_xlfn.XLOOKUP(Sales_Pipeline[[#This Row],[Sales_Agent]],Sales_Teams[Sales_Agent],Sales_Teams[Manager])</f>
        <v>Dustin Brinkmann</v>
      </c>
      <c r="D964" t="str">
        <f>_xlfn.XLOOKUP(Sales_Pipeline[[#This Row],[Manager]],Sales_Teams[Manager],Sales_Teams[Regional_Office])</f>
        <v>Central</v>
      </c>
      <c r="E964" t="s">
        <v>63</v>
      </c>
      <c r="F964" t="s">
        <v>134</v>
      </c>
      <c r="G964" t="str">
        <f>IFERROR(_xlfn.XLOOKUP(Sales_Pipeline[[#This Row],[Account]],Accounts!$A$2:$A$86,Accounts!$F$2:$F$86),"")</f>
        <v>United States</v>
      </c>
      <c r="H964" t="s">
        <v>57</v>
      </c>
      <c r="I964" s="3">
        <v>42785</v>
      </c>
      <c r="J964" s="3">
        <v>42883</v>
      </c>
      <c r="K964" s="8" t="str">
        <f>IF(Sales_Pipeline[[#This Row],[Close_Date]]="","",TEXT(Sales_Pipeline[[#This Row],[Close_Date]],"ddd"))</f>
        <v>Sun</v>
      </c>
      <c r="L964" s="8" t="str">
        <f>IF(Sales_Pipeline[[#This Row],[Close_Date]]="","",TEXT(Sales_Pipeline[[#This Row],[Close_Date]],"mmm"))</f>
        <v>May</v>
      </c>
      <c r="M964" s="8" t="str">
        <f>IF(Sales_Pipeline[[#This Row],[Close_Date]]="","","Q"&amp;ROUNDUP(MONTH(Sales_Pipeline[[#This Row],[Close_Date]])/3,0))</f>
        <v>Q2</v>
      </c>
      <c r="N964" s="2" cm="1">
        <f t="array" ref="N964">IFERROR(_xlfn.IFS(Sales_Pipeline[[#This Row],[Deal_Stage]]="Won",_xlfn.XLOOKUP(Sales_Pipeline[[#This Row],[Product]],Products!$A$2:$A$8,Products!$C$2:$C$8),Sales_Pipeline[[#This Row],[Deal_Stage]]="Lost",_xlfn.XLOOKUP(Sales_Pipeline[[#This Row],[Product]],Products!$A$2:$A$8,Products!$C$2:$C$8)),"")</f>
        <v>550</v>
      </c>
      <c r="O964" s="2">
        <v>404</v>
      </c>
    </row>
    <row r="965" spans="1:15" x14ac:dyDescent="0.3">
      <c r="A965" t="s">
        <v>1111</v>
      </c>
      <c r="B965" t="s">
        <v>21</v>
      </c>
      <c r="C965" t="str">
        <f>_xlfn.XLOOKUP(Sales_Pipeline[[#This Row],[Sales_Agent]],Sales_Teams[Sales_Agent],Sales_Teams[Manager])</f>
        <v>Cara Losch</v>
      </c>
      <c r="D965" t="str">
        <f>_xlfn.XLOOKUP(Sales_Pipeline[[#This Row],[Manager]],Sales_Teams[Manager],Sales_Teams[Regional_Office])</f>
        <v>East</v>
      </c>
      <c r="E965" t="s">
        <v>84</v>
      </c>
      <c r="F965" t="s">
        <v>256</v>
      </c>
      <c r="G965" t="str">
        <f>IFERROR(_xlfn.XLOOKUP(Sales_Pipeline[[#This Row],[Account]],Accounts!$A$2:$A$86,Accounts!$F$2:$F$86),"")</f>
        <v>United States</v>
      </c>
      <c r="H965" t="s">
        <v>82</v>
      </c>
      <c r="I965" s="3">
        <v>42785</v>
      </c>
      <c r="J965" s="3">
        <v>42894</v>
      </c>
      <c r="K965" s="8" t="str">
        <f>IF(Sales_Pipeline[[#This Row],[Close_Date]]="","",TEXT(Sales_Pipeline[[#This Row],[Close_Date]],"ddd"))</f>
        <v>Thu</v>
      </c>
      <c r="L965" s="8" t="str">
        <f>IF(Sales_Pipeline[[#This Row],[Close_Date]]="","",TEXT(Sales_Pipeline[[#This Row],[Close_Date]],"mmm"))</f>
        <v>Jun</v>
      </c>
      <c r="M965" s="8" t="str">
        <f>IF(Sales_Pipeline[[#This Row],[Close_Date]]="","","Q"&amp;ROUNDUP(MONTH(Sales_Pipeline[[#This Row],[Close_Date]])/3,0))</f>
        <v>Q2</v>
      </c>
      <c r="N965" s="2" cm="1">
        <f t="array" ref="N965">IFERROR(_xlfn.IFS(Sales_Pipeline[[#This Row],[Deal_Stage]]="Won",_xlfn.XLOOKUP(Sales_Pipeline[[#This Row],[Product]],Products!$A$2:$A$8,Products!$C$2:$C$8),Sales_Pipeline[[#This Row],[Deal_Stage]]="Lost",_xlfn.XLOOKUP(Sales_Pipeline[[#This Row],[Product]],Products!$A$2:$A$8,Products!$C$2:$C$8)),"")</f>
        <v>5482</v>
      </c>
      <c r="O965" s="2">
        <v>0</v>
      </c>
    </row>
    <row r="966" spans="1:15" x14ac:dyDescent="0.3">
      <c r="A966" t="s">
        <v>1112</v>
      </c>
      <c r="B966" t="s">
        <v>21</v>
      </c>
      <c r="C966" t="str">
        <f>_xlfn.XLOOKUP(Sales_Pipeline[[#This Row],[Sales_Agent]],Sales_Teams[Sales_Agent],Sales_Teams[Manager])</f>
        <v>Cara Losch</v>
      </c>
      <c r="D966" t="str">
        <f>_xlfn.XLOOKUP(Sales_Pipeline[[#This Row],[Manager]],Sales_Teams[Manager],Sales_Teams[Regional_Office])</f>
        <v>East</v>
      </c>
      <c r="E966" t="s">
        <v>61</v>
      </c>
      <c r="F966" t="s">
        <v>315</v>
      </c>
      <c r="G966" t="str">
        <f>IFERROR(_xlfn.XLOOKUP(Sales_Pipeline[[#This Row],[Account]],Accounts!$A$2:$A$86,Accounts!$F$2:$F$86),"")</f>
        <v>United States</v>
      </c>
      <c r="H966" t="s">
        <v>82</v>
      </c>
      <c r="I966" s="3">
        <v>42785</v>
      </c>
      <c r="J966" s="3">
        <v>42900</v>
      </c>
      <c r="K966" s="8" t="str">
        <f>IF(Sales_Pipeline[[#This Row],[Close_Date]]="","",TEXT(Sales_Pipeline[[#This Row],[Close_Date]],"ddd"))</f>
        <v>Wed</v>
      </c>
      <c r="L966" s="8" t="str">
        <f>IF(Sales_Pipeline[[#This Row],[Close_Date]]="","",TEXT(Sales_Pipeline[[#This Row],[Close_Date]],"mmm"))</f>
        <v>Jun</v>
      </c>
      <c r="M966" s="8" t="str">
        <f>IF(Sales_Pipeline[[#This Row],[Close_Date]]="","","Q"&amp;ROUNDUP(MONTH(Sales_Pipeline[[#This Row],[Close_Date]])/3,0))</f>
        <v>Q2</v>
      </c>
      <c r="N966" s="2" cm="1">
        <f t="array" ref="N966">IFERROR(_xlfn.IFS(Sales_Pipeline[[#This Row],[Deal_Stage]]="Won",_xlfn.XLOOKUP(Sales_Pipeline[[#This Row],[Product]],Products!$A$2:$A$8,Products!$C$2:$C$8),Sales_Pipeline[[#This Row],[Deal_Stage]]="Lost",_xlfn.XLOOKUP(Sales_Pipeline[[#This Row],[Product]],Products!$A$2:$A$8,Products!$C$2:$C$8)),"")</f>
        <v>55</v>
      </c>
      <c r="O966" s="2">
        <v>0</v>
      </c>
    </row>
    <row r="967" spans="1:15" x14ac:dyDescent="0.3">
      <c r="A967" t="s">
        <v>1113</v>
      </c>
      <c r="B967" t="s">
        <v>21</v>
      </c>
      <c r="C967" t="str">
        <f>_xlfn.XLOOKUP(Sales_Pipeline[[#This Row],[Sales_Agent]],Sales_Teams[Sales_Agent],Sales_Teams[Manager])</f>
        <v>Cara Losch</v>
      </c>
      <c r="D967" t="str">
        <f>_xlfn.XLOOKUP(Sales_Pipeline[[#This Row],[Manager]],Sales_Teams[Manager],Sales_Teams[Regional_Office])</f>
        <v>East</v>
      </c>
      <c r="E967" t="s">
        <v>8953</v>
      </c>
      <c r="F967" t="s">
        <v>344</v>
      </c>
      <c r="G967" t="str">
        <f>IFERROR(_xlfn.XLOOKUP(Sales_Pipeline[[#This Row],[Account]],Accounts!$A$2:$A$86,Accounts!$F$2:$F$86),"")</f>
        <v>Romania</v>
      </c>
      <c r="H967" t="s">
        <v>57</v>
      </c>
      <c r="I967" s="3">
        <v>42785</v>
      </c>
      <c r="J967" s="3">
        <v>42798</v>
      </c>
      <c r="K967" s="8" t="str">
        <f>IF(Sales_Pipeline[[#This Row],[Close_Date]]="","",TEXT(Sales_Pipeline[[#This Row],[Close_Date]],"ddd"))</f>
        <v>Sat</v>
      </c>
      <c r="L967" s="8" t="str">
        <f>IF(Sales_Pipeline[[#This Row],[Close_Date]]="","",TEXT(Sales_Pipeline[[#This Row],[Close_Date]],"mmm"))</f>
        <v>Mar</v>
      </c>
      <c r="M967" s="8" t="str">
        <f>IF(Sales_Pipeline[[#This Row],[Close_Date]]="","","Q"&amp;ROUNDUP(MONTH(Sales_Pipeline[[#This Row],[Close_Date]])/3,0))</f>
        <v>Q1</v>
      </c>
      <c r="N967" s="2" cm="1">
        <f t="array" ref="N967">IFERROR(_xlfn.IFS(Sales_Pipeline[[#This Row],[Deal_Stage]]="Won",_xlfn.XLOOKUP(Sales_Pipeline[[#This Row],[Product]],Products!$A$2:$A$8,Products!$C$2:$C$8),Sales_Pipeline[[#This Row],[Deal_Stage]]="Lost",_xlfn.XLOOKUP(Sales_Pipeline[[#This Row],[Product]],Products!$A$2:$A$8,Products!$C$2:$C$8)),"")</f>
        <v>4821</v>
      </c>
      <c r="O967" s="2">
        <v>5260</v>
      </c>
    </row>
    <row r="968" spans="1:15" x14ac:dyDescent="0.3">
      <c r="A968" t="s">
        <v>1114</v>
      </c>
      <c r="B968" t="s">
        <v>32</v>
      </c>
      <c r="C968" t="str">
        <f>_xlfn.XLOOKUP(Sales_Pipeline[[#This Row],[Sales_Agent]],Sales_Teams[Sales_Agent],Sales_Teams[Manager])</f>
        <v>Celia Rouche</v>
      </c>
      <c r="D968" t="str">
        <f>_xlfn.XLOOKUP(Sales_Pipeline[[#This Row],[Manager]],Sales_Teams[Manager],Sales_Teams[Regional_Office])</f>
        <v>West</v>
      </c>
      <c r="E968" t="s">
        <v>76</v>
      </c>
      <c r="G968" t="str">
        <f>IFERROR(_xlfn.XLOOKUP(Sales_Pipeline[[#This Row],[Account]],Accounts!$A$2:$A$86,Accounts!$F$2:$F$86),"")</f>
        <v/>
      </c>
      <c r="H968" t="s">
        <v>77</v>
      </c>
      <c r="I968" s="3">
        <v>42785</v>
      </c>
      <c r="K968" s="8" t="str">
        <f>IF(Sales_Pipeline[[#This Row],[Close_Date]]="","",TEXT(Sales_Pipeline[[#This Row],[Close_Date]],"ddd"))</f>
        <v/>
      </c>
      <c r="L968" s="8" t="str">
        <f>IF(Sales_Pipeline[[#This Row],[Close_Date]]="","",TEXT(Sales_Pipeline[[#This Row],[Close_Date]],"mmm"))</f>
        <v/>
      </c>
      <c r="M968" s="8" t="str">
        <f>IF(Sales_Pipeline[[#This Row],[Close_Date]]="","","Q"&amp;ROUNDUP(MONTH(Sales_Pipeline[[#This Row],[Close_Date]])/3,0))</f>
        <v/>
      </c>
      <c r="N968" s="2" t="str" cm="1">
        <f t="array" ref="N968">IFERROR(_xlfn.IFS(Sales_Pipeline[[#This Row],[Deal_Stage]]="Won",_xlfn.XLOOKUP(Sales_Pipeline[[#This Row],[Product]],Products!$A$2:$A$8,Products!$C$2:$C$8),Sales_Pipeline[[#This Row],[Deal_Stage]]="Lost",_xlfn.XLOOKUP(Sales_Pipeline[[#This Row],[Product]],Products!$A$2:$A$8,Products!$C$2:$C$8)),"")</f>
        <v/>
      </c>
      <c r="O968" s="2">
        <v>0</v>
      </c>
    </row>
    <row r="969" spans="1:15" x14ac:dyDescent="0.3">
      <c r="A969" t="s">
        <v>1115</v>
      </c>
      <c r="B969" t="s">
        <v>32</v>
      </c>
      <c r="C969" t="str">
        <f>_xlfn.XLOOKUP(Sales_Pipeline[[#This Row],[Sales_Agent]],Sales_Teams[Sales_Agent],Sales_Teams[Manager])</f>
        <v>Celia Rouche</v>
      </c>
      <c r="D969" t="str">
        <f>_xlfn.XLOOKUP(Sales_Pipeline[[#This Row],[Manager]],Sales_Teams[Manager],Sales_Teams[Regional_Office])</f>
        <v>West</v>
      </c>
      <c r="E969" t="s">
        <v>55</v>
      </c>
      <c r="F969" t="s">
        <v>173</v>
      </c>
      <c r="G969" t="str">
        <f>IFERROR(_xlfn.XLOOKUP(Sales_Pipeline[[#This Row],[Account]],Accounts!$A$2:$A$86,Accounts!$F$2:$F$86),"")</f>
        <v>United States</v>
      </c>
      <c r="H969" t="s">
        <v>82</v>
      </c>
      <c r="I969" s="3">
        <v>42785</v>
      </c>
      <c r="J969" s="3">
        <v>42801</v>
      </c>
      <c r="K969" s="8" t="str">
        <f>IF(Sales_Pipeline[[#This Row],[Close_Date]]="","",TEXT(Sales_Pipeline[[#This Row],[Close_Date]],"ddd"))</f>
        <v>Tue</v>
      </c>
      <c r="L969" s="8" t="str">
        <f>IF(Sales_Pipeline[[#This Row],[Close_Date]]="","",TEXT(Sales_Pipeline[[#This Row],[Close_Date]],"mmm"))</f>
        <v>Mar</v>
      </c>
      <c r="M969" s="8" t="str">
        <f>IF(Sales_Pipeline[[#This Row],[Close_Date]]="","","Q"&amp;ROUNDUP(MONTH(Sales_Pipeline[[#This Row],[Close_Date]])/3,0))</f>
        <v>Q1</v>
      </c>
      <c r="N969" s="2" cm="1">
        <f t="array" ref="N969">IFERROR(_xlfn.IFS(Sales_Pipeline[[#This Row],[Deal_Stage]]="Won",_xlfn.XLOOKUP(Sales_Pipeline[[#This Row],[Product]],Products!$A$2:$A$8,Products!$C$2:$C$8),Sales_Pipeline[[#This Row],[Deal_Stage]]="Lost",_xlfn.XLOOKUP(Sales_Pipeline[[#This Row],[Product]],Products!$A$2:$A$8,Products!$C$2:$C$8)),"")</f>
        <v>1096</v>
      </c>
      <c r="O969" s="2">
        <v>0</v>
      </c>
    </row>
    <row r="970" spans="1:15" x14ac:dyDescent="0.3">
      <c r="A970" t="s">
        <v>1116</v>
      </c>
      <c r="B970" t="s">
        <v>17</v>
      </c>
      <c r="C970" t="str">
        <f>_xlfn.XLOOKUP(Sales_Pipeline[[#This Row],[Sales_Agent]],Sales_Teams[Sales_Agent],Sales_Teams[Manager])</f>
        <v>Cara Losch</v>
      </c>
      <c r="D970" t="str">
        <f>_xlfn.XLOOKUP(Sales_Pipeline[[#This Row],[Manager]],Sales_Teams[Manager],Sales_Teams[Regional_Office])</f>
        <v>East</v>
      </c>
      <c r="E970" t="s">
        <v>61</v>
      </c>
      <c r="F970" t="s">
        <v>225</v>
      </c>
      <c r="G970" t="str">
        <f>IFERROR(_xlfn.XLOOKUP(Sales_Pipeline[[#This Row],[Account]],Accounts!$A$2:$A$86,Accounts!$F$2:$F$86),"")</f>
        <v>United States</v>
      </c>
      <c r="H970" t="s">
        <v>57</v>
      </c>
      <c r="I970" s="3">
        <v>42785</v>
      </c>
      <c r="J970" s="3">
        <v>42861</v>
      </c>
      <c r="K970" s="8" t="str">
        <f>IF(Sales_Pipeline[[#This Row],[Close_Date]]="","",TEXT(Sales_Pipeline[[#This Row],[Close_Date]],"ddd"))</f>
        <v>Sat</v>
      </c>
      <c r="L970" s="8" t="str">
        <f>IF(Sales_Pipeline[[#This Row],[Close_Date]]="","",TEXT(Sales_Pipeline[[#This Row],[Close_Date]],"mmm"))</f>
        <v>May</v>
      </c>
      <c r="M970" s="8" t="str">
        <f>IF(Sales_Pipeline[[#This Row],[Close_Date]]="","","Q"&amp;ROUNDUP(MONTH(Sales_Pipeline[[#This Row],[Close_Date]])/3,0))</f>
        <v>Q2</v>
      </c>
      <c r="N970" s="2" cm="1">
        <f t="array" ref="N970">IFERROR(_xlfn.IFS(Sales_Pipeline[[#This Row],[Deal_Stage]]="Won",_xlfn.XLOOKUP(Sales_Pipeline[[#This Row],[Product]],Products!$A$2:$A$8,Products!$C$2:$C$8),Sales_Pipeline[[#This Row],[Deal_Stage]]="Lost",_xlfn.XLOOKUP(Sales_Pipeline[[#This Row],[Product]],Products!$A$2:$A$8,Products!$C$2:$C$8)),"")</f>
        <v>55</v>
      </c>
      <c r="O970" s="2">
        <v>51</v>
      </c>
    </row>
    <row r="971" spans="1:15" x14ac:dyDescent="0.3">
      <c r="A971" t="s">
        <v>1117</v>
      </c>
      <c r="B971" t="s">
        <v>44</v>
      </c>
      <c r="C971" t="str">
        <f>_xlfn.XLOOKUP(Sales_Pipeline[[#This Row],[Sales_Agent]],Sales_Teams[Sales_Agent],Sales_Teams[Manager])</f>
        <v>Summer Sewald</v>
      </c>
      <c r="D971" t="str">
        <f>_xlfn.XLOOKUP(Sales_Pipeline[[#This Row],[Manager]],Sales_Teams[Manager],Sales_Teams[Regional_Office])</f>
        <v>West</v>
      </c>
      <c r="E971" t="s">
        <v>63</v>
      </c>
      <c r="G971" t="str">
        <f>IFERROR(_xlfn.XLOOKUP(Sales_Pipeline[[#This Row],[Account]],Accounts!$A$2:$A$86,Accounts!$F$2:$F$86),"")</f>
        <v/>
      </c>
      <c r="H971" t="s">
        <v>77</v>
      </c>
      <c r="I971" s="3">
        <v>42785</v>
      </c>
      <c r="K971" s="8" t="str">
        <f>IF(Sales_Pipeline[[#This Row],[Close_Date]]="","",TEXT(Sales_Pipeline[[#This Row],[Close_Date]],"ddd"))</f>
        <v/>
      </c>
      <c r="L971" s="8" t="str">
        <f>IF(Sales_Pipeline[[#This Row],[Close_Date]]="","",TEXT(Sales_Pipeline[[#This Row],[Close_Date]],"mmm"))</f>
        <v/>
      </c>
      <c r="M971" s="8" t="str">
        <f>IF(Sales_Pipeline[[#This Row],[Close_Date]]="","","Q"&amp;ROUNDUP(MONTH(Sales_Pipeline[[#This Row],[Close_Date]])/3,0))</f>
        <v/>
      </c>
      <c r="N971" s="2" t="str" cm="1">
        <f t="array" ref="N971">IFERROR(_xlfn.IFS(Sales_Pipeline[[#This Row],[Deal_Stage]]="Won",_xlfn.XLOOKUP(Sales_Pipeline[[#This Row],[Product]],Products!$A$2:$A$8,Products!$C$2:$C$8),Sales_Pipeline[[#This Row],[Deal_Stage]]="Lost",_xlfn.XLOOKUP(Sales_Pipeline[[#This Row],[Product]],Products!$A$2:$A$8,Products!$C$2:$C$8)),"")</f>
        <v/>
      </c>
      <c r="O971" s="2">
        <v>0</v>
      </c>
    </row>
    <row r="972" spans="1:15" x14ac:dyDescent="0.3">
      <c r="A972" t="s">
        <v>1118</v>
      </c>
      <c r="B972" t="s">
        <v>44</v>
      </c>
      <c r="C972" t="str">
        <f>_xlfn.XLOOKUP(Sales_Pipeline[[#This Row],[Sales_Agent]],Sales_Teams[Sales_Agent],Sales_Teams[Manager])</f>
        <v>Summer Sewald</v>
      </c>
      <c r="D972" t="str">
        <f>_xlfn.XLOOKUP(Sales_Pipeline[[#This Row],[Manager]],Sales_Teams[Manager],Sales_Teams[Regional_Office])</f>
        <v>West</v>
      </c>
      <c r="E972" t="s">
        <v>63</v>
      </c>
      <c r="F972" t="s">
        <v>92</v>
      </c>
      <c r="G972" t="str">
        <f>IFERROR(_xlfn.XLOOKUP(Sales_Pipeline[[#This Row],[Account]],Accounts!$A$2:$A$86,Accounts!$F$2:$F$86),"")</f>
        <v>United States</v>
      </c>
      <c r="H972" t="s">
        <v>57</v>
      </c>
      <c r="I972" s="3">
        <v>42785</v>
      </c>
      <c r="J972" s="3">
        <v>42911</v>
      </c>
      <c r="K972" s="8" t="str">
        <f>IF(Sales_Pipeline[[#This Row],[Close_Date]]="","",TEXT(Sales_Pipeline[[#This Row],[Close_Date]],"ddd"))</f>
        <v>Sun</v>
      </c>
      <c r="L972" s="8" t="str">
        <f>IF(Sales_Pipeline[[#This Row],[Close_Date]]="","",TEXT(Sales_Pipeline[[#This Row],[Close_Date]],"mmm"))</f>
        <v>Jun</v>
      </c>
      <c r="M972" s="8" t="str">
        <f>IF(Sales_Pipeline[[#This Row],[Close_Date]]="","","Q"&amp;ROUNDUP(MONTH(Sales_Pipeline[[#This Row],[Close_Date]])/3,0))</f>
        <v>Q2</v>
      </c>
      <c r="N972" s="2" cm="1">
        <f t="array" ref="N972">IFERROR(_xlfn.IFS(Sales_Pipeline[[#This Row],[Deal_Stage]]="Won",_xlfn.XLOOKUP(Sales_Pipeline[[#This Row],[Product]],Products!$A$2:$A$8,Products!$C$2:$C$8),Sales_Pipeline[[#This Row],[Deal_Stage]]="Lost",_xlfn.XLOOKUP(Sales_Pipeline[[#This Row],[Product]],Products!$A$2:$A$8,Products!$C$2:$C$8)),"")</f>
        <v>550</v>
      </c>
      <c r="O972" s="2">
        <v>598</v>
      </c>
    </row>
    <row r="973" spans="1:15" x14ac:dyDescent="0.3">
      <c r="A973" t="s">
        <v>1119</v>
      </c>
      <c r="B973" t="s">
        <v>30</v>
      </c>
      <c r="C973" t="str">
        <f>_xlfn.XLOOKUP(Sales_Pipeline[[#This Row],[Sales_Agent]],Sales_Teams[Sales_Agent],Sales_Teams[Manager])</f>
        <v>Rocco Neubert</v>
      </c>
      <c r="D973" t="str">
        <f>_xlfn.XLOOKUP(Sales_Pipeline[[#This Row],[Manager]],Sales_Teams[Manager],Sales_Teams[Regional_Office])</f>
        <v>East</v>
      </c>
      <c r="E973" t="s">
        <v>55</v>
      </c>
      <c r="F973" t="s">
        <v>216</v>
      </c>
      <c r="G973" t="str">
        <f>IFERROR(_xlfn.XLOOKUP(Sales_Pipeline[[#This Row],[Account]],Accounts!$A$2:$A$86,Accounts!$F$2:$F$86),"")</f>
        <v>United States</v>
      </c>
      <c r="H973" t="s">
        <v>82</v>
      </c>
      <c r="I973" s="3">
        <v>42786</v>
      </c>
      <c r="J973" s="3">
        <v>42880</v>
      </c>
      <c r="K973" s="8" t="str">
        <f>IF(Sales_Pipeline[[#This Row],[Close_Date]]="","",TEXT(Sales_Pipeline[[#This Row],[Close_Date]],"ddd"))</f>
        <v>Thu</v>
      </c>
      <c r="L973" s="8" t="str">
        <f>IF(Sales_Pipeline[[#This Row],[Close_Date]]="","",TEXT(Sales_Pipeline[[#This Row],[Close_Date]],"mmm"))</f>
        <v>May</v>
      </c>
      <c r="M973" s="8" t="str">
        <f>IF(Sales_Pipeline[[#This Row],[Close_Date]]="","","Q"&amp;ROUNDUP(MONTH(Sales_Pipeline[[#This Row],[Close_Date]])/3,0))</f>
        <v>Q2</v>
      </c>
      <c r="N973" s="2" cm="1">
        <f t="array" ref="N973">IFERROR(_xlfn.IFS(Sales_Pipeline[[#This Row],[Deal_Stage]]="Won",_xlfn.XLOOKUP(Sales_Pipeline[[#This Row],[Product]],Products!$A$2:$A$8,Products!$C$2:$C$8),Sales_Pipeline[[#This Row],[Deal_Stage]]="Lost",_xlfn.XLOOKUP(Sales_Pipeline[[#This Row],[Product]],Products!$A$2:$A$8,Products!$C$2:$C$8)),"")</f>
        <v>1096</v>
      </c>
      <c r="O973" s="2">
        <v>0</v>
      </c>
    </row>
    <row r="974" spans="1:15" x14ac:dyDescent="0.3">
      <c r="A974" t="s">
        <v>1120</v>
      </c>
      <c r="B974" t="s">
        <v>30</v>
      </c>
      <c r="C974" t="str">
        <f>_xlfn.XLOOKUP(Sales_Pipeline[[#This Row],[Sales_Agent]],Sales_Teams[Sales_Agent],Sales_Teams[Manager])</f>
        <v>Rocco Neubert</v>
      </c>
      <c r="D974" t="str">
        <f>_xlfn.XLOOKUP(Sales_Pipeline[[#This Row],[Manager]],Sales_Teams[Manager],Sales_Teams[Regional_Office])</f>
        <v>East</v>
      </c>
      <c r="E974" t="s">
        <v>61</v>
      </c>
      <c r="F974" t="s">
        <v>315</v>
      </c>
      <c r="G974" t="str">
        <f>IFERROR(_xlfn.XLOOKUP(Sales_Pipeline[[#This Row],[Account]],Accounts!$A$2:$A$86,Accounts!$F$2:$F$86),"")</f>
        <v>United States</v>
      </c>
      <c r="H974" t="s">
        <v>57</v>
      </c>
      <c r="I974" s="3">
        <v>42786</v>
      </c>
      <c r="J974" s="3">
        <v>42879</v>
      </c>
      <c r="K974" s="8" t="str">
        <f>IF(Sales_Pipeline[[#This Row],[Close_Date]]="","",TEXT(Sales_Pipeline[[#This Row],[Close_Date]],"ddd"))</f>
        <v>Wed</v>
      </c>
      <c r="L974" s="8" t="str">
        <f>IF(Sales_Pipeline[[#This Row],[Close_Date]]="","",TEXT(Sales_Pipeline[[#This Row],[Close_Date]],"mmm"))</f>
        <v>May</v>
      </c>
      <c r="M974" s="8" t="str">
        <f>IF(Sales_Pipeline[[#This Row],[Close_Date]]="","","Q"&amp;ROUNDUP(MONTH(Sales_Pipeline[[#This Row],[Close_Date]])/3,0))</f>
        <v>Q2</v>
      </c>
      <c r="N974" s="2" cm="1">
        <f t="array" ref="N974">IFERROR(_xlfn.IFS(Sales_Pipeline[[#This Row],[Deal_Stage]]="Won",_xlfn.XLOOKUP(Sales_Pipeline[[#This Row],[Product]],Products!$A$2:$A$8,Products!$C$2:$C$8),Sales_Pipeline[[#This Row],[Deal_Stage]]="Lost",_xlfn.XLOOKUP(Sales_Pipeline[[#This Row],[Product]],Products!$A$2:$A$8,Products!$C$2:$C$8)),"")</f>
        <v>55</v>
      </c>
      <c r="O974" s="2">
        <v>42</v>
      </c>
    </row>
    <row r="975" spans="1:15" x14ac:dyDescent="0.3">
      <c r="A975" t="s">
        <v>1121</v>
      </c>
      <c r="B975" t="s">
        <v>27</v>
      </c>
      <c r="C975" t="str">
        <f>_xlfn.XLOOKUP(Sales_Pipeline[[#This Row],[Sales_Agent]],Sales_Teams[Sales_Agent],Sales_Teams[Manager])</f>
        <v>Rocco Neubert</v>
      </c>
      <c r="D975" t="str">
        <f>_xlfn.XLOOKUP(Sales_Pipeline[[#This Row],[Manager]],Sales_Teams[Manager],Sales_Teams[Regional_Office])</f>
        <v>East</v>
      </c>
      <c r="E975" t="s">
        <v>8953</v>
      </c>
      <c r="F975" t="s">
        <v>103</v>
      </c>
      <c r="G975" t="str">
        <f>IFERROR(_xlfn.XLOOKUP(Sales_Pipeline[[#This Row],[Account]],Accounts!$A$2:$A$86,Accounts!$F$2:$F$86),"")</f>
        <v>United States</v>
      </c>
      <c r="H975" t="s">
        <v>57</v>
      </c>
      <c r="I975" s="3">
        <v>42786</v>
      </c>
      <c r="J975" s="3">
        <v>42893</v>
      </c>
      <c r="K975" s="8" t="str">
        <f>IF(Sales_Pipeline[[#This Row],[Close_Date]]="","",TEXT(Sales_Pipeline[[#This Row],[Close_Date]],"ddd"))</f>
        <v>Wed</v>
      </c>
      <c r="L975" s="8" t="str">
        <f>IF(Sales_Pipeline[[#This Row],[Close_Date]]="","",TEXT(Sales_Pipeline[[#This Row],[Close_Date]],"mmm"))</f>
        <v>Jun</v>
      </c>
      <c r="M975" s="8" t="str">
        <f>IF(Sales_Pipeline[[#This Row],[Close_Date]]="","","Q"&amp;ROUNDUP(MONTH(Sales_Pipeline[[#This Row],[Close_Date]])/3,0))</f>
        <v>Q2</v>
      </c>
      <c r="N975" s="2" cm="1">
        <f t="array" ref="N975">IFERROR(_xlfn.IFS(Sales_Pipeline[[#This Row],[Deal_Stage]]="Won",_xlfn.XLOOKUP(Sales_Pipeline[[#This Row],[Product]],Products!$A$2:$A$8,Products!$C$2:$C$8),Sales_Pipeline[[#This Row],[Deal_Stage]]="Lost",_xlfn.XLOOKUP(Sales_Pipeline[[#This Row],[Product]],Products!$A$2:$A$8,Products!$C$2:$C$8)),"")</f>
        <v>4821</v>
      </c>
      <c r="O975" s="2">
        <v>4689</v>
      </c>
    </row>
    <row r="976" spans="1:15" x14ac:dyDescent="0.3">
      <c r="A976" t="s">
        <v>1122</v>
      </c>
      <c r="B976" t="s">
        <v>6</v>
      </c>
      <c r="C976" t="str">
        <f>_xlfn.XLOOKUP(Sales_Pipeline[[#This Row],[Sales_Agent]],Sales_Teams[Sales_Agent],Sales_Teams[Manager])</f>
        <v>Dustin Brinkmann</v>
      </c>
      <c r="D976" t="str">
        <f>_xlfn.XLOOKUP(Sales_Pipeline[[#This Row],[Manager]],Sales_Teams[Manager],Sales_Teams[Regional_Office])</f>
        <v>Central</v>
      </c>
      <c r="E976" t="s">
        <v>84</v>
      </c>
      <c r="F976" t="s">
        <v>204</v>
      </c>
      <c r="G976" t="str">
        <f>IFERROR(_xlfn.XLOOKUP(Sales_Pipeline[[#This Row],[Account]],Accounts!$A$2:$A$86,Accounts!$F$2:$F$86),"")</f>
        <v>United States</v>
      </c>
      <c r="H976" t="s">
        <v>57</v>
      </c>
      <c r="I976" s="3">
        <v>42786</v>
      </c>
      <c r="J976" s="3">
        <v>42912</v>
      </c>
      <c r="K976" s="8" t="str">
        <f>IF(Sales_Pipeline[[#This Row],[Close_Date]]="","",TEXT(Sales_Pipeline[[#This Row],[Close_Date]],"ddd"))</f>
        <v>Mon</v>
      </c>
      <c r="L976" s="8" t="str">
        <f>IF(Sales_Pipeline[[#This Row],[Close_Date]]="","",TEXT(Sales_Pipeline[[#This Row],[Close_Date]],"mmm"))</f>
        <v>Jun</v>
      </c>
      <c r="M976" s="8" t="str">
        <f>IF(Sales_Pipeline[[#This Row],[Close_Date]]="","","Q"&amp;ROUNDUP(MONTH(Sales_Pipeline[[#This Row],[Close_Date]])/3,0))</f>
        <v>Q2</v>
      </c>
      <c r="N976" s="2" cm="1">
        <f t="array" ref="N976">IFERROR(_xlfn.IFS(Sales_Pipeline[[#This Row],[Deal_Stage]]="Won",_xlfn.XLOOKUP(Sales_Pipeline[[#This Row],[Product]],Products!$A$2:$A$8,Products!$C$2:$C$8),Sales_Pipeline[[#This Row],[Deal_Stage]]="Lost",_xlfn.XLOOKUP(Sales_Pipeline[[#This Row],[Product]],Products!$A$2:$A$8,Products!$C$2:$C$8)),"")</f>
        <v>5482</v>
      </c>
      <c r="O976" s="2">
        <v>5154</v>
      </c>
    </row>
    <row r="977" spans="1:15" x14ac:dyDescent="0.3">
      <c r="A977" t="s">
        <v>1123</v>
      </c>
      <c r="B977" t="s">
        <v>15</v>
      </c>
      <c r="C977" t="str">
        <f>_xlfn.XLOOKUP(Sales_Pipeline[[#This Row],[Sales_Agent]],Sales_Teams[Sales_Agent],Sales_Teams[Manager])</f>
        <v>Melvin Marxen</v>
      </c>
      <c r="D977" t="str">
        <f>_xlfn.XLOOKUP(Sales_Pipeline[[#This Row],[Manager]],Sales_Teams[Manager],Sales_Teams[Regional_Office])</f>
        <v>Central</v>
      </c>
      <c r="E977" t="s">
        <v>8953</v>
      </c>
      <c r="F977" t="s">
        <v>132</v>
      </c>
      <c r="G977" t="str">
        <f>IFERROR(_xlfn.XLOOKUP(Sales_Pipeline[[#This Row],[Account]],Accounts!$A$2:$A$86,Accounts!$F$2:$F$86),"")</f>
        <v>United States</v>
      </c>
      <c r="H977" t="s">
        <v>82</v>
      </c>
      <c r="I977" s="3">
        <v>42786</v>
      </c>
      <c r="J977" s="3">
        <v>42871</v>
      </c>
      <c r="K977" s="8" t="str">
        <f>IF(Sales_Pipeline[[#This Row],[Close_Date]]="","",TEXT(Sales_Pipeline[[#This Row],[Close_Date]],"ddd"))</f>
        <v>Tue</v>
      </c>
      <c r="L977" s="8" t="str">
        <f>IF(Sales_Pipeline[[#This Row],[Close_Date]]="","",TEXT(Sales_Pipeline[[#This Row],[Close_Date]],"mmm"))</f>
        <v>May</v>
      </c>
      <c r="M977" s="8" t="str">
        <f>IF(Sales_Pipeline[[#This Row],[Close_Date]]="","","Q"&amp;ROUNDUP(MONTH(Sales_Pipeline[[#This Row],[Close_Date]])/3,0))</f>
        <v>Q2</v>
      </c>
      <c r="N977" s="2" cm="1">
        <f t="array" ref="N977">IFERROR(_xlfn.IFS(Sales_Pipeline[[#This Row],[Deal_Stage]]="Won",_xlfn.XLOOKUP(Sales_Pipeline[[#This Row],[Product]],Products!$A$2:$A$8,Products!$C$2:$C$8),Sales_Pipeline[[#This Row],[Deal_Stage]]="Lost",_xlfn.XLOOKUP(Sales_Pipeline[[#This Row],[Product]],Products!$A$2:$A$8,Products!$C$2:$C$8)),"")</f>
        <v>4821</v>
      </c>
      <c r="O977" s="2">
        <v>0</v>
      </c>
    </row>
    <row r="978" spans="1:15" x14ac:dyDescent="0.3">
      <c r="A978" t="s">
        <v>1124</v>
      </c>
      <c r="B978" t="s">
        <v>28</v>
      </c>
      <c r="C978" t="str">
        <f>_xlfn.XLOOKUP(Sales_Pipeline[[#This Row],[Sales_Agent]],Sales_Teams[Sales_Agent],Sales_Teams[Manager])</f>
        <v>Rocco Neubert</v>
      </c>
      <c r="D978" t="str">
        <f>_xlfn.XLOOKUP(Sales_Pipeline[[#This Row],[Manager]],Sales_Teams[Manager],Sales_Teams[Regional_Office])</f>
        <v>East</v>
      </c>
      <c r="E978" t="s">
        <v>8953</v>
      </c>
      <c r="F978" t="s">
        <v>388</v>
      </c>
      <c r="G978" t="str">
        <f>IFERROR(_xlfn.XLOOKUP(Sales_Pipeline[[#This Row],[Account]],Accounts!$A$2:$A$86,Accounts!$F$2:$F$86),"")</f>
        <v>China</v>
      </c>
      <c r="H978" t="s">
        <v>57</v>
      </c>
      <c r="I978" s="3">
        <v>42786</v>
      </c>
      <c r="J978" s="3">
        <v>42860</v>
      </c>
      <c r="K978" s="8" t="str">
        <f>IF(Sales_Pipeline[[#This Row],[Close_Date]]="","",TEXT(Sales_Pipeline[[#This Row],[Close_Date]],"ddd"))</f>
        <v>Fri</v>
      </c>
      <c r="L978" s="8" t="str">
        <f>IF(Sales_Pipeline[[#This Row],[Close_Date]]="","",TEXT(Sales_Pipeline[[#This Row],[Close_Date]],"mmm"))</f>
        <v>May</v>
      </c>
      <c r="M978" s="8" t="str">
        <f>IF(Sales_Pipeline[[#This Row],[Close_Date]]="","","Q"&amp;ROUNDUP(MONTH(Sales_Pipeline[[#This Row],[Close_Date]])/3,0))</f>
        <v>Q2</v>
      </c>
      <c r="N978" s="2" cm="1">
        <f t="array" ref="N978">IFERROR(_xlfn.IFS(Sales_Pipeline[[#This Row],[Deal_Stage]]="Won",_xlfn.XLOOKUP(Sales_Pipeline[[#This Row],[Product]],Products!$A$2:$A$8,Products!$C$2:$C$8),Sales_Pipeline[[#This Row],[Deal_Stage]]="Lost",_xlfn.XLOOKUP(Sales_Pipeline[[#This Row],[Product]],Products!$A$2:$A$8,Products!$C$2:$C$8)),"")</f>
        <v>4821</v>
      </c>
      <c r="O978" s="2">
        <v>5010</v>
      </c>
    </row>
    <row r="979" spans="1:15" x14ac:dyDescent="0.3">
      <c r="A979" t="s">
        <v>1125</v>
      </c>
      <c r="B979" t="s">
        <v>13</v>
      </c>
      <c r="C979" t="str">
        <f>_xlfn.XLOOKUP(Sales_Pipeline[[#This Row],[Sales_Agent]],Sales_Teams[Sales_Agent],Sales_Teams[Manager])</f>
        <v>Melvin Marxen</v>
      </c>
      <c r="D979" t="str">
        <f>_xlfn.XLOOKUP(Sales_Pipeline[[#This Row],[Manager]],Sales_Teams[Manager],Sales_Teams[Regional_Office])</f>
        <v>Central</v>
      </c>
      <c r="E979" t="s">
        <v>76</v>
      </c>
      <c r="F979" t="s">
        <v>150</v>
      </c>
      <c r="G979" t="str">
        <f>IFERROR(_xlfn.XLOOKUP(Sales_Pipeline[[#This Row],[Account]],Accounts!$A$2:$A$86,Accounts!$F$2:$F$86),"")</f>
        <v>United States</v>
      </c>
      <c r="H979" t="s">
        <v>57</v>
      </c>
      <c r="I979" s="3">
        <v>42786</v>
      </c>
      <c r="J979" s="3">
        <v>42900</v>
      </c>
      <c r="K979" s="8" t="str">
        <f>IF(Sales_Pipeline[[#This Row],[Close_Date]]="","",TEXT(Sales_Pipeline[[#This Row],[Close_Date]],"ddd"))</f>
        <v>Wed</v>
      </c>
      <c r="L979" s="8" t="str">
        <f>IF(Sales_Pipeline[[#This Row],[Close_Date]]="","",TEXT(Sales_Pipeline[[#This Row],[Close_Date]],"mmm"))</f>
        <v>Jun</v>
      </c>
      <c r="M979" s="8" t="str">
        <f>IF(Sales_Pipeline[[#This Row],[Close_Date]]="","","Q"&amp;ROUNDUP(MONTH(Sales_Pipeline[[#This Row],[Close_Date]])/3,0))</f>
        <v>Q2</v>
      </c>
      <c r="N979" s="2" cm="1">
        <f t="array" ref="N979">IFERROR(_xlfn.IFS(Sales_Pipeline[[#This Row],[Deal_Stage]]="Won",_xlfn.XLOOKUP(Sales_Pipeline[[#This Row],[Product]],Products!$A$2:$A$8,Products!$C$2:$C$8),Sales_Pipeline[[#This Row],[Deal_Stage]]="Lost",_xlfn.XLOOKUP(Sales_Pipeline[[#This Row],[Product]],Products!$A$2:$A$8,Products!$C$2:$C$8)),"")</f>
        <v>3393</v>
      </c>
      <c r="O979" s="2">
        <v>3215</v>
      </c>
    </row>
    <row r="980" spans="1:15" x14ac:dyDescent="0.3">
      <c r="A980" t="s">
        <v>1126</v>
      </c>
      <c r="B980" t="s">
        <v>43</v>
      </c>
      <c r="C980" t="str">
        <f>_xlfn.XLOOKUP(Sales_Pipeline[[#This Row],[Sales_Agent]],Sales_Teams[Sales_Agent],Sales_Teams[Manager])</f>
        <v>Summer Sewald</v>
      </c>
      <c r="D980" t="str">
        <f>_xlfn.XLOOKUP(Sales_Pipeline[[#This Row],[Manager]],Sales_Teams[Manager],Sales_Teams[Regional_Office])</f>
        <v>West</v>
      </c>
      <c r="E980" t="s">
        <v>63</v>
      </c>
      <c r="F980" t="s">
        <v>175</v>
      </c>
      <c r="G980" t="str">
        <f>IFERROR(_xlfn.XLOOKUP(Sales_Pipeline[[#This Row],[Account]],Accounts!$A$2:$A$86,Accounts!$F$2:$F$86),"")</f>
        <v>Brazil</v>
      </c>
      <c r="H980" t="s">
        <v>82</v>
      </c>
      <c r="I980" s="3">
        <v>42786</v>
      </c>
      <c r="J980" s="3">
        <v>42889</v>
      </c>
      <c r="K980" s="8" t="str">
        <f>IF(Sales_Pipeline[[#This Row],[Close_Date]]="","",TEXT(Sales_Pipeline[[#This Row],[Close_Date]],"ddd"))</f>
        <v>Sat</v>
      </c>
      <c r="L980" s="8" t="str">
        <f>IF(Sales_Pipeline[[#This Row],[Close_Date]]="","",TEXT(Sales_Pipeline[[#This Row],[Close_Date]],"mmm"))</f>
        <v>Jun</v>
      </c>
      <c r="M980" s="8" t="str">
        <f>IF(Sales_Pipeline[[#This Row],[Close_Date]]="","","Q"&amp;ROUNDUP(MONTH(Sales_Pipeline[[#This Row],[Close_Date]])/3,0))</f>
        <v>Q2</v>
      </c>
      <c r="N980" s="2" cm="1">
        <f t="array" ref="N980">IFERROR(_xlfn.IFS(Sales_Pipeline[[#This Row],[Deal_Stage]]="Won",_xlfn.XLOOKUP(Sales_Pipeline[[#This Row],[Product]],Products!$A$2:$A$8,Products!$C$2:$C$8),Sales_Pipeline[[#This Row],[Deal_Stage]]="Lost",_xlfn.XLOOKUP(Sales_Pipeline[[#This Row],[Product]],Products!$A$2:$A$8,Products!$C$2:$C$8)),"")</f>
        <v>550</v>
      </c>
      <c r="O980" s="2">
        <v>0</v>
      </c>
    </row>
    <row r="981" spans="1:15" x14ac:dyDescent="0.3">
      <c r="A981" t="s">
        <v>1127</v>
      </c>
      <c r="B981" t="s">
        <v>42</v>
      </c>
      <c r="C981" t="str">
        <f>_xlfn.XLOOKUP(Sales_Pipeline[[#This Row],[Sales_Agent]],Sales_Teams[Sales_Agent],Sales_Teams[Manager])</f>
        <v>Summer Sewald</v>
      </c>
      <c r="D981" t="str">
        <f>_xlfn.XLOOKUP(Sales_Pipeline[[#This Row],[Manager]],Sales_Teams[Manager],Sales_Teams[Regional_Office])</f>
        <v>West</v>
      </c>
      <c r="E981" t="s">
        <v>55</v>
      </c>
      <c r="F981" t="s">
        <v>225</v>
      </c>
      <c r="G981" t="str">
        <f>IFERROR(_xlfn.XLOOKUP(Sales_Pipeline[[#This Row],[Account]],Accounts!$A$2:$A$86,Accounts!$F$2:$F$86),"")</f>
        <v>United States</v>
      </c>
      <c r="H981" t="s">
        <v>77</v>
      </c>
      <c r="I981" s="3">
        <v>42786</v>
      </c>
      <c r="K981" s="8" t="str">
        <f>IF(Sales_Pipeline[[#This Row],[Close_Date]]="","",TEXT(Sales_Pipeline[[#This Row],[Close_Date]],"ddd"))</f>
        <v/>
      </c>
      <c r="L981" s="8" t="str">
        <f>IF(Sales_Pipeline[[#This Row],[Close_Date]]="","",TEXT(Sales_Pipeline[[#This Row],[Close_Date]],"mmm"))</f>
        <v/>
      </c>
      <c r="M981" s="8" t="str">
        <f>IF(Sales_Pipeline[[#This Row],[Close_Date]]="","","Q"&amp;ROUNDUP(MONTH(Sales_Pipeline[[#This Row],[Close_Date]])/3,0))</f>
        <v/>
      </c>
      <c r="N981" s="2" t="str" cm="1">
        <f t="array" ref="N981">IFERROR(_xlfn.IFS(Sales_Pipeline[[#This Row],[Deal_Stage]]="Won",_xlfn.XLOOKUP(Sales_Pipeline[[#This Row],[Product]],Products!$A$2:$A$8,Products!$C$2:$C$8),Sales_Pipeline[[#This Row],[Deal_Stage]]="Lost",_xlfn.XLOOKUP(Sales_Pipeline[[#This Row],[Product]],Products!$A$2:$A$8,Products!$C$2:$C$8)),"")</f>
        <v/>
      </c>
      <c r="O981" s="2">
        <v>0</v>
      </c>
    </row>
    <row r="982" spans="1:15" x14ac:dyDescent="0.3">
      <c r="A982" t="s">
        <v>1128</v>
      </c>
      <c r="B982" t="s">
        <v>42</v>
      </c>
      <c r="C982" t="str">
        <f>_xlfn.XLOOKUP(Sales_Pipeline[[#This Row],[Sales_Agent]],Sales_Teams[Sales_Agent],Sales_Teams[Manager])</f>
        <v>Summer Sewald</v>
      </c>
      <c r="D982" t="str">
        <f>_xlfn.XLOOKUP(Sales_Pipeline[[#This Row],[Manager]],Sales_Teams[Manager],Sales_Teams[Regional_Office])</f>
        <v>West</v>
      </c>
      <c r="E982" t="s">
        <v>8953</v>
      </c>
      <c r="F982" t="s">
        <v>66</v>
      </c>
      <c r="G982" t="str">
        <f>IFERROR(_xlfn.XLOOKUP(Sales_Pipeline[[#This Row],[Account]],Accounts!$A$2:$A$86,Accounts!$F$2:$F$86),"")</f>
        <v>United States</v>
      </c>
      <c r="H982" t="s">
        <v>57</v>
      </c>
      <c r="I982" s="3">
        <v>42786</v>
      </c>
      <c r="J982" s="3">
        <v>42912</v>
      </c>
      <c r="K982" s="8" t="str">
        <f>IF(Sales_Pipeline[[#This Row],[Close_Date]]="","",TEXT(Sales_Pipeline[[#This Row],[Close_Date]],"ddd"))</f>
        <v>Mon</v>
      </c>
      <c r="L982" s="8" t="str">
        <f>IF(Sales_Pipeline[[#This Row],[Close_Date]]="","",TEXT(Sales_Pipeline[[#This Row],[Close_Date]],"mmm"))</f>
        <v>Jun</v>
      </c>
      <c r="M982" s="8" t="str">
        <f>IF(Sales_Pipeline[[#This Row],[Close_Date]]="","","Q"&amp;ROUNDUP(MONTH(Sales_Pipeline[[#This Row],[Close_Date]])/3,0))</f>
        <v>Q2</v>
      </c>
      <c r="N982" s="2" cm="1">
        <f t="array" ref="N982">IFERROR(_xlfn.IFS(Sales_Pipeline[[#This Row],[Deal_Stage]]="Won",_xlfn.XLOOKUP(Sales_Pipeline[[#This Row],[Product]],Products!$A$2:$A$8,Products!$C$2:$C$8),Sales_Pipeline[[#This Row],[Deal_Stage]]="Lost",_xlfn.XLOOKUP(Sales_Pipeline[[#This Row],[Product]],Products!$A$2:$A$8,Products!$C$2:$C$8)),"")</f>
        <v>4821</v>
      </c>
      <c r="O982" s="2">
        <v>3169</v>
      </c>
    </row>
    <row r="983" spans="1:15" x14ac:dyDescent="0.3">
      <c r="A983" t="s">
        <v>1129</v>
      </c>
      <c r="B983" t="s">
        <v>37</v>
      </c>
      <c r="C983" t="str">
        <f>_xlfn.XLOOKUP(Sales_Pipeline[[#This Row],[Sales_Agent]],Sales_Teams[Sales_Agent],Sales_Teams[Manager])</f>
        <v>Celia Rouche</v>
      </c>
      <c r="D983" t="str">
        <f>_xlfn.XLOOKUP(Sales_Pipeline[[#This Row],[Manager]],Sales_Teams[Manager],Sales_Teams[Regional_Office])</f>
        <v>West</v>
      </c>
      <c r="E983" t="s">
        <v>55</v>
      </c>
      <c r="F983" t="s">
        <v>92</v>
      </c>
      <c r="G983" t="str">
        <f>IFERROR(_xlfn.XLOOKUP(Sales_Pipeline[[#This Row],[Account]],Accounts!$A$2:$A$86,Accounts!$F$2:$F$86),"")</f>
        <v>United States</v>
      </c>
      <c r="H983" t="s">
        <v>82</v>
      </c>
      <c r="I983" s="3">
        <v>42786</v>
      </c>
      <c r="J983" s="3">
        <v>42913</v>
      </c>
      <c r="K983" s="8" t="str">
        <f>IF(Sales_Pipeline[[#This Row],[Close_Date]]="","",TEXT(Sales_Pipeline[[#This Row],[Close_Date]],"ddd"))</f>
        <v>Tue</v>
      </c>
      <c r="L983" s="8" t="str">
        <f>IF(Sales_Pipeline[[#This Row],[Close_Date]]="","",TEXT(Sales_Pipeline[[#This Row],[Close_Date]],"mmm"))</f>
        <v>Jun</v>
      </c>
      <c r="M983" s="8" t="str">
        <f>IF(Sales_Pipeline[[#This Row],[Close_Date]]="","","Q"&amp;ROUNDUP(MONTH(Sales_Pipeline[[#This Row],[Close_Date]])/3,0))</f>
        <v>Q2</v>
      </c>
      <c r="N983" s="2" cm="1">
        <f t="array" ref="N983">IFERROR(_xlfn.IFS(Sales_Pipeline[[#This Row],[Deal_Stage]]="Won",_xlfn.XLOOKUP(Sales_Pipeline[[#This Row],[Product]],Products!$A$2:$A$8,Products!$C$2:$C$8),Sales_Pipeline[[#This Row],[Deal_Stage]]="Lost",_xlfn.XLOOKUP(Sales_Pipeline[[#This Row],[Product]],Products!$A$2:$A$8,Products!$C$2:$C$8)),"")</f>
        <v>1096</v>
      </c>
      <c r="O983" s="2">
        <v>0</v>
      </c>
    </row>
    <row r="984" spans="1:15" x14ac:dyDescent="0.3">
      <c r="A984" t="s">
        <v>1130</v>
      </c>
      <c r="B984" t="s">
        <v>12</v>
      </c>
      <c r="C984" t="str">
        <f>_xlfn.XLOOKUP(Sales_Pipeline[[#This Row],[Sales_Agent]],Sales_Teams[Sales_Agent],Sales_Teams[Manager])</f>
        <v>Melvin Marxen</v>
      </c>
      <c r="D984" t="str">
        <f>_xlfn.XLOOKUP(Sales_Pipeline[[#This Row],[Manager]],Sales_Teams[Manager],Sales_Teams[Regional_Office])</f>
        <v>Central</v>
      </c>
      <c r="E984" t="s">
        <v>84</v>
      </c>
      <c r="F984" t="s">
        <v>155</v>
      </c>
      <c r="G984" t="str">
        <f>IFERROR(_xlfn.XLOOKUP(Sales_Pipeline[[#This Row],[Account]],Accounts!$A$2:$A$86,Accounts!$F$2:$F$86),"")</f>
        <v>United States</v>
      </c>
      <c r="H984" t="s">
        <v>57</v>
      </c>
      <c r="I984" s="3">
        <v>42786</v>
      </c>
      <c r="J984" s="3">
        <v>42889</v>
      </c>
      <c r="K984" s="8" t="str">
        <f>IF(Sales_Pipeline[[#This Row],[Close_Date]]="","",TEXT(Sales_Pipeline[[#This Row],[Close_Date]],"ddd"))</f>
        <v>Sat</v>
      </c>
      <c r="L984" s="8" t="str">
        <f>IF(Sales_Pipeline[[#This Row],[Close_Date]]="","",TEXT(Sales_Pipeline[[#This Row],[Close_Date]],"mmm"))</f>
        <v>Jun</v>
      </c>
      <c r="M984" s="8" t="str">
        <f>IF(Sales_Pipeline[[#This Row],[Close_Date]]="","","Q"&amp;ROUNDUP(MONTH(Sales_Pipeline[[#This Row],[Close_Date]])/3,0))</f>
        <v>Q2</v>
      </c>
      <c r="N984" s="2" cm="1">
        <f t="array" ref="N984">IFERROR(_xlfn.IFS(Sales_Pipeline[[#This Row],[Deal_Stage]]="Won",_xlfn.XLOOKUP(Sales_Pipeline[[#This Row],[Product]],Products!$A$2:$A$8,Products!$C$2:$C$8),Sales_Pipeline[[#This Row],[Deal_Stage]]="Lost",_xlfn.XLOOKUP(Sales_Pipeline[[#This Row],[Product]],Products!$A$2:$A$8,Products!$C$2:$C$8)),"")</f>
        <v>5482</v>
      </c>
      <c r="O984" s="2">
        <v>5015</v>
      </c>
    </row>
    <row r="985" spans="1:15" x14ac:dyDescent="0.3">
      <c r="A985" t="s">
        <v>1131</v>
      </c>
      <c r="B985" t="s">
        <v>45</v>
      </c>
      <c r="C985" t="str">
        <f>_xlfn.XLOOKUP(Sales_Pipeline[[#This Row],[Sales_Agent]],Sales_Teams[Sales_Agent],Sales_Teams[Manager])</f>
        <v>Summer Sewald</v>
      </c>
      <c r="D985" t="str">
        <f>_xlfn.XLOOKUP(Sales_Pipeline[[#This Row],[Manager]],Sales_Teams[Manager],Sales_Teams[Regional_Office])</f>
        <v>West</v>
      </c>
      <c r="E985" t="s">
        <v>63</v>
      </c>
      <c r="F985" t="s">
        <v>191</v>
      </c>
      <c r="G985" t="str">
        <f>IFERROR(_xlfn.XLOOKUP(Sales_Pipeline[[#This Row],[Account]],Accounts!$A$2:$A$86,Accounts!$F$2:$F$86),"")</f>
        <v>United States</v>
      </c>
      <c r="H985" t="s">
        <v>57</v>
      </c>
      <c r="I985" s="3">
        <v>42786</v>
      </c>
      <c r="J985" s="3">
        <v>42795</v>
      </c>
      <c r="K985" s="8" t="str">
        <f>IF(Sales_Pipeline[[#This Row],[Close_Date]]="","",TEXT(Sales_Pipeline[[#This Row],[Close_Date]],"ddd"))</f>
        <v>Wed</v>
      </c>
      <c r="L985" s="8" t="str">
        <f>IF(Sales_Pipeline[[#This Row],[Close_Date]]="","",TEXT(Sales_Pipeline[[#This Row],[Close_Date]],"mmm"))</f>
        <v>Mar</v>
      </c>
      <c r="M985" s="8" t="str">
        <f>IF(Sales_Pipeline[[#This Row],[Close_Date]]="","","Q"&amp;ROUNDUP(MONTH(Sales_Pipeline[[#This Row],[Close_Date]])/3,0))</f>
        <v>Q1</v>
      </c>
      <c r="N985" s="2" cm="1">
        <f t="array" ref="N985">IFERROR(_xlfn.IFS(Sales_Pipeline[[#This Row],[Deal_Stage]]="Won",_xlfn.XLOOKUP(Sales_Pipeline[[#This Row],[Product]],Products!$A$2:$A$8,Products!$C$2:$C$8),Sales_Pipeline[[#This Row],[Deal_Stage]]="Lost",_xlfn.XLOOKUP(Sales_Pipeline[[#This Row],[Product]],Products!$A$2:$A$8,Products!$C$2:$C$8)),"")</f>
        <v>550</v>
      </c>
      <c r="O985" s="2">
        <v>571</v>
      </c>
    </row>
    <row r="986" spans="1:15" x14ac:dyDescent="0.3">
      <c r="A986" t="s">
        <v>1132</v>
      </c>
      <c r="B986" t="s">
        <v>29</v>
      </c>
      <c r="C986" t="str">
        <f>_xlfn.XLOOKUP(Sales_Pipeline[[#This Row],[Sales_Agent]],Sales_Teams[Sales_Agent],Sales_Teams[Manager])</f>
        <v>Rocco Neubert</v>
      </c>
      <c r="D986" t="str">
        <f>_xlfn.XLOOKUP(Sales_Pipeline[[#This Row],[Manager]],Sales_Teams[Manager],Sales_Teams[Regional_Office])</f>
        <v>East</v>
      </c>
      <c r="E986" t="s">
        <v>8953</v>
      </c>
      <c r="F986" t="s">
        <v>209</v>
      </c>
      <c r="G986" t="str">
        <f>IFERROR(_xlfn.XLOOKUP(Sales_Pipeline[[#This Row],[Account]],Accounts!$A$2:$A$86,Accounts!$F$2:$F$86),"")</f>
        <v>United States</v>
      </c>
      <c r="H986" t="s">
        <v>57</v>
      </c>
      <c r="I986" s="3">
        <v>42786</v>
      </c>
      <c r="J986" s="3">
        <v>42871</v>
      </c>
      <c r="K986" s="8" t="str">
        <f>IF(Sales_Pipeline[[#This Row],[Close_Date]]="","",TEXT(Sales_Pipeline[[#This Row],[Close_Date]],"ddd"))</f>
        <v>Tue</v>
      </c>
      <c r="L986" s="8" t="str">
        <f>IF(Sales_Pipeline[[#This Row],[Close_Date]]="","",TEXT(Sales_Pipeline[[#This Row],[Close_Date]],"mmm"))</f>
        <v>May</v>
      </c>
      <c r="M986" s="8" t="str">
        <f>IF(Sales_Pipeline[[#This Row],[Close_Date]]="","","Q"&amp;ROUNDUP(MONTH(Sales_Pipeline[[#This Row],[Close_Date]])/3,0))</f>
        <v>Q2</v>
      </c>
      <c r="N986" s="2" cm="1">
        <f t="array" ref="N986">IFERROR(_xlfn.IFS(Sales_Pipeline[[#This Row],[Deal_Stage]]="Won",_xlfn.XLOOKUP(Sales_Pipeline[[#This Row],[Product]],Products!$A$2:$A$8,Products!$C$2:$C$8),Sales_Pipeline[[#This Row],[Deal_Stage]]="Lost",_xlfn.XLOOKUP(Sales_Pipeline[[#This Row],[Product]],Products!$A$2:$A$8,Products!$C$2:$C$8)),"")</f>
        <v>4821</v>
      </c>
      <c r="O986" s="2">
        <v>4839</v>
      </c>
    </row>
    <row r="987" spans="1:15" x14ac:dyDescent="0.3">
      <c r="A987" t="s">
        <v>1133</v>
      </c>
      <c r="B987" t="s">
        <v>29</v>
      </c>
      <c r="C987" t="str">
        <f>_xlfn.XLOOKUP(Sales_Pipeline[[#This Row],[Sales_Agent]],Sales_Teams[Sales_Agent],Sales_Teams[Manager])</f>
        <v>Rocco Neubert</v>
      </c>
      <c r="D987" t="str">
        <f>_xlfn.XLOOKUP(Sales_Pipeline[[#This Row],[Manager]],Sales_Teams[Manager],Sales_Teams[Regional_Office])</f>
        <v>East</v>
      </c>
      <c r="E987" t="s">
        <v>76</v>
      </c>
      <c r="F987" t="s">
        <v>238</v>
      </c>
      <c r="G987" t="str">
        <f>IFERROR(_xlfn.XLOOKUP(Sales_Pipeline[[#This Row],[Account]],Accounts!$A$2:$A$86,Accounts!$F$2:$F$86),"")</f>
        <v>United States</v>
      </c>
      <c r="H987" t="s">
        <v>57</v>
      </c>
      <c r="I987" s="3">
        <v>42786</v>
      </c>
      <c r="J987" s="3">
        <v>42799</v>
      </c>
      <c r="K987" s="8" t="str">
        <f>IF(Sales_Pipeline[[#This Row],[Close_Date]]="","",TEXT(Sales_Pipeline[[#This Row],[Close_Date]],"ddd"))</f>
        <v>Sun</v>
      </c>
      <c r="L987" s="8" t="str">
        <f>IF(Sales_Pipeline[[#This Row],[Close_Date]]="","",TEXT(Sales_Pipeline[[#This Row],[Close_Date]],"mmm"))</f>
        <v>Mar</v>
      </c>
      <c r="M987" s="8" t="str">
        <f>IF(Sales_Pipeline[[#This Row],[Close_Date]]="","","Q"&amp;ROUNDUP(MONTH(Sales_Pipeline[[#This Row],[Close_Date]])/3,0))</f>
        <v>Q1</v>
      </c>
      <c r="N987" s="2" cm="1">
        <f t="array" ref="N987">IFERROR(_xlfn.IFS(Sales_Pipeline[[#This Row],[Deal_Stage]]="Won",_xlfn.XLOOKUP(Sales_Pipeline[[#This Row],[Product]],Products!$A$2:$A$8,Products!$C$2:$C$8),Sales_Pipeline[[#This Row],[Deal_Stage]]="Lost",_xlfn.XLOOKUP(Sales_Pipeline[[#This Row],[Product]],Products!$A$2:$A$8,Products!$C$2:$C$8)),"")</f>
        <v>3393</v>
      </c>
      <c r="O987" s="2">
        <v>3315</v>
      </c>
    </row>
    <row r="988" spans="1:15" x14ac:dyDescent="0.3">
      <c r="A988" t="s">
        <v>1134</v>
      </c>
      <c r="B988" t="s">
        <v>7</v>
      </c>
      <c r="C988" t="str">
        <f>_xlfn.XLOOKUP(Sales_Pipeline[[#This Row],[Sales_Agent]],Sales_Teams[Sales_Agent],Sales_Teams[Manager])</f>
        <v>Dustin Brinkmann</v>
      </c>
      <c r="D988" t="str">
        <f>_xlfn.XLOOKUP(Sales_Pipeline[[#This Row],[Manager]],Sales_Teams[Manager],Sales_Teams[Regional_Office])</f>
        <v>Central</v>
      </c>
      <c r="E988" t="s">
        <v>61</v>
      </c>
      <c r="F988" t="s">
        <v>105</v>
      </c>
      <c r="G988" t="str">
        <f>IFERROR(_xlfn.XLOOKUP(Sales_Pipeline[[#This Row],[Account]],Accounts!$A$2:$A$86,Accounts!$F$2:$F$86),"")</f>
        <v>United States</v>
      </c>
      <c r="H988" t="s">
        <v>57</v>
      </c>
      <c r="I988" s="3">
        <v>42786</v>
      </c>
      <c r="J988" s="3">
        <v>42879</v>
      </c>
      <c r="K988" s="8" t="str">
        <f>IF(Sales_Pipeline[[#This Row],[Close_Date]]="","",TEXT(Sales_Pipeline[[#This Row],[Close_Date]],"ddd"))</f>
        <v>Wed</v>
      </c>
      <c r="L988" s="8" t="str">
        <f>IF(Sales_Pipeline[[#This Row],[Close_Date]]="","",TEXT(Sales_Pipeline[[#This Row],[Close_Date]],"mmm"))</f>
        <v>May</v>
      </c>
      <c r="M988" s="8" t="str">
        <f>IF(Sales_Pipeline[[#This Row],[Close_Date]]="","","Q"&amp;ROUNDUP(MONTH(Sales_Pipeline[[#This Row],[Close_Date]])/3,0))</f>
        <v>Q2</v>
      </c>
      <c r="N988" s="2" cm="1">
        <f t="array" ref="N988">IFERROR(_xlfn.IFS(Sales_Pipeline[[#This Row],[Deal_Stage]]="Won",_xlfn.XLOOKUP(Sales_Pipeline[[#This Row],[Product]],Products!$A$2:$A$8,Products!$C$2:$C$8),Sales_Pipeline[[#This Row],[Deal_Stage]]="Lost",_xlfn.XLOOKUP(Sales_Pipeline[[#This Row],[Product]],Products!$A$2:$A$8,Products!$C$2:$C$8)),"")</f>
        <v>55</v>
      </c>
      <c r="O988" s="2">
        <v>60</v>
      </c>
    </row>
    <row r="989" spans="1:15" x14ac:dyDescent="0.3">
      <c r="A989" t="s">
        <v>1135</v>
      </c>
      <c r="B989" t="s">
        <v>32</v>
      </c>
      <c r="C989" t="str">
        <f>_xlfn.XLOOKUP(Sales_Pipeline[[#This Row],[Sales_Agent]],Sales_Teams[Sales_Agent],Sales_Teams[Manager])</f>
        <v>Celia Rouche</v>
      </c>
      <c r="D989" t="str">
        <f>_xlfn.XLOOKUP(Sales_Pipeline[[#This Row],[Manager]],Sales_Teams[Manager],Sales_Teams[Regional_Office])</f>
        <v>West</v>
      </c>
      <c r="E989" t="s">
        <v>8953</v>
      </c>
      <c r="G989" t="str">
        <f>IFERROR(_xlfn.XLOOKUP(Sales_Pipeline[[#This Row],[Account]],Accounts!$A$2:$A$86,Accounts!$F$2:$F$86),"")</f>
        <v/>
      </c>
      <c r="H989" t="s">
        <v>77</v>
      </c>
      <c r="I989" s="3">
        <v>42786</v>
      </c>
      <c r="K989" s="8" t="str">
        <f>IF(Sales_Pipeline[[#This Row],[Close_Date]]="","",TEXT(Sales_Pipeline[[#This Row],[Close_Date]],"ddd"))</f>
        <v/>
      </c>
      <c r="L989" s="8" t="str">
        <f>IF(Sales_Pipeline[[#This Row],[Close_Date]]="","",TEXT(Sales_Pipeline[[#This Row],[Close_Date]],"mmm"))</f>
        <v/>
      </c>
      <c r="M989" s="8" t="str">
        <f>IF(Sales_Pipeline[[#This Row],[Close_Date]]="","","Q"&amp;ROUNDUP(MONTH(Sales_Pipeline[[#This Row],[Close_Date]])/3,0))</f>
        <v/>
      </c>
      <c r="N989" s="2" t="str" cm="1">
        <f t="array" ref="N989">IFERROR(_xlfn.IFS(Sales_Pipeline[[#This Row],[Deal_Stage]]="Won",_xlfn.XLOOKUP(Sales_Pipeline[[#This Row],[Product]],Products!$A$2:$A$8,Products!$C$2:$C$8),Sales_Pipeline[[#This Row],[Deal_Stage]]="Lost",_xlfn.XLOOKUP(Sales_Pipeline[[#This Row],[Product]],Products!$A$2:$A$8,Products!$C$2:$C$8)),"")</f>
        <v/>
      </c>
      <c r="O989" s="2">
        <v>0</v>
      </c>
    </row>
    <row r="990" spans="1:15" x14ac:dyDescent="0.3">
      <c r="A990" t="s">
        <v>1136</v>
      </c>
      <c r="B990" t="s">
        <v>23</v>
      </c>
      <c r="C990" t="str">
        <f>_xlfn.XLOOKUP(Sales_Pipeline[[#This Row],[Sales_Agent]],Sales_Teams[Sales_Agent],Sales_Teams[Manager])</f>
        <v>Cara Losch</v>
      </c>
      <c r="D990" t="str">
        <f>_xlfn.XLOOKUP(Sales_Pipeline[[#This Row],[Manager]],Sales_Teams[Manager],Sales_Teams[Regional_Office])</f>
        <v>East</v>
      </c>
      <c r="E990" t="s">
        <v>76</v>
      </c>
      <c r="G990" t="str">
        <f>IFERROR(_xlfn.XLOOKUP(Sales_Pipeline[[#This Row],[Account]],Accounts!$A$2:$A$86,Accounts!$F$2:$F$86),"")</f>
        <v/>
      </c>
      <c r="H990" t="s">
        <v>77</v>
      </c>
      <c r="I990" s="3">
        <v>42786</v>
      </c>
      <c r="K990" s="8" t="str">
        <f>IF(Sales_Pipeline[[#This Row],[Close_Date]]="","",TEXT(Sales_Pipeline[[#This Row],[Close_Date]],"ddd"))</f>
        <v/>
      </c>
      <c r="L990" s="8" t="str">
        <f>IF(Sales_Pipeline[[#This Row],[Close_Date]]="","",TEXT(Sales_Pipeline[[#This Row],[Close_Date]],"mmm"))</f>
        <v/>
      </c>
      <c r="M990" s="8" t="str">
        <f>IF(Sales_Pipeline[[#This Row],[Close_Date]]="","","Q"&amp;ROUNDUP(MONTH(Sales_Pipeline[[#This Row],[Close_Date]])/3,0))</f>
        <v/>
      </c>
      <c r="N990" s="2" t="str" cm="1">
        <f t="array" ref="N990">IFERROR(_xlfn.IFS(Sales_Pipeline[[#This Row],[Deal_Stage]]="Won",_xlfn.XLOOKUP(Sales_Pipeline[[#This Row],[Product]],Products!$A$2:$A$8,Products!$C$2:$C$8),Sales_Pipeline[[#This Row],[Deal_Stage]]="Lost",_xlfn.XLOOKUP(Sales_Pipeline[[#This Row],[Product]],Products!$A$2:$A$8,Products!$C$2:$C$8)),"")</f>
        <v/>
      </c>
      <c r="O990" s="2">
        <v>0</v>
      </c>
    </row>
    <row r="991" spans="1:15" x14ac:dyDescent="0.3">
      <c r="A991" t="s">
        <v>1137</v>
      </c>
      <c r="B991" t="s">
        <v>3</v>
      </c>
      <c r="C991" t="str">
        <f>_xlfn.XLOOKUP(Sales_Pipeline[[#This Row],[Sales_Agent]],Sales_Teams[Sales_Agent],Sales_Teams[Manager])</f>
        <v>Dustin Brinkmann</v>
      </c>
      <c r="D991" t="str">
        <f>_xlfn.XLOOKUP(Sales_Pipeline[[#This Row],[Manager]],Sales_Teams[Manager],Sales_Teams[Regional_Office])</f>
        <v>Central</v>
      </c>
      <c r="E991" t="s">
        <v>55</v>
      </c>
      <c r="F991" t="s">
        <v>94</v>
      </c>
      <c r="G991" t="str">
        <f>IFERROR(_xlfn.XLOOKUP(Sales_Pipeline[[#This Row],[Account]],Accounts!$A$2:$A$86,Accounts!$F$2:$F$86),"")</f>
        <v>United States</v>
      </c>
      <c r="H991" t="s">
        <v>57</v>
      </c>
      <c r="I991" s="3">
        <v>42787</v>
      </c>
      <c r="J991" s="3">
        <v>42798</v>
      </c>
      <c r="K991" s="8" t="str">
        <f>IF(Sales_Pipeline[[#This Row],[Close_Date]]="","",TEXT(Sales_Pipeline[[#This Row],[Close_Date]],"ddd"))</f>
        <v>Sat</v>
      </c>
      <c r="L991" s="8" t="str">
        <f>IF(Sales_Pipeline[[#This Row],[Close_Date]]="","",TEXT(Sales_Pipeline[[#This Row],[Close_Date]],"mmm"))</f>
        <v>Mar</v>
      </c>
      <c r="M991" s="8" t="str">
        <f>IF(Sales_Pipeline[[#This Row],[Close_Date]]="","","Q"&amp;ROUNDUP(MONTH(Sales_Pipeline[[#This Row],[Close_Date]])/3,0))</f>
        <v>Q1</v>
      </c>
      <c r="N991" s="2" cm="1">
        <f t="array" ref="N991">IFERROR(_xlfn.IFS(Sales_Pipeline[[#This Row],[Deal_Stage]]="Won",_xlfn.XLOOKUP(Sales_Pipeline[[#This Row],[Product]],Products!$A$2:$A$8,Products!$C$2:$C$8),Sales_Pipeline[[#This Row],[Deal_Stage]]="Lost",_xlfn.XLOOKUP(Sales_Pipeline[[#This Row],[Product]],Products!$A$2:$A$8,Products!$C$2:$C$8)),"")</f>
        <v>1096</v>
      </c>
      <c r="O991" s="2">
        <v>999</v>
      </c>
    </row>
    <row r="992" spans="1:15" x14ac:dyDescent="0.3">
      <c r="A992" t="s">
        <v>1138</v>
      </c>
      <c r="B992" t="s">
        <v>30</v>
      </c>
      <c r="C992" t="str">
        <f>_xlfn.XLOOKUP(Sales_Pipeline[[#This Row],[Sales_Agent]],Sales_Teams[Sales_Agent],Sales_Teams[Manager])</f>
        <v>Rocco Neubert</v>
      </c>
      <c r="D992" t="str">
        <f>_xlfn.XLOOKUP(Sales_Pipeline[[#This Row],[Manager]],Sales_Teams[Manager],Sales_Teams[Regional_Office])</f>
        <v>East</v>
      </c>
      <c r="E992" t="s">
        <v>8953</v>
      </c>
      <c r="G992" t="str">
        <f>IFERROR(_xlfn.XLOOKUP(Sales_Pipeline[[#This Row],[Account]],Accounts!$A$2:$A$86,Accounts!$F$2:$F$86),"")</f>
        <v/>
      </c>
      <c r="H992" t="s">
        <v>77</v>
      </c>
      <c r="I992" s="3">
        <v>42787</v>
      </c>
      <c r="K992" s="8" t="str">
        <f>IF(Sales_Pipeline[[#This Row],[Close_Date]]="","",TEXT(Sales_Pipeline[[#This Row],[Close_Date]],"ddd"))</f>
        <v/>
      </c>
      <c r="L992" s="8" t="str">
        <f>IF(Sales_Pipeline[[#This Row],[Close_Date]]="","",TEXT(Sales_Pipeline[[#This Row],[Close_Date]],"mmm"))</f>
        <v/>
      </c>
      <c r="M992" s="8" t="str">
        <f>IF(Sales_Pipeline[[#This Row],[Close_Date]]="","","Q"&amp;ROUNDUP(MONTH(Sales_Pipeline[[#This Row],[Close_Date]])/3,0))</f>
        <v/>
      </c>
      <c r="N992" s="2" t="str" cm="1">
        <f t="array" ref="N992">IFERROR(_xlfn.IFS(Sales_Pipeline[[#This Row],[Deal_Stage]]="Won",_xlfn.XLOOKUP(Sales_Pipeline[[#This Row],[Product]],Products!$A$2:$A$8,Products!$C$2:$C$8),Sales_Pipeline[[#This Row],[Deal_Stage]]="Lost",_xlfn.XLOOKUP(Sales_Pipeline[[#This Row],[Product]],Products!$A$2:$A$8,Products!$C$2:$C$8)),"")</f>
        <v/>
      </c>
      <c r="O992" s="2">
        <v>0</v>
      </c>
    </row>
    <row r="993" spans="1:15" x14ac:dyDescent="0.3">
      <c r="A993" t="s">
        <v>1139</v>
      </c>
      <c r="B993" t="s">
        <v>15</v>
      </c>
      <c r="C993" t="str">
        <f>_xlfn.XLOOKUP(Sales_Pipeline[[#This Row],[Sales_Agent]],Sales_Teams[Sales_Agent],Sales_Teams[Manager])</f>
        <v>Melvin Marxen</v>
      </c>
      <c r="D993" t="str">
        <f>_xlfn.XLOOKUP(Sales_Pipeline[[#This Row],[Manager]],Sales_Teams[Manager],Sales_Teams[Regional_Office])</f>
        <v>Central</v>
      </c>
      <c r="E993" t="s">
        <v>63</v>
      </c>
      <c r="F993" t="s">
        <v>204</v>
      </c>
      <c r="G993" t="str">
        <f>IFERROR(_xlfn.XLOOKUP(Sales_Pipeline[[#This Row],[Account]],Accounts!$A$2:$A$86,Accounts!$F$2:$F$86),"")</f>
        <v>United States</v>
      </c>
      <c r="H993" t="s">
        <v>82</v>
      </c>
      <c r="I993" s="3">
        <v>42787</v>
      </c>
      <c r="J993" s="3">
        <v>42897</v>
      </c>
      <c r="K993" s="8" t="str">
        <f>IF(Sales_Pipeline[[#This Row],[Close_Date]]="","",TEXT(Sales_Pipeline[[#This Row],[Close_Date]],"ddd"))</f>
        <v>Sun</v>
      </c>
      <c r="L993" s="8" t="str">
        <f>IF(Sales_Pipeline[[#This Row],[Close_Date]]="","",TEXT(Sales_Pipeline[[#This Row],[Close_Date]],"mmm"))</f>
        <v>Jun</v>
      </c>
      <c r="M993" s="8" t="str">
        <f>IF(Sales_Pipeline[[#This Row],[Close_Date]]="","","Q"&amp;ROUNDUP(MONTH(Sales_Pipeline[[#This Row],[Close_Date]])/3,0))</f>
        <v>Q2</v>
      </c>
      <c r="N993" s="2" cm="1">
        <f t="array" ref="N993">IFERROR(_xlfn.IFS(Sales_Pipeline[[#This Row],[Deal_Stage]]="Won",_xlfn.XLOOKUP(Sales_Pipeline[[#This Row],[Product]],Products!$A$2:$A$8,Products!$C$2:$C$8),Sales_Pipeline[[#This Row],[Deal_Stage]]="Lost",_xlfn.XLOOKUP(Sales_Pipeline[[#This Row],[Product]],Products!$A$2:$A$8,Products!$C$2:$C$8)),"")</f>
        <v>550</v>
      </c>
      <c r="O993" s="2">
        <v>0</v>
      </c>
    </row>
    <row r="994" spans="1:15" x14ac:dyDescent="0.3">
      <c r="A994" t="s">
        <v>1140</v>
      </c>
      <c r="B994" t="s">
        <v>8</v>
      </c>
      <c r="C994" t="str">
        <f>_xlfn.XLOOKUP(Sales_Pipeline[[#This Row],[Sales_Agent]],Sales_Teams[Sales_Agent],Sales_Teams[Manager])</f>
        <v>Dustin Brinkmann</v>
      </c>
      <c r="D994" t="str">
        <f>_xlfn.XLOOKUP(Sales_Pipeline[[#This Row],[Manager]],Sales_Teams[Manager],Sales_Teams[Regional_Office])</f>
        <v>Central</v>
      </c>
      <c r="E994" t="s">
        <v>84</v>
      </c>
      <c r="F994" t="s">
        <v>150</v>
      </c>
      <c r="G994" t="str">
        <f>IFERROR(_xlfn.XLOOKUP(Sales_Pipeline[[#This Row],[Account]],Accounts!$A$2:$A$86,Accounts!$F$2:$F$86),"")</f>
        <v>United States</v>
      </c>
      <c r="H994" t="s">
        <v>57</v>
      </c>
      <c r="I994" s="3">
        <v>42787</v>
      </c>
      <c r="J994" s="3">
        <v>42890</v>
      </c>
      <c r="K994" s="8" t="str">
        <f>IF(Sales_Pipeline[[#This Row],[Close_Date]]="","",TEXT(Sales_Pipeline[[#This Row],[Close_Date]],"ddd"))</f>
        <v>Sun</v>
      </c>
      <c r="L994" s="8" t="str">
        <f>IF(Sales_Pipeline[[#This Row],[Close_Date]]="","",TEXT(Sales_Pipeline[[#This Row],[Close_Date]],"mmm"))</f>
        <v>Jun</v>
      </c>
      <c r="M994" s="8" t="str">
        <f>IF(Sales_Pipeline[[#This Row],[Close_Date]]="","","Q"&amp;ROUNDUP(MONTH(Sales_Pipeline[[#This Row],[Close_Date]])/3,0))</f>
        <v>Q2</v>
      </c>
      <c r="N994" s="2" cm="1">
        <f t="array" ref="N994">IFERROR(_xlfn.IFS(Sales_Pipeline[[#This Row],[Deal_Stage]]="Won",_xlfn.XLOOKUP(Sales_Pipeline[[#This Row],[Product]],Products!$A$2:$A$8,Products!$C$2:$C$8),Sales_Pipeline[[#This Row],[Deal_Stage]]="Lost",_xlfn.XLOOKUP(Sales_Pipeline[[#This Row],[Product]],Products!$A$2:$A$8,Products!$C$2:$C$8)),"")</f>
        <v>5482</v>
      </c>
      <c r="O994" s="2">
        <v>5401</v>
      </c>
    </row>
    <row r="995" spans="1:15" x14ac:dyDescent="0.3">
      <c r="A995" t="s">
        <v>1141</v>
      </c>
      <c r="B995" t="s">
        <v>37</v>
      </c>
      <c r="C995" t="str">
        <f>_xlfn.XLOOKUP(Sales_Pipeline[[#This Row],[Sales_Agent]],Sales_Teams[Sales_Agent],Sales_Teams[Manager])</f>
        <v>Celia Rouche</v>
      </c>
      <c r="D995" t="str">
        <f>_xlfn.XLOOKUP(Sales_Pipeline[[#This Row],[Manager]],Sales_Teams[Manager],Sales_Teams[Regional_Office])</f>
        <v>West</v>
      </c>
      <c r="E995" t="s">
        <v>76</v>
      </c>
      <c r="F995" t="s">
        <v>570</v>
      </c>
      <c r="G995" t="str">
        <f>IFERROR(_xlfn.XLOOKUP(Sales_Pipeline[[#This Row],[Account]],Accounts!$A$2:$A$86,Accounts!$F$2:$F$86),"")</f>
        <v>Germany</v>
      </c>
      <c r="H995" t="s">
        <v>77</v>
      </c>
      <c r="I995" s="3">
        <v>42787</v>
      </c>
      <c r="K995" s="8" t="str">
        <f>IF(Sales_Pipeline[[#This Row],[Close_Date]]="","",TEXT(Sales_Pipeline[[#This Row],[Close_Date]],"ddd"))</f>
        <v/>
      </c>
      <c r="L995" s="8" t="str">
        <f>IF(Sales_Pipeline[[#This Row],[Close_Date]]="","",TEXT(Sales_Pipeline[[#This Row],[Close_Date]],"mmm"))</f>
        <v/>
      </c>
      <c r="M995" s="8" t="str">
        <f>IF(Sales_Pipeline[[#This Row],[Close_Date]]="","","Q"&amp;ROUNDUP(MONTH(Sales_Pipeline[[#This Row],[Close_Date]])/3,0))</f>
        <v/>
      </c>
      <c r="N995" s="2" t="str" cm="1">
        <f t="array" ref="N995">IFERROR(_xlfn.IFS(Sales_Pipeline[[#This Row],[Deal_Stage]]="Won",_xlfn.XLOOKUP(Sales_Pipeline[[#This Row],[Product]],Products!$A$2:$A$8,Products!$C$2:$C$8),Sales_Pipeline[[#This Row],[Deal_Stage]]="Lost",_xlfn.XLOOKUP(Sales_Pipeline[[#This Row],[Product]],Products!$A$2:$A$8,Products!$C$2:$C$8)),"")</f>
        <v/>
      </c>
      <c r="O995" s="2">
        <v>0</v>
      </c>
    </row>
    <row r="996" spans="1:15" x14ac:dyDescent="0.3">
      <c r="A996" t="s">
        <v>1142</v>
      </c>
      <c r="B996" t="s">
        <v>45</v>
      </c>
      <c r="C996" t="str">
        <f>_xlfn.XLOOKUP(Sales_Pipeline[[#This Row],[Sales_Agent]],Sales_Teams[Sales_Agent],Sales_Teams[Manager])</f>
        <v>Summer Sewald</v>
      </c>
      <c r="D996" t="str">
        <f>_xlfn.XLOOKUP(Sales_Pipeline[[#This Row],[Manager]],Sales_Teams[Manager],Sales_Teams[Regional_Office])</f>
        <v>West</v>
      </c>
      <c r="E996" t="s">
        <v>84</v>
      </c>
      <c r="G996" t="str">
        <f>IFERROR(_xlfn.XLOOKUP(Sales_Pipeline[[#This Row],[Account]],Accounts!$A$2:$A$86,Accounts!$F$2:$F$86),"")</f>
        <v/>
      </c>
      <c r="H996" t="s">
        <v>77</v>
      </c>
      <c r="I996" s="3">
        <v>42787</v>
      </c>
      <c r="K996" s="8" t="str">
        <f>IF(Sales_Pipeline[[#This Row],[Close_Date]]="","",TEXT(Sales_Pipeline[[#This Row],[Close_Date]],"ddd"))</f>
        <v/>
      </c>
      <c r="L996" s="8" t="str">
        <f>IF(Sales_Pipeline[[#This Row],[Close_Date]]="","",TEXT(Sales_Pipeline[[#This Row],[Close_Date]],"mmm"))</f>
        <v/>
      </c>
      <c r="M996" s="8" t="str">
        <f>IF(Sales_Pipeline[[#This Row],[Close_Date]]="","","Q"&amp;ROUNDUP(MONTH(Sales_Pipeline[[#This Row],[Close_Date]])/3,0))</f>
        <v/>
      </c>
      <c r="N996" s="2" t="str" cm="1">
        <f t="array" ref="N996">IFERROR(_xlfn.IFS(Sales_Pipeline[[#This Row],[Deal_Stage]]="Won",_xlfn.XLOOKUP(Sales_Pipeline[[#This Row],[Product]],Products!$A$2:$A$8,Products!$C$2:$C$8),Sales_Pipeline[[#This Row],[Deal_Stage]]="Lost",_xlfn.XLOOKUP(Sales_Pipeline[[#This Row],[Product]],Products!$A$2:$A$8,Products!$C$2:$C$8)),"")</f>
        <v/>
      </c>
      <c r="O996" s="2">
        <v>0</v>
      </c>
    </row>
    <row r="997" spans="1:15" x14ac:dyDescent="0.3">
      <c r="A997" t="s">
        <v>1143</v>
      </c>
      <c r="B997" t="s">
        <v>9</v>
      </c>
      <c r="C997" t="str">
        <f>_xlfn.XLOOKUP(Sales_Pipeline[[#This Row],[Sales_Agent]],Sales_Teams[Sales_Agent],Sales_Teams[Manager])</f>
        <v>Dustin Brinkmann</v>
      </c>
      <c r="D997" t="str">
        <f>_xlfn.XLOOKUP(Sales_Pipeline[[#This Row],[Manager]],Sales_Teams[Manager],Sales_Teams[Regional_Office])</f>
        <v>Central</v>
      </c>
      <c r="E997" t="s">
        <v>63</v>
      </c>
      <c r="F997" t="s">
        <v>147</v>
      </c>
      <c r="G997" t="str">
        <f>IFERROR(_xlfn.XLOOKUP(Sales_Pipeline[[#This Row],[Account]],Accounts!$A$2:$A$86,Accounts!$F$2:$F$86),"")</f>
        <v>United States</v>
      </c>
      <c r="H997" t="s">
        <v>57</v>
      </c>
      <c r="I997" s="3">
        <v>42787</v>
      </c>
      <c r="J997" s="3">
        <v>42904</v>
      </c>
      <c r="K997" s="8" t="str">
        <f>IF(Sales_Pipeline[[#This Row],[Close_Date]]="","",TEXT(Sales_Pipeline[[#This Row],[Close_Date]],"ddd"))</f>
        <v>Sun</v>
      </c>
      <c r="L997" s="8" t="str">
        <f>IF(Sales_Pipeline[[#This Row],[Close_Date]]="","",TEXT(Sales_Pipeline[[#This Row],[Close_Date]],"mmm"))</f>
        <v>Jun</v>
      </c>
      <c r="M997" s="8" t="str">
        <f>IF(Sales_Pipeline[[#This Row],[Close_Date]]="","","Q"&amp;ROUNDUP(MONTH(Sales_Pipeline[[#This Row],[Close_Date]])/3,0))</f>
        <v>Q2</v>
      </c>
      <c r="N997" s="2" cm="1">
        <f t="array" ref="N997">IFERROR(_xlfn.IFS(Sales_Pipeline[[#This Row],[Deal_Stage]]="Won",_xlfn.XLOOKUP(Sales_Pipeline[[#This Row],[Product]],Products!$A$2:$A$8,Products!$C$2:$C$8),Sales_Pipeline[[#This Row],[Deal_Stage]]="Lost",_xlfn.XLOOKUP(Sales_Pipeline[[#This Row],[Product]],Products!$A$2:$A$8,Products!$C$2:$C$8)),"")</f>
        <v>550</v>
      </c>
      <c r="O997" s="2">
        <v>551</v>
      </c>
    </row>
    <row r="998" spans="1:15" x14ac:dyDescent="0.3">
      <c r="A998" t="s">
        <v>1144</v>
      </c>
      <c r="B998" t="s">
        <v>29</v>
      </c>
      <c r="C998" t="str">
        <f>_xlfn.XLOOKUP(Sales_Pipeline[[#This Row],[Sales_Agent]],Sales_Teams[Sales_Agent],Sales_Teams[Manager])</f>
        <v>Rocco Neubert</v>
      </c>
      <c r="D998" t="str">
        <f>_xlfn.XLOOKUP(Sales_Pipeline[[#This Row],[Manager]],Sales_Teams[Manager],Sales_Teams[Regional_Office])</f>
        <v>East</v>
      </c>
      <c r="E998" t="s">
        <v>84</v>
      </c>
      <c r="F998" t="s">
        <v>129</v>
      </c>
      <c r="G998" t="str">
        <f>IFERROR(_xlfn.XLOOKUP(Sales_Pipeline[[#This Row],[Account]],Accounts!$A$2:$A$86,Accounts!$F$2:$F$86),"")</f>
        <v>Jordan</v>
      </c>
      <c r="H998" t="s">
        <v>82</v>
      </c>
      <c r="I998" s="3">
        <v>42787</v>
      </c>
      <c r="J998" s="3">
        <v>42878</v>
      </c>
      <c r="K998" s="8" t="str">
        <f>IF(Sales_Pipeline[[#This Row],[Close_Date]]="","",TEXT(Sales_Pipeline[[#This Row],[Close_Date]],"ddd"))</f>
        <v>Tue</v>
      </c>
      <c r="L998" s="8" t="str">
        <f>IF(Sales_Pipeline[[#This Row],[Close_Date]]="","",TEXT(Sales_Pipeline[[#This Row],[Close_Date]],"mmm"))</f>
        <v>May</v>
      </c>
      <c r="M998" s="8" t="str">
        <f>IF(Sales_Pipeline[[#This Row],[Close_Date]]="","","Q"&amp;ROUNDUP(MONTH(Sales_Pipeline[[#This Row],[Close_Date]])/3,0))</f>
        <v>Q2</v>
      </c>
      <c r="N998" s="2" cm="1">
        <f t="array" ref="N998">IFERROR(_xlfn.IFS(Sales_Pipeline[[#This Row],[Deal_Stage]]="Won",_xlfn.XLOOKUP(Sales_Pipeline[[#This Row],[Product]],Products!$A$2:$A$8,Products!$C$2:$C$8),Sales_Pipeline[[#This Row],[Deal_Stage]]="Lost",_xlfn.XLOOKUP(Sales_Pipeline[[#This Row],[Product]],Products!$A$2:$A$8,Products!$C$2:$C$8)),"")</f>
        <v>5482</v>
      </c>
      <c r="O998" s="2">
        <v>0</v>
      </c>
    </row>
    <row r="999" spans="1:15" x14ac:dyDescent="0.3">
      <c r="A999" t="s">
        <v>1145</v>
      </c>
      <c r="B999" t="s">
        <v>32</v>
      </c>
      <c r="C999" t="str">
        <f>_xlfn.XLOOKUP(Sales_Pipeline[[#This Row],[Sales_Agent]],Sales_Teams[Sales_Agent],Sales_Teams[Manager])</f>
        <v>Celia Rouche</v>
      </c>
      <c r="D999" t="str">
        <f>_xlfn.XLOOKUP(Sales_Pipeline[[#This Row],[Manager]],Sales_Teams[Manager],Sales_Teams[Regional_Office])</f>
        <v>West</v>
      </c>
      <c r="E999" t="s">
        <v>63</v>
      </c>
      <c r="F999" t="s">
        <v>211</v>
      </c>
      <c r="G999" t="str">
        <f>IFERROR(_xlfn.XLOOKUP(Sales_Pipeline[[#This Row],[Account]],Accounts!$A$2:$A$86,Accounts!$F$2:$F$86),"")</f>
        <v>United States</v>
      </c>
      <c r="H999" t="s">
        <v>57</v>
      </c>
      <c r="I999" s="3">
        <v>42787</v>
      </c>
      <c r="J999" s="3">
        <v>42814</v>
      </c>
      <c r="K999" s="8" t="str">
        <f>IF(Sales_Pipeline[[#This Row],[Close_Date]]="","",TEXT(Sales_Pipeline[[#This Row],[Close_Date]],"ddd"))</f>
        <v>Mon</v>
      </c>
      <c r="L999" s="8" t="str">
        <f>IF(Sales_Pipeline[[#This Row],[Close_Date]]="","",TEXT(Sales_Pipeline[[#This Row],[Close_Date]],"mmm"))</f>
        <v>Mar</v>
      </c>
      <c r="M999" s="8" t="str">
        <f>IF(Sales_Pipeline[[#This Row],[Close_Date]]="","","Q"&amp;ROUNDUP(MONTH(Sales_Pipeline[[#This Row],[Close_Date]])/3,0))</f>
        <v>Q1</v>
      </c>
      <c r="N999" s="2" cm="1">
        <f t="array" ref="N999">IFERROR(_xlfn.IFS(Sales_Pipeline[[#This Row],[Deal_Stage]]="Won",_xlfn.XLOOKUP(Sales_Pipeline[[#This Row],[Product]],Products!$A$2:$A$8,Products!$C$2:$C$8),Sales_Pipeline[[#This Row],[Deal_Stage]]="Lost",_xlfn.XLOOKUP(Sales_Pipeline[[#This Row],[Product]],Products!$A$2:$A$8,Products!$C$2:$C$8)),"")</f>
        <v>550</v>
      </c>
      <c r="O999" s="2">
        <v>600</v>
      </c>
    </row>
    <row r="1000" spans="1:15" x14ac:dyDescent="0.3">
      <c r="A1000" t="s">
        <v>1146</v>
      </c>
      <c r="B1000" t="s">
        <v>17</v>
      </c>
      <c r="C1000" t="str">
        <f>_xlfn.XLOOKUP(Sales_Pipeline[[#This Row],[Sales_Agent]],Sales_Teams[Sales_Agent],Sales_Teams[Manager])</f>
        <v>Cara Losch</v>
      </c>
      <c r="D1000" t="str">
        <f>_xlfn.XLOOKUP(Sales_Pipeline[[#This Row],[Manager]],Sales_Teams[Manager],Sales_Teams[Regional_Office])</f>
        <v>East</v>
      </c>
      <c r="E1000" t="s">
        <v>8953</v>
      </c>
      <c r="F1000" t="s">
        <v>166</v>
      </c>
      <c r="G1000" t="str">
        <f>IFERROR(_xlfn.XLOOKUP(Sales_Pipeline[[#This Row],[Account]],Accounts!$A$2:$A$86,Accounts!$F$2:$F$86),"")</f>
        <v>United States</v>
      </c>
      <c r="H1000" t="s">
        <v>77</v>
      </c>
      <c r="I1000" s="3">
        <v>42787</v>
      </c>
      <c r="K1000" s="8" t="str">
        <f>IF(Sales_Pipeline[[#This Row],[Close_Date]]="","",TEXT(Sales_Pipeline[[#This Row],[Close_Date]],"ddd"))</f>
        <v/>
      </c>
      <c r="L1000" s="8" t="str">
        <f>IF(Sales_Pipeline[[#This Row],[Close_Date]]="","",TEXT(Sales_Pipeline[[#This Row],[Close_Date]],"mmm"))</f>
        <v/>
      </c>
      <c r="M1000" s="8" t="str">
        <f>IF(Sales_Pipeline[[#This Row],[Close_Date]]="","","Q"&amp;ROUNDUP(MONTH(Sales_Pipeline[[#This Row],[Close_Date]])/3,0))</f>
        <v/>
      </c>
      <c r="N1000" s="2" t="str" cm="1">
        <f t="array" ref="N1000">IFERROR(_xlfn.IFS(Sales_Pipeline[[#This Row],[Deal_Stage]]="Won",_xlfn.XLOOKUP(Sales_Pipeline[[#This Row],[Product]],Products!$A$2:$A$8,Products!$C$2:$C$8),Sales_Pipeline[[#This Row],[Deal_Stage]]="Lost",_xlfn.XLOOKUP(Sales_Pipeline[[#This Row],[Product]],Products!$A$2:$A$8,Products!$C$2:$C$8)),"")</f>
        <v/>
      </c>
      <c r="O1000" s="2">
        <v>0</v>
      </c>
    </row>
    <row r="1001" spans="1:15" x14ac:dyDescent="0.3">
      <c r="A1001" t="s">
        <v>1147</v>
      </c>
      <c r="B1001" t="s">
        <v>17</v>
      </c>
      <c r="C1001" t="str">
        <f>_xlfn.XLOOKUP(Sales_Pipeline[[#This Row],[Sales_Agent]],Sales_Teams[Sales_Agent],Sales_Teams[Manager])</f>
        <v>Cara Losch</v>
      </c>
      <c r="D1001" t="str">
        <f>_xlfn.XLOOKUP(Sales_Pipeline[[#This Row],[Manager]],Sales_Teams[Manager],Sales_Teams[Regional_Office])</f>
        <v>East</v>
      </c>
      <c r="E1001" t="s">
        <v>84</v>
      </c>
      <c r="F1001" t="s">
        <v>182</v>
      </c>
      <c r="G1001" t="str">
        <f>IFERROR(_xlfn.XLOOKUP(Sales_Pipeline[[#This Row],[Account]],Accounts!$A$2:$A$86,Accounts!$F$2:$F$86),"")</f>
        <v>United States</v>
      </c>
      <c r="H1001" t="s">
        <v>82</v>
      </c>
      <c r="I1001" s="3">
        <v>42787</v>
      </c>
      <c r="J1001" s="3">
        <v>42860</v>
      </c>
      <c r="K1001" s="8" t="str">
        <f>IF(Sales_Pipeline[[#This Row],[Close_Date]]="","",TEXT(Sales_Pipeline[[#This Row],[Close_Date]],"ddd"))</f>
        <v>Fri</v>
      </c>
      <c r="L1001" s="8" t="str">
        <f>IF(Sales_Pipeline[[#This Row],[Close_Date]]="","",TEXT(Sales_Pipeline[[#This Row],[Close_Date]],"mmm"))</f>
        <v>May</v>
      </c>
      <c r="M1001" s="8" t="str">
        <f>IF(Sales_Pipeline[[#This Row],[Close_Date]]="","","Q"&amp;ROUNDUP(MONTH(Sales_Pipeline[[#This Row],[Close_Date]])/3,0))</f>
        <v>Q2</v>
      </c>
      <c r="N1001" s="2" cm="1">
        <f t="array" ref="N1001">IFERROR(_xlfn.IFS(Sales_Pipeline[[#This Row],[Deal_Stage]]="Won",_xlfn.XLOOKUP(Sales_Pipeline[[#This Row],[Product]],Products!$A$2:$A$8,Products!$C$2:$C$8),Sales_Pipeline[[#This Row],[Deal_Stage]]="Lost",_xlfn.XLOOKUP(Sales_Pipeline[[#This Row],[Product]],Products!$A$2:$A$8,Products!$C$2:$C$8)),"")</f>
        <v>5482</v>
      </c>
      <c r="O1001" s="2">
        <v>0</v>
      </c>
    </row>
    <row r="1002" spans="1:15" x14ac:dyDescent="0.3">
      <c r="A1002" t="s">
        <v>1148</v>
      </c>
      <c r="B1002" t="s">
        <v>30</v>
      </c>
      <c r="C1002" t="str">
        <f>_xlfn.XLOOKUP(Sales_Pipeline[[#This Row],[Sales_Agent]],Sales_Teams[Sales_Agent],Sales_Teams[Manager])</f>
        <v>Rocco Neubert</v>
      </c>
      <c r="D1002" t="str">
        <f>_xlfn.XLOOKUP(Sales_Pipeline[[#This Row],[Manager]],Sales_Teams[Manager],Sales_Teams[Regional_Office])</f>
        <v>East</v>
      </c>
      <c r="E1002" t="s">
        <v>61</v>
      </c>
      <c r="F1002" t="s">
        <v>127</v>
      </c>
      <c r="G1002" t="str">
        <f>IFERROR(_xlfn.XLOOKUP(Sales_Pipeline[[#This Row],[Account]],Accounts!$A$2:$A$86,Accounts!$F$2:$F$86),"")</f>
        <v>United States</v>
      </c>
      <c r="H1002" t="s">
        <v>82</v>
      </c>
      <c r="I1002" s="3">
        <v>42788</v>
      </c>
      <c r="J1002" s="3">
        <v>42877</v>
      </c>
      <c r="K1002" s="8" t="str">
        <f>IF(Sales_Pipeline[[#This Row],[Close_Date]]="","",TEXT(Sales_Pipeline[[#This Row],[Close_Date]],"ddd"))</f>
        <v>Mon</v>
      </c>
      <c r="L1002" s="8" t="str">
        <f>IF(Sales_Pipeline[[#This Row],[Close_Date]]="","",TEXT(Sales_Pipeline[[#This Row],[Close_Date]],"mmm"))</f>
        <v>May</v>
      </c>
      <c r="M1002" s="8" t="str">
        <f>IF(Sales_Pipeline[[#This Row],[Close_Date]]="","","Q"&amp;ROUNDUP(MONTH(Sales_Pipeline[[#This Row],[Close_Date]])/3,0))</f>
        <v>Q2</v>
      </c>
      <c r="N1002" s="2" cm="1">
        <f t="array" ref="N1002">IFERROR(_xlfn.IFS(Sales_Pipeline[[#This Row],[Deal_Stage]]="Won",_xlfn.XLOOKUP(Sales_Pipeline[[#This Row],[Product]],Products!$A$2:$A$8,Products!$C$2:$C$8),Sales_Pipeline[[#This Row],[Deal_Stage]]="Lost",_xlfn.XLOOKUP(Sales_Pipeline[[#This Row],[Product]],Products!$A$2:$A$8,Products!$C$2:$C$8)),"")</f>
        <v>55</v>
      </c>
      <c r="O1002" s="2">
        <v>0</v>
      </c>
    </row>
    <row r="1003" spans="1:15" x14ac:dyDescent="0.3">
      <c r="A1003" t="s">
        <v>1149</v>
      </c>
      <c r="B1003" t="s">
        <v>27</v>
      </c>
      <c r="C1003" t="str">
        <f>_xlfn.XLOOKUP(Sales_Pipeline[[#This Row],[Sales_Agent]],Sales_Teams[Sales_Agent],Sales_Teams[Manager])</f>
        <v>Rocco Neubert</v>
      </c>
      <c r="D1003" t="str">
        <f>_xlfn.XLOOKUP(Sales_Pipeline[[#This Row],[Manager]],Sales_Teams[Manager],Sales_Teams[Regional_Office])</f>
        <v>East</v>
      </c>
      <c r="E1003" t="s">
        <v>8953</v>
      </c>
      <c r="F1003" t="s">
        <v>344</v>
      </c>
      <c r="G1003" t="str">
        <f>IFERROR(_xlfn.XLOOKUP(Sales_Pipeline[[#This Row],[Account]],Accounts!$A$2:$A$86,Accounts!$F$2:$F$86),"")</f>
        <v>Romania</v>
      </c>
      <c r="H1003" t="s">
        <v>57</v>
      </c>
      <c r="I1003" s="3">
        <v>42788</v>
      </c>
      <c r="J1003" s="3">
        <v>42796</v>
      </c>
      <c r="K1003" s="8" t="str">
        <f>IF(Sales_Pipeline[[#This Row],[Close_Date]]="","",TEXT(Sales_Pipeline[[#This Row],[Close_Date]],"ddd"))</f>
        <v>Thu</v>
      </c>
      <c r="L1003" s="8" t="str">
        <f>IF(Sales_Pipeline[[#This Row],[Close_Date]]="","",TEXT(Sales_Pipeline[[#This Row],[Close_Date]],"mmm"))</f>
        <v>Mar</v>
      </c>
      <c r="M1003" s="8" t="str">
        <f>IF(Sales_Pipeline[[#This Row],[Close_Date]]="","","Q"&amp;ROUNDUP(MONTH(Sales_Pipeline[[#This Row],[Close_Date]])/3,0))</f>
        <v>Q1</v>
      </c>
      <c r="N1003" s="2" cm="1">
        <f t="array" ref="N1003">IFERROR(_xlfn.IFS(Sales_Pipeline[[#This Row],[Deal_Stage]]="Won",_xlfn.XLOOKUP(Sales_Pipeline[[#This Row],[Product]],Products!$A$2:$A$8,Products!$C$2:$C$8),Sales_Pipeline[[#This Row],[Deal_Stage]]="Lost",_xlfn.XLOOKUP(Sales_Pipeline[[#This Row],[Product]],Products!$A$2:$A$8,Products!$C$2:$C$8)),"")</f>
        <v>4821</v>
      </c>
      <c r="O1003" s="2">
        <v>4711</v>
      </c>
    </row>
    <row r="1004" spans="1:15" x14ac:dyDescent="0.3">
      <c r="A1004" t="s">
        <v>1150</v>
      </c>
      <c r="B1004" t="s">
        <v>20</v>
      </c>
      <c r="C1004" t="str">
        <f>_xlfn.XLOOKUP(Sales_Pipeline[[#This Row],[Sales_Agent]],Sales_Teams[Sales_Agent],Sales_Teams[Manager])</f>
        <v>Cara Losch</v>
      </c>
      <c r="D1004" t="str">
        <f>_xlfn.XLOOKUP(Sales_Pipeline[[#This Row],[Manager]],Sales_Teams[Manager],Sales_Teams[Regional_Office])</f>
        <v>East</v>
      </c>
      <c r="E1004" t="s">
        <v>76</v>
      </c>
      <c r="F1004" t="s">
        <v>103</v>
      </c>
      <c r="G1004" t="str">
        <f>IFERROR(_xlfn.XLOOKUP(Sales_Pipeline[[#This Row],[Account]],Accounts!$A$2:$A$86,Accounts!$F$2:$F$86),"")</f>
        <v>United States</v>
      </c>
      <c r="H1004" t="s">
        <v>82</v>
      </c>
      <c r="I1004" s="3">
        <v>42788</v>
      </c>
      <c r="J1004" s="3">
        <v>42894</v>
      </c>
      <c r="K1004" s="8" t="str">
        <f>IF(Sales_Pipeline[[#This Row],[Close_Date]]="","",TEXT(Sales_Pipeline[[#This Row],[Close_Date]],"ddd"))</f>
        <v>Thu</v>
      </c>
      <c r="L1004" s="8" t="str">
        <f>IF(Sales_Pipeline[[#This Row],[Close_Date]]="","",TEXT(Sales_Pipeline[[#This Row],[Close_Date]],"mmm"))</f>
        <v>Jun</v>
      </c>
      <c r="M1004" s="8" t="str">
        <f>IF(Sales_Pipeline[[#This Row],[Close_Date]]="","","Q"&amp;ROUNDUP(MONTH(Sales_Pipeline[[#This Row],[Close_Date]])/3,0))</f>
        <v>Q2</v>
      </c>
      <c r="N1004" s="2" cm="1">
        <f t="array" ref="N1004">IFERROR(_xlfn.IFS(Sales_Pipeline[[#This Row],[Deal_Stage]]="Won",_xlfn.XLOOKUP(Sales_Pipeline[[#This Row],[Product]],Products!$A$2:$A$8,Products!$C$2:$C$8),Sales_Pipeline[[#This Row],[Deal_Stage]]="Lost",_xlfn.XLOOKUP(Sales_Pipeline[[#This Row],[Product]],Products!$A$2:$A$8,Products!$C$2:$C$8)),"")</f>
        <v>3393</v>
      </c>
      <c r="O1004" s="2">
        <v>0</v>
      </c>
    </row>
    <row r="1005" spans="1:15" x14ac:dyDescent="0.3">
      <c r="A1005" t="s">
        <v>1151</v>
      </c>
      <c r="B1005" t="s">
        <v>20</v>
      </c>
      <c r="C1005" t="str">
        <f>_xlfn.XLOOKUP(Sales_Pipeline[[#This Row],[Sales_Agent]],Sales_Teams[Sales_Agent],Sales_Teams[Manager])</f>
        <v>Cara Losch</v>
      </c>
      <c r="D1005" t="str">
        <f>_xlfn.XLOOKUP(Sales_Pipeline[[#This Row],[Manager]],Sales_Teams[Manager],Sales_Teams[Regional_Office])</f>
        <v>East</v>
      </c>
      <c r="E1005" t="s">
        <v>8953</v>
      </c>
      <c r="F1005" t="s">
        <v>388</v>
      </c>
      <c r="G1005" t="str">
        <f>IFERROR(_xlfn.XLOOKUP(Sales_Pipeline[[#This Row],[Account]],Accounts!$A$2:$A$86,Accounts!$F$2:$F$86),"")</f>
        <v>China</v>
      </c>
      <c r="H1005" t="s">
        <v>57</v>
      </c>
      <c r="I1005" s="3">
        <v>42788</v>
      </c>
      <c r="J1005" s="3">
        <v>42914</v>
      </c>
      <c r="K1005" s="8" t="str">
        <f>IF(Sales_Pipeline[[#This Row],[Close_Date]]="","",TEXT(Sales_Pipeline[[#This Row],[Close_Date]],"ddd"))</f>
        <v>Wed</v>
      </c>
      <c r="L1005" s="8" t="str">
        <f>IF(Sales_Pipeline[[#This Row],[Close_Date]]="","",TEXT(Sales_Pipeline[[#This Row],[Close_Date]],"mmm"))</f>
        <v>Jun</v>
      </c>
      <c r="M1005" s="8" t="str">
        <f>IF(Sales_Pipeline[[#This Row],[Close_Date]]="","","Q"&amp;ROUNDUP(MONTH(Sales_Pipeline[[#This Row],[Close_Date]])/3,0))</f>
        <v>Q2</v>
      </c>
      <c r="N1005" s="2" cm="1">
        <f t="array" ref="N1005">IFERROR(_xlfn.IFS(Sales_Pipeline[[#This Row],[Deal_Stage]]="Won",_xlfn.XLOOKUP(Sales_Pipeline[[#This Row],[Product]],Products!$A$2:$A$8,Products!$C$2:$C$8),Sales_Pipeline[[#This Row],[Deal_Stage]]="Lost",_xlfn.XLOOKUP(Sales_Pipeline[[#This Row],[Product]],Products!$A$2:$A$8,Products!$C$2:$C$8)),"")</f>
        <v>4821</v>
      </c>
      <c r="O1005" s="2">
        <v>5133</v>
      </c>
    </row>
    <row r="1006" spans="1:15" x14ac:dyDescent="0.3">
      <c r="A1006" t="s">
        <v>1152</v>
      </c>
      <c r="B1006" t="s">
        <v>25</v>
      </c>
      <c r="C1006" t="str">
        <f>_xlfn.XLOOKUP(Sales_Pipeline[[#This Row],[Sales_Agent]],Sales_Teams[Sales_Agent],Sales_Teams[Manager])</f>
        <v>Rocco Neubert</v>
      </c>
      <c r="D1006" t="str">
        <f>_xlfn.XLOOKUP(Sales_Pipeline[[#This Row],[Manager]],Sales_Teams[Manager],Sales_Teams[Regional_Office])</f>
        <v>East</v>
      </c>
      <c r="E1006" t="s">
        <v>63</v>
      </c>
      <c r="F1006" t="s">
        <v>100</v>
      </c>
      <c r="G1006" t="str">
        <f>IFERROR(_xlfn.XLOOKUP(Sales_Pipeline[[#This Row],[Account]],Accounts!$A$2:$A$86,Accounts!$F$2:$F$86),"")</f>
        <v>United States</v>
      </c>
      <c r="H1006" t="s">
        <v>77</v>
      </c>
      <c r="I1006" s="3">
        <v>42788</v>
      </c>
      <c r="K1006" s="8" t="str">
        <f>IF(Sales_Pipeline[[#This Row],[Close_Date]]="","",TEXT(Sales_Pipeline[[#This Row],[Close_Date]],"ddd"))</f>
        <v/>
      </c>
      <c r="L1006" s="8" t="str">
        <f>IF(Sales_Pipeline[[#This Row],[Close_Date]]="","",TEXT(Sales_Pipeline[[#This Row],[Close_Date]],"mmm"))</f>
        <v/>
      </c>
      <c r="M1006" s="8" t="str">
        <f>IF(Sales_Pipeline[[#This Row],[Close_Date]]="","","Q"&amp;ROUNDUP(MONTH(Sales_Pipeline[[#This Row],[Close_Date]])/3,0))</f>
        <v/>
      </c>
      <c r="N1006" s="2" t="str" cm="1">
        <f t="array" ref="N1006">IFERROR(_xlfn.IFS(Sales_Pipeline[[#This Row],[Deal_Stage]]="Won",_xlfn.XLOOKUP(Sales_Pipeline[[#This Row],[Product]],Products!$A$2:$A$8,Products!$C$2:$C$8),Sales_Pipeline[[#This Row],[Deal_Stage]]="Lost",_xlfn.XLOOKUP(Sales_Pipeline[[#This Row],[Product]],Products!$A$2:$A$8,Products!$C$2:$C$8)),"")</f>
        <v/>
      </c>
      <c r="O1006" s="2">
        <v>0</v>
      </c>
    </row>
    <row r="1007" spans="1:15" x14ac:dyDescent="0.3">
      <c r="A1007" t="s">
        <v>1153</v>
      </c>
      <c r="B1007" t="s">
        <v>25</v>
      </c>
      <c r="C1007" t="str">
        <f>_xlfn.XLOOKUP(Sales_Pipeline[[#This Row],[Sales_Agent]],Sales_Teams[Sales_Agent],Sales_Teams[Manager])</f>
        <v>Rocco Neubert</v>
      </c>
      <c r="D1007" t="str">
        <f>_xlfn.XLOOKUP(Sales_Pipeline[[#This Row],[Manager]],Sales_Teams[Manager],Sales_Teams[Regional_Office])</f>
        <v>East</v>
      </c>
      <c r="E1007" t="s">
        <v>84</v>
      </c>
      <c r="F1007" t="s">
        <v>344</v>
      </c>
      <c r="G1007" t="str">
        <f>IFERROR(_xlfn.XLOOKUP(Sales_Pipeline[[#This Row],[Account]],Accounts!$A$2:$A$86,Accounts!$F$2:$F$86),"")</f>
        <v>Romania</v>
      </c>
      <c r="H1007" t="s">
        <v>82</v>
      </c>
      <c r="I1007" s="3">
        <v>42788</v>
      </c>
      <c r="J1007" s="3">
        <v>42872</v>
      </c>
      <c r="K1007" s="8" t="str">
        <f>IF(Sales_Pipeline[[#This Row],[Close_Date]]="","",TEXT(Sales_Pipeline[[#This Row],[Close_Date]],"ddd"))</f>
        <v>Wed</v>
      </c>
      <c r="L1007" s="8" t="str">
        <f>IF(Sales_Pipeline[[#This Row],[Close_Date]]="","",TEXT(Sales_Pipeline[[#This Row],[Close_Date]],"mmm"))</f>
        <v>May</v>
      </c>
      <c r="M1007" s="8" t="str">
        <f>IF(Sales_Pipeline[[#This Row],[Close_Date]]="","","Q"&amp;ROUNDUP(MONTH(Sales_Pipeline[[#This Row],[Close_Date]])/3,0))</f>
        <v>Q2</v>
      </c>
      <c r="N1007" s="2" cm="1">
        <f t="array" ref="N1007">IFERROR(_xlfn.IFS(Sales_Pipeline[[#This Row],[Deal_Stage]]="Won",_xlfn.XLOOKUP(Sales_Pipeline[[#This Row],[Product]],Products!$A$2:$A$8,Products!$C$2:$C$8),Sales_Pipeline[[#This Row],[Deal_Stage]]="Lost",_xlfn.XLOOKUP(Sales_Pipeline[[#This Row],[Product]],Products!$A$2:$A$8,Products!$C$2:$C$8)),"")</f>
        <v>5482</v>
      </c>
      <c r="O1007" s="2">
        <v>0</v>
      </c>
    </row>
    <row r="1008" spans="1:15" x14ac:dyDescent="0.3">
      <c r="A1008" t="s">
        <v>1154</v>
      </c>
      <c r="B1008" t="s">
        <v>25</v>
      </c>
      <c r="C1008" t="str">
        <f>_xlfn.XLOOKUP(Sales_Pipeline[[#This Row],[Sales_Agent]],Sales_Teams[Sales_Agent],Sales_Teams[Manager])</f>
        <v>Rocco Neubert</v>
      </c>
      <c r="D1008" t="str">
        <f>_xlfn.XLOOKUP(Sales_Pipeline[[#This Row],[Manager]],Sales_Teams[Manager],Sales_Teams[Regional_Office])</f>
        <v>East</v>
      </c>
      <c r="E1008" t="s">
        <v>84</v>
      </c>
      <c r="F1008" t="s">
        <v>315</v>
      </c>
      <c r="G1008" t="str">
        <f>IFERROR(_xlfn.XLOOKUP(Sales_Pipeline[[#This Row],[Account]],Accounts!$A$2:$A$86,Accounts!$F$2:$F$86),"")</f>
        <v>United States</v>
      </c>
      <c r="H1008" t="s">
        <v>57</v>
      </c>
      <c r="I1008" s="3">
        <v>42788</v>
      </c>
      <c r="J1008" s="3">
        <v>42870</v>
      </c>
      <c r="K1008" s="8" t="str">
        <f>IF(Sales_Pipeline[[#This Row],[Close_Date]]="","",TEXT(Sales_Pipeline[[#This Row],[Close_Date]],"ddd"))</f>
        <v>Mon</v>
      </c>
      <c r="L1008" s="8" t="str">
        <f>IF(Sales_Pipeline[[#This Row],[Close_Date]]="","",TEXT(Sales_Pipeline[[#This Row],[Close_Date]],"mmm"))</f>
        <v>May</v>
      </c>
      <c r="M1008" s="8" t="str">
        <f>IF(Sales_Pipeline[[#This Row],[Close_Date]]="","","Q"&amp;ROUNDUP(MONTH(Sales_Pipeline[[#This Row],[Close_Date]])/3,0))</f>
        <v>Q2</v>
      </c>
      <c r="N1008" s="2" cm="1">
        <f t="array" ref="N1008">IFERROR(_xlfn.IFS(Sales_Pipeline[[#This Row],[Deal_Stage]]="Won",_xlfn.XLOOKUP(Sales_Pipeline[[#This Row],[Product]],Products!$A$2:$A$8,Products!$C$2:$C$8),Sales_Pipeline[[#This Row],[Deal_Stage]]="Lost",_xlfn.XLOOKUP(Sales_Pipeline[[#This Row],[Product]],Products!$A$2:$A$8,Products!$C$2:$C$8)),"")</f>
        <v>5482</v>
      </c>
      <c r="O1008" s="2">
        <v>4848</v>
      </c>
    </row>
    <row r="1009" spans="1:15" x14ac:dyDescent="0.3">
      <c r="A1009" t="s">
        <v>1155</v>
      </c>
      <c r="B1009" t="s">
        <v>25</v>
      </c>
      <c r="C1009" t="str">
        <f>_xlfn.XLOOKUP(Sales_Pipeline[[#This Row],[Sales_Agent]],Sales_Teams[Sales_Agent],Sales_Teams[Manager])</f>
        <v>Rocco Neubert</v>
      </c>
      <c r="D1009" t="str">
        <f>_xlfn.XLOOKUP(Sales_Pipeline[[#This Row],[Manager]],Sales_Teams[Manager],Sales_Teams[Regional_Office])</f>
        <v>East</v>
      </c>
      <c r="E1009" t="s">
        <v>8953</v>
      </c>
      <c r="F1009" t="s">
        <v>129</v>
      </c>
      <c r="G1009" t="str">
        <f>IFERROR(_xlfn.XLOOKUP(Sales_Pipeline[[#This Row],[Account]],Accounts!$A$2:$A$86,Accounts!$F$2:$F$86),"")</f>
        <v>Jordan</v>
      </c>
      <c r="H1009" t="s">
        <v>57</v>
      </c>
      <c r="I1009" s="3">
        <v>42788</v>
      </c>
      <c r="J1009" s="3">
        <v>42797</v>
      </c>
      <c r="K1009" s="8" t="str">
        <f>IF(Sales_Pipeline[[#This Row],[Close_Date]]="","",TEXT(Sales_Pipeline[[#This Row],[Close_Date]],"ddd"))</f>
        <v>Fri</v>
      </c>
      <c r="L1009" s="8" t="str">
        <f>IF(Sales_Pipeline[[#This Row],[Close_Date]]="","",TEXT(Sales_Pipeline[[#This Row],[Close_Date]],"mmm"))</f>
        <v>Mar</v>
      </c>
      <c r="M1009" s="8" t="str">
        <f>IF(Sales_Pipeline[[#This Row],[Close_Date]]="","","Q"&amp;ROUNDUP(MONTH(Sales_Pipeline[[#This Row],[Close_Date]])/3,0))</f>
        <v>Q1</v>
      </c>
      <c r="N1009" s="2" cm="1">
        <f t="array" ref="N1009">IFERROR(_xlfn.IFS(Sales_Pipeline[[#This Row],[Deal_Stage]]="Won",_xlfn.XLOOKUP(Sales_Pipeline[[#This Row],[Product]],Products!$A$2:$A$8,Products!$C$2:$C$8),Sales_Pipeline[[#This Row],[Deal_Stage]]="Lost",_xlfn.XLOOKUP(Sales_Pipeline[[#This Row],[Product]],Products!$A$2:$A$8,Products!$C$2:$C$8)),"")</f>
        <v>4821</v>
      </c>
      <c r="O1009" s="2">
        <v>4475</v>
      </c>
    </row>
    <row r="1010" spans="1:15" x14ac:dyDescent="0.3">
      <c r="A1010" t="s">
        <v>1156</v>
      </c>
      <c r="B1010" t="s">
        <v>15</v>
      </c>
      <c r="C1010" t="str">
        <f>_xlfn.XLOOKUP(Sales_Pipeline[[#This Row],[Sales_Agent]],Sales_Teams[Sales_Agent],Sales_Teams[Manager])</f>
        <v>Melvin Marxen</v>
      </c>
      <c r="D1010" t="str">
        <f>_xlfn.XLOOKUP(Sales_Pipeline[[#This Row],[Manager]],Sales_Teams[Manager],Sales_Teams[Regional_Office])</f>
        <v>Central</v>
      </c>
      <c r="E1010" t="s">
        <v>63</v>
      </c>
      <c r="F1010" t="s">
        <v>318</v>
      </c>
      <c r="G1010" t="str">
        <f>IFERROR(_xlfn.XLOOKUP(Sales_Pipeline[[#This Row],[Account]],Accounts!$A$2:$A$86,Accounts!$F$2:$F$86),"")</f>
        <v>Kenya</v>
      </c>
      <c r="H1010" t="s">
        <v>82</v>
      </c>
      <c r="I1010" s="3">
        <v>42788</v>
      </c>
      <c r="J1010" s="3">
        <v>42799</v>
      </c>
      <c r="K1010" s="8" t="str">
        <f>IF(Sales_Pipeline[[#This Row],[Close_Date]]="","",TEXT(Sales_Pipeline[[#This Row],[Close_Date]],"ddd"))</f>
        <v>Sun</v>
      </c>
      <c r="L1010" s="8" t="str">
        <f>IF(Sales_Pipeline[[#This Row],[Close_Date]]="","",TEXT(Sales_Pipeline[[#This Row],[Close_Date]],"mmm"))</f>
        <v>Mar</v>
      </c>
      <c r="M1010" s="8" t="str">
        <f>IF(Sales_Pipeline[[#This Row],[Close_Date]]="","","Q"&amp;ROUNDUP(MONTH(Sales_Pipeline[[#This Row],[Close_Date]])/3,0))</f>
        <v>Q1</v>
      </c>
      <c r="N1010" s="2" cm="1">
        <f t="array" ref="N1010">IFERROR(_xlfn.IFS(Sales_Pipeline[[#This Row],[Deal_Stage]]="Won",_xlfn.XLOOKUP(Sales_Pipeline[[#This Row],[Product]],Products!$A$2:$A$8,Products!$C$2:$C$8),Sales_Pipeline[[#This Row],[Deal_Stage]]="Lost",_xlfn.XLOOKUP(Sales_Pipeline[[#This Row],[Product]],Products!$A$2:$A$8,Products!$C$2:$C$8)),"")</f>
        <v>550</v>
      </c>
      <c r="O1010" s="2">
        <v>0</v>
      </c>
    </row>
    <row r="1011" spans="1:15" x14ac:dyDescent="0.3">
      <c r="A1011" t="s">
        <v>1157</v>
      </c>
      <c r="B1011" t="s">
        <v>15</v>
      </c>
      <c r="C1011" t="str">
        <f>_xlfn.XLOOKUP(Sales_Pipeline[[#This Row],[Sales_Agent]],Sales_Teams[Sales_Agent],Sales_Teams[Manager])</f>
        <v>Melvin Marxen</v>
      </c>
      <c r="D1011" t="str">
        <f>_xlfn.XLOOKUP(Sales_Pipeline[[#This Row],[Manager]],Sales_Teams[Manager],Sales_Teams[Regional_Office])</f>
        <v>Central</v>
      </c>
      <c r="E1011" t="s">
        <v>8953</v>
      </c>
      <c r="F1011" t="s">
        <v>81</v>
      </c>
      <c r="G1011" t="str">
        <f>IFERROR(_xlfn.XLOOKUP(Sales_Pipeline[[#This Row],[Account]],Accounts!$A$2:$A$86,Accounts!$F$2:$F$86),"")</f>
        <v>Italy</v>
      </c>
      <c r="H1011" t="s">
        <v>57</v>
      </c>
      <c r="I1011" s="3">
        <v>42788</v>
      </c>
      <c r="J1011" s="3">
        <v>42804</v>
      </c>
      <c r="K1011" s="8" t="str">
        <f>IF(Sales_Pipeline[[#This Row],[Close_Date]]="","",TEXT(Sales_Pipeline[[#This Row],[Close_Date]],"ddd"))</f>
        <v>Fri</v>
      </c>
      <c r="L1011" s="8" t="str">
        <f>IF(Sales_Pipeline[[#This Row],[Close_Date]]="","",TEXT(Sales_Pipeline[[#This Row],[Close_Date]],"mmm"))</f>
        <v>Mar</v>
      </c>
      <c r="M1011" s="8" t="str">
        <f>IF(Sales_Pipeline[[#This Row],[Close_Date]]="","","Q"&amp;ROUNDUP(MONTH(Sales_Pipeline[[#This Row],[Close_Date]])/3,0))</f>
        <v>Q1</v>
      </c>
      <c r="N1011" s="2" cm="1">
        <f t="array" ref="N1011">IFERROR(_xlfn.IFS(Sales_Pipeline[[#This Row],[Deal_Stage]]="Won",_xlfn.XLOOKUP(Sales_Pipeline[[#This Row],[Product]],Products!$A$2:$A$8,Products!$C$2:$C$8),Sales_Pipeline[[#This Row],[Deal_Stage]]="Lost",_xlfn.XLOOKUP(Sales_Pipeline[[#This Row],[Product]],Products!$A$2:$A$8,Products!$C$2:$C$8)),"")</f>
        <v>4821</v>
      </c>
      <c r="O1011" s="2">
        <v>3763</v>
      </c>
    </row>
    <row r="1012" spans="1:15" x14ac:dyDescent="0.3">
      <c r="A1012" t="s">
        <v>1158</v>
      </c>
      <c r="B1012" t="s">
        <v>15</v>
      </c>
      <c r="C1012" t="str">
        <f>_xlfn.XLOOKUP(Sales_Pipeline[[#This Row],[Sales_Agent]],Sales_Teams[Sales_Agent],Sales_Teams[Manager])</f>
        <v>Melvin Marxen</v>
      </c>
      <c r="D1012" t="str">
        <f>_xlfn.XLOOKUP(Sales_Pipeline[[#This Row],[Manager]],Sales_Teams[Manager],Sales_Teams[Regional_Office])</f>
        <v>Central</v>
      </c>
      <c r="E1012" t="s">
        <v>8953</v>
      </c>
      <c r="F1012" t="s">
        <v>68</v>
      </c>
      <c r="G1012" t="str">
        <f>IFERROR(_xlfn.XLOOKUP(Sales_Pipeline[[#This Row],[Account]],Accounts!$A$2:$A$86,Accounts!$F$2:$F$86),"")</f>
        <v>United States</v>
      </c>
      <c r="H1012" t="s">
        <v>57</v>
      </c>
      <c r="I1012" s="3">
        <v>42788</v>
      </c>
      <c r="J1012" s="3">
        <v>42799</v>
      </c>
      <c r="K1012" s="8" t="str">
        <f>IF(Sales_Pipeline[[#This Row],[Close_Date]]="","",TEXT(Sales_Pipeline[[#This Row],[Close_Date]],"ddd"))</f>
        <v>Sun</v>
      </c>
      <c r="L1012" s="8" t="str">
        <f>IF(Sales_Pipeline[[#This Row],[Close_Date]]="","",TEXT(Sales_Pipeline[[#This Row],[Close_Date]],"mmm"))</f>
        <v>Mar</v>
      </c>
      <c r="M1012" s="8" t="str">
        <f>IF(Sales_Pipeline[[#This Row],[Close_Date]]="","","Q"&amp;ROUNDUP(MONTH(Sales_Pipeline[[#This Row],[Close_Date]])/3,0))</f>
        <v>Q1</v>
      </c>
      <c r="N1012" s="2" cm="1">
        <f t="array" ref="N1012">IFERROR(_xlfn.IFS(Sales_Pipeline[[#This Row],[Deal_Stage]]="Won",_xlfn.XLOOKUP(Sales_Pipeline[[#This Row],[Product]],Products!$A$2:$A$8,Products!$C$2:$C$8),Sales_Pipeline[[#This Row],[Deal_Stage]]="Lost",_xlfn.XLOOKUP(Sales_Pipeline[[#This Row],[Product]],Products!$A$2:$A$8,Products!$C$2:$C$8)),"")</f>
        <v>4821</v>
      </c>
      <c r="O1012" s="2">
        <v>5006</v>
      </c>
    </row>
    <row r="1013" spans="1:15" x14ac:dyDescent="0.3">
      <c r="A1013" t="s">
        <v>1159</v>
      </c>
      <c r="B1013" t="s">
        <v>13</v>
      </c>
      <c r="C1013" t="str">
        <f>_xlfn.XLOOKUP(Sales_Pipeline[[#This Row],[Sales_Agent]],Sales_Teams[Sales_Agent],Sales_Teams[Manager])</f>
        <v>Melvin Marxen</v>
      </c>
      <c r="D1013" t="str">
        <f>_xlfn.XLOOKUP(Sales_Pipeline[[#This Row],[Manager]],Sales_Teams[Manager],Sales_Teams[Regional_Office])</f>
        <v>Central</v>
      </c>
      <c r="E1013" t="s">
        <v>8953</v>
      </c>
      <c r="F1013" t="s">
        <v>187</v>
      </c>
      <c r="G1013" t="str">
        <f>IFERROR(_xlfn.XLOOKUP(Sales_Pipeline[[#This Row],[Account]],Accounts!$A$2:$A$86,Accounts!$F$2:$F$86),"")</f>
        <v>United States</v>
      </c>
      <c r="H1013" t="s">
        <v>57</v>
      </c>
      <c r="I1013" s="3">
        <v>42788</v>
      </c>
      <c r="J1013" s="3">
        <v>42901</v>
      </c>
      <c r="K1013" s="8" t="str">
        <f>IF(Sales_Pipeline[[#This Row],[Close_Date]]="","",TEXT(Sales_Pipeline[[#This Row],[Close_Date]],"ddd"))</f>
        <v>Thu</v>
      </c>
      <c r="L1013" s="8" t="str">
        <f>IF(Sales_Pipeline[[#This Row],[Close_Date]]="","",TEXT(Sales_Pipeline[[#This Row],[Close_Date]],"mmm"))</f>
        <v>Jun</v>
      </c>
      <c r="M1013" s="8" t="str">
        <f>IF(Sales_Pipeline[[#This Row],[Close_Date]]="","","Q"&amp;ROUNDUP(MONTH(Sales_Pipeline[[#This Row],[Close_Date]])/3,0))</f>
        <v>Q2</v>
      </c>
      <c r="N1013" s="2" cm="1">
        <f t="array" ref="N1013">IFERROR(_xlfn.IFS(Sales_Pipeline[[#This Row],[Deal_Stage]]="Won",_xlfn.XLOOKUP(Sales_Pipeline[[#This Row],[Product]],Products!$A$2:$A$8,Products!$C$2:$C$8),Sales_Pipeline[[#This Row],[Deal_Stage]]="Lost",_xlfn.XLOOKUP(Sales_Pipeline[[#This Row],[Product]],Products!$A$2:$A$8,Products!$C$2:$C$8)),"")</f>
        <v>4821</v>
      </c>
      <c r="O1013" s="2">
        <v>4498</v>
      </c>
    </row>
    <row r="1014" spans="1:15" x14ac:dyDescent="0.3">
      <c r="A1014" t="s">
        <v>1160</v>
      </c>
      <c r="B1014" t="s">
        <v>13</v>
      </c>
      <c r="C1014" t="str">
        <f>_xlfn.XLOOKUP(Sales_Pipeline[[#This Row],[Sales_Agent]],Sales_Teams[Sales_Agent],Sales_Teams[Manager])</f>
        <v>Melvin Marxen</v>
      </c>
      <c r="D1014" t="str">
        <f>_xlfn.XLOOKUP(Sales_Pipeline[[#This Row],[Manager]],Sales_Teams[Manager],Sales_Teams[Regional_Office])</f>
        <v>Central</v>
      </c>
      <c r="E1014" t="s">
        <v>8953</v>
      </c>
      <c r="F1014" t="s">
        <v>105</v>
      </c>
      <c r="G1014" t="str">
        <f>IFERROR(_xlfn.XLOOKUP(Sales_Pipeline[[#This Row],[Account]],Accounts!$A$2:$A$86,Accounts!$F$2:$F$86),"")</f>
        <v>United States</v>
      </c>
      <c r="H1014" t="s">
        <v>57</v>
      </c>
      <c r="I1014" s="3">
        <v>42788</v>
      </c>
      <c r="J1014" s="3">
        <v>42818</v>
      </c>
      <c r="K1014" s="8" t="str">
        <f>IF(Sales_Pipeline[[#This Row],[Close_Date]]="","",TEXT(Sales_Pipeline[[#This Row],[Close_Date]],"ddd"))</f>
        <v>Fri</v>
      </c>
      <c r="L1014" s="8" t="str">
        <f>IF(Sales_Pipeline[[#This Row],[Close_Date]]="","",TEXT(Sales_Pipeline[[#This Row],[Close_Date]],"mmm"))</f>
        <v>Mar</v>
      </c>
      <c r="M1014" s="8" t="str">
        <f>IF(Sales_Pipeline[[#This Row],[Close_Date]]="","","Q"&amp;ROUNDUP(MONTH(Sales_Pipeline[[#This Row],[Close_Date]])/3,0))</f>
        <v>Q1</v>
      </c>
      <c r="N1014" s="2" cm="1">
        <f t="array" ref="N1014">IFERROR(_xlfn.IFS(Sales_Pipeline[[#This Row],[Deal_Stage]]="Won",_xlfn.XLOOKUP(Sales_Pipeline[[#This Row],[Product]],Products!$A$2:$A$8,Products!$C$2:$C$8),Sales_Pipeline[[#This Row],[Deal_Stage]]="Lost",_xlfn.XLOOKUP(Sales_Pipeline[[#This Row],[Product]],Products!$A$2:$A$8,Products!$C$2:$C$8)),"")</f>
        <v>4821</v>
      </c>
      <c r="O1014" s="2">
        <v>4375</v>
      </c>
    </row>
    <row r="1015" spans="1:15" x14ac:dyDescent="0.3">
      <c r="A1015" t="s">
        <v>1161</v>
      </c>
      <c r="B1015" t="s">
        <v>36</v>
      </c>
      <c r="C1015" t="str">
        <f>_xlfn.XLOOKUP(Sales_Pipeline[[#This Row],[Sales_Agent]],Sales_Teams[Sales_Agent],Sales_Teams[Manager])</f>
        <v>Celia Rouche</v>
      </c>
      <c r="D1015" t="str">
        <f>_xlfn.XLOOKUP(Sales_Pipeline[[#This Row],[Manager]],Sales_Teams[Manager],Sales_Teams[Regional_Office])</f>
        <v>West</v>
      </c>
      <c r="E1015" t="s">
        <v>76</v>
      </c>
      <c r="G1015" t="str">
        <f>IFERROR(_xlfn.XLOOKUP(Sales_Pipeline[[#This Row],[Account]],Accounts!$A$2:$A$86,Accounts!$F$2:$F$86),"")</f>
        <v/>
      </c>
      <c r="H1015" t="s">
        <v>77</v>
      </c>
      <c r="I1015" s="3">
        <v>42788</v>
      </c>
      <c r="K1015" s="8" t="str">
        <f>IF(Sales_Pipeline[[#This Row],[Close_Date]]="","",TEXT(Sales_Pipeline[[#This Row],[Close_Date]],"ddd"))</f>
        <v/>
      </c>
      <c r="L1015" s="8" t="str">
        <f>IF(Sales_Pipeline[[#This Row],[Close_Date]]="","",TEXT(Sales_Pipeline[[#This Row],[Close_Date]],"mmm"))</f>
        <v/>
      </c>
      <c r="M1015" s="8" t="str">
        <f>IF(Sales_Pipeline[[#This Row],[Close_Date]]="","","Q"&amp;ROUNDUP(MONTH(Sales_Pipeline[[#This Row],[Close_Date]])/3,0))</f>
        <v/>
      </c>
      <c r="N1015" s="2" t="str" cm="1">
        <f t="array" ref="N1015">IFERROR(_xlfn.IFS(Sales_Pipeline[[#This Row],[Deal_Stage]]="Won",_xlfn.XLOOKUP(Sales_Pipeline[[#This Row],[Product]],Products!$A$2:$A$8,Products!$C$2:$C$8),Sales_Pipeline[[#This Row],[Deal_Stage]]="Lost",_xlfn.XLOOKUP(Sales_Pipeline[[#This Row],[Product]],Products!$A$2:$A$8,Products!$C$2:$C$8)),"")</f>
        <v/>
      </c>
      <c r="O1015" s="2">
        <v>0</v>
      </c>
    </row>
    <row r="1016" spans="1:15" x14ac:dyDescent="0.3">
      <c r="A1016" t="s">
        <v>1162</v>
      </c>
      <c r="B1016" t="s">
        <v>36</v>
      </c>
      <c r="C1016" t="str">
        <f>_xlfn.XLOOKUP(Sales_Pipeline[[#This Row],[Sales_Agent]],Sales_Teams[Sales_Agent],Sales_Teams[Manager])</f>
        <v>Celia Rouche</v>
      </c>
      <c r="D1016" t="str">
        <f>_xlfn.XLOOKUP(Sales_Pipeline[[#This Row],[Manager]],Sales_Teams[Manager],Sales_Teams[Regional_Office])</f>
        <v>West</v>
      </c>
      <c r="E1016" t="s">
        <v>55</v>
      </c>
      <c r="F1016" t="s">
        <v>70</v>
      </c>
      <c r="G1016" t="str">
        <f>IFERROR(_xlfn.XLOOKUP(Sales_Pipeline[[#This Row],[Account]],Accounts!$A$2:$A$86,Accounts!$F$2:$F$86),"")</f>
        <v>United States</v>
      </c>
      <c r="H1016" t="s">
        <v>82</v>
      </c>
      <c r="I1016" s="3">
        <v>42788</v>
      </c>
      <c r="J1016" s="3">
        <v>42882</v>
      </c>
      <c r="K1016" s="8" t="str">
        <f>IF(Sales_Pipeline[[#This Row],[Close_Date]]="","",TEXT(Sales_Pipeline[[#This Row],[Close_Date]],"ddd"))</f>
        <v>Sat</v>
      </c>
      <c r="L1016" s="8" t="str">
        <f>IF(Sales_Pipeline[[#This Row],[Close_Date]]="","",TEXT(Sales_Pipeline[[#This Row],[Close_Date]],"mmm"))</f>
        <v>May</v>
      </c>
      <c r="M1016" s="8" t="str">
        <f>IF(Sales_Pipeline[[#This Row],[Close_Date]]="","","Q"&amp;ROUNDUP(MONTH(Sales_Pipeline[[#This Row],[Close_Date]])/3,0))</f>
        <v>Q2</v>
      </c>
      <c r="N1016" s="2" cm="1">
        <f t="array" ref="N1016">IFERROR(_xlfn.IFS(Sales_Pipeline[[#This Row],[Deal_Stage]]="Won",_xlfn.XLOOKUP(Sales_Pipeline[[#This Row],[Product]],Products!$A$2:$A$8,Products!$C$2:$C$8),Sales_Pipeline[[#This Row],[Deal_Stage]]="Lost",_xlfn.XLOOKUP(Sales_Pipeline[[#This Row],[Product]],Products!$A$2:$A$8,Products!$C$2:$C$8)),"")</f>
        <v>1096</v>
      </c>
      <c r="O1016" s="2">
        <v>0</v>
      </c>
    </row>
    <row r="1017" spans="1:15" x14ac:dyDescent="0.3">
      <c r="A1017" t="s">
        <v>1163</v>
      </c>
      <c r="B1017" t="s">
        <v>36</v>
      </c>
      <c r="C1017" t="str">
        <f>_xlfn.XLOOKUP(Sales_Pipeline[[#This Row],[Sales_Agent]],Sales_Teams[Sales_Agent],Sales_Teams[Manager])</f>
        <v>Celia Rouche</v>
      </c>
      <c r="D1017" t="str">
        <f>_xlfn.XLOOKUP(Sales_Pipeline[[#This Row],[Manager]],Sales_Teams[Manager],Sales_Teams[Regional_Office])</f>
        <v>West</v>
      </c>
      <c r="E1017" t="s">
        <v>76</v>
      </c>
      <c r="F1017" t="s">
        <v>100</v>
      </c>
      <c r="G1017" t="str">
        <f>IFERROR(_xlfn.XLOOKUP(Sales_Pipeline[[#This Row],[Account]],Accounts!$A$2:$A$86,Accounts!$F$2:$F$86),"")</f>
        <v>United States</v>
      </c>
      <c r="H1017" t="s">
        <v>57</v>
      </c>
      <c r="I1017" s="3">
        <v>42788</v>
      </c>
      <c r="J1017" s="3">
        <v>42890</v>
      </c>
      <c r="K1017" s="8" t="str">
        <f>IF(Sales_Pipeline[[#This Row],[Close_Date]]="","",TEXT(Sales_Pipeline[[#This Row],[Close_Date]],"ddd"))</f>
        <v>Sun</v>
      </c>
      <c r="L1017" s="8" t="str">
        <f>IF(Sales_Pipeline[[#This Row],[Close_Date]]="","",TEXT(Sales_Pipeline[[#This Row],[Close_Date]],"mmm"))</f>
        <v>Jun</v>
      </c>
      <c r="M1017" s="8" t="str">
        <f>IF(Sales_Pipeline[[#This Row],[Close_Date]]="","","Q"&amp;ROUNDUP(MONTH(Sales_Pipeline[[#This Row],[Close_Date]])/3,0))</f>
        <v>Q2</v>
      </c>
      <c r="N1017" s="2" cm="1">
        <f t="array" ref="N1017">IFERROR(_xlfn.IFS(Sales_Pipeline[[#This Row],[Deal_Stage]]="Won",_xlfn.XLOOKUP(Sales_Pipeline[[#This Row],[Product]],Products!$A$2:$A$8,Products!$C$2:$C$8),Sales_Pipeline[[#This Row],[Deal_Stage]]="Lost",_xlfn.XLOOKUP(Sales_Pipeline[[#This Row],[Product]],Products!$A$2:$A$8,Products!$C$2:$C$8)),"")</f>
        <v>3393</v>
      </c>
      <c r="O1017" s="2">
        <v>3763</v>
      </c>
    </row>
    <row r="1018" spans="1:15" x14ac:dyDescent="0.3">
      <c r="A1018" t="s">
        <v>1164</v>
      </c>
      <c r="B1018" t="s">
        <v>43</v>
      </c>
      <c r="C1018" t="str">
        <f>_xlfn.XLOOKUP(Sales_Pipeline[[#This Row],[Sales_Agent]],Sales_Teams[Sales_Agent],Sales_Teams[Manager])</f>
        <v>Summer Sewald</v>
      </c>
      <c r="D1018" t="str">
        <f>_xlfn.XLOOKUP(Sales_Pipeline[[#This Row],[Manager]],Sales_Teams[Manager],Sales_Teams[Regional_Office])</f>
        <v>West</v>
      </c>
      <c r="E1018" t="s">
        <v>8953</v>
      </c>
      <c r="F1018" t="s">
        <v>70</v>
      </c>
      <c r="G1018" t="str">
        <f>IFERROR(_xlfn.XLOOKUP(Sales_Pipeline[[#This Row],[Account]],Accounts!$A$2:$A$86,Accounts!$F$2:$F$86),"")</f>
        <v>United States</v>
      </c>
      <c r="H1018" t="s">
        <v>82</v>
      </c>
      <c r="I1018" s="3">
        <v>42788</v>
      </c>
      <c r="J1018" s="3">
        <v>42808</v>
      </c>
      <c r="K1018" s="8" t="str">
        <f>IF(Sales_Pipeline[[#This Row],[Close_Date]]="","",TEXT(Sales_Pipeline[[#This Row],[Close_Date]],"ddd"))</f>
        <v>Tue</v>
      </c>
      <c r="L1018" s="8" t="str">
        <f>IF(Sales_Pipeline[[#This Row],[Close_Date]]="","",TEXT(Sales_Pipeline[[#This Row],[Close_Date]],"mmm"))</f>
        <v>Mar</v>
      </c>
      <c r="M1018" s="8" t="str">
        <f>IF(Sales_Pipeline[[#This Row],[Close_Date]]="","","Q"&amp;ROUNDUP(MONTH(Sales_Pipeline[[#This Row],[Close_Date]])/3,0))</f>
        <v>Q1</v>
      </c>
      <c r="N1018" s="2" cm="1">
        <f t="array" ref="N1018">IFERROR(_xlfn.IFS(Sales_Pipeline[[#This Row],[Deal_Stage]]="Won",_xlfn.XLOOKUP(Sales_Pipeline[[#This Row],[Product]],Products!$A$2:$A$8,Products!$C$2:$C$8),Sales_Pipeline[[#This Row],[Deal_Stage]]="Lost",_xlfn.XLOOKUP(Sales_Pipeline[[#This Row],[Product]],Products!$A$2:$A$8,Products!$C$2:$C$8)),"")</f>
        <v>4821</v>
      </c>
      <c r="O1018" s="2">
        <v>0</v>
      </c>
    </row>
    <row r="1019" spans="1:15" x14ac:dyDescent="0.3">
      <c r="A1019" t="s">
        <v>1165</v>
      </c>
      <c r="B1019" t="s">
        <v>43</v>
      </c>
      <c r="C1019" t="str">
        <f>_xlfn.XLOOKUP(Sales_Pipeline[[#This Row],[Sales_Agent]],Sales_Teams[Sales_Agent],Sales_Teams[Manager])</f>
        <v>Summer Sewald</v>
      </c>
      <c r="D1019" t="str">
        <f>_xlfn.XLOOKUP(Sales_Pipeline[[#This Row],[Manager]],Sales_Teams[Manager],Sales_Teams[Regional_Office])</f>
        <v>West</v>
      </c>
      <c r="E1019" t="s">
        <v>84</v>
      </c>
      <c r="F1019" t="s">
        <v>87</v>
      </c>
      <c r="G1019" t="str">
        <f>IFERROR(_xlfn.XLOOKUP(Sales_Pipeline[[#This Row],[Account]],Accounts!$A$2:$A$86,Accounts!$F$2:$F$86),"")</f>
        <v>United States</v>
      </c>
      <c r="H1019" t="s">
        <v>57</v>
      </c>
      <c r="I1019" s="3">
        <v>42788</v>
      </c>
      <c r="J1019" s="3">
        <v>42865</v>
      </c>
      <c r="K1019" s="8" t="str">
        <f>IF(Sales_Pipeline[[#This Row],[Close_Date]]="","",TEXT(Sales_Pipeline[[#This Row],[Close_Date]],"ddd"))</f>
        <v>Wed</v>
      </c>
      <c r="L1019" s="8" t="str">
        <f>IF(Sales_Pipeline[[#This Row],[Close_Date]]="","",TEXT(Sales_Pipeline[[#This Row],[Close_Date]],"mmm"))</f>
        <v>May</v>
      </c>
      <c r="M1019" s="8" t="str">
        <f>IF(Sales_Pipeline[[#This Row],[Close_Date]]="","","Q"&amp;ROUNDUP(MONTH(Sales_Pipeline[[#This Row],[Close_Date]])/3,0))</f>
        <v>Q2</v>
      </c>
      <c r="N1019" s="2" cm="1">
        <f t="array" ref="N1019">IFERROR(_xlfn.IFS(Sales_Pipeline[[#This Row],[Deal_Stage]]="Won",_xlfn.XLOOKUP(Sales_Pipeline[[#This Row],[Product]],Products!$A$2:$A$8,Products!$C$2:$C$8),Sales_Pipeline[[#This Row],[Deal_Stage]]="Lost",_xlfn.XLOOKUP(Sales_Pipeline[[#This Row],[Product]],Products!$A$2:$A$8,Products!$C$2:$C$8)),"")</f>
        <v>5482</v>
      </c>
      <c r="O1019" s="2">
        <v>5491</v>
      </c>
    </row>
    <row r="1020" spans="1:15" x14ac:dyDescent="0.3">
      <c r="A1020" t="s">
        <v>1166</v>
      </c>
      <c r="B1020" t="s">
        <v>8</v>
      </c>
      <c r="C1020" t="str">
        <f>_xlfn.XLOOKUP(Sales_Pipeline[[#This Row],[Sales_Agent]],Sales_Teams[Sales_Agent],Sales_Teams[Manager])</f>
        <v>Dustin Brinkmann</v>
      </c>
      <c r="D1020" t="str">
        <f>_xlfn.XLOOKUP(Sales_Pipeline[[#This Row],[Manager]],Sales_Teams[Manager],Sales_Teams[Regional_Office])</f>
        <v>Central</v>
      </c>
      <c r="E1020" t="s">
        <v>63</v>
      </c>
      <c r="F1020" t="s">
        <v>79</v>
      </c>
      <c r="G1020" t="str">
        <f>IFERROR(_xlfn.XLOOKUP(Sales_Pipeline[[#This Row],[Account]],Accounts!$A$2:$A$86,Accounts!$F$2:$F$86),"")</f>
        <v>Philipines</v>
      </c>
      <c r="H1020" t="s">
        <v>82</v>
      </c>
      <c r="I1020" s="3">
        <v>42788</v>
      </c>
      <c r="J1020" s="3">
        <v>42877</v>
      </c>
      <c r="K1020" s="8" t="str">
        <f>IF(Sales_Pipeline[[#This Row],[Close_Date]]="","",TEXT(Sales_Pipeline[[#This Row],[Close_Date]],"ddd"))</f>
        <v>Mon</v>
      </c>
      <c r="L1020" s="8" t="str">
        <f>IF(Sales_Pipeline[[#This Row],[Close_Date]]="","",TEXT(Sales_Pipeline[[#This Row],[Close_Date]],"mmm"))</f>
        <v>May</v>
      </c>
      <c r="M1020" s="8" t="str">
        <f>IF(Sales_Pipeline[[#This Row],[Close_Date]]="","","Q"&amp;ROUNDUP(MONTH(Sales_Pipeline[[#This Row],[Close_Date]])/3,0))</f>
        <v>Q2</v>
      </c>
      <c r="N1020" s="2" cm="1">
        <f t="array" ref="N1020">IFERROR(_xlfn.IFS(Sales_Pipeline[[#This Row],[Deal_Stage]]="Won",_xlfn.XLOOKUP(Sales_Pipeline[[#This Row],[Product]],Products!$A$2:$A$8,Products!$C$2:$C$8),Sales_Pipeline[[#This Row],[Deal_Stage]]="Lost",_xlfn.XLOOKUP(Sales_Pipeline[[#This Row],[Product]],Products!$A$2:$A$8,Products!$C$2:$C$8)),"")</f>
        <v>550</v>
      </c>
      <c r="O1020" s="2">
        <v>0</v>
      </c>
    </row>
    <row r="1021" spans="1:15" x14ac:dyDescent="0.3">
      <c r="A1021" t="s">
        <v>1167</v>
      </c>
      <c r="B1021" t="s">
        <v>37</v>
      </c>
      <c r="C1021" t="str">
        <f>_xlfn.XLOOKUP(Sales_Pipeline[[#This Row],[Sales_Agent]],Sales_Teams[Sales_Agent],Sales_Teams[Manager])</f>
        <v>Celia Rouche</v>
      </c>
      <c r="D1021" t="str">
        <f>_xlfn.XLOOKUP(Sales_Pipeline[[#This Row],[Manager]],Sales_Teams[Manager],Sales_Teams[Regional_Office])</f>
        <v>West</v>
      </c>
      <c r="E1021" t="s">
        <v>84</v>
      </c>
      <c r="F1021" t="s">
        <v>177</v>
      </c>
      <c r="G1021" t="str">
        <f>IFERROR(_xlfn.XLOOKUP(Sales_Pipeline[[#This Row],[Account]],Accounts!$A$2:$A$86,Accounts!$F$2:$F$86),"")</f>
        <v>United States</v>
      </c>
      <c r="H1021" t="s">
        <v>57</v>
      </c>
      <c r="I1021" s="3">
        <v>42788</v>
      </c>
      <c r="J1021" s="3">
        <v>42903</v>
      </c>
      <c r="K1021" s="8" t="str">
        <f>IF(Sales_Pipeline[[#This Row],[Close_Date]]="","",TEXT(Sales_Pipeline[[#This Row],[Close_Date]],"ddd"))</f>
        <v>Sat</v>
      </c>
      <c r="L1021" s="8" t="str">
        <f>IF(Sales_Pipeline[[#This Row],[Close_Date]]="","",TEXT(Sales_Pipeline[[#This Row],[Close_Date]],"mmm"))</f>
        <v>Jun</v>
      </c>
      <c r="M1021" s="8" t="str">
        <f>IF(Sales_Pipeline[[#This Row],[Close_Date]]="","","Q"&amp;ROUNDUP(MONTH(Sales_Pipeline[[#This Row],[Close_Date]])/3,0))</f>
        <v>Q2</v>
      </c>
      <c r="N1021" s="2" cm="1">
        <f t="array" ref="N1021">IFERROR(_xlfn.IFS(Sales_Pipeline[[#This Row],[Deal_Stage]]="Won",_xlfn.XLOOKUP(Sales_Pipeline[[#This Row],[Product]],Products!$A$2:$A$8,Products!$C$2:$C$8),Sales_Pipeline[[#This Row],[Deal_Stage]]="Lost",_xlfn.XLOOKUP(Sales_Pipeline[[#This Row],[Product]],Products!$A$2:$A$8,Products!$C$2:$C$8)),"")</f>
        <v>5482</v>
      </c>
      <c r="O1021" s="2">
        <v>5503</v>
      </c>
    </row>
    <row r="1022" spans="1:15" x14ac:dyDescent="0.3">
      <c r="A1022" t="s">
        <v>1168</v>
      </c>
      <c r="B1022" t="s">
        <v>9</v>
      </c>
      <c r="C1022" t="str">
        <f>_xlfn.XLOOKUP(Sales_Pipeline[[#This Row],[Sales_Agent]],Sales_Teams[Sales_Agent],Sales_Teams[Manager])</f>
        <v>Dustin Brinkmann</v>
      </c>
      <c r="D1022" t="str">
        <f>_xlfn.XLOOKUP(Sales_Pipeline[[#This Row],[Manager]],Sales_Teams[Manager],Sales_Teams[Regional_Office])</f>
        <v>Central</v>
      </c>
      <c r="E1022" t="s">
        <v>55</v>
      </c>
      <c r="F1022" t="s">
        <v>169</v>
      </c>
      <c r="G1022" t="str">
        <f>IFERROR(_xlfn.XLOOKUP(Sales_Pipeline[[#This Row],[Account]],Accounts!$A$2:$A$86,Accounts!$F$2:$F$86),"")</f>
        <v>Panama</v>
      </c>
      <c r="H1022" t="s">
        <v>82</v>
      </c>
      <c r="I1022" s="3">
        <v>42788</v>
      </c>
      <c r="J1022" s="3">
        <v>42885</v>
      </c>
      <c r="K1022" s="8" t="str">
        <f>IF(Sales_Pipeline[[#This Row],[Close_Date]]="","",TEXT(Sales_Pipeline[[#This Row],[Close_Date]],"ddd"))</f>
        <v>Tue</v>
      </c>
      <c r="L1022" s="8" t="str">
        <f>IF(Sales_Pipeline[[#This Row],[Close_Date]]="","",TEXT(Sales_Pipeline[[#This Row],[Close_Date]],"mmm"))</f>
        <v>May</v>
      </c>
      <c r="M1022" s="8" t="str">
        <f>IF(Sales_Pipeline[[#This Row],[Close_Date]]="","","Q"&amp;ROUNDUP(MONTH(Sales_Pipeline[[#This Row],[Close_Date]])/3,0))</f>
        <v>Q2</v>
      </c>
      <c r="N1022" s="2" cm="1">
        <f t="array" ref="N1022">IFERROR(_xlfn.IFS(Sales_Pipeline[[#This Row],[Deal_Stage]]="Won",_xlfn.XLOOKUP(Sales_Pipeline[[#This Row],[Product]],Products!$A$2:$A$8,Products!$C$2:$C$8),Sales_Pipeline[[#This Row],[Deal_Stage]]="Lost",_xlfn.XLOOKUP(Sales_Pipeline[[#This Row],[Product]],Products!$A$2:$A$8,Products!$C$2:$C$8)),"")</f>
        <v>1096</v>
      </c>
      <c r="O1022" s="2">
        <v>0</v>
      </c>
    </row>
    <row r="1023" spans="1:15" x14ac:dyDescent="0.3">
      <c r="A1023" t="s">
        <v>1169</v>
      </c>
      <c r="B1023" t="s">
        <v>9</v>
      </c>
      <c r="C1023" t="str">
        <f>_xlfn.XLOOKUP(Sales_Pipeline[[#This Row],[Sales_Agent]],Sales_Teams[Sales_Agent],Sales_Teams[Manager])</f>
        <v>Dustin Brinkmann</v>
      </c>
      <c r="D1023" t="str">
        <f>_xlfn.XLOOKUP(Sales_Pipeline[[#This Row],[Manager]],Sales_Teams[Manager],Sales_Teams[Regional_Office])</f>
        <v>Central</v>
      </c>
      <c r="E1023" t="s">
        <v>61</v>
      </c>
      <c r="F1023" t="s">
        <v>204</v>
      </c>
      <c r="G1023" t="str">
        <f>IFERROR(_xlfn.XLOOKUP(Sales_Pipeline[[#This Row],[Account]],Accounts!$A$2:$A$86,Accounts!$F$2:$F$86),"")</f>
        <v>United States</v>
      </c>
      <c r="H1023" t="s">
        <v>57</v>
      </c>
      <c r="I1023" s="3">
        <v>42788</v>
      </c>
      <c r="J1023" s="3">
        <v>42870</v>
      </c>
      <c r="K1023" s="8" t="str">
        <f>IF(Sales_Pipeline[[#This Row],[Close_Date]]="","",TEXT(Sales_Pipeline[[#This Row],[Close_Date]],"ddd"))</f>
        <v>Mon</v>
      </c>
      <c r="L1023" s="8" t="str">
        <f>IF(Sales_Pipeline[[#This Row],[Close_Date]]="","",TEXT(Sales_Pipeline[[#This Row],[Close_Date]],"mmm"))</f>
        <v>May</v>
      </c>
      <c r="M1023" s="8" t="str">
        <f>IF(Sales_Pipeline[[#This Row],[Close_Date]]="","","Q"&amp;ROUNDUP(MONTH(Sales_Pipeline[[#This Row],[Close_Date]])/3,0))</f>
        <v>Q2</v>
      </c>
      <c r="N1023" s="2" cm="1">
        <f t="array" ref="N1023">IFERROR(_xlfn.IFS(Sales_Pipeline[[#This Row],[Deal_Stage]]="Won",_xlfn.XLOOKUP(Sales_Pipeline[[#This Row],[Product]],Products!$A$2:$A$8,Products!$C$2:$C$8),Sales_Pipeline[[#This Row],[Deal_Stage]]="Lost",_xlfn.XLOOKUP(Sales_Pipeline[[#This Row],[Product]],Products!$A$2:$A$8,Products!$C$2:$C$8)),"")</f>
        <v>55</v>
      </c>
      <c r="O1023" s="2">
        <v>58</v>
      </c>
    </row>
    <row r="1024" spans="1:15" x14ac:dyDescent="0.3">
      <c r="A1024" t="s">
        <v>1170</v>
      </c>
      <c r="B1024" t="s">
        <v>14</v>
      </c>
      <c r="C1024" t="str">
        <f>_xlfn.XLOOKUP(Sales_Pipeline[[#This Row],[Sales_Agent]],Sales_Teams[Sales_Agent],Sales_Teams[Manager])</f>
        <v>Melvin Marxen</v>
      </c>
      <c r="D1024" t="str">
        <f>_xlfn.XLOOKUP(Sales_Pipeline[[#This Row],[Manager]],Sales_Teams[Manager],Sales_Teams[Regional_Office])</f>
        <v>Central</v>
      </c>
      <c r="E1024" t="s">
        <v>55</v>
      </c>
      <c r="F1024" t="s">
        <v>81</v>
      </c>
      <c r="G1024" t="str">
        <f>IFERROR(_xlfn.XLOOKUP(Sales_Pipeline[[#This Row],[Account]],Accounts!$A$2:$A$86,Accounts!$F$2:$F$86),"")</f>
        <v>Italy</v>
      </c>
      <c r="H1024" t="s">
        <v>57</v>
      </c>
      <c r="I1024" s="3">
        <v>42788</v>
      </c>
      <c r="J1024" s="3">
        <v>42882</v>
      </c>
      <c r="K1024" s="8" t="str">
        <f>IF(Sales_Pipeline[[#This Row],[Close_Date]]="","",TEXT(Sales_Pipeline[[#This Row],[Close_Date]],"ddd"))</f>
        <v>Sat</v>
      </c>
      <c r="L1024" s="8" t="str">
        <f>IF(Sales_Pipeline[[#This Row],[Close_Date]]="","",TEXT(Sales_Pipeline[[#This Row],[Close_Date]],"mmm"))</f>
        <v>May</v>
      </c>
      <c r="M1024" s="8" t="str">
        <f>IF(Sales_Pipeline[[#This Row],[Close_Date]]="","","Q"&amp;ROUNDUP(MONTH(Sales_Pipeline[[#This Row],[Close_Date]])/3,0))</f>
        <v>Q2</v>
      </c>
      <c r="N1024" s="2" cm="1">
        <f t="array" ref="N1024">IFERROR(_xlfn.IFS(Sales_Pipeline[[#This Row],[Deal_Stage]]="Won",_xlfn.XLOOKUP(Sales_Pipeline[[#This Row],[Product]],Products!$A$2:$A$8,Products!$C$2:$C$8),Sales_Pipeline[[#This Row],[Deal_Stage]]="Lost",_xlfn.XLOOKUP(Sales_Pipeline[[#This Row],[Product]],Products!$A$2:$A$8,Products!$C$2:$C$8)),"")</f>
        <v>1096</v>
      </c>
      <c r="O1024" s="2">
        <v>1051</v>
      </c>
    </row>
    <row r="1025" spans="1:15" x14ac:dyDescent="0.3">
      <c r="A1025" t="s">
        <v>1171</v>
      </c>
      <c r="B1025" t="s">
        <v>14</v>
      </c>
      <c r="C1025" t="str">
        <f>_xlfn.XLOOKUP(Sales_Pipeline[[#This Row],[Sales_Agent]],Sales_Teams[Sales_Agent],Sales_Teams[Manager])</f>
        <v>Melvin Marxen</v>
      </c>
      <c r="D1025" t="str">
        <f>_xlfn.XLOOKUP(Sales_Pipeline[[#This Row],[Manager]],Sales_Teams[Manager],Sales_Teams[Regional_Office])</f>
        <v>Central</v>
      </c>
      <c r="E1025" t="s">
        <v>84</v>
      </c>
      <c r="F1025" t="s">
        <v>141</v>
      </c>
      <c r="G1025" t="str">
        <f>IFERROR(_xlfn.XLOOKUP(Sales_Pipeline[[#This Row],[Account]],Accounts!$A$2:$A$86,Accounts!$F$2:$F$86),"")</f>
        <v>United States</v>
      </c>
      <c r="H1025" t="s">
        <v>57</v>
      </c>
      <c r="I1025" s="3">
        <v>42788</v>
      </c>
      <c r="J1025" s="3">
        <v>42801</v>
      </c>
      <c r="K1025" s="8" t="str">
        <f>IF(Sales_Pipeline[[#This Row],[Close_Date]]="","",TEXT(Sales_Pipeline[[#This Row],[Close_Date]],"ddd"))</f>
        <v>Tue</v>
      </c>
      <c r="L1025" s="8" t="str">
        <f>IF(Sales_Pipeline[[#This Row],[Close_Date]]="","",TEXT(Sales_Pipeline[[#This Row],[Close_Date]],"mmm"))</f>
        <v>Mar</v>
      </c>
      <c r="M1025" s="8" t="str">
        <f>IF(Sales_Pipeline[[#This Row],[Close_Date]]="","","Q"&amp;ROUNDUP(MONTH(Sales_Pipeline[[#This Row],[Close_Date]])/3,0))</f>
        <v>Q1</v>
      </c>
      <c r="N1025" s="2" cm="1">
        <f t="array" ref="N1025">IFERROR(_xlfn.IFS(Sales_Pipeline[[#This Row],[Deal_Stage]]="Won",_xlfn.XLOOKUP(Sales_Pipeline[[#This Row],[Product]],Products!$A$2:$A$8,Products!$C$2:$C$8),Sales_Pipeline[[#This Row],[Deal_Stage]]="Lost",_xlfn.XLOOKUP(Sales_Pipeline[[#This Row],[Product]],Products!$A$2:$A$8,Products!$C$2:$C$8)),"")</f>
        <v>5482</v>
      </c>
      <c r="O1025" s="2">
        <v>5604</v>
      </c>
    </row>
    <row r="1026" spans="1:15" x14ac:dyDescent="0.3">
      <c r="A1026" t="s">
        <v>1172</v>
      </c>
      <c r="B1026" t="s">
        <v>29</v>
      </c>
      <c r="C1026" t="str">
        <f>_xlfn.XLOOKUP(Sales_Pipeline[[#This Row],[Sales_Agent]],Sales_Teams[Sales_Agent],Sales_Teams[Manager])</f>
        <v>Rocco Neubert</v>
      </c>
      <c r="D1026" t="str">
        <f>_xlfn.XLOOKUP(Sales_Pipeline[[#This Row],[Manager]],Sales_Teams[Manager],Sales_Teams[Regional_Office])</f>
        <v>East</v>
      </c>
      <c r="E1026" t="s">
        <v>76</v>
      </c>
      <c r="F1026" t="s">
        <v>96</v>
      </c>
      <c r="G1026" t="str">
        <f>IFERROR(_xlfn.XLOOKUP(Sales_Pipeline[[#This Row],[Account]],Accounts!$A$2:$A$86,Accounts!$F$2:$F$86),"")</f>
        <v>United States</v>
      </c>
      <c r="H1026" t="s">
        <v>57</v>
      </c>
      <c r="I1026" s="3">
        <v>42788</v>
      </c>
      <c r="J1026" s="3">
        <v>42870</v>
      </c>
      <c r="K1026" s="8" t="str">
        <f>IF(Sales_Pipeline[[#This Row],[Close_Date]]="","",TEXT(Sales_Pipeline[[#This Row],[Close_Date]],"ddd"))</f>
        <v>Mon</v>
      </c>
      <c r="L1026" s="8" t="str">
        <f>IF(Sales_Pipeline[[#This Row],[Close_Date]]="","",TEXT(Sales_Pipeline[[#This Row],[Close_Date]],"mmm"))</f>
        <v>May</v>
      </c>
      <c r="M1026" s="8" t="str">
        <f>IF(Sales_Pipeline[[#This Row],[Close_Date]]="","","Q"&amp;ROUNDUP(MONTH(Sales_Pipeline[[#This Row],[Close_Date]])/3,0))</f>
        <v>Q2</v>
      </c>
      <c r="N1026" s="2" cm="1">
        <f t="array" ref="N1026">IFERROR(_xlfn.IFS(Sales_Pipeline[[#This Row],[Deal_Stage]]="Won",_xlfn.XLOOKUP(Sales_Pipeline[[#This Row],[Product]],Products!$A$2:$A$8,Products!$C$2:$C$8),Sales_Pipeline[[#This Row],[Deal_Stage]]="Lost",_xlfn.XLOOKUP(Sales_Pipeline[[#This Row],[Product]],Products!$A$2:$A$8,Products!$C$2:$C$8)),"")</f>
        <v>3393</v>
      </c>
      <c r="O1026" s="2">
        <v>3273</v>
      </c>
    </row>
    <row r="1027" spans="1:15" x14ac:dyDescent="0.3">
      <c r="A1027" t="s">
        <v>1173</v>
      </c>
      <c r="B1027" t="s">
        <v>35</v>
      </c>
      <c r="C1027" t="str">
        <f>_xlfn.XLOOKUP(Sales_Pipeline[[#This Row],[Sales_Agent]],Sales_Teams[Sales_Agent],Sales_Teams[Manager])</f>
        <v>Celia Rouche</v>
      </c>
      <c r="D1027" t="str">
        <f>_xlfn.XLOOKUP(Sales_Pipeline[[#This Row],[Manager]],Sales_Teams[Manager],Sales_Teams[Regional_Office])</f>
        <v>West</v>
      </c>
      <c r="E1027" t="s">
        <v>63</v>
      </c>
      <c r="G1027" t="str">
        <f>IFERROR(_xlfn.XLOOKUP(Sales_Pipeline[[#This Row],[Account]],Accounts!$A$2:$A$86,Accounts!$F$2:$F$86),"")</f>
        <v/>
      </c>
      <c r="H1027" t="s">
        <v>77</v>
      </c>
      <c r="I1027" s="3">
        <v>42788</v>
      </c>
      <c r="K1027" s="8" t="str">
        <f>IF(Sales_Pipeline[[#This Row],[Close_Date]]="","",TEXT(Sales_Pipeline[[#This Row],[Close_Date]],"ddd"))</f>
        <v/>
      </c>
      <c r="L1027" s="8" t="str">
        <f>IF(Sales_Pipeline[[#This Row],[Close_Date]]="","",TEXT(Sales_Pipeline[[#This Row],[Close_Date]],"mmm"))</f>
        <v/>
      </c>
      <c r="M1027" s="8" t="str">
        <f>IF(Sales_Pipeline[[#This Row],[Close_Date]]="","","Q"&amp;ROUNDUP(MONTH(Sales_Pipeline[[#This Row],[Close_Date]])/3,0))</f>
        <v/>
      </c>
      <c r="N1027" s="2" t="str" cm="1">
        <f t="array" ref="N1027">IFERROR(_xlfn.IFS(Sales_Pipeline[[#This Row],[Deal_Stage]]="Won",_xlfn.XLOOKUP(Sales_Pipeline[[#This Row],[Product]],Products!$A$2:$A$8,Products!$C$2:$C$8),Sales_Pipeline[[#This Row],[Deal_Stage]]="Lost",_xlfn.XLOOKUP(Sales_Pipeline[[#This Row],[Product]],Products!$A$2:$A$8,Products!$C$2:$C$8)),"")</f>
        <v/>
      </c>
      <c r="O1027" s="2">
        <v>0</v>
      </c>
    </row>
    <row r="1028" spans="1:15" x14ac:dyDescent="0.3">
      <c r="A1028" t="s">
        <v>1174</v>
      </c>
      <c r="B1028" t="s">
        <v>32</v>
      </c>
      <c r="C1028" t="str">
        <f>_xlfn.XLOOKUP(Sales_Pipeline[[#This Row],[Sales_Agent]],Sales_Teams[Sales_Agent],Sales_Teams[Manager])</f>
        <v>Celia Rouche</v>
      </c>
      <c r="D1028" t="str">
        <f>_xlfn.XLOOKUP(Sales_Pipeline[[#This Row],[Manager]],Sales_Teams[Manager],Sales_Teams[Regional_Office])</f>
        <v>West</v>
      </c>
      <c r="E1028" t="s">
        <v>63</v>
      </c>
      <c r="F1028" t="s">
        <v>147</v>
      </c>
      <c r="G1028" t="str">
        <f>IFERROR(_xlfn.XLOOKUP(Sales_Pipeline[[#This Row],[Account]],Accounts!$A$2:$A$86,Accounts!$F$2:$F$86),"")</f>
        <v>United States</v>
      </c>
      <c r="H1028" t="s">
        <v>77</v>
      </c>
      <c r="I1028" s="3">
        <v>42788</v>
      </c>
      <c r="K1028" s="8" t="str">
        <f>IF(Sales_Pipeline[[#This Row],[Close_Date]]="","",TEXT(Sales_Pipeline[[#This Row],[Close_Date]],"ddd"))</f>
        <v/>
      </c>
      <c r="L1028" s="8" t="str">
        <f>IF(Sales_Pipeline[[#This Row],[Close_Date]]="","",TEXT(Sales_Pipeline[[#This Row],[Close_Date]],"mmm"))</f>
        <v/>
      </c>
      <c r="M1028" s="8" t="str">
        <f>IF(Sales_Pipeline[[#This Row],[Close_Date]]="","","Q"&amp;ROUNDUP(MONTH(Sales_Pipeline[[#This Row],[Close_Date]])/3,0))</f>
        <v/>
      </c>
      <c r="N1028" s="2" t="str" cm="1">
        <f t="array" ref="N1028">IFERROR(_xlfn.IFS(Sales_Pipeline[[#This Row],[Deal_Stage]]="Won",_xlfn.XLOOKUP(Sales_Pipeline[[#This Row],[Product]],Products!$A$2:$A$8,Products!$C$2:$C$8),Sales_Pipeline[[#This Row],[Deal_Stage]]="Lost",_xlfn.XLOOKUP(Sales_Pipeline[[#This Row],[Product]],Products!$A$2:$A$8,Products!$C$2:$C$8)),"")</f>
        <v/>
      </c>
      <c r="O1028" s="2">
        <v>0</v>
      </c>
    </row>
    <row r="1029" spans="1:15" x14ac:dyDescent="0.3">
      <c r="A1029" t="s">
        <v>1175</v>
      </c>
      <c r="B1029" t="s">
        <v>32</v>
      </c>
      <c r="C1029" t="str">
        <f>_xlfn.XLOOKUP(Sales_Pipeline[[#This Row],[Sales_Agent]],Sales_Teams[Sales_Agent],Sales_Teams[Manager])</f>
        <v>Celia Rouche</v>
      </c>
      <c r="D1029" t="str">
        <f>_xlfn.XLOOKUP(Sales_Pipeline[[#This Row],[Manager]],Sales_Teams[Manager],Sales_Teams[Regional_Office])</f>
        <v>West</v>
      </c>
      <c r="E1029" t="s">
        <v>55</v>
      </c>
      <c r="F1029" t="s">
        <v>92</v>
      </c>
      <c r="G1029" t="str">
        <f>IFERROR(_xlfn.XLOOKUP(Sales_Pipeline[[#This Row],[Account]],Accounts!$A$2:$A$86,Accounts!$F$2:$F$86),"")</f>
        <v>United States</v>
      </c>
      <c r="H1029" t="s">
        <v>82</v>
      </c>
      <c r="I1029" s="3">
        <v>42788</v>
      </c>
      <c r="J1029" s="3">
        <v>42866</v>
      </c>
      <c r="K1029" s="8" t="str">
        <f>IF(Sales_Pipeline[[#This Row],[Close_Date]]="","",TEXT(Sales_Pipeline[[#This Row],[Close_Date]],"ddd"))</f>
        <v>Thu</v>
      </c>
      <c r="L1029" s="8" t="str">
        <f>IF(Sales_Pipeline[[#This Row],[Close_Date]]="","",TEXT(Sales_Pipeline[[#This Row],[Close_Date]],"mmm"))</f>
        <v>May</v>
      </c>
      <c r="M1029" s="8" t="str">
        <f>IF(Sales_Pipeline[[#This Row],[Close_Date]]="","","Q"&amp;ROUNDUP(MONTH(Sales_Pipeline[[#This Row],[Close_Date]])/3,0))</f>
        <v>Q2</v>
      </c>
      <c r="N1029" s="2" cm="1">
        <f t="array" ref="N1029">IFERROR(_xlfn.IFS(Sales_Pipeline[[#This Row],[Deal_Stage]]="Won",_xlfn.XLOOKUP(Sales_Pipeline[[#This Row],[Product]],Products!$A$2:$A$8,Products!$C$2:$C$8),Sales_Pipeline[[#This Row],[Deal_Stage]]="Lost",_xlfn.XLOOKUP(Sales_Pipeline[[#This Row],[Product]],Products!$A$2:$A$8,Products!$C$2:$C$8)),"")</f>
        <v>1096</v>
      </c>
      <c r="O1029" s="2">
        <v>0</v>
      </c>
    </row>
    <row r="1030" spans="1:15" x14ac:dyDescent="0.3">
      <c r="A1030" t="s">
        <v>1176</v>
      </c>
      <c r="B1030" t="s">
        <v>44</v>
      </c>
      <c r="C1030" t="str">
        <f>_xlfn.XLOOKUP(Sales_Pipeline[[#This Row],[Sales_Agent]],Sales_Teams[Sales_Agent],Sales_Teams[Manager])</f>
        <v>Summer Sewald</v>
      </c>
      <c r="D1030" t="str">
        <f>_xlfn.XLOOKUP(Sales_Pipeline[[#This Row],[Manager]],Sales_Teams[Manager],Sales_Teams[Regional_Office])</f>
        <v>West</v>
      </c>
      <c r="E1030" t="s">
        <v>55</v>
      </c>
      <c r="F1030" t="s">
        <v>92</v>
      </c>
      <c r="G1030" t="str">
        <f>IFERROR(_xlfn.XLOOKUP(Sales_Pipeline[[#This Row],[Account]],Accounts!$A$2:$A$86,Accounts!$F$2:$F$86),"")</f>
        <v>United States</v>
      </c>
      <c r="H1030" t="s">
        <v>57</v>
      </c>
      <c r="I1030" s="3">
        <v>42788</v>
      </c>
      <c r="J1030" s="3">
        <v>42888</v>
      </c>
      <c r="K1030" s="8" t="str">
        <f>IF(Sales_Pipeline[[#This Row],[Close_Date]]="","",TEXT(Sales_Pipeline[[#This Row],[Close_Date]],"ddd"))</f>
        <v>Fri</v>
      </c>
      <c r="L1030" s="8" t="str">
        <f>IF(Sales_Pipeline[[#This Row],[Close_Date]]="","",TEXT(Sales_Pipeline[[#This Row],[Close_Date]],"mmm"))</f>
        <v>Jun</v>
      </c>
      <c r="M1030" s="8" t="str">
        <f>IF(Sales_Pipeline[[#This Row],[Close_Date]]="","","Q"&amp;ROUNDUP(MONTH(Sales_Pipeline[[#This Row],[Close_Date]])/3,0))</f>
        <v>Q2</v>
      </c>
      <c r="N1030" s="2" cm="1">
        <f t="array" ref="N1030">IFERROR(_xlfn.IFS(Sales_Pipeline[[#This Row],[Deal_Stage]]="Won",_xlfn.XLOOKUP(Sales_Pipeline[[#This Row],[Product]],Products!$A$2:$A$8,Products!$C$2:$C$8),Sales_Pipeline[[#This Row],[Deal_Stage]]="Lost",_xlfn.XLOOKUP(Sales_Pipeline[[#This Row],[Product]],Products!$A$2:$A$8,Products!$C$2:$C$8)),"")</f>
        <v>1096</v>
      </c>
      <c r="O1030" s="2">
        <v>1220</v>
      </c>
    </row>
    <row r="1031" spans="1:15" x14ac:dyDescent="0.3">
      <c r="A1031" t="s">
        <v>1177</v>
      </c>
      <c r="B1031" t="s">
        <v>44</v>
      </c>
      <c r="C1031" t="str">
        <f>_xlfn.XLOOKUP(Sales_Pipeline[[#This Row],[Sales_Agent]],Sales_Teams[Sales_Agent],Sales_Teams[Manager])</f>
        <v>Summer Sewald</v>
      </c>
      <c r="D1031" t="str">
        <f>_xlfn.XLOOKUP(Sales_Pipeline[[#This Row],[Manager]],Sales_Teams[Manager],Sales_Teams[Regional_Office])</f>
        <v>West</v>
      </c>
      <c r="E1031" t="s">
        <v>84</v>
      </c>
      <c r="F1031" t="s">
        <v>288</v>
      </c>
      <c r="G1031" t="str">
        <f>IFERROR(_xlfn.XLOOKUP(Sales_Pipeline[[#This Row],[Account]],Accounts!$A$2:$A$86,Accounts!$F$2:$F$86),"")</f>
        <v>United States</v>
      </c>
      <c r="H1031" t="s">
        <v>57</v>
      </c>
      <c r="I1031" s="3">
        <v>42788</v>
      </c>
      <c r="J1031" s="3">
        <v>42796</v>
      </c>
      <c r="K1031" s="8" t="str">
        <f>IF(Sales_Pipeline[[#This Row],[Close_Date]]="","",TEXT(Sales_Pipeline[[#This Row],[Close_Date]],"ddd"))</f>
        <v>Thu</v>
      </c>
      <c r="L1031" s="8" t="str">
        <f>IF(Sales_Pipeline[[#This Row],[Close_Date]]="","",TEXT(Sales_Pipeline[[#This Row],[Close_Date]],"mmm"))</f>
        <v>Mar</v>
      </c>
      <c r="M1031" s="8" t="str">
        <f>IF(Sales_Pipeline[[#This Row],[Close_Date]]="","","Q"&amp;ROUNDUP(MONTH(Sales_Pipeline[[#This Row],[Close_Date]])/3,0))</f>
        <v>Q1</v>
      </c>
      <c r="N1031" s="2" cm="1">
        <f t="array" ref="N1031">IFERROR(_xlfn.IFS(Sales_Pipeline[[#This Row],[Deal_Stage]]="Won",_xlfn.XLOOKUP(Sales_Pipeline[[#This Row],[Product]],Products!$A$2:$A$8,Products!$C$2:$C$8),Sales_Pipeline[[#This Row],[Deal_Stage]]="Lost",_xlfn.XLOOKUP(Sales_Pipeline[[#This Row],[Product]],Products!$A$2:$A$8,Products!$C$2:$C$8)),"")</f>
        <v>5482</v>
      </c>
      <c r="O1031" s="2">
        <v>5497</v>
      </c>
    </row>
    <row r="1032" spans="1:15" x14ac:dyDescent="0.3">
      <c r="A1032" t="s">
        <v>1178</v>
      </c>
      <c r="B1032" t="s">
        <v>3</v>
      </c>
      <c r="C1032" t="str">
        <f>_xlfn.XLOOKUP(Sales_Pipeline[[#This Row],[Sales_Agent]],Sales_Teams[Sales_Agent],Sales_Teams[Manager])</f>
        <v>Dustin Brinkmann</v>
      </c>
      <c r="D1032" t="str">
        <f>_xlfn.XLOOKUP(Sales_Pipeline[[#This Row],[Manager]],Sales_Teams[Manager],Sales_Teams[Regional_Office])</f>
        <v>Central</v>
      </c>
      <c r="E1032" t="s">
        <v>55</v>
      </c>
      <c r="F1032" t="s">
        <v>141</v>
      </c>
      <c r="G1032" t="str">
        <f>IFERROR(_xlfn.XLOOKUP(Sales_Pipeline[[#This Row],[Account]],Accounts!$A$2:$A$86,Accounts!$F$2:$F$86),"")</f>
        <v>United States</v>
      </c>
      <c r="H1032" t="s">
        <v>57</v>
      </c>
      <c r="I1032" s="3">
        <v>42789</v>
      </c>
      <c r="J1032" s="3">
        <v>42896</v>
      </c>
      <c r="K1032" s="8" t="str">
        <f>IF(Sales_Pipeline[[#This Row],[Close_Date]]="","",TEXT(Sales_Pipeline[[#This Row],[Close_Date]],"ddd"))</f>
        <v>Sat</v>
      </c>
      <c r="L1032" s="8" t="str">
        <f>IF(Sales_Pipeline[[#This Row],[Close_Date]]="","",TEXT(Sales_Pipeline[[#This Row],[Close_Date]],"mmm"))</f>
        <v>Jun</v>
      </c>
      <c r="M1032" s="8" t="str">
        <f>IF(Sales_Pipeline[[#This Row],[Close_Date]]="","","Q"&amp;ROUNDUP(MONTH(Sales_Pipeline[[#This Row],[Close_Date]])/3,0))</f>
        <v>Q2</v>
      </c>
      <c r="N1032" s="2" cm="1">
        <f t="array" ref="N1032">IFERROR(_xlfn.IFS(Sales_Pipeline[[#This Row],[Deal_Stage]]="Won",_xlfn.XLOOKUP(Sales_Pipeline[[#This Row],[Product]],Products!$A$2:$A$8,Products!$C$2:$C$8),Sales_Pipeline[[#This Row],[Deal_Stage]]="Lost",_xlfn.XLOOKUP(Sales_Pipeline[[#This Row],[Product]],Products!$A$2:$A$8,Products!$C$2:$C$8)),"")</f>
        <v>1096</v>
      </c>
      <c r="O1032" s="2">
        <v>1056</v>
      </c>
    </row>
    <row r="1033" spans="1:15" x14ac:dyDescent="0.3">
      <c r="A1033" t="s">
        <v>1179</v>
      </c>
      <c r="B1033" t="s">
        <v>30</v>
      </c>
      <c r="C1033" t="str">
        <f>_xlfn.XLOOKUP(Sales_Pipeline[[#This Row],[Sales_Agent]],Sales_Teams[Sales_Agent],Sales_Teams[Manager])</f>
        <v>Rocco Neubert</v>
      </c>
      <c r="D1033" t="str">
        <f>_xlfn.XLOOKUP(Sales_Pipeline[[#This Row],[Manager]],Sales_Teams[Manager],Sales_Teams[Regional_Office])</f>
        <v>East</v>
      </c>
      <c r="E1033" t="s">
        <v>63</v>
      </c>
      <c r="F1033" t="s">
        <v>173</v>
      </c>
      <c r="G1033" t="str">
        <f>IFERROR(_xlfn.XLOOKUP(Sales_Pipeline[[#This Row],[Account]],Accounts!$A$2:$A$86,Accounts!$F$2:$F$86),"")</f>
        <v>United States</v>
      </c>
      <c r="H1033" t="s">
        <v>82</v>
      </c>
      <c r="I1033" s="3">
        <v>42789</v>
      </c>
      <c r="J1033" s="3">
        <v>42902</v>
      </c>
      <c r="K1033" s="8" t="str">
        <f>IF(Sales_Pipeline[[#This Row],[Close_Date]]="","",TEXT(Sales_Pipeline[[#This Row],[Close_Date]],"ddd"))</f>
        <v>Fri</v>
      </c>
      <c r="L1033" s="8" t="str">
        <f>IF(Sales_Pipeline[[#This Row],[Close_Date]]="","",TEXT(Sales_Pipeline[[#This Row],[Close_Date]],"mmm"))</f>
        <v>Jun</v>
      </c>
      <c r="M1033" s="8" t="str">
        <f>IF(Sales_Pipeline[[#This Row],[Close_Date]]="","","Q"&amp;ROUNDUP(MONTH(Sales_Pipeline[[#This Row],[Close_Date]])/3,0))</f>
        <v>Q2</v>
      </c>
      <c r="N1033" s="2" cm="1">
        <f t="array" ref="N1033">IFERROR(_xlfn.IFS(Sales_Pipeline[[#This Row],[Deal_Stage]]="Won",_xlfn.XLOOKUP(Sales_Pipeline[[#This Row],[Product]],Products!$A$2:$A$8,Products!$C$2:$C$8),Sales_Pipeline[[#This Row],[Deal_Stage]]="Lost",_xlfn.XLOOKUP(Sales_Pipeline[[#This Row],[Product]],Products!$A$2:$A$8,Products!$C$2:$C$8)),"")</f>
        <v>550</v>
      </c>
      <c r="O1033" s="2">
        <v>0</v>
      </c>
    </row>
    <row r="1034" spans="1:15" x14ac:dyDescent="0.3">
      <c r="A1034" t="s">
        <v>1180</v>
      </c>
      <c r="B1034" t="s">
        <v>27</v>
      </c>
      <c r="C1034" t="str">
        <f>_xlfn.XLOOKUP(Sales_Pipeline[[#This Row],[Sales_Agent]],Sales_Teams[Sales_Agent],Sales_Teams[Manager])</f>
        <v>Rocco Neubert</v>
      </c>
      <c r="D1034" t="str">
        <f>_xlfn.XLOOKUP(Sales_Pipeline[[#This Row],[Manager]],Sales_Teams[Manager],Sales_Teams[Regional_Office])</f>
        <v>East</v>
      </c>
      <c r="E1034" t="s">
        <v>63</v>
      </c>
      <c r="F1034" t="s">
        <v>238</v>
      </c>
      <c r="G1034" t="str">
        <f>IFERROR(_xlfn.XLOOKUP(Sales_Pipeline[[#This Row],[Account]],Accounts!$A$2:$A$86,Accounts!$F$2:$F$86),"")</f>
        <v>United States</v>
      </c>
      <c r="H1034" t="s">
        <v>57</v>
      </c>
      <c r="I1034" s="3">
        <v>42789</v>
      </c>
      <c r="J1034" s="3">
        <v>42806</v>
      </c>
      <c r="K1034" s="8" t="str">
        <f>IF(Sales_Pipeline[[#This Row],[Close_Date]]="","",TEXT(Sales_Pipeline[[#This Row],[Close_Date]],"ddd"))</f>
        <v>Sun</v>
      </c>
      <c r="L1034" s="8" t="str">
        <f>IF(Sales_Pipeline[[#This Row],[Close_Date]]="","",TEXT(Sales_Pipeline[[#This Row],[Close_Date]],"mmm"))</f>
        <v>Mar</v>
      </c>
      <c r="M1034" s="8" t="str">
        <f>IF(Sales_Pipeline[[#This Row],[Close_Date]]="","","Q"&amp;ROUNDUP(MONTH(Sales_Pipeline[[#This Row],[Close_Date]])/3,0))</f>
        <v>Q1</v>
      </c>
      <c r="N1034" s="2" cm="1">
        <f t="array" ref="N1034">IFERROR(_xlfn.IFS(Sales_Pipeline[[#This Row],[Deal_Stage]]="Won",_xlfn.XLOOKUP(Sales_Pipeline[[#This Row],[Product]],Products!$A$2:$A$8,Products!$C$2:$C$8),Sales_Pipeline[[#This Row],[Deal_Stage]]="Lost",_xlfn.XLOOKUP(Sales_Pipeline[[#This Row],[Product]],Products!$A$2:$A$8,Products!$C$2:$C$8)),"")</f>
        <v>550</v>
      </c>
      <c r="O1034" s="2">
        <v>572</v>
      </c>
    </row>
    <row r="1035" spans="1:15" x14ac:dyDescent="0.3">
      <c r="A1035" t="s">
        <v>1181</v>
      </c>
      <c r="B1035" t="s">
        <v>6</v>
      </c>
      <c r="C1035" t="str">
        <f>_xlfn.XLOOKUP(Sales_Pipeline[[#This Row],[Sales_Agent]],Sales_Teams[Sales_Agent],Sales_Teams[Manager])</f>
        <v>Dustin Brinkmann</v>
      </c>
      <c r="D1035" t="str">
        <f>_xlfn.XLOOKUP(Sales_Pipeline[[#This Row],[Manager]],Sales_Teams[Manager],Sales_Teams[Regional_Office])</f>
        <v>Central</v>
      </c>
      <c r="E1035" t="s">
        <v>76</v>
      </c>
      <c r="F1035" t="s">
        <v>155</v>
      </c>
      <c r="G1035" t="str">
        <f>IFERROR(_xlfn.XLOOKUP(Sales_Pipeline[[#This Row],[Account]],Accounts!$A$2:$A$86,Accounts!$F$2:$F$86),"")</f>
        <v>United States</v>
      </c>
      <c r="H1035" t="s">
        <v>57</v>
      </c>
      <c r="I1035" s="3">
        <v>42789</v>
      </c>
      <c r="J1035" s="3">
        <v>42878</v>
      </c>
      <c r="K1035" s="8" t="str">
        <f>IF(Sales_Pipeline[[#This Row],[Close_Date]]="","",TEXT(Sales_Pipeline[[#This Row],[Close_Date]],"ddd"))</f>
        <v>Tue</v>
      </c>
      <c r="L1035" s="8" t="str">
        <f>IF(Sales_Pipeline[[#This Row],[Close_Date]]="","",TEXT(Sales_Pipeline[[#This Row],[Close_Date]],"mmm"))</f>
        <v>May</v>
      </c>
      <c r="M1035" s="8" t="str">
        <f>IF(Sales_Pipeline[[#This Row],[Close_Date]]="","","Q"&amp;ROUNDUP(MONTH(Sales_Pipeline[[#This Row],[Close_Date]])/3,0))</f>
        <v>Q2</v>
      </c>
      <c r="N1035" s="2" cm="1">
        <f t="array" ref="N1035">IFERROR(_xlfn.IFS(Sales_Pipeline[[#This Row],[Deal_Stage]]="Won",_xlfn.XLOOKUP(Sales_Pipeline[[#This Row],[Product]],Products!$A$2:$A$8,Products!$C$2:$C$8),Sales_Pipeline[[#This Row],[Deal_Stage]]="Lost",_xlfn.XLOOKUP(Sales_Pipeline[[#This Row],[Product]],Products!$A$2:$A$8,Products!$C$2:$C$8)),"")</f>
        <v>3393</v>
      </c>
      <c r="O1035" s="2">
        <v>3668</v>
      </c>
    </row>
    <row r="1036" spans="1:15" x14ac:dyDescent="0.3">
      <c r="A1036" t="s">
        <v>1182</v>
      </c>
      <c r="B1036" t="s">
        <v>20</v>
      </c>
      <c r="C1036" t="str">
        <f>_xlfn.XLOOKUP(Sales_Pipeline[[#This Row],[Sales_Agent]],Sales_Teams[Sales_Agent],Sales_Teams[Manager])</f>
        <v>Cara Losch</v>
      </c>
      <c r="D1036" t="str">
        <f>_xlfn.XLOOKUP(Sales_Pipeline[[#This Row],[Manager]],Sales_Teams[Manager],Sales_Teams[Regional_Office])</f>
        <v>East</v>
      </c>
      <c r="E1036" t="s">
        <v>63</v>
      </c>
      <c r="G1036" t="str">
        <f>IFERROR(_xlfn.XLOOKUP(Sales_Pipeline[[#This Row],[Account]],Accounts!$A$2:$A$86,Accounts!$F$2:$F$86),"")</f>
        <v/>
      </c>
      <c r="H1036" t="s">
        <v>77</v>
      </c>
      <c r="I1036" s="3">
        <v>42789</v>
      </c>
      <c r="K1036" s="8" t="str">
        <f>IF(Sales_Pipeline[[#This Row],[Close_Date]]="","",TEXT(Sales_Pipeline[[#This Row],[Close_Date]],"ddd"))</f>
        <v/>
      </c>
      <c r="L1036" s="8" t="str">
        <f>IF(Sales_Pipeline[[#This Row],[Close_Date]]="","",TEXT(Sales_Pipeline[[#This Row],[Close_Date]],"mmm"))</f>
        <v/>
      </c>
      <c r="M1036" s="8" t="str">
        <f>IF(Sales_Pipeline[[#This Row],[Close_Date]]="","","Q"&amp;ROUNDUP(MONTH(Sales_Pipeline[[#This Row],[Close_Date]])/3,0))</f>
        <v/>
      </c>
      <c r="N1036" s="2" t="str" cm="1">
        <f t="array" ref="N1036">IFERROR(_xlfn.IFS(Sales_Pipeline[[#This Row],[Deal_Stage]]="Won",_xlfn.XLOOKUP(Sales_Pipeline[[#This Row],[Product]],Products!$A$2:$A$8,Products!$C$2:$C$8),Sales_Pipeline[[#This Row],[Deal_Stage]]="Lost",_xlfn.XLOOKUP(Sales_Pipeline[[#This Row],[Product]],Products!$A$2:$A$8,Products!$C$2:$C$8)),"")</f>
        <v/>
      </c>
      <c r="O1036" s="2">
        <v>0</v>
      </c>
    </row>
    <row r="1037" spans="1:15" x14ac:dyDescent="0.3">
      <c r="A1037" t="s">
        <v>1183</v>
      </c>
      <c r="B1037" t="s">
        <v>20</v>
      </c>
      <c r="C1037" t="str">
        <f>_xlfn.XLOOKUP(Sales_Pipeline[[#This Row],[Sales_Agent]],Sales_Teams[Sales_Agent],Sales_Teams[Manager])</f>
        <v>Cara Losch</v>
      </c>
      <c r="D1037" t="str">
        <f>_xlfn.XLOOKUP(Sales_Pipeline[[#This Row],[Manager]],Sales_Teams[Manager],Sales_Teams[Regional_Office])</f>
        <v>East</v>
      </c>
      <c r="E1037" t="s">
        <v>61</v>
      </c>
      <c r="F1037" t="s">
        <v>196</v>
      </c>
      <c r="G1037" t="str">
        <f>IFERROR(_xlfn.XLOOKUP(Sales_Pipeline[[#This Row],[Account]],Accounts!$A$2:$A$86,Accounts!$F$2:$F$86),"")</f>
        <v>United States</v>
      </c>
      <c r="H1037" t="s">
        <v>57</v>
      </c>
      <c r="I1037" s="3">
        <v>42789</v>
      </c>
      <c r="J1037" s="3">
        <v>42796</v>
      </c>
      <c r="K1037" s="8" t="str">
        <f>IF(Sales_Pipeline[[#This Row],[Close_Date]]="","",TEXT(Sales_Pipeline[[#This Row],[Close_Date]],"ddd"))</f>
        <v>Thu</v>
      </c>
      <c r="L1037" s="8" t="str">
        <f>IF(Sales_Pipeline[[#This Row],[Close_Date]]="","",TEXT(Sales_Pipeline[[#This Row],[Close_Date]],"mmm"))</f>
        <v>Mar</v>
      </c>
      <c r="M1037" s="8" t="str">
        <f>IF(Sales_Pipeline[[#This Row],[Close_Date]]="","","Q"&amp;ROUNDUP(MONTH(Sales_Pipeline[[#This Row],[Close_Date]])/3,0))</f>
        <v>Q1</v>
      </c>
      <c r="N1037" s="2" cm="1">
        <f t="array" ref="N1037">IFERROR(_xlfn.IFS(Sales_Pipeline[[#This Row],[Deal_Stage]]="Won",_xlfn.XLOOKUP(Sales_Pipeline[[#This Row],[Product]],Products!$A$2:$A$8,Products!$C$2:$C$8),Sales_Pipeline[[#This Row],[Deal_Stage]]="Lost",_xlfn.XLOOKUP(Sales_Pipeline[[#This Row],[Product]],Products!$A$2:$A$8,Products!$C$2:$C$8)),"")</f>
        <v>55</v>
      </c>
      <c r="O1037" s="2">
        <v>50</v>
      </c>
    </row>
    <row r="1038" spans="1:15" x14ac:dyDescent="0.3">
      <c r="A1038" t="s">
        <v>1184</v>
      </c>
      <c r="B1038" t="s">
        <v>25</v>
      </c>
      <c r="C1038" t="str">
        <f>_xlfn.XLOOKUP(Sales_Pipeline[[#This Row],[Sales_Agent]],Sales_Teams[Sales_Agent],Sales_Teams[Manager])</f>
        <v>Rocco Neubert</v>
      </c>
      <c r="D1038" t="str">
        <f>_xlfn.XLOOKUP(Sales_Pipeline[[#This Row],[Manager]],Sales_Teams[Manager],Sales_Teams[Regional_Office])</f>
        <v>East</v>
      </c>
      <c r="E1038" t="s">
        <v>76</v>
      </c>
      <c r="F1038" t="s">
        <v>161</v>
      </c>
      <c r="G1038" t="str">
        <f>IFERROR(_xlfn.XLOOKUP(Sales_Pipeline[[#This Row],[Account]],Accounts!$A$2:$A$86,Accounts!$F$2:$F$86),"")</f>
        <v>United States</v>
      </c>
      <c r="H1038" t="s">
        <v>57</v>
      </c>
      <c r="I1038" s="3">
        <v>42789</v>
      </c>
      <c r="J1038" s="3">
        <v>42877</v>
      </c>
      <c r="K1038" s="8" t="str">
        <f>IF(Sales_Pipeline[[#This Row],[Close_Date]]="","",TEXT(Sales_Pipeline[[#This Row],[Close_Date]],"ddd"))</f>
        <v>Mon</v>
      </c>
      <c r="L1038" s="8" t="str">
        <f>IF(Sales_Pipeline[[#This Row],[Close_Date]]="","",TEXT(Sales_Pipeline[[#This Row],[Close_Date]],"mmm"))</f>
        <v>May</v>
      </c>
      <c r="M1038" s="8" t="str">
        <f>IF(Sales_Pipeline[[#This Row],[Close_Date]]="","","Q"&amp;ROUNDUP(MONTH(Sales_Pipeline[[#This Row],[Close_Date]])/3,0))</f>
        <v>Q2</v>
      </c>
      <c r="N1038" s="2" cm="1">
        <f t="array" ref="N1038">IFERROR(_xlfn.IFS(Sales_Pipeline[[#This Row],[Deal_Stage]]="Won",_xlfn.XLOOKUP(Sales_Pipeline[[#This Row],[Product]],Products!$A$2:$A$8,Products!$C$2:$C$8),Sales_Pipeline[[#This Row],[Deal_Stage]]="Lost",_xlfn.XLOOKUP(Sales_Pipeline[[#This Row],[Product]],Products!$A$2:$A$8,Products!$C$2:$C$8)),"")</f>
        <v>3393</v>
      </c>
      <c r="O1038" s="2">
        <v>3509</v>
      </c>
    </row>
    <row r="1039" spans="1:15" x14ac:dyDescent="0.3">
      <c r="A1039" t="s">
        <v>1185</v>
      </c>
      <c r="B1039" t="s">
        <v>15</v>
      </c>
      <c r="C1039" t="str">
        <f>_xlfn.XLOOKUP(Sales_Pipeline[[#This Row],[Sales_Agent]],Sales_Teams[Sales_Agent],Sales_Teams[Manager])</f>
        <v>Melvin Marxen</v>
      </c>
      <c r="D1039" t="str">
        <f>_xlfn.XLOOKUP(Sales_Pipeline[[#This Row],[Manager]],Sales_Teams[Manager],Sales_Teams[Regional_Office])</f>
        <v>Central</v>
      </c>
      <c r="E1039" t="s">
        <v>8953</v>
      </c>
      <c r="F1039" t="s">
        <v>132</v>
      </c>
      <c r="G1039" t="str">
        <f>IFERROR(_xlfn.XLOOKUP(Sales_Pipeline[[#This Row],[Account]],Accounts!$A$2:$A$86,Accounts!$F$2:$F$86),"")</f>
        <v>United States</v>
      </c>
      <c r="H1039" t="s">
        <v>57</v>
      </c>
      <c r="I1039" s="3">
        <v>42789</v>
      </c>
      <c r="J1039" s="3">
        <v>42914</v>
      </c>
      <c r="K1039" s="8" t="str">
        <f>IF(Sales_Pipeline[[#This Row],[Close_Date]]="","",TEXT(Sales_Pipeline[[#This Row],[Close_Date]],"ddd"))</f>
        <v>Wed</v>
      </c>
      <c r="L1039" s="8" t="str">
        <f>IF(Sales_Pipeline[[#This Row],[Close_Date]]="","",TEXT(Sales_Pipeline[[#This Row],[Close_Date]],"mmm"))</f>
        <v>Jun</v>
      </c>
      <c r="M1039" s="8" t="str">
        <f>IF(Sales_Pipeline[[#This Row],[Close_Date]]="","","Q"&amp;ROUNDUP(MONTH(Sales_Pipeline[[#This Row],[Close_Date]])/3,0))</f>
        <v>Q2</v>
      </c>
      <c r="N1039" s="2" cm="1">
        <f t="array" ref="N1039">IFERROR(_xlfn.IFS(Sales_Pipeline[[#This Row],[Deal_Stage]]="Won",_xlfn.XLOOKUP(Sales_Pipeline[[#This Row],[Product]],Products!$A$2:$A$8,Products!$C$2:$C$8),Sales_Pipeline[[#This Row],[Deal_Stage]]="Lost",_xlfn.XLOOKUP(Sales_Pipeline[[#This Row],[Product]],Products!$A$2:$A$8,Products!$C$2:$C$8)),"")</f>
        <v>4821</v>
      </c>
      <c r="O1039" s="2">
        <v>5643</v>
      </c>
    </row>
    <row r="1040" spans="1:15" x14ac:dyDescent="0.3">
      <c r="A1040" t="s">
        <v>1186</v>
      </c>
      <c r="B1040" t="s">
        <v>38</v>
      </c>
      <c r="C1040" t="str">
        <f>_xlfn.XLOOKUP(Sales_Pipeline[[#This Row],[Sales_Agent]],Sales_Teams[Sales_Agent],Sales_Teams[Manager])</f>
        <v>Celia Rouche</v>
      </c>
      <c r="D1040" t="str">
        <f>_xlfn.XLOOKUP(Sales_Pipeline[[#This Row],[Manager]],Sales_Teams[Manager],Sales_Teams[Regional_Office])</f>
        <v>West</v>
      </c>
      <c r="E1040" t="s">
        <v>61</v>
      </c>
      <c r="F1040" t="s">
        <v>191</v>
      </c>
      <c r="G1040" t="str">
        <f>IFERROR(_xlfn.XLOOKUP(Sales_Pipeline[[#This Row],[Account]],Accounts!$A$2:$A$86,Accounts!$F$2:$F$86),"")</f>
        <v>United States</v>
      </c>
      <c r="H1040" t="s">
        <v>57</v>
      </c>
      <c r="I1040" s="3">
        <v>42789</v>
      </c>
      <c r="J1040" s="3">
        <v>42804</v>
      </c>
      <c r="K1040" s="8" t="str">
        <f>IF(Sales_Pipeline[[#This Row],[Close_Date]]="","",TEXT(Sales_Pipeline[[#This Row],[Close_Date]],"ddd"))</f>
        <v>Fri</v>
      </c>
      <c r="L1040" s="8" t="str">
        <f>IF(Sales_Pipeline[[#This Row],[Close_Date]]="","",TEXT(Sales_Pipeline[[#This Row],[Close_Date]],"mmm"))</f>
        <v>Mar</v>
      </c>
      <c r="M1040" s="8" t="str">
        <f>IF(Sales_Pipeline[[#This Row],[Close_Date]]="","","Q"&amp;ROUNDUP(MONTH(Sales_Pipeline[[#This Row],[Close_Date]])/3,0))</f>
        <v>Q1</v>
      </c>
      <c r="N1040" s="2" cm="1">
        <f t="array" ref="N1040">IFERROR(_xlfn.IFS(Sales_Pipeline[[#This Row],[Deal_Stage]]="Won",_xlfn.XLOOKUP(Sales_Pipeline[[#This Row],[Product]],Products!$A$2:$A$8,Products!$C$2:$C$8),Sales_Pipeline[[#This Row],[Deal_Stage]]="Lost",_xlfn.XLOOKUP(Sales_Pipeline[[#This Row],[Product]],Products!$A$2:$A$8,Products!$C$2:$C$8)),"")</f>
        <v>55</v>
      </c>
      <c r="O1040" s="2">
        <v>47</v>
      </c>
    </row>
    <row r="1041" spans="1:15" x14ac:dyDescent="0.3">
      <c r="A1041" t="s">
        <v>1187</v>
      </c>
      <c r="B1041" t="s">
        <v>36</v>
      </c>
      <c r="C1041" t="str">
        <f>_xlfn.XLOOKUP(Sales_Pipeline[[#This Row],[Sales_Agent]],Sales_Teams[Sales_Agent],Sales_Teams[Manager])</f>
        <v>Celia Rouche</v>
      </c>
      <c r="D1041" t="str">
        <f>_xlfn.XLOOKUP(Sales_Pipeline[[#This Row],[Manager]],Sales_Teams[Manager],Sales_Teams[Regional_Office])</f>
        <v>West</v>
      </c>
      <c r="E1041" t="s">
        <v>76</v>
      </c>
      <c r="F1041" t="s">
        <v>89</v>
      </c>
      <c r="G1041" t="str">
        <f>IFERROR(_xlfn.XLOOKUP(Sales_Pipeline[[#This Row],[Account]],Accounts!$A$2:$A$86,Accounts!$F$2:$F$86),"")</f>
        <v>United States</v>
      </c>
      <c r="H1041" t="s">
        <v>57</v>
      </c>
      <c r="I1041" s="3">
        <v>42789</v>
      </c>
      <c r="J1041" s="3">
        <v>42802</v>
      </c>
      <c r="K1041" s="8" t="str">
        <f>IF(Sales_Pipeline[[#This Row],[Close_Date]]="","",TEXT(Sales_Pipeline[[#This Row],[Close_Date]],"ddd"))</f>
        <v>Wed</v>
      </c>
      <c r="L1041" s="8" t="str">
        <f>IF(Sales_Pipeline[[#This Row],[Close_Date]]="","",TEXT(Sales_Pipeline[[#This Row],[Close_Date]],"mmm"))</f>
        <v>Mar</v>
      </c>
      <c r="M1041" s="8" t="str">
        <f>IF(Sales_Pipeline[[#This Row],[Close_Date]]="","","Q"&amp;ROUNDUP(MONTH(Sales_Pipeline[[#This Row],[Close_Date]])/3,0))</f>
        <v>Q1</v>
      </c>
      <c r="N1041" s="2" cm="1">
        <f t="array" ref="N1041">IFERROR(_xlfn.IFS(Sales_Pipeline[[#This Row],[Deal_Stage]]="Won",_xlfn.XLOOKUP(Sales_Pipeline[[#This Row],[Product]],Products!$A$2:$A$8,Products!$C$2:$C$8),Sales_Pipeline[[#This Row],[Deal_Stage]]="Lost",_xlfn.XLOOKUP(Sales_Pipeline[[#This Row],[Product]],Products!$A$2:$A$8,Products!$C$2:$C$8)),"")</f>
        <v>3393</v>
      </c>
      <c r="O1041" s="2">
        <v>3312</v>
      </c>
    </row>
    <row r="1042" spans="1:15" x14ac:dyDescent="0.3">
      <c r="A1042" t="s">
        <v>1188</v>
      </c>
      <c r="B1042" t="s">
        <v>40</v>
      </c>
      <c r="C1042" t="str">
        <f>_xlfn.XLOOKUP(Sales_Pipeline[[#This Row],[Sales_Agent]],Sales_Teams[Sales_Agent],Sales_Teams[Manager])</f>
        <v>Summer Sewald</v>
      </c>
      <c r="D1042" t="str">
        <f>_xlfn.XLOOKUP(Sales_Pipeline[[#This Row],[Manager]],Sales_Teams[Manager],Sales_Teams[Regional_Office])</f>
        <v>West</v>
      </c>
      <c r="E1042" t="s">
        <v>84</v>
      </c>
      <c r="F1042" t="s">
        <v>166</v>
      </c>
      <c r="G1042" t="str">
        <f>IFERROR(_xlfn.XLOOKUP(Sales_Pipeline[[#This Row],[Account]],Accounts!$A$2:$A$86,Accounts!$F$2:$F$86),"")</f>
        <v>United States</v>
      </c>
      <c r="H1042" t="s">
        <v>82</v>
      </c>
      <c r="I1042" s="3">
        <v>42789</v>
      </c>
      <c r="J1042" s="3">
        <v>42909</v>
      </c>
      <c r="K1042" s="8" t="str">
        <f>IF(Sales_Pipeline[[#This Row],[Close_Date]]="","",TEXT(Sales_Pipeline[[#This Row],[Close_Date]],"ddd"))</f>
        <v>Fri</v>
      </c>
      <c r="L1042" s="8" t="str">
        <f>IF(Sales_Pipeline[[#This Row],[Close_Date]]="","",TEXT(Sales_Pipeline[[#This Row],[Close_Date]],"mmm"))</f>
        <v>Jun</v>
      </c>
      <c r="M1042" s="8" t="str">
        <f>IF(Sales_Pipeline[[#This Row],[Close_Date]]="","","Q"&amp;ROUNDUP(MONTH(Sales_Pipeline[[#This Row],[Close_Date]])/3,0))</f>
        <v>Q2</v>
      </c>
      <c r="N1042" s="2" cm="1">
        <f t="array" ref="N1042">IFERROR(_xlfn.IFS(Sales_Pipeline[[#This Row],[Deal_Stage]]="Won",_xlfn.XLOOKUP(Sales_Pipeline[[#This Row],[Product]],Products!$A$2:$A$8,Products!$C$2:$C$8),Sales_Pipeline[[#This Row],[Deal_Stage]]="Lost",_xlfn.XLOOKUP(Sales_Pipeline[[#This Row],[Product]],Products!$A$2:$A$8,Products!$C$2:$C$8)),"")</f>
        <v>5482</v>
      </c>
      <c r="O1042" s="2">
        <v>0</v>
      </c>
    </row>
    <row r="1043" spans="1:15" x14ac:dyDescent="0.3">
      <c r="A1043" t="s">
        <v>1189</v>
      </c>
      <c r="B1043" t="s">
        <v>43</v>
      </c>
      <c r="C1043" t="str">
        <f>_xlfn.XLOOKUP(Sales_Pipeline[[#This Row],[Sales_Agent]],Sales_Teams[Sales_Agent],Sales_Teams[Manager])</f>
        <v>Summer Sewald</v>
      </c>
      <c r="D1043" t="str">
        <f>_xlfn.XLOOKUP(Sales_Pipeline[[#This Row],[Manager]],Sales_Teams[Manager],Sales_Teams[Regional_Office])</f>
        <v>West</v>
      </c>
      <c r="E1043" t="s">
        <v>76</v>
      </c>
      <c r="G1043" t="str">
        <f>IFERROR(_xlfn.XLOOKUP(Sales_Pipeline[[#This Row],[Account]],Accounts!$A$2:$A$86,Accounts!$F$2:$F$86),"")</f>
        <v/>
      </c>
      <c r="H1043" t="s">
        <v>77</v>
      </c>
      <c r="I1043" s="3">
        <v>42789</v>
      </c>
      <c r="K1043" s="8" t="str">
        <f>IF(Sales_Pipeline[[#This Row],[Close_Date]]="","",TEXT(Sales_Pipeline[[#This Row],[Close_Date]],"ddd"))</f>
        <v/>
      </c>
      <c r="L1043" s="8" t="str">
        <f>IF(Sales_Pipeline[[#This Row],[Close_Date]]="","",TEXT(Sales_Pipeline[[#This Row],[Close_Date]],"mmm"))</f>
        <v/>
      </c>
      <c r="M1043" s="8" t="str">
        <f>IF(Sales_Pipeline[[#This Row],[Close_Date]]="","","Q"&amp;ROUNDUP(MONTH(Sales_Pipeline[[#This Row],[Close_Date]])/3,0))</f>
        <v/>
      </c>
      <c r="N1043" s="2" t="str" cm="1">
        <f t="array" ref="N1043">IFERROR(_xlfn.IFS(Sales_Pipeline[[#This Row],[Deal_Stage]]="Won",_xlfn.XLOOKUP(Sales_Pipeline[[#This Row],[Product]],Products!$A$2:$A$8,Products!$C$2:$C$8),Sales_Pipeline[[#This Row],[Deal_Stage]]="Lost",_xlfn.XLOOKUP(Sales_Pipeline[[#This Row],[Product]],Products!$A$2:$A$8,Products!$C$2:$C$8)),"")</f>
        <v/>
      </c>
      <c r="O1043" s="2">
        <v>0</v>
      </c>
    </row>
    <row r="1044" spans="1:15" x14ac:dyDescent="0.3">
      <c r="A1044" t="s">
        <v>1190</v>
      </c>
      <c r="B1044" t="s">
        <v>43</v>
      </c>
      <c r="C1044" t="str">
        <f>_xlfn.XLOOKUP(Sales_Pipeline[[#This Row],[Sales_Agent]],Sales_Teams[Sales_Agent],Sales_Teams[Manager])</f>
        <v>Summer Sewald</v>
      </c>
      <c r="D1044" t="str">
        <f>_xlfn.XLOOKUP(Sales_Pipeline[[#This Row],[Manager]],Sales_Teams[Manager],Sales_Teams[Regional_Office])</f>
        <v>West</v>
      </c>
      <c r="E1044" t="s">
        <v>63</v>
      </c>
      <c r="F1044" t="s">
        <v>114</v>
      </c>
      <c r="G1044" t="str">
        <f>IFERROR(_xlfn.XLOOKUP(Sales_Pipeline[[#This Row],[Account]],Accounts!$A$2:$A$86,Accounts!$F$2:$F$86),"")</f>
        <v>United States</v>
      </c>
      <c r="H1044" t="s">
        <v>57</v>
      </c>
      <c r="I1044" s="3">
        <v>42789</v>
      </c>
      <c r="J1044" s="3">
        <v>42805</v>
      </c>
      <c r="K1044" s="8" t="str">
        <f>IF(Sales_Pipeline[[#This Row],[Close_Date]]="","",TEXT(Sales_Pipeline[[#This Row],[Close_Date]],"ddd"))</f>
        <v>Sat</v>
      </c>
      <c r="L1044" s="8" t="str">
        <f>IF(Sales_Pipeline[[#This Row],[Close_Date]]="","",TEXT(Sales_Pipeline[[#This Row],[Close_Date]],"mmm"))</f>
        <v>Mar</v>
      </c>
      <c r="M1044" s="8" t="str">
        <f>IF(Sales_Pipeline[[#This Row],[Close_Date]]="","","Q"&amp;ROUNDUP(MONTH(Sales_Pipeline[[#This Row],[Close_Date]])/3,0))</f>
        <v>Q1</v>
      </c>
      <c r="N1044" s="2" cm="1">
        <f t="array" ref="N1044">IFERROR(_xlfn.IFS(Sales_Pipeline[[#This Row],[Deal_Stage]]="Won",_xlfn.XLOOKUP(Sales_Pipeline[[#This Row],[Product]],Products!$A$2:$A$8,Products!$C$2:$C$8),Sales_Pipeline[[#This Row],[Deal_Stage]]="Lost",_xlfn.XLOOKUP(Sales_Pipeline[[#This Row],[Product]],Products!$A$2:$A$8,Products!$C$2:$C$8)),"")</f>
        <v>550</v>
      </c>
      <c r="O1044" s="2">
        <v>480</v>
      </c>
    </row>
    <row r="1045" spans="1:15" x14ac:dyDescent="0.3">
      <c r="A1045" t="s">
        <v>1191</v>
      </c>
      <c r="B1045" t="s">
        <v>43</v>
      </c>
      <c r="C1045" t="str">
        <f>_xlfn.XLOOKUP(Sales_Pipeline[[#This Row],[Sales_Agent]],Sales_Teams[Sales_Agent],Sales_Teams[Manager])</f>
        <v>Summer Sewald</v>
      </c>
      <c r="D1045" t="str">
        <f>_xlfn.XLOOKUP(Sales_Pipeline[[#This Row],[Manager]],Sales_Teams[Manager],Sales_Teams[Regional_Office])</f>
        <v>West</v>
      </c>
      <c r="E1045" t="s">
        <v>76</v>
      </c>
      <c r="F1045" t="s">
        <v>175</v>
      </c>
      <c r="G1045" t="str">
        <f>IFERROR(_xlfn.XLOOKUP(Sales_Pipeline[[#This Row],[Account]],Accounts!$A$2:$A$86,Accounts!$F$2:$F$86),"")</f>
        <v>Brazil</v>
      </c>
      <c r="H1045" t="s">
        <v>57</v>
      </c>
      <c r="I1045" s="3">
        <v>42789</v>
      </c>
      <c r="J1045" s="3">
        <v>42861</v>
      </c>
      <c r="K1045" s="8" t="str">
        <f>IF(Sales_Pipeline[[#This Row],[Close_Date]]="","",TEXT(Sales_Pipeline[[#This Row],[Close_Date]],"ddd"))</f>
        <v>Sat</v>
      </c>
      <c r="L1045" s="8" t="str">
        <f>IF(Sales_Pipeline[[#This Row],[Close_Date]]="","",TEXT(Sales_Pipeline[[#This Row],[Close_Date]],"mmm"))</f>
        <v>May</v>
      </c>
      <c r="M1045" s="8" t="str">
        <f>IF(Sales_Pipeline[[#This Row],[Close_Date]]="","","Q"&amp;ROUNDUP(MONTH(Sales_Pipeline[[#This Row],[Close_Date]])/3,0))</f>
        <v>Q2</v>
      </c>
      <c r="N1045" s="2" cm="1">
        <f t="array" ref="N1045">IFERROR(_xlfn.IFS(Sales_Pipeline[[#This Row],[Deal_Stage]]="Won",_xlfn.XLOOKUP(Sales_Pipeline[[#This Row],[Product]],Products!$A$2:$A$8,Products!$C$2:$C$8),Sales_Pipeline[[#This Row],[Deal_Stage]]="Lost",_xlfn.XLOOKUP(Sales_Pipeline[[#This Row],[Product]],Products!$A$2:$A$8,Products!$C$2:$C$8)),"")</f>
        <v>3393</v>
      </c>
      <c r="O1045" s="2">
        <v>3208</v>
      </c>
    </row>
    <row r="1046" spans="1:15" x14ac:dyDescent="0.3">
      <c r="A1046" t="s">
        <v>1192</v>
      </c>
      <c r="B1046" t="s">
        <v>42</v>
      </c>
      <c r="C1046" t="str">
        <f>_xlfn.XLOOKUP(Sales_Pipeline[[#This Row],[Sales_Agent]],Sales_Teams[Sales_Agent],Sales_Teams[Manager])</f>
        <v>Summer Sewald</v>
      </c>
      <c r="D1046" t="str">
        <f>_xlfn.XLOOKUP(Sales_Pipeline[[#This Row],[Manager]],Sales_Teams[Manager],Sales_Teams[Regional_Office])</f>
        <v>West</v>
      </c>
      <c r="E1046" t="s">
        <v>63</v>
      </c>
      <c r="F1046" t="s">
        <v>177</v>
      </c>
      <c r="G1046" t="str">
        <f>IFERROR(_xlfn.XLOOKUP(Sales_Pipeline[[#This Row],[Account]],Accounts!$A$2:$A$86,Accounts!$F$2:$F$86),"")</f>
        <v>United States</v>
      </c>
      <c r="H1046" t="s">
        <v>82</v>
      </c>
      <c r="I1046" s="3">
        <v>42789</v>
      </c>
      <c r="J1046" s="3">
        <v>42859</v>
      </c>
      <c r="K1046" s="8" t="str">
        <f>IF(Sales_Pipeline[[#This Row],[Close_Date]]="","",TEXT(Sales_Pipeline[[#This Row],[Close_Date]],"ddd"))</f>
        <v>Thu</v>
      </c>
      <c r="L1046" s="8" t="str">
        <f>IF(Sales_Pipeline[[#This Row],[Close_Date]]="","",TEXT(Sales_Pipeline[[#This Row],[Close_Date]],"mmm"))</f>
        <v>May</v>
      </c>
      <c r="M1046" s="8" t="str">
        <f>IF(Sales_Pipeline[[#This Row],[Close_Date]]="","","Q"&amp;ROUNDUP(MONTH(Sales_Pipeline[[#This Row],[Close_Date]])/3,0))</f>
        <v>Q2</v>
      </c>
      <c r="N1046" s="2" cm="1">
        <f t="array" ref="N1046">IFERROR(_xlfn.IFS(Sales_Pipeline[[#This Row],[Deal_Stage]]="Won",_xlfn.XLOOKUP(Sales_Pipeline[[#This Row],[Product]],Products!$A$2:$A$8,Products!$C$2:$C$8),Sales_Pipeline[[#This Row],[Deal_Stage]]="Lost",_xlfn.XLOOKUP(Sales_Pipeline[[#This Row],[Product]],Products!$A$2:$A$8,Products!$C$2:$C$8)),"")</f>
        <v>550</v>
      </c>
      <c r="O1046" s="2">
        <v>0</v>
      </c>
    </row>
    <row r="1047" spans="1:15" x14ac:dyDescent="0.3">
      <c r="A1047" t="s">
        <v>1193</v>
      </c>
      <c r="B1047" t="s">
        <v>42</v>
      </c>
      <c r="C1047" t="str">
        <f>_xlfn.XLOOKUP(Sales_Pipeline[[#This Row],[Sales_Agent]],Sales_Teams[Sales_Agent],Sales_Teams[Manager])</f>
        <v>Summer Sewald</v>
      </c>
      <c r="D1047" t="str">
        <f>_xlfn.XLOOKUP(Sales_Pipeline[[#This Row],[Manager]],Sales_Teams[Manager],Sales_Teams[Regional_Office])</f>
        <v>West</v>
      </c>
      <c r="E1047" t="s">
        <v>84</v>
      </c>
      <c r="F1047" t="s">
        <v>173</v>
      </c>
      <c r="G1047" t="str">
        <f>IFERROR(_xlfn.XLOOKUP(Sales_Pipeline[[#This Row],[Account]],Accounts!$A$2:$A$86,Accounts!$F$2:$F$86),"")</f>
        <v>United States</v>
      </c>
      <c r="H1047" t="s">
        <v>57</v>
      </c>
      <c r="I1047" s="3">
        <v>42789</v>
      </c>
      <c r="J1047" s="3">
        <v>42859</v>
      </c>
      <c r="K1047" s="8" t="str">
        <f>IF(Sales_Pipeline[[#This Row],[Close_Date]]="","",TEXT(Sales_Pipeline[[#This Row],[Close_Date]],"ddd"))</f>
        <v>Thu</v>
      </c>
      <c r="L1047" s="8" t="str">
        <f>IF(Sales_Pipeline[[#This Row],[Close_Date]]="","",TEXT(Sales_Pipeline[[#This Row],[Close_Date]],"mmm"))</f>
        <v>May</v>
      </c>
      <c r="M1047" s="8" t="str">
        <f>IF(Sales_Pipeline[[#This Row],[Close_Date]]="","","Q"&amp;ROUNDUP(MONTH(Sales_Pipeline[[#This Row],[Close_Date]])/3,0))</f>
        <v>Q2</v>
      </c>
      <c r="N1047" s="2" cm="1">
        <f t="array" ref="N1047">IFERROR(_xlfn.IFS(Sales_Pipeline[[#This Row],[Deal_Stage]]="Won",_xlfn.XLOOKUP(Sales_Pipeline[[#This Row],[Product]],Products!$A$2:$A$8,Products!$C$2:$C$8),Sales_Pipeline[[#This Row],[Deal_Stage]]="Lost",_xlfn.XLOOKUP(Sales_Pipeline[[#This Row],[Product]],Products!$A$2:$A$8,Products!$C$2:$C$8)),"")</f>
        <v>5482</v>
      </c>
      <c r="O1047" s="2">
        <v>5782</v>
      </c>
    </row>
    <row r="1048" spans="1:15" x14ac:dyDescent="0.3">
      <c r="A1048" t="s">
        <v>1194</v>
      </c>
      <c r="B1048" t="s">
        <v>8</v>
      </c>
      <c r="C1048" t="str">
        <f>_xlfn.XLOOKUP(Sales_Pipeline[[#This Row],[Sales_Agent]],Sales_Teams[Sales_Agent],Sales_Teams[Manager])</f>
        <v>Dustin Brinkmann</v>
      </c>
      <c r="D1048" t="str">
        <f>_xlfn.XLOOKUP(Sales_Pipeline[[#This Row],[Manager]],Sales_Teams[Manager],Sales_Teams[Regional_Office])</f>
        <v>Central</v>
      </c>
      <c r="E1048" t="s">
        <v>84</v>
      </c>
      <c r="F1048" t="s">
        <v>169</v>
      </c>
      <c r="G1048" t="str">
        <f>IFERROR(_xlfn.XLOOKUP(Sales_Pipeline[[#This Row],[Account]],Accounts!$A$2:$A$86,Accounts!$F$2:$F$86),"")</f>
        <v>Panama</v>
      </c>
      <c r="H1048" t="s">
        <v>57</v>
      </c>
      <c r="I1048" s="3">
        <v>42789</v>
      </c>
      <c r="J1048" s="3">
        <v>42878</v>
      </c>
      <c r="K1048" s="8" t="str">
        <f>IF(Sales_Pipeline[[#This Row],[Close_Date]]="","",TEXT(Sales_Pipeline[[#This Row],[Close_Date]],"ddd"))</f>
        <v>Tue</v>
      </c>
      <c r="L1048" s="8" t="str">
        <f>IF(Sales_Pipeline[[#This Row],[Close_Date]]="","",TEXT(Sales_Pipeline[[#This Row],[Close_Date]],"mmm"))</f>
        <v>May</v>
      </c>
      <c r="M1048" s="8" t="str">
        <f>IF(Sales_Pipeline[[#This Row],[Close_Date]]="","","Q"&amp;ROUNDUP(MONTH(Sales_Pipeline[[#This Row],[Close_Date]])/3,0))</f>
        <v>Q2</v>
      </c>
      <c r="N1048" s="2" cm="1">
        <f t="array" ref="N1048">IFERROR(_xlfn.IFS(Sales_Pipeline[[#This Row],[Deal_Stage]]="Won",_xlfn.XLOOKUP(Sales_Pipeline[[#This Row],[Product]],Products!$A$2:$A$8,Products!$C$2:$C$8),Sales_Pipeline[[#This Row],[Deal_Stage]]="Lost",_xlfn.XLOOKUP(Sales_Pipeline[[#This Row],[Product]],Products!$A$2:$A$8,Products!$C$2:$C$8)),"")</f>
        <v>5482</v>
      </c>
      <c r="O1048" s="2">
        <v>5827</v>
      </c>
    </row>
    <row r="1049" spans="1:15" x14ac:dyDescent="0.3">
      <c r="A1049" t="s">
        <v>1195</v>
      </c>
      <c r="B1049" t="s">
        <v>45</v>
      </c>
      <c r="C1049" t="str">
        <f>_xlfn.XLOOKUP(Sales_Pipeline[[#This Row],[Sales_Agent]],Sales_Teams[Sales_Agent],Sales_Teams[Manager])</f>
        <v>Summer Sewald</v>
      </c>
      <c r="D1049" t="str">
        <f>_xlfn.XLOOKUP(Sales_Pipeline[[#This Row],[Manager]],Sales_Teams[Manager],Sales_Teams[Regional_Office])</f>
        <v>West</v>
      </c>
      <c r="E1049" t="s">
        <v>8953</v>
      </c>
      <c r="G1049" t="str">
        <f>IFERROR(_xlfn.XLOOKUP(Sales_Pipeline[[#This Row],[Account]],Accounts!$A$2:$A$86,Accounts!$F$2:$F$86),"")</f>
        <v/>
      </c>
      <c r="H1049" t="s">
        <v>77</v>
      </c>
      <c r="I1049" s="3">
        <v>42789</v>
      </c>
      <c r="K1049" s="8" t="str">
        <f>IF(Sales_Pipeline[[#This Row],[Close_Date]]="","",TEXT(Sales_Pipeline[[#This Row],[Close_Date]],"ddd"))</f>
        <v/>
      </c>
      <c r="L1049" s="8" t="str">
        <f>IF(Sales_Pipeline[[#This Row],[Close_Date]]="","",TEXT(Sales_Pipeline[[#This Row],[Close_Date]],"mmm"))</f>
        <v/>
      </c>
      <c r="M1049" s="8" t="str">
        <f>IF(Sales_Pipeline[[#This Row],[Close_Date]]="","","Q"&amp;ROUNDUP(MONTH(Sales_Pipeline[[#This Row],[Close_Date]])/3,0))</f>
        <v/>
      </c>
      <c r="N1049" s="2" t="str" cm="1">
        <f t="array" ref="N1049">IFERROR(_xlfn.IFS(Sales_Pipeline[[#This Row],[Deal_Stage]]="Won",_xlfn.XLOOKUP(Sales_Pipeline[[#This Row],[Product]],Products!$A$2:$A$8,Products!$C$2:$C$8),Sales_Pipeline[[#This Row],[Deal_Stage]]="Lost",_xlfn.XLOOKUP(Sales_Pipeline[[#This Row],[Product]],Products!$A$2:$A$8,Products!$C$2:$C$8)),"")</f>
        <v/>
      </c>
      <c r="O1049" s="2">
        <v>0</v>
      </c>
    </row>
    <row r="1050" spans="1:15" x14ac:dyDescent="0.3">
      <c r="A1050" t="s">
        <v>1196</v>
      </c>
      <c r="B1050" t="s">
        <v>45</v>
      </c>
      <c r="C1050" t="str">
        <f>_xlfn.XLOOKUP(Sales_Pipeline[[#This Row],[Sales_Agent]],Sales_Teams[Sales_Agent],Sales_Teams[Manager])</f>
        <v>Summer Sewald</v>
      </c>
      <c r="D1050" t="str">
        <f>_xlfn.XLOOKUP(Sales_Pipeline[[#This Row],[Manager]],Sales_Teams[Manager],Sales_Teams[Regional_Office])</f>
        <v>West</v>
      </c>
      <c r="E1050" t="s">
        <v>63</v>
      </c>
      <c r="F1050" t="s">
        <v>570</v>
      </c>
      <c r="G1050" t="str">
        <f>IFERROR(_xlfn.XLOOKUP(Sales_Pipeline[[#This Row],[Account]],Accounts!$A$2:$A$86,Accounts!$F$2:$F$86),"")</f>
        <v>Germany</v>
      </c>
      <c r="H1050" t="s">
        <v>82</v>
      </c>
      <c r="I1050" s="3">
        <v>42789</v>
      </c>
      <c r="J1050" s="3">
        <v>42903</v>
      </c>
      <c r="K1050" s="8" t="str">
        <f>IF(Sales_Pipeline[[#This Row],[Close_Date]]="","",TEXT(Sales_Pipeline[[#This Row],[Close_Date]],"ddd"))</f>
        <v>Sat</v>
      </c>
      <c r="L1050" s="8" t="str">
        <f>IF(Sales_Pipeline[[#This Row],[Close_Date]]="","",TEXT(Sales_Pipeline[[#This Row],[Close_Date]],"mmm"))</f>
        <v>Jun</v>
      </c>
      <c r="M1050" s="8" t="str">
        <f>IF(Sales_Pipeline[[#This Row],[Close_Date]]="","","Q"&amp;ROUNDUP(MONTH(Sales_Pipeline[[#This Row],[Close_Date]])/3,0))</f>
        <v>Q2</v>
      </c>
      <c r="N1050" s="2" cm="1">
        <f t="array" ref="N1050">IFERROR(_xlfn.IFS(Sales_Pipeline[[#This Row],[Deal_Stage]]="Won",_xlfn.XLOOKUP(Sales_Pipeline[[#This Row],[Product]],Products!$A$2:$A$8,Products!$C$2:$C$8),Sales_Pipeline[[#This Row],[Deal_Stage]]="Lost",_xlfn.XLOOKUP(Sales_Pipeline[[#This Row],[Product]],Products!$A$2:$A$8,Products!$C$2:$C$8)),"")</f>
        <v>550</v>
      </c>
      <c r="O1050" s="2">
        <v>0</v>
      </c>
    </row>
    <row r="1051" spans="1:15" x14ac:dyDescent="0.3">
      <c r="A1051" t="s">
        <v>1197</v>
      </c>
      <c r="B1051" t="s">
        <v>9</v>
      </c>
      <c r="C1051" t="str">
        <f>_xlfn.XLOOKUP(Sales_Pipeline[[#This Row],[Sales_Agent]],Sales_Teams[Sales_Agent],Sales_Teams[Manager])</f>
        <v>Dustin Brinkmann</v>
      </c>
      <c r="D1051" t="str">
        <f>_xlfn.XLOOKUP(Sales_Pipeline[[#This Row],[Manager]],Sales_Teams[Manager],Sales_Teams[Regional_Office])</f>
        <v>Central</v>
      </c>
      <c r="E1051" t="s">
        <v>63</v>
      </c>
      <c r="F1051" t="s">
        <v>79</v>
      </c>
      <c r="G1051" t="str">
        <f>IFERROR(_xlfn.XLOOKUP(Sales_Pipeline[[#This Row],[Account]],Accounts!$A$2:$A$86,Accounts!$F$2:$F$86),"")</f>
        <v>Philipines</v>
      </c>
      <c r="H1051" t="s">
        <v>57</v>
      </c>
      <c r="I1051" s="3">
        <v>42789</v>
      </c>
      <c r="J1051" s="3">
        <v>42902</v>
      </c>
      <c r="K1051" s="8" t="str">
        <f>IF(Sales_Pipeline[[#This Row],[Close_Date]]="","",TEXT(Sales_Pipeline[[#This Row],[Close_Date]],"ddd"))</f>
        <v>Fri</v>
      </c>
      <c r="L1051" s="8" t="str">
        <f>IF(Sales_Pipeline[[#This Row],[Close_Date]]="","",TEXT(Sales_Pipeline[[#This Row],[Close_Date]],"mmm"))</f>
        <v>Jun</v>
      </c>
      <c r="M1051" s="8" t="str">
        <f>IF(Sales_Pipeline[[#This Row],[Close_Date]]="","","Q"&amp;ROUNDUP(MONTH(Sales_Pipeline[[#This Row],[Close_Date]])/3,0))</f>
        <v>Q2</v>
      </c>
      <c r="N1051" s="2" cm="1">
        <f t="array" ref="N1051">IFERROR(_xlfn.IFS(Sales_Pipeline[[#This Row],[Deal_Stage]]="Won",_xlfn.XLOOKUP(Sales_Pipeline[[#This Row],[Product]],Products!$A$2:$A$8,Products!$C$2:$C$8),Sales_Pipeline[[#This Row],[Deal_Stage]]="Lost",_xlfn.XLOOKUP(Sales_Pipeline[[#This Row],[Product]],Products!$A$2:$A$8,Products!$C$2:$C$8)),"")</f>
        <v>550</v>
      </c>
      <c r="O1051" s="2">
        <v>516</v>
      </c>
    </row>
    <row r="1052" spans="1:15" x14ac:dyDescent="0.3">
      <c r="A1052" t="s">
        <v>1198</v>
      </c>
      <c r="B1052" t="s">
        <v>9</v>
      </c>
      <c r="C1052" t="str">
        <f>_xlfn.XLOOKUP(Sales_Pipeline[[#This Row],[Sales_Agent]],Sales_Teams[Sales_Agent],Sales_Teams[Manager])</f>
        <v>Dustin Brinkmann</v>
      </c>
      <c r="D1052" t="str">
        <f>_xlfn.XLOOKUP(Sales_Pipeline[[#This Row],[Manager]],Sales_Teams[Manager],Sales_Teams[Regional_Office])</f>
        <v>Central</v>
      </c>
      <c r="E1052" t="s">
        <v>55</v>
      </c>
      <c r="F1052" t="s">
        <v>234</v>
      </c>
      <c r="G1052" t="str">
        <f>IFERROR(_xlfn.XLOOKUP(Sales_Pipeline[[#This Row],[Account]],Accounts!$A$2:$A$86,Accounts!$F$2:$F$86),"")</f>
        <v>United States</v>
      </c>
      <c r="H1052" t="s">
        <v>57</v>
      </c>
      <c r="I1052" s="3">
        <v>42789</v>
      </c>
      <c r="J1052" s="3">
        <v>42892</v>
      </c>
      <c r="K1052" s="8" t="str">
        <f>IF(Sales_Pipeline[[#This Row],[Close_Date]]="","",TEXT(Sales_Pipeline[[#This Row],[Close_Date]],"ddd"))</f>
        <v>Tue</v>
      </c>
      <c r="L1052" s="8" t="str">
        <f>IF(Sales_Pipeline[[#This Row],[Close_Date]]="","",TEXT(Sales_Pipeline[[#This Row],[Close_Date]],"mmm"))</f>
        <v>Jun</v>
      </c>
      <c r="M1052" s="8" t="str">
        <f>IF(Sales_Pipeline[[#This Row],[Close_Date]]="","","Q"&amp;ROUNDUP(MONTH(Sales_Pipeline[[#This Row],[Close_Date]])/3,0))</f>
        <v>Q2</v>
      </c>
      <c r="N1052" s="2" cm="1">
        <f t="array" ref="N1052">IFERROR(_xlfn.IFS(Sales_Pipeline[[#This Row],[Deal_Stage]]="Won",_xlfn.XLOOKUP(Sales_Pipeline[[#This Row],[Product]],Products!$A$2:$A$8,Products!$C$2:$C$8),Sales_Pipeline[[#This Row],[Deal_Stage]]="Lost",_xlfn.XLOOKUP(Sales_Pipeline[[#This Row],[Product]],Products!$A$2:$A$8,Products!$C$2:$C$8)),"")</f>
        <v>1096</v>
      </c>
      <c r="O1052" s="2">
        <v>956</v>
      </c>
    </row>
    <row r="1053" spans="1:15" x14ac:dyDescent="0.3">
      <c r="A1053" t="s">
        <v>1199</v>
      </c>
      <c r="B1053" t="s">
        <v>9</v>
      </c>
      <c r="C1053" t="str">
        <f>_xlfn.XLOOKUP(Sales_Pipeline[[#This Row],[Sales_Agent]],Sales_Teams[Sales_Agent],Sales_Teams[Manager])</f>
        <v>Dustin Brinkmann</v>
      </c>
      <c r="D1053" t="str">
        <f>_xlfn.XLOOKUP(Sales_Pipeline[[#This Row],[Manager]],Sales_Teams[Manager],Sales_Teams[Regional_Office])</f>
        <v>Central</v>
      </c>
      <c r="E1053" t="s">
        <v>61</v>
      </c>
      <c r="F1053" t="s">
        <v>134</v>
      </c>
      <c r="G1053" t="str">
        <f>IFERROR(_xlfn.XLOOKUP(Sales_Pipeline[[#This Row],[Account]],Accounts!$A$2:$A$86,Accounts!$F$2:$F$86),"")</f>
        <v>United States</v>
      </c>
      <c r="H1053" t="s">
        <v>57</v>
      </c>
      <c r="I1053" s="3">
        <v>42789</v>
      </c>
      <c r="J1053" s="3">
        <v>42809</v>
      </c>
      <c r="K1053" s="8" t="str">
        <f>IF(Sales_Pipeline[[#This Row],[Close_Date]]="","",TEXT(Sales_Pipeline[[#This Row],[Close_Date]],"ddd"))</f>
        <v>Wed</v>
      </c>
      <c r="L1053" s="8" t="str">
        <f>IF(Sales_Pipeline[[#This Row],[Close_Date]]="","",TEXT(Sales_Pipeline[[#This Row],[Close_Date]],"mmm"))</f>
        <v>Mar</v>
      </c>
      <c r="M1053" s="8" t="str">
        <f>IF(Sales_Pipeline[[#This Row],[Close_Date]]="","","Q"&amp;ROUNDUP(MONTH(Sales_Pipeline[[#This Row],[Close_Date]])/3,0))</f>
        <v>Q1</v>
      </c>
      <c r="N1053" s="2" cm="1">
        <f t="array" ref="N1053">IFERROR(_xlfn.IFS(Sales_Pipeline[[#This Row],[Deal_Stage]]="Won",_xlfn.XLOOKUP(Sales_Pipeline[[#This Row],[Product]],Products!$A$2:$A$8,Products!$C$2:$C$8),Sales_Pipeline[[#This Row],[Deal_Stage]]="Lost",_xlfn.XLOOKUP(Sales_Pipeline[[#This Row],[Product]],Products!$A$2:$A$8,Products!$C$2:$C$8)),"")</f>
        <v>55</v>
      </c>
      <c r="O1053" s="2">
        <v>52</v>
      </c>
    </row>
    <row r="1054" spans="1:15" x14ac:dyDescent="0.3">
      <c r="A1054" t="s">
        <v>1200</v>
      </c>
      <c r="B1054" t="s">
        <v>9</v>
      </c>
      <c r="C1054" t="str">
        <f>_xlfn.XLOOKUP(Sales_Pipeline[[#This Row],[Sales_Agent]],Sales_Teams[Sales_Agent],Sales_Teams[Manager])</f>
        <v>Dustin Brinkmann</v>
      </c>
      <c r="D1054" t="str">
        <f>_xlfn.XLOOKUP(Sales_Pipeline[[#This Row],[Manager]],Sales_Teams[Manager],Sales_Teams[Regional_Office])</f>
        <v>Central</v>
      </c>
      <c r="E1054" t="s">
        <v>76</v>
      </c>
      <c r="F1054" t="s">
        <v>187</v>
      </c>
      <c r="G1054" t="str">
        <f>IFERROR(_xlfn.XLOOKUP(Sales_Pipeline[[#This Row],[Account]],Accounts!$A$2:$A$86,Accounts!$F$2:$F$86),"")</f>
        <v>United States</v>
      </c>
      <c r="H1054" t="s">
        <v>57</v>
      </c>
      <c r="I1054" s="3">
        <v>42789</v>
      </c>
      <c r="J1054" s="3">
        <v>42866</v>
      </c>
      <c r="K1054" s="8" t="str">
        <f>IF(Sales_Pipeline[[#This Row],[Close_Date]]="","",TEXT(Sales_Pipeline[[#This Row],[Close_Date]],"ddd"))</f>
        <v>Thu</v>
      </c>
      <c r="L1054" s="8" t="str">
        <f>IF(Sales_Pipeline[[#This Row],[Close_Date]]="","",TEXT(Sales_Pipeline[[#This Row],[Close_Date]],"mmm"))</f>
        <v>May</v>
      </c>
      <c r="M1054" s="8" t="str">
        <f>IF(Sales_Pipeline[[#This Row],[Close_Date]]="","","Q"&amp;ROUNDUP(MONTH(Sales_Pipeline[[#This Row],[Close_Date]])/3,0))</f>
        <v>Q2</v>
      </c>
      <c r="N1054" s="2" cm="1">
        <f t="array" ref="N1054">IFERROR(_xlfn.IFS(Sales_Pipeline[[#This Row],[Deal_Stage]]="Won",_xlfn.XLOOKUP(Sales_Pipeline[[#This Row],[Product]],Products!$A$2:$A$8,Products!$C$2:$C$8),Sales_Pipeline[[#This Row],[Deal_Stage]]="Lost",_xlfn.XLOOKUP(Sales_Pipeline[[#This Row],[Product]],Products!$A$2:$A$8,Products!$C$2:$C$8)),"")</f>
        <v>3393</v>
      </c>
      <c r="O1054" s="2">
        <v>3025</v>
      </c>
    </row>
    <row r="1055" spans="1:15" x14ac:dyDescent="0.3">
      <c r="A1055" t="s">
        <v>1201</v>
      </c>
      <c r="B1055" t="s">
        <v>29</v>
      </c>
      <c r="C1055" t="str">
        <f>_xlfn.XLOOKUP(Sales_Pipeline[[#This Row],[Sales_Agent]],Sales_Teams[Sales_Agent],Sales_Teams[Manager])</f>
        <v>Rocco Neubert</v>
      </c>
      <c r="D1055" t="str">
        <f>_xlfn.XLOOKUP(Sales_Pipeline[[#This Row],[Manager]],Sales_Teams[Manager],Sales_Teams[Regional_Office])</f>
        <v>East</v>
      </c>
      <c r="E1055" t="s">
        <v>8953</v>
      </c>
      <c r="F1055" t="s">
        <v>127</v>
      </c>
      <c r="G1055" t="str">
        <f>IFERROR(_xlfn.XLOOKUP(Sales_Pipeline[[#This Row],[Account]],Accounts!$A$2:$A$86,Accounts!$F$2:$F$86),"")</f>
        <v>United States</v>
      </c>
      <c r="H1055" t="s">
        <v>57</v>
      </c>
      <c r="I1055" s="3">
        <v>42789</v>
      </c>
      <c r="J1055" s="3">
        <v>42896</v>
      </c>
      <c r="K1055" s="8" t="str">
        <f>IF(Sales_Pipeline[[#This Row],[Close_Date]]="","",TEXT(Sales_Pipeline[[#This Row],[Close_Date]],"ddd"))</f>
        <v>Sat</v>
      </c>
      <c r="L1055" s="8" t="str">
        <f>IF(Sales_Pipeline[[#This Row],[Close_Date]]="","",TEXT(Sales_Pipeline[[#This Row],[Close_Date]],"mmm"))</f>
        <v>Jun</v>
      </c>
      <c r="M1055" s="8" t="str">
        <f>IF(Sales_Pipeline[[#This Row],[Close_Date]]="","","Q"&amp;ROUNDUP(MONTH(Sales_Pipeline[[#This Row],[Close_Date]])/3,0))</f>
        <v>Q2</v>
      </c>
      <c r="N1055" s="2" cm="1">
        <f t="array" ref="N1055">IFERROR(_xlfn.IFS(Sales_Pipeline[[#This Row],[Deal_Stage]]="Won",_xlfn.XLOOKUP(Sales_Pipeline[[#This Row],[Product]],Products!$A$2:$A$8,Products!$C$2:$C$8),Sales_Pipeline[[#This Row],[Deal_Stage]]="Lost",_xlfn.XLOOKUP(Sales_Pipeline[[#This Row],[Product]],Products!$A$2:$A$8,Products!$C$2:$C$8)),"")</f>
        <v>4821</v>
      </c>
      <c r="O1055" s="2">
        <v>5618</v>
      </c>
    </row>
    <row r="1056" spans="1:15" x14ac:dyDescent="0.3">
      <c r="A1056" t="s">
        <v>1202</v>
      </c>
      <c r="B1056" t="s">
        <v>21</v>
      </c>
      <c r="C1056" t="str">
        <f>_xlfn.XLOOKUP(Sales_Pipeline[[#This Row],[Sales_Agent]],Sales_Teams[Sales_Agent],Sales_Teams[Manager])</f>
        <v>Cara Losch</v>
      </c>
      <c r="D1056" t="str">
        <f>_xlfn.XLOOKUP(Sales_Pipeline[[#This Row],[Manager]],Sales_Teams[Manager],Sales_Teams[Regional_Office])</f>
        <v>East</v>
      </c>
      <c r="E1056" t="s">
        <v>8953</v>
      </c>
      <c r="F1056" t="s">
        <v>206</v>
      </c>
      <c r="G1056" t="str">
        <f>IFERROR(_xlfn.XLOOKUP(Sales_Pipeline[[#This Row],[Account]],Accounts!$A$2:$A$86,Accounts!$F$2:$F$86),"")</f>
        <v>United States</v>
      </c>
      <c r="H1056" t="s">
        <v>57</v>
      </c>
      <c r="I1056" s="3">
        <v>42789</v>
      </c>
      <c r="J1056" s="3">
        <v>42864</v>
      </c>
      <c r="K1056" s="8" t="str">
        <f>IF(Sales_Pipeline[[#This Row],[Close_Date]]="","",TEXT(Sales_Pipeline[[#This Row],[Close_Date]],"ddd"))</f>
        <v>Tue</v>
      </c>
      <c r="L1056" s="8" t="str">
        <f>IF(Sales_Pipeline[[#This Row],[Close_Date]]="","",TEXT(Sales_Pipeline[[#This Row],[Close_Date]],"mmm"))</f>
        <v>May</v>
      </c>
      <c r="M1056" s="8" t="str">
        <f>IF(Sales_Pipeline[[#This Row],[Close_Date]]="","","Q"&amp;ROUNDUP(MONTH(Sales_Pipeline[[#This Row],[Close_Date]])/3,0))</f>
        <v>Q2</v>
      </c>
      <c r="N1056" s="2" cm="1">
        <f t="array" ref="N1056">IFERROR(_xlfn.IFS(Sales_Pipeline[[#This Row],[Deal_Stage]]="Won",_xlfn.XLOOKUP(Sales_Pipeline[[#This Row],[Product]],Products!$A$2:$A$8,Products!$C$2:$C$8),Sales_Pipeline[[#This Row],[Deal_Stage]]="Lost",_xlfn.XLOOKUP(Sales_Pipeline[[#This Row],[Product]],Products!$A$2:$A$8,Products!$C$2:$C$8)),"")</f>
        <v>4821</v>
      </c>
      <c r="O1056" s="2">
        <v>4867</v>
      </c>
    </row>
    <row r="1057" spans="1:15" x14ac:dyDescent="0.3">
      <c r="A1057" t="s">
        <v>1203</v>
      </c>
      <c r="B1057" t="s">
        <v>44</v>
      </c>
      <c r="C1057" t="str">
        <f>_xlfn.XLOOKUP(Sales_Pipeline[[#This Row],[Sales_Agent]],Sales_Teams[Sales_Agent],Sales_Teams[Manager])</f>
        <v>Summer Sewald</v>
      </c>
      <c r="D1057" t="str">
        <f>_xlfn.XLOOKUP(Sales_Pipeline[[#This Row],[Manager]],Sales_Teams[Manager],Sales_Teams[Regional_Office])</f>
        <v>West</v>
      </c>
      <c r="E1057" t="s">
        <v>55</v>
      </c>
      <c r="F1057" t="s">
        <v>173</v>
      </c>
      <c r="G1057" t="str">
        <f>IFERROR(_xlfn.XLOOKUP(Sales_Pipeline[[#This Row],[Account]],Accounts!$A$2:$A$86,Accounts!$F$2:$F$86),"")</f>
        <v>United States</v>
      </c>
      <c r="H1057" t="s">
        <v>57</v>
      </c>
      <c r="I1057" s="3">
        <v>42789</v>
      </c>
      <c r="J1057" s="3">
        <v>42808</v>
      </c>
      <c r="K1057" s="8" t="str">
        <f>IF(Sales_Pipeline[[#This Row],[Close_Date]]="","",TEXT(Sales_Pipeline[[#This Row],[Close_Date]],"ddd"))</f>
        <v>Tue</v>
      </c>
      <c r="L1057" s="8" t="str">
        <f>IF(Sales_Pipeline[[#This Row],[Close_Date]]="","",TEXT(Sales_Pipeline[[#This Row],[Close_Date]],"mmm"))</f>
        <v>Mar</v>
      </c>
      <c r="M1057" s="8" t="str">
        <f>IF(Sales_Pipeline[[#This Row],[Close_Date]]="","","Q"&amp;ROUNDUP(MONTH(Sales_Pipeline[[#This Row],[Close_Date]])/3,0))</f>
        <v>Q1</v>
      </c>
      <c r="N1057" s="2" cm="1">
        <f t="array" ref="N1057">IFERROR(_xlfn.IFS(Sales_Pipeline[[#This Row],[Deal_Stage]]="Won",_xlfn.XLOOKUP(Sales_Pipeline[[#This Row],[Product]],Products!$A$2:$A$8,Products!$C$2:$C$8),Sales_Pipeline[[#This Row],[Deal_Stage]]="Lost",_xlfn.XLOOKUP(Sales_Pipeline[[#This Row],[Product]],Products!$A$2:$A$8,Products!$C$2:$C$8)),"")</f>
        <v>1096</v>
      </c>
      <c r="O1057" s="2">
        <v>929</v>
      </c>
    </row>
    <row r="1058" spans="1:15" x14ac:dyDescent="0.3">
      <c r="A1058" t="s">
        <v>1204</v>
      </c>
      <c r="B1058" t="s">
        <v>27</v>
      </c>
      <c r="C1058" t="str">
        <f>_xlfn.XLOOKUP(Sales_Pipeline[[#This Row],[Sales_Agent]],Sales_Teams[Sales_Agent],Sales_Teams[Manager])</f>
        <v>Rocco Neubert</v>
      </c>
      <c r="D1058" t="str">
        <f>_xlfn.XLOOKUP(Sales_Pipeline[[#This Row],[Manager]],Sales_Teams[Manager],Sales_Teams[Regional_Office])</f>
        <v>East</v>
      </c>
      <c r="E1058" t="s">
        <v>63</v>
      </c>
      <c r="G1058" t="str">
        <f>IFERROR(_xlfn.XLOOKUP(Sales_Pipeline[[#This Row],[Account]],Accounts!$A$2:$A$86,Accounts!$F$2:$F$86),"")</f>
        <v/>
      </c>
      <c r="H1058" t="s">
        <v>77</v>
      </c>
      <c r="I1058" s="3">
        <v>42790</v>
      </c>
      <c r="K1058" s="8" t="str">
        <f>IF(Sales_Pipeline[[#This Row],[Close_Date]]="","",TEXT(Sales_Pipeline[[#This Row],[Close_Date]],"ddd"))</f>
        <v/>
      </c>
      <c r="L1058" s="8" t="str">
        <f>IF(Sales_Pipeline[[#This Row],[Close_Date]]="","",TEXT(Sales_Pipeline[[#This Row],[Close_Date]],"mmm"))</f>
        <v/>
      </c>
      <c r="M1058" s="8" t="str">
        <f>IF(Sales_Pipeline[[#This Row],[Close_Date]]="","","Q"&amp;ROUNDUP(MONTH(Sales_Pipeline[[#This Row],[Close_Date]])/3,0))</f>
        <v/>
      </c>
      <c r="N1058" s="2" t="str" cm="1">
        <f t="array" ref="N1058">IFERROR(_xlfn.IFS(Sales_Pipeline[[#This Row],[Deal_Stage]]="Won",_xlfn.XLOOKUP(Sales_Pipeline[[#This Row],[Product]],Products!$A$2:$A$8,Products!$C$2:$C$8),Sales_Pipeline[[#This Row],[Deal_Stage]]="Lost",_xlfn.XLOOKUP(Sales_Pipeline[[#This Row],[Product]],Products!$A$2:$A$8,Products!$C$2:$C$8)),"")</f>
        <v/>
      </c>
      <c r="O1058" s="2">
        <v>0</v>
      </c>
    </row>
    <row r="1059" spans="1:15" x14ac:dyDescent="0.3">
      <c r="A1059" t="s">
        <v>1205</v>
      </c>
      <c r="B1059" t="s">
        <v>6</v>
      </c>
      <c r="C1059" t="str">
        <f>_xlfn.XLOOKUP(Sales_Pipeline[[#This Row],[Sales_Agent]],Sales_Teams[Sales_Agent],Sales_Teams[Manager])</f>
        <v>Dustin Brinkmann</v>
      </c>
      <c r="D1059" t="str">
        <f>_xlfn.XLOOKUP(Sales_Pipeline[[#This Row],[Manager]],Sales_Teams[Manager],Sales_Teams[Regional_Office])</f>
        <v>Central</v>
      </c>
      <c r="E1059" t="s">
        <v>61</v>
      </c>
      <c r="F1059" t="s">
        <v>118</v>
      </c>
      <c r="G1059" t="str">
        <f>IFERROR(_xlfn.XLOOKUP(Sales_Pipeline[[#This Row],[Account]],Accounts!$A$2:$A$86,Accounts!$F$2:$F$86),"")</f>
        <v>United States</v>
      </c>
      <c r="H1059" t="s">
        <v>82</v>
      </c>
      <c r="I1059" s="3">
        <v>42790</v>
      </c>
      <c r="J1059" s="3">
        <v>42891</v>
      </c>
      <c r="K1059" s="8" t="str">
        <f>IF(Sales_Pipeline[[#This Row],[Close_Date]]="","",TEXT(Sales_Pipeline[[#This Row],[Close_Date]],"ddd"))</f>
        <v>Mon</v>
      </c>
      <c r="L1059" s="8" t="str">
        <f>IF(Sales_Pipeline[[#This Row],[Close_Date]]="","",TEXT(Sales_Pipeline[[#This Row],[Close_Date]],"mmm"))</f>
        <v>Jun</v>
      </c>
      <c r="M1059" s="8" t="str">
        <f>IF(Sales_Pipeline[[#This Row],[Close_Date]]="","","Q"&amp;ROUNDUP(MONTH(Sales_Pipeline[[#This Row],[Close_Date]])/3,0))</f>
        <v>Q2</v>
      </c>
      <c r="N1059" s="2" cm="1">
        <f t="array" ref="N1059">IFERROR(_xlfn.IFS(Sales_Pipeline[[#This Row],[Deal_Stage]]="Won",_xlfn.XLOOKUP(Sales_Pipeline[[#This Row],[Product]],Products!$A$2:$A$8,Products!$C$2:$C$8),Sales_Pipeline[[#This Row],[Deal_Stage]]="Lost",_xlfn.XLOOKUP(Sales_Pipeline[[#This Row],[Product]],Products!$A$2:$A$8,Products!$C$2:$C$8)),"")</f>
        <v>55</v>
      </c>
      <c r="O1059" s="2">
        <v>0</v>
      </c>
    </row>
    <row r="1060" spans="1:15" x14ac:dyDescent="0.3">
      <c r="A1060" t="s">
        <v>1206</v>
      </c>
      <c r="B1060" t="s">
        <v>20</v>
      </c>
      <c r="C1060" t="str">
        <f>_xlfn.XLOOKUP(Sales_Pipeline[[#This Row],[Sales_Agent]],Sales_Teams[Sales_Agent],Sales_Teams[Manager])</f>
        <v>Cara Losch</v>
      </c>
      <c r="D1060" t="str">
        <f>_xlfn.XLOOKUP(Sales_Pipeline[[#This Row],[Manager]],Sales_Teams[Manager],Sales_Teams[Regional_Office])</f>
        <v>East</v>
      </c>
      <c r="E1060" t="s">
        <v>63</v>
      </c>
      <c r="G1060" t="str">
        <f>IFERROR(_xlfn.XLOOKUP(Sales_Pipeline[[#This Row],[Account]],Accounts!$A$2:$A$86,Accounts!$F$2:$F$86),"")</f>
        <v/>
      </c>
      <c r="H1060" t="s">
        <v>77</v>
      </c>
      <c r="I1060" s="3">
        <v>42790</v>
      </c>
      <c r="K1060" s="8" t="str">
        <f>IF(Sales_Pipeline[[#This Row],[Close_Date]]="","",TEXT(Sales_Pipeline[[#This Row],[Close_Date]],"ddd"))</f>
        <v/>
      </c>
      <c r="L1060" s="8" t="str">
        <f>IF(Sales_Pipeline[[#This Row],[Close_Date]]="","",TEXT(Sales_Pipeline[[#This Row],[Close_Date]],"mmm"))</f>
        <v/>
      </c>
      <c r="M1060" s="8" t="str">
        <f>IF(Sales_Pipeline[[#This Row],[Close_Date]]="","","Q"&amp;ROUNDUP(MONTH(Sales_Pipeline[[#This Row],[Close_Date]])/3,0))</f>
        <v/>
      </c>
      <c r="N1060" s="2" t="str" cm="1">
        <f t="array" ref="N1060">IFERROR(_xlfn.IFS(Sales_Pipeline[[#This Row],[Deal_Stage]]="Won",_xlfn.XLOOKUP(Sales_Pipeline[[#This Row],[Product]],Products!$A$2:$A$8,Products!$C$2:$C$8),Sales_Pipeline[[#This Row],[Deal_Stage]]="Lost",_xlfn.XLOOKUP(Sales_Pipeline[[#This Row],[Product]],Products!$A$2:$A$8,Products!$C$2:$C$8)),"")</f>
        <v/>
      </c>
      <c r="O1060" s="2">
        <v>0</v>
      </c>
    </row>
    <row r="1061" spans="1:15" x14ac:dyDescent="0.3">
      <c r="A1061" t="s">
        <v>1207</v>
      </c>
      <c r="B1061" t="s">
        <v>20</v>
      </c>
      <c r="C1061" t="str">
        <f>_xlfn.XLOOKUP(Sales_Pipeline[[#This Row],[Sales_Agent]],Sales_Teams[Sales_Agent],Sales_Teams[Manager])</f>
        <v>Cara Losch</v>
      </c>
      <c r="D1061" t="str">
        <f>_xlfn.XLOOKUP(Sales_Pipeline[[#This Row],[Manager]],Sales_Teams[Manager],Sales_Teams[Regional_Office])</f>
        <v>East</v>
      </c>
      <c r="E1061" t="s">
        <v>76</v>
      </c>
      <c r="F1061" t="s">
        <v>96</v>
      </c>
      <c r="G1061" t="str">
        <f>IFERROR(_xlfn.XLOOKUP(Sales_Pipeline[[#This Row],[Account]],Accounts!$A$2:$A$86,Accounts!$F$2:$F$86),"")</f>
        <v>United States</v>
      </c>
      <c r="H1061" t="s">
        <v>82</v>
      </c>
      <c r="I1061" s="3">
        <v>42790</v>
      </c>
      <c r="J1061" s="3">
        <v>42866</v>
      </c>
      <c r="K1061" s="8" t="str">
        <f>IF(Sales_Pipeline[[#This Row],[Close_Date]]="","",TEXT(Sales_Pipeline[[#This Row],[Close_Date]],"ddd"))</f>
        <v>Thu</v>
      </c>
      <c r="L1061" s="8" t="str">
        <f>IF(Sales_Pipeline[[#This Row],[Close_Date]]="","",TEXT(Sales_Pipeline[[#This Row],[Close_Date]],"mmm"))</f>
        <v>May</v>
      </c>
      <c r="M1061" s="8" t="str">
        <f>IF(Sales_Pipeline[[#This Row],[Close_Date]]="","","Q"&amp;ROUNDUP(MONTH(Sales_Pipeline[[#This Row],[Close_Date]])/3,0))</f>
        <v>Q2</v>
      </c>
      <c r="N1061" s="2" cm="1">
        <f t="array" ref="N1061">IFERROR(_xlfn.IFS(Sales_Pipeline[[#This Row],[Deal_Stage]]="Won",_xlfn.XLOOKUP(Sales_Pipeline[[#This Row],[Product]],Products!$A$2:$A$8,Products!$C$2:$C$8),Sales_Pipeline[[#This Row],[Deal_Stage]]="Lost",_xlfn.XLOOKUP(Sales_Pipeline[[#This Row],[Product]],Products!$A$2:$A$8,Products!$C$2:$C$8)),"")</f>
        <v>3393</v>
      </c>
      <c r="O1061" s="2">
        <v>0</v>
      </c>
    </row>
    <row r="1062" spans="1:15" x14ac:dyDescent="0.3">
      <c r="A1062" t="s">
        <v>1208</v>
      </c>
      <c r="B1062" t="s">
        <v>15</v>
      </c>
      <c r="C1062" t="str">
        <f>_xlfn.XLOOKUP(Sales_Pipeline[[#This Row],[Sales_Agent]],Sales_Teams[Sales_Agent],Sales_Teams[Manager])</f>
        <v>Melvin Marxen</v>
      </c>
      <c r="D1062" t="str">
        <f>_xlfn.XLOOKUP(Sales_Pipeline[[#This Row],[Manager]],Sales_Teams[Manager],Sales_Teams[Regional_Office])</f>
        <v>Central</v>
      </c>
      <c r="E1062" t="s">
        <v>8953</v>
      </c>
      <c r="F1062" t="s">
        <v>187</v>
      </c>
      <c r="G1062" t="str">
        <f>IFERROR(_xlfn.XLOOKUP(Sales_Pipeline[[#This Row],[Account]],Accounts!$A$2:$A$86,Accounts!$F$2:$F$86),"")</f>
        <v>United States</v>
      </c>
      <c r="H1062" t="s">
        <v>57</v>
      </c>
      <c r="I1062" s="3">
        <v>42790</v>
      </c>
      <c r="J1062" s="3">
        <v>42860</v>
      </c>
      <c r="K1062" s="8" t="str">
        <f>IF(Sales_Pipeline[[#This Row],[Close_Date]]="","",TEXT(Sales_Pipeline[[#This Row],[Close_Date]],"ddd"))</f>
        <v>Fri</v>
      </c>
      <c r="L1062" s="8" t="str">
        <f>IF(Sales_Pipeline[[#This Row],[Close_Date]]="","",TEXT(Sales_Pipeline[[#This Row],[Close_Date]],"mmm"))</f>
        <v>May</v>
      </c>
      <c r="M1062" s="8" t="str">
        <f>IF(Sales_Pipeline[[#This Row],[Close_Date]]="","","Q"&amp;ROUNDUP(MONTH(Sales_Pipeline[[#This Row],[Close_Date]])/3,0))</f>
        <v>Q2</v>
      </c>
      <c r="N1062" s="2" cm="1">
        <f t="array" ref="N1062">IFERROR(_xlfn.IFS(Sales_Pipeline[[#This Row],[Deal_Stage]]="Won",_xlfn.XLOOKUP(Sales_Pipeline[[#This Row],[Product]],Products!$A$2:$A$8,Products!$C$2:$C$8),Sales_Pipeline[[#This Row],[Deal_Stage]]="Lost",_xlfn.XLOOKUP(Sales_Pipeline[[#This Row],[Product]],Products!$A$2:$A$8,Products!$C$2:$C$8)),"")</f>
        <v>4821</v>
      </c>
      <c r="O1062" s="2">
        <v>5010</v>
      </c>
    </row>
    <row r="1063" spans="1:15" x14ac:dyDescent="0.3">
      <c r="A1063" t="s">
        <v>1209</v>
      </c>
      <c r="B1063" t="s">
        <v>28</v>
      </c>
      <c r="C1063" t="str">
        <f>_xlfn.XLOOKUP(Sales_Pipeline[[#This Row],[Sales_Agent]],Sales_Teams[Sales_Agent],Sales_Teams[Manager])</f>
        <v>Rocco Neubert</v>
      </c>
      <c r="D1063" t="str">
        <f>_xlfn.XLOOKUP(Sales_Pipeline[[#This Row],[Manager]],Sales_Teams[Manager],Sales_Teams[Regional_Office])</f>
        <v>East</v>
      </c>
      <c r="E1063" t="s">
        <v>8953</v>
      </c>
      <c r="F1063" t="s">
        <v>760</v>
      </c>
      <c r="G1063" t="str">
        <f>IFERROR(_xlfn.XLOOKUP(Sales_Pipeline[[#This Row],[Account]],Accounts!$A$2:$A$86,Accounts!$F$2:$F$86),"")</f>
        <v>United States</v>
      </c>
      <c r="H1063" t="s">
        <v>57</v>
      </c>
      <c r="I1063" s="3">
        <v>42790</v>
      </c>
      <c r="J1063" s="3">
        <v>42870</v>
      </c>
      <c r="K1063" s="8" t="str">
        <f>IF(Sales_Pipeline[[#This Row],[Close_Date]]="","",TEXT(Sales_Pipeline[[#This Row],[Close_Date]],"ddd"))</f>
        <v>Mon</v>
      </c>
      <c r="L1063" s="8" t="str">
        <f>IF(Sales_Pipeline[[#This Row],[Close_Date]]="","",TEXT(Sales_Pipeline[[#This Row],[Close_Date]],"mmm"))</f>
        <v>May</v>
      </c>
      <c r="M1063" s="8" t="str">
        <f>IF(Sales_Pipeline[[#This Row],[Close_Date]]="","","Q"&amp;ROUNDUP(MONTH(Sales_Pipeline[[#This Row],[Close_Date]])/3,0))</f>
        <v>Q2</v>
      </c>
      <c r="N1063" s="2" cm="1">
        <f t="array" ref="N1063">IFERROR(_xlfn.IFS(Sales_Pipeline[[#This Row],[Deal_Stage]]="Won",_xlfn.XLOOKUP(Sales_Pipeline[[#This Row],[Product]],Products!$A$2:$A$8,Products!$C$2:$C$8),Sales_Pipeline[[#This Row],[Deal_Stage]]="Lost",_xlfn.XLOOKUP(Sales_Pipeline[[#This Row],[Product]],Products!$A$2:$A$8,Products!$C$2:$C$8)),"")</f>
        <v>4821</v>
      </c>
      <c r="O1063" s="2">
        <v>5621</v>
      </c>
    </row>
    <row r="1064" spans="1:15" x14ac:dyDescent="0.3">
      <c r="A1064" t="s">
        <v>1210</v>
      </c>
      <c r="B1064" t="s">
        <v>28</v>
      </c>
      <c r="C1064" t="str">
        <f>_xlfn.XLOOKUP(Sales_Pipeline[[#This Row],[Sales_Agent]],Sales_Teams[Sales_Agent],Sales_Teams[Manager])</f>
        <v>Rocco Neubert</v>
      </c>
      <c r="D1064" t="str">
        <f>_xlfn.XLOOKUP(Sales_Pipeline[[#This Row],[Manager]],Sales_Teams[Manager],Sales_Teams[Regional_Office])</f>
        <v>East</v>
      </c>
      <c r="E1064" t="s">
        <v>76</v>
      </c>
      <c r="F1064" t="s">
        <v>533</v>
      </c>
      <c r="G1064" t="str">
        <f>IFERROR(_xlfn.XLOOKUP(Sales_Pipeline[[#This Row],[Account]],Accounts!$A$2:$A$86,Accounts!$F$2:$F$86),"")</f>
        <v>United States</v>
      </c>
      <c r="H1064" t="s">
        <v>57</v>
      </c>
      <c r="I1064" s="3">
        <v>42790</v>
      </c>
      <c r="J1064" s="3">
        <v>42857</v>
      </c>
      <c r="K1064" s="8" t="str">
        <f>IF(Sales_Pipeline[[#This Row],[Close_Date]]="","",TEXT(Sales_Pipeline[[#This Row],[Close_Date]],"ddd"))</f>
        <v>Tue</v>
      </c>
      <c r="L1064" s="8" t="str">
        <f>IF(Sales_Pipeline[[#This Row],[Close_Date]]="","",TEXT(Sales_Pipeline[[#This Row],[Close_Date]],"mmm"))</f>
        <v>May</v>
      </c>
      <c r="M1064" s="8" t="str">
        <f>IF(Sales_Pipeline[[#This Row],[Close_Date]]="","","Q"&amp;ROUNDUP(MONTH(Sales_Pipeline[[#This Row],[Close_Date]])/3,0))</f>
        <v>Q2</v>
      </c>
      <c r="N1064" s="2" cm="1">
        <f t="array" ref="N1064">IFERROR(_xlfn.IFS(Sales_Pipeline[[#This Row],[Deal_Stage]]="Won",_xlfn.XLOOKUP(Sales_Pipeline[[#This Row],[Product]],Products!$A$2:$A$8,Products!$C$2:$C$8),Sales_Pipeline[[#This Row],[Deal_Stage]]="Lost",_xlfn.XLOOKUP(Sales_Pipeline[[#This Row],[Product]],Products!$A$2:$A$8,Products!$C$2:$C$8)),"")</f>
        <v>3393</v>
      </c>
      <c r="O1064" s="2">
        <v>3233</v>
      </c>
    </row>
    <row r="1065" spans="1:15" x14ac:dyDescent="0.3">
      <c r="A1065" t="s">
        <v>1211</v>
      </c>
      <c r="B1065" t="s">
        <v>22</v>
      </c>
      <c r="C1065" t="str">
        <f>_xlfn.XLOOKUP(Sales_Pipeline[[#This Row],[Sales_Agent]],Sales_Teams[Sales_Agent],Sales_Teams[Manager])</f>
        <v>Cara Losch</v>
      </c>
      <c r="D1065" t="str">
        <f>_xlfn.XLOOKUP(Sales_Pipeline[[#This Row],[Manager]],Sales_Teams[Manager],Sales_Teams[Regional_Office])</f>
        <v>East</v>
      </c>
      <c r="E1065" t="s">
        <v>61</v>
      </c>
      <c r="F1065" t="s">
        <v>123</v>
      </c>
      <c r="G1065" t="str">
        <f>IFERROR(_xlfn.XLOOKUP(Sales_Pipeline[[#This Row],[Account]],Accounts!$A$2:$A$86,Accounts!$F$2:$F$86),"")</f>
        <v>United States</v>
      </c>
      <c r="H1065" t="s">
        <v>57</v>
      </c>
      <c r="I1065" s="3">
        <v>42790</v>
      </c>
      <c r="J1065" s="3">
        <v>42883</v>
      </c>
      <c r="K1065" s="8" t="str">
        <f>IF(Sales_Pipeline[[#This Row],[Close_Date]]="","",TEXT(Sales_Pipeline[[#This Row],[Close_Date]],"ddd"))</f>
        <v>Sun</v>
      </c>
      <c r="L1065" s="8" t="str">
        <f>IF(Sales_Pipeline[[#This Row],[Close_Date]]="","",TEXT(Sales_Pipeline[[#This Row],[Close_Date]],"mmm"))</f>
        <v>May</v>
      </c>
      <c r="M1065" s="8" t="str">
        <f>IF(Sales_Pipeline[[#This Row],[Close_Date]]="","","Q"&amp;ROUNDUP(MONTH(Sales_Pipeline[[#This Row],[Close_Date]])/3,0))</f>
        <v>Q2</v>
      </c>
      <c r="N1065" s="2" cm="1">
        <f t="array" ref="N1065">IFERROR(_xlfn.IFS(Sales_Pipeline[[#This Row],[Deal_Stage]]="Won",_xlfn.XLOOKUP(Sales_Pipeline[[#This Row],[Product]],Products!$A$2:$A$8,Products!$C$2:$C$8),Sales_Pipeline[[#This Row],[Deal_Stage]]="Lost",_xlfn.XLOOKUP(Sales_Pipeline[[#This Row],[Product]],Products!$A$2:$A$8,Products!$C$2:$C$8)),"")</f>
        <v>55</v>
      </c>
      <c r="O1065" s="2">
        <v>55</v>
      </c>
    </row>
    <row r="1066" spans="1:15" x14ac:dyDescent="0.3">
      <c r="A1066" t="s">
        <v>1212</v>
      </c>
      <c r="B1066" t="s">
        <v>22</v>
      </c>
      <c r="C1066" t="str">
        <f>_xlfn.XLOOKUP(Sales_Pipeline[[#This Row],[Sales_Agent]],Sales_Teams[Sales_Agent],Sales_Teams[Manager])</f>
        <v>Cara Losch</v>
      </c>
      <c r="D1066" t="str">
        <f>_xlfn.XLOOKUP(Sales_Pipeline[[#This Row],[Manager]],Sales_Teams[Manager],Sales_Teams[Regional_Office])</f>
        <v>East</v>
      </c>
      <c r="E1066" t="s">
        <v>76</v>
      </c>
      <c r="F1066" t="s">
        <v>182</v>
      </c>
      <c r="G1066" t="str">
        <f>IFERROR(_xlfn.XLOOKUP(Sales_Pipeline[[#This Row],[Account]],Accounts!$A$2:$A$86,Accounts!$F$2:$F$86),"")</f>
        <v>United States</v>
      </c>
      <c r="H1066" t="s">
        <v>57</v>
      </c>
      <c r="I1066" s="3">
        <v>42790</v>
      </c>
      <c r="J1066" s="3">
        <v>42801</v>
      </c>
      <c r="K1066" s="8" t="str">
        <f>IF(Sales_Pipeline[[#This Row],[Close_Date]]="","",TEXT(Sales_Pipeline[[#This Row],[Close_Date]],"ddd"))</f>
        <v>Tue</v>
      </c>
      <c r="L1066" s="8" t="str">
        <f>IF(Sales_Pipeline[[#This Row],[Close_Date]]="","",TEXT(Sales_Pipeline[[#This Row],[Close_Date]],"mmm"))</f>
        <v>Mar</v>
      </c>
      <c r="M1066" s="8" t="str">
        <f>IF(Sales_Pipeline[[#This Row],[Close_Date]]="","","Q"&amp;ROUNDUP(MONTH(Sales_Pipeline[[#This Row],[Close_Date]])/3,0))</f>
        <v>Q1</v>
      </c>
      <c r="N1066" s="2" cm="1">
        <f t="array" ref="N1066">IFERROR(_xlfn.IFS(Sales_Pipeline[[#This Row],[Deal_Stage]]="Won",_xlfn.XLOOKUP(Sales_Pipeline[[#This Row],[Product]],Products!$A$2:$A$8,Products!$C$2:$C$8),Sales_Pipeline[[#This Row],[Deal_Stage]]="Lost",_xlfn.XLOOKUP(Sales_Pipeline[[#This Row],[Product]],Products!$A$2:$A$8,Products!$C$2:$C$8)),"")</f>
        <v>3393</v>
      </c>
      <c r="O1066" s="2">
        <v>3278</v>
      </c>
    </row>
    <row r="1067" spans="1:15" x14ac:dyDescent="0.3">
      <c r="A1067" t="s">
        <v>1213</v>
      </c>
      <c r="B1067" t="s">
        <v>13</v>
      </c>
      <c r="C1067" t="str">
        <f>_xlfn.XLOOKUP(Sales_Pipeline[[#This Row],[Sales_Agent]],Sales_Teams[Sales_Agent],Sales_Teams[Manager])</f>
        <v>Melvin Marxen</v>
      </c>
      <c r="D1067" t="str">
        <f>_xlfn.XLOOKUP(Sales_Pipeline[[#This Row],[Manager]],Sales_Teams[Manager],Sales_Teams[Regional_Office])</f>
        <v>Central</v>
      </c>
      <c r="E1067" t="s">
        <v>55</v>
      </c>
      <c r="F1067" t="s">
        <v>223</v>
      </c>
      <c r="G1067" t="str">
        <f>IFERROR(_xlfn.XLOOKUP(Sales_Pipeline[[#This Row],[Account]],Accounts!$A$2:$A$86,Accounts!$F$2:$F$86),"")</f>
        <v>United States</v>
      </c>
      <c r="H1067" t="s">
        <v>57</v>
      </c>
      <c r="I1067" s="3">
        <v>42790</v>
      </c>
      <c r="J1067" s="3">
        <v>42804</v>
      </c>
      <c r="K1067" s="8" t="str">
        <f>IF(Sales_Pipeline[[#This Row],[Close_Date]]="","",TEXT(Sales_Pipeline[[#This Row],[Close_Date]],"ddd"))</f>
        <v>Fri</v>
      </c>
      <c r="L1067" s="8" t="str">
        <f>IF(Sales_Pipeline[[#This Row],[Close_Date]]="","",TEXT(Sales_Pipeline[[#This Row],[Close_Date]],"mmm"))</f>
        <v>Mar</v>
      </c>
      <c r="M1067" s="8" t="str">
        <f>IF(Sales_Pipeline[[#This Row],[Close_Date]]="","","Q"&amp;ROUNDUP(MONTH(Sales_Pipeline[[#This Row],[Close_Date]])/3,0))</f>
        <v>Q1</v>
      </c>
      <c r="N1067" s="2" cm="1">
        <f t="array" ref="N1067">IFERROR(_xlfn.IFS(Sales_Pipeline[[#This Row],[Deal_Stage]]="Won",_xlfn.XLOOKUP(Sales_Pipeline[[#This Row],[Product]],Products!$A$2:$A$8,Products!$C$2:$C$8),Sales_Pipeline[[#This Row],[Deal_Stage]]="Lost",_xlfn.XLOOKUP(Sales_Pipeline[[#This Row],[Product]],Products!$A$2:$A$8,Products!$C$2:$C$8)),"")</f>
        <v>1096</v>
      </c>
      <c r="O1067" s="2">
        <v>1155</v>
      </c>
    </row>
    <row r="1068" spans="1:15" x14ac:dyDescent="0.3">
      <c r="A1068" t="s">
        <v>1214</v>
      </c>
      <c r="B1068" t="s">
        <v>36</v>
      </c>
      <c r="C1068" t="str">
        <f>_xlfn.XLOOKUP(Sales_Pipeline[[#This Row],[Sales_Agent]],Sales_Teams[Sales_Agent],Sales_Teams[Manager])</f>
        <v>Celia Rouche</v>
      </c>
      <c r="D1068" t="str">
        <f>_xlfn.XLOOKUP(Sales_Pipeline[[#This Row],[Manager]],Sales_Teams[Manager],Sales_Teams[Regional_Office])</f>
        <v>West</v>
      </c>
      <c r="E1068" t="s">
        <v>76</v>
      </c>
      <c r="F1068" t="s">
        <v>166</v>
      </c>
      <c r="G1068" t="str">
        <f>IFERROR(_xlfn.XLOOKUP(Sales_Pipeline[[#This Row],[Account]],Accounts!$A$2:$A$86,Accounts!$F$2:$F$86),"")</f>
        <v>United States</v>
      </c>
      <c r="H1068" t="s">
        <v>57</v>
      </c>
      <c r="I1068" s="3">
        <v>42790</v>
      </c>
      <c r="J1068" s="3">
        <v>42805</v>
      </c>
      <c r="K1068" s="8" t="str">
        <f>IF(Sales_Pipeline[[#This Row],[Close_Date]]="","",TEXT(Sales_Pipeline[[#This Row],[Close_Date]],"ddd"))</f>
        <v>Sat</v>
      </c>
      <c r="L1068" s="8" t="str">
        <f>IF(Sales_Pipeline[[#This Row],[Close_Date]]="","",TEXT(Sales_Pipeline[[#This Row],[Close_Date]],"mmm"))</f>
        <v>Mar</v>
      </c>
      <c r="M1068" s="8" t="str">
        <f>IF(Sales_Pipeline[[#This Row],[Close_Date]]="","","Q"&amp;ROUNDUP(MONTH(Sales_Pipeline[[#This Row],[Close_Date]])/3,0))</f>
        <v>Q1</v>
      </c>
      <c r="N1068" s="2" cm="1">
        <f t="array" ref="N1068">IFERROR(_xlfn.IFS(Sales_Pipeline[[#This Row],[Deal_Stage]]="Won",_xlfn.XLOOKUP(Sales_Pipeline[[#This Row],[Product]],Products!$A$2:$A$8,Products!$C$2:$C$8),Sales_Pipeline[[#This Row],[Deal_Stage]]="Lost",_xlfn.XLOOKUP(Sales_Pipeline[[#This Row],[Product]],Products!$A$2:$A$8,Products!$C$2:$C$8)),"")</f>
        <v>3393</v>
      </c>
      <c r="O1068" s="2">
        <v>3550</v>
      </c>
    </row>
    <row r="1069" spans="1:15" x14ac:dyDescent="0.3">
      <c r="A1069" t="s">
        <v>1215</v>
      </c>
      <c r="B1069" t="s">
        <v>10</v>
      </c>
      <c r="C1069" t="str">
        <f>_xlfn.XLOOKUP(Sales_Pipeline[[#This Row],[Sales_Agent]],Sales_Teams[Sales_Agent],Sales_Teams[Manager])</f>
        <v>Melvin Marxen</v>
      </c>
      <c r="D1069" t="str">
        <f>_xlfn.XLOOKUP(Sales_Pipeline[[#This Row],[Manager]],Sales_Teams[Manager],Sales_Teams[Regional_Office])</f>
        <v>Central</v>
      </c>
      <c r="E1069" t="s">
        <v>76</v>
      </c>
      <c r="F1069" t="s">
        <v>134</v>
      </c>
      <c r="G1069" t="str">
        <f>IFERROR(_xlfn.XLOOKUP(Sales_Pipeline[[#This Row],[Account]],Accounts!$A$2:$A$86,Accounts!$F$2:$F$86),"")</f>
        <v>United States</v>
      </c>
      <c r="H1069" t="s">
        <v>82</v>
      </c>
      <c r="I1069" s="3">
        <v>42790</v>
      </c>
      <c r="J1069" s="3">
        <v>42865</v>
      </c>
      <c r="K1069" s="8" t="str">
        <f>IF(Sales_Pipeline[[#This Row],[Close_Date]]="","",TEXT(Sales_Pipeline[[#This Row],[Close_Date]],"ddd"))</f>
        <v>Wed</v>
      </c>
      <c r="L1069" s="8" t="str">
        <f>IF(Sales_Pipeline[[#This Row],[Close_Date]]="","",TEXT(Sales_Pipeline[[#This Row],[Close_Date]],"mmm"))</f>
        <v>May</v>
      </c>
      <c r="M1069" s="8" t="str">
        <f>IF(Sales_Pipeline[[#This Row],[Close_Date]]="","","Q"&amp;ROUNDUP(MONTH(Sales_Pipeline[[#This Row],[Close_Date]])/3,0))</f>
        <v>Q2</v>
      </c>
      <c r="N1069" s="2" cm="1">
        <f t="array" ref="N1069">IFERROR(_xlfn.IFS(Sales_Pipeline[[#This Row],[Deal_Stage]]="Won",_xlfn.XLOOKUP(Sales_Pipeline[[#This Row],[Product]],Products!$A$2:$A$8,Products!$C$2:$C$8),Sales_Pipeline[[#This Row],[Deal_Stage]]="Lost",_xlfn.XLOOKUP(Sales_Pipeline[[#This Row],[Product]],Products!$A$2:$A$8,Products!$C$2:$C$8)),"")</f>
        <v>3393</v>
      </c>
      <c r="O1069" s="2">
        <v>0</v>
      </c>
    </row>
    <row r="1070" spans="1:15" x14ac:dyDescent="0.3">
      <c r="A1070" t="s">
        <v>1216</v>
      </c>
      <c r="B1070" t="s">
        <v>10</v>
      </c>
      <c r="C1070" t="str">
        <f>_xlfn.XLOOKUP(Sales_Pipeline[[#This Row],[Sales_Agent]],Sales_Teams[Sales_Agent],Sales_Teams[Manager])</f>
        <v>Melvin Marxen</v>
      </c>
      <c r="D1070" t="str">
        <f>_xlfn.XLOOKUP(Sales_Pipeline[[#This Row],[Manager]],Sales_Teams[Manager],Sales_Teams[Regional_Office])</f>
        <v>Central</v>
      </c>
      <c r="E1070" t="s">
        <v>55</v>
      </c>
      <c r="F1070" t="s">
        <v>330</v>
      </c>
      <c r="G1070" t="str">
        <f>IFERROR(_xlfn.XLOOKUP(Sales_Pipeline[[#This Row],[Account]],Accounts!$A$2:$A$86,Accounts!$F$2:$F$86),"")</f>
        <v>Korea</v>
      </c>
      <c r="H1070" t="s">
        <v>57</v>
      </c>
      <c r="I1070" s="3">
        <v>42790</v>
      </c>
      <c r="J1070" s="3">
        <v>42902</v>
      </c>
      <c r="K1070" s="8" t="str">
        <f>IF(Sales_Pipeline[[#This Row],[Close_Date]]="","",TEXT(Sales_Pipeline[[#This Row],[Close_Date]],"ddd"))</f>
        <v>Fri</v>
      </c>
      <c r="L1070" s="8" t="str">
        <f>IF(Sales_Pipeline[[#This Row],[Close_Date]]="","",TEXT(Sales_Pipeline[[#This Row],[Close_Date]],"mmm"))</f>
        <v>Jun</v>
      </c>
      <c r="M1070" s="8" t="str">
        <f>IF(Sales_Pipeline[[#This Row],[Close_Date]]="","","Q"&amp;ROUNDUP(MONTH(Sales_Pipeline[[#This Row],[Close_Date]])/3,0))</f>
        <v>Q2</v>
      </c>
      <c r="N1070" s="2" cm="1">
        <f t="array" ref="N1070">IFERROR(_xlfn.IFS(Sales_Pipeline[[#This Row],[Deal_Stage]]="Won",_xlfn.XLOOKUP(Sales_Pipeline[[#This Row],[Product]],Products!$A$2:$A$8,Products!$C$2:$C$8),Sales_Pipeline[[#This Row],[Deal_Stage]]="Lost",_xlfn.XLOOKUP(Sales_Pipeline[[#This Row],[Product]],Products!$A$2:$A$8,Products!$C$2:$C$8)),"")</f>
        <v>1096</v>
      </c>
      <c r="O1070" s="2">
        <v>1055</v>
      </c>
    </row>
    <row r="1071" spans="1:15" x14ac:dyDescent="0.3">
      <c r="A1071" t="s">
        <v>1217</v>
      </c>
      <c r="B1071" t="s">
        <v>43</v>
      </c>
      <c r="C1071" t="str">
        <f>_xlfn.XLOOKUP(Sales_Pipeline[[#This Row],[Sales_Agent]],Sales_Teams[Sales_Agent],Sales_Teams[Manager])</f>
        <v>Summer Sewald</v>
      </c>
      <c r="D1071" t="str">
        <f>_xlfn.XLOOKUP(Sales_Pipeline[[#This Row],[Manager]],Sales_Teams[Manager],Sales_Teams[Regional_Office])</f>
        <v>West</v>
      </c>
      <c r="E1071" t="s">
        <v>8953</v>
      </c>
      <c r="G1071" t="str">
        <f>IFERROR(_xlfn.XLOOKUP(Sales_Pipeline[[#This Row],[Account]],Accounts!$A$2:$A$86,Accounts!$F$2:$F$86),"")</f>
        <v/>
      </c>
      <c r="H1071" t="s">
        <v>77</v>
      </c>
      <c r="I1071" s="3">
        <v>42790</v>
      </c>
      <c r="K1071" s="8" t="str">
        <f>IF(Sales_Pipeline[[#This Row],[Close_Date]]="","",TEXT(Sales_Pipeline[[#This Row],[Close_Date]],"ddd"))</f>
        <v/>
      </c>
      <c r="L1071" s="8" t="str">
        <f>IF(Sales_Pipeline[[#This Row],[Close_Date]]="","",TEXT(Sales_Pipeline[[#This Row],[Close_Date]],"mmm"))</f>
        <v/>
      </c>
      <c r="M1071" s="8" t="str">
        <f>IF(Sales_Pipeline[[#This Row],[Close_Date]]="","","Q"&amp;ROUNDUP(MONTH(Sales_Pipeline[[#This Row],[Close_Date]])/3,0))</f>
        <v/>
      </c>
      <c r="N1071" s="2" t="str" cm="1">
        <f t="array" ref="N1071">IFERROR(_xlfn.IFS(Sales_Pipeline[[#This Row],[Deal_Stage]]="Won",_xlfn.XLOOKUP(Sales_Pipeline[[#This Row],[Product]],Products!$A$2:$A$8,Products!$C$2:$C$8),Sales_Pipeline[[#This Row],[Deal_Stage]]="Lost",_xlfn.XLOOKUP(Sales_Pipeline[[#This Row],[Product]],Products!$A$2:$A$8,Products!$C$2:$C$8)),"")</f>
        <v/>
      </c>
      <c r="O1071" s="2">
        <v>0</v>
      </c>
    </row>
    <row r="1072" spans="1:15" x14ac:dyDescent="0.3">
      <c r="A1072" t="s">
        <v>1218</v>
      </c>
      <c r="B1072" t="s">
        <v>37</v>
      </c>
      <c r="C1072" t="str">
        <f>_xlfn.XLOOKUP(Sales_Pipeline[[#This Row],[Sales_Agent]],Sales_Teams[Sales_Agent],Sales_Teams[Manager])</f>
        <v>Celia Rouche</v>
      </c>
      <c r="D1072" t="str">
        <f>_xlfn.XLOOKUP(Sales_Pipeline[[#This Row],[Manager]],Sales_Teams[Manager],Sales_Teams[Regional_Office])</f>
        <v>West</v>
      </c>
      <c r="E1072" t="s">
        <v>8953</v>
      </c>
      <c r="G1072" t="str">
        <f>IFERROR(_xlfn.XLOOKUP(Sales_Pipeline[[#This Row],[Account]],Accounts!$A$2:$A$86,Accounts!$F$2:$F$86),"")</f>
        <v/>
      </c>
      <c r="H1072" t="s">
        <v>77</v>
      </c>
      <c r="I1072" s="3">
        <v>42790</v>
      </c>
      <c r="K1072" s="8" t="str">
        <f>IF(Sales_Pipeline[[#This Row],[Close_Date]]="","",TEXT(Sales_Pipeline[[#This Row],[Close_Date]],"ddd"))</f>
        <v/>
      </c>
      <c r="L1072" s="8" t="str">
        <f>IF(Sales_Pipeline[[#This Row],[Close_Date]]="","",TEXT(Sales_Pipeline[[#This Row],[Close_Date]],"mmm"))</f>
        <v/>
      </c>
      <c r="M1072" s="8" t="str">
        <f>IF(Sales_Pipeline[[#This Row],[Close_Date]]="","","Q"&amp;ROUNDUP(MONTH(Sales_Pipeline[[#This Row],[Close_Date]])/3,0))</f>
        <v/>
      </c>
      <c r="N1072" s="2" t="str" cm="1">
        <f t="array" ref="N1072">IFERROR(_xlfn.IFS(Sales_Pipeline[[#This Row],[Deal_Stage]]="Won",_xlfn.XLOOKUP(Sales_Pipeline[[#This Row],[Product]],Products!$A$2:$A$8,Products!$C$2:$C$8),Sales_Pipeline[[#This Row],[Deal_Stage]]="Lost",_xlfn.XLOOKUP(Sales_Pipeline[[#This Row],[Product]],Products!$A$2:$A$8,Products!$C$2:$C$8)),"")</f>
        <v/>
      </c>
      <c r="O1072" s="2">
        <v>0</v>
      </c>
    </row>
    <row r="1073" spans="1:15" x14ac:dyDescent="0.3">
      <c r="A1073" t="s">
        <v>1219</v>
      </c>
      <c r="B1073" t="s">
        <v>37</v>
      </c>
      <c r="C1073" t="str">
        <f>_xlfn.XLOOKUP(Sales_Pipeline[[#This Row],[Sales_Agent]],Sales_Teams[Sales_Agent],Sales_Teams[Manager])</f>
        <v>Celia Rouche</v>
      </c>
      <c r="D1073" t="str">
        <f>_xlfn.XLOOKUP(Sales_Pipeline[[#This Row],[Manager]],Sales_Teams[Manager],Sales_Teams[Regional_Office])</f>
        <v>West</v>
      </c>
      <c r="E1073" t="s">
        <v>55</v>
      </c>
      <c r="F1073" t="s">
        <v>87</v>
      </c>
      <c r="G1073" t="str">
        <f>IFERROR(_xlfn.XLOOKUP(Sales_Pipeline[[#This Row],[Account]],Accounts!$A$2:$A$86,Accounts!$F$2:$F$86),"")</f>
        <v>United States</v>
      </c>
      <c r="H1073" t="s">
        <v>82</v>
      </c>
      <c r="I1073" s="3">
        <v>42790</v>
      </c>
      <c r="J1073" s="3">
        <v>42906</v>
      </c>
      <c r="K1073" s="8" t="str">
        <f>IF(Sales_Pipeline[[#This Row],[Close_Date]]="","",TEXT(Sales_Pipeline[[#This Row],[Close_Date]],"ddd"))</f>
        <v>Tue</v>
      </c>
      <c r="L1073" s="8" t="str">
        <f>IF(Sales_Pipeline[[#This Row],[Close_Date]]="","",TEXT(Sales_Pipeline[[#This Row],[Close_Date]],"mmm"))</f>
        <v>Jun</v>
      </c>
      <c r="M1073" s="8" t="str">
        <f>IF(Sales_Pipeline[[#This Row],[Close_Date]]="","","Q"&amp;ROUNDUP(MONTH(Sales_Pipeline[[#This Row],[Close_Date]])/3,0))</f>
        <v>Q2</v>
      </c>
      <c r="N1073" s="2" cm="1">
        <f t="array" ref="N1073">IFERROR(_xlfn.IFS(Sales_Pipeline[[#This Row],[Deal_Stage]]="Won",_xlfn.XLOOKUP(Sales_Pipeline[[#This Row],[Product]],Products!$A$2:$A$8,Products!$C$2:$C$8),Sales_Pipeline[[#This Row],[Deal_Stage]]="Lost",_xlfn.XLOOKUP(Sales_Pipeline[[#This Row],[Product]],Products!$A$2:$A$8,Products!$C$2:$C$8)),"")</f>
        <v>1096</v>
      </c>
      <c r="O1073" s="2">
        <v>0</v>
      </c>
    </row>
    <row r="1074" spans="1:15" x14ac:dyDescent="0.3">
      <c r="A1074" t="s">
        <v>1220</v>
      </c>
      <c r="B1074" t="s">
        <v>37</v>
      </c>
      <c r="C1074" t="str">
        <f>_xlfn.XLOOKUP(Sales_Pipeline[[#This Row],[Sales_Agent]],Sales_Teams[Sales_Agent],Sales_Teams[Manager])</f>
        <v>Celia Rouche</v>
      </c>
      <c r="D1074" t="str">
        <f>_xlfn.XLOOKUP(Sales_Pipeline[[#This Row],[Manager]],Sales_Teams[Manager],Sales_Teams[Regional_Office])</f>
        <v>West</v>
      </c>
      <c r="E1074" t="s">
        <v>63</v>
      </c>
      <c r="F1074" t="s">
        <v>177</v>
      </c>
      <c r="G1074" t="str">
        <f>IFERROR(_xlfn.XLOOKUP(Sales_Pipeline[[#This Row],[Account]],Accounts!$A$2:$A$86,Accounts!$F$2:$F$86),"")</f>
        <v>United States</v>
      </c>
      <c r="H1074" t="s">
        <v>57</v>
      </c>
      <c r="I1074" s="3">
        <v>42790</v>
      </c>
      <c r="J1074" s="3">
        <v>42860</v>
      </c>
      <c r="K1074" s="8" t="str">
        <f>IF(Sales_Pipeline[[#This Row],[Close_Date]]="","",TEXT(Sales_Pipeline[[#This Row],[Close_Date]],"ddd"))</f>
        <v>Fri</v>
      </c>
      <c r="L1074" s="8" t="str">
        <f>IF(Sales_Pipeline[[#This Row],[Close_Date]]="","",TEXT(Sales_Pipeline[[#This Row],[Close_Date]],"mmm"))</f>
        <v>May</v>
      </c>
      <c r="M1074" s="8" t="str">
        <f>IF(Sales_Pipeline[[#This Row],[Close_Date]]="","","Q"&amp;ROUNDUP(MONTH(Sales_Pipeline[[#This Row],[Close_Date]])/3,0))</f>
        <v>Q2</v>
      </c>
      <c r="N1074" s="2" cm="1">
        <f t="array" ref="N1074">IFERROR(_xlfn.IFS(Sales_Pipeline[[#This Row],[Deal_Stage]]="Won",_xlfn.XLOOKUP(Sales_Pipeline[[#This Row],[Product]],Products!$A$2:$A$8,Products!$C$2:$C$8),Sales_Pipeline[[#This Row],[Deal_Stage]]="Lost",_xlfn.XLOOKUP(Sales_Pipeline[[#This Row],[Product]],Products!$A$2:$A$8,Products!$C$2:$C$8)),"")</f>
        <v>550</v>
      </c>
      <c r="O1074" s="2">
        <v>595</v>
      </c>
    </row>
    <row r="1075" spans="1:15" x14ac:dyDescent="0.3">
      <c r="A1075" t="s">
        <v>1221</v>
      </c>
      <c r="B1075" t="s">
        <v>9</v>
      </c>
      <c r="C1075" t="str">
        <f>_xlfn.XLOOKUP(Sales_Pipeline[[#This Row],[Sales_Agent]],Sales_Teams[Sales_Agent],Sales_Teams[Manager])</f>
        <v>Dustin Brinkmann</v>
      </c>
      <c r="D1075" t="str">
        <f>_xlfn.XLOOKUP(Sales_Pipeline[[#This Row],[Manager]],Sales_Teams[Manager],Sales_Teams[Regional_Office])</f>
        <v>Central</v>
      </c>
      <c r="E1075" t="s">
        <v>76</v>
      </c>
      <c r="F1075" t="s">
        <v>105</v>
      </c>
      <c r="G1075" t="str">
        <f>IFERROR(_xlfn.XLOOKUP(Sales_Pipeline[[#This Row],[Account]],Accounts!$A$2:$A$86,Accounts!$F$2:$F$86),"")</f>
        <v>United States</v>
      </c>
      <c r="H1075" t="s">
        <v>57</v>
      </c>
      <c r="I1075" s="3">
        <v>42790</v>
      </c>
      <c r="J1075" s="3">
        <v>42861</v>
      </c>
      <c r="K1075" s="8" t="str">
        <f>IF(Sales_Pipeline[[#This Row],[Close_Date]]="","",TEXT(Sales_Pipeline[[#This Row],[Close_Date]],"ddd"))</f>
        <v>Sat</v>
      </c>
      <c r="L1075" s="8" t="str">
        <f>IF(Sales_Pipeline[[#This Row],[Close_Date]]="","",TEXT(Sales_Pipeline[[#This Row],[Close_Date]],"mmm"))</f>
        <v>May</v>
      </c>
      <c r="M1075" s="8" t="str">
        <f>IF(Sales_Pipeline[[#This Row],[Close_Date]]="","","Q"&amp;ROUNDUP(MONTH(Sales_Pipeline[[#This Row],[Close_Date]])/3,0))</f>
        <v>Q2</v>
      </c>
      <c r="N1075" s="2" cm="1">
        <f t="array" ref="N1075">IFERROR(_xlfn.IFS(Sales_Pipeline[[#This Row],[Deal_Stage]]="Won",_xlfn.XLOOKUP(Sales_Pipeline[[#This Row],[Product]],Products!$A$2:$A$8,Products!$C$2:$C$8),Sales_Pipeline[[#This Row],[Deal_Stage]]="Lost",_xlfn.XLOOKUP(Sales_Pipeline[[#This Row],[Product]],Products!$A$2:$A$8,Products!$C$2:$C$8)),"")</f>
        <v>3393</v>
      </c>
      <c r="O1075" s="2">
        <v>3063</v>
      </c>
    </row>
    <row r="1076" spans="1:15" x14ac:dyDescent="0.3">
      <c r="A1076" t="s">
        <v>1222</v>
      </c>
      <c r="B1076" t="s">
        <v>32</v>
      </c>
      <c r="C1076" t="str">
        <f>_xlfn.XLOOKUP(Sales_Pipeline[[#This Row],[Sales_Agent]],Sales_Teams[Sales_Agent],Sales_Teams[Manager])</f>
        <v>Celia Rouche</v>
      </c>
      <c r="D1076" t="str">
        <f>_xlfn.XLOOKUP(Sales_Pipeline[[#This Row],[Manager]],Sales_Teams[Manager],Sales_Teams[Regional_Office])</f>
        <v>West</v>
      </c>
      <c r="E1076" t="s">
        <v>76</v>
      </c>
      <c r="F1076" t="s">
        <v>216</v>
      </c>
      <c r="G1076" t="str">
        <f>IFERROR(_xlfn.XLOOKUP(Sales_Pipeline[[#This Row],[Account]],Accounts!$A$2:$A$86,Accounts!$F$2:$F$86),"")</f>
        <v>United States</v>
      </c>
      <c r="H1076" t="s">
        <v>82</v>
      </c>
      <c r="I1076" s="3">
        <v>42790</v>
      </c>
      <c r="J1076" s="3">
        <v>42868</v>
      </c>
      <c r="K1076" s="8" t="str">
        <f>IF(Sales_Pipeline[[#This Row],[Close_Date]]="","",TEXT(Sales_Pipeline[[#This Row],[Close_Date]],"ddd"))</f>
        <v>Sat</v>
      </c>
      <c r="L1076" s="8" t="str">
        <f>IF(Sales_Pipeline[[#This Row],[Close_Date]]="","",TEXT(Sales_Pipeline[[#This Row],[Close_Date]],"mmm"))</f>
        <v>May</v>
      </c>
      <c r="M1076" s="8" t="str">
        <f>IF(Sales_Pipeline[[#This Row],[Close_Date]]="","","Q"&amp;ROUNDUP(MONTH(Sales_Pipeline[[#This Row],[Close_Date]])/3,0))</f>
        <v>Q2</v>
      </c>
      <c r="N1076" s="2" cm="1">
        <f t="array" ref="N1076">IFERROR(_xlfn.IFS(Sales_Pipeline[[#This Row],[Deal_Stage]]="Won",_xlfn.XLOOKUP(Sales_Pipeline[[#This Row],[Product]],Products!$A$2:$A$8,Products!$C$2:$C$8),Sales_Pipeline[[#This Row],[Deal_Stage]]="Lost",_xlfn.XLOOKUP(Sales_Pipeline[[#This Row],[Product]],Products!$A$2:$A$8,Products!$C$2:$C$8)),"")</f>
        <v>3393</v>
      </c>
      <c r="O1076" s="2">
        <v>0</v>
      </c>
    </row>
    <row r="1077" spans="1:15" x14ac:dyDescent="0.3">
      <c r="A1077" t="s">
        <v>1223</v>
      </c>
      <c r="B1077" t="s">
        <v>17</v>
      </c>
      <c r="C1077" t="str">
        <f>_xlfn.XLOOKUP(Sales_Pipeline[[#This Row],[Sales_Agent]],Sales_Teams[Sales_Agent],Sales_Teams[Manager])</f>
        <v>Cara Losch</v>
      </c>
      <c r="D1077" t="str">
        <f>_xlfn.XLOOKUP(Sales_Pipeline[[#This Row],[Manager]],Sales_Teams[Manager],Sales_Teams[Regional_Office])</f>
        <v>East</v>
      </c>
      <c r="E1077" t="s">
        <v>76</v>
      </c>
      <c r="F1077" t="s">
        <v>238</v>
      </c>
      <c r="G1077" t="str">
        <f>IFERROR(_xlfn.XLOOKUP(Sales_Pipeline[[#This Row],[Account]],Accounts!$A$2:$A$86,Accounts!$F$2:$F$86),"")</f>
        <v>United States</v>
      </c>
      <c r="H1077" t="s">
        <v>57</v>
      </c>
      <c r="I1077" s="3">
        <v>42790</v>
      </c>
      <c r="J1077" s="3">
        <v>42892</v>
      </c>
      <c r="K1077" s="8" t="str">
        <f>IF(Sales_Pipeline[[#This Row],[Close_Date]]="","",TEXT(Sales_Pipeline[[#This Row],[Close_Date]],"ddd"))</f>
        <v>Tue</v>
      </c>
      <c r="L1077" s="8" t="str">
        <f>IF(Sales_Pipeline[[#This Row],[Close_Date]]="","",TEXT(Sales_Pipeline[[#This Row],[Close_Date]],"mmm"))</f>
        <v>Jun</v>
      </c>
      <c r="M1077" s="8" t="str">
        <f>IF(Sales_Pipeline[[#This Row],[Close_Date]]="","","Q"&amp;ROUNDUP(MONTH(Sales_Pipeline[[#This Row],[Close_Date]])/3,0))</f>
        <v>Q2</v>
      </c>
      <c r="N1077" s="2" cm="1">
        <f t="array" ref="N1077">IFERROR(_xlfn.IFS(Sales_Pipeline[[#This Row],[Deal_Stage]]="Won",_xlfn.XLOOKUP(Sales_Pipeline[[#This Row],[Product]],Products!$A$2:$A$8,Products!$C$2:$C$8),Sales_Pipeline[[#This Row],[Deal_Stage]]="Lost",_xlfn.XLOOKUP(Sales_Pipeline[[#This Row],[Product]],Products!$A$2:$A$8,Products!$C$2:$C$8)),"")</f>
        <v>3393</v>
      </c>
      <c r="O1077" s="2">
        <v>3246</v>
      </c>
    </row>
    <row r="1078" spans="1:15" x14ac:dyDescent="0.3">
      <c r="A1078" t="s">
        <v>1224</v>
      </c>
      <c r="B1078" t="s">
        <v>3</v>
      </c>
      <c r="C1078" t="str">
        <f>_xlfn.XLOOKUP(Sales_Pipeline[[#This Row],[Sales_Agent]],Sales_Teams[Sales_Agent],Sales_Teams[Manager])</f>
        <v>Dustin Brinkmann</v>
      </c>
      <c r="D1078" t="str">
        <f>_xlfn.XLOOKUP(Sales_Pipeline[[#This Row],[Manager]],Sales_Teams[Manager],Sales_Teams[Regional_Office])</f>
        <v>Central</v>
      </c>
      <c r="E1078" t="s">
        <v>63</v>
      </c>
      <c r="F1078" t="s">
        <v>247</v>
      </c>
      <c r="G1078" t="str">
        <f>IFERROR(_xlfn.XLOOKUP(Sales_Pipeline[[#This Row],[Account]],Accounts!$A$2:$A$86,Accounts!$F$2:$F$86),"")</f>
        <v>United States</v>
      </c>
      <c r="H1078" t="s">
        <v>57</v>
      </c>
      <c r="I1078" s="3">
        <v>42791</v>
      </c>
      <c r="J1078" s="3">
        <v>42796</v>
      </c>
      <c r="K1078" s="8" t="str">
        <f>IF(Sales_Pipeline[[#This Row],[Close_Date]]="","",TEXT(Sales_Pipeline[[#This Row],[Close_Date]],"ddd"))</f>
        <v>Thu</v>
      </c>
      <c r="L1078" s="8" t="str">
        <f>IF(Sales_Pipeline[[#This Row],[Close_Date]]="","",TEXT(Sales_Pipeline[[#This Row],[Close_Date]],"mmm"))</f>
        <v>Mar</v>
      </c>
      <c r="M1078" s="8" t="str">
        <f>IF(Sales_Pipeline[[#This Row],[Close_Date]]="","","Q"&amp;ROUNDUP(MONTH(Sales_Pipeline[[#This Row],[Close_Date]])/3,0))</f>
        <v>Q1</v>
      </c>
      <c r="N1078" s="2" cm="1">
        <f t="array" ref="N1078">IFERROR(_xlfn.IFS(Sales_Pipeline[[#This Row],[Deal_Stage]]="Won",_xlfn.XLOOKUP(Sales_Pipeline[[#This Row],[Product]],Products!$A$2:$A$8,Products!$C$2:$C$8),Sales_Pipeline[[#This Row],[Deal_Stage]]="Lost",_xlfn.XLOOKUP(Sales_Pipeline[[#This Row],[Product]],Products!$A$2:$A$8,Products!$C$2:$C$8)),"")</f>
        <v>550</v>
      </c>
      <c r="O1078" s="2">
        <v>423</v>
      </c>
    </row>
    <row r="1079" spans="1:15" x14ac:dyDescent="0.3">
      <c r="A1079" t="s">
        <v>1225</v>
      </c>
      <c r="B1079" t="s">
        <v>30</v>
      </c>
      <c r="C1079" t="str">
        <f>_xlfn.XLOOKUP(Sales_Pipeline[[#This Row],[Sales_Agent]],Sales_Teams[Sales_Agent],Sales_Teams[Manager])</f>
        <v>Rocco Neubert</v>
      </c>
      <c r="D1079" t="str">
        <f>_xlfn.XLOOKUP(Sales_Pipeline[[#This Row],[Manager]],Sales_Teams[Manager],Sales_Teams[Regional_Office])</f>
        <v>East</v>
      </c>
      <c r="E1079" t="s">
        <v>84</v>
      </c>
      <c r="G1079" t="str">
        <f>IFERROR(_xlfn.XLOOKUP(Sales_Pipeline[[#This Row],[Account]],Accounts!$A$2:$A$86,Accounts!$F$2:$F$86),"")</f>
        <v/>
      </c>
      <c r="H1079" t="s">
        <v>77</v>
      </c>
      <c r="I1079" s="3">
        <v>42791</v>
      </c>
      <c r="K1079" s="8" t="str">
        <f>IF(Sales_Pipeline[[#This Row],[Close_Date]]="","",TEXT(Sales_Pipeline[[#This Row],[Close_Date]],"ddd"))</f>
        <v/>
      </c>
      <c r="L1079" s="8" t="str">
        <f>IF(Sales_Pipeline[[#This Row],[Close_Date]]="","",TEXT(Sales_Pipeline[[#This Row],[Close_Date]],"mmm"))</f>
        <v/>
      </c>
      <c r="M1079" s="8" t="str">
        <f>IF(Sales_Pipeline[[#This Row],[Close_Date]]="","","Q"&amp;ROUNDUP(MONTH(Sales_Pipeline[[#This Row],[Close_Date]])/3,0))</f>
        <v/>
      </c>
      <c r="N1079" s="2" t="str" cm="1">
        <f t="array" ref="N1079">IFERROR(_xlfn.IFS(Sales_Pipeline[[#This Row],[Deal_Stage]]="Won",_xlfn.XLOOKUP(Sales_Pipeline[[#This Row],[Product]],Products!$A$2:$A$8,Products!$C$2:$C$8),Sales_Pipeline[[#This Row],[Deal_Stage]]="Lost",_xlfn.XLOOKUP(Sales_Pipeline[[#This Row],[Product]],Products!$A$2:$A$8,Products!$C$2:$C$8)),"")</f>
        <v/>
      </c>
      <c r="O1079" s="2">
        <v>0</v>
      </c>
    </row>
    <row r="1080" spans="1:15" x14ac:dyDescent="0.3">
      <c r="A1080" t="s">
        <v>1226</v>
      </c>
      <c r="B1080" t="s">
        <v>27</v>
      </c>
      <c r="C1080" t="str">
        <f>_xlfn.XLOOKUP(Sales_Pipeline[[#This Row],[Sales_Agent]],Sales_Teams[Sales_Agent],Sales_Teams[Manager])</f>
        <v>Rocco Neubert</v>
      </c>
      <c r="D1080" t="str">
        <f>_xlfn.XLOOKUP(Sales_Pipeline[[#This Row],[Manager]],Sales_Teams[Manager],Sales_Teams[Regional_Office])</f>
        <v>East</v>
      </c>
      <c r="E1080" t="s">
        <v>63</v>
      </c>
      <c r="F1080" t="s">
        <v>256</v>
      </c>
      <c r="G1080" t="str">
        <f>IFERROR(_xlfn.XLOOKUP(Sales_Pipeline[[#This Row],[Account]],Accounts!$A$2:$A$86,Accounts!$F$2:$F$86),"")</f>
        <v>United States</v>
      </c>
      <c r="H1080" t="s">
        <v>57</v>
      </c>
      <c r="I1080" s="3">
        <v>42791</v>
      </c>
      <c r="J1080" s="3">
        <v>42904</v>
      </c>
      <c r="K1080" s="8" t="str">
        <f>IF(Sales_Pipeline[[#This Row],[Close_Date]]="","",TEXT(Sales_Pipeline[[#This Row],[Close_Date]],"ddd"))</f>
        <v>Sun</v>
      </c>
      <c r="L1080" s="8" t="str">
        <f>IF(Sales_Pipeline[[#This Row],[Close_Date]]="","",TEXT(Sales_Pipeline[[#This Row],[Close_Date]],"mmm"))</f>
        <v>Jun</v>
      </c>
      <c r="M1080" s="8" t="str">
        <f>IF(Sales_Pipeline[[#This Row],[Close_Date]]="","","Q"&amp;ROUNDUP(MONTH(Sales_Pipeline[[#This Row],[Close_Date]])/3,0))</f>
        <v>Q2</v>
      </c>
      <c r="N1080" s="2" cm="1">
        <f t="array" ref="N1080">IFERROR(_xlfn.IFS(Sales_Pipeline[[#This Row],[Deal_Stage]]="Won",_xlfn.XLOOKUP(Sales_Pipeline[[#This Row],[Product]],Products!$A$2:$A$8,Products!$C$2:$C$8),Sales_Pipeline[[#This Row],[Deal_Stage]]="Lost",_xlfn.XLOOKUP(Sales_Pipeline[[#This Row],[Product]],Products!$A$2:$A$8,Products!$C$2:$C$8)),"")</f>
        <v>550</v>
      </c>
      <c r="O1080" s="2">
        <v>542</v>
      </c>
    </row>
    <row r="1081" spans="1:15" x14ac:dyDescent="0.3">
      <c r="A1081" t="s">
        <v>1227</v>
      </c>
      <c r="B1081" t="s">
        <v>27</v>
      </c>
      <c r="C1081" t="str">
        <f>_xlfn.XLOOKUP(Sales_Pipeline[[#This Row],[Sales_Agent]],Sales_Teams[Sales_Agent],Sales_Teams[Manager])</f>
        <v>Rocco Neubert</v>
      </c>
      <c r="D1081" t="str">
        <f>_xlfn.XLOOKUP(Sales_Pipeline[[#This Row],[Manager]],Sales_Teams[Manager],Sales_Teams[Regional_Office])</f>
        <v>East</v>
      </c>
      <c r="E1081" t="s">
        <v>8953</v>
      </c>
      <c r="F1081" t="s">
        <v>194</v>
      </c>
      <c r="G1081" t="str">
        <f>IFERROR(_xlfn.XLOOKUP(Sales_Pipeline[[#This Row],[Account]],Accounts!$A$2:$A$86,Accounts!$F$2:$F$86),"")</f>
        <v>United States</v>
      </c>
      <c r="H1081" t="s">
        <v>57</v>
      </c>
      <c r="I1081" s="3">
        <v>42791</v>
      </c>
      <c r="J1081" s="3">
        <v>42802</v>
      </c>
      <c r="K1081" s="8" t="str">
        <f>IF(Sales_Pipeline[[#This Row],[Close_Date]]="","",TEXT(Sales_Pipeline[[#This Row],[Close_Date]],"ddd"))</f>
        <v>Wed</v>
      </c>
      <c r="L1081" s="8" t="str">
        <f>IF(Sales_Pipeline[[#This Row],[Close_Date]]="","",TEXT(Sales_Pipeline[[#This Row],[Close_Date]],"mmm"))</f>
        <v>Mar</v>
      </c>
      <c r="M1081" s="8" t="str">
        <f>IF(Sales_Pipeline[[#This Row],[Close_Date]]="","","Q"&amp;ROUNDUP(MONTH(Sales_Pipeline[[#This Row],[Close_Date]])/3,0))</f>
        <v>Q1</v>
      </c>
      <c r="N1081" s="2" cm="1">
        <f t="array" ref="N1081">IFERROR(_xlfn.IFS(Sales_Pipeline[[#This Row],[Deal_Stage]]="Won",_xlfn.XLOOKUP(Sales_Pipeline[[#This Row],[Product]],Products!$A$2:$A$8,Products!$C$2:$C$8),Sales_Pipeline[[#This Row],[Deal_Stage]]="Lost",_xlfn.XLOOKUP(Sales_Pipeline[[#This Row],[Product]],Products!$A$2:$A$8,Products!$C$2:$C$8)),"")</f>
        <v>4821</v>
      </c>
      <c r="O1081" s="2">
        <v>5040</v>
      </c>
    </row>
    <row r="1082" spans="1:15" x14ac:dyDescent="0.3">
      <c r="A1082" t="s">
        <v>1228</v>
      </c>
      <c r="B1082" t="s">
        <v>20</v>
      </c>
      <c r="C1082" t="str">
        <f>_xlfn.XLOOKUP(Sales_Pipeline[[#This Row],[Sales_Agent]],Sales_Teams[Sales_Agent],Sales_Teams[Manager])</f>
        <v>Cara Losch</v>
      </c>
      <c r="D1082" t="str">
        <f>_xlfn.XLOOKUP(Sales_Pipeline[[#This Row],[Manager]],Sales_Teams[Manager],Sales_Teams[Regional_Office])</f>
        <v>East</v>
      </c>
      <c r="E1082" t="s">
        <v>55</v>
      </c>
      <c r="F1082" t="s">
        <v>173</v>
      </c>
      <c r="G1082" t="str">
        <f>IFERROR(_xlfn.XLOOKUP(Sales_Pipeline[[#This Row],[Account]],Accounts!$A$2:$A$86,Accounts!$F$2:$F$86),"")</f>
        <v>United States</v>
      </c>
      <c r="H1082" t="s">
        <v>82</v>
      </c>
      <c r="I1082" s="3">
        <v>42791</v>
      </c>
      <c r="J1082" s="3">
        <v>42876</v>
      </c>
      <c r="K1082" s="8" t="str">
        <f>IF(Sales_Pipeline[[#This Row],[Close_Date]]="","",TEXT(Sales_Pipeline[[#This Row],[Close_Date]],"ddd"))</f>
        <v>Sun</v>
      </c>
      <c r="L1082" s="8" t="str">
        <f>IF(Sales_Pipeline[[#This Row],[Close_Date]]="","",TEXT(Sales_Pipeline[[#This Row],[Close_Date]],"mmm"))</f>
        <v>May</v>
      </c>
      <c r="M1082" s="8" t="str">
        <f>IF(Sales_Pipeline[[#This Row],[Close_Date]]="","","Q"&amp;ROUNDUP(MONTH(Sales_Pipeline[[#This Row],[Close_Date]])/3,0))</f>
        <v>Q2</v>
      </c>
      <c r="N1082" s="2" cm="1">
        <f t="array" ref="N1082">IFERROR(_xlfn.IFS(Sales_Pipeline[[#This Row],[Deal_Stage]]="Won",_xlfn.XLOOKUP(Sales_Pipeline[[#This Row],[Product]],Products!$A$2:$A$8,Products!$C$2:$C$8),Sales_Pipeline[[#This Row],[Deal_Stage]]="Lost",_xlfn.XLOOKUP(Sales_Pipeline[[#This Row],[Product]],Products!$A$2:$A$8,Products!$C$2:$C$8)),"")</f>
        <v>1096</v>
      </c>
      <c r="O1082" s="2">
        <v>0</v>
      </c>
    </row>
    <row r="1083" spans="1:15" x14ac:dyDescent="0.3">
      <c r="A1083" t="s">
        <v>1229</v>
      </c>
      <c r="B1083" t="s">
        <v>15</v>
      </c>
      <c r="C1083" t="str">
        <f>_xlfn.XLOOKUP(Sales_Pipeline[[#This Row],[Sales_Agent]],Sales_Teams[Sales_Agent],Sales_Teams[Manager])</f>
        <v>Melvin Marxen</v>
      </c>
      <c r="D1083" t="str">
        <f>_xlfn.XLOOKUP(Sales_Pipeline[[#This Row],[Manager]],Sales_Teams[Manager],Sales_Teams[Regional_Office])</f>
        <v>Central</v>
      </c>
      <c r="E1083" t="s">
        <v>84</v>
      </c>
      <c r="F1083" t="s">
        <v>169</v>
      </c>
      <c r="G1083" t="str">
        <f>IFERROR(_xlfn.XLOOKUP(Sales_Pipeline[[#This Row],[Account]],Accounts!$A$2:$A$86,Accounts!$F$2:$F$86),"")</f>
        <v>Panama</v>
      </c>
      <c r="H1083" t="s">
        <v>82</v>
      </c>
      <c r="I1083" s="3">
        <v>42791</v>
      </c>
      <c r="J1083" s="3">
        <v>42903</v>
      </c>
      <c r="K1083" s="8" t="str">
        <f>IF(Sales_Pipeline[[#This Row],[Close_Date]]="","",TEXT(Sales_Pipeline[[#This Row],[Close_Date]],"ddd"))</f>
        <v>Sat</v>
      </c>
      <c r="L1083" s="8" t="str">
        <f>IF(Sales_Pipeline[[#This Row],[Close_Date]]="","",TEXT(Sales_Pipeline[[#This Row],[Close_Date]],"mmm"))</f>
        <v>Jun</v>
      </c>
      <c r="M1083" s="8" t="str">
        <f>IF(Sales_Pipeline[[#This Row],[Close_Date]]="","","Q"&amp;ROUNDUP(MONTH(Sales_Pipeline[[#This Row],[Close_Date]])/3,0))</f>
        <v>Q2</v>
      </c>
      <c r="N1083" s="2" cm="1">
        <f t="array" ref="N1083">IFERROR(_xlfn.IFS(Sales_Pipeline[[#This Row],[Deal_Stage]]="Won",_xlfn.XLOOKUP(Sales_Pipeline[[#This Row],[Product]],Products!$A$2:$A$8,Products!$C$2:$C$8),Sales_Pipeline[[#This Row],[Deal_Stage]]="Lost",_xlfn.XLOOKUP(Sales_Pipeline[[#This Row],[Product]],Products!$A$2:$A$8,Products!$C$2:$C$8)),"")</f>
        <v>5482</v>
      </c>
      <c r="O1083" s="2">
        <v>0</v>
      </c>
    </row>
    <row r="1084" spans="1:15" x14ac:dyDescent="0.3">
      <c r="A1084" t="s">
        <v>1230</v>
      </c>
      <c r="B1084" t="s">
        <v>15</v>
      </c>
      <c r="C1084" t="str">
        <f>_xlfn.XLOOKUP(Sales_Pipeline[[#This Row],[Sales_Agent]],Sales_Teams[Sales_Agent],Sales_Teams[Manager])</f>
        <v>Melvin Marxen</v>
      </c>
      <c r="D1084" t="str">
        <f>_xlfn.XLOOKUP(Sales_Pipeline[[#This Row],[Manager]],Sales_Teams[Manager],Sales_Teams[Regional_Office])</f>
        <v>Central</v>
      </c>
      <c r="E1084" t="s">
        <v>8953</v>
      </c>
      <c r="F1084" t="s">
        <v>204</v>
      </c>
      <c r="G1084" t="str">
        <f>IFERROR(_xlfn.XLOOKUP(Sales_Pipeline[[#This Row],[Account]],Accounts!$A$2:$A$86,Accounts!$F$2:$F$86),"")</f>
        <v>United States</v>
      </c>
      <c r="H1084" t="s">
        <v>57</v>
      </c>
      <c r="I1084" s="3">
        <v>42791</v>
      </c>
      <c r="J1084" s="3">
        <v>42864</v>
      </c>
      <c r="K1084" s="8" t="str">
        <f>IF(Sales_Pipeline[[#This Row],[Close_Date]]="","",TEXT(Sales_Pipeline[[#This Row],[Close_Date]],"ddd"))</f>
        <v>Tue</v>
      </c>
      <c r="L1084" s="8" t="str">
        <f>IF(Sales_Pipeline[[#This Row],[Close_Date]]="","",TEXT(Sales_Pipeline[[#This Row],[Close_Date]],"mmm"))</f>
        <v>May</v>
      </c>
      <c r="M1084" s="8" t="str">
        <f>IF(Sales_Pipeline[[#This Row],[Close_Date]]="","","Q"&amp;ROUNDUP(MONTH(Sales_Pipeline[[#This Row],[Close_Date]])/3,0))</f>
        <v>Q2</v>
      </c>
      <c r="N1084" s="2" cm="1">
        <f t="array" ref="N1084">IFERROR(_xlfn.IFS(Sales_Pipeline[[#This Row],[Deal_Stage]]="Won",_xlfn.XLOOKUP(Sales_Pipeline[[#This Row],[Product]],Products!$A$2:$A$8,Products!$C$2:$C$8),Sales_Pipeline[[#This Row],[Deal_Stage]]="Lost",_xlfn.XLOOKUP(Sales_Pipeline[[#This Row],[Product]],Products!$A$2:$A$8,Products!$C$2:$C$8)),"")</f>
        <v>4821</v>
      </c>
      <c r="O1084" s="2">
        <v>5423</v>
      </c>
    </row>
    <row r="1085" spans="1:15" x14ac:dyDescent="0.3">
      <c r="A1085" t="s">
        <v>1231</v>
      </c>
      <c r="B1085" t="s">
        <v>15</v>
      </c>
      <c r="C1085" t="str">
        <f>_xlfn.XLOOKUP(Sales_Pipeline[[#This Row],[Sales_Agent]],Sales_Teams[Sales_Agent],Sales_Teams[Manager])</f>
        <v>Melvin Marxen</v>
      </c>
      <c r="D1085" t="str">
        <f>_xlfn.XLOOKUP(Sales_Pipeline[[#This Row],[Manager]],Sales_Teams[Manager],Sales_Teams[Regional_Office])</f>
        <v>Central</v>
      </c>
      <c r="E1085" t="s">
        <v>76</v>
      </c>
      <c r="F1085" t="s">
        <v>56</v>
      </c>
      <c r="G1085" t="str">
        <f>IFERROR(_xlfn.XLOOKUP(Sales_Pipeline[[#This Row],[Account]],Accounts!$A$2:$A$86,Accounts!$F$2:$F$86),"")</f>
        <v>United States</v>
      </c>
      <c r="H1085" t="s">
        <v>57</v>
      </c>
      <c r="I1085" s="3">
        <v>42791</v>
      </c>
      <c r="J1085" s="3">
        <v>42899</v>
      </c>
      <c r="K1085" s="8" t="str">
        <f>IF(Sales_Pipeline[[#This Row],[Close_Date]]="","",TEXT(Sales_Pipeline[[#This Row],[Close_Date]],"ddd"))</f>
        <v>Tue</v>
      </c>
      <c r="L1085" s="8" t="str">
        <f>IF(Sales_Pipeline[[#This Row],[Close_Date]]="","",TEXT(Sales_Pipeline[[#This Row],[Close_Date]],"mmm"))</f>
        <v>Jun</v>
      </c>
      <c r="M1085" s="8" t="str">
        <f>IF(Sales_Pipeline[[#This Row],[Close_Date]]="","","Q"&amp;ROUNDUP(MONTH(Sales_Pipeline[[#This Row],[Close_Date]])/3,0))</f>
        <v>Q2</v>
      </c>
      <c r="N1085" s="2" cm="1">
        <f t="array" ref="N1085">IFERROR(_xlfn.IFS(Sales_Pipeline[[#This Row],[Deal_Stage]]="Won",_xlfn.XLOOKUP(Sales_Pipeline[[#This Row],[Product]],Products!$A$2:$A$8,Products!$C$2:$C$8),Sales_Pipeline[[#This Row],[Deal_Stage]]="Lost",_xlfn.XLOOKUP(Sales_Pipeline[[#This Row],[Product]],Products!$A$2:$A$8,Products!$C$2:$C$8)),"")</f>
        <v>3393</v>
      </c>
      <c r="O1085" s="2">
        <v>3295</v>
      </c>
    </row>
    <row r="1086" spans="1:15" x14ac:dyDescent="0.3">
      <c r="A1086" t="s">
        <v>1232</v>
      </c>
      <c r="B1086" t="s">
        <v>28</v>
      </c>
      <c r="C1086" t="str">
        <f>_xlfn.XLOOKUP(Sales_Pipeline[[#This Row],[Sales_Agent]],Sales_Teams[Sales_Agent],Sales_Teams[Manager])</f>
        <v>Rocco Neubert</v>
      </c>
      <c r="D1086" t="str">
        <f>_xlfn.XLOOKUP(Sales_Pipeline[[#This Row],[Manager]],Sales_Teams[Manager],Sales_Teams[Regional_Office])</f>
        <v>East</v>
      </c>
      <c r="E1086" t="s">
        <v>63</v>
      </c>
      <c r="F1086" t="s">
        <v>231</v>
      </c>
      <c r="G1086" t="str">
        <f>IFERROR(_xlfn.XLOOKUP(Sales_Pipeline[[#This Row],[Account]],Accounts!$A$2:$A$86,Accounts!$F$2:$F$86),"")</f>
        <v>United States</v>
      </c>
      <c r="H1086" t="s">
        <v>57</v>
      </c>
      <c r="I1086" s="3">
        <v>42791</v>
      </c>
      <c r="J1086" s="3">
        <v>42888</v>
      </c>
      <c r="K1086" s="8" t="str">
        <f>IF(Sales_Pipeline[[#This Row],[Close_Date]]="","",TEXT(Sales_Pipeline[[#This Row],[Close_Date]],"ddd"))</f>
        <v>Fri</v>
      </c>
      <c r="L1086" s="8" t="str">
        <f>IF(Sales_Pipeline[[#This Row],[Close_Date]]="","",TEXT(Sales_Pipeline[[#This Row],[Close_Date]],"mmm"))</f>
        <v>Jun</v>
      </c>
      <c r="M1086" s="8" t="str">
        <f>IF(Sales_Pipeline[[#This Row],[Close_Date]]="","","Q"&amp;ROUNDUP(MONTH(Sales_Pipeline[[#This Row],[Close_Date]])/3,0))</f>
        <v>Q2</v>
      </c>
      <c r="N1086" s="2" cm="1">
        <f t="array" ref="N1086">IFERROR(_xlfn.IFS(Sales_Pipeline[[#This Row],[Deal_Stage]]="Won",_xlfn.XLOOKUP(Sales_Pipeline[[#This Row],[Product]],Products!$A$2:$A$8,Products!$C$2:$C$8),Sales_Pipeline[[#This Row],[Deal_Stage]]="Lost",_xlfn.XLOOKUP(Sales_Pipeline[[#This Row],[Product]],Products!$A$2:$A$8,Products!$C$2:$C$8)),"")</f>
        <v>550</v>
      </c>
      <c r="O1086" s="2">
        <v>568</v>
      </c>
    </row>
    <row r="1087" spans="1:15" x14ac:dyDescent="0.3">
      <c r="A1087" t="s">
        <v>1233</v>
      </c>
      <c r="B1087" t="s">
        <v>28</v>
      </c>
      <c r="C1087" t="str">
        <f>_xlfn.XLOOKUP(Sales_Pipeline[[#This Row],[Sales_Agent]],Sales_Teams[Sales_Agent],Sales_Teams[Manager])</f>
        <v>Rocco Neubert</v>
      </c>
      <c r="D1087" t="str">
        <f>_xlfn.XLOOKUP(Sales_Pipeline[[#This Row],[Manager]],Sales_Teams[Manager],Sales_Teams[Regional_Office])</f>
        <v>East</v>
      </c>
      <c r="E1087" t="s">
        <v>63</v>
      </c>
      <c r="F1087" t="s">
        <v>96</v>
      </c>
      <c r="G1087" t="str">
        <f>IFERROR(_xlfn.XLOOKUP(Sales_Pipeline[[#This Row],[Account]],Accounts!$A$2:$A$86,Accounts!$F$2:$F$86),"")</f>
        <v>United States</v>
      </c>
      <c r="H1087" t="s">
        <v>57</v>
      </c>
      <c r="I1087" s="3">
        <v>42791</v>
      </c>
      <c r="J1087" s="3">
        <v>42881</v>
      </c>
      <c r="K1087" s="8" t="str">
        <f>IF(Sales_Pipeline[[#This Row],[Close_Date]]="","",TEXT(Sales_Pipeline[[#This Row],[Close_Date]],"ddd"))</f>
        <v>Fri</v>
      </c>
      <c r="L1087" s="8" t="str">
        <f>IF(Sales_Pipeline[[#This Row],[Close_Date]]="","",TEXT(Sales_Pipeline[[#This Row],[Close_Date]],"mmm"))</f>
        <v>May</v>
      </c>
      <c r="M1087" s="8" t="str">
        <f>IF(Sales_Pipeline[[#This Row],[Close_Date]]="","","Q"&amp;ROUNDUP(MONTH(Sales_Pipeline[[#This Row],[Close_Date]])/3,0))</f>
        <v>Q2</v>
      </c>
      <c r="N1087" s="2" cm="1">
        <f t="array" ref="N1087">IFERROR(_xlfn.IFS(Sales_Pipeline[[#This Row],[Deal_Stage]]="Won",_xlfn.XLOOKUP(Sales_Pipeline[[#This Row],[Product]],Products!$A$2:$A$8,Products!$C$2:$C$8),Sales_Pipeline[[#This Row],[Deal_Stage]]="Lost",_xlfn.XLOOKUP(Sales_Pipeline[[#This Row],[Product]],Products!$A$2:$A$8,Products!$C$2:$C$8)),"")</f>
        <v>550</v>
      </c>
      <c r="O1087" s="2">
        <v>640</v>
      </c>
    </row>
    <row r="1088" spans="1:15" x14ac:dyDescent="0.3">
      <c r="A1088" t="s">
        <v>1234</v>
      </c>
      <c r="B1088" t="s">
        <v>38</v>
      </c>
      <c r="C1088" t="str">
        <f>_xlfn.XLOOKUP(Sales_Pipeline[[#This Row],[Sales_Agent]],Sales_Teams[Sales_Agent],Sales_Teams[Manager])</f>
        <v>Celia Rouche</v>
      </c>
      <c r="D1088" t="str">
        <f>_xlfn.XLOOKUP(Sales_Pipeline[[#This Row],[Manager]],Sales_Teams[Manager],Sales_Teams[Regional_Office])</f>
        <v>West</v>
      </c>
      <c r="E1088" t="s">
        <v>8953</v>
      </c>
      <c r="F1088" t="s">
        <v>185</v>
      </c>
      <c r="G1088" t="str">
        <f>IFERROR(_xlfn.XLOOKUP(Sales_Pipeline[[#This Row],[Account]],Accounts!$A$2:$A$86,Accounts!$F$2:$F$86),"")</f>
        <v>United States</v>
      </c>
      <c r="H1088" t="s">
        <v>57</v>
      </c>
      <c r="I1088" s="3">
        <v>42791</v>
      </c>
      <c r="J1088" s="3">
        <v>42874</v>
      </c>
      <c r="K1088" s="8" t="str">
        <f>IF(Sales_Pipeline[[#This Row],[Close_Date]]="","",TEXT(Sales_Pipeline[[#This Row],[Close_Date]],"ddd"))</f>
        <v>Fri</v>
      </c>
      <c r="L1088" s="8" t="str">
        <f>IF(Sales_Pipeline[[#This Row],[Close_Date]]="","",TEXT(Sales_Pipeline[[#This Row],[Close_Date]],"mmm"))</f>
        <v>May</v>
      </c>
      <c r="M1088" s="8" t="str">
        <f>IF(Sales_Pipeline[[#This Row],[Close_Date]]="","","Q"&amp;ROUNDUP(MONTH(Sales_Pipeline[[#This Row],[Close_Date]])/3,0))</f>
        <v>Q2</v>
      </c>
      <c r="N1088" s="2" cm="1">
        <f t="array" ref="N1088">IFERROR(_xlfn.IFS(Sales_Pipeline[[#This Row],[Deal_Stage]]="Won",_xlfn.XLOOKUP(Sales_Pipeline[[#This Row],[Product]],Products!$A$2:$A$8,Products!$C$2:$C$8),Sales_Pipeline[[#This Row],[Deal_Stage]]="Lost",_xlfn.XLOOKUP(Sales_Pipeline[[#This Row],[Product]],Products!$A$2:$A$8,Products!$C$2:$C$8)),"")</f>
        <v>4821</v>
      </c>
      <c r="O1088" s="2">
        <v>4612</v>
      </c>
    </row>
    <row r="1089" spans="1:15" x14ac:dyDescent="0.3">
      <c r="A1089" t="s">
        <v>1235</v>
      </c>
      <c r="B1089" t="s">
        <v>13</v>
      </c>
      <c r="C1089" t="str">
        <f>_xlfn.XLOOKUP(Sales_Pipeline[[#This Row],[Sales_Agent]],Sales_Teams[Sales_Agent],Sales_Teams[Manager])</f>
        <v>Melvin Marxen</v>
      </c>
      <c r="D1089" t="str">
        <f>_xlfn.XLOOKUP(Sales_Pipeline[[#This Row],[Manager]],Sales_Teams[Manager],Sales_Teams[Regional_Office])</f>
        <v>Central</v>
      </c>
      <c r="E1089" t="s">
        <v>8953</v>
      </c>
      <c r="F1089" t="s">
        <v>223</v>
      </c>
      <c r="G1089" t="str">
        <f>IFERROR(_xlfn.XLOOKUP(Sales_Pipeline[[#This Row],[Account]],Accounts!$A$2:$A$86,Accounts!$F$2:$F$86),"")</f>
        <v>United States</v>
      </c>
      <c r="H1089" t="s">
        <v>82</v>
      </c>
      <c r="I1089" s="3">
        <v>42791</v>
      </c>
      <c r="J1089" s="3">
        <v>42881</v>
      </c>
      <c r="K1089" s="8" t="str">
        <f>IF(Sales_Pipeline[[#This Row],[Close_Date]]="","",TEXT(Sales_Pipeline[[#This Row],[Close_Date]],"ddd"))</f>
        <v>Fri</v>
      </c>
      <c r="L1089" s="8" t="str">
        <f>IF(Sales_Pipeline[[#This Row],[Close_Date]]="","",TEXT(Sales_Pipeline[[#This Row],[Close_Date]],"mmm"))</f>
        <v>May</v>
      </c>
      <c r="M1089" s="8" t="str">
        <f>IF(Sales_Pipeline[[#This Row],[Close_Date]]="","","Q"&amp;ROUNDUP(MONTH(Sales_Pipeline[[#This Row],[Close_Date]])/3,0))</f>
        <v>Q2</v>
      </c>
      <c r="N1089" s="2" cm="1">
        <f t="array" ref="N1089">IFERROR(_xlfn.IFS(Sales_Pipeline[[#This Row],[Deal_Stage]]="Won",_xlfn.XLOOKUP(Sales_Pipeline[[#This Row],[Product]],Products!$A$2:$A$8,Products!$C$2:$C$8),Sales_Pipeline[[#This Row],[Deal_Stage]]="Lost",_xlfn.XLOOKUP(Sales_Pipeline[[#This Row],[Product]],Products!$A$2:$A$8,Products!$C$2:$C$8)),"")</f>
        <v>4821</v>
      </c>
      <c r="O1089" s="2">
        <v>0</v>
      </c>
    </row>
    <row r="1090" spans="1:15" x14ac:dyDescent="0.3">
      <c r="A1090" t="s">
        <v>1236</v>
      </c>
      <c r="B1090" t="s">
        <v>40</v>
      </c>
      <c r="C1090" t="str">
        <f>_xlfn.XLOOKUP(Sales_Pipeline[[#This Row],[Sales_Agent]],Sales_Teams[Sales_Agent],Sales_Teams[Manager])</f>
        <v>Summer Sewald</v>
      </c>
      <c r="D1090" t="str">
        <f>_xlfn.XLOOKUP(Sales_Pipeline[[#This Row],[Manager]],Sales_Teams[Manager],Sales_Teams[Regional_Office])</f>
        <v>West</v>
      </c>
      <c r="E1090" t="s">
        <v>84</v>
      </c>
      <c r="G1090" t="str">
        <f>IFERROR(_xlfn.XLOOKUP(Sales_Pipeline[[#This Row],[Account]],Accounts!$A$2:$A$86,Accounts!$F$2:$F$86),"")</f>
        <v/>
      </c>
      <c r="H1090" t="s">
        <v>77</v>
      </c>
      <c r="I1090" s="3">
        <v>42791</v>
      </c>
      <c r="K1090" s="8" t="str">
        <f>IF(Sales_Pipeline[[#This Row],[Close_Date]]="","",TEXT(Sales_Pipeline[[#This Row],[Close_Date]],"ddd"))</f>
        <v/>
      </c>
      <c r="L1090" s="8" t="str">
        <f>IF(Sales_Pipeline[[#This Row],[Close_Date]]="","",TEXT(Sales_Pipeline[[#This Row],[Close_Date]],"mmm"))</f>
        <v/>
      </c>
      <c r="M1090" s="8" t="str">
        <f>IF(Sales_Pipeline[[#This Row],[Close_Date]]="","","Q"&amp;ROUNDUP(MONTH(Sales_Pipeline[[#This Row],[Close_Date]])/3,0))</f>
        <v/>
      </c>
      <c r="N1090" s="2" t="str" cm="1">
        <f t="array" ref="N1090">IFERROR(_xlfn.IFS(Sales_Pipeline[[#This Row],[Deal_Stage]]="Won",_xlfn.XLOOKUP(Sales_Pipeline[[#This Row],[Product]],Products!$A$2:$A$8,Products!$C$2:$C$8),Sales_Pipeline[[#This Row],[Deal_Stage]]="Lost",_xlfn.XLOOKUP(Sales_Pipeline[[#This Row],[Product]],Products!$A$2:$A$8,Products!$C$2:$C$8)),"")</f>
        <v/>
      </c>
      <c r="O1090" s="2">
        <v>0</v>
      </c>
    </row>
    <row r="1091" spans="1:15" x14ac:dyDescent="0.3">
      <c r="A1091" t="s">
        <v>1237</v>
      </c>
      <c r="B1091" t="s">
        <v>40</v>
      </c>
      <c r="C1091" t="str">
        <f>_xlfn.XLOOKUP(Sales_Pipeline[[#This Row],[Sales_Agent]],Sales_Teams[Sales_Agent],Sales_Teams[Manager])</f>
        <v>Summer Sewald</v>
      </c>
      <c r="D1091" t="str">
        <f>_xlfn.XLOOKUP(Sales_Pipeline[[#This Row],[Manager]],Sales_Teams[Manager],Sales_Teams[Regional_Office])</f>
        <v>West</v>
      </c>
      <c r="E1091" t="s">
        <v>55</v>
      </c>
      <c r="F1091" t="s">
        <v>166</v>
      </c>
      <c r="G1091" t="str">
        <f>IFERROR(_xlfn.XLOOKUP(Sales_Pipeline[[#This Row],[Account]],Accounts!$A$2:$A$86,Accounts!$F$2:$F$86),"")</f>
        <v>United States</v>
      </c>
      <c r="H1091" t="s">
        <v>82</v>
      </c>
      <c r="I1091" s="3">
        <v>42791</v>
      </c>
      <c r="J1091" s="3">
        <v>42881</v>
      </c>
      <c r="K1091" s="8" t="str">
        <f>IF(Sales_Pipeline[[#This Row],[Close_Date]]="","",TEXT(Sales_Pipeline[[#This Row],[Close_Date]],"ddd"))</f>
        <v>Fri</v>
      </c>
      <c r="L1091" s="8" t="str">
        <f>IF(Sales_Pipeline[[#This Row],[Close_Date]]="","",TEXT(Sales_Pipeline[[#This Row],[Close_Date]],"mmm"))</f>
        <v>May</v>
      </c>
      <c r="M1091" s="8" t="str">
        <f>IF(Sales_Pipeline[[#This Row],[Close_Date]]="","","Q"&amp;ROUNDUP(MONTH(Sales_Pipeline[[#This Row],[Close_Date]])/3,0))</f>
        <v>Q2</v>
      </c>
      <c r="N1091" s="2" cm="1">
        <f t="array" ref="N1091">IFERROR(_xlfn.IFS(Sales_Pipeline[[#This Row],[Deal_Stage]]="Won",_xlfn.XLOOKUP(Sales_Pipeline[[#This Row],[Product]],Products!$A$2:$A$8,Products!$C$2:$C$8),Sales_Pipeline[[#This Row],[Deal_Stage]]="Lost",_xlfn.XLOOKUP(Sales_Pipeline[[#This Row],[Product]],Products!$A$2:$A$8,Products!$C$2:$C$8)),"")</f>
        <v>1096</v>
      </c>
      <c r="O1091" s="2">
        <v>0</v>
      </c>
    </row>
    <row r="1092" spans="1:15" x14ac:dyDescent="0.3">
      <c r="A1092" t="s">
        <v>1238</v>
      </c>
      <c r="B1092" t="s">
        <v>10</v>
      </c>
      <c r="C1092" t="str">
        <f>_xlfn.XLOOKUP(Sales_Pipeline[[#This Row],[Sales_Agent]],Sales_Teams[Sales_Agent],Sales_Teams[Manager])</f>
        <v>Melvin Marxen</v>
      </c>
      <c r="D1092" t="str">
        <f>_xlfn.XLOOKUP(Sales_Pipeline[[#This Row],[Manager]],Sales_Teams[Manager],Sales_Teams[Regional_Office])</f>
        <v>Central</v>
      </c>
      <c r="E1092" t="s">
        <v>76</v>
      </c>
      <c r="F1092" t="s">
        <v>214</v>
      </c>
      <c r="G1092" t="str">
        <f>IFERROR(_xlfn.XLOOKUP(Sales_Pipeline[[#This Row],[Account]],Accounts!$A$2:$A$86,Accounts!$F$2:$F$86),"")</f>
        <v>United States</v>
      </c>
      <c r="H1092" t="s">
        <v>57</v>
      </c>
      <c r="I1092" s="3">
        <v>42791</v>
      </c>
      <c r="J1092" s="3">
        <v>42861</v>
      </c>
      <c r="K1092" s="8" t="str">
        <f>IF(Sales_Pipeline[[#This Row],[Close_Date]]="","",TEXT(Sales_Pipeline[[#This Row],[Close_Date]],"ddd"))</f>
        <v>Sat</v>
      </c>
      <c r="L1092" s="8" t="str">
        <f>IF(Sales_Pipeline[[#This Row],[Close_Date]]="","",TEXT(Sales_Pipeline[[#This Row],[Close_Date]],"mmm"))</f>
        <v>May</v>
      </c>
      <c r="M1092" s="8" t="str">
        <f>IF(Sales_Pipeline[[#This Row],[Close_Date]]="","","Q"&amp;ROUNDUP(MONTH(Sales_Pipeline[[#This Row],[Close_Date]])/3,0))</f>
        <v>Q2</v>
      </c>
      <c r="N1092" s="2" cm="1">
        <f t="array" ref="N1092">IFERROR(_xlfn.IFS(Sales_Pipeline[[#This Row],[Deal_Stage]]="Won",_xlfn.XLOOKUP(Sales_Pipeline[[#This Row],[Product]],Products!$A$2:$A$8,Products!$C$2:$C$8),Sales_Pipeline[[#This Row],[Deal_Stage]]="Lost",_xlfn.XLOOKUP(Sales_Pipeline[[#This Row],[Product]],Products!$A$2:$A$8,Products!$C$2:$C$8)),"")</f>
        <v>3393</v>
      </c>
      <c r="O1092" s="2">
        <v>3281</v>
      </c>
    </row>
    <row r="1093" spans="1:15" x14ac:dyDescent="0.3">
      <c r="A1093" t="s">
        <v>1239</v>
      </c>
      <c r="B1093" t="s">
        <v>43</v>
      </c>
      <c r="C1093" t="str">
        <f>_xlfn.XLOOKUP(Sales_Pipeline[[#This Row],[Sales_Agent]],Sales_Teams[Sales_Agent],Sales_Teams[Manager])</f>
        <v>Summer Sewald</v>
      </c>
      <c r="D1093" t="str">
        <f>_xlfn.XLOOKUP(Sales_Pipeline[[#This Row],[Manager]],Sales_Teams[Manager],Sales_Teams[Regional_Office])</f>
        <v>West</v>
      </c>
      <c r="E1093" t="s">
        <v>63</v>
      </c>
      <c r="F1093" t="s">
        <v>89</v>
      </c>
      <c r="G1093" t="str">
        <f>IFERROR(_xlfn.XLOOKUP(Sales_Pipeline[[#This Row],[Account]],Accounts!$A$2:$A$86,Accounts!$F$2:$F$86),"")</f>
        <v>United States</v>
      </c>
      <c r="H1093" t="s">
        <v>82</v>
      </c>
      <c r="I1093" s="3">
        <v>42791</v>
      </c>
      <c r="J1093" s="3">
        <v>42806</v>
      </c>
      <c r="K1093" s="8" t="str">
        <f>IF(Sales_Pipeline[[#This Row],[Close_Date]]="","",TEXT(Sales_Pipeline[[#This Row],[Close_Date]],"ddd"))</f>
        <v>Sun</v>
      </c>
      <c r="L1093" s="8" t="str">
        <f>IF(Sales_Pipeline[[#This Row],[Close_Date]]="","",TEXT(Sales_Pipeline[[#This Row],[Close_Date]],"mmm"))</f>
        <v>Mar</v>
      </c>
      <c r="M1093" s="8" t="str">
        <f>IF(Sales_Pipeline[[#This Row],[Close_Date]]="","","Q"&amp;ROUNDUP(MONTH(Sales_Pipeline[[#This Row],[Close_Date]])/3,0))</f>
        <v>Q1</v>
      </c>
      <c r="N1093" s="2" cm="1">
        <f t="array" ref="N1093">IFERROR(_xlfn.IFS(Sales_Pipeline[[#This Row],[Deal_Stage]]="Won",_xlfn.XLOOKUP(Sales_Pipeline[[#This Row],[Product]],Products!$A$2:$A$8,Products!$C$2:$C$8),Sales_Pipeline[[#This Row],[Deal_Stage]]="Lost",_xlfn.XLOOKUP(Sales_Pipeline[[#This Row],[Product]],Products!$A$2:$A$8,Products!$C$2:$C$8)),"")</f>
        <v>550</v>
      </c>
      <c r="O1093" s="2">
        <v>0</v>
      </c>
    </row>
    <row r="1094" spans="1:15" x14ac:dyDescent="0.3">
      <c r="A1094" t="s">
        <v>1240</v>
      </c>
      <c r="B1094" t="s">
        <v>43</v>
      </c>
      <c r="C1094" t="str">
        <f>_xlfn.XLOOKUP(Sales_Pipeline[[#This Row],[Sales_Agent]],Sales_Teams[Sales_Agent],Sales_Teams[Manager])</f>
        <v>Summer Sewald</v>
      </c>
      <c r="D1094" t="str">
        <f>_xlfn.XLOOKUP(Sales_Pipeline[[#This Row],[Manager]],Sales_Teams[Manager],Sales_Teams[Regional_Office])</f>
        <v>West</v>
      </c>
      <c r="E1094" t="s">
        <v>55</v>
      </c>
      <c r="F1094" t="s">
        <v>114</v>
      </c>
      <c r="G1094" t="str">
        <f>IFERROR(_xlfn.XLOOKUP(Sales_Pipeline[[#This Row],[Account]],Accounts!$A$2:$A$86,Accounts!$F$2:$F$86),"")</f>
        <v>United States</v>
      </c>
      <c r="H1094" t="s">
        <v>82</v>
      </c>
      <c r="I1094" s="3">
        <v>42791</v>
      </c>
      <c r="J1094" s="3">
        <v>42802</v>
      </c>
      <c r="K1094" s="8" t="str">
        <f>IF(Sales_Pipeline[[#This Row],[Close_Date]]="","",TEXT(Sales_Pipeline[[#This Row],[Close_Date]],"ddd"))</f>
        <v>Wed</v>
      </c>
      <c r="L1094" s="8" t="str">
        <f>IF(Sales_Pipeline[[#This Row],[Close_Date]]="","",TEXT(Sales_Pipeline[[#This Row],[Close_Date]],"mmm"))</f>
        <v>Mar</v>
      </c>
      <c r="M1094" s="8" t="str">
        <f>IF(Sales_Pipeline[[#This Row],[Close_Date]]="","","Q"&amp;ROUNDUP(MONTH(Sales_Pipeline[[#This Row],[Close_Date]])/3,0))</f>
        <v>Q1</v>
      </c>
      <c r="N1094" s="2" cm="1">
        <f t="array" ref="N1094">IFERROR(_xlfn.IFS(Sales_Pipeline[[#This Row],[Deal_Stage]]="Won",_xlfn.XLOOKUP(Sales_Pipeline[[#This Row],[Product]],Products!$A$2:$A$8,Products!$C$2:$C$8),Sales_Pipeline[[#This Row],[Deal_Stage]]="Lost",_xlfn.XLOOKUP(Sales_Pipeline[[#This Row],[Product]],Products!$A$2:$A$8,Products!$C$2:$C$8)),"")</f>
        <v>1096</v>
      </c>
      <c r="O1094" s="2">
        <v>0</v>
      </c>
    </row>
    <row r="1095" spans="1:15" x14ac:dyDescent="0.3">
      <c r="A1095" t="s">
        <v>1241</v>
      </c>
      <c r="B1095" t="s">
        <v>43</v>
      </c>
      <c r="C1095" t="str">
        <f>_xlfn.XLOOKUP(Sales_Pipeline[[#This Row],[Sales_Agent]],Sales_Teams[Sales_Agent],Sales_Teams[Manager])</f>
        <v>Summer Sewald</v>
      </c>
      <c r="D1095" t="str">
        <f>_xlfn.XLOOKUP(Sales_Pipeline[[#This Row],[Manager]],Sales_Teams[Manager],Sales_Teams[Regional_Office])</f>
        <v>West</v>
      </c>
      <c r="E1095" t="s">
        <v>61</v>
      </c>
      <c r="F1095" t="s">
        <v>98</v>
      </c>
      <c r="G1095" t="str">
        <f>IFERROR(_xlfn.XLOOKUP(Sales_Pipeline[[#This Row],[Account]],Accounts!$A$2:$A$86,Accounts!$F$2:$F$86),"")</f>
        <v>United States</v>
      </c>
      <c r="H1095" t="s">
        <v>57</v>
      </c>
      <c r="I1095" s="3">
        <v>42791</v>
      </c>
      <c r="J1095" s="3">
        <v>42805</v>
      </c>
      <c r="K1095" s="8" t="str">
        <f>IF(Sales_Pipeline[[#This Row],[Close_Date]]="","",TEXT(Sales_Pipeline[[#This Row],[Close_Date]],"ddd"))</f>
        <v>Sat</v>
      </c>
      <c r="L1095" s="8" t="str">
        <f>IF(Sales_Pipeline[[#This Row],[Close_Date]]="","",TEXT(Sales_Pipeline[[#This Row],[Close_Date]],"mmm"))</f>
        <v>Mar</v>
      </c>
      <c r="M1095" s="8" t="str">
        <f>IF(Sales_Pipeline[[#This Row],[Close_Date]]="","","Q"&amp;ROUNDUP(MONTH(Sales_Pipeline[[#This Row],[Close_Date]])/3,0))</f>
        <v>Q1</v>
      </c>
      <c r="N1095" s="2" cm="1">
        <f t="array" ref="N1095">IFERROR(_xlfn.IFS(Sales_Pipeline[[#This Row],[Deal_Stage]]="Won",_xlfn.XLOOKUP(Sales_Pipeline[[#This Row],[Product]],Products!$A$2:$A$8,Products!$C$2:$C$8),Sales_Pipeline[[#This Row],[Deal_Stage]]="Lost",_xlfn.XLOOKUP(Sales_Pipeline[[#This Row],[Product]],Products!$A$2:$A$8,Products!$C$2:$C$8)),"")</f>
        <v>55</v>
      </c>
      <c r="O1095" s="2">
        <v>59</v>
      </c>
    </row>
    <row r="1096" spans="1:15" x14ac:dyDescent="0.3">
      <c r="A1096" t="s">
        <v>1242</v>
      </c>
      <c r="B1096" t="s">
        <v>12</v>
      </c>
      <c r="C1096" t="str">
        <f>_xlfn.XLOOKUP(Sales_Pipeline[[#This Row],[Sales_Agent]],Sales_Teams[Sales_Agent],Sales_Teams[Manager])</f>
        <v>Melvin Marxen</v>
      </c>
      <c r="D1096" t="str">
        <f>_xlfn.XLOOKUP(Sales_Pipeline[[#This Row],[Manager]],Sales_Teams[Manager],Sales_Teams[Regional_Office])</f>
        <v>Central</v>
      </c>
      <c r="E1096" t="s">
        <v>55</v>
      </c>
      <c r="F1096" t="s">
        <v>247</v>
      </c>
      <c r="G1096" t="str">
        <f>IFERROR(_xlfn.XLOOKUP(Sales_Pipeline[[#This Row],[Account]],Accounts!$A$2:$A$86,Accounts!$F$2:$F$86),"")</f>
        <v>United States</v>
      </c>
      <c r="H1096" t="s">
        <v>57</v>
      </c>
      <c r="I1096" s="3">
        <v>42791</v>
      </c>
      <c r="J1096" s="3">
        <v>42916</v>
      </c>
      <c r="K1096" s="8" t="str">
        <f>IF(Sales_Pipeline[[#This Row],[Close_Date]]="","",TEXT(Sales_Pipeline[[#This Row],[Close_Date]],"ddd"))</f>
        <v>Fri</v>
      </c>
      <c r="L1096" s="8" t="str">
        <f>IF(Sales_Pipeline[[#This Row],[Close_Date]]="","",TEXT(Sales_Pipeline[[#This Row],[Close_Date]],"mmm"))</f>
        <v>Jun</v>
      </c>
      <c r="M1096" s="8" t="str">
        <f>IF(Sales_Pipeline[[#This Row],[Close_Date]]="","","Q"&amp;ROUNDUP(MONTH(Sales_Pipeline[[#This Row],[Close_Date]])/3,0))</f>
        <v>Q2</v>
      </c>
      <c r="N1096" s="2" cm="1">
        <f t="array" ref="N1096">IFERROR(_xlfn.IFS(Sales_Pipeline[[#This Row],[Deal_Stage]]="Won",_xlfn.XLOOKUP(Sales_Pipeline[[#This Row],[Product]],Products!$A$2:$A$8,Products!$C$2:$C$8),Sales_Pipeline[[#This Row],[Deal_Stage]]="Lost",_xlfn.XLOOKUP(Sales_Pipeline[[#This Row],[Product]],Products!$A$2:$A$8,Products!$C$2:$C$8)),"")</f>
        <v>1096</v>
      </c>
      <c r="O1096" s="2">
        <v>1081</v>
      </c>
    </row>
    <row r="1097" spans="1:15" x14ac:dyDescent="0.3">
      <c r="A1097" t="s">
        <v>1243</v>
      </c>
      <c r="B1097" t="s">
        <v>12</v>
      </c>
      <c r="C1097" t="str">
        <f>_xlfn.XLOOKUP(Sales_Pipeline[[#This Row],[Sales_Agent]],Sales_Teams[Sales_Agent],Sales_Teams[Manager])</f>
        <v>Melvin Marxen</v>
      </c>
      <c r="D1097" t="str">
        <f>_xlfn.XLOOKUP(Sales_Pipeline[[#This Row],[Manager]],Sales_Teams[Manager],Sales_Teams[Regional_Office])</f>
        <v>Central</v>
      </c>
      <c r="E1097" t="s">
        <v>55</v>
      </c>
      <c r="F1097" t="s">
        <v>74</v>
      </c>
      <c r="G1097" t="str">
        <f>IFERROR(_xlfn.XLOOKUP(Sales_Pipeline[[#This Row],[Account]],Accounts!$A$2:$A$86,Accounts!$F$2:$F$86),"")</f>
        <v>United States</v>
      </c>
      <c r="H1097" t="s">
        <v>57</v>
      </c>
      <c r="I1097" s="3">
        <v>42791</v>
      </c>
      <c r="J1097" s="3">
        <v>42864</v>
      </c>
      <c r="K1097" s="8" t="str">
        <f>IF(Sales_Pipeline[[#This Row],[Close_Date]]="","",TEXT(Sales_Pipeline[[#This Row],[Close_Date]],"ddd"))</f>
        <v>Tue</v>
      </c>
      <c r="L1097" s="8" t="str">
        <f>IF(Sales_Pipeline[[#This Row],[Close_Date]]="","",TEXT(Sales_Pipeline[[#This Row],[Close_Date]],"mmm"))</f>
        <v>May</v>
      </c>
      <c r="M1097" s="8" t="str">
        <f>IF(Sales_Pipeline[[#This Row],[Close_Date]]="","","Q"&amp;ROUNDUP(MONTH(Sales_Pipeline[[#This Row],[Close_Date]])/3,0))</f>
        <v>Q2</v>
      </c>
      <c r="N1097" s="2" cm="1">
        <f t="array" ref="N1097">IFERROR(_xlfn.IFS(Sales_Pipeline[[#This Row],[Deal_Stage]]="Won",_xlfn.XLOOKUP(Sales_Pipeline[[#This Row],[Product]],Products!$A$2:$A$8,Products!$C$2:$C$8),Sales_Pipeline[[#This Row],[Deal_Stage]]="Lost",_xlfn.XLOOKUP(Sales_Pipeline[[#This Row],[Product]],Products!$A$2:$A$8,Products!$C$2:$C$8)),"")</f>
        <v>1096</v>
      </c>
      <c r="O1097" s="2">
        <v>962</v>
      </c>
    </row>
    <row r="1098" spans="1:15" x14ac:dyDescent="0.3">
      <c r="A1098" t="s">
        <v>1244</v>
      </c>
      <c r="B1098" t="s">
        <v>14</v>
      </c>
      <c r="C1098" t="str">
        <f>_xlfn.XLOOKUP(Sales_Pipeline[[#This Row],[Sales_Agent]],Sales_Teams[Sales_Agent],Sales_Teams[Manager])</f>
        <v>Melvin Marxen</v>
      </c>
      <c r="D1098" t="str">
        <f>_xlfn.XLOOKUP(Sales_Pipeline[[#This Row],[Manager]],Sales_Teams[Manager],Sales_Teams[Regional_Office])</f>
        <v>Central</v>
      </c>
      <c r="E1098" t="s">
        <v>55</v>
      </c>
      <c r="F1098" t="s">
        <v>64</v>
      </c>
      <c r="G1098" t="str">
        <f>IFERROR(_xlfn.XLOOKUP(Sales_Pipeline[[#This Row],[Account]],Accounts!$A$2:$A$86,Accounts!$F$2:$F$86),"")</f>
        <v>United States</v>
      </c>
      <c r="H1098" t="s">
        <v>57</v>
      </c>
      <c r="I1098" s="3">
        <v>42791</v>
      </c>
      <c r="J1098" s="3">
        <v>42800</v>
      </c>
      <c r="K1098" s="8" t="str">
        <f>IF(Sales_Pipeline[[#This Row],[Close_Date]]="","",TEXT(Sales_Pipeline[[#This Row],[Close_Date]],"ddd"))</f>
        <v>Mon</v>
      </c>
      <c r="L1098" s="8" t="str">
        <f>IF(Sales_Pipeline[[#This Row],[Close_Date]]="","",TEXT(Sales_Pipeline[[#This Row],[Close_Date]],"mmm"))</f>
        <v>Mar</v>
      </c>
      <c r="M1098" s="8" t="str">
        <f>IF(Sales_Pipeline[[#This Row],[Close_Date]]="","","Q"&amp;ROUNDUP(MONTH(Sales_Pipeline[[#This Row],[Close_Date]])/3,0))</f>
        <v>Q1</v>
      </c>
      <c r="N1098" s="2" cm="1">
        <f t="array" ref="N1098">IFERROR(_xlfn.IFS(Sales_Pipeline[[#This Row],[Deal_Stage]]="Won",_xlfn.XLOOKUP(Sales_Pipeline[[#This Row],[Product]],Products!$A$2:$A$8,Products!$C$2:$C$8),Sales_Pipeline[[#This Row],[Deal_Stage]]="Lost",_xlfn.XLOOKUP(Sales_Pipeline[[#This Row],[Product]],Products!$A$2:$A$8,Products!$C$2:$C$8)),"")</f>
        <v>1096</v>
      </c>
      <c r="O1098" s="2">
        <v>1123</v>
      </c>
    </row>
    <row r="1099" spans="1:15" x14ac:dyDescent="0.3">
      <c r="A1099" t="s">
        <v>1245</v>
      </c>
      <c r="B1099" t="s">
        <v>29</v>
      </c>
      <c r="C1099" t="str">
        <f>_xlfn.XLOOKUP(Sales_Pipeline[[#This Row],[Sales_Agent]],Sales_Teams[Sales_Agent],Sales_Teams[Manager])</f>
        <v>Rocco Neubert</v>
      </c>
      <c r="D1099" t="str">
        <f>_xlfn.XLOOKUP(Sales_Pipeline[[#This Row],[Manager]],Sales_Teams[Manager],Sales_Teams[Regional_Office])</f>
        <v>East</v>
      </c>
      <c r="E1099" t="s">
        <v>76</v>
      </c>
      <c r="F1099" t="s">
        <v>96</v>
      </c>
      <c r="G1099" t="str">
        <f>IFERROR(_xlfn.XLOOKUP(Sales_Pipeline[[#This Row],[Account]],Accounts!$A$2:$A$86,Accounts!$F$2:$F$86),"")</f>
        <v>United States</v>
      </c>
      <c r="H1099" t="s">
        <v>57</v>
      </c>
      <c r="I1099" s="3">
        <v>42791</v>
      </c>
      <c r="J1099" s="3">
        <v>42896</v>
      </c>
      <c r="K1099" s="8" t="str">
        <f>IF(Sales_Pipeline[[#This Row],[Close_Date]]="","",TEXT(Sales_Pipeline[[#This Row],[Close_Date]],"ddd"))</f>
        <v>Sat</v>
      </c>
      <c r="L1099" s="8" t="str">
        <f>IF(Sales_Pipeline[[#This Row],[Close_Date]]="","",TEXT(Sales_Pipeline[[#This Row],[Close_Date]],"mmm"))</f>
        <v>Jun</v>
      </c>
      <c r="M1099" s="8" t="str">
        <f>IF(Sales_Pipeline[[#This Row],[Close_Date]]="","","Q"&amp;ROUNDUP(MONTH(Sales_Pipeline[[#This Row],[Close_Date]])/3,0))</f>
        <v>Q2</v>
      </c>
      <c r="N1099" s="2" cm="1">
        <f t="array" ref="N1099">IFERROR(_xlfn.IFS(Sales_Pipeline[[#This Row],[Deal_Stage]]="Won",_xlfn.XLOOKUP(Sales_Pipeline[[#This Row],[Product]],Products!$A$2:$A$8,Products!$C$2:$C$8),Sales_Pipeline[[#This Row],[Deal_Stage]]="Lost",_xlfn.XLOOKUP(Sales_Pipeline[[#This Row],[Product]],Products!$A$2:$A$8,Products!$C$2:$C$8)),"")</f>
        <v>3393</v>
      </c>
      <c r="O1099" s="2">
        <v>3075</v>
      </c>
    </row>
    <row r="1100" spans="1:15" x14ac:dyDescent="0.3">
      <c r="A1100" t="s">
        <v>1246</v>
      </c>
      <c r="B1100" t="s">
        <v>35</v>
      </c>
      <c r="C1100" t="str">
        <f>_xlfn.XLOOKUP(Sales_Pipeline[[#This Row],[Sales_Agent]],Sales_Teams[Sales_Agent],Sales_Teams[Manager])</f>
        <v>Celia Rouche</v>
      </c>
      <c r="D1100" t="str">
        <f>_xlfn.XLOOKUP(Sales_Pipeline[[#This Row],[Manager]],Sales_Teams[Manager],Sales_Teams[Regional_Office])</f>
        <v>West</v>
      </c>
      <c r="E1100" t="s">
        <v>61</v>
      </c>
      <c r="F1100" t="s">
        <v>234</v>
      </c>
      <c r="G1100" t="str">
        <f>IFERROR(_xlfn.XLOOKUP(Sales_Pipeline[[#This Row],[Account]],Accounts!$A$2:$A$86,Accounts!$F$2:$F$86),"")</f>
        <v>United States</v>
      </c>
      <c r="H1100" t="s">
        <v>57</v>
      </c>
      <c r="I1100" s="3">
        <v>42791</v>
      </c>
      <c r="J1100" s="3">
        <v>42864</v>
      </c>
      <c r="K1100" s="8" t="str">
        <f>IF(Sales_Pipeline[[#This Row],[Close_Date]]="","",TEXT(Sales_Pipeline[[#This Row],[Close_Date]],"ddd"))</f>
        <v>Tue</v>
      </c>
      <c r="L1100" s="8" t="str">
        <f>IF(Sales_Pipeline[[#This Row],[Close_Date]]="","",TEXT(Sales_Pipeline[[#This Row],[Close_Date]],"mmm"))</f>
        <v>May</v>
      </c>
      <c r="M1100" s="8" t="str">
        <f>IF(Sales_Pipeline[[#This Row],[Close_Date]]="","","Q"&amp;ROUNDUP(MONTH(Sales_Pipeline[[#This Row],[Close_Date]])/3,0))</f>
        <v>Q2</v>
      </c>
      <c r="N1100" s="2" cm="1">
        <f t="array" ref="N1100">IFERROR(_xlfn.IFS(Sales_Pipeline[[#This Row],[Deal_Stage]]="Won",_xlfn.XLOOKUP(Sales_Pipeline[[#This Row],[Product]],Products!$A$2:$A$8,Products!$C$2:$C$8),Sales_Pipeline[[#This Row],[Deal_Stage]]="Lost",_xlfn.XLOOKUP(Sales_Pipeline[[#This Row],[Product]],Products!$A$2:$A$8,Products!$C$2:$C$8)),"")</f>
        <v>55</v>
      </c>
      <c r="O1100" s="2">
        <v>50</v>
      </c>
    </row>
    <row r="1101" spans="1:15" x14ac:dyDescent="0.3">
      <c r="A1101" t="s">
        <v>1247</v>
      </c>
      <c r="B1101" t="s">
        <v>35</v>
      </c>
      <c r="C1101" t="str">
        <f>_xlfn.XLOOKUP(Sales_Pipeline[[#This Row],[Sales_Agent]],Sales_Teams[Sales_Agent],Sales_Teams[Manager])</f>
        <v>Celia Rouche</v>
      </c>
      <c r="D1101" t="str">
        <f>_xlfn.XLOOKUP(Sales_Pipeline[[#This Row],[Manager]],Sales_Teams[Manager],Sales_Teams[Regional_Office])</f>
        <v>West</v>
      </c>
      <c r="E1101" t="s">
        <v>61</v>
      </c>
      <c r="F1101" t="s">
        <v>191</v>
      </c>
      <c r="G1101" t="str">
        <f>IFERROR(_xlfn.XLOOKUP(Sales_Pipeline[[#This Row],[Account]],Accounts!$A$2:$A$86,Accounts!$F$2:$F$86),"")</f>
        <v>United States</v>
      </c>
      <c r="H1101" t="s">
        <v>57</v>
      </c>
      <c r="I1101" s="3">
        <v>42791</v>
      </c>
      <c r="J1101" s="3">
        <v>42800</v>
      </c>
      <c r="K1101" s="8" t="str">
        <f>IF(Sales_Pipeline[[#This Row],[Close_Date]]="","",TEXT(Sales_Pipeline[[#This Row],[Close_Date]],"ddd"))</f>
        <v>Mon</v>
      </c>
      <c r="L1101" s="8" t="str">
        <f>IF(Sales_Pipeline[[#This Row],[Close_Date]]="","",TEXT(Sales_Pipeline[[#This Row],[Close_Date]],"mmm"))</f>
        <v>Mar</v>
      </c>
      <c r="M1101" s="8" t="str">
        <f>IF(Sales_Pipeline[[#This Row],[Close_Date]]="","","Q"&amp;ROUNDUP(MONTH(Sales_Pipeline[[#This Row],[Close_Date]])/3,0))</f>
        <v>Q1</v>
      </c>
      <c r="N1101" s="2" cm="1">
        <f t="array" ref="N1101">IFERROR(_xlfn.IFS(Sales_Pipeline[[#This Row],[Deal_Stage]]="Won",_xlfn.XLOOKUP(Sales_Pipeline[[#This Row],[Product]],Products!$A$2:$A$8,Products!$C$2:$C$8),Sales_Pipeline[[#This Row],[Deal_Stage]]="Lost",_xlfn.XLOOKUP(Sales_Pipeline[[#This Row],[Product]],Products!$A$2:$A$8,Products!$C$2:$C$8)),"")</f>
        <v>55</v>
      </c>
      <c r="O1101" s="2">
        <v>47</v>
      </c>
    </row>
    <row r="1102" spans="1:15" x14ac:dyDescent="0.3">
      <c r="A1102" t="s">
        <v>1248</v>
      </c>
      <c r="B1102" t="s">
        <v>7</v>
      </c>
      <c r="C1102" t="str">
        <f>_xlfn.XLOOKUP(Sales_Pipeline[[#This Row],[Sales_Agent]],Sales_Teams[Sales_Agent],Sales_Teams[Manager])</f>
        <v>Dustin Brinkmann</v>
      </c>
      <c r="D1102" t="str">
        <f>_xlfn.XLOOKUP(Sales_Pipeline[[#This Row],[Manager]],Sales_Teams[Manager],Sales_Teams[Regional_Office])</f>
        <v>Central</v>
      </c>
      <c r="E1102" t="s">
        <v>61</v>
      </c>
      <c r="F1102" t="s">
        <v>229</v>
      </c>
      <c r="G1102" t="str">
        <f>IFERROR(_xlfn.XLOOKUP(Sales_Pipeline[[#This Row],[Account]],Accounts!$A$2:$A$86,Accounts!$F$2:$F$86),"")</f>
        <v>Norway</v>
      </c>
      <c r="H1102" t="s">
        <v>82</v>
      </c>
      <c r="I1102" s="3">
        <v>42791</v>
      </c>
      <c r="J1102" s="3">
        <v>42802</v>
      </c>
      <c r="K1102" s="8" t="str">
        <f>IF(Sales_Pipeline[[#This Row],[Close_Date]]="","",TEXT(Sales_Pipeline[[#This Row],[Close_Date]],"ddd"))</f>
        <v>Wed</v>
      </c>
      <c r="L1102" s="8" t="str">
        <f>IF(Sales_Pipeline[[#This Row],[Close_Date]]="","",TEXT(Sales_Pipeline[[#This Row],[Close_Date]],"mmm"))</f>
        <v>Mar</v>
      </c>
      <c r="M1102" s="8" t="str">
        <f>IF(Sales_Pipeline[[#This Row],[Close_Date]]="","","Q"&amp;ROUNDUP(MONTH(Sales_Pipeline[[#This Row],[Close_Date]])/3,0))</f>
        <v>Q1</v>
      </c>
      <c r="N1102" s="2" cm="1">
        <f t="array" ref="N1102">IFERROR(_xlfn.IFS(Sales_Pipeline[[#This Row],[Deal_Stage]]="Won",_xlfn.XLOOKUP(Sales_Pipeline[[#This Row],[Product]],Products!$A$2:$A$8,Products!$C$2:$C$8),Sales_Pipeline[[#This Row],[Deal_Stage]]="Lost",_xlfn.XLOOKUP(Sales_Pipeline[[#This Row],[Product]],Products!$A$2:$A$8,Products!$C$2:$C$8)),"")</f>
        <v>55</v>
      </c>
      <c r="O1102" s="2">
        <v>0</v>
      </c>
    </row>
    <row r="1103" spans="1:15" x14ac:dyDescent="0.3">
      <c r="A1103" t="s">
        <v>1249</v>
      </c>
      <c r="B1103" t="s">
        <v>7</v>
      </c>
      <c r="C1103" t="str">
        <f>_xlfn.XLOOKUP(Sales_Pipeline[[#This Row],[Sales_Agent]],Sales_Teams[Sales_Agent],Sales_Teams[Manager])</f>
        <v>Dustin Brinkmann</v>
      </c>
      <c r="D1103" t="str">
        <f>_xlfn.XLOOKUP(Sales_Pipeline[[#This Row],[Manager]],Sales_Teams[Manager],Sales_Teams[Regional_Office])</f>
        <v>Central</v>
      </c>
      <c r="E1103" t="s">
        <v>84</v>
      </c>
      <c r="F1103" t="s">
        <v>318</v>
      </c>
      <c r="G1103" t="str">
        <f>IFERROR(_xlfn.XLOOKUP(Sales_Pipeline[[#This Row],[Account]],Accounts!$A$2:$A$86,Accounts!$F$2:$F$86),"")</f>
        <v>Kenya</v>
      </c>
      <c r="H1103" t="s">
        <v>57</v>
      </c>
      <c r="I1103" s="3">
        <v>42791</v>
      </c>
      <c r="J1103" s="3">
        <v>42872</v>
      </c>
      <c r="K1103" s="8" t="str">
        <f>IF(Sales_Pipeline[[#This Row],[Close_Date]]="","",TEXT(Sales_Pipeline[[#This Row],[Close_Date]],"ddd"))</f>
        <v>Wed</v>
      </c>
      <c r="L1103" s="8" t="str">
        <f>IF(Sales_Pipeline[[#This Row],[Close_Date]]="","",TEXT(Sales_Pipeline[[#This Row],[Close_Date]],"mmm"))</f>
        <v>May</v>
      </c>
      <c r="M1103" s="8" t="str">
        <f>IF(Sales_Pipeline[[#This Row],[Close_Date]]="","","Q"&amp;ROUNDUP(MONTH(Sales_Pipeline[[#This Row],[Close_Date]])/3,0))</f>
        <v>Q2</v>
      </c>
      <c r="N1103" s="2" cm="1">
        <f t="array" ref="N1103">IFERROR(_xlfn.IFS(Sales_Pipeline[[#This Row],[Deal_Stage]]="Won",_xlfn.XLOOKUP(Sales_Pipeline[[#This Row],[Product]],Products!$A$2:$A$8,Products!$C$2:$C$8),Sales_Pipeline[[#This Row],[Deal_Stage]]="Lost",_xlfn.XLOOKUP(Sales_Pipeline[[#This Row],[Product]],Products!$A$2:$A$8,Products!$C$2:$C$8)),"")</f>
        <v>5482</v>
      </c>
      <c r="O1103" s="2">
        <v>4494</v>
      </c>
    </row>
    <row r="1104" spans="1:15" x14ac:dyDescent="0.3">
      <c r="A1104" t="s">
        <v>1250</v>
      </c>
      <c r="B1104" t="s">
        <v>32</v>
      </c>
      <c r="C1104" t="str">
        <f>_xlfn.XLOOKUP(Sales_Pipeline[[#This Row],[Sales_Agent]],Sales_Teams[Sales_Agent],Sales_Teams[Manager])</f>
        <v>Celia Rouche</v>
      </c>
      <c r="D1104" t="str">
        <f>_xlfn.XLOOKUP(Sales_Pipeline[[#This Row],[Manager]],Sales_Teams[Manager],Sales_Teams[Regional_Office])</f>
        <v>West</v>
      </c>
      <c r="E1104" t="s">
        <v>61</v>
      </c>
      <c r="F1104" t="s">
        <v>330</v>
      </c>
      <c r="G1104" t="str">
        <f>IFERROR(_xlfn.XLOOKUP(Sales_Pipeline[[#This Row],[Account]],Accounts!$A$2:$A$86,Accounts!$F$2:$F$86),"")</f>
        <v>Korea</v>
      </c>
      <c r="H1104" t="s">
        <v>82</v>
      </c>
      <c r="I1104" s="3">
        <v>42791</v>
      </c>
      <c r="J1104" s="3">
        <v>42861</v>
      </c>
      <c r="K1104" s="8" t="str">
        <f>IF(Sales_Pipeline[[#This Row],[Close_Date]]="","",TEXT(Sales_Pipeline[[#This Row],[Close_Date]],"ddd"))</f>
        <v>Sat</v>
      </c>
      <c r="L1104" s="8" t="str">
        <f>IF(Sales_Pipeline[[#This Row],[Close_Date]]="","",TEXT(Sales_Pipeline[[#This Row],[Close_Date]],"mmm"))</f>
        <v>May</v>
      </c>
      <c r="M1104" s="8" t="str">
        <f>IF(Sales_Pipeline[[#This Row],[Close_Date]]="","","Q"&amp;ROUNDUP(MONTH(Sales_Pipeline[[#This Row],[Close_Date]])/3,0))</f>
        <v>Q2</v>
      </c>
      <c r="N1104" s="2" cm="1">
        <f t="array" ref="N1104">IFERROR(_xlfn.IFS(Sales_Pipeline[[#This Row],[Deal_Stage]]="Won",_xlfn.XLOOKUP(Sales_Pipeline[[#This Row],[Product]],Products!$A$2:$A$8,Products!$C$2:$C$8),Sales_Pipeline[[#This Row],[Deal_Stage]]="Lost",_xlfn.XLOOKUP(Sales_Pipeline[[#This Row],[Product]],Products!$A$2:$A$8,Products!$C$2:$C$8)),"")</f>
        <v>55</v>
      </c>
      <c r="O1104" s="2">
        <v>0</v>
      </c>
    </row>
    <row r="1105" spans="1:15" x14ac:dyDescent="0.3">
      <c r="A1105" t="s">
        <v>1251</v>
      </c>
      <c r="B1105" t="s">
        <v>32</v>
      </c>
      <c r="C1105" t="str">
        <f>_xlfn.XLOOKUP(Sales_Pipeline[[#This Row],[Sales_Agent]],Sales_Teams[Sales_Agent],Sales_Teams[Manager])</f>
        <v>Celia Rouche</v>
      </c>
      <c r="D1105" t="str">
        <f>_xlfn.XLOOKUP(Sales_Pipeline[[#This Row],[Manager]],Sales_Teams[Manager],Sales_Teams[Regional_Office])</f>
        <v>West</v>
      </c>
      <c r="E1105" t="s">
        <v>61</v>
      </c>
      <c r="F1105" t="s">
        <v>288</v>
      </c>
      <c r="G1105" t="str">
        <f>IFERROR(_xlfn.XLOOKUP(Sales_Pipeline[[#This Row],[Account]],Accounts!$A$2:$A$86,Accounts!$F$2:$F$86),"")</f>
        <v>United States</v>
      </c>
      <c r="H1105" t="s">
        <v>57</v>
      </c>
      <c r="I1105" s="3">
        <v>42791</v>
      </c>
      <c r="J1105" s="3">
        <v>42805</v>
      </c>
      <c r="K1105" s="8" t="str">
        <f>IF(Sales_Pipeline[[#This Row],[Close_Date]]="","",TEXT(Sales_Pipeline[[#This Row],[Close_Date]],"ddd"))</f>
        <v>Sat</v>
      </c>
      <c r="L1105" s="8" t="str">
        <f>IF(Sales_Pipeline[[#This Row],[Close_Date]]="","",TEXT(Sales_Pipeline[[#This Row],[Close_Date]],"mmm"))</f>
        <v>Mar</v>
      </c>
      <c r="M1105" s="8" t="str">
        <f>IF(Sales_Pipeline[[#This Row],[Close_Date]]="","","Q"&amp;ROUNDUP(MONTH(Sales_Pipeline[[#This Row],[Close_Date]])/3,0))</f>
        <v>Q1</v>
      </c>
      <c r="N1105" s="2" cm="1">
        <f t="array" ref="N1105">IFERROR(_xlfn.IFS(Sales_Pipeline[[#This Row],[Deal_Stage]]="Won",_xlfn.XLOOKUP(Sales_Pipeline[[#This Row],[Product]],Products!$A$2:$A$8,Products!$C$2:$C$8),Sales_Pipeline[[#This Row],[Deal_Stage]]="Lost",_xlfn.XLOOKUP(Sales_Pipeline[[#This Row],[Product]],Products!$A$2:$A$8,Products!$C$2:$C$8)),"")</f>
        <v>55</v>
      </c>
      <c r="O1105" s="2">
        <v>61</v>
      </c>
    </row>
    <row r="1106" spans="1:15" x14ac:dyDescent="0.3">
      <c r="A1106" t="s">
        <v>1252</v>
      </c>
      <c r="B1106" t="s">
        <v>32</v>
      </c>
      <c r="C1106" t="str">
        <f>_xlfn.XLOOKUP(Sales_Pipeline[[#This Row],[Sales_Agent]],Sales_Teams[Sales_Agent],Sales_Teams[Manager])</f>
        <v>Celia Rouche</v>
      </c>
      <c r="D1106" t="str">
        <f>_xlfn.XLOOKUP(Sales_Pipeline[[#This Row],[Manager]],Sales_Teams[Manager],Sales_Teams[Regional_Office])</f>
        <v>West</v>
      </c>
      <c r="E1106" t="s">
        <v>76</v>
      </c>
      <c r="F1106" t="s">
        <v>166</v>
      </c>
      <c r="G1106" t="str">
        <f>IFERROR(_xlfn.XLOOKUP(Sales_Pipeline[[#This Row],[Account]],Accounts!$A$2:$A$86,Accounts!$F$2:$F$86),"")</f>
        <v>United States</v>
      </c>
      <c r="H1106" t="s">
        <v>57</v>
      </c>
      <c r="I1106" s="3">
        <v>42791</v>
      </c>
      <c r="J1106" s="3">
        <v>42868</v>
      </c>
      <c r="K1106" s="8" t="str">
        <f>IF(Sales_Pipeline[[#This Row],[Close_Date]]="","",TEXT(Sales_Pipeline[[#This Row],[Close_Date]],"ddd"))</f>
        <v>Sat</v>
      </c>
      <c r="L1106" s="8" t="str">
        <f>IF(Sales_Pipeline[[#This Row],[Close_Date]]="","",TEXT(Sales_Pipeline[[#This Row],[Close_Date]],"mmm"))</f>
        <v>May</v>
      </c>
      <c r="M1106" s="8" t="str">
        <f>IF(Sales_Pipeline[[#This Row],[Close_Date]]="","","Q"&amp;ROUNDUP(MONTH(Sales_Pipeline[[#This Row],[Close_Date]])/3,0))</f>
        <v>Q2</v>
      </c>
      <c r="N1106" s="2" cm="1">
        <f t="array" ref="N1106">IFERROR(_xlfn.IFS(Sales_Pipeline[[#This Row],[Deal_Stage]]="Won",_xlfn.XLOOKUP(Sales_Pipeline[[#This Row],[Product]],Products!$A$2:$A$8,Products!$C$2:$C$8),Sales_Pipeline[[#This Row],[Deal_Stage]]="Lost",_xlfn.XLOOKUP(Sales_Pipeline[[#This Row],[Product]],Products!$A$2:$A$8,Products!$C$2:$C$8)),"")</f>
        <v>3393</v>
      </c>
      <c r="O1106" s="2">
        <v>3418</v>
      </c>
    </row>
    <row r="1107" spans="1:15" x14ac:dyDescent="0.3">
      <c r="A1107" t="s">
        <v>1253</v>
      </c>
      <c r="B1107" t="s">
        <v>17</v>
      </c>
      <c r="C1107" t="str">
        <f>_xlfn.XLOOKUP(Sales_Pipeline[[#This Row],[Sales_Agent]],Sales_Teams[Sales_Agent],Sales_Teams[Manager])</f>
        <v>Cara Losch</v>
      </c>
      <c r="D1107" t="str">
        <f>_xlfn.XLOOKUP(Sales_Pipeline[[#This Row],[Manager]],Sales_Teams[Manager],Sales_Teams[Regional_Office])</f>
        <v>East</v>
      </c>
      <c r="E1107" t="s">
        <v>76</v>
      </c>
      <c r="G1107" t="str">
        <f>IFERROR(_xlfn.XLOOKUP(Sales_Pipeline[[#This Row],[Account]],Accounts!$A$2:$A$86,Accounts!$F$2:$F$86),"")</f>
        <v/>
      </c>
      <c r="H1107" t="s">
        <v>77</v>
      </c>
      <c r="I1107" s="3">
        <v>42791</v>
      </c>
      <c r="K1107" s="8" t="str">
        <f>IF(Sales_Pipeline[[#This Row],[Close_Date]]="","",TEXT(Sales_Pipeline[[#This Row],[Close_Date]],"ddd"))</f>
        <v/>
      </c>
      <c r="L1107" s="8" t="str">
        <f>IF(Sales_Pipeline[[#This Row],[Close_Date]]="","",TEXT(Sales_Pipeline[[#This Row],[Close_Date]],"mmm"))</f>
        <v/>
      </c>
      <c r="M1107" s="8" t="str">
        <f>IF(Sales_Pipeline[[#This Row],[Close_Date]]="","","Q"&amp;ROUNDUP(MONTH(Sales_Pipeline[[#This Row],[Close_Date]])/3,0))</f>
        <v/>
      </c>
      <c r="N1107" s="2" t="str" cm="1">
        <f t="array" ref="N1107">IFERROR(_xlfn.IFS(Sales_Pipeline[[#This Row],[Deal_Stage]]="Won",_xlfn.XLOOKUP(Sales_Pipeline[[#This Row],[Product]],Products!$A$2:$A$8,Products!$C$2:$C$8),Sales_Pipeline[[#This Row],[Deal_Stage]]="Lost",_xlfn.XLOOKUP(Sales_Pipeline[[#This Row],[Product]],Products!$A$2:$A$8,Products!$C$2:$C$8)),"")</f>
        <v/>
      </c>
      <c r="O1107" s="2">
        <v>0</v>
      </c>
    </row>
    <row r="1108" spans="1:15" x14ac:dyDescent="0.3">
      <c r="A1108" t="s">
        <v>1254</v>
      </c>
      <c r="B1108" t="s">
        <v>23</v>
      </c>
      <c r="C1108" t="str">
        <f>_xlfn.XLOOKUP(Sales_Pipeline[[#This Row],[Sales_Agent]],Sales_Teams[Sales_Agent],Sales_Teams[Manager])</f>
        <v>Cara Losch</v>
      </c>
      <c r="D1108" t="str">
        <f>_xlfn.XLOOKUP(Sales_Pipeline[[#This Row],[Manager]],Sales_Teams[Manager],Sales_Teams[Regional_Office])</f>
        <v>East</v>
      </c>
      <c r="E1108" t="s">
        <v>84</v>
      </c>
      <c r="G1108" t="str">
        <f>IFERROR(_xlfn.XLOOKUP(Sales_Pipeline[[#This Row],[Account]],Accounts!$A$2:$A$86,Accounts!$F$2:$F$86),"")</f>
        <v/>
      </c>
      <c r="H1108" t="s">
        <v>77</v>
      </c>
      <c r="I1108" s="3">
        <v>42791</v>
      </c>
      <c r="K1108" s="8" t="str">
        <f>IF(Sales_Pipeline[[#This Row],[Close_Date]]="","",TEXT(Sales_Pipeline[[#This Row],[Close_Date]],"ddd"))</f>
        <v/>
      </c>
      <c r="L1108" s="8" t="str">
        <f>IF(Sales_Pipeline[[#This Row],[Close_Date]]="","",TEXT(Sales_Pipeline[[#This Row],[Close_Date]],"mmm"))</f>
        <v/>
      </c>
      <c r="M1108" s="8" t="str">
        <f>IF(Sales_Pipeline[[#This Row],[Close_Date]]="","","Q"&amp;ROUNDUP(MONTH(Sales_Pipeline[[#This Row],[Close_Date]])/3,0))</f>
        <v/>
      </c>
      <c r="N1108" s="2" t="str" cm="1">
        <f t="array" ref="N1108">IFERROR(_xlfn.IFS(Sales_Pipeline[[#This Row],[Deal_Stage]]="Won",_xlfn.XLOOKUP(Sales_Pipeline[[#This Row],[Product]],Products!$A$2:$A$8,Products!$C$2:$C$8),Sales_Pipeline[[#This Row],[Deal_Stage]]="Lost",_xlfn.XLOOKUP(Sales_Pipeline[[#This Row],[Product]],Products!$A$2:$A$8,Products!$C$2:$C$8)),"")</f>
        <v/>
      </c>
      <c r="O1108" s="2">
        <v>0</v>
      </c>
    </row>
    <row r="1109" spans="1:15" x14ac:dyDescent="0.3">
      <c r="A1109" t="s">
        <v>1255</v>
      </c>
      <c r="B1109" t="s">
        <v>23</v>
      </c>
      <c r="C1109" t="str">
        <f>_xlfn.XLOOKUP(Sales_Pipeline[[#This Row],[Sales_Agent]],Sales_Teams[Sales_Agent],Sales_Teams[Manager])</f>
        <v>Cara Losch</v>
      </c>
      <c r="D1109" t="str">
        <f>_xlfn.XLOOKUP(Sales_Pipeline[[#This Row],[Manager]],Sales_Teams[Manager],Sales_Teams[Regional_Office])</f>
        <v>East</v>
      </c>
      <c r="E1109" t="s">
        <v>76</v>
      </c>
      <c r="F1109" t="s">
        <v>216</v>
      </c>
      <c r="G1109" t="str">
        <f>IFERROR(_xlfn.XLOOKUP(Sales_Pipeline[[#This Row],[Account]],Accounts!$A$2:$A$86,Accounts!$F$2:$F$86),"")</f>
        <v>United States</v>
      </c>
      <c r="H1109" t="s">
        <v>57</v>
      </c>
      <c r="I1109" s="3">
        <v>42791</v>
      </c>
      <c r="J1109" s="3">
        <v>42888</v>
      </c>
      <c r="K1109" s="8" t="str">
        <f>IF(Sales_Pipeline[[#This Row],[Close_Date]]="","",TEXT(Sales_Pipeline[[#This Row],[Close_Date]],"ddd"))</f>
        <v>Fri</v>
      </c>
      <c r="L1109" s="8" t="str">
        <f>IF(Sales_Pipeline[[#This Row],[Close_Date]]="","",TEXT(Sales_Pipeline[[#This Row],[Close_Date]],"mmm"))</f>
        <v>Jun</v>
      </c>
      <c r="M1109" s="8" t="str">
        <f>IF(Sales_Pipeline[[#This Row],[Close_Date]]="","","Q"&amp;ROUNDUP(MONTH(Sales_Pipeline[[#This Row],[Close_Date]])/3,0))</f>
        <v>Q2</v>
      </c>
      <c r="N1109" s="2" cm="1">
        <f t="array" ref="N1109">IFERROR(_xlfn.IFS(Sales_Pipeline[[#This Row],[Deal_Stage]]="Won",_xlfn.XLOOKUP(Sales_Pipeline[[#This Row],[Product]],Products!$A$2:$A$8,Products!$C$2:$C$8),Sales_Pipeline[[#This Row],[Deal_Stage]]="Lost",_xlfn.XLOOKUP(Sales_Pipeline[[#This Row],[Product]],Products!$A$2:$A$8,Products!$C$2:$C$8)),"")</f>
        <v>3393</v>
      </c>
      <c r="O1109" s="2">
        <v>3336</v>
      </c>
    </row>
    <row r="1110" spans="1:15" x14ac:dyDescent="0.3">
      <c r="A1110" t="s">
        <v>1256</v>
      </c>
      <c r="B1110" t="s">
        <v>44</v>
      </c>
      <c r="C1110" t="str">
        <f>_xlfn.XLOOKUP(Sales_Pipeline[[#This Row],[Sales_Agent]],Sales_Teams[Sales_Agent],Sales_Teams[Manager])</f>
        <v>Summer Sewald</v>
      </c>
      <c r="D1110" t="str">
        <f>_xlfn.XLOOKUP(Sales_Pipeline[[#This Row],[Manager]],Sales_Teams[Manager],Sales_Teams[Regional_Office])</f>
        <v>West</v>
      </c>
      <c r="E1110" t="s">
        <v>55</v>
      </c>
      <c r="G1110" t="str">
        <f>IFERROR(_xlfn.XLOOKUP(Sales_Pipeline[[#This Row],[Account]],Accounts!$A$2:$A$86,Accounts!$F$2:$F$86),"")</f>
        <v/>
      </c>
      <c r="H1110" t="s">
        <v>77</v>
      </c>
      <c r="I1110" s="3">
        <v>42791</v>
      </c>
      <c r="K1110" s="8" t="str">
        <f>IF(Sales_Pipeline[[#This Row],[Close_Date]]="","",TEXT(Sales_Pipeline[[#This Row],[Close_Date]],"ddd"))</f>
        <v/>
      </c>
      <c r="L1110" s="8" t="str">
        <f>IF(Sales_Pipeline[[#This Row],[Close_Date]]="","",TEXT(Sales_Pipeline[[#This Row],[Close_Date]],"mmm"))</f>
        <v/>
      </c>
      <c r="M1110" s="8" t="str">
        <f>IF(Sales_Pipeline[[#This Row],[Close_Date]]="","","Q"&amp;ROUNDUP(MONTH(Sales_Pipeline[[#This Row],[Close_Date]])/3,0))</f>
        <v/>
      </c>
      <c r="N1110" s="2" t="str" cm="1">
        <f t="array" ref="N1110">IFERROR(_xlfn.IFS(Sales_Pipeline[[#This Row],[Deal_Stage]]="Won",_xlfn.XLOOKUP(Sales_Pipeline[[#This Row],[Product]],Products!$A$2:$A$8,Products!$C$2:$C$8),Sales_Pipeline[[#This Row],[Deal_Stage]]="Lost",_xlfn.XLOOKUP(Sales_Pipeline[[#This Row],[Product]],Products!$A$2:$A$8,Products!$C$2:$C$8)),"")</f>
        <v/>
      </c>
      <c r="O1110" s="2">
        <v>0</v>
      </c>
    </row>
    <row r="1111" spans="1:15" x14ac:dyDescent="0.3">
      <c r="A1111" t="s">
        <v>1257</v>
      </c>
      <c r="B1111" t="s">
        <v>3</v>
      </c>
      <c r="C1111" t="str">
        <f>_xlfn.XLOOKUP(Sales_Pipeline[[#This Row],[Sales_Agent]],Sales_Teams[Sales_Agent],Sales_Teams[Manager])</f>
        <v>Dustin Brinkmann</v>
      </c>
      <c r="D1111" t="str">
        <f>_xlfn.XLOOKUP(Sales_Pipeline[[#This Row],[Manager]],Sales_Teams[Manager],Sales_Teams[Regional_Office])</f>
        <v>Central</v>
      </c>
      <c r="E1111" t="s">
        <v>63</v>
      </c>
      <c r="F1111" t="s">
        <v>318</v>
      </c>
      <c r="G1111" t="str">
        <f>IFERROR(_xlfn.XLOOKUP(Sales_Pipeline[[#This Row],[Account]],Accounts!$A$2:$A$86,Accounts!$F$2:$F$86),"")</f>
        <v>Kenya</v>
      </c>
      <c r="H1111" t="s">
        <v>82</v>
      </c>
      <c r="I1111" s="3">
        <v>42792</v>
      </c>
      <c r="J1111" s="3">
        <v>42810</v>
      </c>
      <c r="K1111" s="8" t="str">
        <f>IF(Sales_Pipeline[[#This Row],[Close_Date]]="","",TEXT(Sales_Pipeline[[#This Row],[Close_Date]],"ddd"))</f>
        <v>Thu</v>
      </c>
      <c r="L1111" s="8" t="str">
        <f>IF(Sales_Pipeline[[#This Row],[Close_Date]]="","",TEXT(Sales_Pipeline[[#This Row],[Close_Date]],"mmm"))</f>
        <v>Mar</v>
      </c>
      <c r="M1111" s="8" t="str">
        <f>IF(Sales_Pipeline[[#This Row],[Close_Date]]="","","Q"&amp;ROUNDUP(MONTH(Sales_Pipeline[[#This Row],[Close_Date]])/3,0))</f>
        <v>Q1</v>
      </c>
      <c r="N1111" s="2" cm="1">
        <f t="array" ref="N1111">IFERROR(_xlfn.IFS(Sales_Pipeline[[#This Row],[Deal_Stage]]="Won",_xlfn.XLOOKUP(Sales_Pipeline[[#This Row],[Product]],Products!$A$2:$A$8,Products!$C$2:$C$8),Sales_Pipeline[[#This Row],[Deal_Stage]]="Lost",_xlfn.XLOOKUP(Sales_Pipeline[[#This Row],[Product]],Products!$A$2:$A$8,Products!$C$2:$C$8)),"")</f>
        <v>550</v>
      </c>
      <c r="O1111" s="2">
        <v>0</v>
      </c>
    </row>
    <row r="1112" spans="1:15" x14ac:dyDescent="0.3">
      <c r="A1112" t="s">
        <v>1258</v>
      </c>
      <c r="B1112" t="s">
        <v>30</v>
      </c>
      <c r="C1112" t="str">
        <f>_xlfn.XLOOKUP(Sales_Pipeline[[#This Row],[Sales_Agent]],Sales_Teams[Sales_Agent],Sales_Teams[Manager])</f>
        <v>Rocco Neubert</v>
      </c>
      <c r="D1112" t="str">
        <f>_xlfn.XLOOKUP(Sales_Pipeline[[#This Row],[Manager]],Sales_Teams[Manager],Sales_Teams[Regional_Office])</f>
        <v>East</v>
      </c>
      <c r="E1112" t="s">
        <v>84</v>
      </c>
      <c r="F1112" t="s">
        <v>129</v>
      </c>
      <c r="G1112" t="str">
        <f>IFERROR(_xlfn.XLOOKUP(Sales_Pipeline[[#This Row],[Account]],Accounts!$A$2:$A$86,Accounts!$F$2:$F$86),"")</f>
        <v>Jordan</v>
      </c>
      <c r="H1112" t="s">
        <v>57</v>
      </c>
      <c r="I1112" s="3">
        <v>42792</v>
      </c>
      <c r="J1112" s="3">
        <v>42807</v>
      </c>
      <c r="K1112" s="8" t="str">
        <f>IF(Sales_Pipeline[[#This Row],[Close_Date]]="","",TEXT(Sales_Pipeline[[#This Row],[Close_Date]],"ddd"))</f>
        <v>Mon</v>
      </c>
      <c r="L1112" s="8" t="str">
        <f>IF(Sales_Pipeline[[#This Row],[Close_Date]]="","",TEXT(Sales_Pipeline[[#This Row],[Close_Date]],"mmm"))</f>
        <v>Mar</v>
      </c>
      <c r="M1112" s="8" t="str">
        <f>IF(Sales_Pipeline[[#This Row],[Close_Date]]="","","Q"&amp;ROUNDUP(MONTH(Sales_Pipeline[[#This Row],[Close_Date]])/3,0))</f>
        <v>Q1</v>
      </c>
      <c r="N1112" s="2" cm="1">
        <f t="array" ref="N1112">IFERROR(_xlfn.IFS(Sales_Pipeline[[#This Row],[Deal_Stage]]="Won",_xlfn.XLOOKUP(Sales_Pipeline[[#This Row],[Product]],Products!$A$2:$A$8,Products!$C$2:$C$8),Sales_Pipeline[[#This Row],[Deal_Stage]]="Lost",_xlfn.XLOOKUP(Sales_Pipeline[[#This Row],[Product]],Products!$A$2:$A$8,Products!$C$2:$C$8)),"")</f>
        <v>5482</v>
      </c>
      <c r="O1112" s="2">
        <v>4766</v>
      </c>
    </row>
    <row r="1113" spans="1:15" x14ac:dyDescent="0.3">
      <c r="A1113" t="s">
        <v>1259</v>
      </c>
      <c r="B1113" t="s">
        <v>20</v>
      </c>
      <c r="C1113" t="str">
        <f>_xlfn.XLOOKUP(Sales_Pipeline[[#This Row],[Sales_Agent]],Sales_Teams[Sales_Agent],Sales_Teams[Manager])</f>
        <v>Cara Losch</v>
      </c>
      <c r="D1113" t="str">
        <f>_xlfn.XLOOKUP(Sales_Pipeline[[#This Row],[Manager]],Sales_Teams[Manager],Sales_Teams[Regional_Office])</f>
        <v>East</v>
      </c>
      <c r="E1113" t="s">
        <v>76</v>
      </c>
      <c r="F1113" t="s">
        <v>231</v>
      </c>
      <c r="G1113" t="str">
        <f>IFERROR(_xlfn.XLOOKUP(Sales_Pipeline[[#This Row],[Account]],Accounts!$A$2:$A$86,Accounts!$F$2:$F$86),"")</f>
        <v>United States</v>
      </c>
      <c r="H1113" t="s">
        <v>82</v>
      </c>
      <c r="I1113" s="3">
        <v>42792</v>
      </c>
      <c r="J1113" s="3">
        <v>42896</v>
      </c>
      <c r="K1113" s="8" t="str">
        <f>IF(Sales_Pipeline[[#This Row],[Close_Date]]="","",TEXT(Sales_Pipeline[[#This Row],[Close_Date]],"ddd"))</f>
        <v>Sat</v>
      </c>
      <c r="L1113" s="8" t="str">
        <f>IF(Sales_Pipeline[[#This Row],[Close_Date]]="","",TEXT(Sales_Pipeline[[#This Row],[Close_Date]],"mmm"))</f>
        <v>Jun</v>
      </c>
      <c r="M1113" s="8" t="str">
        <f>IF(Sales_Pipeline[[#This Row],[Close_Date]]="","","Q"&amp;ROUNDUP(MONTH(Sales_Pipeline[[#This Row],[Close_Date]])/3,0))</f>
        <v>Q2</v>
      </c>
      <c r="N1113" s="2" cm="1">
        <f t="array" ref="N1113">IFERROR(_xlfn.IFS(Sales_Pipeline[[#This Row],[Deal_Stage]]="Won",_xlfn.XLOOKUP(Sales_Pipeline[[#This Row],[Product]],Products!$A$2:$A$8,Products!$C$2:$C$8),Sales_Pipeline[[#This Row],[Deal_Stage]]="Lost",_xlfn.XLOOKUP(Sales_Pipeline[[#This Row],[Product]],Products!$A$2:$A$8,Products!$C$2:$C$8)),"")</f>
        <v>3393</v>
      </c>
      <c r="O1113" s="2">
        <v>0</v>
      </c>
    </row>
    <row r="1114" spans="1:15" x14ac:dyDescent="0.3">
      <c r="A1114" t="s">
        <v>1260</v>
      </c>
      <c r="B1114" t="s">
        <v>25</v>
      </c>
      <c r="C1114" t="str">
        <f>_xlfn.XLOOKUP(Sales_Pipeline[[#This Row],[Sales_Agent]],Sales_Teams[Sales_Agent],Sales_Teams[Manager])</f>
        <v>Rocco Neubert</v>
      </c>
      <c r="D1114" t="str">
        <f>_xlfn.XLOOKUP(Sales_Pipeline[[#This Row],[Manager]],Sales_Teams[Manager],Sales_Teams[Regional_Office])</f>
        <v>East</v>
      </c>
      <c r="E1114" t="s">
        <v>63</v>
      </c>
      <c r="F1114" t="s">
        <v>109</v>
      </c>
      <c r="G1114" t="str">
        <f>IFERROR(_xlfn.XLOOKUP(Sales_Pipeline[[#This Row],[Account]],Accounts!$A$2:$A$86,Accounts!$F$2:$F$86),"")</f>
        <v>Japan</v>
      </c>
      <c r="H1114" t="s">
        <v>57</v>
      </c>
      <c r="I1114" s="3">
        <v>42792</v>
      </c>
      <c r="J1114" s="3">
        <v>42882</v>
      </c>
      <c r="K1114" s="8" t="str">
        <f>IF(Sales_Pipeline[[#This Row],[Close_Date]]="","",TEXT(Sales_Pipeline[[#This Row],[Close_Date]],"ddd"))</f>
        <v>Sat</v>
      </c>
      <c r="L1114" s="8" t="str">
        <f>IF(Sales_Pipeline[[#This Row],[Close_Date]]="","",TEXT(Sales_Pipeline[[#This Row],[Close_Date]],"mmm"))</f>
        <v>May</v>
      </c>
      <c r="M1114" s="8" t="str">
        <f>IF(Sales_Pipeline[[#This Row],[Close_Date]]="","","Q"&amp;ROUNDUP(MONTH(Sales_Pipeline[[#This Row],[Close_Date]])/3,0))</f>
        <v>Q2</v>
      </c>
      <c r="N1114" s="2" cm="1">
        <f t="array" ref="N1114">IFERROR(_xlfn.IFS(Sales_Pipeline[[#This Row],[Deal_Stage]]="Won",_xlfn.XLOOKUP(Sales_Pipeline[[#This Row],[Product]],Products!$A$2:$A$8,Products!$C$2:$C$8),Sales_Pipeline[[#This Row],[Deal_Stage]]="Lost",_xlfn.XLOOKUP(Sales_Pipeline[[#This Row],[Product]],Products!$A$2:$A$8,Products!$C$2:$C$8)),"")</f>
        <v>550</v>
      </c>
      <c r="O1114" s="2">
        <v>592</v>
      </c>
    </row>
    <row r="1115" spans="1:15" x14ac:dyDescent="0.3">
      <c r="A1115" t="s">
        <v>1261</v>
      </c>
      <c r="B1115" t="s">
        <v>28</v>
      </c>
      <c r="C1115" t="str">
        <f>_xlfn.XLOOKUP(Sales_Pipeline[[#This Row],[Sales_Agent]],Sales_Teams[Sales_Agent],Sales_Teams[Manager])</f>
        <v>Rocco Neubert</v>
      </c>
      <c r="D1115" t="str">
        <f>_xlfn.XLOOKUP(Sales_Pipeline[[#This Row],[Manager]],Sales_Teams[Manager],Sales_Teams[Regional_Office])</f>
        <v>East</v>
      </c>
      <c r="E1115" t="s">
        <v>63</v>
      </c>
      <c r="F1115" t="s">
        <v>533</v>
      </c>
      <c r="G1115" t="str">
        <f>IFERROR(_xlfn.XLOOKUP(Sales_Pipeline[[#This Row],[Account]],Accounts!$A$2:$A$86,Accounts!$F$2:$F$86),"")</f>
        <v>United States</v>
      </c>
      <c r="H1115" t="s">
        <v>82</v>
      </c>
      <c r="I1115" s="3">
        <v>42792</v>
      </c>
      <c r="J1115" s="3">
        <v>42887</v>
      </c>
      <c r="K1115" s="8" t="str">
        <f>IF(Sales_Pipeline[[#This Row],[Close_Date]]="","",TEXT(Sales_Pipeline[[#This Row],[Close_Date]],"ddd"))</f>
        <v>Thu</v>
      </c>
      <c r="L1115" s="8" t="str">
        <f>IF(Sales_Pipeline[[#This Row],[Close_Date]]="","",TEXT(Sales_Pipeline[[#This Row],[Close_Date]],"mmm"))</f>
        <v>Jun</v>
      </c>
      <c r="M1115" s="8" t="str">
        <f>IF(Sales_Pipeline[[#This Row],[Close_Date]]="","","Q"&amp;ROUNDUP(MONTH(Sales_Pipeline[[#This Row],[Close_Date]])/3,0))</f>
        <v>Q2</v>
      </c>
      <c r="N1115" s="2" cm="1">
        <f t="array" ref="N1115">IFERROR(_xlfn.IFS(Sales_Pipeline[[#This Row],[Deal_Stage]]="Won",_xlfn.XLOOKUP(Sales_Pipeline[[#This Row],[Product]],Products!$A$2:$A$8,Products!$C$2:$C$8),Sales_Pipeline[[#This Row],[Deal_Stage]]="Lost",_xlfn.XLOOKUP(Sales_Pipeline[[#This Row],[Product]],Products!$A$2:$A$8,Products!$C$2:$C$8)),"")</f>
        <v>550</v>
      </c>
      <c r="O1115" s="2">
        <v>0</v>
      </c>
    </row>
    <row r="1116" spans="1:15" x14ac:dyDescent="0.3">
      <c r="A1116" t="s">
        <v>1262</v>
      </c>
      <c r="B1116" t="s">
        <v>38</v>
      </c>
      <c r="C1116" t="str">
        <f>_xlfn.XLOOKUP(Sales_Pipeline[[#This Row],[Sales_Agent]],Sales_Teams[Sales_Agent],Sales_Teams[Manager])</f>
        <v>Celia Rouche</v>
      </c>
      <c r="D1116" t="str">
        <f>_xlfn.XLOOKUP(Sales_Pipeline[[#This Row],[Manager]],Sales_Teams[Manager],Sales_Teams[Regional_Office])</f>
        <v>West</v>
      </c>
      <c r="E1116" t="s">
        <v>61</v>
      </c>
      <c r="F1116" t="s">
        <v>125</v>
      </c>
      <c r="G1116" t="str">
        <f>IFERROR(_xlfn.XLOOKUP(Sales_Pipeline[[#This Row],[Account]],Accounts!$A$2:$A$86,Accounts!$F$2:$F$86),"")</f>
        <v>United States</v>
      </c>
      <c r="H1116" t="s">
        <v>82</v>
      </c>
      <c r="I1116" s="3">
        <v>42792</v>
      </c>
      <c r="J1116" s="3">
        <v>42879</v>
      </c>
      <c r="K1116" s="8" t="str">
        <f>IF(Sales_Pipeline[[#This Row],[Close_Date]]="","",TEXT(Sales_Pipeline[[#This Row],[Close_Date]],"ddd"))</f>
        <v>Wed</v>
      </c>
      <c r="L1116" s="8" t="str">
        <f>IF(Sales_Pipeline[[#This Row],[Close_Date]]="","",TEXT(Sales_Pipeline[[#This Row],[Close_Date]],"mmm"))</f>
        <v>May</v>
      </c>
      <c r="M1116" s="8" t="str">
        <f>IF(Sales_Pipeline[[#This Row],[Close_Date]]="","","Q"&amp;ROUNDUP(MONTH(Sales_Pipeline[[#This Row],[Close_Date]])/3,0))</f>
        <v>Q2</v>
      </c>
      <c r="N1116" s="2" cm="1">
        <f t="array" ref="N1116">IFERROR(_xlfn.IFS(Sales_Pipeline[[#This Row],[Deal_Stage]]="Won",_xlfn.XLOOKUP(Sales_Pipeline[[#This Row],[Product]],Products!$A$2:$A$8,Products!$C$2:$C$8),Sales_Pipeline[[#This Row],[Deal_Stage]]="Lost",_xlfn.XLOOKUP(Sales_Pipeline[[#This Row],[Product]],Products!$A$2:$A$8,Products!$C$2:$C$8)),"")</f>
        <v>55</v>
      </c>
      <c r="O1116" s="2">
        <v>0</v>
      </c>
    </row>
    <row r="1117" spans="1:15" x14ac:dyDescent="0.3">
      <c r="A1117" t="s">
        <v>1263</v>
      </c>
      <c r="B1117" t="s">
        <v>13</v>
      </c>
      <c r="C1117" t="str">
        <f>_xlfn.XLOOKUP(Sales_Pipeline[[#This Row],[Sales_Agent]],Sales_Teams[Sales_Agent],Sales_Teams[Manager])</f>
        <v>Melvin Marxen</v>
      </c>
      <c r="D1117" t="str">
        <f>_xlfn.XLOOKUP(Sales_Pipeline[[#This Row],[Manager]],Sales_Teams[Manager],Sales_Teams[Regional_Office])</f>
        <v>Central</v>
      </c>
      <c r="E1117" t="s">
        <v>8953</v>
      </c>
      <c r="F1117" t="s">
        <v>94</v>
      </c>
      <c r="G1117" t="str">
        <f>IFERROR(_xlfn.XLOOKUP(Sales_Pipeline[[#This Row],[Account]],Accounts!$A$2:$A$86,Accounts!$F$2:$F$86),"")</f>
        <v>United States</v>
      </c>
      <c r="H1117" t="s">
        <v>82</v>
      </c>
      <c r="I1117" s="3">
        <v>42792</v>
      </c>
      <c r="J1117" s="3">
        <v>42884</v>
      </c>
      <c r="K1117" s="8" t="str">
        <f>IF(Sales_Pipeline[[#This Row],[Close_Date]]="","",TEXT(Sales_Pipeline[[#This Row],[Close_Date]],"ddd"))</f>
        <v>Mon</v>
      </c>
      <c r="L1117" s="8" t="str">
        <f>IF(Sales_Pipeline[[#This Row],[Close_Date]]="","",TEXT(Sales_Pipeline[[#This Row],[Close_Date]],"mmm"))</f>
        <v>May</v>
      </c>
      <c r="M1117" s="8" t="str">
        <f>IF(Sales_Pipeline[[#This Row],[Close_Date]]="","","Q"&amp;ROUNDUP(MONTH(Sales_Pipeline[[#This Row],[Close_Date]])/3,0))</f>
        <v>Q2</v>
      </c>
      <c r="N1117" s="2" cm="1">
        <f t="array" ref="N1117">IFERROR(_xlfn.IFS(Sales_Pipeline[[#This Row],[Deal_Stage]]="Won",_xlfn.XLOOKUP(Sales_Pipeline[[#This Row],[Product]],Products!$A$2:$A$8,Products!$C$2:$C$8),Sales_Pipeline[[#This Row],[Deal_Stage]]="Lost",_xlfn.XLOOKUP(Sales_Pipeline[[#This Row],[Product]],Products!$A$2:$A$8,Products!$C$2:$C$8)),"")</f>
        <v>4821</v>
      </c>
      <c r="O1117" s="2">
        <v>0</v>
      </c>
    </row>
    <row r="1118" spans="1:15" x14ac:dyDescent="0.3">
      <c r="A1118" t="s">
        <v>1264</v>
      </c>
      <c r="B1118" t="s">
        <v>13</v>
      </c>
      <c r="C1118" t="str">
        <f>_xlfn.XLOOKUP(Sales_Pipeline[[#This Row],[Sales_Agent]],Sales_Teams[Sales_Agent],Sales_Teams[Manager])</f>
        <v>Melvin Marxen</v>
      </c>
      <c r="D1118" t="str">
        <f>_xlfn.XLOOKUP(Sales_Pipeline[[#This Row],[Manager]],Sales_Teams[Manager],Sales_Teams[Regional_Office])</f>
        <v>Central</v>
      </c>
      <c r="E1118" t="s">
        <v>8953</v>
      </c>
      <c r="F1118" t="s">
        <v>214</v>
      </c>
      <c r="G1118" t="str">
        <f>IFERROR(_xlfn.XLOOKUP(Sales_Pipeline[[#This Row],[Account]],Accounts!$A$2:$A$86,Accounts!$F$2:$F$86),"")</f>
        <v>United States</v>
      </c>
      <c r="H1118" t="s">
        <v>57</v>
      </c>
      <c r="I1118" s="3">
        <v>42792</v>
      </c>
      <c r="J1118" s="3">
        <v>42894</v>
      </c>
      <c r="K1118" s="8" t="str">
        <f>IF(Sales_Pipeline[[#This Row],[Close_Date]]="","",TEXT(Sales_Pipeline[[#This Row],[Close_Date]],"ddd"))</f>
        <v>Thu</v>
      </c>
      <c r="L1118" s="8" t="str">
        <f>IF(Sales_Pipeline[[#This Row],[Close_Date]]="","",TEXT(Sales_Pipeline[[#This Row],[Close_Date]],"mmm"))</f>
        <v>Jun</v>
      </c>
      <c r="M1118" s="8" t="str">
        <f>IF(Sales_Pipeline[[#This Row],[Close_Date]]="","","Q"&amp;ROUNDUP(MONTH(Sales_Pipeline[[#This Row],[Close_Date]])/3,0))</f>
        <v>Q2</v>
      </c>
      <c r="N1118" s="2" cm="1">
        <f t="array" ref="N1118">IFERROR(_xlfn.IFS(Sales_Pipeline[[#This Row],[Deal_Stage]]="Won",_xlfn.XLOOKUP(Sales_Pipeline[[#This Row],[Product]],Products!$A$2:$A$8,Products!$C$2:$C$8),Sales_Pipeline[[#This Row],[Deal_Stage]]="Lost",_xlfn.XLOOKUP(Sales_Pipeline[[#This Row],[Product]],Products!$A$2:$A$8,Products!$C$2:$C$8)),"")</f>
        <v>4821</v>
      </c>
      <c r="O1118" s="2">
        <v>5142</v>
      </c>
    </row>
    <row r="1119" spans="1:15" x14ac:dyDescent="0.3">
      <c r="A1119" t="s">
        <v>1265</v>
      </c>
      <c r="B1119" t="s">
        <v>40</v>
      </c>
      <c r="C1119" t="str">
        <f>_xlfn.XLOOKUP(Sales_Pipeline[[#This Row],[Sales_Agent]],Sales_Teams[Sales_Agent],Sales_Teams[Manager])</f>
        <v>Summer Sewald</v>
      </c>
      <c r="D1119" t="str">
        <f>_xlfn.XLOOKUP(Sales_Pipeline[[#This Row],[Manager]],Sales_Teams[Manager],Sales_Teams[Regional_Office])</f>
        <v>West</v>
      </c>
      <c r="E1119" t="s">
        <v>55</v>
      </c>
      <c r="F1119" t="s">
        <v>72</v>
      </c>
      <c r="G1119" t="str">
        <f>IFERROR(_xlfn.XLOOKUP(Sales_Pipeline[[#This Row],[Account]],Accounts!$A$2:$A$86,Accounts!$F$2:$F$86),"")</f>
        <v>United States</v>
      </c>
      <c r="H1119" t="s">
        <v>82</v>
      </c>
      <c r="I1119" s="3">
        <v>42792</v>
      </c>
      <c r="J1119" s="3">
        <v>42884</v>
      </c>
      <c r="K1119" s="8" t="str">
        <f>IF(Sales_Pipeline[[#This Row],[Close_Date]]="","",TEXT(Sales_Pipeline[[#This Row],[Close_Date]],"ddd"))</f>
        <v>Mon</v>
      </c>
      <c r="L1119" s="8" t="str">
        <f>IF(Sales_Pipeline[[#This Row],[Close_Date]]="","",TEXT(Sales_Pipeline[[#This Row],[Close_Date]],"mmm"))</f>
        <v>May</v>
      </c>
      <c r="M1119" s="8" t="str">
        <f>IF(Sales_Pipeline[[#This Row],[Close_Date]]="","","Q"&amp;ROUNDUP(MONTH(Sales_Pipeline[[#This Row],[Close_Date]])/3,0))</f>
        <v>Q2</v>
      </c>
      <c r="N1119" s="2" cm="1">
        <f t="array" ref="N1119">IFERROR(_xlfn.IFS(Sales_Pipeline[[#This Row],[Deal_Stage]]="Won",_xlfn.XLOOKUP(Sales_Pipeline[[#This Row],[Product]],Products!$A$2:$A$8,Products!$C$2:$C$8),Sales_Pipeline[[#This Row],[Deal_Stage]]="Lost",_xlfn.XLOOKUP(Sales_Pipeline[[#This Row],[Product]],Products!$A$2:$A$8,Products!$C$2:$C$8)),"")</f>
        <v>1096</v>
      </c>
      <c r="O1119" s="2">
        <v>0</v>
      </c>
    </row>
    <row r="1120" spans="1:15" x14ac:dyDescent="0.3">
      <c r="A1120" t="s">
        <v>1266</v>
      </c>
      <c r="B1120" t="s">
        <v>42</v>
      </c>
      <c r="C1120" t="str">
        <f>_xlfn.XLOOKUP(Sales_Pipeline[[#This Row],[Sales_Agent]],Sales_Teams[Sales_Agent],Sales_Teams[Manager])</f>
        <v>Summer Sewald</v>
      </c>
      <c r="D1120" t="str">
        <f>_xlfn.XLOOKUP(Sales_Pipeline[[#This Row],[Manager]],Sales_Teams[Manager],Sales_Teams[Regional_Office])</f>
        <v>West</v>
      </c>
      <c r="E1120" t="s">
        <v>84</v>
      </c>
      <c r="F1120" t="s">
        <v>328</v>
      </c>
      <c r="G1120" t="str">
        <f>IFERROR(_xlfn.XLOOKUP(Sales_Pipeline[[#This Row],[Account]],Accounts!$A$2:$A$86,Accounts!$F$2:$F$86),"")</f>
        <v>United States</v>
      </c>
      <c r="H1120" t="s">
        <v>77</v>
      </c>
      <c r="I1120" s="3">
        <v>42792</v>
      </c>
      <c r="K1120" s="8" t="str">
        <f>IF(Sales_Pipeline[[#This Row],[Close_Date]]="","",TEXT(Sales_Pipeline[[#This Row],[Close_Date]],"ddd"))</f>
        <v/>
      </c>
      <c r="L1120" s="8" t="str">
        <f>IF(Sales_Pipeline[[#This Row],[Close_Date]]="","",TEXT(Sales_Pipeline[[#This Row],[Close_Date]],"mmm"))</f>
        <v/>
      </c>
      <c r="M1120" s="8" t="str">
        <f>IF(Sales_Pipeline[[#This Row],[Close_Date]]="","","Q"&amp;ROUNDUP(MONTH(Sales_Pipeline[[#This Row],[Close_Date]])/3,0))</f>
        <v/>
      </c>
      <c r="N1120" s="2" t="str" cm="1">
        <f t="array" ref="N1120">IFERROR(_xlfn.IFS(Sales_Pipeline[[#This Row],[Deal_Stage]]="Won",_xlfn.XLOOKUP(Sales_Pipeline[[#This Row],[Product]],Products!$A$2:$A$8,Products!$C$2:$C$8),Sales_Pipeline[[#This Row],[Deal_Stage]]="Lost",_xlfn.XLOOKUP(Sales_Pipeline[[#This Row],[Product]],Products!$A$2:$A$8,Products!$C$2:$C$8)),"")</f>
        <v/>
      </c>
      <c r="O1120" s="2">
        <v>0</v>
      </c>
    </row>
    <row r="1121" spans="1:15" x14ac:dyDescent="0.3">
      <c r="A1121" t="s">
        <v>1267</v>
      </c>
      <c r="B1121" t="s">
        <v>8</v>
      </c>
      <c r="C1121" t="str">
        <f>_xlfn.XLOOKUP(Sales_Pipeline[[#This Row],[Sales_Agent]],Sales_Teams[Sales_Agent],Sales_Teams[Manager])</f>
        <v>Dustin Brinkmann</v>
      </c>
      <c r="D1121" t="str">
        <f>_xlfn.XLOOKUP(Sales_Pipeline[[#This Row],[Manager]],Sales_Teams[Manager],Sales_Teams[Regional_Office])</f>
        <v>Central</v>
      </c>
      <c r="E1121" t="s">
        <v>76</v>
      </c>
      <c r="F1121" t="s">
        <v>132</v>
      </c>
      <c r="G1121" t="str">
        <f>IFERROR(_xlfn.XLOOKUP(Sales_Pipeline[[#This Row],[Account]],Accounts!$A$2:$A$86,Accounts!$F$2:$F$86),"")</f>
        <v>United States</v>
      </c>
      <c r="H1121" t="s">
        <v>82</v>
      </c>
      <c r="I1121" s="3">
        <v>42792</v>
      </c>
      <c r="J1121" s="3">
        <v>42863</v>
      </c>
      <c r="K1121" s="8" t="str">
        <f>IF(Sales_Pipeline[[#This Row],[Close_Date]]="","",TEXT(Sales_Pipeline[[#This Row],[Close_Date]],"ddd"))</f>
        <v>Mon</v>
      </c>
      <c r="L1121" s="8" t="str">
        <f>IF(Sales_Pipeline[[#This Row],[Close_Date]]="","",TEXT(Sales_Pipeline[[#This Row],[Close_Date]],"mmm"))</f>
        <v>May</v>
      </c>
      <c r="M1121" s="8" t="str">
        <f>IF(Sales_Pipeline[[#This Row],[Close_Date]]="","","Q"&amp;ROUNDUP(MONTH(Sales_Pipeline[[#This Row],[Close_Date]])/3,0))</f>
        <v>Q2</v>
      </c>
      <c r="N1121" s="2" cm="1">
        <f t="array" ref="N1121">IFERROR(_xlfn.IFS(Sales_Pipeline[[#This Row],[Deal_Stage]]="Won",_xlfn.XLOOKUP(Sales_Pipeline[[#This Row],[Product]],Products!$A$2:$A$8,Products!$C$2:$C$8),Sales_Pipeline[[#This Row],[Deal_Stage]]="Lost",_xlfn.XLOOKUP(Sales_Pipeline[[#This Row],[Product]],Products!$A$2:$A$8,Products!$C$2:$C$8)),"")</f>
        <v>3393</v>
      </c>
      <c r="O1121" s="2">
        <v>0</v>
      </c>
    </row>
    <row r="1122" spans="1:15" x14ac:dyDescent="0.3">
      <c r="A1122" t="s">
        <v>1268</v>
      </c>
      <c r="B1122" t="s">
        <v>37</v>
      </c>
      <c r="C1122" t="str">
        <f>_xlfn.XLOOKUP(Sales_Pipeline[[#This Row],[Sales_Agent]],Sales_Teams[Sales_Agent],Sales_Teams[Manager])</f>
        <v>Celia Rouche</v>
      </c>
      <c r="D1122" t="str">
        <f>_xlfn.XLOOKUP(Sales_Pipeline[[#This Row],[Manager]],Sales_Teams[Manager],Sales_Teams[Regional_Office])</f>
        <v>West</v>
      </c>
      <c r="E1122" t="s">
        <v>55</v>
      </c>
      <c r="F1122" t="s">
        <v>145</v>
      </c>
      <c r="G1122" t="str">
        <f>IFERROR(_xlfn.XLOOKUP(Sales_Pipeline[[#This Row],[Account]],Accounts!$A$2:$A$86,Accounts!$F$2:$F$86),"")</f>
        <v>United States</v>
      </c>
      <c r="H1122" t="s">
        <v>82</v>
      </c>
      <c r="I1122" s="3">
        <v>42792</v>
      </c>
      <c r="J1122" s="3">
        <v>42902</v>
      </c>
      <c r="K1122" s="8" t="str">
        <f>IF(Sales_Pipeline[[#This Row],[Close_Date]]="","",TEXT(Sales_Pipeline[[#This Row],[Close_Date]],"ddd"))</f>
        <v>Fri</v>
      </c>
      <c r="L1122" s="8" t="str">
        <f>IF(Sales_Pipeline[[#This Row],[Close_Date]]="","",TEXT(Sales_Pipeline[[#This Row],[Close_Date]],"mmm"))</f>
        <v>Jun</v>
      </c>
      <c r="M1122" s="8" t="str">
        <f>IF(Sales_Pipeline[[#This Row],[Close_Date]]="","","Q"&amp;ROUNDUP(MONTH(Sales_Pipeline[[#This Row],[Close_Date]])/3,0))</f>
        <v>Q2</v>
      </c>
      <c r="N1122" s="2" cm="1">
        <f t="array" ref="N1122">IFERROR(_xlfn.IFS(Sales_Pipeline[[#This Row],[Deal_Stage]]="Won",_xlfn.XLOOKUP(Sales_Pipeline[[#This Row],[Product]],Products!$A$2:$A$8,Products!$C$2:$C$8),Sales_Pipeline[[#This Row],[Deal_Stage]]="Lost",_xlfn.XLOOKUP(Sales_Pipeline[[#This Row],[Product]],Products!$A$2:$A$8,Products!$C$2:$C$8)),"")</f>
        <v>1096</v>
      </c>
      <c r="O1122" s="2">
        <v>0</v>
      </c>
    </row>
    <row r="1123" spans="1:15" x14ac:dyDescent="0.3">
      <c r="A1123" t="s">
        <v>1269</v>
      </c>
      <c r="B1123" t="s">
        <v>45</v>
      </c>
      <c r="C1123" t="str">
        <f>_xlfn.XLOOKUP(Sales_Pipeline[[#This Row],[Sales_Agent]],Sales_Teams[Sales_Agent],Sales_Teams[Manager])</f>
        <v>Summer Sewald</v>
      </c>
      <c r="D1123" t="str">
        <f>_xlfn.XLOOKUP(Sales_Pipeline[[#This Row],[Manager]],Sales_Teams[Manager],Sales_Teams[Regional_Office])</f>
        <v>West</v>
      </c>
      <c r="E1123" t="s">
        <v>55</v>
      </c>
      <c r="G1123" t="str">
        <f>IFERROR(_xlfn.XLOOKUP(Sales_Pipeline[[#This Row],[Account]],Accounts!$A$2:$A$86,Accounts!$F$2:$F$86),"")</f>
        <v/>
      </c>
      <c r="H1123" t="s">
        <v>77</v>
      </c>
      <c r="I1123" s="3">
        <v>42792</v>
      </c>
      <c r="K1123" s="8" t="str">
        <f>IF(Sales_Pipeline[[#This Row],[Close_Date]]="","",TEXT(Sales_Pipeline[[#This Row],[Close_Date]],"ddd"))</f>
        <v/>
      </c>
      <c r="L1123" s="8" t="str">
        <f>IF(Sales_Pipeline[[#This Row],[Close_Date]]="","",TEXT(Sales_Pipeline[[#This Row],[Close_Date]],"mmm"))</f>
        <v/>
      </c>
      <c r="M1123" s="8" t="str">
        <f>IF(Sales_Pipeline[[#This Row],[Close_Date]]="","","Q"&amp;ROUNDUP(MONTH(Sales_Pipeline[[#This Row],[Close_Date]])/3,0))</f>
        <v/>
      </c>
      <c r="N1123" s="2" t="str" cm="1">
        <f t="array" ref="N1123">IFERROR(_xlfn.IFS(Sales_Pipeline[[#This Row],[Deal_Stage]]="Won",_xlfn.XLOOKUP(Sales_Pipeline[[#This Row],[Product]],Products!$A$2:$A$8,Products!$C$2:$C$8),Sales_Pipeline[[#This Row],[Deal_Stage]]="Lost",_xlfn.XLOOKUP(Sales_Pipeline[[#This Row],[Product]],Products!$A$2:$A$8,Products!$C$2:$C$8)),"")</f>
        <v/>
      </c>
      <c r="O1123" s="2">
        <v>0</v>
      </c>
    </row>
    <row r="1124" spans="1:15" x14ac:dyDescent="0.3">
      <c r="A1124" t="s">
        <v>1270</v>
      </c>
      <c r="B1124" t="s">
        <v>45</v>
      </c>
      <c r="C1124" t="str">
        <f>_xlfn.XLOOKUP(Sales_Pipeline[[#This Row],[Sales_Agent]],Sales_Teams[Sales_Agent],Sales_Teams[Manager])</f>
        <v>Summer Sewald</v>
      </c>
      <c r="D1124" t="str">
        <f>_xlfn.XLOOKUP(Sales_Pipeline[[#This Row],[Manager]],Sales_Teams[Manager],Sales_Teams[Regional_Office])</f>
        <v>West</v>
      </c>
      <c r="E1124" t="s">
        <v>55</v>
      </c>
      <c r="G1124" t="str">
        <f>IFERROR(_xlfn.XLOOKUP(Sales_Pipeline[[#This Row],[Account]],Accounts!$A$2:$A$86,Accounts!$F$2:$F$86),"")</f>
        <v/>
      </c>
      <c r="H1124" t="s">
        <v>77</v>
      </c>
      <c r="I1124" s="3">
        <v>42792</v>
      </c>
      <c r="K1124" s="8" t="str">
        <f>IF(Sales_Pipeline[[#This Row],[Close_Date]]="","",TEXT(Sales_Pipeline[[#This Row],[Close_Date]],"ddd"))</f>
        <v/>
      </c>
      <c r="L1124" s="8" t="str">
        <f>IF(Sales_Pipeline[[#This Row],[Close_Date]]="","",TEXT(Sales_Pipeline[[#This Row],[Close_Date]],"mmm"))</f>
        <v/>
      </c>
      <c r="M1124" s="8" t="str">
        <f>IF(Sales_Pipeline[[#This Row],[Close_Date]]="","","Q"&amp;ROUNDUP(MONTH(Sales_Pipeline[[#This Row],[Close_Date]])/3,0))</f>
        <v/>
      </c>
      <c r="N1124" s="2" t="str" cm="1">
        <f t="array" ref="N1124">IFERROR(_xlfn.IFS(Sales_Pipeline[[#This Row],[Deal_Stage]]="Won",_xlfn.XLOOKUP(Sales_Pipeline[[#This Row],[Product]],Products!$A$2:$A$8,Products!$C$2:$C$8),Sales_Pipeline[[#This Row],[Deal_Stage]]="Lost",_xlfn.XLOOKUP(Sales_Pipeline[[#This Row],[Product]],Products!$A$2:$A$8,Products!$C$2:$C$8)),"")</f>
        <v/>
      </c>
      <c r="O1124" s="2">
        <v>0</v>
      </c>
    </row>
    <row r="1125" spans="1:15" x14ac:dyDescent="0.3">
      <c r="A1125" t="s">
        <v>1271</v>
      </c>
      <c r="B1125" t="s">
        <v>45</v>
      </c>
      <c r="C1125" t="str">
        <f>_xlfn.XLOOKUP(Sales_Pipeline[[#This Row],[Sales_Agent]],Sales_Teams[Sales_Agent],Sales_Teams[Manager])</f>
        <v>Summer Sewald</v>
      </c>
      <c r="D1125" t="str">
        <f>_xlfn.XLOOKUP(Sales_Pipeline[[#This Row],[Manager]],Sales_Teams[Manager],Sales_Teams[Regional_Office])</f>
        <v>West</v>
      </c>
      <c r="E1125" t="s">
        <v>76</v>
      </c>
      <c r="F1125" t="s">
        <v>760</v>
      </c>
      <c r="G1125" t="str">
        <f>IFERROR(_xlfn.XLOOKUP(Sales_Pipeline[[#This Row],[Account]],Accounts!$A$2:$A$86,Accounts!$F$2:$F$86),"")</f>
        <v>United States</v>
      </c>
      <c r="H1125" t="s">
        <v>77</v>
      </c>
      <c r="I1125" s="3">
        <v>42792</v>
      </c>
      <c r="K1125" s="8" t="str">
        <f>IF(Sales_Pipeline[[#This Row],[Close_Date]]="","",TEXT(Sales_Pipeline[[#This Row],[Close_Date]],"ddd"))</f>
        <v/>
      </c>
      <c r="L1125" s="8" t="str">
        <f>IF(Sales_Pipeline[[#This Row],[Close_Date]]="","",TEXT(Sales_Pipeline[[#This Row],[Close_Date]],"mmm"))</f>
        <v/>
      </c>
      <c r="M1125" s="8" t="str">
        <f>IF(Sales_Pipeline[[#This Row],[Close_Date]]="","","Q"&amp;ROUNDUP(MONTH(Sales_Pipeline[[#This Row],[Close_Date]])/3,0))</f>
        <v/>
      </c>
      <c r="N1125" s="2" t="str" cm="1">
        <f t="array" ref="N1125">IFERROR(_xlfn.IFS(Sales_Pipeline[[#This Row],[Deal_Stage]]="Won",_xlfn.XLOOKUP(Sales_Pipeline[[#This Row],[Product]],Products!$A$2:$A$8,Products!$C$2:$C$8),Sales_Pipeline[[#This Row],[Deal_Stage]]="Lost",_xlfn.XLOOKUP(Sales_Pipeline[[#This Row],[Product]],Products!$A$2:$A$8,Products!$C$2:$C$8)),"")</f>
        <v/>
      </c>
      <c r="O1125" s="2">
        <v>0</v>
      </c>
    </row>
    <row r="1126" spans="1:15" x14ac:dyDescent="0.3">
      <c r="A1126" t="s">
        <v>1272</v>
      </c>
      <c r="B1126" t="s">
        <v>45</v>
      </c>
      <c r="C1126" t="str">
        <f>_xlfn.XLOOKUP(Sales_Pipeline[[#This Row],[Sales_Agent]],Sales_Teams[Sales_Agent],Sales_Teams[Manager])</f>
        <v>Summer Sewald</v>
      </c>
      <c r="D1126" t="str">
        <f>_xlfn.XLOOKUP(Sales_Pipeline[[#This Row],[Manager]],Sales_Teams[Manager],Sales_Teams[Regional_Office])</f>
        <v>West</v>
      </c>
      <c r="E1126" t="s">
        <v>55</v>
      </c>
      <c r="F1126" t="s">
        <v>211</v>
      </c>
      <c r="G1126" t="str">
        <f>IFERROR(_xlfn.XLOOKUP(Sales_Pipeline[[#This Row],[Account]],Accounts!$A$2:$A$86,Accounts!$F$2:$F$86),"")</f>
        <v>United States</v>
      </c>
      <c r="H1126" t="s">
        <v>82</v>
      </c>
      <c r="I1126" s="3">
        <v>42792</v>
      </c>
      <c r="J1126" s="3">
        <v>42912</v>
      </c>
      <c r="K1126" s="8" t="str">
        <f>IF(Sales_Pipeline[[#This Row],[Close_Date]]="","",TEXT(Sales_Pipeline[[#This Row],[Close_Date]],"ddd"))</f>
        <v>Mon</v>
      </c>
      <c r="L1126" s="8" t="str">
        <f>IF(Sales_Pipeline[[#This Row],[Close_Date]]="","",TEXT(Sales_Pipeline[[#This Row],[Close_Date]],"mmm"))</f>
        <v>Jun</v>
      </c>
      <c r="M1126" s="8" t="str">
        <f>IF(Sales_Pipeline[[#This Row],[Close_Date]]="","","Q"&amp;ROUNDUP(MONTH(Sales_Pipeline[[#This Row],[Close_Date]])/3,0))</f>
        <v>Q2</v>
      </c>
      <c r="N1126" s="2" cm="1">
        <f t="array" ref="N1126">IFERROR(_xlfn.IFS(Sales_Pipeline[[#This Row],[Deal_Stage]]="Won",_xlfn.XLOOKUP(Sales_Pipeline[[#This Row],[Product]],Products!$A$2:$A$8,Products!$C$2:$C$8),Sales_Pipeline[[#This Row],[Deal_Stage]]="Lost",_xlfn.XLOOKUP(Sales_Pipeline[[#This Row],[Product]],Products!$A$2:$A$8,Products!$C$2:$C$8)),"")</f>
        <v>1096</v>
      </c>
      <c r="O1126" s="2">
        <v>0</v>
      </c>
    </row>
    <row r="1127" spans="1:15" x14ac:dyDescent="0.3">
      <c r="A1127" t="s">
        <v>1273</v>
      </c>
      <c r="B1127" t="s">
        <v>45</v>
      </c>
      <c r="C1127" t="str">
        <f>_xlfn.XLOOKUP(Sales_Pipeline[[#This Row],[Sales_Agent]],Sales_Teams[Sales_Agent],Sales_Teams[Manager])</f>
        <v>Summer Sewald</v>
      </c>
      <c r="D1127" t="str">
        <f>_xlfn.XLOOKUP(Sales_Pipeline[[#This Row],[Manager]],Sales_Teams[Manager],Sales_Teams[Regional_Office])</f>
        <v>West</v>
      </c>
      <c r="E1127" t="s">
        <v>61</v>
      </c>
      <c r="F1127" t="s">
        <v>175</v>
      </c>
      <c r="G1127" t="str">
        <f>IFERROR(_xlfn.XLOOKUP(Sales_Pipeline[[#This Row],[Account]],Accounts!$A$2:$A$86,Accounts!$F$2:$F$86),"")</f>
        <v>Brazil</v>
      </c>
      <c r="H1127" t="s">
        <v>82</v>
      </c>
      <c r="I1127" s="3">
        <v>42792</v>
      </c>
      <c r="J1127" s="3">
        <v>42858</v>
      </c>
      <c r="K1127" s="8" t="str">
        <f>IF(Sales_Pipeline[[#This Row],[Close_Date]]="","",TEXT(Sales_Pipeline[[#This Row],[Close_Date]],"ddd"))</f>
        <v>Wed</v>
      </c>
      <c r="L1127" s="8" t="str">
        <f>IF(Sales_Pipeline[[#This Row],[Close_Date]]="","",TEXT(Sales_Pipeline[[#This Row],[Close_Date]],"mmm"))</f>
        <v>May</v>
      </c>
      <c r="M1127" s="8" t="str">
        <f>IF(Sales_Pipeline[[#This Row],[Close_Date]]="","","Q"&amp;ROUNDUP(MONTH(Sales_Pipeline[[#This Row],[Close_Date]])/3,0))</f>
        <v>Q2</v>
      </c>
      <c r="N1127" s="2" cm="1">
        <f t="array" ref="N1127">IFERROR(_xlfn.IFS(Sales_Pipeline[[#This Row],[Deal_Stage]]="Won",_xlfn.XLOOKUP(Sales_Pipeline[[#This Row],[Product]],Products!$A$2:$A$8,Products!$C$2:$C$8),Sales_Pipeline[[#This Row],[Deal_Stage]]="Lost",_xlfn.XLOOKUP(Sales_Pipeline[[#This Row],[Product]],Products!$A$2:$A$8,Products!$C$2:$C$8)),"")</f>
        <v>55</v>
      </c>
      <c r="O1127" s="2">
        <v>0</v>
      </c>
    </row>
    <row r="1128" spans="1:15" x14ac:dyDescent="0.3">
      <c r="A1128" t="s">
        <v>1274</v>
      </c>
      <c r="B1128" t="s">
        <v>9</v>
      </c>
      <c r="C1128" t="str">
        <f>_xlfn.XLOOKUP(Sales_Pipeline[[#This Row],[Sales_Agent]],Sales_Teams[Sales_Agent],Sales_Teams[Manager])</f>
        <v>Dustin Brinkmann</v>
      </c>
      <c r="D1128" t="str">
        <f>_xlfn.XLOOKUP(Sales_Pipeline[[#This Row],[Manager]],Sales_Teams[Manager],Sales_Teams[Regional_Office])</f>
        <v>Central</v>
      </c>
      <c r="E1128" t="s">
        <v>63</v>
      </c>
      <c r="F1128" t="s">
        <v>214</v>
      </c>
      <c r="G1128" t="str">
        <f>IFERROR(_xlfn.XLOOKUP(Sales_Pipeline[[#This Row],[Account]],Accounts!$A$2:$A$86,Accounts!$F$2:$F$86),"")</f>
        <v>United States</v>
      </c>
      <c r="H1128" t="s">
        <v>57</v>
      </c>
      <c r="I1128" s="3">
        <v>42792</v>
      </c>
      <c r="J1128" s="3">
        <v>42809</v>
      </c>
      <c r="K1128" s="8" t="str">
        <f>IF(Sales_Pipeline[[#This Row],[Close_Date]]="","",TEXT(Sales_Pipeline[[#This Row],[Close_Date]],"ddd"))</f>
        <v>Wed</v>
      </c>
      <c r="L1128" s="8" t="str">
        <f>IF(Sales_Pipeline[[#This Row],[Close_Date]]="","",TEXT(Sales_Pipeline[[#This Row],[Close_Date]],"mmm"))</f>
        <v>Mar</v>
      </c>
      <c r="M1128" s="8" t="str">
        <f>IF(Sales_Pipeline[[#This Row],[Close_Date]]="","","Q"&amp;ROUNDUP(MONTH(Sales_Pipeline[[#This Row],[Close_Date]])/3,0))</f>
        <v>Q1</v>
      </c>
      <c r="N1128" s="2" cm="1">
        <f t="array" ref="N1128">IFERROR(_xlfn.IFS(Sales_Pipeline[[#This Row],[Deal_Stage]]="Won",_xlfn.XLOOKUP(Sales_Pipeline[[#This Row],[Product]],Products!$A$2:$A$8,Products!$C$2:$C$8),Sales_Pipeline[[#This Row],[Deal_Stage]]="Lost",_xlfn.XLOOKUP(Sales_Pipeline[[#This Row],[Product]],Products!$A$2:$A$8,Products!$C$2:$C$8)),"")</f>
        <v>550</v>
      </c>
      <c r="O1128" s="2">
        <v>660</v>
      </c>
    </row>
    <row r="1129" spans="1:15" x14ac:dyDescent="0.3">
      <c r="A1129" t="s">
        <v>1275</v>
      </c>
      <c r="B1129" t="s">
        <v>9</v>
      </c>
      <c r="C1129" t="str">
        <f>_xlfn.XLOOKUP(Sales_Pipeline[[#This Row],[Sales_Agent]],Sales_Teams[Sales_Agent],Sales_Teams[Manager])</f>
        <v>Dustin Brinkmann</v>
      </c>
      <c r="D1129" t="str">
        <f>_xlfn.XLOOKUP(Sales_Pipeline[[#This Row],[Manager]],Sales_Teams[Manager],Sales_Teams[Regional_Office])</f>
        <v>Central</v>
      </c>
      <c r="E1129" t="s">
        <v>63</v>
      </c>
      <c r="F1129" t="s">
        <v>147</v>
      </c>
      <c r="G1129" t="str">
        <f>IFERROR(_xlfn.XLOOKUP(Sales_Pipeline[[#This Row],[Account]],Accounts!$A$2:$A$86,Accounts!$F$2:$F$86),"")</f>
        <v>United States</v>
      </c>
      <c r="H1129" t="s">
        <v>57</v>
      </c>
      <c r="I1129" s="3">
        <v>42792</v>
      </c>
      <c r="J1129" s="3">
        <v>42881</v>
      </c>
      <c r="K1129" s="8" t="str">
        <f>IF(Sales_Pipeline[[#This Row],[Close_Date]]="","",TEXT(Sales_Pipeline[[#This Row],[Close_Date]],"ddd"))</f>
        <v>Fri</v>
      </c>
      <c r="L1129" s="8" t="str">
        <f>IF(Sales_Pipeline[[#This Row],[Close_Date]]="","",TEXT(Sales_Pipeline[[#This Row],[Close_Date]],"mmm"))</f>
        <v>May</v>
      </c>
      <c r="M1129" s="8" t="str">
        <f>IF(Sales_Pipeline[[#This Row],[Close_Date]]="","","Q"&amp;ROUNDUP(MONTH(Sales_Pipeline[[#This Row],[Close_Date]])/3,0))</f>
        <v>Q2</v>
      </c>
      <c r="N1129" s="2" cm="1">
        <f t="array" ref="N1129">IFERROR(_xlfn.IFS(Sales_Pipeline[[#This Row],[Deal_Stage]]="Won",_xlfn.XLOOKUP(Sales_Pipeline[[#This Row],[Product]],Products!$A$2:$A$8,Products!$C$2:$C$8),Sales_Pipeline[[#This Row],[Deal_Stage]]="Lost",_xlfn.XLOOKUP(Sales_Pipeline[[#This Row],[Product]],Products!$A$2:$A$8,Products!$C$2:$C$8)),"")</f>
        <v>550</v>
      </c>
      <c r="O1129" s="2">
        <v>443</v>
      </c>
    </row>
    <row r="1130" spans="1:15" x14ac:dyDescent="0.3">
      <c r="A1130" t="s">
        <v>1276</v>
      </c>
      <c r="B1130" t="s">
        <v>14</v>
      </c>
      <c r="C1130" t="str">
        <f>_xlfn.XLOOKUP(Sales_Pipeline[[#This Row],[Sales_Agent]],Sales_Teams[Sales_Agent],Sales_Teams[Manager])</f>
        <v>Melvin Marxen</v>
      </c>
      <c r="D1130" t="str">
        <f>_xlfn.XLOOKUP(Sales_Pipeline[[#This Row],[Manager]],Sales_Teams[Manager],Sales_Teams[Regional_Office])</f>
        <v>Central</v>
      </c>
      <c r="E1130" t="s">
        <v>61</v>
      </c>
      <c r="F1130" t="s">
        <v>64</v>
      </c>
      <c r="G1130" t="str">
        <f>IFERROR(_xlfn.XLOOKUP(Sales_Pipeline[[#This Row],[Account]],Accounts!$A$2:$A$86,Accounts!$F$2:$F$86),"")</f>
        <v>United States</v>
      </c>
      <c r="H1130" t="s">
        <v>82</v>
      </c>
      <c r="I1130" s="3">
        <v>42792</v>
      </c>
      <c r="J1130" s="3">
        <v>42875</v>
      </c>
      <c r="K1130" s="8" t="str">
        <f>IF(Sales_Pipeline[[#This Row],[Close_Date]]="","",TEXT(Sales_Pipeline[[#This Row],[Close_Date]],"ddd"))</f>
        <v>Sat</v>
      </c>
      <c r="L1130" s="8" t="str">
        <f>IF(Sales_Pipeline[[#This Row],[Close_Date]]="","",TEXT(Sales_Pipeline[[#This Row],[Close_Date]],"mmm"))</f>
        <v>May</v>
      </c>
      <c r="M1130" s="8" t="str">
        <f>IF(Sales_Pipeline[[#This Row],[Close_Date]]="","","Q"&amp;ROUNDUP(MONTH(Sales_Pipeline[[#This Row],[Close_Date]])/3,0))</f>
        <v>Q2</v>
      </c>
      <c r="N1130" s="2" cm="1">
        <f t="array" ref="N1130">IFERROR(_xlfn.IFS(Sales_Pipeline[[#This Row],[Deal_Stage]]="Won",_xlfn.XLOOKUP(Sales_Pipeline[[#This Row],[Product]],Products!$A$2:$A$8,Products!$C$2:$C$8),Sales_Pipeline[[#This Row],[Deal_Stage]]="Lost",_xlfn.XLOOKUP(Sales_Pipeline[[#This Row],[Product]],Products!$A$2:$A$8,Products!$C$2:$C$8)),"")</f>
        <v>55</v>
      </c>
      <c r="O1130" s="2">
        <v>0</v>
      </c>
    </row>
    <row r="1131" spans="1:15" x14ac:dyDescent="0.3">
      <c r="A1131" t="s">
        <v>1277</v>
      </c>
      <c r="B1131" t="s">
        <v>21</v>
      </c>
      <c r="C1131" t="str">
        <f>_xlfn.XLOOKUP(Sales_Pipeline[[#This Row],[Sales_Agent]],Sales_Teams[Sales_Agent],Sales_Teams[Manager])</f>
        <v>Cara Losch</v>
      </c>
      <c r="D1131" t="str">
        <f>_xlfn.XLOOKUP(Sales_Pipeline[[#This Row],[Manager]],Sales_Teams[Manager],Sales_Teams[Regional_Office])</f>
        <v>East</v>
      </c>
      <c r="E1131" t="s">
        <v>84</v>
      </c>
      <c r="F1131" t="s">
        <v>116</v>
      </c>
      <c r="G1131" t="str">
        <f>IFERROR(_xlfn.XLOOKUP(Sales_Pipeline[[#This Row],[Account]],Accounts!$A$2:$A$86,Accounts!$F$2:$F$86),"")</f>
        <v>United States</v>
      </c>
      <c r="H1131" t="s">
        <v>82</v>
      </c>
      <c r="I1131" s="3">
        <v>42792</v>
      </c>
      <c r="J1131" s="3">
        <v>42797</v>
      </c>
      <c r="K1131" s="8" t="str">
        <f>IF(Sales_Pipeline[[#This Row],[Close_Date]]="","",TEXT(Sales_Pipeline[[#This Row],[Close_Date]],"ddd"))</f>
        <v>Fri</v>
      </c>
      <c r="L1131" s="8" t="str">
        <f>IF(Sales_Pipeline[[#This Row],[Close_Date]]="","",TEXT(Sales_Pipeline[[#This Row],[Close_Date]],"mmm"))</f>
        <v>Mar</v>
      </c>
      <c r="M1131" s="8" t="str">
        <f>IF(Sales_Pipeline[[#This Row],[Close_Date]]="","","Q"&amp;ROUNDUP(MONTH(Sales_Pipeline[[#This Row],[Close_Date]])/3,0))</f>
        <v>Q1</v>
      </c>
      <c r="N1131" s="2" cm="1">
        <f t="array" ref="N1131">IFERROR(_xlfn.IFS(Sales_Pipeline[[#This Row],[Deal_Stage]]="Won",_xlfn.XLOOKUP(Sales_Pipeline[[#This Row],[Product]],Products!$A$2:$A$8,Products!$C$2:$C$8),Sales_Pipeline[[#This Row],[Deal_Stage]]="Lost",_xlfn.XLOOKUP(Sales_Pipeline[[#This Row],[Product]],Products!$A$2:$A$8,Products!$C$2:$C$8)),"")</f>
        <v>5482</v>
      </c>
      <c r="O1131" s="2">
        <v>0</v>
      </c>
    </row>
    <row r="1132" spans="1:15" x14ac:dyDescent="0.3">
      <c r="A1132" t="s">
        <v>1278</v>
      </c>
      <c r="B1132" t="s">
        <v>21</v>
      </c>
      <c r="C1132" t="str">
        <f>_xlfn.XLOOKUP(Sales_Pipeline[[#This Row],[Sales_Agent]],Sales_Teams[Sales_Agent],Sales_Teams[Manager])</f>
        <v>Cara Losch</v>
      </c>
      <c r="D1132" t="str">
        <f>_xlfn.XLOOKUP(Sales_Pipeline[[#This Row],[Manager]],Sales_Teams[Manager],Sales_Teams[Regional_Office])</f>
        <v>East</v>
      </c>
      <c r="E1132" t="s">
        <v>61</v>
      </c>
      <c r="F1132" t="s">
        <v>127</v>
      </c>
      <c r="G1132" t="str">
        <f>IFERROR(_xlfn.XLOOKUP(Sales_Pipeline[[#This Row],[Account]],Accounts!$A$2:$A$86,Accounts!$F$2:$F$86),"")</f>
        <v>United States</v>
      </c>
      <c r="H1132" t="s">
        <v>82</v>
      </c>
      <c r="I1132" s="3">
        <v>42792</v>
      </c>
      <c r="J1132" s="3">
        <v>42873</v>
      </c>
      <c r="K1132" s="8" t="str">
        <f>IF(Sales_Pipeline[[#This Row],[Close_Date]]="","",TEXT(Sales_Pipeline[[#This Row],[Close_Date]],"ddd"))</f>
        <v>Thu</v>
      </c>
      <c r="L1132" s="8" t="str">
        <f>IF(Sales_Pipeline[[#This Row],[Close_Date]]="","",TEXT(Sales_Pipeline[[#This Row],[Close_Date]],"mmm"))</f>
        <v>May</v>
      </c>
      <c r="M1132" s="8" t="str">
        <f>IF(Sales_Pipeline[[#This Row],[Close_Date]]="","","Q"&amp;ROUNDUP(MONTH(Sales_Pipeline[[#This Row],[Close_Date]])/3,0))</f>
        <v>Q2</v>
      </c>
      <c r="N1132" s="2" cm="1">
        <f t="array" ref="N1132">IFERROR(_xlfn.IFS(Sales_Pipeline[[#This Row],[Deal_Stage]]="Won",_xlfn.XLOOKUP(Sales_Pipeline[[#This Row],[Product]],Products!$A$2:$A$8,Products!$C$2:$C$8),Sales_Pipeline[[#This Row],[Deal_Stage]]="Lost",_xlfn.XLOOKUP(Sales_Pipeline[[#This Row],[Product]],Products!$A$2:$A$8,Products!$C$2:$C$8)),"")</f>
        <v>55</v>
      </c>
      <c r="O1132" s="2">
        <v>0</v>
      </c>
    </row>
    <row r="1133" spans="1:15" x14ac:dyDescent="0.3">
      <c r="A1133" t="s">
        <v>1279</v>
      </c>
      <c r="B1133" t="s">
        <v>7</v>
      </c>
      <c r="C1133" t="str">
        <f>_xlfn.XLOOKUP(Sales_Pipeline[[#This Row],[Sales_Agent]],Sales_Teams[Sales_Agent],Sales_Teams[Manager])</f>
        <v>Dustin Brinkmann</v>
      </c>
      <c r="D1133" t="str">
        <f>_xlfn.XLOOKUP(Sales_Pipeline[[#This Row],[Manager]],Sales_Teams[Manager],Sales_Teams[Regional_Office])</f>
        <v>Central</v>
      </c>
      <c r="E1133" t="s">
        <v>61</v>
      </c>
      <c r="F1133" t="s">
        <v>223</v>
      </c>
      <c r="G1133" t="str">
        <f>IFERROR(_xlfn.XLOOKUP(Sales_Pipeline[[#This Row],[Account]],Accounts!$A$2:$A$86,Accounts!$F$2:$F$86),"")</f>
        <v>United States</v>
      </c>
      <c r="H1133" t="s">
        <v>57</v>
      </c>
      <c r="I1133" s="3">
        <v>42792</v>
      </c>
      <c r="J1133" s="3">
        <v>42904</v>
      </c>
      <c r="K1133" s="8" t="str">
        <f>IF(Sales_Pipeline[[#This Row],[Close_Date]]="","",TEXT(Sales_Pipeline[[#This Row],[Close_Date]],"ddd"))</f>
        <v>Sun</v>
      </c>
      <c r="L1133" s="8" t="str">
        <f>IF(Sales_Pipeline[[#This Row],[Close_Date]]="","",TEXT(Sales_Pipeline[[#This Row],[Close_Date]],"mmm"))</f>
        <v>Jun</v>
      </c>
      <c r="M1133" s="8" t="str">
        <f>IF(Sales_Pipeline[[#This Row],[Close_Date]]="","","Q"&amp;ROUNDUP(MONTH(Sales_Pipeline[[#This Row],[Close_Date]])/3,0))</f>
        <v>Q2</v>
      </c>
      <c r="N1133" s="2" cm="1">
        <f t="array" ref="N1133">IFERROR(_xlfn.IFS(Sales_Pipeline[[#This Row],[Deal_Stage]]="Won",_xlfn.XLOOKUP(Sales_Pipeline[[#This Row],[Product]],Products!$A$2:$A$8,Products!$C$2:$C$8),Sales_Pipeline[[#This Row],[Deal_Stage]]="Lost",_xlfn.XLOOKUP(Sales_Pipeline[[#This Row],[Product]],Products!$A$2:$A$8,Products!$C$2:$C$8)),"")</f>
        <v>55</v>
      </c>
      <c r="O1133" s="2">
        <v>61</v>
      </c>
    </row>
    <row r="1134" spans="1:15" x14ac:dyDescent="0.3">
      <c r="A1134" t="s">
        <v>1280</v>
      </c>
      <c r="B1134" t="s">
        <v>44</v>
      </c>
      <c r="C1134" t="str">
        <f>_xlfn.XLOOKUP(Sales_Pipeline[[#This Row],[Sales_Agent]],Sales_Teams[Sales_Agent],Sales_Teams[Manager])</f>
        <v>Summer Sewald</v>
      </c>
      <c r="D1134" t="str">
        <f>_xlfn.XLOOKUP(Sales_Pipeline[[#This Row],[Manager]],Sales_Teams[Manager],Sales_Teams[Regional_Office])</f>
        <v>West</v>
      </c>
      <c r="E1134" t="s">
        <v>55</v>
      </c>
      <c r="G1134" t="str">
        <f>IFERROR(_xlfn.XLOOKUP(Sales_Pipeline[[#This Row],[Account]],Accounts!$A$2:$A$86,Accounts!$F$2:$F$86),"")</f>
        <v/>
      </c>
      <c r="H1134" t="s">
        <v>77</v>
      </c>
      <c r="I1134" s="3">
        <v>42792</v>
      </c>
      <c r="K1134" s="8" t="str">
        <f>IF(Sales_Pipeline[[#This Row],[Close_Date]]="","",TEXT(Sales_Pipeline[[#This Row],[Close_Date]],"ddd"))</f>
        <v/>
      </c>
      <c r="L1134" s="8" t="str">
        <f>IF(Sales_Pipeline[[#This Row],[Close_Date]]="","",TEXT(Sales_Pipeline[[#This Row],[Close_Date]],"mmm"))</f>
        <v/>
      </c>
      <c r="M1134" s="8" t="str">
        <f>IF(Sales_Pipeline[[#This Row],[Close_Date]]="","","Q"&amp;ROUNDUP(MONTH(Sales_Pipeline[[#This Row],[Close_Date]])/3,0))</f>
        <v/>
      </c>
      <c r="N1134" s="2" t="str" cm="1">
        <f t="array" ref="N1134">IFERROR(_xlfn.IFS(Sales_Pipeline[[#This Row],[Deal_Stage]]="Won",_xlfn.XLOOKUP(Sales_Pipeline[[#This Row],[Product]],Products!$A$2:$A$8,Products!$C$2:$C$8),Sales_Pipeline[[#This Row],[Deal_Stage]]="Lost",_xlfn.XLOOKUP(Sales_Pipeline[[#This Row],[Product]],Products!$A$2:$A$8,Products!$C$2:$C$8)),"")</f>
        <v/>
      </c>
      <c r="O1134" s="2">
        <v>0</v>
      </c>
    </row>
    <row r="1135" spans="1:15" x14ac:dyDescent="0.3">
      <c r="A1135" t="s">
        <v>1281</v>
      </c>
      <c r="B1135" t="s">
        <v>44</v>
      </c>
      <c r="C1135" t="str">
        <f>_xlfn.XLOOKUP(Sales_Pipeline[[#This Row],[Sales_Agent]],Sales_Teams[Sales_Agent],Sales_Teams[Manager])</f>
        <v>Summer Sewald</v>
      </c>
      <c r="D1135" t="str">
        <f>_xlfn.XLOOKUP(Sales_Pipeline[[#This Row],[Manager]],Sales_Teams[Manager],Sales_Teams[Regional_Office])</f>
        <v>West</v>
      </c>
      <c r="E1135" t="s">
        <v>84</v>
      </c>
      <c r="F1135" t="s">
        <v>177</v>
      </c>
      <c r="G1135" t="str">
        <f>IFERROR(_xlfn.XLOOKUP(Sales_Pipeline[[#This Row],[Account]],Accounts!$A$2:$A$86,Accounts!$F$2:$F$86),"")</f>
        <v>United States</v>
      </c>
      <c r="H1135" t="s">
        <v>57</v>
      </c>
      <c r="I1135" s="3">
        <v>42792</v>
      </c>
      <c r="J1135" s="3">
        <v>42808</v>
      </c>
      <c r="K1135" s="8" t="str">
        <f>IF(Sales_Pipeline[[#This Row],[Close_Date]]="","",TEXT(Sales_Pipeline[[#This Row],[Close_Date]],"ddd"))</f>
        <v>Tue</v>
      </c>
      <c r="L1135" s="8" t="str">
        <f>IF(Sales_Pipeline[[#This Row],[Close_Date]]="","",TEXT(Sales_Pipeline[[#This Row],[Close_Date]],"mmm"))</f>
        <v>Mar</v>
      </c>
      <c r="M1135" s="8" t="str">
        <f>IF(Sales_Pipeline[[#This Row],[Close_Date]]="","","Q"&amp;ROUNDUP(MONTH(Sales_Pipeline[[#This Row],[Close_Date]])/3,0))</f>
        <v>Q1</v>
      </c>
      <c r="N1135" s="2" cm="1">
        <f t="array" ref="N1135">IFERROR(_xlfn.IFS(Sales_Pipeline[[#This Row],[Deal_Stage]]="Won",_xlfn.XLOOKUP(Sales_Pipeline[[#This Row],[Product]],Products!$A$2:$A$8,Products!$C$2:$C$8),Sales_Pipeline[[#This Row],[Deal_Stage]]="Lost",_xlfn.XLOOKUP(Sales_Pipeline[[#This Row],[Product]],Products!$A$2:$A$8,Products!$C$2:$C$8)),"")</f>
        <v>5482</v>
      </c>
      <c r="O1135" s="2">
        <v>4846</v>
      </c>
    </row>
    <row r="1136" spans="1:15" x14ac:dyDescent="0.3">
      <c r="A1136" t="s">
        <v>1282</v>
      </c>
      <c r="B1136" t="s">
        <v>3</v>
      </c>
      <c r="C1136" t="str">
        <f>_xlfn.XLOOKUP(Sales_Pipeline[[#This Row],[Sales_Agent]],Sales_Teams[Sales_Agent],Sales_Teams[Manager])</f>
        <v>Dustin Brinkmann</v>
      </c>
      <c r="D1136" t="str">
        <f>_xlfn.XLOOKUP(Sales_Pipeline[[#This Row],[Manager]],Sales_Teams[Manager],Sales_Teams[Regional_Office])</f>
        <v>Central</v>
      </c>
      <c r="E1136" t="s">
        <v>63</v>
      </c>
      <c r="F1136" t="s">
        <v>118</v>
      </c>
      <c r="G1136" t="str">
        <f>IFERROR(_xlfn.XLOOKUP(Sales_Pipeline[[#This Row],[Account]],Accounts!$A$2:$A$86,Accounts!$F$2:$F$86),"")</f>
        <v>United States</v>
      </c>
      <c r="H1136" t="s">
        <v>57</v>
      </c>
      <c r="I1136" s="3">
        <v>42793</v>
      </c>
      <c r="J1136" s="3">
        <v>42890</v>
      </c>
      <c r="K1136" s="8" t="str">
        <f>IF(Sales_Pipeline[[#This Row],[Close_Date]]="","",TEXT(Sales_Pipeline[[#This Row],[Close_Date]],"ddd"))</f>
        <v>Sun</v>
      </c>
      <c r="L1136" s="8" t="str">
        <f>IF(Sales_Pipeline[[#This Row],[Close_Date]]="","",TEXT(Sales_Pipeline[[#This Row],[Close_Date]],"mmm"))</f>
        <v>Jun</v>
      </c>
      <c r="M1136" s="8" t="str">
        <f>IF(Sales_Pipeline[[#This Row],[Close_Date]]="","","Q"&amp;ROUNDUP(MONTH(Sales_Pipeline[[#This Row],[Close_Date]])/3,0))</f>
        <v>Q2</v>
      </c>
      <c r="N1136" s="2" cm="1">
        <f t="array" ref="N1136">IFERROR(_xlfn.IFS(Sales_Pipeline[[#This Row],[Deal_Stage]]="Won",_xlfn.XLOOKUP(Sales_Pipeline[[#This Row],[Product]],Products!$A$2:$A$8,Products!$C$2:$C$8),Sales_Pipeline[[#This Row],[Deal_Stage]]="Lost",_xlfn.XLOOKUP(Sales_Pipeline[[#This Row],[Product]],Products!$A$2:$A$8,Products!$C$2:$C$8)),"")</f>
        <v>550</v>
      </c>
      <c r="O1136" s="2">
        <v>574</v>
      </c>
    </row>
    <row r="1137" spans="1:15" x14ac:dyDescent="0.3">
      <c r="A1137" t="s">
        <v>1283</v>
      </c>
      <c r="B1137" t="s">
        <v>27</v>
      </c>
      <c r="C1137" t="str">
        <f>_xlfn.XLOOKUP(Sales_Pipeline[[#This Row],[Sales_Agent]],Sales_Teams[Sales_Agent],Sales_Teams[Manager])</f>
        <v>Rocco Neubert</v>
      </c>
      <c r="D1137" t="str">
        <f>_xlfn.XLOOKUP(Sales_Pipeline[[#This Row],[Manager]],Sales_Teams[Manager],Sales_Teams[Regional_Office])</f>
        <v>East</v>
      </c>
      <c r="E1137" t="s">
        <v>63</v>
      </c>
      <c r="F1137" t="s">
        <v>109</v>
      </c>
      <c r="G1137" t="str">
        <f>IFERROR(_xlfn.XLOOKUP(Sales_Pipeline[[#This Row],[Account]],Accounts!$A$2:$A$86,Accounts!$F$2:$F$86),"")</f>
        <v>Japan</v>
      </c>
      <c r="H1137" t="s">
        <v>82</v>
      </c>
      <c r="I1137" s="3">
        <v>42793</v>
      </c>
      <c r="J1137" s="3">
        <v>42904</v>
      </c>
      <c r="K1137" s="8" t="str">
        <f>IF(Sales_Pipeline[[#This Row],[Close_Date]]="","",TEXT(Sales_Pipeline[[#This Row],[Close_Date]],"ddd"))</f>
        <v>Sun</v>
      </c>
      <c r="L1137" s="8" t="str">
        <f>IF(Sales_Pipeline[[#This Row],[Close_Date]]="","",TEXT(Sales_Pipeline[[#This Row],[Close_Date]],"mmm"))</f>
        <v>Jun</v>
      </c>
      <c r="M1137" s="8" t="str">
        <f>IF(Sales_Pipeline[[#This Row],[Close_Date]]="","","Q"&amp;ROUNDUP(MONTH(Sales_Pipeline[[#This Row],[Close_Date]])/3,0))</f>
        <v>Q2</v>
      </c>
      <c r="N1137" s="2" cm="1">
        <f t="array" ref="N1137">IFERROR(_xlfn.IFS(Sales_Pipeline[[#This Row],[Deal_Stage]]="Won",_xlfn.XLOOKUP(Sales_Pipeline[[#This Row],[Product]],Products!$A$2:$A$8,Products!$C$2:$C$8),Sales_Pipeline[[#This Row],[Deal_Stage]]="Lost",_xlfn.XLOOKUP(Sales_Pipeline[[#This Row],[Product]],Products!$A$2:$A$8,Products!$C$2:$C$8)),"")</f>
        <v>550</v>
      </c>
      <c r="O1137" s="2">
        <v>0</v>
      </c>
    </row>
    <row r="1138" spans="1:15" x14ac:dyDescent="0.3">
      <c r="A1138" t="s">
        <v>1284</v>
      </c>
      <c r="B1138" t="s">
        <v>27</v>
      </c>
      <c r="C1138" t="str">
        <f>_xlfn.XLOOKUP(Sales_Pipeline[[#This Row],[Sales_Agent]],Sales_Teams[Sales_Agent],Sales_Teams[Manager])</f>
        <v>Rocco Neubert</v>
      </c>
      <c r="D1138" t="str">
        <f>_xlfn.XLOOKUP(Sales_Pipeline[[#This Row],[Manager]],Sales_Teams[Manager],Sales_Teams[Regional_Office])</f>
        <v>East</v>
      </c>
      <c r="E1138" t="s">
        <v>8953</v>
      </c>
      <c r="F1138" t="s">
        <v>344</v>
      </c>
      <c r="G1138" t="str">
        <f>IFERROR(_xlfn.XLOOKUP(Sales_Pipeline[[#This Row],[Account]],Accounts!$A$2:$A$86,Accounts!$F$2:$F$86),"")</f>
        <v>Romania</v>
      </c>
      <c r="H1138" t="s">
        <v>82</v>
      </c>
      <c r="I1138" s="3">
        <v>42793</v>
      </c>
      <c r="J1138" s="3">
        <v>42877</v>
      </c>
      <c r="K1138" s="8" t="str">
        <f>IF(Sales_Pipeline[[#This Row],[Close_Date]]="","",TEXT(Sales_Pipeline[[#This Row],[Close_Date]],"ddd"))</f>
        <v>Mon</v>
      </c>
      <c r="L1138" s="8" t="str">
        <f>IF(Sales_Pipeline[[#This Row],[Close_Date]]="","",TEXT(Sales_Pipeline[[#This Row],[Close_Date]],"mmm"))</f>
        <v>May</v>
      </c>
      <c r="M1138" s="8" t="str">
        <f>IF(Sales_Pipeline[[#This Row],[Close_Date]]="","","Q"&amp;ROUNDUP(MONTH(Sales_Pipeline[[#This Row],[Close_Date]])/3,0))</f>
        <v>Q2</v>
      </c>
      <c r="N1138" s="2" cm="1">
        <f t="array" ref="N1138">IFERROR(_xlfn.IFS(Sales_Pipeline[[#This Row],[Deal_Stage]]="Won",_xlfn.XLOOKUP(Sales_Pipeline[[#This Row],[Product]],Products!$A$2:$A$8,Products!$C$2:$C$8),Sales_Pipeline[[#This Row],[Deal_Stage]]="Lost",_xlfn.XLOOKUP(Sales_Pipeline[[#This Row],[Product]],Products!$A$2:$A$8,Products!$C$2:$C$8)),"")</f>
        <v>4821</v>
      </c>
      <c r="O1138" s="2">
        <v>0</v>
      </c>
    </row>
    <row r="1139" spans="1:15" x14ac:dyDescent="0.3">
      <c r="A1139" t="s">
        <v>1285</v>
      </c>
      <c r="B1139" t="s">
        <v>6</v>
      </c>
      <c r="C1139" t="str">
        <f>_xlfn.XLOOKUP(Sales_Pipeline[[#This Row],[Sales_Agent]],Sales_Teams[Sales_Agent],Sales_Teams[Manager])</f>
        <v>Dustin Brinkmann</v>
      </c>
      <c r="D1139" t="str">
        <f>_xlfn.XLOOKUP(Sales_Pipeline[[#This Row],[Manager]],Sales_Teams[Manager],Sales_Teams[Regional_Office])</f>
        <v>Central</v>
      </c>
      <c r="E1139" t="s">
        <v>63</v>
      </c>
      <c r="F1139" t="s">
        <v>141</v>
      </c>
      <c r="G1139" t="str">
        <f>IFERROR(_xlfn.XLOOKUP(Sales_Pipeline[[#This Row],[Account]],Accounts!$A$2:$A$86,Accounts!$F$2:$F$86),"")</f>
        <v>United States</v>
      </c>
      <c r="H1139" t="s">
        <v>57</v>
      </c>
      <c r="I1139" s="3">
        <v>42793</v>
      </c>
      <c r="J1139" s="3">
        <v>42858</v>
      </c>
      <c r="K1139" s="8" t="str">
        <f>IF(Sales_Pipeline[[#This Row],[Close_Date]]="","",TEXT(Sales_Pipeline[[#This Row],[Close_Date]],"ddd"))</f>
        <v>Wed</v>
      </c>
      <c r="L1139" s="8" t="str">
        <f>IF(Sales_Pipeline[[#This Row],[Close_Date]]="","",TEXT(Sales_Pipeline[[#This Row],[Close_Date]],"mmm"))</f>
        <v>May</v>
      </c>
      <c r="M1139" s="8" t="str">
        <f>IF(Sales_Pipeline[[#This Row],[Close_Date]]="","","Q"&amp;ROUNDUP(MONTH(Sales_Pipeline[[#This Row],[Close_Date]])/3,0))</f>
        <v>Q2</v>
      </c>
      <c r="N1139" s="2" cm="1">
        <f t="array" ref="N1139">IFERROR(_xlfn.IFS(Sales_Pipeline[[#This Row],[Deal_Stage]]="Won",_xlfn.XLOOKUP(Sales_Pipeline[[#This Row],[Product]],Products!$A$2:$A$8,Products!$C$2:$C$8),Sales_Pipeline[[#This Row],[Deal_Stage]]="Lost",_xlfn.XLOOKUP(Sales_Pipeline[[#This Row],[Product]],Products!$A$2:$A$8,Products!$C$2:$C$8)),"")</f>
        <v>550</v>
      </c>
      <c r="O1139" s="2">
        <v>497</v>
      </c>
    </row>
    <row r="1140" spans="1:15" x14ac:dyDescent="0.3">
      <c r="A1140" t="s">
        <v>1286</v>
      </c>
      <c r="B1140" t="s">
        <v>20</v>
      </c>
      <c r="C1140" t="str">
        <f>_xlfn.XLOOKUP(Sales_Pipeline[[#This Row],[Sales_Agent]],Sales_Teams[Sales_Agent],Sales_Teams[Manager])</f>
        <v>Cara Losch</v>
      </c>
      <c r="D1140" t="str">
        <f>_xlfn.XLOOKUP(Sales_Pipeline[[#This Row],[Manager]],Sales_Teams[Manager],Sales_Teams[Regional_Office])</f>
        <v>East</v>
      </c>
      <c r="E1140" t="s">
        <v>63</v>
      </c>
      <c r="F1140" t="s">
        <v>96</v>
      </c>
      <c r="G1140" t="str">
        <f>IFERROR(_xlfn.XLOOKUP(Sales_Pipeline[[#This Row],[Account]],Accounts!$A$2:$A$86,Accounts!$F$2:$F$86),"")</f>
        <v>United States</v>
      </c>
      <c r="H1140" t="s">
        <v>82</v>
      </c>
      <c r="I1140" s="3">
        <v>42793</v>
      </c>
      <c r="J1140" s="3">
        <v>42859</v>
      </c>
      <c r="K1140" s="8" t="str">
        <f>IF(Sales_Pipeline[[#This Row],[Close_Date]]="","",TEXT(Sales_Pipeline[[#This Row],[Close_Date]],"ddd"))</f>
        <v>Thu</v>
      </c>
      <c r="L1140" s="8" t="str">
        <f>IF(Sales_Pipeline[[#This Row],[Close_Date]]="","",TEXT(Sales_Pipeline[[#This Row],[Close_Date]],"mmm"))</f>
        <v>May</v>
      </c>
      <c r="M1140" s="8" t="str">
        <f>IF(Sales_Pipeline[[#This Row],[Close_Date]]="","","Q"&amp;ROUNDUP(MONTH(Sales_Pipeline[[#This Row],[Close_Date]])/3,0))</f>
        <v>Q2</v>
      </c>
      <c r="N1140" s="2" cm="1">
        <f t="array" ref="N1140">IFERROR(_xlfn.IFS(Sales_Pipeline[[#This Row],[Deal_Stage]]="Won",_xlfn.XLOOKUP(Sales_Pipeline[[#This Row],[Product]],Products!$A$2:$A$8,Products!$C$2:$C$8),Sales_Pipeline[[#This Row],[Deal_Stage]]="Lost",_xlfn.XLOOKUP(Sales_Pipeline[[#This Row],[Product]],Products!$A$2:$A$8,Products!$C$2:$C$8)),"")</f>
        <v>550</v>
      </c>
      <c r="O1140" s="2">
        <v>0</v>
      </c>
    </row>
    <row r="1141" spans="1:15" x14ac:dyDescent="0.3">
      <c r="A1141" t="s">
        <v>1287</v>
      </c>
      <c r="B1141" t="s">
        <v>20</v>
      </c>
      <c r="C1141" t="str">
        <f>_xlfn.XLOOKUP(Sales_Pipeline[[#This Row],[Sales_Agent]],Sales_Teams[Sales_Agent],Sales_Teams[Manager])</f>
        <v>Cara Losch</v>
      </c>
      <c r="D1141" t="str">
        <f>_xlfn.XLOOKUP(Sales_Pipeline[[#This Row],[Manager]],Sales_Teams[Manager],Sales_Teams[Regional_Office])</f>
        <v>East</v>
      </c>
      <c r="E1141" t="s">
        <v>84</v>
      </c>
      <c r="F1141" t="s">
        <v>216</v>
      </c>
      <c r="G1141" t="str">
        <f>IFERROR(_xlfn.XLOOKUP(Sales_Pipeline[[#This Row],[Account]],Accounts!$A$2:$A$86,Accounts!$F$2:$F$86),"")</f>
        <v>United States</v>
      </c>
      <c r="H1141" t="s">
        <v>57</v>
      </c>
      <c r="I1141" s="3">
        <v>42793</v>
      </c>
      <c r="J1141" s="3">
        <v>42885</v>
      </c>
      <c r="K1141" s="8" t="str">
        <f>IF(Sales_Pipeline[[#This Row],[Close_Date]]="","",TEXT(Sales_Pipeline[[#This Row],[Close_Date]],"ddd"))</f>
        <v>Tue</v>
      </c>
      <c r="L1141" s="8" t="str">
        <f>IF(Sales_Pipeline[[#This Row],[Close_Date]]="","",TEXT(Sales_Pipeline[[#This Row],[Close_Date]],"mmm"))</f>
        <v>May</v>
      </c>
      <c r="M1141" s="8" t="str">
        <f>IF(Sales_Pipeline[[#This Row],[Close_Date]]="","","Q"&amp;ROUNDUP(MONTH(Sales_Pipeline[[#This Row],[Close_Date]])/3,0))</f>
        <v>Q2</v>
      </c>
      <c r="N1141" s="2" cm="1">
        <f t="array" ref="N1141">IFERROR(_xlfn.IFS(Sales_Pipeline[[#This Row],[Deal_Stage]]="Won",_xlfn.XLOOKUP(Sales_Pipeline[[#This Row],[Product]],Products!$A$2:$A$8,Products!$C$2:$C$8),Sales_Pipeline[[#This Row],[Deal_Stage]]="Lost",_xlfn.XLOOKUP(Sales_Pipeline[[#This Row],[Product]],Products!$A$2:$A$8,Products!$C$2:$C$8)),"")</f>
        <v>5482</v>
      </c>
      <c r="O1141" s="2">
        <v>5159</v>
      </c>
    </row>
    <row r="1142" spans="1:15" x14ac:dyDescent="0.3">
      <c r="A1142" t="s">
        <v>1288</v>
      </c>
      <c r="B1142" t="s">
        <v>25</v>
      </c>
      <c r="C1142" t="str">
        <f>_xlfn.XLOOKUP(Sales_Pipeline[[#This Row],[Sales_Agent]],Sales_Teams[Sales_Agent],Sales_Teams[Manager])</f>
        <v>Rocco Neubert</v>
      </c>
      <c r="D1142" t="str">
        <f>_xlfn.XLOOKUP(Sales_Pipeline[[#This Row],[Manager]],Sales_Teams[Manager],Sales_Teams[Regional_Office])</f>
        <v>East</v>
      </c>
      <c r="E1142" t="s">
        <v>55</v>
      </c>
      <c r="F1142" t="s">
        <v>177</v>
      </c>
      <c r="G1142" t="str">
        <f>IFERROR(_xlfn.XLOOKUP(Sales_Pipeline[[#This Row],[Account]],Accounts!$A$2:$A$86,Accounts!$F$2:$F$86),"")</f>
        <v>United States</v>
      </c>
      <c r="H1142" t="s">
        <v>77</v>
      </c>
      <c r="I1142" s="3">
        <v>42793</v>
      </c>
      <c r="K1142" s="8" t="str">
        <f>IF(Sales_Pipeline[[#This Row],[Close_Date]]="","",TEXT(Sales_Pipeline[[#This Row],[Close_Date]],"ddd"))</f>
        <v/>
      </c>
      <c r="L1142" s="8" t="str">
        <f>IF(Sales_Pipeline[[#This Row],[Close_Date]]="","",TEXT(Sales_Pipeline[[#This Row],[Close_Date]],"mmm"))</f>
        <v/>
      </c>
      <c r="M1142" s="8" t="str">
        <f>IF(Sales_Pipeline[[#This Row],[Close_Date]]="","","Q"&amp;ROUNDUP(MONTH(Sales_Pipeline[[#This Row],[Close_Date]])/3,0))</f>
        <v/>
      </c>
      <c r="N1142" s="2" t="str" cm="1">
        <f t="array" ref="N1142">IFERROR(_xlfn.IFS(Sales_Pipeline[[#This Row],[Deal_Stage]]="Won",_xlfn.XLOOKUP(Sales_Pipeline[[#This Row],[Product]],Products!$A$2:$A$8,Products!$C$2:$C$8),Sales_Pipeline[[#This Row],[Deal_Stage]]="Lost",_xlfn.XLOOKUP(Sales_Pipeline[[#This Row],[Product]],Products!$A$2:$A$8,Products!$C$2:$C$8)),"")</f>
        <v/>
      </c>
      <c r="O1142" s="2">
        <v>0</v>
      </c>
    </row>
    <row r="1143" spans="1:15" x14ac:dyDescent="0.3">
      <c r="A1143" t="s">
        <v>1289</v>
      </c>
      <c r="B1143" t="s">
        <v>15</v>
      </c>
      <c r="C1143" t="str">
        <f>_xlfn.XLOOKUP(Sales_Pipeline[[#This Row],[Sales_Agent]],Sales_Teams[Sales_Agent],Sales_Teams[Manager])</f>
        <v>Melvin Marxen</v>
      </c>
      <c r="D1143" t="str">
        <f>_xlfn.XLOOKUP(Sales_Pipeline[[#This Row],[Manager]],Sales_Teams[Manager],Sales_Teams[Regional_Office])</f>
        <v>Central</v>
      </c>
      <c r="E1143" t="s">
        <v>61</v>
      </c>
      <c r="F1143" t="s">
        <v>64</v>
      </c>
      <c r="G1143" t="str">
        <f>IFERROR(_xlfn.XLOOKUP(Sales_Pipeline[[#This Row],[Account]],Accounts!$A$2:$A$86,Accounts!$F$2:$F$86),"")</f>
        <v>United States</v>
      </c>
      <c r="H1143" t="s">
        <v>82</v>
      </c>
      <c r="I1143" s="3">
        <v>42793</v>
      </c>
      <c r="J1143" s="3">
        <v>42857</v>
      </c>
      <c r="K1143" s="8" t="str">
        <f>IF(Sales_Pipeline[[#This Row],[Close_Date]]="","",TEXT(Sales_Pipeline[[#This Row],[Close_Date]],"ddd"))</f>
        <v>Tue</v>
      </c>
      <c r="L1143" s="8" t="str">
        <f>IF(Sales_Pipeline[[#This Row],[Close_Date]]="","",TEXT(Sales_Pipeline[[#This Row],[Close_Date]],"mmm"))</f>
        <v>May</v>
      </c>
      <c r="M1143" s="8" t="str">
        <f>IF(Sales_Pipeline[[#This Row],[Close_Date]]="","","Q"&amp;ROUNDUP(MONTH(Sales_Pipeline[[#This Row],[Close_Date]])/3,0))</f>
        <v>Q2</v>
      </c>
      <c r="N1143" s="2" cm="1">
        <f t="array" ref="N1143">IFERROR(_xlfn.IFS(Sales_Pipeline[[#This Row],[Deal_Stage]]="Won",_xlfn.XLOOKUP(Sales_Pipeline[[#This Row],[Product]],Products!$A$2:$A$8,Products!$C$2:$C$8),Sales_Pipeline[[#This Row],[Deal_Stage]]="Lost",_xlfn.XLOOKUP(Sales_Pipeline[[#This Row],[Product]],Products!$A$2:$A$8,Products!$C$2:$C$8)),"")</f>
        <v>55</v>
      </c>
      <c r="O1143" s="2">
        <v>0</v>
      </c>
    </row>
    <row r="1144" spans="1:15" x14ac:dyDescent="0.3">
      <c r="A1144" t="s">
        <v>1290</v>
      </c>
      <c r="B1144" t="s">
        <v>15</v>
      </c>
      <c r="C1144" t="str">
        <f>_xlfn.XLOOKUP(Sales_Pipeline[[#This Row],[Sales_Agent]],Sales_Teams[Sales_Agent],Sales_Teams[Manager])</f>
        <v>Melvin Marxen</v>
      </c>
      <c r="D1144" t="str">
        <f>_xlfn.XLOOKUP(Sales_Pipeline[[#This Row],[Manager]],Sales_Teams[Manager],Sales_Teams[Regional_Office])</f>
        <v>Central</v>
      </c>
      <c r="E1144" t="s">
        <v>8953</v>
      </c>
      <c r="F1144" t="s">
        <v>141</v>
      </c>
      <c r="G1144" t="str">
        <f>IFERROR(_xlfn.XLOOKUP(Sales_Pipeline[[#This Row],[Account]],Accounts!$A$2:$A$86,Accounts!$F$2:$F$86),"")</f>
        <v>United States</v>
      </c>
      <c r="H1144" t="s">
        <v>57</v>
      </c>
      <c r="I1144" s="3">
        <v>42793</v>
      </c>
      <c r="J1144" s="3">
        <v>42868</v>
      </c>
      <c r="K1144" s="8" t="str">
        <f>IF(Sales_Pipeline[[#This Row],[Close_Date]]="","",TEXT(Sales_Pipeline[[#This Row],[Close_Date]],"ddd"))</f>
        <v>Sat</v>
      </c>
      <c r="L1144" s="8" t="str">
        <f>IF(Sales_Pipeline[[#This Row],[Close_Date]]="","",TEXT(Sales_Pipeline[[#This Row],[Close_Date]],"mmm"))</f>
        <v>May</v>
      </c>
      <c r="M1144" s="8" t="str">
        <f>IF(Sales_Pipeline[[#This Row],[Close_Date]]="","","Q"&amp;ROUNDUP(MONTH(Sales_Pipeline[[#This Row],[Close_Date]])/3,0))</f>
        <v>Q2</v>
      </c>
      <c r="N1144" s="2" cm="1">
        <f t="array" ref="N1144">IFERROR(_xlfn.IFS(Sales_Pipeline[[#This Row],[Deal_Stage]]="Won",_xlfn.XLOOKUP(Sales_Pipeline[[#This Row],[Product]],Products!$A$2:$A$8,Products!$C$2:$C$8),Sales_Pipeline[[#This Row],[Deal_Stage]]="Lost",_xlfn.XLOOKUP(Sales_Pipeline[[#This Row],[Product]],Products!$A$2:$A$8,Products!$C$2:$C$8)),"")</f>
        <v>4821</v>
      </c>
      <c r="O1144" s="2">
        <v>4311</v>
      </c>
    </row>
    <row r="1145" spans="1:15" x14ac:dyDescent="0.3">
      <c r="A1145" t="s">
        <v>1291</v>
      </c>
      <c r="B1145" t="s">
        <v>28</v>
      </c>
      <c r="C1145" t="str">
        <f>_xlfn.XLOOKUP(Sales_Pipeline[[#This Row],[Sales_Agent]],Sales_Teams[Sales_Agent],Sales_Teams[Manager])</f>
        <v>Rocco Neubert</v>
      </c>
      <c r="D1145" t="str">
        <f>_xlfn.XLOOKUP(Sales_Pipeline[[#This Row],[Manager]],Sales_Teams[Manager],Sales_Teams[Regional_Office])</f>
        <v>East</v>
      </c>
      <c r="E1145" t="s">
        <v>63</v>
      </c>
      <c r="F1145" t="s">
        <v>109</v>
      </c>
      <c r="G1145" t="str">
        <f>IFERROR(_xlfn.XLOOKUP(Sales_Pipeline[[#This Row],[Account]],Accounts!$A$2:$A$86,Accounts!$F$2:$F$86),"")</f>
        <v>Japan</v>
      </c>
      <c r="H1145" t="s">
        <v>57</v>
      </c>
      <c r="I1145" s="3">
        <v>42793</v>
      </c>
      <c r="J1145" s="3">
        <v>42877</v>
      </c>
      <c r="K1145" s="8" t="str">
        <f>IF(Sales_Pipeline[[#This Row],[Close_Date]]="","",TEXT(Sales_Pipeline[[#This Row],[Close_Date]],"ddd"))</f>
        <v>Mon</v>
      </c>
      <c r="L1145" s="8" t="str">
        <f>IF(Sales_Pipeline[[#This Row],[Close_Date]]="","",TEXT(Sales_Pipeline[[#This Row],[Close_Date]],"mmm"))</f>
        <v>May</v>
      </c>
      <c r="M1145" s="8" t="str">
        <f>IF(Sales_Pipeline[[#This Row],[Close_Date]]="","","Q"&amp;ROUNDUP(MONTH(Sales_Pipeline[[#This Row],[Close_Date]])/3,0))</f>
        <v>Q2</v>
      </c>
      <c r="N1145" s="2" cm="1">
        <f t="array" ref="N1145">IFERROR(_xlfn.IFS(Sales_Pipeline[[#This Row],[Deal_Stage]]="Won",_xlfn.XLOOKUP(Sales_Pipeline[[#This Row],[Product]],Products!$A$2:$A$8,Products!$C$2:$C$8),Sales_Pipeline[[#This Row],[Deal_Stage]]="Lost",_xlfn.XLOOKUP(Sales_Pipeline[[#This Row],[Product]],Products!$A$2:$A$8,Products!$C$2:$C$8)),"")</f>
        <v>550</v>
      </c>
      <c r="O1145" s="2">
        <v>609</v>
      </c>
    </row>
    <row r="1146" spans="1:15" x14ac:dyDescent="0.3">
      <c r="A1146" t="s">
        <v>1292</v>
      </c>
      <c r="B1146" t="s">
        <v>13</v>
      </c>
      <c r="C1146" t="str">
        <f>_xlfn.XLOOKUP(Sales_Pipeline[[#This Row],[Sales_Agent]],Sales_Teams[Sales_Agent],Sales_Teams[Manager])</f>
        <v>Melvin Marxen</v>
      </c>
      <c r="D1146" t="str">
        <f>_xlfn.XLOOKUP(Sales_Pipeline[[#This Row],[Manager]],Sales_Teams[Manager],Sales_Teams[Regional_Office])</f>
        <v>Central</v>
      </c>
      <c r="E1146" t="s">
        <v>55</v>
      </c>
      <c r="F1146" t="s">
        <v>56</v>
      </c>
      <c r="G1146" t="str">
        <f>IFERROR(_xlfn.XLOOKUP(Sales_Pipeline[[#This Row],[Account]],Accounts!$A$2:$A$86,Accounts!$F$2:$F$86),"")</f>
        <v>United States</v>
      </c>
      <c r="H1146" t="s">
        <v>57</v>
      </c>
      <c r="I1146" s="3">
        <v>42793</v>
      </c>
      <c r="J1146" s="3">
        <v>42910</v>
      </c>
      <c r="K1146" s="8" t="str">
        <f>IF(Sales_Pipeline[[#This Row],[Close_Date]]="","",TEXT(Sales_Pipeline[[#This Row],[Close_Date]],"ddd"))</f>
        <v>Sat</v>
      </c>
      <c r="L1146" s="8" t="str">
        <f>IF(Sales_Pipeline[[#This Row],[Close_Date]]="","",TEXT(Sales_Pipeline[[#This Row],[Close_Date]],"mmm"))</f>
        <v>Jun</v>
      </c>
      <c r="M1146" s="8" t="str">
        <f>IF(Sales_Pipeline[[#This Row],[Close_Date]]="","","Q"&amp;ROUNDUP(MONTH(Sales_Pipeline[[#This Row],[Close_Date]])/3,0))</f>
        <v>Q2</v>
      </c>
      <c r="N1146" s="2" cm="1">
        <f t="array" ref="N1146">IFERROR(_xlfn.IFS(Sales_Pipeline[[#This Row],[Deal_Stage]]="Won",_xlfn.XLOOKUP(Sales_Pipeline[[#This Row],[Product]],Products!$A$2:$A$8,Products!$C$2:$C$8),Sales_Pipeline[[#This Row],[Deal_Stage]]="Lost",_xlfn.XLOOKUP(Sales_Pipeline[[#This Row],[Product]],Products!$A$2:$A$8,Products!$C$2:$C$8)),"")</f>
        <v>1096</v>
      </c>
      <c r="O1146" s="2">
        <v>1008</v>
      </c>
    </row>
    <row r="1147" spans="1:15" x14ac:dyDescent="0.3">
      <c r="A1147" t="s">
        <v>1293</v>
      </c>
      <c r="B1147" t="s">
        <v>13</v>
      </c>
      <c r="C1147" t="str">
        <f>_xlfn.XLOOKUP(Sales_Pipeline[[#This Row],[Sales_Agent]],Sales_Teams[Sales_Agent],Sales_Teams[Manager])</f>
        <v>Melvin Marxen</v>
      </c>
      <c r="D1147" t="str">
        <f>_xlfn.XLOOKUP(Sales_Pipeline[[#This Row],[Manager]],Sales_Teams[Manager],Sales_Teams[Regional_Office])</f>
        <v>Central</v>
      </c>
      <c r="E1147" t="s">
        <v>8953</v>
      </c>
      <c r="F1147" t="s">
        <v>74</v>
      </c>
      <c r="G1147" t="str">
        <f>IFERROR(_xlfn.XLOOKUP(Sales_Pipeline[[#This Row],[Account]],Accounts!$A$2:$A$86,Accounts!$F$2:$F$86),"")</f>
        <v>United States</v>
      </c>
      <c r="H1147" t="s">
        <v>57</v>
      </c>
      <c r="I1147" s="3">
        <v>42793</v>
      </c>
      <c r="J1147" s="3">
        <v>42908</v>
      </c>
      <c r="K1147" s="8" t="str">
        <f>IF(Sales_Pipeline[[#This Row],[Close_Date]]="","",TEXT(Sales_Pipeline[[#This Row],[Close_Date]],"ddd"))</f>
        <v>Thu</v>
      </c>
      <c r="L1147" s="8" t="str">
        <f>IF(Sales_Pipeline[[#This Row],[Close_Date]]="","",TEXT(Sales_Pipeline[[#This Row],[Close_Date]],"mmm"))</f>
        <v>Jun</v>
      </c>
      <c r="M1147" s="8" t="str">
        <f>IF(Sales_Pipeline[[#This Row],[Close_Date]]="","","Q"&amp;ROUNDUP(MONTH(Sales_Pipeline[[#This Row],[Close_Date]])/3,0))</f>
        <v>Q2</v>
      </c>
      <c r="N1147" s="2" cm="1">
        <f t="array" ref="N1147">IFERROR(_xlfn.IFS(Sales_Pipeline[[#This Row],[Deal_Stage]]="Won",_xlfn.XLOOKUP(Sales_Pipeline[[#This Row],[Product]],Products!$A$2:$A$8,Products!$C$2:$C$8),Sales_Pipeline[[#This Row],[Deal_Stage]]="Lost",_xlfn.XLOOKUP(Sales_Pipeline[[#This Row],[Product]],Products!$A$2:$A$8,Products!$C$2:$C$8)),"")</f>
        <v>4821</v>
      </c>
      <c r="O1147" s="2">
        <v>4458</v>
      </c>
    </row>
    <row r="1148" spans="1:15" x14ac:dyDescent="0.3">
      <c r="A1148" t="s">
        <v>1294</v>
      </c>
      <c r="B1148" t="s">
        <v>36</v>
      </c>
      <c r="C1148" t="str">
        <f>_xlfn.XLOOKUP(Sales_Pipeline[[#This Row],[Sales_Agent]],Sales_Teams[Sales_Agent],Sales_Teams[Manager])</f>
        <v>Celia Rouche</v>
      </c>
      <c r="D1148" t="str">
        <f>_xlfn.XLOOKUP(Sales_Pipeline[[#This Row],[Manager]],Sales_Teams[Manager],Sales_Teams[Regional_Office])</f>
        <v>West</v>
      </c>
      <c r="E1148" t="s">
        <v>76</v>
      </c>
      <c r="G1148" t="str">
        <f>IFERROR(_xlfn.XLOOKUP(Sales_Pipeline[[#This Row],[Account]],Accounts!$A$2:$A$86,Accounts!$F$2:$F$86),"")</f>
        <v/>
      </c>
      <c r="H1148" t="s">
        <v>77</v>
      </c>
      <c r="I1148" s="3">
        <v>42793</v>
      </c>
      <c r="K1148" s="8" t="str">
        <f>IF(Sales_Pipeline[[#This Row],[Close_Date]]="","",TEXT(Sales_Pipeline[[#This Row],[Close_Date]],"ddd"))</f>
        <v/>
      </c>
      <c r="L1148" s="8" t="str">
        <f>IF(Sales_Pipeline[[#This Row],[Close_Date]]="","",TEXT(Sales_Pipeline[[#This Row],[Close_Date]],"mmm"))</f>
        <v/>
      </c>
      <c r="M1148" s="8" t="str">
        <f>IF(Sales_Pipeline[[#This Row],[Close_Date]]="","","Q"&amp;ROUNDUP(MONTH(Sales_Pipeline[[#This Row],[Close_Date]])/3,0))</f>
        <v/>
      </c>
      <c r="N1148" s="2" t="str" cm="1">
        <f t="array" ref="N1148">IFERROR(_xlfn.IFS(Sales_Pipeline[[#This Row],[Deal_Stage]]="Won",_xlfn.XLOOKUP(Sales_Pipeline[[#This Row],[Product]],Products!$A$2:$A$8,Products!$C$2:$C$8),Sales_Pipeline[[#This Row],[Deal_Stage]]="Lost",_xlfn.XLOOKUP(Sales_Pipeline[[#This Row],[Product]],Products!$A$2:$A$8,Products!$C$2:$C$8)),"")</f>
        <v/>
      </c>
      <c r="O1148" s="2">
        <v>0</v>
      </c>
    </row>
    <row r="1149" spans="1:15" x14ac:dyDescent="0.3">
      <c r="A1149" t="s">
        <v>1295</v>
      </c>
      <c r="B1149" t="s">
        <v>36</v>
      </c>
      <c r="C1149" t="str">
        <f>_xlfn.XLOOKUP(Sales_Pipeline[[#This Row],[Sales_Agent]],Sales_Teams[Sales_Agent],Sales_Teams[Manager])</f>
        <v>Celia Rouche</v>
      </c>
      <c r="D1149" t="str">
        <f>_xlfn.XLOOKUP(Sales_Pipeline[[#This Row],[Manager]],Sales_Teams[Manager],Sales_Teams[Regional_Office])</f>
        <v>West</v>
      </c>
      <c r="E1149" t="s">
        <v>76</v>
      </c>
      <c r="F1149" t="s">
        <v>145</v>
      </c>
      <c r="G1149" t="str">
        <f>IFERROR(_xlfn.XLOOKUP(Sales_Pipeline[[#This Row],[Account]],Accounts!$A$2:$A$86,Accounts!$F$2:$F$86),"")</f>
        <v>United States</v>
      </c>
      <c r="H1149" t="s">
        <v>57</v>
      </c>
      <c r="I1149" s="3">
        <v>42793</v>
      </c>
      <c r="J1149" s="3">
        <v>42881</v>
      </c>
      <c r="K1149" s="8" t="str">
        <f>IF(Sales_Pipeline[[#This Row],[Close_Date]]="","",TEXT(Sales_Pipeline[[#This Row],[Close_Date]],"ddd"))</f>
        <v>Fri</v>
      </c>
      <c r="L1149" s="8" t="str">
        <f>IF(Sales_Pipeline[[#This Row],[Close_Date]]="","",TEXT(Sales_Pipeline[[#This Row],[Close_Date]],"mmm"))</f>
        <v>May</v>
      </c>
      <c r="M1149" s="8" t="str">
        <f>IF(Sales_Pipeline[[#This Row],[Close_Date]]="","","Q"&amp;ROUNDUP(MONTH(Sales_Pipeline[[#This Row],[Close_Date]])/3,0))</f>
        <v>Q2</v>
      </c>
      <c r="N1149" s="2" cm="1">
        <f t="array" ref="N1149">IFERROR(_xlfn.IFS(Sales_Pipeline[[#This Row],[Deal_Stage]]="Won",_xlfn.XLOOKUP(Sales_Pipeline[[#This Row],[Product]],Products!$A$2:$A$8,Products!$C$2:$C$8),Sales_Pipeline[[#This Row],[Deal_Stage]]="Lost",_xlfn.XLOOKUP(Sales_Pipeline[[#This Row],[Product]],Products!$A$2:$A$8,Products!$C$2:$C$8)),"")</f>
        <v>3393</v>
      </c>
      <c r="O1149" s="2">
        <v>2964</v>
      </c>
    </row>
    <row r="1150" spans="1:15" x14ac:dyDescent="0.3">
      <c r="A1150" t="s">
        <v>1296</v>
      </c>
      <c r="B1150" t="s">
        <v>40</v>
      </c>
      <c r="C1150" t="str">
        <f>_xlfn.XLOOKUP(Sales_Pipeline[[#This Row],[Sales_Agent]],Sales_Teams[Sales_Agent],Sales_Teams[Manager])</f>
        <v>Summer Sewald</v>
      </c>
      <c r="D1150" t="str">
        <f>_xlfn.XLOOKUP(Sales_Pipeline[[#This Row],[Manager]],Sales_Teams[Manager],Sales_Teams[Regional_Office])</f>
        <v>West</v>
      </c>
      <c r="E1150" t="s">
        <v>84</v>
      </c>
      <c r="F1150" t="s">
        <v>201</v>
      </c>
      <c r="G1150" t="str">
        <f>IFERROR(_xlfn.XLOOKUP(Sales_Pipeline[[#This Row],[Account]],Accounts!$A$2:$A$86,Accounts!$F$2:$F$86),"")</f>
        <v>United States</v>
      </c>
      <c r="H1150" t="s">
        <v>82</v>
      </c>
      <c r="I1150" s="3">
        <v>42793</v>
      </c>
      <c r="J1150" s="3">
        <v>42890</v>
      </c>
      <c r="K1150" s="8" t="str">
        <f>IF(Sales_Pipeline[[#This Row],[Close_Date]]="","",TEXT(Sales_Pipeline[[#This Row],[Close_Date]],"ddd"))</f>
        <v>Sun</v>
      </c>
      <c r="L1150" s="8" t="str">
        <f>IF(Sales_Pipeline[[#This Row],[Close_Date]]="","",TEXT(Sales_Pipeline[[#This Row],[Close_Date]],"mmm"))</f>
        <v>Jun</v>
      </c>
      <c r="M1150" s="8" t="str">
        <f>IF(Sales_Pipeline[[#This Row],[Close_Date]]="","","Q"&amp;ROUNDUP(MONTH(Sales_Pipeline[[#This Row],[Close_Date]])/3,0))</f>
        <v>Q2</v>
      </c>
      <c r="N1150" s="2" cm="1">
        <f t="array" ref="N1150">IFERROR(_xlfn.IFS(Sales_Pipeline[[#This Row],[Deal_Stage]]="Won",_xlfn.XLOOKUP(Sales_Pipeline[[#This Row],[Product]],Products!$A$2:$A$8,Products!$C$2:$C$8),Sales_Pipeline[[#This Row],[Deal_Stage]]="Lost",_xlfn.XLOOKUP(Sales_Pipeline[[#This Row],[Product]],Products!$A$2:$A$8,Products!$C$2:$C$8)),"")</f>
        <v>5482</v>
      </c>
      <c r="O1150" s="2">
        <v>0</v>
      </c>
    </row>
    <row r="1151" spans="1:15" x14ac:dyDescent="0.3">
      <c r="A1151" t="s">
        <v>1297</v>
      </c>
      <c r="B1151" t="s">
        <v>40</v>
      </c>
      <c r="C1151" t="str">
        <f>_xlfn.XLOOKUP(Sales_Pipeline[[#This Row],[Sales_Agent]],Sales_Teams[Sales_Agent],Sales_Teams[Manager])</f>
        <v>Summer Sewald</v>
      </c>
      <c r="D1151" t="str">
        <f>_xlfn.XLOOKUP(Sales_Pipeline[[#This Row],[Manager]],Sales_Teams[Manager],Sales_Teams[Regional_Office])</f>
        <v>West</v>
      </c>
      <c r="E1151" t="s">
        <v>76</v>
      </c>
      <c r="F1151" t="s">
        <v>191</v>
      </c>
      <c r="G1151" t="str">
        <f>IFERROR(_xlfn.XLOOKUP(Sales_Pipeline[[#This Row],[Account]],Accounts!$A$2:$A$86,Accounts!$F$2:$F$86),"")</f>
        <v>United States</v>
      </c>
      <c r="H1151" t="s">
        <v>57</v>
      </c>
      <c r="I1151" s="3">
        <v>42793</v>
      </c>
      <c r="J1151" s="3">
        <v>42891</v>
      </c>
      <c r="K1151" s="8" t="str">
        <f>IF(Sales_Pipeline[[#This Row],[Close_Date]]="","",TEXT(Sales_Pipeline[[#This Row],[Close_Date]],"ddd"))</f>
        <v>Mon</v>
      </c>
      <c r="L1151" s="8" t="str">
        <f>IF(Sales_Pipeline[[#This Row],[Close_Date]]="","",TEXT(Sales_Pipeline[[#This Row],[Close_Date]],"mmm"))</f>
        <v>Jun</v>
      </c>
      <c r="M1151" s="8" t="str">
        <f>IF(Sales_Pipeline[[#This Row],[Close_Date]]="","","Q"&amp;ROUNDUP(MONTH(Sales_Pipeline[[#This Row],[Close_Date]])/3,0))</f>
        <v>Q2</v>
      </c>
      <c r="N1151" s="2" cm="1">
        <f t="array" ref="N1151">IFERROR(_xlfn.IFS(Sales_Pipeline[[#This Row],[Deal_Stage]]="Won",_xlfn.XLOOKUP(Sales_Pipeline[[#This Row],[Product]],Products!$A$2:$A$8,Products!$C$2:$C$8),Sales_Pipeline[[#This Row],[Deal_Stage]]="Lost",_xlfn.XLOOKUP(Sales_Pipeline[[#This Row],[Product]],Products!$A$2:$A$8,Products!$C$2:$C$8)),"")</f>
        <v>3393</v>
      </c>
      <c r="O1151" s="2">
        <v>3813</v>
      </c>
    </row>
    <row r="1152" spans="1:15" x14ac:dyDescent="0.3">
      <c r="A1152" t="s">
        <v>1298</v>
      </c>
      <c r="B1152" t="s">
        <v>10</v>
      </c>
      <c r="C1152" t="str">
        <f>_xlfn.XLOOKUP(Sales_Pipeline[[#This Row],[Sales_Agent]],Sales_Teams[Sales_Agent],Sales_Teams[Manager])</f>
        <v>Melvin Marxen</v>
      </c>
      <c r="D1152" t="str">
        <f>_xlfn.XLOOKUP(Sales_Pipeline[[#This Row],[Manager]],Sales_Teams[Manager],Sales_Teams[Regional_Office])</f>
        <v>Central</v>
      </c>
      <c r="E1152" t="s">
        <v>63</v>
      </c>
      <c r="F1152" t="s">
        <v>147</v>
      </c>
      <c r="G1152" t="str">
        <f>IFERROR(_xlfn.XLOOKUP(Sales_Pipeline[[#This Row],[Account]],Accounts!$A$2:$A$86,Accounts!$F$2:$F$86),"")</f>
        <v>United States</v>
      </c>
      <c r="H1152" t="s">
        <v>57</v>
      </c>
      <c r="I1152" s="3">
        <v>42793</v>
      </c>
      <c r="J1152" s="3">
        <v>42882</v>
      </c>
      <c r="K1152" s="8" t="str">
        <f>IF(Sales_Pipeline[[#This Row],[Close_Date]]="","",TEXT(Sales_Pipeline[[#This Row],[Close_Date]],"ddd"))</f>
        <v>Sat</v>
      </c>
      <c r="L1152" s="8" t="str">
        <f>IF(Sales_Pipeline[[#This Row],[Close_Date]]="","",TEXT(Sales_Pipeline[[#This Row],[Close_Date]],"mmm"))</f>
        <v>May</v>
      </c>
      <c r="M1152" s="8" t="str">
        <f>IF(Sales_Pipeline[[#This Row],[Close_Date]]="","","Q"&amp;ROUNDUP(MONTH(Sales_Pipeline[[#This Row],[Close_Date]])/3,0))</f>
        <v>Q2</v>
      </c>
      <c r="N1152" s="2" cm="1">
        <f t="array" ref="N1152">IFERROR(_xlfn.IFS(Sales_Pipeline[[#This Row],[Deal_Stage]]="Won",_xlfn.XLOOKUP(Sales_Pipeline[[#This Row],[Product]],Products!$A$2:$A$8,Products!$C$2:$C$8),Sales_Pipeline[[#This Row],[Deal_Stage]]="Lost",_xlfn.XLOOKUP(Sales_Pipeline[[#This Row],[Product]],Products!$A$2:$A$8,Products!$C$2:$C$8)),"")</f>
        <v>550</v>
      </c>
      <c r="O1152" s="2">
        <v>528</v>
      </c>
    </row>
    <row r="1153" spans="1:15" x14ac:dyDescent="0.3">
      <c r="A1153" t="s">
        <v>1299</v>
      </c>
      <c r="B1153" t="s">
        <v>42</v>
      </c>
      <c r="C1153" t="str">
        <f>_xlfn.XLOOKUP(Sales_Pipeline[[#This Row],[Sales_Agent]],Sales_Teams[Sales_Agent],Sales_Teams[Manager])</f>
        <v>Summer Sewald</v>
      </c>
      <c r="D1153" t="str">
        <f>_xlfn.XLOOKUP(Sales_Pipeline[[#This Row],[Manager]],Sales_Teams[Manager],Sales_Teams[Regional_Office])</f>
        <v>West</v>
      </c>
      <c r="E1153" t="s">
        <v>55</v>
      </c>
      <c r="F1153" t="s">
        <v>98</v>
      </c>
      <c r="G1153" t="str">
        <f>IFERROR(_xlfn.XLOOKUP(Sales_Pipeline[[#This Row],[Account]],Accounts!$A$2:$A$86,Accounts!$F$2:$F$86),"")</f>
        <v>United States</v>
      </c>
      <c r="H1153" t="s">
        <v>57</v>
      </c>
      <c r="I1153" s="3">
        <v>42793</v>
      </c>
      <c r="J1153" s="3">
        <v>42804</v>
      </c>
      <c r="K1153" s="8" t="str">
        <f>IF(Sales_Pipeline[[#This Row],[Close_Date]]="","",TEXT(Sales_Pipeline[[#This Row],[Close_Date]],"ddd"))</f>
        <v>Fri</v>
      </c>
      <c r="L1153" s="8" t="str">
        <f>IF(Sales_Pipeline[[#This Row],[Close_Date]]="","",TEXT(Sales_Pipeline[[#This Row],[Close_Date]],"mmm"))</f>
        <v>Mar</v>
      </c>
      <c r="M1153" s="8" t="str">
        <f>IF(Sales_Pipeline[[#This Row],[Close_Date]]="","","Q"&amp;ROUNDUP(MONTH(Sales_Pipeline[[#This Row],[Close_Date]])/3,0))</f>
        <v>Q1</v>
      </c>
      <c r="N1153" s="2" cm="1">
        <f t="array" ref="N1153">IFERROR(_xlfn.IFS(Sales_Pipeline[[#This Row],[Deal_Stage]]="Won",_xlfn.XLOOKUP(Sales_Pipeline[[#This Row],[Product]],Products!$A$2:$A$8,Products!$C$2:$C$8),Sales_Pipeline[[#This Row],[Deal_Stage]]="Lost",_xlfn.XLOOKUP(Sales_Pipeline[[#This Row],[Product]],Products!$A$2:$A$8,Products!$C$2:$C$8)),"")</f>
        <v>1096</v>
      </c>
      <c r="O1153" s="2">
        <v>1173</v>
      </c>
    </row>
    <row r="1154" spans="1:15" x14ac:dyDescent="0.3">
      <c r="A1154" t="s">
        <v>1300</v>
      </c>
      <c r="B1154" t="s">
        <v>42</v>
      </c>
      <c r="C1154" t="str">
        <f>_xlfn.XLOOKUP(Sales_Pipeline[[#This Row],[Sales_Agent]],Sales_Teams[Sales_Agent],Sales_Teams[Manager])</f>
        <v>Summer Sewald</v>
      </c>
      <c r="D1154" t="str">
        <f>_xlfn.XLOOKUP(Sales_Pipeline[[#This Row],[Manager]],Sales_Teams[Manager],Sales_Teams[Regional_Office])</f>
        <v>West</v>
      </c>
      <c r="E1154" t="s">
        <v>8953</v>
      </c>
      <c r="F1154" t="s">
        <v>173</v>
      </c>
      <c r="G1154" t="str">
        <f>IFERROR(_xlfn.XLOOKUP(Sales_Pipeline[[#This Row],[Account]],Accounts!$A$2:$A$86,Accounts!$F$2:$F$86),"")</f>
        <v>United States</v>
      </c>
      <c r="H1154" t="s">
        <v>57</v>
      </c>
      <c r="I1154" s="3">
        <v>42793</v>
      </c>
      <c r="J1154" s="3">
        <v>42905</v>
      </c>
      <c r="K1154" s="8" t="str">
        <f>IF(Sales_Pipeline[[#This Row],[Close_Date]]="","",TEXT(Sales_Pipeline[[#This Row],[Close_Date]],"ddd"))</f>
        <v>Mon</v>
      </c>
      <c r="L1154" s="8" t="str">
        <f>IF(Sales_Pipeline[[#This Row],[Close_Date]]="","",TEXT(Sales_Pipeline[[#This Row],[Close_Date]],"mmm"))</f>
        <v>Jun</v>
      </c>
      <c r="M1154" s="8" t="str">
        <f>IF(Sales_Pipeline[[#This Row],[Close_Date]]="","","Q"&amp;ROUNDUP(MONTH(Sales_Pipeline[[#This Row],[Close_Date]])/3,0))</f>
        <v>Q2</v>
      </c>
      <c r="N1154" s="2" cm="1">
        <f t="array" ref="N1154">IFERROR(_xlfn.IFS(Sales_Pipeline[[#This Row],[Deal_Stage]]="Won",_xlfn.XLOOKUP(Sales_Pipeline[[#This Row],[Product]],Products!$A$2:$A$8,Products!$C$2:$C$8),Sales_Pipeline[[#This Row],[Deal_Stage]]="Lost",_xlfn.XLOOKUP(Sales_Pipeline[[#This Row],[Product]],Products!$A$2:$A$8,Products!$C$2:$C$8)),"")</f>
        <v>4821</v>
      </c>
      <c r="O1154" s="2">
        <v>3893</v>
      </c>
    </row>
    <row r="1155" spans="1:15" x14ac:dyDescent="0.3">
      <c r="A1155" t="s">
        <v>1301</v>
      </c>
      <c r="B1155" t="s">
        <v>42</v>
      </c>
      <c r="C1155" t="str">
        <f>_xlfn.XLOOKUP(Sales_Pipeline[[#This Row],[Sales_Agent]],Sales_Teams[Sales_Agent],Sales_Teams[Manager])</f>
        <v>Summer Sewald</v>
      </c>
      <c r="D1155" t="str">
        <f>_xlfn.XLOOKUP(Sales_Pipeline[[#This Row],[Manager]],Sales_Teams[Manager],Sales_Teams[Regional_Office])</f>
        <v>West</v>
      </c>
      <c r="E1155" t="s">
        <v>8953</v>
      </c>
      <c r="F1155" t="s">
        <v>87</v>
      </c>
      <c r="G1155" t="str">
        <f>IFERROR(_xlfn.XLOOKUP(Sales_Pipeline[[#This Row],[Account]],Accounts!$A$2:$A$86,Accounts!$F$2:$F$86),"")</f>
        <v>United States</v>
      </c>
      <c r="H1155" t="s">
        <v>57</v>
      </c>
      <c r="I1155" s="3">
        <v>42793</v>
      </c>
      <c r="J1155" s="3">
        <v>42809</v>
      </c>
      <c r="K1155" s="8" t="str">
        <f>IF(Sales_Pipeline[[#This Row],[Close_Date]]="","",TEXT(Sales_Pipeline[[#This Row],[Close_Date]],"ddd"))</f>
        <v>Wed</v>
      </c>
      <c r="L1155" s="8" t="str">
        <f>IF(Sales_Pipeline[[#This Row],[Close_Date]]="","",TEXT(Sales_Pipeline[[#This Row],[Close_Date]],"mmm"))</f>
        <v>Mar</v>
      </c>
      <c r="M1155" s="8" t="str">
        <f>IF(Sales_Pipeline[[#This Row],[Close_Date]]="","","Q"&amp;ROUNDUP(MONTH(Sales_Pipeline[[#This Row],[Close_Date]])/3,0))</f>
        <v>Q1</v>
      </c>
      <c r="N1155" s="2" cm="1">
        <f t="array" ref="N1155">IFERROR(_xlfn.IFS(Sales_Pipeline[[#This Row],[Deal_Stage]]="Won",_xlfn.XLOOKUP(Sales_Pipeline[[#This Row],[Product]],Products!$A$2:$A$8,Products!$C$2:$C$8),Sales_Pipeline[[#This Row],[Deal_Stage]]="Lost",_xlfn.XLOOKUP(Sales_Pipeline[[#This Row],[Product]],Products!$A$2:$A$8,Products!$C$2:$C$8)),"")</f>
        <v>4821</v>
      </c>
      <c r="O1155" s="2">
        <v>4678</v>
      </c>
    </row>
    <row r="1156" spans="1:15" x14ac:dyDescent="0.3">
      <c r="A1156" t="s">
        <v>1302</v>
      </c>
      <c r="B1156" t="s">
        <v>8</v>
      </c>
      <c r="C1156" t="str">
        <f>_xlfn.XLOOKUP(Sales_Pipeline[[#This Row],[Sales_Agent]],Sales_Teams[Sales_Agent],Sales_Teams[Manager])</f>
        <v>Dustin Brinkmann</v>
      </c>
      <c r="D1156" t="str">
        <f>_xlfn.XLOOKUP(Sales_Pipeline[[#This Row],[Manager]],Sales_Teams[Manager],Sales_Teams[Regional_Office])</f>
        <v>Central</v>
      </c>
      <c r="E1156" t="s">
        <v>63</v>
      </c>
      <c r="F1156" t="s">
        <v>79</v>
      </c>
      <c r="G1156" t="str">
        <f>IFERROR(_xlfn.XLOOKUP(Sales_Pipeline[[#This Row],[Account]],Accounts!$A$2:$A$86,Accounts!$F$2:$F$86),"")</f>
        <v>Philipines</v>
      </c>
      <c r="H1156" t="s">
        <v>57</v>
      </c>
      <c r="I1156" s="3">
        <v>42793</v>
      </c>
      <c r="J1156" s="3">
        <v>42887</v>
      </c>
      <c r="K1156" s="8" t="str">
        <f>IF(Sales_Pipeline[[#This Row],[Close_Date]]="","",TEXT(Sales_Pipeline[[#This Row],[Close_Date]],"ddd"))</f>
        <v>Thu</v>
      </c>
      <c r="L1156" s="8" t="str">
        <f>IF(Sales_Pipeline[[#This Row],[Close_Date]]="","",TEXT(Sales_Pipeline[[#This Row],[Close_Date]],"mmm"))</f>
        <v>Jun</v>
      </c>
      <c r="M1156" s="8" t="str">
        <f>IF(Sales_Pipeline[[#This Row],[Close_Date]]="","","Q"&amp;ROUNDUP(MONTH(Sales_Pipeline[[#This Row],[Close_Date]])/3,0))</f>
        <v>Q2</v>
      </c>
      <c r="N1156" s="2" cm="1">
        <f t="array" ref="N1156">IFERROR(_xlfn.IFS(Sales_Pipeline[[#This Row],[Deal_Stage]]="Won",_xlfn.XLOOKUP(Sales_Pipeline[[#This Row],[Product]],Products!$A$2:$A$8,Products!$C$2:$C$8),Sales_Pipeline[[#This Row],[Deal_Stage]]="Lost",_xlfn.XLOOKUP(Sales_Pipeline[[#This Row],[Product]],Products!$A$2:$A$8,Products!$C$2:$C$8)),"")</f>
        <v>550</v>
      </c>
      <c r="O1156" s="2">
        <v>530</v>
      </c>
    </row>
    <row r="1157" spans="1:15" x14ac:dyDescent="0.3">
      <c r="A1157" t="s">
        <v>1303</v>
      </c>
      <c r="B1157" t="s">
        <v>37</v>
      </c>
      <c r="C1157" t="str">
        <f>_xlfn.XLOOKUP(Sales_Pipeline[[#This Row],[Sales_Agent]],Sales_Teams[Sales_Agent],Sales_Teams[Manager])</f>
        <v>Celia Rouche</v>
      </c>
      <c r="D1157" t="str">
        <f>_xlfn.XLOOKUP(Sales_Pipeline[[#This Row],[Manager]],Sales_Teams[Manager],Sales_Teams[Regional_Office])</f>
        <v>West</v>
      </c>
      <c r="E1157" t="s">
        <v>61</v>
      </c>
      <c r="F1157" t="s">
        <v>85</v>
      </c>
      <c r="G1157" t="str">
        <f>IFERROR(_xlfn.XLOOKUP(Sales_Pipeline[[#This Row],[Account]],Accounts!$A$2:$A$86,Accounts!$F$2:$F$86),"")</f>
        <v>Poland</v>
      </c>
      <c r="H1157" t="s">
        <v>82</v>
      </c>
      <c r="I1157" s="3">
        <v>42793</v>
      </c>
      <c r="J1157" s="3">
        <v>42808</v>
      </c>
      <c r="K1157" s="8" t="str">
        <f>IF(Sales_Pipeline[[#This Row],[Close_Date]]="","",TEXT(Sales_Pipeline[[#This Row],[Close_Date]],"ddd"))</f>
        <v>Tue</v>
      </c>
      <c r="L1157" s="8" t="str">
        <f>IF(Sales_Pipeline[[#This Row],[Close_Date]]="","",TEXT(Sales_Pipeline[[#This Row],[Close_Date]],"mmm"))</f>
        <v>Mar</v>
      </c>
      <c r="M1157" s="8" t="str">
        <f>IF(Sales_Pipeline[[#This Row],[Close_Date]]="","","Q"&amp;ROUNDUP(MONTH(Sales_Pipeline[[#This Row],[Close_Date]])/3,0))</f>
        <v>Q1</v>
      </c>
      <c r="N1157" s="2" cm="1">
        <f t="array" ref="N1157">IFERROR(_xlfn.IFS(Sales_Pipeline[[#This Row],[Deal_Stage]]="Won",_xlfn.XLOOKUP(Sales_Pipeline[[#This Row],[Product]],Products!$A$2:$A$8,Products!$C$2:$C$8),Sales_Pipeline[[#This Row],[Deal_Stage]]="Lost",_xlfn.XLOOKUP(Sales_Pipeline[[#This Row],[Product]],Products!$A$2:$A$8,Products!$C$2:$C$8)),"")</f>
        <v>55</v>
      </c>
      <c r="O1157" s="2">
        <v>0</v>
      </c>
    </row>
    <row r="1158" spans="1:15" x14ac:dyDescent="0.3">
      <c r="A1158" t="s">
        <v>1304</v>
      </c>
      <c r="B1158" t="s">
        <v>37</v>
      </c>
      <c r="C1158" t="str">
        <f>_xlfn.XLOOKUP(Sales_Pipeline[[#This Row],[Sales_Agent]],Sales_Teams[Sales_Agent],Sales_Teams[Manager])</f>
        <v>Celia Rouche</v>
      </c>
      <c r="D1158" t="str">
        <f>_xlfn.XLOOKUP(Sales_Pipeline[[#This Row],[Manager]],Sales_Teams[Manager],Sales_Teams[Regional_Office])</f>
        <v>West</v>
      </c>
      <c r="E1158" t="s">
        <v>163</v>
      </c>
      <c r="F1158" t="s">
        <v>166</v>
      </c>
      <c r="G1158" t="str">
        <f>IFERROR(_xlfn.XLOOKUP(Sales_Pipeline[[#This Row],[Account]],Accounts!$A$2:$A$86,Accounts!$F$2:$F$86),"")</f>
        <v>United States</v>
      </c>
      <c r="H1158" t="s">
        <v>57</v>
      </c>
      <c r="I1158" s="3">
        <v>42793</v>
      </c>
      <c r="J1158" s="3">
        <v>42913</v>
      </c>
      <c r="K1158" s="8" t="str">
        <f>IF(Sales_Pipeline[[#This Row],[Close_Date]]="","",TEXT(Sales_Pipeline[[#This Row],[Close_Date]],"ddd"))</f>
        <v>Tue</v>
      </c>
      <c r="L1158" s="8" t="str">
        <f>IF(Sales_Pipeline[[#This Row],[Close_Date]]="","",TEXT(Sales_Pipeline[[#This Row],[Close_Date]],"mmm"))</f>
        <v>Jun</v>
      </c>
      <c r="M1158" s="8" t="str">
        <f>IF(Sales_Pipeline[[#This Row],[Close_Date]]="","","Q"&amp;ROUNDUP(MONTH(Sales_Pipeline[[#This Row],[Close_Date]])/3,0))</f>
        <v>Q2</v>
      </c>
      <c r="N1158" s="2" cm="1">
        <f t="array" ref="N1158">IFERROR(_xlfn.IFS(Sales_Pipeline[[#This Row],[Deal_Stage]]="Won",_xlfn.XLOOKUP(Sales_Pipeline[[#This Row],[Product]],Products!$A$2:$A$8,Products!$C$2:$C$8),Sales_Pipeline[[#This Row],[Deal_Stage]]="Lost",_xlfn.XLOOKUP(Sales_Pipeline[[#This Row],[Product]],Products!$A$2:$A$8,Products!$C$2:$C$8)),"")</f>
        <v>26768</v>
      </c>
      <c r="O1158" s="2">
        <v>29617</v>
      </c>
    </row>
    <row r="1159" spans="1:15" x14ac:dyDescent="0.3">
      <c r="A1159" t="s">
        <v>1305</v>
      </c>
      <c r="B1159" t="s">
        <v>12</v>
      </c>
      <c r="C1159" t="str">
        <f>_xlfn.XLOOKUP(Sales_Pipeline[[#This Row],[Sales_Agent]],Sales_Teams[Sales_Agent],Sales_Teams[Manager])</f>
        <v>Melvin Marxen</v>
      </c>
      <c r="D1159" t="str">
        <f>_xlfn.XLOOKUP(Sales_Pipeline[[#This Row],[Manager]],Sales_Teams[Manager],Sales_Teams[Regional_Office])</f>
        <v>Central</v>
      </c>
      <c r="E1159" t="s">
        <v>55</v>
      </c>
      <c r="F1159" t="s">
        <v>59</v>
      </c>
      <c r="G1159" t="str">
        <f>IFERROR(_xlfn.XLOOKUP(Sales_Pipeline[[#This Row],[Account]],Accounts!$A$2:$A$86,Accounts!$F$2:$F$86),"")</f>
        <v>United States</v>
      </c>
      <c r="H1159" t="s">
        <v>57</v>
      </c>
      <c r="I1159" s="3">
        <v>42793</v>
      </c>
      <c r="J1159" s="3">
        <v>42864</v>
      </c>
      <c r="K1159" s="8" t="str">
        <f>IF(Sales_Pipeline[[#This Row],[Close_Date]]="","",TEXT(Sales_Pipeline[[#This Row],[Close_Date]],"ddd"))</f>
        <v>Tue</v>
      </c>
      <c r="L1159" s="8" t="str">
        <f>IF(Sales_Pipeline[[#This Row],[Close_Date]]="","",TEXT(Sales_Pipeline[[#This Row],[Close_Date]],"mmm"))</f>
        <v>May</v>
      </c>
      <c r="M1159" s="8" t="str">
        <f>IF(Sales_Pipeline[[#This Row],[Close_Date]]="","","Q"&amp;ROUNDUP(MONTH(Sales_Pipeline[[#This Row],[Close_Date]])/3,0))</f>
        <v>Q2</v>
      </c>
      <c r="N1159" s="2" cm="1">
        <f t="array" ref="N1159">IFERROR(_xlfn.IFS(Sales_Pipeline[[#This Row],[Deal_Stage]]="Won",_xlfn.XLOOKUP(Sales_Pipeline[[#This Row],[Product]],Products!$A$2:$A$8,Products!$C$2:$C$8),Sales_Pipeline[[#This Row],[Deal_Stage]]="Lost",_xlfn.XLOOKUP(Sales_Pipeline[[#This Row],[Product]],Products!$A$2:$A$8,Products!$C$2:$C$8)),"")</f>
        <v>1096</v>
      </c>
      <c r="O1159" s="2">
        <v>1028</v>
      </c>
    </row>
    <row r="1160" spans="1:15" x14ac:dyDescent="0.3">
      <c r="A1160" t="s">
        <v>1306</v>
      </c>
      <c r="B1160" t="s">
        <v>12</v>
      </c>
      <c r="C1160" t="str">
        <f>_xlfn.XLOOKUP(Sales_Pipeline[[#This Row],[Sales_Agent]],Sales_Teams[Sales_Agent],Sales_Teams[Manager])</f>
        <v>Melvin Marxen</v>
      </c>
      <c r="D1160" t="str">
        <f>_xlfn.XLOOKUP(Sales_Pipeline[[#This Row],[Manager]],Sales_Teams[Manager],Sales_Teams[Regional_Office])</f>
        <v>Central</v>
      </c>
      <c r="E1160" t="s">
        <v>76</v>
      </c>
      <c r="F1160" t="s">
        <v>223</v>
      </c>
      <c r="G1160" t="str">
        <f>IFERROR(_xlfn.XLOOKUP(Sales_Pipeline[[#This Row],[Account]],Accounts!$A$2:$A$86,Accounts!$F$2:$F$86),"")</f>
        <v>United States</v>
      </c>
      <c r="H1160" t="s">
        <v>57</v>
      </c>
      <c r="I1160" s="3">
        <v>42793</v>
      </c>
      <c r="J1160" s="3">
        <v>42914</v>
      </c>
      <c r="K1160" s="8" t="str">
        <f>IF(Sales_Pipeline[[#This Row],[Close_Date]]="","",TEXT(Sales_Pipeline[[#This Row],[Close_Date]],"ddd"))</f>
        <v>Wed</v>
      </c>
      <c r="L1160" s="8" t="str">
        <f>IF(Sales_Pipeline[[#This Row],[Close_Date]]="","",TEXT(Sales_Pipeline[[#This Row],[Close_Date]],"mmm"))</f>
        <v>Jun</v>
      </c>
      <c r="M1160" s="8" t="str">
        <f>IF(Sales_Pipeline[[#This Row],[Close_Date]]="","","Q"&amp;ROUNDUP(MONTH(Sales_Pipeline[[#This Row],[Close_Date]])/3,0))</f>
        <v>Q2</v>
      </c>
      <c r="N1160" s="2" cm="1">
        <f t="array" ref="N1160">IFERROR(_xlfn.IFS(Sales_Pipeline[[#This Row],[Deal_Stage]]="Won",_xlfn.XLOOKUP(Sales_Pipeline[[#This Row],[Product]],Products!$A$2:$A$8,Products!$C$2:$C$8),Sales_Pipeline[[#This Row],[Deal_Stage]]="Lost",_xlfn.XLOOKUP(Sales_Pipeline[[#This Row],[Product]],Products!$A$2:$A$8,Products!$C$2:$C$8)),"")</f>
        <v>3393</v>
      </c>
      <c r="O1160" s="2">
        <v>2863</v>
      </c>
    </row>
    <row r="1161" spans="1:15" x14ac:dyDescent="0.3">
      <c r="A1161" t="s">
        <v>1307</v>
      </c>
      <c r="B1161" t="s">
        <v>45</v>
      </c>
      <c r="C1161" t="str">
        <f>_xlfn.XLOOKUP(Sales_Pipeline[[#This Row],[Sales_Agent]],Sales_Teams[Sales_Agent],Sales_Teams[Manager])</f>
        <v>Summer Sewald</v>
      </c>
      <c r="D1161" t="str">
        <f>_xlfn.XLOOKUP(Sales_Pipeline[[#This Row],[Manager]],Sales_Teams[Manager],Sales_Teams[Regional_Office])</f>
        <v>West</v>
      </c>
      <c r="E1161" t="s">
        <v>55</v>
      </c>
      <c r="G1161" t="str">
        <f>IFERROR(_xlfn.XLOOKUP(Sales_Pipeline[[#This Row],[Account]],Accounts!$A$2:$A$86,Accounts!$F$2:$F$86),"")</f>
        <v/>
      </c>
      <c r="H1161" t="s">
        <v>77</v>
      </c>
      <c r="I1161" s="3">
        <v>42793</v>
      </c>
      <c r="K1161" s="8" t="str">
        <f>IF(Sales_Pipeline[[#This Row],[Close_Date]]="","",TEXT(Sales_Pipeline[[#This Row],[Close_Date]],"ddd"))</f>
        <v/>
      </c>
      <c r="L1161" s="8" t="str">
        <f>IF(Sales_Pipeline[[#This Row],[Close_Date]]="","",TEXT(Sales_Pipeline[[#This Row],[Close_Date]],"mmm"))</f>
        <v/>
      </c>
      <c r="M1161" s="8" t="str">
        <f>IF(Sales_Pipeline[[#This Row],[Close_Date]]="","","Q"&amp;ROUNDUP(MONTH(Sales_Pipeline[[#This Row],[Close_Date]])/3,0))</f>
        <v/>
      </c>
      <c r="N1161" s="2" t="str" cm="1">
        <f t="array" ref="N1161">IFERROR(_xlfn.IFS(Sales_Pipeline[[#This Row],[Deal_Stage]]="Won",_xlfn.XLOOKUP(Sales_Pipeline[[#This Row],[Product]],Products!$A$2:$A$8,Products!$C$2:$C$8),Sales_Pipeline[[#This Row],[Deal_Stage]]="Lost",_xlfn.XLOOKUP(Sales_Pipeline[[#This Row],[Product]],Products!$A$2:$A$8,Products!$C$2:$C$8)),"")</f>
        <v/>
      </c>
      <c r="O1161" s="2">
        <v>0</v>
      </c>
    </row>
    <row r="1162" spans="1:15" x14ac:dyDescent="0.3">
      <c r="A1162" t="s">
        <v>1308</v>
      </c>
      <c r="B1162" t="s">
        <v>9</v>
      </c>
      <c r="C1162" t="str">
        <f>_xlfn.XLOOKUP(Sales_Pipeline[[#This Row],[Sales_Agent]],Sales_Teams[Sales_Agent],Sales_Teams[Manager])</f>
        <v>Dustin Brinkmann</v>
      </c>
      <c r="D1162" t="str">
        <f>_xlfn.XLOOKUP(Sales_Pipeline[[#This Row],[Manager]],Sales_Teams[Manager],Sales_Teams[Regional_Office])</f>
        <v>Central</v>
      </c>
      <c r="E1162" t="s">
        <v>76</v>
      </c>
      <c r="F1162" t="s">
        <v>64</v>
      </c>
      <c r="G1162" t="str">
        <f>IFERROR(_xlfn.XLOOKUP(Sales_Pipeline[[#This Row],[Account]],Accounts!$A$2:$A$86,Accounts!$F$2:$F$86),"")</f>
        <v>United States</v>
      </c>
      <c r="H1162" t="s">
        <v>57</v>
      </c>
      <c r="I1162" s="3">
        <v>42793</v>
      </c>
      <c r="J1162" s="3">
        <v>42914</v>
      </c>
      <c r="K1162" s="8" t="str">
        <f>IF(Sales_Pipeline[[#This Row],[Close_Date]]="","",TEXT(Sales_Pipeline[[#This Row],[Close_Date]],"ddd"))</f>
        <v>Wed</v>
      </c>
      <c r="L1162" s="8" t="str">
        <f>IF(Sales_Pipeline[[#This Row],[Close_Date]]="","",TEXT(Sales_Pipeline[[#This Row],[Close_Date]],"mmm"))</f>
        <v>Jun</v>
      </c>
      <c r="M1162" s="8" t="str">
        <f>IF(Sales_Pipeline[[#This Row],[Close_Date]]="","","Q"&amp;ROUNDUP(MONTH(Sales_Pipeline[[#This Row],[Close_Date]])/3,0))</f>
        <v>Q2</v>
      </c>
      <c r="N1162" s="2" cm="1">
        <f t="array" ref="N1162">IFERROR(_xlfn.IFS(Sales_Pipeline[[#This Row],[Deal_Stage]]="Won",_xlfn.XLOOKUP(Sales_Pipeline[[#This Row],[Product]],Products!$A$2:$A$8,Products!$C$2:$C$8),Sales_Pipeline[[#This Row],[Deal_Stage]]="Lost",_xlfn.XLOOKUP(Sales_Pipeline[[#This Row],[Product]],Products!$A$2:$A$8,Products!$C$2:$C$8)),"")</f>
        <v>3393</v>
      </c>
      <c r="O1162" s="2">
        <v>4109</v>
      </c>
    </row>
    <row r="1163" spans="1:15" x14ac:dyDescent="0.3">
      <c r="A1163" t="s">
        <v>1309</v>
      </c>
      <c r="B1163" t="s">
        <v>14</v>
      </c>
      <c r="C1163" t="str">
        <f>_xlfn.XLOOKUP(Sales_Pipeline[[#This Row],[Sales_Agent]],Sales_Teams[Sales_Agent],Sales_Teams[Manager])</f>
        <v>Melvin Marxen</v>
      </c>
      <c r="D1163" t="str">
        <f>_xlfn.XLOOKUP(Sales_Pipeline[[#This Row],[Manager]],Sales_Teams[Manager],Sales_Teams[Regional_Office])</f>
        <v>Central</v>
      </c>
      <c r="E1163" t="s">
        <v>63</v>
      </c>
      <c r="F1163" t="s">
        <v>318</v>
      </c>
      <c r="G1163" t="str">
        <f>IFERROR(_xlfn.XLOOKUP(Sales_Pipeline[[#This Row],[Account]],Accounts!$A$2:$A$86,Accounts!$F$2:$F$86),"")</f>
        <v>Kenya</v>
      </c>
      <c r="H1163" t="s">
        <v>82</v>
      </c>
      <c r="I1163" s="3">
        <v>42793</v>
      </c>
      <c r="J1163" s="3">
        <v>42863</v>
      </c>
      <c r="K1163" s="8" t="str">
        <f>IF(Sales_Pipeline[[#This Row],[Close_Date]]="","",TEXT(Sales_Pipeline[[#This Row],[Close_Date]],"ddd"))</f>
        <v>Mon</v>
      </c>
      <c r="L1163" s="8" t="str">
        <f>IF(Sales_Pipeline[[#This Row],[Close_Date]]="","",TEXT(Sales_Pipeline[[#This Row],[Close_Date]],"mmm"))</f>
        <v>May</v>
      </c>
      <c r="M1163" s="8" t="str">
        <f>IF(Sales_Pipeline[[#This Row],[Close_Date]]="","","Q"&amp;ROUNDUP(MONTH(Sales_Pipeline[[#This Row],[Close_Date]])/3,0))</f>
        <v>Q2</v>
      </c>
      <c r="N1163" s="2" cm="1">
        <f t="array" ref="N1163">IFERROR(_xlfn.IFS(Sales_Pipeline[[#This Row],[Deal_Stage]]="Won",_xlfn.XLOOKUP(Sales_Pipeline[[#This Row],[Product]],Products!$A$2:$A$8,Products!$C$2:$C$8),Sales_Pipeline[[#This Row],[Deal_Stage]]="Lost",_xlfn.XLOOKUP(Sales_Pipeline[[#This Row],[Product]],Products!$A$2:$A$8,Products!$C$2:$C$8)),"")</f>
        <v>550</v>
      </c>
      <c r="O1163" s="2">
        <v>0</v>
      </c>
    </row>
    <row r="1164" spans="1:15" x14ac:dyDescent="0.3">
      <c r="A1164" t="s">
        <v>1310</v>
      </c>
      <c r="B1164" t="s">
        <v>29</v>
      </c>
      <c r="C1164" t="str">
        <f>_xlfn.XLOOKUP(Sales_Pipeline[[#This Row],[Sales_Agent]],Sales_Teams[Sales_Agent],Sales_Teams[Manager])</f>
        <v>Rocco Neubert</v>
      </c>
      <c r="D1164" t="str">
        <f>_xlfn.XLOOKUP(Sales_Pipeline[[#This Row],[Manager]],Sales_Teams[Manager],Sales_Teams[Regional_Office])</f>
        <v>East</v>
      </c>
      <c r="E1164" t="s">
        <v>55</v>
      </c>
      <c r="F1164" t="s">
        <v>173</v>
      </c>
      <c r="G1164" t="str">
        <f>IFERROR(_xlfn.XLOOKUP(Sales_Pipeline[[#This Row],[Account]],Accounts!$A$2:$A$86,Accounts!$F$2:$F$86),"")</f>
        <v>United States</v>
      </c>
      <c r="H1164" t="s">
        <v>57</v>
      </c>
      <c r="I1164" s="3">
        <v>42793</v>
      </c>
      <c r="J1164" s="3">
        <v>42807</v>
      </c>
      <c r="K1164" s="8" t="str">
        <f>IF(Sales_Pipeline[[#This Row],[Close_Date]]="","",TEXT(Sales_Pipeline[[#This Row],[Close_Date]],"ddd"))</f>
        <v>Mon</v>
      </c>
      <c r="L1164" s="8" t="str">
        <f>IF(Sales_Pipeline[[#This Row],[Close_Date]]="","",TEXT(Sales_Pipeline[[#This Row],[Close_Date]],"mmm"))</f>
        <v>Mar</v>
      </c>
      <c r="M1164" s="8" t="str">
        <f>IF(Sales_Pipeline[[#This Row],[Close_Date]]="","","Q"&amp;ROUNDUP(MONTH(Sales_Pipeline[[#This Row],[Close_Date]])/3,0))</f>
        <v>Q1</v>
      </c>
      <c r="N1164" s="2" cm="1">
        <f t="array" ref="N1164">IFERROR(_xlfn.IFS(Sales_Pipeline[[#This Row],[Deal_Stage]]="Won",_xlfn.XLOOKUP(Sales_Pipeline[[#This Row],[Product]],Products!$A$2:$A$8,Products!$C$2:$C$8),Sales_Pipeline[[#This Row],[Deal_Stage]]="Lost",_xlfn.XLOOKUP(Sales_Pipeline[[#This Row],[Product]],Products!$A$2:$A$8,Products!$C$2:$C$8)),"")</f>
        <v>1096</v>
      </c>
      <c r="O1164" s="2">
        <v>1106</v>
      </c>
    </row>
    <row r="1165" spans="1:15" x14ac:dyDescent="0.3">
      <c r="A1165" t="s">
        <v>1311</v>
      </c>
      <c r="B1165" t="s">
        <v>35</v>
      </c>
      <c r="C1165" t="str">
        <f>_xlfn.XLOOKUP(Sales_Pipeline[[#This Row],[Sales_Agent]],Sales_Teams[Sales_Agent],Sales_Teams[Manager])</f>
        <v>Celia Rouche</v>
      </c>
      <c r="D1165" t="str">
        <f>_xlfn.XLOOKUP(Sales_Pipeline[[#This Row],[Manager]],Sales_Teams[Manager],Sales_Teams[Regional_Office])</f>
        <v>West</v>
      </c>
      <c r="E1165" t="s">
        <v>61</v>
      </c>
      <c r="G1165" t="str">
        <f>IFERROR(_xlfn.XLOOKUP(Sales_Pipeline[[#This Row],[Account]],Accounts!$A$2:$A$86,Accounts!$F$2:$F$86),"")</f>
        <v/>
      </c>
      <c r="H1165" t="s">
        <v>77</v>
      </c>
      <c r="I1165" s="3">
        <v>42793</v>
      </c>
      <c r="K1165" s="8" t="str">
        <f>IF(Sales_Pipeline[[#This Row],[Close_Date]]="","",TEXT(Sales_Pipeline[[#This Row],[Close_Date]],"ddd"))</f>
        <v/>
      </c>
      <c r="L1165" s="8" t="str">
        <f>IF(Sales_Pipeline[[#This Row],[Close_Date]]="","",TEXT(Sales_Pipeline[[#This Row],[Close_Date]],"mmm"))</f>
        <v/>
      </c>
      <c r="M1165" s="8" t="str">
        <f>IF(Sales_Pipeline[[#This Row],[Close_Date]]="","","Q"&amp;ROUNDUP(MONTH(Sales_Pipeline[[#This Row],[Close_Date]])/3,0))</f>
        <v/>
      </c>
      <c r="N1165" s="2" t="str" cm="1">
        <f t="array" ref="N1165">IFERROR(_xlfn.IFS(Sales_Pipeline[[#This Row],[Deal_Stage]]="Won",_xlfn.XLOOKUP(Sales_Pipeline[[#This Row],[Product]],Products!$A$2:$A$8,Products!$C$2:$C$8),Sales_Pipeline[[#This Row],[Deal_Stage]]="Lost",_xlfn.XLOOKUP(Sales_Pipeline[[#This Row],[Product]],Products!$A$2:$A$8,Products!$C$2:$C$8)),"")</f>
        <v/>
      </c>
      <c r="O1165" s="2">
        <v>0</v>
      </c>
    </row>
    <row r="1166" spans="1:15" x14ac:dyDescent="0.3">
      <c r="A1166" t="s">
        <v>1312</v>
      </c>
      <c r="B1166" t="s">
        <v>21</v>
      </c>
      <c r="C1166" t="str">
        <f>_xlfn.XLOOKUP(Sales_Pipeline[[#This Row],[Sales_Agent]],Sales_Teams[Sales_Agent],Sales_Teams[Manager])</f>
        <v>Cara Losch</v>
      </c>
      <c r="D1166" t="str">
        <f>_xlfn.XLOOKUP(Sales_Pipeline[[#This Row],[Manager]],Sales_Teams[Manager],Sales_Teams[Regional_Office])</f>
        <v>East</v>
      </c>
      <c r="E1166" t="s">
        <v>61</v>
      </c>
      <c r="F1166" t="s">
        <v>209</v>
      </c>
      <c r="G1166" t="str">
        <f>IFERROR(_xlfn.XLOOKUP(Sales_Pipeline[[#This Row],[Account]],Accounts!$A$2:$A$86,Accounts!$F$2:$F$86),"")</f>
        <v>United States</v>
      </c>
      <c r="H1166" t="s">
        <v>57</v>
      </c>
      <c r="I1166" s="3">
        <v>42793</v>
      </c>
      <c r="J1166" s="3">
        <v>42916</v>
      </c>
      <c r="K1166" s="8" t="str">
        <f>IF(Sales_Pipeline[[#This Row],[Close_Date]]="","",TEXT(Sales_Pipeline[[#This Row],[Close_Date]],"ddd"))</f>
        <v>Fri</v>
      </c>
      <c r="L1166" s="8" t="str">
        <f>IF(Sales_Pipeline[[#This Row],[Close_Date]]="","",TEXT(Sales_Pipeline[[#This Row],[Close_Date]],"mmm"))</f>
        <v>Jun</v>
      </c>
      <c r="M1166" s="8" t="str">
        <f>IF(Sales_Pipeline[[#This Row],[Close_Date]]="","","Q"&amp;ROUNDUP(MONTH(Sales_Pipeline[[#This Row],[Close_Date]])/3,0))</f>
        <v>Q2</v>
      </c>
      <c r="N1166" s="2" cm="1">
        <f t="array" ref="N1166">IFERROR(_xlfn.IFS(Sales_Pipeline[[#This Row],[Deal_Stage]]="Won",_xlfn.XLOOKUP(Sales_Pipeline[[#This Row],[Product]],Products!$A$2:$A$8,Products!$C$2:$C$8),Sales_Pipeline[[#This Row],[Deal_Stage]]="Lost",_xlfn.XLOOKUP(Sales_Pipeline[[#This Row],[Product]],Products!$A$2:$A$8,Products!$C$2:$C$8)),"")</f>
        <v>55</v>
      </c>
      <c r="O1166" s="2">
        <v>53</v>
      </c>
    </row>
    <row r="1167" spans="1:15" x14ac:dyDescent="0.3">
      <c r="A1167" t="s">
        <v>1313</v>
      </c>
      <c r="B1167" t="s">
        <v>7</v>
      </c>
      <c r="C1167" t="str">
        <f>_xlfn.XLOOKUP(Sales_Pipeline[[#This Row],[Sales_Agent]],Sales_Teams[Sales_Agent],Sales_Teams[Manager])</f>
        <v>Dustin Brinkmann</v>
      </c>
      <c r="D1167" t="str">
        <f>_xlfn.XLOOKUP(Sales_Pipeline[[#This Row],[Manager]],Sales_Teams[Manager],Sales_Teams[Regional_Office])</f>
        <v>Central</v>
      </c>
      <c r="E1167" t="s">
        <v>61</v>
      </c>
      <c r="F1167" t="s">
        <v>229</v>
      </c>
      <c r="G1167" t="str">
        <f>IFERROR(_xlfn.XLOOKUP(Sales_Pipeline[[#This Row],[Account]],Accounts!$A$2:$A$86,Accounts!$F$2:$F$86),"")</f>
        <v>Norway</v>
      </c>
      <c r="H1167" t="s">
        <v>57</v>
      </c>
      <c r="I1167" s="3">
        <v>42793</v>
      </c>
      <c r="J1167" s="3">
        <v>42869</v>
      </c>
      <c r="K1167" s="8" t="str">
        <f>IF(Sales_Pipeline[[#This Row],[Close_Date]]="","",TEXT(Sales_Pipeline[[#This Row],[Close_Date]],"ddd"))</f>
        <v>Sun</v>
      </c>
      <c r="L1167" s="8" t="str">
        <f>IF(Sales_Pipeline[[#This Row],[Close_Date]]="","",TEXT(Sales_Pipeline[[#This Row],[Close_Date]],"mmm"))</f>
        <v>May</v>
      </c>
      <c r="M1167" s="8" t="str">
        <f>IF(Sales_Pipeline[[#This Row],[Close_Date]]="","","Q"&amp;ROUNDUP(MONTH(Sales_Pipeline[[#This Row],[Close_Date]])/3,0))</f>
        <v>Q2</v>
      </c>
      <c r="N1167" s="2" cm="1">
        <f t="array" ref="N1167">IFERROR(_xlfn.IFS(Sales_Pipeline[[#This Row],[Deal_Stage]]="Won",_xlfn.XLOOKUP(Sales_Pipeline[[#This Row],[Product]],Products!$A$2:$A$8,Products!$C$2:$C$8),Sales_Pipeline[[#This Row],[Deal_Stage]]="Lost",_xlfn.XLOOKUP(Sales_Pipeline[[#This Row],[Product]],Products!$A$2:$A$8,Products!$C$2:$C$8)),"")</f>
        <v>55</v>
      </c>
      <c r="O1167" s="2">
        <v>47</v>
      </c>
    </row>
    <row r="1168" spans="1:15" x14ac:dyDescent="0.3">
      <c r="A1168" t="s">
        <v>1314</v>
      </c>
      <c r="B1168" t="s">
        <v>17</v>
      </c>
      <c r="C1168" t="str">
        <f>_xlfn.XLOOKUP(Sales_Pipeline[[#This Row],[Sales_Agent]],Sales_Teams[Sales_Agent],Sales_Teams[Manager])</f>
        <v>Cara Losch</v>
      </c>
      <c r="D1168" t="str">
        <f>_xlfn.XLOOKUP(Sales_Pipeline[[#This Row],[Manager]],Sales_Teams[Manager],Sales_Teams[Regional_Office])</f>
        <v>East</v>
      </c>
      <c r="E1168" t="s">
        <v>76</v>
      </c>
      <c r="F1168" t="s">
        <v>173</v>
      </c>
      <c r="G1168" t="str">
        <f>IFERROR(_xlfn.XLOOKUP(Sales_Pipeline[[#This Row],[Account]],Accounts!$A$2:$A$86,Accounts!$F$2:$F$86),"")</f>
        <v>United States</v>
      </c>
      <c r="H1168" t="s">
        <v>57</v>
      </c>
      <c r="I1168" s="3">
        <v>42793</v>
      </c>
      <c r="J1168" s="3">
        <v>42878</v>
      </c>
      <c r="K1168" s="8" t="str">
        <f>IF(Sales_Pipeline[[#This Row],[Close_Date]]="","",TEXT(Sales_Pipeline[[#This Row],[Close_Date]],"ddd"))</f>
        <v>Tue</v>
      </c>
      <c r="L1168" s="8" t="str">
        <f>IF(Sales_Pipeline[[#This Row],[Close_Date]]="","",TEXT(Sales_Pipeline[[#This Row],[Close_Date]],"mmm"))</f>
        <v>May</v>
      </c>
      <c r="M1168" s="8" t="str">
        <f>IF(Sales_Pipeline[[#This Row],[Close_Date]]="","","Q"&amp;ROUNDUP(MONTH(Sales_Pipeline[[#This Row],[Close_Date]])/3,0))</f>
        <v>Q2</v>
      </c>
      <c r="N1168" s="2" cm="1">
        <f t="array" ref="N1168">IFERROR(_xlfn.IFS(Sales_Pipeline[[#This Row],[Deal_Stage]]="Won",_xlfn.XLOOKUP(Sales_Pipeline[[#This Row],[Product]],Products!$A$2:$A$8,Products!$C$2:$C$8),Sales_Pipeline[[#This Row],[Deal_Stage]]="Lost",_xlfn.XLOOKUP(Sales_Pipeline[[#This Row],[Product]],Products!$A$2:$A$8,Products!$C$2:$C$8)),"")</f>
        <v>3393</v>
      </c>
      <c r="O1168" s="2">
        <v>3749</v>
      </c>
    </row>
    <row r="1169" spans="1:15" x14ac:dyDescent="0.3">
      <c r="A1169" t="s">
        <v>1315</v>
      </c>
      <c r="B1169" t="s">
        <v>17</v>
      </c>
      <c r="C1169" t="str">
        <f>_xlfn.XLOOKUP(Sales_Pipeline[[#This Row],[Sales_Agent]],Sales_Teams[Sales_Agent],Sales_Teams[Manager])</f>
        <v>Cara Losch</v>
      </c>
      <c r="D1169" t="str">
        <f>_xlfn.XLOOKUP(Sales_Pipeline[[#This Row],[Manager]],Sales_Teams[Manager],Sales_Teams[Regional_Office])</f>
        <v>East</v>
      </c>
      <c r="E1169" t="s">
        <v>76</v>
      </c>
      <c r="F1169" t="s">
        <v>194</v>
      </c>
      <c r="G1169" t="str">
        <f>IFERROR(_xlfn.XLOOKUP(Sales_Pipeline[[#This Row],[Account]],Accounts!$A$2:$A$86,Accounts!$F$2:$F$86),"")</f>
        <v>United States</v>
      </c>
      <c r="H1169" t="s">
        <v>57</v>
      </c>
      <c r="I1169" s="3">
        <v>42793</v>
      </c>
      <c r="J1169" s="3">
        <v>42882</v>
      </c>
      <c r="K1169" s="8" t="str">
        <f>IF(Sales_Pipeline[[#This Row],[Close_Date]]="","",TEXT(Sales_Pipeline[[#This Row],[Close_Date]],"ddd"))</f>
        <v>Sat</v>
      </c>
      <c r="L1169" s="8" t="str">
        <f>IF(Sales_Pipeline[[#This Row],[Close_Date]]="","",TEXT(Sales_Pipeline[[#This Row],[Close_Date]],"mmm"))</f>
        <v>May</v>
      </c>
      <c r="M1169" s="8" t="str">
        <f>IF(Sales_Pipeline[[#This Row],[Close_Date]]="","","Q"&amp;ROUNDUP(MONTH(Sales_Pipeline[[#This Row],[Close_Date]])/3,0))</f>
        <v>Q2</v>
      </c>
      <c r="N1169" s="2" cm="1">
        <f t="array" ref="N1169">IFERROR(_xlfn.IFS(Sales_Pipeline[[#This Row],[Deal_Stage]]="Won",_xlfn.XLOOKUP(Sales_Pipeline[[#This Row],[Product]],Products!$A$2:$A$8,Products!$C$2:$C$8),Sales_Pipeline[[#This Row],[Deal_Stage]]="Lost",_xlfn.XLOOKUP(Sales_Pipeline[[#This Row],[Product]],Products!$A$2:$A$8,Products!$C$2:$C$8)),"")</f>
        <v>3393</v>
      </c>
      <c r="O1169" s="2">
        <v>4204</v>
      </c>
    </row>
    <row r="1170" spans="1:15" x14ac:dyDescent="0.3">
      <c r="A1170" t="s">
        <v>1316</v>
      </c>
      <c r="B1170" t="s">
        <v>27</v>
      </c>
      <c r="C1170" t="str">
        <f>_xlfn.XLOOKUP(Sales_Pipeline[[#This Row],[Sales_Agent]],Sales_Teams[Sales_Agent],Sales_Teams[Manager])</f>
        <v>Rocco Neubert</v>
      </c>
      <c r="D1170" t="str">
        <f>_xlfn.XLOOKUP(Sales_Pipeline[[#This Row],[Manager]],Sales_Teams[Manager],Sales_Teams[Regional_Office])</f>
        <v>East</v>
      </c>
      <c r="E1170" t="s">
        <v>76</v>
      </c>
      <c r="F1170" t="s">
        <v>206</v>
      </c>
      <c r="G1170" t="str">
        <f>IFERROR(_xlfn.XLOOKUP(Sales_Pipeline[[#This Row],[Account]],Accounts!$A$2:$A$86,Accounts!$F$2:$F$86),"")</f>
        <v>United States</v>
      </c>
      <c r="H1170" t="s">
        <v>57</v>
      </c>
      <c r="I1170" s="3">
        <v>42794</v>
      </c>
      <c r="J1170" s="3">
        <v>42901</v>
      </c>
      <c r="K1170" s="8" t="str">
        <f>IF(Sales_Pipeline[[#This Row],[Close_Date]]="","",TEXT(Sales_Pipeline[[#This Row],[Close_Date]],"ddd"))</f>
        <v>Thu</v>
      </c>
      <c r="L1170" s="8" t="str">
        <f>IF(Sales_Pipeline[[#This Row],[Close_Date]]="","",TEXT(Sales_Pipeline[[#This Row],[Close_Date]],"mmm"))</f>
        <v>Jun</v>
      </c>
      <c r="M1170" s="8" t="str">
        <f>IF(Sales_Pipeline[[#This Row],[Close_Date]]="","","Q"&amp;ROUNDUP(MONTH(Sales_Pipeline[[#This Row],[Close_Date]])/3,0))</f>
        <v>Q2</v>
      </c>
      <c r="N1170" s="2" cm="1">
        <f t="array" ref="N1170">IFERROR(_xlfn.IFS(Sales_Pipeline[[#This Row],[Deal_Stage]]="Won",_xlfn.XLOOKUP(Sales_Pipeline[[#This Row],[Product]],Products!$A$2:$A$8,Products!$C$2:$C$8),Sales_Pipeline[[#This Row],[Deal_Stage]]="Lost",_xlfn.XLOOKUP(Sales_Pipeline[[#This Row],[Product]],Products!$A$2:$A$8,Products!$C$2:$C$8)),"")</f>
        <v>3393</v>
      </c>
      <c r="O1170" s="2">
        <v>3986</v>
      </c>
    </row>
    <row r="1171" spans="1:15" x14ac:dyDescent="0.3">
      <c r="A1171" t="s">
        <v>1317</v>
      </c>
      <c r="B1171" t="s">
        <v>25</v>
      </c>
      <c r="C1171" t="str">
        <f>_xlfn.XLOOKUP(Sales_Pipeline[[#This Row],[Sales_Agent]],Sales_Teams[Sales_Agent],Sales_Teams[Manager])</f>
        <v>Rocco Neubert</v>
      </c>
      <c r="D1171" t="str">
        <f>_xlfn.XLOOKUP(Sales_Pipeline[[#This Row],[Manager]],Sales_Teams[Manager],Sales_Teams[Regional_Office])</f>
        <v>East</v>
      </c>
      <c r="E1171" t="s">
        <v>8953</v>
      </c>
      <c r="F1171" t="s">
        <v>225</v>
      </c>
      <c r="G1171" t="str">
        <f>IFERROR(_xlfn.XLOOKUP(Sales_Pipeline[[#This Row],[Account]],Accounts!$A$2:$A$86,Accounts!$F$2:$F$86),"")</f>
        <v>United States</v>
      </c>
      <c r="H1171" t="s">
        <v>57</v>
      </c>
      <c r="I1171" s="3">
        <v>42794</v>
      </c>
      <c r="J1171" s="3">
        <v>42891</v>
      </c>
      <c r="K1171" s="8" t="str">
        <f>IF(Sales_Pipeline[[#This Row],[Close_Date]]="","",TEXT(Sales_Pipeline[[#This Row],[Close_Date]],"ddd"))</f>
        <v>Mon</v>
      </c>
      <c r="L1171" s="8" t="str">
        <f>IF(Sales_Pipeline[[#This Row],[Close_Date]]="","",TEXT(Sales_Pipeline[[#This Row],[Close_Date]],"mmm"))</f>
        <v>Jun</v>
      </c>
      <c r="M1171" s="8" t="str">
        <f>IF(Sales_Pipeline[[#This Row],[Close_Date]]="","","Q"&amp;ROUNDUP(MONTH(Sales_Pipeline[[#This Row],[Close_Date]])/3,0))</f>
        <v>Q2</v>
      </c>
      <c r="N1171" s="2" cm="1">
        <f t="array" ref="N1171">IFERROR(_xlfn.IFS(Sales_Pipeline[[#This Row],[Deal_Stage]]="Won",_xlfn.XLOOKUP(Sales_Pipeline[[#This Row],[Product]],Products!$A$2:$A$8,Products!$C$2:$C$8),Sales_Pipeline[[#This Row],[Deal_Stage]]="Lost",_xlfn.XLOOKUP(Sales_Pipeline[[#This Row],[Product]],Products!$A$2:$A$8,Products!$C$2:$C$8)),"")</f>
        <v>4821</v>
      </c>
      <c r="O1171" s="2">
        <v>5105</v>
      </c>
    </row>
    <row r="1172" spans="1:15" x14ac:dyDescent="0.3">
      <c r="A1172" t="s">
        <v>1318</v>
      </c>
      <c r="B1172" t="s">
        <v>15</v>
      </c>
      <c r="C1172" t="str">
        <f>_xlfn.XLOOKUP(Sales_Pipeline[[#This Row],[Sales_Agent]],Sales_Teams[Sales_Agent],Sales_Teams[Manager])</f>
        <v>Melvin Marxen</v>
      </c>
      <c r="D1172" t="str">
        <f>_xlfn.XLOOKUP(Sales_Pipeline[[#This Row],[Manager]],Sales_Teams[Manager],Sales_Teams[Regional_Office])</f>
        <v>Central</v>
      </c>
      <c r="E1172" t="s">
        <v>63</v>
      </c>
      <c r="F1172" t="s">
        <v>81</v>
      </c>
      <c r="G1172" t="str">
        <f>IFERROR(_xlfn.XLOOKUP(Sales_Pipeline[[#This Row],[Account]],Accounts!$A$2:$A$86,Accounts!$F$2:$F$86),"")</f>
        <v>Italy</v>
      </c>
      <c r="H1172" t="s">
        <v>57</v>
      </c>
      <c r="I1172" s="3">
        <v>42794</v>
      </c>
      <c r="J1172" s="3">
        <v>42908</v>
      </c>
      <c r="K1172" s="8" t="str">
        <f>IF(Sales_Pipeline[[#This Row],[Close_Date]]="","",TEXT(Sales_Pipeline[[#This Row],[Close_Date]],"ddd"))</f>
        <v>Thu</v>
      </c>
      <c r="L1172" s="8" t="str">
        <f>IF(Sales_Pipeline[[#This Row],[Close_Date]]="","",TEXT(Sales_Pipeline[[#This Row],[Close_Date]],"mmm"))</f>
        <v>Jun</v>
      </c>
      <c r="M1172" s="8" t="str">
        <f>IF(Sales_Pipeline[[#This Row],[Close_Date]]="","","Q"&amp;ROUNDUP(MONTH(Sales_Pipeline[[#This Row],[Close_Date]])/3,0))</f>
        <v>Q2</v>
      </c>
      <c r="N1172" s="2" cm="1">
        <f t="array" ref="N1172">IFERROR(_xlfn.IFS(Sales_Pipeline[[#This Row],[Deal_Stage]]="Won",_xlfn.XLOOKUP(Sales_Pipeline[[#This Row],[Product]],Products!$A$2:$A$8,Products!$C$2:$C$8),Sales_Pipeline[[#This Row],[Deal_Stage]]="Lost",_xlfn.XLOOKUP(Sales_Pipeline[[#This Row],[Product]],Products!$A$2:$A$8,Products!$C$2:$C$8)),"")</f>
        <v>550</v>
      </c>
      <c r="O1172" s="2">
        <v>516</v>
      </c>
    </row>
    <row r="1173" spans="1:15" x14ac:dyDescent="0.3">
      <c r="A1173" t="s">
        <v>1319</v>
      </c>
      <c r="B1173" t="s">
        <v>15</v>
      </c>
      <c r="C1173" t="str">
        <f>_xlfn.XLOOKUP(Sales_Pipeline[[#This Row],[Sales_Agent]],Sales_Teams[Sales_Agent],Sales_Teams[Manager])</f>
        <v>Melvin Marxen</v>
      </c>
      <c r="D1173" t="str">
        <f>_xlfn.XLOOKUP(Sales_Pipeline[[#This Row],[Manager]],Sales_Teams[Manager],Sales_Teams[Regional_Office])</f>
        <v>Central</v>
      </c>
      <c r="E1173" t="s">
        <v>8953</v>
      </c>
      <c r="F1173" t="s">
        <v>147</v>
      </c>
      <c r="G1173" t="str">
        <f>IFERROR(_xlfn.XLOOKUP(Sales_Pipeline[[#This Row],[Account]],Accounts!$A$2:$A$86,Accounts!$F$2:$F$86),"")</f>
        <v>United States</v>
      </c>
      <c r="H1173" t="s">
        <v>57</v>
      </c>
      <c r="I1173" s="3">
        <v>42794</v>
      </c>
      <c r="J1173" s="3">
        <v>42888</v>
      </c>
      <c r="K1173" s="8" t="str">
        <f>IF(Sales_Pipeline[[#This Row],[Close_Date]]="","",TEXT(Sales_Pipeline[[#This Row],[Close_Date]],"ddd"))</f>
        <v>Fri</v>
      </c>
      <c r="L1173" s="8" t="str">
        <f>IF(Sales_Pipeline[[#This Row],[Close_Date]]="","",TEXT(Sales_Pipeline[[#This Row],[Close_Date]],"mmm"))</f>
        <v>Jun</v>
      </c>
      <c r="M1173" s="8" t="str">
        <f>IF(Sales_Pipeline[[#This Row],[Close_Date]]="","","Q"&amp;ROUNDUP(MONTH(Sales_Pipeline[[#This Row],[Close_Date]])/3,0))</f>
        <v>Q2</v>
      </c>
      <c r="N1173" s="2" cm="1">
        <f t="array" ref="N1173">IFERROR(_xlfn.IFS(Sales_Pipeline[[#This Row],[Deal_Stage]]="Won",_xlfn.XLOOKUP(Sales_Pipeline[[#This Row],[Product]],Products!$A$2:$A$8,Products!$C$2:$C$8),Sales_Pipeline[[#This Row],[Deal_Stage]]="Lost",_xlfn.XLOOKUP(Sales_Pipeline[[#This Row],[Product]],Products!$A$2:$A$8,Products!$C$2:$C$8)),"")</f>
        <v>4821</v>
      </c>
      <c r="O1173" s="2">
        <v>4407</v>
      </c>
    </row>
    <row r="1174" spans="1:15" x14ac:dyDescent="0.3">
      <c r="A1174" t="s">
        <v>1320</v>
      </c>
      <c r="B1174" t="s">
        <v>28</v>
      </c>
      <c r="C1174" t="str">
        <f>_xlfn.XLOOKUP(Sales_Pipeline[[#This Row],[Sales_Agent]],Sales_Teams[Sales_Agent],Sales_Teams[Manager])</f>
        <v>Rocco Neubert</v>
      </c>
      <c r="D1174" t="str">
        <f>_xlfn.XLOOKUP(Sales_Pipeline[[#This Row],[Manager]],Sales_Teams[Manager],Sales_Teams[Regional_Office])</f>
        <v>East</v>
      </c>
      <c r="E1174" t="s">
        <v>76</v>
      </c>
      <c r="F1174" t="s">
        <v>315</v>
      </c>
      <c r="G1174" t="str">
        <f>IFERROR(_xlfn.XLOOKUP(Sales_Pipeline[[#This Row],[Account]],Accounts!$A$2:$A$86,Accounts!$F$2:$F$86),"")</f>
        <v>United States</v>
      </c>
      <c r="H1174" t="s">
        <v>57</v>
      </c>
      <c r="I1174" s="3">
        <v>42794</v>
      </c>
      <c r="J1174" s="3">
        <v>42905</v>
      </c>
      <c r="K1174" s="8" t="str">
        <f>IF(Sales_Pipeline[[#This Row],[Close_Date]]="","",TEXT(Sales_Pipeline[[#This Row],[Close_Date]],"ddd"))</f>
        <v>Mon</v>
      </c>
      <c r="L1174" s="8" t="str">
        <f>IF(Sales_Pipeline[[#This Row],[Close_Date]]="","",TEXT(Sales_Pipeline[[#This Row],[Close_Date]],"mmm"))</f>
        <v>Jun</v>
      </c>
      <c r="M1174" s="8" t="str">
        <f>IF(Sales_Pipeline[[#This Row],[Close_Date]]="","","Q"&amp;ROUNDUP(MONTH(Sales_Pipeline[[#This Row],[Close_Date]])/3,0))</f>
        <v>Q2</v>
      </c>
      <c r="N1174" s="2" cm="1">
        <f t="array" ref="N1174">IFERROR(_xlfn.IFS(Sales_Pipeline[[#This Row],[Deal_Stage]]="Won",_xlfn.XLOOKUP(Sales_Pipeline[[#This Row],[Product]],Products!$A$2:$A$8,Products!$C$2:$C$8),Sales_Pipeline[[#This Row],[Deal_Stage]]="Lost",_xlfn.XLOOKUP(Sales_Pipeline[[#This Row],[Product]],Products!$A$2:$A$8,Products!$C$2:$C$8)),"")</f>
        <v>3393</v>
      </c>
      <c r="O1174" s="2">
        <v>3087</v>
      </c>
    </row>
    <row r="1175" spans="1:15" x14ac:dyDescent="0.3">
      <c r="A1175" t="s">
        <v>1321</v>
      </c>
      <c r="B1175" t="s">
        <v>13</v>
      </c>
      <c r="C1175" t="str">
        <f>_xlfn.XLOOKUP(Sales_Pipeline[[#This Row],[Sales_Agent]],Sales_Teams[Sales_Agent],Sales_Teams[Manager])</f>
        <v>Melvin Marxen</v>
      </c>
      <c r="D1175" t="str">
        <f>_xlfn.XLOOKUP(Sales_Pipeline[[#This Row],[Manager]],Sales_Teams[Manager],Sales_Teams[Regional_Office])</f>
        <v>Central</v>
      </c>
      <c r="E1175" t="s">
        <v>84</v>
      </c>
      <c r="F1175" t="s">
        <v>333</v>
      </c>
      <c r="G1175" t="str">
        <f>IFERROR(_xlfn.XLOOKUP(Sales_Pipeline[[#This Row],[Account]],Accounts!$A$2:$A$86,Accounts!$F$2:$F$86),"")</f>
        <v>United States</v>
      </c>
      <c r="H1175" t="s">
        <v>57</v>
      </c>
      <c r="I1175" s="3">
        <v>42794</v>
      </c>
      <c r="J1175" s="3">
        <v>42870</v>
      </c>
      <c r="K1175" s="8" t="str">
        <f>IF(Sales_Pipeline[[#This Row],[Close_Date]]="","",TEXT(Sales_Pipeline[[#This Row],[Close_Date]],"ddd"))</f>
        <v>Mon</v>
      </c>
      <c r="L1175" s="8" t="str">
        <f>IF(Sales_Pipeline[[#This Row],[Close_Date]]="","",TEXT(Sales_Pipeline[[#This Row],[Close_Date]],"mmm"))</f>
        <v>May</v>
      </c>
      <c r="M1175" s="8" t="str">
        <f>IF(Sales_Pipeline[[#This Row],[Close_Date]]="","","Q"&amp;ROUNDUP(MONTH(Sales_Pipeline[[#This Row],[Close_Date]])/3,0))</f>
        <v>Q2</v>
      </c>
      <c r="N1175" s="2" cm="1">
        <f t="array" ref="N1175">IFERROR(_xlfn.IFS(Sales_Pipeline[[#This Row],[Deal_Stage]]="Won",_xlfn.XLOOKUP(Sales_Pipeline[[#This Row],[Product]],Products!$A$2:$A$8,Products!$C$2:$C$8),Sales_Pipeline[[#This Row],[Deal_Stage]]="Lost",_xlfn.XLOOKUP(Sales_Pipeline[[#This Row],[Product]],Products!$A$2:$A$8,Products!$C$2:$C$8)),"")</f>
        <v>5482</v>
      </c>
      <c r="O1175" s="2">
        <v>5331</v>
      </c>
    </row>
    <row r="1176" spans="1:15" x14ac:dyDescent="0.3">
      <c r="A1176" t="s">
        <v>1322</v>
      </c>
      <c r="B1176" t="s">
        <v>36</v>
      </c>
      <c r="C1176" t="str">
        <f>_xlfn.XLOOKUP(Sales_Pipeline[[#This Row],[Sales_Agent]],Sales_Teams[Sales_Agent],Sales_Teams[Manager])</f>
        <v>Celia Rouche</v>
      </c>
      <c r="D1176" t="str">
        <f>_xlfn.XLOOKUP(Sales_Pipeline[[#This Row],[Manager]],Sales_Teams[Manager],Sales_Teams[Regional_Office])</f>
        <v>West</v>
      </c>
      <c r="E1176" t="s">
        <v>76</v>
      </c>
      <c r="F1176" t="s">
        <v>234</v>
      </c>
      <c r="G1176" t="str">
        <f>IFERROR(_xlfn.XLOOKUP(Sales_Pipeline[[#This Row],[Account]],Accounts!$A$2:$A$86,Accounts!$F$2:$F$86),"")</f>
        <v>United States</v>
      </c>
      <c r="H1176" t="s">
        <v>57</v>
      </c>
      <c r="I1176" s="3">
        <v>42794</v>
      </c>
      <c r="J1176" s="3">
        <v>42860</v>
      </c>
      <c r="K1176" s="8" t="str">
        <f>IF(Sales_Pipeline[[#This Row],[Close_Date]]="","",TEXT(Sales_Pipeline[[#This Row],[Close_Date]],"ddd"))</f>
        <v>Fri</v>
      </c>
      <c r="L1176" s="8" t="str">
        <f>IF(Sales_Pipeline[[#This Row],[Close_Date]]="","",TEXT(Sales_Pipeline[[#This Row],[Close_Date]],"mmm"))</f>
        <v>May</v>
      </c>
      <c r="M1176" s="8" t="str">
        <f>IF(Sales_Pipeline[[#This Row],[Close_Date]]="","","Q"&amp;ROUNDUP(MONTH(Sales_Pipeline[[#This Row],[Close_Date]])/3,0))</f>
        <v>Q2</v>
      </c>
      <c r="N1176" s="2" cm="1">
        <f t="array" ref="N1176">IFERROR(_xlfn.IFS(Sales_Pipeline[[#This Row],[Deal_Stage]]="Won",_xlfn.XLOOKUP(Sales_Pipeline[[#This Row],[Product]],Products!$A$2:$A$8,Products!$C$2:$C$8),Sales_Pipeline[[#This Row],[Deal_Stage]]="Lost",_xlfn.XLOOKUP(Sales_Pipeline[[#This Row],[Product]],Products!$A$2:$A$8,Products!$C$2:$C$8)),"")</f>
        <v>3393</v>
      </c>
      <c r="O1176" s="2">
        <v>4069</v>
      </c>
    </row>
    <row r="1177" spans="1:15" x14ac:dyDescent="0.3">
      <c r="A1177" t="s">
        <v>1323</v>
      </c>
      <c r="B1177" t="s">
        <v>40</v>
      </c>
      <c r="C1177" t="str">
        <f>_xlfn.XLOOKUP(Sales_Pipeline[[#This Row],[Sales_Agent]],Sales_Teams[Sales_Agent],Sales_Teams[Manager])</f>
        <v>Summer Sewald</v>
      </c>
      <c r="D1177" t="str">
        <f>_xlfn.XLOOKUP(Sales_Pipeline[[#This Row],[Manager]],Sales_Teams[Manager],Sales_Teams[Regional_Office])</f>
        <v>West</v>
      </c>
      <c r="E1177" t="s">
        <v>84</v>
      </c>
      <c r="G1177" t="str">
        <f>IFERROR(_xlfn.XLOOKUP(Sales_Pipeline[[#This Row],[Account]],Accounts!$A$2:$A$86,Accounts!$F$2:$F$86),"")</f>
        <v/>
      </c>
      <c r="H1177" t="s">
        <v>77</v>
      </c>
      <c r="I1177" s="3">
        <v>42794</v>
      </c>
      <c r="K1177" s="8" t="str">
        <f>IF(Sales_Pipeline[[#This Row],[Close_Date]]="","",TEXT(Sales_Pipeline[[#This Row],[Close_Date]],"ddd"))</f>
        <v/>
      </c>
      <c r="L1177" s="8" t="str">
        <f>IF(Sales_Pipeline[[#This Row],[Close_Date]]="","",TEXT(Sales_Pipeline[[#This Row],[Close_Date]],"mmm"))</f>
        <v/>
      </c>
      <c r="M1177" s="8" t="str">
        <f>IF(Sales_Pipeline[[#This Row],[Close_Date]]="","","Q"&amp;ROUNDUP(MONTH(Sales_Pipeline[[#This Row],[Close_Date]])/3,0))</f>
        <v/>
      </c>
      <c r="N1177" s="2" t="str" cm="1">
        <f t="array" ref="N1177">IFERROR(_xlfn.IFS(Sales_Pipeline[[#This Row],[Deal_Stage]]="Won",_xlfn.XLOOKUP(Sales_Pipeline[[#This Row],[Product]],Products!$A$2:$A$8,Products!$C$2:$C$8),Sales_Pipeline[[#This Row],[Deal_Stage]]="Lost",_xlfn.XLOOKUP(Sales_Pipeline[[#This Row],[Product]],Products!$A$2:$A$8,Products!$C$2:$C$8)),"")</f>
        <v/>
      </c>
      <c r="O1177" s="2">
        <v>0</v>
      </c>
    </row>
    <row r="1178" spans="1:15" x14ac:dyDescent="0.3">
      <c r="A1178" t="s">
        <v>1324</v>
      </c>
      <c r="B1178" t="s">
        <v>40</v>
      </c>
      <c r="C1178" t="str">
        <f>_xlfn.XLOOKUP(Sales_Pipeline[[#This Row],[Sales_Agent]],Sales_Teams[Sales_Agent],Sales_Teams[Manager])</f>
        <v>Summer Sewald</v>
      </c>
      <c r="D1178" t="str">
        <f>_xlfn.XLOOKUP(Sales_Pipeline[[#This Row],[Manager]],Sales_Teams[Manager],Sales_Teams[Regional_Office])</f>
        <v>West</v>
      </c>
      <c r="E1178" t="s">
        <v>63</v>
      </c>
      <c r="F1178" t="s">
        <v>66</v>
      </c>
      <c r="G1178" t="str">
        <f>IFERROR(_xlfn.XLOOKUP(Sales_Pipeline[[#This Row],[Account]],Accounts!$A$2:$A$86,Accounts!$F$2:$F$86),"")</f>
        <v>United States</v>
      </c>
      <c r="H1178" t="s">
        <v>57</v>
      </c>
      <c r="I1178" s="3">
        <v>42794</v>
      </c>
      <c r="J1178" s="3">
        <v>42915</v>
      </c>
      <c r="K1178" s="8" t="str">
        <f>IF(Sales_Pipeline[[#This Row],[Close_Date]]="","",TEXT(Sales_Pipeline[[#This Row],[Close_Date]],"ddd"))</f>
        <v>Thu</v>
      </c>
      <c r="L1178" s="8" t="str">
        <f>IF(Sales_Pipeline[[#This Row],[Close_Date]]="","",TEXT(Sales_Pipeline[[#This Row],[Close_Date]],"mmm"))</f>
        <v>Jun</v>
      </c>
      <c r="M1178" s="8" t="str">
        <f>IF(Sales_Pipeline[[#This Row],[Close_Date]]="","","Q"&amp;ROUNDUP(MONTH(Sales_Pipeline[[#This Row],[Close_Date]])/3,0))</f>
        <v>Q2</v>
      </c>
      <c r="N1178" s="2" cm="1">
        <f t="array" ref="N1178">IFERROR(_xlfn.IFS(Sales_Pipeline[[#This Row],[Deal_Stage]]="Won",_xlfn.XLOOKUP(Sales_Pipeline[[#This Row],[Product]],Products!$A$2:$A$8,Products!$C$2:$C$8),Sales_Pipeline[[#This Row],[Deal_Stage]]="Lost",_xlfn.XLOOKUP(Sales_Pipeline[[#This Row],[Product]],Products!$A$2:$A$8,Products!$C$2:$C$8)),"")</f>
        <v>550</v>
      </c>
      <c r="O1178" s="2">
        <v>463</v>
      </c>
    </row>
    <row r="1179" spans="1:15" x14ac:dyDescent="0.3">
      <c r="A1179" t="s">
        <v>1325</v>
      </c>
      <c r="B1179" t="s">
        <v>40</v>
      </c>
      <c r="C1179" t="str">
        <f>_xlfn.XLOOKUP(Sales_Pipeline[[#This Row],[Sales_Agent]],Sales_Teams[Sales_Agent],Sales_Teams[Manager])</f>
        <v>Summer Sewald</v>
      </c>
      <c r="D1179" t="str">
        <f>_xlfn.XLOOKUP(Sales_Pipeline[[#This Row],[Manager]],Sales_Teams[Manager],Sales_Teams[Regional_Office])</f>
        <v>West</v>
      </c>
      <c r="E1179" t="s">
        <v>84</v>
      </c>
      <c r="F1179" t="s">
        <v>211</v>
      </c>
      <c r="G1179" t="str">
        <f>IFERROR(_xlfn.XLOOKUP(Sales_Pipeline[[#This Row],[Account]],Accounts!$A$2:$A$86,Accounts!$F$2:$F$86),"")</f>
        <v>United States</v>
      </c>
      <c r="H1179" t="s">
        <v>57</v>
      </c>
      <c r="I1179" s="3">
        <v>42794</v>
      </c>
      <c r="J1179" s="3">
        <v>42881</v>
      </c>
      <c r="K1179" s="8" t="str">
        <f>IF(Sales_Pipeline[[#This Row],[Close_Date]]="","",TEXT(Sales_Pipeline[[#This Row],[Close_Date]],"ddd"))</f>
        <v>Fri</v>
      </c>
      <c r="L1179" s="8" t="str">
        <f>IF(Sales_Pipeline[[#This Row],[Close_Date]]="","",TEXT(Sales_Pipeline[[#This Row],[Close_Date]],"mmm"))</f>
        <v>May</v>
      </c>
      <c r="M1179" s="8" t="str">
        <f>IF(Sales_Pipeline[[#This Row],[Close_Date]]="","","Q"&amp;ROUNDUP(MONTH(Sales_Pipeline[[#This Row],[Close_Date]])/3,0))</f>
        <v>Q2</v>
      </c>
      <c r="N1179" s="2" cm="1">
        <f t="array" ref="N1179">IFERROR(_xlfn.IFS(Sales_Pipeline[[#This Row],[Deal_Stage]]="Won",_xlfn.XLOOKUP(Sales_Pipeline[[#This Row],[Product]],Products!$A$2:$A$8,Products!$C$2:$C$8),Sales_Pipeline[[#This Row],[Deal_Stage]]="Lost",_xlfn.XLOOKUP(Sales_Pipeline[[#This Row],[Product]],Products!$A$2:$A$8,Products!$C$2:$C$8)),"")</f>
        <v>5482</v>
      </c>
      <c r="O1179" s="2">
        <v>5625</v>
      </c>
    </row>
    <row r="1180" spans="1:15" x14ac:dyDescent="0.3">
      <c r="A1180" t="s">
        <v>1326</v>
      </c>
      <c r="B1180" t="s">
        <v>8</v>
      </c>
      <c r="C1180" t="str">
        <f>_xlfn.XLOOKUP(Sales_Pipeline[[#This Row],[Sales_Agent]],Sales_Teams[Sales_Agent],Sales_Teams[Manager])</f>
        <v>Dustin Brinkmann</v>
      </c>
      <c r="D1180" t="str">
        <f>_xlfn.XLOOKUP(Sales_Pipeline[[#This Row],[Manager]],Sales_Teams[Manager],Sales_Teams[Regional_Office])</f>
        <v>Central</v>
      </c>
      <c r="E1180" t="s">
        <v>63</v>
      </c>
      <c r="F1180" t="s">
        <v>147</v>
      </c>
      <c r="G1180" t="str">
        <f>IFERROR(_xlfn.XLOOKUP(Sales_Pipeline[[#This Row],[Account]],Accounts!$A$2:$A$86,Accounts!$F$2:$F$86),"")</f>
        <v>United States</v>
      </c>
      <c r="H1180" t="s">
        <v>57</v>
      </c>
      <c r="I1180" s="3">
        <v>42794</v>
      </c>
      <c r="J1180" s="3">
        <v>42901</v>
      </c>
      <c r="K1180" s="8" t="str">
        <f>IF(Sales_Pipeline[[#This Row],[Close_Date]]="","",TEXT(Sales_Pipeline[[#This Row],[Close_Date]],"ddd"))</f>
        <v>Thu</v>
      </c>
      <c r="L1180" s="8" t="str">
        <f>IF(Sales_Pipeline[[#This Row],[Close_Date]]="","",TEXT(Sales_Pipeline[[#This Row],[Close_Date]],"mmm"))</f>
        <v>Jun</v>
      </c>
      <c r="M1180" s="8" t="str">
        <f>IF(Sales_Pipeline[[#This Row],[Close_Date]]="","","Q"&amp;ROUNDUP(MONTH(Sales_Pipeline[[#This Row],[Close_Date]])/3,0))</f>
        <v>Q2</v>
      </c>
      <c r="N1180" s="2" cm="1">
        <f t="array" ref="N1180">IFERROR(_xlfn.IFS(Sales_Pipeline[[#This Row],[Deal_Stage]]="Won",_xlfn.XLOOKUP(Sales_Pipeline[[#This Row],[Product]],Products!$A$2:$A$8,Products!$C$2:$C$8),Sales_Pipeline[[#This Row],[Deal_Stage]]="Lost",_xlfn.XLOOKUP(Sales_Pipeline[[#This Row],[Product]],Products!$A$2:$A$8,Products!$C$2:$C$8)),"")</f>
        <v>550</v>
      </c>
      <c r="O1180" s="2">
        <v>524</v>
      </c>
    </row>
    <row r="1181" spans="1:15" x14ac:dyDescent="0.3">
      <c r="A1181" t="s">
        <v>1327</v>
      </c>
      <c r="B1181" t="s">
        <v>37</v>
      </c>
      <c r="C1181" t="str">
        <f>_xlfn.XLOOKUP(Sales_Pipeline[[#This Row],[Sales_Agent]],Sales_Teams[Sales_Agent],Sales_Teams[Manager])</f>
        <v>Celia Rouche</v>
      </c>
      <c r="D1181" t="str">
        <f>_xlfn.XLOOKUP(Sales_Pipeline[[#This Row],[Manager]],Sales_Teams[Manager],Sales_Teams[Regional_Office])</f>
        <v>West</v>
      </c>
      <c r="E1181" t="s">
        <v>63</v>
      </c>
      <c r="F1181" t="s">
        <v>72</v>
      </c>
      <c r="G1181" t="str">
        <f>IFERROR(_xlfn.XLOOKUP(Sales_Pipeline[[#This Row],[Account]],Accounts!$A$2:$A$86,Accounts!$F$2:$F$86),"")</f>
        <v>United States</v>
      </c>
      <c r="H1181" t="s">
        <v>82</v>
      </c>
      <c r="I1181" s="3">
        <v>42794</v>
      </c>
      <c r="J1181" s="3">
        <v>42867</v>
      </c>
      <c r="K1181" s="8" t="str">
        <f>IF(Sales_Pipeline[[#This Row],[Close_Date]]="","",TEXT(Sales_Pipeline[[#This Row],[Close_Date]],"ddd"))</f>
        <v>Fri</v>
      </c>
      <c r="L1181" s="8" t="str">
        <f>IF(Sales_Pipeline[[#This Row],[Close_Date]]="","",TEXT(Sales_Pipeline[[#This Row],[Close_Date]],"mmm"))</f>
        <v>May</v>
      </c>
      <c r="M1181" s="8" t="str">
        <f>IF(Sales_Pipeline[[#This Row],[Close_Date]]="","","Q"&amp;ROUNDUP(MONTH(Sales_Pipeline[[#This Row],[Close_Date]])/3,0))</f>
        <v>Q2</v>
      </c>
      <c r="N1181" s="2" cm="1">
        <f t="array" ref="N1181">IFERROR(_xlfn.IFS(Sales_Pipeline[[#This Row],[Deal_Stage]]="Won",_xlfn.XLOOKUP(Sales_Pipeline[[#This Row],[Product]],Products!$A$2:$A$8,Products!$C$2:$C$8),Sales_Pipeline[[#This Row],[Deal_Stage]]="Lost",_xlfn.XLOOKUP(Sales_Pipeline[[#This Row],[Product]],Products!$A$2:$A$8,Products!$C$2:$C$8)),"")</f>
        <v>550</v>
      </c>
      <c r="O1181" s="2">
        <v>0</v>
      </c>
    </row>
    <row r="1182" spans="1:15" x14ac:dyDescent="0.3">
      <c r="A1182" t="s">
        <v>1328</v>
      </c>
      <c r="B1182" t="s">
        <v>45</v>
      </c>
      <c r="C1182" t="str">
        <f>_xlfn.XLOOKUP(Sales_Pipeline[[#This Row],[Sales_Agent]],Sales_Teams[Sales_Agent],Sales_Teams[Manager])</f>
        <v>Summer Sewald</v>
      </c>
      <c r="D1182" t="str">
        <f>_xlfn.XLOOKUP(Sales_Pipeline[[#This Row],[Manager]],Sales_Teams[Manager],Sales_Teams[Regional_Office])</f>
        <v>West</v>
      </c>
      <c r="E1182" t="s">
        <v>61</v>
      </c>
      <c r="F1182" t="s">
        <v>182</v>
      </c>
      <c r="G1182" t="str">
        <f>IFERROR(_xlfn.XLOOKUP(Sales_Pipeline[[#This Row],[Account]],Accounts!$A$2:$A$86,Accounts!$F$2:$F$86),"")</f>
        <v>United States</v>
      </c>
      <c r="H1182" t="s">
        <v>77</v>
      </c>
      <c r="I1182" s="3">
        <v>42794</v>
      </c>
      <c r="K1182" s="8" t="str">
        <f>IF(Sales_Pipeline[[#This Row],[Close_Date]]="","",TEXT(Sales_Pipeline[[#This Row],[Close_Date]],"ddd"))</f>
        <v/>
      </c>
      <c r="L1182" s="8" t="str">
        <f>IF(Sales_Pipeline[[#This Row],[Close_Date]]="","",TEXT(Sales_Pipeline[[#This Row],[Close_Date]],"mmm"))</f>
        <v/>
      </c>
      <c r="M1182" s="8" t="str">
        <f>IF(Sales_Pipeline[[#This Row],[Close_Date]]="","","Q"&amp;ROUNDUP(MONTH(Sales_Pipeline[[#This Row],[Close_Date]])/3,0))</f>
        <v/>
      </c>
      <c r="N1182" s="2" t="str" cm="1">
        <f t="array" ref="N1182">IFERROR(_xlfn.IFS(Sales_Pipeline[[#This Row],[Deal_Stage]]="Won",_xlfn.XLOOKUP(Sales_Pipeline[[#This Row],[Product]],Products!$A$2:$A$8,Products!$C$2:$C$8),Sales_Pipeline[[#This Row],[Deal_Stage]]="Lost",_xlfn.XLOOKUP(Sales_Pipeline[[#This Row],[Product]],Products!$A$2:$A$8,Products!$C$2:$C$8)),"")</f>
        <v/>
      </c>
      <c r="O1182" s="2">
        <v>0</v>
      </c>
    </row>
    <row r="1183" spans="1:15" x14ac:dyDescent="0.3">
      <c r="A1183" t="s">
        <v>1329</v>
      </c>
      <c r="B1183" t="s">
        <v>9</v>
      </c>
      <c r="C1183" t="str">
        <f>_xlfn.XLOOKUP(Sales_Pipeline[[#This Row],[Sales_Agent]],Sales_Teams[Sales_Agent],Sales_Teams[Manager])</f>
        <v>Dustin Brinkmann</v>
      </c>
      <c r="D1183" t="str">
        <f>_xlfn.XLOOKUP(Sales_Pipeline[[#This Row],[Manager]],Sales_Teams[Manager],Sales_Teams[Regional_Office])</f>
        <v>Central</v>
      </c>
      <c r="E1183" t="s">
        <v>61</v>
      </c>
      <c r="F1183" t="s">
        <v>81</v>
      </c>
      <c r="G1183" t="str">
        <f>IFERROR(_xlfn.XLOOKUP(Sales_Pipeline[[#This Row],[Account]],Accounts!$A$2:$A$86,Accounts!$F$2:$F$86),"")</f>
        <v>Italy</v>
      </c>
      <c r="H1183" t="s">
        <v>82</v>
      </c>
      <c r="I1183" s="3">
        <v>42794</v>
      </c>
      <c r="J1183" s="3">
        <v>42883</v>
      </c>
      <c r="K1183" s="8" t="str">
        <f>IF(Sales_Pipeline[[#This Row],[Close_Date]]="","",TEXT(Sales_Pipeline[[#This Row],[Close_Date]],"ddd"))</f>
        <v>Sun</v>
      </c>
      <c r="L1183" s="8" t="str">
        <f>IF(Sales_Pipeline[[#This Row],[Close_Date]]="","",TEXT(Sales_Pipeline[[#This Row],[Close_Date]],"mmm"))</f>
        <v>May</v>
      </c>
      <c r="M1183" s="8" t="str">
        <f>IF(Sales_Pipeline[[#This Row],[Close_Date]]="","","Q"&amp;ROUNDUP(MONTH(Sales_Pipeline[[#This Row],[Close_Date]])/3,0))</f>
        <v>Q2</v>
      </c>
      <c r="N1183" s="2" cm="1">
        <f t="array" ref="N1183">IFERROR(_xlfn.IFS(Sales_Pipeline[[#This Row],[Deal_Stage]]="Won",_xlfn.XLOOKUP(Sales_Pipeline[[#This Row],[Product]],Products!$A$2:$A$8,Products!$C$2:$C$8),Sales_Pipeline[[#This Row],[Deal_Stage]]="Lost",_xlfn.XLOOKUP(Sales_Pipeline[[#This Row],[Product]],Products!$A$2:$A$8,Products!$C$2:$C$8)),"")</f>
        <v>55</v>
      </c>
      <c r="O1183" s="2">
        <v>0</v>
      </c>
    </row>
    <row r="1184" spans="1:15" x14ac:dyDescent="0.3">
      <c r="A1184" t="s">
        <v>1330</v>
      </c>
      <c r="B1184" t="s">
        <v>29</v>
      </c>
      <c r="C1184" t="str">
        <f>_xlfn.XLOOKUP(Sales_Pipeline[[#This Row],[Sales_Agent]],Sales_Teams[Sales_Agent],Sales_Teams[Manager])</f>
        <v>Rocco Neubert</v>
      </c>
      <c r="D1184" t="str">
        <f>_xlfn.XLOOKUP(Sales_Pipeline[[#This Row],[Manager]],Sales_Teams[Manager],Sales_Teams[Regional_Office])</f>
        <v>East</v>
      </c>
      <c r="E1184" t="s">
        <v>55</v>
      </c>
      <c r="F1184" t="s">
        <v>388</v>
      </c>
      <c r="G1184" t="str">
        <f>IFERROR(_xlfn.XLOOKUP(Sales_Pipeline[[#This Row],[Account]],Accounts!$A$2:$A$86,Accounts!$F$2:$F$86),"")</f>
        <v>China</v>
      </c>
      <c r="H1184" t="s">
        <v>57</v>
      </c>
      <c r="I1184" s="3">
        <v>42794</v>
      </c>
      <c r="J1184" s="3">
        <v>42887</v>
      </c>
      <c r="K1184" s="8" t="str">
        <f>IF(Sales_Pipeline[[#This Row],[Close_Date]]="","",TEXT(Sales_Pipeline[[#This Row],[Close_Date]],"ddd"))</f>
        <v>Thu</v>
      </c>
      <c r="L1184" s="8" t="str">
        <f>IF(Sales_Pipeline[[#This Row],[Close_Date]]="","",TEXT(Sales_Pipeline[[#This Row],[Close_Date]],"mmm"))</f>
        <v>Jun</v>
      </c>
      <c r="M1184" s="8" t="str">
        <f>IF(Sales_Pipeline[[#This Row],[Close_Date]]="","","Q"&amp;ROUNDUP(MONTH(Sales_Pipeline[[#This Row],[Close_Date]])/3,0))</f>
        <v>Q2</v>
      </c>
      <c r="N1184" s="2" cm="1">
        <f t="array" ref="N1184">IFERROR(_xlfn.IFS(Sales_Pipeline[[#This Row],[Deal_Stage]]="Won",_xlfn.XLOOKUP(Sales_Pipeline[[#This Row],[Product]],Products!$A$2:$A$8,Products!$C$2:$C$8),Sales_Pipeline[[#This Row],[Deal_Stage]]="Lost",_xlfn.XLOOKUP(Sales_Pipeline[[#This Row],[Product]],Products!$A$2:$A$8,Products!$C$2:$C$8)),"")</f>
        <v>1096</v>
      </c>
      <c r="O1184" s="2">
        <v>1161</v>
      </c>
    </row>
    <row r="1185" spans="1:15" x14ac:dyDescent="0.3">
      <c r="A1185" t="s">
        <v>1331</v>
      </c>
      <c r="B1185" t="s">
        <v>29</v>
      </c>
      <c r="C1185" t="str">
        <f>_xlfn.XLOOKUP(Sales_Pipeline[[#This Row],[Sales_Agent]],Sales_Teams[Sales_Agent],Sales_Teams[Manager])</f>
        <v>Rocco Neubert</v>
      </c>
      <c r="D1185" t="str">
        <f>_xlfn.XLOOKUP(Sales_Pipeline[[#This Row],[Manager]],Sales_Teams[Manager],Sales_Teams[Regional_Office])</f>
        <v>East</v>
      </c>
      <c r="E1185" t="s">
        <v>84</v>
      </c>
      <c r="F1185" t="s">
        <v>129</v>
      </c>
      <c r="G1185" t="str">
        <f>IFERROR(_xlfn.XLOOKUP(Sales_Pipeline[[#This Row],[Account]],Accounts!$A$2:$A$86,Accounts!$F$2:$F$86),"")</f>
        <v>Jordan</v>
      </c>
      <c r="H1185" t="s">
        <v>57</v>
      </c>
      <c r="I1185" s="3">
        <v>42794</v>
      </c>
      <c r="J1185" s="3">
        <v>42889</v>
      </c>
      <c r="K1185" s="8" t="str">
        <f>IF(Sales_Pipeline[[#This Row],[Close_Date]]="","",TEXT(Sales_Pipeline[[#This Row],[Close_Date]],"ddd"))</f>
        <v>Sat</v>
      </c>
      <c r="L1185" s="8" t="str">
        <f>IF(Sales_Pipeline[[#This Row],[Close_Date]]="","",TEXT(Sales_Pipeline[[#This Row],[Close_Date]],"mmm"))</f>
        <v>Jun</v>
      </c>
      <c r="M1185" s="8" t="str">
        <f>IF(Sales_Pipeline[[#This Row],[Close_Date]]="","","Q"&amp;ROUNDUP(MONTH(Sales_Pipeline[[#This Row],[Close_Date]])/3,0))</f>
        <v>Q2</v>
      </c>
      <c r="N1185" s="2" cm="1">
        <f t="array" ref="N1185">IFERROR(_xlfn.IFS(Sales_Pipeline[[#This Row],[Deal_Stage]]="Won",_xlfn.XLOOKUP(Sales_Pipeline[[#This Row],[Product]],Products!$A$2:$A$8,Products!$C$2:$C$8),Sales_Pipeline[[#This Row],[Deal_Stage]]="Lost",_xlfn.XLOOKUP(Sales_Pipeline[[#This Row],[Product]],Products!$A$2:$A$8,Products!$C$2:$C$8)),"")</f>
        <v>5482</v>
      </c>
      <c r="O1185" s="2">
        <v>6046</v>
      </c>
    </row>
    <row r="1186" spans="1:15" x14ac:dyDescent="0.3">
      <c r="A1186" t="s">
        <v>1332</v>
      </c>
      <c r="B1186" t="s">
        <v>7</v>
      </c>
      <c r="C1186" t="str">
        <f>_xlfn.XLOOKUP(Sales_Pipeline[[#This Row],[Sales_Agent]],Sales_Teams[Sales_Agent],Sales_Teams[Manager])</f>
        <v>Dustin Brinkmann</v>
      </c>
      <c r="D1186" t="str">
        <f>_xlfn.XLOOKUP(Sales_Pipeline[[#This Row],[Manager]],Sales_Teams[Manager],Sales_Teams[Regional_Office])</f>
        <v>Central</v>
      </c>
      <c r="E1186" t="s">
        <v>61</v>
      </c>
      <c r="F1186" t="s">
        <v>214</v>
      </c>
      <c r="G1186" t="str">
        <f>IFERROR(_xlfn.XLOOKUP(Sales_Pipeline[[#This Row],[Account]],Accounts!$A$2:$A$86,Accounts!$F$2:$F$86),"")</f>
        <v>United States</v>
      </c>
      <c r="H1186" t="s">
        <v>57</v>
      </c>
      <c r="I1186" s="3">
        <v>42794</v>
      </c>
      <c r="J1186" s="3">
        <v>42873</v>
      </c>
      <c r="K1186" s="8" t="str">
        <f>IF(Sales_Pipeline[[#This Row],[Close_Date]]="","",TEXT(Sales_Pipeline[[#This Row],[Close_Date]],"ddd"))</f>
        <v>Thu</v>
      </c>
      <c r="L1186" s="8" t="str">
        <f>IF(Sales_Pipeline[[#This Row],[Close_Date]]="","",TEXT(Sales_Pipeline[[#This Row],[Close_Date]],"mmm"))</f>
        <v>May</v>
      </c>
      <c r="M1186" s="8" t="str">
        <f>IF(Sales_Pipeline[[#This Row],[Close_Date]]="","","Q"&amp;ROUNDUP(MONTH(Sales_Pipeline[[#This Row],[Close_Date]])/3,0))</f>
        <v>Q2</v>
      </c>
      <c r="N1186" s="2" cm="1">
        <f t="array" ref="N1186">IFERROR(_xlfn.IFS(Sales_Pipeline[[#This Row],[Deal_Stage]]="Won",_xlfn.XLOOKUP(Sales_Pipeline[[#This Row],[Product]],Products!$A$2:$A$8,Products!$C$2:$C$8),Sales_Pipeline[[#This Row],[Deal_Stage]]="Lost",_xlfn.XLOOKUP(Sales_Pipeline[[#This Row],[Product]],Products!$A$2:$A$8,Products!$C$2:$C$8)),"")</f>
        <v>55</v>
      </c>
      <c r="O1186" s="2">
        <v>49</v>
      </c>
    </row>
    <row r="1187" spans="1:15" x14ac:dyDescent="0.3">
      <c r="A1187" t="s">
        <v>1333</v>
      </c>
      <c r="B1187" t="s">
        <v>3</v>
      </c>
      <c r="C1187" t="str">
        <f>_xlfn.XLOOKUP(Sales_Pipeline[[#This Row],[Sales_Agent]],Sales_Teams[Sales_Agent],Sales_Teams[Manager])</f>
        <v>Dustin Brinkmann</v>
      </c>
      <c r="D1187" t="str">
        <f>_xlfn.XLOOKUP(Sales_Pipeline[[#This Row],[Manager]],Sales_Teams[Manager],Sales_Teams[Regional_Office])</f>
        <v>Central</v>
      </c>
      <c r="E1187" t="s">
        <v>61</v>
      </c>
      <c r="F1187" t="s">
        <v>141</v>
      </c>
      <c r="G1187" t="str">
        <f>IFERROR(_xlfn.XLOOKUP(Sales_Pipeline[[#This Row],[Account]],Accounts!$A$2:$A$86,Accounts!$F$2:$F$86),"")</f>
        <v>United States</v>
      </c>
      <c r="H1187" t="s">
        <v>57</v>
      </c>
      <c r="I1187" s="3">
        <v>42795</v>
      </c>
      <c r="J1187" s="3">
        <v>42883</v>
      </c>
      <c r="K1187" s="8" t="str">
        <f>IF(Sales_Pipeline[[#This Row],[Close_Date]]="","",TEXT(Sales_Pipeline[[#This Row],[Close_Date]],"ddd"))</f>
        <v>Sun</v>
      </c>
      <c r="L1187" s="8" t="str">
        <f>IF(Sales_Pipeline[[#This Row],[Close_Date]]="","",TEXT(Sales_Pipeline[[#This Row],[Close_Date]],"mmm"))</f>
        <v>May</v>
      </c>
      <c r="M1187" s="8" t="str">
        <f>IF(Sales_Pipeline[[#This Row],[Close_Date]]="","","Q"&amp;ROUNDUP(MONTH(Sales_Pipeline[[#This Row],[Close_Date]])/3,0))</f>
        <v>Q2</v>
      </c>
      <c r="N1187" s="2" cm="1">
        <f t="array" ref="N1187">IFERROR(_xlfn.IFS(Sales_Pipeline[[#This Row],[Deal_Stage]]="Won",_xlfn.XLOOKUP(Sales_Pipeline[[#This Row],[Product]],Products!$A$2:$A$8,Products!$C$2:$C$8),Sales_Pipeline[[#This Row],[Deal_Stage]]="Lost",_xlfn.XLOOKUP(Sales_Pipeline[[#This Row],[Product]],Products!$A$2:$A$8,Products!$C$2:$C$8)),"")</f>
        <v>55</v>
      </c>
      <c r="O1187" s="2">
        <v>51</v>
      </c>
    </row>
    <row r="1188" spans="1:15" x14ac:dyDescent="0.3">
      <c r="A1188" t="s">
        <v>1334</v>
      </c>
      <c r="B1188" t="s">
        <v>3</v>
      </c>
      <c r="C1188" t="str">
        <f>_xlfn.XLOOKUP(Sales_Pipeline[[#This Row],[Sales_Agent]],Sales_Teams[Sales_Agent],Sales_Teams[Manager])</f>
        <v>Dustin Brinkmann</v>
      </c>
      <c r="D1188" t="str">
        <f>_xlfn.XLOOKUP(Sales_Pipeline[[#This Row],[Manager]],Sales_Teams[Manager],Sales_Teams[Regional_Office])</f>
        <v>Central</v>
      </c>
      <c r="E1188" t="s">
        <v>76</v>
      </c>
      <c r="F1188" t="s">
        <v>330</v>
      </c>
      <c r="G1188" t="str">
        <f>IFERROR(_xlfn.XLOOKUP(Sales_Pipeline[[#This Row],[Account]],Accounts!$A$2:$A$86,Accounts!$F$2:$F$86),"")</f>
        <v>Korea</v>
      </c>
      <c r="H1188" t="s">
        <v>57</v>
      </c>
      <c r="I1188" s="3">
        <v>42795</v>
      </c>
      <c r="J1188" s="3">
        <v>42912</v>
      </c>
      <c r="K1188" s="8" t="str">
        <f>IF(Sales_Pipeline[[#This Row],[Close_Date]]="","",TEXT(Sales_Pipeline[[#This Row],[Close_Date]],"ddd"))</f>
        <v>Mon</v>
      </c>
      <c r="L1188" s="8" t="str">
        <f>IF(Sales_Pipeline[[#This Row],[Close_Date]]="","",TEXT(Sales_Pipeline[[#This Row],[Close_Date]],"mmm"))</f>
        <v>Jun</v>
      </c>
      <c r="M1188" s="8" t="str">
        <f>IF(Sales_Pipeline[[#This Row],[Close_Date]]="","","Q"&amp;ROUNDUP(MONTH(Sales_Pipeline[[#This Row],[Close_Date]])/3,0))</f>
        <v>Q2</v>
      </c>
      <c r="N1188" s="2" cm="1">
        <f t="array" ref="N1188">IFERROR(_xlfn.IFS(Sales_Pipeline[[#This Row],[Deal_Stage]]="Won",_xlfn.XLOOKUP(Sales_Pipeline[[#This Row],[Product]],Products!$A$2:$A$8,Products!$C$2:$C$8),Sales_Pipeline[[#This Row],[Deal_Stage]]="Lost",_xlfn.XLOOKUP(Sales_Pipeline[[#This Row],[Product]],Products!$A$2:$A$8,Products!$C$2:$C$8)),"")</f>
        <v>3393</v>
      </c>
      <c r="O1188" s="2">
        <v>3415</v>
      </c>
    </row>
    <row r="1189" spans="1:15" x14ac:dyDescent="0.3">
      <c r="A1189" t="s">
        <v>1335</v>
      </c>
      <c r="B1189" t="s">
        <v>30</v>
      </c>
      <c r="C1189" t="str">
        <f>_xlfn.XLOOKUP(Sales_Pipeline[[#This Row],[Sales_Agent]],Sales_Teams[Sales_Agent],Sales_Teams[Manager])</f>
        <v>Rocco Neubert</v>
      </c>
      <c r="D1189" t="str">
        <f>_xlfn.XLOOKUP(Sales_Pipeline[[#This Row],[Manager]],Sales_Teams[Manager],Sales_Teams[Regional_Office])</f>
        <v>East</v>
      </c>
      <c r="E1189" t="s">
        <v>61</v>
      </c>
      <c r="F1189" t="s">
        <v>196</v>
      </c>
      <c r="G1189" t="str">
        <f>IFERROR(_xlfn.XLOOKUP(Sales_Pipeline[[#This Row],[Account]],Accounts!$A$2:$A$86,Accounts!$F$2:$F$86),"")</f>
        <v>United States</v>
      </c>
      <c r="H1189" t="s">
        <v>77</v>
      </c>
      <c r="I1189" s="3">
        <v>42795</v>
      </c>
      <c r="K1189" s="8" t="str">
        <f>IF(Sales_Pipeline[[#This Row],[Close_Date]]="","",TEXT(Sales_Pipeline[[#This Row],[Close_Date]],"ddd"))</f>
        <v/>
      </c>
      <c r="L1189" s="8" t="str">
        <f>IF(Sales_Pipeline[[#This Row],[Close_Date]]="","",TEXT(Sales_Pipeline[[#This Row],[Close_Date]],"mmm"))</f>
        <v/>
      </c>
      <c r="M1189" s="8" t="str">
        <f>IF(Sales_Pipeline[[#This Row],[Close_Date]]="","","Q"&amp;ROUNDUP(MONTH(Sales_Pipeline[[#This Row],[Close_Date]])/3,0))</f>
        <v/>
      </c>
      <c r="N1189" s="2" t="str" cm="1">
        <f t="array" ref="N1189">IFERROR(_xlfn.IFS(Sales_Pipeline[[#This Row],[Deal_Stage]]="Won",_xlfn.XLOOKUP(Sales_Pipeline[[#This Row],[Product]],Products!$A$2:$A$8,Products!$C$2:$C$8),Sales_Pipeline[[#This Row],[Deal_Stage]]="Lost",_xlfn.XLOOKUP(Sales_Pipeline[[#This Row],[Product]],Products!$A$2:$A$8,Products!$C$2:$C$8)),"")</f>
        <v/>
      </c>
      <c r="O1189" s="2">
        <v>0</v>
      </c>
    </row>
    <row r="1190" spans="1:15" x14ac:dyDescent="0.3">
      <c r="A1190" t="s">
        <v>1336</v>
      </c>
      <c r="B1190" t="s">
        <v>30</v>
      </c>
      <c r="C1190" t="str">
        <f>_xlfn.XLOOKUP(Sales_Pipeline[[#This Row],[Sales_Agent]],Sales_Teams[Sales_Agent],Sales_Teams[Manager])</f>
        <v>Rocco Neubert</v>
      </c>
      <c r="D1190" t="str">
        <f>_xlfn.XLOOKUP(Sales_Pipeline[[#This Row],[Manager]],Sales_Teams[Manager],Sales_Teams[Regional_Office])</f>
        <v>East</v>
      </c>
      <c r="E1190" t="s">
        <v>55</v>
      </c>
      <c r="F1190" t="s">
        <v>173</v>
      </c>
      <c r="G1190" t="str">
        <f>IFERROR(_xlfn.XLOOKUP(Sales_Pipeline[[#This Row],[Account]],Accounts!$A$2:$A$86,Accounts!$F$2:$F$86),"")</f>
        <v>United States</v>
      </c>
      <c r="H1190" t="s">
        <v>57</v>
      </c>
      <c r="I1190" s="3">
        <v>42795</v>
      </c>
      <c r="J1190" s="3">
        <v>42804</v>
      </c>
      <c r="K1190" s="8" t="str">
        <f>IF(Sales_Pipeline[[#This Row],[Close_Date]]="","",TEXT(Sales_Pipeline[[#This Row],[Close_Date]],"ddd"))</f>
        <v>Fri</v>
      </c>
      <c r="L1190" s="8" t="str">
        <f>IF(Sales_Pipeline[[#This Row],[Close_Date]]="","",TEXT(Sales_Pipeline[[#This Row],[Close_Date]],"mmm"))</f>
        <v>Mar</v>
      </c>
      <c r="M1190" s="8" t="str">
        <f>IF(Sales_Pipeline[[#This Row],[Close_Date]]="","","Q"&amp;ROUNDUP(MONTH(Sales_Pipeline[[#This Row],[Close_Date]])/3,0))</f>
        <v>Q1</v>
      </c>
      <c r="N1190" s="2" cm="1">
        <f t="array" ref="N1190">IFERROR(_xlfn.IFS(Sales_Pipeline[[#This Row],[Deal_Stage]]="Won",_xlfn.XLOOKUP(Sales_Pipeline[[#This Row],[Product]],Products!$A$2:$A$8,Products!$C$2:$C$8),Sales_Pipeline[[#This Row],[Deal_Stage]]="Lost",_xlfn.XLOOKUP(Sales_Pipeline[[#This Row],[Product]],Products!$A$2:$A$8,Products!$C$2:$C$8)),"")</f>
        <v>1096</v>
      </c>
      <c r="O1190" s="2">
        <v>1053</v>
      </c>
    </row>
    <row r="1191" spans="1:15" x14ac:dyDescent="0.3">
      <c r="A1191" t="s">
        <v>1337</v>
      </c>
      <c r="B1191" t="s">
        <v>27</v>
      </c>
      <c r="C1191" t="str">
        <f>_xlfn.XLOOKUP(Sales_Pipeline[[#This Row],[Sales_Agent]],Sales_Teams[Sales_Agent],Sales_Teams[Manager])</f>
        <v>Rocco Neubert</v>
      </c>
      <c r="D1191" t="str">
        <f>_xlfn.XLOOKUP(Sales_Pipeline[[#This Row],[Manager]],Sales_Teams[Manager],Sales_Teams[Regional_Office])</f>
        <v>East</v>
      </c>
      <c r="E1191" t="s">
        <v>55</v>
      </c>
      <c r="F1191" t="s">
        <v>220</v>
      </c>
      <c r="G1191" t="str">
        <f>IFERROR(_xlfn.XLOOKUP(Sales_Pipeline[[#This Row],[Account]],Accounts!$A$2:$A$86,Accounts!$F$2:$F$86),"")</f>
        <v>United States</v>
      </c>
      <c r="H1191" t="s">
        <v>82</v>
      </c>
      <c r="I1191" s="3">
        <v>42795</v>
      </c>
      <c r="J1191" s="3">
        <v>42880</v>
      </c>
      <c r="K1191" s="8" t="str">
        <f>IF(Sales_Pipeline[[#This Row],[Close_Date]]="","",TEXT(Sales_Pipeline[[#This Row],[Close_Date]],"ddd"))</f>
        <v>Thu</v>
      </c>
      <c r="L1191" s="8" t="str">
        <f>IF(Sales_Pipeline[[#This Row],[Close_Date]]="","",TEXT(Sales_Pipeline[[#This Row],[Close_Date]],"mmm"))</f>
        <v>May</v>
      </c>
      <c r="M1191" s="8" t="str">
        <f>IF(Sales_Pipeline[[#This Row],[Close_Date]]="","","Q"&amp;ROUNDUP(MONTH(Sales_Pipeline[[#This Row],[Close_Date]])/3,0))</f>
        <v>Q2</v>
      </c>
      <c r="N1191" s="2" cm="1">
        <f t="array" ref="N1191">IFERROR(_xlfn.IFS(Sales_Pipeline[[#This Row],[Deal_Stage]]="Won",_xlfn.XLOOKUP(Sales_Pipeline[[#This Row],[Product]],Products!$A$2:$A$8,Products!$C$2:$C$8),Sales_Pipeline[[#This Row],[Deal_Stage]]="Lost",_xlfn.XLOOKUP(Sales_Pipeline[[#This Row],[Product]],Products!$A$2:$A$8,Products!$C$2:$C$8)),"")</f>
        <v>1096</v>
      </c>
      <c r="O1191" s="2">
        <v>0</v>
      </c>
    </row>
    <row r="1192" spans="1:15" x14ac:dyDescent="0.3">
      <c r="A1192" t="s">
        <v>1338</v>
      </c>
      <c r="B1192" t="s">
        <v>27</v>
      </c>
      <c r="C1192" t="str">
        <f>_xlfn.XLOOKUP(Sales_Pipeline[[#This Row],[Sales_Agent]],Sales_Teams[Sales_Agent],Sales_Teams[Manager])</f>
        <v>Rocco Neubert</v>
      </c>
      <c r="D1192" t="str">
        <f>_xlfn.XLOOKUP(Sales_Pipeline[[#This Row],[Manager]],Sales_Teams[Manager],Sales_Teams[Regional_Office])</f>
        <v>East</v>
      </c>
      <c r="E1192" t="s">
        <v>8953</v>
      </c>
      <c r="F1192" t="s">
        <v>225</v>
      </c>
      <c r="G1192" t="str">
        <f>IFERROR(_xlfn.XLOOKUP(Sales_Pipeline[[#This Row],[Account]],Accounts!$A$2:$A$86,Accounts!$F$2:$F$86),"")</f>
        <v>United States</v>
      </c>
      <c r="H1192" t="s">
        <v>57</v>
      </c>
      <c r="I1192" s="3">
        <v>42795</v>
      </c>
      <c r="J1192" s="3">
        <v>42809</v>
      </c>
      <c r="K1192" s="8" t="str">
        <f>IF(Sales_Pipeline[[#This Row],[Close_Date]]="","",TEXT(Sales_Pipeline[[#This Row],[Close_Date]],"ddd"))</f>
        <v>Wed</v>
      </c>
      <c r="L1192" s="8" t="str">
        <f>IF(Sales_Pipeline[[#This Row],[Close_Date]]="","",TEXT(Sales_Pipeline[[#This Row],[Close_Date]],"mmm"))</f>
        <v>Mar</v>
      </c>
      <c r="M1192" s="8" t="str">
        <f>IF(Sales_Pipeline[[#This Row],[Close_Date]]="","","Q"&amp;ROUNDUP(MONTH(Sales_Pipeline[[#This Row],[Close_Date]])/3,0))</f>
        <v>Q1</v>
      </c>
      <c r="N1192" s="2" cm="1">
        <f t="array" ref="N1192">IFERROR(_xlfn.IFS(Sales_Pipeline[[#This Row],[Deal_Stage]]="Won",_xlfn.XLOOKUP(Sales_Pipeline[[#This Row],[Product]],Products!$A$2:$A$8,Products!$C$2:$C$8),Sales_Pipeline[[#This Row],[Deal_Stage]]="Lost",_xlfn.XLOOKUP(Sales_Pipeline[[#This Row],[Product]],Products!$A$2:$A$8,Products!$C$2:$C$8)),"")</f>
        <v>4821</v>
      </c>
      <c r="O1192" s="2">
        <v>5068</v>
      </c>
    </row>
    <row r="1193" spans="1:15" x14ac:dyDescent="0.3">
      <c r="A1193" t="s">
        <v>1339</v>
      </c>
      <c r="B1193" t="s">
        <v>27</v>
      </c>
      <c r="C1193" t="str">
        <f>_xlfn.XLOOKUP(Sales_Pipeline[[#This Row],[Sales_Agent]],Sales_Teams[Sales_Agent],Sales_Teams[Manager])</f>
        <v>Rocco Neubert</v>
      </c>
      <c r="D1193" t="str">
        <f>_xlfn.XLOOKUP(Sales_Pipeline[[#This Row],[Manager]],Sales_Teams[Manager],Sales_Teams[Regional_Office])</f>
        <v>East</v>
      </c>
      <c r="E1193" t="s">
        <v>8953</v>
      </c>
      <c r="F1193" t="s">
        <v>238</v>
      </c>
      <c r="G1193" t="str">
        <f>IFERROR(_xlfn.XLOOKUP(Sales_Pipeline[[#This Row],[Account]],Accounts!$A$2:$A$86,Accounts!$F$2:$F$86),"")</f>
        <v>United States</v>
      </c>
      <c r="H1193" t="s">
        <v>57</v>
      </c>
      <c r="I1193" s="3">
        <v>42795</v>
      </c>
      <c r="J1193" s="3">
        <v>42916</v>
      </c>
      <c r="K1193" s="8" t="str">
        <f>IF(Sales_Pipeline[[#This Row],[Close_Date]]="","",TEXT(Sales_Pipeline[[#This Row],[Close_Date]],"ddd"))</f>
        <v>Fri</v>
      </c>
      <c r="L1193" s="8" t="str">
        <f>IF(Sales_Pipeline[[#This Row],[Close_Date]]="","",TEXT(Sales_Pipeline[[#This Row],[Close_Date]],"mmm"))</f>
        <v>Jun</v>
      </c>
      <c r="M1193" s="8" t="str">
        <f>IF(Sales_Pipeline[[#This Row],[Close_Date]]="","","Q"&amp;ROUNDUP(MONTH(Sales_Pipeline[[#This Row],[Close_Date]])/3,0))</f>
        <v>Q2</v>
      </c>
      <c r="N1193" s="2" cm="1">
        <f t="array" ref="N1193">IFERROR(_xlfn.IFS(Sales_Pipeline[[#This Row],[Deal_Stage]]="Won",_xlfn.XLOOKUP(Sales_Pipeline[[#This Row],[Product]],Products!$A$2:$A$8,Products!$C$2:$C$8),Sales_Pipeline[[#This Row],[Deal_Stage]]="Lost",_xlfn.XLOOKUP(Sales_Pipeline[[#This Row],[Product]],Products!$A$2:$A$8,Products!$C$2:$C$8)),"")</f>
        <v>4821</v>
      </c>
      <c r="O1193" s="2">
        <v>4256</v>
      </c>
    </row>
    <row r="1194" spans="1:15" x14ac:dyDescent="0.3">
      <c r="A1194" t="s">
        <v>1340</v>
      </c>
      <c r="B1194" t="s">
        <v>20</v>
      </c>
      <c r="C1194" t="str">
        <f>_xlfn.XLOOKUP(Sales_Pipeline[[#This Row],[Sales_Agent]],Sales_Teams[Sales_Agent],Sales_Teams[Manager])</f>
        <v>Cara Losch</v>
      </c>
      <c r="D1194" t="str">
        <f>_xlfn.XLOOKUP(Sales_Pipeline[[#This Row],[Manager]],Sales_Teams[Manager],Sales_Teams[Regional_Office])</f>
        <v>East</v>
      </c>
      <c r="E1194" t="s">
        <v>8953</v>
      </c>
      <c r="G1194" t="str">
        <f>IFERROR(_xlfn.XLOOKUP(Sales_Pipeline[[#This Row],[Account]],Accounts!$A$2:$A$86,Accounts!$F$2:$F$86),"")</f>
        <v/>
      </c>
      <c r="H1194" t="s">
        <v>77</v>
      </c>
      <c r="I1194" s="3">
        <v>42795</v>
      </c>
      <c r="K1194" s="8" t="str">
        <f>IF(Sales_Pipeline[[#This Row],[Close_Date]]="","",TEXT(Sales_Pipeline[[#This Row],[Close_Date]],"ddd"))</f>
        <v/>
      </c>
      <c r="L1194" s="8" t="str">
        <f>IF(Sales_Pipeline[[#This Row],[Close_Date]]="","",TEXT(Sales_Pipeline[[#This Row],[Close_Date]],"mmm"))</f>
        <v/>
      </c>
      <c r="M1194" s="8" t="str">
        <f>IF(Sales_Pipeline[[#This Row],[Close_Date]]="","","Q"&amp;ROUNDUP(MONTH(Sales_Pipeline[[#This Row],[Close_Date]])/3,0))</f>
        <v/>
      </c>
      <c r="N1194" s="2" t="str" cm="1">
        <f t="array" ref="N1194">IFERROR(_xlfn.IFS(Sales_Pipeline[[#This Row],[Deal_Stage]]="Won",_xlfn.XLOOKUP(Sales_Pipeline[[#This Row],[Product]],Products!$A$2:$A$8,Products!$C$2:$C$8),Sales_Pipeline[[#This Row],[Deal_Stage]]="Lost",_xlfn.XLOOKUP(Sales_Pipeline[[#This Row],[Product]],Products!$A$2:$A$8,Products!$C$2:$C$8)),"")</f>
        <v/>
      </c>
      <c r="O1194" s="2">
        <v>0</v>
      </c>
    </row>
    <row r="1195" spans="1:15" x14ac:dyDescent="0.3">
      <c r="A1195" t="s">
        <v>1341</v>
      </c>
      <c r="B1195" t="s">
        <v>15</v>
      </c>
      <c r="C1195" t="str">
        <f>_xlfn.XLOOKUP(Sales_Pipeline[[#This Row],[Sales_Agent]],Sales_Teams[Sales_Agent],Sales_Teams[Manager])</f>
        <v>Melvin Marxen</v>
      </c>
      <c r="D1195" t="str">
        <f>_xlfn.XLOOKUP(Sales_Pipeline[[#This Row],[Manager]],Sales_Teams[Manager],Sales_Teams[Regional_Office])</f>
        <v>Central</v>
      </c>
      <c r="E1195" t="s">
        <v>76</v>
      </c>
      <c r="F1195" t="s">
        <v>94</v>
      </c>
      <c r="G1195" t="str">
        <f>IFERROR(_xlfn.XLOOKUP(Sales_Pipeline[[#This Row],[Account]],Accounts!$A$2:$A$86,Accounts!$F$2:$F$86),"")</f>
        <v>United States</v>
      </c>
      <c r="H1195" t="s">
        <v>82</v>
      </c>
      <c r="I1195" s="3">
        <v>42795</v>
      </c>
      <c r="J1195" s="3">
        <v>42863</v>
      </c>
      <c r="K1195" s="8" t="str">
        <f>IF(Sales_Pipeline[[#This Row],[Close_Date]]="","",TEXT(Sales_Pipeline[[#This Row],[Close_Date]],"ddd"))</f>
        <v>Mon</v>
      </c>
      <c r="L1195" s="8" t="str">
        <f>IF(Sales_Pipeline[[#This Row],[Close_Date]]="","",TEXT(Sales_Pipeline[[#This Row],[Close_Date]],"mmm"))</f>
        <v>May</v>
      </c>
      <c r="M1195" s="8" t="str">
        <f>IF(Sales_Pipeline[[#This Row],[Close_Date]]="","","Q"&amp;ROUNDUP(MONTH(Sales_Pipeline[[#This Row],[Close_Date]])/3,0))</f>
        <v>Q2</v>
      </c>
      <c r="N1195" s="2" cm="1">
        <f t="array" ref="N1195">IFERROR(_xlfn.IFS(Sales_Pipeline[[#This Row],[Deal_Stage]]="Won",_xlfn.XLOOKUP(Sales_Pipeline[[#This Row],[Product]],Products!$A$2:$A$8,Products!$C$2:$C$8),Sales_Pipeline[[#This Row],[Deal_Stage]]="Lost",_xlfn.XLOOKUP(Sales_Pipeline[[#This Row],[Product]],Products!$A$2:$A$8,Products!$C$2:$C$8)),"")</f>
        <v>3393</v>
      </c>
      <c r="O1195" s="2">
        <v>0</v>
      </c>
    </row>
    <row r="1196" spans="1:15" x14ac:dyDescent="0.3">
      <c r="A1196" t="s">
        <v>1342</v>
      </c>
      <c r="B1196" t="s">
        <v>15</v>
      </c>
      <c r="C1196" t="str">
        <f>_xlfn.XLOOKUP(Sales_Pipeline[[#This Row],[Sales_Agent]],Sales_Teams[Sales_Agent],Sales_Teams[Manager])</f>
        <v>Melvin Marxen</v>
      </c>
      <c r="D1196" t="str">
        <f>_xlfn.XLOOKUP(Sales_Pipeline[[#This Row],[Manager]],Sales_Teams[Manager],Sales_Teams[Regional_Office])</f>
        <v>Central</v>
      </c>
      <c r="E1196" t="s">
        <v>63</v>
      </c>
      <c r="F1196" t="s">
        <v>81</v>
      </c>
      <c r="G1196" t="str">
        <f>IFERROR(_xlfn.XLOOKUP(Sales_Pipeline[[#This Row],[Account]],Accounts!$A$2:$A$86,Accounts!$F$2:$F$86),"")</f>
        <v>Italy</v>
      </c>
      <c r="H1196" t="s">
        <v>57</v>
      </c>
      <c r="I1196" s="3">
        <v>42795</v>
      </c>
      <c r="J1196" s="3">
        <v>42806</v>
      </c>
      <c r="K1196" s="8" t="str">
        <f>IF(Sales_Pipeline[[#This Row],[Close_Date]]="","",TEXT(Sales_Pipeline[[#This Row],[Close_Date]],"ddd"))</f>
        <v>Sun</v>
      </c>
      <c r="L1196" s="8" t="str">
        <f>IF(Sales_Pipeline[[#This Row],[Close_Date]]="","",TEXT(Sales_Pipeline[[#This Row],[Close_Date]],"mmm"))</f>
        <v>Mar</v>
      </c>
      <c r="M1196" s="8" t="str">
        <f>IF(Sales_Pipeline[[#This Row],[Close_Date]]="","","Q"&amp;ROUNDUP(MONTH(Sales_Pipeline[[#This Row],[Close_Date]])/3,0))</f>
        <v>Q1</v>
      </c>
      <c r="N1196" s="2" cm="1">
        <f t="array" ref="N1196">IFERROR(_xlfn.IFS(Sales_Pipeline[[#This Row],[Deal_Stage]]="Won",_xlfn.XLOOKUP(Sales_Pipeline[[#This Row],[Product]],Products!$A$2:$A$8,Products!$C$2:$C$8),Sales_Pipeline[[#This Row],[Deal_Stage]]="Lost",_xlfn.XLOOKUP(Sales_Pipeline[[#This Row],[Product]],Products!$A$2:$A$8,Products!$C$2:$C$8)),"")</f>
        <v>550</v>
      </c>
      <c r="O1196" s="2">
        <v>657</v>
      </c>
    </row>
    <row r="1197" spans="1:15" x14ac:dyDescent="0.3">
      <c r="A1197" t="s">
        <v>1343</v>
      </c>
      <c r="B1197" t="s">
        <v>15</v>
      </c>
      <c r="C1197" t="str">
        <f>_xlfn.XLOOKUP(Sales_Pipeline[[#This Row],[Sales_Agent]],Sales_Teams[Sales_Agent],Sales_Teams[Manager])</f>
        <v>Melvin Marxen</v>
      </c>
      <c r="D1197" t="str">
        <f>_xlfn.XLOOKUP(Sales_Pipeline[[#This Row],[Manager]],Sales_Teams[Manager],Sales_Teams[Regional_Office])</f>
        <v>Central</v>
      </c>
      <c r="E1197" t="s">
        <v>61</v>
      </c>
      <c r="F1197" t="s">
        <v>134</v>
      </c>
      <c r="G1197" t="str">
        <f>IFERROR(_xlfn.XLOOKUP(Sales_Pipeline[[#This Row],[Account]],Accounts!$A$2:$A$86,Accounts!$F$2:$F$86),"")</f>
        <v>United States</v>
      </c>
      <c r="H1197" t="s">
        <v>57</v>
      </c>
      <c r="I1197" s="3">
        <v>42795</v>
      </c>
      <c r="J1197" s="3">
        <v>42802</v>
      </c>
      <c r="K1197" s="8" t="str">
        <f>IF(Sales_Pipeline[[#This Row],[Close_Date]]="","",TEXT(Sales_Pipeline[[#This Row],[Close_Date]],"ddd"))</f>
        <v>Wed</v>
      </c>
      <c r="L1197" s="8" t="str">
        <f>IF(Sales_Pipeline[[#This Row],[Close_Date]]="","",TEXT(Sales_Pipeline[[#This Row],[Close_Date]],"mmm"))</f>
        <v>Mar</v>
      </c>
      <c r="M1197" s="8" t="str">
        <f>IF(Sales_Pipeline[[#This Row],[Close_Date]]="","","Q"&amp;ROUNDUP(MONTH(Sales_Pipeline[[#This Row],[Close_Date]])/3,0))</f>
        <v>Q1</v>
      </c>
      <c r="N1197" s="2" cm="1">
        <f t="array" ref="N1197">IFERROR(_xlfn.IFS(Sales_Pipeline[[#This Row],[Deal_Stage]]="Won",_xlfn.XLOOKUP(Sales_Pipeline[[#This Row],[Product]],Products!$A$2:$A$8,Products!$C$2:$C$8),Sales_Pipeline[[#This Row],[Deal_Stage]]="Lost",_xlfn.XLOOKUP(Sales_Pipeline[[#This Row],[Product]],Products!$A$2:$A$8,Products!$C$2:$C$8)),"")</f>
        <v>55</v>
      </c>
      <c r="O1197" s="2">
        <v>60</v>
      </c>
    </row>
    <row r="1198" spans="1:15" x14ac:dyDescent="0.3">
      <c r="A1198" t="s">
        <v>1344</v>
      </c>
      <c r="B1198" t="s">
        <v>28</v>
      </c>
      <c r="C1198" t="str">
        <f>_xlfn.XLOOKUP(Sales_Pipeline[[#This Row],[Sales_Agent]],Sales_Teams[Sales_Agent],Sales_Teams[Manager])</f>
        <v>Rocco Neubert</v>
      </c>
      <c r="D1198" t="str">
        <f>_xlfn.XLOOKUP(Sales_Pipeline[[#This Row],[Manager]],Sales_Teams[Manager],Sales_Teams[Regional_Office])</f>
        <v>East</v>
      </c>
      <c r="E1198" t="s">
        <v>63</v>
      </c>
      <c r="F1198" t="s">
        <v>159</v>
      </c>
      <c r="G1198" t="str">
        <f>IFERROR(_xlfn.XLOOKUP(Sales_Pipeline[[#This Row],[Account]],Accounts!$A$2:$A$86,Accounts!$F$2:$F$86),"")</f>
        <v>United States</v>
      </c>
      <c r="H1198" t="s">
        <v>82</v>
      </c>
      <c r="I1198" s="3">
        <v>42795</v>
      </c>
      <c r="J1198" s="3">
        <v>42884</v>
      </c>
      <c r="K1198" s="8" t="str">
        <f>IF(Sales_Pipeline[[#This Row],[Close_Date]]="","",TEXT(Sales_Pipeline[[#This Row],[Close_Date]],"ddd"))</f>
        <v>Mon</v>
      </c>
      <c r="L1198" s="8" t="str">
        <f>IF(Sales_Pipeline[[#This Row],[Close_Date]]="","",TEXT(Sales_Pipeline[[#This Row],[Close_Date]],"mmm"))</f>
        <v>May</v>
      </c>
      <c r="M1198" s="8" t="str">
        <f>IF(Sales_Pipeline[[#This Row],[Close_Date]]="","","Q"&amp;ROUNDUP(MONTH(Sales_Pipeline[[#This Row],[Close_Date]])/3,0))</f>
        <v>Q2</v>
      </c>
      <c r="N1198" s="2" cm="1">
        <f t="array" ref="N1198">IFERROR(_xlfn.IFS(Sales_Pipeline[[#This Row],[Deal_Stage]]="Won",_xlfn.XLOOKUP(Sales_Pipeline[[#This Row],[Product]],Products!$A$2:$A$8,Products!$C$2:$C$8),Sales_Pipeline[[#This Row],[Deal_Stage]]="Lost",_xlfn.XLOOKUP(Sales_Pipeline[[#This Row],[Product]],Products!$A$2:$A$8,Products!$C$2:$C$8)),"")</f>
        <v>550</v>
      </c>
      <c r="O1198" s="2">
        <v>0</v>
      </c>
    </row>
    <row r="1199" spans="1:15" x14ac:dyDescent="0.3">
      <c r="A1199" t="s">
        <v>1345</v>
      </c>
      <c r="B1199" t="s">
        <v>38</v>
      </c>
      <c r="C1199" t="str">
        <f>_xlfn.XLOOKUP(Sales_Pipeline[[#This Row],[Sales_Agent]],Sales_Teams[Sales_Agent],Sales_Teams[Manager])</f>
        <v>Celia Rouche</v>
      </c>
      <c r="D1199" t="str">
        <f>_xlfn.XLOOKUP(Sales_Pipeline[[#This Row],[Manager]],Sales_Teams[Manager],Sales_Teams[Regional_Office])</f>
        <v>West</v>
      </c>
      <c r="E1199" t="s">
        <v>84</v>
      </c>
      <c r="F1199" t="s">
        <v>330</v>
      </c>
      <c r="G1199" t="str">
        <f>IFERROR(_xlfn.XLOOKUP(Sales_Pipeline[[#This Row],[Account]],Accounts!$A$2:$A$86,Accounts!$F$2:$F$86),"")</f>
        <v>Korea</v>
      </c>
      <c r="H1199" t="s">
        <v>82</v>
      </c>
      <c r="I1199" s="3">
        <v>42795</v>
      </c>
      <c r="J1199" s="3">
        <v>42865</v>
      </c>
      <c r="K1199" s="8" t="str">
        <f>IF(Sales_Pipeline[[#This Row],[Close_Date]]="","",TEXT(Sales_Pipeline[[#This Row],[Close_Date]],"ddd"))</f>
        <v>Wed</v>
      </c>
      <c r="L1199" s="8" t="str">
        <f>IF(Sales_Pipeline[[#This Row],[Close_Date]]="","",TEXT(Sales_Pipeline[[#This Row],[Close_Date]],"mmm"))</f>
        <v>May</v>
      </c>
      <c r="M1199" s="8" t="str">
        <f>IF(Sales_Pipeline[[#This Row],[Close_Date]]="","","Q"&amp;ROUNDUP(MONTH(Sales_Pipeline[[#This Row],[Close_Date]])/3,0))</f>
        <v>Q2</v>
      </c>
      <c r="N1199" s="2" cm="1">
        <f t="array" ref="N1199">IFERROR(_xlfn.IFS(Sales_Pipeline[[#This Row],[Deal_Stage]]="Won",_xlfn.XLOOKUP(Sales_Pipeline[[#This Row],[Product]],Products!$A$2:$A$8,Products!$C$2:$C$8),Sales_Pipeline[[#This Row],[Deal_Stage]]="Lost",_xlfn.XLOOKUP(Sales_Pipeline[[#This Row],[Product]],Products!$A$2:$A$8,Products!$C$2:$C$8)),"")</f>
        <v>5482</v>
      </c>
      <c r="O1199" s="2">
        <v>0</v>
      </c>
    </row>
    <row r="1200" spans="1:15" x14ac:dyDescent="0.3">
      <c r="A1200" t="s">
        <v>1346</v>
      </c>
      <c r="B1200" t="s">
        <v>22</v>
      </c>
      <c r="C1200" t="str">
        <f>_xlfn.XLOOKUP(Sales_Pipeline[[#This Row],[Sales_Agent]],Sales_Teams[Sales_Agent],Sales_Teams[Manager])</f>
        <v>Cara Losch</v>
      </c>
      <c r="D1200" t="str">
        <f>_xlfn.XLOOKUP(Sales_Pipeline[[#This Row],[Manager]],Sales_Teams[Manager],Sales_Teams[Regional_Office])</f>
        <v>East</v>
      </c>
      <c r="E1200" t="s">
        <v>63</v>
      </c>
      <c r="F1200" t="s">
        <v>161</v>
      </c>
      <c r="G1200" t="str">
        <f>IFERROR(_xlfn.XLOOKUP(Sales_Pipeline[[#This Row],[Account]],Accounts!$A$2:$A$86,Accounts!$F$2:$F$86),"")</f>
        <v>United States</v>
      </c>
      <c r="H1200" t="s">
        <v>82</v>
      </c>
      <c r="I1200" s="3">
        <v>42795</v>
      </c>
      <c r="J1200" s="3">
        <v>42860</v>
      </c>
      <c r="K1200" s="8" t="str">
        <f>IF(Sales_Pipeline[[#This Row],[Close_Date]]="","",TEXT(Sales_Pipeline[[#This Row],[Close_Date]],"ddd"))</f>
        <v>Fri</v>
      </c>
      <c r="L1200" s="8" t="str">
        <f>IF(Sales_Pipeline[[#This Row],[Close_Date]]="","",TEXT(Sales_Pipeline[[#This Row],[Close_Date]],"mmm"))</f>
        <v>May</v>
      </c>
      <c r="M1200" s="8" t="str">
        <f>IF(Sales_Pipeline[[#This Row],[Close_Date]]="","","Q"&amp;ROUNDUP(MONTH(Sales_Pipeline[[#This Row],[Close_Date]])/3,0))</f>
        <v>Q2</v>
      </c>
      <c r="N1200" s="2" cm="1">
        <f t="array" ref="N1200">IFERROR(_xlfn.IFS(Sales_Pipeline[[#This Row],[Deal_Stage]]="Won",_xlfn.XLOOKUP(Sales_Pipeline[[#This Row],[Product]],Products!$A$2:$A$8,Products!$C$2:$C$8),Sales_Pipeline[[#This Row],[Deal_Stage]]="Lost",_xlfn.XLOOKUP(Sales_Pipeline[[#This Row],[Product]],Products!$A$2:$A$8,Products!$C$2:$C$8)),"")</f>
        <v>550</v>
      </c>
      <c r="O1200" s="2">
        <v>0</v>
      </c>
    </row>
    <row r="1201" spans="1:15" x14ac:dyDescent="0.3">
      <c r="A1201" t="s">
        <v>1347</v>
      </c>
      <c r="B1201" t="s">
        <v>22</v>
      </c>
      <c r="C1201" t="str">
        <f>_xlfn.XLOOKUP(Sales_Pipeline[[#This Row],[Sales_Agent]],Sales_Teams[Sales_Agent],Sales_Teams[Manager])</f>
        <v>Cara Losch</v>
      </c>
      <c r="D1201" t="str">
        <f>_xlfn.XLOOKUP(Sales_Pipeline[[#This Row],[Manager]],Sales_Teams[Manager],Sales_Teams[Regional_Office])</f>
        <v>East</v>
      </c>
      <c r="E1201" t="s">
        <v>63</v>
      </c>
      <c r="F1201" t="s">
        <v>231</v>
      </c>
      <c r="G1201" t="str">
        <f>IFERROR(_xlfn.XLOOKUP(Sales_Pipeline[[#This Row],[Account]],Accounts!$A$2:$A$86,Accounts!$F$2:$F$86),"")</f>
        <v>United States</v>
      </c>
      <c r="H1201" t="s">
        <v>57</v>
      </c>
      <c r="I1201" s="3">
        <v>42795</v>
      </c>
      <c r="J1201" s="3">
        <v>42856</v>
      </c>
      <c r="K1201" s="8" t="str">
        <f>IF(Sales_Pipeline[[#This Row],[Close_Date]]="","",TEXT(Sales_Pipeline[[#This Row],[Close_Date]],"ddd"))</f>
        <v>Mon</v>
      </c>
      <c r="L1201" s="8" t="str">
        <f>IF(Sales_Pipeline[[#This Row],[Close_Date]]="","",TEXT(Sales_Pipeline[[#This Row],[Close_Date]],"mmm"))</f>
        <v>May</v>
      </c>
      <c r="M1201" s="8" t="str">
        <f>IF(Sales_Pipeline[[#This Row],[Close_Date]]="","","Q"&amp;ROUNDUP(MONTH(Sales_Pipeline[[#This Row],[Close_Date]])/3,0))</f>
        <v>Q2</v>
      </c>
      <c r="N1201" s="2" cm="1">
        <f t="array" ref="N1201">IFERROR(_xlfn.IFS(Sales_Pipeline[[#This Row],[Deal_Stage]]="Won",_xlfn.XLOOKUP(Sales_Pipeline[[#This Row],[Product]],Products!$A$2:$A$8,Products!$C$2:$C$8),Sales_Pipeline[[#This Row],[Deal_Stage]]="Lost",_xlfn.XLOOKUP(Sales_Pipeline[[#This Row],[Product]],Products!$A$2:$A$8,Products!$C$2:$C$8)),"")</f>
        <v>550</v>
      </c>
      <c r="O1201" s="2">
        <v>629</v>
      </c>
    </row>
    <row r="1202" spans="1:15" x14ac:dyDescent="0.3">
      <c r="A1202" t="s">
        <v>1348</v>
      </c>
      <c r="B1202" t="s">
        <v>13</v>
      </c>
      <c r="C1202" t="str">
        <f>_xlfn.XLOOKUP(Sales_Pipeline[[#This Row],[Sales_Agent]],Sales_Teams[Sales_Agent],Sales_Teams[Manager])</f>
        <v>Melvin Marxen</v>
      </c>
      <c r="D1202" t="str">
        <f>_xlfn.XLOOKUP(Sales_Pipeline[[#This Row],[Manager]],Sales_Teams[Manager],Sales_Teams[Regional_Office])</f>
        <v>Central</v>
      </c>
      <c r="E1202" t="s">
        <v>76</v>
      </c>
      <c r="F1202" t="s">
        <v>330</v>
      </c>
      <c r="G1202" t="str">
        <f>IFERROR(_xlfn.XLOOKUP(Sales_Pipeline[[#This Row],[Account]],Accounts!$A$2:$A$86,Accounts!$F$2:$F$86),"")</f>
        <v>Korea</v>
      </c>
      <c r="H1202" t="s">
        <v>82</v>
      </c>
      <c r="I1202" s="3">
        <v>42795</v>
      </c>
      <c r="J1202" s="3">
        <v>42878</v>
      </c>
      <c r="K1202" s="8" t="str">
        <f>IF(Sales_Pipeline[[#This Row],[Close_Date]]="","",TEXT(Sales_Pipeline[[#This Row],[Close_Date]],"ddd"))</f>
        <v>Tue</v>
      </c>
      <c r="L1202" s="8" t="str">
        <f>IF(Sales_Pipeline[[#This Row],[Close_Date]]="","",TEXT(Sales_Pipeline[[#This Row],[Close_Date]],"mmm"))</f>
        <v>May</v>
      </c>
      <c r="M1202" s="8" t="str">
        <f>IF(Sales_Pipeline[[#This Row],[Close_Date]]="","","Q"&amp;ROUNDUP(MONTH(Sales_Pipeline[[#This Row],[Close_Date]])/3,0))</f>
        <v>Q2</v>
      </c>
      <c r="N1202" s="2" cm="1">
        <f t="array" ref="N1202">IFERROR(_xlfn.IFS(Sales_Pipeline[[#This Row],[Deal_Stage]]="Won",_xlfn.XLOOKUP(Sales_Pipeline[[#This Row],[Product]],Products!$A$2:$A$8,Products!$C$2:$C$8),Sales_Pipeline[[#This Row],[Deal_Stage]]="Lost",_xlfn.XLOOKUP(Sales_Pipeline[[#This Row],[Product]],Products!$A$2:$A$8,Products!$C$2:$C$8)),"")</f>
        <v>3393</v>
      </c>
      <c r="O1202" s="2">
        <v>0</v>
      </c>
    </row>
    <row r="1203" spans="1:15" x14ac:dyDescent="0.3">
      <c r="A1203" t="s">
        <v>1349</v>
      </c>
      <c r="B1203" t="s">
        <v>13</v>
      </c>
      <c r="C1203" t="str">
        <f>_xlfn.XLOOKUP(Sales_Pipeline[[#This Row],[Sales_Agent]],Sales_Teams[Sales_Agent],Sales_Teams[Manager])</f>
        <v>Melvin Marxen</v>
      </c>
      <c r="D1203" t="str">
        <f>_xlfn.XLOOKUP(Sales_Pipeline[[#This Row],[Manager]],Sales_Teams[Manager],Sales_Teams[Regional_Office])</f>
        <v>Central</v>
      </c>
      <c r="E1203" t="s">
        <v>76</v>
      </c>
      <c r="F1203" t="s">
        <v>94</v>
      </c>
      <c r="G1203" t="str">
        <f>IFERROR(_xlfn.XLOOKUP(Sales_Pipeline[[#This Row],[Account]],Accounts!$A$2:$A$86,Accounts!$F$2:$F$86),"")</f>
        <v>United States</v>
      </c>
      <c r="H1203" t="s">
        <v>57</v>
      </c>
      <c r="I1203" s="3">
        <v>42795</v>
      </c>
      <c r="J1203" s="3">
        <v>42888</v>
      </c>
      <c r="K1203" s="8" t="str">
        <f>IF(Sales_Pipeline[[#This Row],[Close_Date]]="","",TEXT(Sales_Pipeline[[#This Row],[Close_Date]],"ddd"))</f>
        <v>Fri</v>
      </c>
      <c r="L1203" s="8" t="str">
        <f>IF(Sales_Pipeline[[#This Row],[Close_Date]]="","",TEXT(Sales_Pipeline[[#This Row],[Close_Date]],"mmm"))</f>
        <v>Jun</v>
      </c>
      <c r="M1203" s="8" t="str">
        <f>IF(Sales_Pipeline[[#This Row],[Close_Date]]="","","Q"&amp;ROUNDUP(MONTH(Sales_Pipeline[[#This Row],[Close_Date]])/3,0))</f>
        <v>Q2</v>
      </c>
      <c r="N1203" s="2" cm="1">
        <f t="array" ref="N1203">IFERROR(_xlfn.IFS(Sales_Pipeline[[#This Row],[Deal_Stage]]="Won",_xlfn.XLOOKUP(Sales_Pipeline[[#This Row],[Product]],Products!$A$2:$A$8,Products!$C$2:$C$8),Sales_Pipeline[[#This Row],[Deal_Stage]]="Lost",_xlfn.XLOOKUP(Sales_Pipeline[[#This Row],[Product]],Products!$A$2:$A$8,Products!$C$2:$C$8)),"")</f>
        <v>3393</v>
      </c>
      <c r="O1203" s="2">
        <v>4082</v>
      </c>
    </row>
    <row r="1204" spans="1:15" x14ac:dyDescent="0.3">
      <c r="A1204" t="s">
        <v>1350</v>
      </c>
      <c r="B1204" t="s">
        <v>8</v>
      </c>
      <c r="C1204" t="str">
        <f>_xlfn.XLOOKUP(Sales_Pipeline[[#This Row],[Sales_Agent]],Sales_Teams[Sales_Agent],Sales_Teams[Manager])</f>
        <v>Dustin Brinkmann</v>
      </c>
      <c r="D1204" t="str">
        <f>_xlfn.XLOOKUP(Sales_Pipeline[[#This Row],[Manager]],Sales_Teams[Manager],Sales_Teams[Regional_Office])</f>
        <v>Central</v>
      </c>
      <c r="E1204" t="s">
        <v>55</v>
      </c>
      <c r="F1204" t="s">
        <v>147</v>
      </c>
      <c r="G1204" t="str">
        <f>IFERROR(_xlfn.XLOOKUP(Sales_Pipeline[[#This Row],[Account]],Accounts!$A$2:$A$86,Accounts!$F$2:$F$86),"")</f>
        <v>United States</v>
      </c>
      <c r="H1204" t="s">
        <v>57</v>
      </c>
      <c r="I1204" s="3">
        <v>42795</v>
      </c>
      <c r="J1204" s="3">
        <v>42886</v>
      </c>
      <c r="K1204" s="8" t="str">
        <f>IF(Sales_Pipeline[[#This Row],[Close_Date]]="","",TEXT(Sales_Pipeline[[#This Row],[Close_Date]],"ddd"))</f>
        <v>Wed</v>
      </c>
      <c r="L1204" s="8" t="str">
        <f>IF(Sales_Pipeline[[#This Row],[Close_Date]]="","",TEXT(Sales_Pipeline[[#This Row],[Close_Date]],"mmm"))</f>
        <v>May</v>
      </c>
      <c r="M1204" s="8" t="str">
        <f>IF(Sales_Pipeline[[#This Row],[Close_Date]]="","","Q"&amp;ROUNDUP(MONTH(Sales_Pipeline[[#This Row],[Close_Date]])/3,0))</f>
        <v>Q2</v>
      </c>
      <c r="N1204" s="2" cm="1">
        <f t="array" ref="N1204">IFERROR(_xlfn.IFS(Sales_Pipeline[[#This Row],[Deal_Stage]]="Won",_xlfn.XLOOKUP(Sales_Pipeline[[#This Row],[Product]],Products!$A$2:$A$8,Products!$C$2:$C$8),Sales_Pipeline[[#This Row],[Deal_Stage]]="Lost",_xlfn.XLOOKUP(Sales_Pipeline[[#This Row],[Product]],Products!$A$2:$A$8,Products!$C$2:$C$8)),"")</f>
        <v>1096</v>
      </c>
      <c r="O1204" s="2">
        <v>1044</v>
      </c>
    </row>
    <row r="1205" spans="1:15" x14ac:dyDescent="0.3">
      <c r="A1205" t="s">
        <v>1351</v>
      </c>
      <c r="B1205" t="s">
        <v>12</v>
      </c>
      <c r="C1205" t="str">
        <f>_xlfn.XLOOKUP(Sales_Pipeline[[#This Row],[Sales_Agent]],Sales_Teams[Sales_Agent],Sales_Teams[Manager])</f>
        <v>Melvin Marxen</v>
      </c>
      <c r="D1205" t="str">
        <f>_xlfn.XLOOKUP(Sales_Pipeline[[#This Row],[Manager]],Sales_Teams[Manager],Sales_Teams[Regional_Office])</f>
        <v>Central</v>
      </c>
      <c r="E1205" t="s">
        <v>76</v>
      </c>
      <c r="F1205" t="s">
        <v>333</v>
      </c>
      <c r="G1205" t="str">
        <f>IFERROR(_xlfn.XLOOKUP(Sales_Pipeline[[#This Row],[Account]],Accounts!$A$2:$A$86,Accounts!$F$2:$F$86),"")</f>
        <v>United States</v>
      </c>
      <c r="H1205" t="s">
        <v>82</v>
      </c>
      <c r="I1205" s="3">
        <v>42795</v>
      </c>
      <c r="J1205" s="3">
        <v>42897</v>
      </c>
      <c r="K1205" s="8" t="str">
        <f>IF(Sales_Pipeline[[#This Row],[Close_Date]]="","",TEXT(Sales_Pipeline[[#This Row],[Close_Date]],"ddd"))</f>
        <v>Sun</v>
      </c>
      <c r="L1205" s="8" t="str">
        <f>IF(Sales_Pipeline[[#This Row],[Close_Date]]="","",TEXT(Sales_Pipeline[[#This Row],[Close_Date]],"mmm"))</f>
        <v>Jun</v>
      </c>
      <c r="M1205" s="8" t="str">
        <f>IF(Sales_Pipeline[[#This Row],[Close_Date]]="","","Q"&amp;ROUNDUP(MONTH(Sales_Pipeline[[#This Row],[Close_Date]])/3,0))</f>
        <v>Q2</v>
      </c>
      <c r="N1205" s="2" cm="1">
        <f t="array" ref="N1205">IFERROR(_xlfn.IFS(Sales_Pipeline[[#This Row],[Deal_Stage]]="Won",_xlfn.XLOOKUP(Sales_Pipeline[[#This Row],[Product]],Products!$A$2:$A$8,Products!$C$2:$C$8),Sales_Pipeline[[#This Row],[Deal_Stage]]="Lost",_xlfn.XLOOKUP(Sales_Pipeline[[#This Row],[Product]],Products!$A$2:$A$8,Products!$C$2:$C$8)),"")</f>
        <v>3393</v>
      </c>
      <c r="O1205" s="2">
        <v>0</v>
      </c>
    </row>
    <row r="1206" spans="1:15" x14ac:dyDescent="0.3">
      <c r="A1206" t="s">
        <v>1352</v>
      </c>
      <c r="B1206" t="s">
        <v>45</v>
      </c>
      <c r="C1206" t="str">
        <f>_xlfn.XLOOKUP(Sales_Pipeline[[#This Row],[Sales_Agent]],Sales_Teams[Sales_Agent],Sales_Teams[Manager])</f>
        <v>Summer Sewald</v>
      </c>
      <c r="D1206" t="str">
        <f>_xlfn.XLOOKUP(Sales_Pipeline[[#This Row],[Manager]],Sales_Teams[Manager],Sales_Teams[Regional_Office])</f>
        <v>West</v>
      </c>
      <c r="E1206" t="s">
        <v>55</v>
      </c>
      <c r="F1206" t="s">
        <v>98</v>
      </c>
      <c r="G1206" t="str">
        <f>IFERROR(_xlfn.XLOOKUP(Sales_Pipeline[[#This Row],[Account]],Accounts!$A$2:$A$86,Accounts!$F$2:$F$86),"")</f>
        <v>United States</v>
      </c>
      <c r="H1206" t="s">
        <v>57</v>
      </c>
      <c r="I1206" s="3">
        <v>42795</v>
      </c>
      <c r="J1206" s="3">
        <v>42815</v>
      </c>
      <c r="K1206" s="8" t="str">
        <f>IF(Sales_Pipeline[[#This Row],[Close_Date]]="","",TEXT(Sales_Pipeline[[#This Row],[Close_Date]],"ddd"))</f>
        <v>Tue</v>
      </c>
      <c r="L1206" s="8" t="str">
        <f>IF(Sales_Pipeline[[#This Row],[Close_Date]]="","",TEXT(Sales_Pipeline[[#This Row],[Close_Date]],"mmm"))</f>
        <v>Mar</v>
      </c>
      <c r="M1206" s="8" t="str">
        <f>IF(Sales_Pipeline[[#This Row],[Close_Date]]="","","Q"&amp;ROUNDUP(MONTH(Sales_Pipeline[[#This Row],[Close_Date]])/3,0))</f>
        <v>Q1</v>
      </c>
      <c r="N1206" s="2" cm="1">
        <f t="array" ref="N1206">IFERROR(_xlfn.IFS(Sales_Pipeline[[#This Row],[Deal_Stage]]="Won",_xlfn.XLOOKUP(Sales_Pipeline[[#This Row],[Product]],Products!$A$2:$A$8,Products!$C$2:$C$8),Sales_Pipeline[[#This Row],[Deal_Stage]]="Lost",_xlfn.XLOOKUP(Sales_Pipeline[[#This Row],[Product]],Products!$A$2:$A$8,Products!$C$2:$C$8)),"")</f>
        <v>1096</v>
      </c>
      <c r="O1206" s="2">
        <v>1025</v>
      </c>
    </row>
    <row r="1207" spans="1:15" x14ac:dyDescent="0.3">
      <c r="A1207" t="s">
        <v>1353</v>
      </c>
      <c r="B1207" t="s">
        <v>9</v>
      </c>
      <c r="C1207" t="str">
        <f>_xlfn.XLOOKUP(Sales_Pipeline[[#This Row],[Sales_Agent]],Sales_Teams[Sales_Agent],Sales_Teams[Manager])</f>
        <v>Dustin Brinkmann</v>
      </c>
      <c r="D1207" t="str">
        <f>_xlfn.XLOOKUP(Sales_Pipeline[[#This Row],[Manager]],Sales_Teams[Manager],Sales_Teams[Regional_Office])</f>
        <v>Central</v>
      </c>
      <c r="E1207" t="s">
        <v>63</v>
      </c>
      <c r="F1207" t="s">
        <v>507</v>
      </c>
      <c r="G1207" t="str">
        <f>IFERROR(_xlfn.XLOOKUP(Sales_Pipeline[[#This Row],[Account]],Accounts!$A$2:$A$86,Accounts!$F$2:$F$86),"")</f>
        <v>Belgium</v>
      </c>
      <c r="H1207" t="s">
        <v>57</v>
      </c>
      <c r="I1207" s="3">
        <v>42795</v>
      </c>
      <c r="J1207" s="3">
        <v>42903</v>
      </c>
      <c r="K1207" s="8" t="str">
        <f>IF(Sales_Pipeline[[#This Row],[Close_Date]]="","",TEXT(Sales_Pipeline[[#This Row],[Close_Date]],"ddd"))</f>
        <v>Sat</v>
      </c>
      <c r="L1207" s="8" t="str">
        <f>IF(Sales_Pipeline[[#This Row],[Close_Date]]="","",TEXT(Sales_Pipeline[[#This Row],[Close_Date]],"mmm"))</f>
        <v>Jun</v>
      </c>
      <c r="M1207" s="8" t="str">
        <f>IF(Sales_Pipeline[[#This Row],[Close_Date]]="","","Q"&amp;ROUNDUP(MONTH(Sales_Pipeline[[#This Row],[Close_Date]])/3,0))</f>
        <v>Q2</v>
      </c>
      <c r="N1207" s="2" cm="1">
        <f t="array" ref="N1207">IFERROR(_xlfn.IFS(Sales_Pipeline[[#This Row],[Deal_Stage]]="Won",_xlfn.XLOOKUP(Sales_Pipeline[[#This Row],[Product]],Products!$A$2:$A$8,Products!$C$2:$C$8),Sales_Pipeline[[#This Row],[Deal_Stage]]="Lost",_xlfn.XLOOKUP(Sales_Pipeline[[#This Row],[Product]],Products!$A$2:$A$8,Products!$C$2:$C$8)),"")</f>
        <v>550</v>
      </c>
      <c r="O1207" s="2">
        <v>465</v>
      </c>
    </row>
    <row r="1208" spans="1:15" x14ac:dyDescent="0.3">
      <c r="A1208" t="s">
        <v>1354</v>
      </c>
      <c r="B1208" t="s">
        <v>9</v>
      </c>
      <c r="C1208" t="str">
        <f>_xlfn.XLOOKUP(Sales_Pipeline[[#This Row],[Sales_Agent]],Sales_Teams[Sales_Agent],Sales_Teams[Manager])</f>
        <v>Dustin Brinkmann</v>
      </c>
      <c r="D1208" t="str">
        <f>_xlfn.XLOOKUP(Sales_Pipeline[[#This Row],[Manager]],Sales_Teams[Manager],Sales_Teams[Regional_Office])</f>
        <v>Central</v>
      </c>
      <c r="E1208" t="s">
        <v>61</v>
      </c>
      <c r="F1208" t="s">
        <v>136</v>
      </c>
      <c r="G1208" t="str">
        <f>IFERROR(_xlfn.XLOOKUP(Sales_Pipeline[[#This Row],[Account]],Accounts!$A$2:$A$86,Accounts!$F$2:$F$86),"")</f>
        <v>United States</v>
      </c>
      <c r="H1208" t="s">
        <v>57</v>
      </c>
      <c r="I1208" s="3">
        <v>42795</v>
      </c>
      <c r="J1208" s="3">
        <v>42900</v>
      </c>
      <c r="K1208" s="8" t="str">
        <f>IF(Sales_Pipeline[[#This Row],[Close_Date]]="","",TEXT(Sales_Pipeline[[#This Row],[Close_Date]],"ddd"))</f>
        <v>Wed</v>
      </c>
      <c r="L1208" s="8" t="str">
        <f>IF(Sales_Pipeline[[#This Row],[Close_Date]]="","",TEXT(Sales_Pipeline[[#This Row],[Close_Date]],"mmm"))</f>
        <v>Jun</v>
      </c>
      <c r="M1208" s="8" t="str">
        <f>IF(Sales_Pipeline[[#This Row],[Close_Date]]="","","Q"&amp;ROUNDUP(MONTH(Sales_Pipeline[[#This Row],[Close_Date]])/3,0))</f>
        <v>Q2</v>
      </c>
      <c r="N1208" s="2" cm="1">
        <f t="array" ref="N1208">IFERROR(_xlfn.IFS(Sales_Pipeline[[#This Row],[Deal_Stage]]="Won",_xlfn.XLOOKUP(Sales_Pipeline[[#This Row],[Product]],Products!$A$2:$A$8,Products!$C$2:$C$8),Sales_Pipeline[[#This Row],[Deal_Stage]]="Lost",_xlfn.XLOOKUP(Sales_Pipeline[[#This Row],[Product]],Products!$A$2:$A$8,Products!$C$2:$C$8)),"")</f>
        <v>55</v>
      </c>
      <c r="O1208" s="2">
        <v>50</v>
      </c>
    </row>
    <row r="1209" spans="1:15" x14ac:dyDescent="0.3">
      <c r="A1209" t="s">
        <v>1355</v>
      </c>
      <c r="B1209" t="s">
        <v>29</v>
      </c>
      <c r="C1209" t="str">
        <f>_xlfn.XLOOKUP(Sales_Pipeline[[#This Row],[Sales_Agent]],Sales_Teams[Sales_Agent],Sales_Teams[Manager])</f>
        <v>Rocco Neubert</v>
      </c>
      <c r="D1209" t="str">
        <f>_xlfn.XLOOKUP(Sales_Pipeline[[#This Row],[Manager]],Sales_Teams[Manager],Sales_Teams[Regional_Office])</f>
        <v>East</v>
      </c>
      <c r="E1209" t="s">
        <v>84</v>
      </c>
      <c r="F1209" t="s">
        <v>103</v>
      </c>
      <c r="G1209" t="str">
        <f>IFERROR(_xlfn.XLOOKUP(Sales_Pipeline[[#This Row],[Account]],Accounts!$A$2:$A$86,Accounts!$F$2:$F$86),"")</f>
        <v>United States</v>
      </c>
      <c r="H1209" t="s">
        <v>57</v>
      </c>
      <c r="I1209" s="3">
        <v>42795</v>
      </c>
      <c r="J1209" s="3">
        <v>42803</v>
      </c>
      <c r="K1209" s="8" t="str">
        <f>IF(Sales_Pipeline[[#This Row],[Close_Date]]="","",TEXT(Sales_Pipeline[[#This Row],[Close_Date]],"ddd"))</f>
        <v>Thu</v>
      </c>
      <c r="L1209" s="8" t="str">
        <f>IF(Sales_Pipeline[[#This Row],[Close_Date]]="","",TEXT(Sales_Pipeline[[#This Row],[Close_Date]],"mmm"))</f>
        <v>Mar</v>
      </c>
      <c r="M1209" s="8" t="str">
        <f>IF(Sales_Pipeline[[#This Row],[Close_Date]]="","","Q"&amp;ROUNDUP(MONTH(Sales_Pipeline[[#This Row],[Close_Date]])/3,0))</f>
        <v>Q1</v>
      </c>
      <c r="N1209" s="2" cm="1">
        <f t="array" ref="N1209">IFERROR(_xlfn.IFS(Sales_Pipeline[[#This Row],[Deal_Stage]]="Won",_xlfn.XLOOKUP(Sales_Pipeline[[#This Row],[Product]],Products!$A$2:$A$8,Products!$C$2:$C$8),Sales_Pipeline[[#This Row],[Deal_Stage]]="Lost",_xlfn.XLOOKUP(Sales_Pipeline[[#This Row],[Product]],Products!$A$2:$A$8,Products!$C$2:$C$8)),"")</f>
        <v>5482</v>
      </c>
      <c r="O1209" s="2">
        <v>5548</v>
      </c>
    </row>
    <row r="1210" spans="1:15" x14ac:dyDescent="0.3">
      <c r="A1210" t="s">
        <v>1356</v>
      </c>
      <c r="B1210" t="s">
        <v>29</v>
      </c>
      <c r="C1210" t="str">
        <f>_xlfn.XLOOKUP(Sales_Pipeline[[#This Row],[Sales_Agent]],Sales_Teams[Sales_Agent],Sales_Teams[Manager])</f>
        <v>Rocco Neubert</v>
      </c>
      <c r="D1210" t="str">
        <f>_xlfn.XLOOKUP(Sales_Pipeline[[#This Row],[Manager]],Sales_Teams[Manager],Sales_Teams[Regional_Office])</f>
        <v>East</v>
      </c>
      <c r="E1210" t="s">
        <v>76</v>
      </c>
      <c r="F1210" t="s">
        <v>173</v>
      </c>
      <c r="G1210" t="str">
        <f>IFERROR(_xlfn.XLOOKUP(Sales_Pipeline[[#This Row],[Account]],Accounts!$A$2:$A$86,Accounts!$F$2:$F$86),"")</f>
        <v>United States</v>
      </c>
      <c r="H1210" t="s">
        <v>57</v>
      </c>
      <c r="I1210" s="3">
        <v>42795</v>
      </c>
      <c r="J1210" s="3">
        <v>42889</v>
      </c>
      <c r="K1210" s="8" t="str">
        <f>IF(Sales_Pipeline[[#This Row],[Close_Date]]="","",TEXT(Sales_Pipeline[[#This Row],[Close_Date]],"ddd"))</f>
        <v>Sat</v>
      </c>
      <c r="L1210" s="8" t="str">
        <f>IF(Sales_Pipeline[[#This Row],[Close_Date]]="","",TEXT(Sales_Pipeline[[#This Row],[Close_Date]],"mmm"))</f>
        <v>Jun</v>
      </c>
      <c r="M1210" s="8" t="str">
        <f>IF(Sales_Pipeline[[#This Row],[Close_Date]]="","","Q"&amp;ROUNDUP(MONTH(Sales_Pipeline[[#This Row],[Close_Date]])/3,0))</f>
        <v>Q2</v>
      </c>
      <c r="N1210" s="2" cm="1">
        <f t="array" ref="N1210">IFERROR(_xlfn.IFS(Sales_Pipeline[[#This Row],[Deal_Stage]]="Won",_xlfn.XLOOKUP(Sales_Pipeline[[#This Row],[Product]],Products!$A$2:$A$8,Products!$C$2:$C$8),Sales_Pipeline[[#This Row],[Deal_Stage]]="Lost",_xlfn.XLOOKUP(Sales_Pipeline[[#This Row],[Product]],Products!$A$2:$A$8,Products!$C$2:$C$8)),"")</f>
        <v>3393</v>
      </c>
      <c r="O1210" s="2">
        <v>3558</v>
      </c>
    </row>
    <row r="1211" spans="1:15" x14ac:dyDescent="0.3">
      <c r="A1211" t="s">
        <v>1357</v>
      </c>
      <c r="B1211" t="s">
        <v>35</v>
      </c>
      <c r="C1211" t="str">
        <f>_xlfn.XLOOKUP(Sales_Pipeline[[#This Row],[Sales_Agent]],Sales_Teams[Sales_Agent],Sales_Teams[Manager])</f>
        <v>Celia Rouche</v>
      </c>
      <c r="D1211" t="str">
        <f>_xlfn.XLOOKUP(Sales_Pipeline[[#This Row],[Manager]],Sales_Teams[Manager],Sales_Teams[Regional_Office])</f>
        <v>West</v>
      </c>
      <c r="E1211" t="s">
        <v>76</v>
      </c>
      <c r="F1211" t="s">
        <v>288</v>
      </c>
      <c r="G1211" t="str">
        <f>IFERROR(_xlfn.XLOOKUP(Sales_Pipeline[[#This Row],[Account]],Accounts!$A$2:$A$86,Accounts!$F$2:$F$86),"")</f>
        <v>United States</v>
      </c>
      <c r="H1211" t="s">
        <v>57</v>
      </c>
      <c r="I1211" s="3">
        <v>42795</v>
      </c>
      <c r="J1211" s="3">
        <v>42801</v>
      </c>
      <c r="K1211" s="8" t="str">
        <f>IF(Sales_Pipeline[[#This Row],[Close_Date]]="","",TEXT(Sales_Pipeline[[#This Row],[Close_Date]],"ddd"))</f>
        <v>Tue</v>
      </c>
      <c r="L1211" s="8" t="str">
        <f>IF(Sales_Pipeline[[#This Row],[Close_Date]]="","",TEXT(Sales_Pipeline[[#This Row],[Close_Date]],"mmm"))</f>
        <v>Mar</v>
      </c>
      <c r="M1211" s="8" t="str">
        <f>IF(Sales_Pipeline[[#This Row],[Close_Date]]="","","Q"&amp;ROUNDUP(MONTH(Sales_Pipeline[[#This Row],[Close_Date]])/3,0))</f>
        <v>Q1</v>
      </c>
      <c r="N1211" s="2" cm="1">
        <f t="array" ref="N1211">IFERROR(_xlfn.IFS(Sales_Pipeline[[#This Row],[Deal_Stage]]="Won",_xlfn.XLOOKUP(Sales_Pipeline[[#This Row],[Product]],Products!$A$2:$A$8,Products!$C$2:$C$8),Sales_Pipeline[[#This Row],[Deal_Stage]]="Lost",_xlfn.XLOOKUP(Sales_Pipeline[[#This Row],[Product]],Products!$A$2:$A$8,Products!$C$2:$C$8)),"")</f>
        <v>3393</v>
      </c>
      <c r="O1211" s="2">
        <v>3959</v>
      </c>
    </row>
    <row r="1212" spans="1:15" x14ac:dyDescent="0.3">
      <c r="A1212" t="s">
        <v>1358</v>
      </c>
      <c r="B1212" t="s">
        <v>7</v>
      </c>
      <c r="C1212" t="str">
        <f>_xlfn.XLOOKUP(Sales_Pipeline[[#This Row],[Sales_Agent]],Sales_Teams[Sales_Agent],Sales_Teams[Manager])</f>
        <v>Dustin Brinkmann</v>
      </c>
      <c r="D1212" t="str">
        <f>_xlfn.XLOOKUP(Sales_Pipeline[[#This Row],[Manager]],Sales_Teams[Manager],Sales_Teams[Regional_Office])</f>
        <v>Central</v>
      </c>
      <c r="E1212" t="s">
        <v>61</v>
      </c>
      <c r="F1212" t="s">
        <v>68</v>
      </c>
      <c r="G1212" t="str">
        <f>IFERROR(_xlfn.XLOOKUP(Sales_Pipeline[[#This Row],[Account]],Accounts!$A$2:$A$86,Accounts!$F$2:$F$86),"")</f>
        <v>United States</v>
      </c>
      <c r="H1212" t="s">
        <v>57</v>
      </c>
      <c r="I1212" s="3">
        <v>42795</v>
      </c>
      <c r="J1212" s="3">
        <v>42811</v>
      </c>
      <c r="K1212" s="8" t="str">
        <f>IF(Sales_Pipeline[[#This Row],[Close_Date]]="","",TEXT(Sales_Pipeline[[#This Row],[Close_Date]],"ddd"))</f>
        <v>Fri</v>
      </c>
      <c r="L1212" s="8" t="str">
        <f>IF(Sales_Pipeline[[#This Row],[Close_Date]]="","",TEXT(Sales_Pipeline[[#This Row],[Close_Date]],"mmm"))</f>
        <v>Mar</v>
      </c>
      <c r="M1212" s="8" t="str">
        <f>IF(Sales_Pipeline[[#This Row],[Close_Date]]="","","Q"&amp;ROUNDUP(MONTH(Sales_Pipeline[[#This Row],[Close_Date]])/3,0))</f>
        <v>Q1</v>
      </c>
      <c r="N1212" s="2" cm="1">
        <f t="array" ref="N1212">IFERROR(_xlfn.IFS(Sales_Pipeline[[#This Row],[Deal_Stage]]="Won",_xlfn.XLOOKUP(Sales_Pipeline[[#This Row],[Product]],Products!$A$2:$A$8,Products!$C$2:$C$8),Sales_Pipeline[[#This Row],[Deal_Stage]]="Lost",_xlfn.XLOOKUP(Sales_Pipeline[[#This Row],[Product]],Products!$A$2:$A$8,Products!$C$2:$C$8)),"")</f>
        <v>55</v>
      </c>
      <c r="O1212" s="2">
        <v>49</v>
      </c>
    </row>
    <row r="1213" spans="1:15" x14ac:dyDescent="0.3">
      <c r="A1213" t="s">
        <v>1359</v>
      </c>
      <c r="B1213" t="s">
        <v>7</v>
      </c>
      <c r="C1213" t="str">
        <f>_xlfn.XLOOKUP(Sales_Pipeline[[#This Row],[Sales_Agent]],Sales_Teams[Sales_Agent],Sales_Teams[Manager])</f>
        <v>Dustin Brinkmann</v>
      </c>
      <c r="D1213" t="str">
        <f>_xlfn.XLOOKUP(Sales_Pipeline[[#This Row],[Manager]],Sales_Teams[Manager],Sales_Teams[Regional_Office])</f>
        <v>Central</v>
      </c>
      <c r="E1213" t="s">
        <v>61</v>
      </c>
      <c r="F1213" t="s">
        <v>105</v>
      </c>
      <c r="G1213" t="str">
        <f>IFERROR(_xlfn.XLOOKUP(Sales_Pipeline[[#This Row],[Account]],Accounts!$A$2:$A$86,Accounts!$F$2:$F$86),"")</f>
        <v>United States</v>
      </c>
      <c r="H1213" t="s">
        <v>57</v>
      </c>
      <c r="I1213" s="3">
        <v>42795</v>
      </c>
      <c r="J1213" s="3">
        <v>42902</v>
      </c>
      <c r="K1213" s="8" t="str">
        <f>IF(Sales_Pipeline[[#This Row],[Close_Date]]="","",TEXT(Sales_Pipeline[[#This Row],[Close_Date]],"ddd"))</f>
        <v>Fri</v>
      </c>
      <c r="L1213" s="8" t="str">
        <f>IF(Sales_Pipeline[[#This Row],[Close_Date]]="","",TEXT(Sales_Pipeline[[#This Row],[Close_Date]],"mmm"))</f>
        <v>Jun</v>
      </c>
      <c r="M1213" s="8" t="str">
        <f>IF(Sales_Pipeline[[#This Row],[Close_Date]]="","","Q"&amp;ROUNDUP(MONTH(Sales_Pipeline[[#This Row],[Close_Date]])/3,0))</f>
        <v>Q2</v>
      </c>
      <c r="N1213" s="2" cm="1">
        <f t="array" ref="N1213">IFERROR(_xlfn.IFS(Sales_Pipeline[[#This Row],[Deal_Stage]]="Won",_xlfn.XLOOKUP(Sales_Pipeline[[#This Row],[Product]],Products!$A$2:$A$8,Products!$C$2:$C$8),Sales_Pipeline[[#This Row],[Deal_Stage]]="Lost",_xlfn.XLOOKUP(Sales_Pipeline[[#This Row],[Product]],Products!$A$2:$A$8,Products!$C$2:$C$8)),"")</f>
        <v>55</v>
      </c>
      <c r="O1213" s="2">
        <v>50</v>
      </c>
    </row>
    <row r="1214" spans="1:15" x14ac:dyDescent="0.3">
      <c r="A1214" t="s">
        <v>1360</v>
      </c>
      <c r="B1214" t="s">
        <v>32</v>
      </c>
      <c r="C1214" t="str">
        <f>_xlfn.XLOOKUP(Sales_Pipeline[[#This Row],[Sales_Agent]],Sales_Teams[Sales_Agent],Sales_Teams[Manager])</f>
        <v>Celia Rouche</v>
      </c>
      <c r="D1214" t="str">
        <f>_xlfn.XLOOKUP(Sales_Pipeline[[#This Row],[Manager]],Sales_Teams[Manager],Sales_Teams[Regional_Office])</f>
        <v>West</v>
      </c>
      <c r="E1214" t="s">
        <v>63</v>
      </c>
      <c r="F1214" t="s">
        <v>120</v>
      </c>
      <c r="G1214" t="str">
        <f>IFERROR(_xlfn.XLOOKUP(Sales_Pipeline[[#This Row],[Account]],Accounts!$A$2:$A$86,Accounts!$F$2:$F$86),"")</f>
        <v>United States</v>
      </c>
      <c r="H1214" t="s">
        <v>57</v>
      </c>
      <c r="I1214" s="3">
        <v>42795</v>
      </c>
      <c r="J1214" s="3">
        <v>42802</v>
      </c>
      <c r="K1214" s="8" t="str">
        <f>IF(Sales_Pipeline[[#This Row],[Close_Date]]="","",TEXT(Sales_Pipeline[[#This Row],[Close_Date]],"ddd"))</f>
        <v>Wed</v>
      </c>
      <c r="L1214" s="8" t="str">
        <f>IF(Sales_Pipeline[[#This Row],[Close_Date]]="","",TEXT(Sales_Pipeline[[#This Row],[Close_Date]],"mmm"))</f>
        <v>Mar</v>
      </c>
      <c r="M1214" s="8" t="str">
        <f>IF(Sales_Pipeline[[#This Row],[Close_Date]]="","","Q"&amp;ROUNDUP(MONTH(Sales_Pipeline[[#This Row],[Close_Date]])/3,0))</f>
        <v>Q1</v>
      </c>
      <c r="N1214" s="2" cm="1">
        <f t="array" ref="N1214">IFERROR(_xlfn.IFS(Sales_Pipeline[[#This Row],[Deal_Stage]]="Won",_xlfn.XLOOKUP(Sales_Pipeline[[#This Row],[Product]],Products!$A$2:$A$8,Products!$C$2:$C$8),Sales_Pipeline[[#This Row],[Deal_Stage]]="Lost",_xlfn.XLOOKUP(Sales_Pipeline[[#This Row],[Product]],Products!$A$2:$A$8,Products!$C$2:$C$8)),"")</f>
        <v>550</v>
      </c>
      <c r="O1214" s="2">
        <v>523</v>
      </c>
    </row>
    <row r="1215" spans="1:15" x14ac:dyDescent="0.3">
      <c r="A1215" t="s">
        <v>1361</v>
      </c>
      <c r="B1215" t="s">
        <v>32</v>
      </c>
      <c r="C1215" t="str">
        <f>_xlfn.XLOOKUP(Sales_Pipeline[[#This Row],[Sales_Agent]],Sales_Teams[Sales_Agent],Sales_Teams[Manager])</f>
        <v>Celia Rouche</v>
      </c>
      <c r="D1215" t="str">
        <f>_xlfn.XLOOKUP(Sales_Pipeline[[#This Row],[Manager]],Sales_Teams[Manager],Sales_Teams[Regional_Office])</f>
        <v>West</v>
      </c>
      <c r="E1215" t="s">
        <v>55</v>
      </c>
      <c r="F1215" t="s">
        <v>107</v>
      </c>
      <c r="G1215" t="str">
        <f>IFERROR(_xlfn.XLOOKUP(Sales_Pipeline[[#This Row],[Account]],Accounts!$A$2:$A$86,Accounts!$F$2:$F$86),"")</f>
        <v>United States</v>
      </c>
      <c r="H1215" t="s">
        <v>57</v>
      </c>
      <c r="I1215" s="3">
        <v>42795</v>
      </c>
      <c r="J1215" s="3">
        <v>42887</v>
      </c>
      <c r="K1215" s="8" t="str">
        <f>IF(Sales_Pipeline[[#This Row],[Close_Date]]="","",TEXT(Sales_Pipeline[[#This Row],[Close_Date]],"ddd"))</f>
        <v>Thu</v>
      </c>
      <c r="L1215" s="8" t="str">
        <f>IF(Sales_Pipeline[[#This Row],[Close_Date]]="","",TEXT(Sales_Pipeline[[#This Row],[Close_Date]],"mmm"))</f>
        <v>Jun</v>
      </c>
      <c r="M1215" s="8" t="str">
        <f>IF(Sales_Pipeline[[#This Row],[Close_Date]]="","","Q"&amp;ROUNDUP(MONTH(Sales_Pipeline[[#This Row],[Close_Date]])/3,0))</f>
        <v>Q2</v>
      </c>
      <c r="N1215" s="2" cm="1">
        <f t="array" ref="N1215">IFERROR(_xlfn.IFS(Sales_Pipeline[[#This Row],[Deal_Stage]]="Won",_xlfn.XLOOKUP(Sales_Pipeline[[#This Row],[Product]],Products!$A$2:$A$8,Products!$C$2:$C$8),Sales_Pipeline[[#This Row],[Deal_Stage]]="Lost",_xlfn.XLOOKUP(Sales_Pipeline[[#This Row],[Product]],Products!$A$2:$A$8,Products!$C$2:$C$8)),"")</f>
        <v>1096</v>
      </c>
      <c r="O1215" s="2">
        <v>1086</v>
      </c>
    </row>
    <row r="1216" spans="1:15" x14ac:dyDescent="0.3">
      <c r="A1216" t="s">
        <v>1362</v>
      </c>
      <c r="B1216" t="s">
        <v>32</v>
      </c>
      <c r="C1216" t="str">
        <f>_xlfn.XLOOKUP(Sales_Pipeline[[#This Row],[Sales_Agent]],Sales_Teams[Sales_Agent],Sales_Teams[Manager])</f>
        <v>Celia Rouche</v>
      </c>
      <c r="D1216" t="str">
        <f>_xlfn.XLOOKUP(Sales_Pipeline[[#This Row],[Manager]],Sales_Teams[Manager],Sales_Teams[Regional_Office])</f>
        <v>West</v>
      </c>
      <c r="E1216" t="s">
        <v>8953</v>
      </c>
      <c r="F1216" t="s">
        <v>166</v>
      </c>
      <c r="G1216" t="str">
        <f>IFERROR(_xlfn.XLOOKUP(Sales_Pipeline[[#This Row],[Account]],Accounts!$A$2:$A$86,Accounts!$F$2:$F$86),"")</f>
        <v>United States</v>
      </c>
      <c r="H1216" t="s">
        <v>57</v>
      </c>
      <c r="I1216" s="3">
        <v>42795</v>
      </c>
      <c r="J1216" s="3">
        <v>42803</v>
      </c>
      <c r="K1216" s="8" t="str">
        <f>IF(Sales_Pipeline[[#This Row],[Close_Date]]="","",TEXT(Sales_Pipeline[[#This Row],[Close_Date]],"ddd"))</f>
        <v>Thu</v>
      </c>
      <c r="L1216" s="8" t="str">
        <f>IF(Sales_Pipeline[[#This Row],[Close_Date]]="","",TEXT(Sales_Pipeline[[#This Row],[Close_Date]],"mmm"))</f>
        <v>Mar</v>
      </c>
      <c r="M1216" s="8" t="str">
        <f>IF(Sales_Pipeline[[#This Row],[Close_Date]]="","","Q"&amp;ROUNDUP(MONTH(Sales_Pipeline[[#This Row],[Close_Date]])/3,0))</f>
        <v>Q1</v>
      </c>
      <c r="N1216" s="2" cm="1">
        <f t="array" ref="N1216">IFERROR(_xlfn.IFS(Sales_Pipeline[[#This Row],[Deal_Stage]]="Won",_xlfn.XLOOKUP(Sales_Pipeline[[#This Row],[Product]],Products!$A$2:$A$8,Products!$C$2:$C$8),Sales_Pipeline[[#This Row],[Deal_Stage]]="Lost",_xlfn.XLOOKUP(Sales_Pipeline[[#This Row],[Product]],Products!$A$2:$A$8,Products!$C$2:$C$8)),"")</f>
        <v>4821</v>
      </c>
      <c r="O1216" s="2">
        <v>4445</v>
      </c>
    </row>
    <row r="1217" spans="1:15" x14ac:dyDescent="0.3">
      <c r="A1217" t="s">
        <v>1363</v>
      </c>
      <c r="B1217" t="s">
        <v>17</v>
      </c>
      <c r="C1217" t="str">
        <f>_xlfn.XLOOKUP(Sales_Pipeline[[#This Row],[Sales_Agent]],Sales_Teams[Sales_Agent],Sales_Teams[Manager])</f>
        <v>Cara Losch</v>
      </c>
      <c r="D1217" t="str">
        <f>_xlfn.XLOOKUP(Sales_Pipeline[[#This Row],[Manager]],Sales_Teams[Manager],Sales_Teams[Regional_Office])</f>
        <v>East</v>
      </c>
      <c r="E1217" t="s">
        <v>63</v>
      </c>
      <c r="F1217" t="s">
        <v>120</v>
      </c>
      <c r="G1217" t="str">
        <f>IFERROR(_xlfn.XLOOKUP(Sales_Pipeline[[#This Row],[Account]],Accounts!$A$2:$A$86,Accounts!$F$2:$F$86),"")</f>
        <v>United States</v>
      </c>
      <c r="H1217" t="s">
        <v>77</v>
      </c>
      <c r="I1217" s="3">
        <v>42795</v>
      </c>
      <c r="K1217" s="8" t="str">
        <f>IF(Sales_Pipeline[[#This Row],[Close_Date]]="","",TEXT(Sales_Pipeline[[#This Row],[Close_Date]],"ddd"))</f>
        <v/>
      </c>
      <c r="L1217" s="8" t="str">
        <f>IF(Sales_Pipeline[[#This Row],[Close_Date]]="","",TEXT(Sales_Pipeline[[#This Row],[Close_Date]],"mmm"))</f>
        <v/>
      </c>
      <c r="M1217" s="8" t="str">
        <f>IF(Sales_Pipeline[[#This Row],[Close_Date]]="","","Q"&amp;ROUNDUP(MONTH(Sales_Pipeline[[#This Row],[Close_Date]])/3,0))</f>
        <v/>
      </c>
      <c r="N1217" s="2" t="str" cm="1">
        <f t="array" ref="N1217">IFERROR(_xlfn.IFS(Sales_Pipeline[[#This Row],[Deal_Stage]]="Won",_xlfn.XLOOKUP(Sales_Pipeline[[#This Row],[Product]],Products!$A$2:$A$8,Products!$C$2:$C$8),Sales_Pipeline[[#This Row],[Deal_Stage]]="Lost",_xlfn.XLOOKUP(Sales_Pipeline[[#This Row],[Product]],Products!$A$2:$A$8,Products!$C$2:$C$8)),"")</f>
        <v/>
      </c>
      <c r="O1217" s="2">
        <v>0</v>
      </c>
    </row>
    <row r="1218" spans="1:15" x14ac:dyDescent="0.3">
      <c r="A1218" t="s">
        <v>1364</v>
      </c>
      <c r="B1218" t="s">
        <v>17</v>
      </c>
      <c r="C1218" t="str">
        <f>_xlfn.XLOOKUP(Sales_Pipeline[[#This Row],[Sales_Agent]],Sales_Teams[Sales_Agent],Sales_Teams[Manager])</f>
        <v>Cara Losch</v>
      </c>
      <c r="D1218" t="str">
        <f>_xlfn.XLOOKUP(Sales_Pipeline[[#This Row],[Manager]],Sales_Teams[Manager],Sales_Teams[Regional_Office])</f>
        <v>East</v>
      </c>
      <c r="E1218" t="s">
        <v>8953</v>
      </c>
      <c r="F1218" t="s">
        <v>206</v>
      </c>
      <c r="G1218" t="str">
        <f>IFERROR(_xlfn.XLOOKUP(Sales_Pipeline[[#This Row],[Account]],Accounts!$A$2:$A$86,Accounts!$F$2:$F$86),"")</f>
        <v>United States</v>
      </c>
      <c r="H1218" t="s">
        <v>57</v>
      </c>
      <c r="I1218" s="3">
        <v>42795</v>
      </c>
      <c r="J1218" s="3">
        <v>42910</v>
      </c>
      <c r="K1218" s="8" t="str">
        <f>IF(Sales_Pipeline[[#This Row],[Close_Date]]="","",TEXT(Sales_Pipeline[[#This Row],[Close_Date]],"ddd"))</f>
        <v>Sat</v>
      </c>
      <c r="L1218" s="8" t="str">
        <f>IF(Sales_Pipeline[[#This Row],[Close_Date]]="","",TEXT(Sales_Pipeline[[#This Row],[Close_Date]],"mmm"))</f>
        <v>Jun</v>
      </c>
      <c r="M1218" s="8" t="str">
        <f>IF(Sales_Pipeline[[#This Row],[Close_Date]]="","","Q"&amp;ROUNDUP(MONTH(Sales_Pipeline[[#This Row],[Close_Date]])/3,0))</f>
        <v>Q2</v>
      </c>
      <c r="N1218" s="2" cm="1">
        <f t="array" ref="N1218">IFERROR(_xlfn.IFS(Sales_Pipeline[[#This Row],[Deal_Stage]]="Won",_xlfn.XLOOKUP(Sales_Pipeline[[#This Row],[Product]],Products!$A$2:$A$8,Products!$C$2:$C$8),Sales_Pipeline[[#This Row],[Deal_Stage]]="Lost",_xlfn.XLOOKUP(Sales_Pipeline[[#This Row],[Product]],Products!$A$2:$A$8,Products!$C$2:$C$8)),"")</f>
        <v>4821</v>
      </c>
      <c r="O1218" s="2">
        <v>4756</v>
      </c>
    </row>
    <row r="1219" spans="1:15" x14ac:dyDescent="0.3">
      <c r="A1219" t="s">
        <v>1365</v>
      </c>
      <c r="B1219" t="s">
        <v>17</v>
      </c>
      <c r="C1219" t="str">
        <f>_xlfn.XLOOKUP(Sales_Pipeline[[#This Row],[Sales_Agent]],Sales_Teams[Sales_Agent],Sales_Teams[Manager])</f>
        <v>Cara Losch</v>
      </c>
      <c r="D1219" t="str">
        <f>_xlfn.XLOOKUP(Sales_Pipeline[[#This Row],[Manager]],Sales_Teams[Manager],Sales_Teams[Regional_Office])</f>
        <v>East</v>
      </c>
      <c r="E1219" t="s">
        <v>61</v>
      </c>
      <c r="F1219" t="s">
        <v>253</v>
      </c>
      <c r="G1219" t="str">
        <f>IFERROR(_xlfn.XLOOKUP(Sales_Pipeline[[#This Row],[Account]],Accounts!$A$2:$A$86,Accounts!$F$2:$F$86),"")</f>
        <v>United States</v>
      </c>
      <c r="H1219" t="s">
        <v>57</v>
      </c>
      <c r="I1219" s="3">
        <v>42795</v>
      </c>
      <c r="J1219" s="3">
        <v>42905</v>
      </c>
      <c r="K1219" s="8" t="str">
        <f>IF(Sales_Pipeline[[#This Row],[Close_Date]]="","",TEXT(Sales_Pipeline[[#This Row],[Close_Date]],"ddd"))</f>
        <v>Mon</v>
      </c>
      <c r="L1219" s="8" t="str">
        <f>IF(Sales_Pipeline[[#This Row],[Close_Date]]="","",TEXT(Sales_Pipeline[[#This Row],[Close_Date]],"mmm"))</f>
        <v>Jun</v>
      </c>
      <c r="M1219" s="8" t="str">
        <f>IF(Sales_Pipeline[[#This Row],[Close_Date]]="","","Q"&amp;ROUNDUP(MONTH(Sales_Pipeline[[#This Row],[Close_Date]])/3,0))</f>
        <v>Q2</v>
      </c>
      <c r="N1219" s="2" cm="1">
        <f t="array" ref="N1219">IFERROR(_xlfn.IFS(Sales_Pipeline[[#This Row],[Deal_Stage]]="Won",_xlfn.XLOOKUP(Sales_Pipeline[[#This Row],[Product]],Products!$A$2:$A$8,Products!$C$2:$C$8),Sales_Pipeline[[#This Row],[Deal_Stage]]="Lost",_xlfn.XLOOKUP(Sales_Pipeline[[#This Row],[Product]],Products!$A$2:$A$8,Products!$C$2:$C$8)),"")</f>
        <v>55</v>
      </c>
      <c r="O1219" s="2">
        <v>67</v>
      </c>
    </row>
    <row r="1220" spans="1:15" x14ac:dyDescent="0.3">
      <c r="A1220" t="s">
        <v>1366</v>
      </c>
      <c r="B1220" t="s">
        <v>23</v>
      </c>
      <c r="C1220" t="str">
        <f>_xlfn.XLOOKUP(Sales_Pipeline[[#This Row],[Sales_Agent]],Sales_Teams[Sales_Agent],Sales_Teams[Manager])</f>
        <v>Cara Losch</v>
      </c>
      <c r="D1220" t="str">
        <f>_xlfn.XLOOKUP(Sales_Pipeline[[#This Row],[Manager]],Sales_Teams[Manager],Sales_Teams[Regional_Office])</f>
        <v>East</v>
      </c>
      <c r="E1220" t="s">
        <v>76</v>
      </c>
      <c r="F1220" t="s">
        <v>533</v>
      </c>
      <c r="G1220" t="str">
        <f>IFERROR(_xlfn.XLOOKUP(Sales_Pipeline[[#This Row],[Account]],Accounts!$A$2:$A$86,Accounts!$F$2:$F$86),"")</f>
        <v>United States</v>
      </c>
      <c r="H1220" t="s">
        <v>57</v>
      </c>
      <c r="I1220" s="3">
        <v>42795</v>
      </c>
      <c r="J1220" s="3">
        <v>42895</v>
      </c>
      <c r="K1220" s="8" t="str">
        <f>IF(Sales_Pipeline[[#This Row],[Close_Date]]="","",TEXT(Sales_Pipeline[[#This Row],[Close_Date]],"ddd"))</f>
        <v>Fri</v>
      </c>
      <c r="L1220" s="8" t="str">
        <f>IF(Sales_Pipeline[[#This Row],[Close_Date]]="","",TEXT(Sales_Pipeline[[#This Row],[Close_Date]],"mmm"))</f>
        <v>Jun</v>
      </c>
      <c r="M1220" s="8" t="str">
        <f>IF(Sales_Pipeline[[#This Row],[Close_Date]]="","","Q"&amp;ROUNDUP(MONTH(Sales_Pipeline[[#This Row],[Close_Date]])/3,0))</f>
        <v>Q2</v>
      </c>
      <c r="N1220" s="2" cm="1">
        <f t="array" ref="N1220">IFERROR(_xlfn.IFS(Sales_Pipeline[[#This Row],[Deal_Stage]]="Won",_xlfn.XLOOKUP(Sales_Pipeline[[#This Row],[Product]],Products!$A$2:$A$8,Products!$C$2:$C$8),Sales_Pipeline[[#This Row],[Deal_Stage]]="Lost",_xlfn.XLOOKUP(Sales_Pipeline[[#This Row],[Product]],Products!$A$2:$A$8,Products!$C$2:$C$8)),"")</f>
        <v>3393</v>
      </c>
      <c r="O1220" s="2">
        <v>3783</v>
      </c>
    </row>
    <row r="1221" spans="1:15" x14ac:dyDescent="0.3">
      <c r="A1221" t="s">
        <v>1367</v>
      </c>
      <c r="B1221" t="s">
        <v>44</v>
      </c>
      <c r="C1221" t="str">
        <f>_xlfn.XLOOKUP(Sales_Pipeline[[#This Row],[Sales_Agent]],Sales_Teams[Sales_Agent],Sales_Teams[Manager])</f>
        <v>Summer Sewald</v>
      </c>
      <c r="D1221" t="str">
        <f>_xlfn.XLOOKUP(Sales_Pipeline[[#This Row],[Manager]],Sales_Teams[Manager],Sales_Teams[Regional_Office])</f>
        <v>West</v>
      </c>
      <c r="E1221" t="s">
        <v>8953</v>
      </c>
      <c r="G1221" t="str">
        <f>IFERROR(_xlfn.XLOOKUP(Sales_Pipeline[[#This Row],[Account]],Accounts!$A$2:$A$86,Accounts!$F$2:$F$86),"")</f>
        <v/>
      </c>
      <c r="H1221" t="s">
        <v>77</v>
      </c>
      <c r="I1221" s="3">
        <v>42795</v>
      </c>
      <c r="K1221" s="8" t="str">
        <f>IF(Sales_Pipeline[[#This Row],[Close_Date]]="","",TEXT(Sales_Pipeline[[#This Row],[Close_Date]],"ddd"))</f>
        <v/>
      </c>
      <c r="L1221" s="8" t="str">
        <f>IF(Sales_Pipeline[[#This Row],[Close_Date]]="","",TEXT(Sales_Pipeline[[#This Row],[Close_Date]],"mmm"))</f>
        <v/>
      </c>
      <c r="M1221" s="8" t="str">
        <f>IF(Sales_Pipeline[[#This Row],[Close_Date]]="","","Q"&amp;ROUNDUP(MONTH(Sales_Pipeline[[#This Row],[Close_Date]])/3,0))</f>
        <v/>
      </c>
      <c r="N1221" s="2" t="str" cm="1">
        <f t="array" ref="N1221">IFERROR(_xlfn.IFS(Sales_Pipeline[[#This Row],[Deal_Stage]]="Won",_xlfn.XLOOKUP(Sales_Pipeline[[#This Row],[Product]],Products!$A$2:$A$8,Products!$C$2:$C$8),Sales_Pipeline[[#This Row],[Deal_Stage]]="Lost",_xlfn.XLOOKUP(Sales_Pipeline[[#This Row],[Product]],Products!$A$2:$A$8,Products!$C$2:$C$8)),"")</f>
        <v/>
      </c>
      <c r="O1221" s="2">
        <v>0</v>
      </c>
    </row>
    <row r="1222" spans="1:15" x14ac:dyDescent="0.3">
      <c r="A1222" t="s">
        <v>1368</v>
      </c>
      <c r="B1222" t="s">
        <v>44</v>
      </c>
      <c r="C1222" t="str">
        <f>_xlfn.XLOOKUP(Sales_Pipeline[[#This Row],[Sales_Agent]],Sales_Teams[Sales_Agent],Sales_Teams[Manager])</f>
        <v>Summer Sewald</v>
      </c>
      <c r="D1222" t="str">
        <f>_xlfn.XLOOKUP(Sales_Pipeline[[#This Row],[Manager]],Sales_Teams[Manager],Sales_Teams[Regional_Office])</f>
        <v>West</v>
      </c>
      <c r="E1222" t="s">
        <v>63</v>
      </c>
      <c r="F1222" t="s">
        <v>240</v>
      </c>
      <c r="G1222" t="str">
        <f>IFERROR(_xlfn.XLOOKUP(Sales_Pipeline[[#This Row],[Account]],Accounts!$A$2:$A$86,Accounts!$F$2:$F$86),"")</f>
        <v>United States</v>
      </c>
      <c r="H1222" t="s">
        <v>82</v>
      </c>
      <c r="I1222" s="3">
        <v>42795</v>
      </c>
      <c r="J1222" s="3">
        <v>42886</v>
      </c>
      <c r="K1222" s="8" t="str">
        <f>IF(Sales_Pipeline[[#This Row],[Close_Date]]="","",TEXT(Sales_Pipeline[[#This Row],[Close_Date]],"ddd"))</f>
        <v>Wed</v>
      </c>
      <c r="L1222" s="8" t="str">
        <f>IF(Sales_Pipeline[[#This Row],[Close_Date]]="","",TEXT(Sales_Pipeline[[#This Row],[Close_Date]],"mmm"))</f>
        <v>May</v>
      </c>
      <c r="M1222" s="8" t="str">
        <f>IF(Sales_Pipeline[[#This Row],[Close_Date]]="","","Q"&amp;ROUNDUP(MONTH(Sales_Pipeline[[#This Row],[Close_Date]])/3,0))</f>
        <v>Q2</v>
      </c>
      <c r="N1222" s="2" cm="1">
        <f t="array" ref="N1222">IFERROR(_xlfn.IFS(Sales_Pipeline[[#This Row],[Deal_Stage]]="Won",_xlfn.XLOOKUP(Sales_Pipeline[[#This Row],[Product]],Products!$A$2:$A$8,Products!$C$2:$C$8),Sales_Pipeline[[#This Row],[Deal_Stage]]="Lost",_xlfn.XLOOKUP(Sales_Pipeline[[#This Row],[Product]],Products!$A$2:$A$8,Products!$C$2:$C$8)),"")</f>
        <v>550</v>
      </c>
      <c r="O1222" s="2">
        <v>0</v>
      </c>
    </row>
    <row r="1223" spans="1:15" x14ac:dyDescent="0.3">
      <c r="A1223" t="s">
        <v>1369</v>
      </c>
      <c r="B1223" t="s">
        <v>44</v>
      </c>
      <c r="C1223" t="str">
        <f>_xlfn.XLOOKUP(Sales_Pipeline[[#This Row],[Sales_Agent]],Sales_Teams[Sales_Agent],Sales_Teams[Manager])</f>
        <v>Summer Sewald</v>
      </c>
      <c r="D1223" t="str">
        <f>_xlfn.XLOOKUP(Sales_Pipeline[[#This Row],[Manager]],Sales_Teams[Manager],Sales_Teams[Regional_Office])</f>
        <v>West</v>
      </c>
      <c r="E1223" t="s">
        <v>84</v>
      </c>
      <c r="F1223" t="s">
        <v>98</v>
      </c>
      <c r="G1223" t="str">
        <f>IFERROR(_xlfn.XLOOKUP(Sales_Pipeline[[#This Row],[Account]],Accounts!$A$2:$A$86,Accounts!$F$2:$F$86),"")</f>
        <v>United States</v>
      </c>
      <c r="H1223" t="s">
        <v>82</v>
      </c>
      <c r="I1223" s="3">
        <v>42795</v>
      </c>
      <c r="J1223" s="3">
        <v>42913</v>
      </c>
      <c r="K1223" s="8" t="str">
        <f>IF(Sales_Pipeline[[#This Row],[Close_Date]]="","",TEXT(Sales_Pipeline[[#This Row],[Close_Date]],"ddd"))</f>
        <v>Tue</v>
      </c>
      <c r="L1223" s="8" t="str">
        <f>IF(Sales_Pipeline[[#This Row],[Close_Date]]="","",TEXT(Sales_Pipeline[[#This Row],[Close_Date]],"mmm"))</f>
        <v>Jun</v>
      </c>
      <c r="M1223" s="8" t="str">
        <f>IF(Sales_Pipeline[[#This Row],[Close_Date]]="","","Q"&amp;ROUNDUP(MONTH(Sales_Pipeline[[#This Row],[Close_Date]])/3,0))</f>
        <v>Q2</v>
      </c>
      <c r="N1223" s="2" cm="1">
        <f t="array" ref="N1223">IFERROR(_xlfn.IFS(Sales_Pipeline[[#This Row],[Deal_Stage]]="Won",_xlfn.XLOOKUP(Sales_Pipeline[[#This Row],[Product]],Products!$A$2:$A$8,Products!$C$2:$C$8),Sales_Pipeline[[#This Row],[Deal_Stage]]="Lost",_xlfn.XLOOKUP(Sales_Pipeline[[#This Row],[Product]],Products!$A$2:$A$8,Products!$C$2:$C$8)),"")</f>
        <v>5482</v>
      </c>
      <c r="O1223" s="2">
        <v>0</v>
      </c>
    </row>
    <row r="1224" spans="1:15" x14ac:dyDescent="0.3">
      <c r="A1224" t="s">
        <v>1370</v>
      </c>
      <c r="B1224" t="s">
        <v>3</v>
      </c>
      <c r="C1224" t="str">
        <f>_xlfn.XLOOKUP(Sales_Pipeline[[#This Row],[Sales_Agent]],Sales_Teams[Sales_Agent],Sales_Teams[Manager])</f>
        <v>Dustin Brinkmann</v>
      </c>
      <c r="D1224" t="str">
        <f>_xlfn.XLOOKUP(Sales_Pipeline[[#This Row],[Manager]],Sales_Teams[Manager],Sales_Teams[Regional_Office])</f>
        <v>Central</v>
      </c>
      <c r="E1224" t="s">
        <v>76</v>
      </c>
      <c r="F1224" t="s">
        <v>214</v>
      </c>
      <c r="G1224" t="str">
        <f>IFERROR(_xlfn.XLOOKUP(Sales_Pipeline[[#This Row],[Account]],Accounts!$A$2:$A$86,Accounts!$F$2:$F$86),"")</f>
        <v>United States</v>
      </c>
      <c r="H1224" t="s">
        <v>82</v>
      </c>
      <c r="I1224" s="3">
        <v>42796</v>
      </c>
      <c r="J1224" s="3">
        <v>42886</v>
      </c>
      <c r="K1224" s="8" t="str">
        <f>IF(Sales_Pipeline[[#This Row],[Close_Date]]="","",TEXT(Sales_Pipeline[[#This Row],[Close_Date]],"ddd"))</f>
        <v>Wed</v>
      </c>
      <c r="L1224" s="8" t="str">
        <f>IF(Sales_Pipeline[[#This Row],[Close_Date]]="","",TEXT(Sales_Pipeline[[#This Row],[Close_Date]],"mmm"))</f>
        <v>May</v>
      </c>
      <c r="M1224" s="8" t="str">
        <f>IF(Sales_Pipeline[[#This Row],[Close_Date]]="","","Q"&amp;ROUNDUP(MONTH(Sales_Pipeline[[#This Row],[Close_Date]])/3,0))</f>
        <v>Q2</v>
      </c>
      <c r="N1224" s="2" cm="1">
        <f t="array" ref="N1224">IFERROR(_xlfn.IFS(Sales_Pipeline[[#This Row],[Deal_Stage]]="Won",_xlfn.XLOOKUP(Sales_Pipeline[[#This Row],[Product]],Products!$A$2:$A$8,Products!$C$2:$C$8),Sales_Pipeline[[#This Row],[Deal_Stage]]="Lost",_xlfn.XLOOKUP(Sales_Pipeline[[#This Row],[Product]],Products!$A$2:$A$8,Products!$C$2:$C$8)),"")</f>
        <v>3393</v>
      </c>
      <c r="O1224" s="2">
        <v>0</v>
      </c>
    </row>
    <row r="1225" spans="1:15" x14ac:dyDescent="0.3">
      <c r="A1225" t="s">
        <v>1371</v>
      </c>
      <c r="B1225" t="s">
        <v>3</v>
      </c>
      <c r="C1225" t="str">
        <f>_xlfn.XLOOKUP(Sales_Pipeline[[#This Row],[Sales_Agent]],Sales_Teams[Sales_Agent],Sales_Teams[Manager])</f>
        <v>Dustin Brinkmann</v>
      </c>
      <c r="D1225" t="str">
        <f>_xlfn.XLOOKUP(Sales_Pipeline[[#This Row],[Manager]],Sales_Teams[Manager],Sales_Teams[Regional_Office])</f>
        <v>Central</v>
      </c>
      <c r="E1225" t="s">
        <v>63</v>
      </c>
      <c r="F1225" t="s">
        <v>141</v>
      </c>
      <c r="G1225" t="str">
        <f>IFERROR(_xlfn.XLOOKUP(Sales_Pipeline[[#This Row],[Account]],Accounts!$A$2:$A$86,Accounts!$F$2:$F$86),"")</f>
        <v>United States</v>
      </c>
      <c r="H1225" t="s">
        <v>57</v>
      </c>
      <c r="I1225" s="3">
        <v>42796</v>
      </c>
      <c r="J1225" s="3">
        <v>42806</v>
      </c>
      <c r="K1225" s="8" t="str">
        <f>IF(Sales_Pipeline[[#This Row],[Close_Date]]="","",TEXT(Sales_Pipeline[[#This Row],[Close_Date]],"ddd"))</f>
        <v>Sun</v>
      </c>
      <c r="L1225" s="8" t="str">
        <f>IF(Sales_Pipeline[[#This Row],[Close_Date]]="","",TEXT(Sales_Pipeline[[#This Row],[Close_Date]],"mmm"))</f>
        <v>Mar</v>
      </c>
      <c r="M1225" s="8" t="str">
        <f>IF(Sales_Pipeline[[#This Row],[Close_Date]]="","","Q"&amp;ROUNDUP(MONTH(Sales_Pipeline[[#This Row],[Close_Date]])/3,0))</f>
        <v>Q1</v>
      </c>
      <c r="N1225" s="2" cm="1">
        <f t="array" ref="N1225">IFERROR(_xlfn.IFS(Sales_Pipeline[[#This Row],[Deal_Stage]]="Won",_xlfn.XLOOKUP(Sales_Pipeline[[#This Row],[Product]],Products!$A$2:$A$8,Products!$C$2:$C$8),Sales_Pipeline[[#This Row],[Deal_Stage]]="Lost",_xlfn.XLOOKUP(Sales_Pipeline[[#This Row],[Product]],Products!$A$2:$A$8,Products!$C$2:$C$8)),"")</f>
        <v>550</v>
      </c>
      <c r="O1225" s="2">
        <v>522</v>
      </c>
    </row>
    <row r="1226" spans="1:15" x14ac:dyDescent="0.3">
      <c r="A1226" t="s">
        <v>1372</v>
      </c>
      <c r="B1226" t="s">
        <v>30</v>
      </c>
      <c r="C1226" t="str">
        <f>_xlfn.XLOOKUP(Sales_Pipeline[[#This Row],[Sales_Agent]],Sales_Teams[Sales_Agent],Sales_Teams[Manager])</f>
        <v>Rocco Neubert</v>
      </c>
      <c r="D1226" t="str">
        <f>_xlfn.XLOOKUP(Sales_Pipeline[[#This Row],[Manager]],Sales_Teams[Manager],Sales_Teams[Regional_Office])</f>
        <v>East</v>
      </c>
      <c r="E1226" t="s">
        <v>55</v>
      </c>
      <c r="F1226" t="s">
        <v>196</v>
      </c>
      <c r="G1226" t="str">
        <f>IFERROR(_xlfn.XLOOKUP(Sales_Pipeline[[#This Row],[Account]],Accounts!$A$2:$A$86,Accounts!$F$2:$F$86),"")</f>
        <v>United States</v>
      </c>
      <c r="H1226" t="s">
        <v>57</v>
      </c>
      <c r="I1226" s="3">
        <v>42796</v>
      </c>
      <c r="J1226" s="3">
        <v>42812</v>
      </c>
      <c r="K1226" s="8" t="str">
        <f>IF(Sales_Pipeline[[#This Row],[Close_Date]]="","",TEXT(Sales_Pipeline[[#This Row],[Close_Date]],"ddd"))</f>
        <v>Sat</v>
      </c>
      <c r="L1226" s="8" t="str">
        <f>IF(Sales_Pipeline[[#This Row],[Close_Date]]="","",TEXT(Sales_Pipeline[[#This Row],[Close_Date]],"mmm"))</f>
        <v>Mar</v>
      </c>
      <c r="M1226" s="8" t="str">
        <f>IF(Sales_Pipeline[[#This Row],[Close_Date]]="","","Q"&amp;ROUNDUP(MONTH(Sales_Pipeline[[#This Row],[Close_Date]])/3,0))</f>
        <v>Q1</v>
      </c>
      <c r="N1226" s="2" cm="1">
        <f t="array" ref="N1226">IFERROR(_xlfn.IFS(Sales_Pipeline[[#This Row],[Deal_Stage]]="Won",_xlfn.XLOOKUP(Sales_Pipeline[[#This Row],[Product]],Products!$A$2:$A$8,Products!$C$2:$C$8),Sales_Pipeline[[#This Row],[Deal_Stage]]="Lost",_xlfn.XLOOKUP(Sales_Pipeline[[#This Row],[Product]],Products!$A$2:$A$8,Products!$C$2:$C$8)),"")</f>
        <v>1096</v>
      </c>
      <c r="O1226" s="2">
        <v>1001</v>
      </c>
    </row>
    <row r="1227" spans="1:15" x14ac:dyDescent="0.3">
      <c r="A1227" t="s">
        <v>1373</v>
      </c>
      <c r="B1227" t="s">
        <v>6</v>
      </c>
      <c r="C1227" t="str">
        <f>_xlfn.XLOOKUP(Sales_Pipeline[[#This Row],[Sales_Agent]],Sales_Teams[Sales_Agent],Sales_Teams[Manager])</f>
        <v>Dustin Brinkmann</v>
      </c>
      <c r="D1227" t="str">
        <f>_xlfn.XLOOKUP(Sales_Pipeline[[#This Row],[Manager]],Sales_Teams[Manager],Sales_Teams[Regional_Office])</f>
        <v>Central</v>
      </c>
      <c r="E1227" t="s">
        <v>84</v>
      </c>
      <c r="F1227" t="s">
        <v>318</v>
      </c>
      <c r="G1227" t="str">
        <f>IFERROR(_xlfn.XLOOKUP(Sales_Pipeline[[#This Row],[Account]],Accounts!$A$2:$A$86,Accounts!$F$2:$F$86),"")</f>
        <v>Kenya</v>
      </c>
      <c r="H1227" t="s">
        <v>57</v>
      </c>
      <c r="I1227" s="3">
        <v>42796</v>
      </c>
      <c r="J1227" s="3">
        <v>42880</v>
      </c>
      <c r="K1227" s="8" t="str">
        <f>IF(Sales_Pipeline[[#This Row],[Close_Date]]="","",TEXT(Sales_Pipeline[[#This Row],[Close_Date]],"ddd"))</f>
        <v>Thu</v>
      </c>
      <c r="L1227" s="8" t="str">
        <f>IF(Sales_Pipeline[[#This Row],[Close_Date]]="","",TEXT(Sales_Pipeline[[#This Row],[Close_Date]],"mmm"))</f>
        <v>May</v>
      </c>
      <c r="M1227" s="8" t="str">
        <f>IF(Sales_Pipeline[[#This Row],[Close_Date]]="","","Q"&amp;ROUNDUP(MONTH(Sales_Pipeline[[#This Row],[Close_Date]])/3,0))</f>
        <v>Q2</v>
      </c>
      <c r="N1227" s="2" cm="1">
        <f t="array" ref="N1227">IFERROR(_xlfn.IFS(Sales_Pipeline[[#This Row],[Deal_Stage]]="Won",_xlfn.XLOOKUP(Sales_Pipeline[[#This Row],[Product]],Products!$A$2:$A$8,Products!$C$2:$C$8),Sales_Pipeline[[#This Row],[Deal_Stage]]="Lost",_xlfn.XLOOKUP(Sales_Pipeline[[#This Row],[Product]],Products!$A$2:$A$8,Products!$C$2:$C$8)),"")</f>
        <v>5482</v>
      </c>
      <c r="O1227" s="2">
        <v>5728</v>
      </c>
    </row>
    <row r="1228" spans="1:15" x14ac:dyDescent="0.3">
      <c r="A1228" t="s">
        <v>1374</v>
      </c>
      <c r="B1228" t="s">
        <v>15</v>
      </c>
      <c r="C1228" t="str">
        <f>_xlfn.XLOOKUP(Sales_Pipeline[[#This Row],[Sales_Agent]],Sales_Teams[Sales_Agent],Sales_Teams[Manager])</f>
        <v>Melvin Marxen</v>
      </c>
      <c r="D1228" t="str">
        <f>_xlfn.XLOOKUP(Sales_Pipeline[[#This Row],[Manager]],Sales_Teams[Manager],Sales_Teams[Regional_Office])</f>
        <v>Central</v>
      </c>
      <c r="E1228" t="s">
        <v>84</v>
      </c>
      <c r="F1228" t="s">
        <v>64</v>
      </c>
      <c r="G1228" t="str">
        <f>IFERROR(_xlfn.XLOOKUP(Sales_Pipeline[[#This Row],[Account]],Accounts!$A$2:$A$86,Accounts!$F$2:$F$86),"")</f>
        <v>United States</v>
      </c>
      <c r="H1228" t="s">
        <v>57</v>
      </c>
      <c r="I1228" s="3">
        <v>42796</v>
      </c>
      <c r="J1228" s="3">
        <v>42905</v>
      </c>
      <c r="K1228" s="8" t="str">
        <f>IF(Sales_Pipeline[[#This Row],[Close_Date]]="","",TEXT(Sales_Pipeline[[#This Row],[Close_Date]],"ddd"))</f>
        <v>Mon</v>
      </c>
      <c r="L1228" s="8" t="str">
        <f>IF(Sales_Pipeline[[#This Row],[Close_Date]]="","",TEXT(Sales_Pipeline[[#This Row],[Close_Date]],"mmm"))</f>
        <v>Jun</v>
      </c>
      <c r="M1228" s="8" t="str">
        <f>IF(Sales_Pipeline[[#This Row],[Close_Date]]="","","Q"&amp;ROUNDUP(MONTH(Sales_Pipeline[[#This Row],[Close_Date]])/3,0))</f>
        <v>Q2</v>
      </c>
      <c r="N1228" s="2" cm="1">
        <f t="array" ref="N1228">IFERROR(_xlfn.IFS(Sales_Pipeline[[#This Row],[Deal_Stage]]="Won",_xlfn.XLOOKUP(Sales_Pipeline[[#This Row],[Product]],Products!$A$2:$A$8,Products!$C$2:$C$8),Sales_Pipeline[[#This Row],[Deal_Stage]]="Lost",_xlfn.XLOOKUP(Sales_Pipeline[[#This Row],[Product]],Products!$A$2:$A$8,Products!$C$2:$C$8)),"")</f>
        <v>5482</v>
      </c>
      <c r="O1228" s="2">
        <v>4856</v>
      </c>
    </row>
    <row r="1229" spans="1:15" x14ac:dyDescent="0.3">
      <c r="A1229" t="s">
        <v>1375</v>
      </c>
      <c r="B1229" t="s">
        <v>15</v>
      </c>
      <c r="C1229" t="str">
        <f>_xlfn.XLOOKUP(Sales_Pipeline[[#This Row],[Sales_Agent]],Sales_Teams[Sales_Agent],Sales_Teams[Manager])</f>
        <v>Melvin Marxen</v>
      </c>
      <c r="D1229" t="str">
        <f>_xlfn.XLOOKUP(Sales_Pipeline[[#This Row],[Manager]],Sales_Teams[Manager],Sales_Teams[Regional_Office])</f>
        <v>Central</v>
      </c>
      <c r="E1229" t="s">
        <v>8953</v>
      </c>
      <c r="F1229" t="s">
        <v>56</v>
      </c>
      <c r="G1229" t="str">
        <f>IFERROR(_xlfn.XLOOKUP(Sales_Pipeline[[#This Row],[Account]],Accounts!$A$2:$A$86,Accounts!$F$2:$F$86),"")</f>
        <v>United States</v>
      </c>
      <c r="H1229" t="s">
        <v>57</v>
      </c>
      <c r="I1229" s="3">
        <v>42796</v>
      </c>
      <c r="J1229" s="3">
        <v>42881</v>
      </c>
      <c r="K1229" s="8" t="str">
        <f>IF(Sales_Pipeline[[#This Row],[Close_Date]]="","",TEXT(Sales_Pipeline[[#This Row],[Close_Date]],"ddd"))</f>
        <v>Fri</v>
      </c>
      <c r="L1229" s="8" t="str">
        <f>IF(Sales_Pipeline[[#This Row],[Close_Date]]="","",TEXT(Sales_Pipeline[[#This Row],[Close_Date]],"mmm"))</f>
        <v>May</v>
      </c>
      <c r="M1229" s="8" t="str">
        <f>IF(Sales_Pipeline[[#This Row],[Close_Date]]="","","Q"&amp;ROUNDUP(MONTH(Sales_Pipeline[[#This Row],[Close_Date]])/3,0))</f>
        <v>Q2</v>
      </c>
      <c r="N1229" s="2" cm="1">
        <f t="array" ref="N1229">IFERROR(_xlfn.IFS(Sales_Pipeline[[#This Row],[Deal_Stage]]="Won",_xlfn.XLOOKUP(Sales_Pipeline[[#This Row],[Product]],Products!$A$2:$A$8,Products!$C$2:$C$8),Sales_Pipeline[[#This Row],[Deal_Stage]]="Lost",_xlfn.XLOOKUP(Sales_Pipeline[[#This Row],[Product]],Products!$A$2:$A$8,Products!$C$2:$C$8)),"")</f>
        <v>4821</v>
      </c>
      <c r="O1229" s="2">
        <v>5570</v>
      </c>
    </row>
    <row r="1230" spans="1:15" x14ac:dyDescent="0.3">
      <c r="A1230" t="s">
        <v>1376</v>
      </c>
      <c r="B1230" t="s">
        <v>15</v>
      </c>
      <c r="C1230" t="str">
        <f>_xlfn.XLOOKUP(Sales_Pipeline[[#This Row],[Sales_Agent]],Sales_Teams[Sales_Agent],Sales_Teams[Manager])</f>
        <v>Melvin Marxen</v>
      </c>
      <c r="D1230" t="str">
        <f>_xlfn.XLOOKUP(Sales_Pipeline[[#This Row],[Manager]],Sales_Teams[Manager],Sales_Teams[Regional_Office])</f>
        <v>Central</v>
      </c>
      <c r="E1230" t="s">
        <v>76</v>
      </c>
      <c r="F1230" t="s">
        <v>141</v>
      </c>
      <c r="G1230" t="str">
        <f>IFERROR(_xlfn.XLOOKUP(Sales_Pipeline[[#This Row],[Account]],Accounts!$A$2:$A$86,Accounts!$F$2:$F$86),"")</f>
        <v>United States</v>
      </c>
      <c r="H1230" t="s">
        <v>57</v>
      </c>
      <c r="I1230" s="3">
        <v>42796</v>
      </c>
      <c r="J1230" s="3">
        <v>42881</v>
      </c>
      <c r="K1230" s="8" t="str">
        <f>IF(Sales_Pipeline[[#This Row],[Close_Date]]="","",TEXT(Sales_Pipeline[[#This Row],[Close_Date]],"ddd"))</f>
        <v>Fri</v>
      </c>
      <c r="L1230" s="8" t="str">
        <f>IF(Sales_Pipeline[[#This Row],[Close_Date]]="","",TEXT(Sales_Pipeline[[#This Row],[Close_Date]],"mmm"))</f>
        <v>May</v>
      </c>
      <c r="M1230" s="8" t="str">
        <f>IF(Sales_Pipeline[[#This Row],[Close_Date]]="","","Q"&amp;ROUNDUP(MONTH(Sales_Pipeline[[#This Row],[Close_Date]])/3,0))</f>
        <v>Q2</v>
      </c>
      <c r="N1230" s="2" cm="1">
        <f t="array" ref="N1230">IFERROR(_xlfn.IFS(Sales_Pipeline[[#This Row],[Deal_Stage]]="Won",_xlfn.XLOOKUP(Sales_Pipeline[[#This Row],[Product]],Products!$A$2:$A$8,Products!$C$2:$C$8),Sales_Pipeline[[#This Row],[Deal_Stage]]="Lost",_xlfn.XLOOKUP(Sales_Pipeline[[#This Row],[Product]],Products!$A$2:$A$8,Products!$C$2:$C$8)),"")</f>
        <v>3393</v>
      </c>
      <c r="O1230" s="2">
        <v>3647</v>
      </c>
    </row>
    <row r="1231" spans="1:15" x14ac:dyDescent="0.3">
      <c r="A1231" t="s">
        <v>1377</v>
      </c>
      <c r="B1231" t="s">
        <v>28</v>
      </c>
      <c r="C1231" t="str">
        <f>_xlfn.XLOOKUP(Sales_Pipeline[[#This Row],[Sales_Agent]],Sales_Teams[Sales_Agent],Sales_Teams[Manager])</f>
        <v>Rocco Neubert</v>
      </c>
      <c r="D1231" t="str">
        <f>_xlfn.XLOOKUP(Sales_Pipeline[[#This Row],[Manager]],Sales_Teams[Manager],Sales_Teams[Regional_Office])</f>
        <v>East</v>
      </c>
      <c r="E1231" t="s">
        <v>63</v>
      </c>
      <c r="F1231" t="s">
        <v>129</v>
      </c>
      <c r="G1231" t="str">
        <f>IFERROR(_xlfn.XLOOKUP(Sales_Pipeline[[#This Row],[Account]],Accounts!$A$2:$A$86,Accounts!$F$2:$F$86),"")</f>
        <v>Jordan</v>
      </c>
      <c r="H1231" t="s">
        <v>57</v>
      </c>
      <c r="I1231" s="3">
        <v>42796</v>
      </c>
      <c r="J1231" s="3">
        <v>42897</v>
      </c>
      <c r="K1231" s="8" t="str">
        <f>IF(Sales_Pipeline[[#This Row],[Close_Date]]="","",TEXT(Sales_Pipeline[[#This Row],[Close_Date]],"ddd"))</f>
        <v>Sun</v>
      </c>
      <c r="L1231" s="8" t="str">
        <f>IF(Sales_Pipeline[[#This Row],[Close_Date]]="","",TEXT(Sales_Pipeline[[#This Row],[Close_Date]],"mmm"))</f>
        <v>Jun</v>
      </c>
      <c r="M1231" s="8" t="str">
        <f>IF(Sales_Pipeline[[#This Row],[Close_Date]]="","","Q"&amp;ROUNDUP(MONTH(Sales_Pipeline[[#This Row],[Close_Date]])/3,0))</f>
        <v>Q2</v>
      </c>
      <c r="N1231" s="2" cm="1">
        <f t="array" ref="N1231">IFERROR(_xlfn.IFS(Sales_Pipeline[[#This Row],[Deal_Stage]]="Won",_xlfn.XLOOKUP(Sales_Pipeline[[#This Row],[Product]],Products!$A$2:$A$8,Products!$C$2:$C$8),Sales_Pipeline[[#This Row],[Deal_Stage]]="Lost",_xlfn.XLOOKUP(Sales_Pipeline[[#This Row],[Product]],Products!$A$2:$A$8,Products!$C$2:$C$8)),"")</f>
        <v>550</v>
      </c>
      <c r="O1231" s="2">
        <v>487</v>
      </c>
    </row>
    <row r="1232" spans="1:15" x14ac:dyDescent="0.3">
      <c r="A1232" t="s">
        <v>1378</v>
      </c>
      <c r="B1232" t="s">
        <v>28</v>
      </c>
      <c r="C1232" t="str">
        <f>_xlfn.XLOOKUP(Sales_Pipeline[[#This Row],[Sales_Agent]],Sales_Teams[Sales_Agent],Sales_Teams[Manager])</f>
        <v>Rocco Neubert</v>
      </c>
      <c r="D1232" t="str">
        <f>_xlfn.XLOOKUP(Sales_Pipeline[[#This Row],[Manager]],Sales_Teams[Manager],Sales_Teams[Regional_Office])</f>
        <v>East</v>
      </c>
      <c r="E1232" t="s">
        <v>55</v>
      </c>
      <c r="F1232" t="s">
        <v>225</v>
      </c>
      <c r="G1232" t="str">
        <f>IFERROR(_xlfn.XLOOKUP(Sales_Pipeline[[#This Row],[Account]],Accounts!$A$2:$A$86,Accounts!$F$2:$F$86),"")</f>
        <v>United States</v>
      </c>
      <c r="H1232" t="s">
        <v>57</v>
      </c>
      <c r="I1232" s="3">
        <v>42796</v>
      </c>
      <c r="J1232" s="3">
        <v>42898</v>
      </c>
      <c r="K1232" s="8" t="str">
        <f>IF(Sales_Pipeline[[#This Row],[Close_Date]]="","",TEXT(Sales_Pipeline[[#This Row],[Close_Date]],"ddd"))</f>
        <v>Mon</v>
      </c>
      <c r="L1232" s="8" t="str">
        <f>IF(Sales_Pipeline[[#This Row],[Close_Date]]="","",TEXT(Sales_Pipeline[[#This Row],[Close_Date]],"mmm"))</f>
        <v>Jun</v>
      </c>
      <c r="M1232" s="8" t="str">
        <f>IF(Sales_Pipeline[[#This Row],[Close_Date]]="","","Q"&amp;ROUNDUP(MONTH(Sales_Pipeline[[#This Row],[Close_Date]])/3,0))</f>
        <v>Q2</v>
      </c>
      <c r="N1232" s="2" cm="1">
        <f t="array" ref="N1232">IFERROR(_xlfn.IFS(Sales_Pipeline[[#This Row],[Deal_Stage]]="Won",_xlfn.XLOOKUP(Sales_Pipeline[[#This Row],[Product]],Products!$A$2:$A$8,Products!$C$2:$C$8),Sales_Pipeline[[#This Row],[Deal_Stage]]="Lost",_xlfn.XLOOKUP(Sales_Pipeline[[#This Row],[Product]],Products!$A$2:$A$8,Products!$C$2:$C$8)),"")</f>
        <v>1096</v>
      </c>
      <c r="O1232" s="2">
        <v>1166</v>
      </c>
    </row>
    <row r="1233" spans="1:15" x14ac:dyDescent="0.3">
      <c r="A1233" t="s">
        <v>1379</v>
      </c>
      <c r="B1233" t="s">
        <v>38</v>
      </c>
      <c r="C1233" t="str">
        <f>_xlfn.XLOOKUP(Sales_Pipeline[[#This Row],[Sales_Agent]],Sales_Teams[Sales_Agent],Sales_Teams[Manager])</f>
        <v>Celia Rouche</v>
      </c>
      <c r="D1233" t="str">
        <f>_xlfn.XLOOKUP(Sales_Pipeline[[#This Row],[Manager]],Sales_Teams[Manager],Sales_Teams[Regional_Office])</f>
        <v>West</v>
      </c>
      <c r="E1233" t="s">
        <v>76</v>
      </c>
      <c r="G1233" t="str">
        <f>IFERROR(_xlfn.XLOOKUP(Sales_Pipeline[[#This Row],[Account]],Accounts!$A$2:$A$86,Accounts!$F$2:$F$86),"")</f>
        <v/>
      </c>
      <c r="H1233" t="s">
        <v>77</v>
      </c>
      <c r="I1233" s="3">
        <v>42796</v>
      </c>
      <c r="K1233" s="8" t="str">
        <f>IF(Sales_Pipeline[[#This Row],[Close_Date]]="","",TEXT(Sales_Pipeline[[#This Row],[Close_Date]],"ddd"))</f>
        <v/>
      </c>
      <c r="L1233" s="8" t="str">
        <f>IF(Sales_Pipeline[[#This Row],[Close_Date]]="","",TEXT(Sales_Pipeline[[#This Row],[Close_Date]],"mmm"))</f>
        <v/>
      </c>
      <c r="M1233" s="8" t="str">
        <f>IF(Sales_Pipeline[[#This Row],[Close_Date]]="","","Q"&amp;ROUNDUP(MONTH(Sales_Pipeline[[#This Row],[Close_Date]])/3,0))</f>
        <v/>
      </c>
      <c r="N1233" s="2" t="str" cm="1">
        <f t="array" ref="N1233">IFERROR(_xlfn.IFS(Sales_Pipeline[[#This Row],[Deal_Stage]]="Won",_xlfn.XLOOKUP(Sales_Pipeline[[#This Row],[Product]],Products!$A$2:$A$8,Products!$C$2:$C$8),Sales_Pipeline[[#This Row],[Deal_Stage]]="Lost",_xlfn.XLOOKUP(Sales_Pipeline[[#This Row],[Product]],Products!$A$2:$A$8,Products!$C$2:$C$8)),"")</f>
        <v/>
      </c>
      <c r="O1233" s="2">
        <v>0</v>
      </c>
    </row>
    <row r="1234" spans="1:15" x14ac:dyDescent="0.3">
      <c r="A1234" t="s">
        <v>1380</v>
      </c>
      <c r="B1234" t="s">
        <v>10</v>
      </c>
      <c r="C1234" t="str">
        <f>_xlfn.XLOOKUP(Sales_Pipeline[[#This Row],[Sales_Agent]],Sales_Teams[Sales_Agent],Sales_Teams[Manager])</f>
        <v>Melvin Marxen</v>
      </c>
      <c r="D1234" t="str">
        <f>_xlfn.XLOOKUP(Sales_Pipeline[[#This Row],[Manager]],Sales_Teams[Manager],Sales_Teams[Regional_Office])</f>
        <v>Central</v>
      </c>
      <c r="E1234" t="s">
        <v>63</v>
      </c>
      <c r="F1234" t="s">
        <v>247</v>
      </c>
      <c r="G1234" t="str">
        <f>IFERROR(_xlfn.XLOOKUP(Sales_Pipeline[[#This Row],[Account]],Accounts!$A$2:$A$86,Accounts!$F$2:$F$86),"")</f>
        <v>United States</v>
      </c>
      <c r="H1234" t="s">
        <v>57</v>
      </c>
      <c r="I1234" s="3">
        <v>42796</v>
      </c>
      <c r="J1234" s="3">
        <v>42892</v>
      </c>
      <c r="K1234" s="8" t="str">
        <f>IF(Sales_Pipeline[[#This Row],[Close_Date]]="","",TEXT(Sales_Pipeline[[#This Row],[Close_Date]],"ddd"))</f>
        <v>Tue</v>
      </c>
      <c r="L1234" s="8" t="str">
        <f>IF(Sales_Pipeline[[#This Row],[Close_Date]]="","",TEXT(Sales_Pipeline[[#This Row],[Close_Date]],"mmm"))</f>
        <v>Jun</v>
      </c>
      <c r="M1234" s="8" t="str">
        <f>IF(Sales_Pipeline[[#This Row],[Close_Date]]="","","Q"&amp;ROUNDUP(MONTH(Sales_Pipeline[[#This Row],[Close_Date]])/3,0))</f>
        <v>Q2</v>
      </c>
      <c r="N1234" s="2" cm="1">
        <f t="array" ref="N1234">IFERROR(_xlfn.IFS(Sales_Pipeline[[#This Row],[Deal_Stage]]="Won",_xlfn.XLOOKUP(Sales_Pipeline[[#This Row],[Product]],Products!$A$2:$A$8,Products!$C$2:$C$8),Sales_Pipeline[[#This Row],[Deal_Stage]]="Lost",_xlfn.XLOOKUP(Sales_Pipeline[[#This Row],[Product]],Products!$A$2:$A$8,Products!$C$2:$C$8)),"")</f>
        <v>550</v>
      </c>
      <c r="O1234" s="2">
        <v>595</v>
      </c>
    </row>
    <row r="1235" spans="1:15" x14ac:dyDescent="0.3">
      <c r="A1235" t="s">
        <v>1381</v>
      </c>
      <c r="B1235" t="s">
        <v>43</v>
      </c>
      <c r="C1235" t="str">
        <f>_xlfn.XLOOKUP(Sales_Pipeline[[#This Row],[Sales_Agent]],Sales_Teams[Sales_Agent],Sales_Teams[Manager])</f>
        <v>Summer Sewald</v>
      </c>
      <c r="D1235" t="str">
        <f>_xlfn.XLOOKUP(Sales_Pipeline[[#This Row],[Manager]],Sales_Teams[Manager],Sales_Teams[Regional_Office])</f>
        <v>West</v>
      </c>
      <c r="E1235" t="s">
        <v>61</v>
      </c>
      <c r="F1235" t="s">
        <v>234</v>
      </c>
      <c r="G1235" t="str">
        <f>IFERROR(_xlfn.XLOOKUP(Sales_Pipeline[[#This Row],[Account]],Accounts!$A$2:$A$86,Accounts!$F$2:$F$86),"")</f>
        <v>United States</v>
      </c>
      <c r="H1235" t="s">
        <v>57</v>
      </c>
      <c r="I1235" s="3">
        <v>42796</v>
      </c>
      <c r="J1235" s="3">
        <v>42890</v>
      </c>
      <c r="K1235" s="8" t="str">
        <f>IF(Sales_Pipeline[[#This Row],[Close_Date]]="","",TEXT(Sales_Pipeline[[#This Row],[Close_Date]],"ddd"))</f>
        <v>Sun</v>
      </c>
      <c r="L1235" s="8" t="str">
        <f>IF(Sales_Pipeline[[#This Row],[Close_Date]]="","",TEXT(Sales_Pipeline[[#This Row],[Close_Date]],"mmm"))</f>
        <v>Jun</v>
      </c>
      <c r="M1235" s="8" t="str">
        <f>IF(Sales_Pipeline[[#This Row],[Close_Date]]="","","Q"&amp;ROUNDUP(MONTH(Sales_Pipeline[[#This Row],[Close_Date]])/3,0))</f>
        <v>Q2</v>
      </c>
      <c r="N1235" s="2" cm="1">
        <f t="array" ref="N1235">IFERROR(_xlfn.IFS(Sales_Pipeline[[#This Row],[Deal_Stage]]="Won",_xlfn.XLOOKUP(Sales_Pipeline[[#This Row],[Product]],Products!$A$2:$A$8,Products!$C$2:$C$8),Sales_Pipeline[[#This Row],[Deal_Stage]]="Lost",_xlfn.XLOOKUP(Sales_Pipeline[[#This Row],[Product]],Products!$A$2:$A$8,Products!$C$2:$C$8)),"")</f>
        <v>55</v>
      </c>
      <c r="O1235" s="2">
        <v>49</v>
      </c>
    </row>
    <row r="1236" spans="1:15" x14ac:dyDescent="0.3">
      <c r="A1236" t="s">
        <v>1382</v>
      </c>
      <c r="B1236" t="s">
        <v>42</v>
      </c>
      <c r="C1236" t="str">
        <f>_xlfn.XLOOKUP(Sales_Pipeline[[#This Row],[Sales_Agent]],Sales_Teams[Sales_Agent],Sales_Teams[Manager])</f>
        <v>Summer Sewald</v>
      </c>
      <c r="D1236" t="str">
        <f>_xlfn.XLOOKUP(Sales_Pipeline[[#This Row],[Manager]],Sales_Teams[Manager],Sales_Teams[Regional_Office])</f>
        <v>West</v>
      </c>
      <c r="E1236" t="s">
        <v>63</v>
      </c>
      <c r="F1236" t="s">
        <v>120</v>
      </c>
      <c r="G1236" t="str">
        <f>IFERROR(_xlfn.XLOOKUP(Sales_Pipeline[[#This Row],[Account]],Accounts!$A$2:$A$86,Accounts!$F$2:$F$86),"")</f>
        <v>United States</v>
      </c>
      <c r="H1236" t="s">
        <v>57</v>
      </c>
      <c r="I1236" s="3">
        <v>42796</v>
      </c>
      <c r="J1236" s="3">
        <v>42813</v>
      </c>
      <c r="K1236" s="8" t="str">
        <f>IF(Sales_Pipeline[[#This Row],[Close_Date]]="","",TEXT(Sales_Pipeline[[#This Row],[Close_Date]],"ddd"))</f>
        <v>Sun</v>
      </c>
      <c r="L1236" s="8" t="str">
        <f>IF(Sales_Pipeline[[#This Row],[Close_Date]]="","",TEXT(Sales_Pipeline[[#This Row],[Close_Date]],"mmm"))</f>
        <v>Mar</v>
      </c>
      <c r="M1236" s="8" t="str">
        <f>IF(Sales_Pipeline[[#This Row],[Close_Date]]="","","Q"&amp;ROUNDUP(MONTH(Sales_Pipeline[[#This Row],[Close_Date]])/3,0))</f>
        <v>Q1</v>
      </c>
      <c r="N1236" s="2" cm="1">
        <f t="array" ref="N1236">IFERROR(_xlfn.IFS(Sales_Pipeline[[#This Row],[Deal_Stage]]="Won",_xlfn.XLOOKUP(Sales_Pipeline[[#This Row],[Product]],Products!$A$2:$A$8,Products!$C$2:$C$8),Sales_Pipeline[[#This Row],[Deal_Stage]]="Lost",_xlfn.XLOOKUP(Sales_Pipeline[[#This Row],[Product]],Products!$A$2:$A$8,Products!$C$2:$C$8)),"")</f>
        <v>550</v>
      </c>
      <c r="O1236" s="2">
        <v>599</v>
      </c>
    </row>
    <row r="1237" spans="1:15" x14ac:dyDescent="0.3">
      <c r="A1237" t="s">
        <v>1383</v>
      </c>
      <c r="B1237" t="s">
        <v>42</v>
      </c>
      <c r="C1237" t="str">
        <f>_xlfn.XLOOKUP(Sales_Pipeline[[#This Row],[Sales_Agent]],Sales_Teams[Sales_Agent],Sales_Teams[Manager])</f>
        <v>Summer Sewald</v>
      </c>
      <c r="D1237" t="str">
        <f>_xlfn.XLOOKUP(Sales_Pipeline[[#This Row],[Manager]],Sales_Teams[Manager],Sales_Teams[Regional_Office])</f>
        <v>West</v>
      </c>
      <c r="E1237" t="s">
        <v>8953</v>
      </c>
      <c r="F1237" t="s">
        <v>173</v>
      </c>
      <c r="G1237" t="str">
        <f>IFERROR(_xlfn.XLOOKUP(Sales_Pipeline[[#This Row],[Account]],Accounts!$A$2:$A$86,Accounts!$F$2:$F$86),"")</f>
        <v>United States</v>
      </c>
      <c r="H1237" t="s">
        <v>57</v>
      </c>
      <c r="I1237" s="3">
        <v>42796</v>
      </c>
      <c r="J1237" s="3">
        <v>42870</v>
      </c>
      <c r="K1237" s="8" t="str">
        <f>IF(Sales_Pipeline[[#This Row],[Close_Date]]="","",TEXT(Sales_Pipeline[[#This Row],[Close_Date]],"ddd"))</f>
        <v>Mon</v>
      </c>
      <c r="L1237" s="8" t="str">
        <f>IF(Sales_Pipeline[[#This Row],[Close_Date]]="","",TEXT(Sales_Pipeline[[#This Row],[Close_Date]],"mmm"))</f>
        <v>May</v>
      </c>
      <c r="M1237" s="8" t="str">
        <f>IF(Sales_Pipeline[[#This Row],[Close_Date]]="","","Q"&amp;ROUNDUP(MONTH(Sales_Pipeline[[#This Row],[Close_Date]])/3,0))</f>
        <v>Q2</v>
      </c>
      <c r="N1237" s="2" cm="1">
        <f t="array" ref="N1237">IFERROR(_xlfn.IFS(Sales_Pipeline[[#This Row],[Deal_Stage]]="Won",_xlfn.XLOOKUP(Sales_Pipeline[[#This Row],[Product]],Products!$A$2:$A$8,Products!$C$2:$C$8),Sales_Pipeline[[#This Row],[Deal_Stage]]="Lost",_xlfn.XLOOKUP(Sales_Pipeline[[#This Row],[Product]],Products!$A$2:$A$8,Products!$C$2:$C$8)),"")</f>
        <v>4821</v>
      </c>
      <c r="O1237" s="2">
        <v>4506</v>
      </c>
    </row>
    <row r="1238" spans="1:15" x14ac:dyDescent="0.3">
      <c r="A1238" t="s">
        <v>1384</v>
      </c>
      <c r="B1238" t="s">
        <v>42</v>
      </c>
      <c r="C1238" t="str">
        <f>_xlfn.XLOOKUP(Sales_Pipeline[[#This Row],[Sales_Agent]],Sales_Teams[Sales_Agent],Sales_Teams[Manager])</f>
        <v>Summer Sewald</v>
      </c>
      <c r="D1238" t="str">
        <f>_xlfn.XLOOKUP(Sales_Pipeline[[#This Row],[Manager]],Sales_Teams[Manager],Sales_Teams[Regional_Office])</f>
        <v>West</v>
      </c>
      <c r="E1238" t="s">
        <v>8953</v>
      </c>
      <c r="F1238" t="s">
        <v>85</v>
      </c>
      <c r="G1238" t="str">
        <f>IFERROR(_xlfn.XLOOKUP(Sales_Pipeline[[#This Row],[Account]],Accounts!$A$2:$A$86,Accounts!$F$2:$F$86),"")</f>
        <v>Poland</v>
      </c>
      <c r="H1238" t="s">
        <v>57</v>
      </c>
      <c r="I1238" s="3">
        <v>42796</v>
      </c>
      <c r="J1238" s="3">
        <v>42861</v>
      </c>
      <c r="K1238" s="8" t="str">
        <f>IF(Sales_Pipeline[[#This Row],[Close_Date]]="","",TEXT(Sales_Pipeline[[#This Row],[Close_Date]],"ddd"))</f>
        <v>Sat</v>
      </c>
      <c r="L1238" s="8" t="str">
        <f>IF(Sales_Pipeline[[#This Row],[Close_Date]]="","",TEXT(Sales_Pipeline[[#This Row],[Close_Date]],"mmm"))</f>
        <v>May</v>
      </c>
      <c r="M1238" s="8" t="str">
        <f>IF(Sales_Pipeline[[#This Row],[Close_Date]]="","","Q"&amp;ROUNDUP(MONTH(Sales_Pipeline[[#This Row],[Close_Date]])/3,0))</f>
        <v>Q2</v>
      </c>
      <c r="N1238" s="2" cm="1">
        <f t="array" ref="N1238">IFERROR(_xlfn.IFS(Sales_Pipeline[[#This Row],[Deal_Stage]]="Won",_xlfn.XLOOKUP(Sales_Pipeline[[#This Row],[Product]],Products!$A$2:$A$8,Products!$C$2:$C$8),Sales_Pipeline[[#This Row],[Deal_Stage]]="Lost",_xlfn.XLOOKUP(Sales_Pipeline[[#This Row],[Product]],Products!$A$2:$A$8,Products!$C$2:$C$8)),"")</f>
        <v>4821</v>
      </c>
      <c r="O1238" s="2">
        <v>4512</v>
      </c>
    </row>
    <row r="1239" spans="1:15" x14ac:dyDescent="0.3">
      <c r="A1239" t="s">
        <v>1385</v>
      </c>
      <c r="B1239" t="s">
        <v>8</v>
      </c>
      <c r="C1239" t="str">
        <f>_xlfn.XLOOKUP(Sales_Pipeline[[#This Row],[Sales_Agent]],Sales_Teams[Sales_Agent],Sales_Teams[Manager])</f>
        <v>Dustin Brinkmann</v>
      </c>
      <c r="D1239" t="str">
        <f>_xlfn.XLOOKUP(Sales_Pipeline[[#This Row],[Manager]],Sales_Teams[Manager],Sales_Teams[Regional_Office])</f>
        <v>Central</v>
      </c>
      <c r="E1239" t="s">
        <v>63</v>
      </c>
      <c r="F1239" t="s">
        <v>132</v>
      </c>
      <c r="G1239" t="str">
        <f>IFERROR(_xlfn.XLOOKUP(Sales_Pipeline[[#This Row],[Account]],Accounts!$A$2:$A$86,Accounts!$F$2:$F$86),"")</f>
        <v>United States</v>
      </c>
      <c r="H1239" t="s">
        <v>82</v>
      </c>
      <c r="I1239" s="3">
        <v>42796</v>
      </c>
      <c r="J1239" s="3">
        <v>42856</v>
      </c>
      <c r="K1239" s="8" t="str">
        <f>IF(Sales_Pipeline[[#This Row],[Close_Date]]="","",TEXT(Sales_Pipeline[[#This Row],[Close_Date]],"ddd"))</f>
        <v>Mon</v>
      </c>
      <c r="L1239" s="8" t="str">
        <f>IF(Sales_Pipeline[[#This Row],[Close_Date]]="","",TEXT(Sales_Pipeline[[#This Row],[Close_Date]],"mmm"))</f>
        <v>May</v>
      </c>
      <c r="M1239" s="8" t="str">
        <f>IF(Sales_Pipeline[[#This Row],[Close_Date]]="","","Q"&amp;ROUNDUP(MONTH(Sales_Pipeline[[#This Row],[Close_Date]])/3,0))</f>
        <v>Q2</v>
      </c>
      <c r="N1239" s="2" cm="1">
        <f t="array" ref="N1239">IFERROR(_xlfn.IFS(Sales_Pipeline[[#This Row],[Deal_Stage]]="Won",_xlfn.XLOOKUP(Sales_Pipeline[[#This Row],[Product]],Products!$A$2:$A$8,Products!$C$2:$C$8),Sales_Pipeline[[#This Row],[Deal_Stage]]="Lost",_xlfn.XLOOKUP(Sales_Pipeline[[#This Row],[Product]],Products!$A$2:$A$8,Products!$C$2:$C$8)),"")</f>
        <v>550</v>
      </c>
      <c r="O1239" s="2">
        <v>0</v>
      </c>
    </row>
    <row r="1240" spans="1:15" x14ac:dyDescent="0.3">
      <c r="A1240" t="s">
        <v>1386</v>
      </c>
      <c r="B1240" t="s">
        <v>45</v>
      </c>
      <c r="C1240" t="str">
        <f>_xlfn.XLOOKUP(Sales_Pipeline[[#This Row],[Sales_Agent]],Sales_Teams[Sales_Agent],Sales_Teams[Manager])</f>
        <v>Summer Sewald</v>
      </c>
      <c r="D1240" t="str">
        <f>_xlfn.XLOOKUP(Sales_Pipeline[[#This Row],[Manager]],Sales_Teams[Manager],Sales_Teams[Regional_Office])</f>
        <v>West</v>
      </c>
      <c r="E1240" t="s">
        <v>55</v>
      </c>
      <c r="F1240" t="s">
        <v>175</v>
      </c>
      <c r="G1240" t="str">
        <f>IFERROR(_xlfn.XLOOKUP(Sales_Pipeline[[#This Row],[Account]],Accounts!$A$2:$A$86,Accounts!$F$2:$F$86),"")</f>
        <v>Brazil</v>
      </c>
      <c r="H1240" t="s">
        <v>57</v>
      </c>
      <c r="I1240" s="3">
        <v>42796</v>
      </c>
      <c r="J1240" s="3">
        <v>42861</v>
      </c>
      <c r="K1240" s="8" t="str">
        <f>IF(Sales_Pipeline[[#This Row],[Close_Date]]="","",TEXT(Sales_Pipeline[[#This Row],[Close_Date]],"ddd"))</f>
        <v>Sat</v>
      </c>
      <c r="L1240" s="8" t="str">
        <f>IF(Sales_Pipeline[[#This Row],[Close_Date]]="","",TEXT(Sales_Pipeline[[#This Row],[Close_Date]],"mmm"))</f>
        <v>May</v>
      </c>
      <c r="M1240" s="8" t="str">
        <f>IF(Sales_Pipeline[[#This Row],[Close_Date]]="","","Q"&amp;ROUNDUP(MONTH(Sales_Pipeline[[#This Row],[Close_Date]])/3,0))</f>
        <v>Q2</v>
      </c>
      <c r="N1240" s="2" cm="1">
        <f t="array" ref="N1240">IFERROR(_xlfn.IFS(Sales_Pipeline[[#This Row],[Deal_Stage]]="Won",_xlfn.XLOOKUP(Sales_Pipeline[[#This Row],[Product]],Products!$A$2:$A$8,Products!$C$2:$C$8),Sales_Pipeline[[#This Row],[Deal_Stage]]="Lost",_xlfn.XLOOKUP(Sales_Pipeline[[#This Row],[Product]],Products!$A$2:$A$8,Products!$C$2:$C$8)),"")</f>
        <v>1096</v>
      </c>
      <c r="O1240" s="2">
        <v>1102</v>
      </c>
    </row>
    <row r="1241" spans="1:15" x14ac:dyDescent="0.3">
      <c r="A1241" t="s">
        <v>1387</v>
      </c>
      <c r="B1241" t="s">
        <v>35</v>
      </c>
      <c r="C1241" t="str">
        <f>_xlfn.XLOOKUP(Sales_Pipeline[[#This Row],[Sales_Agent]],Sales_Teams[Sales_Agent],Sales_Teams[Manager])</f>
        <v>Celia Rouche</v>
      </c>
      <c r="D1241" t="str">
        <f>_xlfn.XLOOKUP(Sales_Pipeline[[#This Row],[Manager]],Sales_Teams[Manager],Sales_Teams[Regional_Office])</f>
        <v>West</v>
      </c>
      <c r="E1241" t="s">
        <v>63</v>
      </c>
      <c r="G1241" t="str">
        <f>IFERROR(_xlfn.XLOOKUP(Sales_Pipeline[[#This Row],[Account]],Accounts!$A$2:$A$86,Accounts!$F$2:$F$86),"")</f>
        <v/>
      </c>
      <c r="H1241" t="s">
        <v>77</v>
      </c>
      <c r="I1241" s="3">
        <v>42796</v>
      </c>
      <c r="K1241" s="8" t="str">
        <f>IF(Sales_Pipeline[[#This Row],[Close_Date]]="","",TEXT(Sales_Pipeline[[#This Row],[Close_Date]],"ddd"))</f>
        <v/>
      </c>
      <c r="L1241" s="8" t="str">
        <f>IF(Sales_Pipeline[[#This Row],[Close_Date]]="","",TEXT(Sales_Pipeline[[#This Row],[Close_Date]],"mmm"))</f>
        <v/>
      </c>
      <c r="M1241" s="8" t="str">
        <f>IF(Sales_Pipeline[[#This Row],[Close_Date]]="","","Q"&amp;ROUNDUP(MONTH(Sales_Pipeline[[#This Row],[Close_Date]])/3,0))</f>
        <v/>
      </c>
      <c r="N1241" s="2" t="str" cm="1">
        <f t="array" ref="N1241">IFERROR(_xlfn.IFS(Sales_Pipeline[[#This Row],[Deal_Stage]]="Won",_xlfn.XLOOKUP(Sales_Pipeline[[#This Row],[Product]],Products!$A$2:$A$8,Products!$C$2:$C$8),Sales_Pipeline[[#This Row],[Deal_Stage]]="Lost",_xlfn.XLOOKUP(Sales_Pipeline[[#This Row],[Product]],Products!$A$2:$A$8,Products!$C$2:$C$8)),"")</f>
        <v/>
      </c>
      <c r="O1241" s="2">
        <v>0</v>
      </c>
    </row>
    <row r="1242" spans="1:15" x14ac:dyDescent="0.3">
      <c r="A1242" t="s">
        <v>1388</v>
      </c>
      <c r="B1242" t="s">
        <v>35</v>
      </c>
      <c r="C1242" t="str">
        <f>_xlfn.XLOOKUP(Sales_Pipeline[[#This Row],[Sales_Agent]],Sales_Teams[Sales_Agent],Sales_Teams[Manager])</f>
        <v>Celia Rouche</v>
      </c>
      <c r="D1242" t="str">
        <f>_xlfn.XLOOKUP(Sales_Pipeline[[#This Row],[Manager]],Sales_Teams[Manager],Sales_Teams[Regional_Office])</f>
        <v>West</v>
      </c>
      <c r="E1242" t="s">
        <v>63</v>
      </c>
      <c r="F1242" t="s">
        <v>98</v>
      </c>
      <c r="G1242" t="str">
        <f>IFERROR(_xlfn.XLOOKUP(Sales_Pipeline[[#This Row],[Account]],Accounts!$A$2:$A$86,Accounts!$F$2:$F$86),"")</f>
        <v>United States</v>
      </c>
      <c r="H1242" t="s">
        <v>82</v>
      </c>
      <c r="I1242" s="3">
        <v>42796</v>
      </c>
      <c r="J1242" s="3">
        <v>42896</v>
      </c>
      <c r="K1242" s="8" t="str">
        <f>IF(Sales_Pipeline[[#This Row],[Close_Date]]="","",TEXT(Sales_Pipeline[[#This Row],[Close_Date]],"ddd"))</f>
        <v>Sat</v>
      </c>
      <c r="L1242" s="8" t="str">
        <f>IF(Sales_Pipeline[[#This Row],[Close_Date]]="","",TEXT(Sales_Pipeline[[#This Row],[Close_Date]],"mmm"))</f>
        <v>Jun</v>
      </c>
      <c r="M1242" s="8" t="str">
        <f>IF(Sales_Pipeline[[#This Row],[Close_Date]]="","","Q"&amp;ROUNDUP(MONTH(Sales_Pipeline[[#This Row],[Close_Date]])/3,0))</f>
        <v>Q2</v>
      </c>
      <c r="N1242" s="2" cm="1">
        <f t="array" ref="N1242">IFERROR(_xlfn.IFS(Sales_Pipeline[[#This Row],[Deal_Stage]]="Won",_xlfn.XLOOKUP(Sales_Pipeline[[#This Row],[Product]],Products!$A$2:$A$8,Products!$C$2:$C$8),Sales_Pipeline[[#This Row],[Deal_Stage]]="Lost",_xlfn.XLOOKUP(Sales_Pipeline[[#This Row],[Product]],Products!$A$2:$A$8,Products!$C$2:$C$8)),"")</f>
        <v>550</v>
      </c>
      <c r="O1242" s="2">
        <v>0</v>
      </c>
    </row>
    <row r="1243" spans="1:15" x14ac:dyDescent="0.3">
      <c r="A1243" t="s">
        <v>1389</v>
      </c>
      <c r="B1243" t="s">
        <v>7</v>
      </c>
      <c r="C1243" t="str">
        <f>_xlfn.XLOOKUP(Sales_Pipeline[[#This Row],[Sales_Agent]],Sales_Teams[Sales_Agent],Sales_Teams[Manager])</f>
        <v>Dustin Brinkmann</v>
      </c>
      <c r="D1243" t="str">
        <f>_xlfn.XLOOKUP(Sales_Pipeline[[#This Row],[Manager]],Sales_Teams[Manager],Sales_Teams[Regional_Office])</f>
        <v>Central</v>
      </c>
      <c r="E1243" t="s">
        <v>61</v>
      </c>
      <c r="F1243" t="s">
        <v>234</v>
      </c>
      <c r="G1243" t="str">
        <f>IFERROR(_xlfn.XLOOKUP(Sales_Pipeline[[#This Row],[Account]],Accounts!$A$2:$A$86,Accounts!$F$2:$F$86),"")</f>
        <v>United States</v>
      </c>
      <c r="H1243" t="s">
        <v>57</v>
      </c>
      <c r="I1243" s="3">
        <v>42796</v>
      </c>
      <c r="J1243" s="3">
        <v>42867</v>
      </c>
      <c r="K1243" s="8" t="str">
        <f>IF(Sales_Pipeline[[#This Row],[Close_Date]]="","",TEXT(Sales_Pipeline[[#This Row],[Close_Date]],"ddd"))</f>
        <v>Fri</v>
      </c>
      <c r="L1243" s="8" t="str">
        <f>IF(Sales_Pipeline[[#This Row],[Close_Date]]="","",TEXT(Sales_Pipeline[[#This Row],[Close_Date]],"mmm"))</f>
        <v>May</v>
      </c>
      <c r="M1243" s="8" t="str">
        <f>IF(Sales_Pipeline[[#This Row],[Close_Date]]="","","Q"&amp;ROUNDUP(MONTH(Sales_Pipeline[[#This Row],[Close_Date]])/3,0))</f>
        <v>Q2</v>
      </c>
      <c r="N1243" s="2" cm="1">
        <f t="array" ref="N1243">IFERROR(_xlfn.IFS(Sales_Pipeline[[#This Row],[Deal_Stage]]="Won",_xlfn.XLOOKUP(Sales_Pipeline[[#This Row],[Product]],Products!$A$2:$A$8,Products!$C$2:$C$8),Sales_Pipeline[[#This Row],[Deal_Stage]]="Lost",_xlfn.XLOOKUP(Sales_Pipeline[[#This Row],[Product]],Products!$A$2:$A$8,Products!$C$2:$C$8)),"")</f>
        <v>55</v>
      </c>
      <c r="O1243" s="2">
        <v>54</v>
      </c>
    </row>
    <row r="1244" spans="1:15" x14ac:dyDescent="0.3">
      <c r="A1244" t="s">
        <v>1390</v>
      </c>
      <c r="B1244" t="s">
        <v>7</v>
      </c>
      <c r="C1244" t="str">
        <f>_xlfn.XLOOKUP(Sales_Pipeline[[#This Row],[Sales_Agent]],Sales_Teams[Sales_Agent],Sales_Teams[Manager])</f>
        <v>Dustin Brinkmann</v>
      </c>
      <c r="D1244" t="str">
        <f>_xlfn.XLOOKUP(Sales_Pipeline[[#This Row],[Manager]],Sales_Teams[Manager],Sales_Teams[Regional_Office])</f>
        <v>Central</v>
      </c>
      <c r="E1244" t="s">
        <v>61</v>
      </c>
      <c r="F1244" t="s">
        <v>330</v>
      </c>
      <c r="G1244" t="str">
        <f>IFERROR(_xlfn.XLOOKUP(Sales_Pipeline[[#This Row],[Account]],Accounts!$A$2:$A$86,Accounts!$F$2:$F$86),"")</f>
        <v>Korea</v>
      </c>
      <c r="H1244" t="s">
        <v>57</v>
      </c>
      <c r="I1244" s="3">
        <v>42796</v>
      </c>
      <c r="J1244" s="3">
        <v>42811</v>
      </c>
      <c r="K1244" s="8" t="str">
        <f>IF(Sales_Pipeline[[#This Row],[Close_Date]]="","",TEXT(Sales_Pipeline[[#This Row],[Close_Date]],"ddd"))</f>
        <v>Fri</v>
      </c>
      <c r="L1244" s="8" t="str">
        <f>IF(Sales_Pipeline[[#This Row],[Close_Date]]="","",TEXT(Sales_Pipeline[[#This Row],[Close_Date]],"mmm"))</f>
        <v>Mar</v>
      </c>
      <c r="M1244" s="8" t="str">
        <f>IF(Sales_Pipeline[[#This Row],[Close_Date]]="","","Q"&amp;ROUNDUP(MONTH(Sales_Pipeline[[#This Row],[Close_Date]])/3,0))</f>
        <v>Q1</v>
      </c>
      <c r="N1244" s="2" cm="1">
        <f t="array" ref="N1244">IFERROR(_xlfn.IFS(Sales_Pipeline[[#This Row],[Deal_Stage]]="Won",_xlfn.XLOOKUP(Sales_Pipeline[[#This Row],[Product]],Products!$A$2:$A$8,Products!$C$2:$C$8),Sales_Pipeline[[#This Row],[Deal_Stage]]="Lost",_xlfn.XLOOKUP(Sales_Pipeline[[#This Row],[Product]],Products!$A$2:$A$8,Products!$C$2:$C$8)),"")</f>
        <v>55</v>
      </c>
      <c r="O1244" s="2">
        <v>62</v>
      </c>
    </row>
    <row r="1245" spans="1:15" x14ac:dyDescent="0.3">
      <c r="A1245" t="s">
        <v>1391</v>
      </c>
      <c r="B1245" t="s">
        <v>32</v>
      </c>
      <c r="C1245" t="str">
        <f>_xlfn.XLOOKUP(Sales_Pipeline[[#This Row],[Sales_Agent]],Sales_Teams[Sales_Agent],Sales_Teams[Manager])</f>
        <v>Celia Rouche</v>
      </c>
      <c r="D1245" t="str">
        <f>_xlfn.XLOOKUP(Sales_Pipeline[[#This Row],[Manager]],Sales_Teams[Manager],Sales_Teams[Regional_Office])</f>
        <v>West</v>
      </c>
      <c r="E1245" t="s">
        <v>63</v>
      </c>
      <c r="F1245" t="s">
        <v>98</v>
      </c>
      <c r="G1245" t="str">
        <f>IFERROR(_xlfn.XLOOKUP(Sales_Pipeline[[#This Row],[Account]],Accounts!$A$2:$A$86,Accounts!$F$2:$F$86),"")</f>
        <v>United States</v>
      </c>
      <c r="H1245" t="s">
        <v>77</v>
      </c>
      <c r="I1245" s="3">
        <v>42796</v>
      </c>
      <c r="K1245" s="8" t="str">
        <f>IF(Sales_Pipeline[[#This Row],[Close_Date]]="","",TEXT(Sales_Pipeline[[#This Row],[Close_Date]],"ddd"))</f>
        <v/>
      </c>
      <c r="L1245" s="8" t="str">
        <f>IF(Sales_Pipeline[[#This Row],[Close_Date]]="","",TEXT(Sales_Pipeline[[#This Row],[Close_Date]],"mmm"))</f>
        <v/>
      </c>
      <c r="M1245" s="8" t="str">
        <f>IF(Sales_Pipeline[[#This Row],[Close_Date]]="","","Q"&amp;ROUNDUP(MONTH(Sales_Pipeline[[#This Row],[Close_Date]])/3,0))</f>
        <v/>
      </c>
      <c r="N1245" s="2" t="str" cm="1">
        <f t="array" ref="N1245">IFERROR(_xlfn.IFS(Sales_Pipeline[[#This Row],[Deal_Stage]]="Won",_xlfn.XLOOKUP(Sales_Pipeline[[#This Row],[Product]],Products!$A$2:$A$8,Products!$C$2:$C$8),Sales_Pipeline[[#This Row],[Deal_Stage]]="Lost",_xlfn.XLOOKUP(Sales_Pipeline[[#This Row],[Product]],Products!$A$2:$A$8,Products!$C$2:$C$8)),"")</f>
        <v/>
      </c>
      <c r="O1245" s="2">
        <v>0</v>
      </c>
    </row>
    <row r="1246" spans="1:15" x14ac:dyDescent="0.3">
      <c r="A1246" t="s">
        <v>1392</v>
      </c>
      <c r="B1246" t="s">
        <v>32</v>
      </c>
      <c r="C1246" t="str">
        <f>_xlfn.XLOOKUP(Sales_Pipeline[[#This Row],[Sales_Agent]],Sales_Teams[Sales_Agent],Sales_Teams[Manager])</f>
        <v>Celia Rouche</v>
      </c>
      <c r="D1246" t="str">
        <f>_xlfn.XLOOKUP(Sales_Pipeline[[#This Row],[Manager]],Sales_Teams[Manager],Sales_Teams[Regional_Office])</f>
        <v>West</v>
      </c>
      <c r="E1246" t="s">
        <v>63</v>
      </c>
      <c r="G1246" t="str">
        <f>IFERROR(_xlfn.XLOOKUP(Sales_Pipeline[[#This Row],[Account]],Accounts!$A$2:$A$86,Accounts!$F$2:$F$86),"")</f>
        <v/>
      </c>
      <c r="H1246" t="s">
        <v>77</v>
      </c>
      <c r="I1246" s="3">
        <v>42796</v>
      </c>
      <c r="K1246" s="8" t="str">
        <f>IF(Sales_Pipeline[[#This Row],[Close_Date]]="","",TEXT(Sales_Pipeline[[#This Row],[Close_Date]],"ddd"))</f>
        <v/>
      </c>
      <c r="L1246" s="8" t="str">
        <f>IF(Sales_Pipeline[[#This Row],[Close_Date]]="","",TEXT(Sales_Pipeline[[#This Row],[Close_Date]],"mmm"))</f>
        <v/>
      </c>
      <c r="M1246" s="8" t="str">
        <f>IF(Sales_Pipeline[[#This Row],[Close_Date]]="","","Q"&amp;ROUNDUP(MONTH(Sales_Pipeline[[#This Row],[Close_Date]])/3,0))</f>
        <v/>
      </c>
      <c r="N1246" s="2" t="str" cm="1">
        <f t="array" ref="N1246">IFERROR(_xlfn.IFS(Sales_Pipeline[[#This Row],[Deal_Stage]]="Won",_xlfn.XLOOKUP(Sales_Pipeline[[#This Row],[Product]],Products!$A$2:$A$8,Products!$C$2:$C$8),Sales_Pipeline[[#This Row],[Deal_Stage]]="Lost",_xlfn.XLOOKUP(Sales_Pipeline[[#This Row],[Product]],Products!$A$2:$A$8,Products!$C$2:$C$8)),"")</f>
        <v/>
      </c>
      <c r="O1246" s="2">
        <v>0</v>
      </c>
    </row>
    <row r="1247" spans="1:15" x14ac:dyDescent="0.3">
      <c r="A1247" t="s">
        <v>1393</v>
      </c>
      <c r="B1247" t="s">
        <v>32</v>
      </c>
      <c r="C1247" t="str">
        <f>_xlfn.XLOOKUP(Sales_Pipeline[[#This Row],[Sales_Agent]],Sales_Teams[Sales_Agent],Sales_Teams[Manager])</f>
        <v>Celia Rouche</v>
      </c>
      <c r="D1247" t="str">
        <f>_xlfn.XLOOKUP(Sales_Pipeline[[#This Row],[Manager]],Sales_Teams[Manager],Sales_Teams[Regional_Office])</f>
        <v>West</v>
      </c>
      <c r="E1247" t="s">
        <v>61</v>
      </c>
      <c r="G1247" t="str">
        <f>IFERROR(_xlfn.XLOOKUP(Sales_Pipeline[[#This Row],[Account]],Accounts!$A$2:$A$86,Accounts!$F$2:$F$86),"")</f>
        <v/>
      </c>
      <c r="H1247" t="s">
        <v>77</v>
      </c>
      <c r="I1247" s="3">
        <v>42796</v>
      </c>
      <c r="K1247" s="8" t="str">
        <f>IF(Sales_Pipeline[[#This Row],[Close_Date]]="","",TEXT(Sales_Pipeline[[#This Row],[Close_Date]],"ddd"))</f>
        <v/>
      </c>
      <c r="L1247" s="8" t="str">
        <f>IF(Sales_Pipeline[[#This Row],[Close_Date]]="","",TEXT(Sales_Pipeline[[#This Row],[Close_Date]],"mmm"))</f>
        <v/>
      </c>
      <c r="M1247" s="8" t="str">
        <f>IF(Sales_Pipeline[[#This Row],[Close_Date]]="","","Q"&amp;ROUNDUP(MONTH(Sales_Pipeline[[#This Row],[Close_Date]])/3,0))</f>
        <v/>
      </c>
      <c r="N1247" s="2" t="str" cm="1">
        <f t="array" ref="N1247">IFERROR(_xlfn.IFS(Sales_Pipeline[[#This Row],[Deal_Stage]]="Won",_xlfn.XLOOKUP(Sales_Pipeline[[#This Row],[Product]],Products!$A$2:$A$8,Products!$C$2:$C$8),Sales_Pipeline[[#This Row],[Deal_Stage]]="Lost",_xlfn.XLOOKUP(Sales_Pipeline[[#This Row],[Product]],Products!$A$2:$A$8,Products!$C$2:$C$8)),"")</f>
        <v/>
      </c>
      <c r="O1247" s="2">
        <v>0</v>
      </c>
    </row>
    <row r="1248" spans="1:15" x14ac:dyDescent="0.3">
      <c r="A1248" t="s">
        <v>1394</v>
      </c>
      <c r="B1248" t="s">
        <v>17</v>
      </c>
      <c r="C1248" t="str">
        <f>_xlfn.XLOOKUP(Sales_Pipeline[[#This Row],[Sales_Agent]],Sales_Teams[Sales_Agent],Sales_Teams[Manager])</f>
        <v>Cara Losch</v>
      </c>
      <c r="D1248" t="str">
        <f>_xlfn.XLOOKUP(Sales_Pipeline[[#This Row],[Manager]],Sales_Teams[Manager],Sales_Teams[Regional_Office])</f>
        <v>East</v>
      </c>
      <c r="E1248" t="s">
        <v>61</v>
      </c>
      <c r="F1248" t="s">
        <v>127</v>
      </c>
      <c r="G1248" t="str">
        <f>IFERROR(_xlfn.XLOOKUP(Sales_Pipeline[[#This Row],[Account]],Accounts!$A$2:$A$86,Accounts!$F$2:$F$86),"")</f>
        <v>United States</v>
      </c>
      <c r="H1248" t="s">
        <v>57</v>
      </c>
      <c r="I1248" s="3">
        <v>42796</v>
      </c>
      <c r="J1248" s="3">
        <v>42803</v>
      </c>
      <c r="K1248" s="8" t="str">
        <f>IF(Sales_Pipeline[[#This Row],[Close_Date]]="","",TEXT(Sales_Pipeline[[#This Row],[Close_Date]],"ddd"))</f>
        <v>Thu</v>
      </c>
      <c r="L1248" s="8" t="str">
        <f>IF(Sales_Pipeline[[#This Row],[Close_Date]]="","",TEXT(Sales_Pipeline[[#This Row],[Close_Date]],"mmm"))</f>
        <v>Mar</v>
      </c>
      <c r="M1248" s="8" t="str">
        <f>IF(Sales_Pipeline[[#This Row],[Close_Date]]="","","Q"&amp;ROUNDUP(MONTH(Sales_Pipeline[[#This Row],[Close_Date]])/3,0))</f>
        <v>Q1</v>
      </c>
      <c r="N1248" s="2" cm="1">
        <f t="array" ref="N1248">IFERROR(_xlfn.IFS(Sales_Pipeline[[#This Row],[Deal_Stage]]="Won",_xlfn.XLOOKUP(Sales_Pipeline[[#This Row],[Product]],Products!$A$2:$A$8,Products!$C$2:$C$8),Sales_Pipeline[[#This Row],[Deal_Stage]]="Lost",_xlfn.XLOOKUP(Sales_Pipeline[[#This Row],[Product]],Products!$A$2:$A$8,Products!$C$2:$C$8)),"")</f>
        <v>55</v>
      </c>
      <c r="O1248" s="2">
        <v>61</v>
      </c>
    </row>
    <row r="1249" spans="1:15" x14ac:dyDescent="0.3">
      <c r="A1249" t="s">
        <v>1395</v>
      </c>
      <c r="B1249" t="s">
        <v>44</v>
      </c>
      <c r="C1249" t="str">
        <f>_xlfn.XLOOKUP(Sales_Pipeline[[#This Row],[Sales_Agent]],Sales_Teams[Sales_Agent],Sales_Teams[Manager])</f>
        <v>Summer Sewald</v>
      </c>
      <c r="D1249" t="str">
        <f>_xlfn.XLOOKUP(Sales_Pipeline[[#This Row],[Manager]],Sales_Teams[Manager],Sales_Teams[Regional_Office])</f>
        <v>West</v>
      </c>
      <c r="E1249" t="s">
        <v>63</v>
      </c>
      <c r="G1249" t="str">
        <f>IFERROR(_xlfn.XLOOKUP(Sales_Pipeline[[#This Row],[Account]],Accounts!$A$2:$A$86,Accounts!$F$2:$F$86),"")</f>
        <v/>
      </c>
      <c r="H1249" t="s">
        <v>77</v>
      </c>
      <c r="I1249" s="3">
        <v>42796</v>
      </c>
      <c r="K1249" s="8" t="str">
        <f>IF(Sales_Pipeline[[#This Row],[Close_Date]]="","",TEXT(Sales_Pipeline[[#This Row],[Close_Date]],"ddd"))</f>
        <v/>
      </c>
      <c r="L1249" s="8" t="str">
        <f>IF(Sales_Pipeline[[#This Row],[Close_Date]]="","",TEXT(Sales_Pipeline[[#This Row],[Close_Date]],"mmm"))</f>
        <v/>
      </c>
      <c r="M1249" s="8" t="str">
        <f>IF(Sales_Pipeline[[#This Row],[Close_Date]]="","","Q"&amp;ROUNDUP(MONTH(Sales_Pipeline[[#This Row],[Close_Date]])/3,0))</f>
        <v/>
      </c>
      <c r="N1249" s="2" t="str" cm="1">
        <f t="array" ref="N1249">IFERROR(_xlfn.IFS(Sales_Pipeline[[#This Row],[Deal_Stage]]="Won",_xlfn.XLOOKUP(Sales_Pipeline[[#This Row],[Product]],Products!$A$2:$A$8,Products!$C$2:$C$8),Sales_Pipeline[[#This Row],[Deal_Stage]]="Lost",_xlfn.XLOOKUP(Sales_Pipeline[[#This Row],[Product]],Products!$A$2:$A$8,Products!$C$2:$C$8)),"")</f>
        <v/>
      </c>
      <c r="O1249" s="2">
        <v>0</v>
      </c>
    </row>
    <row r="1250" spans="1:15" x14ac:dyDescent="0.3">
      <c r="A1250" t="s">
        <v>1396</v>
      </c>
      <c r="B1250" t="s">
        <v>44</v>
      </c>
      <c r="C1250" t="str">
        <f>_xlfn.XLOOKUP(Sales_Pipeline[[#This Row],[Sales_Agent]],Sales_Teams[Sales_Agent],Sales_Teams[Manager])</f>
        <v>Summer Sewald</v>
      </c>
      <c r="D1250" t="str">
        <f>_xlfn.XLOOKUP(Sales_Pipeline[[#This Row],[Manager]],Sales_Teams[Manager],Sales_Teams[Regional_Office])</f>
        <v>West</v>
      </c>
      <c r="E1250" t="s">
        <v>8953</v>
      </c>
      <c r="F1250" t="s">
        <v>288</v>
      </c>
      <c r="G1250" t="str">
        <f>IFERROR(_xlfn.XLOOKUP(Sales_Pipeline[[#This Row],[Account]],Accounts!$A$2:$A$86,Accounts!$F$2:$F$86),"")</f>
        <v>United States</v>
      </c>
      <c r="H1250" t="s">
        <v>82</v>
      </c>
      <c r="I1250" s="3">
        <v>42796</v>
      </c>
      <c r="J1250" s="3">
        <v>42878</v>
      </c>
      <c r="K1250" s="8" t="str">
        <f>IF(Sales_Pipeline[[#This Row],[Close_Date]]="","",TEXT(Sales_Pipeline[[#This Row],[Close_Date]],"ddd"))</f>
        <v>Tue</v>
      </c>
      <c r="L1250" s="8" t="str">
        <f>IF(Sales_Pipeline[[#This Row],[Close_Date]]="","",TEXT(Sales_Pipeline[[#This Row],[Close_Date]],"mmm"))</f>
        <v>May</v>
      </c>
      <c r="M1250" s="8" t="str">
        <f>IF(Sales_Pipeline[[#This Row],[Close_Date]]="","","Q"&amp;ROUNDUP(MONTH(Sales_Pipeline[[#This Row],[Close_Date]])/3,0))</f>
        <v>Q2</v>
      </c>
      <c r="N1250" s="2" cm="1">
        <f t="array" ref="N1250">IFERROR(_xlfn.IFS(Sales_Pipeline[[#This Row],[Deal_Stage]]="Won",_xlfn.XLOOKUP(Sales_Pipeline[[#This Row],[Product]],Products!$A$2:$A$8,Products!$C$2:$C$8),Sales_Pipeline[[#This Row],[Deal_Stage]]="Lost",_xlfn.XLOOKUP(Sales_Pipeline[[#This Row],[Product]],Products!$A$2:$A$8,Products!$C$2:$C$8)),"")</f>
        <v>4821</v>
      </c>
      <c r="O1250" s="2">
        <v>0</v>
      </c>
    </row>
    <row r="1251" spans="1:15" x14ac:dyDescent="0.3">
      <c r="A1251" t="s">
        <v>1397</v>
      </c>
      <c r="B1251" t="s">
        <v>44</v>
      </c>
      <c r="C1251" t="str">
        <f>_xlfn.XLOOKUP(Sales_Pipeline[[#This Row],[Sales_Agent]],Sales_Teams[Sales_Agent],Sales_Teams[Manager])</f>
        <v>Summer Sewald</v>
      </c>
      <c r="D1251" t="str">
        <f>_xlfn.XLOOKUP(Sales_Pipeline[[#This Row],[Manager]],Sales_Teams[Manager],Sales_Teams[Regional_Office])</f>
        <v>West</v>
      </c>
      <c r="E1251" t="s">
        <v>8953</v>
      </c>
      <c r="F1251" t="s">
        <v>114</v>
      </c>
      <c r="G1251" t="str">
        <f>IFERROR(_xlfn.XLOOKUP(Sales_Pipeline[[#This Row],[Account]],Accounts!$A$2:$A$86,Accounts!$F$2:$F$86),"")</f>
        <v>United States</v>
      </c>
      <c r="H1251" t="s">
        <v>57</v>
      </c>
      <c r="I1251" s="3">
        <v>42796</v>
      </c>
      <c r="J1251" s="3">
        <v>42810</v>
      </c>
      <c r="K1251" s="8" t="str">
        <f>IF(Sales_Pipeline[[#This Row],[Close_Date]]="","",TEXT(Sales_Pipeline[[#This Row],[Close_Date]],"ddd"))</f>
        <v>Thu</v>
      </c>
      <c r="L1251" s="8" t="str">
        <f>IF(Sales_Pipeline[[#This Row],[Close_Date]]="","",TEXT(Sales_Pipeline[[#This Row],[Close_Date]],"mmm"))</f>
        <v>Mar</v>
      </c>
      <c r="M1251" s="8" t="str">
        <f>IF(Sales_Pipeline[[#This Row],[Close_Date]]="","","Q"&amp;ROUNDUP(MONTH(Sales_Pipeline[[#This Row],[Close_Date]])/3,0))</f>
        <v>Q1</v>
      </c>
      <c r="N1251" s="2" cm="1">
        <f t="array" ref="N1251">IFERROR(_xlfn.IFS(Sales_Pipeline[[#This Row],[Deal_Stage]]="Won",_xlfn.XLOOKUP(Sales_Pipeline[[#This Row],[Product]],Products!$A$2:$A$8,Products!$C$2:$C$8),Sales_Pipeline[[#This Row],[Deal_Stage]]="Lost",_xlfn.XLOOKUP(Sales_Pipeline[[#This Row],[Product]],Products!$A$2:$A$8,Products!$C$2:$C$8)),"")</f>
        <v>4821</v>
      </c>
      <c r="O1251" s="2">
        <v>4277</v>
      </c>
    </row>
    <row r="1252" spans="1:15" x14ac:dyDescent="0.3">
      <c r="A1252" t="s">
        <v>1398</v>
      </c>
      <c r="B1252" t="s">
        <v>3</v>
      </c>
      <c r="C1252" t="str">
        <f>_xlfn.XLOOKUP(Sales_Pipeline[[#This Row],[Sales_Agent]],Sales_Teams[Sales_Agent],Sales_Teams[Manager])</f>
        <v>Dustin Brinkmann</v>
      </c>
      <c r="D1252" t="str">
        <f>_xlfn.XLOOKUP(Sales_Pipeline[[#This Row],[Manager]],Sales_Teams[Manager],Sales_Teams[Regional_Office])</f>
        <v>Central</v>
      </c>
      <c r="E1252" t="s">
        <v>61</v>
      </c>
      <c r="F1252" t="s">
        <v>229</v>
      </c>
      <c r="G1252" t="str">
        <f>IFERROR(_xlfn.XLOOKUP(Sales_Pipeline[[#This Row],[Account]],Accounts!$A$2:$A$86,Accounts!$F$2:$F$86),"")</f>
        <v>Norway</v>
      </c>
      <c r="H1252" t="s">
        <v>57</v>
      </c>
      <c r="I1252" s="3">
        <v>42797</v>
      </c>
      <c r="J1252" s="3">
        <v>42878</v>
      </c>
      <c r="K1252" s="8" t="str">
        <f>IF(Sales_Pipeline[[#This Row],[Close_Date]]="","",TEXT(Sales_Pipeline[[#This Row],[Close_Date]],"ddd"))</f>
        <v>Tue</v>
      </c>
      <c r="L1252" s="8" t="str">
        <f>IF(Sales_Pipeline[[#This Row],[Close_Date]]="","",TEXT(Sales_Pipeline[[#This Row],[Close_Date]],"mmm"))</f>
        <v>May</v>
      </c>
      <c r="M1252" s="8" t="str">
        <f>IF(Sales_Pipeline[[#This Row],[Close_Date]]="","","Q"&amp;ROUNDUP(MONTH(Sales_Pipeline[[#This Row],[Close_Date]])/3,0))</f>
        <v>Q2</v>
      </c>
      <c r="N1252" s="2" cm="1">
        <f t="array" ref="N1252">IFERROR(_xlfn.IFS(Sales_Pipeline[[#This Row],[Deal_Stage]]="Won",_xlfn.XLOOKUP(Sales_Pipeline[[#This Row],[Product]],Products!$A$2:$A$8,Products!$C$2:$C$8),Sales_Pipeline[[#This Row],[Deal_Stage]]="Lost",_xlfn.XLOOKUP(Sales_Pipeline[[#This Row],[Product]],Products!$A$2:$A$8,Products!$C$2:$C$8)),"")</f>
        <v>55</v>
      </c>
      <c r="O1252" s="2">
        <v>46</v>
      </c>
    </row>
    <row r="1253" spans="1:15" x14ac:dyDescent="0.3">
      <c r="A1253" t="s">
        <v>1399</v>
      </c>
      <c r="B1253" t="s">
        <v>3</v>
      </c>
      <c r="C1253" t="str">
        <f>_xlfn.XLOOKUP(Sales_Pipeline[[#This Row],[Sales_Agent]],Sales_Teams[Sales_Agent],Sales_Teams[Manager])</f>
        <v>Dustin Brinkmann</v>
      </c>
      <c r="D1253" t="str">
        <f>_xlfn.XLOOKUP(Sales_Pipeline[[#This Row],[Manager]],Sales_Teams[Manager],Sales_Teams[Regional_Office])</f>
        <v>Central</v>
      </c>
      <c r="E1253" t="s">
        <v>61</v>
      </c>
      <c r="F1253" t="s">
        <v>147</v>
      </c>
      <c r="G1253" t="str">
        <f>IFERROR(_xlfn.XLOOKUP(Sales_Pipeline[[#This Row],[Account]],Accounts!$A$2:$A$86,Accounts!$F$2:$F$86),"")</f>
        <v>United States</v>
      </c>
      <c r="H1253" t="s">
        <v>57</v>
      </c>
      <c r="I1253" s="3">
        <v>42797</v>
      </c>
      <c r="J1253" s="3">
        <v>42908</v>
      </c>
      <c r="K1253" s="8" t="str">
        <f>IF(Sales_Pipeline[[#This Row],[Close_Date]]="","",TEXT(Sales_Pipeline[[#This Row],[Close_Date]],"ddd"))</f>
        <v>Thu</v>
      </c>
      <c r="L1253" s="8" t="str">
        <f>IF(Sales_Pipeline[[#This Row],[Close_Date]]="","",TEXT(Sales_Pipeline[[#This Row],[Close_Date]],"mmm"))</f>
        <v>Jun</v>
      </c>
      <c r="M1253" s="8" t="str">
        <f>IF(Sales_Pipeline[[#This Row],[Close_Date]]="","","Q"&amp;ROUNDUP(MONTH(Sales_Pipeline[[#This Row],[Close_Date]])/3,0))</f>
        <v>Q2</v>
      </c>
      <c r="N1253" s="2" cm="1">
        <f t="array" ref="N1253">IFERROR(_xlfn.IFS(Sales_Pipeline[[#This Row],[Deal_Stage]]="Won",_xlfn.XLOOKUP(Sales_Pipeline[[#This Row],[Product]],Products!$A$2:$A$8,Products!$C$2:$C$8),Sales_Pipeline[[#This Row],[Deal_Stage]]="Lost",_xlfn.XLOOKUP(Sales_Pipeline[[#This Row],[Product]],Products!$A$2:$A$8,Products!$C$2:$C$8)),"")</f>
        <v>55</v>
      </c>
      <c r="O1253" s="2">
        <v>54</v>
      </c>
    </row>
    <row r="1254" spans="1:15" x14ac:dyDescent="0.3">
      <c r="A1254" t="s">
        <v>1400</v>
      </c>
      <c r="B1254" t="s">
        <v>30</v>
      </c>
      <c r="C1254" t="str">
        <f>_xlfn.XLOOKUP(Sales_Pipeline[[#This Row],[Sales_Agent]],Sales_Teams[Sales_Agent],Sales_Teams[Manager])</f>
        <v>Rocco Neubert</v>
      </c>
      <c r="D1254" t="str">
        <f>_xlfn.XLOOKUP(Sales_Pipeline[[#This Row],[Manager]],Sales_Teams[Manager],Sales_Teams[Regional_Office])</f>
        <v>East</v>
      </c>
      <c r="E1254" t="s">
        <v>84</v>
      </c>
      <c r="F1254" t="s">
        <v>225</v>
      </c>
      <c r="G1254" t="str">
        <f>IFERROR(_xlfn.XLOOKUP(Sales_Pipeline[[#This Row],[Account]],Accounts!$A$2:$A$86,Accounts!$F$2:$F$86),"")</f>
        <v>United States</v>
      </c>
      <c r="H1254" t="s">
        <v>57</v>
      </c>
      <c r="I1254" s="3">
        <v>42797</v>
      </c>
      <c r="J1254" s="3">
        <v>42894</v>
      </c>
      <c r="K1254" s="8" t="str">
        <f>IF(Sales_Pipeline[[#This Row],[Close_Date]]="","",TEXT(Sales_Pipeline[[#This Row],[Close_Date]],"ddd"))</f>
        <v>Thu</v>
      </c>
      <c r="L1254" s="8" t="str">
        <f>IF(Sales_Pipeline[[#This Row],[Close_Date]]="","",TEXT(Sales_Pipeline[[#This Row],[Close_Date]],"mmm"))</f>
        <v>Jun</v>
      </c>
      <c r="M1254" s="8" t="str">
        <f>IF(Sales_Pipeline[[#This Row],[Close_Date]]="","","Q"&amp;ROUNDUP(MONTH(Sales_Pipeline[[#This Row],[Close_Date]])/3,0))</f>
        <v>Q2</v>
      </c>
      <c r="N1254" s="2" cm="1">
        <f t="array" ref="N1254">IFERROR(_xlfn.IFS(Sales_Pipeline[[#This Row],[Deal_Stage]]="Won",_xlfn.XLOOKUP(Sales_Pipeline[[#This Row],[Product]],Products!$A$2:$A$8,Products!$C$2:$C$8),Sales_Pipeline[[#This Row],[Deal_Stage]]="Lost",_xlfn.XLOOKUP(Sales_Pipeline[[#This Row],[Product]],Products!$A$2:$A$8,Products!$C$2:$C$8)),"")</f>
        <v>5482</v>
      </c>
      <c r="O1254" s="2">
        <v>6173</v>
      </c>
    </row>
    <row r="1255" spans="1:15" x14ac:dyDescent="0.3">
      <c r="A1255" t="s">
        <v>1401</v>
      </c>
      <c r="B1255" t="s">
        <v>27</v>
      </c>
      <c r="C1255" t="str">
        <f>_xlfn.XLOOKUP(Sales_Pipeline[[#This Row],[Sales_Agent]],Sales_Teams[Sales_Agent],Sales_Teams[Manager])</f>
        <v>Rocco Neubert</v>
      </c>
      <c r="D1255" t="str">
        <f>_xlfn.XLOOKUP(Sales_Pipeline[[#This Row],[Manager]],Sales_Teams[Manager],Sales_Teams[Regional_Office])</f>
        <v>East</v>
      </c>
      <c r="E1255" t="s">
        <v>8953</v>
      </c>
      <c r="F1255" t="s">
        <v>229</v>
      </c>
      <c r="G1255" t="str">
        <f>IFERROR(_xlfn.XLOOKUP(Sales_Pipeline[[#This Row],[Account]],Accounts!$A$2:$A$86,Accounts!$F$2:$F$86),"")</f>
        <v>Norway</v>
      </c>
      <c r="H1255" t="s">
        <v>77</v>
      </c>
      <c r="I1255" s="3">
        <v>42797</v>
      </c>
      <c r="K1255" s="8" t="str">
        <f>IF(Sales_Pipeline[[#This Row],[Close_Date]]="","",TEXT(Sales_Pipeline[[#This Row],[Close_Date]],"ddd"))</f>
        <v/>
      </c>
      <c r="L1255" s="8" t="str">
        <f>IF(Sales_Pipeline[[#This Row],[Close_Date]]="","",TEXT(Sales_Pipeline[[#This Row],[Close_Date]],"mmm"))</f>
        <v/>
      </c>
      <c r="M1255" s="8" t="str">
        <f>IF(Sales_Pipeline[[#This Row],[Close_Date]]="","","Q"&amp;ROUNDUP(MONTH(Sales_Pipeline[[#This Row],[Close_Date]])/3,0))</f>
        <v/>
      </c>
      <c r="N1255" s="2" t="str" cm="1">
        <f t="array" ref="N1255">IFERROR(_xlfn.IFS(Sales_Pipeline[[#This Row],[Deal_Stage]]="Won",_xlfn.XLOOKUP(Sales_Pipeline[[#This Row],[Product]],Products!$A$2:$A$8,Products!$C$2:$C$8),Sales_Pipeline[[#This Row],[Deal_Stage]]="Lost",_xlfn.XLOOKUP(Sales_Pipeline[[#This Row],[Product]],Products!$A$2:$A$8,Products!$C$2:$C$8)),"")</f>
        <v/>
      </c>
      <c r="O1255" s="2">
        <v>0</v>
      </c>
    </row>
    <row r="1256" spans="1:15" x14ac:dyDescent="0.3">
      <c r="A1256" t="s">
        <v>1402</v>
      </c>
      <c r="B1256" t="s">
        <v>27</v>
      </c>
      <c r="C1256" t="str">
        <f>_xlfn.XLOOKUP(Sales_Pipeline[[#This Row],[Sales_Agent]],Sales_Teams[Sales_Agent],Sales_Teams[Manager])</f>
        <v>Rocco Neubert</v>
      </c>
      <c r="D1256" t="str">
        <f>_xlfn.XLOOKUP(Sales_Pipeline[[#This Row],[Manager]],Sales_Teams[Manager],Sales_Teams[Regional_Office])</f>
        <v>East</v>
      </c>
      <c r="E1256" t="s">
        <v>76</v>
      </c>
      <c r="F1256" t="s">
        <v>109</v>
      </c>
      <c r="G1256" t="str">
        <f>IFERROR(_xlfn.XLOOKUP(Sales_Pipeline[[#This Row],[Account]],Accounts!$A$2:$A$86,Accounts!$F$2:$F$86),"")</f>
        <v>Japan</v>
      </c>
      <c r="H1256" t="s">
        <v>82</v>
      </c>
      <c r="I1256" s="3">
        <v>42797</v>
      </c>
      <c r="J1256" s="3">
        <v>42815</v>
      </c>
      <c r="K1256" s="8" t="str">
        <f>IF(Sales_Pipeline[[#This Row],[Close_Date]]="","",TEXT(Sales_Pipeline[[#This Row],[Close_Date]],"ddd"))</f>
        <v>Tue</v>
      </c>
      <c r="L1256" s="8" t="str">
        <f>IF(Sales_Pipeline[[#This Row],[Close_Date]]="","",TEXT(Sales_Pipeline[[#This Row],[Close_Date]],"mmm"))</f>
        <v>Mar</v>
      </c>
      <c r="M1256" s="8" t="str">
        <f>IF(Sales_Pipeline[[#This Row],[Close_Date]]="","","Q"&amp;ROUNDUP(MONTH(Sales_Pipeline[[#This Row],[Close_Date]])/3,0))</f>
        <v>Q1</v>
      </c>
      <c r="N1256" s="2" cm="1">
        <f t="array" ref="N1256">IFERROR(_xlfn.IFS(Sales_Pipeline[[#This Row],[Deal_Stage]]="Won",_xlfn.XLOOKUP(Sales_Pipeline[[#This Row],[Product]],Products!$A$2:$A$8,Products!$C$2:$C$8),Sales_Pipeline[[#This Row],[Deal_Stage]]="Lost",_xlfn.XLOOKUP(Sales_Pipeline[[#This Row],[Product]],Products!$A$2:$A$8,Products!$C$2:$C$8)),"")</f>
        <v>3393</v>
      </c>
      <c r="O1256" s="2">
        <v>0</v>
      </c>
    </row>
    <row r="1257" spans="1:15" x14ac:dyDescent="0.3">
      <c r="A1257" t="s">
        <v>1403</v>
      </c>
      <c r="B1257" t="s">
        <v>25</v>
      </c>
      <c r="C1257" t="str">
        <f>_xlfn.XLOOKUP(Sales_Pipeline[[#This Row],[Sales_Agent]],Sales_Teams[Sales_Agent],Sales_Teams[Manager])</f>
        <v>Rocco Neubert</v>
      </c>
      <c r="D1257" t="str">
        <f>_xlfn.XLOOKUP(Sales_Pipeline[[#This Row],[Manager]],Sales_Teams[Manager],Sales_Teams[Regional_Office])</f>
        <v>East</v>
      </c>
      <c r="E1257" t="s">
        <v>8953</v>
      </c>
      <c r="F1257" t="s">
        <v>344</v>
      </c>
      <c r="G1257" t="str">
        <f>IFERROR(_xlfn.XLOOKUP(Sales_Pipeline[[#This Row],[Account]],Accounts!$A$2:$A$86,Accounts!$F$2:$F$86),"")</f>
        <v>Romania</v>
      </c>
      <c r="H1257" t="s">
        <v>82</v>
      </c>
      <c r="I1257" s="3">
        <v>42797</v>
      </c>
      <c r="J1257" s="3">
        <v>42897</v>
      </c>
      <c r="K1257" s="8" t="str">
        <f>IF(Sales_Pipeline[[#This Row],[Close_Date]]="","",TEXT(Sales_Pipeline[[#This Row],[Close_Date]],"ddd"))</f>
        <v>Sun</v>
      </c>
      <c r="L1257" s="8" t="str">
        <f>IF(Sales_Pipeline[[#This Row],[Close_Date]]="","",TEXT(Sales_Pipeline[[#This Row],[Close_Date]],"mmm"))</f>
        <v>Jun</v>
      </c>
      <c r="M1257" s="8" t="str">
        <f>IF(Sales_Pipeline[[#This Row],[Close_Date]]="","","Q"&amp;ROUNDUP(MONTH(Sales_Pipeline[[#This Row],[Close_Date]])/3,0))</f>
        <v>Q2</v>
      </c>
      <c r="N1257" s="2" cm="1">
        <f t="array" ref="N1257">IFERROR(_xlfn.IFS(Sales_Pipeline[[#This Row],[Deal_Stage]]="Won",_xlfn.XLOOKUP(Sales_Pipeline[[#This Row],[Product]],Products!$A$2:$A$8,Products!$C$2:$C$8),Sales_Pipeline[[#This Row],[Deal_Stage]]="Lost",_xlfn.XLOOKUP(Sales_Pipeline[[#This Row],[Product]],Products!$A$2:$A$8,Products!$C$2:$C$8)),"")</f>
        <v>4821</v>
      </c>
      <c r="O1257" s="2">
        <v>0</v>
      </c>
    </row>
    <row r="1258" spans="1:15" x14ac:dyDescent="0.3">
      <c r="A1258" t="s">
        <v>1404</v>
      </c>
      <c r="B1258" t="s">
        <v>15</v>
      </c>
      <c r="C1258" t="str">
        <f>_xlfn.XLOOKUP(Sales_Pipeline[[#This Row],[Sales_Agent]],Sales_Teams[Sales_Agent],Sales_Teams[Manager])</f>
        <v>Melvin Marxen</v>
      </c>
      <c r="D1258" t="str">
        <f>_xlfn.XLOOKUP(Sales_Pipeline[[#This Row],[Manager]],Sales_Teams[Manager],Sales_Teams[Regional_Office])</f>
        <v>Central</v>
      </c>
      <c r="E1258" t="s">
        <v>8953</v>
      </c>
      <c r="F1258" t="s">
        <v>187</v>
      </c>
      <c r="G1258" t="str">
        <f>IFERROR(_xlfn.XLOOKUP(Sales_Pipeline[[#This Row],[Account]],Accounts!$A$2:$A$86,Accounts!$F$2:$F$86),"")</f>
        <v>United States</v>
      </c>
      <c r="H1258" t="s">
        <v>82</v>
      </c>
      <c r="I1258" s="3">
        <v>42797</v>
      </c>
      <c r="J1258" s="3">
        <v>42871</v>
      </c>
      <c r="K1258" s="8" t="str">
        <f>IF(Sales_Pipeline[[#This Row],[Close_Date]]="","",TEXT(Sales_Pipeline[[#This Row],[Close_Date]],"ddd"))</f>
        <v>Tue</v>
      </c>
      <c r="L1258" s="8" t="str">
        <f>IF(Sales_Pipeline[[#This Row],[Close_Date]]="","",TEXT(Sales_Pipeline[[#This Row],[Close_Date]],"mmm"))</f>
        <v>May</v>
      </c>
      <c r="M1258" s="8" t="str">
        <f>IF(Sales_Pipeline[[#This Row],[Close_Date]]="","","Q"&amp;ROUNDUP(MONTH(Sales_Pipeline[[#This Row],[Close_Date]])/3,0))</f>
        <v>Q2</v>
      </c>
      <c r="N1258" s="2" cm="1">
        <f t="array" ref="N1258">IFERROR(_xlfn.IFS(Sales_Pipeline[[#This Row],[Deal_Stage]]="Won",_xlfn.XLOOKUP(Sales_Pipeline[[#This Row],[Product]],Products!$A$2:$A$8,Products!$C$2:$C$8),Sales_Pipeline[[#This Row],[Deal_Stage]]="Lost",_xlfn.XLOOKUP(Sales_Pipeline[[#This Row],[Product]],Products!$A$2:$A$8,Products!$C$2:$C$8)),"")</f>
        <v>4821</v>
      </c>
      <c r="O1258" s="2">
        <v>0</v>
      </c>
    </row>
    <row r="1259" spans="1:15" x14ac:dyDescent="0.3">
      <c r="A1259" t="s">
        <v>1405</v>
      </c>
      <c r="B1259" t="s">
        <v>15</v>
      </c>
      <c r="C1259" t="str">
        <f>_xlfn.XLOOKUP(Sales_Pipeline[[#This Row],[Sales_Agent]],Sales_Teams[Sales_Agent],Sales_Teams[Manager])</f>
        <v>Melvin Marxen</v>
      </c>
      <c r="D1259" t="str">
        <f>_xlfn.XLOOKUP(Sales_Pipeline[[#This Row],[Manager]],Sales_Teams[Manager],Sales_Teams[Regional_Office])</f>
        <v>Central</v>
      </c>
      <c r="E1259" t="s">
        <v>55</v>
      </c>
      <c r="F1259" t="s">
        <v>136</v>
      </c>
      <c r="G1259" t="str">
        <f>IFERROR(_xlfn.XLOOKUP(Sales_Pipeline[[#This Row],[Account]],Accounts!$A$2:$A$86,Accounts!$F$2:$F$86),"")</f>
        <v>United States</v>
      </c>
      <c r="H1259" t="s">
        <v>57</v>
      </c>
      <c r="I1259" s="3">
        <v>42797</v>
      </c>
      <c r="J1259" s="3">
        <v>42883</v>
      </c>
      <c r="K1259" s="8" t="str">
        <f>IF(Sales_Pipeline[[#This Row],[Close_Date]]="","",TEXT(Sales_Pipeline[[#This Row],[Close_Date]],"ddd"))</f>
        <v>Sun</v>
      </c>
      <c r="L1259" s="8" t="str">
        <f>IF(Sales_Pipeline[[#This Row],[Close_Date]]="","",TEXT(Sales_Pipeline[[#This Row],[Close_Date]],"mmm"))</f>
        <v>May</v>
      </c>
      <c r="M1259" s="8" t="str">
        <f>IF(Sales_Pipeline[[#This Row],[Close_Date]]="","","Q"&amp;ROUNDUP(MONTH(Sales_Pipeline[[#This Row],[Close_Date]])/3,0))</f>
        <v>Q2</v>
      </c>
      <c r="N1259" s="2" cm="1">
        <f t="array" ref="N1259">IFERROR(_xlfn.IFS(Sales_Pipeline[[#This Row],[Deal_Stage]]="Won",_xlfn.XLOOKUP(Sales_Pipeline[[#This Row],[Product]],Products!$A$2:$A$8,Products!$C$2:$C$8),Sales_Pipeline[[#This Row],[Deal_Stage]]="Lost",_xlfn.XLOOKUP(Sales_Pipeline[[#This Row],[Product]],Products!$A$2:$A$8,Products!$C$2:$C$8)),"")</f>
        <v>1096</v>
      </c>
      <c r="O1259" s="2">
        <v>1149</v>
      </c>
    </row>
    <row r="1260" spans="1:15" x14ac:dyDescent="0.3">
      <c r="A1260" t="s">
        <v>1406</v>
      </c>
      <c r="B1260" t="s">
        <v>22</v>
      </c>
      <c r="C1260" t="str">
        <f>_xlfn.XLOOKUP(Sales_Pipeline[[#This Row],[Sales_Agent]],Sales_Teams[Sales_Agent],Sales_Teams[Manager])</f>
        <v>Cara Losch</v>
      </c>
      <c r="D1260" t="str">
        <f>_xlfn.XLOOKUP(Sales_Pipeline[[#This Row],[Manager]],Sales_Teams[Manager],Sales_Teams[Regional_Office])</f>
        <v>East</v>
      </c>
      <c r="E1260" t="s">
        <v>63</v>
      </c>
      <c r="F1260" t="s">
        <v>161</v>
      </c>
      <c r="G1260" t="str">
        <f>IFERROR(_xlfn.XLOOKUP(Sales_Pipeline[[#This Row],[Account]],Accounts!$A$2:$A$86,Accounts!$F$2:$F$86),"")</f>
        <v>United States</v>
      </c>
      <c r="H1260" t="s">
        <v>82</v>
      </c>
      <c r="I1260" s="3">
        <v>42797</v>
      </c>
      <c r="J1260" s="3">
        <v>42859</v>
      </c>
      <c r="K1260" s="8" t="str">
        <f>IF(Sales_Pipeline[[#This Row],[Close_Date]]="","",TEXT(Sales_Pipeline[[#This Row],[Close_Date]],"ddd"))</f>
        <v>Thu</v>
      </c>
      <c r="L1260" s="8" t="str">
        <f>IF(Sales_Pipeline[[#This Row],[Close_Date]]="","",TEXT(Sales_Pipeline[[#This Row],[Close_Date]],"mmm"))</f>
        <v>May</v>
      </c>
      <c r="M1260" s="8" t="str">
        <f>IF(Sales_Pipeline[[#This Row],[Close_Date]]="","","Q"&amp;ROUNDUP(MONTH(Sales_Pipeline[[#This Row],[Close_Date]])/3,0))</f>
        <v>Q2</v>
      </c>
      <c r="N1260" s="2" cm="1">
        <f t="array" ref="N1260">IFERROR(_xlfn.IFS(Sales_Pipeline[[#This Row],[Deal_Stage]]="Won",_xlfn.XLOOKUP(Sales_Pipeline[[#This Row],[Product]],Products!$A$2:$A$8,Products!$C$2:$C$8),Sales_Pipeline[[#This Row],[Deal_Stage]]="Lost",_xlfn.XLOOKUP(Sales_Pipeline[[#This Row],[Product]],Products!$A$2:$A$8,Products!$C$2:$C$8)),"")</f>
        <v>550</v>
      </c>
      <c r="O1260" s="2">
        <v>0</v>
      </c>
    </row>
    <row r="1261" spans="1:15" x14ac:dyDescent="0.3">
      <c r="A1261" t="s">
        <v>1407</v>
      </c>
      <c r="B1261" t="s">
        <v>10</v>
      </c>
      <c r="C1261" t="str">
        <f>_xlfn.XLOOKUP(Sales_Pipeline[[#This Row],[Sales_Agent]],Sales_Teams[Sales_Agent],Sales_Teams[Manager])</f>
        <v>Melvin Marxen</v>
      </c>
      <c r="D1261" t="str">
        <f>_xlfn.XLOOKUP(Sales_Pipeline[[#This Row],[Manager]],Sales_Teams[Manager],Sales_Teams[Regional_Office])</f>
        <v>Central</v>
      </c>
      <c r="E1261" t="s">
        <v>55</v>
      </c>
      <c r="F1261" t="s">
        <v>214</v>
      </c>
      <c r="G1261" t="str">
        <f>IFERROR(_xlfn.XLOOKUP(Sales_Pipeline[[#This Row],[Account]],Accounts!$A$2:$A$86,Accounts!$F$2:$F$86),"")</f>
        <v>United States</v>
      </c>
      <c r="H1261" t="s">
        <v>82</v>
      </c>
      <c r="I1261" s="3">
        <v>42797</v>
      </c>
      <c r="J1261" s="3">
        <v>42810</v>
      </c>
      <c r="K1261" s="8" t="str">
        <f>IF(Sales_Pipeline[[#This Row],[Close_Date]]="","",TEXT(Sales_Pipeline[[#This Row],[Close_Date]],"ddd"))</f>
        <v>Thu</v>
      </c>
      <c r="L1261" s="8" t="str">
        <f>IF(Sales_Pipeline[[#This Row],[Close_Date]]="","",TEXT(Sales_Pipeline[[#This Row],[Close_Date]],"mmm"))</f>
        <v>Mar</v>
      </c>
      <c r="M1261" s="8" t="str">
        <f>IF(Sales_Pipeline[[#This Row],[Close_Date]]="","","Q"&amp;ROUNDUP(MONTH(Sales_Pipeline[[#This Row],[Close_Date]])/3,0))</f>
        <v>Q1</v>
      </c>
      <c r="N1261" s="2" cm="1">
        <f t="array" ref="N1261">IFERROR(_xlfn.IFS(Sales_Pipeline[[#This Row],[Deal_Stage]]="Won",_xlfn.XLOOKUP(Sales_Pipeline[[#This Row],[Product]],Products!$A$2:$A$8,Products!$C$2:$C$8),Sales_Pipeline[[#This Row],[Deal_Stage]]="Lost",_xlfn.XLOOKUP(Sales_Pipeline[[#This Row],[Product]],Products!$A$2:$A$8,Products!$C$2:$C$8)),"")</f>
        <v>1096</v>
      </c>
      <c r="O1261" s="2">
        <v>0</v>
      </c>
    </row>
    <row r="1262" spans="1:15" x14ac:dyDescent="0.3">
      <c r="A1262" t="s">
        <v>1408</v>
      </c>
      <c r="B1262" t="s">
        <v>42</v>
      </c>
      <c r="C1262" t="str">
        <f>_xlfn.XLOOKUP(Sales_Pipeline[[#This Row],[Sales_Agent]],Sales_Teams[Sales_Agent],Sales_Teams[Manager])</f>
        <v>Summer Sewald</v>
      </c>
      <c r="D1262" t="str">
        <f>_xlfn.XLOOKUP(Sales_Pipeline[[#This Row],[Manager]],Sales_Teams[Manager],Sales_Teams[Regional_Office])</f>
        <v>West</v>
      </c>
      <c r="E1262" t="s">
        <v>8953</v>
      </c>
      <c r="G1262" t="str">
        <f>IFERROR(_xlfn.XLOOKUP(Sales_Pipeline[[#This Row],[Account]],Accounts!$A$2:$A$86,Accounts!$F$2:$F$86),"")</f>
        <v/>
      </c>
      <c r="H1262" t="s">
        <v>77</v>
      </c>
      <c r="I1262" s="3">
        <v>42797</v>
      </c>
      <c r="K1262" s="8" t="str">
        <f>IF(Sales_Pipeline[[#This Row],[Close_Date]]="","",TEXT(Sales_Pipeline[[#This Row],[Close_Date]],"ddd"))</f>
        <v/>
      </c>
      <c r="L1262" s="8" t="str">
        <f>IF(Sales_Pipeline[[#This Row],[Close_Date]]="","",TEXT(Sales_Pipeline[[#This Row],[Close_Date]],"mmm"))</f>
        <v/>
      </c>
      <c r="M1262" s="8" t="str">
        <f>IF(Sales_Pipeline[[#This Row],[Close_Date]]="","","Q"&amp;ROUNDUP(MONTH(Sales_Pipeline[[#This Row],[Close_Date]])/3,0))</f>
        <v/>
      </c>
      <c r="N1262" s="2" t="str" cm="1">
        <f t="array" ref="N1262">IFERROR(_xlfn.IFS(Sales_Pipeline[[#This Row],[Deal_Stage]]="Won",_xlfn.XLOOKUP(Sales_Pipeline[[#This Row],[Product]],Products!$A$2:$A$8,Products!$C$2:$C$8),Sales_Pipeline[[#This Row],[Deal_Stage]]="Lost",_xlfn.XLOOKUP(Sales_Pipeline[[#This Row],[Product]],Products!$A$2:$A$8,Products!$C$2:$C$8)),"")</f>
        <v/>
      </c>
      <c r="O1262" s="2">
        <v>0</v>
      </c>
    </row>
    <row r="1263" spans="1:15" x14ac:dyDescent="0.3">
      <c r="A1263" t="s">
        <v>1409</v>
      </c>
      <c r="B1263" t="s">
        <v>42</v>
      </c>
      <c r="C1263" t="str">
        <f>_xlfn.XLOOKUP(Sales_Pipeline[[#This Row],[Sales_Agent]],Sales_Teams[Sales_Agent],Sales_Teams[Manager])</f>
        <v>Summer Sewald</v>
      </c>
      <c r="D1263" t="str">
        <f>_xlfn.XLOOKUP(Sales_Pipeline[[#This Row],[Manager]],Sales_Teams[Manager],Sales_Teams[Regional_Office])</f>
        <v>West</v>
      </c>
      <c r="E1263" t="s">
        <v>63</v>
      </c>
      <c r="F1263" t="s">
        <v>166</v>
      </c>
      <c r="G1263" t="str">
        <f>IFERROR(_xlfn.XLOOKUP(Sales_Pipeline[[#This Row],[Account]],Accounts!$A$2:$A$86,Accounts!$F$2:$F$86),"")</f>
        <v>United States</v>
      </c>
      <c r="H1263" t="s">
        <v>57</v>
      </c>
      <c r="I1263" s="3">
        <v>42797</v>
      </c>
      <c r="J1263" s="3">
        <v>42877</v>
      </c>
      <c r="K1263" s="8" t="str">
        <f>IF(Sales_Pipeline[[#This Row],[Close_Date]]="","",TEXT(Sales_Pipeline[[#This Row],[Close_Date]],"ddd"))</f>
        <v>Mon</v>
      </c>
      <c r="L1263" s="8" t="str">
        <f>IF(Sales_Pipeline[[#This Row],[Close_Date]]="","",TEXT(Sales_Pipeline[[#This Row],[Close_Date]],"mmm"))</f>
        <v>May</v>
      </c>
      <c r="M1263" s="8" t="str">
        <f>IF(Sales_Pipeline[[#This Row],[Close_Date]]="","","Q"&amp;ROUNDUP(MONTH(Sales_Pipeline[[#This Row],[Close_Date]])/3,0))</f>
        <v>Q2</v>
      </c>
      <c r="N1263" s="2" cm="1">
        <f t="array" ref="N1263">IFERROR(_xlfn.IFS(Sales_Pipeline[[#This Row],[Deal_Stage]]="Won",_xlfn.XLOOKUP(Sales_Pipeline[[#This Row],[Product]],Products!$A$2:$A$8,Products!$C$2:$C$8),Sales_Pipeline[[#This Row],[Deal_Stage]]="Lost",_xlfn.XLOOKUP(Sales_Pipeline[[#This Row],[Product]],Products!$A$2:$A$8,Products!$C$2:$C$8)),"")</f>
        <v>550</v>
      </c>
      <c r="O1263" s="2">
        <v>568</v>
      </c>
    </row>
    <row r="1264" spans="1:15" x14ac:dyDescent="0.3">
      <c r="A1264" t="s">
        <v>1410</v>
      </c>
      <c r="B1264" t="s">
        <v>42</v>
      </c>
      <c r="C1264" t="str">
        <f>_xlfn.XLOOKUP(Sales_Pipeline[[#This Row],[Sales_Agent]],Sales_Teams[Sales_Agent],Sales_Teams[Manager])</f>
        <v>Summer Sewald</v>
      </c>
      <c r="D1264" t="str">
        <f>_xlfn.XLOOKUP(Sales_Pipeline[[#This Row],[Manager]],Sales_Teams[Manager],Sales_Teams[Regional_Office])</f>
        <v>West</v>
      </c>
      <c r="E1264" t="s">
        <v>63</v>
      </c>
      <c r="F1264" t="s">
        <v>70</v>
      </c>
      <c r="G1264" t="str">
        <f>IFERROR(_xlfn.XLOOKUP(Sales_Pipeline[[#This Row],[Account]],Accounts!$A$2:$A$86,Accounts!$F$2:$F$86),"")</f>
        <v>United States</v>
      </c>
      <c r="H1264" t="s">
        <v>57</v>
      </c>
      <c r="I1264" s="3">
        <v>42797</v>
      </c>
      <c r="J1264" s="3">
        <v>42885</v>
      </c>
      <c r="K1264" s="8" t="str">
        <f>IF(Sales_Pipeline[[#This Row],[Close_Date]]="","",TEXT(Sales_Pipeline[[#This Row],[Close_Date]],"ddd"))</f>
        <v>Tue</v>
      </c>
      <c r="L1264" s="8" t="str">
        <f>IF(Sales_Pipeline[[#This Row],[Close_Date]]="","",TEXT(Sales_Pipeline[[#This Row],[Close_Date]],"mmm"))</f>
        <v>May</v>
      </c>
      <c r="M1264" s="8" t="str">
        <f>IF(Sales_Pipeline[[#This Row],[Close_Date]]="","","Q"&amp;ROUNDUP(MONTH(Sales_Pipeline[[#This Row],[Close_Date]])/3,0))</f>
        <v>Q2</v>
      </c>
      <c r="N1264" s="2" cm="1">
        <f t="array" ref="N1264">IFERROR(_xlfn.IFS(Sales_Pipeline[[#This Row],[Deal_Stage]]="Won",_xlfn.XLOOKUP(Sales_Pipeline[[#This Row],[Product]],Products!$A$2:$A$8,Products!$C$2:$C$8),Sales_Pipeline[[#This Row],[Deal_Stage]]="Lost",_xlfn.XLOOKUP(Sales_Pipeline[[#This Row],[Product]],Products!$A$2:$A$8,Products!$C$2:$C$8)),"")</f>
        <v>550</v>
      </c>
      <c r="O1264" s="2">
        <v>567</v>
      </c>
    </row>
    <row r="1265" spans="1:15" x14ac:dyDescent="0.3">
      <c r="A1265" t="s">
        <v>1411</v>
      </c>
      <c r="B1265" t="s">
        <v>8</v>
      </c>
      <c r="C1265" t="str">
        <f>_xlfn.XLOOKUP(Sales_Pipeline[[#This Row],[Sales_Agent]],Sales_Teams[Sales_Agent],Sales_Teams[Manager])</f>
        <v>Dustin Brinkmann</v>
      </c>
      <c r="D1265" t="str">
        <f>_xlfn.XLOOKUP(Sales_Pipeline[[#This Row],[Manager]],Sales_Teams[Manager],Sales_Teams[Regional_Office])</f>
        <v>Central</v>
      </c>
      <c r="E1265" t="s">
        <v>63</v>
      </c>
      <c r="F1265" t="s">
        <v>81</v>
      </c>
      <c r="G1265" t="str">
        <f>IFERROR(_xlfn.XLOOKUP(Sales_Pipeline[[#This Row],[Account]],Accounts!$A$2:$A$86,Accounts!$F$2:$F$86),"")</f>
        <v>Italy</v>
      </c>
      <c r="H1265" t="s">
        <v>57</v>
      </c>
      <c r="I1265" s="3">
        <v>42797</v>
      </c>
      <c r="J1265" s="3">
        <v>42803</v>
      </c>
      <c r="K1265" s="8" t="str">
        <f>IF(Sales_Pipeline[[#This Row],[Close_Date]]="","",TEXT(Sales_Pipeline[[#This Row],[Close_Date]],"ddd"))</f>
        <v>Thu</v>
      </c>
      <c r="L1265" s="8" t="str">
        <f>IF(Sales_Pipeline[[#This Row],[Close_Date]]="","",TEXT(Sales_Pipeline[[#This Row],[Close_Date]],"mmm"))</f>
        <v>Mar</v>
      </c>
      <c r="M1265" s="8" t="str">
        <f>IF(Sales_Pipeline[[#This Row],[Close_Date]]="","","Q"&amp;ROUNDUP(MONTH(Sales_Pipeline[[#This Row],[Close_Date]])/3,0))</f>
        <v>Q1</v>
      </c>
      <c r="N1265" s="2" cm="1">
        <f t="array" ref="N1265">IFERROR(_xlfn.IFS(Sales_Pipeline[[#This Row],[Deal_Stage]]="Won",_xlfn.XLOOKUP(Sales_Pipeline[[#This Row],[Product]],Products!$A$2:$A$8,Products!$C$2:$C$8),Sales_Pipeline[[#This Row],[Deal_Stage]]="Lost",_xlfn.XLOOKUP(Sales_Pipeline[[#This Row],[Product]],Products!$A$2:$A$8,Products!$C$2:$C$8)),"")</f>
        <v>550</v>
      </c>
      <c r="O1265" s="2">
        <v>542</v>
      </c>
    </row>
    <row r="1266" spans="1:15" x14ac:dyDescent="0.3">
      <c r="A1266" t="s">
        <v>1412</v>
      </c>
      <c r="B1266" t="s">
        <v>12</v>
      </c>
      <c r="C1266" t="str">
        <f>_xlfn.XLOOKUP(Sales_Pipeline[[#This Row],[Sales_Agent]],Sales_Teams[Sales_Agent],Sales_Teams[Manager])</f>
        <v>Melvin Marxen</v>
      </c>
      <c r="D1266" t="str">
        <f>_xlfn.XLOOKUP(Sales_Pipeline[[#This Row],[Manager]],Sales_Teams[Manager],Sales_Teams[Regional_Office])</f>
        <v>Central</v>
      </c>
      <c r="E1266" t="s">
        <v>63</v>
      </c>
      <c r="F1266" t="s">
        <v>141</v>
      </c>
      <c r="G1266" t="str">
        <f>IFERROR(_xlfn.XLOOKUP(Sales_Pipeline[[#This Row],[Account]],Accounts!$A$2:$A$86,Accounts!$F$2:$F$86),"")</f>
        <v>United States</v>
      </c>
      <c r="H1266" t="s">
        <v>82</v>
      </c>
      <c r="I1266" s="3">
        <v>42797</v>
      </c>
      <c r="J1266" s="3">
        <v>42883</v>
      </c>
      <c r="K1266" s="8" t="str">
        <f>IF(Sales_Pipeline[[#This Row],[Close_Date]]="","",TEXT(Sales_Pipeline[[#This Row],[Close_Date]],"ddd"))</f>
        <v>Sun</v>
      </c>
      <c r="L1266" s="8" t="str">
        <f>IF(Sales_Pipeline[[#This Row],[Close_Date]]="","",TEXT(Sales_Pipeline[[#This Row],[Close_Date]],"mmm"))</f>
        <v>May</v>
      </c>
      <c r="M1266" s="8" t="str">
        <f>IF(Sales_Pipeline[[#This Row],[Close_Date]]="","","Q"&amp;ROUNDUP(MONTH(Sales_Pipeline[[#This Row],[Close_Date]])/3,0))</f>
        <v>Q2</v>
      </c>
      <c r="N1266" s="2" cm="1">
        <f t="array" ref="N1266">IFERROR(_xlfn.IFS(Sales_Pipeline[[#This Row],[Deal_Stage]]="Won",_xlfn.XLOOKUP(Sales_Pipeline[[#This Row],[Product]],Products!$A$2:$A$8,Products!$C$2:$C$8),Sales_Pipeline[[#This Row],[Deal_Stage]]="Lost",_xlfn.XLOOKUP(Sales_Pipeline[[#This Row],[Product]],Products!$A$2:$A$8,Products!$C$2:$C$8)),"")</f>
        <v>550</v>
      </c>
      <c r="O1266" s="2">
        <v>0</v>
      </c>
    </row>
    <row r="1267" spans="1:15" x14ac:dyDescent="0.3">
      <c r="A1267" t="s">
        <v>1413</v>
      </c>
      <c r="B1267" t="s">
        <v>12</v>
      </c>
      <c r="C1267" t="str">
        <f>_xlfn.XLOOKUP(Sales_Pipeline[[#This Row],[Sales_Agent]],Sales_Teams[Sales_Agent],Sales_Teams[Manager])</f>
        <v>Melvin Marxen</v>
      </c>
      <c r="D1267" t="str">
        <f>_xlfn.XLOOKUP(Sales_Pipeline[[#This Row],[Manager]],Sales_Teams[Manager],Sales_Teams[Regional_Office])</f>
        <v>Central</v>
      </c>
      <c r="E1267" t="s">
        <v>55</v>
      </c>
      <c r="F1267" t="s">
        <v>155</v>
      </c>
      <c r="G1267" t="str">
        <f>IFERROR(_xlfn.XLOOKUP(Sales_Pipeline[[#This Row],[Account]],Accounts!$A$2:$A$86,Accounts!$F$2:$F$86),"")</f>
        <v>United States</v>
      </c>
      <c r="H1267" t="s">
        <v>57</v>
      </c>
      <c r="I1267" s="3">
        <v>42797</v>
      </c>
      <c r="J1267" s="3">
        <v>42810</v>
      </c>
      <c r="K1267" s="8" t="str">
        <f>IF(Sales_Pipeline[[#This Row],[Close_Date]]="","",TEXT(Sales_Pipeline[[#This Row],[Close_Date]],"ddd"))</f>
        <v>Thu</v>
      </c>
      <c r="L1267" s="8" t="str">
        <f>IF(Sales_Pipeline[[#This Row],[Close_Date]]="","",TEXT(Sales_Pipeline[[#This Row],[Close_Date]],"mmm"))</f>
        <v>Mar</v>
      </c>
      <c r="M1267" s="8" t="str">
        <f>IF(Sales_Pipeline[[#This Row],[Close_Date]]="","","Q"&amp;ROUNDUP(MONTH(Sales_Pipeline[[#This Row],[Close_Date]])/3,0))</f>
        <v>Q1</v>
      </c>
      <c r="N1267" s="2" cm="1">
        <f t="array" ref="N1267">IFERROR(_xlfn.IFS(Sales_Pipeline[[#This Row],[Deal_Stage]]="Won",_xlfn.XLOOKUP(Sales_Pipeline[[#This Row],[Product]],Products!$A$2:$A$8,Products!$C$2:$C$8),Sales_Pipeline[[#This Row],[Deal_Stage]]="Lost",_xlfn.XLOOKUP(Sales_Pipeline[[#This Row],[Product]],Products!$A$2:$A$8,Products!$C$2:$C$8)),"")</f>
        <v>1096</v>
      </c>
      <c r="O1267" s="2">
        <v>1062</v>
      </c>
    </row>
    <row r="1268" spans="1:15" x14ac:dyDescent="0.3">
      <c r="A1268" t="s">
        <v>1414</v>
      </c>
      <c r="B1268" t="s">
        <v>45</v>
      </c>
      <c r="C1268" t="str">
        <f>_xlfn.XLOOKUP(Sales_Pipeline[[#This Row],[Sales_Agent]],Sales_Teams[Sales_Agent],Sales_Teams[Manager])</f>
        <v>Summer Sewald</v>
      </c>
      <c r="D1268" t="str">
        <f>_xlfn.XLOOKUP(Sales_Pipeline[[#This Row],[Manager]],Sales_Teams[Manager],Sales_Teams[Regional_Office])</f>
        <v>West</v>
      </c>
      <c r="E1268" t="s">
        <v>55</v>
      </c>
      <c r="F1268" t="s">
        <v>100</v>
      </c>
      <c r="G1268" t="str">
        <f>IFERROR(_xlfn.XLOOKUP(Sales_Pipeline[[#This Row],[Account]],Accounts!$A$2:$A$86,Accounts!$F$2:$F$86),"")</f>
        <v>United States</v>
      </c>
      <c r="H1268" t="s">
        <v>57</v>
      </c>
      <c r="I1268" s="3">
        <v>42797</v>
      </c>
      <c r="J1268" s="3">
        <v>42807</v>
      </c>
      <c r="K1268" s="8" t="str">
        <f>IF(Sales_Pipeline[[#This Row],[Close_Date]]="","",TEXT(Sales_Pipeline[[#This Row],[Close_Date]],"ddd"))</f>
        <v>Mon</v>
      </c>
      <c r="L1268" s="8" t="str">
        <f>IF(Sales_Pipeline[[#This Row],[Close_Date]]="","",TEXT(Sales_Pipeline[[#This Row],[Close_Date]],"mmm"))</f>
        <v>Mar</v>
      </c>
      <c r="M1268" s="8" t="str">
        <f>IF(Sales_Pipeline[[#This Row],[Close_Date]]="","","Q"&amp;ROUNDUP(MONTH(Sales_Pipeline[[#This Row],[Close_Date]])/3,0))</f>
        <v>Q1</v>
      </c>
      <c r="N1268" s="2" cm="1">
        <f t="array" ref="N1268">IFERROR(_xlfn.IFS(Sales_Pipeline[[#This Row],[Deal_Stage]]="Won",_xlfn.XLOOKUP(Sales_Pipeline[[#This Row],[Product]],Products!$A$2:$A$8,Products!$C$2:$C$8),Sales_Pipeline[[#This Row],[Deal_Stage]]="Lost",_xlfn.XLOOKUP(Sales_Pipeline[[#This Row],[Product]],Products!$A$2:$A$8,Products!$C$2:$C$8)),"")</f>
        <v>1096</v>
      </c>
      <c r="O1268" s="2">
        <v>1057</v>
      </c>
    </row>
    <row r="1269" spans="1:15" x14ac:dyDescent="0.3">
      <c r="A1269" t="s">
        <v>1415</v>
      </c>
      <c r="B1269" t="s">
        <v>9</v>
      </c>
      <c r="C1269" t="str">
        <f>_xlfn.XLOOKUP(Sales_Pipeline[[#This Row],[Sales_Agent]],Sales_Teams[Sales_Agent],Sales_Teams[Manager])</f>
        <v>Dustin Brinkmann</v>
      </c>
      <c r="D1269" t="str">
        <f>_xlfn.XLOOKUP(Sales_Pipeline[[#This Row],[Manager]],Sales_Teams[Manager],Sales_Teams[Regional_Office])</f>
        <v>Central</v>
      </c>
      <c r="E1269" t="s">
        <v>55</v>
      </c>
      <c r="F1269" t="s">
        <v>229</v>
      </c>
      <c r="G1269" t="str">
        <f>IFERROR(_xlfn.XLOOKUP(Sales_Pipeline[[#This Row],[Account]],Accounts!$A$2:$A$86,Accounts!$F$2:$F$86),"")</f>
        <v>Norway</v>
      </c>
      <c r="H1269" t="s">
        <v>57</v>
      </c>
      <c r="I1269" s="3">
        <v>42797</v>
      </c>
      <c r="J1269" s="3">
        <v>42887</v>
      </c>
      <c r="K1269" s="8" t="str">
        <f>IF(Sales_Pipeline[[#This Row],[Close_Date]]="","",TEXT(Sales_Pipeline[[#This Row],[Close_Date]],"ddd"))</f>
        <v>Thu</v>
      </c>
      <c r="L1269" s="8" t="str">
        <f>IF(Sales_Pipeline[[#This Row],[Close_Date]]="","",TEXT(Sales_Pipeline[[#This Row],[Close_Date]],"mmm"))</f>
        <v>Jun</v>
      </c>
      <c r="M1269" s="8" t="str">
        <f>IF(Sales_Pipeline[[#This Row],[Close_Date]]="","","Q"&amp;ROUNDUP(MONTH(Sales_Pipeline[[#This Row],[Close_Date]])/3,0))</f>
        <v>Q2</v>
      </c>
      <c r="N1269" s="2" cm="1">
        <f t="array" ref="N1269">IFERROR(_xlfn.IFS(Sales_Pipeline[[#This Row],[Deal_Stage]]="Won",_xlfn.XLOOKUP(Sales_Pipeline[[#This Row],[Product]],Products!$A$2:$A$8,Products!$C$2:$C$8),Sales_Pipeline[[#This Row],[Deal_Stage]]="Lost",_xlfn.XLOOKUP(Sales_Pipeline[[#This Row],[Product]],Products!$A$2:$A$8,Products!$C$2:$C$8)),"")</f>
        <v>1096</v>
      </c>
      <c r="O1269" s="2">
        <v>1020</v>
      </c>
    </row>
    <row r="1270" spans="1:15" x14ac:dyDescent="0.3">
      <c r="A1270" t="s">
        <v>1416</v>
      </c>
      <c r="B1270" t="s">
        <v>32</v>
      </c>
      <c r="C1270" t="str">
        <f>_xlfn.XLOOKUP(Sales_Pipeline[[#This Row],[Sales_Agent]],Sales_Teams[Sales_Agent],Sales_Teams[Manager])</f>
        <v>Celia Rouche</v>
      </c>
      <c r="D1270" t="str">
        <f>_xlfn.XLOOKUP(Sales_Pipeline[[#This Row],[Manager]],Sales_Teams[Manager],Sales_Teams[Regional_Office])</f>
        <v>West</v>
      </c>
      <c r="E1270" t="s">
        <v>61</v>
      </c>
      <c r="G1270" t="str">
        <f>IFERROR(_xlfn.XLOOKUP(Sales_Pipeline[[#This Row],[Account]],Accounts!$A$2:$A$86,Accounts!$F$2:$F$86),"")</f>
        <v/>
      </c>
      <c r="H1270" t="s">
        <v>77</v>
      </c>
      <c r="I1270" s="3">
        <v>42797</v>
      </c>
      <c r="K1270" s="8" t="str">
        <f>IF(Sales_Pipeline[[#This Row],[Close_Date]]="","",TEXT(Sales_Pipeline[[#This Row],[Close_Date]],"ddd"))</f>
        <v/>
      </c>
      <c r="L1270" s="8" t="str">
        <f>IF(Sales_Pipeline[[#This Row],[Close_Date]]="","",TEXT(Sales_Pipeline[[#This Row],[Close_Date]],"mmm"))</f>
        <v/>
      </c>
      <c r="M1270" s="8" t="str">
        <f>IF(Sales_Pipeline[[#This Row],[Close_Date]]="","","Q"&amp;ROUNDUP(MONTH(Sales_Pipeline[[#This Row],[Close_Date]])/3,0))</f>
        <v/>
      </c>
      <c r="N1270" s="2" t="str" cm="1">
        <f t="array" ref="N1270">IFERROR(_xlfn.IFS(Sales_Pipeline[[#This Row],[Deal_Stage]]="Won",_xlfn.XLOOKUP(Sales_Pipeline[[#This Row],[Product]],Products!$A$2:$A$8,Products!$C$2:$C$8),Sales_Pipeline[[#This Row],[Deal_Stage]]="Lost",_xlfn.XLOOKUP(Sales_Pipeline[[#This Row],[Product]],Products!$A$2:$A$8,Products!$C$2:$C$8)),"")</f>
        <v/>
      </c>
      <c r="O1270" s="2">
        <v>0</v>
      </c>
    </row>
    <row r="1271" spans="1:15" x14ac:dyDescent="0.3">
      <c r="A1271" t="s">
        <v>1417</v>
      </c>
      <c r="B1271" t="s">
        <v>23</v>
      </c>
      <c r="C1271" t="str">
        <f>_xlfn.XLOOKUP(Sales_Pipeline[[#This Row],[Sales_Agent]],Sales_Teams[Sales_Agent],Sales_Teams[Manager])</f>
        <v>Cara Losch</v>
      </c>
      <c r="D1271" t="str">
        <f>_xlfn.XLOOKUP(Sales_Pipeline[[#This Row],[Manager]],Sales_Teams[Manager],Sales_Teams[Regional_Office])</f>
        <v>East</v>
      </c>
      <c r="E1271" t="s">
        <v>84</v>
      </c>
      <c r="G1271" t="str">
        <f>IFERROR(_xlfn.XLOOKUP(Sales_Pipeline[[#This Row],[Account]],Accounts!$A$2:$A$86,Accounts!$F$2:$F$86),"")</f>
        <v/>
      </c>
      <c r="H1271" t="s">
        <v>77</v>
      </c>
      <c r="I1271" s="3">
        <v>42797</v>
      </c>
      <c r="K1271" s="8" t="str">
        <f>IF(Sales_Pipeline[[#This Row],[Close_Date]]="","",TEXT(Sales_Pipeline[[#This Row],[Close_Date]],"ddd"))</f>
        <v/>
      </c>
      <c r="L1271" s="8" t="str">
        <f>IF(Sales_Pipeline[[#This Row],[Close_Date]]="","",TEXT(Sales_Pipeline[[#This Row],[Close_Date]],"mmm"))</f>
        <v/>
      </c>
      <c r="M1271" s="8" t="str">
        <f>IF(Sales_Pipeline[[#This Row],[Close_Date]]="","","Q"&amp;ROUNDUP(MONTH(Sales_Pipeline[[#This Row],[Close_Date]])/3,0))</f>
        <v/>
      </c>
      <c r="N1271" s="2" t="str" cm="1">
        <f t="array" ref="N1271">IFERROR(_xlfn.IFS(Sales_Pipeline[[#This Row],[Deal_Stage]]="Won",_xlfn.XLOOKUP(Sales_Pipeline[[#This Row],[Product]],Products!$A$2:$A$8,Products!$C$2:$C$8),Sales_Pipeline[[#This Row],[Deal_Stage]]="Lost",_xlfn.XLOOKUP(Sales_Pipeline[[#This Row],[Product]],Products!$A$2:$A$8,Products!$C$2:$C$8)),"")</f>
        <v/>
      </c>
      <c r="O1271" s="2">
        <v>0</v>
      </c>
    </row>
    <row r="1272" spans="1:15" x14ac:dyDescent="0.3">
      <c r="A1272" t="s">
        <v>1418</v>
      </c>
      <c r="B1272" t="s">
        <v>44</v>
      </c>
      <c r="C1272" t="str">
        <f>_xlfn.XLOOKUP(Sales_Pipeline[[#This Row],[Sales_Agent]],Sales_Teams[Sales_Agent],Sales_Teams[Manager])</f>
        <v>Summer Sewald</v>
      </c>
      <c r="D1272" t="str">
        <f>_xlfn.XLOOKUP(Sales_Pipeline[[#This Row],[Manager]],Sales_Teams[Manager],Sales_Teams[Regional_Office])</f>
        <v>West</v>
      </c>
      <c r="E1272" t="s">
        <v>63</v>
      </c>
      <c r="G1272" t="str">
        <f>IFERROR(_xlfn.XLOOKUP(Sales_Pipeline[[#This Row],[Account]],Accounts!$A$2:$A$86,Accounts!$F$2:$F$86),"")</f>
        <v/>
      </c>
      <c r="H1272" t="s">
        <v>77</v>
      </c>
      <c r="I1272" s="3">
        <v>42797</v>
      </c>
      <c r="K1272" s="8" t="str">
        <f>IF(Sales_Pipeline[[#This Row],[Close_Date]]="","",TEXT(Sales_Pipeline[[#This Row],[Close_Date]],"ddd"))</f>
        <v/>
      </c>
      <c r="L1272" s="8" t="str">
        <f>IF(Sales_Pipeline[[#This Row],[Close_Date]]="","",TEXT(Sales_Pipeline[[#This Row],[Close_Date]],"mmm"))</f>
        <v/>
      </c>
      <c r="M1272" s="8" t="str">
        <f>IF(Sales_Pipeline[[#This Row],[Close_Date]]="","","Q"&amp;ROUNDUP(MONTH(Sales_Pipeline[[#This Row],[Close_Date]])/3,0))</f>
        <v/>
      </c>
      <c r="N1272" s="2" t="str" cm="1">
        <f t="array" ref="N1272">IFERROR(_xlfn.IFS(Sales_Pipeline[[#This Row],[Deal_Stage]]="Won",_xlfn.XLOOKUP(Sales_Pipeline[[#This Row],[Product]],Products!$A$2:$A$8,Products!$C$2:$C$8),Sales_Pipeline[[#This Row],[Deal_Stage]]="Lost",_xlfn.XLOOKUP(Sales_Pipeline[[#This Row],[Product]],Products!$A$2:$A$8,Products!$C$2:$C$8)),"")</f>
        <v/>
      </c>
      <c r="O1272" s="2">
        <v>0</v>
      </c>
    </row>
    <row r="1273" spans="1:15" x14ac:dyDescent="0.3">
      <c r="A1273" t="s">
        <v>1419</v>
      </c>
      <c r="B1273" t="s">
        <v>44</v>
      </c>
      <c r="C1273" t="str">
        <f>_xlfn.XLOOKUP(Sales_Pipeline[[#This Row],[Sales_Agent]],Sales_Teams[Sales_Agent],Sales_Teams[Manager])</f>
        <v>Summer Sewald</v>
      </c>
      <c r="D1273" t="str">
        <f>_xlfn.XLOOKUP(Sales_Pipeline[[#This Row],[Manager]],Sales_Teams[Manager],Sales_Teams[Regional_Office])</f>
        <v>West</v>
      </c>
      <c r="E1273" t="s">
        <v>63</v>
      </c>
      <c r="F1273" t="s">
        <v>125</v>
      </c>
      <c r="G1273" t="str">
        <f>IFERROR(_xlfn.XLOOKUP(Sales_Pipeline[[#This Row],[Account]],Accounts!$A$2:$A$86,Accounts!$F$2:$F$86),"")</f>
        <v>United States</v>
      </c>
      <c r="H1273" t="s">
        <v>57</v>
      </c>
      <c r="I1273" s="3">
        <v>42797</v>
      </c>
      <c r="J1273" s="3">
        <v>42866</v>
      </c>
      <c r="K1273" s="8" t="str">
        <f>IF(Sales_Pipeline[[#This Row],[Close_Date]]="","",TEXT(Sales_Pipeline[[#This Row],[Close_Date]],"ddd"))</f>
        <v>Thu</v>
      </c>
      <c r="L1273" s="8" t="str">
        <f>IF(Sales_Pipeline[[#This Row],[Close_Date]]="","",TEXT(Sales_Pipeline[[#This Row],[Close_Date]],"mmm"))</f>
        <v>May</v>
      </c>
      <c r="M1273" s="8" t="str">
        <f>IF(Sales_Pipeline[[#This Row],[Close_Date]]="","","Q"&amp;ROUNDUP(MONTH(Sales_Pipeline[[#This Row],[Close_Date]])/3,0))</f>
        <v>Q2</v>
      </c>
      <c r="N1273" s="2" cm="1">
        <f t="array" ref="N1273">IFERROR(_xlfn.IFS(Sales_Pipeline[[#This Row],[Deal_Stage]]="Won",_xlfn.XLOOKUP(Sales_Pipeline[[#This Row],[Product]],Products!$A$2:$A$8,Products!$C$2:$C$8),Sales_Pipeline[[#This Row],[Deal_Stage]]="Lost",_xlfn.XLOOKUP(Sales_Pipeline[[#This Row],[Product]],Products!$A$2:$A$8,Products!$C$2:$C$8)),"")</f>
        <v>550</v>
      </c>
      <c r="O1273" s="2">
        <v>535</v>
      </c>
    </row>
    <row r="1274" spans="1:15" x14ac:dyDescent="0.3">
      <c r="A1274" t="s">
        <v>1420</v>
      </c>
      <c r="B1274" t="s">
        <v>3</v>
      </c>
      <c r="C1274" t="str">
        <f>_xlfn.XLOOKUP(Sales_Pipeline[[#This Row],[Sales_Agent]],Sales_Teams[Sales_Agent],Sales_Teams[Manager])</f>
        <v>Dustin Brinkmann</v>
      </c>
      <c r="D1274" t="str">
        <f>_xlfn.XLOOKUP(Sales_Pipeline[[#This Row],[Manager]],Sales_Teams[Manager],Sales_Teams[Regional_Office])</f>
        <v>Central</v>
      </c>
      <c r="E1274" t="s">
        <v>63</v>
      </c>
      <c r="F1274" t="s">
        <v>64</v>
      </c>
      <c r="G1274" t="str">
        <f>IFERROR(_xlfn.XLOOKUP(Sales_Pipeline[[#This Row],[Account]],Accounts!$A$2:$A$86,Accounts!$F$2:$F$86),"")</f>
        <v>United States</v>
      </c>
      <c r="H1274" t="s">
        <v>57</v>
      </c>
      <c r="I1274" s="3">
        <v>42798</v>
      </c>
      <c r="J1274" s="3">
        <v>42899</v>
      </c>
      <c r="K1274" s="8" t="str">
        <f>IF(Sales_Pipeline[[#This Row],[Close_Date]]="","",TEXT(Sales_Pipeline[[#This Row],[Close_Date]],"ddd"))</f>
        <v>Tue</v>
      </c>
      <c r="L1274" s="8" t="str">
        <f>IF(Sales_Pipeline[[#This Row],[Close_Date]]="","",TEXT(Sales_Pipeline[[#This Row],[Close_Date]],"mmm"))</f>
        <v>Jun</v>
      </c>
      <c r="M1274" s="8" t="str">
        <f>IF(Sales_Pipeline[[#This Row],[Close_Date]]="","","Q"&amp;ROUNDUP(MONTH(Sales_Pipeline[[#This Row],[Close_Date]])/3,0))</f>
        <v>Q2</v>
      </c>
      <c r="N1274" s="2" cm="1">
        <f t="array" ref="N1274">IFERROR(_xlfn.IFS(Sales_Pipeline[[#This Row],[Deal_Stage]]="Won",_xlfn.XLOOKUP(Sales_Pipeline[[#This Row],[Product]],Products!$A$2:$A$8,Products!$C$2:$C$8),Sales_Pipeline[[#This Row],[Deal_Stage]]="Lost",_xlfn.XLOOKUP(Sales_Pipeline[[#This Row],[Product]],Products!$A$2:$A$8,Products!$C$2:$C$8)),"")</f>
        <v>550</v>
      </c>
      <c r="O1274" s="2">
        <v>522</v>
      </c>
    </row>
    <row r="1275" spans="1:15" x14ac:dyDescent="0.3">
      <c r="A1275" t="s">
        <v>1421</v>
      </c>
      <c r="B1275" t="s">
        <v>3</v>
      </c>
      <c r="C1275" t="str">
        <f>_xlfn.XLOOKUP(Sales_Pipeline[[#This Row],[Sales_Agent]],Sales_Teams[Sales_Agent],Sales_Teams[Manager])</f>
        <v>Dustin Brinkmann</v>
      </c>
      <c r="D1275" t="str">
        <f>_xlfn.XLOOKUP(Sales_Pipeline[[#This Row],[Manager]],Sales_Teams[Manager],Sales_Teams[Regional_Office])</f>
        <v>Central</v>
      </c>
      <c r="E1275" t="s">
        <v>63</v>
      </c>
      <c r="F1275" t="s">
        <v>169</v>
      </c>
      <c r="G1275" t="str">
        <f>IFERROR(_xlfn.XLOOKUP(Sales_Pipeline[[#This Row],[Account]],Accounts!$A$2:$A$86,Accounts!$F$2:$F$86),"")</f>
        <v>Panama</v>
      </c>
      <c r="H1275" t="s">
        <v>57</v>
      </c>
      <c r="I1275" s="3">
        <v>42798</v>
      </c>
      <c r="J1275" s="3">
        <v>42869</v>
      </c>
      <c r="K1275" s="8" t="str">
        <f>IF(Sales_Pipeline[[#This Row],[Close_Date]]="","",TEXT(Sales_Pipeline[[#This Row],[Close_Date]],"ddd"))</f>
        <v>Sun</v>
      </c>
      <c r="L1275" s="8" t="str">
        <f>IF(Sales_Pipeline[[#This Row],[Close_Date]]="","",TEXT(Sales_Pipeline[[#This Row],[Close_Date]],"mmm"))</f>
        <v>May</v>
      </c>
      <c r="M1275" s="8" t="str">
        <f>IF(Sales_Pipeline[[#This Row],[Close_Date]]="","","Q"&amp;ROUNDUP(MONTH(Sales_Pipeline[[#This Row],[Close_Date]])/3,0))</f>
        <v>Q2</v>
      </c>
      <c r="N1275" s="2" cm="1">
        <f t="array" ref="N1275">IFERROR(_xlfn.IFS(Sales_Pipeline[[#This Row],[Deal_Stage]]="Won",_xlfn.XLOOKUP(Sales_Pipeline[[#This Row],[Product]],Products!$A$2:$A$8,Products!$C$2:$C$8),Sales_Pipeline[[#This Row],[Deal_Stage]]="Lost",_xlfn.XLOOKUP(Sales_Pipeline[[#This Row],[Product]],Products!$A$2:$A$8,Products!$C$2:$C$8)),"")</f>
        <v>550</v>
      </c>
      <c r="O1275" s="2">
        <v>544</v>
      </c>
    </row>
    <row r="1276" spans="1:15" x14ac:dyDescent="0.3">
      <c r="A1276" t="s">
        <v>1422</v>
      </c>
      <c r="B1276" t="s">
        <v>3</v>
      </c>
      <c r="C1276" t="str">
        <f>_xlfn.XLOOKUP(Sales_Pipeline[[#This Row],[Sales_Agent]],Sales_Teams[Sales_Agent],Sales_Teams[Manager])</f>
        <v>Dustin Brinkmann</v>
      </c>
      <c r="D1276" t="str">
        <f>_xlfn.XLOOKUP(Sales_Pipeline[[#This Row],[Manager]],Sales_Teams[Manager],Sales_Teams[Regional_Office])</f>
        <v>Central</v>
      </c>
      <c r="E1276" t="s">
        <v>76</v>
      </c>
      <c r="F1276" t="s">
        <v>81</v>
      </c>
      <c r="G1276" t="str">
        <f>IFERROR(_xlfn.XLOOKUP(Sales_Pipeline[[#This Row],[Account]],Accounts!$A$2:$A$86,Accounts!$F$2:$F$86),"")</f>
        <v>Italy</v>
      </c>
      <c r="H1276" t="s">
        <v>57</v>
      </c>
      <c r="I1276" s="3">
        <v>42798</v>
      </c>
      <c r="J1276" s="3">
        <v>42893</v>
      </c>
      <c r="K1276" s="8" t="str">
        <f>IF(Sales_Pipeline[[#This Row],[Close_Date]]="","",TEXT(Sales_Pipeline[[#This Row],[Close_Date]],"ddd"))</f>
        <v>Wed</v>
      </c>
      <c r="L1276" s="8" t="str">
        <f>IF(Sales_Pipeline[[#This Row],[Close_Date]]="","",TEXT(Sales_Pipeline[[#This Row],[Close_Date]],"mmm"))</f>
        <v>Jun</v>
      </c>
      <c r="M1276" s="8" t="str">
        <f>IF(Sales_Pipeline[[#This Row],[Close_Date]]="","","Q"&amp;ROUNDUP(MONTH(Sales_Pipeline[[#This Row],[Close_Date]])/3,0))</f>
        <v>Q2</v>
      </c>
      <c r="N1276" s="2" cm="1">
        <f t="array" ref="N1276">IFERROR(_xlfn.IFS(Sales_Pipeline[[#This Row],[Deal_Stage]]="Won",_xlfn.XLOOKUP(Sales_Pipeline[[#This Row],[Product]],Products!$A$2:$A$8,Products!$C$2:$C$8),Sales_Pipeline[[#This Row],[Deal_Stage]]="Lost",_xlfn.XLOOKUP(Sales_Pipeline[[#This Row],[Product]],Products!$A$2:$A$8,Products!$C$2:$C$8)),"")</f>
        <v>3393</v>
      </c>
      <c r="O1276" s="2">
        <v>3081</v>
      </c>
    </row>
    <row r="1277" spans="1:15" x14ac:dyDescent="0.3">
      <c r="A1277" t="s">
        <v>1423</v>
      </c>
      <c r="B1277" t="s">
        <v>27</v>
      </c>
      <c r="C1277" t="str">
        <f>_xlfn.XLOOKUP(Sales_Pipeline[[#This Row],[Sales_Agent]],Sales_Teams[Sales_Agent],Sales_Teams[Manager])</f>
        <v>Rocco Neubert</v>
      </c>
      <c r="D1277" t="str">
        <f>_xlfn.XLOOKUP(Sales_Pipeline[[#This Row],[Manager]],Sales_Teams[Manager],Sales_Teams[Regional_Office])</f>
        <v>East</v>
      </c>
      <c r="E1277" t="s">
        <v>76</v>
      </c>
      <c r="G1277" t="str">
        <f>IFERROR(_xlfn.XLOOKUP(Sales_Pipeline[[#This Row],[Account]],Accounts!$A$2:$A$86,Accounts!$F$2:$F$86),"")</f>
        <v/>
      </c>
      <c r="H1277" t="s">
        <v>77</v>
      </c>
      <c r="I1277" s="3">
        <v>42798</v>
      </c>
      <c r="K1277" s="8" t="str">
        <f>IF(Sales_Pipeline[[#This Row],[Close_Date]]="","",TEXT(Sales_Pipeline[[#This Row],[Close_Date]],"ddd"))</f>
        <v/>
      </c>
      <c r="L1277" s="8" t="str">
        <f>IF(Sales_Pipeline[[#This Row],[Close_Date]]="","",TEXT(Sales_Pipeline[[#This Row],[Close_Date]],"mmm"))</f>
        <v/>
      </c>
      <c r="M1277" s="8" t="str">
        <f>IF(Sales_Pipeline[[#This Row],[Close_Date]]="","","Q"&amp;ROUNDUP(MONTH(Sales_Pipeline[[#This Row],[Close_Date]])/3,0))</f>
        <v/>
      </c>
      <c r="N1277" s="2" t="str" cm="1">
        <f t="array" ref="N1277">IFERROR(_xlfn.IFS(Sales_Pipeline[[#This Row],[Deal_Stage]]="Won",_xlfn.XLOOKUP(Sales_Pipeline[[#This Row],[Product]],Products!$A$2:$A$8,Products!$C$2:$C$8),Sales_Pipeline[[#This Row],[Deal_Stage]]="Lost",_xlfn.XLOOKUP(Sales_Pipeline[[#This Row],[Product]],Products!$A$2:$A$8,Products!$C$2:$C$8)),"")</f>
        <v/>
      </c>
      <c r="O1277" s="2">
        <v>0</v>
      </c>
    </row>
    <row r="1278" spans="1:15" x14ac:dyDescent="0.3">
      <c r="A1278" t="s">
        <v>1424</v>
      </c>
      <c r="B1278" t="s">
        <v>6</v>
      </c>
      <c r="C1278" t="str">
        <f>_xlfn.XLOOKUP(Sales_Pipeline[[#This Row],[Sales_Agent]],Sales_Teams[Sales_Agent],Sales_Teams[Manager])</f>
        <v>Dustin Brinkmann</v>
      </c>
      <c r="D1278" t="str">
        <f>_xlfn.XLOOKUP(Sales_Pipeline[[#This Row],[Manager]],Sales_Teams[Manager],Sales_Teams[Regional_Office])</f>
        <v>Central</v>
      </c>
      <c r="E1278" t="s">
        <v>61</v>
      </c>
      <c r="F1278" t="s">
        <v>118</v>
      </c>
      <c r="G1278" t="str">
        <f>IFERROR(_xlfn.XLOOKUP(Sales_Pipeline[[#This Row],[Account]],Accounts!$A$2:$A$86,Accounts!$F$2:$F$86),"")</f>
        <v>United States</v>
      </c>
      <c r="H1278" t="s">
        <v>57</v>
      </c>
      <c r="I1278" s="3">
        <v>42798</v>
      </c>
      <c r="J1278" s="3">
        <v>42873</v>
      </c>
      <c r="K1278" s="8" t="str">
        <f>IF(Sales_Pipeline[[#This Row],[Close_Date]]="","",TEXT(Sales_Pipeline[[#This Row],[Close_Date]],"ddd"))</f>
        <v>Thu</v>
      </c>
      <c r="L1278" s="8" t="str">
        <f>IF(Sales_Pipeline[[#This Row],[Close_Date]]="","",TEXT(Sales_Pipeline[[#This Row],[Close_Date]],"mmm"))</f>
        <v>May</v>
      </c>
      <c r="M1278" s="8" t="str">
        <f>IF(Sales_Pipeline[[#This Row],[Close_Date]]="","","Q"&amp;ROUNDUP(MONTH(Sales_Pipeline[[#This Row],[Close_Date]])/3,0))</f>
        <v>Q2</v>
      </c>
      <c r="N1278" s="2" cm="1">
        <f t="array" ref="N1278">IFERROR(_xlfn.IFS(Sales_Pipeline[[#This Row],[Deal_Stage]]="Won",_xlfn.XLOOKUP(Sales_Pipeline[[#This Row],[Product]],Products!$A$2:$A$8,Products!$C$2:$C$8),Sales_Pipeline[[#This Row],[Deal_Stage]]="Lost",_xlfn.XLOOKUP(Sales_Pipeline[[#This Row],[Product]],Products!$A$2:$A$8,Products!$C$2:$C$8)),"")</f>
        <v>55</v>
      </c>
      <c r="O1278" s="2">
        <v>51</v>
      </c>
    </row>
    <row r="1279" spans="1:15" x14ac:dyDescent="0.3">
      <c r="A1279" t="s">
        <v>1425</v>
      </c>
      <c r="B1279" t="s">
        <v>20</v>
      </c>
      <c r="C1279" t="str">
        <f>_xlfn.XLOOKUP(Sales_Pipeline[[#This Row],[Sales_Agent]],Sales_Teams[Sales_Agent],Sales_Teams[Manager])</f>
        <v>Cara Losch</v>
      </c>
      <c r="D1279" t="str">
        <f>_xlfn.XLOOKUP(Sales_Pipeline[[#This Row],[Manager]],Sales_Teams[Manager],Sales_Teams[Regional_Office])</f>
        <v>East</v>
      </c>
      <c r="E1279" t="s">
        <v>55</v>
      </c>
      <c r="F1279" t="s">
        <v>388</v>
      </c>
      <c r="G1279" t="str">
        <f>IFERROR(_xlfn.XLOOKUP(Sales_Pipeline[[#This Row],[Account]],Accounts!$A$2:$A$86,Accounts!$F$2:$F$86),"")</f>
        <v>China</v>
      </c>
      <c r="H1279" t="s">
        <v>82</v>
      </c>
      <c r="I1279" s="3">
        <v>42798</v>
      </c>
      <c r="J1279" s="3">
        <v>42864</v>
      </c>
      <c r="K1279" s="8" t="str">
        <f>IF(Sales_Pipeline[[#This Row],[Close_Date]]="","",TEXT(Sales_Pipeline[[#This Row],[Close_Date]],"ddd"))</f>
        <v>Tue</v>
      </c>
      <c r="L1279" s="8" t="str">
        <f>IF(Sales_Pipeline[[#This Row],[Close_Date]]="","",TEXT(Sales_Pipeline[[#This Row],[Close_Date]],"mmm"))</f>
        <v>May</v>
      </c>
      <c r="M1279" s="8" t="str">
        <f>IF(Sales_Pipeline[[#This Row],[Close_Date]]="","","Q"&amp;ROUNDUP(MONTH(Sales_Pipeline[[#This Row],[Close_Date]])/3,0))</f>
        <v>Q2</v>
      </c>
      <c r="N1279" s="2" cm="1">
        <f t="array" ref="N1279">IFERROR(_xlfn.IFS(Sales_Pipeline[[#This Row],[Deal_Stage]]="Won",_xlfn.XLOOKUP(Sales_Pipeline[[#This Row],[Product]],Products!$A$2:$A$8,Products!$C$2:$C$8),Sales_Pipeline[[#This Row],[Deal_Stage]]="Lost",_xlfn.XLOOKUP(Sales_Pipeline[[#This Row],[Product]],Products!$A$2:$A$8,Products!$C$2:$C$8)),"")</f>
        <v>1096</v>
      </c>
      <c r="O1279" s="2">
        <v>0</v>
      </c>
    </row>
    <row r="1280" spans="1:15" x14ac:dyDescent="0.3">
      <c r="A1280" t="s">
        <v>1426</v>
      </c>
      <c r="B1280" t="s">
        <v>25</v>
      </c>
      <c r="C1280" t="str">
        <f>_xlfn.XLOOKUP(Sales_Pipeline[[#This Row],[Sales_Agent]],Sales_Teams[Sales_Agent],Sales_Teams[Manager])</f>
        <v>Rocco Neubert</v>
      </c>
      <c r="D1280" t="str">
        <f>_xlfn.XLOOKUP(Sales_Pipeline[[#This Row],[Manager]],Sales_Teams[Manager],Sales_Teams[Regional_Office])</f>
        <v>East</v>
      </c>
      <c r="E1280" t="s">
        <v>63</v>
      </c>
      <c r="G1280" t="str">
        <f>IFERROR(_xlfn.XLOOKUP(Sales_Pipeline[[#This Row],[Account]],Accounts!$A$2:$A$86,Accounts!$F$2:$F$86),"")</f>
        <v/>
      </c>
      <c r="H1280" t="s">
        <v>77</v>
      </c>
      <c r="I1280" s="3">
        <v>42798</v>
      </c>
      <c r="K1280" s="8" t="str">
        <f>IF(Sales_Pipeline[[#This Row],[Close_Date]]="","",TEXT(Sales_Pipeline[[#This Row],[Close_Date]],"ddd"))</f>
        <v/>
      </c>
      <c r="L1280" s="8" t="str">
        <f>IF(Sales_Pipeline[[#This Row],[Close_Date]]="","",TEXT(Sales_Pipeline[[#This Row],[Close_Date]],"mmm"))</f>
        <v/>
      </c>
      <c r="M1280" s="8" t="str">
        <f>IF(Sales_Pipeline[[#This Row],[Close_Date]]="","","Q"&amp;ROUNDUP(MONTH(Sales_Pipeline[[#This Row],[Close_Date]])/3,0))</f>
        <v/>
      </c>
      <c r="N1280" s="2" t="str" cm="1">
        <f t="array" ref="N1280">IFERROR(_xlfn.IFS(Sales_Pipeline[[#This Row],[Deal_Stage]]="Won",_xlfn.XLOOKUP(Sales_Pipeline[[#This Row],[Product]],Products!$A$2:$A$8,Products!$C$2:$C$8),Sales_Pipeline[[#This Row],[Deal_Stage]]="Lost",_xlfn.XLOOKUP(Sales_Pipeline[[#This Row],[Product]],Products!$A$2:$A$8,Products!$C$2:$C$8)),"")</f>
        <v/>
      </c>
      <c r="O1280" s="2">
        <v>0</v>
      </c>
    </row>
    <row r="1281" spans="1:15" x14ac:dyDescent="0.3">
      <c r="A1281" t="s">
        <v>1427</v>
      </c>
      <c r="B1281" t="s">
        <v>25</v>
      </c>
      <c r="C1281" t="str">
        <f>_xlfn.XLOOKUP(Sales_Pipeline[[#This Row],[Sales_Agent]],Sales_Teams[Sales_Agent],Sales_Teams[Manager])</f>
        <v>Rocco Neubert</v>
      </c>
      <c r="D1281" t="str">
        <f>_xlfn.XLOOKUP(Sales_Pipeline[[#This Row],[Manager]],Sales_Teams[Manager],Sales_Teams[Regional_Office])</f>
        <v>East</v>
      </c>
      <c r="E1281" t="s">
        <v>55</v>
      </c>
      <c r="F1281" t="s">
        <v>123</v>
      </c>
      <c r="G1281" t="str">
        <f>IFERROR(_xlfn.XLOOKUP(Sales_Pipeline[[#This Row],[Account]],Accounts!$A$2:$A$86,Accounts!$F$2:$F$86),"")</f>
        <v>United States</v>
      </c>
      <c r="H1281" t="s">
        <v>82</v>
      </c>
      <c r="I1281" s="3">
        <v>42798</v>
      </c>
      <c r="J1281" s="3">
        <v>42861</v>
      </c>
      <c r="K1281" s="8" t="str">
        <f>IF(Sales_Pipeline[[#This Row],[Close_Date]]="","",TEXT(Sales_Pipeline[[#This Row],[Close_Date]],"ddd"))</f>
        <v>Sat</v>
      </c>
      <c r="L1281" s="8" t="str">
        <f>IF(Sales_Pipeline[[#This Row],[Close_Date]]="","",TEXT(Sales_Pipeline[[#This Row],[Close_Date]],"mmm"))</f>
        <v>May</v>
      </c>
      <c r="M1281" s="8" t="str">
        <f>IF(Sales_Pipeline[[#This Row],[Close_Date]]="","","Q"&amp;ROUNDUP(MONTH(Sales_Pipeline[[#This Row],[Close_Date]])/3,0))</f>
        <v>Q2</v>
      </c>
      <c r="N1281" s="2" cm="1">
        <f t="array" ref="N1281">IFERROR(_xlfn.IFS(Sales_Pipeline[[#This Row],[Deal_Stage]]="Won",_xlfn.XLOOKUP(Sales_Pipeline[[#This Row],[Product]],Products!$A$2:$A$8,Products!$C$2:$C$8),Sales_Pipeline[[#This Row],[Deal_Stage]]="Lost",_xlfn.XLOOKUP(Sales_Pipeline[[#This Row],[Product]],Products!$A$2:$A$8,Products!$C$2:$C$8)),"")</f>
        <v>1096</v>
      </c>
      <c r="O1281" s="2">
        <v>0</v>
      </c>
    </row>
    <row r="1282" spans="1:15" x14ac:dyDescent="0.3">
      <c r="A1282" t="s">
        <v>1428</v>
      </c>
      <c r="B1282" t="s">
        <v>15</v>
      </c>
      <c r="C1282" t="str">
        <f>_xlfn.XLOOKUP(Sales_Pipeline[[#This Row],[Sales_Agent]],Sales_Teams[Sales_Agent],Sales_Teams[Manager])</f>
        <v>Melvin Marxen</v>
      </c>
      <c r="D1282" t="str">
        <f>_xlfn.XLOOKUP(Sales_Pipeline[[#This Row],[Manager]],Sales_Teams[Manager],Sales_Teams[Regional_Office])</f>
        <v>Central</v>
      </c>
      <c r="E1282" t="s">
        <v>55</v>
      </c>
      <c r="F1282" t="s">
        <v>507</v>
      </c>
      <c r="G1282" t="str">
        <f>IFERROR(_xlfn.XLOOKUP(Sales_Pipeline[[#This Row],[Account]],Accounts!$A$2:$A$86,Accounts!$F$2:$F$86),"")</f>
        <v>Belgium</v>
      </c>
      <c r="H1282" t="s">
        <v>57</v>
      </c>
      <c r="I1282" s="3">
        <v>42798</v>
      </c>
      <c r="J1282" s="3">
        <v>42814</v>
      </c>
      <c r="K1282" s="8" t="str">
        <f>IF(Sales_Pipeline[[#This Row],[Close_Date]]="","",TEXT(Sales_Pipeline[[#This Row],[Close_Date]],"ddd"))</f>
        <v>Mon</v>
      </c>
      <c r="L1282" s="8" t="str">
        <f>IF(Sales_Pipeline[[#This Row],[Close_Date]]="","",TEXT(Sales_Pipeline[[#This Row],[Close_Date]],"mmm"))</f>
        <v>Mar</v>
      </c>
      <c r="M1282" s="8" t="str">
        <f>IF(Sales_Pipeline[[#This Row],[Close_Date]]="","","Q"&amp;ROUNDUP(MONTH(Sales_Pipeline[[#This Row],[Close_Date]])/3,0))</f>
        <v>Q1</v>
      </c>
      <c r="N1282" s="2" cm="1">
        <f t="array" ref="N1282">IFERROR(_xlfn.IFS(Sales_Pipeline[[#This Row],[Deal_Stage]]="Won",_xlfn.XLOOKUP(Sales_Pipeline[[#This Row],[Product]],Products!$A$2:$A$8,Products!$C$2:$C$8),Sales_Pipeline[[#This Row],[Deal_Stage]]="Lost",_xlfn.XLOOKUP(Sales_Pipeline[[#This Row],[Product]],Products!$A$2:$A$8,Products!$C$2:$C$8)),"")</f>
        <v>1096</v>
      </c>
      <c r="O1282" s="2">
        <v>1076</v>
      </c>
    </row>
    <row r="1283" spans="1:15" x14ac:dyDescent="0.3">
      <c r="A1283" t="s">
        <v>1429</v>
      </c>
      <c r="B1283" t="s">
        <v>40</v>
      </c>
      <c r="C1283" t="str">
        <f>_xlfn.XLOOKUP(Sales_Pipeline[[#This Row],[Sales_Agent]],Sales_Teams[Sales_Agent],Sales_Teams[Manager])</f>
        <v>Summer Sewald</v>
      </c>
      <c r="D1283" t="str">
        <f>_xlfn.XLOOKUP(Sales_Pipeline[[#This Row],[Manager]],Sales_Teams[Manager],Sales_Teams[Regional_Office])</f>
        <v>West</v>
      </c>
      <c r="E1283" t="s">
        <v>76</v>
      </c>
      <c r="F1283" t="s">
        <v>177</v>
      </c>
      <c r="G1283" t="str">
        <f>IFERROR(_xlfn.XLOOKUP(Sales_Pipeline[[#This Row],[Account]],Accounts!$A$2:$A$86,Accounts!$F$2:$F$86),"")</f>
        <v>United States</v>
      </c>
      <c r="H1283" t="s">
        <v>57</v>
      </c>
      <c r="I1283" s="3">
        <v>42798</v>
      </c>
      <c r="J1283" s="3">
        <v>42864</v>
      </c>
      <c r="K1283" s="8" t="str">
        <f>IF(Sales_Pipeline[[#This Row],[Close_Date]]="","",TEXT(Sales_Pipeline[[#This Row],[Close_Date]],"ddd"))</f>
        <v>Tue</v>
      </c>
      <c r="L1283" s="8" t="str">
        <f>IF(Sales_Pipeline[[#This Row],[Close_Date]]="","",TEXT(Sales_Pipeline[[#This Row],[Close_Date]],"mmm"))</f>
        <v>May</v>
      </c>
      <c r="M1283" s="8" t="str">
        <f>IF(Sales_Pipeline[[#This Row],[Close_Date]]="","","Q"&amp;ROUNDUP(MONTH(Sales_Pipeline[[#This Row],[Close_Date]])/3,0))</f>
        <v>Q2</v>
      </c>
      <c r="N1283" s="2" cm="1">
        <f t="array" ref="N1283">IFERROR(_xlfn.IFS(Sales_Pipeline[[#This Row],[Deal_Stage]]="Won",_xlfn.XLOOKUP(Sales_Pipeline[[#This Row],[Product]],Products!$A$2:$A$8,Products!$C$2:$C$8),Sales_Pipeline[[#This Row],[Deal_Stage]]="Lost",_xlfn.XLOOKUP(Sales_Pipeline[[#This Row],[Product]],Products!$A$2:$A$8,Products!$C$2:$C$8)),"")</f>
        <v>3393</v>
      </c>
      <c r="O1283" s="2">
        <v>3685</v>
      </c>
    </row>
    <row r="1284" spans="1:15" x14ac:dyDescent="0.3">
      <c r="A1284" t="s">
        <v>1430</v>
      </c>
      <c r="B1284" t="s">
        <v>10</v>
      </c>
      <c r="C1284" t="str">
        <f>_xlfn.XLOOKUP(Sales_Pipeline[[#This Row],[Sales_Agent]],Sales_Teams[Sales_Agent],Sales_Teams[Manager])</f>
        <v>Melvin Marxen</v>
      </c>
      <c r="D1284" t="str">
        <f>_xlfn.XLOOKUP(Sales_Pipeline[[#This Row],[Manager]],Sales_Teams[Manager],Sales_Teams[Regional_Office])</f>
        <v>Central</v>
      </c>
      <c r="E1284" t="s">
        <v>55</v>
      </c>
      <c r="F1284" t="s">
        <v>330</v>
      </c>
      <c r="G1284" t="str">
        <f>IFERROR(_xlfn.XLOOKUP(Sales_Pipeline[[#This Row],[Account]],Accounts!$A$2:$A$86,Accounts!$F$2:$F$86),"")</f>
        <v>Korea</v>
      </c>
      <c r="H1284" t="s">
        <v>82</v>
      </c>
      <c r="I1284" s="3">
        <v>42798</v>
      </c>
      <c r="J1284" s="3">
        <v>42868</v>
      </c>
      <c r="K1284" s="8" t="str">
        <f>IF(Sales_Pipeline[[#This Row],[Close_Date]]="","",TEXT(Sales_Pipeline[[#This Row],[Close_Date]],"ddd"))</f>
        <v>Sat</v>
      </c>
      <c r="L1284" s="8" t="str">
        <f>IF(Sales_Pipeline[[#This Row],[Close_Date]]="","",TEXT(Sales_Pipeline[[#This Row],[Close_Date]],"mmm"))</f>
        <v>May</v>
      </c>
      <c r="M1284" s="8" t="str">
        <f>IF(Sales_Pipeline[[#This Row],[Close_Date]]="","","Q"&amp;ROUNDUP(MONTH(Sales_Pipeline[[#This Row],[Close_Date]])/3,0))</f>
        <v>Q2</v>
      </c>
      <c r="N1284" s="2" cm="1">
        <f t="array" ref="N1284">IFERROR(_xlfn.IFS(Sales_Pipeline[[#This Row],[Deal_Stage]]="Won",_xlfn.XLOOKUP(Sales_Pipeline[[#This Row],[Product]],Products!$A$2:$A$8,Products!$C$2:$C$8),Sales_Pipeline[[#This Row],[Deal_Stage]]="Lost",_xlfn.XLOOKUP(Sales_Pipeline[[#This Row],[Product]],Products!$A$2:$A$8,Products!$C$2:$C$8)),"")</f>
        <v>1096</v>
      </c>
      <c r="O1284" s="2">
        <v>0</v>
      </c>
    </row>
    <row r="1285" spans="1:15" x14ac:dyDescent="0.3">
      <c r="A1285" t="s">
        <v>1431</v>
      </c>
      <c r="B1285" t="s">
        <v>43</v>
      </c>
      <c r="C1285" t="str">
        <f>_xlfn.XLOOKUP(Sales_Pipeline[[#This Row],[Sales_Agent]],Sales_Teams[Sales_Agent],Sales_Teams[Manager])</f>
        <v>Summer Sewald</v>
      </c>
      <c r="D1285" t="str">
        <f>_xlfn.XLOOKUP(Sales_Pipeline[[#This Row],[Manager]],Sales_Teams[Manager],Sales_Teams[Regional_Office])</f>
        <v>West</v>
      </c>
      <c r="E1285" t="s">
        <v>8953</v>
      </c>
      <c r="F1285" t="s">
        <v>143</v>
      </c>
      <c r="G1285" t="str">
        <f>IFERROR(_xlfn.XLOOKUP(Sales_Pipeline[[#This Row],[Account]],Accounts!$A$2:$A$86,Accounts!$F$2:$F$86),"")</f>
        <v>United States</v>
      </c>
      <c r="H1285" t="s">
        <v>57</v>
      </c>
      <c r="I1285" s="3">
        <v>42798</v>
      </c>
      <c r="J1285" s="3">
        <v>42873</v>
      </c>
      <c r="K1285" s="8" t="str">
        <f>IF(Sales_Pipeline[[#This Row],[Close_Date]]="","",TEXT(Sales_Pipeline[[#This Row],[Close_Date]],"ddd"))</f>
        <v>Thu</v>
      </c>
      <c r="L1285" s="8" t="str">
        <f>IF(Sales_Pipeline[[#This Row],[Close_Date]]="","",TEXT(Sales_Pipeline[[#This Row],[Close_Date]],"mmm"))</f>
        <v>May</v>
      </c>
      <c r="M1285" s="8" t="str">
        <f>IF(Sales_Pipeline[[#This Row],[Close_Date]]="","","Q"&amp;ROUNDUP(MONTH(Sales_Pipeline[[#This Row],[Close_Date]])/3,0))</f>
        <v>Q2</v>
      </c>
      <c r="N1285" s="2" cm="1">
        <f t="array" ref="N1285">IFERROR(_xlfn.IFS(Sales_Pipeline[[#This Row],[Deal_Stage]]="Won",_xlfn.XLOOKUP(Sales_Pipeline[[#This Row],[Product]],Products!$A$2:$A$8,Products!$C$2:$C$8),Sales_Pipeline[[#This Row],[Deal_Stage]]="Lost",_xlfn.XLOOKUP(Sales_Pipeline[[#This Row],[Product]],Products!$A$2:$A$8,Products!$C$2:$C$8)),"")</f>
        <v>4821</v>
      </c>
      <c r="O1285" s="2">
        <v>3997</v>
      </c>
    </row>
    <row r="1286" spans="1:15" x14ac:dyDescent="0.3">
      <c r="A1286" t="s">
        <v>1432</v>
      </c>
      <c r="B1286" t="s">
        <v>43</v>
      </c>
      <c r="C1286" t="str">
        <f>_xlfn.XLOOKUP(Sales_Pipeline[[#This Row],[Sales_Agent]],Sales_Teams[Sales_Agent],Sales_Teams[Manager])</f>
        <v>Summer Sewald</v>
      </c>
      <c r="D1286" t="str">
        <f>_xlfn.XLOOKUP(Sales_Pipeline[[#This Row],[Manager]],Sales_Teams[Manager],Sales_Teams[Regional_Office])</f>
        <v>West</v>
      </c>
      <c r="E1286" t="s">
        <v>61</v>
      </c>
      <c r="F1286" t="s">
        <v>177</v>
      </c>
      <c r="G1286" t="str">
        <f>IFERROR(_xlfn.XLOOKUP(Sales_Pipeline[[#This Row],[Account]],Accounts!$A$2:$A$86,Accounts!$F$2:$F$86),"")</f>
        <v>United States</v>
      </c>
      <c r="H1286" t="s">
        <v>57</v>
      </c>
      <c r="I1286" s="3">
        <v>42798</v>
      </c>
      <c r="J1286" s="3">
        <v>42812</v>
      </c>
      <c r="K1286" s="8" t="str">
        <f>IF(Sales_Pipeline[[#This Row],[Close_Date]]="","",TEXT(Sales_Pipeline[[#This Row],[Close_Date]],"ddd"))</f>
        <v>Sat</v>
      </c>
      <c r="L1286" s="8" t="str">
        <f>IF(Sales_Pipeline[[#This Row],[Close_Date]]="","",TEXT(Sales_Pipeline[[#This Row],[Close_Date]],"mmm"))</f>
        <v>Mar</v>
      </c>
      <c r="M1286" s="8" t="str">
        <f>IF(Sales_Pipeline[[#This Row],[Close_Date]]="","","Q"&amp;ROUNDUP(MONTH(Sales_Pipeline[[#This Row],[Close_Date]])/3,0))</f>
        <v>Q1</v>
      </c>
      <c r="N1286" s="2" cm="1">
        <f t="array" ref="N1286">IFERROR(_xlfn.IFS(Sales_Pipeline[[#This Row],[Deal_Stage]]="Won",_xlfn.XLOOKUP(Sales_Pipeline[[#This Row],[Product]],Products!$A$2:$A$8,Products!$C$2:$C$8),Sales_Pipeline[[#This Row],[Deal_Stage]]="Lost",_xlfn.XLOOKUP(Sales_Pipeline[[#This Row],[Product]],Products!$A$2:$A$8,Products!$C$2:$C$8)),"")</f>
        <v>55</v>
      </c>
      <c r="O1286" s="2">
        <v>51</v>
      </c>
    </row>
    <row r="1287" spans="1:15" x14ac:dyDescent="0.3">
      <c r="A1287" t="s">
        <v>1433</v>
      </c>
      <c r="B1287" t="s">
        <v>43</v>
      </c>
      <c r="C1287" t="str">
        <f>_xlfn.XLOOKUP(Sales_Pipeline[[#This Row],[Sales_Agent]],Sales_Teams[Sales_Agent],Sales_Teams[Manager])</f>
        <v>Summer Sewald</v>
      </c>
      <c r="D1287" t="str">
        <f>_xlfn.XLOOKUP(Sales_Pipeline[[#This Row],[Manager]],Sales_Teams[Manager],Sales_Teams[Regional_Office])</f>
        <v>West</v>
      </c>
      <c r="E1287" t="s">
        <v>76</v>
      </c>
      <c r="F1287" t="s">
        <v>85</v>
      </c>
      <c r="G1287" t="str">
        <f>IFERROR(_xlfn.XLOOKUP(Sales_Pipeline[[#This Row],[Account]],Accounts!$A$2:$A$86,Accounts!$F$2:$F$86),"")</f>
        <v>Poland</v>
      </c>
      <c r="H1287" t="s">
        <v>57</v>
      </c>
      <c r="I1287" s="3">
        <v>42798</v>
      </c>
      <c r="J1287" s="3">
        <v>42815</v>
      </c>
      <c r="K1287" s="8" t="str">
        <f>IF(Sales_Pipeline[[#This Row],[Close_Date]]="","",TEXT(Sales_Pipeline[[#This Row],[Close_Date]],"ddd"))</f>
        <v>Tue</v>
      </c>
      <c r="L1287" s="8" t="str">
        <f>IF(Sales_Pipeline[[#This Row],[Close_Date]]="","",TEXT(Sales_Pipeline[[#This Row],[Close_Date]],"mmm"))</f>
        <v>Mar</v>
      </c>
      <c r="M1287" s="8" t="str">
        <f>IF(Sales_Pipeline[[#This Row],[Close_Date]]="","","Q"&amp;ROUNDUP(MONTH(Sales_Pipeline[[#This Row],[Close_Date]])/3,0))</f>
        <v>Q1</v>
      </c>
      <c r="N1287" s="2" cm="1">
        <f t="array" ref="N1287">IFERROR(_xlfn.IFS(Sales_Pipeline[[#This Row],[Deal_Stage]]="Won",_xlfn.XLOOKUP(Sales_Pipeline[[#This Row],[Product]],Products!$A$2:$A$8,Products!$C$2:$C$8),Sales_Pipeline[[#This Row],[Deal_Stage]]="Lost",_xlfn.XLOOKUP(Sales_Pipeline[[#This Row],[Product]],Products!$A$2:$A$8,Products!$C$2:$C$8)),"")</f>
        <v>3393</v>
      </c>
      <c r="O1287" s="2">
        <v>3164</v>
      </c>
    </row>
    <row r="1288" spans="1:15" x14ac:dyDescent="0.3">
      <c r="A1288" t="s">
        <v>1434</v>
      </c>
      <c r="B1288" t="s">
        <v>8</v>
      </c>
      <c r="C1288" t="str">
        <f>_xlfn.XLOOKUP(Sales_Pipeline[[#This Row],[Sales_Agent]],Sales_Teams[Sales_Agent],Sales_Teams[Manager])</f>
        <v>Dustin Brinkmann</v>
      </c>
      <c r="D1288" t="str">
        <f>_xlfn.XLOOKUP(Sales_Pipeline[[#This Row],[Manager]],Sales_Teams[Manager],Sales_Teams[Regional_Office])</f>
        <v>Central</v>
      </c>
      <c r="E1288" t="s">
        <v>63</v>
      </c>
      <c r="F1288" t="s">
        <v>155</v>
      </c>
      <c r="G1288" t="str">
        <f>IFERROR(_xlfn.XLOOKUP(Sales_Pipeline[[#This Row],[Account]],Accounts!$A$2:$A$86,Accounts!$F$2:$F$86),"")</f>
        <v>United States</v>
      </c>
      <c r="H1288" t="s">
        <v>57</v>
      </c>
      <c r="I1288" s="3">
        <v>42798</v>
      </c>
      <c r="J1288" s="3">
        <v>42908</v>
      </c>
      <c r="K1288" s="8" t="str">
        <f>IF(Sales_Pipeline[[#This Row],[Close_Date]]="","",TEXT(Sales_Pipeline[[#This Row],[Close_Date]],"ddd"))</f>
        <v>Thu</v>
      </c>
      <c r="L1288" s="8" t="str">
        <f>IF(Sales_Pipeline[[#This Row],[Close_Date]]="","",TEXT(Sales_Pipeline[[#This Row],[Close_Date]],"mmm"))</f>
        <v>Jun</v>
      </c>
      <c r="M1288" s="8" t="str">
        <f>IF(Sales_Pipeline[[#This Row],[Close_Date]]="","","Q"&amp;ROUNDUP(MONTH(Sales_Pipeline[[#This Row],[Close_Date]])/3,0))</f>
        <v>Q2</v>
      </c>
      <c r="N1288" s="2" cm="1">
        <f t="array" ref="N1288">IFERROR(_xlfn.IFS(Sales_Pipeline[[#This Row],[Deal_Stage]]="Won",_xlfn.XLOOKUP(Sales_Pipeline[[#This Row],[Product]],Products!$A$2:$A$8,Products!$C$2:$C$8),Sales_Pipeline[[#This Row],[Deal_Stage]]="Lost",_xlfn.XLOOKUP(Sales_Pipeline[[#This Row],[Product]],Products!$A$2:$A$8,Products!$C$2:$C$8)),"")</f>
        <v>550</v>
      </c>
      <c r="O1288" s="2">
        <v>496</v>
      </c>
    </row>
    <row r="1289" spans="1:15" x14ac:dyDescent="0.3">
      <c r="A1289" t="s">
        <v>1435</v>
      </c>
      <c r="B1289" t="s">
        <v>37</v>
      </c>
      <c r="C1289" t="str">
        <f>_xlfn.XLOOKUP(Sales_Pipeline[[#This Row],[Sales_Agent]],Sales_Teams[Sales_Agent],Sales_Teams[Manager])</f>
        <v>Celia Rouche</v>
      </c>
      <c r="D1289" t="str">
        <f>_xlfn.XLOOKUP(Sales_Pipeline[[#This Row],[Manager]],Sales_Teams[Manager],Sales_Teams[Regional_Office])</f>
        <v>West</v>
      </c>
      <c r="E1289" t="s">
        <v>76</v>
      </c>
      <c r="F1289" t="s">
        <v>211</v>
      </c>
      <c r="G1289" t="str">
        <f>IFERROR(_xlfn.XLOOKUP(Sales_Pipeline[[#This Row],[Account]],Accounts!$A$2:$A$86,Accounts!$F$2:$F$86),"")</f>
        <v>United States</v>
      </c>
      <c r="H1289" t="s">
        <v>82</v>
      </c>
      <c r="I1289" s="3">
        <v>42798</v>
      </c>
      <c r="J1289" s="3">
        <v>42868</v>
      </c>
      <c r="K1289" s="8" t="str">
        <f>IF(Sales_Pipeline[[#This Row],[Close_Date]]="","",TEXT(Sales_Pipeline[[#This Row],[Close_Date]],"ddd"))</f>
        <v>Sat</v>
      </c>
      <c r="L1289" s="8" t="str">
        <f>IF(Sales_Pipeline[[#This Row],[Close_Date]]="","",TEXT(Sales_Pipeline[[#This Row],[Close_Date]],"mmm"))</f>
        <v>May</v>
      </c>
      <c r="M1289" s="8" t="str">
        <f>IF(Sales_Pipeline[[#This Row],[Close_Date]]="","","Q"&amp;ROUNDUP(MONTH(Sales_Pipeline[[#This Row],[Close_Date]])/3,0))</f>
        <v>Q2</v>
      </c>
      <c r="N1289" s="2" cm="1">
        <f t="array" ref="N1289">IFERROR(_xlfn.IFS(Sales_Pipeline[[#This Row],[Deal_Stage]]="Won",_xlfn.XLOOKUP(Sales_Pipeline[[#This Row],[Product]],Products!$A$2:$A$8,Products!$C$2:$C$8),Sales_Pipeline[[#This Row],[Deal_Stage]]="Lost",_xlfn.XLOOKUP(Sales_Pipeline[[#This Row],[Product]],Products!$A$2:$A$8,Products!$C$2:$C$8)),"")</f>
        <v>3393</v>
      </c>
      <c r="O1289" s="2">
        <v>0</v>
      </c>
    </row>
    <row r="1290" spans="1:15" x14ac:dyDescent="0.3">
      <c r="A1290" t="s">
        <v>1436</v>
      </c>
      <c r="B1290" t="s">
        <v>12</v>
      </c>
      <c r="C1290" t="str">
        <f>_xlfn.XLOOKUP(Sales_Pipeline[[#This Row],[Sales_Agent]],Sales_Teams[Sales_Agent],Sales_Teams[Manager])</f>
        <v>Melvin Marxen</v>
      </c>
      <c r="D1290" t="str">
        <f>_xlfn.XLOOKUP(Sales_Pipeline[[#This Row],[Manager]],Sales_Teams[Manager],Sales_Teams[Regional_Office])</f>
        <v>Central</v>
      </c>
      <c r="E1290" t="s">
        <v>63</v>
      </c>
      <c r="F1290" t="s">
        <v>134</v>
      </c>
      <c r="G1290" t="str">
        <f>IFERROR(_xlfn.XLOOKUP(Sales_Pipeline[[#This Row],[Account]],Accounts!$A$2:$A$86,Accounts!$F$2:$F$86),"")</f>
        <v>United States</v>
      </c>
      <c r="H1290" t="s">
        <v>57</v>
      </c>
      <c r="I1290" s="3">
        <v>42798</v>
      </c>
      <c r="J1290" s="3">
        <v>42820</v>
      </c>
      <c r="K1290" s="8" t="str">
        <f>IF(Sales_Pipeline[[#This Row],[Close_Date]]="","",TEXT(Sales_Pipeline[[#This Row],[Close_Date]],"ddd"))</f>
        <v>Sun</v>
      </c>
      <c r="L1290" s="8" t="str">
        <f>IF(Sales_Pipeline[[#This Row],[Close_Date]]="","",TEXT(Sales_Pipeline[[#This Row],[Close_Date]],"mmm"))</f>
        <v>Mar</v>
      </c>
      <c r="M1290" s="8" t="str">
        <f>IF(Sales_Pipeline[[#This Row],[Close_Date]]="","","Q"&amp;ROUNDUP(MONTH(Sales_Pipeline[[#This Row],[Close_Date]])/3,0))</f>
        <v>Q1</v>
      </c>
      <c r="N1290" s="2" cm="1">
        <f t="array" ref="N1290">IFERROR(_xlfn.IFS(Sales_Pipeline[[#This Row],[Deal_Stage]]="Won",_xlfn.XLOOKUP(Sales_Pipeline[[#This Row],[Product]],Products!$A$2:$A$8,Products!$C$2:$C$8),Sales_Pipeline[[#This Row],[Deal_Stage]]="Lost",_xlfn.XLOOKUP(Sales_Pipeline[[#This Row],[Product]],Products!$A$2:$A$8,Products!$C$2:$C$8)),"")</f>
        <v>550</v>
      </c>
      <c r="O1290" s="2">
        <v>579</v>
      </c>
    </row>
    <row r="1291" spans="1:15" x14ac:dyDescent="0.3">
      <c r="A1291" t="s">
        <v>1437</v>
      </c>
      <c r="B1291" t="s">
        <v>45</v>
      </c>
      <c r="C1291" t="str">
        <f>_xlfn.XLOOKUP(Sales_Pipeline[[#This Row],[Sales_Agent]],Sales_Teams[Sales_Agent],Sales_Teams[Manager])</f>
        <v>Summer Sewald</v>
      </c>
      <c r="D1291" t="str">
        <f>_xlfn.XLOOKUP(Sales_Pipeline[[#This Row],[Manager]],Sales_Teams[Manager],Sales_Teams[Regional_Office])</f>
        <v>West</v>
      </c>
      <c r="E1291" t="s">
        <v>63</v>
      </c>
      <c r="F1291" t="s">
        <v>120</v>
      </c>
      <c r="G1291" t="str">
        <f>IFERROR(_xlfn.XLOOKUP(Sales_Pipeline[[#This Row],[Account]],Accounts!$A$2:$A$86,Accounts!$F$2:$F$86),"")</f>
        <v>United States</v>
      </c>
      <c r="H1291" t="s">
        <v>82</v>
      </c>
      <c r="I1291" s="3">
        <v>42798</v>
      </c>
      <c r="J1291" s="3">
        <v>42875</v>
      </c>
      <c r="K1291" s="8" t="str">
        <f>IF(Sales_Pipeline[[#This Row],[Close_Date]]="","",TEXT(Sales_Pipeline[[#This Row],[Close_Date]],"ddd"))</f>
        <v>Sat</v>
      </c>
      <c r="L1291" s="8" t="str">
        <f>IF(Sales_Pipeline[[#This Row],[Close_Date]]="","",TEXT(Sales_Pipeline[[#This Row],[Close_Date]],"mmm"))</f>
        <v>May</v>
      </c>
      <c r="M1291" s="8" t="str">
        <f>IF(Sales_Pipeline[[#This Row],[Close_Date]]="","","Q"&amp;ROUNDUP(MONTH(Sales_Pipeline[[#This Row],[Close_Date]])/3,0))</f>
        <v>Q2</v>
      </c>
      <c r="N1291" s="2" cm="1">
        <f t="array" ref="N1291">IFERROR(_xlfn.IFS(Sales_Pipeline[[#This Row],[Deal_Stage]]="Won",_xlfn.XLOOKUP(Sales_Pipeline[[#This Row],[Product]],Products!$A$2:$A$8,Products!$C$2:$C$8),Sales_Pipeline[[#This Row],[Deal_Stage]]="Lost",_xlfn.XLOOKUP(Sales_Pipeline[[#This Row],[Product]],Products!$A$2:$A$8,Products!$C$2:$C$8)),"")</f>
        <v>550</v>
      </c>
      <c r="O1291" s="2">
        <v>0</v>
      </c>
    </row>
    <row r="1292" spans="1:15" x14ac:dyDescent="0.3">
      <c r="A1292" t="s">
        <v>1438</v>
      </c>
      <c r="B1292" t="s">
        <v>14</v>
      </c>
      <c r="C1292" t="str">
        <f>_xlfn.XLOOKUP(Sales_Pipeline[[#This Row],[Sales_Agent]],Sales_Teams[Sales_Agent],Sales_Teams[Manager])</f>
        <v>Melvin Marxen</v>
      </c>
      <c r="D1292" t="str">
        <f>_xlfn.XLOOKUP(Sales_Pipeline[[#This Row],[Manager]],Sales_Teams[Manager],Sales_Teams[Regional_Office])</f>
        <v>Central</v>
      </c>
      <c r="E1292" t="s">
        <v>8953</v>
      </c>
      <c r="F1292" t="s">
        <v>79</v>
      </c>
      <c r="G1292" t="str">
        <f>IFERROR(_xlfn.XLOOKUP(Sales_Pipeline[[#This Row],[Account]],Accounts!$A$2:$A$86,Accounts!$F$2:$F$86),"")</f>
        <v>Philipines</v>
      </c>
      <c r="H1292" t="s">
        <v>82</v>
      </c>
      <c r="I1292" s="3">
        <v>42798</v>
      </c>
      <c r="J1292" s="3">
        <v>42857</v>
      </c>
      <c r="K1292" s="8" t="str">
        <f>IF(Sales_Pipeline[[#This Row],[Close_Date]]="","",TEXT(Sales_Pipeline[[#This Row],[Close_Date]],"ddd"))</f>
        <v>Tue</v>
      </c>
      <c r="L1292" s="8" t="str">
        <f>IF(Sales_Pipeline[[#This Row],[Close_Date]]="","",TEXT(Sales_Pipeline[[#This Row],[Close_Date]],"mmm"))</f>
        <v>May</v>
      </c>
      <c r="M1292" s="8" t="str">
        <f>IF(Sales_Pipeline[[#This Row],[Close_Date]]="","","Q"&amp;ROUNDUP(MONTH(Sales_Pipeline[[#This Row],[Close_Date]])/3,0))</f>
        <v>Q2</v>
      </c>
      <c r="N1292" s="2" cm="1">
        <f t="array" ref="N1292">IFERROR(_xlfn.IFS(Sales_Pipeline[[#This Row],[Deal_Stage]]="Won",_xlfn.XLOOKUP(Sales_Pipeline[[#This Row],[Product]],Products!$A$2:$A$8,Products!$C$2:$C$8),Sales_Pipeline[[#This Row],[Deal_Stage]]="Lost",_xlfn.XLOOKUP(Sales_Pipeline[[#This Row],[Product]],Products!$A$2:$A$8,Products!$C$2:$C$8)),"")</f>
        <v>4821</v>
      </c>
      <c r="O1292" s="2">
        <v>0</v>
      </c>
    </row>
    <row r="1293" spans="1:15" x14ac:dyDescent="0.3">
      <c r="A1293" t="s">
        <v>1439</v>
      </c>
      <c r="B1293" t="s">
        <v>14</v>
      </c>
      <c r="C1293" t="str">
        <f>_xlfn.XLOOKUP(Sales_Pipeline[[#This Row],[Sales_Agent]],Sales_Teams[Sales_Agent],Sales_Teams[Manager])</f>
        <v>Melvin Marxen</v>
      </c>
      <c r="D1293" t="str">
        <f>_xlfn.XLOOKUP(Sales_Pipeline[[#This Row],[Manager]],Sales_Teams[Manager],Sales_Teams[Regional_Office])</f>
        <v>Central</v>
      </c>
      <c r="E1293" t="s">
        <v>8953</v>
      </c>
      <c r="F1293" t="s">
        <v>94</v>
      </c>
      <c r="G1293" t="str">
        <f>IFERROR(_xlfn.XLOOKUP(Sales_Pipeline[[#This Row],[Account]],Accounts!$A$2:$A$86,Accounts!$F$2:$F$86),"")</f>
        <v>United States</v>
      </c>
      <c r="H1293" t="s">
        <v>82</v>
      </c>
      <c r="I1293" s="3">
        <v>42798</v>
      </c>
      <c r="J1293" s="3">
        <v>42882</v>
      </c>
      <c r="K1293" s="8" t="str">
        <f>IF(Sales_Pipeline[[#This Row],[Close_Date]]="","",TEXT(Sales_Pipeline[[#This Row],[Close_Date]],"ddd"))</f>
        <v>Sat</v>
      </c>
      <c r="L1293" s="8" t="str">
        <f>IF(Sales_Pipeline[[#This Row],[Close_Date]]="","",TEXT(Sales_Pipeline[[#This Row],[Close_Date]],"mmm"))</f>
        <v>May</v>
      </c>
      <c r="M1293" s="8" t="str">
        <f>IF(Sales_Pipeline[[#This Row],[Close_Date]]="","","Q"&amp;ROUNDUP(MONTH(Sales_Pipeline[[#This Row],[Close_Date]])/3,0))</f>
        <v>Q2</v>
      </c>
      <c r="N1293" s="2" cm="1">
        <f t="array" ref="N1293">IFERROR(_xlfn.IFS(Sales_Pipeline[[#This Row],[Deal_Stage]]="Won",_xlfn.XLOOKUP(Sales_Pipeline[[#This Row],[Product]],Products!$A$2:$A$8,Products!$C$2:$C$8),Sales_Pipeline[[#This Row],[Deal_Stage]]="Lost",_xlfn.XLOOKUP(Sales_Pipeline[[#This Row],[Product]],Products!$A$2:$A$8,Products!$C$2:$C$8)),"")</f>
        <v>4821</v>
      </c>
      <c r="O1293" s="2">
        <v>0</v>
      </c>
    </row>
    <row r="1294" spans="1:15" x14ac:dyDescent="0.3">
      <c r="A1294" t="s">
        <v>1440</v>
      </c>
      <c r="B1294" t="s">
        <v>29</v>
      </c>
      <c r="C1294" t="str">
        <f>_xlfn.XLOOKUP(Sales_Pipeline[[#This Row],[Sales_Agent]],Sales_Teams[Sales_Agent],Sales_Teams[Manager])</f>
        <v>Rocco Neubert</v>
      </c>
      <c r="D1294" t="str">
        <f>_xlfn.XLOOKUP(Sales_Pipeline[[#This Row],[Manager]],Sales_Teams[Manager],Sales_Teams[Regional_Office])</f>
        <v>East</v>
      </c>
      <c r="E1294" t="s">
        <v>63</v>
      </c>
      <c r="F1294" t="s">
        <v>173</v>
      </c>
      <c r="G1294" t="str">
        <f>IFERROR(_xlfn.XLOOKUP(Sales_Pipeline[[#This Row],[Account]],Accounts!$A$2:$A$86,Accounts!$F$2:$F$86),"")</f>
        <v>United States</v>
      </c>
      <c r="H1294" t="s">
        <v>57</v>
      </c>
      <c r="I1294" s="3">
        <v>42798</v>
      </c>
      <c r="J1294" s="3">
        <v>42913</v>
      </c>
      <c r="K1294" s="8" t="str">
        <f>IF(Sales_Pipeline[[#This Row],[Close_Date]]="","",TEXT(Sales_Pipeline[[#This Row],[Close_Date]],"ddd"))</f>
        <v>Tue</v>
      </c>
      <c r="L1294" s="8" t="str">
        <f>IF(Sales_Pipeline[[#This Row],[Close_Date]]="","",TEXT(Sales_Pipeline[[#This Row],[Close_Date]],"mmm"))</f>
        <v>Jun</v>
      </c>
      <c r="M1294" s="8" t="str">
        <f>IF(Sales_Pipeline[[#This Row],[Close_Date]]="","","Q"&amp;ROUNDUP(MONTH(Sales_Pipeline[[#This Row],[Close_Date]])/3,0))</f>
        <v>Q2</v>
      </c>
      <c r="N1294" s="2" cm="1">
        <f t="array" ref="N1294">IFERROR(_xlfn.IFS(Sales_Pipeline[[#This Row],[Deal_Stage]]="Won",_xlfn.XLOOKUP(Sales_Pipeline[[#This Row],[Product]],Products!$A$2:$A$8,Products!$C$2:$C$8),Sales_Pipeline[[#This Row],[Deal_Stage]]="Lost",_xlfn.XLOOKUP(Sales_Pipeline[[#This Row],[Product]],Products!$A$2:$A$8,Products!$C$2:$C$8)),"")</f>
        <v>550</v>
      </c>
      <c r="O1294" s="2">
        <v>521</v>
      </c>
    </row>
    <row r="1295" spans="1:15" x14ac:dyDescent="0.3">
      <c r="A1295" t="s">
        <v>1441</v>
      </c>
      <c r="B1295" t="s">
        <v>29</v>
      </c>
      <c r="C1295" t="str">
        <f>_xlfn.XLOOKUP(Sales_Pipeline[[#This Row],[Sales_Agent]],Sales_Teams[Sales_Agent],Sales_Teams[Manager])</f>
        <v>Rocco Neubert</v>
      </c>
      <c r="D1295" t="str">
        <f>_xlfn.XLOOKUP(Sales_Pipeline[[#This Row],[Manager]],Sales_Teams[Manager],Sales_Teams[Regional_Office])</f>
        <v>East</v>
      </c>
      <c r="E1295" t="s">
        <v>76</v>
      </c>
      <c r="F1295" t="s">
        <v>253</v>
      </c>
      <c r="G1295" t="str">
        <f>IFERROR(_xlfn.XLOOKUP(Sales_Pipeline[[#This Row],[Account]],Accounts!$A$2:$A$86,Accounts!$F$2:$F$86),"")</f>
        <v>United States</v>
      </c>
      <c r="H1295" t="s">
        <v>57</v>
      </c>
      <c r="I1295" s="3">
        <v>42798</v>
      </c>
      <c r="J1295" s="3">
        <v>42801</v>
      </c>
      <c r="K1295" s="8" t="str">
        <f>IF(Sales_Pipeline[[#This Row],[Close_Date]]="","",TEXT(Sales_Pipeline[[#This Row],[Close_Date]],"ddd"))</f>
        <v>Tue</v>
      </c>
      <c r="L1295" s="8" t="str">
        <f>IF(Sales_Pipeline[[#This Row],[Close_Date]]="","",TEXT(Sales_Pipeline[[#This Row],[Close_Date]],"mmm"))</f>
        <v>Mar</v>
      </c>
      <c r="M1295" s="8" t="str">
        <f>IF(Sales_Pipeline[[#This Row],[Close_Date]]="","","Q"&amp;ROUNDUP(MONTH(Sales_Pipeline[[#This Row],[Close_Date]])/3,0))</f>
        <v>Q1</v>
      </c>
      <c r="N1295" s="2" cm="1">
        <f t="array" ref="N1295">IFERROR(_xlfn.IFS(Sales_Pipeline[[#This Row],[Deal_Stage]]="Won",_xlfn.XLOOKUP(Sales_Pipeline[[#This Row],[Product]],Products!$A$2:$A$8,Products!$C$2:$C$8),Sales_Pipeline[[#This Row],[Deal_Stage]]="Lost",_xlfn.XLOOKUP(Sales_Pipeline[[#This Row],[Product]],Products!$A$2:$A$8,Products!$C$2:$C$8)),"")</f>
        <v>3393</v>
      </c>
      <c r="O1295" s="2">
        <v>3889</v>
      </c>
    </row>
    <row r="1296" spans="1:15" x14ac:dyDescent="0.3">
      <c r="A1296" t="s">
        <v>1442</v>
      </c>
      <c r="B1296" t="s">
        <v>21</v>
      </c>
      <c r="C1296" t="str">
        <f>_xlfn.XLOOKUP(Sales_Pipeline[[#This Row],[Sales_Agent]],Sales_Teams[Sales_Agent],Sales_Teams[Manager])</f>
        <v>Cara Losch</v>
      </c>
      <c r="D1296" t="str">
        <f>_xlfn.XLOOKUP(Sales_Pipeline[[#This Row],[Manager]],Sales_Teams[Manager],Sales_Teams[Regional_Office])</f>
        <v>East</v>
      </c>
      <c r="E1296" t="s">
        <v>76</v>
      </c>
      <c r="F1296" t="s">
        <v>231</v>
      </c>
      <c r="G1296" t="str">
        <f>IFERROR(_xlfn.XLOOKUP(Sales_Pipeline[[#This Row],[Account]],Accounts!$A$2:$A$86,Accounts!$F$2:$F$86),"")</f>
        <v>United States</v>
      </c>
      <c r="H1296" t="s">
        <v>57</v>
      </c>
      <c r="I1296" s="3">
        <v>42798</v>
      </c>
      <c r="J1296" s="3">
        <v>42806</v>
      </c>
      <c r="K1296" s="8" t="str">
        <f>IF(Sales_Pipeline[[#This Row],[Close_Date]]="","",TEXT(Sales_Pipeline[[#This Row],[Close_Date]],"ddd"))</f>
        <v>Sun</v>
      </c>
      <c r="L1296" s="8" t="str">
        <f>IF(Sales_Pipeline[[#This Row],[Close_Date]]="","",TEXT(Sales_Pipeline[[#This Row],[Close_Date]],"mmm"))</f>
        <v>Mar</v>
      </c>
      <c r="M1296" s="8" t="str">
        <f>IF(Sales_Pipeline[[#This Row],[Close_Date]]="","","Q"&amp;ROUNDUP(MONTH(Sales_Pipeline[[#This Row],[Close_Date]])/3,0))</f>
        <v>Q1</v>
      </c>
      <c r="N1296" s="2" cm="1">
        <f t="array" ref="N1296">IFERROR(_xlfn.IFS(Sales_Pipeline[[#This Row],[Deal_Stage]]="Won",_xlfn.XLOOKUP(Sales_Pipeline[[#This Row],[Product]],Products!$A$2:$A$8,Products!$C$2:$C$8),Sales_Pipeline[[#This Row],[Deal_Stage]]="Lost",_xlfn.XLOOKUP(Sales_Pipeline[[#This Row],[Product]],Products!$A$2:$A$8,Products!$C$2:$C$8)),"")</f>
        <v>3393</v>
      </c>
      <c r="O1296" s="2">
        <v>3340</v>
      </c>
    </row>
    <row r="1297" spans="1:15" x14ac:dyDescent="0.3">
      <c r="A1297" t="s">
        <v>1443</v>
      </c>
      <c r="B1297" t="s">
        <v>7</v>
      </c>
      <c r="C1297" t="str">
        <f>_xlfn.XLOOKUP(Sales_Pipeline[[#This Row],[Sales_Agent]],Sales_Teams[Sales_Agent],Sales_Teams[Manager])</f>
        <v>Dustin Brinkmann</v>
      </c>
      <c r="D1297" t="str">
        <f>_xlfn.XLOOKUP(Sales_Pipeline[[#This Row],[Manager]],Sales_Teams[Manager],Sales_Teams[Regional_Office])</f>
        <v>Central</v>
      </c>
      <c r="E1297" t="s">
        <v>61</v>
      </c>
      <c r="F1297" t="s">
        <v>150</v>
      </c>
      <c r="G1297" t="str">
        <f>IFERROR(_xlfn.XLOOKUP(Sales_Pipeline[[#This Row],[Account]],Accounts!$A$2:$A$86,Accounts!$F$2:$F$86),"")</f>
        <v>United States</v>
      </c>
      <c r="H1297" t="s">
        <v>82</v>
      </c>
      <c r="I1297" s="3">
        <v>42798</v>
      </c>
      <c r="J1297" s="3">
        <v>42814</v>
      </c>
      <c r="K1297" s="8" t="str">
        <f>IF(Sales_Pipeline[[#This Row],[Close_Date]]="","",TEXT(Sales_Pipeline[[#This Row],[Close_Date]],"ddd"))</f>
        <v>Mon</v>
      </c>
      <c r="L1297" s="8" t="str">
        <f>IF(Sales_Pipeline[[#This Row],[Close_Date]]="","",TEXT(Sales_Pipeline[[#This Row],[Close_Date]],"mmm"))</f>
        <v>Mar</v>
      </c>
      <c r="M1297" s="8" t="str">
        <f>IF(Sales_Pipeline[[#This Row],[Close_Date]]="","","Q"&amp;ROUNDUP(MONTH(Sales_Pipeline[[#This Row],[Close_Date]])/3,0))</f>
        <v>Q1</v>
      </c>
      <c r="N1297" s="2" cm="1">
        <f t="array" ref="N1297">IFERROR(_xlfn.IFS(Sales_Pipeline[[#This Row],[Deal_Stage]]="Won",_xlfn.XLOOKUP(Sales_Pipeline[[#This Row],[Product]],Products!$A$2:$A$8,Products!$C$2:$C$8),Sales_Pipeline[[#This Row],[Deal_Stage]]="Lost",_xlfn.XLOOKUP(Sales_Pipeline[[#This Row],[Product]],Products!$A$2:$A$8,Products!$C$2:$C$8)),"")</f>
        <v>55</v>
      </c>
      <c r="O1297" s="2">
        <v>0</v>
      </c>
    </row>
    <row r="1298" spans="1:15" x14ac:dyDescent="0.3">
      <c r="A1298" t="s">
        <v>1444</v>
      </c>
      <c r="B1298" t="s">
        <v>32</v>
      </c>
      <c r="C1298" t="str">
        <f>_xlfn.XLOOKUP(Sales_Pipeline[[#This Row],[Sales_Agent]],Sales_Teams[Sales_Agent],Sales_Teams[Manager])</f>
        <v>Celia Rouche</v>
      </c>
      <c r="D1298" t="str">
        <f>_xlfn.XLOOKUP(Sales_Pipeline[[#This Row],[Manager]],Sales_Teams[Manager],Sales_Teams[Regional_Office])</f>
        <v>West</v>
      </c>
      <c r="E1298" t="s">
        <v>8953</v>
      </c>
      <c r="F1298" t="s">
        <v>72</v>
      </c>
      <c r="G1298" t="str">
        <f>IFERROR(_xlfn.XLOOKUP(Sales_Pipeline[[#This Row],[Account]],Accounts!$A$2:$A$86,Accounts!$F$2:$F$86),"")</f>
        <v>United States</v>
      </c>
      <c r="H1298" t="s">
        <v>82</v>
      </c>
      <c r="I1298" s="3">
        <v>42798</v>
      </c>
      <c r="J1298" s="3">
        <v>42866</v>
      </c>
      <c r="K1298" s="8" t="str">
        <f>IF(Sales_Pipeline[[#This Row],[Close_Date]]="","",TEXT(Sales_Pipeline[[#This Row],[Close_Date]],"ddd"))</f>
        <v>Thu</v>
      </c>
      <c r="L1298" s="8" t="str">
        <f>IF(Sales_Pipeline[[#This Row],[Close_Date]]="","",TEXT(Sales_Pipeline[[#This Row],[Close_Date]],"mmm"))</f>
        <v>May</v>
      </c>
      <c r="M1298" s="8" t="str">
        <f>IF(Sales_Pipeline[[#This Row],[Close_Date]]="","","Q"&amp;ROUNDUP(MONTH(Sales_Pipeline[[#This Row],[Close_Date]])/3,0))</f>
        <v>Q2</v>
      </c>
      <c r="N1298" s="2" cm="1">
        <f t="array" ref="N1298">IFERROR(_xlfn.IFS(Sales_Pipeline[[#This Row],[Deal_Stage]]="Won",_xlfn.XLOOKUP(Sales_Pipeline[[#This Row],[Product]],Products!$A$2:$A$8,Products!$C$2:$C$8),Sales_Pipeline[[#This Row],[Deal_Stage]]="Lost",_xlfn.XLOOKUP(Sales_Pipeline[[#This Row],[Product]],Products!$A$2:$A$8,Products!$C$2:$C$8)),"")</f>
        <v>4821</v>
      </c>
      <c r="O1298" s="2">
        <v>0</v>
      </c>
    </row>
    <row r="1299" spans="1:15" x14ac:dyDescent="0.3">
      <c r="A1299" t="s">
        <v>1445</v>
      </c>
      <c r="B1299" t="s">
        <v>44</v>
      </c>
      <c r="C1299" t="str">
        <f>_xlfn.XLOOKUP(Sales_Pipeline[[#This Row],[Sales_Agent]],Sales_Teams[Sales_Agent],Sales_Teams[Manager])</f>
        <v>Summer Sewald</v>
      </c>
      <c r="D1299" t="str">
        <f>_xlfn.XLOOKUP(Sales_Pipeline[[#This Row],[Manager]],Sales_Teams[Manager],Sales_Teams[Regional_Office])</f>
        <v>West</v>
      </c>
      <c r="E1299" t="s">
        <v>8953</v>
      </c>
      <c r="F1299" t="s">
        <v>123</v>
      </c>
      <c r="G1299" t="str">
        <f>IFERROR(_xlfn.XLOOKUP(Sales_Pipeline[[#This Row],[Account]],Accounts!$A$2:$A$86,Accounts!$F$2:$F$86),"")</f>
        <v>United States</v>
      </c>
      <c r="H1299" t="s">
        <v>77</v>
      </c>
      <c r="I1299" s="3">
        <v>42798</v>
      </c>
      <c r="K1299" s="8" t="str">
        <f>IF(Sales_Pipeline[[#This Row],[Close_Date]]="","",TEXT(Sales_Pipeline[[#This Row],[Close_Date]],"ddd"))</f>
        <v/>
      </c>
      <c r="L1299" s="8" t="str">
        <f>IF(Sales_Pipeline[[#This Row],[Close_Date]]="","",TEXT(Sales_Pipeline[[#This Row],[Close_Date]],"mmm"))</f>
        <v/>
      </c>
      <c r="M1299" s="8" t="str">
        <f>IF(Sales_Pipeline[[#This Row],[Close_Date]]="","","Q"&amp;ROUNDUP(MONTH(Sales_Pipeline[[#This Row],[Close_Date]])/3,0))</f>
        <v/>
      </c>
      <c r="N1299" s="2" t="str" cm="1">
        <f t="array" ref="N1299">IFERROR(_xlfn.IFS(Sales_Pipeline[[#This Row],[Deal_Stage]]="Won",_xlfn.XLOOKUP(Sales_Pipeline[[#This Row],[Product]],Products!$A$2:$A$8,Products!$C$2:$C$8),Sales_Pipeline[[#This Row],[Deal_Stage]]="Lost",_xlfn.XLOOKUP(Sales_Pipeline[[#This Row],[Product]],Products!$A$2:$A$8,Products!$C$2:$C$8)),"")</f>
        <v/>
      </c>
      <c r="O1299" s="2">
        <v>0</v>
      </c>
    </row>
    <row r="1300" spans="1:15" x14ac:dyDescent="0.3">
      <c r="A1300" t="s">
        <v>1446</v>
      </c>
      <c r="B1300" t="s">
        <v>44</v>
      </c>
      <c r="C1300" t="str">
        <f>_xlfn.XLOOKUP(Sales_Pipeline[[#This Row],[Sales_Agent]],Sales_Teams[Sales_Agent],Sales_Teams[Manager])</f>
        <v>Summer Sewald</v>
      </c>
      <c r="D1300" t="str">
        <f>_xlfn.XLOOKUP(Sales_Pipeline[[#This Row],[Manager]],Sales_Teams[Manager],Sales_Teams[Regional_Office])</f>
        <v>West</v>
      </c>
      <c r="E1300" t="s">
        <v>8953</v>
      </c>
      <c r="G1300" t="str">
        <f>IFERROR(_xlfn.XLOOKUP(Sales_Pipeline[[#This Row],[Account]],Accounts!$A$2:$A$86,Accounts!$F$2:$F$86),"")</f>
        <v/>
      </c>
      <c r="H1300" t="s">
        <v>77</v>
      </c>
      <c r="I1300" s="3">
        <v>42798</v>
      </c>
      <c r="K1300" s="8" t="str">
        <f>IF(Sales_Pipeline[[#This Row],[Close_Date]]="","",TEXT(Sales_Pipeline[[#This Row],[Close_Date]],"ddd"))</f>
        <v/>
      </c>
      <c r="L1300" s="8" t="str">
        <f>IF(Sales_Pipeline[[#This Row],[Close_Date]]="","",TEXT(Sales_Pipeline[[#This Row],[Close_Date]],"mmm"))</f>
        <v/>
      </c>
      <c r="M1300" s="8" t="str">
        <f>IF(Sales_Pipeline[[#This Row],[Close_Date]]="","","Q"&amp;ROUNDUP(MONTH(Sales_Pipeline[[#This Row],[Close_Date]])/3,0))</f>
        <v/>
      </c>
      <c r="N1300" s="2" t="str" cm="1">
        <f t="array" ref="N1300">IFERROR(_xlfn.IFS(Sales_Pipeline[[#This Row],[Deal_Stage]]="Won",_xlfn.XLOOKUP(Sales_Pipeline[[#This Row],[Product]],Products!$A$2:$A$8,Products!$C$2:$C$8),Sales_Pipeline[[#This Row],[Deal_Stage]]="Lost",_xlfn.XLOOKUP(Sales_Pipeline[[#This Row],[Product]],Products!$A$2:$A$8,Products!$C$2:$C$8)),"")</f>
        <v/>
      </c>
      <c r="O1300" s="2">
        <v>0</v>
      </c>
    </row>
    <row r="1301" spans="1:15" x14ac:dyDescent="0.3">
      <c r="A1301" t="s">
        <v>1447</v>
      </c>
      <c r="B1301" t="s">
        <v>44</v>
      </c>
      <c r="C1301" t="str">
        <f>_xlfn.XLOOKUP(Sales_Pipeline[[#This Row],[Sales_Agent]],Sales_Teams[Sales_Agent],Sales_Teams[Manager])</f>
        <v>Summer Sewald</v>
      </c>
      <c r="D1301" t="str">
        <f>_xlfn.XLOOKUP(Sales_Pipeline[[#This Row],[Manager]],Sales_Teams[Manager],Sales_Teams[Regional_Office])</f>
        <v>West</v>
      </c>
      <c r="E1301" t="s">
        <v>8953</v>
      </c>
      <c r="F1301" t="s">
        <v>328</v>
      </c>
      <c r="G1301" t="str">
        <f>IFERROR(_xlfn.XLOOKUP(Sales_Pipeline[[#This Row],[Account]],Accounts!$A$2:$A$86,Accounts!$F$2:$F$86),"")</f>
        <v>United States</v>
      </c>
      <c r="H1301" t="s">
        <v>57</v>
      </c>
      <c r="I1301" s="3">
        <v>42798</v>
      </c>
      <c r="J1301" s="3">
        <v>42897</v>
      </c>
      <c r="K1301" s="8" t="str">
        <f>IF(Sales_Pipeline[[#This Row],[Close_Date]]="","",TEXT(Sales_Pipeline[[#This Row],[Close_Date]],"ddd"))</f>
        <v>Sun</v>
      </c>
      <c r="L1301" s="8" t="str">
        <f>IF(Sales_Pipeline[[#This Row],[Close_Date]]="","",TEXT(Sales_Pipeline[[#This Row],[Close_Date]],"mmm"))</f>
        <v>Jun</v>
      </c>
      <c r="M1301" s="8" t="str">
        <f>IF(Sales_Pipeline[[#This Row],[Close_Date]]="","","Q"&amp;ROUNDUP(MONTH(Sales_Pipeline[[#This Row],[Close_Date]])/3,0))</f>
        <v>Q2</v>
      </c>
      <c r="N1301" s="2" cm="1">
        <f t="array" ref="N1301">IFERROR(_xlfn.IFS(Sales_Pipeline[[#This Row],[Deal_Stage]]="Won",_xlfn.XLOOKUP(Sales_Pipeline[[#This Row],[Product]],Products!$A$2:$A$8,Products!$C$2:$C$8),Sales_Pipeline[[#This Row],[Deal_Stage]]="Lost",_xlfn.XLOOKUP(Sales_Pipeline[[#This Row],[Product]],Products!$A$2:$A$8,Products!$C$2:$C$8)),"")</f>
        <v>4821</v>
      </c>
      <c r="O1301" s="2">
        <v>5876</v>
      </c>
    </row>
    <row r="1302" spans="1:15" x14ac:dyDescent="0.3">
      <c r="A1302" t="s">
        <v>1448</v>
      </c>
      <c r="B1302" t="s">
        <v>3</v>
      </c>
      <c r="C1302" t="str">
        <f>_xlfn.XLOOKUP(Sales_Pipeline[[#This Row],[Sales_Agent]],Sales_Teams[Sales_Agent],Sales_Teams[Manager])</f>
        <v>Dustin Brinkmann</v>
      </c>
      <c r="D1302" t="str">
        <f>_xlfn.XLOOKUP(Sales_Pipeline[[#This Row],[Manager]],Sales_Teams[Manager],Sales_Teams[Regional_Office])</f>
        <v>Central</v>
      </c>
      <c r="E1302" t="s">
        <v>84</v>
      </c>
      <c r="F1302" t="s">
        <v>187</v>
      </c>
      <c r="G1302" t="str">
        <f>IFERROR(_xlfn.XLOOKUP(Sales_Pipeline[[#This Row],[Account]],Accounts!$A$2:$A$86,Accounts!$F$2:$F$86),"")</f>
        <v>United States</v>
      </c>
      <c r="H1302" t="s">
        <v>57</v>
      </c>
      <c r="I1302" s="3">
        <v>42799</v>
      </c>
      <c r="J1302" s="3">
        <v>42884</v>
      </c>
      <c r="K1302" s="8" t="str">
        <f>IF(Sales_Pipeline[[#This Row],[Close_Date]]="","",TEXT(Sales_Pipeline[[#This Row],[Close_Date]],"ddd"))</f>
        <v>Mon</v>
      </c>
      <c r="L1302" s="8" t="str">
        <f>IF(Sales_Pipeline[[#This Row],[Close_Date]]="","",TEXT(Sales_Pipeline[[#This Row],[Close_Date]],"mmm"))</f>
        <v>May</v>
      </c>
      <c r="M1302" s="8" t="str">
        <f>IF(Sales_Pipeline[[#This Row],[Close_Date]]="","","Q"&amp;ROUNDUP(MONTH(Sales_Pipeline[[#This Row],[Close_Date]])/3,0))</f>
        <v>Q2</v>
      </c>
      <c r="N1302" s="2" cm="1">
        <f t="array" ref="N1302">IFERROR(_xlfn.IFS(Sales_Pipeline[[#This Row],[Deal_Stage]]="Won",_xlfn.XLOOKUP(Sales_Pipeline[[#This Row],[Product]],Products!$A$2:$A$8,Products!$C$2:$C$8),Sales_Pipeline[[#This Row],[Deal_Stage]]="Lost",_xlfn.XLOOKUP(Sales_Pipeline[[#This Row],[Product]],Products!$A$2:$A$8,Products!$C$2:$C$8)),"")</f>
        <v>5482</v>
      </c>
      <c r="O1302" s="2">
        <v>5092</v>
      </c>
    </row>
    <row r="1303" spans="1:15" x14ac:dyDescent="0.3">
      <c r="A1303" t="s">
        <v>1449</v>
      </c>
      <c r="B1303" t="s">
        <v>30</v>
      </c>
      <c r="C1303" t="str">
        <f>_xlfn.XLOOKUP(Sales_Pipeline[[#This Row],[Sales_Agent]],Sales_Teams[Sales_Agent],Sales_Teams[Manager])</f>
        <v>Rocco Neubert</v>
      </c>
      <c r="D1303" t="str">
        <f>_xlfn.XLOOKUP(Sales_Pipeline[[#This Row],[Manager]],Sales_Teams[Manager],Sales_Teams[Regional_Office])</f>
        <v>East</v>
      </c>
      <c r="E1303" t="s">
        <v>55</v>
      </c>
      <c r="F1303" t="s">
        <v>238</v>
      </c>
      <c r="G1303" t="str">
        <f>IFERROR(_xlfn.XLOOKUP(Sales_Pipeline[[#This Row],[Account]],Accounts!$A$2:$A$86,Accounts!$F$2:$F$86),"")</f>
        <v>United States</v>
      </c>
      <c r="H1303" t="s">
        <v>82</v>
      </c>
      <c r="I1303" s="3">
        <v>42799</v>
      </c>
      <c r="J1303" s="3">
        <v>42864</v>
      </c>
      <c r="K1303" s="8" t="str">
        <f>IF(Sales_Pipeline[[#This Row],[Close_Date]]="","",TEXT(Sales_Pipeline[[#This Row],[Close_Date]],"ddd"))</f>
        <v>Tue</v>
      </c>
      <c r="L1303" s="8" t="str">
        <f>IF(Sales_Pipeline[[#This Row],[Close_Date]]="","",TEXT(Sales_Pipeline[[#This Row],[Close_Date]],"mmm"))</f>
        <v>May</v>
      </c>
      <c r="M1303" s="8" t="str">
        <f>IF(Sales_Pipeline[[#This Row],[Close_Date]]="","","Q"&amp;ROUNDUP(MONTH(Sales_Pipeline[[#This Row],[Close_Date]])/3,0))</f>
        <v>Q2</v>
      </c>
      <c r="N1303" s="2" cm="1">
        <f t="array" ref="N1303">IFERROR(_xlfn.IFS(Sales_Pipeline[[#This Row],[Deal_Stage]]="Won",_xlfn.XLOOKUP(Sales_Pipeline[[#This Row],[Product]],Products!$A$2:$A$8,Products!$C$2:$C$8),Sales_Pipeline[[#This Row],[Deal_Stage]]="Lost",_xlfn.XLOOKUP(Sales_Pipeline[[#This Row],[Product]],Products!$A$2:$A$8,Products!$C$2:$C$8)),"")</f>
        <v>1096</v>
      </c>
      <c r="O1303" s="2">
        <v>0</v>
      </c>
    </row>
    <row r="1304" spans="1:15" x14ac:dyDescent="0.3">
      <c r="A1304" t="s">
        <v>1450</v>
      </c>
      <c r="B1304" t="s">
        <v>27</v>
      </c>
      <c r="C1304" t="str">
        <f>_xlfn.XLOOKUP(Sales_Pipeline[[#This Row],[Sales_Agent]],Sales_Teams[Sales_Agent],Sales_Teams[Manager])</f>
        <v>Rocco Neubert</v>
      </c>
      <c r="D1304" t="str">
        <f>_xlfn.XLOOKUP(Sales_Pipeline[[#This Row],[Manager]],Sales_Teams[Manager],Sales_Teams[Regional_Office])</f>
        <v>East</v>
      </c>
      <c r="E1304" t="s">
        <v>76</v>
      </c>
      <c r="G1304" t="str">
        <f>IFERROR(_xlfn.XLOOKUP(Sales_Pipeline[[#This Row],[Account]],Accounts!$A$2:$A$86,Accounts!$F$2:$F$86),"")</f>
        <v/>
      </c>
      <c r="H1304" t="s">
        <v>77</v>
      </c>
      <c r="I1304" s="3">
        <v>42799</v>
      </c>
      <c r="K1304" s="8" t="str">
        <f>IF(Sales_Pipeline[[#This Row],[Close_Date]]="","",TEXT(Sales_Pipeline[[#This Row],[Close_Date]],"ddd"))</f>
        <v/>
      </c>
      <c r="L1304" s="8" t="str">
        <f>IF(Sales_Pipeline[[#This Row],[Close_Date]]="","",TEXT(Sales_Pipeline[[#This Row],[Close_Date]],"mmm"))</f>
        <v/>
      </c>
      <c r="M1304" s="8" t="str">
        <f>IF(Sales_Pipeline[[#This Row],[Close_Date]]="","","Q"&amp;ROUNDUP(MONTH(Sales_Pipeline[[#This Row],[Close_Date]])/3,0))</f>
        <v/>
      </c>
      <c r="N1304" s="2" t="str" cm="1">
        <f t="array" ref="N1304">IFERROR(_xlfn.IFS(Sales_Pipeline[[#This Row],[Deal_Stage]]="Won",_xlfn.XLOOKUP(Sales_Pipeline[[#This Row],[Product]],Products!$A$2:$A$8,Products!$C$2:$C$8),Sales_Pipeline[[#This Row],[Deal_Stage]]="Lost",_xlfn.XLOOKUP(Sales_Pipeline[[#This Row],[Product]],Products!$A$2:$A$8,Products!$C$2:$C$8)),"")</f>
        <v/>
      </c>
      <c r="O1304" s="2">
        <v>0</v>
      </c>
    </row>
    <row r="1305" spans="1:15" x14ac:dyDescent="0.3">
      <c r="A1305" t="s">
        <v>1451</v>
      </c>
      <c r="B1305" t="s">
        <v>25</v>
      </c>
      <c r="C1305" t="str">
        <f>_xlfn.XLOOKUP(Sales_Pipeline[[#This Row],[Sales_Agent]],Sales_Teams[Sales_Agent],Sales_Teams[Manager])</f>
        <v>Rocco Neubert</v>
      </c>
      <c r="D1305" t="str">
        <f>_xlfn.XLOOKUP(Sales_Pipeline[[#This Row],[Manager]],Sales_Teams[Manager],Sales_Teams[Regional_Office])</f>
        <v>East</v>
      </c>
      <c r="E1305" t="s">
        <v>63</v>
      </c>
      <c r="G1305" t="str">
        <f>IFERROR(_xlfn.XLOOKUP(Sales_Pipeline[[#This Row],[Account]],Accounts!$A$2:$A$86,Accounts!$F$2:$F$86),"")</f>
        <v/>
      </c>
      <c r="H1305" t="s">
        <v>77</v>
      </c>
      <c r="I1305" s="3">
        <v>42799</v>
      </c>
      <c r="K1305" s="8" t="str">
        <f>IF(Sales_Pipeline[[#This Row],[Close_Date]]="","",TEXT(Sales_Pipeline[[#This Row],[Close_Date]],"ddd"))</f>
        <v/>
      </c>
      <c r="L1305" s="8" t="str">
        <f>IF(Sales_Pipeline[[#This Row],[Close_Date]]="","",TEXT(Sales_Pipeline[[#This Row],[Close_Date]],"mmm"))</f>
        <v/>
      </c>
      <c r="M1305" s="8" t="str">
        <f>IF(Sales_Pipeline[[#This Row],[Close_Date]]="","","Q"&amp;ROUNDUP(MONTH(Sales_Pipeline[[#This Row],[Close_Date]])/3,0))</f>
        <v/>
      </c>
      <c r="N1305" s="2" t="str" cm="1">
        <f t="array" ref="N1305">IFERROR(_xlfn.IFS(Sales_Pipeline[[#This Row],[Deal_Stage]]="Won",_xlfn.XLOOKUP(Sales_Pipeline[[#This Row],[Product]],Products!$A$2:$A$8,Products!$C$2:$C$8),Sales_Pipeline[[#This Row],[Deal_Stage]]="Lost",_xlfn.XLOOKUP(Sales_Pipeline[[#This Row],[Product]],Products!$A$2:$A$8,Products!$C$2:$C$8)),"")</f>
        <v/>
      </c>
      <c r="O1305" s="2">
        <v>0</v>
      </c>
    </row>
    <row r="1306" spans="1:15" x14ac:dyDescent="0.3">
      <c r="A1306" t="s">
        <v>1452</v>
      </c>
      <c r="B1306" t="s">
        <v>25</v>
      </c>
      <c r="C1306" t="str">
        <f>_xlfn.XLOOKUP(Sales_Pipeline[[#This Row],[Sales_Agent]],Sales_Teams[Sales_Agent],Sales_Teams[Manager])</f>
        <v>Rocco Neubert</v>
      </c>
      <c r="D1306" t="str">
        <f>_xlfn.XLOOKUP(Sales_Pipeline[[#This Row],[Manager]],Sales_Teams[Manager],Sales_Teams[Regional_Office])</f>
        <v>East</v>
      </c>
      <c r="E1306" t="s">
        <v>55</v>
      </c>
      <c r="F1306" t="s">
        <v>123</v>
      </c>
      <c r="G1306" t="str">
        <f>IFERROR(_xlfn.XLOOKUP(Sales_Pipeline[[#This Row],[Account]],Accounts!$A$2:$A$86,Accounts!$F$2:$F$86),"")</f>
        <v>United States</v>
      </c>
      <c r="H1306" t="s">
        <v>57</v>
      </c>
      <c r="I1306" s="3">
        <v>42799</v>
      </c>
      <c r="J1306" s="3">
        <v>42894</v>
      </c>
      <c r="K1306" s="8" t="str">
        <f>IF(Sales_Pipeline[[#This Row],[Close_Date]]="","",TEXT(Sales_Pipeline[[#This Row],[Close_Date]],"ddd"))</f>
        <v>Thu</v>
      </c>
      <c r="L1306" s="8" t="str">
        <f>IF(Sales_Pipeline[[#This Row],[Close_Date]]="","",TEXT(Sales_Pipeline[[#This Row],[Close_Date]],"mmm"))</f>
        <v>Jun</v>
      </c>
      <c r="M1306" s="8" t="str">
        <f>IF(Sales_Pipeline[[#This Row],[Close_Date]]="","","Q"&amp;ROUNDUP(MONTH(Sales_Pipeline[[#This Row],[Close_Date]])/3,0))</f>
        <v>Q2</v>
      </c>
      <c r="N1306" s="2" cm="1">
        <f t="array" ref="N1306">IFERROR(_xlfn.IFS(Sales_Pipeline[[#This Row],[Deal_Stage]]="Won",_xlfn.XLOOKUP(Sales_Pipeline[[#This Row],[Product]],Products!$A$2:$A$8,Products!$C$2:$C$8),Sales_Pipeline[[#This Row],[Deal_Stage]]="Lost",_xlfn.XLOOKUP(Sales_Pipeline[[#This Row],[Product]],Products!$A$2:$A$8,Products!$C$2:$C$8)),"")</f>
        <v>1096</v>
      </c>
      <c r="O1306" s="2">
        <v>966</v>
      </c>
    </row>
    <row r="1307" spans="1:15" x14ac:dyDescent="0.3">
      <c r="A1307" t="s">
        <v>1453</v>
      </c>
      <c r="B1307" t="s">
        <v>25</v>
      </c>
      <c r="C1307" t="str">
        <f>_xlfn.XLOOKUP(Sales_Pipeline[[#This Row],[Sales_Agent]],Sales_Teams[Sales_Agent],Sales_Teams[Manager])</f>
        <v>Rocco Neubert</v>
      </c>
      <c r="D1307" t="str">
        <f>_xlfn.XLOOKUP(Sales_Pipeline[[#This Row],[Manager]],Sales_Teams[Manager],Sales_Teams[Regional_Office])</f>
        <v>East</v>
      </c>
      <c r="E1307" t="s">
        <v>84</v>
      </c>
      <c r="F1307" t="s">
        <v>159</v>
      </c>
      <c r="G1307" t="str">
        <f>IFERROR(_xlfn.XLOOKUP(Sales_Pipeline[[#This Row],[Account]],Accounts!$A$2:$A$86,Accounts!$F$2:$F$86),"")</f>
        <v>United States</v>
      </c>
      <c r="H1307" t="s">
        <v>57</v>
      </c>
      <c r="I1307" s="3">
        <v>42799</v>
      </c>
      <c r="J1307" s="3">
        <v>42815</v>
      </c>
      <c r="K1307" s="8" t="str">
        <f>IF(Sales_Pipeline[[#This Row],[Close_Date]]="","",TEXT(Sales_Pipeline[[#This Row],[Close_Date]],"ddd"))</f>
        <v>Tue</v>
      </c>
      <c r="L1307" s="8" t="str">
        <f>IF(Sales_Pipeline[[#This Row],[Close_Date]]="","",TEXT(Sales_Pipeline[[#This Row],[Close_Date]],"mmm"))</f>
        <v>Mar</v>
      </c>
      <c r="M1307" s="8" t="str">
        <f>IF(Sales_Pipeline[[#This Row],[Close_Date]]="","","Q"&amp;ROUNDUP(MONTH(Sales_Pipeline[[#This Row],[Close_Date]])/3,0))</f>
        <v>Q1</v>
      </c>
      <c r="N1307" s="2" cm="1">
        <f t="array" ref="N1307">IFERROR(_xlfn.IFS(Sales_Pipeline[[#This Row],[Deal_Stage]]="Won",_xlfn.XLOOKUP(Sales_Pipeline[[#This Row],[Product]],Products!$A$2:$A$8,Products!$C$2:$C$8),Sales_Pipeline[[#This Row],[Deal_Stage]]="Lost",_xlfn.XLOOKUP(Sales_Pipeline[[#This Row],[Product]],Products!$A$2:$A$8,Products!$C$2:$C$8)),"")</f>
        <v>5482</v>
      </c>
      <c r="O1307" s="2">
        <v>6024</v>
      </c>
    </row>
    <row r="1308" spans="1:15" x14ac:dyDescent="0.3">
      <c r="A1308" t="s">
        <v>1454</v>
      </c>
      <c r="B1308" t="s">
        <v>25</v>
      </c>
      <c r="C1308" t="str">
        <f>_xlfn.XLOOKUP(Sales_Pipeline[[#This Row],[Sales_Agent]],Sales_Teams[Sales_Agent],Sales_Teams[Manager])</f>
        <v>Rocco Neubert</v>
      </c>
      <c r="D1308" t="str">
        <f>_xlfn.XLOOKUP(Sales_Pipeline[[#This Row],[Manager]],Sales_Teams[Manager],Sales_Teams[Regional_Office])</f>
        <v>East</v>
      </c>
      <c r="E1308" t="s">
        <v>76</v>
      </c>
      <c r="F1308" t="s">
        <v>234</v>
      </c>
      <c r="G1308" t="str">
        <f>IFERROR(_xlfn.XLOOKUP(Sales_Pipeline[[#This Row],[Account]],Accounts!$A$2:$A$86,Accounts!$F$2:$F$86),"")</f>
        <v>United States</v>
      </c>
      <c r="H1308" t="s">
        <v>57</v>
      </c>
      <c r="I1308" s="3">
        <v>42799</v>
      </c>
      <c r="J1308" s="3">
        <v>42808</v>
      </c>
      <c r="K1308" s="8" t="str">
        <f>IF(Sales_Pipeline[[#This Row],[Close_Date]]="","",TEXT(Sales_Pipeline[[#This Row],[Close_Date]],"ddd"))</f>
        <v>Tue</v>
      </c>
      <c r="L1308" s="8" t="str">
        <f>IF(Sales_Pipeline[[#This Row],[Close_Date]]="","",TEXT(Sales_Pipeline[[#This Row],[Close_Date]],"mmm"))</f>
        <v>Mar</v>
      </c>
      <c r="M1308" s="8" t="str">
        <f>IF(Sales_Pipeline[[#This Row],[Close_Date]]="","","Q"&amp;ROUNDUP(MONTH(Sales_Pipeline[[#This Row],[Close_Date]])/3,0))</f>
        <v>Q1</v>
      </c>
      <c r="N1308" s="2" cm="1">
        <f t="array" ref="N1308">IFERROR(_xlfn.IFS(Sales_Pipeline[[#This Row],[Deal_Stage]]="Won",_xlfn.XLOOKUP(Sales_Pipeline[[#This Row],[Product]],Products!$A$2:$A$8,Products!$C$2:$C$8),Sales_Pipeline[[#This Row],[Deal_Stage]]="Lost",_xlfn.XLOOKUP(Sales_Pipeline[[#This Row],[Product]],Products!$A$2:$A$8,Products!$C$2:$C$8)),"")</f>
        <v>3393</v>
      </c>
      <c r="O1308" s="2">
        <v>3759</v>
      </c>
    </row>
    <row r="1309" spans="1:15" x14ac:dyDescent="0.3">
      <c r="A1309" t="s">
        <v>1455</v>
      </c>
      <c r="B1309" t="s">
        <v>15</v>
      </c>
      <c r="C1309" t="str">
        <f>_xlfn.XLOOKUP(Sales_Pipeline[[#This Row],[Sales_Agent]],Sales_Teams[Sales_Agent],Sales_Teams[Manager])</f>
        <v>Melvin Marxen</v>
      </c>
      <c r="D1309" t="str">
        <f>_xlfn.XLOOKUP(Sales_Pipeline[[#This Row],[Manager]],Sales_Teams[Manager],Sales_Teams[Regional_Office])</f>
        <v>Central</v>
      </c>
      <c r="E1309" t="s">
        <v>8953</v>
      </c>
      <c r="F1309" t="s">
        <v>507</v>
      </c>
      <c r="G1309" t="str">
        <f>IFERROR(_xlfn.XLOOKUP(Sales_Pipeline[[#This Row],[Account]],Accounts!$A$2:$A$86,Accounts!$F$2:$F$86),"")</f>
        <v>Belgium</v>
      </c>
      <c r="H1309" t="s">
        <v>82</v>
      </c>
      <c r="I1309" s="3">
        <v>42799</v>
      </c>
      <c r="J1309" s="3">
        <v>42879</v>
      </c>
      <c r="K1309" s="8" t="str">
        <f>IF(Sales_Pipeline[[#This Row],[Close_Date]]="","",TEXT(Sales_Pipeline[[#This Row],[Close_Date]],"ddd"))</f>
        <v>Wed</v>
      </c>
      <c r="L1309" s="8" t="str">
        <f>IF(Sales_Pipeline[[#This Row],[Close_Date]]="","",TEXT(Sales_Pipeline[[#This Row],[Close_Date]],"mmm"))</f>
        <v>May</v>
      </c>
      <c r="M1309" s="8" t="str">
        <f>IF(Sales_Pipeline[[#This Row],[Close_Date]]="","","Q"&amp;ROUNDUP(MONTH(Sales_Pipeline[[#This Row],[Close_Date]])/3,0))</f>
        <v>Q2</v>
      </c>
      <c r="N1309" s="2" cm="1">
        <f t="array" ref="N1309">IFERROR(_xlfn.IFS(Sales_Pipeline[[#This Row],[Deal_Stage]]="Won",_xlfn.XLOOKUP(Sales_Pipeline[[#This Row],[Product]],Products!$A$2:$A$8,Products!$C$2:$C$8),Sales_Pipeline[[#This Row],[Deal_Stage]]="Lost",_xlfn.XLOOKUP(Sales_Pipeline[[#This Row],[Product]],Products!$A$2:$A$8,Products!$C$2:$C$8)),"")</f>
        <v>4821</v>
      </c>
      <c r="O1309" s="2">
        <v>0</v>
      </c>
    </row>
    <row r="1310" spans="1:15" x14ac:dyDescent="0.3">
      <c r="A1310" t="s">
        <v>1456</v>
      </c>
      <c r="B1310" t="s">
        <v>28</v>
      </c>
      <c r="C1310" t="str">
        <f>_xlfn.XLOOKUP(Sales_Pipeline[[#This Row],[Sales_Agent]],Sales_Teams[Sales_Agent],Sales_Teams[Manager])</f>
        <v>Rocco Neubert</v>
      </c>
      <c r="D1310" t="str">
        <f>_xlfn.XLOOKUP(Sales_Pipeline[[#This Row],[Manager]],Sales_Teams[Manager],Sales_Teams[Regional_Office])</f>
        <v>East</v>
      </c>
      <c r="E1310" t="s">
        <v>8953</v>
      </c>
      <c r="F1310" t="s">
        <v>225</v>
      </c>
      <c r="G1310" t="str">
        <f>IFERROR(_xlfn.XLOOKUP(Sales_Pipeline[[#This Row],[Account]],Accounts!$A$2:$A$86,Accounts!$F$2:$F$86),"")</f>
        <v>United States</v>
      </c>
      <c r="H1310" t="s">
        <v>57</v>
      </c>
      <c r="I1310" s="3">
        <v>42799</v>
      </c>
      <c r="J1310" s="3">
        <v>42817</v>
      </c>
      <c r="K1310" s="8" t="str">
        <f>IF(Sales_Pipeline[[#This Row],[Close_Date]]="","",TEXT(Sales_Pipeline[[#This Row],[Close_Date]],"ddd"))</f>
        <v>Thu</v>
      </c>
      <c r="L1310" s="8" t="str">
        <f>IF(Sales_Pipeline[[#This Row],[Close_Date]]="","",TEXT(Sales_Pipeline[[#This Row],[Close_Date]],"mmm"))</f>
        <v>Mar</v>
      </c>
      <c r="M1310" s="8" t="str">
        <f>IF(Sales_Pipeline[[#This Row],[Close_Date]]="","","Q"&amp;ROUNDUP(MONTH(Sales_Pipeline[[#This Row],[Close_Date]])/3,0))</f>
        <v>Q1</v>
      </c>
      <c r="N1310" s="2" cm="1">
        <f t="array" ref="N1310">IFERROR(_xlfn.IFS(Sales_Pipeline[[#This Row],[Deal_Stage]]="Won",_xlfn.XLOOKUP(Sales_Pipeline[[#This Row],[Product]],Products!$A$2:$A$8,Products!$C$2:$C$8),Sales_Pipeline[[#This Row],[Deal_Stage]]="Lost",_xlfn.XLOOKUP(Sales_Pipeline[[#This Row],[Product]],Products!$A$2:$A$8,Products!$C$2:$C$8)),"")</f>
        <v>4821</v>
      </c>
      <c r="O1310" s="2">
        <v>4443</v>
      </c>
    </row>
    <row r="1311" spans="1:15" x14ac:dyDescent="0.3">
      <c r="A1311" t="s">
        <v>1457</v>
      </c>
      <c r="B1311" t="s">
        <v>36</v>
      </c>
      <c r="C1311" t="str">
        <f>_xlfn.XLOOKUP(Sales_Pipeline[[#This Row],[Sales_Agent]],Sales_Teams[Sales_Agent],Sales_Teams[Manager])</f>
        <v>Celia Rouche</v>
      </c>
      <c r="D1311" t="str">
        <f>_xlfn.XLOOKUP(Sales_Pipeline[[#This Row],[Manager]],Sales_Teams[Manager],Sales_Teams[Regional_Office])</f>
        <v>West</v>
      </c>
      <c r="E1311" t="s">
        <v>76</v>
      </c>
      <c r="F1311" t="s">
        <v>72</v>
      </c>
      <c r="G1311" t="str">
        <f>IFERROR(_xlfn.XLOOKUP(Sales_Pipeline[[#This Row],[Account]],Accounts!$A$2:$A$86,Accounts!$F$2:$F$86),"")</f>
        <v>United States</v>
      </c>
      <c r="H1311" t="s">
        <v>57</v>
      </c>
      <c r="I1311" s="3">
        <v>42799</v>
      </c>
      <c r="J1311" s="3">
        <v>42914</v>
      </c>
      <c r="K1311" s="8" t="str">
        <f>IF(Sales_Pipeline[[#This Row],[Close_Date]]="","",TEXT(Sales_Pipeline[[#This Row],[Close_Date]],"ddd"))</f>
        <v>Wed</v>
      </c>
      <c r="L1311" s="8" t="str">
        <f>IF(Sales_Pipeline[[#This Row],[Close_Date]]="","",TEXT(Sales_Pipeline[[#This Row],[Close_Date]],"mmm"))</f>
        <v>Jun</v>
      </c>
      <c r="M1311" s="8" t="str">
        <f>IF(Sales_Pipeline[[#This Row],[Close_Date]]="","","Q"&amp;ROUNDUP(MONTH(Sales_Pipeline[[#This Row],[Close_Date]])/3,0))</f>
        <v>Q2</v>
      </c>
      <c r="N1311" s="2" cm="1">
        <f t="array" ref="N1311">IFERROR(_xlfn.IFS(Sales_Pipeline[[#This Row],[Deal_Stage]]="Won",_xlfn.XLOOKUP(Sales_Pipeline[[#This Row],[Product]],Products!$A$2:$A$8,Products!$C$2:$C$8),Sales_Pipeline[[#This Row],[Deal_Stage]]="Lost",_xlfn.XLOOKUP(Sales_Pipeline[[#This Row],[Product]],Products!$A$2:$A$8,Products!$C$2:$C$8)),"")</f>
        <v>3393</v>
      </c>
      <c r="O1311" s="2">
        <v>3397</v>
      </c>
    </row>
    <row r="1312" spans="1:15" x14ac:dyDescent="0.3">
      <c r="A1312" t="s">
        <v>1458</v>
      </c>
      <c r="B1312" t="s">
        <v>40</v>
      </c>
      <c r="C1312" t="str">
        <f>_xlfn.XLOOKUP(Sales_Pipeline[[#This Row],[Sales_Agent]],Sales_Teams[Sales_Agent],Sales_Teams[Manager])</f>
        <v>Summer Sewald</v>
      </c>
      <c r="D1312" t="str">
        <f>_xlfn.XLOOKUP(Sales_Pipeline[[#This Row],[Manager]],Sales_Teams[Manager],Sales_Teams[Regional_Office])</f>
        <v>West</v>
      </c>
      <c r="E1312" t="s">
        <v>84</v>
      </c>
      <c r="F1312" t="s">
        <v>288</v>
      </c>
      <c r="G1312" t="str">
        <f>IFERROR(_xlfn.XLOOKUP(Sales_Pipeline[[#This Row],[Account]],Accounts!$A$2:$A$86,Accounts!$F$2:$F$86),"")</f>
        <v>United States</v>
      </c>
      <c r="H1312" t="s">
        <v>82</v>
      </c>
      <c r="I1312" s="3">
        <v>42799</v>
      </c>
      <c r="J1312" s="3">
        <v>42809</v>
      </c>
      <c r="K1312" s="8" t="str">
        <f>IF(Sales_Pipeline[[#This Row],[Close_Date]]="","",TEXT(Sales_Pipeline[[#This Row],[Close_Date]],"ddd"))</f>
        <v>Wed</v>
      </c>
      <c r="L1312" s="8" t="str">
        <f>IF(Sales_Pipeline[[#This Row],[Close_Date]]="","",TEXT(Sales_Pipeline[[#This Row],[Close_Date]],"mmm"))</f>
        <v>Mar</v>
      </c>
      <c r="M1312" s="8" t="str">
        <f>IF(Sales_Pipeline[[#This Row],[Close_Date]]="","","Q"&amp;ROUNDUP(MONTH(Sales_Pipeline[[#This Row],[Close_Date]])/3,0))</f>
        <v>Q1</v>
      </c>
      <c r="N1312" s="2" cm="1">
        <f t="array" ref="N1312">IFERROR(_xlfn.IFS(Sales_Pipeline[[#This Row],[Deal_Stage]]="Won",_xlfn.XLOOKUP(Sales_Pipeline[[#This Row],[Product]],Products!$A$2:$A$8,Products!$C$2:$C$8),Sales_Pipeline[[#This Row],[Deal_Stage]]="Lost",_xlfn.XLOOKUP(Sales_Pipeline[[#This Row],[Product]],Products!$A$2:$A$8,Products!$C$2:$C$8)),"")</f>
        <v>5482</v>
      </c>
      <c r="O1312" s="2">
        <v>0</v>
      </c>
    </row>
    <row r="1313" spans="1:15" x14ac:dyDescent="0.3">
      <c r="A1313" t="s">
        <v>1459</v>
      </c>
      <c r="B1313" t="s">
        <v>40</v>
      </c>
      <c r="C1313" t="str">
        <f>_xlfn.XLOOKUP(Sales_Pipeline[[#This Row],[Sales_Agent]],Sales_Teams[Sales_Agent],Sales_Teams[Manager])</f>
        <v>Summer Sewald</v>
      </c>
      <c r="D1313" t="str">
        <f>_xlfn.XLOOKUP(Sales_Pipeline[[#This Row],[Manager]],Sales_Teams[Manager],Sales_Teams[Regional_Office])</f>
        <v>West</v>
      </c>
      <c r="E1313" t="s">
        <v>61</v>
      </c>
      <c r="F1313" t="s">
        <v>85</v>
      </c>
      <c r="G1313" t="str">
        <f>IFERROR(_xlfn.XLOOKUP(Sales_Pipeline[[#This Row],[Account]],Accounts!$A$2:$A$86,Accounts!$F$2:$F$86),"")</f>
        <v>Poland</v>
      </c>
      <c r="H1313" t="s">
        <v>82</v>
      </c>
      <c r="I1313" s="3">
        <v>42799</v>
      </c>
      <c r="J1313" s="3">
        <v>42869</v>
      </c>
      <c r="K1313" s="8" t="str">
        <f>IF(Sales_Pipeline[[#This Row],[Close_Date]]="","",TEXT(Sales_Pipeline[[#This Row],[Close_Date]],"ddd"))</f>
        <v>Sun</v>
      </c>
      <c r="L1313" s="8" t="str">
        <f>IF(Sales_Pipeline[[#This Row],[Close_Date]]="","",TEXT(Sales_Pipeline[[#This Row],[Close_Date]],"mmm"))</f>
        <v>May</v>
      </c>
      <c r="M1313" s="8" t="str">
        <f>IF(Sales_Pipeline[[#This Row],[Close_Date]]="","","Q"&amp;ROUNDUP(MONTH(Sales_Pipeline[[#This Row],[Close_Date]])/3,0))</f>
        <v>Q2</v>
      </c>
      <c r="N1313" s="2" cm="1">
        <f t="array" ref="N1313">IFERROR(_xlfn.IFS(Sales_Pipeline[[#This Row],[Deal_Stage]]="Won",_xlfn.XLOOKUP(Sales_Pipeline[[#This Row],[Product]],Products!$A$2:$A$8,Products!$C$2:$C$8),Sales_Pipeline[[#This Row],[Deal_Stage]]="Lost",_xlfn.XLOOKUP(Sales_Pipeline[[#This Row],[Product]],Products!$A$2:$A$8,Products!$C$2:$C$8)),"")</f>
        <v>55</v>
      </c>
      <c r="O1313" s="2">
        <v>0</v>
      </c>
    </row>
    <row r="1314" spans="1:15" x14ac:dyDescent="0.3">
      <c r="A1314" t="s">
        <v>1460</v>
      </c>
      <c r="B1314" t="s">
        <v>10</v>
      </c>
      <c r="C1314" t="str">
        <f>_xlfn.XLOOKUP(Sales_Pipeline[[#This Row],[Sales_Agent]],Sales_Teams[Sales_Agent],Sales_Teams[Manager])</f>
        <v>Melvin Marxen</v>
      </c>
      <c r="D1314" t="str">
        <f>_xlfn.XLOOKUP(Sales_Pipeline[[#This Row],[Manager]],Sales_Teams[Manager],Sales_Teams[Regional_Office])</f>
        <v>Central</v>
      </c>
      <c r="E1314" t="s">
        <v>61</v>
      </c>
      <c r="F1314" t="s">
        <v>223</v>
      </c>
      <c r="G1314" t="str">
        <f>IFERROR(_xlfn.XLOOKUP(Sales_Pipeline[[#This Row],[Account]],Accounts!$A$2:$A$86,Accounts!$F$2:$F$86),"")</f>
        <v>United States</v>
      </c>
      <c r="H1314" t="s">
        <v>57</v>
      </c>
      <c r="I1314" s="3">
        <v>42799</v>
      </c>
      <c r="J1314" s="3">
        <v>42860</v>
      </c>
      <c r="K1314" s="8" t="str">
        <f>IF(Sales_Pipeline[[#This Row],[Close_Date]]="","",TEXT(Sales_Pipeline[[#This Row],[Close_Date]],"ddd"))</f>
        <v>Fri</v>
      </c>
      <c r="L1314" s="8" t="str">
        <f>IF(Sales_Pipeline[[#This Row],[Close_Date]]="","",TEXT(Sales_Pipeline[[#This Row],[Close_Date]],"mmm"))</f>
        <v>May</v>
      </c>
      <c r="M1314" s="8" t="str">
        <f>IF(Sales_Pipeline[[#This Row],[Close_Date]]="","","Q"&amp;ROUNDUP(MONTH(Sales_Pipeline[[#This Row],[Close_Date]])/3,0))</f>
        <v>Q2</v>
      </c>
      <c r="N1314" s="2" cm="1">
        <f t="array" ref="N1314">IFERROR(_xlfn.IFS(Sales_Pipeline[[#This Row],[Deal_Stage]]="Won",_xlfn.XLOOKUP(Sales_Pipeline[[#This Row],[Product]],Products!$A$2:$A$8,Products!$C$2:$C$8),Sales_Pipeline[[#This Row],[Deal_Stage]]="Lost",_xlfn.XLOOKUP(Sales_Pipeline[[#This Row],[Product]],Products!$A$2:$A$8,Products!$C$2:$C$8)),"")</f>
        <v>55</v>
      </c>
      <c r="O1314" s="2">
        <v>59</v>
      </c>
    </row>
    <row r="1315" spans="1:15" x14ac:dyDescent="0.3">
      <c r="A1315" t="s">
        <v>1461</v>
      </c>
      <c r="B1315" t="s">
        <v>43</v>
      </c>
      <c r="C1315" t="str">
        <f>_xlfn.XLOOKUP(Sales_Pipeline[[#This Row],[Sales_Agent]],Sales_Teams[Sales_Agent],Sales_Teams[Manager])</f>
        <v>Summer Sewald</v>
      </c>
      <c r="D1315" t="str">
        <f>_xlfn.XLOOKUP(Sales_Pipeline[[#This Row],[Manager]],Sales_Teams[Manager],Sales_Teams[Regional_Office])</f>
        <v>West</v>
      </c>
      <c r="E1315" t="s">
        <v>63</v>
      </c>
      <c r="G1315" t="str">
        <f>IFERROR(_xlfn.XLOOKUP(Sales_Pipeline[[#This Row],[Account]],Accounts!$A$2:$A$86,Accounts!$F$2:$F$86),"")</f>
        <v/>
      </c>
      <c r="H1315" t="s">
        <v>77</v>
      </c>
      <c r="I1315" s="3">
        <v>42799</v>
      </c>
      <c r="K1315" s="8" t="str">
        <f>IF(Sales_Pipeline[[#This Row],[Close_Date]]="","",TEXT(Sales_Pipeline[[#This Row],[Close_Date]],"ddd"))</f>
        <v/>
      </c>
      <c r="L1315" s="8" t="str">
        <f>IF(Sales_Pipeline[[#This Row],[Close_Date]]="","",TEXT(Sales_Pipeline[[#This Row],[Close_Date]],"mmm"))</f>
        <v/>
      </c>
      <c r="M1315" s="8" t="str">
        <f>IF(Sales_Pipeline[[#This Row],[Close_Date]]="","","Q"&amp;ROUNDUP(MONTH(Sales_Pipeline[[#This Row],[Close_Date]])/3,0))</f>
        <v/>
      </c>
      <c r="N1315" s="2" t="str" cm="1">
        <f t="array" ref="N1315">IFERROR(_xlfn.IFS(Sales_Pipeline[[#This Row],[Deal_Stage]]="Won",_xlfn.XLOOKUP(Sales_Pipeline[[#This Row],[Product]],Products!$A$2:$A$8,Products!$C$2:$C$8),Sales_Pipeline[[#This Row],[Deal_Stage]]="Lost",_xlfn.XLOOKUP(Sales_Pipeline[[#This Row],[Product]],Products!$A$2:$A$8,Products!$C$2:$C$8)),"")</f>
        <v/>
      </c>
      <c r="O1315" s="2">
        <v>0</v>
      </c>
    </row>
    <row r="1316" spans="1:15" x14ac:dyDescent="0.3">
      <c r="A1316" t="s">
        <v>1462</v>
      </c>
      <c r="B1316" t="s">
        <v>8</v>
      </c>
      <c r="C1316" t="str">
        <f>_xlfn.XLOOKUP(Sales_Pipeline[[#This Row],[Sales_Agent]],Sales_Teams[Sales_Agent],Sales_Teams[Manager])</f>
        <v>Dustin Brinkmann</v>
      </c>
      <c r="D1316" t="str">
        <f>_xlfn.XLOOKUP(Sales_Pipeline[[#This Row],[Manager]],Sales_Teams[Manager],Sales_Teams[Regional_Office])</f>
        <v>Central</v>
      </c>
      <c r="E1316" t="s">
        <v>63</v>
      </c>
      <c r="F1316" t="s">
        <v>56</v>
      </c>
      <c r="G1316" t="str">
        <f>IFERROR(_xlfn.XLOOKUP(Sales_Pipeline[[#This Row],[Account]],Accounts!$A$2:$A$86,Accounts!$F$2:$F$86),"")</f>
        <v>United States</v>
      </c>
      <c r="H1316" t="s">
        <v>82</v>
      </c>
      <c r="I1316" s="3">
        <v>42799</v>
      </c>
      <c r="J1316" s="3">
        <v>42867</v>
      </c>
      <c r="K1316" s="8" t="str">
        <f>IF(Sales_Pipeline[[#This Row],[Close_Date]]="","",TEXT(Sales_Pipeline[[#This Row],[Close_Date]],"ddd"))</f>
        <v>Fri</v>
      </c>
      <c r="L1316" s="8" t="str">
        <f>IF(Sales_Pipeline[[#This Row],[Close_Date]]="","",TEXT(Sales_Pipeline[[#This Row],[Close_Date]],"mmm"))</f>
        <v>May</v>
      </c>
      <c r="M1316" s="8" t="str">
        <f>IF(Sales_Pipeline[[#This Row],[Close_Date]]="","","Q"&amp;ROUNDUP(MONTH(Sales_Pipeline[[#This Row],[Close_Date]])/3,0))</f>
        <v>Q2</v>
      </c>
      <c r="N1316" s="2" cm="1">
        <f t="array" ref="N1316">IFERROR(_xlfn.IFS(Sales_Pipeline[[#This Row],[Deal_Stage]]="Won",_xlfn.XLOOKUP(Sales_Pipeline[[#This Row],[Product]],Products!$A$2:$A$8,Products!$C$2:$C$8),Sales_Pipeline[[#This Row],[Deal_Stage]]="Lost",_xlfn.XLOOKUP(Sales_Pipeline[[#This Row],[Product]],Products!$A$2:$A$8,Products!$C$2:$C$8)),"")</f>
        <v>550</v>
      </c>
      <c r="O1316" s="2">
        <v>0</v>
      </c>
    </row>
    <row r="1317" spans="1:15" x14ac:dyDescent="0.3">
      <c r="A1317" t="s">
        <v>1463</v>
      </c>
      <c r="B1317" t="s">
        <v>8</v>
      </c>
      <c r="C1317" t="str">
        <f>_xlfn.XLOOKUP(Sales_Pipeline[[#This Row],[Sales_Agent]],Sales_Teams[Sales_Agent],Sales_Teams[Manager])</f>
        <v>Dustin Brinkmann</v>
      </c>
      <c r="D1317" t="str">
        <f>_xlfn.XLOOKUP(Sales_Pipeline[[#This Row],[Manager]],Sales_Teams[Manager],Sales_Teams[Regional_Office])</f>
        <v>Central</v>
      </c>
      <c r="E1317" t="s">
        <v>63</v>
      </c>
      <c r="F1317" t="s">
        <v>118</v>
      </c>
      <c r="G1317" t="str">
        <f>IFERROR(_xlfn.XLOOKUP(Sales_Pipeline[[#This Row],[Account]],Accounts!$A$2:$A$86,Accounts!$F$2:$F$86),"")</f>
        <v>United States</v>
      </c>
      <c r="H1317" t="s">
        <v>82</v>
      </c>
      <c r="I1317" s="3">
        <v>42799</v>
      </c>
      <c r="J1317" s="3">
        <v>42876</v>
      </c>
      <c r="K1317" s="8" t="str">
        <f>IF(Sales_Pipeline[[#This Row],[Close_Date]]="","",TEXT(Sales_Pipeline[[#This Row],[Close_Date]],"ddd"))</f>
        <v>Sun</v>
      </c>
      <c r="L1317" s="8" t="str">
        <f>IF(Sales_Pipeline[[#This Row],[Close_Date]]="","",TEXT(Sales_Pipeline[[#This Row],[Close_Date]],"mmm"))</f>
        <v>May</v>
      </c>
      <c r="M1317" s="8" t="str">
        <f>IF(Sales_Pipeline[[#This Row],[Close_Date]]="","","Q"&amp;ROUNDUP(MONTH(Sales_Pipeline[[#This Row],[Close_Date]])/3,0))</f>
        <v>Q2</v>
      </c>
      <c r="N1317" s="2" cm="1">
        <f t="array" ref="N1317">IFERROR(_xlfn.IFS(Sales_Pipeline[[#This Row],[Deal_Stage]]="Won",_xlfn.XLOOKUP(Sales_Pipeline[[#This Row],[Product]],Products!$A$2:$A$8,Products!$C$2:$C$8),Sales_Pipeline[[#This Row],[Deal_Stage]]="Lost",_xlfn.XLOOKUP(Sales_Pipeline[[#This Row],[Product]],Products!$A$2:$A$8,Products!$C$2:$C$8)),"")</f>
        <v>550</v>
      </c>
      <c r="O1317" s="2">
        <v>0</v>
      </c>
    </row>
    <row r="1318" spans="1:15" x14ac:dyDescent="0.3">
      <c r="A1318" t="s">
        <v>1464</v>
      </c>
      <c r="B1318" t="s">
        <v>8</v>
      </c>
      <c r="C1318" t="str">
        <f>_xlfn.XLOOKUP(Sales_Pipeline[[#This Row],[Sales_Agent]],Sales_Teams[Sales_Agent],Sales_Teams[Manager])</f>
        <v>Dustin Brinkmann</v>
      </c>
      <c r="D1318" t="str">
        <f>_xlfn.XLOOKUP(Sales_Pipeline[[#This Row],[Manager]],Sales_Teams[Manager],Sales_Teams[Regional_Office])</f>
        <v>Central</v>
      </c>
      <c r="E1318" t="s">
        <v>63</v>
      </c>
      <c r="F1318" t="s">
        <v>169</v>
      </c>
      <c r="G1318" t="str">
        <f>IFERROR(_xlfn.XLOOKUP(Sales_Pipeline[[#This Row],[Account]],Accounts!$A$2:$A$86,Accounts!$F$2:$F$86),"")</f>
        <v>Panama</v>
      </c>
      <c r="H1318" t="s">
        <v>57</v>
      </c>
      <c r="I1318" s="3">
        <v>42799</v>
      </c>
      <c r="J1318" s="3">
        <v>42892</v>
      </c>
      <c r="K1318" s="8" t="str">
        <f>IF(Sales_Pipeline[[#This Row],[Close_Date]]="","",TEXT(Sales_Pipeline[[#This Row],[Close_Date]],"ddd"))</f>
        <v>Tue</v>
      </c>
      <c r="L1318" s="8" t="str">
        <f>IF(Sales_Pipeline[[#This Row],[Close_Date]]="","",TEXT(Sales_Pipeline[[#This Row],[Close_Date]],"mmm"))</f>
        <v>Jun</v>
      </c>
      <c r="M1318" s="8" t="str">
        <f>IF(Sales_Pipeline[[#This Row],[Close_Date]]="","","Q"&amp;ROUNDUP(MONTH(Sales_Pipeline[[#This Row],[Close_Date]])/3,0))</f>
        <v>Q2</v>
      </c>
      <c r="N1318" s="2" cm="1">
        <f t="array" ref="N1318">IFERROR(_xlfn.IFS(Sales_Pipeline[[#This Row],[Deal_Stage]]="Won",_xlfn.XLOOKUP(Sales_Pipeline[[#This Row],[Product]],Products!$A$2:$A$8,Products!$C$2:$C$8),Sales_Pipeline[[#This Row],[Deal_Stage]]="Lost",_xlfn.XLOOKUP(Sales_Pipeline[[#This Row],[Product]],Products!$A$2:$A$8,Products!$C$2:$C$8)),"")</f>
        <v>550</v>
      </c>
      <c r="O1318" s="2">
        <v>494</v>
      </c>
    </row>
    <row r="1319" spans="1:15" x14ac:dyDescent="0.3">
      <c r="A1319" t="s">
        <v>1465</v>
      </c>
      <c r="B1319" t="s">
        <v>8</v>
      </c>
      <c r="C1319" t="str">
        <f>_xlfn.XLOOKUP(Sales_Pipeline[[#This Row],[Sales_Agent]],Sales_Teams[Sales_Agent],Sales_Teams[Manager])</f>
        <v>Dustin Brinkmann</v>
      </c>
      <c r="D1319" t="str">
        <f>_xlfn.XLOOKUP(Sales_Pipeline[[#This Row],[Manager]],Sales_Teams[Manager],Sales_Teams[Regional_Office])</f>
        <v>Central</v>
      </c>
      <c r="E1319" t="s">
        <v>55</v>
      </c>
      <c r="F1319" t="s">
        <v>64</v>
      </c>
      <c r="G1319" t="str">
        <f>IFERROR(_xlfn.XLOOKUP(Sales_Pipeline[[#This Row],[Account]],Accounts!$A$2:$A$86,Accounts!$F$2:$F$86),"")</f>
        <v>United States</v>
      </c>
      <c r="H1319" t="s">
        <v>57</v>
      </c>
      <c r="I1319" s="3">
        <v>42799</v>
      </c>
      <c r="J1319" s="3">
        <v>42871</v>
      </c>
      <c r="K1319" s="8" t="str">
        <f>IF(Sales_Pipeline[[#This Row],[Close_Date]]="","",TEXT(Sales_Pipeline[[#This Row],[Close_Date]],"ddd"))</f>
        <v>Tue</v>
      </c>
      <c r="L1319" s="8" t="str">
        <f>IF(Sales_Pipeline[[#This Row],[Close_Date]]="","",TEXT(Sales_Pipeline[[#This Row],[Close_Date]],"mmm"))</f>
        <v>May</v>
      </c>
      <c r="M1319" s="8" t="str">
        <f>IF(Sales_Pipeline[[#This Row],[Close_Date]]="","","Q"&amp;ROUNDUP(MONTH(Sales_Pipeline[[#This Row],[Close_Date]])/3,0))</f>
        <v>Q2</v>
      </c>
      <c r="N1319" s="2" cm="1">
        <f t="array" ref="N1319">IFERROR(_xlfn.IFS(Sales_Pipeline[[#This Row],[Deal_Stage]]="Won",_xlfn.XLOOKUP(Sales_Pipeline[[#This Row],[Product]],Products!$A$2:$A$8,Products!$C$2:$C$8),Sales_Pipeline[[#This Row],[Deal_Stage]]="Lost",_xlfn.XLOOKUP(Sales_Pipeline[[#This Row],[Product]],Products!$A$2:$A$8,Products!$C$2:$C$8)),"")</f>
        <v>1096</v>
      </c>
      <c r="O1319" s="2">
        <v>1060</v>
      </c>
    </row>
    <row r="1320" spans="1:15" x14ac:dyDescent="0.3">
      <c r="A1320" t="s">
        <v>1466</v>
      </c>
      <c r="B1320" t="s">
        <v>37</v>
      </c>
      <c r="C1320" t="str">
        <f>_xlfn.XLOOKUP(Sales_Pipeline[[#This Row],[Sales_Agent]],Sales_Teams[Sales_Agent],Sales_Teams[Manager])</f>
        <v>Celia Rouche</v>
      </c>
      <c r="D1320" t="str">
        <f>_xlfn.XLOOKUP(Sales_Pipeline[[#This Row],[Manager]],Sales_Teams[Manager],Sales_Teams[Regional_Office])</f>
        <v>West</v>
      </c>
      <c r="E1320" t="s">
        <v>61</v>
      </c>
      <c r="F1320" t="s">
        <v>328</v>
      </c>
      <c r="G1320" t="str">
        <f>IFERROR(_xlfn.XLOOKUP(Sales_Pipeline[[#This Row],[Account]],Accounts!$A$2:$A$86,Accounts!$F$2:$F$86),"")</f>
        <v>United States</v>
      </c>
      <c r="H1320" t="s">
        <v>77</v>
      </c>
      <c r="I1320" s="3">
        <v>42799</v>
      </c>
      <c r="K1320" s="8" t="str">
        <f>IF(Sales_Pipeline[[#This Row],[Close_Date]]="","",TEXT(Sales_Pipeline[[#This Row],[Close_Date]],"ddd"))</f>
        <v/>
      </c>
      <c r="L1320" s="8" t="str">
        <f>IF(Sales_Pipeline[[#This Row],[Close_Date]]="","",TEXT(Sales_Pipeline[[#This Row],[Close_Date]],"mmm"))</f>
        <v/>
      </c>
      <c r="M1320" s="8" t="str">
        <f>IF(Sales_Pipeline[[#This Row],[Close_Date]]="","","Q"&amp;ROUNDUP(MONTH(Sales_Pipeline[[#This Row],[Close_Date]])/3,0))</f>
        <v/>
      </c>
      <c r="N1320" s="2" t="str" cm="1">
        <f t="array" ref="N1320">IFERROR(_xlfn.IFS(Sales_Pipeline[[#This Row],[Deal_Stage]]="Won",_xlfn.XLOOKUP(Sales_Pipeline[[#This Row],[Product]],Products!$A$2:$A$8,Products!$C$2:$C$8),Sales_Pipeline[[#This Row],[Deal_Stage]]="Lost",_xlfn.XLOOKUP(Sales_Pipeline[[#This Row],[Product]],Products!$A$2:$A$8,Products!$C$2:$C$8)),"")</f>
        <v/>
      </c>
      <c r="O1320" s="2">
        <v>0</v>
      </c>
    </row>
    <row r="1321" spans="1:15" x14ac:dyDescent="0.3">
      <c r="A1321" t="s">
        <v>1467</v>
      </c>
      <c r="B1321" t="s">
        <v>12</v>
      </c>
      <c r="C1321" t="str">
        <f>_xlfn.XLOOKUP(Sales_Pipeline[[#This Row],[Sales_Agent]],Sales_Teams[Sales_Agent],Sales_Teams[Manager])</f>
        <v>Melvin Marxen</v>
      </c>
      <c r="D1321" t="str">
        <f>_xlfn.XLOOKUP(Sales_Pipeline[[#This Row],[Manager]],Sales_Teams[Manager],Sales_Teams[Regional_Office])</f>
        <v>Central</v>
      </c>
      <c r="E1321" t="s">
        <v>61</v>
      </c>
      <c r="F1321" t="s">
        <v>247</v>
      </c>
      <c r="G1321" t="str">
        <f>IFERROR(_xlfn.XLOOKUP(Sales_Pipeline[[#This Row],[Account]],Accounts!$A$2:$A$86,Accounts!$F$2:$F$86),"")</f>
        <v>United States</v>
      </c>
      <c r="H1321" t="s">
        <v>82</v>
      </c>
      <c r="I1321" s="3">
        <v>42799</v>
      </c>
      <c r="J1321" s="3">
        <v>42881</v>
      </c>
      <c r="K1321" s="8" t="str">
        <f>IF(Sales_Pipeline[[#This Row],[Close_Date]]="","",TEXT(Sales_Pipeline[[#This Row],[Close_Date]],"ddd"))</f>
        <v>Fri</v>
      </c>
      <c r="L1321" s="8" t="str">
        <f>IF(Sales_Pipeline[[#This Row],[Close_Date]]="","",TEXT(Sales_Pipeline[[#This Row],[Close_Date]],"mmm"))</f>
        <v>May</v>
      </c>
      <c r="M1321" s="8" t="str">
        <f>IF(Sales_Pipeline[[#This Row],[Close_Date]]="","","Q"&amp;ROUNDUP(MONTH(Sales_Pipeline[[#This Row],[Close_Date]])/3,0))</f>
        <v>Q2</v>
      </c>
      <c r="N1321" s="2" cm="1">
        <f t="array" ref="N1321">IFERROR(_xlfn.IFS(Sales_Pipeline[[#This Row],[Deal_Stage]]="Won",_xlfn.XLOOKUP(Sales_Pipeline[[#This Row],[Product]],Products!$A$2:$A$8,Products!$C$2:$C$8),Sales_Pipeline[[#This Row],[Deal_Stage]]="Lost",_xlfn.XLOOKUP(Sales_Pipeline[[#This Row],[Product]],Products!$A$2:$A$8,Products!$C$2:$C$8)),"")</f>
        <v>55</v>
      </c>
      <c r="O1321" s="2">
        <v>0</v>
      </c>
    </row>
    <row r="1322" spans="1:15" x14ac:dyDescent="0.3">
      <c r="A1322" t="s">
        <v>1468</v>
      </c>
      <c r="B1322" t="s">
        <v>21</v>
      </c>
      <c r="C1322" t="str">
        <f>_xlfn.XLOOKUP(Sales_Pipeline[[#This Row],[Sales_Agent]],Sales_Teams[Sales_Agent],Sales_Teams[Manager])</f>
        <v>Cara Losch</v>
      </c>
      <c r="D1322" t="str">
        <f>_xlfn.XLOOKUP(Sales_Pipeline[[#This Row],[Manager]],Sales_Teams[Manager],Sales_Teams[Regional_Office])</f>
        <v>East</v>
      </c>
      <c r="E1322" t="s">
        <v>61</v>
      </c>
      <c r="F1322" t="s">
        <v>182</v>
      </c>
      <c r="G1322" t="str">
        <f>IFERROR(_xlfn.XLOOKUP(Sales_Pipeline[[#This Row],[Account]],Accounts!$A$2:$A$86,Accounts!$F$2:$F$86),"")</f>
        <v>United States</v>
      </c>
      <c r="H1322" t="s">
        <v>77</v>
      </c>
      <c r="I1322" s="3">
        <v>42799</v>
      </c>
      <c r="K1322" s="8" t="str">
        <f>IF(Sales_Pipeline[[#This Row],[Close_Date]]="","",TEXT(Sales_Pipeline[[#This Row],[Close_Date]],"ddd"))</f>
        <v/>
      </c>
      <c r="L1322" s="8" t="str">
        <f>IF(Sales_Pipeline[[#This Row],[Close_Date]]="","",TEXT(Sales_Pipeline[[#This Row],[Close_Date]],"mmm"))</f>
        <v/>
      </c>
      <c r="M1322" s="8" t="str">
        <f>IF(Sales_Pipeline[[#This Row],[Close_Date]]="","","Q"&amp;ROUNDUP(MONTH(Sales_Pipeline[[#This Row],[Close_Date]])/3,0))</f>
        <v/>
      </c>
      <c r="N1322" s="2" t="str" cm="1">
        <f t="array" ref="N1322">IFERROR(_xlfn.IFS(Sales_Pipeline[[#This Row],[Deal_Stage]]="Won",_xlfn.XLOOKUP(Sales_Pipeline[[#This Row],[Product]],Products!$A$2:$A$8,Products!$C$2:$C$8),Sales_Pipeline[[#This Row],[Deal_Stage]]="Lost",_xlfn.XLOOKUP(Sales_Pipeline[[#This Row],[Product]],Products!$A$2:$A$8,Products!$C$2:$C$8)),"")</f>
        <v/>
      </c>
      <c r="O1322" s="2">
        <v>0</v>
      </c>
    </row>
    <row r="1323" spans="1:15" x14ac:dyDescent="0.3">
      <c r="A1323" t="s">
        <v>1469</v>
      </c>
      <c r="B1323" t="s">
        <v>21</v>
      </c>
      <c r="C1323" t="str">
        <f>_xlfn.XLOOKUP(Sales_Pipeline[[#This Row],[Sales_Agent]],Sales_Teams[Sales_Agent],Sales_Teams[Manager])</f>
        <v>Cara Losch</v>
      </c>
      <c r="D1323" t="str">
        <f>_xlfn.XLOOKUP(Sales_Pipeline[[#This Row],[Manager]],Sales_Teams[Manager],Sales_Teams[Regional_Office])</f>
        <v>East</v>
      </c>
      <c r="E1323" t="s">
        <v>61</v>
      </c>
      <c r="F1323" t="s">
        <v>103</v>
      </c>
      <c r="G1323" t="str">
        <f>IFERROR(_xlfn.XLOOKUP(Sales_Pipeline[[#This Row],[Account]],Accounts!$A$2:$A$86,Accounts!$F$2:$F$86),"")</f>
        <v>United States</v>
      </c>
      <c r="H1323" t="s">
        <v>82</v>
      </c>
      <c r="I1323" s="3">
        <v>42799</v>
      </c>
      <c r="J1323" s="3">
        <v>42874</v>
      </c>
      <c r="K1323" s="8" t="str">
        <f>IF(Sales_Pipeline[[#This Row],[Close_Date]]="","",TEXT(Sales_Pipeline[[#This Row],[Close_Date]],"ddd"))</f>
        <v>Fri</v>
      </c>
      <c r="L1323" s="8" t="str">
        <f>IF(Sales_Pipeline[[#This Row],[Close_Date]]="","",TEXT(Sales_Pipeline[[#This Row],[Close_Date]],"mmm"))</f>
        <v>May</v>
      </c>
      <c r="M1323" s="8" t="str">
        <f>IF(Sales_Pipeline[[#This Row],[Close_Date]]="","","Q"&amp;ROUNDUP(MONTH(Sales_Pipeline[[#This Row],[Close_Date]])/3,0))</f>
        <v>Q2</v>
      </c>
      <c r="N1323" s="2" cm="1">
        <f t="array" ref="N1323">IFERROR(_xlfn.IFS(Sales_Pipeline[[#This Row],[Deal_Stage]]="Won",_xlfn.XLOOKUP(Sales_Pipeline[[#This Row],[Product]],Products!$A$2:$A$8,Products!$C$2:$C$8),Sales_Pipeline[[#This Row],[Deal_Stage]]="Lost",_xlfn.XLOOKUP(Sales_Pipeline[[#This Row],[Product]],Products!$A$2:$A$8,Products!$C$2:$C$8)),"")</f>
        <v>55</v>
      </c>
      <c r="O1323" s="2">
        <v>0</v>
      </c>
    </row>
    <row r="1324" spans="1:15" x14ac:dyDescent="0.3">
      <c r="A1324" t="s">
        <v>1470</v>
      </c>
      <c r="B1324" t="s">
        <v>7</v>
      </c>
      <c r="C1324" t="str">
        <f>_xlfn.XLOOKUP(Sales_Pipeline[[#This Row],[Sales_Agent]],Sales_Teams[Sales_Agent],Sales_Teams[Manager])</f>
        <v>Dustin Brinkmann</v>
      </c>
      <c r="D1324" t="str">
        <f>_xlfn.XLOOKUP(Sales_Pipeline[[#This Row],[Manager]],Sales_Teams[Manager],Sales_Teams[Regional_Office])</f>
        <v>Central</v>
      </c>
      <c r="E1324" t="s">
        <v>63</v>
      </c>
      <c r="F1324" t="s">
        <v>223</v>
      </c>
      <c r="G1324" t="str">
        <f>IFERROR(_xlfn.XLOOKUP(Sales_Pipeline[[#This Row],[Account]],Accounts!$A$2:$A$86,Accounts!$F$2:$F$86),"")</f>
        <v>United States</v>
      </c>
      <c r="H1324" t="s">
        <v>82</v>
      </c>
      <c r="I1324" s="3">
        <v>42799</v>
      </c>
      <c r="J1324" s="3">
        <v>42885</v>
      </c>
      <c r="K1324" s="8" t="str">
        <f>IF(Sales_Pipeline[[#This Row],[Close_Date]]="","",TEXT(Sales_Pipeline[[#This Row],[Close_Date]],"ddd"))</f>
        <v>Tue</v>
      </c>
      <c r="L1324" s="8" t="str">
        <f>IF(Sales_Pipeline[[#This Row],[Close_Date]]="","",TEXT(Sales_Pipeline[[#This Row],[Close_Date]],"mmm"))</f>
        <v>May</v>
      </c>
      <c r="M1324" s="8" t="str">
        <f>IF(Sales_Pipeline[[#This Row],[Close_Date]]="","","Q"&amp;ROUNDUP(MONTH(Sales_Pipeline[[#This Row],[Close_Date]])/3,0))</f>
        <v>Q2</v>
      </c>
      <c r="N1324" s="2" cm="1">
        <f t="array" ref="N1324">IFERROR(_xlfn.IFS(Sales_Pipeline[[#This Row],[Deal_Stage]]="Won",_xlfn.XLOOKUP(Sales_Pipeline[[#This Row],[Product]],Products!$A$2:$A$8,Products!$C$2:$C$8),Sales_Pipeline[[#This Row],[Deal_Stage]]="Lost",_xlfn.XLOOKUP(Sales_Pipeline[[#This Row],[Product]],Products!$A$2:$A$8,Products!$C$2:$C$8)),"")</f>
        <v>550</v>
      </c>
      <c r="O1324" s="2">
        <v>0</v>
      </c>
    </row>
    <row r="1325" spans="1:15" x14ac:dyDescent="0.3">
      <c r="A1325" t="s">
        <v>1471</v>
      </c>
      <c r="B1325" t="s">
        <v>32</v>
      </c>
      <c r="C1325" t="str">
        <f>_xlfn.XLOOKUP(Sales_Pipeline[[#This Row],[Sales_Agent]],Sales_Teams[Sales_Agent],Sales_Teams[Manager])</f>
        <v>Celia Rouche</v>
      </c>
      <c r="D1325" t="str">
        <f>_xlfn.XLOOKUP(Sales_Pipeline[[#This Row],[Manager]],Sales_Teams[Manager],Sales_Teams[Regional_Office])</f>
        <v>West</v>
      </c>
      <c r="E1325" t="s">
        <v>63</v>
      </c>
      <c r="F1325" t="s">
        <v>211</v>
      </c>
      <c r="G1325" t="str">
        <f>IFERROR(_xlfn.XLOOKUP(Sales_Pipeline[[#This Row],[Account]],Accounts!$A$2:$A$86,Accounts!$F$2:$F$86),"")</f>
        <v>United States</v>
      </c>
      <c r="H1325" t="s">
        <v>57</v>
      </c>
      <c r="I1325" s="3">
        <v>42799</v>
      </c>
      <c r="J1325" s="3">
        <v>42866</v>
      </c>
      <c r="K1325" s="8" t="str">
        <f>IF(Sales_Pipeline[[#This Row],[Close_Date]]="","",TEXT(Sales_Pipeline[[#This Row],[Close_Date]],"ddd"))</f>
        <v>Thu</v>
      </c>
      <c r="L1325" s="8" t="str">
        <f>IF(Sales_Pipeline[[#This Row],[Close_Date]]="","",TEXT(Sales_Pipeline[[#This Row],[Close_Date]],"mmm"))</f>
        <v>May</v>
      </c>
      <c r="M1325" s="8" t="str">
        <f>IF(Sales_Pipeline[[#This Row],[Close_Date]]="","","Q"&amp;ROUNDUP(MONTH(Sales_Pipeline[[#This Row],[Close_Date]])/3,0))</f>
        <v>Q2</v>
      </c>
      <c r="N1325" s="2" cm="1">
        <f t="array" ref="N1325">IFERROR(_xlfn.IFS(Sales_Pipeline[[#This Row],[Deal_Stage]]="Won",_xlfn.XLOOKUP(Sales_Pipeline[[#This Row],[Product]],Products!$A$2:$A$8,Products!$C$2:$C$8),Sales_Pipeline[[#This Row],[Deal_Stage]]="Lost",_xlfn.XLOOKUP(Sales_Pipeline[[#This Row],[Product]],Products!$A$2:$A$8,Products!$C$2:$C$8)),"")</f>
        <v>550</v>
      </c>
      <c r="O1325" s="2">
        <v>624</v>
      </c>
    </row>
    <row r="1326" spans="1:15" x14ac:dyDescent="0.3">
      <c r="A1326" t="s">
        <v>1472</v>
      </c>
      <c r="B1326" t="s">
        <v>32</v>
      </c>
      <c r="C1326" t="str">
        <f>_xlfn.XLOOKUP(Sales_Pipeline[[#This Row],[Sales_Agent]],Sales_Teams[Sales_Agent],Sales_Teams[Manager])</f>
        <v>Celia Rouche</v>
      </c>
      <c r="D1326" t="str">
        <f>_xlfn.XLOOKUP(Sales_Pipeline[[#This Row],[Manager]],Sales_Teams[Manager],Sales_Teams[Regional_Office])</f>
        <v>West</v>
      </c>
      <c r="E1326" t="s">
        <v>63</v>
      </c>
      <c r="F1326" t="s">
        <v>166</v>
      </c>
      <c r="G1326" t="str">
        <f>IFERROR(_xlfn.XLOOKUP(Sales_Pipeline[[#This Row],[Account]],Accounts!$A$2:$A$86,Accounts!$F$2:$F$86),"")</f>
        <v>United States</v>
      </c>
      <c r="H1326" t="s">
        <v>57</v>
      </c>
      <c r="I1326" s="3">
        <v>42799</v>
      </c>
      <c r="J1326" s="3">
        <v>42863</v>
      </c>
      <c r="K1326" s="8" t="str">
        <f>IF(Sales_Pipeline[[#This Row],[Close_Date]]="","",TEXT(Sales_Pipeline[[#This Row],[Close_Date]],"ddd"))</f>
        <v>Mon</v>
      </c>
      <c r="L1326" s="8" t="str">
        <f>IF(Sales_Pipeline[[#This Row],[Close_Date]]="","",TEXT(Sales_Pipeline[[#This Row],[Close_Date]],"mmm"))</f>
        <v>May</v>
      </c>
      <c r="M1326" s="8" t="str">
        <f>IF(Sales_Pipeline[[#This Row],[Close_Date]]="","","Q"&amp;ROUNDUP(MONTH(Sales_Pipeline[[#This Row],[Close_Date]])/3,0))</f>
        <v>Q2</v>
      </c>
      <c r="N1326" s="2" cm="1">
        <f t="array" ref="N1326">IFERROR(_xlfn.IFS(Sales_Pipeline[[#This Row],[Deal_Stage]]="Won",_xlfn.XLOOKUP(Sales_Pipeline[[#This Row],[Product]],Products!$A$2:$A$8,Products!$C$2:$C$8),Sales_Pipeline[[#This Row],[Deal_Stage]]="Lost",_xlfn.XLOOKUP(Sales_Pipeline[[#This Row],[Product]],Products!$A$2:$A$8,Products!$C$2:$C$8)),"")</f>
        <v>550</v>
      </c>
      <c r="O1326" s="2">
        <v>565</v>
      </c>
    </row>
    <row r="1327" spans="1:15" x14ac:dyDescent="0.3">
      <c r="A1327" t="s">
        <v>1473</v>
      </c>
      <c r="B1327" t="s">
        <v>32</v>
      </c>
      <c r="C1327" t="str">
        <f>_xlfn.XLOOKUP(Sales_Pipeline[[#This Row],[Sales_Agent]],Sales_Teams[Sales_Agent],Sales_Teams[Manager])</f>
        <v>Celia Rouche</v>
      </c>
      <c r="D1327" t="str">
        <f>_xlfn.XLOOKUP(Sales_Pipeline[[#This Row],[Manager]],Sales_Teams[Manager],Sales_Teams[Regional_Office])</f>
        <v>West</v>
      </c>
      <c r="E1327" t="s">
        <v>63</v>
      </c>
      <c r="F1327" t="s">
        <v>216</v>
      </c>
      <c r="G1327" t="str">
        <f>IFERROR(_xlfn.XLOOKUP(Sales_Pipeline[[#This Row],[Account]],Accounts!$A$2:$A$86,Accounts!$F$2:$F$86),"")</f>
        <v>United States</v>
      </c>
      <c r="H1327" t="s">
        <v>57</v>
      </c>
      <c r="I1327" s="3">
        <v>42799</v>
      </c>
      <c r="J1327" s="3">
        <v>42900</v>
      </c>
      <c r="K1327" s="8" t="str">
        <f>IF(Sales_Pipeline[[#This Row],[Close_Date]]="","",TEXT(Sales_Pipeline[[#This Row],[Close_Date]],"ddd"))</f>
        <v>Wed</v>
      </c>
      <c r="L1327" s="8" t="str">
        <f>IF(Sales_Pipeline[[#This Row],[Close_Date]]="","",TEXT(Sales_Pipeline[[#This Row],[Close_Date]],"mmm"))</f>
        <v>Jun</v>
      </c>
      <c r="M1327" s="8" t="str">
        <f>IF(Sales_Pipeline[[#This Row],[Close_Date]]="","","Q"&amp;ROUNDUP(MONTH(Sales_Pipeline[[#This Row],[Close_Date]])/3,0))</f>
        <v>Q2</v>
      </c>
      <c r="N1327" s="2" cm="1">
        <f t="array" ref="N1327">IFERROR(_xlfn.IFS(Sales_Pipeline[[#This Row],[Deal_Stage]]="Won",_xlfn.XLOOKUP(Sales_Pipeline[[#This Row],[Product]],Products!$A$2:$A$8,Products!$C$2:$C$8),Sales_Pipeline[[#This Row],[Deal_Stage]]="Lost",_xlfn.XLOOKUP(Sales_Pipeline[[#This Row],[Product]],Products!$A$2:$A$8,Products!$C$2:$C$8)),"")</f>
        <v>550</v>
      </c>
      <c r="O1327" s="2">
        <v>642</v>
      </c>
    </row>
    <row r="1328" spans="1:15" x14ac:dyDescent="0.3">
      <c r="A1328" t="s">
        <v>1474</v>
      </c>
      <c r="B1328" t="s">
        <v>17</v>
      </c>
      <c r="C1328" t="str">
        <f>_xlfn.XLOOKUP(Sales_Pipeline[[#This Row],[Sales_Agent]],Sales_Teams[Sales_Agent],Sales_Teams[Manager])</f>
        <v>Cara Losch</v>
      </c>
      <c r="D1328" t="str">
        <f>_xlfn.XLOOKUP(Sales_Pipeline[[#This Row],[Manager]],Sales_Teams[Manager],Sales_Teams[Regional_Office])</f>
        <v>East</v>
      </c>
      <c r="E1328" t="s">
        <v>76</v>
      </c>
      <c r="F1328" t="s">
        <v>570</v>
      </c>
      <c r="G1328" t="str">
        <f>IFERROR(_xlfn.XLOOKUP(Sales_Pipeline[[#This Row],[Account]],Accounts!$A$2:$A$86,Accounts!$F$2:$F$86),"")</f>
        <v>Germany</v>
      </c>
      <c r="H1328" t="s">
        <v>77</v>
      </c>
      <c r="I1328" s="3">
        <v>42799</v>
      </c>
      <c r="K1328" s="8" t="str">
        <f>IF(Sales_Pipeline[[#This Row],[Close_Date]]="","",TEXT(Sales_Pipeline[[#This Row],[Close_Date]],"ddd"))</f>
        <v/>
      </c>
      <c r="L1328" s="8" t="str">
        <f>IF(Sales_Pipeline[[#This Row],[Close_Date]]="","",TEXT(Sales_Pipeline[[#This Row],[Close_Date]],"mmm"))</f>
        <v/>
      </c>
      <c r="M1328" s="8" t="str">
        <f>IF(Sales_Pipeline[[#This Row],[Close_Date]]="","","Q"&amp;ROUNDUP(MONTH(Sales_Pipeline[[#This Row],[Close_Date]])/3,0))</f>
        <v/>
      </c>
      <c r="N1328" s="2" t="str" cm="1">
        <f t="array" ref="N1328">IFERROR(_xlfn.IFS(Sales_Pipeline[[#This Row],[Deal_Stage]]="Won",_xlfn.XLOOKUP(Sales_Pipeline[[#This Row],[Product]],Products!$A$2:$A$8,Products!$C$2:$C$8),Sales_Pipeline[[#This Row],[Deal_Stage]]="Lost",_xlfn.XLOOKUP(Sales_Pipeline[[#This Row],[Product]],Products!$A$2:$A$8,Products!$C$2:$C$8)),"")</f>
        <v/>
      </c>
      <c r="O1328" s="2">
        <v>0</v>
      </c>
    </row>
    <row r="1329" spans="1:15" x14ac:dyDescent="0.3">
      <c r="A1329" t="s">
        <v>1475</v>
      </c>
      <c r="B1329" t="s">
        <v>17</v>
      </c>
      <c r="C1329" t="str">
        <f>_xlfn.XLOOKUP(Sales_Pipeline[[#This Row],[Sales_Agent]],Sales_Teams[Sales_Agent],Sales_Teams[Manager])</f>
        <v>Cara Losch</v>
      </c>
      <c r="D1329" t="str">
        <f>_xlfn.XLOOKUP(Sales_Pipeline[[#This Row],[Manager]],Sales_Teams[Manager],Sales_Teams[Regional_Office])</f>
        <v>East</v>
      </c>
      <c r="E1329" t="s">
        <v>61</v>
      </c>
      <c r="F1329" t="s">
        <v>220</v>
      </c>
      <c r="G1329" t="str">
        <f>IFERROR(_xlfn.XLOOKUP(Sales_Pipeline[[#This Row],[Account]],Accounts!$A$2:$A$86,Accounts!$F$2:$F$86),"")</f>
        <v>United States</v>
      </c>
      <c r="H1329" t="s">
        <v>57</v>
      </c>
      <c r="I1329" s="3">
        <v>42799</v>
      </c>
      <c r="J1329" s="3">
        <v>42808</v>
      </c>
      <c r="K1329" s="8" t="str">
        <f>IF(Sales_Pipeline[[#This Row],[Close_Date]]="","",TEXT(Sales_Pipeline[[#This Row],[Close_Date]],"ddd"))</f>
        <v>Tue</v>
      </c>
      <c r="L1329" s="8" t="str">
        <f>IF(Sales_Pipeline[[#This Row],[Close_Date]]="","",TEXT(Sales_Pipeline[[#This Row],[Close_Date]],"mmm"))</f>
        <v>Mar</v>
      </c>
      <c r="M1329" s="8" t="str">
        <f>IF(Sales_Pipeline[[#This Row],[Close_Date]]="","","Q"&amp;ROUNDUP(MONTH(Sales_Pipeline[[#This Row],[Close_Date]])/3,0))</f>
        <v>Q1</v>
      </c>
      <c r="N1329" s="2" cm="1">
        <f t="array" ref="N1329">IFERROR(_xlfn.IFS(Sales_Pipeline[[#This Row],[Deal_Stage]]="Won",_xlfn.XLOOKUP(Sales_Pipeline[[#This Row],[Product]],Products!$A$2:$A$8,Products!$C$2:$C$8),Sales_Pipeline[[#This Row],[Deal_Stage]]="Lost",_xlfn.XLOOKUP(Sales_Pipeline[[#This Row],[Product]],Products!$A$2:$A$8,Products!$C$2:$C$8)),"")</f>
        <v>55</v>
      </c>
      <c r="O1329" s="2">
        <v>48</v>
      </c>
    </row>
    <row r="1330" spans="1:15" x14ac:dyDescent="0.3">
      <c r="A1330" t="s">
        <v>1476</v>
      </c>
      <c r="B1330" t="s">
        <v>17</v>
      </c>
      <c r="C1330" t="str">
        <f>_xlfn.XLOOKUP(Sales_Pipeline[[#This Row],[Sales_Agent]],Sales_Teams[Sales_Agent],Sales_Teams[Manager])</f>
        <v>Cara Losch</v>
      </c>
      <c r="D1330" t="str">
        <f>_xlfn.XLOOKUP(Sales_Pipeline[[#This Row],[Manager]],Sales_Teams[Manager],Sales_Teams[Regional_Office])</f>
        <v>East</v>
      </c>
      <c r="E1330" t="s">
        <v>61</v>
      </c>
      <c r="F1330" t="s">
        <v>425</v>
      </c>
      <c r="G1330" t="str">
        <f>IFERROR(_xlfn.XLOOKUP(Sales_Pipeline[[#This Row],[Account]],Accounts!$A$2:$A$86,Accounts!$F$2:$F$86),"")</f>
        <v>United States</v>
      </c>
      <c r="H1330" t="s">
        <v>57</v>
      </c>
      <c r="I1330" s="3">
        <v>42799</v>
      </c>
      <c r="J1330" s="3">
        <v>42874</v>
      </c>
      <c r="K1330" s="8" t="str">
        <f>IF(Sales_Pipeline[[#This Row],[Close_Date]]="","",TEXT(Sales_Pipeline[[#This Row],[Close_Date]],"ddd"))</f>
        <v>Fri</v>
      </c>
      <c r="L1330" s="8" t="str">
        <f>IF(Sales_Pipeline[[#This Row],[Close_Date]]="","",TEXT(Sales_Pipeline[[#This Row],[Close_Date]],"mmm"))</f>
        <v>May</v>
      </c>
      <c r="M1330" s="8" t="str">
        <f>IF(Sales_Pipeline[[#This Row],[Close_Date]]="","","Q"&amp;ROUNDUP(MONTH(Sales_Pipeline[[#This Row],[Close_Date]])/3,0))</f>
        <v>Q2</v>
      </c>
      <c r="N1330" s="2" cm="1">
        <f t="array" ref="N1330">IFERROR(_xlfn.IFS(Sales_Pipeline[[#This Row],[Deal_Stage]]="Won",_xlfn.XLOOKUP(Sales_Pipeline[[#This Row],[Product]],Products!$A$2:$A$8,Products!$C$2:$C$8),Sales_Pipeline[[#This Row],[Deal_Stage]]="Lost",_xlfn.XLOOKUP(Sales_Pipeline[[#This Row],[Product]],Products!$A$2:$A$8,Products!$C$2:$C$8)),"")</f>
        <v>55</v>
      </c>
      <c r="O1330" s="2">
        <v>60</v>
      </c>
    </row>
    <row r="1331" spans="1:15" x14ac:dyDescent="0.3">
      <c r="A1331" t="s">
        <v>1477</v>
      </c>
      <c r="B1331" t="s">
        <v>30</v>
      </c>
      <c r="C1331" t="str">
        <f>_xlfn.XLOOKUP(Sales_Pipeline[[#This Row],[Sales_Agent]],Sales_Teams[Sales_Agent],Sales_Teams[Manager])</f>
        <v>Rocco Neubert</v>
      </c>
      <c r="D1331" t="str">
        <f>_xlfn.XLOOKUP(Sales_Pipeline[[#This Row],[Manager]],Sales_Teams[Manager],Sales_Teams[Regional_Office])</f>
        <v>East</v>
      </c>
      <c r="E1331" t="s">
        <v>63</v>
      </c>
      <c r="F1331" t="s">
        <v>173</v>
      </c>
      <c r="G1331" t="str">
        <f>IFERROR(_xlfn.XLOOKUP(Sales_Pipeline[[#This Row],[Account]],Accounts!$A$2:$A$86,Accounts!$F$2:$F$86),"")</f>
        <v>United States</v>
      </c>
      <c r="H1331" t="s">
        <v>57</v>
      </c>
      <c r="I1331" s="3">
        <v>42800</v>
      </c>
      <c r="J1331" s="3">
        <v>42873</v>
      </c>
      <c r="K1331" s="8" t="str">
        <f>IF(Sales_Pipeline[[#This Row],[Close_Date]]="","",TEXT(Sales_Pipeline[[#This Row],[Close_Date]],"ddd"))</f>
        <v>Thu</v>
      </c>
      <c r="L1331" s="8" t="str">
        <f>IF(Sales_Pipeline[[#This Row],[Close_Date]]="","",TEXT(Sales_Pipeline[[#This Row],[Close_Date]],"mmm"))</f>
        <v>May</v>
      </c>
      <c r="M1331" s="8" t="str">
        <f>IF(Sales_Pipeline[[#This Row],[Close_Date]]="","","Q"&amp;ROUNDUP(MONTH(Sales_Pipeline[[#This Row],[Close_Date]])/3,0))</f>
        <v>Q2</v>
      </c>
      <c r="N1331" s="2" cm="1">
        <f t="array" ref="N1331">IFERROR(_xlfn.IFS(Sales_Pipeline[[#This Row],[Deal_Stage]]="Won",_xlfn.XLOOKUP(Sales_Pipeline[[#This Row],[Product]],Products!$A$2:$A$8,Products!$C$2:$C$8),Sales_Pipeline[[#This Row],[Deal_Stage]]="Lost",_xlfn.XLOOKUP(Sales_Pipeline[[#This Row],[Product]],Products!$A$2:$A$8,Products!$C$2:$C$8)),"")</f>
        <v>550</v>
      </c>
      <c r="O1331" s="2">
        <v>522</v>
      </c>
    </row>
    <row r="1332" spans="1:15" x14ac:dyDescent="0.3">
      <c r="A1332" t="s">
        <v>1478</v>
      </c>
      <c r="B1332" t="s">
        <v>27</v>
      </c>
      <c r="C1332" t="str">
        <f>_xlfn.XLOOKUP(Sales_Pipeline[[#This Row],[Sales_Agent]],Sales_Teams[Sales_Agent],Sales_Teams[Manager])</f>
        <v>Rocco Neubert</v>
      </c>
      <c r="D1332" t="str">
        <f>_xlfn.XLOOKUP(Sales_Pipeline[[#This Row],[Manager]],Sales_Teams[Manager],Sales_Teams[Regional_Office])</f>
        <v>East</v>
      </c>
      <c r="E1332" t="s">
        <v>63</v>
      </c>
      <c r="G1332" t="str">
        <f>IFERROR(_xlfn.XLOOKUP(Sales_Pipeline[[#This Row],[Account]],Accounts!$A$2:$A$86,Accounts!$F$2:$F$86),"")</f>
        <v/>
      </c>
      <c r="H1332" t="s">
        <v>77</v>
      </c>
      <c r="I1332" s="3">
        <v>42800</v>
      </c>
      <c r="K1332" s="8" t="str">
        <f>IF(Sales_Pipeline[[#This Row],[Close_Date]]="","",TEXT(Sales_Pipeline[[#This Row],[Close_Date]],"ddd"))</f>
        <v/>
      </c>
      <c r="L1332" s="8" t="str">
        <f>IF(Sales_Pipeline[[#This Row],[Close_Date]]="","",TEXT(Sales_Pipeline[[#This Row],[Close_Date]],"mmm"))</f>
        <v/>
      </c>
      <c r="M1332" s="8" t="str">
        <f>IF(Sales_Pipeline[[#This Row],[Close_Date]]="","","Q"&amp;ROUNDUP(MONTH(Sales_Pipeline[[#This Row],[Close_Date]])/3,0))</f>
        <v/>
      </c>
      <c r="N1332" s="2" t="str" cm="1">
        <f t="array" ref="N1332">IFERROR(_xlfn.IFS(Sales_Pipeline[[#This Row],[Deal_Stage]]="Won",_xlfn.XLOOKUP(Sales_Pipeline[[#This Row],[Product]],Products!$A$2:$A$8,Products!$C$2:$C$8),Sales_Pipeline[[#This Row],[Deal_Stage]]="Lost",_xlfn.XLOOKUP(Sales_Pipeline[[#This Row],[Product]],Products!$A$2:$A$8,Products!$C$2:$C$8)),"")</f>
        <v/>
      </c>
      <c r="O1332" s="2">
        <v>0</v>
      </c>
    </row>
    <row r="1333" spans="1:15" x14ac:dyDescent="0.3">
      <c r="A1333" t="s">
        <v>1479</v>
      </c>
      <c r="B1333" t="s">
        <v>27</v>
      </c>
      <c r="C1333" t="str">
        <f>_xlfn.XLOOKUP(Sales_Pipeline[[#This Row],[Sales_Agent]],Sales_Teams[Sales_Agent],Sales_Teams[Manager])</f>
        <v>Rocco Neubert</v>
      </c>
      <c r="D1333" t="str">
        <f>_xlfn.XLOOKUP(Sales_Pipeline[[#This Row],[Manager]],Sales_Teams[Manager],Sales_Teams[Regional_Office])</f>
        <v>East</v>
      </c>
      <c r="E1333" t="s">
        <v>84</v>
      </c>
      <c r="F1333" t="s">
        <v>206</v>
      </c>
      <c r="G1333" t="str">
        <f>IFERROR(_xlfn.XLOOKUP(Sales_Pipeline[[#This Row],[Account]],Accounts!$A$2:$A$86,Accounts!$F$2:$F$86),"")</f>
        <v>United States</v>
      </c>
      <c r="H1333" t="s">
        <v>57</v>
      </c>
      <c r="I1333" s="3">
        <v>42800</v>
      </c>
      <c r="J1333" s="3">
        <v>42812</v>
      </c>
      <c r="K1333" s="8" t="str">
        <f>IF(Sales_Pipeline[[#This Row],[Close_Date]]="","",TEXT(Sales_Pipeline[[#This Row],[Close_Date]],"ddd"))</f>
        <v>Sat</v>
      </c>
      <c r="L1333" s="8" t="str">
        <f>IF(Sales_Pipeline[[#This Row],[Close_Date]]="","",TEXT(Sales_Pipeline[[#This Row],[Close_Date]],"mmm"))</f>
        <v>Mar</v>
      </c>
      <c r="M1333" s="8" t="str">
        <f>IF(Sales_Pipeline[[#This Row],[Close_Date]]="","","Q"&amp;ROUNDUP(MONTH(Sales_Pipeline[[#This Row],[Close_Date]])/3,0))</f>
        <v>Q1</v>
      </c>
      <c r="N1333" s="2" cm="1">
        <f t="array" ref="N1333">IFERROR(_xlfn.IFS(Sales_Pipeline[[#This Row],[Deal_Stage]]="Won",_xlfn.XLOOKUP(Sales_Pipeline[[#This Row],[Product]],Products!$A$2:$A$8,Products!$C$2:$C$8),Sales_Pipeline[[#This Row],[Deal_Stage]]="Lost",_xlfn.XLOOKUP(Sales_Pipeline[[#This Row],[Product]],Products!$A$2:$A$8,Products!$C$2:$C$8)),"")</f>
        <v>5482</v>
      </c>
      <c r="O1333" s="2">
        <v>4701</v>
      </c>
    </row>
    <row r="1334" spans="1:15" x14ac:dyDescent="0.3">
      <c r="A1334" t="s">
        <v>1480</v>
      </c>
      <c r="B1334" t="s">
        <v>15</v>
      </c>
      <c r="C1334" t="str">
        <f>_xlfn.XLOOKUP(Sales_Pipeline[[#This Row],[Sales_Agent]],Sales_Teams[Sales_Agent],Sales_Teams[Manager])</f>
        <v>Melvin Marxen</v>
      </c>
      <c r="D1334" t="str">
        <f>_xlfn.XLOOKUP(Sales_Pipeline[[#This Row],[Manager]],Sales_Teams[Manager],Sales_Teams[Regional_Office])</f>
        <v>Central</v>
      </c>
      <c r="E1334" t="s">
        <v>84</v>
      </c>
      <c r="F1334" t="s">
        <v>247</v>
      </c>
      <c r="G1334" t="str">
        <f>IFERROR(_xlfn.XLOOKUP(Sales_Pipeline[[#This Row],[Account]],Accounts!$A$2:$A$86,Accounts!$F$2:$F$86),"")</f>
        <v>United States</v>
      </c>
      <c r="H1334" t="s">
        <v>82</v>
      </c>
      <c r="I1334" s="3">
        <v>42800</v>
      </c>
      <c r="J1334" s="3">
        <v>42875</v>
      </c>
      <c r="K1334" s="8" t="str">
        <f>IF(Sales_Pipeline[[#This Row],[Close_Date]]="","",TEXT(Sales_Pipeline[[#This Row],[Close_Date]],"ddd"))</f>
        <v>Sat</v>
      </c>
      <c r="L1334" s="8" t="str">
        <f>IF(Sales_Pipeline[[#This Row],[Close_Date]]="","",TEXT(Sales_Pipeline[[#This Row],[Close_Date]],"mmm"))</f>
        <v>May</v>
      </c>
      <c r="M1334" s="8" t="str">
        <f>IF(Sales_Pipeline[[#This Row],[Close_Date]]="","","Q"&amp;ROUNDUP(MONTH(Sales_Pipeline[[#This Row],[Close_Date]])/3,0))</f>
        <v>Q2</v>
      </c>
      <c r="N1334" s="2" cm="1">
        <f t="array" ref="N1334">IFERROR(_xlfn.IFS(Sales_Pipeline[[#This Row],[Deal_Stage]]="Won",_xlfn.XLOOKUP(Sales_Pipeline[[#This Row],[Product]],Products!$A$2:$A$8,Products!$C$2:$C$8),Sales_Pipeline[[#This Row],[Deal_Stage]]="Lost",_xlfn.XLOOKUP(Sales_Pipeline[[#This Row],[Product]],Products!$A$2:$A$8,Products!$C$2:$C$8)),"")</f>
        <v>5482</v>
      </c>
      <c r="O1334" s="2">
        <v>0</v>
      </c>
    </row>
    <row r="1335" spans="1:15" x14ac:dyDescent="0.3">
      <c r="A1335" t="s">
        <v>1481</v>
      </c>
      <c r="B1335" t="s">
        <v>38</v>
      </c>
      <c r="C1335" t="str">
        <f>_xlfn.XLOOKUP(Sales_Pipeline[[#This Row],[Sales_Agent]],Sales_Teams[Sales_Agent],Sales_Teams[Manager])</f>
        <v>Celia Rouche</v>
      </c>
      <c r="D1335" t="str">
        <f>_xlfn.XLOOKUP(Sales_Pipeline[[#This Row],[Manager]],Sales_Teams[Manager],Sales_Teams[Regional_Office])</f>
        <v>West</v>
      </c>
      <c r="E1335" t="s">
        <v>8953</v>
      </c>
      <c r="F1335" t="s">
        <v>288</v>
      </c>
      <c r="G1335" t="str">
        <f>IFERROR(_xlfn.XLOOKUP(Sales_Pipeline[[#This Row],[Account]],Accounts!$A$2:$A$86,Accounts!$F$2:$F$86),"")</f>
        <v>United States</v>
      </c>
      <c r="H1335" t="s">
        <v>57</v>
      </c>
      <c r="I1335" s="3">
        <v>42800</v>
      </c>
      <c r="J1335" s="3">
        <v>42807</v>
      </c>
      <c r="K1335" s="8" t="str">
        <f>IF(Sales_Pipeline[[#This Row],[Close_Date]]="","",TEXT(Sales_Pipeline[[#This Row],[Close_Date]],"ddd"))</f>
        <v>Mon</v>
      </c>
      <c r="L1335" s="8" t="str">
        <f>IF(Sales_Pipeline[[#This Row],[Close_Date]]="","",TEXT(Sales_Pipeline[[#This Row],[Close_Date]],"mmm"))</f>
        <v>Mar</v>
      </c>
      <c r="M1335" s="8" t="str">
        <f>IF(Sales_Pipeline[[#This Row],[Close_Date]]="","","Q"&amp;ROUNDUP(MONTH(Sales_Pipeline[[#This Row],[Close_Date]])/3,0))</f>
        <v>Q1</v>
      </c>
      <c r="N1335" s="2" cm="1">
        <f t="array" ref="N1335">IFERROR(_xlfn.IFS(Sales_Pipeline[[#This Row],[Deal_Stage]]="Won",_xlfn.XLOOKUP(Sales_Pipeline[[#This Row],[Product]],Products!$A$2:$A$8,Products!$C$2:$C$8),Sales_Pipeline[[#This Row],[Deal_Stage]]="Lost",_xlfn.XLOOKUP(Sales_Pipeline[[#This Row],[Product]],Products!$A$2:$A$8,Products!$C$2:$C$8)),"")</f>
        <v>4821</v>
      </c>
      <c r="O1335" s="2">
        <v>4987</v>
      </c>
    </row>
    <row r="1336" spans="1:15" x14ac:dyDescent="0.3">
      <c r="A1336" t="s">
        <v>1482</v>
      </c>
      <c r="B1336" t="s">
        <v>10</v>
      </c>
      <c r="C1336" t="str">
        <f>_xlfn.XLOOKUP(Sales_Pipeline[[#This Row],[Sales_Agent]],Sales_Teams[Sales_Agent],Sales_Teams[Manager])</f>
        <v>Melvin Marxen</v>
      </c>
      <c r="D1336" t="str">
        <f>_xlfn.XLOOKUP(Sales_Pipeline[[#This Row],[Manager]],Sales_Teams[Manager],Sales_Teams[Regional_Office])</f>
        <v>Central</v>
      </c>
      <c r="E1336" t="s">
        <v>63</v>
      </c>
      <c r="F1336" t="s">
        <v>333</v>
      </c>
      <c r="G1336" t="str">
        <f>IFERROR(_xlfn.XLOOKUP(Sales_Pipeline[[#This Row],[Account]],Accounts!$A$2:$A$86,Accounts!$F$2:$F$86),"")</f>
        <v>United States</v>
      </c>
      <c r="H1336" t="s">
        <v>57</v>
      </c>
      <c r="I1336" s="3">
        <v>42800</v>
      </c>
      <c r="J1336" s="3">
        <v>42886</v>
      </c>
      <c r="K1336" s="8" t="str">
        <f>IF(Sales_Pipeline[[#This Row],[Close_Date]]="","",TEXT(Sales_Pipeline[[#This Row],[Close_Date]],"ddd"))</f>
        <v>Wed</v>
      </c>
      <c r="L1336" s="8" t="str">
        <f>IF(Sales_Pipeline[[#This Row],[Close_Date]]="","",TEXT(Sales_Pipeline[[#This Row],[Close_Date]],"mmm"))</f>
        <v>May</v>
      </c>
      <c r="M1336" s="8" t="str">
        <f>IF(Sales_Pipeline[[#This Row],[Close_Date]]="","","Q"&amp;ROUNDUP(MONTH(Sales_Pipeline[[#This Row],[Close_Date]])/3,0))</f>
        <v>Q2</v>
      </c>
      <c r="N1336" s="2" cm="1">
        <f t="array" ref="N1336">IFERROR(_xlfn.IFS(Sales_Pipeline[[#This Row],[Deal_Stage]]="Won",_xlfn.XLOOKUP(Sales_Pipeline[[#This Row],[Product]],Products!$A$2:$A$8,Products!$C$2:$C$8),Sales_Pipeline[[#This Row],[Deal_Stage]]="Lost",_xlfn.XLOOKUP(Sales_Pipeline[[#This Row],[Product]],Products!$A$2:$A$8,Products!$C$2:$C$8)),"")</f>
        <v>550</v>
      </c>
      <c r="O1336" s="2">
        <v>579</v>
      </c>
    </row>
    <row r="1337" spans="1:15" x14ac:dyDescent="0.3">
      <c r="A1337" t="s">
        <v>1483</v>
      </c>
      <c r="B1337" t="s">
        <v>42</v>
      </c>
      <c r="C1337" t="str">
        <f>_xlfn.XLOOKUP(Sales_Pipeline[[#This Row],[Sales_Agent]],Sales_Teams[Sales_Agent],Sales_Teams[Manager])</f>
        <v>Summer Sewald</v>
      </c>
      <c r="D1337" t="str">
        <f>_xlfn.XLOOKUP(Sales_Pipeline[[#This Row],[Manager]],Sales_Teams[Manager],Sales_Teams[Regional_Office])</f>
        <v>West</v>
      </c>
      <c r="E1337" t="s">
        <v>61</v>
      </c>
      <c r="G1337" t="str">
        <f>IFERROR(_xlfn.XLOOKUP(Sales_Pipeline[[#This Row],[Account]],Accounts!$A$2:$A$86,Accounts!$F$2:$F$86),"")</f>
        <v/>
      </c>
      <c r="H1337" t="s">
        <v>77</v>
      </c>
      <c r="I1337" s="3">
        <v>42800</v>
      </c>
      <c r="K1337" s="8" t="str">
        <f>IF(Sales_Pipeline[[#This Row],[Close_Date]]="","",TEXT(Sales_Pipeline[[#This Row],[Close_Date]],"ddd"))</f>
        <v/>
      </c>
      <c r="L1337" s="8" t="str">
        <f>IF(Sales_Pipeline[[#This Row],[Close_Date]]="","",TEXT(Sales_Pipeline[[#This Row],[Close_Date]],"mmm"))</f>
        <v/>
      </c>
      <c r="M1337" s="8" t="str">
        <f>IF(Sales_Pipeline[[#This Row],[Close_Date]]="","","Q"&amp;ROUNDUP(MONTH(Sales_Pipeline[[#This Row],[Close_Date]])/3,0))</f>
        <v/>
      </c>
      <c r="N1337" s="2" t="str" cm="1">
        <f t="array" ref="N1337">IFERROR(_xlfn.IFS(Sales_Pipeline[[#This Row],[Deal_Stage]]="Won",_xlfn.XLOOKUP(Sales_Pipeline[[#This Row],[Product]],Products!$A$2:$A$8,Products!$C$2:$C$8),Sales_Pipeline[[#This Row],[Deal_Stage]]="Lost",_xlfn.XLOOKUP(Sales_Pipeline[[#This Row],[Product]],Products!$A$2:$A$8,Products!$C$2:$C$8)),"")</f>
        <v/>
      </c>
      <c r="O1337" s="2">
        <v>0</v>
      </c>
    </row>
    <row r="1338" spans="1:15" x14ac:dyDescent="0.3">
      <c r="A1338" t="s">
        <v>1484</v>
      </c>
      <c r="B1338" t="s">
        <v>42</v>
      </c>
      <c r="C1338" t="str">
        <f>_xlfn.XLOOKUP(Sales_Pipeline[[#This Row],[Sales_Agent]],Sales_Teams[Sales_Agent],Sales_Teams[Manager])</f>
        <v>Summer Sewald</v>
      </c>
      <c r="D1338" t="str">
        <f>_xlfn.XLOOKUP(Sales_Pipeline[[#This Row],[Manager]],Sales_Teams[Manager],Sales_Teams[Regional_Office])</f>
        <v>West</v>
      </c>
      <c r="E1338" t="s">
        <v>63</v>
      </c>
      <c r="F1338" t="s">
        <v>173</v>
      </c>
      <c r="G1338" t="str">
        <f>IFERROR(_xlfn.XLOOKUP(Sales_Pipeline[[#This Row],[Account]],Accounts!$A$2:$A$86,Accounts!$F$2:$F$86),"")</f>
        <v>United States</v>
      </c>
      <c r="H1338" t="s">
        <v>57</v>
      </c>
      <c r="I1338" s="3">
        <v>42800</v>
      </c>
      <c r="J1338" s="3">
        <v>42915</v>
      </c>
      <c r="K1338" s="8" t="str">
        <f>IF(Sales_Pipeline[[#This Row],[Close_Date]]="","",TEXT(Sales_Pipeline[[#This Row],[Close_Date]],"ddd"))</f>
        <v>Thu</v>
      </c>
      <c r="L1338" s="8" t="str">
        <f>IF(Sales_Pipeline[[#This Row],[Close_Date]]="","",TEXT(Sales_Pipeline[[#This Row],[Close_Date]],"mmm"))</f>
        <v>Jun</v>
      </c>
      <c r="M1338" s="8" t="str">
        <f>IF(Sales_Pipeline[[#This Row],[Close_Date]]="","","Q"&amp;ROUNDUP(MONTH(Sales_Pipeline[[#This Row],[Close_Date]])/3,0))</f>
        <v>Q2</v>
      </c>
      <c r="N1338" s="2" cm="1">
        <f t="array" ref="N1338">IFERROR(_xlfn.IFS(Sales_Pipeline[[#This Row],[Deal_Stage]]="Won",_xlfn.XLOOKUP(Sales_Pipeline[[#This Row],[Product]],Products!$A$2:$A$8,Products!$C$2:$C$8),Sales_Pipeline[[#This Row],[Deal_Stage]]="Lost",_xlfn.XLOOKUP(Sales_Pipeline[[#This Row],[Product]],Products!$A$2:$A$8,Products!$C$2:$C$8)),"")</f>
        <v>550</v>
      </c>
      <c r="O1338" s="2">
        <v>494</v>
      </c>
    </row>
    <row r="1339" spans="1:15" x14ac:dyDescent="0.3">
      <c r="A1339" t="s">
        <v>1485</v>
      </c>
      <c r="B1339" t="s">
        <v>12</v>
      </c>
      <c r="C1339" t="str">
        <f>_xlfn.XLOOKUP(Sales_Pipeline[[#This Row],[Sales_Agent]],Sales_Teams[Sales_Agent],Sales_Teams[Manager])</f>
        <v>Melvin Marxen</v>
      </c>
      <c r="D1339" t="str">
        <f>_xlfn.XLOOKUP(Sales_Pipeline[[#This Row],[Manager]],Sales_Teams[Manager],Sales_Teams[Regional_Office])</f>
        <v>Central</v>
      </c>
      <c r="E1339" t="s">
        <v>63</v>
      </c>
      <c r="F1339" t="s">
        <v>59</v>
      </c>
      <c r="G1339" t="str">
        <f>IFERROR(_xlfn.XLOOKUP(Sales_Pipeline[[#This Row],[Account]],Accounts!$A$2:$A$86,Accounts!$F$2:$F$86),"")</f>
        <v>United States</v>
      </c>
      <c r="H1339" t="s">
        <v>57</v>
      </c>
      <c r="I1339" s="3">
        <v>42800</v>
      </c>
      <c r="J1339" s="3">
        <v>42897</v>
      </c>
      <c r="K1339" s="8" t="str">
        <f>IF(Sales_Pipeline[[#This Row],[Close_Date]]="","",TEXT(Sales_Pipeline[[#This Row],[Close_Date]],"ddd"))</f>
        <v>Sun</v>
      </c>
      <c r="L1339" s="8" t="str">
        <f>IF(Sales_Pipeline[[#This Row],[Close_Date]]="","",TEXT(Sales_Pipeline[[#This Row],[Close_Date]],"mmm"))</f>
        <v>Jun</v>
      </c>
      <c r="M1339" s="8" t="str">
        <f>IF(Sales_Pipeline[[#This Row],[Close_Date]]="","","Q"&amp;ROUNDUP(MONTH(Sales_Pipeline[[#This Row],[Close_Date]])/3,0))</f>
        <v>Q2</v>
      </c>
      <c r="N1339" s="2" cm="1">
        <f t="array" ref="N1339">IFERROR(_xlfn.IFS(Sales_Pipeline[[#This Row],[Deal_Stage]]="Won",_xlfn.XLOOKUP(Sales_Pipeline[[#This Row],[Product]],Products!$A$2:$A$8,Products!$C$2:$C$8),Sales_Pipeline[[#This Row],[Deal_Stage]]="Lost",_xlfn.XLOOKUP(Sales_Pipeline[[#This Row],[Product]],Products!$A$2:$A$8,Products!$C$2:$C$8)),"")</f>
        <v>550</v>
      </c>
      <c r="O1339" s="2">
        <v>545</v>
      </c>
    </row>
    <row r="1340" spans="1:15" x14ac:dyDescent="0.3">
      <c r="A1340" t="s">
        <v>1486</v>
      </c>
      <c r="B1340" t="s">
        <v>45</v>
      </c>
      <c r="C1340" t="str">
        <f>_xlfn.XLOOKUP(Sales_Pipeline[[#This Row],[Sales_Agent]],Sales_Teams[Sales_Agent],Sales_Teams[Manager])</f>
        <v>Summer Sewald</v>
      </c>
      <c r="D1340" t="str">
        <f>_xlfn.XLOOKUP(Sales_Pipeline[[#This Row],[Manager]],Sales_Teams[Manager],Sales_Teams[Regional_Office])</f>
        <v>West</v>
      </c>
      <c r="E1340" t="s">
        <v>63</v>
      </c>
      <c r="F1340" t="s">
        <v>177</v>
      </c>
      <c r="G1340" t="str">
        <f>IFERROR(_xlfn.XLOOKUP(Sales_Pipeline[[#This Row],[Account]],Accounts!$A$2:$A$86,Accounts!$F$2:$F$86),"")</f>
        <v>United States</v>
      </c>
      <c r="H1340" t="s">
        <v>57</v>
      </c>
      <c r="I1340" s="3">
        <v>42800</v>
      </c>
      <c r="J1340" s="3">
        <v>42887</v>
      </c>
      <c r="K1340" s="8" t="str">
        <f>IF(Sales_Pipeline[[#This Row],[Close_Date]]="","",TEXT(Sales_Pipeline[[#This Row],[Close_Date]],"ddd"))</f>
        <v>Thu</v>
      </c>
      <c r="L1340" s="8" t="str">
        <f>IF(Sales_Pipeline[[#This Row],[Close_Date]]="","",TEXT(Sales_Pipeline[[#This Row],[Close_Date]],"mmm"))</f>
        <v>Jun</v>
      </c>
      <c r="M1340" s="8" t="str">
        <f>IF(Sales_Pipeline[[#This Row],[Close_Date]]="","","Q"&amp;ROUNDUP(MONTH(Sales_Pipeline[[#This Row],[Close_Date]])/3,0))</f>
        <v>Q2</v>
      </c>
      <c r="N1340" s="2" cm="1">
        <f t="array" ref="N1340">IFERROR(_xlfn.IFS(Sales_Pipeline[[#This Row],[Deal_Stage]]="Won",_xlfn.XLOOKUP(Sales_Pipeline[[#This Row],[Product]],Products!$A$2:$A$8,Products!$C$2:$C$8),Sales_Pipeline[[#This Row],[Deal_Stage]]="Lost",_xlfn.XLOOKUP(Sales_Pipeline[[#This Row],[Product]],Products!$A$2:$A$8,Products!$C$2:$C$8)),"")</f>
        <v>550</v>
      </c>
      <c r="O1340" s="2">
        <v>584</v>
      </c>
    </row>
    <row r="1341" spans="1:15" x14ac:dyDescent="0.3">
      <c r="A1341" t="s">
        <v>1487</v>
      </c>
      <c r="B1341" t="s">
        <v>9</v>
      </c>
      <c r="C1341" t="str">
        <f>_xlfn.XLOOKUP(Sales_Pipeline[[#This Row],[Sales_Agent]],Sales_Teams[Sales_Agent],Sales_Teams[Manager])</f>
        <v>Dustin Brinkmann</v>
      </c>
      <c r="D1341" t="str">
        <f>_xlfn.XLOOKUP(Sales_Pipeline[[#This Row],[Manager]],Sales_Teams[Manager],Sales_Teams[Regional_Office])</f>
        <v>Central</v>
      </c>
      <c r="E1341" t="s">
        <v>76</v>
      </c>
      <c r="F1341" t="s">
        <v>118</v>
      </c>
      <c r="G1341" t="str">
        <f>IFERROR(_xlfn.XLOOKUP(Sales_Pipeline[[#This Row],[Account]],Accounts!$A$2:$A$86,Accounts!$F$2:$F$86),"")</f>
        <v>United States</v>
      </c>
      <c r="H1341" t="s">
        <v>57</v>
      </c>
      <c r="I1341" s="3">
        <v>42800</v>
      </c>
      <c r="J1341" s="3">
        <v>42895</v>
      </c>
      <c r="K1341" s="8" t="str">
        <f>IF(Sales_Pipeline[[#This Row],[Close_Date]]="","",TEXT(Sales_Pipeline[[#This Row],[Close_Date]],"ddd"))</f>
        <v>Fri</v>
      </c>
      <c r="L1341" s="8" t="str">
        <f>IF(Sales_Pipeline[[#This Row],[Close_Date]]="","",TEXT(Sales_Pipeline[[#This Row],[Close_Date]],"mmm"))</f>
        <v>Jun</v>
      </c>
      <c r="M1341" s="8" t="str">
        <f>IF(Sales_Pipeline[[#This Row],[Close_Date]]="","","Q"&amp;ROUNDUP(MONTH(Sales_Pipeline[[#This Row],[Close_Date]])/3,0))</f>
        <v>Q2</v>
      </c>
      <c r="N1341" s="2" cm="1">
        <f t="array" ref="N1341">IFERROR(_xlfn.IFS(Sales_Pipeline[[#This Row],[Deal_Stage]]="Won",_xlfn.XLOOKUP(Sales_Pipeline[[#This Row],[Product]],Products!$A$2:$A$8,Products!$C$2:$C$8),Sales_Pipeline[[#This Row],[Deal_Stage]]="Lost",_xlfn.XLOOKUP(Sales_Pipeline[[#This Row],[Product]],Products!$A$2:$A$8,Products!$C$2:$C$8)),"")</f>
        <v>3393</v>
      </c>
      <c r="O1341" s="2">
        <v>3714</v>
      </c>
    </row>
    <row r="1342" spans="1:15" x14ac:dyDescent="0.3">
      <c r="A1342" t="s">
        <v>1488</v>
      </c>
      <c r="B1342" t="s">
        <v>14</v>
      </c>
      <c r="C1342" t="str">
        <f>_xlfn.XLOOKUP(Sales_Pipeline[[#This Row],[Sales_Agent]],Sales_Teams[Sales_Agent],Sales_Teams[Manager])</f>
        <v>Melvin Marxen</v>
      </c>
      <c r="D1342" t="str">
        <f>_xlfn.XLOOKUP(Sales_Pipeline[[#This Row],[Manager]],Sales_Teams[Manager],Sales_Teams[Regional_Office])</f>
        <v>Central</v>
      </c>
      <c r="E1342" t="s">
        <v>76</v>
      </c>
      <c r="F1342" t="s">
        <v>150</v>
      </c>
      <c r="G1342" t="str">
        <f>IFERROR(_xlfn.XLOOKUP(Sales_Pipeline[[#This Row],[Account]],Accounts!$A$2:$A$86,Accounts!$F$2:$F$86),"")</f>
        <v>United States</v>
      </c>
      <c r="H1342" t="s">
        <v>57</v>
      </c>
      <c r="I1342" s="3">
        <v>42800</v>
      </c>
      <c r="J1342" s="3">
        <v>42870</v>
      </c>
      <c r="K1342" s="8" t="str">
        <f>IF(Sales_Pipeline[[#This Row],[Close_Date]]="","",TEXT(Sales_Pipeline[[#This Row],[Close_Date]],"ddd"))</f>
        <v>Mon</v>
      </c>
      <c r="L1342" s="8" t="str">
        <f>IF(Sales_Pipeline[[#This Row],[Close_Date]]="","",TEXT(Sales_Pipeline[[#This Row],[Close_Date]],"mmm"))</f>
        <v>May</v>
      </c>
      <c r="M1342" s="8" t="str">
        <f>IF(Sales_Pipeline[[#This Row],[Close_Date]]="","","Q"&amp;ROUNDUP(MONTH(Sales_Pipeline[[#This Row],[Close_Date]])/3,0))</f>
        <v>Q2</v>
      </c>
      <c r="N1342" s="2" cm="1">
        <f t="array" ref="N1342">IFERROR(_xlfn.IFS(Sales_Pipeline[[#This Row],[Deal_Stage]]="Won",_xlfn.XLOOKUP(Sales_Pipeline[[#This Row],[Product]],Products!$A$2:$A$8,Products!$C$2:$C$8),Sales_Pipeline[[#This Row],[Deal_Stage]]="Lost",_xlfn.XLOOKUP(Sales_Pipeline[[#This Row],[Product]],Products!$A$2:$A$8,Products!$C$2:$C$8)),"")</f>
        <v>3393</v>
      </c>
      <c r="O1342" s="2">
        <v>3423</v>
      </c>
    </row>
    <row r="1343" spans="1:15" x14ac:dyDescent="0.3">
      <c r="A1343" t="s">
        <v>1489</v>
      </c>
      <c r="B1343" t="s">
        <v>14</v>
      </c>
      <c r="C1343" t="str">
        <f>_xlfn.XLOOKUP(Sales_Pipeline[[#This Row],[Sales_Agent]],Sales_Teams[Sales_Agent],Sales_Teams[Manager])</f>
        <v>Melvin Marxen</v>
      </c>
      <c r="D1343" t="str">
        <f>_xlfn.XLOOKUP(Sales_Pipeline[[#This Row],[Manager]],Sales_Teams[Manager],Sales_Teams[Regional_Office])</f>
        <v>Central</v>
      </c>
      <c r="E1343" t="s">
        <v>76</v>
      </c>
      <c r="F1343" t="s">
        <v>68</v>
      </c>
      <c r="G1343" t="str">
        <f>IFERROR(_xlfn.XLOOKUP(Sales_Pipeline[[#This Row],[Account]],Accounts!$A$2:$A$86,Accounts!$F$2:$F$86),"")</f>
        <v>United States</v>
      </c>
      <c r="H1343" t="s">
        <v>57</v>
      </c>
      <c r="I1343" s="3">
        <v>42800</v>
      </c>
      <c r="J1343" s="3">
        <v>42813</v>
      </c>
      <c r="K1343" s="8" t="str">
        <f>IF(Sales_Pipeline[[#This Row],[Close_Date]]="","",TEXT(Sales_Pipeline[[#This Row],[Close_Date]],"ddd"))</f>
        <v>Sun</v>
      </c>
      <c r="L1343" s="8" t="str">
        <f>IF(Sales_Pipeline[[#This Row],[Close_Date]]="","",TEXT(Sales_Pipeline[[#This Row],[Close_Date]],"mmm"))</f>
        <v>Mar</v>
      </c>
      <c r="M1343" s="8" t="str">
        <f>IF(Sales_Pipeline[[#This Row],[Close_Date]]="","","Q"&amp;ROUNDUP(MONTH(Sales_Pipeline[[#This Row],[Close_Date]])/3,0))</f>
        <v>Q1</v>
      </c>
      <c r="N1343" s="2" cm="1">
        <f t="array" ref="N1343">IFERROR(_xlfn.IFS(Sales_Pipeline[[#This Row],[Deal_Stage]]="Won",_xlfn.XLOOKUP(Sales_Pipeline[[#This Row],[Product]],Products!$A$2:$A$8,Products!$C$2:$C$8),Sales_Pipeline[[#This Row],[Deal_Stage]]="Lost",_xlfn.XLOOKUP(Sales_Pipeline[[#This Row],[Product]],Products!$A$2:$A$8,Products!$C$2:$C$8)),"")</f>
        <v>3393</v>
      </c>
      <c r="O1343" s="2">
        <v>3167</v>
      </c>
    </row>
    <row r="1344" spans="1:15" x14ac:dyDescent="0.3">
      <c r="A1344" t="s">
        <v>1490</v>
      </c>
      <c r="B1344" t="s">
        <v>29</v>
      </c>
      <c r="C1344" t="str">
        <f>_xlfn.XLOOKUP(Sales_Pipeline[[#This Row],[Sales_Agent]],Sales_Teams[Sales_Agent],Sales_Teams[Manager])</f>
        <v>Rocco Neubert</v>
      </c>
      <c r="D1344" t="str">
        <f>_xlfn.XLOOKUP(Sales_Pipeline[[#This Row],[Manager]],Sales_Teams[Manager],Sales_Teams[Regional_Office])</f>
        <v>East</v>
      </c>
      <c r="E1344" t="s">
        <v>63</v>
      </c>
      <c r="F1344" t="s">
        <v>123</v>
      </c>
      <c r="G1344" t="str">
        <f>IFERROR(_xlfn.XLOOKUP(Sales_Pipeline[[#This Row],[Account]],Accounts!$A$2:$A$86,Accounts!$F$2:$F$86),"")</f>
        <v>United States</v>
      </c>
      <c r="H1344" t="s">
        <v>82</v>
      </c>
      <c r="I1344" s="3">
        <v>42800</v>
      </c>
      <c r="J1344" s="3">
        <v>42884</v>
      </c>
      <c r="K1344" s="8" t="str">
        <f>IF(Sales_Pipeline[[#This Row],[Close_Date]]="","",TEXT(Sales_Pipeline[[#This Row],[Close_Date]],"ddd"))</f>
        <v>Mon</v>
      </c>
      <c r="L1344" s="8" t="str">
        <f>IF(Sales_Pipeline[[#This Row],[Close_Date]]="","",TEXT(Sales_Pipeline[[#This Row],[Close_Date]],"mmm"))</f>
        <v>May</v>
      </c>
      <c r="M1344" s="8" t="str">
        <f>IF(Sales_Pipeline[[#This Row],[Close_Date]]="","","Q"&amp;ROUNDUP(MONTH(Sales_Pipeline[[#This Row],[Close_Date]])/3,0))</f>
        <v>Q2</v>
      </c>
      <c r="N1344" s="2" cm="1">
        <f t="array" ref="N1344">IFERROR(_xlfn.IFS(Sales_Pipeline[[#This Row],[Deal_Stage]]="Won",_xlfn.XLOOKUP(Sales_Pipeline[[#This Row],[Product]],Products!$A$2:$A$8,Products!$C$2:$C$8),Sales_Pipeline[[#This Row],[Deal_Stage]]="Lost",_xlfn.XLOOKUP(Sales_Pipeline[[#This Row],[Product]],Products!$A$2:$A$8,Products!$C$2:$C$8)),"")</f>
        <v>550</v>
      </c>
      <c r="O1344" s="2">
        <v>0</v>
      </c>
    </row>
    <row r="1345" spans="1:15" x14ac:dyDescent="0.3">
      <c r="A1345" t="s">
        <v>1491</v>
      </c>
      <c r="B1345" t="s">
        <v>35</v>
      </c>
      <c r="C1345" t="str">
        <f>_xlfn.XLOOKUP(Sales_Pipeline[[#This Row],[Sales_Agent]],Sales_Teams[Sales_Agent],Sales_Teams[Manager])</f>
        <v>Celia Rouche</v>
      </c>
      <c r="D1345" t="str">
        <f>_xlfn.XLOOKUP(Sales_Pipeline[[#This Row],[Manager]],Sales_Teams[Manager],Sales_Teams[Regional_Office])</f>
        <v>West</v>
      </c>
      <c r="E1345" t="s">
        <v>55</v>
      </c>
      <c r="F1345" t="s">
        <v>120</v>
      </c>
      <c r="G1345" t="str">
        <f>IFERROR(_xlfn.XLOOKUP(Sales_Pipeline[[#This Row],[Account]],Accounts!$A$2:$A$86,Accounts!$F$2:$F$86),"")</f>
        <v>United States</v>
      </c>
      <c r="H1345" t="s">
        <v>57</v>
      </c>
      <c r="I1345" s="3">
        <v>42800</v>
      </c>
      <c r="J1345" s="3">
        <v>42884</v>
      </c>
      <c r="K1345" s="8" t="str">
        <f>IF(Sales_Pipeline[[#This Row],[Close_Date]]="","",TEXT(Sales_Pipeline[[#This Row],[Close_Date]],"ddd"))</f>
        <v>Mon</v>
      </c>
      <c r="L1345" s="8" t="str">
        <f>IF(Sales_Pipeline[[#This Row],[Close_Date]]="","",TEXT(Sales_Pipeline[[#This Row],[Close_Date]],"mmm"))</f>
        <v>May</v>
      </c>
      <c r="M1345" s="8" t="str">
        <f>IF(Sales_Pipeline[[#This Row],[Close_Date]]="","","Q"&amp;ROUNDUP(MONTH(Sales_Pipeline[[#This Row],[Close_Date]])/3,0))</f>
        <v>Q2</v>
      </c>
      <c r="N1345" s="2" cm="1">
        <f t="array" ref="N1345">IFERROR(_xlfn.IFS(Sales_Pipeline[[#This Row],[Deal_Stage]]="Won",_xlfn.XLOOKUP(Sales_Pipeline[[#This Row],[Product]],Products!$A$2:$A$8,Products!$C$2:$C$8),Sales_Pipeline[[#This Row],[Deal_Stage]]="Lost",_xlfn.XLOOKUP(Sales_Pipeline[[#This Row],[Product]],Products!$A$2:$A$8,Products!$C$2:$C$8)),"")</f>
        <v>1096</v>
      </c>
      <c r="O1345" s="2">
        <v>987</v>
      </c>
    </row>
    <row r="1346" spans="1:15" x14ac:dyDescent="0.3">
      <c r="A1346" t="s">
        <v>1492</v>
      </c>
      <c r="B1346" t="s">
        <v>21</v>
      </c>
      <c r="C1346" t="str">
        <f>_xlfn.XLOOKUP(Sales_Pipeline[[#This Row],[Sales_Agent]],Sales_Teams[Sales_Agent],Sales_Teams[Manager])</f>
        <v>Cara Losch</v>
      </c>
      <c r="D1346" t="str">
        <f>_xlfn.XLOOKUP(Sales_Pipeline[[#This Row],[Manager]],Sales_Teams[Manager],Sales_Teams[Regional_Office])</f>
        <v>East</v>
      </c>
      <c r="E1346" t="s">
        <v>55</v>
      </c>
      <c r="G1346" t="str">
        <f>IFERROR(_xlfn.XLOOKUP(Sales_Pipeline[[#This Row],[Account]],Accounts!$A$2:$A$86,Accounts!$F$2:$F$86),"")</f>
        <v/>
      </c>
      <c r="H1346" t="s">
        <v>77</v>
      </c>
      <c r="I1346" s="3">
        <v>42800</v>
      </c>
      <c r="K1346" s="8" t="str">
        <f>IF(Sales_Pipeline[[#This Row],[Close_Date]]="","",TEXT(Sales_Pipeline[[#This Row],[Close_Date]],"ddd"))</f>
        <v/>
      </c>
      <c r="L1346" s="8" t="str">
        <f>IF(Sales_Pipeline[[#This Row],[Close_Date]]="","",TEXT(Sales_Pipeline[[#This Row],[Close_Date]],"mmm"))</f>
        <v/>
      </c>
      <c r="M1346" s="8" t="str">
        <f>IF(Sales_Pipeline[[#This Row],[Close_Date]]="","","Q"&amp;ROUNDUP(MONTH(Sales_Pipeline[[#This Row],[Close_Date]])/3,0))</f>
        <v/>
      </c>
      <c r="N1346" s="2" t="str" cm="1">
        <f t="array" ref="N1346">IFERROR(_xlfn.IFS(Sales_Pipeline[[#This Row],[Deal_Stage]]="Won",_xlfn.XLOOKUP(Sales_Pipeline[[#This Row],[Product]],Products!$A$2:$A$8,Products!$C$2:$C$8),Sales_Pipeline[[#This Row],[Deal_Stage]]="Lost",_xlfn.XLOOKUP(Sales_Pipeline[[#This Row],[Product]],Products!$A$2:$A$8,Products!$C$2:$C$8)),"")</f>
        <v/>
      </c>
      <c r="O1346" s="2">
        <v>0</v>
      </c>
    </row>
    <row r="1347" spans="1:15" x14ac:dyDescent="0.3">
      <c r="A1347" t="s">
        <v>1493</v>
      </c>
      <c r="B1347" t="s">
        <v>21</v>
      </c>
      <c r="C1347" t="str">
        <f>_xlfn.XLOOKUP(Sales_Pipeline[[#This Row],[Sales_Agent]],Sales_Teams[Sales_Agent],Sales_Teams[Manager])</f>
        <v>Cara Losch</v>
      </c>
      <c r="D1347" t="str">
        <f>_xlfn.XLOOKUP(Sales_Pipeline[[#This Row],[Manager]],Sales_Teams[Manager],Sales_Teams[Regional_Office])</f>
        <v>East</v>
      </c>
      <c r="E1347" t="s">
        <v>76</v>
      </c>
      <c r="F1347" t="s">
        <v>216</v>
      </c>
      <c r="G1347" t="str">
        <f>IFERROR(_xlfn.XLOOKUP(Sales_Pipeline[[#This Row],[Account]],Accounts!$A$2:$A$86,Accounts!$F$2:$F$86),"")</f>
        <v>United States</v>
      </c>
      <c r="H1347" t="s">
        <v>82</v>
      </c>
      <c r="I1347" s="3">
        <v>42800</v>
      </c>
      <c r="J1347" s="3">
        <v>42892</v>
      </c>
      <c r="K1347" s="8" t="str">
        <f>IF(Sales_Pipeline[[#This Row],[Close_Date]]="","",TEXT(Sales_Pipeline[[#This Row],[Close_Date]],"ddd"))</f>
        <v>Tue</v>
      </c>
      <c r="L1347" s="8" t="str">
        <f>IF(Sales_Pipeline[[#This Row],[Close_Date]]="","",TEXT(Sales_Pipeline[[#This Row],[Close_Date]],"mmm"))</f>
        <v>Jun</v>
      </c>
      <c r="M1347" s="8" t="str">
        <f>IF(Sales_Pipeline[[#This Row],[Close_Date]]="","","Q"&amp;ROUNDUP(MONTH(Sales_Pipeline[[#This Row],[Close_Date]])/3,0))</f>
        <v>Q2</v>
      </c>
      <c r="N1347" s="2" cm="1">
        <f t="array" ref="N1347">IFERROR(_xlfn.IFS(Sales_Pipeline[[#This Row],[Deal_Stage]]="Won",_xlfn.XLOOKUP(Sales_Pipeline[[#This Row],[Product]],Products!$A$2:$A$8,Products!$C$2:$C$8),Sales_Pipeline[[#This Row],[Deal_Stage]]="Lost",_xlfn.XLOOKUP(Sales_Pipeline[[#This Row],[Product]],Products!$A$2:$A$8,Products!$C$2:$C$8)),"")</f>
        <v>3393</v>
      </c>
      <c r="O1347" s="2">
        <v>0</v>
      </c>
    </row>
    <row r="1348" spans="1:15" x14ac:dyDescent="0.3">
      <c r="A1348" t="s">
        <v>1494</v>
      </c>
      <c r="B1348" t="s">
        <v>7</v>
      </c>
      <c r="C1348" t="str">
        <f>_xlfn.XLOOKUP(Sales_Pipeline[[#This Row],[Sales_Agent]],Sales_Teams[Sales_Agent],Sales_Teams[Manager])</f>
        <v>Dustin Brinkmann</v>
      </c>
      <c r="D1348" t="str">
        <f>_xlfn.XLOOKUP(Sales_Pipeline[[#This Row],[Manager]],Sales_Teams[Manager],Sales_Teams[Regional_Office])</f>
        <v>Central</v>
      </c>
      <c r="E1348" t="s">
        <v>76</v>
      </c>
      <c r="F1348" t="s">
        <v>223</v>
      </c>
      <c r="G1348" t="str">
        <f>IFERROR(_xlfn.XLOOKUP(Sales_Pipeline[[#This Row],[Account]],Accounts!$A$2:$A$86,Accounts!$F$2:$F$86),"")</f>
        <v>United States</v>
      </c>
      <c r="H1348" t="s">
        <v>82</v>
      </c>
      <c r="I1348" s="3">
        <v>42800</v>
      </c>
      <c r="J1348" s="3">
        <v>42876</v>
      </c>
      <c r="K1348" s="8" t="str">
        <f>IF(Sales_Pipeline[[#This Row],[Close_Date]]="","",TEXT(Sales_Pipeline[[#This Row],[Close_Date]],"ddd"))</f>
        <v>Sun</v>
      </c>
      <c r="L1348" s="8" t="str">
        <f>IF(Sales_Pipeline[[#This Row],[Close_Date]]="","",TEXT(Sales_Pipeline[[#This Row],[Close_Date]],"mmm"))</f>
        <v>May</v>
      </c>
      <c r="M1348" s="8" t="str">
        <f>IF(Sales_Pipeline[[#This Row],[Close_Date]]="","","Q"&amp;ROUNDUP(MONTH(Sales_Pipeline[[#This Row],[Close_Date]])/3,0))</f>
        <v>Q2</v>
      </c>
      <c r="N1348" s="2" cm="1">
        <f t="array" ref="N1348">IFERROR(_xlfn.IFS(Sales_Pipeline[[#This Row],[Deal_Stage]]="Won",_xlfn.XLOOKUP(Sales_Pipeline[[#This Row],[Product]],Products!$A$2:$A$8,Products!$C$2:$C$8),Sales_Pipeline[[#This Row],[Deal_Stage]]="Lost",_xlfn.XLOOKUP(Sales_Pipeline[[#This Row],[Product]],Products!$A$2:$A$8,Products!$C$2:$C$8)),"")</f>
        <v>3393</v>
      </c>
      <c r="O1348" s="2">
        <v>0</v>
      </c>
    </row>
    <row r="1349" spans="1:15" x14ac:dyDescent="0.3">
      <c r="A1349" t="s">
        <v>1495</v>
      </c>
      <c r="B1349" t="s">
        <v>7</v>
      </c>
      <c r="C1349" t="str">
        <f>_xlfn.XLOOKUP(Sales_Pipeline[[#This Row],[Sales_Agent]],Sales_Teams[Sales_Agent],Sales_Teams[Manager])</f>
        <v>Dustin Brinkmann</v>
      </c>
      <c r="D1349" t="str">
        <f>_xlfn.XLOOKUP(Sales_Pipeline[[#This Row],[Manager]],Sales_Teams[Manager],Sales_Teams[Regional_Office])</f>
        <v>Central</v>
      </c>
      <c r="E1349" t="s">
        <v>76</v>
      </c>
      <c r="F1349" t="s">
        <v>214</v>
      </c>
      <c r="G1349" t="str">
        <f>IFERROR(_xlfn.XLOOKUP(Sales_Pipeline[[#This Row],[Account]],Accounts!$A$2:$A$86,Accounts!$F$2:$F$86),"")</f>
        <v>United States</v>
      </c>
      <c r="H1349" t="s">
        <v>57</v>
      </c>
      <c r="I1349" s="3">
        <v>42800</v>
      </c>
      <c r="J1349" s="3">
        <v>42879</v>
      </c>
      <c r="K1349" s="8" t="str">
        <f>IF(Sales_Pipeline[[#This Row],[Close_Date]]="","",TEXT(Sales_Pipeline[[#This Row],[Close_Date]],"ddd"))</f>
        <v>Wed</v>
      </c>
      <c r="L1349" s="8" t="str">
        <f>IF(Sales_Pipeline[[#This Row],[Close_Date]]="","",TEXT(Sales_Pipeline[[#This Row],[Close_Date]],"mmm"))</f>
        <v>May</v>
      </c>
      <c r="M1349" s="8" t="str">
        <f>IF(Sales_Pipeline[[#This Row],[Close_Date]]="","","Q"&amp;ROUNDUP(MONTH(Sales_Pipeline[[#This Row],[Close_Date]])/3,0))</f>
        <v>Q2</v>
      </c>
      <c r="N1349" s="2" cm="1">
        <f t="array" ref="N1349">IFERROR(_xlfn.IFS(Sales_Pipeline[[#This Row],[Deal_Stage]]="Won",_xlfn.XLOOKUP(Sales_Pipeline[[#This Row],[Product]],Products!$A$2:$A$8,Products!$C$2:$C$8),Sales_Pipeline[[#This Row],[Deal_Stage]]="Lost",_xlfn.XLOOKUP(Sales_Pipeline[[#This Row],[Product]],Products!$A$2:$A$8,Products!$C$2:$C$8)),"")</f>
        <v>3393</v>
      </c>
      <c r="O1349" s="2">
        <v>3428</v>
      </c>
    </row>
    <row r="1350" spans="1:15" x14ac:dyDescent="0.3">
      <c r="A1350" t="s">
        <v>1496</v>
      </c>
      <c r="B1350" t="s">
        <v>17</v>
      </c>
      <c r="C1350" t="str">
        <f>_xlfn.XLOOKUP(Sales_Pipeline[[#This Row],[Sales_Agent]],Sales_Teams[Sales_Agent],Sales_Teams[Manager])</f>
        <v>Cara Losch</v>
      </c>
      <c r="D1350" t="str">
        <f>_xlfn.XLOOKUP(Sales_Pipeline[[#This Row],[Manager]],Sales_Teams[Manager],Sales_Teams[Regional_Office])</f>
        <v>East</v>
      </c>
      <c r="E1350" t="s">
        <v>61</v>
      </c>
      <c r="F1350" t="s">
        <v>105</v>
      </c>
      <c r="G1350" t="str">
        <f>IFERROR(_xlfn.XLOOKUP(Sales_Pipeline[[#This Row],[Account]],Accounts!$A$2:$A$86,Accounts!$F$2:$F$86),"")</f>
        <v>United States</v>
      </c>
      <c r="H1350" t="s">
        <v>77</v>
      </c>
      <c r="I1350" s="3">
        <v>42800</v>
      </c>
      <c r="K1350" s="8" t="str">
        <f>IF(Sales_Pipeline[[#This Row],[Close_Date]]="","",TEXT(Sales_Pipeline[[#This Row],[Close_Date]],"ddd"))</f>
        <v/>
      </c>
      <c r="L1350" s="8" t="str">
        <f>IF(Sales_Pipeline[[#This Row],[Close_Date]]="","",TEXT(Sales_Pipeline[[#This Row],[Close_Date]],"mmm"))</f>
        <v/>
      </c>
      <c r="M1350" s="8" t="str">
        <f>IF(Sales_Pipeline[[#This Row],[Close_Date]]="","","Q"&amp;ROUNDUP(MONTH(Sales_Pipeline[[#This Row],[Close_Date]])/3,0))</f>
        <v/>
      </c>
      <c r="N1350" s="2" t="str" cm="1">
        <f t="array" ref="N1350">IFERROR(_xlfn.IFS(Sales_Pipeline[[#This Row],[Deal_Stage]]="Won",_xlfn.XLOOKUP(Sales_Pipeline[[#This Row],[Product]],Products!$A$2:$A$8,Products!$C$2:$C$8),Sales_Pipeline[[#This Row],[Deal_Stage]]="Lost",_xlfn.XLOOKUP(Sales_Pipeline[[#This Row],[Product]],Products!$A$2:$A$8,Products!$C$2:$C$8)),"")</f>
        <v/>
      </c>
      <c r="O1350" s="2">
        <v>0</v>
      </c>
    </row>
    <row r="1351" spans="1:15" x14ac:dyDescent="0.3">
      <c r="A1351" t="s">
        <v>1497</v>
      </c>
      <c r="B1351" t="s">
        <v>17</v>
      </c>
      <c r="C1351" t="str">
        <f>_xlfn.XLOOKUP(Sales_Pipeline[[#This Row],[Sales_Agent]],Sales_Teams[Sales_Agent],Sales_Teams[Manager])</f>
        <v>Cara Losch</v>
      </c>
      <c r="D1351" t="str">
        <f>_xlfn.XLOOKUP(Sales_Pipeline[[#This Row],[Manager]],Sales_Teams[Manager],Sales_Teams[Regional_Office])</f>
        <v>East</v>
      </c>
      <c r="E1351" t="s">
        <v>61</v>
      </c>
      <c r="F1351" t="s">
        <v>253</v>
      </c>
      <c r="G1351" t="str">
        <f>IFERROR(_xlfn.XLOOKUP(Sales_Pipeline[[#This Row],[Account]],Accounts!$A$2:$A$86,Accounts!$F$2:$F$86),"")</f>
        <v>United States</v>
      </c>
      <c r="H1351" t="s">
        <v>82</v>
      </c>
      <c r="I1351" s="3">
        <v>42800</v>
      </c>
      <c r="J1351" s="3">
        <v>42877</v>
      </c>
      <c r="K1351" s="8" t="str">
        <f>IF(Sales_Pipeline[[#This Row],[Close_Date]]="","",TEXT(Sales_Pipeline[[#This Row],[Close_Date]],"ddd"))</f>
        <v>Mon</v>
      </c>
      <c r="L1351" s="8" t="str">
        <f>IF(Sales_Pipeline[[#This Row],[Close_Date]]="","",TEXT(Sales_Pipeline[[#This Row],[Close_Date]],"mmm"))</f>
        <v>May</v>
      </c>
      <c r="M1351" s="8" t="str">
        <f>IF(Sales_Pipeline[[#This Row],[Close_Date]]="","","Q"&amp;ROUNDUP(MONTH(Sales_Pipeline[[#This Row],[Close_Date]])/3,0))</f>
        <v>Q2</v>
      </c>
      <c r="N1351" s="2" cm="1">
        <f t="array" ref="N1351">IFERROR(_xlfn.IFS(Sales_Pipeline[[#This Row],[Deal_Stage]]="Won",_xlfn.XLOOKUP(Sales_Pipeline[[#This Row],[Product]],Products!$A$2:$A$8,Products!$C$2:$C$8),Sales_Pipeline[[#This Row],[Deal_Stage]]="Lost",_xlfn.XLOOKUP(Sales_Pipeline[[#This Row],[Product]],Products!$A$2:$A$8,Products!$C$2:$C$8)),"")</f>
        <v>55</v>
      </c>
      <c r="O1351" s="2">
        <v>0</v>
      </c>
    </row>
    <row r="1352" spans="1:15" x14ac:dyDescent="0.3">
      <c r="A1352" t="s">
        <v>1498</v>
      </c>
      <c r="B1352" t="s">
        <v>44</v>
      </c>
      <c r="C1352" t="str">
        <f>_xlfn.XLOOKUP(Sales_Pipeline[[#This Row],[Sales_Agent]],Sales_Teams[Sales_Agent],Sales_Teams[Manager])</f>
        <v>Summer Sewald</v>
      </c>
      <c r="D1352" t="str">
        <f>_xlfn.XLOOKUP(Sales_Pipeline[[#This Row],[Manager]],Sales_Teams[Manager],Sales_Teams[Regional_Office])</f>
        <v>West</v>
      </c>
      <c r="E1352" t="s">
        <v>55</v>
      </c>
      <c r="F1352" t="s">
        <v>330</v>
      </c>
      <c r="G1352" t="str">
        <f>IFERROR(_xlfn.XLOOKUP(Sales_Pipeline[[#This Row],[Account]],Accounts!$A$2:$A$86,Accounts!$F$2:$F$86),"")</f>
        <v>Korea</v>
      </c>
      <c r="H1352" t="s">
        <v>57</v>
      </c>
      <c r="I1352" s="3">
        <v>42800</v>
      </c>
      <c r="J1352" s="3">
        <v>42886</v>
      </c>
      <c r="K1352" s="8" t="str">
        <f>IF(Sales_Pipeline[[#This Row],[Close_Date]]="","",TEXT(Sales_Pipeline[[#This Row],[Close_Date]],"ddd"))</f>
        <v>Wed</v>
      </c>
      <c r="L1352" s="8" t="str">
        <f>IF(Sales_Pipeline[[#This Row],[Close_Date]]="","",TEXT(Sales_Pipeline[[#This Row],[Close_Date]],"mmm"))</f>
        <v>May</v>
      </c>
      <c r="M1352" s="8" t="str">
        <f>IF(Sales_Pipeline[[#This Row],[Close_Date]]="","","Q"&amp;ROUNDUP(MONTH(Sales_Pipeline[[#This Row],[Close_Date]])/3,0))</f>
        <v>Q2</v>
      </c>
      <c r="N1352" s="2" cm="1">
        <f t="array" ref="N1352">IFERROR(_xlfn.IFS(Sales_Pipeline[[#This Row],[Deal_Stage]]="Won",_xlfn.XLOOKUP(Sales_Pipeline[[#This Row],[Product]],Products!$A$2:$A$8,Products!$C$2:$C$8),Sales_Pipeline[[#This Row],[Deal_Stage]]="Lost",_xlfn.XLOOKUP(Sales_Pipeline[[#This Row],[Product]],Products!$A$2:$A$8,Products!$C$2:$C$8)),"")</f>
        <v>1096</v>
      </c>
      <c r="O1352" s="2">
        <v>1149</v>
      </c>
    </row>
    <row r="1353" spans="1:15" x14ac:dyDescent="0.3">
      <c r="A1353" t="s">
        <v>1499</v>
      </c>
      <c r="B1353" t="s">
        <v>3</v>
      </c>
      <c r="C1353" t="str">
        <f>_xlfn.XLOOKUP(Sales_Pipeline[[#This Row],[Sales_Agent]],Sales_Teams[Sales_Agent],Sales_Teams[Manager])</f>
        <v>Dustin Brinkmann</v>
      </c>
      <c r="D1353" t="str">
        <f>_xlfn.XLOOKUP(Sales_Pipeline[[#This Row],[Manager]],Sales_Teams[Manager],Sales_Teams[Regional_Office])</f>
        <v>Central</v>
      </c>
      <c r="E1353" t="s">
        <v>84</v>
      </c>
      <c r="F1353" t="s">
        <v>229</v>
      </c>
      <c r="G1353" t="str">
        <f>IFERROR(_xlfn.XLOOKUP(Sales_Pipeline[[#This Row],[Account]],Accounts!$A$2:$A$86,Accounts!$F$2:$F$86),"")</f>
        <v>Norway</v>
      </c>
      <c r="H1353" t="s">
        <v>57</v>
      </c>
      <c r="I1353" s="3">
        <v>42801</v>
      </c>
      <c r="J1353" s="3">
        <v>42897</v>
      </c>
      <c r="K1353" s="8" t="str">
        <f>IF(Sales_Pipeline[[#This Row],[Close_Date]]="","",TEXT(Sales_Pipeline[[#This Row],[Close_Date]],"ddd"))</f>
        <v>Sun</v>
      </c>
      <c r="L1353" s="8" t="str">
        <f>IF(Sales_Pipeline[[#This Row],[Close_Date]]="","",TEXT(Sales_Pipeline[[#This Row],[Close_Date]],"mmm"))</f>
        <v>Jun</v>
      </c>
      <c r="M1353" s="8" t="str">
        <f>IF(Sales_Pipeline[[#This Row],[Close_Date]]="","","Q"&amp;ROUNDUP(MONTH(Sales_Pipeline[[#This Row],[Close_Date]])/3,0))</f>
        <v>Q2</v>
      </c>
      <c r="N1353" s="2" cm="1">
        <f t="array" ref="N1353">IFERROR(_xlfn.IFS(Sales_Pipeline[[#This Row],[Deal_Stage]]="Won",_xlfn.XLOOKUP(Sales_Pipeline[[#This Row],[Product]],Products!$A$2:$A$8,Products!$C$2:$C$8),Sales_Pipeline[[#This Row],[Deal_Stage]]="Lost",_xlfn.XLOOKUP(Sales_Pipeline[[#This Row],[Product]],Products!$A$2:$A$8,Products!$C$2:$C$8)),"")</f>
        <v>5482</v>
      </c>
      <c r="O1353" s="2">
        <v>6023</v>
      </c>
    </row>
    <row r="1354" spans="1:15" x14ac:dyDescent="0.3">
      <c r="A1354" t="s">
        <v>1500</v>
      </c>
      <c r="B1354" t="s">
        <v>30</v>
      </c>
      <c r="C1354" t="str">
        <f>_xlfn.XLOOKUP(Sales_Pipeline[[#This Row],[Sales_Agent]],Sales_Teams[Sales_Agent],Sales_Teams[Manager])</f>
        <v>Rocco Neubert</v>
      </c>
      <c r="D1354" t="str">
        <f>_xlfn.XLOOKUP(Sales_Pipeline[[#This Row],[Manager]],Sales_Teams[Manager],Sales_Teams[Regional_Office])</f>
        <v>East</v>
      </c>
      <c r="E1354" t="s">
        <v>63</v>
      </c>
      <c r="G1354" t="str">
        <f>IFERROR(_xlfn.XLOOKUP(Sales_Pipeline[[#This Row],[Account]],Accounts!$A$2:$A$86,Accounts!$F$2:$F$86),"")</f>
        <v/>
      </c>
      <c r="H1354" t="s">
        <v>77</v>
      </c>
      <c r="I1354" s="3">
        <v>42801</v>
      </c>
      <c r="K1354" s="8" t="str">
        <f>IF(Sales_Pipeline[[#This Row],[Close_Date]]="","",TEXT(Sales_Pipeline[[#This Row],[Close_Date]],"ddd"))</f>
        <v/>
      </c>
      <c r="L1354" s="8" t="str">
        <f>IF(Sales_Pipeline[[#This Row],[Close_Date]]="","",TEXT(Sales_Pipeline[[#This Row],[Close_Date]],"mmm"))</f>
        <v/>
      </c>
      <c r="M1354" s="8" t="str">
        <f>IF(Sales_Pipeline[[#This Row],[Close_Date]]="","","Q"&amp;ROUNDUP(MONTH(Sales_Pipeline[[#This Row],[Close_Date]])/3,0))</f>
        <v/>
      </c>
      <c r="N1354" s="2" t="str" cm="1">
        <f t="array" ref="N1354">IFERROR(_xlfn.IFS(Sales_Pipeline[[#This Row],[Deal_Stage]]="Won",_xlfn.XLOOKUP(Sales_Pipeline[[#This Row],[Product]],Products!$A$2:$A$8,Products!$C$2:$C$8),Sales_Pipeline[[#This Row],[Deal_Stage]]="Lost",_xlfn.XLOOKUP(Sales_Pipeline[[#This Row],[Product]],Products!$A$2:$A$8,Products!$C$2:$C$8)),"")</f>
        <v/>
      </c>
      <c r="O1354" s="2">
        <v>0</v>
      </c>
    </row>
    <row r="1355" spans="1:15" x14ac:dyDescent="0.3">
      <c r="A1355" t="s">
        <v>1501</v>
      </c>
      <c r="B1355" t="s">
        <v>30</v>
      </c>
      <c r="C1355" t="str">
        <f>_xlfn.XLOOKUP(Sales_Pipeline[[#This Row],[Sales_Agent]],Sales_Teams[Sales_Agent],Sales_Teams[Manager])</f>
        <v>Rocco Neubert</v>
      </c>
      <c r="D1355" t="str">
        <f>_xlfn.XLOOKUP(Sales_Pipeline[[#This Row],[Manager]],Sales_Teams[Manager],Sales_Teams[Regional_Office])</f>
        <v>East</v>
      </c>
      <c r="E1355" t="s">
        <v>55</v>
      </c>
      <c r="G1355" t="str">
        <f>IFERROR(_xlfn.XLOOKUP(Sales_Pipeline[[#This Row],[Account]],Accounts!$A$2:$A$86,Accounts!$F$2:$F$86),"")</f>
        <v/>
      </c>
      <c r="H1355" t="s">
        <v>77</v>
      </c>
      <c r="I1355" s="3">
        <v>42801</v>
      </c>
      <c r="K1355" s="8" t="str">
        <f>IF(Sales_Pipeline[[#This Row],[Close_Date]]="","",TEXT(Sales_Pipeline[[#This Row],[Close_Date]],"ddd"))</f>
        <v/>
      </c>
      <c r="L1355" s="8" t="str">
        <f>IF(Sales_Pipeline[[#This Row],[Close_Date]]="","",TEXT(Sales_Pipeline[[#This Row],[Close_Date]],"mmm"))</f>
        <v/>
      </c>
      <c r="M1355" s="8" t="str">
        <f>IF(Sales_Pipeline[[#This Row],[Close_Date]]="","","Q"&amp;ROUNDUP(MONTH(Sales_Pipeline[[#This Row],[Close_Date]])/3,0))</f>
        <v/>
      </c>
      <c r="N1355" s="2" t="str" cm="1">
        <f t="array" ref="N1355">IFERROR(_xlfn.IFS(Sales_Pipeline[[#This Row],[Deal_Stage]]="Won",_xlfn.XLOOKUP(Sales_Pipeline[[#This Row],[Product]],Products!$A$2:$A$8,Products!$C$2:$C$8),Sales_Pipeline[[#This Row],[Deal_Stage]]="Lost",_xlfn.XLOOKUP(Sales_Pipeline[[#This Row],[Product]],Products!$A$2:$A$8,Products!$C$2:$C$8)),"")</f>
        <v/>
      </c>
      <c r="O1355" s="2">
        <v>0</v>
      </c>
    </row>
    <row r="1356" spans="1:15" x14ac:dyDescent="0.3">
      <c r="A1356" t="s">
        <v>1502</v>
      </c>
      <c r="B1356" t="s">
        <v>27</v>
      </c>
      <c r="C1356" t="str">
        <f>_xlfn.XLOOKUP(Sales_Pipeline[[#This Row],[Sales_Agent]],Sales_Teams[Sales_Agent],Sales_Teams[Manager])</f>
        <v>Rocco Neubert</v>
      </c>
      <c r="D1356" t="str">
        <f>_xlfn.XLOOKUP(Sales_Pipeline[[#This Row],[Manager]],Sales_Teams[Manager],Sales_Teams[Regional_Office])</f>
        <v>East</v>
      </c>
      <c r="E1356" t="s">
        <v>63</v>
      </c>
      <c r="F1356" t="s">
        <v>760</v>
      </c>
      <c r="G1356" t="str">
        <f>IFERROR(_xlfn.XLOOKUP(Sales_Pipeline[[#This Row],[Account]],Accounts!$A$2:$A$86,Accounts!$F$2:$F$86),"")</f>
        <v>United States</v>
      </c>
      <c r="H1356" t="s">
        <v>82</v>
      </c>
      <c r="I1356" s="3">
        <v>42801</v>
      </c>
      <c r="J1356" s="3">
        <v>42890</v>
      </c>
      <c r="K1356" s="8" t="str">
        <f>IF(Sales_Pipeline[[#This Row],[Close_Date]]="","",TEXT(Sales_Pipeline[[#This Row],[Close_Date]],"ddd"))</f>
        <v>Sun</v>
      </c>
      <c r="L1356" s="8" t="str">
        <f>IF(Sales_Pipeline[[#This Row],[Close_Date]]="","",TEXT(Sales_Pipeline[[#This Row],[Close_Date]],"mmm"))</f>
        <v>Jun</v>
      </c>
      <c r="M1356" s="8" t="str">
        <f>IF(Sales_Pipeline[[#This Row],[Close_Date]]="","","Q"&amp;ROUNDUP(MONTH(Sales_Pipeline[[#This Row],[Close_Date]])/3,0))</f>
        <v>Q2</v>
      </c>
      <c r="N1356" s="2" cm="1">
        <f t="array" ref="N1356">IFERROR(_xlfn.IFS(Sales_Pipeline[[#This Row],[Deal_Stage]]="Won",_xlfn.XLOOKUP(Sales_Pipeline[[#This Row],[Product]],Products!$A$2:$A$8,Products!$C$2:$C$8),Sales_Pipeline[[#This Row],[Deal_Stage]]="Lost",_xlfn.XLOOKUP(Sales_Pipeline[[#This Row],[Product]],Products!$A$2:$A$8,Products!$C$2:$C$8)),"")</f>
        <v>550</v>
      </c>
      <c r="O1356" s="2">
        <v>0</v>
      </c>
    </row>
    <row r="1357" spans="1:15" x14ac:dyDescent="0.3">
      <c r="A1357" t="s">
        <v>1503</v>
      </c>
      <c r="B1357" t="s">
        <v>6</v>
      </c>
      <c r="C1357" t="str">
        <f>_xlfn.XLOOKUP(Sales_Pipeline[[#This Row],[Sales_Agent]],Sales_Teams[Sales_Agent],Sales_Teams[Manager])</f>
        <v>Dustin Brinkmann</v>
      </c>
      <c r="D1357" t="str">
        <f>_xlfn.XLOOKUP(Sales_Pipeline[[#This Row],[Manager]],Sales_Teams[Manager],Sales_Teams[Regional_Office])</f>
        <v>Central</v>
      </c>
      <c r="E1357" t="s">
        <v>61</v>
      </c>
      <c r="F1357" t="s">
        <v>247</v>
      </c>
      <c r="G1357" t="str">
        <f>IFERROR(_xlfn.XLOOKUP(Sales_Pipeline[[#This Row],[Account]],Accounts!$A$2:$A$86,Accounts!$F$2:$F$86),"")</f>
        <v>United States</v>
      </c>
      <c r="H1357" t="s">
        <v>57</v>
      </c>
      <c r="I1357" s="3">
        <v>42801</v>
      </c>
      <c r="J1357" s="3">
        <v>42811</v>
      </c>
      <c r="K1357" s="8" t="str">
        <f>IF(Sales_Pipeline[[#This Row],[Close_Date]]="","",TEXT(Sales_Pipeline[[#This Row],[Close_Date]],"ddd"))</f>
        <v>Fri</v>
      </c>
      <c r="L1357" s="8" t="str">
        <f>IF(Sales_Pipeline[[#This Row],[Close_Date]]="","",TEXT(Sales_Pipeline[[#This Row],[Close_Date]],"mmm"))</f>
        <v>Mar</v>
      </c>
      <c r="M1357" s="8" t="str">
        <f>IF(Sales_Pipeline[[#This Row],[Close_Date]]="","","Q"&amp;ROUNDUP(MONTH(Sales_Pipeline[[#This Row],[Close_Date]])/3,0))</f>
        <v>Q1</v>
      </c>
      <c r="N1357" s="2" cm="1">
        <f t="array" ref="N1357">IFERROR(_xlfn.IFS(Sales_Pipeline[[#This Row],[Deal_Stage]]="Won",_xlfn.XLOOKUP(Sales_Pipeline[[#This Row],[Product]],Products!$A$2:$A$8,Products!$C$2:$C$8),Sales_Pipeline[[#This Row],[Deal_Stage]]="Lost",_xlfn.XLOOKUP(Sales_Pipeline[[#This Row],[Product]],Products!$A$2:$A$8,Products!$C$2:$C$8)),"")</f>
        <v>55</v>
      </c>
      <c r="O1357" s="2">
        <v>47</v>
      </c>
    </row>
    <row r="1358" spans="1:15" x14ac:dyDescent="0.3">
      <c r="A1358" t="s">
        <v>1504</v>
      </c>
      <c r="B1358" t="s">
        <v>20</v>
      </c>
      <c r="C1358" t="str">
        <f>_xlfn.XLOOKUP(Sales_Pipeline[[#This Row],[Sales_Agent]],Sales_Teams[Sales_Agent],Sales_Teams[Manager])</f>
        <v>Cara Losch</v>
      </c>
      <c r="D1358" t="str">
        <f>_xlfn.XLOOKUP(Sales_Pipeline[[#This Row],[Manager]],Sales_Teams[Manager],Sales_Teams[Regional_Office])</f>
        <v>East</v>
      </c>
      <c r="E1358" t="s">
        <v>63</v>
      </c>
      <c r="F1358" t="s">
        <v>225</v>
      </c>
      <c r="G1358" t="str">
        <f>IFERROR(_xlfn.XLOOKUP(Sales_Pipeline[[#This Row],[Account]],Accounts!$A$2:$A$86,Accounts!$F$2:$F$86),"")</f>
        <v>United States</v>
      </c>
      <c r="H1358" t="s">
        <v>57</v>
      </c>
      <c r="I1358" s="3">
        <v>42801</v>
      </c>
      <c r="J1358" s="3">
        <v>42804</v>
      </c>
      <c r="K1358" s="8" t="str">
        <f>IF(Sales_Pipeline[[#This Row],[Close_Date]]="","",TEXT(Sales_Pipeline[[#This Row],[Close_Date]],"ddd"))</f>
        <v>Fri</v>
      </c>
      <c r="L1358" s="8" t="str">
        <f>IF(Sales_Pipeline[[#This Row],[Close_Date]]="","",TEXT(Sales_Pipeline[[#This Row],[Close_Date]],"mmm"))</f>
        <v>Mar</v>
      </c>
      <c r="M1358" s="8" t="str">
        <f>IF(Sales_Pipeline[[#This Row],[Close_Date]]="","","Q"&amp;ROUNDUP(MONTH(Sales_Pipeline[[#This Row],[Close_Date]])/3,0))</f>
        <v>Q1</v>
      </c>
      <c r="N1358" s="2" cm="1">
        <f t="array" ref="N1358">IFERROR(_xlfn.IFS(Sales_Pipeline[[#This Row],[Deal_Stage]]="Won",_xlfn.XLOOKUP(Sales_Pipeline[[#This Row],[Product]],Products!$A$2:$A$8,Products!$C$2:$C$8),Sales_Pipeline[[#This Row],[Deal_Stage]]="Lost",_xlfn.XLOOKUP(Sales_Pipeline[[#This Row],[Product]],Products!$A$2:$A$8,Products!$C$2:$C$8)),"")</f>
        <v>550</v>
      </c>
      <c r="O1358" s="2">
        <v>542</v>
      </c>
    </row>
    <row r="1359" spans="1:15" x14ac:dyDescent="0.3">
      <c r="A1359" t="s">
        <v>1505</v>
      </c>
      <c r="B1359" t="s">
        <v>20</v>
      </c>
      <c r="C1359" t="str">
        <f>_xlfn.XLOOKUP(Sales_Pipeline[[#This Row],[Sales_Agent]],Sales_Teams[Sales_Agent],Sales_Teams[Manager])</f>
        <v>Cara Losch</v>
      </c>
      <c r="D1359" t="str">
        <f>_xlfn.XLOOKUP(Sales_Pipeline[[#This Row],[Manager]],Sales_Teams[Manager],Sales_Teams[Regional_Office])</f>
        <v>East</v>
      </c>
      <c r="E1359" t="s">
        <v>8953</v>
      </c>
      <c r="F1359" t="s">
        <v>96</v>
      </c>
      <c r="G1359" t="str">
        <f>IFERROR(_xlfn.XLOOKUP(Sales_Pipeline[[#This Row],[Account]],Accounts!$A$2:$A$86,Accounts!$F$2:$F$86),"")</f>
        <v>United States</v>
      </c>
      <c r="H1359" t="s">
        <v>57</v>
      </c>
      <c r="I1359" s="3">
        <v>42801</v>
      </c>
      <c r="J1359" s="3">
        <v>42810</v>
      </c>
      <c r="K1359" s="8" t="str">
        <f>IF(Sales_Pipeline[[#This Row],[Close_Date]]="","",TEXT(Sales_Pipeline[[#This Row],[Close_Date]],"ddd"))</f>
        <v>Thu</v>
      </c>
      <c r="L1359" s="8" t="str">
        <f>IF(Sales_Pipeline[[#This Row],[Close_Date]]="","",TEXT(Sales_Pipeline[[#This Row],[Close_Date]],"mmm"))</f>
        <v>Mar</v>
      </c>
      <c r="M1359" s="8" t="str">
        <f>IF(Sales_Pipeline[[#This Row],[Close_Date]]="","","Q"&amp;ROUNDUP(MONTH(Sales_Pipeline[[#This Row],[Close_Date]])/3,0))</f>
        <v>Q1</v>
      </c>
      <c r="N1359" s="2" cm="1">
        <f t="array" ref="N1359">IFERROR(_xlfn.IFS(Sales_Pipeline[[#This Row],[Deal_Stage]]="Won",_xlfn.XLOOKUP(Sales_Pipeline[[#This Row],[Product]],Products!$A$2:$A$8,Products!$C$2:$C$8),Sales_Pipeline[[#This Row],[Deal_Stage]]="Lost",_xlfn.XLOOKUP(Sales_Pipeline[[#This Row],[Product]],Products!$A$2:$A$8,Products!$C$2:$C$8)),"")</f>
        <v>4821</v>
      </c>
      <c r="O1359" s="2">
        <v>4980</v>
      </c>
    </row>
    <row r="1360" spans="1:15" x14ac:dyDescent="0.3">
      <c r="A1360" t="s">
        <v>1506</v>
      </c>
      <c r="B1360" t="s">
        <v>15</v>
      </c>
      <c r="C1360" t="str">
        <f>_xlfn.XLOOKUP(Sales_Pipeline[[#This Row],[Sales_Agent]],Sales_Teams[Sales_Agent],Sales_Teams[Manager])</f>
        <v>Melvin Marxen</v>
      </c>
      <c r="D1360" t="str">
        <f>_xlfn.XLOOKUP(Sales_Pipeline[[#This Row],[Manager]],Sales_Teams[Manager],Sales_Teams[Regional_Office])</f>
        <v>Central</v>
      </c>
      <c r="E1360" t="s">
        <v>8953</v>
      </c>
      <c r="F1360" t="s">
        <v>155</v>
      </c>
      <c r="G1360" t="str">
        <f>IFERROR(_xlfn.XLOOKUP(Sales_Pipeline[[#This Row],[Account]],Accounts!$A$2:$A$86,Accounts!$F$2:$F$86),"")</f>
        <v>United States</v>
      </c>
      <c r="H1360" t="s">
        <v>57</v>
      </c>
      <c r="I1360" s="3">
        <v>42801</v>
      </c>
      <c r="J1360" s="3">
        <v>42883</v>
      </c>
      <c r="K1360" s="8" t="str">
        <f>IF(Sales_Pipeline[[#This Row],[Close_Date]]="","",TEXT(Sales_Pipeline[[#This Row],[Close_Date]],"ddd"))</f>
        <v>Sun</v>
      </c>
      <c r="L1360" s="8" t="str">
        <f>IF(Sales_Pipeline[[#This Row],[Close_Date]]="","",TEXT(Sales_Pipeline[[#This Row],[Close_Date]],"mmm"))</f>
        <v>May</v>
      </c>
      <c r="M1360" s="8" t="str">
        <f>IF(Sales_Pipeline[[#This Row],[Close_Date]]="","","Q"&amp;ROUNDUP(MONTH(Sales_Pipeline[[#This Row],[Close_Date]])/3,0))</f>
        <v>Q2</v>
      </c>
      <c r="N1360" s="2" cm="1">
        <f t="array" ref="N1360">IFERROR(_xlfn.IFS(Sales_Pipeline[[#This Row],[Deal_Stage]]="Won",_xlfn.XLOOKUP(Sales_Pipeline[[#This Row],[Product]],Products!$A$2:$A$8,Products!$C$2:$C$8),Sales_Pipeline[[#This Row],[Deal_Stage]]="Lost",_xlfn.XLOOKUP(Sales_Pipeline[[#This Row],[Product]],Products!$A$2:$A$8,Products!$C$2:$C$8)),"")</f>
        <v>4821</v>
      </c>
      <c r="O1360" s="2">
        <v>4978</v>
      </c>
    </row>
    <row r="1361" spans="1:15" x14ac:dyDescent="0.3">
      <c r="A1361" t="s">
        <v>1507</v>
      </c>
      <c r="B1361" t="s">
        <v>28</v>
      </c>
      <c r="C1361" t="str">
        <f>_xlfn.XLOOKUP(Sales_Pipeline[[#This Row],[Sales_Agent]],Sales_Teams[Sales_Agent],Sales_Teams[Manager])</f>
        <v>Rocco Neubert</v>
      </c>
      <c r="D1361" t="str">
        <f>_xlfn.XLOOKUP(Sales_Pipeline[[#This Row],[Manager]],Sales_Teams[Manager],Sales_Teams[Regional_Office])</f>
        <v>East</v>
      </c>
      <c r="E1361" t="s">
        <v>8953</v>
      </c>
      <c r="F1361" t="s">
        <v>103</v>
      </c>
      <c r="G1361" t="str">
        <f>IFERROR(_xlfn.XLOOKUP(Sales_Pipeline[[#This Row],[Account]],Accounts!$A$2:$A$86,Accounts!$F$2:$F$86),"")</f>
        <v>United States</v>
      </c>
      <c r="H1361" t="s">
        <v>57</v>
      </c>
      <c r="I1361" s="3">
        <v>42801</v>
      </c>
      <c r="J1361" s="3">
        <v>42896</v>
      </c>
      <c r="K1361" s="8" t="str">
        <f>IF(Sales_Pipeline[[#This Row],[Close_Date]]="","",TEXT(Sales_Pipeline[[#This Row],[Close_Date]],"ddd"))</f>
        <v>Sat</v>
      </c>
      <c r="L1361" s="8" t="str">
        <f>IF(Sales_Pipeline[[#This Row],[Close_Date]]="","",TEXT(Sales_Pipeline[[#This Row],[Close_Date]],"mmm"))</f>
        <v>Jun</v>
      </c>
      <c r="M1361" s="8" t="str">
        <f>IF(Sales_Pipeline[[#This Row],[Close_Date]]="","","Q"&amp;ROUNDUP(MONTH(Sales_Pipeline[[#This Row],[Close_Date]])/3,0))</f>
        <v>Q2</v>
      </c>
      <c r="N1361" s="2" cm="1">
        <f t="array" ref="N1361">IFERROR(_xlfn.IFS(Sales_Pipeline[[#This Row],[Deal_Stage]]="Won",_xlfn.XLOOKUP(Sales_Pipeline[[#This Row],[Product]],Products!$A$2:$A$8,Products!$C$2:$C$8),Sales_Pipeline[[#This Row],[Deal_Stage]]="Lost",_xlfn.XLOOKUP(Sales_Pipeline[[#This Row],[Product]],Products!$A$2:$A$8,Products!$C$2:$C$8)),"")</f>
        <v>4821</v>
      </c>
      <c r="O1361" s="2">
        <v>5256</v>
      </c>
    </row>
    <row r="1362" spans="1:15" x14ac:dyDescent="0.3">
      <c r="A1362" t="s">
        <v>1508</v>
      </c>
      <c r="B1362" t="s">
        <v>38</v>
      </c>
      <c r="C1362" t="str">
        <f>_xlfn.XLOOKUP(Sales_Pipeline[[#This Row],[Sales_Agent]],Sales_Teams[Sales_Agent],Sales_Teams[Manager])</f>
        <v>Celia Rouche</v>
      </c>
      <c r="D1362" t="str">
        <f>_xlfn.XLOOKUP(Sales_Pipeline[[#This Row],[Manager]],Sales_Teams[Manager],Sales_Teams[Regional_Office])</f>
        <v>West</v>
      </c>
      <c r="E1362" t="s">
        <v>8953</v>
      </c>
      <c r="F1362" t="s">
        <v>330</v>
      </c>
      <c r="G1362" t="str">
        <f>IFERROR(_xlfn.XLOOKUP(Sales_Pipeline[[#This Row],[Account]],Accounts!$A$2:$A$86,Accounts!$F$2:$F$86),"")</f>
        <v>Korea</v>
      </c>
      <c r="H1362" t="s">
        <v>57</v>
      </c>
      <c r="I1362" s="3">
        <v>42801</v>
      </c>
      <c r="J1362" s="3">
        <v>42893</v>
      </c>
      <c r="K1362" s="8" t="str">
        <f>IF(Sales_Pipeline[[#This Row],[Close_Date]]="","",TEXT(Sales_Pipeline[[#This Row],[Close_Date]],"ddd"))</f>
        <v>Wed</v>
      </c>
      <c r="L1362" s="8" t="str">
        <f>IF(Sales_Pipeline[[#This Row],[Close_Date]]="","",TEXT(Sales_Pipeline[[#This Row],[Close_Date]],"mmm"))</f>
        <v>Jun</v>
      </c>
      <c r="M1362" s="8" t="str">
        <f>IF(Sales_Pipeline[[#This Row],[Close_Date]]="","","Q"&amp;ROUNDUP(MONTH(Sales_Pipeline[[#This Row],[Close_Date]])/3,0))</f>
        <v>Q2</v>
      </c>
      <c r="N1362" s="2" cm="1">
        <f t="array" ref="N1362">IFERROR(_xlfn.IFS(Sales_Pipeline[[#This Row],[Deal_Stage]]="Won",_xlfn.XLOOKUP(Sales_Pipeline[[#This Row],[Product]],Products!$A$2:$A$8,Products!$C$2:$C$8),Sales_Pipeline[[#This Row],[Deal_Stage]]="Lost",_xlfn.XLOOKUP(Sales_Pipeline[[#This Row],[Product]],Products!$A$2:$A$8,Products!$C$2:$C$8)),"")</f>
        <v>4821</v>
      </c>
      <c r="O1362" s="2">
        <v>4327</v>
      </c>
    </row>
    <row r="1363" spans="1:15" x14ac:dyDescent="0.3">
      <c r="A1363" t="s">
        <v>1509</v>
      </c>
      <c r="B1363" t="s">
        <v>22</v>
      </c>
      <c r="C1363" t="str">
        <f>_xlfn.XLOOKUP(Sales_Pipeline[[#This Row],[Sales_Agent]],Sales_Teams[Sales_Agent],Sales_Teams[Manager])</f>
        <v>Cara Losch</v>
      </c>
      <c r="D1363" t="str">
        <f>_xlfn.XLOOKUP(Sales_Pipeline[[#This Row],[Manager]],Sales_Teams[Manager],Sales_Teams[Regional_Office])</f>
        <v>East</v>
      </c>
      <c r="E1363" t="s">
        <v>8953</v>
      </c>
      <c r="F1363" t="s">
        <v>425</v>
      </c>
      <c r="G1363" t="str">
        <f>IFERROR(_xlfn.XLOOKUP(Sales_Pipeline[[#This Row],[Account]],Accounts!$A$2:$A$86,Accounts!$F$2:$F$86),"")</f>
        <v>United States</v>
      </c>
      <c r="H1363" t="s">
        <v>57</v>
      </c>
      <c r="I1363" s="3">
        <v>42801</v>
      </c>
      <c r="J1363" s="3">
        <v>42870</v>
      </c>
      <c r="K1363" s="8" t="str">
        <f>IF(Sales_Pipeline[[#This Row],[Close_Date]]="","",TEXT(Sales_Pipeline[[#This Row],[Close_Date]],"ddd"))</f>
        <v>Mon</v>
      </c>
      <c r="L1363" s="8" t="str">
        <f>IF(Sales_Pipeline[[#This Row],[Close_Date]]="","",TEXT(Sales_Pipeline[[#This Row],[Close_Date]],"mmm"))</f>
        <v>May</v>
      </c>
      <c r="M1363" s="8" t="str">
        <f>IF(Sales_Pipeline[[#This Row],[Close_Date]]="","","Q"&amp;ROUNDUP(MONTH(Sales_Pipeline[[#This Row],[Close_Date]])/3,0))</f>
        <v>Q2</v>
      </c>
      <c r="N1363" s="2" cm="1">
        <f t="array" ref="N1363">IFERROR(_xlfn.IFS(Sales_Pipeline[[#This Row],[Deal_Stage]]="Won",_xlfn.XLOOKUP(Sales_Pipeline[[#This Row],[Product]],Products!$A$2:$A$8,Products!$C$2:$C$8),Sales_Pipeline[[#This Row],[Deal_Stage]]="Lost",_xlfn.XLOOKUP(Sales_Pipeline[[#This Row],[Product]],Products!$A$2:$A$8,Products!$C$2:$C$8)),"")</f>
        <v>4821</v>
      </c>
      <c r="O1363" s="2">
        <v>5022</v>
      </c>
    </row>
    <row r="1364" spans="1:15" x14ac:dyDescent="0.3">
      <c r="A1364" t="s">
        <v>1510</v>
      </c>
      <c r="B1364" t="s">
        <v>13</v>
      </c>
      <c r="C1364" t="str">
        <f>_xlfn.XLOOKUP(Sales_Pipeline[[#This Row],[Sales_Agent]],Sales_Teams[Sales_Agent],Sales_Teams[Manager])</f>
        <v>Melvin Marxen</v>
      </c>
      <c r="D1364" t="str">
        <f>_xlfn.XLOOKUP(Sales_Pipeline[[#This Row],[Manager]],Sales_Teams[Manager],Sales_Teams[Regional_Office])</f>
        <v>Central</v>
      </c>
      <c r="E1364" t="s">
        <v>84</v>
      </c>
      <c r="F1364" t="s">
        <v>79</v>
      </c>
      <c r="G1364" t="str">
        <f>IFERROR(_xlfn.XLOOKUP(Sales_Pipeline[[#This Row],[Account]],Accounts!$A$2:$A$86,Accounts!$F$2:$F$86),"")</f>
        <v>Philipines</v>
      </c>
      <c r="H1364" t="s">
        <v>57</v>
      </c>
      <c r="I1364" s="3">
        <v>42801</v>
      </c>
      <c r="J1364" s="3">
        <v>42805</v>
      </c>
      <c r="K1364" s="8" t="str">
        <f>IF(Sales_Pipeline[[#This Row],[Close_Date]]="","",TEXT(Sales_Pipeline[[#This Row],[Close_Date]],"ddd"))</f>
        <v>Sat</v>
      </c>
      <c r="L1364" s="8" t="str">
        <f>IF(Sales_Pipeline[[#This Row],[Close_Date]]="","",TEXT(Sales_Pipeline[[#This Row],[Close_Date]],"mmm"))</f>
        <v>Mar</v>
      </c>
      <c r="M1364" s="8" t="str">
        <f>IF(Sales_Pipeline[[#This Row],[Close_Date]]="","","Q"&amp;ROUNDUP(MONTH(Sales_Pipeline[[#This Row],[Close_Date]])/3,0))</f>
        <v>Q1</v>
      </c>
      <c r="N1364" s="2" cm="1">
        <f t="array" ref="N1364">IFERROR(_xlfn.IFS(Sales_Pipeline[[#This Row],[Deal_Stage]]="Won",_xlfn.XLOOKUP(Sales_Pipeline[[#This Row],[Product]],Products!$A$2:$A$8,Products!$C$2:$C$8),Sales_Pipeline[[#This Row],[Deal_Stage]]="Lost",_xlfn.XLOOKUP(Sales_Pipeline[[#This Row],[Product]],Products!$A$2:$A$8,Products!$C$2:$C$8)),"")</f>
        <v>5482</v>
      </c>
      <c r="O1364" s="2">
        <v>4887</v>
      </c>
    </row>
    <row r="1365" spans="1:15" x14ac:dyDescent="0.3">
      <c r="A1365" t="s">
        <v>1511</v>
      </c>
      <c r="B1365" t="s">
        <v>13</v>
      </c>
      <c r="C1365" t="str">
        <f>_xlfn.XLOOKUP(Sales_Pipeline[[#This Row],[Sales_Agent]],Sales_Teams[Sales_Agent],Sales_Teams[Manager])</f>
        <v>Melvin Marxen</v>
      </c>
      <c r="D1365" t="str">
        <f>_xlfn.XLOOKUP(Sales_Pipeline[[#This Row],[Manager]],Sales_Teams[Manager],Sales_Teams[Regional_Office])</f>
        <v>Central</v>
      </c>
      <c r="E1365" t="s">
        <v>76</v>
      </c>
      <c r="F1365" t="s">
        <v>134</v>
      </c>
      <c r="G1365" t="str">
        <f>IFERROR(_xlfn.XLOOKUP(Sales_Pipeline[[#This Row],[Account]],Accounts!$A$2:$A$86,Accounts!$F$2:$F$86),"")</f>
        <v>United States</v>
      </c>
      <c r="H1365" t="s">
        <v>57</v>
      </c>
      <c r="I1365" s="3">
        <v>42801</v>
      </c>
      <c r="J1365" s="3">
        <v>42815</v>
      </c>
      <c r="K1365" s="8" t="str">
        <f>IF(Sales_Pipeline[[#This Row],[Close_Date]]="","",TEXT(Sales_Pipeline[[#This Row],[Close_Date]],"ddd"))</f>
        <v>Tue</v>
      </c>
      <c r="L1365" s="8" t="str">
        <f>IF(Sales_Pipeline[[#This Row],[Close_Date]]="","",TEXT(Sales_Pipeline[[#This Row],[Close_Date]],"mmm"))</f>
        <v>Mar</v>
      </c>
      <c r="M1365" s="8" t="str">
        <f>IF(Sales_Pipeline[[#This Row],[Close_Date]]="","","Q"&amp;ROUNDUP(MONTH(Sales_Pipeline[[#This Row],[Close_Date]])/3,0))</f>
        <v>Q1</v>
      </c>
      <c r="N1365" s="2" cm="1">
        <f t="array" ref="N1365">IFERROR(_xlfn.IFS(Sales_Pipeline[[#This Row],[Deal_Stage]]="Won",_xlfn.XLOOKUP(Sales_Pipeline[[#This Row],[Product]],Products!$A$2:$A$8,Products!$C$2:$C$8),Sales_Pipeline[[#This Row],[Deal_Stage]]="Lost",_xlfn.XLOOKUP(Sales_Pipeline[[#This Row],[Product]],Products!$A$2:$A$8,Products!$C$2:$C$8)),"")</f>
        <v>3393</v>
      </c>
      <c r="O1365" s="2">
        <v>3724</v>
      </c>
    </row>
    <row r="1366" spans="1:15" x14ac:dyDescent="0.3">
      <c r="A1366" t="s">
        <v>1512</v>
      </c>
      <c r="B1366" t="s">
        <v>40</v>
      </c>
      <c r="C1366" t="str">
        <f>_xlfn.XLOOKUP(Sales_Pipeline[[#This Row],[Sales_Agent]],Sales_Teams[Sales_Agent],Sales_Teams[Manager])</f>
        <v>Summer Sewald</v>
      </c>
      <c r="D1366" t="str">
        <f>_xlfn.XLOOKUP(Sales_Pipeline[[#This Row],[Manager]],Sales_Teams[Manager],Sales_Teams[Regional_Office])</f>
        <v>West</v>
      </c>
      <c r="E1366" t="s">
        <v>55</v>
      </c>
      <c r="G1366" t="str">
        <f>IFERROR(_xlfn.XLOOKUP(Sales_Pipeline[[#This Row],[Account]],Accounts!$A$2:$A$86,Accounts!$F$2:$F$86),"")</f>
        <v/>
      </c>
      <c r="H1366" t="s">
        <v>77</v>
      </c>
      <c r="I1366" s="3">
        <v>42801</v>
      </c>
      <c r="K1366" s="8" t="str">
        <f>IF(Sales_Pipeline[[#This Row],[Close_Date]]="","",TEXT(Sales_Pipeline[[#This Row],[Close_Date]],"ddd"))</f>
        <v/>
      </c>
      <c r="L1366" s="8" t="str">
        <f>IF(Sales_Pipeline[[#This Row],[Close_Date]]="","",TEXT(Sales_Pipeline[[#This Row],[Close_Date]],"mmm"))</f>
        <v/>
      </c>
      <c r="M1366" s="8" t="str">
        <f>IF(Sales_Pipeline[[#This Row],[Close_Date]]="","","Q"&amp;ROUNDUP(MONTH(Sales_Pipeline[[#This Row],[Close_Date]])/3,0))</f>
        <v/>
      </c>
      <c r="N1366" s="2" t="str" cm="1">
        <f t="array" ref="N1366">IFERROR(_xlfn.IFS(Sales_Pipeline[[#This Row],[Deal_Stage]]="Won",_xlfn.XLOOKUP(Sales_Pipeline[[#This Row],[Product]],Products!$A$2:$A$8,Products!$C$2:$C$8),Sales_Pipeline[[#This Row],[Deal_Stage]]="Lost",_xlfn.XLOOKUP(Sales_Pipeline[[#This Row],[Product]],Products!$A$2:$A$8,Products!$C$2:$C$8)),"")</f>
        <v/>
      </c>
      <c r="O1366" s="2">
        <v>0</v>
      </c>
    </row>
    <row r="1367" spans="1:15" x14ac:dyDescent="0.3">
      <c r="A1367" t="s">
        <v>1513</v>
      </c>
      <c r="B1367" t="s">
        <v>40</v>
      </c>
      <c r="C1367" t="str">
        <f>_xlfn.XLOOKUP(Sales_Pipeline[[#This Row],[Sales_Agent]],Sales_Teams[Sales_Agent],Sales_Teams[Manager])</f>
        <v>Summer Sewald</v>
      </c>
      <c r="D1367" t="str">
        <f>_xlfn.XLOOKUP(Sales_Pipeline[[#This Row],[Manager]],Sales_Teams[Manager],Sales_Teams[Regional_Office])</f>
        <v>West</v>
      </c>
      <c r="E1367" t="s">
        <v>63</v>
      </c>
      <c r="F1367" t="s">
        <v>177</v>
      </c>
      <c r="G1367" t="str">
        <f>IFERROR(_xlfn.XLOOKUP(Sales_Pipeline[[#This Row],[Account]],Accounts!$A$2:$A$86,Accounts!$F$2:$F$86),"")</f>
        <v>United States</v>
      </c>
      <c r="H1367" t="s">
        <v>57</v>
      </c>
      <c r="I1367" s="3">
        <v>42801</v>
      </c>
      <c r="J1367" s="3">
        <v>42805</v>
      </c>
      <c r="K1367" s="8" t="str">
        <f>IF(Sales_Pipeline[[#This Row],[Close_Date]]="","",TEXT(Sales_Pipeline[[#This Row],[Close_Date]],"ddd"))</f>
        <v>Sat</v>
      </c>
      <c r="L1367" s="8" t="str">
        <f>IF(Sales_Pipeline[[#This Row],[Close_Date]]="","",TEXT(Sales_Pipeline[[#This Row],[Close_Date]],"mmm"))</f>
        <v>Mar</v>
      </c>
      <c r="M1367" s="8" t="str">
        <f>IF(Sales_Pipeline[[#This Row],[Close_Date]]="","","Q"&amp;ROUNDUP(MONTH(Sales_Pipeline[[#This Row],[Close_Date]])/3,0))</f>
        <v>Q1</v>
      </c>
      <c r="N1367" s="2" cm="1">
        <f t="array" ref="N1367">IFERROR(_xlfn.IFS(Sales_Pipeline[[#This Row],[Deal_Stage]]="Won",_xlfn.XLOOKUP(Sales_Pipeline[[#This Row],[Product]],Products!$A$2:$A$8,Products!$C$2:$C$8),Sales_Pipeline[[#This Row],[Deal_Stage]]="Lost",_xlfn.XLOOKUP(Sales_Pipeline[[#This Row],[Product]],Products!$A$2:$A$8,Products!$C$2:$C$8)),"")</f>
        <v>550</v>
      </c>
      <c r="O1367" s="2">
        <v>535</v>
      </c>
    </row>
    <row r="1368" spans="1:15" x14ac:dyDescent="0.3">
      <c r="A1368" t="s">
        <v>1514</v>
      </c>
      <c r="B1368" t="s">
        <v>42</v>
      </c>
      <c r="C1368" t="str">
        <f>_xlfn.XLOOKUP(Sales_Pipeline[[#This Row],[Sales_Agent]],Sales_Teams[Sales_Agent],Sales_Teams[Manager])</f>
        <v>Summer Sewald</v>
      </c>
      <c r="D1368" t="str">
        <f>_xlfn.XLOOKUP(Sales_Pipeline[[#This Row],[Manager]],Sales_Teams[Manager],Sales_Teams[Regional_Office])</f>
        <v>West</v>
      </c>
      <c r="E1368" t="s">
        <v>63</v>
      </c>
      <c r="F1368" t="s">
        <v>214</v>
      </c>
      <c r="G1368" t="str">
        <f>IFERROR(_xlfn.XLOOKUP(Sales_Pipeline[[#This Row],[Account]],Accounts!$A$2:$A$86,Accounts!$F$2:$F$86),"")</f>
        <v>United States</v>
      </c>
      <c r="H1368" t="s">
        <v>77</v>
      </c>
      <c r="I1368" s="3">
        <v>42801</v>
      </c>
      <c r="K1368" s="8" t="str">
        <f>IF(Sales_Pipeline[[#This Row],[Close_Date]]="","",TEXT(Sales_Pipeline[[#This Row],[Close_Date]],"ddd"))</f>
        <v/>
      </c>
      <c r="L1368" s="8" t="str">
        <f>IF(Sales_Pipeline[[#This Row],[Close_Date]]="","",TEXT(Sales_Pipeline[[#This Row],[Close_Date]],"mmm"))</f>
        <v/>
      </c>
      <c r="M1368" s="8" t="str">
        <f>IF(Sales_Pipeline[[#This Row],[Close_Date]]="","","Q"&amp;ROUNDUP(MONTH(Sales_Pipeline[[#This Row],[Close_Date]])/3,0))</f>
        <v/>
      </c>
      <c r="N1368" s="2" t="str" cm="1">
        <f t="array" ref="N1368">IFERROR(_xlfn.IFS(Sales_Pipeline[[#This Row],[Deal_Stage]]="Won",_xlfn.XLOOKUP(Sales_Pipeline[[#This Row],[Product]],Products!$A$2:$A$8,Products!$C$2:$C$8),Sales_Pipeline[[#This Row],[Deal_Stage]]="Lost",_xlfn.XLOOKUP(Sales_Pipeline[[#This Row],[Product]],Products!$A$2:$A$8,Products!$C$2:$C$8)),"")</f>
        <v/>
      </c>
      <c r="O1368" s="2">
        <v>0</v>
      </c>
    </row>
    <row r="1369" spans="1:15" x14ac:dyDescent="0.3">
      <c r="A1369" t="s">
        <v>1515</v>
      </c>
      <c r="B1369" t="s">
        <v>42</v>
      </c>
      <c r="C1369" t="str">
        <f>_xlfn.XLOOKUP(Sales_Pipeline[[#This Row],[Sales_Agent]],Sales_Teams[Sales_Agent],Sales_Teams[Manager])</f>
        <v>Summer Sewald</v>
      </c>
      <c r="D1369" t="str">
        <f>_xlfn.XLOOKUP(Sales_Pipeline[[#This Row],[Manager]],Sales_Teams[Manager],Sales_Teams[Regional_Office])</f>
        <v>West</v>
      </c>
      <c r="E1369" t="s">
        <v>84</v>
      </c>
      <c r="F1369" t="s">
        <v>328</v>
      </c>
      <c r="G1369" t="str">
        <f>IFERROR(_xlfn.XLOOKUP(Sales_Pipeline[[#This Row],[Account]],Accounts!$A$2:$A$86,Accounts!$F$2:$F$86),"")</f>
        <v>United States</v>
      </c>
      <c r="H1369" t="s">
        <v>82</v>
      </c>
      <c r="I1369" s="3">
        <v>42801</v>
      </c>
      <c r="J1369" s="3">
        <v>42879</v>
      </c>
      <c r="K1369" s="8" t="str">
        <f>IF(Sales_Pipeline[[#This Row],[Close_Date]]="","",TEXT(Sales_Pipeline[[#This Row],[Close_Date]],"ddd"))</f>
        <v>Wed</v>
      </c>
      <c r="L1369" s="8" t="str">
        <f>IF(Sales_Pipeline[[#This Row],[Close_Date]]="","",TEXT(Sales_Pipeline[[#This Row],[Close_Date]],"mmm"))</f>
        <v>May</v>
      </c>
      <c r="M1369" s="8" t="str">
        <f>IF(Sales_Pipeline[[#This Row],[Close_Date]]="","","Q"&amp;ROUNDUP(MONTH(Sales_Pipeline[[#This Row],[Close_Date]])/3,0))</f>
        <v>Q2</v>
      </c>
      <c r="N1369" s="2" cm="1">
        <f t="array" ref="N1369">IFERROR(_xlfn.IFS(Sales_Pipeline[[#This Row],[Deal_Stage]]="Won",_xlfn.XLOOKUP(Sales_Pipeline[[#This Row],[Product]],Products!$A$2:$A$8,Products!$C$2:$C$8),Sales_Pipeline[[#This Row],[Deal_Stage]]="Lost",_xlfn.XLOOKUP(Sales_Pipeline[[#This Row],[Product]],Products!$A$2:$A$8,Products!$C$2:$C$8)),"")</f>
        <v>5482</v>
      </c>
      <c r="O1369" s="2">
        <v>0</v>
      </c>
    </row>
    <row r="1370" spans="1:15" x14ac:dyDescent="0.3">
      <c r="A1370" t="s">
        <v>1516</v>
      </c>
      <c r="B1370" t="s">
        <v>37</v>
      </c>
      <c r="C1370" t="str">
        <f>_xlfn.XLOOKUP(Sales_Pipeline[[#This Row],[Sales_Agent]],Sales_Teams[Sales_Agent],Sales_Teams[Manager])</f>
        <v>Celia Rouche</v>
      </c>
      <c r="D1370" t="str">
        <f>_xlfn.XLOOKUP(Sales_Pipeline[[#This Row],[Manager]],Sales_Teams[Manager],Sales_Teams[Regional_Office])</f>
        <v>West</v>
      </c>
      <c r="E1370" t="s">
        <v>76</v>
      </c>
      <c r="F1370" t="s">
        <v>288</v>
      </c>
      <c r="G1370" t="str">
        <f>IFERROR(_xlfn.XLOOKUP(Sales_Pipeline[[#This Row],[Account]],Accounts!$A$2:$A$86,Accounts!$F$2:$F$86),"")</f>
        <v>United States</v>
      </c>
      <c r="H1370" t="s">
        <v>57</v>
      </c>
      <c r="I1370" s="3">
        <v>42801</v>
      </c>
      <c r="J1370" s="3">
        <v>42809</v>
      </c>
      <c r="K1370" s="8" t="str">
        <f>IF(Sales_Pipeline[[#This Row],[Close_Date]]="","",TEXT(Sales_Pipeline[[#This Row],[Close_Date]],"ddd"))</f>
        <v>Wed</v>
      </c>
      <c r="L1370" s="8" t="str">
        <f>IF(Sales_Pipeline[[#This Row],[Close_Date]]="","",TEXT(Sales_Pipeline[[#This Row],[Close_Date]],"mmm"))</f>
        <v>Mar</v>
      </c>
      <c r="M1370" s="8" t="str">
        <f>IF(Sales_Pipeline[[#This Row],[Close_Date]]="","","Q"&amp;ROUNDUP(MONTH(Sales_Pipeline[[#This Row],[Close_Date]])/3,0))</f>
        <v>Q1</v>
      </c>
      <c r="N1370" s="2" cm="1">
        <f t="array" ref="N1370">IFERROR(_xlfn.IFS(Sales_Pipeline[[#This Row],[Deal_Stage]]="Won",_xlfn.XLOOKUP(Sales_Pipeline[[#This Row],[Product]],Products!$A$2:$A$8,Products!$C$2:$C$8),Sales_Pipeline[[#This Row],[Deal_Stage]]="Lost",_xlfn.XLOOKUP(Sales_Pipeline[[#This Row],[Product]],Products!$A$2:$A$8,Products!$C$2:$C$8)),"")</f>
        <v>3393</v>
      </c>
      <c r="O1370" s="2">
        <v>3969</v>
      </c>
    </row>
    <row r="1371" spans="1:15" x14ac:dyDescent="0.3">
      <c r="A1371" t="s">
        <v>1517</v>
      </c>
      <c r="B1371" t="s">
        <v>45</v>
      </c>
      <c r="C1371" t="str">
        <f>_xlfn.XLOOKUP(Sales_Pipeline[[#This Row],[Sales_Agent]],Sales_Teams[Sales_Agent],Sales_Teams[Manager])</f>
        <v>Summer Sewald</v>
      </c>
      <c r="D1371" t="str">
        <f>_xlfn.XLOOKUP(Sales_Pipeline[[#This Row],[Manager]],Sales_Teams[Manager],Sales_Teams[Regional_Office])</f>
        <v>West</v>
      </c>
      <c r="E1371" t="s">
        <v>55</v>
      </c>
      <c r="F1371" t="s">
        <v>328</v>
      </c>
      <c r="G1371" t="str">
        <f>IFERROR(_xlfn.XLOOKUP(Sales_Pipeline[[#This Row],[Account]],Accounts!$A$2:$A$86,Accounts!$F$2:$F$86),"")</f>
        <v>United States</v>
      </c>
      <c r="H1371" t="s">
        <v>77</v>
      </c>
      <c r="I1371" s="3">
        <v>42801</v>
      </c>
      <c r="K1371" s="8" t="str">
        <f>IF(Sales_Pipeline[[#This Row],[Close_Date]]="","",TEXT(Sales_Pipeline[[#This Row],[Close_Date]],"ddd"))</f>
        <v/>
      </c>
      <c r="L1371" s="8" t="str">
        <f>IF(Sales_Pipeline[[#This Row],[Close_Date]]="","",TEXT(Sales_Pipeline[[#This Row],[Close_Date]],"mmm"))</f>
        <v/>
      </c>
      <c r="M1371" s="8" t="str">
        <f>IF(Sales_Pipeline[[#This Row],[Close_Date]]="","","Q"&amp;ROUNDUP(MONTH(Sales_Pipeline[[#This Row],[Close_Date]])/3,0))</f>
        <v/>
      </c>
      <c r="N1371" s="2" t="str" cm="1">
        <f t="array" ref="N1371">IFERROR(_xlfn.IFS(Sales_Pipeline[[#This Row],[Deal_Stage]]="Won",_xlfn.XLOOKUP(Sales_Pipeline[[#This Row],[Product]],Products!$A$2:$A$8,Products!$C$2:$C$8),Sales_Pipeline[[#This Row],[Deal_Stage]]="Lost",_xlfn.XLOOKUP(Sales_Pipeline[[#This Row],[Product]],Products!$A$2:$A$8,Products!$C$2:$C$8)),"")</f>
        <v/>
      </c>
      <c r="O1371" s="2">
        <v>0</v>
      </c>
    </row>
    <row r="1372" spans="1:15" x14ac:dyDescent="0.3">
      <c r="A1372" t="s">
        <v>1518</v>
      </c>
      <c r="B1372" t="s">
        <v>9</v>
      </c>
      <c r="C1372" t="str">
        <f>_xlfn.XLOOKUP(Sales_Pipeline[[#This Row],[Sales_Agent]],Sales_Teams[Sales_Agent],Sales_Teams[Manager])</f>
        <v>Dustin Brinkmann</v>
      </c>
      <c r="D1372" t="str">
        <f>_xlfn.XLOOKUP(Sales_Pipeline[[#This Row],[Manager]],Sales_Teams[Manager],Sales_Teams[Regional_Office])</f>
        <v>Central</v>
      </c>
      <c r="E1372" t="s">
        <v>84</v>
      </c>
      <c r="F1372" t="s">
        <v>187</v>
      </c>
      <c r="G1372" t="str">
        <f>IFERROR(_xlfn.XLOOKUP(Sales_Pipeline[[#This Row],[Account]],Accounts!$A$2:$A$86,Accounts!$F$2:$F$86),"")</f>
        <v>United States</v>
      </c>
      <c r="H1372" t="s">
        <v>57</v>
      </c>
      <c r="I1372" s="3">
        <v>42801</v>
      </c>
      <c r="J1372" s="3">
        <v>42807</v>
      </c>
      <c r="K1372" s="8" t="str">
        <f>IF(Sales_Pipeline[[#This Row],[Close_Date]]="","",TEXT(Sales_Pipeline[[#This Row],[Close_Date]],"ddd"))</f>
        <v>Mon</v>
      </c>
      <c r="L1372" s="8" t="str">
        <f>IF(Sales_Pipeline[[#This Row],[Close_Date]]="","",TEXT(Sales_Pipeline[[#This Row],[Close_Date]],"mmm"))</f>
        <v>Mar</v>
      </c>
      <c r="M1372" s="8" t="str">
        <f>IF(Sales_Pipeline[[#This Row],[Close_Date]]="","","Q"&amp;ROUNDUP(MONTH(Sales_Pipeline[[#This Row],[Close_Date]])/3,0))</f>
        <v>Q1</v>
      </c>
      <c r="N1372" s="2" cm="1">
        <f t="array" ref="N1372">IFERROR(_xlfn.IFS(Sales_Pipeline[[#This Row],[Deal_Stage]]="Won",_xlfn.XLOOKUP(Sales_Pipeline[[#This Row],[Product]],Products!$A$2:$A$8,Products!$C$2:$C$8),Sales_Pipeline[[#This Row],[Deal_Stage]]="Lost",_xlfn.XLOOKUP(Sales_Pipeline[[#This Row],[Product]],Products!$A$2:$A$8,Products!$C$2:$C$8)),"")</f>
        <v>5482</v>
      </c>
      <c r="O1372" s="2">
        <v>6805</v>
      </c>
    </row>
    <row r="1373" spans="1:15" x14ac:dyDescent="0.3">
      <c r="A1373" t="s">
        <v>1519</v>
      </c>
      <c r="B1373" t="s">
        <v>14</v>
      </c>
      <c r="C1373" t="str">
        <f>_xlfn.XLOOKUP(Sales_Pipeline[[#This Row],[Sales_Agent]],Sales_Teams[Sales_Agent],Sales_Teams[Manager])</f>
        <v>Melvin Marxen</v>
      </c>
      <c r="D1373" t="str">
        <f>_xlfn.XLOOKUP(Sales_Pipeline[[#This Row],[Manager]],Sales_Teams[Manager],Sales_Teams[Regional_Office])</f>
        <v>Central</v>
      </c>
      <c r="E1373" t="s">
        <v>55</v>
      </c>
      <c r="F1373" t="s">
        <v>59</v>
      </c>
      <c r="G1373" t="str">
        <f>IFERROR(_xlfn.XLOOKUP(Sales_Pipeline[[#This Row],[Account]],Accounts!$A$2:$A$86,Accounts!$F$2:$F$86),"")</f>
        <v>United States</v>
      </c>
      <c r="H1373" t="s">
        <v>57</v>
      </c>
      <c r="I1373" s="3">
        <v>42801</v>
      </c>
      <c r="J1373" s="3">
        <v>42898</v>
      </c>
      <c r="K1373" s="8" t="str">
        <f>IF(Sales_Pipeline[[#This Row],[Close_Date]]="","",TEXT(Sales_Pipeline[[#This Row],[Close_Date]],"ddd"))</f>
        <v>Mon</v>
      </c>
      <c r="L1373" s="8" t="str">
        <f>IF(Sales_Pipeline[[#This Row],[Close_Date]]="","",TEXT(Sales_Pipeline[[#This Row],[Close_Date]],"mmm"))</f>
        <v>Jun</v>
      </c>
      <c r="M1373" s="8" t="str">
        <f>IF(Sales_Pipeline[[#This Row],[Close_Date]]="","","Q"&amp;ROUNDUP(MONTH(Sales_Pipeline[[#This Row],[Close_Date]])/3,0))</f>
        <v>Q2</v>
      </c>
      <c r="N1373" s="2" cm="1">
        <f t="array" ref="N1373">IFERROR(_xlfn.IFS(Sales_Pipeline[[#This Row],[Deal_Stage]]="Won",_xlfn.XLOOKUP(Sales_Pipeline[[#This Row],[Product]],Products!$A$2:$A$8,Products!$C$2:$C$8),Sales_Pipeline[[#This Row],[Deal_Stage]]="Lost",_xlfn.XLOOKUP(Sales_Pipeline[[#This Row],[Product]],Products!$A$2:$A$8,Products!$C$2:$C$8)),"")</f>
        <v>1096</v>
      </c>
      <c r="O1373" s="2">
        <v>1190</v>
      </c>
    </row>
    <row r="1374" spans="1:15" x14ac:dyDescent="0.3">
      <c r="A1374" t="s">
        <v>1520</v>
      </c>
      <c r="B1374" t="s">
        <v>21</v>
      </c>
      <c r="C1374" t="str">
        <f>_xlfn.XLOOKUP(Sales_Pipeline[[#This Row],[Sales_Agent]],Sales_Teams[Sales_Agent],Sales_Teams[Manager])</f>
        <v>Cara Losch</v>
      </c>
      <c r="D1374" t="str">
        <f>_xlfn.XLOOKUP(Sales_Pipeline[[#This Row],[Manager]],Sales_Teams[Manager],Sales_Teams[Regional_Office])</f>
        <v>East</v>
      </c>
      <c r="E1374" t="s">
        <v>84</v>
      </c>
      <c r="F1374" t="s">
        <v>234</v>
      </c>
      <c r="G1374" t="str">
        <f>IFERROR(_xlfn.XLOOKUP(Sales_Pipeline[[#This Row],[Account]],Accounts!$A$2:$A$86,Accounts!$F$2:$F$86),"")</f>
        <v>United States</v>
      </c>
      <c r="H1374" t="s">
        <v>57</v>
      </c>
      <c r="I1374" s="3">
        <v>42801</v>
      </c>
      <c r="J1374" s="3">
        <v>42884</v>
      </c>
      <c r="K1374" s="8" t="str">
        <f>IF(Sales_Pipeline[[#This Row],[Close_Date]]="","",TEXT(Sales_Pipeline[[#This Row],[Close_Date]],"ddd"))</f>
        <v>Mon</v>
      </c>
      <c r="L1374" s="8" t="str">
        <f>IF(Sales_Pipeline[[#This Row],[Close_Date]]="","",TEXT(Sales_Pipeline[[#This Row],[Close_Date]],"mmm"))</f>
        <v>May</v>
      </c>
      <c r="M1374" s="8" t="str">
        <f>IF(Sales_Pipeline[[#This Row],[Close_Date]]="","","Q"&amp;ROUNDUP(MONTH(Sales_Pipeline[[#This Row],[Close_Date]])/3,0))</f>
        <v>Q2</v>
      </c>
      <c r="N1374" s="2" cm="1">
        <f t="array" ref="N1374">IFERROR(_xlfn.IFS(Sales_Pipeline[[#This Row],[Deal_Stage]]="Won",_xlfn.XLOOKUP(Sales_Pipeline[[#This Row],[Product]],Products!$A$2:$A$8,Products!$C$2:$C$8),Sales_Pipeline[[#This Row],[Deal_Stage]]="Lost",_xlfn.XLOOKUP(Sales_Pipeline[[#This Row],[Product]],Products!$A$2:$A$8,Products!$C$2:$C$8)),"")</f>
        <v>5482</v>
      </c>
      <c r="O1374" s="2">
        <v>4821</v>
      </c>
    </row>
    <row r="1375" spans="1:15" x14ac:dyDescent="0.3">
      <c r="A1375" t="s">
        <v>1521</v>
      </c>
      <c r="B1375" t="s">
        <v>32</v>
      </c>
      <c r="C1375" t="str">
        <f>_xlfn.XLOOKUP(Sales_Pipeline[[#This Row],[Sales_Agent]],Sales_Teams[Sales_Agent],Sales_Teams[Manager])</f>
        <v>Celia Rouche</v>
      </c>
      <c r="D1375" t="str">
        <f>_xlfn.XLOOKUP(Sales_Pipeline[[#This Row],[Manager]],Sales_Teams[Manager],Sales_Teams[Regional_Office])</f>
        <v>West</v>
      </c>
      <c r="E1375" t="s">
        <v>63</v>
      </c>
      <c r="F1375" t="s">
        <v>191</v>
      </c>
      <c r="G1375" t="str">
        <f>IFERROR(_xlfn.XLOOKUP(Sales_Pipeline[[#This Row],[Account]],Accounts!$A$2:$A$86,Accounts!$F$2:$F$86),"")</f>
        <v>United States</v>
      </c>
      <c r="H1375" t="s">
        <v>77</v>
      </c>
      <c r="I1375" s="3">
        <v>42801</v>
      </c>
      <c r="K1375" s="8" t="str">
        <f>IF(Sales_Pipeline[[#This Row],[Close_Date]]="","",TEXT(Sales_Pipeline[[#This Row],[Close_Date]],"ddd"))</f>
        <v/>
      </c>
      <c r="L1375" s="8" t="str">
        <f>IF(Sales_Pipeline[[#This Row],[Close_Date]]="","",TEXT(Sales_Pipeline[[#This Row],[Close_Date]],"mmm"))</f>
        <v/>
      </c>
      <c r="M1375" s="8" t="str">
        <f>IF(Sales_Pipeline[[#This Row],[Close_Date]]="","","Q"&amp;ROUNDUP(MONTH(Sales_Pipeline[[#This Row],[Close_Date]])/3,0))</f>
        <v/>
      </c>
      <c r="N1375" s="2" t="str" cm="1">
        <f t="array" ref="N1375">IFERROR(_xlfn.IFS(Sales_Pipeline[[#This Row],[Deal_Stage]]="Won",_xlfn.XLOOKUP(Sales_Pipeline[[#This Row],[Product]],Products!$A$2:$A$8,Products!$C$2:$C$8),Sales_Pipeline[[#This Row],[Deal_Stage]]="Lost",_xlfn.XLOOKUP(Sales_Pipeline[[#This Row],[Product]],Products!$A$2:$A$8,Products!$C$2:$C$8)),"")</f>
        <v/>
      </c>
      <c r="O1375" s="2">
        <v>0</v>
      </c>
    </row>
    <row r="1376" spans="1:15" x14ac:dyDescent="0.3">
      <c r="A1376" t="s">
        <v>1522</v>
      </c>
      <c r="B1376" t="s">
        <v>17</v>
      </c>
      <c r="C1376" t="str">
        <f>_xlfn.XLOOKUP(Sales_Pipeline[[#This Row],[Sales_Agent]],Sales_Teams[Sales_Agent],Sales_Teams[Manager])</f>
        <v>Cara Losch</v>
      </c>
      <c r="D1376" t="str">
        <f>_xlfn.XLOOKUP(Sales_Pipeline[[#This Row],[Manager]],Sales_Teams[Manager],Sales_Teams[Regional_Office])</f>
        <v>East</v>
      </c>
      <c r="E1376" t="s">
        <v>61</v>
      </c>
      <c r="F1376" t="s">
        <v>196</v>
      </c>
      <c r="G1376" t="str">
        <f>IFERROR(_xlfn.XLOOKUP(Sales_Pipeline[[#This Row],[Account]],Accounts!$A$2:$A$86,Accounts!$F$2:$F$86),"")</f>
        <v>United States</v>
      </c>
      <c r="H1376" t="s">
        <v>57</v>
      </c>
      <c r="I1376" s="3">
        <v>42801</v>
      </c>
      <c r="J1376" s="3">
        <v>42861</v>
      </c>
      <c r="K1376" s="8" t="str">
        <f>IF(Sales_Pipeline[[#This Row],[Close_Date]]="","",TEXT(Sales_Pipeline[[#This Row],[Close_Date]],"ddd"))</f>
        <v>Sat</v>
      </c>
      <c r="L1376" s="8" t="str">
        <f>IF(Sales_Pipeline[[#This Row],[Close_Date]]="","",TEXT(Sales_Pipeline[[#This Row],[Close_Date]],"mmm"))</f>
        <v>May</v>
      </c>
      <c r="M1376" s="8" t="str">
        <f>IF(Sales_Pipeline[[#This Row],[Close_Date]]="","","Q"&amp;ROUNDUP(MONTH(Sales_Pipeline[[#This Row],[Close_Date]])/3,0))</f>
        <v>Q2</v>
      </c>
      <c r="N1376" s="2" cm="1">
        <f t="array" ref="N1376">IFERROR(_xlfn.IFS(Sales_Pipeline[[#This Row],[Deal_Stage]]="Won",_xlfn.XLOOKUP(Sales_Pipeline[[#This Row],[Product]],Products!$A$2:$A$8,Products!$C$2:$C$8),Sales_Pipeline[[#This Row],[Deal_Stage]]="Lost",_xlfn.XLOOKUP(Sales_Pipeline[[#This Row],[Product]],Products!$A$2:$A$8,Products!$C$2:$C$8)),"")</f>
        <v>55</v>
      </c>
      <c r="O1376" s="2">
        <v>53</v>
      </c>
    </row>
    <row r="1377" spans="1:15" x14ac:dyDescent="0.3">
      <c r="A1377" t="s">
        <v>1523</v>
      </c>
      <c r="B1377" t="s">
        <v>23</v>
      </c>
      <c r="C1377" t="str">
        <f>_xlfn.XLOOKUP(Sales_Pipeline[[#This Row],[Sales_Agent]],Sales_Teams[Sales_Agent],Sales_Teams[Manager])</f>
        <v>Cara Losch</v>
      </c>
      <c r="D1377" t="str">
        <f>_xlfn.XLOOKUP(Sales_Pipeline[[#This Row],[Manager]],Sales_Teams[Manager],Sales_Teams[Regional_Office])</f>
        <v>East</v>
      </c>
      <c r="E1377" t="s">
        <v>55</v>
      </c>
      <c r="G1377" t="str">
        <f>IFERROR(_xlfn.XLOOKUP(Sales_Pipeline[[#This Row],[Account]],Accounts!$A$2:$A$86,Accounts!$F$2:$F$86),"")</f>
        <v/>
      </c>
      <c r="H1377" t="s">
        <v>77</v>
      </c>
      <c r="I1377" s="3">
        <v>42801</v>
      </c>
      <c r="K1377" s="8" t="str">
        <f>IF(Sales_Pipeline[[#This Row],[Close_Date]]="","",TEXT(Sales_Pipeline[[#This Row],[Close_Date]],"ddd"))</f>
        <v/>
      </c>
      <c r="L1377" s="8" t="str">
        <f>IF(Sales_Pipeline[[#This Row],[Close_Date]]="","",TEXT(Sales_Pipeline[[#This Row],[Close_Date]],"mmm"))</f>
        <v/>
      </c>
      <c r="M1377" s="8" t="str">
        <f>IF(Sales_Pipeline[[#This Row],[Close_Date]]="","","Q"&amp;ROUNDUP(MONTH(Sales_Pipeline[[#This Row],[Close_Date]])/3,0))</f>
        <v/>
      </c>
      <c r="N1377" s="2" t="str" cm="1">
        <f t="array" ref="N1377">IFERROR(_xlfn.IFS(Sales_Pipeline[[#This Row],[Deal_Stage]]="Won",_xlfn.XLOOKUP(Sales_Pipeline[[#This Row],[Product]],Products!$A$2:$A$8,Products!$C$2:$C$8),Sales_Pipeline[[#This Row],[Deal_Stage]]="Lost",_xlfn.XLOOKUP(Sales_Pipeline[[#This Row],[Product]],Products!$A$2:$A$8,Products!$C$2:$C$8)),"")</f>
        <v/>
      </c>
      <c r="O1377" s="2">
        <v>0</v>
      </c>
    </row>
    <row r="1378" spans="1:15" x14ac:dyDescent="0.3">
      <c r="A1378" t="s">
        <v>1524</v>
      </c>
      <c r="B1378" t="s">
        <v>23</v>
      </c>
      <c r="C1378" t="str">
        <f>_xlfn.XLOOKUP(Sales_Pipeline[[#This Row],[Sales_Agent]],Sales_Teams[Sales_Agent],Sales_Teams[Manager])</f>
        <v>Cara Losch</v>
      </c>
      <c r="D1378" t="str">
        <f>_xlfn.XLOOKUP(Sales_Pipeline[[#This Row],[Manager]],Sales_Teams[Manager],Sales_Teams[Regional_Office])</f>
        <v>East</v>
      </c>
      <c r="E1378" t="s">
        <v>76</v>
      </c>
      <c r="G1378" t="str">
        <f>IFERROR(_xlfn.XLOOKUP(Sales_Pipeline[[#This Row],[Account]],Accounts!$A$2:$A$86,Accounts!$F$2:$F$86),"")</f>
        <v/>
      </c>
      <c r="H1378" t="s">
        <v>77</v>
      </c>
      <c r="I1378" s="3">
        <v>42801</v>
      </c>
      <c r="K1378" s="8" t="str">
        <f>IF(Sales_Pipeline[[#This Row],[Close_Date]]="","",TEXT(Sales_Pipeline[[#This Row],[Close_Date]],"ddd"))</f>
        <v/>
      </c>
      <c r="L1378" s="8" t="str">
        <f>IF(Sales_Pipeline[[#This Row],[Close_Date]]="","",TEXT(Sales_Pipeline[[#This Row],[Close_Date]],"mmm"))</f>
        <v/>
      </c>
      <c r="M1378" s="8" t="str">
        <f>IF(Sales_Pipeline[[#This Row],[Close_Date]]="","","Q"&amp;ROUNDUP(MONTH(Sales_Pipeline[[#This Row],[Close_Date]])/3,0))</f>
        <v/>
      </c>
      <c r="N1378" s="2" t="str" cm="1">
        <f t="array" ref="N1378">IFERROR(_xlfn.IFS(Sales_Pipeline[[#This Row],[Deal_Stage]]="Won",_xlfn.XLOOKUP(Sales_Pipeline[[#This Row],[Product]],Products!$A$2:$A$8,Products!$C$2:$C$8),Sales_Pipeline[[#This Row],[Deal_Stage]]="Lost",_xlfn.XLOOKUP(Sales_Pipeline[[#This Row],[Product]],Products!$A$2:$A$8,Products!$C$2:$C$8)),"")</f>
        <v/>
      </c>
      <c r="O1378" s="2">
        <v>0</v>
      </c>
    </row>
    <row r="1379" spans="1:15" x14ac:dyDescent="0.3">
      <c r="A1379" t="s">
        <v>1525</v>
      </c>
      <c r="B1379" t="s">
        <v>44</v>
      </c>
      <c r="C1379" t="str">
        <f>_xlfn.XLOOKUP(Sales_Pipeline[[#This Row],[Sales_Agent]],Sales_Teams[Sales_Agent],Sales_Teams[Manager])</f>
        <v>Summer Sewald</v>
      </c>
      <c r="D1379" t="str">
        <f>_xlfn.XLOOKUP(Sales_Pipeline[[#This Row],[Manager]],Sales_Teams[Manager],Sales_Teams[Regional_Office])</f>
        <v>West</v>
      </c>
      <c r="E1379" t="s">
        <v>8953</v>
      </c>
      <c r="G1379" t="str">
        <f>IFERROR(_xlfn.XLOOKUP(Sales_Pipeline[[#This Row],[Account]],Accounts!$A$2:$A$86,Accounts!$F$2:$F$86),"")</f>
        <v/>
      </c>
      <c r="H1379" t="s">
        <v>77</v>
      </c>
      <c r="I1379" s="3">
        <v>42801</v>
      </c>
      <c r="K1379" s="8" t="str">
        <f>IF(Sales_Pipeline[[#This Row],[Close_Date]]="","",TEXT(Sales_Pipeline[[#This Row],[Close_Date]],"ddd"))</f>
        <v/>
      </c>
      <c r="L1379" s="8" t="str">
        <f>IF(Sales_Pipeline[[#This Row],[Close_Date]]="","",TEXT(Sales_Pipeline[[#This Row],[Close_Date]],"mmm"))</f>
        <v/>
      </c>
      <c r="M1379" s="8" t="str">
        <f>IF(Sales_Pipeline[[#This Row],[Close_Date]]="","","Q"&amp;ROUNDUP(MONTH(Sales_Pipeline[[#This Row],[Close_Date]])/3,0))</f>
        <v/>
      </c>
      <c r="N1379" s="2" t="str" cm="1">
        <f t="array" ref="N1379">IFERROR(_xlfn.IFS(Sales_Pipeline[[#This Row],[Deal_Stage]]="Won",_xlfn.XLOOKUP(Sales_Pipeline[[#This Row],[Product]],Products!$A$2:$A$8,Products!$C$2:$C$8),Sales_Pipeline[[#This Row],[Deal_Stage]]="Lost",_xlfn.XLOOKUP(Sales_Pipeline[[#This Row],[Product]],Products!$A$2:$A$8,Products!$C$2:$C$8)),"")</f>
        <v/>
      </c>
      <c r="O1379" s="2">
        <v>0</v>
      </c>
    </row>
    <row r="1380" spans="1:15" x14ac:dyDescent="0.3">
      <c r="A1380" t="s">
        <v>1526</v>
      </c>
      <c r="B1380" t="s">
        <v>27</v>
      </c>
      <c r="C1380" t="str">
        <f>_xlfn.XLOOKUP(Sales_Pipeline[[#This Row],[Sales_Agent]],Sales_Teams[Sales_Agent],Sales_Teams[Manager])</f>
        <v>Rocco Neubert</v>
      </c>
      <c r="D1380" t="str">
        <f>_xlfn.XLOOKUP(Sales_Pipeline[[#This Row],[Manager]],Sales_Teams[Manager],Sales_Teams[Regional_Office])</f>
        <v>East</v>
      </c>
      <c r="E1380" t="s">
        <v>76</v>
      </c>
      <c r="F1380" t="s">
        <v>103</v>
      </c>
      <c r="G1380" t="str">
        <f>IFERROR(_xlfn.XLOOKUP(Sales_Pipeline[[#This Row],[Account]],Accounts!$A$2:$A$86,Accounts!$F$2:$F$86),"")</f>
        <v>United States</v>
      </c>
      <c r="H1380" t="s">
        <v>57</v>
      </c>
      <c r="I1380" s="3">
        <v>42802</v>
      </c>
      <c r="J1380" s="3">
        <v>42877</v>
      </c>
      <c r="K1380" s="8" t="str">
        <f>IF(Sales_Pipeline[[#This Row],[Close_Date]]="","",TEXT(Sales_Pipeline[[#This Row],[Close_Date]],"ddd"))</f>
        <v>Mon</v>
      </c>
      <c r="L1380" s="8" t="str">
        <f>IF(Sales_Pipeline[[#This Row],[Close_Date]]="","",TEXT(Sales_Pipeline[[#This Row],[Close_Date]],"mmm"))</f>
        <v>May</v>
      </c>
      <c r="M1380" s="8" t="str">
        <f>IF(Sales_Pipeline[[#This Row],[Close_Date]]="","","Q"&amp;ROUNDUP(MONTH(Sales_Pipeline[[#This Row],[Close_Date]])/3,0))</f>
        <v>Q2</v>
      </c>
      <c r="N1380" s="2" cm="1">
        <f t="array" ref="N1380">IFERROR(_xlfn.IFS(Sales_Pipeline[[#This Row],[Deal_Stage]]="Won",_xlfn.XLOOKUP(Sales_Pipeline[[#This Row],[Product]],Products!$A$2:$A$8,Products!$C$2:$C$8),Sales_Pipeline[[#This Row],[Deal_Stage]]="Lost",_xlfn.XLOOKUP(Sales_Pipeline[[#This Row],[Product]],Products!$A$2:$A$8,Products!$C$2:$C$8)),"")</f>
        <v>3393</v>
      </c>
      <c r="O1380" s="2">
        <v>3087</v>
      </c>
    </row>
    <row r="1381" spans="1:15" x14ac:dyDescent="0.3">
      <c r="A1381" t="s">
        <v>1527</v>
      </c>
      <c r="B1381" t="s">
        <v>6</v>
      </c>
      <c r="C1381" t="str">
        <f>_xlfn.XLOOKUP(Sales_Pipeline[[#This Row],[Sales_Agent]],Sales_Teams[Sales_Agent],Sales_Teams[Manager])</f>
        <v>Dustin Brinkmann</v>
      </c>
      <c r="D1381" t="str">
        <f>_xlfn.XLOOKUP(Sales_Pipeline[[#This Row],[Manager]],Sales_Teams[Manager],Sales_Teams[Regional_Office])</f>
        <v>Central</v>
      </c>
      <c r="E1381" t="s">
        <v>61</v>
      </c>
      <c r="F1381" t="s">
        <v>79</v>
      </c>
      <c r="G1381" t="str">
        <f>IFERROR(_xlfn.XLOOKUP(Sales_Pipeline[[#This Row],[Account]],Accounts!$A$2:$A$86,Accounts!$F$2:$F$86),"")</f>
        <v>Philipines</v>
      </c>
      <c r="H1381" t="s">
        <v>57</v>
      </c>
      <c r="I1381" s="3">
        <v>42802</v>
      </c>
      <c r="J1381" s="3">
        <v>42889</v>
      </c>
      <c r="K1381" s="8" t="str">
        <f>IF(Sales_Pipeline[[#This Row],[Close_Date]]="","",TEXT(Sales_Pipeline[[#This Row],[Close_Date]],"ddd"))</f>
        <v>Sat</v>
      </c>
      <c r="L1381" s="8" t="str">
        <f>IF(Sales_Pipeline[[#This Row],[Close_Date]]="","",TEXT(Sales_Pipeline[[#This Row],[Close_Date]],"mmm"))</f>
        <v>Jun</v>
      </c>
      <c r="M1381" s="8" t="str">
        <f>IF(Sales_Pipeline[[#This Row],[Close_Date]]="","","Q"&amp;ROUNDUP(MONTH(Sales_Pipeline[[#This Row],[Close_Date]])/3,0))</f>
        <v>Q2</v>
      </c>
      <c r="N1381" s="2" cm="1">
        <f t="array" ref="N1381">IFERROR(_xlfn.IFS(Sales_Pipeline[[#This Row],[Deal_Stage]]="Won",_xlfn.XLOOKUP(Sales_Pipeline[[#This Row],[Product]],Products!$A$2:$A$8,Products!$C$2:$C$8),Sales_Pipeline[[#This Row],[Deal_Stage]]="Lost",_xlfn.XLOOKUP(Sales_Pipeline[[#This Row],[Product]],Products!$A$2:$A$8,Products!$C$2:$C$8)),"")</f>
        <v>55</v>
      </c>
      <c r="O1381" s="2">
        <v>59</v>
      </c>
    </row>
    <row r="1382" spans="1:15" x14ac:dyDescent="0.3">
      <c r="A1382" t="s">
        <v>1528</v>
      </c>
      <c r="B1382" t="s">
        <v>20</v>
      </c>
      <c r="C1382" t="str">
        <f>_xlfn.XLOOKUP(Sales_Pipeline[[#This Row],[Sales_Agent]],Sales_Teams[Sales_Agent],Sales_Teams[Manager])</f>
        <v>Cara Losch</v>
      </c>
      <c r="D1382" t="str">
        <f>_xlfn.XLOOKUP(Sales_Pipeline[[#This Row],[Manager]],Sales_Teams[Manager],Sales_Teams[Regional_Office])</f>
        <v>East</v>
      </c>
      <c r="E1382" t="s">
        <v>55</v>
      </c>
      <c r="F1382" t="s">
        <v>209</v>
      </c>
      <c r="G1382" t="str">
        <f>IFERROR(_xlfn.XLOOKUP(Sales_Pipeline[[#This Row],[Account]],Accounts!$A$2:$A$86,Accounts!$F$2:$F$86),"")</f>
        <v>United States</v>
      </c>
      <c r="H1382" t="s">
        <v>57</v>
      </c>
      <c r="I1382" s="3">
        <v>42802</v>
      </c>
      <c r="J1382" s="3">
        <v>42888</v>
      </c>
      <c r="K1382" s="8" t="str">
        <f>IF(Sales_Pipeline[[#This Row],[Close_Date]]="","",TEXT(Sales_Pipeline[[#This Row],[Close_Date]],"ddd"))</f>
        <v>Fri</v>
      </c>
      <c r="L1382" s="8" t="str">
        <f>IF(Sales_Pipeline[[#This Row],[Close_Date]]="","",TEXT(Sales_Pipeline[[#This Row],[Close_Date]],"mmm"))</f>
        <v>Jun</v>
      </c>
      <c r="M1382" s="8" t="str">
        <f>IF(Sales_Pipeline[[#This Row],[Close_Date]]="","","Q"&amp;ROUNDUP(MONTH(Sales_Pipeline[[#This Row],[Close_Date]])/3,0))</f>
        <v>Q2</v>
      </c>
      <c r="N1382" s="2" cm="1">
        <f t="array" ref="N1382">IFERROR(_xlfn.IFS(Sales_Pipeline[[#This Row],[Deal_Stage]]="Won",_xlfn.XLOOKUP(Sales_Pipeline[[#This Row],[Product]],Products!$A$2:$A$8,Products!$C$2:$C$8),Sales_Pipeline[[#This Row],[Deal_Stage]]="Lost",_xlfn.XLOOKUP(Sales_Pipeline[[#This Row],[Product]],Products!$A$2:$A$8,Products!$C$2:$C$8)),"")</f>
        <v>1096</v>
      </c>
      <c r="O1382" s="2">
        <v>857</v>
      </c>
    </row>
    <row r="1383" spans="1:15" x14ac:dyDescent="0.3">
      <c r="A1383" t="s">
        <v>1529</v>
      </c>
      <c r="B1383" t="s">
        <v>25</v>
      </c>
      <c r="C1383" t="str">
        <f>_xlfn.XLOOKUP(Sales_Pipeline[[#This Row],[Sales_Agent]],Sales_Teams[Sales_Agent],Sales_Teams[Manager])</f>
        <v>Rocco Neubert</v>
      </c>
      <c r="D1383" t="str">
        <f>_xlfn.XLOOKUP(Sales_Pipeline[[#This Row],[Manager]],Sales_Teams[Manager],Sales_Teams[Regional_Office])</f>
        <v>East</v>
      </c>
      <c r="E1383" t="s">
        <v>55</v>
      </c>
      <c r="F1383" t="s">
        <v>238</v>
      </c>
      <c r="G1383" t="str">
        <f>IFERROR(_xlfn.XLOOKUP(Sales_Pipeline[[#This Row],[Account]],Accounts!$A$2:$A$86,Accounts!$F$2:$F$86),"")</f>
        <v>United States</v>
      </c>
      <c r="H1383" t="s">
        <v>57</v>
      </c>
      <c r="I1383" s="3">
        <v>42802</v>
      </c>
      <c r="J1383" s="3">
        <v>42913</v>
      </c>
      <c r="K1383" s="8" t="str">
        <f>IF(Sales_Pipeline[[#This Row],[Close_Date]]="","",TEXT(Sales_Pipeline[[#This Row],[Close_Date]],"ddd"))</f>
        <v>Tue</v>
      </c>
      <c r="L1383" s="8" t="str">
        <f>IF(Sales_Pipeline[[#This Row],[Close_Date]]="","",TEXT(Sales_Pipeline[[#This Row],[Close_Date]],"mmm"))</f>
        <v>Jun</v>
      </c>
      <c r="M1383" s="8" t="str">
        <f>IF(Sales_Pipeline[[#This Row],[Close_Date]]="","","Q"&amp;ROUNDUP(MONTH(Sales_Pipeline[[#This Row],[Close_Date]])/3,0))</f>
        <v>Q2</v>
      </c>
      <c r="N1383" s="2" cm="1">
        <f t="array" ref="N1383">IFERROR(_xlfn.IFS(Sales_Pipeline[[#This Row],[Deal_Stage]]="Won",_xlfn.XLOOKUP(Sales_Pipeline[[#This Row],[Product]],Products!$A$2:$A$8,Products!$C$2:$C$8),Sales_Pipeline[[#This Row],[Deal_Stage]]="Lost",_xlfn.XLOOKUP(Sales_Pipeline[[#This Row],[Product]],Products!$A$2:$A$8,Products!$C$2:$C$8)),"")</f>
        <v>1096</v>
      </c>
      <c r="O1383" s="2">
        <v>1142</v>
      </c>
    </row>
    <row r="1384" spans="1:15" x14ac:dyDescent="0.3">
      <c r="A1384" t="s">
        <v>1530</v>
      </c>
      <c r="B1384" t="s">
        <v>28</v>
      </c>
      <c r="C1384" t="str">
        <f>_xlfn.XLOOKUP(Sales_Pipeline[[#This Row],[Sales_Agent]],Sales_Teams[Sales_Agent],Sales_Teams[Manager])</f>
        <v>Rocco Neubert</v>
      </c>
      <c r="D1384" t="str">
        <f>_xlfn.XLOOKUP(Sales_Pipeline[[#This Row],[Manager]],Sales_Teams[Manager],Sales_Teams[Regional_Office])</f>
        <v>East</v>
      </c>
      <c r="E1384" t="s">
        <v>63</v>
      </c>
      <c r="F1384" t="s">
        <v>109</v>
      </c>
      <c r="G1384" t="str">
        <f>IFERROR(_xlfn.XLOOKUP(Sales_Pipeline[[#This Row],[Account]],Accounts!$A$2:$A$86,Accounts!$F$2:$F$86),"")</f>
        <v>Japan</v>
      </c>
      <c r="H1384" t="s">
        <v>57</v>
      </c>
      <c r="I1384" s="3">
        <v>42802</v>
      </c>
      <c r="J1384" s="3">
        <v>42869</v>
      </c>
      <c r="K1384" s="8" t="str">
        <f>IF(Sales_Pipeline[[#This Row],[Close_Date]]="","",TEXT(Sales_Pipeline[[#This Row],[Close_Date]],"ddd"))</f>
        <v>Sun</v>
      </c>
      <c r="L1384" s="8" t="str">
        <f>IF(Sales_Pipeline[[#This Row],[Close_Date]]="","",TEXT(Sales_Pipeline[[#This Row],[Close_Date]],"mmm"))</f>
        <v>May</v>
      </c>
      <c r="M1384" s="8" t="str">
        <f>IF(Sales_Pipeline[[#This Row],[Close_Date]]="","","Q"&amp;ROUNDUP(MONTH(Sales_Pipeline[[#This Row],[Close_Date]])/3,0))</f>
        <v>Q2</v>
      </c>
      <c r="N1384" s="2" cm="1">
        <f t="array" ref="N1384">IFERROR(_xlfn.IFS(Sales_Pipeline[[#This Row],[Deal_Stage]]="Won",_xlfn.XLOOKUP(Sales_Pipeline[[#This Row],[Product]],Products!$A$2:$A$8,Products!$C$2:$C$8),Sales_Pipeline[[#This Row],[Deal_Stage]]="Lost",_xlfn.XLOOKUP(Sales_Pipeline[[#This Row],[Product]],Products!$A$2:$A$8,Products!$C$2:$C$8)),"")</f>
        <v>550</v>
      </c>
      <c r="O1384" s="2">
        <v>566</v>
      </c>
    </row>
    <row r="1385" spans="1:15" x14ac:dyDescent="0.3">
      <c r="A1385" t="s">
        <v>1531</v>
      </c>
      <c r="B1385" t="s">
        <v>22</v>
      </c>
      <c r="C1385" t="str">
        <f>_xlfn.XLOOKUP(Sales_Pipeline[[#This Row],[Sales_Agent]],Sales_Teams[Sales_Agent],Sales_Teams[Manager])</f>
        <v>Cara Losch</v>
      </c>
      <c r="D1385" t="str">
        <f>_xlfn.XLOOKUP(Sales_Pipeline[[#This Row],[Manager]],Sales_Teams[Manager],Sales_Teams[Regional_Office])</f>
        <v>East</v>
      </c>
      <c r="E1385" t="s">
        <v>76</v>
      </c>
      <c r="F1385" t="s">
        <v>96</v>
      </c>
      <c r="G1385" t="str">
        <f>IFERROR(_xlfn.XLOOKUP(Sales_Pipeline[[#This Row],[Account]],Accounts!$A$2:$A$86,Accounts!$F$2:$F$86),"")</f>
        <v>United States</v>
      </c>
      <c r="H1385" t="s">
        <v>57</v>
      </c>
      <c r="I1385" s="3">
        <v>42802</v>
      </c>
      <c r="J1385" s="3">
        <v>42812</v>
      </c>
      <c r="K1385" s="8" t="str">
        <f>IF(Sales_Pipeline[[#This Row],[Close_Date]]="","",TEXT(Sales_Pipeline[[#This Row],[Close_Date]],"ddd"))</f>
        <v>Sat</v>
      </c>
      <c r="L1385" s="8" t="str">
        <f>IF(Sales_Pipeline[[#This Row],[Close_Date]]="","",TEXT(Sales_Pipeline[[#This Row],[Close_Date]],"mmm"))</f>
        <v>Mar</v>
      </c>
      <c r="M1385" s="8" t="str">
        <f>IF(Sales_Pipeline[[#This Row],[Close_Date]]="","","Q"&amp;ROUNDUP(MONTH(Sales_Pipeline[[#This Row],[Close_Date]])/3,0))</f>
        <v>Q1</v>
      </c>
      <c r="N1385" s="2" cm="1">
        <f t="array" ref="N1385">IFERROR(_xlfn.IFS(Sales_Pipeline[[#This Row],[Deal_Stage]]="Won",_xlfn.XLOOKUP(Sales_Pipeline[[#This Row],[Product]],Products!$A$2:$A$8,Products!$C$2:$C$8),Sales_Pipeline[[#This Row],[Deal_Stage]]="Lost",_xlfn.XLOOKUP(Sales_Pipeline[[#This Row],[Product]],Products!$A$2:$A$8,Products!$C$2:$C$8)),"")</f>
        <v>3393</v>
      </c>
      <c r="O1385" s="2">
        <v>4291</v>
      </c>
    </row>
    <row r="1386" spans="1:15" x14ac:dyDescent="0.3">
      <c r="A1386" t="s">
        <v>1532</v>
      </c>
      <c r="B1386" t="s">
        <v>36</v>
      </c>
      <c r="C1386" t="str">
        <f>_xlfn.XLOOKUP(Sales_Pipeline[[#This Row],[Sales_Agent]],Sales_Teams[Sales_Agent],Sales_Teams[Manager])</f>
        <v>Celia Rouche</v>
      </c>
      <c r="D1386" t="str">
        <f>_xlfn.XLOOKUP(Sales_Pipeline[[#This Row],[Manager]],Sales_Teams[Manager],Sales_Teams[Regional_Office])</f>
        <v>West</v>
      </c>
      <c r="E1386" t="s">
        <v>55</v>
      </c>
      <c r="F1386" t="s">
        <v>98</v>
      </c>
      <c r="G1386" t="str">
        <f>IFERROR(_xlfn.XLOOKUP(Sales_Pipeline[[#This Row],[Account]],Accounts!$A$2:$A$86,Accounts!$F$2:$F$86),"")</f>
        <v>United States</v>
      </c>
      <c r="H1386" t="s">
        <v>57</v>
      </c>
      <c r="I1386" s="3">
        <v>42802</v>
      </c>
      <c r="J1386" s="3">
        <v>42902</v>
      </c>
      <c r="K1386" s="8" t="str">
        <f>IF(Sales_Pipeline[[#This Row],[Close_Date]]="","",TEXT(Sales_Pipeline[[#This Row],[Close_Date]],"ddd"))</f>
        <v>Fri</v>
      </c>
      <c r="L1386" s="8" t="str">
        <f>IF(Sales_Pipeline[[#This Row],[Close_Date]]="","",TEXT(Sales_Pipeline[[#This Row],[Close_Date]],"mmm"))</f>
        <v>Jun</v>
      </c>
      <c r="M1386" s="8" t="str">
        <f>IF(Sales_Pipeline[[#This Row],[Close_Date]]="","","Q"&amp;ROUNDUP(MONTH(Sales_Pipeline[[#This Row],[Close_Date]])/3,0))</f>
        <v>Q2</v>
      </c>
      <c r="N1386" s="2" cm="1">
        <f t="array" ref="N1386">IFERROR(_xlfn.IFS(Sales_Pipeline[[#This Row],[Deal_Stage]]="Won",_xlfn.XLOOKUP(Sales_Pipeline[[#This Row],[Product]],Products!$A$2:$A$8,Products!$C$2:$C$8),Sales_Pipeline[[#This Row],[Deal_Stage]]="Lost",_xlfn.XLOOKUP(Sales_Pipeline[[#This Row],[Product]],Products!$A$2:$A$8,Products!$C$2:$C$8)),"")</f>
        <v>1096</v>
      </c>
      <c r="O1386" s="2">
        <v>1039</v>
      </c>
    </row>
    <row r="1387" spans="1:15" x14ac:dyDescent="0.3">
      <c r="A1387" t="s">
        <v>1533</v>
      </c>
      <c r="B1387" t="s">
        <v>36</v>
      </c>
      <c r="C1387" t="str">
        <f>_xlfn.XLOOKUP(Sales_Pipeline[[#This Row],[Sales_Agent]],Sales_Teams[Sales_Agent],Sales_Teams[Manager])</f>
        <v>Celia Rouche</v>
      </c>
      <c r="D1387" t="str">
        <f>_xlfn.XLOOKUP(Sales_Pipeline[[#This Row],[Manager]],Sales_Teams[Manager],Sales_Teams[Regional_Office])</f>
        <v>West</v>
      </c>
      <c r="E1387" t="s">
        <v>76</v>
      </c>
      <c r="F1387" t="s">
        <v>120</v>
      </c>
      <c r="G1387" t="str">
        <f>IFERROR(_xlfn.XLOOKUP(Sales_Pipeline[[#This Row],[Account]],Accounts!$A$2:$A$86,Accounts!$F$2:$F$86),"")</f>
        <v>United States</v>
      </c>
      <c r="H1387" t="s">
        <v>57</v>
      </c>
      <c r="I1387" s="3">
        <v>42802</v>
      </c>
      <c r="J1387" s="3">
        <v>42874</v>
      </c>
      <c r="K1387" s="8" t="str">
        <f>IF(Sales_Pipeline[[#This Row],[Close_Date]]="","",TEXT(Sales_Pipeline[[#This Row],[Close_Date]],"ddd"))</f>
        <v>Fri</v>
      </c>
      <c r="L1387" s="8" t="str">
        <f>IF(Sales_Pipeline[[#This Row],[Close_Date]]="","",TEXT(Sales_Pipeline[[#This Row],[Close_Date]],"mmm"))</f>
        <v>May</v>
      </c>
      <c r="M1387" s="8" t="str">
        <f>IF(Sales_Pipeline[[#This Row],[Close_Date]]="","","Q"&amp;ROUNDUP(MONTH(Sales_Pipeline[[#This Row],[Close_Date]])/3,0))</f>
        <v>Q2</v>
      </c>
      <c r="N1387" s="2" cm="1">
        <f t="array" ref="N1387">IFERROR(_xlfn.IFS(Sales_Pipeline[[#This Row],[Deal_Stage]]="Won",_xlfn.XLOOKUP(Sales_Pipeline[[#This Row],[Product]],Products!$A$2:$A$8,Products!$C$2:$C$8),Sales_Pipeline[[#This Row],[Deal_Stage]]="Lost",_xlfn.XLOOKUP(Sales_Pipeline[[#This Row],[Product]],Products!$A$2:$A$8,Products!$C$2:$C$8)),"")</f>
        <v>3393</v>
      </c>
      <c r="O1387" s="2">
        <v>3151</v>
      </c>
    </row>
    <row r="1388" spans="1:15" x14ac:dyDescent="0.3">
      <c r="A1388" t="s">
        <v>1534</v>
      </c>
      <c r="B1388" t="s">
        <v>10</v>
      </c>
      <c r="C1388" t="str">
        <f>_xlfn.XLOOKUP(Sales_Pipeline[[#This Row],[Sales_Agent]],Sales_Teams[Sales_Agent],Sales_Teams[Manager])</f>
        <v>Melvin Marxen</v>
      </c>
      <c r="D1388" t="str">
        <f>_xlfn.XLOOKUP(Sales_Pipeline[[#This Row],[Manager]],Sales_Teams[Manager],Sales_Teams[Regional_Office])</f>
        <v>Central</v>
      </c>
      <c r="E1388" t="s">
        <v>63</v>
      </c>
      <c r="F1388" t="s">
        <v>132</v>
      </c>
      <c r="G1388" t="str">
        <f>IFERROR(_xlfn.XLOOKUP(Sales_Pipeline[[#This Row],[Account]],Accounts!$A$2:$A$86,Accounts!$F$2:$F$86),"")</f>
        <v>United States</v>
      </c>
      <c r="H1388" t="s">
        <v>57</v>
      </c>
      <c r="I1388" s="3">
        <v>42802</v>
      </c>
      <c r="J1388" s="3">
        <v>42818</v>
      </c>
      <c r="K1388" s="8" t="str">
        <f>IF(Sales_Pipeline[[#This Row],[Close_Date]]="","",TEXT(Sales_Pipeline[[#This Row],[Close_Date]],"ddd"))</f>
        <v>Fri</v>
      </c>
      <c r="L1388" s="8" t="str">
        <f>IF(Sales_Pipeline[[#This Row],[Close_Date]]="","",TEXT(Sales_Pipeline[[#This Row],[Close_Date]],"mmm"))</f>
        <v>Mar</v>
      </c>
      <c r="M1388" s="8" t="str">
        <f>IF(Sales_Pipeline[[#This Row],[Close_Date]]="","","Q"&amp;ROUNDUP(MONTH(Sales_Pipeline[[#This Row],[Close_Date]])/3,0))</f>
        <v>Q1</v>
      </c>
      <c r="N1388" s="2" cm="1">
        <f t="array" ref="N1388">IFERROR(_xlfn.IFS(Sales_Pipeline[[#This Row],[Deal_Stage]]="Won",_xlfn.XLOOKUP(Sales_Pipeline[[#This Row],[Product]],Products!$A$2:$A$8,Products!$C$2:$C$8),Sales_Pipeline[[#This Row],[Deal_Stage]]="Lost",_xlfn.XLOOKUP(Sales_Pipeline[[#This Row],[Product]],Products!$A$2:$A$8,Products!$C$2:$C$8)),"")</f>
        <v>550</v>
      </c>
      <c r="O1388" s="2">
        <v>590</v>
      </c>
    </row>
    <row r="1389" spans="1:15" x14ac:dyDescent="0.3">
      <c r="A1389" t="s">
        <v>1535</v>
      </c>
      <c r="B1389" t="s">
        <v>10</v>
      </c>
      <c r="C1389" t="str">
        <f>_xlfn.XLOOKUP(Sales_Pipeline[[#This Row],[Sales_Agent]],Sales_Teams[Sales_Agent],Sales_Teams[Manager])</f>
        <v>Melvin Marxen</v>
      </c>
      <c r="D1389" t="str">
        <f>_xlfn.XLOOKUP(Sales_Pipeline[[#This Row],[Manager]],Sales_Teams[Manager],Sales_Teams[Regional_Office])</f>
        <v>Central</v>
      </c>
      <c r="E1389" t="s">
        <v>76</v>
      </c>
      <c r="F1389" t="s">
        <v>68</v>
      </c>
      <c r="G1389" t="str">
        <f>IFERROR(_xlfn.XLOOKUP(Sales_Pipeline[[#This Row],[Account]],Accounts!$A$2:$A$86,Accounts!$F$2:$F$86),"")</f>
        <v>United States</v>
      </c>
      <c r="H1389" t="s">
        <v>57</v>
      </c>
      <c r="I1389" s="3">
        <v>42802</v>
      </c>
      <c r="J1389" s="3">
        <v>42812</v>
      </c>
      <c r="K1389" s="8" t="str">
        <f>IF(Sales_Pipeline[[#This Row],[Close_Date]]="","",TEXT(Sales_Pipeline[[#This Row],[Close_Date]],"ddd"))</f>
        <v>Sat</v>
      </c>
      <c r="L1389" s="8" t="str">
        <f>IF(Sales_Pipeline[[#This Row],[Close_Date]]="","",TEXT(Sales_Pipeline[[#This Row],[Close_Date]],"mmm"))</f>
        <v>Mar</v>
      </c>
      <c r="M1389" s="8" t="str">
        <f>IF(Sales_Pipeline[[#This Row],[Close_Date]]="","","Q"&amp;ROUNDUP(MONTH(Sales_Pipeline[[#This Row],[Close_Date]])/3,0))</f>
        <v>Q1</v>
      </c>
      <c r="N1389" s="2" cm="1">
        <f t="array" ref="N1389">IFERROR(_xlfn.IFS(Sales_Pipeline[[#This Row],[Deal_Stage]]="Won",_xlfn.XLOOKUP(Sales_Pipeline[[#This Row],[Product]],Products!$A$2:$A$8,Products!$C$2:$C$8),Sales_Pipeline[[#This Row],[Deal_Stage]]="Lost",_xlfn.XLOOKUP(Sales_Pipeline[[#This Row],[Product]],Products!$A$2:$A$8,Products!$C$2:$C$8)),"")</f>
        <v>3393</v>
      </c>
      <c r="O1389" s="2">
        <v>3217</v>
      </c>
    </row>
    <row r="1390" spans="1:15" x14ac:dyDescent="0.3">
      <c r="A1390" t="s">
        <v>1536</v>
      </c>
      <c r="B1390" t="s">
        <v>43</v>
      </c>
      <c r="C1390" t="str">
        <f>_xlfn.XLOOKUP(Sales_Pipeline[[#This Row],[Sales_Agent]],Sales_Teams[Sales_Agent],Sales_Teams[Manager])</f>
        <v>Summer Sewald</v>
      </c>
      <c r="D1390" t="str">
        <f>_xlfn.XLOOKUP(Sales_Pipeline[[#This Row],[Manager]],Sales_Teams[Manager],Sales_Teams[Regional_Office])</f>
        <v>West</v>
      </c>
      <c r="E1390" t="s">
        <v>63</v>
      </c>
      <c r="F1390" t="s">
        <v>107</v>
      </c>
      <c r="G1390" t="str">
        <f>IFERROR(_xlfn.XLOOKUP(Sales_Pipeline[[#This Row],[Account]],Accounts!$A$2:$A$86,Accounts!$F$2:$F$86),"")</f>
        <v>United States</v>
      </c>
      <c r="H1390" t="s">
        <v>57</v>
      </c>
      <c r="I1390" s="3">
        <v>42802</v>
      </c>
      <c r="J1390" s="3">
        <v>42805</v>
      </c>
      <c r="K1390" s="8" t="str">
        <f>IF(Sales_Pipeline[[#This Row],[Close_Date]]="","",TEXT(Sales_Pipeline[[#This Row],[Close_Date]],"ddd"))</f>
        <v>Sat</v>
      </c>
      <c r="L1390" s="8" t="str">
        <f>IF(Sales_Pipeline[[#This Row],[Close_Date]]="","",TEXT(Sales_Pipeline[[#This Row],[Close_Date]],"mmm"))</f>
        <v>Mar</v>
      </c>
      <c r="M1390" s="8" t="str">
        <f>IF(Sales_Pipeline[[#This Row],[Close_Date]]="","","Q"&amp;ROUNDUP(MONTH(Sales_Pipeline[[#This Row],[Close_Date]])/3,0))</f>
        <v>Q1</v>
      </c>
      <c r="N1390" s="2" cm="1">
        <f t="array" ref="N1390">IFERROR(_xlfn.IFS(Sales_Pipeline[[#This Row],[Deal_Stage]]="Won",_xlfn.XLOOKUP(Sales_Pipeline[[#This Row],[Product]],Products!$A$2:$A$8,Products!$C$2:$C$8),Sales_Pipeline[[#This Row],[Deal_Stage]]="Lost",_xlfn.XLOOKUP(Sales_Pipeline[[#This Row],[Product]],Products!$A$2:$A$8,Products!$C$2:$C$8)),"")</f>
        <v>550</v>
      </c>
      <c r="O1390" s="2">
        <v>597</v>
      </c>
    </row>
    <row r="1391" spans="1:15" x14ac:dyDescent="0.3">
      <c r="A1391" t="s">
        <v>1537</v>
      </c>
      <c r="B1391" t="s">
        <v>42</v>
      </c>
      <c r="C1391" t="str">
        <f>_xlfn.XLOOKUP(Sales_Pipeline[[#This Row],[Sales_Agent]],Sales_Teams[Sales_Agent],Sales_Teams[Manager])</f>
        <v>Summer Sewald</v>
      </c>
      <c r="D1391" t="str">
        <f>_xlfn.XLOOKUP(Sales_Pipeline[[#This Row],[Manager]],Sales_Teams[Manager],Sales_Teams[Regional_Office])</f>
        <v>West</v>
      </c>
      <c r="E1391" t="s">
        <v>8953</v>
      </c>
      <c r="F1391" t="s">
        <v>570</v>
      </c>
      <c r="G1391" t="str">
        <f>IFERROR(_xlfn.XLOOKUP(Sales_Pipeline[[#This Row],[Account]],Accounts!$A$2:$A$86,Accounts!$F$2:$F$86),"")</f>
        <v>Germany</v>
      </c>
      <c r="H1391" t="s">
        <v>57</v>
      </c>
      <c r="I1391" s="3">
        <v>42802</v>
      </c>
      <c r="J1391" s="3">
        <v>42866</v>
      </c>
      <c r="K1391" s="8" t="str">
        <f>IF(Sales_Pipeline[[#This Row],[Close_Date]]="","",TEXT(Sales_Pipeline[[#This Row],[Close_Date]],"ddd"))</f>
        <v>Thu</v>
      </c>
      <c r="L1391" s="8" t="str">
        <f>IF(Sales_Pipeline[[#This Row],[Close_Date]]="","",TEXT(Sales_Pipeline[[#This Row],[Close_Date]],"mmm"))</f>
        <v>May</v>
      </c>
      <c r="M1391" s="8" t="str">
        <f>IF(Sales_Pipeline[[#This Row],[Close_Date]]="","","Q"&amp;ROUNDUP(MONTH(Sales_Pipeline[[#This Row],[Close_Date]])/3,0))</f>
        <v>Q2</v>
      </c>
      <c r="N1391" s="2" cm="1">
        <f t="array" ref="N1391">IFERROR(_xlfn.IFS(Sales_Pipeline[[#This Row],[Deal_Stage]]="Won",_xlfn.XLOOKUP(Sales_Pipeline[[#This Row],[Product]],Products!$A$2:$A$8,Products!$C$2:$C$8),Sales_Pipeline[[#This Row],[Deal_Stage]]="Lost",_xlfn.XLOOKUP(Sales_Pipeline[[#This Row],[Product]],Products!$A$2:$A$8,Products!$C$2:$C$8)),"")</f>
        <v>4821</v>
      </c>
      <c r="O1391" s="2">
        <v>4918</v>
      </c>
    </row>
    <row r="1392" spans="1:15" x14ac:dyDescent="0.3">
      <c r="A1392" t="s">
        <v>1538</v>
      </c>
      <c r="B1392" t="s">
        <v>42</v>
      </c>
      <c r="C1392" t="str">
        <f>_xlfn.XLOOKUP(Sales_Pipeline[[#This Row],[Sales_Agent]],Sales_Teams[Sales_Agent],Sales_Teams[Manager])</f>
        <v>Summer Sewald</v>
      </c>
      <c r="D1392" t="str">
        <f>_xlfn.XLOOKUP(Sales_Pipeline[[#This Row],[Manager]],Sales_Teams[Manager],Sales_Teams[Regional_Office])</f>
        <v>West</v>
      </c>
      <c r="E1392" t="s">
        <v>8953</v>
      </c>
      <c r="F1392" t="s">
        <v>92</v>
      </c>
      <c r="G1392" t="str">
        <f>IFERROR(_xlfn.XLOOKUP(Sales_Pipeline[[#This Row],[Account]],Accounts!$A$2:$A$86,Accounts!$F$2:$F$86),"")</f>
        <v>United States</v>
      </c>
      <c r="H1392" t="s">
        <v>57</v>
      </c>
      <c r="I1392" s="3">
        <v>42802</v>
      </c>
      <c r="J1392" s="3">
        <v>42813</v>
      </c>
      <c r="K1392" s="8" t="str">
        <f>IF(Sales_Pipeline[[#This Row],[Close_Date]]="","",TEXT(Sales_Pipeline[[#This Row],[Close_Date]],"ddd"))</f>
        <v>Sun</v>
      </c>
      <c r="L1392" s="8" t="str">
        <f>IF(Sales_Pipeline[[#This Row],[Close_Date]]="","",TEXT(Sales_Pipeline[[#This Row],[Close_Date]],"mmm"))</f>
        <v>Mar</v>
      </c>
      <c r="M1392" s="8" t="str">
        <f>IF(Sales_Pipeline[[#This Row],[Close_Date]]="","","Q"&amp;ROUNDUP(MONTH(Sales_Pipeline[[#This Row],[Close_Date]])/3,0))</f>
        <v>Q1</v>
      </c>
      <c r="N1392" s="2" cm="1">
        <f t="array" ref="N1392">IFERROR(_xlfn.IFS(Sales_Pipeline[[#This Row],[Deal_Stage]]="Won",_xlfn.XLOOKUP(Sales_Pipeline[[#This Row],[Product]],Products!$A$2:$A$8,Products!$C$2:$C$8),Sales_Pipeline[[#This Row],[Deal_Stage]]="Lost",_xlfn.XLOOKUP(Sales_Pipeline[[#This Row],[Product]],Products!$A$2:$A$8,Products!$C$2:$C$8)),"")</f>
        <v>4821</v>
      </c>
      <c r="O1392" s="2">
        <v>5266</v>
      </c>
    </row>
    <row r="1393" spans="1:15" x14ac:dyDescent="0.3">
      <c r="A1393" t="s">
        <v>1539</v>
      </c>
      <c r="B1393" t="s">
        <v>8</v>
      </c>
      <c r="C1393" t="str">
        <f>_xlfn.XLOOKUP(Sales_Pipeline[[#This Row],[Sales_Agent]],Sales_Teams[Sales_Agent],Sales_Teams[Manager])</f>
        <v>Dustin Brinkmann</v>
      </c>
      <c r="D1393" t="str">
        <f>_xlfn.XLOOKUP(Sales_Pipeline[[#This Row],[Manager]],Sales_Teams[Manager],Sales_Teams[Regional_Office])</f>
        <v>Central</v>
      </c>
      <c r="E1393" t="s">
        <v>76</v>
      </c>
      <c r="F1393" t="s">
        <v>150</v>
      </c>
      <c r="G1393" t="str">
        <f>IFERROR(_xlfn.XLOOKUP(Sales_Pipeline[[#This Row],[Account]],Accounts!$A$2:$A$86,Accounts!$F$2:$F$86),"")</f>
        <v>United States</v>
      </c>
      <c r="H1393" t="s">
        <v>82</v>
      </c>
      <c r="I1393" s="3">
        <v>42802</v>
      </c>
      <c r="J1393" s="3">
        <v>42869</v>
      </c>
      <c r="K1393" s="8" t="str">
        <f>IF(Sales_Pipeline[[#This Row],[Close_Date]]="","",TEXT(Sales_Pipeline[[#This Row],[Close_Date]],"ddd"))</f>
        <v>Sun</v>
      </c>
      <c r="L1393" s="8" t="str">
        <f>IF(Sales_Pipeline[[#This Row],[Close_Date]]="","",TEXT(Sales_Pipeline[[#This Row],[Close_Date]],"mmm"))</f>
        <v>May</v>
      </c>
      <c r="M1393" s="8" t="str">
        <f>IF(Sales_Pipeline[[#This Row],[Close_Date]]="","","Q"&amp;ROUNDUP(MONTH(Sales_Pipeline[[#This Row],[Close_Date]])/3,0))</f>
        <v>Q2</v>
      </c>
      <c r="N1393" s="2" cm="1">
        <f t="array" ref="N1393">IFERROR(_xlfn.IFS(Sales_Pipeline[[#This Row],[Deal_Stage]]="Won",_xlfn.XLOOKUP(Sales_Pipeline[[#This Row],[Product]],Products!$A$2:$A$8,Products!$C$2:$C$8),Sales_Pipeline[[#This Row],[Deal_Stage]]="Lost",_xlfn.XLOOKUP(Sales_Pipeline[[#This Row],[Product]],Products!$A$2:$A$8,Products!$C$2:$C$8)),"")</f>
        <v>3393</v>
      </c>
      <c r="O1393" s="2">
        <v>0</v>
      </c>
    </row>
    <row r="1394" spans="1:15" x14ac:dyDescent="0.3">
      <c r="A1394" t="s">
        <v>1540</v>
      </c>
      <c r="B1394" t="s">
        <v>37</v>
      </c>
      <c r="C1394" t="str">
        <f>_xlfn.XLOOKUP(Sales_Pipeline[[#This Row],[Sales_Agent]],Sales_Teams[Sales_Agent],Sales_Teams[Manager])</f>
        <v>Celia Rouche</v>
      </c>
      <c r="D1394" t="str">
        <f>_xlfn.XLOOKUP(Sales_Pipeline[[#This Row],[Manager]],Sales_Teams[Manager],Sales_Teams[Regional_Office])</f>
        <v>West</v>
      </c>
      <c r="E1394" t="s">
        <v>63</v>
      </c>
      <c r="F1394" t="s">
        <v>161</v>
      </c>
      <c r="G1394" t="str">
        <f>IFERROR(_xlfn.XLOOKUP(Sales_Pipeline[[#This Row],[Account]],Accounts!$A$2:$A$86,Accounts!$F$2:$F$86),"")</f>
        <v>United States</v>
      </c>
      <c r="H1394" t="s">
        <v>77</v>
      </c>
      <c r="I1394" s="3">
        <v>42802</v>
      </c>
      <c r="K1394" s="8" t="str">
        <f>IF(Sales_Pipeline[[#This Row],[Close_Date]]="","",TEXT(Sales_Pipeline[[#This Row],[Close_Date]],"ddd"))</f>
        <v/>
      </c>
      <c r="L1394" s="8" t="str">
        <f>IF(Sales_Pipeline[[#This Row],[Close_Date]]="","",TEXT(Sales_Pipeline[[#This Row],[Close_Date]],"mmm"))</f>
        <v/>
      </c>
      <c r="M1394" s="8" t="str">
        <f>IF(Sales_Pipeline[[#This Row],[Close_Date]]="","","Q"&amp;ROUNDUP(MONTH(Sales_Pipeline[[#This Row],[Close_Date]])/3,0))</f>
        <v/>
      </c>
      <c r="N1394" s="2" t="str" cm="1">
        <f t="array" ref="N1394">IFERROR(_xlfn.IFS(Sales_Pipeline[[#This Row],[Deal_Stage]]="Won",_xlfn.XLOOKUP(Sales_Pipeline[[#This Row],[Product]],Products!$A$2:$A$8,Products!$C$2:$C$8),Sales_Pipeline[[#This Row],[Deal_Stage]]="Lost",_xlfn.XLOOKUP(Sales_Pipeline[[#This Row],[Product]],Products!$A$2:$A$8,Products!$C$2:$C$8)),"")</f>
        <v/>
      </c>
      <c r="O1394" s="2">
        <v>0</v>
      </c>
    </row>
    <row r="1395" spans="1:15" x14ac:dyDescent="0.3">
      <c r="A1395" t="s">
        <v>1541</v>
      </c>
      <c r="B1395" t="s">
        <v>37</v>
      </c>
      <c r="C1395" t="str">
        <f>_xlfn.XLOOKUP(Sales_Pipeline[[#This Row],[Sales_Agent]],Sales_Teams[Sales_Agent],Sales_Teams[Manager])</f>
        <v>Celia Rouche</v>
      </c>
      <c r="D1395" t="str">
        <f>_xlfn.XLOOKUP(Sales_Pipeline[[#This Row],[Manager]],Sales_Teams[Manager],Sales_Teams[Regional_Office])</f>
        <v>West</v>
      </c>
      <c r="E1395" t="s">
        <v>63</v>
      </c>
      <c r="F1395" t="s">
        <v>288</v>
      </c>
      <c r="G1395" t="str">
        <f>IFERROR(_xlfn.XLOOKUP(Sales_Pipeline[[#This Row],[Account]],Accounts!$A$2:$A$86,Accounts!$F$2:$F$86),"")</f>
        <v>United States</v>
      </c>
      <c r="H1395" t="s">
        <v>82</v>
      </c>
      <c r="I1395" s="3">
        <v>42802</v>
      </c>
      <c r="J1395" s="3">
        <v>42872</v>
      </c>
      <c r="K1395" s="8" t="str">
        <f>IF(Sales_Pipeline[[#This Row],[Close_Date]]="","",TEXT(Sales_Pipeline[[#This Row],[Close_Date]],"ddd"))</f>
        <v>Wed</v>
      </c>
      <c r="L1395" s="8" t="str">
        <f>IF(Sales_Pipeline[[#This Row],[Close_Date]]="","",TEXT(Sales_Pipeline[[#This Row],[Close_Date]],"mmm"))</f>
        <v>May</v>
      </c>
      <c r="M1395" s="8" t="str">
        <f>IF(Sales_Pipeline[[#This Row],[Close_Date]]="","","Q"&amp;ROUNDUP(MONTH(Sales_Pipeline[[#This Row],[Close_Date]])/3,0))</f>
        <v>Q2</v>
      </c>
      <c r="N1395" s="2" cm="1">
        <f t="array" ref="N1395">IFERROR(_xlfn.IFS(Sales_Pipeline[[#This Row],[Deal_Stage]]="Won",_xlfn.XLOOKUP(Sales_Pipeline[[#This Row],[Product]],Products!$A$2:$A$8,Products!$C$2:$C$8),Sales_Pipeline[[#This Row],[Deal_Stage]]="Lost",_xlfn.XLOOKUP(Sales_Pipeline[[#This Row],[Product]],Products!$A$2:$A$8,Products!$C$2:$C$8)),"")</f>
        <v>550</v>
      </c>
      <c r="O1395" s="2">
        <v>0</v>
      </c>
    </row>
    <row r="1396" spans="1:15" x14ac:dyDescent="0.3">
      <c r="A1396" t="s">
        <v>1542</v>
      </c>
      <c r="B1396" t="s">
        <v>37</v>
      </c>
      <c r="C1396" t="str">
        <f>_xlfn.XLOOKUP(Sales_Pipeline[[#This Row],[Sales_Agent]],Sales_Teams[Sales_Agent],Sales_Teams[Manager])</f>
        <v>Celia Rouche</v>
      </c>
      <c r="D1396" t="str">
        <f>_xlfn.XLOOKUP(Sales_Pipeline[[#This Row],[Manager]],Sales_Teams[Manager],Sales_Teams[Regional_Office])</f>
        <v>West</v>
      </c>
      <c r="E1396" t="s">
        <v>61</v>
      </c>
      <c r="F1396" t="s">
        <v>328</v>
      </c>
      <c r="G1396" t="str">
        <f>IFERROR(_xlfn.XLOOKUP(Sales_Pipeline[[#This Row],[Account]],Accounts!$A$2:$A$86,Accounts!$F$2:$F$86),"")</f>
        <v>United States</v>
      </c>
      <c r="H1396" t="s">
        <v>57</v>
      </c>
      <c r="I1396" s="3">
        <v>42802</v>
      </c>
      <c r="J1396" s="3">
        <v>42862</v>
      </c>
      <c r="K1396" s="8" t="str">
        <f>IF(Sales_Pipeline[[#This Row],[Close_Date]]="","",TEXT(Sales_Pipeline[[#This Row],[Close_Date]],"ddd"))</f>
        <v>Sun</v>
      </c>
      <c r="L1396" s="8" t="str">
        <f>IF(Sales_Pipeline[[#This Row],[Close_Date]]="","",TEXT(Sales_Pipeline[[#This Row],[Close_Date]],"mmm"))</f>
        <v>May</v>
      </c>
      <c r="M1396" s="8" t="str">
        <f>IF(Sales_Pipeline[[#This Row],[Close_Date]]="","","Q"&amp;ROUNDUP(MONTH(Sales_Pipeline[[#This Row],[Close_Date]])/3,0))</f>
        <v>Q2</v>
      </c>
      <c r="N1396" s="2" cm="1">
        <f t="array" ref="N1396">IFERROR(_xlfn.IFS(Sales_Pipeline[[#This Row],[Deal_Stage]]="Won",_xlfn.XLOOKUP(Sales_Pipeline[[#This Row],[Product]],Products!$A$2:$A$8,Products!$C$2:$C$8),Sales_Pipeline[[#This Row],[Deal_Stage]]="Lost",_xlfn.XLOOKUP(Sales_Pipeline[[#This Row],[Product]],Products!$A$2:$A$8,Products!$C$2:$C$8)),"")</f>
        <v>55</v>
      </c>
      <c r="O1396" s="2">
        <v>61</v>
      </c>
    </row>
    <row r="1397" spans="1:15" x14ac:dyDescent="0.3">
      <c r="A1397" t="s">
        <v>1543</v>
      </c>
      <c r="B1397" t="s">
        <v>37</v>
      </c>
      <c r="C1397" t="str">
        <f>_xlfn.XLOOKUP(Sales_Pipeline[[#This Row],[Sales_Agent]],Sales_Teams[Sales_Agent],Sales_Teams[Manager])</f>
        <v>Celia Rouche</v>
      </c>
      <c r="D1397" t="str">
        <f>_xlfn.XLOOKUP(Sales_Pipeline[[#This Row],[Manager]],Sales_Teams[Manager],Sales_Teams[Regional_Office])</f>
        <v>West</v>
      </c>
      <c r="E1397" t="s">
        <v>76</v>
      </c>
      <c r="F1397" t="s">
        <v>211</v>
      </c>
      <c r="G1397" t="str">
        <f>IFERROR(_xlfn.XLOOKUP(Sales_Pipeline[[#This Row],[Account]],Accounts!$A$2:$A$86,Accounts!$F$2:$F$86),"")</f>
        <v>United States</v>
      </c>
      <c r="H1397" t="s">
        <v>57</v>
      </c>
      <c r="I1397" s="3">
        <v>42802</v>
      </c>
      <c r="J1397" s="3">
        <v>42886</v>
      </c>
      <c r="K1397" s="8" t="str">
        <f>IF(Sales_Pipeline[[#This Row],[Close_Date]]="","",TEXT(Sales_Pipeline[[#This Row],[Close_Date]],"ddd"))</f>
        <v>Wed</v>
      </c>
      <c r="L1397" s="8" t="str">
        <f>IF(Sales_Pipeline[[#This Row],[Close_Date]]="","",TEXT(Sales_Pipeline[[#This Row],[Close_Date]],"mmm"))</f>
        <v>May</v>
      </c>
      <c r="M1397" s="8" t="str">
        <f>IF(Sales_Pipeline[[#This Row],[Close_Date]]="","","Q"&amp;ROUNDUP(MONTH(Sales_Pipeline[[#This Row],[Close_Date]])/3,0))</f>
        <v>Q2</v>
      </c>
      <c r="N1397" s="2" cm="1">
        <f t="array" ref="N1397">IFERROR(_xlfn.IFS(Sales_Pipeline[[#This Row],[Deal_Stage]]="Won",_xlfn.XLOOKUP(Sales_Pipeline[[#This Row],[Product]],Products!$A$2:$A$8,Products!$C$2:$C$8),Sales_Pipeline[[#This Row],[Deal_Stage]]="Lost",_xlfn.XLOOKUP(Sales_Pipeline[[#This Row],[Product]],Products!$A$2:$A$8,Products!$C$2:$C$8)),"")</f>
        <v>3393</v>
      </c>
      <c r="O1397" s="2">
        <v>3470</v>
      </c>
    </row>
    <row r="1398" spans="1:15" x14ac:dyDescent="0.3">
      <c r="A1398" t="s">
        <v>1544</v>
      </c>
      <c r="B1398" t="s">
        <v>9</v>
      </c>
      <c r="C1398" t="str">
        <f>_xlfn.XLOOKUP(Sales_Pipeline[[#This Row],[Sales_Agent]],Sales_Teams[Sales_Agent],Sales_Teams[Manager])</f>
        <v>Dustin Brinkmann</v>
      </c>
      <c r="D1398" t="str">
        <f>_xlfn.XLOOKUP(Sales_Pipeline[[#This Row],[Manager]],Sales_Teams[Manager],Sales_Teams[Regional_Office])</f>
        <v>Central</v>
      </c>
      <c r="E1398" t="s">
        <v>63</v>
      </c>
      <c r="F1398" t="s">
        <v>318</v>
      </c>
      <c r="G1398" t="str">
        <f>IFERROR(_xlfn.XLOOKUP(Sales_Pipeline[[#This Row],[Account]],Accounts!$A$2:$A$86,Accounts!$F$2:$F$86),"")</f>
        <v>Kenya</v>
      </c>
      <c r="H1398" t="s">
        <v>82</v>
      </c>
      <c r="I1398" s="3">
        <v>42802</v>
      </c>
      <c r="J1398" s="3">
        <v>42912</v>
      </c>
      <c r="K1398" s="8" t="str">
        <f>IF(Sales_Pipeline[[#This Row],[Close_Date]]="","",TEXT(Sales_Pipeline[[#This Row],[Close_Date]],"ddd"))</f>
        <v>Mon</v>
      </c>
      <c r="L1398" s="8" t="str">
        <f>IF(Sales_Pipeline[[#This Row],[Close_Date]]="","",TEXT(Sales_Pipeline[[#This Row],[Close_Date]],"mmm"))</f>
        <v>Jun</v>
      </c>
      <c r="M1398" s="8" t="str">
        <f>IF(Sales_Pipeline[[#This Row],[Close_Date]]="","","Q"&amp;ROUNDUP(MONTH(Sales_Pipeline[[#This Row],[Close_Date]])/3,0))</f>
        <v>Q2</v>
      </c>
      <c r="N1398" s="2" cm="1">
        <f t="array" ref="N1398">IFERROR(_xlfn.IFS(Sales_Pipeline[[#This Row],[Deal_Stage]]="Won",_xlfn.XLOOKUP(Sales_Pipeline[[#This Row],[Product]],Products!$A$2:$A$8,Products!$C$2:$C$8),Sales_Pipeline[[#This Row],[Deal_Stage]]="Lost",_xlfn.XLOOKUP(Sales_Pipeline[[#This Row],[Product]],Products!$A$2:$A$8,Products!$C$2:$C$8)),"")</f>
        <v>550</v>
      </c>
      <c r="O1398" s="2">
        <v>0</v>
      </c>
    </row>
    <row r="1399" spans="1:15" x14ac:dyDescent="0.3">
      <c r="A1399" t="s">
        <v>1545</v>
      </c>
      <c r="B1399" t="s">
        <v>35</v>
      </c>
      <c r="C1399" t="str">
        <f>_xlfn.XLOOKUP(Sales_Pipeline[[#This Row],[Sales_Agent]],Sales_Teams[Sales_Agent],Sales_Teams[Manager])</f>
        <v>Celia Rouche</v>
      </c>
      <c r="D1399" t="str">
        <f>_xlfn.XLOOKUP(Sales_Pipeline[[#This Row],[Manager]],Sales_Teams[Manager],Sales_Teams[Regional_Office])</f>
        <v>West</v>
      </c>
      <c r="E1399" t="s">
        <v>61</v>
      </c>
      <c r="F1399" t="s">
        <v>570</v>
      </c>
      <c r="G1399" t="str">
        <f>IFERROR(_xlfn.XLOOKUP(Sales_Pipeline[[#This Row],[Account]],Accounts!$A$2:$A$86,Accounts!$F$2:$F$86),"")</f>
        <v>Germany</v>
      </c>
      <c r="H1399" t="s">
        <v>57</v>
      </c>
      <c r="I1399" s="3">
        <v>42802</v>
      </c>
      <c r="J1399" s="3">
        <v>42883</v>
      </c>
      <c r="K1399" s="8" t="str">
        <f>IF(Sales_Pipeline[[#This Row],[Close_Date]]="","",TEXT(Sales_Pipeline[[#This Row],[Close_Date]],"ddd"))</f>
        <v>Sun</v>
      </c>
      <c r="L1399" s="8" t="str">
        <f>IF(Sales_Pipeline[[#This Row],[Close_Date]]="","",TEXT(Sales_Pipeline[[#This Row],[Close_Date]],"mmm"))</f>
        <v>May</v>
      </c>
      <c r="M1399" s="8" t="str">
        <f>IF(Sales_Pipeline[[#This Row],[Close_Date]]="","","Q"&amp;ROUNDUP(MONTH(Sales_Pipeline[[#This Row],[Close_Date]])/3,0))</f>
        <v>Q2</v>
      </c>
      <c r="N1399" s="2" cm="1">
        <f t="array" ref="N1399">IFERROR(_xlfn.IFS(Sales_Pipeline[[#This Row],[Deal_Stage]]="Won",_xlfn.XLOOKUP(Sales_Pipeline[[#This Row],[Product]],Products!$A$2:$A$8,Products!$C$2:$C$8),Sales_Pipeline[[#This Row],[Deal_Stage]]="Lost",_xlfn.XLOOKUP(Sales_Pipeline[[#This Row],[Product]],Products!$A$2:$A$8,Products!$C$2:$C$8)),"")</f>
        <v>55</v>
      </c>
      <c r="O1399" s="2">
        <v>48</v>
      </c>
    </row>
    <row r="1400" spans="1:15" x14ac:dyDescent="0.3">
      <c r="A1400" t="s">
        <v>1546</v>
      </c>
      <c r="B1400" t="s">
        <v>21</v>
      </c>
      <c r="C1400" t="str">
        <f>_xlfn.XLOOKUP(Sales_Pipeline[[#This Row],[Sales_Agent]],Sales_Teams[Sales_Agent],Sales_Teams[Manager])</f>
        <v>Cara Losch</v>
      </c>
      <c r="D1400" t="str">
        <f>_xlfn.XLOOKUP(Sales_Pipeline[[#This Row],[Manager]],Sales_Teams[Manager],Sales_Teams[Regional_Office])</f>
        <v>East</v>
      </c>
      <c r="E1400" t="s">
        <v>61</v>
      </c>
      <c r="F1400" t="s">
        <v>123</v>
      </c>
      <c r="G1400" t="str">
        <f>IFERROR(_xlfn.XLOOKUP(Sales_Pipeline[[#This Row],[Account]],Accounts!$A$2:$A$86,Accounts!$F$2:$F$86),"")</f>
        <v>United States</v>
      </c>
      <c r="H1400" t="s">
        <v>57</v>
      </c>
      <c r="I1400" s="3">
        <v>42802</v>
      </c>
      <c r="J1400" s="3">
        <v>42908</v>
      </c>
      <c r="K1400" s="8" t="str">
        <f>IF(Sales_Pipeline[[#This Row],[Close_Date]]="","",TEXT(Sales_Pipeline[[#This Row],[Close_Date]],"ddd"))</f>
        <v>Thu</v>
      </c>
      <c r="L1400" s="8" t="str">
        <f>IF(Sales_Pipeline[[#This Row],[Close_Date]]="","",TEXT(Sales_Pipeline[[#This Row],[Close_Date]],"mmm"))</f>
        <v>Jun</v>
      </c>
      <c r="M1400" s="8" t="str">
        <f>IF(Sales_Pipeline[[#This Row],[Close_Date]]="","","Q"&amp;ROUNDUP(MONTH(Sales_Pipeline[[#This Row],[Close_Date]])/3,0))</f>
        <v>Q2</v>
      </c>
      <c r="N1400" s="2" cm="1">
        <f t="array" ref="N1400">IFERROR(_xlfn.IFS(Sales_Pipeline[[#This Row],[Deal_Stage]]="Won",_xlfn.XLOOKUP(Sales_Pipeline[[#This Row],[Product]],Products!$A$2:$A$8,Products!$C$2:$C$8),Sales_Pipeline[[#This Row],[Deal_Stage]]="Lost",_xlfn.XLOOKUP(Sales_Pipeline[[#This Row],[Product]],Products!$A$2:$A$8,Products!$C$2:$C$8)),"")</f>
        <v>55</v>
      </c>
      <c r="O1400" s="2">
        <v>61</v>
      </c>
    </row>
    <row r="1401" spans="1:15" x14ac:dyDescent="0.3">
      <c r="A1401" t="s">
        <v>1547</v>
      </c>
      <c r="B1401" t="s">
        <v>32</v>
      </c>
      <c r="C1401" t="str">
        <f>_xlfn.XLOOKUP(Sales_Pipeline[[#This Row],[Sales_Agent]],Sales_Teams[Sales_Agent],Sales_Teams[Manager])</f>
        <v>Celia Rouche</v>
      </c>
      <c r="D1401" t="str">
        <f>_xlfn.XLOOKUP(Sales_Pipeline[[#This Row],[Manager]],Sales_Teams[Manager],Sales_Teams[Regional_Office])</f>
        <v>West</v>
      </c>
      <c r="E1401" t="s">
        <v>61</v>
      </c>
      <c r="F1401" t="s">
        <v>328</v>
      </c>
      <c r="G1401" t="str">
        <f>IFERROR(_xlfn.XLOOKUP(Sales_Pipeline[[#This Row],[Account]],Accounts!$A$2:$A$86,Accounts!$F$2:$F$86),"")</f>
        <v>United States</v>
      </c>
      <c r="H1401" t="s">
        <v>82</v>
      </c>
      <c r="I1401" s="3">
        <v>42802</v>
      </c>
      <c r="J1401" s="3">
        <v>42881</v>
      </c>
      <c r="K1401" s="8" t="str">
        <f>IF(Sales_Pipeline[[#This Row],[Close_Date]]="","",TEXT(Sales_Pipeline[[#This Row],[Close_Date]],"ddd"))</f>
        <v>Fri</v>
      </c>
      <c r="L1401" s="8" t="str">
        <f>IF(Sales_Pipeline[[#This Row],[Close_Date]]="","",TEXT(Sales_Pipeline[[#This Row],[Close_Date]],"mmm"))</f>
        <v>May</v>
      </c>
      <c r="M1401" s="8" t="str">
        <f>IF(Sales_Pipeline[[#This Row],[Close_Date]]="","","Q"&amp;ROUNDUP(MONTH(Sales_Pipeline[[#This Row],[Close_Date]])/3,0))</f>
        <v>Q2</v>
      </c>
      <c r="N1401" s="2" cm="1">
        <f t="array" ref="N1401">IFERROR(_xlfn.IFS(Sales_Pipeline[[#This Row],[Deal_Stage]]="Won",_xlfn.XLOOKUP(Sales_Pipeline[[#This Row],[Product]],Products!$A$2:$A$8,Products!$C$2:$C$8),Sales_Pipeline[[#This Row],[Deal_Stage]]="Lost",_xlfn.XLOOKUP(Sales_Pipeline[[#This Row],[Product]],Products!$A$2:$A$8,Products!$C$2:$C$8)),"")</f>
        <v>55</v>
      </c>
      <c r="O1401" s="2">
        <v>0</v>
      </c>
    </row>
    <row r="1402" spans="1:15" x14ac:dyDescent="0.3">
      <c r="A1402" t="s">
        <v>1548</v>
      </c>
      <c r="B1402" t="s">
        <v>17</v>
      </c>
      <c r="C1402" t="str">
        <f>_xlfn.XLOOKUP(Sales_Pipeline[[#This Row],[Sales_Agent]],Sales_Teams[Sales_Agent],Sales_Teams[Manager])</f>
        <v>Cara Losch</v>
      </c>
      <c r="D1402" t="str">
        <f>_xlfn.XLOOKUP(Sales_Pipeline[[#This Row],[Manager]],Sales_Teams[Manager],Sales_Teams[Regional_Office])</f>
        <v>East</v>
      </c>
      <c r="E1402" t="s">
        <v>63</v>
      </c>
      <c r="F1402" t="s">
        <v>161</v>
      </c>
      <c r="G1402" t="str">
        <f>IFERROR(_xlfn.XLOOKUP(Sales_Pipeline[[#This Row],[Account]],Accounts!$A$2:$A$86,Accounts!$F$2:$F$86),"")</f>
        <v>United States</v>
      </c>
      <c r="H1402" t="s">
        <v>82</v>
      </c>
      <c r="I1402" s="3">
        <v>42802</v>
      </c>
      <c r="J1402" s="3">
        <v>42884</v>
      </c>
      <c r="K1402" s="8" t="str">
        <f>IF(Sales_Pipeline[[#This Row],[Close_Date]]="","",TEXT(Sales_Pipeline[[#This Row],[Close_Date]],"ddd"))</f>
        <v>Mon</v>
      </c>
      <c r="L1402" s="8" t="str">
        <f>IF(Sales_Pipeline[[#This Row],[Close_Date]]="","",TEXT(Sales_Pipeline[[#This Row],[Close_Date]],"mmm"))</f>
        <v>May</v>
      </c>
      <c r="M1402" s="8" t="str">
        <f>IF(Sales_Pipeline[[#This Row],[Close_Date]]="","","Q"&amp;ROUNDUP(MONTH(Sales_Pipeline[[#This Row],[Close_Date]])/3,0))</f>
        <v>Q2</v>
      </c>
      <c r="N1402" s="2" cm="1">
        <f t="array" ref="N1402">IFERROR(_xlfn.IFS(Sales_Pipeline[[#This Row],[Deal_Stage]]="Won",_xlfn.XLOOKUP(Sales_Pipeline[[#This Row],[Product]],Products!$A$2:$A$8,Products!$C$2:$C$8),Sales_Pipeline[[#This Row],[Deal_Stage]]="Lost",_xlfn.XLOOKUP(Sales_Pipeline[[#This Row],[Product]],Products!$A$2:$A$8,Products!$C$2:$C$8)),"")</f>
        <v>550</v>
      </c>
      <c r="O1402" s="2">
        <v>0</v>
      </c>
    </row>
    <row r="1403" spans="1:15" x14ac:dyDescent="0.3">
      <c r="A1403" t="s">
        <v>1549</v>
      </c>
      <c r="B1403" t="s">
        <v>44</v>
      </c>
      <c r="C1403" t="str">
        <f>_xlfn.XLOOKUP(Sales_Pipeline[[#This Row],[Sales_Agent]],Sales_Teams[Sales_Agent],Sales_Teams[Manager])</f>
        <v>Summer Sewald</v>
      </c>
      <c r="D1403" t="str">
        <f>_xlfn.XLOOKUP(Sales_Pipeline[[#This Row],[Manager]],Sales_Teams[Manager],Sales_Teams[Regional_Office])</f>
        <v>West</v>
      </c>
      <c r="E1403" t="s">
        <v>63</v>
      </c>
      <c r="F1403" t="s">
        <v>177</v>
      </c>
      <c r="G1403" t="str">
        <f>IFERROR(_xlfn.XLOOKUP(Sales_Pipeline[[#This Row],[Account]],Accounts!$A$2:$A$86,Accounts!$F$2:$F$86),"")</f>
        <v>United States</v>
      </c>
      <c r="H1403" t="s">
        <v>82</v>
      </c>
      <c r="I1403" s="3">
        <v>42802</v>
      </c>
      <c r="J1403" s="3">
        <v>42891</v>
      </c>
      <c r="K1403" s="8" t="str">
        <f>IF(Sales_Pipeline[[#This Row],[Close_Date]]="","",TEXT(Sales_Pipeline[[#This Row],[Close_Date]],"ddd"))</f>
        <v>Mon</v>
      </c>
      <c r="L1403" s="8" t="str">
        <f>IF(Sales_Pipeline[[#This Row],[Close_Date]]="","",TEXT(Sales_Pipeline[[#This Row],[Close_Date]],"mmm"))</f>
        <v>Jun</v>
      </c>
      <c r="M1403" s="8" t="str">
        <f>IF(Sales_Pipeline[[#This Row],[Close_Date]]="","","Q"&amp;ROUNDUP(MONTH(Sales_Pipeline[[#This Row],[Close_Date]])/3,0))</f>
        <v>Q2</v>
      </c>
      <c r="N1403" s="2" cm="1">
        <f t="array" ref="N1403">IFERROR(_xlfn.IFS(Sales_Pipeline[[#This Row],[Deal_Stage]]="Won",_xlfn.XLOOKUP(Sales_Pipeline[[#This Row],[Product]],Products!$A$2:$A$8,Products!$C$2:$C$8),Sales_Pipeline[[#This Row],[Deal_Stage]]="Lost",_xlfn.XLOOKUP(Sales_Pipeline[[#This Row],[Product]],Products!$A$2:$A$8,Products!$C$2:$C$8)),"")</f>
        <v>550</v>
      </c>
      <c r="O1403" s="2">
        <v>0</v>
      </c>
    </row>
    <row r="1404" spans="1:15" x14ac:dyDescent="0.3">
      <c r="A1404" t="s">
        <v>1550</v>
      </c>
      <c r="B1404" t="s">
        <v>44</v>
      </c>
      <c r="C1404" t="str">
        <f>_xlfn.XLOOKUP(Sales_Pipeline[[#This Row],[Sales_Agent]],Sales_Teams[Sales_Agent],Sales_Teams[Manager])</f>
        <v>Summer Sewald</v>
      </c>
      <c r="D1404" t="str">
        <f>_xlfn.XLOOKUP(Sales_Pipeline[[#This Row],[Manager]],Sales_Teams[Manager],Sales_Teams[Regional_Office])</f>
        <v>West</v>
      </c>
      <c r="E1404" t="s">
        <v>55</v>
      </c>
      <c r="F1404" t="s">
        <v>185</v>
      </c>
      <c r="G1404" t="str">
        <f>IFERROR(_xlfn.XLOOKUP(Sales_Pipeline[[#This Row],[Account]],Accounts!$A$2:$A$86,Accounts!$F$2:$F$86),"")</f>
        <v>United States</v>
      </c>
      <c r="H1404" t="s">
        <v>82</v>
      </c>
      <c r="I1404" s="3">
        <v>42802</v>
      </c>
      <c r="J1404" s="3">
        <v>42882</v>
      </c>
      <c r="K1404" s="8" t="str">
        <f>IF(Sales_Pipeline[[#This Row],[Close_Date]]="","",TEXT(Sales_Pipeline[[#This Row],[Close_Date]],"ddd"))</f>
        <v>Sat</v>
      </c>
      <c r="L1404" s="8" t="str">
        <f>IF(Sales_Pipeline[[#This Row],[Close_Date]]="","",TEXT(Sales_Pipeline[[#This Row],[Close_Date]],"mmm"))</f>
        <v>May</v>
      </c>
      <c r="M1404" s="8" t="str">
        <f>IF(Sales_Pipeline[[#This Row],[Close_Date]]="","","Q"&amp;ROUNDUP(MONTH(Sales_Pipeline[[#This Row],[Close_Date]])/3,0))</f>
        <v>Q2</v>
      </c>
      <c r="N1404" s="2" cm="1">
        <f t="array" ref="N1404">IFERROR(_xlfn.IFS(Sales_Pipeline[[#This Row],[Deal_Stage]]="Won",_xlfn.XLOOKUP(Sales_Pipeline[[#This Row],[Product]],Products!$A$2:$A$8,Products!$C$2:$C$8),Sales_Pipeline[[#This Row],[Deal_Stage]]="Lost",_xlfn.XLOOKUP(Sales_Pipeline[[#This Row],[Product]],Products!$A$2:$A$8,Products!$C$2:$C$8)),"")</f>
        <v>1096</v>
      </c>
      <c r="O1404" s="2">
        <v>0</v>
      </c>
    </row>
    <row r="1405" spans="1:15" x14ac:dyDescent="0.3">
      <c r="A1405" t="s">
        <v>1551</v>
      </c>
      <c r="B1405" t="s">
        <v>3</v>
      </c>
      <c r="C1405" t="str">
        <f>_xlfn.XLOOKUP(Sales_Pipeline[[#This Row],[Sales_Agent]],Sales_Teams[Sales_Agent],Sales_Teams[Manager])</f>
        <v>Dustin Brinkmann</v>
      </c>
      <c r="D1405" t="str">
        <f>_xlfn.XLOOKUP(Sales_Pipeline[[#This Row],[Manager]],Sales_Teams[Manager],Sales_Teams[Regional_Office])</f>
        <v>Central</v>
      </c>
      <c r="E1405" t="s">
        <v>63</v>
      </c>
      <c r="F1405" t="s">
        <v>333</v>
      </c>
      <c r="G1405" t="str">
        <f>IFERROR(_xlfn.XLOOKUP(Sales_Pipeline[[#This Row],[Account]],Accounts!$A$2:$A$86,Accounts!$F$2:$F$86),"")</f>
        <v>United States</v>
      </c>
      <c r="H1405" t="s">
        <v>82</v>
      </c>
      <c r="I1405" s="3">
        <v>42803</v>
      </c>
      <c r="J1405" s="3">
        <v>42877</v>
      </c>
      <c r="K1405" s="8" t="str">
        <f>IF(Sales_Pipeline[[#This Row],[Close_Date]]="","",TEXT(Sales_Pipeline[[#This Row],[Close_Date]],"ddd"))</f>
        <v>Mon</v>
      </c>
      <c r="L1405" s="8" t="str">
        <f>IF(Sales_Pipeline[[#This Row],[Close_Date]]="","",TEXT(Sales_Pipeline[[#This Row],[Close_Date]],"mmm"))</f>
        <v>May</v>
      </c>
      <c r="M1405" s="8" t="str">
        <f>IF(Sales_Pipeline[[#This Row],[Close_Date]]="","","Q"&amp;ROUNDUP(MONTH(Sales_Pipeline[[#This Row],[Close_Date]])/3,0))</f>
        <v>Q2</v>
      </c>
      <c r="N1405" s="2" cm="1">
        <f t="array" ref="N1405">IFERROR(_xlfn.IFS(Sales_Pipeline[[#This Row],[Deal_Stage]]="Won",_xlfn.XLOOKUP(Sales_Pipeline[[#This Row],[Product]],Products!$A$2:$A$8,Products!$C$2:$C$8),Sales_Pipeline[[#This Row],[Deal_Stage]]="Lost",_xlfn.XLOOKUP(Sales_Pipeline[[#This Row],[Product]],Products!$A$2:$A$8,Products!$C$2:$C$8)),"")</f>
        <v>550</v>
      </c>
      <c r="O1405" s="2">
        <v>0</v>
      </c>
    </row>
    <row r="1406" spans="1:15" x14ac:dyDescent="0.3">
      <c r="A1406" t="s">
        <v>1552</v>
      </c>
      <c r="B1406" t="s">
        <v>3</v>
      </c>
      <c r="C1406" t="str">
        <f>_xlfn.XLOOKUP(Sales_Pipeline[[#This Row],[Sales_Agent]],Sales_Teams[Sales_Agent],Sales_Teams[Manager])</f>
        <v>Dustin Brinkmann</v>
      </c>
      <c r="D1406" t="str">
        <f>_xlfn.XLOOKUP(Sales_Pipeline[[#This Row],[Manager]],Sales_Teams[Manager],Sales_Teams[Regional_Office])</f>
        <v>Central</v>
      </c>
      <c r="E1406" t="s">
        <v>84</v>
      </c>
      <c r="F1406" t="s">
        <v>330</v>
      </c>
      <c r="G1406" t="str">
        <f>IFERROR(_xlfn.XLOOKUP(Sales_Pipeline[[#This Row],[Account]],Accounts!$A$2:$A$86,Accounts!$F$2:$F$86),"")</f>
        <v>Korea</v>
      </c>
      <c r="H1406" t="s">
        <v>82</v>
      </c>
      <c r="I1406" s="3">
        <v>42803</v>
      </c>
      <c r="J1406" s="3">
        <v>42866</v>
      </c>
      <c r="K1406" s="8" t="str">
        <f>IF(Sales_Pipeline[[#This Row],[Close_Date]]="","",TEXT(Sales_Pipeline[[#This Row],[Close_Date]],"ddd"))</f>
        <v>Thu</v>
      </c>
      <c r="L1406" s="8" t="str">
        <f>IF(Sales_Pipeline[[#This Row],[Close_Date]]="","",TEXT(Sales_Pipeline[[#This Row],[Close_Date]],"mmm"))</f>
        <v>May</v>
      </c>
      <c r="M1406" s="8" t="str">
        <f>IF(Sales_Pipeline[[#This Row],[Close_Date]]="","","Q"&amp;ROUNDUP(MONTH(Sales_Pipeline[[#This Row],[Close_Date]])/3,0))</f>
        <v>Q2</v>
      </c>
      <c r="N1406" s="2" cm="1">
        <f t="array" ref="N1406">IFERROR(_xlfn.IFS(Sales_Pipeline[[#This Row],[Deal_Stage]]="Won",_xlfn.XLOOKUP(Sales_Pipeline[[#This Row],[Product]],Products!$A$2:$A$8,Products!$C$2:$C$8),Sales_Pipeline[[#This Row],[Deal_Stage]]="Lost",_xlfn.XLOOKUP(Sales_Pipeline[[#This Row],[Product]],Products!$A$2:$A$8,Products!$C$2:$C$8)),"")</f>
        <v>5482</v>
      </c>
      <c r="O1406" s="2">
        <v>0</v>
      </c>
    </row>
    <row r="1407" spans="1:15" x14ac:dyDescent="0.3">
      <c r="A1407" t="s">
        <v>1553</v>
      </c>
      <c r="B1407" t="s">
        <v>3</v>
      </c>
      <c r="C1407" t="str">
        <f>_xlfn.XLOOKUP(Sales_Pipeline[[#This Row],[Sales_Agent]],Sales_Teams[Sales_Agent],Sales_Teams[Manager])</f>
        <v>Dustin Brinkmann</v>
      </c>
      <c r="D1407" t="str">
        <f>_xlfn.XLOOKUP(Sales_Pipeline[[#This Row],[Manager]],Sales_Teams[Manager],Sales_Teams[Regional_Office])</f>
        <v>Central</v>
      </c>
      <c r="E1407" t="s">
        <v>63</v>
      </c>
      <c r="F1407" t="s">
        <v>507</v>
      </c>
      <c r="G1407" t="str">
        <f>IFERROR(_xlfn.XLOOKUP(Sales_Pipeline[[#This Row],[Account]],Accounts!$A$2:$A$86,Accounts!$F$2:$F$86),"")</f>
        <v>Belgium</v>
      </c>
      <c r="H1407" t="s">
        <v>57</v>
      </c>
      <c r="I1407" s="3">
        <v>42803</v>
      </c>
      <c r="J1407" s="3">
        <v>42897</v>
      </c>
      <c r="K1407" s="8" t="str">
        <f>IF(Sales_Pipeline[[#This Row],[Close_Date]]="","",TEXT(Sales_Pipeline[[#This Row],[Close_Date]],"ddd"))</f>
        <v>Sun</v>
      </c>
      <c r="L1407" s="8" t="str">
        <f>IF(Sales_Pipeline[[#This Row],[Close_Date]]="","",TEXT(Sales_Pipeline[[#This Row],[Close_Date]],"mmm"))</f>
        <v>Jun</v>
      </c>
      <c r="M1407" s="8" t="str">
        <f>IF(Sales_Pipeline[[#This Row],[Close_Date]]="","","Q"&amp;ROUNDUP(MONTH(Sales_Pipeline[[#This Row],[Close_Date]])/3,0))</f>
        <v>Q2</v>
      </c>
      <c r="N1407" s="2" cm="1">
        <f t="array" ref="N1407">IFERROR(_xlfn.IFS(Sales_Pipeline[[#This Row],[Deal_Stage]]="Won",_xlfn.XLOOKUP(Sales_Pipeline[[#This Row],[Product]],Products!$A$2:$A$8,Products!$C$2:$C$8),Sales_Pipeline[[#This Row],[Deal_Stage]]="Lost",_xlfn.XLOOKUP(Sales_Pipeline[[#This Row],[Product]],Products!$A$2:$A$8,Products!$C$2:$C$8)),"")</f>
        <v>550</v>
      </c>
      <c r="O1407" s="2">
        <v>595</v>
      </c>
    </row>
    <row r="1408" spans="1:15" x14ac:dyDescent="0.3">
      <c r="A1408" t="s">
        <v>1554</v>
      </c>
      <c r="B1408" t="s">
        <v>3</v>
      </c>
      <c r="C1408" t="str">
        <f>_xlfn.XLOOKUP(Sales_Pipeline[[#This Row],[Sales_Agent]],Sales_Teams[Sales_Agent],Sales_Teams[Manager])</f>
        <v>Dustin Brinkmann</v>
      </c>
      <c r="D1408" t="str">
        <f>_xlfn.XLOOKUP(Sales_Pipeline[[#This Row],[Manager]],Sales_Teams[Manager],Sales_Teams[Regional_Office])</f>
        <v>Central</v>
      </c>
      <c r="E1408" t="s">
        <v>61</v>
      </c>
      <c r="F1408" t="s">
        <v>74</v>
      </c>
      <c r="G1408" t="str">
        <f>IFERROR(_xlfn.XLOOKUP(Sales_Pipeline[[#This Row],[Account]],Accounts!$A$2:$A$86,Accounts!$F$2:$F$86),"")</f>
        <v>United States</v>
      </c>
      <c r="H1408" t="s">
        <v>57</v>
      </c>
      <c r="I1408" s="3">
        <v>42803</v>
      </c>
      <c r="J1408" s="3">
        <v>42887</v>
      </c>
      <c r="K1408" s="8" t="str">
        <f>IF(Sales_Pipeline[[#This Row],[Close_Date]]="","",TEXT(Sales_Pipeline[[#This Row],[Close_Date]],"ddd"))</f>
        <v>Thu</v>
      </c>
      <c r="L1408" s="8" t="str">
        <f>IF(Sales_Pipeline[[#This Row],[Close_Date]]="","",TEXT(Sales_Pipeline[[#This Row],[Close_Date]],"mmm"))</f>
        <v>Jun</v>
      </c>
      <c r="M1408" s="8" t="str">
        <f>IF(Sales_Pipeline[[#This Row],[Close_Date]]="","","Q"&amp;ROUNDUP(MONTH(Sales_Pipeline[[#This Row],[Close_Date]])/3,0))</f>
        <v>Q2</v>
      </c>
      <c r="N1408" s="2" cm="1">
        <f t="array" ref="N1408">IFERROR(_xlfn.IFS(Sales_Pipeline[[#This Row],[Deal_Stage]]="Won",_xlfn.XLOOKUP(Sales_Pipeline[[#This Row],[Product]],Products!$A$2:$A$8,Products!$C$2:$C$8),Sales_Pipeline[[#This Row],[Deal_Stage]]="Lost",_xlfn.XLOOKUP(Sales_Pipeline[[#This Row],[Product]],Products!$A$2:$A$8,Products!$C$2:$C$8)),"")</f>
        <v>55</v>
      </c>
      <c r="O1408" s="2">
        <v>51</v>
      </c>
    </row>
    <row r="1409" spans="1:15" x14ac:dyDescent="0.3">
      <c r="A1409" t="s">
        <v>1555</v>
      </c>
      <c r="B1409" t="s">
        <v>30</v>
      </c>
      <c r="C1409" t="str">
        <f>_xlfn.XLOOKUP(Sales_Pipeline[[#This Row],[Sales_Agent]],Sales_Teams[Sales_Agent],Sales_Teams[Manager])</f>
        <v>Rocco Neubert</v>
      </c>
      <c r="D1409" t="str">
        <f>_xlfn.XLOOKUP(Sales_Pipeline[[#This Row],[Manager]],Sales_Teams[Manager],Sales_Teams[Regional_Office])</f>
        <v>East</v>
      </c>
      <c r="E1409" t="s">
        <v>61</v>
      </c>
      <c r="F1409" t="s">
        <v>159</v>
      </c>
      <c r="G1409" t="str">
        <f>IFERROR(_xlfn.XLOOKUP(Sales_Pipeline[[#This Row],[Account]],Accounts!$A$2:$A$86,Accounts!$F$2:$F$86),"")</f>
        <v>United States</v>
      </c>
      <c r="H1409" t="s">
        <v>82</v>
      </c>
      <c r="I1409" s="3">
        <v>42803</v>
      </c>
      <c r="J1409" s="3">
        <v>42894</v>
      </c>
      <c r="K1409" s="8" t="str">
        <f>IF(Sales_Pipeline[[#This Row],[Close_Date]]="","",TEXT(Sales_Pipeline[[#This Row],[Close_Date]],"ddd"))</f>
        <v>Thu</v>
      </c>
      <c r="L1409" s="8" t="str">
        <f>IF(Sales_Pipeline[[#This Row],[Close_Date]]="","",TEXT(Sales_Pipeline[[#This Row],[Close_Date]],"mmm"))</f>
        <v>Jun</v>
      </c>
      <c r="M1409" s="8" t="str">
        <f>IF(Sales_Pipeline[[#This Row],[Close_Date]]="","","Q"&amp;ROUNDUP(MONTH(Sales_Pipeline[[#This Row],[Close_Date]])/3,0))</f>
        <v>Q2</v>
      </c>
      <c r="N1409" s="2" cm="1">
        <f t="array" ref="N1409">IFERROR(_xlfn.IFS(Sales_Pipeline[[#This Row],[Deal_Stage]]="Won",_xlfn.XLOOKUP(Sales_Pipeline[[#This Row],[Product]],Products!$A$2:$A$8,Products!$C$2:$C$8),Sales_Pipeline[[#This Row],[Deal_Stage]]="Lost",_xlfn.XLOOKUP(Sales_Pipeline[[#This Row],[Product]],Products!$A$2:$A$8,Products!$C$2:$C$8)),"")</f>
        <v>55</v>
      </c>
      <c r="O1409" s="2">
        <v>0</v>
      </c>
    </row>
    <row r="1410" spans="1:15" x14ac:dyDescent="0.3">
      <c r="A1410" t="s">
        <v>1556</v>
      </c>
      <c r="B1410" t="s">
        <v>27</v>
      </c>
      <c r="C1410" t="str">
        <f>_xlfn.XLOOKUP(Sales_Pipeline[[#This Row],[Sales_Agent]],Sales_Teams[Sales_Agent],Sales_Teams[Manager])</f>
        <v>Rocco Neubert</v>
      </c>
      <c r="D1410" t="str">
        <f>_xlfn.XLOOKUP(Sales_Pipeline[[#This Row],[Manager]],Sales_Teams[Manager],Sales_Teams[Regional_Office])</f>
        <v>East</v>
      </c>
      <c r="E1410" t="s">
        <v>8953</v>
      </c>
      <c r="F1410" t="s">
        <v>173</v>
      </c>
      <c r="G1410" t="str">
        <f>IFERROR(_xlfn.XLOOKUP(Sales_Pipeline[[#This Row],[Account]],Accounts!$A$2:$A$86,Accounts!$F$2:$F$86),"")</f>
        <v>United States</v>
      </c>
      <c r="H1410" t="s">
        <v>57</v>
      </c>
      <c r="I1410" s="3">
        <v>42803</v>
      </c>
      <c r="J1410" s="3">
        <v>42880</v>
      </c>
      <c r="K1410" s="8" t="str">
        <f>IF(Sales_Pipeline[[#This Row],[Close_Date]]="","",TEXT(Sales_Pipeline[[#This Row],[Close_Date]],"ddd"))</f>
        <v>Thu</v>
      </c>
      <c r="L1410" s="8" t="str">
        <f>IF(Sales_Pipeline[[#This Row],[Close_Date]]="","",TEXT(Sales_Pipeline[[#This Row],[Close_Date]],"mmm"))</f>
        <v>May</v>
      </c>
      <c r="M1410" s="8" t="str">
        <f>IF(Sales_Pipeline[[#This Row],[Close_Date]]="","","Q"&amp;ROUNDUP(MONTH(Sales_Pipeline[[#This Row],[Close_Date]])/3,0))</f>
        <v>Q2</v>
      </c>
      <c r="N1410" s="2" cm="1">
        <f t="array" ref="N1410">IFERROR(_xlfn.IFS(Sales_Pipeline[[#This Row],[Deal_Stage]]="Won",_xlfn.XLOOKUP(Sales_Pipeline[[#This Row],[Product]],Products!$A$2:$A$8,Products!$C$2:$C$8),Sales_Pipeline[[#This Row],[Deal_Stage]]="Lost",_xlfn.XLOOKUP(Sales_Pipeline[[#This Row],[Product]],Products!$A$2:$A$8,Products!$C$2:$C$8)),"")</f>
        <v>4821</v>
      </c>
      <c r="O1410" s="2">
        <v>4624</v>
      </c>
    </row>
    <row r="1411" spans="1:15" x14ac:dyDescent="0.3">
      <c r="A1411" t="s">
        <v>1557</v>
      </c>
      <c r="B1411" t="s">
        <v>20</v>
      </c>
      <c r="C1411" t="str">
        <f>_xlfn.XLOOKUP(Sales_Pipeline[[#This Row],[Sales_Agent]],Sales_Teams[Sales_Agent],Sales_Teams[Manager])</f>
        <v>Cara Losch</v>
      </c>
      <c r="D1411" t="str">
        <f>_xlfn.XLOOKUP(Sales_Pipeline[[#This Row],[Manager]],Sales_Teams[Manager],Sales_Teams[Regional_Office])</f>
        <v>East</v>
      </c>
      <c r="E1411" t="s">
        <v>55</v>
      </c>
      <c r="G1411" t="str">
        <f>IFERROR(_xlfn.XLOOKUP(Sales_Pipeline[[#This Row],[Account]],Accounts!$A$2:$A$86,Accounts!$F$2:$F$86),"")</f>
        <v/>
      </c>
      <c r="H1411" t="s">
        <v>77</v>
      </c>
      <c r="I1411" s="3">
        <v>42803</v>
      </c>
      <c r="K1411" s="8" t="str">
        <f>IF(Sales_Pipeline[[#This Row],[Close_Date]]="","",TEXT(Sales_Pipeline[[#This Row],[Close_Date]],"ddd"))</f>
        <v/>
      </c>
      <c r="L1411" s="8" t="str">
        <f>IF(Sales_Pipeline[[#This Row],[Close_Date]]="","",TEXT(Sales_Pipeline[[#This Row],[Close_Date]],"mmm"))</f>
        <v/>
      </c>
      <c r="M1411" s="8" t="str">
        <f>IF(Sales_Pipeline[[#This Row],[Close_Date]]="","","Q"&amp;ROUNDUP(MONTH(Sales_Pipeline[[#This Row],[Close_Date]])/3,0))</f>
        <v/>
      </c>
      <c r="N1411" s="2" t="str" cm="1">
        <f t="array" ref="N1411">IFERROR(_xlfn.IFS(Sales_Pipeline[[#This Row],[Deal_Stage]]="Won",_xlfn.XLOOKUP(Sales_Pipeline[[#This Row],[Product]],Products!$A$2:$A$8,Products!$C$2:$C$8),Sales_Pipeline[[#This Row],[Deal_Stage]]="Lost",_xlfn.XLOOKUP(Sales_Pipeline[[#This Row],[Product]],Products!$A$2:$A$8,Products!$C$2:$C$8)),"")</f>
        <v/>
      </c>
      <c r="O1411" s="2">
        <v>0</v>
      </c>
    </row>
    <row r="1412" spans="1:15" x14ac:dyDescent="0.3">
      <c r="A1412" t="s">
        <v>1558</v>
      </c>
      <c r="B1412" t="s">
        <v>25</v>
      </c>
      <c r="C1412" t="str">
        <f>_xlfn.XLOOKUP(Sales_Pipeline[[#This Row],[Sales_Agent]],Sales_Teams[Sales_Agent],Sales_Teams[Manager])</f>
        <v>Rocco Neubert</v>
      </c>
      <c r="D1412" t="str">
        <f>_xlfn.XLOOKUP(Sales_Pipeline[[#This Row],[Manager]],Sales_Teams[Manager],Sales_Teams[Regional_Office])</f>
        <v>East</v>
      </c>
      <c r="E1412" t="s">
        <v>63</v>
      </c>
      <c r="F1412" t="s">
        <v>129</v>
      </c>
      <c r="G1412" t="str">
        <f>IFERROR(_xlfn.XLOOKUP(Sales_Pipeline[[#This Row],[Account]],Accounts!$A$2:$A$86,Accounts!$F$2:$F$86),"")</f>
        <v>Jordan</v>
      </c>
      <c r="H1412" t="s">
        <v>77</v>
      </c>
      <c r="I1412" s="3">
        <v>42803</v>
      </c>
      <c r="K1412" s="8" t="str">
        <f>IF(Sales_Pipeline[[#This Row],[Close_Date]]="","",TEXT(Sales_Pipeline[[#This Row],[Close_Date]],"ddd"))</f>
        <v/>
      </c>
      <c r="L1412" s="8" t="str">
        <f>IF(Sales_Pipeline[[#This Row],[Close_Date]]="","",TEXT(Sales_Pipeline[[#This Row],[Close_Date]],"mmm"))</f>
        <v/>
      </c>
      <c r="M1412" s="8" t="str">
        <f>IF(Sales_Pipeline[[#This Row],[Close_Date]]="","","Q"&amp;ROUNDUP(MONTH(Sales_Pipeline[[#This Row],[Close_Date]])/3,0))</f>
        <v/>
      </c>
      <c r="N1412" s="2" t="str" cm="1">
        <f t="array" ref="N1412">IFERROR(_xlfn.IFS(Sales_Pipeline[[#This Row],[Deal_Stage]]="Won",_xlfn.XLOOKUP(Sales_Pipeline[[#This Row],[Product]],Products!$A$2:$A$8,Products!$C$2:$C$8),Sales_Pipeline[[#This Row],[Deal_Stage]]="Lost",_xlfn.XLOOKUP(Sales_Pipeline[[#This Row],[Product]],Products!$A$2:$A$8,Products!$C$2:$C$8)),"")</f>
        <v/>
      </c>
      <c r="O1412" s="2">
        <v>0</v>
      </c>
    </row>
    <row r="1413" spans="1:15" x14ac:dyDescent="0.3">
      <c r="A1413" t="s">
        <v>1559</v>
      </c>
      <c r="B1413" t="s">
        <v>25</v>
      </c>
      <c r="C1413" t="str">
        <f>_xlfn.XLOOKUP(Sales_Pipeline[[#This Row],[Sales_Agent]],Sales_Teams[Sales_Agent],Sales_Teams[Manager])</f>
        <v>Rocco Neubert</v>
      </c>
      <c r="D1413" t="str">
        <f>_xlfn.XLOOKUP(Sales_Pipeline[[#This Row],[Manager]],Sales_Teams[Manager],Sales_Teams[Regional_Office])</f>
        <v>East</v>
      </c>
      <c r="E1413" t="s">
        <v>63</v>
      </c>
      <c r="G1413" t="str">
        <f>IFERROR(_xlfn.XLOOKUP(Sales_Pipeline[[#This Row],[Account]],Accounts!$A$2:$A$86,Accounts!$F$2:$F$86),"")</f>
        <v/>
      </c>
      <c r="H1413" t="s">
        <v>77</v>
      </c>
      <c r="I1413" s="3">
        <v>42803</v>
      </c>
      <c r="K1413" s="8" t="str">
        <f>IF(Sales_Pipeline[[#This Row],[Close_Date]]="","",TEXT(Sales_Pipeline[[#This Row],[Close_Date]],"ddd"))</f>
        <v/>
      </c>
      <c r="L1413" s="8" t="str">
        <f>IF(Sales_Pipeline[[#This Row],[Close_Date]]="","",TEXT(Sales_Pipeline[[#This Row],[Close_Date]],"mmm"))</f>
        <v/>
      </c>
      <c r="M1413" s="8" t="str">
        <f>IF(Sales_Pipeline[[#This Row],[Close_Date]]="","","Q"&amp;ROUNDUP(MONTH(Sales_Pipeline[[#This Row],[Close_Date]])/3,0))</f>
        <v/>
      </c>
      <c r="N1413" s="2" t="str" cm="1">
        <f t="array" ref="N1413">IFERROR(_xlfn.IFS(Sales_Pipeline[[#This Row],[Deal_Stage]]="Won",_xlfn.XLOOKUP(Sales_Pipeline[[#This Row],[Product]],Products!$A$2:$A$8,Products!$C$2:$C$8),Sales_Pipeline[[#This Row],[Deal_Stage]]="Lost",_xlfn.XLOOKUP(Sales_Pipeline[[#This Row],[Product]],Products!$A$2:$A$8,Products!$C$2:$C$8)),"")</f>
        <v/>
      </c>
      <c r="O1413" s="2">
        <v>0</v>
      </c>
    </row>
    <row r="1414" spans="1:15" x14ac:dyDescent="0.3">
      <c r="A1414" t="s">
        <v>1560</v>
      </c>
      <c r="B1414" t="s">
        <v>15</v>
      </c>
      <c r="C1414" t="str">
        <f>_xlfn.XLOOKUP(Sales_Pipeline[[#This Row],[Sales_Agent]],Sales_Teams[Sales_Agent],Sales_Teams[Manager])</f>
        <v>Melvin Marxen</v>
      </c>
      <c r="D1414" t="str">
        <f>_xlfn.XLOOKUP(Sales_Pipeline[[#This Row],[Manager]],Sales_Teams[Manager],Sales_Teams[Regional_Office])</f>
        <v>Central</v>
      </c>
      <c r="E1414" t="s">
        <v>55</v>
      </c>
      <c r="F1414" t="s">
        <v>150</v>
      </c>
      <c r="G1414" t="str">
        <f>IFERROR(_xlfn.XLOOKUP(Sales_Pipeline[[#This Row],[Account]],Accounts!$A$2:$A$86,Accounts!$F$2:$F$86),"")</f>
        <v>United States</v>
      </c>
      <c r="H1414" t="s">
        <v>82</v>
      </c>
      <c r="I1414" s="3">
        <v>42803</v>
      </c>
      <c r="J1414" s="3">
        <v>42870</v>
      </c>
      <c r="K1414" s="8" t="str">
        <f>IF(Sales_Pipeline[[#This Row],[Close_Date]]="","",TEXT(Sales_Pipeline[[#This Row],[Close_Date]],"ddd"))</f>
        <v>Mon</v>
      </c>
      <c r="L1414" s="8" t="str">
        <f>IF(Sales_Pipeline[[#This Row],[Close_Date]]="","",TEXT(Sales_Pipeline[[#This Row],[Close_Date]],"mmm"))</f>
        <v>May</v>
      </c>
      <c r="M1414" s="8" t="str">
        <f>IF(Sales_Pipeline[[#This Row],[Close_Date]]="","","Q"&amp;ROUNDUP(MONTH(Sales_Pipeline[[#This Row],[Close_Date]])/3,0))</f>
        <v>Q2</v>
      </c>
      <c r="N1414" s="2" cm="1">
        <f t="array" ref="N1414">IFERROR(_xlfn.IFS(Sales_Pipeline[[#This Row],[Deal_Stage]]="Won",_xlfn.XLOOKUP(Sales_Pipeline[[#This Row],[Product]],Products!$A$2:$A$8,Products!$C$2:$C$8),Sales_Pipeline[[#This Row],[Deal_Stage]]="Lost",_xlfn.XLOOKUP(Sales_Pipeline[[#This Row],[Product]],Products!$A$2:$A$8,Products!$C$2:$C$8)),"")</f>
        <v>1096</v>
      </c>
      <c r="O1414" s="2">
        <v>0</v>
      </c>
    </row>
    <row r="1415" spans="1:15" x14ac:dyDescent="0.3">
      <c r="A1415" t="s">
        <v>1561</v>
      </c>
      <c r="B1415" t="s">
        <v>15</v>
      </c>
      <c r="C1415" t="str">
        <f>_xlfn.XLOOKUP(Sales_Pipeline[[#This Row],[Sales_Agent]],Sales_Teams[Sales_Agent],Sales_Teams[Manager])</f>
        <v>Melvin Marxen</v>
      </c>
      <c r="D1415" t="str">
        <f>_xlfn.XLOOKUP(Sales_Pipeline[[#This Row],[Manager]],Sales_Teams[Manager],Sales_Teams[Regional_Office])</f>
        <v>Central</v>
      </c>
      <c r="E1415" t="s">
        <v>61</v>
      </c>
      <c r="F1415" t="s">
        <v>79</v>
      </c>
      <c r="G1415" t="str">
        <f>IFERROR(_xlfn.XLOOKUP(Sales_Pipeline[[#This Row],[Account]],Accounts!$A$2:$A$86,Accounts!$F$2:$F$86),"")</f>
        <v>Philipines</v>
      </c>
      <c r="H1415" t="s">
        <v>82</v>
      </c>
      <c r="I1415" s="3">
        <v>42803</v>
      </c>
      <c r="J1415" s="3">
        <v>42883</v>
      </c>
      <c r="K1415" s="8" t="str">
        <f>IF(Sales_Pipeline[[#This Row],[Close_Date]]="","",TEXT(Sales_Pipeline[[#This Row],[Close_Date]],"ddd"))</f>
        <v>Sun</v>
      </c>
      <c r="L1415" s="8" t="str">
        <f>IF(Sales_Pipeline[[#This Row],[Close_Date]]="","",TEXT(Sales_Pipeline[[#This Row],[Close_Date]],"mmm"))</f>
        <v>May</v>
      </c>
      <c r="M1415" s="8" t="str">
        <f>IF(Sales_Pipeline[[#This Row],[Close_Date]]="","","Q"&amp;ROUNDUP(MONTH(Sales_Pipeline[[#This Row],[Close_Date]])/3,0))</f>
        <v>Q2</v>
      </c>
      <c r="N1415" s="2" cm="1">
        <f t="array" ref="N1415">IFERROR(_xlfn.IFS(Sales_Pipeline[[#This Row],[Deal_Stage]]="Won",_xlfn.XLOOKUP(Sales_Pipeline[[#This Row],[Product]],Products!$A$2:$A$8,Products!$C$2:$C$8),Sales_Pipeline[[#This Row],[Deal_Stage]]="Lost",_xlfn.XLOOKUP(Sales_Pipeline[[#This Row],[Product]],Products!$A$2:$A$8,Products!$C$2:$C$8)),"")</f>
        <v>55</v>
      </c>
      <c r="O1415" s="2">
        <v>0</v>
      </c>
    </row>
    <row r="1416" spans="1:15" x14ac:dyDescent="0.3">
      <c r="A1416" t="s">
        <v>1562</v>
      </c>
      <c r="B1416" t="s">
        <v>15</v>
      </c>
      <c r="C1416" t="str">
        <f>_xlfn.XLOOKUP(Sales_Pipeline[[#This Row],[Sales_Agent]],Sales_Teams[Sales_Agent],Sales_Teams[Manager])</f>
        <v>Melvin Marxen</v>
      </c>
      <c r="D1416" t="str">
        <f>_xlfn.XLOOKUP(Sales_Pipeline[[#This Row],[Manager]],Sales_Teams[Manager],Sales_Teams[Regional_Office])</f>
        <v>Central</v>
      </c>
      <c r="E1416" t="s">
        <v>63</v>
      </c>
      <c r="F1416" t="s">
        <v>155</v>
      </c>
      <c r="G1416" t="str">
        <f>IFERROR(_xlfn.XLOOKUP(Sales_Pipeline[[#This Row],[Account]],Accounts!$A$2:$A$86,Accounts!$F$2:$F$86),"")</f>
        <v>United States</v>
      </c>
      <c r="H1416" t="s">
        <v>57</v>
      </c>
      <c r="I1416" s="3">
        <v>42803</v>
      </c>
      <c r="J1416" s="3">
        <v>42903</v>
      </c>
      <c r="K1416" s="8" t="str">
        <f>IF(Sales_Pipeline[[#This Row],[Close_Date]]="","",TEXT(Sales_Pipeline[[#This Row],[Close_Date]],"ddd"))</f>
        <v>Sat</v>
      </c>
      <c r="L1416" s="8" t="str">
        <f>IF(Sales_Pipeline[[#This Row],[Close_Date]]="","",TEXT(Sales_Pipeline[[#This Row],[Close_Date]],"mmm"))</f>
        <v>Jun</v>
      </c>
      <c r="M1416" s="8" t="str">
        <f>IF(Sales_Pipeline[[#This Row],[Close_Date]]="","","Q"&amp;ROUNDUP(MONTH(Sales_Pipeline[[#This Row],[Close_Date]])/3,0))</f>
        <v>Q2</v>
      </c>
      <c r="N1416" s="2" cm="1">
        <f t="array" ref="N1416">IFERROR(_xlfn.IFS(Sales_Pipeline[[#This Row],[Deal_Stage]]="Won",_xlfn.XLOOKUP(Sales_Pipeline[[#This Row],[Product]],Products!$A$2:$A$8,Products!$C$2:$C$8),Sales_Pipeline[[#This Row],[Deal_Stage]]="Lost",_xlfn.XLOOKUP(Sales_Pipeline[[#This Row],[Product]],Products!$A$2:$A$8,Products!$C$2:$C$8)),"")</f>
        <v>550</v>
      </c>
      <c r="O1416" s="2">
        <v>571</v>
      </c>
    </row>
    <row r="1417" spans="1:15" x14ac:dyDescent="0.3">
      <c r="A1417" t="s">
        <v>1563</v>
      </c>
      <c r="B1417" t="s">
        <v>38</v>
      </c>
      <c r="C1417" t="str">
        <f>_xlfn.XLOOKUP(Sales_Pipeline[[#This Row],[Sales_Agent]],Sales_Teams[Sales_Agent],Sales_Teams[Manager])</f>
        <v>Celia Rouche</v>
      </c>
      <c r="D1417" t="str">
        <f>_xlfn.XLOOKUP(Sales_Pipeline[[#This Row],[Manager]],Sales_Teams[Manager],Sales_Teams[Regional_Office])</f>
        <v>West</v>
      </c>
      <c r="E1417" t="s">
        <v>76</v>
      </c>
      <c r="F1417" t="s">
        <v>201</v>
      </c>
      <c r="G1417" t="str">
        <f>IFERROR(_xlfn.XLOOKUP(Sales_Pipeline[[#This Row],[Account]],Accounts!$A$2:$A$86,Accounts!$F$2:$F$86),"")</f>
        <v>United States</v>
      </c>
      <c r="H1417" t="s">
        <v>57</v>
      </c>
      <c r="I1417" s="3">
        <v>42803</v>
      </c>
      <c r="J1417" s="3">
        <v>42819</v>
      </c>
      <c r="K1417" s="8" t="str">
        <f>IF(Sales_Pipeline[[#This Row],[Close_Date]]="","",TEXT(Sales_Pipeline[[#This Row],[Close_Date]],"ddd"))</f>
        <v>Sat</v>
      </c>
      <c r="L1417" s="8" t="str">
        <f>IF(Sales_Pipeline[[#This Row],[Close_Date]]="","",TEXT(Sales_Pipeline[[#This Row],[Close_Date]],"mmm"))</f>
        <v>Mar</v>
      </c>
      <c r="M1417" s="8" t="str">
        <f>IF(Sales_Pipeline[[#This Row],[Close_Date]]="","","Q"&amp;ROUNDUP(MONTH(Sales_Pipeline[[#This Row],[Close_Date]])/3,0))</f>
        <v>Q1</v>
      </c>
      <c r="N1417" s="2" cm="1">
        <f t="array" ref="N1417">IFERROR(_xlfn.IFS(Sales_Pipeline[[#This Row],[Deal_Stage]]="Won",_xlfn.XLOOKUP(Sales_Pipeline[[#This Row],[Product]],Products!$A$2:$A$8,Products!$C$2:$C$8),Sales_Pipeline[[#This Row],[Deal_Stage]]="Lost",_xlfn.XLOOKUP(Sales_Pipeline[[#This Row],[Product]],Products!$A$2:$A$8,Products!$C$2:$C$8)),"")</f>
        <v>3393</v>
      </c>
      <c r="O1417" s="2">
        <v>3333</v>
      </c>
    </row>
    <row r="1418" spans="1:15" x14ac:dyDescent="0.3">
      <c r="A1418" t="s">
        <v>1564</v>
      </c>
      <c r="B1418" t="s">
        <v>13</v>
      </c>
      <c r="C1418" t="str">
        <f>_xlfn.XLOOKUP(Sales_Pipeline[[#This Row],[Sales_Agent]],Sales_Teams[Sales_Agent],Sales_Teams[Manager])</f>
        <v>Melvin Marxen</v>
      </c>
      <c r="D1418" t="str">
        <f>_xlfn.XLOOKUP(Sales_Pipeline[[#This Row],[Manager]],Sales_Teams[Manager],Sales_Teams[Regional_Office])</f>
        <v>Central</v>
      </c>
      <c r="E1418" t="s">
        <v>84</v>
      </c>
      <c r="F1418" t="s">
        <v>59</v>
      </c>
      <c r="G1418" t="str">
        <f>IFERROR(_xlfn.XLOOKUP(Sales_Pipeline[[#This Row],[Account]],Accounts!$A$2:$A$86,Accounts!$F$2:$F$86),"")</f>
        <v>United States</v>
      </c>
      <c r="H1418" t="s">
        <v>57</v>
      </c>
      <c r="I1418" s="3">
        <v>42803</v>
      </c>
      <c r="J1418" s="3">
        <v>42871</v>
      </c>
      <c r="K1418" s="8" t="str">
        <f>IF(Sales_Pipeline[[#This Row],[Close_Date]]="","",TEXT(Sales_Pipeline[[#This Row],[Close_Date]],"ddd"))</f>
        <v>Tue</v>
      </c>
      <c r="L1418" s="8" t="str">
        <f>IF(Sales_Pipeline[[#This Row],[Close_Date]]="","",TEXT(Sales_Pipeline[[#This Row],[Close_Date]],"mmm"))</f>
        <v>May</v>
      </c>
      <c r="M1418" s="8" t="str">
        <f>IF(Sales_Pipeline[[#This Row],[Close_Date]]="","","Q"&amp;ROUNDUP(MONTH(Sales_Pipeline[[#This Row],[Close_Date]])/3,0))</f>
        <v>Q2</v>
      </c>
      <c r="N1418" s="2" cm="1">
        <f t="array" ref="N1418">IFERROR(_xlfn.IFS(Sales_Pipeline[[#This Row],[Deal_Stage]]="Won",_xlfn.XLOOKUP(Sales_Pipeline[[#This Row],[Product]],Products!$A$2:$A$8,Products!$C$2:$C$8),Sales_Pipeline[[#This Row],[Deal_Stage]]="Lost",_xlfn.XLOOKUP(Sales_Pipeline[[#This Row],[Product]],Products!$A$2:$A$8,Products!$C$2:$C$8)),"")</f>
        <v>5482</v>
      </c>
      <c r="O1418" s="2">
        <v>4853</v>
      </c>
    </row>
    <row r="1419" spans="1:15" x14ac:dyDescent="0.3">
      <c r="A1419" t="s">
        <v>1565</v>
      </c>
      <c r="B1419" t="s">
        <v>13</v>
      </c>
      <c r="C1419" t="str">
        <f>_xlfn.XLOOKUP(Sales_Pipeline[[#This Row],[Sales_Agent]],Sales_Teams[Sales_Agent],Sales_Teams[Manager])</f>
        <v>Melvin Marxen</v>
      </c>
      <c r="D1419" t="str">
        <f>_xlfn.XLOOKUP(Sales_Pipeline[[#This Row],[Manager]],Sales_Teams[Manager],Sales_Teams[Regional_Office])</f>
        <v>Central</v>
      </c>
      <c r="E1419" t="s">
        <v>61</v>
      </c>
      <c r="F1419" t="s">
        <v>187</v>
      </c>
      <c r="G1419" t="str">
        <f>IFERROR(_xlfn.XLOOKUP(Sales_Pipeline[[#This Row],[Account]],Accounts!$A$2:$A$86,Accounts!$F$2:$F$86),"")</f>
        <v>United States</v>
      </c>
      <c r="H1419" t="s">
        <v>57</v>
      </c>
      <c r="I1419" s="3">
        <v>42803</v>
      </c>
      <c r="J1419" s="3">
        <v>42894</v>
      </c>
      <c r="K1419" s="8" t="str">
        <f>IF(Sales_Pipeline[[#This Row],[Close_Date]]="","",TEXT(Sales_Pipeline[[#This Row],[Close_Date]],"ddd"))</f>
        <v>Thu</v>
      </c>
      <c r="L1419" s="8" t="str">
        <f>IF(Sales_Pipeline[[#This Row],[Close_Date]]="","",TEXT(Sales_Pipeline[[#This Row],[Close_Date]],"mmm"))</f>
        <v>Jun</v>
      </c>
      <c r="M1419" s="8" t="str">
        <f>IF(Sales_Pipeline[[#This Row],[Close_Date]]="","","Q"&amp;ROUNDUP(MONTH(Sales_Pipeline[[#This Row],[Close_Date]])/3,0))</f>
        <v>Q2</v>
      </c>
      <c r="N1419" s="2" cm="1">
        <f t="array" ref="N1419">IFERROR(_xlfn.IFS(Sales_Pipeline[[#This Row],[Deal_Stage]]="Won",_xlfn.XLOOKUP(Sales_Pipeline[[#This Row],[Product]],Products!$A$2:$A$8,Products!$C$2:$C$8),Sales_Pipeline[[#This Row],[Deal_Stage]]="Lost",_xlfn.XLOOKUP(Sales_Pipeline[[#This Row],[Product]],Products!$A$2:$A$8,Products!$C$2:$C$8)),"")</f>
        <v>55</v>
      </c>
      <c r="O1419" s="2">
        <v>51</v>
      </c>
    </row>
    <row r="1420" spans="1:15" x14ac:dyDescent="0.3">
      <c r="A1420" t="s">
        <v>1566</v>
      </c>
      <c r="B1420" t="s">
        <v>40</v>
      </c>
      <c r="C1420" t="str">
        <f>_xlfn.XLOOKUP(Sales_Pipeline[[#This Row],[Sales_Agent]],Sales_Teams[Sales_Agent],Sales_Teams[Manager])</f>
        <v>Summer Sewald</v>
      </c>
      <c r="D1420" t="str">
        <f>_xlfn.XLOOKUP(Sales_Pipeline[[#This Row],[Manager]],Sales_Teams[Manager],Sales_Teams[Regional_Office])</f>
        <v>West</v>
      </c>
      <c r="E1420" t="s">
        <v>61</v>
      </c>
      <c r="F1420" t="s">
        <v>116</v>
      </c>
      <c r="G1420" t="str">
        <f>IFERROR(_xlfn.XLOOKUP(Sales_Pipeline[[#This Row],[Account]],Accounts!$A$2:$A$86,Accounts!$F$2:$F$86),"")</f>
        <v>United States</v>
      </c>
      <c r="H1420" t="s">
        <v>77</v>
      </c>
      <c r="I1420" s="3">
        <v>42803</v>
      </c>
      <c r="K1420" s="8" t="str">
        <f>IF(Sales_Pipeline[[#This Row],[Close_Date]]="","",TEXT(Sales_Pipeline[[#This Row],[Close_Date]],"ddd"))</f>
        <v/>
      </c>
      <c r="L1420" s="8" t="str">
        <f>IF(Sales_Pipeline[[#This Row],[Close_Date]]="","",TEXT(Sales_Pipeline[[#This Row],[Close_Date]],"mmm"))</f>
        <v/>
      </c>
      <c r="M1420" s="8" t="str">
        <f>IF(Sales_Pipeline[[#This Row],[Close_Date]]="","","Q"&amp;ROUNDUP(MONTH(Sales_Pipeline[[#This Row],[Close_Date]])/3,0))</f>
        <v/>
      </c>
      <c r="N1420" s="2" t="str" cm="1">
        <f t="array" ref="N1420">IFERROR(_xlfn.IFS(Sales_Pipeline[[#This Row],[Deal_Stage]]="Won",_xlfn.XLOOKUP(Sales_Pipeline[[#This Row],[Product]],Products!$A$2:$A$8,Products!$C$2:$C$8),Sales_Pipeline[[#This Row],[Deal_Stage]]="Lost",_xlfn.XLOOKUP(Sales_Pipeline[[#This Row],[Product]],Products!$A$2:$A$8,Products!$C$2:$C$8)),"")</f>
        <v/>
      </c>
      <c r="O1420" s="2">
        <v>0</v>
      </c>
    </row>
    <row r="1421" spans="1:15" x14ac:dyDescent="0.3">
      <c r="A1421" t="s">
        <v>1567</v>
      </c>
      <c r="B1421" t="s">
        <v>40</v>
      </c>
      <c r="C1421" t="str">
        <f>_xlfn.XLOOKUP(Sales_Pipeline[[#This Row],[Sales_Agent]],Sales_Teams[Sales_Agent],Sales_Teams[Manager])</f>
        <v>Summer Sewald</v>
      </c>
      <c r="D1421" t="str">
        <f>_xlfn.XLOOKUP(Sales_Pipeline[[#This Row],[Manager]],Sales_Teams[Manager],Sales_Teams[Regional_Office])</f>
        <v>West</v>
      </c>
      <c r="E1421" t="s">
        <v>76</v>
      </c>
      <c r="G1421" t="str">
        <f>IFERROR(_xlfn.XLOOKUP(Sales_Pipeline[[#This Row],[Account]],Accounts!$A$2:$A$86,Accounts!$F$2:$F$86),"")</f>
        <v/>
      </c>
      <c r="H1421" t="s">
        <v>77</v>
      </c>
      <c r="I1421" s="3">
        <v>42803</v>
      </c>
      <c r="K1421" s="8" t="str">
        <f>IF(Sales_Pipeline[[#This Row],[Close_Date]]="","",TEXT(Sales_Pipeline[[#This Row],[Close_Date]],"ddd"))</f>
        <v/>
      </c>
      <c r="L1421" s="8" t="str">
        <f>IF(Sales_Pipeline[[#This Row],[Close_Date]]="","",TEXT(Sales_Pipeline[[#This Row],[Close_Date]],"mmm"))</f>
        <v/>
      </c>
      <c r="M1421" s="8" t="str">
        <f>IF(Sales_Pipeline[[#This Row],[Close_Date]]="","","Q"&amp;ROUNDUP(MONTH(Sales_Pipeline[[#This Row],[Close_Date]])/3,0))</f>
        <v/>
      </c>
      <c r="N1421" s="2" t="str" cm="1">
        <f t="array" ref="N1421">IFERROR(_xlfn.IFS(Sales_Pipeline[[#This Row],[Deal_Stage]]="Won",_xlfn.XLOOKUP(Sales_Pipeline[[#This Row],[Product]],Products!$A$2:$A$8,Products!$C$2:$C$8),Sales_Pipeline[[#This Row],[Deal_Stage]]="Lost",_xlfn.XLOOKUP(Sales_Pipeline[[#This Row],[Product]],Products!$A$2:$A$8,Products!$C$2:$C$8)),"")</f>
        <v/>
      </c>
      <c r="O1421" s="2">
        <v>0</v>
      </c>
    </row>
    <row r="1422" spans="1:15" x14ac:dyDescent="0.3">
      <c r="A1422" t="s">
        <v>1568</v>
      </c>
      <c r="B1422" t="s">
        <v>40</v>
      </c>
      <c r="C1422" t="str">
        <f>_xlfn.XLOOKUP(Sales_Pipeline[[#This Row],[Sales_Agent]],Sales_Teams[Sales_Agent],Sales_Teams[Manager])</f>
        <v>Summer Sewald</v>
      </c>
      <c r="D1422" t="str">
        <f>_xlfn.XLOOKUP(Sales_Pipeline[[#This Row],[Manager]],Sales_Teams[Manager],Sales_Teams[Regional_Office])</f>
        <v>West</v>
      </c>
      <c r="E1422" t="s">
        <v>63</v>
      </c>
      <c r="F1422" t="s">
        <v>72</v>
      </c>
      <c r="G1422" t="str">
        <f>IFERROR(_xlfn.XLOOKUP(Sales_Pipeline[[#This Row],[Account]],Accounts!$A$2:$A$86,Accounts!$F$2:$F$86),"")</f>
        <v>United States</v>
      </c>
      <c r="H1422" t="s">
        <v>82</v>
      </c>
      <c r="I1422" s="3">
        <v>42803</v>
      </c>
      <c r="J1422" s="3">
        <v>42878</v>
      </c>
      <c r="K1422" s="8" t="str">
        <f>IF(Sales_Pipeline[[#This Row],[Close_Date]]="","",TEXT(Sales_Pipeline[[#This Row],[Close_Date]],"ddd"))</f>
        <v>Tue</v>
      </c>
      <c r="L1422" s="8" t="str">
        <f>IF(Sales_Pipeline[[#This Row],[Close_Date]]="","",TEXT(Sales_Pipeline[[#This Row],[Close_Date]],"mmm"))</f>
        <v>May</v>
      </c>
      <c r="M1422" s="8" t="str">
        <f>IF(Sales_Pipeline[[#This Row],[Close_Date]]="","","Q"&amp;ROUNDUP(MONTH(Sales_Pipeline[[#This Row],[Close_Date]])/3,0))</f>
        <v>Q2</v>
      </c>
      <c r="N1422" s="2" cm="1">
        <f t="array" ref="N1422">IFERROR(_xlfn.IFS(Sales_Pipeline[[#This Row],[Deal_Stage]]="Won",_xlfn.XLOOKUP(Sales_Pipeline[[#This Row],[Product]],Products!$A$2:$A$8,Products!$C$2:$C$8),Sales_Pipeline[[#This Row],[Deal_Stage]]="Lost",_xlfn.XLOOKUP(Sales_Pipeline[[#This Row],[Product]],Products!$A$2:$A$8,Products!$C$2:$C$8)),"")</f>
        <v>550</v>
      </c>
      <c r="O1422" s="2">
        <v>0</v>
      </c>
    </row>
    <row r="1423" spans="1:15" x14ac:dyDescent="0.3">
      <c r="A1423" t="s">
        <v>1569</v>
      </c>
      <c r="B1423" t="s">
        <v>43</v>
      </c>
      <c r="C1423" t="str">
        <f>_xlfn.XLOOKUP(Sales_Pipeline[[#This Row],[Sales_Agent]],Sales_Teams[Sales_Agent],Sales_Teams[Manager])</f>
        <v>Summer Sewald</v>
      </c>
      <c r="D1423" t="str">
        <f>_xlfn.XLOOKUP(Sales_Pipeline[[#This Row],[Manager]],Sales_Teams[Manager],Sales_Teams[Regional_Office])</f>
        <v>West</v>
      </c>
      <c r="E1423" t="s">
        <v>8953</v>
      </c>
      <c r="F1423" t="s">
        <v>72</v>
      </c>
      <c r="G1423" t="str">
        <f>IFERROR(_xlfn.XLOOKUP(Sales_Pipeline[[#This Row],[Account]],Accounts!$A$2:$A$86,Accounts!$F$2:$F$86),"")</f>
        <v>United States</v>
      </c>
      <c r="H1423" t="s">
        <v>57</v>
      </c>
      <c r="I1423" s="3">
        <v>42803</v>
      </c>
      <c r="J1423" s="3">
        <v>42903</v>
      </c>
      <c r="K1423" s="8" t="str">
        <f>IF(Sales_Pipeline[[#This Row],[Close_Date]]="","",TEXT(Sales_Pipeline[[#This Row],[Close_Date]],"ddd"))</f>
        <v>Sat</v>
      </c>
      <c r="L1423" s="8" t="str">
        <f>IF(Sales_Pipeline[[#This Row],[Close_Date]]="","",TEXT(Sales_Pipeline[[#This Row],[Close_Date]],"mmm"))</f>
        <v>Jun</v>
      </c>
      <c r="M1423" s="8" t="str">
        <f>IF(Sales_Pipeline[[#This Row],[Close_Date]]="","","Q"&amp;ROUNDUP(MONTH(Sales_Pipeline[[#This Row],[Close_Date]])/3,0))</f>
        <v>Q2</v>
      </c>
      <c r="N1423" s="2" cm="1">
        <f t="array" ref="N1423">IFERROR(_xlfn.IFS(Sales_Pipeline[[#This Row],[Deal_Stage]]="Won",_xlfn.XLOOKUP(Sales_Pipeline[[#This Row],[Product]],Products!$A$2:$A$8,Products!$C$2:$C$8),Sales_Pipeline[[#This Row],[Deal_Stage]]="Lost",_xlfn.XLOOKUP(Sales_Pipeline[[#This Row],[Product]],Products!$A$2:$A$8,Products!$C$2:$C$8)),"")</f>
        <v>4821</v>
      </c>
      <c r="O1423" s="2">
        <v>5035</v>
      </c>
    </row>
    <row r="1424" spans="1:15" x14ac:dyDescent="0.3">
      <c r="A1424" t="s">
        <v>1570</v>
      </c>
      <c r="B1424" t="s">
        <v>12</v>
      </c>
      <c r="C1424" t="str">
        <f>_xlfn.XLOOKUP(Sales_Pipeline[[#This Row],[Sales_Agent]],Sales_Teams[Sales_Agent],Sales_Teams[Manager])</f>
        <v>Melvin Marxen</v>
      </c>
      <c r="D1424" t="str">
        <f>_xlfn.XLOOKUP(Sales_Pipeline[[#This Row],[Manager]],Sales_Teams[Manager],Sales_Teams[Regional_Office])</f>
        <v>Central</v>
      </c>
      <c r="E1424" t="s">
        <v>61</v>
      </c>
      <c r="F1424" t="s">
        <v>64</v>
      </c>
      <c r="G1424" t="str">
        <f>IFERROR(_xlfn.XLOOKUP(Sales_Pipeline[[#This Row],[Account]],Accounts!$A$2:$A$86,Accounts!$F$2:$F$86),"")</f>
        <v>United States</v>
      </c>
      <c r="H1424" t="s">
        <v>57</v>
      </c>
      <c r="I1424" s="3">
        <v>42803</v>
      </c>
      <c r="J1424" s="3">
        <v>42887</v>
      </c>
      <c r="K1424" s="8" t="str">
        <f>IF(Sales_Pipeline[[#This Row],[Close_Date]]="","",TEXT(Sales_Pipeline[[#This Row],[Close_Date]],"ddd"))</f>
        <v>Thu</v>
      </c>
      <c r="L1424" s="8" t="str">
        <f>IF(Sales_Pipeline[[#This Row],[Close_Date]]="","",TEXT(Sales_Pipeline[[#This Row],[Close_Date]],"mmm"))</f>
        <v>Jun</v>
      </c>
      <c r="M1424" s="8" t="str">
        <f>IF(Sales_Pipeline[[#This Row],[Close_Date]]="","","Q"&amp;ROUNDUP(MONTH(Sales_Pipeline[[#This Row],[Close_Date]])/3,0))</f>
        <v>Q2</v>
      </c>
      <c r="N1424" s="2" cm="1">
        <f t="array" ref="N1424">IFERROR(_xlfn.IFS(Sales_Pipeline[[#This Row],[Deal_Stage]]="Won",_xlfn.XLOOKUP(Sales_Pipeline[[#This Row],[Product]],Products!$A$2:$A$8,Products!$C$2:$C$8),Sales_Pipeline[[#This Row],[Deal_Stage]]="Lost",_xlfn.XLOOKUP(Sales_Pipeline[[#This Row],[Product]],Products!$A$2:$A$8,Products!$C$2:$C$8)),"")</f>
        <v>55</v>
      </c>
      <c r="O1424" s="2">
        <v>51</v>
      </c>
    </row>
    <row r="1425" spans="1:15" x14ac:dyDescent="0.3">
      <c r="A1425" t="s">
        <v>1571</v>
      </c>
      <c r="B1425" t="s">
        <v>45</v>
      </c>
      <c r="C1425" t="str">
        <f>_xlfn.XLOOKUP(Sales_Pipeline[[#This Row],[Sales_Agent]],Sales_Teams[Sales_Agent],Sales_Teams[Manager])</f>
        <v>Summer Sewald</v>
      </c>
      <c r="D1425" t="str">
        <f>_xlfn.XLOOKUP(Sales_Pipeline[[#This Row],[Manager]],Sales_Teams[Manager],Sales_Teams[Regional_Office])</f>
        <v>West</v>
      </c>
      <c r="E1425" t="s">
        <v>8953</v>
      </c>
      <c r="F1425" t="s">
        <v>191</v>
      </c>
      <c r="G1425" t="str">
        <f>IFERROR(_xlfn.XLOOKUP(Sales_Pipeline[[#This Row],[Account]],Accounts!$A$2:$A$86,Accounts!$F$2:$F$86),"")</f>
        <v>United States</v>
      </c>
      <c r="H1425" t="s">
        <v>57</v>
      </c>
      <c r="I1425" s="3">
        <v>42803</v>
      </c>
      <c r="J1425" s="3">
        <v>42895</v>
      </c>
      <c r="K1425" s="8" t="str">
        <f>IF(Sales_Pipeline[[#This Row],[Close_Date]]="","",TEXT(Sales_Pipeline[[#This Row],[Close_Date]],"ddd"))</f>
        <v>Fri</v>
      </c>
      <c r="L1425" s="8" t="str">
        <f>IF(Sales_Pipeline[[#This Row],[Close_Date]]="","",TEXT(Sales_Pipeline[[#This Row],[Close_Date]],"mmm"))</f>
        <v>Jun</v>
      </c>
      <c r="M1425" s="8" t="str">
        <f>IF(Sales_Pipeline[[#This Row],[Close_Date]]="","","Q"&amp;ROUNDUP(MONTH(Sales_Pipeline[[#This Row],[Close_Date]])/3,0))</f>
        <v>Q2</v>
      </c>
      <c r="N1425" s="2" cm="1">
        <f t="array" ref="N1425">IFERROR(_xlfn.IFS(Sales_Pipeline[[#This Row],[Deal_Stage]]="Won",_xlfn.XLOOKUP(Sales_Pipeline[[#This Row],[Product]],Products!$A$2:$A$8,Products!$C$2:$C$8),Sales_Pipeline[[#This Row],[Deal_Stage]]="Lost",_xlfn.XLOOKUP(Sales_Pipeline[[#This Row],[Product]],Products!$A$2:$A$8,Products!$C$2:$C$8)),"")</f>
        <v>4821</v>
      </c>
      <c r="O1425" s="2">
        <v>4342</v>
      </c>
    </row>
    <row r="1426" spans="1:15" x14ac:dyDescent="0.3">
      <c r="A1426" t="s">
        <v>1572</v>
      </c>
      <c r="B1426" t="s">
        <v>7</v>
      </c>
      <c r="C1426" t="str">
        <f>_xlfn.XLOOKUP(Sales_Pipeline[[#This Row],[Sales_Agent]],Sales_Teams[Sales_Agent],Sales_Teams[Manager])</f>
        <v>Dustin Brinkmann</v>
      </c>
      <c r="D1426" t="str">
        <f>_xlfn.XLOOKUP(Sales_Pipeline[[#This Row],[Manager]],Sales_Teams[Manager],Sales_Teams[Regional_Office])</f>
        <v>Central</v>
      </c>
      <c r="E1426" t="s">
        <v>76</v>
      </c>
      <c r="F1426" t="s">
        <v>64</v>
      </c>
      <c r="G1426" t="str">
        <f>IFERROR(_xlfn.XLOOKUP(Sales_Pipeline[[#This Row],[Account]],Accounts!$A$2:$A$86,Accounts!$F$2:$F$86),"")</f>
        <v>United States</v>
      </c>
      <c r="H1426" t="s">
        <v>82</v>
      </c>
      <c r="I1426" s="3">
        <v>42803</v>
      </c>
      <c r="J1426" s="3">
        <v>42807</v>
      </c>
      <c r="K1426" s="8" t="str">
        <f>IF(Sales_Pipeline[[#This Row],[Close_Date]]="","",TEXT(Sales_Pipeline[[#This Row],[Close_Date]],"ddd"))</f>
        <v>Mon</v>
      </c>
      <c r="L1426" s="8" t="str">
        <f>IF(Sales_Pipeline[[#This Row],[Close_Date]]="","",TEXT(Sales_Pipeline[[#This Row],[Close_Date]],"mmm"))</f>
        <v>Mar</v>
      </c>
      <c r="M1426" s="8" t="str">
        <f>IF(Sales_Pipeline[[#This Row],[Close_Date]]="","","Q"&amp;ROUNDUP(MONTH(Sales_Pipeline[[#This Row],[Close_Date]])/3,0))</f>
        <v>Q1</v>
      </c>
      <c r="N1426" s="2" cm="1">
        <f t="array" ref="N1426">IFERROR(_xlfn.IFS(Sales_Pipeline[[#This Row],[Deal_Stage]]="Won",_xlfn.XLOOKUP(Sales_Pipeline[[#This Row],[Product]],Products!$A$2:$A$8,Products!$C$2:$C$8),Sales_Pipeline[[#This Row],[Deal_Stage]]="Lost",_xlfn.XLOOKUP(Sales_Pipeline[[#This Row],[Product]],Products!$A$2:$A$8,Products!$C$2:$C$8)),"")</f>
        <v>3393</v>
      </c>
      <c r="O1426" s="2">
        <v>0</v>
      </c>
    </row>
    <row r="1427" spans="1:15" x14ac:dyDescent="0.3">
      <c r="A1427" t="s">
        <v>1573</v>
      </c>
      <c r="B1427" t="s">
        <v>17</v>
      </c>
      <c r="C1427" t="str">
        <f>_xlfn.XLOOKUP(Sales_Pipeline[[#This Row],[Sales_Agent]],Sales_Teams[Sales_Agent],Sales_Teams[Manager])</f>
        <v>Cara Losch</v>
      </c>
      <c r="D1427" t="str">
        <f>_xlfn.XLOOKUP(Sales_Pipeline[[#This Row],[Manager]],Sales_Teams[Manager],Sales_Teams[Regional_Office])</f>
        <v>East</v>
      </c>
      <c r="E1427" t="s">
        <v>61</v>
      </c>
      <c r="G1427" t="str">
        <f>IFERROR(_xlfn.XLOOKUP(Sales_Pipeline[[#This Row],[Account]],Accounts!$A$2:$A$86,Accounts!$F$2:$F$86),"")</f>
        <v/>
      </c>
      <c r="H1427" t="s">
        <v>77</v>
      </c>
      <c r="I1427" s="3">
        <v>42803</v>
      </c>
      <c r="K1427" s="8" t="str">
        <f>IF(Sales_Pipeline[[#This Row],[Close_Date]]="","",TEXT(Sales_Pipeline[[#This Row],[Close_Date]],"ddd"))</f>
        <v/>
      </c>
      <c r="L1427" s="8" t="str">
        <f>IF(Sales_Pipeline[[#This Row],[Close_Date]]="","",TEXT(Sales_Pipeline[[#This Row],[Close_Date]],"mmm"))</f>
        <v/>
      </c>
      <c r="M1427" s="8" t="str">
        <f>IF(Sales_Pipeline[[#This Row],[Close_Date]]="","","Q"&amp;ROUNDUP(MONTH(Sales_Pipeline[[#This Row],[Close_Date]])/3,0))</f>
        <v/>
      </c>
      <c r="N1427" s="2" t="str" cm="1">
        <f t="array" ref="N1427">IFERROR(_xlfn.IFS(Sales_Pipeline[[#This Row],[Deal_Stage]]="Won",_xlfn.XLOOKUP(Sales_Pipeline[[#This Row],[Product]],Products!$A$2:$A$8,Products!$C$2:$C$8),Sales_Pipeline[[#This Row],[Deal_Stage]]="Lost",_xlfn.XLOOKUP(Sales_Pipeline[[#This Row],[Product]],Products!$A$2:$A$8,Products!$C$2:$C$8)),"")</f>
        <v/>
      </c>
      <c r="O1427" s="2">
        <v>0</v>
      </c>
    </row>
    <row r="1428" spans="1:15" x14ac:dyDescent="0.3">
      <c r="A1428" t="s">
        <v>1574</v>
      </c>
      <c r="B1428" t="s">
        <v>17</v>
      </c>
      <c r="C1428" t="str">
        <f>_xlfn.XLOOKUP(Sales_Pipeline[[#This Row],[Sales_Agent]],Sales_Teams[Sales_Agent],Sales_Teams[Manager])</f>
        <v>Cara Losch</v>
      </c>
      <c r="D1428" t="str">
        <f>_xlfn.XLOOKUP(Sales_Pipeline[[#This Row],[Manager]],Sales_Teams[Manager],Sales_Teams[Regional_Office])</f>
        <v>East</v>
      </c>
      <c r="E1428" t="s">
        <v>61</v>
      </c>
      <c r="F1428" t="s">
        <v>103</v>
      </c>
      <c r="G1428" t="str">
        <f>IFERROR(_xlfn.XLOOKUP(Sales_Pipeline[[#This Row],[Account]],Accounts!$A$2:$A$86,Accounts!$F$2:$F$86),"")</f>
        <v>United States</v>
      </c>
      <c r="H1428" t="s">
        <v>57</v>
      </c>
      <c r="I1428" s="3">
        <v>42803</v>
      </c>
      <c r="J1428" s="3">
        <v>42908</v>
      </c>
      <c r="K1428" s="8" t="str">
        <f>IF(Sales_Pipeline[[#This Row],[Close_Date]]="","",TEXT(Sales_Pipeline[[#This Row],[Close_Date]],"ddd"))</f>
        <v>Thu</v>
      </c>
      <c r="L1428" s="8" t="str">
        <f>IF(Sales_Pipeline[[#This Row],[Close_Date]]="","",TEXT(Sales_Pipeline[[#This Row],[Close_Date]],"mmm"))</f>
        <v>Jun</v>
      </c>
      <c r="M1428" s="8" t="str">
        <f>IF(Sales_Pipeline[[#This Row],[Close_Date]]="","","Q"&amp;ROUNDUP(MONTH(Sales_Pipeline[[#This Row],[Close_Date]])/3,0))</f>
        <v>Q2</v>
      </c>
      <c r="N1428" s="2" cm="1">
        <f t="array" ref="N1428">IFERROR(_xlfn.IFS(Sales_Pipeline[[#This Row],[Deal_Stage]]="Won",_xlfn.XLOOKUP(Sales_Pipeline[[#This Row],[Product]],Products!$A$2:$A$8,Products!$C$2:$C$8),Sales_Pipeline[[#This Row],[Deal_Stage]]="Lost",_xlfn.XLOOKUP(Sales_Pipeline[[#This Row],[Product]],Products!$A$2:$A$8,Products!$C$2:$C$8)),"")</f>
        <v>55</v>
      </c>
      <c r="O1428" s="2">
        <v>48</v>
      </c>
    </row>
    <row r="1429" spans="1:15" x14ac:dyDescent="0.3">
      <c r="A1429" t="s">
        <v>1575</v>
      </c>
      <c r="B1429" t="s">
        <v>44</v>
      </c>
      <c r="C1429" t="str">
        <f>_xlfn.XLOOKUP(Sales_Pipeline[[#This Row],[Sales_Agent]],Sales_Teams[Sales_Agent],Sales_Teams[Manager])</f>
        <v>Summer Sewald</v>
      </c>
      <c r="D1429" t="str">
        <f>_xlfn.XLOOKUP(Sales_Pipeline[[#This Row],[Manager]],Sales_Teams[Manager],Sales_Teams[Regional_Office])</f>
        <v>West</v>
      </c>
      <c r="E1429" t="s">
        <v>84</v>
      </c>
      <c r="F1429" t="s">
        <v>173</v>
      </c>
      <c r="G1429" t="str">
        <f>IFERROR(_xlfn.XLOOKUP(Sales_Pipeline[[#This Row],[Account]],Accounts!$A$2:$A$86,Accounts!$F$2:$F$86),"")</f>
        <v>United States</v>
      </c>
      <c r="H1429" t="s">
        <v>57</v>
      </c>
      <c r="I1429" s="3">
        <v>42803</v>
      </c>
      <c r="J1429" s="3">
        <v>42873</v>
      </c>
      <c r="K1429" s="8" t="str">
        <f>IF(Sales_Pipeline[[#This Row],[Close_Date]]="","",TEXT(Sales_Pipeline[[#This Row],[Close_Date]],"ddd"))</f>
        <v>Thu</v>
      </c>
      <c r="L1429" s="8" t="str">
        <f>IF(Sales_Pipeline[[#This Row],[Close_Date]]="","",TEXT(Sales_Pipeline[[#This Row],[Close_Date]],"mmm"))</f>
        <v>May</v>
      </c>
      <c r="M1429" s="8" t="str">
        <f>IF(Sales_Pipeline[[#This Row],[Close_Date]]="","","Q"&amp;ROUNDUP(MONTH(Sales_Pipeline[[#This Row],[Close_Date]])/3,0))</f>
        <v>Q2</v>
      </c>
      <c r="N1429" s="2" cm="1">
        <f t="array" ref="N1429">IFERROR(_xlfn.IFS(Sales_Pipeline[[#This Row],[Deal_Stage]]="Won",_xlfn.XLOOKUP(Sales_Pipeline[[#This Row],[Product]],Products!$A$2:$A$8,Products!$C$2:$C$8),Sales_Pipeline[[#This Row],[Deal_Stage]]="Lost",_xlfn.XLOOKUP(Sales_Pipeline[[#This Row],[Product]],Products!$A$2:$A$8,Products!$C$2:$C$8)),"")</f>
        <v>5482</v>
      </c>
      <c r="O1429" s="2">
        <v>5215</v>
      </c>
    </row>
    <row r="1430" spans="1:15" x14ac:dyDescent="0.3">
      <c r="A1430" t="s">
        <v>1576</v>
      </c>
      <c r="B1430" t="s">
        <v>3</v>
      </c>
      <c r="C1430" t="str">
        <f>_xlfn.XLOOKUP(Sales_Pipeline[[#This Row],[Sales_Agent]],Sales_Teams[Sales_Agent],Sales_Teams[Manager])</f>
        <v>Dustin Brinkmann</v>
      </c>
      <c r="D1430" t="str">
        <f>_xlfn.XLOOKUP(Sales_Pipeline[[#This Row],[Manager]],Sales_Teams[Manager],Sales_Teams[Regional_Office])</f>
        <v>Central</v>
      </c>
      <c r="E1430" t="s">
        <v>55</v>
      </c>
      <c r="F1430" t="s">
        <v>507</v>
      </c>
      <c r="G1430" t="str">
        <f>IFERROR(_xlfn.XLOOKUP(Sales_Pipeline[[#This Row],[Account]],Accounts!$A$2:$A$86,Accounts!$F$2:$F$86),"")</f>
        <v>Belgium</v>
      </c>
      <c r="H1430" t="s">
        <v>82</v>
      </c>
      <c r="I1430" s="3">
        <v>42804</v>
      </c>
      <c r="J1430" s="3">
        <v>42867</v>
      </c>
      <c r="K1430" s="8" t="str">
        <f>IF(Sales_Pipeline[[#This Row],[Close_Date]]="","",TEXT(Sales_Pipeline[[#This Row],[Close_Date]],"ddd"))</f>
        <v>Fri</v>
      </c>
      <c r="L1430" s="8" t="str">
        <f>IF(Sales_Pipeline[[#This Row],[Close_Date]]="","",TEXT(Sales_Pipeline[[#This Row],[Close_Date]],"mmm"))</f>
        <v>May</v>
      </c>
      <c r="M1430" s="8" t="str">
        <f>IF(Sales_Pipeline[[#This Row],[Close_Date]]="","","Q"&amp;ROUNDUP(MONTH(Sales_Pipeline[[#This Row],[Close_Date]])/3,0))</f>
        <v>Q2</v>
      </c>
      <c r="N1430" s="2" cm="1">
        <f t="array" ref="N1430">IFERROR(_xlfn.IFS(Sales_Pipeline[[#This Row],[Deal_Stage]]="Won",_xlfn.XLOOKUP(Sales_Pipeline[[#This Row],[Product]],Products!$A$2:$A$8,Products!$C$2:$C$8),Sales_Pipeline[[#This Row],[Deal_Stage]]="Lost",_xlfn.XLOOKUP(Sales_Pipeline[[#This Row],[Product]],Products!$A$2:$A$8,Products!$C$2:$C$8)),"")</f>
        <v>1096</v>
      </c>
      <c r="O1430" s="2">
        <v>0</v>
      </c>
    </row>
    <row r="1431" spans="1:15" x14ac:dyDescent="0.3">
      <c r="A1431" t="s">
        <v>1577</v>
      </c>
      <c r="B1431" t="s">
        <v>3</v>
      </c>
      <c r="C1431" t="str">
        <f>_xlfn.XLOOKUP(Sales_Pipeline[[#This Row],[Sales_Agent]],Sales_Teams[Sales_Agent],Sales_Teams[Manager])</f>
        <v>Dustin Brinkmann</v>
      </c>
      <c r="D1431" t="str">
        <f>_xlfn.XLOOKUP(Sales_Pipeline[[#This Row],[Manager]],Sales_Teams[Manager],Sales_Teams[Regional_Office])</f>
        <v>Central</v>
      </c>
      <c r="E1431" t="s">
        <v>61</v>
      </c>
      <c r="F1431" t="s">
        <v>132</v>
      </c>
      <c r="G1431" t="str">
        <f>IFERROR(_xlfn.XLOOKUP(Sales_Pipeline[[#This Row],[Account]],Accounts!$A$2:$A$86,Accounts!$F$2:$F$86),"")</f>
        <v>United States</v>
      </c>
      <c r="H1431" t="s">
        <v>57</v>
      </c>
      <c r="I1431" s="3">
        <v>42804</v>
      </c>
      <c r="J1431" s="3">
        <v>42813</v>
      </c>
      <c r="K1431" s="8" t="str">
        <f>IF(Sales_Pipeline[[#This Row],[Close_Date]]="","",TEXT(Sales_Pipeline[[#This Row],[Close_Date]],"ddd"))</f>
        <v>Sun</v>
      </c>
      <c r="L1431" s="8" t="str">
        <f>IF(Sales_Pipeline[[#This Row],[Close_Date]]="","",TEXT(Sales_Pipeline[[#This Row],[Close_Date]],"mmm"))</f>
        <v>Mar</v>
      </c>
      <c r="M1431" s="8" t="str">
        <f>IF(Sales_Pipeline[[#This Row],[Close_Date]]="","","Q"&amp;ROUNDUP(MONTH(Sales_Pipeline[[#This Row],[Close_Date]])/3,0))</f>
        <v>Q1</v>
      </c>
      <c r="N1431" s="2" cm="1">
        <f t="array" ref="N1431">IFERROR(_xlfn.IFS(Sales_Pipeline[[#This Row],[Deal_Stage]]="Won",_xlfn.XLOOKUP(Sales_Pipeline[[#This Row],[Product]],Products!$A$2:$A$8,Products!$C$2:$C$8),Sales_Pipeline[[#This Row],[Deal_Stage]]="Lost",_xlfn.XLOOKUP(Sales_Pipeline[[#This Row],[Product]],Products!$A$2:$A$8,Products!$C$2:$C$8)),"")</f>
        <v>55</v>
      </c>
      <c r="O1431" s="2">
        <v>58</v>
      </c>
    </row>
    <row r="1432" spans="1:15" x14ac:dyDescent="0.3">
      <c r="A1432" t="s">
        <v>1578</v>
      </c>
      <c r="B1432" t="s">
        <v>6</v>
      </c>
      <c r="C1432" t="str">
        <f>_xlfn.XLOOKUP(Sales_Pipeline[[#This Row],[Sales_Agent]],Sales_Teams[Sales_Agent],Sales_Teams[Manager])</f>
        <v>Dustin Brinkmann</v>
      </c>
      <c r="D1432" t="str">
        <f>_xlfn.XLOOKUP(Sales_Pipeline[[#This Row],[Manager]],Sales_Teams[Manager],Sales_Teams[Regional_Office])</f>
        <v>Central</v>
      </c>
      <c r="E1432" t="s">
        <v>76</v>
      </c>
      <c r="F1432" t="s">
        <v>150</v>
      </c>
      <c r="G1432" t="str">
        <f>IFERROR(_xlfn.XLOOKUP(Sales_Pipeline[[#This Row],[Account]],Accounts!$A$2:$A$86,Accounts!$F$2:$F$86),"")</f>
        <v>United States</v>
      </c>
      <c r="H1432" t="s">
        <v>57</v>
      </c>
      <c r="I1432" s="3">
        <v>42804</v>
      </c>
      <c r="J1432" s="3">
        <v>42814</v>
      </c>
      <c r="K1432" s="8" t="str">
        <f>IF(Sales_Pipeline[[#This Row],[Close_Date]]="","",TEXT(Sales_Pipeline[[#This Row],[Close_Date]],"ddd"))</f>
        <v>Mon</v>
      </c>
      <c r="L1432" s="8" t="str">
        <f>IF(Sales_Pipeline[[#This Row],[Close_Date]]="","",TEXT(Sales_Pipeline[[#This Row],[Close_Date]],"mmm"))</f>
        <v>Mar</v>
      </c>
      <c r="M1432" s="8" t="str">
        <f>IF(Sales_Pipeline[[#This Row],[Close_Date]]="","","Q"&amp;ROUNDUP(MONTH(Sales_Pipeline[[#This Row],[Close_Date]])/3,0))</f>
        <v>Q1</v>
      </c>
      <c r="N1432" s="2" cm="1">
        <f t="array" ref="N1432">IFERROR(_xlfn.IFS(Sales_Pipeline[[#This Row],[Deal_Stage]]="Won",_xlfn.XLOOKUP(Sales_Pipeline[[#This Row],[Product]],Products!$A$2:$A$8,Products!$C$2:$C$8),Sales_Pipeline[[#This Row],[Deal_Stage]]="Lost",_xlfn.XLOOKUP(Sales_Pipeline[[#This Row],[Product]],Products!$A$2:$A$8,Products!$C$2:$C$8)),"")</f>
        <v>3393</v>
      </c>
      <c r="O1432" s="2">
        <v>3587</v>
      </c>
    </row>
    <row r="1433" spans="1:15" x14ac:dyDescent="0.3">
      <c r="A1433" t="s">
        <v>1579</v>
      </c>
      <c r="B1433" t="s">
        <v>6</v>
      </c>
      <c r="C1433" t="str">
        <f>_xlfn.XLOOKUP(Sales_Pipeline[[#This Row],[Sales_Agent]],Sales_Teams[Sales_Agent],Sales_Teams[Manager])</f>
        <v>Dustin Brinkmann</v>
      </c>
      <c r="D1433" t="str">
        <f>_xlfn.XLOOKUP(Sales_Pipeline[[#This Row],[Manager]],Sales_Teams[Manager],Sales_Teams[Regional_Office])</f>
        <v>Central</v>
      </c>
      <c r="E1433" t="s">
        <v>76</v>
      </c>
      <c r="F1433" t="s">
        <v>105</v>
      </c>
      <c r="G1433" t="str">
        <f>IFERROR(_xlfn.XLOOKUP(Sales_Pipeline[[#This Row],[Account]],Accounts!$A$2:$A$86,Accounts!$F$2:$F$86),"")</f>
        <v>United States</v>
      </c>
      <c r="H1433" t="s">
        <v>57</v>
      </c>
      <c r="I1433" s="3">
        <v>42804</v>
      </c>
      <c r="J1433" s="3">
        <v>42884</v>
      </c>
      <c r="K1433" s="8" t="str">
        <f>IF(Sales_Pipeline[[#This Row],[Close_Date]]="","",TEXT(Sales_Pipeline[[#This Row],[Close_Date]],"ddd"))</f>
        <v>Mon</v>
      </c>
      <c r="L1433" s="8" t="str">
        <f>IF(Sales_Pipeline[[#This Row],[Close_Date]]="","",TEXT(Sales_Pipeline[[#This Row],[Close_Date]],"mmm"))</f>
        <v>May</v>
      </c>
      <c r="M1433" s="8" t="str">
        <f>IF(Sales_Pipeline[[#This Row],[Close_Date]]="","","Q"&amp;ROUNDUP(MONTH(Sales_Pipeline[[#This Row],[Close_Date]])/3,0))</f>
        <v>Q2</v>
      </c>
      <c r="N1433" s="2" cm="1">
        <f t="array" ref="N1433">IFERROR(_xlfn.IFS(Sales_Pipeline[[#This Row],[Deal_Stage]]="Won",_xlfn.XLOOKUP(Sales_Pipeline[[#This Row],[Product]],Products!$A$2:$A$8,Products!$C$2:$C$8),Sales_Pipeline[[#This Row],[Deal_Stage]]="Lost",_xlfn.XLOOKUP(Sales_Pipeline[[#This Row],[Product]],Products!$A$2:$A$8,Products!$C$2:$C$8)),"")</f>
        <v>3393</v>
      </c>
      <c r="O1433" s="2">
        <v>2915</v>
      </c>
    </row>
    <row r="1434" spans="1:15" x14ac:dyDescent="0.3">
      <c r="A1434" t="s">
        <v>1580</v>
      </c>
      <c r="B1434" t="s">
        <v>25</v>
      </c>
      <c r="C1434" t="str">
        <f>_xlfn.XLOOKUP(Sales_Pipeline[[#This Row],[Sales_Agent]],Sales_Teams[Sales_Agent],Sales_Teams[Manager])</f>
        <v>Rocco Neubert</v>
      </c>
      <c r="D1434" t="str">
        <f>_xlfn.XLOOKUP(Sales_Pipeline[[#This Row],[Manager]],Sales_Teams[Manager],Sales_Teams[Regional_Office])</f>
        <v>East</v>
      </c>
      <c r="E1434" t="s">
        <v>8953</v>
      </c>
      <c r="F1434" t="s">
        <v>216</v>
      </c>
      <c r="G1434" t="str">
        <f>IFERROR(_xlfn.XLOOKUP(Sales_Pipeline[[#This Row],[Account]],Accounts!$A$2:$A$86,Accounts!$F$2:$F$86),"")</f>
        <v>United States</v>
      </c>
      <c r="H1434" t="s">
        <v>57</v>
      </c>
      <c r="I1434" s="3">
        <v>42804</v>
      </c>
      <c r="J1434" s="3">
        <v>42914</v>
      </c>
      <c r="K1434" s="8" t="str">
        <f>IF(Sales_Pipeline[[#This Row],[Close_Date]]="","",TEXT(Sales_Pipeline[[#This Row],[Close_Date]],"ddd"))</f>
        <v>Wed</v>
      </c>
      <c r="L1434" s="8" t="str">
        <f>IF(Sales_Pipeline[[#This Row],[Close_Date]]="","",TEXT(Sales_Pipeline[[#This Row],[Close_Date]],"mmm"))</f>
        <v>Jun</v>
      </c>
      <c r="M1434" s="8" t="str">
        <f>IF(Sales_Pipeline[[#This Row],[Close_Date]]="","","Q"&amp;ROUNDUP(MONTH(Sales_Pipeline[[#This Row],[Close_Date]])/3,0))</f>
        <v>Q2</v>
      </c>
      <c r="N1434" s="2" cm="1">
        <f t="array" ref="N1434">IFERROR(_xlfn.IFS(Sales_Pipeline[[#This Row],[Deal_Stage]]="Won",_xlfn.XLOOKUP(Sales_Pipeline[[#This Row],[Product]],Products!$A$2:$A$8,Products!$C$2:$C$8),Sales_Pipeline[[#This Row],[Deal_Stage]]="Lost",_xlfn.XLOOKUP(Sales_Pipeline[[#This Row],[Product]],Products!$A$2:$A$8,Products!$C$2:$C$8)),"")</f>
        <v>4821</v>
      </c>
      <c r="O1434" s="2">
        <v>4762</v>
      </c>
    </row>
    <row r="1435" spans="1:15" x14ac:dyDescent="0.3">
      <c r="A1435" t="s">
        <v>1581</v>
      </c>
      <c r="B1435" t="s">
        <v>22</v>
      </c>
      <c r="C1435" t="str">
        <f>_xlfn.XLOOKUP(Sales_Pipeline[[#This Row],[Sales_Agent]],Sales_Teams[Sales_Agent],Sales_Teams[Manager])</f>
        <v>Cara Losch</v>
      </c>
      <c r="D1435" t="str">
        <f>_xlfn.XLOOKUP(Sales_Pipeline[[#This Row],[Manager]],Sales_Teams[Manager],Sales_Teams[Regional_Office])</f>
        <v>East</v>
      </c>
      <c r="E1435" t="s">
        <v>55</v>
      </c>
      <c r="F1435" t="s">
        <v>253</v>
      </c>
      <c r="G1435" t="str">
        <f>IFERROR(_xlfn.XLOOKUP(Sales_Pipeline[[#This Row],[Account]],Accounts!$A$2:$A$86,Accounts!$F$2:$F$86),"")</f>
        <v>United States</v>
      </c>
      <c r="H1435" t="s">
        <v>57</v>
      </c>
      <c r="I1435" s="3">
        <v>42804</v>
      </c>
      <c r="J1435" s="3">
        <v>42898</v>
      </c>
      <c r="K1435" s="8" t="str">
        <f>IF(Sales_Pipeline[[#This Row],[Close_Date]]="","",TEXT(Sales_Pipeline[[#This Row],[Close_Date]],"ddd"))</f>
        <v>Mon</v>
      </c>
      <c r="L1435" s="8" t="str">
        <f>IF(Sales_Pipeline[[#This Row],[Close_Date]]="","",TEXT(Sales_Pipeline[[#This Row],[Close_Date]],"mmm"))</f>
        <v>Jun</v>
      </c>
      <c r="M1435" s="8" t="str">
        <f>IF(Sales_Pipeline[[#This Row],[Close_Date]]="","","Q"&amp;ROUNDUP(MONTH(Sales_Pipeline[[#This Row],[Close_Date]])/3,0))</f>
        <v>Q2</v>
      </c>
      <c r="N1435" s="2" cm="1">
        <f t="array" ref="N1435">IFERROR(_xlfn.IFS(Sales_Pipeline[[#This Row],[Deal_Stage]]="Won",_xlfn.XLOOKUP(Sales_Pipeline[[#This Row],[Product]],Products!$A$2:$A$8,Products!$C$2:$C$8),Sales_Pipeline[[#This Row],[Deal_Stage]]="Lost",_xlfn.XLOOKUP(Sales_Pipeline[[#This Row],[Product]],Products!$A$2:$A$8,Products!$C$2:$C$8)),"")</f>
        <v>1096</v>
      </c>
      <c r="O1435" s="2">
        <v>1062</v>
      </c>
    </row>
    <row r="1436" spans="1:15" x14ac:dyDescent="0.3">
      <c r="A1436" t="s">
        <v>1582</v>
      </c>
      <c r="B1436" t="s">
        <v>13</v>
      </c>
      <c r="C1436" t="str">
        <f>_xlfn.XLOOKUP(Sales_Pipeline[[#This Row],[Sales_Agent]],Sales_Teams[Sales_Agent],Sales_Teams[Manager])</f>
        <v>Melvin Marxen</v>
      </c>
      <c r="D1436" t="str">
        <f>_xlfn.XLOOKUP(Sales_Pipeline[[#This Row],[Manager]],Sales_Teams[Manager],Sales_Teams[Regional_Office])</f>
        <v>Central</v>
      </c>
      <c r="E1436" t="s">
        <v>84</v>
      </c>
      <c r="F1436" t="s">
        <v>150</v>
      </c>
      <c r="G1436" t="str">
        <f>IFERROR(_xlfn.XLOOKUP(Sales_Pipeline[[#This Row],[Account]],Accounts!$A$2:$A$86,Accounts!$F$2:$F$86),"")</f>
        <v>United States</v>
      </c>
      <c r="H1436" t="s">
        <v>82</v>
      </c>
      <c r="I1436" s="3">
        <v>42804</v>
      </c>
      <c r="J1436" s="3">
        <v>42865</v>
      </c>
      <c r="K1436" s="8" t="str">
        <f>IF(Sales_Pipeline[[#This Row],[Close_Date]]="","",TEXT(Sales_Pipeline[[#This Row],[Close_Date]],"ddd"))</f>
        <v>Wed</v>
      </c>
      <c r="L1436" s="8" t="str">
        <f>IF(Sales_Pipeline[[#This Row],[Close_Date]]="","",TEXT(Sales_Pipeline[[#This Row],[Close_Date]],"mmm"))</f>
        <v>May</v>
      </c>
      <c r="M1436" s="8" t="str">
        <f>IF(Sales_Pipeline[[#This Row],[Close_Date]]="","","Q"&amp;ROUNDUP(MONTH(Sales_Pipeline[[#This Row],[Close_Date]])/3,0))</f>
        <v>Q2</v>
      </c>
      <c r="N1436" s="2" cm="1">
        <f t="array" ref="N1436">IFERROR(_xlfn.IFS(Sales_Pipeline[[#This Row],[Deal_Stage]]="Won",_xlfn.XLOOKUP(Sales_Pipeline[[#This Row],[Product]],Products!$A$2:$A$8,Products!$C$2:$C$8),Sales_Pipeline[[#This Row],[Deal_Stage]]="Lost",_xlfn.XLOOKUP(Sales_Pipeline[[#This Row],[Product]],Products!$A$2:$A$8,Products!$C$2:$C$8)),"")</f>
        <v>5482</v>
      </c>
      <c r="O1436" s="2">
        <v>0</v>
      </c>
    </row>
    <row r="1437" spans="1:15" x14ac:dyDescent="0.3">
      <c r="A1437" t="s">
        <v>1583</v>
      </c>
      <c r="B1437" t="s">
        <v>40</v>
      </c>
      <c r="C1437" t="str">
        <f>_xlfn.XLOOKUP(Sales_Pipeline[[#This Row],[Sales_Agent]],Sales_Teams[Sales_Agent],Sales_Teams[Manager])</f>
        <v>Summer Sewald</v>
      </c>
      <c r="D1437" t="str">
        <f>_xlfn.XLOOKUP(Sales_Pipeline[[#This Row],[Manager]],Sales_Teams[Manager],Sales_Teams[Regional_Office])</f>
        <v>West</v>
      </c>
      <c r="E1437" t="s">
        <v>84</v>
      </c>
      <c r="G1437" t="str">
        <f>IFERROR(_xlfn.XLOOKUP(Sales_Pipeline[[#This Row],[Account]],Accounts!$A$2:$A$86,Accounts!$F$2:$F$86),"")</f>
        <v/>
      </c>
      <c r="H1437" t="s">
        <v>77</v>
      </c>
      <c r="I1437" s="3">
        <v>42804</v>
      </c>
      <c r="K1437" s="8" t="str">
        <f>IF(Sales_Pipeline[[#This Row],[Close_Date]]="","",TEXT(Sales_Pipeline[[#This Row],[Close_Date]],"ddd"))</f>
        <v/>
      </c>
      <c r="L1437" s="8" t="str">
        <f>IF(Sales_Pipeline[[#This Row],[Close_Date]]="","",TEXT(Sales_Pipeline[[#This Row],[Close_Date]],"mmm"))</f>
        <v/>
      </c>
      <c r="M1437" s="8" t="str">
        <f>IF(Sales_Pipeline[[#This Row],[Close_Date]]="","","Q"&amp;ROUNDUP(MONTH(Sales_Pipeline[[#This Row],[Close_Date]])/3,0))</f>
        <v/>
      </c>
      <c r="N1437" s="2" t="str" cm="1">
        <f t="array" ref="N1437">IFERROR(_xlfn.IFS(Sales_Pipeline[[#This Row],[Deal_Stage]]="Won",_xlfn.XLOOKUP(Sales_Pipeline[[#This Row],[Product]],Products!$A$2:$A$8,Products!$C$2:$C$8),Sales_Pipeline[[#This Row],[Deal_Stage]]="Lost",_xlfn.XLOOKUP(Sales_Pipeline[[#This Row],[Product]],Products!$A$2:$A$8,Products!$C$2:$C$8)),"")</f>
        <v/>
      </c>
      <c r="O1437" s="2">
        <v>0</v>
      </c>
    </row>
    <row r="1438" spans="1:15" x14ac:dyDescent="0.3">
      <c r="A1438" t="s">
        <v>1584</v>
      </c>
      <c r="B1438" t="s">
        <v>42</v>
      </c>
      <c r="C1438" t="str">
        <f>_xlfn.XLOOKUP(Sales_Pipeline[[#This Row],[Sales_Agent]],Sales_Teams[Sales_Agent],Sales_Teams[Manager])</f>
        <v>Summer Sewald</v>
      </c>
      <c r="D1438" t="str">
        <f>_xlfn.XLOOKUP(Sales_Pipeline[[#This Row],[Manager]],Sales_Teams[Manager],Sales_Teams[Regional_Office])</f>
        <v>West</v>
      </c>
      <c r="E1438" t="s">
        <v>63</v>
      </c>
      <c r="G1438" t="str">
        <f>IFERROR(_xlfn.XLOOKUP(Sales_Pipeline[[#This Row],[Account]],Accounts!$A$2:$A$86,Accounts!$F$2:$F$86),"")</f>
        <v/>
      </c>
      <c r="H1438" t="s">
        <v>77</v>
      </c>
      <c r="I1438" s="3">
        <v>42804</v>
      </c>
      <c r="K1438" s="8" t="str">
        <f>IF(Sales_Pipeline[[#This Row],[Close_Date]]="","",TEXT(Sales_Pipeline[[#This Row],[Close_Date]],"ddd"))</f>
        <v/>
      </c>
      <c r="L1438" s="8" t="str">
        <f>IF(Sales_Pipeline[[#This Row],[Close_Date]]="","",TEXT(Sales_Pipeline[[#This Row],[Close_Date]],"mmm"))</f>
        <v/>
      </c>
      <c r="M1438" s="8" t="str">
        <f>IF(Sales_Pipeline[[#This Row],[Close_Date]]="","","Q"&amp;ROUNDUP(MONTH(Sales_Pipeline[[#This Row],[Close_Date]])/3,0))</f>
        <v/>
      </c>
      <c r="N1438" s="2" t="str" cm="1">
        <f t="array" ref="N1438">IFERROR(_xlfn.IFS(Sales_Pipeline[[#This Row],[Deal_Stage]]="Won",_xlfn.XLOOKUP(Sales_Pipeline[[#This Row],[Product]],Products!$A$2:$A$8,Products!$C$2:$C$8),Sales_Pipeline[[#This Row],[Deal_Stage]]="Lost",_xlfn.XLOOKUP(Sales_Pipeline[[#This Row],[Product]],Products!$A$2:$A$8,Products!$C$2:$C$8)),"")</f>
        <v/>
      </c>
      <c r="O1438" s="2">
        <v>0</v>
      </c>
    </row>
    <row r="1439" spans="1:15" x14ac:dyDescent="0.3">
      <c r="A1439" t="s">
        <v>1585</v>
      </c>
      <c r="B1439" t="s">
        <v>42</v>
      </c>
      <c r="C1439" t="str">
        <f>_xlfn.XLOOKUP(Sales_Pipeline[[#This Row],[Sales_Agent]],Sales_Teams[Sales_Agent],Sales_Teams[Manager])</f>
        <v>Summer Sewald</v>
      </c>
      <c r="D1439" t="str">
        <f>_xlfn.XLOOKUP(Sales_Pipeline[[#This Row],[Manager]],Sales_Teams[Manager],Sales_Teams[Regional_Office])</f>
        <v>West</v>
      </c>
      <c r="E1439" t="s">
        <v>63</v>
      </c>
      <c r="G1439" t="str">
        <f>IFERROR(_xlfn.XLOOKUP(Sales_Pipeline[[#This Row],[Account]],Accounts!$A$2:$A$86,Accounts!$F$2:$F$86),"")</f>
        <v/>
      </c>
      <c r="H1439" t="s">
        <v>77</v>
      </c>
      <c r="I1439" s="3">
        <v>42804</v>
      </c>
      <c r="K1439" s="8" t="str">
        <f>IF(Sales_Pipeline[[#This Row],[Close_Date]]="","",TEXT(Sales_Pipeline[[#This Row],[Close_Date]],"ddd"))</f>
        <v/>
      </c>
      <c r="L1439" s="8" t="str">
        <f>IF(Sales_Pipeline[[#This Row],[Close_Date]]="","",TEXT(Sales_Pipeline[[#This Row],[Close_Date]],"mmm"))</f>
        <v/>
      </c>
      <c r="M1439" s="8" t="str">
        <f>IF(Sales_Pipeline[[#This Row],[Close_Date]]="","","Q"&amp;ROUNDUP(MONTH(Sales_Pipeline[[#This Row],[Close_Date]])/3,0))</f>
        <v/>
      </c>
      <c r="N1439" s="2" t="str" cm="1">
        <f t="array" ref="N1439">IFERROR(_xlfn.IFS(Sales_Pipeline[[#This Row],[Deal_Stage]]="Won",_xlfn.XLOOKUP(Sales_Pipeline[[#This Row],[Product]],Products!$A$2:$A$8,Products!$C$2:$C$8),Sales_Pipeline[[#This Row],[Deal_Stage]]="Lost",_xlfn.XLOOKUP(Sales_Pipeline[[#This Row],[Product]],Products!$A$2:$A$8,Products!$C$2:$C$8)),"")</f>
        <v/>
      </c>
      <c r="O1439" s="2">
        <v>0</v>
      </c>
    </row>
    <row r="1440" spans="1:15" x14ac:dyDescent="0.3">
      <c r="A1440" t="s">
        <v>1586</v>
      </c>
      <c r="B1440" t="s">
        <v>42</v>
      </c>
      <c r="C1440" t="str">
        <f>_xlfn.XLOOKUP(Sales_Pipeline[[#This Row],[Sales_Agent]],Sales_Teams[Sales_Agent],Sales_Teams[Manager])</f>
        <v>Summer Sewald</v>
      </c>
      <c r="D1440" t="str">
        <f>_xlfn.XLOOKUP(Sales_Pipeline[[#This Row],[Manager]],Sales_Teams[Manager],Sales_Teams[Regional_Office])</f>
        <v>West</v>
      </c>
      <c r="E1440" t="s">
        <v>63</v>
      </c>
      <c r="F1440" t="s">
        <v>173</v>
      </c>
      <c r="G1440" t="str">
        <f>IFERROR(_xlfn.XLOOKUP(Sales_Pipeline[[#This Row],[Account]],Accounts!$A$2:$A$86,Accounts!$F$2:$F$86),"")</f>
        <v>United States</v>
      </c>
      <c r="H1440" t="s">
        <v>82</v>
      </c>
      <c r="I1440" s="3">
        <v>42804</v>
      </c>
      <c r="J1440" s="3">
        <v>42885</v>
      </c>
      <c r="K1440" s="8" t="str">
        <f>IF(Sales_Pipeline[[#This Row],[Close_Date]]="","",TEXT(Sales_Pipeline[[#This Row],[Close_Date]],"ddd"))</f>
        <v>Tue</v>
      </c>
      <c r="L1440" s="8" t="str">
        <f>IF(Sales_Pipeline[[#This Row],[Close_Date]]="","",TEXT(Sales_Pipeline[[#This Row],[Close_Date]],"mmm"))</f>
        <v>May</v>
      </c>
      <c r="M1440" s="8" t="str">
        <f>IF(Sales_Pipeline[[#This Row],[Close_Date]]="","","Q"&amp;ROUNDUP(MONTH(Sales_Pipeline[[#This Row],[Close_Date]])/3,0))</f>
        <v>Q2</v>
      </c>
      <c r="N1440" s="2" cm="1">
        <f t="array" ref="N1440">IFERROR(_xlfn.IFS(Sales_Pipeline[[#This Row],[Deal_Stage]]="Won",_xlfn.XLOOKUP(Sales_Pipeline[[#This Row],[Product]],Products!$A$2:$A$8,Products!$C$2:$C$8),Sales_Pipeline[[#This Row],[Deal_Stage]]="Lost",_xlfn.XLOOKUP(Sales_Pipeline[[#This Row],[Product]],Products!$A$2:$A$8,Products!$C$2:$C$8)),"")</f>
        <v>550</v>
      </c>
      <c r="O1440" s="2">
        <v>0</v>
      </c>
    </row>
    <row r="1441" spans="1:15" x14ac:dyDescent="0.3">
      <c r="A1441" t="s">
        <v>1587</v>
      </c>
      <c r="B1441" t="s">
        <v>45</v>
      </c>
      <c r="C1441" t="str">
        <f>_xlfn.XLOOKUP(Sales_Pipeline[[#This Row],[Sales_Agent]],Sales_Teams[Sales_Agent],Sales_Teams[Manager])</f>
        <v>Summer Sewald</v>
      </c>
      <c r="D1441" t="str">
        <f>_xlfn.XLOOKUP(Sales_Pipeline[[#This Row],[Manager]],Sales_Teams[Manager],Sales_Teams[Regional_Office])</f>
        <v>West</v>
      </c>
      <c r="E1441" t="s">
        <v>84</v>
      </c>
      <c r="F1441" t="s">
        <v>173</v>
      </c>
      <c r="G1441" t="str">
        <f>IFERROR(_xlfn.XLOOKUP(Sales_Pipeline[[#This Row],[Account]],Accounts!$A$2:$A$86,Accounts!$F$2:$F$86),"")</f>
        <v>United States</v>
      </c>
      <c r="H1441" t="s">
        <v>82</v>
      </c>
      <c r="I1441" s="3">
        <v>42804</v>
      </c>
      <c r="J1441" s="3">
        <v>42814</v>
      </c>
      <c r="K1441" s="8" t="str">
        <f>IF(Sales_Pipeline[[#This Row],[Close_Date]]="","",TEXT(Sales_Pipeline[[#This Row],[Close_Date]],"ddd"))</f>
        <v>Mon</v>
      </c>
      <c r="L1441" s="8" t="str">
        <f>IF(Sales_Pipeline[[#This Row],[Close_Date]]="","",TEXT(Sales_Pipeline[[#This Row],[Close_Date]],"mmm"))</f>
        <v>Mar</v>
      </c>
      <c r="M1441" s="8" t="str">
        <f>IF(Sales_Pipeline[[#This Row],[Close_Date]]="","","Q"&amp;ROUNDUP(MONTH(Sales_Pipeline[[#This Row],[Close_Date]])/3,0))</f>
        <v>Q1</v>
      </c>
      <c r="N1441" s="2" cm="1">
        <f t="array" ref="N1441">IFERROR(_xlfn.IFS(Sales_Pipeline[[#This Row],[Deal_Stage]]="Won",_xlfn.XLOOKUP(Sales_Pipeline[[#This Row],[Product]],Products!$A$2:$A$8,Products!$C$2:$C$8),Sales_Pipeline[[#This Row],[Deal_Stage]]="Lost",_xlfn.XLOOKUP(Sales_Pipeline[[#This Row],[Product]],Products!$A$2:$A$8,Products!$C$2:$C$8)),"")</f>
        <v>5482</v>
      </c>
      <c r="O1441" s="2">
        <v>0</v>
      </c>
    </row>
    <row r="1442" spans="1:15" x14ac:dyDescent="0.3">
      <c r="A1442" t="s">
        <v>1588</v>
      </c>
      <c r="B1442" t="s">
        <v>21</v>
      </c>
      <c r="C1442" t="str">
        <f>_xlfn.XLOOKUP(Sales_Pipeline[[#This Row],[Sales_Agent]],Sales_Teams[Sales_Agent],Sales_Teams[Manager])</f>
        <v>Cara Losch</v>
      </c>
      <c r="D1442" t="str">
        <f>_xlfn.XLOOKUP(Sales_Pipeline[[#This Row],[Manager]],Sales_Teams[Manager],Sales_Teams[Regional_Office])</f>
        <v>East</v>
      </c>
      <c r="E1442" t="s">
        <v>61</v>
      </c>
      <c r="F1442" t="s">
        <v>333</v>
      </c>
      <c r="G1442" t="str">
        <f>IFERROR(_xlfn.XLOOKUP(Sales_Pipeline[[#This Row],[Account]],Accounts!$A$2:$A$86,Accounts!$F$2:$F$86),"")</f>
        <v>United States</v>
      </c>
      <c r="H1442" t="s">
        <v>77</v>
      </c>
      <c r="I1442" s="3">
        <v>42804</v>
      </c>
      <c r="K1442" s="8" t="str">
        <f>IF(Sales_Pipeline[[#This Row],[Close_Date]]="","",TEXT(Sales_Pipeline[[#This Row],[Close_Date]],"ddd"))</f>
        <v/>
      </c>
      <c r="L1442" s="8" t="str">
        <f>IF(Sales_Pipeline[[#This Row],[Close_Date]]="","",TEXT(Sales_Pipeline[[#This Row],[Close_Date]],"mmm"))</f>
        <v/>
      </c>
      <c r="M1442" s="8" t="str">
        <f>IF(Sales_Pipeline[[#This Row],[Close_Date]]="","","Q"&amp;ROUNDUP(MONTH(Sales_Pipeline[[#This Row],[Close_Date]])/3,0))</f>
        <v/>
      </c>
      <c r="N1442" s="2" t="str" cm="1">
        <f t="array" ref="N1442">IFERROR(_xlfn.IFS(Sales_Pipeline[[#This Row],[Deal_Stage]]="Won",_xlfn.XLOOKUP(Sales_Pipeline[[#This Row],[Product]],Products!$A$2:$A$8,Products!$C$2:$C$8),Sales_Pipeline[[#This Row],[Deal_Stage]]="Lost",_xlfn.XLOOKUP(Sales_Pipeline[[#This Row],[Product]],Products!$A$2:$A$8,Products!$C$2:$C$8)),"")</f>
        <v/>
      </c>
      <c r="O1442" s="2">
        <v>0</v>
      </c>
    </row>
    <row r="1443" spans="1:15" x14ac:dyDescent="0.3">
      <c r="A1443" t="s">
        <v>1589</v>
      </c>
      <c r="B1443" t="s">
        <v>17</v>
      </c>
      <c r="C1443" t="str">
        <f>_xlfn.XLOOKUP(Sales_Pipeline[[#This Row],[Sales_Agent]],Sales_Teams[Sales_Agent],Sales_Teams[Manager])</f>
        <v>Cara Losch</v>
      </c>
      <c r="D1443" t="str">
        <f>_xlfn.XLOOKUP(Sales_Pipeline[[#This Row],[Manager]],Sales_Teams[Manager],Sales_Teams[Regional_Office])</f>
        <v>East</v>
      </c>
      <c r="E1443" t="s">
        <v>61</v>
      </c>
      <c r="F1443" t="s">
        <v>238</v>
      </c>
      <c r="G1443" t="str">
        <f>IFERROR(_xlfn.XLOOKUP(Sales_Pipeline[[#This Row],[Account]],Accounts!$A$2:$A$86,Accounts!$F$2:$F$86),"")</f>
        <v>United States</v>
      </c>
      <c r="H1443" t="s">
        <v>82</v>
      </c>
      <c r="I1443" s="3">
        <v>42804</v>
      </c>
      <c r="J1443" s="3">
        <v>42884</v>
      </c>
      <c r="K1443" s="8" t="str">
        <f>IF(Sales_Pipeline[[#This Row],[Close_Date]]="","",TEXT(Sales_Pipeline[[#This Row],[Close_Date]],"ddd"))</f>
        <v>Mon</v>
      </c>
      <c r="L1443" s="8" t="str">
        <f>IF(Sales_Pipeline[[#This Row],[Close_Date]]="","",TEXT(Sales_Pipeline[[#This Row],[Close_Date]],"mmm"))</f>
        <v>May</v>
      </c>
      <c r="M1443" s="8" t="str">
        <f>IF(Sales_Pipeline[[#This Row],[Close_Date]]="","","Q"&amp;ROUNDUP(MONTH(Sales_Pipeline[[#This Row],[Close_Date]])/3,0))</f>
        <v>Q2</v>
      </c>
      <c r="N1443" s="2" cm="1">
        <f t="array" ref="N1443">IFERROR(_xlfn.IFS(Sales_Pipeline[[#This Row],[Deal_Stage]]="Won",_xlfn.XLOOKUP(Sales_Pipeline[[#This Row],[Product]],Products!$A$2:$A$8,Products!$C$2:$C$8),Sales_Pipeline[[#This Row],[Deal_Stage]]="Lost",_xlfn.XLOOKUP(Sales_Pipeline[[#This Row],[Product]],Products!$A$2:$A$8,Products!$C$2:$C$8)),"")</f>
        <v>55</v>
      </c>
      <c r="O1443" s="2">
        <v>0</v>
      </c>
    </row>
    <row r="1444" spans="1:15" x14ac:dyDescent="0.3">
      <c r="A1444" t="s">
        <v>1590</v>
      </c>
      <c r="B1444" t="s">
        <v>17</v>
      </c>
      <c r="C1444" t="str">
        <f>_xlfn.XLOOKUP(Sales_Pipeline[[#This Row],[Sales_Agent]],Sales_Teams[Sales_Agent],Sales_Teams[Manager])</f>
        <v>Cara Losch</v>
      </c>
      <c r="D1444" t="str">
        <f>_xlfn.XLOOKUP(Sales_Pipeline[[#This Row],[Manager]],Sales_Teams[Manager],Sales_Teams[Regional_Office])</f>
        <v>East</v>
      </c>
      <c r="E1444" t="s">
        <v>55</v>
      </c>
      <c r="F1444" t="s">
        <v>388</v>
      </c>
      <c r="G1444" t="str">
        <f>IFERROR(_xlfn.XLOOKUP(Sales_Pipeline[[#This Row],[Account]],Accounts!$A$2:$A$86,Accounts!$F$2:$F$86),"")</f>
        <v>China</v>
      </c>
      <c r="H1444" t="s">
        <v>57</v>
      </c>
      <c r="I1444" s="3">
        <v>42804</v>
      </c>
      <c r="J1444" s="3">
        <v>42914</v>
      </c>
      <c r="K1444" s="8" t="str">
        <f>IF(Sales_Pipeline[[#This Row],[Close_Date]]="","",TEXT(Sales_Pipeline[[#This Row],[Close_Date]],"ddd"))</f>
        <v>Wed</v>
      </c>
      <c r="L1444" s="8" t="str">
        <f>IF(Sales_Pipeline[[#This Row],[Close_Date]]="","",TEXT(Sales_Pipeline[[#This Row],[Close_Date]],"mmm"))</f>
        <v>Jun</v>
      </c>
      <c r="M1444" s="8" t="str">
        <f>IF(Sales_Pipeline[[#This Row],[Close_Date]]="","","Q"&amp;ROUNDUP(MONTH(Sales_Pipeline[[#This Row],[Close_Date]])/3,0))</f>
        <v>Q2</v>
      </c>
      <c r="N1444" s="2" cm="1">
        <f t="array" ref="N1444">IFERROR(_xlfn.IFS(Sales_Pipeline[[#This Row],[Deal_Stage]]="Won",_xlfn.XLOOKUP(Sales_Pipeline[[#This Row],[Product]],Products!$A$2:$A$8,Products!$C$2:$C$8),Sales_Pipeline[[#This Row],[Deal_Stage]]="Lost",_xlfn.XLOOKUP(Sales_Pipeline[[#This Row],[Product]],Products!$A$2:$A$8,Products!$C$2:$C$8)),"")</f>
        <v>1096</v>
      </c>
      <c r="O1444" s="2">
        <v>1074</v>
      </c>
    </row>
    <row r="1445" spans="1:15" x14ac:dyDescent="0.3">
      <c r="A1445" t="s">
        <v>1591</v>
      </c>
      <c r="B1445" t="s">
        <v>44</v>
      </c>
      <c r="C1445" t="str">
        <f>_xlfn.XLOOKUP(Sales_Pipeline[[#This Row],[Sales_Agent]],Sales_Teams[Sales_Agent],Sales_Teams[Manager])</f>
        <v>Summer Sewald</v>
      </c>
      <c r="D1445" t="str">
        <f>_xlfn.XLOOKUP(Sales_Pipeline[[#This Row],[Manager]],Sales_Teams[Manager],Sales_Teams[Regional_Office])</f>
        <v>West</v>
      </c>
      <c r="E1445" t="s">
        <v>61</v>
      </c>
      <c r="F1445" t="s">
        <v>570</v>
      </c>
      <c r="G1445" t="str">
        <f>IFERROR(_xlfn.XLOOKUP(Sales_Pipeline[[#This Row],[Account]],Accounts!$A$2:$A$86,Accounts!$F$2:$F$86),"")</f>
        <v>Germany</v>
      </c>
      <c r="H1445" t="s">
        <v>82</v>
      </c>
      <c r="I1445" s="3">
        <v>42804</v>
      </c>
      <c r="J1445" s="3">
        <v>42860</v>
      </c>
      <c r="K1445" s="8" t="str">
        <f>IF(Sales_Pipeline[[#This Row],[Close_Date]]="","",TEXT(Sales_Pipeline[[#This Row],[Close_Date]],"ddd"))</f>
        <v>Fri</v>
      </c>
      <c r="L1445" s="8" t="str">
        <f>IF(Sales_Pipeline[[#This Row],[Close_Date]]="","",TEXT(Sales_Pipeline[[#This Row],[Close_Date]],"mmm"))</f>
        <v>May</v>
      </c>
      <c r="M1445" s="8" t="str">
        <f>IF(Sales_Pipeline[[#This Row],[Close_Date]]="","","Q"&amp;ROUNDUP(MONTH(Sales_Pipeline[[#This Row],[Close_Date]])/3,0))</f>
        <v>Q2</v>
      </c>
      <c r="N1445" s="2" cm="1">
        <f t="array" ref="N1445">IFERROR(_xlfn.IFS(Sales_Pipeline[[#This Row],[Deal_Stage]]="Won",_xlfn.XLOOKUP(Sales_Pipeline[[#This Row],[Product]],Products!$A$2:$A$8,Products!$C$2:$C$8),Sales_Pipeline[[#This Row],[Deal_Stage]]="Lost",_xlfn.XLOOKUP(Sales_Pipeline[[#This Row],[Product]],Products!$A$2:$A$8,Products!$C$2:$C$8)),"")</f>
        <v>55</v>
      </c>
      <c r="O1445" s="2">
        <v>0</v>
      </c>
    </row>
    <row r="1446" spans="1:15" x14ac:dyDescent="0.3">
      <c r="A1446" t="s">
        <v>1592</v>
      </c>
      <c r="B1446" t="s">
        <v>3</v>
      </c>
      <c r="C1446" t="str">
        <f>_xlfn.XLOOKUP(Sales_Pipeline[[#This Row],[Sales_Agent]],Sales_Teams[Sales_Agent],Sales_Teams[Manager])</f>
        <v>Dustin Brinkmann</v>
      </c>
      <c r="D1446" t="str">
        <f>_xlfn.XLOOKUP(Sales_Pipeline[[#This Row],[Manager]],Sales_Teams[Manager],Sales_Teams[Regional_Office])</f>
        <v>Central</v>
      </c>
      <c r="E1446" t="s">
        <v>61</v>
      </c>
      <c r="F1446" t="s">
        <v>333</v>
      </c>
      <c r="G1446" t="str">
        <f>IFERROR(_xlfn.XLOOKUP(Sales_Pipeline[[#This Row],[Account]],Accounts!$A$2:$A$86,Accounts!$F$2:$F$86),"")</f>
        <v>United States</v>
      </c>
      <c r="H1446" t="s">
        <v>82</v>
      </c>
      <c r="I1446" s="3">
        <v>42805</v>
      </c>
      <c r="J1446" s="3">
        <v>42885</v>
      </c>
      <c r="K1446" s="8" t="str">
        <f>IF(Sales_Pipeline[[#This Row],[Close_Date]]="","",TEXT(Sales_Pipeline[[#This Row],[Close_Date]],"ddd"))</f>
        <v>Tue</v>
      </c>
      <c r="L1446" s="8" t="str">
        <f>IF(Sales_Pipeline[[#This Row],[Close_Date]]="","",TEXT(Sales_Pipeline[[#This Row],[Close_Date]],"mmm"))</f>
        <v>May</v>
      </c>
      <c r="M1446" s="8" t="str">
        <f>IF(Sales_Pipeline[[#This Row],[Close_Date]]="","","Q"&amp;ROUNDUP(MONTH(Sales_Pipeline[[#This Row],[Close_Date]])/3,0))</f>
        <v>Q2</v>
      </c>
      <c r="N1446" s="2" cm="1">
        <f t="array" ref="N1446">IFERROR(_xlfn.IFS(Sales_Pipeline[[#This Row],[Deal_Stage]]="Won",_xlfn.XLOOKUP(Sales_Pipeline[[#This Row],[Product]],Products!$A$2:$A$8,Products!$C$2:$C$8),Sales_Pipeline[[#This Row],[Deal_Stage]]="Lost",_xlfn.XLOOKUP(Sales_Pipeline[[#This Row],[Product]],Products!$A$2:$A$8,Products!$C$2:$C$8)),"")</f>
        <v>55</v>
      </c>
      <c r="O1446" s="2">
        <v>0</v>
      </c>
    </row>
    <row r="1447" spans="1:15" x14ac:dyDescent="0.3">
      <c r="A1447" t="s">
        <v>1593</v>
      </c>
      <c r="B1447" t="s">
        <v>3</v>
      </c>
      <c r="C1447" t="str">
        <f>_xlfn.XLOOKUP(Sales_Pipeline[[#This Row],[Sales_Agent]],Sales_Teams[Sales_Agent],Sales_Teams[Manager])</f>
        <v>Dustin Brinkmann</v>
      </c>
      <c r="D1447" t="str">
        <f>_xlfn.XLOOKUP(Sales_Pipeline[[#This Row],[Manager]],Sales_Teams[Manager],Sales_Teams[Regional_Office])</f>
        <v>Central</v>
      </c>
      <c r="E1447" t="s">
        <v>61</v>
      </c>
      <c r="F1447" t="s">
        <v>247</v>
      </c>
      <c r="G1447" t="str">
        <f>IFERROR(_xlfn.XLOOKUP(Sales_Pipeline[[#This Row],[Account]],Accounts!$A$2:$A$86,Accounts!$F$2:$F$86),"")</f>
        <v>United States</v>
      </c>
      <c r="H1447" t="s">
        <v>57</v>
      </c>
      <c r="I1447" s="3">
        <v>42805</v>
      </c>
      <c r="J1447" s="3">
        <v>42811</v>
      </c>
      <c r="K1447" s="8" t="str">
        <f>IF(Sales_Pipeline[[#This Row],[Close_Date]]="","",TEXT(Sales_Pipeline[[#This Row],[Close_Date]],"ddd"))</f>
        <v>Fri</v>
      </c>
      <c r="L1447" s="8" t="str">
        <f>IF(Sales_Pipeline[[#This Row],[Close_Date]]="","",TEXT(Sales_Pipeline[[#This Row],[Close_Date]],"mmm"))</f>
        <v>Mar</v>
      </c>
      <c r="M1447" s="8" t="str">
        <f>IF(Sales_Pipeline[[#This Row],[Close_Date]]="","","Q"&amp;ROUNDUP(MONTH(Sales_Pipeline[[#This Row],[Close_Date]])/3,0))</f>
        <v>Q1</v>
      </c>
      <c r="N1447" s="2" cm="1">
        <f t="array" ref="N1447">IFERROR(_xlfn.IFS(Sales_Pipeline[[#This Row],[Deal_Stage]]="Won",_xlfn.XLOOKUP(Sales_Pipeline[[#This Row],[Product]],Products!$A$2:$A$8,Products!$C$2:$C$8),Sales_Pipeline[[#This Row],[Deal_Stage]]="Lost",_xlfn.XLOOKUP(Sales_Pipeline[[#This Row],[Product]],Products!$A$2:$A$8,Products!$C$2:$C$8)),"")</f>
        <v>55</v>
      </c>
      <c r="O1447" s="2">
        <v>57</v>
      </c>
    </row>
    <row r="1448" spans="1:15" x14ac:dyDescent="0.3">
      <c r="A1448" t="s">
        <v>1594</v>
      </c>
      <c r="B1448" t="s">
        <v>27</v>
      </c>
      <c r="C1448" t="str">
        <f>_xlfn.XLOOKUP(Sales_Pipeline[[#This Row],[Sales_Agent]],Sales_Teams[Sales_Agent],Sales_Teams[Manager])</f>
        <v>Rocco Neubert</v>
      </c>
      <c r="D1448" t="str">
        <f>_xlfn.XLOOKUP(Sales_Pipeline[[#This Row],[Manager]],Sales_Teams[Manager],Sales_Teams[Regional_Office])</f>
        <v>East</v>
      </c>
      <c r="E1448" t="s">
        <v>63</v>
      </c>
      <c r="F1448" t="s">
        <v>116</v>
      </c>
      <c r="G1448" t="str">
        <f>IFERROR(_xlfn.XLOOKUP(Sales_Pipeline[[#This Row],[Account]],Accounts!$A$2:$A$86,Accounts!$F$2:$F$86),"")</f>
        <v>United States</v>
      </c>
      <c r="H1448" t="s">
        <v>57</v>
      </c>
      <c r="I1448" s="3">
        <v>42805</v>
      </c>
      <c r="J1448" s="3">
        <v>42877</v>
      </c>
      <c r="K1448" s="8" t="str">
        <f>IF(Sales_Pipeline[[#This Row],[Close_Date]]="","",TEXT(Sales_Pipeline[[#This Row],[Close_Date]],"ddd"))</f>
        <v>Mon</v>
      </c>
      <c r="L1448" s="8" t="str">
        <f>IF(Sales_Pipeline[[#This Row],[Close_Date]]="","",TEXT(Sales_Pipeline[[#This Row],[Close_Date]],"mmm"))</f>
        <v>May</v>
      </c>
      <c r="M1448" s="8" t="str">
        <f>IF(Sales_Pipeline[[#This Row],[Close_Date]]="","","Q"&amp;ROUNDUP(MONTH(Sales_Pipeline[[#This Row],[Close_Date]])/3,0))</f>
        <v>Q2</v>
      </c>
      <c r="N1448" s="2" cm="1">
        <f t="array" ref="N1448">IFERROR(_xlfn.IFS(Sales_Pipeline[[#This Row],[Deal_Stage]]="Won",_xlfn.XLOOKUP(Sales_Pipeline[[#This Row],[Product]],Products!$A$2:$A$8,Products!$C$2:$C$8),Sales_Pipeline[[#This Row],[Deal_Stage]]="Lost",_xlfn.XLOOKUP(Sales_Pipeline[[#This Row],[Product]],Products!$A$2:$A$8,Products!$C$2:$C$8)),"")</f>
        <v>550</v>
      </c>
      <c r="O1448" s="2">
        <v>586</v>
      </c>
    </row>
    <row r="1449" spans="1:15" x14ac:dyDescent="0.3">
      <c r="A1449" t="s">
        <v>1595</v>
      </c>
      <c r="B1449" t="s">
        <v>6</v>
      </c>
      <c r="C1449" t="str">
        <f>_xlfn.XLOOKUP(Sales_Pipeline[[#This Row],[Sales_Agent]],Sales_Teams[Sales_Agent],Sales_Teams[Manager])</f>
        <v>Dustin Brinkmann</v>
      </c>
      <c r="D1449" t="str">
        <f>_xlfn.XLOOKUP(Sales_Pipeline[[#This Row],[Manager]],Sales_Teams[Manager],Sales_Teams[Regional_Office])</f>
        <v>Central</v>
      </c>
      <c r="E1449" t="s">
        <v>55</v>
      </c>
      <c r="F1449" t="s">
        <v>147</v>
      </c>
      <c r="G1449" t="str">
        <f>IFERROR(_xlfn.XLOOKUP(Sales_Pipeline[[#This Row],[Account]],Accounts!$A$2:$A$86,Accounts!$F$2:$F$86),"")</f>
        <v>United States</v>
      </c>
      <c r="H1449" t="s">
        <v>57</v>
      </c>
      <c r="I1449" s="3">
        <v>42805</v>
      </c>
      <c r="J1449" s="3">
        <v>42899</v>
      </c>
      <c r="K1449" s="8" t="str">
        <f>IF(Sales_Pipeline[[#This Row],[Close_Date]]="","",TEXT(Sales_Pipeline[[#This Row],[Close_Date]],"ddd"))</f>
        <v>Tue</v>
      </c>
      <c r="L1449" s="8" t="str">
        <f>IF(Sales_Pipeline[[#This Row],[Close_Date]]="","",TEXT(Sales_Pipeline[[#This Row],[Close_Date]],"mmm"))</f>
        <v>Jun</v>
      </c>
      <c r="M1449" s="8" t="str">
        <f>IF(Sales_Pipeline[[#This Row],[Close_Date]]="","","Q"&amp;ROUNDUP(MONTH(Sales_Pipeline[[#This Row],[Close_Date]])/3,0))</f>
        <v>Q2</v>
      </c>
      <c r="N1449" s="2" cm="1">
        <f t="array" ref="N1449">IFERROR(_xlfn.IFS(Sales_Pipeline[[#This Row],[Deal_Stage]]="Won",_xlfn.XLOOKUP(Sales_Pipeline[[#This Row],[Product]],Products!$A$2:$A$8,Products!$C$2:$C$8),Sales_Pipeline[[#This Row],[Deal_Stage]]="Lost",_xlfn.XLOOKUP(Sales_Pipeline[[#This Row],[Product]],Products!$A$2:$A$8,Products!$C$2:$C$8)),"")</f>
        <v>1096</v>
      </c>
      <c r="O1449" s="2">
        <v>1184</v>
      </c>
    </row>
    <row r="1450" spans="1:15" x14ac:dyDescent="0.3">
      <c r="A1450" t="s">
        <v>1596</v>
      </c>
      <c r="B1450" t="s">
        <v>28</v>
      </c>
      <c r="C1450" t="str">
        <f>_xlfn.XLOOKUP(Sales_Pipeline[[#This Row],[Sales_Agent]],Sales_Teams[Sales_Agent],Sales_Teams[Manager])</f>
        <v>Rocco Neubert</v>
      </c>
      <c r="D1450" t="str">
        <f>_xlfn.XLOOKUP(Sales_Pipeline[[#This Row],[Manager]],Sales_Teams[Manager],Sales_Teams[Regional_Office])</f>
        <v>East</v>
      </c>
      <c r="E1450" t="s">
        <v>63</v>
      </c>
      <c r="F1450" t="s">
        <v>161</v>
      </c>
      <c r="G1450" t="str">
        <f>IFERROR(_xlfn.XLOOKUP(Sales_Pipeline[[#This Row],[Account]],Accounts!$A$2:$A$86,Accounts!$F$2:$F$86),"")</f>
        <v>United States</v>
      </c>
      <c r="H1450" t="s">
        <v>82</v>
      </c>
      <c r="I1450" s="3">
        <v>42805</v>
      </c>
      <c r="J1450" s="3">
        <v>42874</v>
      </c>
      <c r="K1450" s="8" t="str">
        <f>IF(Sales_Pipeline[[#This Row],[Close_Date]]="","",TEXT(Sales_Pipeline[[#This Row],[Close_Date]],"ddd"))</f>
        <v>Fri</v>
      </c>
      <c r="L1450" s="8" t="str">
        <f>IF(Sales_Pipeline[[#This Row],[Close_Date]]="","",TEXT(Sales_Pipeline[[#This Row],[Close_Date]],"mmm"))</f>
        <v>May</v>
      </c>
      <c r="M1450" s="8" t="str">
        <f>IF(Sales_Pipeline[[#This Row],[Close_Date]]="","","Q"&amp;ROUNDUP(MONTH(Sales_Pipeline[[#This Row],[Close_Date]])/3,0))</f>
        <v>Q2</v>
      </c>
      <c r="N1450" s="2" cm="1">
        <f t="array" ref="N1450">IFERROR(_xlfn.IFS(Sales_Pipeline[[#This Row],[Deal_Stage]]="Won",_xlfn.XLOOKUP(Sales_Pipeline[[#This Row],[Product]],Products!$A$2:$A$8,Products!$C$2:$C$8),Sales_Pipeline[[#This Row],[Deal_Stage]]="Lost",_xlfn.XLOOKUP(Sales_Pipeline[[#This Row],[Product]],Products!$A$2:$A$8,Products!$C$2:$C$8)),"")</f>
        <v>550</v>
      </c>
      <c r="O1450" s="2">
        <v>0</v>
      </c>
    </row>
    <row r="1451" spans="1:15" x14ac:dyDescent="0.3">
      <c r="A1451" t="s">
        <v>1597</v>
      </c>
      <c r="B1451" t="s">
        <v>40</v>
      </c>
      <c r="C1451" t="str">
        <f>_xlfn.XLOOKUP(Sales_Pipeline[[#This Row],[Sales_Agent]],Sales_Teams[Sales_Agent],Sales_Teams[Manager])</f>
        <v>Summer Sewald</v>
      </c>
      <c r="D1451" t="str">
        <f>_xlfn.XLOOKUP(Sales_Pipeline[[#This Row],[Manager]],Sales_Teams[Manager],Sales_Teams[Regional_Office])</f>
        <v>West</v>
      </c>
      <c r="E1451" t="s">
        <v>76</v>
      </c>
      <c r="G1451" t="str">
        <f>IFERROR(_xlfn.XLOOKUP(Sales_Pipeline[[#This Row],[Account]],Accounts!$A$2:$A$86,Accounts!$F$2:$F$86),"")</f>
        <v/>
      </c>
      <c r="H1451" t="s">
        <v>77</v>
      </c>
      <c r="I1451" s="3">
        <v>42805</v>
      </c>
      <c r="K1451" s="8" t="str">
        <f>IF(Sales_Pipeline[[#This Row],[Close_Date]]="","",TEXT(Sales_Pipeline[[#This Row],[Close_Date]],"ddd"))</f>
        <v/>
      </c>
      <c r="L1451" s="8" t="str">
        <f>IF(Sales_Pipeline[[#This Row],[Close_Date]]="","",TEXT(Sales_Pipeline[[#This Row],[Close_Date]],"mmm"))</f>
        <v/>
      </c>
      <c r="M1451" s="8" t="str">
        <f>IF(Sales_Pipeline[[#This Row],[Close_Date]]="","","Q"&amp;ROUNDUP(MONTH(Sales_Pipeline[[#This Row],[Close_Date]])/3,0))</f>
        <v/>
      </c>
      <c r="N1451" s="2" t="str" cm="1">
        <f t="array" ref="N1451">IFERROR(_xlfn.IFS(Sales_Pipeline[[#This Row],[Deal_Stage]]="Won",_xlfn.XLOOKUP(Sales_Pipeline[[#This Row],[Product]],Products!$A$2:$A$8,Products!$C$2:$C$8),Sales_Pipeline[[#This Row],[Deal_Stage]]="Lost",_xlfn.XLOOKUP(Sales_Pipeline[[#This Row],[Product]],Products!$A$2:$A$8,Products!$C$2:$C$8)),"")</f>
        <v/>
      </c>
      <c r="O1451" s="2">
        <v>0</v>
      </c>
    </row>
    <row r="1452" spans="1:15" x14ac:dyDescent="0.3">
      <c r="A1452" t="s">
        <v>1598</v>
      </c>
      <c r="B1452" t="s">
        <v>40</v>
      </c>
      <c r="C1452" t="str">
        <f>_xlfn.XLOOKUP(Sales_Pipeline[[#This Row],[Sales_Agent]],Sales_Teams[Sales_Agent],Sales_Teams[Manager])</f>
        <v>Summer Sewald</v>
      </c>
      <c r="D1452" t="str">
        <f>_xlfn.XLOOKUP(Sales_Pipeline[[#This Row],[Manager]],Sales_Teams[Manager],Sales_Teams[Regional_Office])</f>
        <v>West</v>
      </c>
      <c r="E1452" t="s">
        <v>55</v>
      </c>
      <c r="F1452" t="s">
        <v>201</v>
      </c>
      <c r="G1452" t="str">
        <f>IFERROR(_xlfn.XLOOKUP(Sales_Pipeline[[#This Row],[Account]],Accounts!$A$2:$A$86,Accounts!$F$2:$F$86),"")</f>
        <v>United States</v>
      </c>
      <c r="H1452" t="s">
        <v>82</v>
      </c>
      <c r="I1452" s="3">
        <v>42805</v>
      </c>
      <c r="J1452" s="3">
        <v>42894</v>
      </c>
      <c r="K1452" s="8" t="str">
        <f>IF(Sales_Pipeline[[#This Row],[Close_Date]]="","",TEXT(Sales_Pipeline[[#This Row],[Close_Date]],"ddd"))</f>
        <v>Thu</v>
      </c>
      <c r="L1452" s="8" t="str">
        <f>IF(Sales_Pipeline[[#This Row],[Close_Date]]="","",TEXT(Sales_Pipeline[[#This Row],[Close_Date]],"mmm"))</f>
        <v>Jun</v>
      </c>
      <c r="M1452" s="8" t="str">
        <f>IF(Sales_Pipeline[[#This Row],[Close_Date]]="","","Q"&amp;ROUNDUP(MONTH(Sales_Pipeline[[#This Row],[Close_Date]])/3,0))</f>
        <v>Q2</v>
      </c>
      <c r="N1452" s="2" cm="1">
        <f t="array" ref="N1452">IFERROR(_xlfn.IFS(Sales_Pipeline[[#This Row],[Deal_Stage]]="Won",_xlfn.XLOOKUP(Sales_Pipeline[[#This Row],[Product]],Products!$A$2:$A$8,Products!$C$2:$C$8),Sales_Pipeline[[#This Row],[Deal_Stage]]="Lost",_xlfn.XLOOKUP(Sales_Pipeline[[#This Row],[Product]],Products!$A$2:$A$8,Products!$C$2:$C$8)),"")</f>
        <v>1096</v>
      </c>
      <c r="O1452" s="2">
        <v>0</v>
      </c>
    </row>
    <row r="1453" spans="1:15" x14ac:dyDescent="0.3">
      <c r="A1453" t="s">
        <v>1599</v>
      </c>
      <c r="B1453" t="s">
        <v>40</v>
      </c>
      <c r="C1453" t="str">
        <f>_xlfn.XLOOKUP(Sales_Pipeline[[#This Row],[Sales_Agent]],Sales_Teams[Sales_Agent],Sales_Teams[Manager])</f>
        <v>Summer Sewald</v>
      </c>
      <c r="D1453" t="str">
        <f>_xlfn.XLOOKUP(Sales_Pipeline[[#This Row],[Manager]],Sales_Teams[Manager],Sales_Teams[Regional_Office])</f>
        <v>West</v>
      </c>
      <c r="E1453" t="s">
        <v>63</v>
      </c>
      <c r="F1453" t="s">
        <v>70</v>
      </c>
      <c r="G1453" t="str">
        <f>IFERROR(_xlfn.XLOOKUP(Sales_Pipeline[[#This Row],[Account]],Accounts!$A$2:$A$86,Accounts!$F$2:$F$86),"")</f>
        <v>United States</v>
      </c>
      <c r="H1453" t="s">
        <v>57</v>
      </c>
      <c r="I1453" s="3">
        <v>42805</v>
      </c>
      <c r="J1453" s="3">
        <v>42896</v>
      </c>
      <c r="K1453" s="8" t="str">
        <f>IF(Sales_Pipeline[[#This Row],[Close_Date]]="","",TEXT(Sales_Pipeline[[#This Row],[Close_Date]],"ddd"))</f>
        <v>Sat</v>
      </c>
      <c r="L1453" s="8" t="str">
        <f>IF(Sales_Pipeline[[#This Row],[Close_Date]]="","",TEXT(Sales_Pipeline[[#This Row],[Close_Date]],"mmm"))</f>
        <v>Jun</v>
      </c>
      <c r="M1453" s="8" t="str">
        <f>IF(Sales_Pipeline[[#This Row],[Close_Date]]="","","Q"&amp;ROUNDUP(MONTH(Sales_Pipeline[[#This Row],[Close_Date]])/3,0))</f>
        <v>Q2</v>
      </c>
      <c r="N1453" s="2" cm="1">
        <f t="array" ref="N1453">IFERROR(_xlfn.IFS(Sales_Pipeline[[#This Row],[Deal_Stage]]="Won",_xlfn.XLOOKUP(Sales_Pipeline[[#This Row],[Product]],Products!$A$2:$A$8,Products!$C$2:$C$8),Sales_Pipeline[[#This Row],[Deal_Stage]]="Lost",_xlfn.XLOOKUP(Sales_Pipeline[[#This Row],[Product]],Products!$A$2:$A$8,Products!$C$2:$C$8)),"")</f>
        <v>550</v>
      </c>
      <c r="O1453" s="2">
        <v>526</v>
      </c>
    </row>
    <row r="1454" spans="1:15" x14ac:dyDescent="0.3">
      <c r="A1454" t="s">
        <v>1600</v>
      </c>
      <c r="B1454" t="s">
        <v>40</v>
      </c>
      <c r="C1454" t="str">
        <f>_xlfn.XLOOKUP(Sales_Pipeline[[#This Row],[Sales_Agent]],Sales_Teams[Sales_Agent],Sales_Teams[Manager])</f>
        <v>Summer Sewald</v>
      </c>
      <c r="D1454" t="str">
        <f>_xlfn.XLOOKUP(Sales_Pipeline[[#This Row],[Manager]],Sales_Teams[Manager],Sales_Teams[Regional_Office])</f>
        <v>West</v>
      </c>
      <c r="E1454" t="s">
        <v>84</v>
      </c>
      <c r="F1454" t="s">
        <v>234</v>
      </c>
      <c r="G1454" t="str">
        <f>IFERROR(_xlfn.XLOOKUP(Sales_Pipeline[[#This Row],[Account]],Accounts!$A$2:$A$86,Accounts!$F$2:$F$86),"")</f>
        <v>United States</v>
      </c>
      <c r="H1454" t="s">
        <v>57</v>
      </c>
      <c r="I1454" s="3">
        <v>42805</v>
      </c>
      <c r="J1454" s="3">
        <v>42898</v>
      </c>
      <c r="K1454" s="8" t="str">
        <f>IF(Sales_Pipeline[[#This Row],[Close_Date]]="","",TEXT(Sales_Pipeline[[#This Row],[Close_Date]],"ddd"))</f>
        <v>Mon</v>
      </c>
      <c r="L1454" s="8" t="str">
        <f>IF(Sales_Pipeline[[#This Row],[Close_Date]]="","",TEXT(Sales_Pipeline[[#This Row],[Close_Date]],"mmm"))</f>
        <v>Jun</v>
      </c>
      <c r="M1454" s="8" t="str">
        <f>IF(Sales_Pipeline[[#This Row],[Close_Date]]="","","Q"&amp;ROUNDUP(MONTH(Sales_Pipeline[[#This Row],[Close_Date]])/3,0))</f>
        <v>Q2</v>
      </c>
      <c r="N1454" s="2" cm="1">
        <f t="array" ref="N1454">IFERROR(_xlfn.IFS(Sales_Pipeline[[#This Row],[Deal_Stage]]="Won",_xlfn.XLOOKUP(Sales_Pipeline[[#This Row],[Product]],Products!$A$2:$A$8,Products!$C$2:$C$8),Sales_Pipeline[[#This Row],[Deal_Stage]]="Lost",_xlfn.XLOOKUP(Sales_Pipeline[[#This Row],[Product]],Products!$A$2:$A$8,Products!$C$2:$C$8)),"")</f>
        <v>5482</v>
      </c>
      <c r="O1454" s="2">
        <v>5344</v>
      </c>
    </row>
    <row r="1455" spans="1:15" x14ac:dyDescent="0.3">
      <c r="A1455" t="s">
        <v>1601</v>
      </c>
      <c r="B1455" t="s">
        <v>40</v>
      </c>
      <c r="C1455" t="str">
        <f>_xlfn.XLOOKUP(Sales_Pipeline[[#This Row],[Sales_Agent]],Sales_Teams[Sales_Agent],Sales_Teams[Manager])</f>
        <v>Summer Sewald</v>
      </c>
      <c r="D1455" t="str">
        <f>_xlfn.XLOOKUP(Sales_Pipeline[[#This Row],[Manager]],Sales_Teams[Manager],Sales_Teams[Regional_Office])</f>
        <v>West</v>
      </c>
      <c r="E1455" t="s">
        <v>8953</v>
      </c>
      <c r="F1455" t="s">
        <v>216</v>
      </c>
      <c r="G1455" t="str">
        <f>IFERROR(_xlfn.XLOOKUP(Sales_Pipeline[[#This Row],[Account]],Accounts!$A$2:$A$86,Accounts!$F$2:$F$86),"")</f>
        <v>United States</v>
      </c>
      <c r="H1455" t="s">
        <v>57</v>
      </c>
      <c r="I1455" s="3">
        <v>42805</v>
      </c>
      <c r="J1455" s="3">
        <v>42877</v>
      </c>
      <c r="K1455" s="8" t="str">
        <f>IF(Sales_Pipeline[[#This Row],[Close_Date]]="","",TEXT(Sales_Pipeline[[#This Row],[Close_Date]],"ddd"))</f>
        <v>Mon</v>
      </c>
      <c r="L1455" s="8" t="str">
        <f>IF(Sales_Pipeline[[#This Row],[Close_Date]]="","",TEXT(Sales_Pipeline[[#This Row],[Close_Date]],"mmm"))</f>
        <v>May</v>
      </c>
      <c r="M1455" s="8" t="str">
        <f>IF(Sales_Pipeline[[#This Row],[Close_Date]]="","","Q"&amp;ROUNDUP(MONTH(Sales_Pipeline[[#This Row],[Close_Date]])/3,0))</f>
        <v>Q2</v>
      </c>
      <c r="N1455" s="2" cm="1">
        <f t="array" ref="N1455">IFERROR(_xlfn.IFS(Sales_Pipeline[[#This Row],[Deal_Stage]]="Won",_xlfn.XLOOKUP(Sales_Pipeline[[#This Row],[Product]],Products!$A$2:$A$8,Products!$C$2:$C$8),Sales_Pipeline[[#This Row],[Deal_Stage]]="Lost",_xlfn.XLOOKUP(Sales_Pipeline[[#This Row],[Product]],Products!$A$2:$A$8,Products!$C$2:$C$8)),"")</f>
        <v>4821</v>
      </c>
      <c r="O1455" s="2">
        <v>4125</v>
      </c>
    </row>
    <row r="1456" spans="1:15" x14ac:dyDescent="0.3">
      <c r="A1456" t="s">
        <v>1602</v>
      </c>
      <c r="B1456" t="s">
        <v>43</v>
      </c>
      <c r="C1456" t="str">
        <f>_xlfn.XLOOKUP(Sales_Pipeline[[#This Row],[Sales_Agent]],Sales_Teams[Sales_Agent],Sales_Teams[Manager])</f>
        <v>Summer Sewald</v>
      </c>
      <c r="D1456" t="str">
        <f>_xlfn.XLOOKUP(Sales_Pipeline[[#This Row],[Manager]],Sales_Teams[Manager],Sales_Teams[Regional_Office])</f>
        <v>West</v>
      </c>
      <c r="E1456" t="s">
        <v>63</v>
      </c>
      <c r="F1456" t="s">
        <v>191</v>
      </c>
      <c r="G1456" t="str">
        <f>IFERROR(_xlfn.XLOOKUP(Sales_Pipeline[[#This Row],[Account]],Accounts!$A$2:$A$86,Accounts!$F$2:$F$86),"")</f>
        <v>United States</v>
      </c>
      <c r="H1456" t="s">
        <v>57</v>
      </c>
      <c r="I1456" s="3">
        <v>42805</v>
      </c>
      <c r="J1456" s="3">
        <v>42892</v>
      </c>
      <c r="K1456" s="8" t="str">
        <f>IF(Sales_Pipeline[[#This Row],[Close_Date]]="","",TEXT(Sales_Pipeline[[#This Row],[Close_Date]],"ddd"))</f>
        <v>Tue</v>
      </c>
      <c r="L1456" s="8" t="str">
        <f>IF(Sales_Pipeline[[#This Row],[Close_Date]]="","",TEXT(Sales_Pipeline[[#This Row],[Close_Date]],"mmm"))</f>
        <v>Jun</v>
      </c>
      <c r="M1456" s="8" t="str">
        <f>IF(Sales_Pipeline[[#This Row],[Close_Date]]="","","Q"&amp;ROUNDUP(MONTH(Sales_Pipeline[[#This Row],[Close_Date]])/3,0))</f>
        <v>Q2</v>
      </c>
      <c r="N1456" s="2" cm="1">
        <f t="array" ref="N1456">IFERROR(_xlfn.IFS(Sales_Pipeline[[#This Row],[Deal_Stage]]="Won",_xlfn.XLOOKUP(Sales_Pipeline[[#This Row],[Product]],Products!$A$2:$A$8,Products!$C$2:$C$8),Sales_Pipeline[[#This Row],[Deal_Stage]]="Lost",_xlfn.XLOOKUP(Sales_Pipeline[[#This Row],[Product]],Products!$A$2:$A$8,Products!$C$2:$C$8)),"")</f>
        <v>550</v>
      </c>
      <c r="O1456" s="2">
        <v>528</v>
      </c>
    </row>
    <row r="1457" spans="1:15" x14ac:dyDescent="0.3">
      <c r="A1457" t="s">
        <v>1603</v>
      </c>
      <c r="B1457" t="s">
        <v>43</v>
      </c>
      <c r="C1457" t="str">
        <f>_xlfn.XLOOKUP(Sales_Pipeline[[#This Row],[Sales_Agent]],Sales_Teams[Sales_Agent],Sales_Teams[Manager])</f>
        <v>Summer Sewald</v>
      </c>
      <c r="D1457" t="str">
        <f>_xlfn.XLOOKUP(Sales_Pipeline[[#This Row],[Manager]],Sales_Teams[Manager],Sales_Teams[Regional_Office])</f>
        <v>West</v>
      </c>
      <c r="E1457" t="s">
        <v>76</v>
      </c>
      <c r="F1457" t="s">
        <v>288</v>
      </c>
      <c r="G1457" t="str">
        <f>IFERROR(_xlfn.XLOOKUP(Sales_Pipeline[[#This Row],[Account]],Accounts!$A$2:$A$86,Accounts!$F$2:$F$86),"")</f>
        <v>United States</v>
      </c>
      <c r="H1457" t="s">
        <v>57</v>
      </c>
      <c r="I1457" s="3">
        <v>42805</v>
      </c>
      <c r="J1457" s="3">
        <v>42820</v>
      </c>
      <c r="K1457" s="8" t="str">
        <f>IF(Sales_Pipeline[[#This Row],[Close_Date]]="","",TEXT(Sales_Pipeline[[#This Row],[Close_Date]],"ddd"))</f>
        <v>Sun</v>
      </c>
      <c r="L1457" s="8" t="str">
        <f>IF(Sales_Pipeline[[#This Row],[Close_Date]]="","",TEXT(Sales_Pipeline[[#This Row],[Close_Date]],"mmm"))</f>
        <v>Mar</v>
      </c>
      <c r="M1457" s="8" t="str">
        <f>IF(Sales_Pipeline[[#This Row],[Close_Date]]="","","Q"&amp;ROUNDUP(MONTH(Sales_Pipeline[[#This Row],[Close_Date]])/3,0))</f>
        <v>Q1</v>
      </c>
      <c r="N1457" s="2" cm="1">
        <f t="array" ref="N1457">IFERROR(_xlfn.IFS(Sales_Pipeline[[#This Row],[Deal_Stage]]="Won",_xlfn.XLOOKUP(Sales_Pipeline[[#This Row],[Product]],Products!$A$2:$A$8,Products!$C$2:$C$8),Sales_Pipeline[[#This Row],[Deal_Stage]]="Lost",_xlfn.XLOOKUP(Sales_Pipeline[[#This Row],[Product]],Products!$A$2:$A$8,Products!$C$2:$C$8)),"")</f>
        <v>3393</v>
      </c>
      <c r="O1457" s="2">
        <v>3254</v>
      </c>
    </row>
    <row r="1458" spans="1:15" x14ac:dyDescent="0.3">
      <c r="A1458" t="s">
        <v>1604</v>
      </c>
      <c r="B1458" t="s">
        <v>42</v>
      </c>
      <c r="C1458" t="str">
        <f>_xlfn.XLOOKUP(Sales_Pipeline[[#This Row],[Sales_Agent]],Sales_Teams[Sales_Agent],Sales_Teams[Manager])</f>
        <v>Summer Sewald</v>
      </c>
      <c r="D1458" t="str">
        <f>_xlfn.XLOOKUP(Sales_Pipeline[[#This Row],[Manager]],Sales_Teams[Manager],Sales_Teams[Regional_Office])</f>
        <v>West</v>
      </c>
      <c r="E1458" t="s">
        <v>8953</v>
      </c>
      <c r="F1458" t="s">
        <v>125</v>
      </c>
      <c r="G1458" t="str">
        <f>IFERROR(_xlfn.XLOOKUP(Sales_Pipeline[[#This Row],[Account]],Accounts!$A$2:$A$86,Accounts!$F$2:$F$86),"")</f>
        <v>United States</v>
      </c>
      <c r="H1458" t="s">
        <v>82</v>
      </c>
      <c r="I1458" s="3">
        <v>42805</v>
      </c>
      <c r="J1458" s="3">
        <v>42862</v>
      </c>
      <c r="K1458" s="8" t="str">
        <f>IF(Sales_Pipeline[[#This Row],[Close_Date]]="","",TEXT(Sales_Pipeline[[#This Row],[Close_Date]],"ddd"))</f>
        <v>Sun</v>
      </c>
      <c r="L1458" s="8" t="str">
        <f>IF(Sales_Pipeline[[#This Row],[Close_Date]]="","",TEXT(Sales_Pipeline[[#This Row],[Close_Date]],"mmm"))</f>
        <v>May</v>
      </c>
      <c r="M1458" s="8" t="str">
        <f>IF(Sales_Pipeline[[#This Row],[Close_Date]]="","","Q"&amp;ROUNDUP(MONTH(Sales_Pipeline[[#This Row],[Close_Date]])/3,0))</f>
        <v>Q2</v>
      </c>
      <c r="N1458" s="2" cm="1">
        <f t="array" ref="N1458">IFERROR(_xlfn.IFS(Sales_Pipeline[[#This Row],[Deal_Stage]]="Won",_xlfn.XLOOKUP(Sales_Pipeline[[#This Row],[Product]],Products!$A$2:$A$8,Products!$C$2:$C$8),Sales_Pipeline[[#This Row],[Deal_Stage]]="Lost",_xlfn.XLOOKUP(Sales_Pipeline[[#This Row],[Product]],Products!$A$2:$A$8,Products!$C$2:$C$8)),"")</f>
        <v>4821</v>
      </c>
      <c r="O1458" s="2">
        <v>0</v>
      </c>
    </row>
    <row r="1459" spans="1:15" x14ac:dyDescent="0.3">
      <c r="A1459" t="s">
        <v>1605</v>
      </c>
      <c r="B1459" t="s">
        <v>42</v>
      </c>
      <c r="C1459" t="str">
        <f>_xlfn.XLOOKUP(Sales_Pipeline[[#This Row],[Sales_Agent]],Sales_Teams[Sales_Agent],Sales_Teams[Manager])</f>
        <v>Summer Sewald</v>
      </c>
      <c r="D1459" t="str">
        <f>_xlfn.XLOOKUP(Sales_Pipeline[[#This Row],[Manager]],Sales_Teams[Manager],Sales_Teams[Regional_Office])</f>
        <v>West</v>
      </c>
      <c r="E1459" t="s">
        <v>63</v>
      </c>
      <c r="F1459" t="s">
        <v>70</v>
      </c>
      <c r="G1459" t="str">
        <f>IFERROR(_xlfn.XLOOKUP(Sales_Pipeline[[#This Row],[Account]],Accounts!$A$2:$A$86,Accounts!$F$2:$F$86),"")</f>
        <v>United States</v>
      </c>
      <c r="H1459" t="s">
        <v>57</v>
      </c>
      <c r="I1459" s="3">
        <v>42805</v>
      </c>
      <c r="J1459" s="3">
        <v>42879</v>
      </c>
      <c r="K1459" s="8" t="str">
        <f>IF(Sales_Pipeline[[#This Row],[Close_Date]]="","",TEXT(Sales_Pipeline[[#This Row],[Close_Date]],"ddd"))</f>
        <v>Wed</v>
      </c>
      <c r="L1459" s="8" t="str">
        <f>IF(Sales_Pipeline[[#This Row],[Close_Date]]="","",TEXT(Sales_Pipeline[[#This Row],[Close_Date]],"mmm"))</f>
        <v>May</v>
      </c>
      <c r="M1459" s="8" t="str">
        <f>IF(Sales_Pipeline[[#This Row],[Close_Date]]="","","Q"&amp;ROUNDUP(MONTH(Sales_Pipeline[[#This Row],[Close_Date]])/3,0))</f>
        <v>Q2</v>
      </c>
      <c r="N1459" s="2" cm="1">
        <f t="array" ref="N1459">IFERROR(_xlfn.IFS(Sales_Pipeline[[#This Row],[Deal_Stage]]="Won",_xlfn.XLOOKUP(Sales_Pipeline[[#This Row],[Product]],Products!$A$2:$A$8,Products!$C$2:$C$8),Sales_Pipeline[[#This Row],[Deal_Stage]]="Lost",_xlfn.XLOOKUP(Sales_Pipeline[[#This Row],[Product]],Products!$A$2:$A$8,Products!$C$2:$C$8)),"")</f>
        <v>550</v>
      </c>
      <c r="O1459" s="2">
        <v>516</v>
      </c>
    </row>
    <row r="1460" spans="1:15" x14ac:dyDescent="0.3">
      <c r="A1460" t="s">
        <v>1606</v>
      </c>
      <c r="B1460" t="s">
        <v>42</v>
      </c>
      <c r="C1460" t="str">
        <f>_xlfn.XLOOKUP(Sales_Pipeline[[#This Row],[Sales_Agent]],Sales_Teams[Sales_Agent],Sales_Teams[Manager])</f>
        <v>Summer Sewald</v>
      </c>
      <c r="D1460" t="str">
        <f>_xlfn.XLOOKUP(Sales_Pipeline[[#This Row],[Manager]],Sales_Teams[Manager],Sales_Teams[Regional_Office])</f>
        <v>West</v>
      </c>
      <c r="E1460" t="s">
        <v>63</v>
      </c>
      <c r="F1460" t="s">
        <v>177</v>
      </c>
      <c r="G1460" t="str">
        <f>IFERROR(_xlfn.XLOOKUP(Sales_Pipeline[[#This Row],[Account]],Accounts!$A$2:$A$86,Accounts!$F$2:$F$86),"")</f>
        <v>United States</v>
      </c>
      <c r="H1460" t="s">
        <v>57</v>
      </c>
      <c r="I1460" s="3">
        <v>42805</v>
      </c>
      <c r="J1460" s="3">
        <v>42821</v>
      </c>
      <c r="K1460" s="8" t="str">
        <f>IF(Sales_Pipeline[[#This Row],[Close_Date]]="","",TEXT(Sales_Pipeline[[#This Row],[Close_Date]],"ddd"))</f>
        <v>Mon</v>
      </c>
      <c r="L1460" s="8" t="str">
        <f>IF(Sales_Pipeline[[#This Row],[Close_Date]]="","",TEXT(Sales_Pipeline[[#This Row],[Close_Date]],"mmm"))</f>
        <v>Mar</v>
      </c>
      <c r="M1460" s="8" t="str">
        <f>IF(Sales_Pipeline[[#This Row],[Close_Date]]="","","Q"&amp;ROUNDUP(MONTH(Sales_Pipeline[[#This Row],[Close_Date]])/3,0))</f>
        <v>Q1</v>
      </c>
      <c r="N1460" s="2" cm="1">
        <f t="array" ref="N1460">IFERROR(_xlfn.IFS(Sales_Pipeline[[#This Row],[Deal_Stage]]="Won",_xlfn.XLOOKUP(Sales_Pipeline[[#This Row],[Product]],Products!$A$2:$A$8,Products!$C$2:$C$8),Sales_Pipeline[[#This Row],[Deal_Stage]]="Lost",_xlfn.XLOOKUP(Sales_Pipeline[[#This Row],[Product]],Products!$A$2:$A$8,Products!$C$2:$C$8)),"")</f>
        <v>550</v>
      </c>
      <c r="O1460" s="2">
        <v>538</v>
      </c>
    </row>
    <row r="1461" spans="1:15" x14ac:dyDescent="0.3">
      <c r="A1461" t="s">
        <v>1607</v>
      </c>
      <c r="B1461" t="s">
        <v>8</v>
      </c>
      <c r="C1461" t="str">
        <f>_xlfn.XLOOKUP(Sales_Pipeline[[#This Row],[Sales_Agent]],Sales_Teams[Sales_Agent],Sales_Teams[Manager])</f>
        <v>Dustin Brinkmann</v>
      </c>
      <c r="D1461" t="str">
        <f>_xlfn.XLOOKUP(Sales_Pipeline[[#This Row],[Manager]],Sales_Teams[Manager],Sales_Teams[Regional_Office])</f>
        <v>Central</v>
      </c>
      <c r="E1461" t="s">
        <v>63</v>
      </c>
      <c r="F1461" t="s">
        <v>64</v>
      </c>
      <c r="G1461" t="str">
        <f>IFERROR(_xlfn.XLOOKUP(Sales_Pipeline[[#This Row],[Account]],Accounts!$A$2:$A$86,Accounts!$F$2:$F$86),"")</f>
        <v>United States</v>
      </c>
      <c r="H1461" t="s">
        <v>57</v>
      </c>
      <c r="I1461" s="3">
        <v>42805</v>
      </c>
      <c r="J1461" s="3">
        <v>42903</v>
      </c>
      <c r="K1461" s="8" t="str">
        <f>IF(Sales_Pipeline[[#This Row],[Close_Date]]="","",TEXT(Sales_Pipeline[[#This Row],[Close_Date]],"ddd"))</f>
        <v>Sat</v>
      </c>
      <c r="L1461" s="8" t="str">
        <f>IF(Sales_Pipeline[[#This Row],[Close_Date]]="","",TEXT(Sales_Pipeline[[#This Row],[Close_Date]],"mmm"))</f>
        <v>Jun</v>
      </c>
      <c r="M1461" s="8" t="str">
        <f>IF(Sales_Pipeline[[#This Row],[Close_Date]]="","","Q"&amp;ROUNDUP(MONTH(Sales_Pipeline[[#This Row],[Close_Date]])/3,0))</f>
        <v>Q2</v>
      </c>
      <c r="N1461" s="2" cm="1">
        <f t="array" ref="N1461">IFERROR(_xlfn.IFS(Sales_Pipeline[[#This Row],[Deal_Stage]]="Won",_xlfn.XLOOKUP(Sales_Pipeline[[#This Row],[Product]],Products!$A$2:$A$8,Products!$C$2:$C$8),Sales_Pipeline[[#This Row],[Deal_Stage]]="Lost",_xlfn.XLOOKUP(Sales_Pipeline[[#This Row],[Product]],Products!$A$2:$A$8,Products!$C$2:$C$8)),"")</f>
        <v>550</v>
      </c>
      <c r="O1461" s="2">
        <v>459</v>
      </c>
    </row>
    <row r="1462" spans="1:15" x14ac:dyDescent="0.3">
      <c r="A1462" t="s">
        <v>1608</v>
      </c>
      <c r="B1462" t="s">
        <v>45</v>
      </c>
      <c r="C1462" t="str">
        <f>_xlfn.XLOOKUP(Sales_Pipeline[[#This Row],[Sales_Agent]],Sales_Teams[Sales_Agent],Sales_Teams[Manager])</f>
        <v>Summer Sewald</v>
      </c>
      <c r="D1462" t="str">
        <f>_xlfn.XLOOKUP(Sales_Pipeline[[#This Row],[Manager]],Sales_Teams[Manager],Sales_Teams[Regional_Office])</f>
        <v>West</v>
      </c>
      <c r="E1462" t="s">
        <v>63</v>
      </c>
      <c r="F1462" t="s">
        <v>72</v>
      </c>
      <c r="G1462" t="str">
        <f>IFERROR(_xlfn.XLOOKUP(Sales_Pipeline[[#This Row],[Account]],Accounts!$A$2:$A$86,Accounts!$F$2:$F$86),"")</f>
        <v>United States</v>
      </c>
      <c r="H1462" t="s">
        <v>82</v>
      </c>
      <c r="I1462" s="3">
        <v>42805</v>
      </c>
      <c r="J1462" s="3">
        <v>42912</v>
      </c>
      <c r="K1462" s="8" t="str">
        <f>IF(Sales_Pipeline[[#This Row],[Close_Date]]="","",TEXT(Sales_Pipeline[[#This Row],[Close_Date]],"ddd"))</f>
        <v>Mon</v>
      </c>
      <c r="L1462" s="8" t="str">
        <f>IF(Sales_Pipeline[[#This Row],[Close_Date]]="","",TEXT(Sales_Pipeline[[#This Row],[Close_Date]],"mmm"))</f>
        <v>Jun</v>
      </c>
      <c r="M1462" s="8" t="str">
        <f>IF(Sales_Pipeline[[#This Row],[Close_Date]]="","","Q"&amp;ROUNDUP(MONTH(Sales_Pipeline[[#This Row],[Close_Date]])/3,0))</f>
        <v>Q2</v>
      </c>
      <c r="N1462" s="2" cm="1">
        <f t="array" ref="N1462">IFERROR(_xlfn.IFS(Sales_Pipeline[[#This Row],[Deal_Stage]]="Won",_xlfn.XLOOKUP(Sales_Pipeline[[#This Row],[Product]],Products!$A$2:$A$8,Products!$C$2:$C$8),Sales_Pipeline[[#This Row],[Deal_Stage]]="Lost",_xlfn.XLOOKUP(Sales_Pipeline[[#This Row],[Product]],Products!$A$2:$A$8,Products!$C$2:$C$8)),"")</f>
        <v>550</v>
      </c>
      <c r="O1462" s="2">
        <v>0</v>
      </c>
    </row>
    <row r="1463" spans="1:15" x14ac:dyDescent="0.3">
      <c r="A1463" t="s">
        <v>1609</v>
      </c>
      <c r="B1463" t="s">
        <v>45</v>
      </c>
      <c r="C1463" t="str">
        <f>_xlfn.XLOOKUP(Sales_Pipeline[[#This Row],[Sales_Agent]],Sales_Teams[Sales_Agent],Sales_Teams[Manager])</f>
        <v>Summer Sewald</v>
      </c>
      <c r="D1463" t="str">
        <f>_xlfn.XLOOKUP(Sales_Pipeline[[#This Row],[Manager]],Sales_Teams[Manager],Sales_Teams[Regional_Office])</f>
        <v>West</v>
      </c>
      <c r="E1463" t="s">
        <v>8953</v>
      </c>
      <c r="F1463" t="s">
        <v>85</v>
      </c>
      <c r="G1463" t="str">
        <f>IFERROR(_xlfn.XLOOKUP(Sales_Pipeline[[#This Row],[Account]],Accounts!$A$2:$A$86,Accounts!$F$2:$F$86),"")</f>
        <v>Poland</v>
      </c>
      <c r="H1463" t="s">
        <v>57</v>
      </c>
      <c r="I1463" s="3">
        <v>42805</v>
      </c>
      <c r="J1463" s="3">
        <v>42877</v>
      </c>
      <c r="K1463" s="8" t="str">
        <f>IF(Sales_Pipeline[[#This Row],[Close_Date]]="","",TEXT(Sales_Pipeline[[#This Row],[Close_Date]],"ddd"))</f>
        <v>Mon</v>
      </c>
      <c r="L1463" s="8" t="str">
        <f>IF(Sales_Pipeline[[#This Row],[Close_Date]]="","",TEXT(Sales_Pipeline[[#This Row],[Close_Date]],"mmm"))</f>
        <v>May</v>
      </c>
      <c r="M1463" s="8" t="str">
        <f>IF(Sales_Pipeline[[#This Row],[Close_Date]]="","","Q"&amp;ROUNDUP(MONTH(Sales_Pipeline[[#This Row],[Close_Date]])/3,0))</f>
        <v>Q2</v>
      </c>
      <c r="N1463" s="2" cm="1">
        <f t="array" ref="N1463">IFERROR(_xlfn.IFS(Sales_Pipeline[[#This Row],[Deal_Stage]]="Won",_xlfn.XLOOKUP(Sales_Pipeline[[#This Row],[Product]],Products!$A$2:$A$8,Products!$C$2:$C$8),Sales_Pipeline[[#This Row],[Deal_Stage]]="Lost",_xlfn.XLOOKUP(Sales_Pipeline[[#This Row],[Product]],Products!$A$2:$A$8,Products!$C$2:$C$8)),"")</f>
        <v>4821</v>
      </c>
      <c r="O1463" s="2">
        <v>5137</v>
      </c>
    </row>
    <row r="1464" spans="1:15" x14ac:dyDescent="0.3">
      <c r="A1464" t="s">
        <v>1610</v>
      </c>
      <c r="B1464" t="s">
        <v>9</v>
      </c>
      <c r="C1464" t="str">
        <f>_xlfn.XLOOKUP(Sales_Pipeline[[#This Row],[Sales_Agent]],Sales_Teams[Sales_Agent],Sales_Teams[Manager])</f>
        <v>Dustin Brinkmann</v>
      </c>
      <c r="D1464" t="str">
        <f>_xlfn.XLOOKUP(Sales_Pipeline[[#This Row],[Manager]],Sales_Teams[Manager],Sales_Teams[Regional_Office])</f>
        <v>Central</v>
      </c>
      <c r="E1464" t="s">
        <v>76</v>
      </c>
      <c r="F1464" t="s">
        <v>136</v>
      </c>
      <c r="G1464" t="str">
        <f>IFERROR(_xlfn.XLOOKUP(Sales_Pipeline[[#This Row],[Account]],Accounts!$A$2:$A$86,Accounts!$F$2:$F$86),"")</f>
        <v>United States</v>
      </c>
      <c r="H1464" t="s">
        <v>57</v>
      </c>
      <c r="I1464" s="3">
        <v>42805</v>
      </c>
      <c r="J1464" s="3">
        <v>42890</v>
      </c>
      <c r="K1464" s="8" t="str">
        <f>IF(Sales_Pipeline[[#This Row],[Close_Date]]="","",TEXT(Sales_Pipeline[[#This Row],[Close_Date]],"ddd"))</f>
        <v>Sun</v>
      </c>
      <c r="L1464" s="8" t="str">
        <f>IF(Sales_Pipeline[[#This Row],[Close_Date]]="","",TEXT(Sales_Pipeline[[#This Row],[Close_Date]],"mmm"))</f>
        <v>Jun</v>
      </c>
      <c r="M1464" s="8" t="str">
        <f>IF(Sales_Pipeline[[#This Row],[Close_Date]]="","","Q"&amp;ROUNDUP(MONTH(Sales_Pipeline[[#This Row],[Close_Date]])/3,0))</f>
        <v>Q2</v>
      </c>
      <c r="N1464" s="2" cm="1">
        <f t="array" ref="N1464">IFERROR(_xlfn.IFS(Sales_Pipeline[[#This Row],[Deal_Stage]]="Won",_xlfn.XLOOKUP(Sales_Pipeline[[#This Row],[Product]],Products!$A$2:$A$8,Products!$C$2:$C$8),Sales_Pipeline[[#This Row],[Deal_Stage]]="Lost",_xlfn.XLOOKUP(Sales_Pipeline[[#This Row],[Product]],Products!$A$2:$A$8,Products!$C$2:$C$8)),"")</f>
        <v>3393</v>
      </c>
      <c r="O1464" s="2">
        <v>3330</v>
      </c>
    </row>
    <row r="1465" spans="1:15" x14ac:dyDescent="0.3">
      <c r="A1465" t="s">
        <v>1611</v>
      </c>
      <c r="B1465" t="s">
        <v>7</v>
      </c>
      <c r="C1465" t="str">
        <f>_xlfn.XLOOKUP(Sales_Pipeline[[#This Row],[Sales_Agent]],Sales_Teams[Sales_Agent],Sales_Teams[Manager])</f>
        <v>Dustin Brinkmann</v>
      </c>
      <c r="D1465" t="str">
        <f>_xlfn.XLOOKUP(Sales_Pipeline[[#This Row],[Manager]],Sales_Teams[Manager],Sales_Teams[Regional_Office])</f>
        <v>Central</v>
      </c>
      <c r="E1465" t="s">
        <v>63</v>
      </c>
      <c r="F1465" t="s">
        <v>141</v>
      </c>
      <c r="G1465" t="str">
        <f>IFERROR(_xlfn.XLOOKUP(Sales_Pipeline[[#This Row],[Account]],Accounts!$A$2:$A$86,Accounts!$F$2:$F$86),"")</f>
        <v>United States</v>
      </c>
      <c r="H1465" t="s">
        <v>57</v>
      </c>
      <c r="I1465" s="3">
        <v>42805</v>
      </c>
      <c r="J1465" s="3">
        <v>42865</v>
      </c>
      <c r="K1465" s="8" t="str">
        <f>IF(Sales_Pipeline[[#This Row],[Close_Date]]="","",TEXT(Sales_Pipeline[[#This Row],[Close_Date]],"ddd"))</f>
        <v>Wed</v>
      </c>
      <c r="L1465" s="8" t="str">
        <f>IF(Sales_Pipeline[[#This Row],[Close_Date]]="","",TEXT(Sales_Pipeline[[#This Row],[Close_Date]],"mmm"))</f>
        <v>May</v>
      </c>
      <c r="M1465" s="8" t="str">
        <f>IF(Sales_Pipeline[[#This Row],[Close_Date]]="","","Q"&amp;ROUNDUP(MONTH(Sales_Pipeline[[#This Row],[Close_Date]])/3,0))</f>
        <v>Q2</v>
      </c>
      <c r="N1465" s="2" cm="1">
        <f t="array" ref="N1465">IFERROR(_xlfn.IFS(Sales_Pipeline[[#This Row],[Deal_Stage]]="Won",_xlfn.XLOOKUP(Sales_Pipeline[[#This Row],[Product]],Products!$A$2:$A$8,Products!$C$2:$C$8),Sales_Pipeline[[#This Row],[Deal_Stage]]="Lost",_xlfn.XLOOKUP(Sales_Pipeline[[#This Row],[Product]],Products!$A$2:$A$8,Products!$C$2:$C$8)),"")</f>
        <v>550</v>
      </c>
      <c r="O1465" s="2">
        <v>589</v>
      </c>
    </row>
    <row r="1466" spans="1:15" x14ac:dyDescent="0.3">
      <c r="A1466" t="s">
        <v>1612</v>
      </c>
      <c r="B1466" t="s">
        <v>32</v>
      </c>
      <c r="C1466" t="str">
        <f>_xlfn.XLOOKUP(Sales_Pipeline[[#This Row],[Sales_Agent]],Sales_Teams[Sales_Agent],Sales_Teams[Manager])</f>
        <v>Celia Rouche</v>
      </c>
      <c r="D1466" t="str">
        <f>_xlfn.XLOOKUP(Sales_Pipeline[[#This Row],[Manager]],Sales_Teams[Manager],Sales_Teams[Regional_Office])</f>
        <v>West</v>
      </c>
      <c r="E1466" t="s">
        <v>61</v>
      </c>
      <c r="F1466" t="s">
        <v>166</v>
      </c>
      <c r="G1466" t="str">
        <f>IFERROR(_xlfn.XLOOKUP(Sales_Pipeline[[#This Row],[Account]],Accounts!$A$2:$A$86,Accounts!$F$2:$F$86),"")</f>
        <v>United States</v>
      </c>
      <c r="H1466" t="s">
        <v>57</v>
      </c>
      <c r="I1466" s="3">
        <v>42805</v>
      </c>
      <c r="J1466" s="3">
        <v>42824</v>
      </c>
      <c r="K1466" s="8" t="str">
        <f>IF(Sales_Pipeline[[#This Row],[Close_Date]]="","",TEXT(Sales_Pipeline[[#This Row],[Close_Date]],"ddd"))</f>
        <v>Thu</v>
      </c>
      <c r="L1466" s="8" t="str">
        <f>IF(Sales_Pipeline[[#This Row],[Close_Date]]="","",TEXT(Sales_Pipeline[[#This Row],[Close_Date]],"mmm"))</f>
        <v>Mar</v>
      </c>
      <c r="M1466" s="8" t="str">
        <f>IF(Sales_Pipeline[[#This Row],[Close_Date]]="","","Q"&amp;ROUNDUP(MONTH(Sales_Pipeline[[#This Row],[Close_Date]])/3,0))</f>
        <v>Q1</v>
      </c>
      <c r="N1466" s="2" cm="1">
        <f t="array" ref="N1466">IFERROR(_xlfn.IFS(Sales_Pipeline[[#This Row],[Deal_Stage]]="Won",_xlfn.XLOOKUP(Sales_Pipeline[[#This Row],[Product]],Products!$A$2:$A$8,Products!$C$2:$C$8),Sales_Pipeline[[#This Row],[Deal_Stage]]="Lost",_xlfn.XLOOKUP(Sales_Pipeline[[#This Row],[Product]],Products!$A$2:$A$8,Products!$C$2:$C$8)),"")</f>
        <v>55</v>
      </c>
      <c r="O1466" s="2">
        <v>45</v>
      </c>
    </row>
    <row r="1467" spans="1:15" x14ac:dyDescent="0.3">
      <c r="A1467" t="s">
        <v>1613</v>
      </c>
      <c r="B1467" t="s">
        <v>44</v>
      </c>
      <c r="C1467" t="str">
        <f>_xlfn.XLOOKUP(Sales_Pipeline[[#This Row],[Sales_Agent]],Sales_Teams[Sales_Agent],Sales_Teams[Manager])</f>
        <v>Summer Sewald</v>
      </c>
      <c r="D1467" t="str">
        <f>_xlfn.XLOOKUP(Sales_Pipeline[[#This Row],[Manager]],Sales_Teams[Manager],Sales_Teams[Regional_Office])</f>
        <v>West</v>
      </c>
      <c r="E1467" t="s">
        <v>61</v>
      </c>
      <c r="G1467" t="str">
        <f>IFERROR(_xlfn.XLOOKUP(Sales_Pipeline[[#This Row],[Account]],Accounts!$A$2:$A$86,Accounts!$F$2:$F$86),"")</f>
        <v/>
      </c>
      <c r="H1467" t="s">
        <v>77</v>
      </c>
      <c r="I1467" s="3">
        <v>42805</v>
      </c>
      <c r="K1467" s="8" t="str">
        <f>IF(Sales_Pipeline[[#This Row],[Close_Date]]="","",TEXT(Sales_Pipeline[[#This Row],[Close_Date]],"ddd"))</f>
        <v/>
      </c>
      <c r="L1467" s="8" t="str">
        <f>IF(Sales_Pipeline[[#This Row],[Close_Date]]="","",TEXT(Sales_Pipeline[[#This Row],[Close_Date]],"mmm"))</f>
        <v/>
      </c>
      <c r="M1467" s="8" t="str">
        <f>IF(Sales_Pipeline[[#This Row],[Close_Date]]="","","Q"&amp;ROUNDUP(MONTH(Sales_Pipeline[[#This Row],[Close_Date]])/3,0))</f>
        <v/>
      </c>
      <c r="N1467" s="2" t="str" cm="1">
        <f t="array" ref="N1467">IFERROR(_xlfn.IFS(Sales_Pipeline[[#This Row],[Deal_Stage]]="Won",_xlfn.XLOOKUP(Sales_Pipeline[[#This Row],[Product]],Products!$A$2:$A$8,Products!$C$2:$C$8),Sales_Pipeline[[#This Row],[Deal_Stage]]="Lost",_xlfn.XLOOKUP(Sales_Pipeline[[#This Row],[Product]],Products!$A$2:$A$8,Products!$C$2:$C$8)),"")</f>
        <v/>
      </c>
      <c r="O1467" s="2">
        <v>0</v>
      </c>
    </row>
    <row r="1468" spans="1:15" x14ac:dyDescent="0.3">
      <c r="A1468" t="s">
        <v>1614</v>
      </c>
      <c r="B1468" t="s">
        <v>3</v>
      </c>
      <c r="C1468" t="str">
        <f>_xlfn.XLOOKUP(Sales_Pipeline[[#This Row],[Sales_Agent]],Sales_Teams[Sales_Agent],Sales_Teams[Manager])</f>
        <v>Dustin Brinkmann</v>
      </c>
      <c r="D1468" t="str">
        <f>_xlfn.XLOOKUP(Sales_Pipeline[[#This Row],[Manager]],Sales_Teams[Manager],Sales_Teams[Regional_Office])</f>
        <v>Central</v>
      </c>
      <c r="E1468" t="s">
        <v>61</v>
      </c>
      <c r="F1468" t="s">
        <v>155</v>
      </c>
      <c r="G1468" t="str">
        <f>IFERROR(_xlfn.XLOOKUP(Sales_Pipeline[[#This Row],[Account]],Accounts!$A$2:$A$86,Accounts!$F$2:$F$86),"")</f>
        <v>United States</v>
      </c>
      <c r="H1468" t="s">
        <v>82</v>
      </c>
      <c r="I1468" s="3">
        <v>42806</v>
      </c>
      <c r="J1468" s="3">
        <v>42880</v>
      </c>
      <c r="K1468" s="8" t="str">
        <f>IF(Sales_Pipeline[[#This Row],[Close_Date]]="","",TEXT(Sales_Pipeline[[#This Row],[Close_Date]],"ddd"))</f>
        <v>Thu</v>
      </c>
      <c r="L1468" s="8" t="str">
        <f>IF(Sales_Pipeline[[#This Row],[Close_Date]]="","",TEXT(Sales_Pipeline[[#This Row],[Close_Date]],"mmm"))</f>
        <v>May</v>
      </c>
      <c r="M1468" s="8" t="str">
        <f>IF(Sales_Pipeline[[#This Row],[Close_Date]]="","","Q"&amp;ROUNDUP(MONTH(Sales_Pipeline[[#This Row],[Close_Date]])/3,0))</f>
        <v>Q2</v>
      </c>
      <c r="N1468" s="2" cm="1">
        <f t="array" ref="N1468">IFERROR(_xlfn.IFS(Sales_Pipeline[[#This Row],[Deal_Stage]]="Won",_xlfn.XLOOKUP(Sales_Pipeline[[#This Row],[Product]],Products!$A$2:$A$8,Products!$C$2:$C$8),Sales_Pipeline[[#This Row],[Deal_Stage]]="Lost",_xlfn.XLOOKUP(Sales_Pipeline[[#This Row],[Product]],Products!$A$2:$A$8,Products!$C$2:$C$8)),"")</f>
        <v>55</v>
      </c>
      <c r="O1468" s="2">
        <v>0</v>
      </c>
    </row>
    <row r="1469" spans="1:15" x14ac:dyDescent="0.3">
      <c r="A1469" t="s">
        <v>1615</v>
      </c>
      <c r="B1469" t="s">
        <v>27</v>
      </c>
      <c r="C1469" t="str">
        <f>_xlfn.XLOOKUP(Sales_Pipeline[[#This Row],[Sales_Agent]],Sales_Teams[Sales_Agent],Sales_Teams[Manager])</f>
        <v>Rocco Neubert</v>
      </c>
      <c r="D1469" t="str">
        <f>_xlfn.XLOOKUP(Sales_Pipeline[[#This Row],[Manager]],Sales_Teams[Manager],Sales_Teams[Regional_Office])</f>
        <v>East</v>
      </c>
      <c r="E1469" t="s">
        <v>63</v>
      </c>
      <c r="F1469" t="s">
        <v>89</v>
      </c>
      <c r="G1469" t="str">
        <f>IFERROR(_xlfn.XLOOKUP(Sales_Pipeline[[#This Row],[Account]],Accounts!$A$2:$A$86,Accounts!$F$2:$F$86),"")</f>
        <v>United States</v>
      </c>
      <c r="H1469" t="s">
        <v>77</v>
      </c>
      <c r="I1469" s="3">
        <v>42806</v>
      </c>
      <c r="K1469" s="8" t="str">
        <f>IF(Sales_Pipeline[[#This Row],[Close_Date]]="","",TEXT(Sales_Pipeline[[#This Row],[Close_Date]],"ddd"))</f>
        <v/>
      </c>
      <c r="L1469" s="8" t="str">
        <f>IF(Sales_Pipeline[[#This Row],[Close_Date]]="","",TEXT(Sales_Pipeline[[#This Row],[Close_Date]],"mmm"))</f>
        <v/>
      </c>
      <c r="M1469" s="8" t="str">
        <f>IF(Sales_Pipeline[[#This Row],[Close_Date]]="","","Q"&amp;ROUNDUP(MONTH(Sales_Pipeline[[#This Row],[Close_Date]])/3,0))</f>
        <v/>
      </c>
      <c r="N1469" s="2" t="str" cm="1">
        <f t="array" ref="N1469">IFERROR(_xlfn.IFS(Sales_Pipeline[[#This Row],[Deal_Stage]]="Won",_xlfn.XLOOKUP(Sales_Pipeline[[#This Row],[Product]],Products!$A$2:$A$8,Products!$C$2:$C$8),Sales_Pipeline[[#This Row],[Deal_Stage]]="Lost",_xlfn.XLOOKUP(Sales_Pipeline[[#This Row],[Product]],Products!$A$2:$A$8,Products!$C$2:$C$8)),"")</f>
        <v/>
      </c>
      <c r="O1469" s="2">
        <v>0</v>
      </c>
    </row>
    <row r="1470" spans="1:15" x14ac:dyDescent="0.3">
      <c r="A1470" t="s">
        <v>1616</v>
      </c>
      <c r="B1470" t="s">
        <v>27</v>
      </c>
      <c r="C1470" t="str">
        <f>_xlfn.XLOOKUP(Sales_Pipeline[[#This Row],[Sales_Agent]],Sales_Teams[Sales_Agent],Sales_Teams[Manager])</f>
        <v>Rocco Neubert</v>
      </c>
      <c r="D1470" t="str">
        <f>_xlfn.XLOOKUP(Sales_Pipeline[[#This Row],[Manager]],Sales_Teams[Manager],Sales_Teams[Regional_Office])</f>
        <v>East</v>
      </c>
      <c r="E1470" t="s">
        <v>84</v>
      </c>
      <c r="F1470" t="s">
        <v>159</v>
      </c>
      <c r="G1470" t="str">
        <f>IFERROR(_xlfn.XLOOKUP(Sales_Pipeline[[#This Row],[Account]],Accounts!$A$2:$A$86,Accounts!$F$2:$F$86),"")</f>
        <v>United States</v>
      </c>
      <c r="H1470" t="s">
        <v>57</v>
      </c>
      <c r="I1470" s="3">
        <v>42806</v>
      </c>
      <c r="J1470" s="3">
        <v>42897</v>
      </c>
      <c r="K1470" s="8" t="str">
        <f>IF(Sales_Pipeline[[#This Row],[Close_Date]]="","",TEXT(Sales_Pipeline[[#This Row],[Close_Date]],"ddd"))</f>
        <v>Sun</v>
      </c>
      <c r="L1470" s="8" t="str">
        <f>IF(Sales_Pipeline[[#This Row],[Close_Date]]="","",TEXT(Sales_Pipeline[[#This Row],[Close_Date]],"mmm"))</f>
        <v>Jun</v>
      </c>
      <c r="M1470" s="8" t="str">
        <f>IF(Sales_Pipeline[[#This Row],[Close_Date]]="","","Q"&amp;ROUNDUP(MONTH(Sales_Pipeline[[#This Row],[Close_Date]])/3,0))</f>
        <v>Q2</v>
      </c>
      <c r="N1470" s="2" cm="1">
        <f t="array" ref="N1470">IFERROR(_xlfn.IFS(Sales_Pipeline[[#This Row],[Deal_Stage]]="Won",_xlfn.XLOOKUP(Sales_Pipeline[[#This Row],[Product]],Products!$A$2:$A$8,Products!$C$2:$C$8),Sales_Pipeline[[#This Row],[Deal_Stage]]="Lost",_xlfn.XLOOKUP(Sales_Pipeline[[#This Row],[Product]],Products!$A$2:$A$8,Products!$C$2:$C$8)),"")</f>
        <v>5482</v>
      </c>
      <c r="O1470" s="2">
        <v>5664</v>
      </c>
    </row>
    <row r="1471" spans="1:15" x14ac:dyDescent="0.3">
      <c r="A1471" t="s">
        <v>1617</v>
      </c>
      <c r="B1471" t="s">
        <v>6</v>
      </c>
      <c r="C1471" t="str">
        <f>_xlfn.XLOOKUP(Sales_Pipeline[[#This Row],[Sales_Agent]],Sales_Teams[Sales_Agent],Sales_Teams[Manager])</f>
        <v>Dustin Brinkmann</v>
      </c>
      <c r="D1471" t="str">
        <f>_xlfn.XLOOKUP(Sales_Pipeline[[#This Row],[Manager]],Sales_Teams[Manager],Sales_Teams[Regional_Office])</f>
        <v>Central</v>
      </c>
      <c r="E1471" t="s">
        <v>76</v>
      </c>
      <c r="F1471" t="s">
        <v>507</v>
      </c>
      <c r="G1471" t="str">
        <f>IFERROR(_xlfn.XLOOKUP(Sales_Pipeline[[#This Row],[Account]],Accounts!$A$2:$A$86,Accounts!$F$2:$F$86),"")</f>
        <v>Belgium</v>
      </c>
      <c r="H1471" t="s">
        <v>82</v>
      </c>
      <c r="I1471" s="3">
        <v>42806</v>
      </c>
      <c r="J1471" s="3">
        <v>42857</v>
      </c>
      <c r="K1471" s="8" t="str">
        <f>IF(Sales_Pipeline[[#This Row],[Close_Date]]="","",TEXT(Sales_Pipeline[[#This Row],[Close_Date]],"ddd"))</f>
        <v>Tue</v>
      </c>
      <c r="L1471" s="8" t="str">
        <f>IF(Sales_Pipeline[[#This Row],[Close_Date]]="","",TEXT(Sales_Pipeline[[#This Row],[Close_Date]],"mmm"))</f>
        <v>May</v>
      </c>
      <c r="M1471" s="8" t="str">
        <f>IF(Sales_Pipeline[[#This Row],[Close_Date]]="","","Q"&amp;ROUNDUP(MONTH(Sales_Pipeline[[#This Row],[Close_Date]])/3,0))</f>
        <v>Q2</v>
      </c>
      <c r="N1471" s="2" cm="1">
        <f t="array" ref="N1471">IFERROR(_xlfn.IFS(Sales_Pipeline[[#This Row],[Deal_Stage]]="Won",_xlfn.XLOOKUP(Sales_Pipeline[[#This Row],[Product]],Products!$A$2:$A$8,Products!$C$2:$C$8),Sales_Pipeline[[#This Row],[Deal_Stage]]="Lost",_xlfn.XLOOKUP(Sales_Pipeline[[#This Row],[Product]],Products!$A$2:$A$8,Products!$C$2:$C$8)),"")</f>
        <v>3393</v>
      </c>
      <c r="O1471" s="2">
        <v>0</v>
      </c>
    </row>
    <row r="1472" spans="1:15" x14ac:dyDescent="0.3">
      <c r="A1472" t="s">
        <v>1618</v>
      </c>
      <c r="B1472" t="s">
        <v>20</v>
      </c>
      <c r="C1472" t="str">
        <f>_xlfn.XLOOKUP(Sales_Pipeline[[#This Row],[Sales_Agent]],Sales_Teams[Sales_Agent],Sales_Teams[Manager])</f>
        <v>Cara Losch</v>
      </c>
      <c r="D1472" t="str">
        <f>_xlfn.XLOOKUP(Sales_Pipeline[[#This Row],[Manager]],Sales_Teams[Manager],Sales_Teams[Regional_Office])</f>
        <v>East</v>
      </c>
      <c r="E1472" t="s">
        <v>55</v>
      </c>
      <c r="F1472" t="s">
        <v>256</v>
      </c>
      <c r="G1472" t="str">
        <f>IFERROR(_xlfn.XLOOKUP(Sales_Pipeline[[#This Row],[Account]],Accounts!$A$2:$A$86,Accounts!$F$2:$F$86),"")</f>
        <v>United States</v>
      </c>
      <c r="H1472" t="s">
        <v>57</v>
      </c>
      <c r="I1472" s="3">
        <v>42806</v>
      </c>
      <c r="J1472" s="3">
        <v>42897</v>
      </c>
      <c r="K1472" s="8" t="str">
        <f>IF(Sales_Pipeline[[#This Row],[Close_Date]]="","",TEXT(Sales_Pipeline[[#This Row],[Close_Date]],"ddd"))</f>
        <v>Sun</v>
      </c>
      <c r="L1472" s="8" t="str">
        <f>IF(Sales_Pipeline[[#This Row],[Close_Date]]="","",TEXT(Sales_Pipeline[[#This Row],[Close_Date]],"mmm"))</f>
        <v>Jun</v>
      </c>
      <c r="M1472" s="8" t="str">
        <f>IF(Sales_Pipeline[[#This Row],[Close_Date]]="","","Q"&amp;ROUNDUP(MONTH(Sales_Pipeline[[#This Row],[Close_Date]])/3,0))</f>
        <v>Q2</v>
      </c>
      <c r="N1472" s="2" cm="1">
        <f t="array" ref="N1472">IFERROR(_xlfn.IFS(Sales_Pipeline[[#This Row],[Deal_Stage]]="Won",_xlfn.XLOOKUP(Sales_Pipeline[[#This Row],[Product]],Products!$A$2:$A$8,Products!$C$2:$C$8),Sales_Pipeline[[#This Row],[Deal_Stage]]="Lost",_xlfn.XLOOKUP(Sales_Pipeline[[#This Row],[Product]],Products!$A$2:$A$8,Products!$C$2:$C$8)),"")</f>
        <v>1096</v>
      </c>
      <c r="O1472" s="2">
        <v>1074</v>
      </c>
    </row>
    <row r="1473" spans="1:15" x14ac:dyDescent="0.3">
      <c r="A1473" t="s">
        <v>1619</v>
      </c>
      <c r="B1473" t="s">
        <v>15</v>
      </c>
      <c r="C1473" t="str">
        <f>_xlfn.XLOOKUP(Sales_Pipeline[[#This Row],[Sales_Agent]],Sales_Teams[Sales_Agent],Sales_Teams[Manager])</f>
        <v>Melvin Marxen</v>
      </c>
      <c r="D1473" t="str">
        <f>_xlfn.XLOOKUP(Sales_Pipeline[[#This Row],[Manager]],Sales_Teams[Manager],Sales_Teams[Regional_Office])</f>
        <v>Central</v>
      </c>
      <c r="E1473" t="s">
        <v>55</v>
      </c>
      <c r="F1473" t="s">
        <v>229</v>
      </c>
      <c r="G1473" t="str">
        <f>IFERROR(_xlfn.XLOOKUP(Sales_Pipeline[[#This Row],[Account]],Accounts!$A$2:$A$86,Accounts!$F$2:$F$86),"")</f>
        <v>Norway</v>
      </c>
      <c r="H1473" t="s">
        <v>82</v>
      </c>
      <c r="I1473" s="3">
        <v>42806</v>
      </c>
      <c r="J1473" s="3">
        <v>42857</v>
      </c>
      <c r="K1473" s="8" t="str">
        <f>IF(Sales_Pipeline[[#This Row],[Close_Date]]="","",TEXT(Sales_Pipeline[[#This Row],[Close_Date]],"ddd"))</f>
        <v>Tue</v>
      </c>
      <c r="L1473" s="8" t="str">
        <f>IF(Sales_Pipeline[[#This Row],[Close_Date]]="","",TEXT(Sales_Pipeline[[#This Row],[Close_Date]],"mmm"))</f>
        <v>May</v>
      </c>
      <c r="M1473" s="8" t="str">
        <f>IF(Sales_Pipeline[[#This Row],[Close_Date]]="","","Q"&amp;ROUNDUP(MONTH(Sales_Pipeline[[#This Row],[Close_Date]])/3,0))</f>
        <v>Q2</v>
      </c>
      <c r="N1473" s="2" cm="1">
        <f t="array" ref="N1473">IFERROR(_xlfn.IFS(Sales_Pipeline[[#This Row],[Deal_Stage]]="Won",_xlfn.XLOOKUP(Sales_Pipeline[[#This Row],[Product]],Products!$A$2:$A$8,Products!$C$2:$C$8),Sales_Pipeline[[#This Row],[Deal_Stage]]="Lost",_xlfn.XLOOKUP(Sales_Pipeline[[#This Row],[Product]],Products!$A$2:$A$8,Products!$C$2:$C$8)),"")</f>
        <v>1096</v>
      </c>
      <c r="O1473" s="2">
        <v>0</v>
      </c>
    </row>
    <row r="1474" spans="1:15" x14ac:dyDescent="0.3">
      <c r="A1474" t="s">
        <v>1620</v>
      </c>
      <c r="B1474" t="s">
        <v>15</v>
      </c>
      <c r="C1474" t="str">
        <f>_xlfn.XLOOKUP(Sales_Pipeline[[#This Row],[Sales_Agent]],Sales_Teams[Sales_Agent],Sales_Teams[Manager])</f>
        <v>Melvin Marxen</v>
      </c>
      <c r="D1474" t="str">
        <f>_xlfn.XLOOKUP(Sales_Pipeline[[#This Row],[Manager]],Sales_Teams[Manager],Sales_Teams[Regional_Office])</f>
        <v>Central</v>
      </c>
      <c r="E1474" t="s">
        <v>8953</v>
      </c>
      <c r="F1474" t="s">
        <v>94</v>
      </c>
      <c r="G1474" t="str">
        <f>IFERROR(_xlfn.XLOOKUP(Sales_Pipeline[[#This Row],[Account]],Accounts!$A$2:$A$86,Accounts!$F$2:$F$86),"")</f>
        <v>United States</v>
      </c>
      <c r="H1474" t="s">
        <v>82</v>
      </c>
      <c r="I1474" s="3">
        <v>42806</v>
      </c>
      <c r="J1474" s="3">
        <v>42881</v>
      </c>
      <c r="K1474" s="8" t="str">
        <f>IF(Sales_Pipeline[[#This Row],[Close_Date]]="","",TEXT(Sales_Pipeline[[#This Row],[Close_Date]],"ddd"))</f>
        <v>Fri</v>
      </c>
      <c r="L1474" s="8" t="str">
        <f>IF(Sales_Pipeline[[#This Row],[Close_Date]]="","",TEXT(Sales_Pipeline[[#This Row],[Close_Date]],"mmm"))</f>
        <v>May</v>
      </c>
      <c r="M1474" s="8" t="str">
        <f>IF(Sales_Pipeline[[#This Row],[Close_Date]]="","","Q"&amp;ROUNDUP(MONTH(Sales_Pipeline[[#This Row],[Close_Date]])/3,0))</f>
        <v>Q2</v>
      </c>
      <c r="N1474" s="2" cm="1">
        <f t="array" ref="N1474">IFERROR(_xlfn.IFS(Sales_Pipeline[[#This Row],[Deal_Stage]]="Won",_xlfn.XLOOKUP(Sales_Pipeline[[#This Row],[Product]],Products!$A$2:$A$8,Products!$C$2:$C$8),Sales_Pipeline[[#This Row],[Deal_Stage]]="Lost",_xlfn.XLOOKUP(Sales_Pipeline[[#This Row],[Product]],Products!$A$2:$A$8,Products!$C$2:$C$8)),"")</f>
        <v>4821</v>
      </c>
      <c r="O1474" s="2">
        <v>0</v>
      </c>
    </row>
    <row r="1475" spans="1:15" x14ac:dyDescent="0.3">
      <c r="A1475" t="s">
        <v>1621</v>
      </c>
      <c r="B1475" t="s">
        <v>38</v>
      </c>
      <c r="C1475" t="str">
        <f>_xlfn.XLOOKUP(Sales_Pipeline[[#This Row],[Sales_Agent]],Sales_Teams[Sales_Agent],Sales_Teams[Manager])</f>
        <v>Celia Rouche</v>
      </c>
      <c r="D1475" t="str">
        <f>_xlfn.XLOOKUP(Sales_Pipeline[[#This Row],[Manager]],Sales_Teams[Manager],Sales_Teams[Regional_Office])</f>
        <v>West</v>
      </c>
      <c r="E1475" t="s">
        <v>63</v>
      </c>
      <c r="F1475" t="s">
        <v>89</v>
      </c>
      <c r="G1475" t="str">
        <f>IFERROR(_xlfn.XLOOKUP(Sales_Pipeline[[#This Row],[Account]],Accounts!$A$2:$A$86,Accounts!$F$2:$F$86),"")</f>
        <v>United States</v>
      </c>
      <c r="H1475" t="s">
        <v>57</v>
      </c>
      <c r="I1475" s="3">
        <v>42806</v>
      </c>
      <c r="J1475" s="3">
        <v>42825</v>
      </c>
      <c r="K1475" s="8" t="str">
        <f>IF(Sales_Pipeline[[#This Row],[Close_Date]]="","",TEXT(Sales_Pipeline[[#This Row],[Close_Date]],"ddd"))</f>
        <v>Fri</v>
      </c>
      <c r="L1475" s="8" t="str">
        <f>IF(Sales_Pipeline[[#This Row],[Close_Date]]="","",TEXT(Sales_Pipeline[[#This Row],[Close_Date]],"mmm"))</f>
        <v>Mar</v>
      </c>
      <c r="M1475" s="8" t="str">
        <f>IF(Sales_Pipeline[[#This Row],[Close_Date]]="","","Q"&amp;ROUNDUP(MONTH(Sales_Pipeline[[#This Row],[Close_Date]])/3,0))</f>
        <v>Q1</v>
      </c>
      <c r="N1475" s="2" cm="1">
        <f t="array" ref="N1475">IFERROR(_xlfn.IFS(Sales_Pipeline[[#This Row],[Deal_Stage]]="Won",_xlfn.XLOOKUP(Sales_Pipeline[[#This Row],[Product]],Products!$A$2:$A$8,Products!$C$2:$C$8),Sales_Pipeline[[#This Row],[Deal_Stage]]="Lost",_xlfn.XLOOKUP(Sales_Pipeline[[#This Row],[Product]],Products!$A$2:$A$8,Products!$C$2:$C$8)),"")</f>
        <v>550</v>
      </c>
      <c r="O1475" s="2">
        <v>481</v>
      </c>
    </row>
    <row r="1476" spans="1:15" x14ac:dyDescent="0.3">
      <c r="A1476" t="s">
        <v>1622</v>
      </c>
      <c r="B1476" t="s">
        <v>38</v>
      </c>
      <c r="C1476" t="str">
        <f>_xlfn.XLOOKUP(Sales_Pipeline[[#This Row],[Sales_Agent]],Sales_Teams[Sales_Agent],Sales_Teams[Manager])</f>
        <v>Celia Rouche</v>
      </c>
      <c r="D1476" t="str">
        <f>_xlfn.XLOOKUP(Sales_Pipeline[[#This Row],[Manager]],Sales_Teams[Manager],Sales_Teams[Regional_Office])</f>
        <v>West</v>
      </c>
      <c r="E1476" t="s">
        <v>55</v>
      </c>
      <c r="F1476" t="s">
        <v>114</v>
      </c>
      <c r="G1476" t="str">
        <f>IFERROR(_xlfn.XLOOKUP(Sales_Pipeline[[#This Row],[Account]],Accounts!$A$2:$A$86,Accounts!$F$2:$F$86),"")</f>
        <v>United States</v>
      </c>
      <c r="H1476" t="s">
        <v>57</v>
      </c>
      <c r="I1476" s="3">
        <v>42806</v>
      </c>
      <c r="J1476" s="3">
        <v>42888</v>
      </c>
      <c r="K1476" s="8" t="str">
        <f>IF(Sales_Pipeline[[#This Row],[Close_Date]]="","",TEXT(Sales_Pipeline[[#This Row],[Close_Date]],"ddd"))</f>
        <v>Fri</v>
      </c>
      <c r="L1476" s="8" t="str">
        <f>IF(Sales_Pipeline[[#This Row],[Close_Date]]="","",TEXT(Sales_Pipeline[[#This Row],[Close_Date]],"mmm"))</f>
        <v>Jun</v>
      </c>
      <c r="M1476" s="8" t="str">
        <f>IF(Sales_Pipeline[[#This Row],[Close_Date]]="","","Q"&amp;ROUNDUP(MONTH(Sales_Pipeline[[#This Row],[Close_Date]])/3,0))</f>
        <v>Q2</v>
      </c>
      <c r="N1476" s="2" cm="1">
        <f t="array" ref="N1476">IFERROR(_xlfn.IFS(Sales_Pipeline[[#This Row],[Deal_Stage]]="Won",_xlfn.XLOOKUP(Sales_Pipeline[[#This Row],[Product]],Products!$A$2:$A$8,Products!$C$2:$C$8),Sales_Pipeline[[#This Row],[Deal_Stage]]="Lost",_xlfn.XLOOKUP(Sales_Pipeline[[#This Row],[Product]],Products!$A$2:$A$8,Products!$C$2:$C$8)),"")</f>
        <v>1096</v>
      </c>
      <c r="O1476" s="2">
        <v>1101</v>
      </c>
    </row>
    <row r="1477" spans="1:15" x14ac:dyDescent="0.3">
      <c r="A1477" t="s">
        <v>1623</v>
      </c>
      <c r="B1477" t="s">
        <v>13</v>
      </c>
      <c r="C1477" t="str">
        <f>_xlfn.XLOOKUP(Sales_Pipeline[[#This Row],[Sales_Agent]],Sales_Teams[Sales_Agent],Sales_Teams[Manager])</f>
        <v>Melvin Marxen</v>
      </c>
      <c r="D1477" t="str">
        <f>_xlfn.XLOOKUP(Sales_Pipeline[[#This Row],[Manager]],Sales_Teams[Manager],Sales_Teams[Regional_Office])</f>
        <v>Central</v>
      </c>
      <c r="E1477" t="s">
        <v>63</v>
      </c>
      <c r="F1477" t="s">
        <v>105</v>
      </c>
      <c r="G1477" t="str">
        <f>IFERROR(_xlfn.XLOOKUP(Sales_Pipeline[[#This Row],[Account]],Accounts!$A$2:$A$86,Accounts!$F$2:$F$86),"")</f>
        <v>United States</v>
      </c>
      <c r="H1477" t="s">
        <v>57</v>
      </c>
      <c r="I1477" s="3">
        <v>42806</v>
      </c>
      <c r="J1477" s="3">
        <v>42909</v>
      </c>
      <c r="K1477" s="8" t="str">
        <f>IF(Sales_Pipeline[[#This Row],[Close_Date]]="","",TEXT(Sales_Pipeline[[#This Row],[Close_Date]],"ddd"))</f>
        <v>Fri</v>
      </c>
      <c r="L1477" s="8" t="str">
        <f>IF(Sales_Pipeline[[#This Row],[Close_Date]]="","",TEXT(Sales_Pipeline[[#This Row],[Close_Date]],"mmm"))</f>
        <v>Jun</v>
      </c>
      <c r="M1477" s="8" t="str">
        <f>IF(Sales_Pipeline[[#This Row],[Close_Date]]="","","Q"&amp;ROUNDUP(MONTH(Sales_Pipeline[[#This Row],[Close_Date]])/3,0))</f>
        <v>Q2</v>
      </c>
      <c r="N1477" s="2" cm="1">
        <f t="array" ref="N1477">IFERROR(_xlfn.IFS(Sales_Pipeline[[#This Row],[Deal_Stage]]="Won",_xlfn.XLOOKUP(Sales_Pipeline[[#This Row],[Product]],Products!$A$2:$A$8,Products!$C$2:$C$8),Sales_Pipeline[[#This Row],[Deal_Stage]]="Lost",_xlfn.XLOOKUP(Sales_Pipeline[[#This Row],[Product]],Products!$A$2:$A$8,Products!$C$2:$C$8)),"")</f>
        <v>550</v>
      </c>
      <c r="O1477" s="2">
        <v>522</v>
      </c>
    </row>
    <row r="1478" spans="1:15" x14ac:dyDescent="0.3">
      <c r="A1478" t="s">
        <v>1624</v>
      </c>
      <c r="B1478" t="s">
        <v>36</v>
      </c>
      <c r="C1478" t="str">
        <f>_xlfn.XLOOKUP(Sales_Pipeline[[#This Row],[Sales_Agent]],Sales_Teams[Sales_Agent],Sales_Teams[Manager])</f>
        <v>Celia Rouche</v>
      </c>
      <c r="D1478" t="str">
        <f>_xlfn.XLOOKUP(Sales_Pipeline[[#This Row],[Manager]],Sales_Teams[Manager],Sales_Teams[Regional_Office])</f>
        <v>West</v>
      </c>
      <c r="E1478" t="s">
        <v>61</v>
      </c>
      <c r="F1478" t="s">
        <v>66</v>
      </c>
      <c r="G1478" t="str">
        <f>IFERROR(_xlfn.XLOOKUP(Sales_Pipeline[[#This Row],[Account]],Accounts!$A$2:$A$86,Accounts!$F$2:$F$86),"")</f>
        <v>United States</v>
      </c>
      <c r="H1478" t="s">
        <v>77</v>
      </c>
      <c r="I1478" s="3">
        <v>42806</v>
      </c>
      <c r="K1478" s="8" t="str">
        <f>IF(Sales_Pipeline[[#This Row],[Close_Date]]="","",TEXT(Sales_Pipeline[[#This Row],[Close_Date]],"ddd"))</f>
        <v/>
      </c>
      <c r="L1478" s="8" t="str">
        <f>IF(Sales_Pipeline[[#This Row],[Close_Date]]="","",TEXT(Sales_Pipeline[[#This Row],[Close_Date]],"mmm"))</f>
        <v/>
      </c>
      <c r="M1478" s="8" t="str">
        <f>IF(Sales_Pipeline[[#This Row],[Close_Date]]="","","Q"&amp;ROUNDUP(MONTH(Sales_Pipeline[[#This Row],[Close_Date]])/3,0))</f>
        <v/>
      </c>
      <c r="N1478" s="2" t="str" cm="1">
        <f t="array" ref="N1478">IFERROR(_xlfn.IFS(Sales_Pipeline[[#This Row],[Deal_Stage]]="Won",_xlfn.XLOOKUP(Sales_Pipeline[[#This Row],[Product]],Products!$A$2:$A$8,Products!$C$2:$C$8),Sales_Pipeline[[#This Row],[Deal_Stage]]="Lost",_xlfn.XLOOKUP(Sales_Pipeline[[#This Row],[Product]],Products!$A$2:$A$8,Products!$C$2:$C$8)),"")</f>
        <v/>
      </c>
      <c r="O1478" s="2">
        <v>0</v>
      </c>
    </row>
    <row r="1479" spans="1:15" x14ac:dyDescent="0.3">
      <c r="A1479" t="s">
        <v>1625</v>
      </c>
      <c r="B1479" t="s">
        <v>36</v>
      </c>
      <c r="C1479" t="str">
        <f>_xlfn.XLOOKUP(Sales_Pipeline[[#This Row],[Sales_Agent]],Sales_Teams[Sales_Agent],Sales_Teams[Manager])</f>
        <v>Celia Rouche</v>
      </c>
      <c r="D1479" t="str">
        <f>_xlfn.XLOOKUP(Sales_Pipeline[[#This Row],[Manager]],Sales_Teams[Manager],Sales_Teams[Regional_Office])</f>
        <v>West</v>
      </c>
      <c r="E1479" t="s">
        <v>61</v>
      </c>
      <c r="F1479" t="s">
        <v>177</v>
      </c>
      <c r="G1479" t="str">
        <f>IFERROR(_xlfn.XLOOKUP(Sales_Pipeline[[#This Row],[Account]],Accounts!$A$2:$A$86,Accounts!$F$2:$F$86),"")</f>
        <v>United States</v>
      </c>
      <c r="H1479" t="s">
        <v>57</v>
      </c>
      <c r="I1479" s="3">
        <v>42806</v>
      </c>
      <c r="J1479" s="3">
        <v>42899</v>
      </c>
      <c r="K1479" s="8" t="str">
        <f>IF(Sales_Pipeline[[#This Row],[Close_Date]]="","",TEXT(Sales_Pipeline[[#This Row],[Close_Date]],"ddd"))</f>
        <v>Tue</v>
      </c>
      <c r="L1479" s="8" t="str">
        <f>IF(Sales_Pipeline[[#This Row],[Close_Date]]="","",TEXT(Sales_Pipeline[[#This Row],[Close_Date]],"mmm"))</f>
        <v>Jun</v>
      </c>
      <c r="M1479" s="8" t="str">
        <f>IF(Sales_Pipeline[[#This Row],[Close_Date]]="","","Q"&amp;ROUNDUP(MONTH(Sales_Pipeline[[#This Row],[Close_Date]])/3,0))</f>
        <v>Q2</v>
      </c>
      <c r="N1479" s="2" cm="1">
        <f t="array" ref="N1479">IFERROR(_xlfn.IFS(Sales_Pipeline[[#This Row],[Deal_Stage]]="Won",_xlfn.XLOOKUP(Sales_Pipeline[[#This Row],[Product]],Products!$A$2:$A$8,Products!$C$2:$C$8),Sales_Pipeline[[#This Row],[Deal_Stage]]="Lost",_xlfn.XLOOKUP(Sales_Pipeline[[#This Row],[Product]],Products!$A$2:$A$8,Products!$C$2:$C$8)),"")</f>
        <v>55</v>
      </c>
      <c r="O1479" s="2">
        <v>49</v>
      </c>
    </row>
    <row r="1480" spans="1:15" x14ac:dyDescent="0.3">
      <c r="A1480" t="s">
        <v>1626</v>
      </c>
      <c r="B1480" t="s">
        <v>43</v>
      </c>
      <c r="C1480" t="str">
        <f>_xlfn.XLOOKUP(Sales_Pipeline[[#This Row],[Sales_Agent]],Sales_Teams[Sales_Agent],Sales_Teams[Manager])</f>
        <v>Summer Sewald</v>
      </c>
      <c r="D1480" t="str">
        <f>_xlfn.XLOOKUP(Sales_Pipeline[[#This Row],[Manager]],Sales_Teams[Manager],Sales_Teams[Regional_Office])</f>
        <v>West</v>
      </c>
      <c r="E1480" t="s">
        <v>8953</v>
      </c>
      <c r="G1480" t="str">
        <f>IFERROR(_xlfn.XLOOKUP(Sales_Pipeline[[#This Row],[Account]],Accounts!$A$2:$A$86,Accounts!$F$2:$F$86),"")</f>
        <v/>
      </c>
      <c r="H1480" t="s">
        <v>77</v>
      </c>
      <c r="I1480" s="3">
        <v>42806</v>
      </c>
      <c r="K1480" s="8" t="str">
        <f>IF(Sales_Pipeline[[#This Row],[Close_Date]]="","",TEXT(Sales_Pipeline[[#This Row],[Close_Date]],"ddd"))</f>
        <v/>
      </c>
      <c r="L1480" s="8" t="str">
        <f>IF(Sales_Pipeline[[#This Row],[Close_Date]]="","",TEXT(Sales_Pipeline[[#This Row],[Close_Date]],"mmm"))</f>
        <v/>
      </c>
      <c r="M1480" s="8" t="str">
        <f>IF(Sales_Pipeline[[#This Row],[Close_Date]]="","","Q"&amp;ROUNDUP(MONTH(Sales_Pipeline[[#This Row],[Close_Date]])/3,0))</f>
        <v/>
      </c>
      <c r="N1480" s="2" t="str" cm="1">
        <f t="array" ref="N1480">IFERROR(_xlfn.IFS(Sales_Pipeline[[#This Row],[Deal_Stage]]="Won",_xlfn.XLOOKUP(Sales_Pipeline[[#This Row],[Product]],Products!$A$2:$A$8,Products!$C$2:$C$8),Sales_Pipeline[[#This Row],[Deal_Stage]]="Lost",_xlfn.XLOOKUP(Sales_Pipeline[[#This Row],[Product]],Products!$A$2:$A$8,Products!$C$2:$C$8)),"")</f>
        <v/>
      </c>
      <c r="O1480" s="2">
        <v>0</v>
      </c>
    </row>
    <row r="1481" spans="1:15" x14ac:dyDescent="0.3">
      <c r="A1481" t="s">
        <v>1627</v>
      </c>
      <c r="B1481" t="s">
        <v>43</v>
      </c>
      <c r="C1481" t="str">
        <f>_xlfn.XLOOKUP(Sales_Pipeline[[#This Row],[Sales_Agent]],Sales_Teams[Sales_Agent],Sales_Teams[Manager])</f>
        <v>Summer Sewald</v>
      </c>
      <c r="D1481" t="str">
        <f>_xlfn.XLOOKUP(Sales_Pipeline[[#This Row],[Manager]],Sales_Teams[Manager],Sales_Teams[Regional_Office])</f>
        <v>West</v>
      </c>
      <c r="E1481" t="s">
        <v>8953</v>
      </c>
      <c r="F1481" t="s">
        <v>570</v>
      </c>
      <c r="G1481" t="str">
        <f>IFERROR(_xlfn.XLOOKUP(Sales_Pipeline[[#This Row],[Account]],Accounts!$A$2:$A$86,Accounts!$F$2:$F$86),"")</f>
        <v>Germany</v>
      </c>
      <c r="H1481" t="s">
        <v>57</v>
      </c>
      <c r="I1481" s="3">
        <v>42806</v>
      </c>
      <c r="J1481" s="3">
        <v>42888</v>
      </c>
      <c r="K1481" s="8" t="str">
        <f>IF(Sales_Pipeline[[#This Row],[Close_Date]]="","",TEXT(Sales_Pipeline[[#This Row],[Close_Date]],"ddd"))</f>
        <v>Fri</v>
      </c>
      <c r="L1481" s="8" t="str">
        <f>IF(Sales_Pipeline[[#This Row],[Close_Date]]="","",TEXT(Sales_Pipeline[[#This Row],[Close_Date]],"mmm"))</f>
        <v>Jun</v>
      </c>
      <c r="M1481" s="8" t="str">
        <f>IF(Sales_Pipeline[[#This Row],[Close_Date]]="","","Q"&amp;ROUNDUP(MONTH(Sales_Pipeline[[#This Row],[Close_Date]])/3,0))</f>
        <v>Q2</v>
      </c>
      <c r="N1481" s="2" cm="1">
        <f t="array" ref="N1481">IFERROR(_xlfn.IFS(Sales_Pipeline[[#This Row],[Deal_Stage]]="Won",_xlfn.XLOOKUP(Sales_Pipeline[[#This Row],[Product]],Products!$A$2:$A$8,Products!$C$2:$C$8),Sales_Pipeline[[#This Row],[Deal_Stage]]="Lost",_xlfn.XLOOKUP(Sales_Pipeline[[#This Row],[Product]],Products!$A$2:$A$8,Products!$C$2:$C$8)),"")</f>
        <v>4821</v>
      </c>
      <c r="O1481" s="2">
        <v>4865</v>
      </c>
    </row>
    <row r="1482" spans="1:15" x14ac:dyDescent="0.3">
      <c r="A1482" t="s">
        <v>1628</v>
      </c>
      <c r="B1482" t="s">
        <v>8</v>
      </c>
      <c r="C1482" t="str">
        <f>_xlfn.XLOOKUP(Sales_Pipeline[[#This Row],[Sales_Agent]],Sales_Teams[Sales_Agent],Sales_Teams[Manager])</f>
        <v>Dustin Brinkmann</v>
      </c>
      <c r="D1482" t="str">
        <f>_xlfn.XLOOKUP(Sales_Pipeline[[#This Row],[Manager]],Sales_Teams[Manager],Sales_Teams[Regional_Office])</f>
        <v>Central</v>
      </c>
      <c r="E1482" t="s">
        <v>55</v>
      </c>
      <c r="F1482" t="s">
        <v>59</v>
      </c>
      <c r="G1482" t="str">
        <f>IFERROR(_xlfn.XLOOKUP(Sales_Pipeline[[#This Row],[Account]],Accounts!$A$2:$A$86,Accounts!$F$2:$F$86),"")</f>
        <v>United States</v>
      </c>
      <c r="H1482" t="s">
        <v>57</v>
      </c>
      <c r="I1482" s="3">
        <v>42806</v>
      </c>
      <c r="J1482" s="3">
        <v>42877</v>
      </c>
      <c r="K1482" s="8" t="str">
        <f>IF(Sales_Pipeline[[#This Row],[Close_Date]]="","",TEXT(Sales_Pipeline[[#This Row],[Close_Date]],"ddd"))</f>
        <v>Mon</v>
      </c>
      <c r="L1482" s="8" t="str">
        <f>IF(Sales_Pipeline[[#This Row],[Close_Date]]="","",TEXT(Sales_Pipeline[[#This Row],[Close_Date]],"mmm"))</f>
        <v>May</v>
      </c>
      <c r="M1482" s="8" t="str">
        <f>IF(Sales_Pipeline[[#This Row],[Close_Date]]="","","Q"&amp;ROUNDUP(MONTH(Sales_Pipeline[[#This Row],[Close_Date]])/3,0))</f>
        <v>Q2</v>
      </c>
      <c r="N1482" s="2" cm="1">
        <f t="array" ref="N1482">IFERROR(_xlfn.IFS(Sales_Pipeline[[#This Row],[Deal_Stage]]="Won",_xlfn.XLOOKUP(Sales_Pipeline[[#This Row],[Product]],Products!$A$2:$A$8,Products!$C$2:$C$8),Sales_Pipeline[[#This Row],[Deal_Stage]]="Lost",_xlfn.XLOOKUP(Sales_Pipeline[[#This Row],[Product]],Products!$A$2:$A$8,Products!$C$2:$C$8)),"")</f>
        <v>1096</v>
      </c>
      <c r="O1482" s="2">
        <v>991</v>
      </c>
    </row>
    <row r="1483" spans="1:15" x14ac:dyDescent="0.3">
      <c r="A1483" t="s">
        <v>1629</v>
      </c>
      <c r="B1483" t="s">
        <v>8</v>
      </c>
      <c r="C1483" t="str">
        <f>_xlfn.XLOOKUP(Sales_Pipeline[[#This Row],[Sales_Agent]],Sales_Teams[Sales_Agent],Sales_Teams[Manager])</f>
        <v>Dustin Brinkmann</v>
      </c>
      <c r="D1483" t="str">
        <f>_xlfn.XLOOKUP(Sales_Pipeline[[#This Row],[Manager]],Sales_Teams[Manager],Sales_Teams[Regional_Office])</f>
        <v>Central</v>
      </c>
      <c r="E1483" t="s">
        <v>84</v>
      </c>
      <c r="F1483" t="s">
        <v>214</v>
      </c>
      <c r="G1483" t="str">
        <f>IFERROR(_xlfn.XLOOKUP(Sales_Pipeline[[#This Row],[Account]],Accounts!$A$2:$A$86,Accounts!$F$2:$F$86),"")</f>
        <v>United States</v>
      </c>
      <c r="H1483" t="s">
        <v>57</v>
      </c>
      <c r="I1483" s="3">
        <v>42806</v>
      </c>
      <c r="J1483" s="3">
        <v>42882</v>
      </c>
      <c r="K1483" s="8" t="str">
        <f>IF(Sales_Pipeline[[#This Row],[Close_Date]]="","",TEXT(Sales_Pipeline[[#This Row],[Close_Date]],"ddd"))</f>
        <v>Sat</v>
      </c>
      <c r="L1483" s="8" t="str">
        <f>IF(Sales_Pipeline[[#This Row],[Close_Date]]="","",TEXT(Sales_Pipeline[[#This Row],[Close_Date]],"mmm"))</f>
        <v>May</v>
      </c>
      <c r="M1483" s="8" t="str">
        <f>IF(Sales_Pipeline[[#This Row],[Close_Date]]="","","Q"&amp;ROUNDUP(MONTH(Sales_Pipeline[[#This Row],[Close_Date]])/3,0))</f>
        <v>Q2</v>
      </c>
      <c r="N1483" s="2" cm="1">
        <f t="array" ref="N1483">IFERROR(_xlfn.IFS(Sales_Pipeline[[#This Row],[Deal_Stage]]="Won",_xlfn.XLOOKUP(Sales_Pipeline[[#This Row],[Product]],Products!$A$2:$A$8,Products!$C$2:$C$8),Sales_Pipeline[[#This Row],[Deal_Stage]]="Lost",_xlfn.XLOOKUP(Sales_Pipeline[[#This Row],[Product]],Products!$A$2:$A$8,Products!$C$2:$C$8)),"")</f>
        <v>5482</v>
      </c>
      <c r="O1483" s="2">
        <v>4509</v>
      </c>
    </row>
    <row r="1484" spans="1:15" x14ac:dyDescent="0.3">
      <c r="A1484" t="s">
        <v>1630</v>
      </c>
      <c r="B1484" t="s">
        <v>37</v>
      </c>
      <c r="C1484" t="str">
        <f>_xlfn.XLOOKUP(Sales_Pipeline[[#This Row],[Sales_Agent]],Sales_Teams[Sales_Agent],Sales_Teams[Manager])</f>
        <v>Celia Rouche</v>
      </c>
      <c r="D1484" t="str">
        <f>_xlfn.XLOOKUP(Sales_Pipeline[[#This Row],[Manager]],Sales_Teams[Manager],Sales_Teams[Regional_Office])</f>
        <v>West</v>
      </c>
      <c r="E1484" t="s">
        <v>8953</v>
      </c>
      <c r="F1484" t="s">
        <v>175</v>
      </c>
      <c r="G1484" t="str">
        <f>IFERROR(_xlfn.XLOOKUP(Sales_Pipeline[[#This Row],[Account]],Accounts!$A$2:$A$86,Accounts!$F$2:$F$86),"")</f>
        <v>Brazil</v>
      </c>
      <c r="H1484" t="s">
        <v>57</v>
      </c>
      <c r="I1484" s="3">
        <v>42806</v>
      </c>
      <c r="J1484" s="3">
        <v>42858</v>
      </c>
      <c r="K1484" s="8" t="str">
        <f>IF(Sales_Pipeline[[#This Row],[Close_Date]]="","",TEXT(Sales_Pipeline[[#This Row],[Close_Date]],"ddd"))</f>
        <v>Wed</v>
      </c>
      <c r="L1484" s="8" t="str">
        <f>IF(Sales_Pipeline[[#This Row],[Close_Date]]="","",TEXT(Sales_Pipeline[[#This Row],[Close_Date]],"mmm"))</f>
        <v>May</v>
      </c>
      <c r="M1484" s="8" t="str">
        <f>IF(Sales_Pipeline[[#This Row],[Close_Date]]="","","Q"&amp;ROUNDUP(MONTH(Sales_Pipeline[[#This Row],[Close_Date]])/3,0))</f>
        <v>Q2</v>
      </c>
      <c r="N1484" s="2" cm="1">
        <f t="array" ref="N1484">IFERROR(_xlfn.IFS(Sales_Pipeline[[#This Row],[Deal_Stage]]="Won",_xlfn.XLOOKUP(Sales_Pipeline[[#This Row],[Product]],Products!$A$2:$A$8,Products!$C$2:$C$8),Sales_Pipeline[[#This Row],[Deal_Stage]]="Lost",_xlfn.XLOOKUP(Sales_Pipeline[[#This Row],[Product]],Products!$A$2:$A$8,Products!$C$2:$C$8)),"")</f>
        <v>4821</v>
      </c>
      <c r="O1484" s="2">
        <v>5169</v>
      </c>
    </row>
    <row r="1485" spans="1:15" x14ac:dyDescent="0.3">
      <c r="A1485" t="s">
        <v>1631</v>
      </c>
      <c r="B1485" t="s">
        <v>45</v>
      </c>
      <c r="C1485" t="str">
        <f>_xlfn.XLOOKUP(Sales_Pipeline[[#This Row],[Sales_Agent]],Sales_Teams[Sales_Agent],Sales_Teams[Manager])</f>
        <v>Summer Sewald</v>
      </c>
      <c r="D1485" t="str">
        <f>_xlfn.XLOOKUP(Sales_Pipeline[[#This Row],[Manager]],Sales_Teams[Manager],Sales_Teams[Regional_Office])</f>
        <v>West</v>
      </c>
      <c r="E1485" t="s">
        <v>63</v>
      </c>
      <c r="F1485" t="s">
        <v>87</v>
      </c>
      <c r="G1485" t="str">
        <f>IFERROR(_xlfn.XLOOKUP(Sales_Pipeline[[#This Row],[Account]],Accounts!$A$2:$A$86,Accounts!$F$2:$F$86),"")</f>
        <v>United States</v>
      </c>
      <c r="H1485" t="s">
        <v>57</v>
      </c>
      <c r="I1485" s="3">
        <v>42806</v>
      </c>
      <c r="J1485" s="3">
        <v>42821</v>
      </c>
      <c r="K1485" s="8" t="str">
        <f>IF(Sales_Pipeline[[#This Row],[Close_Date]]="","",TEXT(Sales_Pipeline[[#This Row],[Close_Date]],"ddd"))</f>
        <v>Mon</v>
      </c>
      <c r="L1485" s="8" t="str">
        <f>IF(Sales_Pipeline[[#This Row],[Close_Date]]="","",TEXT(Sales_Pipeline[[#This Row],[Close_Date]],"mmm"))</f>
        <v>Mar</v>
      </c>
      <c r="M1485" s="8" t="str">
        <f>IF(Sales_Pipeline[[#This Row],[Close_Date]]="","","Q"&amp;ROUNDUP(MONTH(Sales_Pipeline[[#This Row],[Close_Date]])/3,0))</f>
        <v>Q1</v>
      </c>
      <c r="N1485" s="2" cm="1">
        <f t="array" ref="N1485">IFERROR(_xlfn.IFS(Sales_Pipeline[[#This Row],[Deal_Stage]]="Won",_xlfn.XLOOKUP(Sales_Pipeline[[#This Row],[Product]],Products!$A$2:$A$8,Products!$C$2:$C$8),Sales_Pipeline[[#This Row],[Deal_Stage]]="Lost",_xlfn.XLOOKUP(Sales_Pipeline[[#This Row],[Product]],Products!$A$2:$A$8,Products!$C$2:$C$8)),"")</f>
        <v>550</v>
      </c>
      <c r="O1485" s="2">
        <v>491</v>
      </c>
    </row>
    <row r="1486" spans="1:15" x14ac:dyDescent="0.3">
      <c r="A1486" t="s">
        <v>1632</v>
      </c>
      <c r="B1486" t="s">
        <v>45</v>
      </c>
      <c r="C1486" t="str">
        <f>_xlfn.XLOOKUP(Sales_Pipeline[[#This Row],[Sales_Agent]],Sales_Teams[Sales_Agent],Sales_Teams[Manager])</f>
        <v>Summer Sewald</v>
      </c>
      <c r="D1486" t="str">
        <f>_xlfn.XLOOKUP(Sales_Pipeline[[#This Row],[Manager]],Sales_Teams[Manager],Sales_Teams[Regional_Office])</f>
        <v>West</v>
      </c>
      <c r="E1486" t="s">
        <v>8953</v>
      </c>
      <c r="F1486" t="s">
        <v>114</v>
      </c>
      <c r="G1486" t="str">
        <f>IFERROR(_xlfn.XLOOKUP(Sales_Pipeline[[#This Row],[Account]],Accounts!$A$2:$A$86,Accounts!$F$2:$F$86),"")</f>
        <v>United States</v>
      </c>
      <c r="H1486" t="s">
        <v>57</v>
      </c>
      <c r="I1486" s="3">
        <v>42806</v>
      </c>
      <c r="J1486" s="3">
        <v>42901</v>
      </c>
      <c r="K1486" s="8" t="str">
        <f>IF(Sales_Pipeline[[#This Row],[Close_Date]]="","",TEXT(Sales_Pipeline[[#This Row],[Close_Date]],"ddd"))</f>
        <v>Thu</v>
      </c>
      <c r="L1486" s="8" t="str">
        <f>IF(Sales_Pipeline[[#This Row],[Close_Date]]="","",TEXT(Sales_Pipeline[[#This Row],[Close_Date]],"mmm"))</f>
        <v>Jun</v>
      </c>
      <c r="M1486" s="8" t="str">
        <f>IF(Sales_Pipeline[[#This Row],[Close_Date]]="","","Q"&amp;ROUNDUP(MONTH(Sales_Pipeline[[#This Row],[Close_Date]])/3,0))</f>
        <v>Q2</v>
      </c>
      <c r="N1486" s="2" cm="1">
        <f t="array" ref="N1486">IFERROR(_xlfn.IFS(Sales_Pipeline[[#This Row],[Deal_Stage]]="Won",_xlfn.XLOOKUP(Sales_Pipeline[[#This Row],[Product]],Products!$A$2:$A$8,Products!$C$2:$C$8),Sales_Pipeline[[#This Row],[Deal_Stage]]="Lost",_xlfn.XLOOKUP(Sales_Pipeline[[#This Row],[Product]],Products!$A$2:$A$8,Products!$C$2:$C$8)),"")</f>
        <v>4821</v>
      </c>
      <c r="O1486" s="2">
        <v>4281</v>
      </c>
    </row>
    <row r="1487" spans="1:15" x14ac:dyDescent="0.3">
      <c r="A1487" t="s">
        <v>1633</v>
      </c>
      <c r="B1487" t="s">
        <v>14</v>
      </c>
      <c r="C1487" t="str">
        <f>_xlfn.XLOOKUP(Sales_Pipeline[[#This Row],[Sales_Agent]],Sales_Teams[Sales_Agent],Sales_Teams[Manager])</f>
        <v>Melvin Marxen</v>
      </c>
      <c r="D1487" t="str">
        <f>_xlfn.XLOOKUP(Sales_Pipeline[[#This Row],[Manager]],Sales_Teams[Manager],Sales_Teams[Regional_Office])</f>
        <v>Central</v>
      </c>
      <c r="E1487" t="s">
        <v>55</v>
      </c>
      <c r="F1487" t="s">
        <v>150</v>
      </c>
      <c r="G1487" t="str">
        <f>IFERROR(_xlfn.XLOOKUP(Sales_Pipeline[[#This Row],[Account]],Accounts!$A$2:$A$86,Accounts!$F$2:$F$86),"")</f>
        <v>United States</v>
      </c>
      <c r="H1487" t="s">
        <v>82</v>
      </c>
      <c r="I1487" s="3">
        <v>42806</v>
      </c>
      <c r="J1487" s="3">
        <v>42863</v>
      </c>
      <c r="K1487" s="8" t="str">
        <f>IF(Sales_Pipeline[[#This Row],[Close_Date]]="","",TEXT(Sales_Pipeline[[#This Row],[Close_Date]],"ddd"))</f>
        <v>Mon</v>
      </c>
      <c r="L1487" s="8" t="str">
        <f>IF(Sales_Pipeline[[#This Row],[Close_Date]]="","",TEXT(Sales_Pipeline[[#This Row],[Close_Date]],"mmm"))</f>
        <v>May</v>
      </c>
      <c r="M1487" s="8" t="str">
        <f>IF(Sales_Pipeline[[#This Row],[Close_Date]]="","","Q"&amp;ROUNDUP(MONTH(Sales_Pipeline[[#This Row],[Close_Date]])/3,0))</f>
        <v>Q2</v>
      </c>
      <c r="N1487" s="2" cm="1">
        <f t="array" ref="N1487">IFERROR(_xlfn.IFS(Sales_Pipeline[[#This Row],[Deal_Stage]]="Won",_xlfn.XLOOKUP(Sales_Pipeline[[#This Row],[Product]],Products!$A$2:$A$8,Products!$C$2:$C$8),Sales_Pipeline[[#This Row],[Deal_Stage]]="Lost",_xlfn.XLOOKUP(Sales_Pipeline[[#This Row],[Product]],Products!$A$2:$A$8,Products!$C$2:$C$8)),"")</f>
        <v>1096</v>
      </c>
      <c r="O1487" s="2">
        <v>0</v>
      </c>
    </row>
    <row r="1488" spans="1:15" x14ac:dyDescent="0.3">
      <c r="A1488" t="s">
        <v>1634</v>
      </c>
      <c r="B1488" t="s">
        <v>21</v>
      </c>
      <c r="C1488" t="str">
        <f>_xlfn.XLOOKUP(Sales_Pipeline[[#This Row],[Sales_Agent]],Sales_Teams[Sales_Agent],Sales_Teams[Manager])</f>
        <v>Cara Losch</v>
      </c>
      <c r="D1488" t="str">
        <f>_xlfn.XLOOKUP(Sales_Pipeline[[#This Row],[Manager]],Sales_Teams[Manager],Sales_Teams[Regional_Office])</f>
        <v>East</v>
      </c>
      <c r="E1488" t="s">
        <v>61</v>
      </c>
      <c r="F1488" t="s">
        <v>206</v>
      </c>
      <c r="G1488" t="str">
        <f>IFERROR(_xlfn.XLOOKUP(Sales_Pipeline[[#This Row],[Account]],Accounts!$A$2:$A$86,Accounts!$F$2:$F$86),"")</f>
        <v>United States</v>
      </c>
      <c r="H1488" t="s">
        <v>82</v>
      </c>
      <c r="I1488" s="3">
        <v>42806</v>
      </c>
      <c r="J1488" s="3">
        <v>42873</v>
      </c>
      <c r="K1488" s="8" t="str">
        <f>IF(Sales_Pipeline[[#This Row],[Close_Date]]="","",TEXT(Sales_Pipeline[[#This Row],[Close_Date]],"ddd"))</f>
        <v>Thu</v>
      </c>
      <c r="L1488" s="8" t="str">
        <f>IF(Sales_Pipeline[[#This Row],[Close_Date]]="","",TEXT(Sales_Pipeline[[#This Row],[Close_Date]],"mmm"))</f>
        <v>May</v>
      </c>
      <c r="M1488" s="8" t="str">
        <f>IF(Sales_Pipeline[[#This Row],[Close_Date]]="","","Q"&amp;ROUNDUP(MONTH(Sales_Pipeline[[#This Row],[Close_Date]])/3,0))</f>
        <v>Q2</v>
      </c>
      <c r="N1488" s="2" cm="1">
        <f t="array" ref="N1488">IFERROR(_xlfn.IFS(Sales_Pipeline[[#This Row],[Deal_Stage]]="Won",_xlfn.XLOOKUP(Sales_Pipeline[[#This Row],[Product]],Products!$A$2:$A$8,Products!$C$2:$C$8),Sales_Pipeline[[#This Row],[Deal_Stage]]="Lost",_xlfn.XLOOKUP(Sales_Pipeline[[#This Row],[Product]],Products!$A$2:$A$8,Products!$C$2:$C$8)),"")</f>
        <v>55</v>
      </c>
      <c r="O1488" s="2">
        <v>0</v>
      </c>
    </row>
    <row r="1489" spans="1:15" x14ac:dyDescent="0.3">
      <c r="A1489" t="s">
        <v>1635</v>
      </c>
      <c r="B1489" t="s">
        <v>21</v>
      </c>
      <c r="C1489" t="str">
        <f>_xlfn.XLOOKUP(Sales_Pipeline[[#This Row],[Sales_Agent]],Sales_Teams[Sales_Agent],Sales_Teams[Manager])</f>
        <v>Cara Losch</v>
      </c>
      <c r="D1489" t="str">
        <f>_xlfn.XLOOKUP(Sales_Pipeline[[#This Row],[Manager]],Sales_Teams[Manager],Sales_Teams[Regional_Office])</f>
        <v>East</v>
      </c>
      <c r="E1489" t="s">
        <v>76</v>
      </c>
      <c r="F1489" t="s">
        <v>196</v>
      </c>
      <c r="G1489" t="str">
        <f>IFERROR(_xlfn.XLOOKUP(Sales_Pipeline[[#This Row],[Account]],Accounts!$A$2:$A$86,Accounts!$F$2:$F$86),"")</f>
        <v>United States</v>
      </c>
      <c r="H1489" t="s">
        <v>57</v>
      </c>
      <c r="I1489" s="3">
        <v>42806</v>
      </c>
      <c r="J1489" s="3">
        <v>42913</v>
      </c>
      <c r="K1489" s="8" t="str">
        <f>IF(Sales_Pipeline[[#This Row],[Close_Date]]="","",TEXT(Sales_Pipeline[[#This Row],[Close_Date]],"ddd"))</f>
        <v>Tue</v>
      </c>
      <c r="L1489" s="8" t="str">
        <f>IF(Sales_Pipeline[[#This Row],[Close_Date]]="","",TEXT(Sales_Pipeline[[#This Row],[Close_Date]],"mmm"))</f>
        <v>Jun</v>
      </c>
      <c r="M1489" s="8" t="str">
        <f>IF(Sales_Pipeline[[#This Row],[Close_Date]]="","","Q"&amp;ROUNDUP(MONTH(Sales_Pipeline[[#This Row],[Close_Date]])/3,0))</f>
        <v>Q2</v>
      </c>
      <c r="N1489" s="2" cm="1">
        <f t="array" ref="N1489">IFERROR(_xlfn.IFS(Sales_Pipeline[[#This Row],[Deal_Stage]]="Won",_xlfn.XLOOKUP(Sales_Pipeline[[#This Row],[Product]],Products!$A$2:$A$8,Products!$C$2:$C$8),Sales_Pipeline[[#This Row],[Deal_Stage]]="Lost",_xlfn.XLOOKUP(Sales_Pipeline[[#This Row],[Product]],Products!$A$2:$A$8,Products!$C$2:$C$8)),"")</f>
        <v>3393</v>
      </c>
      <c r="O1489" s="2">
        <v>3443</v>
      </c>
    </row>
    <row r="1490" spans="1:15" x14ac:dyDescent="0.3">
      <c r="A1490" t="s">
        <v>1636</v>
      </c>
      <c r="B1490" t="s">
        <v>7</v>
      </c>
      <c r="C1490" t="str">
        <f>_xlfn.XLOOKUP(Sales_Pipeline[[#This Row],[Sales_Agent]],Sales_Teams[Sales_Agent],Sales_Teams[Manager])</f>
        <v>Dustin Brinkmann</v>
      </c>
      <c r="D1490" t="str">
        <f>_xlfn.XLOOKUP(Sales_Pipeline[[#This Row],[Manager]],Sales_Teams[Manager],Sales_Teams[Regional_Office])</f>
        <v>Central</v>
      </c>
      <c r="E1490" t="s">
        <v>61</v>
      </c>
      <c r="F1490" t="s">
        <v>132</v>
      </c>
      <c r="G1490" t="str">
        <f>IFERROR(_xlfn.XLOOKUP(Sales_Pipeline[[#This Row],[Account]],Accounts!$A$2:$A$86,Accounts!$F$2:$F$86),"")</f>
        <v>United States</v>
      </c>
      <c r="H1490" t="s">
        <v>57</v>
      </c>
      <c r="I1490" s="3">
        <v>42806</v>
      </c>
      <c r="J1490" s="3">
        <v>42884</v>
      </c>
      <c r="K1490" s="8" t="str">
        <f>IF(Sales_Pipeline[[#This Row],[Close_Date]]="","",TEXT(Sales_Pipeline[[#This Row],[Close_Date]],"ddd"))</f>
        <v>Mon</v>
      </c>
      <c r="L1490" s="8" t="str">
        <f>IF(Sales_Pipeline[[#This Row],[Close_Date]]="","",TEXT(Sales_Pipeline[[#This Row],[Close_Date]],"mmm"))</f>
        <v>May</v>
      </c>
      <c r="M1490" s="8" t="str">
        <f>IF(Sales_Pipeline[[#This Row],[Close_Date]]="","","Q"&amp;ROUNDUP(MONTH(Sales_Pipeline[[#This Row],[Close_Date]])/3,0))</f>
        <v>Q2</v>
      </c>
      <c r="N1490" s="2" cm="1">
        <f t="array" ref="N1490">IFERROR(_xlfn.IFS(Sales_Pipeline[[#This Row],[Deal_Stage]]="Won",_xlfn.XLOOKUP(Sales_Pipeline[[#This Row],[Product]],Products!$A$2:$A$8,Products!$C$2:$C$8),Sales_Pipeline[[#This Row],[Deal_Stage]]="Lost",_xlfn.XLOOKUP(Sales_Pipeline[[#This Row],[Product]],Products!$A$2:$A$8,Products!$C$2:$C$8)),"")</f>
        <v>55</v>
      </c>
      <c r="O1490" s="2">
        <v>60</v>
      </c>
    </row>
    <row r="1491" spans="1:15" x14ac:dyDescent="0.3">
      <c r="A1491" t="s">
        <v>1637</v>
      </c>
      <c r="B1491" t="s">
        <v>7</v>
      </c>
      <c r="C1491" t="str">
        <f>_xlfn.XLOOKUP(Sales_Pipeline[[#This Row],[Sales_Agent]],Sales_Teams[Sales_Agent],Sales_Teams[Manager])</f>
        <v>Dustin Brinkmann</v>
      </c>
      <c r="D1491" t="str">
        <f>_xlfn.XLOOKUP(Sales_Pipeline[[#This Row],[Manager]],Sales_Teams[Manager],Sales_Teams[Regional_Office])</f>
        <v>Central</v>
      </c>
      <c r="E1491" t="s">
        <v>61</v>
      </c>
      <c r="F1491" t="s">
        <v>330</v>
      </c>
      <c r="G1491" t="str">
        <f>IFERROR(_xlfn.XLOOKUP(Sales_Pipeline[[#This Row],[Account]],Accounts!$A$2:$A$86,Accounts!$F$2:$F$86),"")</f>
        <v>Korea</v>
      </c>
      <c r="H1491" t="s">
        <v>57</v>
      </c>
      <c r="I1491" s="3">
        <v>42806</v>
      </c>
      <c r="J1491" s="3">
        <v>42906</v>
      </c>
      <c r="K1491" s="8" t="str">
        <f>IF(Sales_Pipeline[[#This Row],[Close_Date]]="","",TEXT(Sales_Pipeline[[#This Row],[Close_Date]],"ddd"))</f>
        <v>Tue</v>
      </c>
      <c r="L1491" s="8" t="str">
        <f>IF(Sales_Pipeline[[#This Row],[Close_Date]]="","",TEXT(Sales_Pipeline[[#This Row],[Close_Date]],"mmm"))</f>
        <v>Jun</v>
      </c>
      <c r="M1491" s="8" t="str">
        <f>IF(Sales_Pipeline[[#This Row],[Close_Date]]="","","Q"&amp;ROUNDUP(MONTH(Sales_Pipeline[[#This Row],[Close_Date]])/3,0))</f>
        <v>Q2</v>
      </c>
      <c r="N1491" s="2" cm="1">
        <f t="array" ref="N1491">IFERROR(_xlfn.IFS(Sales_Pipeline[[#This Row],[Deal_Stage]]="Won",_xlfn.XLOOKUP(Sales_Pipeline[[#This Row],[Product]],Products!$A$2:$A$8,Products!$C$2:$C$8),Sales_Pipeline[[#This Row],[Deal_Stage]]="Lost",_xlfn.XLOOKUP(Sales_Pipeline[[#This Row],[Product]],Products!$A$2:$A$8,Products!$C$2:$C$8)),"")</f>
        <v>55</v>
      </c>
      <c r="O1491" s="2">
        <v>53</v>
      </c>
    </row>
    <row r="1492" spans="1:15" x14ac:dyDescent="0.3">
      <c r="A1492" t="s">
        <v>1638</v>
      </c>
      <c r="B1492" t="s">
        <v>32</v>
      </c>
      <c r="C1492" t="str">
        <f>_xlfn.XLOOKUP(Sales_Pipeline[[#This Row],[Sales_Agent]],Sales_Teams[Sales_Agent],Sales_Teams[Manager])</f>
        <v>Celia Rouche</v>
      </c>
      <c r="D1492" t="str">
        <f>_xlfn.XLOOKUP(Sales_Pipeline[[#This Row],[Manager]],Sales_Teams[Manager],Sales_Teams[Regional_Office])</f>
        <v>West</v>
      </c>
      <c r="E1492" t="s">
        <v>61</v>
      </c>
      <c r="F1492" t="s">
        <v>89</v>
      </c>
      <c r="G1492" t="str">
        <f>IFERROR(_xlfn.XLOOKUP(Sales_Pipeline[[#This Row],[Account]],Accounts!$A$2:$A$86,Accounts!$F$2:$F$86),"")</f>
        <v>United States</v>
      </c>
      <c r="H1492" t="s">
        <v>57</v>
      </c>
      <c r="I1492" s="3">
        <v>42806</v>
      </c>
      <c r="J1492" s="3">
        <v>42881</v>
      </c>
      <c r="K1492" s="8" t="str">
        <f>IF(Sales_Pipeline[[#This Row],[Close_Date]]="","",TEXT(Sales_Pipeline[[#This Row],[Close_Date]],"ddd"))</f>
        <v>Fri</v>
      </c>
      <c r="L1492" s="8" t="str">
        <f>IF(Sales_Pipeline[[#This Row],[Close_Date]]="","",TEXT(Sales_Pipeline[[#This Row],[Close_Date]],"mmm"))</f>
        <v>May</v>
      </c>
      <c r="M1492" s="8" t="str">
        <f>IF(Sales_Pipeline[[#This Row],[Close_Date]]="","","Q"&amp;ROUNDUP(MONTH(Sales_Pipeline[[#This Row],[Close_Date]])/3,0))</f>
        <v>Q2</v>
      </c>
      <c r="N1492" s="2" cm="1">
        <f t="array" ref="N1492">IFERROR(_xlfn.IFS(Sales_Pipeline[[#This Row],[Deal_Stage]]="Won",_xlfn.XLOOKUP(Sales_Pipeline[[#This Row],[Product]],Products!$A$2:$A$8,Products!$C$2:$C$8),Sales_Pipeline[[#This Row],[Deal_Stage]]="Lost",_xlfn.XLOOKUP(Sales_Pipeline[[#This Row],[Product]],Products!$A$2:$A$8,Products!$C$2:$C$8)),"")</f>
        <v>55</v>
      </c>
      <c r="O1492" s="2">
        <v>56</v>
      </c>
    </row>
    <row r="1493" spans="1:15" x14ac:dyDescent="0.3">
      <c r="A1493" t="s">
        <v>1639</v>
      </c>
      <c r="B1493" t="s">
        <v>44</v>
      </c>
      <c r="C1493" t="str">
        <f>_xlfn.XLOOKUP(Sales_Pipeline[[#This Row],[Sales_Agent]],Sales_Teams[Sales_Agent],Sales_Teams[Manager])</f>
        <v>Summer Sewald</v>
      </c>
      <c r="D1493" t="str">
        <f>_xlfn.XLOOKUP(Sales_Pipeline[[#This Row],[Manager]],Sales_Teams[Manager],Sales_Teams[Regional_Office])</f>
        <v>West</v>
      </c>
      <c r="E1493" t="s">
        <v>63</v>
      </c>
      <c r="F1493" t="s">
        <v>92</v>
      </c>
      <c r="G1493" t="str">
        <f>IFERROR(_xlfn.XLOOKUP(Sales_Pipeline[[#This Row],[Account]],Accounts!$A$2:$A$86,Accounts!$F$2:$F$86),"")</f>
        <v>United States</v>
      </c>
      <c r="H1493" t="s">
        <v>57</v>
      </c>
      <c r="I1493" s="3">
        <v>42806</v>
      </c>
      <c r="J1493" s="3">
        <v>42811</v>
      </c>
      <c r="K1493" s="8" t="str">
        <f>IF(Sales_Pipeline[[#This Row],[Close_Date]]="","",TEXT(Sales_Pipeline[[#This Row],[Close_Date]],"ddd"))</f>
        <v>Fri</v>
      </c>
      <c r="L1493" s="8" t="str">
        <f>IF(Sales_Pipeline[[#This Row],[Close_Date]]="","",TEXT(Sales_Pipeline[[#This Row],[Close_Date]],"mmm"))</f>
        <v>Mar</v>
      </c>
      <c r="M1493" s="8" t="str">
        <f>IF(Sales_Pipeline[[#This Row],[Close_Date]]="","","Q"&amp;ROUNDUP(MONTH(Sales_Pipeline[[#This Row],[Close_Date]])/3,0))</f>
        <v>Q1</v>
      </c>
      <c r="N1493" s="2" cm="1">
        <f t="array" ref="N1493">IFERROR(_xlfn.IFS(Sales_Pipeline[[#This Row],[Deal_Stage]]="Won",_xlfn.XLOOKUP(Sales_Pipeline[[#This Row],[Product]],Products!$A$2:$A$8,Products!$C$2:$C$8),Sales_Pipeline[[#This Row],[Deal_Stage]]="Lost",_xlfn.XLOOKUP(Sales_Pipeline[[#This Row],[Product]],Products!$A$2:$A$8,Products!$C$2:$C$8)),"")</f>
        <v>550</v>
      </c>
      <c r="O1493" s="2">
        <v>665</v>
      </c>
    </row>
    <row r="1494" spans="1:15" x14ac:dyDescent="0.3">
      <c r="A1494" t="s">
        <v>1640</v>
      </c>
      <c r="B1494" t="s">
        <v>3</v>
      </c>
      <c r="C1494" t="str">
        <f>_xlfn.XLOOKUP(Sales_Pipeline[[#This Row],[Sales_Agent]],Sales_Teams[Sales_Agent],Sales_Teams[Manager])</f>
        <v>Dustin Brinkmann</v>
      </c>
      <c r="D1494" t="str">
        <f>_xlfn.XLOOKUP(Sales_Pipeline[[#This Row],[Manager]],Sales_Teams[Manager],Sales_Teams[Regional_Office])</f>
        <v>Central</v>
      </c>
      <c r="E1494" t="s">
        <v>55</v>
      </c>
      <c r="F1494" t="s">
        <v>333</v>
      </c>
      <c r="G1494" t="str">
        <f>IFERROR(_xlfn.XLOOKUP(Sales_Pipeline[[#This Row],[Account]],Accounts!$A$2:$A$86,Accounts!$F$2:$F$86),"")</f>
        <v>United States</v>
      </c>
      <c r="H1494" t="s">
        <v>57</v>
      </c>
      <c r="I1494" s="3">
        <v>42807</v>
      </c>
      <c r="J1494" s="3">
        <v>42864</v>
      </c>
      <c r="K1494" s="8" t="str">
        <f>IF(Sales_Pipeline[[#This Row],[Close_Date]]="","",TEXT(Sales_Pipeline[[#This Row],[Close_Date]],"ddd"))</f>
        <v>Tue</v>
      </c>
      <c r="L1494" s="8" t="str">
        <f>IF(Sales_Pipeline[[#This Row],[Close_Date]]="","",TEXT(Sales_Pipeline[[#This Row],[Close_Date]],"mmm"))</f>
        <v>May</v>
      </c>
      <c r="M1494" s="8" t="str">
        <f>IF(Sales_Pipeline[[#This Row],[Close_Date]]="","","Q"&amp;ROUNDUP(MONTH(Sales_Pipeline[[#This Row],[Close_Date]])/3,0))</f>
        <v>Q2</v>
      </c>
      <c r="N1494" s="2" cm="1">
        <f t="array" ref="N1494">IFERROR(_xlfn.IFS(Sales_Pipeline[[#This Row],[Deal_Stage]]="Won",_xlfn.XLOOKUP(Sales_Pipeline[[#This Row],[Product]],Products!$A$2:$A$8,Products!$C$2:$C$8),Sales_Pipeline[[#This Row],[Deal_Stage]]="Lost",_xlfn.XLOOKUP(Sales_Pipeline[[#This Row],[Product]],Products!$A$2:$A$8,Products!$C$2:$C$8)),"")</f>
        <v>1096</v>
      </c>
      <c r="O1494" s="2">
        <v>1140</v>
      </c>
    </row>
    <row r="1495" spans="1:15" x14ac:dyDescent="0.3">
      <c r="A1495" t="s">
        <v>1641</v>
      </c>
      <c r="B1495" t="s">
        <v>3</v>
      </c>
      <c r="C1495" t="str">
        <f>_xlfn.XLOOKUP(Sales_Pipeline[[#This Row],[Sales_Agent]],Sales_Teams[Sales_Agent],Sales_Teams[Manager])</f>
        <v>Dustin Brinkmann</v>
      </c>
      <c r="D1495" t="str">
        <f>_xlfn.XLOOKUP(Sales_Pipeline[[#This Row],[Manager]],Sales_Teams[Manager],Sales_Teams[Regional_Office])</f>
        <v>Central</v>
      </c>
      <c r="E1495" t="s">
        <v>61</v>
      </c>
      <c r="F1495" t="s">
        <v>507</v>
      </c>
      <c r="G1495" t="str">
        <f>IFERROR(_xlfn.XLOOKUP(Sales_Pipeline[[#This Row],[Account]],Accounts!$A$2:$A$86,Accounts!$F$2:$F$86),"")</f>
        <v>Belgium</v>
      </c>
      <c r="H1495" t="s">
        <v>57</v>
      </c>
      <c r="I1495" s="3">
        <v>42807</v>
      </c>
      <c r="J1495" s="3">
        <v>42880</v>
      </c>
      <c r="K1495" s="8" t="str">
        <f>IF(Sales_Pipeline[[#This Row],[Close_Date]]="","",TEXT(Sales_Pipeline[[#This Row],[Close_Date]],"ddd"))</f>
        <v>Thu</v>
      </c>
      <c r="L1495" s="8" t="str">
        <f>IF(Sales_Pipeline[[#This Row],[Close_Date]]="","",TEXT(Sales_Pipeline[[#This Row],[Close_Date]],"mmm"))</f>
        <v>May</v>
      </c>
      <c r="M1495" s="8" t="str">
        <f>IF(Sales_Pipeline[[#This Row],[Close_Date]]="","","Q"&amp;ROUNDUP(MONTH(Sales_Pipeline[[#This Row],[Close_Date]])/3,0))</f>
        <v>Q2</v>
      </c>
      <c r="N1495" s="2" cm="1">
        <f t="array" ref="N1495">IFERROR(_xlfn.IFS(Sales_Pipeline[[#This Row],[Deal_Stage]]="Won",_xlfn.XLOOKUP(Sales_Pipeline[[#This Row],[Product]],Products!$A$2:$A$8,Products!$C$2:$C$8),Sales_Pipeline[[#This Row],[Deal_Stage]]="Lost",_xlfn.XLOOKUP(Sales_Pipeline[[#This Row],[Product]],Products!$A$2:$A$8,Products!$C$2:$C$8)),"")</f>
        <v>55</v>
      </c>
      <c r="O1495" s="2">
        <v>52</v>
      </c>
    </row>
    <row r="1496" spans="1:15" x14ac:dyDescent="0.3">
      <c r="A1496" t="s">
        <v>1642</v>
      </c>
      <c r="B1496" t="s">
        <v>3</v>
      </c>
      <c r="C1496" t="str">
        <f>_xlfn.XLOOKUP(Sales_Pipeline[[#This Row],[Sales_Agent]],Sales_Teams[Sales_Agent],Sales_Teams[Manager])</f>
        <v>Dustin Brinkmann</v>
      </c>
      <c r="D1496" t="str">
        <f>_xlfn.XLOOKUP(Sales_Pipeline[[#This Row],[Manager]],Sales_Teams[Manager],Sales_Teams[Regional_Office])</f>
        <v>Central</v>
      </c>
      <c r="E1496" t="s">
        <v>61</v>
      </c>
      <c r="F1496" t="s">
        <v>105</v>
      </c>
      <c r="G1496" t="str">
        <f>IFERROR(_xlfn.XLOOKUP(Sales_Pipeline[[#This Row],[Account]],Accounts!$A$2:$A$86,Accounts!$F$2:$F$86),"")</f>
        <v>United States</v>
      </c>
      <c r="H1496" t="s">
        <v>57</v>
      </c>
      <c r="I1496" s="3">
        <v>42807</v>
      </c>
      <c r="J1496" s="3">
        <v>42894</v>
      </c>
      <c r="K1496" s="8" t="str">
        <f>IF(Sales_Pipeline[[#This Row],[Close_Date]]="","",TEXT(Sales_Pipeline[[#This Row],[Close_Date]],"ddd"))</f>
        <v>Thu</v>
      </c>
      <c r="L1496" s="8" t="str">
        <f>IF(Sales_Pipeline[[#This Row],[Close_Date]]="","",TEXT(Sales_Pipeline[[#This Row],[Close_Date]],"mmm"))</f>
        <v>Jun</v>
      </c>
      <c r="M1496" s="8" t="str">
        <f>IF(Sales_Pipeline[[#This Row],[Close_Date]]="","","Q"&amp;ROUNDUP(MONTH(Sales_Pipeline[[#This Row],[Close_Date]])/3,0))</f>
        <v>Q2</v>
      </c>
      <c r="N1496" s="2" cm="1">
        <f t="array" ref="N1496">IFERROR(_xlfn.IFS(Sales_Pipeline[[#This Row],[Deal_Stage]]="Won",_xlfn.XLOOKUP(Sales_Pipeline[[#This Row],[Product]],Products!$A$2:$A$8,Products!$C$2:$C$8),Sales_Pipeline[[#This Row],[Deal_Stage]]="Lost",_xlfn.XLOOKUP(Sales_Pipeline[[#This Row],[Product]],Products!$A$2:$A$8,Products!$C$2:$C$8)),"")</f>
        <v>55</v>
      </c>
      <c r="O1496" s="2">
        <v>52</v>
      </c>
    </row>
    <row r="1497" spans="1:15" x14ac:dyDescent="0.3">
      <c r="A1497" t="s">
        <v>1643</v>
      </c>
      <c r="B1497" t="s">
        <v>30</v>
      </c>
      <c r="C1497" t="str">
        <f>_xlfn.XLOOKUP(Sales_Pipeline[[#This Row],[Sales_Agent]],Sales_Teams[Sales_Agent],Sales_Teams[Manager])</f>
        <v>Rocco Neubert</v>
      </c>
      <c r="D1497" t="str">
        <f>_xlfn.XLOOKUP(Sales_Pipeline[[#This Row],[Manager]],Sales_Teams[Manager],Sales_Teams[Regional_Office])</f>
        <v>East</v>
      </c>
      <c r="E1497" t="s">
        <v>84</v>
      </c>
      <c r="F1497" t="s">
        <v>225</v>
      </c>
      <c r="G1497" t="str">
        <f>IFERROR(_xlfn.XLOOKUP(Sales_Pipeline[[#This Row],[Account]],Accounts!$A$2:$A$86,Accounts!$F$2:$F$86),"")</f>
        <v>United States</v>
      </c>
      <c r="H1497" t="s">
        <v>82</v>
      </c>
      <c r="I1497" s="3">
        <v>42807</v>
      </c>
      <c r="J1497" s="3">
        <v>42818</v>
      </c>
      <c r="K1497" s="8" t="str">
        <f>IF(Sales_Pipeline[[#This Row],[Close_Date]]="","",TEXT(Sales_Pipeline[[#This Row],[Close_Date]],"ddd"))</f>
        <v>Fri</v>
      </c>
      <c r="L1497" s="8" t="str">
        <f>IF(Sales_Pipeline[[#This Row],[Close_Date]]="","",TEXT(Sales_Pipeline[[#This Row],[Close_Date]],"mmm"))</f>
        <v>Mar</v>
      </c>
      <c r="M1497" s="8" t="str">
        <f>IF(Sales_Pipeline[[#This Row],[Close_Date]]="","","Q"&amp;ROUNDUP(MONTH(Sales_Pipeline[[#This Row],[Close_Date]])/3,0))</f>
        <v>Q1</v>
      </c>
      <c r="N1497" s="2" cm="1">
        <f t="array" ref="N1497">IFERROR(_xlfn.IFS(Sales_Pipeline[[#This Row],[Deal_Stage]]="Won",_xlfn.XLOOKUP(Sales_Pipeline[[#This Row],[Product]],Products!$A$2:$A$8,Products!$C$2:$C$8),Sales_Pipeline[[#This Row],[Deal_Stage]]="Lost",_xlfn.XLOOKUP(Sales_Pipeline[[#This Row],[Product]],Products!$A$2:$A$8,Products!$C$2:$C$8)),"")</f>
        <v>5482</v>
      </c>
      <c r="O1497" s="2">
        <v>0</v>
      </c>
    </row>
    <row r="1498" spans="1:15" x14ac:dyDescent="0.3">
      <c r="A1498" t="s">
        <v>1644</v>
      </c>
      <c r="B1498" t="s">
        <v>27</v>
      </c>
      <c r="C1498" t="str">
        <f>_xlfn.XLOOKUP(Sales_Pipeline[[#This Row],[Sales_Agent]],Sales_Teams[Sales_Agent],Sales_Teams[Manager])</f>
        <v>Rocco Neubert</v>
      </c>
      <c r="D1498" t="str">
        <f>_xlfn.XLOOKUP(Sales_Pipeline[[#This Row],[Manager]],Sales_Teams[Manager],Sales_Teams[Regional_Office])</f>
        <v>East</v>
      </c>
      <c r="E1498" t="s">
        <v>76</v>
      </c>
      <c r="G1498" t="str">
        <f>IFERROR(_xlfn.XLOOKUP(Sales_Pipeline[[#This Row],[Account]],Accounts!$A$2:$A$86,Accounts!$F$2:$F$86),"")</f>
        <v/>
      </c>
      <c r="H1498" t="s">
        <v>77</v>
      </c>
      <c r="I1498" s="3">
        <v>42807</v>
      </c>
      <c r="K1498" s="8" t="str">
        <f>IF(Sales_Pipeline[[#This Row],[Close_Date]]="","",TEXT(Sales_Pipeline[[#This Row],[Close_Date]],"ddd"))</f>
        <v/>
      </c>
      <c r="L1498" s="8" t="str">
        <f>IF(Sales_Pipeline[[#This Row],[Close_Date]]="","",TEXT(Sales_Pipeline[[#This Row],[Close_Date]],"mmm"))</f>
        <v/>
      </c>
      <c r="M1498" s="8" t="str">
        <f>IF(Sales_Pipeline[[#This Row],[Close_Date]]="","","Q"&amp;ROUNDUP(MONTH(Sales_Pipeline[[#This Row],[Close_Date]])/3,0))</f>
        <v/>
      </c>
      <c r="N1498" s="2" t="str" cm="1">
        <f t="array" ref="N1498">IFERROR(_xlfn.IFS(Sales_Pipeline[[#This Row],[Deal_Stage]]="Won",_xlfn.XLOOKUP(Sales_Pipeline[[#This Row],[Product]],Products!$A$2:$A$8,Products!$C$2:$C$8),Sales_Pipeline[[#This Row],[Deal_Stage]]="Lost",_xlfn.XLOOKUP(Sales_Pipeline[[#This Row],[Product]],Products!$A$2:$A$8,Products!$C$2:$C$8)),"")</f>
        <v/>
      </c>
      <c r="O1498" s="2">
        <v>0</v>
      </c>
    </row>
    <row r="1499" spans="1:15" x14ac:dyDescent="0.3">
      <c r="A1499" t="s">
        <v>1645</v>
      </c>
      <c r="B1499" t="s">
        <v>6</v>
      </c>
      <c r="C1499" t="str">
        <f>_xlfn.XLOOKUP(Sales_Pipeline[[#This Row],[Sales_Agent]],Sales_Teams[Sales_Agent],Sales_Teams[Manager])</f>
        <v>Dustin Brinkmann</v>
      </c>
      <c r="D1499" t="str">
        <f>_xlfn.XLOOKUP(Sales_Pipeline[[#This Row],[Manager]],Sales_Teams[Manager],Sales_Teams[Regional_Office])</f>
        <v>Central</v>
      </c>
      <c r="E1499" t="s">
        <v>84</v>
      </c>
      <c r="F1499" t="s">
        <v>136</v>
      </c>
      <c r="G1499" t="str">
        <f>IFERROR(_xlfn.XLOOKUP(Sales_Pipeline[[#This Row],[Account]],Accounts!$A$2:$A$86,Accounts!$F$2:$F$86),"")</f>
        <v>United States</v>
      </c>
      <c r="H1499" t="s">
        <v>57</v>
      </c>
      <c r="I1499" s="3">
        <v>42807</v>
      </c>
      <c r="J1499" s="3">
        <v>42868</v>
      </c>
      <c r="K1499" s="8" t="str">
        <f>IF(Sales_Pipeline[[#This Row],[Close_Date]]="","",TEXT(Sales_Pipeline[[#This Row],[Close_Date]],"ddd"))</f>
        <v>Sat</v>
      </c>
      <c r="L1499" s="8" t="str">
        <f>IF(Sales_Pipeline[[#This Row],[Close_Date]]="","",TEXT(Sales_Pipeline[[#This Row],[Close_Date]],"mmm"))</f>
        <v>May</v>
      </c>
      <c r="M1499" s="8" t="str">
        <f>IF(Sales_Pipeline[[#This Row],[Close_Date]]="","","Q"&amp;ROUNDUP(MONTH(Sales_Pipeline[[#This Row],[Close_Date]])/3,0))</f>
        <v>Q2</v>
      </c>
      <c r="N1499" s="2" cm="1">
        <f t="array" ref="N1499">IFERROR(_xlfn.IFS(Sales_Pipeline[[#This Row],[Deal_Stage]]="Won",_xlfn.XLOOKUP(Sales_Pipeline[[#This Row],[Product]],Products!$A$2:$A$8,Products!$C$2:$C$8),Sales_Pipeline[[#This Row],[Deal_Stage]]="Lost",_xlfn.XLOOKUP(Sales_Pipeline[[#This Row],[Product]],Products!$A$2:$A$8,Products!$C$2:$C$8)),"")</f>
        <v>5482</v>
      </c>
      <c r="O1499" s="2">
        <v>5121</v>
      </c>
    </row>
    <row r="1500" spans="1:15" x14ac:dyDescent="0.3">
      <c r="A1500" t="s">
        <v>1646</v>
      </c>
      <c r="B1500" t="s">
        <v>6</v>
      </c>
      <c r="C1500" t="str">
        <f>_xlfn.XLOOKUP(Sales_Pipeline[[#This Row],[Sales_Agent]],Sales_Teams[Sales_Agent],Sales_Teams[Manager])</f>
        <v>Dustin Brinkmann</v>
      </c>
      <c r="D1500" t="str">
        <f>_xlfn.XLOOKUP(Sales_Pipeline[[#This Row],[Manager]],Sales_Teams[Manager],Sales_Teams[Regional_Office])</f>
        <v>Central</v>
      </c>
      <c r="E1500" t="s">
        <v>76</v>
      </c>
      <c r="F1500" t="s">
        <v>147</v>
      </c>
      <c r="G1500" t="str">
        <f>IFERROR(_xlfn.XLOOKUP(Sales_Pipeline[[#This Row],[Account]],Accounts!$A$2:$A$86,Accounts!$F$2:$F$86),"")</f>
        <v>United States</v>
      </c>
      <c r="H1500" t="s">
        <v>57</v>
      </c>
      <c r="I1500" s="3">
        <v>42807</v>
      </c>
      <c r="J1500" s="3">
        <v>42825</v>
      </c>
      <c r="K1500" s="8" t="str">
        <f>IF(Sales_Pipeline[[#This Row],[Close_Date]]="","",TEXT(Sales_Pipeline[[#This Row],[Close_Date]],"ddd"))</f>
        <v>Fri</v>
      </c>
      <c r="L1500" s="8" t="str">
        <f>IF(Sales_Pipeline[[#This Row],[Close_Date]]="","",TEXT(Sales_Pipeline[[#This Row],[Close_Date]],"mmm"))</f>
        <v>Mar</v>
      </c>
      <c r="M1500" s="8" t="str">
        <f>IF(Sales_Pipeline[[#This Row],[Close_Date]]="","","Q"&amp;ROUNDUP(MONTH(Sales_Pipeline[[#This Row],[Close_Date]])/3,0))</f>
        <v>Q1</v>
      </c>
      <c r="N1500" s="2" cm="1">
        <f t="array" ref="N1500">IFERROR(_xlfn.IFS(Sales_Pipeline[[#This Row],[Deal_Stage]]="Won",_xlfn.XLOOKUP(Sales_Pipeline[[#This Row],[Product]],Products!$A$2:$A$8,Products!$C$2:$C$8),Sales_Pipeline[[#This Row],[Deal_Stage]]="Lost",_xlfn.XLOOKUP(Sales_Pipeline[[#This Row],[Product]],Products!$A$2:$A$8,Products!$C$2:$C$8)),"")</f>
        <v>3393</v>
      </c>
      <c r="O1500" s="2">
        <v>3611</v>
      </c>
    </row>
    <row r="1501" spans="1:15" x14ac:dyDescent="0.3">
      <c r="A1501" t="s">
        <v>1647</v>
      </c>
      <c r="B1501" t="s">
        <v>20</v>
      </c>
      <c r="C1501" t="str">
        <f>_xlfn.XLOOKUP(Sales_Pipeline[[#This Row],[Sales_Agent]],Sales_Teams[Sales_Agent],Sales_Teams[Manager])</f>
        <v>Cara Losch</v>
      </c>
      <c r="D1501" t="str">
        <f>_xlfn.XLOOKUP(Sales_Pipeline[[#This Row],[Manager]],Sales_Teams[Manager],Sales_Teams[Regional_Office])</f>
        <v>East</v>
      </c>
      <c r="E1501" t="s">
        <v>61</v>
      </c>
      <c r="F1501" t="s">
        <v>238</v>
      </c>
      <c r="G1501" t="str">
        <f>IFERROR(_xlfn.XLOOKUP(Sales_Pipeline[[#This Row],[Account]],Accounts!$A$2:$A$86,Accounts!$F$2:$F$86),"")</f>
        <v>United States</v>
      </c>
      <c r="H1501" t="s">
        <v>57</v>
      </c>
      <c r="I1501" s="3">
        <v>42807</v>
      </c>
      <c r="J1501" s="3">
        <v>42818</v>
      </c>
      <c r="K1501" s="8" t="str">
        <f>IF(Sales_Pipeline[[#This Row],[Close_Date]]="","",TEXT(Sales_Pipeline[[#This Row],[Close_Date]],"ddd"))</f>
        <v>Fri</v>
      </c>
      <c r="L1501" s="8" t="str">
        <f>IF(Sales_Pipeline[[#This Row],[Close_Date]]="","",TEXT(Sales_Pipeline[[#This Row],[Close_Date]],"mmm"))</f>
        <v>Mar</v>
      </c>
      <c r="M1501" s="8" t="str">
        <f>IF(Sales_Pipeline[[#This Row],[Close_Date]]="","","Q"&amp;ROUNDUP(MONTH(Sales_Pipeline[[#This Row],[Close_Date]])/3,0))</f>
        <v>Q1</v>
      </c>
      <c r="N1501" s="2" cm="1">
        <f t="array" ref="N1501">IFERROR(_xlfn.IFS(Sales_Pipeline[[#This Row],[Deal_Stage]]="Won",_xlfn.XLOOKUP(Sales_Pipeline[[#This Row],[Product]],Products!$A$2:$A$8,Products!$C$2:$C$8),Sales_Pipeline[[#This Row],[Deal_Stage]]="Lost",_xlfn.XLOOKUP(Sales_Pipeline[[#This Row],[Product]],Products!$A$2:$A$8,Products!$C$2:$C$8)),"")</f>
        <v>55</v>
      </c>
      <c r="O1501" s="2">
        <v>50</v>
      </c>
    </row>
    <row r="1502" spans="1:15" x14ac:dyDescent="0.3">
      <c r="A1502" t="s">
        <v>1648</v>
      </c>
      <c r="B1502" t="s">
        <v>15</v>
      </c>
      <c r="C1502" t="str">
        <f>_xlfn.XLOOKUP(Sales_Pipeline[[#This Row],[Sales_Agent]],Sales_Teams[Sales_Agent],Sales_Teams[Manager])</f>
        <v>Melvin Marxen</v>
      </c>
      <c r="D1502" t="str">
        <f>_xlfn.XLOOKUP(Sales_Pipeline[[#This Row],[Manager]],Sales_Teams[Manager],Sales_Teams[Regional_Office])</f>
        <v>Central</v>
      </c>
      <c r="E1502" t="s">
        <v>63</v>
      </c>
      <c r="F1502" t="s">
        <v>147</v>
      </c>
      <c r="G1502" t="str">
        <f>IFERROR(_xlfn.XLOOKUP(Sales_Pipeline[[#This Row],[Account]],Accounts!$A$2:$A$86,Accounts!$F$2:$F$86),"")</f>
        <v>United States</v>
      </c>
      <c r="H1502" t="s">
        <v>57</v>
      </c>
      <c r="I1502" s="3">
        <v>42807</v>
      </c>
      <c r="J1502" s="3">
        <v>42870</v>
      </c>
      <c r="K1502" s="8" t="str">
        <f>IF(Sales_Pipeline[[#This Row],[Close_Date]]="","",TEXT(Sales_Pipeline[[#This Row],[Close_Date]],"ddd"))</f>
        <v>Mon</v>
      </c>
      <c r="L1502" s="8" t="str">
        <f>IF(Sales_Pipeline[[#This Row],[Close_Date]]="","",TEXT(Sales_Pipeline[[#This Row],[Close_Date]],"mmm"))</f>
        <v>May</v>
      </c>
      <c r="M1502" s="8" t="str">
        <f>IF(Sales_Pipeline[[#This Row],[Close_Date]]="","","Q"&amp;ROUNDUP(MONTH(Sales_Pipeline[[#This Row],[Close_Date]])/3,0))</f>
        <v>Q2</v>
      </c>
      <c r="N1502" s="2" cm="1">
        <f t="array" ref="N1502">IFERROR(_xlfn.IFS(Sales_Pipeline[[#This Row],[Deal_Stage]]="Won",_xlfn.XLOOKUP(Sales_Pipeline[[#This Row],[Product]],Products!$A$2:$A$8,Products!$C$2:$C$8),Sales_Pipeline[[#This Row],[Deal_Stage]]="Lost",_xlfn.XLOOKUP(Sales_Pipeline[[#This Row],[Product]],Products!$A$2:$A$8,Products!$C$2:$C$8)),"")</f>
        <v>550</v>
      </c>
      <c r="O1502" s="2">
        <v>618</v>
      </c>
    </row>
    <row r="1503" spans="1:15" x14ac:dyDescent="0.3">
      <c r="A1503" t="s">
        <v>1649</v>
      </c>
      <c r="B1503" t="s">
        <v>15</v>
      </c>
      <c r="C1503" t="str">
        <f>_xlfn.XLOOKUP(Sales_Pipeline[[#This Row],[Sales_Agent]],Sales_Teams[Sales_Agent],Sales_Teams[Manager])</f>
        <v>Melvin Marxen</v>
      </c>
      <c r="D1503" t="str">
        <f>_xlfn.XLOOKUP(Sales_Pipeline[[#This Row],[Manager]],Sales_Teams[Manager],Sales_Teams[Regional_Office])</f>
        <v>Central</v>
      </c>
      <c r="E1503" t="s">
        <v>55</v>
      </c>
      <c r="F1503" t="s">
        <v>229</v>
      </c>
      <c r="G1503" t="str">
        <f>IFERROR(_xlfn.XLOOKUP(Sales_Pipeline[[#This Row],[Account]],Accounts!$A$2:$A$86,Accounts!$F$2:$F$86),"")</f>
        <v>Norway</v>
      </c>
      <c r="H1503" t="s">
        <v>57</v>
      </c>
      <c r="I1503" s="3">
        <v>42807</v>
      </c>
      <c r="J1503" s="3">
        <v>42811</v>
      </c>
      <c r="K1503" s="8" t="str">
        <f>IF(Sales_Pipeline[[#This Row],[Close_Date]]="","",TEXT(Sales_Pipeline[[#This Row],[Close_Date]],"ddd"))</f>
        <v>Fri</v>
      </c>
      <c r="L1503" s="8" t="str">
        <f>IF(Sales_Pipeline[[#This Row],[Close_Date]]="","",TEXT(Sales_Pipeline[[#This Row],[Close_Date]],"mmm"))</f>
        <v>Mar</v>
      </c>
      <c r="M1503" s="8" t="str">
        <f>IF(Sales_Pipeline[[#This Row],[Close_Date]]="","","Q"&amp;ROUNDUP(MONTH(Sales_Pipeline[[#This Row],[Close_Date]])/3,0))</f>
        <v>Q1</v>
      </c>
      <c r="N1503" s="2" cm="1">
        <f t="array" ref="N1503">IFERROR(_xlfn.IFS(Sales_Pipeline[[#This Row],[Deal_Stage]]="Won",_xlfn.XLOOKUP(Sales_Pipeline[[#This Row],[Product]],Products!$A$2:$A$8,Products!$C$2:$C$8),Sales_Pipeline[[#This Row],[Deal_Stage]]="Lost",_xlfn.XLOOKUP(Sales_Pipeline[[#This Row],[Product]],Products!$A$2:$A$8,Products!$C$2:$C$8)),"")</f>
        <v>1096</v>
      </c>
      <c r="O1503" s="2">
        <v>1247</v>
      </c>
    </row>
    <row r="1504" spans="1:15" x14ac:dyDescent="0.3">
      <c r="A1504" t="s">
        <v>1650</v>
      </c>
      <c r="B1504" t="s">
        <v>38</v>
      </c>
      <c r="C1504" t="str">
        <f>_xlfn.XLOOKUP(Sales_Pipeline[[#This Row],[Sales_Agent]],Sales_Teams[Sales_Agent],Sales_Teams[Manager])</f>
        <v>Celia Rouche</v>
      </c>
      <c r="D1504" t="str">
        <f>_xlfn.XLOOKUP(Sales_Pipeline[[#This Row],[Manager]],Sales_Teams[Manager],Sales_Teams[Regional_Office])</f>
        <v>West</v>
      </c>
      <c r="E1504" t="s">
        <v>61</v>
      </c>
      <c r="F1504" t="s">
        <v>344</v>
      </c>
      <c r="G1504" t="str">
        <f>IFERROR(_xlfn.XLOOKUP(Sales_Pipeline[[#This Row],[Account]],Accounts!$A$2:$A$86,Accounts!$F$2:$F$86),"")</f>
        <v>Romania</v>
      </c>
      <c r="H1504" t="s">
        <v>77</v>
      </c>
      <c r="I1504" s="3">
        <v>42807</v>
      </c>
      <c r="K1504" s="8" t="str">
        <f>IF(Sales_Pipeline[[#This Row],[Close_Date]]="","",TEXT(Sales_Pipeline[[#This Row],[Close_Date]],"ddd"))</f>
        <v/>
      </c>
      <c r="L1504" s="8" t="str">
        <f>IF(Sales_Pipeline[[#This Row],[Close_Date]]="","",TEXT(Sales_Pipeline[[#This Row],[Close_Date]],"mmm"))</f>
        <v/>
      </c>
      <c r="M1504" s="8" t="str">
        <f>IF(Sales_Pipeline[[#This Row],[Close_Date]]="","","Q"&amp;ROUNDUP(MONTH(Sales_Pipeline[[#This Row],[Close_Date]])/3,0))</f>
        <v/>
      </c>
      <c r="N1504" s="2" t="str" cm="1">
        <f t="array" ref="N1504">IFERROR(_xlfn.IFS(Sales_Pipeline[[#This Row],[Deal_Stage]]="Won",_xlfn.XLOOKUP(Sales_Pipeline[[#This Row],[Product]],Products!$A$2:$A$8,Products!$C$2:$C$8),Sales_Pipeline[[#This Row],[Deal_Stage]]="Lost",_xlfn.XLOOKUP(Sales_Pipeline[[#This Row],[Product]],Products!$A$2:$A$8,Products!$C$2:$C$8)),"")</f>
        <v/>
      </c>
      <c r="O1504" s="2">
        <v>0</v>
      </c>
    </row>
    <row r="1505" spans="1:15" x14ac:dyDescent="0.3">
      <c r="A1505" t="s">
        <v>1651</v>
      </c>
      <c r="B1505" t="s">
        <v>22</v>
      </c>
      <c r="C1505" t="str">
        <f>_xlfn.XLOOKUP(Sales_Pipeline[[#This Row],[Sales_Agent]],Sales_Teams[Sales_Agent],Sales_Teams[Manager])</f>
        <v>Cara Losch</v>
      </c>
      <c r="D1505" t="str">
        <f>_xlfn.XLOOKUP(Sales_Pipeline[[#This Row],[Manager]],Sales_Teams[Manager],Sales_Teams[Regional_Office])</f>
        <v>East</v>
      </c>
      <c r="E1505" t="s">
        <v>61</v>
      </c>
      <c r="F1505" t="s">
        <v>425</v>
      </c>
      <c r="G1505" t="str">
        <f>IFERROR(_xlfn.XLOOKUP(Sales_Pipeline[[#This Row],[Account]],Accounts!$A$2:$A$86,Accounts!$F$2:$F$86),"")</f>
        <v>United States</v>
      </c>
      <c r="H1505" t="s">
        <v>57</v>
      </c>
      <c r="I1505" s="3">
        <v>42807</v>
      </c>
      <c r="J1505" s="3">
        <v>42858</v>
      </c>
      <c r="K1505" s="8" t="str">
        <f>IF(Sales_Pipeline[[#This Row],[Close_Date]]="","",TEXT(Sales_Pipeline[[#This Row],[Close_Date]],"ddd"))</f>
        <v>Wed</v>
      </c>
      <c r="L1505" s="8" t="str">
        <f>IF(Sales_Pipeline[[#This Row],[Close_Date]]="","",TEXT(Sales_Pipeline[[#This Row],[Close_Date]],"mmm"))</f>
        <v>May</v>
      </c>
      <c r="M1505" s="8" t="str">
        <f>IF(Sales_Pipeline[[#This Row],[Close_Date]]="","","Q"&amp;ROUNDUP(MONTH(Sales_Pipeline[[#This Row],[Close_Date]])/3,0))</f>
        <v>Q2</v>
      </c>
      <c r="N1505" s="2" cm="1">
        <f t="array" ref="N1505">IFERROR(_xlfn.IFS(Sales_Pipeline[[#This Row],[Deal_Stage]]="Won",_xlfn.XLOOKUP(Sales_Pipeline[[#This Row],[Product]],Products!$A$2:$A$8,Products!$C$2:$C$8),Sales_Pipeline[[#This Row],[Deal_Stage]]="Lost",_xlfn.XLOOKUP(Sales_Pipeline[[#This Row],[Product]],Products!$A$2:$A$8,Products!$C$2:$C$8)),"")</f>
        <v>55</v>
      </c>
      <c r="O1505" s="2">
        <v>55</v>
      </c>
    </row>
    <row r="1506" spans="1:15" x14ac:dyDescent="0.3">
      <c r="A1506" t="s">
        <v>1652</v>
      </c>
      <c r="B1506" t="s">
        <v>36</v>
      </c>
      <c r="C1506" t="str">
        <f>_xlfn.XLOOKUP(Sales_Pipeline[[#This Row],[Sales_Agent]],Sales_Teams[Sales_Agent],Sales_Teams[Manager])</f>
        <v>Celia Rouche</v>
      </c>
      <c r="D1506" t="str">
        <f>_xlfn.XLOOKUP(Sales_Pipeline[[#This Row],[Manager]],Sales_Teams[Manager],Sales_Teams[Regional_Office])</f>
        <v>West</v>
      </c>
      <c r="E1506" t="s">
        <v>55</v>
      </c>
      <c r="F1506" t="s">
        <v>288</v>
      </c>
      <c r="G1506" t="str">
        <f>IFERROR(_xlfn.XLOOKUP(Sales_Pipeline[[#This Row],[Account]],Accounts!$A$2:$A$86,Accounts!$F$2:$F$86),"")</f>
        <v>United States</v>
      </c>
      <c r="H1506" t="s">
        <v>57</v>
      </c>
      <c r="I1506" s="3">
        <v>42807</v>
      </c>
      <c r="J1506" s="3">
        <v>42903</v>
      </c>
      <c r="K1506" s="8" t="str">
        <f>IF(Sales_Pipeline[[#This Row],[Close_Date]]="","",TEXT(Sales_Pipeline[[#This Row],[Close_Date]],"ddd"))</f>
        <v>Sat</v>
      </c>
      <c r="L1506" s="8" t="str">
        <f>IF(Sales_Pipeline[[#This Row],[Close_Date]]="","",TEXT(Sales_Pipeline[[#This Row],[Close_Date]],"mmm"))</f>
        <v>Jun</v>
      </c>
      <c r="M1506" s="8" t="str">
        <f>IF(Sales_Pipeline[[#This Row],[Close_Date]]="","","Q"&amp;ROUNDUP(MONTH(Sales_Pipeline[[#This Row],[Close_Date]])/3,0))</f>
        <v>Q2</v>
      </c>
      <c r="N1506" s="2" cm="1">
        <f t="array" ref="N1506">IFERROR(_xlfn.IFS(Sales_Pipeline[[#This Row],[Deal_Stage]]="Won",_xlfn.XLOOKUP(Sales_Pipeline[[#This Row],[Product]],Products!$A$2:$A$8,Products!$C$2:$C$8),Sales_Pipeline[[#This Row],[Deal_Stage]]="Lost",_xlfn.XLOOKUP(Sales_Pipeline[[#This Row],[Product]],Products!$A$2:$A$8,Products!$C$2:$C$8)),"")</f>
        <v>1096</v>
      </c>
      <c r="O1506" s="2">
        <v>1157</v>
      </c>
    </row>
    <row r="1507" spans="1:15" x14ac:dyDescent="0.3">
      <c r="A1507" t="s">
        <v>1653</v>
      </c>
      <c r="B1507" t="s">
        <v>42</v>
      </c>
      <c r="C1507" t="str">
        <f>_xlfn.XLOOKUP(Sales_Pipeline[[#This Row],[Sales_Agent]],Sales_Teams[Sales_Agent],Sales_Teams[Manager])</f>
        <v>Summer Sewald</v>
      </c>
      <c r="D1507" t="str">
        <f>_xlfn.XLOOKUP(Sales_Pipeline[[#This Row],[Manager]],Sales_Teams[Manager],Sales_Teams[Regional_Office])</f>
        <v>West</v>
      </c>
      <c r="E1507" t="s">
        <v>63</v>
      </c>
      <c r="F1507" t="s">
        <v>330</v>
      </c>
      <c r="G1507" t="str">
        <f>IFERROR(_xlfn.XLOOKUP(Sales_Pipeline[[#This Row],[Account]],Accounts!$A$2:$A$86,Accounts!$F$2:$F$86),"")</f>
        <v>Korea</v>
      </c>
      <c r="H1507" t="s">
        <v>57</v>
      </c>
      <c r="I1507" s="3">
        <v>42807</v>
      </c>
      <c r="J1507" s="3">
        <v>42877</v>
      </c>
      <c r="K1507" s="8" t="str">
        <f>IF(Sales_Pipeline[[#This Row],[Close_Date]]="","",TEXT(Sales_Pipeline[[#This Row],[Close_Date]],"ddd"))</f>
        <v>Mon</v>
      </c>
      <c r="L1507" s="8" t="str">
        <f>IF(Sales_Pipeline[[#This Row],[Close_Date]]="","",TEXT(Sales_Pipeline[[#This Row],[Close_Date]],"mmm"))</f>
        <v>May</v>
      </c>
      <c r="M1507" s="8" t="str">
        <f>IF(Sales_Pipeline[[#This Row],[Close_Date]]="","","Q"&amp;ROUNDUP(MONTH(Sales_Pipeline[[#This Row],[Close_Date]])/3,0))</f>
        <v>Q2</v>
      </c>
      <c r="N1507" s="2" cm="1">
        <f t="array" ref="N1507">IFERROR(_xlfn.IFS(Sales_Pipeline[[#This Row],[Deal_Stage]]="Won",_xlfn.XLOOKUP(Sales_Pipeline[[#This Row],[Product]],Products!$A$2:$A$8,Products!$C$2:$C$8),Sales_Pipeline[[#This Row],[Deal_Stage]]="Lost",_xlfn.XLOOKUP(Sales_Pipeline[[#This Row],[Product]],Products!$A$2:$A$8,Products!$C$2:$C$8)),"")</f>
        <v>550</v>
      </c>
      <c r="O1507" s="2">
        <v>537</v>
      </c>
    </row>
    <row r="1508" spans="1:15" x14ac:dyDescent="0.3">
      <c r="A1508" t="s">
        <v>1654</v>
      </c>
      <c r="B1508" t="s">
        <v>42</v>
      </c>
      <c r="C1508" t="str">
        <f>_xlfn.XLOOKUP(Sales_Pipeline[[#This Row],[Sales_Agent]],Sales_Teams[Sales_Agent],Sales_Teams[Manager])</f>
        <v>Summer Sewald</v>
      </c>
      <c r="D1508" t="str">
        <f>_xlfn.XLOOKUP(Sales_Pipeline[[#This Row],[Manager]],Sales_Teams[Manager],Sales_Teams[Regional_Office])</f>
        <v>West</v>
      </c>
      <c r="E1508" t="s">
        <v>8953</v>
      </c>
      <c r="F1508" t="s">
        <v>191</v>
      </c>
      <c r="G1508" t="str">
        <f>IFERROR(_xlfn.XLOOKUP(Sales_Pipeline[[#This Row],[Account]],Accounts!$A$2:$A$86,Accounts!$F$2:$F$86),"")</f>
        <v>United States</v>
      </c>
      <c r="H1508" t="s">
        <v>57</v>
      </c>
      <c r="I1508" s="3">
        <v>42807</v>
      </c>
      <c r="J1508" s="3">
        <v>42824</v>
      </c>
      <c r="K1508" s="8" t="str">
        <f>IF(Sales_Pipeline[[#This Row],[Close_Date]]="","",TEXT(Sales_Pipeline[[#This Row],[Close_Date]],"ddd"))</f>
        <v>Thu</v>
      </c>
      <c r="L1508" s="8" t="str">
        <f>IF(Sales_Pipeline[[#This Row],[Close_Date]]="","",TEXT(Sales_Pipeline[[#This Row],[Close_Date]],"mmm"))</f>
        <v>Mar</v>
      </c>
      <c r="M1508" s="8" t="str">
        <f>IF(Sales_Pipeline[[#This Row],[Close_Date]]="","","Q"&amp;ROUNDUP(MONTH(Sales_Pipeline[[#This Row],[Close_Date]])/3,0))</f>
        <v>Q1</v>
      </c>
      <c r="N1508" s="2" cm="1">
        <f t="array" ref="N1508">IFERROR(_xlfn.IFS(Sales_Pipeline[[#This Row],[Deal_Stage]]="Won",_xlfn.XLOOKUP(Sales_Pipeline[[#This Row],[Product]],Products!$A$2:$A$8,Products!$C$2:$C$8),Sales_Pipeline[[#This Row],[Deal_Stage]]="Lost",_xlfn.XLOOKUP(Sales_Pipeline[[#This Row],[Product]],Products!$A$2:$A$8,Products!$C$2:$C$8)),"")</f>
        <v>4821</v>
      </c>
      <c r="O1508" s="2">
        <v>4955</v>
      </c>
    </row>
    <row r="1509" spans="1:15" x14ac:dyDescent="0.3">
      <c r="A1509" t="s">
        <v>1655</v>
      </c>
      <c r="B1509" t="s">
        <v>42</v>
      </c>
      <c r="C1509" t="str">
        <f>_xlfn.XLOOKUP(Sales_Pipeline[[#This Row],[Sales_Agent]],Sales_Teams[Sales_Agent],Sales_Teams[Manager])</f>
        <v>Summer Sewald</v>
      </c>
      <c r="D1509" t="str">
        <f>_xlfn.XLOOKUP(Sales_Pipeline[[#This Row],[Manager]],Sales_Teams[Manager],Sales_Teams[Regional_Office])</f>
        <v>West</v>
      </c>
      <c r="E1509" t="s">
        <v>8953</v>
      </c>
      <c r="F1509" t="s">
        <v>288</v>
      </c>
      <c r="G1509" t="str">
        <f>IFERROR(_xlfn.XLOOKUP(Sales_Pipeline[[#This Row],[Account]],Accounts!$A$2:$A$86,Accounts!$F$2:$F$86),"")</f>
        <v>United States</v>
      </c>
      <c r="H1509" t="s">
        <v>57</v>
      </c>
      <c r="I1509" s="3">
        <v>42807</v>
      </c>
      <c r="J1509" s="3">
        <v>42888</v>
      </c>
      <c r="K1509" s="8" t="str">
        <f>IF(Sales_Pipeline[[#This Row],[Close_Date]]="","",TEXT(Sales_Pipeline[[#This Row],[Close_Date]],"ddd"))</f>
        <v>Fri</v>
      </c>
      <c r="L1509" s="8" t="str">
        <f>IF(Sales_Pipeline[[#This Row],[Close_Date]]="","",TEXT(Sales_Pipeline[[#This Row],[Close_Date]],"mmm"))</f>
        <v>Jun</v>
      </c>
      <c r="M1509" s="8" t="str">
        <f>IF(Sales_Pipeline[[#This Row],[Close_Date]]="","","Q"&amp;ROUNDUP(MONTH(Sales_Pipeline[[#This Row],[Close_Date]])/3,0))</f>
        <v>Q2</v>
      </c>
      <c r="N1509" s="2" cm="1">
        <f t="array" ref="N1509">IFERROR(_xlfn.IFS(Sales_Pipeline[[#This Row],[Deal_Stage]]="Won",_xlfn.XLOOKUP(Sales_Pipeline[[#This Row],[Product]],Products!$A$2:$A$8,Products!$C$2:$C$8),Sales_Pipeline[[#This Row],[Deal_Stage]]="Lost",_xlfn.XLOOKUP(Sales_Pipeline[[#This Row],[Product]],Products!$A$2:$A$8,Products!$C$2:$C$8)),"")</f>
        <v>4821</v>
      </c>
      <c r="O1509" s="2">
        <v>5606</v>
      </c>
    </row>
    <row r="1510" spans="1:15" x14ac:dyDescent="0.3">
      <c r="A1510" t="s">
        <v>1656</v>
      </c>
      <c r="B1510" t="s">
        <v>37</v>
      </c>
      <c r="C1510" t="str">
        <f>_xlfn.XLOOKUP(Sales_Pipeline[[#This Row],[Sales_Agent]],Sales_Teams[Sales_Agent],Sales_Teams[Manager])</f>
        <v>Celia Rouche</v>
      </c>
      <c r="D1510" t="str">
        <f>_xlfn.XLOOKUP(Sales_Pipeline[[#This Row],[Manager]],Sales_Teams[Manager],Sales_Teams[Regional_Office])</f>
        <v>West</v>
      </c>
      <c r="E1510" t="s">
        <v>63</v>
      </c>
      <c r="G1510" t="str">
        <f>IFERROR(_xlfn.XLOOKUP(Sales_Pipeline[[#This Row],[Account]],Accounts!$A$2:$A$86,Accounts!$F$2:$F$86),"")</f>
        <v/>
      </c>
      <c r="H1510" t="s">
        <v>77</v>
      </c>
      <c r="I1510" s="3">
        <v>42807</v>
      </c>
      <c r="K1510" s="8" t="str">
        <f>IF(Sales_Pipeline[[#This Row],[Close_Date]]="","",TEXT(Sales_Pipeline[[#This Row],[Close_Date]],"ddd"))</f>
        <v/>
      </c>
      <c r="L1510" s="8" t="str">
        <f>IF(Sales_Pipeline[[#This Row],[Close_Date]]="","",TEXT(Sales_Pipeline[[#This Row],[Close_Date]],"mmm"))</f>
        <v/>
      </c>
      <c r="M1510" s="8" t="str">
        <f>IF(Sales_Pipeline[[#This Row],[Close_Date]]="","","Q"&amp;ROUNDUP(MONTH(Sales_Pipeline[[#This Row],[Close_Date]])/3,0))</f>
        <v/>
      </c>
      <c r="N1510" s="2" t="str" cm="1">
        <f t="array" ref="N1510">IFERROR(_xlfn.IFS(Sales_Pipeline[[#This Row],[Deal_Stage]]="Won",_xlfn.XLOOKUP(Sales_Pipeline[[#This Row],[Product]],Products!$A$2:$A$8,Products!$C$2:$C$8),Sales_Pipeline[[#This Row],[Deal_Stage]]="Lost",_xlfn.XLOOKUP(Sales_Pipeline[[#This Row],[Product]],Products!$A$2:$A$8,Products!$C$2:$C$8)),"")</f>
        <v/>
      </c>
      <c r="O1510" s="2">
        <v>0</v>
      </c>
    </row>
    <row r="1511" spans="1:15" x14ac:dyDescent="0.3">
      <c r="A1511" t="s">
        <v>1657</v>
      </c>
      <c r="B1511" t="s">
        <v>9</v>
      </c>
      <c r="C1511" t="str">
        <f>_xlfn.XLOOKUP(Sales_Pipeline[[#This Row],[Sales_Agent]],Sales_Teams[Sales_Agent],Sales_Teams[Manager])</f>
        <v>Dustin Brinkmann</v>
      </c>
      <c r="D1511" t="str">
        <f>_xlfn.XLOOKUP(Sales_Pipeline[[#This Row],[Manager]],Sales_Teams[Manager],Sales_Teams[Regional_Office])</f>
        <v>Central</v>
      </c>
      <c r="E1511" t="s">
        <v>61</v>
      </c>
      <c r="F1511" t="s">
        <v>59</v>
      </c>
      <c r="G1511" t="str">
        <f>IFERROR(_xlfn.XLOOKUP(Sales_Pipeline[[#This Row],[Account]],Accounts!$A$2:$A$86,Accounts!$F$2:$F$86),"")</f>
        <v>United States</v>
      </c>
      <c r="H1511" t="s">
        <v>57</v>
      </c>
      <c r="I1511" s="3">
        <v>42807</v>
      </c>
      <c r="J1511" s="3">
        <v>42866</v>
      </c>
      <c r="K1511" s="8" t="str">
        <f>IF(Sales_Pipeline[[#This Row],[Close_Date]]="","",TEXT(Sales_Pipeline[[#This Row],[Close_Date]],"ddd"))</f>
        <v>Thu</v>
      </c>
      <c r="L1511" s="8" t="str">
        <f>IF(Sales_Pipeline[[#This Row],[Close_Date]]="","",TEXT(Sales_Pipeline[[#This Row],[Close_Date]],"mmm"))</f>
        <v>May</v>
      </c>
      <c r="M1511" s="8" t="str">
        <f>IF(Sales_Pipeline[[#This Row],[Close_Date]]="","","Q"&amp;ROUNDUP(MONTH(Sales_Pipeline[[#This Row],[Close_Date]])/3,0))</f>
        <v>Q2</v>
      </c>
      <c r="N1511" s="2" cm="1">
        <f t="array" ref="N1511">IFERROR(_xlfn.IFS(Sales_Pipeline[[#This Row],[Deal_Stage]]="Won",_xlfn.XLOOKUP(Sales_Pipeline[[#This Row],[Product]],Products!$A$2:$A$8,Products!$C$2:$C$8),Sales_Pipeline[[#This Row],[Deal_Stage]]="Lost",_xlfn.XLOOKUP(Sales_Pipeline[[#This Row],[Product]],Products!$A$2:$A$8,Products!$C$2:$C$8)),"")</f>
        <v>55</v>
      </c>
      <c r="O1511" s="2">
        <v>57</v>
      </c>
    </row>
    <row r="1512" spans="1:15" x14ac:dyDescent="0.3">
      <c r="A1512" t="s">
        <v>1658</v>
      </c>
      <c r="B1512" t="s">
        <v>35</v>
      </c>
      <c r="C1512" t="str">
        <f>_xlfn.XLOOKUP(Sales_Pipeline[[#This Row],[Sales_Agent]],Sales_Teams[Sales_Agent],Sales_Teams[Manager])</f>
        <v>Celia Rouche</v>
      </c>
      <c r="D1512" t="str">
        <f>_xlfn.XLOOKUP(Sales_Pipeline[[#This Row],[Manager]],Sales_Teams[Manager],Sales_Teams[Regional_Office])</f>
        <v>West</v>
      </c>
      <c r="E1512" t="s">
        <v>61</v>
      </c>
      <c r="F1512" t="s">
        <v>85</v>
      </c>
      <c r="G1512" t="str">
        <f>IFERROR(_xlfn.XLOOKUP(Sales_Pipeline[[#This Row],[Account]],Accounts!$A$2:$A$86,Accounts!$F$2:$F$86),"")</f>
        <v>Poland</v>
      </c>
      <c r="H1512" t="s">
        <v>57</v>
      </c>
      <c r="I1512" s="3">
        <v>42807</v>
      </c>
      <c r="J1512" s="3">
        <v>42875</v>
      </c>
      <c r="K1512" s="8" t="str">
        <f>IF(Sales_Pipeline[[#This Row],[Close_Date]]="","",TEXT(Sales_Pipeline[[#This Row],[Close_Date]],"ddd"))</f>
        <v>Sat</v>
      </c>
      <c r="L1512" s="8" t="str">
        <f>IF(Sales_Pipeline[[#This Row],[Close_Date]]="","",TEXT(Sales_Pipeline[[#This Row],[Close_Date]],"mmm"))</f>
        <v>May</v>
      </c>
      <c r="M1512" s="8" t="str">
        <f>IF(Sales_Pipeline[[#This Row],[Close_Date]]="","","Q"&amp;ROUNDUP(MONTH(Sales_Pipeline[[#This Row],[Close_Date]])/3,0))</f>
        <v>Q2</v>
      </c>
      <c r="N1512" s="2" cm="1">
        <f t="array" ref="N1512">IFERROR(_xlfn.IFS(Sales_Pipeline[[#This Row],[Deal_Stage]]="Won",_xlfn.XLOOKUP(Sales_Pipeline[[#This Row],[Product]],Products!$A$2:$A$8,Products!$C$2:$C$8),Sales_Pipeline[[#This Row],[Deal_Stage]]="Lost",_xlfn.XLOOKUP(Sales_Pipeline[[#This Row],[Product]],Products!$A$2:$A$8,Products!$C$2:$C$8)),"")</f>
        <v>55</v>
      </c>
      <c r="O1512" s="2">
        <v>66</v>
      </c>
    </row>
    <row r="1513" spans="1:15" x14ac:dyDescent="0.3">
      <c r="A1513" t="s">
        <v>1659</v>
      </c>
      <c r="B1513" t="s">
        <v>44</v>
      </c>
      <c r="C1513" t="str">
        <f>_xlfn.XLOOKUP(Sales_Pipeline[[#This Row],[Sales_Agent]],Sales_Teams[Sales_Agent],Sales_Teams[Manager])</f>
        <v>Summer Sewald</v>
      </c>
      <c r="D1513" t="str">
        <f>_xlfn.XLOOKUP(Sales_Pipeline[[#This Row],[Manager]],Sales_Teams[Manager],Sales_Teams[Regional_Office])</f>
        <v>West</v>
      </c>
      <c r="E1513" t="s">
        <v>8953</v>
      </c>
      <c r="F1513" t="s">
        <v>191</v>
      </c>
      <c r="G1513" t="str">
        <f>IFERROR(_xlfn.XLOOKUP(Sales_Pipeline[[#This Row],[Account]],Accounts!$A$2:$A$86,Accounts!$F$2:$F$86),"")</f>
        <v>United States</v>
      </c>
      <c r="H1513" t="s">
        <v>57</v>
      </c>
      <c r="I1513" s="3">
        <v>42807</v>
      </c>
      <c r="J1513" s="3">
        <v>42913</v>
      </c>
      <c r="K1513" s="8" t="str">
        <f>IF(Sales_Pipeline[[#This Row],[Close_Date]]="","",TEXT(Sales_Pipeline[[#This Row],[Close_Date]],"ddd"))</f>
        <v>Tue</v>
      </c>
      <c r="L1513" s="8" t="str">
        <f>IF(Sales_Pipeline[[#This Row],[Close_Date]]="","",TEXT(Sales_Pipeline[[#This Row],[Close_Date]],"mmm"))</f>
        <v>Jun</v>
      </c>
      <c r="M1513" s="8" t="str">
        <f>IF(Sales_Pipeline[[#This Row],[Close_Date]]="","","Q"&amp;ROUNDUP(MONTH(Sales_Pipeline[[#This Row],[Close_Date]])/3,0))</f>
        <v>Q2</v>
      </c>
      <c r="N1513" s="2" cm="1">
        <f t="array" ref="N1513">IFERROR(_xlfn.IFS(Sales_Pipeline[[#This Row],[Deal_Stage]]="Won",_xlfn.XLOOKUP(Sales_Pipeline[[#This Row],[Product]],Products!$A$2:$A$8,Products!$C$2:$C$8),Sales_Pipeline[[#This Row],[Deal_Stage]]="Lost",_xlfn.XLOOKUP(Sales_Pipeline[[#This Row],[Product]],Products!$A$2:$A$8,Products!$C$2:$C$8)),"")</f>
        <v>4821</v>
      </c>
      <c r="O1513" s="2">
        <v>5113</v>
      </c>
    </row>
    <row r="1514" spans="1:15" x14ac:dyDescent="0.3">
      <c r="A1514" t="s">
        <v>1660</v>
      </c>
      <c r="B1514" t="s">
        <v>44</v>
      </c>
      <c r="C1514" t="str">
        <f>_xlfn.XLOOKUP(Sales_Pipeline[[#This Row],[Sales_Agent]],Sales_Teams[Sales_Agent],Sales_Teams[Manager])</f>
        <v>Summer Sewald</v>
      </c>
      <c r="D1514" t="str">
        <f>_xlfn.XLOOKUP(Sales_Pipeline[[#This Row],[Manager]],Sales_Teams[Manager],Sales_Teams[Regional_Office])</f>
        <v>West</v>
      </c>
      <c r="E1514" t="s">
        <v>8953</v>
      </c>
      <c r="F1514" t="s">
        <v>85</v>
      </c>
      <c r="G1514" t="str">
        <f>IFERROR(_xlfn.XLOOKUP(Sales_Pipeline[[#This Row],[Account]],Accounts!$A$2:$A$86,Accounts!$F$2:$F$86),"")</f>
        <v>Poland</v>
      </c>
      <c r="H1514" t="s">
        <v>57</v>
      </c>
      <c r="I1514" s="3">
        <v>42807</v>
      </c>
      <c r="J1514" s="3">
        <v>42877</v>
      </c>
      <c r="K1514" s="8" t="str">
        <f>IF(Sales_Pipeline[[#This Row],[Close_Date]]="","",TEXT(Sales_Pipeline[[#This Row],[Close_Date]],"ddd"))</f>
        <v>Mon</v>
      </c>
      <c r="L1514" s="8" t="str">
        <f>IF(Sales_Pipeline[[#This Row],[Close_Date]]="","",TEXT(Sales_Pipeline[[#This Row],[Close_Date]],"mmm"))</f>
        <v>May</v>
      </c>
      <c r="M1514" s="8" t="str">
        <f>IF(Sales_Pipeline[[#This Row],[Close_Date]]="","","Q"&amp;ROUNDUP(MONTH(Sales_Pipeline[[#This Row],[Close_Date]])/3,0))</f>
        <v>Q2</v>
      </c>
      <c r="N1514" s="2" cm="1">
        <f t="array" ref="N1514">IFERROR(_xlfn.IFS(Sales_Pipeline[[#This Row],[Deal_Stage]]="Won",_xlfn.XLOOKUP(Sales_Pipeline[[#This Row],[Product]],Products!$A$2:$A$8,Products!$C$2:$C$8),Sales_Pipeline[[#This Row],[Deal_Stage]]="Lost",_xlfn.XLOOKUP(Sales_Pipeline[[#This Row],[Product]],Products!$A$2:$A$8,Products!$C$2:$C$8)),"")</f>
        <v>4821</v>
      </c>
      <c r="O1514" s="2">
        <v>4595</v>
      </c>
    </row>
    <row r="1515" spans="1:15" x14ac:dyDescent="0.3">
      <c r="A1515" t="s">
        <v>1661</v>
      </c>
      <c r="B1515" t="s">
        <v>30</v>
      </c>
      <c r="C1515" t="str">
        <f>_xlfn.XLOOKUP(Sales_Pipeline[[#This Row],[Sales_Agent]],Sales_Teams[Sales_Agent],Sales_Teams[Manager])</f>
        <v>Rocco Neubert</v>
      </c>
      <c r="D1515" t="str">
        <f>_xlfn.XLOOKUP(Sales_Pipeline[[#This Row],[Manager]],Sales_Teams[Manager],Sales_Teams[Regional_Office])</f>
        <v>East</v>
      </c>
      <c r="E1515" t="s">
        <v>55</v>
      </c>
      <c r="G1515" t="str">
        <f>IFERROR(_xlfn.XLOOKUP(Sales_Pipeline[[#This Row],[Account]],Accounts!$A$2:$A$86,Accounts!$F$2:$F$86),"")</f>
        <v/>
      </c>
      <c r="H1515" t="s">
        <v>77</v>
      </c>
      <c r="I1515" s="3">
        <v>42808</v>
      </c>
      <c r="K1515" s="8" t="str">
        <f>IF(Sales_Pipeline[[#This Row],[Close_Date]]="","",TEXT(Sales_Pipeline[[#This Row],[Close_Date]],"ddd"))</f>
        <v/>
      </c>
      <c r="L1515" s="8" t="str">
        <f>IF(Sales_Pipeline[[#This Row],[Close_Date]]="","",TEXT(Sales_Pipeline[[#This Row],[Close_Date]],"mmm"))</f>
        <v/>
      </c>
      <c r="M1515" s="8" t="str">
        <f>IF(Sales_Pipeline[[#This Row],[Close_Date]]="","","Q"&amp;ROUNDUP(MONTH(Sales_Pipeline[[#This Row],[Close_Date]])/3,0))</f>
        <v/>
      </c>
      <c r="N1515" s="2" t="str" cm="1">
        <f t="array" ref="N1515">IFERROR(_xlfn.IFS(Sales_Pipeline[[#This Row],[Deal_Stage]]="Won",_xlfn.XLOOKUP(Sales_Pipeline[[#This Row],[Product]],Products!$A$2:$A$8,Products!$C$2:$C$8),Sales_Pipeline[[#This Row],[Deal_Stage]]="Lost",_xlfn.XLOOKUP(Sales_Pipeline[[#This Row],[Product]],Products!$A$2:$A$8,Products!$C$2:$C$8)),"")</f>
        <v/>
      </c>
      <c r="O1515" s="2">
        <v>0</v>
      </c>
    </row>
    <row r="1516" spans="1:15" x14ac:dyDescent="0.3">
      <c r="A1516" t="s">
        <v>1662</v>
      </c>
      <c r="B1516" t="s">
        <v>27</v>
      </c>
      <c r="C1516" t="str">
        <f>_xlfn.XLOOKUP(Sales_Pipeline[[#This Row],[Sales_Agent]],Sales_Teams[Sales_Agent],Sales_Teams[Manager])</f>
        <v>Rocco Neubert</v>
      </c>
      <c r="D1516" t="str">
        <f>_xlfn.XLOOKUP(Sales_Pipeline[[#This Row],[Manager]],Sales_Teams[Manager],Sales_Teams[Regional_Office])</f>
        <v>East</v>
      </c>
      <c r="E1516" t="s">
        <v>76</v>
      </c>
      <c r="F1516" t="s">
        <v>253</v>
      </c>
      <c r="G1516" t="str">
        <f>IFERROR(_xlfn.XLOOKUP(Sales_Pipeline[[#This Row],[Account]],Accounts!$A$2:$A$86,Accounts!$F$2:$F$86),"")</f>
        <v>United States</v>
      </c>
      <c r="H1516" t="s">
        <v>57</v>
      </c>
      <c r="I1516" s="3">
        <v>42808</v>
      </c>
      <c r="J1516" s="3">
        <v>42815</v>
      </c>
      <c r="K1516" s="8" t="str">
        <f>IF(Sales_Pipeline[[#This Row],[Close_Date]]="","",TEXT(Sales_Pipeline[[#This Row],[Close_Date]],"ddd"))</f>
        <v>Tue</v>
      </c>
      <c r="L1516" s="8" t="str">
        <f>IF(Sales_Pipeline[[#This Row],[Close_Date]]="","",TEXT(Sales_Pipeline[[#This Row],[Close_Date]],"mmm"))</f>
        <v>Mar</v>
      </c>
      <c r="M1516" s="8" t="str">
        <f>IF(Sales_Pipeline[[#This Row],[Close_Date]]="","","Q"&amp;ROUNDUP(MONTH(Sales_Pipeline[[#This Row],[Close_Date]])/3,0))</f>
        <v>Q1</v>
      </c>
      <c r="N1516" s="2" cm="1">
        <f t="array" ref="N1516">IFERROR(_xlfn.IFS(Sales_Pipeline[[#This Row],[Deal_Stage]]="Won",_xlfn.XLOOKUP(Sales_Pipeline[[#This Row],[Product]],Products!$A$2:$A$8,Products!$C$2:$C$8),Sales_Pipeline[[#This Row],[Deal_Stage]]="Lost",_xlfn.XLOOKUP(Sales_Pipeline[[#This Row],[Product]],Products!$A$2:$A$8,Products!$C$2:$C$8)),"")</f>
        <v>3393</v>
      </c>
      <c r="O1516" s="2">
        <v>3503</v>
      </c>
    </row>
    <row r="1517" spans="1:15" x14ac:dyDescent="0.3">
      <c r="A1517" t="s">
        <v>1663</v>
      </c>
      <c r="B1517" t="s">
        <v>27</v>
      </c>
      <c r="C1517" t="str">
        <f>_xlfn.XLOOKUP(Sales_Pipeline[[#This Row],[Sales_Agent]],Sales_Teams[Sales_Agent],Sales_Teams[Manager])</f>
        <v>Rocco Neubert</v>
      </c>
      <c r="D1517" t="str">
        <f>_xlfn.XLOOKUP(Sales_Pipeline[[#This Row],[Manager]],Sales_Teams[Manager],Sales_Teams[Regional_Office])</f>
        <v>East</v>
      </c>
      <c r="E1517" t="s">
        <v>76</v>
      </c>
      <c r="F1517" t="s">
        <v>129</v>
      </c>
      <c r="G1517" t="str">
        <f>IFERROR(_xlfn.XLOOKUP(Sales_Pipeline[[#This Row],[Account]],Accounts!$A$2:$A$86,Accounts!$F$2:$F$86),"")</f>
        <v>Jordan</v>
      </c>
      <c r="H1517" t="s">
        <v>57</v>
      </c>
      <c r="I1517" s="3">
        <v>42808</v>
      </c>
      <c r="J1517" s="3">
        <v>42899</v>
      </c>
      <c r="K1517" s="8" t="str">
        <f>IF(Sales_Pipeline[[#This Row],[Close_Date]]="","",TEXT(Sales_Pipeline[[#This Row],[Close_Date]],"ddd"))</f>
        <v>Tue</v>
      </c>
      <c r="L1517" s="8" t="str">
        <f>IF(Sales_Pipeline[[#This Row],[Close_Date]]="","",TEXT(Sales_Pipeline[[#This Row],[Close_Date]],"mmm"))</f>
        <v>Jun</v>
      </c>
      <c r="M1517" s="8" t="str">
        <f>IF(Sales_Pipeline[[#This Row],[Close_Date]]="","","Q"&amp;ROUNDUP(MONTH(Sales_Pipeline[[#This Row],[Close_Date]])/3,0))</f>
        <v>Q2</v>
      </c>
      <c r="N1517" s="2" cm="1">
        <f t="array" ref="N1517">IFERROR(_xlfn.IFS(Sales_Pipeline[[#This Row],[Deal_Stage]]="Won",_xlfn.XLOOKUP(Sales_Pipeline[[#This Row],[Product]],Products!$A$2:$A$8,Products!$C$2:$C$8),Sales_Pipeline[[#This Row],[Deal_Stage]]="Lost",_xlfn.XLOOKUP(Sales_Pipeline[[#This Row],[Product]],Products!$A$2:$A$8,Products!$C$2:$C$8)),"")</f>
        <v>3393</v>
      </c>
      <c r="O1517" s="2">
        <v>3600</v>
      </c>
    </row>
    <row r="1518" spans="1:15" x14ac:dyDescent="0.3">
      <c r="A1518" t="s">
        <v>1664</v>
      </c>
      <c r="B1518" t="s">
        <v>25</v>
      </c>
      <c r="C1518" t="str">
        <f>_xlfn.XLOOKUP(Sales_Pipeline[[#This Row],[Sales_Agent]],Sales_Teams[Sales_Agent],Sales_Teams[Manager])</f>
        <v>Rocco Neubert</v>
      </c>
      <c r="D1518" t="str">
        <f>_xlfn.XLOOKUP(Sales_Pipeline[[#This Row],[Manager]],Sales_Teams[Manager],Sales_Teams[Regional_Office])</f>
        <v>East</v>
      </c>
      <c r="E1518" t="s">
        <v>8953</v>
      </c>
      <c r="G1518" t="str">
        <f>IFERROR(_xlfn.XLOOKUP(Sales_Pipeline[[#This Row],[Account]],Accounts!$A$2:$A$86,Accounts!$F$2:$F$86),"")</f>
        <v/>
      </c>
      <c r="H1518" t="s">
        <v>77</v>
      </c>
      <c r="I1518" s="3">
        <v>42808</v>
      </c>
      <c r="K1518" s="8" t="str">
        <f>IF(Sales_Pipeline[[#This Row],[Close_Date]]="","",TEXT(Sales_Pipeline[[#This Row],[Close_Date]],"ddd"))</f>
        <v/>
      </c>
      <c r="L1518" s="8" t="str">
        <f>IF(Sales_Pipeline[[#This Row],[Close_Date]]="","",TEXT(Sales_Pipeline[[#This Row],[Close_Date]],"mmm"))</f>
        <v/>
      </c>
      <c r="M1518" s="8" t="str">
        <f>IF(Sales_Pipeline[[#This Row],[Close_Date]]="","","Q"&amp;ROUNDUP(MONTH(Sales_Pipeline[[#This Row],[Close_Date]])/3,0))</f>
        <v/>
      </c>
      <c r="N1518" s="2" t="str" cm="1">
        <f t="array" ref="N1518">IFERROR(_xlfn.IFS(Sales_Pipeline[[#This Row],[Deal_Stage]]="Won",_xlfn.XLOOKUP(Sales_Pipeline[[#This Row],[Product]],Products!$A$2:$A$8,Products!$C$2:$C$8),Sales_Pipeline[[#This Row],[Deal_Stage]]="Lost",_xlfn.XLOOKUP(Sales_Pipeline[[#This Row],[Product]],Products!$A$2:$A$8,Products!$C$2:$C$8)),"")</f>
        <v/>
      </c>
      <c r="O1518" s="2">
        <v>0</v>
      </c>
    </row>
    <row r="1519" spans="1:15" x14ac:dyDescent="0.3">
      <c r="A1519" t="s">
        <v>1665</v>
      </c>
      <c r="B1519" t="s">
        <v>25</v>
      </c>
      <c r="C1519" t="str">
        <f>_xlfn.XLOOKUP(Sales_Pipeline[[#This Row],[Sales_Agent]],Sales_Teams[Sales_Agent],Sales_Teams[Manager])</f>
        <v>Rocco Neubert</v>
      </c>
      <c r="D1519" t="str">
        <f>_xlfn.XLOOKUP(Sales_Pipeline[[#This Row],[Manager]],Sales_Teams[Manager],Sales_Teams[Regional_Office])</f>
        <v>East</v>
      </c>
      <c r="E1519" t="s">
        <v>63</v>
      </c>
      <c r="F1519" t="s">
        <v>238</v>
      </c>
      <c r="G1519" t="str">
        <f>IFERROR(_xlfn.XLOOKUP(Sales_Pipeline[[#This Row],[Account]],Accounts!$A$2:$A$86,Accounts!$F$2:$F$86),"")</f>
        <v>United States</v>
      </c>
      <c r="H1519" t="s">
        <v>57</v>
      </c>
      <c r="I1519" s="3">
        <v>42808</v>
      </c>
      <c r="J1519" s="3">
        <v>42813</v>
      </c>
      <c r="K1519" s="8" t="str">
        <f>IF(Sales_Pipeline[[#This Row],[Close_Date]]="","",TEXT(Sales_Pipeline[[#This Row],[Close_Date]],"ddd"))</f>
        <v>Sun</v>
      </c>
      <c r="L1519" s="8" t="str">
        <f>IF(Sales_Pipeline[[#This Row],[Close_Date]]="","",TEXT(Sales_Pipeline[[#This Row],[Close_Date]],"mmm"))</f>
        <v>Mar</v>
      </c>
      <c r="M1519" s="8" t="str">
        <f>IF(Sales_Pipeline[[#This Row],[Close_Date]]="","","Q"&amp;ROUNDUP(MONTH(Sales_Pipeline[[#This Row],[Close_Date]])/3,0))</f>
        <v>Q1</v>
      </c>
      <c r="N1519" s="2" cm="1">
        <f t="array" ref="N1519">IFERROR(_xlfn.IFS(Sales_Pipeline[[#This Row],[Deal_Stage]]="Won",_xlfn.XLOOKUP(Sales_Pipeline[[#This Row],[Product]],Products!$A$2:$A$8,Products!$C$2:$C$8),Sales_Pipeline[[#This Row],[Deal_Stage]]="Lost",_xlfn.XLOOKUP(Sales_Pipeline[[#This Row],[Product]],Products!$A$2:$A$8,Products!$C$2:$C$8)),"")</f>
        <v>550</v>
      </c>
      <c r="O1519" s="2">
        <v>425</v>
      </c>
    </row>
    <row r="1520" spans="1:15" x14ac:dyDescent="0.3">
      <c r="A1520" t="s">
        <v>1666</v>
      </c>
      <c r="B1520" t="s">
        <v>15</v>
      </c>
      <c r="C1520" t="str">
        <f>_xlfn.XLOOKUP(Sales_Pipeline[[#This Row],[Sales_Agent]],Sales_Teams[Sales_Agent],Sales_Teams[Manager])</f>
        <v>Melvin Marxen</v>
      </c>
      <c r="D1520" t="str">
        <f>_xlfn.XLOOKUP(Sales_Pipeline[[#This Row],[Manager]],Sales_Teams[Manager],Sales_Teams[Regional_Office])</f>
        <v>Central</v>
      </c>
      <c r="E1520" t="s">
        <v>8953</v>
      </c>
      <c r="F1520" t="s">
        <v>214</v>
      </c>
      <c r="G1520" t="str">
        <f>IFERROR(_xlfn.XLOOKUP(Sales_Pipeline[[#This Row],[Account]],Accounts!$A$2:$A$86,Accounts!$F$2:$F$86),"")</f>
        <v>United States</v>
      </c>
      <c r="H1520" t="s">
        <v>57</v>
      </c>
      <c r="I1520" s="3">
        <v>42808</v>
      </c>
      <c r="J1520" s="3">
        <v>42906</v>
      </c>
      <c r="K1520" s="8" t="str">
        <f>IF(Sales_Pipeline[[#This Row],[Close_Date]]="","",TEXT(Sales_Pipeline[[#This Row],[Close_Date]],"ddd"))</f>
        <v>Tue</v>
      </c>
      <c r="L1520" s="8" t="str">
        <f>IF(Sales_Pipeline[[#This Row],[Close_Date]]="","",TEXT(Sales_Pipeline[[#This Row],[Close_Date]],"mmm"))</f>
        <v>Jun</v>
      </c>
      <c r="M1520" s="8" t="str">
        <f>IF(Sales_Pipeline[[#This Row],[Close_Date]]="","","Q"&amp;ROUNDUP(MONTH(Sales_Pipeline[[#This Row],[Close_Date]])/3,0))</f>
        <v>Q2</v>
      </c>
      <c r="N1520" s="2" cm="1">
        <f t="array" ref="N1520">IFERROR(_xlfn.IFS(Sales_Pipeline[[#This Row],[Deal_Stage]]="Won",_xlfn.XLOOKUP(Sales_Pipeline[[#This Row],[Product]],Products!$A$2:$A$8,Products!$C$2:$C$8),Sales_Pipeline[[#This Row],[Deal_Stage]]="Lost",_xlfn.XLOOKUP(Sales_Pipeline[[#This Row],[Product]],Products!$A$2:$A$8,Products!$C$2:$C$8)),"")</f>
        <v>4821</v>
      </c>
      <c r="O1520" s="2">
        <v>4565</v>
      </c>
    </row>
    <row r="1521" spans="1:15" x14ac:dyDescent="0.3">
      <c r="A1521" t="s">
        <v>1667</v>
      </c>
      <c r="B1521" t="s">
        <v>15</v>
      </c>
      <c r="C1521" t="str">
        <f>_xlfn.XLOOKUP(Sales_Pipeline[[#This Row],[Sales_Agent]],Sales_Teams[Sales_Agent],Sales_Teams[Manager])</f>
        <v>Melvin Marxen</v>
      </c>
      <c r="D1521" t="str">
        <f>_xlfn.XLOOKUP(Sales_Pipeline[[#This Row],[Manager]],Sales_Teams[Manager],Sales_Teams[Regional_Office])</f>
        <v>Central</v>
      </c>
      <c r="E1521" t="s">
        <v>8953</v>
      </c>
      <c r="F1521" t="s">
        <v>68</v>
      </c>
      <c r="G1521" t="str">
        <f>IFERROR(_xlfn.XLOOKUP(Sales_Pipeline[[#This Row],[Account]],Accounts!$A$2:$A$86,Accounts!$F$2:$F$86),"")</f>
        <v>United States</v>
      </c>
      <c r="H1521" t="s">
        <v>57</v>
      </c>
      <c r="I1521" s="3">
        <v>42808</v>
      </c>
      <c r="J1521" s="3">
        <v>42877</v>
      </c>
      <c r="K1521" s="8" t="str">
        <f>IF(Sales_Pipeline[[#This Row],[Close_Date]]="","",TEXT(Sales_Pipeline[[#This Row],[Close_Date]],"ddd"))</f>
        <v>Mon</v>
      </c>
      <c r="L1521" s="8" t="str">
        <f>IF(Sales_Pipeline[[#This Row],[Close_Date]]="","",TEXT(Sales_Pipeline[[#This Row],[Close_Date]],"mmm"))</f>
        <v>May</v>
      </c>
      <c r="M1521" s="8" t="str">
        <f>IF(Sales_Pipeline[[#This Row],[Close_Date]]="","","Q"&amp;ROUNDUP(MONTH(Sales_Pipeline[[#This Row],[Close_Date]])/3,0))</f>
        <v>Q2</v>
      </c>
      <c r="N1521" s="2" cm="1">
        <f t="array" ref="N1521">IFERROR(_xlfn.IFS(Sales_Pipeline[[#This Row],[Deal_Stage]]="Won",_xlfn.XLOOKUP(Sales_Pipeline[[#This Row],[Product]],Products!$A$2:$A$8,Products!$C$2:$C$8),Sales_Pipeline[[#This Row],[Deal_Stage]]="Lost",_xlfn.XLOOKUP(Sales_Pipeline[[#This Row],[Product]],Products!$A$2:$A$8,Products!$C$2:$C$8)),"")</f>
        <v>4821</v>
      </c>
      <c r="O1521" s="2">
        <v>4754</v>
      </c>
    </row>
    <row r="1522" spans="1:15" x14ac:dyDescent="0.3">
      <c r="A1522" t="s">
        <v>1668</v>
      </c>
      <c r="B1522" t="s">
        <v>15</v>
      </c>
      <c r="C1522" t="str">
        <f>_xlfn.XLOOKUP(Sales_Pipeline[[#This Row],[Sales_Agent]],Sales_Teams[Sales_Agent],Sales_Teams[Manager])</f>
        <v>Melvin Marxen</v>
      </c>
      <c r="D1522" t="str">
        <f>_xlfn.XLOOKUP(Sales_Pipeline[[#This Row],[Manager]],Sales_Teams[Manager],Sales_Teams[Regional_Office])</f>
        <v>Central</v>
      </c>
      <c r="E1522" t="s">
        <v>61</v>
      </c>
      <c r="F1522" t="s">
        <v>118</v>
      </c>
      <c r="G1522" t="str">
        <f>IFERROR(_xlfn.XLOOKUP(Sales_Pipeline[[#This Row],[Account]],Accounts!$A$2:$A$86,Accounts!$F$2:$F$86),"")</f>
        <v>United States</v>
      </c>
      <c r="H1522" t="s">
        <v>57</v>
      </c>
      <c r="I1522" s="3">
        <v>42808</v>
      </c>
      <c r="J1522" s="3">
        <v>42861</v>
      </c>
      <c r="K1522" s="8" t="str">
        <f>IF(Sales_Pipeline[[#This Row],[Close_Date]]="","",TEXT(Sales_Pipeline[[#This Row],[Close_Date]],"ddd"))</f>
        <v>Sat</v>
      </c>
      <c r="L1522" s="8" t="str">
        <f>IF(Sales_Pipeline[[#This Row],[Close_Date]]="","",TEXT(Sales_Pipeline[[#This Row],[Close_Date]],"mmm"))</f>
        <v>May</v>
      </c>
      <c r="M1522" s="8" t="str">
        <f>IF(Sales_Pipeline[[#This Row],[Close_Date]]="","","Q"&amp;ROUNDUP(MONTH(Sales_Pipeline[[#This Row],[Close_Date]])/3,0))</f>
        <v>Q2</v>
      </c>
      <c r="N1522" s="2" cm="1">
        <f t="array" ref="N1522">IFERROR(_xlfn.IFS(Sales_Pipeline[[#This Row],[Deal_Stage]]="Won",_xlfn.XLOOKUP(Sales_Pipeline[[#This Row],[Product]],Products!$A$2:$A$8,Products!$C$2:$C$8),Sales_Pipeline[[#This Row],[Deal_Stage]]="Lost",_xlfn.XLOOKUP(Sales_Pipeline[[#This Row],[Product]],Products!$A$2:$A$8,Products!$C$2:$C$8)),"")</f>
        <v>55</v>
      </c>
      <c r="O1522" s="2">
        <v>62</v>
      </c>
    </row>
    <row r="1523" spans="1:15" x14ac:dyDescent="0.3">
      <c r="A1523" t="s">
        <v>1669</v>
      </c>
      <c r="B1523" t="s">
        <v>28</v>
      </c>
      <c r="C1523" t="str">
        <f>_xlfn.XLOOKUP(Sales_Pipeline[[#This Row],[Sales_Agent]],Sales_Teams[Sales_Agent],Sales_Teams[Manager])</f>
        <v>Rocco Neubert</v>
      </c>
      <c r="D1523" t="str">
        <f>_xlfn.XLOOKUP(Sales_Pipeline[[#This Row],[Manager]],Sales_Teams[Manager],Sales_Teams[Regional_Office])</f>
        <v>East</v>
      </c>
      <c r="E1523" t="s">
        <v>8953</v>
      </c>
      <c r="F1523" t="s">
        <v>220</v>
      </c>
      <c r="G1523" t="str">
        <f>IFERROR(_xlfn.XLOOKUP(Sales_Pipeline[[#This Row],[Account]],Accounts!$A$2:$A$86,Accounts!$F$2:$F$86),"")</f>
        <v>United States</v>
      </c>
      <c r="H1523" t="s">
        <v>57</v>
      </c>
      <c r="I1523" s="3">
        <v>42808</v>
      </c>
      <c r="J1523" s="3">
        <v>42885</v>
      </c>
      <c r="K1523" s="8" t="str">
        <f>IF(Sales_Pipeline[[#This Row],[Close_Date]]="","",TEXT(Sales_Pipeline[[#This Row],[Close_Date]],"ddd"))</f>
        <v>Tue</v>
      </c>
      <c r="L1523" s="8" t="str">
        <f>IF(Sales_Pipeline[[#This Row],[Close_Date]]="","",TEXT(Sales_Pipeline[[#This Row],[Close_Date]],"mmm"))</f>
        <v>May</v>
      </c>
      <c r="M1523" s="8" t="str">
        <f>IF(Sales_Pipeline[[#This Row],[Close_Date]]="","","Q"&amp;ROUNDUP(MONTH(Sales_Pipeline[[#This Row],[Close_Date]])/3,0))</f>
        <v>Q2</v>
      </c>
      <c r="N1523" s="2" cm="1">
        <f t="array" ref="N1523">IFERROR(_xlfn.IFS(Sales_Pipeline[[#This Row],[Deal_Stage]]="Won",_xlfn.XLOOKUP(Sales_Pipeline[[#This Row],[Product]],Products!$A$2:$A$8,Products!$C$2:$C$8),Sales_Pipeline[[#This Row],[Deal_Stage]]="Lost",_xlfn.XLOOKUP(Sales_Pipeline[[#This Row],[Product]],Products!$A$2:$A$8,Products!$C$2:$C$8)),"")</f>
        <v>4821</v>
      </c>
      <c r="O1523" s="2">
        <v>4688</v>
      </c>
    </row>
    <row r="1524" spans="1:15" x14ac:dyDescent="0.3">
      <c r="A1524" t="s">
        <v>1670</v>
      </c>
      <c r="B1524" t="s">
        <v>38</v>
      </c>
      <c r="C1524" t="str">
        <f>_xlfn.XLOOKUP(Sales_Pipeline[[#This Row],[Sales_Agent]],Sales_Teams[Sales_Agent],Sales_Teams[Manager])</f>
        <v>Celia Rouche</v>
      </c>
      <c r="D1524" t="str">
        <f>_xlfn.XLOOKUP(Sales_Pipeline[[#This Row],[Manager]],Sales_Teams[Manager],Sales_Teams[Regional_Office])</f>
        <v>West</v>
      </c>
      <c r="E1524" t="s">
        <v>76</v>
      </c>
      <c r="F1524" t="s">
        <v>143</v>
      </c>
      <c r="G1524" t="str">
        <f>IFERROR(_xlfn.XLOOKUP(Sales_Pipeline[[#This Row],[Account]],Accounts!$A$2:$A$86,Accounts!$F$2:$F$86),"")</f>
        <v>United States</v>
      </c>
      <c r="H1524" t="s">
        <v>57</v>
      </c>
      <c r="I1524" s="3">
        <v>42808</v>
      </c>
      <c r="J1524" s="3">
        <v>42814</v>
      </c>
      <c r="K1524" s="8" t="str">
        <f>IF(Sales_Pipeline[[#This Row],[Close_Date]]="","",TEXT(Sales_Pipeline[[#This Row],[Close_Date]],"ddd"))</f>
        <v>Mon</v>
      </c>
      <c r="L1524" s="8" t="str">
        <f>IF(Sales_Pipeline[[#This Row],[Close_Date]]="","",TEXT(Sales_Pipeline[[#This Row],[Close_Date]],"mmm"))</f>
        <v>Mar</v>
      </c>
      <c r="M1524" s="8" t="str">
        <f>IF(Sales_Pipeline[[#This Row],[Close_Date]]="","","Q"&amp;ROUNDUP(MONTH(Sales_Pipeline[[#This Row],[Close_Date]])/3,0))</f>
        <v>Q1</v>
      </c>
      <c r="N1524" s="2" cm="1">
        <f t="array" ref="N1524">IFERROR(_xlfn.IFS(Sales_Pipeline[[#This Row],[Deal_Stage]]="Won",_xlfn.XLOOKUP(Sales_Pipeline[[#This Row],[Product]],Products!$A$2:$A$8,Products!$C$2:$C$8),Sales_Pipeline[[#This Row],[Deal_Stage]]="Lost",_xlfn.XLOOKUP(Sales_Pipeline[[#This Row],[Product]],Products!$A$2:$A$8,Products!$C$2:$C$8)),"")</f>
        <v>3393</v>
      </c>
      <c r="O1524" s="2">
        <v>3386</v>
      </c>
    </row>
    <row r="1525" spans="1:15" x14ac:dyDescent="0.3">
      <c r="A1525" t="s">
        <v>1671</v>
      </c>
      <c r="B1525" t="s">
        <v>22</v>
      </c>
      <c r="C1525" t="str">
        <f>_xlfn.XLOOKUP(Sales_Pipeline[[#This Row],[Sales_Agent]],Sales_Teams[Sales_Agent],Sales_Teams[Manager])</f>
        <v>Cara Losch</v>
      </c>
      <c r="D1525" t="str">
        <f>_xlfn.XLOOKUP(Sales_Pipeline[[#This Row],[Manager]],Sales_Teams[Manager],Sales_Teams[Regional_Office])</f>
        <v>East</v>
      </c>
      <c r="E1525" t="s">
        <v>8953</v>
      </c>
      <c r="F1525" t="s">
        <v>96</v>
      </c>
      <c r="G1525" t="str">
        <f>IFERROR(_xlfn.XLOOKUP(Sales_Pipeline[[#This Row],[Account]],Accounts!$A$2:$A$86,Accounts!$F$2:$F$86),"")</f>
        <v>United States</v>
      </c>
      <c r="H1525" t="s">
        <v>57</v>
      </c>
      <c r="I1525" s="3">
        <v>42808</v>
      </c>
      <c r="J1525" s="3">
        <v>42892</v>
      </c>
      <c r="K1525" s="8" t="str">
        <f>IF(Sales_Pipeline[[#This Row],[Close_Date]]="","",TEXT(Sales_Pipeline[[#This Row],[Close_Date]],"ddd"))</f>
        <v>Tue</v>
      </c>
      <c r="L1525" s="8" t="str">
        <f>IF(Sales_Pipeline[[#This Row],[Close_Date]]="","",TEXT(Sales_Pipeline[[#This Row],[Close_Date]],"mmm"))</f>
        <v>Jun</v>
      </c>
      <c r="M1525" s="8" t="str">
        <f>IF(Sales_Pipeline[[#This Row],[Close_Date]]="","","Q"&amp;ROUNDUP(MONTH(Sales_Pipeline[[#This Row],[Close_Date]])/3,0))</f>
        <v>Q2</v>
      </c>
      <c r="N1525" s="2" cm="1">
        <f t="array" ref="N1525">IFERROR(_xlfn.IFS(Sales_Pipeline[[#This Row],[Deal_Stage]]="Won",_xlfn.XLOOKUP(Sales_Pipeline[[#This Row],[Product]],Products!$A$2:$A$8,Products!$C$2:$C$8),Sales_Pipeline[[#This Row],[Deal_Stage]]="Lost",_xlfn.XLOOKUP(Sales_Pipeline[[#This Row],[Product]],Products!$A$2:$A$8,Products!$C$2:$C$8)),"")</f>
        <v>4821</v>
      </c>
      <c r="O1525" s="2">
        <v>3869</v>
      </c>
    </row>
    <row r="1526" spans="1:15" x14ac:dyDescent="0.3">
      <c r="A1526" t="s">
        <v>1672</v>
      </c>
      <c r="B1526" t="s">
        <v>13</v>
      </c>
      <c r="C1526" t="str">
        <f>_xlfn.XLOOKUP(Sales_Pipeline[[#This Row],[Sales_Agent]],Sales_Teams[Sales_Agent],Sales_Teams[Manager])</f>
        <v>Melvin Marxen</v>
      </c>
      <c r="D1526" t="str">
        <f>_xlfn.XLOOKUP(Sales_Pipeline[[#This Row],[Manager]],Sales_Teams[Manager],Sales_Teams[Regional_Office])</f>
        <v>Central</v>
      </c>
      <c r="E1526" t="s">
        <v>63</v>
      </c>
      <c r="F1526" t="s">
        <v>507</v>
      </c>
      <c r="G1526" t="str">
        <f>IFERROR(_xlfn.XLOOKUP(Sales_Pipeline[[#This Row],[Account]],Accounts!$A$2:$A$86,Accounts!$F$2:$F$86),"")</f>
        <v>Belgium</v>
      </c>
      <c r="H1526" t="s">
        <v>57</v>
      </c>
      <c r="I1526" s="3">
        <v>42808</v>
      </c>
      <c r="J1526" s="3">
        <v>42818</v>
      </c>
      <c r="K1526" s="8" t="str">
        <f>IF(Sales_Pipeline[[#This Row],[Close_Date]]="","",TEXT(Sales_Pipeline[[#This Row],[Close_Date]],"ddd"))</f>
        <v>Fri</v>
      </c>
      <c r="L1526" s="8" t="str">
        <f>IF(Sales_Pipeline[[#This Row],[Close_Date]]="","",TEXT(Sales_Pipeline[[#This Row],[Close_Date]],"mmm"))</f>
        <v>Mar</v>
      </c>
      <c r="M1526" s="8" t="str">
        <f>IF(Sales_Pipeline[[#This Row],[Close_Date]]="","","Q"&amp;ROUNDUP(MONTH(Sales_Pipeline[[#This Row],[Close_Date]])/3,0))</f>
        <v>Q1</v>
      </c>
      <c r="N1526" s="2" cm="1">
        <f t="array" ref="N1526">IFERROR(_xlfn.IFS(Sales_Pipeline[[#This Row],[Deal_Stage]]="Won",_xlfn.XLOOKUP(Sales_Pipeline[[#This Row],[Product]],Products!$A$2:$A$8,Products!$C$2:$C$8),Sales_Pipeline[[#This Row],[Deal_Stage]]="Lost",_xlfn.XLOOKUP(Sales_Pipeline[[#This Row],[Product]],Products!$A$2:$A$8,Products!$C$2:$C$8)),"")</f>
        <v>550</v>
      </c>
      <c r="O1526" s="2">
        <v>615</v>
      </c>
    </row>
    <row r="1527" spans="1:15" x14ac:dyDescent="0.3">
      <c r="A1527" t="s">
        <v>1673</v>
      </c>
      <c r="B1527" t="s">
        <v>13</v>
      </c>
      <c r="C1527" t="str">
        <f>_xlfn.XLOOKUP(Sales_Pipeline[[#This Row],[Sales_Agent]],Sales_Teams[Sales_Agent],Sales_Teams[Manager])</f>
        <v>Melvin Marxen</v>
      </c>
      <c r="D1527" t="str">
        <f>_xlfn.XLOOKUP(Sales_Pipeline[[#This Row],[Manager]],Sales_Teams[Manager],Sales_Teams[Regional_Office])</f>
        <v>Central</v>
      </c>
      <c r="E1527" t="s">
        <v>61</v>
      </c>
      <c r="F1527" t="s">
        <v>150</v>
      </c>
      <c r="G1527" t="str">
        <f>IFERROR(_xlfn.XLOOKUP(Sales_Pipeline[[#This Row],[Account]],Accounts!$A$2:$A$86,Accounts!$F$2:$F$86),"")</f>
        <v>United States</v>
      </c>
      <c r="H1527" t="s">
        <v>57</v>
      </c>
      <c r="I1527" s="3">
        <v>42808</v>
      </c>
      <c r="J1527" s="3">
        <v>42873</v>
      </c>
      <c r="K1527" s="8" t="str">
        <f>IF(Sales_Pipeline[[#This Row],[Close_Date]]="","",TEXT(Sales_Pipeline[[#This Row],[Close_Date]],"ddd"))</f>
        <v>Thu</v>
      </c>
      <c r="L1527" s="8" t="str">
        <f>IF(Sales_Pipeline[[#This Row],[Close_Date]]="","",TEXT(Sales_Pipeline[[#This Row],[Close_Date]],"mmm"))</f>
        <v>May</v>
      </c>
      <c r="M1527" s="8" t="str">
        <f>IF(Sales_Pipeline[[#This Row],[Close_Date]]="","","Q"&amp;ROUNDUP(MONTH(Sales_Pipeline[[#This Row],[Close_Date]])/3,0))</f>
        <v>Q2</v>
      </c>
      <c r="N1527" s="2" cm="1">
        <f t="array" ref="N1527">IFERROR(_xlfn.IFS(Sales_Pipeline[[#This Row],[Deal_Stage]]="Won",_xlfn.XLOOKUP(Sales_Pipeline[[#This Row],[Product]],Products!$A$2:$A$8,Products!$C$2:$C$8),Sales_Pipeline[[#This Row],[Deal_Stage]]="Lost",_xlfn.XLOOKUP(Sales_Pipeline[[#This Row],[Product]],Products!$A$2:$A$8,Products!$C$2:$C$8)),"")</f>
        <v>55</v>
      </c>
      <c r="O1527" s="2">
        <v>55</v>
      </c>
    </row>
    <row r="1528" spans="1:15" x14ac:dyDescent="0.3">
      <c r="A1528" t="s">
        <v>1674</v>
      </c>
      <c r="B1528" t="s">
        <v>36</v>
      </c>
      <c r="C1528" t="str">
        <f>_xlfn.XLOOKUP(Sales_Pipeline[[#This Row],[Sales_Agent]],Sales_Teams[Sales_Agent],Sales_Teams[Manager])</f>
        <v>Celia Rouche</v>
      </c>
      <c r="D1528" t="str">
        <f>_xlfn.XLOOKUP(Sales_Pipeline[[#This Row],[Manager]],Sales_Teams[Manager],Sales_Teams[Regional_Office])</f>
        <v>West</v>
      </c>
      <c r="E1528" t="s">
        <v>76</v>
      </c>
      <c r="G1528" t="str">
        <f>IFERROR(_xlfn.XLOOKUP(Sales_Pipeline[[#This Row],[Account]],Accounts!$A$2:$A$86,Accounts!$F$2:$F$86),"")</f>
        <v/>
      </c>
      <c r="H1528" t="s">
        <v>77</v>
      </c>
      <c r="I1528" s="3">
        <v>42808</v>
      </c>
      <c r="K1528" s="8" t="str">
        <f>IF(Sales_Pipeline[[#This Row],[Close_Date]]="","",TEXT(Sales_Pipeline[[#This Row],[Close_Date]],"ddd"))</f>
        <v/>
      </c>
      <c r="L1528" s="8" t="str">
        <f>IF(Sales_Pipeline[[#This Row],[Close_Date]]="","",TEXT(Sales_Pipeline[[#This Row],[Close_Date]],"mmm"))</f>
        <v/>
      </c>
      <c r="M1528" s="8" t="str">
        <f>IF(Sales_Pipeline[[#This Row],[Close_Date]]="","","Q"&amp;ROUNDUP(MONTH(Sales_Pipeline[[#This Row],[Close_Date]])/3,0))</f>
        <v/>
      </c>
      <c r="N1528" s="2" t="str" cm="1">
        <f t="array" ref="N1528">IFERROR(_xlfn.IFS(Sales_Pipeline[[#This Row],[Deal_Stage]]="Won",_xlfn.XLOOKUP(Sales_Pipeline[[#This Row],[Product]],Products!$A$2:$A$8,Products!$C$2:$C$8),Sales_Pipeline[[#This Row],[Deal_Stage]]="Lost",_xlfn.XLOOKUP(Sales_Pipeline[[#This Row],[Product]],Products!$A$2:$A$8,Products!$C$2:$C$8)),"")</f>
        <v/>
      </c>
      <c r="O1528" s="2">
        <v>0</v>
      </c>
    </row>
    <row r="1529" spans="1:15" x14ac:dyDescent="0.3">
      <c r="A1529" t="s">
        <v>1675</v>
      </c>
      <c r="B1529" t="s">
        <v>37</v>
      </c>
      <c r="C1529" t="str">
        <f>_xlfn.XLOOKUP(Sales_Pipeline[[#This Row],[Sales_Agent]],Sales_Teams[Sales_Agent],Sales_Teams[Manager])</f>
        <v>Celia Rouche</v>
      </c>
      <c r="D1529" t="str">
        <f>_xlfn.XLOOKUP(Sales_Pipeline[[#This Row],[Manager]],Sales_Teams[Manager],Sales_Teams[Regional_Office])</f>
        <v>West</v>
      </c>
      <c r="E1529" t="s">
        <v>63</v>
      </c>
      <c r="F1529" t="s">
        <v>127</v>
      </c>
      <c r="G1529" t="str">
        <f>IFERROR(_xlfn.XLOOKUP(Sales_Pipeline[[#This Row],[Account]],Accounts!$A$2:$A$86,Accounts!$F$2:$F$86),"")</f>
        <v>United States</v>
      </c>
      <c r="H1529" t="s">
        <v>77</v>
      </c>
      <c r="I1529" s="3">
        <v>42808</v>
      </c>
      <c r="K1529" s="8" t="str">
        <f>IF(Sales_Pipeline[[#This Row],[Close_Date]]="","",TEXT(Sales_Pipeline[[#This Row],[Close_Date]],"ddd"))</f>
        <v/>
      </c>
      <c r="L1529" s="8" t="str">
        <f>IF(Sales_Pipeline[[#This Row],[Close_Date]]="","",TEXT(Sales_Pipeline[[#This Row],[Close_Date]],"mmm"))</f>
        <v/>
      </c>
      <c r="M1529" s="8" t="str">
        <f>IF(Sales_Pipeline[[#This Row],[Close_Date]]="","","Q"&amp;ROUNDUP(MONTH(Sales_Pipeline[[#This Row],[Close_Date]])/3,0))</f>
        <v/>
      </c>
      <c r="N1529" s="2" t="str" cm="1">
        <f t="array" ref="N1529">IFERROR(_xlfn.IFS(Sales_Pipeline[[#This Row],[Deal_Stage]]="Won",_xlfn.XLOOKUP(Sales_Pipeline[[#This Row],[Product]],Products!$A$2:$A$8,Products!$C$2:$C$8),Sales_Pipeline[[#This Row],[Deal_Stage]]="Lost",_xlfn.XLOOKUP(Sales_Pipeline[[#This Row],[Product]],Products!$A$2:$A$8,Products!$C$2:$C$8)),"")</f>
        <v/>
      </c>
      <c r="O1529" s="2">
        <v>0</v>
      </c>
    </row>
    <row r="1530" spans="1:15" x14ac:dyDescent="0.3">
      <c r="A1530" t="s">
        <v>1676</v>
      </c>
      <c r="B1530" t="s">
        <v>37</v>
      </c>
      <c r="C1530" t="str">
        <f>_xlfn.XLOOKUP(Sales_Pipeline[[#This Row],[Sales_Agent]],Sales_Teams[Sales_Agent],Sales_Teams[Manager])</f>
        <v>Celia Rouche</v>
      </c>
      <c r="D1530" t="str">
        <f>_xlfn.XLOOKUP(Sales_Pipeline[[#This Row],[Manager]],Sales_Teams[Manager],Sales_Teams[Regional_Office])</f>
        <v>West</v>
      </c>
      <c r="E1530" t="s">
        <v>84</v>
      </c>
      <c r="G1530" t="str">
        <f>IFERROR(_xlfn.XLOOKUP(Sales_Pipeline[[#This Row],[Account]],Accounts!$A$2:$A$86,Accounts!$F$2:$F$86),"")</f>
        <v/>
      </c>
      <c r="H1530" t="s">
        <v>77</v>
      </c>
      <c r="I1530" s="3">
        <v>42808</v>
      </c>
      <c r="K1530" s="8" t="str">
        <f>IF(Sales_Pipeline[[#This Row],[Close_Date]]="","",TEXT(Sales_Pipeline[[#This Row],[Close_Date]],"ddd"))</f>
        <v/>
      </c>
      <c r="L1530" s="8" t="str">
        <f>IF(Sales_Pipeline[[#This Row],[Close_Date]]="","",TEXT(Sales_Pipeline[[#This Row],[Close_Date]],"mmm"))</f>
        <v/>
      </c>
      <c r="M1530" s="8" t="str">
        <f>IF(Sales_Pipeline[[#This Row],[Close_Date]]="","","Q"&amp;ROUNDUP(MONTH(Sales_Pipeline[[#This Row],[Close_Date]])/3,0))</f>
        <v/>
      </c>
      <c r="N1530" s="2" t="str" cm="1">
        <f t="array" ref="N1530">IFERROR(_xlfn.IFS(Sales_Pipeline[[#This Row],[Deal_Stage]]="Won",_xlfn.XLOOKUP(Sales_Pipeline[[#This Row],[Product]],Products!$A$2:$A$8,Products!$C$2:$C$8),Sales_Pipeline[[#This Row],[Deal_Stage]]="Lost",_xlfn.XLOOKUP(Sales_Pipeline[[#This Row],[Product]],Products!$A$2:$A$8,Products!$C$2:$C$8)),"")</f>
        <v/>
      </c>
      <c r="O1530" s="2">
        <v>0</v>
      </c>
    </row>
    <row r="1531" spans="1:15" x14ac:dyDescent="0.3">
      <c r="A1531" t="s">
        <v>1677</v>
      </c>
      <c r="B1531" t="s">
        <v>12</v>
      </c>
      <c r="C1531" t="str">
        <f>_xlfn.XLOOKUP(Sales_Pipeline[[#This Row],[Sales_Agent]],Sales_Teams[Sales_Agent],Sales_Teams[Manager])</f>
        <v>Melvin Marxen</v>
      </c>
      <c r="D1531" t="str">
        <f>_xlfn.XLOOKUP(Sales_Pipeline[[#This Row],[Manager]],Sales_Teams[Manager],Sales_Teams[Regional_Office])</f>
        <v>Central</v>
      </c>
      <c r="E1531" t="s">
        <v>63</v>
      </c>
      <c r="F1531" t="s">
        <v>59</v>
      </c>
      <c r="G1531" t="str">
        <f>IFERROR(_xlfn.XLOOKUP(Sales_Pipeline[[#This Row],[Account]],Accounts!$A$2:$A$86,Accounts!$F$2:$F$86),"")</f>
        <v>United States</v>
      </c>
      <c r="H1531" t="s">
        <v>82</v>
      </c>
      <c r="I1531" s="3">
        <v>42808</v>
      </c>
      <c r="J1531" s="3">
        <v>42872</v>
      </c>
      <c r="K1531" s="8" t="str">
        <f>IF(Sales_Pipeline[[#This Row],[Close_Date]]="","",TEXT(Sales_Pipeline[[#This Row],[Close_Date]],"ddd"))</f>
        <v>Wed</v>
      </c>
      <c r="L1531" s="8" t="str">
        <f>IF(Sales_Pipeline[[#This Row],[Close_Date]]="","",TEXT(Sales_Pipeline[[#This Row],[Close_Date]],"mmm"))</f>
        <v>May</v>
      </c>
      <c r="M1531" s="8" t="str">
        <f>IF(Sales_Pipeline[[#This Row],[Close_Date]]="","","Q"&amp;ROUNDUP(MONTH(Sales_Pipeline[[#This Row],[Close_Date]])/3,0))</f>
        <v>Q2</v>
      </c>
      <c r="N1531" s="2" cm="1">
        <f t="array" ref="N1531">IFERROR(_xlfn.IFS(Sales_Pipeline[[#This Row],[Deal_Stage]]="Won",_xlfn.XLOOKUP(Sales_Pipeline[[#This Row],[Product]],Products!$A$2:$A$8,Products!$C$2:$C$8),Sales_Pipeline[[#This Row],[Deal_Stage]]="Lost",_xlfn.XLOOKUP(Sales_Pipeline[[#This Row],[Product]],Products!$A$2:$A$8,Products!$C$2:$C$8)),"")</f>
        <v>550</v>
      </c>
      <c r="O1531" s="2">
        <v>0</v>
      </c>
    </row>
    <row r="1532" spans="1:15" x14ac:dyDescent="0.3">
      <c r="A1532" t="s">
        <v>1678</v>
      </c>
      <c r="B1532" t="s">
        <v>45</v>
      </c>
      <c r="C1532" t="str">
        <f>_xlfn.XLOOKUP(Sales_Pipeline[[#This Row],[Sales_Agent]],Sales_Teams[Sales_Agent],Sales_Teams[Manager])</f>
        <v>Summer Sewald</v>
      </c>
      <c r="D1532" t="str">
        <f>_xlfn.XLOOKUP(Sales_Pipeline[[#This Row],[Manager]],Sales_Teams[Manager],Sales_Teams[Regional_Office])</f>
        <v>West</v>
      </c>
      <c r="E1532" t="s">
        <v>55</v>
      </c>
      <c r="F1532" t="s">
        <v>66</v>
      </c>
      <c r="G1532" t="str">
        <f>IFERROR(_xlfn.XLOOKUP(Sales_Pipeline[[#This Row],[Account]],Accounts!$A$2:$A$86,Accounts!$F$2:$F$86),"")</f>
        <v>United States</v>
      </c>
      <c r="H1532" t="s">
        <v>57</v>
      </c>
      <c r="I1532" s="3">
        <v>42808</v>
      </c>
      <c r="J1532" s="3">
        <v>42819</v>
      </c>
      <c r="K1532" s="8" t="str">
        <f>IF(Sales_Pipeline[[#This Row],[Close_Date]]="","",TEXT(Sales_Pipeline[[#This Row],[Close_Date]],"ddd"))</f>
        <v>Sat</v>
      </c>
      <c r="L1532" s="8" t="str">
        <f>IF(Sales_Pipeline[[#This Row],[Close_Date]]="","",TEXT(Sales_Pipeline[[#This Row],[Close_Date]],"mmm"))</f>
        <v>Mar</v>
      </c>
      <c r="M1532" s="8" t="str">
        <f>IF(Sales_Pipeline[[#This Row],[Close_Date]]="","","Q"&amp;ROUNDUP(MONTH(Sales_Pipeline[[#This Row],[Close_Date]])/3,0))</f>
        <v>Q1</v>
      </c>
      <c r="N1532" s="2" cm="1">
        <f t="array" ref="N1532">IFERROR(_xlfn.IFS(Sales_Pipeline[[#This Row],[Deal_Stage]]="Won",_xlfn.XLOOKUP(Sales_Pipeline[[#This Row],[Product]],Products!$A$2:$A$8,Products!$C$2:$C$8),Sales_Pipeline[[#This Row],[Deal_Stage]]="Lost",_xlfn.XLOOKUP(Sales_Pipeline[[#This Row],[Product]],Products!$A$2:$A$8,Products!$C$2:$C$8)),"")</f>
        <v>1096</v>
      </c>
      <c r="O1532" s="2">
        <v>1019</v>
      </c>
    </row>
    <row r="1533" spans="1:15" x14ac:dyDescent="0.3">
      <c r="A1533" t="s">
        <v>1679</v>
      </c>
      <c r="B1533" t="s">
        <v>45</v>
      </c>
      <c r="C1533" t="str">
        <f>_xlfn.XLOOKUP(Sales_Pipeline[[#This Row],[Sales_Agent]],Sales_Teams[Sales_Agent],Sales_Teams[Manager])</f>
        <v>Summer Sewald</v>
      </c>
      <c r="D1533" t="str">
        <f>_xlfn.XLOOKUP(Sales_Pipeline[[#This Row],[Manager]],Sales_Teams[Manager],Sales_Teams[Regional_Office])</f>
        <v>West</v>
      </c>
      <c r="E1533" t="s">
        <v>76</v>
      </c>
      <c r="F1533" t="s">
        <v>328</v>
      </c>
      <c r="G1533" t="str">
        <f>IFERROR(_xlfn.XLOOKUP(Sales_Pipeline[[#This Row],[Account]],Accounts!$A$2:$A$86,Accounts!$F$2:$F$86),"")</f>
        <v>United States</v>
      </c>
      <c r="H1533" t="s">
        <v>57</v>
      </c>
      <c r="I1533" s="3">
        <v>42808</v>
      </c>
      <c r="J1533" s="3">
        <v>42867</v>
      </c>
      <c r="K1533" s="8" t="str">
        <f>IF(Sales_Pipeline[[#This Row],[Close_Date]]="","",TEXT(Sales_Pipeline[[#This Row],[Close_Date]],"ddd"))</f>
        <v>Fri</v>
      </c>
      <c r="L1533" s="8" t="str">
        <f>IF(Sales_Pipeline[[#This Row],[Close_Date]]="","",TEXT(Sales_Pipeline[[#This Row],[Close_Date]],"mmm"))</f>
        <v>May</v>
      </c>
      <c r="M1533" s="8" t="str">
        <f>IF(Sales_Pipeline[[#This Row],[Close_Date]]="","","Q"&amp;ROUNDUP(MONTH(Sales_Pipeline[[#This Row],[Close_Date]])/3,0))</f>
        <v>Q2</v>
      </c>
      <c r="N1533" s="2" cm="1">
        <f t="array" ref="N1533">IFERROR(_xlfn.IFS(Sales_Pipeline[[#This Row],[Deal_Stage]]="Won",_xlfn.XLOOKUP(Sales_Pipeline[[#This Row],[Product]],Products!$A$2:$A$8,Products!$C$2:$C$8),Sales_Pipeline[[#This Row],[Deal_Stage]]="Lost",_xlfn.XLOOKUP(Sales_Pipeline[[#This Row],[Product]],Products!$A$2:$A$8,Products!$C$2:$C$8)),"")</f>
        <v>3393</v>
      </c>
      <c r="O1533" s="2">
        <v>2798</v>
      </c>
    </row>
    <row r="1534" spans="1:15" x14ac:dyDescent="0.3">
      <c r="A1534" t="s">
        <v>1680</v>
      </c>
      <c r="B1534" t="s">
        <v>9</v>
      </c>
      <c r="C1534" t="str">
        <f>_xlfn.XLOOKUP(Sales_Pipeline[[#This Row],[Sales_Agent]],Sales_Teams[Sales_Agent],Sales_Teams[Manager])</f>
        <v>Dustin Brinkmann</v>
      </c>
      <c r="D1534" t="str">
        <f>_xlfn.XLOOKUP(Sales_Pipeline[[#This Row],[Manager]],Sales_Teams[Manager],Sales_Teams[Regional_Office])</f>
        <v>Central</v>
      </c>
      <c r="E1534" t="s">
        <v>63</v>
      </c>
      <c r="F1534" t="s">
        <v>507</v>
      </c>
      <c r="G1534" t="str">
        <f>IFERROR(_xlfn.XLOOKUP(Sales_Pipeline[[#This Row],[Account]],Accounts!$A$2:$A$86,Accounts!$F$2:$F$86),"")</f>
        <v>Belgium</v>
      </c>
      <c r="H1534" t="s">
        <v>57</v>
      </c>
      <c r="I1534" s="3">
        <v>42808</v>
      </c>
      <c r="J1534" s="3">
        <v>42889</v>
      </c>
      <c r="K1534" s="8" t="str">
        <f>IF(Sales_Pipeline[[#This Row],[Close_Date]]="","",TEXT(Sales_Pipeline[[#This Row],[Close_Date]],"ddd"))</f>
        <v>Sat</v>
      </c>
      <c r="L1534" s="8" t="str">
        <f>IF(Sales_Pipeline[[#This Row],[Close_Date]]="","",TEXT(Sales_Pipeline[[#This Row],[Close_Date]],"mmm"))</f>
        <v>Jun</v>
      </c>
      <c r="M1534" s="8" t="str">
        <f>IF(Sales_Pipeline[[#This Row],[Close_Date]]="","","Q"&amp;ROUNDUP(MONTH(Sales_Pipeline[[#This Row],[Close_Date]])/3,0))</f>
        <v>Q2</v>
      </c>
      <c r="N1534" s="2" cm="1">
        <f t="array" ref="N1534">IFERROR(_xlfn.IFS(Sales_Pipeline[[#This Row],[Deal_Stage]]="Won",_xlfn.XLOOKUP(Sales_Pipeline[[#This Row],[Product]],Products!$A$2:$A$8,Products!$C$2:$C$8),Sales_Pipeline[[#This Row],[Deal_Stage]]="Lost",_xlfn.XLOOKUP(Sales_Pipeline[[#This Row],[Product]],Products!$A$2:$A$8,Products!$C$2:$C$8)),"")</f>
        <v>550</v>
      </c>
      <c r="O1534" s="2">
        <v>502</v>
      </c>
    </row>
    <row r="1535" spans="1:15" x14ac:dyDescent="0.3">
      <c r="A1535" t="s">
        <v>1681</v>
      </c>
      <c r="B1535" t="s">
        <v>9</v>
      </c>
      <c r="C1535" t="str">
        <f>_xlfn.XLOOKUP(Sales_Pipeline[[#This Row],[Sales_Agent]],Sales_Teams[Sales_Agent],Sales_Teams[Manager])</f>
        <v>Dustin Brinkmann</v>
      </c>
      <c r="D1535" t="str">
        <f>_xlfn.XLOOKUP(Sales_Pipeline[[#This Row],[Manager]],Sales_Teams[Manager],Sales_Teams[Regional_Office])</f>
        <v>Central</v>
      </c>
      <c r="E1535" t="s">
        <v>76</v>
      </c>
      <c r="F1535" t="s">
        <v>59</v>
      </c>
      <c r="G1535" t="str">
        <f>IFERROR(_xlfn.XLOOKUP(Sales_Pipeline[[#This Row],[Account]],Accounts!$A$2:$A$86,Accounts!$F$2:$F$86),"")</f>
        <v>United States</v>
      </c>
      <c r="H1535" t="s">
        <v>57</v>
      </c>
      <c r="I1535" s="3">
        <v>42808</v>
      </c>
      <c r="J1535" s="3">
        <v>42810</v>
      </c>
      <c r="K1535" s="8" t="str">
        <f>IF(Sales_Pipeline[[#This Row],[Close_Date]]="","",TEXT(Sales_Pipeline[[#This Row],[Close_Date]],"ddd"))</f>
        <v>Thu</v>
      </c>
      <c r="L1535" s="8" t="str">
        <f>IF(Sales_Pipeline[[#This Row],[Close_Date]]="","",TEXT(Sales_Pipeline[[#This Row],[Close_Date]],"mmm"))</f>
        <v>Mar</v>
      </c>
      <c r="M1535" s="8" t="str">
        <f>IF(Sales_Pipeline[[#This Row],[Close_Date]]="","","Q"&amp;ROUNDUP(MONTH(Sales_Pipeline[[#This Row],[Close_Date]])/3,0))</f>
        <v>Q1</v>
      </c>
      <c r="N1535" s="2" cm="1">
        <f t="array" ref="N1535">IFERROR(_xlfn.IFS(Sales_Pipeline[[#This Row],[Deal_Stage]]="Won",_xlfn.XLOOKUP(Sales_Pipeline[[#This Row],[Product]],Products!$A$2:$A$8,Products!$C$2:$C$8),Sales_Pipeline[[#This Row],[Deal_Stage]]="Lost",_xlfn.XLOOKUP(Sales_Pipeline[[#This Row],[Product]],Products!$A$2:$A$8,Products!$C$2:$C$8)),"")</f>
        <v>3393</v>
      </c>
      <c r="O1535" s="2">
        <v>3323</v>
      </c>
    </row>
    <row r="1536" spans="1:15" x14ac:dyDescent="0.3">
      <c r="A1536" t="s">
        <v>1682</v>
      </c>
      <c r="B1536" t="s">
        <v>29</v>
      </c>
      <c r="C1536" t="str">
        <f>_xlfn.XLOOKUP(Sales_Pipeline[[#This Row],[Sales_Agent]],Sales_Teams[Sales_Agent],Sales_Teams[Manager])</f>
        <v>Rocco Neubert</v>
      </c>
      <c r="D1536" t="str">
        <f>_xlfn.XLOOKUP(Sales_Pipeline[[#This Row],[Manager]],Sales_Teams[Manager],Sales_Teams[Regional_Office])</f>
        <v>East</v>
      </c>
      <c r="E1536" t="s">
        <v>55</v>
      </c>
      <c r="F1536" t="s">
        <v>234</v>
      </c>
      <c r="G1536" t="str">
        <f>IFERROR(_xlfn.XLOOKUP(Sales_Pipeline[[#This Row],[Account]],Accounts!$A$2:$A$86,Accounts!$F$2:$F$86),"")</f>
        <v>United States</v>
      </c>
      <c r="H1536" t="s">
        <v>82</v>
      </c>
      <c r="I1536" s="3">
        <v>42808</v>
      </c>
      <c r="J1536" s="3">
        <v>42897</v>
      </c>
      <c r="K1536" s="8" t="str">
        <f>IF(Sales_Pipeline[[#This Row],[Close_Date]]="","",TEXT(Sales_Pipeline[[#This Row],[Close_Date]],"ddd"))</f>
        <v>Sun</v>
      </c>
      <c r="L1536" s="8" t="str">
        <f>IF(Sales_Pipeline[[#This Row],[Close_Date]]="","",TEXT(Sales_Pipeline[[#This Row],[Close_Date]],"mmm"))</f>
        <v>Jun</v>
      </c>
      <c r="M1536" s="8" t="str">
        <f>IF(Sales_Pipeline[[#This Row],[Close_Date]]="","","Q"&amp;ROUNDUP(MONTH(Sales_Pipeline[[#This Row],[Close_Date]])/3,0))</f>
        <v>Q2</v>
      </c>
      <c r="N1536" s="2" cm="1">
        <f t="array" ref="N1536">IFERROR(_xlfn.IFS(Sales_Pipeline[[#This Row],[Deal_Stage]]="Won",_xlfn.XLOOKUP(Sales_Pipeline[[#This Row],[Product]],Products!$A$2:$A$8,Products!$C$2:$C$8),Sales_Pipeline[[#This Row],[Deal_Stage]]="Lost",_xlfn.XLOOKUP(Sales_Pipeline[[#This Row],[Product]],Products!$A$2:$A$8,Products!$C$2:$C$8)),"")</f>
        <v>1096</v>
      </c>
      <c r="O1536" s="2">
        <v>0</v>
      </c>
    </row>
    <row r="1537" spans="1:15" x14ac:dyDescent="0.3">
      <c r="A1537" t="s">
        <v>1683</v>
      </c>
      <c r="B1537" t="s">
        <v>35</v>
      </c>
      <c r="C1537" t="str">
        <f>_xlfn.XLOOKUP(Sales_Pipeline[[#This Row],[Sales_Agent]],Sales_Teams[Sales_Agent],Sales_Teams[Manager])</f>
        <v>Celia Rouche</v>
      </c>
      <c r="D1537" t="str">
        <f>_xlfn.XLOOKUP(Sales_Pipeline[[#This Row],[Manager]],Sales_Teams[Manager],Sales_Teams[Regional_Office])</f>
        <v>West</v>
      </c>
      <c r="E1537" t="s">
        <v>61</v>
      </c>
      <c r="F1537" t="s">
        <v>175</v>
      </c>
      <c r="G1537" t="str">
        <f>IFERROR(_xlfn.XLOOKUP(Sales_Pipeline[[#This Row],[Account]],Accounts!$A$2:$A$86,Accounts!$F$2:$F$86),"")</f>
        <v>Brazil</v>
      </c>
      <c r="H1537" t="s">
        <v>82</v>
      </c>
      <c r="I1537" s="3">
        <v>42808</v>
      </c>
      <c r="J1537" s="3">
        <v>42824</v>
      </c>
      <c r="K1537" s="8" t="str">
        <f>IF(Sales_Pipeline[[#This Row],[Close_Date]]="","",TEXT(Sales_Pipeline[[#This Row],[Close_Date]],"ddd"))</f>
        <v>Thu</v>
      </c>
      <c r="L1537" s="8" t="str">
        <f>IF(Sales_Pipeline[[#This Row],[Close_Date]]="","",TEXT(Sales_Pipeline[[#This Row],[Close_Date]],"mmm"))</f>
        <v>Mar</v>
      </c>
      <c r="M1537" s="8" t="str">
        <f>IF(Sales_Pipeline[[#This Row],[Close_Date]]="","","Q"&amp;ROUNDUP(MONTH(Sales_Pipeline[[#This Row],[Close_Date]])/3,0))</f>
        <v>Q1</v>
      </c>
      <c r="N1537" s="2" cm="1">
        <f t="array" ref="N1537">IFERROR(_xlfn.IFS(Sales_Pipeline[[#This Row],[Deal_Stage]]="Won",_xlfn.XLOOKUP(Sales_Pipeline[[#This Row],[Product]],Products!$A$2:$A$8,Products!$C$2:$C$8),Sales_Pipeline[[#This Row],[Deal_Stage]]="Lost",_xlfn.XLOOKUP(Sales_Pipeline[[#This Row],[Product]],Products!$A$2:$A$8,Products!$C$2:$C$8)),"")</f>
        <v>55</v>
      </c>
      <c r="O1537" s="2">
        <v>0</v>
      </c>
    </row>
    <row r="1538" spans="1:15" x14ac:dyDescent="0.3">
      <c r="A1538" t="s">
        <v>1684</v>
      </c>
      <c r="B1538" t="s">
        <v>32</v>
      </c>
      <c r="C1538" t="str">
        <f>_xlfn.XLOOKUP(Sales_Pipeline[[#This Row],[Sales_Agent]],Sales_Teams[Sales_Agent],Sales_Teams[Manager])</f>
        <v>Celia Rouche</v>
      </c>
      <c r="D1538" t="str">
        <f>_xlfn.XLOOKUP(Sales_Pipeline[[#This Row],[Manager]],Sales_Teams[Manager],Sales_Teams[Regional_Office])</f>
        <v>West</v>
      </c>
      <c r="E1538" t="s">
        <v>84</v>
      </c>
      <c r="F1538" t="s">
        <v>175</v>
      </c>
      <c r="G1538" t="str">
        <f>IFERROR(_xlfn.XLOOKUP(Sales_Pipeline[[#This Row],[Account]],Accounts!$A$2:$A$86,Accounts!$F$2:$F$86),"")</f>
        <v>Brazil</v>
      </c>
      <c r="H1538" t="s">
        <v>82</v>
      </c>
      <c r="I1538" s="3">
        <v>42808</v>
      </c>
      <c r="J1538" s="3">
        <v>42882</v>
      </c>
      <c r="K1538" s="8" t="str">
        <f>IF(Sales_Pipeline[[#This Row],[Close_Date]]="","",TEXT(Sales_Pipeline[[#This Row],[Close_Date]],"ddd"))</f>
        <v>Sat</v>
      </c>
      <c r="L1538" s="8" t="str">
        <f>IF(Sales_Pipeline[[#This Row],[Close_Date]]="","",TEXT(Sales_Pipeline[[#This Row],[Close_Date]],"mmm"))</f>
        <v>May</v>
      </c>
      <c r="M1538" s="8" t="str">
        <f>IF(Sales_Pipeline[[#This Row],[Close_Date]]="","","Q"&amp;ROUNDUP(MONTH(Sales_Pipeline[[#This Row],[Close_Date]])/3,0))</f>
        <v>Q2</v>
      </c>
      <c r="N1538" s="2" cm="1">
        <f t="array" ref="N1538">IFERROR(_xlfn.IFS(Sales_Pipeline[[#This Row],[Deal_Stage]]="Won",_xlfn.XLOOKUP(Sales_Pipeline[[#This Row],[Product]],Products!$A$2:$A$8,Products!$C$2:$C$8),Sales_Pipeline[[#This Row],[Deal_Stage]]="Lost",_xlfn.XLOOKUP(Sales_Pipeline[[#This Row],[Product]],Products!$A$2:$A$8,Products!$C$2:$C$8)),"")</f>
        <v>5482</v>
      </c>
      <c r="O1538" s="2">
        <v>0</v>
      </c>
    </row>
    <row r="1539" spans="1:15" x14ac:dyDescent="0.3">
      <c r="A1539" t="s">
        <v>1685</v>
      </c>
      <c r="B1539" t="s">
        <v>32</v>
      </c>
      <c r="C1539" t="str">
        <f>_xlfn.XLOOKUP(Sales_Pipeline[[#This Row],[Sales_Agent]],Sales_Teams[Sales_Agent],Sales_Teams[Manager])</f>
        <v>Celia Rouche</v>
      </c>
      <c r="D1539" t="str">
        <f>_xlfn.XLOOKUP(Sales_Pipeline[[#This Row],[Manager]],Sales_Teams[Manager],Sales_Teams[Regional_Office])</f>
        <v>West</v>
      </c>
      <c r="E1539" t="s">
        <v>76</v>
      </c>
      <c r="F1539" t="s">
        <v>89</v>
      </c>
      <c r="G1539" t="str">
        <f>IFERROR(_xlfn.XLOOKUP(Sales_Pipeline[[#This Row],[Account]],Accounts!$A$2:$A$86,Accounts!$F$2:$F$86),"")</f>
        <v>United States</v>
      </c>
      <c r="H1539" t="s">
        <v>82</v>
      </c>
      <c r="I1539" s="3">
        <v>42808</v>
      </c>
      <c r="J1539" s="3">
        <v>42907</v>
      </c>
      <c r="K1539" s="8" t="str">
        <f>IF(Sales_Pipeline[[#This Row],[Close_Date]]="","",TEXT(Sales_Pipeline[[#This Row],[Close_Date]],"ddd"))</f>
        <v>Wed</v>
      </c>
      <c r="L1539" s="8" t="str">
        <f>IF(Sales_Pipeline[[#This Row],[Close_Date]]="","",TEXT(Sales_Pipeline[[#This Row],[Close_Date]],"mmm"))</f>
        <v>Jun</v>
      </c>
      <c r="M1539" s="8" t="str">
        <f>IF(Sales_Pipeline[[#This Row],[Close_Date]]="","","Q"&amp;ROUNDUP(MONTH(Sales_Pipeline[[#This Row],[Close_Date]])/3,0))</f>
        <v>Q2</v>
      </c>
      <c r="N1539" s="2" cm="1">
        <f t="array" ref="N1539">IFERROR(_xlfn.IFS(Sales_Pipeline[[#This Row],[Deal_Stage]]="Won",_xlfn.XLOOKUP(Sales_Pipeline[[#This Row],[Product]],Products!$A$2:$A$8,Products!$C$2:$C$8),Sales_Pipeline[[#This Row],[Deal_Stage]]="Lost",_xlfn.XLOOKUP(Sales_Pipeline[[#This Row],[Product]],Products!$A$2:$A$8,Products!$C$2:$C$8)),"")</f>
        <v>3393</v>
      </c>
      <c r="O1539" s="2">
        <v>0</v>
      </c>
    </row>
    <row r="1540" spans="1:15" x14ac:dyDescent="0.3">
      <c r="A1540" t="s">
        <v>1686</v>
      </c>
      <c r="B1540" t="s">
        <v>32</v>
      </c>
      <c r="C1540" t="str">
        <f>_xlfn.XLOOKUP(Sales_Pipeline[[#This Row],[Sales_Agent]],Sales_Teams[Sales_Agent],Sales_Teams[Manager])</f>
        <v>Celia Rouche</v>
      </c>
      <c r="D1540" t="str">
        <f>_xlfn.XLOOKUP(Sales_Pipeline[[#This Row],[Manager]],Sales_Teams[Manager],Sales_Teams[Regional_Office])</f>
        <v>West</v>
      </c>
      <c r="E1540" t="s">
        <v>63</v>
      </c>
      <c r="F1540" t="s">
        <v>92</v>
      </c>
      <c r="G1540" t="str">
        <f>IFERROR(_xlfn.XLOOKUP(Sales_Pipeline[[#This Row],[Account]],Accounts!$A$2:$A$86,Accounts!$F$2:$F$86),"")</f>
        <v>United States</v>
      </c>
      <c r="H1540" t="s">
        <v>57</v>
      </c>
      <c r="I1540" s="3">
        <v>42808</v>
      </c>
      <c r="J1540" s="3">
        <v>42811</v>
      </c>
      <c r="K1540" s="8" t="str">
        <f>IF(Sales_Pipeline[[#This Row],[Close_Date]]="","",TEXT(Sales_Pipeline[[#This Row],[Close_Date]],"ddd"))</f>
        <v>Fri</v>
      </c>
      <c r="L1540" s="8" t="str">
        <f>IF(Sales_Pipeline[[#This Row],[Close_Date]]="","",TEXT(Sales_Pipeline[[#This Row],[Close_Date]],"mmm"))</f>
        <v>Mar</v>
      </c>
      <c r="M1540" s="8" t="str">
        <f>IF(Sales_Pipeline[[#This Row],[Close_Date]]="","","Q"&amp;ROUNDUP(MONTH(Sales_Pipeline[[#This Row],[Close_Date]])/3,0))</f>
        <v>Q1</v>
      </c>
      <c r="N1540" s="2" cm="1">
        <f t="array" ref="N1540">IFERROR(_xlfn.IFS(Sales_Pipeline[[#This Row],[Deal_Stage]]="Won",_xlfn.XLOOKUP(Sales_Pipeline[[#This Row],[Product]],Products!$A$2:$A$8,Products!$C$2:$C$8),Sales_Pipeline[[#This Row],[Deal_Stage]]="Lost",_xlfn.XLOOKUP(Sales_Pipeline[[#This Row],[Product]],Products!$A$2:$A$8,Products!$C$2:$C$8)),"")</f>
        <v>550</v>
      </c>
      <c r="O1540" s="2">
        <v>542</v>
      </c>
    </row>
    <row r="1541" spans="1:15" x14ac:dyDescent="0.3">
      <c r="A1541" t="s">
        <v>1687</v>
      </c>
      <c r="B1541" t="s">
        <v>44</v>
      </c>
      <c r="C1541" t="str">
        <f>_xlfn.XLOOKUP(Sales_Pipeline[[#This Row],[Sales_Agent]],Sales_Teams[Sales_Agent],Sales_Teams[Manager])</f>
        <v>Summer Sewald</v>
      </c>
      <c r="D1541" t="str">
        <f>_xlfn.XLOOKUP(Sales_Pipeline[[#This Row],[Manager]],Sales_Teams[Manager],Sales_Teams[Regional_Office])</f>
        <v>West</v>
      </c>
      <c r="E1541" t="s">
        <v>8953</v>
      </c>
      <c r="F1541" t="s">
        <v>211</v>
      </c>
      <c r="G1541" t="str">
        <f>IFERROR(_xlfn.XLOOKUP(Sales_Pipeline[[#This Row],[Account]],Accounts!$A$2:$A$86,Accounts!$F$2:$F$86),"")</f>
        <v>United States</v>
      </c>
      <c r="H1541" t="s">
        <v>57</v>
      </c>
      <c r="I1541" s="3">
        <v>42808</v>
      </c>
      <c r="J1541" s="3">
        <v>42877</v>
      </c>
      <c r="K1541" s="8" t="str">
        <f>IF(Sales_Pipeline[[#This Row],[Close_Date]]="","",TEXT(Sales_Pipeline[[#This Row],[Close_Date]],"ddd"))</f>
        <v>Mon</v>
      </c>
      <c r="L1541" s="8" t="str">
        <f>IF(Sales_Pipeline[[#This Row],[Close_Date]]="","",TEXT(Sales_Pipeline[[#This Row],[Close_Date]],"mmm"))</f>
        <v>May</v>
      </c>
      <c r="M1541" s="8" t="str">
        <f>IF(Sales_Pipeline[[#This Row],[Close_Date]]="","","Q"&amp;ROUNDUP(MONTH(Sales_Pipeline[[#This Row],[Close_Date]])/3,0))</f>
        <v>Q2</v>
      </c>
      <c r="N1541" s="2" cm="1">
        <f t="array" ref="N1541">IFERROR(_xlfn.IFS(Sales_Pipeline[[#This Row],[Deal_Stage]]="Won",_xlfn.XLOOKUP(Sales_Pipeline[[#This Row],[Product]],Products!$A$2:$A$8,Products!$C$2:$C$8),Sales_Pipeline[[#This Row],[Deal_Stage]]="Lost",_xlfn.XLOOKUP(Sales_Pipeline[[#This Row],[Product]],Products!$A$2:$A$8,Products!$C$2:$C$8)),"")</f>
        <v>4821</v>
      </c>
      <c r="O1541" s="2">
        <v>5172</v>
      </c>
    </row>
    <row r="1542" spans="1:15" x14ac:dyDescent="0.3">
      <c r="A1542" t="s">
        <v>1688</v>
      </c>
      <c r="B1542" t="s">
        <v>27</v>
      </c>
      <c r="C1542" t="str">
        <f>_xlfn.XLOOKUP(Sales_Pipeline[[#This Row],[Sales_Agent]],Sales_Teams[Sales_Agent],Sales_Teams[Manager])</f>
        <v>Rocco Neubert</v>
      </c>
      <c r="D1542" t="str">
        <f>_xlfn.XLOOKUP(Sales_Pipeline[[#This Row],[Manager]],Sales_Teams[Manager],Sales_Teams[Regional_Office])</f>
        <v>East</v>
      </c>
      <c r="E1542" t="s">
        <v>76</v>
      </c>
      <c r="F1542" t="s">
        <v>238</v>
      </c>
      <c r="G1542" t="str">
        <f>IFERROR(_xlfn.XLOOKUP(Sales_Pipeline[[#This Row],[Account]],Accounts!$A$2:$A$86,Accounts!$F$2:$F$86),"")</f>
        <v>United States</v>
      </c>
      <c r="H1542" t="s">
        <v>82</v>
      </c>
      <c r="I1542" s="3">
        <v>42809</v>
      </c>
      <c r="J1542" s="3">
        <v>42910</v>
      </c>
      <c r="K1542" s="8" t="str">
        <f>IF(Sales_Pipeline[[#This Row],[Close_Date]]="","",TEXT(Sales_Pipeline[[#This Row],[Close_Date]],"ddd"))</f>
        <v>Sat</v>
      </c>
      <c r="L1542" s="8" t="str">
        <f>IF(Sales_Pipeline[[#This Row],[Close_Date]]="","",TEXT(Sales_Pipeline[[#This Row],[Close_Date]],"mmm"))</f>
        <v>Jun</v>
      </c>
      <c r="M1542" s="8" t="str">
        <f>IF(Sales_Pipeline[[#This Row],[Close_Date]]="","","Q"&amp;ROUNDUP(MONTH(Sales_Pipeline[[#This Row],[Close_Date]])/3,0))</f>
        <v>Q2</v>
      </c>
      <c r="N1542" s="2" cm="1">
        <f t="array" ref="N1542">IFERROR(_xlfn.IFS(Sales_Pipeline[[#This Row],[Deal_Stage]]="Won",_xlfn.XLOOKUP(Sales_Pipeline[[#This Row],[Product]],Products!$A$2:$A$8,Products!$C$2:$C$8),Sales_Pipeline[[#This Row],[Deal_Stage]]="Lost",_xlfn.XLOOKUP(Sales_Pipeline[[#This Row],[Product]],Products!$A$2:$A$8,Products!$C$2:$C$8)),"")</f>
        <v>3393</v>
      </c>
      <c r="O1542" s="2">
        <v>0</v>
      </c>
    </row>
    <row r="1543" spans="1:15" x14ac:dyDescent="0.3">
      <c r="A1543" t="s">
        <v>1689</v>
      </c>
      <c r="B1543" t="s">
        <v>27</v>
      </c>
      <c r="C1543" t="str">
        <f>_xlfn.XLOOKUP(Sales_Pipeline[[#This Row],[Sales_Agent]],Sales_Teams[Sales_Agent],Sales_Teams[Manager])</f>
        <v>Rocco Neubert</v>
      </c>
      <c r="D1543" t="str">
        <f>_xlfn.XLOOKUP(Sales_Pipeline[[#This Row],[Manager]],Sales_Teams[Manager],Sales_Teams[Regional_Office])</f>
        <v>East</v>
      </c>
      <c r="E1543" t="s">
        <v>63</v>
      </c>
      <c r="F1543" t="s">
        <v>206</v>
      </c>
      <c r="G1543" t="str">
        <f>IFERROR(_xlfn.XLOOKUP(Sales_Pipeline[[#This Row],[Account]],Accounts!$A$2:$A$86,Accounts!$F$2:$F$86),"")</f>
        <v>United States</v>
      </c>
      <c r="H1543" t="s">
        <v>57</v>
      </c>
      <c r="I1543" s="3">
        <v>42809</v>
      </c>
      <c r="J1543" s="3">
        <v>42825</v>
      </c>
      <c r="K1543" s="8" t="str">
        <f>IF(Sales_Pipeline[[#This Row],[Close_Date]]="","",TEXT(Sales_Pipeline[[#This Row],[Close_Date]],"ddd"))</f>
        <v>Fri</v>
      </c>
      <c r="L1543" s="8" t="str">
        <f>IF(Sales_Pipeline[[#This Row],[Close_Date]]="","",TEXT(Sales_Pipeline[[#This Row],[Close_Date]],"mmm"))</f>
        <v>Mar</v>
      </c>
      <c r="M1543" s="8" t="str">
        <f>IF(Sales_Pipeline[[#This Row],[Close_Date]]="","","Q"&amp;ROUNDUP(MONTH(Sales_Pipeline[[#This Row],[Close_Date]])/3,0))</f>
        <v>Q1</v>
      </c>
      <c r="N1543" s="2" cm="1">
        <f t="array" ref="N1543">IFERROR(_xlfn.IFS(Sales_Pipeline[[#This Row],[Deal_Stage]]="Won",_xlfn.XLOOKUP(Sales_Pipeline[[#This Row],[Product]],Products!$A$2:$A$8,Products!$C$2:$C$8),Sales_Pipeline[[#This Row],[Deal_Stage]]="Lost",_xlfn.XLOOKUP(Sales_Pipeline[[#This Row],[Product]],Products!$A$2:$A$8,Products!$C$2:$C$8)),"")</f>
        <v>550</v>
      </c>
      <c r="O1543" s="2">
        <v>538</v>
      </c>
    </row>
    <row r="1544" spans="1:15" x14ac:dyDescent="0.3">
      <c r="A1544" t="s">
        <v>1690</v>
      </c>
      <c r="B1544" t="s">
        <v>27</v>
      </c>
      <c r="C1544" t="str">
        <f>_xlfn.XLOOKUP(Sales_Pipeline[[#This Row],[Sales_Agent]],Sales_Teams[Sales_Agent],Sales_Teams[Manager])</f>
        <v>Rocco Neubert</v>
      </c>
      <c r="D1544" t="str">
        <f>_xlfn.XLOOKUP(Sales_Pipeline[[#This Row],[Manager]],Sales_Teams[Manager],Sales_Teams[Regional_Office])</f>
        <v>East</v>
      </c>
      <c r="E1544" t="s">
        <v>8953</v>
      </c>
      <c r="F1544" t="s">
        <v>220</v>
      </c>
      <c r="G1544" t="str">
        <f>IFERROR(_xlfn.XLOOKUP(Sales_Pipeline[[#This Row],[Account]],Accounts!$A$2:$A$86,Accounts!$F$2:$F$86),"")</f>
        <v>United States</v>
      </c>
      <c r="H1544" t="s">
        <v>57</v>
      </c>
      <c r="I1544" s="3">
        <v>42809</v>
      </c>
      <c r="J1544" s="3">
        <v>42873</v>
      </c>
      <c r="K1544" s="8" t="str">
        <f>IF(Sales_Pipeline[[#This Row],[Close_Date]]="","",TEXT(Sales_Pipeline[[#This Row],[Close_Date]],"ddd"))</f>
        <v>Thu</v>
      </c>
      <c r="L1544" s="8" t="str">
        <f>IF(Sales_Pipeline[[#This Row],[Close_Date]]="","",TEXT(Sales_Pipeline[[#This Row],[Close_Date]],"mmm"))</f>
        <v>May</v>
      </c>
      <c r="M1544" s="8" t="str">
        <f>IF(Sales_Pipeline[[#This Row],[Close_Date]]="","","Q"&amp;ROUNDUP(MONTH(Sales_Pipeline[[#This Row],[Close_Date]])/3,0))</f>
        <v>Q2</v>
      </c>
      <c r="N1544" s="2" cm="1">
        <f t="array" ref="N1544">IFERROR(_xlfn.IFS(Sales_Pipeline[[#This Row],[Deal_Stage]]="Won",_xlfn.XLOOKUP(Sales_Pipeline[[#This Row],[Product]],Products!$A$2:$A$8,Products!$C$2:$C$8),Sales_Pipeline[[#This Row],[Deal_Stage]]="Lost",_xlfn.XLOOKUP(Sales_Pipeline[[#This Row],[Product]],Products!$A$2:$A$8,Products!$C$2:$C$8)),"")</f>
        <v>4821</v>
      </c>
      <c r="O1544" s="2">
        <v>4497</v>
      </c>
    </row>
    <row r="1545" spans="1:15" x14ac:dyDescent="0.3">
      <c r="A1545" t="s">
        <v>1691</v>
      </c>
      <c r="B1545" t="s">
        <v>15</v>
      </c>
      <c r="C1545" t="str">
        <f>_xlfn.XLOOKUP(Sales_Pipeline[[#This Row],[Sales_Agent]],Sales_Teams[Sales_Agent],Sales_Teams[Manager])</f>
        <v>Melvin Marxen</v>
      </c>
      <c r="D1545" t="str">
        <f>_xlfn.XLOOKUP(Sales_Pipeline[[#This Row],[Manager]],Sales_Teams[Manager],Sales_Teams[Regional_Office])</f>
        <v>Central</v>
      </c>
      <c r="E1545" t="s">
        <v>55</v>
      </c>
      <c r="F1545" t="s">
        <v>64</v>
      </c>
      <c r="G1545" t="str">
        <f>IFERROR(_xlfn.XLOOKUP(Sales_Pipeline[[#This Row],[Account]],Accounts!$A$2:$A$86,Accounts!$F$2:$F$86),"")</f>
        <v>United States</v>
      </c>
      <c r="H1545" t="s">
        <v>57</v>
      </c>
      <c r="I1545" s="3">
        <v>42809</v>
      </c>
      <c r="J1545" s="3">
        <v>42864</v>
      </c>
      <c r="K1545" s="8" t="str">
        <f>IF(Sales_Pipeline[[#This Row],[Close_Date]]="","",TEXT(Sales_Pipeline[[#This Row],[Close_Date]],"ddd"))</f>
        <v>Tue</v>
      </c>
      <c r="L1545" s="8" t="str">
        <f>IF(Sales_Pipeline[[#This Row],[Close_Date]]="","",TEXT(Sales_Pipeline[[#This Row],[Close_Date]],"mmm"))</f>
        <v>May</v>
      </c>
      <c r="M1545" s="8" t="str">
        <f>IF(Sales_Pipeline[[#This Row],[Close_Date]]="","","Q"&amp;ROUNDUP(MONTH(Sales_Pipeline[[#This Row],[Close_Date]])/3,0))</f>
        <v>Q2</v>
      </c>
      <c r="N1545" s="2" cm="1">
        <f t="array" ref="N1545">IFERROR(_xlfn.IFS(Sales_Pipeline[[#This Row],[Deal_Stage]]="Won",_xlfn.XLOOKUP(Sales_Pipeline[[#This Row],[Product]],Products!$A$2:$A$8,Products!$C$2:$C$8),Sales_Pipeline[[#This Row],[Deal_Stage]]="Lost",_xlfn.XLOOKUP(Sales_Pipeline[[#This Row],[Product]],Products!$A$2:$A$8,Products!$C$2:$C$8)),"")</f>
        <v>1096</v>
      </c>
      <c r="O1545" s="2">
        <v>1178</v>
      </c>
    </row>
    <row r="1546" spans="1:15" x14ac:dyDescent="0.3">
      <c r="A1546" t="s">
        <v>1692</v>
      </c>
      <c r="B1546" t="s">
        <v>15</v>
      </c>
      <c r="C1546" t="str">
        <f>_xlfn.XLOOKUP(Sales_Pipeline[[#This Row],[Sales_Agent]],Sales_Teams[Sales_Agent],Sales_Teams[Manager])</f>
        <v>Melvin Marxen</v>
      </c>
      <c r="D1546" t="str">
        <f>_xlfn.XLOOKUP(Sales_Pipeline[[#This Row],[Manager]],Sales_Teams[Manager],Sales_Teams[Regional_Office])</f>
        <v>Central</v>
      </c>
      <c r="E1546" t="s">
        <v>8953</v>
      </c>
      <c r="F1546" t="s">
        <v>94</v>
      </c>
      <c r="G1546" t="str">
        <f>IFERROR(_xlfn.XLOOKUP(Sales_Pipeline[[#This Row],[Account]],Accounts!$A$2:$A$86,Accounts!$F$2:$F$86),"")</f>
        <v>United States</v>
      </c>
      <c r="H1546" t="s">
        <v>57</v>
      </c>
      <c r="I1546" s="3">
        <v>42809</v>
      </c>
      <c r="J1546" s="3">
        <v>42907</v>
      </c>
      <c r="K1546" s="8" t="str">
        <f>IF(Sales_Pipeline[[#This Row],[Close_Date]]="","",TEXT(Sales_Pipeline[[#This Row],[Close_Date]],"ddd"))</f>
        <v>Wed</v>
      </c>
      <c r="L1546" s="8" t="str">
        <f>IF(Sales_Pipeline[[#This Row],[Close_Date]]="","",TEXT(Sales_Pipeline[[#This Row],[Close_Date]],"mmm"))</f>
        <v>Jun</v>
      </c>
      <c r="M1546" s="8" t="str">
        <f>IF(Sales_Pipeline[[#This Row],[Close_Date]]="","","Q"&amp;ROUNDUP(MONTH(Sales_Pipeline[[#This Row],[Close_Date]])/3,0))</f>
        <v>Q2</v>
      </c>
      <c r="N1546" s="2" cm="1">
        <f t="array" ref="N1546">IFERROR(_xlfn.IFS(Sales_Pipeline[[#This Row],[Deal_Stage]]="Won",_xlfn.XLOOKUP(Sales_Pipeline[[#This Row],[Product]],Products!$A$2:$A$8,Products!$C$2:$C$8),Sales_Pipeline[[#This Row],[Deal_Stage]]="Lost",_xlfn.XLOOKUP(Sales_Pipeline[[#This Row],[Product]],Products!$A$2:$A$8,Products!$C$2:$C$8)),"")</f>
        <v>4821</v>
      </c>
      <c r="O1546" s="2">
        <v>4969</v>
      </c>
    </row>
    <row r="1547" spans="1:15" x14ac:dyDescent="0.3">
      <c r="A1547" t="s">
        <v>1693</v>
      </c>
      <c r="B1547" t="s">
        <v>15</v>
      </c>
      <c r="C1547" t="str">
        <f>_xlfn.XLOOKUP(Sales_Pipeline[[#This Row],[Sales_Agent]],Sales_Teams[Sales_Agent],Sales_Teams[Manager])</f>
        <v>Melvin Marxen</v>
      </c>
      <c r="D1547" t="str">
        <f>_xlfn.XLOOKUP(Sales_Pipeline[[#This Row],[Manager]],Sales_Teams[Manager],Sales_Teams[Regional_Office])</f>
        <v>Central</v>
      </c>
      <c r="E1547" t="s">
        <v>61</v>
      </c>
      <c r="F1547" t="s">
        <v>169</v>
      </c>
      <c r="G1547" t="str">
        <f>IFERROR(_xlfn.XLOOKUP(Sales_Pipeline[[#This Row],[Account]],Accounts!$A$2:$A$86,Accounts!$F$2:$F$86),"")</f>
        <v>Panama</v>
      </c>
      <c r="H1547" t="s">
        <v>57</v>
      </c>
      <c r="I1547" s="3">
        <v>42809</v>
      </c>
      <c r="J1547" s="3">
        <v>42814</v>
      </c>
      <c r="K1547" s="8" t="str">
        <f>IF(Sales_Pipeline[[#This Row],[Close_Date]]="","",TEXT(Sales_Pipeline[[#This Row],[Close_Date]],"ddd"))</f>
        <v>Mon</v>
      </c>
      <c r="L1547" s="8" t="str">
        <f>IF(Sales_Pipeline[[#This Row],[Close_Date]]="","",TEXT(Sales_Pipeline[[#This Row],[Close_Date]],"mmm"))</f>
        <v>Mar</v>
      </c>
      <c r="M1547" s="8" t="str">
        <f>IF(Sales_Pipeline[[#This Row],[Close_Date]]="","","Q"&amp;ROUNDUP(MONTH(Sales_Pipeline[[#This Row],[Close_Date]])/3,0))</f>
        <v>Q1</v>
      </c>
      <c r="N1547" s="2" cm="1">
        <f t="array" ref="N1547">IFERROR(_xlfn.IFS(Sales_Pipeline[[#This Row],[Deal_Stage]]="Won",_xlfn.XLOOKUP(Sales_Pipeline[[#This Row],[Product]],Products!$A$2:$A$8,Products!$C$2:$C$8),Sales_Pipeline[[#This Row],[Deal_Stage]]="Lost",_xlfn.XLOOKUP(Sales_Pipeline[[#This Row],[Product]],Products!$A$2:$A$8,Products!$C$2:$C$8)),"")</f>
        <v>55</v>
      </c>
      <c r="O1547" s="2">
        <v>60</v>
      </c>
    </row>
    <row r="1548" spans="1:15" x14ac:dyDescent="0.3">
      <c r="A1548" t="s">
        <v>1694</v>
      </c>
      <c r="B1548" t="s">
        <v>15</v>
      </c>
      <c r="C1548" t="str">
        <f>_xlfn.XLOOKUP(Sales_Pipeline[[#This Row],[Sales_Agent]],Sales_Teams[Sales_Agent],Sales_Teams[Manager])</f>
        <v>Melvin Marxen</v>
      </c>
      <c r="D1548" t="str">
        <f>_xlfn.XLOOKUP(Sales_Pipeline[[#This Row],[Manager]],Sales_Teams[Manager],Sales_Teams[Regional_Office])</f>
        <v>Central</v>
      </c>
      <c r="E1548" t="s">
        <v>76</v>
      </c>
      <c r="F1548" t="s">
        <v>214</v>
      </c>
      <c r="G1548" t="str">
        <f>IFERROR(_xlfn.XLOOKUP(Sales_Pipeline[[#This Row],[Account]],Accounts!$A$2:$A$86,Accounts!$F$2:$F$86),"")</f>
        <v>United States</v>
      </c>
      <c r="H1548" t="s">
        <v>57</v>
      </c>
      <c r="I1548" s="3">
        <v>42809</v>
      </c>
      <c r="J1548" s="3">
        <v>42891</v>
      </c>
      <c r="K1548" s="8" t="str">
        <f>IF(Sales_Pipeline[[#This Row],[Close_Date]]="","",TEXT(Sales_Pipeline[[#This Row],[Close_Date]],"ddd"))</f>
        <v>Mon</v>
      </c>
      <c r="L1548" s="8" t="str">
        <f>IF(Sales_Pipeline[[#This Row],[Close_Date]]="","",TEXT(Sales_Pipeline[[#This Row],[Close_Date]],"mmm"))</f>
        <v>Jun</v>
      </c>
      <c r="M1548" s="8" t="str">
        <f>IF(Sales_Pipeline[[#This Row],[Close_Date]]="","","Q"&amp;ROUNDUP(MONTH(Sales_Pipeline[[#This Row],[Close_Date]])/3,0))</f>
        <v>Q2</v>
      </c>
      <c r="N1548" s="2" cm="1">
        <f t="array" ref="N1548">IFERROR(_xlfn.IFS(Sales_Pipeline[[#This Row],[Deal_Stage]]="Won",_xlfn.XLOOKUP(Sales_Pipeline[[#This Row],[Product]],Products!$A$2:$A$8,Products!$C$2:$C$8),Sales_Pipeline[[#This Row],[Deal_Stage]]="Lost",_xlfn.XLOOKUP(Sales_Pipeline[[#This Row],[Product]],Products!$A$2:$A$8,Products!$C$2:$C$8)),"")</f>
        <v>3393</v>
      </c>
      <c r="O1548" s="2">
        <v>2875</v>
      </c>
    </row>
    <row r="1549" spans="1:15" x14ac:dyDescent="0.3">
      <c r="A1549" t="s">
        <v>1695</v>
      </c>
      <c r="B1549" t="s">
        <v>38</v>
      </c>
      <c r="C1549" t="str">
        <f>_xlfn.XLOOKUP(Sales_Pipeline[[#This Row],[Sales_Agent]],Sales_Teams[Sales_Agent],Sales_Teams[Manager])</f>
        <v>Celia Rouche</v>
      </c>
      <c r="D1549" t="str">
        <f>_xlfn.XLOOKUP(Sales_Pipeline[[#This Row],[Manager]],Sales_Teams[Manager],Sales_Teams[Regional_Office])</f>
        <v>West</v>
      </c>
      <c r="E1549" t="s">
        <v>63</v>
      </c>
      <c r="F1549" t="s">
        <v>328</v>
      </c>
      <c r="G1549" t="str">
        <f>IFERROR(_xlfn.XLOOKUP(Sales_Pipeline[[#This Row],[Account]],Accounts!$A$2:$A$86,Accounts!$F$2:$F$86),"")</f>
        <v>United States</v>
      </c>
      <c r="H1549" t="s">
        <v>77</v>
      </c>
      <c r="I1549" s="3">
        <v>42809</v>
      </c>
      <c r="K1549" s="8" t="str">
        <f>IF(Sales_Pipeline[[#This Row],[Close_Date]]="","",TEXT(Sales_Pipeline[[#This Row],[Close_Date]],"ddd"))</f>
        <v/>
      </c>
      <c r="L1549" s="8" t="str">
        <f>IF(Sales_Pipeline[[#This Row],[Close_Date]]="","",TEXT(Sales_Pipeline[[#This Row],[Close_Date]],"mmm"))</f>
        <v/>
      </c>
      <c r="M1549" s="8" t="str">
        <f>IF(Sales_Pipeline[[#This Row],[Close_Date]]="","","Q"&amp;ROUNDUP(MONTH(Sales_Pipeline[[#This Row],[Close_Date]])/3,0))</f>
        <v/>
      </c>
      <c r="N1549" s="2" t="str" cm="1">
        <f t="array" ref="N1549">IFERROR(_xlfn.IFS(Sales_Pipeline[[#This Row],[Deal_Stage]]="Won",_xlfn.XLOOKUP(Sales_Pipeline[[#This Row],[Product]],Products!$A$2:$A$8,Products!$C$2:$C$8),Sales_Pipeline[[#This Row],[Deal_Stage]]="Lost",_xlfn.XLOOKUP(Sales_Pipeline[[#This Row],[Product]],Products!$A$2:$A$8,Products!$C$2:$C$8)),"")</f>
        <v/>
      </c>
      <c r="O1549" s="2">
        <v>0</v>
      </c>
    </row>
    <row r="1550" spans="1:15" x14ac:dyDescent="0.3">
      <c r="A1550" t="s">
        <v>1696</v>
      </c>
      <c r="B1550" t="s">
        <v>38</v>
      </c>
      <c r="C1550" t="str">
        <f>_xlfn.XLOOKUP(Sales_Pipeline[[#This Row],[Sales_Agent]],Sales_Teams[Sales_Agent],Sales_Teams[Manager])</f>
        <v>Celia Rouche</v>
      </c>
      <c r="D1550" t="str">
        <f>_xlfn.XLOOKUP(Sales_Pipeline[[#This Row],[Manager]],Sales_Teams[Manager],Sales_Teams[Regional_Office])</f>
        <v>West</v>
      </c>
      <c r="E1550" t="s">
        <v>163</v>
      </c>
      <c r="F1550" t="s">
        <v>72</v>
      </c>
      <c r="G1550" t="str">
        <f>IFERROR(_xlfn.XLOOKUP(Sales_Pipeline[[#This Row],[Account]],Accounts!$A$2:$A$86,Accounts!$F$2:$F$86),"")</f>
        <v>United States</v>
      </c>
      <c r="H1550" t="s">
        <v>82</v>
      </c>
      <c r="I1550" s="3">
        <v>42809</v>
      </c>
      <c r="J1550" s="3">
        <v>42874</v>
      </c>
      <c r="K1550" s="8" t="str">
        <f>IF(Sales_Pipeline[[#This Row],[Close_Date]]="","",TEXT(Sales_Pipeline[[#This Row],[Close_Date]],"ddd"))</f>
        <v>Fri</v>
      </c>
      <c r="L1550" s="8" t="str">
        <f>IF(Sales_Pipeline[[#This Row],[Close_Date]]="","",TEXT(Sales_Pipeline[[#This Row],[Close_Date]],"mmm"))</f>
        <v>May</v>
      </c>
      <c r="M1550" s="8" t="str">
        <f>IF(Sales_Pipeline[[#This Row],[Close_Date]]="","","Q"&amp;ROUNDUP(MONTH(Sales_Pipeline[[#This Row],[Close_Date]])/3,0))</f>
        <v>Q2</v>
      </c>
      <c r="N1550" s="2" cm="1">
        <f t="array" ref="N1550">IFERROR(_xlfn.IFS(Sales_Pipeline[[#This Row],[Deal_Stage]]="Won",_xlfn.XLOOKUP(Sales_Pipeline[[#This Row],[Product]],Products!$A$2:$A$8,Products!$C$2:$C$8),Sales_Pipeline[[#This Row],[Deal_Stage]]="Lost",_xlfn.XLOOKUP(Sales_Pipeline[[#This Row],[Product]],Products!$A$2:$A$8,Products!$C$2:$C$8)),"")</f>
        <v>26768</v>
      </c>
      <c r="O1550" s="2">
        <v>0</v>
      </c>
    </row>
    <row r="1551" spans="1:15" x14ac:dyDescent="0.3">
      <c r="A1551" t="s">
        <v>1697</v>
      </c>
      <c r="B1551" t="s">
        <v>22</v>
      </c>
      <c r="C1551" t="str">
        <f>_xlfn.XLOOKUP(Sales_Pipeline[[#This Row],[Sales_Agent]],Sales_Teams[Sales_Agent],Sales_Teams[Manager])</f>
        <v>Cara Losch</v>
      </c>
      <c r="D1551" t="str">
        <f>_xlfn.XLOOKUP(Sales_Pipeline[[#This Row],[Manager]],Sales_Teams[Manager],Sales_Teams[Regional_Office])</f>
        <v>East</v>
      </c>
      <c r="E1551" t="s">
        <v>84</v>
      </c>
      <c r="F1551" t="s">
        <v>425</v>
      </c>
      <c r="G1551" t="str">
        <f>IFERROR(_xlfn.XLOOKUP(Sales_Pipeline[[#This Row],[Account]],Accounts!$A$2:$A$86,Accounts!$F$2:$F$86),"")</f>
        <v>United States</v>
      </c>
      <c r="H1551" t="s">
        <v>57</v>
      </c>
      <c r="I1551" s="3">
        <v>42809</v>
      </c>
      <c r="J1551" s="3">
        <v>42875</v>
      </c>
      <c r="K1551" s="8" t="str">
        <f>IF(Sales_Pipeline[[#This Row],[Close_Date]]="","",TEXT(Sales_Pipeline[[#This Row],[Close_Date]],"ddd"))</f>
        <v>Sat</v>
      </c>
      <c r="L1551" s="8" t="str">
        <f>IF(Sales_Pipeline[[#This Row],[Close_Date]]="","",TEXT(Sales_Pipeline[[#This Row],[Close_Date]],"mmm"))</f>
        <v>May</v>
      </c>
      <c r="M1551" s="8" t="str">
        <f>IF(Sales_Pipeline[[#This Row],[Close_Date]]="","","Q"&amp;ROUNDUP(MONTH(Sales_Pipeline[[#This Row],[Close_Date]])/3,0))</f>
        <v>Q2</v>
      </c>
      <c r="N1551" s="2" cm="1">
        <f t="array" ref="N1551">IFERROR(_xlfn.IFS(Sales_Pipeline[[#This Row],[Deal_Stage]]="Won",_xlfn.XLOOKUP(Sales_Pipeline[[#This Row],[Product]],Products!$A$2:$A$8,Products!$C$2:$C$8),Sales_Pipeline[[#This Row],[Deal_Stage]]="Lost",_xlfn.XLOOKUP(Sales_Pipeline[[#This Row],[Product]],Products!$A$2:$A$8,Products!$C$2:$C$8)),"")</f>
        <v>5482</v>
      </c>
      <c r="O1551" s="2">
        <v>6177</v>
      </c>
    </row>
    <row r="1552" spans="1:15" x14ac:dyDescent="0.3">
      <c r="A1552" t="s">
        <v>1698</v>
      </c>
      <c r="B1552" t="s">
        <v>13</v>
      </c>
      <c r="C1552" t="str">
        <f>_xlfn.XLOOKUP(Sales_Pipeline[[#This Row],[Sales_Agent]],Sales_Teams[Sales_Agent],Sales_Teams[Manager])</f>
        <v>Melvin Marxen</v>
      </c>
      <c r="D1552" t="str">
        <f>_xlfn.XLOOKUP(Sales_Pipeline[[#This Row],[Manager]],Sales_Teams[Manager],Sales_Teams[Regional_Office])</f>
        <v>Central</v>
      </c>
      <c r="E1552" t="s">
        <v>76</v>
      </c>
      <c r="F1552" t="s">
        <v>147</v>
      </c>
      <c r="G1552" t="str">
        <f>IFERROR(_xlfn.XLOOKUP(Sales_Pipeline[[#This Row],[Account]],Accounts!$A$2:$A$86,Accounts!$F$2:$F$86),"")</f>
        <v>United States</v>
      </c>
      <c r="H1552" t="s">
        <v>82</v>
      </c>
      <c r="I1552" s="3">
        <v>42809</v>
      </c>
      <c r="J1552" s="3">
        <v>42914</v>
      </c>
      <c r="K1552" s="8" t="str">
        <f>IF(Sales_Pipeline[[#This Row],[Close_Date]]="","",TEXT(Sales_Pipeline[[#This Row],[Close_Date]],"ddd"))</f>
        <v>Wed</v>
      </c>
      <c r="L1552" s="8" t="str">
        <f>IF(Sales_Pipeline[[#This Row],[Close_Date]]="","",TEXT(Sales_Pipeline[[#This Row],[Close_Date]],"mmm"))</f>
        <v>Jun</v>
      </c>
      <c r="M1552" s="8" t="str">
        <f>IF(Sales_Pipeline[[#This Row],[Close_Date]]="","","Q"&amp;ROUNDUP(MONTH(Sales_Pipeline[[#This Row],[Close_Date]])/3,0))</f>
        <v>Q2</v>
      </c>
      <c r="N1552" s="2" cm="1">
        <f t="array" ref="N1552">IFERROR(_xlfn.IFS(Sales_Pipeline[[#This Row],[Deal_Stage]]="Won",_xlfn.XLOOKUP(Sales_Pipeline[[#This Row],[Product]],Products!$A$2:$A$8,Products!$C$2:$C$8),Sales_Pipeline[[#This Row],[Deal_Stage]]="Lost",_xlfn.XLOOKUP(Sales_Pipeline[[#This Row],[Product]],Products!$A$2:$A$8,Products!$C$2:$C$8)),"")</f>
        <v>3393</v>
      </c>
      <c r="O1552" s="2">
        <v>0</v>
      </c>
    </row>
    <row r="1553" spans="1:15" x14ac:dyDescent="0.3">
      <c r="A1553" t="s">
        <v>1699</v>
      </c>
      <c r="B1553" t="s">
        <v>42</v>
      </c>
      <c r="C1553" t="str">
        <f>_xlfn.XLOOKUP(Sales_Pipeline[[#This Row],[Sales_Agent]],Sales_Teams[Sales_Agent],Sales_Teams[Manager])</f>
        <v>Summer Sewald</v>
      </c>
      <c r="D1553" t="str">
        <f>_xlfn.XLOOKUP(Sales_Pipeline[[#This Row],[Manager]],Sales_Teams[Manager],Sales_Teams[Regional_Office])</f>
        <v>West</v>
      </c>
      <c r="E1553" t="s">
        <v>8953</v>
      </c>
      <c r="G1553" t="str">
        <f>IFERROR(_xlfn.XLOOKUP(Sales_Pipeline[[#This Row],[Account]],Accounts!$A$2:$A$86,Accounts!$F$2:$F$86),"")</f>
        <v/>
      </c>
      <c r="H1553" t="s">
        <v>77</v>
      </c>
      <c r="I1553" s="3">
        <v>42809</v>
      </c>
      <c r="K1553" s="8" t="str">
        <f>IF(Sales_Pipeline[[#This Row],[Close_Date]]="","",TEXT(Sales_Pipeline[[#This Row],[Close_Date]],"ddd"))</f>
        <v/>
      </c>
      <c r="L1553" s="8" t="str">
        <f>IF(Sales_Pipeline[[#This Row],[Close_Date]]="","",TEXT(Sales_Pipeline[[#This Row],[Close_Date]],"mmm"))</f>
        <v/>
      </c>
      <c r="M1553" s="8" t="str">
        <f>IF(Sales_Pipeline[[#This Row],[Close_Date]]="","","Q"&amp;ROUNDUP(MONTH(Sales_Pipeline[[#This Row],[Close_Date]])/3,0))</f>
        <v/>
      </c>
      <c r="N1553" s="2" t="str" cm="1">
        <f t="array" ref="N1553">IFERROR(_xlfn.IFS(Sales_Pipeline[[#This Row],[Deal_Stage]]="Won",_xlfn.XLOOKUP(Sales_Pipeline[[#This Row],[Product]],Products!$A$2:$A$8,Products!$C$2:$C$8),Sales_Pipeline[[#This Row],[Deal_Stage]]="Lost",_xlfn.XLOOKUP(Sales_Pipeline[[#This Row],[Product]],Products!$A$2:$A$8,Products!$C$2:$C$8)),"")</f>
        <v/>
      </c>
      <c r="O1553" s="2">
        <v>0</v>
      </c>
    </row>
    <row r="1554" spans="1:15" x14ac:dyDescent="0.3">
      <c r="A1554" t="s">
        <v>1700</v>
      </c>
      <c r="B1554" t="s">
        <v>42</v>
      </c>
      <c r="C1554" t="str">
        <f>_xlfn.XLOOKUP(Sales_Pipeline[[#This Row],[Sales_Agent]],Sales_Teams[Sales_Agent],Sales_Teams[Manager])</f>
        <v>Summer Sewald</v>
      </c>
      <c r="D1554" t="str">
        <f>_xlfn.XLOOKUP(Sales_Pipeline[[#This Row],[Manager]],Sales_Teams[Manager],Sales_Teams[Regional_Office])</f>
        <v>West</v>
      </c>
      <c r="E1554" t="s">
        <v>8953</v>
      </c>
      <c r="F1554" t="s">
        <v>89</v>
      </c>
      <c r="G1554" t="str">
        <f>IFERROR(_xlfn.XLOOKUP(Sales_Pipeline[[#This Row],[Account]],Accounts!$A$2:$A$86,Accounts!$F$2:$F$86),"")</f>
        <v>United States</v>
      </c>
      <c r="H1554" t="s">
        <v>82</v>
      </c>
      <c r="I1554" s="3">
        <v>42809</v>
      </c>
      <c r="J1554" s="3">
        <v>42861</v>
      </c>
      <c r="K1554" s="8" t="str">
        <f>IF(Sales_Pipeline[[#This Row],[Close_Date]]="","",TEXT(Sales_Pipeline[[#This Row],[Close_Date]],"ddd"))</f>
        <v>Sat</v>
      </c>
      <c r="L1554" s="8" t="str">
        <f>IF(Sales_Pipeline[[#This Row],[Close_Date]]="","",TEXT(Sales_Pipeline[[#This Row],[Close_Date]],"mmm"))</f>
        <v>May</v>
      </c>
      <c r="M1554" s="8" t="str">
        <f>IF(Sales_Pipeline[[#This Row],[Close_Date]]="","","Q"&amp;ROUNDUP(MONTH(Sales_Pipeline[[#This Row],[Close_Date]])/3,0))</f>
        <v>Q2</v>
      </c>
      <c r="N1554" s="2" cm="1">
        <f t="array" ref="N1554">IFERROR(_xlfn.IFS(Sales_Pipeline[[#This Row],[Deal_Stage]]="Won",_xlfn.XLOOKUP(Sales_Pipeline[[#This Row],[Product]],Products!$A$2:$A$8,Products!$C$2:$C$8),Sales_Pipeline[[#This Row],[Deal_Stage]]="Lost",_xlfn.XLOOKUP(Sales_Pipeline[[#This Row],[Product]],Products!$A$2:$A$8,Products!$C$2:$C$8)),"")</f>
        <v>4821</v>
      </c>
      <c r="O1554" s="2">
        <v>0</v>
      </c>
    </row>
    <row r="1555" spans="1:15" x14ac:dyDescent="0.3">
      <c r="A1555" t="s">
        <v>1701</v>
      </c>
      <c r="B1555" t="s">
        <v>42</v>
      </c>
      <c r="C1555" t="str">
        <f>_xlfn.XLOOKUP(Sales_Pipeline[[#This Row],[Sales_Agent]],Sales_Teams[Sales_Agent],Sales_Teams[Manager])</f>
        <v>Summer Sewald</v>
      </c>
      <c r="D1555" t="str">
        <f>_xlfn.XLOOKUP(Sales_Pipeline[[#This Row],[Manager]],Sales_Teams[Manager],Sales_Teams[Regional_Office])</f>
        <v>West</v>
      </c>
      <c r="E1555" t="s">
        <v>8953</v>
      </c>
      <c r="F1555" t="s">
        <v>173</v>
      </c>
      <c r="G1555" t="str">
        <f>IFERROR(_xlfn.XLOOKUP(Sales_Pipeline[[#This Row],[Account]],Accounts!$A$2:$A$86,Accounts!$F$2:$F$86),"")</f>
        <v>United States</v>
      </c>
      <c r="H1555" t="s">
        <v>57</v>
      </c>
      <c r="I1555" s="3">
        <v>42809</v>
      </c>
      <c r="J1555" s="3">
        <v>42900</v>
      </c>
      <c r="K1555" s="8" t="str">
        <f>IF(Sales_Pipeline[[#This Row],[Close_Date]]="","",TEXT(Sales_Pipeline[[#This Row],[Close_Date]],"ddd"))</f>
        <v>Wed</v>
      </c>
      <c r="L1555" s="8" t="str">
        <f>IF(Sales_Pipeline[[#This Row],[Close_Date]]="","",TEXT(Sales_Pipeline[[#This Row],[Close_Date]],"mmm"))</f>
        <v>Jun</v>
      </c>
      <c r="M1555" s="8" t="str">
        <f>IF(Sales_Pipeline[[#This Row],[Close_Date]]="","","Q"&amp;ROUNDUP(MONTH(Sales_Pipeline[[#This Row],[Close_Date]])/3,0))</f>
        <v>Q2</v>
      </c>
      <c r="N1555" s="2" cm="1">
        <f t="array" ref="N1555">IFERROR(_xlfn.IFS(Sales_Pipeline[[#This Row],[Deal_Stage]]="Won",_xlfn.XLOOKUP(Sales_Pipeline[[#This Row],[Product]],Products!$A$2:$A$8,Products!$C$2:$C$8),Sales_Pipeline[[#This Row],[Deal_Stage]]="Lost",_xlfn.XLOOKUP(Sales_Pipeline[[#This Row],[Product]],Products!$A$2:$A$8,Products!$C$2:$C$8)),"")</f>
        <v>4821</v>
      </c>
      <c r="O1555" s="2">
        <v>4369</v>
      </c>
    </row>
    <row r="1556" spans="1:15" x14ac:dyDescent="0.3">
      <c r="A1556" t="s">
        <v>1702</v>
      </c>
      <c r="B1556" t="s">
        <v>42</v>
      </c>
      <c r="C1556" t="str">
        <f>_xlfn.XLOOKUP(Sales_Pipeline[[#This Row],[Sales_Agent]],Sales_Teams[Sales_Agent],Sales_Teams[Manager])</f>
        <v>Summer Sewald</v>
      </c>
      <c r="D1556" t="str">
        <f>_xlfn.XLOOKUP(Sales_Pipeline[[#This Row],[Manager]],Sales_Teams[Manager],Sales_Teams[Regional_Office])</f>
        <v>West</v>
      </c>
      <c r="E1556" t="s">
        <v>8953</v>
      </c>
      <c r="F1556" t="s">
        <v>177</v>
      </c>
      <c r="G1556" t="str">
        <f>IFERROR(_xlfn.XLOOKUP(Sales_Pipeline[[#This Row],[Account]],Accounts!$A$2:$A$86,Accounts!$F$2:$F$86),"")</f>
        <v>United States</v>
      </c>
      <c r="H1556" t="s">
        <v>57</v>
      </c>
      <c r="I1556" s="3">
        <v>42809</v>
      </c>
      <c r="J1556" s="3">
        <v>42876</v>
      </c>
      <c r="K1556" s="8" t="str">
        <f>IF(Sales_Pipeline[[#This Row],[Close_Date]]="","",TEXT(Sales_Pipeline[[#This Row],[Close_Date]],"ddd"))</f>
        <v>Sun</v>
      </c>
      <c r="L1556" s="8" t="str">
        <f>IF(Sales_Pipeline[[#This Row],[Close_Date]]="","",TEXT(Sales_Pipeline[[#This Row],[Close_Date]],"mmm"))</f>
        <v>May</v>
      </c>
      <c r="M1556" s="8" t="str">
        <f>IF(Sales_Pipeline[[#This Row],[Close_Date]]="","","Q"&amp;ROUNDUP(MONTH(Sales_Pipeline[[#This Row],[Close_Date]])/3,0))</f>
        <v>Q2</v>
      </c>
      <c r="N1556" s="2" cm="1">
        <f t="array" ref="N1556">IFERROR(_xlfn.IFS(Sales_Pipeline[[#This Row],[Deal_Stage]]="Won",_xlfn.XLOOKUP(Sales_Pipeline[[#This Row],[Product]],Products!$A$2:$A$8,Products!$C$2:$C$8),Sales_Pipeline[[#This Row],[Deal_Stage]]="Lost",_xlfn.XLOOKUP(Sales_Pipeline[[#This Row],[Product]],Products!$A$2:$A$8,Products!$C$2:$C$8)),"")</f>
        <v>4821</v>
      </c>
      <c r="O1556" s="2">
        <v>4878</v>
      </c>
    </row>
    <row r="1557" spans="1:15" x14ac:dyDescent="0.3">
      <c r="A1557" t="s">
        <v>1703</v>
      </c>
      <c r="B1557" t="s">
        <v>8</v>
      </c>
      <c r="C1557" t="str">
        <f>_xlfn.XLOOKUP(Sales_Pipeline[[#This Row],[Sales_Agent]],Sales_Teams[Sales_Agent],Sales_Teams[Manager])</f>
        <v>Dustin Brinkmann</v>
      </c>
      <c r="D1557" t="str">
        <f>_xlfn.XLOOKUP(Sales_Pipeline[[#This Row],[Manager]],Sales_Teams[Manager],Sales_Teams[Regional_Office])</f>
        <v>Central</v>
      </c>
      <c r="E1557" t="s">
        <v>84</v>
      </c>
      <c r="F1557" t="s">
        <v>81</v>
      </c>
      <c r="G1557" t="str">
        <f>IFERROR(_xlfn.XLOOKUP(Sales_Pipeline[[#This Row],[Account]],Accounts!$A$2:$A$86,Accounts!$F$2:$F$86),"")</f>
        <v>Italy</v>
      </c>
      <c r="H1557" t="s">
        <v>57</v>
      </c>
      <c r="I1557" s="3">
        <v>42809</v>
      </c>
      <c r="J1557" s="3">
        <v>42907</v>
      </c>
      <c r="K1557" s="8" t="str">
        <f>IF(Sales_Pipeline[[#This Row],[Close_Date]]="","",TEXT(Sales_Pipeline[[#This Row],[Close_Date]],"ddd"))</f>
        <v>Wed</v>
      </c>
      <c r="L1557" s="8" t="str">
        <f>IF(Sales_Pipeline[[#This Row],[Close_Date]]="","",TEXT(Sales_Pipeline[[#This Row],[Close_Date]],"mmm"))</f>
        <v>Jun</v>
      </c>
      <c r="M1557" s="8" t="str">
        <f>IF(Sales_Pipeline[[#This Row],[Close_Date]]="","","Q"&amp;ROUNDUP(MONTH(Sales_Pipeline[[#This Row],[Close_Date]])/3,0))</f>
        <v>Q2</v>
      </c>
      <c r="N1557" s="2" cm="1">
        <f t="array" ref="N1557">IFERROR(_xlfn.IFS(Sales_Pipeline[[#This Row],[Deal_Stage]]="Won",_xlfn.XLOOKUP(Sales_Pipeline[[#This Row],[Product]],Products!$A$2:$A$8,Products!$C$2:$C$8),Sales_Pipeline[[#This Row],[Deal_Stage]]="Lost",_xlfn.XLOOKUP(Sales_Pipeline[[#This Row],[Product]],Products!$A$2:$A$8,Products!$C$2:$C$8)),"")</f>
        <v>5482</v>
      </c>
      <c r="O1557" s="2">
        <v>4527</v>
      </c>
    </row>
    <row r="1558" spans="1:15" x14ac:dyDescent="0.3">
      <c r="A1558" t="s">
        <v>1704</v>
      </c>
      <c r="B1558" t="s">
        <v>45</v>
      </c>
      <c r="C1558" t="str">
        <f>_xlfn.XLOOKUP(Sales_Pipeline[[#This Row],[Sales_Agent]],Sales_Teams[Sales_Agent],Sales_Teams[Manager])</f>
        <v>Summer Sewald</v>
      </c>
      <c r="D1558" t="str">
        <f>_xlfn.XLOOKUP(Sales_Pipeline[[#This Row],[Manager]],Sales_Teams[Manager],Sales_Teams[Regional_Office])</f>
        <v>West</v>
      </c>
      <c r="E1558" t="s">
        <v>55</v>
      </c>
      <c r="F1558" t="s">
        <v>120</v>
      </c>
      <c r="G1558" t="str">
        <f>IFERROR(_xlfn.XLOOKUP(Sales_Pipeline[[#This Row],[Account]],Accounts!$A$2:$A$86,Accounts!$F$2:$F$86),"")</f>
        <v>United States</v>
      </c>
      <c r="H1558" t="s">
        <v>82</v>
      </c>
      <c r="I1558" s="3">
        <v>42809</v>
      </c>
      <c r="J1558" s="3">
        <v>42885</v>
      </c>
      <c r="K1558" s="8" t="str">
        <f>IF(Sales_Pipeline[[#This Row],[Close_Date]]="","",TEXT(Sales_Pipeline[[#This Row],[Close_Date]],"ddd"))</f>
        <v>Tue</v>
      </c>
      <c r="L1558" s="8" t="str">
        <f>IF(Sales_Pipeline[[#This Row],[Close_Date]]="","",TEXT(Sales_Pipeline[[#This Row],[Close_Date]],"mmm"))</f>
        <v>May</v>
      </c>
      <c r="M1558" s="8" t="str">
        <f>IF(Sales_Pipeline[[#This Row],[Close_Date]]="","","Q"&amp;ROUNDUP(MONTH(Sales_Pipeline[[#This Row],[Close_Date]])/3,0))</f>
        <v>Q2</v>
      </c>
      <c r="N1558" s="2" cm="1">
        <f t="array" ref="N1558">IFERROR(_xlfn.IFS(Sales_Pipeline[[#This Row],[Deal_Stage]]="Won",_xlfn.XLOOKUP(Sales_Pipeline[[#This Row],[Product]],Products!$A$2:$A$8,Products!$C$2:$C$8),Sales_Pipeline[[#This Row],[Deal_Stage]]="Lost",_xlfn.XLOOKUP(Sales_Pipeline[[#This Row],[Product]],Products!$A$2:$A$8,Products!$C$2:$C$8)),"")</f>
        <v>1096</v>
      </c>
      <c r="O1558" s="2">
        <v>0</v>
      </c>
    </row>
    <row r="1559" spans="1:15" x14ac:dyDescent="0.3">
      <c r="A1559" t="s">
        <v>1705</v>
      </c>
      <c r="B1559" t="s">
        <v>9</v>
      </c>
      <c r="C1559" t="str">
        <f>_xlfn.XLOOKUP(Sales_Pipeline[[#This Row],[Sales_Agent]],Sales_Teams[Sales_Agent],Sales_Teams[Manager])</f>
        <v>Dustin Brinkmann</v>
      </c>
      <c r="D1559" t="str">
        <f>_xlfn.XLOOKUP(Sales_Pipeline[[#This Row],[Manager]],Sales_Teams[Manager],Sales_Teams[Regional_Office])</f>
        <v>Central</v>
      </c>
      <c r="E1559" t="s">
        <v>84</v>
      </c>
      <c r="F1559" t="s">
        <v>56</v>
      </c>
      <c r="G1559" t="str">
        <f>IFERROR(_xlfn.XLOOKUP(Sales_Pipeline[[#This Row],[Account]],Accounts!$A$2:$A$86,Accounts!$F$2:$F$86),"")</f>
        <v>United States</v>
      </c>
      <c r="H1559" t="s">
        <v>57</v>
      </c>
      <c r="I1559" s="3">
        <v>42809</v>
      </c>
      <c r="J1559" s="3">
        <v>42889</v>
      </c>
      <c r="K1559" s="8" t="str">
        <f>IF(Sales_Pipeline[[#This Row],[Close_Date]]="","",TEXT(Sales_Pipeline[[#This Row],[Close_Date]],"ddd"))</f>
        <v>Sat</v>
      </c>
      <c r="L1559" s="8" t="str">
        <f>IF(Sales_Pipeline[[#This Row],[Close_Date]]="","",TEXT(Sales_Pipeline[[#This Row],[Close_Date]],"mmm"))</f>
        <v>Jun</v>
      </c>
      <c r="M1559" s="8" t="str">
        <f>IF(Sales_Pipeline[[#This Row],[Close_Date]]="","","Q"&amp;ROUNDUP(MONTH(Sales_Pipeline[[#This Row],[Close_Date]])/3,0))</f>
        <v>Q2</v>
      </c>
      <c r="N1559" s="2" cm="1">
        <f t="array" ref="N1559">IFERROR(_xlfn.IFS(Sales_Pipeline[[#This Row],[Deal_Stage]]="Won",_xlfn.XLOOKUP(Sales_Pipeline[[#This Row],[Product]],Products!$A$2:$A$8,Products!$C$2:$C$8),Sales_Pipeline[[#This Row],[Deal_Stage]]="Lost",_xlfn.XLOOKUP(Sales_Pipeline[[#This Row],[Product]],Products!$A$2:$A$8,Products!$C$2:$C$8)),"")</f>
        <v>5482</v>
      </c>
      <c r="O1559" s="2">
        <v>6102</v>
      </c>
    </row>
    <row r="1560" spans="1:15" x14ac:dyDescent="0.3">
      <c r="A1560" t="s">
        <v>1706</v>
      </c>
      <c r="B1560" t="s">
        <v>21</v>
      </c>
      <c r="C1560" t="str">
        <f>_xlfn.XLOOKUP(Sales_Pipeline[[#This Row],[Sales_Agent]],Sales_Teams[Sales_Agent],Sales_Teams[Manager])</f>
        <v>Cara Losch</v>
      </c>
      <c r="D1560" t="str">
        <f>_xlfn.XLOOKUP(Sales_Pipeline[[#This Row],[Manager]],Sales_Teams[Manager],Sales_Teams[Regional_Office])</f>
        <v>East</v>
      </c>
      <c r="E1560" t="s">
        <v>84</v>
      </c>
      <c r="F1560" t="s">
        <v>209</v>
      </c>
      <c r="G1560" t="str">
        <f>IFERROR(_xlfn.XLOOKUP(Sales_Pipeline[[#This Row],[Account]],Accounts!$A$2:$A$86,Accounts!$F$2:$F$86),"")</f>
        <v>United States</v>
      </c>
      <c r="H1560" t="s">
        <v>57</v>
      </c>
      <c r="I1560" s="3">
        <v>42809</v>
      </c>
      <c r="J1560" s="3">
        <v>42865</v>
      </c>
      <c r="K1560" s="8" t="str">
        <f>IF(Sales_Pipeline[[#This Row],[Close_Date]]="","",TEXT(Sales_Pipeline[[#This Row],[Close_Date]],"ddd"))</f>
        <v>Wed</v>
      </c>
      <c r="L1560" s="8" t="str">
        <f>IF(Sales_Pipeline[[#This Row],[Close_Date]]="","",TEXT(Sales_Pipeline[[#This Row],[Close_Date]],"mmm"))</f>
        <v>May</v>
      </c>
      <c r="M1560" s="8" t="str">
        <f>IF(Sales_Pipeline[[#This Row],[Close_Date]]="","","Q"&amp;ROUNDUP(MONTH(Sales_Pipeline[[#This Row],[Close_Date]])/3,0))</f>
        <v>Q2</v>
      </c>
      <c r="N1560" s="2" cm="1">
        <f t="array" ref="N1560">IFERROR(_xlfn.IFS(Sales_Pipeline[[#This Row],[Deal_Stage]]="Won",_xlfn.XLOOKUP(Sales_Pipeline[[#This Row],[Product]],Products!$A$2:$A$8,Products!$C$2:$C$8),Sales_Pipeline[[#This Row],[Deal_Stage]]="Lost",_xlfn.XLOOKUP(Sales_Pipeline[[#This Row],[Product]],Products!$A$2:$A$8,Products!$C$2:$C$8)),"")</f>
        <v>5482</v>
      </c>
      <c r="O1560" s="2">
        <v>4983</v>
      </c>
    </row>
    <row r="1561" spans="1:15" x14ac:dyDescent="0.3">
      <c r="A1561" t="s">
        <v>1707</v>
      </c>
      <c r="B1561" t="s">
        <v>7</v>
      </c>
      <c r="C1561" t="str">
        <f>_xlfn.XLOOKUP(Sales_Pipeline[[#This Row],[Sales_Agent]],Sales_Teams[Sales_Agent],Sales_Teams[Manager])</f>
        <v>Dustin Brinkmann</v>
      </c>
      <c r="D1561" t="str">
        <f>_xlfn.XLOOKUP(Sales_Pipeline[[#This Row],[Manager]],Sales_Teams[Manager],Sales_Teams[Regional_Office])</f>
        <v>Central</v>
      </c>
      <c r="E1561" t="s">
        <v>61</v>
      </c>
      <c r="F1561" t="s">
        <v>59</v>
      </c>
      <c r="G1561" t="str">
        <f>IFERROR(_xlfn.XLOOKUP(Sales_Pipeline[[#This Row],[Account]],Accounts!$A$2:$A$86,Accounts!$F$2:$F$86),"")</f>
        <v>United States</v>
      </c>
      <c r="H1561" t="s">
        <v>57</v>
      </c>
      <c r="I1561" s="3">
        <v>42809</v>
      </c>
      <c r="J1561" s="3">
        <v>42819</v>
      </c>
      <c r="K1561" s="8" t="str">
        <f>IF(Sales_Pipeline[[#This Row],[Close_Date]]="","",TEXT(Sales_Pipeline[[#This Row],[Close_Date]],"ddd"))</f>
        <v>Sat</v>
      </c>
      <c r="L1561" s="8" t="str">
        <f>IF(Sales_Pipeline[[#This Row],[Close_Date]]="","",TEXT(Sales_Pipeline[[#This Row],[Close_Date]],"mmm"))</f>
        <v>Mar</v>
      </c>
      <c r="M1561" s="8" t="str">
        <f>IF(Sales_Pipeline[[#This Row],[Close_Date]]="","","Q"&amp;ROUNDUP(MONTH(Sales_Pipeline[[#This Row],[Close_Date]])/3,0))</f>
        <v>Q1</v>
      </c>
      <c r="N1561" s="2" cm="1">
        <f t="array" ref="N1561">IFERROR(_xlfn.IFS(Sales_Pipeline[[#This Row],[Deal_Stage]]="Won",_xlfn.XLOOKUP(Sales_Pipeline[[#This Row],[Product]],Products!$A$2:$A$8,Products!$C$2:$C$8),Sales_Pipeline[[#This Row],[Deal_Stage]]="Lost",_xlfn.XLOOKUP(Sales_Pipeline[[#This Row],[Product]],Products!$A$2:$A$8,Products!$C$2:$C$8)),"")</f>
        <v>55</v>
      </c>
      <c r="O1561" s="2">
        <v>47</v>
      </c>
    </row>
    <row r="1562" spans="1:15" x14ac:dyDescent="0.3">
      <c r="A1562" t="s">
        <v>1708</v>
      </c>
      <c r="B1562" t="s">
        <v>32</v>
      </c>
      <c r="C1562" t="str">
        <f>_xlfn.XLOOKUP(Sales_Pipeline[[#This Row],[Sales_Agent]],Sales_Teams[Sales_Agent],Sales_Teams[Manager])</f>
        <v>Celia Rouche</v>
      </c>
      <c r="D1562" t="str">
        <f>_xlfn.XLOOKUP(Sales_Pipeline[[#This Row],[Manager]],Sales_Teams[Manager],Sales_Teams[Regional_Office])</f>
        <v>West</v>
      </c>
      <c r="E1562" t="s">
        <v>61</v>
      </c>
      <c r="F1562" t="s">
        <v>107</v>
      </c>
      <c r="G1562" t="str">
        <f>IFERROR(_xlfn.XLOOKUP(Sales_Pipeline[[#This Row],[Account]],Accounts!$A$2:$A$86,Accounts!$F$2:$F$86),"")</f>
        <v>United States</v>
      </c>
      <c r="H1562" t="s">
        <v>57</v>
      </c>
      <c r="I1562" s="3">
        <v>42809</v>
      </c>
      <c r="J1562" s="3">
        <v>42897</v>
      </c>
      <c r="K1562" s="8" t="str">
        <f>IF(Sales_Pipeline[[#This Row],[Close_Date]]="","",TEXT(Sales_Pipeline[[#This Row],[Close_Date]],"ddd"))</f>
        <v>Sun</v>
      </c>
      <c r="L1562" s="8" t="str">
        <f>IF(Sales_Pipeline[[#This Row],[Close_Date]]="","",TEXT(Sales_Pipeline[[#This Row],[Close_Date]],"mmm"))</f>
        <v>Jun</v>
      </c>
      <c r="M1562" s="8" t="str">
        <f>IF(Sales_Pipeline[[#This Row],[Close_Date]]="","","Q"&amp;ROUNDUP(MONTH(Sales_Pipeline[[#This Row],[Close_Date]])/3,0))</f>
        <v>Q2</v>
      </c>
      <c r="N1562" s="2" cm="1">
        <f t="array" ref="N1562">IFERROR(_xlfn.IFS(Sales_Pipeline[[#This Row],[Deal_Stage]]="Won",_xlfn.XLOOKUP(Sales_Pipeline[[#This Row],[Product]],Products!$A$2:$A$8,Products!$C$2:$C$8),Sales_Pipeline[[#This Row],[Deal_Stage]]="Lost",_xlfn.XLOOKUP(Sales_Pipeline[[#This Row],[Product]],Products!$A$2:$A$8,Products!$C$2:$C$8)),"")</f>
        <v>55</v>
      </c>
      <c r="O1562" s="2">
        <v>52</v>
      </c>
    </row>
    <row r="1563" spans="1:15" x14ac:dyDescent="0.3">
      <c r="A1563" t="s">
        <v>1709</v>
      </c>
      <c r="B1563" t="s">
        <v>17</v>
      </c>
      <c r="C1563" t="str">
        <f>_xlfn.XLOOKUP(Sales_Pipeline[[#This Row],[Sales_Agent]],Sales_Teams[Sales_Agent],Sales_Teams[Manager])</f>
        <v>Cara Losch</v>
      </c>
      <c r="D1563" t="str">
        <f>_xlfn.XLOOKUP(Sales_Pipeline[[#This Row],[Manager]],Sales_Teams[Manager],Sales_Teams[Regional_Office])</f>
        <v>East</v>
      </c>
      <c r="E1563" t="s">
        <v>8953</v>
      </c>
      <c r="F1563" t="s">
        <v>253</v>
      </c>
      <c r="G1563" t="str">
        <f>IFERROR(_xlfn.XLOOKUP(Sales_Pipeline[[#This Row],[Account]],Accounts!$A$2:$A$86,Accounts!$F$2:$F$86),"")</f>
        <v>United States</v>
      </c>
      <c r="H1563" t="s">
        <v>57</v>
      </c>
      <c r="I1563" s="3">
        <v>42809</v>
      </c>
      <c r="J1563" s="3">
        <v>42911</v>
      </c>
      <c r="K1563" s="8" t="str">
        <f>IF(Sales_Pipeline[[#This Row],[Close_Date]]="","",TEXT(Sales_Pipeline[[#This Row],[Close_Date]],"ddd"))</f>
        <v>Sun</v>
      </c>
      <c r="L1563" s="8" t="str">
        <f>IF(Sales_Pipeline[[#This Row],[Close_Date]]="","",TEXT(Sales_Pipeline[[#This Row],[Close_Date]],"mmm"))</f>
        <v>Jun</v>
      </c>
      <c r="M1563" s="8" t="str">
        <f>IF(Sales_Pipeline[[#This Row],[Close_Date]]="","","Q"&amp;ROUNDUP(MONTH(Sales_Pipeline[[#This Row],[Close_Date]])/3,0))</f>
        <v>Q2</v>
      </c>
      <c r="N1563" s="2" cm="1">
        <f t="array" ref="N1563">IFERROR(_xlfn.IFS(Sales_Pipeline[[#This Row],[Deal_Stage]]="Won",_xlfn.XLOOKUP(Sales_Pipeline[[#This Row],[Product]],Products!$A$2:$A$8,Products!$C$2:$C$8),Sales_Pipeline[[#This Row],[Deal_Stage]]="Lost",_xlfn.XLOOKUP(Sales_Pipeline[[#This Row],[Product]],Products!$A$2:$A$8,Products!$C$2:$C$8)),"")</f>
        <v>4821</v>
      </c>
      <c r="O1563" s="2">
        <v>5031</v>
      </c>
    </row>
    <row r="1564" spans="1:15" x14ac:dyDescent="0.3">
      <c r="A1564" t="s">
        <v>1710</v>
      </c>
      <c r="B1564" t="s">
        <v>17</v>
      </c>
      <c r="C1564" t="str">
        <f>_xlfn.XLOOKUP(Sales_Pipeline[[#This Row],[Sales_Agent]],Sales_Teams[Sales_Agent],Sales_Teams[Manager])</f>
        <v>Cara Losch</v>
      </c>
      <c r="D1564" t="str">
        <f>_xlfn.XLOOKUP(Sales_Pipeline[[#This Row],[Manager]],Sales_Teams[Manager],Sales_Teams[Regional_Office])</f>
        <v>East</v>
      </c>
      <c r="E1564" t="s">
        <v>61</v>
      </c>
      <c r="F1564" t="s">
        <v>182</v>
      </c>
      <c r="G1564" t="str">
        <f>IFERROR(_xlfn.XLOOKUP(Sales_Pipeline[[#This Row],[Account]],Accounts!$A$2:$A$86,Accounts!$F$2:$F$86),"")</f>
        <v>United States</v>
      </c>
      <c r="H1564" t="s">
        <v>57</v>
      </c>
      <c r="I1564" s="3">
        <v>42809</v>
      </c>
      <c r="J1564" s="3">
        <v>42892</v>
      </c>
      <c r="K1564" s="8" t="str">
        <f>IF(Sales_Pipeline[[#This Row],[Close_Date]]="","",TEXT(Sales_Pipeline[[#This Row],[Close_Date]],"ddd"))</f>
        <v>Tue</v>
      </c>
      <c r="L1564" s="8" t="str">
        <f>IF(Sales_Pipeline[[#This Row],[Close_Date]]="","",TEXT(Sales_Pipeline[[#This Row],[Close_Date]],"mmm"))</f>
        <v>Jun</v>
      </c>
      <c r="M1564" s="8" t="str">
        <f>IF(Sales_Pipeline[[#This Row],[Close_Date]]="","","Q"&amp;ROUNDUP(MONTH(Sales_Pipeline[[#This Row],[Close_Date]])/3,0))</f>
        <v>Q2</v>
      </c>
      <c r="N1564" s="2" cm="1">
        <f t="array" ref="N1564">IFERROR(_xlfn.IFS(Sales_Pipeline[[#This Row],[Deal_Stage]]="Won",_xlfn.XLOOKUP(Sales_Pipeline[[#This Row],[Product]],Products!$A$2:$A$8,Products!$C$2:$C$8),Sales_Pipeline[[#This Row],[Deal_Stage]]="Lost",_xlfn.XLOOKUP(Sales_Pipeline[[#This Row],[Product]],Products!$A$2:$A$8,Products!$C$2:$C$8)),"")</f>
        <v>55</v>
      </c>
      <c r="O1564" s="2">
        <v>53</v>
      </c>
    </row>
    <row r="1565" spans="1:15" x14ac:dyDescent="0.3">
      <c r="A1565" t="s">
        <v>1711</v>
      </c>
      <c r="B1565" t="s">
        <v>23</v>
      </c>
      <c r="C1565" t="str">
        <f>_xlfn.XLOOKUP(Sales_Pipeline[[#This Row],[Sales_Agent]],Sales_Teams[Sales_Agent],Sales_Teams[Manager])</f>
        <v>Cara Losch</v>
      </c>
      <c r="D1565" t="str">
        <f>_xlfn.XLOOKUP(Sales_Pipeline[[#This Row],[Manager]],Sales_Teams[Manager],Sales_Teams[Regional_Office])</f>
        <v>East</v>
      </c>
      <c r="E1565" t="s">
        <v>55</v>
      </c>
      <c r="G1565" t="str">
        <f>IFERROR(_xlfn.XLOOKUP(Sales_Pipeline[[#This Row],[Account]],Accounts!$A$2:$A$86,Accounts!$F$2:$F$86),"")</f>
        <v/>
      </c>
      <c r="H1565" t="s">
        <v>77</v>
      </c>
      <c r="I1565" s="3">
        <v>42809</v>
      </c>
      <c r="K1565" s="8" t="str">
        <f>IF(Sales_Pipeline[[#This Row],[Close_Date]]="","",TEXT(Sales_Pipeline[[#This Row],[Close_Date]],"ddd"))</f>
        <v/>
      </c>
      <c r="L1565" s="8" t="str">
        <f>IF(Sales_Pipeline[[#This Row],[Close_Date]]="","",TEXT(Sales_Pipeline[[#This Row],[Close_Date]],"mmm"))</f>
        <v/>
      </c>
      <c r="M1565" s="8" t="str">
        <f>IF(Sales_Pipeline[[#This Row],[Close_Date]]="","","Q"&amp;ROUNDUP(MONTH(Sales_Pipeline[[#This Row],[Close_Date]])/3,0))</f>
        <v/>
      </c>
      <c r="N1565" s="2" t="str" cm="1">
        <f t="array" ref="N1565">IFERROR(_xlfn.IFS(Sales_Pipeline[[#This Row],[Deal_Stage]]="Won",_xlfn.XLOOKUP(Sales_Pipeline[[#This Row],[Product]],Products!$A$2:$A$8,Products!$C$2:$C$8),Sales_Pipeline[[#This Row],[Deal_Stage]]="Lost",_xlfn.XLOOKUP(Sales_Pipeline[[#This Row],[Product]],Products!$A$2:$A$8,Products!$C$2:$C$8)),"")</f>
        <v/>
      </c>
      <c r="O1565" s="2">
        <v>0</v>
      </c>
    </row>
    <row r="1566" spans="1:15" x14ac:dyDescent="0.3">
      <c r="A1566" t="s">
        <v>1712</v>
      </c>
      <c r="B1566" t="s">
        <v>3</v>
      </c>
      <c r="C1566" t="str">
        <f>_xlfn.XLOOKUP(Sales_Pipeline[[#This Row],[Sales_Agent]],Sales_Teams[Sales_Agent],Sales_Teams[Manager])</f>
        <v>Dustin Brinkmann</v>
      </c>
      <c r="D1566" t="str">
        <f>_xlfn.XLOOKUP(Sales_Pipeline[[#This Row],[Manager]],Sales_Teams[Manager],Sales_Teams[Regional_Office])</f>
        <v>Central</v>
      </c>
      <c r="E1566" t="s">
        <v>63</v>
      </c>
      <c r="F1566" t="s">
        <v>333</v>
      </c>
      <c r="G1566" t="str">
        <f>IFERROR(_xlfn.XLOOKUP(Sales_Pipeline[[#This Row],[Account]],Accounts!$A$2:$A$86,Accounts!$F$2:$F$86),"")</f>
        <v>United States</v>
      </c>
      <c r="H1566" t="s">
        <v>57</v>
      </c>
      <c r="I1566" s="3">
        <v>42810</v>
      </c>
      <c r="J1566" s="3">
        <v>42857</v>
      </c>
      <c r="K1566" s="8" t="str">
        <f>IF(Sales_Pipeline[[#This Row],[Close_Date]]="","",TEXT(Sales_Pipeline[[#This Row],[Close_Date]],"ddd"))</f>
        <v>Tue</v>
      </c>
      <c r="L1566" s="8" t="str">
        <f>IF(Sales_Pipeline[[#This Row],[Close_Date]]="","",TEXT(Sales_Pipeline[[#This Row],[Close_Date]],"mmm"))</f>
        <v>May</v>
      </c>
      <c r="M1566" s="8" t="str">
        <f>IF(Sales_Pipeline[[#This Row],[Close_Date]]="","","Q"&amp;ROUNDUP(MONTH(Sales_Pipeline[[#This Row],[Close_Date]])/3,0))</f>
        <v>Q2</v>
      </c>
      <c r="N1566" s="2" cm="1">
        <f t="array" ref="N1566">IFERROR(_xlfn.IFS(Sales_Pipeline[[#This Row],[Deal_Stage]]="Won",_xlfn.XLOOKUP(Sales_Pipeline[[#This Row],[Product]],Products!$A$2:$A$8,Products!$C$2:$C$8),Sales_Pipeline[[#This Row],[Deal_Stage]]="Lost",_xlfn.XLOOKUP(Sales_Pipeline[[#This Row],[Product]],Products!$A$2:$A$8,Products!$C$2:$C$8)),"")</f>
        <v>550</v>
      </c>
      <c r="O1566" s="2">
        <v>550</v>
      </c>
    </row>
    <row r="1567" spans="1:15" x14ac:dyDescent="0.3">
      <c r="A1567" t="s">
        <v>1713</v>
      </c>
      <c r="B1567" t="s">
        <v>30</v>
      </c>
      <c r="C1567" t="str">
        <f>_xlfn.XLOOKUP(Sales_Pipeline[[#This Row],[Sales_Agent]],Sales_Teams[Sales_Agent],Sales_Teams[Manager])</f>
        <v>Rocco Neubert</v>
      </c>
      <c r="D1567" t="str">
        <f>_xlfn.XLOOKUP(Sales_Pipeline[[#This Row],[Manager]],Sales_Teams[Manager],Sales_Teams[Regional_Office])</f>
        <v>East</v>
      </c>
      <c r="E1567" t="s">
        <v>55</v>
      </c>
      <c r="G1567" t="str">
        <f>IFERROR(_xlfn.XLOOKUP(Sales_Pipeline[[#This Row],[Account]],Accounts!$A$2:$A$86,Accounts!$F$2:$F$86),"")</f>
        <v/>
      </c>
      <c r="H1567" t="s">
        <v>77</v>
      </c>
      <c r="I1567" s="3">
        <v>42810</v>
      </c>
      <c r="K1567" s="8" t="str">
        <f>IF(Sales_Pipeline[[#This Row],[Close_Date]]="","",TEXT(Sales_Pipeline[[#This Row],[Close_Date]],"ddd"))</f>
        <v/>
      </c>
      <c r="L1567" s="8" t="str">
        <f>IF(Sales_Pipeline[[#This Row],[Close_Date]]="","",TEXT(Sales_Pipeline[[#This Row],[Close_Date]],"mmm"))</f>
        <v/>
      </c>
      <c r="M1567" s="8" t="str">
        <f>IF(Sales_Pipeline[[#This Row],[Close_Date]]="","","Q"&amp;ROUNDUP(MONTH(Sales_Pipeline[[#This Row],[Close_Date]])/3,0))</f>
        <v/>
      </c>
      <c r="N1567" s="2" t="str" cm="1">
        <f t="array" ref="N1567">IFERROR(_xlfn.IFS(Sales_Pipeline[[#This Row],[Deal_Stage]]="Won",_xlfn.XLOOKUP(Sales_Pipeline[[#This Row],[Product]],Products!$A$2:$A$8,Products!$C$2:$C$8),Sales_Pipeline[[#This Row],[Deal_Stage]]="Lost",_xlfn.XLOOKUP(Sales_Pipeline[[#This Row],[Product]],Products!$A$2:$A$8,Products!$C$2:$C$8)),"")</f>
        <v/>
      </c>
      <c r="O1567" s="2">
        <v>0</v>
      </c>
    </row>
    <row r="1568" spans="1:15" x14ac:dyDescent="0.3">
      <c r="A1568" t="s">
        <v>1714</v>
      </c>
      <c r="B1568" t="s">
        <v>30</v>
      </c>
      <c r="C1568" t="str">
        <f>_xlfn.XLOOKUP(Sales_Pipeline[[#This Row],[Sales_Agent]],Sales_Teams[Sales_Agent],Sales_Teams[Manager])</f>
        <v>Rocco Neubert</v>
      </c>
      <c r="D1568" t="str">
        <f>_xlfn.XLOOKUP(Sales_Pipeline[[#This Row],[Manager]],Sales_Teams[Manager],Sales_Teams[Regional_Office])</f>
        <v>East</v>
      </c>
      <c r="E1568" t="s">
        <v>8953</v>
      </c>
      <c r="F1568" t="s">
        <v>225</v>
      </c>
      <c r="G1568" t="str">
        <f>IFERROR(_xlfn.XLOOKUP(Sales_Pipeline[[#This Row],[Account]],Accounts!$A$2:$A$86,Accounts!$F$2:$F$86),"")</f>
        <v>United States</v>
      </c>
      <c r="H1568" t="s">
        <v>57</v>
      </c>
      <c r="I1568" s="3">
        <v>42810</v>
      </c>
      <c r="J1568" s="3">
        <v>42892</v>
      </c>
      <c r="K1568" s="8" t="str">
        <f>IF(Sales_Pipeline[[#This Row],[Close_Date]]="","",TEXT(Sales_Pipeline[[#This Row],[Close_Date]],"ddd"))</f>
        <v>Tue</v>
      </c>
      <c r="L1568" s="8" t="str">
        <f>IF(Sales_Pipeline[[#This Row],[Close_Date]]="","",TEXT(Sales_Pipeline[[#This Row],[Close_Date]],"mmm"))</f>
        <v>Jun</v>
      </c>
      <c r="M1568" s="8" t="str">
        <f>IF(Sales_Pipeline[[#This Row],[Close_Date]]="","","Q"&amp;ROUNDUP(MONTH(Sales_Pipeline[[#This Row],[Close_Date]])/3,0))</f>
        <v>Q2</v>
      </c>
      <c r="N1568" s="2" cm="1">
        <f t="array" ref="N1568">IFERROR(_xlfn.IFS(Sales_Pipeline[[#This Row],[Deal_Stage]]="Won",_xlfn.XLOOKUP(Sales_Pipeline[[#This Row],[Product]],Products!$A$2:$A$8,Products!$C$2:$C$8),Sales_Pipeline[[#This Row],[Deal_Stage]]="Lost",_xlfn.XLOOKUP(Sales_Pipeline[[#This Row],[Product]],Products!$A$2:$A$8,Products!$C$2:$C$8)),"")</f>
        <v>4821</v>
      </c>
      <c r="O1568" s="2">
        <v>5223</v>
      </c>
    </row>
    <row r="1569" spans="1:15" x14ac:dyDescent="0.3">
      <c r="A1569" t="s">
        <v>1715</v>
      </c>
      <c r="B1569" t="s">
        <v>30</v>
      </c>
      <c r="C1569" t="str">
        <f>_xlfn.XLOOKUP(Sales_Pipeline[[#This Row],[Sales_Agent]],Sales_Teams[Sales_Agent],Sales_Teams[Manager])</f>
        <v>Rocco Neubert</v>
      </c>
      <c r="D1569" t="str">
        <f>_xlfn.XLOOKUP(Sales_Pipeline[[#This Row],[Manager]],Sales_Teams[Manager],Sales_Teams[Regional_Office])</f>
        <v>East</v>
      </c>
      <c r="E1569" t="s">
        <v>61</v>
      </c>
      <c r="F1569" t="s">
        <v>220</v>
      </c>
      <c r="G1569" t="str">
        <f>IFERROR(_xlfn.XLOOKUP(Sales_Pipeline[[#This Row],[Account]],Accounts!$A$2:$A$86,Accounts!$F$2:$F$86),"")</f>
        <v>United States</v>
      </c>
      <c r="H1569" t="s">
        <v>57</v>
      </c>
      <c r="I1569" s="3">
        <v>42810</v>
      </c>
      <c r="J1569" s="3">
        <v>42867</v>
      </c>
      <c r="K1569" s="8" t="str">
        <f>IF(Sales_Pipeline[[#This Row],[Close_Date]]="","",TEXT(Sales_Pipeline[[#This Row],[Close_Date]],"ddd"))</f>
        <v>Fri</v>
      </c>
      <c r="L1569" s="8" t="str">
        <f>IF(Sales_Pipeline[[#This Row],[Close_Date]]="","",TEXT(Sales_Pipeline[[#This Row],[Close_Date]],"mmm"))</f>
        <v>May</v>
      </c>
      <c r="M1569" s="8" t="str">
        <f>IF(Sales_Pipeline[[#This Row],[Close_Date]]="","","Q"&amp;ROUNDUP(MONTH(Sales_Pipeline[[#This Row],[Close_Date]])/3,0))</f>
        <v>Q2</v>
      </c>
      <c r="N1569" s="2" cm="1">
        <f t="array" ref="N1569">IFERROR(_xlfn.IFS(Sales_Pipeline[[#This Row],[Deal_Stage]]="Won",_xlfn.XLOOKUP(Sales_Pipeline[[#This Row],[Product]],Products!$A$2:$A$8,Products!$C$2:$C$8),Sales_Pipeline[[#This Row],[Deal_Stage]]="Lost",_xlfn.XLOOKUP(Sales_Pipeline[[#This Row],[Product]],Products!$A$2:$A$8,Products!$C$2:$C$8)),"")</f>
        <v>55</v>
      </c>
      <c r="O1569" s="2">
        <v>53</v>
      </c>
    </row>
    <row r="1570" spans="1:15" x14ac:dyDescent="0.3">
      <c r="A1570" t="s">
        <v>1716</v>
      </c>
      <c r="B1570" t="s">
        <v>27</v>
      </c>
      <c r="C1570" t="str">
        <f>_xlfn.XLOOKUP(Sales_Pipeline[[#This Row],[Sales_Agent]],Sales_Teams[Sales_Agent],Sales_Teams[Manager])</f>
        <v>Rocco Neubert</v>
      </c>
      <c r="D1570" t="str">
        <f>_xlfn.XLOOKUP(Sales_Pipeline[[#This Row],[Manager]],Sales_Teams[Manager],Sales_Teams[Regional_Office])</f>
        <v>East</v>
      </c>
      <c r="E1570" t="s">
        <v>8953</v>
      </c>
      <c r="F1570" t="s">
        <v>760</v>
      </c>
      <c r="G1570" t="str">
        <f>IFERROR(_xlfn.XLOOKUP(Sales_Pipeline[[#This Row],[Account]],Accounts!$A$2:$A$86,Accounts!$F$2:$F$86),"")</f>
        <v>United States</v>
      </c>
      <c r="H1570" t="s">
        <v>57</v>
      </c>
      <c r="I1570" s="3">
        <v>42810</v>
      </c>
      <c r="J1570" s="3">
        <v>42872</v>
      </c>
      <c r="K1570" s="8" t="str">
        <f>IF(Sales_Pipeline[[#This Row],[Close_Date]]="","",TEXT(Sales_Pipeline[[#This Row],[Close_Date]],"ddd"))</f>
        <v>Wed</v>
      </c>
      <c r="L1570" s="8" t="str">
        <f>IF(Sales_Pipeline[[#This Row],[Close_Date]]="","",TEXT(Sales_Pipeline[[#This Row],[Close_Date]],"mmm"))</f>
        <v>May</v>
      </c>
      <c r="M1570" s="8" t="str">
        <f>IF(Sales_Pipeline[[#This Row],[Close_Date]]="","","Q"&amp;ROUNDUP(MONTH(Sales_Pipeline[[#This Row],[Close_Date]])/3,0))</f>
        <v>Q2</v>
      </c>
      <c r="N1570" s="2" cm="1">
        <f t="array" ref="N1570">IFERROR(_xlfn.IFS(Sales_Pipeline[[#This Row],[Deal_Stage]]="Won",_xlfn.XLOOKUP(Sales_Pipeline[[#This Row],[Product]],Products!$A$2:$A$8,Products!$C$2:$C$8),Sales_Pipeline[[#This Row],[Deal_Stage]]="Lost",_xlfn.XLOOKUP(Sales_Pipeline[[#This Row],[Product]],Products!$A$2:$A$8,Products!$C$2:$C$8)),"")</f>
        <v>4821</v>
      </c>
      <c r="O1570" s="2">
        <v>4519</v>
      </c>
    </row>
    <row r="1571" spans="1:15" x14ac:dyDescent="0.3">
      <c r="A1571" t="s">
        <v>1717</v>
      </c>
      <c r="B1571" t="s">
        <v>20</v>
      </c>
      <c r="C1571" t="str">
        <f>_xlfn.XLOOKUP(Sales_Pipeline[[#This Row],[Sales_Agent]],Sales_Teams[Sales_Agent],Sales_Teams[Manager])</f>
        <v>Cara Losch</v>
      </c>
      <c r="D1571" t="str">
        <f>_xlfn.XLOOKUP(Sales_Pipeline[[#This Row],[Manager]],Sales_Teams[Manager],Sales_Teams[Regional_Office])</f>
        <v>East</v>
      </c>
      <c r="E1571" t="s">
        <v>8953</v>
      </c>
      <c r="F1571" t="s">
        <v>103</v>
      </c>
      <c r="G1571" t="str">
        <f>IFERROR(_xlfn.XLOOKUP(Sales_Pipeline[[#This Row],[Account]],Accounts!$A$2:$A$86,Accounts!$F$2:$F$86),"")</f>
        <v>United States</v>
      </c>
      <c r="H1571" t="s">
        <v>57</v>
      </c>
      <c r="I1571" s="3">
        <v>42810</v>
      </c>
      <c r="J1571" s="3">
        <v>42887</v>
      </c>
      <c r="K1571" s="8" t="str">
        <f>IF(Sales_Pipeline[[#This Row],[Close_Date]]="","",TEXT(Sales_Pipeline[[#This Row],[Close_Date]],"ddd"))</f>
        <v>Thu</v>
      </c>
      <c r="L1571" s="8" t="str">
        <f>IF(Sales_Pipeline[[#This Row],[Close_Date]]="","",TEXT(Sales_Pipeline[[#This Row],[Close_Date]],"mmm"))</f>
        <v>Jun</v>
      </c>
      <c r="M1571" s="8" t="str">
        <f>IF(Sales_Pipeline[[#This Row],[Close_Date]]="","","Q"&amp;ROUNDUP(MONTH(Sales_Pipeline[[#This Row],[Close_Date]])/3,0))</f>
        <v>Q2</v>
      </c>
      <c r="N1571" s="2" cm="1">
        <f t="array" ref="N1571">IFERROR(_xlfn.IFS(Sales_Pipeline[[#This Row],[Deal_Stage]]="Won",_xlfn.XLOOKUP(Sales_Pipeline[[#This Row],[Product]],Products!$A$2:$A$8,Products!$C$2:$C$8),Sales_Pipeline[[#This Row],[Deal_Stage]]="Lost",_xlfn.XLOOKUP(Sales_Pipeline[[#This Row],[Product]],Products!$A$2:$A$8,Products!$C$2:$C$8)),"")</f>
        <v>4821</v>
      </c>
      <c r="O1571" s="2">
        <v>4833</v>
      </c>
    </row>
    <row r="1572" spans="1:15" x14ac:dyDescent="0.3">
      <c r="A1572" t="s">
        <v>1718</v>
      </c>
      <c r="B1572" t="s">
        <v>25</v>
      </c>
      <c r="C1572" t="str">
        <f>_xlfn.XLOOKUP(Sales_Pipeline[[#This Row],[Sales_Agent]],Sales_Teams[Sales_Agent],Sales_Teams[Manager])</f>
        <v>Rocco Neubert</v>
      </c>
      <c r="D1572" t="str">
        <f>_xlfn.XLOOKUP(Sales_Pipeline[[#This Row],[Manager]],Sales_Teams[Manager],Sales_Teams[Regional_Office])</f>
        <v>East</v>
      </c>
      <c r="E1572" t="s">
        <v>84</v>
      </c>
      <c r="G1572" t="str">
        <f>IFERROR(_xlfn.XLOOKUP(Sales_Pipeline[[#This Row],[Account]],Accounts!$A$2:$A$86,Accounts!$F$2:$F$86),"")</f>
        <v/>
      </c>
      <c r="H1572" t="s">
        <v>77</v>
      </c>
      <c r="I1572" s="3">
        <v>42810</v>
      </c>
      <c r="K1572" s="8" t="str">
        <f>IF(Sales_Pipeline[[#This Row],[Close_Date]]="","",TEXT(Sales_Pipeline[[#This Row],[Close_Date]],"ddd"))</f>
        <v/>
      </c>
      <c r="L1572" s="8" t="str">
        <f>IF(Sales_Pipeline[[#This Row],[Close_Date]]="","",TEXT(Sales_Pipeline[[#This Row],[Close_Date]],"mmm"))</f>
        <v/>
      </c>
      <c r="M1572" s="8" t="str">
        <f>IF(Sales_Pipeline[[#This Row],[Close_Date]]="","","Q"&amp;ROUNDUP(MONTH(Sales_Pipeline[[#This Row],[Close_Date]])/3,0))</f>
        <v/>
      </c>
      <c r="N1572" s="2" t="str" cm="1">
        <f t="array" ref="N1572">IFERROR(_xlfn.IFS(Sales_Pipeline[[#This Row],[Deal_Stage]]="Won",_xlfn.XLOOKUP(Sales_Pipeline[[#This Row],[Product]],Products!$A$2:$A$8,Products!$C$2:$C$8),Sales_Pipeline[[#This Row],[Deal_Stage]]="Lost",_xlfn.XLOOKUP(Sales_Pipeline[[#This Row],[Product]],Products!$A$2:$A$8,Products!$C$2:$C$8)),"")</f>
        <v/>
      </c>
      <c r="O1572" s="2">
        <v>0</v>
      </c>
    </row>
    <row r="1573" spans="1:15" x14ac:dyDescent="0.3">
      <c r="A1573" t="s">
        <v>1719</v>
      </c>
      <c r="B1573" t="s">
        <v>25</v>
      </c>
      <c r="C1573" t="str">
        <f>_xlfn.XLOOKUP(Sales_Pipeline[[#This Row],[Sales_Agent]],Sales_Teams[Sales_Agent],Sales_Teams[Manager])</f>
        <v>Rocco Neubert</v>
      </c>
      <c r="D1573" t="str">
        <f>_xlfn.XLOOKUP(Sales_Pipeline[[#This Row],[Manager]],Sales_Teams[Manager],Sales_Teams[Regional_Office])</f>
        <v>East</v>
      </c>
      <c r="E1573" t="s">
        <v>84</v>
      </c>
      <c r="F1573" t="s">
        <v>388</v>
      </c>
      <c r="G1573" t="str">
        <f>IFERROR(_xlfn.XLOOKUP(Sales_Pipeline[[#This Row],[Account]],Accounts!$A$2:$A$86,Accounts!$F$2:$F$86),"")</f>
        <v>China</v>
      </c>
      <c r="H1573" t="s">
        <v>57</v>
      </c>
      <c r="I1573" s="3">
        <v>42810</v>
      </c>
      <c r="J1573" s="3">
        <v>42915</v>
      </c>
      <c r="K1573" s="8" t="str">
        <f>IF(Sales_Pipeline[[#This Row],[Close_Date]]="","",TEXT(Sales_Pipeline[[#This Row],[Close_Date]],"ddd"))</f>
        <v>Thu</v>
      </c>
      <c r="L1573" s="8" t="str">
        <f>IF(Sales_Pipeline[[#This Row],[Close_Date]]="","",TEXT(Sales_Pipeline[[#This Row],[Close_Date]],"mmm"))</f>
        <v>Jun</v>
      </c>
      <c r="M1573" s="8" t="str">
        <f>IF(Sales_Pipeline[[#This Row],[Close_Date]]="","","Q"&amp;ROUNDUP(MONTH(Sales_Pipeline[[#This Row],[Close_Date]])/3,0))</f>
        <v>Q2</v>
      </c>
      <c r="N1573" s="2" cm="1">
        <f t="array" ref="N1573">IFERROR(_xlfn.IFS(Sales_Pipeline[[#This Row],[Deal_Stage]]="Won",_xlfn.XLOOKUP(Sales_Pipeline[[#This Row],[Product]],Products!$A$2:$A$8,Products!$C$2:$C$8),Sales_Pipeline[[#This Row],[Deal_Stage]]="Lost",_xlfn.XLOOKUP(Sales_Pipeline[[#This Row],[Product]],Products!$A$2:$A$8,Products!$C$2:$C$8)),"")</f>
        <v>5482</v>
      </c>
      <c r="O1573" s="2">
        <v>5407</v>
      </c>
    </row>
    <row r="1574" spans="1:15" x14ac:dyDescent="0.3">
      <c r="A1574" t="s">
        <v>1720</v>
      </c>
      <c r="B1574" t="s">
        <v>15</v>
      </c>
      <c r="C1574" t="str">
        <f>_xlfn.XLOOKUP(Sales_Pipeline[[#This Row],[Sales_Agent]],Sales_Teams[Sales_Agent],Sales_Teams[Manager])</f>
        <v>Melvin Marxen</v>
      </c>
      <c r="D1574" t="str">
        <f>_xlfn.XLOOKUP(Sales_Pipeline[[#This Row],[Manager]],Sales_Teams[Manager],Sales_Teams[Regional_Office])</f>
        <v>Central</v>
      </c>
      <c r="E1574" t="s">
        <v>63</v>
      </c>
      <c r="F1574" t="s">
        <v>147</v>
      </c>
      <c r="G1574" t="str">
        <f>IFERROR(_xlfn.XLOOKUP(Sales_Pipeline[[#This Row],[Account]],Accounts!$A$2:$A$86,Accounts!$F$2:$F$86),"")</f>
        <v>United States</v>
      </c>
      <c r="H1574" t="s">
        <v>82</v>
      </c>
      <c r="I1574" s="3">
        <v>42810</v>
      </c>
      <c r="J1574" s="3">
        <v>42857</v>
      </c>
      <c r="K1574" s="8" t="str">
        <f>IF(Sales_Pipeline[[#This Row],[Close_Date]]="","",TEXT(Sales_Pipeline[[#This Row],[Close_Date]],"ddd"))</f>
        <v>Tue</v>
      </c>
      <c r="L1574" s="8" t="str">
        <f>IF(Sales_Pipeline[[#This Row],[Close_Date]]="","",TEXT(Sales_Pipeline[[#This Row],[Close_Date]],"mmm"))</f>
        <v>May</v>
      </c>
      <c r="M1574" s="8" t="str">
        <f>IF(Sales_Pipeline[[#This Row],[Close_Date]]="","","Q"&amp;ROUNDUP(MONTH(Sales_Pipeline[[#This Row],[Close_Date]])/3,0))</f>
        <v>Q2</v>
      </c>
      <c r="N1574" s="2" cm="1">
        <f t="array" ref="N1574">IFERROR(_xlfn.IFS(Sales_Pipeline[[#This Row],[Deal_Stage]]="Won",_xlfn.XLOOKUP(Sales_Pipeline[[#This Row],[Product]],Products!$A$2:$A$8,Products!$C$2:$C$8),Sales_Pipeline[[#This Row],[Deal_Stage]]="Lost",_xlfn.XLOOKUP(Sales_Pipeline[[#This Row],[Product]],Products!$A$2:$A$8,Products!$C$2:$C$8)),"")</f>
        <v>550</v>
      </c>
      <c r="O1574" s="2">
        <v>0</v>
      </c>
    </row>
    <row r="1575" spans="1:15" x14ac:dyDescent="0.3">
      <c r="A1575" t="s">
        <v>1721</v>
      </c>
      <c r="B1575" t="s">
        <v>36</v>
      </c>
      <c r="C1575" t="str">
        <f>_xlfn.XLOOKUP(Sales_Pipeline[[#This Row],[Sales_Agent]],Sales_Teams[Sales_Agent],Sales_Teams[Manager])</f>
        <v>Celia Rouche</v>
      </c>
      <c r="D1575" t="str">
        <f>_xlfn.XLOOKUP(Sales_Pipeline[[#This Row],[Manager]],Sales_Teams[Manager],Sales_Teams[Regional_Office])</f>
        <v>West</v>
      </c>
      <c r="E1575" t="s">
        <v>61</v>
      </c>
      <c r="F1575" t="s">
        <v>89</v>
      </c>
      <c r="G1575" t="str">
        <f>IFERROR(_xlfn.XLOOKUP(Sales_Pipeline[[#This Row],[Account]],Accounts!$A$2:$A$86,Accounts!$F$2:$F$86),"")</f>
        <v>United States</v>
      </c>
      <c r="H1575" t="s">
        <v>57</v>
      </c>
      <c r="I1575" s="3">
        <v>42810</v>
      </c>
      <c r="J1575" s="3">
        <v>42863</v>
      </c>
      <c r="K1575" s="8" t="str">
        <f>IF(Sales_Pipeline[[#This Row],[Close_Date]]="","",TEXT(Sales_Pipeline[[#This Row],[Close_Date]],"ddd"))</f>
        <v>Mon</v>
      </c>
      <c r="L1575" s="8" t="str">
        <f>IF(Sales_Pipeline[[#This Row],[Close_Date]]="","",TEXT(Sales_Pipeline[[#This Row],[Close_Date]],"mmm"))</f>
        <v>May</v>
      </c>
      <c r="M1575" s="8" t="str">
        <f>IF(Sales_Pipeline[[#This Row],[Close_Date]]="","","Q"&amp;ROUNDUP(MONTH(Sales_Pipeline[[#This Row],[Close_Date]])/3,0))</f>
        <v>Q2</v>
      </c>
      <c r="N1575" s="2" cm="1">
        <f t="array" ref="N1575">IFERROR(_xlfn.IFS(Sales_Pipeline[[#This Row],[Deal_Stage]]="Won",_xlfn.XLOOKUP(Sales_Pipeline[[#This Row],[Product]],Products!$A$2:$A$8,Products!$C$2:$C$8),Sales_Pipeline[[#This Row],[Deal_Stage]]="Lost",_xlfn.XLOOKUP(Sales_Pipeline[[#This Row],[Product]],Products!$A$2:$A$8,Products!$C$2:$C$8)),"")</f>
        <v>55</v>
      </c>
      <c r="O1575" s="2">
        <v>56</v>
      </c>
    </row>
    <row r="1576" spans="1:15" x14ac:dyDescent="0.3">
      <c r="A1576" t="s">
        <v>1722</v>
      </c>
      <c r="B1576" t="s">
        <v>43</v>
      </c>
      <c r="C1576" t="str">
        <f>_xlfn.XLOOKUP(Sales_Pipeline[[#This Row],[Sales_Agent]],Sales_Teams[Sales_Agent],Sales_Teams[Manager])</f>
        <v>Summer Sewald</v>
      </c>
      <c r="D1576" t="str">
        <f>_xlfn.XLOOKUP(Sales_Pipeline[[#This Row],[Manager]],Sales_Teams[Manager],Sales_Teams[Regional_Office])</f>
        <v>West</v>
      </c>
      <c r="E1576" t="s">
        <v>63</v>
      </c>
      <c r="F1576" t="s">
        <v>533</v>
      </c>
      <c r="G1576" t="str">
        <f>IFERROR(_xlfn.XLOOKUP(Sales_Pipeline[[#This Row],[Account]],Accounts!$A$2:$A$86,Accounts!$F$2:$F$86),"")</f>
        <v>United States</v>
      </c>
      <c r="H1576" t="s">
        <v>77</v>
      </c>
      <c r="I1576" s="3">
        <v>42810</v>
      </c>
      <c r="K1576" s="8" t="str">
        <f>IF(Sales_Pipeline[[#This Row],[Close_Date]]="","",TEXT(Sales_Pipeline[[#This Row],[Close_Date]],"ddd"))</f>
        <v/>
      </c>
      <c r="L1576" s="8" t="str">
        <f>IF(Sales_Pipeline[[#This Row],[Close_Date]]="","",TEXT(Sales_Pipeline[[#This Row],[Close_Date]],"mmm"))</f>
        <v/>
      </c>
      <c r="M1576" s="8" t="str">
        <f>IF(Sales_Pipeline[[#This Row],[Close_Date]]="","","Q"&amp;ROUNDUP(MONTH(Sales_Pipeline[[#This Row],[Close_Date]])/3,0))</f>
        <v/>
      </c>
      <c r="N1576" s="2" t="str" cm="1">
        <f t="array" ref="N1576">IFERROR(_xlfn.IFS(Sales_Pipeline[[#This Row],[Deal_Stage]]="Won",_xlfn.XLOOKUP(Sales_Pipeline[[#This Row],[Product]],Products!$A$2:$A$8,Products!$C$2:$C$8),Sales_Pipeline[[#This Row],[Deal_Stage]]="Lost",_xlfn.XLOOKUP(Sales_Pipeline[[#This Row],[Product]],Products!$A$2:$A$8,Products!$C$2:$C$8)),"")</f>
        <v/>
      </c>
      <c r="O1576" s="2">
        <v>0</v>
      </c>
    </row>
    <row r="1577" spans="1:15" x14ac:dyDescent="0.3">
      <c r="A1577" t="s">
        <v>1723</v>
      </c>
      <c r="B1577" t="s">
        <v>43</v>
      </c>
      <c r="C1577" t="str">
        <f>_xlfn.XLOOKUP(Sales_Pipeline[[#This Row],[Sales_Agent]],Sales_Teams[Sales_Agent],Sales_Teams[Manager])</f>
        <v>Summer Sewald</v>
      </c>
      <c r="D1577" t="str">
        <f>_xlfn.XLOOKUP(Sales_Pipeline[[#This Row],[Manager]],Sales_Teams[Manager],Sales_Teams[Regional_Office])</f>
        <v>West</v>
      </c>
      <c r="E1577" t="s">
        <v>55</v>
      </c>
      <c r="F1577" t="s">
        <v>216</v>
      </c>
      <c r="G1577" t="str">
        <f>IFERROR(_xlfn.XLOOKUP(Sales_Pipeline[[#This Row],[Account]],Accounts!$A$2:$A$86,Accounts!$F$2:$F$86),"")</f>
        <v>United States</v>
      </c>
      <c r="H1577" t="s">
        <v>77</v>
      </c>
      <c r="I1577" s="3">
        <v>42810</v>
      </c>
      <c r="K1577" s="8" t="str">
        <f>IF(Sales_Pipeline[[#This Row],[Close_Date]]="","",TEXT(Sales_Pipeline[[#This Row],[Close_Date]],"ddd"))</f>
        <v/>
      </c>
      <c r="L1577" s="8" t="str">
        <f>IF(Sales_Pipeline[[#This Row],[Close_Date]]="","",TEXT(Sales_Pipeline[[#This Row],[Close_Date]],"mmm"))</f>
        <v/>
      </c>
      <c r="M1577" s="8" t="str">
        <f>IF(Sales_Pipeline[[#This Row],[Close_Date]]="","","Q"&amp;ROUNDUP(MONTH(Sales_Pipeline[[#This Row],[Close_Date]])/3,0))</f>
        <v/>
      </c>
      <c r="N1577" s="2" t="str" cm="1">
        <f t="array" ref="N1577">IFERROR(_xlfn.IFS(Sales_Pipeline[[#This Row],[Deal_Stage]]="Won",_xlfn.XLOOKUP(Sales_Pipeline[[#This Row],[Product]],Products!$A$2:$A$8,Products!$C$2:$C$8),Sales_Pipeline[[#This Row],[Deal_Stage]]="Lost",_xlfn.XLOOKUP(Sales_Pipeline[[#This Row],[Product]],Products!$A$2:$A$8,Products!$C$2:$C$8)),"")</f>
        <v/>
      </c>
      <c r="O1577" s="2">
        <v>0</v>
      </c>
    </row>
    <row r="1578" spans="1:15" x14ac:dyDescent="0.3">
      <c r="A1578" t="s">
        <v>1724</v>
      </c>
      <c r="B1578" t="s">
        <v>42</v>
      </c>
      <c r="C1578" t="str">
        <f>_xlfn.XLOOKUP(Sales_Pipeline[[#This Row],[Sales_Agent]],Sales_Teams[Sales_Agent],Sales_Teams[Manager])</f>
        <v>Summer Sewald</v>
      </c>
      <c r="D1578" t="str">
        <f>_xlfn.XLOOKUP(Sales_Pipeline[[#This Row],[Manager]],Sales_Teams[Manager],Sales_Teams[Regional_Office])</f>
        <v>West</v>
      </c>
      <c r="E1578" t="s">
        <v>63</v>
      </c>
      <c r="F1578" t="s">
        <v>89</v>
      </c>
      <c r="G1578" t="str">
        <f>IFERROR(_xlfn.XLOOKUP(Sales_Pipeline[[#This Row],[Account]],Accounts!$A$2:$A$86,Accounts!$F$2:$F$86),"")</f>
        <v>United States</v>
      </c>
      <c r="H1578" t="s">
        <v>57</v>
      </c>
      <c r="I1578" s="3">
        <v>42810</v>
      </c>
      <c r="J1578" s="3">
        <v>42878</v>
      </c>
      <c r="K1578" s="8" t="str">
        <f>IF(Sales_Pipeline[[#This Row],[Close_Date]]="","",TEXT(Sales_Pipeline[[#This Row],[Close_Date]],"ddd"))</f>
        <v>Tue</v>
      </c>
      <c r="L1578" s="8" t="str">
        <f>IF(Sales_Pipeline[[#This Row],[Close_Date]]="","",TEXT(Sales_Pipeline[[#This Row],[Close_Date]],"mmm"))</f>
        <v>May</v>
      </c>
      <c r="M1578" s="8" t="str">
        <f>IF(Sales_Pipeline[[#This Row],[Close_Date]]="","","Q"&amp;ROUNDUP(MONTH(Sales_Pipeline[[#This Row],[Close_Date]])/3,0))</f>
        <v>Q2</v>
      </c>
      <c r="N1578" s="2" cm="1">
        <f t="array" ref="N1578">IFERROR(_xlfn.IFS(Sales_Pipeline[[#This Row],[Deal_Stage]]="Won",_xlfn.XLOOKUP(Sales_Pipeline[[#This Row],[Product]],Products!$A$2:$A$8,Products!$C$2:$C$8),Sales_Pipeline[[#This Row],[Deal_Stage]]="Lost",_xlfn.XLOOKUP(Sales_Pipeline[[#This Row],[Product]],Products!$A$2:$A$8,Products!$C$2:$C$8)),"")</f>
        <v>550</v>
      </c>
      <c r="O1578" s="2">
        <v>468</v>
      </c>
    </row>
    <row r="1579" spans="1:15" x14ac:dyDescent="0.3">
      <c r="A1579" s="1" t="s">
        <v>1725</v>
      </c>
      <c r="B1579" t="s">
        <v>42</v>
      </c>
      <c r="C1579" t="str">
        <f>_xlfn.XLOOKUP(Sales_Pipeline[[#This Row],[Sales_Agent]],Sales_Teams[Sales_Agent],Sales_Teams[Manager])</f>
        <v>Summer Sewald</v>
      </c>
      <c r="D1579" t="str">
        <f>_xlfn.XLOOKUP(Sales_Pipeline[[#This Row],[Manager]],Sales_Teams[Manager],Sales_Teams[Regional_Office])</f>
        <v>West</v>
      </c>
      <c r="E1579" t="s">
        <v>63</v>
      </c>
      <c r="F1579" t="s">
        <v>173</v>
      </c>
      <c r="G1579" t="str">
        <f>IFERROR(_xlfn.XLOOKUP(Sales_Pipeline[[#This Row],[Account]],Accounts!$A$2:$A$86,Accounts!$F$2:$F$86),"")</f>
        <v>United States</v>
      </c>
      <c r="H1579" t="s">
        <v>57</v>
      </c>
      <c r="I1579" s="3">
        <v>42810</v>
      </c>
      <c r="J1579" s="3">
        <v>42857</v>
      </c>
      <c r="K1579" s="8" t="str">
        <f>IF(Sales_Pipeline[[#This Row],[Close_Date]]="","",TEXT(Sales_Pipeline[[#This Row],[Close_Date]],"ddd"))</f>
        <v>Tue</v>
      </c>
      <c r="L1579" s="8" t="str">
        <f>IF(Sales_Pipeline[[#This Row],[Close_Date]]="","",TEXT(Sales_Pipeline[[#This Row],[Close_Date]],"mmm"))</f>
        <v>May</v>
      </c>
      <c r="M1579" s="8" t="str">
        <f>IF(Sales_Pipeline[[#This Row],[Close_Date]]="","","Q"&amp;ROUNDUP(MONTH(Sales_Pipeline[[#This Row],[Close_Date]])/3,0))</f>
        <v>Q2</v>
      </c>
      <c r="N1579" s="2" cm="1">
        <f t="array" ref="N1579">IFERROR(_xlfn.IFS(Sales_Pipeline[[#This Row],[Deal_Stage]]="Won",_xlfn.XLOOKUP(Sales_Pipeline[[#This Row],[Product]],Products!$A$2:$A$8,Products!$C$2:$C$8),Sales_Pipeline[[#This Row],[Deal_Stage]]="Lost",_xlfn.XLOOKUP(Sales_Pipeline[[#This Row],[Product]],Products!$A$2:$A$8,Products!$C$2:$C$8)),"")</f>
        <v>550</v>
      </c>
      <c r="O1579" s="2">
        <v>579</v>
      </c>
    </row>
    <row r="1580" spans="1:15" x14ac:dyDescent="0.3">
      <c r="A1580" t="s">
        <v>1726</v>
      </c>
      <c r="B1580" t="s">
        <v>8</v>
      </c>
      <c r="C1580" t="str">
        <f>_xlfn.XLOOKUP(Sales_Pipeline[[#This Row],[Sales_Agent]],Sales_Teams[Sales_Agent],Sales_Teams[Manager])</f>
        <v>Dustin Brinkmann</v>
      </c>
      <c r="D1580" t="str">
        <f>_xlfn.XLOOKUP(Sales_Pipeline[[#This Row],[Manager]],Sales_Teams[Manager],Sales_Teams[Regional_Office])</f>
        <v>Central</v>
      </c>
      <c r="E1580" t="s">
        <v>76</v>
      </c>
      <c r="F1580" t="s">
        <v>94</v>
      </c>
      <c r="G1580" t="str">
        <f>IFERROR(_xlfn.XLOOKUP(Sales_Pipeline[[#This Row],[Account]],Accounts!$A$2:$A$86,Accounts!$F$2:$F$86),"")</f>
        <v>United States</v>
      </c>
      <c r="H1580" t="s">
        <v>57</v>
      </c>
      <c r="I1580" s="3">
        <v>42810</v>
      </c>
      <c r="J1580" s="3">
        <v>42897</v>
      </c>
      <c r="K1580" s="8" t="str">
        <f>IF(Sales_Pipeline[[#This Row],[Close_Date]]="","",TEXT(Sales_Pipeline[[#This Row],[Close_Date]],"ddd"))</f>
        <v>Sun</v>
      </c>
      <c r="L1580" s="8" t="str">
        <f>IF(Sales_Pipeline[[#This Row],[Close_Date]]="","",TEXT(Sales_Pipeline[[#This Row],[Close_Date]],"mmm"))</f>
        <v>Jun</v>
      </c>
      <c r="M1580" s="8" t="str">
        <f>IF(Sales_Pipeline[[#This Row],[Close_Date]]="","","Q"&amp;ROUNDUP(MONTH(Sales_Pipeline[[#This Row],[Close_Date]])/3,0))</f>
        <v>Q2</v>
      </c>
      <c r="N1580" s="2" cm="1">
        <f t="array" ref="N1580">IFERROR(_xlfn.IFS(Sales_Pipeline[[#This Row],[Deal_Stage]]="Won",_xlfn.XLOOKUP(Sales_Pipeline[[#This Row],[Product]],Products!$A$2:$A$8,Products!$C$2:$C$8),Sales_Pipeline[[#This Row],[Deal_Stage]]="Lost",_xlfn.XLOOKUP(Sales_Pipeline[[#This Row],[Product]],Products!$A$2:$A$8,Products!$C$2:$C$8)),"")</f>
        <v>3393</v>
      </c>
      <c r="O1580" s="2">
        <v>3185</v>
      </c>
    </row>
    <row r="1581" spans="1:15" x14ac:dyDescent="0.3">
      <c r="A1581" t="s">
        <v>1727</v>
      </c>
      <c r="B1581" t="s">
        <v>37</v>
      </c>
      <c r="C1581" t="str">
        <f>_xlfn.XLOOKUP(Sales_Pipeline[[#This Row],[Sales_Agent]],Sales_Teams[Sales_Agent],Sales_Teams[Manager])</f>
        <v>Celia Rouche</v>
      </c>
      <c r="D1581" t="str">
        <f>_xlfn.XLOOKUP(Sales_Pipeline[[#This Row],[Manager]],Sales_Teams[Manager],Sales_Teams[Regional_Office])</f>
        <v>West</v>
      </c>
      <c r="E1581" t="s">
        <v>8953</v>
      </c>
      <c r="G1581" t="str">
        <f>IFERROR(_xlfn.XLOOKUP(Sales_Pipeline[[#This Row],[Account]],Accounts!$A$2:$A$86,Accounts!$F$2:$F$86),"")</f>
        <v/>
      </c>
      <c r="H1581" t="s">
        <v>77</v>
      </c>
      <c r="I1581" s="3">
        <v>42810</v>
      </c>
      <c r="K1581" s="8" t="str">
        <f>IF(Sales_Pipeline[[#This Row],[Close_Date]]="","",TEXT(Sales_Pipeline[[#This Row],[Close_Date]],"ddd"))</f>
        <v/>
      </c>
      <c r="L1581" s="8" t="str">
        <f>IF(Sales_Pipeline[[#This Row],[Close_Date]]="","",TEXT(Sales_Pipeline[[#This Row],[Close_Date]],"mmm"))</f>
        <v/>
      </c>
      <c r="M1581" s="8" t="str">
        <f>IF(Sales_Pipeline[[#This Row],[Close_Date]]="","","Q"&amp;ROUNDUP(MONTH(Sales_Pipeline[[#This Row],[Close_Date]])/3,0))</f>
        <v/>
      </c>
      <c r="N1581" s="2" t="str" cm="1">
        <f t="array" ref="N1581">IFERROR(_xlfn.IFS(Sales_Pipeline[[#This Row],[Deal_Stage]]="Won",_xlfn.XLOOKUP(Sales_Pipeline[[#This Row],[Product]],Products!$A$2:$A$8,Products!$C$2:$C$8),Sales_Pipeline[[#This Row],[Deal_Stage]]="Lost",_xlfn.XLOOKUP(Sales_Pipeline[[#This Row],[Product]],Products!$A$2:$A$8,Products!$C$2:$C$8)),"")</f>
        <v/>
      </c>
      <c r="O1581" s="2">
        <v>0</v>
      </c>
    </row>
    <row r="1582" spans="1:15" x14ac:dyDescent="0.3">
      <c r="A1582" t="s">
        <v>1728</v>
      </c>
      <c r="B1582" t="s">
        <v>37</v>
      </c>
      <c r="C1582" t="str">
        <f>_xlfn.XLOOKUP(Sales_Pipeline[[#This Row],[Sales_Agent]],Sales_Teams[Sales_Agent],Sales_Teams[Manager])</f>
        <v>Celia Rouche</v>
      </c>
      <c r="D1582" t="str">
        <f>_xlfn.XLOOKUP(Sales_Pipeline[[#This Row],[Manager]],Sales_Teams[Manager],Sales_Teams[Regional_Office])</f>
        <v>West</v>
      </c>
      <c r="E1582" t="s">
        <v>61</v>
      </c>
      <c r="F1582" t="s">
        <v>72</v>
      </c>
      <c r="G1582" t="str">
        <f>IFERROR(_xlfn.XLOOKUP(Sales_Pipeline[[#This Row],[Account]],Accounts!$A$2:$A$86,Accounts!$F$2:$F$86),"")</f>
        <v>United States</v>
      </c>
      <c r="H1582" t="s">
        <v>57</v>
      </c>
      <c r="I1582" s="3">
        <v>42810</v>
      </c>
      <c r="J1582" s="3">
        <v>42889</v>
      </c>
      <c r="K1582" s="8" t="str">
        <f>IF(Sales_Pipeline[[#This Row],[Close_Date]]="","",TEXT(Sales_Pipeline[[#This Row],[Close_Date]],"ddd"))</f>
        <v>Sat</v>
      </c>
      <c r="L1582" s="8" t="str">
        <f>IF(Sales_Pipeline[[#This Row],[Close_Date]]="","",TEXT(Sales_Pipeline[[#This Row],[Close_Date]],"mmm"))</f>
        <v>Jun</v>
      </c>
      <c r="M1582" s="8" t="str">
        <f>IF(Sales_Pipeline[[#This Row],[Close_Date]]="","","Q"&amp;ROUNDUP(MONTH(Sales_Pipeline[[#This Row],[Close_Date]])/3,0))</f>
        <v>Q2</v>
      </c>
      <c r="N1582" s="2" cm="1">
        <f t="array" ref="N1582">IFERROR(_xlfn.IFS(Sales_Pipeline[[#This Row],[Deal_Stage]]="Won",_xlfn.XLOOKUP(Sales_Pipeline[[#This Row],[Product]],Products!$A$2:$A$8,Products!$C$2:$C$8),Sales_Pipeline[[#This Row],[Deal_Stage]]="Lost",_xlfn.XLOOKUP(Sales_Pipeline[[#This Row],[Product]],Products!$A$2:$A$8,Products!$C$2:$C$8)),"")</f>
        <v>55</v>
      </c>
      <c r="O1582" s="2">
        <v>54</v>
      </c>
    </row>
    <row r="1583" spans="1:15" x14ac:dyDescent="0.3">
      <c r="A1583" t="s">
        <v>1729</v>
      </c>
      <c r="B1583" t="s">
        <v>45</v>
      </c>
      <c r="C1583" t="str">
        <f>_xlfn.XLOOKUP(Sales_Pipeline[[#This Row],[Sales_Agent]],Sales_Teams[Sales_Agent],Sales_Teams[Manager])</f>
        <v>Summer Sewald</v>
      </c>
      <c r="D1583" t="str">
        <f>_xlfn.XLOOKUP(Sales_Pipeline[[#This Row],[Manager]],Sales_Teams[Manager],Sales_Teams[Regional_Office])</f>
        <v>West</v>
      </c>
      <c r="E1583" t="s">
        <v>61</v>
      </c>
      <c r="F1583" t="s">
        <v>570</v>
      </c>
      <c r="G1583" t="str">
        <f>IFERROR(_xlfn.XLOOKUP(Sales_Pipeline[[#This Row],[Account]],Accounts!$A$2:$A$86,Accounts!$F$2:$F$86),"")</f>
        <v>Germany</v>
      </c>
      <c r="H1583" t="s">
        <v>57</v>
      </c>
      <c r="I1583" s="3">
        <v>42810</v>
      </c>
      <c r="J1583" s="3">
        <v>42912</v>
      </c>
      <c r="K1583" s="8" t="str">
        <f>IF(Sales_Pipeline[[#This Row],[Close_Date]]="","",TEXT(Sales_Pipeline[[#This Row],[Close_Date]],"ddd"))</f>
        <v>Mon</v>
      </c>
      <c r="L1583" s="8" t="str">
        <f>IF(Sales_Pipeline[[#This Row],[Close_Date]]="","",TEXT(Sales_Pipeline[[#This Row],[Close_Date]],"mmm"))</f>
        <v>Jun</v>
      </c>
      <c r="M1583" s="8" t="str">
        <f>IF(Sales_Pipeline[[#This Row],[Close_Date]]="","","Q"&amp;ROUNDUP(MONTH(Sales_Pipeline[[#This Row],[Close_Date]])/3,0))</f>
        <v>Q2</v>
      </c>
      <c r="N1583" s="2" cm="1">
        <f t="array" ref="N1583">IFERROR(_xlfn.IFS(Sales_Pipeline[[#This Row],[Deal_Stage]]="Won",_xlfn.XLOOKUP(Sales_Pipeline[[#This Row],[Product]],Products!$A$2:$A$8,Products!$C$2:$C$8),Sales_Pipeline[[#This Row],[Deal_Stage]]="Lost",_xlfn.XLOOKUP(Sales_Pipeline[[#This Row],[Product]],Products!$A$2:$A$8,Products!$C$2:$C$8)),"")</f>
        <v>55</v>
      </c>
      <c r="O1583" s="2">
        <v>62</v>
      </c>
    </row>
    <row r="1584" spans="1:15" x14ac:dyDescent="0.3">
      <c r="A1584" t="s">
        <v>1730</v>
      </c>
      <c r="B1584" t="s">
        <v>9</v>
      </c>
      <c r="C1584" t="str">
        <f>_xlfn.XLOOKUP(Sales_Pipeline[[#This Row],[Sales_Agent]],Sales_Teams[Sales_Agent],Sales_Teams[Manager])</f>
        <v>Dustin Brinkmann</v>
      </c>
      <c r="D1584" t="str">
        <f>_xlfn.XLOOKUP(Sales_Pipeline[[#This Row],[Manager]],Sales_Teams[Manager],Sales_Teams[Regional_Office])</f>
        <v>Central</v>
      </c>
      <c r="E1584" t="s">
        <v>63</v>
      </c>
      <c r="F1584" t="s">
        <v>118</v>
      </c>
      <c r="G1584" t="str">
        <f>IFERROR(_xlfn.XLOOKUP(Sales_Pipeline[[#This Row],[Account]],Accounts!$A$2:$A$86,Accounts!$F$2:$F$86),"")</f>
        <v>United States</v>
      </c>
      <c r="H1584" t="s">
        <v>82</v>
      </c>
      <c r="I1584" s="3">
        <v>42810</v>
      </c>
      <c r="J1584" s="3">
        <v>42878</v>
      </c>
      <c r="K1584" s="8" t="str">
        <f>IF(Sales_Pipeline[[#This Row],[Close_Date]]="","",TEXT(Sales_Pipeline[[#This Row],[Close_Date]],"ddd"))</f>
        <v>Tue</v>
      </c>
      <c r="L1584" s="8" t="str">
        <f>IF(Sales_Pipeline[[#This Row],[Close_Date]]="","",TEXT(Sales_Pipeline[[#This Row],[Close_Date]],"mmm"))</f>
        <v>May</v>
      </c>
      <c r="M1584" s="8" t="str">
        <f>IF(Sales_Pipeline[[#This Row],[Close_Date]]="","","Q"&amp;ROUNDUP(MONTH(Sales_Pipeline[[#This Row],[Close_Date]])/3,0))</f>
        <v>Q2</v>
      </c>
      <c r="N1584" s="2" cm="1">
        <f t="array" ref="N1584">IFERROR(_xlfn.IFS(Sales_Pipeline[[#This Row],[Deal_Stage]]="Won",_xlfn.XLOOKUP(Sales_Pipeline[[#This Row],[Product]],Products!$A$2:$A$8,Products!$C$2:$C$8),Sales_Pipeline[[#This Row],[Deal_Stage]]="Lost",_xlfn.XLOOKUP(Sales_Pipeline[[#This Row],[Product]],Products!$A$2:$A$8,Products!$C$2:$C$8)),"")</f>
        <v>550</v>
      </c>
      <c r="O1584" s="2">
        <v>0</v>
      </c>
    </row>
    <row r="1585" spans="1:15" x14ac:dyDescent="0.3">
      <c r="A1585" t="s">
        <v>1731</v>
      </c>
      <c r="B1585" t="s">
        <v>9</v>
      </c>
      <c r="C1585" t="str">
        <f>_xlfn.XLOOKUP(Sales_Pipeline[[#This Row],[Sales_Agent]],Sales_Teams[Sales_Agent],Sales_Teams[Manager])</f>
        <v>Dustin Brinkmann</v>
      </c>
      <c r="D1585" t="str">
        <f>_xlfn.XLOOKUP(Sales_Pipeline[[#This Row],[Manager]],Sales_Teams[Manager],Sales_Teams[Regional_Office])</f>
        <v>Central</v>
      </c>
      <c r="E1585" t="s">
        <v>63</v>
      </c>
      <c r="F1585" t="s">
        <v>318</v>
      </c>
      <c r="G1585" t="str">
        <f>IFERROR(_xlfn.XLOOKUP(Sales_Pipeline[[#This Row],[Account]],Accounts!$A$2:$A$86,Accounts!$F$2:$F$86),"")</f>
        <v>Kenya</v>
      </c>
      <c r="H1585" t="s">
        <v>57</v>
      </c>
      <c r="I1585" s="3">
        <v>42810</v>
      </c>
      <c r="J1585" s="3">
        <v>42911</v>
      </c>
      <c r="K1585" s="8" t="str">
        <f>IF(Sales_Pipeline[[#This Row],[Close_Date]]="","",TEXT(Sales_Pipeline[[#This Row],[Close_Date]],"ddd"))</f>
        <v>Sun</v>
      </c>
      <c r="L1585" s="8" t="str">
        <f>IF(Sales_Pipeline[[#This Row],[Close_Date]]="","",TEXT(Sales_Pipeline[[#This Row],[Close_Date]],"mmm"))</f>
        <v>Jun</v>
      </c>
      <c r="M1585" s="8" t="str">
        <f>IF(Sales_Pipeline[[#This Row],[Close_Date]]="","","Q"&amp;ROUNDUP(MONTH(Sales_Pipeline[[#This Row],[Close_Date]])/3,0))</f>
        <v>Q2</v>
      </c>
      <c r="N1585" s="2" cm="1">
        <f t="array" ref="N1585">IFERROR(_xlfn.IFS(Sales_Pipeline[[#This Row],[Deal_Stage]]="Won",_xlfn.XLOOKUP(Sales_Pipeline[[#This Row],[Product]],Products!$A$2:$A$8,Products!$C$2:$C$8),Sales_Pipeline[[#This Row],[Deal_Stage]]="Lost",_xlfn.XLOOKUP(Sales_Pipeline[[#This Row],[Product]],Products!$A$2:$A$8,Products!$C$2:$C$8)),"")</f>
        <v>550</v>
      </c>
      <c r="O1585" s="2">
        <v>619</v>
      </c>
    </row>
    <row r="1586" spans="1:15" x14ac:dyDescent="0.3">
      <c r="A1586" t="s">
        <v>1732</v>
      </c>
      <c r="B1586" t="s">
        <v>35</v>
      </c>
      <c r="C1586" t="str">
        <f>_xlfn.XLOOKUP(Sales_Pipeline[[#This Row],[Sales_Agent]],Sales_Teams[Sales_Agent],Sales_Teams[Manager])</f>
        <v>Celia Rouche</v>
      </c>
      <c r="D1586" t="str">
        <f>_xlfn.XLOOKUP(Sales_Pipeline[[#This Row],[Manager]],Sales_Teams[Manager],Sales_Teams[Regional_Office])</f>
        <v>West</v>
      </c>
      <c r="E1586" t="s">
        <v>61</v>
      </c>
      <c r="F1586" t="s">
        <v>143</v>
      </c>
      <c r="G1586" t="str">
        <f>IFERROR(_xlfn.XLOOKUP(Sales_Pipeline[[#This Row],[Account]],Accounts!$A$2:$A$86,Accounts!$F$2:$F$86),"")</f>
        <v>United States</v>
      </c>
      <c r="H1586" t="s">
        <v>82</v>
      </c>
      <c r="I1586" s="3">
        <v>42810</v>
      </c>
      <c r="J1586" s="3">
        <v>42875</v>
      </c>
      <c r="K1586" s="8" t="str">
        <f>IF(Sales_Pipeline[[#This Row],[Close_Date]]="","",TEXT(Sales_Pipeline[[#This Row],[Close_Date]],"ddd"))</f>
        <v>Sat</v>
      </c>
      <c r="L1586" s="8" t="str">
        <f>IF(Sales_Pipeline[[#This Row],[Close_Date]]="","",TEXT(Sales_Pipeline[[#This Row],[Close_Date]],"mmm"))</f>
        <v>May</v>
      </c>
      <c r="M1586" s="8" t="str">
        <f>IF(Sales_Pipeline[[#This Row],[Close_Date]]="","","Q"&amp;ROUNDUP(MONTH(Sales_Pipeline[[#This Row],[Close_Date]])/3,0))</f>
        <v>Q2</v>
      </c>
      <c r="N1586" s="2" cm="1">
        <f t="array" ref="N1586">IFERROR(_xlfn.IFS(Sales_Pipeline[[#This Row],[Deal_Stage]]="Won",_xlfn.XLOOKUP(Sales_Pipeline[[#This Row],[Product]],Products!$A$2:$A$8,Products!$C$2:$C$8),Sales_Pipeline[[#This Row],[Deal_Stage]]="Lost",_xlfn.XLOOKUP(Sales_Pipeline[[#This Row],[Product]],Products!$A$2:$A$8,Products!$C$2:$C$8)),"")</f>
        <v>55</v>
      </c>
      <c r="O1586" s="2">
        <v>0</v>
      </c>
    </row>
    <row r="1587" spans="1:15" x14ac:dyDescent="0.3">
      <c r="A1587" t="s">
        <v>1733</v>
      </c>
      <c r="B1587" t="s">
        <v>35</v>
      </c>
      <c r="C1587" t="str">
        <f>_xlfn.XLOOKUP(Sales_Pipeline[[#This Row],[Sales_Agent]],Sales_Teams[Sales_Agent],Sales_Teams[Manager])</f>
        <v>Celia Rouche</v>
      </c>
      <c r="D1587" t="str">
        <f>_xlfn.XLOOKUP(Sales_Pipeline[[#This Row],[Manager]],Sales_Teams[Manager],Sales_Teams[Regional_Office])</f>
        <v>West</v>
      </c>
      <c r="E1587" t="s">
        <v>61</v>
      </c>
      <c r="F1587" t="s">
        <v>66</v>
      </c>
      <c r="G1587" t="str">
        <f>IFERROR(_xlfn.XLOOKUP(Sales_Pipeline[[#This Row],[Account]],Accounts!$A$2:$A$86,Accounts!$F$2:$F$86),"")</f>
        <v>United States</v>
      </c>
      <c r="H1587" t="s">
        <v>82</v>
      </c>
      <c r="I1587" s="3">
        <v>42810</v>
      </c>
      <c r="J1587" s="3">
        <v>42872</v>
      </c>
      <c r="K1587" s="8" t="str">
        <f>IF(Sales_Pipeline[[#This Row],[Close_Date]]="","",TEXT(Sales_Pipeline[[#This Row],[Close_Date]],"ddd"))</f>
        <v>Wed</v>
      </c>
      <c r="L1587" s="8" t="str">
        <f>IF(Sales_Pipeline[[#This Row],[Close_Date]]="","",TEXT(Sales_Pipeline[[#This Row],[Close_Date]],"mmm"))</f>
        <v>May</v>
      </c>
      <c r="M1587" s="8" t="str">
        <f>IF(Sales_Pipeline[[#This Row],[Close_Date]]="","","Q"&amp;ROUNDUP(MONTH(Sales_Pipeline[[#This Row],[Close_Date]])/3,0))</f>
        <v>Q2</v>
      </c>
      <c r="N1587" s="2" cm="1">
        <f t="array" ref="N1587">IFERROR(_xlfn.IFS(Sales_Pipeline[[#This Row],[Deal_Stage]]="Won",_xlfn.XLOOKUP(Sales_Pipeline[[#This Row],[Product]],Products!$A$2:$A$8,Products!$C$2:$C$8),Sales_Pipeline[[#This Row],[Deal_Stage]]="Lost",_xlfn.XLOOKUP(Sales_Pipeline[[#This Row],[Product]],Products!$A$2:$A$8,Products!$C$2:$C$8)),"")</f>
        <v>55</v>
      </c>
      <c r="O1587" s="2">
        <v>0</v>
      </c>
    </row>
    <row r="1588" spans="1:15" x14ac:dyDescent="0.3">
      <c r="A1588" t="s">
        <v>1734</v>
      </c>
      <c r="B1588" t="s">
        <v>35</v>
      </c>
      <c r="C1588" t="str">
        <f>_xlfn.XLOOKUP(Sales_Pipeline[[#This Row],[Sales_Agent]],Sales_Teams[Sales_Agent],Sales_Teams[Manager])</f>
        <v>Celia Rouche</v>
      </c>
      <c r="D1588" t="str">
        <f>_xlfn.XLOOKUP(Sales_Pipeline[[#This Row],[Manager]],Sales_Teams[Manager],Sales_Teams[Regional_Office])</f>
        <v>West</v>
      </c>
      <c r="E1588" t="s">
        <v>76</v>
      </c>
      <c r="F1588" t="s">
        <v>120</v>
      </c>
      <c r="G1588" t="str">
        <f>IFERROR(_xlfn.XLOOKUP(Sales_Pipeline[[#This Row],[Account]],Accounts!$A$2:$A$86,Accounts!$F$2:$F$86),"")</f>
        <v>United States</v>
      </c>
      <c r="H1588" t="s">
        <v>82</v>
      </c>
      <c r="I1588" s="3">
        <v>42810</v>
      </c>
      <c r="J1588" s="3">
        <v>42891</v>
      </c>
      <c r="K1588" s="8" t="str">
        <f>IF(Sales_Pipeline[[#This Row],[Close_Date]]="","",TEXT(Sales_Pipeline[[#This Row],[Close_Date]],"ddd"))</f>
        <v>Mon</v>
      </c>
      <c r="L1588" s="8" t="str">
        <f>IF(Sales_Pipeline[[#This Row],[Close_Date]]="","",TEXT(Sales_Pipeline[[#This Row],[Close_Date]],"mmm"))</f>
        <v>Jun</v>
      </c>
      <c r="M1588" s="8" t="str">
        <f>IF(Sales_Pipeline[[#This Row],[Close_Date]]="","","Q"&amp;ROUNDUP(MONTH(Sales_Pipeline[[#This Row],[Close_Date]])/3,0))</f>
        <v>Q2</v>
      </c>
      <c r="N1588" s="2" cm="1">
        <f t="array" ref="N1588">IFERROR(_xlfn.IFS(Sales_Pipeline[[#This Row],[Deal_Stage]]="Won",_xlfn.XLOOKUP(Sales_Pipeline[[#This Row],[Product]],Products!$A$2:$A$8,Products!$C$2:$C$8),Sales_Pipeline[[#This Row],[Deal_Stage]]="Lost",_xlfn.XLOOKUP(Sales_Pipeline[[#This Row],[Product]],Products!$A$2:$A$8,Products!$C$2:$C$8)),"")</f>
        <v>3393</v>
      </c>
      <c r="O1588" s="2">
        <v>0</v>
      </c>
    </row>
    <row r="1589" spans="1:15" x14ac:dyDescent="0.3">
      <c r="A1589" t="s">
        <v>1735</v>
      </c>
      <c r="B1589" t="s">
        <v>21</v>
      </c>
      <c r="C1589" t="str">
        <f>_xlfn.XLOOKUP(Sales_Pipeline[[#This Row],[Sales_Agent]],Sales_Teams[Sales_Agent],Sales_Teams[Manager])</f>
        <v>Cara Losch</v>
      </c>
      <c r="D1589" t="str">
        <f>_xlfn.XLOOKUP(Sales_Pipeline[[#This Row],[Manager]],Sales_Teams[Manager],Sales_Teams[Regional_Office])</f>
        <v>East</v>
      </c>
      <c r="E1589" t="s">
        <v>84</v>
      </c>
      <c r="G1589" t="str">
        <f>IFERROR(_xlfn.XLOOKUP(Sales_Pipeline[[#This Row],[Account]],Accounts!$A$2:$A$86,Accounts!$F$2:$F$86),"")</f>
        <v/>
      </c>
      <c r="H1589" t="s">
        <v>77</v>
      </c>
      <c r="I1589" s="3">
        <v>42810</v>
      </c>
      <c r="K1589" s="8" t="str">
        <f>IF(Sales_Pipeline[[#This Row],[Close_Date]]="","",TEXT(Sales_Pipeline[[#This Row],[Close_Date]],"ddd"))</f>
        <v/>
      </c>
      <c r="L1589" s="8" t="str">
        <f>IF(Sales_Pipeline[[#This Row],[Close_Date]]="","",TEXT(Sales_Pipeline[[#This Row],[Close_Date]],"mmm"))</f>
        <v/>
      </c>
      <c r="M1589" s="8" t="str">
        <f>IF(Sales_Pipeline[[#This Row],[Close_Date]]="","","Q"&amp;ROUNDUP(MONTH(Sales_Pipeline[[#This Row],[Close_Date]])/3,0))</f>
        <v/>
      </c>
      <c r="N1589" s="2" t="str" cm="1">
        <f t="array" ref="N1589">IFERROR(_xlfn.IFS(Sales_Pipeline[[#This Row],[Deal_Stage]]="Won",_xlfn.XLOOKUP(Sales_Pipeline[[#This Row],[Product]],Products!$A$2:$A$8,Products!$C$2:$C$8),Sales_Pipeline[[#This Row],[Deal_Stage]]="Lost",_xlfn.XLOOKUP(Sales_Pipeline[[#This Row],[Product]],Products!$A$2:$A$8,Products!$C$2:$C$8)),"")</f>
        <v/>
      </c>
      <c r="O1589" s="2">
        <v>0</v>
      </c>
    </row>
    <row r="1590" spans="1:15" x14ac:dyDescent="0.3">
      <c r="A1590" t="s">
        <v>1736</v>
      </c>
      <c r="B1590" t="s">
        <v>32</v>
      </c>
      <c r="C1590" t="str">
        <f>_xlfn.XLOOKUP(Sales_Pipeline[[#This Row],[Sales_Agent]],Sales_Teams[Sales_Agent],Sales_Teams[Manager])</f>
        <v>Celia Rouche</v>
      </c>
      <c r="D1590" t="str">
        <f>_xlfn.XLOOKUP(Sales_Pipeline[[#This Row],[Manager]],Sales_Teams[Manager],Sales_Teams[Regional_Office])</f>
        <v>West</v>
      </c>
      <c r="E1590" t="s">
        <v>8953</v>
      </c>
      <c r="F1590" t="s">
        <v>120</v>
      </c>
      <c r="G1590" t="str">
        <f>IFERROR(_xlfn.XLOOKUP(Sales_Pipeline[[#This Row],[Account]],Accounts!$A$2:$A$86,Accounts!$F$2:$F$86),"")</f>
        <v>United States</v>
      </c>
      <c r="H1590" t="s">
        <v>57</v>
      </c>
      <c r="I1590" s="3">
        <v>42810</v>
      </c>
      <c r="J1590" s="3">
        <v>42823</v>
      </c>
      <c r="K1590" s="8" t="str">
        <f>IF(Sales_Pipeline[[#This Row],[Close_Date]]="","",TEXT(Sales_Pipeline[[#This Row],[Close_Date]],"ddd"))</f>
        <v>Wed</v>
      </c>
      <c r="L1590" s="8" t="str">
        <f>IF(Sales_Pipeline[[#This Row],[Close_Date]]="","",TEXT(Sales_Pipeline[[#This Row],[Close_Date]],"mmm"))</f>
        <v>Mar</v>
      </c>
      <c r="M1590" s="8" t="str">
        <f>IF(Sales_Pipeline[[#This Row],[Close_Date]]="","","Q"&amp;ROUNDUP(MONTH(Sales_Pipeline[[#This Row],[Close_Date]])/3,0))</f>
        <v>Q1</v>
      </c>
      <c r="N1590" s="2" cm="1">
        <f t="array" ref="N1590">IFERROR(_xlfn.IFS(Sales_Pipeline[[#This Row],[Deal_Stage]]="Won",_xlfn.XLOOKUP(Sales_Pipeline[[#This Row],[Product]],Products!$A$2:$A$8,Products!$C$2:$C$8),Sales_Pipeline[[#This Row],[Deal_Stage]]="Lost",_xlfn.XLOOKUP(Sales_Pipeline[[#This Row],[Product]],Products!$A$2:$A$8,Products!$C$2:$C$8)),"")</f>
        <v>4821</v>
      </c>
      <c r="O1590" s="2">
        <v>4408</v>
      </c>
    </row>
    <row r="1591" spans="1:15" x14ac:dyDescent="0.3">
      <c r="A1591" t="s">
        <v>1737</v>
      </c>
      <c r="B1591" t="s">
        <v>44</v>
      </c>
      <c r="C1591" t="str">
        <f>_xlfn.XLOOKUP(Sales_Pipeline[[#This Row],[Sales_Agent]],Sales_Teams[Sales_Agent],Sales_Teams[Manager])</f>
        <v>Summer Sewald</v>
      </c>
      <c r="D1591" t="str">
        <f>_xlfn.XLOOKUP(Sales_Pipeline[[#This Row],[Manager]],Sales_Teams[Manager],Sales_Teams[Regional_Office])</f>
        <v>West</v>
      </c>
      <c r="E1591" t="s">
        <v>63</v>
      </c>
      <c r="F1591" t="s">
        <v>72</v>
      </c>
      <c r="G1591" t="str">
        <f>IFERROR(_xlfn.XLOOKUP(Sales_Pipeline[[#This Row],[Account]],Accounts!$A$2:$A$86,Accounts!$F$2:$F$86),"")</f>
        <v>United States</v>
      </c>
      <c r="H1591" t="s">
        <v>57</v>
      </c>
      <c r="I1591" s="3">
        <v>42810</v>
      </c>
      <c r="J1591" s="3">
        <v>42893</v>
      </c>
      <c r="K1591" s="8" t="str">
        <f>IF(Sales_Pipeline[[#This Row],[Close_Date]]="","",TEXT(Sales_Pipeline[[#This Row],[Close_Date]],"ddd"))</f>
        <v>Wed</v>
      </c>
      <c r="L1591" s="8" t="str">
        <f>IF(Sales_Pipeline[[#This Row],[Close_Date]]="","",TEXT(Sales_Pipeline[[#This Row],[Close_Date]],"mmm"))</f>
        <v>Jun</v>
      </c>
      <c r="M1591" s="8" t="str">
        <f>IF(Sales_Pipeline[[#This Row],[Close_Date]]="","","Q"&amp;ROUNDUP(MONTH(Sales_Pipeline[[#This Row],[Close_Date]])/3,0))</f>
        <v>Q2</v>
      </c>
      <c r="N1591" s="2" cm="1">
        <f t="array" ref="N1591">IFERROR(_xlfn.IFS(Sales_Pipeline[[#This Row],[Deal_Stage]]="Won",_xlfn.XLOOKUP(Sales_Pipeline[[#This Row],[Product]],Products!$A$2:$A$8,Products!$C$2:$C$8),Sales_Pipeline[[#This Row],[Deal_Stage]]="Lost",_xlfn.XLOOKUP(Sales_Pipeline[[#This Row],[Product]],Products!$A$2:$A$8,Products!$C$2:$C$8)),"")</f>
        <v>550</v>
      </c>
      <c r="O1591" s="2">
        <v>605</v>
      </c>
    </row>
    <row r="1592" spans="1:15" x14ac:dyDescent="0.3">
      <c r="A1592" t="s">
        <v>1738</v>
      </c>
      <c r="B1592" t="s">
        <v>3</v>
      </c>
      <c r="C1592" t="str">
        <f>_xlfn.XLOOKUP(Sales_Pipeline[[#This Row],[Sales_Agent]],Sales_Teams[Sales_Agent],Sales_Teams[Manager])</f>
        <v>Dustin Brinkmann</v>
      </c>
      <c r="D1592" t="str">
        <f>_xlfn.XLOOKUP(Sales_Pipeline[[#This Row],[Manager]],Sales_Teams[Manager],Sales_Teams[Regional_Office])</f>
        <v>Central</v>
      </c>
      <c r="E1592" t="s">
        <v>84</v>
      </c>
      <c r="F1592" t="s">
        <v>81</v>
      </c>
      <c r="G1592" t="str">
        <f>IFERROR(_xlfn.XLOOKUP(Sales_Pipeline[[#This Row],[Account]],Accounts!$A$2:$A$86,Accounts!$F$2:$F$86),"")</f>
        <v>Italy</v>
      </c>
      <c r="H1592" t="s">
        <v>57</v>
      </c>
      <c r="I1592" s="3">
        <v>42811</v>
      </c>
      <c r="J1592" s="3">
        <v>42820</v>
      </c>
      <c r="K1592" s="8" t="str">
        <f>IF(Sales_Pipeline[[#This Row],[Close_Date]]="","",TEXT(Sales_Pipeline[[#This Row],[Close_Date]],"ddd"))</f>
        <v>Sun</v>
      </c>
      <c r="L1592" s="8" t="str">
        <f>IF(Sales_Pipeline[[#This Row],[Close_Date]]="","",TEXT(Sales_Pipeline[[#This Row],[Close_Date]],"mmm"))</f>
        <v>Mar</v>
      </c>
      <c r="M1592" s="8" t="str">
        <f>IF(Sales_Pipeline[[#This Row],[Close_Date]]="","","Q"&amp;ROUNDUP(MONTH(Sales_Pipeline[[#This Row],[Close_Date]])/3,0))</f>
        <v>Q1</v>
      </c>
      <c r="N1592" s="2" cm="1">
        <f t="array" ref="N1592">IFERROR(_xlfn.IFS(Sales_Pipeline[[#This Row],[Deal_Stage]]="Won",_xlfn.XLOOKUP(Sales_Pipeline[[#This Row],[Product]],Products!$A$2:$A$8,Products!$C$2:$C$8),Sales_Pipeline[[#This Row],[Deal_Stage]]="Lost",_xlfn.XLOOKUP(Sales_Pipeline[[#This Row],[Product]],Products!$A$2:$A$8,Products!$C$2:$C$8)),"")</f>
        <v>5482</v>
      </c>
      <c r="O1592" s="2">
        <v>6064</v>
      </c>
    </row>
    <row r="1593" spans="1:15" x14ac:dyDescent="0.3">
      <c r="A1593" t="s">
        <v>1739</v>
      </c>
      <c r="B1593" t="s">
        <v>27</v>
      </c>
      <c r="C1593" t="str">
        <f>_xlfn.XLOOKUP(Sales_Pipeline[[#This Row],[Sales_Agent]],Sales_Teams[Sales_Agent],Sales_Teams[Manager])</f>
        <v>Rocco Neubert</v>
      </c>
      <c r="D1593" t="str">
        <f>_xlfn.XLOOKUP(Sales_Pipeline[[#This Row],[Manager]],Sales_Teams[Manager],Sales_Teams[Regional_Office])</f>
        <v>East</v>
      </c>
      <c r="E1593" t="s">
        <v>63</v>
      </c>
      <c r="F1593" t="s">
        <v>231</v>
      </c>
      <c r="G1593" t="str">
        <f>IFERROR(_xlfn.XLOOKUP(Sales_Pipeline[[#This Row],[Account]],Accounts!$A$2:$A$86,Accounts!$F$2:$F$86),"")</f>
        <v>United States</v>
      </c>
      <c r="H1593" t="s">
        <v>57</v>
      </c>
      <c r="I1593" s="3">
        <v>42811</v>
      </c>
      <c r="J1593" s="3">
        <v>42903</v>
      </c>
      <c r="K1593" s="8" t="str">
        <f>IF(Sales_Pipeline[[#This Row],[Close_Date]]="","",TEXT(Sales_Pipeline[[#This Row],[Close_Date]],"ddd"))</f>
        <v>Sat</v>
      </c>
      <c r="L1593" s="8" t="str">
        <f>IF(Sales_Pipeline[[#This Row],[Close_Date]]="","",TEXT(Sales_Pipeline[[#This Row],[Close_Date]],"mmm"))</f>
        <v>Jun</v>
      </c>
      <c r="M1593" s="8" t="str">
        <f>IF(Sales_Pipeline[[#This Row],[Close_Date]]="","","Q"&amp;ROUNDUP(MONTH(Sales_Pipeline[[#This Row],[Close_Date]])/3,0))</f>
        <v>Q2</v>
      </c>
      <c r="N1593" s="2" cm="1">
        <f t="array" ref="N1593">IFERROR(_xlfn.IFS(Sales_Pipeline[[#This Row],[Deal_Stage]]="Won",_xlfn.XLOOKUP(Sales_Pipeline[[#This Row],[Product]],Products!$A$2:$A$8,Products!$C$2:$C$8),Sales_Pipeline[[#This Row],[Deal_Stage]]="Lost",_xlfn.XLOOKUP(Sales_Pipeline[[#This Row],[Product]],Products!$A$2:$A$8,Products!$C$2:$C$8)),"")</f>
        <v>550</v>
      </c>
      <c r="O1593" s="2">
        <v>641</v>
      </c>
    </row>
    <row r="1594" spans="1:15" x14ac:dyDescent="0.3">
      <c r="A1594" t="s">
        <v>1740</v>
      </c>
      <c r="B1594" t="s">
        <v>27</v>
      </c>
      <c r="C1594" t="str">
        <f>_xlfn.XLOOKUP(Sales_Pipeline[[#This Row],[Sales_Agent]],Sales_Teams[Sales_Agent],Sales_Teams[Manager])</f>
        <v>Rocco Neubert</v>
      </c>
      <c r="D1594" t="str">
        <f>_xlfn.XLOOKUP(Sales_Pipeline[[#This Row],[Manager]],Sales_Teams[Manager],Sales_Teams[Regional_Office])</f>
        <v>East</v>
      </c>
      <c r="E1594" t="s">
        <v>63</v>
      </c>
      <c r="F1594" t="s">
        <v>103</v>
      </c>
      <c r="G1594" t="str">
        <f>IFERROR(_xlfn.XLOOKUP(Sales_Pipeline[[#This Row],[Account]],Accounts!$A$2:$A$86,Accounts!$F$2:$F$86),"")</f>
        <v>United States</v>
      </c>
      <c r="H1594" t="s">
        <v>57</v>
      </c>
      <c r="I1594" s="3">
        <v>42811</v>
      </c>
      <c r="J1594" s="3">
        <v>42872</v>
      </c>
      <c r="K1594" s="8" t="str">
        <f>IF(Sales_Pipeline[[#This Row],[Close_Date]]="","",TEXT(Sales_Pipeline[[#This Row],[Close_Date]],"ddd"))</f>
        <v>Wed</v>
      </c>
      <c r="L1594" s="8" t="str">
        <f>IF(Sales_Pipeline[[#This Row],[Close_Date]]="","",TEXT(Sales_Pipeline[[#This Row],[Close_Date]],"mmm"))</f>
        <v>May</v>
      </c>
      <c r="M1594" s="8" t="str">
        <f>IF(Sales_Pipeline[[#This Row],[Close_Date]]="","","Q"&amp;ROUNDUP(MONTH(Sales_Pipeline[[#This Row],[Close_Date]])/3,0))</f>
        <v>Q2</v>
      </c>
      <c r="N1594" s="2" cm="1">
        <f t="array" ref="N1594">IFERROR(_xlfn.IFS(Sales_Pipeline[[#This Row],[Deal_Stage]]="Won",_xlfn.XLOOKUP(Sales_Pipeline[[#This Row],[Product]],Products!$A$2:$A$8,Products!$C$2:$C$8),Sales_Pipeline[[#This Row],[Deal_Stage]]="Lost",_xlfn.XLOOKUP(Sales_Pipeline[[#This Row],[Product]],Products!$A$2:$A$8,Products!$C$2:$C$8)),"")</f>
        <v>550</v>
      </c>
      <c r="O1594" s="2">
        <v>491</v>
      </c>
    </row>
    <row r="1595" spans="1:15" x14ac:dyDescent="0.3">
      <c r="A1595" t="s">
        <v>1741</v>
      </c>
      <c r="B1595" t="s">
        <v>20</v>
      </c>
      <c r="C1595" t="str">
        <f>_xlfn.XLOOKUP(Sales_Pipeline[[#This Row],[Sales_Agent]],Sales_Teams[Sales_Agent],Sales_Teams[Manager])</f>
        <v>Cara Losch</v>
      </c>
      <c r="D1595" t="str">
        <f>_xlfn.XLOOKUP(Sales_Pipeline[[#This Row],[Manager]],Sales_Teams[Manager],Sales_Teams[Regional_Office])</f>
        <v>East</v>
      </c>
      <c r="E1595" t="s">
        <v>63</v>
      </c>
      <c r="G1595" t="str">
        <f>IFERROR(_xlfn.XLOOKUP(Sales_Pipeline[[#This Row],[Account]],Accounts!$A$2:$A$86,Accounts!$F$2:$F$86),"")</f>
        <v/>
      </c>
      <c r="H1595" t="s">
        <v>77</v>
      </c>
      <c r="I1595" s="3">
        <v>42811</v>
      </c>
      <c r="K1595" s="8" t="str">
        <f>IF(Sales_Pipeline[[#This Row],[Close_Date]]="","",TEXT(Sales_Pipeline[[#This Row],[Close_Date]],"ddd"))</f>
        <v/>
      </c>
      <c r="L1595" s="8" t="str">
        <f>IF(Sales_Pipeline[[#This Row],[Close_Date]]="","",TEXT(Sales_Pipeline[[#This Row],[Close_Date]],"mmm"))</f>
        <v/>
      </c>
      <c r="M1595" s="8" t="str">
        <f>IF(Sales_Pipeline[[#This Row],[Close_Date]]="","","Q"&amp;ROUNDUP(MONTH(Sales_Pipeline[[#This Row],[Close_Date]])/3,0))</f>
        <v/>
      </c>
      <c r="N1595" s="2" t="str" cm="1">
        <f t="array" ref="N1595">IFERROR(_xlfn.IFS(Sales_Pipeline[[#This Row],[Deal_Stage]]="Won",_xlfn.XLOOKUP(Sales_Pipeline[[#This Row],[Product]],Products!$A$2:$A$8,Products!$C$2:$C$8),Sales_Pipeline[[#This Row],[Deal_Stage]]="Lost",_xlfn.XLOOKUP(Sales_Pipeline[[#This Row],[Product]],Products!$A$2:$A$8,Products!$C$2:$C$8)),"")</f>
        <v/>
      </c>
      <c r="O1595" s="2">
        <v>0</v>
      </c>
    </row>
    <row r="1596" spans="1:15" x14ac:dyDescent="0.3">
      <c r="A1596" t="s">
        <v>1742</v>
      </c>
      <c r="B1596" t="s">
        <v>20</v>
      </c>
      <c r="C1596" t="str">
        <f>_xlfn.XLOOKUP(Sales_Pipeline[[#This Row],[Sales_Agent]],Sales_Teams[Sales_Agent],Sales_Teams[Manager])</f>
        <v>Cara Losch</v>
      </c>
      <c r="D1596" t="str">
        <f>_xlfn.XLOOKUP(Sales_Pipeline[[#This Row],[Manager]],Sales_Teams[Manager],Sales_Teams[Regional_Office])</f>
        <v>East</v>
      </c>
      <c r="E1596" t="s">
        <v>55</v>
      </c>
      <c r="F1596" t="s">
        <v>136</v>
      </c>
      <c r="G1596" t="str">
        <f>IFERROR(_xlfn.XLOOKUP(Sales_Pipeline[[#This Row],[Account]],Accounts!$A$2:$A$86,Accounts!$F$2:$F$86),"")</f>
        <v>United States</v>
      </c>
      <c r="H1596" t="s">
        <v>77</v>
      </c>
      <c r="I1596" s="3">
        <v>42811</v>
      </c>
      <c r="K1596" s="8" t="str">
        <f>IF(Sales_Pipeline[[#This Row],[Close_Date]]="","",TEXT(Sales_Pipeline[[#This Row],[Close_Date]],"ddd"))</f>
        <v/>
      </c>
      <c r="L1596" s="8" t="str">
        <f>IF(Sales_Pipeline[[#This Row],[Close_Date]]="","",TEXT(Sales_Pipeline[[#This Row],[Close_Date]],"mmm"))</f>
        <v/>
      </c>
      <c r="M1596" s="8" t="str">
        <f>IF(Sales_Pipeline[[#This Row],[Close_Date]]="","","Q"&amp;ROUNDUP(MONTH(Sales_Pipeline[[#This Row],[Close_Date]])/3,0))</f>
        <v/>
      </c>
      <c r="N1596" s="2" t="str" cm="1">
        <f t="array" ref="N1596">IFERROR(_xlfn.IFS(Sales_Pipeline[[#This Row],[Deal_Stage]]="Won",_xlfn.XLOOKUP(Sales_Pipeline[[#This Row],[Product]],Products!$A$2:$A$8,Products!$C$2:$C$8),Sales_Pipeline[[#This Row],[Deal_Stage]]="Lost",_xlfn.XLOOKUP(Sales_Pipeline[[#This Row],[Product]],Products!$A$2:$A$8,Products!$C$2:$C$8)),"")</f>
        <v/>
      </c>
      <c r="O1596" s="2">
        <v>0</v>
      </c>
    </row>
    <row r="1597" spans="1:15" x14ac:dyDescent="0.3">
      <c r="A1597" t="s">
        <v>1743</v>
      </c>
      <c r="B1597" t="s">
        <v>20</v>
      </c>
      <c r="C1597" t="str">
        <f>_xlfn.XLOOKUP(Sales_Pipeline[[#This Row],[Sales_Agent]],Sales_Teams[Sales_Agent],Sales_Teams[Manager])</f>
        <v>Cara Losch</v>
      </c>
      <c r="D1597" t="str">
        <f>_xlfn.XLOOKUP(Sales_Pipeline[[#This Row],[Manager]],Sales_Teams[Manager],Sales_Teams[Regional_Office])</f>
        <v>East</v>
      </c>
      <c r="E1597" t="s">
        <v>8953</v>
      </c>
      <c r="F1597" t="s">
        <v>231</v>
      </c>
      <c r="G1597" t="str">
        <f>IFERROR(_xlfn.XLOOKUP(Sales_Pipeline[[#This Row],[Account]],Accounts!$A$2:$A$86,Accounts!$F$2:$F$86),"")</f>
        <v>United States</v>
      </c>
      <c r="H1597" t="s">
        <v>82</v>
      </c>
      <c r="I1597" s="3">
        <v>42811</v>
      </c>
      <c r="J1597" s="3">
        <v>42858</v>
      </c>
      <c r="K1597" s="8" t="str">
        <f>IF(Sales_Pipeline[[#This Row],[Close_Date]]="","",TEXT(Sales_Pipeline[[#This Row],[Close_Date]],"ddd"))</f>
        <v>Wed</v>
      </c>
      <c r="L1597" s="8" t="str">
        <f>IF(Sales_Pipeline[[#This Row],[Close_Date]]="","",TEXT(Sales_Pipeline[[#This Row],[Close_Date]],"mmm"))</f>
        <v>May</v>
      </c>
      <c r="M1597" s="8" t="str">
        <f>IF(Sales_Pipeline[[#This Row],[Close_Date]]="","","Q"&amp;ROUNDUP(MONTH(Sales_Pipeline[[#This Row],[Close_Date]])/3,0))</f>
        <v>Q2</v>
      </c>
      <c r="N1597" s="2" cm="1">
        <f t="array" ref="N1597">IFERROR(_xlfn.IFS(Sales_Pipeline[[#This Row],[Deal_Stage]]="Won",_xlfn.XLOOKUP(Sales_Pipeline[[#This Row],[Product]],Products!$A$2:$A$8,Products!$C$2:$C$8),Sales_Pipeline[[#This Row],[Deal_Stage]]="Lost",_xlfn.XLOOKUP(Sales_Pipeline[[#This Row],[Product]],Products!$A$2:$A$8,Products!$C$2:$C$8)),"")</f>
        <v>4821</v>
      </c>
      <c r="O1597" s="2">
        <v>0</v>
      </c>
    </row>
    <row r="1598" spans="1:15" x14ac:dyDescent="0.3">
      <c r="A1598" t="s">
        <v>1744</v>
      </c>
      <c r="B1598" t="s">
        <v>15</v>
      </c>
      <c r="C1598" t="str">
        <f>_xlfn.XLOOKUP(Sales_Pipeline[[#This Row],[Sales_Agent]],Sales_Teams[Sales_Agent],Sales_Teams[Manager])</f>
        <v>Melvin Marxen</v>
      </c>
      <c r="D1598" t="str">
        <f>_xlfn.XLOOKUP(Sales_Pipeline[[#This Row],[Manager]],Sales_Teams[Manager],Sales_Teams[Regional_Office])</f>
        <v>Central</v>
      </c>
      <c r="E1598" t="s">
        <v>61</v>
      </c>
      <c r="F1598" t="s">
        <v>64</v>
      </c>
      <c r="G1598" t="str">
        <f>IFERROR(_xlfn.XLOOKUP(Sales_Pipeline[[#This Row],[Account]],Accounts!$A$2:$A$86,Accounts!$F$2:$F$86),"")</f>
        <v>United States</v>
      </c>
      <c r="H1598" t="s">
        <v>57</v>
      </c>
      <c r="I1598" s="3">
        <v>42811</v>
      </c>
      <c r="J1598" s="3">
        <v>42882</v>
      </c>
      <c r="K1598" s="8" t="str">
        <f>IF(Sales_Pipeline[[#This Row],[Close_Date]]="","",TEXT(Sales_Pipeline[[#This Row],[Close_Date]],"ddd"))</f>
        <v>Sat</v>
      </c>
      <c r="L1598" s="8" t="str">
        <f>IF(Sales_Pipeline[[#This Row],[Close_Date]]="","",TEXT(Sales_Pipeline[[#This Row],[Close_Date]],"mmm"))</f>
        <v>May</v>
      </c>
      <c r="M1598" s="8" t="str">
        <f>IF(Sales_Pipeline[[#This Row],[Close_Date]]="","","Q"&amp;ROUNDUP(MONTH(Sales_Pipeline[[#This Row],[Close_Date]])/3,0))</f>
        <v>Q2</v>
      </c>
      <c r="N1598" s="2" cm="1">
        <f t="array" ref="N1598">IFERROR(_xlfn.IFS(Sales_Pipeline[[#This Row],[Deal_Stage]]="Won",_xlfn.XLOOKUP(Sales_Pipeline[[#This Row],[Product]],Products!$A$2:$A$8,Products!$C$2:$C$8),Sales_Pipeline[[#This Row],[Deal_Stage]]="Lost",_xlfn.XLOOKUP(Sales_Pipeline[[#This Row],[Product]],Products!$A$2:$A$8,Products!$C$2:$C$8)),"")</f>
        <v>55</v>
      </c>
      <c r="O1598" s="2">
        <v>47</v>
      </c>
    </row>
    <row r="1599" spans="1:15" x14ac:dyDescent="0.3">
      <c r="A1599" t="s">
        <v>1745</v>
      </c>
      <c r="B1599" t="s">
        <v>38</v>
      </c>
      <c r="C1599" t="str">
        <f>_xlfn.XLOOKUP(Sales_Pipeline[[#This Row],[Sales_Agent]],Sales_Teams[Sales_Agent],Sales_Teams[Manager])</f>
        <v>Celia Rouche</v>
      </c>
      <c r="D1599" t="str">
        <f>_xlfn.XLOOKUP(Sales_Pipeline[[#This Row],[Manager]],Sales_Teams[Manager],Sales_Teams[Regional_Office])</f>
        <v>West</v>
      </c>
      <c r="E1599" t="s">
        <v>61</v>
      </c>
      <c r="F1599" t="s">
        <v>211</v>
      </c>
      <c r="G1599" t="str">
        <f>IFERROR(_xlfn.XLOOKUP(Sales_Pipeline[[#This Row],[Account]],Accounts!$A$2:$A$86,Accounts!$F$2:$F$86),"")</f>
        <v>United States</v>
      </c>
      <c r="H1599" t="s">
        <v>57</v>
      </c>
      <c r="I1599" s="3">
        <v>42811</v>
      </c>
      <c r="J1599" s="3">
        <v>42911</v>
      </c>
      <c r="K1599" s="8" t="str">
        <f>IF(Sales_Pipeline[[#This Row],[Close_Date]]="","",TEXT(Sales_Pipeline[[#This Row],[Close_Date]],"ddd"))</f>
        <v>Sun</v>
      </c>
      <c r="L1599" s="8" t="str">
        <f>IF(Sales_Pipeline[[#This Row],[Close_Date]]="","",TEXT(Sales_Pipeline[[#This Row],[Close_Date]],"mmm"))</f>
        <v>Jun</v>
      </c>
      <c r="M1599" s="8" t="str">
        <f>IF(Sales_Pipeline[[#This Row],[Close_Date]]="","","Q"&amp;ROUNDUP(MONTH(Sales_Pipeline[[#This Row],[Close_Date]])/3,0))</f>
        <v>Q2</v>
      </c>
      <c r="N1599" s="2" cm="1">
        <f t="array" ref="N1599">IFERROR(_xlfn.IFS(Sales_Pipeline[[#This Row],[Deal_Stage]]="Won",_xlfn.XLOOKUP(Sales_Pipeline[[#This Row],[Product]],Products!$A$2:$A$8,Products!$C$2:$C$8),Sales_Pipeline[[#This Row],[Deal_Stage]]="Lost",_xlfn.XLOOKUP(Sales_Pipeline[[#This Row],[Product]],Products!$A$2:$A$8,Products!$C$2:$C$8)),"")</f>
        <v>55</v>
      </c>
      <c r="O1599" s="2">
        <v>63</v>
      </c>
    </row>
    <row r="1600" spans="1:15" x14ac:dyDescent="0.3">
      <c r="A1600" t="s">
        <v>1746</v>
      </c>
      <c r="B1600" t="s">
        <v>22</v>
      </c>
      <c r="C1600" t="str">
        <f>_xlfn.XLOOKUP(Sales_Pipeline[[#This Row],[Sales_Agent]],Sales_Teams[Sales_Agent],Sales_Teams[Manager])</f>
        <v>Cara Losch</v>
      </c>
      <c r="D1600" t="str">
        <f>_xlfn.XLOOKUP(Sales_Pipeline[[#This Row],[Manager]],Sales_Teams[Manager],Sales_Teams[Regional_Office])</f>
        <v>East</v>
      </c>
      <c r="E1600" t="s">
        <v>76</v>
      </c>
      <c r="F1600" t="s">
        <v>344</v>
      </c>
      <c r="G1600" t="str">
        <f>IFERROR(_xlfn.XLOOKUP(Sales_Pipeline[[#This Row],[Account]],Accounts!$A$2:$A$86,Accounts!$F$2:$F$86),"")</f>
        <v>Romania</v>
      </c>
      <c r="H1600" t="s">
        <v>57</v>
      </c>
      <c r="I1600" s="3">
        <v>42811</v>
      </c>
      <c r="J1600" s="3">
        <v>42873</v>
      </c>
      <c r="K1600" s="8" t="str">
        <f>IF(Sales_Pipeline[[#This Row],[Close_Date]]="","",TEXT(Sales_Pipeline[[#This Row],[Close_Date]],"ddd"))</f>
        <v>Thu</v>
      </c>
      <c r="L1600" s="8" t="str">
        <f>IF(Sales_Pipeline[[#This Row],[Close_Date]]="","",TEXT(Sales_Pipeline[[#This Row],[Close_Date]],"mmm"))</f>
        <v>May</v>
      </c>
      <c r="M1600" s="8" t="str">
        <f>IF(Sales_Pipeline[[#This Row],[Close_Date]]="","","Q"&amp;ROUNDUP(MONTH(Sales_Pipeline[[#This Row],[Close_Date]])/3,0))</f>
        <v>Q2</v>
      </c>
      <c r="N1600" s="2" cm="1">
        <f t="array" ref="N1600">IFERROR(_xlfn.IFS(Sales_Pipeline[[#This Row],[Deal_Stage]]="Won",_xlfn.XLOOKUP(Sales_Pipeline[[#This Row],[Product]],Products!$A$2:$A$8,Products!$C$2:$C$8),Sales_Pipeline[[#This Row],[Deal_Stage]]="Lost",_xlfn.XLOOKUP(Sales_Pipeline[[#This Row],[Product]],Products!$A$2:$A$8,Products!$C$2:$C$8)),"")</f>
        <v>3393</v>
      </c>
      <c r="O1600" s="2">
        <v>3291</v>
      </c>
    </row>
    <row r="1601" spans="1:15" x14ac:dyDescent="0.3">
      <c r="A1601" t="s">
        <v>1747</v>
      </c>
      <c r="B1601" t="s">
        <v>36</v>
      </c>
      <c r="C1601" t="str">
        <f>_xlfn.XLOOKUP(Sales_Pipeline[[#This Row],[Sales_Agent]],Sales_Teams[Sales_Agent],Sales_Teams[Manager])</f>
        <v>Celia Rouche</v>
      </c>
      <c r="D1601" t="str">
        <f>_xlfn.XLOOKUP(Sales_Pipeline[[#This Row],[Manager]],Sales_Teams[Manager],Sales_Teams[Regional_Office])</f>
        <v>West</v>
      </c>
      <c r="E1601" t="s">
        <v>55</v>
      </c>
      <c r="G1601" t="str">
        <f>IFERROR(_xlfn.XLOOKUP(Sales_Pipeline[[#This Row],[Account]],Accounts!$A$2:$A$86,Accounts!$F$2:$F$86),"")</f>
        <v/>
      </c>
      <c r="H1601" t="s">
        <v>77</v>
      </c>
      <c r="I1601" s="3">
        <v>42811</v>
      </c>
      <c r="K1601" s="8" t="str">
        <f>IF(Sales_Pipeline[[#This Row],[Close_Date]]="","",TEXT(Sales_Pipeline[[#This Row],[Close_Date]],"ddd"))</f>
        <v/>
      </c>
      <c r="L1601" s="8" t="str">
        <f>IF(Sales_Pipeline[[#This Row],[Close_Date]]="","",TEXT(Sales_Pipeline[[#This Row],[Close_Date]],"mmm"))</f>
        <v/>
      </c>
      <c r="M1601" s="8" t="str">
        <f>IF(Sales_Pipeline[[#This Row],[Close_Date]]="","","Q"&amp;ROUNDUP(MONTH(Sales_Pipeline[[#This Row],[Close_Date]])/3,0))</f>
        <v/>
      </c>
      <c r="N1601" s="2" t="str" cm="1">
        <f t="array" ref="N1601">IFERROR(_xlfn.IFS(Sales_Pipeline[[#This Row],[Deal_Stage]]="Won",_xlfn.XLOOKUP(Sales_Pipeline[[#This Row],[Product]],Products!$A$2:$A$8,Products!$C$2:$C$8),Sales_Pipeline[[#This Row],[Deal_Stage]]="Lost",_xlfn.XLOOKUP(Sales_Pipeline[[#This Row],[Product]],Products!$A$2:$A$8,Products!$C$2:$C$8)),"")</f>
        <v/>
      </c>
      <c r="O1601" s="2">
        <v>0</v>
      </c>
    </row>
    <row r="1602" spans="1:15" x14ac:dyDescent="0.3">
      <c r="A1602" t="s">
        <v>1748</v>
      </c>
      <c r="B1602" t="s">
        <v>36</v>
      </c>
      <c r="C1602" t="str">
        <f>_xlfn.XLOOKUP(Sales_Pipeline[[#This Row],[Sales_Agent]],Sales_Teams[Sales_Agent],Sales_Teams[Manager])</f>
        <v>Celia Rouche</v>
      </c>
      <c r="D1602" t="str">
        <f>_xlfn.XLOOKUP(Sales_Pipeline[[#This Row],[Manager]],Sales_Teams[Manager],Sales_Teams[Regional_Office])</f>
        <v>West</v>
      </c>
      <c r="E1602" t="s">
        <v>55</v>
      </c>
      <c r="F1602" t="s">
        <v>288</v>
      </c>
      <c r="G1602" t="str">
        <f>IFERROR(_xlfn.XLOOKUP(Sales_Pipeline[[#This Row],[Account]],Accounts!$A$2:$A$86,Accounts!$F$2:$F$86),"")</f>
        <v>United States</v>
      </c>
      <c r="H1602" t="s">
        <v>57</v>
      </c>
      <c r="I1602" s="3">
        <v>42811</v>
      </c>
      <c r="J1602" s="3">
        <v>42896</v>
      </c>
      <c r="K1602" s="8" t="str">
        <f>IF(Sales_Pipeline[[#This Row],[Close_Date]]="","",TEXT(Sales_Pipeline[[#This Row],[Close_Date]],"ddd"))</f>
        <v>Sat</v>
      </c>
      <c r="L1602" s="8" t="str">
        <f>IF(Sales_Pipeline[[#This Row],[Close_Date]]="","",TEXT(Sales_Pipeline[[#This Row],[Close_Date]],"mmm"))</f>
        <v>Jun</v>
      </c>
      <c r="M1602" s="8" t="str">
        <f>IF(Sales_Pipeline[[#This Row],[Close_Date]]="","","Q"&amp;ROUNDUP(MONTH(Sales_Pipeline[[#This Row],[Close_Date]])/3,0))</f>
        <v>Q2</v>
      </c>
      <c r="N1602" s="2" cm="1">
        <f t="array" ref="N1602">IFERROR(_xlfn.IFS(Sales_Pipeline[[#This Row],[Deal_Stage]]="Won",_xlfn.XLOOKUP(Sales_Pipeline[[#This Row],[Product]],Products!$A$2:$A$8,Products!$C$2:$C$8),Sales_Pipeline[[#This Row],[Deal_Stage]]="Lost",_xlfn.XLOOKUP(Sales_Pipeline[[#This Row],[Product]],Products!$A$2:$A$8,Products!$C$2:$C$8)),"")</f>
        <v>1096</v>
      </c>
      <c r="O1602" s="2">
        <v>1188</v>
      </c>
    </row>
    <row r="1603" spans="1:15" x14ac:dyDescent="0.3">
      <c r="A1603" t="s">
        <v>1749</v>
      </c>
      <c r="B1603" t="s">
        <v>42</v>
      </c>
      <c r="C1603" t="str">
        <f>_xlfn.XLOOKUP(Sales_Pipeline[[#This Row],[Sales_Agent]],Sales_Teams[Sales_Agent],Sales_Teams[Manager])</f>
        <v>Summer Sewald</v>
      </c>
      <c r="D1603" t="str">
        <f>_xlfn.XLOOKUP(Sales_Pipeline[[#This Row],[Manager]],Sales_Teams[Manager],Sales_Teams[Regional_Office])</f>
        <v>West</v>
      </c>
      <c r="E1603" t="s">
        <v>84</v>
      </c>
      <c r="G1603" t="str">
        <f>IFERROR(_xlfn.XLOOKUP(Sales_Pipeline[[#This Row],[Account]],Accounts!$A$2:$A$86,Accounts!$F$2:$F$86),"")</f>
        <v/>
      </c>
      <c r="H1603" t="s">
        <v>77</v>
      </c>
      <c r="I1603" s="3">
        <v>42811</v>
      </c>
      <c r="K1603" s="8" t="str">
        <f>IF(Sales_Pipeline[[#This Row],[Close_Date]]="","",TEXT(Sales_Pipeline[[#This Row],[Close_Date]],"ddd"))</f>
        <v/>
      </c>
      <c r="L1603" s="8" t="str">
        <f>IF(Sales_Pipeline[[#This Row],[Close_Date]]="","",TEXT(Sales_Pipeline[[#This Row],[Close_Date]],"mmm"))</f>
        <v/>
      </c>
      <c r="M1603" s="8" t="str">
        <f>IF(Sales_Pipeline[[#This Row],[Close_Date]]="","","Q"&amp;ROUNDUP(MONTH(Sales_Pipeline[[#This Row],[Close_Date]])/3,0))</f>
        <v/>
      </c>
      <c r="N1603" s="2" t="str" cm="1">
        <f t="array" ref="N1603">IFERROR(_xlfn.IFS(Sales_Pipeline[[#This Row],[Deal_Stage]]="Won",_xlfn.XLOOKUP(Sales_Pipeline[[#This Row],[Product]],Products!$A$2:$A$8,Products!$C$2:$C$8),Sales_Pipeline[[#This Row],[Deal_Stage]]="Lost",_xlfn.XLOOKUP(Sales_Pipeline[[#This Row],[Product]],Products!$A$2:$A$8,Products!$C$2:$C$8)),"")</f>
        <v/>
      </c>
      <c r="O1603" s="2">
        <v>0</v>
      </c>
    </row>
    <row r="1604" spans="1:15" x14ac:dyDescent="0.3">
      <c r="A1604" t="s">
        <v>1750</v>
      </c>
      <c r="B1604" t="s">
        <v>42</v>
      </c>
      <c r="C1604" t="str">
        <f>_xlfn.XLOOKUP(Sales_Pipeline[[#This Row],[Sales_Agent]],Sales_Teams[Sales_Agent],Sales_Teams[Manager])</f>
        <v>Summer Sewald</v>
      </c>
      <c r="D1604" t="str">
        <f>_xlfn.XLOOKUP(Sales_Pipeline[[#This Row],[Manager]],Sales_Teams[Manager],Sales_Teams[Regional_Office])</f>
        <v>West</v>
      </c>
      <c r="E1604" t="s">
        <v>63</v>
      </c>
      <c r="F1604" t="s">
        <v>72</v>
      </c>
      <c r="G1604" t="str">
        <f>IFERROR(_xlfn.XLOOKUP(Sales_Pipeline[[#This Row],[Account]],Accounts!$A$2:$A$86,Accounts!$F$2:$F$86),"")</f>
        <v>United States</v>
      </c>
      <c r="H1604" t="s">
        <v>82</v>
      </c>
      <c r="I1604" s="3">
        <v>42811</v>
      </c>
      <c r="J1604" s="3">
        <v>42863</v>
      </c>
      <c r="K1604" s="8" t="str">
        <f>IF(Sales_Pipeline[[#This Row],[Close_Date]]="","",TEXT(Sales_Pipeline[[#This Row],[Close_Date]],"ddd"))</f>
        <v>Mon</v>
      </c>
      <c r="L1604" s="8" t="str">
        <f>IF(Sales_Pipeline[[#This Row],[Close_Date]]="","",TEXT(Sales_Pipeline[[#This Row],[Close_Date]],"mmm"))</f>
        <v>May</v>
      </c>
      <c r="M1604" s="8" t="str">
        <f>IF(Sales_Pipeline[[#This Row],[Close_Date]]="","","Q"&amp;ROUNDUP(MONTH(Sales_Pipeline[[#This Row],[Close_Date]])/3,0))</f>
        <v>Q2</v>
      </c>
      <c r="N1604" s="2" cm="1">
        <f t="array" ref="N1604">IFERROR(_xlfn.IFS(Sales_Pipeline[[#This Row],[Deal_Stage]]="Won",_xlfn.XLOOKUP(Sales_Pipeline[[#This Row],[Product]],Products!$A$2:$A$8,Products!$C$2:$C$8),Sales_Pipeline[[#This Row],[Deal_Stage]]="Lost",_xlfn.XLOOKUP(Sales_Pipeline[[#This Row],[Product]],Products!$A$2:$A$8,Products!$C$2:$C$8)),"")</f>
        <v>550</v>
      </c>
      <c r="O1604" s="2">
        <v>0</v>
      </c>
    </row>
    <row r="1605" spans="1:15" x14ac:dyDescent="0.3">
      <c r="A1605" t="s">
        <v>1751</v>
      </c>
      <c r="B1605" t="s">
        <v>42</v>
      </c>
      <c r="C1605" t="str">
        <f>_xlfn.XLOOKUP(Sales_Pipeline[[#This Row],[Sales_Agent]],Sales_Teams[Sales_Agent],Sales_Teams[Manager])</f>
        <v>Summer Sewald</v>
      </c>
      <c r="D1605" t="str">
        <f>_xlfn.XLOOKUP(Sales_Pipeline[[#This Row],[Manager]],Sales_Teams[Manager],Sales_Teams[Regional_Office])</f>
        <v>West</v>
      </c>
      <c r="E1605" t="s">
        <v>63</v>
      </c>
      <c r="F1605" t="s">
        <v>92</v>
      </c>
      <c r="G1605" t="str">
        <f>IFERROR(_xlfn.XLOOKUP(Sales_Pipeline[[#This Row],[Account]],Accounts!$A$2:$A$86,Accounts!$F$2:$F$86),"")</f>
        <v>United States</v>
      </c>
      <c r="H1605" t="s">
        <v>57</v>
      </c>
      <c r="I1605" s="3">
        <v>42811</v>
      </c>
      <c r="J1605" s="3">
        <v>42897</v>
      </c>
      <c r="K1605" s="8" t="str">
        <f>IF(Sales_Pipeline[[#This Row],[Close_Date]]="","",TEXT(Sales_Pipeline[[#This Row],[Close_Date]],"ddd"))</f>
        <v>Sun</v>
      </c>
      <c r="L1605" s="8" t="str">
        <f>IF(Sales_Pipeline[[#This Row],[Close_Date]]="","",TEXT(Sales_Pipeline[[#This Row],[Close_Date]],"mmm"))</f>
        <v>Jun</v>
      </c>
      <c r="M1605" s="8" t="str">
        <f>IF(Sales_Pipeline[[#This Row],[Close_Date]]="","","Q"&amp;ROUNDUP(MONTH(Sales_Pipeline[[#This Row],[Close_Date]])/3,0))</f>
        <v>Q2</v>
      </c>
      <c r="N1605" s="2" cm="1">
        <f t="array" ref="N1605">IFERROR(_xlfn.IFS(Sales_Pipeline[[#This Row],[Deal_Stage]]="Won",_xlfn.XLOOKUP(Sales_Pipeline[[#This Row],[Product]],Products!$A$2:$A$8,Products!$C$2:$C$8),Sales_Pipeline[[#This Row],[Deal_Stage]]="Lost",_xlfn.XLOOKUP(Sales_Pipeline[[#This Row],[Product]],Products!$A$2:$A$8,Products!$C$2:$C$8)),"")</f>
        <v>550</v>
      </c>
      <c r="O1605" s="2">
        <v>478</v>
      </c>
    </row>
    <row r="1606" spans="1:15" x14ac:dyDescent="0.3">
      <c r="A1606" t="s">
        <v>1752</v>
      </c>
      <c r="B1606" t="s">
        <v>42</v>
      </c>
      <c r="C1606" t="str">
        <f>_xlfn.XLOOKUP(Sales_Pipeline[[#This Row],[Sales_Agent]],Sales_Teams[Sales_Agent],Sales_Teams[Manager])</f>
        <v>Summer Sewald</v>
      </c>
      <c r="D1606" t="str">
        <f>_xlfn.XLOOKUP(Sales_Pipeline[[#This Row],[Manager]],Sales_Teams[Manager],Sales_Teams[Regional_Office])</f>
        <v>West</v>
      </c>
      <c r="E1606" t="s">
        <v>61</v>
      </c>
      <c r="F1606" t="s">
        <v>125</v>
      </c>
      <c r="G1606" t="str">
        <f>IFERROR(_xlfn.XLOOKUP(Sales_Pipeline[[#This Row],[Account]],Accounts!$A$2:$A$86,Accounts!$F$2:$F$86),"")</f>
        <v>United States</v>
      </c>
      <c r="H1606" t="s">
        <v>57</v>
      </c>
      <c r="I1606" s="3">
        <v>42811</v>
      </c>
      <c r="J1606" s="3">
        <v>42879</v>
      </c>
      <c r="K1606" s="8" t="str">
        <f>IF(Sales_Pipeline[[#This Row],[Close_Date]]="","",TEXT(Sales_Pipeline[[#This Row],[Close_Date]],"ddd"))</f>
        <v>Wed</v>
      </c>
      <c r="L1606" s="8" t="str">
        <f>IF(Sales_Pipeline[[#This Row],[Close_Date]]="","",TEXT(Sales_Pipeline[[#This Row],[Close_Date]],"mmm"))</f>
        <v>May</v>
      </c>
      <c r="M1606" s="8" t="str">
        <f>IF(Sales_Pipeline[[#This Row],[Close_Date]]="","","Q"&amp;ROUNDUP(MONTH(Sales_Pipeline[[#This Row],[Close_Date]])/3,0))</f>
        <v>Q2</v>
      </c>
      <c r="N1606" s="2" cm="1">
        <f t="array" ref="N1606">IFERROR(_xlfn.IFS(Sales_Pipeline[[#This Row],[Deal_Stage]]="Won",_xlfn.XLOOKUP(Sales_Pipeline[[#This Row],[Product]],Products!$A$2:$A$8,Products!$C$2:$C$8),Sales_Pipeline[[#This Row],[Deal_Stage]]="Lost",_xlfn.XLOOKUP(Sales_Pipeline[[#This Row],[Product]],Products!$A$2:$A$8,Products!$C$2:$C$8)),"")</f>
        <v>55</v>
      </c>
      <c r="O1606" s="2">
        <v>60</v>
      </c>
    </row>
    <row r="1607" spans="1:15" x14ac:dyDescent="0.3">
      <c r="A1607" t="s">
        <v>1753</v>
      </c>
      <c r="B1607" t="s">
        <v>29</v>
      </c>
      <c r="C1607" t="str">
        <f>_xlfn.XLOOKUP(Sales_Pipeline[[#This Row],[Sales_Agent]],Sales_Teams[Sales_Agent],Sales_Teams[Manager])</f>
        <v>Rocco Neubert</v>
      </c>
      <c r="D1607" t="str">
        <f>_xlfn.XLOOKUP(Sales_Pipeline[[#This Row],[Manager]],Sales_Teams[Manager],Sales_Teams[Regional_Office])</f>
        <v>East</v>
      </c>
      <c r="E1607" t="s">
        <v>8953</v>
      </c>
      <c r="F1607" t="s">
        <v>161</v>
      </c>
      <c r="G1607" t="str">
        <f>IFERROR(_xlfn.XLOOKUP(Sales_Pipeline[[#This Row],[Account]],Accounts!$A$2:$A$86,Accounts!$F$2:$F$86),"")</f>
        <v>United States</v>
      </c>
      <c r="H1607" t="s">
        <v>57</v>
      </c>
      <c r="I1607" s="3">
        <v>42811</v>
      </c>
      <c r="J1607" s="3">
        <v>42821</v>
      </c>
      <c r="K1607" s="8" t="str">
        <f>IF(Sales_Pipeline[[#This Row],[Close_Date]]="","",TEXT(Sales_Pipeline[[#This Row],[Close_Date]],"ddd"))</f>
        <v>Mon</v>
      </c>
      <c r="L1607" s="8" t="str">
        <f>IF(Sales_Pipeline[[#This Row],[Close_Date]]="","",TEXT(Sales_Pipeline[[#This Row],[Close_Date]],"mmm"))</f>
        <v>Mar</v>
      </c>
      <c r="M1607" s="8" t="str">
        <f>IF(Sales_Pipeline[[#This Row],[Close_Date]]="","","Q"&amp;ROUNDUP(MONTH(Sales_Pipeline[[#This Row],[Close_Date]])/3,0))</f>
        <v>Q1</v>
      </c>
      <c r="N1607" s="2" cm="1">
        <f t="array" ref="N1607">IFERROR(_xlfn.IFS(Sales_Pipeline[[#This Row],[Deal_Stage]]="Won",_xlfn.XLOOKUP(Sales_Pipeline[[#This Row],[Product]],Products!$A$2:$A$8,Products!$C$2:$C$8),Sales_Pipeline[[#This Row],[Deal_Stage]]="Lost",_xlfn.XLOOKUP(Sales_Pipeline[[#This Row],[Product]],Products!$A$2:$A$8,Products!$C$2:$C$8)),"")</f>
        <v>4821</v>
      </c>
      <c r="O1607" s="2">
        <v>4064</v>
      </c>
    </row>
    <row r="1608" spans="1:15" x14ac:dyDescent="0.3">
      <c r="A1608" t="s">
        <v>1754</v>
      </c>
      <c r="B1608" t="s">
        <v>29</v>
      </c>
      <c r="C1608" t="str">
        <f>_xlfn.XLOOKUP(Sales_Pipeline[[#This Row],[Sales_Agent]],Sales_Teams[Sales_Agent],Sales_Teams[Manager])</f>
        <v>Rocco Neubert</v>
      </c>
      <c r="D1608" t="str">
        <f>_xlfn.XLOOKUP(Sales_Pipeline[[#This Row],[Manager]],Sales_Teams[Manager],Sales_Teams[Regional_Office])</f>
        <v>East</v>
      </c>
      <c r="E1608" t="s">
        <v>76</v>
      </c>
      <c r="F1608" t="s">
        <v>194</v>
      </c>
      <c r="G1608" t="str">
        <f>IFERROR(_xlfn.XLOOKUP(Sales_Pipeline[[#This Row],[Account]],Accounts!$A$2:$A$86,Accounts!$F$2:$F$86),"")</f>
        <v>United States</v>
      </c>
      <c r="H1608" t="s">
        <v>57</v>
      </c>
      <c r="I1608" s="3">
        <v>42811</v>
      </c>
      <c r="J1608" s="3">
        <v>42825</v>
      </c>
      <c r="K1608" s="8" t="str">
        <f>IF(Sales_Pipeline[[#This Row],[Close_Date]]="","",TEXT(Sales_Pipeline[[#This Row],[Close_Date]],"ddd"))</f>
        <v>Fri</v>
      </c>
      <c r="L1608" s="8" t="str">
        <f>IF(Sales_Pipeline[[#This Row],[Close_Date]]="","",TEXT(Sales_Pipeline[[#This Row],[Close_Date]],"mmm"))</f>
        <v>Mar</v>
      </c>
      <c r="M1608" s="8" t="str">
        <f>IF(Sales_Pipeline[[#This Row],[Close_Date]]="","","Q"&amp;ROUNDUP(MONTH(Sales_Pipeline[[#This Row],[Close_Date]])/3,0))</f>
        <v>Q1</v>
      </c>
      <c r="N1608" s="2" cm="1">
        <f t="array" ref="N1608">IFERROR(_xlfn.IFS(Sales_Pipeline[[#This Row],[Deal_Stage]]="Won",_xlfn.XLOOKUP(Sales_Pipeline[[#This Row],[Product]],Products!$A$2:$A$8,Products!$C$2:$C$8),Sales_Pipeline[[#This Row],[Deal_Stage]]="Lost",_xlfn.XLOOKUP(Sales_Pipeline[[#This Row],[Product]],Products!$A$2:$A$8,Products!$C$2:$C$8)),"")</f>
        <v>3393</v>
      </c>
      <c r="O1608" s="2">
        <v>2550</v>
      </c>
    </row>
    <row r="1609" spans="1:15" x14ac:dyDescent="0.3">
      <c r="A1609" t="s">
        <v>1755</v>
      </c>
      <c r="B1609" t="s">
        <v>35</v>
      </c>
      <c r="C1609" t="str">
        <f>_xlfn.XLOOKUP(Sales_Pipeline[[#This Row],[Sales_Agent]],Sales_Teams[Sales_Agent],Sales_Teams[Manager])</f>
        <v>Celia Rouche</v>
      </c>
      <c r="D1609" t="str">
        <f>_xlfn.XLOOKUP(Sales_Pipeline[[#This Row],[Manager]],Sales_Teams[Manager],Sales_Teams[Regional_Office])</f>
        <v>West</v>
      </c>
      <c r="E1609" t="s">
        <v>84</v>
      </c>
      <c r="F1609" t="s">
        <v>150</v>
      </c>
      <c r="G1609" t="str">
        <f>IFERROR(_xlfn.XLOOKUP(Sales_Pipeline[[#This Row],[Account]],Accounts!$A$2:$A$86,Accounts!$F$2:$F$86),"")</f>
        <v>United States</v>
      </c>
      <c r="H1609" t="s">
        <v>77</v>
      </c>
      <c r="I1609" s="3">
        <v>42811</v>
      </c>
      <c r="K1609" s="8" t="str">
        <f>IF(Sales_Pipeline[[#This Row],[Close_Date]]="","",TEXT(Sales_Pipeline[[#This Row],[Close_Date]],"ddd"))</f>
        <v/>
      </c>
      <c r="L1609" s="8" t="str">
        <f>IF(Sales_Pipeline[[#This Row],[Close_Date]]="","",TEXT(Sales_Pipeline[[#This Row],[Close_Date]],"mmm"))</f>
        <v/>
      </c>
      <c r="M1609" s="8" t="str">
        <f>IF(Sales_Pipeline[[#This Row],[Close_Date]]="","","Q"&amp;ROUNDUP(MONTH(Sales_Pipeline[[#This Row],[Close_Date]])/3,0))</f>
        <v/>
      </c>
      <c r="N1609" s="2" t="str" cm="1">
        <f t="array" ref="N1609">IFERROR(_xlfn.IFS(Sales_Pipeline[[#This Row],[Deal_Stage]]="Won",_xlfn.XLOOKUP(Sales_Pipeline[[#This Row],[Product]],Products!$A$2:$A$8,Products!$C$2:$C$8),Sales_Pipeline[[#This Row],[Deal_Stage]]="Lost",_xlfn.XLOOKUP(Sales_Pipeline[[#This Row],[Product]],Products!$A$2:$A$8,Products!$C$2:$C$8)),"")</f>
        <v/>
      </c>
      <c r="O1609" s="2">
        <v>0</v>
      </c>
    </row>
    <row r="1610" spans="1:15" x14ac:dyDescent="0.3">
      <c r="A1610" t="s">
        <v>1756</v>
      </c>
      <c r="B1610" t="s">
        <v>21</v>
      </c>
      <c r="C1610" t="str">
        <f>_xlfn.XLOOKUP(Sales_Pipeline[[#This Row],[Sales_Agent]],Sales_Teams[Sales_Agent],Sales_Teams[Manager])</f>
        <v>Cara Losch</v>
      </c>
      <c r="D1610" t="str">
        <f>_xlfn.XLOOKUP(Sales_Pipeline[[#This Row],[Manager]],Sales_Teams[Manager],Sales_Teams[Regional_Office])</f>
        <v>East</v>
      </c>
      <c r="E1610" t="s">
        <v>61</v>
      </c>
      <c r="F1610" t="s">
        <v>182</v>
      </c>
      <c r="G1610" t="str">
        <f>IFERROR(_xlfn.XLOOKUP(Sales_Pipeline[[#This Row],[Account]],Accounts!$A$2:$A$86,Accounts!$F$2:$F$86),"")</f>
        <v>United States</v>
      </c>
      <c r="H1610" t="s">
        <v>82</v>
      </c>
      <c r="I1610" s="3">
        <v>42811</v>
      </c>
      <c r="J1610" s="3">
        <v>42863</v>
      </c>
      <c r="K1610" s="8" t="str">
        <f>IF(Sales_Pipeline[[#This Row],[Close_Date]]="","",TEXT(Sales_Pipeline[[#This Row],[Close_Date]],"ddd"))</f>
        <v>Mon</v>
      </c>
      <c r="L1610" s="8" t="str">
        <f>IF(Sales_Pipeline[[#This Row],[Close_Date]]="","",TEXT(Sales_Pipeline[[#This Row],[Close_Date]],"mmm"))</f>
        <v>May</v>
      </c>
      <c r="M1610" s="8" t="str">
        <f>IF(Sales_Pipeline[[#This Row],[Close_Date]]="","","Q"&amp;ROUNDUP(MONTH(Sales_Pipeline[[#This Row],[Close_Date]])/3,0))</f>
        <v>Q2</v>
      </c>
      <c r="N1610" s="2" cm="1">
        <f t="array" ref="N1610">IFERROR(_xlfn.IFS(Sales_Pipeline[[#This Row],[Deal_Stage]]="Won",_xlfn.XLOOKUP(Sales_Pipeline[[#This Row],[Product]],Products!$A$2:$A$8,Products!$C$2:$C$8),Sales_Pipeline[[#This Row],[Deal_Stage]]="Lost",_xlfn.XLOOKUP(Sales_Pipeline[[#This Row],[Product]],Products!$A$2:$A$8,Products!$C$2:$C$8)),"")</f>
        <v>55</v>
      </c>
      <c r="O1610" s="2">
        <v>0</v>
      </c>
    </row>
    <row r="1611" spans="1:15" x14ac:dyDescent="0.3">
      <c r="A1611" t="s">
        <v>1757</v>
      </c>
      <c r="B1611" t="s">
        <v>7</v>
      </c>
      <c r="C1611" t="str">
        <f>_xlfn.XLOOKUP(Sales_Pipeline[[#This Row],[Sales_Agent]],Sales_Teams[Sales_Agent],Sales_Teams[Manager])</f>
        <v>Dustin Brinkmann</v>
      </c>
      <c r="D1611" t="str">
        <f>_xlfn.XLOOKUP(Sales_Pipeline[[#This Row],[Manager]],Sales_Teams[Manager],Sales_Teams[Regional_Office])</f>
        <v>Central</v>
      </c>
      <c r="E1611" t="s">
        <v>84</v>
      </c>
      <c r="F1611" t="s">
        <v>214</v>
      </c>
      <c r="G1611" t="str">
        <f>IFERROR(_xlfn.XLOOKUP(Sales_Pipeline[[#This Row],[Account]],Accounts!$A$2:$A$86,Accounts!$F$2:$F$86),"")</f>
        <v>United States</v>
      </c>
      <c r="H1611" t="s">
        <v>82</v>
      </c>
      <c r="I1611" s="3">
        <v>42811</v>
      </c>
      <c r="J1611" s="3">
        <v>42865</v>
      </c>
      <c r="K1611" s="8" t="str">
        <f>IF(Sales_Pipeline[[#This Row],[Close_Date]]="","",TEXT(Sales_Pipeline[[#This Row],[Close_Date]],"ddd"))</f>
        <v>Wed</v>
      </c>
      <c r="L1611" s="8" t="str">
        <f>IF(Sales_Pipeline[[#This Row],[Close_Date]]="","",TEXT(Sales_Pipeline[[#This Row],[Close_Date]],"mmm"))</f>
        <v>May</v>
      </c>
      <c r="M1611" s="8" t="str">
        <f>IF(Sales_Pipeline[[#This Row],[Close_Date]]="","","Q"&amp;ROUNDUP(MONTH(Sales_Pipeline[[#This Row],[Close_Date]])/3,0))</f>
        <v>Q2</v>
      </c>
      <c r="N1611" s="2" cm="1">
        <f t="array" ref="N1611">IFERROR(_xlfn.IFS(Sales_Pipeline[[#This Row],[Deal_Stage]]="Won",_xlfn.XLOOKUP(Sales_Pipeline[[#This Row],[Product]],Products!$A$2:$A$8,Products!$C$2:$C$8),Sales_Pipeline[[#This Row],[Deal_Stage]]="Lost",_xlfn.XLOOKUP(Sales_Pipeline[[#This Row],[Product]],Products!$A$2:$A$8,Products!$C$2:$C$8)),"")</f>
        <v>5482</v>
      </c>
      <c r="O1611" s="2">
        <v>0</v>
      </c>
    </row>
    <row r="1612" spans="1:15" x14ac:dyDescent="0.3">
      <c r="A1612" t="s">
        <v>1758</v>
      </c>
      <c r="B1612" t="s">
        <v>7</v>
      </c>
      <c r="C1612" t="str">
        <f>_xlfn.XLOOKUP(Sales_Pipeline[[#This Row],[Sales_Agent]],Sales_Teams[Sales_Agent],Sales_Teams[Manager])</f>
        <v>Dustin Brinkmann</v>
      </c>
      <c r="D1612" t="str">
        <f>_xlfn.XLOOKUP(Sales_Pipeline[[#This Row],[Manager]],Sales_Teams[Manager],Sales_Teams[Regional_Office])</f>
        <v>Central</v>
      </c>
      <c r="E1612" t="s">
        <v>61</v>
      </c>
      <c r="F1612" t="s">
        <v>81</v>
      </c>
      <c r="G1612" t="str">
        <f>IFERROR(_xlfn.XLOOKUP(Sales_Pipeline[[#This Row],[Account]],Accounts!$A$2:$A$86,Accounts!$F$2:$F$86),"")</f>
        <v>Italy</v>
      </c>
      <c r="H1612" t="s">
        <v>82</v>
      </c>
      <c r="I1612" s="3">
        <v>42811</v>
      </c>
      <c r="J1612" s="3">
        <v>42871</v>
      </c>
      <c r="K1612" s="8" t="str">
        <f>IF(Sales_Pipeline[[#This Row],[Close_Date]]="","",TEXT(Sales_Pipeline[[#This Row],[Close_Date]],"ddd"))</f>
        <v>Tue</v>
      </c>
      <c r="L1612" s="8" t="str">
        <f>IF(Sales_Pipeline[[#This Row],[Close_Date]]="","",TEXT(Sales_Pipeline[[#This Row],[Close_Date]],"mmm"))</f>
        <v>May</v>
      </c>
      <c r="M1612" s="8" t="str">
        <f>IF(Sales_Pipeline[[#This Row],[Close_Date]]="","","Q"&amp;ROUNDUP(MONTH(Sales_Pipeline[[#This Row],[Close_Date]])/3,0))</f>
        <v>Q2</v>
      </c>
      <c r="N1612" s="2" cm="1">
        <f t="array" ref="N1612">IFERROR(_xlfn.IFS(Sales_Pipeline[[#This Row],[Deal_Stage]]="Won",_xlfn.XLOOKUP(Sales_Pipeline[[#This Row],[Product]],Products!$A$2:$A$8,Products!$C$2:$C$8),Sales_Pipeline[[#This Row],[Deal_Stage]]="Lost",_xlfn.XLOOKUP(Sales_Pipeline[[#This Row],[Product]],Products!$A$2:$A$8,Products!$C$2:$C$8)),"")</f>
        <v>55</v>
      </c>
      <c r="O1612" s="2">
        <v>0</v>
      </c>
    </row>
    <row r="1613" spans="1:15" x14ac:dyDescent="0.3">
      <c r="A1613" t="s">
        <v>1759</v>
      </c>
      <c r="B1613" t="s">
        <v>7</v>
      </c>
      <c r="C1613" t="str">
        <f>_xlfn.XLOOKUP(Sales_Pipeline[[#This Row],[Sales_Agent]],Sales_Teams[Sales_Agent],Sales_Teams[Manager])</f>
        <v>Dustin Brinkmann</v>
      </c>
      <c r="D1613" t="str">
        <f>_xlfn.XLOOKUP(Sales_Pipeline[[#This Row],[Manager]],Sales_Teams[Manager],Sales_Teams[Regional_Office])</f>
        <v>Central</v>
      </c>
      <c r="E1613" t="s">
        <v>76</v>
      </c>
      <c r="F1613" t="s">
        <v>204</v>
      </c>
      <c r="G1613" t="str">
        <f>IFERROR(_xlfn.XLOOKUP(Sales_Pipeline[[#This Row],[Account]],Accounts!$A$2:$A$86,Accounts!$F$2:$F$86),"")</f>
        <v>United States</v>
      </c>
      <c r="H1613" t="s">
        <v>57</v>
      </c>
      <c r="I1613" s="3">
        <v>42811</v>
      </c>
      <c r="J1613" s="3">
        <v>42907</v>
      </c>
      <c r="K1613" s="8" t="str">
        <f>IF(Sales_Pipeline[[#This Row],[Close_Date]]="","",TEXT(Sales_Pipeline[[#This Row],[Close_Date]],"ddd"))</f>
        <v>Wed</v>
      </c>
      <c r="L1613" s="8" t="str">
        <f>IF(Sales_Pipeline[[#This Row],[Close_Date]]="","",TEXT(Sales_Pipeline[[#This Row],[Close_Date]],"mmm"))</f>
        <v>Jun</v>
      </c>
      <c r="M1613" s="8" t="str">
        <f>IF(Sales_Pipeline[[#This Row],[Close_Date]]="","","Q"&amp;ROUNDUP(MONTH(Sales_Pipeline[[#This Row],[Close_Date]])/3,0))</f>
        <v>Q2</v>
      </c>
      <c r="N1613" s="2" cm="1">
        <f t="array" ref="N1613">IFERROR(_xlfn.IFS(Sales_Pipeline[[#This Row],[Deal_Stage]]="Won",_xlfn.XLOOKUP(Sales_Pipeline[[#This Row],[Product]],Products!$A$2:$A$8,Products!$C$2:$C$8),Sales_Pipeline[[#This Row],[Deal_Stage]]="Lost",_xlfn.XLOOKUP(Sales_Pipeline[[#This Row],[Product]],Products!$A$2:$A$8,Products!$C$2:$C$8)),"")</f>
        <v>3393</v>
      </c>
      <c r="O1613" s="2">
        <v>3378</v>
      </c>
    </row>
    <row r="1614" spans="1:15" x14ac:dyDescent="0.3">
      <c r="A1614" t="s">
        <v>1760</v>
      </c>
      <c r="B1614" t="s">
        <v>32</v>
      </c>
      <c r="C1614" t="str">
        <f>_xlfn.XLOOKUP(Sales_Pipeline[[#This Row],[Sales_Agent]],Sales_Teams[Sales_Agent],Sales_Teams[Manager])</f>
        <v>Celia Rouche</v>
      </c>
      <c r="D1614" t="str">
        <f>_xlfn.XLOOKUP(Sales_Pipeline[[#This Row],[Manager]],Sales_Teams[Manager],Sales_Teams[Regional_Office])</f>
        <v>West</v>
      </c>
      <c r="E1614" t="s">
        <v>84</v>
      </c>
      <c r="G1614" t="str">
        <f>IFERROR(_xlfn.XLOOKUP(Sales_Pipeline[[#This Row],[Account]],Accounts!$A$2:$A$86,Accounts!$F$2:$F$86),"")</f>
        <v/>
      </c>
      <c r="H1614" t="s">
        <v>77</v>
      </c>
      <c r="I1614" s="3">
        <v>42811</v>
      </c>
      <c r="K1614" s="8" t="str">
        <f>IF(Sales_Pipeline[[#This Row],[Close_Date]]="","",TEXT(Sales_Pipeline[[#This Row],[Close_Date]],"ddd"))</f>
        <v/>
      </c>
      <c r="L1614" s="8" t="str">
        <f>IF(Sales_Pipeline[[#This Row],[Close_Date]]="","",TEXT(Sales_Pipeline[[#This Row],[Close_Date]],"mmm"))</f>
        <v/>
      </c>
      <c r="M1614" s="8" t="str">
        <f>IF(Sales_Pipeline[[#This Row],[Close_Date]]="","","Q"&amp;ROUNDUP(MONTH(Sales_Pipeline[[#This Row],[Close_Date]])/3,0))</f>
        <v/>
      </c>
      <c r="N1614" s="2" t="str" cm="1">
        <f t="array" ref="N1614">IFERROR(_xlfn.IFS(Sales_Pipeline[[#This Row],[Deal_Stage]]="Won",_xlfn.XLOOKUP(Sales_Pipeline[[#This Row],[Product]],Products!$A$2:$A$8,Products!$C$2:$C$8),Sales_Pipeline[[#This Row],[Deal_Stage]]="Lost",_xlfn.XLOOKUP(Sales_Pipeline[[#This Row],[Product]],Products!$A$2:$A$8,Products!$C$2:$C$8)),"")</f>
        <v/>
      </c>
      <c r="O1614" s="2">
        <v>0</v>
      </c>
    </row>
    <row r="1615" spans="1:15" x14ac:dyDescent="0.3">
      <c r="A1615" t="s">
        <v>1761</v>
      </c>
      <c r="B1615" t="s">
        <v>17</v>
      </c>
      <c r="C1615" t="str">
        <f>_xlfn.XLOOKUP(Sales_Pipeline[[#This Row],[Sales_Agent]],Sales_Teams[Sales_Agent],Sales_Teams[Manager])</f>
        <v>Cara Losch</v>
      </c>
      <c r="D1615" t="str">
        <f>_xlfn.XLOOKUP(Sales_Pipeline[[#This Row],[Manager]],Sales_Teams[Manager],Sales_Teams[Regional_Office])</f>
        <v>East</v>
      </c>
      <c r="E1615" t="s">
        <v>63</v>
      </c>
      <c r="G1615" t="str">
        <f>IFERROR(_xlfn.XLOOKUP(Sales_Pipeline[[#This Row],[Account]],Accounts!$A$2:$A$86,Accounts!$F$2:$F$86),"")</f>
        <v/>
      </c>
      <c r="H1615" t="s">
        <v>77</v>
      </c>
      <c r="I1615" s="3">
        <v>42811</v>
      </c>
      <c r="K1615" s="8" t="str">
        <f>IF(Sales_Pipeline[[#This Row],[Close_Date]]="","",TEXT(Sales_Pipeline[[#This Row],[Close_Date]],"ddd"))</f>
        <v/>
      </c>
      <c r="L1615" s="8" t="str">
        <f>IF(Sales_Pipeline[[#This Row],[Close_Date]]="","",TEXT(Sales_Pipeline[[#This Row],[Close_Date]],"mmm"))</f>
        <v/>
      </c>
      <c r="M1615" s="8" t="str">
        <f>IF(Sales_Pipeline[[#This Row],[Close_Date]]="","","Q"&amp;ROUNDUP(MONTH(Sales_Pipeline[[#This Row],[Close_Date]])/3,0))</f>
        <v/>
      </c>
      <c r="N1615" s="2" t="str" cm="1">
        <f t="array" ref="N1615">IFERROR(_xlfn.IFS(Sales_Pipeline[[#This Row],[Deal_Stage]]="Won",_xlfn.XLOOKUP(Sales_Pipeline[[#This Row],[Product]],Products!$A$2:$A$8,Products!$C$2:$C$8),Sales_Pipeline[[#This Row],[Deal_Stage]]="Lost",_xlfn.XLOOKUP(Sales_Pipeline[[#This Row],[Product]],Products!$A$2:$A$8,Products!$C$2:$C$8)),"")</f>
        <v/>
      </c>
      <c r="O1615" s="2">
        <v>0</v>
      </c>
    </row>
    <row r="1616" spans="1:15" x14ac:dyDescent="0.3">
      <c r="A1616" t="s">
        <v>1762</v>
      </c>
      <c r="B1616" t="s">
        <v>17</v>
      </c>
      <c r="C1616" t="str">
        <f>_xlfn.XLOOKUP(Sales_Pipeline[[#This Row],[Sales_Agent]],Sales_Teams[Sales_Agent],Sales_Teams[Manager])</f>
        <v>Cara Losch</v>
      </c>
      <c r="D1616" t="str">
        <f>_xlfn.XLOOKUP(Sales_Pipeline[[#This Row],[Manager]],Sales_Teams[Manager],Sales_Teams[Regional_Office])</f>
        <v>East</v>
      </c>
      <c r="E1616" t="s">
        <v>61</v>
      </c>
      <c r="G1616" t="str">
        <f>IFERROR(_xlfn.XLOOKUP(Sales_Pipeline[[#This Row],[Account]],Accounts!$A$2:$A$86,Accounts!$F$2:$F$86),"")</f>
        <v/>
      </c>
      <c r="H1616" t="s">
        <v>77</v>
      </c>
      <c r="I1616" s="3">
        <v>42811</v>
      </c>
      <c r="K1616" s="8" t="str">
        <f>IF(Sales_Pipeline[[#This Row],[Close_Date]]="","",TEXT(Sales_Pipeline[[#This Row],[Close_Date]],"ddd"))</f>
        <v/>
      </c>
      <c r="L1616" s="8" t="str">
        <f>IF(Sales_Pipeline[[#This Row],[Close_Date]]="","",TEXT(Sales_Pipeline[[#This Row],[Close_Date]],"mmm"))</f>
        <v/>
      </c>
      <c r="M1616" s="8" t="str">
        <f>IF(Sales_Pipeline[[#This Row],[Close_Date]]="","","Q"&amp;ROUNDUP(MONTH(Sales_Pipeline[[#This Row],[Close_Date]])/3,0))</f>
        <v/>
      </c>
      <c r="N1616" s="2" t="str" cm="1">
        <f t="array" ref="N1616">IFERROR(_xlfn.IFS(Sales_Pipeline[[#This Row],[Deal_Stage]]="Won",_xlfn.XLOOKUP(Sales_Pipeline[[#This Row],[Product]],Products!$A$2:$A$8,Products!$C$2:$C$8),Sales_Pipeline[[#This Row],[Deal_Stage]]="Lost",_xlfn.XLOOKUP(Sales_Pipeline[[#This Row],[Product]],Products!$A$2:$A$8,Products!$C$2:$C$8)),"")</f>
        <v/>
      </c>
      <c r="O1616" s="2">
        <v>0</v>
      </c>
    </row>
    <row r="1617" spans="1:15" x14ac:dyDescent="0.3">
      <c r="A1617" t="s">
        <v>1763</v>
      </c>
      <c r="B1617" t="s">
        <v>17</v>
      </c>
      <c r="C1617" t="str">
        <f>_xlfn.XLOOKUP(Sales_Pipeline[[#This Row],[Sales_Agent]],Sales_Teams[Sales_Agent],Sales_Teams[Manager])</f>
        <v>Cara Losch</v>
      </c>
      <c r="D1617" t="str">
        <f>_xlfn.XLOOKUP(Sales_Pipeline[[#This Row],[Manager]],Sales_Teams[Manager],Sales_Teams[Regional_Office])</f>
        <v>East</v>
      </c>
      <c r="E1617" t="s">
        <v>61</v>
      </c>
      <c r="G1617" t="str">
        <f>IFERROR(_xlfn.XLOOKUP(Sales_Pipeline[[#This Row],[Account]],Accounts!$A$2:$A$86,Accounts!$F$2:$F$86),"")</f>
        <v/>
      </c>
      <c r="H1617" t="s">
        <v>77</v>
      </c>
      <c r="I1617" s="3">
        <v>42811</v>
      </c>
      <c r="K1617" s="8" t="str">
        <f>IF(Sales_Pipeline[[#This Row],[Close_Date]]="","",TEXT(Sales_Pipeline[[#This Row],[Close_Date]],"ddd"))</f>
        <v/>
      </c>
      <c r="L1617" s="8" t="str">
        <f>IF(Sales_Pipeline[[#This Row],[Close_Date]]="","",TEXT(Sales_Pipeline[[#This Row],[Close_Date]],"mmm"))</f>
        <v/>
      </c>
      <c r="M1617" s="8" t="str">
        <f>IF(Sales_Pipeline[[#This Row],[Close_Date]]="","","Q"&amp;ROUNDUP(MONTH(Sales_Pipeline[[#This Row],[Close_Date]])/3,0))</f>
        <v/>
      </c>
      <c r="N1617" s="2" t="str" cm="1">
        <f t="array" ref="N1617">IFERROR(_xlfn.IFS(Sales_Pipeline[[#This Row],[Deal_Stage]]="Won",_xlfn.XLOOKUP(Sales_Pipeline[[#This Row],[Product]],Products!$A$2:$A$8,Products!$C$2:$C$8),Sales_Pipeline[[#This Row],[Deal_Stage]]="Lost",_xlfn.XLOOKUP(Sales_Pipeline[[#This Row],[Product]],Products!$A$2:$A$8,Products!$C$2:$C$8)),"")</f>
        <v/>
      </c>
      <c r="O1617" s="2">
        <v>0</v>
      </c>
    </row>
    <row r="1618" spans="1:15" x14ac:dyDescent="0.3">
      <c r="A1618" t="s">
        <v>1764</v>
      </c>
      <c r="B1618" t="s">
        <v>23</v>
      </c>
      <c r="C1618" t="str">
        <f>_xlfn.XLOOKUP(Sales_Pipeline[[#This Row],[Sales_Agent]],Sales_Teams[Sales_Agent],Sales_Teams[Manager])</f>
        <v>Cara Losch</v>
      </c>
      <c r="D1618" t="str">
        <f>_xlfn.XLOOKUP(Sales_Pipeline[[#This Row],[Manager]],Sales_Teams[Manager],Sales_Teams[Regional_Office])</f>
        <v>East</v>
      </c>
      <c r="E1618" t="s">
        <v>8953</v>
      </c>
      <c r="F1618" t="s">
        <v>253</v>
      </c>
      <c r="G1618" t="str">
        <f>IFERROR(_xlfn.XLOOKUP(Sales_Pipeline[[#This Row],[Account]],Accounts!$A$2:$A$86,Accounts!$F$2:$F$86),"")</f>
        <v>United States</v>
      </c>
      <c r="H1618" t="s">
        <v>57</v>
      </c>
      <c r="I1618" s="3">
        <v>42811</v>
      </c>
      <c r="J1618" s="3">
        <v>42885</v>
      </c>
      <c r="K1618" s="8" t="str">
        <f>IF(Sales_Pipeline[[#This Row],[Close_Date]]="","",TEXT(Sales_Pipeline[[#This Row],[Close_Date]],"ddd"))</f>
        <v>Tue</v>
      </c>
      <c r="L1618" s="8" t="str">
        <f>IF(Sales_Pipeline[[#This Row],[Close_Date]]="","",TEXT(Sales_Pipeline[[#This Row],[Close_Date]],"mmm"))</f>
        <v>May</v>
      </c>
      <c r="M1618" s="8" t="str">
        <f>IF(Sales_Pipeline[[#This Row],[Close_Date]]="","","Q"&amp;ROUNDUP(MONTH(Sales_Pipeline[[#This Row],[Close_Date]])/3,0))</f>
        <v>Q2</v>
      </c>
      <c r="N1618" s="2" cm="1">
        <f t="array" ref="N1618">IFERROR(_xlfn.IFS(Sales_Pipeline[[#This Row],[Deal_Stage]]="Won",_xlfn.XLOOKUP(Sales_Pipeline[[#This Row],[Product]],Products!$A$2:$A$8,Products!$C$2:$C$8),Sales_Pipeline[[#This Row],[Deal_Stage]]="Lost",_xlfn.XLOOKUP(Sales_Pipeline[[#This Row],[Product]],Products!$A$2:$A$8,Products!$C$2:$C$8)),"")</f>
        <v>4821</v>
      </c>
      <c r="O1618" s="2">
        <v>6135</v>
      </c>
    </row>
    <row r="1619" spans="1:15" x14ac:dyDescent="0.3">
      <c r="A1619" t="s">
        <v>1765</v>
      </c>
      <c r="B1619" t="s">
        <v>44</v>
      </c>
      <c r="C1619" t="str">
        <f>_xlfn.XLOOKUP(Sales_Pipeline[[#This Row],[Sales_Agent]],Sales_Teams[Sales_Agent],Sales_Teams[Manager])</f>
        <v>Summer Sewald</v>
      </c>
      <c r="D1619" t="str">
        <f>_xlfn.XLOOKUP(Sales_Pipeline[[#This Row],[Manager]],Sales_Teams[Manager],Sales_Teams[Regional_Office])</f>
        <v>West</v>
      </c>
      <c r="E1619" t="s">
        <v>55</v>
      </c>
      <c r="F1619" t="s">
        <v>570</v>
      </c>
      <c r="G1619" t="str">
        <f>IFERROR(_xlfn.XLOOKUP(Sales_Pipeline[[#This Row],[Account]],Accounts!$A$2:$A$86,Accounts!$F$2:$F$86),"")</f>
        <v>Germany</v>
      </c>
      <c r="H1619" t="s">
        <v>57</v>
      </c>
      <c r="I1619" s="3">
        <v>42811</v>
      </c>
      <c r="J1619" s="3">
        <v>42888</v>
      </c>
      <c r="K1619" s="8" t="str">
        <f>IF(Sales_Pipeline[[#This Row],[Close_Date]]="","",TEXT(Sales_Pipeline[[#This Row],[Close_Date]],"ddd"))</f>
        <v>Fri</v>
      </c>
      <c r="L1619" s="8" t="str">
        <f>IF(Sales_Pipeline[[#This Row],[Close_Date]]="","",TEXT(Sales_Pipeline[[#This Row],[Close_Date]],"mmm"))</f>
        <v>Jun</v>
      </c>
      <c r="M1619" s="8" t="str">
        <f>IF(Sales_Pipeline[[#This Row],[Close_Date]]="","","Q"&amp;ROUNDUP(MONTH(Sales_Pipeline[[#This Row],[Close_Date]])/3,0))</f>
        <v>Q2</v>
      </c>
      <c r="N1619" s="2" cm="1">
        <f t="array" ref="N1619">IFERROR(_xlfn.IFS(Sales_Pipeline[[#This Row],[Deal_Stage]]="Won",_xlfn.XLOOKUP(Sales_Pipeline[[#This Row],[Product]],Products!$A$2:$A$8,Products!$C$2:$C$8),Sales_Pipeline[[#This Row],[Deal_Stage]]="Lost",_xlfn.XLOOKUP(Sales_Pipeline[[#This Row],[Product]],Products!$A$2:$A$8,Products!$C$2:$C$8)),"")</f>
        <v>1096</v>
      </c>
      <c r="O1619" s="2">
        <v>999</v>
      </c>
    </row>
    <row r="1620" spans="1:15" x14ac:dyDescent="0.3">
      <c r="A1620" t="s">
        <v>1766</v>
      </c>
      <c r="B1620" t="s">
        <v>44</v>
      </c>
      <c r="C1620" t="str">
        <f>_xlfn.XLOOKUP(Sales_Pipeline[[#This Row],[Sales_Agent]],Sales_Teams[Sales_Agent],Sales_Teams[Manager])</f>
        <v>Summer Sewald</v>
      </c>
      <c r="D1620" t="str">
        <f>_xlfn.XLOOKUP(Sales_Pipeline[[#This Row],[Manager]],Sales_Teams[Manager],Sales_Teams[Regional_Office])</f>
        <v>West</v>
      </c>
      <c r="E1620" t="s">
        <v>61</v>
      </c>
      <c r="F1620" t="s">
        <v>288</v>
      </c>
      <c r="G1620" t="str">
        <f>IFERROR(_xlfn.XLOOKUP(Sales_Pipeline[[#This Row],[Account]],Accounts!$A$2:$A$86,Accounts!$F$2:$F$86),"")</f>
        <v>United States</v>
      </c>
      <c r="H1620" t="s">
        <v>57</v>
      </c>
      <c r="I1620" s="3">
        <v>42811</v>
      </c>
      <c r="J1620" s="3">
        <v>42891</v>
      </c>
      <c r="K1620" s="8" t="str">
        <f>IF(Sales_Pipeline[[#This Row],[Close_Date]]="","",TEXT(Sales_Pipeline[[#This Row],[Close_Date]],"ddd"))</f>
        <v>Mon</v>
      </c>
      <c r="L1620" s="8" t="str">
        <f>IF(Sales_Pipeline[[#This Row],[Close_Date]]="","",TEXT(Sales_Pipeline[[#This Row],[Close_Date]],"mmm"))</f>
        <v>Jun</v>
      </c>
      <c r="M1620" s="8" t="str">
        <f>IF(Sales_Pipeline[[#This Row],[Close_Date]]="","","Q"&amp;ROUNDUP(MONTH(Sales_Pipeline[[#This Row],[Close_Date]])/3,0))</f>
        <v>Q2</v>
      </c>
      <c r="N1620" s="2" cm="1">
        <f t="array" ref="N1620">IFERROR(_xlfn.IFS(Sales_Pipeline[[#This Row],[Deal_Stage]]="Won",_xlfn.XLOOKUP(Sales_Pipeline[[#This Row],[Product]],Products!$A$2:$A$8,Products!$C$2:$C$8),Sales_Pipeline[[#This Row],[Deal_Stage]]="Lost",_xlfn.XLOOKUP(Sales_Pipeline[[#This Row],[Product]],Products!$A$2:$A$8,Products!$C$2:$C$8)),"")</f>
        <v>55</v>
      </c>
      <c r="O1620" s="2">
        <v>52</v>
      </c>
    </row>
    <row r="1621" spans="1:15" x14ac:dyDescent="0.3">
      <c r="A1621" t="s">
        <v>1767</v>
      </c>
      <c r="B1621" t="s">
        <v>3</v>
      </c>
      <c r="C1621" t="str">
        <f>_xlfn.XLOOKUP(Sales_Pipeline[[#This Row],[Sales_Agent]],Sales_Teams[Sales_Agent],Sales_Teams[Manager])</f>
        <v>Dustin Brinkmann</v>
      </c>
      <c r="D1621" t="str">
        <f>_xlfn.XLOOKUP(Sales_Pipeline[[#This Row],[Manager]],Sales_Teams[Manager],Sales_Teams[Regional_Office])</f>
        <v>Central</v>
      </c>
      <c r="E1621" t="s">
        <v>55</v>
      </c>
      <c r="F1621" t="s">
        <v>105</v>
      </c>
      <c r="G1621" t="str">
        <f>IFERROR(_xlfn.XLOOKUP(Sales_Pipeline[[#This Row],[Account]],Accounts!$A$2:$A$86,Accounts!$F$2:$F$86),"")</f>
        <v>United States</v>
      </c>
      <c r="H1621" t="s">
        <v>82</v>
      </c>
      <c r="I1621" s="3">
        <v>42812</v>
      </c>
      <c r="J1621" s="3">
        <v>42880</v>
      </c>
      <c r="K1621" s="8" t="str">
        <f>IF(Sales_Pipeline[[#This Row],[Close_Date]]="","",TEXT(Sales_Pipeline[[#This Row],[Close_Date]],"ddd"))</f>
        <v>Thu</v>
      </c>
      <c r="L1621" s="8" t="str">
        <f>IF(Sales_Pipeline[[#This Row],[Close_Date]]="","",TEXT(Sales_Pipeline[[#This Row],[Close_Date]],"mmm"))</f>
        <v>May</v>
      </c>
      <c r="M1621" s="8" t="str">
        <f>IF(Sales_Pipeline[[#This Row],[Close_Date]]="","","Q"&amp;ROUNDUP(MONTH(Sales_Pipeline[[#This Row],[Close_Date]])/3,0))</f>
        <v>Q2</v>
      </c>
      <c r="N1621" s="2" cm="1">
        <f t="array" ref="N1621">IFERROR(_xlfn.IFS(Sales_Pipeline[[#This Row],[Deal_Stage]]="Won",_xlfn.XLOOKUP(Sales_Pipeline[[#This Row],[Product]],Products!$A$2:$A$8,Products!$C$2:$C$8),Sales_Pipeline[[#This Row],[Deal_Stage]]="Lost",_xlfn.XLOOKUP(Sales_Pipeline[[#This Row],[Product]],Products!$A$2:$A$8,Products!$C$2:$C$8)),"")</f>
        <v>1096</v>
      </c>
      <c r="O1621" s="2">
        <v>0</v>
      </c>
    </row>
    <row r="1622" spans="1:15" x14ac:dyDescent="0.3">
      <c r="A1622" t="s">
        <v>1768</v>
      </c>
      <c r="B1622" t="s">
        <v>27</v>
      </c>
      <c r="C1622" t="str">
        <f>_xlfn.XLOOKUP(Sales_Pipeline[[#This Row],[Sales_Agent]],Sales_Teams[Sales_Agent],Sales_Teams[Manager])</f>
        <v>Rocco Neubert</v>
      </c>
      <c r="D1622" t="str">
        <f>_xlfn.XLOOKUP(Sales_Pipeline[[#This Row],[Manager]],Sales_Teams[Manager],Sales_Teams[Regional_Office])</f>
        <v>East</v>
      </c>
      <c r="E1622" t="s">
        <v>84</v>
      </c>
      <c r="F1622" t="s">
        <v>425</v>
      </c>
      <c r="G1622" t="str">
        <f>IFERROR(_xlfn.XLOOKUP(Sales_Pipeline[[#This Row],[Account]],Accounts!$A$2:$A$86,Accounts!$F$2:$F$86),"")</f>
        <v>United States</v>
      </c>
      <c r="H1622" t="s">
        <v>82</v>
      </c>
      <c r="I1622" s="3">
        <v>42812</v>
      </c>
      <c r="J1622" s="3">
        <v>42879</v>
      </c>
      <c r="K1622" s="8" t="str">
        <f>IF(Sales_Pipeline[[#This Row],[Close_Date]]="","",TEXT(Sales_Pipeline[[#This Row],[Close_Date]],"ddd"))</f>
        <v>Wed</v>
      </c>
      <c r="L1622" s="8" t="str">
        <f>IF(Sales_Pipeline[[#This Row],[Close_Date]]="","",TEXT(Sales_Pipeline[[#This Row],[Close_Date]],"mmm"))</f>
        <v>May</v>
      </c>
      <c r="M1622" s="8" t="str">
        <f>IF(Sales_Pipeline[[#This Row],[Close_Date]]="","","Q"&amp;ROUNDUP(MONTH(Sales_Pipeline[[#This Row],[Close_Date]])/3,0))</f>
        <v>Q2</v>
      </c>
      <c r="N1622" s="2" cm="1">
        <f t="array" ref="N1622">IFERROR(_xlfn.IFS(Sales_Pipeline[[#This Row],[Deal_Stage]]="Won",_xlfn.XLOOKUP(Sales_Pipeline[[#This Row],[Product]],Products!$A$2:$A$8,Products!$C$2:$C$8),Sales_Pipeline[[#This Row],[Deal_Stage]]="Lost",_xlfn.XLOOKUP(Sales_Pipeline[[#This Row],[Product]],Products!$A$2:$A$8,Products!$C$2:$C$8)),"")</f>
        <v>5482</v>
      </c>
      <c r="O1622" s="2">
        <v>0</v>
      </c>
    </row>
    <row r="1623" spans="1:15" x14ac:dyDescent="0.3">
      <c r="A1623" t="s">
        <v>1769</v>
      </c>
      <c r="B1623" t="s">
        <v>27</v>
      </c>
      <c r="C1623" t="str">
        <f>_xlfn.XLOOKUP(Sales_Pipeline[[#This Row],[Sales_Agent]],Sales_Teams[Sales_Agent],Sales_Teams[Manager])</f>
        <v>Rocco Neubert</v>
      </c>
      <c r="D1623" t="str">
        <f>_xlfn.XLOOKUP(Sales_Pipeline[[#This Row],[Manager]],Sales_Teams[Manager],Sales_Teams[Regional_Office])</f>
        <v>East</v>
      </c>
      <c r="E1623" t="s">
        <v>63</v>
      </c>
      <c r="F1623" t="s">
        <v>231</v>
      </c>
      <c r="G1623" t="str">
        <f>IFERROR(_xlfn.XLOOKUP(Sales_Pipeline[[#This Row],[Account]],Accounts!$A$2:$A$86,Accounts!$F$2:$F$86),"")</f>
        <v>United States</v>
      </c>
      <c r="H1623" t="s">
        <v>57</v>
      </c>
      <c r="I1623" s="3">
        <v>42812</v>
      </c>
      <c r="J1623" s="3">
        <v>42904</v>
      </c>
      <c r="K1623" s="8" t="str">
        <f>IF(Sales_Pipeline[[#This Row],[Close_Date]]="","",TEXT(Sales_Pipeline[[#This Row],[Close_Date]],"ddd"))</f>
        <v>Sun</v>
      </c>
      <c r="L1623" s="8" t="str">
        <f>IF(Sales_Pipeline[[#This Row],[Close_Date]]="","",TEXT(Sales_Pipeline[[#This Row],[Close_Date]],"mmm"))</f>
        <v>Jun</v>
      </c>
      <c r="M1623" s="8" t="str">
        <f>IF(Sales_Pipeline[[#This Row],[Close_Date]]="","","Q"&amp;ROUNDUP(MONTH(Sales_Pipeline[[#This Row],[Close_Date]])/3,0))</f>
        <v>Q2</v>
      </c>
      <c r="N1623" s="2" cm="1">
        <f t="array" ref="N1623">IFERROR(_xlfn.IFS(Sales_Pipeline[[#This Row],[Deal_Stage]]="Won",_xlfn.XLOOKUP(Sales_Pipeline[[#This Row],[Product]],Products!$A$2:$A$8,Products!$C$2:$C$8),Sales_Pipeline[[#This Row],[Deal_Stage]]="Lost",_xlfn.XLOOKUP(Sales_Pipeline[[#This Row],[Product]],Products!$A$2:$A$8,Products!$C$2:$C$8)),"")</f>
        <v>550</v>
      </c>
      <c r="O1623" s="2">
        <v>530</v>
      </c>
    </row>
    <row r="1624" spans="1:15" x14ac:dyDescent="0.3">
      <c r="A1624" t="s">
        <v>1770</v>
      </c>
      <c r="B1624" t="s">
        <v>6</v>
      </c>
      <c r="C1624" t="str">
        <f>_xlfn.XLOOKUP(Sales_Pipeline[[#This Row],[Sales_Agent]],Sales_Teams[Sales_Agent],Sales_Teams[Manager])</f>
        <v>Dustin Brinkmann</v>
      </c>
      <c r="D1624" t="str">
        <f>_xlfn.XLOOKUP(Sales_Pipeline[[#This Row],[Manager]],Sales_Teams[Manager],Sales_Teams[Regional_Office])</f>
        <v>Central</v>
      </c>
      <c r="E1624" t="s">
        <v>63</v>
      </c>
      <c r="F1624" t="s">
        <v>136</v>
      </c>
      <c r="G1624" t="str">
        <f>IFERROR(_xlfn.XLOOKUP(Sales_Pipeline[[#This Row],[Account]],Accounts!$A$2:$A$86,Accounts!$F$2:$F$86),"")</f>
        <v>United States</v>
      </c>
      <c r="H1624" t="s">
        <v>57</v>
      </c>
      <c r="I1624" s="3">
        <v>42812</v>
      </c>
      <c r="J1624" s="3">
        <v>42864</v>
      </c>
      <c r="K1624" s="8" t="str">
        <f>IF(Sales_Pipeline[[#This Row],[Close_Date]]="","",TEXT(Sales_Pipeline[[#This Row],[Close_Date]],"ddd"))</f>
        <v>Tue</v>
      </c>
      <c r="L1624" s="8" t="str">
        <f>IF(Sales_Pipeline[[#This Row],[Close_Date]]="","",TEXT(Sales_Pipeline[[#This Row],[Close_Date]],"mmm"))</f>
        <v>May</v>
      </c>
      <c r="M1624" s="8" t="str">
        <f>IF(Sales_Pipeline[[#This Row],[Close_Date]]="","","Q"&amp;ROUNDUP(MONTH(Sales_Pipeline[[#This Row],[Close_Date]])/3,0))</f>
        <v>Q2</v>
      </c>
      <c r="N1624" s="2" cm="1">
        <f t="array" ref="N1624">IFERROR(_xlfn.IFS(Sales_Pipeline[[#This Row],[Deal_Stage]]="Won",_xlfn.XLOOKUP(Sales_Pipeline[[#This Row],[Product]],Products!$A$2:$A$8,Products!$C$2:$C$8),Sales_Pipeline[[#This Row],[Deal_Stage]]="Lost",_xlfn.XLOOKUP(Sales_Pipeline[[#This Row],[Product]],Products!$A$2:$A$8,Products!$C$2:$C$8)),"")</f>
        <v>550</v>
      </c>
      <c r="O1624" s="2">
        <v>538</v>
      </c>
    </row>
    <row r="1625" spans="1:15" x14ac:dyDescent="0.3">
      <c r="A1625" t="s">
        <v>1771</v>
      </c>
      <c r="B1625" t="s">
        <v>6</v>
      </c>
      <c r="C1625" t="str">
        <f>_xlfn.XLOOKUP(Sales_Pipeline[[#This Row],[Sales_Agent]],Sales_Teams[Sales_Agent],Sales_Teams[Manager])</f>
        <v>Dustin Brinkmann</v>
      </c>
      <c r="D1625" t="str">
        <f>_xlfn.XLOOKUP(Sales_Pipeline[[#This Row],[Manager]],Sales_Teams[Manager],Sales_Teams[Regional_Office])</f>
        <v>Central</v>
      </c>
      <c r="E1625" t="s">
        <v>61</v>
      </c>
      <c r="F1625" t="s">
        <v>147</v>
      </c>
      <c r="G1625" t="str">
        <f>IFERROR(_xlfn.XLOOKUP(Sales_Pipeline[[#This Row],[Account]],Accounts!$A$2:$A$86,Accounts!$F$2:$F$86),"")</f>
        <v>United States</v>
      </c>
      <c r="H1625" t="s">
        <v>57</v>
      </c>
      <c r="I1625" s="3">
        <v>42812</v>
      </c>
      <c r="J1625" s="3">
        <v>42821</v>
      </c>
      <c r="K1625" s="8" t="str">
        <f>IF(Sales_Pipeline[[#This Row],[Close_Date]]="","",TEXT(Sales_Pipeline[[#This Row],[Close_Date]],"ddd"))</f>
        <v>Mon</v>
      </c>
      <c r="L1625" s="8" t="str">
        <f>IF(Sales_Pipeline[[#This Row],[Close_Date]]="","",TEXT(Sales_Pipeline[[#This Row],[Close_Date]],"mmm"))</f>
        <v>Mar</v>
      </c>
      <c r="M1625" s="8" t="str">
        <f>IF(Sales_Pipeline[[#This Row],[Close_Date]]="","","Q"&amp;ROUNDUP(MONTH(Sales_Pipeline[[#This Row],[Close_Date]])/3,0))</f>
        <v>Q1</v>
      </c>
      <c r="N1625" s="2" cm="1">
        <f t="array" ref="N1625">IFERROR(_xlfn.IFS(Sales_Pipeline[[#This Row],[Deal_Stage]]="Won",_xlfn.XLOOKUP(Sales_Pipeline[[#This Row],[Product]],Products!$A$2:$A$8,Products!$C$2:$C$8),Sales_Pipeline[[#This Row],[Deal_Stage]]="Lost",_xlfn.XLOOKUP(Sales_Pipeline[[#This Row],[Product]],Products!$A$2:$A$8,Products!$C$2:$C$8)),"")</f>
        <v>55</v>
      </c>
      <c r="O1625" s="2">
        <v>53</v>
      </c>
    </row>
    <row r="1626" spans="1:15" x14ac:dyDescent="0.3">
      <c r="A1626" t="s">
        <v>1772</v>
      </c>
      <c r="B1626" t="s">
        <v>15</v>
      </c>
      <c r="C1626" t="str">
        <f>_xlfn.XLOOKUP(Sales_Pipeline[[#This Row],[Sales_Agent]],Sales_Teams[Sales_Agent],Sales_Teams[Manager])</f>
        <v>Melvin Marxen</v>
      </c>
      <c r="D1626" t="str">
        <f>_xlfn.XLOOKUP(Sales_Pipeline[[#This Row],[Manager]],Sales_Teams[Manager],Sales_Teams[Regional_Office])</f>
        <v>Central</v>
      </c>
      <c r="E1626" t="s">
        <v>8953</v>
      </c>
      <c r="F1626" t="s">
        <v>247</v>
      </c>
      <c r="G1626" t="str">
        <f>IFERROR(_xlfn.XLOOKUP(Sales_Pipeline[[#This Row],[Account]],Accounts!$A$2:$A$86,Accounts!$F$2:$F$86),"")</f>
        <v>United States</v>
      </c>
      <c r="H1626" t="s">
        <v>57</v>
      </c>
      <c r="I1626" s="3">
        <v>42812</v>
      </c>
      <c r="J1626" s="3">
        <v>42898</v>
      </c>
      <c r="K1626" s="8" t="str">
        <f>IF(Sales_Pipeline[[#This Row],[Close_Date]]="","",TEXT(Sales_Pipeline[[#This Row],[Close_Date]],"ddd"))</f>
        <v>Mon</v>
      </c>
      <c r="L1626" s="8" t="str">
        <f>IF(Sales_Pipeline[[#This Row],[Close_Date]]="","",TEXT(Sales_Pipeline[[#This Row],[Close_Date]],"mmm"))</f>
        <v>Jun</v>
      </c>
      <c r="M1626" s="8" t="str">
        <f>IF(Sales_Pipeline[[#This Row],[Close_Date]]="","","Q"&amp;ROUNDUP(MONTH(Sales_Pipeline[[#This Row],[Close_Date]])/3,0))</f>
        <v>Q2</v>
      </c>
      <c r="N1626" s="2" cm="1">
        <f t="array" ref="N1626">IFERROR(_xlfn.IFS(Sales_Pipeline[[#This Row],[Deal_Stage]]="Won",_xlfn.XLOOKUP(Sales_Pipeline[[#This Row],[Product]],Products!$A$2:$A$8,Products!$C$2:$C$8),Sales_Pipeline[[#This Row],[Deal_Stage]]="Lost",_xlfn.XLOOKUP(Sales_Pipeline[[#This Row],[Product]],Products!$A$2:$A$8,Products!$C$2:$C$8)),"")</f>
        <v>4821</v>
      </c>
      <c r="O1626" s="2">
        <v>5416</v>
      </c>
    </row>
    <row r="1627" spans="1:15" x14ac:dyDescent="0.3">
      <c r="A1627" t="s">
        <v>1773</v>
      </c>
      <c r="B1627" t="s">
        <v>38</v>
      </c>
      <c r="C1627" t="str">
        <f>_xlfn.XLOOKUP(Sales_Pipeline[[#This Row],[Sales_Agent]],Sales_Teams[Sales_Agent],Sales_Teams[Manager])</f>
        <v>Celia Rouche</v>
      </c>
      <c r="D1627" t="str">
        <f>_xlfn.XLOOKUP(Sales_Pipeline[[#This Row],[Manager]],Sales_Teams[Manager],Sales_Teams[Regional_Office])</f>
        <v>West</v>
      </c>
      <c r="E1627" t="s">
        <v>61</v>
      </c>
      <c r="F1627" t="s">
        <v>92</v>
      </c>
      <c r="G1627" t="str">
        <f>IFERROR(_xlfn.XLOOKUP(Sales_Pipeline[[#This Row],[Account]],Accounts!$A$2:$A$86,Accounts!$F$2:$F$86),"")</f>
        <v>United States</v>
      </c>
      <c r="H1627" t="s">
        <v>82</v>
      </c>
      <c r="I1627" s="3">
        <v>42812</v>
      </c>
      <c r="J1627" s="3">
        <v>42882</v>
      </c>
      <c r="K1627" s="8" t="str">
        <f>IF(Sales_Pipeline[[#This Row],[Close_Date]]="","",TEXT(Sales_Pipeline[[#This Row],[Close_Date]],"ddd"))</f>
        <v>Sat</v>
      </c>
      <c r="L1627" s="8" t="str">
        <f>IF(Sales_Pipeline[[#This Row],[Close_Date]]="","",TEXT(Sales_Pipeline[[#This Row],[Close_Date]],"mmm"))</f>
        <v>May</v>
      </c>
      <c r="M1627" s="8" t="str">
        <f>IF(Sales_Pipeline[[#This Row],[Close_Date]]="","","Q"&amp;ROUNDUP(MONTH(Sales_Pipeline[[#This Row],[Close_Date]])/3,0))</f>
        <v>Q2</v>
      </c>
      <c r="N1627" s="2" cm="1">
        <f t="array" ref="N1627">IFERROR(_xlfn.IFS(Sales_Pipeline[[#This Row],[Deal_Stage]]="Won",_xlfn.XLOOKUP(Sales_Pipeline[[#This Row],[Product]],Products!$A$2:$A$8,Products!$C$2:$C$8),Sales_Pipeline[[#This Row],[Deal_Stage]]="Lost",_xlfn.XLOOKUP(Sales_Pipeline[[#This Row],[Product]],Products!$A$2:$A$8,Products!$C$2:$C$8)),"")</f>
        <v>55</v>
      </c>
      <c r="O1627" s="2">
        <v>0</v>
      </c>
    </row>
    <row r="1628" spans="1:15" x14ac:dyDescent="0.3">
      <c r="A1628" t="s">
        <v>1774</v>
      </c>
      <c r="B1628" t="s">
        <v>22</v>
      </c>
      <c r="C1628" t="str">
        <f>_xlfn.XLOOKUP(Sales_Pipeline[[#This Row],[Sales_Agent]],Sales_Teams[Sales_Agent],Sales_Teams[Manager])</f>
        <v>Cara Losch</v>
      </c>
      <c r="D1628" t="str">
        <f>_xlfn.XLOOKUP(Sales_Pipeline[[#This Row],[Manager]],Sales_Teams[Manager],Sales_Teams[Regional_Office])</f>
        <v>East</v>
      </c>
      <c r="E1628" t="s">
        <v>84</v>
      </c>
      <c r="F1628" t="s">
        <v>129</v>
      </c>
      <c r="G1628" t="str">
        <f>IFERROR(_xlfn.XLOOKUP(Sales_Pipeline[[#This Row],[Account]],Accounts!$A$2:$A$86,Accounts!$F$2:$F$86),"")</f>
        <v>Jordan</v>
      </c>
      <c r="H1628" t="s">
        <v>57</v>
      </c>
      <c r="I1628" s="3">
        <v>42812</v>
      </c>
      <c r="J1628" s="3">
        <v>42866</v>
      </c>
      <c r="K1628" s="8" t="str">
        <f>IF(Sales_Pipeline[[#This Row],[Close_Date]]="","",TEXT(Sales_Pipeline[[#This Row],[Close_Date]],"ddd"))</f>
        <v>Thu</v>
      </c>
      <c r="L1628" s="8" t="str">
        <f>IF(Sales_Pipeline[[#This Row],[Close_Date]]="","",TEXT(Sales_Pipeline[[#This Row],[Close_Date]],"mmm"))</f>
        <v>May</v>
      </c>
      <c r="M1628" s="8" t="str">
        <f>IF(Sales_Pipeline[[#This Row],[Close_Date]]="","","Q"&amp;ROUNDUP(MONTH(Sales_Pipeline[[#This Row],[Close_Date]])/3,0))</f>
        <v>Q2</v>
      </c>
      <c r="N1628" s="2" cm="1">
        <f t="array" ref="N1628">IFERROR(_xlfn.IFS(Sales_Pipeline[[#This Row],[Deal_Stage]]="Won",_xlfn.XLOOKUP(Sales_Pipeline[[#This Row],[Product]],Products!$A$2:$A$8,Products!$C$2:$C$8),Sales_Pipeline[[#This Row],[Deal_Stage]]="Lost",_xlfn.XLOOKUP(Sales_Pipeline[[#This Row],[Product]],Products!$A$2:$A$8,Products!$C$2:$C$8)),"")</f>
        <v>5482</v>
      </c>
      <c r="O1628" s="2">
        <v>4995</v>
      </c>
    </row>
    <row r="1629" spans="1:15" x14ac:dyDescent="0.3">
      <c r="A1629" t="s">
        <v>1775</v>
      </c>
      <c r="B1629" t="s">
        <v>40</v>
      </c>
      <c r="C1629" t="str">
        <f>_xlfn.XLOOKUP(Sales_Pipeline[[#This Row],[Sales_Agent]],Sales_Teams[Sales_Agent],Sales_Teams[Manager])</f>
        <v>Summer Sewald</v>
      </c>
      <c r="D1629" t="str">
        <f>_xlfn.XLOOKUP(Sales_Pipeline[[#This Row],[Manager]],Sales_Teams[Manager],Sales_Teams[Regional_Office])</f>
        <v>West</v>
      </c>
      <c r="E1629" t="s">
        <v>63</v>
      </c>
      <c r="G1629" t="str">
        <f>IFERROR(_xlfn.XLOOKUP(Sales_Pipeline[[#This Row],[Account]],Accounts!$A$2:$A$86,Accounts!$F$2:$F$86),"")</f>
        <v/>
      </c>
      <c r="H1629" t="s">
        <v>77</v>
      </c>
      <c r="I1629" s="3">
        <v>42812</v>
      </c>
      <c r="K1629" s="8" t="str">
        <f>IF(Sales_Pipeline[[#This Row],[Close_Date]]="","",TEXT(Sales_Pipeline[[#This Row],[Close_Date]],"ddd"))</f>
        <v/>
      </c>
      <c r="L1629" s="8" t="str">
        <f>IF(Sales_Pipeline[[#This Row],[Close_Date]]="","",TEXT(Sales_Pipeline[[#This Row],[Close_Date]],"mmm"))</f>
        <v/>
      </c>
      <c r="M1629" s="8" t="str">
        <f>IF(Sales_Pipeline[[#This Row],[Close_Date]]="","","Q"&amp;ROUNDUP(MONTH(Sales_Pipeline[[#This Row],[Close_Date]])/3,0))</f>
        <v/>
      </c>
      <c r="N1629" s="2" t="str" cm="1">
        <f t="array" ref="N1629">IFERROR(_xlfn.IFS(Sales_Pipeline[[#This Row],[Deal_Stage]]="Won",_xlfn.XLOOKUP(Sales_Pipeline[[#This Row],[Product]],Products!$A$2:$A$8,Products!$C$2:$C$8),Sales_Pipeline[[#This Row],[Deal_Stage]]="Lost",_xlfn.XLOOKUP(Sales_Pipeline[[#This Row],[Product]],Products!$A$2:$A$8,Products!$C$2:$C$8)),"")</f>
        <v/>
      </c>
      <c r="O1629" s="2">
        <v>0</v>
      </c>
    </row>
    <row r="1630" spans="1:15" x14ac:dyDescent="0.3">
      <c r="A1630" t="s">
        <v>1776</v>
      </c>
      <c r="B1630" t="s">
        <v>40</v>
      </c>
      <c r="C1630" t="str">
        <f>_xlfn.XLOOKUP(Sales_Pipeline[[#This Row],[Sales_Agent]],Sales_Teams[Sales_Agent],Sales_Teams[Manager])</f>
        <v>Summer Sewald</v>
      </c>
      <c r="D1630" t="str">
        <f>_xlfn.XLOOKUP(Sales_Pipeline[[#This Row],[Manager]],Sales_Teams[Manager],Sales_Teams[Regional_Office])</f>
        <v>West</v>
      </c>
      <c r="E1630" t="s">
        <v>63</v>
      </c>
      <c r="F1630" t="s">
        <v>87</v>
      </c>
      <c r="G1630" t="str">
        <f>IFERROR(_xlfn.XLOOKUP(Sales_Pipeline[[#This Row],[Account]],Accounts!$A$2:$A$86,Accounts!$F$2:$F$86),"")</f>
        <v>United States</v>
      </c>
      <c r="H1630" t="s">
        <v>82</v>
      </c>
      <c r="I1630" s="3">
        <v>42812</v>
      </c>
      <c r="J1630" s="3">
        <v>42908</v>
      </c>
      <c r="K1630" s="8" t="str">
        <f>IF(Sales_Pipeline[[#This Row],[Close_Date]]="","",TEXT(Sales_Pipeline[[#This Row],[Close_Date]],"ddd"))</f>
        <v>Thu</v>
      </c>
      <c r="L1630" s="8" t="str">
        <f>IF(Sales_Pipeline[[#This Row],[Close_Date]]="","",TEXT(Sales_Pipeline[[#This Row],[Close_Date]],"mmm"))</f>
        <v>Jun</v>
      </c>
      <c r="M1630" s="8" t="str">
        <f>IF(Sales_Pipeline[[#This Row],[Close_Date]]="","","Q"&amp;ROUNDUP(MONTH(Sales_Pipeline[[#This Row],[Close_Date]])/3,0))</f>
        <v>Q2</v>
      </c>
      <c r="N1630" s="2" cm="1">
        <f t="array" ref="N1630">IFERROR(_xlfn.IFS(Sales_Pipeline[[#This Row],[Deal_Stage]]="Won",_xlfn.XLOOKUP(Sales_Pipeline[[#This Row],[Product]],Products!$A$2:$A$8,Products!$C$2:$C$8),Sales_Pipeline[[#This Row],[Deal_Stage]]="Lost",_xlfn.XLOOKUP(Sales_Pipeline[[#This Row],[Product]],Products!$A$2:$A$8,Products!$C$2:$C$8)),"")</f>
        <v>550</v>
      </c>
      <c r="O1630" s="2">
        <v>0</v>
      </c>
    </row>
    <row r="1631" spans="1:15" x14ac:dyDescent="0.3">
      <c r="A1631" t="s">
        <v>1777</v>
      </c>
      <c r="B1631" t="s">
        <v>10</v>
      </c>
      <c r="C1631" t="str">
        <f>_xlfn.XLOOKUP(Sales_Pipeline[[#This Row],[Sales_Agent]],Sales_Teams[Sales_Agent],Sales_Teams[Manager])</f>
        <v>Melvin Marxen</v>
      </c>
      <c r="D1631" t="str">
        <f>_xlfn.XLOOKUP(Sales_Pipeline[[#This Row],[Manager]],Sales_Teams[Manager],Sales_Teams[Regional_Office])</f>
        <v>Central</v>
      </c>
      <c r="E1631" t="s">
        <v>55</v>
      </c>
      <c r="F1631" t="s">
        <v>79</v>
      </c>
      <c r="G1631" t="str">
        <f>IFERROR(_xlfn.XLOOKUP(Sales_Pipeline[[#This Row],[Account]],Accounts!$A$2:$A$86,Accounts!$F$2:$F$86),"")</f>
        <v>Philipines</v>
      </c>
      <c r="H1631" t="s">
        <v>57</v>
      </c>
      <c r="I1631" s="3">
        <v>42812</v>
      </c>
      <c r="J1631" s="3">
        <v>42881</v>
      </c>
      <c r="K1631" s="8" t="str">
        <f>IF(Sales_Pipeline[[#This Row],[Close_Date]]="","",TEXT(Sales_Pipeline[[#This Row],[Close_Date]],"ddd"))</f>
        <v>Fri</v>
      </c>
      <c r="L1631" s="8" t="str">
        <f>IF(Sales_Pipeline[[#This Row],[Close_Date]]="","",TEXT(Sales_Pipeline[[#This Row],[Close_Date]],"mmm"))</f>
        <v>May</v>
      </c>
      <c r="M1631" s="8" t="str">
        <f>IF(Sales_Pipeline[[#This Row],[Close_Date]]="","","Q"&amp;ROUNDUP(MONTH(Sales_Pipeline[[#This Row],[Close_Date]])/3,0))</f>
        <v>Q2</v>
      </c>
      <c r="N1631" s="2" cm="1">
        <f t="array" ref="N1631">IFERROR(_xlfn.IFS(Sales_Pipeline[[#This Row],[Deal_Stage]]="Won",_xlfn.XLOOKUP(Sales_Pipeline[[#This Row],[Product]],Products!$A$2:$A$8,Products!$C$2:$C$8),Sales_Pipeline[[#This Row],[Deal_Stage]]="Lost",_xlfn.XLOOKUP(Sales_Pipeline[[#This Row],[Product]],Products!$A$2:$A$8,Products!$C$2:$C$8)),"")</f>
        <v>1096</v>
      </c>
      <c r="O1631" s="2">
        <v>1137</v>
      </c>
    </row>
    <row r="1632" spans="1:15" x14ac:dyDescent="0.3">
      <c r="A1632" t="s">
        <v>1778</v>
      </c>
      <c r="B1632" t="s">
        <v>43</v>
      </c>
      <c r="C1632" t="str">
        <f>_xlfn.XLOOKUP(Sales_Pipeline[[#This Row],[Sales_Agent]],Sales_Teams[Sales_Agent],Sales_Teams[Manager])</f>
        <v>Summer Sewald</v>
      </c>
      <c r="D1632" t="str">
        <f>_xlfn.XLOOKUP(Sales_Pipeline[[#This Row],[Manager]],Sales_Teams[Manager],Sales_Teams[Regional_Office])</f>
        <v>West</v>
      </c>
      <c r="E1632" t="s">
        <v>63</v>
      </c>
      <c r="F1632" t="s">
        <v>87</v>
      </c>
      <c r="G1632" t="str">
        <f>IFERROR(_xlfn.XLOOKUP(Sales_Pipeline[[#This Row],[Account]],Accounts!$A$2:$A$86,Accounts!$F$2:$F$86),"")</f>
        <v>United States</v>
      </c>
      <c r="H1632" t="s">
        <v>57</v>
      </c>
      <c r="I1632" s="3">
        <v>42812</v>
      </c>
      <c r="J1632" s="3">
        <v>42822</v>
      </c>
      <c r="K1632" s="8" t="str">
        <f>IF(Sales_Pipeline[[#This Row],[Close_Date]]="","",TEXT(Sales_Pipeline[[#This Row],[Close_Date]],"ddd"))</f>
        <v>Tue</v>
      </c>
      <c r="L1632" s="8" t="str">
        <f>IF(Sales_Pipeline[[#This Row],[Close_Date]]="","",TEXT(Sales_Pipeline[[#This Row],[Close_Date]],"mmm"))</f>
        <v>Mar</v>
      </c>
      <c r="M1632" s="8" t="str">
        <f>IF(Sales_Pipeline[[#This Row],[Close_Date]]="","","Q"&amp;ROUNDUP(MONTH(Sales_Pipeline[[#This Row],[Close_Date]])/3,0))</f>
        <v>Q1</v>
      </c>
      <c r="N1632" s="2" cm="1">
        <f t="array" ref="N1632">IFERROR(_xlfn.IFS(Sales_Pipeline[[#This Row],[Deal_Stage]]="Won",_xlfn.XLOOKUP(Sales_Pipeline[[#This Row],[Product]],Products!$A$2:$A$8,Products!$C$2:$C$8),Sales_Pipeline[[#This Row],[Deal_Stage]]="Lost",_xlfn.XLOOKUP(Sales_Pipeline[[#This Row],[Product]],Products!$A$2:$A$8,Products!$C$2:$C$8)),"")</f>
        <v>550</v>
      </c>
      <c r="O1632" s="2">
        <v>453</v>
      </c>
    </row>
    <row r="1633" spans="1:15" x14ac:dyDescent="0.3">
      <c r="A1633" t="s">
        <v>1779</v>
      </c>
      <c r="B1633" t="s">
        <v>43</v>
      </c>
      <c r="C1633" t="str">
        <f>_xlfn.XLOOKUP(Sales_Pipeline[[#This Row],[Sales_Agent]],Sales_Teams[Sales_Agent],Sales_Teams[Manager])</f>
        <v>Summer Sewald</v>
      </c>
      <c r="D1633" t="str">
        <f>_xlfn.XLOOKUP(Sales_Pipeline[[#This Row],[Manager]],Sales_Teams[Manager],Sales_Teams[Regional_Office])</f>
        <v>West</v>
      </c>
      <c r="E1633" t="s">
        <v>55</v>
      </c>
      <c r="F1633" t="s">
        <v>330</v>
      </c>
      <c r="G1633" t="str">
        <f>IFERROR(_xlfn.XLOOKUP(Sales_Pipeline[[#This Row],[Account]],Accounts!$A$2:$A$86,Accounts!$F$2:$F$86),"")</f>
        <v>Korea</v>
      </c>
      <c r="H1633" t="s">
        <v>57</v>
      </c>
      <c r="I1633" s="3">
        <v>42812</v>
      </c>
      <c r="J1633" s="3">
        <v>42882</v>
      </c>
      <c r="K1633" s="8" t="str">
        <f>IF(Sales_Pipeline[[#This Row],[Close_Date]]="","",TEXT(Sales_Pipeline[[#This Row],[Close_Date]],"ddd"))</f>
        <v>Sat</v>
      </c>
      <c r="L1633" s="8" t="str">
        <f>IF(Sales_Pipeline[[#This Row],[Close_Date]]="","",TEXT(Sales_Pipeline[[#This Row],[Close_Date]],"mmm"))</f>
        <v>May</v>
      </c>
      <c r="M1633" s="8" t="str">
        <f>IF(Sales_Pipeline[[#This Row],[Close_Date]]="","","Q"&amp;ROUNDUP(MONTH(Sales_Pipeline[[#This Row],[Close_Date]])/3,0))</f>
        <v>Q2</v>
      </c>
      <c r="N1633" s="2" cm="1">
        <f t="array" ref="N1633">IFERROR(_xlfn.IFS(Sales_Pipeline[[#This Row],[Deal_Stage]]="Won",_xlfn.XLOOKUP(Sales_Pipeline[[#This Row],[Product]],Products!$A$2:$A$8,Products!$C$2:$C$8),Sales_Pipeline[[#This Row],[Deal_Stage]]="Lost",_xlfn.XLOOKUP(Sales_Pipeline[[#This Row],[Product]],Products!$A$2:$A$8,Products!$C$2:$C$8)),"")</f>
        <v>1096</v>
      </c>
      <c r="O1633" s="2">
        <v>1065</v>
      </c>
    </row>
    <row r="1634" spans="1:15" x14ac:dyDescent="0.3">
      <c r="A1634" t="s">
        <v>1780</v>
      </c>
      <c r="B1634" t="s">
        <v>43</v>
      </c>
      <c r="C1634" t="str">
        <f>_xlfn.XLOOKUP(Sales_Pipeline[[#This Row],[Sales_Agent]],Sales_Teams[Sales_Agent],Sales_Teams[Manager])</f>
        <v>Summer Sewald</v>
      </c>
      <c r="D1634" t="str">
        <f>_xlfn.XLOOKUP(Sales_Pipeline[[#This Row],[Manager]],Sales_Teams[Manager],Sales_Teams[Regional_Office])</f>
        <v>West</v>
      </c>
      <c r="E1634" t="s">
        <v>8953</v>
      </c>
      <c r="F1634" t="s">
        <v>288</v>
      </c>
      <c r="G1634" t="str">
        <f>IFERROR(_xlfn.XLOOKUP(Sales_Pipeline[[#This Row],[Account]],Accounts!$A$2:$A$86,Accounts!$F$2:$F$86),"")</f>
        <v>United States</v>
      </c>
      <c r="H1634" t="s">
        <v>57</v>
      </c>
      <c r="I1634" s="3">
        <v>42812</v>
      </c>
      <c r="J1634" s="3">
        <v>42859</v>
      </c>
      <c r="K1634" s="8" t="str">
        <f>IF(Sales_Pipeline[[#This Row],[Close_Date]]="","",TEXT(Sales_Pipeline[[#This Row],[Close_Date]],"ddd"))</f>
        <v>Thu</v>
      </c>
      <c r="L1634" s="8" t="str">
        <f>IF(Sales_Pipeline[[#This Row],[Close_Date]]="","",TEXT(Sales_Pipeline[[#This Row],[Close_Date]],"mmm"))</f>
        <v>May</v>
      </c>
      <c r="M1634" s="8" t="str">
        <f>IF(Sales_Pipeline[[#This Row],[Close_Date]]="","","Q"&amp;ROUNDUP(MONTH(Sales_Pipeline[[#This Row],[Close_Date]])/3,0))</f>
        <v>Q2</v>
      </c>
      <c r="N1634" s="2" cm="1">
        <f t="array" ref="N1634">IFERROR(_xlfn.IFS(Sales_Pipeline[[#This Row],[Deal_Stage]]="Won",_xlfn.XLOOKUP(Sales_Pipeline[[#This Row],[Product]],Products!$A$2:$A$8,Products!$C$2:$C$8),Sales_Pipeline[[#This Row],[Deal_Stage]]="Lost",_xlfn.XLOOKUP(Sales_Pipeline[[#This Row],[Product]],Products!$A$2:$A$8,Products!$C$2:$C$8)),"")</f>
        <v>4821</v>
      </c>
      <c r="O1634" s="2">
        <v>4373</v>
      </c>
    </row>
    <row r="1635" spans="1:15" x14ac:dyDescent="0.3">
      <c r="A1635" t="s">
        <v>1781</v>
      </c>
      <c r="B1635" t="s">
        <v>43</v>
      </c>
      <c r="C1635" t="str">
        <f>_xlfn.XLOOKUP(Sales_Pipeline[[#This Row],[Sales_Agent]],Sales_Teams[Sales_Agent],Sales_Teams[Manager])</f>
        <v>Summer Sewald</v>
      </c>
      <c r="D1635" t="str">
        <f>_xlfn.XLOOKUP(Sales_Pipeline[[#This Row],[Manager]],Sales_Teams[Manager],Sales_Teams[Regional_Office])</f>
        <v>West</v>
      </c>
      <c r="E1635" t="s">
        <v>76</v>
      </c>
      <c r="F1635" t="s">
        <v>114</v>
      </c>
      <c r="G1635" t="str">
        <f>IFERROR(_xlfn.XLOOKUP(Sales_Pipeline[[#This Row],[Account]],Accounts!$A$2:$A$86,Accounts!$F$2:$F$86),"")</f>
        <v>United States</v>
      </c>
      <c r="H1635" t="s">
        <v>57</v>
      </c>
      <c r="I1635" s="3">
        <v>42812</v>
      </c>
      <c r="J1635" s="3">
        <v>42905</v>
      </c>
      <c r="K1635" s="8" t="str">
        <f>IF(Sales_Pipeline[[#This Row],[Close_Date]]="","",TEXT(Sales_Pipeline[[#This Row],[Close_Date]],"ddd"))</f>
        <v>Mon</v>
      </c>
      <c r="L1635" s="8" t="str">
        <f>IF(Sales_Pipeline[[#This Row],[Close_Date]]="","",TEXT(Sales_Pipeline[[#This Row],[Close_Date]],"mmm"))</f>
        <v>Jun</v>
      </c>
      <c r="M1635" s="8" t="str">
        <f>IF(Sales_Pipeline[[#This Row],[Close_Date]]="","","Q"&amp;ROUNDUP(MONTH(Sales_Pipeline[[#This Row],[Close_Date]])/3,0))</f>
        <v>Q2</v>
      </c>
      <c r="N1635" s="2" cm="1">
        <f t="array" ref="N1635">IFERROR(_xlfn.IFS(Sales_Pipeline[[#This Row],[Deal_Stage]]="Won",_xlfn.XLOOKUP(Sales_Pipeline[[#This Row],[Product]],Products!$A$2:$A$8,Products!$C$2:$C$8),Sales_Pipeline[[#This Row],[Deal_Stage]]="Lost",_xlfn.XLOOKUP(Sales_Pipeline[[#This Row],[Product]],Products!$A$2:$A$8,Products!$C$2:$C$8)),"")</f>
        <v>3393</v>
      </c>
      <c r="O1635" s="2">
        <v>2560</v>
      </c>
    </row>
    <row r="1636" spans="1:15" x14ac:dyDescent="0.3">
      <c r="A1636" t="s">
        <v>1782</v>
      </c>
      <c r="B1636" t="s">
        <v>42</v>
      </c>
      <c r="C1636" t="str">
        <f>_xlfn.XLOOKUP(Sales_Pipeline[[#This Row],[Sales_Agent]],Sales_Teams[Sales_Agent],Sales_Teams[Manager])</f>
        <v>Summer Sewald</v>
      </c>
      <c r="D1636" t="str">
        <f>_xlfn.XLOOKUP(Sales_Pipeline[[#This Row],[Manager]],Sales_Teams[Manager],Sales_Teams[Regional_Office])</f>
        <v>West</v>
      </c>
      <c r="E1636" t="s">
        <v>8953</v>
      </c>
      <c r="F1636" t="s">
        <v>288</v>
      </c>
      <c r="G1636" t="str">
        <f>IFERROR(_xlfn.XLOOKUP(Sales_Pipeline[[#This Row],[Account]],Accounts!$A$2:$A$86,Accounts!$F$2:$F$86),"")</f>
        <v>United States</v>
      </c>
      <c r="H1636" t="s">
        <v>82</v>
      </c>
      <c r="I1636" s="3">
        <v>42812</v>
      </c>
      <c r="J1636" s="3">
        <v>42890</v>
      </c>
      <c r="K1636" s="8" t="str">
        <f>IF(Sales_Pipeline[[#This Row],[Close_Date]]="","",TEXT(Sales_Pipeline[[#This Row],[Close_Date]],"ddd"))</f>
        <v>Sun</v>
      </c>
      <c r="L1636" s="8" t="str">
        <f>IF(Sales_Pipeline[[#This Row],[Close_Date]]="","",TEXT(Sales_Pipeline[[#This Row],[Close_Date]],"mmm"))</f>
        <v>Jun</v>
      </c>
      <c r="M1636" s="8" t="str">
        <f>IF(Sales_Pipeline[[#This Row],[Close_Date]]="","","Q"&amp;ROUNDUP(MONTH(Sales_Pipeline[[#This Row],[Close_Date]])/3,0))</f>
        <v>Q2</v>
      </c>
      <c r="N1636" s="2" cm="1">
        <f t="array" ref="N1636">IFERROR(_xlfn.IFS(Sales_Pipeline[[#This Row],[Deal_Stage]]="Won",_xlfn.XLOOKUP(Sales_Pipeline[[#This Row],[Product]],Products!$A$2:$A$8,Products!$C$2:$C$8),Sales_Pipeline[[#This Row],[Deal_Stage]]="Lost",_xlfn.XLOOKUP(Sales_Pipeline[[#This Row],[Product]],Products!$A$2:$A$8,Products!$C$2:$C$8)),"")</f>
        <v>4821</v>
      </c>
      <c r="O1636" s="2">
        <v>0</v>
      </c>
    </row>
    <row r="1637" spans="1:15" x14ac:dyDescent="0.3">
      <c r="A1637" t="s">
        <v>1783</v>
      </c>
      <c r="B1637" t="s">
        <v>37</v>
      </c>
      <c r="C1637" t="str">
        <f>_xlfn.XLOOKUP(Sales_Pipeline[[#This Row],[Sales_Agent]],Sales_Teams[Sales_Agent],Sales_Teams[Manager])</f>
        <v>Celia Rouche</v>
      </c>
      <c r="D1637" t="str">
        <f>_xlfn.XLOOKUP(Sales_Pipeline[[#This Row],[Manager]],Sales_Teams[Manager],Sales_Teams[Regional_Office])</f>
        <v>West</v>
      </c>
      <c r="E1637" t="s">
        <v>55</v>
      </c>
      <c r="F1637" t="s">
        <v>413</v>
      </c>
      <c r="G1637" t="str">
        <f>IFERROR(_xlfn.XLOOKUP(Sales_Pipeline[[#This Row],[Account]],Accounts!$A$2:$A$86,Accounts!$F$2:$F$86),"")</f>
        <v>United States</v>
      </c>
      <c r="H1637" t="s">
        <v>57</v>
      </c>
      <c r="I1637" s="3">
        <v>42812</v>
      </c>
      <c r="J1637" s="3">
        <v>42825</v>
      </c>
      <c r="K1637" s="8" t="str">
        <f>IF(Sales_Pipeline[[#This Row],[Close_Date]]="","",TEXT(Sales_Pipeline[[#This Row],[Close_Date]],"ddd"))</f>
        <v>Fri</v>
      </c>
      <c r="L1637" s="8" t="str">
        <f>IF(Sales_Pipeline[[#This Row],[Close_Date]]="","",TEXT(Sales_Pipeline[[#This Row],[Close_Date]],"mmm"))</f>
        <v>Mar</v>
      </c>
      <c r="M1637" s="8" t="str">
        <f>IF(Sales_Pipeline[[#This Row],[Close_Date]]="","","Q"&amp;ROUNDUP(MONTH(Sales_Pipeline[[#This Row],[Close_Date]])/3,0))</f>
        <v>Q1</v>
      </c>
      <c r="N1637" s="2" cm="1">
        <f t="array" ref="N1637">IFERROR(_xlfn.IFS(Sales_Pipeline[[#This Row],[Deal_Stage]]="Won",_xlfn.XLOOKUP(Sales_Pipeline[[#This Row],[Product]],Products!$A$2:$A$8,Products!$C$2:$C$8),Sales_Pipeline[[#This Row],[Deal_Stage]]="Lost",_xlfn.XLOOKUP(Sales_Pipeline[[#This Row],[Product]],Products!$A$2:$A$8,Products!$C$2:$C$8)),"")</f>
        <v>1096</v>
      </c>
      <c r="O1637" s="2">
        <v>1171</v>
      </c>
    </row>
    <row r="1638" spans="1:15" x14ac:dyDescent="0.3">
      <c r="A1638" t="s">
        <v>1784</v>
      </c>
      <c r="B1638" t="s">
        <v>37</v>
      </c>
      <c r="C1638" t="str">
        <f>_xlfn.XLOOKUP(Sales_Pipeline[[#This Row],[Sales_Agent]],Sales_Teams[Sales_Agent],Sales_Teams[Manager])</f>
        <v>Celia Rouche</v>
      </c>
      <c r="D1638" t="str">
        <f>_xlfn.XLOOKUP(Sales_Pipeline[[#This Row],[Manager]],Sales_Teams[Manager],Sales_Teams[Regional_Office])</f>
        <v>West</v>
      </c>
      <c r="E1638" t="s">
        <v>61</v>
      </c>
      <c r="F1638" t="s">
        <v>216</v>
      </c>
      <c r="G1638" t="str">
        <f>IFERROR(_xlfn.XLOOKUP(Sales_Pipeline[[#This Row],[Account]],Accounts!$A$2:$A$86,Accounts!$F$2:$F$86),"")</f>
        <v>United States</v>
      </c>
      <c r="H1638" t="s">
        <v>57</v>
      </c>
      <c r="I1638" s="3">
        <v>42812</v>
      </c>
      <c r="J1638" s="3">
        <v>42908</v>
      </c>
      <c r="K1638" s="8" t="str">
        <f>IF(Sales_Pipeline[[#This Row],[Close_Date]]="","",TEXT(Sales_Pipeline[[#This Row],[Close_Date]],"ddd"))</f>
        <v>Thu</v>
      </c>
      <c r="L1638" s="8" t="str">
        <f>IF(Sales_Pipeline[[#This Row],[Close_Date]]="","",TEXT(Sales_Pipeline[[#This Row],[Close_Date]],"mmm"))</f>
        <v>Jun</v>
      </c>
      <c r="M1638" s="8" t="str">
        <f>IF(Sales_Pipeline[[#This Row],[Close_Date]]="","","Q"&amp;ROUNDUP(MONTH(Sales_Pipeline[[#This Row],[Close_Date]])/3,0))</f>
        <v>Q2</v>
      </c>
      <c r="N1638" s="2" cm="1">
        <f t="array" ref="N1638">IFERROR(_xlfn.IFS(Sales_Pipeline[[#This Row],[Deal_Stage]]="Won",_xlfn.XLOOKUP(Sales_Pipeline[[#This Row],[Product]],Products!$A$2:$A$8,Products!$C$2:$C$8),Sales_Pipeline[[#This Row],[Deal_Stage]]="Lost",_xlfn.XLOOKUP(Sales_Pipeline[[#This Row],[Product]],Products!$A$2:$A$8,Products!$C$2:$C$8)),"")</f>
        <v>55</v>
      </c>
      <c r="O1638" s="2">
        <v>53</v>
      </c>
    </row>
    <row r="1639" spans="1:15" x14ac:dyDescent="0.3">
      <c r="A1639" t="s">
        <v>1785</v>
      </c>
      <c r="B1639" t="s">
        <v>12</v>
      </c>
      <c r="C1639" t="str">
        <f>_xlfn.XLOOKUP(Sales_Pipeline[[#This Row],[Sales_Agent]],Sales_Teams[Sales_Agent],Sales_Teams[Manager])</f>
        <v>Melvin Marxen</v>
      </c>
      <c r="D1639" t="str">
        <f>_xlfn.XLOOKUP(Sales_Pipeline[[#This Row],[Manager]],Sales_Teams[Manager],Sales_Teams[Regional_Office])</f>
        <v>Central</v>
      </c>
      <c r="E1639" t="s">
        <v>84</v>
      </c>
      <c r="F1639" t="s">
        <v>94</v>
      </c>
      <c r="G1639" t="str">
        <f>IFERROR(_xlfn.XLOOKUP(Sales_Pipeline[[#This Row],[Account]],Accounts!$A$2:$A$86,Accounts!$F$2:$F$86),"")</f>
        <v>United States</v>
      </c>
      <c r="H1639" t="s">
        <v>57</v>
      </c>
      <c r="I1639" s="3">
        <v>42812</v>
      </c>
      <c r="J1639" s="3">
        <v>42888</v>
      </c>
      <c r="K1639" s="8" t="str">
        <f>IF(Sales_Pipeline[[#This Row],[Close_Date]]="","",TEXT(Sales_Pipeline[[#This Row],[Close_Date]],"ddd"))</f>
        <v>Fri</v>
      </c>
      <c r="L1639" s="8" t="str">
        <f>IF(Sales_Pipeline[[#This Row],[Close_Date]]="","",TEXT(Sales_Pipeline[[#This Row],[Close_Date]],"mmm"))</f>
        <v>Jun</v>
      </c>
      <c r="M1639" s="8" t="str">
        <f>IF(Sales_Pipeline[[#This Row],[Close_Date]]="","","Q"&amp;ROUNDUP(MONTH(Sales_Pipeline[[#This Row],[Close_Date]])/3,0))</f>
        <v>Q2</v>
      </c>
      <c r="N1639" s="2" cm="1">
        <f t="array" ref="N1639">IFERROR(_xlfn.IFS(Sales_Pipeline[[#This Row],[Deal_Stage]]="Won",_xlfn.XLOOKUP(Sales_Pipeline[[#This Row],[Product]],Products!$A$2:$A$8,Products!$C$2:$C$8),Sales_Pipeline[[#This Row],[Deal_Stage]]="Lost",_xlfn.XLOOKUP(Sales_Pipeline[[#This Row],[Product]],Products!$A$2:$A$8,Products!$C$2:$C$8)),"")</f>
        <v>5482</v>
      </c>
      <c r="O1639" s="2">
        <v>6553</v>
      </c>
    </row>
    <row r="1640" spans="1:15" x14ac:dyDescent="0.3">
      <c r="A1640" t="s">
        <v>1786</v>
      </c>
      <c r="B1640" t="s">
        <v>12</v>
      </c>
      <c r="C1640" t="str">
        <f>_xlfn.XLOOKUP(Sales_Pipeline[[#This Row],[Sales_Agent]],Sales_Teams[Sales_Agent],Sales_Teams[Manager])</f>
        <v>Melvin Marxen</v>
      </c>
      <c r="D1640" t="str">
        <f>_xlfn.XLOOKUP(Sales_Pipeline[[#This Row],[Manager]],Sales_Teams[Manager],Sales_Teams[Regional_Office])</f>
        <v>Central</v>
      </c>
      <c r="E1640" t="s">
        <v>76</v>
      </c>
      <c r="F1640" t="s">
        <v>318</v>
      </c>
      <c r="G1640" t="str">
        <f>IFERROR(_xlfn.XLOOKUP(Sales_Pipeline[[#This Row],[Account]],Accounts!$A$2:$A$86,Accounts!$F$2:$F$86),"")</f>
        <v>Kenya</v>
      </c>
      <c r="H1640" t="s">
        <v>57</v>
      </c>
      <c r="I1640" s="3">
        <v>42812</v>
      </c>
      <c r="J1640" s="3">
        <v>42862</v>
      </c>
      <c r="K1640" s="8" t="str">
        <f>IF(Sales_Pipeline[[#This Row],[Close_Date]]="","",TEXT(Sales_Pipeline[[#This Row],[Close_Date]],"ddd"))</f>
        <v>Sun</v>
      </c>
      <c r="L1640" s="8" t="str">
        <f>IF(Sales_Pipeline[[#This Row],[Close_Date]]="","",TEXT(Sales_Pipeline[[#This Row],[Close_Date]],"mmm"))</f>
        <v>May</v>
      </c>
      <c r="M1640" s="8" t="str">
        <f>IF(Sales_Pipeline[[#This Row],[Close_Date]]="","","Q"&amp;ROUNDUP(MONTH(Sales_Pipeline[[#This Row],[Close_Date]])/3,0))</f>
        <v>Q2</v>
      </c>
      <c r="N1640" s="2" cm="1">
        <f t="array" ref="N1640">IFERROR(_xlfn.IFS(Sales_Pipeline[[#This Row],[Deal_Stage]]="Won",_xlfn.XLOOKUP(Sales_Pipeline[[#This Row],[Product]],Products!$A$2:$A$8,Products!$C$2:$C$8),Sales_Pipeline[[#This Row],[Deal_Stage]]="Lost",_xlfn.XLOOKUP(Sales_Pipeline[[#This Row],[Product]],Products!$A$2:$A$8,Products!$C$2:$C$8)),"")</f>
        <v>3393</v>
      </c>
      <c r="O1640" s="2">
        <v>3542</v>
      </c>
    </row>
    <row r="1641" spans="1:15" x14ac:dyDescent="0.3">
      <c r="A1641" t="s">
        <v>1787</v>
      </c>
      <c r="B1641" t="s">
        <v>45</v>
      </c>
      <c r="C1641" t="str">
        <f>_xlfn.XLOOKUP(Sales_Pipeline[[#This Row],[Sales_Agent]],Sales_Teams[Sales_Agent],Sales_Teams[Manager])</f>
        <v>Summer Sewald</v>
      </c>
      <c r="D1641" t="str">
        <f>_xlfn.XLOOKUP(Sales_Pipeline[[#This Row],[Manager]],Sales_Teams[Manager],Sales_Teams[Regional_Office])</f>
        <v>West</v>
      </c>
      <c r="E1641" t="s">
        <v>63</v>
      </c>
      <c r="G1641" t="str">
        <f>IFERROR(_xlfn.XLOOKUP(Sales_Pipeline[[#This Row],[Account]],Accounts!$A$2:$A$86,Accounts!$F$2:$F$86),"")</f>
        <v/>
      </c>
      <c r="H1641" t="s">
        <v>77</v>
      </c>
      <c r="I1641" s="3">
        <v>42812</v>
      </c>
      <c r="K1641" s="8" t="str">
        <f>IF(Sales_Pipeline[[#This Row],[Close_Date]]="","",TEXT(Sales_Pipeline[[#This Row],[Close_Date]],"ddd"))</f>
        <v/>
      </c>
      <c r="L1641" s="8" t="str">
        <f>IF(Sales_Pipeline[[#This Row],[Close_Date]]="","",TEXT(Sales_Pipeline[[#This Row],[Close_Date]],"mmm"))</f>
        <v/>
      </c>
      <c r="M1641" s="8" t="str">
        <f>IF(Sales_Pipeline[[#This Row],[Close_Date]]="","","Q"&amp;ROUNDUP(MONTH(Sales_Pipeline[[#This Row],[Close_Date]])/3,0))</f>
        <v/>
      </c>
      <c r="N1641" s="2" t="str" cm="1">
        <f t="array" ref="N1641">IFERROR(_xlfn.IFS(Sales_Pipeline[[#This Row],[Deal_Stage]]="Won",_xlfn.XLOOKUP(Sales_Pipeline[[#This Row],[Product]],Products!$A$2:$A$8,Products!$C$2:$C$8),Sales_Pipeline[[#This Row],[Deal_Stage]]="Lost",_xlfn.XLOOKUP(Sales_Pipeline[[#This Row],[Product]],Products!$A$2:$A$8,Products!$C$2:$C$8)),"")</f>
        <v/>
      </c>
      <c r="O1641" s="2">
        <v>0</v>
      </c>
    </row>
    <row r="1642" spans="1:15" x14ac:dyDescent="0.3">
      <c r="A1642" t="s">
        <v>1788</v>
      </c>
      <c r="B1642" t="s">
        <v>9</v>
      </c>
      <c r="C1642" t="str">
        <f>_xlfn.XLOOKUP(Sales_Pipeline[[#This Row],[Sales_Agent]],Sales_Teams[Sales_Agent],Sales_Teams[Manager])</f>
        <v>Dustin Brinkmann</v>
      </c>
      <c r="D1642" t="str">
        <f>_xlfn.XLOOKUP(Sales_Pipeline[[#This Row],[Manager]],Sales_Teams[Manager],Sales_Teams[Regional_Office])</f>
        <v>Central</v>
      </c>
      <c r="E1642" t="s">
        <v>76</v>
      </c>
      <c r="F1642" t="s">
        <v>150</v>
      </c>
      <c r="G1642" t="str">
        <f>IFERROR(_xlfn.XLOOKUP(Sales_Pipeline[[#This Row],[Account]],Accounts!$A$2:$A$86,Accounts!$F$2:$F$86),"")</f>
        <v>United States</v>
      </c>
      <c r="H1642" t="s">
        <v>57</v>
      </c>
      <c r="I1642" s="3">
        <v>42812</v>
      </c>
      <c r="J1642" s="3">
        <v>42897</v>
      </c>
      <c r="K1642" s="8" t="str">
        <f>IF(Sales_Pipeline[[#This Row],[Close_Date]]="","",TEXT(Sales_Pipeline[[#This Row],[Close_Date]],"ddd"))</f>
        <v>Sun</v>
      </c>
      <c r="L1642" s="8" t="str">
        <f>IF(Sales_Pipeline[[#This Row],[Close_Date]]="","",TEXT(Sales_Pipeline[[#This Row],[Close_Date]],"mmm"))</f>
        <v>Jun</v>
      </c>
      <c r="M1642" s="8" t="str">
        <f>IF(Sales_Pipeline[[#This Row],[Close_Date]]="","","Q"&amp;ROUNDUP(MONTH(Sales_Pipeline[[#This Row],[Close_Date]])/3,0))</f>
        <v>Q2</v>
      </c>
      <c r="N1642" s="2" cm="1">
        <f t="array" ref="N1642">IFERROR(_xlfn.IFS(Sales_Pipeline[[#This Row],[Deal_Stage]]="Won",_xlfn.XLOOKUP(Sales_Pipeline[[#This Row],[Product]],Products!$A$2:$A$8,Products!$C$2:$C$8),Sales_Pipeline[[#This Row],[Deal_Stage]]="Lost",_xlfn.XLOOKUP(Sales_Pipeline[[#This Row],[Product]],Products!$A$2:$A$8,Products!$C$2:$C$8)),"")</f>
        <v>3393</v>
      </c>
      <c r="O1642" s="2">
        <v>3619</v>
      </c>
    </row>
    <row r="1643" spans="1:15" x14ac:dyDescent="0.3">
      <c r="A1643" t="s">
        <v>1789</v>
      </c>
      <c r="B1643" t="s">
        <v>35</v>
      </c>
      <c r="C1643" t="str">
        <f>_xlfn.XLOOKUP(Sales_Pipeline[[#This Row],[Sales_Agent]],Sales_Teams[Sales_Agent],Sales_Teams[Manager])</f>
        <v>Celia Rouche</v>
      </c>
      <c r="D1643" t="str">
        <f>_xlfn.XLOOKUP(Sales_Pipeline[[#This Row],[Manager]],Sales_Teams[Manager],Sales_Teams[Regional_Office])</f>
        <v>West</v>
      </c>
      <c r="E1643" t="s">
        <v>76</v>
      </c>
      <c r="G1643" t="str">
        <f>IFERROR(_xlfn.XLOOKUP(Sales_Pipeline[[#This Row],[Account]],Accounts!$A$2:$A$86,Accounts!$F$2:$F$86),"")</f>
        <v/>
      </c>
      <c r="H1643" t="s">
        <v>77</v>
      </c>
      <c r="I1643" s="3">
        <v>42812</v>
      </c>
      <c r="K1643" s="8" t="str">
        <f>IF(Sales_Pipeline[[#This Row],[Close_Date]]="","",TEXT(Sales_Pipeline[[#This Row],[Close_Date]],"ddd"))</f>
        <v/>
      </c>
      <c r="L1643" s="8" t="str">
        <f>IF(Sales_Pipeline[[#This Row],[Close_Date]]="","",TEXT(Sales_Pipeline[[#This Row],[Close_Date]],"mmm"))</f>
        <v/>
      </c>
      <c r="M1643" s="8" t="str">
        <f>IF(Sales_Pipeline[[#This Row],[Close_Date]]="","","Q"&amp;ROUNDUP(MONTH(Sales_Pipeline[[#This Row],[Close_Date]])/3,0))</f>
        <v/>
      </c>
      <c r="N1643" s="2" t="str" cm="1">
        <f t="array" ref="N1643">IFERROR(_xlfn.IFS(Sales_Pipeline[[#This Row],[Deal_Stage]]="Won",_xlfn.XLOOKUP(Sales_Pipeline[[#This Row],[Product]],Products!$A$2:$A$8,Products!$C$2:$C$8),Sales_Pipeline[[#This Row],[Deal_Stage]]="Lost",_xlfn.XLOOKUP(Sales_Pipeline[[#This Row],[Product]],Products!$A$2:$A$8,Products!$C$2:$C$8)),"")</f>
        <v/>
      </c>
      <c r="O1643" s="2">
        <v>0</v>
      </c>
    </row>
    <row r="1644" spans="1:15" x14ac:dyDescent="0.3">
      <c r="A1644" t="s">
        <v>1790</v>
      </c>
      <c r="B1644" t="s">
        <v>21</v>
      </c>
      <c r="C1644" t="str">
        <f>_xlfn.XLOOKUP(Sales_Pipeline[[#This Row],[Sales_Agent]],Sales_Teams[Sales_Agent],Sales_Teams[Manager])</f>
        <v>Cara Losch</v>
      </c>
      <c r="D1644" t="str">
        <f>_xlfn.XLOOKUP(Sales_Pipeline[[#This Row],[Manager]],Sales_Teams[Manager],Sales_Teams[Regional_Office])</f>
        <v>East</v>
      </c>
      <c r="E1644" t="s">
        <v>76</v>
      </c>
      <c r="F1644" t="s">
        <v>169</v>
      </c>
      <c r="G1644" t="str">
        <f>IFERROR(_xlfn.XLOOKUP(Sales_Pipeline[[#This Row],[Account]],Accounts!$A$2:$A$86,Accounts!$F$2:$F$86),"")</f>
        <v>Panama</v>
      </c>
      <c r="H1644" t="s">
        <v>77</v>
      </c>
      <c r="I1644" s="3">
        <v>42812</v>
      </c>
      <c r="K1644" s="8" t="str">
        <f>IF(Sales_Pipeline[[#This Row],[Close_Date]]="","",TEXT(Sales_Pipeline[[#This Row],[Close_Date]],"ddd"))</f>
        <v/>
      </c>
      <c r="L1644" s="8" t="str">
        <f>IF(Sales_Pipeline[[#This Row],[Close_Date]]="","",TEXT(Sales_Pipeline[[#This Row],[Close_Date]],"mmm"))</f>
        <v/>
      </c>
      <c r="M1644" s="8" t="str">
        <f>IF(Sales_Pipeline[[#This Row],[Close_Date]]="","","Q"&amp;ROUNDUP(MONTH(Sales_Pipeline[[#This Row],[Close_Date]])/3,0))</f>
        <v/>
      </c>
      <c r="N1644" s="2" t="str" cm="1">
        <f t="array" ref="N1644">IFERROR(_xlfn.IFS(Sales_Pipeline[[#This Row],[Deal_Stage]]="Won",_xlfn.XLOOKUP(Sales_Pipeline[[#This Row],[Product]],Products!$A$2:$A$8,Products!$C$2:$C$8),Sales_Pipeline[[#This Row],[Deal_Stage]]="Lost",_xlfn.XLOOKUP(Sales_Pipeline[[#This Row],[Product]],Products!$A$2:$A$8,Products!$C$2:$C$8)),"")</f>
        <v/>
      </c>
      <c r="O1644" s="2">
        <v>0</v>
      </c>
    </row>
    <row r="1645" spans="1:15" x14ac:dyDescent="0.3">
      <c r="A1645" t="s">
        <v>1791</v>
      </c>
      <c r="B1645" t="s">
        <v>32</v>
      </c>
      <c r="C1645" t="str">
        <f>_xlfn.XLOOKUP(Sales_Pipeline[[#This Row],[Sales_Agent]],Sales_Teams[Sales_Agent],Sales_Teams[Manager])</f>
        <v>Celia Rouche</v>
      </c>
      <c r="D1645" t="str">
        <f>_xlfn.XLOOKUP(Sales_Pipeline[[#This Row],[Manager]],Sales_Teams[Manager],Sales_Teams[Regional_Office])</f>
        <v>West</v>
      </c>
      <c r="E1645" t="s">
        <v>61</v>
      </c>
      <c r="G1645" t="str">
        <f>IFERROR(_xlfn.XLOOKUP(Sales_Pipeline[[#This Row],[Account]],Accounts!$A$2:$A$86,Accounts!$F$2:$F$86),"")</f>
        <v/>
      </c>
      <c r="H1645" t="s">
        <v>77</v>
      </c>
      <c r="I1645" s="3">
        <v>42812</v>
      </c>
      <c r="K1645" s="8" t="str">
        <f>IF(Sales_Pipeline[[#This Row],[Close_Date]]="","",TEXT(Sales_Pipeline[[#This Row],[Close_Date]],"ddd"))</f>
        <v/>
      </c>
      <c r="L1645" s="8" t="str">
        <f>IF(Sales_Pipeline[[#This Row],[Close_Date]]="","",TEXT(Sales_Pipeline[[#This Row],[Close_Date]],"mmm"))</f>
        <v/>
      </c>
      <c r="M1645" s="8" t="str">
        <f>IF(Sales_Pipeline[[#This Row],[Close_Date]]="","","Q"&amp;ROUNDUP(MONTH(Sales_Pipeline[[#This Row],[Close_Date]])/3,0))</f>
        <v/>
      </c>
      <c r="N1645" s="2" t="str" cm="1">
        <f t="array" ref="N1645">IFERROR(_xlfn.IFS(Sales_Pipeline[[#This Row],[Deal_Stage]]="Won",_xlfn.XLOOKUP(Sales_Pipeline[[#This Row],[Product]],Products!$A$2:$A$8,Products!$C$2:$C$8),Sales_Pipeline[[#This Row],[Deal_Stage]]="Lost",_xlfn.XLOOKUP(Sales_Pipeline[[#This Row],[Product]],Products!$A$2:$A$8,Products!$C$2:$C$8)),"")</f>
        <v/>
      </c>
      <c r="O1645" s="2">
        <v>0</v>
      </c>
    </row>
    <row r="1646" spans="1:15" x14ac:dyDescent="0.3">
      <c r="A1646" t="s">
        <v>1792</v>
      </c>
      <c r="B1646" t="s">
        <v>23</v>
      </c>
      <c r="C1646" t="str">
        <f>_xlfn.XLOOKUP(Sales_Pipeline[[#This Row],[Sales_Agent]],Sales_Teams[Sales_Agent],Sales_Teams[Manager])</f>
        <v>Cara Losch</v>
      </c>
      <c r="D1646" t="str">
        <f>_xlfn.XLOOKUP(Sales_Pipeline[[#This Row],[Manager]],Sales_Teams[Manager],Sales_Teams[Regional_Office])</f>
        <v>East</v>
      </c>
      <c r="E1646" t="s">
        <v>76</v>
      </c>
      <c r="F1646" t="s">
        <v>760</v>
      </c>
      <c r="G1646" t="str">
        <f>IFERROR(_xlfn.XLOOKUP(Sales_Pipeline[[#This Row],[Account]],Accounts!$A$2:$A$86,Accounts!$F$2:$F$86),"")</f>
        <v>United States</v>
      </c>
      <c r="H1646" t="s">
        <v>57</v>
      </c>
      <c r="I1646" s="3">
        <v>42812</v>
      </c>
      <c r="J1646" s="3">
        <v>42873</v>
      </c>
      <c r="K1646" s="8" t="str">
        <f>IF(Sales_Pipeline[[#This Row],[Close_Date]]="","",TEXT(Sales_Pipeline[[#This Row],[Close_Date]],"ddd"))</f>
        <v>Thu</v>
      </c>
      <c r="L1646" s="8" t="str">
        <f>IF(Sales_Pipeline[[#This Row],[Close_Date]]="","",TEXT(Sales_Pipeline[[#This Row],[Close_Date]],"mmm"))</f>
        <v>May</v>
      </c>
      <c r="M1646" s="8" t="str">
        <f>IF(Sales_Pipeline[[#This Row],[Close_Date]]="","","Q"&amp;ROUNDUP(MONTH(Sales_Pipeline[[#This Row],[Close_Date]])/3,0))</f>
        <v>Q2</v>
      </c>
      <c r="N1646" s="2" cm="1">
        <f t="array" ref="N1646">IFERROR(_xlfn.IFS(Sales_Pipeline[[#This Row],[Deal_Stage]]="Won",_xlfn.XLOOKUP(Sales_Pipeline[[#This Row],[Product]],Products!$A$2:$A$8,Products!$C$2:$C$8),Sales_Pipeline[[#This Row],[Deal_Stage]]="Lost",_xlfn.XLOOKUP(Sales_Pipeline[[#This Row],[Product]],Products!$A$2:$A$8,Products!$C$2:$C$8)),"")</f>
        <v>3393</v>
      </c>
      <c r="O1646" s="2">
        <v>3589</v>
      </c>
    </row>
    <row r="1647" spans="1:15" x14ac:dyDescent="0.3">
      <c r="A1647" t="s">
        <v>1793</v>
      </c>
      <c r="B1647" t="s">
        <v>44</v>
      </c>
      <c r="C1647" t="str">
        <f>_xlfn.XLOOKUP(Sales_Pipeline[[#This Row],[Sales_Agent]],Sales_Teams[Sales_Agent],Sales_Teams[Manager])</f>
        <v>Summer Sewald</v>
      </c>
      <c r="D1647" t="str">
        <f>_xlfn.XLOOKUP(Sales_Pipeline[[#This Row],[Manager]],Sales_Teams[Manager],Sales_Teams[Regional_Office])</f>
        <v>West</v>
      </c>
      <c r="E1647" t="s">
        <v>84</v>
      </c>
      <c r="F1647" t="s">
        <v>145</v>
      </c>
      <c r="G1647" t="str">
        <f>IFERROR(_xlfn.XLOOKUP(Sales_Pipeline[[#This Row],[Account]],Accounts!$A$2:$A$86,Accounts!$F$2:$F$86),"")</f>
        <v>United States</v>
      </c>
      <c r="H1647" t="s">
        <v>57</v>
      </c>
      <c r="I1647" s="3">
        <v>42812</v>
      </c>
      <c r="J1647" s="3">
        <v>42868</v>
      </c>
      <c r="K1647" s="8" t="str">
        <f>IF(Sales_Pipeline[[#This Row],[Close_Date]]="","",TEXT(Sales_Pipeline[[#This Row],[Close_Date]],"ddd"))</f>
        <v>Sat</v>
      </c>
      <c r="L1647" s="8" t="str">
        <f>IF(Sales_Pipeline[[#This Row],[Close_Date]]="","",TEXT(Sales_Pipeline[[#This Row],[Close_Date]],"mmm"))</f>
        <v>May</v>
      </c>
      <c r="M1647" s="8" t="str">
        <f>IF(Sales_Pipeline[[#This Row],[Close_Date]]="","","Q"&amp;ROUNDUP(MONTH(Sales_Pipeline[[#This Row],[Close_Date]])/3,0))</f>
        <v>Q2</v>
      </c>
      <c r="N1647" s="2" cm="1">
        <f t="array" ref="N1647">IFERROR(_xlfn.IFS(Sales_Pipeline[[#This Row],[Deal_Stage]]="Won",_xlfn.XLOOKUP(Sales_Pipeline[[#This Row],[Product]],Products!$A$2:$A$8,Products!$C$2:$C$8),Sales_Pipeline[[#This Row],[Deal_Stage]]="Lost",_xlfn.XLOOKUP(Sales_Pipeline[[#This Row],[Product]],Products!$A$2:$A$8,Products!$C$2:$C$8)),"")</f>
        <v>5482</v>
      </c>
      <c r="O1647" s="2">
        <v>6262</v>
      </c>
    </row>
    <row r="1648" spans="1:15" x14ac:dyDescent="0.3">
      <c r="A1648" t="s">
        <v>1794</v>
      </c>
      <c r="B1648" t="s">
        <v>27</v>
      </c>
      <c r="C1648" t="str">
        <f>_xlfn.XLOOKUP(Sales_Pipeline[[#This Row],[Sales_Agent]],Sales_Teams[Sales_Agent],Sales_Teams[Manager])</f>
        <v>Rocco Neubert</v>
      </c>
      <c r="D1648" t="str">
        <f>_xlfn.XLOOKUP(Sales_Pipeline[[#This Row],[Manager]],Sales_Teams[Manager],Sales_Teams[Regional_Office])</f>
        <v>East</v>
      </c>
      <c r="E1648" t="s">
        <v>55</v>
      </c>
      <c r="F1648" t="s">
        <v>175</v>
      </c>
      <c r="G1648" t="str">
        <f>IFERROR(_xlfn.XLOOKUP(Sales_Pipeline[[#This Row],[Account]],Accounts!$A$2:$A$86,Accounts!$F$2:$F$86),"")</f>
        <v>Brazil</v>
      </c>
      <c r="H1648" t="s">
        <v>77</v>
      </c>
      <c r="I1648" s="3">
        <v>42813</v>
      </c>
      <c r="K1648" s="8" t="str">
        <f>IF(Sales_Pipeline[[#This Row],[Close_Date]]="","",TEXT(Sales_Pipeline[[#This Row],[Close_Date]],"ddd"))</f>
        <v/>
      </c>
      <c r="L1648" s="8" t="str">
        <f>IF(Sales_Pipeline[[#This Row],[Close_Date]]="","",TEXT(Sales_Pipeline[[#This Row],[Close_Date]],"mmm"))</f>
        <v/>
      </c>
      <c r="M1648" s="8" t="str">
        <f>IF(Sales_Pipeline[[#This Row],[Close_Date]]="","","Q"&amp;ROUNDUP(MONTH(Sales_Pipeline[[#This Row],[Close_Date]])/3,0))</f>
        <v/>
      </c>
      <c r="N1648" s="2" t="str" cm="1">
        <f t="array" ref="N1648">IFERROR(_xlfn.IFS(Sales_Pipeline[[#This Row],[Deal_Stage]]="Won",_xlfn.XLOOKUP(Sales_Pipeline[[#This Row],[Product]],Products!$A$2:$A$8,Products!$C$2:$C$8),Sales_Pipeline[[#This Row],[Deal_Stage]]="Lost",_xlfn.XLOOKUP(Sales_Pipeline[[#This Row],[Product]],Products!$A$2:$A$8,Products!$C$2:$C$8)),"")</f>
        <v/>
      </c>
      <c r="O1648" s="2">
        <v>0</v>
      </c>
    </row>
    <row r="1649" spans="1:15" x14ac:dyDescent="0.3">
      <c r="A1649" t="s">
        <v>1795</v>
      </c>
      <c r="B1649" t="s">
        <v>27</v>
      </c>
      <c r="C1649" t="str">
        <f>_xlfn.XLOOKUP(Sales_Pipeline[[#This Row],[Sales_Agent]],Sales_Teams[Sales_Agent],Sales_Teams[Manager])</f>
        <v>Rocco Neubert</v>
      </c>
      <c r="D1649" t="str">
        <f>_xlfn.XLOOKUP(Sales_Pipeline[[#This Row],[Manager]],Sales_Teams[Manager],Sales_Teams[Regional_Office])</f>
        <v>East</v>
      </c>
      <c r="E1649" t="s">
        <v>55</v>
      </c>
      <c r="F1649" t="s">
        <v>123</v>
      </c>
      <c r="G1649" t="str">
        <f>IFERROR(_xlfn.XLOOKUP(Sales_Pipeline[[#This Row],[Account]],Accounts!$A$2:$A$86,Accounts!$F$2:$F$86),"")</f>
        <v>United States</v>
      </c>
      <c r="H1649" t="s">
        <v>57</v>
      </c>
      <c r="I1649" s="3">
        <v>42813</v>
      </c>
      <c r="J1649" s="3">
        <v>42818</v>
      </c>
      <c r="K1649" s="8" t="str">
        <f>IF(Sales_Pipeline[[#This Row],[Close_Date]]="","",TEXT(Sales_Pipeline[[#This Row],[Close_Date]],"ddd"))</f>
        <v>Fri</v>
      </c>
      <c r="L1649" s="8" t="str">
        <f>IF(Sales_Pipeline[[#This Row],[Close_Date]]="","",TEXT(Sales_Pipeline[[#This Row],[Close_Date]],"mmm"))</f>
        <v>Mar</v>
      </c>
      <c r="M1649" s="8" t="str">
        <f>IF(Sales_Pipeline[[#This Row],[Close_Date]]="","","Q"&amp;ROUNDUP(MONTH(Sales_Pipeline[[#This Row],[Close_Date]])/3,0))</f>
        <v>Q1</v>
      </c>
      <c r="N1649" s="2" cm="1">
        <f t="array" ref="N1649">IFERROR(_xlfn.IFS(Sales_Pipeline[[#This Row],[Deal_Stage]]="Won",_xlfn.XLOOKUP(Sales_Pipeline[[#This Row],[Product]],Products!$A$2:$A$8,Products!$C$2:$C$8),Sales_Pipeline[[#This Row],[Deal_Stage]]="Lost",_xlfn.XLOOKUP(Sales_Pipeline[[#This Row],[Product]],Products!$A$2:$A$8,Products!$C$2:$C$8)),"")</f>
        <v>1096</v>
      </c>
      <c r="O1649" s="2">
        <v>1161</v>
      </c>
    </row>
    <row r="1650" spans="1:15" x14ac:dyDescent="0.3">
      <c r="A1650" t="s">
        <v>1796</v>
      </c>
      <c r="B1650" t="s">
        <v>27</v>
      </c>
      <c r="C1650" t="str">
        <f>_xlfn.XLOOKUP(Sales_Pipeline[[#This Row],[Sales_Agent]],Sales_Teams[Sales_Agent],Sales_Teams[Manager])</f>
        <v>Rocco Neubert</v>
      </c>
      <c r="D1650" t="str">
        <f>_xlfn.XLOOKUP(Sales_Pipeline[[#This Row],[Manager]],Sales_Teams[Manager],Sales_Teams[Regional_Office])</f>
        <v>East</v>
      </c>
      <c r="E1650" t="s">
        <v>8953</v>
      </c>
      <c r="F1650" t="s">
        <v>206</v>
      </c>
      <c r="G1650" t="str">
        <f>IFERROR(_xlfn.XLOOKUP(Sales_Pipeline[[#This Row],[Account]],Accounts!$A$2:$A$86,Accounts!$F$2:$F$86),"")</f>
        <v>United States</v>
      </c>
      <c r="H1650" t="s">
        <v>57</v>
      </c>
      <c r="I1650" s="3">
        <v>42813</v>
      </c>
      <c r="J1650" s="3">
        <v>42822</v>
      </c>
      <c r="K1650" s="8" t="str">
        <f>IF(Sales_Pipeline[[#This Row],[Close_Date]]="","",TEXT(Sales_Pipeline[[#This Row],[Close_Date]],"ddd"))</f>
        <v>Tue</v>
      </c>
      <c r="L1650" s="8" t="str">
        <f>IF(Sales_Pipeline[[#This Row],[Close_Date]]="","",TEXT(Sales_Pipeline[[#This Row],[Close_Date]],"mmm"))</f>
        <v>Mar</v>
      </c>
      <c r="M1650" s="8" t="str">
        <f>IF(Sales_Pipeline[[#This Row],[Close_Date]]="","","Q"&amp;ROUNDUP(MONTH(Sales_Pipeline[[#This Row],[Close_Date]])/3,0))</f>
        <v>Q1</v>
      </c>
      <c r="N1650" s="2" cm="1">
        <f t="array" ref="N1650">IFERROR(_xlfn.IFS(Sales_Pipeline[[#This Row],[Deal_Stage]]="Won",_xlfn.XLOOKUP(Sales_Pipeline[[#This Row],[Product]],Products!$A$2:$A$8,Products!$C$2:$C$8),Sales_Pipeline[[#This Row],[Deal_Stage]]="Lost",_xlfn.XLOOKUP(Sales_Pipeline[[#This Row],[Product]],Products!$A$2:$A$8,Products!$C$2:$C$8)),"")</f>
        <v>4821</v>
      </c>
      <c r="O1650" s="2">
        <v>4975</v>
      </c>
    </row>
    <row r="1651" spans="1:15" x14ac:dyDescent="0.3">
      <c r="A1651" t="s">
        <v>1797</v>
      </c>
      <c r="B1651" t="s">
        <v>20</v>
      </c>
      <c r="C1651" t="str">
        <f>_xlfn.XLOOKUP(Sales_Pipeline[[#This Row],[Sales_Agent]],Sales_Teams[Sales_Agent],Sales_Teams[Manager])</f>
        <v>Cara Losch</v>
      </c>
      <c r="D1651" t="str">
        <f>_xlfn.XLOOKUP(Sales_Pipeline[[#This Row],[Manager]],Sales_Teams[Manager],Sales_Teams[Regional_Office])</f>
        <v>East</v>
      </c>
      <c r="E1651" t="s">
        <v>63</v>
      </c>
      <c r="F1651" t="s">
        <v>116</v>
      </c>
      <c r="G1651" t="str">
        <f>IFERROR(_xlfn.XLOOKUP(Sales_Pipeline[[#This Row],[Account]],Accounts!$A$2:$A$86,Accounts!$F$2:$F$86),"")</f>
        <v>United States</v>
      </c>
      <c r="H1651" t="s">
        <v>57</v>
      </c>
      <c r="I1651" s="3">
        <v>42813</v>
      </c>
      <c r="J1651" s="3">
        <v>42816</v>
      </c>
      <c r="K1651" s="8" t="str">
        <f>IF(Sales_Pipeline[[#This Row],[Close_Date]]="","",TEXT(Sales_Pipeline[[#This Row],[Close_Date]],"ddd"))</f>
        <v>Wed</v>
      </c>
      <c r="L1651" s="8" t="str">
        <f>IF(Sales_Pipeline[[#This Row],[Close_Date]]="","",TEXT(Sales_Pipeline[[#This Row],[Close_Date]],"mmm"))</f>
        <v>Mar</v>
      </c>
      <c r="M1651" s="8" t="str">
        <f>IF(Sales_Pipeline[[#This Row],[Close_Date]]="","","Q"&amp;ROUNDUP(MONTH(Sales_Pipeline[[#This Row],[Close_Date]])/3,0))</f>
        <v>Q1</v>
      </c>
      <c r="N1651" s="2" cm="1">
        <f t="array" ref="N1651">IFERROR(_xlfn.IFS(Sales_Pipeline[[#This Row],[Deal_Stage]]="Won",_xlfn.XLOOKUP(Sales_Pipeline[[#This Row],[Product]],Products!$A$2:$A$8,Products!$C$2:$C$8),Sales_Pipeline[[#This Row],[Deal_Stage]]="Lost",_xlfn.XLOOKUP(Sales_Pipeline[[#This Row],[Product]],Products!$A$2:$A$8,Products!$C$2:$C$8)),"")</f>
        <v>550</v>
      </c>
      <c r="O1651" s="2">
        <v>586</v>
      </c>
    </row>
    <row r="1652" spans="1:15" x14ac:dyDescent="0.3">
      <c r="A1652" t="s">
        <v>1798</v>
      </c>
      <c r="B1652" t="s">
        <v>20</v>
      </c>
      <c r="C1652" t="str">
        <f>_xlfn.XLOOKUP(Sales_Pipeline[[#This Row],[Sales_Agent]],Sales_Teams[Sales_Agent],Sales_Teams[Manager])</f>
        <v>Cara Losch</v>
      </c>
      <c r="D1652" t="str">
        <f>_xlfn.XLOOKUP(Sales_Pipeline[[#This Row],[Manager]],Sales_Teams[Manager],Sales_Teams[Regional_Office])</f>
        <v>East</v>
      </c>
      <c r="E1652" t="s">
        <v>61</v>
      </c>
      <c r="F1652" t="s">
        <v>127</v>
      </c>
      <c r="G1652" t="str">
        <f>IFERROR(_xlfn.XLOOKUP(Sales_Pipeline[[#This Row],[Account]],Accounts!$A$2:$A$86,Accounts!$F$2:$F$86),"")</f>
        <v>United States</v>
      </c>
      <c r="H1652" t="s">
        <v>57</v>
      </c>
      <c r="I1652" s="3">
        <v>42813</v>
      </c>
      <c r="J1652" s="3">
        <v>42819</v>
      </c>
      <c r="K1652" s="8" t="str">
        <f>IF(Sales_Pipeline[[#This Row],[Close_Date]]="","",TEXT(Sales_Pipeline[[#This Row],[Close_Date]],"ddd"))</f>
        <v>Sat</v>
      </c>
      <c r="L1652" s="8" t="str">
        <f>IF(Sales_Pipeline[[#This Row],[Close_Date]]="","",TEXT(Sales_Pipeline[[#This Row],[Close_Date]],"mmm"))</f>
        <v>Mar</v>
      </c>
      <c r="M1652" s="8" t="str">
        <f>IF(Sales_Pipeline[[#This Row],[Close_Date]]="","","Q"&amp;ROUNDUP(MONTH(Sales_Pipeline[[#This Row],[Close_Date]])/3,0))</f>
        <v>Q1</v>
      </c>
      <c r="N1652" s="2" cm="1">
        <f t="array" ref="N1652">IFERROR(_xlfn.IFS(Sales_Pipeline[[#This Row],[Deal_Stage]]="Won",_xlfn.XLOOKUP(Sales_Pipeline[[#This Row],[Product]],Products!$A$2:$A$8,Products!$C$2:$C$8),Sales_Pipeline[[#This Row],[Deal_Stage]]="Lost",_xlfn.XLOOKUP(Sales_Pipeline[[#This Row],[Product]],Products!$A$2:$A$8,Products!$C$2:$C$8)),"")</f>
        <v>55</v>
      </c>
      <c r="O1652" s="2">
        <v>41</v>
      </c>
    </row>
    <row r="1653" spans="1:15" x14ac:dyDescent="0.3">
      <c r="A1653" t="s">
        <v>1799</v>
      </c>
      <c r="B1653" t="s">
        <v>25</v>
      </c>
      <c r="C1653" t="str">
        <f>_xlfn.XLOOKUP(Sales_Pipeline[[#This Row],[Sales_Agent]],Sales_Teams[Sales_Agent],Sales_Teams[Manager])</f>
        <v>Rocco Neubert</v>
      </c>
      <c r="D1653" t="str">
        <f>_xlfn.XLOOKUP(Sales_Pipeline[[#This Row],[Manager]],Sales_Teams[Manager],Sales_Teams[Regional_Office])</f>
        <v>East</v>
      </c>
      <c r="E1653" t="s">
        <v>55</v>
      </c>
      <c r="G1653" t="str">
        <f>IFERROR(_xlfn.XLOOKUP(Sales_Pipeline[[#This Row],[Account]],Accounts!$A$2:$A$86,Accounts!$F$2:$F$86),"")</f>
        <v/>
      </c>
      <c r="H1653" t="s">
        <v>77</v>
      </c>
      <c r="I1653" s="3">
        <v>42813</v>
      </c>
      <c r="K1653" s="8" t="str">
        <f>IF(Sales_Pipeline[[#This Row],[Close_Date]]="","",TEXT(Sales_Pipeline[[#This Row],[Close_Date]],"ddd"))</f>
        <v/>
      </c>
      <c r="L1653" s="8" t="str">
        <f>IF(Sales_Pipeline[[#This Row],[Close_Date]]="","",TEXT(Sales_Pipeline[[#This Row],[Close_Date]],"mmm"))</f>
        <v/>
      </c>
      <c r="M1653" s="8" t="str">
        <f>IF(Sales_Pipeline[[#This Row],[Close_Date]]="","","Q"&amp;ROUNDUP(MONTH(Sales_Pipeline[[#This Row],[Close_Date]])/3,0))</f>
        <v/>
      </c>
      <c r="N1653" s="2" t="str" cm="1">
        <f t="array" ref="N1653">IFERROR(_xlfn.IFS(Sales_Pipeline[[#This Row],[Deal_Stage]]="Won",_xlfn.XLOOKUP(Sales_Pipeline[[#This Row],[Product]],Products!$A$2:$A$8,Products!$C$2:$C$8),Sales_Pipeline[[#This Row],[Deal_Stage]]="Lost",_xlfn.XLOOKUP(Sales_Pipeline[[#This Row],[Product]],Products!$A$2:$A$8,Products!$C$2:$C$8)),"")</f>
        <v/>
      </c>
      <c r="O1653" s="2">
        <v>0</v>
      </c>
    </row>
    <row r="1654" spans="1:15" x14ac:dyDescent="0.3">
      <c r="A1654" t="s">
        <v>1800</v>
      </c>
      <c r="B1654" t="s">
        <v>15</v>
      </c>
      <c r="C1654" t="str">
        <f>_xlfn.XLOOKUP(Sales_Pipeline[[#This Row],[Sales_Agent]],Sales_Teams[Sales_Agent],Sales_Teams[Manager])</f>
        <v>Melvin Marxen</v>
      </c>
      <c r="D1654" t="str">
        <f>_xlfn.XLOOKUP(Sales_Pipeline[[#This Row],[Manager]],Sales_Teams[Manager],Sales_Teams[Regional_Office])</f>
        <v>Central</v>
      </c>
      <c r="E1654" t="s">
        <v>55</v>
      </c>
      <c r="F1654" t="s">
        <v>68</v>
      </c>
      <c r="G1654" t="str">
        <f>IFERROR(_xlfn.XLOOKUP(Sales_Pipeline[[#This Row],[Account]],Accounts!$A$2:$A$86,Accounts!$F$2:$F$86),"")</f>
        <v>United States</v>
      </c>
      <c r="H1654" t="s">
        <v>57</v>
      </c>
      <c r="I1654" s="3">
        <v>42813</v>
      </c>
      <c r="J1654" s="3">
        <v>42815</v>
      </c>
      <c r="K1654" s="8" t="str">
        <f>IF(Sales_Pipeline[[#This Row],[Close_Date]]="","",TEXT(Sales_Pipeline[[#This Row],[Close_Date]],"ddd"))</f>
        <v>Tue</v>
      </c>
      <c r="L1654" s="8" t="str">
        <f>IF(Sales_Pipeline[[#This Row],[Close_Date]]="","",TEXT(Sales_Pipeline[[#This Row],[Close_Date]],"mmm"))</f>
        <v>Mar</v>
      </c>
      <c r="M1654" s="8" t="str">
        <f>IF(Sales_Pipeline[[#This Row],[Close_Date]]="","","Q"&amp;ROUNDUP(MONTH(Sales_Pipeline[[#This Row],[Close_Date]])/3,0))</f>
        <v>Q1</v>
      </c>
      <c r="N1654" s="2" cm="1">
        <f t="array" ref="N1654">IFERROR(_xlfn.IFS(Sales_Pipeline[[#This Row],[Deal_Stage]]="Won",_xlfn.XLOOKUP(Sales_Pipeline[[#This Row],[Product]],Products!$A$2:$A$8,Products!$C$2:$C$8),Sales_Pipeline[[#This Row],[Deal_Stage]]="Lost",_xlfn.XLOOKUP(Sales_Pipeline[[#This Row],[Product]],Products!$A$2:$A$8,Products!$C$2:$C$8)),"")</f>
        <v>1096</v>
      </c>
      <c r="O1654" s="2">
        <v>929</v>
      </c>
    </row>
    <row r="1655" spans="1:15" x14ac:dyDescent="0.3">
      <c r="A1655" t="s">
        <v>1801</v>
      </c>
      <c r="B1655" t="s">
        <v>15</v>
      </c>
      <c r="C1655" t="str">
        <f>_xlfn.XLOOKUP(Sales_Pipeline[[#This Row],[Sales_Agent]],Sales_Teams[Sales_Agent],Sales_Teams[Manager])</f>
        <v>Melvin Marxen</v>
      </c>
      <c r="D1655" t="str">
        <f>_xlfn.XLOOKUP(Sales_Pipeline[[#This Row],[Manager]],Sales_Teams[Manager],Sales_Teams[Regional_Office])</f>
        <v>Central</v>
      </c>
      <c r="E1655" t="s">
        <v>61</v>
      </c>
      <c r="F1655" t="s">
        <v>507</v>
      </c>
      <c r="G1655" t="str">
        <f>IFERROR(_xlfn.XLOOKUP(Sales_Pipeline[[#This Row],[Account]],Accounts!$A$2:$A$86,Accounts!$F$2:$F$86),"")</f>
        <v>Belgium</v>
      </c>
      <c r="H1655" t="s">
        <v>57</v>
      </c>
      <c r="I1655" s="3">
        <v>42813</v>
      </c>
      <c r="J1655" s="3">
        <v>42890</v>
      </c>
      <c r="K1655" s="8" t="str">
        <f>IF(Sales_Pipeline[[#This Row],[Close_Date]]="","",TEXT(Sales_Pipeline[[#This Row],[Close_Date]],"ddd"))</f>
        <v>Sun</v>
      </c>
      <c r="L1655" s="8" t="str">
        <f>IF(Sales_Pipeline[[#This Row],[Close_Date]]="","",TEXT(Sales_Pipeline[[#This Row],[Close_Date]],"mmm"))</f>
        <v>Jun</v>
      </c>
      <c r="M1655" s="8" t="str">
        <f>IF(Sales_Pipeline[[#This Row],[Close_Date]]="","","Q"&amp;ROUNDUP(MONTH(Sales_Pipeline[[#This Row],[Close_Date]])/3,0))</f>
        <v>Q2</v>
      </c>
      <c r="N1655" s="2" cm="1">
        <f t="array" ref="N1655">IFERROR(_xlfn.IFS(Sales_Pipeline[[#This Row],[Deal_Stage]]="Won",_xlfn.XLOOKUP(Sales_Pipeline[[#This Row],[Product]],Products!$A$2:$A$8,Products!$C$2:$C$8),Sales_Pipeline[[#This Row],[Deal_Stage]]="Lost",_xlfn.XLOOKUP(Sales_Pipeline[[#This Row],[Product]],Products!$A$2:$A$8,Products!$C$2:$C$8)),"")</f>
        <v>55</v>
      </c>
      <c r="O1655" s="2">
        <v>65</v>
      </c>
    </row>
    <row r="1656" spans="1:15" x14ac:dyDescent="0.3">
      <c r="A1656" t="s">
        <v>1802</v>
      </c>
      <c r="B1656" t="s">
        <v>28</v>
      </c>
      <c r="C1656" t="str">
        <f>_xlfn.XLOOKUP(Sales_Pipeline[[#This Row],[Sales_Agent]],Sales_Teams[Sales_Agent],Sales_Teams[Manager])</f>
        <v>Rocco Neubert</v>
      </c>
      <c r="D1656" t="str">
        <f>_xlfn.XLOOKUP(Sales_Pipeline[[#This Row],[Manager]],Sales_Teams[Manager],Sales_Teams[Regional_Office])</f>
        <v>East</v>
      </c>
      <c r="E1656" t="s">
        <v>63</v>
      </c>
      <c r="F1656" t="s">
        <v>388</v>
      </c>
      <c r="G1656" t="str">
        <f>IFERROR(_xlfn.XLOOKUP(Sales_Pipeline[[#This Row],[Account]],Accounts!$A$2:$A$86,Accounts!$F$2:$F$86),"")</f>
        <v>China</v>
      </c>
      <c r="H1656" t="s">
        <v>57</v>
      </c>
      <c r="I1656" s="3">
        <v>42813</v>
      </c>
      <c r="J1656" s="3">
        <v>42824</v>
      </c>
      <c r="K1656" s="8" t="str">
        <f>IF(Sales_Pipeline[[#This Row],[Close_Date]]="","",TEXT(Sales_Pipeline[[#This Row],[Close_Date]],"ddd"))</f>
        <v>Thu</v>
      </c>
      <c r="L1656" s="8" t="str">
        <f>IF(Sales_Pipeline[[#This Row],[Close_Date]]="","",TEXT(Sales_Pipeline[[#This Row],[Close_Date]],"mmm"))</f>
        <v>Mar</v>
      </c>
      <c r="M1656" s="8" t="str">
        <f>IF(Sales_Pipeline[[#This Row],[Close_Date]]="","","Q"&amp;ROUNDUP(MONTH(Sales_Pipeline[[#This Row],[Close_Date]])/3,0))</f>
        <v>Q1</v>
      </c>
      <c r="N1656" s="2" cm="1">
        <f t="array" ref="N1656">IFERROR(_xlfn.IFS(Sales_Pipeline[[#This Row],[Deal_Stage]]="Won",_xlfn.XLOOKUP(Sales_Pipeline[[#This Row],[Product]],Products!$A$2:$A$8,Products!$C$2:$C$8),Sales_Pipeline[[#This Row],[Deal_Stage]]="Lost",_xlfn.XLOOKUP(Sales_Pipeline[[#This Row],[Product]],Products!$A$2:$A$8,Products!$C$2:$C$8)),"")</f>
        <v>550</v>
      </c>
      <c r="O1656" s="2">
        <v>574</v>
      </c>
    </row>
    <row r="1657" spans="1:15" x14ac:dyDescent="0.3">
      <c r="A1657" t="s">
        <v>1803</v>
      </c>
      <c r="B1657" t="s">
        <v>13</v>
      </c>
      <c r="C1657" t="str">
        <f>_xlfn.XLOOKUP(Sales_Pipeline[[#This Row],[Sales_Agent]],Sales_Teams[Sales_Agent],Sales_Teams[Manager])</f>
        <v>Melvin Marxen</v>
      </c>
      <c r="D1657" t="str">
        <f>_xlfn.XLOOKUP(Sales_Pipeline[[#This Row],[Manager]],Sales_Teams[Manager],Sales_Teams[Regional_Office])</f>
        <v>Central</v>
      </c>
      <c r="E1657" t="s">
        <v>8953</v>
      </c>
      <c r="F1657" t="s">
        <v>234</v>
      </c>
      <c r="G1657" t="str">
        <f>IFERROR(_xlfn.XLOOKUP(Sales_Pipeline[[#This Row],[Account]],Accounts!$A$2:$A$86,Accounts!$F$2:$F$86),"")</f>
        <v>United States</v>
      </c>
      <c r="H1657" t="s">
        <v>82</v>
      </c>
      <c r="I1657" s="3">
        <v>42813</v>
      </c>
      <c r="J1657" s="3">
        <v>42912</v>
      </c>
      <c r="K1657" s="8" t="str">
        <f>IF(Sales_Pipeline[[#This Row],[Close_Date]]="","",TEXT(Sales_Pipeline[[#This Row],[Close_Date]],"ddd"))</f>
        <v>Mon</v>
      </c>
      <c r="L1657" s="8" t="str">
        <f>IF(Sales_Pipeline[[#This Row],[Close_Date]]="","",TEXT(Sales_Pipeline[[#This Row],[Close_Date]],"mmm"))</f>
        <v>Jun</v>
      </c>
      <c r="M1657" s="8" t="str">
        <f>IF(Sales_Pipeline[[#This Row],[Close_Date]]="","","Q"&amp;ROUNDUP(MONTH(Sales_Pipeline[[#This Row],[Close_Date]])/3,0))</f>
        <v>Q2</v>
      </c>
      <c r="N1657" s="2" cm="1">
        <f t="array" ref="N1657">IFERROR(_xlfn.IFS(Sales_Pipeline[[#This Row],[Deal_Stage]]="Won",_xlfn.XLOOKUP(Sales_Pipeline[[#This Row],[Product]],Products!$A$2:$A$8,Products!$C$2:$C$8),Sales_Pipeline[[#This Row],[Deal_Stage]]="Lost",_xlfn.XLOOKUP(Sales_Pipeline[[#This Row],[Product]],Products!$A$2:$A$8,Products!$C$2:$C$8)),"")</f>
        <v>4821</v>
      </c>
      <c r="O1657" s="2">
        <v>0</v>
      </c>
    </row>
    <row r="1658" spans="1:15" x14ac:dyDescent="0.3">
      <c r="A1658" t="s">
        <v>1804</v>
      </c>
      <c r="B1658" t="s">
        <v>13</v>
      </c>
      <c r="C1658" t="str">
        <f>_xlfn.XLOOKUP(Sales_Pipeline[[#This Row],[Sales_Agent]],Sales_Teams[Sales_Agent],Sales_Teams[Manager])</f>
        <v>Melvin Marxen</v>
      </c>
      <c r="D1658" t="str">
        <f>_xlfn.XLOOKUP(Sales_Pipeline[[#This Row],[Manager]],Sales_Teams[Manager],Sales_Teams[Regional_Office])</f>
        <v>Central</v>
      </c>
      <c r="E1658" t="s">
        <v>8953</v>
      </c>
      <c r="F1658" t="s">
        <v>507</v>
      </c>
      <c r="G1658" t="str">
        <f>IFERROR(_xlfn.XLOOKUP(Sales_Pipeline[[#This Row],[Account]],Accounts!$A$2:$A$86,Accounts!$F$2:$F$86),"")</f>
        <v>Belgium</v>
      </c>
      <c r="H1658" t="s">
        <v>82</v>
      </c>
      <c r="I1658" s="3">
        <v>42813</v>
      </c>
      <c r="J1658" s="3">
        <v>42864</v>
      </c>
      <c r="K1658" s="8" t="str">
        <f>IF(Sales_Pipeline[[#This Row],[Close_Date]]="","",TEXT(Sales_Pipeline[[#This Row],[Close_Date]],"ddd"))</f>
        <v>Tue</v>
      </c>
      <c r="L1658" s="8" t="str">
        <f>IF(Sales_Pipeline[[#This Row],[Close_Date]]="","",TEXT(Sales_Pipeline[[#This Row],[Close_Date]],"mmm"))</f>
        <v>May</v>
      </c>
      <c r="M1658" s="8" t="str">
        <f>IF(Sales_Pipeline[[#This Row],[Close_Date]]="","","Q"&amp;ROUNDUP(MONTH(Sales_Pipeline[[#This Row],[Close_Date]])/3,0))</f>
        <v>Q2</v>
      </c>
      <c r="N1658" s="2" cm="1">
        <f t="array" ref="N1658">IFERROR(_xlfn.IFS(Sales_Pipeline[[#This Row],[Deal_Stage]]="Won",_xlfn.XLOOKUP(Sales_Pipeline[[#This Row],[Product]],Products!$A$2:$A$8,Products!$C$2:$C$8),Sales_Pipeline[[#This Row],[Deal_Stage]]="Lost",_xlfn.XLOOKUP(Sales_Pipeline[[#This Row],[Product]],Products!$A$2:$A$8,Products!$C$2:$C$8)),"")</f>
        <v>4821</v>
      </c>
      <c r="O1658" s="2">
        <v>0</v>
      </c>
    </row>
    <row r="1659" spans="1:15" x14ac:dyDescent="0.3">
      <c r="A1659" t="s">
        <v>1805</v>
      </c>
      <c r="B1659" t="s">
        <v>36</v>
      </c>
      <c r="C1659" t="str">
        <f>_xlfn.XLOOKUP(Sales_Pipeline[[#This Row],[Sales_Agent]],Sales_Teams[Sales_Agent],Sales_Teams[Manager])</f>
        <v>Celia Rouche</v>
      </c>
      <c r="D1659" t="str">
        <f>_xlfn.XLOOKUP(Sales_Pipeline[[#This Row],[Manager]],Sales_Teams[Manager],Sales_Teams[Regional_Office])</f>
        <v>West</v>
      </c>
      <c r="E1659" t="s">
        <v>76</v>
      </c>
      <c r="F1659" t="s">
        <v>114</v>
      </c>
      <c r="G1659" t="str">
        <f>IFERROR(_xlfn.XLOOKUP(Sales_Pipeline[[#This Row],[Account]],Accounts!$A$2:$A$86,Accounts!$F$2:$F$86),"")</f>
        <v>United States</v>
      </c>
      <c r="H1659" t="s">
        <v>57</v>
      </c>
      <c r="I1659" s="3">
        <v>42813</v>
      </c>
      <c r="J1659" s="3">
        <v>42902</v>
      </c>
      <c r="K1659" s="8" t="str">
        <f>IF(Sales_Pipeline[[#This Row],[Close_Date]]="","",TEXT(Sales_Pipeline[[#This Row],[Close_Date]],"ddd"))</f>
        <v>Fri</v>
      </c>
      <c r="L1659" s="8" t="str">
        <f>IF(Sales_Pipeline[[#This Row],[Close_Date]]="","",TEXT(Sales_Pipeline[[#This Row],[Close_Date]],"mmm"))</f>
        <v>Jun</v>
      </c>
      <c r="M1659" s="8" t="str">
        <f>IF(Sales_Pipeline[[#This Row],[Close_Date]]="","","Q"&amp;ROUNDUP(MONTH(Sales_Pipeline[[#This Row],[Close_Date]])/3,0))</f>
        <v>Q2</v>
      </c>
      <c r="N1659" s="2" cm="1">
        <f t="array" ref="N1659">IFERROR(_xlfn.IFS(Sales_Pipeline[[#This Row],[Deal_Stage]]="Won",_xlfn.XLOOKUP(Sales_Pipeline[[#This Row],[Product]],Products!$A$2:$A$8,Products!$C$2:$C$8),Sales_Pipeline[[#This Row],[Deal_Stage]]="Lost",_xlfn.XLOOKUP(Sales_Pipeline[[#This Row],[Product]],Products!$A$2:$A$8,Products!$C$2:$C$8)),"")</f>
        <v>3393</v>
      </c>
      <c r="O1659" s="2">
        <v>3028</v>
      </c>
    </row>
    <row r="1660" spans="1:15" x14ac:dyDescent="0.3">
      <c r="A1660" t="s">
        <v>1806</v>
      </c>
      <c r="B1660" t="s">
        <v>40</v>
      </c>
      <c r="C1660" t="str">
        <f>_xlfn.XLOOKUP(Sales_Pipeline[[#This Row],[Sales_Agent]],Sales_Teams[Sales_Agent],Sales_Teams[Manager])</f>
        <v>Summer Sewald</v>
      </c>
      <c r="D1660" t="str">
        <f>_xlfn.XLOOKUP(Sales_Pipeline[[#This Row],[Manager]],Sales_Teams[Manager],Sales_Teams[Regional_Office])</f>
        <v>West</v>
      </c>
      <c r="E1660" t="s">
        <v>63</v>
      </c>
      <c r="F1660" t="s">
        <v>288</v>
      </c>
      <c r="G1660" t="str">
        <f>IFERROR(_xlfn.XLOOKUP(Sales_Pipeline[[#This Row],[Account]],Accounts!$A$2:$A$86,Accounts!$F$2:$F$86),"")</f>
        <v>United States</v>
      </c>
      <c r="H1660" t="s">
        <v>57</v>
      </c>
      <c r="I1660" s="3">
        <v>42813</v>
      </c>
      <c r="J1660" s="3">
        <v>42820</v>
      </c>
      <c r="K1660" s="8" t="str">
        <f>IF(Sales_Pipeline[[#This Row],[Close_Date]]="","",TEXT(Sales_Pipeline[[#This Row],[Close_Date]],"ddd"))</f>
        <v>Sun</v>
      </c>
      <c r="L1660" s="8" t="str">
        <f>IF(Sales_Pipeline[[#This Row],[Close_Date]]="","",TEXT(Sales_Pipeline[[#This Row],[Close_Date]],"mmm"))</f>
        <v>Mar</v>
      </c>
      <c r="M1660" s="8" t="str">
        <f>IF(Sales_Pipeline[[#This Row],[Close_Date]]="","","Q"&amp;ROUNDUP(MONTH(Sales_Pipeline[[#This Row],[Close_Date]])/3,0))</f>
        <v>Q1</v>
      </c>
      <c r="N1660" s="2" cm="1">
        <f t="array" ref="N1660">IFERROR(_xlfn.IFS(Sales_Pipeline[[#This Row],[Deal_Stage]]="Won",_xlfn.XLOOKUP(Sales_Pipeline[[#This Row],[Product]],Products!$A$2:$A$8,Products!$C$2:$C$8),Sales_Pipeline[[#This Row],[Deal_Stage]]="Lost",_xlfn.XLOOKUP(Sales_Pipeline[[#This Row],[Product]],Products!$A$2:$A$8,Products!$C$2:$C$8)),"")</f>
        <v>550</v>
      </c>
      <c r="O1660" s="2">
        <v>403</v>
      </c>
    </row>
    <row r="1661" spans="1:15" x14ac:dyDescent="0.3">
      <c r="A1661" t="s">
        <v>1807</v>
      </c>
      <c r="B1661" t="s">
        <v>43</v>
      </c>
      <c r="C1661" t="str">
        <f>_xlfn.XLOOKUP(Sales_Pipeline[[#This Row],[Sales_Agent]],Sales_Teams[Sales_Agent],Sales_Teams[Manager])</f>
        <v>Summer Sewald</v>
      </c>
      <c r="D1661" t="str">
        <f>_xlfn.XLOOKUP(Sales_Pipeline[[#This Row],[Manager]],Sales_Teams[Manager],Sales_Teams[Regional_Office])</f>
        <v>West</v>
      </c>
      <c r="E1661" t="s">
        <v>63</v>
      </c>
      <c r="F1661" t="s">
        <v>87</v>
      </c>
      <c r="G1661" t="str">
        <f>IFERROR(_xlfn.XLOOKUP(Sales_Pipeline[[#This Row],[Account]],Accounts!$A$2:$A$86,Accounts!$F$2:$F$86),"")</f>
        <v>United States</v>
      </c>
      <c r="H1661" t="s">
        <v>82</v>
      </c>
      <c r="I1661" s="3">
        <v>42813</v>
      </c>
      <c r="J1661" s="3">
        <v>42871</v>
      </c>
      <c r="K1661" s="8" t="str">
        <f>IF(Sales_Pipeline[[#This Row],[Close_Date]]="","",TEXT(Sales_Pipeline[[#This Row],[Close_Date]],"ddd"))</f>
        <v>Tue</v>
      </c>
      <c r="L1661" s="8" t="str">
        <f>IF(Sales_Pipeline[[#This Row],[Close_Date]]="","",TEXT(Sales_Pipeline[[#This Row],[Close_Date]],"mmm"))</f>
        <v>May</v>
      </c>
      <c r="M1661" s="8" t="str">
        <f>IF(Sales_Pipeline[[#This Row],[Close_Date]]="","","Q"&amp;ROUNDUP(MONTH(Sales_Pipeline[[#This Row],[Close_Date]])/3,0))</f>
        <v>Q2</v>
      </c>
      <c r="N1661" s="2" cm="1">
        <f t="array" ref="N1661">IFERROR(_xlfn.IFS(Sales_Pipeline[[#This Row],[Deal_Stage]]="Won",_xlfn.XLOOKUP(Sales_Pipeline[[#This Row],[Product]],Products!$A$2:$A$8,Products!$C$2:$C$8),Sales_Pipeline[[#This Row],[Deal_Stage]]="Lost",_xlfn.XLOOKUP(Sales_Pipeline[[#This Row],[Product]],Products!$A$2:$A$8,Products!$C$2:$C$8)),"")</f>
        <v>550</v>
      </c>
      <c r="O1661" s="2">
        <v>0</v>
      </c>
    </row>
    <row r="1662" spans="1:15" x14ac:dyDescent="0.3">
      <c r="A1662" t="s">
        <v>1808</v>
      </c>
      <c r="B1662" t="s">
        <v>43</v>
      </c>
      <c r="C1662" t="str">
        <f>_xlfn.XLOOKUP(Sales_Pipeline[[#This Row],[Sales_Agent]],Sales_Teams[Sales_Agent],Sales_Teams[Manager])</f>
        <v>Summer Sewald</v>
      </c>
      <c r="D1662" t="str">
        <f>_xlfn.XLOOKUP(Sales_Pipeline[[#This Row],[Manager]],Sales_Teams[Manager],Sales_Teams[Regional_Office])</f>
        <v>West</v>
      </c>
      <c r="E1662" t="s">
        <v>76</v>
      </c>
      <c r="F1662" t="s">
        <v>173</v>
      </c>
      <c r="G1662" t="str">
        <f>IFERROR(_xlfn.XLOOKUP(Sales_Pipeline[[#This Row],[Account]],Accounts!$A$2:$A$86,Accounts!$F$2:$F$86),"")</f>
        <v>United States</v>
      </c>
      <c r="H1662" t="s">
        <v>57</v>
      </c>
      <c r="I1662" s="3">
        <v>42813</v>
      </c>
      <c r="J1662" s="3">
        <v>42893</v>
      </c>
      <c r="K1662" s="8" t="str">
        <f>IF(Sales_Pipeline[[#This Row],[Close_Date]]="","",TEXT(Sales_Pipeline[[#This Row],[Close_Date]],"ddd"))</f>
        <v>Wed</v>
      </c>
      <c r="L1662" s="8" t="str">
        <f>IF(Sales_Pipeline[[#This Row],[Close_Date]]="","",TEXT(Sales_Pipeline[[#This Row],[Close_Date]],"mmm"))</f>
        <v>Jun</v>
      </c>
      <c r="M1662" s="8" t="str">
        <f>IF(Sales_Pipeline[[#This Row],[Close_Date]]="","","Q"&amp;ROUNDUP(MONTH(Sales_Pipeline[[#This Row],[Close_Date]])/3,0))</f>
        <v>Q2</v>
      </c>
      <c r="N1662" s="2" cm="1">
        <f t="array" ref="N1662">IFERROR(_xlfn.IFS(Sales_Pipeline[[#This Row],[Deal_Stage]]="Won",_xlfn.XLOOKUP(Sales_Pipeline[[#This Row],[Product]],Products!$A$2:$A$8,Products!$C$2:$C$8),Sales_Pipeline[[#This Row],[Deal_Stage]]="Lost",_xlfn.XLOOKUP(Sales_Pipeline[[#This Row],[Product]],Products!$A$2:$A$8,Products!$C$2:$C$8)),"")</f>
        <v>3393</v>
      </c>
      <c r="O1662" s="2">
        <v>3290</v>
      </c>
    </row>
    <row r="1663" spans="1:15" x14ac:dyDescent="0.3">
      <c r="A1663" t="s">
        <v>1809</v>
      </c>
      <c r="B1663" t="s">
        <v>42</v>
      </c>
      <c r="C1663" t="str">
        <f>_xlfn.XLOOKUP(Sales_Pipeline[[#This Row],[Sales_Agent]],Sales_Teams[Sales_Agent],Sales_Teams[Manager])</f>
        <v>Summer Sewald</v>
      </c>
      <c r="D1663" t="str">
        <f>_xlfn.XLOOKUP(Sales_Pipeline[[#This Row],[Manager]],Sales_Teams[Manager],Sales_Teams[Regional_Office])</f>
        <v>West</v>
      </c>
      <c r="E1663" t="s">
        <v>63</v>
      </c>
      <c r="G1663" t="str">
        <f>IFERROR(_xlfn.XLOOKUP(Sales_Pipeline[[#This Row],[Account]],Accounts!$A$2:$A$86,Accounts!$F$2:$F$86),"")</f>
        <v/>
      </c>
      <c r="H1663" t="s">
        <v>77</v>
      </c>
      <c r="I1663" s="3">
        <v>42813</v>
      </c>
      <c r="K1663" s="8" t="str">
        <f>IF(Sales_Pipeline[[#This Row],[Close_Date]]="","",TEXT(Sales_Pipeline[[#This Row],[Close_Date]],"ddd"))</f>
        <v/>
      </c>
      <c r="L1663" s="8" t="str">
        <f>IF(Sales_Pipeline[[#This Row],[Close_Date]]="","",TEXT(Sales_Pipeline[[#This Row],[Close_Date]],"mmm"))</f>
        <v/>
      </c>
      <c r="M1663" s="8" t="str">
        <f>IF(Sales_Pipeline[[#This Row],[Close_Date]]="","","Q"&amp;ROUNDUP(MONTH(Sales_Pipeline[[#This Row],[Close_Date]])/3,0))</f>
        <v/>
      </c>
      <c r="N1663" s="2" t="str" cm="1">
        <f t="array" ref="N1663">IFERROR(_xlfn.IFS(Sales_Pipeline[[#This Row],[Deal_Stage]]="Won",_xlfn.XLOOKUP(Sales_Pipeline[[#This Row],[Product]],Products!$A$2:$A$8,Products!$C$2:$C$8),Sales_Pipeline[[#This Row],[Deal_Stage]]="Lost",_xlfn.XLOOKUP(Sales_Pipeline[[#This Row],[Product]],Products!$A$2:$A$8,Products!$C$2:$C$8)),"")</f>
        <v/>
      </c>
      <c r="O1663" s="2">
        <v>0</v>
      </c>
    </row>
    <row r="1664" spans="1:15" x14ac:dyDescent="0.3">
      <c r="A1664" t="s">
        <v>1810</v>
      </c>
      <c r="B1664" t="s">
        <v>42</v>
      </c>
      <c r="C1664" t="str">
        <f>_xlfn.XLOOKUP(Sales_Pipeline[[#This Row],[Sales_Agent]],Sales_Teams[Sales_Agent],Sales_Teams[Manager])</f>
        <v>Summer Sewald</v>
      </c>
      <c r="D1664" t="str">
        <f>_xlfn.XLOOKUP(Sales_Pipeline[[#This Row],[Manager]],Sales_Teams[Manager],Sales_Teams[Regional_Office])</f>
        <v>West</v>
      </c>
      <c r="E1664" t="s">
        <v>76</v>
      </c>
      <c r="F1664" t="s">
        <v>87</v>
      </c>
      <c r="G1664" t="str">
        <f>IFERROR(_xlfn.XLOOKUP(Sales_Pipeline[[#This Row],[Account]],Accounts!$A$2:$A$86,Accounts!$F$2:$F$86),"")</f>
        <v>United States</v>
      </c>
      <c r="H1664" t="s">
        <v>82</v>
      </c>
      <c r="I1664" s="3">
        <v>42813</v>
      </c>
      <c r="J1664" s="3">
        <v>42909</v>
      </c>
      <c r="K1664" s="8" t="str">
        <f>IF(Sales_Pipeline[[#This Row],[Close_Date]]="","",TEXT(Sales_Pipeline[[#This Row],[Close_Date]],"ddd"))</f>
        <v>Fri</v>
      </c>
      <c r="L1664" s="8" t="str">
        <f>IF(Sales_Pipeline[[#This Row],[Close_Date]]="","",TEXT(Sales_Pipeline[[#This Row],[Close_Date]],"mmm"))</f>
        <v>Jun</v>
      </c>
      <c r="M1664" s="8" t="str">
        <f>IF(Sales_Pipeline[[#This Row],[Close_Date]]="","","Q"&amp;ROUNDUP(MONTH(Sales_Pipeline[[#This Row],[Close_Date]])/3,0))</f>
        <v>Q2</v>
      </c>
      <c r="N1664" s="2" cm="1">
        <f t="array" ref="N1664">IFERROR(_xlfn.IFS(Sales_Pipeline[[#This Row],[Deal_Stage]]="Won",_xlfn.XLOOKUP(Sales_Pipeline[[#This Row],[Product]],Products!$A$2:$A$8,Products!$C$2:$C$8),Sales_Pipeline[[#This Row],[Deal_Stage]]="Lost",_xlfn.XLOOKUP(Sales_Pipeline[[#This Row],[Product]],Products!$A$2:$A$8,Products!$C$2:$C$8)),"")</f>
        <v>3393</v>
      </c>
      <c r="O1664" s="2">
        <v>0</v>
      </c>
    </row>
    <row r="1665" spans="1:15" x14ac:dyDescent="0.3">
      <c r="A1665" t="s">
        <v>1811</v>
      </c>
      <c r="B1665" t="s">
        <v>42</v>
      </c>
      <c r="C1665" t="str">
        <f>_xlfn.XLOOKUP(Sales_Pipeline[[#This Row],[Sales_Agent]],Sales_Teams[Sales_Agent],Sales_Teams[Manager])</f>
        <v>Summer Sewald</v>
      </c>
      <c r="D1665" t="str">
        <f>_xlfn.XLOOKUP(Sales_Pipeline[[#This Row],[Manager]],Sales_Teams[Manager],Sales_Teams[Regional_Office])</f>
        <v>West</v>
      </c>
      <c r="E1665" t="s">
        <v>76</v>
      </c>
      <c r="F1665" t="s">
        <v>143</v>
      </c>
      <c r="G1665" t="str">
        <f>IFERROR(_xlfn.XLOOKUP(Sales_Pipeline[[#This Row],[Account]],Accounts!$A$2:$A$86,Accounts!$F$2:$F$86),"")</f>
        <v>United States</v>
      </c>
      <c r="H1665" t="s">
        <v>57</v>
      </c>
      <c r="I1665" s="3">
        <v>42813</v>
      </c>
      <c r="J1665" s="3">
        <v>42823</v>
      </c>
      <c r="K1665" s="8" t="str">
        <f>IF(Sales_Pipeline[[#This Row],[Close_Date]]="","",TEXT(Sales_Pipeline[[#This Row],[Close_Date]],"ddd"))</f>
        <v>Wed</v>
      </c>
      <c r="L1665" s="8" t="str">
        <f>IF(Sales_Pipeline[[#This Row],[Close_Date]]="","",TEXT(Sales_Pipeline[[#This Row],[Close_Date]],"mmm"))</f>
        <v>Mar</v>
      </c>
      <c r="M1665" s="8" t="str">
        <f>IF(Sales_Pipeline[[#This Row],[Close_Date]]="","","Q"&amp;ROUNDUP(MONTH(Sales_Pipeline[[#This Row],[Close_Date]])/3,0))</f>
        <v>Q1</v>
      </c>
      <c r="N1665" s="2" cm="1">
        <f t="array" ref="N1665">IFERROR(_xlfn.IFS(Sales_Pipeline[[#This Row],[Deal_Stage]]="Won",_xlfn.XLOOKUP(Sales_Pipeline[[#This Row],[Product]],Products!$A$2:$A$8,Products!$C$2:$C$8),Sales_Pipeline[[#This Row],[Deal_Stage]]="Lost",_xlfn.XLOOKUP(Sales_Pipeline[[#This Row],[Product]],Products!$A$2:$A$8,Products!$C$2:$C$8)),"")</f>
        <v>3393</v>
      </c>
      <c r="O1665" s="2">
        <v>3550</v>
      </c>
    </row>
    <row r="1666" spans="1:15" x14ac:dyDescent="0.3">
      <c r="A1666" t="s">
        <v>1812</v>
      </c>
      <c r="B1666" t="s">
        <v>9</v>
      </c>
      <c r="C1666" t="str">
        <f>_xlfn.XLOOKUP(Sales_Pipeline[[#This Row],[Sales_Agent]],Sales_Teams[Sales_Agent],Sales_Teams[Manager])</f>
        <v>Dustin Brinkmann</v>
      </c>
      <c r="D1666" t="str">
        <f>_xlfn.XLOOKUP(Sales_Pipeline[[#This Row],[Manager]],Sales_Teams[Manager],Sales_Teams[Regional_Office])</f>
        <v>Central</v>
      </c>
      <c r="E1666" t="s">
        <v>76</v>
      </c>
      <c r="F1666" t="s">
        <v>169</v>
      </c>
      <c r="G1666" t="str">
        <f>IFERROR(_xlfn.XLOOKUP(Sales_Pipeline[[#This Row],[Account]],Accounts!$A$2:$A$86,Accounts!$F$2:$F$86),"")</f>
        <v>Panama</v>
      </c>
      <c r="H1666" t="s">
        <v>57</v>
      </c>
      <c r="I1666" s="3">
        <v>42813</v>
      </c>
      <c r="J1666" s="3">
        <v>42909</v>
      </c>
      <c r="K1666" s="8" t="str">
        <f>IF(Sales_Pipeline[[#This Row],[Close_Date]]="","",TEXT(Sales_Pipeline[[#This Row],[Close_Date]],"ddd"))</f>
        <v>Fri</v>
      </c>
      <c r="L1666" s="8" t="str">
        <f>IF(Sales_Pipeline[[#This Row],[Close_Date]]="","",TEXT(Sales_Pipeline[[#This Row],[Close_Date]],"mmm"))</f>
        <v>Jun</v>
      </c>
      <c r="M1666" s="8" t="str">
        <f>IF(Sales_Pipeline[[#This Row],[Close_Date]]="","","Q"&amp;ROUNDUP(MONTH(Sales_Pipeline[[#This Row],[Close_Date]])/3,0))</f>
        <v>Q2</v>
      </c>
      <c r="N1666" s="2" cm="1">
        <f t="array" ref="N1666">IFERROR(_xlfn.IFS(Sales_Pipeline[[#This Row],[Deal_Stage]]="Won",_xlfn.XLOOKUP(Sales_Pipeline[[#This Row],[Product]],Products!$A$2:$A$8,Products!$C$2:$C$8),Sales_Pipeline[[#This Row],[Deal_Stage]]="Lost",_xlfn.XLOOKUP(Sales_Pipeline[[#This Row],[Product]],Products!$A$2:$A$8,Products!$C$2:$C$8)),"")</f>
        <v>3393</v>
      </c>
      <c r="O1666" s="2">
        <v>3657</v>
      </c>
    </row>
    <row r="1667" spans="1:15" x14ac:dyDescent="0.3">
      <c r="A1667" t="s">
        <v>1813</v>
      </c>
      <c r="B1667" t="s">
        <v>29</v>
      </c>
      <c r="C1667" t="str">
        <f>_xlfn.XLOOKUP(Sales_Pipeline[[#This Row],[Sales_Agent]],Sales_Teams[Sales_Agent],Sales_Teams[Manager])</f>
        <v>Rocco Neubert</v>
      </c>
      <c r="D1667" t="str">
        <f>_xlfn.XLOOKUP(Sales_Pipeline[[#This Row],[Manager]],Sales_Teams[Manager],Sales_Teams[Regional_Office])</f>
        <v>East</v>
      </c>
      <c r="E1667" t="s">
        <v>55</v>
      </c>
      <c r="F1667" t="s">
        <v>116</v>
      </c>
      <c r="G1667" t="str">
        <f>IFERROR(_xlfn.XLOOKUP(Sales_Pipeline[[#This Row],[Account]],Accounts!$A$2:$A$86,Accounts!$F$2:$F$86),"")</f>
        <v>United States</v>
      </c>
      <c r="H1667" t="s">
        <v>57</v>
      </c>
      <c r="I1667" s="3">
        <v>42813</v>
      </c>
      <c r="J1667" s="3">
        <v>42910</v>
      </c>
      <c r="K1667" s="8" t="str">
        <f>IF(Sales_Pipeline[[#This Row],[Close_Date]]="","",TEXT(Sales_Pipeline[[#This Row],[Close_Date]],"ddd"))</f>
        <v>Sat</v>
      </c>
      <c r="L1667" s="8" t="str">
        <f>IF(Sales_Pipeline[[#This Row],[Close_Date]]="","",TEXT(Sales_Pipeline[[#This Row],[Close_Date]],"mmm"))</f>
        <v>Jun</v>
      </c>
      <c r="M1667" s="8" t="str">
        <f>IF(Sales_Pipeline[[#This Row],[Close_Date]]="","","Q"&amp;ROUNDUP(MONTH(Sales_Pipeline[[#This Row],[Close_Date]])/3,0))</f>
        <v>Q2</v>
      </c>
      <c r="N1667" s="2" cm="1">
        <f t="array" ref="N1667">IFERROR(_xlfn.IFS(Sales_Pipeline[[#This Row],[Deal_Stage]]="Won",_xlfn.XLOOKUP(Sales_Pipeline[[#This Row],[Product]],Products!$A$2:$A$8,Products!$C$2:$C$8),Sales_Pipeline[[#This Row],[Deal_Stage]]="Lost",_xlfn.XLOOKUP(Sales_Pipeline[[#This Row],[Product]],Products!$A$2:$A$8,Products!$C$2:$C$8)),"")</f>
        <v>1096</v>
      </c>
      <c r="O1667" s="2">
        <v>1046</v>
      </c>
    </row>
    <row r="1668" spans="1:15" x14ac:dyDescent="0.3">
      <c r="A1668" t="s">
        <v>1814</v>
      </c>
      <c r="B1668" t="s">
        <v>7</v>
      </c>
      <c r="C1668" t="str">
        <f>_xlfn.XLOOKUP(Sales_Pipeline[[#This Row],[Sales_Agent]],Sales_Teams[Sales_Agent],Sales_Teams[Manager])</f>
        <v>Dustin Brinkmann</v>
      </c>
      <c r="D1668" t="str">
        <f>_xlfn.XLOOKUP(Sales_Pipeline[[#This Row],[Manager]],Sales_Teams[Manager],Sales_Teams[Regional_Office])</f>
        <v>Central</v>
      </c>
      <c r="E1668" t="s">
        <v>61</v>
      </c>
      <c r="F1668" t="s">
        <v>105</v>
      </c>
      <c r="G1668" t="str">
        <f>IFERROR(_xlfn.XLOOKUP(Sales_Pipeline[[#This Row],[Account]],Accounts!$A$2:$A$86,Accounts!$F$2:$F$86),"")</f>
        <v>United States</v>
      </c>
      <c r="H1668" t="s">
        <v>57</v>
      </c>
      <c r="I1668" s="3">
        <v>42813</v>
      </c>
      <c r="J1668" s="3">
        <v>42882</v>
      </c>
      <c r="K1668" s="8" t="str">
        <f>IF(Sales_Pipeline[[#This Row],[Close_Date]]="","",TEXT(Sales_Pipeline[[#This Row],[Close_Date]],"ddd"))</f>
        <v>Sat</v>
      </c>
      <c r="L1668" s="8" t="str">
        <f>IF(Sales_Pipeline[[#This Row],[Close_Date]]="","",TEXT(Sales_Pipeline[[#This Row],[Close_Date]],"mmm"))</f>
        <v>May</v>
      </c>
      <c r="M1668" s="8" t="str">
        <f>IF(Sales_Pipeline[[#This Row],[Close_Date]]="","","Q"&amp;ROUNDUP(MONTH(Sales_Pipeline[[#This Row],[Close_Date]])/3,0))</f>
        <v>Q2</v>
      </c>
      <c r="N1668" s="2" cm="1">
        <f t="array" ref="N1668">IFERROR(_xlfn.IFS(Sales_Pipeline[[#This Row],[Deal_Stage]]="Won",_xlfn.XLOOKUP(Sales_Pipeline[[#This Row],[Product]],Products!$A$2:$A$8,Products!$C$2:$C$8),Sales_Pipeline[[#This Row],[Deal_Stage]]="Lost",_xlfn.XLOOKUP(Sales_Pipeline[[#This Row],[Product]],Products!$A$2:$A$8,Products!$C$2:$C$8)),"")</f>
        <v>55</v>
      </c>
      <c r="O1668" s="2">
        <v>50</v>
      </c>
    </row>
    <row r="1669" spans="1:15" x14ac:dyDescent="0.3">
      <c r="A1669" t="s">
        <v>1815</v>
      </c>
      <c r="B1669" t="s">
        <v>7</v>
      </c>
      <c r="C1669" t="str">
        <f>_xlfn.XLOOKUP(Sales_Pipeline[[#This Row],[Sales_Agent]],Sales_Teams[Sales_Agent],Sales_Teams[Manager])</f>
        <v>Dustin Brinkmann</v>
      </c>
      <c r="D1669" t="str">
        <f>_xlfn.XLOOKUP(Sales_Pipeline[[#This Row],[Manager]],Sales_Teams[Manager],Sales_Teams[Regional_Office])</f>
        <v>Central</v>
      </c>
      <c r="E1669" t="s">
        <v>76</v>
      </c>
      <c r="F1669" t="s">
        <v>155</v>
      </c>
      <c r="G1669" t="str">
        <f>IFERROR(_xlfn.XLOOKUP(Sales_Pipeline[[#This Row],[Account]],Accounts!$A$2:$A$86,Accounts!$F$2:$F$86),"")</f>
        <v>United States</v>
      </c>
      <c r="H1669" t="s">
        <v>57</v>
      </c>
      <c r="I1669" s="3">
        <v>42813</v>
      </c>
      <c r="J1669" s="3">
        <v>42821</v>
      </c>
      <c r="K1669" s="8" t="str">
        <f>IF(Sales_Pipeline[[#This Row],[Close_Date]]="","",TEXT(Sales_Pipeline[[#This Row],[Close_Date]],"ddd"))</f>
        <v>Mon</v>
      </c>
      <c r="L1669" s="8" t="str">
        <f>IF(Sales_Pipeline[[#This Row],[Close_Date]]="","",TEXT(Sales_Pipeline[[#This Row],[Close_Date]],"mmm"))</f>
        <v>Mar</v>
      </c>
      <c r="M1669" s="8" t="str">
        <f>IF(Sales_Pipeline[[#This Row],[Close_Date]]="","","Q"&amp;ROUNDUP(MONTH(Sales_Pipeline[[#This Row],[Close_Date]])/3,0))</f>
        <v>Q1</v>
      </c>
      <c r="N1669" s="2" cm="1">
        <f t="array" ref="N1669">IFERROR(_xlfn.IFS(Sales_Pipeline[[#This Row],[Deal_Stage]]="Won",_xlfn.XLOOKUP(Sales_Pipeline[[#This Row],[Product]],Products!$A$2:$A$8,Products!$C$2:$C$8),Sales_Pipeline[[#This Row],[Deal_Stage]]="Lost",_xlfn.XLOOKUP(Sales_Pipeline[[#This Row],[Product]],Products!$A$2:$A$8,Products!$C$2:$C$8)),"")</f>
        <v>3393</v>
      </c>
      <c r="O1669" s="2">
        <v>2871</v>
      </c>
    </row>
    <row r="1670" spans="1:15" x14ac:dyDescent="0.3">
      <c r="A1670" t="s">
        <v>1816</v>
      </c>
      <c r="B1670" t="s">
        <v>17</v>
      </c>
      <c r="C1670" t="str">
        <f>_xlfn.XLOOKUP(Sales_Pipeline[[#This Row],[Sales_Agent]],Sales_Teams[Sales_Agent],Sales_Teams[Manager])</f>
        <v>Cara Losch</v>
      </c>
      <c r="D1670" t="str">
        <f>_xlfn.XLOOKUP(Sales_Pipeline[[#This Row],[Manager]],Sales_Teams[Manager],Sales_Teams[Regional_Office])</f>
        <v>East</v>
      </c>
      <c r="E1670" t="s">
        <v>61</v>
      </c>
      <c r="F1670" t="s">
        <v>182</v>
      </c>
      <c r="G1670" t="str">
        <f>IFERROR(_xlfn.XLOOKUP(Sales_Pipeline[[#This Row],[Account]],Accounts!$A$2:$A$86,Accounts!$F$2:$F$86),"")</f>
        <v>United States</v>
      </c>
      <c r="H1670" t="s">
        <v>57</v>
      </c>
      <c r="I1670" s="3">
        <v>42813</v>
      </c>
      <c r="J1670" s="3">
        <v>42890</v>
      </c>
      <c r="K1670" s="8" t="str">
        <f>IF(Sales_Pipeline[[#This Row],[Close_Date]]="","",TEXT(Sales_Pipeline[[#This Row],[Close_Date]],"ddd"))</f>
        <v>Sun</v>
      </c>
      <c r="L1670" s="8" t="str">
        <f>IF(Sales_Pipeline[[#This Row],[Close_Date]]="","",TEXT(Sales_Pipeline[[#This Row],[Close_Date]],"mmm"))</f>
        <v>Jun</v>
      </c>
      <c r="M1670" s="8" t="str">
        <f>IF(Sales_Pipeline[[#This Row],[Close_Date]]="","","Q"&amp;ROUNDUP(MONTH(Sales_Pipeline[[#This Row],[Close_Date]])/3,0))</f>
        <v>Q2</v>
      </c>
      <c r="N1670" s="2" cm="1">
        <f t="array" ref="N1670">IFERROR(_xlfn.IFS(Sales_Pipeline[[#This Row],[Deal_Stage]]="Won",_xlfn.XLOOKUP(Sales_Pipeline[[#This Row],[Product]],Products!$A$2:$A$8,Products!$C$2:$C$8),Sales_Pipeline[[#This Row],[Deal_Stage]]="Lost",_xlfn.XLOOKUP(Sales_Pipeline[[#This Row],[Product]],Products!$A$2:$A$8,Products!$C$2:$C$8)),"")</f>
        <v>55</v>
      </c>
      <c r="O1670" s="2">
        <v>52</v>
      </c>
    </row>
    <row r="1671" spans="1:15" x14ac:dyDescent="0.3">
      <c r="A1671" t="s">
        <v>1817</v>
      </c>
      <c r="B1671" t="s">
        <v>44</v>
      </c>
      <c r="C1671" t="str">
        <f>_xlfn.XLOOKUP(Sales_Pipeline[[#This Row],[Sales_Agent]],Sales_Teams[Sales_Agent],Sales_Teams[Manager])</f>
        <v>Summer Sewald</v>
      </c>
      <c r="D1671" t="str">
        <f>_xlfn.XLOOKUP(Sales_Pipeline[[#This Row],[Manager]],Sales_Teams[Manager],Sales_Teams[Regional_Office])</f>
        <v>West</v>
      </c>
      <c r="E1671" t="s">
        <v>8953</v>
      </c>
      <c r="G1671" t="str">
        <f>IFERROR(_xlfn.XLOOKUP(Sales_Pipeline[[#This Row],[Account]],Accounts!$A$2:$A$86,Accounts!$F$2:$F$86),"")</f>
        <v/>
      </c>
      <c r="H1671" t="s">
        <v>77</v>
      </c>
      <c r="I1671" s="3">
        <v>42813</v>
      </c>
      <c r="K1671" s="8" t="str">
        <f>IF(Sales_Pipeline[[#This Row],[Close_Date]]="","",TEXT(Sales_Pipeline[[#This Row],[Close_Date]],"ddd"))</f>
        <v/>
      </c>
      <c r="L1671" s="8" t="str">
        <f>IF(Sales_Pipeline[[#This Row],[Close_Date]]="","",TEXT(Sales_Pipeline[[#This Row],[Close_Date]],"mmm"))</f>
        <v/>
      </c>
      <c r="M1671" s="8" t="str">
        <f>IF(Sales_Pipeline[[#This Row],[Close_Date]]="","","Q"&amp;ROUNDUP(MONTH(Sales_Pipeline[[#This Row],[Close_Date]])/3,0))</f>
        <v/>
      </c>
      <c r="N1671" s="2" t="str" cm="1">
        <f t="array" ref="N1671">IFERROR(_xlfn.IFS(Sales_Pipeline[[#This Row],[Deal_Stage]]="Won",_xlfn.XLOOKUP(Sales_Pipeline[[#This Row],[Product]],Products!$A$2:$A$8,Products!$C$2:$C$8),Sales_Pipeline[[#This Row],[Deal_Stage]]="Lost",_xlfn.XLOOKUP(Sales_Pipeline[[#This Row],[Product]],Products!$A$2:$A$8,Products!$C$2:$C$8)),"")</f>
        <v/>
      </c>
      <c r="O1671" s="2">
        <v>0</v>
      </c>
    </row>
    <row r="1672" spans="1:15" x14ac:dyDescent="0.3">
      <c r="A1672" t="s">
        <v>1818</v>
      </c>
      <c r="B1672" t="s">
        <v>3</v>
      </c>
      <c r="C1672" t="str">
        <f>_xlfn.XLOOKUP(Sales_Pipeline[[#This Row],[Sales_Agent]],Sales_Teams[Sales_Agent],Sales_Teams[Manager])</f>
        <v>Dustin Brinkmann</v>
      </c>
      <c r="D1672" t="str">
        <f>_xlfn.XLOOKUP(Sales_Pipeline[[#This Row],[Manager]],Sales_Teams[Manager],Sales_Teams[Regional_Office])</f>
        <v>Central</v>
      </c>
      <c r="E1672" t="s">
        <v>61</v>
      </c>
      <c r="F1672" t="s">
        <v>155</v>
      </c>
      <c r="G1672" t="str">
        <f>IFERROR(_xlfn.XLOOKUP(Sales_Pipeline[[#This Row],[Account]],Accounts!$A$2:$A$86,Accounts!$F$2:$F$86),"")</f>
        <v>United States</v>
      </c>
      <c r="H1672" t="s">
        <v>82</v>
      </c>
      <c r="I1672" s="3">
        <v>42814</v>
      </c>
      <c r="J1672" s="3">
        <v>42874</v>
      </c>
      <c r="K1672" s="8" t="str">
        <f>IF(Sales_Pipeline[[#This Row],[Close_Date]]="","",TEXT(Sales_Pipeline[[#This Row],[Close_Date]],"ddd"))</f>
        <v>Fri</v>
      </c>
      <c r="L1672" s="8" t="str">
        <f>IF(Sales_Pipeline[[#This Row],[Close_Date]]="","",TEXT(Sales_Pipeline[[#This Row],[Close_Date]],"mmm"))</f>
        <v>May</v>
      </c>
      <c r="M1672" s="8" t="str">
        <f>IF(Sales_Pipeline[[#This Row],[Close_Date]]="","","Q"&amp;ROUNDUP(MONTH(Sales_Pipeline[[#This Row],[Close_Date]])/3,0))</f>
        <v>Q2</v>
      </c>
      <c r="N1672" s="2" cm="1">
        <f t="array" ref="N1672">IFERROR(_xlfn.IFS(Sales_Pipeline[[#This Row],[Deal_Stage]]="Won",_xlfn.XLOOKUP(Sales_Pipeline[[#This Row],[Product]],Products!$A$2:$A$8,Products!$C$2:$C$8),Sales_Pipeline[[#This Row],[Deal_Stage]]="Lost",_xlfn.XLOOKUP(Sales_Pipeline[[#This Row],[Product]],Products!$A$2:$A$8,Products!$C$2:$C$8)),"")</f>
        <v>55</v>
      </c>
      <c r="O1672" s="2">
        <v>0</v>
      </c>
    </row>
    <row r="1673" spans="1:15" x14ac:dyDescent="0.3">
      <c r="A1673" t="s">
        <v>1819</v>
      </c>
      <c r="B1673" t="s">
        <v>30</v>
      </c>
      <c r="C1673" t="str">
        <f>_xlfn.XLOOKUP(Sales_Pipeline[[#This Row],[Sales_Agent]],Sales_Teams[Sales_Agent],Sales_Teams[Manager])</f>
        <v>Rocco Neubert</v>
      </c>
      <c r="D1673" t="str">
        <f>_xlfn.XLOOKUP(Sales_Pipeline[[#This Row],[Manager]],Sales_Teams[Manager],Sales_Teams[Regional_Office])</f>
        <v>East</v>
      </c>
      <c r="E1673" t="s">
        <v>63</v>
      </c>
      <c r="F1673" t="s">
        <v>173</v>
      </c>
      <c r="G1673" t="str">
        <f>IFERROR(_xlfn.XLOOKUP(Sales_Pipeline[[#This Row],[Account]],Accounts!$A$2:$A$86,Accounts!$F$2:$F$86),"")</f>
        <v>United States</v>
      </c>
      <c r="H1673" t="s">
        <v>57</v>
      </c>
      <c r="I1673" s="3">
        <v>42814</v>
      </c>
      <c r="J1673" s="3">
        <v>42898</v>
      </c>
      <c r="K1673" s="8" t="str">
        <f>IF(Sales_Pipeline[[#This Row],[Close_Date]]="","",TEXT(Sales_Pipeline[[#This Row],[Close_Date]],"ddd"))</f>
        <v>Mon</v>
      </c>
      <c r="L1673" s="8" t="str">
        <f>IF(Sales_Pipeline[[#This Row],[Close_Date]]="","",TEXT(Sales_Pipeline[[#This Row],[Close_Date]],"mmm"))</f>
        <v>Jun</v>
      </c>
      <c r="M1673" s="8" t="str">
        <f>IF(Sales_Pipeline[[#This Row],[Close_Date]]="","","Q"&amp;ROUNDUP(MONTH(Sales_Pipeline[[#This Row],[Close_Date]])/3,0))</f>
        <v>Q2</v>
      </c>
      <c r="N1673" s="2" cm="1">
        <f t="array" ref="N1673">IFERROR(_xlfn.IFS(Sales_Pipeline[[#This Row],[Deal_Stage]]="Won",_xlfn.XLOOKUP(Sales_Pipeline[[#This Row],[Product]],Products!$A$2:$A$8,Products!$C$2:$C$8),Sales_Pipeline[[#This Row],[Deal_Stage]]="Lost",_xlfn.XLOOKUP(Sales_Pipeline[[#This Row],[Product]],Products!$A$2:$A$8,Products!$C$2:$C$8)),"")</f>
        <v>550</v>
      </c>
      <c r="O1673" s="2">
        <v>564</v>
      </c>
    </row>
    <row r="1674" spans="1:15" x14ac:dyDescent="0.3">
      <c r="A1674" t="s">
        <v>1820</v>
      </c>
      <c r="B1674" t="s">
        <v>27</v>
      </c>
      <c r="C1674" t="str">
        <f>_xlfn.XLOOKUP(Sales_Pipeline[[#This Row],[Sales_Agent]],Sales_Teams[Sales_Agent],Sales_Teams[Manager])</f>
        <v>Rocco Neubert</v>
      </c>
      <c r="D1674" t="str">
        <f>_xlfn.XLOOKUP(Sales_Pipeline[[#This Row],[Manager]],Sales_Teams[Manager],Sales_Teams[Regional_Office])</f>
        <v>East</v>
      </c>
      <c r="E1674" t="s">
        <v>84</v>
      </c>
      <c r="F1674" t="s">
        <v>425</v>
      </c>
      <c r="G1674" t="str">
        <f>IFERROR(_xlfn.XLOOKUP(Sales_Pipeline[[#This Row],[Account]],Accounts!$A$2:$A$86,Accounts!$F$2:$F$86),"")</f>
        <v>United States</v>
      </c>
      <c r="H1674" t="s">
        <v>82</v>
      </c>
      <c r="I1674" s="3">
        <v>42814</v>
      </c>
      <c r="J1674" s="3">
        <v>42878</v>
      </c>
      <c r="K1674" s="8" t="str">
        <f>IF(Sales_Pipeline[[#This Row],[Close_Date]]="","",TEXT(Sales_Pipeline[[#This Row],[Close_Date]],"ddd"))</f>
        <v>Tue</v>
      </c>
      <c r="L1674" s="8" t="str">
        <f>IF(Sales_Pipeline[[#This Row],[Close_Date]]="","",TEXT(Sales_Pipeline[[#This Row],[Close_Date]],"mmm"))</f>
        <v>May</v>
      </c>
      <c r="M1674" s="8" t="str">
        <f>IF(Sales_Pipeline[[#This Row],[Close_Date]]="","","Q"&amp;ROUNDUP(MONTH(Sales_Pipeline[[#This Row],[Close_Date]])/3,0))</f>
        <v>Q2</v>
      </c>
      <c r="N1674" s="2" cm="1">
        <f t="array" ref="N1674">IFERROR(_xlfn.IFS(Sales_Pipeline[[#This Row],[Deal_Stage]]="Won",_xlfn.XLOOKUP(Sales_Pipeline[[#This Row],[Product]],Products!$A$2:$A$8,Products!$C$2:$C$8),Sales_Pipeline[[#This Row],[Deal_Stage]]="Lost",_xlfn.XLOOKUP(Sales_Pipeline[[#This Row],[Product]],Products!$A$2:$A$8,Products!$C$2:$C$8)),"")</f>
        <v>5482</v>
      </c>
      <c r="O1674" s="2">
        <v>0</v>
      </c>
    </row>
    <row r="1675" spans="1:15" x14ac:dyDescent="0.3">
      <c r="A1675" t="s">
        <v>1821</v>
      </c>
      <c r="B1675" t="s">
        <v>20</v>
      </c>
      <c r="C1675" t="str">
        <f>_xlfn.XLOOKUP(Sales_Pipeline[[#This Row],[Sales_Agent]],Sales_Teams[Sales_Agent],Sales_Teams[Manager])</f>
        <v>Cara Losch</v>
      </c>
      <c r="D1675" t="str">
        <f>_xlfn.XLOOKUP(Sales_Pipeline[[#This Row],[Manager]],Sales_Teams[Manager],Sales_Teams[Regional_Office])</f>
        <v>East</v>
      </c>
      <c r="E1675" t="s">
        <v>63</v>
      </c>
      <c r="F1675" t="s">
        <v>145</v>
      </c>
      <c r="G1675" t="str">
        <f>IFERROR(_xlfn.XLOOKUP(Sales_Pipeline[[#This Row],[Account]],Accounts!$A$2:$A$86,Accounts!$F$2:$F$86),"")</f>
        <v>United States</v>
      </c>
      <c r="H1675" t="s">
        <v>77</v>
      </c>
      <c r="I1675" s="3">
        <v>42814</v>
      </c>
      <c r="K1675" s="8" t="str">
        <f>IF(Sales_Pipeline[[#This Row],[Close_Date]]="","",TEXT(Sales_Pipeline[[#This Row],[Close_Date]],"ddd"))</f>
        <v/>
      </c>
      <c r="L1675" s="8" t="str">
        <f>IF(Sales_Pipeline[[#This Row],[Close_Date]]="","",TEXT(Sales_Pipeline[[#This Row],[Close_Date]],"mmm"))</f>
        <v/>
      </c>
      <c r="M1675" s="8" t="str">
        <f>IF(Sales_Pipeline[[#This Row],[Close_Date]]="","","Q"&amp;ROUNDUP(MONTH(Sales_Pipeline[[#This Row],[Close_Date]])/3,0))</f>
        <v/>
      </c>
      <c r="N1675" s="2" t="str" cm="1">
        <f t="array" ref="N1675">IFERROR(_xlfn.IFS(Sales_Pipeline[[#This Row],[Deal_Stage]]="Won",_xlfn.XLOOKUP(Sales_Pipeline[[#This Row],[Product]],Products!$A$2:$A$8,Products!$C$2:$C$8),Sales_Pipeline[[#This Row],[Deal_Stage]]="Lost",_xlfn.XLOOKUP(Sales_Pipeline[[#This Row],[Product]],Products!$A$2:$A$8,Products!$C$2:$C$8)),"")</f>
        <v/>
      </c>
      <c r="O1675" s="2">
        <v>0</v>
      </c>
    </row>
    <row r="1676" spans="1:15" x14ac:dyDescent="0.3">
      <c r="A1676" t="s">
        <v>1822</v>
      </c>
      <c r="B1676" t="s">
        <v>25</v>
      </c>
      <c r="C1676" t="str">
        <f>_xlfn.XLOOKUP(Sales_Pipeline[[#This Row],[Sales_Agent]],Sales_Teams[Sales_Agent],Sales_Teams[Manager])</f>
        <v>Rocco Neubert</v>
      </c>
      <c r="D1676" t="str">
        <f>_xlfn.XLOOKUP(Sales_Pipeline[[#This Row],[Manager]],Sales_Teams[Manager],Sales_Teams[Regional_Office])</f>
        <v>East</v>
      </c>
      <c r="E1676" t="s">
        <v>76</v>
      </c>
      <c r="F1676" t="s">
        <v>109</v>
      </c>
      <c r="G1676" t="str">
        <f>IFERROR(_xlfn.XLOOKUP(Sales_Pipeline[[#This Row],[Account]],Accounts!$A$2:$A$86,Accounts!$F$2:$F$86),"")</f>
        <v>Japan</v>
      </c>
      <c r="H1676" t="s">
        <v>57</v>
      </c>
      <c r="I1676" s="3">
        <v>42814</v>
      </c>
      <c r="J1676" s="3">
        <v>42888</v>
      </c>
      <c r="K1676" s="8" t="str">
        <f>IF(Sales_Pipeline[[#This Row],[Close_Date]]="","",TEXT(Sales_Pipeline[[#This Row],[Close_Date]],"ddd"))</f>
        <v>Fri</v>
      </c>
      <c r="L1676" s="8" t="str">
        <f>IF(Sales_Pipeline[[#This Row],[Close_Date]]="","",TEXT(Sales_Pipeline[[#This Row],[Close_Date]],"mmm"))</f>
        <v>Jun</v>
      </c>
      <c r="M1676" s="8" t="str">
        <f>IF(Sales_Pipeline[[#This Row],[Close_Date]]="","","Q"&amp;ROUNDUP(MONTH(Sales_Pipeline[[#This Row],[Close_Date]])/3,0))</f>
        <v>Q2</v>
      </c>
      <c r="N1676" s="2" cm="1">
        <f t="array" ref="N1676">IFERROR(_xlfn.IFS(Sales_Pipeline[[#This Row],[Deal_Stage]]="Won",_xlfn.XLOOKUP(Sales_Pipeline[[#This Row],[Product]],Products!$A$2:$A$8,Products!$C$2:$C$8),Sales_Pipeline[[#This Row],[Deal_Stage]]="Lost",_xlfn.XLOOKUP(Sales_Pipeline[[#This Row],[Product]],Products!$A$2:$A$8,Products!$C$2:$C$8)),"")</f>
        <v>3393</v>
      </c>
      <c r="O1676" s="2">
        <v>3780</v>
      </c>
    </row>
    <row r="1677" spans="1:15" x14ac:dyDescent="0.3">
      <c r="A1677" t="s">
        <v>1823</v>
      </c>
      <c r="B1677" t="s">
        <v>15</v>
      </c>
      <c r="C1677" t="str">
        <f>_xlfn.XLOOKUP(Sales_Pipeline[[#This Row],[Sales_Agent]],Sales_Teams[Sales_Agent],Sales_Teams[Manager])</f>
        <v>Melvin Marxen</v>
      </c>
      <c r="D1677" t="str">
        <f>_xlfn.XLOOKUP(Sales_Pipeline[[#This Row],[Manager]],Sales_Teams[Manager],Sales_Teams[Regional_Office])</f>
        <v>Central</v>
      </c>
      <c r="E1677" t="s">
        <v>63</v>
      </c>
      <c r="F1677" t="s">
        <v>118</v>
      </c>
      <c r="G1677" t="str">
        <f>IFERROR(_xlfn.XLOOKUP(Sales_Pipeline[[#This Row],[Account]],Accounts!$A$2:$A$86,Accounts!$F$2:$F$86),"")</f>
        <v>United States</v>
      </c>
      <c r="H1677" t="s">
        <v>57</v>
      </c>
      <c r="I1677" s="3">
        <v>42814</v>
      </c>
      <c r="J1677" s="3">
        <v>42910</v>
      </c>
      <c r="K1677" s="8" t="str">
        <f>IF(Sales_Pipeline[[#This Row],[Close_Date]]="","",TEXT(Sales_Pipeline[[#This Row],[Close_Date]],"ddd"))</f>
        <v>Sat</v>
      </c>
      <c r="L1677" s="8" t="str">
        <f>IF(Sales_Pipeline[[#This Row],[Close_Date]]="","",TEXT(Sales_Pipeline[[#This Row],[Close_Date]],"mmm"))</f>
        <v>Jun</v>
      </c>
      <c r="M1677" s="8" t="str">
        <f>IF(Sales_Pipeline[[#This Row],[Close_Date]]="","","Q"&amp;ROUNDUP(MONTH(Sales_Pipeline[[#This Row],[Close_Date]])/3,0))</f>
        <v>Q2</v>
      </c>
      <c r="N1677" s="2" cm="1">
        <f t="array" ref="N1677">IFERROR(_xlfn.IFS(Sales_Pipeline[[#This Row],[Deal_Stage]]="Won",_xlfn.XLOOKUP(Sales_Pipeline[[#This Row],[Product]],Products!$A$2:$A$8,Products!$C$2:$C$8),Sales_Pipeline[[#This Row],[Deal_Stage]]="Lost",_xlfn.XLOOKUP(Sales_Pipeline[[#This Row],[Product]],Products!$A$2:$A$8,Products!$C$2:$C$8)),"")</f>
        <v>550</v>
      </c>
      <c r="O1677" s="2">
        <v>491</v>
      </c>
    </row>
    <row r="1678" spans="1:15" x14ac:dyDescent="0.3">
      <c r="A1678" t="s">
        <v>1824</v>
      </c>
      <c r="B1678" t="s">
        <v>15</v>
      </c>
      <c r="C1678" t="str">
        <f>_xlfn.XLOOKUP(Sales_Pipeline[[#This Row],[Sales_Agent]],Sales_Teams[Sales_Agent],Sales_Teams[Manager])</f>
        <v>Melvin Marxen</v>
      </c>
      <c r="D1678" t="str">
        <f>_xlfn.XLOOKUP(Sales_Pipeline[[#This Row],[Manager]],Sales_Teams[Manager],Sales_Teams[Regional_Office])</f>
        <v>Central</v>
      </c>
      <c r="E1678" t="s">
        <v>63</v>
      </c>
      <c r="F1678" t="s">
        <v>214</v>
      </c>
      <c r="G1678" t="str">
        <f>IFERROR(_xlfn.XLOOKUP(Sales_Pipeline[[#This Row],[Account]],Accounts!$A$2:$A$86,Accounts!$F$2:$F$86),"")</f>
        <v>United States</v>
      </c>
      <c r="H1678" t="s">
        <v>57</v>
      </c>
      <c r="I1678" s="3">
        <v>42814</v>
      </c>
      <c r="J1678" s="3">
        <v>42824</v>
      </c>
      <c r="K1678" s="8" t="str">
        <f>IF(Sales_Pipeline[[#This Row],[Close_Date]]="","",TEXT(Sales_Pipeline[[#This Row],[Close_Date]],"ddd"))</f>
        <v>Thu</v>
      </c>
      <c r="L1678" s="8" t="str">
        <f>IF(Sales_Pipeline[[#This Row],[Close_Date]]="","",TEXT(Sales_Pipeline[[#This Row],[Close_Date]],"mmm"))</f>
        <v>Mar</v>
      </c>
      <c r="M1678" s="8" t="str">
        <f>IF(Sales_Pipeline[[#This Row],[Close_Date]]="","","Q"&amp;ROUNDUP(MONTH(Sales_Pipeline[[#This Row],[Close_Date]])/3,0))</f>
        <v>Q1</v>
      </c>
      <c r="N1678" s="2" cm="1">
        <f t="array" ref="N1678">IFERROR(_xlfn.IFS(Sales_Pipeline[[#This Row],[Deal_Stage]]="Won",_xlfn.XLOOKUP(Sales_Pipeline[[#This Row],[Product]],Products!$A$2:$A$8,Products!$C$2:$C$8),Sales_Pipeline[[#This Row],[Deal_Stage]]="Lost",_xlfn.XLOOKUP(Sales_Pipeline[[#This Row],[Product]],Products!$A$2:$A$8,Products!$C$2:$C$8)),"")</f>
        <v>550</v>
      </c>
      <c r="O1678" s="2">
        <v>604</v>
      </c>
    </row>
    <row r="1679" spans="1:15" x14ac:dyDescent="0.3">
      <c r="A1679" t="s">
        <v>1825</v>
      </c>
      <c r="B1679" t="s">
        <v>38</v>
      </c>
      <c r="C1679" t="str">
        <f>_xlfn.XLOOKUP(Sales_Pipeline[[#This Row],[Sales_Agent]],Sales_Teams[Sales_Agent],Sales_Teams[Manager])</f>
        <v>Celia Rouche</v>
      </c>
      <c r="D1679" t="str">
        <f>_xlfn.XLOOKUP(Sales_Pipeline[[#This Row],[Manager]],Sales_Teams[Manager],Sales_Teams[Regional_Office])</f>
        <v>West</v>
      </c>
      <c r="E1679" t="s">
        <v>163</v>
      </c>
      <c r="F1679" t="s">
        <v>288</v>
      </c>
      <c r="G1679" t="str">
        <f>IFERROR(_xlfn.XLOOKUP(Sales_Pipeline[[#This Row],[Account]],Accounts!$A$2:$A$86,Accounts!$F$2:$F$86),"")</f>
        <v>United States</v>
      </c>
      <c r="H1679" t="s">
        <v>82</v>
      </c>
      <c r="I1679" s="3">
        <v>42814</v>
      </c>
      <c r="J1679" s="3">
        <v>42882</v>
      </c>
      <c r="K1679" s="8" t="str">
        <f>IF(Sales_Pipeline[[#This Row],[Close_Date]]="","",TEXT(Sales_Pipeline[[#This Row],[Close_Date]],"ddd"))</f>
        <v>Sat</v>
      </c>
      <c r="L1679" s="8" t="str">
        <f>IF(Sales_Pipeline[[#This Row],[Close_Date]]="","",TEXT(Sales_Pipeline[[#This Row],[Close_Date]],"mmm"))</f>
        <v>May</v>
      </c>
      <c r="M1679" s="8" t="str">
        <f>IF(Sales_Pipeline[[#This Row],[Close_Date]]="","","Q"&amp;ROUNDUP(MONTH(Sales_Pipeline[[#This Row],[Close_Date]])/3,0))</f>
        <v>Q2</v>
      </c>
      <c r="N1679" s="2" cm="1">
        <f t="array" ref="N1679">IFERROR(_xlfn.IFS(Sales_Pipeline[[#This Row],[Deal_Stage]]="Won",_xlfn.XLOOKUP(Sales_Pipeline[[#This Row],[Product]],Products!$A$2:$A$8,Products!$C$2:$C$8),Sales_Pipeline[[#This Row],[Deal_Stage]]="Lost",_xlfn.XLOOKUP(Sales_Pipeline[[#This Row],[Product]],Products!$A$2:$A$8,Products!$C$2:$C$8)),"")</f>
        <v>26768</v>
      </c>
      <c r="O1679" s="2">
        <v>0</v>
      </c>
    </row>
    <row r="1680" spans="1:15" x14ac:dyDescent="0.3">
      <c r="A1680" t="s">
        <v>1826</v>
      </c>
      <c r="B1680" t="s">
        <v>43</v>
      </c>
      <c r="C1680" t="str">
        <f>_xlfn.XLOOKUP(Sales_Pipeline[[#This Row],[Sales_Agent]],Sales_Teams[Sales_Agent],Sales_Teams[Manager])</f>
        <v>Summer Sewald</v>
      </c>
      <c r="D1680" t="str">
        <f>_xlfn.XLOOKUP(Sales_Pipeline[[#This Row],[Manager]],Sales_Teams[Manager],Sales_Teams[Regional_Office])</f>
        <v>West</v>
      </c>
      <c r="E1680" t="s">
        <v>63</v>
      </c>
      <c r="F1680" t="s">
        <v>87</v>
      </c>
      <c r="G1680" t="str">
        <f>IFERROR(_xlfn.XLOOKUP(Sales_Pipeline[[#This Row],[Account]],Accounts!$A$2:$A$86,Accounts!$F$2:$F$86),"")</f>
        <v>United States</v>
      </c>
      <c r="H1680" t="s">
        <v>82</v>
      </c>
      <c r="I1680" s="3">
        <v>42814</v>
      </c>
      <c r="J1680" s="3">
        <v>42817</v>
      </c>
      <c r="K1680" s="8" t="str">
        <f>IF(Sales_Pipeline[[#This Row],[Close_Date]]="","",TEXT(Sales_Pipeline[[#This Row],[Close_Date]],"ddd"))</f>
        <v>Thu</v>
      </c>
      <c r="L1680" s="8" t="str">
        <f>IF(Sales_Pipeline[[#This Row],[Close_Date]]="","",TEXT(Sales_Pipeline[[#This Row],[Close_Date]],"mmm"))</f>
        <v>Mar</v>
      </c>
      <c r="M1680" s="8" t="str">
        <f>IF(Sales_Pipeline[[#This Row],[Close_Date]]="","","Q"&amp;ROUNDUP(MONTH(Sales_Pipeline[[#This Row],[Close_Date]])/3,0))</f>
        <v>Q1</v>
      </c>
      <c r="N1680" s="2" cm="1">
        <f t="array" ref="N1680">IFERROR(_xlfn.IFS(Sales_Pipeline[[#This Row],[Deal_Stage]]="Won",_xlfn.XLOOKUP(Sales_Pipeline[[#This Row],[Product]],Products!$A$2:$A$8,Products!$C$2:$C$8),Sales_Pipeline[[#This Row],[Deal_Stage]]="Lost",_xlfn.XLOOKUP(Sales_Pipeline[[#This Row],[Product]],Products!$A$2:$A$8,Products!$C$2:$C$8)),"")</f>
        <v>550</v>
      </c>
      <c r="O1680" s="2">
        <v>0</v>
      </c>
    </row>
    <row r="1681" spans="1:15" x14ac:dyDescent="0.3">
      <c r="A1681" t="s">
        <v>1827</v>
      </c>
      <c r="B1681" t="s">
        <v>43</v>
      </c>
      <c r="C1681" t="str">
        <f>_xlfn.XLOOKUP(Sales_Pipeline[[#This Row],[Sales_Agent]],Sales_Teams[Sales_Agent],Sales_Teams[Manager])</f>
        <v>Summer Sewald</v>
      </c>
      <c r="D1681" t="str">
        <f>_xlfn.XLOOKUP(Sales_Pipeline[[#This Row],[Manager]],Sales_Teams[Manager],Sales_Teams[Regional_Office])</f>
        <v>West</v>
      </c>
      <c r="E1681" t="s">
        <v>63</v>
      </c>
      <c r="F1681" t="s">
        <v>72</v>
      </c>
      <c r="G1681" t="str">
        <f>IFERROR(_xlfn.XLOOKUP(Sales_Pipeline[[#This Row],[Account]],Accounts!$A$2:$A$86,Accounts!$F$2:$F$86),"")</f>
        <v>United States</v>
      </c>
      <c r="H1681" t="s">
        <v>57</v>
      </c>
      <c r="I1681" s="3">
        <v>42814</v>
      </c>
      <c r="J1681" s="3">
        <v>42909</v>
      </c>
      <c r="K1681" s="8" t="str">
        <f>IF(Sales_Pipeline[[#This Row],[Close_Date]]="","",TEXT(Sales_Pipeline[[#This Row],[Close_Date]],"ddd"))</f>
        <v>Fri</v>
      </c>
      <c r="L1681" s="8" t="str">
        <f>IF(Sales_Pipeline[[#This Row],[Close_Date]]="","",TEXT(Sales_Pipeline[[#This Row],[Close_Date]],"mmm"))</f>
        <v>Jun</v>
      </c>
      <c r="M1681" s="8" t="str">
        <f>IF(Sales_Pipeline[[#This Row],[Close_Date]]="","","Q"&amp;ROUNDUP(MONTH(Sales_Pipeline[[#This Row],[Close_Date]])/3,0))</f>
        <v>Q2</v>
      </c>
      <c r="N1681" s="2" cm="1">
        <f t="array" ref="N1681">IFERROR(_xlfn.IFS(Sales_Pipeline[[#This Row],[Deal_Stage]]="Won",_xlfn.XLOOKUP(Sales_Pipeline[[#This Row],[Product]],Products!$A$2:$A$8,Products!$C$2:$C$8),Sales_Pipeline[[#This Row],[Deal_Stage]]="Lost",_xlfn.XLOOKUP(Sales_Pipeline[[#This Row],[Product]],Products!$A$2:$A$8,Products!$C$2:$C$8)),"")</f>
        <v>550</v>
      </c>
      <c r="O1681" s="2">
        <v>568</v>
      </c>
    </row>
    <row r="1682" spans="1:15" x14ac:dyDescent="0.3">
      <c r="A1682" t="s">
        <v>1828</v>
      </c>
      <c r="B1682" t="s">
        <v>42</v>
      </c>
      <c r="C1682" t="str">
        <f>_xlfn.XLOOKUP(Sales_Pipeline[[#This Row],[Sales_Agent]],Sales_Teams[Sales_Agent],Sales_Teams[Manager])</f>
        <v>Summer Sewald</v>
      </c>
      <c r="D1682" t="str">
        <f>_xlfn.XLOOKUP(Sales_Pipeline[[#This Row],[Manager]],Sales_Teams[Manager],Sales_Teams[Regional_Office])</f>
        <v>West</v>
      </c>
      <c r="E1682" t="s">
        <v>63</v>
      </c>
      <c r="F1682" t="s">
        <v>288</v>
      </c>
      <c r="G1682" t="str">
        <f>IFERROR(_xlfn.XLOOKUP(Sales_Pipeline[[#This Row],[Account]],Accounts!$A$2:$A$86,Accounts!$F$2:$F$86),"")</f>
        <v>United States</v>
      </c>
      <c r="H1682" t="s">
        <v>57</v>
      </c>
      <c r="I1682" s="3">
        <v>42814</v>
      </c>
      <c r="J1682" s="3">
        <v>42910</v>
      </c>
      <c r="K1682" s="8" t="str">
        <f>IF(Sales_Pipeline[[#This Row],[Close_Date]]="","",TEXT(Sales_Pipeline[[#This Row],[Close_Date]],"ddd"))</f>
        <v>Sat</v>
      </c>
      <c r="L1682" s="8" t="str">
        <f>IF(Sales_Pipeline[[#This Row],[Close_Date]]="","",TEXT(Sales_Pipeline[[#This Row],[Close_Date]],"mmm"))</f>
        <v>Jun</v>
      </c>
      <c r="M1682" s="8" t="str">
        <f>IF(Sales_Pipeline[[#This Row],[Close_Date]]="","","Q"&amp;ROUNDUP(MONTH(Sales_Pipeline[[#This Row],[Close_Date]])/3,0))</f>
        <v>Q2</v>
      </c>
      <c r="N1682" s="2" cm="1">
        <f t="array" ref="N1682">IFERROR(_xlfn.IFS(Sales_Pipeline[[#This Row],[Deal_Stage]]="Won",_xlfn.XLOOKUP(Sales_Pipeline[[#This Row],[Product]],Products!$A$2:$A$8,Products!$C$2:$C$8),Sales_Pipeline[[#This Row],[Deal_Stage]]="Lost",_xlfn.XLOOKUP(Sales_Pipeline[[#This Row],[Product]],Products!$A$2:$A$8,Products!$C$2:$C$8)),"")</f>
        <v>550</v>
      </c>
      <c r="O1682" s="2">
        <v>601</v>
      </c>
    </row>
    <row r="1683" spans="1:15" x14ac:dyDescent="0.3">
      <c r="A1683" t="s">
        <v>1829</v>
      </c>
      <c r="B1683" t="s">
        <v>45</v>
      </c>
      <c r="C1683" t="str">
        <f>_xlfn.XLOOKUP(Sales_Pipeline[[#This Row],[Sales_Agent]],Sales_Teams[Sales_Agent],Sales_Teams[Manager])</f>
        <v>Summer Sewald</v>
      </c>
      <c r="D1683" t="str">
        <f>_xlfn.XLOOKUP(Sales_Pipeline[[#This Row],[Manager]],Sales_Teams[Manager],Sales_Teams[Regional_Office])</f>
        <v>West</v>
      </c>
      <c r="E1683" t="s">
        <v>55</v>
      </c>
      <c r="G1683" t="str">
        <f>IFERROR(_xlfn.XLOOKUP(Sales_Pipeline[[#This Row],[Account]],Accounts!$A$2:$A$86,Accounts!$F$2:$F$86),"")</f>
        <v/>
      </c>
      <c r="H1683" t="s">
        <v>77</v>
      </c>
      <c r="I1683" s="3">
        <v>42814</v>
      </c>
      <c r="K1683" s="8" t="str">
        <f>IF(Sales_Pipeline[[#This Row],[Close_Date]]="","",TEXT(Sales_Pipeline[[#This Row],[Close_Date]],"ddd"))</f>
        <v/>
      </c>
      <c r="L1683" s="8" t="str">
        <f>IF(Sales_Pipeline[[#This Row],[Close_Date]]="","",TEXT(Sales_Pipeline[[#This Row],[Close_Date]],"mmm"))</f>
        <v/>
      </c>
      <c r="M1683" s="8" t="str">
        <f>IF(Sales_Pipeline[[#This Row],[Close_Date]]="","","Q"&amp;ROUNDUP(MONTH(Sales_Pipeline[[#This Row],[Close_Date]])/3,0))</f>
        <v/>
      </c>
      <c r="N1683" s="2" t="str" cm="1">
        <f t="array" ref="N1683">IFERROR(_xlfn.IFS(Sales_Pipeline[[#This Row],[Deal_Stage]]="Won",_xlfn.XLOOKUP(Sales_Pipeline[[#This Row],[Product]],Products!$A$2:$A$8,Products!$C$2:$C$8),Sales_Pipeline[[#This Row],[Deal_Stage]]="Lost",_xlfn.XLOOKUP(Sales_Pipeline[[#This Row],[Product]],Products!$A$2:$A$8,Products!$C$2:$C$8)),"")</f>
        <v/>
      </c>
      <c r="O1683" s="2">
        <v>0</v>
      </c>
    </row>
    <row r="1684" spans="1:15" x14ac:dyDescent="0.3">
      <c r="A1684" t="s">
        <v>1830</v>
      </c>
      <c r="B1684" t="s">
        <v>45</v>
      </c>
      <c r="C1684" t="str">
        <f>_xlfn.XLOOKUP(Sales_Pipeline[[#This Row],[Sales_Agent]],Sales_Teams[Sales_Agent],Sales_Teams[Manager])</f>
        <v>Summer Sewald</v>
      </c>
      <c r="D1684" t="str">
        <f>_xlfn.XLOOKUP(Sales_Pipeline[[#This Row],[Manager]],Sales_Teams[Manager],Sales_Teams[Regional_Office])</f>
        <v>West</v>
      </c>
      <c r="E1684" t="s">
        <v>76</v>
      </c>
      <c r="F1684" t="s">
        <v>328</v>
      </c>
      <c r="G1684" t="str">
        <f>IFERROR(_xlfn.XLOOKUP(Sales_Pipeline[[#This Row],[Account]],Accounts!$A$2:$A$86,Accounts!$F$2:$F$86),"")</f>
        <v>United States</v>
      </c>
      <c r="H1684" t="s">
        <v>82</v>
      </c>
      <c r="I1684" s="3">
        <v>42814</v>
      </c>
      <c r="J1684" s="3">
        <v>42888</v>
      </c>
      <c r="K1684" s="8" t="str">
        <f>IF(Sales_Pipeline[[#This Row],[Close_Date]]="","",TEXT(Sales_Pipeline[[#This Row],[Close_Date]],"ddd"))</f>
        <v>Fri</v>
      </c>
      <c r="L1684" s="8" t="str">
        <f>IF(Sales_Pipeline[[#This Row],[Close_Date]]="","",TEXT(Sales_Pipeline[[#This Row],[Close_Date]],"mmm"))</f>
        <v>Jun</v>
      </c>
      <c r="M1684" s="8" t="str">
        <f>IF(Sales_Pipeline[[#This Row],[Close_Date]]="","","Q"&amp;ROUNDUP(MONTH(Sales_Pipeline[[#This Row],[Close_Date]])/3,0))</f>
        <v>Q2</v>
      </c>
      <c r="N1684" s="2" cm="1">
        <f t="array" ref="N1684">IFERROR(_xlfn.IFS(Sales_Pipeline[[#This Row],[Deal_Stage]]="Won",_xlfn.XLOOKUP(Sales_Pipeline[[#This Row],[Product]],Products!$A$2:$A$8,Products!$C$2:$C$8),Sales_Pipeline[[#This Row],[Deal_Stage]]="Lost",_xlfn.XLOOKUP(Sales_Pipeline[[#This Row],[Product]],Products!$A$2:$A$8,Products!$C$2:$C$8)),"")</f>
        <v>3393</v>
      </c>
      <c r="O1684" s="2">
        <v>0</v>
      </c>
    </row>
    <row r="1685" spans="1:15" x14ac:dyDescent="0.3">
      <c r="A1685" t="s">
        <v>1831</v>
      </c>
      <c r="B1685" t="s">
        <v>14</v>
      </c>
      <c r="C1685" t="str">
        <f>_xlfn.XLOOKUP(Sales_Pipeline[[#This Row],[Sales_Agent]],Sales_Teams[Sales_Agent],Sales_Teams[Manager])</f>
        <v>Melvin Marxen</v>
      </c>
      <c r="D1685" t="str">
        <f>_xlfn.XLOOKUP(Sales_Pipeline[[#This Row],[Manager]],Sales_Teams[Manager],Sales_Teams[Regional_Office])</f>
        <v>Central</v>
      </c>
      <c r="E1685" t="s">
        <v>84</v>
      </c>
      <c r="F1685" t="s">
        <v>81</v>
      </c>
      <c r="G1685" t="str">
        <f>IFERROR(_xlfn.XLOOKUP(Sales_Pipeline[[#This Row],[Account]],Accounts!$A$2:$A$86,Accounts!$F$2:$F$86),"")</f>
        <v>Italy</v>
      </c>
      <c r="H1685" t="s">
        <v>57</v>
      </c>
      <c r="I1685" s="3">
        <v>42814</v>
      </c>
      <c r="J1685" s="3">
        <v>42861</v>
      </c>
      <c r="K1685" s="8" t="str">
        <f>IF(Sales_Pipeline[[#This Row],[Close_Date]]="","",TEXT(Sales_Pipeline[[#This Row],[Close_Date]],"ddd"))</f>
        <v>Sat</v>
      </c>
      <c r="L1685" s="8" t="str">
        <f>IF(Sales_Pipeline[[#This Row],[Close_Date]]="","",TEXT(Sales_Pipeline[[#This Row],[Close_Date]],"mmm"))</f>
        <v>May</v>
      </c>
      <c r="M1685" s="8" t="str">
        <f>IF(Sales_Pipeline[[#This Row],[Close_Date]]="","","Q"&amp;ROUNDUP(MONTH(Sales_Pipeline[[#This Row],[Close_Date]])/3,0))</f>
        <v>Q2</v>
      </c>
      <c r="N1685" s="2" cm="1">
        <f t="array" ref="N1685">IFERROR(_xlfn.IFS(Sales_Pipeline[[#This Row],[Deal_Stage]]="Won",_xlfn.XLOOKUP(Sales_Pipeline[[#This Row],[Product]],Products!$A$2:$A$8,Products!$C$2:$C$8),Sales_Pipeline[[#This Row],[Deal_Stage]]="Lost",_xlfn.XLOOKUP(Sales_Pipeline[[#This Row],[Product]],Products!$A$2:$A$8,Products!$C$2:$C$8)),"")</f>
        <v>5482</v>
      </c>
      <c r="O1685" s="2">
        <v>5616</v>
      </c>
    </row>
    <row r="1686" spans="1:15" x14ac:dyDescent="0.3">
      <c r="A1686" t="s">
        <v>1832</v>
      </c>
      <c r="B1686" t="s">
        <v>29</v>
      </c>
      <c r="C1686" t="str">
        <f>_xlfn.XLOOKUP(Sales_Pipeline[[#This Row],[Sales_Agent]],Sales_Teams[Sales_Agent],Sales_Teams[Manager])</f>
        <v>Rocco Neubert</v>
      </c>
      <c r="D1686" t="str">
        <f>_xlfn.XLOOKUP(Sales_Pipeline[[#This Row],[Manager]],Sales_Teams[Manager],Sales_Teams[Regional_Office])</f>
        <v>East</v>
      </c>
      <c r="E1686" t="s">
        <v>8953</v>
      </c>
      <c r="F1686" t="s">
        <v>116</v>
      </c>
      <c r="G1686" t="str">
        <f>IFERROR(_xlfn.XLOOKUP(Sales_Pipeline[[#This Row],[Account]],Accounts!$A$2:$A$86,Accounts!$F$2:$F$86),"")</f>
        <v>United States</v>
      </c>
      <c r="H1686" t="s">
        <v>82</v>
      </c>
      <c r="I1686" s="3">
        <v>42814</v>
      </c>
      <c r="J1686" s="3">
        <v>42914</v>
      </c>
      <c r="K1686" s="8" t="str">
        <f>IF(Sales_Pipeline[[#This Row],[Close_Date]]="","",TEXT(Sales_Pipeline[[#This Row],[Close_Date]],"ddd"))</f>
        <v>Wed</v>
      </c>
      <c r="L1686" s="8" t="str">
        <f>IF(Sales_Pipeline[[#This Row],[Close_Date]]="","",TEXT(Sales_Pipeline[[#This Row],[Close_Date]],"mmm"))</f>
        <v>Jun</v>
      </c>
      <c r="M1686" s="8" t="str">
        <f>IF(Sales_Pipeline[[#This Row],[Close_Date]]="","","Q"&amp;ROUNDUP(MONTH(Sales_Pipeline[[#This Row],[Close_Date]])/3,0))</f>
        <v>Q2</v>
      </c>
      <c r="N1686" s="2" cm="1">
        <f t="array" ref="N1686">IFERROR(_xlfn.IFS(Sales_Pipeline[[#This Row],[Deal_Stage]]="Won",_xlfn.XLOOKUP(Sales_Pipeline[[#This Row],[Product]],Products!$A$2:$A$8,Products!$C$2:$C$8),Sales_Pipeline[[#This Row],[Deal_Stage]]="Lost",_xlfn.XLOOKUP(Sales_Pipeline[[#This Row],[Product]],Products!$A$2:$A$8,Products!$C$2:$C$8)),"")</f>
        <v>4821</v>
      </c>
      <c r="O1686" s="2">
        <v>0</v>
      </c>
    </row>
    <row r="1687" spans="1:15" x14ac:dyDescent="0.3">
      <c r="A1687" t="s">
        <v>1833</v>
      </c>
      <c r="B1687" t="s">
        <v>35</v>
      </c>
      <c r="C1687" t="str">
        <f>_xlfn.XLOOKUP(Sales_Pipeline[[#This Row],[Sales_Agent]],Sales_Teams[Sales_Agent],Sales_Teams[Manager])</f>
        <v>Celia Rouche</v>
      </c>
      <c r="D1687" t="str">
        <f>_xlfn.XLOOKUP(Sales_Pipeline[[#This Row],[Manager]],Sales_Teams[Manager],Sales_Teams[Regional_Office])</f>
        <v>West</v>
      </c>
      <c r="E1687" t="s">
        <v>8953</v>
      </c>
      <c r="F1687" t="s">
        <v>211</v>
      </c>
      <c r="G1687" t="str">
        <f>IFERROR(_xlfn.XLOOKUP(Sales_Pipeline[[#This Row],[Account]],Accounts!$A$2:$A$86,Accounts!$F$2:$F$86),"")</f>
        <v>United States</v>
      </c>
      <c r="H1687" t="s">
        <v>82</v>
      </c>
      <c r="I1687" s="3">
        <v>42814</v>
      </c>
      <c r="J1687" s="3">
        <v>42873</v>
      </c>
      <c r="K1687" s="8" t="str">
        <f>IF(Sales_Pipeline[[#This Row],[Close_Date]]="","",TEXT(Sales_Pipeline[[#This Row],[Close_Date]],"ddd"))</f>
        <v>Thu</v>
      </c>
      <c r="L1687" s="8" t="str">
        <f>IF(Sales_Pipeline[[#This Row],[Close_Date]]="","",TEXT(Sales_Pipeline[[#This Row],[Close_Date]],"mmm"))</f>
        <v>May</v>
      </c>
      <c r="M1687" s="8" t="str">
        <f>IF(Sales_Pipeline[[#This Row],[Close_Date]]="","","Q"&amp;ROUNDUP(MONTH(Sales_Pipeline[[#This Row],[Close_Date]])/3,0))</f>
        <v>Q2</v>
      </c>
      <c r="N1687" s="2" cm="1">
        <f t="array" ref="N1687">IFERROR(_xlfn.IFS(Sales_Pipeline[[#This Row],[Deal_Stage]]="Won",_xlfn.XLOOKUP(Sales_Pipeline[[#This Row],[Product]],Products!$A$2:$A$8,Products!$C$2:$C$8),Sales_Pipeline[[#This Row],[Deal_Stage]]="Lost",_xlfn.XLOOKUP(Sales_Pipeline[[#This Row],[Product]],Products!$A$2:$A$8,Products!$C$2:$C$8)),"")</f>
        <v>4821</v>
      </c>
      <c r="O1687" s="2">
        <v>0</v>
      </c>
    </row>
    <row r="1688" spans="1:15" x14ac:dyDescent="0.3">
      <c r="A1688" t="s">
        <v>1834</v>
      </c>
      <c r="B1688" t="s">
        <v>7</v>
      </c>
      <c r="C1688" t="str">
        <f>_xlfn.XLOOKUP(Sales_Pipeline[[#This Row],[Sales_Agent]],Sales_Teams[Sales_Agent],Sales_Teams[Manager])</f>
        <v>Dustin Brinkmann</v>
      </c>
      <c r="D1688" t="str">
        <f>_xlfn.XLOOKUP(Sales_Pipeline[[#This Row],[Manager]],Sales_Teams[Manager],Sales_Teams[Regional_Office])</f>
        <v>Central</v>
      </c>
      <c r="E1688" t="s">
        <v>61</v>
      </c>
      <c r="F1688" t="s">
        <v>118</v>
      </c>
      <c r="G1688" t="str">
        <f>IFERROR(_xlfn.XLOOKUP(Sales_Pipeline[[#This Row],[Account]],Accounts!$A$2:$A$86,Accounts!$F$2:$F$86),"")</f>
        <v>United States</v>
      </c>
      <c r="H1688" t="s">
        <v>82</v>
      </c>
      <c r="I1688" s="3">
        <v>42814</v>
      </c>
      <c r="J1688" s="3">
        <v>42907</v>
      </c>
      <c r="K1688" s="8" t="str">
        <f>IF(Sales_Pipeline[[#This Row],[Close_Date]]="","",TEXT(Sales_Pipeline[[#This Row],[Close_Date]],"ddd"))</f>
        <v>Wed</v>
      </c>
      <c r="L1688" s="8" t="str">
        <f>IF(Sales_Pipeline[[#This Row],[Close_Date]]="","",TEXT(Sales_Pipeline[[#This Row],[Close_Date]],"mmm"))</f>
        <v>Jun</v>
      </c>
      <c r="M1688" s="8" t="str">
        <f>IF(Sales_Pipeline[[#This Row],[Close_Date]]="","","Q"&amp;ROUNDUP(MONTH(Sales_Pipeline[[#This Row],[Close_Date]])/3,0))</f>
        <v>Q2</v>
      </c>
      <c r="N1688" s="2" cm="1">
        <f t="array" ref="N1688">IFERROR(_xlfn.IFS(Sales_Pipeline[[#This Row],[Deal_Stage]]="Won",_xlfn.XLOOKUP(Sales_Pipeline[[#This Row],[Product]],Products!$A$2:$A$8,Products!$C$2:$C$8),Sales_Pipeline[[#This Row],[Deal_Stage]]="Lost",_xlfn.XLOOKUP(Sales_Pipeline[[#This Row],[Product]],Products!$A$2:$A$8,Products!$C$2:$C$8)),"")</f>
        <v>55</v>
      </c>
      <c r="O1688" s="2">
        <v>0</v>
      </c>
    </row>
    <row r="1689" spans="1:15" x14ac:dyDescent="0.3">
      <c r="A1689" t="s">
        <v>1835</v>
      </c>
      <c r="B1689" t="s">
        <v>32</v>
      </c>
      <c r="C1689" t="str">
        <f>_xlfn.XLOOKUP(Sales_Pipeline[[#This Row],[Sales_Agent]],Sales_Teams[Sales_Agent],Sales_Teams[Manager])</f>
        <v>Celia Rouche</v>
      </c>
      <c r="D1689" t="str">
        <f>_xlfn.XLOOKUP(Sales_Pipeline[[#This Row],[Manager]],Sales_Teams[Manager],Sales_Teams[Regional_Office])</f>
        <v>West</v>
      </c>
      <c r="E1689" t="s">
        <v>76</v>
      </c>
      <c r="F1689" t="s">
        <v>92</v>
      </c>
      <c r="G1689" t="str">
        <f>IFERROR(_xlfn.XLOOKUP(Sales_Pipeline[[#This Row],[Account]],Accounts!$A$2:$A$86,Accounts!$F$2:$F$86),"")</f>
        <v>United States</v>
      </c>
      <c r="H1689" t="s">
        <v>82</v>
      </c>
      <c r="I1689" s="3">
        <v>42814</v>
      </c>
      <c r="J1689" s="3">
        <v>42898</v>
      </c>
      <c r="K1689" s="8" t="str">
        <f>IF(Sales_Pipeline[[#This Row],[Close_Date]]="","",TEXT(Sales_Pipeline[[#This Row],[Close_Date]],"ddd"))</f>
        <v>Mon</v>
      </c>
      <c r="L1689" s="8" t="str">
        <f>IF(Sales_Pipeline[[#This Row],[Close_Date]]="","",TEXT(Sales_Pipeline[[#This Row],[Close_Date]],"mmm"))</f>
        <v>Jun</v>
      </c>
      <c r="M1689" s="8" t="str">
        <f>IF(Sales_Pipeline[[#This Row],[Close_Date]]="","","Q"&amp;ROUNDUP(MONTH(Sales_Pipeline[[#This Row],[Close_Date]])/3,0))</f>
        <v>Q2</v>
      </c>
      <c r="N1689" s="2" cm="1">
        <f t="array" ref="N1689">IFERROR(_xlfn.IFS(Sales_Pipeline[[#This Row],[Deal_Stage]]="Won",_xlfn.XLOOKUP(Sales_Pipeline[[#This Row],[Product]],Products!$A$2:$A$8,Products!$C$2:$C$8),Sales_Pipeline[[#This Row],[Deal_Stage]]="Lost",_xlfn.XLOOKUP(Sales_Pipeline[[#This Row],[Product]],Products!$A$2:$A$8,Products!$C$2:$C$8)),"")</f>
        <v>3393</v>
      </c>
      <c r="O1689" s="2">
        <v>0</v>
      </c>
    </row>
    <row r="1690" spans="1:15" x14ac:dyDescent="0.3">
      <c r="A1690" t="s">
        <v>1836</v>
      </c>
      <c r="B1690" t="s">
        <v>17</v>
      </c>
      <c r="C1690" t="str">
        <f>_xlfn.XLOOKUP(Sales_Pipeline[[#This Row],[Sales_Agent]],Sales_Teams[Sales_Agent],Sales_Teams[Manager])</f>
        <v>Cara Losch</v>
      </c>
      <c r="D1690" t="str">
        <f>_xlfn.XLOOKUP(Sales_Pipeline[[#This Row],[Manager]],Sales_Teams[Manager],Sales_Teams[Regional_Office])</f>
        <v>East</v>
      </c>
      <c r="E1690" t="s">
        <v>63</v>
      </c>
      <c r="F1690" t="s">
        <v>159</v>
      </c>
      <c r="G1690" t="str">
        <f>IFERROR(_xlfn.XLOOKUP(Sales_Pipeline[[#This Row],[Account]],Accounts!$A$2:$A$86,Accounts!$F$2:$F$86),"")</f>
        <v>United States</v>
      </c>
      <c r="H1690" t="s">
        <v>57</v>
      </c>
      <c r="I1690" s="3">
        <v>42814</v>
      </c>
      <c r="J1690" s="3">
        <v>42915</v>
      </c>
      <c r="K1690" s="8" t="str">
        <f>IF(Sales_Pipeline[[#This Row],[Close_Date]]="","",TEXT(Sales_Pipeline[[#This Row],[Close_Date]],"ddd"))</f>
        <v>Thu</v>
      </c>
      <c r="L1690" s="8" t="str">
        <f>IF(Sales_Pipeline[[#This Row],[Close_Date]]="","",TEXT(Sales_Pipeline[[#This Row],[Close_Date]],"mmm"))</f>
        <v>Jun</v>
      </c>
      <c r="M1690" s="8" t="str">
        <f>IF(Sales_Pipeline[[#This Row],[Close_Date]]="","","Q"&amp;ROUNDUP(MONTH(Sales_Pipeline[[#This Row],[Close_Date]])/3,0))</f>
        <v>Q2</v>
      </c>
      <c r="N1690" s="2" cm="1">
        <f t="array" ref="N1690">IFERROR(_xlfn.IFS(Sales_Pipeline[[#This Row],[Deal_Stage]]="Won",_xlfn.XLOOKUP(Sales_Pipeline[[#This Row],[Product]],Products!$A$2:$A$8,Products!$C$2:$C$8),Sales_Pipeline[[#This Row],[Deal_Stage]]="Lost",_xlfn.XLOOKUP(Sales_Pipeline[[#This Row],[Product]],Products!$A$2:$A$8,Products!$C$2:$C$8)),"")</f>
        <v>550</v>
      </c>
      <c r="O1690" s="2">
        <v>542</v>
      </c>
    </row>
    <row r="1691" spans="1:15" x14ac:dyDescent="0.3">
      <c r="A1691" t="s">
        <v>1837</v>
      </c>
      <c r="B1691" t="s">
        <v>23</v>
      </c>
      <c r="C1691" t="str">
        <f>_xlfn.XLOOKUP(Sales_Pipeline[[#This Row],[Sales_Agent]],Sales_Teams[Sales_Agent],Sales_Teams[Manager])</f>
        <v>Cara Losch</v>
      </c>
      <c r="D1691" t="str">
        <f>_xlfn.XLOOKUP(Sales_Pipeline[[#This Row],[Manager]],Sales_Teams[Manager],Sales_Teams[Regional_Office])</f>
        <v>East</v>
      </c>
      <c r="E1691" t="s">
        <v>63</v>
      </c>
      <c r="F1691" t="s">
        <v>253</v>
      </c>
      <c r="G1691" t="str">
        <f>IFERROR(_xlfn.XLOOKUP(Sales_Pipeline[[#This Row],[Account]],Accounts!$A$2:$A$86,Accounts!$F$2:$F$86),"")</f>
        <v>United States</v>
      </c>
      <c r="H1691" t="s">
        <v>57</v>
      </c>
      <c r="I1691" s="3">
        <v>42814</v>
      </c>
      <c r="J1691" s="3">
        <v>42900</v>
      </c>
      <c r="K1691" s="8" t="str">
        <f>IF(Sales_Pipeline[[#This Row],[Close_Date]]="","",TEXT(Sales_Pipeline[[#This Row],[Close_Date]],"ddd"))</f>
        <v>Wed</v>
      </c>
      <c r="L1691" s="8" t="str">
        <f>IF(Sales_Pipeline[[#This Row],[Close_Date]]="","",TEXT(Sales_Pipeline[[#This Row],[Close_Date]],"mmm"))</f>
        <v>Jun</v>
      </c>
      <c r="M1691" s="8" t="str">
        <f>IF(Sales_Pipeline[[#This Row],[Close_Date]]="","","Q"&amp;ROUNDUP(MONTH(Sales_Pipeline[[#This Row],[Close_Date]])/3,0))</f>
        <v>Q2</v>
      </c>
      <c r="N1691" s="2" cm="1">
        <f t="array" ref="N1691">IFERROR(_xlfn.IFS(Sales_Pipeline[[#This Row],[Deal_Stage]]="Won",_xlfn.XLOOKUP(Sales_Pipeline[[#This Row],[Product]],Products!$A$2:$A$8,Products!$C$2:$C$8),Sales_Pipeline[[#This Row],[Deal_Stage]]="Lost",_xlfn.XLOOKUP(Sales_Pipeline[[#This Row],[Product]],Products!$A$2:$A$8,Products!$C$2:$C$8)),"")</f>
        <v>550</v>
      </c>
      <c r="O1691" s="2">
        <v>497</v>
      </c>
    </row>
    <row r="1692" spans="1:15" x14ac:dyDescent="0.3">
      <c r="A1692" t="s">
        <v>1838</v>
      </c>
      <c r="B1692" t="s">
        <v>44</v>
      </c>
      <c r="C1692" t="str">
        <f>_xlfn.XLOOKUP(Sales_Pipeline[[#This Row],[Sales_Agent]],Sales_Teams[Sales_Agent],Sales_Teams[Manager])</f>
        <v>Summer Sewald</v>
      </c>
      <c r="D1692" t="str">
        <f>_xlfn.XLOOKUP(Sales_Pipeline[[#This Row],[Manager]],Sales_Teams[Manager],Sales_Teams[Regional_Office])</f>
        <v>West</v>
      </c>
      <c r="E1692" t="s">
        <v>8953</v>
      </c>
      <c r="F1692" t="s">
        <v>70</v>
      </c>
      <c r="G1692" t="str">
        <f>IFERROR(_xlfn.XLOOKUP(Sales_Pipeline[[#This Row],[Account]],Accounts!$A$2:$A$86,Accounts!$F$2:$F$86),"")</f>
        <v>United States</v>
      </c>
      <c r="H1692" t="s">
        <v>57</v>
      </c>
      <c r="I1692" s="3">
        <v>42814</v>
      </c>
      <c r="J1692" s="3">
        <v>42877</v>
      </c>
      <c r="K1692" s="8" t="str">
        <f>IF(Sales_Pipeline[[#This Row],[Close_Date]]="","",TEXT(Sales_Pipeline[[#This Row],[Close_Date]],"ddd"))</f>
        <v>Mon</v>
      </c>
      <c r="L1692" s="8" t="str">
        <f>IF(Sales_Pipeline[[#This Row],[Close_Date]]="","",TEXT(Sales_Pipeline[[#This Row],[Close_Date]],"mmm"))</f>
        <v>May</v>
      </c>
      <c r="M1692" s="8" t="str">
        <f>IF(Sales_Pipeline[[#This Row],[Close_Date]]="","","Q"&amp;ROUNDUP(MONTH(Sales_Pipeline[[#This Row],[Close_Date]])/3,0))</f>
        <v>Q2</v>
      </c>
      <c r="N1692" s="2" cm="1">
        <f t="array" ref="N1692">IFERROR(_xlfn.IFS(Sales_Pipeline[[#This Row],[Deal_Stage]]="Won",_xlfn.XLOOKUP(Sales_Pipeline[[#This Row],[Product]],Products!$A$2:$A$8,Products!$C$2:$C$8),Sales_Pipeline[[#This Row],[Deal_Stage]]="Lost",_xlfn.XLOOKUP(Sales_Pipeline[[#This Row],[Product]],Products!$A$2:$A$8,Products!$C$2:$C$8)),"")</f>
        <v>4821</v>
      </c>
      <c r="O1692" s="2">
        <v>5443</v>
      </c>
    </row>
    <row r="1693" spans="1:15" x14ac:dyDescent="0.3">
      <c r="A1693" t="s">
        <v>1839</v>
      </c>
      <c r="B1693" t="s">
        <v>3</v>
      </c>
      <c r="C1693" t="str">
        <f>_xlfn.XLOOKUP(Sales_Pipeline[[#This Row],[Sales_Agent]],Sales_Teams[Sales_Agent],Sales_Teams[Manager])</f>
        <v>Dustin Brinkmann</v>
      </c>
      <c r="D1693" t="str">
        <f>_xlfn.XLOOKUP(Sales_Pipeline[[#This Row],[Manager]],Sales_Teams[Manager],Sales_Teams[Regional_Office])</f>
        <v>Central</v>
      </c>
      <c r="E1693" t="s">
        <v>55</v>
      </c>
      <c r="F1693" t="s">
        <v>169</v>
      </c>
      <c r="G1693" t="str">
        <f>IFERROR(_xlfn.XLOOKUP(Sales_Pipeline[[#This Row],[Account]],Accounts!$A$2:$A$86,Accounts!$F$2:$F$86),"")</f>
        <v>Panama</v>
      </c>
      <c r="H1693" t="s">
        <v>57</v>
      </c>
      <c r="I1693" s="3">
        <v>42815</v>
      </c>
      <c r="J1693" s="3">
        <v>42902</v>
      </c>
      <c r="K1693" s="8" t="str">
        <f>IF(Sales_Pipeline[[#This Row],[Close_Date]]="","",TEXT(Sales_Pipeline[[#This Row],[Close_Date]],"ddd"))</f>
        <v>Fri</v>
      </c>
      <c r="L1693" s="8" t="str">
        <f>IF(Sales_Pipeline[[#This Row],[Close_Date]]="","",TEXT(Sales_Pipeline[[#This Row],[Close_Date]],"mmm"))</f>
        <v>Jun</v>
      </c>
      <c r="M1693" s="8" t="str">
        <f>IF(Sales_Pipeline[[#This Row],[Close_Date]]="","","Q"&amp;ROUNDUP(MONTH(Sales_Pipeline[[#This Row],[Close_Date]])/3,0))</f>
        <v>Q2</v>
      </c>
      <c r="N1693" s="2" cm="1">
        <f t="array" ref="N1693">IFERROR(_xlfn.IFS(Sales_Pipeline[[#This Row],[Deal_Stage]]="Won",_xlfn.XLOOKUP(Sales_Pipeline[[#This Row],[Product]],Products!$A$2:$A$8,Products!$C$2:$C$8),Sales_Pipeline[[#This Row],[Deal_Stage]]="Lost",_xlfn.XLOOKUP(Sales_Pipeline[[#This Row],[Product]],Products!$A$2:$A$8,Products!$C$2:$C$8)),"")</f>
        <v>1096</v>
      </c>
      <c r="O1693" s="2">
        <v>1037</v>
      </c>
    </row>
    <row r="1694" spans="1:15" x14ac:dyDescent="0.3">
      <c r="A1694" t="s">
        <v>1840</v>
      </c>
      <c r="B1694" t="s">
        <v>30</v>
      </c>
      <c r="C1694" t="str">
        <f>_xlfn.XLOOKUP(Sales_Pipeline[[#This Row],[Sales_Agent]],Sales_Teams[Sales_Agent],Sales_Teams[Manager])</f>
        <v>Rocco Neubert</v>
      </c>
      <c r="D1694" t="str">
        <f>_xlfn.XLOOKUP(Sales_Pipeline[[#This Row],[Manager]],Sales_Teams[Manager],Sales_Teams[Regional_Office])</f>
        <v>East</v>
      </c>
      <c r="E1694" t="s">
        <v>55</v>
      </c>
      <c r="F1694" t="s">
        <v>169</v>
      </c>
      <c r="G1694" t="str">
        <f>IFERROR(_xlfn.XLOOKUP(Sales_Pipeline[[#This Row],[Account]],Accounts!$A$2:$A$86,Accounts!$F$2:$F$86),"")</f>
        <v>Panama</v>
      </c>
      <c r="H1694" t="s">
        <v>77</v>
      </c>
      <c r="I1694" s="3">
        <v>42815</v>
      </c>
      <c r="K1694" s="8" t="str">
        <f>IF(Sales_Pipeline[[#This Row],[Close_Date]]="","",TEXT(Sales_Pipeline[[#This Row],[Close_Date]],"ddd"))</f>
        <v/>
      </c>
      <c r="L1694" s="8" t="str">
        <f>IF(Sales_Pipeline[[#This Row],[Close_Date]]="","",TEXT(Sales_Pipeline[[#This Row],[Close_Date]],"mmm"))</f>
        <v/>
      </c>
      <c r="M1694" s="8" t="str">
        <f>IF(Sales_Pipeline[[#This Row],[Close_Date]]="","","Q"&amp;ROUNDUP(MONTH(Sales_Pipeline[[#This Row],[Close_Date]])/3,0))</f>
        <v/>
      </c>
      <c r="N1694" s="2" t="str" cm="1">
        <f t="array" ref="N1694">IFERROR(_xlfn.IFS(Sales_Pipeline[[#This Row],[Deal_Stage]]="Won",_xlfn.XLOOKUP(Sales_Pipeline[[#This Row],[Product]],Products!$A$2:$A$8,Products!$C$2:$C$8),Sales_Pipeline[[#This Row],[Deal_Stage]]="Lost",_xlfn.XLOOKUP(Sales_Pipeline[[#This Row],[Product]],Products!$A$2:$A$8,Products!$C$2:$C$8)),"")</f>
        <v/>
      </c>
      <c r="O1694" s="2">
        <v>0</v>
      </c>
    </row>
    <row r="1695" spans="1:15" x14ac:dyDescent="0.3">
      <c r="A1695" t="s">
        <v>1841</v>
      </c>
      <c r="B1695" t="s">
        <v>30</v>
      </c>
      <c r="C1695" t="str">
        <f>_xlfn.XLOOKUP(Sales_Pipeline[[#This Row],[Sales_Agent]],Sales_Teams[Sales_Agent],Sales_Teams[Manager])</f>
        <v>Rocco Neubert</v>
      </c>
      <c r="D1695" t="str">
        <f>_xlfn.XLOOKUP(Sales_Pipeline[[#This Row],[Manager]],Sales_Teams[Manager],Sales_Teams[Regional_Office])</f>
        <v>East</v>
      </c>
      <c r="E1695" t="s">
        <v>55</v>
      </c>
      <c r="F1695" t="s">
        <v>220</v>
      </c>
      <c r="G1695" t="str">
        <f>IFERROR(_xlfn.XLOOKUP(Sales_Pipeline[[#This Row],[Account]],Accounts!$A$2:$A$86,Accounts!$F$2:$F$86),"")</f>
        <v>United States</v>
      </c>
      <c r="H1695" t="s">
        <v>57</v>
      </c>
      <c r="I1695" s="3">
        <v>42815</v>
      </c>
      <c r="J1695" s="3">
        <v>42828</v>
      </c>
      <c r="K1695" s="8" t="str">
        <f>IF(Sales_Pipeline[[#This Row],[Close_Date]]="","",TEXT(Sales_Pipeline[[#This Row],[Close_Date]],"ddd"))</f>
        <v>Mon</v>
      </c>
      <c r="L1695" s="8" t="str">
        <f>IF(Sales_Pipeline[[#This Row],[Close_Date]]="","",TEXT(Sales_Pipeline[[#This Row],[Close_Date]],"mmm"))</f>
        <v>Apr</v>
      </c>
      <c r="M1695" s="8" t="str">
        <f>IF(Sales_Pipeline[[#This Row],[Close_Date]]="","","Q"&amp;ROUNDUP(MONTH(Sales_Pipeline[[#This Row],[Close_Date]])/3,0))</f>
        <v>Q2</v>
      </c>
      <c r="N1695" s="2" cm="1">
        <f t="array" ref="N1695">IFERROR(_xlfn.IFS(Sales_Pipeline[[#This Row],[Deal_Stage]]="Won",_xlfn.XLOOKUP(Sales_Pipeline[[#This Row],[Product]],Products!$A$2:$A$8,Products!$C$2:$C$8),Sales_Pipeline[[#This Row],[Deal_Stage]]="Lost",_xlfn.XLOOKUP(Sales_Pipeline[[#This Row],[Product]],Products!$A$2:$A$8,Products!$C$2:$C$8)),"")</f>
        <v>1096</v>
      </c>
      <c r="O1695" s="2">
        <v>992</v>
      </c>
    </row>
    <row r="1696" spans="1:15" x14ac:dyDescent="0.3">
      <c r="A1696" t="s">
        <v>1842</v>
      </c>
      <c r="B1696" t="s">
        <v>6</v>
      </c>
      <c r="C1696" t="str">
        <f>_xlfn.XLOOKUP(Sales_Pipeline[[#This Row],[Sales_Agent]],Sales_Teams[Sales_Agent],Sales_Teams[Manager])</f>
        <v>Dustin Brinkmann</v>
      </c>
      <c r="D1696" t="str">
        <f>_xlfn.XLOOKUP(Sales_Pipeline[[#This Row],[Manager]],Sales_Teams[Manager],Sales_Teams[Regional_Office])</f>
        <v>Central</v>
      </c>
      <c r="E1696" t="s">
        <v>55</v>
      </c>
      <c r="F1696" t="s">
        <v>134</v>
      </c>
      <c r="G1696" t="str">
        <f>IFERROR(_xlfn.XLOOKUP(Sales_Pipeline[[#This Row],[Account]],Accounts!$A$2:$A$86,Accounts!$F$2:$F$86),"")</f>
        <v>United States</v>
      </c>
      <c r="H1696" t="s">
        <v>57</v>
      </c>
      <c r="I1696" s="3">
        <v>42815</v>
      </c>
      <c r="J1696" s="3">
        <v>42824</v>
      </c>
      <c r="K1696" s="8" t="str">
        <f>IF(Sales_Pipeline[[#This Row],[Close_Date]]="","",TEXT(Sales_Pipeline[[#This Row],[Close_Date]],"ddd"))</f>
        <v>Thu</v>
      </c>
      <c r="L1696" s="8" t="str">
        <f>IF(Sales_Pipeline[[#This Row],[Close_Date]]="","",TEXT(Sales_Pipeline[[#This Row],[Close_Date]],"mmm"))</f>
        <v>Mar</v>
      </c>
      <c r="M1696" s="8" t="str">
        <f>IF(Sales_Pipeline[[#This Row],[Close_Date]]="","","Q"&amp;ROUNDUP(MONTH(Sales_Pipeline[[#This Row],[Close_Date]])/3,0))</f>
        <v>Q1</v>
      </c>
      <c r="N1696" s="2" cm="1">
        <f t="array" ref="N1696">IFERROR(_xlfn.IFS(Sales_Pipeline[[#This Row],[Deal_Stage]]="Won",_xlfn.XLOOKUP(Sales_Pipeline[[#This Row],[Product]],Products!$A$2:$A$8,Products!$C$2:$C$8),Sales_Pipeline[[#This Row],[Deal_Stage]]="Lost",_xlfn.XLOOKUP(Sales_Pipeline[[#This Row],[Product]],Products!$A$2:$A$8,Products!$C$2:$C$8)),"")</f>
        <v>1096</v>
      </c>
      <c r="O1696" s="2">
        <v>966</v>
      </c>
    </row>
    <row r="1697" spans="1:15" x14ac:dyDescent="0.3">
      <c r="A1697" t="s">
        <v>1843</v>
      </c>
      <c r="B1697" t="s">
        <v>25</v>
      </c>
      <c r="C1697" t="str">
        <f>_xlfn.XLOOKUP(Sales_Pipeline[[#This Row],[Sales_Agent]],Sales_Teams[Sales_Agent],Sales_Teams[Manager])</f>
        <v>Rocco Neubert</v>
      </c>
      <c r="D1697" t="str">
        <f>_xlfn.XLOOKUP(Sales_Pipeline[[#This Row],[Manager]],Sales_Teams[Manager],Sales_Teams[Regional_Office])</f>
        <v>East</v>
      </c>
      <c r="E1697" t="s">
        <v>76</v>
      </c>
      <c r="F1697" t="s">
        <v>116</v>
      </c>
      <c r="G1697" t="str">
        <f>IFERROR(_xlfn.XLOOKUP(Sales_Pipeline[[#This Row],[Account]],Accounts!$A$2:$A$86,Accounts!$F$2:$F$86),"")</f>
        <v>United States</v>
      </c>
      <c r="H1697" t="s">
        <v>82</v>
      </c>
      <c r="I1697" s="3">
        <v>42815</v>
      </c>
      <c r="J1697" s="3">
        <v>42912</v>
      </c>
      <c r="K1697" s="8" t="str">
        <f>IF(Sales_Pipeline[[#This Row],[Close_Date]]="","",TEXT(Sales_Pipeline[[#This Row],[Close_Date]],"ddd"))</f>
        <v>Mon</v>
      </c>
      <c r="L1697" s="8" t="str">
        <f>IF(Sales_Pipeline[[#This Row],[Close_Date]]="","",TEXT(Sales_Pipeline[[#This Row],[Close_Date]],"mmm"))</f>
        <v>Jun</v>
      </c>
      <c r="M1697" s="8" t="str">
        <f>IF(Sales_Pipeline[[#This Row],[Close_Date]]="","","Q"&amp;ROUNDUP(MONTH(Sales_Pipeline[[#This Row],[Close_Date]])/3,0))</f>
        <v>Q2</v>
      </c>
      <c r="N1697" s="2" cm="1">
        <f t="array" ref="N1697">IFERROR(_xlfn.IFS(Sales_Pipeline[[#This Row],[Deal_Stage]]="Won",_xlfn.XLOOKUP(Sales_Pipeline[[#This Row],[Product]],Products!$A$2:$A$8,Products!$C$2:$C$8),Sales_Pipeline[[#This Row],[Deal_Stage]]="Lost",_xlfn.XLOOKUP(Sales_Pipeline[[#This Row],[Product]],Products!$A$2:$A$8,Products!$C$2:$C$8)),"")</f>
        <v>3393</v>
      </c>
      <c r="O1697" s="2">
        <v>0</v>
      </c>
    </row>
    <row r="1698" spans="1:15" x14ac:dyDescent="0.3">
      <c r="A1698" t="s">
        <v>1844</v>
      </c>
      <c r="B1698" t="s">
        <v>22</v>
      </c>
      <c r="C1698" t="str">
        <f>_xlfn.XLOOKUP(Sales_Pipeline[[#This Row],[Sales_Agent]],Sales_Teams[Sales_Agent],Sales_Teams[Manager])</f>
        <v>Cara Losch</v>
      </c>
      <c r="D1698" t="str">
        <f>_xlfn.XLOOKUP(Sales_Pipeline[[#This Row],[Manager]],Sales_Teams[Manager],Sales_Teams[Regional_Office])</f>
        <v>East</v>
      </c>
      <c r="E1698" t="s">
        <v>84</v>
      </c>
      <c r="F1698" t="s">
        <v>103</v>
      </c>
      <c r="G1698" t="str">
        <f>IFERROR(_xlfn.XLOOKUP(Sales_Pipeline[[#This Row],[Account]],Accounts!$A$2:$A$86,Accounts!$F$2:$F$86),"")</f>
        <v>United States</v>
      </c>
      <c r="H1698" t="s">
        <v>82</v>
      </c>
      <c r="I1698" s="3">
        <v>42815</v>
      </c>
      <c r="J1698" s="3">
        <v>42826</v>
      </c>
      <c r="K1698" s="8" t="str">
        <f>IF(Sales_Pipeline[[#This Row],[Close_Date]]="","",TEXT(Sales_Pipeline[[#This Row],[Close_Date]],"ddd"))</f>
        <v>Sat</v>
      </c>
      <c r="L1698" s="8" t="str">
        <f>IF(Sales_Pipeline[[#This Row],[Close_Date]]="","",TEXT(Sales_Pipeline[[#This Row],[Close_Date]],"mmm"))</f>
        <v>Apr</v>
      </c>
      <c r="M1698" s="8" t="str">
        <f>IF(Sales_Pipeline[[#This Row],[Close_Date]]="","","Q"&amp;ROUNDUP(MONTH(Sales_Pipeline[[#This Row],[Close_Date]])/3,0))</f>
        <v>Q2</v>
      </c>
      <c r="N1698" s="2" cm="1">
        <f t="array" ref="N1698">IFERROR(_xlfn.IFS(Sales_Pipeline[[#This Row],[Deal_Stage]]="Won",_xlfn.XLOOKUP(Sales_Pipeline[[#This Row],[Product]],Products!$A$2:$A$8,Products!$C$2:$C$8),Sales_Pipeline[[#This Row],[Deal_Stage]]="Lost",_xlfn.XLOOKUP(Sales_Pipeline[[#This Row],[Product]],Products!$A$2:$A$8,Products!$C$2:$C$8)),"")</f>
        <v>5482</v>
      </c>
      <c r="O1698" s="2">
        <v>0</v>
      </c>
    </row>
    <row r="1699" spans="1:15" x14ac:dyDescent="0.3">
      <c r="A1699" t="s">
        <v>1845</v>
      </c>
      <c r="B1699" t="s">
        <v>10</v>
      </c>
      <c r="C1699" t="str">
        <f>_xlfn.XLOOKUP(Sales_Pipeline[[#This Row],[Sales_Agent]],Sales_Teams[Sales_Agent],Sales_Teams[Manager])</f>
        <v>Melvin Marxen</v>
      </c>
      <c r="D1699" t="str">
        <f>_xlfn.XLOOKUP(Sales_Pipeline[[#This Row],[Manager]],Sales_Teams[Manager],Sales_Teams[Regional_Office])</f>
        <v>Central</v>
      </c>
      <c r="E1699" t="s">
        <v>63</v>
      </c>
      <c r="F1699" t="s">
        <v>105</v>
      </c>
      <c r="G1699" t="str">
        <f>IFERROR(_xlfn.XLOOKUP(Sales_Pipeline[[#This Row],[Account]],Accounts!$A$2:$A$86,Accounts!$F$2:$F$86),"")</f>
        <v>United States</v>
      </c>
      <c r="H1699" t="s">
        <v>82</v>
      </c>
      <c r="I1699" s="3">
        <v>42815</v>
      </c>
      <c r="J1699" s="3">
        <v>42826</v>
      </c>
      <c r="K1699" s="8" t="str">
        <f>IF(Sales_Pipeline[[#This Row],[Close_Date]]="","",TEXT(Sales_Pipeline[[#This Row],[Close_Date]],"ddd"))</f>
        <v>Sat</v>
      </c>
      <c r="L1699" s="8" t="str">
        <f>IF(Sales_Pipeline[[#This Row],[Close_Date]]="","",TEXT(Sales_Pipeline[[#This Row],[Close_Date]],"mmm"))</f>
        <v>Apr</v>
      </c>
      <c r="M1699" s="8" t="str">
        <f>IF(Sales_Pipeline[[#This Row],[Close_Date]]="","","Q"&amp;ROUNDUP(MONTH(Sales_Pipeline[[#This Row],[Close_Date]])/3,0))</f>
        <v>Q2</v>
      </c>
      <c r="N1699" s="2" cm="1">
        <f t="array" ref="N1699">IFERROR(_xlfn.IFS(Sales_Pipeline[[#This Row],[Deal_Stage]]="Won",_xlfn.XLOOKUP(Sales_Pipeline[[#This Row],[Product]],Products!$A$2:$A$8,Products!$C$2:$C$8),Sales_Pipeline[[#This Row],[Deal_Stage]]="Lost",_xlfn.XLOOKUP(Sales_Pipeline[[#This Row],[Product]],Products!$A$2:$A$8,Products!$C$2:$C$8)),"")</f>
        <v>550</v>
      </c>
      <c r="O1699" s="2">
        <v>0</v>
      </c>
    </row>
    <row r="1700" spans="1:15" x14ac:dyDescent="0.3">
      <c r="A1700" t="s">
        <v>1846</v>
      </c>
      <c r="B1700" t="s">
        <v>10</v>
      </c>
      <c r="C1700" t="str">
        <f>_xlfn.XLOOKUP(Sales_Pipeline[[#This Row],[Sales_Agent]],Sales_Teams[Sales_Agent],Sales_Teams[Manager])</f>
        <v>Melvin Marxen</v>
      </c>
      <c r="D1700" t="str">
        <f>_xlfn.XLOOKUP(Sales_Pipeline[[#This Row],[Manager]],Sales_Teams[Manager],Sales_Teams[Regional_Office])</f>
        <v>Central</v>
      </c>
      <c r="E1700" t="s">
        <v>76</v>
      </c>
      <c r="F1700" t="s">
        <v>68</v>
      </c>
      <c r="G1700" t="str">
        <f>IFERROR(_xlfn.XLOOKUP(Sales_Pipeline[[#This Row],[Account]],Accounts!$A$2:$A$86,Accounts!$F$2:$F$86),"")</f>
        <v>United States</v>
      </c>
      <c r="H1700" t="s">
        <v>57</v>
      </c>
      <c r="I1700" s="3">
        <v>42815</v>
      </c>
      <c r="J1700" s="3">
        <v>42866</v>
      </c>
      <c r="K1700" s="8" t="str">
        <f>IF(Sales_Pipeline[[#This Row],[Close_Date]]="","",TEXT(Sales_Pipeline[[#This Row],[Close_Date]],"ddd"))</f>
        <v>Thu</v>
      </c>
      <c r="L1700" s="8" t="str">
        <f>IF(Sales_Pipeline[[#This Row],[Close_Date]]="","",TEXT(Sales_Pipeline[[#This Row],[Close_Date]],"mmm"))</f>
        <v>May</v>
      </c>
      <c r="M1700" s="8" t="str">
        <f>IF(Sales_Pipeline[[#This Row],[Close_Date]]="","","Q"&amp;ROUNDUP(MONTH(Sales_Pipeline[[#This Row],[Close_Date]])/3,0))</f>
        <v>Q2</v>
      </c>
      <c r="N1700" s="2" cm="1">
        <f t="array" ref="N1700">IFERROR(_xlfn.IFS(Sales_Pipeline[[#This Row],[Deal_Stage]]="Won",_xlfn.XLOOKUP(Sales_Pipeline[[#This Row],[Product]],Products!$A$2:$A$8,Products!$C$2:$C$8),Sales_Pipeline[[#This Row],[Deal_Stage]]="Lost",_xlfn.XLOOKUP(Sales_Pipeline[[#This Row],[Product]],Products!$A$2:$A$8,Products!$C$2:$C$8)),"")</f>
        <v>3393</v>
      </c>
      <c r="O1700" s="2">
        <v>3232</v>
      </c>
    </row>
    <row r="1701" spans="1:15" x14ac:dyDescent="0.3">
      <c r="A1701" t="s">
        <v>1847</v>
      </c>
      <c r="B1701" t="s">
        <v>29</v>
      </c>
      <c r="C1701" t="str">
        <f>_xlfn.XLOOKUP(Sales_Pipeline[[#This Row],[Sales_Agent]],Sales_Teams[Sales_Agent],Sales_Teams[Manager])</f>
        <v>Rocco Neubert</v>
      </c>
      <c r="D1701" t="str">
        <f>_xlfn.XLOOKUP(Sales_Pipeline[[#This Row],[Manager]],Sales_Teams[Manager],Sales_Teams[Regional_Office])</f>
        <v>East</v>
      </c>
      <c r="E1701" t="s">
        <v>63</v>
      </c>
      <c r="F1701" t="s">
        <v>109</v>
      </c>
      <c r="G1701" t="str">
        <f>IFERROR(_xlfn.XLOOKUP(Sales_Pipeline[[#This Row],[Account]],Accounts!$A$2:$A$86,Accounts!$F$2:$F$86),"")</f>
        <v>Japan</v>
      </c>
      <c r="H1701" t="s">
        <v>57</v>
      </c>
      <c r="I1701" s="3">
        <v>42815</v>
      </c>
      <c r="J1701" s="3">
        <v>42884</v>
      </c>
      <c r="K1701" s="8" t="str">
        <f>IF(Sales_Pipeline[[#This Row],[Close_Date]]="","",TEXT(Sales_Pipeline[[#This Row],[Close_Date]],"ddd"))</f>
        <v>Mon</v>
      </c>
      <c r="L1701" s="8" t="str">
        <f>IF(Sales_Pipeline[[#This Row],[Close_Date]]="","",TEXT(Sales_Pipeline[[#This Row],[Close_Date]],"mmm"))</f>
        <v>May</v>
      </c>
      <c r="M1701" s="8" t="str">
        <f>IF(Sales_Pipeline[[#This Row],[Close_Date]]="","","Q"&amp;ROUNDUP(MONTH(Sales_Pipeline[[#This Row],[Close_Date]])/3,0))</f>
        <v>Q2</v>
      </c>
      <c r="N1701" s="2" cm="1">
        <f t="array" ref="N1701">IFERROR(_xlfn.IFS(Sales_Pipeline[[#This Row],[Deal_Stage]]="Won",_xlfn.XLOOKUP(Sales_Pipeline[[#This Row],[Product]],Products!$A$2:$A$8,Products!$C$2:$C$8),Sales_Pipeline[[#This Row],[Deal_Stage]]="Lost",_xlfn.XLOOKUP(Sales_Pipeline[[#This Row],[Product]],Products!$A$2:$A$8,Products!$C$2:$C$8)),"")</f>
        <v>550</v>
      </c>
      <c r="O1701" s="2">
        <v>548</v>
      </c>
    </row>
    <row r="1702" spans="1:15" x14ac:dyDescent="0.3">
      <c r="A1702" t="s">
        <v>1848</v>
      </c>
      <c r="B1702" t="s">
        <v>23</v>
      </c>
      <c r="C1702" t="str">
        <f>_xlfn.XLOOKUP(Sales_Pipeline[[#This Row],[Sales_Agent]],Sales_Teams[Sales_Agent],Sales_Teams[Manager])</f>
        <v>Cara Losch</v>
      </c>
      <c r="D1702" t="str">
        <f>_xlfn.XLOOKUP(Sales_Pipeline[[#This Row],[Manager]],Sales_Teams[Manager],Sales_Teams[Regional_Office])</f>
        <v>East</v>
      </c>
      <c r="E1702" t="s">
        <v>76</v>
      </c>
      <c r="G1702" t="str">
        <f>IFERROR(_xlfn.XLOOKUP(Sales_Pipeline[[#This Row],[Account]],Accounts!$A$2:$A$86,Accounts!$F$2:$F$86),"")</f>
        <v/>
      </c>
      <c r="H1702" t="s">
        <v>77</v>
      </c>
      <c r="I1702" s="3">
        <v>42815</v>
      </c>
      <c r="K1702" s="8" t="str">
        <f>IF(Sales_Pipeline[[#This Row],[Close_Date]]="","",TEXT(Sales_Pipeline[[#This Row],[Close_Date]],"ddd"))</f>
        <v/>
      </c>
      <c r="L1702" s="8" t="str">
        <f>IF(Sales_Pipeline[[#This Row],[Close_Date]]="","",TEXT(Sales_Pipeline[[#This Row],[Close_Date]],"mmm"))</f>
        <v/>
      </c>
      <c r="M1702" s="8" t="str">
        <f>IF(Sales_Pipeline[[#This Row],[Close_Date]]="","","Q"&amp;ROUNDUP(MONTH(Sales_Pipeline[[#This Row],[Close_Date]])/3,0))</f>
        <v/>
      </c>
      <c r="N1702" s="2" t="str" cm="1">
        <f t="array" ref="N1702">IFERROR(_xlfn.IFS(Sales_Pipeline[[#This Row],[Deal_Stage]]="Won",_xlfn.XLOOKUP(Sales_Pipeline[[#This Row],[Product]],Products!$A$2:$A$8,Products!$C$2:$C$8),Sales_Pipeline[[#This Row],[Deal_Stage]]="Lost",_xlfn.XLOOKUP(Sales_Pipeline[[#This Row],[Product]],Products!$A$2:$A$8,Products!$C$2:$C$8)),"")</f>
        <v/>
      </c>
      <c r="O1702" s="2">
        <v>0</v>
      </c>
    </row>
    <row r="1703" spans="1:15" x14ac:dyDescent="0.3">
      <c r="A1703" t="s">
        <v>1849</v>
      </c>
      <c r="B1703" t="s">
        <v>23</v>
      </c>
      <c r="C1703" t="str">
        <f>_xlfn.XLOOKUP(Sales_Pipeline[[#This Row],[Sales_Agent]],Sales_Teams[Sales_Agent],Sales_Teams[Manager])</f>
        <v>Cara Losch</v>
      </c>
      <c r="D1703" t="str">
        <f>_xlfn.XLOOKUP(Sales_Pipeline[[#This Row],[Manager]],Sales_Teams[Manager],Sales_Teams[Regional_Office])</f>
        <v>East</v>
      </c>
      <c r="E1703" t="s">
        <v>76</v>
      </c>
      <c r="F1703" t="s">
        <v>231</v>
      </c>
      <c r="G1703" t="str">
        <f>IFERROR(_xlfn.XLOOKUP(Sales_Pipeline[[#This Row],[Account]],Accounts!$A$2:$A$86,Accounts!$F$2:$F$86),"")</f>
        <v>United States</v>
      </c>
      <c r="H1703" t="s">
        <v>82</v>
      </c>
      <c r="I1703" s="3">
        <v>42815</v>
      </c>
      <c r="J1703" s="3">
        <v>42820</v>
      </c>
      <c r="K1703" s="8" t="str">
        <f>IF(Sales_Pipeline[[#This Row],[Close_Date]]="","",TEXT(Sales_Pipeline[[#This Row],[Close_Date]],"ddd"))</f>
        <v>Sun</v>
      </c>
      <c r="L1703" s="8" t="str">
        <f>IF(Sales_Pipeline[[#This Row],[Close_Date]]="","",TEXT(Sales_Pipeline[[#This Row],[Close_Date]],"mmm"))</f>
        <v>Mar</v>
      </c>
      <c r="M1703" s="8" t="str">
        <f>IF(Sales_Pipeline[[#This Row],[Close_Date]]="","","Q"&amp;ROUNDUP(MONTH(Sales_Pipeline[[#This Row],[Close_Date]])/3,0))</f>
        <v>Q1</v>
      </c>
      <c r="N1703" s="2" cm="1">
        <f t="array" ref="N1703">IFERROR(_xlfn.IFS(Sales_Pipeline[[#This Row],[Deal_Stage]]="Won",_xlfn.XLOOKUP(Sales_Pipeline[[#This Row],[Product]],Products!$A$2:$A$8,Products!$C$2:$C$8),Sales_Pipeline[[#This Row],[Deal_Stage]]="Lost",_xlfn.XLOOKUP(Sales_Pipeline[[#This Row],[Product]],Products!$A$2:$A$8,Products!$C$2:$C$8)),"")</f>
        <v>3393</v>
      </c>
      <c r="O1703" s="2">
        <v>0</v>
      </c>
    </row>
    <row r="1704" spans="1:15" x14ac:dyDescent="0.3">
      <c r="A1704" t="s">
        <v>1850</v>
      </c>
      <c r="B1704" t="s">
        <v>3</v>
      </c>
      <c r="C1704" t="str">
        <f>_xlfn.XLOOKUP(Sales_Pipeline[[#This Row],[Sales_Agent]],Sales_Teams[Sales_Agent],Sales_Teams[Manager])</f>
        <v>Dustin Brinkmann</v>
      </c>
      <c r="D1704" t="str">
        <f>_xlfn.XLOOKUP(Sales_Pipeline[[#This Row],[Manager]],Sales_Teams[Manager],Sales_Teams[Regional_Office])</f>
        <v>Central</v>
      </c>
      <c r="E1704" t="s">
        <v>61</v>
      </c>
      <c r="F1704" t="s">
        <v>68</v>
      </c>
      <c r="G1704" t="str">
        <f>IFERROR(_xlfn.XLOOKUP(Sales_Pipeline[[#This Row],[Account]],Accounts!$A$2:$A$86,Accounts!$F$2:$F$86),"")</f>
        <v>United States</v>
      </c>
      <c r="H1704" t="s">
        <v>57</v>
      </c>
      <c r="I1704" s="3">
        <v>42816</v>
      </c>
      <c r="J1704" s="3">
        <v>42885</v>
      </c>
      <c r="K1704" s="8" t="str">
        <f>IF(Sales_Pipeline[[#This Row],[Close_Date]]="","",TEXT(Sales_Pipeline[[#This Row],[Close_Date]],"ddd"))</f>
        <v>Tue</v>
      </c>
      <c r="L1704" s="8" t="str">
        <f>IF(Sales_Pipeline[[#This Row],[Close_Date]]="","",TEXT(Sales_Pipeline[[#This Row],[Close_Date]],"mmm"))</f>
        <v>May</v>
      </c>
      <c r="M1704" s="8" t="str">
        <f>IF(Sales_Pipeline[[#This Row],[Close_Date]]="","","Q"&amp;ROUNDUP(MONTH(Sales_Pipeline[[#This Row],[Close_Date]])/3,0))</f>
        <v>Q2</v>
      </c>
      <c r="N1704" s="2" cm="1">
        <f t="array" ref="N1704">IFERROR(_xlfn.IFS(Sales_Pipeline[[#This Row],[Deal_Stage]]="Won",_xlfn.XLOOKUP(Sales_Pipeline[[#This Row],[Product]],Products!$A$2:$A$8,Products!$C$2:$C$8),Sales_Pipeline[[#This Row],[Deal_Stage]]="Lost",_xlfn.XLOOKUP(Sales_Pipeline[[#This Row],[Product]],Products!$A$2:$A$8,Products!$C$2:$C$8)),"")</f>
        <v>55</v>
      </c>
      <c r="O1704" s="2">
        <v>52</v>
      </c>
    </row>
    <row r="1705" spans="1:15" x14ac:dyDescent="0.3">
      <c r="A1705" t="s">
        <v>1851</v>
      </c>
      <c r="B1705" t="s">
        <v>27</v>
      </c>
      <c r="C1705" t="str">
        <f>_xlfn.XLOOKUP(Sales_Pipeline[[#This Row],[Sales_Agent]],Sales_Teams[Sales_Agent],Sales_Teams[Manager])</f>
        <v>Rocco Neubert</v>
      </c>
      <c r="D1705" t="str">
        <f>_xlfn.XLOOKUP(Sales_Pipeline[[#This Row],[Manager]],Sales_Teams[Manager],Sales_Teams[Regional_Office])</f>
        <v>East</v>
      </c>
      <c r="E1705" t="s">
        <v>8953</v>
      </c>
      <c r="G1705" t="str">
        <f>IFERROR(_xlfn.XLOOKUP(Sales_Pipeline[[#This Row],[Account]],Accounts!$A$2:$A$86,Accounts!$F$2:$F$86),"")</f>
        <v/>
      </c>
      <c r="H1705" t="s">
        <v>77</v>
      </c>
      <c r="I1705" s="3">
        <v>42816</v>
      </c>
      <c r="K1705" s="8" t="str">
        <f>IF(Sales_Pipeline[[#This Row],[Close_Date]]="","",TEXT(Sales_Pipeline[[#This Row],[Close_Date]],"ddd"))</f>
        <v/>
      </c>
      <c r="L1705" s="8" t="str">
        <f>IF(Sales_Pipeline[[#This Row],[Close_Date]]="","",TEXT(Sales_Pipeline[[#This Row],[Close_Date]],"mmm"))</f>
        <v/>
      </c>
      <c r="M1705" s="8" t="str">
        <f>IF(Sales_Pipeline[[#This Row],[Close_Date]]="","","Q"&amp;ROUNDUP(MONTH(Sales_Pipeline[[#This Row],[Close_Date]])/3,0))</f>
        <v/>
      </c>
      <c r="N1705" s="2" t="str" cm="1">
        <f t="array" ref="N1705">IFERROR(_xlfn.IFS(Sales_Pipeline[[#This Row],[Deal_Stage]]="Won",_xlfn.XLOOKUP(Sales_Pipeline[[#This Row],[Product]],Products!$A$2:$A$8,Products!$C$2:$C$8),Sales_Pipeline[[#This Row],[Deal_Stage]]="Lost",_xlfn.XLOOKUP(Sales_Pipeline[[#This Row],[Product]],Products!$A$2:$A$8,Products!$C$2:$C$8)),"")</f>
        <v/>
      </c>
      <c r="O1705" s="2">
        <v>0</v>
      </c>
    </row>
    <row r="1706" spans="1:15" x14ac:dyDescent="0.3">
      <c r="A1706" t="s">
        <v>1852</v>
      </c>
      <c r="B1706" t="s">
        <v>25</v>
      </c>
      <c r="C1706" t="str">
        <f>_xlfn.XLOOKUP(Sales_Pipeline[[#This Row],[Sales_Agent]],Sales_Teams[Sales_Agent],Sales_Teams[Manager])</f>
        <v>Rocco Neubert</v>
      </c>
      <c r="D1706" t="str">
        <f>_xlfn.XLOOKUP(Sales_Pipeline[[#This Row],[Manager]],Sales_Teams[Manager],Sales_Teams[Regional_Office])</f>
        <v>East</v>
      </c>
      <c r="E1706" t="s">
        <v>61</v>
      </c>
      <c r="G1706" t="str">
        <f>IFERROR(_xlfn.XLOOKUP(Sales_Pipeline[[#This Row],[Account]],Accounts!$A$2:$A$86,Accounts!$F$2:$F$86),"")</f>
        <v/>
      </c>
      <c r="H1706" t="s">
        <v>77</v>
      </c>
      <c r="I1706" s="3">
        <v>42816</v>
      </c>
      <c r="K1706" s="8" t="str">
        <f>IF(Sales_Pipeline[[#This Row],[Close_Date]]="","",TEXT(Sales_Pipeline[[#This Row],[Close_Date]],"ddd"))</f>
        <v/>
      </c>
      <c r="L1706" s="8" t="str">
        <f>IF(Sales_Pipeline[[#This Row],[Close_Date]]="","",TEXT(Sales_Pipeline[[#This Row],[Close_Date]],"mmm"))</f>
        <v/>
      </c>
      <c r="M1706" s="8" t="str">
        <f>IF(Sales_Pipeline[[#This Row],[Close_Date]]="","","Q"&amp;ROUNDUP(MONTH(Sales_Pipeline[[#This Row],[Close_Date]])/3,0))</f>
        <v/>
      </c>
      <c r="N1706" s="2" t="str" cm="1">
        <f t="array" ref="N1706">IFERROR(_xlfn.IFS(Sales_Pipeline[[#This Row],[Deal_Stage]]="Won",_xlfn.XLOOKUP(Sales_Pipeline[[#This Row],[Product]],Products!$A$2:$A$8,Products!$C$2:$C$8),Sales_Pipeline[[#This Row],[Deal_Stage]]="Lost",_xlfn.XLOOKUP(Sales_Pipeline[[#This Row],[Product]],Products!$A$2:$A$8,Products!$C$2:$C$8)),"")</f>
        <v/>
      </c>
      <c r="O1706" s="2">
        <v>0</v>
      </c>
    </row>
    <row r="1707" spans="1:15" x14ac:dyDescent="0.3">
      <c r="A1707" t="s">
        <v>1853</v>
      </c>
      <c r="B1707" t="s">
        <v>15</v>
      </c>
      <c r="C1707" t="str">
        <f>_xlfn.XLOOKUP(Sales_Pipeline[[#This Row],[Sales_Agent]],Sales_Teams[Sales_Agent],Sales_Teams[Manager])</f>
        <v>Melvin Marxen</v>
      </c>
      <c r="D1707" t="str">
        <f>_xlfn.XLOOKUP(Sales_Pipeline[[#This Row],[Manager]],Sales_Teams[Manager],Sales_Teams[Regional_Office])</f>
        <v>Central</v>
      </c>
      <c r="E1707" t="s">
        <v>8953</v>
      </c>
      <c r="F1707" t="s">
        <v>81</v>
      </c>
      <c r="G1707" t="str">
        <f>IFERROR(_xlfn.XLOOKUP(Sales_Pipeline[[#This Row],[Account]],Accounts!$A$2:$A$86,Accounts!$F$2:$F$86),"")</f>
        <v>Italy</v>
      </c>
      <c r="H1707" t="s">
        <v>82</v>
      </c>
      <c r="I1707" s="3">
        <v>42816</v>
      </c>
      <c r="J1707" s="3">
        <v>42883</v>
      </c>
      <c r="K1707" s="8" t="str">
        <f>IF(Sales_Pipeline[[#This Row],[Close_Date]]="","",TEXT(Sales_Pipeline[[#This Row],[Close_Date]],"ddd"))</f>
        <v>Sun</v>
      </c>
      <c r="L1707" s="8" t="str">
        <f>IF(Sales_Pipeline[[#This Row],[Close_Date]]="","",TEXT(Sales_Pipeline[[#This Row],[Close_Date]],"mmm"))</f>
        <v>May</v>
      </c>
      <c r="M1707" s="8" t="str">
        <f>IF(Sales_Pipeline[[#This Row],[Close_Date]]="","","Q"&amp;ROUNDUP(MONTH(Sales_Pipeline[[#This Row],[Close_Date]])/3,0))</f>
        <v>Q2</v>
      </c>
      <c r="N1707" s="2" cm="1">
        <f t="array" ref="N1707">IFERROR(_xlfn.IFS(Sales_Pipeline[[#This Row],[Deal_Stage]]="Won",_xlfn.XLOOKUP(Sales_Pipeline[[#This Row],[Product]],Products!$A$2:$A$8,Products!$C$2:$C$8),Sales_Pipeline[[#This Row],[Deal_Stage]]="Lost",_xlfn.XLOOKUP(Sales_Pipeline[[#This Row],[Product]],Products!$A$2:$A$8,Products!$C$2:$C$8)),"")</f>
        <v>4821</v>
      </c>
      <c r="O1707" s="2">
        <v>0</v>
      </c>
    </row>
    <row r="1708" spans="1:15" x14ac:dyDescent="0.3">
      <c r="A1708" t="s">
        <v>1854</v>
      </c>
      <c r="B1708" t="s">
        <v>15</v>
      </c>
      <c r="C1708" t="str">
        <f>_xlfn.XLOOKUP(Sales_Pipeline[[#This Row],[Sales_Agent]],Sales_Teams[Sales_Agent],Sales_Teams[Manager])</f>
        <v>Melvin Marxen</v>
      </c>
      <c r="D1708" t="str">
        <f>_xlfn.XLOOKUP(Sales_Pipeline[[#This Row],[Manager]],Sales_Teams[Manager],Sales_Teams[Regional_Office])</f>
        <v>Central</v>
      </c>
      <c r="E1708" t="s">
        <v>8953</v>
      </c>
      <c r="F1708" t="s">
        <v>229</v>
      </c>
      <c r="G1708" t="str">
        <f>IFERROR(_xlfn.XLOOKUP(Sales_Pipeline[[#This Row],[Account]],Accounts!$A$2:$A$86,Accounts!$F$2:$F$86),"")</f>
        <v>Norway</v>
      </c>
      <c r="H1708" t="s">
        <v>82</v>
      </c>
      <c r="I1708" s="3">
        <v>42816</v>
      </c>
      <c r="J1708" s="3">
        <v>42878</v>
      </c>
      <c r="K1708" s="8" t="str">
        <f>IF(Sales_Pipeline[[#This Row],[Close_Date]]="","",TEXT(Sales_Pipeline[[#This Row],[Close_Date]],"ddd"))</f>
        <v>Tue</v>
      </c>
      <c r="L1708" s="8" t="str">
        <f>IF(Sales_Pipeline[[#This Row],[Close_Date]]="","",TEXT(Sales_Pipeline[[#This Row],[Close_Date]],"mmm"))</f>
        <v>May</v>
      </c>
      <c r="M1708" s="8" t="str">
        <f>IF(Sales_Pipeline[[#This Row],[Close_Date]]="","","Q"&amp;ROUNDUP(MONTH(Sales_Pipeline[[#This Row],[Close_Date]])/3,0))</f>
        <v>Q2</v>
      </c>
      <c r="N1708" s="2" cm="1">
        <f t="array" ref="N1708">IFERROR(_xlfn.IFS(Sales_Pipeline[[#This Row],[Deal_Stage]]="Won",_xlfn.XLOOKUP(Sales_Pipeline[[#This Row],[Product]],Products!$A$2:$A$8,Products!$C$2:$C$8),Sales_Pipeline[[#This Row],[Deal_Stage]]="Lost",_xlfn.XLOOKUP(Sales_Pipeline[[#This Row],[Product]],Products!$A$2:$A$8,Products!$C$2:$C$8)),"")</f>
        <v>4821</v>
      </c>
      <c r="O1708" s="2">
        <v>0</v>
      </c>
    </row>
    <row r="1709" spans="1:15" x14ac:dyDescent="0.3">
      <c r="A1709" t="s">
        <v>1855</v>
      </c>
      <c r="B1709" t="s">
        <v>15</v>
      </c>
      <c r="C1709" t="str">
        <f>_xlfn.XLOOKUP(Sales_Pipeline[[#This Row],[Sales_Agent]],Sales_Teams[Sales_Agent],Sales_Teams[Manager])</f>
        <v>Melvin Marxen</v>
      </c>
      <c r="D1709" t="str">
        <f>_xlfn.XLOOKUP(Sales_Pipeline[[#This Row],[Manager]],Sales_Teams[Manager],Sales_Teams[Regional_Office])</f>
        <v>Central</v>
      </c>
      <c r="E1709" t="s">
        <v>8953</v>
      </c>
      <c r="F1709" t="s">
        <v>59</v>
      </c>
      <c r="G1709" t="str">
        <f>IFERROR(_xlfn.XLOOKUP(Sales_Pipeline[[#This Row],[Account]],Accounts!$A$2:$A$86,Accounts!$F$2:$F$86),"")</f>
        <v>United States</v>
      </c>
      <c r="H1709" t="s">
        <v>57</v>
      </c>
      <c r="I1709" s="3">
        <v>42816</v>
      </c>
      <c r="J1709" s="3">
        <v>42824</v>
      </c>
      <c r="K1709" s="8" t="str">
        <f>IF(Sales_Pipeline[[#This Row],[Close_Date]]="","",TEXT(Sales_Pipeline[[#This Row],[Close_Date]],"ddd"))</f>
        <v>Thu</v>
      </c>
      <c r="L1709" s="8" t="str">
        <f>IF(Sales_Pipeline[[#This Row],[Close_Date]]="","",TEXT(Sales_Pipeline[[#This Row],[Close_Date]],"mmm"))</f>
        <v>Mar</v>
      </c>
      <c r="M1709" s="8" t="str">
        <f>IF(Sales_Pipeline[[#This Row],[Close_Date]]="","","Q"&amp;ROUNDUP(MONTH(Sales_Pipeline[[#This Row],[Close_Date]])/3,0))</f>
        <v>Q1</v>
      </c>
      <c r="N1709" s="2" cm="1">
        <f t="array" ref="N1709">IFERROR(_xlfn.IFS(Sales_Pipeline[[#This Row],[Deal_Stage]]="Won",_xlfn.XLOOKUP(Sales_Pipeline[[#This Row],[Product]],Products!$A$2:$A$8,Products!$C$2:$C$8),Sales_Pipeline[[#This Row],[Deal_Stage]]="Lost",_xlfn.XLOOKUP(Sales_Pipeline[[#This Row],[Product]],Products!$A$2:$A$8,Products!$C$2:$C$8)),"")</f>
        <v>4821</v>
      </c>
      <c r="O1709" s="2">
        <v>5109</v>
      </c>
    </row>
    <row r="1710" spans="1:15" x14ac:dyDescent="0.3">
      <c r="A1710" t="s">
        <v>1856</v>
      </c>
      <c r="B1710" t="s">
        <v>38</v>
      </c>
      <c r="C1710" t="str">
        <f>_xlfn.XLOOKUP(Sales_Pipeline[[#This Row],[Sales_Agent]],Sales_Teams[Sales_Agent],Sales_Teams[Manager])</f>
        <v>Celia Rouche</v>
      </c>
      <c r="D1710" t="str">
        <f>_xlfn.XLOOKUP(Sales_Pipeline[[#This Row],[Manager]],Sales_Teams[Manager],Sales_Teams[Regional_Office])</f>
        <v>West</v>
      </c>
      <c r="E1710" t="s">
        <v>61</v>
      </c>
      <c r="F1710" t="s">
        <v>204</v>
      </c>
      <c r="G1710" t="str">
        <f>IFERROR(_xlfn.XLOOKUP(Sales_Pipeline[[#This Row],[Account]],Accounts!$A$2:$A$86,Accounts!$F$2:$F$86),"")</f>
        <v>United States</v>
      </c>
      <c r="H1710" t="s">
        <v>77</v>
      </c>
      <c r="I1710" s="3">
        <v>42816</v>
      </c>
      <c r="K1710" s="8" t="str">
        <f>IF(Sales_Pipeline[[#This Row],[Close_Date]]="","",TEXT(Sales_Pipeline[[#This Row],[Close_Date]],"ddd"))</f>
        <v/>
      </c>
      <c r="L1710" s="8" t="str">
        <f>IF(Sales_Pipeline[[#This Row],[Close_Date]]="","",TEXT(Sales_Pipeline[[#This Row],[Close_Date]],"mmm"))</f>
        <v/>
      </c>
      <c r="M1710" s="8" t="str">
        <f>IF(Sales_Pipeline[[#This Row],[Close_Date]]="","","Q"&amp;ROUNDUP(MONTH(Sales_Pipeline[[#This Row],[Close_Date]])/3,0))</f>
        <v/>
      </c>
      <c r="N1710" s="2" t="str" cm="1">
        <f t="array" ref="N1710">IFERROR(_xlfn.IFS(Sales_Pipeline[[#This Row],[Deal_Stage]]="Won",_xlfn.XLOOKUP(Sales_Pipeline[[#This Row],[Product]],Products!$A$2:$A$8,Products!$C$2:$C$8),Sales_Pipeline[[#This Row],[Deal_Stage]]="Lost",_xlfn.XLOOKUP(Sales_Pipeline[[#This Row],[Product]],Products!$A$2:$A$8,Products!$C$2:$C$8)),"")</f>
        <v/>
      </c>
      <c r="O1710" s="2">
        <v>0</v>
      </c>
    </row>
    <row r="1711" spans="1:15" x14ac:dyDescent="0.3">
      <c r="A1711" t="s">
        <v>1857</v>
      </c>
      <c r="B1711" t="s">
        <v>13</v>
      </c>
      <c r="C1711" t="str">
        <f>_xlfn.XLOOKUP(Sales_Pipeline[[#This Row],[Sales_Agent]],Sales_Teams[Sales_Agent],Sales_Teams[Manager])</f>
        <v>Melvin Marxen</v>
      </c>
      <c r="D1711" t="str">
        <f>_xlfn.XLOOKUP(Sales_Pipeline[[#This Row],[Manager]],Sales_Teams[Manager],Sales_Teams[Regional_Office])</f>
        <v>Central</v>
      </c>
      <c r="E1711" t="s">
        <v>61</v>
      </c>
      <c r="F1711" t="s">
        <v>64</v>
      </c>
      <c r="G1711" t="str">
        <f>IFERROR(_xlfn.XLOOKUP(Sales_Pipeline[[#This Row],[Account]],Accounts!$A$2:$A$86,Accounts!$F$2:$F$86),"")</f>
        <v>United States</v>
      </c>
      <c r="H1711" t="s">
        <v>57</v>
      </c>
      <c r="I1711" s="3">
        <v>42816</v>
      </c>
      <c r="J1711" s="3">
        <v>42907</v>
      </c>
      <c r="K1711" s="8" t="str">
        <f>IF(Sales_Pipeline[[#This Row],[Close_Date]]="","",TEXT(Sales_Pipeline[[#This Row],[Close_Date]],"ddd"))</f>
        <v>Wed</v>
      </c>
      <c r="L1711" s="8" t="str">
        <f>IF(Sales_Pipeline[[#This Row],[Close_Date]]="","",TEXT(Sales_Pipeline[[#This Row],[Close_Date]],"mmm"))</f>
        <v>Jun</v>
      </c>
      <c r="M1711" s="8" t="str">
        <f>IF(Sales_Pipeline[[#This Row],[Close_Date]]="","","Q"&amp;ROUNDUP(MONTH(Sales_Pipeline[[#This Row],[Close_Date]])/3,0))</f>
        <v>Q2</v>
      </c>
      <c r="N1711" s="2" cm="1">
        <f t="array" ref="N1711">IFERROR(_xlfn.IFS(Sales_Pipeline[[#This Row],[Deal_Stage]]="Won",_xlfn.XLOOKUP(Sales_Pipeline[[#This Row],[Product]],Products!$A$2:$A$8,Products!$C$2:$C$8),Sales_Pipeline[[#This Row],[Deal_Stage]]="Lost",_xlfn.XLOOKUP(Sales_Pipeline[[#This Row],[Product]],Products!$A$2:$A$8,Products!$C$2:$C$8)),"")</f>
        <v>55</v>
      </c>
      <c r="O1711" s="2">
        <v>49</v>
      </c>
    </row>
    <row r="1712" spans="1:15" x14ac:dyDescent="0.3">
      <c r="A1712" t="s">
        <v>1858</v>
      </c>
      <c r="B1712" t="s">
        <v>10</v>
      </c>
      <c r="C1712" t="str">
        <f>_xlfn.XLOOKUP(Sales_Pipeline[[#This Row],[Sales_Agent]],Sales_Teams[Sales_Agent],Sales_Teams[Manager])</f>
        <v>Melvin Marxen</v>
      </c>
      <c r="D1712" t="str">
        <f>_xlfn.XLOOKUP(Sales_Pipeline[[#This Row],[Manager]],Sales_Teams[Manager],Sales_Teams[Regional_Office])</f>
        <v>Central</v>
      </c>
      <c r="E1712" t="s">
        <v>55</v>
      </c>
      <c r="F1712" t="s">
        <v>136</v>
      </c>
      <c r="G1712" t="str">
        <f>IFERROR(_xlfn.XLOOKUP(Sales_Pipeline[[#This Row],[Account]],Accounts!$A$2:$A$86,Accounts!$F$2:$F$86),"")</f>
        <v>United States</v>
      </c>
      <c r="H1712" t="s">
        <v>82</v>
      </c>
      <c r="I1712" s="3">
        <v>42816</v>
      </c>
      <c r="J1712" s="3">
        <v>42858</v>
      </c>
      <c r="K1712" s="8" t="str">
        <f>IF(Sales_Pipeline[[#This Row],[Close_Date]]="","",TEXT(Sales_Pipeline[[#This Row],[Close_Date]],"ddd"))</f>
        <v>Wed</v>
      </c>
      <c r="L1712" s="8" t="str">
        <f>IF(Sales_Pipeline[[#This Row],[Close_Date]]="","",TEXT(Sales_Pipeline[[#This Row],[Close_Date]],"mmm"))</f>
        <v>May</v>
      </c>
      <c r="M1712" s="8" t="str">
        <f>IF(Sales_Pipeline[[#This Row],[Close_Date]]="","","Q"&amp;ROUNDUP(MONTH(Sales_Pipeline[[#This Row],[Close_Date]])/3,0))</f>
        <v>Q2</v>
      </c>
      <c r="N1712" s="2" cm="1">
        <f t="array" ref="N1712">IFERROR(_xlfn.IFS(Sales_Pipeline[[#This Row],[Deal_Stage]]="Won",_xlfn.XLOOKUP(Sales_Pipeline[[#This Row],[Product]],Products!$A$2:$A$8,Products!$C$2:$C$8),Sales_Pipeline[[#This Row],[Deal_Stage]]="Lost",_xlfn.XLOOKUP(Sales_Pipeline[[#This Row],[Product]],Products!$A$2:$A$8,Products!$C$2:$C$8)),"")</f>
        <v>1096</v>
      </c>
      <c r="O1712" s="2">
        <v>0</v>
      </c>
    </row>
    <row r="1713" spans="1:15" x14ac:dyDescent="0.3">
      <c r="A1713" t="s">
        <v>1859</v>
      </c>
      <c r="B1713" t="s">
        <v>43</v>
      </c>
      <c r="C1713" t="str">
        <f>_xlfn.XLOOKUP(Sales_Pipeline[[#This Row],[Sales_Agent]],Sales_Teams[Sales_Agent],Sales_Teams[Manager])</f>
        <v>Summer Sewald</v>
      </c>
      <c r="D1713" t="str">
        <f>_xlfn.XLOOKUP(Sales_Pipeline[[#This Row],[Manager]],Sales_Teams[Manager],Sales_Teams[Regional_Office])</f>
        <v>West</v>
      </c>
      <c r="E1713" t="s">
        <v>63</v>
      </c>
      <c r="G1713" t="str">
        <f>IFERROR(_xlfn.XLOOKUP(Sales_Pipeline[[#This Row],[Account]],Accounts!$A$2:$A$86,Accounts!$F$2:$F$86),"")</f>
        <v/>
      </c>
      <c r="H1713" t="s">
        <v>77</v>
      </c>
      <c r="I1713" s="3">
        <v>42816</v>
      </c>
      <c r="K1713" s="8" t="str">
        <f>IF(Sales_Pipeline[[#This Row],[Close_Date]]="","",TEXT(Sales_Pipeline[[#This Row],[Close_Date]],"ddd"))</f>
        <v/>
      </c>
      <c r="L1713" s="8" t="str">
        <f>IF(Sales_Pipeline[[#This Row],[Close_Date]]="","",TEXT(Sales_Pipeline[[#This Row],[Close_Date]],"mmm"))</f>
        <v/>
      </c>
      <c r="M1713" s="8" t="str">
        <f>IF(Sales_Pipeline[[#This Row],[Close_Date]]="","","Q"&amp;ROUNDUP(MONTH(Sales_Pipeline[[#This Row],[Close_Date]])/3,0))</f>
        <v/>
      </c>
      <c r="N1713" s="2" t="str" cm="1">
        <f t="array" ref="N1713">IFERROR(_xlfn.IFS(Sales_Pipeline[[#This Row],[Deal_Stage]]="Won",_xlfn.XLOOKUP(Sales_Pipeline[[#This Row],[Product]],Products!$A$2:$A$8,Products!$C$2:$C$8),Sales_Pipeline[[#This Row],[Deal_Stage]]="Lost",_xlfn.XLOOKUP(Sales_Pipeline[[#This Row],[Product]],Products!$A$2:$A$8,Products!$C$2:$C$8)),"")</f>
        <v/>
      </c>
      <c r="O1713" s="2">
        <v>0</v>
      </c>
    </row>
    <row r="1714" spans="1:15" x14ac:dyDescent="0.3">
      <c r="A1714" t="s">
        <v>1860</v>
      </c>
      <c r="B1714" t="s">
        <v>43</v>
      </c>
      <c r="C1714" t="str">
        <f>_xlfn.XLOOKUP(Sales_Pipeline[[#This Row],[Sales_Agent]],Sales_Teams[Sales_Agent],Sales_Teams[Manager])</f>
        <v>Summer Sewald</v>
      </c>
      <c r="D1714" t="str">
        <f>_xlfn.XLOOKUP(Sales_Pipeline[[#This Row],[Manager]],Sales_Teams[Manager],Sales_Teams[Regional_Office])</f>
        <v>West</v>
      </c>
      <c r="E1714" t="s">
        <v>63</v>
      </c>
      <c r="F1714" t="s">
        <v>173</v>
      </c>
      <c r="G1714" t="str">
        <f>IFERROR(_xlfn.XLOOKUP(Sales_Pipeline[[#This Row],[Account]],Accounts!$A$2:$A$86,Accounts!$F$2:$F$86),"")</f>
        <v>United States</v>
      </c>
      <c r="H1714" t="s">
        <v>57</v>
      </c>
      <c r="I1714" s="3">
        <v>42816</v>
      </c>
      <c r="J1714" s="3">
        <v>42911</v>
      </c>
      <c r="K1714" s="8" t="str">
        <f>IF(Sales_Pipeline[[#This Row],[Close_Date]]="","",TEXT(Sales_Pipeline[[#This Row],[Close_Date]],"ddd"))</f>
        <v>Sun</v>
      </c>
      <c r="L1714" s="8" t="str">
        <f>IF(Sales_Pipeline[[#This Row],[Close_Date]]="","",TEXT(Sales_Pipeline[[#This Row],[Close_Date]],"mmm"))</f>
        <v>Jun</v>
      </c>
      <c r="M1714" s="8" t="str">
        <f>IF(Sales_Pipeline[[#This Row],[Close_Date]]="","","Q"&amp;ROUNDUP(MONTH(Sales_Pipeline[[#This Row],[Close_Date]])/3,0))</f>
        <v>Q2</v>
      </c>
      <c r="N1714" s="2" cm="1">
        <f t="array" ref="N1714">IFERROR(_xlfn.IFS(Sales_Pipeline[[#This Row],[Deal_Stage]]="Won",_xlfn.XLOOKUP(Sales_Pipeline[[#This Row],[Product]],Products!$A$2:$A$8,Products!$C$2:$C$8),Sales_Pipeline[[#This Row],[Deal_Stage]]="Lost",_xlfn.XLOOKUP(Sales_Pipeline[[#This Row],[Product]],Products!$A$2:$A$8,Products!$C$2:$C$8)),"")</f>
        <v>550</v>
      </c>
      <c r="O1714" s="2">
        <v>447</v>
      </c>
    </row>
    <row r="1715" spans="1:15" x14ac:dyDescent="0.3">
      <c r="A1715" t="s">
        <v>1861</v>
      </c>
      <c r="B1715" t="s">
        <v>8</v>
      </c>
      <c r="C1715" t="str">
        <f>_xlfn.XLOOKUP(Sales_Pipeline[[#This Row],[Sales_Agent]],Sales_Teams[Sales_Agent],Sales_Teams[Manager])</f>
        <v>Dustin Brinkmann</v>
      </c>
      <c r="D1715" t="str">
        <f>_xlfn.XLOOKUP(Sales_Pipeline[[#This Row],[Manager]],Sales_Teams[Manager],Sales_Teams[Regional_Office])</f>
        <v>Central</v>
      </c>
      <c r="E1715" t="s">
        <v>76</v>
      </c>
      <c r="F1715" t="s">
        <v>59</v>
      </c>
      <c r="G1715" t="str">
        <f>IFERROR(_xlfn.XLOOKUP(Sales_Pipeline[[#This Row],[Account]],Accounts!$A$2:$A$86,Accounts!$F$2:$F$86),"")</f>
        <v>United States</v>
      </c>
      <c r="H1715" t="s">
        <v>57</v>
      </c>
      <c r="I1715" s="3">
        <v>42816</v>
      </c>
      <c r="J1715" s="3">
        <v>42900</v>
      </c>
      <c r="K1715" s="8" t="str">
        <f>IF(Sales_Pipeline[[#This Row],[Close_Date]]="","",TEXT(Sales_Pipeline[[#This Row],[Close_Date]],"ddd"))</f>
        <v>Wed</v>
      </c>
      <c r="L1715" s="8" t="str">
        <f>IF(Sales_Pipeline[[#This Row],[Close_Date]]="","",TEXT(Sales_Pipeline[[#This Row],[Close_Date]],"mmm"))</f>
        <v>Jun</v>
      </c>
      <c r="M1715" s="8" t="str">
        <f>IF(Sales_Pipeline[[#This Row],[Close_Date]]="","","Q"&amp;ROUNDUP(MONTH(Sales_Pipeline[[#This Row],[Close_Date]])/3,0))</f>
        <v>Q2</v>
      </c>
      <c r="N1715" s="2" cm="1">
        <f t="array" ref="N1715">IFERROR(_xlfn.IFS(Sales_Pipeline[[#This Row],[Deal_Stage]]="Won",_xlfn.XLOOKUP(Sales_Pipeline[[#This Row],[Product]],Products!$A$2:$A$8,Products!$C$2:$C$8),Sales_Pipeline[[#This Row],[Deal_Stage]]="Lost",_xlfn.XLOOKUP(Sales_Pipeline[[#This Row],[Product]],Products!$A$2:$A$8,Products!$C$2:$C$8)),"")</f>
        <v>3393</v>
      </c>
      <c r="O1715" s="2">
        <v>3430</v>
      </c>
    </row>
    <row r="1716" spans="1:15" x14ac:dyDescent="0.3">
      <c r="A1716" t="s">
        <v>1862</v>
      </c>
      <c r="B1716" t="s">
        <v>37</v>
      </c>
      <c r="C1716" t="str">
        <f>_xlfn.XLOOKUP(Sales_Pipeline[[#This Row],[Sales_Agent]],Sales_Teams[Sales_Agent],Sales_Teams[Manager])</f>
        <v>Celia Rouche</v>
      </c>
      <c r="D1716" t="str">
        <f>_xlfn.XLOOKUP(Sales_Pipeline[[#This Row],[Manager]],Sales_Teams[Manager],Sales_Teams[Regional_Office])</f>
        <v>West</v>
      </c>
      <c r="E1716" t="s">
        <v>76</v>
      </c>
      <c r="G1716" t="str">
        <f>IFERROR(_xlfn.XLOOKUP(Sales_Pipeline[[#This Row],[Account]],Accounts!$A$2:$A$86,Accounts!$F$2:$F$86),"")</f>
        <v/>
      </c>
      <c r="H1716" t="s">
        <v>77</v>
      </c>
      <c r="I1716" s="3">
        <v>42816</v>
      </c>
      <c r="K1716" s="8" t="str">
        <f>IF(Sales_Pipeline[[#This Row],[Close_Date]]="","",TEXT(Sales_Pipeline[[#This Row],[Close_Date]],"ddd"))</f>
        <v/>
      </c>
      <c r="L1716" s="8" t="str">
        <f>IF(Sales_Pipeline[[#This Row],[Close_Date]]="","",TEXT(Sales_Pipeline[[#This Row],[Close_Date]],"mmm"))</f>
        <v/>
      </c>
      <c r="M1716" s="8" t="str">
        <f>IF(Sales_Pipeline[[#This Row],[Close_Date]]="","","Q"&amp;ROUNDUP(MONTH(Sales_Pipeline[[#This Row],[Close_Date]])/3,0))</f>
        <v/>
      </c>
      <c r="N1716" s="2" t="str" cm="1">
        <f t="array" ref="N1716">IFERROR(_xlfn.IFS(Sales_Pipeline[[#This Row],[Deal_Stage]]="Won",_xlfn.XLOOKUP(Sales_Pipeline[[#This Row],[Product]],Products!$A$2:$A$8,Products!$C$2:$C$8),Sales_Pipeline[[#This Row],[Deal_Stage]]="Lost",_xlfn.XLOOKUP(Sales_Pipeline[[#This Row],[Product]],Products!$A$2:$A$8,Products!$C$2:$C$8)),"")</f>
        <v/>
      </c>
      <c r="O1716" s="2">
        <v>0</v>
      </c>
    </row>
    <row r="1717" spans="1:15" x14ac:dyDescent="0.3">
      <c r="A1717" t="s">
        <v>1863</v>
      </c>
      <c r="B1717" t="s">
        <v>14</v>
      </c>
      <c r="C1717" t="str">
        <f>_xlfn.XLOOKUP(Sales_Pipeline[[#This Row],[Sales_Agent]],Sales_Teams[Sales_Agent],Sales_Teams[Manager])</f>
        <v>Melvin Marxen</v>
      </c>
      <c r="D1717" t="str">
        <f>_xlfn.XLOOKUP(Sales_Pipeline[[#This Row],[Manager]],Sales_Teams[Manager],Sales_Teams[Regional_Office])</f>
        <v>Central</v>
      </c>
      <c r="E1717" t="s">
        <v>63</v>
      </c>
      <c r="F1717" t="s">
        <v>234</v>
      </c>
      <c r="G1717" t="str">
        <f>IFERROR(_xlfn.XLOOKUP(Sales_Pipeline[[#This Row],[Account]],Accounts!$A$2:$A$86,Accounts!$F$2:$F$86),"")</f>
        <v>United States</v>
      </c>
      <c r="H1717" t="s">
        <v>82</v>
      </c>
      <c r="I1717" s="3">
        <v>42816</v>
      </c>
      <c r="J1717" s="3">
        <v>42904</v>
      </c>
      <c r="K1717" s="8" t="str">
        <f>IF(Sales_Pipeline[[#This Row],[Close_Date]]="","",TEXT(Sales_Pipeline[[#This Row],[Close_Date]],"ddd"))</f>
        <v>Sun</v>
      </c>
      <c r="L1717" s="8" t="str">
        <f>IF(Sales_Pipeline[[#This Row],[Close_Date]]="","",TEXT(Sales_Pipeline[[#This Row],[Close_Date]],"mmm"))</f>
        <v>Jun</v>
      </c>
      <c r="M1717" s="8" t="str">
        <f>IF(Sales_Pipeline[[#This Row],[Close_Date]]="","","Q"&amp;ROUNDUP(MONTH(Sales_Pipeline[[#This Row],[Close_Date]])/3,0))</f>
        <v>Q2</v>
      </c>
      <c r="N1717" s="2" cm="1">
        <f t="array" ref="N1717">IFERROR(_xlfn.IFS(Sales_Pipeline[[#This Row],[Deal_Stage]]="Won",_xlfn.XLOOKUP(Sales_Pipeline[[#This Row],[Product]],Products!$A$2:$A$8,Products!$C$2:$C$8),Sales_Pipeline[[#This Row],[Deal_Stage]]="Lost",_xlfn.XLOOKUP(Sales_Pipeline[[#This Row],[Product]],Products!$A$2:$A$8,Products!$C$2:$C$8)),"")</f>
        <v>550</v>
      </c>
      <c r="O1717" s="2">
        <v>0</v>
      </c>
    </row>
    <row r="1718" spans="1:15" x14ac:dyDescent="0.3">
      <c r="A1718" t="s">
        <v>1864</v>
      </c>
      <c r="B1718" t="s">
        <v>29</v>
      </c>
      <c r="C1718" t="str">
        <f>_xlfn.XLOOKUP(Sales_Pipeline[[#This Row],[Sales_Agent]],Sales_Teams[Sales_Agent],Sales_Teams[Manager])</f>
        <v>Rocco Neubert</v>
      </c>
      <c r="D1718" t="str">
        <f>_xlfn.XLOOKUP(Sales_Pipeline[[#This Row],[Manager]],Sales_Teams[Manager],Sales_Teams[Regional_Office])</f>
        <v>East</v>
      </c>
      <c r="E1718" t="s">
        <v>76</v>
      </c>
      <c r="F1718" t="s">
        <v>225</v>
      </c>
      <c r="G1718" t="str">
        <f>IFERROR(_xlfn.XLOOKUP(Sales_Pipeline[[#This Row],[Account]],Accounts!$A$2:$A$86,Accounts!$F$2:$F$86),"")</f>
        <v>United States</v>
      </c>
      <c r="H1718" t="s">
        <v>57</v>
      </c>
      <c r="I1718" s="3">
        <v>42816</v>
      </c>
      <c r="J1718" s="3">
        <v>42896</v>
      </c>
      <c r="K1718" s="8" t="str">
        <f>IF(Sales_Pipeline[[#This Row],[Close_Date]]="","",TEXT(Sales_Pipeline[[#This Row],[Close_Date]],"ddd"))</f>
        <v>Sat</v>
      </c>
      <c r="L1718" s="8" t="str">
        <f>IF(Sales_Pipeline[[#This Row],[Close_Date]]="","",TEXT(Sales_Pipeline[[#This Row],[Close_Date]],"mmm"))</f>
        <v>Jun</v>
      </c>
      <c r="M1718" s="8" t="str">
        <f>IF(Sales_Pipeline[[#This Row],[Close_Date]]="","","Q"&amp;ROUNDUP(MONTH(Sales_Pipeline[[#This Row],[Close_Date]])/3,0))</f>
        <v>Q2</v>
      </c>
      <c r="N1718" s="2" cm="1">
        <f t="array" ref="N1718">IFERROR(_xlfn.IFS(Sales_Pipeline[[#This Row],[Deal_Stage]]="Won",_xlfn.XLOOKUP(Sales_Pipeline[[#This Row],[Product]],Products!$A$2:$A$8,Products!$C$2:$C$8),Sales_Pipeline[[#This Row],[Deal_Stage]]="Lost",_xlfn.XLOOKUP(Sales_Pipeline[[#This Row],[Product]],Products!$A$2:$A$8,Products!$C$2:$C$8)),"")</f>
        <v>3393</v>
      </c>
      <c r="O1718" s="2">
        <v>3245</v>
      </c>
    </row>
    <row r="1719" spans="1:15" x14ac:dyDescent="0.3">
      <c r="A1719" t="s">
        <v>1865</v>
      </c>
      <c r="B1719" t="s">
        <v>7</v>
      </c>
      <c r="C1719" t="str">
        <f>_xlfn.XLOOKUP(Sales_Pipeline[[#This Row],[Sales_Agent]],Sales_Teams[Sales_Agent],Sales_Teams[Manager])</f>
        <v>Dustin Brinkmann</v>
      </c>
      <c r="D1719" t="str">
        <f>_xlfn.XLOOKUP(Sales_Pipeline[[#This Row],[Manager]],Sales_Teams[Manager],Sales_Teams[Regional_Office])</f>
        <v>Central</v>
      </c>
      <c r="E1719" t="s">
        <v>63</v>
      </c>
      <c r="F1719" t="s">
        <v>79</v>
      </c>
      <c r="G1719" t="str">
        <f>IFERROR(_xlfn.XLOOKUP(Sales_Pipeline[[#This Row],[Account]],Accounts!$A$2:$A$86,Accounts!$F$2:$F$86),"")</f>
        <v>Philipines</v>
      </c>
      <c r="H1719" t="s">
        <v>82</v>
      </c>
      <c r="I1719" s="3">
        <v>42816</v>
      </c>
      <c r="J1719" s="3">
        <v>42821</v>
      </c>
      <c r="K1719" s="8" t="str">
        <f>IF(Sales_Pipeline[[#This Row],[Close_Date]]="","",TEXT(Sales_Pipeline[[#This Row],[Close_Date]],"ddd"))</f>
        <v>Mon</v>
      </c>
      <c r="L1719" s="8" t="str">
        <f>IF(Sales_Pipeline[[#This Row],[Close_Date]]="","",TEXT(Sales_Pipeline[[#This Row],[Close_Date]],"mmm"))</f>
        <v>Mar</v>
      </c>
      <c r="M1719" s="8" t="str">
        <f>IF(Sales_Pipeline[[#This Row],[Close_Date]]="","","Q"&amp;ROUNDUP(MONTH(Sales_Pipeline[[#This Row],[Close_Date]])/3,0))</f>
        <v>Q1</v>
      </c>
      <c r="N1719" s="2" cm="1">
        <f t="array" ref="N1719">IFERROR(_xlfn.IFS(Sales_Pipeline[[#This Row],[Deal_Stage]]="Won",_xlfn.XLOOKUP(Sales_Pipeline[[#This Row],[Product]],Products!$A$2:$A$8,Products!$C$2:$C$8),Sales_Pipeline[[#This Row],[Deal_Stage]]="Lost",_xlfn.XLOOKUP(Sales_Pipeline[[#This Row],[Product]],Products!$A$2:$A$8,Products!$C$2:$C$8)),"")</f>
        <v>550</v>
      </c>
      <c r="O1719" s="2">
        <v>0</v>
      </c>
    </row>
    <row r="1720" spans="1:15" x14ac:dyDescent="0.3">
      <c r="A1720" t="s">
        <v>1866</v>
      </c>
      <c r="B1720" t="s">
        <v>7</v>
      </c>
      <c r="C1720" t="str">
        <f>_xlfn.XLOOKUP(Sales_Pipeline[[#This Row],[Sales_Agent]],Sales_Teams[Sales_Agent],Sales_Teams[Manager])</f>
        <v>Dustin Brinkmann</v>
      </c>
      <c r="D1720" t="str">
        <f>_xlfn.XLOOKUP(Sales_Pipeline[[#This Row],[Manager]],Sales_Teams[Manager],Sales_Teams[Regional_Office])</f>
        <v>Central</v>
      </c>
      <c r="E1720" t="s">
        <v>61</v>
      </c>
      <c r="F1720" t="s">
        <v>68</v>
      </c>
      <c r="G1720" t="str">
        <f>IFERROR(_xlfn.XLOOKUP(Sales_Pipeline[[#This Row],[Account]],Accounts!$A$2:$A$86,Accounts!$F$2:$F$86),"")</f>
        <v>United States</v>
      </c>
      <c r="H1720" t="s">
        <v>57</v>
      </c>
      <c r="I1720" s="3">
        <v>42816</v>
      </c>
      <c r="J1720" s="3">
        <v>42820</v>
      </c>
      <c r="K1720" s="8" t="str">
        <f>IF(Sales_Pipeline[[#This Row],[Close_Date]]="","",TEXT(Sales_Pipeline[[#This Row],[Close_Date]],"ddd"))</f>
        <v>Sun</v>
      </c>
      <c r="L1720" s="8" t="str">
        <f>IF(Sales_Pipeline[[#This Row],[Close_Date]]="","",TEXT(Sales_Pipeline[[#This Row],[Close_Date]],"mmm"))</f>
        <v>Mar</v>
      </c>
      <c r="M1720" s="8" t="str">
        <f>IF(Sales_Pipeline[[#This Row],[Close_Date]]="","","Q"&amp;ROUNDUP(MONTH(Sales_Pipeline[[#This Row],[Close_Date]])/3,0))</f>
        <v>Q1</v>
      </c>
      <c r="N1720" s="2" cm="1">
        <f t="array" ref="N1720">IFERROR(_xlfn.IFS(Sales_Pipeline[[#This Row],[Deal_Stage]]="Won",_xlfn.XLOOKUP(Sales_Pipeline[[#This Row],[Product]],Products!$A$2:$A$8,Products!$C$2:$C$8),Sales_Pipeline[[#This Row],[Deal_Stage]]="Lost",_xlfn.XLOOKUP(Sales_Pipeline[[#This Row],[Product]],Products!$A$2:$A$8,Products!$C$2:$C$8)),"")</f>
        <v>55</v>
      </c>
      <c r="O1720" s="2">
        <v>61</v>
      </c>
    </row>
    <row r="1721" spans="1:15" x14ac:dyDescent="0.3">
      <c r="A1721" t="s">
        <v>1867</v>
      </c>
      <c r="B1721" t="s">
        <v>32</v>
      </c>
      <c r="C1721" t="str">
        <f>_xlfn.XLOOKUP(Sales_Pipeline[[#This Row],[Sales_Agent]],Sales_Teams[Sales_Agent],Sales_Teams[Manager])</f>
        <v>Celia Rouche</v>
      </c>
      <c r="D1721" t="str">
        <f>_xlfn.XLOOKUP(Sales_Pipeline[[#This Row],[Manager]],Sales_Teams[Manager],Sales_Teams[Regional_Office])</f>
        <v>West</v>
      </c>
      <c r="E1721" t="s">
        <v>61</v>
      </c>
      <c r="F1721" t="s">
        <v>143</v>
      </c>
      <c r="G1721" t="str">
        <f>IFERROR(_xlfn.XLOOKUP(Sales_Pipeline[[#This Row],[Account]],Accounts!$A$2:$A$86,Accounts!$F$2:$F$86),"")</f>
        <v>United States</v>
      </c>
      <c r="H1721" t="s">
        <v>57</v>
      </c>
      <c r="I1721" s="3">
        <v>42816</v>
      </c>
      <c r="J1721" s="3">
        <v>42915</v>
      </c>
      <c r="K1721" s="8" t="str">
        <f>IF(Sales_Pipeline[[#This Row],[Close_Date]]="","",TEXT(Sales_Pipeline[[#This Row],[Close_Date]],"ddd"))</f>
        <v>Thu</v>
      </c>
      <c r="L1721" s="8" t="str">
        <f>IF(Sales_Pipeline[[#This Row],[Close_Date]]="","",TEXT(Sales_Pipeline[[#This Row],[Close_Date]],"mmm"))</f>
        <v>Jun</v>
      </c>
      <c r="M1721" s="8" t="str">
        <f>IF(Sales_Pipeline[[#This Row],[Close_Date]]="","","Q"&amp;ROUNDUP(MONTH(Sales_Pipeline[[#This Row],[Close_Date]])/3,0))</f>
        <v>Q2</v>
      </c>
      <c r="N1721" s="2" cm="1">
        <f t="array" ref="N1721">IFERROR(_xlfn.IFS(Sales_Pipeline[[#This Row],[Deal_Stage]]="Won",_xlfn.XLOOKUP(Sales_Pipeline[[#This Row],[Product]],Products!$A$2:$A$8,Products!$C$2:$C$8),Sales_Pipeline[[#This Row],[Deal_Stage]]="Lost",_xlfn.XLOOKUP(Sales_Pipeline[[#This Row],[Product]],Products!$A$2:$A$8,Products!$C$2:$C$8)),"")</f>
        <v>55</v>
      </c>
      <c r="O1721" s="2">
        <v>60</v>
      </c>
    </row>
    <row r="1722" spans="1:15" x14ac:dyDescent="0.3">
      <c r="A1722" t="s">
        <v>1868</v>
      </c>
      <c r="B1722" t="s">
        <v>17</v>
      </c>
      <c r="C1722" t="str">
        <f>_xlfn.XLOOKUP(Sales_Pipeline[[#This Row],[Sales_Agent]],Sales_Teams[Sales_Agent],Sales_Teams[Manager])</f>
        <v>Cara Losch</v>
      </c>
      <c r="D1722" t="str">
        <f>_xlfn.XLOOKUP(Sales_Pipeline[[#This Row],[Manager]],Sales_Teams[Manager],Sales_Teams[Regional_Office])</f>
        <v>East</v>
      </c>
      <c r="E1722" t="s">
        <v>8953</v>
      </c>
      <c r="G1722" t="str">
        <f>IFERROR(_xlfn.XLOOKUP(Sales_Pipeline[[#This Row],[Account]],Accounts!$A$2:$A$86,Accounts!$F$2:$F$86),"")</f>
        <v/>
      </c>
      <c r="H1722" t="s">
        <v>77</v>
      </c>
      <c r="I1722" s="3">
        <v>42816</v>
      </c>
      <c r="K1722" s="8" t="str">
        <f>IF(Sales_Pipeline[[#This Row],[Close_Date]]="","",TEXT(Sales_Pipeline[[#This Row],[Close_Date]],"ddd"))</f>
        <v/>
      </c>
      <c r="L1722" s="8" t="str">
        <f>IF(Sales_Pipeline[[#This Row],[Close_Date]]="","",TEXT(Sales_Pipeline[[#This Row],[Close_Date]],"mmm"))</f>
        <v/>
      </c>
      <c r="M1722" s="8" t="str">
        <f>IF(Sales_Pipeline[[#This Row],[Close_Date]]="","","Q"&amp;ROUNDUP(MONTH(Sales_Pipeline[[#This Row],[Close_Date]])/3,0))</f>
        <v/>
      </c>
      <c r="N1722" s="2" t="str" cm="1">
        <f t="array" ref="N1722">IFERROR(_xlfn.IFS(Sales_Pipeline[[#This Row],[Deal_Stage]]="Won",_xlfn.XLOOKUP(Sales_Pipeline[[#This Row],[Product]],Products!$A$2:$A$8,Products!$C$2:$C$8),Sales_Pipeline[[#This Row],[Deal_Stage]]="Lost",_xlfn.XLOOKUP(Sales_Pipeline[[#This Row],[Product]],Products!$A$2:$A$8,Products!$C$2:$C$8)),"")</f>
        <v/>
      </c>
      <c r="O1722" s="2">
        <v>0</v>
      </c>
    </row>
    <row r="1723" spans="1:15" x14ac:dyDescent="0.3">
      <c r="A1723" t="s">
        <v>1869</v>
      </c>
      <c r="B1723" t="s">
        <v>17</v>
      </c>
      <c r="C1723" t="str">
        <f>_xlfn.XLOOKUP(Sales_Pipeline[[#This Row],[Sales_Agent]],Sales_Teams[Sales_Agent],Sales_Teams[Manager])</f>
        <v>Cara Losch</v>
      </c>
      <c r="D1723" t="str">
        <f>_xlfn.XLOOKUP(Sales_Pipeline[[#This Row],[Manager]],Sales_Teams[Manager],Sales_Teams[Regional_Office])</f>
        <v>East</v>
      </c>
      <c r="E1723" t="s">
        <v>61</v>
      </c>
      <c r="F1723" t="s">
        <v>173</v>
      </c>
      <c r="G1723" t="str">
        <f>IFERROR(_xlfn.XLOOKUP(Sales_Pipeline[[#This Row],[Account]],Accounts!$A$2:$A$86,Accounts!$F$2:$F$86),"")</f>
        <v>United States</v>
      </c>
      <c r="H1723" t="s">
        <v>82</v>
      </c>
      <c r="I1723" s="3">
        <v>42816</v>
      </c>
      <c r="J1723" s="3">
        <v>42826</v>
      </c>
      <c r="K1723" s="8" t="str">
        <f>IF(Sales_Pipeline[[#This Row],[Close_Date]]="","",TEXT(Sales_Pipeline[[#This Row],[Close_Date]],"ddd"))</f>
        <v>Sat</v>
      </c>
      <c r="L1723" s="8" t="str">
        <f>IF(Sales_Pipeline[[#This Row],[Close_Date]]="","",TEXT(Sales_Pipeline[[#This Row],[Close_Date]],"mmm"))</f>
        <v>Apr</v>
      </c>
      <c r="M1723" s="8" t="str">
        <f>IF(Sales_Pipeline[[#This Row],[Close_Date]]="","","Q"&amp;ROUNDUP(MONTH(Sales_Pipeline[[#This Row],[Close_Date]])/3,0))</f>
        <v>Q2</v>
      </c>
      <c r="N1723" s="2" cm="1">
        <f t="array" ref="N1723">IFERROR(_xlfn.IFS(Sales_Pipeline[[#This Row],[Deal_Stage]]="Won",_xlfn.XLOOKUP(Sales_Pipeline[[#This Row],[Product]],Products!$A$2:$A$8,Products!$C$2:$C$8),Sales_Pipeline[[#This Row],[Deal_Stage]]="Lost",_xlfn.XLOOKUP(Sales_Pipeline[[#This Row],[Product]],Products!$A$2:$A$8,Products!$C$2:$C$8)),"")</f>
        <v>55</v>
      </c>
      <c r="O1723" s="2">
        <v>0</v>
      </c>
    </row>
    <row r="1724" spans="1:15" x14ac:dyDescent="0.3">
      <c r="A1724" t="s">
        <v>1870</v>
      </c>
      <c r="B1724" t="s">
        <v>44</v>
      </c>
      <c r="C1724" t="str">
        <f>_xlfn.XLOOKUP(Sales_Pipeline[[#This Row],[Sales_Agent]],Sales_Teams[Sales_Agent],Sales_Teams[Manager])</f>
        <v>Summer Sewald</v>
      </c>
      <c r="D1724" t="str">
        <f>_xlfn.XLOOKUP(Sales_Pipeline[[#This Row],[Manager]],Sales_Teams[Manager],Sales_Teams[Regional_Office])</f>
        <v>West</v>
      </c>
      <c r="E1724" t="s">
        <v>63</v>
      </c>
      <c r="G1724" t="str">
        <f>IFERROR(_xlfn.XLOOKUP(Sales_Pipeline[[#This Row],[Account]],Accounts!$A$2:$A$86,Accounts!$F$2:$F$86),"")</f>
        <v/>
      </c>
      <c r="H1724" t="s">
        <v>77</v>
      </c>
      <c r="I1724" s="3">
        <v>42816</v>
      </c>
      <c r="K1724" s="8" t="str">
        <f>IF(Sales_Pipeline[[#This Row],[Close_Date]]="","",TEXT(Sales_Pipeline[[#This Row],[Close_Date]],"ddd"))</f>
        <v/>
      </c>
      <c r="L1724" s="8" t="str">
        <f>IF(Sales_Pipeline[[#This Row],[Close_Date]]="","",TEXT(Sales_Pipeline[[#This Row],[Close_Date]],"mmm"))</f>
        <v/>
      </c>
      <c r="M1724" s="8" t="str">
        <f>IF(Sales_Pipeline[[#This Row],[Close_Date]]="","","Q"&amp;ROUNDUP(MONTH(Sales_Pipeline[[#This Row],[Close_Date]])/3,0))</f>
        <v/>
      </c>
      <c r="N1724" s="2" t="str" cm="1">
        <f t="array" ref="N1724">IFERROR(_xlfn.IFS(Sales_Pipeline[[#This Row],[Deal_Stage]]="Won",_xlfn.XLOOKUP(Sales_Pipeline[[#This Row],[Product]],Products!$A$2:$A$8,Products!$C$2:$C$8),Sales_Pipeline[[#This Row],[Deal_Stage]]="Lost",_xlfn.XLOOKUP(Sales_Pipeline[[#This Row],[Product]],Products!$A$2:$A$8,Products!$C$2:$C$8)),"")</f>
        <v/>
      </c>
      <c r="O1724" s="2">
        <v>0</v>
      </c>
    </row>
    <row r="1725" spans="1:15" x14ac:dyDescent="0.3">
      <c r="A1725" t="s">
        <v>1871</v>
      </c>
      <c r="B1725" t="s">
        <v>3</v>
      </c>
      <c r="C1725" t="str">
        <f>_xlfn.XLOOKUP(Sales_Pipeline[[#This Row],[Sales_Agent]],Sales_Teams[Sales_Agent],Sales_Teams[Manager])</f>
        <v>Dustin Brinkmann</v>
      </c>
      <c r="D1725" t="str">
        <f>_xlfn.XLOOKUP(Sales_Pipeline[[#This Row],[Manager]],Sales_Teams[Manager],Sales_Teams[Regional_Office])</f>
        <v>Central</v>
      </c>
      <c r="E1725" t="s">
        <v>84</v>
      </c>
      <c r="F1725" t="s">
        <v>118</v>
      </c>
      <c r="G1725" t="str">
        <f>IFERROR(_xlfn.XLOOKUP(Sales_Pipeline[[#This Row],[Account]],Accounts!$A$2:$A$86,Accounts!$F$2:$F$86),"")</f>
        <v>United States</v>
      </c>
      <c r="H1725" t="s">
        <v>57</v>
      </c>
      <c r="I1725" s="3">
        <v>42817</v>
      </c>
      <c r="J1725" s="3">
        <v>42826</v>
      </c>
      <c r="K1725" s="8" t="str">
        <f>IF(Sales_Pipeline[[#This Row],[Close_Date]]="","",TEXT(Sales_Pipeline[[#This Row],[Close_Date]],"ddd"))</f>
        <v>Sat</v>
      </c>
      <c r="L1725" s="8" t="str">
        <f>IF(Sales_Pipeline[[#This Row],[Close_Date]]="","",TEXT(Sales_Pipeline[[#This Row],[Close_Date]],"mmm"))</f>
        <v>Apr</v>
      </c>
      <c r="M1725" s="8" t="str">
        <f>IF(Sales_Pipeline[[#This Row],[Close_Date]]="","","Q"&amp;ROUNDUP(MONTH(Sales_Pipeline[[#This Row],[Close_Date]])/3,0))</f>
        <v>Q2</v>
      </c>
      <c r="N1725" s="2" cm="1">
        <f t="array" ref="N1725">IFERROR(_xlfn.IFS(Sales_Pipeline[[#This Row],[Deal_Stage]]="Won",_xlfn.XLOOKUP(Sales_Pipeline[[#This Row],[Product]],Products!$A$2:$A$8,Products!$C$2:$C$8),Sales_Pipeline[[#This Row],[Deal_Stage]]="Lost",_xlfn.XLOOKUP(Sales_Pipeline[[#This Row],[Product]],Products!$A$2:$A$8,Products!$C$2:$C$8)),"")</f>
        <v>5482</v>
      </c>
      <c r="O1725" s="2">
        <v>5060</v>
      </c>
    </row>
    <row r="1726" spans="1:15" x14ac:dyDescent="0.3">
      <c r="A1726" t="s">
        <v>1872</v>
      </c>
      <c r="B1726" t="s">
        <v>30</v>
      </c>
      <c r="C1726" t="str">
        <f>_xlfn.XLOOKUP(Sales_Pipeline[[#This Row],[Sales_Agent]],Sales_Teams[Sales_Agent],Sales_Teams[Manager])</f>
        <v>Rocco Neubert</v>
      </c>
      <c r="D1726" t="str">
        <f>_xlfn.XLOOKUP(Sales_Pipeline[[#This Row],[Manager]],Sales_Teams[Manager],Sales_Teams[Regional_Office])</f>
        <v>East</v>
      </c>
      <c r="E1726" t="s">
        <v>63</v>
      </c>
      <c r="F1726" t="s">
        <v>96</v>
      </c>
      <c r="G1726" t="str">
        <f>IFERROR(_xlfn.XLOOKUP(Sales_Pipeline[[#This Row],[Account]],Accounts!$A$2:$A$86,Accounts!$F$2:$F$86),"")</f>
        <v>United States</v>
      </c>
      <c r="H1726" t="s">
        <v>82</v>
      </c>
      <c r="I1726" s="3">
        <v>42817</v>
      </c>
      <c r="J1726" s="3">
        <v>42826</v>
      </c>
      <c r="K1726" s="8" t="str">
        <f>IF(Sales_Pipeline[[#This Row],[Close_Date]]="","",TEXT(Sales_Pipeline[[#This Row],[Close_Date]],"ddd"))</f>
        <v>Sat</v>
      </c>
      <c r="L1726" s="8" t="str">
        <f>IF(Sales_Pipeline[[#This Row],[Close_Date]]="","",TEXT(Sales_Pipeline[[#This Row],[Close_Date]],"mmm"))</f>
        <v>Apr</v>
      </c>
      <c r="M1726" s="8" t="str">
        <f>IF(Sales_Pipeline[[#This Row],[Close_Date]]="","","Q"&amp;ROUNDUP(MONTH(Sales_Pipeline[[#This Row],[Close_Date]])/3,0))</f>
        <v>Q2</v>
      </c>
      <c r="N1726" s="2" cm="1">
        <f t="array" ref="N1726">IFERROR(_xlfn.IFS(Sales_Pipeline[[#This Row],[Deal_Stage]]="Won",_xlfn.XLOOKUP(Sales_Pipeline[[#This Row],[Product]],Products!$A$2:$A$8,Products!$C$2:$C$8),Sales_Pipeline[[#This Row],[Deal_Stage]]="Lost",_xlfn.XLOOKUP(Sales_Pipeline[[#This Row],[Product]],Products!$A$2:$A$8,Products!$C$2:$C$8)),"")</f>
        <v>550</v>
      </c>
      <c r="O1726" s="2">
        <v>0</v>
      </c>
    </row>
    <row r="1727" spans="1:15" x14ac:dyDescent="0.3">
      <c r="A1727" t="s">
        <v>1873</v>
      </c>
      <c r="B1727" t="s">
        <v>27</v>
      </c>
      <c r="C1727" t="str">
        <f>_xlfn.XLOOKUP(Sales_Pipeline[[#This Row],[Sales_Agent]],Sales_Teams[Sales_Agent],Sales_Teams[Manager])</f>
        <v>Rocco Neubert</v>
      </c>
      <c r="D1727" t="str">
        <f>_xlfn.XLOOKUP(Sales_Pipeline[[#This Row],[Manager]],Sales_Teams[Manager],Sales_Teams[Regional_Office])</f>
        <v>East</v>
      </c>
      <c r="E1727" t="s">
        <v>63</v>
      </c>
      <c r="F1727" t="s">
        <v>328</v>
      </c>
      <c r="G1727" t="str">
        <f>IFERROR(_xlfn.XLOOKUP(Sales_Pipeline[[#This Row],[Account]],Accounts!$A$2:$A$86,Accounts!$F$2:$F$86),"")</f>
        <v>United States</v>
      </c>
      <c r="H1727" t="s">
        <v>77</v>
      </c>
      <c r="I1727" s="3">
        <v>42817</v>
      </c>
      <c r="K1727" s="8" t="str">
        <f>IF(Sales_Pipeline[[#This Row],[Close_Date]]="","",TEXT(Sales_Pipeline[[#This Row],[Close_Date]],"ddd"))</f>
        <v/>
      </c>
      <c r="L1727" s="8" t="str">
        <f>IF(Sales_Pipeline[[#This Row],[Close_Date]]="","",TEXT(Sales_Pipeline[[#This Row],[Close_Date]],"mmm"))</f>
        <v/>
      </c>
      <c r="M1727" s="8" t="str">
        <f>IF(Sales_Pipeline[[#This Row],[Close_Date]]="","","Q"&amp;ROUNDUP(MONTH(Sales_Pipeline[[#This Row],[Close_Date]])/3,0))</f>
        <v/>
      </c>
      <c r="N1727" s="2" t="str" cm="1">
        <f t="array" ref="N1727">IFERROR(_xlfn.IFS(Sales_Pipeline[[#This Row],[Deal_Stage]]="Won",_xlfn.XLOOKUP(Sales_Pipeline[[#This Row],[Product]],Products!$A$2:$A$8,Products!$C$2:$C$8),Sales_Pipeline[[#This Row],[Deal_Stage]]="Lost",_xlfn.XLOOKUP(Sales_Pipeline[[#This Row],[Product]],Products!$A$2:$A$8,Products!$C$2:$C$8)),"")</f>
        <v/>
      </c>
      <c r="O1727" s="2">
        <v>0</v>
      </c>
    </row>
    <row r="1728" spans="1:15" x14ac:dyDescent="0.3">
      <c r="A1728" t="s">
        <v>1874</v>
      </c>
      <c r="B1728" t="s">
        <v>27</v>
      </c>
      <c r="C1728" t="str">
        <f>_xlfn.XLOOKUP(Sales_Pipeline[[#This Row],[Sales_Agent]],Sales_Teams[Sales_Agent],Sales_Teams[Manager])</f>
        <v>Rocco Neubert</v>
      </c>
      <c r="D1728" t="str">
        <f>_xlfn.XLOOKUP(Sales_Pipeline[[#This Row],[Manager]],Sales_Teams[Manager],Sales_Teams[Regional_Office])</f>
        <v>East</v>
      </c>
      <c r="E1728" t="s">
        <v>63</v>
      </c>
      <c r="F1728" t="s">
        <v>173</v>
      </c>
      <c r="G1728" t="str">
        <f>IFERROR(_xlfn.XLOOKUP(Sales_Pipeline[[#This Row],[Account]],Accounts!$A$2:$A$86,Accounts!$F$2:$F$86),"")</f>
        <v>United States</v>
      </c>
      <c r="H1728" t="s">
        <v>57</v>
      </c>
      <c r="I1728" s="3">
        <v>42817</v>
      </c>
      <c r="J1728" s="3">
        <v>42826</v>
      </c>
      <c r="K1728" s="8" t="str">
        <f>IF(Sales_Pipeline[[#This Row],[Close_Date]]="","",TEXT(Sales_Pipeline[[#This Row],[Close_Date]],"ddd"))</f>
        <v>Sat</v>
      </c>
      <c r="L1728" s="8" t="str">
        <f>IF(Sales_Pipeline[[#This Row],[Close_Date]]="","",TEXT(Sales_Pipeline[[#This Row],[Close_Date]],"mmm"))</f>
        <v>Apr</v>
      </c>
      <c r="M1728" s="8" t="str">
        <f>IF(Sales_Pipeline[[#This Row],[Close_Date]]="","","Q"&amp;ROUNDUP(MONTH(Sales_Pipeline[[#This Row],[Close_Date]])/3,0))</f>
        <v>Q2</v>
      </c>
      <c r="N1728" s="2" cm="1">
        <f t="array" ref="N1728">IFERROR(_xlfn.IFS(Sales_Pipeline[[#This Row],[Deal_Stage]]="Won",_xlfn.XLOOKUP(Sales_Pipeline[[#This Row],[Product]],Products!$A$2:$A$8,Products!$C$2:$C$8),Sales_Pipeline[[#This Row],[Deal_Stage]]="Lost",_xlfn.XLOOKUP(Sales_Pipeline[[#This Row],[Product]],Products!$A$2:$A$8,Products!$C$2:$C$8)),"")</f>
        <v>550</v>
      </c>
      <c r="O1728" s="2">
        <v>585</v>
      </c>
    </row>
    <row r="1729" spans="1:15" x14ac:dyDescent="0.3">
      <c r="A1729" t="s">
        <v>1875</v>
      </c>
      <c r="B1729" t="s">
        <v>20</v>
      </c>
      <c r="C1729" t="str">
        <f>_xlfn.XLOOKUP(Sales_Pipeline[[#This Row],[Sales_Agent]],Sales_Teams[Sales_Agent],Sales_Teams[Manager])</f>
        <v>Cara Losch</v>
      </c>
      <c r="D1729" t="str">
        <f>_xlfn.XLOOKUP(Sales_Pipeline[[#This Row],[Manager]],Sales_Teams[Manager],Sales_Teams[Regional_Office])</f>
        <v>East</v>
      </c>
      <c r="E1729" t="s">
        <v>8953</v>
      </c>
      <c r="F1729" t="s">
        <v>344</v>
      </c>
      <c r="G1729" t="str">
        <f>IFERROR(_xlfn.XLOOKUP(Sales_Pipeline[[#This Row],[Account]],Accounts!$A$2:$A$86,Accounts!$F$2:$F$86),"")</f>
        <v>Romania</v>
      </c>
      <c r="H1729" t="s">
        <v>82</v>
      </c>
      <c r="I1729" s="3">
        <v>42817</v>
      </c>
      <c r="J1729" s="3">
        <v>42897</v>
      </c>
      <c r="K1729" s="8" t="str">
        <f>IF(Sales_Pipeline[[#This Row],[Close_Date]]="","",TEXT(Sales_Pipeline[[#This Row],[Close_Date]],"ddd"))</f>
        <v>Sun</v>
      </c>
      <c r="L1729" s="8" t="str">
        <f>IF(Sales_Pipeline[[#This Row],[Close_Date]]="","",TEXT(Sales_Pipeline[[#This Row],[Close_Date]],"mmm"))</f>
        <v>Jun</v>
      </c>
      <c r="M1729" s="8" t="str">
        <f>IF(Sales_Pipeline[[#This Row],[Close_Date]]="","","Q"&amp;ROUNDUP(MONTH(Sales_Pipeline[[#This Row],[Close_Date]])/3,0))</f>
        <v>Q2</v>
      </c>
      <c r="N1729" s="2" cm="1">
        <f t="array" ref="N1729">IFERROR(_xlfn.IFS(Sales_Pipeline[[#This Row],[Deal_Stage]]="Won",_xlfn.XLOOKUP(Sales_Pipeline[[#This Row],[Product]],Products!$A$2:$A$8,Products!$C$2:$C$8),Sales_Pipeline[[#This Row],[Deal_Stage]]="Lost",_xlfn.XLOOKUP(Sales_Pipeline[[#This Row],[Product]],Products!$A$2:$A$8,Products!$C$2:$C$8)),"")</f>
        <v>4821</v>
      </c>
      <c r="O1729" s="2">
        <v>0</v>
      </c>
    </row>
    <row r="1730" spans="1:15" x14ac:dyDescent="0.3">
      <c r="A1730" t="s">
        <v>1876</v>
      </c>
      <c r="B1730" t="s">
        <v>28</v>
      </c>
      <c r="C1730" t="str">
        <f>_xlfn.XLOOKUP(Sales_Pipeline[[#This Row],[Sales_Agent]],Sales_Teams[Sales_Agent],Sales_Teams[Manager])</f>
        <v>Rocco Neubert</v>
      </c>
      <c r="D1730" t="str">
        <f>_xlfn.XLOOKUP(Sales_Pipeline[[#This Row],[Manager]],Sales_Teams[Manager],Sales_Teams[Regional_Office])</f>
        <v>East</v>
      </c>
      <c r="E1730" t="s">
        <v>8953</v>
      </c>
      <c r="F1730" t="s">
        <v>220</v>
      </c>
      <c r="G1730" t="str">
        <f>IFERROR(_xlfn.XLOOKUP(Sales_Pipeline[[#This Row],[Account]],Accounts!$A$2:$A$86,Accounts!$F$2:$F$86),"")</f>
        <v>United States</v>
      </c>
      <c r="H1730" t="s">
        <v>82</v>
      </c>
      <c r="I1730" s="3">
        <v>42817</v>
      </c>
      <c r="J1730" s="3">
        <v>42874</v>
      </c>
      <c r="K1730" s="8" t="str">
        <f>IF(Sales_Pipeline[[#This Row],[Close_Date]]="","",TEXT(Sales_Pipeline[[#This Row],[Close_Date]],"ddd"))</f>
        <v>Fri</v>
      </c>
      <c r="L1730" s="8" t="str">
        <f>IF(Sales_Pipeline[[#This Row],[Close_Date]]="","",TEXT(Sales_Pipeline[[#This Row],[Close_Date]],"mmm"))</f>
        <v>May</v>
      </c>
      <c r="M1730" s="8" t="str">
        <f>IF(Sales_Pipeline[[#This Row],[Close_Date]]="","","Q"&amp;ROUNDUP(MONTH(Sales_Pipeline[[#This Row],[Close_Date]])/3,0))</f>
        <v>Q2</v>
      </c>
      <c r="N1730" s="2" cm="1">
        <f t="array" ref="N1730">IFERROR(_xlfn.IFS(Sales_Pipeline[[#This Row],[Deal_Stage]]="Won",_xlfn.XLOOKUP(Sales_Pipeline[[#This Row],[Product]],Products!$A$2:$A$8,Products!$C$2:$C$8),Sales_Pipeline[[#This Row],[Deal_Stage]]="Lost",_xlfn.XLOOKUP(Sales_Pipeline[[#This Row],[Product]],Products!$A$2:$A$8,Products!$C$2:$C$8)),"")</f>
        <v>4821</v>
      </c>
      <c r="O1730" s="2">
        <v>0</v>
      </c>
    </row>
    <row r="1731" spans="1:15" x14ac:dyDescent="0.3">
      <c r="A1731" t="s">
        <v>1877</v>
      </c>
      <c r="B1731" t="s">
        <v>13</v>
      </c>
      <c r="C1731" t="str">
        <f>_xlfn.XLOOKUP(Sales_Pipeline[[#This Row],[Sales_Agent]],Sales_Teams[Sales_Agent],Sales_Teams[Manager])</f>
        <v>Melvin Marxen</v>
      </c>
      <c r="D1731" t="str">
        <f>_xlfn.XLOOKUP(Sales_Pipeline[[#This Row],[Manager]],Sales_Teams[Manager],Sales_Teams[Regional_Office])</f>
        <v>Central</v>
      </c>
      <c r="E1731" t="s">
        <v>8953</v>
      </c>
      <c r="F1731" t="s">
        <v>330</v>
      </c>
      <c r="G1731" t="str">
        <f>IFERROR(_xlfn.XLOOKUP(Sales_Pipeline[[#This Row],[Account]],Accounts!$A$2:$A$86,Accounts!$F$2:$F$86),"")</f>
        <v>Korea</v>
      </c>
      <c r="H1731" t="s">
        <v>82</v>
      </c>
      <c r="I1731" s="3">
        <v>42817</v>
      </c>
      <c r="J1731" s="3">
        <v>42828</v>
      </c>
      <c r="K1731" s="8" t="str">
        <f>IF(Sales_Pipeline[[#This Row],[Close_Date]]="","",TEXT(Sales_Pipeline[[#This Row],[Close_Date]],"ddd"))</f>
        <v>Mon</v>
      </c>
      <c r="L1731" s="8" t="str">
        <f>IF(Sales_Pipeline[[#This Row],[Close_Date]]="","",TEXT(Sales_Pipeline[[#This Row],[Close_Date]],"mmm"))</f>
        <v>Apr</v>
      </c>
      <c r="M1731" s="8" t="str">
        <f>IF(Sales_Pipeline[[#This Row],[Close_Date]]="","","Q"&amp;ROUNDUP(MONTH(Sales_Pipeline[[#This Row],[Close_Date]])/3,0))</f>
        <v>Q2</v>
      </c>
      <c r="N1731" s="2" cm="1">
        <f t="array" ref="N1731">IFERROR(_xlfn.IFS(Sales_Pipeline[[#This Row],[Deal_Stage]]="Won",_xlfn.XLOOKUP(Sales_Pipeline[[#This Row],[Product]],Products!$A$2:$A$8,Products!$C$2:$C$8),Sales_Pipeline[[#This Row],[Deal_Stage]]="Lost",_xlfn.XLOOKUP(Sales_Pipeline[[#This Row],[Product]],Products!$A$2:$A$8,Products!$C$2:$C$8)),"")</f>
        <v>4821</v>
      </c>
      <c r="O1731" s="2">
        <v>0</v>
      </c>
    </row>
    <row r="1732" spans="1:15" x14ac:dyDescent="0.3">
      <c r="A1732" t="s">
        <v>1878</v>
      </c>
      <c r="B1732" t="s">
        <v>43</v>
      </c>
      <c r="C1732" t="str">
        <f>_xlfn.XLOOKUP(Sales_Pipeline[[#This Row],[Sales_Agent]],Sales_Teams[Sales_Agent],Sales_Teams[Manager])</f>
        <v>Summer Sewald</v>
      </c>
      <c r="D1732" t="str">
        <f>_xlfn.XLOOKUP(Sales_Pipeline[[#This Row],[Manager]],Sales_Teams[Manager],Sales_Teams[Regional_Office])</f>
        <v>West</v>
      </c>
      <c r="E1732" t="s">
        <v>8953</v>
      </c>
      <c r="F1732" t="s">
        <v>234</v>
      </c>
      <c r="G1732" t="str">
        <f>IFERROR(_xlfn.XLOOKUP(Sales_Pipeline[[#This Row],[Account]],Accounts!$A$2:$A$86,Accounts!$F$2:$F$86),"")</f>
        <v>United States</v>
      </c>
      <c r="H1732" t="s">
        <v>82</v>
      </c>
      <c r="I1732" s="3">
        <v>42817</v>
      </c>
      <c r="J1732" s="3">
        <v>42828</v>
      </c>
      <c r="K1732" s="8" t="str">
        <f>IF(Sales_Pipeline[[#This Row],[Close_Date]]="","",TEXT(Sales_Pipeline[[#This Row],[Close_Date]],"ddd"))</f>
        <v>Mon</v>
      </c>
      <c r="L1732" s="8" t="str">
        <f>IF(Sales_Pipeline[[#This Row],[Close_Date]]="","",TEXT(Sales_Pipeline[[#This Row],[Close_Date]],"mmm"))</f>
        <v>Apr</v>
      </c>
      <c r="M1732" s="8" t="str">
        <f>IF(Sales_Pipeline[[#This Row],[Close_Date]]="","","Q"&amp;ROUNDUP(MONTH(Sales_Pipeline[[#This Row],[Close_Date]])/3,0))</f>
        <v>Q2</v>
      </c>
      <c r="N1732" s="2" cm="1">
        <f t="array" ref="N1732">IFERROR(_xlfn.IFS(Sales_Pipeline[[#This Row],[Deal_Stage]]="Won",_xlfn.XLOOKUP(Sales_Pipeline[[#This Row],[Product]],Products!$A$2:$A$8,Products!$C$2:$C$8),Sales_Pipeline[[#This Row],[Deal_Stage]]="Lost",_xlfn.XLOOKUP(Sales_Pipeline[[#This Row],[Product]],Products!$A$2:$A$8,Products!$C$2:$C$8)),"")</f>
        <v>4821</v>
      </c>
      <c r="O1732" s="2">
        <v>0</v>
      </c>
    </row>
    <row r="1733" spans="1:15" x14ac:dyDescent="0.3">
      <c r="A1733" t="s">
        <v>1879</v>
      </c>
      <c r="B1733" t="s">
        <v>42</v>
      </c>
      <c r="C1733" t="str">
        <f>_xlfn.XLOOKUP(Sales_Pipeline[[#This Row],[Sales_Agent]],Sales_Teams[Sales_Agent],Sales_Teams[Manager])</f>
        <v>Summer Sewald</v>
      </c>
      <c r="D1733" t="str">
        <f>_xlfn.XLOOKUP(Sales_Pipeline[[#This Row],[Manager]],Sales_Teams[Manager],Sales_Teams[Regional_Office])</f>
        <v>West</v>
      </c>
      <c r="E1733" t="s">
        <v>8953</v>
      </c>
      <c r="G1733" t="str">
        <f>IFERROR(_xlfn.XLOOKUP(Sales_Pipeline[[#This Row],[Account]],Accounts!$A$2:$A$86,Accounts!$F$2:$F$86),"")</f>
        <v/>
      </c>
      <c r="H1733" t="s">
        <v>77</v>
      </c>
      <c r="I1733" s="3">
        <v>42817</v>
      </c>
      <c r="K1733" s="8" t="str">
        <f>IF(Sales_Pipeline[[#This Row],[Close_Date]]="","",TEXT(Sales_Pipeline[[#This Row],[Close_Date]],"ddd"))</f>
        <v/>
      </c>
      <c r="L1733" s="8" t="str">
        <f>IF(Sales_Pipeline[[#This Row],[Close_Date]]="","",TEXT(Sales_Pipeline[[#This Row],[Close_Date]],"mmm"))</f>
        <v/>
      </c>
      <c r="M1733" s="8" t="str">
        <f>IF(Sales_Pipeline[[#This Row],[Close_Date]]="","","Q"&amp;ROUNDUP(MONTH(Sales_Pipeline[[#This Row],[Close_Date]])/3,0))</f>
        <v/>
      </c>
      <c r="N1733" s="2" t="str" cm="1">
        <f t="array" ref="N1733">IFERROR(_xlfn.IFS(Sales_Pipeline[[#This Row],[Deal_Stage]]="Won",_xlfn.XLOOKUP(Sales_Pipeline[[#This Row],[Product]],Products!$A$2:$A$8,Products!$C$2:$C$8),Sales_Pipeline[[#This Row],[Deal_Stage]]="Lost",_xlfn.XLOOKUP(Sales_Pipeline[[#This Row],[Product]],Products!$A$2:$A$8,Products!$C$2:$C$8)),"")</f>
        <v/>
      </c>
      <c r="O1733" s="2">
        <v>0</v>
      </c>
    </row>
    <row r="1734" spans="1:15" x14ac:dyDescent="0.3">
      <c r="A1734" t="s">
        <v>1880</v>
      </c>
      <c r="B1734" t="s">
        <v>8</v>
      </c>
      <c r="C1734" t="str">
        <f>_xlfn.XLOOKUP(Sales_Pipeline[[#This Row],[Sales_Agent]],Sales_Teams[Sales_Agent],Sales_Teams[Manager])</f>
        <v>Dustin Brinkmann</v>
      </c>
      <c r="D1734" t="str">
        <f>_xlfn.XLOOKUP(Sales_Pipeline[[#This Row],[Manager]],Sales_Teams[Manager],Sales_Teams[Regional_Office])</f>
        <v>Central</v>
      </c>
      <c r="E1734" t="s">
        <v>61</v>
      </c>
      <c r="F1734" t="s">
        <v>234</v>
      </c>
      <c r="G1734" t="str">
        <f>IFERROR(_xlfn.XLOOKUP(Sales_Pipeline[[#This Row],[Account]],Accounts!$A$2:$A$86,Accounts!$F$2:$F$86),"")</f>
        <v>United States</v>
      </c>
      <c r="H1734" t="s">
        <v>82</v>
      </c>
      <c r="I1734" s="3">
        <v>42817</v>
      </c>
      <c r="J1734" s="3">
        <v>42830</v>
      </c>
      <c r="K1734" s="8" t="str">
        <f>IF(Sales_Pipeline[[#This Row],[Close_Date]]="","",TEXT(Sales_Pipeline[[#This Row],[Close_Date]],"ddd"))</f>
        <v>Wed</v>
      </c>
      <c r="L1734" s="8" t="str">
        <f>IF(Sales_Pipeline[[#This Row],[Close_Date]]="","",TEXT(Sales_Pipeline[[#This Row],[Close_Date]],"mmm"))</f>
        <v>Apr</v>
      </c>
      <c r="M1734" s="8" t="str">
        <f>IF(Sales_Pipeline[[#This Row],[Close_Date]]="","","Q"&amp;ROUNDUP(MONTH(Sales_Pipeline[[#This Row],[Close_Date]])/3,0))</f>
        <v>Q2</v>
      </c>
      <c r="N1734" s="2" cm="1">
        <f t="array" ref="N1734">IFERROR(_xlfn.IFS(Sales_Pipeline[[#This Row],[Deal_Stage]]="Won",_xlfn.XLOOKUP(Sales_Pipeline[[#This Row],[Product]],Products!$A$2:$A$8,Products!$C$2:$C$8),Sales_Pipeline[[#This Row],[Deal_Stage]]="Lost",_xlfn.XLOOKUP(Sales_Pipeline[[#This Row],[Product]],Products!$A$2:$A$8,Products!$C$2:$C$8)),"")</f>
        <v>55</v>
      </c>
      <c r="O1734" s="2">
        <v>0</v>
      </c>
    </row>
    <row r="1735" spans="1:15" x14ac:dyDescent="0.3">
      <c r="A1735" t="s">
        <v>1881</v>
      </c>
      <c r="B1735" t="s">
        <v>8</v>
      </c>
      <c r="C1735" t="str">
        <f>_xlfn.XLOOKUP(Sales_Pipeline[[#This Row],[Sales_Agent]],Sales_Teams[Sales_Agent],Sales_Teams[Manager])</f>
        <v>Dustin Brinkmann</v>
      </c>
      <c r="D1735" t="str">
        <f>_xlfn.XLOOKUP(Sales_Pipeline[[#This Row],[Manager]],Sales_Teams[Manager],Sales_Teams[Regional_Office])</f>
        <v>Central</v>
      </c>
      <c r="E1735" t="s">
        <v>61</v>
      </c>
      <c r="F1735" t="s">
        <v>214</v>
      </c>
      <c r="G1735" t="str">
        <f>IFERROR(_xlfn.XLOOKUP(Sales_Pipeline[[#This Row],[Account]],Accounts!$A$2:$A$86,Accounts!$F$2:$F$86),"")</f>
        <v>United States</v>
      </c>
      <c r="H1735" t="s">
        <v>82</v>
      </c>
      <c r="I1735" s="3">
        <v>42817</v>
      </c>
      <c r="J1735" s="3">
        <v>42901</v>
      </c>
      <c r="K1735" s="8" t="str">
        <f>IF(Sales_Pipeline[[#This Row],[Close_Date]]="","",TEXT(Sales_Pipeline[[#This Row],[Close_Date]],"ddd"))</f>
        <v>Thu</v>
      </c>
      <c r="L1735" s="8" t="str">
        <f>IF(Sales_Pipeline[[#This Row],[Close_Date]]="","",TEXT(Sales_Pipeline[[#This Row],[Close_Date]],"mmm"))</f>
        <v>Jun</v>
      </c>
      <c r="M1735" s="8" t="str">
        <f>IF(Sales_Pipeline[[#This Row],[Close_Date]]="","","Q"&amp;ROUNDUP(MONTH(Sales_Pipeline[[#This Row],[Close_Date]])/3,0))</f>
        <v>Q2</v>
      </c>
      <c r="N1735" s="2" cm="1">
        <f t="array" ref="N1735">IFERROR(_xlfn.IFS(Sales_Pipeline[[#This Row],[Deal_Stage]]="Won",_xlfn.XLOOKUP(Sales_Pipeline[[#This Row],[Product]],Products!$A$2:$A$8,Products!$C$2:$C$8),Sales_Pipeline[[#This Row],[Deal_Stage]]="Lost",_xlfn.XLOOKUP(Sales_Pipeline[[#This Row],[Product]],Products!$A$2:$A$8,Products!$C$2:$C$8)),"")</f>
        <v>55</v>
      </c>
      <c r="O1735" s="2">
        <v>0</v>
      </c>
    </row>
    <row r="1736" spans="1:15" x14ac:dyDescent="0.3">
      <c r="A1736" t="s">
        <v>1882</v>
      </c>
      <c r="B1736" t="s">
        <v>37</v>
      </c>
      <c r="C1736" t="str">
        <f>_xlfn.XLOOKUP(Sales_Pipeline[[#This Row],[Sales_Agent]],Sales_Teams[Sales_Agent],Sales_Teams[Manager])</f>
        <v>Celia Rouche</v>
      </c>
      <c r="D1736" t="str">
        <f>_xlfn.XLOOKUP(Sales_Pipeline[[#This Row],[Manager]],Sales_Teams[Manager],Sales_Teams[Regional_Office])</f>
        <v>West</v>
      </c>
      <c r="E1736" t="s">
        <v>63</v>
      </c>
      <c r="F1736" t="s">
        <v>175</v>
      </c>
      <c r="G1736" t="str">
        <f>IFERROR(_xlfn.XLOOKUP(Sales_Pipeline[[#This Row],[Account]],Accounts!$A$2:$A$86,Accounts!$F$2:$F$86),"")</f>
        <v>Brazil</v>
      </c>
      <c r="H1736" t="s">
        <v>57</v>
      </c>
      <c r="I1736" s="3">
        <v>42817</v>
      </c>
      <c r="J1736" s="3">
        <v>42891</v>
      </c>
      <c r="K1736" s="8" t="str">
        <f>IF(Sales_Pipeline[[#This Row],[Close_Date]]="","",TEXT(Sales_Pipeline[[#This Row],[Close_Date]],"ddd"))</f>
        <v>Mon</v>
      </c>
      <c r="L1736" s="8" t="str">
        <f>IF(Sales_Pipeline[[#This Row],[Close_Date]]="","",TEXT(Sales_Pipeline[[#This Row],[Close_Date]],"mmm"))</f>
        <v>Jun</v>
      </c>
      <c r="M1736" s="8" t="str">
        <f>IF(Sales_Pipeline[[#This Row],[Close_Date]]="","","Q"&amp;ROUNDUP(MONTH(Sales_Pipeline[[#This Row],[Close_Date]])/3,0))</f>
        <v>Q2</v>
      </c>
      <c r="N1736" s="2" cm="1">
        <f t="array" ref="N1736">IFERROR(_xlfn.IFS(Sales_Pipeline[[#This Row],[Deal_Stage]]="Won",_xlfn.XLOOKUP(Sales_Pipeline[[#This Row],[Product]],Products!$A$2:$A$8,Products!$C$2:$C$8),Sales_Pipeline[[#This Row],[Deal_Stage]]="Lost",_xlfn.XLOOKUP(Sales_Pipeline[[#This Row],[Product]],Products!$A$2:$A$8,Products!$C$2:$C$8)),"")</f>
        <v>550</v>
      </c>
      <c r="O1736" s="2">
        <v>572</v>
      </c>
    </row>
    <row r="1737" spans="1:15" x14ac:dyDescent="0.3">
      <c r="A1737" t="s">
        <v>1883</v>
      </c>
      <c r="B1737" t="s">
        <v>37</v>
      </c>
      <c r="C1737" t="str">
        <f>_xlfn.XLOOKUP(Sales_Pipeline[[#This Row],[Sales_Agent]],Sales_Teams[Sales_Agent],Sales_Teams[Manager])</f>
        <v>Celia Rouche</v>
      </c>
      <c r="D1737" t="str">
        <f>_xlfn.XLOOKUP(Sales_Pipeline[[#This Row],[Manager]],Sales_Teams[Manager],Sales_Teams[Regional_Office])</f>
        <v>West</v>
      </c>
      <c r="E1737" t="s">
        <v>61</v>
      </c>
      <c r="F1737" t="s">
        <v>143</v>
      </c>
      <c r="G1737" t="str">
        <f>IFERROR(_xlfn.XLOOKUP(Sales_Pipeline[[#This Row],[Account]],Accounts!$A$2:$A$86,Accounts!$F$2:$F$86),"")</f>
        <v>United States</v>
      </c>
      <c r="H1737" t="s">
        <v>57</v>
      </c>
      <c r="I1737" s="3">
        <v>42817</v>
      </c>
      <c r="J1737" s="3">
        <v>42894</v>
      </c>
      <c r="K1737" s="8" t="str">
        <f>IF(Sales_Pipeline[[#This Row],[Close_Date]]="","",TEXT(Sales_Pipeline[[#This Row],[Close_Date]],"ddd"))</f>
        <v>Thu</v>
      </c>
      <c r="L1737" s="8" t="str">
        <f>IF(Sales_Pipeline[[#This Row],[Close_Date]]="","",TEXT(Sales_Pipeline[[#This Row],[Close_Date]],"mmm"))</f>
        <v>Jun</v>
      </c>
      <c r="M1737" s="8" t="str">
        <f>IF(Sales_Pipeline[[#This Row],[Close_Date]]="","","Q"&amp;ROUNDUP(MONTH(Sales_Pipeline[[#This Row],[Close_Date]])/3,0))</f>
        <v>Q2</v>
      </c>
      <c r="N1737" s="2" cm="1">
        <f t="array" ref="N1737">IFERROR(_xlfn.IFS(Sales_Pipeline[[#This Row],[Deal_Stage]]="Won",_xlfn.XLOOKUP(Sales_Pipeline[[#This Row],[Product]],Products!$A$2:$A$8,Products!$C$2:$C$8),Sales_Pipeline[[#This Row],[Deal_Stage]]="Lost",_xlfn.XLOOKUP(Sales_Pipeline[[#This Row],[Product]],Products!$A$2:$A$8,Products!$C$2:$C$8)),"")</f>
        <v>55</v>
      </c>
      <c r="O1737" s="2">
        <v>54</v>
      </c>
    </row>
    <row r="1738" spans="1:15" x14ac:dyDescent="0.3">
      <c r="A1738" t="s">
        <v>1884</v>
      </c>
      <c r="B1738" t="s">
        <v>9</v>
      </c>
      <c r="C1738" t="str">
        <f>_xlfn.XLOOKUP(Sales_Pipeline[[#This Row],[Sales_Agent]],Sales_Teams[Sales_Agent],Sales_Teams[Manager])</f>
        <v>Dustin Brinkmann</v>
      </c>
      <c r="D1738" t="str">
        <f>_xlfn.XLOOKUP(Sales_Pipeline[[#This Row],[Manager]],Sales_Teams[Manager],Sales_Teams[Regional_Office])</f>
        <v>Central</v>
      </c>
      <c r="E1738" t="s">
        <v>63</v>
      </c>
      <c r="F1738" t="s">
        <v>214</v>
      </c>
      <c r="G1738" t="str">
        <f>IFERROR(_xlfn.XLOOKUP(Sales_Pipeline[[#This Row],[Account]],Accounts!$A$2:$A$86,Accounts!$F$2:$F$86),"")</f>
        <v>United States</v>
      </c>
      <c r="H1738" t="s">
        <v>82</v>
      </c>
      <c r="I1738" s="3">
        <v>42817</v>
      </c>
      <c r="J1738" s="3">
        <v>42826</v>
      </c>
      <c r="K1738" s="8" t="str">
        <f>IF(Sales_Pipeline[[#This Row],[Close_Date]]="","",TEXT(Sales_Pipeline[[#This Row],[Close_Date]],"ddd"))</f>
        <v>Sat</v>
      </c>
      <c r="L1738" s="8" t="str">
        <f>IF(Sales_Pipeline[[#This Row],[Close_Date]]="","",TEXT(Sales_Pipeline[[#This Row],[Close_Date]],"mmm"))</f>
        <v>Apr</v>
      </c>
      <c r="M1738" s="8" t="str">
        <f>IF(Sales_Pipeline[[#This Row],[Close_Date]]="","","Q"&amp;ROUNDUP(MONTH(Sales_Pipeline[[#This Row],[Close_Date]])/3,0))</f>
        <v>Q2</v>
      </c>
      <c r="N1738" s="2" cm="1">
        <f t="array" ref="N1738">IFERROR(_xlfn.IFS(Sales_Pipeline[[#This Row],[Deal_Stage]]="Won",_xlfn.XLOOKUP(Sales_Pipeline[[#This Row],[Product]],Products!$A$2:$A$8,Products!$C$2:$C$8),Sales_Pipeline[[#This Row],[Deal_Stage]]="Lost",_xlfn.XLOOKUP(Sales_Pipeline[[#This Row],[Product]],Products!$A$2:$A$8,Products!$C$2:$C$8)),"")</f>
        <v>550</v>
      </c>
      <c r="O1738" s="2">
        <v>0</v>
      </c>
    </row>
    <row r="1739" spans="1:15" x14ac:dyDescent="0.3">
      <c r="A1739" t="s">
        <v>1885</v>
      </c>
      <c r="B1739" t="s">
        <v>7</v>
      </c>
      <c r="C1739" t="str">
        <f>_xlfn.XLOOKUP(Sales_Pipeline[[#This Row],[Sales_Agent]],Sales_Teams[Sales_Agent],Sales_Teams[Manager])</f>
        <v>Dustin Brinkmann</v>
      </c>
      <c r="D1739" t="str">
        <f>_xlfn.XLOOKUP(Sales_Pipeline[[#This Row],[Manager]],Sales_Teams[Manager],Sales_Teams[Regional_Office])</f>
        <v>Central</v>
      </c>
      <c r="E1739" t="s">
        <v>61</v>
      </c>
      <c r="F1739" t="s">
        <v>134</v>
      </c>
      <c r="G1739" t="str">
        <f>IFERROR(_xlfn.XLOOKUP(Sales_Pipeline[[#This Row],[Account]],Accounts!$A$2:$A$86,Accounts!$F$2:$F$86),"")</f>
        <v>United States</v>
      </c>
      <c r="H1739" t="s">
        <v>57</v>
      </c>
      <c r="I1739" s="3">
        <v>42817</v>
      </c>
      <c r="J1739" s="3">
        <v>42860</v>
      </c>
      <c r="K1739" s="8" t="str">
        <f>IF(Sales_Pipeline[[#This Row],[Close_Date]]="","",TEXT(Sales_Pipeline[[#This Row],[Close_Date]],"ddd"))</f>
        <v>Fri</v>
      </c>
      <c r="L1739" s="8" t="str">
        <f>IF(Sales_Pipeline[[#This Row],[Close_Date]]="","",TEXT(Sales_Pipeline[[#This Row],[Close_Date]],"mmm"))</f>
        <v>May</v>
      </c>
      <c r="M1739" s="8" t="str">
        <f>IF(Sales_Pipeline[[#This Row],[Close_Date]]="","","Q"&amp;ROUNDUP(MONTH(Sales_Pipeline[[#This Row],[Close_Date]])/3,0))</f>
        <v>Q2</v>
      </c>
      <c r="N1739" s="2" cm="1">
        <f t="array" ref="N1739">IFERROR(_xlfn.IFS(Sales_Pipeline[[#This Row],[Deal_Stage]]="Won",_xlfn.XLOOKUP(Sales_Pipeline[[#This Row],[Product]],Products!$A$2:$A$8,Products!$C$2:$C$8),Sales_Pipeline[[#This Row],[Deal_Stage]]="Lost",_xlfn.XLOOKUP(Sales_Pipeline[[#This Row],[Product]],Products!$A$2:$A$8,Products!$C$2:$C$8)),"")</f>
        <v>55</v>
      </c>
      <c r="O1739" s="2">
        <v>60</v>
      </c>
    </row>
    <row r="1740" spans="1:15" x14ac:dyDescent="0.3">
      <c r="A1740" t="s">
        <v>1886</v>
      </c>
      <c r="B1740" t="s">
        <v>7</v>
      </c>
      <c r="C1740" t="str">
        <f>_xlfn.XLOOKUP(Sales_Pipeline[[#This Row],[Sales_Agent]],Sales_Teams[Sales_Agent],Sales_Teams[Manager])</f>
        <v>Dustin Brinkmann</v>
      </c>
      <c r="D1740" t="str">
        <f>_xlfn.XLOOKUP(Sales_Pipeline[[#This Row],[Manager]],Sales_Teams[Manager],Sales_Teams[Regional_Office])</f>
        <v>Central</v>
      </c>
      <c r="E1740" t="s">
        <v>76</v>
      </c>
      <c r="F1740" t="s">
        <v>74</v>
      </c>
      <c r="G1740" t="str">
        <f>IFERROR(_xlfn.XLOOKUP(Sales_Pipeline[[#This Row],[Account]],Accounts!$A$2:$A$86,Accounts!$F$2:$F$86),"")</f>
        <v>United States</v>
      </c>
      <c r="H1740" t="s">
        <v>57</v>
      </c>
      <c r="I1740" s="3">
        <v>42817</v>
      </c>
      <c r="J1740" s="3">
        <v>42826</v>
      </c>
      <c r="K1740" s="8" t="str">
        <f>IF(Sales_Pipeline[[#This Row],[Close_Date]]="","",TEXT(Sales_Pipeline[[#This Row],[Close_Date]],"ddd"))</f>
        <v>Sat</v>
      </c>
      <c r="L1740" s="8" t="str">
        <f>IF(Sales_Pipeline[[#This Row],[Close_Date]]="","",TEXT(Sales_Pipeline[[#This Row],[Close_Date]],"mmm"))</f>
        <v>Apr</v>
      </c>
      <c r="M1740" s="8" t="str">
        <f>IF(Sales_Pipeline[[#This Row],[Close_Date]]="","","Q"&amp;ROUNDUP(MONTH(Sales_Pipeline[[#This Row],[Close_Date]])/3,0))</f>
        <v>Q2</v>
      </c>
      <c r="N1740" s="2" cm="1">
        <f t="array" ref="N1740">IFERROR(_xlfn.IFS(Sales_Pipeline[[#This Row],[Deal_Stage]]="Won",_xlfn.XLOOKUP(Sales_Pipeline[[#This Row],[Product]],Products!$A$2:$A$8,Products!$C$2:$C$8),Sales_Pipeline[[#This Row],[Deal_Stage]]="Lost",_xlfn.XLOOKUP(Sales_Pipeline[[#This Row],[Product]],Products!$A$2:$A$8,Products!$C$2:$C$8)),"")</f>
        <v>3393</v>
      </c>
      <c r="O1740" s="2">
        <v>3251</v>
      </c>
    </row>
    <row r="1741" spans="1:15" x14ac:dyDescent="0.3">
      <c r="A1741" t="s">
        <v>1887</v>
      </c>
      <c r="B1741" t="s">
        <v>32</v>
      </c>
      <c r="C1741" t="str">
        <f>_xlfn.XLOOKUP(Sales_Pipeline[[#This Row],[Sales_Agent]],Sales_Teams[Sales_Agent],Sales_Teams[Manager])</f>
        <v>Celia Rouche</v>
      </c>
      <c r="D1741" t="str">
        <f>_xlfn.XLOOKUP(Sales_Pipeline[[#This Row],[Manager]],Sales_Teams[Manager],Sales_Teams[Regional_Office])</f>
        <v>West</v>
      </c>
      <c r="E1741" t="s">
        <v>84</v>
      </c>
      <c r="F1741" t="s">
        <v>201</v>
      </c>
      <c r="G1741" t="str">
        <f>IFERROR(_xlfn.XLOOKUP(Sales_Pipeline[[#This Row],[Account]],Accounts!$A$2:$A$86,Accounts!$F$2:$F$86),"")</f>
        <v>United States</v>
      </c>
      <c r="H1741" t="s">
        <v>57</v>
      </c>
      <c r="I1741" s="3">
        <v>42817</v>
      </c>
      <c r="J1741" s="3">
        <v>42900</v>
      </c>
      <c r="K1741" s="8" t="str">
        <f>IF(Sales_Pipeline[[#This Row],[Close_Date]]="","",TEXT(Sales_Pipeline[[#This Row],[Close_Date]],"ddd"))</f>
        <v>Wed</v>
      </c>
      <c r="L1741" s="8" t="str">
        <f>IF(Sales_Pipeline[[#This Row],[Close_Date]]="","",TEXT(Sales_Pipeline[[#This Row],[Close_Date]],"mmm"))</f>
        <v>Jun</v>
      </c>
      <c r="M1741" s="8" t="str">
        <f>IF(Sales_Pipeline[[#This Row],[Close_Date]]="","","Q"&amp;ROUNDUP(MONTH(Sales_Pipeline[[#This Row],[Close_Date]])/3,0))</f>
        <v>Q2</v>
      </c>
      <c r="N1741" s="2" cm="1">
        <f t="array" ref="N1741">IFERROR(_xlfn.IFS(Sales_Pipeline[[#This Row],[Deal_Stage]]="Won",_xlfn.XLOOKUP(Sales_Pipeline[[#This Row],[Product]],Products!$A$2:$A$8,Products!$C$2:$C$8),Sales_Pipeline[[#This Row],[Deal_Stage]]="Lost",_xlfn.XLOOKUP(Sales_Pipeline[[#This Row],[Product]],Products!$A$2:$A$8,Products!$C$2:$C$8)),"")</f>
        <v>5482</v>
      </c>
      <c r="O1741" s="2">
        <v>5930</v>
      </c>
    </row>
    <row r="1742" spans="1:15" x14ac:dyDescent="0.3">
      <c r="A1742" t="s">
        <v>1888</v>
      </c>
      <c r="B1742" t="s">
        <v>17</v>
      </c>
      <c r="C1742" t="str">
        <f>_xlfn.XLOOKUP(Sales_Pipeline[[#This Row],[Sales_Agent]],Sales_Teams[Sales_Agent],Sales_Teams[Manager])</f>
        <v>Cara Losch</v>
      </c>
      <c r="D1742" t="str">
        <f>_xlfn.XLOOKUP(Sales_Pipeline[[#This Row],[Manager]],Sales_Teams[Manager],Sales_Teams[Regional_Office])</f>
        <v>East</v>
      </c>
      <c r="E1742" t="s">
        <v>55</v>
      </c>
      <c r="F1742" t="s">
        <v>129</v>
      </c>
      <c r="G1742" t="str">
        <f>IFERROR(_xlfn.XLOOKUP(Sales_Pipeline[[#This Row],[Account]],Accounts!$A$2:$A$86,Accounts!$F$2:$F$86),"")</f>
        <v>Jordan</v>
      </c>
      <c r="H1742" t="s">
        <v>57</v>
      </c>
      <c r="I1742" s="3">
        <v>42817</v>
      </c>
      <c r="J1742" s="3">
        <v>42826</v>
      </c>
      <c r="K1742" s="8" t="str">
        <f>IF(Sales_Pipeline[[#This Row],[Close_Date]]="","",TEXT(Sales_Pipeline[[#This Row],[Close_Date]],"ddd"))</f>
        <v>Sat</v>
      </c>
      <c r="L1742" s="8" t="str">
        <f>IF(Sales_Pipeline[[#This Row],[Close_Date]]="","",TEXT(Sales_Pipeline[[#This Row],[Close_Date]],"mmm"))</f>
        <v>Apr</v>
      </c>
      <c r="M1742" s="8" t="str">
        <f>IF(Sales_Pipeline[[#This Row],[Close_Date]]="","","Q"&amp;ROUNDUP(MONTH(Sales_Pipeline[[#This Row],[Close_Date]])/3,0))</f>
        <v>Q2</v>
      </c>
      <c r="N1742" s="2" cm="1">
        <f t="array" ref="N1742">IFERROR(_xlfn.IFS(Sales_Pipeline[[#This Row],[Deal_Stage]]="Won",_xlfn.XLOOKUP(Sales_Pipeline[[#This Row],[Product]],Products!$A$2:$A$8,Products!$C$2:$C$8),Sales_Pipeline[[#This Row],[Deal_Stage]]="Lost",_xlfn.XLOOKUP(Sales_Pipeline[[#This Row],[Product]],Products!$A$2:$A$8,Products!$C$2:$C$8)),"")</f>
        <v>1096</v>
      </c>
      <c r="O1742" s="2">
        <v>941</v>
      </c>
    </row>
    <row r="1743" spans="1:15" x14ac:dyDescent="0.3">
      <c r="A1743" t="s">
        <v>1889</v>
      </c>
      <c r="B1743" t="s">
        <v>3</v>
      </c>
      <c r="C1743" t="str">
        <f>_xlfn.XLOOKUP(Sales_Pipeline[[#This Row],[Sales_Agent]],Sales_Teams[Sales_Agent],Sales_Teams[Manager])</f>
        <v>Dustin Brinkmann</v>
      </c>
      <c r="D1743" t="str">
        <f>_xlfn.XLOOKUP(Sales_Pipeline[[#This Row],[Manager]],Sales_Teams[Manager],Sales_Teams[Regional_Office])</f>
        <v>Central</v>
      </c>
      <c r="E1743" t="s">
        <v>63</v>
      </c>
      <c r="F1743" t="s">
        <v>56</v>
      </c>
      <c r="G1743" t="str">
        <f>IFERROR(_xlfn.XLOOKUP(Sales_Pipeline[[#This Row],[Account]],Accounts!$A$2:$A$86,Accounts!$F$2:$F$86),"")</f>
        <v>United States</v>
      </c>
      <c r="H1743" t="s">
        <v>82</v>
      </c>
      <c r="I1743" s="3">
        <v>42818</v>
      </c>
      <c r="J1743" s="3">
        <v>42873</v>
      </c>
      <c r="K1743" s="8" t="str">
        <f>IF(Sales_Pipeline[[#This Row],[Close_Date]]="","",TEXT(Sales_Pipeline[[#This Row],[Close_Date]],"ddd"))</f>
        <v>Thu</v>
      </c>
      <c r="L1743" s="8" t="str">
        <f>IF(Sales_Pipeline[[#This Row],[Close_Date]]="","",TEXT(Sales_Pipeline[[#This Row],[Close_Date]],"mmm"))</f>
        <v>May</v>
      </c>
      <c r="M1743" s="8" t="str">
        <f>IF(Sales_Pipeline[[#This Row],[Close_Date]]="","","Q"&amp;ROUNDUP(MONTH(Sales_Pipeline[[#This Row],[Close_Date]])/3,0))</f>
        <v>Q2</v>
      </c>
      <c r="N1743" s="2" cm="1">
        <f t="array" ref="N1743">IFERROR(_xlfn.IFS(Sales_Pipeline[[#This Row],[Deal_Stage]]="Won",_xlfn.XLOOKUP(Sales_Pipeline[[#This Row],[Product]],Products!$A$2:$A$8,Products!$C$2:$C$8),Sales_Pipeline[[#This Row],[Deal_Stage]]="Lost",_xlfn.XLOOKUP(Sales_Pipeline[[#This Row],[Product]],Products!$A$2:$A$8,Products!$C$2:$C$8)),"")</f>
        <v>550</v>
      </c>
      <c r="O1743" s="2">
        <v>0</v>
      </c>
    </row>
    <row r="1744" spans="1:15" x14ac:dyDescent="0.3">
      <c r="A1744" t="s">
        <v>1890</v>
      </c>
      <c r="B1744" t="s">
        <v>3</v>
      </c>
      <c r="C1744" t="str">
        <f>_xlfn.XLOOKUP(Sales_Pipeline[[#This Row],[Sales_Agent]],Sales_Teams[Sales_Agent],Sales_Teams[Manager])</f>
        <v>Dustin Brinkmann</v>
      </c>
      <c r="D1744" t="str">
        <f>_xlfn.XLOOKUP(Sales_Pipeline[[#This Row],[Manager]],Sales_Teams[Manager],Sales_Teams[Regional_Office])</f>
        <v>Central</v>
      </c>
      <c r="E1744" t="s">
        <v>61</v>
      </c>
      <c r="F1744" t="s">
        <v>247</v>
      </c>
      <c r="G1744" t="str">
        <f>IFERROR(_xlfn.XLOOKUP(Sales_Pipeline[[#This Row],[Account]],Accounts!$A$2:$A$86,Accounts!$F$2:$F$86),"")</f>
        <v>United States</v>
      </c>
      <c r="H1744" t="s">
        <v>57</v>
      </c>
      <c r="I1744" s="3">
        <v>42818</v>
      </c>
      <c r="J1744" s="3">
        <v>42892</v>
      </c>
      <c r="K1744" s="8" t="str">
        <f>IF(Sales_Pipeline[[#This Row],[Close_Date]]="","",TEXT(Sales_Pipeline[[#This Row],[Close_Date]],"ddd"))</f>
        <v>Tue</v>
      </c>
      <c r="L1744" s="8" t="str">
        <f>IF(Sales_Pipeline[[#This Row],[Close_Date]]="","",TEXT(Sales_Pipeline[[#This Row],[Close_Date]],"mmm"))</f>
        <v>Jun</v>
      </c>
      <c r="M1744" s="8" t="str">
        <f>IF(Sales_Pipeline[[#This Row],[Close_Date]]="","","Q"&amp;ROUNDUP(MONTH(Sales_Pipeline[[#This Row],[Close_Date]])/3,0))</f>
        <v>Q2</v>
      </c>
      <c r="N1744" s="2" cm="1">
        <f t="array" ref="N1744">IFERROR(_xlfn.IFS(Sales_Pipeline[[#This Row],[Deal_Stage]]="Won",_xlfn.XLOOKUP(Sales_Pipeline[[#This Row],[Product]],Products!$A$2:$A$8,Products!$C$2:$C$8),Sales_Pipeline[[#This Row],[Deal_Stage]]="Lost",_xlfn.XLOOKUP(Sales_Pipeline[[#This Row],[Product]],Products!$A$2:$A$8,Products!$C$2:$C$8)),"")</f>
        <v>55</v>
      </c>
      <c r="O1744" s="2">
        <v>56</v>
      </c>
    </row>
    <row r="1745" spans="1:15" x14ac:dyDescent="0.3">
      <c r="A1745" t="s">
        <v>1891</v>
      </c>
      <c r="B1745" t="s">
        <v>3</v>
      </c>
      <c r="C1745" t="str">
        <f>_xlfn.XLOOKUP(Sales_Pipeline[[#This Row],[Sales_Agent]],Sales_Teams[Sales_Agent],Sales_Teams[Manager])</f>
        <v>Dustin Brinkmann</v>
      </c>
      <c r="D1745" t="str">
        <f>_xlfn.XLOOKUP(Sales_Pipeline[[#This Row],[Manager]],Sales_Teams[Manager],Sales_Teams[Regional_Office])</f>
        <v>Central</v>
      </c>
      <c r="E1745" t="s">
        <v>76</v>
      </c>
      <c r="F1745" t="s">
        <v>64</v>
      </c>
      <c r="G1745" t="str">
        <f>IFERROR(_xlfn.XLOOKUP(Sales_Pipeline[[#This Row],[Account]],Accounts!$A$2:$A$86,Accounts!$F$2:$F$86),"")</f>
        <v>United States</v>
      </c>
      <c r="H1745" t="s">
        <v>57</v>
      </c>
      <c r="I1745" s="3">
        <v>42818</v>
      </c>
      <c r="J1745" s="3">
        <v>42829</v>
      </c>
      <c r="K1745" s="8" t="str">
        <f>IF(Sales_Pipeline[[#This Row],[Close_Date]]="","",TEXT(Sales_Pipeline[[#This Row],[Close_Date]],"ddd"))</f>
        <v>Tue</v>
      </c>
      <c r="L1745" s="8" t="str">
        <f>IF(Sales_Pipeline[[#This Row],[Close_Date]]="","",TEXT(Sales_Pipeline[[#This Row],[Close_Date]],"mmm"))</f>
        <v>Apr</v>
      </c>
      <c r="M1745" s="8" t="str">
        <f>IF(Sales_Pipeline[[#This Row],[Close_Date]]="","","Q"&amp;ROUNDUP(MONTH(Sales_Pipeline[[#This Row],[Close_Date]])/3,0))</f>
        <v>Q2</v>
      </c>
      <c r="N1745" s="2" cm="1">
        <f t="array" ref="N1745">IFERROR(_xlfn.IFS(Sales_Pipeline[[#This Row],[Deal_Stage]]="Won",_xlfn.XLOOKUP(Sales_Pipeline[[#This Row],[Product]],Products!$A$2:$A$8,Products!$C$2:$C$8),Sales_Pipeline[[#This Row],[Deal_Stage]]="Lost",_xlfn.XLOOKUP(Sales_Pipeline[[#This Row],[Product]],Products!$A$2:$A$8,Products!$C$2:$C$8)),"")</f>
        <v>3393</v>
      </c>
      <c r="O1745" s="2">
        <v>3445</v>
      </c>
    </row>
    <row r="1746" spans="1:15" x14ac:dyDescent="0.3">
      <c r="A1746" t="s">
        <v>1892</v>
      </c>
      <c r="B1746" t="s">
        <v>27</v>
      </c>
      <c r="C1746" t="str">
        <f>_xlfn.XLOOKUP(Sales_Pipeline[[#This Row],[Sales_Agent]],Sales_Teams[Sales_Agent],Sales_Teams[Manager])</f>
        <v>Rocco Neubert</v>
      </c>
      <c r="D1746" t="str">
        <f>_xlfn.XLOOKUP(Sales_Pipeline[[#This Row],[Manager]],Sales_Teams[Manager],Sales_Teams[Regional_Office])</f>
        <v>East</v>
      </c>
      <c r="E1746" t="s">
        <v>84</v>
      </c>
      <c r="G1746" t="str">
        <f>IFERROR(_xlfn.XLOOKUP(Sales_Pipeline[[#This Row],[Account]],Accounts!$A$2:$A$86,Accounts!$F$2:$F$86),"")</f>
        <v/>
      </c>
      <c r="H1746" t="s">
        <v>77</v>
      </c>
      <c r="I1746" s="3">
        <v>42818</v>
      </c>
      <c r="K1746" s="8" t="str">
        <f>IF(Sales_Pipeline[[#This Row],[Close_Date]]="","",TEXT(Sales_Pipeline[[#This Row],[Close_Date]],"ddd"))</f>
        <v/>
      </c>
      <c r="L1746" s="8" t="str">
        <f>IF(Sales_Pipeline[[#This Row],[Close_Date]]="","",TEXT(Sales_Pipeline[[#This Row],[Close_Date]],"mmm"))</f>
        <v/>
      </c>
      <c r="M1746" s="8" t="str">
        <f>IF(Sales_Pipeline[[#This Row],[Close_Date]]="","","Q"&amp;ROUNDUP(MONTH(Sales_Pipeline[[#This Row],[Close_Date]])/3,0))</f>
        <v/>
      </c>
      <c r="N1746" s="2" t="str" cm="1">
        <f t="array" ref="N1746">IFERROR(_xlfn.IFS(Sales_Pipeline[[#This Row],[Deal_Stage]]="Won",_xlfn.XLOOKUP(Sales_Pipeline[[#This Row],[Product]],Products!$A$2:$A$8,Products!$C$2:$C$8),Sales_Pipeline[[#This Row],[Deal_Stage]]="Lost",_xlfn.XLOOKUP(Sales_Pipeline[[#This Row],[Product]],Products!$A$2:$A$8,Products!$C$2:$C$8)),"")</f>
        <v/>
      </c>
      <c r="O1746" s="2">
        <v>0</v>
      </c>
    </row>
    <row r="1747" spans="1:15" x14ac:dyDescent="0.3">
      <c r="A1747" t="s">
        <v>1893</v>
      </c>
      <c r="B1747" t="s">
        <v>27</v>
      </c>
      <c r="C1747" t="str">
        <f>_xlfn.XLOOKUP(Sales_Pipeline[[#This Row],[Sales_Agent]],Sales_Teams[Sales_Agent],Sales_Teams[Manager])</f>
        <v>Rocco Neubert</v>
      </c>
      <c r="D1747" t="str">
        <f>_xlfn.XLOOKUP(Sales_Pipeline[[#This Row],[Manager]],Sales_Teams[Manager],Sales_Teams[Regional_Office])</f>
        <v>East</v>
      </c>
      <c r="E1747" t="s">
        <v>76</v>
      </c>
      <c r="F1747" t="s">
        <v>288</v>
      </c>
      <c r="G1747" t="str">
        <f>IFERROR(_xlfn.XLOOKUP(Sales_Pipeline[[#This Row],[Account]],Accounts!$A$2:$A$86,Accounts!$F$2:$F$86),"")</f>
        <v>United States</v>
      </c>
      <c r="H1747" t="s">
        <v>77</v>
      </c>
      <c r="I1747" s="3">
        <v>42818</v>
      </c>
      <c r="K1747" s="8" t="str">
        <f>IF(Sales_Pipeline[[#This Row],[Close_Date]]="","",TEXT(Sales_Pipeline[[#This Row],[Close_Date]],"ddd"))</f>
        <v/>
      </c>
      <c r="L1747" s="8" t="str">
        <f>IF(Sales_Pipeline[[#This Row],[Close_Date]]="","",TEXT(Sales_Pipeline[[#This Row],[Close_Date]],"mmm"))</f>
        <v/>
      </c>
      <c r="M1747" s="8" t="str">
        <f>IF(Sales_Pipeline[[#This Row],[Close_Date]]="","","Q"&amp;ROUNDUP(MONTH(Sales_Pipeline[[#This Row],[Close_Date]])/3,0))</f>
        <v/>
      </c>
      <c r="N1747" s="2" t="str" cm="1">
        <f t="array" ref="N1747">IFERROR(_xlfn.IFS(Sales_Pipeline[[#This Row],[Deal_Stage]]="Won",_xlfn.XLOOKUP(Sales_Pipeline[[#This Row],[Product]],Products!$A$2:$A$8,Products!$C$2:$C$8),Sales_Pipeline[[#This Row],[Deal_Stage]]="Lost",_xlfn.XLOOKUP(Sales_Pipeline[[#This Row],[Product]],Products!$A$2:$A$8,Products!$C$2:$C$8)),"")</f>
        <v/>
      </c>
      <c r="O1747" s="2">
        <v>0</v>
      </c>
    </row>
    <row r="1748" spans="1:15" x14ac:dyDescent="0.3">
      <c r="A1748" t="s">
        <v>1894</v>
      </c>
      <c r="B1748" t="s">
        <v>6</v>
      </c>
      <c r="C1748" t="str">
        <f>_xlfn.XLOOKUP(Sales_Pipeline[[#This Row],[Sales_Agent]],Sales_Teams[Sales_Agent],Sales_Teams[Manager])</f>
        <v>Dustin Brinkmann</v>
      </c>
      <c r="D1748" t="str">
        <f>_xlfn.XLOOKUP(Sales_Pipeline[[#This Row],[Manager]],Sales_Teams[Manager],Sales_Teams[Regional_Office])</f>
        <v>Central</v>
      </c>
      <c r="E1748" t="s">
        <v>61</v>
      </c>
      <c r="F1748" t="s">
        <v>79</v>
      </c>
      <c r="G1748" t="str">
        <f>IFERROR(_xlfn.XLOOKUP(Sales_Pipeline[[#This Row],[Account]],Accounts!$A$2:$A$86,Accounts!$F$2:$F$86),"")</f>
        <v>Philipines</v>
      </c>
      <c r="H1748" t="s">
        <v>57</v>
      </c>
      <c r="I1748" s="3">
        <v>42818</v>
      </c>
      <c r="J1748" s="3">
        <v>42825</v>
      </c>
      <c r="K1748" s="8" t="str">
        <f>IF(Sales_Pipeline[[#This Row],[Close_Date]]="","",TEXT(Sales_Pipeline[[#This Row],[Close_Date]],"ddd"))</f>
        <v>Fri</v>
      </c>
      <c r="L1748" s="8" t="str">
        <f>IF(Sales_Pipeline[[#This Row],[Close_Date]]="","",TEXT(Sales_Pipeline[[#This Row],[Close_Date]],"mmm"))</f>
        <v>Mar</v>
      </c>
      <c r="M1748" s="8" t="str">
        <f>IF(Sales_Pipeline[[#This Row],[Close_Date]]="","","Q"&amp;ROUNDUP(MONTH(Sales_Pipeline[[#This Row],[Close_Date]])/3,0))</f>
        <v>Q1</v>
      </c>
      <c r="N1748" s="2" cm="1">
        <f t="array" ref="N1748">IFERROR(_xlfn.IFS(Sales_Pipeline[[#This Row],[Deal_Stage]]="Won",_xlfn.XLOOKUP(Sales_Pipeline[[#This Row],[Product]],Products!$A$2:$A$8,Products!$C$2:$C$8),Sales_Pipeline[[#This Row],[Deal_Stage]]="Lost",_xlfn.XLOOKUP(Sales_Pipeline[[#This Row],[Product]],Products!$A$2:$A$8,Products!$C$2:$C$8)),"")</f>
        <v>55</v>
      </c>
      <c r="O1748" s="2">
        <v>54</v>
      </c>
    </row>
    <row r="1749" spans="1:15" x14ac:dyDescent="0.3">
      <c r="A1749" t="s">
        <v>1895</v>
      </c>
      <c r="B1749" t="s">
        <v>20</v>
      </c>
      <c r="C1749" t="str">
        <f>_xlfn.XLOOKUP(Sales_Pipeline[[#This Row],[Sales_Agent]],Sales_Teams[Sales_Agent],Sales_Teams[Manager])</f>
        <v>Cara Losch</v>
      </c>
      <c r="D1749" t="str">
        <f>_xlfn.XLOOKUP(Sales_Pipeline[[#This Row],[Manager]],Sales_Teams[Manager],Sales_Teams[Regional_Office])</f>
        <v>East</v>
      </c>
      <c r="E1749" t="s">
        <v>63</v>
      </c>
      <c r="G1749" t="str">
        <f>IFERROR(_xlfn.XLOOKUP(Sales_Pipeline[[#This Row],[Account]],Accounts!$A$2:$A$86,Accounts!$F$2:$F$86),"")</f>
        <v/>
      </c>
      <c r="H1749" t="s">
        <v>77</v>
      </c>
      <c r="I1749" s="3">
        <v>42818</v>
      </c>
      <c r="K1749" s="8" t="str">
        <f>IF(Sales_Pipeline[[#This Row],[Close_Date]]="","",TEXT(Sales_Pipeline[[#This Row],[Close_Date]],"ddd"))</f>
        <v/>
      </c>
      <c r="L1749" s="8" t="str">
        <f>IF(Sales_Pipeline[[#This Row],[Close_Date]]="","",TEXT(Sales_Pipeline[[#This Row],[Close_Date]],"mmm"))</f>
        <v/>
      </c>
      <c r="M1749" s="8" t="str">
        <f>IF(Sales_Pipeline[[#This Row],[Close_Date]]="","","Q"&amp;ROUNDUP(MONTH(Sales_Pipeline[[#This Row],[Close_Date]])/3,0))</f>
        <v/>
      </c>
      <c r="N1749" s="2" t="str" cm="1">
        <f t="array" ref="N1749">IFERROR(_xlfn.IFS(Sales_Pipeline[[#This Row],[Deal_Stage]]="Won",_xlfn.XLOOKUP(Sales_Pipeline[[#This Row],[Product]],Products!$A$2:$A$8,Products!$C$2:$C$8),Sales_Pipeline[[#This Row],[Deal_Stage]]="Lost",_xlfn.XLOOKUP(Sales_Pipeline[[#This Row],[Product]],Products!$A$2:$A$8,Products!$C$2:$C$8)),"")</f>
        <v/>
      </c>
      <c r="O1749" s="2">
        <v>0</v>
      </c>
    </row>
    <row r="1750" spans="1:15" x14ac:dyDescent="0.3">
      <c r="A1750" t="s">
        <v>1896</v>
      </c>
      <c r="B1750" t="s">
        <v>20</v>
      </c>
      <c r="C1750" t="str">
        <f>_xlfn.XLOOKUP(Sales_Pipeline[[#This Row],[Sales_Agent]],Sales_Teams[Sales_Agent],Sales_Teams[Manager])</f>
        <v>Cara Losch</v>
      </c>
      <c r="D1750" t="str">
        <f>_xlfn.XLOOKUP(Sales_Pipeline[[#This Row],[Manager]],Sales_Teams[Manager],Sales_Teams[Regional_Office])</f>
        <v>East</v>
      </c>
      <c r="E1750" t="s">
        <v>76</v>
      </c>
      <c r="F1750" t="s">
        <v>129</v>
      </c>
      <c r="G1750" t="str">
        <f>IFERROR(_xlfn.XLOOKUP(Sales_Pipeline[[#This Row],[Account]],Accounts!$A$2:$A$86,Accounts!$F$2:$F$86),"")</f>
        <v>Jordan</v>
      </c>
      <c r="H1750" t="s">
        <v>57</v>
      </c>
      <c r="I1750" s="3">
        <v>42818</v>
      </c>
      <c r="J1750" s="3">
        <v>42825</v>
      </c>
      <c r="K1750" s="8" t="str">
        <f>IF(Sales_Pipeline[[#This Row],[Close_Date]]="","",TEXT(Sales_Pipeline[[#This Row],[Close_Date]],"ddd"))</f>
        <v>Fri</v>
      </c>
      <c r="L1750" s="8" t="str">
        <f>IF(Sales_Pipeline[[#This Row],[Close_Date]]="","",TEXT(Sales_Pipeline[[#This Row],[Close_Date]],"mmm"))</f>
        <v>Mar</v>
      </c>
      <c r="M1750" s="8" t="str">
        <f>IF(Sales_Pipeline[[#This Row],[Close_Date]]="","","Q"&amp;ROUNDUP(MONTH(Sales_Pipeline[[#This Row],[Close_Date]])/3,0))</f>
        <v>Q1</v>
      </c>
      <c r="N1750" s="2" cm="1">
        <f t="array" ref="N1750">IFERROR(_xlfn.IFS(Sales_Pipeline[[#This Row],[Deal_Stage]]="Won",_xlfn.XLOOKUP(Sales_Pipeline[[#This Row],[Product]],Products!$A$2:$A$8,Products!$C$2:$C$8),Sales_Pipeline[[#This Row],[Deal_Stage]]="Lost",_xlfn.XLOOKUP(Sales_Pipeline[[#This Row],[Product]],Products!$A$2:$A$8,Products!$C$2:$C$8)),"")</f>
        <v>3393</v>
      </c>
      <c r="O1750" s="2">
        <v>3498</v>
      </c>
    </row>
    <row r="1751" spans="1:15" x14ac:dyDescent="0.3">
      <c r="A1751" t="s">
        <v>1897</v>
      </c>
      <c r="B1751" t="s">
        <v>25</v>
      </c>
      <c r="C1751" t="str">
        <f>_xlfn.XLOOKUP(Sales_Pipeline[[#This Row],[Sales_Agent]],Sales_Teams[Sales_Agent],Sales_Teams[Manager])</f>
        <v>Rocco Neubert</v>
      </c>
      <c r="D1751" t="str">
        <f>_xlfn.XLOOKUP(Sales_Pipeline[[#This Row],[Manager]],Sales_Teams[Manager],Sales_Teams[Regional_Office])</f>
        <v>East</v>
      </c>
      <c r="E1751" t="s">
        <v>63</v>
      </c>
      <c r="F1751" t="s">
        <v>103</v>
      </c>
      <c r="G1751" t="str">
        <f>IFERROR(_xlfn.XLOOKUP(Sales_Pipeline[[#This Row],[Account]],Accounts!$A$2:$A$86,Accounts!$F$2:$F$86),"")</f>
        <v>United States</v>
      </c>
      <c r="H1751" t="s">
        <v>57</v>
      </c>
      <c r="I1751" s="3">
        <v>42818</v>
      </c>
      <c r="J1751" s="3">
        <v>42827</v>
      </c>
      <c r="K1751" s="8" t="str">
        <f>IF(Sales_Pipeline[[#This Row],[Close_Date]]="","",TEXT(Sales_Pipeline[[#This Row],[Close_Date]],"ddd"))</f>
        <v>Sun</v>
      </c>
      <c r="L1751" s="8" t="str">
        <f>IF(Sales_Pipeline[[#This Row],[Close_Date]]="","",TEXT(Sales_Pipeline[[#This Row],[Close_Date]],"mmm"))</f>
        <v>Apr</v>
      </c>
      <c r="M1751" s="8" t="str">
        <f>IF(Sales_Pipeline[[#This Row],[Close_Date]]="","","Q"&amp;ROUNDUP(MONTH(Sales_Pipeline[[#This Row],[Close_Date]])/3,0))</f>
        <v>Q2</v>
      </c>
      <c r="N1751" s="2" cm="1">
        <f t="array" ref="N1751">IFERROR(_xlfn.IFS(Sales_Pipeline[[#This Row],[Deal_Stage]]="Won",_xlfn.XLOOKUP(Sales_Pipeline[[#This Row],[Product]],Products!$A$2:$A$8,Products!$C$2:$C$8),Sales_Pipeline[[#This Row],[Deal_Stage]]="Lost",_xlfn.XLOOKUP(Sales_Pipeline[[#This Row],[Product]],Products!$A$2:$A$8,Products!$C$2:$C$8)),"")</f>
        <v>550</v>
      </c>
      <c r="O1751" s="2">
        <v>540</v>
      </c>
    </row>
    <row r="1752" spans="1:15" x14ac:dyDescent="0.3">
      <c r="A1752" t="s">
        <v>1898</v>
      </c>
      <c r="B1752" t="s">
        <v>25</v>
      </c>
      <c r="C1752" t="str">
        <f>_xlfn.XLOOKUP(Sales_Pipeline[[#This Row],[Sales_Agent]],Sales_Teams[Sales_Agent],Sales_Teams[Manager])</f>
        <v>Rocco Neubert</v>
      </c>
      <c r="D1752" t="str">
        <f>_xlfn.XLOOKUP(Sales_Pipeline[[#This Row],[Manager]],Sales_Teams[Manager],Sales_Teams[Regional_Office])</f>
        <v>East</v>
      </c>
      <c r="E1752" t="s">
        <v>8953</v>
      </c>
      <c r="F1752" t="s">
        <v>253</v>
      </c>
      <c r="G1752" t="str">
        <f>IFERROR(_xlfn.XLOOKUP(Sales_Pipeline[[#This Row],[Account]],Accounts!$A$2:$A$86,Accounts!$F$2:$F$86),"")</f>
        <v>United States</v>
      </c>
      <c r="H1752" t="s">
        <v>57</v>
      </c>
      <c r="I1752" s="3">
        <v>42818</v>
      </c>
      <c r="J1752" s="3">
        <v>42827</v>
      </c>
      <c r="K1752" s="8" t="str">
        <f>IF(Sales_Pipeline[[#This Row],[Close_Date]]="","",TEXT(Sales_Pipeline[[#This Row],[Close_Date]],"ddd"))</f>
        <v>Sun</v>
      </c>
      <c r="L1752" s="8" t="str">
        <f>IF(Sales_Pipeline[[#This Row],[Close_Date]]="","",TEXT(Sales_Pipeline[[#This Row],[Close_Date]],"mmm"))</f>
        <v>Apr</v>
      </c>
      <c r="M1752" s="8" t="str">
        <f>IF(Sales_Pipeline[[#This Row],[Close_Date]]="","","Q"&amp;ROUNDUP(MONTH(Sales_Pipeline[[#This Row],[Close_Date]])/3,0))</f>
        <v>Q2</v>
      </c>
      <c r="N1752" s="2" cm="1">
        <f t="array" ref="N1752">IFERROR(_xlfn.IFS(Sales_Pipeline[[#This Row],[Deal_Stage]]="Won",_xlfn.XLOOKUP(Sales_Pipeline[[#This Row],[Product]],Products!$A$2:$A$8,Products!$C$2:$C$8),Sales_Pipeline[[#This Row],[Deal_Stage]]="Lost",_xlfn.XLOOKUP(Sales_Pipeline[[#This Row],[Product]],Products!$A$2:$A$8,Products!$C$2:$C$8)),"")</f>
        <v>4821</v>
      </c>
      <c r="O1752" s="2">
        <v>4986</v>
      </c>
    </row>
    <row r="1753" spans="1:15" x14ac:dyDescent="0.3">
      <c r="A1753" t="s">
        <v>1899</v>
      </c>
      <c r="B1753" t="s">
        <v>15</v>
      </c>
      <c r="C1753" t="str">
        <f>_xlfn.XLOOKUP(Sales_Pipeline[[#This Row],[Sales_Agent]],Sales_Teams[Sales_Agent],Sales_Teams[Manager])</f>
        <v>Melvin Marxen</v>
      </c>
      <c r="D1753" t="str">
        <f>_xlfn.XLOOKUP(Sales_Pipeline[[#This Row],[Manager]],Sales_Teams[Manager],Sales_Teams[Regional_Office])</f>
        <v>Central</v>
      </c>
      <c r="E1753" t="s">
        <v>84</v>
      </c>
      <c r="F1753" t="s">
        <v>187</v>
      </c>
      <c r="G1753" t="str">
        <f>IFERROR(_xlfn.XLOOKUP(Sales_Pipeline[[#This Row],[Account]],Accounts!$A$2:$A$86,Accounts!$F$2:$F$86),"")</f>
        <v>United States</v>
      </c>
      <c r="H1753" t="s">
        <v>82</v>
      </c>
      <c r="I1753" s="3">
        <v>42818</v>
      </c>
      <c r="J1753" s="3">
        <v>42828</v>
      </c>
      <c r="K1753" s="8" t="str">
        <f>IF(Sales_Pipeline[[#This Row],[Close_Date]]="","",TEXT(Sales_Pipeline[[#This Row],[Close_Date]],"ddd"))</f>
        <v>Mon</v>
      </c>
      <c r="L1753" s="8" t="str">
        <f>IF(Sales_Pipeline[[#This Row],[Close_Date]]="","",TEXT(Sales_Pipeline[[#This Row],[Close_Date]],"mmm"))</f>
        <v>Apr</v>
      </c>
      <c r="M1753" s="8" t="str">
        <f>IF(Sales_Pipeline[[#This Row],[Close_Date]]="","","Q"&amp;ROUNDUP(MONTH(Sales_Pipeline[[#This Row],[Close_Date]])/3,0))</f>
        <v>Q2</v>
      </c>
      <c r="N1753" s="2" cm="1">
        <f t="array" ref="N1753">IFERROR(_xlfn.IFS(Sales_Pipeline[[#This Row],[Deal_Stage]]="Won",_xlfn.XLOOKUP(Sales_Pipeline[[#This Row],[Product]],Products!$A$2:$A$8,Products!$C$2:$C$8),Sales_Pipeline[[#This Row],[Deal_Stage]]="Lost",_xlfn.XLOOKUP(Sales_Pipeline[[#This Row],[Product]],Products!$A$2:$A$8,Products!$C$2:$C$8)),"")</f>
        <v>5482</v>
      </c>
      <c r="O1753" s="2">
        <v>0</v>
      </c>
    </row>
    <row r="1754" spans="1:15" x14ac:dyDescent="0.3">
      <c r="A1754" t="s">
        <v>1900</v>
      </c>
      <c r="B1754" t="s">
        <v>15</v>
      </c>
      <c r="C1754" t="str">
        <f>_xlfn.XLOOKUP(Sales_Pipeline[[#This Row],[Sales_Agent]],Sales_Teams[Sales_Agent],Sales_Teams[Manager])</f>
        <v>Melvin Marxen</v>
      </c>
      <c r="D1754" t="str">
        <f>_xlfn.XLOOKUP(Sales_Pipeline[[#This Row],[Manager]],Sales_Teams[Manager],Sales_Teams[Regional_Office])</f>
        <v>Central</v>
      </c>
      <c r="E1754" t="s">
        <v>84</v>
      </c>
      <c r="F1754" t="s">
        <v>223</v>
      </c>
      <c r="G1754" t="str">
        <f>IFERROR(_xlfn.XLOOKUP(Sales_Pipeline[[#This Row],[Account]],Accounts!$A$2:$A$86,Accounts!$F$2:$F$86),"")</f>
        <v>United States</v>
      </c>
      <c r="H1754" t="s">
        <v>57</v>
      </c>
      <c r="I1754" s="3">
        <v>42818</v>
      </c>
      <c r="J1754" s="3">
        <v>42870</v>
      </c>
      <c r="K1754" s="8" t="str">
        <f>IF(Sales_Pipeline[[#This Row],[Close_Date]]="","",TEXT(Sales_Pipeline[[#This Row],[Close_Date]],"ddd"))</f>
        <v>Mon</v>
      </c>
      <c r="L1754" s="8" t="str">
        <f>IF(Sales_Pipeline[[#This Row],[Close_Date]]="","",TEXT(Sales_Pipeline[[#This Row],[Close_Date]],"mmm"))</f>
        <v>May</v>
      </c>
      <c r="M1754" s="8" t="str">
        <f>IF(Sales_Pipeline[[#This Row],[Close_Date]]="","","Q"&amp;ROUNDUP(MONTH(Sales_Pipeline[[#This Row],[Close_Date]])/3,0))</f>
        <v>Q2</v>
      </c>
      <c r="N1754" s="2" cm="1">
        <f t="array" ref="N1754">IFERROR(_xlfn.IFS(Sales_Pipeline[[#This Row],[Deal_Stage]]="Won",_xlfn.XLOOKUP(Sales_Pipeline[[#This Row],[Product]],Products!$A$2:$A$8,Products!$C$2:$C$8),Sales_Pipeline[[#This Row],[Deal_Stage]]="Lost",_xlfn.XLOOKUP(Sales_Pipeline[[#This Row],[Product]],Products!$A$2:$A$8,Products!$C$2:$C$8)),"")</f>
        <v>5482</v>
      </c>
      <c r="O1754" s="2">
        <v>5214</v>
      </c>
    </row>
    <row r="1755" spans="1:15" x14ac:dyDescent="0.3">
      <c r="A1755" t="s">
        <v>1901</v>
      </c>
      <c r="B1755" t="s">
        <v>15</v>
      </c>
      <c r="C1755" t="str">
        <f>_xlfn.XLOOKUP(Sales_Pipeline[[#This Row],[Sales_Agent]],Sales_Teams[Sales_Agent],Sales_Teams[Manager])</f>
        <v>Melvin Marxen</v>
      </c>
      <c r="D1755" t="str">
        <f>_xlfn.XLOOKUP(Sales_Pipeline[[#This Row],[Manager]],Sales_Teams[Manager],Sales_Teams[Regional_Office])</f>
        <v>Central</v>
      </c>
      <c r="E1755" t="s">
        <v>8953</v>
      </c>
      <c r="F1755" t="s">
        <v>59</v>
      </c>
      <c r="G1755" t="str">
        <f>IFERROR(_xlfn.XLOOKUP(Sales_Pipeline[[#This Row],[Account]],Accounts!$A$2:$A$86,Accounts!$F$2:$F$86),"")</f>
        <v>United States</v>
      </c>
      <c r="H1755" t="s">
        <v>57</v>
      </c>
      <c r="I1755" s="3">
        <v>42818</v>
      </c>
      <c r="J1755" s="3">
        <v>42824</v>
      </c>
      <c r="K1755" s="8" t="str">
        <f>IF(Sales_Pipeline[[#This Row],[Close_Date]]="","",TEXT(Sales_Pipeline[[#This Row],[Close_Date]],"ddd"))</f>
        <v>Thu</v>
      </c>
      <c r="L1755" s="8" t="str">
        <f>IF(Sales_Pipeline[[#This Row],[Close_Date]]="","",TEXT(Sales_Pipeline[[#This Row],[Close_Date]],"mmm"))</f>
        <v>Mar</v>
      </c>
      <c r="M1755" s="8" t="str">
        <f>IF(Sales_Pipeline[[#This Row],[Close_Date]]="","","Q"&amp;ROUNDUP(MONTH(Sales_Pipeline[[#This Row],[Close_Date]])/3,0))</f>
        <v>Q1</v>
      </c>
      <c r="N1755" s="2" cm="1">
        <f t="array" ref="N1755">IFERROR(_xlfn.IFS(Sales_Pipeline[[#This Row],[Deal_Stage]]="Won",_xlfn.XLOOKUP(Sales_Pipeline[[#This Row],[Product]],Products!$A$2:$A$8,Products!$C$2:$C$8),Sales_Pipeline[[#This Row],[Deal_Stage]]="Lost",_xlfn.XLOOKUP(Sales_Pipeline[[#This Row],[Product]],Products!$A$2:$A$8,Products!$C$2:$C$8)),"")</f>
        <v>4821</v>
      </c>
      <c r="O1755" s="2">
        <v>4794</v>
      </c>
    </row>
    <row r="1756" spans="1:15" x14ac:dyDescent="0.3">
      <c r="A1756" t="s">
        <v>1902</v>
      </c>
      <c r="B1756" t="s">
        <v>36</v>
      </c>
      <c r="C1756" t="str">
        <f>_xlfn.XLOOKUP(Sales_Pipeline[[#This Row],[Sales_Agent]],Sales_Teams[Sales_Agent],Sales_Teams[Manager])</f>
        <v>Celia Rouche</v>
      </c>
      <c r="D1756" t="str">
        <f>_xlfn.XLOOKUP(Sales_Pipeline[[#This Row],[Manager]],Sales_Teams[Manager],Sales_Teams[Regional_Office])</f>
        <v>West</v>
      </c>
      <c r="E1756" t="s">
        <v>76</v>
      </c>
      <c r="G1756" t="str">
        <f>IFERROR(_xlfn.XLOOKUP(Sales_Pipeline[[#This Row],[Account]],Accounts!$A$2:$A$86,Accounts!$F$2:$F$86),"")</f>
        <v/>
      </c>
      <c r="H1756" t="s">
        <v>77</v>
      </c>
      <c r="I1756" s="3">
        <v>42818</v>
      </c>
      <c r="K1756" s="8" t="str">
        <f>IF(Sales_Pipeline[[#This Row],[Close_Date]]="","",TEXT(Sales_Pipeline[[#This Row],[Close_Date]],"ddd"))</f>
        <v/>
      </c>
      <c r="L1756" s="8" t="str">
        <f>IF(Sales_Pipeline[[#This Row],[Close_Date]]="","",TEXT(Sales_Pipeline[[#This Row],[Close_Date]],"mmm"))</f>
        <v/>
      </c>
      <c r="M1756" s="8" t="str">
        <f>IF(Sales_Pipeline[[#This Row],[Close_Date]]="","","Q"&amp;ROUNDUP(MONTH(Sales_Pipeline[[#This Row],[Close_Date]])/3,0))</f>
        <v/>
      </c>
      <c r="N1756" s="2" t="str" cm="1">
        <f t="array" ref="N1756">IFERROR(_xlfn.IFS(Sales_Pipeline[[#This Row],[Deal_Stage]]="Won",_xlfn.XLOOKUP(Sales_Pipeline[[#This Row],[Product]],Products!$A$2:$A$8,Products!$C$2:$C$8),Sales_Pipeline[[#This Row],[Deal_Stage]]="Lost",_xlfn.XLOOKUP(Sales_Pipeline[[#This Row],[Product]],Products!$A$2:$A$8,Products!$C$2:$C$8)),"")</f>
        <v/>
      </c>
      <c r="O1756" s="2">
        <v>0</v>
      </c>
    </row>
    <row r="1757" spans="1:15" x14ac:dyDescent="0.3">
      <c r="A1757" t="s">
        <v>1903</v>
      </c>
      <c r="B1757" t="s">
        <v>40</v>
      </c>
      <c r="C1757" t="str">
        <f>_xlfn.XLOOKUP(Sales_Pipeline[[#This Row],[Sales_Agent]],Sales_Teams[Sales_Agent],Sales_Teams[Manager])</f>
        <v>Summer Sewald</v>
      </c>
      <c r="D1757" t="str">
        <f>_xlfn.XLOOKUP(Sales_Pipeline[[#This Row],[Manager]],Sales_Teams[Manager],Sales_Teams[Regional_Office])</f>
        <v>West</v>
      </c>
      <c r="E1757" t="s">
        <v>55</v>
      </c>
      <c r="F1757" t="s">
        <v>173</v>
      </c>
      <c r="G1757" t="str">
        <f>IFERROR(_xlfn.XLOOKUP(Sales_Pipeline[[#This Row],[Account]],Accounts!$A$2:$A$86,Accounts!$F$2:$F$86),"")</f>
        <v>United States</v>
      </c>
      <c r="H1757" t="s">
        <v>82</v>
      </c>
      <c r="I1757" s="3">
        <v>42818</v>
      </c>
      <c r="J1757" s="3">
        <v>42827</v>
      </c>
      <c r="K1757" s="8" t="str">
        <f>IF(Sales_Pipeline[[#This Row],[Close_Date]]="","",TEXT(Sales_Pipeline[[#This Row],[Close_Date]],"ddd"))</f>
        <v>Sun</v>
      </c>
      <c r="L1757" s="8" t="str">
        <f>IF(Sales_Pipeline[[#This Row],[Close_Date]]="","",TEXT(Sales_Pipeline[[#This Row],[Close_Date]],"mmm"))</f>
        <v>Apr</v>
      </c>
      <c r="M1757" s="8" t="str">
        <f>IF(Sales_Pipeline[[#This Row],[Close_Date]]="","","Q"&amp;ROUNDUP(MONTH(Sales_Pipeline[[#This Row],[Close_Date]])/3,0))</f>
        <v>Q2</v>
      </c>
      <c r="N1757" s="2" cm="1">
        <f t="array" ref="N1757">IFERROR(_xlfn.IFS(Sales_Pipeline[[#This Row],[Deal_Stage]]="Won",_xlfn.XLOOKUP(Sales_Pipeline[[#This Row],[Product]],Products!$A$2:$A$8,Products!$C$2:$C$8),Sales_Pipeline[[#This Row],[Deal_Stage]]="Lost",_xlfn.XLOOKUP(Sales_Pipeline[[#This Row],[Product]],Products!$A$2:$A$8,Products!$C$2:$C$8)),"")</f>
        <v>1096</v>
      </c>
      <c r="O1757" s="2">
        <v>0</v>
      </c>
    </row>
    <row r="1758" spans="1:15" x14ac:dyDescent="0.3">
      <c r="A1758" t="s">
        <v>1904</v>
      </c>
      <c r="B1758" t="s">
        <v>42</v>
      </c>
      <c r="C1758" t="str">
        <f>_xlfn.XLOOKUP(Sales_Pipeline[[#This Row],[Sales_Agent]],Sales_Teams[Sales_Agent],Sales_Teams[Manager])</f>
        <v>Summer Sewald</v>
      </c>
      <c r="D1758" t="str">
        <f>_xlfn.XLOOKUP(Sales_Pipeline[[#This Row],[Manager]],Sales_Teams[Manager],Sales_Teams[Regional_Office])</f>
        <v>West</v>
      </c>
      <c r="E1758" t="s">
        <v>84</v>
      </c>
      <c r="G1758" t="str">
        <f>IFERROR(_xlfn.XLOOKUP(Sales_Pipeline[[#This Row],[Account]],Accounts!$A$2:$A$86,Accounts!$F$2:$F$86),"")</f>
        <v/>
      </c>
      <c r="H1758" t="s">
        <v>77</v>
      </c>
      <c r="I1758" s="3">
        <v>42818</v>
      </c>
      <c r="K1758" s="8" t="str">
        <f>IF(Sales_Pipeline[[#This Row],[Close_Date]]="","",TEXT(Sales_Pipeline[[#This Row],[Close_Date]],"ddd"))</f>
        <v/>
      </c>
      <c r="L1758" s="8" t="str">
        <f>IF(Sales_Pipeline[[#This Row],[Close_Date]]="","",TEXT(Sales_Pipeline[[#This Row],[Close_Date]],"mmm"))</f>
        <v/>
      </c>
      <c r="M1758" s="8" t="str">
        <f>IF(Sales_Pipeline[[#This Row],[Close_Date]]="","","Q"&amp;ROUNDUP(MONTH(Sales_Pipeline[[#This Row],[Close_Date]])/3,0))</f>
        <v/>
      </c>
      <c r="N1758" s="2" t="str" cm="1">
        <f t="array" ref="N1758">IFERROR(_xlfn.IFS(Sales_Pipeline[[#This Row],[Deal_Stage]]="Won",_xlfn.XLOOKUP(Sales_Pipeline[[#This Row],[Product]],Products!$A$2:$A$8,Products!$C$2:$C$8),Sales_Pipeline[[#This Row],[Deal_Stage]]="Lost",_xlfn.XLOOKUP(Sales_Pipeline[[#This Row],[Product]],Products!$A$2:$A$8,Products!$C$2:$C$8)),"")</f>
        <v/>
      </c>
      <c r="O1758" s="2">
        <v>0</v>
      </c>
    </row>
    <row r="1759" spans="1:15" x14ac:dyDescent="0.3">
      <c r="A1759" t="s">
        <v>1905</v>
      </c>
      <c r="B1759" t="s">
        <v>42</v>
      </c>
      <c r="C1759" t="str">
        <f>_xlfn.XLOOKUP(Sales_Pipeline[[#This Row],[Sales_Agent]],Sales_Teams[Sales_Agent],Sales_Teams[Manager])</f>
        <v>Summer Sewald</v>
      </c>
      <c r="D1759" t="str">
        <f>_xlfn.XLOOKUP(Sales_Pipeline[[#This Row],[Manager]],Sales_Teams[Manager],Sales_Teams[Regional_Office])</f>
        <v>West</v>
      </c>
      <c r="E1759" t="s">
        <v>55</v>
      </c>
      <c r="F1759" t="s">
        <v>92</v>
      </c>
      <c r="G1759" t="str">
        <f>IFERROR(_xlfn.XLOOKUP(Sales_Pipeline[[#This Row],[Account]],Accounts!$A$2:$A$86,Accounts!$F$2:$F$86),"")</f>
        <v>United States</v>
      </c>
      <c r="H1759" t="s">
        <v>82</v>
      </c>
      <c r="I1759" s="3">
        <v>42818</v>
      </c>
      <c r="J1759" s="3">
        <v>42828</v>
      </c>
      <c r="K1759" s="8" t="str">
        <f>IF(Sales_Pipeline[[#This Row],[Close_Date]]="","",TEXT(Sales_Pipeline[[#This Row],[Close_Date]],"ddd"))</f>
        <v>Mon</v>
      </c>
      <c r="L1759" s="8" t="str">
        <f>IF(Sales_Pipeline[[#This Row],[Close_Date]]="","",TEXT(Sales_Pipeline[[#This Row],[Close_Date]],"mmm"))</f>
        <v>Apr</v>
      </c>
      <c r="M1759" s="8" t="str">
        <f>IF(Sales_Pipeline[[#This Row],[Close_Date]]="","","Q"&amp;ROUNDUP(MONTH(Sales_Pipeline[[#This Row],[Close_Date]])/3,0))</f>
        <v>Q2</v>
      </c>
      <c r="N1759" s="2" cm="1">
        <f t="array" ref="N1759">IFERROR(_xlfn.IFS(Sales_Pipeline[[#This Row],[Deal_Stage]]="Won",_xlfn.XLOOKUP(Sales_Pipeline[[#This Row],[Product]],Products!$A$2:$A$8,Products!$C$2:$C$8),Sales_Pipeline[[#This Row],[Deal_Stage]]="Lost",_xlfn.XLOOKUP(Sales_Pipeline[[#This Row],[Product]],Products!$A$2:$A$8,Products!$C$2:$C$8)),"")</f>
        <v>1096</v>
      </c>
      <c r="O1759" s="2">
        <v>0</v>
      </c>
    </row>
    <row r="1760" spans="1:15" x14ac:dyDescent="0.3">
      <c r="A1760" t="s">
        <v>1906</v>
      </c>
      <c r="B1760" t="s">
        <v>8</v>
      </c>
      <c r="C1760" t="str">
        <f>_xlfn.XLOOKUP(Sales_Pipeline[[#This Row],[Sales_Agent]],Sales_Teams[Sales_Agent],Sales_Teams[Manager])</f>
        <v>Dustin Brinkmann</v>
      </c>
      <c r="D1760" t="str">
        <f>_xlfn.XLOOKUP(Sales_Pipeline[[#This Row],[Manager]],Sales_Teams[Manager],Sales_Teams[Regional_Office])</f>
        <v>Central</v>
      </c>
      <c r="E1760" t="s">
        <v>63</v>
      </c>
      <c r="F1760" t="s">
        <v>56</v>
      </c>
      <c r="G1760" t="str">
        <f>IFERROR(_xlfn.XLOOKUP(Sales_Pipeline[[#This Row],[Account]],Accounts!$A$2:$A$86,Accounts!$F$2:$F$86),"")</f>
        <v>United States</v>
      </c>
      <c r="H1760" t="s">
        <v>57</v>
      </c>
      <c r="I1760" s="3">
        <v>42818</v>
      </c>
      <c r="J1760" s="3">
        <v>42882</v>
      </c>
      <c r="K1760" s="8" t="str">
        <f>IF(Sales_Pipeline[[#This Row],[Close_Date]]="","",TEXT(Sales_Pipeline[[#This Row],[Close_Date]],"ddd"))</f>
        <v>Sat</v>
      </c>
      <c r="L1760" s="8" t="str">
        <f>IF(Sales_Pipeline[[#This Row],[Close_Date]]="","",TEXT(Sales_Pipeline[[#This Row],[Close_Date]],"mmm"))</f>
        <v>May</v>
      </c>
      <c r="M1760" s="8" t="str">
        <f>IF(Sales_Pipeline[[#This Row],[Close_Date]]="","","Q"&amp;ROUNDUP(MONTH(Sales_Pipeline[[#This Row],[Close_Date]])/3,0))</f>
        <v>Q2</v>
      </c>
      <c r="N1760" s="2" cm="1">
        <f t="array" ref="N1760">IFERROR(_xlfn.IFS(Sales_Pipeline[[#This Row],[Deal_Stage]]="Won",_xlfn.XLOOKUP(Sales_Pipeline[[#This Row],[Product]],Products!$A$2:$A$8,Products!$C$2:$C$8),Sales_Pipeline[[#This Row],[Deal_Stage]]="Lost",_xlfn.XLOOKUP(Sales_Pipeline[[#This Row],[Product]],Products!$A$2:$A$8,Products!$C$2:$C$8)),"")</f>
        <v>550</v>
      </c>
      <c r="O1760" s="2">
        <v>648</v>
      </c>
    </row>
    <row r="1761" spans="1:15" x14ac:dyDescent="0.3">
      <c r="A1761" t="s">
        <v>1907</v>
      </c>
      <c r="B1761" t="s">
        <v>8</v>
      </c>
      <c r="C1761" t="str">
        <f>_xlfn.XLOOKUP(Sales_Pipeline[[#This Row],[Sales_Agent]],Sales_Teams[Sales_Agent],Sales_Teams[Manager])</f>
        <v>Dustin Brinkmann</v>
      </c>
      <c r="D1761" t="str">
        <f>_xlfn.XLOOKUP(Sales_Pipeline[[#This Row],[Manager]],Sales_Teams[Manager],Sales_Teams[Regional_Office])</f>
        <v>Central</v>
      </c>
      <c r="E1761" t="s">
        <v>76</v>
      </c>
      <c r="F1761" t="s">
        <v>214</v>
      </c>
      <c r="G1761" t="str">
        <f>IFERROR(_xlfn.XLOOKUP(Sales_Pipeline[[#This Row],[Account]],Accounts!$A$2:$A$86,Accounts!$F$2:$F$86),"")</f>
        <v>United States</v>
      </c>
      <c r="H1761" t="s">
        <v>57</v>
      </c>
      <c r="I1761" s="3">
        <v>42818</v>
      </c>
      <c r="J1761" s="3">
        <v>42916</v>
      </c>
      <c r="K1761" s="8" t="str">
        <f>IF(Sales_Pipeline[[#This Row],[Close_Date]]="","",TEXT(Sales_Pipeline[[#This Row],[Close_Date]],"ddd"))</f>
        <v>Fri</v>
      </c>
      <c r="L1761" s="8" t="str">
        <f>IF(Sales_Pipeline[[#This Row],[Close_Date]]="","",TEXT(Sales_Pipeline[[#This Row],[Close_Date]],"mmm"))</f>
        <v>Jun</v>
      </c>
      <c r="M1761" s="8" t="str">
        <f>IF(Sales_Pipeline[[#This Row],[Close_Date]]="","","Q"&amp;ROUNDUP(MONTH(Sales_Pipeline[[#This Row],[Close_Date]])/3,0))</f>
        <v>Q2</v>
      </c>
      <c r="N1761" s="2" cm="1">
        <f t="array" ref="N1761">IFERROR(_xlfn.IFS(Sales_Pipeline[[#This Row],[Deal_Stage]]="Won",_xlfn.XLOOKUP(Sales_Pipeline[[#This Row],[Product]],Products!$A$2:$A$8,Products!$C$2:$C$8),Sales_Pipeline[[#This Row],[Deal_Stage]]="Lost",_xlfn.XLOOKUP(Sales_Pipeline[[#This Row],[Product]],Products!$A$2:$A$8,Products!$C$2:$C$8)),"")</f>
        <v>3393</v>
      </c>
      <c r="O1761" s="2">
        <v>3040</v>
      </c>
    </row>
    <row r="1762" spans="1:15" x14ac:dyDescent="0.3">
      <c r="A1762" t="s">
        <v>1908</v>
      </c>
      <c r="B1762" t="s">
        <v>12</v>
      </c>
      <c r="C1762" t="str">
        <f>_xlfn.XLOOKUP(Sales_Pipeline[[#This Row],[Sales_Agent]],Sales_Teams[Sales_Agent],Sales_Teams[Manager])</f>
        <v>Melvin Marxen</v>
      </c>
      <c r="D1762" t="str">
        <f>_xlfn.XLOOKUP(Sales_Pipeline[[#This Row],[Manager]],Sales_Teams[Manager],Sales_Teams[Regional_Office])</f>
        <v>Central</v>
      </c>
      <c r="E1762" t="s">
        <v>55</v>
      </c>
      <c r="F1762" t="s">
        <v>94</v>
      </c>
      <c r="G1762" t="str">
        <f>IFERROR(_xlfn.XLOOKUP(Sales_Pipeline[[#This Row],[Account]],Accounts!$A$2:$A$86,Accounts!$F$2:$F$86),"")</f>
        <v>United States</v>
      </c>
      <c r="H1762" t="s">
        <v>57</v>
      </c>
      <c r="I1762" s="3">
        <v>42818</v>
      </c>
      <c r="J1762" s="3">
        <v>42916</v>
      </c>
      <c r="K1762" s="8" t="str">
        <f>IF(Sales_Pipeline[[#This Row],[Close_Date]]="","",TEXT(Sales_Pipeline[[#This Row],[Close_Date]],"ddd"))</f>
        <v>Fri</v>
      </c>
      <c r="L1762" s="8" t="str">
        <f>IF(Sales_Pipeline[[#This Row],[Close_Date]]="","",TEXT(Sales_Pipeline[[#This Row],[Close_Date]],"mmm"))</f>
        <v>Jun</v>
      </c>
      <c r="M1762" s="8" t="str">
        <f>IF(Sales_Pipeline[[#This Row],[Close_Date]]="","","Q"&amp;ROUNDUP(MONTH(Sales_Pipeline[[#This Row],[Close_Date]])/3,0))</f>
        <v>Q2</v>
      </c>
      <c r="N1762" s="2" cm="1">
        <f t="array" ref="N1762">IFERROR(_xlfn.IFS(Sales_Pipeline[[#This Row],[Deal_Stage]]="Won",_xlfn.XLOOKUP(Sales_Pipeline[[#This Row],[Product]],Products!$A$2:$A$8,Products!$C$2:$C$8),Sales_Pipeline[[#This Row],[Deal_Stage]]="Lost",_xlfn.XLOOKUP(Sales_Pipeline[[#This Row],[Product]],Products!$A$2:$A$8,Products!$C$2:$C$8)),"")</f>
        <v>1096</v>
      </c>
      <c r="O1762" s="2">
        <v>1185</v>
      </c>
    </row>
    <row r="1763" spans="1:15" x14ac:dyDescent="0.3">
      <c r="A1763" t="s">
        <v>1909</v>
      </c>
      <c r="B1763" t="s">
        <v>12</v>
      </c>
      <c r="C1763" t="str">
        <f>_xlfn.XLOOKUP(Sales_Pipeline[[#This Row],[Sales_Agent]],Sales_Teams[Sales_Agent],Sales_Teams[Manager])</f>
        <v>Melvin Marxen</v>
      </c>
      <c r="D1763" t="str">
        <f>_xlfn.XLOOKUP(Sales_Pipeline[[#This Row],[Manager]],Sales_Teams[Manager],Sales_Teams[Regional_Office])</f>
        <v>Central</v>
      </c>
      <c r="E1763" t="s">
        <v>61</v>
      </c>
      <c r="F1763" t="s">
        <v>150</v>
      </c>
      <c r="G1763" t="str">
        <f>IFERROR(_xlfn.XLOOKUP(Sales_Pipeline[[#This Row],[Account]],Accounts!$A$2:$A$86,Accounts!$F$2:$F$86),"")</f>
        <v>United States</v>
      </c>
      <c r="H1763" t="s">
        <v>57</v>
      </c>
      <c r="I1763" s="3">
        <v>42818</v>
      </c>
      <c r="J1763" s="3">
        <v>42820</v>
      </c>
      <c r="K1763" s="8" t="str">
        <f>IF(Sales_Pipeline[[#This Row],[Close_Date]]="","",TEXT(Sales_Pipeline[[#This Row],[Close_Date]],"ddd"))</f>
        <v>Sun</v>
      </c>
      <c r="L1763" s="8" t="str">
        <f>IF(Sales_Pipeline[[#This Row],[Close_Date]]="","",TEXT(Sales_Pipeline[[#This Row],[Close_Date]],"mmm"))</f>
        <v>Mar</v>
      </c>
      <c r="M1763" s="8" t="str">
        <f>IF(Sales_Pipeline[[#This Row],[Close_Date]]="","","Q"&amp;ROUNDUP(MONTH(Sales_Pipeline[[#This Row],[Close_Date]])/3,0))</f>
        <v>Q1</v>
      </c>
      <c r="N1763" s="2" cm="1">
        <f t="array" ref="N1763">IFERROR(_xlfn.IFS(Sales_Pipeline[[#This Row],[Deal_Stage]]="Won",_xlfn.XLOOKUP(Sales_Pipeline[[#This Row],[Product]],Products!$A$2:$A$8,Products!$C$2:$C$8),Sales_Pipeline[[#This Row],[Deal_Stage]]="Lost",_xlfn.XLOOKUP(Sales_Pipeline[[#This Row],[Product]],Products!$A$2:$A$8,Products!$C$2:$C$8)),"")</f>
        <v>55</v>
      </c>
      <c r="O1763" s="2">
        <v>48</v>
      </c>
    </row>
    <row r="1764" spans="1:15" x14ac:dyDescent="0.3">
      <c r="A1764" t="s">
        <v>1910</v>
      </c>
      <c r="B1764" t="s">
        <v>45</v>
      </c>
      <c r="C1764" t="str">
        <f>_xlfn.XLOOKUP(Sales_Pipeline[[#This Row],[Sales_Agent]],Sales_Teams[Sales_Agent],Sales_Teams[Manager])</f>
        <v>Summer Sewald</v>
      </c>
      <c r="D1764" t="str">
        <f>_xlfn.XLOOKUP(Sales_Pipeline[[#This Row],[Manager]],Sales_Teams[Manager],Sales_Teams[Regional_Office])</f>
        <v>West</v>
      </c>
      <c r="E1764" t="s">
        <v>55</v>
      </c>
      <c r="F1764" t="s">
        <v>70</v>
      </c>
      <c r="G1764" t="str">
        <f>IFERROR(_xlfn.XLOOKUP(Sales_Pipeline[[#This Row],[Account]],Accounts!$A$2:$A$86,Accounts!$F$2:$F$86),"")</f>
        <v>United States</v>
      </c>
      <c r="H1764" t="s">
        <v>82</v>
      </c>
      <c r="I1764" s="3">
        <v>42818</v>
      </c>
      <c r="J1764" s="3">
        <v>42826</v>
      </c>
      <c r="K1764" s="8" t="str">
        <f>IF(Sales_Pipeline[[#This Row],[Close_Date]]="","",TEXT(Sales_Pipeline[[#This Row],[Close_Date]],"ddd"))</f>
        <v>Sat</v>
      </c>
      <c r="L1764" s="8" t="str">
        <f>IF(Sales_Pipeline[[#This Row],[Close_Date]]="","",TEXT(Sales_Pipeline[[#This Row],[Close_Date]],"mmm"))</f>
        <v>Apr</v>
      </c>
      <c r="M1764" s="8" t="str">
        <f>IF(Sales_Pipeline[[#This Row],[Close_Date]]="","","Q"&amp;ROUNDUP(MONTH(Sales_Pipeline[[#This Row],[Close_Date]])/3,0))</f>
        <v>Q2</v>
      </c>
      <c r="N1764" s="2" cm="1">
        <f t="array" ref="N1764">IFERROR(_xlfn.IFS(Sales_Pipeline[[#This Row],[Deal_Stage]]="Won",_xlfn.XLOOKUP(Sales_Pipeline[[#This Row],[Product]],Products!$A$2:$A$8,Products!$C$2:$C$8),Sales_Pipeline[[#This Row],[Deal_Stage]]="Lost",_xlfn.XLOOKUP(Sales_Pipeline[[#This Row],[Product]],Products!$A$2:$A$8,Products!$C$2:$C$8)),"")</f>
        <v>1096</v>
      </c>
      <c r="O1764" s="2">
        <v>0</v>
      </c>
    </row>
    <row r="1765" spans="1:15" x14ac:dyDescent="0.3">
      <c r="A1765" t="s">
        <v>1911</v>
      </c>
      <c r="B1765" t="s">
        <v>45</v>
      </c>
      <c r="C1765" t="str">
        <f>_xlfn.XLOOKUP(Sales_Pipeline[[#This Row],[Sales_Agent]],Sales_Teams[Sales_Agent],Sales_Teams[Manager])</f>
        <v>Summer Sewald</v>
      </c>
      <c r="D1765" t="str">
        <f>_xlfn.XLOOKUP(Sales_Pipeline[[#This Row],[Manager]],Sales_Teams[Manager],Sales_Teams[Regional_Office])</f>
        <v>West</v>
      </c>
      <c r="E1765" t="s">
        <v>55</v>
      </c>
      <c r="F1765" t="s">
        <v>72</v>
      </c>
      <c r="G1765" t="str">
        <f>IFERROR(_xlfn.XLOOKUP(Sales_Pipeline[[#This Row],[Account]],Accounts!$A$2:$A$86,Accounts!$F$2:$F$86),"")</f>
        <v>United States</v>
      </c>
      <c r="H1765" t="s">
        <v>57</v>
      </c>
      <c r="I1765" s="3">
        <v>42818</v>
      </c>
      <c r="J1765" s="3">
        <v>42916</v>
      </c>
      <c r="K1765" s="8" t="str">
        <f>IF(Sales_Pipeline[[#This Row],[Close_Date]]="","",TEXT(Sales_Pipeline[[#This Row],[Close_Date]],"ddd"))</f>
        <v>Fri</v>
      </c>
      <c r="L1765" s="8" t="str">
        <f>IF(Sales_Pipeline[[#This Row],[Close_Date]]="","",TEXT(Sales_Pipeline[[#This Row],[Close_Date]],"mmm"))</f>
        <v>Jun</v>
      </c>
      <c r="M1765" s="8" t="str">
        <f>IF(Sales_Pipeline[[#This Row],[Close_Date]]="","","Q"&amp;ROUNDUP(MONTH(Sales_Pipeline[[#This Row],[Close_Date]])/3,0))</f>
        <v>Q2</v>
      </c>
      <c r="N1765" s="2" cm="1">
        <f t="array" ref="N1765">IFERROR(_xlfn.IFS(Sales_Pipeline[[#This Row],[Deal_Stage]]="Won",_xlfn.XLOOKUP(Sales_Pipeline[[#This Row],[Product]],Products!$A$2:$A$8,Products!$C$2:$C$8),Sales_Pipeline[[#This Row],[Deal_Stage]]="Lost",_xlfn.XLOOKUP(Sales_Pipeline[[#This Row],[Product]],Products!$A$2:$A$8,Products!$C$2:$C$8)),"")</f>
        <v>1096</v>
      </c>
      <c r="O1765" s="2">
        <v>1021</v>
      </c>
    </row>
    <row r="1766" spans="1:15" x14ac:dyDescent="0.3">
      <c r="A1766" t="s">
        <v>1912</v>
      </c>
      <c r="B1766" t="s">
        <v>45</v>
      </c>
      <c r="C1766" t="str">
        <f>_xlfn.XLOOKUP(Sales_Pipeline[[#This Row],[Sales_Agent]],Sales_Teams[Sales_Agent],Sales_Teams[Manager])</f>
        <v>Summer Sewald</v>
      </c>
      <c r="D1766" t="str">
        <f>_xlfn.XLOOKUP(Sales_Pipeline[[#This Row],[Manager]],Sales_Teams[Manager],Sales_Teams[Regional_Office])</f>
        <v>West</v>
      </c>
      <c r="E1766" t="s">
        <v>55</v>
      </c>
      <c r="F1766" t="s">
        <v>92</v>
      </c>
      <c r="G1766" t="str">
        <f>IFERROR(_xlfn.XLOOKUP(Sales_Pipeline[[#This Row],[Account]],Accounts!$A$2:$A$86,Accounts!$F$2:$F$86),"")</f>
        <v>United States</v>
      </c>
      <c r="H1766" t="s">
        <v>57</v>
      </c>
      <c r="I1766" s="3">
        <v>42818</v>
      </c>
      <c r="J1766" s="3">
        <v>42881</v>
      </c>
      <c r="K1766" s="8" t="str">
        <f>IF(Sales_Pipeline[[#This Row],[Close_Date]]="","",TEXT(Sales_Pipeline[[#This Row],[Close_Date]],"ddd"))</f>
        <v>Fri</v>
      </c>
      <c r="L1766" s="8" t="str">
        <f>IF(Sales_Pipeline[[#This Row],[Close_Date]]="","",TEXT(Sales_Pipeline[[#This Row],[Close_Date]],"mmm"))</f>
        <v>May</v>
      </c>
      <c r="M1766" s="8" t="str">
        <f>IF(Sales_Pipeline[[#This Row],[Close_Date]]="","","Q"&amp;ROUNDUP(MONTH(Sales_Pipeline[[#This Row],[Close_Date]])/3,0))</f>
        <v>Q2</v>
      </c>
      <c r="N1766" s="2" cm="1">
        <f t="array" ref="N1766">IFERROR(_xlfn.IFS(Sales_Pipeline[[#This Row],[Deal_Stage]]="Won",_xlfn.XLOOKUP(Sales_Pipeline[[#This Row],[Product]],Products!$A$2:$A$8,Products!$C$2:$C$8),Sales_Pipeline[[#This Row],[Deal_Stage]]="Lost",_xlfn.XLOOKUP(Sales_Pipeline[[#This Row],[Product]],Products!$A$2:$A$8,Products!$C$2:$C$8)),"")</f>
        <v>1096</v>
      </c>
      <c r="O1766" s="2">
        <v>1264</v>
      </c>
    </row>
    <row r="1767" spans="1:15" x14ac:dyDescent="0.3">
      <c r="A1767" t="s">
        <v>1913</v>
      </c>
      <c r="B1767" t="s">
        <v>9</v>
      </c>
      <c r="C1767" t="str">
        <f>_xlfn.XLOOKUP(Sales_Pipeline[[#This Row],[Sales_Agent]],Sales_Teams[Sales_Agent],Sales_Teams[Manager])</f>
        <v>Dustin Brinkmann</v>
      </c>
      <c r="D1767" t="str">
        <f>_xlfn.XLOOKUP(Sales_Pipeline[[#This Row],[Manager]],Sales_Teams[Manager],Sales_Teams[Regional_Office])</f>
        <v>Central</v>
      </c>
      <c r="E1767" t="s">
        <v>61</v>
      </c>
      <c r="F1767" t="s">
        <v>74</v>
      </c>
      <c r="G1767" t="str">
        <f>IFERROR(_xlfn.XLOOKUP(Sales_Pipeline[[#This Row],[Account]],Accounts!$A$2:$A$86,Accounts!$F$2:$F$86),"")</f>
        <v>United States</v>
      </c>
      <c r="H1767" t="s">
        <v>82</v>
      </c>
      <c r="I1767" s="3">
        <v>42818</v>
      </c>
      <c r="J1767" s="3">
        <v>42878</v>
      </c>
      <c r="K1767" s="8" t="str">
        <f>IF(Sales_Pipeline[[#This Row],[Close_Date]]="","",TEXT(Sales_Pipeline[[#This Row],[Close_Date]],"ddd"))</f>
        <v>Tue</v>
      </c>
      <c r="L1767" s="8" t="str">
        <f>IF(Sales_Pipeline[[#This Row],[Close_Date]]="","",TEXT(Sales_Pipeline[[#This Row],[Close_Date]],"mmm"))</f>
        <v>May</v>
      </c>
      <c r="M1767" s="8" t="str">
        <f>IF(Sales_Pipeline[[#This Row],[Close_Date]]="","","Q"&amp;ROUNDUP(MONTH(Sales_Pipeline[[#This Row],[Close_Date]])/3,0))</f>
        <v>Q2</v>
      </c>
      <c r="N1767" s="2" cm="1">
        <f t="array" ref="N1767">IFERROR(_xlfn.IFS(Sales_Pipeline[[#This Row],[Deal_Stage]]="Won",_xlfn.XLOOKUP(Sales_Pipeline[[#This Row],[Product]],Products!$A$2:$A$8,Products!$C$2:$C$8),Sales_Pipeline[[#This Row],[Deal_Stage]]="Lost",_xlfn.XLOOKUP(Sales_Pipeline[[#This Row],[Product]],Products!$A$2:$A$8,Products!$C$2:$C$8)),"")</f>
        <v>55</v>
      </c>
      <c r="O1767" s="2">
        <v>0</v>
      </c>
    </row>
    <row r="1768" spans="1:15" x14ac:dyDescent="0.3">
      <c r="A1768" t="s">
        <v>1914</v>
      </c>
      <c r="B1768" t="s">
        <v>9</v>
      </c>
      <c r="C1768" t="str">
        <f>_xlfn.XLOOKUP(Sales_Pipeline[[#This Row],[Sales_Agent]],Sales_Teams[Sales_Agent],Sales_Teams[Manager])</f>
        <v>Dustin Brinkmann</v>
      </c>
      <c r="D1768" t="str">
        <f>_xlfn.XLOOKUP(Sales_Pipeline[[#This Row],[Manager]],Sales_Teams[Manager],Sales_Teams[Regional_Office])</f>
        <v>Central</v>
      </c>
      <c r="E1768" t="s">
        <v>63</v>
      </c>
      <c r="F1768" t="s">
        <v>68</v>
      </c>
      <c r="G1768" t="str">
        <f>IFERROR(_xlfn.XLOOKUP(Sales_Pipeline[[#This Row],[Account]],Accounts!$A$2:$A$86,Accounts!$F$2:$F$86),"")</f>
        <v>United States</v>
      </c>
      <c r="H1768" t="s">
        <v>57</v>
      </c>
      <c r="I1768" s="3">
        <v>42818</v>
      </c>
      <c r="J1768" s="3">
        <v>42898</v>
      </c>
      <c r="K1768" s="8" t="str">
        <f>IF(Sales_Pipeline[[#This Row],[Close_Date]]="","",TEXT(Sales_Pipeline[[#This Row],[Close_Date]],"ddd"))</f>
        <v>Mon</v>
      </c>
      <c r="L1768" s="8" t="str">
        <f>IF(Sales_Pipeline[[#This Row],[Close_Date]]="","",TEXT(Sales_Pipeline[[#This Row],[Close_Date]],"mmm"))</f>
        <v>Jun</v>
      </c>
      <c r="M1768" s="8" t="str">
        <f>IF(Sales_Pipeline[[#This Row],[Close_Date]]="","","Q"&amp;ROUNDUP(MONTH(Sales_Pipeline[[#This Row],[Close_Date]])/3,0))</f>
        <v>Q2</v>
      </c>
      <c r="N1768" s="2" cm="1">
        <f t="array" ref="N1768">IFERROR(_xlfn.IFS(Sales_Pipeline[[#This Row],[Deal_Stage]]="Won",_xlfn.XLOOKUP(Sales_Pipeline[[#This Row],[Product]],Products!$A$2:$A$8,Products!$C$2:$C$8),Sales_Pipeline[[#This Row],[Deal_Stage]]="Lost",_xlfn.XLOOKUP(Sales_Pipeline[[#This Row],[Product]],Products!$A$2:$A$8,Products!$C$2:$C$8)),"")</f>
        <v>550</v>
      </c>
      <c r="O1768" s="2">
        <v>503</v>
      </c>
    </row>
    <row r="1769" spans="1:15" x14ac:dyDescent="0.3">
      <c r="A1769" t="s">
        <v>1915</v>
      </c>
      <c r="B1769" t="s">
        <v>29</v>
      </c>
      <c r="C1769" t="str">
        <f>_xlfn.XLOOKUP(Sales_Pipeline[[#This Row],[Sales_Agent]],Sales_Teams[Sales_Agent],Sales_Teams[Manager])</f>
        <v>Rocco Neubert</v>
      </c>
      <c r="D1769" t="str">
        <f>_xlfn.XLOOKUP(Sales_Pipeline[[#This Row],[Manager]],Sales_Teams[Manager],Sales_Teams[Regional_Office])</f>
        <v>East</v>
      </c>
      <c r="E1769" t="s">
        <v>8953</v>
      </c>
      <c r="F1769" t="s">
        <v>109</v>
      </c>
      <c r="G1769" t="str">
        <f>IFERROR(_xlfn.XLOOKUP(Sales_Pipeline[[#This Row],[Account]],Accounts!$A$2:$A$86,Accounts!$F$2:$F$86),"")</f>
        <v>Japan</v>
      </c>
      <c r="H1769" t="s">
        <v>57</v>
      </c>
      <c r="I1769" s="3">
        <v>42818</v>
      </c>
      <c r="J1769" s="3">
        <v>42828</v>
      </c>
      <c r="K1769" s="8" t="str">
        <f>IF(Sales_Pipeline[[#This Row],[Close_Date]]="","",TEXT(Sales_Pipeline[[#This Row],[Close_Date]],"ddd"))</f>
        <v>Mon</v>
      </c>
      <c r="L1769" s="8" t="str">
        <f>IF(Sales_Pipeline[[#This Row],[Close_Date]]="","",TEXT(Sales_Pipeline[[#This Row],[Close_Date]],"mmm"))</f>
        <v>Apr</v>
      </c>
      <c r="M1769" s="8" t="str">
        <f>IF(Sales_Pipeline[[#This Row],[Close_Date]]="","","Q"&amp;ROUNDUP(MONTH(Sales_Pipeline[[#This Row],[Close_Date]])/3,0))</f>
        <v>Q2</v>
      </c>
      <c r="N1769" s="2" cm="1">
        <f t="array" ref="N1769">IFERROR(_xlfn.IFS(Sales_Pipeline[[#This Row],[Deal_Stage]]="Won",_xlfn.XLOOKUP(Sales_Pipeline[[#This Row],[Product]],Products!$A$2:$A$8,Products!$C$2:$C$8),Sales_Pipeline[[#This Row],[Deal_Stage]]="Lost",_xlfn.XLOOKUP(Sales_Pipeline[[#This Row],[Product]],Products!$A$2:$A$8,Products!$C$2:$C$8)),"")</f>
        <v>4821</v>
      </c>
      <c r="O1769" s="2">
        <v>4440</v>
      </c>
    </row>
    <row r="1770" spans="1:15" x14ac:dyDescent="0.3">
      <c r="A1770" t="s">
        <v>1916</v>
      </c>
      <c r="B1770" t="s">
        <v>7</v>
      </c>
      <c r="C1770" t="str">
        <f>_xlfn.XLOOKUP(Sales_Pipeline[[#This Row],[Sales_Agent]],Sales_Teams[Sales_Agent],Sales_Teams[Manager])</f>
        <v>Dustin Brinkmann</v>
      </c>
      <c r="D1770" t="str">
        <f>_xlfn.XLOOKUP(Sales_Pipeline[[#This Row],[Manager]],Sales_Teams[Manager],Sales_Teams[Regional_Office])</f>
        <v>Central</v>
      </c>
      <c r="E1770" t="s">
        <v>55</v>
      </c>
      <c r="F1770" t="s">
        <v>333</v>
      </c>
      <c r="G1770" t="str">
        <f>IFERROR(_xlfn.XLOOKUP(Sales_Pipeline[[#This Row],[Account]],Accounts!$A$2:$A$86,Accounts!$F$2:$F$86),"")</f>
        <v>United States</v>
      </c>
      <c r="H1770" t="s">
        <v>82</v>
      </c>
      <c r="I1770" s="3">
        <v>42818</v>
      </c>
      <c r="J1770" s="3">
        <v>42828</v>
      </c>
      <c r="K1770" s="8" t="str">
        <f>IF(Sales_Pipeline[[#This Row],[Close_Date]]="","",TEXT(Sales_Pipeline[[#This Row],[Close_Date]],"ddd"))</f>
        <v>Mon</v>
      </c>
      <c r="L1770" s="8" t="str">
        <f>IF(Sales_Pipeline[[#This Row],[Close_Date]]="","",TEXT(Sales_Pipeline[[#This Row],[Close_Date]],"mmm"))</f>
        <v>Apr</v>
      </c>
      <c r="M1770" s="8" t="str">
        <f>IF(Sales_Pipeline[[#This Row],[Close_Date]]="","","Q"&amp;ROUNDUP(MONTH(Sales_Pipeline[[#This Row],[Close_Date]])/3,0))</f>
        <v>Q2</v>
      </c>
      <c r="N1770" s="2" cm="1">
        <f t="array" ref="N1770">IFERROR(_xlfn.IFS(Sales_Pipeline[[#This Row],[Deal_Stage]]="Won",_xlfn.XLOOKUP(Sales_Pipeline[[#This Row],[Product]],Products!$A$2:$A$8,Products!$C$2:$C$8),Sales_Pipeline[[#This Row],[Deal_Stage]]="Lost",_xlfn.XLOOKUP(Sales_Pipeline[[#This Row],[Product]],Products!$A$2:$A$8,Products!$C$2:$C$8)),"")</f>
        <v>1096</v>
      </c>
      <c r="O1770" s="2">
        <v>0</v>
      </c>
    </row>
    <row r="1771" spans="1:15" x14ac:dyDescent="0.3">
      <c r="A1771" t="s">
        <v>1917</v>
      </c>
      <c r="B1771" t="s">
        <v>7</v>
      </c>
      <c r="C1771" t="str">
        <f>_xlfn.XLOOKUP(Sales_Pipeline[[#This Row],[Sales_Agent]],Sales_Teams[Sales_Agent],Sales_Teams[Manager])</f>
        <v>Dustin Brinkmann</v>
      </c>
      <c r="D1771" t="str">
        <f>_xlfn.XLOOKUP(Sales_Pipeline[[#This Row],[Manager]],Sales_Teams[Manager],Sales_Teams[Regional_Office])</f>
        <v>Central</v>
      </c>
      <c r="E1771" t="s">
        <v>61</v>
      </c>
      <c r="F1771" t="s">
        <v>169</v>
      </c>
      <c r="G1771" t="str">
        <f>IFERROR(_xlfn.XLOOKUP(Sales_Pipeline[[#This Row],[Account]],Accounts!$A$2:$A$86,Accounts!$F$2:$F$86),"")</f>
        <v>Panama</v>
      </c>
      <c r="H1771" t="s">
        <v>57</v>
      </c>
      <c r="I1771" s="3">
        <v>42818</v>
      </c>
      <c r="J1771" s="3">
        <v>42827</v>
      </c>
      <c r="K1771" s="8" t="str">
        <f>IF(Sales_Pipeline[[#This Row],[Close_Date]]="","",TEXT(Sales_Pipeline[[#This Row],[Close_Date]],"ddd"))</f>
        <v>Sun</v>
      </c>
      <c r="L1771" s="8" t="str">
        <f>IF(Sales_Pipeline[[#This Row],[Close_Date]]="","",TEXT(Sales_Pipeline[[#This Row],[Close_Date]],"mmm"))</f>
        <v>Apr</v>
      </c>
      <c r="M1771" s="8" t="str">
        <f>IF(Sales_Pipeline[[#This Row],[Close_Date]]="","","Q"&amp;ROUNDUP(MONTH(Sales_Pipeline[[#This Row],[Close_Date]])/3,0))</f>
        <v>Q2</v>
      </c>
      <c r="N1771" s="2" cm="1">
        <f t="array" ref="N1771">IFERROR(_xlfn.IFS(Sales_Pipeline[[#This Row],[Deal_Stage]]="Won",_xlfn.XLOOKUP(Sales_Pipeline[[#This Row],[Product]],Products!$A$2:$A$8,Products!$C$2:$C$8),Sales_Pipeline[[#This Row],[Deal_Stage]]="Lost",_xlfn.XLOOKUP(Sales_Pipeline[[#This Row],[Product]],Products!$A$2:$A$8,Products!$C$2:$C$8)),"")</f>
        <v>55</v>
      </c>
      <c r="O1771" s="2">
        <v>52</v>
      </c>
    </row>
    <row r="1772" spans="1:15" x14ac:dyDescent="0.3">
      <c r="A1772" t="s">
        <v>1918</v>
      </c>
      <c r="B1772" t="s">
        <v>32</v>
      </c>
      <c r="C1772" t="str">
        <f>_xlfn.XLOOKUP(Sales_Pipeline[[#This Row],[Sales_Agent]],Sales_Teams[Sales_Agent],Sales_Teams[Manager])</f>
        <v>Celia Rouche</v>
      </c>
      <c r="D1772" t="str">
        <f>_xlfn.XLOOKUP(Sales_Pipeline[[#This Row],[Manager]],Sales_Teams[Manager],Sales_Teams[Regional_Office])</f>
        <v>West</v>
      </c>
      <c r="E1772" t="s">
        <v>61</v>
      </c>
      <c r="G1772" t="str">
        <f>IFERROR(_xlfn.XLOOKUP(Sales_Pipeline[[#This Row],[Account]],Accounts!$A$2:$A$86,Accounts!$F$2:$F$86),"")</f>
        <v/>
      </c>
      <c r="H1772" t="s">
        <v>77</v>
      </c>
      <c r="I1772" s="3">
        <v>42818</v>
      </c>
      <c r="K1772" s="8" t="str">
        <f>IF(Sales_Pipeline[[#This Row],[Close_Date]]="","",TEXT(Sales_Pipeline[[#This Row],[Close_Date]],"ddd"))</f>
        <v/>
      </c>
      <c r="L1772" s="8" t="str">
        <f>IF(Sales_Pipeline[[#This Row],[Close_Date]]="","",TEXT(Sales_Pipeline[[#This Row],[Close_Date]],"mmm"))</f>
        <v/>
      </c>
      <c r="M1772" s="8" t="str">
        <f>IF(Sales_Pipeline[[#This Row],[Close_Date]]="","","Q"&amp;ROUNDUP(MONTH(Sales_Pipeline[[#This Row],[Close_Date]])/3,0))</f>
        <v/>
      </c>
      <c r="N1772" s="2" t="str" cm="1">
        <f t="array" ref="N1772">IFERROR(_xlfn.IFS(Sales_Pipeline[[#This Row],[Deal_Stage]]="Won",_xlfn.XLOOKUP(Sales_Pipeline[[#This Row],[Product]],Products!$A$2:$A$8,Products!$C$2:$C$8),Sales_Pipeline[[#This Row],[Deal_Stage]]="Lost",_xlfn.XLOOKUP(Sales_Pipeline[[#This Row],[Product]],Products!$A$2:$A$8,Products!$C$2:$C$8)),"")</f>
        <v/>
      </c>
      <c r="O1772" s="2">
        <v>0</v>
      </c>
    </row>
    <row r="1773" spans="1:15" x14ac:dyDescent="0.3">
      <c r="A1773" t="s">
        <v>1919</v>
      </c>
      <c r="B1773" t="s">
        <v>32</v>
      </c>
      <c r="C1773" t="str">
        <f>_xlfn.XLOOKUP(Sales_Pipeline[[#This Row],[Sales_Agent]],Sales_Teams[Sales_Agent],Sales_Teams[Manager])</f>
        <v>Celia Rouche</v>
      </c>
      <c r="D1773" t="str">
        <f>_xlfn.XLOOKUP(Sales_Pipeline[[#This Row],[Manager]],Sales_Teams[Manager],Sales_Teams[Regional_Office])</f>
        <v>West</v>
      </c>
      <c r="E1773" t="s">
        <v>63</v>
      </c>
      <c r="F1773" t="s">
        <v>216</v>
      </c>
      <c r="G1773" t="str">
        <f>IFERROR(_xlfn.XLOOKUP(Sales_Pipeline[[#This Row],[Account]],Accounts!$A$2:$A$86,Accounts!$F$2:$F$86),"")</f>
        <v>United States</v>
      </c>
      <c r="H1773" t="s">
        <v>82</v>
      </c>
      <c r="I1773" s="3">
        <v>42818</v>
      </c>
      <c r="J1773" s="3">
        <v>42828</v>
      </c>
      <c r="K1773" s="8" t="str">
        <f>IF(Sales_Pipeline[[#This Row],[Close_Date]]="","",TEXT(Sales_Pipeline[[#This Row],[Close_Date]],"ddd"))</f>
        <v>Mon</v>
      </c>
      <c r="L1773" s="8" t="str">
        <f>IF(Sales_Pipeline[[#This Row],[Close_Date]]="","",TEXT(Sales_Pipeline[[#This Row],[Close_Date]],"mmm"))</f>
        <v>Apr</v>
      </c>
      <c r="M1773" s="8" t="str">
        <f>IF(Sales_Pipeline[[#This Row],[Close_Date]]="","","Q"&amp;ROUNDUP(MONTH(Sales_Pipeline[[#This Row],[Close_Date]])/3,0))</f>
        <v>Q2</v>
      </c>
      <c r="N1773" s="2" cm="1">
        <f t="array" ref="N1773">IFERROR(_xlfn.IFS(Sales_Pipeline[[#This Row],[Deal_Stage]]="Won",_xlfn.XLOOKUP(Sales_Pipeline[[#This Row],[Product]],Products!$A$2:$A$8,Products!$C$2:$C$8),Sales_Pipeline[[#This Row],[Deal_Stage]]="Lost",_xlfn.XLOOKUP(Sales_Pipeline[[#This Row],[Product]],Products!$A$2:$A$8,Products!$C$2:$C$8)),"")</f>
        <v>550</v>
      </c>
      <c r="O1773" s="2">
        <v>0</v>
      </c>
    </row>
    <row r="1774" spans="1:15" x14ac:dyDescent="0.3">
      <c r="A1774" t="s">
        <v>1920</v>
      </c>
      <c r="B1774" t="s">
        <v>17</v>
      </c>
      <c r="C1774" t="str">
        <f>_xlfn.XLOOKUP(Sales_Pipeline[[#This Row],[Sales_Agent]],Sales_Teams[Sales_Agent],Sales_Teams[Manager])</f>
        <v>Cara Losch</v>
      </c>
      <c r="D1774" t="str">
        <f>_xlfn.XLOOKUP(Sales_Pipeline[[#This Row],[Manager]],Sales_Teams[Manager],Sales_Teams[Regional_Office])</f>
        <v>East</v>
      </c>
      <c r="E1774" t="s">
        <v>63</v>
      </c>
      <c r="F1774" t="s">
        <v>256</v>
      </c>
      <c r="G1774" t="str">
        <f>IFERROR(_xlfn.XLOOKUP(Sales_Pipeline[[#This Row],[Account]],Accounts!$A$2:$A$86,Accounts!$F$2:$F$86),"")</f>
        <v>United States</v>
      </c>
      <c r="H1774" t="s">
        <v>82</v>
      </c>
      <c r="I1774" s="3">
        <v>42818</v>
      </c>
      <c r="J1774" s="3">
        <v>42860</v>
      </c>
      <c r="K1774" s="8" t="str">
        <f>IF(Sales_Pipeline[[#This Row],[Close_Date]]="","",TEXT(Sales_Pipeline[[#This Row],[Close_Date]],"ddd"))</f>
        <v>Fri</v>
      </c>
      <c r="L1774" s="8" t="str">
        <f>IF(Sales_Pipeline[[#This Row],[Close_Date]]="","",TEXT(Sales_Pipeline[[#This Row],[Close_Date]],"mmm"))</f>
        <v>May</v>
      </c>
      <c r="M1774" s="8" t="str">
        <f>IF(Sales_Pipeline[[#This Row],[Close_Date]]="","","Q"&amp;ROUNDUP(MONTH(Sales_Pipeline[[#This Row],[Close_Date]])/3,0))</f>
        <v>Q2</v>
      </c>
      <c r="N1774" s="2" cm="1">
        <f t="array" ref="N1774">IFERROR(_xlfn.IFS(Sales_Pipeline[[#This Row],[Deal_Stage]]="Won",_xlfn.XLOOKUP(Sales_Pipeline[[#This Row],[Product]],Products!$A$2:$A$8,Products!$C$2:$C$8),Sales_Pipeline[[#This Row],[Deal_Stage]]="Lost",_xlfn.XLOOKUP(Sales_Pipeline[[#This Row],[Product]],Products!$A$2:$A$8,Products!$C$2:$C$8)),"")</f>
        <v>550</v>
      </c>
      <c r="O1774" s="2">
        <v>0</v>
      </c>
    </row>
    <row r="1775" spans="1:15" x14ac:dyDescent="0.3">
      <c r="A1775" t="s">
        <v>1921</v>
      </c>
      <c r="B1775" t="s">
        <v>17</v>
      </c>
      <c r="C1775" t="str">
        <f>_xlfn.XLOOKUP(Sales_Pipeline[[#This Row],[Sales_Agent]],Sales_Teams[Sales_Agent],Sales_Teams[Manager])</f>
        <v>Cara Losch</v>
      </c>
      <c r="D1775" t="str">
        <f>_xlfn.XLOOKUP(Sales_Pipeline[[#This Row],[Manager]],Sales_Teams[Manager],Sales_Teams[Regional_Office])</f>
        <v>East</v>
      </c>
      <c r="E1775" t="s">
        <v>61</v>
      </c>
      <c r="F1775" t="s">
        <v>253</v>
      </c>
      <c r="G1775" t="str">
        <f>IFERROR(_xlfn.XLOOKUP(Sales_Pipeline[[#This Row],[Account]],Accounts!$A$2:$A$86,Accounts!$F$2:$F$86),"")</f>
        <v>United States</v>
      </c>
      <c r="H1775" t="s">
        <v>82</v>
      </c>
      <c r="I1775" s="3">
        <v>42818</v>
      </c>
      <c r="J1775" s="3">
        <v>42831</v>
      </c>
      <c r="K1775" s="8" t="str">
        <f>IF(Sales_Pipeline[[#This Row],[Close_Date]]="","",TEXT(Sales_Pipeline[[#This Row],[Close_Date]],"ddd"))</f>
        <v>Thu</v>
      </c>
      <c r="L1775" s="8" t="str">
        <f>IF(Sales_Pipeline[[#This Row],[Close_Date]]="","",TEXT(Sales_Pipeline[[#This Row],[Close_Date]],"mmm"))</f>
        <v>Apr</v>
      </c>
      <c r="M1775" s="8" t="str">
        <f>IF(Sales_Pipeline[[#This Row],[Close_Date]]="","","Q"&amp;ROUNDUP(MONTH(Sales_Pipeline[[#This Row],[Close_Date]])/3,0))</f>
        <v>Q2</v>
      </c>
      <c r="N1775" s="2" cm="1">
        <f t="array" ref="N1775">IFERROR(_xlfn.IFS(Sales_Pipeline[[#This Row],[Deal_Stage]]="Won",_xlfn.XLOOKUP(Sales_Pipeline[[#This Row],[Product]],Products!$A$2:$A$8,Products!$C$2:$C$8),Sales_Pipeline[[#This Row],[Deal_Stage]]="Lost",_xlfn.XLOOKUP(Sales_Pipeline[[#This Row],[Product]],Products!$A$2:$A$8,Products!$C$2:$C$8)),"")</f>
        <v>55</v>
      </c>
      <c r="O1775" s="2">
        <v>0</v>
      </c>
    </row>
    <row r="1776" spans="1:15" x14ac:dyDescent="0.3">
      <c r="A1776" t="s">
        <v>1922</v>
      </c>
      <c r="B1776" t="s">
        <v>17</v>
      </c>
      <c r="C1776" t="str">
        <f>_xlfn.XLOOKUP(Sales_Pipeline[[#This Row],[Sales_Agent]],Sales_Teams[Sales_Agent],Sales_Teams[Manager])</f>
        <v>Cara Losch</v>
      </c>
      <c r="D1776" t="str">
        <f>_xlfn.XLOOKUP(Sales_Pipeline[[#This Row],[Manager]],Sales_Teams[Manager],Sales_Teams[Regional_Office])</f>
        <v>East</v>
      </c>
      <c r="E1776" t="s">
        <v>63</v>
      </c>
      <c r="F1776" t="s">
        <v>253</v>
      </c>
      <c r="G1776" t="str">
        <f>IFERROR(_xlfn.XLOOKUP(Sales_Pipeline[[#This Row],[Account]],Accounts!$A$2:$A$86,Accounts!$F$2:$F$86),"")</f>
        <v>United States</v>
      </c>
      <c r="H1776" t="s">
        <v>57</v>
      </c>
      <c r="I1776" s="3">
        <v>42818</v>
      </c>
      <c r="J1776" s="3">
        <v>42820</v>
      </c>
      <c r="K1776" s="8" t="str">
        <f>IF(Sales_Pipeline[[#This Row],[Close_Date]]="","",TEXT(Sales_Pipeline[[#This Row],[Close_Date]],"ddd"))</f>
        <v>Sun</v>
      </c>
      <c r="L1776" s="8" t="str">
        <f>IF(Sales_Pipeline[[#This Row],[Close_Date]]="","",TEXT(Sales_Pipeline[[#This Row],[Close_Date]],"mmm"))</f>
        <v>Mar</v>
      </c>
      <c r="M1776" s="8" t="str">
        <f>IF(Sales_Pipeline[[#This Row],[Close_Date]]="","","Q"&amp;ROUNDUP(MONTH(Sales_Pipeline[[#This Row],[Close_Date]])/3,0))</f>
        <v>Q1</v>
      </c>
      <c r="N1776" s="2" cm="1">
        <f t="array" ref="N1776">IFERROR(_xlfn.IFS(Sales_Pipeline[[#This Row],[Deal_Stage]]="Won",_xlfn.XLOOKUP(Sales_Pipeline[[#This Row],[Product]],Products!$A$2:$A$8,Products!$C$2:$C$8),Sales_Pipeline[[#This Row],[Deal_Stage]]="Lost",_xlfn.XLOOKUP(Sales_Pipeline[[#This Row],[Product]],Products!$A$2:$A$8,Products!$C$2:$C$8)),"")</f>
        <v>550</v>
      </c>
      <c r="O1776" s="2">
        <v>499</v>
      </c>
    </row>
    <row r="1777" spans="1:15" x14ac:dyDescent="0.3">
      <c r="A1777" t="s">
        <v>1923</v>
      </c>
      <c r="B1777" t="s">
        <v>44</v>
      </c>
      <c r="C1777" t="str">
        <f>_xlfn.XLOOKUP(Sales_Pipeline[[#This Row],[Sales_Agent]],Sales_Teams[Sales_Agent],Sales_Teams[Manager])</f>
        <v>Summer Sewald</v>
      </c>
      <c r="D1777" t="str">
        <f>_xlfn.XLOOKUP(Sales_Pipeline[[#This Row],[Manager]],Sales_Teams[Manager],Sales_Teams[Regional_Office])</f>
        <v>West</v>
      </c>
      <c r="E1777" t="s">
        <v>84</v>
      </c>
      <c r="G1777" t="str">
        <f>IFERROR(_xlfn.XLOOKUP(Sales_Pipeline[[#This Row],[Account]],Accounts!$A$2:$A$86,Accounts!$F$2:$F$86),"")</f>
        <v/>
      </c>
      <c r="H1777" t="s">
        <v>77</v>
      </c>
      <c r="I1777" s="3">
        <v>42818</v>
      </c>
      <c r="K1777" s="8" t="str">
        <f>IF(Sales_Pipeline[[#This Row],[Close_Date]]="","",TEXT(Sales_Pipeline[[#This Row],[Close_Date]],"ddd"))</f>
        <v/>
      </c>
      <c r="L1777" s="8" t="str">
        <f>IF(Sales_Pipeline[[#This Row],[Close_Date]]="","",TEXT(Sales_Pipeline[[#This Row],[Close_Date]],"mmm"))</f>
        <v/>
      </c>
      <c r="M1777" s="8" t="str">
        <f>IF(Sales_Pipeline[[#This Row],[Close_Date]]="","","Q"&amp;ROUNDUP(MONTH(Sales_Pipeline[[#This Row],[Close_Date]])/3,0))</f>
        <v/>
      </c>
      <c r="N1777" s="2" t="str" cm="1">
        <f t="array" ref="N1777">IFERROR(_xlfn.IFS(Sales_Pipeline[[#This Row],[Deal_Stage]]="Won",_xlfn.XLOOKUP(Sales_Pipeline[[#This Row],[Product]],Products!$A$2:$A$8,Products!$C$2:$C$8),Sales_Pipeline[[#This Row],[Deal_Stage]]="Lost",_xlfn.XLOOKUP(Sales_Pipeline[[#This Row],[Product]],Products!$A$2:$A$8,Products!$C$2:$C$8)),"")</f>
        <v/>
      </c>
      <c r="O1777" s="2">
        <v>0</v>
      </c>
    </row>
    <row r="1778" spans="1:15" x14ac:dyDescent="0.3">
      <c r="A1778" t="s">
        <v>1924</v>
      </c>
      <c r="B1778" t="s">
        <v>44</v>
      </c>
      <c r="C1778" t="str">
        <f>_xlfn.XLOOKUP(Sales_Pipeline[[#This Row],[Sales_Agent]],Sales_Teams[Sales_Agent],Sales_Teams[Manager])</f>
        <v>Summer Sewald</v>
      </c>
      <c r="D1778" t="str">
        <f>_xlfn.XLOOKUP(Sales_Pipeline[[#This Row],[Manager]],Sales_Teams[Manager],Sales_Teams[Regional_Office])</f>
        <v>West</v>
      </c>
      <c r="E1778" t="s">
        <v>8953</v>
      </c>
      <c r="F1778" t="s">
        <v>72</v>
      </c>
      <c r="G1778" t="str">
        <f>IFERROR(_xlfn.XLOOKUP(Sales_Pipeline[[#This Row],[Account]],Accounts!$A$2:$A$86,Accounts!$F$2:$F$86),"")</f>
        <v>United States</v>
      </c>
      <c r="H1778" t="s">
        <v>82</v>
      </c>
      <c r="I1778" s="3">
        <v>42818</v>
      </c>
      <c r="J1778" s="3">
        <v>42828</v>
      </c>
      <c r="K1778" s="8" t="str">
        <f>IF(Sales_Pipeline[[#This Row],[Close_Date]]="","",TEXT(Sales_Pipeline[[#This Row],[Close_Date]],"ddd"))</f>
        <v>Mon</v>
      </c>
      <c r="L1778" s="8" t="str">
        <f>IF(Sales_Pipeline[[#This Row],[Close_Date]]="","",TEXT(Sales_Pipeline[[#This Row],[Close_Date]],"mmm"))</f>
        <v>Apr</v>
      </c>
      <c r="M1778" s="8" t="str">
        <f>IF(Sales_Pipeline[[#This Row],[Close_Date]]="","","Q"&amp;ROUNDUP(MONTH(Sales_Pipeline[[#This Row],[Close_Date]])/3,0))</f>
        <v>Q2</v>
      </c>
      <c r="N1778" s="2" cm="1">
        <f t="array" ref="N1778">IFERROR(_xlfn.IFS(Sales_Pipeline[[#This Row],[Deal_Stage]]="Won",_xlfn.XLOOKUP(Sales_Pipeline[[#This Row],[Product]],Products!$A$2:$A$8,Products!$C$2:$C$8),Sales_Pipeline[[#This Row],[Deal_Stage]]="Lost",_xlfn.XLOOKUP(Sales_Pipeline[[#This Row],[Product]],Products!$A$2:$A$8,Products!$C$2:$C$8)),"")</f>
        <v>4821</v>
      </c>
      <c r="O1778" s="2">
        <v>0</v>
      </c>
    </row>
    <row r="1779" spans="1:15" x14ac:dyDescent="0.3">
      <c r="A1779" t="s">
        <v>1925</v>
      </c>
      <c r="B1779" t="s">
        <v>44</v>
      </c>
      <c r="C1779" t="str">
        <f>_xlfn.XLOOKUP(Sales_Pipeline[[#This Row],[Sales_Agent]],Sales_Teams[Sales_Agent],Sales_Teams[Manager])</f>
        <v>Summer Sewald</v>
      </c>
      <c r="D1779" t="str">
        <f>_xlfn.XLOOKUP(Sales_Pipeline[[#This Row],[Manager]],Sales_Teams[Manager],Sales_Teams[Regional_Office])</f>
        <v>West</v>
      </c>
      <c r="E1779" t="s">
        <v>55</v>
      </c>
      <c r="F1779" t="s">
        <v>234</v>
      </c>
      <c r="G1779" t="str">
        <f>IFERROR(_xlfn.XLOOKUP(Sales_Pipeline[[#This Row],[Account]],Accounts!$A$2:$A$86,Accounts!$F$2:$F$86),"")</f>
        <v>United States</v>
      </c>
      <c r="H1779" t="s">
        <v>57</v>
      </c>
      <c r="I1779" s="3">
        <v>42818</v>
      </c>
      <c r="J1779" s="3">
        <v>42823</v>
      </c>
      <c r="K1779" s="8" t="str">
        <f>IF(Sales_Pipeline[[#This Row],[Close_Date]]="","",TEXT(Sales_Pipeline[[#This Row],[Close_Date]],"ddd"))</f>
        <v>Wed</v>
      </c>
      <c r="L1779" s="8" t="str">
        <f>IF(Sales_Pipeline[[#This Row],[Close_Date]]="","",TEXT(Sales_Pipeline[[#This Row],[Close_Date]],"mmm"))</f>
        <v>Mar</v>
      </c>
      <c r="M1779" s="8" t="str">
        <f>IF(Sales_Pipeline[[#This Row],[Close_Date]]="","","Q"&amp;ROUNDUP(MONTH(Sales_Pipeline[[#This Row],[Close_Date]])/3,0))</f>
        <v>Q1</v>
      </c>
      <c r="N1779" s="2" cm="1">
        <f t="array" ref="N1779">IFERROR(_xlfn.IFS(Sales_Pipeline[[#This Row],[Deal_Stage]]="Won",_xlfn.XLOOKUP(Sales_Pipeline[[#This Row],[Product]],Products!$A$2:$A$8,Products!$C$2:$C$8),Sales_Pipeline[[#This Row],[Deal_Stage]]="Lost",_xlfn.XLOOKUP(Sales_Pipeline[[#This Row],[Product]],Products!$A$2:$A$8,Products!$C$2:$C$8)),"")</f>
        <v>1096</v>
      </c>
      <c r="O1779" s="2">
        <v>1159</v>
      </c>
    </row>
    <row r="1780" spans="1:15" x14ac:dyDescent="0.3">
      <c r="A1780" t="s">
        <v>1926</v>
      </c>
      <c r="B1780" t="s">
        <v>3</v>
      </c>
      <c r="C1780" t="str">
        <f>_xlfn.XLOOKUP(Sales_Pipeline[[#This Row],[Sales_Agent]],Sales_Teams[Sales_Agent],Sales_Teams[Manager])</f>
        <v>Dustin Brinkmann</v>
      </c>
      <c r="D1780" t="str">
        <f>_xlfn.XLOOKUP(Sales_Pipeline[[#This Row],[Manager]],Sales_Teams[Manager],Sales_Teams[Regional_Office])</f>
        <v>Central</v>
      </c>
      <c r="E1780" t="s">
        <v>61</v>
      </c>
      <c r="F1780" t="s">
        <v>223</v>
      </c>
      <c r="G1780" t="str">
        <f>IFERROR(_xlfn.XLOOKUP(Sales_Pipeline[[#This Row],[Account]],Accounts!$A$2:$A$86,Accounts!$F$2:$F$86),"")</f>
        <v>United States</v>
      </c>
      <c r="H1780" t="s">
        <v>82</v>
      </c>
      <c r="I1780" s="3">
        <v>42819</v>
      </c>
      <c r="J1780" s="3">
        <v>42828</v>
      </c>
      <c r="K1780" s="8" t="str">
        <f>IF(Sales_Pipeline[[#This Row],[Close_Date]]="","",TEXT(Sales_Pipeline[[#This Row],[Close_Date]],"ddd"))</f>
        <v>Mon</v>
      </c>
      <c r="L1780" s="8" t="str">
        <f>IF(Sales_Pipeline[[#This Row],[Close_Date]]="","",TEXT(Sales_Pipeline[[#This Row],[Close_Date]],"mmm"))</f>
        <v>Apr</v>
      </c>
      <c r="M1780" s="8" t="str">
        <f>IF(Sales_Pipeline[[#This Row],[Close_Date]]="","","Q"&amp;ROUNDUP(MONTH(Sales_Pipeline[[#This Row],[Close_Date]])/3,0))</f>
        <v>Q2</v>
      </c>
      <c r="N1780" s="2" cm="1">
        <f t="array" ref="N1780">IFERROR(_xlfn.IFS(Sales_Pipeline[[#This Row],[Deal_Stage]]="Won",_xlfn.XLOOKUP(Sales_Pipeline[[#This Row],[Product]],Products!$A$2:$A$8,Products!$C$2:$C$8),Sales_Pipeline[[#This Row],[Deal_Stage]]="Lost",_xlfn.XLOOKUP(Sales_Pipeline[[#This Row],[Product]],Products!$A$2:$A$8,Products!$C$2:$C$8)),"")</f>
        <v>55</v>
      </c>
      <c r="O1780" s="2">
        <v>0</v>
      </c>
    </row>
    <row r="1781" spans="1:15" x14ac:dyDescent="0.3">
      <c r="A1781" t="s">
        <v>1927</v>
      </c>
      <c r="B1781" t="s">
        <v>30</v>
      </c>
      <c r="C1781" t="str">
        <f>_xlfn.XLOOKUP(Sales_Pipeline[[#This Row],[Sales_Agent]],Sales_Teams[Sales_Agent],Sales_Teams[Manager])</f>
        <v>Rocco Neubert</v>
      </c>
      <c r="D1781" t="str">
        <f>_xlfn.XLOOKUP(Sales_Pipeline[[#This Row],[Manager]],Sales_Teams[Manager],Sales_Teams[Regional_Office])</f>
        <v>East</v>
      </c>
      <c r="E1781" t="s">
        <v>84</v>
      </c>
      <c r="F1781" t="s">
        <v>220</v>
      </c>
      <c r="G1781" t="str">
        <f>IFERROR(_xlfn.XLOOKUP(Sales_Pipeline[[#This Row],[Account]],Accounts!$A$2:$A$86,Accounts!$F$2:$F$86),"")</f>
        <v>United States</v>
      </c>
      <c r="H1781" t="s">
        <v>57</v>
      </c>
      <c r="I1781" s="3">
        <v>42819</v>
      </c>
      <c r="J1781" s="3">
        <v>42875</v>
      </c>
      <c r="K1781" s="8" t="str">
        <f>IF(Sales_Pipeline[[#This Row],[Close_Date]]="","",TEXT(Sales_Pipeline[[#This Row],[Close_Date]],"ddd"))</f>
        <v>Sat</v>
      </c>
      <c r="L1781" s="8" t="str">
        <f>IF(Sales_Pipeline[[#This Row],[Close_Date]]="","",TEXT(Sales_Pipeline[[#This Row],[Close_Date]],"mmm"))</f>
        <v>May</v>
      </c>
      <c r="M1781" s="8" t="str">
        <f>IF(Sales_Pipeline[[#This Row],[Close_Date]]="","","Q"&amp;ROUNDUP(MONTH(Sales_Pipeline[[#This Row],[Close_Date]])/3,0))</f>
        <v>Q2</v>
      </c>
      <c r="N1781" s="2" cm="1">
        <f t="array" ref="N1781">IFERROR(_xlfn.IFS(Sales_Pipeline[[#This Row],[Deal_Stage]]="Won",_xlfn.XLOOKUP(Sales_Pipeline[[#This Row],[Product]],Products!$A$2:$A$8,Products!$C$2:$C$8),Sales_Pipeline[[#This Row],[Deal_Stage]]="Lost",_xlfn.XLOOKUP(Sales_Pipeline[[#This Row],[Product]],Products!$A$2:$A$8,Products!$C$2:$C$8)),"")</f>
        <v>5482</v>
      </c>
      <c r="O1781" s="2">
        <v>5479</v>
      </c>
    </row>
    <row r="1782" spans="1:15" x14ac:dyDescent="0.3">
      <c r="A1782" t="s">
        <v>1928</v>
      </c>
      <c r="B1782" t="s">
        <v>27</v>
      </c>
      <c r="C1782" t="str">
        <f>_xlfn.XLOOKUP(Sales_Pipeline[[#This Row],[Sales_Agent]],Sales_Teams[Sales_Agent],Sales_Teams[Manager])</f>
        <v>Rocco Neubert</v>
      </c>
      <c r="D1782" t="str">
        <f>_xlfn.XLOOKUP(Sales_Pipeline[[#This Row],[Manager]],Sales_Teams[Manager],Sales_Teams[Regional_Office])</f>
        <v>East</v>
      </c>
      <c r="E1782" t="s">
        <v>76</v>
      </c>
      <c r="G1782" t="str">
        <f>IFERROR(_xlfn.XLOOKUP(Sales_Pipeline[[#This Row],[Account]],Accounts!$A$2:$A$86,Accounts!$F$2:$F$86),"")</f>
        <v/>
      </c>
      <c r="H1782" t="s">
        <v>77</v>
      </c>
      <c r="I1782" s="3">
        <v>42819</v>
      </c>
      <c r="K1782" s="8" t="str">
        <f>IF(Sales_Pipeline[[#This Row],[Close_Date]]="","",TEXT(Sales_Pipeline[[#This Row],[Close_Date]],"ddd"))</f>
        <v/>
      </c>
      <c r="L1782" s="8" t="str">
        <f>IF(Sales_Pipeline[[#This Row],[Close_Date]]="","",TEXT(Sales_Pipeline[[#This Row],[Close_Date]],"mmm"))</f>
        <v/>
      </c>
      <c r="M1782" s="8" t="str">
        <f>IF(Sales_Pipeline[[#This Row],[Close_Date]]="","","Q"&amp;ROUNDUP(MONTH(Sales_Pipeline[[#This Row],[Close_Date]])/3,0))</f>
        <v/>
      </c>
      <c r="N1782" s="2" t="str" cm="1">
        <f t="array" ref="N1782">IFERROR(_xlfn.IFS(Sales_Pipeline[[#This Row],[Deal_Stage]]="Won",_xlfn.XLOOKUP(Sales_Pipeline[[#This Row],[Product]],Products!$A$2:$A$8,Products!$C$2:$C$8),Sales_Pipeline[[#This Row],[Deal_Stage]]="Lost",_xlfn.XLOOKUP(Sales_Pipeline[[#This Row],[Product]],Products!$A$2:$A$8,Products!$C$2:$C$8)),"")</f>
        <v/>
      </c>
      <c r="O1782" s="2">
        <v>0</v>
      </c>
    </row>
    <row r="1783" spans="1:15" x14ac:dyDescent="0.3">
      <c r="A1783" t="s">
        <v>1929</v>
      </c>
      <c r="B1783" t="s">
        <v>25</v>
      </c>
      <c r="C1783" t="str">
        <f>_xlfn.XLOOKUP(Sales_Pipeline[[#This Row],[Sales_Agent]],Sales_Teams[Sales_Agent],Sales_Teams[Manager])</f>
        <v>Rocco Neubert</v>
      </c>
      <c r="D1783" t="str">
        <f>_xlfn.XLOOKUP(Sales_Pipeline[[#This Row],[Manager]],Sales_Teams[Manager],Sales_Teams[Regional_Office])</f>
        <v>East</v>
      </c>
      <c r="E1783" t="s">
        <v>8953</v>
      </c>
      <c r="G1783" t="str">
        <f>IFERROR(_xlfn.XLOOKUP(Sales_Pipeline[[#This Row],[Account]],Accounts!$A$2:$A$86,Accounts!$F$2:$F$86),"")</f>
        <v/>
      </c>
      <c r="H1783" t="s">
        <v>77</v>
      </c>
      <c r="I1783" s="3">
        <v>42819</v>
      </c>
      <c r="K1783" s="8" t="str">
        <f>IF(Sales_Pipeline[[#This Row],[Close_Date]]="","",TEXT(Sales_Pipeline[[#This Row],[Close_Date]],"ddd"))</f>
        <v/>
      </c>
      <c r="L1783" s="8" t="str">
        <f>IF(Sales_Pipeline[[#This Row],[Close_Date]]="","",TEXT(Sales_Pipeline[[#This Row],[Close_Date]],"mmm"))</f>
        <v/>
      </c>
      <c r="M1783" s="8" t="str">
        <f>IF(Sales_Pipeline[[#This Row],[Close_Date]]="","","Q"&amp;ROUNDUP(MONTH(Sales_Pipeline[[#This Row],[Close_Date]])/3,0))</f>
        <v/>
      </c>
      <c r="N1783" s="2" t="str" cm="1">
        <f t="array" ref="N1783">IFERROR(_xlfn.IFS(Sales_Pipeline[[#This Row],[Deal_Stage]]="Won",_xlfn.XLOOKUP(Sales_Pipeline[[#This Row],[Product]],Products!$A$2:$A$8,Products!$C$2:$C$8),Sales_Pipeline[[#This Row],[Deal_Stage]]="Lost",_xlfn.XLOOKUP(Sales_Pipeline[[#This Row],[Product]],Products!$A$2:$A$8,Products!$C$2:$C$8)),"")</f>
        <v/>
      </c>
      <c r="O1783" s="2">
        <v>0</v>
      </c>
    </row>
    <row r="1784" spans="1:15" x14ac:dyDescent="0.3">
      <c r="A1784" t="s">
        <v>1930</v>
      </c>
      <c r="B1784" t="s">
        <v>25</v>
      </c>
      <c r="C1784" t="str">
        <f>_xlfn.XLOOKUP(Sales_Pipeline[[#This Row],[Sales_Agent]],Sales_Teams[Sales_Agent],Sales_Teams[Manager])</f>
        <v>Rocco Neubert</v>
      </c>
      <c r="D1784" t="str">
        <f>_xlfn.XLOOKUP(Sales_Pipeline[[#This Row],[Manager]],Sales_Teams[Manager],Sales_Teams[Regional_Office])</f>
        <v>East</v>
      </c>
      <c r="E1784" t="s">
        <v>8953</v>
      </c>
      <c r="F1784" t="s">
        <v>116</v>
      </c>
      <c r="G1784" t="str">
        <f>IFERROR(_xlfn.XLOOKUP(Sales_Pipeline[[#This Row],[Account]],Accounts!$A$2:$A$86,Accounts!$F$2:$F$86),"")</f>
        <v>United States</v>
      </c>
      <c r="H1784" t="s">
        <v>57</v>
      </c>
      <c r="I1784" s="3">
        <v>42819</v>
      </c>
      <c r="J1784" s="3">
        <v>42874</v>
      </c>
      <c r="K1784" s="8" t="str">
        <f>IF(Sales_Pipeline[[#This Row],[Close_Date]]="","",TEXT(Sales_Pipeline[[#This Row],[Close_Date]],"ddd"))</f>
        <v>Fri</v>
      </c>
      <c r="L1784" s="8" t="str">
        <f>IF(Sales_Pipeline[[#This Row],[Close_Date]]="","",TEXT(Sales_Pipeline[[#This Row],[Close_Date]],"mmm"))</f>
        <v>May</v>
      </c>
      <c r="M1784" s="8" t="str">
        <f>IF(Sales_Pipeline[[#This Row],[Close_Date]]="","","Q"&amp;ROUNDUP(MONTH(Sales_Pipeline[[#This Row],[Close_Date]])/3,0))</f>
        <v>Q2</v>
      </c>
      <c r="N1784" s="2" cm="1">
        <f t="array" ref="N1784">IFERROR(_xlfn.IFS(Sales_Pipeline[[#This Row],[Deal_Stage]]="Won",_xlfn.XLOOKUP(Sales_Pipeline[[#This Row],[Product]],Products!$A$2:$A$8,Products!$C$2:$C$8),Sales_Pipeline[[#This Row],[Deal_Stage]]="Lost",_xlfn.XLOOKUP(Sales_Pipeline[[#This Row],[Product]],Products!$A$2:$A$8,Products!$C$2:$C$8)),"")</f>
        <v>4821</v>
      </c>
      <c r="O1784" s="2">
        <v>4555</v>
      </c>
    </row>
    <row r="1785" spans="1:15" x14ac:dyDescent="0.3">
      <c r="A1785" t="s">
        <v>1931</v>
      </c>
      <c r="B1785" t="s">
        <v>15</v>
      </c>
      <c r="C1785" t="str">
        <f>_xlfn.XLOOKUP(Sales_Pipeline[[#This Row],[Sales_Agent]],Sales_Teams[Sales_Agent],Sales_Teams[Manager])</f>
        <v>Melvin Marxen</v>
      </c>
      <c r="D1785" t="str">
        <f>_xlfn.XLOOKUP(Sales_Pipeline[[#This Row],[Manager]],Sales_Teams[Manager],Sales_Teams[Regional_Office])</f>
        <v>Central</v>
      </c>
      <c r="E1785" t="s">
        <v>61</v>
      </c>
      <c r="F1785" t="s">
        <v>330</v>
      </c>
      <c r="G1785" t="str">
        <f>IFERROR(_xlfn.XLOOKUP(Sales_Pipeline[[#This Row],[Account]],Accounts!$A$2:$A$86,Accounts!$F$2:$F$86),"")</f>
        <v>Korea</v>
      </c>
      <c r="H1785" t="s">
        <v>82</v>
      </c>
      <c r="I1785" s="3">
        <v>42819</v>
      </c>
      <c r="J1785" s="3">
        <v>42827</v>
      </c>
      <c r="K1785" s="8" t="str">
        <f>IF(Sales_Pipeline[[#This Row],[Close_Date]]="","",TEXT(Sales_Pipeline[[#This Row],[Close_Date]],"ddd"))</f>
        <v>Sun</v>
      </c>
      <c r="L1785" s="8" t="str">
        <f>IF(Sales_Pipeline[[#This Row],[Close_Date]]="","",TEXT(Sales_Pipeline[[#This Row],[Close_Date]],"mmm"))</f>
        <v>Apr</v>
      </c>
      <c r="M1785" s="8" t="str">
        <f>IF(Sales_Pipeline[[#This Row],[Close_Date]]="","","Q"&amp;ROUNDUP(MONTH(Sales_Pipeline[[#This Row],[Close_Date]])/3,0))</f>
        <v>Q2</v>
      </c>
      <c r="N1785" s="2" cm="1">
        <f t="array" ref="N1785">IFERROR(_xlfn.IFS(Sales_Pipeline[[#This Row],[Deal_Stage]]="Won",_xlfn.XLOOKUP(Sales_Pipeline[[#This Row],[Product]],Products!$A$2:$A$8,Products!$C$2:$C$8),Sales_Pipeline[[#This Row],[Deal_Stage]]="Lost",_xlfn.XLOOKUP(Sales_Pipeline[[#This Row],[Product]],Products!$A$2:$A$8,Products!$C$2:$C$8)),"")</f>
        <v>55</v>
      </c>
      <c r="O1785" s="2">
        <v>0</v>
      </c>
    </row>
    <row r="1786" spans="1:15" x14ac:dyDescent="0.3">
      <c r="A1786" t="s">
        <v>1932</v>
      </c>
      <c r="B1786" t="s">
        <v>38</v>
      </c>
      <c r="C1786" t="str">
        <f>_xlfn.XLOOKUP(Sales_Pipeline[[#This Row],[Sales_Agent]],Sales_Teams[Sales_Agent],Sales_Teams[Manager])</f>
        <v>Celia Rouche</v>
      </c>
      <c r="D1786" t="str">
        <f>_xlfn.XLOOKUP(Sales_Pipeline[[#This Row],[Manager]],Sales_Teams[Manager],Sales_Teams[Regional_Office])</f>
        <v>West</v>
      </c>
      <c r="E1786" t="s">
        <v>61</v>
      </c>
      <c r="F1786" t="s">
        <v>100</v>
      </c>
      <c r="G1786" t="str">
        <f>IFERROR(_xlfn.XLOOKUP(Sales_Pipeline[[#This Row],[Account]],Accounts!$A$2:$A$86,Accounts!$F$2:$F$86),"")</f>
        <v>United States</v>
      </c>
      <c r="H1786" t="s">
        <v>82</v>
      </c>
      <c r="I1786" s="3">
        <v>42819</v>
      </c>
      <c r="J1786" s="3">
        <v>42880</v>
      </c>
      <c r="K1786" s="8" t="str">
        <f>IF(Sales_Pipeline[[#This Row],[Close_Date]]="","",TEXT(Sales_Pipeline[[#This Row],[Close_Date]],"ddd"))</f>
        <v>Thu</v>
      </c>
      <c r="L1786" s="8" t="str">
        <f>IF(Sales_Pipeline[[#This Row],[Close_Date]]="","",TEXT(Sales_Pipeline[[#This Row],[Close_Date]],"mmm"))</f>
        <v>May</v>
      </c>
      <c r="M1786" s="8" t="str">
        <f>IF(Sales_Pipeline[[#This Row],[Close_Date]]="","","Q"&amp;ROUNDUP(MONTH(Sales_Pipeline[[#This Row],[Close_Date]])/3,0))</f>
        <v>Q2</v>
      </c>
      <c r="N1786" s="2" cm="1">
        <f t="array" ref="N1786">IFERROR(_xlfn.IFS(Sales_Pipeline[[#This Row],[Deal_Stage]]="Won",_xlfn.XLOOKUP(Sales_Pipeline[[#This Row],[Product]],Products!$A$2:$A$8,Products!$C$2:$C$8),Sales_Pipeline[[#This Row],[Deal_Stage]]="Lost",_xlfn.XLOOKUP(Sales_Pipeline[[#This Row],[Product]],Products!$A$2:$A$8,Products!$C$2:$C$8)),"")</f>
        <v>55</v>
      </c>
      <c r="O1786" s="2">
        <v>0</v>
      </c>
    </row>
    <row r="1787" spans="1:15" x14ac:dyDescent="0.3">
      <c r="A1787" t="s">
        <v>1933</v>
      </c>
      <c r="B1787" t="s">
        <v>22</v>
      </c>
      <c r="C1787" t="str">
        <f>_xlfn.XLOOKUP(Sales_Pipeline[[#This Row],[Sales_Agent]],Sales_Teams[Sales_Agent],Sales_Teams[Manager])</f>
        <v>Cara Losch</v>
      </c>
      <c r="D1787" t="str">
        <f>_xlfn.XLOOKUP(Sales_Pipeline[[#This Row],[Manager]],Sales_Teams[Manager],Sales_Teams[Regional_Office])</f>
        <v>East</v>
      </c>
      <c r="E1787" t="s">
        <v>55</v>
      </c>
      <c r="F1787" t="s">
        <v>256</v>
      </c>
      <c r="G1787" t="str">
        <f>IFERROR(_xlfn.XLOOKUP(Sales_Pipeline[[#This Row],[Account]],Accounts!$A$2:$A$86,Accounts!$F$2:$F$86),"")</f>
        <v>United States</v>
      </c>
      <c r="H1787" t="s">
        <v>57</v>
      </c>
      <c r="I1787" s="3">
        <v>42819</v>
      </c>
      <c r="J1787" s="3">
        <v>42822</v>
      </c>
      <c r="K1787" s="8" t="str">
        <f>IF(Sales_Pipeline[[#This Row],[Close_Date]]="","",TEXT(Sales_Pipeline[[#This Row],[Close_Date]],"ddd"))</f>
        <v>Tue</v>
      </c>
      <c r="L1787" s="8" t="str">
        <f>IF(Sales_Pipeline[[#This Row],[Close_Date]]="","",TEXT(Sales_Pipeline[[#This Row],[Close_Date]],"mmm"))</f>
        <v>Mar</v>
      </c>
      <c r="M1787" s="8" t="str">
        <f>IF(Sales_Pipeline[[#This Row],[Close_Date]]="","","Q"&amp;ROUNDUP(MONTH(Sales_Pipeline[[#This Row],[Close_Date]])/3,0))</f>
        <v>Q1</v>
      </c>
      <c r="N1787" s="2" cm="1">
        <f t="array" ref="N1787">IFERROR(_xlfn.IFS(Sales_Pipeline[[#This Row],[Deal_Stage]]="Won",_xlfn.XLOOKUP(Sales_Pipeline[[#This Row],[Product]],Products!$A$2:$A$8,Products!$C$2:$C$8),Sales_Pipeline[[#This Row],[Deal_Stage]]="Lost",_xlfn.XLOOKUP(Sales_Pipeline[[#This Row],[Product]],Products!$A$2:$A$8,Products!$C$2:$C$8)),"")</f>
        <v>1096</v>
      </c>
      <c r="O1787" s="2">
        <v>1026</v>
      </c>
    </row>
    <row r="1788" spans="1:15" x14ac:dyDescent="0.3">
      <c r="A1788" t="s">
        <v>1934</v>
      </c>
      <c r="B1788" t="s">
        <v>13</v>
      </c>
      <c r="C1788" t="str">
        <f>_xlfn.XLOOKUP(Sales_Pipeline[[#This Row],[Sales_Agent]],Sales_Teams[Sales_Agent],Sales_Teams[Manager])</f>
        <v>Melvin Marxen</v>
      </c>
      <c r="D1788" t="str">
        <f>_xlfn.XLOOKUP(Sales_Pipeline[[#This Row],[Manager]],Sales_Teams[Manager],Sales_Teams[Regional_Office])</f>
        <v>Central</v>
      </c>
      <c r="E1788" t="s">
        <v>63</v>
      </c>
      <c r="F1788" t="s">
        <v>134</v>
      </c>
      <c r="G1788" t="str">
        <f>IFERROR(_xlfn.XLOOKUP(Sales_Pipeline[[#This Row],[Account]],Accounts!$A$2:$A$86,Accounts!$F$2:$F$86),"")</f>
        <v>United States</v>
      </c>
      <c r="H1788" t="s">
        <v>57</v>
      </c>
      <c r="I1788" s="3">
        <v>42819</v>
      </c>
      <c r="J1788" s="3">
        <v>42828</v>
      </c>
      <c r="K1788" s="8" t="str">
        <f>IF(Sales_Pipeline[[#This Row],[Close_Date]]="","",TEXT(Sales_Pipeline[[#This Row],[Close_Date]],"ddd"))</f>
        <v>Mon</v>
      </c>
      <c r="L1788" s="8" t="str">
        <f>IF(Sales_Pipeline[[#This Row],[Close_Date]]="","",TEXT(Sales_Pipeline[[#This Row],[Close_Date]],"mmm"))</f>
        <v>Apr</v>
      </c>
      <c r="M1788" s="8" t="str">
        <f>IF(Sales_Pipeline[[#This Row],[Close_Date]]="","","Q"&amp;ROUNDUP(MONTH(Sales_Pipeline[[#This Row],[Close_Date]])/3,0))</f>
        <v>Q2</v>
      </c>
      <c r="N1788" s="2" cm="1">
        <f t="array" ref="N1788">IFERROR(_xlfn.IFS(Sales_Pipeline[[#This Row],[Deal_Stage]]="Won",_xlfn.XLOOKUP(Sales_Pipeline[[#This Row],[Product]],Products!$A$2:$A$8,Products!$C$2:$C$8),Sales_Pipeline[[#This Row],[Deal_Stage]]="Lost",_xlfn.XLOOKUP(Sales_Pipeline[[#This Row],[Product]],Products!$A$2:$A$8,Products!$C$2:$C$8)),"")</f>
        <v>550</v>
      </c>
      <c r="O1788" s="2">
        <v>503</v>
      </c>
    </row>
    <row r="1789" spans="1:15" x14ac:dyDescent="0.3">
      <c r="A1789" t="s">
        <v>1935</v>
      </c>
      <c r="B1789" t="s">
        <v>13</v>
      </c>
      <c r="C1789" t="str">
        <f>_xlfn.XLOOKUP(Sales_Pipeline[[#This Row],[Sales_Agent]],Sales_Teams[Sales_Agent],Sales_Teams[Manager])</f>
        <v>Melvin Marxen</v>
      </c>
      <c r="D1789" t="str">
        <f>_xlfn.XLOOKUP(Sales_Pipeline[[#This Row],[Manager]],Sales_Teams[Manager],Sales_Teams[Regional_Office])</f>
        <v>Central</v>
      </c>
      <c r="E1789" t="s">
        <v>55</v>
      </c>
      <c r="F1789" t="s">
        <v>507</v>
      </c>
      <c r="G1789" t="str">
        <f>IFERROR(_xlfn.XLOOKUP(Sales_Pipeline[[#This Row],[Account]],Accounts!$A$2:$A$86,Accounts!$F$2:$F$86),"")</f>
        <v>Belgium</v>
      </c>
      <c r="H1789" t="s">
        <v>57</v>
      </c>
      <c r="I1789" s="3">
        <v>42819</v>
      </c>
      <c r="J1789" s="3">
        <v>42900</v>
      </c>
      <c r="K1789" s="8" t="str">
        <f>IF(Sales_Pipeline[[#This Row],[Close_Date]]="","",TEXT(Sales_Pipeline[[#This Row],[Close_Date]],"ddd"))</f>
        <v>Wed</v>
      </c>
      <c r="L1789" s="8" t="str">
        <f>IF(Sales_Pipeline[[#This Row],[Close_Date]]="","",TEXT(Sales_Pipeline[[#This Row],[Close_Date]],"mmm"))</f>
        <v>Jun</v>
      </c>
      <c r="M1789" s="8" t="str">
        <f>IF(Sales_Pipeline[[#This Row],[Close_Date]]="","","Q"&amp;ROUNDUP(MONTH(Sales_Pipeline[[#This Row],[Close_Date]])/3,0))</f>
        <v>Q2</v>
      </c>
      <c r="N1789" s="2" cm="1">
        <f t="array" ref="N1789">IFERROR(_xlfn.IFS(Sales_Pipeline[[#This Row],[Deal_Stage]]="Won",_xlfn.XLOOKUP(Sales_Pipeline[[#This Row],[Product]],Products!$A$2:$A$8,Products!$C$2:$C$8),Sales_Pipeline[[#This Row],[Deal_Stage]]="Lost",_xlfn.XLOOKUP(Sales_Pipeline[[#This Row],[Product]],Products!$A$2:$A$8,Products!$C$2:$C$8)),"")</f>
        <v>1096</v>
      </c>
      <c r="O1789" s="2">
        <v>1144</v>
      </c>
    </row>
    <row r="1790" spans="1:15" x14ac:dyDescent="0.3">
      <c r="A1790" t="s">
        <v>1936</v>
      </c>
      <c r="B1790" t="s">
        <v>13</v>
      </c>
      <c r="C1790" t="str">
        <f>_xlfn.XLOOKUP(Sales_Pipeline[[#This Row],[Sales_Agent]],Sales_Teams[Sales_Agent],Sales_Teams[Manager])</f>
        <v>Melvin Marxen</v>
      </c>
      <c r="D1790" t="str">
        <f>_xlfn.XLOOKUP(Sales_Pipeline[[#This Row],[Manager]],Sales_Teams[Manager],Sales_Teams[Regional_Office])</f>
        <v>Central</v>
      </c>
      <c r="E1790" t="s">
        <v>61</v>
      </c>
      <c r="F1790" t="s">
        <v>81</v>
      </c>
      <c r="G1790" t="str">
        <f>IFERROR(_xlfn.XLOOKUP(Sales_Pipeline[[#This Row],[Account]],Accounts!$A$2:$A$86,Accounts!$F$2:$F$86),"")</f>
        <v>Italy</v>
      </c>
      <c r="H1790" t="s">
        <v>57</v>
      </c>
      <c r="I1790" s="3">
        <v>42819</v>
      </c>
      <c r="J1790" s="3">
        <v>42902</v>
      </c>
      <c r="K1790" s="8" t="str">
        <f>IF(Sales_Pipeline[[#This Row],[Close_Date]]="","",TEXT(Sales_Pipeline[[#This Row],[Close_Date]],"ddd"))</f>
        <v>Fri</v>
      </c>
      <c r="L1790" s="8" t="str">
        <f>IF(Sales_Pipeline[[#This Row],[Close_Date]]="","",TEXT(Sales_Pipeline[[#This Row],[Close_Date]],"mmm"))</f>
        <v>Jun</v>
      </c>
      <c r="M1790" s="8" t="str">
        <f>IF(Sales_Pipeline[[#This Row],[Close_Date]]="","","Q"&amp;ROUNDUP(MONTH(Sales_Pipeline[[#This Row],[Close_Date]])/3,0))</f>
        <v>Q2</v>
      </c>
      <c r="N1790" s="2" cm="1">
        <f t="array" ref="N1790">IFERROR(_xlfn.IFS(Sales_Pipeline[[#This Row],[Deal_Stage]]="Won",_xlfn.XLOOKUP(Sales_Pipeline[[#This Row],[Product]],Products!$A$2:$A$8,Products!$C$2:$C$8),Sales_Pipeline[[#This Row],[Deal_Stage]]="Lost",_xlfn.XLOOKUP(Sales_Pipeline[[#This Row],[Product]],Products!$A$2:$A$8,Products!$C$2:$C$8)),"")</f>
        <v>55</v>
      </c>
      <c r="O1790" s="2">
        <v>55</v>
      </c>
    </row>
    <row r="1791" spans="1:15" x14ac:dyDescent="0.3">
      <c r="A1791" t="s">
        <v>1937</v>
      </c>
      <c r="B1791" t="s">
        <v>43</v>
      </c>
      <c r="C1791" t="str">
        <f>_xlfn.XLOOKUP(Sales_Pipeline[[#This Row],[Sales_Agent]],Sales_Teams[Sales_Agent],Sales_Teams[Manager])</f>
        <v>Summer Sewald</v>
      </c>
      <c r="D1791" t="str">
        <f>_xlfn.XLOOKUP(Sales_Pipeline[[#This Row],[Manager]],Sales_Teams[Manager],Sales_Teams[Regional_Office])</f>
        <v>West</v>
      </c>
      <c r="E1791" t="s">
        <v>63</v>
      </c>
      <c r="G1791" t="str">
        <f>IFERROR(_xlfn.XLOOKUP(Sales_Pipeline[[#This Row],[Account]],Accounts!$A$2:$A$86,Accounts!$F$2:$F$86),"")</f>
        <v/>
      </c>
      <c r="H1791" t="s">
        <v>77</v>
      </c>
      <c r="I1791" s="3">
        <v>42819</v>
      </c>
      <c r="K1791" s="8" t="str">
        <f>IF(Sales_Pipeline[[#This Row],[Close_Date]]="","",TEXT(Sales_Pipeline[[#This Row],[Close_Date]],"ddd"))</f>
        <v/>
      </c>
      <c r="L1791" s="8" t="str">
        <f>IF(Sales_Pipeline[[#This Row],[Close_Date]]="","",TEXT(Sales_Pipeline[[#This Row],[Close_Date]],"mmm"))</f>
        <v/>
      </c>
      <c r="M1791" s="8" t="str">
        <f>IF(Sales_Pipeline[[#This Row],[Close_Date]]="","","Q"&amp;ROUNDUP(MONTH(Sales_Pipeline[[#This Row],[Close_Date]])/3,0))</f>
        <v/>
      </c>
      <c r="N1791" s="2" t="str" cm="1">
        <f t="array" ref="N1791">IFERROR(_xlfn.IFS(Sales_Pipeline[[#This Row],[Deal_Stage]]="Won",_xlfn.XLOOKUP(Sales_Pipeline[[#This Row],[Product]],Products!$A$2:$A$8,Products!$C$2:$C$8),Sales_Pipeline[[#This Row],[Deal_Stage]]="Lost",_xlfn.XLOOKUP(Sales_Pipeline[[#This Row],[Product]],Products!$A$2:$A$8,Products!$C$2:$C$8)),"")</f>
        <v/>
      </c>
      <c r="O1791" s="2">
        <v>0</v>
      </c>
    </row>
    <row r="1792" spans="1:15" x14ac:dyDescent="0.3">
      <c r="A1792" t="s">
        <v>1938</v>
      </c>
      <c r="B1792" t="s">
        <v>42</v>
      </c>
      <c r="C1792" t="str">
        <f>_xlfn.XLOOKUP(Sales_Pipeline[[#This Row],[Sales_Agent]],Sales_Teams[Sales_Agent],Sales_Teams[Manager])</f>
        <v>Summer Sewald</v>
      </c>
      <c r="D1792" t="str">
        <f>_xlfn.XLOOKUP(Sales_Pipeline[[#This Row],[Manager]],Sales_Teams[Manager],Sales_Teams[Regional_Office])</f>
        <v>West</v>
      </c>
      <c r="E1792" t="s">
        <v>55</v>
      </c>
      <c r="G1792" t="str">
        <f>IFERROR(_xlfn.XLOOKUP(Sales_Pipeline[[#This Row],[Account]],Accounts!$A$2:$A$86,Accounts!$F$2:$F$86),"")</f>
        <v/>
      </c>
      <c r="H1792" t="s">
        <v>77</v>
      </c>
      <c r="I1792" s="3">
        <v>42819</v>
      </c>
      <c r="K1792" s="8" t="str">
        <f>IF(Sales_Pipeline[[#This Row],[Close_Date]]="","",TEXT(Sales_Pipeline[[#This Row],[Close_Date]],"ddd"))</f>
        <v/>
      </c>
      <c r="L1792" s="8" t="str">
        <f>IF(Sales_Pipeline[[#This Row],[Close_Date]]="","",TEXT(Sales_Pipeline[[#This Row],[Close_Date]],"mmm"))</f>
        <v/>
      </c>
      <c r="M1792" s="8" t="str">
        <f>IF(Sales_Pipeline[[#This Row],[Close_Date]]="","","Q"&amp;ROUNDUP(MONTH(Sales_Pipeline[[#This Row],[Close_Date]])/3,0))</f>
        <v/>
      </c>
      <c r="N1792" s="2" t="str" cm="1">
        <f t="array" ref="N1792">IFERROR(_xlfn.IFS(Sales_Pipeline[[#This Row],[Deal_Stage]]="Won",_xlfn.XLOOKUP(Sales_Pipeline[[#This Row],[Product]],Products!$A$2:$A$8,Products!$C$2:$C$8),Sales_Pipeline[[#This Row],[Deal_Stage]]="Lost",_xlfn.XLOOKUP(Sales_Pipeline[[#This Row],[Product]],Products!$A$2:$A$8,Products!$C$2:$C$8)),"")</f>
        <v/>
      </c>
      <c r="O1792" s="2">
        <v>0</v>
      </c>
    </row>
    <row r="1793" spans="1:15" x14ac:dyDescent="0.3">
      <c r="A1793" t="s">
        <v>1939</v>
      </c>
      <c r="B1793" t="s">
        <v>37</v>
      </c>
      <c r="C1793" t="str">
        <f>_xlfn.XLOOKUP(Sales_Pipeline[[#This Row],[Sales_Agent]],Sales_Teams[Sales_Agent],Sales_Teams[Manager])</f>
        <v>Celia Rouche</v>
      </c>
      <c r="D1793" t="str">
        <f>_xlfn.XLOOKUP(Sales_Pipeline[[#This Row],[Manager]],Sales_Teams[Manager],Sales_Teams[Regional_Office])</f>
        <v>West</v>
      </c>
      <c r="E1793" t="s">
        <v>76</v>
      </c>
      <c r="F1793" t="s">
        <v>173</v>
      </c>
      <c r="G1793" t="str">
        <f>IFERROR(_xlfn.XLOOKUP(Sales_Pipeline[[#This Row],[Account]],Accounts!$A$2:$A$86,Accounts!$F$2:$F$86),"")</f>
        <v>United States</v>
      </c>
      <c r="H1793" t="s">
        <v>57</v>
      </c>
      <c r="I1793" s="3">
        <v>42819</v>
      </c>
      <c r="J1793" s="3">
        <v>42831</v>
      </c>
      <c r="K1793" s="8" t="str">
        <f>IF(Sales_Pipeline[[#This Row],[Close_Date]]="","",TEXT(Sales_Pipeline[[#This Row],[Close_Date]],"ddd"))</f>
        <v>Thu</v>
      </c>
      <c r="L1793" s="8" t="str">
        <f>IF(Sales_Pipeline[[#This Row],[Close_Date]]="","",TEXT(Sales_Pipeline[[#This Row],[Close_Date]],"mmm"))</f>
        <v>Apr</v>
      </c>
      <c r="M1793" s="8" t="str">
        <f>IF(Sales_Pipeline[[#This Row],[Close_Date]]="","","Q"&amp;ROUNDUP(MONTH(Sales_Pipeline[[#This Row],[Close_Date]])/3,0))</f>
        <v>Q2</v>
      </c>
      <c r="N1793" s="2" cm="1">
        <f t="array" ref="N1793">IFERROR(_xlfn.IFS(Sales_Pipeline[[#This Row],[Deal_Stage]]="Won",_xlfn.XLOOKUP(Sales_Pipeline[[#This Row],[Product]],Products!$A$2:$A$8,Products!$C$2:$C$8),Sales_Pipeline[[#This Row],[Deal_Stage]]="Lost",_xlfn.XLOOKUP(Sales_Pipeline[[#This Row],[Product]],Products!$A$2:$A$8,Products!$C$2:$C$8)),"")</f>
        <v>3393</v>
      </c>
      <c r="O1793" s="2">
        <v>3181</v>
      </c>
    </row>
    <row r="1794" spans="1:15" x14ac:dyDescent="0.3">
      <c r="A1794" t="s">
        <v>1940</v>
      </c>
      <c r="B1794" t="s">
        <v>12</v>
      </c>
      <c r="C1794" t="str">
        <f>_xlfn.XLOOKUP(Sales_Pipeline[[#This Row],[Sales_Agent]],Sales_Teams[Sales_Agent],Sales_Teams[Manager])</f>
        <v>Melvin Marxen</v>
      </c>
      <c r="D1794" t="str">
        <f>_xlfn.XLOOKUP(Sales_Pipeline[[#This Row],[Manager]],Sales_Teams[Manager],Sales_Teams[Regional_Office])</f>
        <v>Central</v>
      </c>
      <c r="E1794" t="s">
        <v>61</v>
      </c>
      <c r="F1794" t="s">
        <v>247</v>
      </c>
      <c r="G1794" t="str">
        <f>IFERROR(_xlfn.XLOOKUP(Sales_Pipeline[[#This Row],[Account]],Accounts!$A$2:$A$86,Accounts!$F$2:$F$86),"")</f>
        <v>United States</v>
      </c>
      <c r="H1794" t="s">
        <v>57</v>
      </c>
      <c r="I1794" s="3">
        <v>42819</v>
      </c>
      <c r="J1794" s="3">
        <v>42905</v>
      </c>
      <c r="K1794" s="8" t="str">
        <f>IF(Sales_Pipeline[[#This Row],[Close_Date]]="","",TEXT(Sales_Pipeline[[#This Row],[Close_Date]],"ddd"))</f>
        <v>Mon</v>
      </c>
      <c r="L1794" s="8" t="str">
        <f>IF(Sales_Pipeline[[#This Row],[Close_Date]]="","",TEXT(Sales_Pipeline[[#This Row],[Close_Date]],"mmm"))</f>
        <v>Jun</v>
      </c>
      <c r="M1794" s="8" t="str">
        <f>IF(Sales_Pipeline[[#This Row],[Close_Date]]="","","Q"&amp;ROUNDUP(MONTH(Sales_Pipeline[[#This Row],[Close_Date]])/3,0))</f>
        <v>Q2</v>
      </c>
      <c r="N1794" s="2" cm="1">
        <f t="array" ref="N1794">IFERROR(_xlfn.IFS(Sales_Pipeline[[#This Row],[Deal_Stage]]="Won",_xlfn.XLOOKUP(Sales_Pipeline[[#This Row],[Product]],Products!$A$2:$A$8,Products!$C$2:$C$8),Sales_Pipeline[[#This Row],[Deal_Stage]]="Lost",_xlfn.XLOOKUP(Sales_Pipeline[[#This Row],[Product]],Products!$A$2:$A$8,Products!$C$2:$C$8)),"")</f>
        <v>55</v>
      </c>
      <c r="O1794" s="2">
        <v>54</v>
      </c>
    </row>
    <row r="1795" spans="1:15" x14ac:dyDescent="0.3">
      <c r="A1795" t="s">
        <v>1941</v>
      </c>
      <c r="B1795" t="s">
        <v>45</v>
      </c>
      <c r="C1795" t="str">
        <f>_xlfn.XLOOKUP(Sales_Pipeline[[#This Row],[Sales_Agent]],Sales_Teams[Sales_Agent],Sales_Teams[Manager])</f>
        <v>Summer Sewald</v>
      </c>
      <c r="D1795" t="str">
        <f>_xlfn.XLOOKUP(Sales_Pipeline[[#This Row],[Manager]],Sales_Teams[Manager],Sales_Teams[Regional_Office])</f>
        <v>West</v>
      </c>
      <c r="E1795" t="s">
        <v>76</v>
      </c>
      <c r="G1795" t="str">
        <f>IFERROR(_xlfn.XLOOKUP(Sales_Pipeline[[#This Row],[Account]],Accounts!$A$2:$A$86,Accounts!$F$2:$F$86),"")</f>
        <v/>
      </c>
      <c r="H1795" t="s">
        <v>77</v>
      </c>
      <c r="I1795" s="3">
        <v>42819</v>
      </c>
      <c r="K1795" s="8" t="str">
        <f>IF(Sales_Pipeline[[#This Row],[Close_Date]]="","",TEXT(Sales_Pipeline[[#This Row],[Close_Date]],"ddd"))</f>
        <v/>
      </c>
      <c r="L1795" s="8" t="str">
        <f>IF(Sales_Pipeline[[#This Row],[Close_Date]]="","",TEXT(Sales_Pipeline[[#This Row],[Close_Date]],"mmm"))</f>
        <v/>
      </c>
      <c r="M1795" s="8" t="str">
        <f>IF(Sales_Pipeline[[#This Row],[Close_Date]]="","","Q"&amp;ROUNDUP(MONTH(Sales_Pipeline[[#This Row],[Close_Date]])/3,0))</f>
        <v/>
      </c>
      <c r="N1795" s="2" t="str" cm="1">
        <f t="array" ref="N1795">IFERROR(_xlfn.IFS(Sales_Pipeline[[#This Row],[Deal_Stage]]="Won",_xlfn.XLOOKUP(Sales_Pipeline[[#This Row],[Product]],Products!$A$2:$A$8,Products!$C$2:$C$8),Sales_Pipeline[[#This Row],[Deal_Stage]]="Lost",_xlfn.XLOOKUP(Sales_Pipeline[[#This Row],[Product]],Products!$A$2:$A$8,Products!$C$2:$C$8)),"")</f>
        <v/>
      </c>
      <c r="O1795" s="2">
        <v>0</v>
      </c>
    </row>
    <row r="1796" spans="1:15" x14ac:dyDescent="0.3">
      <c r="A1796" t="s">
        <v>1942</v>
      </c>
      <c r="B1796" t="s">
        <v>45</v>
      </c>
      <c r="C1796" t="str">
        <f>_xlfn.XLOOKUP(Sales_Pipeline[[#This Row],[Sales_Agent]],Sales_Teams[Sales_Agent],Sales_Teams[Manager])</f>
        <v>Summer Sewald</v>
      </c>
      <c r="D1796" t="str">
        <f>_xlfn.XLOOKUP(Sales_Pipeline[[#This Row],[Manager]],Sales_Teams[Manager],Sales_Teams[Regional_Office])</f>
        <v>West</v>
      </c>
      <c r="E1796" t="s">
        <v>8953</v>
      </c>
      <c r="F1796" t="s">
        <v>288</v>
      </c>
      <c r="G1796" t="str">
        <f>IFERROR(_xlfn.XLOOKUP(Sales_Pipeline[[#This Row],[Account]],Accounts!$A$2:$A$86,Accounts!$F$2:$F$86),"")</f>
        <v>United States</v>
      </c>
      <c r="H1796" t="s">
        <v>57</v>
      </c>
      <c r="I1796" s="3">
        <v>42819</v>
      </c>
      <c r="J1796" s="3">
        <v>42916</v>
      </c>
      <c r="K1796" s="8" t="str">
        <f>IF(Sales_Pipeline[[#This Row],[Close_Date]]="","",TEXT(Sales_Pipeline[[#This Row],[Close_Date]],"ddd"))</f>
        <v>Fri</v>
      </c>
      <c r="L1796" s="8" t="str">
        <f>IF(Sales_Pipeline[[#This Row],[Close_Date]]="","",TEXT(Sales_Pipeline[[#This Row],[Close_Date]],"mmm"))</f>
        <v>Jun</v>
      </c>
      <c r="M1796" s="8" t="str">
        <f>IF(Sales_Pipeline[[#This Row],[Close_Date]]="","","Q"&amp;ROUNDUP(MONTH(Sales_Pipeline[[#This Row],[Close_Date]])/3,0))</f>
        <v>Q2</v>
      </c>
      <c r="N1796" s="2" cm="1">
        <f t="array" ref="N1796">IFERROR(_xlfn.IFS(Sales_Pipeline[[#This Row],[Deal_Stage]]="Won",_xlfn.XLOOKUP(Sales_Pipeline[[#This Row],[Product]],Products!$A$2:$A$8,Products!$C$2:$C$8),Sales_Pipeline[[#This Row],[Deal_Stage]]="Lost",_xlfn.XLOOKUP(Sales_Pipeline[[#This Row],[Product]],Products!$A$2:$A$8,Products!$C$2:$C$8)),"")</f>
        <v>4821</v>
      </c>
      <c r="O1796" s="2">
        <v>3959</v>
      </c>
    </row>
    <row r="1797" spans="1:15" x14ac:dyDescent="0.3">
      <c r="A1797" t="s">
        <v>1943</v>
      </c>
      <c r="B1797" t="s">
        <v>14</v>
      </c>
      <c r="C1797" t="str">
        <f>_xlfn.XLOOKUP(Sales_Pipeline[[#This Row],[Sales_Agent]],Sales_Teams[Sales_Agent],Sales_Teams[Manager])</f>
        <v>Melvin Marxen</v>
      </c>
      <c r="D1797" t="str">
        <f>_xlfn.XLOOKUP(Sales_Pipeline[[#This Row],[Manager]],Sales_Teams[Manager],Sales_Teams[Regional_Office])</f>
        <v>Central</v>
      </c>
      <c r="E1797" t="s">
        <v>63</v>
      </c>
      <c r="F1797" t="s">
        <v>507</v>
      </c>
      <c r="G1797" t="str">
        <f>IFERROR(_xlfn.XLOOKUP(Sales_Pipeline[[#This Row],[Account]],Accounts!$A$2:$A$86,Accounts!$F$2:$F$86),"")</f>
        <v>Belgium</v>
      </c>
      <c r="H1797" t="s">
        <v>57</v>
      </c>
      <c r="I1797" s="3">
        <v>42819</v>
      </c>
      <c r="J1797" s="3">
        <v>42886</v>
      </c>
      <c r="K1797" s="8" t="str">
        <f>IF(Sales_Pipeline[[#This Row],[Close_Date]]="","",TEXT(Sales_Pipeline[[#This Row],[Close_Date]],"ddd"))</f>
        <v>Wed</v>
      </c>
      <c r="L1797" s="8" t="str">
        <f>IF(Sales_Pipeline[[#This Row],[Close_Date]]="","",TEXT(Sales_Pipeline[[#This Row],[Close_Date]],"mmm"))</f>
        <v>May</v>
      </c>
      <c r="M1797" s="8" t="str">
        <f>IF(Sales_Pipeline[[#This Row],[Close_Date]]="","","Q"&amp;ROUNDUP(MONTH(Sales_Pipeline[[#This Row],[Close_Date]])/3,0))</f>
        <v>Q2</v>
      </c>
      <c r="N1797" s="2" cm="1">
        <f t="array" ref="N1797">IFERROR(_xlfn.IFS(Sales_Pipeline[[#This Row],[Deal_Stage]]="Won",_xlfn.XLOOKUP(Sales_Pipeline[[#This Row],[Product]],Products!$A$2:$A$8,Products!$C$2:$C$8),Sales_Pipeline[[#This Row],[Deal_Stage]]="Lost",_xlfn.XLOOKUP(Sales_Pipeline[[#This Row],[Product]],Products!$A$2:$A$8,Products!$C$2:$C$8)),"")</f>
        <v>550</v>
      </c>
      <c r="O1797" s="2">
        <v>571</v>
      </c>
    </row>
    <row r="1798" spans="1:15" x14ac:dyDescent="0.3">
      <c r="A1798" t="s">
        <v>1944</v>
      </c>
      <c r="B1798" t="s">
        <v>29</v>
      </c>
      <c r="C1798" t="str">
        <f>_xlfn.XLOOKUP(Sales_Pipeline[[#This Row],[Sales_Agent]],Sales_Teams[Sales_Agent],Sales_Teams[Manager])</f>
        <v>Rocco Neubert</v>
      </c>
      <c r="D1798" t="str">
        <f>_xlfn.XLOOKUP(Sales_Pipeline[[#This Row],[Manager]],Sales_Teams[Manager],Sales_Teams[Regional_Office])</f>
        <v>East</v>
      </c>
      <c r="E1798" t="s">
        <v>8953</v>
      </c>
      <c r="F1798" t="s">
        <v>225</v>
      </c>
      <c r="G1798" t="str">
        <f>IFERROR(_xlfn.XLOOKUP(Sales_Pipeline[[#This Row],[Account]],Accounts!$A$2:$A$86,Accounts!$F$2:$F$86),"")</f>
        <v>United States</v>
      </c>
      <c r="H1798" t="s">
        <v>82</v>
      </c>
      <c r="I1798" s="3">
        <v>42819</v>
      </c>
      <c r="J1798" s="3">
        <v>42830</v>
      </c>
      <c r="K1798" s="8" t="str">
        <f>IF(Sales_Pipeline[[#This Row],[Close_Date]]="","",TEXT(Sales_Pipeline[[#This Row],[Close_Date]],"ddd"))</f>
        <v>Wed</v>
      </c>
      <c r="L1798" s="8" t="str">
        <f>IF(Sales_Pipeline[[#This Row],[Close_Date]]="","",TEXT(Sales_Pipeline[[#This Row],[Close_Date]],"mmm"))</f>
        <v>Apr</v>
      </c>
      <c r="M1798" s="8" t="str">
        <f>IF(Sales_Pipeline[[#This Row],[Close_Date]]="","","Q"&amp;ROUNDUP(MONTH(Sales_Pipeline[[#This Row],[Close_Date]])/3,0))</f>
        <v>Q2</v>
      </c>
      <c r="N1798" s="2" cm="1">
        <f t="array" ref="N1798">IFERROR(_xlfn.IFS(Sales_Pipeline[[#This Row],[Deal_Stage]]="Won",_xlfn.XLOOKUP(Sales_Pipeline[[#This Row],[Product]],Products!$A$2:$A$8,Products!$C$2:$C$8),Sales_Pipeline[[#This Row],[Deal_Stage]]="Lost",_xlfn.XLOOKUP(Sales_Pipeline[[#This Row],[Product]],Products!$A$2:$A$8,Products!$C$2:$C$8)),"")</f>
        <v>4821</v>
      </c>
      <c r="O1798" s="2">
        <v>0</v>
      </c>
    </row>
    <row r="1799" spans="1:15" x14ac:dyDescent="0.3">
      <c r="A1799" t="s">
        <v>1945</v>
      </c>
      <c r="B1799" t="s">
        <v>32</v>
      </c>
      <c r="C1799" t="str">
        <f>_xlfn.XLOOKUP(Sales_Pipeline[[#This Row],[Sales_Agent]],Sales_Teams[Sales_Agent],Sales_Teams[Manager])</f>
        <v>Celia Rouche</v>
      </c>
      <c r="D1799" t="str">
        <f>_xlfn.XLOOKUP(Sales_Pipeline[[#This Row],[Manager]],Sales_Teams[Manager],Sales_Teams[Regional_Office])</f>
        <v>West</v>
      </c>
      <c r="E1799" t="s">
        <v>63</v>
      </c>
      <c r="F1799" t="s">
        <v>173</v>
      </c>
      <c r="G1799" t="str">
        <f>IFERROR(_xlfn.XLOOKUP(Sales_Pipeline[[#This Row],[Account]],Accounts!$A$2:$A$86,Accounts!$F$2:$F$86),"")</f>
        <v>United States</v>
      </c>
      <c r="H1799" t="s">
        <v>82</v>
      </c>
      <c r="I1799" s="3">
        <v>42819</v>
      </c>
      <c r="J1799" s="3">
        <v>42829</v>
      </c>
      <c r="K1799" s="8" t="str">
        <f>IF(Sales_Pipeline[[#This Row],[Close_Date]]="","",TEXT(Sales_Pipeline[[#This Row],[Close_Date]],"ddd"))</f>
        <v>Tue</v>
      </c>
      <c r="L1799" s="8" t="str">
        <f>IF(Sales_Pipeline[[#This Row],[Close_Date]]="","",TEXT(Sales_Pipeline[[#This Row],[Close_Date]],"mmm"))</f>
        <v>Apr</v>
      </c>
      <c r="M1799" s="8" t="str">
        <f>IF(Sales_Pipeline[[#This Row],[Close_Date]]="","","Q"&amp;ROUNDUP(MONTH(Sales_Pipeline[[#This Row],[Close_Date]])/3,0))</f>
        <v>Q2</v>
      </c>
      <c r="N1799" s="2" cm="1">
        <f t="array" ref="N1799">IFERROR(_xlfn.IFS(Sales_Pipeline[[#This Row],[Deal_Stage]]="Won",_xlfn.XLOOKUP(Sales_Pipeline[[#This Row],[Product]],Products!$A$2:$A$8,Products!$C$2:$C$8),Sales_Pipeline[[#This Row],[Deal_Stage]]="Lost",_xlfn.XLOOKUP(Sales_Pipeline[[#This Row],[Product]],Products!$A$2:$A$8,Products!$C$2:$C$8)),"")</f>
        <v>550</v>
      </c>
      <c r="O1799" s="2">
        <v>0</v>
      </c>
    </row>
    <row r="1800" spans="1:15" x14ac:dyDescent="0.3">
      <c r="A1800" t="s">
        <v>1946</v>
      </c>
      <c r="B1800" t="s">
        <v>32</v>
      </c>
      <c r="C1800" t="str">
        <f>_xlfn.XLOOKUP(Sales_Pipeline[[#This Row],[Sales_Agent]],Sales_Teams[Sales_Agent],Sales_Teams[Manager])</f>
        <v>Celia Rouche</v>
      </c>
      <c r="D1800" t="str">
        <f>_xlfn.XLOOKUP(Sales_Pipeline[[#This Row],[Manager]],Sales_Teams[Manager],Sales_Teams[Regional_Office])</f>
        <v>West</v>
      </c>
      <c r="E1800" t="s">
        <v>63</v>
      </c>
      <c r="F1800" t="s">
        <v>328</v>
      </c>
      <c r="G1800" t="str">
        <f>IFERROR(_xlfn.XLOOKUP(Sales_Pipeline[[#This Row],[Account]],Accounts!$A$2:$A$86,Accounts!$F$2:$F$86),"")</f>
        <v>United States</v>
      </c>
      <c r="H1800" t="s">
        <v>57</v>
      </c>
      <c r="I1800" s="3">
        <v>42819</v>
      </c>
      <c r="J1800" s="3">
        <v>42828</v>
      </c>
      <c r="K1800" s="8" t="str">
        <f>IF(Sales_Pipeline[[#This Row],[Close_Date]]="","",TEXT(Sales_Pipeline[[#This Row],[Close_Date]],"ddd"))</f>
        <v>Mon</v>
      </c>
      <c r="L1800" s="8" t="str">
        <f>IF(Sales_Pipeline[[#This Row],[Close_Date]]="","",TEXT(Sales_Pipeline[[#This Row],[Close_Date]],"mmm"))</f>
        <v>Apr</v>
      </c>
      <c r="M1800" s="8" t="str">
        <f>IF(Sales_Pipeline[[#This Row],[Close_Date]]="","","Q"&amp;ROUNDUP(MONTH(Sales_Pipeline[[#This Row],[Close_Date]])/3,0))</f>
        <v>Q2</v>
      </c>
      <c r="N1800" s="2" cm="1">
        <f t="array" ref="N1800">IFERROR(_xlfn.IFS(Sales_Pipeline[[#This Row],[Deal_Stage]]="Won",_xlfn.XLOOKUP(Sales_Pipeline[[#This Row],[Product]],Products!$A$2:$A$8,Products!$C$2:$C$8),Sales_Pipeline[[#This Row],[Deal_Stage]]="Lost",_xlfn.XLOOKUP(Sales_Pipeline[[#This Row],[Product]],Products!$A$2:$A$8,Products!$C$2:$C$8)),"")</f>
        <v>550</v>
      </c>
      <c r="O1800" s="2">
        <v>545</v>
      </c>
    </row>
    <row r="1801" spans="1:15" x14ac:dyDescent="0.3">
      <c r="A1801" t="s">
        <v>1947</v>
      </c>
      <c r="B1801" t="s">
        <v>32</v>
      </c>
      <c r="C1801" t="str">
        <f>_xlfn.XLOOKUP(Sales_Pipeline[[#This Row],[Sales_Agent]],Sales_Teams[Sales_Agent],Sales_Teams[Manager])</f>
        <v>Celia Rouche</v>
      </c>
      <c r="D1801" t="str">
        <f>_xlfn.XLOOKUP(Sales_Pipeline[[#This Row],[Manager]],Sales_Teams[Manager],Sales_Teams[Regional_Office])</f>
        <v>West</v>
      </c>
      <c r="E1801" t="s">
        <v>63</v>
      </c>
      <c r="F1801" t="s">
        <v>114</v>
      </c>
      <c r="G1801" t="str">
        <f>IFERROR(_xlfn.XLOOKUP(Sales_Pipeline[[#This Row],[Account]],Accounts!$A$2:$A$86,Accounts!$F$2:$F$86),"")</f>
        <v>United States</v>
      </c>
      <c r="H1801" t="s">
        <v>57</v>
      </c>
      <c r="I1801" s="3">
        <v>42819</v>
      </c>
      <c r="J1801" s="3">
        <v>42907</v>
      </c>
      <c r="K1801" s="8" t="str">
        <f>IF(Sales_Pipeline[[#This Row],[Close_Date]]="","",TEXT(Sales_Pipeline[[#This Row],[Close_Date]],"ddd"))</f>
        <v>Wed</v>
      </c>
      <c r="L1801" s="8" t="str">
        <f>IF(Sales_Pipeline[[#This Row],[Close_Date]]="","",TEXT(Sales_Pipeline[[#This Row],[Close_Date]],"mmm"))</f>
        <v>Jun</v>
      </c>
      <c r="M1801" s="8" t="str">
        <f>IF(Sales_Pipeline[[#This Row],[Close_Date]]="","","Q"&amp;ROUNDUP(MONTH(Sales_Pipeline[[#This Row],[Close_Date]])/3,0))</f>
        <v>Q2</v>
      </c>
      <c r="N1801" s="2" cm="1">
        <f t="array" ref="N1801">IFERROR(_xlfn.IFS(Sales_Pipeline[[#This Row],[Deal_Stage]]="Won",_xlfn.XLOOKUP(Sales_Pipeline[[#This Row],[Product]],Products!$A$2:$A$8,Products!$C$2:$C$8),Sales_Pipeline[[#This Row],[Deal_Stage]]="Lost",_xlfn.XLOOKUP(Sales_Pipeline[[#This Row],[Product]],Products!$A$2:$A$8,Products!$C$2:$C$8)),"")</f>
        <v>550</v>
      </c>
      <c r="O1801" s="2">
        <v>554</v>
      </c>
    </row>
    <row r="1802" spans="1:15" x14ac:dyDescent="0.3">
      <c r="A1802" t="s">
        <v>1948</v>
      </c>
      <c r="B1802" t="s">
        <v>17</v>
      </c>
      <c r="C1802" t="str">
        <f>_xlfn.XLOOKUP(Sales_Pipeline[[#This Row],[Sales_Agent]],Sales_Teams[Sales_Agent],Sales_Teams[Manager])</f>
        <v>Cara Losch</v>
      </c>
      <c r="D1802" t="str">
        <f>_xlfn.XLOOKUP(Sales_Pipeline[[#This Row],[Manager]],Sales_Teams[Manager],Sales_Teams[Regional_Office])</f>
        <v>East</v>
      </c>
      <c r="E1802" t="s">
        <v>76</v>
      </c>
      <c r="F1802" t="s">
        <v>533</v>
      </c>
      <c r="G1802" t="str">
        <f>IFERROR(_xlfn.XLOOKUP(Sales_Pipeline[[#This Row],[Account]],Accounts!$A$2:$A$86,Accounts!$F$2:$F$86),"")</f>
        <v>United States</v>
      </c>
      <c r="H1802" t="s">
        <v>77</v>
      </c>
      <c r="I1802" s="3">
        <v>42819</v>
      </c>
      <c r="K1802" s="8" t="str">
        <f>IF(Sales_Pipeline[[#This Row],[Close_Date]]="","",TEXT(Sales_Pipeline[[#This Row],[Close_Date]],"ddd"))</f>
        <v/>
      </c>
      <c r="L1802" s="8" t="str">
        <f>IF(Sales_Pipeline[[#This Row],[Close_Date]]="","",TEXT(Sales_Pipeline[[#This Row],[Close_Date]],"mmm"))</f>
        <v/>
      </c>
      <c r="M1802" s="8" t="str">
        <f>IF(Sales_Pipeline[[#This Row],[Close_Date]]="","","Q"&amp;ROUNDUP(MONTH(Sales_Pipeline[[#This Row],[Close_Date]])/3,0))</f>
        <v/>
      </c>
      <c r="N1802" s="2" t="str" cm="1">
        <f t="array" ref="N1802">IFERROR(_xlfn.IFS(Sales_Pipeline[[#This Row],[Deal_Stage]]="Won",_xlfn.XLOOKUP(Sales_Pipeline[[#This Row],[Product]],Products!$A$2:$A$8,Products!$C$2:$C$8),Sales_Pipeline[[#This Row],[Deal_Stage]]="Lost",_xlfn.XLOOKUP(Sales_Pipeline[[#This Row],[Product]],Products!$A$2:$A$8,Products!$C$2:$C$8)),"")</f>
        <v/>
      </c>
      <c r="O1802" s="2">
        <v>0</v>
      </c>
    </row>
    <row r="1803" spans="1:15" x14ac:dyDescent="0.3">
      <c r="A1803" t="s">
        <v>1949</v>
      </c>
      <c r="B1803" t="s">
        <v>17</v>
      </c>
      <c r="C1803" t="str">
        <f>_xlfn.XLOOKUP(Sales_Pipeline[[#This Row],[Sales_Agent]],Sales_Teams[Sales_Agent],Sales_Teams[Manager])</f>
        <v>Cara Losch</v>
      </c>
      <c r="D1803" t="str">
        <f>_xlfn.XLOOKUP(Sales_Pipeline[[#This Row],[Manager]],Sales_Teams[Manager],Sales_Teams[Regional_Office])</f>
        <v>East</v>
      </c>
      <c r="E1803" t="s">
        <v>61</v>
      </c>
      <c r="F1803" t="s">
        <v>293</v>
      </c>
      <c r="G1803" t="str">
        <f>IFERROR(_xlfn.XLOOKUP(Sales_Pipeline[[#This Row],[Account]],Accounts!$A$2:$A$86,Accounts!$F$2:$F$86),"")</f>
        <v>United States</v>
      </c>
      <c r="H1803" t="s">
        <v>57</v>
      </c>
      <c r="I1803" s="3">
        <v>42819</v>
      </c>
      <c r="J1803" s="3">
        <v>42827</v>
      </c>
      <c r="K1803" s="8" t="str">
        <f>IF(Sales_Pipeline[[#This Row],[Close_Date]]="","",TEXT(Sales_Pipeline[[#This Row],[Close_Date]],"ddd"))</f>
        <v>Sun</v>
      </c>
      <c r="L1803" s="8" t="str">
        <f>IF(Sales_Pipeline[[#This Row],[Close_Date]]="","",TEXT(Sales_Pipeline[[#This Row],[Close_Date]],"mmm"))</f>
        <v>Apr</v>
      </c>
      <c r="M1803" s="8" t="str">
        <f>IF(Sales_Pipeline[[#This Row],[Close_Date]]="","","Q"&amp;ROUNDUP(MONTH(Sales_Pipeline[[#This Row],[Close_Date]])/3,0))</f>
        <v>Q2</v>
      </c>
      <c r="N1803" s="2" cm="1">
        <f t="array" ref="N1803">IFERROR(_xlfn.IFS(Sales_Pipeline[[#This Row],[Deal_Stage]]="Won",_xlfn.XLOOKUP(Sales_Pipeline[[#This Row],[Product]],Products!$A$2:$A$8,Products!$C$2:$C$8),Sales_Pipeline[[#This Row],[Deal_Stage]]="Lost",_xlfn.XLOOKUP(Sales_Pipeline[[#This Row],[Product]],Products!$A$2:$A$8,Products!$C$2:$C$8)),"")</f>
        <v>55</v>
      </c>
      <c r="O1803" s="2">
        <v>68</v>
      </c>
    </row>
    <row r="1804" spans="1:15" x14ac:dyDescent="0.3">
      <c r="A1804" t="s">
        <v>1950</v>
      </c>
      <c r="B1804" t="s">
        <v>17</v>
      </c>
      <c r="C1804" t="str">
        <f>_xlfn.XLOOKUP(Sales_Pipeline[[#This Row],[Sales_Agent]],Sales_Teams[Sales_Agent],Sales_Teams[Manager])</f>
        <v>Cara Losch</v>
      </c>
      <c r="D1804" t="str">
        <f>_xlfn.XLOOKUP(Sales_Pipeline[[#This Row],[Manager]],Sales_Teams[Manager],Sales_Teams[Regional_Office])</f>
        <v>East</v>
      </c>
      <c r="E1804" t="s">
        <v>61</v>
      </c>
      <c r="F1804" t="s">
        <v>388</v>
      </c>
      <c r="G1804" t="str">
        <f>IFERROR(_xlfn.XLOOKUP(Sales_Pipeline[[#This Row],[Account]],Accounts!$A$2:$A$86,Accounts!$F$2:$F$86),"")</f>
        <v>China</v>
      </c>
      <c r="H1804" t="s">
        <v>57</v>
      </c>
      <c r="I1804" s="3">
        <v>42819</v>
      </c>
      <c r="J1804" s="3">
        <v>42902</v>
      </c>
      <c r="K1804" s="8" t="str">
        <f>IF(Sales_Pipeline[[#This Row],[Close_Date]]="","",TEXT(Sales_Pipeline[[#This Row],[Close_Date]],"ddd"))</f>
        <v>Fri</v>
      </c>
      <c r="L1804" s="8" t="str">
        <f>IF(Sales_Pipeline[[#This Row],[Close_Date]]="","",TEXT(Sales_Pipeline[[#This Row],[Close_Date]],"mmm"))</f>
        <v>Jun</v>
      </c>
      <c r="M1804" s="8" t="str">
        <f>IF(Sales_Pipeline[[#This Row],[Close_Date]]="","","Q"&amp;ROUNDUP(MONTH(Sales_Pipeline[[#This Row],[Close_Date]])/3,0))</f>
        <v>Q2</v>
      </c>
      <c r="N1804" s="2" cm="1">
        <f t="array" ref="N1804">IFERROR(_xlfn.IFS(Sales_Pipeline[[#This Row],[Deal_Stage]]="Won",_xlfn.XLOOKUP(Sales_Pipeline[[#This Row],[Product]],Products!$A$2:$A$8,Products!$C$2:$C$8),Sales_Pipeline[[#This Row],[Deal_Stage]]="Lost",_xlfn.XLOOKUP(Sales_Pipeline[[#This Row],[Product]],Products!$A$2:$A$8,Products!$C$2:$C$8)),"")</f>
        <v>55</v>
      </c>
      <c r="O1804" s="2">
        <v>52</v>
      </c>
    </row>
    <row r="1805" spans="1:15" x14ac:dyDescent="0.3">
      <c r="A1805" t="s">
        <v>1951</v>
      </c>
      <c r="B1805" t="s">
        <v>23</v>
      </c>
      <c r="C1805" t="str">
        <f>_xlfn.XLOOKUP(Sales_Pipeline[[#This Row],[Sales_Agent]],Sales_Teams[Sales_Agent],Sales_Teams[Manager])</f>
        <v>Cara Losch</v>
      </c>
      <c r="D1805" t="str">
        <f>_xlfn.XLOOKUP(Sales_Pipeline[[#This Row],[Manager]],Sales_Teams[Manager],Sales_Teams[Regional_Office])</f>
        <v>East</v>
      </c>
      <c r="E1805" t="s">
        <v>63</v>
      </c>
      <c r="F1805" t="s">
        <v>150</v>
      </c>
      <c r="G1805" t="str">
        <f>IFERROR(_xlfn.XLOOKUP(Sales_Pipeline[[#This Row],[Account]],Accounts!$A$2:$A$86,Accounts!$F$2:$F$86),"")</f>
        <v>United States</v>
      </c>
      <c r="H1805" t="s">
        <v>77</v>
      </c>
      <c r="I1805" s="3">
        <v>42819</v>
      </c>
      <c r="K1805" s="8" t="str">
        <f>IF(Sales_Pipeline[[#This Row],[Close_Date]]="","",TEXT(Sales_Pipeline[[#This Row],[Close_Date]],"ddd"))</f>
        <v/>
      </c>
      <c r="L1805" s="8" t="str">
        <f>IF(Sales_Pipeline[[#This Row],[Close_Date]]="","",TEXT(Sales_Pipeline[[#This Row],[Close_Date]],"mmm"))</f>
        <v/>
      </c>
      <c r="M1805" s="8" t="str">
        <f>IF(Sales_Pipeline[[#This Row],[Close_Date]]="","","Q"&amp;ROUNDUP(MONTH(Sales_Pipeline[[#This Row],[Close_Date]])/3,0))</f>
        <v/>
      </c>
      <c r="N1805" s="2" t="str" cm="1">
        <f t="array" ref="N1805">IFERROR(_xlfn.IFS(Sales_Pipeline[[#This Row],[Deal_Stage]]="Won",_xlfn.XLOOKUP(Sales_Pipeline[[#This Row],[Product]],Products!$A$2:$A$8,Products!$C$2:$C$8),Sales_Pipeline[[#This Row],[Deal_Stage]]="Lost",_xlfn.XLOOKUP(Sales_Pipeline[[#This Row],[Product]],Products!$A$2:$A$8,Products!$C$2:$C$8)),"")</f>
        <v/>
      </c>
      <c r="O1805" s="2">
        <v>0</v>
      </c>
    </row>
    <row r="1806" spans="1:15" x14ac:dyDescent="0.3">
      <c r="A1806" t="s">
        <v>1952</v>
      </c>
      <c r="B1806" t="s">
        <v>3</v>
      </c>
      <c r="C1806" t="str">
        <f>_xlfn.XLOOKUP(Sales_Pipeline[[#This Row],[Sales_Agent]],Sales_Teams[Sales_Agent],Sales_Teams[Manager])</f>
        <v>Dustin Brinkmann</v>
      </c>
      <c r="D1806" t="str">
        <f>_xlfn.XLOOKUP(Sales_Pipeline[[#This Row],[Manager]],Sales_Teams[Manager],Sales_Teams[Regional_Office])</f>
        <v>Central</v>
      </c>
      <c r="E1806" t="s">
        <v>61</v>
      </c>
      <c r="F1806" t="s">
        <v>229</v>
      </c>
      <c r="G1806" t="str">
        <f>IFERROR(_xlfn.XLOOKUP(Sales_Pipeline[[#This Row],[Account]],Accounts!$A$2:$A$86,Accounts!$F$2:$F$86),"")</f>
        <v>Norway</v>
      </c>
      <c r="H1806" t="s">
        <v>82</v>
      </c>
      <c r="I1806" s="3">
        <v>42820</v>
      </c>
      <c r="J1806" s="3">
        <v>42829</v>
      </c>
      <c r="K1806" s="8" t="str">
        <f>IF(Sales_Pipeline[[#This Row],[Close_Date]]="","",TEXT(Sales_Pipeline[[#This Row],[Close_Date]],"ddd"))</f>
        <v>Tue</v>
      </c>
      <c r="L1806" s="8" t="str">
        <f>IF(Sales_Pipeline[[#This Row],[Close_Date]]="","",TEXT(Sales_Pipeline[[#This Row],[Close_Date]],"mmm"))</f>
        <v>Apr</v>
      </c>
      <c r="M1806" s="8" t="str">
        <f>IF(Sales_Pipeline[[#This Row],[Close_Date]]="","","Q"&amp;ROUNDUP(MONTH(Sales_Pipeline[[#This Row],[Close_Date]])/3,0))</f>
        <v>Q2</v>
      </c>
      <c r="N1806" s="2" cm="1">
        <f t="array" ref="N1806">IFERROR(_xlfn.IFS(Sales_Pipeline[[#This Row],[Deal_Stage]]="Won",_xlfn.XLOOKUP(Sales_Pipeline[[#This Row],[Product]],Products!$A$2:$A$8,Products!$C$2:$C$8),Sales_Pipeline[[#This Row],[Deal_Stage]]="Lost",_xlfn.XLOOKUP(Sales_Pipeline[[#This Row],[Product]],Products!$A$2:$A$8,Products!$C$2:$C$8)),"")</f>
        <v>55</v>
      </c>
      <c r="O1806" s="2">
        <v>0</v>
      </c>
    </row>
    <row r="1807" spans="1:15" x14ac:dyDescent="0.3">
      <c r="A1807" t="s">
        <v>1953</v>
      </c>
      <c r="B1807" t="s">
        <v>3</v>
      </c>
      <c r="C1807" t="str">
        <f>_xlfn.XLOOKUP(Sales_Pipeline[[#This Row],[Sales_Agent]],Sales_Teams[Sales_Agent],Sales_Teams[Manager])</f>
        <v>Dustin Brinkmann</v>
      </c>
      <c r="D1807" t="str">
        <f>_xlfn.XLOOKUP(Sales_Pipeline[[#This Row],[Manager]],Sales_Teams[Manager],Sales_Teams[Regional_Office])</f>
        <v>Central</v>
      </c>
      <c r="E1807" t="s">
        <v>61</v>
      </c>
      <c r="F1807" t="s">
        <v>214</v>
      </c>
      <c r="G1807" t="str">
        <f>IFERROR(_xlfn.XLOOKUP(Sales_Pipeline[[#This Row],[Account]],Accounts!$A$2:$A$86,Accounts!$F$2:$F$86),"")</f>
        <v>United States</v>
      </c>
      <c r="H1807" t="s">
        <v>57</v>
      </c>
      <c r="I1807" s="3">
        <v>42820</v>
      </c>
      <c r="J1807" s="3">
        <v>42829</v>
      </c>
      <c r="K1807" s="8" t="str">
        <f>IF(Sales_Pipeline[[#This Row],[Close_Date]]="","",TEXT(Sales_Pipeline[[#This Row],[Close_Date]],"ddd"))</f>
        <v>Tue</v>
      </c>
      <c r="L1807" s="8" t="str">
        <f>IF(Sales_Pipeline[[#This Row],[Close_Date]]="","",TEXT(Sales_Pipeline[[#This Row],[Close_Date]],"mmm"))</f>
        <v>Apr</v>
      </c>
      <c r="M1807" s="8" t="str">
        <f>IF(Sales_Pipeline[[#This Row],[Close_Date]]="","","Q"&amp;ROUNDUP(MONTH(Sales_Pipeline[[#This Row],[Close_Date]])/3,0))</f>
        <v>Q2</v>
      </c>
      <c r="N1807" s="2" cm="1">
        <f t="array" ref="N1807">IFERROR(_xlfn.IFS(Sales_Pipeline[[#This Row],[Deal_Stage]]="Won",_xlfn.XLOOKUP(Sales_Pipeline[[#This Row],[Product]],Products!$A$2:$A$8,Products!$C$2:$C$8),Sales_Pipeline[[#This Row],[Deal_Stage]]="Lost",_xlfn.XLOOKUP(Sales_Pipeline[[#This Row],[Product]],Products!$A$2:$A$8,Products!$C$2:$C$8)),"")</f>
        <v>55</v>
      </c>
      <c r="O1807" s="2">
        <v>54</v>
      </c>
    </row>
    <row r="1808" spans="1:15" x14ac:dyDescent="0.3">
      <c r="A1808" t="s">
        <v>1954</v>
      </c>
      <c r="B1808" t="s">
        <v>27</v>
      </c>
      <c r="C1808" t="str">
        <f>_xlfn.XLOOKUP(Sales_Pipeline[[#This Row],[Sales_Agent]],Sales_Teams[Sales_Agent],Sales_Teams[Manager])</f>
        <v>Rocco Neubert</v>
      </c>
      <c r="D1808" t="str">
        <f>_xlfn.XLOOKUP(Sales_Pipeline[[#This Row],[Manager]],Sales_Teams[Manager],Sales_Teams[Regional_Office])</f>
        <v>East</v>
      </c>
      <c r="E1808" t="s">
        <v>76</v>
      </c>
      <c r="F1808" t="s">
        <v>425</v>
      </c>
      <c r="G1808" t="str">
        <f>IFERROR(_xlfn.XLOOKUP(Sales_Pipeline[[#This Row],[Account]],Accounts!$A$2:$A$86,Accounts!$F$2:$F$86),"")</f>
        <v>United States</v>
      </c>
      <c r="H1808" t="s">
        <v>57</v>
      </c>
      <c r="I1808" s="3">
        <v>42820</v>
      </c>
      <c r="J1808" s="3">
        <v>42880</v>
      </c>
      <c r="K1808" s="8" t="str">
        <f>IF(Sales_Pipeline[[#This Row],[Close_Date]]="","",TEXT(Sales_Pipeline[[#This Row],[Close_Date]],"ddd"))</f>
        <v>Thu</v>
      </c>
      <c r="L1808" s="8" t="str">
        <f>IF(Sales_Pipeline[[#This Row],[Close_Date]]="","",TEXT(Sales_Pipeline[[#This Row],[Close_Date]],"mmm"))</f>
        <v>May</v>
      </c>
      <c r="M1808" s="8" t="str">
        <f>IF(Sales_Pipeline[[#This Row],[Close_Date]]="","","Q"&amp;ROUNDUP(MONTH(Sales_Pipeline[[#This Row],[Close_Date]])/3,0))</f>
        <v>Q2</v>
      </c>
      <c r="N1808" s="2" cm="1">
        <f t="array" ref="N1808">IFERROR(_xlfn.IFS(Sales_Pipeline[[#This Row],[Deal_Stage]]="Won",_xlfn.XLOOKUP(Sales_Pipeline[[#This Row],[Product]],Products!$A$2:$A$8,Products!$C$2:$C$8),Sales_Pipeline[[#This Row],[Deal_Stage]]="Lost",_xlfn.XLOOKUP(Sales_Pipeline[[#This Row],[Product]],Products!$A$2:$A$8,Products!$C$2:$C$8)),"")</f>
        <v>3393</v>
      </c>
      <c r="O1808" s="2">
        <v>3822</v>
      </c>
    </row>
    <row r="1809" spans="1:15" x14ac:dyDescent="0.3">
      <c r="A1809" t="s">
        <v>1955</v>
      </c>
      <c r="B1809" t="s">
        <v>25</v>
      </c>
      <c r="C1809" t="str">
        <f>_xlfn.XLOOKUP(Sales_Pipeline[[#This Row],[Sales_Agent]],Sales_Teams[Sales_Agent],Sales_Teams[Manager])</f>
        <v>Rocco Neubert</v>
      </c>
      <c r="D1809" t="str">
        <f>_xlfn.XLOOKUP(Sales_Pipeline[[#This Row],[Manager]],Sales_Teams[Manager],Sales_Teams[Regional_Office])</f>
        <v>East</v>
      </c>
      <c r="E1809" t="s">
        <v>55</v>
      </c>
      <c r="F1809" t="s">
        <v>127</v>
      </c>
      <c r="G1809" t="str">
        <f>IFERROR(_xlfn.XLOOKUP(Sales_Pipeline[[#This Row],[Account]],Accounts!$A$2:$A$86,Accounts!$F$2:$F$86),"")</f>
        <v>United States</v>
      </c>
      <c r="H1809" t="s">
        <v>57</v>
      </c>
      <c r="I1809" s="3">
        <v>42820</v>
      </c>
      <c r="J1809" s="3">
        <v>42830</v>
      </c>
      <c r="K1809" s="8" t="str">
        <f>IF(Sales_Pipeline[[#This Row],[Close_Date]]="","",TEXT(Sales_Pipeline[[#This Row],[Close_Date]],"ddd"))</f>
        <v>Wed</v>
      </c>
      <c r="L1809" s="8" t="str">
        <f>IF(Sales_Pipeline[[#This Row],[Close_Date]]="","",TEXT(Sales_Pipeline[[#This Row],[Close_Date]],"mmm"))</f>
        <v>Apr</v>
      </c>
      <c r="M1809" s="8" t="str">
        <f>IF(Sales_Pipeline[[#This Row],[Close_Date]]="","","Q"&amp;ROUNDUP(MONTH(Sales_Pipeline[[#This Row],[Close_Date]])/3,0))</f>
        <v>Q2</v>
      </c>
      <c r="N1809" s="2" cm="1">
        <f t="array" ref="N1809">IFERROR(_xlfn.IFS(Sales_Pipeline[[#This Row],[Deal_Stage]]="Won",_xlfn.XLOOKUP(Sales_Pipeline[[#This Row],[Product]],Products!$A$2:$A$8,Products!$C$2:$C$8),Sales_Pipeline[[#This Row],[Deal_Stage]]="Lost",_xlfn.XLOOKUP(Sales_Pipeline[[#This Row],[Product]],Products!$A$2:$A$8,Products!$C$2:$C$8)),"")</f>
        <v>1096</v>
      </c>
      <c r="O1809" s="2">
        <v>971</v>
      </c>
    </row>
    <row r="1810" spans="1:15" x14ac:dyDescent="0.3">
      <c r="A1810" t="s">
        <v>1956</v>
      </c>
      <c r="B1810" t="s">
        <v>25</v>
      </c>
      <c r="C1810" t="str">
        <f>_xlfn.XLOOKUP(Sales_Pipeline[[#This Row],[Sales_Agent]],Sales_Teams[Sales_Agent],Sales_Teams[Manager])</f>
        <v>Rocco Neubert</v>
      </c>
      <c r="D1810" t="str">
        <f>_xlfn.XLOOKUP(Sales_Pipeline[[#This Row],[Manager]],Sales_Teams[Manager],Sales_Teams[Regional_Office])</f>
        <v>East</v>
      </c>
      <c r="E1810" t="s">
        <v>84</v>
      </c>
      <c r="F1810" t="s">
        <v>425</v>
      </c>
      <c r="G1810" t="str">
        <f>IFERROR(_xlfn.XLOOKUP(Sales_Pipeline[[#This Row],[Account]],Accounts!$A$2:$A$86,Accounts!$F$2:$F$86),"")</f>
        <v>United States</v>
      </c>
      <c r="H1810" t="s">
        <v>57</v>
      </c>
      <c r="I1810" s="3">
        <v>42820</v>
      </c>
      <c r="J1810" s="3">
        <v>42830</v>
      </c>
      <c r="K1810" s="8" t="str">
        <f>IF(Sales_Pipeline[[#This Row],[Close_Date]]="","",TEXT(Sales_Pipeline[[#This Row],[Close_Date]],"ddd"))</f>
        <v>Wed</v>
      </c>
      <c r="L1810" s="8" t="str">
        <f>IF(Sales_Pipeline[[#This Row],[Close_Date]]="","",TEXT(Sales_Pipeline[[#This Row],[Close_Date]],"mmm"))</f>
        <v>Apr</v>
      </c>
      <c r="M1810" s="8" t="str">
        <f>IF(Sales_Pipeline[[#This Row],[Close_Date]]="","","Q"&amp;ROUNDUP(MONTH(Sales_Pipeline[[#This Row],[Close_Date]])/3,0))</f>
        <v>Q2</v>
      </c>
      <c r="N1810" s="2" cm="1">
        <f t="array" ref="N1810">IFERROR(_xlfn.IFS(Sales_Pipeline[[#This Row],[Deal_Stage]]="Won",_xlfn.XLOOKUP(Sales_Pipeline[[#This Row],[Product]],Products!$A$2:$A$8,Products!$C$2:$C$8),Sales_Pipeline[[#This Row],[Deal_Stage]]="Lost",_xlfn.XLOOKUP(Sales_Pipeline[[#This Row],[Product]],Products!$A$2:$A$8,Products!$C$2:$C$8)),"")</f>
        <v>5482</v>
      </c>
      <c r="O1810" s="2">
        <v>6024</v>
      </c>
    </row>
    <row r="1811" spans="1:15" x14ac:dyDescent="0.3">
      <c r="A1811" t="s">
        <v>1957</v>
      </c>
      <c r="B1811" t="s">
        <v>15</v>
      </c>
      <c r="C1811" t="str">
        <f>_xlfn.XLOOKUP(Sales_Pipeline[[#This Row],[Sales_Agent]],Sales_Teams[Sales_Agent],Sales_Teams[Manager])</f>
        <v>Melvin Marxen</v>
      </c>
      <c r="D1811" t="str">
        <f>_xlfn.XLOOKUP(Sales_Pipeline[[#This Row],[Manager]],Sales_Teams[Manager],Sales_Teams[Regional_Office])</f>
        <v>Central</v>
      </c>
      <c r="E1811" t="s">
        <v>8953</v>
      </c>
      <c r="F1811" t="s">
        <v>134</v>
      </c>
      <c r="G1811" t="str">
        <f>IFERROR(_xlfn.XLOOKUP(Sales_Pipeline[[#This Row],[Account]],Accounts!$A$2:$A$86,Accounts!$F$2:$F$86),"")</f>
        <v>United States</v>
      </c>
      <c r="H1811" t="s">
        <v>57</v>
      </c>
      <c r="I1811" s="3">
        <v>42820</v>
      </c>
      <c r="J1811" s="3">
        <v>42829</v>
      </c>
      <c r="K1811" s="8" t="str">
        <f>IF(Sales_Pipeline[[#This Row],[Close_Date]]="","",TEXT(Sales_Pipeline[[#This Row],[Close_Date]],"ddd"))</f>
        <v>Tue</v>
      </c>
      <c r="L1811" s="8" t="str">
        <f>IF(Sales_Pipeline[[#This Row],[Close_Date]]="","",TEXT(Sales_Pipeline[[#This Row],[Close_Date]],"mmm"))</f>
        <v>Apr</v>
      </c>
      <c r="M1811" s="8" t="str">
        <f>IF(Sales_Pipeline[[#This Row],[Close_Date]]="","","Q"&amp;ROUNDUP(MONTH(Sales_Pipeline[[#This Row],[Close_Date]])/3,0))</f>
        <v>Q2</v>
      </c>
      <c r="N1811" s="2" cm="1">
        <f t="array" ref="N1811">IFERROR(_xlfn.IFS(Sales_Pipeline[[#This Row],[Deal_Stage]]="Won",_xlfn.XLOOKUP(Sales_Pipeline[[#This Row],[Product]],Products!$A$2:$A$8,Products!$C$2:$C$8),Sales_Pipeline[[#This Row],[Deal_Stage]]="Lost",_xlfn.XLOOKUP(Sales_Pipeline[[#This Row],[Product]],Products!$A$2:$A$8,Products!$C$2:$C$8)),"")</f>
        <v>4821</v>
      </c>
      <c r="O1811" s="2">
        <v>4820</v>
      </c>
    </row>
    <row r="1812" spans="1:15" x14ac:dyDescent="0.3">
      <c r="A1812" t="s">
        <v>1958</v>
      </c>
      <c r="B1812" t="s">
        <v>28</v>
      </c>
      <c r="C1812" t="str">
        <f>_xlfn.XLOOKUP(Sales_Pipeline[[#This Row],[Sales_Agent]],Sales_Teams[Sales_Agent],Sales_Teams[Manager])</f>
        <v>Rocco Neubert</v>
      </c>
      <c r="D1812" t="str">
        <f>_xlfn.XLOOKUP(Sales_Pipeline[[#This Row],[Manager]],Sales_Teams[Manager],Sales_Teams[Regional_Office])</f>
        <v>East</v>
      </c>
      <c r="E1812" t="s">
        <v>84</v>
      </c>
      <c r="F1812" t="s">
        <v>196</v>
      </c>
      <c r="G1812" t="str">
        <f>IFERROR(_xlfn.XLOOKUP(Sales_Pipeline[[#This Row],[Account]],Accounts!$A$2:$A$86,Accounts!$F$2:$F$86),"")</f>
        <v>United States</v>
      </c>
      <c r="H1812" t="s">
        <v>82</v>
      </c>
      <c r="I1812" s="3">
        <v>42820</v>
      </c>
      <c r="J1812" s="3">
        <v>42883</v>
      </c>
      <c r="K1812" s="8" t="str">
        <f>IF(Sales_Pipeline[[#This Row],[Close_Date]]="","",TEXT(Sales_Pipeline[[#This Row],[Close_Date]],"ddd"))</f>
        <v>Sun</v>
      </c>
      <c r="L1812" s="8" t="str">
        <f>IF(Sales_Pipeline[[#This Row],[Close_Date]]="","",TEXT(Sales_Pipeline[[#This Row],[Close_Date]],"mmm"))</f>
        <v>May</v>
      </c>
      <c r="M1812" s="8" t="str">
        <f>IF(Sales_Pipeline[[#This Row],[Close_Date]]="","","Q"&amp;ROUNDUP(MONTH(Sales_Pipeline[[#This Row],[Close_Date]])/3,0))</f>
        <v>Q2</v>
      </c>
      <c r="N1812" s="2" cm="1">
        <f t="array" ref="N1812">IFERROR(_xlfn.IFS(Sales_Pipeline[[#This Row],[Deal_Stage]]="Won",_xlfn.XLOOKUP(Sales_Pipeline[[#This Row],[Product]],Products!$A$2:$A$8,Products!$C$2:$C$8),Sales_Pipeline[[#This Row],[Deal_Stage]]="Lost",_xlfn.XLOOKUP(Sales_Pipeline[[#This Row],[Product]],Products!$A$2:$A$8,Products!$C$2:$C$8)),"")</f>
        <v>5482</v>
      </c>
      <c r="O1812" s="2">
        <v>0</v>
      </c>
    </row>
    <row r="1813" spans="1:15" x14ac:dyDescent="0.3">
      <c r="A1813" t="s">
        <v>1959</v>
      </c>
      <c r="B1813" t="s">
        <v>22</v>
      </c>
      <c r="C1813" t="str">
        <f>_xlfn.XLOOKUP(Sales_Pipeline[[#This Row],[Sales_Agent]],Sales_Teams[Sales_Agent],Sales_Teams[Manager])</f>
        <v>Cara Losch</v>
      </c>
      <c r="D1813" t="str">
        <f>_xlfn.XLOOKUP(Sales_Pipeline[[#This Row],[Manager]],Sales_Teams[Manager],Sales_Teams[Regional_Office])</f>
        <v>East</v>
      </c>
      <c r="E1813" t="s">
        <v>8953</v>
      </c>
      <c r="F1813" t="s">
        <v>231</v>
      </c>
      <c r="G1813" t="str">
        <f>IFERROR(_xlfn.XLOOKUP(Sales_Pipeline[[#This Row],[Account]],Accounts!$A$2:$A$86,Accounts!$F$2:$F$86),"")</f>
        <v>United States</v>
      </c>
      <c r="H1813" t="s">
        <v>82</v>
      </c>
      <c r="I1813" s="3">
        <v>42820</v>
      </c>
      <c r="J1813" s="3">
        <v>42911</v>
      </c>
      <c r="K1813" s="8" t="str">
        <f>IF(Sales_Pipeline[[#This Row],[Close_Date]]="","",TEXT(Sales_Pipeline[[#This Row],[Close_Date]],"ddd"))</f>
        <v>Sun</v>
      </c>
      <c r="L1813" s="8" t="str">
        <f>IF(Sales_Pipeline[[#This Row],[Close_Date]]="","",TEXT(Sales_Pipeline[[#This Row],[Close_Date]],"mmm"))</f>
        <v>Jun</v>
      </c>
      <c r="M1813" s="8" t="str">
        <f>IF(Sales_Pipeline[[#This Row],[Close_Date]]="","","Q"&amp;ROUNDUP(MONTH(Sales_Pipeline[[#This Row],[Close_Date]])/3,0))</f>
        <v>Q2</v>
      </c>
      <c r="N1813" s="2" cm="1">
        <f t="array" ref="N1813">IFERROR(_xlfn.IFS(Sales_Pipeline[[#This Row],[Deal_Stage]]="Won",_xlfn.XLOOKUP(Sales_Pipeline[[#This Row],[Product]],Products!$A$2:$A$8,Products!$C$2:$C$8),Sales_Pipeline[[#This Row],[Deal_Stage]]="Lost",_xlfn.XLOOKUP(Sales_Pipeline[[#This Row],[Product]],Products!$A$2:$A$8,Products!$C$2:$C$8)),"")</f>
        <v>4821</v>
      </c>
      <c r="O1813" s="2">
        <v>0</v>
      </c>
    </row>
    <row r="1814" spans="1:15" x14ac:dyDescent="0.3">
      <c r="A1814" t="s">
        <v>1960</v>
      </c>
      <c r="B1814" t="s">
        <v>22</v>
      </c>
      <c r="C1814" t="str">
        <f>_xlfn.XLOOKUP(Sales_Pipeline[[#This Row],[Sales_Agent]],Sales_Teams[Sales_Agent],Sales_Teams[Manager])</f>
        <v>Cara Losch</v>
      </c>
      <c r="D1814" t="str">
        <f>_xlfn.XLOOKUP(Sales_Pipeline[[#This Row],[Manager]],Sales_Teams[Manager],Sales_Teams[Regional_Office])</f>
        <v>East</v>
      </c>
      <c r="E1814" t="s">
        <v>76</v>
      </c>
      <c r="F1814" t="s">
        <v>109</v>
      </c>
      <c r="G1814" t="str">
        <f>IFERROR(_xlfn.XLOOKUP(Sales_Pipeline[[#This Row],[Account]],Accounts!$A$2:$A$86,Accounts!$F$2:$F$86),"")</f>
        <v>Japan</v>
      </c>
      <c r="H1814" t="s">
        <v>57</v>
      </c>
      <c r="I1814" s="3">
        <v>42820</v>
      </c>
      <c r="J1814" s="3">
        <v>42827</v>
      </c>
      <c r="K1814" s="8" t="str">
        <f>IF(Sales_Pipeline[[#This Row],[Close_Date]]="","",TEXT(Sales_Pipeline[[#This Row],[Close_Date]],"ddd"))</f>
        <v>Sun</v>
      </c>
      <c r="L1814" s="8" t="str">
        <f>IF(Sales_Pipeline[[#This Row],[Close_Date]]="","",TEXT(Sales_Pipeline[[#This Row],[Close_Date]],"mmm"))</f>
        <v>Apr</v>
      </c>
      <c r="M1814" s="8" t="str">
        <f>IF(Sales_Pipeline[[#This Row],[Close_Date]]="","","Q"&amp;ROUNDUP(MONTH(Sales_Pipeline[[#This Row],[Close_Date]])/3,0))</f>
        <v>Q2</v>
      </c>
      <c r="N1814" s="2" cm="1">
        <f t="array" ref="N1814">IFERROR(_xlfn.IFS(Sales_Pipeline[[#This Row],[Deal_Stage]]="Won",_xlfn.XLOOKUP(Sales_Pipeline[[#This Row],[Product]],Products!$A$2:$A$8,Products!$C$2:$C$8),Sales_Pipeline[[#This Row],[Deal_Stage]]="Lost",_xlfn.XLOOKUP(Sales_Pipeline[[#This Row],[Product]],Products!$A$2:$A$8,Products!$C$2:$C$8)),"")</f>
        <v>3393</v>
      </c>
      <c r="O1814" s="2">
        <v>2940</v>
      </c>
    </row>
    <row r="1815" spans="1:15" x14ac:dyDescent="0.3">
      <c r="A1815" t="s">
        <v>1961</v>
      </c>
      <c r="B1815" t="s">
        <v>36</v>
      </c>
      <c r="C1815" t="str">
        <f>_xlfn.XLOOKUP(Sales_Pipeline[[#This Row],[Sales_Agent]],Sales_Teams[Sales_Agent],Sales_Teams[Manager])</f>
        <v>Celia Rouche</v>
      </c>
      <c r="D1815" t="str">
        <f>_xlfn.XLOOKUP(Sales_Pipeline[[#This Row],[Manager]],Sales_Teams[Manager],Sales_Teams[Regional_Office])</f>
        <v>West</v>
      </c>
      <c r="E1815" t="s">
        <v>76</v>
      </c>
      <c r="G1815" t="str">
        <f>IFERROR(_xlfn.XLOOKUP(Sales_Pipeline[[#This Row],[Account]],Accounts!$A$2:$A$86,Accounts!$F$2:$F$86),"")</f>
        <v/>
      </c>
      <c r="H1815" t="s">
        <v>77</v>
      </c>
      <c r="I1815" s="3">
        <v>42820</v>
      </c>
      <c r="K1815" s="8" t="str">
        <f>IF(Sales_Pipeline[[#This Row],[Close_Date]]="","",TEXT(Sales_Pipeline[[#This Row],[Close_Date]],"ddd"))</f>
        <v/>
      </c>
      <c r="L1815" s="8" t="str">
        <f>IF(Sales_Pipeline[[#This Row],[Close_Date]]="","",TEXT(Sales_Pipeline[[#This Row],[Close_Date]],"mmm"))</f>
        <v/>
      </c>
      <c r="M1815" s="8" t="str">
        <f>IF(Sales_Pipeline[[#This Row],[Close_Date]]="","","Q"&amp;ROUNDUP(MONTH(Sales_Pipeline[[#This Row],[Close_Date]])/3,0))</f>
        <v/>
      </c>
      <c r="N1815" s="2" t="str" cm="1">
        <f t="array" ref="N1815">IFERROR(_xlfn.IFS(Sales_Pipeline[[#This Row],[Deal_Stage]]="Won",_xlfn.XLOOKUP(Sales_Pipeline[[#This Row],[Product]],Products!$A$2:$A$8,Products!$C$2:$C$8),Sales_Pipeline[[#This Row],[Deal_Stage]]="Lost",_xlfn.XLOOKUP(Sales_Pipeline[[#This Row],[Product]],Products!$A$2:$A$8,Products!$C$2:$C$8)),"")</f>
        <v/>
      </c>
      <c r="O1815" s="2">
        <v>0</v>
      </c>
    </row>
    <row r="1816" spans="1:15" x14ac:dyDescent="0.3">
      <c r="A1816" t="s">
        <v>1962</v>
      </c>
      <c r="B1816" t="s">
        <v>36</v>
      </c>
      <c r="C1816" t="str">
        <f>_xlfn.XLOOKUP(Sales_Pipeline[[#This Row],[Sales_Agent]],Sales_Teams[Sales_Agent],Sales_Teams[Manager])</f>
        <v>Celia Rouche</v>
      </c>
      <c r="D1816" t="str">
        <f>_xlfn.XLOOKUP(Sales_Pipeline[[#This Row],[Manager]],Sales_Teams[Manager],Sales_Teams[Regional_Office])</f>
        <v>West</v>
      </c>
      <c r="E1816" t="s">
        <v>61</v>
      </c>
      <c r="F1816" t="s">
        <v>240</v>
      </c>
      <c r="G1816" t="str">
        <f>IFERROR(_xlfn.XLOOKUP(Sales_Pipeline[[#This Row],[Account]],Accounts!$A$2:$A$86,Accounts!$F$2:$F$86),"")</f>
        <v>United States</v>
      </c>
      <c r="H1816" t="s">
        <v>57</v>
      </c>
      <c r="I1816" s="3">
        <v>42820</v>
      </c>
      <c r="J1816" s="3">
        <v>42829</v>
      </c>
      <c r="K1816" s="8" t="str">
        <f>IF(Sales_Pipeline[[#This Row],[Close_Date]]="","",TEXT(Sales_Pipeline[[#This Row],[Close_Date]],"ddd"))</f>
        <v>Tue</v>
      </c>
      <c r="L1816" s="8" t="str">
        <f>IF(Sales_Pipeline[[#This Row],[Close_Date]]="","",TEXT(Sales_Pipeline[[#This Row],[Close_Date]],"mmm"))</f>
        <v>Apr</v>
      </c>
      <c r="M1816" s="8" t="str">
        <f>IF(Sales_Pipeline[[#This Row],[Close_Date]]="","","Q"&amp;ROUNDUP(MONTH(Sales_Pipeline[[#This Row],[Close_Date]])/3,0))</f>
        <v>Q2</v>
      </c>
      <c r="N1816" s="2" cm="1">
        <f t="array" ref="N1816">IFERROR(_xlfn.IFS(Sales_Pipeline[[#This Row],[Deal_Stage]]="Won",_xlfn.XLOOKUP(Sales_Pipeline[[#This Row],[Product]],Products!$A$2:$A$8,Products!$C$2:$C$8),Sales_Pipeline[[#This Row],[Deal_Stage]]="Lost",_xlfn.XLOOKUP(Sales_Pipeline[[#This Row],[Product]],Products!$A$2:$A$8,Products!$C$2:$C$8)),"")</f>
        <v>55</v>
      </c>
      <c r="O1816" s="2">
        <v>49</v>
      </c>
    </row>
    <row r="1817" spans="1:15" x14ac:dyDescent="0.3">
      <c r="A1817" t="s">
        <v>1963</v>
      </c>
      <c r="B1817" t="s">
        <v>40</v>
      </c>
      <c r="C1817" t="str">
        <f>_xlfn.XLOOKUP(Sales_Pipeline[[#This Row],[Sales_Agent]],Sales_Teams[Sales_Agent],Sales_Teams[Manager])</f>
        <v>Summer Sewald</v>
      </c>
      <c r="D1817" t="str">
        <f>_xlfn.XLOOKUP(Sales_Pipeline[[#This Row],[Manager]],Sales_Teams[Manager],Sales_Teams[Regional_Office])</f>
        <v>West</v>
      </c>
      <c r="E1817" t="s">
        <v>8953</v>
      </c>
      <c r="G1817" t="str">
        <f>IFERROR(_xlfn.XLOOKUP(Sales_Pipeline[[#This Row],[Account]],Accounts!$A$2:$A$86,Accounts!$F$2:$F$86),"")</f>
        <v/>
      </c>
      <c r="H1817" t="s">
        <v>77</v>
      </c>
      <c r="I1817" s="3">
        <v>42820</v>
      </c>
      <c r="K1817" s="8" t="str">
        <f>IF(Sales_Pipeline[[#This Row],[Close_Date]]="","",TEXT(Sales_Pipeline[[#This Row],[Close_Date]],"ddd"))</f>
        <v/>
      </c>
      <c r="L1817" s="8" t="str">
        <f>IF(Sales_Pipeline[[#This Row],[Close_Date]]="","",TEXT(Sales_Pipeline[[#This Row],[Close_Date]],"mmm"))</f>
        <v/>
      </c>
      <c r="M1817" s="8" t="str">
        <f>IF(Sales_Pipeline[[#This Row],[Close_Date]]="","","Q"&amp;ROUNDUP(MONTH(Sales_Pipeline[[#This Row],[Close_Date]])/3,0))</f>
        <v/>
      </c>
      <c r="N1817" s="2" t="str" cm="1">
        <f t="array" ref="N1817">IFERROR(_xlfn.IFS(Sales_Pipeline[[#This Row],[Deal_Stage]]="Won",_xlfn.XLOOKUP(Sales_Pipeline[[#This Row],[Product]],Products!$A$2:$A$8,Products!$C$2:$C$8),Sales_Pipeline[[#This Row],[Deal_Stage]]="Lost",_xlfn.XLOOKUP(Sales_Pipeline[[#This Row],[Product]],Products!$A$2:$A$8,Products!$C$2:$C$8)),"")</f>
        <v/>
      </c>
      <c r="O1817" s="2">
        <v>0</v>
      </c>
    </row>
    <row r="1818" spans="1:15" x14ac:dyDescent="0.3">
      <c r="A1818" t="s">
        <v>1964</v>
      </c>
      <c r="B1818" t="s">
        <v>40</v>
      </c>
      <c r="C1818" t="str">
        <f>_xlfn.XLOOKUP(Sales_Pipeline[[#This Row],[Sales_Agent]],Sales_Teams[Sales_Agent],Sales_Teams[Manager])</f>
        <v>Summer Sewald</v>
      </c>
      <c r="D1818" t="str">
        <f>_xlfn.XLOOKUP(Sales_Pipeline[[#This Row],[Manager]],Sales_Teams[Manager],Sales_Teams[Regional_Office])</f>
        <v>West</v>
      </c>
      <c r="E1818" t="s">
        <v>61</v>
      </c>
      <c r="G1818" t="str">
        <f>IFERROR(_xlfn.XLOOKUP(Sales_Pipeline[[#This Row],[Account]],Accounts!$A$2:$A$86,Accounts!$F$2:$F$86),"")</f>
        <v/>
      </c>
      <c r="H1818" t="s">
        <v>77</v>
      </c>
      <c r="I1818" s="3">
        <v>42820</v>
      </c>
      <c r="K1818" s="8" t="str">
        <f>IF(Sales_Pipeline[[#This Row],[Close_Date]]="","",TEXT(Sales_Pipeline[[#This Row],[Close_Date]],"ddd"))</f>
        <v/>
      </c>
      <c r="L1818" s="8" t="str">
        <f>IF(Sales_Pipeline[[#This Row],[Close_Date]]="","",TEXT(Sales_Pipeline[[#This Row],[Close_Date]],"mmm"))</f>
        <v/>
      </c>
      <c r="M1818" s="8" t="str">
        <f>IF(Sales_Pipeline[[#This Row],[Close_Date]]="","","Q"&amp;ROUNDUP(MONTH(Sales_Pipeline[[#This Row],[Close_Date]])/3,0))</f>
        <v/>
      </c>
      <c r="N1818" s="2" t="str" cm="1">
        <f t="array" ref="N1818">IFERROR(_xlfn.IFS(Sales_Pipeline[[#This Row],[Deal_Stage]]="Won",_xlfn.XLOOKUP(Sales_Pipeline[[#This Row],[Product]],Products!$A$2:$A$8,Products!$C$2:$C$8),Sales_Pipeline[[#This Row],[Deal_Stage]]="Lost",_xlfn.XLOOKUP(Sales_Pipeline[[#This Row],[Product]],Products!$A$2:$A$8,Products!$C$2:$C$8)),"")</f>
        <v/>
      </c>
      <c r="O1818" s="2">
        <v>0</v>
      </c>
    </row>
    <row r="1819" spans="1:15" x14ac:dyDescent="0.3">
      <c r="A1819" t="s">
        <v>1965</v>
      </c>
      <c r="B1819" t="s">
        <v>10</v>
      </c>
      <c r="C1819" t="str">
        <f>_xlfn.XLOOKUP(Sales_Pipeline[[#This Row],[Sales_Agent]],Sales_Teams[Sales_Agent],Sales_Teams[Manager])</f>
        <v>Melvin Marxen</v>
      </c>
      <c r="D1819" t="str">
        <f>_xlfn.XLOOKUP(Sales_Pipeline[[#This Row],[Manager]],Sales_Teams[Manager],Sales_Teams[Regional_Office])</f>
        <v>Central</v>
      </c>
      <c r="E1819" t="s">
        <v>63</v>
      </c>
      <c r="F1819" t="s">
        <v>141</v>
      </c>
      <c r="G1819" t="str">
        <f>IFERROR(_xlfn.XLOOKUP(Sales_Pipeline[[#This Row],[Account]],Accounts!$A$2:$A$86,Accounts!$F$2:$F$86),"")</f>
        <v>United States</v>
      </c>
      <c r="H1819" t="s">
        <v>82</v>
      </c>
      <c r="I1819" s="3">
        <v>42820</v>
      </c>
      <c r="J1819" s="3">
        <v>42827</v>
      </c>
      <c r="K1819" s="8" t="str">
        <f>IF(Sales_Pipeline[[#This Row],[Close_Date]]="","",TEXT(Sales_Pipeline[[#This Row],[Close_Date]],"ddd"))</f>
        <v>Sun</v>
      </c>
      <c r="L1819" s="8" t="str">
        <f>IF(Sales_Pipeline[[#This Row],[Close_Date]]="","",TEXT(Sales_Pipeline[[#This Row],[Close_Date]],"mmm"))</f>
        <v>Apr</v>
      </c>
      <c r="M1819" s="8" t="str">
        <f>IF(Sales_Pipeline[[#This Row],[Close_Date]]="","","Q"&amp;ROUNDUP(MONTH(Sales_Pipeline[[#This Row],[Close_Date]])/3,0))</f>
        <v>Q2</v>
      </c>
      <c r="N1819" s="2" cm="1">
        <f t="array" ref="N1819">IFERROR(_xlfn.IFS(Sales_Pipeline[[#This Row],[Deal_Stage]]="Won",_xlfn.XLOOKUP(Sales_Pipeline[[#This Row],[Product]],Products!$A$2:$A$8,Products!$C$2:$C$8),Sales_Pipeline[[#This Row],[Deal_Stage]]="Lost",_xlfn.XLOOKUP(Sales_Pipeline[[#This Row],[Product]],Products!$A$2:$A$8,Products!$C$2:$C$8)),"")</f>
        <v>550</v>
      </c>
      <c r="O1819" s="2">
        <v>0</v>
      </c>
    </row>
    <row r="1820" spans="1:15" x14ac:dyDescent="0.3">
      <c r="A1820" t="s">
        <v>1966</v>
      </c>
      <c r="B1820" t="s">
        <v>43</v>
      </c>
      <c r="C1820" t="str">
        <f>_xlfn.XLOOKUP(Sales_Pipeline[[#This Row],[Sales_Agent]],Sales_Teams[Sales_Agent],Sales_Teams[Manager])</f>
        <v>Summer Sewald</v>
      </c>
      <c r="D1820" t="str">
        <f>_xlfn.XLOOKUP(Sales_Pipeline[[#This Row],[Manager]],Sales_Teams[Manager],Sales_Teams[Regional_Office])</f>
        <v>West</v>
      </c>
      <c r="E1820" t="s">
        <v>55</v>
      </c>
      <c r="F1820" t="s">
        <v>89</v>
      </c>
      <c r="G1820" t="str">
        <f>IFERROR(_xlfn.XLOOKUP(Sales_Pipeline[[#This Row],[Account]],Accounts!$A$2:$A$86,Accounts!$F$2:$F$86),"")</f>
        <v>United States</v>
      </c>
      <c r="H1820" t="s">
        <v>82</v>
      </c>
      <c r="I1820" s="3">
        <v>42820</v>
      </c>
      <c r="J1820" s="3">
        <v>42886</v>
      </c>
      <c r="K1820" s="8" t="str">
        <f>IF(Sales_Pipeline[[#This Row],[Close_Date]]="","",TEXT(Sales_Pipeline[[#This Row],[Close_Date]],"ddd"))</f>
        <v>Wed</v>
      </c>
      <c r="L1820" s="8" t="str">
        <f>IF(Sales_Pipeline[[#This Row],[Close_Date]]="","",TEXT(Sales_Pipeline[[#This Row],[Close_Date]],"mmm"))</f>
        <v>May</v>
      </c>
      <c r="M1820" s="8" t="str">
        <f>IF(Sales_Pipeline[[#This Row],[Close_Date]]="","","Q"&amp;ROUNDUP(MONTH(Sales_Pipeline[[#This Row],[Close_Date]])/3,0))</f>
        <v>Q2</v>
      </c>
      <c r="N1820" s="2" cm="1">
        <f t="array" ref="N1820">IFERROR(_xlfn.IFS(Sales_Pipeline[[#This Row],[Deal_Stage]]="Won",_xlfn.XLOOKUP(Sales_Pipeline[[#This Row],[Product]],Products!$A$2:$A$8,Products!$C$2:$C$8),Sales_Pipeline[[#This Row],[Deal_Stage]]="Lost",_xlfn.XLOOKUP(Sales_Pipeline[[#This Row],[Product]],Products!$A$2:$A$8,Products!$C$2:$C$8)),"")</f>
        <v>1096</v>
      </c>
      <c r="O1820" s="2">
        <v>0</v>
      </c>
    </row>
    <row r="1821" spans="1:15" x14ac:dyDescent="0.3">
      <c r="A1821" t="s">
        <v>1967</v>
      </c>
      <c r="B1821" t="s">
        <v>43</v>
      </c>
      <c r="C1821" t="str">
        <f>_xlfn.XLOOKUP(Sales_Pipeline[[#This Row],[Sales_Agent]],Sales_Teams[Sales_Agent],Sales_Teams[Manager])</f>
        <v>Summer Sewald</v>
      </c>
      <c r="D1821" t="str">
        <f>_xlfn.XLOOKUP(Sales_Pipeline[[#This Row],[Manager]],Sales_Teams[Manager],Sales_Teams[Regional_Office])</f>
        <v>West</v>
      </c>
      <c r="E1821" t="s">
        <v>63</v>
      </c>
      <c r="F1821" t="s">
        <v>70</v>
      </c>
      <c r="G1821" t="str">
        <f>IFERROR(_xlfn.XLOOKUP(Sales_Pipeline[[#This Row],[Account]],Accounts!$A$2:$A$86,Accounts!$F$2:$F$86),"")</f>
        <v>United States</v>
      </c>
      <c r="H1821" t="s">
        <v>57</v>
      </c>
      <c r="I1821" s="3">
        <v>42820</v>
      </c>
      <c r="J1821" s="3">
        <v>42877</v>
      </c>
      <c r="K1821" s="8" t="str">
        <f>IF(Sales_Pipeline[[#This Row],[Close_Date]]="","",TEXT(Sales_Pipeline[[#This Row],[Close_Date]],"ddd"))</f>
        <v>Mon</v>
      </c>
      <c r="L1821" s="8" t="str">
        <f>IF(Sales_Pipeline[[#This Row],[Close_Date]]="","",TEXT(Sales_Pipeline[[#This Row],[Close_Date]],"mmm"))</f>
        <v>May</v>
      </c>
      <c r="M1821" s="8" t="str">
        <f>IF(Sales_Pipeline[[#This Row],[Close_Date]]="","","Q"&amp;ROUNDUP(MONTH(Sales_Pipeline[[#This Row],[Close_Date]])/3,0))</f>
        <v>Q2</v>
      </c>
      <c r="N1821" s="2" cm="1">
        <f t="array" ref="N1821">IFERROR(_xlfn.IFS(Sales_Pipeline[[#This Row],[Deal_Stage]]="Won",_xlfn.XLOOKUP(Sales_Pipeline[[#This Row],[Product]],Products!$A$2:$A$8,Products!$C$2:$C$8),Sales_Pipeline[[#This Row],[Deal_Stage]]="Lost",_xlfn.XLOOKUP(Sales_Pipeline[[#This Row],[Product]],Products!$A$2:$A$8,Products!$C$2:$C$8)),"")</f>
        <v>550</v>
      </c>
      <c r="O1821" s="2">
        <v>545</v>
      </c>
    </row>
    <row r="1822" spans="1:15" x14ac:dyDescent="0.3">
      <c r="A1822" t="s">
        <v>1968</v>
      </c>
      <c r="B1822" t="s">
        <v>42</v>
      </c>
      <c r="C1822" t="str">
        <f>_xlfn.XLOOKUP(Sales_Pipeline[[#This Row],[Sales_Agent]],Sales_Teams[Sales_Agent],Sales_Teams[Manager])</f>
        <v>Summer Sewald</v>
      </c>
      <c r="D1822" t="str">
        <f>_xlfn.XLOOKUP(Sales_Pipeline[[#This Row],[Manager]],Sales_Teams[Manager],Sales_Teams[Regional_Office])</f>
        <v>West</v>
      </c>
      <c r="E1822" t="s">
        <v>84</v>
      </c>
      <c r="F1822" t="s">
        <v>204</v>
      </c>
      <c r="G1822" t="str">
        <f>IFERROR(_xlfn.XLOOKUP(Sales_Pipeline[[#This Row],[Account]],Accounts!$A$2:$A$86,Accounts!$F$2:$F$86),"")</f>
        <v>United States</v>
      </c>
      <c r="H1822" t="s">
        <v>77</v>
      </c>
      <c r="I1822" s="3">
        <v>42820</v>
      </c>
      <c r="K1822" s="8" t="str">
        <f>IF(Sales_Pipeline[[#This Row],[Close_Date]]="","",TEXT(Sales_Pipeline[[#This Row],[Close_Date]],"ddd"))</f>
        <v/>
      </c>
      <c r="L1822" s="8" t="str">
        <f>IF(Sales_Pipeline[[#This Row],[Close_Date]]="","",TEXT(Sales_Pipeline[[#This Row],[Close_Date]],"mmm"))</f>
        <v/>
      </c>
      <c r="M1822" s="8" t="str">
        <f>IF(Sales_Pipeline[[#This Row],[Close_Date]]="","","Q"&amp;ROUNDUP(MONTH(Sales_Pipeline[[#This Row],[Close_Date]])/3,0))</f>
        <v/>
      </c>
      <c r="N1822" s="2" t="str" cm="1">
        <f t="array" ref="N1822">IFERROR(_xlfn.IFS(Sales_Pipeline[[#This Row],[Deal_Stage]]="Won",_xlfn.XLOOKUP(Sales_Pipeline[[#This Row],[Product]],Products!$A$2:$A$8,Products!$C$2:$C$8),Sales_Pipeline[[#This Row],[Deal_Stage]]="Lost",_xlfn.XLOOKUP(Sales_Pipeline[[#This Row],[Product]],Products!$A$2:$A$8,Products!$C$2:$C$8)),"")</f>
        <v/>
      </c>
      <c r="O1822" s="2">
        <v>0</v>
      </c>
    </row>
    <row r="1823" spans="1:15" x14ac:dyDescent="0.3">
      <c r="A1823" t="s">
        <v>1969</v>
      </c>
      <c r="B1823" t="s">
        <v>37</v>
      </c>
      <c r="C1823" t="str">
        <f>_xlfn.XLOOKUP(Sales_Pipeline[[#This Row],[Sales_Agent]],Sales_Teams[Sales_Agent],Sales_Teams[Manager])</f>
        <v>Celia Rouche</v>
      </c>
      <c r="D1823" t="str">
        <f>_xlfn.XLOOKUP(Sales_Pipeline[[#This Row],[Manager]],Sales_Teams[Manager],Sales_Teams[Regional_Office])</f>
        <v>West</v>
      </c>
      <c r="E1823" t="s">
        <v>61</v>
      </c>
      <c r="F1823" t="s">
        <v>177</v>
      </c>
      <c r="G1823" t="str">
        <f>IFERROR(_xlfn.XLOOKUP(Sales_Pipeline[[#This Row],[Account]],Accounts!$A$2:$A$86,Accounts!$F$2:$F$86),"")</f>
        <v>United States</v>
      </c>
      <c r="H1823" t="s">
        <v>57</v>
      </c>
      <c r="I1823" s="3">
        <v>42820</v>
      </c>
      <c r="J1823" s="3">
        <v>42904</v>
      </c>
      <c r="K1823" s="8" t="str">
        <f>IF(Sales_Pipeline[[#This Row],[Close_Date]]="","",TEXT(Sales_Pipeline[[#This Row],[Close_Date]],"ddd"))</f>
        <v>Sun</v>
      </c>
      <c r="L1823" s="8" t="str">
        <f>IF(Sales_Pipeline[[#This Row],[Close_Date]]="","",TEXT(Sales_Pipeline[[#This Row],[Close_Date]],"mmm"))</f>
        <v>Jun</v>
      </c>
      <c r="M1823" s="8" t="str">
        <f>IF(Sales_Pipeline[[#This Row],[Close_Date]]="","","Q"&amp;ROUNDUP(MONTH(Sales_Pipeline[[#This Row],[Close_Date]])/3,0))</f>
        <v>Q2</v>
      </c>
      <c r="N1823" s="2" cm="1">
        <f t="array" ref="N1823">IFERROR(_xlfn.IFS(Sales_Pipeline[[#This Row],[Deal_Stage]]="Won",_xlfn.XLOOKUP(Sales_Pipeline[[#This Row],[Product]],Products!$A$2:$A$8,Products!$C$2:$C$8),Sales_Pipeline[[#This Row],[Deal_Stage]]="Lost",_xlfn.XLOOKUP(Sales_Pipeline[[#This Row],[Product]],Products!$A$2:$A$8,Products!$C$2:$C$8)),"")</f>
        <v>55</v>
      </c>
      <c r="O1823" s="2">
        <v>58</v>
      </c>
    </row>
    <row r="1824" spans="1:15" x14ac:dyDescent="0.3">
      <c r="A1824" t="s">
        <v>1970</v>
      </c>
      <c r="B1824" t="s">
        <v>12</v>
      </c>
      <c r="C1824" t="str">
        <f>_xlfn.XLOOKUP(Sales_Pipeline[[#This Row],[Sales_Agent]],Sales_Teams[Sales_Agent],Sales_Teams[Manager])</f>
        <v>Melvin Marxen</v>
      </c>
      <c r="D1824" t="str">
        <f>_xlfn.XLOOKUP(Sales_Pipeline[[#This Row],[Manager]],Sales_Teams[Manager],Sales_Teams[Regional_Office])</f>
        <v>Central</v>
      </c>
      <c r="E1824" t="s">
        <v>76</v>
      </c>
      <c r="F1824" t="s">
        <v>507</v>
      </c>
      <c r="G1824" t="str">
        <f>IFERROR(_xlfn.XLOOKUP(Sales_Pipeline[[#This Row],[Account]],Accounts!$A$2:$A$86,Accounts!$F$2:$F$86),"")</f>
        <v>Belgium</v>
      </c>
      <c r="H1824" t="s">
        <v>82</v>
      </c>
      <c r="I1824" s="3">
        <v>42820</v>
      </c>
      <c r="J1824" s="3">
        <v>42828</v>
      </c>
      <c r="K1824" s="8" t="str">
        <f>IF(Sales_Pipeline[[#This Row],[Close_Date]]="","",TEXT(Sales_Pipeline[[#This Row],[Close_Date]],"ddd"))</f>
        <v>Mon</v>
      </c>
      <c r="L1824" s="8" t="str">
        <f>IF(Sales_Pipeline[[#This Row],[Close_Date]]="","",TEXT(Sales_Pipeline[[#This Row],[Close_Date]],"mmm"))</f>
        <v>Apr</v>
      </c>
      <c r="M1824" s="8" t="str">
        <f>IF(Sales_Pipeline[[#This Row],[Close_Date]]="","","Q"&amp;ROUNDUP(MONTH(Sales_Pipeline[[#This Row],[Close_Date]])/3,0))</f>
        <v>Q2</v>
      </c>
      <c r="N1824" s="2" cm="1">
        <f t="array" ref="N1824">IFERROR(_xlfn.IFS(Sales_Pipeline[[#This Row],[Deal_Stage]]="Won",_xlfn.XLOOKUP(Sales_Pipeline[[#This Row],[Product]],Products!$A$2:$A$8,Products!$C$2:$C$8),Sales_Pipeline[[#This Row],[Deal_Stage]]="Lost",_xlfn.XLOOKUP(Sales_Pipeline[[#This Row],[Product]],Products!$A$2:$A$8,Products!$C$2:$C$8)),"")</f>
        <v>3393</v>
      </c>
      <c r="O1824" s="2">
        <v>0</v>
      </c>
    </row>
    <row r="1825" spans="1:15" x14ac:dyDescent="0.3">
      <c r="A1825" t="s">
        <v>1971</v>
      </c>
      <c r="B1825" t="s">
        <v>14</v>
      </c>
      <c r="C1825" t="str">
        <f>_xlfn.XLOOKUP(Sales_Pipeline[[#This Row],[Sales_Agent]],Sales_Teams[Sales_Agent],Sales_Teams[Manager])</f>
        <v>Melvin Marxen</v>
      </c>
      <c r="D1825" t="str">
        <f>_xlfn.XLOOKUP(Sales_Pipeline[[#This Row],[Manager]],Sales_Teams[Manager],Sales_Teams[Regional_Office])</f>
        <v>Central</v>
      </c>
      <c r="E1825" t="s">
        <v>8953</v>
      </c>
      <c r="F1825" t="s">
        <v>214</v>
      </c>
      <c r="G1825" t="str">
        <f>IFERROR(_xlfn.XLOOKUP(Sales_Pipeline[[#This Row],[Account]],Accounts!$A$2:$A$86,Accounts!$F$2:$F$86),"")</f>
        <v>United States</v>
      </c>
      <c r="H1825" t="s">
        <v>57</v>
      </c>
      <c r="I1825" s="3">
        <v>42820</v>
      </c>
      <c r="J1825" s="3">
        <v>42867</v>
      </c>
      <c r="K1825" s="8" t="str">
        <f>IF(Sales_Pipeline[[#This Row],[Close_Date]]="","",TEXT(Sales_Pipeline[[#This Row],[Close_Date]],"ddd"))</f>
        <v>Fri</v>
      </c>
      <c r="L1825" s="8" t="str">
        <f>IF(Sales_Pipeline[[#This Row],[Close_Date]]="","",TEXT(Sales_Pipeline[[#This Row],[Close_Date]],"mmm"))</f>
        <v>May</v>
      </c>
      <c r="M1825" s="8" t="str">
        <f>IF(Sales_Pipeline[[#This Row],[Close_Date]]="","","Q"&amp;ROUNDUP(MONTH(Sales_Pipeline[[#This Row],[Close_Date]])/3,0))</f>
        <v>Q2</v>
      </c>
      <c r="N1825" s="2" cm="1">
        <f t="array" ref="N1825">IFERROR(_xlfn.IFS(Sales_Pipeline[[#This Row],[Deal_Stage]]="Won",_xlfn.XLOOKUP(Sales_Pipeline[[#This Row],[Product]],Products!$A$2:$A$8,Products!$C$2:$C$8),Sales_Pipeline[[#This Row],[Deal_Stage]]="Lost",_xlfn.XLOOKUP(Sales_Pipeline[[#This Row],[Product]],Products!$A$2:$A$8,Products!$C$2:$C$8)),"")</f>
        <v>4821</v>
      </c>
      <c r="O1825" s="2">
        <v>4280</v>
      </c>
    </row>
    <row r="1826" spans="1:15" x14ac:dyDescent="0.3">
      <c r="A1826" t="s">
        <v>1972</v>
      </c>
      <c r="B1826" t="s">
        <v>29</v>
      </c>
      <c r="C1826" t="str">
        <f>_xlfn.XLOOKUP(Sales_Pipeline[[#This Row],[Sales_Agent]],Sales_Teams[Sales_Agent],Sales_Teams[Manager])</f>
        <v>Rocco Neubert</v>
      </c>
      <c r="D1826" t="str">
        <f>_xlfn.XLOOKUP(Sales_Pipeline[[#This Row],[Manager]],Sales_Teams[Manager],Sales_Teams[Regional_Office])</f>
        <v>East</v>
      </c>
      <c r="E1826" t="s">
        <v>76</v>
      </c>
      <c r="F1826" t="s">
        <v>206</v>
      </c>
      <c r="G1826" t="str">
        <f>IFERROR(_xlfn.XLOOKUP(Sales_Pipeline[[#This Row],[Account]],Accounts!$A$2:$A$86,Accounts!$F$2:$F$86),"")</f>
        <v>United States</v>
      </c>
      <c r="H1826" t="s">
        <v>57</v>
      </c>
      <c r="I1826" s="3">
        <v>42820</v>
      </c>
      <c r="J1826" s="3">
        <v>42884</v>
      </c>
      <c r="K1826" s="8" t="str">
        <f>IF(Sales_Pipeline[[#This Row],[Close_Date]]="","",TEXT(Sales_Pipeline[[#This Row],[Close_Date]],"ddd"))</f>
        <v>Mon</v>
      </c>
      <c r="L1826" s="8" t="str">
        <f>IF(Sales_Pipeline[[#This Row],[Close_Date]]="","",TEXT(Sales_Pipeline[[#This Row],[Close_Date]],"mmm"))</f>
        <v>May</v>
      </c>
      <c r="M1826" s="8" t="str">
        <f>IF(Sales_Pipeline[[#This Row],[Close_Date]]="","","Q"&amp;ROUNDUP(MONTH(Sales_Pipeline[[#This Row],[Close_Date]])/3,0))</f>
        <v>Q2</v>
      </c>
      <c r="N1826" s="2" cm="1">
        <f t="array" ref="N1826">IFERROR(_xlfn.IFS(Sales_Pipeline[[#This Row],[Deal_Stage]]="Won",_xlfn.XLOOKUP(Sales_Pipeline[[#This Row],[Product]],Products!$A$2:$A$8,Products!$C$2:$C$8),Sales_Pipeline[[#This Row],[Deal_Stage]]="Lost",_xlfn.XLOOKUP(Sales_Pipeline[[#This Row],[Product]],Products!$A$2:$A$8,Products!$C$2:$C$8)),"")</f>
        <v>3393</v>
      </c>
      <c r="O1826" s="2">
        <v>2880</v>
      </c>
    </row>
    <row r="1827" spans="1:15" x14ac:dyDescent="0.3">
      <c r="A1827" t="s">
        <v>1973</v>
      </c>
      <c r="B1827" t="s">
        <v>35</v>
      </c>
      <c r="C1827" t="str">
        <f>_xlfn.XLOOKUP(Sales_Pipeline[[#This Row],[Sales_Agent]],Sales_Teams[Sales_Agent],Sales_Teams[Manager])</f>
        <v>Celia Rouche</v>
      </c>
      <c r="D1827" t="str">
        <f>_xlfn.XLOOKUP(Sales_Pipeline[[#This Row],[Manager]],Sales_Teams[Manager],Sales_Teams[Regional_Office])</f>
        <v>West</v>
      </c>
      <c r="E1827" t="s">
        <v>163</v>
      </c>
      <c r="F1827" t="s">
        <v>177</v>
      </c>
      <c r="G1827" t="str">
        <f>IFERROR(_xlfn.XLOOKUP(Sales_Pipeline[[#This Row],[Account]],Accounts!$A$2:$A$86,Accounts!$F$2:$F$86),"")</f>
        <v>United States</v>
      </c>
      <c r="H1827" t="s">
        <v>57</v>
      </c>
      <c r="I1827" s="3">
        <v>42820</v>
      </c>
      <c r="J1827" s="3">
        <v>42830</v>
      </c>
      <c r="K1827" s="8" t="str">
        <f>IF(Sales_Pipeline[[#This Row],[Close_Date]]="","",TEXT(Sales_Pipeline[[#This Row],[Close_Date]],"ddd"))</f>
        <v>Wed</v>
      </c>
      <c r="L1827" s="8" t="str">
        <f>IF(Sales_Pipeline[[#This Row],[Close_Date]]="","",TEXT(Sales_Pipeline[[#This Row],[Close_Date]],"mmm"))</f>
        <v>Apr</v>
      </c>
      <c r="M1827" s="8" t="str">
        <f>IF(Sales_Pipeline[[#This Row],[Close_Date]]="","","Q"&amp;ROUNDUP(MONTH(Sales_Pipeline[[#This Row],[Close_Date]])/3,0))</f>
        <v>Q2</v>
      </c>
      <c r="N1827" s="2" cm="1">
        <f t="array" ref="N1827">IFERROR(_xlfn.IFS(Sales_Pipeline[[#This Row],[Deal_Stage]]="Won",_xlfn.XLOOKUP(Sales_Pipeline[[#This Row],[Product]],Products!$A$2:$A$8,Products!$C$2:$C$8),Sales_Pipeline[[#This Row],[Deal_Stage]]="Lost",_xlfn.XLOOKUP(Sales_Pipeline[[#This Row],[Product]],Products!$A$2:$A$8,Products!$C$2:$C$8)),"")</f>
        <v>26768</v>
      </c>
      <c r="O1827" s="2">
        <v>25288</v>
      </c>
    </row>
    <row r="1828" spans="1:15" x14ac:dyDescent="0.3">
      <c r="A1828" t="s">
        <v>1974</v>
      </c>
      <c r="B1828" t="s">
        <v>7</v>
      </c>
      <c r="C1828" t="str">
        <f>_xlfn.XLOOKUP(Sales_Pipeline[[#This Row],[Sales_Agent]],Sales_Teams[Sales_Agent],Sales_Teams[Manager])</f>
        <v>Dustin Brinkmann</v>
      </c>
      <c r="D1828" t="str">
        <f>_xlfn.XLOOKUP(Sales_Pipeline[[#This Row],[Manager]],Sales_Teams[Manager],Sales_Teams[Regional_Office])</f>
        <v>Central</v>
      </c>
      <c r="E1828" t="s">
        <v>61</v>
      </c>
      <c r="F1828" t="s">
        <v>330</v>
      </c>
      <c r="G1828" t="str">
        <f>IFERROR(_xlfn.XLOOKUP(Sales_Pipeline[[#This Row],[Account]],Accounts!$A$2:$A$86,Accounts!$F$2:$F$86),"")</f>
        <v>Korea</v>
      </c>
      <c r="H1828" t="s">
        <v>82</v>
      </c>
      <c r="I1828" s="3">
        <v>42820</v>
      </c>
      <c r="J1828" s="3">
        <v>42880</v>
      </c>
      <c r="K1828" s="8" t="str">
        <f>IF(Sales_Pipeline[[#This Row],[Close_Date]]="","",TEXT(Sales_Pipeline[[#This Row],[Close_Date]],"ddd"))</f>
        <v>Thu</v>
      </c>
      <c r="L1828" s="8" t="str">
        <f>IF(Sales_Pipeline[[#This Row],[Close_Date]]="","",TEXT(Sales_Pipeline[[#This Row],[Close_Date]],"mmm"))</f>
        <v>May</v>
      </c>
      <c r="M1828" s="8" t="str">
        <f>IF(Sales_Pipeline[[#This Row],[Close_Date]]="","","Q"&amp;ROUNDUP(MONTH(Sales_Pipeline[[#This Row],[Close_Date]])/3,0))</f>
        <v>Q2</v>
      </c>
      <c r="N1828" s="2" cm="1">
        <f t="array" ref="N1828">IFERROR(_xlfn.IFS(Sales_Pipeline[[#This Row],[Deal_Stage]]="Won",_xlfn.XLOOKUP(Sales_Pipeline[[#This Row],[Product]],Products!$A$2:$A$8,Products!$C$2:$C$8),Sales_Pipeline[[#This Row],[Deal_Stage]]="Lost",_xlfn.XLOOKUP(Sales_Pipeline[[#This Row],[Product]],Products!$A$2:$A$8,Products!$C$2:$C$8)),"")</f>
        <v>55</v>
      </c>
      <c r="O1828" s="2">
        <v>0</v>
      </c>
    </row>
    <row r="1829" spans="1:15" x14ac:dyDescent="0.3">
      <c r="A1829" t="s">
        <v>1975</v>
      </c>
      <c r="B1829" t="s">
        <v>32</v>
      </c>
      <c r="C1829" t="str">
        <f>_xlfn.XLOOKUP(Sales_Pipeline[[#This Row],[Sales_Agent]],Sales_Teams[Sales_Agent],Sales_Teams[Manager])</f>
        <v>Celia Rouche</v>
      </c>
      <c r="D1829" t="str">
        <f>_xlfn.XLOOKUP(Sales_Pipeline[[#This Row],[Manager]],Sales_Teams[Manager],Sales_Teams[Regional_Office])</f>
        <v>West</v>
      </c>
      <c r="E1829" t="s">
        <v>61</v>
      </c>
      <c r="F1829" t="s">
        <v>66</v>
      </c>
      <c r="G1829" t="str">
        <f>IFERROR(_xlfn.XLOOKUP(Sales_Pipeline[[#This Row],[Account]],Accounts!$A$2:$A$86,Accounts!$F$2:$F$86),"")</f>
        <v>United States</v>
      </c>
      <c r="H1829" t="s">
        <v>82</v>
      </c>
      <c r="I1829" s="3">
        <v>42820</v>
      </c>
      <c r="J1829" s="3">
        <v>42861</v>
      </c>
      <c r="K1829" s="8" t="str">
        <f>IF(Sales_Pipeline[[#This Row],[Close_Date]]="","",TEXT(Sales_Pipeline[[#This Row],[Close_Date]],"ddd"))</f>
        <v>Sat</v>
      </c>
      <c r="L1829" s="8" t="str">
        <f>IF(Sales_Pipeline[[#This Row],[Close_Date]]="","",TEXT(Sales_Pipeline[[#This Row],[Close_Date]],"mmm"))</f>
        <v>May</v>
      </c>
      <c r="M1829" s="8" t="str">
        <f>IF(Sales_Pipeline[[#This Row],[Close_Date]]="","","Q"&amp;ROUNDUP(MONTH(Sales_Pipeline[[#This Row],[Close_Date]])/3,0))</f>
        <v>Q2</v>
      </c>
      <c r="N1829" s="2" cm="1">
        <f t="array" ref="N1829">IFERROR(_xlfn.IFS(Sales_Pipeline[[#This Row],[Deal_Stage]]="Won",_xlfn.XLOOKUP(Sales_Pipeline[[#This Row],[Product]],Products!$A$2:$A$8,Products!$C$2:$C$8),Sales_Pipeline[[#This Row],[Deal_Stage]]="Lost",_xlfn.XLOOKUP(Sales_Pipeline[[#This Row],[Product]],Products!$A$2:$A$8,Products!$C$2:$C$8)),"")</f>
        <v>55</v>
      </c>
      <c r="O1829" s="2">
        <v>0</v>
      </c>
    </row>
    <row r="1830" spans="1:15" x14ac:dyDescent="0.3">
      <c r="A1830" t="s">
        <v>1976</v>
      </c>
      <c r="B1830" t="s">
        <v>44</v>
      </c>
      <c r="C1830" t="str">
        <f>_xlfn.XLOOKUP(Sales_Pipeline[[#This Row],[Sales_Agent]],Sales_Teams[Sales_Agent],Sales_Teams[Manager])</f>
        <v>Summer Sewald</v>
      </c>
      <c r="D1830" t="str">
        <f>_xlfn.XLOOKUP(Sales_Pipeline[[#This Row],[Manager]],Sales_Teams[Manager],Sales_Teams[Regional_Office])</f>
        <v>West</v>
      </c>
      <c r="E1830" t="s">
        <v>63</v>
      </c>
      <c r="F1830" t="s">
        <v>166</v>
      </c>
      <c r="G1830" t="str">
        <f>IFERROR(_xlfn.XLOOKUP(Sales_Pipeline[[#This Row],[Account]],Accounts!$A$2:$A$86,Accounts!$F$2:$F$86),"")</f>
        <v>United States</v>
      </c>
      <c r="H1830" t="s">
        <v>82</v>
      </c>
      <c r="I1830" s="3">
        <v>42820</v>
      </c>
      <c r="J1830" s="3">
        <v>42829</v>
      </c>
      <c r="K1830" s="8" t="str">
        <f>IF(Sales_Pipeline[[#This Row],[Close_Date]]="","",TEXT(Sales_Pipeline[[#This Row],[Close_Date]],"ddd"))</f>
        <v>Tue</v>
      </c>
      <c r="L1830" s="8" t="str">
        <f>IF(Sales_Pipeline[[#This Row],[Close_Date]]="","",TEXT(Sales_Pipeline[[#This Row],[Close_Date]],"mmm"))</f>
        <v>Apr</v>
      </c>
      <c r="M1830" s="8" t="str">
        <f>IF(Sales_Pipeline[[#This Row],[Close_Date]]="","","Q"&amp;ROUNDUP(MONTH(Sales_Pipeline[[#This Row],[Close_Date]])/3,0))</f>
        <v>Q2</v>
      </c>
      <c r="N1830" s="2" cm="1">
        <f t="array" ref="N1830">IFERROR(_xlfn.IFS(Sales_Pipeline[[#This Row],[Deal_Stage]]="Won",_xlfn.XLOOKUP(Sales_Pipeline[[#This Row],[Product]],Products!$A$2:$A$8,Products!$C$2:$C$8),Sales_Pipeline[[#This Row],[Deal_Stage]]="Lost",_xlfn.XLOOKUP(Sales_Pipeline[[#This Row],[Product]],Products!$A$2:$A$8,Products!$C$2:$C$8)),"")</f>
        <v>550</v>
      </c>
      <c r="O1830" s="2">
        <v>0</v>
      </c>
    </row>
    <row r="1831" spans="1:15" x14ac:dyDescent="0.3">
      <c r="A1831" t="s">
        <v>1977</v>
      </c>
      <c r="B1831" t="s">
        <v>44</v>
      </c>
      <c r="C1831" t="str">
        <f>_xlfn.XLOOKUP(Sales_Pipeline[[#This Row],[Sales_Agent]],Sales_Teams[Sales_Agent],Sales_Teams[Manager])</f>
        <v>Summer Sewald</v>
      </c>
      <c r="D1831" t="str">
        <f>_xlfn.XLOOKUP(Sales_Pipeline[[#This Row],[Manager]],Sales_Teams[Manager],Sales_Teams[Regional_Office])</f>
        <v>West</v>
      </c>
      <c r="E1831" t="s">
        <v>63</v>
      </c>
      <c r="F1831" t="s">
        <v>330</v>
      </c>
      <c r="G1831" t="str">
        <f>IFERROR(_xlfn.XLOOKUP(Sales_Pipeline[[#This Row],[Account]],Accounts!$A$2:$A$86,Accounts!$F$2:$F$86),"")</f>
        <v>Korea</v>
      </c>
      <c r="H1831" t="s">
        <v>82</v>
      </c>
      <c r="I1831" s="3">
        <v>42820</v>
      </c>
      <c r="J1831" s="3">
        <v>42869</v>
      </c>
      <c r="K1831" s="8" t="str">
        <f>IF(Sales_Pipeline[[#This Row],[Close_Date]]="","",TEXT(Sales_Pipeline[[#This Row],[Close_Date]],"ddd"))</f>
        <v>Sun</v>
      </c>
      <c r="L1831" s="8" t="str">
        <f>IF(Sales_Pipeline[[#This Row],[Close_Date]]="","",TEXT(Sales_Pipeline[[#This Row],[Close_Date]],"mmm"))</f>
        <v>May</v>
      </c>
      <c r="M1831" s="8" t="str">
        <f>IF(Sales_Pipeline[[#This Row],[Close_Date]]="","","Q"&amp;ROUNDUP(MONTH(Sales_Pipeline[[#This Row],[Close_Date]])/3,0))</f>
        <v>Q2</v>
      </c>
      <c r="N1831" s="2" cm="1">
        <f t="array" ref="N1831">IFERROR(_xlfn.IFS(Sales_Pipeline[[#This Row],[Deal_Stage]]="Won",_xlfn.XLOOKUP(Sales_Pipeline[[#This Row],[Product]],Products!$A$2:$A$8,Products!$C$2:$C$8),Sales_Pipeline[[#This Row],[Deal_Stage]]="Lost",_xlfn.XLOOKUP(Sales_Pipeline[[#This Row],[Product]],Products!$A$2:$A$8,Products!$C$2:$C$8)),"")</f>
        <v>550</v>
      </c>
      <c r="O1831" s="2">
        <v>0</v>
      </c>
    </row>
    <row r="1832" spans="1:15" x14ac:dyDescent="0.3">
      <c r="A1832" t="s">
        <v>1978</v>
      </c>
      <c r="B1832" t="s">
        <v>6</v>
      </c>
      <c r="C1832" t="str">
        <f>_xlfn.XLOOKUP(Sales_Pipeline[[#This Row],[Sales_Agent]],Sales_Teams[Sales_Agent],Sales_Teams[Manager])</f>
        <v>Dustin Brinkmann</v>
      </c>
      <c r="D1832" t="str">
        <f>_xlfn.XLOOKUP(Sales_Pipeline[[#This Row],[Manager]],Sales_Teams[Manager],Sales_Teams[Regional_Office])</f>
        <v>Central</v>
      </c>
      <c r="E1832" t="s">
        <v>76</v>
      </c>
      <c r="F1832" t="s">
        <v>74</v>
      </c>
      <c r="G1832" t="str">
        <f>IFERROR(_xlfn.XLOOKUP(Sales_Pipeline[[#This Row],[Account]],Accounts!$A$2:$A$86,Accounts!$F$2:$F$86),"")</f>
        <v>United States</v>
      </c>
      <c r="H1832" t="s">
        <v>57</v>
      </c>
      <c r="I1832" s="3">
        <v>42821</v>
      </c>
      <c r="J1832" s="3">
        <v>42884</v>
      </c>
      <c r="K1832" s="8" t="str">
        <f>IF(Sales_Pipeline[[#This Row],[Close_Date]]="","",TEXT(Sales_Pipeline[[#This Row],[Close_Date]],"ddd"))</f>
        <v>Mon</v>
      </c>
      <c r="L1832" s="8" t="str">
        <f>IF(Sales_Pipeline[[#This Row],[Close_Date]]="","",TEXT(Sales_Pipeline[[#This Row],[Close_Date]],"mmm"))</f>
        <v>May</v>
      </c>
      <c r="M1832" s="8" t="str">
        <f>IF(Sales_Pipeline[[#This Row],[Close_Date]]="","","Q"&amp;ROUNDUP(MONTH(Sales_Pipeline[[#This Row],[Close_Date]])/3,0))</f>
        <v>Q2</v>
      </c>
      <c r="N1832" s="2" cm="1">
        <f t="array" ref="N1832">IFERROR(_xlfn.IFS(Sales_Pipeline[[#This Row],[Deal_Stage]]="Won",_xlfn.XLOOKUP(Sales_Pipeline[[#This Row],[Product]],Products!$A$2:$A$8,Products!$C$2:$C$8),Sales_Pipeline[[#This Row],[Deal_Stage]]="Lost",_xlfn.XLOOKUP(Sales_Pipeline[[#This Row],[Product]],Products!$A$2:$A$8,Products!$C$2:$C$8)),"")</f>
        <v>3393</v>
      </c>
      <c r="O1832" s="2">
        <v>3267</v>
      </c>
    </row>
    <row r="1833" spans="1:15" x14ac:dyDescent="0.3">
      <c r="A1833" t="s">
        <v>1979</v>
      </c>
      <c r="B1833" t="s">
        <v>25</v>
      </c>
      <c r="C1833" t="str">
        <f>_xlfn.XLOOKUP(Sales_Pipeline[[#This Row],[Sales_Agent]],Sales_Teams[Sales_Agent],Sales_Teams[Manager])</f>
        <v>Rocco Neubert</v>
      </c>
      <c r="D1833" t="str">
        <f>_xlfn.XLOOKUP(Sales_Pipeline[[#This Row],[Manager]],Sales_Teams[Manager],Sales_Teams[Regional_Office])</f>
        <v>East</v>
      </c>
      <c r="E1833" t="s">
        <v>84</v>
      </c>
      <c r="F1833" t="s">
        <v>220</v>
      </c>
      <c r="G1833" t="str">
        <f>IFERROR(_xlfn.XLOOKUP(Sales_Pipeline[[#This Row],[Account]],Accounts!$A$2:$A$86,Accounts!$F$2:$F$86),"")</f>
        <v>United States</v>
      </c>
      <c r="H1833" t="s">
        <v>57</v>
      </c>
      <c r="I1833" s="3">
        <v>42821</v>
      </c>
      <c r="J1833" s="3">
        <v>42895</v>
      </c>
      <c r="K1833" s="8" t="str">
        <f>IF(Sales_Pipeline[[#This Row],[Close_Date]]="","",TEXT(Sales_Pipeline[[#This Row],[Close_Date]],"ddd"))</f>
        <v>Fri</v>
      </c>
      <c r="L1833" s="8" t="str">
        <f>IF(Sales_Pipeline[[#This Row],[Close_Date]]="","",TEXT(Sales_Pipeline[[#This Row],[Close_Date]],"mmm"))</f>
        <v>Jun</v>
      </c>
      <c r="M1833" s="8" t="str">
        <f>IF(Sales_Pipeline[[#This Row],[Close_Date]]="","","Q"&amp;ROUNDUP(MONTH(Sales_Pipeline[[#This Row],[Close_Date]])/3,0))</f>
        <v>Q2</v>
      </c>
      <c r="N1833" s="2" cm="1">
        <f t="array" ref="N1833">IFERROR(_xlfn.IFS(Sales_Pipeline[[#This Row],[Deal_Stage]]="Won",_xlfn.XLOOKUP(Sales_Pipeline[[#This Row],[Product]],Products!$A$2:$A$8,Products!$C$2:$C$8),Sales_Pipeline[[#This Row],[Deal_Stage]]="Lost",_xlfn.XLOOKUP(Sales_Pipeline[[#This Row],[Product]],Products!$A$2:$A$8,Products!$C$2:$C$8)),"")</f>
        <v>5482</v>
      </c>
      <c r="O1833" s="2">
        <v>5182</v>
      </c>
    </row>
    <row r="1834" spans="1:15" x14ac:dyDescent="0.3">
      <c r="A1834" t="s">
        <v>1980</v>
      </c>
      <c r="B1834" t="s">
        <v>15</v>
      </c>
      <c r="C1834" t="str">
        <f>_xlfn.XLOOKUP(Sales_Pipeline[[#This Row],[Sales_Agent]],Sales_Teams[Sales_Agent],Sales_Teams[Manager])</f>
        <v>Melvin Marxen</v>
      </c>
      <c r="D1834" t="str">
        <f>_xlfn.XLOOKUP(Sales_Pipeline[[#This Row],[Manager]],Sales_Teams[Manager],Sales_Teams[Regional_Office])</f>
        <v>Central</v>
      </c>
      <c r="E1834" t="s">
        <v>8953</v>
      </c>
      <c r="F1834" t="s">
        <v>56</v>
      </c>
      <c r="G1834" t="str">
        <f>IFERROR(_xlfn.XLOOKUP(Sales_Pipeline[[#This Row],[Account]],Accounts!$A$2:$A$86,Accounts!$F$2:$F$86),"")</f>
        <v>United States</v>
      </c>
      <c r="H1834" t="s">
        <v>82</v>
      </c>
      <c r="I1834" s="3">
        <v>42821</v>
      </c>
      <c r="J1834" s="3">
        <v>42830</v>
      </c>
      <c r="K1834" s="8" t="str">
        <f>IF(Sales_Pipeline[[#This Row],[Close_Date]]="","",TEXT(Sales_Pipeline[[#This Row],[Close_Date]],"ddd"))</f>
        <v>Wed</v>
      </c>
      <c r="L1834" s="8" t="str">
        <f>IF(Sales_Pipeline[[#This Row],[Close_Date]]="","",TEXT(Sales_Pipeline[[#This Row],[Close_Date]],"mmm"))</f>
        <v>Apr</v>
      </c>
      <c r="M1834" s="8" t="str">
        <f>IF(Sales_Pipeline[[#This Row],[Close_Date]]="","","Q"&amp;ROUNDUP(MONTH(Sales_Pipeline[[#This Row],[Close_Date]])/3,0))</f>
        <v>Q2</v>
      </c>
      <c r="N1834" s="2" cm="1">
        <f t="array" ref="N1834">IFERROR(_xlfn.IFS(Sales_Pipeline[[#This Row],[Deal_Stage]]="Won",_xlfn.XLOOKUP(Sales_Pipeline[[#This Row],[Product]],Products!$A$2:$A$8,Products!$C$2:$C$8),Sales_Pipeline[[#This Row],[Deal_Stage]]="Lost",_xlfn.XLOOKUP(Sales_Pipeline[[#This Row],[Product]],Products!$A$2:$A$8,Products!$C$2:$C$8)),"")</f>
        <v>4821</v>
      </c>
      <c r="O1834" s="2">
        <v>0</v>
      </c>
    </row>
    <row r="1835" spans="1:15" x14ac:dyDescent="0.3">
      <c r="A1835" t="s">
        <v>1981</v>
      </c>
      <c r="B1835" t="s">
        <v>15</v>
      </c>
      <c r="C1835" t="str">
        <f>_xlfn.XLOOKUP(Sales_Pipeline[[#This Row],[Sales_Agent]],Sales_Teams[Sales_Agent],Sales_Teams[Manager])</f>
        <v>Melvin Marxen</v>
      </c>
      <c r="D1835" t="str">
        <f>_xlfn.XLOOKUP(Sales_Pipeline[[#This Row],[Manager]],Sales_Teams[Manager],Sales_Teams[Regional_Office])</f>
        <v>Central</v>
      </c>
      <c r="E1835" t="s">
        <v>61</v>
      </c>
      <c r="F1835" t="s">
        <v>204</v>
      </c>
      <c r="G1835" t="str">
        <f>IFERROR(_xlfn.XLOOKUP(Sales_Pipeline[[#This Row],[Account]],Accounts!$A$2:$A$86,Accounts!$F$2:$F$86),"")</f>
        <v>United States</v>
      </c>
      <c r="H1835" t="s">
        <v>82</v>
      </c>
      <c r="I1835" s="3">
        <v>42821</v>
      </c>
      <c r="J1835" s="3">
        <v>42832</v>
      </c>
      <c r="K1835" s="8" t="str">
        <f>IF(Sales_Pipeline[[#This Row],[Close_Date]]="","",TEXT(Sales_Pipeline[[#This Row],[Close_Date]],"ddd"))</f>
        <v>Fri</v>
      </c>
      <c r="L1835" s="8" t="str">
        <f>IF(Sales_Pipeline[[#This Row],[Close_Date]]="","",TEXT(Sales_Pipeline[[#This Row],[Close_Date]],"mmm"))</f>
        <v>Apr</v>
      </c>
      <c r="M1835" s="8" t="str">
        <f>IF(Sales_Pipeline[[#This Row],[Close_Date]]="","","Q"&amp;ROUNDUP(MONTH(Sales_Pipeline[[#This Row],[Close_Date]])/3,0))</f>
        <v>Q2</v>
      </c>
      <c r="N1835" s="2" cm="1">
        <f t="array" ref="N1835">IFERROR(_xlfn.IFS(Sales_Pipeline[[#This Row],[Deal_Stage]]="Won",_xlfn.XLOOKUP(Sales_Pipeline[[#This Row],[Product]],Products!$A$2:$A$8,Products!$C$2:$C$8),Sales_Pipeline[[#This Row],[Deal_Stage]]="Lost",_xlfn.XLOOKUP(Sales_Pipeline[[#This Row],[Product]],Products!$A$2:$A$8,Products!$C$2:$C$8)),"")</f>
        <v>55</v>
      </c>
      <c r="O1835" s="2">
        <v>0</v>
      </c>
    </row>
    <row r="1836" spans="1:15" x14ac:dyDescent="0.3">
      <c r="A1836" t="s">
        <v>1982</v>
      </c>
      <c r="B1836" t="s">
        <v>22</v>
      </c>
      <c r="C1836" t="str">
        <f>_xlfn.XLOOKUP(Sales_Pipeline[[#This Row],[Sales_Agent]],Sales_Teams[Sales_Agent],Sales_Teams[Manager])</f>
        <v>Cara Losch</v>
      </c>
      <c r="D1836" t="str">
        <f>_xlfn.XLOOKUP(Sales_Pipeline[[#This Row],[Manager]],Sales_Teams[Manager],Sales_Teams[Regional_Office])</f>
        <v>East</v>
      </c>
      <c r="E1836" t="s">
        <v>8953</v>
      </c>
      <c r="F1836" t="s">
        <v>388</v>
      </c>
      <c r="G1836" t="str">
        <f>IFERROR(_xlfn.XLOOKUP(Sales_Pipeline[[#This Row],[Account]],Accounts!$A$2:$A$86,Accounts!$F$2:$F$86),"")</f>
        <v>China</v>
      </c>
      <c r="H1836" t="s">
        <v>82</v>
      </c>
      <c r="I1836" s="3">
        <v>42821</v>
      </c>
      <c r="J1836" s="3">
        <v>42886</v>
      </c>
      <c r="K1836" s="8" t="str">
        <f>IF(Sales_Pipeline[[#This Row],[Close_Date]]="","",TEXT(Sales_Pipeline[[#This Row],[Close_Date]],"ddd"))</f>
        <v>Wed</v>
      </c>
      <c r="L1836" s="8" t="str">
        <f>IF(Sales_Pipeline[[#This Row],[Close_Date]]="","",TEXT(Sales_Pipeline[[#This Row],[Close_Date]],"mmm"))</f>
        <v>May</v>
      </c>
      <c r="M1836" s="8" t="str">
        <f>IF(Sales_Pipeline[[#This Row],[Close_Date]]="","","Q"&amp;ROUNDUP(MONTH(Sales_Pipeline[[#This Row],[Close_Date]])/3,0))</f>
        <v>Q2</v>
      </c>
      <c r="N1836" s="2" cm="1">
        <f t="array" ref="N1836">IFERROR(_xlfn.IFS(Sales_Pipeline[[#This Row],[Deal_Stage]]="Won",_xlfn.XLOOKUP(Sales_Pipeline[[#This Row],[Product]],Products!$A$2:$A$8,Products!$C$2:$C$8),Sales_Pipeline[[#This Row],[Deal_Stage]]="Lost",_xlfn.XLOOKUP(Sales_Pipeline[[#This Row],[Product]],Products!$A$2:$A$8,Products!$C$2:$C$8)),"")</f>
        <v>4821</v>
      </c>
      <c r="O1836" s="2">
        <v>0</v>
      </c>
    </row>
    <row r="1837" spans="1:15" x14ac:dyDescent="0.3">
      <c r="A1837" t="s">
        <v>1983</v>
      </c>
      <c r="B1837" t="s">
        <v>40</v>
      </c>
      <c r="C1837" t="str">
        <f>_xlfn.XLOOKUP(Sales_Pipeline[[#This Row],[Sales_Agent]],Sales_Teams[Sales_Agent],Sales_Teams[Manager])</f>
        <v>Summer Sewald</v>
      </c>
      <c r="D1837" t="str">
        <f>_xlfn.XLOOKUP(Sales_Pipeline[[#This Row],[Manager]],Sales_Teams[Manager],Sales_Teams[Regional_Office])</f>
        <v>West</v>
      </c>
      <c r="E1837" t="s">
        <v>63</v>
      </c>
      <c r="F1837" t="s">
        <v>177</v>
      </c>
      <c r="G1837" t="str">
        <f>IFERROR(_xlfn.XLOOKUP(Sales_Pipeline[[#This Row],[Account]],Accounts!$A$2:$A$86,Accounts!$F$2:$F$86),"")</f>
        <v>United States</v>
      </c>
      <c r="H1837" t="s">
        <v>57</v>
      </c>
      <c r="I1837" s="3">
        <v>42821</v>
      </c>
      <c r="J1837" s="3">
        <v>42880</v>
      </c>
      <c r="K1837" s="8" t="str">
        <f>IF(Sales_Pipeline[[#This Row],[Close_Date]]="","",TEXT(Sales_Pipeline[[#This Row],[Close_Date]],"ddd"))</f>
        <v>Thu</v>
      </c>
      <c r="L1837" s="8" t="str">
        <f>IF(Sales_Pipeline[[#This Row],[Close_Date]]="","",TEXT(Sales_Pipeline[[#This Row],[Close_Date]],"mmm"))</f>
        <v>May</v>
      </c>
      <c r="M1837" s="8" t="str">
        <f>IF(Sales_Pipeline[[#This Row],[Close_Date]]="","","Q"&amp;ROUNDUP(MONTH(Sales_Pipeline[[#This Row],[Close_Date]])/3,0))</f>
        <v>Q2</v>
      </c>
      <c r="N1837" s="2" cm="1">
        <f t="array" ref="N1837">IFERROR(_xlfn.IFS(Sales_Pipeline[[#This Row],[Deal_Stage]]="Won",_xlfn.XLOOKUP(Sales_Pipeline[[#This Row],[Product]],Products!$A$2:$A$8,Products!$C$2:$C$8),Sales_Pipeline[[#This Row],[Deal_Stage]]="Lost",_xlfn.XLOOKUP(Sales_Pipeline[[#This Row],[Product]],Products!$A$2:$A$8,Products!$C$2:$C$8)),"")</f>
        <v>550</v>
      </c>
      <c r="O1837" s="2">
        <v>540</v>
      </c>
    </row>
    <row r="1838" spans="1:15" x14ac:dyDescent="0.3">
      <c r="A1838" t="s">
        <v>1984</v>
      </c>
      <c r="B1838" t="s">
        <v>40</v>
      </c>
      <c r="C1838" t="str">
        <f>_xlfn.XLOOKUP(Sales_Pipeline[[#This Row],[Sales_Agent]],Sales_Teams[Sales_Agent],Sales_Teams[Manager])</f>
        <v>Summer Sewald</v>
      </c>
      <c r="D1838" t="str">
        <f>_xlfn.XLOOKUP(Sales_Pipeline[[#This Row],[Manager]],Sales_Teams[Manager],Sales_Teams[Regional_Office])</f>
        <v>West</v>
      </c>
      <c r="E1838" t="s">
        <v>76</v>
      </c>
      <c r="F1838" t="s">
        <v>89</v>
      </c>
      <c r="G1838" t="str">
        <f>IFERROR(_xlfn.XLOOKUP(Sales_Pipeline[[#This Row],[Account]],Accounts!$A$2:$A$86,Accounts!$F$2:$F$86),"")</f>
        <v>United States</v>
      </c>
      <c r="H1838" t="s">
        <v>57</v>
      </c>
      <c r="I1838" s="3">
        <v>42821</v>
      </c>
      <c r="J1838" s="3">
        <v>42856</v>
      </c>
      <c r="K1838" s="8" t="str">
        <f>IF(Sales_Pipeline[[#This Row],[Close_Date]]="","",TEXT(Sales_Pipeline[[#This Row],[Close_Date]],"ddd"))</f>
        <v>Mon</v>
      </c>
      <c r="L1838" s="8" t="str">
        <f>IF(Sales_Pipeline[[#This Row],[Close_Date]]="","",TEXT(Sales_Pipeline[[#This Row],[Close_Date]],"mmm"))</f>
        <v>May</v>
      </c>
      <c r="M1838" s="8" t="str">
        <f>IF(Sales_Pipeline[[#This Row],[Close_Date]]="","","Q"&amp;ROUNDUP(MONTH(Sales_Pipeline[[#This Row],[Close_Date]])/3,0))</f>
        <v>Q2</v>
      </c>
      <c r="N1838" s="2" cm="1">
        <f t="array" ref="N1838">IFERROR(_xlfn.IFS(Sales_Pipeline[[#This Row],[Deal_Stage]]="Won",_xlfn.XLOOKUP(Sales_Pipeline[[#This Row],[Product]],Products!$A$2:$A$8,Products!$C$2:$C$8),Sales_Pipeline[[#This Row],[Deal_Stage]]="Lost",_xlfn.XLOOKUP(Sales_Pipeline[[#This Row],[Product]],Products!$A$2:$A$8,Products!$C$2:$C$8)),"")</f>
        <v>3393</v>
      </c>
      <c r="O1838" s="2">
        <v>3492</v>
      </c>
    </row>
    <row r="1839" spans="1:15" x14ac:dyDescent="0.3">
      <c r="A1839" t="s">
        <v>1985</v>
      </c>
      <c r="B1839" t="s">
        <v>10</v>
      </c>
      <c r="C1839" t="str">
        <f>_xlfn.XLOOKUP(Sales_Pipeline[[#This Row],[Sales_Agent]],Sales_Teams[Sales_Agent],Sales_Teams[Manager])</f>
        <v>Melvin Marxen</v>
      </c>
      <c r="D1839" t="str">
        <f>_xlfn.XLOOKUP(Sales_Pipeline[[#This Row],[Manager]],Sales_Teams[Manager],Sales_Teams[Regional_Office])</f>
        <v>Central</v>
      </c>
      <c r="E1839" t="s">
        <v>84</v>
      </c>
      <c r="F1839" t="s">
        <v>118</v>
      </c>
      <c r="G1839" t="str">
        <f>IFERROR(_xlfn.XLOOKUP(Sales_Pipeline[[#This Row],[Account]],Accounts!$A$2:$A$86,Accounts!$F$2:$F$86),"")</f>
        <v>United States</v>
      </c>
      <c r="H1839" t="s">
        <v>57</v>
      </c>
      <c r="I1839" s="3">
        <v>42821</v>
      </c>
      <c r="J1839" s="3">
        <v>42912</v>
      </c>
      <c r="K1839" s="8" t="str">
        <f>IF(Sales_Pipeline[[#This Row],[Close_Date]]="","",TEXT(Sales_Pipeline[[#This Row],[Close_Date]],"ddd"))</f>
        <v>Mon</v>
      </c>
      <c r="L1839" s="8" t="str">
        <f>IF(Sales_Pipeline[[#This Row],[Close_Date]]="","",TEXT(Sales_Pipeline[[#This Row],[Close_Date]],"mmm"))</f>
        <v>Jun</v>
      </c>
      <c r="M1839" s="8" t="str">
        <f>IF(Sales_Pipeline[[#This Row],[Close_Date]]="","","Q"&amp;ROUNDUP(MONTH(Sales_Pipeline[[#This Row],[Close_Date]])/3,0))</f>
        <v>Q2</v>
      </c>
      <c r="N1839" s="2" cm="1">
        <f t="array" ref="N1839">IFERROR(_xlfn.IFS(Sales_Pipeline[[#This Row],[Deal_Stage]]="Won",_xlfn.XLOOKUP(Sales_Pipeline[[#This Row],[Product]],Products!$A$2:$A$8,Products!$C$2:$C$8),Sales_Pipeline[[#This Row],[Deal_Stage]]="Lost",_xlfn.XLOOKUP(Sales_Pipeline[[#This Row],[Product]],Products!$A$2:$A$8,Products!$C$2:$C$8)),"")</f>
        <v>5482</v>
      </c>
      <c r="O1839" s="2">
        <v>5991</v>
      </c>
    </row>
    <row r="1840" spans="1:15" x14ac:dyDescent="0.3">
      <c r="A1840" t="s">
        <v>1986</v>
      </c>
      <c r="B1840" t="s">
        <v>37</v>
      </c>
      <c r="C1840" t="str">
        <f>_xlfn.XLOOKUP(Sales_Pipeline[[#This Row],[Sales_Agent]],Sales_Teams[Sales_Agent],Sales_Teams[Manager])</f>
        <v>Celia Rouche</v>
      </c>
      <c r="D1840" t="str">
        <f>_xlfn.XLOOKUP(Sales_Pipeline[[#This Row],[Manager]],Sales_Teams[Manager],Sales_Teams[Regional_Office])</f>
        <v>West</v>
      </c>
      <c r="E1840" t="s">
        <v>63</v>
      </c>
      <c r="F1840" t="s">
        <v>201</v>
      </c>
      <c r="G1840" t="str">
        <f>IFERROR(_xlfn.XLOOKUP(Sales_Pipeline[[#This Row],[Account]],Accounts!$A$2:$A$86,Accounts!$F$2:$F$86),"")</f>
        <v>United States</v>
      </c>
      <c r="H1840" t="s">
        <v>82</v>
      </c>
      <c r="I1840" s="3">
        <v>42821</v>
      </c>
      <c r="J1840" s="3">
        <v>42827</v>
      </c>
      <c r="K1840" s="8" t="str">
        <f>IF(Sales_Pipeline[[#This Row],[Close_Date]]="","",TEXT(Sales_Pipeline[[#This Row],[Close_Date]],"ddd"))</f>
        <v>Sun</v>
      </c>
      <c r="L1840" s="8" t="str">
        <f>IF(Sales_Pipeline[[#This Row],[Close_Date]]="","",TEXT(Sales_Pipeline[[#This Row],[Close_Date]],"mmm"))</f>
        <v>Apr</v>
      </c>
      <c r="M1840" s="8" t="str">
        <f>IF(Sales_Pipeline[[#This Row],[Close_Date]]="","","Q"&amp;ROUNDUP(MONTH(Sales_Pipeline[[#This Row],[Close_Date]])/3,0))</f>
        <v>Q2</v>
      </c>
      <c r="N1840" s="2" cm="1">
        <f t="array" ref="N1840">IFERROR(_xlfn.IFS(Sales_Pipeline[[#This Row],[Deal_Stage]]="Won",_xlfn.XLOOKUP(Sales_Pipeline[[#This Row],[Product]],Products!$A$2:$A$8,Products!$C$2:$C$8),Sales_Pipeline[[#This Row],[Deal_Stage]]="Lost",_xlfn.XLOOKUP(Sales_Pipeline[[#This Row],[Product]],Products!$A$2:$A$8,Products!$C$2:$C$8)),"")</f>
        <v>550</v>
      </c>
      <c r="O1840" s="2">
        <v>0</v>
      </c>
    </row>
    <row r="1841" spans="1:15" x14ac:dyDescent="0.3">
      <c r="A1841" t="s">
        <v>1987</v>
      </c>
      <c r="B1841" t="s">
        <v>37</v>
      </c>
      <c r="C1841" t="str">
        <f>_xlfn.XLOOKUP(Sales_Pipeline[[#This Row],[Sales_Agent]],Sales_Teams[Sales_Agent],Sales_Teams[Manager])</f>
        <v>Celia Rouche</v>
      </c>
      <c r="D1841" t="str">
        <f>_xlfn.XLOOKUP(Sales_Pipeline[[#This Row],[Manager]],Sales_Teams[Manager],Sales_Teams[Regional_Office])</f>
        <v>West</v>
      </c>
      <c r="E1841" t="s">
        <v>76</v>
      </c>
      <c r="F1841" t="s">
        <v>216</v>
      </c>
      <c r="G1841" t="str">
        <f>IFERROR(_xlfn.XLOOKUP(Sales_Pipeline[[#This Row],[Account]],Accounts!$A$2:$A$86,Accounts!$F$2:$F$86),"")</f>
        <v>United States</v>
      </c>
      <c r="H1841" t="s">
        <v>82</v>
      </c>
      <c r="I1841" s="3">
        <v>42821</v>
      </c>
      <c r="J1841" s="3">
        <v>42831</v>
      </c>
      <c r="K1841" s="8" t="str">
        <f>IF(Sales_Pipeline[[#This Row],[Close_Date]]="","",TEXT(Sales_Pipeline[[#This Row],[Close_Date]],"ddd"))</f>
        <v>Thu</v>
      </c>
      <c r="L1841" s="8" t="str">
        <f>IF(Sales_Pipeline[[#This Row],[Close_Date]]="","",TEXT(Sales_Pipeline[[#This Row],[Close_Date]],"mmm"))</f>
        <v>Apr</v>
      </c>
      <c r="M1841" s="8" t="str">
        <f>IF(Sales_Pipeline[[#This Row],[Close_Date]]="","","Q"&amp;ROUNDUP(MONTH(Sales_Pipeline[[#This Row],[Close_Date]])/3,0))</f>
        <v>Q2</v>
      </c>
      <c r="N1841" s="2" cm="1">
        <f t="array" ref="N1841">IFERROR(_xlfn.IFS(Sales_Pipeline[[#This Row],[Deal_Stage]]="Won",_xlfn.XLOOKUP(Sales_Pipeline[[#This Row],[Product]],Products!$A$2:$A$8,Products!$C$2:$C$8),Sales_Pipeline[[#This Row],[Deal_Stage]]="Lost",_xlfn.XLOOKUP(Sales_Pipeline[[#This Row],[Product]],Products!$A$2:$A$8,Products!$C$2:$C$8)),"")</f>
        <v>3393</v>
      </c>
      <c r="O1841" s="2">
        <v>0</v>
      </c>
    </row>
    <row r="1842" spans="1:15" x14ac:dyDescent="0.3">
      <c r="A1842" t="s">
        <v>1988</v>
      </c>
      <c r="B1842" t="s">
        <v>37</v>
      </c>
      <c r="C1842" t="str">
        <f>_xlfn.XLOOKUP(Sales_Pipeline[[#This Row],[Sales_Agent]],Sales_Teams[Sales_Agent],Sales_Teams[Manager])</f>
        <v>Celia Rouche</v>
      </c>
      <c r="D1842" t="str">
        <f>_xlfn.XLOOKUP(Sales_Pipeline[[#This Row],[Manager]],Sales_Teams[Manager],Sales_Teams[Regional_Office])</f>
        <v>West</v>
      </c>
      <c r="E1842" t="s">
        <v>8953</v>
      </c>
      <c r="F1842" t="s">
        <v>85</v>
      </c>
      <c r="G1842" t="str">
        <f>IFERROR(_xlfn.XLOOKUP(Sales_Pipeline[[#This Row],[Account]],Accounts!$A$2:$A$86,Accounts!$F$2:$F$86),"")</f>
        <v>Poland</v>
      </c>
      <c r="H1842" t="s">
        <v>57</v>
      </c>
      <c r="I1842" s="3">
        <v>42821</v>
      </c>
      <c r="J1842" s="3">
        <v>42912</v>
      </c>
      <c r="K1842" s="8" t="str">
        <f>IF(Sales_Pipeline[[#This Row],[Close_Date]]="","",TEXT(Sales_Pipeline[[#This Row],[Close_Date]],"ddd"))</f>
        <v>Mon</v>
      </c>
      <c r="L1842" s="8" t="str">
        <f>IF(Sales_Pipeline[[#This Row],[Close_Date]]="","",TEXT(Sales_Pipeline[[#This Row],[Close_Date]],"mmm"))</f>
        <v>Jun</v>
      </c>
      <c r="M1842" s="8" t="str">
        <f>IF(Sales_Pipeline[[#This Row],[Close_Date]]="","","Q"&amp;ROUNDUP(MONTH(Sales_Pipeline[[#This Row],[Close_Date]])/3,0))</f>
        <v>Q2</v>
      </c>
      <c r="N1842" s="2" cm="1">
        <f t="array" ref="N1842">IFERROR(_xlfn.IFS(Sales_Pipeline[[#This Row],[Deal_Stage]]="Won",_xlfn.XLOOKUP(Sales_Pipeline[[#This Row],[Product]],Products!$A$2:$A$8,Products!$C$2:$C$8),Sales_Pipeline[[#This Row],[Deal_Stage]]="Lost",_xlfn.XLOOKUP(Sales_Pipeline[[#This Row],[Product]],Products!$A$2:$A$8,Products!$C$2:$C$8)),"")</f>
        <v>4821</v>
      </c>
      <c r="O1842" s="2">
        <v>4968</v>
      </c>
    </row>
    <row r="1843" spans="1:15" x14ac:dyDescent="0.3">
      <c r="A1843" t="s">
        <v>1989</v>
      </c>
      <c r="B1843" t="s">
        <v>45</v>
      </c>
      <c r="C1843" t="str">
        <f>_xlfn.XLOOKUP(Sales_Pipeline[[#This Row],[Sales_Agent]],Sales_Teams[Sales_Agent],Sales_Teams[Manager])</f>
        <v>Summer Sewald</v>
      </c>
      <c r="D1843" t="str">
        <f>_xlfn.XLOOKUP(Sales_Pipeline[[#This Row],[Manager]],Sales_Teams[Manager],Sales_Teams[Regional_Office])</f>
        <v>West</v>
      </c>
      <c r="E1843" t="s">
        <v>8953</v>
      </c>
      <c r="F1843" t="s">
        <v>216</v>
      </c>
      <c r="G1843" t="str">
        <f>IFERROR(_xlfn.XLOOKUP(Sales_Pipeline[[#This Row],[Account]],Accounts!$A$2:$A$86,Accounts!$F$2:$F$86),"")</f>
        <v>United States</v>
      </c>
      <c r="H1843" t="s">
        <v>57</v>
      </c>
      <c r="I1843" s="3">
        <v>42821</v>
      </c>
      <c r="J1843" s="3">
        <v>42881</v>
      </c>
      <c r="K1843" s="8" t="str">
        <f>IF(Sales_Pipeline[[#This Row],[Close_Date]]="","",TEXT(Sales_Pipeline[[#This Row],[Close_Date]],"ddd"))</f>
        <v>Fri</v>
      </c>
      <c r="L1843" s="8" t="str">
        <f>IF(Sales_Pipeline[[#This Row],[Close_Date]]="","",TEXT(Sales_Pipeline[[#This Row],[Close_Date]],"mmm"))</f>
        <v>May</v>
      </c>
      <c r="M1843" s="8" t="str">
        <f>IF(Sales_Pipeline[[#This Row],[Close_Date]]="","","Q"&amp;ROUNDUP(MONTH(Sales_Pipeline[[#This Row],[Close_Date]])/3,0))</f>
        <v>Q2</v>
      </c>
      <c r="N1843" s="2" cm="1">
        <f t="array" ref="N1843">IFERROR(_xlfn.IFS(Sales_Pipeline[[#This Row],[Deal_Stage]]="Won",_xlfn.XLOOKUP(Sales_Pipeline[[#This Row],[Product]],Products!$A$2:$A$8,Products!$C$2:$C$8),Sales_Pipeline[[#This Row],[Deal_Stage]]="Lost",_xlfn.XLOOKUP(Sales_Pipeline[[#This Row],[Product]],Products!$A$2:$A$8,Products!$C$2:$C$8)),"")</f>
        <v>4821</v>
      </c>
      <c r="O1843" s="2">
        <v>5006</v>
      </c>
    </row>
    <row r="1844" spans="1:15" x14ac:dyDescent="0.3">
      <c r="A1844" t="s">
        <v>1990</v>
      </c>
      <c r="B1844" t="s">
        <v>9</v>
      </c>
      <c r="C1844" t="str">
        <f>_xlfn.XLOOKUP(Sales_Pipeline[[#This Row],[Sales_Agent]],Sales_Teams[Sales_Agent],Sales_Teams[Manager])</f>
        <v>Dustin Brinkmann</v>
      </c>
      <c r="D1844" t="str">
        <f>_xlfn.XLOOKUP(Sales_Pipeline[[#This Row],[Manager]],Sales_Teams[Manager],Sales_Teams[Regional_Office])</f>
        <v>Central</v>
      </c>
      <c r="E1844" t="s">
        <v>61</v>
      </c>
      <c r="F1844" t="s">
        <v>141</v>
      </c>
      <c r="G1844" t="str">
        <f>IFERROR(_xlfn.XLOOKUP(Sales_Pipeline[[#This Row],[Account]],Accounts!$A$2:$A$86,Accounts!$F$2:$F$86),"")</f>
        <v>United States</v>
      </c>
      <c r="H1844" t="s">
        <v>82</v>
      </c>
      <c r="I1844" s="3">
        <v>42821</v>
      </c>
      <c r="J1844" s="3">
        <v>42856</v>
      </c>
      <c r="K1844" s="8" t="str">
        <f>IF(Sales_Pipeline[[#This Row],[Close_Date]]="","",TEXT(Sales_Pipeline[[#This Row],[Close_Date]],"ddd"))</f>
        <v>Mon</v>
      </c>
      <c r="L1844" s="8" t="str">
        <f>IF(Sales_Pipeline[[#This Row],[Close_Date]]="","",TEXT(Sales_Pipeline[[#This Row],[Close_Date]],"mmm"))</f>
        <v>May</v>
      </c>
      <c r="M1844" s="8" t="str">
        <f>IF(Sales_Pipeline[[#This Row],[Close_Date]]="","","Q"&amp;ROUNDUP(MONTH(Sales_Pipeline[[#This Row],[Close_Date]])/3,0))</f>
        <v>Q2</v>
      </c>
      <c r="N1844" s="2" cm="1">
        <f t="array" ref="N1844">IFERROR(_xlfn.IFS(Sales_Pipeline[[#This Row],[Deal_Stage]]="Won",_xlfn.XLOOKUP(Sales_Pipeline[[#This Row],[Product]],Products!$A$2:$A$8,Products!$C$2:$C$8),Sales_Pipeline[[#This Row],[Deal_Stage]]="Lost",_xlfn.XLOOKUP(Sales_Pipeline[[#This Row],[Product]],Products!$A$2:$A$8,Products!$C$2:$C$8)),"")</f>
        <v>55</v>
      </c>
      <c r="O1844" s="2">
        <v>0</v>
      </c>
    </row>
    <row r="1845" spans="1:15" x14ac:dyDescent="0.3">
      <c r="A1845" t="s">
        <v>1991</v>
      </c>
      <c r="B1845" t="s">
        <v>29</v>
      </c>
      <c r="C1845" t="str">
        <f>_xlfn.XLOOKUP(Sales_Pipeline[[#This Row],[Sales_Agent]],Sales_Teams[Sales_Agent],Sales_Teams[Manager])</f>
        <v>Rocco Neubert</v>
      </c>
      <c r="D1845" t="str">
        <f>_xlfn.XLOOKUP(Sales_Pipeline[[#This Row],[Manager]],Sales_Teams[Manager],Sales_Teams[Regional_Office])</f>
        <v>East</v>
      </c>
      <c r="E1845" t="s">
        <v>84</v>
      </c>
      <c r="F1845" t="s">
        <v>116</v>
      </c>
      <c r="G1845" t="str">
        <f>IFERROR(_xlfn.XLOOKUP(Sales_Pipeline[[#This Row],[Account]],Accounts!$A$2:$A$86,Accounts!$F$2:$F$86),"")</f>
        <v>United States</v>
      </c>
      <c r="H1845" t="s">
        <v>82</v>
      </c>
      <c r="I1845" s="3">
        <v>42821</v>
      </c>
      <c r="J1845" s="3">
        <v>42870</v>
      </c>
      <c r="K1845" s="8" t="str">
        <f>IF(Sales_Pipeline[[#This Row],[Close_Date]]="","",TEXT(Sales_Pipeline[[#This Row],[Close_Date]],"ddd"))</f>
        <v>Mon</v>
      </c>
      <c r="L1845" s="8" t="str">
        <f>IF(Sales_Pipeline[[#This Row],[Close_Date]]="","",TEXT(Sales_Pipeline[[#This Row],[Close_Date]],"mmm"))</f>
        <v>May</v>
      </c>
      <c r="M1845" s="8" t="str">
        <f>IF(Sales_Pipeline[[#This Row],[Close_Date]]="","","Q"&amp;ROUNDUP(MONTH(Sales_Pipeline[[#This Row],[Close_Date]])/3,0))</f>
        <v>Q2</v>
      </c>
      <c r="N1845" s="2" cm="1">
        <f t="array" ref="N1845">IFERROR(_xlfn.IFS(Sales_Pipeline[[#This Row],[Deal_Stage]]="Won",_xlfn.XLOOKUP(Sales_Pipeline[[#This Row],[Product]],Products!$A$2:$A$8,Products!$C$2:$C$8),Sales_Pipeline[[#This Row],[Deal_Stage]]="Lost",_xlfn.XLOOKUP(Sales_Pipeline[[#This Row],[Product]],Products!$A$2:$A$8,Products!$C$2:$C$8)),"")</f>
        <v>5482</v>
      </c>
      <c r="O1845" s="2">
        <v>0</v>
      </c>
    </row>
    <row r="1846" spans="1:15" x14ac:dyDescent="0.3">
      <c r="A1846" t="s">
        <v>1992</v>
      </c>
      <c r="B1846" t="s">
        <v>29</v>
      </c>
      <c r="C1846" t="str">
        <f>_xlfn.XLOOKUP(Sales_Pipeline[[#This Row],[Sales_Agent]],Sales_Teams[Sales_Agent],Sales_Teams[Manager])</f>
        <v>Rocco Neubert</v>
      </c>
      <c r="D1846" t="str">
        <f>_xlfn.XLOOKUP(Sales_Pipeline[[#This Row],[Manager]],Sales_Teams[Manager],Sales_Teams[Regional_Office])</f>
        <v>East</v>
      </c>
      <c r="E1846" t="s">
        <v>8953</v>
      </c>
      <c r="F1846" t="s">
        <v>129</v>
      </c>
      <c r="G1846" t="str">
        <f>IFERROR(_xlfn.XLOOKUP(Sales_Pipeline[[#This Row],[Account]],Accounts!$A$2:$A$86,Accounts!$F$2:$F$86),"")</f>
        <v>Jordan</v>
      </c>
      <c r="H1846" t="s">
        <v>57</v>
      </c>
      <c r="I1846" s="3">
        <v>42821</v>
      </c>
      <c r="J1846" s="3">
        <v>42830</v>
      </c>
      <c r="K1846" s="8" t="str">
        <f>IF(Sales_Pipeline[[#This Row],[Close_Date]]="","",TEXT(Sales_Pipeline[[#This Row],[Close_Date]],"ddd"))</f>
        <v>Wed</v>
      </c>
      <c r="L1846" s="8" t="str">
        <f>IF(Sales_Pipeline[[#This Row],[Close_Date]]="","",TEXT(Sales_Pipeline[[#This Row],[Close_Date]],"mmm"))</f>
        <v>Apr</v>
      </c>
      <c r="M1846" s="8" t="str">
        <f>IF(Sales_Pipeline[[#This Row],[Close_Date]]="","","Q"&amp;ROUNDUP(MONTH(Sales_Pipeline[[#This Row],[Close_Date]])/3,0))</f>
        <v>Q2</v>
      </c>
      <c r="N1846" s="2" cm="1">
        <f t="array" ref="N1846">IFERROR(_xlfn.IFS(Sales_Pipeline[[#This Row],[Deal_Stage]]="Won",_xlfn.XLOOKUP(Sales_Pipeline[[#This Row],[Product]],Products!$A$2:$A$8,Products!$C$2:$C$8),Sales_Pipeline[[#This Row],[Deal_Stage]]="Lost",_xlfn.XLOOKUP(Sales_Pipeline[[#This Row],[Product]],Products!$A$2:$A$8,Products!$C$2:$C$8)),"")</f>
        <v>4821</v>
      </c>
      <c r="O1846" s="2">
        <v>5363</v>
      </c>
    </row>
    <row r="1847" spans="1:15" x14ac:dyDescent="0.3">
      <c r="A1847" t="s">
        <v>1993</v>
      </c>
      <c r="B1847" t="s">
        <v>7</v>
      </c>
      <c r="C1847" t="str">
        <f>_xlfn.XLOOKUP(Sales_Pipeline[[#This Row],[Sales_Agent]],Sales_Teams[Sales_Agent],Sales_Teams[Manager])</f>
        <v>Dustin Brinkmann</v>
      </c>
      <c r="D1847" t="str">
        <f>_xlfn.XLOOKUP(Sales_Pipeline[[#This Row],[Manager]],Sales_Teams[Manager],Sales_Teams[Regional_Office])</f>
        <v>Central</v>
      </c>
      <c r="E1847" t="s">
        <v>61</v>
      </c>
      <c r="F1847" t="s">
        <v>118</v>
      </c>
      <c r="G1847" t="str">
        <f>IFERROR(_xlfn.XLOOKUP(Sales_Pipeline[[#This Row],[Account]],Accounts!$A$2:$A$86,Accounts!$F$2:$F$86),"")</f>
        <v>United States</v>
      </c>
      <c r="H1847" t="s">
        <v>57</v>
      </c>
      <c r="I1847" s="3">
        <v>42821</v>
      </c>
      <c r="J1847" s="3">
        <v>42914</v>
      </c>
      <c r="K1847" s="8" t="str">
        <f>IF(Sales_Pipeline[[#This Row],[Close_Date]]="","",TEXT(Sales_Pipeline[[#This Row],[Close_Date]],"ddd"))</f>
        <v>Wed</v>
      </c>
      <c r="L1847" s="8" t="str">
        <f>IF(Sales_Pipeline[[#This Row],[Close_Date]]="","",TEXT(Sales_Pipeline[[#This Row],[Close_Date]],"mmm"))</f>
        <v>Jun</v>
      </c>
      <c r="M1847" s="8" t="str">
        <f>IF(Sales_Pipeline[[#This Row],[Close_Date]]="","","Q"&amp;ROUNDUP(MONTH(Sales_Pipeline[[#This Row],[Close_Date]])/3,0))</f>
        <v>Q2</v>
      </c>
      <c r="N1847" s="2" cm="1">
        <f t="array" ref="N1847">IFERROR(_xlfn.IFS(Sales_Pipeline[[#This Row],[Deal_Stage]]="Won",_xlfn.XLOOKUP(Sales_Pipeline[[#This Row],[Product]],Products!$A$2:$A$8,Products!$C$2:$C$8),Sales_Pipeline[[#This Row],[Deal_Stage]]="Lost",_xlfn.XLOOKUP(Sales_Pipeline[[#This Row],[Product]],Products!$A$2:$A$8,Products!$C$2:$C$8)),"")</f>
        <v>55</v>
      </c>
      <c r="O1847" s="2">
        <v>49</v>
      </c>
    </row>
    <row r="1848" spans="1:15" x14ac:dyDescent="0.3">
      <c r="A1848" t="s">
        <v>1994</v>
      </c>
      <c r="B1848" t="s">
        <v>32</v>
      </c>
      <c r="C1848" t="str">
        <f>_xlfn.XLOOKUP(Sales_Pipeline[[#This Row],[Sales_Agent]],Sales_Teams[Sales_Agent],Sales_Teams[Manager])</f>
        <v>Celia Rouche</v>
      </c>
      <c r="D1848" t="str">
        <f>_xlfn.XLOOKUP(Sales_Pipeline[[#This Row],[Manager]],Sales_Teams[Manager],Sales_Teams[Regional_Office])</f>
        <v>West</v>
      </c>
      <c r="E1848" t="s">
        <v>55</v>
      </c>
      <c r="F1848" t="s">
        <v>425</v>
      </c>
      <c r="G1848" t="str">
        <f>IFERROR(_xlfn.XLOOKUP(Sales_Pipeline[[#This Row],[Account]],Accounts!$A$2:$A$86,Accounts!$F$2:$F$86),"")</f>
        <v>United States</v>
      </c>
      <c r="H1848" t="s">
        <v>77</v>
      </c>
      <c r="I1848" s="3">
        <v>42821</v>
      </c>
      <c r="K1848" s="8" t="str">
        <f>IF(Sales_Pipeline[[#This Row],[Close_Date]]="","",TEXT(Sales_Pipeline[[#This Row],[Close_Date]],"ddd"))</f>
        <v/>
      </c>
      <c r="L1848" s="8" t="str">
        <f>IF(Sales_Pipeline[[#This Row],[Close_Date]]="","",TEXT(Sales_Pipeline[[#This Row],[Close_Date]],"mmm"))</f>
        <v/>
      </c>
      <c r="M1848" s="8" t="str">
        <f>IF(Sales_Pipeline[[#This Row],[Close_Date]]="","","Q"&amp;ROUNDUP(MONTH(Sales_Pipeline[[#This Row],[Close_Date]])/3,0))</f>
        <v/>
      </c>
      <c r="N1848" s="2" t="str" cm="1">
        <f t="array" ref="N1848">IFERROR(_xlfn.IFS(Sales_Pipeline[[#This Row],[Deal_Stage]]="Won",_xlfn.XLOOKUP(Sales_Pipeline[[#This Row],[Product]],Products!$A$2:$A$8,Products!$C$2:$C$8),Sales_Pipeline[[#This Row],[Deal_Stage]]="Lost",_xlfn.XLOOKUP(Sales_Pipeline[[#This Row],[Product]],Products!$A$2:$A$8,Products!$C$2:$C$8)),"")</f>
        <v/>
      </c>
      <c r="O1848" s="2">
        <v>0</v>
      </c>
    </row>
    <row r="1849" spans="1:15" x14ac:dyDescent="0.3">
      <c r="A1849" t="s">
        <v>1995</v>
      </c>
      <c r="B1849" t="s">
        <v>44</v>
      </c>
      <c r="C1849" t="str">
        <f>_xlfn.XLOOKUP(Sales_Pipeline[[#This Row],[Sales_Agent]],Sales_Teams[Sales_Agent],Sales_Teams[Manager])</f>
        <v>Summer Sewald</v>
      </c>
      <c r="D1849" t="str">
        <f>_xlfn.XLOOKUP(Sales_Pipeline[[#This Row],[Manager]],Sales_Teams[Manager],Sales_Teams[Regional_Office])</f>
        <v>West</v>
      </c>
      <c r="E1849" t="s">
        <v>55</v>
      </c>
      <c r="F1849" t="s">
        <v>100</v>
      </c>
      <c r="G1849" t="str">
        <f>IFERROR(_xlfn.XLOOKUP(Sales_Pipeline[[#This Row],[Account]],Accounts!$A$2:$A$86,Accounts!$F$2:$F$86),"")</f>
        <v>United States</v>
      </c>
      <c r="H1849" t="s">
        <v>82</v>
      </c>
      <c r="I1849" s="3">
        <v>42821</v>
      </c>
      <c r="J1849" s="3">
        <v>42828</v>
      </c>
      <c r="K1849" s="8" t="str">
        <f>IF(Sales_Pipeline[[#This Row],[Close_Date]]="","",TEXT(Sales_Pipeline[[#This Row],[Close_Date]],"ddd"))</f>
        <v>Mon</v>
      </c>
      <c r="L1849" s="8" t="str">
        <f>IF(Sales_Pipeline[[#This Row],[Close_Date]]="","",TEXT(Sales_Pipeline[[#This Row],[Close_Date]],"mmm"))</f>
        <v>Apr</v>
      </c>
      <c r="M1849" s="8" t="str">
        <f>IF(Sales_Pipeline[[#This Row],[Close_Date]]="","","Q"&amp;ROUNDUP(MONTH(Sales_Pipeline[[#This Row],[Close_Date]])/3,0))</f>
        <v>Q2</v>
      </c>
      <c r="N1849" s="2" cm="1">
        <f t="array" ref="N1849">IFERROR(_xlfn.IFS(Sales_Pipeline[[#This Row],[Deal_Stage]]="Won",_xlfn.XLOOKUP(Sales_Pipeline[[#This Row],[Product]],Products!$A$2:$A$8,Products!$C$2:$C$8),Sales_Pipeline[[#This Row],[Deal_Stage]]="Lost",_xlfn.XLOOKUP(Sales_Pipeline[[#This Row],[Product]],Products!$A$2:$A$8,Products!$C$2:$C$8)),"")</f>
        <v>1096</v>
      </c>
      <c r="O1849" s="2">
        <v>0</v>
      </c>
    </row>
    <row r="1850" spans="1:15" x14ac:dyDescent="0.3">
      <c r="A1850" t="s">
        <v>1996</v>
      </c>
      <c r="B1850" t="s">
        <v>44</v>
      </c>
      <c r="C1850" t="str">
        <f>_xlfn.XLOOKUP(Sales_Pipeline[[#This Row],[Sales_Agent]],Sales_Teams[Sales_Agent],Sales_Teams[Manager])</f>
        <v>Summer Sewald</v>
      </c>
      <c r="D1850" t="str">
        <f>_xlfn.XLOOKUP(Sales_Pipeline[[#This Row],[Manager]],Sales_Teams[Manager],Sales_Teams[Regional_Office])</f>
        <v>West</v>
      </c>
      <c r="E1850" t="s">
        <v>76</v>
      </c>
      <c r="F1850" t="s">
        <v>240</v>
      </c>
      <c r="G1850" t="str">
        <f>IFERROR(_xlfn.XLOOKUP(Sales_Pipeline[[#This Row],[Account]],Accounts!$A$2:$A$86,Accounts!$F$2:$F$86),"")</f>
        <v>United States</v>
      </c>
      <c r="H1850" t="s">
        <v>57</v>
      </c>
      <c r="I1850" s="3">
        <v>42821</v>
      </c>
      <c r="J1850" s="3">
        <v>42828</v>
      </c>
      <c r="K1850" s="8" t="str">
        <f>IF(Sales_Pipeline[[#This Row],[Close_Date]]="","",TEXT(Sales_Pipeline[[#This Row],[Close_Date]],"ddd"))</f>
        <v>Mon</v>
      </c>
      <c r="L1850" s="8" t="str">
        <f>IF(Sales_Pipeline[[#This Row],[Close_Date]]="","",TEXT(Sales_Pipeline[[#This Row],[Close_Date]],"mmm"))</f>
        <v>Apr</v>
      </c>
      <c r="M1850" s="8" t="str">
        <f>IF(Sales_Pipeline[[#This Row],[Close_Date]]="","","Q"&amp;ROUNDUP(MONTH(Sales_Pipeline[[#This Row],[Close_Date]])/3,0))</f>
        <v>Q2</v>
      </c>
      <c r="N1850" s="2" cm="1">
        <f t="array" ref="N1850">IFERROR(_xlfn.IFS(Sales_Pipeline[[#This Row],[Deal_Stage]]="Won",_xlfn.XLOOKUP(Sales_Pipeline[[#This Row],[Product]],Products!$A$2:$A$8,Products!$C$2:$C$8),Sales_Pipeline[[#This Row],[Deal_Stage]]="Lost",_xlfn.XLOOKUP(Sales_Pipeline[[#This Row],[Product]],Products!$A$2:$A$8,Products!$C$2:$C$8)),"")</f>
        <v>3393</v>
      </c>
      <c r="O1850" s="2">
        <v>4253</v>
      </c>
    </row>
    <row r="1851" spans="1:15" x14ac:dyDescent="0.3">
      <c r="A1851" t="s">
        <v>1997</v>
      </c>
      <c r="B1851" t="s">
        <v>3</v>
      </c>
      <c r="C1851" t="str">
        <f>_xlfn.XLOOKUP(Sales_Pipeline[[#This Row],[Sales_Agent]],Sales_Teams[Sales_Agent],Sales_Teams[Manager])</f>
        <v>Dustin Brinkmann</v>
      </c>
      <c r="D1851" t="str">
        <f>_xlfn.XLOOKUP(Sales_Pipeline[[#This Row],[Manager]],Sales_Teams[Manager],Sales_Teams[Regional_Office])</f>
        <v>Central</v>
      </c>
      <c r="E1851" t="s">
        <v>61</v>
      </c>
      <c r="F1851" t="s">
        <v>64</v>
      </c>
      <c r="G1851" t="str">
        <f>IFERROR(_xlfn.XLOOKUP(Sales_Pipeline[[#This Row],[Account]],Accounts!$A$2:$A$86,Accounts!$F$2:$F$86),"")</f>
        <v>United States</v>
      </c>
      <c r="H1851" t="s">
        <v>82</v>
      </c>
      <c r="I1851" s="3">
        <v>42822</v>
      </c>
      <c r="J1851" s="3">
        <v>42833</v>
      </c>
      <c r="K1851" s="8" t="str">
        <f>IF(Sales_Pipeline[[#This Row],[Close_Date]]="","",TEXT(Sales_Pipeline[[#This Row],[Close_Date]],"ddd"))</f>
        <v>Sat</v>
      </c>
      <c r="L1851" s="8" t="str">
        <f>IF(Sales_Pipeline[[#This Row],[Close_Date]]="","",TEXT(Sales_Pipeline[[#This Row],[Close_Date]],"mmm"))</f>
        <v>Apr</v>
      </c>
      <c r="M1851" s="8" t="str">
        <f>IF(Sales_Pipeline[[#This Row],[Close_Date]]="","","Q"&amp;ROUNDUP(MONTH(Sales_Pipeline[[#This Row],[Close_Date]])/3,0))</f>
        <v>Q2</v>
      </c>
      <c r="N1851" s="2" cm="1">
        <f t="array" ref="N1851">IFERROR(_xlfn.IFS(Sales_Pipeline[[#This Row],[Deal_Stage]]="Won",_xlfn.XLOOKUP(Sales_Pipeline[[#This Row],[Product]],Products!$A$2:$A$8,Products!$C$2:$C$8),Sales_Pipeline[[#This Row],[Deal_Stage]]="Lost",_xlfn.XLOOKUP(Sales_Pipeline[[#This Row],[Product]],Products!$A$2:$A$8,Products!$C$2:$C$8)),"")</f>
        <v>55</v>
      </c>
      <c r="O1851" s="2">
        <v>0</v>
      </c>
    </row>
    <row r="1852" spans="1:15" x14ac:dyDescent="0.3">
      <c r="A1852" t="s">
        <v>1998</v>
      </c>
      <c r="B1852" t="s">
        <v>3</v>
      </c>
      <c r="C1852" t="str">
        <f>_xlfn.XLOOKUP(Sales_Pipeline[[#This Row],[Sales_Agent]],Sales_Teams[Sales_Agent],Sales_Teams[Manager])</f>
        <v>Dustin Brinkmann</v>
      </c>
      <c r="D1852" t="str">
        <f>_xlfn.XLOOKUP(Sales_Pipeline[[#This Row],[Manager]],Sales_Teams[Manager],Sales_Teams[Regional_Office])</f>
        <v>Central</v>
      </c>
      <c r="E1852" t="s">
        <v>61</v>
      </c>
      <c r="F1852" t="s">
        <v>64</v>
      </c>
      <c r="G1852" t="str">
        <f>IFERROR(_xlfn.XLOOKUP(Sales_Pipeline[[#This Row],[Account]],Accounts!$A$2:$A$86,Accounts!$F$2:$F$86),"")</f>
        <v>United States</v>
      </c>
      <c r="H1852" t="s">
        <v>82</v>
      </c>
      <c r="I1852" s="3">
        <v>42822</v>
      </c>
      <c r="J1852" s="3">
        <v>42894</v>
      </c>
      <c r="K1852" s="8" t="str">
        <f>IF(Sales_Pipeline[[#This Row],[Close_Date]]="","",TEXT(Sales_Pipeline[[#This Row],[Close_Date]],"ddd"))</f>
        <v>Thu</v>
      </c>
      <c r="L1852" s="8" t="str">
        <f>IF(Sales_Pipeline[[#This Row],[Close_Date]]="","",TEXT(Sales_Pipeline[[#This Row],[Close_Date]],"mmm"))</f>
        <v>Jun</v>
      </c>
      <c r="M1852" s="8" t="str">
        <f>IF(Sales_Pipeline[[#This Row],[Close_Date]]="","","Q"&amp;ROUNDUP(MONTH(Sales_Pipeline[[#This Row],[Close_Date]])/3,0))</f>
        <v>Q2</v>
      </c>
      <c r="N1852" s="2" cm="1">
        <f t="array" ref="N1852">IFERROR(_xlfn.IFS(Sales_Pipeline[[#This Row],[Deal_Stage]]="Won",_xlfn.XLOOKUP(Sales_Pipeline[[#This Row],[Product]],Products!$A$2:$A$8,Products!$C$2:$C$8),Sales_Pipeline[[#This Row],[Deal_Stage]]="Lost",_xlfn.XLOOKUP(Sales_Pipeline[[#This Row],[Product]],Products!$A$2:$A$8,Products!$C$2:$C$8)),"")</f>
        <v>55</v>
      </c>
      <c r="O1852" s="2">
        <v>0</v>
      </c>
    </row>
    <row r="1853" spans="1:15" x14ac:dyDescent="0.3">
      <c r="A1853" t="s">
        <v>1999</v>
      </c>
      <c r="B1853" t="s">
        <v>27</v>
      </c>
      <c r="C1853" t="str">
        <f>_xlfn.XLOOKUP(Sales_Pipeline[[#This Row],[Sales_Agent]],Sales_Teams[Sales_Agent],Sales_Teams[Manager])</f>
        <v>Rocco Neubert</v>
      </c>
      <c r="D1853" t="str">
        <f>_xlfn.XLOOKUP(Sales_Pipeline[[#This Row],[Manager]],Sales_Teams[Manager],Sales_Teams[Regional_Office])</f>
        <v>East</v>
      </c>
      <c r="E1853" t="s">
        <v>63</v>
      </c>
      <c r="F1853" t="s">
        <v>231</v>
      </c>
      <c r="G1853" t="str">
        <f>IFERROR(_xlfn.XLOOKUP(Sales_Pipeline[[#This Row],[Account]],Accounts!$A$2:$A$86,Accounts!$F$2:$F$86),"")</f>
        <v>United States</v>
      </c>
      <c r="H1853" t="s">
        <v>57</v>
      </c>
      <c r="I1853" s="3">
        <v>42822</v>
      </c>
      <c r="J1853" s="3">
        <v>42885</v>
      </c>
      <c r="K1853" s="8" t="str">
        <f>IF(Sales_Pipeline[[#This Row],[Close_Date]]="","",TEXT(Sales_Pipeline[[#This Row],[Close_Date]],"ddd"))</f>
        <v>Tue</v>
      </c>
      <c r="L1853" s="8" t="str">
        <f>IF(Sales_Pipeline[[#This Row],[Close_Date]]="","",TEXT(Sales_Pipeline[[#This Row],[Close_Date]],"mmm"))</f>
        <v>May</v>
      </c>
      <c r="M1853" s="8" t="str">
        <f>IF(Sales_Pipeline[[#This Row],[Close_Date]]="","","Q"&amp;ROUNDUP(MONTH(Sales_Pipeline[[#This Row],[Close_Date]])/3,0))</f>
        <v>Q2</v>
      </c>
      <c r="N1853" s="2" cm="1">
        <f t="array" ref="N1853">IFERROR(_xlfn.IFS(Sales_Pipeline[[#This Row],[Deal_Stage]]="Won",_xlfn.XLOOKUP(Sales_Pipeline[[#This Row],[Product]],Products!$A$2:$A$8,Products!$C$2:$C$8),Sales_Pipeline[[#This Row],[Deal_Stage]]="Lost",_xlfn.XLOOKUP(Sales_Pipeline[[#This Row],[Product]],Products!$A$2:$A$8,Products!$C$2:$C$8)),"")</f>
        <v>550</v>
      </c>
      <c r="O1853" s="2">
        <v>422</v>
      </c>
    </row>
    <row r="1854" spans="1:15" x14ac:dyDescent="0.3">
      <c r="A1854" t="s">
        <v>2000</v>
      </c>
      <c r="B1854" t="s">
        <v>6</v>
      </c>
      <c r="C1854" t="str">
        <f>_xlfn.XLOOKUP(Sales_Pipeline[[#This Row],[Sales_Agent]],Sales_Teams[Sales_Agent],Sales_Teams[Manager])</f>
        <v>Dustin Brinkmann</v>
      </c>
      <c r="D1854" t="str">
        <f>_xlfn.XLOOKUP(Sales_Pipeline[[#This Row],[Manager]],Sales_Teams[Manager],Sales_Teams[Regional_Office])</f>
        <v>Central</v>
      </c>
      <c r="E1854" t="s">
        <v>63</v>
      </c>
      <c r="F1854" t="s">
        <v>330</v>
      </c>
      <c r="G1854" t="str">
        <f>IFERROR(_xlfn.XLOOKUP(Sales_Pipeline[[#This Row],[Account]],Accounts!$A$2:$A$86,Accounts!$F$2:$F$86),"")</f>
        <v>Korea</v>
      </c>
      <c r="H1854" t="s">
        <v>82</v>
      </c>
      <c r="I1854" s="3">
        <v>42822</v>
      </c>
      <c r="J1854" s="3">
        <v>42831</v>
      </c>
      <c r="K1854" s="8" t="str">
        <f>IF(Sales_Pipeline[[#This Row],[Close_Date]]="","",TEXT(Sales_Pipeline[[#This Row],[Close_Date]],"ddd"))</f>
        <v>Thu</v>
      </c>
      <c r="L1854" s="8" t="str">
        <f>IF(Sales_Pipeline[[#This Row],[Close_Date]]="","",TEXT(Sales_Pipeline[[#This Row],[Close_Date]],"mmm"))</f>
        <v>Apr</v>
      </c>
      <c r="M1854" s="8" t="str">
        <f>IF(Sales_Pipeline[[#This Row],[Close_Date]]="","","Q"&amp;ROUNDUP(MONTH(Sales_Pipeline[[#This Row],[Close_Date]])/3,0))</f>
        <v>Q2</v>
      </c>
      <c r="N1854" s="2" cm="1">
        <f t="array" ref="N1854">IFERROR(_xlfn.IFS(Sales_Pipeline[[#This Row],[Deal_Stage]]="Won",_xlfn.XLOOKUP(Sales_Pipeline[[#This Row],[Product]],Products!$A$2:$A$8,Products!$C$2:$C$8),Sales_Pipeline[[#This Row],[Deal_Stage]]="Lost",_xlfn.XLOOKUP(Sales_Pipeline[[#This Row],[Product]],Products!$A$2:$A$8,Products!$C$2:$C$8)),"")</f>
        <v>550</v>
      </c>
      <c r="O1854" s="2">
        <v>0</v>
      </c>
    </row>
    <row r="1855" spans="1:15" x14ac:dyDescent="0.3">
      <c r="A1855" t="s">
        <v>2001</v>
      </c>
      <c r="B1855" t="s">
        <v>6</v>
      </c>
      <c r="C1855" t="str">
        <f>_xlfn.XLOOKUP(Sales_Pipeline[[#This Row],[Sales_Agent]],Sales_Teams[Sales_Agent],Sales_Teams[Manager])</f>
        <v>Dustin Brinkmann</v>
      </c>
      <c r="D1855" t="str">
        <f>_xlfn.XLOOKUP(Sales_Pipeline[[#This Row],[Manager]],Sales_Teams[Manager],Sales_Teams[Regional_Office])</f>
        <v>Central</v>
      </c>
      <c r="E1855" t="s">
        <v>55</v>
      </c>
      <c r="F1855" t="s">
        <v>64</v>
      </c>
      <c r="G1855" t="str">
        <f>IFERROR(_xlfn.XLOOKUP(Sales_Pipeline[[#This Row],[Account]],Accounts!$A$2:$A$86,Accounts!$F$2:$F$86),"")</f>
        <v>United States</v>
      </c>
      <c r="H1855" t="s">
        <v>57</v>
      </c>
      <c r="I1855" s="3">
        <v>42822</v>
      </c>
      <c r="J1855" s="3">
        <v>42833</v>
      </c>
      <c r="K1855" s="8" t="str">
        <f>IF(Sales_Pipeline[[#This Row],[Close_Date]]="","",TEXT(Sales_Pipeline[[#This Row],[Close_Date]],"ddd"))</f>
        <v>Sat</v>
      </c>
      <c r="L1855" s="8" t="str">
        <f>IF(Sales_Pipeline[[#This Row],[Close_Date]]="","",TEXT(Sales_Pipeline[[#This Row],[Close_Date]],"mmm"))</f>
        <v>Apr</v>
      </c>
      <c r="M1855" s="8" t="str">
        <f>IF(Sales_Pipeline[[#This Row],[Close_Date]]="","","Q"&amp;ROUNDUP(MONTH(Sales_Pipeline[[#This Row],[Close_Date]])/3,0))</f>
        <v>Q2</v>
      </c>
      <c r="N1855" s="2" cm="1">
        <f t="array" ref="N1855">IFERROR(_xlfn.IFS(Sales_Pipeline[[#This Row],[Deal_Stage]]="Won",_xlfn.XLOOKUP(Sales_Pipeline[[#This Row],[Product]],Products!$A$2:$A$8,Products!$C$2:$C$8),Sales_Pipeline[[#This Row],[Deal_Stage]]="Lost",_xlfn.XLOOKUP(Sales_Pipeline[[#This Row],[Product]],Products!$A$2:$A$8,Products!$C$2:$C$8)),"")</f>
        <v>1096</v>
      </c>
      <c r="O1855" s="2">
        <v>1056</v>
      </c>
    </row>
    <row r="1856" spans="1:15" x14ac:dyDescent="0.3">
      <c r="A1856" t="s">
        <v>2002</v>
      </c>
      <c r="B1856" t="s">
        <v>20</v>
      </c>
      <c r="C1856" t="str">
        <f>_xlfn.XLOOKUP(Sales_Pipeline[[#This Row],[Sales_Agent]],Sales_Teams[Sales_Agent],Sales_Teams[Manager])</f>
        <v>Cara Losch</v>
      </c>
      <c r="D1856" t="str">
        <f>_xlfn.XLOOKUP(Sales_Pipeline[[#This Row],[Manager]],Sales_Teams[Manager],Sales_Teams[Regional_Office])</f>
        <v>East</v>
      </c>
      <c r="E1856" t="s">
        <v>8953</v>
      </c>
      <c r="F1856" t="s">
        <v>182</v>
      </c>
      <c r="G1856" t="str">
        <f>IFERROR(_xlfn.XLOOKUP(Sales_Pipeline[[#This Row],[Account]],Accounts!$A$2:$A$86,Accounts!$F$2:$F$86),"")</f>
        <v>United States</v>
      </c>
      <c r="H1856" t="s">
        <v>82</v>
      </c>
      <c r="I1856" s="3">
        <v>42822</v>
      </c>
      <c r="J1856" s="3">
        <v>42832</v>
      </c>
      <c r="K1856" s="8" t="str">
        <f>IF(Sales_Pipeline[[#This Row],[Close_Date]]="","",TEXT(Sales_Pipeline[[#This Row],[Close_Date]],"ddd"))</f>
        <v>Fri</v>
      </c>
      <c r="L1856" s="8" t="str">
        <f>IF(Sales_Pipeline[[#This Row],[Close_Date]]="","",TEXT(Sales_Pipeline[[#This Row],[Close_Date]],"mmm"))</f>
        <v>Apr</v>
      </c>
      <c r="M1856" s="8" t="str">
        <f>IF(Sales_Pipeline[[#This Row],[Close_Date]]="","","Q"&amp;ROUNDUP(MONTH(Sales_Pipeline[[#This Row],[Close_Date]])/3,0))</f>
        <v>Q2</v>
      </c>
      <c r="N1856" s="2" cm="1">
        <f t="array" ref="N1856">IFERROR(_xlfn.IFS(Sales_Pipeline[[#This Row],[Deal_Stage]]="Won",_xlfn.XLOOKUP(Sales_Pipeline[[#This Row],[Product]],Products!$A$2:$A$8,Products!$C$2:$C$8),Sales_Pipeline[[#This Row],[Deal_Stage]]="Lost",_xlfn.XLOOKUP(Sales_Pipeline[[#This Row],[Product]],Products!$A$2:$A$8,Products!$C$2:$C$8)),"")</f>
        <v>4821</v>
      </c>
      <c r="O1856" s="2">
        <v>0</v>
      </c>
    </row>
    <row r="1857" spans="1:15" x14ac:dyDescent="0.3">
      <c r="A1857" t="s">
        <v>2003</v>
      </c>
      <c r="B1857" t="s">
        <v>20</v>
      </c>
      <c r="C1857" t="str">
        <f>_xlfn.XLOOKUP(Sales_Pipeline[[#This Row],[Sales_Agent]],Sales_Teams[Sales_Agent],Sales_Teams[Manager])</f>
        <v>Cara Losch</v>
      </c>
      <c r="D1857" t="str">
        <f>_xlfn.XLOOKUP(Sales_Pipeline[[#This Row],[Manager]],Sales_Teams[Manager],Sales_Teams[Regional_Office])</f>
        <v>East</v>
      </c>
      <c r="E1857" t="s">
        <v>8953</v>
      </c>
      <c r="F1857" t="s">
        <v>109</v>
      </c>
      <c r="G1857" t="str">
        <f>IFERROR(_xlfn.XLOOKUP(Sales_Pipeline[[#This Row],[Account]],Accounts!$A$2:$A$86,Accounts!$F$2:$F$86),"")</f>
        <v>Japan</v>
      </c>
      <c r="H1857" t="s">
        <v>82</v>
      </c>
      <c r="I1857" s="3">
        <v>42822</v>
      </c>
      <c r="J1857" s="3">
        <v>42883</v>
      </c>
      <c r="K1857" s="8" t="str">
        <f>IF(Sales_Pipeline[[#This Row],[Close_Date]]="","",TEXT(Sales_Pipeline[[#This Row],[Close_Date]],"ddd"))</f>
        <v>Sun</v>
      </c>
      <c r="L1857" s="8" t="str">
        <f>IF(Sales_Pipeline[[#This Row],[Close_Date]]="","",TEXT(Sales_Pipeline[[#This Row],[Close_Date]],"mmm"))</f>
        <v>May</v>
      </c>
      <c r="M1857" s="8" t="str">
        <f>IF(Sales_Pipeline[[#This Row],[Close_Date]]="","","Q"&amp;ROUNDUP(MONTH(Sales_Pipeline[[#This Row],[Close_Date]])/3,0))</f>
        <v>Q2</v>
      </c>
      <c r="N1857" s="2" cm="1">
        <f t="array" ref="N1857">IFERROR(_xlfn.IFS(Sales_Pipeline[[#This Row],[Deal_Stage]]="Won",_xlfn.XLOOKUP(Sales_Pipeline[[#This Row],[Product]],Products!$A$2:$A$8,Products!$C$2:$C$8),Sales_Pipeline[[#This Row],[Deal_Stage]]="Lost",_xlfn.XLOOKUP(Sales_Pipeline[[#This Row],[Product]],Products!$A$2:$A$8,Products!$C$2:$C$8)),"")</f>
        <v>4821</v>
      </c>
      <c r="O1857" s="2">
        <v>0</v>
      </c>
    </row>
    <row r="1858" spans="1:15" x14ac:dyDescent="0.3">
      <c r="A1858" t="s">
        <v>2004</v>
      </c>
      <c r="B1858" t="s">
        <v>15</v>
      </c>
      <c r="C1858" t="str">
        <f>_xlfn.XLOOKUP(Sales_Pipeline[[#This Row],[Sales_Agent]],Sales_Teams[Sales_Agent],Sales_Teams[Manager])</f>
        <v>Melvin Marxen</v>
      </c>
      <c r="D1858" t="str">
        <f>_xlfn.XLOOKUP(Sales_Pipeline[[#This Row],[Manager]],Sales_Teams[Manager],Sales_Teams[Regional_Office])</f>
        <v>Central</v>
      </c>
      <c r="E1858" t="s">
        <v>8953</v>
      </c>
      <c r="F1858" t="s">
        <v>214</v>
      </c>
      <c r="G1858" t="str">
        <f>IFERROR(_xlfn.XLOOKUP(Sales_Pipeline[[#This Row],[Account]],Accounts!$A$2:$A$86,Accounts!$F$2:$F$86),"")</f>
        <v>United States</v>
      </c>
      <c r="H1858" t="s">
        <v>82</v>
      </c>
      <c r="I1858" s="3">
        <v>42822</v>
      </c>
      <c r="J1858" s="3">
        <v>42831</v>
      </c>
      <c r="K1858" s="8" t="str">
        <f>IF(Sales_Pipeline[[#This Row],[Close_Date]]="","",TEXT(Sales_Pipeline[[#This Row],[Close_Date]],"ddd"))</f>
        <v>Thu</v>
      </c>
      <c r="L1858" s="8" t="str">
        <f>IF(Sales_Pipeline[[#This Row],[Close_Date]]="","",TEXT(Sales_Pipeline[[#This Row],[Close_Date]],"mmm"))</f>
        <v>Apr</v>
      </c>
      <c r="M1858" s="8" t="str">
        <f>IF(Sales_Pipeline[[#This Row],[Close_Date]]="","","Q"&amp;ROUNDUP(MONTH(Sales_Pipeline[[#This Row],[Close_Date]])/3,0))</f>
        <v>Q2</v>
      </c>
      <c r="N1858" s="2" cm="1">
        <f t="array" ref="N1858">IFERROR(_xlfn.IFS(Sales_Pipeline[[#This Row],[Deal_Stage]]="Won",_xlfn.XLOOKUP(Sales_Pipeline[[#This Row],[Product]],Products!$A$2:$A$8,Products!$C$2:$C$8),Sales_Pipeline[[#This Row],[Deal_Stage]]="Lost",_xlfn.XLOOKUP(Sales_Pipeline[[#This Row],[Product]],Products!$A$2:$A$8,Products!$C$2:$C$8)),"")</f>
        <v>4821</v>
      </c>
      <c r="O1858" s="2">
        <v>0</v>
      </c>
    </row>
    <row r="1859" spans="1:15" x14ac:dyDescent="0.3">
      <c r="A1859" t="s">
        <v>2005</v>
      </c>
      <c r="B1859" t="s">
        <v>15</v>
      </c>
      <c r="C1859" t="str">
        <f>_xlfn.XLOOKUP(Sales_Pipeline[[#This Row],[Sales_Agent]],Sales_Teams[Sales_Agent],Sales_Teams[Manager])</f>
        <v>Melvin Marxen</v>
      </c>
      <c r="D1859" t="str">
        <f>_xlfn.XLOOKUP(Sales_Pipeline[[#This Row],[Manager]],Sales_Teams[Manager],Sales_Teams[Regional_Office])</f>
        <v>Central</v>
      </c>
      <c r="E1859" t="s">
        <v>76</v>
      </c>
      <c r="F1859" t="s">
        <v>333</v>
      </c>
      <c r="G1859" t="str">
        <f>IFERROR(_xlfn.XLOOKUP(Sales_Pipeline[[#This Row],[Account]],Accounts!$A$2:$A$86,Accounts!$F$2:$F$86),"")</f>
        <v>United States</v>
      </c>
      <c r="H1859" t="s">
        <v>82</v>
      </c>
      <c r="I1859" s="3">
        <v>42822</v>
      </c>
      <c r="J1859" s="3">
        <v>42828</v>
      </c>
      <c r="K1859" s="8" t="str">
        <f>IF(Sales_Pipeline[[#This Row],[Close_Date]]="","",TEXT(Sales_Pipeline[[#This Row],[Close_Date]],"ddd"))</f>
        <v>Mon</v>
      </c>
      <c r="L1859" s="8" t="str">
        <f>IF(Sales_Pipeline[[#This Row],[Close_Date]]="","",TEXT(Sales_Pipeline[[#This Row],[Close_Date]],"mmm"))</f>
        <v>Apr</v>
      </c>
      <c r="M1859" s="8" t="str">
        <f>IF(Sales_Pipeline[[#This Row],[Close_Date]]="","","Q"&amp;ROUNDUP(MONTH(Sales_Pipeline[[#This Row],[Close_Date]])/3,0))</f>
        <v>Q2</v>
      </c>
      <c r="N1859" s="2" cm="1">
        <f t="array" ref="N1859">IFERROR(_xlfn.IFS(Sales_Pipeline[[#This Row],[Deal_Stage]]="Won",_xlfn.XLOOKUP(Sales_Pipeline[[#This Row],[Product]],Products!$A$2:$A$8,Products!$C$2:$C$8),Sales_Pipeline[[#This Row],[Deal_Stage]]="Lost",_xlfn.XLOOKUP(Sales_Pipeline[[#This Row],[Product]],Products!$A$2:$A$8,Products!$C$2:$C$8)),"")</f>
        <v>3393</v>
      </c>
      <c r="O1859" s="2">
        <v>0</v>
      </c>
    </row>
    <row r="1860" spans="1:15" x14ac:dyDescent="0.3">
      <c r="A1860" t="s">
        <v>2006</v>
      </c>
      <c r="B1860" t="s">
        <v>15</v>
      </c>
      <c r="C1860" t="str">
        <f>_xlfn.XLOOKUP(Sales_Pipeline[[#This Row],[Sales_Agent]],Sales_Teams[Sales_Agent],Sales_Teams[Manager])</f>
        <v>Melvin Marxen</v>
      </c>
      <c r="D1860" t="str">
        <f>_xlfn.XLOOKUP(Sales_Pipeline[[#This Row],[Manager]],Sales_Teams[Manager],Sales_Teams[Regional_Office])</f>
        <v>Central</v>
      </c>
      <c r="E1860" t="s">
        <v>76</v>
      </c>
      <c r="F1860" t="s">
        <v>105</v>
      </c>
      <c r="G1860" t="str">
        <f>IFERROR(_xlfn.XLOOKUP(Sales_Pipeline[[#This Row],[Account]],Accounts!$A$2:$A$86,Accounts!$F$2:$F$86),"")</f>
        <v>United States</v>
      </c>
      <c r="H1860" t="s">
        <v>57</v>
      </c>
      <c r="I1860" s="3">
        <v>42822</v>
      </c>
      <c r="J1860" s="3">
        <v>42834</v>
      </c>
      <c r="K1860" s="8" t="str">
        <f>IF(Sales_Pipeline[[#This Row],[Close_Date]]="","",TEXT(Sales_Pipeline[[#This Row],[Close_Date]],"ddd"))</f>
        <v>Sun</v>
      </c>
      <c r="L1860" s="8" t="str">
        <f>IF(Sales_Pipeline[[#This Row],[Close_Date]]="","",TEXT(Sales_Pipeline[[#This Row],[Close_Date]],"mmm"))</f>
        <v>Apr</v>
      </c>
      <c r="M1860" s="8" t="str">
        <f>IF(Sales_Pipeline[[#This Row],[Close_Date]]="","","Q"&amp;ROUNDUP(MONTH(Sales_Pipeline[[#This Row],[Close_Date]])/3,0))</f>
        <v>Q2</v>
      </c>
      <c r="N1860" s="2" cm="1">
        <f t="array" ref="N1860">IFERROR(_xlfn.IFS(Sales_Pipeline[[#This Row],[Deal_Stage]]="Won",_xlfn.XLOOKUP(Sales_Pipeline[[#This Row],[Product]],Products!$A$2:$A$8,Products!$C$2:$C$8),Sales_Pipeline[[#This Row],[Deal_Stage]]="Lost",_xlfn.XLOOKUP(Sales_Pipeline[[#This Row],[Product]],Products!$A$2:$A$8,Products!$C$2:$C$8)),"")</f>
        <v>3393</v>
      </c>
      <c r="O1860" s="2">
        <v>3665</v>
      </c>
    </row>
    <row r="1861" spans="1:15" x14ac:dyDescent="0.3">
      <c r="A1861" t="s">
        <v>2007</v>
      </c>
      <c r="B1861" t="s">
        <v>28</v>
      </c>
      <c r="C1861" t="str">
        <f>_xlfn.XLOOKUP(Sales_Pipeline[[#This Row],[Sales_Agent]],Sales_Teams[Sales_Agent],Sales_Teams[Manager])</f>
        <v>Rocco Neubert</v>
      </c>
      <c r="D1861" t="str">
        <f>_xlfn.XLOOKUP(Sales_Pipeline[[#This Row],[Manager]],Sales_Teams[Manager],Sales_Teams[Regional_Office])</f>
        <v>East</v>
      </c>
      <c r="E1861" t="s">
        <v>8953</v>
      </c>
      <c r="F1861" t="s">
        <v>225</v>
      </c>
      <c r="G1861" t="str">
        <f>IFERROR(_xlfn.XLOOKUP(Sales_Pipeline[[#This Row],[Account]],Accounts!$A$2:$A$86,Accounts!$F$2:$F$86),"")</f>
        <v>United States</v>
      </c>
      <c r="H1861" t="s">
        <v>57</v>
      </c>
      <c r="I1861" s="3">
        <v>42822</v>
      </c>
      <c r="J1861" s="3">
        <v>42889</v>
      </c>
      <c r="K1861" s="8" t="str">
        <f>IF(Sales_Pipeline[[#This Row],[Close_Date]]="","",TEXT(Sales_Pipeline[[#This Row],[Close_Date]],"ddd"))</f>
        <v>Sat</v>
      </c>
      <c r="L1861" s="8" t="str">
        <f>IF(Sales_Pipeline[[#This Row],[Close_Date]]="","",TEXT(Sales_Pipeline[[#This Row],[Close_Date]],"mmm"))</f>
        <v>Jun</v>
      </c>
      <c r="M1861" s="8" t="str">
        <f>IF(Sales_Pipeline[[#This Row],[Close_Date]]="","","Q"&amp;ROUNDUP(MONTH(Sales_Pipeline[[#This Row],[Close_Date]])/3,0))</f>
        <v>Q2</v>
      </c>
      <c r="N1861" s="2" cm="1">
        <f t="array" ref="N1861">IFERROR(_xlfn.IFS(Sales_Pipeline[[#This Row],[Deal_Stage]]="Won",_xlfn.XLOOKUP(Sales_Pipeline[[#This Row],[Product]],Products!$A$2:$A$8,Products!$C$2:$C$8),Sales_Pipeline[[#This Row],[Deal_Stage]]="Lost",_xlfn.XLOOKUP(Sales_Pipeline[[#This Row],[Product]],Products!$A$2:$A$8,Products!$C$2:$C$8)),"")</f>
        <v>4821</v>
      </c>
      <c r="O1861" s="2">
        <v>4329</v>
      </c>
    </row>
    <row r="1862" spans="1:15" x14ac:dyDescent="0.3">
      <c r="A1862" t="s">
        <v>2008</v>
      </c>
      <c r="B1862" t="s">
        <v>13</v>
      </c>
      <c r="C1862" t="str">
        <f>_xlfn.XLOOKUP(Sales_Pipeline[[#This Row],[Sales_Agent]],Sales_Teams[Sales_Agent],Sales_Teams[Manager])</f>
        <v>Melvin Marxen</v>
      </c>
      <c r="D1862" t="str">
        <f>_xlfn.XLOOKUP(Sales_Pipeline[[#This Row],[Manager]],Sales_Teams[Manager],Sales_Teams[Regional_Office])</f>
        <v>Central</v>
      </c>
      <c r="E1862" t="s">
        <v>61</v>
      </c>
      <c r="F1862" t="s">
        <v>150</v>
      </c>
      <c r="G1862" t="str">
        <f>IFERROR(_xlfn.XLOOKUP(Sales_Pipeline[[#This Row],[Account]],Accounts!$A$2:$A$86,Accounts!$F$2:$F$86),"")</f>
        <v>United States</v>
      </c>
      <c r="H1862" t="s">
        <v>82</v>
      </c>
      <c r="I1862" s="3">
        <v>42822</v>
      </c>
      <c r="J1862" s="3">
        <v>42828</v>
      </c>
      <c r="K1862" s="8" t="str">
        <f>IF(Sales_Pipeline[[#This Row],[Close_Date]]="","",TEXT(Sales_Pipeline[[#This Row],[Close_Date]],"ddd"))</f>
        <v>Mon</v>
      </c>
      <c r="L1862" s="8" t="str">
        <f>IF(Sales_Pipeline[[#This Row],[Close_Date]]="","",TEXT(Sales_Pipeline[[#This Row],[Close_Date]],"mmm"))</f>
        <v>Apr</v>
      </c>
      <c r="M1862" s="8" t="str">
        <f>IF(Sales_Pipeline[[#This Row],[Close_Date]]="","","Q"&amp;ROUNDUP(MONTH(Sales_Pipeline[[#This Row],[Close_Date]])/3,0))</f>
        <v>Q2</v>
      </c>
      <c r="N1862" s="2" cm="1">
        <f t="array" ref="N1862">IFERROR(_xlfn.IFS(Sales_Pipeline[[#This Row],[Deal_Stage]]="Won",_xlfn.XLOOKUP(Sales_Pipeline[[#This Row],[Product]],Products!$A$2:$A$8,Products!$C$2:$C$8),Sales_Pipeline[[#This Row],[Deal_Stage]]="Lost",_xlfn.XLOOKUP(Sales_Pipeline[[#This Row],[Product]],Products!$A$2:$A$8,Products!$C$2:$C$8)),"")</f>
        <v>55</v>
      </c>
      <c r="O1862" s="2">
        <v>0</v>
      </c>
    </row>
    <row r="1863" spans="1:15" x14ac:dyDescent="0.3">
      <c r="A1863" t="s">
        <v>2009</v>
      </c>
      <c r="B1863" t="s">
        <v>36</v>
      </c>
      <c r="C1863" t="str">
        <f>_xlfn.XLOOKUP(Sales_Pipeline[[#This Row],[Sales_Agent]],Sales_Teams[Sales_Agent],Sales_Teams[Manager])</f>
        <v>Celia Rouche</v>
      </c>
      <c r="D1863" t="str">
        <f>_xlfn.XLOOKUP(Sales_Pipeline[[#This Row],[Manager]],Sales_Teams[Manager],Sales_Teams[Regional_Office])</f>
        <v>West</v>
      </c>
      <c r="E1863" t="s">
        <v>61</v>
      </c>
      <c r="F1863" t="s">
        <v>166</v>
      </c>
      <c r="G1863" t="str">
        <f>IFERROR(_xlfn.XLOOKUP(Sales_Pipeline[[#This Row],[Account]],Accounts!$A$2:$A$86,Accounts!$F$2:$F$86),"")</f>
        <v>United States</v>
      </c>
      <c r="H1863" t="s">
        <v>57</v>
      </c>
      <c r="I1863" s="3">
        <v>42822</v>
      </c>
      <c r="J1863" s="3">
        <v>42833</v>
      </c>
      <c r="K1863" s="8" t="str">
        <f>IF(Sales_Pipeline[[#This Row],[Close_Date]]="","",TEXT(Sales_Pipeline[[#This Row],[Close_Date]],"ddd"))</f>
        <v>Sat</v>
      </c>
      <c r="L1863" s="8" t="str">
        <f>IF(Sales_Pipeline[[#This Row],[Close_Date]]="","",TEXT(Sales_Pipeline[[#This Row],[Close_Date]],"mmm"))</f>
        <v>Apr</v>
      </c>
      <c r="M1863" s="8" t="str">
        <f>IF(Sales_Pipeline[[#This Row],[Close_Date]]="","","Q"&amp;ROUNDUP(MONTH(Sales_Pipeline[[#This Row],[Close_Date]])/3,0))</f>
        <v>Q2</v>
      </c>
      <c r="N1863" s="2" cm="1">
        <f t="array" ref="N1863">IFERROR(_xlfn.IFS(Sales_Pipeline[[#This Row],[Deal_Stage]]="Won",_xlfn.XLOOKUP(Sales_Pipeline[[#This Row],[Product]],Products!$A$2:$A$8,Products!$C$2:$C$8),Sales_Pipeline[[#This Row],[Deal_Stage]]="Lost",_xlfn.XLOOKUP(Sales_Pipeline[[#This Row],[Product]],Products!$A$2:$A$8,Products!$C$2:$C$8)),"")</f>
        <v>55</v>
      </c>
      <c r="O1863" s="2">
        <v>58</v>
      </c>
    </row>
    <row r="1864" spans="1:15" x14ac:dyDescent="0.3">
      <c r="A1864" t="s">
        <v>2010</v>
      </c>
      <c r="B1864" t="s">
        <v>40</v>
      </c>
      <c r="C1864" t="str">
        <f>_xlfn.XLOOKUP(Sales_Pipeline[[#This Row],[Sales_Agent]],Sales_Teams[Sales_Agent],Sales_Teams[Manager])</f>
        <v>Summer Sewald</v>
      </c>
      <c r="D1864" t="str">
        <f>_xlfn.XLOOKUP(Sales_Pipeline[[#This Row],[Manager]],Sales_Teams[Manager],Sales_Teams[Regional_Office])</f>
        <v>West</v>
      </c>
      <c r="E1864" t="s">
        <v>84</v>
      </c>
      <c r="F1864" t="s">
        <v>177</v>
      </c>
      <c r="G1864" t="str">
        <f>IFERROR(_xlfn.XLOOKUP(Sales_Pipeline[[#This Row],[Account]],Accounts!$A$2:$A$86,Accounts!$F$2:$F$86),"")</f>
        <v>United States</v>
      </c>
      <c r="H1864" t="s">
        <v>57</v>
      </c>
      <c r="I1864" s="3">
        <v>42822</v>
      </c>
      <c r="J1864" s="3">
        <v>42912</v>
      </c>
      <c r="K1864" s="8" t="str">
        <f>IF(Sales_Pipeline[[#This Row],[Close_Date]]="","",TEXT(Sales_Pipeline[[#This Row],[Close_Date]],"ddd"))</f>
        <v>Mon</v>
      </c>
      <c r="L1864" s="8" t="str">
        <f>IF(Sales_Pipeline[[#This Row],[Close_Date]]="","",TEXT(Sales_Pipeline[[#This Row],[Close_Date]],"mmm"))</f>
        <v>Jun</v>
      </c>
      <c r="M1864" s="8" t="str">
        <f>IF(Sales_Pipeline[[#This Row],[Close_Date]]="","","Q"&amp;ROUNDUP(MONTH(Sales_Pipeline[[#This Row],[Close_Date]])/3,0))</f>
        <v>Q2</v>
      </c>
      <c r="N1864" s="2" cm="1">
        <f t="array" ref="N1864">IFERROR(_xlfn.IFS(Sales_Pipeline[[#This Row],[Deal_Stage]]="Won",_xlfn.XLOOKUP(Sales_Pipeline[[#This Row],[Product]],Products!$A$2:$A$8,Products!$C$2:$C$8),Sales_Pipeline[[#This Row],[Deal_Stage]]="Lost",_xlfn.XLOOKUP(Sales_Pipeline[[#This Row],[Product]],Products!$A$2:$A$8,Products!$C$2:$C$8)),"")</f>
        <v>5482</v>
      </c>
      <c r="O1864" s="2">
        <v>7356</v>
      </c>
    </row>
    <row r="1865" spans="1:15" x14ac:dyDescent="0.3">
      <c r="A1865" t="s">
        <v>2011</v>
      </c>
      <c r="B1865" t="s">
        <v>40</v>
      </c>
      <c r="C1865" t="str">
        <f>_xlfn.XLOOKUP(Sales_Pipeline[[#This Row],[Sales_Agent]],Sales_Teams[Sales_Agent],Sales_Teams[Manager])</f>
        <v>Summer Sewald</v>
      </c>
      <c r="D1865" t="str">
        <f>_xlfn.XLOOKUP(Sales_Pipeline[[#This Row],[Manager]],Sales_Teams[Manager],Sales_Teams[Regional_Office])</f>
        <v>West</v>
      </c>
      <c r="E1865" t="s">
        <v>8953</v>
      </c>
      <c r="F1865" t="s">
        <v>100</v>
      </c>
      <c r="G1865" t="str">
        <f>IFERROR(_xlfn.XLOOKUP(Sales_Pipeline[[#This Row],[Account]],Accounts!$A$2:$A$86,Accounts!$F$2:$F$86),"")</f>
        <v>United States</v>
      </c>
      <c r="H1865" t="s">
        <v>57</v>
      </c>
      <c r="I1865" s="3">
        <v>42822</v>
      </c>
      <c r="J1865" s="3">
        <v>42911</v>
      </c>
      <c r="K1865" s="8" t="str">
        <f>IF(Sales_Pipeline[[#This Row],[Close_Date]]="","",TEXT(Sales_Pipeline[[#This Row],[Close_Date]],"ddd"))</f>
        <v>Sun</v>
      </c>
      <c r="L1865" s="8" t="str">
        <f>IF(Sales_Pipeline[[#This Row],[Close_Date]]="","",TEXT(Sales_Pipeline[[#This Row],[Close_Date]],"mmm"))</f>
        <v>Jun</v>
      </c>
      <c r="M1865" s="8" t="str">
        <f>IF(Sales_Pipeline[[#This Row],[Close_Date]]="","","Q"&amp;ROUNDUP(MONTH(Sales_Pipeline[[#This Row],[Close_Date]])/3,0))</f>
        <v>Q2</v>
      </c>
      <c r="N1865" s="2" cm="1">
        <f t="array" ref="N1865">IFERROR(_xlfn.IFS(Sales_Pipeline[[#This Row],[Deal_Stage]]="Won",_xlfn.XLOOKUP(Sales_Pipeline[[#This Row],[Product]],Products!$A$2:$A$8,Products!$C$2:$C$8),Sales_Pipeline[[#This Row],[Deal_Stage]]="Lost",_xlfn.XLOOKUP(Sales_Pipeline[[#This Row],[Product]],Products!$A$2:$A$8,Products!$C$2:$C$8)),"")</f>
        <v>4821</v>
      </c>
      <c r="O1865" s="2">
        <v>4066</v>
      </c>
    </row>
    <row r="1866" spans="1:15" x14ac:dyDescent="0.3">
      <c r="A1866" t="s">
        <v>2012</v>
      </c>
      <c r="B1866" t="s">
        <v>8</v>
      </c>
      <c r="C1866" t="str">
        <f>_xlfn.XLOOKUP(Sales_Pipeline[[#This Row],[Sales_Agent]],Sales_Teams[Sales_Agent],Sales_Teams[Manager])</f>
        <v>Dustin Brinkmann</v>
      </c>
      <c r="D1866" t="str">
        <f>_xlfn.XLOOKUP(Sales_Pipeline[[#This Row],[Manager]],Sales_Teams[Manager],Sales_Teams[Regional_Office])</f>
        <v>Central</v>
      </c>
      <c r="E1866" t="s">
        <v>61</v>
      </c>
      <c r="F1866" t="s">
        <v>234</v>
      </c>
      <c r="G1866" t="str">
        <f>IFERROR(_xlfn.XLOOKUP(Sales_Pipeline[[#This Row],[Account]],Accounts!$A$2:$A$86,Accounts!$F$2:$F$86),"")</f>
        <v>United States</v>
      </c>
      <c r="H1866" t="s">
        <v>57</v>
      </c>
      <c r="I1866" s="3">
        <v>42822</v>
      </c>
      <c r="J1866" s="3">
        <v>42892</v>
      </c>
      <c r="K1866" s="8" t="str">
        <f>IF(Sales_Pipeline[[#This Row],[Close_Date]]="","",TEXT(Sales_Pipeline[[#This Row],[Close_Date]],"ddd"))</f>
        <v>Tue</v>
      </c>
      <c r="L1866" s="8" t="str">
        <f>IF(Sales_Pipeline[[#This Row],[Close_Date]]="","",TEXT(Sales_Pipeline[[#This Row],[Close_Date]],"mmm"))</f>
        <v>Jun</v>
      </c>
      <c r="M1866" s="8" t="str">
        <f>IF(Sales_Pipeline[[#This Row],[Close_Date]]="","","Q"&amp;ROUNDUP(MONTH(Sales_Pipeline[[#This Row],[Close_Date]])/3,0))</f>
        <v>Q2</v>
      </c>
      <c r="N1866" s="2" cm="1">
        <f t="array" ref="N1866">IFERROR(_xlfn.IFS(Sales_Pipeline[[#This Row],[Deal_Stage]]="Won",_xlfn.XLOOKUP(Sales_Pipeline[[#This Row],[Product]],Products!$A$2:$A$8,Products!$C$2:$C$8),Sales_Pipeline[[#This Row],[Deal_Stage]]="Lost",_xlfn.XLOOKUP(Sales_Pipeline[[#This Row],[Product]],Products!$A$2:$A$8,Products!$C$2:$C$8)),"")</f>
        <v>55</v>
      </c>
      <c r="O1866" s="2">
        <v>55</v>
      </c>
    </row>
    <row r="1867" spans="1:15" x14ac:dyDescent="0.3">
      <c r="A1867" t="s">
        <v>2013</v>
      </c>
      <c r="B1867" t="s">
        <v>37</v>
      </c>
      <c r="C1867" t="str">
        <f>_xlfn.XLOOKUP(Sales_Pipeline[[#This Row],[Sales_Agent]],Sales_Teams[Sales_Agent],Sales_Teams[Manager])</f>
        <v>Celia Rouche</v>
      </c>
      <c r="D1867" t="str">
        <f>_xlfn.XLOOKUP(Sales_Pipeline[[#This Row],[Manager]],Sales_Teams[Manager],Sales_Teams[Regional_Office])</f>
        <v>West</v>
      </c>
      <c r="E1867" t="s">
        <v>76</v>
      </c>
      <c r="F1867" t="s">
        <v>107</v>
      </c>
      <c r="G1867" t="str">
        <f>IFERROR(_xlfn.XLOOKUP(Sales_Pipeline[[#This Row],[Account]],Accounts!$A$2:$A$86,Accounts!$F$2:$F$86),"")</f>
        <v>United States</v>
      </c>
      <c r="H1867" t="s">
        <v>57</v>
      </c>
      <c r="I1867" s="3">
        <v>42822</v>
      </c>
      <c r="J1867" s="3">
        <v>42913</v>
      </c>
      <c r="K1867" s="8" t="str">
        <f>IF(Sales_Pipeline[[#This Row],[Close_Date]]="","",TEXT(Sales_Pipeline[[#This Row],[Close_Date]],"ddd"))</f>
        <v>Tue</v>
      </c>
      <c r="L1867" s="8" t="str">
        <f>IF(Sales_Pipeline[[#This Row],[Close_Date]]="","",TEXT(Sales_Pipeline[[#This Row],[Close_Date]],"mmm"))</f>
        <v>Jun</v>
      </c>
      <c r="M1867" s="8" t="str">
        <f>IF(Sales_Pipeline[[#This Row],[Close_Date]]="","","Q"&amp;ROUNDUP(MONTH(Sales_Pipeline[[#This Row],[Close_Date]])/3,0))</f>
        <v>Q2</v>
      </c>
      <c r="N1867" s="2" cm="1">
        <f t="array" ref="N1867">IFERROR(_xlfn.IFS(Sales_Pipeline[[#This Row],[Deal_Stage]]="Won",_xlfn.XLOOKUP(Sales_Pipeline[[#This Row],[Product]],Products!$A$2:$A$8,Products!$C$2:$C$8),Sales_Pipeline[[#This Row],[Deal_Stage]]="Lost",_xlfn.XLOOKUP(Sales_Pipeline[[#This Row],[Product]],Products!$A$2:$A$8,Products!$C$2:$C$8)),"")</f>
        <v>3393</v>
      </c>
      <c r="O1867" s="2">
        <v>3738</v>
      </c>
    </row>
    <row r="1868" spans="1:15" x14ac:dyDescent="0.3">
      <c r="A1868" t="s">
        <v>2014</v>
      </c>
      <c r="B1868" t="s">
        <v>45</v>
      </c>
      <c r="C1868" t="str">
        <f>_xlfn.XLOOKUP(Sales_Pipeline[[#This Row],[Sales_Agent]],Sales_Teams[Sales_Agent],Sales_Teams[Manager])</f>
        <v>Summer Sewald</v>
      </c>
      <c r="D1868" t="str">
        <f>_xlfn.XLOOKUP(Sales_Pipeline[[#This Row],[Manager]],Sales_Teams[Manager],Sales_Teams[Regional_Office])</f>
        <v>West</v>
      </c>
      <c r="E1868" t="s">
        <v>61</v>
      </c>
      <c r="F1868" t="s">
        <v>247</v>
      </c>
      <c r="G1868" t="str">
        <f>IFERROR(_xlfn.XLOOKUP(Sales_Pipeline[[#This Row],[Account]],Accounts!$A$2:$A$86,Accounts!$F$2:$F$86),"")</f>
        <v>United States</v>
      </c>
      <c r="H1868" t="s">
        <v>77</v>
      </c>
      <c r="I1868" s="3">
        <v>42822</v>
      </c>
      <c r="K1868" s="8" t="str">
        <f>IF(Sales_Pipeline[[#This Row],[Close_Date]]="","",TEXT(Sales_Pipeline[[#This Row],[Close_Date]],"ddd"))</f>
        <v/>
      </c>
      <c r="L1868" s="8" t="str">
        <f>IF(Sales_Pipeline[[#This Row],[Close_Date]]="","",TEXT(Sales_Pipeline[[#This Row],[Close_Date]],"mmm"))</f>
        <v/>
      </c>
      <c r="M1868" s="8" t="str">
        <f>IF(Sales_Pipeline[[#This Row],[Close_Date]]="","","Q"&amp;ROUNDUP(MONTH(Sales_Pipeline[[#This Row],[Close_Date]])/3,0))</f>
        <v/>
      </c>
      <c r="N1868" s="2" t="str" cm="1">
        <f t="array" ref="N1868">IFERROR(_xlfn.IFS(Sales_Pipeline[[#This Row],[Deal_Stage]]="Won",_xlfn.XLOOKUP(Sales_Pipeline[[#This Row],[Product]],Products!$A$2:$A$8,Products!$C$2:$C$8),Sales_Pipeline[[#This Row],[Deal_Stage]]="Lost",_xlfn.XLOOKUP(Sales_Pipeline[[#This Row],[Product]],Products!$A$2:$A$8,Products!$C$2:$C$8)),"")</f>
        <v/>
      </c>
      <c r="O1868" s="2">
        <v>0</v>
      </c>
    </row>
    <row r="1869" spans="1:15" x14ac:dyDescent="0.3">
      <c r="A1869" t="s">
        <v>2015</v>
      </c>
      <c r="B1869" t="s">
        <v>45</v>
      </c>
      <c r="C1869" t="str">
        <f>_xlfn.XLOOKUP(Sales_Pipeline[[#This Row],[Sales_Agent]],Sales_Teams[Sales_Agent],Sales_Teams[Manager])</f>
        <v>Summer Sewald</v>
      </c>
      <c r="D1869" t="str">
        <f>_xlfn.XLOOKUP(Sales_Pipeline[[#This Row],[Manager]],Sales_Teams[Manager],Sales_Teams[Regional_Office])</f>
        <v>West</v>
      </c>
      <c r="E1869" t="s">
        <v>63</v>
      </c>
      <c r="F1869" t="s">
        <v>330</v>
      </c>
      <c r="G1869" t="str">
        <f>IFERROR(_xlfn.XLOOKUP(Sales_Pipeline[[#This Row],[Account]],Accounts!$A$2:$A$86,Accounts!$F$2:$F$86),"")</f>
        <v>Korea</v>
      </c>
      <c r="H1869" t="s">
        <v>82</v>
      </c>
      <c r="I1869" s="3">
        <v>42822</v>
      </c>
      <c r="J1869" s="3">
        <v>42829</v>
      </c>
      <c r="K1869" s="8" t="str">
        <f>IF(Sales_Pipeline[[#This Row],[Close_Date]]="","",TEXT(Sales_Pipeline[[#This Row],[Close_Date]],"ddd"))</f>
        <v>Tue</v>
      </c>
      <c r="L1869" s="8" t="str">
        <f>IF(Sales_Pipeline[[#This Row],[Close_Date]]="","",TEXT(Sales_Pipeline[[#This Row],[Close_Date]],"mmm"))</f>
        <v>Apr</v>
      </c>
      <c r="M1869" s="8" t="str">
        <f>IF(Sales_Pipeline[[#This Row],[Close_Date]]="","","Q"&amp;ROUNDUP(MONTH(Sales_Pipeline[[#This Row],[Close_Date]])/3,0))</f>
        <v>Q2</v>
      </c>
      <c r="N1869" s="2" cm="1">
        <f t="array" ref="N1869">IFERROR(_xlfn.IFS(Sales_Pipeline[[#This Row],[Deal_Stage]]="Won",_xlfn.XLOOKUP(Sales_Pipeline[[#This Row],[Product]],Products!$A$2:$A$8,Products!$C$2:$C$8),Sales_Pipeline[[#This Row],[Deal_Stage]]="Lost",_xlfn.XLOOKUP(Sales_Pipeline[[#This Row],[Product]],Products!$A$2:$A$8,Products!$C$2:$C$8)),"")</f>
        <v>550</v>
      </c>
      <c r="O1869" s="2">
        <v>0</v>
      </c>
    </row>
    <row r="1870" spans="1:15" x14ac:dyDescent="0.3">
      <c r="A1870" t="s">
        <v>2016</v>
      </c>
      <c r="B1870" t="s">
        <v>45</v>
      </c>
      <c r="C1870" t="str">
        <f>_xlfn.XLOOKUP(Sales_Pipeline[[#This Row],[Sales_Agent]],Sales_Teams[Sales_Agent],Sales_Teams[Manager])</f>
        <v>Summer Sewald</v>
      </c>
      <c r="D1870" t="str">
        <f>_xlfn.XLOOKUP(Sales_Pipeline[[#This Row],[Manager]],Sales_Teams[Manager],Sales_Teams[Regional_Office])</f>
        <v>West</v>
      </c>
      <c r="E1870" t="s">
        <v>76</v>
      </c>
      <c r="F1870" t="s">
        <v>114</v>
      </c>
      <c r="G1870" t="str">
        <f>IFERROR(_xlfn.XLOOKUP(Sales_Pipeline[[#This Row],[Account]],Accounts!$A$2:$A$86,Accounts!$F$2:$F$86),"")</f>
        <v>United States</v>
      </c>
      <c r="H1870" t="s">
        <v>82</v>
      </c>
      <c r="I1870" s="3">
        <v>42822</v>
      </c>
      <c r="J1870" s="3">
        <v>42881</v>
      </c>
      <c r="K1870" s="8" t="str">
        <f>IF(Sales_Pipeline[[#This Row],[Close_Date]]="","",TEXT(Sales_Pipeline[[#This Row],[Close_Date]],"ddd"))</f>
        <v>Fri</v>
      </c>
      <c r="L1870" s="8" t="str">
        <f>IF(Sales_Pipeline[[#This Row],[Close_Date]]="","",TEXT(Sales_Pipeline[[#This Row],[Close_Date]],"mmm"))</f>
        <v>May</v>
      </c>
      <c r="M1870" s="8" t="str">
        <f>IF(Sales_Pipeline[[#This Row],[Close_Date]]="","","Q"&amp;ROUNDUP(MONTH(Sales_Pipeline[[#This Row],[Close_Date]])/3,0))</f>
        <v>Q2</v>
      </c>
      <c r="N1870" s="2" cm="1">
        <f t="array" ref="N1870">IFERROR(_xlfn.IFS(Sales_Pipeline[[#This Row],[Deal_Stage]]="Won",_xlfn.XLOOKUP(Sales_Pipeline[[#This Row],[Product]],Products!$A$2:$A$8,Products!$C$2:$C$8),Sales_Pipeline[[#This Row],[Deal_Stage]]="Lost",_xlfn.XLOOKUP(Sales_Pipeline[[#This Row],[Product]],Products!$A$2:$A$8,Products!$C$2:$C$8)),"")</f>
        <v>3393</v>
      </c>
      <c r="O1870" s="2">
        <v>0</v>
      </c>
    </row>
    <row r="1871" spans="1:15" x14ac:dyDescent="0.3">
      <c r="A1871" t="s">
        <v>2017</v>
      </c>
      <c r="B1871" t="s">
        <v>45</v>
      </c>
      <c r="C1871" t="str">
        <f>_xlfn.XLOOKUP(Sales_Pipeline[[#This Row],[Sales_Agent]],Sales_Teams[Sales_Agent],Sales_Teams[Manager])</f>
        <v>Summer Sewald</v>
      </c>
      <c r="D1871" t="str">
        <f>_xlfn.XLOOKUP(Sales_Pipeline[[#This Row],[Manager]],Sales_Teams[Manager],Sales_Teams[Regional_Office])</f>
        <v>West</v>
      </c>
      <c r="E1871" t="s">
        <v>55</v>
      </c>
      <c r="F1871" t="s">
        <v>177</v>
      </c>
      <c r="G1871" t="str">
        <f>IFERROR(_xlfn.XLOOKUP(Sales_Pipeline[[#This Row],[Account]],Accounts!$A$2:$A$86,Accounts!$F$2:$F$86),"")</f>
        <v>United States</v>
      </c>
      <c r="H1871" t="s">
        <v>57</v>
      </c>
      <c r="I1871" s="3">
        <v>42822</v>
      </c>
      <c r="J1871" s="3">
        <v>42870</v>
      </c>
      <c r="K1871" s="8" t="str">
        <f>IF(Sales_Pipeline[[#This Row],[Close_Date]]="","",TEXT(Sales_Pipeline[[#This Row],[Close_Date]],"ddd"))</f>
        <v>Mon</v>
      </c>
      <c r="L1871" s="8" t="str">
        <f>IF(Sales_Pipeline[[#This Row],[Close_Date]]="","",TEXT(Sales_Pipeline[[#This Row],[Close_Date]],"mmm"))</f>
        <v>May</v>
      </c>
      <c r="M1871" s="8" t="str">
        <f>IF(Sales_Pipeline[[#This Row],[Close_Date]]="","","Q"&amp;ROUNDUP(MONTH(Sales_Pipeline[[#This Row],[Close_Date]])/3,0))</f>
        <v>Q2</v>
      </c>
      <c r="N1871" s="2" cm="1">
        <f t="array" ref="N1871">IFERROR(_xlfn.IFS(Sales_Pipeline[[#This Row],[Deal_Stage]]="Won",_xlfn.XLOOKUP(Sales_Pipeline[[#This Row],[Product]],Products!$A$2:$A$8,Products!$C$2:$C$8),Sales_Pipeline[[#This Row],[Deal_Stage]]="Lost",_xlfn.XLOOKUP(Sales_Pipeline[[#This Row],[Product]],Products!$A$2:$A$8,Products!$C$2:$C$8)),"")</f>
        <v>1096</v>
      </c>
      <c r="O1871" s="2">
        <v>888</v>
      </c>
    </row>
    <row r="1872" spans="1:15" x14ac:dyDescent="0.3">
      <c r="A1872" t="s">
        <v>2018</v>
      </c>
      <c r="B1872" t="s">
        <v>9</v>
      </c>
      <c r="C1872" t="str">
        <f>_xlfn.XLOOKUP(Sales_Pipeline[[#This Row],[Sales_Agent]],Sales_Teams[Sales_Agent],Sales_Teams[Manager])</f>
        <v>Dustin Brinkmann</v>
      </c>
      <c r="D1872" t="str">
        <f>_xlfn.XLOOKUP(Sales_Pipeline[[#This Row],[Manager]],Sales_Teams[Manager],Sales_Teams[Regional_Office])</f>
        <v>Central</v>
      </c>
      <c r="E1872" t="s">
        <v>84</v>
      </c>
      <c r="F1872" t="s">
        <v>79</v>
      </c>
      <c r="G1872" t="str">
        <f>IFERROR(_xlfn.XLOOKUP(Sales_Pipeline[[#This Row],[Account]],Accounts!$A$2:$A$86,Accounts!$F$2:$F$86),"")</f>
        <v>Philipines</v>
      </c>
      <c r="H1872" t="s">
        <v>57</v>
      </c>
      <c r="I1872" s="3">
        <v>42822</v>
      </c>
      <c r="J1872" s="3">
        <v>42832</v>
      </c>
      <c r="K1872" s="8" t="str">
        <f>IF(Sales_Pipeline[[#This Row],[Close_Date]]="","",TEXT(Sales_Pipeline[[#This Row],[Close_Date]],"ddd"))</f>
        <v>Fri</v>
      </c>
      <c r="L1872" s="8" t="str">
        <f>IF(Sales_Pipeline[[#This Row],[Close_Date]]="","",TEXT(Sales_Pipeline[[#This Row],[Close_Date]],"mmm"))</f>
        <v>Apr</v>
      </c>
      <c r="M1872" s="8" t="str">
        <f>IF(Sales_Pipeline[[#This Row],[Close_Date]]="","","Q"&amp;ROUNDUP(MONTH(Sales_Pipeline[[#This Row],[Close_Date]])/3,0))</f>
        <v>Q2</v>
      </c>
      <c r="N1872" s="2" cm="1">
        <f t="array" ref="N1872">IFERROR(_xlfn.IFS(Sales_Pipeline[[#This Row],[Deal_Stage]]="Won",_xlfn.XLOOKUP(Sales_Pipeline[[#This Row],[Product]],Products!$A$2:$A$8,Products!$C$2:$C$8),Sales_Pipeline[[#This Row],[Deal_Stage]]="Lost",_xlfn.XLOOKUP(Sales_Pipeline[[#This Row],[Product]],Products!$A$2:$A$8,Products!$C$2:$C$8)),"")</f>
        <v>5482</v>
      </c>
      <c r="O1872" s="2">
        <v>5447</v>
      </c>
    </row>
    <row r="1873" spans="1:15" x14ac:dyDescent="0.3">
      <c r="A1873" t="s">
        <v>2019</v>
      </c>
      <c r="B1873" t="s">
        <v>14</v>
      </c>
      <c r="C1873" t="str">
        <f>_xlfn.XLOOKUP(Sales_Pipeline[[#This Row],[Sales_Agent]],Sales_Teams[Sales_Agent],Sales_Teams[Manager])</f>
        <v>Melvin Marxen</v>
      </c>
      <c r="D1873" t="str">
        <f>_xlfn.XLOOKUP(Sales_Pipeline[[#This Row],[Manager]],Sales_Teams[Manager],Sales_Teams[Regional_Office])</f>
        <v>Central</v>
      </c>
      <c r="E1873" t="s">
        <v>84</v>
      </c>
      <c r="F1873" t="s">
        <v>229</v>
      </c>
      <c r="G1873" t="str">
        <f>IFERROR(_xlfn.XLOOKUP(Sales_Pipeline[[#This Row],[Account]],Accounts!$A$2:$A$86,Accounts!$F$2:$F$86),"")</f>
        <v>Norway</v>
      </c>
      <c r="H1873" t="s">
        <v>57</v>
      </c>
      <c r="I1873" s="3">
        <v>42822</v>
      </c>
      <c r="J1873" s="3">
        <v>42830</v>
      </c>
      <c r="K1873" s="8" t="str">
        <f>IF(Sales_Pipeline[[#This Row],[Close_Date]]="","",TEXT(Sales_Pipeline[[#This Row],[Close_Date]],"ddd"))</f>
        <v>Wed</v>
      </c>
      <c r="L1873" s="8" t="str">
        <f>IF(Sales_Pipeline[[#This Row],[Close_Date]]="","",TEXT(Sales_Pipeline[[#This Row],[Close_Date]],"mmm"))</f>
        <v>Apr</v>
      </c>
      <c r="M1873" s="8" t="str">
        <f>IF(Sales_Pipeline[[#This Row],[Close_Date]]="","","Q"&amp;ROUNDUP(MONTH(Sales_Pipeline[[#This Row],[Close_Date]])/3,0))</f>
        <v>Q2</v>
      </c>
      <c r="N1873" s="2" cm="1">
        <f t="array" ref="N1873">IFERROR(_xlfn.IFS(Sales_Pipeline[[#This Row],[Deal_Stage]]="Won",_xlfn.XLOOKUP(Sales_Pipeline[[#This Row],[Product]],Products!$A$2:$A$8,Products!$C$2:$C$8),Sales_Pipeline[[#This Row],[Deal_Stage]]="Lost",_xlfn.XLOOKUP(Sales_Pipeline[[#This Row],[Product]],Products!$A$2:$A$8,Products!$C$2:$C$8)),"")</f>
        <v>5482</v>
      </c>
      <c r="O1873" s="2">
        <v>5972</v>
      </c>
    </row>
    <row r="1874" spans="1:15" x14ac:dyDescent="0.3">
      <c r="A1874" t="s">
        <v>2020</v>
      </c>
      <c r="B1874" t="s">
        <v>35</v>
      </c>
      <c r="C1874" t="str">
        <f>_xlfn.XLOOKUP(Sales_Pipeline[[#This Row],[Sales_Agent]],Sales_Teams[Sales_Agent],Sales_Teams[Manager])</f>
        <v>Celia Rouche</v>
      </c>
      <c r="D1874" t="str">
        <f>_xlfn.XLOOKUP(Sales_Pipeline[[#This Row],[Manager]],Sales_Teams[Manager],Sales_Teams[Regional_Office])</f>
        <v>West</v>
      </c>
      <c r="E1874" t="s">
        <v>8953</v>
      </c>
      <c r="F1874" t="s">
        <v>72</v>
      </c>
      <c r="G1874" t="str">
        <f>IFERROR(_xlfn.XLOOKUP(Sales_Pipeline[[#This Row],[Account]],Accounts!$A$2:$A$86,Accounts!$F$2:$F$86),"")</f>
        <v>United States</v>
      </c>
      <c r="H1874" t="s">
        <v>57</v>
      </c>
      <c r="I1874" s="3">
        <v>42822</v>
      </c>
      <c r="J1874" s="3">
        <v>42827</v>
      </c>
      <c r="K1874" s="8" t="str">
        <f>IF(Sales_Pipeline[[#This Row],[Close_Date]]="","",TEXT(Sales_Pipeline[[#This Row],[Close_Date]],"ddd"))</f>
        <v>Sun</v>
      </c>
      <c r="L1874" s="8" t="str">
        <f>IF(Sales_Pipeline[[#This Row],[Close_Date]]="","",TEXT(Sales_Pipeline[[#This Row],[Close_Date]],"mmm"))</f>
        <v>Apr</v>
      </c>
      <c r="M1874" s="8" t="str">
        <f>IF(Sales_Pipeline[[#This Row],[Close_Date]]="","","Q"&amp;ROUNDUP(MONTH(Sales_Pipeline[[#This Row],[Close_Date]])/3,0))</f>
        <v>Q2</v>
      </c>
      <c r="N1874" s="2" cm="1">
        <f t="array" ref="N1874">IFERROR(_xlfn.IFS(Sales_Pipeline[[#This Row],[Deal_Stage]]="Won",_xlfn.XLOOKUP(Sales_Pipeline[[#This Row],[Product]],Products!$A$2:$A$8,Products!$C$2:$C$8),Sales_Pipeline[[#This Row],[Deal_Stage]]="Lost",_xlfn.XLOOKUP(Sales_Pipeline[[#This Row],[Product]],Products!$A$2:$A$8,Products!$C$2:$C$8)),"")</f>
        <v>4821</v>
      </c>
      <c r="O1874" s="2">
        <v>4855</v>
      </c>
    </row>
    <row r="1875" spans="1:15" x14ac:dyDescent="0.3">
      <c r="A1875" t="s">
        <v>2021</v>
      </c>
      <c r="B1875" t="s">
        <v>21</v>
      </c>
      <c r="C1875" t="str">
        <f>_xlfn.XLOOKUP(Sales_Pipeline[[#This Row],[Sales_Agent]],Sales_Teams[Sales_Agent],Sales_Teams[Manager])</f>
        <v>Cara Losch</v>
      </c>
      <c r="D1875" t="str">
        <f>_xlfn.XLOOKUP(Sales_Pipeline[[#This Row],[Manager]],Sales_Teams[Manager],Sales_Teams[Regional_Office])</f>
        <v>East</v>
      </c>
      <c r="E1875" t="s">
        <v>76</v>
      </c>
      <c r="F1875" t="s">
        <v>96</v>
      </c>
      <c r="G1875" t="str">
        <f>IFERROR(_xlfn.XLOOKUP(Sales_Pipeline[[#This Row],[Account]],Accounts!$A$2:$A$86,Accounts!$F$2:$F$86),"")</f>
        <v>United States</v>
      </c>
      <c r="H1875" t="s">
        <v>57</v>
      </c>
      <c r="I1875" s="3">
        <v>42822</v>
      </c>
      <c r="J1875" s="3">
        <v>42884</v>
      </c>
      <c r="K1875" s="8" t="str">
        <f>IF(Sales_Pipeline[[#This Row],[Close_Date]]="","",TEXT(Sales_Pipeline[[#This Row],[Close_Date]],"ddd"))</f>
        <v>Mon</v>
      </c>
      <c r="L1875" s="8" t="str">
        <f>IF(Sales_Pipeline[[#This Row],[Close_Date]]="","",TEXT(Sales_Pipeline[[#This Row],[Close_Date]],"mmm"))</f>
        <v>May</v>
      </c>
      <c r="M1875" s="8" t="str">
        <f>IF(Sales_Pipeline[[#This Row],[Close_Date]]="","","Q"&amp;ROUNDUP(MONTH(Sales_Pipeline[[#This Row],[Close_Date]])/3,0))</f>
        <v>Q2</v>
      </c>
      <c r="N1875" s="2" cm="1">
        <f t="array" ref="N1875">IFERROR(_xlfn.IFS(Sales_Pipeline[[#This Row],[Deal_Stage]]="Won",_xlfn.XLOOKUP(Sales_Pipeline[[#This Row],[Product]],Products!$A$2:$A$8,Products!$C$2:$C$8),Sales_Pipeline[[#This Row],[Deal_Stage]]="Lost",_xlfn.XLOOKUP(Sales_Pipeline[[#This Row],[Product]],Products!$A$2:$A$8,Products!$C$2:$C$8)),"")</f>
        <v>3393</v>
      </c>
      <c r="O1875" s="2">
        <v>3395</v>
      </c>
    </row>
    <row r="1876" spans="1:15" x14ac:dyDescent="0.3">
      <c r="A1876" t="s">
        <v>2022</v>
      </c>
      <c r="B1876" t="s">
        <v>32</v>
      </c>
      <c r="C1876" t="str">
        <f>_xlfn.XLOOKUP(Sales_Pipeline[[#This Row],[Sales_Agent]],Sales_Teams[Sales_Agent],Sales_Teams[Manager])</f>
        <v>Celia Rouche</v>
      </c>
      <c r="D1876" t="str">
        <f>_xlfn.XLOOKUP(Sales_Pipeline[[#This Row],[Manager]],Sales_Teams[Manager],Sales_Teams[Regional_Office])</f>
        <v>West</v>
      </c>
      <c r="E1876" t="s">
        <v>61</v>
      </c>
      <c r="G1876" t="str">
        <f>IFERROR(_xlfn.XLOOKUP(Sales_Pipeline[[#This Row],[Account]],Accounts!$A$2:$A$86,Accounts!$F$2:$F$86),"")</f>
        <v/>
      </c>
      <c r="H1876" t="s">
        <v>77</v>
      </c>
      <c r="I1876" s="3">
        <v>42822</v>
      </c>
      <c r="K1876" s="8" t="str">
        <f>IF(Sales_Pipeline[[#This Row],[Close_Date]]="","",TEXT(Sales_Pipeline[[#This Row],[Close_Date]],"ddd"))</f>
        <v/>
      </c>
      <c r="L1876" s="8" t="str">
        <f>IF(Sales_Pipeline[[#This Row],[Close_Date]]="","",TEXT(Sales_Pipeline[[#This Row],[Close_Date]],"mmm"))</f>
        <v/>
      </c>
      <c r="M1876" s="8" t="str">
        <f>IF(Sales_Pipeline[[#This Row],[Close_Date]]="","","Q"&amp;ROUNDUP(MONTH(Sales_Pipeline[[#This Row],[Close_Date]])/3,0))</f>
        <v/>
      </c>
      <c r="N1876" s="2" t="str" cm="1">
        <f t="array" ref="N1876">IFERROR(_xlfn.IFS(Sales_Pipeline[[#This Row],[Deal_Stage]]="Won",_xlfn.XLOOKUP(Sales_Pipeline[[#This Row],[Product]],Products!$A$2:$A$8,Products!$C$2:$C$8),Sales_Pipeline[[#This Row],[Deal_Stage]]="Lost",_xlfn.XLOOKUP(Sales_Pipeline[[#This Row],[Product]],Products!$A$2:$A$8,Products!$C$2:$C$8)),"")</f>
        <v/>
      </c>
      <c r="O1876" s="2">
        <v>0</v>
      </c>
    </row>
    <row r="1877" spans="1:15" x14ac:dyDescent="0.3">
      <c r="A1877" t="s">
        <v>2023</v>
      </c>
      <c r="B1877" t="s">
        <v>32</v>
      </c>
      <c r="C1877" t="str">
        <f>_xlfn.XLOOKUP(Sales_Pipeline[[#This Row],[Sales_Agent]],Sales_Teams[Sales_Agent],Sales_Teams[Manager])</f>
        <v>Celia Rouche</v>
      </c>
      <c r="D1877" t="str">
        <f>_xlfn.XLOOKUP(Sales_Pipeline[[#This Row],[Manager]],Sales_Teams[Manager],Sales_Teams[Regional_Office])</f>
        <v>West</v>
      </c>
      <c r="E1877" t="s">
        <v>61</v>
      </c>
      <c r="G1877" t="str">
        <f>IFERROR(_xlfn.XLOOKUP(Sales_Pipeline[[#This Row],[Account]],Accounts!$A$2:$A$86,Accounts!$F$2:$F$86),"")</f>
        <v/>
      </c>
      <c r="H1877" t="s">
        <v>77</v>
      </c>
      <c r="I1877" s="3">
        <v>42822</v>
      </c>
      <c r="K1877" s="8" t="str">
        <f>IF(Sales_Pipeline[[#This Row],[Close_Date]]="","",TEXT(Sales_Pipeline[[#This Row],[Close_Date]],"ddd"))</f>
        <v/>
      </c>
      <c r="L1877" s="8" t="str">
        <f>IF(Sales_Pipeline[[#This Row],[Close_Date]]="","",TEXT(Sales_Pipeline[[#This Row],[Close_Date]],"mmm"))</f>
        <v/>
      </c>
      <c r="M1877" s="8" t="str">
        <f>IF(Sales_Pipeline[[#This Row],[Close_Date]]="","","Q"&amp;ROUNDUP(MONTH(Sales_Pipeline[[#This Row],[Close_Date]])/3,0))</f>
        <v/>
      </c>
      <c r="N1877" s="2" t="str" cm="1">
        <f t="array" ref="N1877">IFERROR(_xlfn.IFS(Sales_Pipeline[[#This Row],[Deal_Stage]]="Won",_xlfn.XLOOKUP(Sales_Pipeline[[#This Row],[Product]],Products!$A$2:$A$8,Products!$C$2:$C$8),Sales_Pipeline[[#This Row],[Deal_Stage]]="Lost",_xlfn.XLOOKUP(Sales_Pipeline[[#This Row],[Product]],Products!$A$2:$A$8,Products!$C$2:$C$8)),"")</f>
        <v/>
      </c>
      <c r="O1877" s="2">
        <v>0</v>
      </c>
    </row>
    <row r="1878" spans="1:15" x14ac:dyDescent="0.3">
      <c r="A1878" t="s">
        <v>2024</v>
      </c>
      <c r="B1878" t="s">
        <v>32</v>
      </c>
      <c r="C1878" t="str">
        <f>_xlfn.XLOOKUP(Sales_Pipeline[[#This Row],[Sales_Agent]],Sales_Teams[Sales_Agent],Sales_Teams[Manager])</f>
        <v>Celia Rouche</v>
      </c>
      <c r="D1878" t="str">
        <f>_xlfn.XLOOKUP(Sales_Pipeline[[#This Row],[Manager]],Sales_Teams[Manager],Sales_Teams[Regional_Office])</f>
        <v>West</v>
      </c>
      <c r="E1878" t="s">
        <v>61</v>
      </c>
      <c r="G1878" t="str">
        <f>IFERROR(_xlfn.XLOOKUP(Sales_Pipeline[[#This Row],[Account]],Accounts!$A$2:$A$86,Accounts!$F$2:$F$86),"")</f>
        <v/>
      </c>
      <c r="H1878" t="s">
        <v>77</v>
      </c>
      <c r="I1878" s="3">
        <v>42822</v>
      </c>
      <c r="K1878" s="8" t="str">
        <f>IF(Sales_Pipeline[[#This Row],[Close_Date]]="","",TEXT(Sales_Pipeline[[#This Row],[Close_Date]],"ddd"))</f>
        <v/>
      </c>
      <c r="L1878" s="8" t="str">
        <f>IF(Sales_Pipeline[[#This Row],[Close_Date]]="","",TEXT(Sales_Pipeline[[#This Row],[Close_Date]],"mmm"))</f>
        <v/>
      </c>
      <c r="M1878" s="8" t="str">
        <f>IF(Sales_Pipeline[[#This Row],[Close_Date]]="","","Q"&amp;ROUNDUP(MONTH(Sales_Pipeline[[#This Row],[Close_Date]])/3,0))</f>
        <v/>
      </c>
      <c r="N1878" s="2" t="str" cm="1">
        <f t="array" ref="N1878">IFERROR(_xlfn.IFS(Sales_Pipeline[[#This Row],[Deal_Stage]]="Won",_xlfn.XLOOKUP(Sales_Pipeline[[#This Row],[Product]],Products!$A$2:$A$8,Products!$C$2:$C$8),Sales_Pipeline[[#This Row],[Deal_Stage]]="Lost",_xlfn.XLOOKUP(Sales_Pipeline[[#This Row],[Product]],Products!$A$2:$A$8,Products!$C$2:$C$8)),"")</f>
        <v/>
      </c>
      <c r="O1878" s="2">
        <v>0</v>
      </c>
    </row>
    <row r="1879" spans="1:15" x14ac:dyDescent="0.3">
      <c r="A1879" t="s">
        <v>2025</v>
      </c>
      <c r="B1879" t="s">
        <v>17</v>
      </c>
      <c r="C1879" t="str">
        <f>_xlfn.XLOOKUP(Sales_Pipeline[[#This Row],[Sales_Agent]],Sales_Teams[Sales_Agent],Sales_Teams[Manager])</f>
        <v>Cara Losch</v>
      </c>
      <c r="D1879" t="str">
        <f>_xlfn.XLOOKUP(Sales_Pipeline[[#This Row],[Manager]],Sales_Teams[Manager],Sales_Teams[Regional_Office])</f>
        <v>East</v>
      </c>
      <c r="E1879" t="s">
        <v>61</v>
      </c>
      <c r="F1879" t="s">
        <v>182</v>
      </c>
      <c r="G1879" t="str">
        <f>IFERROR(_xlfn.XLOOKUP(Sales_Pipeline[[#This Row],[Account]],Accounts!$A$2:$A$86,Accounts!$F$2:$F$86),"")</f>
        <v>United States</v>
      </c>
      <c r="H1879" t="s">
        <v>82</v>
      </c>
      <c r="I1879" s="3">
        <v>42822</v>
      </c>
      <c r="J1879" s="3">
        <v>42832</v>
      </c>
      <c r="K1879" s="8" t="str">
        <f>IF(Sales_Pipeline[[#This Row],[Close_Date]]="","",TEXT(Sales_Pipeline[[#This Row],[Close_Date]],"ddd"))</f>
        <v>Fri</v>
      </c>
      <c r="L1879" s="8" t="str">
        <f>IF(Sales_Pipeline[[#This Row],[Close_Date]]="","",TEXT(Sales_Pipeline[[#This Row],[Close_Date]],"mmm"))</f>
        <v>Apr</v>
      </c>
      <c r="M1879" s="8" t="str">
        <f>IF(Sales_Pipeline[[#This Row],[Close_Date]]="","","Q"&amp;ROUNDUP(MONTH(Sales_Pipeline[[#This Row],[Close_Date]])/3,0))</f>
        <v>Q2</v>
      </c>
      <c r="N1879" s="2" cm="1">
        <f t="array" ref="N1879">IFERROR(_xlfn.IFS(Sales_Pipeline[[#This Row],[Deal_Stage]]="Won",_xlfn.XLOOKUP(Sales_Pipeline[[#This Row],[Product]],Products!$A$2:$A$8,Products!$C$2:$C$8),Sales_Pipeline[[#This Row],[Deal_Stage]]="Lost",_xlfn.XLOOKUP(Sales_Pipeline[[#This Row],[Product]],Products!$A$2:$A$8,Products!$C$2:$C$8)),"")</f>
        <v>55</v>
      </c>
      <c r="O1879" s="2">
        <v>0</v>
      </c>
    </row>
    <row r="1880" spans="1:15" x14ac:dyDescent="0.3">
      <c r="A1880" t="s">
        <v>2026</v>
      </c>
      <c r="B1880" t="s">
        <v>44</v>
      </c>
      <c r="C1880" t="str">
        <f>_xlfn.XLOOKUP(Sales_Pipeline[[#This Row],[Sales_Agent]],Sales_Teams[Sales_Agent],Sales_Teams[Manager])</f>
        <v>Summer Sewald</v>
      </c>
      <c r="D1880" t="str">
        <f>_xlfn.XLOOKUP(Sales_Pipeline[[#This Row],[Manager]],Sales_Teams[Manager],Sales_Teams[Regional_Office])</f>
        <v>West</v>
      </c>
      <c r="E1880" t="s">
        <v>55</v>
      </c>
      <c r="F1880" t="s">
        <v>166</v>
      </c>
      <c r="G1880" t="str">
        <f>IFERROR(_xlfn.XLOOKUP(Sales_Pipeline[[#This Row],[Account]],Accounts!$A$2:$A$86,Accounts!$F$2:$F$86),"")</f>
        <v>United States</v>
      </c>
      <c r="H1880" t="s">
        <v>57</v>
      </c>
      <c r="I1880" s="3">
        <v>42822</v>
      </c>
      <c r="J1880" s="3">
        <v>42824</v>
      </c>
      <c r="K1880" s="8" t="str">
        <f>IF(Sales_Pipeline[[#This Row],[Close_Date]]="","",TEXT(Sales_Pipeline[[#This Row],[Close_Date]],"ddd"))</f>
        <v>Thu</v>
      </c>
      <c r="L1880" s="8" t="str">
        <f>IF(Sales_Pipeline[[#This Row],[Close_Date]]="","",TEXT(Sales_Pipeline[[#This Row],[Close_Date]],"mmm"))</f>
        <v>Mar</v>
      </c>
      <c r="M1880" s="8" t="str">
        <f>IF(Sales_Pipeline[[#This Row],[Close_Date]]="","","Q"&amp;ROUNDUP(MONTH(Sales_Pipeline[[#This Row],[Close_Date]])/3,0))</f>
        <v>Q1</v>
      </c>
      <c r="N1880" s="2" cm="1">
        <f t="array" ref="N1880">IFERROR(_xlfn.IFS(Sales_Pipeline[[#This Row],[Deal_Stage]]="Won",_xlfn.XLOOKUP(Sales_Pipeline[[#This Row],[Product]],Products!$A$2:$A$8,Products!$C$2:$C$8),Sales_Pipeline[[#This Row],[Deal_Stage]]="Lost",_xlfn.XLOOKUP(Sales_Pipeline[[#This Row],[Product]],Products!$A$2:$A$8,Products!$C$2:$C$8)),"")</f>
        <v>1096</v>
      </c>
      <c r="O1880" s="2">
        <v>1084</v>
      </c>
    </row>
    <row r="1881" spans="1:15" x14ac:dyDescent="0.3">
      <c r="A1881" t="s">
        <v>2027</v>
      </c>
      <c r="B1881" t="s">
        <v>6</v>
      </c>
      <c r="C1881" t="str">
        <f>_xlfn.XLOOKUP(Sales_Pipeline[[#This Row],[Sales_Agent]],Sales_Teams[Sales_Agent],Sales_Teams[Manager])</f>
        <v>Dustin Brinkmann</v>
      </c>
      <c r="D1881" t="str">
        <f>_xlfn.XLOOKUP(Sales_Pipeline[[#This Row],[Manager]],Sales_Teams[Manager],Sales_Teams[Regional_Office])</f>
        <v>Central</v>
      </c>
      <c r="E1881" t="s">
        <v>76</v>
      </c>
      <c r="F1881" t="s">
        <v>333</v>
      </c>
      <c r="G1881" t="str">
        <f>IFERROR(_xlfn.XLOOKUP(Sales_Pipeline[[#This Row],[Account]],Accounts!$A$2:$A$86,Accounts!$F$2:$F$86),"")</f>
        <v>United States</v>
      </c>
      <c r="H1881" t="s">
        <v>57</v>
      </c>
      <c r="I1881" s="3">
        <v>42823</v>
      </c>
      <c r="J1881" s="3">
        <v>42889</v>
      </c>
      <c r="K1881" s="8" t="str">
        <f>IF(Sales_Pipeline[[#This Row],[Close_Date]]="","",TEXT(Sales_Pipeline[[#This Row],[Close_Date]],"ddd"))</f>
        <v>Sat</v>
      </c>
      <c r="L1881" s="8" t="str">
        <f>IF(Sales_Pipeline[[#This Row],[Close_Date]]="","",TEXT(Sales_Pipeline[[#This Row],[Close_Date]],"mmm"))</f>
        <v>Jun</v>
      </c>
      <c r="M1881" s="8" t="str">
        <f>IF(Sales_Pipeline[[#This Row],[Close_Date]]="","","Q"&amp;ROUNDUP(MONTH(Sales_Pipeline[[#This Row],[Close_Date]])/3,0))</f>
        <v>Q2</v>
      </c>
      <c r="N1881" s="2" cm="1">
        <f t="array" ref="N1881">IFERROR(_xlfn.IFS(Sales_Pipeline[[#This Row],[Deal_Stage]]="Won",_xlfn.XLOOKUP(Sales_Pipeline[[#This Row],[Product]],Products!$A$2:$A$8,Products!$C$2:$C$8),Sales_Pipeline[[#This Row],[Deal_Stage]]="Lost",_xlfn.XLOOKUP(Sales_Pipeline[[#This Row],[Product]],Products!$A$2:$A$8,Products!$C$2:$C$8)),"")</f>
        <v>3393</v>
      </c>
      <c r="O1881" s="2">
        <v>3670</v>
      </c>
    </row>
    <row r="1882" spans="1:15" x14ac:dyDescent="0.3">
      <c r="A1882" t="s">
        <v>2028</v>
      </c>
      <c r="B1882" t="s">
        <v>25</v>
      </c>
      <c r="C1882" t="str">
        <f>_xlfn.XLOOKUP(Sales_Pipeline[[#This Row],[Sales_Agent]],Sales_Teams[Sales_Agent],Sales_Teams[Manager])</f>
        <v>Rocco Neubert</v>
      </c>
      <c r="D1882" t="str">
        <f>_xlfn.XLOOKUP(Sales_Pipeline[[#This Row],[Manager]],Sales_Teams[Manager],Sales_Teams[Regional_Office])</f>
        <v>East</v>
      </c>
      <c r="E1882" t="s">
        <v>55</v>
      </c>
      <c r="F1882" t="s">
        <v>256</v>
      </c>
      <c r="G1882" t="str">
        <f>IFERROR(_xlfn.XLOOKUP(Sales_Pipeline[[#This Row],[Account]],Accounts!$A$2:$A$86,Accounts!$F$2:$F$86),"")</f>
        <v>United States</v>
      </c>
      <c r="H1882" t="s">
        <v>82</v>
      </c>
      <c r="I1882" s="3">
        <v>42823</v>
      </c>
      <c r="J1882" s="3">
        <v>42827</v>
      </c>
      <c r="K1882" s="8" t="str">
        <f>IF(Sales_Pipeline[[#This Row],[Close_Date]]="","",TEXT(Sales_Pipeline[[#This Row],[Close_Date]],"ddd"))</f>
        <v>Sun</v>
      </c>
      <c r="L1882" s="8" t="str">
        <f>IF(Sales_Pipeline[[#This Row],[Close_Date]]="","",TEXT(Sales_Pipeline[[#This Row],[Close_Date]],"mmm"))</f>
        <v>Apr</v>
      </c>
      <c r="M1882" s="8" t="str">
        <f>IF(Sales_Pipeline[[#This Row],[Close_Date]]="","","Q"&amp;ROUNDUP(MONTH(Sales_Pipeline[[#This Row],[Close_Date]])/3,0))</f>
        <v>Q2</v>
      </c>
      <c r="N1882" s="2" cm="1">
        <f t="array" ref="N1882">IFERROR(_xlfn.IFS(Sales_Pipeline[[#This Row],[Deal_Stage]]="Won",_xlfn.XLOOKUP(Sales_Pipeline[[#This Row],[Product]],Products!$A$2:$A$8,Products!$C$2:$C$8),Sales_Pipeline[[#This Row],[Deal_Stage]]="Lost",_xlfn.XLOOKUP(Sales_Pipeline[[#This Row],[Product]],Products!$A$2:$A$8,Products!$C$2:$C$8)),"")</f>
        <v>1096</v>
      </c>
      <c r="O1882" s="2">
        <v>0</v>
      </c>
    </row>
    <row r="1883" spans="1:15" x14ac:dyDescent="0.3">
      <c r="A1883" t="s">
        <v>2029</v>
      </c>
      <c r="B1883" t="s">
        <v>25</v>
      </c>
      <c r="C1883" t="str">
        <f>_xlfn.XLOOKUP(Sales_Pipeline[[#This Row],[Sales_Agent]],Sales_Teams[Sales_Agent],Sales_Teams[Manager])</f>
        <v>Rocco Neubert</v>
      </c>
      <c r="D1883" t="str">
        <f>_xlfn.XLOOKUP(Sales_Pipeline[[#This Row],[Manager]],Sales_Teams[Manager],Sales_Teams[Regional_Office])</f>
        <v>East</v>
      </c>
      <c r="E1883" t="s">
        <v>84</v>
      </c>
      <c r="F1883" t="s">
        <v>253</v>
      </c>
      <c r="G1883" t="str">
        <f>IFERROR(_xlfn.XLOOKUP(Sales_Pipeline[[#This Row],[Account]],Accounts!$A$2:$A$86,Accounts!$F$2:$F$86),"")</f>
        <v>United States</v>
      </c>
      <c r="H1883" t="s">
        <v>57</v>
      </c>
      <c r="I1883" s="3">
        <v>42823</v>
      </c>
      <c r="J1883" s="3">
        <v>42888</v>
      </c>
      <c r="K1883" s="8" t="str">
        <f>IF(Sales_Pipeline[[#This Row],[Close_Date]]="","",TEXT(Sales_Pipeline[[#This Row],[Close_Date]],"ddd"))</f>
        <v>Fri</v>
      </c>
      <c r="L1883" s="8" t="str">
        <f>IF(Sales_Pipeline[[#This Row],[Close_Date]]="","",TEXT(Sales_Pipeline[[#This Row],[Close_Date]],"mmm"))</f>
        <v>Jun</v>
      </c>
      <c r="M1883" s="8" t="str">
        <f>IF(Sales_Pipeline[[#This Row],[Close_Date]]="","","Q"&amp;ROUNDUP(MONTH(Sales_Pipeline[[#This Row],[Close_Date]])/3,0))</f>
        <v>Q2</v>
      </c>
      <c r="N1883" s="2" cm="1">
        <f t="array" ref="N1883">IFERROR(_xlfn.IFS(Sales_Pipeline[[#This Row],[Deal_Stage]]="Won",_xlfn.XLOOKUP(Sales_Pipeline[[#This Row],[Product]],Products!$A$2:$A$8,Products!$C$2:$C$8),Sales_Pipeline[[#This Row],[Deal_Stage]]="Lost",_xlfn.XLOOKUP(Sales_Pipeline[[#This Row],[Product]],Products!$A$2:$A$8,Products!$C$2:$C$8)),"")</f>
        <v>5482</v>
      </c>
      <c r="O1883" s="2">
        <v>5304</v>
      </c>
    </row>
    <row r="1884" spans="1:15" x14ac:dyDescent="0.3">
      <c r="A1884" t="s">
        <v>2030</v>
      </c>
      <c r="B1884" t="s">
        <v>15</v>
      </c>
      <c r="C1884" t="str">
        <f>_xlfn.XLOOKUP(Sales_Pipeline[[#This Row],[Sales_Agent]],Sales_Teams[Sales_Agent],Sales_Teams[Manager])</f>
        <v>Melvin Marxen</v>
      </c>
      <c r="D1884" t="str">
        <f>_xlfn.XLOOKUP(Sales_Pipeline[[#This Row],[Manager]],Sales_Teams[Manager],Sales_Teams[Regional_Office])</f>
        <v>Central</v>
      </c>
      <c r="E1884" t="s">
        <v>84</v>
      </c>
      <c r="F1884" t="s">
        <v>94</v>
      </c>
      <c r="G1884" t="str">
        <f>IFERROR(_xlfn.XLOOKUP(Sales_Pipeline[[#This Row],[Account]],Accounts!$A$2:$A$86,Accounts!$F$2:$F$86),"")</f>
        <v>United States</v>
      </c>
      <c r="H1884" t="s">
        <v>82</v>
      </c>
      <c r="I1884" s="3">
        <v>42823</v>
      </c>
      <c r="J1884" s="3">
        <v>42831</v>
      </c>
      <c r="K1884" s="8" t="str">
        <f>IF(Sales_Pipeline[[#This Row],[Close_Date]]="","",TEXT(Sales_Pipeline[[#This Row],[Close_Date]],"ddd"))</f>
        <v>Thu</v>
      </c>
      <c r="L1884" s="8" t="str">
        <f>IF(Sales_Pipeline[[#This Row],[Close_Date]]="","",TEXT(Sales_Pipeline[[#This Row],[Close_Date]],"mmm"))</f>
        <v>Apr</v>
      </c>
      <c r="M1884" s="8" t="str">
        <f>IF(Sales_Pipeline[[#This Row],[Close_Date]]="","","Q"&amp;ROUNDUP(MONTH(Sales_Pipeline[[#This Row],[Close_Date]])/3,0))</f>
        <v>Q2</v>
      </c>
      <c r="N1884" s="2" cm="1">
        <f t="array" ref="N1884">IFERROR(_xlfn.IFS(Sales_Pipeline[[#This Row],[Deal_Stage]]="Won",_xlfn.XLOOKUP(Sales_Pipeline[[#This Row],[Product]],Products!$A$2:$A$8,Products!$C$2:$C$8),Sales_Pipeline[[#This Row],[Deal_Stage]]="Lost",_xlfn.XLOOKUP(Sales_Pipeline[[#This Row],[Product]],Products!$A$2:$A$8,Products!$C$2:$C$8)),"")</f>
        <v>5482</v>
      </c>
      <c r="O1884" s="2">
        <v>0</v>
      </c>
    </row>
    <row r="1885" spans="1:15" x14ac:dyDescent="0.3">
      <c r="A1885" t="s">
        <v>2031</v>
      </c>
      <c r="B1885" t="s">
        <v>15</v>
      </c>
      <c r="C1885" t="str">
        <f>_xlfn.XLOOKUP(Sales_Pipeline[[#This Row],[Sales_Agent]],Sales_Teams[Sales_Agent],Sales_Teams[Manager])</f>
        <v>Melvin Marxen</v>
      </c>
      <c r="D1885" t="str">
        <f>_xlfn.XLOOKUP(Sales_Pipeline[[#This Row],[Manager]],Sales_Teams[Manager],Sales_Teams[Regional_Office])</f>
        <v>Central</v>
      </c>
      <c r="E1885" t="s">
        <v>8953</v>
      </c>
      <c r="F1885" t="s">
        <v>141</v>
      </c>
      <c r="G1885" t="str">
        <f>IFERROR(_xlfn.XLOOKUP(Sales_Pipeline[[#This Row],[Account]],Accounts!$A$2:$A$86,Accounts!$F$2:$F$86),"")</f>
        <v>United States</v>
      </c>
      <c r="H1885" t="s">
        <v>57</v>
      </c>
      <c r="I1885" s="3">
        <v>42823</v>
      </c>
      <c r="J1885" s="3">
        <v>42902</v>
      </c>
      <c r="K1885" s="8" t="str">
        <f>IF(Sales_Pipeline[[#This Row],[Close_Date]]="","",TEXT(Sales_Pipeline[[#This Row],[Close_Date]],"ddd"))</f>
        <v>Fri</v>
      </c>
      <c r="L1885" s="8" t="str">
        <f>IF(Sales_Pipeline[[#This Row],[Close_Date]]="","",TEXT(Sales_Pipeline[[#This Row],[Close_Date]],"mmm"))</f>
        <v>Jun</v>
      </c>
      <c r="M1885" s="8" t="str">
        <f>IF(Sales_Pipeline[[#This Row],[Close_Date]]="","","Q"&amp;ROUNDUP(MONTH(Sales_Pipeline[[#This Row],[Close_Date]])/3,0))</f>
        <v>Q2</v>
      </c>
      <c r="N1885" s="2" cm="1">
        <f t="array" ref="N1885">IFERROR(_xlfn.IFS(Sales_Pipeline[[#This Row],[Deal_Stage]]="Won",_xlfn.XLOOKUP(Sales_Pipeline[[#This Row],[Product]],Products!$A$2:$A$8,Products!$C$2:$C$8),Sales_Pipeline[[#This Row],[Deal_Stage]]="Lost",_xlfn.XLOOKUP(Sales_Pipeline[[#This Row],[Product]],Products!$A$2:$A$8,Products!$C$2:$C$8)),"")</f>
        <v>4821</v>
      </c>
      <c r="O1885" s="2">
        <v>3844</v>
      </c>
    </row>
    <row r="1886" spans="1:15" x14ac:dyDescent="0.3">
      <c r="A1886" t="s">
        <v>2032</v>
      </c>
      <c r="B1886" t="s">
        <v>28</v>
      </c>
      <c r="C1886" t="str">
        <f>_xlfn.XLOOKUP(Sales_Pipeline[[#This Row],[Sales_Agent]],Sales_Teams[Sales_Agent],Sales_Teams[Manager])</f>
        <v>Rocco Neubert</v>
      </c>
      <c r="D1886" t="str">
        <f>_xlfn.XLOOKUP(Sales_Pipeline[[#This Row],[Manager]],Sales_Teams[Manager],Sales_Teams[Regional_Office])</f>
        <v>East</v>
      </c>
      <c r="E1886" t="s">
        <v>63</v>
      </c>
      <c r="F1886" t="s">
        <v>123</v>
      </c>
      <c r="G1886" t="str">
        <f>IFERROR(_xlfn.XLOOKUP(Sales_Pipeline[[#This Row],[Account]],Accounts!$A$2:$A$86,Accounts!$F$2:$F$86),"")</f>
        <v>United States</v>
      </c>
      <c r="H1886" t="s">
        <v>57</v>
      </c>
      <c r="I1886" s="3">
        <v>42823</v>
      </c>
      <c r="J1886" s="3">
        <v>42866</v>
      </c>
      <c r="K1886" s="8" t="str">
        <f>IF(Sales_Pipeline[[#This Row],[Close_Date]]="","",TEXT(Sales_Pipeline[[#This Row],[Close_Date]],"ddd"))</f>
        <v>Thu</v>
      </c>
      <c r="L1886" s="8" t="str">
        <f>IF(Sales_Pipeline[[#This Row],[Close_Date]]="","",TEXT(Sales_Pipeline[[#This Row],[Close_Date]],"mmm"))</f>
        <v>May</v>
      </c>
      <c r="M1886" s="8" t="str">
        <f>IF(Sales_Pipeline[[#This Row],[Close_Date]]="","","Q"&amp;ROUNDUP(MONTH(Sales_Pipeline[[#This Row],[Close_Date]])/3,0))</f>
        <v>Q2</v>
      </c>
      <c r="N1886" s="2" cm="1">
        <f t="array" ref="N1886">IFERROR(_xlfn.IFS(Sales_Pipeline[[#This Row],[Deal_Stage]]="Won",_xlfn.XLOOKUP(Sales_Pipeline[[#This Row],[Product]],Products!$A$2:$A$8,Products!$C$2:$C$8),Sales_Pipeline[[#This Row],[Deal_Stage]]="Lost",_xlfn.XLOOKUP(Sales_Pipeline[[#This Row],[Product]],Products!$A$2:$A$8,Products!$C$2:$C$8)),"")</f>
        <v>550</v>
      </c>
      <c r="O1886" s="2">
        <v>549</v>
      </c>
    </row>
    <row r="1887" spans="1:15" x14ac:dyDescent="0.3">
      <c r="A1887" t="s">
        <v>2033</v>
      </c>
      <c r="B1887" t="s">
        <v>13</v>
      </c>
      <c r="C1887" t="str">
        <f>_xlfn.XLOOKUP(Sales_Pipeline[[#This Row],[Sales_Agent]],Sales_Teams[Sales_Agent],Sales_Teams[Manager])</f>
        <v>Melvin Marxen</v>
      </c>
      <c r="D1887" t="str">
        <f>_xlfn.XLOOKUP(Sales_Pipeline[[#This Row],[Manager]],Sales_Teams[Manager],Sales_Teams[Regional_Office])</f>
        <v>Central</v>
      </c>
      <c r="E1887" t="s">
        <v>8953</v>
      </c>
      <c r="F1887" t="s">
        <v>234</v>
      </c>
      <c r="G1887" t="str">
        <f>IFERROR(_xlfn.XLOOKUP(Sales_Pipeline[[#This Row],[Account]],Accounts!$A$2:$A$86,Accounts!$F$2:$F$86),"")</f>
        <v>United States</v>
      </c>
      <c r="H1887" t="s">
        <v>82</v>
      </c>
      <c r="I1887" s="3">
        <v>42823</v>
      </c>
      <c r="J1887" s="3">
        <v>42875</v>
      </c>
      <c r="K1887" s="8" t="str">
        <f>IF(Sales_Pipeline[[#This Row],[Close_Date]]="","",TEXT(Sales_Pipeline[[#This Row],[Close_Date]],"ddd"))</f>
        <v>Sat</v>
      </c>
      <c r="L1887" s="8" t="str">
        <f>IF(Sales_Pipeline[[#This Row],[Close_Date]]="","",TEXT(Sales_Pipeline[[#This Row],[Close_Date]],"mmm"))</f>
        <v>May</v>
      </c>
      <c r="M1887" s="8" t="str">
        <f>IF(Sales_Pipeline[[#This Row],[Close_Date]]="","","Q"&amp;ROUNDUP(MONTH(Sales_Pipeline[[#This Row],[Close_Date]])/3,0))</f>
        <v>Q2</v>
      </c>
      <c r="N1887" s="2" cm="1">
        <f t="array" ref="N1887">IFERROR(_xlfn.IFS(Sales_Pipeline[[#This Row],[Deal_Stage]]="Won",_xlfn.XLOOKUP(Sales_Pipeline[[#This Row],[Product]],Products!$A$2:$A$8,Products!$C$2:$C$8),Sales_Pipeline[[#This Row],[Deal_Stage]]="Lost",_xlfn.XLOOKUP(Sales_Pipeline[[#This Row],[Product]],Products!$A$2:$A$8,Products!$C$2:$C$8)),"")</f>
        <v>4821</v>
      </c>
      <c r="O1887" s="2">
        <v>0</v>
      </c>
    </row>
    <row r="1888" spans="1:15" x14ac:dyDescent="0.3">
      <c r="A1888" t="s">
        <v>2034</v>
      </c>
      <c r="B1888" t="s">
        <v>13</v>
      </c>
      <c r="C1888" t="str">
        <f>_xlfn.XLOOKUP(Sales_Pipeline[[#This Row],[Sales_Agent]],Sales_Teams[Sales_Agent],Sales_Teams[Manager])</f>
        <v>Melvin Marxen</v>
      </c>
      <c r="D1888" t="str">
        <f>_xlfn.XLOOKUP(Sales_Pipeline[[#This Row],[Manager]],Sales_Teams[Manager],Sales_Teams[Regional_Office])</f>
        <v>Central</v>
      </c>
      <c r="E1888" t="s">
        <v>76</v>
      </c>
      <c r="F1888" t="s">
        <v>134</v>
      </c>
      <c r="G1888" t="str">
        <f>IFERROR(_xlfn.XLOOKUP(Sales_Pipeline[[#This Row],[Account]],Accounts!$A$2:$A$86,Accounts!$F$2:$F$86),"")</f>
        <v>United States</v>
      </c>
      <c r="H1888" t="s">
        <v>82</v>
      </c>
      <c r="I1888" s="3">
        <v>42823</v>
      </c>
      <c r="J1888" s="3">
        <v>42830</v>
      </c>
      <c r="K1888" s="8" t="str">
        <f>IF(Sales_Pipeline[[#This Row],[Close_Date]]="","",TEXT(Sales_Pipeline[[#This Row],[Close_Date]],"ddd"))</f>
        <v>Wed</v>
      </c>
      <c r="L1888" s="8" t="str">
        <f>IF(Sales_Pipeline[[#This Row],[Close_Date]]="","",TEXT(Sales_Pipeline[[#This Row],[Close_Date]],"mmm"))</f>
        <v>Apr</v>
      </c>
      <c r="M1888" s="8" t="str">
        <f>IF(Sales_Pipeline[[#This Row],[Close_Date]]="","","Q"&amp;ROUNDUP(MONTH(Sales_Pipeline[[#This Row],[Close_Date]])/3,0))</f>
        <v>Q2</v>
      </c>
      <c r="N1888" s="2" cm="1">
        <f t="array" ref="N1888">IFERROR(_xlfn.IFS(Sales_Pipeline[[#This Row],[Deal_Stage]]="Won",_xlfn.XLOOKUP(Sales_Pipeline[[#This Row],[Product]],Products!$A$2:$A$8,Products!$C$2:$C$8),Sales_Pipeline[[#This Row],[Deal_Stage]]="Lost",_xlfn.XLOOKUP(Sales_Pipeline[[#This Row],[Product]],Products!$A$2:$A$8,Products!$C$2:$C$8)),"")</f>
        <v>3393</v>
      </c>
      <c r="O1888" s="2">
        <v>0</v>
      </c>
    </row>
    <row r="1889" spans="1:15" x14ac:dyDescent="0.3">
      <c r="A1889" t="s">
        <v>2035</v>
      </c>
      <c r="B1889" t="s">
        <v>10</v>
      </c>
      <c r="C1889" t="str">
        <f>_xlfn.XLOOKUP(Sales_Pipeline[[#This Row],[Sales_Agent]],Sales_Teams[Sales_Agent],Sales_Teams[Manager])</f>
        <v>Melvin Marxen</v>
      </c>
      <c r="D1889" t="str">
        <f>_xlfn.XLOOKUP(Sales_Pipeline[[#This Row],[Manager]],Sales_Teams[Manager],Sales_Teams[Regional_Office])</f>
        <v>Central</v>
      </c>
      <c r="E1889" t="s">
        <v>63</v>
      </c>
      <c r="F1889" t="s">
        <v>330</v>
      </c>
      <c r="G1889" t="str">
        <f>IFERROR(_xlfn.XLOOKUP(Sales_Pipeline[[#This Row],[Account]],Accounts!$A$2:$A$86,Accounts!$F$2:$F$86),"")</f>
        <v>Korea</v>
      </c>
      <c r="H1889" t="s">
        <v>57</v>
      </c>
      <c r="I1889" s="3">
        <v>42823</v>
      </c>
      <c r="J1889" s="3">
        <v>42830</v>
      </c>
      <c r="K1889" s="8" t="str">
        <f>IF(Sales_Pipeline[[#This Row],[Close_Date]]="","",TEXT(Sales_Pipeline[[#This Row],[Close_Date]],"ddd"))</f>
        <v>Wed</v>
      </c>
      <c r="L1889" s="8" t="str">
        <f>IF(Sales_Pipeline[[#This Row],[Close_Date]]="","",TEXT(Sales_Pipeline[[#This Row],[Close_Date]],"mmm"))</f>
        <v>Apr</v>
      </c>
      <c r="M1889" s="8" t="str">
        <f>IF(Sales_Pipeline[[#This Row],[Close_Date]]="","","Q"&amp;ROUNDUP(MONTH(Sales_Pipeline[[#This Row],[Close_Date]])/3,0))</f>
        <v>Q2</v>
      </c>
      <c r="N1889" s="2" cm="1">
        <f t="array" ref="N1889">IFERROR(_xlfn.IFS(Sales_Pipeline[[#This Row],[Deal_Stage]]="Won",_xlfn.XLOOKUP(Sales_Pipeline[[#This Row],[Product]],Products!$A$2:$A$8,Products!$C$2:$C$8),Sales_Pipeline[[#This Row],[Deal_Stage]]="Lost",_xlfn.XLOOKUP(Sales_Pipeline[[#This Row],[Product]],Products!$A$2:$A$8,Products!$C$2:$C$8)),"")</f>
        <v>550</v>
      </c>
      <c r="O1889" s="2">
        <v>553</v>
      </c>
    </row>
    <row r="1890" spans="1:15" x14ac:dyDescent="0.3">
      <c r="A1890" t="s">
        <v>2036</v>
      </c>
      <c r="B1890" t="s">
        <v>43</v>
      </c>
      <c r="C1890" t="str">
        <f>_xlfn.XLOOKUP(Sales_Pipeline[[#This Row],[Sales_Agent]],Sales_Teams[Sales_Agent],Sales_Teams[Manager])</f>
        <v>Summer Sewald</v>
      </c>
      <c r="D1890" t="str">
        <f>_xlfn.XLOOKUP(Sales_Pipeline[[#This Row],[Manager]],Sales_Teams[Manager],Sales_Teams[Regional_Office])</f>
        <v>West</v>
      </c>
      <c r="E1890" t="s">
        <v>63</v>
      </c>
      <c r="G1890" t="str">
        <f>IFERROR(_xlfn.XLOOKUP(Sales_Pipeline[[#This Row],[Account]],Accounts!$A$2:$A$86,Accounts!$F$2:$F$86),"")</f>
        <v/>
      </c>
      <c r="H1890" t="s">
        <v>77</v>
      </c>
      <c r="I1890" s="3">
        <v>42823</v>
      </c>
      <c r="K1890" s="8" t="str">
        <f>IF(Sales_Pipeline[[#This Row],[Close_Date]]="","",TEXT(Sales_Pipeline[[#This Row],[Close_Date]],"ddd"))</f>
        <v/>
      </c>
      <c r="L1890" s="8" t="str">
        <f>IF(Sales_Pipeline[[#This Row],[Close_Date]]="","",TEXT(Sales_Pipeline[[#This Row],[Close_Date]],"mmm"))</f>
        <v/>
      </c>
      <c r="M1890" s="8" t="str">
        <f>IF(Sales_Pipeline[[#This Row],[Close_Date]]="","","Q"&amp;ROUNDUP(MONTH(Sales_Pipeline[[#This Row],[Close_Date]])/3,0))</f>
        <v/>
      </c>
      <c r="N1890" s="2" t="str" cm="1">
        <f t="array" ref="N1890">IFERROR(_xlfn.IFS(Sales_Pipeline[[#This Row],[Deal_Stage]]="Won",_xlfn.XLOOKUP(Sales_Pipeline[[#This Row],[Product]],Products!$A$2:$A$8,Products!$C$2:$C$8),Sales_Pipeline[[#This Row],[Deal_Stage]]="Lost",_xlfn.XLOOKUP(Sales_Pipeline[[#This Row],[Product]],Products!$A$2:$A$8,Products!$C$2:$C$8)),"")</f>
        <v/>
      </c>
      <c r="O1890" s="2">
        <v>0</v>
      </c>
    </row>
    <row r="1891" spans="1:15" x14ac:dyDescent="0.3">
      <c r="A1891" t="s">
        <v>2037</v>
      </c>
      <c r="B1891" t="s">
        <v>43</v>
      </c>
      <c r="C1891" t="str">
        <f>_xlfn.XLOOKUP(Sales_Pipeline[[#This Row],[Sales_Agent]],Sales_Teams[Sales_Agent],Sales_Teams[Manager])</f>
        <v>Summer Sewald</v>
      </c>
      <c r="D1891" t="str">
        <f>_xlfn.XLOOKUP(Sales_Pipeline[[#This Row],[Manager]],Sales_Teams[Manager],Sales_Teams[Regional_Office])</f>
        <v>West</v>
      </c>
      <c r="E1891" t="s">
        <v>55</v>
      </c>
      <c r="F1891" t="s">
        <v>145</v>
      </c>
      <c r="G1891" t="str">
        <f>IFERROR(_xlfn.XLOOKUP(Sales_Pipeline[[#This Row],[Account]],Accounts!$A$2:$A$86,Accounts!$F$2:$F$86),"")</f>
        <v>United States</v>
      </c>
      <c r="H1891" t="s">
        <v>82</v>
      </c>
      <c r="I1891" s="3">
        <v>42823</v>
      </c>
      <c r="J1891" s="3">
        <v>42860</v>
      </c>
      <c r="K1891" s="8" t="str">
        <f>IF(Sales_Pipeline[[#This Row],[Close_Date]]="","",TEXT(Sales_Pipeline[[#This Row],[Close_Date]],"ddd"))</f>
        <v>Fri</v>
      </c>
      <c r="L1891" s="8" t="str">
        <f>IF(Sales_Pipeline[[#This Row],[Close_Date]]="","",TEXT(Sales_Pipeline[[#This Row],[Close_Date]],"mmm"))</f>
        <v>May</v>
      </c>
      <c r="M1891" s="8" t="str">
        <f>IF(Sales_Pipeline[[#This Row],[Close_Date]]="","","Q"&amp;ROUNDUP(MONTH(Sales_Pipeline[[#This Row],[Close_Date]])/3,0))</f>
        <v>Q2</v>
      </c>
      <c r="N1891" s="2" cm="1">
        <f t="array" ref="N1891">IFERROR(_xlfn.IFS(Sales_Pipeline[[#This Row],[Deal_Stage]]="Won",_xlfn.XLOOKUP(Sales_Pipeline[[#This Row],[Product]],Products!$A$2:$A$8,Products!$C$2:$C$8),Sales_Pipeline[[#This Row],[Deal_Stage]]="Lost",_xlfn.XLOOKUP(Sales_Pipeline[[#This Row],[Product]],Products!$A$2:$A$8,Products!$C$2:$C$8)),"")</f>
        <v>1096</v>
      </c>
      <c r="O1891" s="2">
        <v>0</v>
      </c>
    </row>
    <row r="1892" spans="1:15" x14ac:dyDescent="0.3">
      <c r="A1892" t="s">
        <v>2038</v>
      </c>
      <c r="B1892" t="s">
        <v>43</v>
      </c>
      <c r="C1892" t="str">
        <f>_xlfn.XLOOKUP(Sales_Pipeline[[#This Row],[Sales_Agent]],Sales_Teams[Sales_Agent],Sales_Teams[Manager])</f>
        <v>Summer Sewald</v>
      </c>
      <c r="D1892" t="str">
        <f>_xlfn.XLOOKUP(Sales_Pipeline[[#This Row],[Manager]],Sales_Teams[Manager],Sales_Teams[Regional_Office])</f>
        <v>West</v>
      </c>
      <c r="E1892" t="s">
        <v>76</v>
      </c>
      <c r="F1892" t="s">
        <v>211</v>
      </c>
      <c r="G1892" t="str">
        <f>IFERROR(_xlfn.XLOOKUP(Sales_Pipeline[[#This Row],[Account]],Accounts!$A$2:$A$86,Accounts!$F$2:$F$86),"")</f>
        <v>United States</v>
      </c>
      <c r="H1892" t="s">
        <v>57</v>
      </c>
      <c r="I1892" s="3">
        <v>42823</v>
      </c>
      <c r="J1892" s="3">
        <v>42832</v>
      </c>
      <c r="K1892" s="8" t="str">
        <f>IF(Sales_Pipeline[[#This Row],[Close_Date]]="","",TEXT(Sales_Pipeline[[#This Row],[Close_Date]],"ddd"))</f>
        <v>Fri</v>
      </c>
      <c r="L1892" s="8" t="str">
        <f>IF(Sales_Pipeline[[#This Row],[Close_Date]]="","",TEXT(Sales_Pipeline[[#This Row],[Close_Date]],"mmm"))</f>
        <v>Apr</v>
      </c>
      <c r="M1892" s="8" t="str">
        <f>IF(Sales_Pipeline[[#This Row],[Close_Date]]="","","Q"&amp;ROUNDUP(MONTH(Sales_Pipeline[[#This Row],[Close_Date]])/3,0))</f>
        <v>Q2</v>
      </c>
      <c r="N1892" s="2" cm="1">
        <f t="array" ref="N1892">IFERROR(_xlfn.IFS(Sales_Pipeline[[#This Row],[Deal_Stage]]="Won",_xlfn.XLOOKUP(Sales_Pipeline[[#This Row],[Product]],Products!$A$2:$A$8,Products!$C$2:$C$8),Sales_Pipeline[[#This Row],[Deal_Stage]]="Lost",_xlfn.XLOOKUP(Sales_Pipeline[[#This Row],[Product]],Products!$A$2:$A$8,Products!$C$2:$C$8)),"")</f>
        <v>3393</v>
      </c>
      <c r="O1892" s="2">
        <v>3523</v>
      </c>
    </row>
    <row r="1893" spans="1:15" x14ac:dyDescent="0.3">
      <c r="A1893" t="s">
        <v>2039</v>
      </c>
      <c r="B1893" t="s">
        <v>42</v>
      </c>
      <c r="C1893" t="str">
        <f>_xlfn.XLOOKUP(Sales_Pipeline[[#This Row],[Sales_Agent]],Sales_Teams[Sales_Agent],Sales_Teams[Manager])</f>
        <v>Summer Sewald</v>
      </c>
      <c r="D1893" t="str">
        <f>_xlfn.XLOOKUP(Sales_Pipeline[[#This Row],[Manager]],Sales_Teams[Manager],Sales_Teams[Regional_Office])</f>
        <v>West</v>
      </c>
      <c r="E1893" t="s">
        <v>8953</v>
      </c>
      <c r="F1893" t="s">
        <v>155</v>
      </c>
      <c r="G1893" t="str">
        <f>IFERROR(_xlfn.XLOOKUP(Sales_Pipeline[[#This Row],[Account]],Accounts!$A$2:$A$86,Accounts!$F$2:$F$86),"")</f>
        <v>United States</v>
      </c>
      <c r="H1893" t="s">
        <v>77</v>
      </c>
      <c r="I1893" s="3">
        <v>42823</v>
      </c>
      <c r="K1893" s="8" t="str">
        <f>IF(Sales_Pipeline[[#This Row],[Close_Date]]="","",TEXT(Sales_Pipeline[[#This Row],[Close_Date]],"ddd"))</f>
        <v/>
      </c>
      <c r="L1893" s="8" t="str">
        <f>IF(Sales_Pipeline[[#This Row],[Close_Date]]="","",TEXT(Sales_Pipeline[[#This Row],[Close_Date]],"mmm"))</f>
        <v/>
      </c>
      <c r="M1893" s="8" t="str">
        <f>IF(Sales_Pipeline[[#This Row],[Close_Date]]="","","Q"&amp;ROUNDUP(MONTH(Sales_Pipeline[[#This Row],[Close_Date]])/3,0))</f>
        <v/>
      </c>
      <c r="N1893" s="2" t="str" cm="1">
        <f t="array" ref="N1893">IFERROR(_xlfn.IFS(Sales_Pipeline[[#This Row],[Deal_Stage]]="Won",_xlfn.XLOOKUP(Sales_Pipeline[[#This Row],[Product]],Products!$A$2:$A$8,Products!$C$2:$C$8),Sales_Pipeline[[#This Row],[Deal_Stage]]="Lost",_xlfn.XLOOKUP(Sales_Pipeline[[#This Row],[Product]],Products!$A$2:$A$8,Products!$C$2:$C$8)),"")</f>
        <v/>
      </c>
      <c r="O1893" s="2">
        <v>0</v>
      </c>
    </row>
    <row r="1894" spans="1:15" x14ac:dyDescent="0.3">
      <c r="A1894" t="s">
        <v>2040</v>
      </c>
      <c r="B1894" t="s">
        <v>42</v>
      </c>
      <c r="C1894" t="str">
        <f>_xlfn.XLOOKUP(Sales_Pipeline[[#This Row],[Sales_Agent]],Sales_Teams[Sales_Agent],Sales_Teams[Manager])</f>
        <v>Summer Sewald</v>
      </c>
      <c r="D1894" t="str">
        <f>_xlfn.XLOOKUP(Sales_Pipeline[[#This Row],[Manager]],Sales_Teams[Manager],Sales_Teams[Regional_Office])</f>
        <v>West</v>
      </c>
      <c r="E1894" t="s">
        <v>63</v>
      </c>
      <c r="F1894" t="s">
        <v>216</v>
      </c>
      <c r="G1894" t="str">
        <f>IFERROR(_xlfn.XLOOKUP(Sales_Pipeline[[#This Row],[Account]],Accounts!$A$2:$A$86,Accounts!$F$2:$F$86),"")</f>
        <v>United States</v>
      </c>
      <c r="H1894" t="s">
        <v>82</v>
      </c>
      <c r="I1894" s="3">
        <v>42823</v>
      </c>
      <c r="J1894" s="3">
        <v>42875</v>
      </c>
      <c r="K1894" s="8" t="str">
        <f>IF(Sales_Pipeline[[#This Row],[Close_Date]]="","",TEXT(Sales_Pipeline[[#This Row],[Close_Date]],"ddd"))</f>
        <v>Sat</v>
      </c>
      <c r="L1894" s="8" t="str">
        <f>IF(Sales_Pipeline[[#This Row],[Close_Date]]="","",TEXT(Sales_Pipeline[[#This Row],[Close_Date]],"mmm"))</f>
        <v>May</v>
      </c>
      <c r="M1894" s="8" t="str">
        <f>IF(Sales_Pipeline[[#This Row],[Close_Date]]="","","Q"&amp;ROUNDUP(MONTH(Sales_Pipeline[[#This Row],[Close_Date]])/3,0))</f>
        <v>Q2</v>
      </c>
      <c r="N1894" s="2" cm="1">
        <f t="array" ref="N1894">IFERROR(_xlfn.IFS(Sales_Pipeline[[#This Row],[Deal_Stage]]="Won",_xlfn.XLOOKUP(Sales_Pipeline[[#This Row],[Product]],Products!$A$2:$A$8,Products!$C$2:$C$8),Sales_Pipeline[[#This Row],[Deal_Stage]]="Lost",_xlfn.XLOOKUP(Sales_Pipeline[[#This Row],[Product]],Products!$A$2:$A$8,Products!$C$2:$C$8)),"")</f>
        <v>550</v>
      </c>
      <c r="O1894" s="2">
        <v>0</v>
      </c>
    </row>
    <row r="1895" spans="1:15" x14ac:dyDescent="0.3">
      <c r="A1895" t="s">
        <v>2041</v>
      </c>
      <c r="B1895" t="s">
        <v>42</v>
      </c>
      <c r="C1895" t="str">
        <f>_xlfn.XLOOKUP(Sales_Pipeline[[#This Row],[Sales_Agent]],Sales_Teams[Sales_Agent],Sales_Teams[Manager])</f>
        <v>Summer Sewald</v>
      </c>
      <c r="D1895" t="str">
        <f>_xlfn.XLOOKUP(Sales_Pipeline[[#This Row],[Manager]],Sales_Teams[Manager],Sales_Teams[Regional_Office])</f>
        <v>West</v>
      </c>
      <c r="E1895" t="s">
        <v>63</v>
      </c>
      <c r="F1895" t="s">
        <v>330</v>
      </c>
      <c r="G1895" t="str">
        <f>IFERROR(_xlfn.XLOOKUP(Sales_Pipeline[[#This Row],[Account]],Accounts!$A$2:$A$86,Accounts!$F$2:$F$86),"")</f>
        <v>Korea</v>
      </c>
      <c r="H1895" t="s">
        <v>57</v>
      </c>
      <c r="I1895" s="3">
        <v>42823</v>
      </c>
      <c r="J1895" s="3">
        <v>42914</v>
      </c>
      <c r="K1895" s="8" t="str">
        <f>IF(Sales_Pipeline[[#This Row],[Close_Date]]="","",TEXT(Sales_Pipeline[[#This Row],[Close_Date]],"ddd"))</f>
        <v>Wed</v>
      </c>
      <c r="L1895" s="8" t="str">
        <f>IF(Sales_Pipeline[[#This Row],[Close_Date]]="","",TEXT(Sales_Pipeline[[#This Row],[Close_Date]],"mmm"))</f>
        <v>Jun</v>
      </c>
      <c r="M1895" s="8" t="str">
        <f>IF(Sales_Pipeline[[#This Row],[Close_Date]]="","","Q"&amp;ROUNDUP(MONTH(Sales_Pipeline[[#This Row],[Close_Date]])/3,0))</f>
        <v>Q2</v>
      </c>
      <c r="N1895" s="2" cm="1">
        <f t="array" ref="N1895">IFERROR(_xlfn.IFS(Sales_Pipeline[[#This Row],[Deal_Stage]]="Won",_xlfn.XLOOKUP(Sales_Pipeline[[#This Row],[Product]],Products!$A$2:$A$8,Products!$C$2:$C$8),Sales_Pipeline[[#This Row],[Deal_Stage]]="Lost",_xlfn.XLOOKUP(Sales_Pipeline[[#This Row],[Product]],Products!$A$2:$A$8,Products!$C$2:$C$8)),"")</f>
        <v>550</v>
      </c>
      <c r="O1895" s="2">
        <v>424</v>
      </c>
    </row>
    <row r="1896" spans="1:15" x14ac:dyDescent="0.3">
      <c r="A1896" t="s">
        <v>2042</v>
      </c>
      <c r="B1896" t="s">
        <v>12</v>
      </c>
      <c r="C1896" t="str">
        <f>_xlfn.XLOOKUP(Sales_Pipeline[[#This Row],[Sales_Agent]],Sales_Teams[Sales_Agent],Sales_Teams[Manager])</f>
        <v>Melvin Marxen</v>
      </c>
      <c r="D1896" t="str">
        <f>_xlfn.XLOOKUP(Sales_Pipeline[[#This Row],[Manager]],Sales_Teams[Manager],Sales_Teams[Regional_Office])</f>
        <v>Central</v>
      </c>
      <c r="E1896" t="s">
        <v>63</v>
      </c>
      <c r="F1896" t="s">
        <v>136</v>
      </c>
      <c r="G1896" t="str">
        <f>IFERROR(_xlfn.XLOOKUP(Sales_Pipeline[[#This Row],[Account]],Accounts!$A$2:$A$86,Accounts!$F$2:$F$86),"")</f>
        <v>United States</v>
      </c>
      <c r="H1896" t="s">
        <v>57</v>
      </c>
      <c r="I1896" s="3">
        <v>42823</v>
      </c>
      <c r="J1896" s="3">
        <v>42888</v>
      </c>
      <c r="K1896" s="8" t="str">
        <f>IF(Sales_Pipeline[[#This Row],[Close_Date]]="","",TEXT(Sales_Pipeline[[#This Row],[Close_Date]],"ddd"))</f>
        <v>Fri</v>
      </c>
      <c r="L1896" s="8" t="str">
        <f>IF(Sales_Pipeline[[#This Row],[Close_Date]]="","",TEXT(Sales_Pipeline[[#This Row],[Close_Date]],"mmm"))</f>
        <v>Jun</v>
      </c>
      <c r="M1896" s="8" t="str">
        <f>IF(Sales_Pipeline[[#This Row],[Close_Date]]="","","Q"&amp;ROUNDUP(MONTH(Sales_Pipeline[[#This Row],[Close_Date]])/3,0))</f>
        <v>Q2</v>
      </c>
      <c r="N1896" s="2" cm="1">
        <f t="array" ref="N1896">IFERROR(_xlfn.IFS(Sales_Pipeline[[#This Row],[Deal_Stage]]="Won",_xlfn.XLOOKUP(Sales_Pipeline[[#This Row],[Product]],Products!$A$2:$A$8,Products!$C$2:$C$8),Sales_Pipeline[[#This Row],[Deal_Stage]]="Lost",_xlfn.XLOOKUP(Sales_Pipeline[[#This Row],[Product]],Products!$A$2:$A$8,Products!$C$2:$C$8)),"")</f>
        <v>550</v>
      </c>
      <c r="O1896" s="2">
        <v>490</v>
      </c>
    </row>
    <row r="1897" spans="1:15" x14ac:dyDescent="0.3">
      <c r="A1897" t="s">
        <v>2043</v>
      </c>
      <c r="B1897" t="s">
        <v>45</v>
      </c>
      <c r="C1897" t="str">
        <f>_xlfn.XLOOKUP(Sales_Pipeline[[#This Row],[Sales_Agent]],Sales_Teams[Sales_Agent],Sales_Teams[Manager])</f>
        <v>Summer Sewald</v>
      </c>
      <c r="D1897" t="str">
        <f>_xlfn.XLOOKUP(Sales_Pipeline[[#This Row],[Manager]],Sales_Teams[Manager],Sales_Teams[Regional_Office])</f>
        <v>West</v>
      </c>
      <c r="E1897" t="s">
        <v>8953</v>
      </c>
      <c r="F1897" t="s">
        <v>216</v>
      </c>
      <c r="G1897" t="str">
        <f>IFERROR(_xlfn.XLOOKUP(Sales_Pipeline[[#This Row],[Account]],Accounts!$A$2:$A$86,Accounts!$F$2:$F$86),"")</f>
        <v>United States</v>
      </c>
      <c r="H1897" t="s">
        <v>82</v>
      </c>
      <c r="I1897" s="3">
        <v>42823</v>
      </c>
      <c r="J1897" s="3">
        <v>42829</v>
      </c>
      <c r="K1897" s="8" t="str">
        <f>IF(Sales_Pipeline[[#This Row],[Close_Date]]="","",TEXT(Sales_Pipeline[[#This Row],[Close_Date]],"ddd"))</f>
        <v>Tue</v>
      </c>
      <c r="L1897" s="8" t="str">
        <f>IF(Sales_Pipeline[[#This Row],[Close_Date]]="","",TEXT(Sales_Pipeline[[#This Row],[Close_Date]],"mmm"))</f>
        <v>Apr</v>
      </c>
      <c r="M1897" s="8" t="str">
        <f>IF(Sales_Pipeline[[#This Row],[Close_Date]]="","","Q"&amp;ROUNDUP(MONTH(Sales_Pipeline[[#This Row],[Close_Date]])/3,0))</f>
        <v>Q2</v>
      </c>
      <c r="N1897" s="2" cm="1">
        <f t="array" ref="N1897">IFERROR(_xlfn.IFS(Sales_Pipeline[[#This Row],[Deal_Stage]]="Won",_xlfn.XLOOKUP(Sales_Pipeline[[#This Row],[Product]],Products!$A$2:$A$8,Products!$C$2:$C$8),Sales_Pipeline[[#This Row],[Deal_Stage]]="Lost",_xlfn.XLOOKUP(Sales_Pipeline[[#This Row],[Product]],Products!$A$2:$A$8,Products!$C$2:$C$8)),"")</f>
        <v>4821</v>
      </c>
      <c r="O1897" s="2">
        <v>0</v>
      </c>
    </row>
    <row r="1898" spans="1:15" x14ac:dyDescent="0.3">
      <c r="A1898" t="s">
        <v>2044</v>
      </c>
      <c r="B1898" t="s">
        <v>45</v>
      </c>
      <c r="C1898" t="str">
        <f>_xlfn.XLOOKUP(Sales_Pipeline[[#This Row],[Sales_Agent]],Sales_Teams[Sales_Agent],Sales_Teams[Manager])</f>
        <v>Summer Sewald</v>
      </c>
      <c r="D1898" t="str">
        <f>_xlfn.XLOOKUP(Sales_Pipeline[[#This Row],[Manager]],Sales_Teams[Manager],Sales_Teams[Regional_Office])</f>
        <v>West</v>
      </c>
      <c r="E1898" t="s">
        <v>61</v>
      </c>
      <c r="F1898" t="s">
        <v>125</v>
      </c>
      <c r="G1898" t="str">
        <f>IFERROR(_xlfn.XLOOKUP(Sales_Pipeline[[#This Row],[Account]],Accounts!$A$2:$A$86,Accounts!$F$2:$F$86),"")</f>
        <v>United States</v>
      </c>
      <c r="H1898" t="s">
        <v>57</v>
      </c>
      <c r="I1898" s="3">
        <v>42823</v>
      </c>
      <c r="J1898" s="3">
        <v>42832</v>
      </c>
      <c r="K1898" s="8" t="str">
        <f>IF(Sales_Pipeline[[#This Row],[Close_Date]]="","",TEXT(Sales_Pipeline[[#This Row],[Close_Date]],"ddd"))</f>
        <v>Fri</v>
      </c>
      <c r="L1898" s="8" t="str">
        <f>IF(Sales_Pipeline[[#This Row],[Close_Date]]="","",TEXT(Sales_Pipeline[[#This Row],[Close_Date]],"mmm"))</f>
        <v>Apr</v>
      </c>
      <c r="M1898" s="8" t="str">
        <f>IF(Sales_Pipeline[[#This Row],[Close_Date]]="","","Q"&amp;ROUNDUP(MONTH(Sales_Pipeline[[#This Row],[Close_Date]])/3,0))</f>
        <v>Q2</v>
      </c>
      <c r="N1898" s="2" cm="1">
        <f t="array" ref="N1898">IFERROR(_xlfn.IFS(Sales_Pipeline[[#This Row],[Deal_Stage]]="Won",_xlfn.XLOOKUP(Sales_Pipeline[[#This Row],[Product]],Products!$A$2:$A$8,Products!$C$2:$C$8),Sales_Pipeline[[#This Row],[Deal_Stage]]="Lost",_xlfn.XLOOKUP(Sales_Pipeline[[#This Row],[Product]],Products!$A$2:$A$8,Products!$C$2:$C$8)),"")</f>
        <v>55</v>
      </c>
      <c r="O1898" s="2">
        <v>48</v>
      </c>
    </row>
    <row r="1899" spans="1:15" x14ac:dyDescent="0.3">
      <c r="A1899" t="s">
        <v>2045</v>
      </c>
      <c r="B1899" t="s">
        <v>9</v>
      </c>
      <c r="C1899" t="str">
        <f>_xlfn.XLOOKUP(Sales_Pipeline[[#This Row],[Sales_Agent]],Sales_Teams[Sales_Agent],Sales_Teams[Manager])</f>
        <v>Dustin Brinkmann</v>
      </c>
      <c r="D1899" t="str">
        <f>_xlfn.XLOOKUP(Sales_Pipeline[[#This Row],[Manager]],Sales_Teams[Manager],Sales_Teams[Regional_Office])</f>
        <v>Central</v>
      </c>
      <c r="E1899" t="s">
        <v>76</v>
      </c>
      <c r="F1899" t="s">
        <v>330</v>
      </c>
      <c r="G1899" t="str">
        <f>IFERROR(_xlfn.XLOOKUP(Sales_Pipeline[[#This Row],[Account]],Accounts!$A$2:$A$86,Accounts!$F$2:$F$86),"")</f>
        <v>Korea</v>
      </c>
      <c r="H1899" t="s">
        <v>57</v>
      </c>
      <c r="I1899" s="3">
        <v>42823</v>
      </c>
      <c r="J1899" s="3">
        <v>42881</v>
      </c>
      <c r="K1899" s="8" t="str">
        <f>IF(Sales_Pipeline[[#This Row],[Close_Date]]="","",TEXT(Sales_Pipeline[[#This Row],[Close_Date]],"ddd"))</f>
        <v>Fri</v>
      </c>
      <c r="L1899" s="8" t="str">
        <f>IF(Sales_Pipeline[[#This Row],[Close_Date]]="","",TEXT(Sales_Pipeline[[#This Row],[Close_Date]],"mmm"))</f>
        <v>May</v>
      </c>
      <c r="M1899" s="8" t="str">
        <f>IF(Sales_Pipeline[[#This Row],[Close_Date]]="","","Q"&amp;ROUNDUP(MONTH(Sales_Pipeline[[#This Row],[Close_Date]])/3,0))</f>
        <v>Q2</v>
      </c>
      <c r="N1899" s="2" cm="1">
        <f t="array" ref="N1899">IFERROR(_xlfn.IFS(Sales_Pipeline[[#This Row],[Deal_Stage]]="Won",_xlfn.XLOOKUP(Sales_Pipeline[[#This Row],[Product]],Products!$A$2:$A$8,Products!$C$2:$C$8),Sales_Pipeline[[#This Row],[Deal_Stage]]="Lost",_xlfn.XLOOKUP(Sales_Pipeline[[#This Row],[Product]],Products!$A$2:$A$8,Products!$C$2:$C$8)),"")</f>
        <v>3393</v>
      </c>
      <c r="O1899" s="2">
        <v>3982</v>
      </c>
    </row>
    <row r="1900" spans="1:15" x14ac:dyDescent="0.3">
      <c r="A1900" t="s">
        <v>2046</v>
      </c>
      <c r="B1900" t="s">
        <v>35</v>
      </c>
      <c r="C1900" t="str">
        <f>_xlfn.XLOOKUP(Sales_Pipeline[[#This Row],[Sales_Agent]],Sales_Teams[Sales_Agent],Sales_Teams[Manager])</f>
        <v>Celia Rouche</v>
      </c>
      <c r="D1900" t="str">
        <f>_xlfn.XLOOKUP(Sales_Pipeline[[#This Row],[Manager]],Sales_Teams[Manager],Sales_Teams[Regional_Office])</f>
        <v>West</v>
      </c>
      <c r="E1900" t="s">
        <v>76</v>
      </c>
      <c r="F1900" t="s">
        <v>89</v>
      </c>
      <c r="G1900" t="str">
        <f>IFERROR(_xlfn.XLOOKUP(Sales_Pipeline[[#This Row],[Account]],Accounts!$A$2:$A$86,Accounts!$F$2:$F$86),"")</f>
        <v>United States</v>
      </c>
      <c r="H1900" t="s">
        <v>82</v>
      </c>
      <c r="I1900" s="3">
        <v>42823</v>
      </c>
      <c r="J1900" s="3">
        <v>42897</v>
      </c>
      <c r="K1900" s="8" t="str">
        <f>IF(Sales_Pipeline[[#This Row],[Close_Date]]="","",TEXT(Sales_Pipeline[[#This Row],[Close_Date]],"ddd"))</f>
        <v>Sun</v>
      </c>
      <c r="L1900" s="8" t="str">
        <f>IF(Sales_Pipeline[[#This Row],[Close_Date]]="","",TEXT(Sales_Pipeline[[#This Row],[Close_Date]],"mmm"))</f>
        <v>Jun</v>
      </c>
      <c r="M1900" s="8" t="str">
        <f>IF(Sales_Pipeline[[#This Row],[Close_Date]]="","","Q"&amp;ROUNDUP(MONTH(Sales_Pipeline[[#This Row],[Close_Date]])/3,0))</f>
        <v>Q2</v>
      </c>
      <c r="N1900" s="2" cm="1">
        <f t="array" ref="N1900">IFERROR(_xlfn.IFS(Sales_Pipeline[[#This Row],[Deal_Stage]]="Won",_xlfn.XLOOKUP(Sales_Pipeline[[#This Row],[Product]],Products!$A$2:$A$8,Products!$C$2:$C$8),Sales_Pipeline[[#This Row],[Deal_Stage]]="Lost",_xlfn.XLOOKUP(Sales_Pipeline[[#This Row],[Product]],Products!$A$2:$A$8,Products!$C$2:$C$8)),"")</f>
        <v>3393</v>
      </c>
      <c r="O1900" s="2">
        <v>0</v>
      </c>
    </row>
    <row r="1901" spans="1:15" x14ac:dyDescent="0.3">
      <c r="A1901" t="s">
        <v>2047</v>
      </c>
      <c r="B1901" t="s">
        <v>32</v>
      </c>
      <c r="C1901" t="str">
        <f>_xlfn.XLOOKUP(Sales_Pipeline[[#This Row],[Sales_Agent]],Sales_Teams[Sales_Agent],Sales_Teams[Manager])</f>
        <v>Celia Rouche</v>
      </c>
      <c r="D1901" t="str">
        <f>_xlfn.XLOOKUP(Sales_Pipeline[[#This Row],[Manager]],Sales_Teams[Manager],Sales_Teams[Regional_Office])</f>
        <v>West</v>
      </c>
      <c r="E1901" t="s">
        <v>84</v>
      </c>
      <c r="F1901" t="s">
        <v>87</v>
      </c>
      <c r="G1901" t="str">
        <f>IFERROR(_xlfn.XLOOKUP(Sales_Pipeline[[#This Row],[Account]],Accounts!$A$2:$A$86,Accounts!$F$2:$F$86),"")</f>
        <v>United States</v>
      </c>
      <c r="H1901" t="s">
        <v>82</v>
      </c>
      <c r="I1901" s="3">
        <v>42823</v>
      </c>
      <c r="J1901" s="3">
        <v>42831</v>
      </c>
      <c r="K1901" s="8" t="str">
        <f>IF(Sales_Pipeline[[#This Row],[Close_Date]]="","",TEXT(Sales_Pipeline[[#This Row],[Close_Date]],"ddd"))</f>
        <v>Thu</v>
      </c>
      <c r="L1901" s="8" t="str">
        <f>IF(Sales_Pipeline[[#This Row],[Close_Date]]="","",TEXT(Sales_Pipeline[[#This Row],[Close_Date]],"mmm"))</f>
        <v>Apr</v>
      </c>
      <c r="M1901" s="8" t="str">
        <f>IF(Sales_Pipeline[[#This Row],[Close_Date]]="","","Q"&amp;ROUNDUP(MONTH(Sales_Pipeline[[#This Row],[Close_Date]])/3,0))</f>
        <v>Q2</v>
      </c>
      <c r="N1901" s="2" cm="1">
        <f t="array" ref="N1901">IFERROR(_xlfn.IFS(Sales_Pipeline[[#This Row],[Deal_Stage]]="Won",_xlfn.XLOOKUP(Sales_Pipeline[[#This Row],[Product]],Products!$A$2:$A$8,Products!$C$2:$C$8),Sales_Pipeline[[#This Row],[Deal_Stage]]="Lost",_xlfn.XLOOKUP(Sales_Pipeline[[#This Row],[Product]],Products!$A$2:$A$8,Products!$C$2:$C$8)),"")</f>
        <v>5482</v>
      </c>
      <c r="O1901" s="2">
        <v>0</v>
      </c>
    </row>
    <row r="1902" spans="1:15" x14ac:dyDescent="0.3">
      <c r="A1902" t="s">
        <v>2048</v>
      </c>
      <c r="B1902" t="s">
        <v>32</v>
      </c>
      <c r="C1902" t="str">
        <f>_xlfn.XLOOKUP(Sales_Pipeline[[#This Row],[Sales_Agent]],Sales_Teams[Sales_Agent],Sales_Teams[Manager])</f>
        <v>Celia Rouche</v>
      </c>
      <c r="D1902" t="str">
        <f>_xlfn.XLOOKUP(Sales_Pipeline[[#This Row],[Manager]],Sales_Teams[Manager],Sales_Teams[Regional_Office])</f>
        <v>West</v>
      </c>
      <c r="E1902" t="s">
        <v>55</v>
      </c>
      <c r="F1902" t="s">
        <v>166</v>
      </c>
      <c r="G1902" t="str">
        <f>IFERROR(_xlfn.XLOOKUP(Sales_Pipeline[[#This Row],[Account]],Accounts!$A$2:$A$86,Accounts!$F$2:$F$86),"")</f>
        <v>United States</v>
      </c>
      <c r="H1902" t="s">
        <v>57</v>
      </c>
      <c r="I1902" s="3">
        <v>42823</v>
      </c>
      <c r="J1902" s="3">
        <v>42834</v>
      </c>
      <c r="K1902" s="8" t="str">
        <f>IF(Sales_Pipeline[[#This Row],[Close_Date]]="","",TEXT(Sales_Pipeline[[#This Row],[Close_Date]],"ddd"))</f>
        <v>Sun</v>
      </c>
      <c r="L1902" s="8" t="str">
        <f>IF(Sales_Pipeline[[#This Row],[Close_Date]]="","",TEXT(Sales_Pipeline[[#This Row],[Close_Date]],"mmm"))</f>
        <v>Apr</v>
      </c>
      <c r="M1902" s="8" t="str">
        <f>IF(Sales_Pipeline[[#This Row],[Close_Date]]="","","Q"&amp;ROUNDUP(MONTH(Sales_Pipeline[[#This Row],[Close_Date]])/3,0))</f>
        <v>Q2</v>
      </c>
      <c r="N1902" s="2" cm="1">
        <f t="array" ref="N1902">IFERROR(_xlfn.IFS(Sales_Pipeline[[#This Row],[Deal_Stage]]="Won",_xlfn.XLOOKUP(Sales_Pipeline[[#This Row],[Product]],Products!$A$2:$A$8,Products!$C$2:$C$8),Sales_Pipeline[[#This Row],[Deal_Stage]]="Lost",_xlfn.XLOOKUP(Sales_Pipeline[[#This Row],[Product]],Products!$A$2:$A$8,Products!$C$2:$C$8)),"")</f>
        <v>1096</v>
      </c>
      <c r="O1902" s="2">
        <v>1176</v>
      </c>
    </row>
    <row r="1903" spans="1:15" x14ac:dyDescent="0.3">
      <c r="A1903" t="s">
        <v>2049</v>
      </c>
      <c r="B1903" t="s">
        <v>23</v>
      </c>
      <c r="C1903" t="str">
        <f>_xlfn.XLOOKUP(Sales_Pipeline[[#This Row],[Sales_Agent]],Sales_Teams[Sales_Agent],Sales_Teams[Manager])</f>
        <v>Cara Losch</v>
      </c>
      <c r="D1903" t="str">
        <f>_xlfn.XLOOKUP(Sales_Pipeline[[#This Row],[Manager]],Sales_Teams[Manager],Sales_Teams[Regional_Office])</f>
        <v>East</v>
      </c>
      <c r="E1903" t="s">
        <v>63</v>
      </c>
      <c r="F1903" t="s">
        <v>220</v>
      </c>
      <c r="G1903" t="str">
        <f>IFERROR(_xlfn.XLOOKUP(Sales_Pipeline[[#This Row],[Account]],Accounts!$A$2:$A$86,Accounts!$F$2:$F$86),"")</f>
        <v>United States</v>
      </c>
      <c r="H1903" t="s">
        <v>82</v>
      </c>
      <c r="I1903" s="3">
        <v>42823</v>
      </c>
      <c r="J1903" s="3">
        <v>42835</v>
      </c>
      <c r="K1903" s="8" t="str">
        <f>IF(Sales_Pipeline[[#This Row],[Close_Date]]="","",TEXT(Sales_Pipeline[[#This Row],[Close_Date]],"ddd"))</f>
        <v>Mon</v>
      </c>
      <c r="L1903" s="8" t="str">
        <f>IF(Sales_Pipeline[[#This Row],[Close_Date]]="","",TEXT(Sales_Pipeline[[#This Row],[Close_Date]],"mmm"))</f>
        <v>Apr</v>
      </c>
      <c r="M1903" s="8" t="str">
        <f>IF(Sales_Pipeline[[#This Row],[Close_Date]]="","","Q"&amp;ROUNDUP(MONTH(Sales_Pipeline[[#This Row],[Close_Date]])/3,0))</f>
        <v>Q2</v>
      </c>
      <c r="N1903" s="2" cm="1">
        <f t="array" ref="N1903">IFERROR(_xlfn.IFS(Sales_Pipeline[[#This Row],[Deal_Stage]]="Won",_xlfn.XLOOKUP(Sales_Pipeline[[#This Row],[Product]],Products!$A$2:$A$8,Products!$C$2:$C$8),Sales_Pipeline[[#This Row],[Deal_Stage]]="Lost",_xlfn.XLOOKUP(Sales_Pipeline[[#This Row],[Product]],Products!$A$2:$A$8,Products!$C$2:$C$8)),"")</f>
        <v>550</v>
      </c>
      <c r="O1903" s="2">
        <v>0</v>
      </c>
    </row>
    <row r="1904" spans="1:15" x14ac:dyDescent="0.3">
      <c r="A1904" t="s">
        <v>2050</v>
      </c>
      <c r="B1904" t="s">
        <v>23</v>
      </c>
      <c r="C1904" t="str">
        <f>_xlfn.XLOOKUP(Sales_Pipeline[[#This Row],[Sales_Agent]],Sales_Teams[Sales_Agent],Sales_Teams[Manager])</f>
        <v>Cara Losch</v>
      </c>
      <c r="D1904" t="str">
        <f>_xlfn.XLOOKUP(Sales_Pipeline[[#This Row],[Manager]],Sales_Teams[Manager],Sales_Teams[Regional_Office])</f>
        <v>East</v>
      </c>
      <c r="E1904" t="s">
        <v>63</v>
      </c>
      <c r="F1904" t="s">
        <v>196</v>
      </c>
      <c r="G1904" t="str">
        <f>IFERROR(_xlfn.XLOOKUP(Sales_Pipeline[[#This Row],[Account]],Accounts!$A$2:$A$86,Accounts!$F$2:$F$86),"")</f>
        <v>United States</v>
      </c>
      <c r="H1904" t="s">
        <v>57</v>
      </c>
      <c r="I1904" s="3">
        <v>42823</v>
      </c>
      <c r="J1904" s="3">
        <v>42829</v>
      </c>
      <c r="K1904" s="8" t="str">
        <f>IF(Sales_Pipeline[[#This Row],[Close_Date]]="","",TEXT(Sales_Pipeline[[#This Row],[Close_Date]],"ddd"))</f>
        <v>Tue</v>
      </c>
      <c r="L1904" s="8" t="str">
        <f>IF(Sales_Pipeline[[#This Row],[Close_Date]]="","",TEXT(Sales_Pipeline[[#This Row],[Close_Date]],"mmm"))</f>
        <v>Apr</v>
      </c>
      <c r="M1904" s="8" t="str">
        <f>IF(Sales_Pipeline[[#This Row],[Close_Date]]="","","Q"&amp;ROUNDUP(MONTH(Sales_Pipeline[[#This Row],[Close_Date]])/3,0))</f>
        <v>Q2</v>
      </c>
      <c r="N1904" s="2" cm="1">
        <f t="array" ref="N1904">IFERROR(_xlfn.IFS(Sales_Pipeline[[#This Row],[Deal_Stage]]="Won",_xlfn.XLOOKUP(Sales_Pipeline[[#This Row],[Product]],Products!$A$2:$A$8,Products!$C$2:$C$8),Sales_Pipeline[[#This Row],[Deal_Stage]]="Lost",_xlfn.XLOOKUP(Sales_Pipeline[[#This Row],[Product]],Products!$A$2:$A$8,Products!$C$2:$C$8)),"")</f>
        <v>550</v>
      </c>
      <c r="O1904" s="2">
        <v>589</v>
      </c>
    </row>
    <row r="1905" spans="1:15" x14ac:dyDescent="0.3">
      <c r="A1905" t="s">
        <v>2051</v>
      </c>
      <c r="B1905" t="s">
        <v>44</v>
      </c>
      <c r="C1905" t="str">
        <f>_xlfn.XLOOKUP(Sales_Pipeline[[#This Row],[Sales_Agent]],Sales_Teams[Sales_Agent],Sales_Teams[Manager])</f>
        <v>Summer Sewald</v>
      </c>
      <c r="D1905" t="str">
        <f>_xlfn.XLOOKUP(Sales_Pipeline[[#This Row],[Manager]],Sales_Teams[Manager],Sales_Teams[Regional_Office])</f>
        <v>West</v>
      </c>
      <c r="E1905" t="s">
        <v>84</v>
      </c>
      <c r="F1905" t="s">
        <v>288</v>
      </c>
      <c r="G1905" t="str">
        <f>IFERROR(_xlfn.XLOOKUP(Sales_Pipeline[[#This Row],[Account]],Accounts!$A$2:$A$86,Accounts!$F$2:$F$86),"")</f>
        <v>United States</v>
      </c>
      <c r="H1905" t="s">
        <v>82</v>
      </c>
      <c r="I1905" s="3">
        <v>42823</v>
      </c>
      <c r="J1905" s="3">
        <v>42871</v>
      </c>
      <c r="K1905" s="8" t="str">
        <f>IF(Sales_Pipeline[[#This Row],[Close_Date]]="","",TEXT(Sales_Pipeline[[#This Row],[Close_Date]],"ddd"))</f>
        <v>Tue</v>
      </c>
      <c r="L1905" s="8" t="str">
        <f>IF(Sales_Pipeline[[#This Row],[Close_Date]]="","",TEXT(Sales_Pipeline[[#This Row],[Close_Date]],"mmm"))</f>
        <v>May</v>
      </c>
      <c r="M1905" s="8" t="str">
        <f>IF(Sales_Pipeline[[#This Row],[Close_Date]]="","","Q"&amp;ROUNDUP(MONTH(Sales_Pipeline[[#This Row],[Close_Date]])/3,0))</f>
        <v>Q2</v>
      </c>
      <c r="N1905" s="2" cm="1">
        <f t="array" ref="N1905">IFERROR(_xlfn.IFS(Sales_Pipeline[[#This Row],[Deal_Stage]]="Won",_xlfn.XLOOKUP(Sales_Pipeline[[#This Row],[Product]],Products!$A$2:$A$8,Products!$C$2:$C$8),Sales_Pipeline[[#This Row],[Deal_Stage]]="Lost",_xlfn.XLOOKUP(Sales_Pipeline[[#This Row],[Product]],Products!$A$2:$A$8,Products!$C$2:$C$8)),"")</f>
        <v>5482</v>
      </c>
      <c r="O1905" s="2">
        <v>0</v>
      </c>
    </row>
    <row r="1906" spans="1:15" x14ac:dyDescent="0.3">
      <c r="A1906" t="s">
        <v>2052</v>
      </c>
      <c r="B1906" t="s">
        <v>30</v>
      </c>
      <c r="C1906" t="str">
        <f>_xlfn.XLOOKUP(Sales_Pipeline[[#This Row],[Sales_Agent]],Sales_Teams[Sales_Agent],Sales_Teams[Manager])</f>
        <v>Rocco Neubert</v>
      </c>
      <c r="D1906" t="str">
        <f>_xlfn.XLOOKUP(Sales_Pipeline[[#This Row],[Manager]],Sales_Teams[Manager],Sales_Teams[Regional_Office])</f>
        <v>East</v>
      </c>
      <c r="E1906" t="s">
        <v>63</v>
      </c>
      <c r="F1906" t="s">
        <v>103</v>
      </c>
      <c r="G1906" t="str">
        <f>IFERROR(_xlfn.XLOOKUP(Sales_Pipeline[[#This Row],[Account]],Accounts!$A$2:$A$86,Accounts!$F$2:$F$86),"")</f>
        <v>United States</v>
      </c>
      <c r="H1906" t="s">
        <v>82</v>
      </c>
      <c r="I1906" s="3">
        <v>42824</v>
      </c>
      <c r="J1906" s="3">
        <v>42826</v>
      </c>
      <c r="K1906" s="8" t="str">
        <f>IF(Sales_Pipeline[[#This Row],[Close_Date]]="","",TEXT(Sales_Pipeline[[#This Row],[Close_Date]],"ddd"))</f>
        <v>Sat</v>
      </c>
      <c r="L1906" s="8" t="str">
        <f>IF(Sales_Pipeline[[#This Row],[Close_Date]]="","",TEXT(Sales_Pipeline[[#This Row],[Close_Date]],"mmm"))</f>
        <v>Apr</v>
      </c>
      <c r="M1906" s="8" t="str">
        <f>IF(Sales_Pipeline[[#This Row],[Close_Date]]="","","Q"&amp;ROUNDUP(MONTH(Sales_Pipeline[[#This Row],[Close_Date]])/3,0))</f>
        <v>Q2</v>
      </c>
      <c r="N1906" s="2" cm="1">
        <f t="array" ref="N1906">IFERROR(_xlfn.IFS(Sales_Pipeline[[#This Row],[Deal_Stage]]="Won",_xlfn.XLOOKUP(Sales_Pipeline[[#This Row],[Product]],Products!$A$2:$A$8,Products!$C$2:$C$8),Sales_Pipeline[[#This Row],[Deal_Stage]]="Lost",_xlfn.XLOOKUP(Sales_Pipeline[[#This Row],[Product]],Products!$A$2:$A$8,Products!$C$2:$C$8)),"")</f>
        <v>550</v>
      </c>
      <c r="O1906" s="2">
        <v>0</v>
      </c>
    </row>
    <row r="1907" spans="1:15" x14ac:dyDescent="0.3">
      <c r="A1907" t="s">
        <v>2053</v>
      </c>
      <c r="B1907" t="s">
        <v>30</v>
      </c>
      <c r="C1907" t="str">
        <f>_xlfn.XLOOKUP(Sales_Pipeline[[#This Row],[Sales_Agent]],Sales_Teams[Sales_Agent],Sales_Teams[Manager])</f>
        <v>Rocco Neubert</v>
      </c>
      <c r="D1907" t="str">
        <f>_xlfn.XLOOKUP(Sales_Pipeline[[#This Row],[Manager]],Sales_Teams[Manager],Sales_Teams[Regional_Office])</f>
        <v>East</v>
      </c>
      <c r="E1907" t="s">
        <v>84</v>
      </c>
      <c r="F1907" t="s">
        <v>96</v>
      </c>
      <c r="G1907" t="str">
        <f>IFERROR(_xlfn.XLOOKUP(Sales_Pipeline[[#This Row],[Account]],Accounts!$A$2:$A$86,Accounts!$F$2:$F$86),"")</f>
        <v>United States</v>
      </c>
      <c r="H1907" t="s">
        <v>82</v>
      </c>
      <c r="I1907" s="3">
        <v>42824</v>
      </c>
      <c r="J1907" s="3">
        <v>42832</v>
      </c>
      <c r="K1907" s="8" t="str">
        <f>IF(Sales_Pipeline[[#This Row],[Close_Date]]="","",TEXT(Sales_Pipeline[[#This Row],[Close_Date]],"ddd"))</f>
        <v>Fri</v>
      </c>
      <c r="L1907" s="8" t="str">
        <f>IF(Sales_Pipeline[[#This Row],[Close_Date]]="","",TEXT(Sales_Pipeline[[#This Row],[Close_Date]],"mmm"))</f>
        <v>Apr</v>
      </c>
      <c r="M1907" s="8" t="str">
        <f>IF(Sales_Pipeline[[#This Row],[Close_Date]]="","","Q"&amp;ROUNDUP(MONTH(Sales_Pipeline[[#This Row],[Close_Date]])/3,0))</f>
        <v>Q2</v>
      </c>
      <c r="N1907" s="2" cm="1">
        <f t="array" ref="N1907">IFERROR(_xlfn.IFS(Sales_Pipeline[[#This Row],[Deal_Stage]]="Won",_xlfn.XLOOKUP(Sales_Pipeline[[#This Row],[Product]],Products!$A$2:$A$8,Products!$C$2:$C$8),Sales_Pipeline[[#This Row],[Deal_Stage]]="Lost",_xlfn.XLOOKUP(Sales_Pipeline[[#This Row],[Product]],Products!$A$2:$A$8,Products!$C$2:$C$8)),"")</f>
        <v>5482</v>
      </c>
      <c r="O1907" s="2">
        <v>0</v>
      </c>
    </row>
    <row r="1908" spans="1:15" x14ac:dyDescent="0.3">
      <c r="A1908" t="s">
        <v>2054</v>
      </c>
      <c r="B1908" t="s">
        <v>27</v>
      </c>
      <c r="C1908" t="str">
        <f>_xlfn.XLOOKUP(Sales_Pipeline[[#This Row],[Sales_Agent]],Sales_Teams[Sales_Agent],Sales_Teams[Manager])</f>
        <v>Rocco Neubert</v>
      </c>
      <c r="D1908" t="str">
        <f>_xlfn.XLOOKUP(Sales_Pipeline[[#This Row],[Manager]],Sales_Teams[Manager],Sales_Teams[Regional_Office])</f>
        <v>East</v>
      </c>
      <c r="E1908" t="s">
        <v>8953</v>
      </c>
      <c r="F1908" t="s">
        <v>127</v>
      </c>
      <c r="G1908" t="str">
        <f>IFERROR(_xlfn.XLOOKUP(Sales_Pipeline[[#This Row],[Account]],Accounts!$A$2:$A$86,Accounts!$F$2:$F$86),"")</f>
        <v>United States</v>
      </c>
      <c r="H1908" t="s">
        <v>57</v>
      </c>
      <c r="I1908" s="3">
        <v>42824</v>
      </c>
      <c r="J1908" s="3">
        <v>42831</v>
      </c>
      <c r="K1908" s="8" t="str">
        <f>IF(Sales_Pipeline[[#This Row],[Close_Date]]="","",TEXT(Sales_Pipeline[[#This Row],[Close_Date]],"ddd"))</f>
        <v>Thu</v>
      </c>
      <c r="L1908" s="8" t="str">
        <f>IF(Sales_Pipeline[[#This Row],[Close_Date]]="","",TEXT(Sales_Pipeline[[#This Row],[Close_Date]],"mmm"))</f>
        <v>Apr</v>
      </c>
      <c r="M1908" s="8" t="str">
        <f>IF(Sales_Pipeline[[#This Row],[Close_Date]]="","","Q"&amp;ROUNDUP(MONTH(Sales_Pipeline[[#This Row],[Close_Date]])/3,0))</f>
        <v>Q2</v>
      </c>
      <c r="N1908" s="2" cm="1">
        <f t="array" ref="N1908">IFERROR(_xlfn.IFS(Sales_Pipeline[[#This Row],[Deal_Stage]]="Won",_xlfn.XLOOKUP(Sales_Pipeline[[#This Row],[Product]],Products!$A$2:$A$8,Products!$C$2:$C$8),Sales_Pipeline[[#This Row],[Deal_Stage]]="Lost",_xlfn.XLOOKUP(Sales_Pipeline[[#This Row],[Product]],Products!$A$2:$A$8,Products!$C$2:$C$8)),"")</f>
        <v>4821</v>
      </c>
      <c r="O1908" s="2">
        <v>4276</v>
      </c>
    </row>
    <row r="1909" spans="1:15" x14ac:dyDescent="0.3">
      <c r="A1909" t="s">
        <v>2055</v>
      </c>
      <c r="B1909" t="s">
        <v>27</v>
      </c>
      <c r="C1909" t="str">
        <f>_xlfn.XLOOKUP(Sales_Pipeline[[#This Row],[Sales_Agent]],Sales_Teams[Sales_Agent],Sales_Teams[Manager])</f>
        <v>Rocco Neubert</v>
      </c>
      <c r="D1909" t="str">
        <f>_xlfn.XLOOKUP(Sales_Pipeline[[#This Row],[Manager]],Sales_Teams[Manager],Sales_Teams[Regional_Office])</f>
        <v>East</v>
      </c>
      <c r="E1909" t="s">
        <v>76</v>
      </c>
      <c r="F1909" t="s">
        <v>161</v>
      </c>
      <c r="G1909" t="str">
        <f>IFERROR(_xlfn.XLOOKUP(Sales_Pipeline[[#This Row],[Account]],Accounts!$A$2:$A$86,Accounts!$F$2:$F$86),"")</f>
        <v>United States</v>
      </c>
      <c r="H1909" t="s">
        <v>57</v>
      </c>
      <c r="I1909" s="3">
        <v>42824</v>
      </c>
      <c r="J1909" s="3">
        <v>42832</v>
      </c>
      <c r="K1909" s="8" t="str">
        <f>IF(Sales_Pipeline[[#This Row],[Close_Date]]="","",TEXT(Sales_Pipeline[[#This Row],[Close_Date]],"ddd"))</f>
        <v>Fri</v>
      </c>
      <c r="L1909" s="8" t="str">
        <f>IF(Sales_Pipeline[[#This Row],[Close_Date]]="","",TEXT(Sales_Pipeline[[#This Row],[Close_Date]],"mmm"))</f>
        <v>Apr</v>
      </c>
      <c r="M1909" s="8" t="str">
        <f>IF(Sales_Pipeline[[#This Row],[Close_Date]]="","","Q"&amp;ROUNDUP(MONTH(Sales_Pipeline[[#This Row],[Close_Date]])/3,0))</f>
        <v>Q2</v>
      </c>
      <c r="N1909" s="2" cm="1">
        <f t="array" ref="N1909">IFERROR(_xlfn.IFS(Sales_Pipeline[[#This Row],[Deal_Stage]]="Won",_xlfn.XLOOKUP(Sales_Pipeline[[#This Row],[Product]],Products!$A$2:$A$8,Products!$C$2:$C$8),Sales_Pipeline[[#This Row],[Deal_Stage]]="Lost",_xlfn.XLOOKUP(Sales_Pipeline[[#This Row],[Product]],Products!$A$2:$A$8,Products!$C$2:$C$8)),"")</f>
        <v>3393</v>
      </c>
      <c r="O1909" s="2">
        <v>3390</v>
      </c>
    </row>
    <row r="1910" spans="1:15" x14ac:dyDescent="0.3">
      <c r="A1910" t="s">
        <v>2056</v>
      </c>
      <c r="B1910" t="s">
        <v>6</v>
      </c>
      <c r="C1910" t="str">
        <f>_xlfn.XLOOKUP(Sales_Pipeline[[#This Row],[Sales_Agent]],Sales_Teams[Sales_Agent],Sales_Teams[Manager])</f>
        <v>Dustin Brinkmann</v>
      </c>
      <c r="D1910" t="str">
        <f>_xlfn.XLOOKUP(Sales_Pipeline[[#This Row],[Manager]],Sales_Teams[Manager],Sales_Teams[Regional_Office])</f>
        <v>Central</v>
      </c>
      <c r="E1910" t="s">
        <v>63</v>
      </c>
      <c r="F1910" t="s">
        <v>79</v>
      </c>
      <c r="G1910" t="str">
        <f>IFERROR(_xlfn.XLOOKUP(Sales_Pipeline[[#This Row],[Account]],Accounts!$A$2:$A$86,Accounts!$F$2:$F$86),"")</f>
        <v>Philipines</v>
      </c>
      <c r="H1910" t="s">
        <v>82</v>
      </c>
      <c r="I1910" s="3">
        <v>42824</v>
      </c>
      <c r="J1910" s="3">
        <v>42836</v>
      </c>
      <c r="K1910" s="8" t="str">
        <f>IF(Sales_Pipeline[[#This Row],[Close_Date]]="","",TEXT(Sales_Pipeline[[#This Row],[Close_Date]],"ddd"))</f>
        <v>Tue</v>
      </c>
      <c r="L1910" s="8" t="str">
        <f>IF(Sales_Pipeline[[#This Row],[Close_Date]]="","",TEXT(Sales_Pipeline[[#This Row],[Close_Date]],"mmm"))</f>
        <v>Apr</v>
      </c>
      <c r="M1910" s="8" t="str">
        <f>IF(Sales_Pipeline[[#This Row],[Close_Date]]="","","Q"&amp;ROUNDUP(MONTH(Sales_Pipeline[[#This Row],[Close_Date]])/3,0))</f>
        <v>Q2</v>
      </c>
      <c r="N1910" s="2" cm="1">
        <f t="array" ref="N1910">IFERROR(_xlfn.IFS(Sales_Pipeline[[#This Row],[Deal_Stage]]="Won",_xlfn.XLOOKUP(Sales_Pipeline[[#This Row],[Product]],Products!$A$2:$A$8,Products!$C$2:$C$8),Sales_Pipeline[[#This Row],[Deal_Stage]]="Lost",_xlfn.XLOOKUP(Sales_Pipeline[[#This Row],[Product]],Products!$A$2:$A$8,Products!$C$2:$C$8)),"")</f>
        <v>550</v>
      </c>
      <c r="O1910" s="2">
        <v>0</v>
      </c>
    </row>
    <row r="1911" spans="1:15" x14ac:dyDescent="0.3">
      <c r="A1911" t="s">
        <v>2057</v>
      </c>
      <c r="B1911" t="s">
        <v>6</v>
      </c>
      <c r="C1911" t="str">
        <f>_xlfn.XLOOKUP(Sales_Pipeline[[#This Row],[Sales_Agent]],Sales_Teams[Sales_Agent],Sales_Teams[Manager])</f>
        <v>Dustin Brinkmann</v>
      </c>
      <c r="D1911" t="str">
        <f>_xlfn.XLOOKUP(Sales_Pipeline[[#This Row],[Manager]],Sales_Teams[Manager],Sales_Teams[Regional_Office])</f>
        <v>Central</v>
      </c>
      <c r="E1911" t="s">
        <v>61</v>
      </c>
      <c r="F1911" t="s">
        <v>118</v>
      </c>
      <c r="G1911" t="str">
        <f>IFERROR(_xlfn.XLOOKUP(Sales_Pipeline[[#This Row],[Account]],Accounts!$A$2:$A$86,Accounts!$F$2:$F$86),"")</f>
        <v>United States</v>
      </c>
      <c r="H1911" t="s">
        <v>82</v>
      </c>
      <c r="I1911" s="3">
        <v>42824</v>
      </c>
      <c r="J1911" s="3">
        <v>42834</v>
      </c>
      <c r="K1911" s="8" t="str">
        <f>IF(Sales_Pipeline[[#This Row],[Close_Date]]="","",TEXT(Sales_Pipeline[[#This Row],[Close_Date]],"ddd"))</f>
        <v>Sun</v>
      </c>
      <c r="L1911" s="8" t="str">
        <f>IF(Sales_Pipeline[[#This Row],[Close_Date]]="","",TEXT(Sales_Pipeline[[#This Row],[Close_Date]],"mmm"))</f>
        <v>Apr</v>
      </c>
      <c r="M1911" s="8" t="str">
        <f>IF(Sales_Pipeline[[#This Row],[Close_Date]]="","","Q"&amp;ROUNDUP(MONTH(Sales_Pipeline[[#This Row],[Close_Date]])/3,0))</f>
        <v>Q2</v>
      </c>
      <c r="N1911" s="2" cm="1">
        <f t="array" ref="N1911">IFERROR(_xlfn.IFS(Sales_Pipeline[[#This Row],[Deal_Stage]]="Won",_xlfn.XLOOKUP(Sales_Pipeline[[#This Row],[Product]],Products!$A$2:$A$8,Products!$C$2:$C$8),Sales_Pipeline[[#This Row],[Deal_Stage]]="Lost",_xlfn.XLOOKUP(Sales_Pipeline[[#This Row],[Product]],Products!$A$2:$A$8,Products!$C$2:$C$8)),"")</f>
        <v>55</v>
      </c>
      <c r="O1911" s="2">
        <v>0</v>
      </c>
    </row>
    <row r="1912" spans="1:15" x14ac:dyDescent="0.3">
      <c r="A1912" t="s">
        <v>2058</v>
      </c>
      <c r="B1912" t="s">
        <v>6</v>
      </c>
      <c r="C1912" t="str">
        <f>_xlfn.XLOOKUP(Sales_Pipeline[[#This Row],[Sales_Agent]],Sales_Teams[Sales_Agent],Sales_Teams[Manager])</f>
        <v>Dustin Brinkmann</v>
      </c>
      <c r="D1912" t="str">
        <f>_xlfn.XLOOKUP(Sales_Pipeline[[#This Row],[Manager]],Sales_Teams[Manager],Sales_Teams[Regional_Office])</f>
        <v>Central</v>
      </c>
      <c r="E1912" t="s">
        <v>63</v>
      </c>
      <c r="F1912" t="s">
        <v>214</v>
      </c>
      <c r="G1912" t="str">
        <f>IFERROR(_xlfn.XLOOKUP(Sales_Pipeline[[#This Row],[Account]],Accounts!$A$2:$A$86,Accounts!$F$2:$F$86),"")</f>
        <v>United States</v>
      </c>
      <c r="H1912" t="s">
        <v>57</v>
      </c>
      <c r="I1912" s="3">
        <v>42824</v>
      </c>
      <c r="J1912" s="3">
        <v>42874</v>
      </c>
      <c r="K1912" s="8" t="str">
        <f>IF(Sales_Pipeline[[#This Row],[Close_Date]]="","",TEXT(Sales_Pipeline[[#This Row],[Close_Date]],"ddd"))</f>
        <v>Fri</v>
      </c>
      <c r="L1912" s="8" t="str">
        <f>IF(Sales_Pipeline[[#This Row],[Close_Date]]="","",TEXT(Sales_Pipeline[[#This Row],[Close_Date]],"mmm"))</f>
        <v>May</v>
      </c>
      <c r="M1912" s="8" t="str">
        <f>IF(Sales_Pipeline[[#This Row],[Close_Date]]="","","Q"&amp;ROUNDUP(MONTH(Sales_Pipeline[[#This Row],[Close_Date]])/3,0))</f>
        <v>Q2</v>
      </c>
      <c r="N1912" s="2" cm="1">
        <f t="array" ref="N1912">IFERROR(_xlfn.IFS(Sales_Pipeline[[#This Row],[Deal_Stage]]="Won",_xlfn.XLOOKUP(Sales_Pipeline[[#This Row],[Product]],Products!$A$2:$A$8,Products!$C$2:$C$8),Sales_Pipeline[[#This Row],[Deal_Stage]]="Lost",_xlfn.XLOOKUP(Sales_Pipeline[[#This Row],[Product]],Products!$A$2:$A$8,Products!$C$2:$C$8)),"")</f>
        <v>550</v>
      </c>
      <c r="O1912" s="2">
        <v>541</v>
      </c>
    </row>
    <row r="1913" spans="1:15" x14ac:dyDescent="0.3">
      <c r="A1913" t="s">
        <v>2059</v>
      </c>
      <c r="B1913" t="s">
        <v>20</v>
      </c>
      <c r="C1913" t="str">
        <f>_xlfn.XLOOKUP(Sales_Pipeline[[#This Row],[Sales_Agent]],Sales_Teams[Sales_Agent],Sales_Teams[Manager])</f>
        <v>Cara Losch</v>
      </c>
      <c r="D1913" t="str">
        <f>_xlfn.XLOOKUP(Sales_Pipeline[[#This Row],[Manager]],Sales_Teams[Manager],Sales_Teams[Regional_Office])</f>
        <v>East</v>
      </c>
      <c r="E1913" t="s">
        <v>84</v>
      </c>
      <c r="F1913" t="s">
        <v>109</v>
      </c>
      <c r="G1913" t="str">
        <f>IFERROR(_xlfn.XLOOKUP(Sales_Pipeline[[#This Row],[Account]],Accounts!$A$2:$A$86,Accounts!$F$2:$F$86),"")</f>
        <v>Japan</v>
      </c>
      <c r="H1913" t="s">
        <v>57</v>
      </c>
      <c r="I1913" s="3">
        <v>42824</v>
      </c>
      <c r="J1913" s="3">
        <v>42912</v>
      </c>
      <c r="K1913" s="8" t="str">
        <f>IF(Sales_Pipeline[[#This Row],[Close_Date]]="","",TEXT(Sales_Pipeline[[#This Row],[Close_Date]],"ddd"))</f>
        <v>Mon</v>
      </c>
      <c r="L1913" s="8" t="str">
        <f>IF(Sales_Pipeline[[#This Row],[Close_Date]]="","",TEXT(Sales_Pipeline[[#This Row],[Close_Date]],"mmm"))</f>
        <v>Jun</v>
      </c>
      <c r="M1913" s="8" t="str">
        <f>IF(Sales_Pipeline[[#This Row],[Close_Date]]="","","Q"&amp;ROUNDUP(MONTH(Sales_Pipeline[[#This Row],[Close_Date]])/3,0))</f>
        <v>Q2</v>
      </c>
      <c r="N1913" s="2" cm="1">
        <f t="array" ref="N1913">IFERROR(_xlfn.IFS(Sales_Pipeline[[#This Row],[Deal_Stage]]="Won",_xlfn.XLOOKUP(Sales_Pipeline[[#This Row],[Product]],Products!$A$2:$A$8,Products!$C$2:$C$8),Sales_Pipeline[[#This Row],[Deal_Stage]]="Lost",_xlfn.XLOOKUP(Sales_Pipeline[[#This Row],[Product]],Products!$A$2:$A$8,Products!$C$2:$C$8)),"")</f>
        <v>5482</v>
      </c>
      <c r="O1913" s="2">
        <v>5189</v>
      </c>
    </row>
    <row r="1914" spans="1:15" x14ac:dyDescent="0.3">
      <c r="A1914" t="s">
        <v>2060</v>
      </c>
      <c r="B1914" t="s">
        <v>25</v>
      </c>
      <c r="C1914" t="str">
        <f>_xlfn.XLOOKUP(Sales_Pipeline[[#This Row],[Sales_Agent]],Sales_Teams[Sales_Agent],Sales_Teams[Manager])</f>
        <v>Rocco Neubert</v>
      </c>
      <c r="D1914" t="str">
        <f>_xlfn.XLOOKUP(Sales_Pipeline[[#This Row],[Manager]],Sales_Teams[Manager],Sales_Teams[Regional_Office])</f>
        <v>East</v>
      </c>
      <c r="E1914" t="s">
        <v>8953</v>
      </c>
      <c r="F1914" t="s">
        <v>109</v>
      </c>
      <c r="G1914" t="str">
        <f>IFERROR(_xlfn.XLOOKUP(Sales_Pipeline[[#This Row],[Account]],Accounts!$A$2:$A$86,Accounts!$F$2:$F$86),"")</f>
        <v>Japan</v>
      </c>
      <c r="H1914" t="s">
        <v>82</v>
      </c>
      <c r="I1914" s="3">
        <v>42824</v>
      </c>
      <c r="J1914" s="3">
        <v>42832</v>
      </c>
      <c r="K1914" s="8" t="str">
        <f>IF(Sales_Pipeline[[#This Row],[Close_Date]]="","",TEXT(Sales_Pipeline[[#This Row],[Close_Date]],"ddd"))</f>
        <v>Fri</v>
      </c>
      <c r="L1914" s="8" t="str">
        <f>IF(Sales_Pipeline[[#This Row],[Close_Date]]="","",TEXT(Sales_Pipeline[[#This Row],[Close_Date]],"mmm"))</f>
        <v>Apr</v>
      </c>
      <c r="M1914" s="8" t="str">
        <f>IF(Sales_Pipeline[[#This Row],[Close_Date]]="","","Q"&amp;ROUNDUP(MONTH(Sales_Pipeline[[#This Row],[Close_Date]])/3,0))</f>
        <v>Q2</v>
      </c>
      <c r="N1914" s="2" cm="1">
        <f t="array" ref="N1914">IFERROR(_xlfn.IFS(Sales_Pipeline[[#This Row],[Deal_Stage]]="Won",_xlfn.XLOOKUP(Sales_Pipeline[[#This Row],[Product]],Products!$A$2:$A$8,Products!$C$2:$C$8),Sales_Pipeline[[#This Row],[Deal_Stage]]="Lost",_xlfn.XLOOKUP(Sales_Pipeline[[#This Row],[Product]],Products!$A$2:$A$8,Products!$C$2:$C$8)),"")</f>
        <v>4821</v>
      </c>
      <c r="O1914" s="2">
        <v>0</v>
      </c>
    </row>
    <row r="1915" spans="1:15" x14ac:dyDescent="0.3">
      <c r="A1915" t="s">
        <v>2061</v>
      </c>
      <c r="B1915" t="s">
        <v>25</v>
      </c>
      <c r="C1915" t="str">
        <f>_xlfn.XLOOKUP(Sales_Pipeline[[#This Row],[Sales_Agent]],Sales_Teams[Sales_Agent],Sales_Teams[Manager])</f>
        <v>Rocco Neubert</v>
      </c>
      <c r="D1915" t="str">
        <f>_xlfn.XLOOKUP(Sales_Pipeline[[#This Row],[Manager]],Sales_Teams[Manager],Sales_Teams[Regional_Office])</f>
        <v>East</v>
      </c>
      <c r="E1915" t="s">
        <v>84</v>
      </c>
      <c r="F1915" t="s">
        <v>96</v>
      </c>
      <c r="G1915" t="str">
        <f>IFERROR(_xlfn.XLOOKUP(Sales_Pipeline[[#This Row],[Account]],Accounts!$A$2:$A$86,Accounts!$F$2:$F$86),"")</f>
        <v>United States</v>
      </c>
      <c r="H1915" t="s">
        <v>57</v>
      </c>
      <c r="I1915" s="3">
        <v>42824</v>
      </c>
      <c r="J1915" s="3">
        <v>42909</v>
      </c>
      <c r="K1915" s="8" t="str">
        <f>IF(Sales_Pipeline[[#This Row],[Close_Date]]="","",TEXT(Sales_Pipeline[[#This Row],[Close_Date]],"ddd"))</f>
        <v>Fri</v>
      </c>
      <c r="L1915" s="8" t="str">
        <f>IF(Sales_Pipeline[[#This Row],[Close_Date]]="","",TEXT(Sales_Pipeline[[#This Row],[Close_Date]],"mmm"))</f>
        <v>Jun</v>
      </c>
      <c r="M1915" s="8" t="str">
        <f>IF(Sales_Pipeline[[#This Row],[Close_Date]]="","","Q"&amp;ROUNDUP(MONTH(Sales_Pipeline[[#This Row],[Close_Date]])/3,0))</f>
        <v>Q2</v>
      </c>
      <c r="N1915" s="2" cm="1">
        <f t="array" ref="N1915">IFERROR(_xlfn.IFS(Sales_Pipeline[[#This Row],[Deal_Stage]]="Won",_xlfn.XLOOKUP(Sales_Pipeline[[#This Row],[Product]],Products!$A$2:$A$8,Products!$C$2:$C$8),Sales_Pipeline[[#This Row],[Deal_Stage]]="Lost",_xlfn.XLOOKUP(Sales_Pipeline[[#This Row],[Product]],Products!$A$2:$A$8,Products!$C$2:$C$8)),"")</f>
        <v>5482</v>
      </c>
      <c r="O1915" s="2">
        <v>6920</v>
      </c>
    </row>
    <row r="1916" spans="1:15" x14ac:dyDescent="0.3">
      <c r="A1916" t="s">
        <v>2062</v>
      </c>
      <c r="B1916" t="s">
        <v>15</v>
      </c>
      <c r="C1916" t="str">
        <f>_xlfn.XLOOKUP(Sales_Pipeline[[#This Row],[Sales_Agent]],Sales_Teams[Sales_Agent],Sales_Teams[Manager])</f>
        <v>Melvin Marxen</v>
      </c>
      <c r="D1916" t="str">
        <f>_xlfn.XLOOKUP(Sales_Pipeline[[#This Row],[Manager]],Sales_Teams[Manager],Sales_Teams[Regional_Office])</f>
        <v>Central</v>
      </c>
      <c r="E1916" t="s">
        <v>63</v>
      </c>
      <c r="F1916" t="s">
        <v>234</v>
      </c>
      <c r="G1916" t="str">
        <f>IFERROR(_xlfn.XLOOKUP(Sales_Pipeline[[#This Row],[Account]],Accounts!$A$2:$A$86,Accounts!$F$2:$F$86),"")</f>
        <v>United States</v>
      </c>
      <c r="H1916" t="s">
        <v>82</v>
      </c>
      <c r="I1916" s="3">
        <v>42824</v>
      </c>
      <c r="J1916" s="3">
        <v>42826</v>
      </c>
      <c r="K1916" s="8" t="str">
        <f>IF(Sales_Pipeline[[#This Row],[Close_Date]]="","",TEXT(Sales_Pipeline[[#This Row],[Close_Date]],"ddd"))</f>
        <v>Sat</v>
      </c>
      <c r="L1916" s="8" t="str">
        <f>IF(Sales_Pipeline[[#This Row],[Close_Date]]="","",TEXT(Sales_Pipeline[[#This Row],[Close_Date]],"mmm"))</f>
        <v>Apr</v>
      </c>
      <c r="M1916" s="8" t="str">
        <f>IF(Sales_Pipeline[[#This Row],[Close_Date]]="","","Q"&amp;ROUNDUP(MONTH(Sales_Pipeline[[#This Row],[Close_Date]])/3,0))</f>
        <v>Q2</v>
      </c>
      <c r="N1916" s="2" cm="1">
        <f t="array" ref="N1916">IFERROR(_xlfn.IFS(Sales_Pipeline[[#This Row],[Deal_Stage]]="Won",_xlfn.XLOOKUP(Sales_Pipeline[[#This Row],[Product]],Products!$A$2:$A$8,Products!$C$2:$C$8),Sales_Pipeline[[#This Row],[Deal_Stage]]="Lost",_xlfn.XLOOKUP(Sales_Pipeline[[#This Row],[Product]],Products!$A$2:$A$8,Products!$C$2:$C$8)),"")</f>
        <v>550</v>
      </c>
      <c r="O1916" s="2">
        <v>0</v>
      </c>
    </row>
    <row r="1917" spans="1:15" x14ac:dyDescent="0.3">
      <c r="A1917" t="s">
        <v>2063</v>
      </c>
      <c r="B1917" t="s">
        <v>15</v>
      </c>
      <c r="C1917" t="str">
        <f>_xlfn.XLOOKUP(Sales_Pipeline[[#This Row],[Sales_Agent]],Sales_Teams[Sales_Agent],Sales_Teams[Manager])</f>
        <v>Melvin Marxen</v>
      </c>
      <c r="D1917" t="str">
        <f>_xlfn.XLOOKUP(Sales_Pipeline[[#This Row],[Manager]],Sales_Teams[Manager],Sales_Teams[Regional_Office])</f>
        <v>Central</v>
      </c>
      <c r="E1917" t="s">
        <v>55</v>
      </c>
      <c r="F1917" t="s">
        <v>59</v>
      </c>
      <c r="G1917" t="str">
        <f>IFERROR(_xlfn.XLOOKUP(Sales_Pipeline[[#This Row],[Account]],Accounts!$A$2:$A$86,Accounts!$F$2:$F$86),"")</f>
        <v>United States</v>
      </c>
      <c r="H1917" t="s">
        <v>82</v>
      </c>
      <c r="I1917" s="3">
        <v>42824</v>
      </c>
      <c r="J1917" s="3">
        <v>42832</v>
      </c>
      <c r="K1917" s="8" t="str">
        <f>IF(Sales_Pipeline[[#This Row],[Close_Date]]="","",TEXT(Sales_Pipeline[[#This Row],[Close_Date]],"ddd"))</f>
        <v>Fri</v>
      </c>
      <c r="L1917" s="8" t="str">
        <f>IF(Sales_Pipeline[[#This Row],[Close_Date]]="","",TEXT(Sales_Pipeline[[#This Row],[Close_Date]],"mmm"))</f>
        <v>Apr</v>
      </c>
      <c r="M1917" s="8" t="str">
        <f>IF(Sales_Pipeline[[#This Row],[Close_Date]]="","","Q"&amp;ROUNDUP(MONTH(Sales_Pipeline[[#This Row],[Close_Date]])/3,0))</f>
        <v>Q2</v>
      </c>
      <c r="N1917" s="2" cm="1">
        <f t="array" ref="N1917">IFERROR(_xlfn.IFS(Sales_Pipeline[[#This Row],[Deal_Stage]]="Won",_xlfn.XLOOKUP(Sales_Pipeline[[#This Row],[Product]],Products!$A$2:$A$8,Products!$C$2:$C$8),Sales_Pipeline[[#This Row],[Deal_Stage]]="Lost",_xlfn.XLOOKUP(Sales_Pipeline[[#This Row],[Product]],Products!$A$2:$A$8,Products!$C$2:$C$8)),"")</f>
        <v>1096</v>
      </c>
      <c r="O1917" s="2">
        <v>0</v>
      </c>
    </row>
    <row r="1918" spans="1:15" x14ac:dyDescent="0.3">
      <c r="A1918" t="s">
        <v>2064</v>
      </c>
      <c r="B1918" t="s">
        <v>15</v>
      </c>
      <c r="C1918" t="str">
        <f>_xlfn.XLOOKUP(Sales_Pipeline[[#This Row],[Sales_Agent]],Sales_Teams[Sales_Agent],Sales_Teams[Manager])</f>
        <v>Melvin Marxen</v>
      </c>
      <c r="D1918" t="str">
        <f>_xlfn.XLOOKUP(Sales_Pipeline[[#This Row],[Manager]],Sales_Teams[Manager],Sales_Teams[Regional_Office])</f>
        <v>Central</v>
      </c>
      <c r="E1918" t="s">
        <v>76</v>
      </c>
      <c r="F1918" t="s">
        <v>229</v>
      </c>
      <c r="G1918" t="str">
        <f>IFERROR(_xlfn.XLOOKUP(Sales_Pipeline[[#This Row],[Account]],Accounts!$A$2:$A$86,Accounts!$F$2:$F$86),"")</f>
        <v>Norway</v>
      </c>
      <c r="H1918" t="s">
        <v>82</v>
      </c>
      <c r="I1918" s="3">
        <v>42824</v>
      </c>
      <c r="J1918" s="3">
        <v>42872</v>
      </c>
      <c r="K1918" s="8" t="str">
        <f>IF(Sales_Pipeline[[#This Row],[Close_Date]]="","",TEXT(Sales_Pipeline[[#This Row],[Close_Date]],"ddd"))</f>
        <v>Wed</v>
      </c>
      <c r="L1918" s="8" t="str">
        <f>IF(Sales_Pipeline[[#This Row],[Close_Date]]="","",TEXT(Sales_Pipeline[[#This Row],[Close_Date]],"mmm"))</f>
        <v>May</v>
      </c>
      <c r="M1918" s="8" t="str">
        <f>IF(Sales_Pipeline[[#This Row],[Close_Date]]="","","Q"&amp;ROUNDUP(MONTH(Sales_Pipeline[[#This Row],[Close_Date]])/3,0))</f>
        <v>Q2</v>
      </c>
      <c r="N1918" s="2" cm="1">
        <f t="array" ref="N1918">IFERROR(_xlfn.IFS(Sales_Pipeline[[#This Row],[Deal_Stage]]="Won",_xlfn.XLOOKUP(Sales_Pipeline[[#This Row],[Product]],Products!$A$2:$A$8,Products!$C$2:$C$8),Sales_Pipeline[[#This Row],[Deal_Stage]]="Lost",_xlfn.XLOOKUP(Sales_Pipeline[[#This Row],[Product]],Products!$A$2:$A$8,Products!$C$2:$C$8)),"")</f>
        <v>3393</v>
      </c>
      <c r="O1918" s="2">
        <v>0</v>
      </c>
    </row>
    <row r="1919" spans="1:15" x14ac:dyDescent="0.3">
      <c r="A1919" t="s">
        <v>2065</v>
      </c>
      <c r="B1919" t="s">
        <v>15</v>
      </c>
      <c r="C1919" t="str">
        <f>_xlfn.XLOOKUP(Sales_Pipeline[[#This Row],[Sales_Agent]],Sales_Teams[Sales_Agent],Sales_Teams[Manager])</f>
        <v>Melvin Marxen</v>
      </c>
      <c r="D1919" t="str">
        <f>_xlfn.XLOOKUP(Sales_Pipeline[[#This Row],[Manager]],Sales_Teams[Manager],Sales_Teams[Regional_Office])</f>
        <v>Central</v>
      </c>
      <c r="E1919" t="s">
        <v>63</v>
      </c>
      <c r="F1919" t="s">
        <v>79</v>
      </c>
      <c r="G1919" t="str">
        <f>IFERROR(_xlfn.XLOOKUP(Sales_Pipeline[[#This Row],[Account]],Accounts!$A$2:$A$86,Accounts!$F$2:$F$86),"")</f>
        <v>Philipines</v>
      </c>
      <c r="H1919" t="s">
        <v>57</v>
      </c>
      <c r="I1919" s="3">
        <v>42824</v>
      </c>
      <c r="J1919" s="3">
        <v>42906</v>
      </c>
      <c r="K1919" s="8" t="str">
        <f>IF(Sales_Pipeline[[#This Row],[Close_Date]]="","",TEXT(Sales_Pipeline[[#This Row],[Close_Date]],"ddd"))</f>
        <v>Tue</v>
      </c>
      <c r="L1919" s="8" t="str">
        <f>IF(Sales_Pipeline[[#This Row],[Close_Date]]="","",TEXT(Sales_Pipeline[[#This Row],[Close_Date]],"mmm"))</f>
        <v>Jun</v>
      </c>
      <c r="M1919" s="8" t="str">
        <f>IF(Sales_Pipeline[[#This Row],[Close_Date]]="","","Q"&amp;ROUNDUP(MONTH(Sales_Pipeline[[#This Row],[Close_Date]])/3,0))</f>
        <v>Q2</v>
      </c>
      <c r="N1919" s="2" cm="1">
        <f t="array" ref="N1919">IFERROR(_xlfn.IFS(Sales_Pipeline[[#This Row],[Deal_Stage]]="Won",_xlfn.XLOOKUP(Sales_Pipeline[[#This Row],[Product]],Products!$A$2:$A$8,Products!$C$2:$C$8),Sales_Pipeline[[#This Row],[Deal_Stage]]="Lost",_xlfn.XLOOKUP(Sales_Pipeline[[#This Row],[Product]],Products!$A$2:$A$8,Products!$C$2:$C$8)),"")</f>
        <v>550</v>
      </c>
      <c r="O1919" s="2">
        <v>600</v>
      </c>
    </row>
    <row r="1920" spans="1:15" x14ac:dyDescent="0.3">
      <c r="A1920" t="s">
        <v>2066</v>
      </c>
      <c r="B1920" t="s">
        <v>28</v>
      </c>
      <c r="C1920" t="str">
        <f>_xlfn.XLOOKUP(Sales_Pipeline[[#This Row],[Sales_Agent]],Sales_Teams[Sales_Agent],Sales_Teams[Manager])</f>
        <v>Rocco Neubert</v>
      </c>
      <c r="D1920" t="str">
        <f>_xlfn.XLOOKUP(Sales_Pipeline[[#This Row],[Manager]],Sales_Teams[Manager],Sales_Teams[Regional_Office])</f>
        <v>East</v>
      </c>
      <c r="E1920" t="s">
        <v>55</v>
      </c>
      <c r="F1920" t="s">
        <v>209</v>
      </c>
      <c r="G1920" t="str">
        <f>IFERROR(_xlfn.XLOOKUP(Sales_Pipeline[[#This Row],[Account]],Accounts!$A$2:$A$86,Accounts!$F$2:$F$86),"")</f>
        <v>United States</v>
      </c>
      <c r="H1920" t="s">
        <v>82</v>
      </c>
      <c r="I1920" s="3">
        <v>42824</v>
      </c>
      <c r="J1920" s="3">
        <v>42836</v>
      </c>
      <c r="K1920" s="8" t="str">
        <f>IF(Sales_Pipeline[[#This Row],[Close_Date]]="","",TEXT(Sales_Pipeline[[#This Row],[Close_Date]],"ddd"))</f>
        <v>Tue</v>
      </c>
      <c r="L1920" s="8" t="str">
        <f>IF(Sales_Pipeline[[#This Row],[Close_Date]]="","",TEXT(Sales_Pipeline[[#This Row],[Close_Date]],"mmm"))</f>
        <v>Apr</v>
      </c>
      <c r="M1920" s="8" t="str">
        <f>IF(Sales_Pipeline[[#This Row],[Close_Date]]="","","Q"&amp;ROUNDUP(MONTH(Sales_Pipeline[[#This Row],[Close_Date]])/3,0))</f>
        <v>Q2</v>
      </c>
      <c r="N1920" s="2" cm="1">
        <f t="array" ref="N1920">IFERROR(_xlfn.IFS(Sales_Pipeline[[#This Row],[Deal_Stage]]="Won",_xlfn.XLOOKUP(Sales_Pipeline[[#This Row],[Product]],Products!$A$2:$A$8,Products!$C$2:$C$8),Sales_Pipeline[[#This Row],[Deal_Stage]]="Lost",_xlfn.XLOOKUP(Sales_Pipeline[[#This Row],[Product]],Products!$A$2:$A$8,Products!$C$2:$C$8)),"")</f>
        <v>1096</v>
      </c>
      <c r="O1920" s="2">
        <v>0</v>
      </c>
    </row>
    <row r="1921" spans="1:15" x14ac:dyDescent="0.3">
      <c r="A1921" t="s">
        <v>2067</v>
      </c>
      <c r="B1921" t="s">
        <v>28</v>
      </c>
      <c r="C1921" t="str">
        <f>_xlfn.XLOOKUP(Sales_Pipeline[[#This Row],[Sales_Agent]],Sales_Teams[Sales_Agent],Sales_Teams[Manager])</f>
        <v>Rocco Neubert</v>
      </c>
      <c r="D1921" t="str">
        <f>_xlfn.XLOOKUP(Sales_Pipeline[[#This Row],[Manager]],Sales_Teams[Manager],Sales_Teams[Regional_Office])</f>
        <v>East</v>
      </c>
      <c r="E1921" t="s">
        <v>8953</v>
      </c>
      <c r="F1921" t="s">
        <v>216</v>
      </c>
      <c r="G1921" t="str">
        <f>IFERROR(_xlfn.XLOOKUP(Sales_Pipeline[[#This Row],[Account]],Accounts!$A$2:$A$86,Accounts!$F$2:$F$86),"")</f>
        <v>United States</v>
      </c>
      <c r="H1921" t="s">
        <v>82</v>
      </c>
      <c r="I1921" s="3">
        <v>42824</v>
      </c>
      <c r="J1921" s="3">
        <v>42826</v>
      </c>
      <c r="K1921" s="8" t="str">
        <f>IF(Sales_Pipeline[[#This Row],[Close_Date]]="","",TEXT(Sales_Pipeline[[#This Row],[Close_Date]],"ddd"))</f>
        <v>Sat</v>
      </c>
      <c r="L1921" s="8" t="str">
        <f>IF(Sales_Pipeline[[#This Row],[Close_Date]]="","",TEXT(Sales_Pipeline[[#This Row],[Close_Date]],"mmm"))</f>
        <v>Apr</v>
      </c>
      <c r="M1921" s="8" t="str">
        <f>IF(Sales_Pipeline[[#This Row],[Close_Date]]="","","Q"&amp;ROUNDUP(MONTH(Sales_Pipeline[[#This Row],[Close_Date]])/3,0))</f>
        <v>Q2</v>
      </c>
      <c r="N1921" s="2" cm="1">
        <f t="array" ref="N1921">IFERROR(_xlfn.IFS(Sales_Pipeline[[#This Row],[Deal_Stage]]="Won",_xlfn.XLOOKUP(Sales_Pipeline[[#This Row],[Product]],Products!$A$2:$A$8,Products!$C$2:$C$8),Sales_Pipeline[[#This Row],[Deal_Stage]]="Lost",_xlfn.XLOOKUP(Sales_Pipeline[[#This Row],[Product]],Products!$A$2:$A$8,Products!$C$2:$C$8)),"")</f>
        <v>4821</v>
      </c>
      <c r="O1921" s="2">
        <v>0</v>
      </c>
    </row>
    <row r="1922" spans="1:15" x14ac:dyDescent="0.3">
      <c r="A1922" t="s">
        <v>2068</v>
      </c>
      <c r="B1922" t="s">
        <v>28</v>
      </c>
      <c r="C1922" t="str">
        <f>_xlfn.XLOOKUP(Sales_Pipeline[[#This Row],[Sales_Agent]],Sales_Teams[Sales_Agent],Sales_Teams[Manager])</f>
        <v>Rocco Neubert</v>
      </c>
      <c r="D1922" t="str">
        <f>_xlfn.XLOOKUP(Sales_Pipeline[[#This Row],[Manager]],Sales_Teams[Manager],Sales_Teams[Regional_Office])</f>
        <v>East</v>
      </c>
      <c r="E1922" t="s">
        <v>63</v>
      </c>
      <c r="F1922" t="s">
        <v>96</v>
      </c>
      <c r="G1922" t="str">
        <f>IFERROR(_xlfn.XLOOKUP(Sales_Pipeline[[#This Row],[Account]],Accounts!$A$2:$A$86,Accounts!$F$2:$F$86),"")</f>
        <v>United States</v>
      </c>
      <c r="H1922" t="s">
        <v>57</v>
      </c>
      <c r="I1922" s="3">
        <v>42824</v>
      </c>
      <c r="J1922" s="3">
        <v>42831</v>
      </c>
      <c r="K1922" s="8" t="str">
        <f>IF(Sales_Pipeline[[#This Row],[Close_Date]]="","",TEXT(Sales_Pipeline[[#This Row],[Close_Date]],"ddd"))</f>
        <v>Thu</v>
      </c>
      <c r="L1922" s="8" t="str">
        <f>IF(Sales_Pipeline[[#This Row],[Close_Date]]="","",TEXT(Sales_Pipeline[[#This Row],[Close_Date]],"mmm"))</f>
        <v>Apr</v>
      </c>
      <c r="M1922" s="8" t="str">
        <f>IF(Sales_Pipeline[[#This Row],[Close_Date]]="","","Q"&amp;ROUNDUP(MONTH(Sales_Pipeline[[#This Row],[Close_Date]])/3,0))</f>
        <v>Q2</v>
      </c>
      <c r="N1922" s="2" cm="1">
        <f t="array" ref="N1922">IFERROR(_xlfn.IFS(Sales_Pipeline[[#This Row],[Deal_Stage]]="Won",_xlfn.XLOOKUP(Sales_Pipeline[[#This Row],[Product]],Products!$A$2:$A$8,Products!$C$2:$C$8),Sales_Pipeline[[#This Row],[Deal_Stage]]="Lost",_xlfn.XLOOKUP(Sales_Pipeline[[#This Row],[Product]],Products!$A$2:$A$8,Products!$C$2:$C$8)),"")</f>
        <v>550</v>
      </c>
      <c r="O1922" s="2">
        <v>564</v>
      </c>
    </row>
    <row r="1923" spans="1:15" x14ac:dyDescent="0.3">
      <c r="A1923" t="s">
        <v>2069</v>
      </c>
      <c r="B1923" t="s">
        <v>38</v>
      </c>
      <c r="C1923" t="str">
        <f>_xlfn.XLOOKUP(Sales_Pipeline[[#This Row],[Sales_Agent]],Sales_Teams[Sales_Agent],Sales_Teams[Manager])</f>
        <v>Celia Rouche</v>
      </c>
      <c r="D1923" t="str">
        <f>_xlfn.XLOOKUP(Sales_Pipeline[[#This Row],[Manager]],Sales_Teams[Manager],Sales_Teams[Regional_Office])</f>
        <v>West</v>
      </c>
      <c r="E1923" t="s">
        <v>163</v>
      </c>
      <c r="F1923" t="s">
        <v>166</v>
      </c>
      <c r="G1923" t="str">
        <f>IFERROR(_xlfn.XLOOKUP(Sales_Pipeline[[#This Row],[Account]],Accounts!$A$2:$A$86,Accounts!$F$2:$F$86),"")</f>
        <v>United States</v>
      </c>
      <c r="H1923" t="s">
        <v>82</v>
      </c>
      <c r="I1923" s="3">
        <v>42824</v>
      </c>
      <c r="J1923" s="3">
        <v>42829</v>
      </c>
      <c r="K1923" s="8" t="str">
        <f>IF(Sales_Pipeline[[#This Row],[Close_Date]]="","",TEXT(Sales_Pipeline[[#This Row],[Close_Date]],"ddd"))</f>
        <v>Tue</v>
      </c>
      <c r="L1923" s="8" t="str">
        <f>IF(Sales_Pipeline[[#This Row],[Close_Date]]="","",TEXT(Sales_Pipeline[[#This Row],[Close_Date]],"mmm"))</f>
        <v>Apr</v>
      </c>
      <c r="M1923" s="8" t="str">
        <f>IF(Sales_Pipeline[[#This Row],[Close_Date]]="","","Q"&amp;ROUNDUP(MONTH(Sales_Pipeline[[#This Row],[Close_Date]])/3,0))</f>
        <v>Q2</v>
      </c>
      <c r="N1923" s="2" cm="1">
        <f t="array" ref="N1923">IFERROR(_xlfn.IFS(Sales_Pipeline[[#This Row],[Deal_Stage]]="Won",_xlfn.XLOOKUP(Sales_Pipeline[[#This Row],[Product]],Products!$A$2:$A$8,Products!$C$2:$C$8),Sales_Pipeline[[#This Row],[Deal_Stage]]="Lost",_xlfn.XLOOKUP(Sales_Pipeline[[#This Row],[Product]],Products!$A$2:$A$8,Products!$C$2:$C$8)),"")</f>
        <v>26768</v>
      </c>
      <c r="O1923" s="2">
        <v>0</v>
      </c>
    </row>
    <row r="1924" spans="1:15" x14ac:dyDescent="0.3">
      <c r="A1924" t="s">
        <v>2070</v>
      </c>
      <c r="B1924" t="s">
        <v>22</v>
      </c>
      <c r="C1924" t="str">
        <f>_xlfn.XLOOKUP(Sales_Pipeline[[#This Row],[Sales_Agent]],Sales_Teams[Sales_Agent],Sales_Teams[Manager])</f>
        <v>Cara Losch</v>
      </c>
      <c r="D1924" t="str">
        <f>_xlfn.XLOOKUP(Sales_Pipeline[[#This Row],[Manager]],Sales_Teams[Manager],Sales_Teams[Regional_Office])</f>
        <v>East</v>
      </c>
      <c r="E1924" t="s">
        <v>55</v>
      </c>
      <c r="F1924" t="s">
        <v>315</v>
      </c>
      <c r="G1924" t="str">
        <f>IFERROR(_xlfn.XLOOKUP(Sales_Pipeline[[#This Row],[Account]],Accounts!$A$2:$A$86,Accounts!$F$2:$F$86),"")</f>
        <v>United States</v>
      </c>
      <c r="H1924" t="s">
        <v>57</v>
      </c>
      <c r="I1924" s="3">
        <v>42824</v>
      </c>
      <c r="J1924" s="3">
        <v>42886</v>
      </c>
      <c r="K1924" s="8" t="str">
        <f>IF(Sales_Pipeline[[#This Row],[Close_Date]]="","",TEXT(Sales_Pipeline[[#This Row],[Close_Date]],"ddd"))</f>
        <v>Wed</v>
      </c>
      <c r="L1924" s="8" t="str">
        <f>IF(Sales_Pipeline[[#This Row],[Close_Date]]="","",TEXT(Sales_Pipeline[[#This Row],[Close_Date]],"mmm"))</f>
        <v>May</v>
      </c>
      <c r="M1924" s="8" t="str">
        <f>IF(Sales_Pipeline[[#This Row],[Close_Date]]="","","Q"&amp;ROUNDUP(MONTH(Sales_Pipeline[[#This Row],[Close_Date]])/3,0))</f>
        <v>Q2</v>
      </c>
      <c r="N1924" s="2" cm="1">
        <f t="array" ref="N1924">IFERROR(_xlfn.IFS(Sales_Pipeline[[#This Row],[Deal_Stage]]="Won",_xlfn.XLOOKUP(Sales_Pipeline[[#This Row],[Product]],Products!$A$2:$A$8,Products!$C$2:$C$8),Sales_Pipeline[[#This Row],[Deal_Stage]]="Lost",_xlfn.XLOOKUP(Sales_Pipeline[[#This Row],[Product]],Products!$A$2:$A$8,Products!$C$2:$C$8)),"")</f>
        <v>1096</v>
      </c>
      <c r="O1924" s="2">
        <v>1037</v>
      </c>
    </row>
    <row r="1925" spans="1:15" x14ac:dyDescent="0.3">
      <c r="A1925" t="s">
        <v>2071</v>
      </c>
      <c r="B1925" t="s">
        <v>43</v>
      </c>
      <c r="C1925" t="str">
        <f>_xlfn.XLOOKUP(Sales_Pipeline[[#This Row],[Sales_Agent]],Sales_Teams[Sales_Agent],Sales_Teams[Manager])</f>
        <v>Summer Sewald</v>
      </c>
      <c r="D1925" t="str">
        <f>_xlfn.XLOOKUP(Sales_Pipeline[[#This Row],[Manager]],Sales_Teams[Manager],Sales_Teams[Regional_Office])</f>
        <v>West</v>
      </c>
      <c r="E1925" t="s">
        <v>63</v>
      </c>
      <c r="F1925" t="s">
        <v>330</v>
      </c>
      <c r="G1925" t="str">
        <f>IFERROR(_xlfn.XLOOKUP(Sales_Pipeline[[#This Row],[Account]],Accounts!$A$2:$A$86,Accounts!$F$2:$F$86),"")</f>
        <v>Korea</v>
      </c>
      <c r="H1925" t="s">
        <v>57</v>
      </c>
      <c r="I1925" s="3">
        <v>42824</v>
      </c>
      <c r="J1925" s="3">
        <v>42826</v>
      </c>
      <c r="K1925" s="8" t="str">
        <f>IF(Sales_Pipeline[[#This Row],[Close_Date]]="","",TEXT(Sales_Pipeline[[#This Row],[Close_Date]],"ddd"))</f>
        <v>Sat</v>
      </c>
      <c r="L1925" s="8" t="str">
        <f>IF(Sales_Pipeline[[#This Row],[Close_Date]]="","",TEXT(Sales_Pipeline[[#This Row],[Close_Date]],"mmm"))</f>
        <v>Apr</v>
      </c>
      <c r="M1925" s="8" t="str">
        <f>IF(Sales_Pipeline[[#This Row],[Close_Date]]="","","Q"&amp;ROUNDUP(MONTH(Sales_Pipeline[[#This Row],[Close_Date]])/3,0))</f>
        <v>Q2</v>
      </c>
      <c r="N1925" s="2" cm="1">
        <f t="array" ref="N1925">IFERROR(_xlfn.IFS(Sales_Pipeline[[#This Row],[Deal_Stage]]="Won",_xlfn.XLOOKUP(Sales_Pipeline[[#This Row],[Product]],Products!$A$2:$A$8,Products!$C$2:$C$8),Sales_Pipeline[[#This Row],[Deal_Stage]]="Lost",_xlfn.XLOOKUP(Sales_Pipeline[[#This Row],[Product]],Products!$A$2:$A$8,Products!$C$2:$C$8)),"")</f>
        <v>550</v>
      </c>
      <c r="O1925" s="2">
        <v>500</v>
      </c>
    </row>
    <row r="1926" spans="1:15" x14ac:dyDescent="0.3">
      <c r="A1926" t="s">
        <v>2072</v>
      </c>
      <c r="B1926" t="s">
        <v>8</v>
      </c>
      <c r="C1926" t="str">
        <f>_xlfn.XLOOKUP(Sales_Pipeline[[#This Row],[Sales_Agent]],Sales_Teams[Sales_Agent],Sales_Teams[Manager])</f>
        <v>Dustin Brinkmann</v>
      </c>
      <c r="D1926" t="str">
        <f>_xlfn.XLOOKUP(Sales_Pipeline[[#This Row],[Manager]],Sales_Teams[Manager],Sales_Teams[Regional_Office])</f>
        <v>Central</v>
      </c>
      <c r="E1926" t="s">
        <v>84</v>
      </c>
      <c r="F1926" t="s">
        <v>330</v>
      </c>
      <c r="G1926" t="str">
        <f>IFERROR(_xlfn.XLOOKUP(Sales_Pipeline[[#This Row],[Account]],Accounts!$A$2:$A$86,Accounts!$F$2:$F$86),"")</f>
        <v>Korea</v>
      </c>
      <c r="H1926" t="s">
        <v>57</v>
      </c>
      <c r="I1926" s="3">
        <v>42824</v>
      </c>
      <c r="J1926" s="3">
        <v>42832</v>
      </c>
      <c r="K1926" s="8" t="str">
        <f>IF(Sales_Pipeline[[#This Row],[Close_Date]]="","",TEXT(Sales_Pipeline[[#This Row],[Close_Date]],"ddd"))</f>
        <v>Fri</v>
      </c>
      <c r="L1926" s="8" t="str">
        <f>IF(Sales_Pipeline[[#This Row],[Close_Date]]="","",TEXT(Sales_Pipeline[[#This Row],[Close_Date]],"mmm"))</f>
        <v>Apr</v>
      </c>
      <c r="M1926" s="8" t="str">
        <f>IF(Sales_Pipeline[[#This Row],[Close_Date]]="","","Q"&amp;ROUNDUP(MONTH(Sales_Pipeline[[#This Row],[Close_Date]])/3,0))</f>
        <v>Q2</v>
      </c>
      <c r="N1926" s="2" cm="1">
        <f t="array" ref="N1926">IFERROR(_xlfn.IFS(Sales_Pipeline[[#This Row],[Deal_Stage]]="Won",_xlfn.XLOOKUP(Sales_Pipeline[[#This Row],[Product]],Products!$A$2:$A$8,Products!$C$2:$C$8),Sales_Pipeline[[#This Row],[Deal_Stage]]="Lost",_xlfn.XLOOKUP(Sales_Pipeline[[#This Row],[Product]],Products!$A$2:$A$8,Products!$C$2:$C$8)),"")</f>
        <v>5482</v>
      </c>
      <c r="O1926" s="2">
        <v>5728</v>
      </c>
    </row>
    <row r="1927" spans="1:15" x14ac:dyDescent="0.3">
      <c r="A1927" t="s">
        <v>2073</v>
      </c>
      <c r="B1927" t="s">
        <v>37</v>
      </c>
      <c r="C1927" t="str">
        <f>_xlfn.XLOOKUP(Sales_Pipeline[[#This Row],[Sales_Agent]],Sales_Teams[Sales_Agent],Sales_Teams[Manager])</f>
        <v>Celia Rouche</v>
      </c>
      <c r="D1927" t="str">
        <f>_xlfn.XLOOKUP(Sales_Pipeline[[#This Row],[Manager]],Sales_Teams[Manager],Sales_Teams[Regional_Office])</f>
        <v>West</v>
      </c>
      <c r="E1927" t="s">
        <v>76</v>
      </c>
      <c r="F1927" t="s">
        <v>173</v>
      </c>
      <c r="G1927" t="str">
        <f>IFERROR(_xlfn.XLOOKUP(Sales_Pipeline[[#This Row],[Account]],Accounts!$A$2:$A$86,Accounts!$F$2:$F$86),"")</f>
        <v>United States</v>
      </c>
      <c r="H1927" t="s">
        <v>82</v>
      </c>
      <c r="I1927" s="3">
        <v>42824</v>
      </c>
      <c r="J1927" s="3">
        <v>42834</v>
      </c>
      <c r="K1927" s="8" t="str">
        <f>IF(Sales_Pipeline[[#This Row],[Close_Date]]="","",TEXT(Sales_Pipeline[[#This Row],[Close_Date]],"ddd"))</f>
        <v>Sun</v>
      </c>
      <c r="L1927" s="8" t="str">
        <f>IF(Sales_Pipeline[[#This Row],[Close_Date]]="","",TEXT(Sales_Pipeline[[#This Row],[Close_Date]],"mmm"))</f>
        <v>Apr</v>
      </c>
      <c r="M1927" s="8" t="str">
        <f>IF(Sales_Pipeline[[#This Row],[Close_Date]]="","","Q"&amp;ROUNDUP(MONTH(Sales_Pipeline[[#This Row],[Close_Date]])/3,0))</f>
        <v>Q2</v>
      </c>
      <c r="N1927" s="2" cm="1">
        <f t="array" ref="N1927">IFERROR(_xlfn.IFS(Sales_Pipeline[[#This Row],[Deal_Stage]]="Won",_xlfn.XLOOKUP(Sales_Pipeline[[#This Row],[Product]],Products!$A$2:$A$8,Products!$C$2:$C$8),Sales_Pipeline[[#This Row],[Deal_Stage]]="Lost",_xlfn.XLOOKUP(Sales_Pipeline[[#This Row],[Product]],Products!$A$2:$A$8,Products!$C$2:$C$8)),"")</f>
        <v>3393</v>
      </c>
      <c r="O1927" s="2">
        <v>0</v>
      </c>
    </row>
    <row r="1928" spans="1:15" x14ac:dyDescent="0.3">
      <c r="A1928" t="s">
        <v>2074</v>
      </c>
      <c r="B1928" t="s">
        <v>12</v>
      </c>
      <c r="C1928" t="str">
        <f>_xlfn.XLOOKUP(Sales_Pipeline[[#This Row],[Sales_Agent]],Sales_Teams[Sales_Agent],Sales_Teams[Manager])</f>
        <v>Melvin Marxen</v>
      </c>
      <c r="D1928" t="str">
        <f>_xlfn.XLOOKUP(Sales_Pipeline[[#This Row],[Manager]],Sales_Teams[Manager],Sales_Teams[Regional_Office])</f>
        <v>Central</v>
      </c>
      <c r="E1928" t="s">
        <v>8953</v>
      </c>
      <c r="F1928" t="s">
        <v>204</v>
      </c>
      <c r="G1928" t="str">
        <f>IFERROR(_xlfn.XLOOKUP(Sales_Pipeline[[#This Row],[Account]],Accounts!$A$2:$A$86,Accounts!$F$2:$F$86),"")</f>
        <v>United States</v>
      </c>
      <c r="H1928" t="s">
        <v>82</v>
      </c>
      <c r="I1928" s="3">
        <v>42824</v>
      </c>
      <c r="J1928" s="3">
        <v>42831</v>
      </c>
      <c r="K1928" s="8" t="str">
        <f>IF(Sales_Pipeline[[#This Row],[Close_Date]]="","",TEXT(Sales_Pipeline[[#This Row],[Close_Date]],"ddd"))</f>
        <v>Thu</v>
      </c>
      <c r="L1928" s="8" t="str">
        <f>IF(Sales_Pipeline[[#This Row],[Close_Date]]="","",TEXT(Sales_Pipeline[[#This Row],[Close_Date]],"mmm"))</f>
        <v>Apr</v>
      </c>
      <c r="M1928" s="8" t="str">
        <f>IF(Sales_Pipeline[[#This Row],[Close_Date]]="","","Q"&amp;ROUNDUP(MONTH(Sales_Pipeline[[#This Row],[Close_Date]])/3,0))</f>
        <v>Q2</v>
      </c>
      <c r="N1928" s="2" cm="1">
        <f t="array" ref="N1928">IFERROR(_xlfn.IFS(Sales_Pipeline[[#This Row],[Deal_Stage]]="Won",_xlfn.XLOOKUP(Sales_Pipeline[[#This Row],[Product]],Products!$A$2:$A$8,Products!$C$2:$C$8),Sales_Pipeline[[#This Row],[Deal_Stage]]="Lost",_xlfn.XLOOKUP(Sales_Pipeline[[#This Row],[Product]],Products!$A$2:$A$8,Products!$C$2:$C$8)),"")</f>
        <v>4821</v>
      </c>
      <c r="O1928" s="2">
        <v>0</v>
      </c>
    </row>
    <row r="1929" spans="1:15" x14ac:dyDescent="0.3">
      <c r="A1929" t="s">
        <v>2075</v>
      </c>
      <c r="B1929" t="s">
        <v>9</v>
      </c>
      <c r="C1929" t="str">
        <f>_xlfn.XLOOKUP(Sales_Pipeline[[#This Row],[Sales_Agent]],Sales_Teams[Sales_Agent],Sales_Teams[Manager])</f>
        <v>Dustin Brinkmann</v>
      </c>
      <c r="D1929" t="str">
        <f>_xlfn.XLOOKUP(Sales_Pipeline[[#This Row],[Manager]],Sales_Teams[Manager],Sales_Teams[Regional_Office])</f>
        <v>Central</v>
      </c>
      <c r="E1929" t="s">
        <v>76</v>
      </c>
      <c r="F1929" t="s">
        <v>247</v>
      </c>
      <c r="G1929" t="str">
        <f>IFERROR(_xlfn.XLOOKUP(Sales_Pipeline[[#This Row],[Account]],Accounts!$A$2:$A$86,Accounts!$F$2:$F$86),"")</f>
        <v>United States</v>
      </c>
      <c r="H1929" t="s">
        <v>82</v>
      </c>
      <c r="I1929" s="3">
        <v>42824</v>
      </c>
      <c r="J1929" s="3">
        <v>42836</v>
      </c>
      <c r="K1929" s="8" t="str">
        <f>IF(Sales_Pipeline[[#This Row],[Close_Date]]="","",TEXT(Sales_Pipeline[[#This Row],[Close_Date]],"ddd"))</f>
        <v>Tue</v>
      </c>
      <c r="L1929" s="8" t="str">
        <f>IF(Sales_Pipeline[[#This Row],[Close_Date]]="","",TEXT(Sales_Pipeline[[#This Row],[Close_Date]],"mmm"))</f>
        <v>Apr</v>
      </c>
      <c r="M1929" s="8" t="str">
        <f>IF(Sales_Pipeline[[#This Row],[Close_Date]]="","","Q"&amp;ROUNDUP(MONTH(Sales_Pipeline[[#This Row],[Close_Date]])/3,0))</f>
        <v>Q2</v>
      </c>
      <c r="N1929" s="2" cm="1">
        <f t="array" ref="N1929">IFERROR(_xlfn.IFS(Sales_Pipeline[[#This Row],[Deal_Stage]]="Won",_xlfn.XLOOKUP(Sales_Pipeline[[#This Row],[Product]],Products!$A$2:$A$8,Products!$C$2:$C$8),Sales_Pipeline[[#This Row],[Deal_Stage]]="Lost",_xlfn.XLOOKUP(Sales_Pipeline[[#This Row],[Product]],Products!$A$2:$A$8,Products!$C$2:$C$8)),"")</f>
        <v>3393</v>
      </c>
      <c r="O1929" s="2">
        <v>0</v>
      </c>
    </row>
    <row r="1930" spans="1:15" x14ac:dyDescent="0.3">
      <c r="A1930" t="s">
        <v>2076</v>
      </c>
      <c r="B1930" t="s">
        <v>9</v>
      </c>
      <c r="C1930" t="str">
        <f>_xlfn.XLOOKUP(Sales_Pipeline[[#This Row],[Sales_Agent]],Sales_Teams[Sales_Agent],Sales_Teams[Manager])</f>
        <v>Dustin Brinkmann</v>
      </c>
      <c r="D1930" t="str">
        <f>_xlfn.XLOOKUP(Sales_Pipeline[[#This Row],[Manager]],Sales_Teams[Manager],Sales_Teams[Regional_Office])</f>
        <v>Central</v>
      </c>
      <c r="E1930" t="s">
        <v>61</v>
      </c>
      <c r="F1930" t="s">
        <v>150</v>
      </c>
      <c r="G1930" t="str">
        <f>IFERROR(_xlfn.XLOOKUP(Sales_Pipeline[[#This Row],[Account]],Accounts!$A$2:$A$86,Accounts!$F$2:$F$86),"")</f>
        <v>United States</v>
      </c>
      <c r="H1930" t="s">
        <v>57</v>
      </c>
      <c r="I1930" s="3">
        <v>42824</v>
      </c>
      <c r="J1930" s="3">
        <v>42875</v>
      </c>
      <c r="K1930" s="8" t="str">
        <f>IF(Sales_Pipeline[[#This Row],[Close_Date]]="","",TEXT(Sales_Pipeline[[#This Row],[Close_Date]],"ddd"))</f>
        <v>Sat</v>
      </c>
      <c r="L1930" s="8" t="str">
        <f>IF(Sales_Pipeline[[#This Row],[Close_Date]]="","",TEXT(Sales_Pipeline[[#This Row],[Close_Date]],"mmm"))</f>
        <v>May</v>
      </c>
      <c r="M1930" s="8" t="str">
        <f>IF(Sales_Pipeline[[#This Row],[Close_Date]]="","","Q"&amp;ROUNDUP(MONTH(Sales_Pipeline[[#This Row],[Close_Date]])/3,0))</f>
        <v>Q2</v>
      </c>
      <c r="N1930" s="2" cm="1">
        <f t="array" ref="N1930">IFERROR(_xlfn.IFS(Sales_Pipeline[[#This Row],[Deal_Stage]]="Won",_xlfn.XLOOKUP(Sales_Pipeline[[#This Row],[Product]],Products!$A$2:$A$8,Products!$C$2:$C$8),Sales_Pipeline[[#This Row],[Deal_Stage]]="Lost",_xlfn.XLOOKUP(Sales_Pipeline[[#This Row],[Product]],Products!$A$2:$A$8,Products!$C$2:$C$8)),"")</f>
        <v>55</v>
      </c>
      <c r="O1930" s="2">
        <v>54</v>
      </c>
    </row>
    <row r="1931" spans="1:15" x14ac:dyDescent="0.3">
      <c r="A1931" t="s">
        <v>2077</v>
      </c>
      <c r="B1931" t="s">
        <v>35</v>
      </c>
      <c r="C1931" t="str">
        <f>_xlfn.XLOOKUP(Sales_Pipeline[[#This Row],[Sales_Agent]],Sales_Teams[Sales_Agent],Sales_Teams[Manager])</f>
        <v>Celia Rouche</v>
      </c>
      <c r="D1931" t="str">
        <f>_xlfn.XLOOKUP(Sales_Pipeline[[#This Row],[Manager]],Sales_Teams[Manager],Sales_Teams[Regional_Office])</f>
        <v>West</v>
      </c>
      <c r="E1931" t="s">
        <v>63</v>
      </c>
      <c r="F1931" t="s">
        <v>120</v>
      </c>
      <c r="G1931" t="str">
        <f>IFERROR(_xlfn.XLOOKUP(Sales_Pipeline[[#This Row],[Account]],Accounts!$A$2:$A$86,Accounts!$F$2:$F$86),"")</f>
        <v>United States</v>
      </c>
      <c r="H1931" t="s">
        <v>57</v>
      </c>
      <c r="I1931" s="3">
        <v>42824</v>
      </c>
      <c r="J1931" s="3">
        <v>42905</v>
      </c>
      <c r="K1931" s="8" t="str">
        <f>IF(Sales_Pipeline[[#This Row],[Close_Date]]="","",TEXT(Sales_Pipeline[[#This Row],[Close_Date]],"ddd"))</f>
        <v>Mon</v>
      </c>
      <c r="L1931" s="8" t="str">
        <f>IF(Sales_Pipeline[[#This Row],[Close_Date]]="","",TEXT(Sales_Pipeline[[#This Row],[Close_Date]],"mmm"))</f>
        <v>Jun</v>
      </c>
      <c r="M1931" s="8" t="str">
        <f>IF(Sales_Pipeline[[#This Row],[Close_Date]]="","","Q"&amp;ROUNDUP(MONTH(Sales_Pipeline[[#This Row],[Close_Date]])/3,0))</f>
        <v>Q2</v>
      </c>
      <c r="N1931" s="2" cm="1">
        <f t="array" ref="N1931">IFERROR(_xlfn.IFS(Sales_Pipeline[[#This Row],[Deal_Stage]]="Won",_xlfn.XLOOKUP(Sales_Pipeline[[#This Row],[Product]],Products!$A$2:$A$8,Products!$C$2:$C$8),Sales_Pipeline[[#This Row],[Deal_Stage]]="Lost",_xlfn.XLOOKUP(Sales_Pipeline[[#This Row],[Product]],Products!$A$2:$A$8,Products!$C$2:$C$8)),"")</f>
        <v>550</v>
      </c>
      <c r="O1931" s="2">
        <v>501</v>
      </c>
    </row>
    <row r="1932" spans="1:15" x14ac:dyDescent="0.3">
      <c r="A1932" t="s">
        <v>2078</v>
      </c>
      <c r="B1932" t="s">
        <v>21</v>
      </c>
      <c r="C1932" t="str">
        <f>_xlfn.XLOOKUP(Sales_Pipeline[[#This Row],[Sales_Agent]],Sales_Teams[Sales_Agent],Sales_Teams[Manager])</f>
        <v>Cara Losch</v>
      </c>
      <c r="D1932" t="str">
        <f>_xlfn.XLOOKUP(Sales_Pipeline[[#This Row],[Manager]],Sales_Teams[Manager],Sales_Teams[Regional_Office])</f>
        <v>East</v>
      </c>
      <c r="E1932" t="s">
        <v>63</v>
      </c>
      <c r="F1932" t="s">
        <v>89</v>
      </c>
      <c r="G1932" t="str">
        <f>IFERROR(_xlfn.XLOOKUP(Sales_Pipeline[[#This Row],[Account]],Accounts!$A$2:$A$86,Accounts!$F$2:$F$86),"")</f>
        <v>United States</v>
      </c>
      <c r="H1932" t="s">
        <v>77</v>
      </c>
      <c r="I1932" s="3">
        <v>42824</v>
      </c>
      <c r="K1932" s="8" t="str">
        <f>IF(Sales_Pipeline[[#This Row],[Close_Date]]="","",TEXT(Sales_Pipeline[[#This Row],[Close_Date]],"ddd"))</f>
        <v/>
      </c>
      <c r="L1932" s="8" t="str">
        <f>IF(Sales_Pipeline[[#This Row],[Close_Date]]="","",TEXT(Sales_Pipeline[[#This Row],[Close_Date]],"mmm"))</f>
        <v/>
      </c>
      <c r="M1932" s="8" t="str">
        <f>IF(Sales_Pipeline[[#This Row],[Close_Date]]="","","Q"&amp;ROUNDUP(MONTH(Sales_Pipeline[[#This Row],[Close_Date]])/3,0))</f>
        <v/>
      </c>
      <c r="N1932" s="2" t="str" cm="1">
        <f t="array" ref="N1932">IFERROR(_xlfn.IFS(Sales_Pipeline[[#This Row],[Deal_Stage]]="Won",_xlfn.XLOOKUP(Sales_Pipeline[[#This Row],[Product]],Products!$A$2:$A$8,Products!$C$2:$C$8),Sales_Pipeline[[#This Row],[Deal_Stage]]="Lost",_xlfn.XLOOKUP(Sales_Pipeline[[#This Row],[Product]],Products!$A$2:$A$8,Products!$C$2:$C$8)),"")</f>
        <v/>
      </c>
      <c r="O1932" s="2">
        <v>0</v>
      </c>
    </row>
    <row r="1933" spans="1:15" x14ac:dyDescent="0.3">
      <c r="A1933" t="s">
        <v>2079</v>
      </c>
      <c r="B1933" t="s">
        <v>21</v>
      </c>
      <c r="C1933" t="str">
        <f>_xlfn.XLOOKUP(Sales_Pipeline[[#This Row],[Sales_Agent]],Sales_Teams[Sales_Agent],Sales_Teams[Manager])</f>
        <v>Cara Losch</v>
      </c>
      <c r="D1933" t="str">
        <f>_xlfn.XLOOKUP(Sales_Pipeline[[#This Row],[Manager]],Sales_Teams[Manager],Sales_Teams[Regional_Office])</f>
        <v>East</v>
      </c>
      <c r="E1933" t="s">
        <v>84</v>
      </c>
      <c r="F1933" t="s">
        <v>206</v>
      </c>
      <c r="G1933" t="str">
        <f>IFERROR(_xlfn.XLOOKUP(Sales_Pipeline[[#This Row],[Account]],Accounts!$A$2:$A$86,Accounts!$F$2:$F$86),"")</f>
        <v>United States</v>
      </c>
      <c r="H1933" t="s">
        <v>57</v>
      </c>
      <c r="I1933" s="3">
        <v>42824</v>
      </c>
      <c r="J1933" s="3">
        <v>42833</v>
      </c>
      <c r="K1933" s="8" t="str">
        <f>IF(Sales_Pipeline[[#This Row],[Close_Date]]="","",TEXT(Sales_Pipeline[[#This Row],[Close_Date]],"ddd"))</f>
        <v>Sat</v>
      </c>
      <c r="L1933" s="8" t="str">
        <f>IF(Sales_Pipeline[[#This Row],[Close_Date]]="","",TEXT(Sales_Pipeline[[#This Row],[Close_Date]],"mmm"))</f>
        <v>Apr</v>
      </c>
      <c r="M1933" s="8" t="str">
        <f>IF(Sales_Pipeline[[#This Row],[Close_Date]]="","","Q"&amp;ROUNDUP(MONTH(Sales_Pipeline[[#This Row],[Close_Date]])/3,0))</f>
        <v>Q2</v>
      </c>
      <c r="N1933" s="2" cm="1">
        <f t="array" ref="N1933">IFERROR(_xlfn.IFS(Sales_Pipeline[[#This Row],[Deal_Stage]]="Won",_xlfn.XLOOKUP(Sales_Pipeline[[#This Row],[Product]],Products!$A$2:$A$8,Products!$C$2:$C$8),Sales_Pipeline[[#This Row],[Deal_Stage]]="Lost",_xlfn.XLOOKUP(Sales_Pipeline[[#This Row],[Product]],Products!$A$2:$A$8,Products!$C$2:$C$8)),"")</f>
        <v>5482</v>
      </c>
      <c r="O1933" s="2">
        <v>6155</v>
      </c>
    </row>
    <row r="1934" spans="1:15" x14ac:dyDescent="0.3">
      <c r="A1934" t="s">
        <v>2080</v>
      </c>
      <c r="B1934" t="s">
        <v>21</v>
      </c>
      <c r="C1934" t="str">
        <f>_xlfn.XLOOKUP(Sales_Pipeline[[#This Row],[Sales_Agent]],Sales_Teams[Sales_Agent],Sales_Teams[Manager])</f>
        <v>Cara Losch</v>
      </c>
      <c r="D1934" t="str">
        <f>_xlfn.XLOOKUP(Sales_Pipeline[[#This Row],[Manager]],Sales_Teams[Manager],Sales_Teams[Regional_Office])</f>
        <v>East</v>
      </c>
      <c r="E1934" t="s">
        <v>84</v>
      </c>
      <c r="F1934" t="s">
        <v>315</v>
      </c>
      <c r="G1934" t="str">
        <f>IFERROR(_xlfn.XLOOKUP(Sales_Pipeline[[#This Row],[Account]],Accounts!$A$2:$A$86,Accounts!$F$2:$F$86),"")</f>
        <v>United States</v>
      </c>
      <c r="H1934" t="s">
        <v>57</v>
      </c>
      <c r="I1934" s="3">
        <v>42824</v>
      </c>
      <c r="J1934" s="3">
        <v>42833</v>
      </c>
      <c r="K1934" s="8" t="str">
        <f>IF(Sales_Pipeline[[#This Row],[Close_Date]]="","",TEXT(Sales_Pipeline[[#This Row],[Close_Date]],"ddd"))</f>
        <v>Sat</v>
      </c>
      <c r="L1934" s="8" t="str">
        <f>IF(Sales_Pipeline[[#This Row],[Close_Date]]="","",TEXT(Sales_Pipeline[[#This Row],[Close_Date]],"mmm"))</f>
        <v>Apr</v>
      </c>
      <c r="M1934" s="8" t="str">
        <f>IF(Sales_Pipeline[[#This Row],[Close_Date]]="","","Q"&amp;ROUNDUP(MONTH(Sales_Pipeline[[#This Row],[Close_Date]])/3,0))</f>
        <v>Q2</v>
      </c>
      <c r="N1934" s="2" cm="1">
        <f t="array" ref="N1934">IFERROR(_xlfn.IFS(Sales_Pipeline[[#This Row],[Deal_Stage]]="Won",_xlfn.XLOOKUP(Sales_Pipeline[[#This Row],[Product]],Products!$A$2:$A$8,Products!$C$2:$C$8),Sales_Pipeline[[#This Row],[Deal_Stage]]="Lost",_xlfn.XLOOKUP(Sales_Pipeline[[#This Row],[Product]],Products!$A$2:$A$8,Products!$C$2:$C$8)),"")</f>
        <v>5482</v>
      </c>
      <c r="O1934" s="2">
        <v>4668</v>
      </c>
    </row>
    <row r="1935" spans="1:15" x14ac:dyDescent="0.3">
      <c r="A1935" t="s">
        <v>2081</v>
      </c>
      <c r="B1935" t="s">
        <v>7</v>
      </c>
      <c r="C1935" t="str">
        <f>_xlfn.XLOOKUP(Sales_Pipeline[[#This Row],[Sales_Agent]],Sales_Teams[Sales_Agent],Sales_Teams[Manager])</f>
        <v>Dustin Brinkmann</v>
      </c>
      <c r="D1935" t="str">
        <f>_xlfn.XLOOKUP(Sales_Pipeline[[#This Row],[Manager]],Sales_Teams[Manager],Sales_Teams[Regional_Office])</f>
        <v>Central</v>
      </c>
      <c r="E1935" t="s">
        <v>84</v>
      </c>
      <c r="F1935" t="s">
        <v>74</v>
      </c>
      <c r="G1935" t="str">
        <f>IFERROR(_xlfn.XLOOKUP(Sales_Pipeline[[#This Row],[Account]],Accounts!$A$2:$A$86,Accounts!$F$2:$F$86),"")</f>
        <v>United States</v>
      </c>
      <c r="H1935" t="s">
        <v>57</v>
      </c>
      <c r="I1935" s="3">
        <v>42824</v>
      </c>
      <c r="J1935" s="3">
        <v>42895</v>
      </c>
      <c r="K1935" s="8" t="str">
        <f>IF(Sales_Pipeline[[#This Row],[Close_Date]]="","",TEXT(Sales_Pipeline[[#This Row],[Close_Date]],"ddd"))</f>
        <v>Fri</v>
      </c>
      <c r="L1935" s="8" t="str">
        <f>IF(Sales_Pipeline[[#This Row],[Close_Date]]="","",TEXT(Sales_Pipeline[[#This Row],[Close_Date]],"mmm"))</f>
        <v>Jun</v>
      </c>
      <c r="M1935" s="8" t="str">
        <f>IF(Sales_Pipeline[[#This Row],[Close_Date]]="","","Q"&amp;ROUNDUP(MONTH(Sales_Pipeline[[#This Row],[Close_Date]])/3,0))</f>
        <v>Q2</v>
      </c>
      <c r="N1935" s="2" cm="1">
        <f t="array" ref="N1935">IFERROR(_xlfn.IFS(Sales_Pipeline[[#This Row],[Deal_Stage]]="Won",_xlfn.XLOOKUP(Sales_Pipeline[[#This Row],[Product]],Products!$A$2:$A$8,Products!$C$2:$C$8),Sales_Pipeline[[#This Row],[Deal_Stage]]="Lost",_xlfn.XLOOKUP(Sales_Pipeline[[#This Row],[Product]],Products!$A$2:$A$8,Products!$C$2:$C$8)),"")</f>
        <v>5482</v>
      </c>
      <c r="O1935" s="2">
        <v>5017</v>
      </c>
    </row>
    <row r="1936" spans="1:15" x14ac:dyDescent="0.3">
      <c r="A1936" t="s">
        <v>2082</v>
      </c>
      <c r="B1936" t="s">
        <v>7</v>
      </c>
      <c r="C1936" t="str">
        <f>_xlfn.XLOOKUP(Sales_Pipeline[[#This Row],[Sales_Agent]],Sales_Teams[Sales_Agent],Sales_Teams[Manager])</f>
        <v>Dustin Brinkmann</v>
      </c>
      <c r="D1936" t="str">
        <f>_xlfn.XLOOKUP(Sales_Pipeline[[#This Row],[Manager]],Sales_Teams[Manager],Sales_Teams[Regional_Office])</f>
        <v>Central</v>
      </c>
      <c r="E1936" t="s">
        <v>61</v>
      </c>
      <c r="F1936" t="s">
        <v>68</v>
      </c>
      <c r="G1936" t="str">
        <f>IFERROR(_xlfn.XLOOKUP(Sales_Pipeline[[#This Row],[Account]],Accounts!$A$2:$A$86,Accounts!$F$2:$F$86),"")</f>
        <v>United States</v>
      </c>
      <c r="H1936" t="s">
        <v>57</v>
      </c>
      <c r="I1936" s="3">
        <v>42824</v>
      </c>
      <c r="J1936" s="3">
        <v>42833</v>
      </c>
      <c r="K1936" s="8" t="str">
        <f>IF(Sales_Pipeline[[#This Row],[Close_Date]]="","",TEXT(Sales_Pipeline[[#This Row],[Close_Date]],"ddd"))</f>
        <v>Sat</v>
      </c>
      <c r="L1936" s="8" t="str">
        <f>IF(Sales_Pipeline[[#This Row],[Close_Date]]="","",TEXT(Sales_Pipeline[[#This Row],[Close_Date]],"mmm"))</f>
        <v>Apr</v>
      </c>
      <c r="M1936" s="8" t="str">
        <f>IF(Sales_Pipeline[[#This Row],[Close_Date]]="","","Q"&amp;ROUNDUP(MONTH(Sales_Pipeline[[#This Row],[Close_Date]])/3,0))</f>
        <v>Q2</v>
      </c>
      <c r="N1936" s="2" cm="1">
        <f t="array" ref="N1936">IFERROR(_xlfn.IFS(Sales_Pipeline[[#This Row],[Deal_Stage]]="Won",_xlfn.XLOOKUP(Sales_Pipeline[[#This Row],[Product]],Products!$A$2:$A$8,Products!$C$2:$C$8),Sales_Pipeline[[#This Row],[Deal_Stage]]="Lost",_xlfn.XLOOKUP(Sales_Pipeline[[#This Row],[Product]],Products!$A$2:$A$8,Products!$C$2:$C$8)),"")</f>
        <v>55</v>
      </c>
      <c r="O1936" s="2">
        <v>59</v>
      </c>
    </row>
    <row r="1937" spans="1:15" x14ac:dyDescent="0.3">
      <c r="A1937" t="s">
        <v>2083</v>
      </c>
      <c r="B1937" t="s">
        <v>32</v>
      </c>
      <c r="C1937" t="str">
        <f>_xlfn.XLOOKUP(Sales_Pipeline[[#This Row],[Sales_Agent]],Sales_Teams[Sales_Agent],Sales_Teams[Manager])</f>
        <v>Celia Rouche</v>
      </c>
      <c r="D1937" t="str">
        <f>_xlfn.XLOOKUP(Sales_Pipeline[[#This Row],[Manager]],Sales_Teams[Manager],Sales_Teams[Regional_Office])</f>
        <v>West</v>
      </c>
      <c r="E1937" t="s">
        <v>63</v>
      </c>
      <c r="G1937" t="str">
        <f>IFERROR(_xlfn.XLOOKUP(Sales_Pipeline[[#This Row],[Account]],Accounts!$A$2:$A$86,Accounts!$F$2:$F$86),"")</f>
        <v/>
      </c>
      <c r="H1937" t="s">
        <v>77</v>
      </c>
      <c r="I1937" s="3">
        <v>42824</v>
      </c>
      <c r="K1937" s="8" t="str">
        <f>IF(Sales_Pipeline[[#This Row],[Close_Date]]="","",TEXT(Sales_Pipeline[[#This Row],[Close_Date]],"ddd"))</f>
        <v/>
      </c>
      <c r="L1937" s="8" t="str">
        <f>IF(Sales_Pipeline[[#This Row],[Close_Date]]="","",TEXT(Sales_Pipeline[[#This Row],[Close_Date]],"mmm"))</f>
        <v/>
      </c>
      <c r="M1937" s="8" t="str">
        <f>IF(Sales_Pipeline[[#This Row],[Close_Date]]="","","Q"&amp;ROUNDUP(MONTH(Sales_Pipeline[[#This Row],[Close_Date]])/3,0))</f>
        <v/>
      </c>
      <c r="N1937" s="2" t="str" cm="1">
        <f t="array" ref="N1937">IFERROR(_xlfn.IFS(Sales_Pipeline[[#This Row],[Deal_Stage]]="Won",_xlfn.XLOOKUP(Sales_Pipeline[[#This Row],[Product]],Products!$A$2:$A$8,Products!$C$2:$C$8),Sales_Pipeline[[#This Row],[Deal_Stage]]="Lost",_xlfn.XLOOKUP(Sales_Pipeline[[#This Row],[Product]],Products!$A$2:$A$8,Products!$C$2:$C$8)),"")</f>
        <v/>
      </c>
      <c r="O1937" s="2">
        <v>0</v>
      </c>
    </row>
    <row r="1938" spans="1:15" x14ac:dyDescent="0.3">
      <c r="A1938" t="s">
        <v>2084</v>
      </c>
      <c r="B1938" t="s">
        <v>32</v>
      </c>
      <c r="C1938" t="str">
        <f>_xlfn.XLOOKUP(Sales_Pipeline[[#This Row],[Sales_Agent]],Sales_Teams[Sales_Agent],Sales_Teams[Manager])</f>
        <v>Celia Rouche</v>
      </c>
      <c r="D1938" t="str">
        <f>_xlfn.XLOOKUP(Sales_Pipeline[[#This Row],[Manager]],Sales_Teams[Manager],Sales_Teams[Regional_Office])</f>
        <v>West</v>
      </c>
      <c r="E1938" t="s">
        <v>8953</v>
      </c>
      <c r="F1938" t="s">
        <v>100</v>
      </c>
      <c r="G1938" t="str">
        <f>IFERROR(_xlfn.XLOOKUP(Sales_Pipeline[[#This Row],[Account]],Accounts!$A$2:$A$86,Accounts!$F$2:$F$86),"")</f>
        <v>United States</v>
      </c>
      <c r="H1938" t="s">
        <v>82</v>
      </c>
      <c r="I1938" s="3">
        <v>42824</v>
      </c>
      <c r="J1938" s="3">
        <v>42833</v>
      </c>
      <c r="K1938" s="8" t="str">
        <f>IF(Sales_Pipeline[[#This Row],[Close_Date]]="","",TEXT(Sales_Pipeline[[#This Row],[Close_Date]],"ddd"))</f>
        <v>Sat</v>
      </c>
      <c r="L1938" s="8" t="str">
        <f>IF(Sales_Pipeline[[#This Row],[Close_Date]]="","",TEXT(Sales_Pipeline[[#This Row],[Close_Date]],"mmm"))</f>
        <v>Apr</v>
      </c>
      <c r="M1938" s="8" t="str">
        <f>IF(Sales_Pipeline[[#This Row],[Close_Date]]="","","Q"&amp;ROUNDUP(MONTH(Sales_Pipeline[[#This Row],[Close_Date]])/3,0))</f>
        <v>Q2</v>
      </c>
      <c r="N1938" s="2" cm="1">
        <f t="array" ref="N1938">IFERROR(_xlfn.IFS(Sales_Pipeline[[#This Row],[Deal_Stage]]="Won",_xlfn.XLOOKUP(Sales_Pipeline[[#This Row],[Product]],Products!$A$2:$A$8,Products!$C$2:$C$8),Sales_Pipeline[[#This Row],[Deal_Stage]]="Lost",_xlfn.XLOOKUP(Sales_Pipeline[[#This Row],[Product]],Products!$A$2:$A$8,Products!$C$2:$C$8)),"")</f>
        <v>4821</v>
      </c>
      <c r="O1938" s="2">
        <v>0</v>
      </c>
    </row>
    <row r="1939" spans="1:15" x14ac:dyDescent="0.3">
      <c r="A1939" t="s">
        <v>2085</v>
      </c>
      <c r="B1939" t="s">
        <v>32</v>
      </c>
      <c r="C1939" t="str">
        <f>_xlfn.XLOOKUP(Sales_Pipeline[[#This Row],[Sales_Agent]],Sales_Teams[Sales_Agent],Sales_Teams[Manager])</f>
        <v>Celia Rouche</v>
      </c>
      <c r="D1939" t="str">
        <f>_xlfn.XLOOKUP(Sales_Pipeline[[#This Row],[Manager]],Sales_Teams[Manager],Sales_Teams[Regional_Office])</f>
        <v>West</v>
      </c>
      <c r="E1939" t="s">
        <v>76</v>
      </c>
      <c r="F1939" t="s">
        <v>145</v>
      </c>
      <c r="G1939" t="str">
        <f>IFERROR(_xlfn.XLOOKUP(Sales_Pipeline[[#This Row],[Account]],Accounts!$A$2:$A$86,Accounts!$F$2:$F$86),"")</f>
        <v>United States</v>
      </c>
      <c r="H1939" t="s">
        <v>57</v>
      </c>
      <c r="I1939" s="3">
        <v>42824</v>
      </c>
      <c r="J1939" s="3">
        <v>42831</v>
      </c>
      <c r="K1939" s="8" t="str">
        <f>IF(Sales_Pipeline[[#This Row],[Close_Date]]="","",TEXT(Sales_Pipeline[[#This Row],[Close_Date]],"ddd"))</f>
        <v>Thu</v>
      </c>
      <c r="L1939" s="8" t="str">
        <f>IF(Sales_Pipeline[[#This Row],[Close_Date]]="","",TEXT(Sales_Pipeline[[#This Row],[Close_Date]],"mmm"))</f>
        <v>Apr</v>
      </c>
      <c r="M1939" s="8" t="str">
        <f>IF(Sales_Pipeline[[#This Row],[Close_Date]]="","","Q"&amp;ROUNDUP(MONTH(Sales_Pipeline[[#This Row],[Close_Date]])/3,0))</f>
        <v>Q2</v>
      </c>
      <c r="N1939" s="2" cm="1">
        <f t="array" ref="N1939">IFERROR(_xlfn.IFS(Sales_Pipeline[[#This Row],[Deal_Stage]]="Won",_xlfn.XLOOKUP(Sales_Pipeline[[#This Row],[Product]],Products!$A$2:$A$8,Products!$C$2:$C$8),Sales_Pipeline[[#This Row],[Deal_Stage]]="Lost",_xlfn.XLOOKUP(Sales_Pipeline[[#This Row],[Product]],Products!$A$2:$A$8,Products!$C$2:$C$8)),"")</f>
        <v>3393</v>
      </c>
      <c r="O1939" s="2">
        <v>3316</v>
      </c>
    </row>
    <row r="1940" spans="1:15" x14ac:dyDescent="0.3">
      <c r="A1940" t="s">
        <v>2086</v>
      </c>
      <c r="B1940" t="s">
        <v>44</v>
      </c>
      <c r="C1940" t="str">
        <f>_xlfn.XLOOKUP(Sales_Pipeline[[#This Row],[Sales_Agent]],Sales_Teams[Sales_Agent],Sales_Teams[Manager])</f>
        <v>Summer Sewald</v>
      </c>
      <c r="D1940" t="str">
        <f>_xlfn.XLOOKUP(Sales_Pipeline[[#This Row],[Manager]],Sales_Teams[Manager],Sales_Teams[Regional_Office])</f>
        <v>West</v>
      </c>
      <c r="E1940" t="s">
        <v>63</v>
      </c>
      <c r="F1940" t="s">
        <v>74</v>
      </c>
      <c r="G1940" t="str">
        <f>IFERROR(_xlfn.XLOOKUP(Sales_Pipeline[[#This Row],[Account]],Accounts!$A$2:$A$86,Accounts!$F$2:$F$86),"")</f>
        <v>United States</v>
      </c>
      <c r="H1940" t="s">
        <v>77</v>
      </c>
      <c r="I1940" s="3">
        <v>42824</v>
      </c>
      <c r="K1940" s="8" t="str">
        <f>IF(Sales_Pipeline[[#This Row],[Close_Date]]="","",TEXT(Sales_Pipeline[[#This Row],[Close_Date]],"ddd"))</f>
        <v/>
      </c>
      <c r="L1940" s="8" t="str">
        <f>IF(Sales_Pipeline[[#This Row],[Close_Date]]="","",TEXT(Sales_Pipeline[[#This Row],[Close_Date]],"mmm"))</f>
        <v/>
      </c>
      <c r="M1940" s="8" t="str">
        <f>IF(Sales_Pipeline[[#This Row],[Close_Date]]="","","Q"&amp;ROUNDUP(MONTH(Sales_Pipeline[[#This Row],[Close_Date]])/3,0))</f>
        <v/>
      </c>
      <c r="N1940" s="2" t="str" cm="1">
        <f t="array" ref="N1940">IFERROR(_xlfn.IFS(Sales_Pipeline[[#This Row],[Deal_Stage]]="Won",_xlfn.XLOOKUP(Sales_Pipeline[[#This Row],[Product]],Products!$A$2:$A$8,Products!$C$2:$C$8),Sales_Pipeline[[#This Row],[Deal_Stage]]="Lost",_xlfn.XLOOKUP(Sales_Pipeline[[#This Row],[Product]],Products!$A$2:$A$8,Products!$C$2:$C$8)),"")</f>
        <v/>
      </c>
      <c r="O1940" s="2">
        <v>0</v>
      </c>
    </row>
    <row r="1941" spans="1:15" x14ac:dyDescent="0.3">
      <c r="A1941" t="s">
        <v>2087</v>
      </c>
      <c r="B1941" t="s">
        <v>44</v>
      </c>
      <c r="C1941" t="str">
        <f>_xlfn.XLOOKUP(Sales_Pipeline[[#This Row],[Sales_Agent]],Sales_Teams[Sales_Agent],Sales_Teams[Manager])</f>
        <v>Summer Sewald</v>
      </c>
      <c r="D1941" t="str">
        <f>_xlfn.XLOOKUP(Sales_Pipeline[[#This Row],[Manager]],Sales_Teams[Manager],Sales_Teams[Regional_Office])</f>
        <v>West</v>
      </c>
      <c r="E1941" t="s">
        <v>84</v>
      </c>
      <c r="F1941" t="s">
        <v>145</v>
      </c>
      <c r="G1941" t="str">
        <f>IFERROR(_xlfn.XLOOKUP(Sales_Pipeline[[#This Row],[Account]],Accounts!$A$2:$A$86,Accounts!$F$2:$F$86),"")</f>
        <v>United States</v>
      </c>
      <c r="H1941" t="s">
        <v>57</v>
      </c>
      <c r="I1941" s="3">
        <v>42824</v>
      </c>
      <c r="J1941" s="3">
        <v>42835</v>
      </c>
      <c r="K1941" s="8" t="str">
        <f>IF(Sales_Pipeline[[#This Row],[Close_Date]]="","",TEXT(Sales_Pipeline[[#This Row],[Close_Date]],"ddd"))</f>
        <v>Mon</v>
      </c>
      <c r="L1941" s="8" t="str">
        <f>IF(Sales_Pipeline[[#This Row],[Close_Date]]="","",TEXT(Sales_Pipeline[[#This Row],[Close_Date]],"mmm"))</f>
        <v>Apr</v>
      </c>
      <c r="M1941" s="8" t="str">
        <f>IF(Sales_Pipeline[[#This Row],[Close_Date]]="","","Q"&amp;ROUNDUP(MONTH(Sales_Pipeline[[#This Row],[Close_Date]])/3,0))</f>
        <v>Q2</v>
      </c>
      <c r="N1941" s="2" cm="1">
        <f t="array" ref="N1941">IFERROR(_xlfn.IFS(Sales_Pipeline[[#This Row],[Deal_Stage]]="Won",_xlfn.XLOOKUP(Sales_Pipeline[[#This Row],[Product]],Products!$A$2:$A$8,Products!$C$2:$C$8),Sales_Pipeline[[#This Row],[Deal_Stage]]="Lost",_xlfn.XLOOKUP(Sales_Pipeline[[#This Row],[Product]],Products!$A$2:$A$8,Products!$C$2:$C$8)),"")</f>
        <v>5482</v>
      </c>
      <c r="O1941" s="2">
        <v>6227</v>
      </c>
    </row>
    <row r="1942" spans="1:15" x14ac:dyDescent="0.3">
      <c r="A1942" t="s">
        <v>2088</v>
      </c>
      <c r="B1942" t="s">
        <v>3</v>
      </c>
      <c r="C1942" t="str">
        <f>_xlfn.XLOOKUP(Sales_Pipeline[[#This Row],[Sales_Agent]],Sales_Teams[Sales_Agent],Sales_Teams[Manager])</f>
        <v>Dustin Brinkmann</v>
      </c>
      <c r="D1942" t="str">
        <f>_xlfn.XLOOKUP(Sales_Pipeline[[#This Row],[Manager]],Sales_Teams[Manager],Sales_Teams[Regional_Office])</f>
        <v>Central</v>
      </c>
      <c r="E1942" t="s">
        <v>61</v>
      </c>
      <c r="F1942" t="s">
        <v>94</v>
      </c>
      <c r="G1942" t="str">
        <f>IFERROR(_xlfn.XLOOKUP(Sales_Pipeline[[#This Row],[Account]],Accounts!$A$2:$A$86,Accounts!$F$2:$F$86),"")</f>
        <v>United States</v>
      </c>
      <c r="H1942" t="s">
        <v>82</v>
      </c>
      <c r="I1942" s="3">
        <v>42825</v>
      </c>
      <c r="J1942" s="3">
        <v>42832</v>
      </c>
      <c r="K1942" s="8" t="str">
        <f>IF(Sales_Pipeline[[#This Row],[Close_Date]]="","",TEXT(Sales_Pipeline[[#This Row],[Close_Date]],"ddd"))</f>
        <v>Fri</v>
      </c>
      <c r="L1942" s="8" t="str">
        <f>IF(Sales_Pipeline[[#This Row],[Close_Date]]="","",TEXT(Sales_Pipeline[[#This Row],[Close_Date]],"mmm"))</f>
        <v>Apr</v>
      </c>
      <c r="M1942" s="8" t="str">
        <f>IF(Sales_Pipeline[[#This Row],[Close_Date]]="","","Q"&amp;ROUNDUP(MONTH(Sales_Pipeline[[#This Row],[Close_Date]])/3,0))</f>
        <v>Q2</v>
      </c>
      <c r="N1942" s="2" cm="1">
        <f t="array" ref="N1942">IFERROR(_xlfn.IFS(Sales_Pipeline[[#This Row],[Deal_Stage]]="Won",_xlfn.XLOOKUP(Sales_Pipeline[[#This Row],[Product]],Products!$A$2:$A$8,Products!$C$2:$C$8),Sales_Pipeline[[#This Row],[Deal_Stage]]="Lost",_xlfn.XLOOKUP(Sales_Pipeline[[#This Row],[Product]],Products!$A$2:$A$8,Products!$C$2:$C$8)),"")</f>
        <v>55</v>
      </c>
      <c r="O1942" s="2">
        <v>0</v>
      </c>
    </row>
    <row r="1943" spans="1:15" x14ac:dyDescent="0.3">
      <c r="A1943" t="s">
        <v>2089</v>
      </c>
      <c r="B1943" t="s">
        <v>3</v>
      </c>
      <c r="C1943" t="str">
        <f>_xlfn.XLOOKUP(Sales_Pipeline[[#This Row],[Sales_Agent]],Sales_Teams[Sales_Agent],Sales_Teams[Manager])</f>
        <v>Dustin Brinkmann</v>
      </c>
      <c r="D1943" t="str">
        <f>_xlfn.XLOOKUP(Sales_Pipeline[[#This Row],[Manager]],Sales_Teams[Manager],Sales_Teams[Regional_Office])</f>
        <v>Central</v>
      </c>
      <c r="E1943" t="s">
        <v>61</v>
      </c>
      <c r="F1943" t="s">
        <v>234</v>
      </c>
      <c r="G1943" t="str">
        <f>IFERROR(_xlfn.XLOOKUP(Sales_Pipeline[[#This Row],[Account]],Accounts!$A$2:$A$86,Accounts!$F$2:$F$86),"")</f>
        <v>United States</v>
      </c>
      <c r="H1943" t="s">
        <v>57</v>
      </c>
      <c r="I1943" s="3">
        <v>42825</v>
      </c>
      <c r="J1943" s="3">
        <v>42901</v>
      </c>
      <c r="K1943" s="8" t="str">
        <f>IF(Sales_Pipeline[[#This Row],[Close_Date]]="","",TEXT(Sales_Pipeline[[#This Row],[Close_Date]],"ddd"))</f>
        <v>Thu</v>
      </c>
      <c r="L1943" s="8" t="str">
        <f>IF(Sales_Pipeline[[#This Row],[Close_Date]]="","",TEXT(Sales_Pipeline[[#This Row],[Close_Date]],"mmm"))</f>
        <v>Jun</v>
      </c>
      <c r="M1943" s="8" t="str">
        <f>IF(Sales_Pipeline[[#This Row],[Close_Date]]="","","Q"&amp;ROUNDUP(MONTH(Sales_Pipeline[[#This Row],[Close_Date]])/3,0))</f>
        <v>Q2</v>
      </c>
      <c r="N1943" s="2" cm="1">
        <f t="array" ref="N1943">IFERROR(_xlfn.IFS(Sales_Pipeline[[#This Row],[Deal_Stage]]="Won",_xlfn.XLOOKUP(Sales_Pipeline[[#This Row],[Product]],Products!$A$2:$A$8,Products!$C$2:$C$8),Sales_Pipeline[[#This Row],[Deal_Stage]]="Lost",_xlfn.XLOOKUP(Sales_Pipeline[[#This Row],[Product]],Products!$A$2:$A$8,Products!$C$2:$C$8)),"")</f>
        <v>55</v>
      </c>
      <c r="O1943" s="2">
        <v>58</v>
      </c>
    </row>
    <row r="1944" spans="1:15" x14ac:dyDescent="0.3">
      <c r="A1944" t="s">
        <v>2090</v>
      </c>
      <c r="B1944" t="s">
        <v>3</v>
      </c>
      <c r="C1944" t="str">
        <f>_xlfn.XLOOKUP(Sales_Pipeline[[#This Row],[Sales_Agent]],Sales_Teams[Sales_Agent],Sales_Teams[Manager])</f>
        <v>Dustin Brinkmann</v>
      </c>
      <c r="D1944" t="str">
        <f>_xlfn.XLOOKUP(Sales_Pipeline[[#This Row],[Manager]],Sales_Teams[Manager],Sales_Teams[Regional_Office])</f>
        <v>Central</v>
      </c>
      <c r="E1944" t="s">
        <v>76</v>
      </c>
      <c r="F1944" t="s">
        <v>118</v>
      </c>
      <c r="G1944" t="str">
        <f>IFERROR(_xlfn.XLOOKUP(Sales_Pipeline[[#This Row],[Account]],Accounts!$A$2:$A$86,Accounts!$F$2:$F$86),"")</f>
        <v>United States</v>
      </c>
      <c r="H1944" t="s">
        <v>57</v>
      </c>
      <c r="I1944" s="3">
        <v>42825</v>
      </c>
      <c r="J1944" s="3">
        <v>42833</v>
      </c>
      <c r="K1944" s="8" t="str">
        <f>IF(Sales_Pipeline[[#This Row],[Close_Date]]="","",TEXT(Sales_Pipeline[[#This Row],[Close_Date]],"ddd"))</f>
        <v>Sat</v>
      </c>
      <c r="L1944" s="8" t="str">
        <f>IF(Sales_Pipeline[[#This Row],[Close_Date]]="","",TEXT(Sales_Pipeline[[#This Row],[Close_Date]],"mmm"))</f>
        <v>Apr</v>
      </c>
      <c r="M1944" s="8" t="str">
        <f>IF(Sales_Pipeline[[#This Row],[Close_Date]]="","","Q"&amp;ROUNDUP(MONTH(Sales_Pipeline[[#This Row],[Close_Date]])/3,0))</f>
        <v>Q2</v>
      </c>
      <c r="N1944" s="2" cm="1">
        <f t="array" ref="N1944">IFERROR(_xlfn.IFS(Sales_Pipeline[[#This Row],[Deal_Stage]]="Won",_xlfn.XLOOKUP(Sales_Pipeline[[#This Row],[Product]],Products!$A$2:$A$8,Products!$C$2:$C$8),Sales_Pipeline[[#This Row],[Deal_Stage]]="Lost",_xlfn.XLOOKUP(Sales_Pipeline[[#This Row],[Product]],Products!$A$2:$A$8,Products!$C$2:$C$8)),"")</f>
        <v>3393</v>
      </c>
      <c r="O1944" s="2">
        <v>3626</v>
      </c>
    </row>
    <row r="1945" spans="1:15" x14ac:dyDescent="0.3">
      <c r="A1945" t="s">
        <v>2091</v>
      </c>
      <c r="B1945" t="s">
        <v>30</v>
      </c>
      <c r="C1945" t="str">
        <f>_xlfn.XLOOKUP(Sales_Pipeline[[#This Row],[Sales_Agent]],Sales_Teams[Sales_Agent],Sales_Teams[Manager])</f>
        <v>Rocco Neubert</v>
      </c>
      <c r="D1945" t="str">
        <f>_xlfn.XLOOKUP(Sales_Pipeline[[#This Row],[Manager]],Sales_Teams[Manager],Sales_Teams[Regional_Office])</f>
        <v>East</v>
      </c>
      <c r="E1945" t="s">
        <v>76</v>
      </c>
      <c r="F1945" t="s">
        <v>103</v>
      </c>
      <c r="G1945" t="str">
        <f>IFERROR(_xlfn.XLOOKUP(Sales_Pipeline[[#This Row],[Account]],Accounts!$A$2:$A$86,Accounts!$F$2:$F$86),"")</f>
        <v>United States</v>
      </c>
      <c r="H1945" t="s">
        <v>57</v>
      </c>
      <c r="I1945" s="3">
        <v>42825</v>
      </c>
      <c r="J1945" s="3">
        <v>42826</v>
      </c>
      <c r="K1945" s="8" t="str">
        <f>IF(Sales_Pipeline[[#This Row],[Close_Date]]="","",TEXT(Sales_Pipeline[[#This Row],[Close_Date]],"ddd"))</f>
        <v>Sat</v>
      </c>
      <c r="L1945" s="8" t="str">
        <f>IF(Sales_Pipeline[[#This Row],[Close_Date]]="","",TEXT(Sales_Pipeline[[#This Row],[Close_Date]],"mmm"))</f>
        <v>Apr</v>
      </c>
      <c r="M1945" s="8" t="str">
        <f>IF(Sales_Pipeline[[#This Row],[Close_Date]]="","","Q"&amp;ROUNDUP(MONTH(Sales_Pipeline[[#This Row],[Close_Date]])/3,0))</f>
        <v>Q2</v>
      </c>
      <c r="N1945" s="2" cm="1">
        <f t="array" ref="N1945">IFERROR(_xlfn.IFS(Sales_Pipeline[[#This Row],[Deal_Stage]]="Won",_xlfn.XLOOKUP(Sales_Pipeline[[#This Row],[Product]],Products!$A$2:$A$8,Products!$C$2:$C$8),Sales_Pipeline[[#This Row],[Deal_Stage]]="Lost",_xlfn.XLOOKUP(Sales_Pipeline[[#This Row],[Product]],Products!$A$2:$A$8,Products!$C$2:$C$8)),"")</f>
        <v>3393</v>
      </c>
      <c r="O1945" s="2">
        <v>2819</v>
      </c>
    </row>
    <row r="1946" spans="1:15" x14ac:dyDescent="0.3">
      <c r="A1946" t="s">
        <v>2092</v>
      </c>
      <c r="B1946" t="s">
        <v>27</v>
      </c>
      <c r="C1946" t="str">
        <f>_xlfn.XLOOKUP(Sales_Pipeline[[#This Row],[Sales_Agent]],Sales_Teams[Sales_Agent],Sales_Teams[Manager])</f>
        <v>Rocco Neubert</v>
      </c>
      <c r="D1946" t="str">
        <f>_xlfn.XLOOKUP(Sales_Pipeline[[#This Row],[Manager]],Sales_Teams[Manager],Sales_Teams[Regional_Office])</f>
        <v>East</v>
      </c>
      <c r="E1946" t="s">
        <v>8953</v>
      </c>
      <c r="F1946" t="s">
        <v>56</v>
      </c>
      <c r="G1946" t="str">
        <f>IFERROR(_xlfn.XLOOKUP(Sales_Pipeline[[#This Row],[Account]],Accounts!$A$2:$A$86,Accounts!$F$2:$F$86),"")</f>
        <v>United States</v>
      </c>
      <c r="H1946" t="s">
        <v>77</v>
      </c>
      <c r="I1946" s="3">
        <v>42825</v>
      </c>
      <c r="K1946" s="8" t="str">
        <f>IF(Sales_Pipeline[[#This Row],[Close_Date]]="","",TEXT(Sales_Pipeline[[#This Row],[Close_Date]],"ddd"))</f>
        <v/>
      </c>
      <c r="L1946" s="8" t="str">
        <f>IF(Sales_Pipeline[[#This Row],[Close_Date]]="","",TEXT(Sales_Pipeline[[#This Row],[Close_Date]],"mmm"))</f>
        <v/>
      </c>
      <c r="M1946" s="8" t="str">
        <f>IF(Sales_Pipeline[[#This Row],[Close_Date]]="","","Q"&amp;ROUNDUP(MONTH(Sales_Pipeline[[#This Row],[Close_Date]])/3,0))</f>
        <v/>
      </c>
      <c r="N1946" s="2" t="str" cm="1">
        <f t="array" ref="N1946">IFERROR(_xlfn.IFS(Sales_Pipeline[[#This Row],[Deal_Stage]]="Won",_xlfn.XLOOKUP(Sales_Pipeline[[#This Row],[Product]],Products!$A$2:$A$8,Products!$C$2:$C$8),Sales_Pipeline[[#This Row],[Deal_Stage]]="Lost",_xlfn.XLOOKUP(Sales_Pipeline[[#This Row],[Product]],Products!$A$2:$A$8,Products!$C$2:$C$8)),"")</f>
        <v/>
      </c>
      <c r="O1946" s="2">
        <v>0</v>
      </c>
    </row>
    <row r="1947" spans="1:15" x14ac:dyDescent="0.3">
      <c r="A1947" t="s">
        <v>2093</v>
      </c>
      <c r="B1947" t="s">
        <v>27</v>
      </c>
      <c r="C1947" t="str">
        <f>_xlfn.XLOOKUP(Sales_Pipeline[[#This Row],[Sales_Agent]],Sales_Teams[Sales_Agent],Sales_Teams[Manager])</f>
        <v>Rocco Neubert</v>
      </c>
      <c r="D1947" t="str">
        <f>_xlfn.XLOOKUP(Sales_Pipeline[[#This Row],[Manager]],Sales_Teams[Manager],Sales_Teams[Regional_Office])</f>
        <v>East</v>
      </c>
      <c r="E1947" t="s">
        <v>8953</v>
      </c>
      <c r="F1947" t="s">
        <v>96</v>
      </c>
      <c r="G1947" t="str">
        <f>IFERROR(_xlfn.XLOOKUP(Sales_Pipeline[[#This Row],[Account]],Accounts!$A$2:$A$86,Accounts!$F$2:$F$86),"")</f>
        <v>United States</v>
      </c>
      <c r="H1947" t="s">
        <v>82</v>
      </c>
      <c r="I1947" s="3">
        <v>42825</v>
      </c>
      <c r="J1947" s="3">
        <v>42826</v>
      </c>
      <c r="K1947" s="8" t="str">
        <f>IF(Sales_Pipeline[[#This Row],[Close_Date]]="","",TEXT(Sales_Pipeline[[#This Row],[Close_Date]],"ddd"))</f>
        <v>Sat</v>
      </c>
      <c r="L1947" s="8" t="str">
        <f>IF(Sales_Pipeline[[#This Row],[Close_Date]]="","",TEXT(Sales_Pipeline[[#This Row],[Close_Date]],"mmm"))</f>
        <v>Apr</v>
      </c>
      <c r="M1947" s="8" t="str">
        <f>IF(Sales_Pipeline[[#This Row],[Close_Date]]="","","Q"&amp;ROUNDUP(MONTH(Sales_Pipeline[[#This Row],[Close_Date]])/3,0))</f>
        <v>Q2</v>
      </c>
      <c r="N1947" s="2" cm="1">
        <f t="array" ref="N1947">IFERROR(_xlfn.IFS(Sales_Pipeline[[#This Row],[Deal_Stage]]="Won",_xlfn.XLOOKUP(Sales_Pipeline[[#This Row],[Product]],Products!$A$2:$A$8,Products!$C$2:$C$8),Sales_Pipeline[[#This Row],[Deal_Stage]]="Lost",_xlfn.XLOOKUP(Sales_Pipeline[[#This Row],[Product]],Products!$A$2:$A$8,Products!$C$2:$C$8)),"")</f>
        <v>4821</v>
      </c>
      <c r="O1947" s="2">
        <v>0</v>
      </c>
    </row>
    <row r="1948" spans="1:15" x14ac:dyDescent="0.3">
      <c r="A1948" t="s">
        <v>2094</v>
      </c>
      <c r="B1948" t="s">
        <v>27</v>
      </c>
      <c r="C1948" t="str">
        <f>_xlfn.XLOOKUP(Sales_Pipeline[[#This Row],[Sales_Agent]],Sales_Teams[Sales_Agent],Sales_Teams[Manager])</f>
        <v>Rocco Neubert</v>
      </c>
      <c r="D1948" t="str">
        <f>_xlfn.XLOOKUP(Sales_Pipeline[[#This Row],[Manager]],Sales_Teams[Manager],Sales_Teams[Regional_Office])</f>
        <v>East</v>
      </c>
      <c r="E1948" t="s">
        <v>8953</v>
      </c>
      <c r="F1948" t="s">
        <v>388</v>
      </c>
      <c r="G1948" t="str">
        <f>IFERROR(_xlfn.XLOOKUP(Sales_Pipeline[[#This Row],[Account]],Accounts!$A$2:$A$86,Accounts!$F$2:$F$86),"")</f>
        <v>China</v>
      </c>
      <c r="H1948" t="s">
        <v>82</v>
      </c>
      <c r="I1948" s="3">
        <v>42825</v>
      </c>
      <c r="J1948" s="3">
        <v>42832</v>
      </c>
      <c r="K1948" s="8" t="str">
        <f>IF(Sales_Pipeline[[#This Row],[Close_Date]]="","",TEXT(Sales_Pipeline[[#This Row],[Close_Date]],"ddd"))</f>
        <v>Fri</v>
      </c>
      <c r="L1948" s="8" t="str">
        <f>IF(Sales_Pipeline[[#This Row],[Close_Date]]="","",TEXT(Sales_Pipeline[[#This Row],[Close_Date]],"mmm"))</f>
        <v>Apr</v>
      </c>
      <c r="M1948" s="8" t="str">
        <f>IF(Sales_Pipeline[[#This Row],[Close_Date]]="","","Q"&amp;ROUNDUP(MONTH(Sales_Pipeline[[#This Row],[Close_Date]])/3,0))</f>
        <v>Q2</v>
      </c>
      <c r="N1948" s="2" cm="1">
        <f t="array" ref="N1948">IFERROR(_xlfn.IFS(Sales_Pipeline[[#This Row],[Deal_Stage]]="Won",_xlfn.XLOOKUP(Sales_Pipeline[[#This Row],[Product]],Products!$A$2:$A$8,Products!$C$2:$C$8),Sales_Pipeline[[#This Row],[Deal_Stage]]="Lost",_xlfn.XLOOKUP(Sales_Pipeline[[#This Row],[Product]],Products!$A$2:$A$8,Products!$C$2:$C$8)),"")</f>
        <v>4821</v>
      </c>
      <c r="O1948" s="2">
        <v>0</v>
      </c>
    </row>
    <row r="1949" spans="1:15" x14ac:dyDescent="0.3">
      <c r="A1949" t="s">
        <v>2095</v>
      </c>
      <c r="B1949" t="s">
        <v>20</v>
      </c>
      <c r="C1949" t="str">
        <f>_xlfn.XLOOKUP(Sales_Pipeline[[#This Row],[Sales_Agent]],Sales_Teams[Sales_Agent],Sales_Teams[Manager])</f>
        <v>Cara Losch</v>
      </c>
      <c r="D1949" t="str">
        <f>_xlfn.XLOOKUP(Sales_Pipeline[[#This Row],[Manager]],Sales_Teams[Manager],Sales_Teams[Regional_Office])</f>
        <v>East</v>
      </c>
      <c r="E1949" t="s">
        <v>63</v>
      </c>
      <c r="F1949" t="s">
        <v>125</v>
      </c>
      <c r="G1949" t="str">
        <f>IFERROR(_xlfn.XLOOKUP(Sales_Pipeline[[#This Row],[Account]],Accounts!$A$2:$A$86,Accounts!$F$2:$F$86),"")</f>
        <v>United States</v>
      </c>
      <c r="H1949" t="s">
        <v>77</v>
      </c>
      <c r="I1949" s="3">
        <v>42825</v>
      </c>
      <c r="K1949" s="8" t="str">
        <f>IF(Sales_Pipeline[[#This Row],[Close_Date]]="","",TEXT(Sales_Pipeline[[#This Row],[Close_Date]],"ddd"))</f>
        <v/>
      </c>
      <c r="L1949" s="8" t="str">
        <f>IF(Sales_Pipeline[[#This Row],[Close_Date]]="","",TEXT(Sales_Pipeline[[#This Row],[Close_Date]],"mmm"))</f>
        <v/>
      </c>
      <c r="M1949" s="8" t="str">
        <f>IF(Sales_Pipeline[[#This Row],[Close_Date]]="","","Q"&amp;ROUNDUP(MONTH(Sales_Pipeline[[#This Row],[Close_Date]])/3,0))</f>
        <v/>
      </c>
      <c r="N1949" s="2" t="str" cm="1">
        <f t="array" ref="N1949">IFERROR(_xlfn.IFS(Sales_Pipeline[[#This Row],[Deal_Stage]]="Won",_xlfn.XLOOKUP(Sales_Pipeline[[#This Row],[Product]],Products!$A$2:$A$8,Products!$C$2:$C$8),Sales_Pipeline[[#This Row],[Deal_Stage]]="Lost",_xlfn.XLOOKUP(Sales_Pipeline[[#This Row],[Product]],Products!$A$2:$A$8,Products!$C$2:$C$8)),"")</f>
        <v/>
      </c>
      <c r="O1949" s="2">
        <v>0</v>
      </c>
    </row>
    <row r="1950" spans="1:15" x14ac:dyDescent="0.3">
      <c r="A1950" t="s">
        <v>2096</v>
      </c>
      <c r="B1950" t="s">
        <v>38</v>
      </c>
      <c r="C1950" t="str">
        <f>_xlfn.XLOOKUP(Sales_Pipeline[[#This Row],[Sales_Agent]],Sales_Teams[Sales_Agent],Sales_Teams[Manager])</f>
        <v>Celia Rouche</v>
      </c>
      <c r="D1950" t="str">
        <f>_xlfn.XLOOKUP(Sales_Pipeline[[#This Row],[Manager]],Sales_Teams[Manager],Sales_Teams[Regional_Office])</f>
        <v>West</v>
      </c>
      <c r="E1950" t="s">
        <v>61</v>
      </c>
      <c r="F1950" t="s">
        <v>333</v>
      </c>
      <c r="G1950" t="str">
        <f>IFERROR(_xlfn.XLOOKUP(Sales_Pipeline[[#This Row],[Account]],Accounts!$A$2:$A$86,Accounts!$F$2:$F$86),"")</f>
        <v>United States</v>
      </c>
      <c r="H1950" t="s">
        <v>77</v>
      </c>
      <c r="I1950" s="3">
        <v>42825</v>
      </c>
      <c r="K1950" s="8" t="str">
        <f>IF(Sales_Pipeline[[#This Row],[Close_Date]]="","",TEXT(Sales_Pipeline[[#This Row],[Close_Date]],"ddd"))</f>
        <v/>
      </c>
      <c r="L1950" s="8" t="str">
        <f>IF(Sales_Pipeline[[#This Row],[Close_Date]]="","",TEXT(Sales_Pipeline[[#This Row],[Close_Date]],"mmm"))</f>
        <v/>
      </c>
      <c r="M1950" s="8" t="str">
        <f>IF(Sales_Pipeline[[#This Row],[Close_Date]]="","","Q"&amp;ROUNDUP(MONTH(Sales_Pipeline[[#This Row],[Close_Date]])/3,0))</f>
        <v/>
      </c>
      <c r="N1950" s="2" t="str" cm="1">
        <f t="array" ref="N1950">IFERROR(_xlfn.IFS(Sales_Pipeline[[#This Row],[Deal_Stage]]="Won",_xlfn.XLOOKUP(Sales_Pipeline[[#This Row],[Product]],Products!$A$2:$A$8,Products!$C$2:$C$8),Sales_Pipeline[[#This Row],[Deal_Stage]]="Lost",_xlfn.XLOOKUP(Sales_Pipeline[[#This Row],[Product]],Products!$A$2:$A$8,Products!$C$2:$C$8)),"")</f>
        <v/>
      </c>
      <c r="O1950" s="2">
        <v>0</v>
      </c>
    </row>
    <row r="1951" spans="1:15" x14ac:dyDescent="0.3">
      <c r="A1951" t="s">
        <v>2097</v>
      </c>
      <c r="B1951" t="s">
        <v>13</v>
      </c>
      <c r="C1951" t="str">
        <f>_xlfn.XLOOKUP(Sales_Pipeline[[#This Row],[Sales_Agent]],Sales_Teams[Sales_Agent],Sales_Teams[Manager])</f>
        <v>Melvin Marxen</v>
      </c>
      <c r="D1951" t="str">
        <f>_xlfn.XLOOKUP(Sales_Pipeline[[#This Row],[Manager]],Sales_Teams[Manager],Sales_Teams[Regional_Office])</f>
        <v>Central</v>
      </c>
      <c r="E1951" t="s">
        <v>84</v>
      </c>
      <c r="F1951" t="s">
        <v>229</v>
      </c>
      <c r="G1951" t="str">
        <f>IFERROR(_xlfn.XLOOKUP(Sales_Pipeline[[#This Row],[Account]],Accounts!$A$2:$A$86,Accounts!$F$2:$F$86),"")</f>
        <v>Norway</v>
      </c>
      <c r="H1951" t="s">
        <v>82</v>
      </c>
      <c r="I1951" s="3">
        <v>42825</v>
      </c>
      <c r="J1951" s="3">
        <v>42827</v>
      </c>
      <c r="K1951" s="8" t="str">
        <f>IF(Sales_Pipeline[[#This Row],[Close_Date]]="","",TEXT(Sales_Pipeline[[#This Row],[Close_Date]],"ddd"))</f>
        <v>Sun</v>
      </c>
      <c r="L1951" s="8" t="str">
        <f>IF(Sales_Pipeline[[#This Row],[Close_Date]]="","",TEXT(Sales_Pipeline[[#This Row],[Close_Date]],"mmm"))</f>
        <v>Apr</v>
      </c>
      <c r="M1951" s="8" t="str">
        <f>IF(Sales_Pipeline[[#This Row],[Close_Date]]="","","Q"&amp;ROUNDUP(MONTH(Sales_Pipeline[[#This Row],[Close_Date]])/3,0))</f>
        <v>Q2</v>
      </c>
      <c r="N1951" s="2" cm="1">
        <f t="array" ref="N1951">IFERROR(_xlfn.IFS(Sales_Pipeline[[#This Row],[Deal_Stage]]="Won",_xlfn.XLOOKUP(Sales_Pipeline[[#This Row],[Product]],Products!$A$2:$A$8,Products!$C$2:$C$8),Sales_Pipeline[[#This Row],[Deal_Stage]]="Lost",_xlfn.XLOOKUP(Sales_Pipeline[[#This Row],[Product]],Products!$A$2:$A$8,Products!$C$2:$C$8)),"")</f>
        <v>5482</v>
      </c>
      <c r="O1951" s="2">
        <v>0</v>
      </c>
    </row>
    <row r="1952" spans="1:15" x14ac:dyDescent="0.3">
      <c r="A1952" t="s">
        <v>2098</v>
      </c>
      <c r="B1952" t="s">
        <v>36</v>
      </c>
      <c r="C1952" t="str">
        <f>_xlfn.XLOOKUP(Sales_Pipeline[[#This Row],[Sales_Agent]],Sales_Teams[Sales_Agent],Sales_Teams[Manager])</f>
        <v>Celia Rouche</v>
      </c>
      <c r="D1952" t="str">
        <f>_xlfn.XLOOKUP(Sales_Pipeline[[#This Row],[Manager]],Sales_Teams[Manager],Sales_Teams[Regional_Office])</f>
        <v>West</v>
      </c>
      <c r="E1952" t="s">
        <v>55</v>
      </c>
      <c r="F1952" t="s">
        <v>100</v>
      </c>
      <c r="G1952" t="str">
        <f>IFERROR(_xlfn.XLOOKUP(Sales_Pipeline[[#This Row],[Account]],Accounts!$A$2:$A$86,Accounts!$F$2:$F$86),"")</f>
        <v>United States</v>
      </c>
      <c r="H1952" t="s">
        <v>57</v>
      </c>
      <c r="I1952" s="3">
        <v>42825</v>
      </c>
      <c r="J1952" s="3">
        <v>42834</v>
      </c>
      <c r="K1952" s="8" t="str">
        <f>IF(Sales_Pipeline[[#This Row],[Close_Date]]="","",TEXT(Sales_Pipeline[[#This Row],[Close_Date]],"ddd"))</f>
        <v>Sun</v>
      </c>
      <c r="L1952" s="8" t="str">
        <f>IF(Sales_Pipeline[[#This Row],[Close_Date]]="","",TEXT(Sales_Pipeline[[#This Row],[Close_Date]],"mmm"))</f>
        <v>Apr</v>
      </c>
      <c r="M1952" s="8" t="str">
        <f>IF(Sales_Pipeline[[#This Row],[Close_Date]]="","","Q"&amp;ROUNDUP(MONTH(Sales_Pipeline[[#This Row],[Close_Date]])/3,0))</f>
        <v>Q2</v>
      </c>
      <c r="N1952" s="2" cm="1">
        <f t="array" ref="N1952">IFERROR(_xlfn.IFS(Sales_Pipeline[[#This Row],[Deal_Stage]]="Won",_xlfn.XLOOKUP(Sales_Pipeline[[#This Row],[Product]],Products!$A$2:$A$8,Products!$C$2:$C$8),Sales_Pipeline[[#This Row],[Deal_Stage]]="Lost",_xlfn.XLOOKUP(Sales_Pipeline[[#This Row],[Product]],Products!$A$2:$A$8,Products!$C$2:$C$8)),"")</f>
        <v>1096</v>
      </c>
      <c r="O1952" s="2">
        <v>901</v>
      </c>
    </row>
    <row r="1953" spans="1:15" x14ac:dyDescent="0.3">
      <c r="A1953" t="s">
        <v>2099</v>
      </c>
      <c r="B1953" t="s">
        <v>36</v>
      </c>
      <c r="C1953" t="str">
        <f>_xlfn.XLOOKUP(Sales_Pipeline[[#This Row],[Sales_Agent]],Sales_Teams[Sales_Agent],Sales_Teams[Manager])</f>
        <v>Celia Rouche</v>
      </c>
      <c r="D1953" t="str">
        <f>_xlfn.XLOOKUP(Sales_Pipeline[[#This Row],[Manager]],Sales_Teams[Manager],Sales_Teams[Regional_Office])</f>
        <v>West</v>
      </c>
      <c r="E1953" t="s">
        <v>76</v>
      </c>
      <c r="F1953" t="s">
        <v>240</v>
      </c>
      <c r="G1953" t="str">
        <f>IFERROR(_xlfn.XLOOKUP(Sales_Pipeline[[#This Row],[Account]],Accounts!$A$2:$A$86,Accounts!$F$2:$F$86),"")</f>
        <v>United States</v>
      </c>
      <c r="H1953" t="s">
        <v>57</v>
      </c>
      <c r="I1953" s="3">
        <v>42825</v>
      </c>
      <c r="J1953" s="3">
        <v>42890</v>
      </c>
      <c r="K1953" s="8" t="str">
        <f>IF(Sales_Pipeline[[#This Row],[Close_Date]]="","",TEXT(Sales_Pipeline[[#This Row],[Close_Date]],"ddd"))</f>
        <v>Sun</v>
      </c>
      <c r="L1953" s="8" t="str">
        <f>IF(Sales_Pipeline[[#This Row],[Close_Date]]="","",TEXT(Sales_Pipeline[[#This Row],[Close_Date]],"mmm"))</f>
        <v>Jun</v>
      </c>
      <c r="M1953" s="8" t="str">
        <f>IF(Sales_Pipeline[[#This Row],[Close_Date]]="","","Q"&amp;ROUNDUP(MONTH(Sales_Pipeline[[#This Row],[Close_Date]])/3,0))</f>
        <v>Q2</v>
      </c>
      <c r="N1953" s="2" cm="1">
        <f t="array" ref="N1953">IFERROR(_xlfn.IFS(Sales_Pipeline[[#This Row],[Deal_Stage]]="Won",_xlfn.XLOOKUP(Sales_Pipeline[[#This Row],[Product]],Products!$A$2:$A$8,Products!$C$2:$C$8),Sales_Pipeline[[#This Row],[Deal_Stage]]="Lost",_xlfn.XLOOKUP(Sales_Pipeline[[#This Row],[Product]],Products!$A$2:$A$8,Products!$C$2:$C$8)),"")</f>
        <v>3393</v>
      </c>
      <c r="O1953" s="2">
        <v>3438</v>
      </c>
    </row>
    <row r="1954" spans="1:15" x14ac:dyDescent="0.3">
      <c r="A1954" t="s">
        <v>2100</v>
      </c>
      <c r="B1954" t="s">
        <v>40</v>
      </c>
      <c r="C1954" t="str">
        <f>_xlfn.XLOOKUP(Sales_Pipeline[[#This Row],[Sales_Agent]],Sales_Teams[Sales_Agent],Sales_Teams[Manager])</f>
        <v>Summer Sewald</v>
      </c>
      <c r="D1954" t="str">
        <f>_xlfn.XLOOKUP(Sales_Pipeline[[#This Row],[Manager]],Sales_Teams[Manager],Sales_Teams[Regional_Office])</f>
        <v>West</v>
      </c>
      <c r="E1954" t="s">
        <v>63</v>
      </c>
      <c r="F1954" t="s">
        <v>211</v>
      </c>
      <c r="G1954" t="str">
        <f>IFERROR(_xlfn.XLOOKUP(Sales_Pipeline[[#This Row],[Account]],Accounts!$A$2:$A$86,Accounts!$F$2:$F$86),"")</f>
        <v>United States</v>
      </c>
      <c r="H1954" t="s">
        <v>57</v>
      </c>
      <c r="I1954" s="3">
        <v>42825</v>
      </c>
      <c r="J1954" s="3">
        <v>42833</v>
      </c>
      <c r="K1954" s="8" t="str">
        <f>IF(Sales_Pipeline[[#This Row],[Close_Date]]="","",TEXT(Sales_Pipeline[[#This Row],[Close_Date]],"ddd"))</f>
        <v>Sat</v>
      </c>
      <c r="L1954" s="8" t="str">
        <f>IF(Sales_Pipeline[[#This Row],[Close_Date]]="","",TEXT(Sales_Pipeline[[#This Row],[Close_Date]],"mmm"))</f>
        <v>Apr</v>
      </c>
      <c r="M1954" s="8" t="str">
        <f>IF(Sales_Pipeline[[#This Row],[Close_Date]]="","","Q"&amp;ROUNDUP(MONTH(Sales_Pipeline[[#This Row],[Close_Date]])/3,0))</f>
        <v>Q2</v>
      </c>
      <c r="N1954" s="2" cm="1">
        <f t="array" ref="N1954">IFERROR(_xlfn.IFS(Sales_Pipeline[[#This Row],[Deal_Stage]]="Won",_xlfn.XLOOKUP(Sales_Pipeline[[#This Row],[Product]],Products!$A$2:$A$8,Products!$C$2:$C$8),Sales_Pipeline[[#This Row],[Deal_Stage]]="Lost",_xlfn.XLOOKUP(Sales_Pipeline[[#This Row],[Product]],Products!$A$2:$A$8,Products!$C$2:$C$8)),"")</f>
        <v>550</v>
      </c>
      <c r="O1954" s="2">
        <v>589</v>
      </c>
    </row>
    <row r="1955" spans="1:15" x14ac:dyDescent="0.3">
      <c r="A1955" t="s">
        <v>2101</v>
      </c>
      <c r="B1955" t="s">
        <v>43</v>
      </c>
      <c r="C1955" t="str">
        <f>_xlfn.XLOOKUP(Sales_Pipeline[[#This Row],[Sales_Agent]],Sales_Teams[Sales_Agent],Sales_Teams[Manager])</f>
        <v>Summer Sewald</v>
      </c>
      <c r="D1955" t="str">
        <f>_xlfn.XLOOKUP(Sales_Pipeline[[#This Row],[Manager]],Sales_Teams[Manager],Sales_Teams[Regional_Office])</f>
        <v>West</v>
      </c>
      <c r="E1955" t="s">
        <v>61</v>
      </c>
      <c r="F1955" t="s">
        <v>185</v>
      </c>
      <c r="G1955" t="str">
        <f>IFERROR(_xlfn.XLOOKUP(Sales_Pipeline[[#This Row],[Account]],Accounts!$A$2:$A$86,Accounts!$F$2:$F$86),"")</f>
        <v>United States</v>
      </c>
      <c r="H1955" t="s">
        <v>82</v>
      </c>
      <c r="I1955" s="3">
        <v>42825</v>
      </c>
      <c r="J1955" s="3">
        <v>42906</v>
      </c>
      <c r="K1955" s="8" t="str">
        <f>IF(Sales_Pipeline[[#This Row],[Close_Date]]="","",TEXT(Sales_Pipeline[[#This Row],[Close_Date]],"ddd"))</f>
        <v>Tue</v>
      </c>
      <c r="L1955" s="8" t="str">
        <f>IF(Sales_Pipeline[[#This Row],[Close_Date]]="","",TEXT(Sales_Pipeline[[#This Row],[Close_Date]],"mmm"))</f>
        <v>Jun</v>
      </c>
      <c r="M1955" s="8" t="str">
        <f>IF(Sales_Pipeline[[#This Row],[Close_Date]]="","","Q"&amp;ROUNDUP(MONTH(Sales_Pipeline[[#This Row],[Close_Date]])/3,0))</f>
        <v>Q2</v>
      </c>
      <c r="N1955" s="2" cm="1">
        <f t="array" ref="N1955">IFERROR(_xlfn.IFS(Sales_Pipeline[[#This Row],[Deal_Stage]]="Won",_xlfn.XLOOKUP(Sales_Pipeline[[#This Row],[Product]],Products!$A$2:$A$8,Products!$C$2:$C$8),Sales_Pipeline[[#This Row],[Deal_Stage]]="Lost",_xlfn.XLOOKUP(Sales_Pipeline[[#This Row],[Product]],Products!$A$2:$A$8,Products!$C$2:$C$8)),"")</f>
        <v>55</v>
      </c>
      <c r="O1955" s="2">
        <v>0</v>
      </c>
    </row>
    <row r="1956" spans="1:15" x14ac:dyDescent="0.3">
      <c r="A1956" t="s">
        <v>2102</v>
      </c>
      <c r="B1956" t="s">
        <v>43</v>
      </c>
      <c r="C1956" t="str">
        <f>_xlfn.XLOOKUP(Sales_Pipeline[[#This Row],[Sales_Agent]],Sales_Teams[Sales_Agent],Sales_Teams[Manager])</f>
        <v>Summer Sewald</v>
      </c>
      <c r="D1956" t="str">
        <f>_xlfn.XLOOKUP(Sales_Pipeline[[#This Row],[Manager]],Sales_Teams[Manager],Sales_Teams[Regional_Office])</f>
        <v>West</v>
      </c>
      <c r="E1956" t="s">
        <v>8953</v>
      </c>
      <c r="F1956" t="s">
        <v>85</v>
      </c>
      <c r="G1956" t="str">
        <f>IFERROR(_xlfn.XLOOKUP(Sales_Pipeline[[#This Row],[Account]],Accounts!$A$2:$A$86,Accounts!$F$2:$F$86),"")</f>
        <v>Poland</v>
      </c>
      <c r="H1956" t="s">
        <v>57</v>
      </c>
      <c r="I1956" s="3">
        <v>42825</v>
      </c>
      <c r="J1956" s="3">
        <v>42826</v>
      </c>
      <c r="K1956" s="8" t="str">
        <f>IF(Sales_Pipeline[[#This Row],[Close_Date]]="","",TEXT(Sales_Pipeline[[#This Row],[Close_Date]],"ddd"))</f>
        <v>Sat</v>
      </c>
      <c r="L1956" s="8" t="str">
        <f>IF(Sales_Pipeline[[#This Row],[Close_Date]]="","",TEXT(Sales_Pipeline[[#This Row],[Close_Date]],"mmm"))</f>
        <v>Apr</v>
      </c>
      <c r="M1956" s="8" t="str">
        <f>IF(Sales_Pipeline[[#This Row],[Close_Date]]="","","Q"&amp;ROUNDUP(MONTH(Sales_Pipeline[[#This Row],[Close_Date]])/3,0))</f>
        <v>Q2</v>
      </c>
      <c r="N1956" s="2" cm="1">
        <f t="array" ref="N1956">IFERROR(_xlfn.IFS(Sales_Pipeline[[#This Row],[Deal_Stage]]="Won",_xlfn.XLOOKUP(Sales_Pipeline[[#This Row],[Product]],Products!$A$2:$A$8,Products!$C$2:$C$8),Sales_Pipeline[[#This Row],[Deal_Stage]]="Lost",_xlfn.XLOOKUP(Sales_Pipeline[[#This Row],[Product]],Products!$A$2:$A$8,Products!$C$2:$C$8)),"")</f>
        <v>4821</v>
      </c>
      <c r="O1956" s="2">
        <v>5073</v>
      </c>
    </row>
    <row r="1957" spans="1:15" x14ac:dyDescent="0.3">
      <c r="A1957" t="s">
        <v>2103</v>
      </c>
      <c r="B1957" t="s">
        <v>42</v>
      </c>
      <c r="C1957" t="str">
        <f>_xlfn.XLOOKUP(Sales_Pipeline[[#This Row],[Sales_Agent]],Sales_Teams[Sales_Agent],Sales_Teams[Manager])</f>
        <v>Summer Sewald</v>
      </c>
      <c r="D1957" t="str">
        <f>_xlfn.XLOOKUP(Sales_Pipeline[[#This Row],[Manager]],Sales_Teams[Manager],Sales_Teams[Regional_Office])</f>
        <v>West</v>
      </c>
      <c r="E1957" t="s">
        <v>84</v>
      </c>
      <c r="G1957" t="str">
        <f>IFERROR(_xlfn.XLOOKUP(Sales_Pipeline[[#This Row],[Account]],Accounts!$A$2:$A$86,Accounts!$F$2:$F$86),"")</f>
        <v/>
      </c>
      <c r="H1957" t="s">
        <v>77</v>
      </c>
      <c r="I1957" s="3">
        <v>42825</v>
      </c>
      <c r="K1957" s="8" t="str">
        <f>IF(Sales_Pipeline[[#This Row],[Close_Date]]="","",TEXT(Sales_Pipeline[[#This Row],[Close_Date]],"ddd"))</f>
        <v/>
      </c>
      <c r="L1957" s="8" t="str">
        <f>IF(Sales_Pipeline[[#This Row],[Close_Date]]="","",TEXT(Sales_Pipeline[[#This Row],[Close_Date]],"mmm"))</f>
        <v/>
      </c>
      <c r="M1957" s="8" t="str">
        <f>IF(Sales_Pipeline[[#This Row],[Close_Date]]="","","Q"&amp;ROUNDUP(MONTH(Sales_Pipeline[[#This Row],[Close_Date]])/3,0))</f>
        <v/>
      </c>
      <c r="N1957" s="2" t="str" cm="1">
        <f t="array" ref="N1957">IFERROR(_xlfn.IFS(Sales_Pipeline[[#This Row],[Deal_Stage]]="Won",_xlfn.XLOOKUP(Sales_Pipeline[[#This Row],[Product]],Products!$A$2:$A$8,Products!$C$2:$C$8),Sales_Pipeline[[#This Row],[Deal_Stage]]="Lost",_xlfn.XLOOKUP(Sales_Pipeline[[#This Row],[Product]],Products!$A$2:$A$8,Products!$C$2:$C$8)),"")</f>
        <v/>
      </c>
      <c r="O1957" s="2">
        <v>0</v>
      </c>
    </row>
    <row r="1958" spans="1:15" x14ac:dyDescent="0.3">
      <c r="A1958" t="s">
        <v>2104</v>
      </c>
      <c r="B1958" t="s">
        <v>42</v>
      </c>
      <c r="C1958" t="str">
        <f>_xlfn.XLOOKUP(Sales_Pipeline[[#This Row],[Sales_Agent]],Sales_Teams[Sales_Agent],Sales_Teams[Manager])</f>
        <v>Summer Sewald</v>
      </c>
      <c r="D1958" t="str">
        <f>_xlfn.XLOOKUP(Sales_Pipeline[[#This Row],[Manager]],Sales_Teams[Manager],Sales_Teams[Regional_Office])</f>
        <v>West</v>
      </c>
      <c r="E1958" t="s">
        <v>61</v>
      </c>
      <c r="G1958" t="str">
        <f>IFERROR(_xlfn.XLOOKUP(Sales_Pipeline[[#This Row],[Account]],Accounts!$A$2:$A$86,Accounts!$F$2:$F$86),"")</f>
        <v/>
      </c>
      <c r="H1958" t="s">
        <v>77</v>
      </c>
      <c r="I1958" s="3">
        <v>42825</v>
      </c>
      <c r="K1958" s="8" t="str">
        <f>IF(Sales_Pipeline[[#This Row],[Close_Date]]="","",TEXT(Sales_Pipeline[[#This Row],[Close_Date]],"ddd"))</f>
        <v/>
      </c>
      <c r="L1958" s="8" t="str">
        <f>IF(Sales_Pipeline[[#This Row],[Close_Date]]="","",TEXT(Sales_Pipeline[[#This Row],[Close_Date]],"mmm"))</f>
        <v/>
      </c>
      <c r="M1958" s="8" t="str">
        <f>IF(Sales_Pipeline[[#This Row],[Close_Date]]="","","Q"&amp;ROUNDUP(MONTH(Sales_Pipeline[[#This Row],[Close_Date]])/3,0))</f>
        <v/>
      </c>
      <c r="N1958" s="2" t="str" cm="1">
        <f t="array" ref="N1958">IFERROR(_xlfn.IFS(Sales_Pipeline[[#This Row],[Deal_Stage]]="Won",_xlfn.XLOOKUP(Sales_Pipeline[[#This Row],[Product]],Products!$A$2:$A$8,Products!$C$2:$C$8),Sales_Pipeline[[#This Row],[Deal_Stage]]="Lost",_xlfn.XLOOKUP(Sales_Pipeline[[#This Row],[Product]],Products!$A$2:$A$8,Products!$C$2:$C$8)),"")</f>
        <v/>
      </c>
      <c r="O1958" s="2">
        <v>0</v>
      </c>
    </row>
    <row r="1959" spans="1:15" x14ac:dyDescent="0.3">
      <c r="A1959" t="s">
        <v>2105</v>
      </c>
      <c r="B1959" t="s">
        <v>42</v>
      </c>
      <c r="C1959" t="str">
        <f>_xlfn.XLOOKUP(Sales_Pipeline[[#This Row],[Sales_Agent]],Sales_Teams[Sales_Agent],Sales_Teams[Manager])</f>
        <v>Summer Sewald</v>
      </c>
      <c r="D1959" t="str">
        <f>_xlfn.XLOOKUP(Sales_Pipeline[[#This Row],[Manager]],Sales_Teams[Manager],Sales_Teams[Regional_Office])</f>
        <v>West</v>
      </c>
      <c r="E1959" t="s">
        <v>76</v>
      </c>
      <c r="F1959" t="s">
        <v>330</v>
      </c>
      <c r="G1959" t="str">
        <f>IFERROR(_xlfn.XLOOKUP(Sales_Pipeline[[#This Row],[Account]],Accounts!$A$2:$A$86,Accounts!$F$2:$F$86),"")</f>
        <v>Korea</v>
      </c>
      <c r="H1959" t="s">
        <v>82</v>
      </c>
      <c r="I1959" s="3">
        <v>42825</v>
      </c>
      <c r="J1959" s="3">
        <v>42826</v>
      </c>
      <c r="K1959" s="8" t="str">
        <f>IF(Sales_Pipeline[[#This Row],[Close_Date]]="","",TEXT(Sales_Pipeline[[#This Row],[Close_Date]],"ddd"))</f>
        <v>Sat</v>
      </c>
      <c r="L1959" s="8" t="str">
        <f>IF(Sales_Pipeline[[#This Row],[Close_Date]]="","",TEXT(Sales_Pipeline[[#This Row],[Close_Date]],"mmm"))</f>
        <v>Apr</v>
      </c>
      <c r="M1959" s="8" t="str">
        <f>IF(Sales_Pipeline[[#This Row],[Close_Date]]="","","Q"&amp;ROUNDUP(MONTH(Sales_Pipeline[[#This Row],[Close_Date]])/3,0))</f>
        <v>Q2</v>
      </c>
      <c r="N1959" s="2" cm="1">
        <f t="array" ref="N1959">IFERROR(_xlfn.IFS(Sales_Pipeline[[#This Row],[Deal_Stage]]="Won",_xlfn.XLOOKUP(Sales_Pipeline[[#This Row],[Product]],Products!$A$2:$A$8,Products!$C$2:$C$8),Sales_Pipeline[[#This Row],[Deal_Stage]]="Lost",_xlfn.XLOOKUP(Sales_Pipeline[[#This Row],[Product]],Products!$A$2:$A$8,Products!$C$2:$C$8)),"")</f>
        <v>3393</v>
      </c>
      <c r="O1959" s="2">
        <v>0</v>
      </c>
    </row>
    <row r="1960" spans="1:15" x14ac:dyDescent="0.3">
      <c r="A1960" t="s">
        <v>2106</v>
      </c>
      <c r="B1960" t="s">
        <v>42</v>
      </c>
      <c r="C1960" t="str">
        <f>_xlfn.XLOOKUP(Sales_Pipeline[[#This Row],[Sales_Agent]],Sales_Teams[Sales_Agent],Sales_Teams[Manager])</f>
        <v>Summer Sewald</v>
      </c>
      <c r="D1960" t="str">
        <f>_xlfn.XLOOKUP(Sales_Pipeline[[#This Row],[Manager]],Sales_Teams[Manager],Sales_Teams[Regional_Office])</f>
        <v>West</v>
      </c>
      <c r="E1960" t="s">
        <v>63</v>
      </c>
      <c r="F1960" t="s">
        <v>216</v>
      </c>
      <c r="G1960" t="str">
        <f>IFERROR(_xlfn.XLOOKUP(Sales_Pipeline[[#This Row],[Account]],Accounts!$A$2:$A$86,Accounts!$F$2:$F$86),"")</f>
        <v>United States</v>
      </c>
      <c r="H1960" t="s">
        <v>57</v>
      </c>
      <c r="I1960" s="3">
        <v>42825</v>
      </c>
      <c r="J1960" s="3">
        <v>42827</v>
      </c>
      <c r="K1960" s="8" t="str">
        <f>IF(Sales_Pipeline[[#This Row],[Close_Date]]="","",TEXT(Sales_Pipeline[[#This Row],[Close_Date]],"ddd"))</f>
        <v>Sun</v>
      </c>
      <c r="L1960" s="8" t="str">
        <f>IF(Sales_Pipeline[[#This Row],[Close_Date]]="","",TEXT(Sales_Pipeline[[#This Row],[Close_Date]],"mmm"))</f>
        <v>Apr</v>
      </c>
      <c r="M1960" s="8" t="str">
        <f>IF(Sales_Pipeline[[#This Row],[Close_Date]]="","","Q"&amp;ROUNDUP(MONTH(Sales_Pipeline[[#This Row],[Close_Date]])/3,0))</f>
        <v>Q2</v>
      </c>
      <c r="N1960" s="2" cm="1">
        <f t="array" ref="N1960">IFERROR(_xlfn.IFS(Sales_Pipeline[[#This Row],[Deal_Stage]]="Won",_xlfn.XLOOKUP(Sales_Pipeline[[#This Row],[Product]],Products!$A$2:$A$8,Products!$C$2:$C$8),Sales_Pipeline[[#This Row],[Deal_Stage]]="Lost",_xlfn.XLOOKUP(Sales_Pipeline[[#This Row],[Product]],Products!$A$2:$A$8,Products!$C$2:$C$8)),"")</f>
        <v>550</v>
      </c>
      <c r="O1960" s="2">
        <v>609</v>
      </c>
    </row>
    <row r="1961" spans="1:15" x14ac:dyDescent="0.3">
      <c r="A1961" t="s">
        <v>2107</v>
      </c>
      <c r="B1961" t="s">
        <v>42</v>
      </c>
      <c r="C1961" t="str">
        <f>_xlfn.XLOOKUP(Sales_Pipeline[[#This Row],[Sales_Agent]],Sales_Teams[Sales_Agent],Sales_Teams[Manager])</f>
        <v>Summer Sewald</v>
      </c>
      <c r="D1961" t="str">
        <f>_xlfn.XLOOKUP(Sales_Pipeline[[#This Row],[Manager]],Sales_Teams[Manager],Sales_Teams[Regional_Office])</f>
        <v>West</v>
      </c>
      <c r="E1961" t="s">
        <v>61</v>
      </c>
      <c r="F1961" t="s">
        <v>166</v>
      </c>
      <c r="G1961" t="str">
        <f>IFERROR(_xlfn.XLOOKUP(Sales_Pipeline[[#This Row],[Account]],Accounts!$A$2:$A$86,Accounts!$F$2:$F$86),"")</f>
        <v>United States</v>
      </c>
      <c r="H1961" t="s">
        <v>57</v>
      </c>
      <c r="I1961" s="3">
        <v>42825</v>
      </c>
      <c r="J1961" s="3">
        <v>42826</v>
      </c>
      <c r="K1961" s="8" t="str">
        <f>IF(Sales_Pipeline[[#This Row],[Close_Date]]="","",TEXT(Sales_Pipeline[[#This Row],[Close_Date]],"ddd"))</f>
        <v>Sat</v>
      </c>
      <c r="L1961" s="8" t="str">
        <f>IF(Sales_Pipeline[[#This Row],[Close_Date]]="","",TEXT(Sales_Pipeline[[#This Row],[Close_Date]],"mmm"))</f>
        <v>Apr</v>
      </c>
      <c r="M1961" s="8" t="str">
        <f>IF(Sales_Pipeline[[#This Row],[Close_Date]]="","","Q"&amp;ROUNDUP(MONTH(Sales_Pipeline[[#This Row],[Close_Date]])/3,0))</f>
        <v>Q2</v>
      </c>
      <c r="N1961" s="2" cm="1">
        <f t="array" ref="N1961">IFERROR(_xlfn.IFS(Sales_Pipeline[[#This Row],[Deal_Stage]]="Won",_xlfn.XLOOKUP(Sales_Pipeline[[#This Row],[Product]],Products!$A$2:$A$8,Products!$C$2:$C$8),Sales_Pipeline[[#This Row],[Deal_Stage]]="Lost",_xlfn.XLOOKUP(Sales_Pipeline[[#This Row],[Product]],Products!$A$2:$A$8,Products!$C$2:$C$8)),"")</f>
        <v>55</v>
      </c>
      <c r="O1961" s="2">
        <v>55</v>
      </c>
    </row>
    <row r="1962" spans="1:15" x14ac:dyDescent="0.3">
      <c r="A1962" t="s">
        <v>2108</v>
      </c>
      <c r="B1962" t="s">
        <v>37</v>
      </c>
      <c r="C1962" t="str">
        <f>_xlfn.XLOOKUP(Sales_Pipeline[[#This Row],[Sales_Agent]],Sales_Teams[Sales_Agent],Sales_Teams[Manager])</f>
        <v>Celia Rouche</v>
      </c>
      <c r="D1962" t="str">
        <f>_xlfn.XLOOKUP(Sales_Pipeline[[#This Row],[Manager]],Sales_Teams[Manager],Sales_Teams[Regional_Office])</f>
        <v>West</v>
      </c>
      <c r="E1962" t="s">
        <v>61</v>
      </c>
      <c r="F1962" t="s">
        <v>100</v>
      </c>
      <c r="G1962" t="str">
        <f>IFERROR(_xlfn.XLOOKUP(Sales_Pipeline[[#This Row],[Account]],Accounts!$A$2:$A$86,Accounts!$F$2:$F$86),"")</f>
        <v>United States</v>
      </c>
      <c r="H1962" t="s">
        <v>82</v>
      </c>
      <c r="I1962" s="3">
        <v>42825</v>
      </c>
      <c r="J1962" s="3">
        <v>42837</v>
      </c>
      <c r="K1962" s="8" t="str">
        <f>IF(Sales_Pipeline[[#This Row],[Close_Date]]="","",TEXT(Sales_Pipeline[[#This Row],[Close_Date]],"ddd"))</f>
        <v>Wed</v>
      </c>
      <c r="L1962" s="8" t="str">
        <f>IF(Sales_Pipeline[[#This Row],[Close_Date]]="","",TEXT(Sales_Pipeline[[#This Row],[Close_Date]],"mmm"))</f>
        <v>Apr</v>
      </c>
      <c r="M1962" s="8" t="str">
        <f>IF(Sales_Pipeline[[#This Row],[Close_Date]]="","","Q"&amp;ROUNDUP(MONTH(Sales_Pipeline[[#This Row],[Close_Date]])/3,0))</f>
        <v>Q2</v>
      </c>
      <c r="N1962" s="2" cm="1">
        <f t="array" ref="N1962">IFERROR(_xlfn.IFS(Sales_Pipeline[[#This Row],[Deal_Stage]]="Won",_xlfn.XLOOKUP(Sales_Pipeline[[#This Row],[Product]],Products!$A$2:$A$8,Products!$C$2:$C$8),Sales_Pipeline[[#This Row],[Deal_Stage]]="Lost",_xlfn.XLOOKUP(Sales_Pipeline[[#This Row],[Product]],Products!$A$2:$A$8,Products!$C$2:$C$8)),"")</f>
        <v>55</v>
      </c>
      <c r="O1962" s="2">
        <v>0</v>
      </c>
    </row>
    <row r="1963" spans="1:15" x14ac:dyDescent="0.3">
      <c r="A1963" t="s">
        <v>2109</v>
      </c>
      <c r="B1963" t="s">
        <v>45</v>
      </c>
      <c r="C1963" t="str">
        <f>_xlfn.XLOOKUP(Sales_Pipeline[[#This Row],[Sales_Agent]],Sales_Teams[Sales_Agent],Sales_Teams[Manager])</f>
        <v>Summer Sewald</v>
      </c>
      <c r="D1963" t="str">
        <f>_xlfn.XLOOKUP(Sales_Pipeline[[#This Row],[Manager]],Sales_Teams[Manager],Sales_Teams[Regional_Office])</f>
        <v>West</v>
      </c>
      <c r="E1963" t="s">
        <v>55</v>
      </c>
      <c r="F1963" t="s">
        <v>125</v>
      </c>
      <c r="G1963" t="str">
        <f>IFERROR(_xlfn.XLOOKUP(Sales_Pipeline[[#This Row],[Account]],Accounts!$A$2:$A$86,Accounts!$F$2:$F$86),"")</f>
        <v>United States</v>
      </c>
      <c r="H1963" t="s">
        <v>82</v>
      </c>
      <c r="I1963" s="3">
        <v>42825</v>
      </c>
      <c r="J1963" s="3">
        <v>42837</v>
      </c>
      <c r="K1963" s="8" t="str">
        <f>IF(Sales_Pipeline[[#This Row],[Close_Date]]="","",TEXT(Sales_Pipeline[[#This Row],[Close_Date]],"ddd"))</f>
        <v>Wed</v>
      </c>
      <c r="L1963" s="8" t="str">
        <f>IF(Sales_Pipeline[[#This Row],[Close_Date]]="","",TEXT(Sales_Pipeline[[#This Row],[Close_Date]],"mmm"))</f>
        <v>Apr</v>
      </c>
      <c r="M1963" s="8" t="str">
        <f>IF(Sales_Pipeline[[#This Row],[Close_Date]]="","","Q"&amp;ROUNDUP(MONTH(Sales_Pipeline[[#This Row],[Close_Date]])/3,0))</f>
        <v>Q2</v>
      </c>
      <c r="N1963" s="2" cm="1">
        <f t="array" ref="N1963">IFERROR(_xlfn.IFS(Sales_Pipeline[[#This Row],[Deal_Stage]]="Won",_xlfn.XLOOKUP(Sales_Pipeline[[#This Row],[Product]],Products!$A$2:$A$8,Products!$C$2:$C$8),Sales_Pipeline[[#This Row],[Deal_Stage]]="Lost",_xlfn.XLOOKUP(Sales_Pipeline[[#This Row],[Product]],Products!$A$2:$A$8,Products!$C$2:$C$8)),"")</f>
        <v>1096</v>
      </c>
      <c r="O1963" s="2">
        <v>0</v>
      </c>
    </row>
    <row r="1964" spans="1:15" x14ac:dyDescent="0.3">
      <c r="A1964" t="s">
        <v>2110</v>
      </c>
      <c r="B1964" t="s">
        <v>45</v>
      </c>
      <c r="C1964" t="str">
        <f>_xlfn.XLOOKUP(Sales_Pipeline[[#This Row],[Sales_Agent]],Sales_Teams[Sales_Agent],Sales_Teams[Manager])</f>
        <v>Summer Sewald</v>
      </c>
      <c r="D1964" t="str">
        <f>_xlfn.XLOOKUP(Sales_Pipeline[[#This Row],[Manager]],Sales_Teams[Manager],Sales_Teams[Regional_Office])</f>
        <v>West</v>
      </c>
      <c r="E1964" t="s">
        <v>84</v>
      </c>
      <c r="F1964" t="s">
        <v>234</v>
      </c>
      <c r="G1964" t="str">
        <f>IFERROR(_xlfn.XLOOKUP(Sales_Pipeline[[#This Row],[Account]],Accounts!$A$2:$A$86,Accounts!$F$2:$F$86),"")</f>
        <v>United States</v>
      </c>
      <c r="H1964" t="s">
        <v>57</v>
      </c>
      <c r="I1964" s="3">
        <v>42825</v>
      </c>
      <c r="J1964" s="3">
        <v>42835</v>
      </c>
      <c r="K1964" s="8" t="str">
        <f>IF(Sales_Pipeline[[#This Row],[Close_Date]]="","",TEXT(Sales_Pipeline[[#This Row],[Close_Date]],"ddd"))</f>
        <v>Mon</v>
      </c>
      <c r="L1964" s="8" t="str">
        <f>IF(Sales_Pipeline[[#This Row],[Close_Date]]="","",TEXT(Sales_Pipeline[[#This Row],[Close_Date]],"mmm"))</f>
        <v>Apr</v>
      </c>
      <c r="M1964" s="8" t="str">
        <f>IF(Sales_Pipeline[[#This Row],[Close_Date]]="","","Q"&amp;ROUNDUP(MONTH(Sales_Pipeline[[#This Row],[Close_Date]])/3,0))</f>
        <v>Q2</v>
      </c>
      <c r="N1964" s="2" cm="1">
        <f t="array" ref="N1964">IFERROR(_xlfn.IFS(Sales_Pipeline[[#This Row],[Deal_Stage]]="Won",_xlfn.XLOOKUP(Sales_Pipeline[[#This Row],[Product]],Products!$A$2:$A$8,Products!$C$2:$C$8),Sales_Pipeline[[#This Row],[Deal_Stage]]="Lost",_xlfn.XLOOKUP(Sales_Pipeline[[#This Row],[Product]],Products!$A$2:$A$8,Products!$C$2:$C$8)),"")</f>
        <v>5482</v>
      </c>
      <c r="O1964" s="2">
        <v>5637</v>
      </c>
    </row>
    <row r="1965" spans="1:15" x14ac:dyDescent="0.3">
      <c r="A1965" t="s">
        <v>2111</v>
      </c>
      <c r="B1965" t="s">
        <v>45</v>
      </c>
      <c r="C1965" t="str">
        <f>_xlfn.XLOOKUP(Sales_Pipeline[[#This Row],[Sales_Agent]],Sales_Teams[Sales_Agent],Sales_Teams[Manager])</f>
        <v>Summer Sewald</v>
      </c>
      <c r="D1965" t="str">
        <f>_xlfn.XLOOKUP(Sales_Pipeline[[#This Row],[Manager]],Sales_Teams[Manager],Sales_Teams[Regional_Office])</f>
        <v>West</v>
      </c>
      <c r="E1965" t="s">
        <v>84</v>
      </c>
      <c r="F1965" t="s">
        <v>145</v>
      </c>
      <c r="G1965" t="str">
        <f>IFERROR(_xlfn.XLOOKUP(Sales_Pipeline[[#This Row],[Account]],Accounts!$A$2:$A$86,Accounts!$F$2:$F$86),"")</f>
        <v>United States</v>
      </c>
      <c r="H1965" t="s">
        <v>57</v>
      </c>
      <c r="I1965" s="3">
        <v>42825</v>
      </c>
      <c r="J1965" s="3">
        <v>42836</v>
      </c>
      <c r="K1965" s="8" t="str">
        <f>IF(Sales_Pipeline[[#This Row],[Close_Date]]="","",TEXT(Sales_Pipeline[[#This Row],[Close_Date]],"ddd"))</f>
        <v>Tue</v>
      </c>
      <c r="L1965" s="8" t="str">
        <f>IF(Sales_Pipeline[[#This Row],[Close_Date]]="","",TEXT(Sales_Pipeline[[#This Row],[Close_Date]],"mmm"))</f>
        <v>Apr</v>
      </c>
      <c r="M1965" s="8" t="str">
        <f>IF(Sales_Pipeline[[#This Row],[Close_Date]]="","","Q"&amp;ROUNDUP(MONTH(Sales_Pipeline[[#This Row],[Close_Date]])/3,0))</f>
        <v>Q2</v>
      </c>
      <c r="N1965" s="2" cm="1">
        <f t="array" ref="N1965">IFERROR(_xlfn.IFS(Sales_Pipeline[[#This Row],[Deal_Stage]]="Won",_xlfn.XLOOKUP(Sales_Pipeline[[#This Row],[Product]],Products!$A$2:$A$8,Products!$C$2:$C$8),Sales_Pipeline[[#This Row],[Deal_Stage]]="Lost",_xlfn.XLOOKUP(Sales_Pipeline[[#This Row],[Product]],Products!$A$2:$A$8,Products!$C$2:$C$8)),"")</f>
        <v>5482</v>
      </c>
      <c r="O1965" s="2">
        <v>5793</v>
      </c>
    </row>
    <row r="1966" spans="1:15" x14ac:dyDescent="0.3">
      <c r="A1966" t="s">
        <v>2112</v>
      </c>
      <c r="B1966" t="s">
        <v>29</v>
      </c>
      <c r="C1966" t="str">
        <f>_xlfn.XLOOKUP(Sales_Pipeline[[#This Row],[Sales_Agent]],Sales_Teams[Sales_Agent],Sales_Teams[Manager])</f>
        <v>Rocco Neubert</v>
      </c>
      <c r="D1966" t="str">
        <f>_xlfn.XLOOKUP(Sales_Pipeline[[#This Row],[Manager]],Sales_Teams[Manager],Sales_Teams[Regional_Office])</f>
        <v>East</v>
      </c>
      <c r="E1966" t="s">
        <v>61</v>
      </c>
      <c r="F1966" t="s">
        <v>238</v>
      </c>
      <c r="G1966" t="str">
        <f>IFERROR(_xlfn.XLOOKUP(Sales_Pipeline[[#This Row],[Account]],Accounts!$A$2:$A$86,Accounts!$F$2:$F$86),"")</f>
        <v>United States</v>
      </c>
      <c r="H1966" t="s">
        <v>82</v>
      </c>
      <c r="I1966" s="3">
        <v>42825</v>
      </c>
      <c r="J1966" s="3">
        <v>42837</v>
      </c>
      <c r="K1966" s="8" t="str">
        <f>IF(Sales_Pipeline[[#This Row],[Close_Date]]="","",TEXT(Sales_Pipeline[[#This Row],[Close_Date]],"ddd"))</f>
        <v>Wed</v>
      </c>
      <c r="L1966" s="8" t="str">
        <f>IF(Sales_Pipeline[[#This Row],[Close_Date]]="","",TEXT(Sales_Pipeline[[#This Row],[Close_Date]],"mmm"))</f>
        <v>Apr</v>
      </c>
      <c r="M1966" s="8" t="str">
        <f>IF(Sales_Pipeline[[#This Row],[Close_Date]]="","","Q"&amp;ROUNDUP(MONTH(Sales_Pipeline[[#This Row],[Close_Date]])/3,0))</f>
        <v>Q2</v>
      </c>
      <c r="N1966" s="2" cm="1">
        <f t="array" ref="N1966">IFERROR(_xlfn.IFS(Sales_Pipeline[[#This Row],[Deal_Stage]]="Won",_xlfn.XLOOKUP(Sales_Pipeline[[#This Row],[Product]],Products!$A$2:$A$8,Products!$C$2:$C$8),Sales_Pipeline[[#This Row],[Deal_Stage]]="Lost",_xlfn.XLOOKUP(Sales_Pipeline[[#This Row],[Product]],Products!$A$2:$A$8,Products!$C$2:$C$8)),"")</f>
        <v>55</v>
      </c>
      <c r="O1966" s="2">
        <v>0</v>
      </c>
    </row>
    <row r="1967" spans="1:15" x14ac:dyDescent="0.3">
      <c r="A1967" t="s">
        <v>2113</v>
      </c>
      <c r="B1967" t="s">
        <v>35</v>
      </c>
      <c r="C1967" t="str">
        <f>_xlfn.XLOOKUP(Sales_Pipeline[[#This Row],[Sales_Agent]],Sales_Teams[Sales_Agent],Sales_Teams[Manager])</f>
        <v>Celia Rouche</v>
      </c>
      <c r="D1967" t="str">
        <f>_xlfn.XLOOKUP(Sales_Pipeline[[#This Row],[Manager]],Sales_Teams[Manager],Sales_Teams[Regional_Office])</f>
        <v>West</v>
      </c>
      <c r="E1967" t="s">
        <v>63</v>
      </c>
      <c r="F1967" t="s">
        <v>70</v>
      </c>
      <c r="G1967" t="str">
        <f>IFERROR(_xlfn.XLOOKUP(Sales_Pipeline[[#This Row],[Account]],Accounts!$A$2:$A$86,Accounts!$F$2:$F$86),"")</f>
        <v>United States</v>
      </c>
      <c r="H1967" t="s">
        <v>82</v>
      </c>
      <c r="I1967" s="3">
        <v>42825</v>
      </c>
      <c r="J1967" s="3">
        <v>42830</v>
      </c>
      <c r="K1967" s="8" t="str">
        <f>IF(Sales_Pipeline[[#This Row],[Close_Date]]="","",TEXT(Sales_Pipeline[[#This Row],[Close_Date]],"ddd"))</f>
        <v>Wed</v>
      </c>
      <c r="L1967" s="8" t="str">
        <f>IF(Sales_Pipeline[[#This Row],[Close_Date]]="","",TEXT(Sales_Pipeline[[#This Row],[Close_Date]],"mmm"))</f>
        <v>Apr</v>
      </c>
      <c r="M1967" s="8" t="str">
        <f>IF(Sales_Pipeline[[#This Row],[Close_Date]]="","","Q"&amp;ROUNDUP(MONTH(Sales_Pipeline[[#This Row],[Close_Date]])/3,0))</f>
        <v>Q2</v>
      </c>
      <c r="N1967" s="2" cm="1">
        <f t="array" ref="N1967">IFERROR(_xlfn.IFS(Sales_Pipeline[[#This Row],[Deal_Stage]]="Won",_xlfn.XLOOKUP(Sales_Pipeline[[#This Row],[Product]],Products!$A$2:$A$8,Products!$C$2:$C$8),Sales_Pipeline[[#This Row],[Deal_Stage]]="Lost",_xlfn.XLOOKUP(Sales_Pipeline[[#This Row],[Product]],Products!$A$2:$A$8,Products!$C$2:$C$8)),"")</f>
        <v>550</v>
      </c>
      <c r="O1967" s="2">
        <v>0</v>
      </c>
    </row>
    <row r="1968" spans="1:15" x14ac:dyDescent="0.3">
      <c r="A1968" t="s">
        <v>2114</v>
      </c>
      <c r="B1968" t="s">
        <v>35</v>
      </c>
      <c r="C1968" t="str">
        <f>_xlfn.XLOOKUP(Sales_Pipeline[[#This Row],[Sales_Agent]],Sales_Teams[Sales_Agent],Sales_Teams[Manager])</f>
        <v>Celia Rouche</v>
      </c>
      <c r="D1968" t="str">
        <f>_xlfn.XLOOKUP(Sales_Pipeline[[#This Row],[Manager]],Sales_Teams[Manager],Sales_Teams[Regional_Office])</f>
        <v>West</v>
      </c>
      <c r="E1968" t="s">
        <v>76</v>
      </c>
      <c r="F1968" t="s">
        <v>191</v>
      </c>
      <c r="G1968" t="str">
        <f>IFERROR(_xlfn.XLOOKUP(Sales_Pipeline[[#This Row],[Account]],Accounts!$A$2:$A$86,Accounts!$F$2:$F$86),"")</f>
        <v>United States</v>
      </c>
      <c r="H1968" t="s">
        <v>82</v>
      </c>
      <c r="I1968" s="3">
        <v>42825</v>
      </c>
      <c r="J1968" s="3">
        <v>42885</v>
      </c>
      <c r="K1968" s="8" t="str">
        <f>IF(Sales_Pipeline[[#This Row],[Close_Date]]="","",TEXT(Sales_Pipeline[[#This Row],[Close_Date]],"ddd"))</f>
        <v>Tue</v>
      </c>
      <c r="L1968" s="8" t="str">
        <f>IF(Sales_Pipeline[[#This Row],[Close_Date]]="","",TEXT(Sales_Pipeline[[#This Row],[Close_Date]],"mmm"))</f>
        <v>May</v>
      </c>
      <c r="M1968" s="8" t="str">
        <f>IF(Sales_Pipeline[[#This Row],[Close_Date]]="","","Q"&amp;ROUNDUP(MONTH(Sales_Pipeline[[#This Row],[Close_Date]])/3,0))</f>
        <v>Q2</v>
      </c>
      <c r="N1968" s="2" cm="1">
        <f t="array" ref="N1968">IFERROR(_xlfn.IFS(Sales_Pipeline[[#This Row],[Deal_Stage]]="Won",_xlfn.XLOOKUP(Sales_Pipeline[[#This Row],[Product]],Products!$A$2:$A$8,Products!$C$2:$C$8),Sales_Pipeline[[#This Row],[Deal_Stage]]="Lost",_xlfn.XLOOKUP(Sales_Pipeline[[#This Row],[Product]],Products!$A$2:$A$8,Products!$C$2:$C$8)),"")</f>
        <v>3393</v>
      </c>
      <c r="O1968" s="2">
        <v>0</v>
      </c>
    </row>
    <row r="1969" spans="1:15" x14ac:dyDescent="0.3">
      <c r="A1969" t="s">
        <v>2115</v>
      </c>
      <c r="B1969" t="s">
        <v>35</v>
      </c>
      <c r="C1969" t="str">
        <f>_xlfn.XLOOKUP(Sales_Pipeline[[#This Row],[Sales_Agent]],Sales_Teams[Sales_Agent],Sales_Teams[Manager])</f>
        <v>Celia Rouche</v>
      </c>
      <c r="D1969" t="str">
        <f>_xlfn.XLOOKUP(Sales_Pipeline[[#This Row],[Manager]],Sales_Teams[Manager],Sales_Teams[Regional_Office])</f>
        <v>West</v>
      </c>
      <c r="E1969" t="s">
        <v>63</v>
      </c>
      <c r="F1969" t="s">
        <v>330</v>
      </c>
      <c r="G1969" t="str">
        <f>IFERROR(_xlfn.XLOOKUP(Sales_Pipeline[[#This Row],[Account]],Accounts!$A$2:$A$86,Accounts!$F$2:$F$86),"")</f>
        <v>Korea</v>
      </c>
      <c r="H1969" t="s">
        <v>57</v>
      </c>
      <c r="I1969" s="3">
        <v>42825</v>
      </c>
      <c r="J1969" s="3">
        <v>42832</v>
      </c>
      <c r="K1969" s="8" t="str">
        <f>IF(Sales_Pipeline[[#This Row],[Close_Date]]="","",TEXT(Sales_Pipeline[[#This Row],[Close_Date]],"ddd"))</f>
        <v>Fri</v>
      </c>
      <c r="L1969" s="8" t="str">
        <f>IF(Sales_Pipeline[[#This Row],[Close_Date]]="","",TEXT(Sales_Pipeline[[#This Row],[Close_Date]],"mmm"))</f>
        <v>Apr</v>
      </c>
      <c r="M1969" s="8" t="str">
        <f>IF(Sales_Pipeline[[#This Row],[Close_Date]]="","","Q"&amp;ROUNDUP(MONTH(Sales_Pipeline[[#This Row],[Close_Date]])/3,0))</f>
        <v>Q2</v>
      </c>
      <c r="N1969" s="2" cm="1">
        <f t="array" ref="N1969">IFERROR(_xlfn.IFS(Sales_Pipeline[[#This Row],[Deal_Stage]]="Won",_xlfn.XLOOKUP(Sales_Pipeline[[#This Row],[Product]],Products!$A$2:$A$8,Products!$C$2:$C$8),Sales_Pipeline[[#This Row],[Deal_Stage]]="Lost",_xlfn.XLOOKUP(Sales_Pipeline[[#This Row],[Product]],Products!$A$2:$A$8,Products!$C$2:$C$8)),"")</f>
        <v>550</v>
      </c>
      <c r="O1969" s="2">
        <v>520</v>
      </c>
    </row>
    <row r="1970" spans="1:15" x14ac:dyDescent="0.3">
      <c r="A1970" t="s">
        <v>2116</v>
      </c>
      <c r="B1970" t="s">
        <v>35</v>
      </c>
      <c r="C1970" t="str">
        <f>_xlfn.XLOOKUP(Sales_Pipeline[[#This Row],[Sales_Agent]],Sales_Teams[Sales_Agent],Sales_Teams[Manager])</f>
        <v>Celia Rouche</v>
      </c>
      <c r="D1970" t="str">
        <f>_xlfn.XLOOKUP(Sales_Pipeline[[#This Row],[Manager]],Sales_Teams[Manager],Sales_Teams[Regional_Office])</f>
        <v>West</v>
      </c>
      <c r="E1970" t="s">
        <v>76</v>
      </c>
      <c r="F1970" t="s">
        <v>89</v>
      </c>
      <c r="G1970" t="str">
        <f>IFERROR(_xlfn.XLOOKUP(Sales_Pipeline[[#This Row],[Account]],Accounts!$A$2:$A$86,Accounts!$F$2:$F$86),"")</f>
        <v>United States</v>
      </c>
      <c r="H1970" t="s">
        <v>57</v>
      </c>
      <c r="I1970" s="3">
        <v>42825</v>
      </c>
      <c r="J1970" s="3">
        <v>42827</v>
      </c>
      <c r="K1970" s="8" t="str">
        <f>IF(Sales_Pipeline[[#This Row],[Close_Date]]="","",TEXT(Sales_Pipeline[[#This Row],[Close_Date]],"ddd"))</f>
        <v>Sun</v>
      </c>
      <c r="L1970" s="8" t="str">
        <f>IF(Sales_Pipeline[[#This Row],[Close_Date]]="","",TEXT(Sales_Pipeline[[#This Row],[Close_Date]],"mmm"))</f>
        <v>Apr</v>
      </c>
      <c r="M1970" s="8" t="str">
        <f>IF(Sales_Pipeline[[#This Row],[Close_Date]]="","","Q"&amp;ROUNDUP(MONTH(Sales_Pipeline[[#This Row],[Close_Date]])/3,0))</f>
        <v>Q2</v>
      </c>
      <c r="N1970" s="2" cm="1">
        <f t="array" ref="N1970">IFERROR(_xlfn.IFS(Sales_Pipeline[[#This Row],[Deal_Stage]]="Won",_xlfn.XLOOKUP(Sales_Pipeline[[#This Row],[Product]],Products!$A$2:$A$8,Products!$C$2:$C$8),Sales_Pipeline[[#This Row],[Deal_Stage]]="Lost",_xlfn.XLOOKUP(Sales_Pipeline[[#This Row],[Product]],Products!$A$2:$A$8,Products!$C$2:$C$8)),"")</f>
        <v>3393</v>
      </c>
      <c r="O1970" s="2">
        <v>4080</v>
      </c>
    </row>
    <row r="1971" spans="1:15" x14ac:dyDescent="0.3">
      <c r="A1971" t="s">
        <v>2117</v>
      </c>
      <c r="B1971" t="s">
        <v>7</v>
      </c>
      <c r="C1971" t="str">
        <f>_xlfn.XLOOKUP(Sales_Pipeline[[#This Row],[Sales_Agent]],Sales_Teams[Sales_Agent],Sales_Teams[Manager])</f>
        <v>Dustin Brinkmann</v>
      </c>
      <c r="D1971" t="str">
        <f>_xlfn.XLOOKUP(Sales_Pipeline[[#This Row],[Manager]],Sales_Teams[Manager],Sales_Teams[Regional_Office])</f>
        <v>Central</v>
      </c>
      <c r="E1971" t="s">
        <v>63</v>
      </c>
      <c r="F1971" t="s">
        <v>333</v>
      </c>
      <c r="G1971" t="str">
        <f>IFERROR(_xlfn.XLOOKUP(Sales_Pipeline[[#This Row],[Account]],Accounts!$A$2:$A$86,Accounts!$F$2:$F$86),"")</f>
        <v>United States</v>
      </c>
      <c r="H1971" t="s">
        <v>57</v>
      </c>
      <c r="I1971" s="3">
        <v>42825</v>
      </c>
      <c r="J1971" s="3">
        <v>42916</v>
      </c>
      <c r="K1971" s="8" t="str">
        <f>IF(Sales_Pipeline[[#This Row],[Close_Date]]="","",TEXT(Sales_Pipeline[[#This Row],[Close_Date]],"ddd"))</f>
        <v>Fri</v>
      </c>
      <c r="L1971" s="8" t="str">
        <f>IF(Sales_Pipeline[[#This Row],[Close_Date]]="","",TEXT(Sales_Pipeline[[#This Row],[Close_Date]],"mmm"))</f>
        <v>Jun</v>
      </c>
      <c r="M1971" s="8" t="str">
        <f>IF(Sales_Pipeline[[#This Row],[Close_Date]]="","","Q"&amp;ROUNDUP(MONTH(Sales_Pipeline[[#This Row],[Close_Date]])/3,0))</f>
        <v>Q2</v>
      </c>
      <c r="N1971" s="2" cm="1">
        <f t="array" ref="N1971">IFERROR(_xlfn.IFS(Sales_Pipeline[[#This Row],[Deal_Stage]]="Won",_xlfn.XLOOKUP(Sales_Pipeline[[#This Row],[Product]],Products!$A$2:$A$8,Products!$C$2:$C$8),Sales_Pipeline[[#This Row],[Deal_Stage]]="Lost",_xlfn.XLOOKUP(Sales_Pipeline[[#This Row],[Product]],Products!$A$2:$A$8,Products!$C$2:$C$8)),"")</f>
        <v>550</v>
      </c>
      <c r="O1971" s="2">
        <v>526</v>
      </c>
    </row>
    <row r="1972" spans="1:15" x14ac:dyDescent="0.3">
      <c r="A1972" t="s">
        <v>2118</v>
      </c>
      <c r="B1972" t="s">
        <v>7</v>
      </c>
      <c r="C1972" t="str">
        <f>_xlfn.XLOOKUP(Sales_Pipeline[[#This Row],[Sales_Agent]],Sales_Teams[Sales_Agent],Sales_Teams[Manager])</f>
        <v>Dustin Brinkmann</v>
      </c>
      <c r="D1972" t="str">
        <f>_xlfn.XLOOKUP(Sales_Pipeline[[#This Row],[Manager]],Sales_Teams[Manager],Sales_Teams[Regional_Office])</f>
        <v>Central</v>
      </c>
      <c r="E1972" t="s">
        <v>61</v>
      </c>
      <c r="F1972" t="s">
        <v>247</v>
      </c>
      <c r="G1972" t="str">
        <f>IFERROR(_xlfn.XLOOKUP(Sales_Pipeline[[#This Row],[Account]],Accounts!$A$2:$A$86,Accounts!$F$2:$F$86),"")</f>
        <v>United States</v>
      </c>
      <c r="H1972" t="s">
        <v>57</v>
      </c>
      <c r="I1972" s="3">
        <v>42825</v>
      </c>
      <c r="J1972" s="3">
        <v>42872</v>
      </c>
      <c r="K1972" s="8" t="str">
        <f>IF(Sales_Pipeline[[#This Row],[Close_Date]]="","",TEXT(Sales_Pipeline[[#This Row],[Close_Date]],"ddd"))</f>
        <v>Wed</v>
      </c>
      <c r="L1972" s="8" t="str">
        <f>IF(Sales_Pipeline[[#This Row],[Close_Date]]="","",TEXT(Sales_Pipeline[[#This Row],[Close_Date]],"mmm"))</f>
        <v>May</v>
      </c>
      <c r="M1972" s="8" t="str">
        <f>IF(Sales_Pipeline[[#This Row],[Close_Date]]="","","Q"&amp;ROUNDUP(MONTH(Sales_Pipeline[[#This Row],[Close_Date]])/3,0))</f>
        <v>Q2</v>
      </c>
      <c r="N1972" s="2" cm="1">
        <f t="array" ref="N1972">IFERROR(_xlfn.IFS(Sales_Pipeline[[#This Row],[Deal_Stage]]="Won",_xlfn.XLOOKUP(Sales_Pipeline[[#This Row],[Product]],Products!$A$2:$A$8,Products!$C$2:$C$8),Sales_Pipeline[[#This Row],[Deal_Stage]]="Lost",_xlfn.XLOOKUP(Sales_Pipeline[[#This Row],[Product]],Products!$A$2:$A$8,Products!$C$2:$C$8)),"")</f>
        <v>55</v>
      </c>
      <c r="O1972" s="2">
        <v>57</v>
      </c>
    </row>
    <row r="1973" spans="1:15" x14ac:dyDescent="0.3">
      <c r="A1973" t="s">
        <v>2119</v>
      </c>
      <c r="B1973" t="s">
        <v>32</v>
      </c>
      <c r="C1973" t="str">
        <f>_xlfn.XLOOKUP(Sales_Pipeline[[#This Row],[Sales_Agent]],Sales_Teams[Sales_Agent],Sales_Teams[Manager])</f>
        <v>Celia Rouche</v>
      </c>
      <c r="D1973" t="str">
        <f>_xlfn.XLOOKUP(Sales_Pipeline[[#This Row],[Manager]],Sales_Teams[Manager],Sales_Teams[Regional_Office])</f>
        <v>West</v>
      </c>
      <c r="E1973" t="s">
        <v>8953</v>
      </c>
      <c r="G1973" t="str">
        <f>IFERROR(_xlfn.XLOOKUP(Sales_Pipeline[[#This Row],[Account]],Accounts!$A$2:$A$86,Accounts!$F$2:$F$86),"")</f>
        <v/>
      </c>
      <c r="H1973" t="s">
        <v>77</v>
      </c>
      <c r="I1973" s="3">
        <v>42825</v>
      </c>
      <c r="K1973" s="8" t="str">
        <f>IF(Sales_Pipeline[[#This Row],[Close_Date]]="","",TEXT(Sales_Pipeline[[#This Row],[Close_Date]],"ddd"))</f>
        <v/>
      </c>
      <c r="L1973" s="8" t="str">
        <f>IF(Sales_Pipeline[[#This Row],[Close_Date]]="","",TEXT(Sales_Pipeline[[#This Row],[Close_Date]],"mmm"))</f>
        <v/>
      </c>
      <c r="M1973" s="8" t="str">
        <f>IF(Sales_Pipeline[[#This Row],[Close_Date]]="","","Q"&amp;ROUNDUP(MONTH(Sales_Pipeline[[#This Row],[Close_Date]])/3,0))</f>
        <v/>
      </c>
      <c r="N1973" s="2" t="str" cm="1">
        <f t="array" ref="N1973">IFERROR(_xlfn.IFS(Sales_Pipeline[[#This Row],[Deal_Stage]]="Won",_xlfn.XLOOKUP(Sales_Pipeline[[#This Row],[Product]],Products!$A$2:$A$8,Products!$C$2:$C$8),Sales_Pipeline[[#This Row],[Deal_Stage]]="Lost",_xlfn.XLOOKUP(Sales_Pipeline[[#This Row],[Product]],Products!$A$2:$A$8,Products!$C$2:$C$8)),"")</f>
        <v/>
      </c>
      <c r="O1973" s="2">
        <v>0</v>
      </c>
    </row>
    <row r="1974" spans="1:15" x14ac:dyDescent="0.3">
      <c r="A1974" t="s">
        <v>2120</v>
      </c>
      <c r="B1974" t="s">
        <v>32</v>
      </c>
      <c r="C1974" t="str">
        <f>_xlfn.XLOOKUP(Sales_Pipeline[[#This Row],[Sales_Agent]],Sales_Teams[Sales_Agent],Sales_Teams[Manager])</f>
        <v>Celia Rouche</v>
      </c>
      <c r="D1974" t="str">
        <f>_xlfn.XLOOKUP(Sales_Pipeline[[#This Row],[Manager]],Sales_Teams[Manager],Sales_Teams[Regional_Office])</f>
        <v>West</v>
      </c>
      <c r="E1974" t="s">
        <v>76</v>
      </c>
      <c r="F1974" t="s">
        <v>120</v>
      </c>
      <c r="G1974" t="str">
        <f>IFERROR(_xlfn.XLOOKUP(Sales_Pipeline[[#This Row],[Account]],Accounts!$A$2:$A$86,Accounts!$F$2:$F$86),"")</f>
        <v>United States</v>
      </c>
      <c r="H1974" t="s">
        <v>82</v>
      </c>
      <c r="I1974" s="3">
        <v>42825</v>
      </c>
      <c r="J1974" s="3">
        <v>42834</v>
      </c>
      <c r="K1974" s="8" t="str">
        <f>IF(Sales_Pipeline[[#This Row],[Close_Date]]="","",TEXT(Sales_Pipeline[[#This Row],[Close_Date]],"ddd"))</f>
        <v>Sun</v>
      </c>
      <c r="L1974" s="8" t="str">
        <f>IF(Sales_Pipeline[[#This Row],[Close_Date]]="","",TEXT(Sales_Pipeline[[#This Row],[Close_Date]],"mmm"))</f>
        <v>Apr</v>
      </c>
      <c r="M1974" s="8" t="str">
        <f>IF(Sales_Pipeline[[#This Row],[Close_Date]]="","","Q"&amp;ROUNDUP(MONTH(Sales_Pipeline[[#This Row],[Close_Date]])/3,0))</f>
        <v>Q2</v>
      </c>
      <c r="N1974" s="2" cm="1">
        <f t="array" ref="N1974">IFERROR(_xlfn.IFS(Sales_Pipeline[[#This Row],[Deal_Stage]]="Won",_xlfn.XLOOKUP(Sales_Pipeline[[#This Row],[Product]],Products!$A$2:$A$8,Products!$C$2:$C$8),Sales_Pipeline[[#This Row],[Deal_Stage]]="Lost",_xlfn.XLOOKUP(Sales_Pipeline[[#This Row],[Product]],Products!$A$2:$A$8,Products!$C$2:$C$8)),"")</f>
        <v>3393</v>
      </c>
      <c r="O1974" s="2">
        <v>0</v>
      </c>
    </row>
    <row r="1975" spans="1:15" x14ac:dyDescent="0.3">
      <c r="A1975" t="s">
        <v>2121</v>
      </c>
      <c r="B1975" t="s">
        <v>32</v>
      </c>
      <c r="C1975" t="str">
        <f>_xlfn.XLOOKUP(Sales_Pipeline[[#This Row],[Sales_Agent]],Sales_Teams[Sales_Agent],Sales_Teams[Manager])</f>
        <v>Celia Rouche</v>
      </c>
      <c r="D1975" t="str">
        <f>_xlfn.XLOOKUP(Sales_Pipeline[[#This Row],[Manager]],Sales_Teams[Manager],Sales_Teams[Regional_Office])</f>
        <v>West</v>
      </c>
      <c r="E1975" t="s">
        <v>61</v>
      </c>
      <c r="F1975" t="s">
        <v>177</v>
      </c>
      <c r="G1975" t="str">
        <f>IFERROR(_xlfn.XLOOKUP(Sales_Pipeline[[#This Row],[Account]],Accounts!$A$2:$A$86,Accounts!$F$2:$F$86),"")</f>
        <v>United States</v>
      </c>
      <c r="H1975" t="s">
        <v>57</v>
      </c>
      <c r="I1975" s="3">
        <v>42825</v>
      </c>
      <c r="J1975" s="3">
        <v>42914</v>
      </c>
      <c r="K1975" s="8" t="str">
        <f>IF(Sales_Pipeline[[#This Row],[Close_Date]]="","",TEXT(Sales_Pipeline[[#This Row],[Close_Date]],"ddd"))</f>
        <v>Wed</v>
      </c>
      <c r="L1975" s="8" t="str">
        <f>IF(Sales_Pipeline[[#This Row],[Close_Date]]="","",TEXT(Sales_Pipeline[[#This Row],[Close_Date]],"mmm"))</f>
        <v>Jun</v>
      </c>
      <c r="M1975" s="8" t="str">
        <f>IF(Sales_Pipeline[[#This Row],[Close_Date]]="","","Q"&amp;ROUNDUP(MONTH(Sales_Pipeline[[#This Row],[Close_Date]])/3,0))</f>
        <v>Q2</v>
      </c>
      <c r="N1975" s="2" cm="1">
        <f t="array" ref="N1975">IFERROR(_xlfn.IFS(Sales_Pipeline[[#This Row],[Deal_Stage]]="Won",_xlfn.XLOOKUP(Sales_Pipeline[[#This Row],[Product]],Products!$A$2:$A$8,Products!$C$2:$C$8),Sales_Pipeline[[#This Row],[Deal_Stage]]="Lost",_xlfn.XLOOKUP(Sales_Pipeline[[#This Row],[Product]],Products!$A$2:$A$8,Products!$C$2:$C$8)),"")</f>
        <v>55</v>
      </c>
      <c r="O1975" s="2">
        <v>54</v>
      </c>
    </row>
    <row r="1976" spans="1:15" x14ac:dyDescent="0.3">
      <c r="A1976" t="s">
        <v>2122</v>
      </c>
      <c r="B1976" t="s">
        <v>32</v>
      </c>
      <c r="C1976" t="str">
        <f>_xlfn.XLOOKUP(Sales_Pipeline[[#This Row],[Sales_Agent]],Sales_Teams[Sales_Agent],Sales_Teams[Manager])</f>
        <v>Celia Rouche</v>
      </c>
      <c r="D1976" t="str">
        <f>_xlfn.XLOOKUP(Sales_Pipeline[[#This Row],[Manager]],Sales_Teams[Manager],Sales_Teams[Regional_Office])</f>
        <v>West</v>
      </c>
      <c r="E1976" t="s">
        <v>76</v>
      </c>
      <c r="F1976" t="s">
        <v>85</v>
      </c>
      <c r="G1976" t="str">
        <f>IFERROR(_xlfn.XLOOKUP(Sales_Pipeline[[#This Row],[Account]],Accounts!$A$2:$A$86,Accounts!$F$2:$F$86),"")</f>
        <v>Poland</v>
      </c>
      <c r="H1976" t="s">
        <v>57</v>
      </c>
      <c r="I1976" s="3">
        <v>42825</v>
      </c>
      <c r="J1976" s="3">
        <v>42837</v>
      </c>
      <c r="K1976" s="8" t="str">
        <f>IF(Sales_Pipeline[[#This Row],[Close_Date]]="","",TEXT(Sales_Pipeline[[#This Row],[Close_Date]],"ddd"))</f>
        <v>Wed</v>
      </c>
      <c r="L1976" s="8" t="str">
        <f>IF(Sales_Pipeline[[#This Row],[Close_Date]]="","",TEXT(Sales_Pipeline[[#This Row],[Close_Date]],"mmm"))</f>
        <v>Apr</v>
      </c>
      <c r="M1976" s="8" t="str">
        <f>IF(Sales_Pipeline[[#This Row],[Close_Date]]="","","Q"&amp;ROUNDUP(MONTH(Sales_Pipeline[[#This Row],[Close_Date]])/3,0))</f>
        <v>Q2</v>
      </c>
      <c r="N1976" s="2" cm="1">
        <f t="array" ref="N1976">IFERROR(_xlfn.IFS(Sales_Pipeline[[#This Row],[Deal_Stage]]="Won",_xlfn.XLOOKUP(Sales_Pipeline[[#This Row],[Product]],Products!$A$2:$A$8,Products!$C$2:$C$8),Sales_Pipeline[[#This Row],[Deal_Stage]]="Lost",_xlfn.XLOOKUP(Sales_Pipeline[[#This Row],[Product]],Products!$A$2:$A$8,Products!$C$2:$C$8)),"")</f>
        <v>3393</v>
      </c>
      <c r="O1976" s="2">
        <v>3367</v>
      </c>
    </row>
    <row r="1977" spans="1:15" x14ac:dyDescent="0.3">
      <c r="A1977" t="s">
        <v>2123</v>
      </c>
      <c r="B1977" t="s">
        <v>17</v>
      </c>
      <c r="C1977" t="str">
        <f>_xlfn.XLOOKUP(Sales_Pipeline[[#This Row],[Sales_Agent]],Sales_Teams[Sales_Agent],Sales_Teams[Manager])</f>
        <v>Cara Losch</v>
      </c>
      <c r="D1977" t="str">
        <f>_xlfn.XLOOKUP(Sales_Pipeline[[#This Row],[Manager]],Sales_Teams[Manager],Sales_Teams[Regional_Office])</f>
        <v>East</v>
      </c>
      <c r="E1977" t="s">
        <v>76</v>
      </c>
      <c r="G1977" t="str">
        <f>IFERROR(_xlfn.XLOOKUP(Sales_Pipeline[[#This Row],[Account]],Accounts!$A$2:$A$86,Accounts!$F$2:$F$86),"")</f>
        <v/>
      </c>
      <c r="H1977" t="s">
        <v>77</v>
      </c>
      <c r="I1977" s="3">
        <v>42825</v>
      </c>
      <c r="K1977" s="8" t="str">
        <f>IF(Sales_Pipeline[[#This Row],[Close_Date]]="","",TEXT(Sales_Pipeline[[#This Row],[Close_Date]],"ddd"))</f>
        <v/>
      </c>
      <c r="L1977" s="8" t="str">
        <f>IF(Sales_Pipeline[[#This Row],[Close_Date]]="","",TEXT(Sales_Pipeline[[#This Row],[Close_Date]],"mmm"))</f>
        <v/>
      </c>
      <c r="M1977" s="8" t="str">
        <f>IF(Sales_Pipeline[[#This Row],[Close_Date]]="","","Q"&amp;ROUNDUP(MONTH(Sales_Pipeline[[#This Row],[Close_Date]])/3,0))</f>
        <v/>
      </c>
      <c r="N1977" s="2" t="str" cm="1">
        <f t="array" ref="N1977">IFERROR(_xlfn.IFS(Sales_Pipeline[[#This Row],[Deal_Stage]]="Won",_xlfn.XLOOKUP(Sales_Pipeline[[#This Row],[Product]],Products!$A$2:$A$8,Products!$C$2:$C$8),Sales_Pipeline[[#This Row],[Deal_Stage]]="Lost",_xlfn.XLOOKUP(Sales_Pipeline[[#This Row],[Product]],Products!$A$2:$A$8,Products!$C$2:$C$8)),"")</f>
        <v/>
      </c>
      <c r="O1977" s="2">
        <v>0</v>
      </c>
    </row>
    <row r="1978" spans="1:15" x14ac:dyDescent="0.3">
      <c r="A1978" t="s">
        <v>2124</v>
      </c>
      <c r="B1978" t="s">
        <v>44</v>
      </c>
      <c r="C1978" t="str">
        <f>_xlfn.XLOOKUP(Sales_Pipeline[[#This Row],[Sales_Agent]],Sales_Teams[Sales_Agent],Sales_Teams[Manager])</f>
        <v>Summer Sewald</v>
      </c>
      <c r="D1978" t="str">
        <f>_xlfn.XLOOKUP(Sales_Pipeline[[#This Row],[Manager]],Sales_Teams[Manager],Sales_Teams[Regional_Office])</f>
        <v>West</v>
      </c>
      <c r="E1978" t="s">
        <v>63</v>
      </c>
      <c r="F1978" t="s">
        <v>191</v>
      </c>
      <c r="G1978" t="str">
        <f>IFERROR(_xlfn.XLOOKUP(Sales_Pipeline[[#This Row],[Account]],Accounts!$A$2:$A$86,Accounts!$F$2:$F$86),"")</f>
        <v>United States</v>
      </c>
      <c r="H1978" t="s">
        <v>57</v>
      </c>
      <c r="I1978" s="3">
        <v>42825</v>
      </c>
      <c r="J1978" s="3">
        <v>42831</v>
      </c>
      <c r="K1978" s="8" t="str">
        <f>IF(Sales_Pipeline[[#This Row],[Close_Date]]="","",TEXT(Sales_Pipeline[[#This Row],[Close_Date]],"ddd"))</f>
        <v>Thu</v>
      </c>
      <c r="L1978" s="8" t="str">
        <f>IF(Sales_Pipeline[[#This Row],[Close_Date]]="","",TEXT(Sales_Pipeline[[#This Row],[Close_Date]],"mmm"))</f>
        <v>Apr</v>
      </c>
      <c r="M1978" s="8" t="str">
        <f>IF(Sales_Pipeline[[#This Row],[Close_Date]]="","","Q"&amp;ROUNDUP(MONTH(Sales_Pipeline[[#This Row],[Close_Date]])/3,0))</f>
        <v>Q2</v>
      </c>
      <c r="N1978" s="2" cm="1">
        <f t="array" ref="N1978">IFERROR(_xlfn.IFS(Sales_Pipeline[[#This Row],[Deal_Stage]]="Won",_xlfn.XLOOKUP(Sales_Pipeline[[#This Row],[Product]],Products!$A$2:$A$8,Products!$C$2:$C$8),Sales_Pipeline[[#This Row],[Deal_Stage]]="Lost",_xlfn.XLOOKUP(Sales_Pipeline[[#This Row],[Product]],Products!$A$2:$A$8,Products!$C$2:$C$8)),"")</f>
        <v>550</v>
      </c>
      <c r="O1978" s="2">
        <v>430</v>
      </c>
    </row>
    <row r="1979" spans="1:15" x14ac:dyDescent="0.3">
      <c r="A1979" t="s">
        <v>2125</v>
      </c>
      <c r="B1979" t="s">
        <v>3</v>
      </c>
      <c r="C1979" t="str">
        <f>_xlfn.XLOOKUP(Sales_Pipeline[[#This Row],[Sales_Agent]],Sales_Teams[Sales_Agent],Sales_Teams[Manager])</f>
        <v>Dustin Brinkmann</v>
      </c>
      <c r="D1979" t="str">
        <f>_xlfn.XLOOKUP(Sales_Pipeline[[#This Row],[Manager]],Sales_Teams[Manager],Sales_Teams[Regional_Office])</f>
        <v>Central</v>
      </c>
      <c r="E1979" t="s">
        <v>63</v>
      </c>
      <c r="F1979" t="s">
        <v>330</v>
      </c>
      <c r="G1979" t="str">
        <f>IFERROR(_xlfn.XLOOKUP(Sales_Pipeline[[#This Row],[Account]],Accounts!$A$2:$A$86,Accounts!$F$2:$F$86),"")</f>
        <v>Korea</v>
      </c>
      <c r="H1979" t="s">
        <v>57</v>
      </c>
      <c r="I1979" s="3">
        <v>42826</v>
      </c>
      <c r="J1979" s="3">
        <v>42860</v>
      </c>
      <c r="K1979" s="8" t="str">
        <f>IF(Sales_Pipeline[[#This Row],[Close_Date]]="","",TEXT(Sales_Pipeline[[#This Row],[Close_Date]],"ddd"))</f>
        <v>Fri</v>
      </c>
      <c r="L1979" s="8" t="str">
        <f>IF(Sales_Pipeline[[#This Row],[Close_Date]]="","",TEXT(Sales_Pipeline[[#This Row],[Close_Date]],"mmm"))</f>
        <v>May</v>
      </c>
      <c r="M1979" s="8" t="str">
        <f>IF(Sales_Pipeline[[#This Row],[Close_Date]]="","","Q"&amp;ROUNDUP(MONTH(Sales_Pipeline[[#This Row],[Close_Date]])/3,0))</f>
        <v>Q2</v>
      </c>
      <c r="N1979" s="2" cm="1">
        <f t="array" ref="N1979">IFERROR(_xlfn.IFS(Sales_Pipeline[[#This Row],[Deal_Stage]]="Won",_xlfn.XLOOKUP(Sales_Pipeline[[#This Row],[Product]],Products!$A$2:$A$8,Products!$C$2:$C$8),Sales_Pipeline[[#This Row],[Deal_Stage]]="Lost",_xlfn.XLOOKUP(Sales_Pipeline[[#This Row],[Product]],Products!$A$2:$A$8,Products!$C$2:$C$8)),"")</f>
        <v>550</v>
      </c>
      <c r="O1979" s="2">
        <v>518</v>
      </c>
    </row>
    <row r="1980" spans="1:15" x14ac:dyDescent="0.3">
      <c r="A1980" t="s">
        <v>2126</v>
      </c>
      <c r="B1980" t="s">
        <v>30</v>
      </c>
      <c r="C1980" t="str">
        <f>_xlfn.XLOOKUP(Sales_Pipeline[[#This Row],[Sales_Agent]],Sales_Teams[Sales_Agent],Sales_Teams[Manager])</f>
        <v>Rocco Neubert</v>
      </c>
      <c r="D1980" t="str">
        <f>_xlfn.XLOOKUP(Sales_Pipeline[[#This Row],[Manager]],Sales_Teams[Manager],Sales_Teams[Regional_Office])</f>
        <v>East</v>
      </c>
      <c r="E1980" t="s">
        <v>55</v>
      </c>
      <c r="F1980" t="s">
        <v>206</v>
      </c>
      <c r="G1980" t="str">
        <f>IFERROR(_xlfn.XLOOKUP(Sales_Pipeline[[#This Row],[Account]],Accounts!$A$2:$A$86,Accounts!$F$2:$F$86),"")</f>
        <v>United States</v>
      </c>
      <c r="H1980" t="s">
        <v>82</v>
      </c>
      <c r="I1980" s="3">
        <v>42826</v>
      </c>
      <c r="J1980" s="3">
        <v>42837</v>
      </c>
      <c r="K1980" s="8" t="str">
        <f>IF(Sales_Pipeline[[#This Row],[Close_Date]]="","",TEXT(Sales_Pipeline[[#This Row],[Close_Date]],"ddd"))</f>
        <v>Wed</v>
      </c>
      <c r="L1980" s="8" t="str">
        <f>IF(Sales_Pipeline[[#This Row],[Close_Date]]="","",TEXT(Sales_Pipeline[[#This Row],[Close_Date]],"mmm"))</f>
        <v>Apr</v>
      </c>
      <c r="M1980" s="8" t="str">
        <f>IF(Sales_Pipeline[[#This Row],[Close_Date]]="","","Q"&amp;ROUNDUP(MONTH(Sales_Pipeline[[#This Row],[Close_Date]])/3,0))</f>
        <v>Q2</v>
      </c>
      <c r="N1980" s="2" cm="1">
        <f t="array" ref="N1980">IFERROR(_xlfn.IFS(Sales_Pipeline[[#This Row],[Deal_Stage]]="Won",_xlfn.XLOOKUP(Sales_Pipeline[[#This Row],[Product]],Products!$A$2:$A$8,Products!$C$2:$C$8),Sales_Pipeline[[#This Row],[Deal_Stage]]="Lost",_xlfn.XLOOKUP(Sales_Pipeline[[#This Row],[Product]],Products!$A$2:$A$8,Products!$C$2:$C$8)),"")</f>
        <v>1096</v>
      </c>
      <c r="O1980" s="2">
        <v>0</v>
      </c>
    </row>
    <row r="1981" spans="1:15" x14ac:dyDescent="0.3">
      <c r="A1981" t="s">
        <v>2127</v>
      </c>
      <c r="B1981" t="s">
        <v>27</v>
      </c>
      <c r="C1981" t="str">
        <f>_xlfn.XLOOKUP(Sales_Pipeline[[#This Row],[Sales_Agent]],Sales_Teams[Sales_Agent],Sales_Teams[Manager])</f>
        <v>Rocco Neubert</v>
      </c>
      <c r="D1981" t="str">
        <f>_xlfn.XLOOKUP(Sales_Pipeline[[#This Row],[Manager]],Sales_Teams[Manager],Sales_Teams[Regional_Office])</f>
        <v>East</v>
      </c>
      <c r="E1981" t="s">
        <v>61</v>
      </c>
      <c r="G1981" t="str">
        <f>IFERROR(_xlfn.XLOOKUP(Sales_Pipeline[[#This Row],[Account]],Accounts!$A$2:$A$86,Accounts!$F$2:$F$86),"")</f>
        <v/>
      </c>
      <c r="H1981" t="s">
        <v>77</v>
      </c>
      <c r="I1981" s="3">
        <v>42826</v>
      </c>
      <c r="K1981" s="8" t="str">
        <f>IF(Sales_Pipeline[[#This Row],[Close_Date]]="","",TEXT(Sales_Pipeline[[#This Row],[Close_Date]],"ddd"))</f>
        <v/>
      </c>
      <c r="L1981" s="8" t="str">
        <f>IF(Sales_Pipeline[[#This Row],[Close_Date]]="","",TEXT(Sales_Pipeline[[#This Row],[Close_Date]],"mmm"))</f>
        <v/>
      </c>
      <c r="M1981" s="8" t="str">
        <f>IF(Sales_Pipeline[[#This Row],[Close_Date]]="","","Q"&amp;ROUNDUP(MONTH(Sales_Pipeline[[#This Row],[Close_Date]])/3,0))</f>
        <v/>
      </c>
      <c r="N1981" s="2" t="str" cm="1">
        <f t="array" ref="N1981">IFERROR(_xlfn.IFS(Sales_Pipeline[[#This Row],[Deal_Stage]]="Won",_xlfn.XLOOKUP(Sales_Pipeline[[#This Row],[Product]],Products!$A$2:$A$8,Products!$C$2:$C$8),Sales_Pipeline[[#This Row],[Deal_Stage]]="Lost",_xlfn.XLOOKUP(Sales_Pipeline[[#This Row],[Product]],Products!$A$2:$A$8,Products!$C$2:$C$8)),"")</f>
        <v/>
      </c>
      <c r="O1981" s="2">
        <v>0</v>
      </c>
    </row>
    <row r="1982" spans="1:15" x14ac:dyDescent="0.3">
      <c r="A1982" t="s">
        <v>2128</v>
      </c>
      <c r="B1982" t="s">
        <v>20</v>
      </c>
      <c r="C1982" t="str">
        <f>_xlfn.XLOOKUP(Sales_Pipeline[[#This Row],[Sales_Agent]],Sales_Teams[Sales_Agent],Sales_Teams[Manager])</f>
        <v>Cara Losch</v>
      </c>
      <c r="D1982" t="str">
        <f>_xlfn.XLOOKUP(Sales_Pipeline[[#This Row],[Manager]],Sales_Teams[Manager],Sales_Teams[Regional_Office])</f>
        <v>East</v>
      </c>
      <c r="E1982" t="s">
        <v>55</v>
      </c>
      <c r="F1982" t="s">
        <v>116</v>
      </c>
      <c r="G1982" t="str">
        <f>IFERROR(_xlfn.XLOOKUP(Sales_Pipeline[[#This Row],[Account]],Accounts!$A$2:$A$86,Accounts!$F$2:$F$86),"")</f>
        <v>United States</v>
      </c>
      <c r="H1982" t="s">
        <v>82</v>
      </c>
      <c r="I1982" s="3">
        <v>42826</v>
      </c>
      <c r="J1982" s="3">
        <v>42836</v>
      </c>
      <c r="K1982" s="8" t="str">
        <f>IF(Sales_Pipeline[[#This Row],[Close_Date]]="","",TEXT(Sales_Pipeline[[#This Row],[Close_Date]],"ddd"))</f>
        <v>Tue</v>
      </c>
      <c r="L1982" s="8" t="str">
        <f>IF(Sales_Pipeline[[#This Row],[Close_Date]]="","",TEXT(Sales_Pipeline[[#This Row],[Close_Date]],"mmm"))</f>
        <v>Apr</v>
      </c>
      <c r="M1982" s="8" t="str">
        <f>IF(Sales_Pipeline[[#This Row],[Close_Date]]="","","Q"&amp;ROUNDUP(MONTH(Sales_Pipeline[[#This Row],[Close_Date]])/3,0))</f>
        <v>Q2</v>
      </c>
      <c r="N1982" s="2" cm="1">
        <f t="array" ref="N1982">IFERROR(_xlfn.IFS(Sales_Pipeline[[#This Row],[Deal_Stage]]="Won",_xlfn.XLOOKUP(Sales_Pipeline[[#This Row],[Product]],Products!$A$2:$A$8,Products!$C$2:$C$8),Sales_Pipeline[[#This Row],[Deal_Stage]]="Lost",_xlfn.XLOOKUP(Sales_Pipeline[[#This Row],[Product]],Products!$A$2:$A$8,Products!$C$2:$C$8)),"")</f>
        <v>1096</v>
      </c>
      <c r="O1982" s="2">
        <v>0</v>
      </c>
    </row>
    <row r="1983" spans="1:15" x14ac:dyDescent="0.3">
      <c r="A1983" t="s">
        <v>2129</v>
      </c>
      <c r="B1983" t="s">
        <v>25</v>
      </c>
      <c r="C1983" t="str">
        <f>_xlfn.XLOOKUP(Sales_Pipeline[[#This Row],[Sales_Agent]],Sales_Teams[Sales_Agent],Sales_Teams[Manager])</f>
        <v>Rocco Neubert</v>
      </c>
      <c r="D1983" t="str">
        <f>_xlfn.XLOOKUP(Sales_Pipeline[[#This Row],[Manager]],Sales_Teams[Manager],Sales_Teams[Regional_Office])</f>
        <v>East</v>
      </c>
      <c r="E1983" t="s">
        <v>8953</v>
      </c>
      <c r="F1983" t="s">
        <v>92</v>
      </c>
      <c r="G1983" t="str">
        <f>IFERROR(_xlfn.XLOOKUP(Sales_Pipeline[[#This Row],[Account]],Accounts!$A$2:$A$86,Accounts!$F$2:$F$86),"")</f>
        <v>United States</v>
      </c>
      <c r="H1983" t="s">
        <v>77</v>
      </c>
      <c r="I1983" s="3">
        <v>42826</v>
      </c>
      <c r="K1983" s="8" t="str">
        <f>IF(Sales_Pipeline[[#This Row],[Close_Date]]="","",TEXT(Sales_Pipeline[[#This Row],[Close_Date]],"ddd"))</f>
        <v/>
      </c>
      <c r="L1983" s="8" t="str">
        <f>IF(Sales_Pipeline[[#This Row],[Close_Date]]="","",TEXT(Sales_Pipeline[[#This Row],[Close_Date]],"mmm"))</f>
        <v/>
      </c>
      <c r="M1983" s="8" t="str">
        <f>IF(Sales_Pipeline[[#This Row],[Close_Date]]="","","Q"&amp;ROUNDUP(MONTH(Sales_Pipeline[[#This Row],[Close_Date]])/3,0))</f>
        <v/>
      </c>
      <c r="N1983" s="2" t="str" cm="1">
        <f t="array" ref="N1983">IFERROR(_xlfn.IFS(Sales_Pipeline[[#This Row],[Deal_Stage]]="Won",_xlfn.XLOOKUP(Sales_Pipeline[[#This Row],[Product]],Products!$A$2:$A$8,Products!$C$2:$C$8),Sales_Pipeline[[#This Row],[Deal_Stage]]="Lost",_xlfn.XLOOKUP(Sales_Pipeline[[#This Row],[Product]],Products!$A$2:$A$8,Products!$C$2:$C$8)),"")</f>
        <v/>
      </c>
      <c r="O1983" s="2">
        <v>0</v>
      </c>
    </row>
    <row r="1984" spans="1:15" x14ac:dyDescent="0.3">
      <c r="A1984" t="s">
        <v>2130</v>
      </c>
      <c r="B1984" t="s">
        <v>25</v>
      </c>
      <c r="C1984" t="str">
        <f>_xlfn.XLOOKUP(Sales_Pipeline[[#This Row],[Sales_Agent]],Sales_Teams[Sales_Agent],Sales_Teams[Manager])</f>
        <v>Rocco Neubert</v>
      </c>
      <c r="D1984" t="str">
        <f>_xlfn.XLOOKUP(Sales_Pipeline[[#This Row],[Manager]],Sales_Teams[Manager],Sales_Teams[Regional_Office])</f>
        <v>East</v>
      </c>
      <c r="E1984" t="s">
        <v>8953</v>
      </c>
      <c r="F1984" t="s">
        <v>238</v>
      </c>
      <c r="G1984" t="str">
        <f>IFERROR(_xlfn.XLOOKUP(Sales_Pipeline[[#This Row],[Account]],Accounts!$A$2:$A$86,Accounts!$F$2:$F$86),"")</f>
        <v>United States</v>
      </c>
      <c r="H1984" t="s">
        <v>82</v>
      </c>
      <c r="I1984" s="3">
        <v>42826</v>
      </c>
      <c r="J1984" s="3">
        <v>42828</v>
      </c>
      <c r="K1984" s="8" t="str">
        <f>IF(Sales_Pipeline[[#This Row],[Close_Date]]="","",TEXT(Sales_Pipeline[[#This Row],[Close_Date]],"ddd"))</f>
        <v>Mon</v>
      </c>
      <c r="L1984" s="8" t="str">
        <f>IF(Sales_Pipeline[[#This Row],[Close_Date]]="","",TEXT(Sales_Pipeline[[#This Row],[Close_Date]],"mmm"))</f>
        <v>Apr</v>
      </c>
      <c r="M1984" s="8" t="str">
        <f>IF(Sales_Pipeline[[#This Row],[Close_Date]]="","","Q"&amp;ROUNDUP(MONTH(Sales_Pipeline[[#This Row],[Close_Date]])/3,0))</f>
        <v>Q2</v>
      </c>
      <c r="N1984" s="2" cm="1">
        <f t="array" ref="N1984">IFERROR(_xlfn.IFS(Sales_Pipeline[[#This Row],[Deal_Stage]]="Won",_xlfn.XLOOKUP(Sales_Pipeline[[#This Row],[Product]],Products!$A$2:$A$8,Products!$C$2:$C$8),Sales_Pipeline[[#This Row],[Deal_Stage]]="Lost",_xlfn.XLOOKUP(Sales_Pipeline[[#This Row],[Product]],Products!$A$2:$A$8,Products!$C$2:$C$8)),"")</f>
        <v>4821</v>
      </c>
      <c r="O1984" s="2">
        <v>0</v>
      </c>
    </row>
    <row r="1985" spans="1:15" x14ac:dyDescent="0.3">
      <c r="A1985" t="s">
        <v>2131</v>
      </c>
      <c r="B1985" t="s">
        <v>15</v>
      </c>
      <c r="C1985" t="str">
        <f>_xlfn.XLOOKUP(Sales_Pipeline[[#This Row],[Sales_Agent]],Sales_Teams[Sales_Agent],Sales_Teams[Manager])</f>
        <v>Melvin Marxen</v>
      </c>
      <c r="D1985" t="str">
        <f>_xlfn.XLOOKUP(Sales_Pipeline[[#This Row],[Manager]],Sales_Teams[Manager],Sales_Teams[Regional_Office])</f>
        <v>Central</v>
      </c>
      <c r="E1985" t="s">
        <v>84</v>
      </c>
      <c r="F1985" t="s">
        <v>79</v>
      </c>
      <c r="G1985" t="str">
        <f>IFERROR(_xlfn.XLOOKUP(Sales_Pipeline[[#This Row],[Account]],Accounts!$A$2:$A$86,Accounts!$F$2:$F$86),"")</f>
        <v>Philipines</v>
      </c>
      <c r="H1985" t="s">
        <v>57</v>
      </c>
      <c r="I1985" s="3">
        <v>42826</v>
      </c>
      <c r="J1985" s="3">
        <v>42833</v>
      </c>
      <c r="K1985" s="8" t="str">
        <f>IF(Sales_Pipeline[[#This Row],[Close_Date]]="","",TEXT(Sales_Pipeline[[#This Row],[Close_Date]],"ddd"))</f>
        <v>Sat</v>
      </c>
      <c r="L1985" s="8" t="str">
        <f>IF(Sales_Pipeline[[#This Row],[Close_Date]]="","",TEXT(Sales_Pipeline[[#This Row],[Close_Date]],"mmm"))</f>
        <v>Apr</v>
      </c>
      <c r="M1985" s="8" t="str">
        <f>IF(Sales_Pipeline[[#This Row],[Close_Date]]="","","Q"&amp;ROUNDUP(MONTH(Sales_Pipeline[[#This Row],[Close_Date]])/3,0))</f>
        <v>Q2</v>
      </c>
      <c r="N1985" s="2" cm="1">
        <f t="array" ref="N1985">IFERROR(_xlfn.IFS(Sales_Pipeline[[#This Row],[Deal_Stage]]="Won",_xlfn.XLOOKUP(Sales_Pipeline[[#This Row],[Product]],Products!$A$2:$A$8,Products!$C$2:$C$8),Sales_Pipeline[[#This Row],[Deal_Stage]]="Lost",_xlfn.XLOOKUP(Sales_Pipeline[[#This Row],[Product]],Products!$A$2:$A$8,Products!$C$2:$C$8)),"")</f>
        <v>5482</v>
      </c>
      <c r="O1985" s="2">
        <v>5798</v>
      </c>
    </row>
    <row r="1986" spans="1:15" x14ac:dyDescent="0.3">
      <c r="A1986" t="s">
        <v>2132</v>
      </c>
      <c r="B1986" t="s">
        <v>15</v>
      </c>
      <c r="C1986" t="str">
        <f>_xlfn.XLOOKUP(Sales_Pipeline[[#This Row],[Sales_Agent]],Sales_Teams[Sales_Agent],Sales_Teams[Manager])</f>
        <v>Melvin Marxen</v>
      </c>
      <c r="D1986" t="str">
        <f>_xlfn.XLOOKUP(Sales_Pipeline[[#This Row],[Manager]],Sales_Teams[Manager],Sales_Teams[Regional_Office])</f>
        <v>Central</v>
      </c>
      <c r="E1986" t="s">
        <v>8953</v>
      </c>
      <c r="F1986" t="s">
        <v>318</v>
      </c>
      <c r="G1986" t="str">
        <f>IFERROR(_xlfn.XLOOKUP(Sales_Pipeline[[#This Row],[Account]],Accounts!$A$2:$A$86,Accounts!$F$2:$F$86),"")</f>
        <v>Kenya</v>
      </c>
      <c r="H1986" t="s">
        <v>57</v>
      </c>
      <c r="I1986" s="3">
        <v>42826</v>
      </c>
      <c r="J1986" s="3">
        <v>42835</v>
      </c>
      <c r="K1986" s="8" t="str">
        <f>IF(Sales_Pipeline[[#This Row],[Close_Date]]="","",TEXT(Sales_Pipeline[[#This Row],[Close_Date]],"ddd"))</f>
        <v>Mon</v>
      </c>
      <c r="L1986" s="8" t="str">
        <f>IF(Sales_Pipeline[[#This Row],[Close_Date]]="","",TEXT(Sales_Pipeline[[#This Row],[Close_Date]],"mmm"))</f>
        <v>Apr</v>
      </c>
      <c r="M1986" s="8" t="str">
        <f>IF(Sales_Pipeline[[#This Row],[Close_Date]]="","","Q"&amp;ROUNDUP(MONTH(Sales_Pipeline[[#This Row],[Close_Date]])/3,0))</f>
        <v>Q2</v>
      </c>
      <c r="N1986" s="2" cm="1">
        <f t="array" ref="N1986">IFERROR(_xlfn.IFS(Sales_Pipeline[[#This Row],[Deal_Stage]]="Won",_xlfn.XLOOKUP(Sales_Pipeline[[#This Row],[Product]],Products!$A$2:$A$8,Products!$C$2:$C$8),Sales_Pipeline[[#This Row],[Deal_Stage]]="Lost",_xlfn.XLOOKUP(Sales_Pipeline[[#This Row],[Product]],Products!$A$2:$A$8,Products!$C$2:$C$8)),"")</f>
        <v>4821</v>
      </c>
      <c r="O1986" s="2">
        <v>4685</v>
      </c>
    </row>
    <row r="1987" spans="1:15" x14ac:dyDescent="0.3">
      <c r="A1987" t="s">
        <v>2133</v>
      </c>
      <c r="B1987" t="s">
        <v>15</v>
      </c>
      <c r="C1987" t="str">
        <f>_xlfn.XLOOKUP(Sales_Pipeline[[#This Row],[Sales_Agent]],Sales_Teams[Sales_Agent],Sales_Teams[Manager])</f>
        <v>Melvin Marxen</v>
      </c>
      <c r="D1987" t="str">
        <f>_xlfn.XLOOKUP(Sales_Pipeline[[#This Row],[Manager]],Sales_Teams[Manager],Sales_Teams[Regional_Office])</f>
        <v>Central</v>
      </c>
      <c r="E1987" t="s">
        <v>76</v>
      </c>
      <c r="F1987" t="s">
        <v>81</v>
      </c>
      <c r="G1987" t="str">
        <f>IFERROR(_xlfn.XLOOKUP(Sales_Pipeline[[#This Row],[Account]],Accounts!$A$2:$A$86,Accounts!$F$2:$F$86),"")</f>
        <v>Italy</v>
      </c>
      <c r="H1987" t="s">
        <v>57</v>
      </c>
      <c r="I1987" s="3">
        <v>42826</v>
      </c>
      <c r="J1987" s="3">
        <v>42903</v>
      </c>
      <c r="K1987" s="8" t="str">
        <f>IF(Sales_Pipeline[[#This Row],[Close_Date]]="","",TEXT(Sales_Pipeline[[#This Row],[Close_Date]],"ddd"))</f>
        <v>Sat</v>
      </c>
      <c r="L1987" s="8" t="str">
        <f>IF(Sales_Pipeline[[#This Row],[Close_Date]]="","",TEXT(Sales_Pipeline[[#This Row],[Close_Date]],"mmm"))</f>
        <v>Jun</v>
      </c>
      <c r="M1987" s="8" t="str">
        <f>IF(Sales_Pipeline[[#This Row],[Close_Date]]="","","Q"&amp;ROUNDUP(MONTH(Sales_Pipeline[[#This Row],[Close_Date]])/3,0))</f>
        <v>Q2</v>
      </c>
      <c r="N1987" s="2" cm="1">
        <f t="array" ref="N1987">IFERROR(_xlfn.IFS(Sales_Pipeline[[#This Row],[Deal_Stage]]="Won",_xlfn.XLOOKUP(Sales_Pipeline[[#This Row],[Product]],Products!$A$2:$A$8,Products!$C$2:$C$8),Sales_Pipeline[[#This Row],[Deal_Stage]]="Lost",_xlfn.XLOOKUP(Sales_Pipeline[[#This Row],[Product]],Products!$A$2:$A$8,Products!$C$2:$C$8)),"")</f>
        <v>3393</v>
      </c>
      <c r="O1987" s="2">
        <v>3228</v>
      </c>
    </row>
    <row r="1988" spans="1:15" x14ac:dyDescent="0.3">
      <c r="A1988" t="s">
        <v>2134</v>
      </c>
      <c r="B1988" t="s">
        <v>28</v>
      </c>
      <c r="C1988" t="str">
        <f>_xlfn.XLOOKUP(Sales_Pipeline[[#This Row],[Sales_Agent]],Sales_Teams[Sales_Agent],Sales_Teams[Manager])</f>
        <v>Rocco Neubert</v>
      </c>
      <c r="D1988" t="str">
        <f>_xlfn.XLOOKUP(Sales_Pipeline[[#This Row],[Manager]],Sales_Teams[Manager],Sales_Teams[Regional_Office])</f>
        <v>East</v>
      </c>
      <c r="E1988" t="s">
        <v>63</v>
      </c>
      <c r="F1988" t="s">
        <v>256</v>
      </c>
      <c r="G1988" t="str">
        <f>IFERROR(_xlfn.XLOOKUP(Sales_Pipeline[[#This Row],[Account]],Accounts!$A$2:$A$86,Accounts!$F$2:$F$86),"")</f>
        <v>United States</v>
      </c>
      <c r="H1988" t="s">
        <v>82</v>
      </c>
      <c r="I1988" s="3">
        <v>42826</v>
      </c>
      <c r="J1988" s="3">
        <v>42828</v>
      </c>
      <c r="K1988" s="8" t="str">
        <f>IF(Sales_Pipeline[[#This Row],[Close_Date]]="","",TEXT(Sales_Pipeline[[#This Row],[Close_Date]],"ddd"))</f>
        <v>Mon</v>
      </c>
      <c r="L1988" s="8" t="str">
        <f>IF(Sales_Pipeline[[#This Row],[Close_Date]]="","",TEXT(Sales_Pipeline[[#This Row],[Close_Date]],"mmm"))</f>
        <v>Apr</v>
      </c>
      <c r="M1988" s="8" t="str">
        <f>IF(Sales_Pipeline[[#This Row],[Close_Date]]="","","Q"&amp;ROUNDUP(MONTH(Sales_Pipeline[[#This Row],[Close_Date]])/3,0))</f>
        <v>Q2</v>
      </c>
      <c r="N1988" s="2" cm="1">
        <f t="array" ref="N1988">IFERROR(_xlfn.IFS(Sales_Pipeline[[#This Row],[Deal_Stage]]="Won",_xlfn.XLOOKUP(Sales_Pipeline[[#This Row],[Product]],Products!$A$2:$A$8,Products!$C$2:$C$8),Sales_Pipeline[[#This Row],[Deal_Stage]]="Lost",_xlfn.XLOOKUP(Sales_Pipeline[[#This Row],[Product]],Products!$A$2:$A$8,Products!$C$2:$C$8)),"")</f>
        <v>550</v>
      </c>
      <c r="O1988" s="2">
        <v>0</v>
      </c>
    </row>
    <row r="1989" spans="1:15" x14ac:dyDescent="0.3">
      <c r="A1989" t="s">
        <v>2135</v>
      </c>
      <c r="B1989" t="s">
        <v>38</v>
      </c>
      <c r="C1989" t="str">
        <f>_xlfn.XLOOKUP(Sales_Pipeline[[#This Row],[Sales_Agent]],Sales_Teams[Sales_Agent],Sales_Teams[Manager])</f>
        <v>Celia Rouche</v>
      </c>
      <c r="D1989" t="str">
        <f>_xlfn.XLOOKUP(Sales_Pipeline[[#This Row],[Manager]],Sales_Teams[Manager],Sales_Teams[Regional_Office])</f>
        <v>West</v>
      </c>
      <c r="E1989" t="s">
        <v>63</v>
      </c>
      <c r="F1989" t="s">
        <v>145</v>
      </c>
      <c r="G1989" t="str">
        <f>IFERROR(_xlfn.XLOOKUP(Sales_Pipeline[[#This Row],[Account]],Accounts!$A$2:$A$86,Accounts!$F$2:$F$86),"")</f>
        <v>United States</v>
      </c>
      <c r="H1989" t="s">
        <v>57</v>
      </c>
      <c r="I1989" s="3">
        <v>42826</v>
      </c>
      <c r="J1989" s="3">
        <v>42908</v>
      </c>
      <c r="K1989" s="8" t="str">
        <f>IF(Sales_Pipeline[[#This Row],[Close_Date]]="","",TEXT(Sales_Pipeline[[#This Row],[Close_Date]],"ddd"))</f>
        <v>Thu</v>
      </c>
      <c r="L1989" s="8" t="str">
        <f>IF(Sales_Pipeline[[#This Row],[Close_Date]]="","",TEXT(Sales_Pipeline[[#This Row],[Close_Date]],"mmm"))</f>
        <v>Jun</v>
      </c>
      <c r="M1989" s="8" t="str">
        <f>IF(Sales_Pipeline[[#This Row],[Close_Date]]="","","Q"&amp;ROUNDUP(MONTH(Sales_Pipeline[[#This Row],[Close_Date]])/3,0))</f>
        <v>Q2</v>
      </c>
      <c r="N1989" s="2" cm="1">
        <f t="array" ref="N1989">IFERROR(_xlfn.IFS(Sales_Pipeline[[#This Row],[Deal_Stage]]="Won",_xlfn.XLOOKUP(Sales_Pipeline[[#This Row],[Product]],Products!$A$2:$A$8,Products!$C$2:$C$8),Sales_Pipeline[[#This Row],[Deal_Stage]]="Lost",_xlfn.XLOOKUP(Sales_Pipeline[[#This Row],[Product]],Products!$A$2:$A$8,Products!$C$2:$C$8)),"")</f>
        <v>550</v>
      </c>
      <c r="O1989" s="2">
        <v>452</v>
      </c>
    </row>
    <row r="1990" spans="1:15" x14ac:dyDescent="0.3">
      <c r="A1990" t="s">
        <v>2136</v>
      </c>
      <c r="B1990" t="s">
        <v>13</v>
      </c>
      <c r="C1990" t="str">
        <f>_xlfn.XLOOKUP(Sales_Pipeline[[#This Row],[Sales_Agent]],Sales_Teams[Sales_Agent],Sales_Teams[Manager])</f>
        <v>Melvin Marxen</v>
      </c>
      <c r="D1990" t="str">
        <f>_xlfn.XLOOKUP(Sales_Pipeline[[#This Row],[Manager]],Sales_Teams[Manager],Sales_Teams[Regional_Office])</f>
        <v>Central</v>
      </c>
      <c r="E1990" t="s">
        <v>55</v>
      </c>
      <c r="F1990" t="s">
        <v>234</v>
      </c>
      <c r="G1990" t="str">
        <f>IFERROR(_xlfn.XLOOKUP(Sales_Pipeline[[#This Row],[Account]],Accounts!$A$2:$A$86,Accounts!$F$2:$F$86),"")</f>
        <v>United States</v>
      </c>
      <c r="H1990" t="s">
        <v>82</v>
      </c>
      <c r="I1990" s="3">
        <v>42826</v>
      </c>
      <c r="J1990" s="3">
        <v>42836</v>
      </c>
      <c r="K1990" s="8" t="str">
        <f>IF(Sales_Pipeline[[#This Row],[Close_Date]]="","",TEXT(Sales_Pipeline[[#This Row],[Close_Date]],"ddd"))</f>
        <v>Tue</v>
      </c>
      <c r="L1990" s="8" t="str">
        <f>IF(Sales_Pipeline[[#This Row],[Close_Date]]="","",TEXT(Sales_Pipeline[[#This Row],[Close_Date]],"mmm"))</f>
        <v>Apr</v>
      </c>
      <c r="M1990" s="8" t="str">
        <f>IF(Sales_Pipeline[[#This Row],[Close_Date]]="","","Q"&amp;ROUNDUP(MONTH(Sales_Pipeline[[#This Row],[Close_Date]])/3,0))</f>
        <v>Q2</v>
      </c>
      <c r="N1990" s="2" cm="1">
        <f t="array" ref="N1990">IFERROR(_xlfn.IFS(Sales_Pipeline[[#This Row],[Deal_Stage]]="Won",_xlfn.XLOOKUP(Sales_Pipeline[[#This Row],[Product]],Products!$A$2:$A$8,Products!$C$2:$C$8),Sales_Pipeline[[#This Row],[Deal_Stage]]="Lost",_xlfn.XLOOKUP(Sales_Pipeline[[#This Row],[Product]],Products!$A$2:$A$8,Products!$C$2:$C$8)),"")</f>
        <v>1096</v>
      </c>
      <c r="O1990" s="2">
        <v>0</v>
      </c>
    </row>
    <row r="1991" spans="1:15" x14ac:dyDescent="0.3">
      <c r="A1991" t="s">
        <v>2137</v>
      </c>
      <c r="B1991" t="s">
        <v>36</v>
      </c>
      <c r="C1991" t="str">
        <f>_xlfn.XLOOKUP(Sales_Pipeline[[#This Row],[Sales_Agent]],Sales_Teams[Sales_Agent],Sales_Teams[Manager])</f>
        <v>Celia Rouche</v>
      </c>
      <c r="D1991" t="str">
        <f>_xlfn.XLOOKUP(Sales_Pipeline[[#This Row],[Manager]],Sales_Teams[Manager],Sales_Teams[Regional_Office])</f>
        <v>West</v>
      </c>
      <c r="E1991" t="s">
        <v>76</v>
      </c>
      <c r="G1991" t="str">
        <f>IFERROR(_xlfn.XLOOKUP(Sales_Pipeline[[#This Row],[Account]],Accounts!$A$2:$A$86,Accounts!$F$2:$F$86),"")</f>
        <v/>
      </c>
      <c r="H1991" t="s">
        <v>77</v>
      </c>
      <c r="I1991" s="3">
        <v>42826</v>
      </c>
      <c r="K1991" s="8" t="str">
        <f>IF(Sales_Pipeline[[#This Row],[Close_Date]]="","",TEXT(Sales_Pipeline[[#This Row],[Close_Date]],"ddd"))</f>
        <v/>
      </c>
      <c r="L1991" s="8" t="str">
        <f>IF(Sales_Pipeline[[#This Row],[Close_Date]]="","",TEXT(Sales_Pipeline[[#This Row],[Close_Date]],"mmm"))</f>
        <v/>
      </c>
      <c r="M1991" s="8" t="str">
        <f>IF(Sales_Pipeline[[#This Row],[Close_Date]]="","","Q"&amp;ROUNDUP(MONTH(Sales_Pipeline[[#This Row],[Close_Date]])/3,0))</f>
        <v/>
      </c>
      <c r="N1991" s="2" t="str" cm="1">
        <f t="array" ref="N1991">IFERROR(_xlfn.IFS(Sales_Pipeline[[#This Row],[Deal_Stage]]="Won",_xlfn.XLOOKUP(Sales_Pipeline[[#This Row],[Product]],Products!$A$2:$A$8,Products!$C$2:$C$8),Sales_Pipeline[[#This Row],[Deal_Stage]]="Lost",_xlfn.XLOOKUP(Sales_Pipeline[[#This Row],[Product]],Products!$A$2:$A$8,Products!$C$2:$C$8)),"")</f>
        <v/>
      </c>
      <c r="O1991" s="2">
        <v>0</v>
      </c>
    </row>
    <row r="1992" spans="1:15" x14ac:dyDescent="0.3">
      <c r="A1992" t="s">
        <v>2138</v>
      </c>
      <c r="B1992" t="s">
        <v>10</v>
      </c>
      <c r="C1992" t="str">
        <f>_xlfn.XLOOKUP(Sales_Pipeline[[#This Row],[Sales_Agent]],Sales_Teams[Sales_Agent],Sales_Teams[Manager])</f>
        <v>Melvin Marxen</v>
      </c>
      <c r="D1992" t="str">
        <f>_xlfn.XLOOKUP(Sales_Pipeline[[#This Row],[Manager]],Sales_Teams[Manager],Sales_Teams[Regional_Office])</f>
        <v>Central</v>
      </c>
      <c r="E1992" t="s">
        <v>63</v>
      </c>
      <c r="F1992" t="s">
        <v>214</v>
      </c>
      <c r="G1992" t="str">
        <f>IFERROR(_xlfn.XLOOKUP(Sales_Pipeline[[#This Row],[Account]],Accounts!$A$2:$A$86,Accounts!$F$2:$F$86),"")</f>
        <v>United States</v>
      </c>
      <c r="H1992" t="s">
        <v>57</v>
      </c>
      <c r="I1992" s="3">
        <v>42826</v>
      </c>
      <c r="J1992" s="3">
        <v>42833</v>
      </c>
      <c r="K1992" s="8" t="str">
        <f>IF(Sales_Pipeline[[#This Row],[Close_Date]]="","",TEXT(Sales_Pipeline[[#This Row],[Close_Date]],"ddd"))</f>
        <v>Sat</v>
      </c>
      <c r="L1992" s="8" t="str">
        <f>IF(Sales_Pipeline[[#This Row],[Close_Date]]="","",TEXT(Sales_Pipeline[[#This Row],[Close_Date]],"mmm"))</f>
        <v>Apr</v>
      </c>
      <c r="M1992" s="8" t="str">
        <f>IF(Sales_Pipeline[[#This Row],[Close_Date]]="","","Q"&amp;ROUNDUP(MONTH(Sales_Pipeline[[#This Row],[Close_Date]])/3,0))</f>
        <v>Q2</v>
      </c>
      <c r="N1992" s="2" cm="1">
        <f t="array" ref="N1992">IFERROR(_xlfn.IFS(Sales_Pipeline[[#This Row],[Deal_Stage]]="Won",_xlfn.XLOOKUP(Sales_Pipeline[[#This Row],[Product]],Products!$A$2:$A$8,Products!$C$2:$C$8),Sales_Pipeline[[#This Row],[Deal_Stage]]="Lost",_xlfn.XLOOKUP(Sales_Pipeline[[#This Row],[Product]],Products!$A$2:$A$8,Products!$C$2:$C$8)),"")</f>
        <v>550</v>
      </c>
      <c r="O1992" s="2">
        <v>565</v>
      </c>
    </row>
    <row r="1993" spans="1:15" x14ac:dyDescent="0.3">
      <c r="A1993" t="s">
        <v>2139</v>
      </c>
      <c r="B1993" t="s">
        <v>10</v>
      </c>
      <c r="C1993" t="str">
        <f>_xlfn.XLOOKUP(Sales_Pipeline[[#This Row],[Sales_Agent]],Sales_Teams[Sales_Agent],Sales_Teams[Manager])</f>
        <v>Melvin Marxen</v>
      </c>
      <c r="D1993" t="str">
        <f>_xlfn.XLOOKUP(Sales_Pipeline[[#This Row],[Manager]],Sales_Teams[Manager],Sales_Teams[Regional_Office])</f>
        <v>Central</v>
      </c>
      <c r="E1993" t="s">
        <v>55</v>
      </c>
      <c r="F1993" t="s">
        <v>105</v>
      </c>
      <c r="G1993" t="str">
        <f>IFERROR(_xlfn.XLOOKUP(Sales_Pipeline[[#This Row],[Account]],Accounts!$A$2:$A$86,Accounts!$F$2:$F$86),"")</f>
        <v>United States</v>
      </c>
      <c r="H1993" t="s">
        <v>57</v>
      </c>
      <c r="I1993" s="3">
        <v>42826</v>
      </c>
      <c r="J1993" s="3">
        <v>42891</v>
      </c>
      <c r="K1993" s="8" t="str">
        <f>IF(Sales_Pipeline[[#This Row],[Close_Date]]="","",TEXT(Sales_Pipeline[[#This Row],[Close_Date]],"ddd"))</f>
        <v>Mon</v>
      </c>
      <c r="L1993" s="8" t="str">
        <f>IF(Sales_Pipeline[[#This Row],[Close_Date]]="","",TEXT(Sales_Pipeline[[#This Row],[Close_Date]],"mmm"))</f>
        <v>Jun</v>
      </c>
      <c r="M1993" s="8" t="str">
        <f>IF(Sales_Pipeline[[#This Row],[Close_Date]]="","","Q"&amp;ROUNDUP(MONTH(Sales_Pipeline[[#This Row],[Close_Date]])/3,0))</f>
        <v>Q2</v>
      </c>
      <c r="N1993" s="2" cm="1">
        <f t="array" ref="N1993">IFERROR(_xlfn.IFS(Sales_Pipeline[[#This Row],[Deal_Stage]]="Won",_xlfn.XLOOKUP(Sales_Pipeline[[#This Row],[Product]],Products!$A$2:$A$8,Products!$C$2:$C$8),Sales_Pipeline[[#This Row],[Deal_Stage]]="Lost",_xlfn.XLOOKUP(Sales_Pipeline[[#This Row],[Product]],Products!$A$2:$A$8,Products!$C$2:$C$8)),"")</f>
        <v>1096</v>
      </c>
      <c r="O1993" s="2">
        <v>1184</v>
      </c>
    </row>
    <row r="1994" spans="1:15" x14ac:dyDescent="0.3">
      <c r="A1994" t="s">
        <v>2140</v>
      </c>
      <c r="B1994" t="s">
        <v>43</v>
      </c>
      <c r="C1994" t="str">
        <f>_xlfn.XLOOKUP(Sales_Pipeline[[#This Row],[Sales_Agent]],Sales_Teams[Sales_Agent],Sales_Teams[Manager])</f>
        <v>Summer Sewald</v>
      </c>
      <c r="D1994" t="str">
        <f>_xlfn.XLOOKUP(Sales_Pipeline[[#This Row],[Manager]],Sales_Teams[Manager],Sales_Teams[Regional_Office])</f>
        <v>West</v>
      </c>
      <c r="E1994" t="s">
        <v>55</v>
      </c>
      <c r="F1994" t="s">
        <v>66</v>
      </c>
      <c r="G1994" t="str">
        <f>IFERROR(_xlfn.XLOOKUP(Sales_Pipeline[[#This Row],[Account]],Accounts!$A$2:$A$86,Accounts!$F$2:$F$86),"")</f>
        <v>United States</v>
      </c>
      <c r="H1994" t="s">
        <v>57</v>
      </c>
      <c r="I1994" s="3">
        <v>42826</v>
      </c>
      <c r="J1994" s="3">
        <v>42908</v>
      </c>
      <c r="K1994" s="8" t="str">
        <f>IF(Sales_Pipeline[[#This Row],[Close_Date]]="","",TEXT(Sales_Pipeline[[#This Row],[Close_Date]],"ddd"))</f>
        <v>Thu</v>
      </c>
      <c r="L1994" s="8" t="str">
        <f>IF(Sales_Pipeline[[#This Row],[Close_Date]]="","",TEXT(Sales_Pipeline[[#This Row],[Close_Date]],"mmm"))</f>
        <v>Jun</v>
      </c>
      <c r="M1994" s="8" t="str">
        <f>IF(Sales_Pipeline[[#This Row],[Close_Date]]="","","Q"&amp;ROUNDUP(MONTH(Sales_Pipeline[[#This Row],[Close_Date]])/3,0))</f>
        <v>Q2</v>
      </c>
      <c r="N1994" s="2" cm="1">
        <f t="array" ref="N1994">IFERROR(_xlfn.IFS(Sales_Pipeline[[#This Row],[Deal_Stage]]="Won",_xlfn.XLOOKUP(Sales_Pipeline[[#This Row],[Product]],Products!$A$2:$A$8,Products!$C$2:$C$8),Sales_Pipeline[[#This Row],[Deal_Stage]]="Lost",_xlfn.XLOOKUP(Sales_Pipeline[[#This Row],[Product]],Products!$A$2:$A$8,Products!$C$2:$C$8)),"")</f>
        <v>1096</v>
      </c>
      <c r="O1994" s="2">
        <v>1150</v>
      </c>
    </row>
    <row r="1995" spans="1:15" x14ac:dyDescent="0.3">
      <c r="A1995" t="s">
        <v>2141</v>
      </c>
      <c r="B1995" t="s">
        <v>42</v>
      </c>
      <c r="C1995" t="str">
        <f>_xlfn.XLOOKUP(Sales_Pipeline[[#This Row],[Sales_Agent]],Sales_Teams[Sales_Agent],Sales_Teams[Manager])</f>
        <v>Summer Sewald</v>
      </c>
      <c r="D1995" t="str">
        <f>_xlfn.XLOOKUP(Sales_Pipeline[[#This Row],[Manager]],Sales_Teams[Manager],Sales_Teams[Regional_Office])</f>
        <v>West</v>
      </c>
      <c r="E1995" t="s">
        <v>63</v>
      </c>
      <c r="F1995" t="s">
        <v>533</v>
      </c>
      <c r="G1995" t="str">
        <f>IFERROR(_xlfn.XLOOKUP(Sales_Pipeline[[#This Row],[Account]],Accounts!$A$2:$A$86,Accounts!$F$2:$F$86),"")</f>
        <v>United States</v>
      </c>
      <c r="H1995" t="s">
        <v>77</v>
      </c>
      <c r="I1995" s="3">
        <v>42826</v>
      </c>
      <c r="K1995" s="8" t="str">
        <f>IF(Sales_Pipeline[[#This Row],[Close_Date]]="","",TEXT(Sales_Pipeline[[#This Row],[Close_Date]],"ddd"))</f>
        <v/>
      </c>
      <c r="L1995" s="8" t="str">
        <f>IF(Sales_Pipeline[[#This Row],[Close_Date]]="","",TEXT(Sales_Pipeline[[#This Row],[Close_Date]],"mmm"))</f>
        <v/>
      </c>
      <c r="M1995" s="8" t="str">
        <f>IF(Sales_Pipeline[[#This Row],[Close_Date]]="","","Q"&amp;ROUNDUP(MONTH(Sales_Pipeline[[#This Row],[Close_Date]])/3,0))</f>
        <v/>
      </c>
      <c r="N1995" s="2" t="str" cm="1">
        <f t="array" ref="N1995">IFERROR(_xlfn.IFS(Sales_Pipeline[[#This Row],[Deal_Stage]]="Won",_xlfn.XLOOKUP(Sales_Pipeline[[#This Row],[Product]],Products!$A$2:$A$8,Products!$C$2:$C$8),Sales_Pipeline[[#This Row],[Deal_Stage]]="Lost",_xlfn.XLOOKUP(Sales_Pipeline[[#This Row],[Product]],Products!$A$2:$A$8,Products!$C$2:$C$8)),"")</f>
        <v/>
      </c>
      <c r="O1995" s="2">
        <v>0</v>
      </c>
    </row>
    <row r="1996" spans="1:15" x14ac:dyDescent="0.3">
      <c r="A1996" t="s">
        <v>2142</v>
      </c>
      <c r="B1996" t="s">
        <v>42</v>
      </c>
      <c r="C1996" t="str">
        <f>_xlfn.XLOOKUP(Sales_Pipeline[[#This Row],[Sales_Agent]],Sales_Teams[Sales_Agent],Sales_Teams[Manager])</f>
        <v>Summer Sewald</v>
      </c>
      <c r="D1996" t="str">
        <f>_xlfn.XLOOKUP(Sales_Pipeline[[#This Row],[Manager]],Sales_Teams[Manager],Sales_Teams[Regional_Office])</f>
        <v>West</v>
      </c>
      <c r="E1996" t="s">
        <v>55</v>
      </c>
      <c r="F1996" t="s">
        <v>288</v>
      </c>
      <c r="G1996" t="str">
        <f>IFERROR(_xlfn.XLOOKUP(Sales_Pipeline[[#This Row],[Account]],Accounts!$A$2:$A$86,Accounts!$F$2:$F$86),"")</f>
        <v>United States</v>
      </c>
      <c r="H1996" t="s">
        <v>57</v>
      </c>
      <c r="I1996" s="3">
        <v>42826</v>
      </c>
      <c r="J1996" s="3">
        <v>42879</v>
      </c>
      <c r="K1996" s="8" t="str">
        <f>IF(Sales_Pipeline[[#This Row],[Close_Date]]="","",TEXT(Sales_Pipeline[[#This Row],[Close_Date]],"ddd"))</f>
        <v>Wed</v>
      </c>
      <c r="L1996" s="8" t="str">
        <f>IF(Sales_Pipeline[[#This Row],[Close_Date]]="","",TEXT(Sales_Pipeline[[#This Row],[Close_Date]],"mmm"))</f>
        <v>May</v>
      </c>
      <c r="M1996" s="8" t="str">
        <f>IF(Sales_Pipeline[[#This Row],[Close_Date]]="","","Q"&amp;ROUNDUP(MONTH(Sales_Pipeline[[#This Row],[Close_Date]])/3,0))</f>
        <v>Q2</v>
      </c>
      <c r="N1996" s="2" cm="1">
        <f t="array" ref="N1996">IFERROR(_xlfn.IFS(Sales_Pipeline[[#This Row],[Deal_Stage]]="Won",_xlfn.XLOOKUP(Sales_Pipeline[[#This Row],[Product]],Products!$A$2:$A$8,Products!$C$2:$C$8),Sales_Pipeline[[#This Row],[Deal_Stage]]="Lost",_xlfn.XLOOKUP(Sales_Pipeline[[#This Row],[Product]],Products!$A$2:$A$8,Products!$C$2:$C$8)),"")</f>
        <v>1096</v>
      </c>
      <c r="O1996" s="2">
        <v>1110</v>
      </c>
    </row>
    <row r="1997" spans="1:15" x14ac:dyDescent="0.3">
      <c r="A1997" t="s">
        <v>2143</v>
      </c>
      <c r="B1997" t="s">
        <v>8</v>
      </c>
      <c r="C1997" t="str">
        <f>_xlfn.XLOOKUP(Sales_Pipeline[[#This Row],[Sales_Agent]],Sales_Teams[Sales_Agent],Sales_Teams[Manager])</f>
        <v>Dustin Brinkmann</v>
      </c>
      <c r="D1997" t="str">
        <f>_xlfn.XLOOKUP(Sales_Pipeline[[#This Row],[Manager]],Sales_Teams[Manager],Sales_Teams[Regional_Office])</f>
        <v>Central</v>
      </c>
      <c r="E1997" t="s">
        <v>76</v>
      </c>
      <c r="F1997" t="s">
        <v>74</v>
      </c>
      <c r="G1997" t="str">
        <f>IFERROR(_xlfn.XLOOKUP(Sales_Pipeline[[#This Row],[Account]],Accounts!$A$2:$A$86,Accounts!$F$2:$F$86),"")</f>
        <v>United States</v>
      </c>
      <c r="H1997" t="s">
        <v>82</v>
      </c>
      <c r="I1997" s="3">
        <v>42826</v>
      </c>
      <c r="J1997" s="3">
        <v>42835</v>
      </c>
      <c r="K1997" s="8" t="str">
        <f>IF(Sales_Pipeline[[#This Row],[Close_Date]]="","",TEXT(Sales_Pipeline[[#This Row],[Close_Date]],"ddd"))</f>
        <v>Mon</v>
      </c>
      <c r="L1997" s="8" t="str">
        <f>IF(Sales_Pipeline[[#This Row],[Close_Date]]="","",TEXT(Sales_Pipeline[[#This Row],[Close_Date]],"mmm"))</f>
        <v>Apr</v>
      </c>
      <c r="M1997" s="8" t="str">
        <f>IF(Sales_Pipeline[[#This Row],[Close_Date]]="","","Q"&amp;ROUNDUP(MONTH(Sales_Pipeline[[#This Row],[Close_Date]])/3,0))</f>
        <v>Q2</v>
      </c>
      <c r="N1997" s="2" cm="1">
        <f t="array" ref="N1997">IFERROR(_xlfn.IFS(Sales_Pipeline[[#This Row],[Deal_Stage]]="Won",_xlfn.XLOOKUP(Sales_Pipeline[[#This Row],[Product]],Products!$A$2:$A$8,Products!$C$2:$C$8),Sales_Pipeline[[#This Row],[Deal_Stage]]="Lost",_xlfn.XLOOKUP(Sales_Pipeline[[#This Row],[Product]],Products!$A$2:$A$8,Products!$C$2:$C$8)),"")</f>
        <v>3393</v>
      </c>
      <c r="O1997" s="2">
        <v>0</v>
      </c>
    </row>
    <row r="1998" spans="1:15" x14ac:dyDescent="0.3">
      <c r="A1998" t="s">
        <v>2144</v>
      </c>
      <c r="B1998" t="s">
        <v>37</v>
      </c>
      <c r="C1998" t="str">
        <f>_xlfn.XLOOKUP(Sales_Pipeline[[#This Row],[Sales_Agent]],Sales_Teams[Sales_Agent],Sales_Teams[Manager])</f>
        <v>Celia Rouche</v>
      </c>
      <c r="D1998" t="str">
        <f>_xlfn.XLOOKUP(Sales_Pipeline[[#This Row],[Manager]],Sales_Teams[Manager],Sales_Teams[Regional_Office])</f>
        <v>West</v>
      </c>
      <c r="E1998" t="s">
        <v>76</v>
      </c>
      <c r="F1998" t="s">
        <v>70</v>
      </c>
      <c r="G1998" t="str">
        <f>IFERROR(_xlfn.XLOOKUP(Sales_Pipeline[[#This Row],[Account]],Accounts!$A$2:$A$86,Accounts!$F$2:$F$86),"")</f>
        <v>United States</v>
      </c>
      <c r="H1998" t="s">
        <v>57</v>
      </c>
      <c r="I1998" s="3">
        <v>42826</v>
      </c>
      <c r="J1998" s="3">
        <v>42831</v>
      </c>
      <c r="K1998" s="8" t="str">
        <f>IF(Sales_Pipeline[[#This Row],[Close_Date]]="","",TEXT(Sales_Pipeline[[#This Row],[Close_Date]],"ddd"))</f>
        <v>Thu</v>
      </c>
      <c r="L1998" s="8" t="str">
        <f>IF(Sales_Pipeline[[#This Row],[Close_Date]]="","",TEXT(Sales_Pipeline[[#This Row],[Close_Date]],"mmm"))</f>
        <v>Apr</v>
      </c>
      <c r="M1998" s="8" t="str">
        <f>IF(Sales_Pipeline[[#This Row],[Close_Date]]="","","Q"&amp;ROUNDUP(MONTH(Sales_Pipeline[[#This Row],[Close_Date]])/3,0))</f>
        <v>Q2</v>
      </c>
      <c r="N1998" s="2" cm="1">
        <f t="array" ref="N1998">IFERROR(_xlfn.IFS(Sales_Pipeline[[#This Row],[Deal_Stage]]="Won",_xlfn.XLOOKUP(Sales_Pipeline[[#This Row],[Product]],Products!$A$2:$A$8,Products!$C$2:$C$8),Sales_Pipeline[[#This Row],[Deal_Stage]]="Lost",_xlfn.XLOOKUP(Sales_Pipeline[[#This Row],[Product]],Products!$A$2:$A$8,Products!$C$2:$C$8)),"")</f>
        <v>3393</v>
      </c>
      <c r="O1998" s="2">
        <v>3817</v>
      </c>
    </row>
    <row r="1999" spans="1:15" x14ac:dyDescent="0.3">
      <c r="A1999" t="s">
        <v>2145</v>
      </c>
      <c r="B1999" t="s">
        <v>12</v>
      </c>
      <c r="C1999" t="str">
        <f>_xlfn.XLOOKUP(Sales_Pipeline[[#This Row],[Sales_Agent]],Sales_Teams[Sales_Agent],Sales_Teams[Manager])</f>
        <v>Melvin Marxen</v>
      </c>
      <c r="D1999" t="str">
        <f>_xlfn.XLOOKUP(Sales_Pipeline[[#This Row],[Manager]],Sales_Teams[Manager],Sales_Teams[Regional_Office])</f>
        <v>Central</v>
      </c>
      <c r="E1999" t="s">
        <v>76</v>
      </c>
      <c r="F1999" t="s">
        <v>147</v>
      </c>
      <c r="G1999" t="str">
        <f>IFERROR(_xlfn.XLOOKUP(Sales_Pipeline[[#This Row],[Account]],Accounts!$A$2:$A$86,Accounts!$F$2:$F$86),"")</f>
        <v>United States</v>
      </c>
      <c r="H1999" t="s">
        <v>82</v>
      </c>
      <c r="I1999" s="3">
        <v>42826</v>
      </c>
      <c r="J1999" s="3">
        <v>42835</v>
      </c>
      <c r="K1999" s="8" t="str">
        <f>IF(Sales_Pipeline[[#This Row],[Close_Date]]="","",TEXT(Sales_Pipeline[[#This Row],[Close_Date]],"ddd"))</f>
        <v>Mon</v>
      </c>
      <c r="L1999" s="8" t="str">
        <f>IF(Sales_Pipeline[[#This Row],[Close_Date]]="","",TEXT(Sales_Pipeline[[#This Row],[Close_Date]],"mmm"))</f>
        <v>Apr</v>
      </c>
      <c r="M1999" s="8" t="str">
        <f>IF(Sales_Pipeline[[#This Row],[Close_Date]]="","","Q"&amp;ROUNDUP(MONTH(Sales_Pipeline[[#This Row],[Close_Date]])/3,0))</f>
        <v>Q2</v>
      </c>
      <c r="N1999" s="2" cm="1">
        <f t="array" ref="N1999">IFERROR(_xlfn.IFS(Sales_Pipeline[[#This Row],[Deal_Stage]]="Won",_xlfn.XLOOKUP(Sales_Pipeline[[#This Row],[Product]],Products!$A$2:$A$8,Products!$C$2:$C$8),Sales_Pipeline[[#This Row],[Deal_Stage]]="Lost",_xlfn.XLOOKUP(Sales_Pipeline[[#This Row],[Product]],Products!$A$2:$A$8,Products!$C$2:$C$8)),"")</f>
        <v>3393</v>
      </c>
      <c r="O1999" s="2">
        <v>0</v>
      </c>
    </row>
    <row r="2000" spans="1:15" x14ac:dyDescent="0.3">
      <c r="A2000" t="s">
        <v>2146</v>
      </c>
      <c r="B2000" t="s">
        <v>9</v>
      </c>
      <c r="C2000" t="str">
        <f>_xlfn.XLOOKUP(Sales_Pipeline[[#This Row],[Sales_Agent]],Sales_Teams[Sales_Agent],Sales_Teams[Manager])</f>
        <v>Dustin Brinkmann</v>
      </c>
      <c r="D2000" t="str">
        <f>_xlfn.XLOOKUP(Sales_Pipeline[[#This Row],[Manager]],Sales_Teams[Manager],Sales_Teams[Regional_Office])</f>
        <v>Central</v>
      </c>
      <c r="E2000" t="s">
        <v>76</v>
      </c>
      <c r="F2000" t="s">
        <v>79</v>
      </c>
      <c r="G2000" t="str">
        <f>IFERROR(_xlfn.XLOOKUP(Sales_Pipeline[[#This Row],[Account]],Accounts!$A$2:$A$86,Accounts!$F$2:$F$86),"")</f>
        <v>Philipines</v>
      </c>
      <c r="H2000" t="s">
        <v>82</v>
      </c>
      <c r="I2000" s="3">
        <v>42826</v>
      </c>
      <c r="J2000" s="3">
        <v>42831</v>
      </c>
      <c r="K2000" s="8" t="str">
        <f>IF(Sales_Pipeline[[#This Row],[Close_Date]]="","",TEXT(Sales_Pipeline[[#This Row],[Close_Date]],"ddd"))</f>
        <v>Thu</v>
      </c>
      <c r="L2000" s="8" t="str">
        <f>IF(Sales_Pipeline[[#This Row],[Close_Date]]="","",TEXT(Sales_Pipeline[[#This Row],[Close_Date]],"mmm"))</f>
        <v>Apr</v>
      </c>
      <c r="M2000" s="8" t="str">
        <f>IF(Sales_Pipeline[[#This Row],[Close_Date]]="","","Q"&amp;ROUNDUP(MONTH(Sales_Pipeline[[#This Row],[Close_Date]])/3,0))</f>
        <v>Q2</v>
      </c>
      <c r="N2000" s="2" cm="1">
        <f t="array" ref="N2000">IFERROR(_xlfn.IFS(Sales_Pipeline[[#This Row],[Deal_Stage]]="Won",_xlfn.XLOOKUP(Sales_Pipeline[[#This Row],[Product]],Products!$A$2:$A$8,Products!$C$2:$C$8),Sales_Pipeline[[#This Row],[Deal_Stage]]="Lost",_xlfn.XLOOKUP(Sales_Pipeline[[#This Row],[Product]],Products!$A$2:$A$8,Products!$C$2:$C$8)),"")</f>
        <v>3393</v>
      </c>
      <c r="O2000" s="2">
        <v>0</v>
      </c>
    </row>
    <row r="2001" spans="1:15" x14ac:dyDescent="0.3">
      <c r="A2001" t="s">
        <v>2147</v>
      </c>
      <c r="B2001" t="s">
        <v>14</v>
      </c>
      <c r="C2001" t="str">
        <f>_xlfn.XLOOKUP(Sales_Pipeline[[#This Row],[Sales_Agent]],Sales_Teams[Sales_Agent],Sales_Teams[Manager])</f>
        <v>Melvin Marxen</v>
      </c>
      <c r="D2001" t="str">
        <f>_xlfn.XLOOKUP(Sales_Pipeline[[#This Row],[Manager]],Sales_Teams[Manager],Sales_Teams[Regional_Office])</f>
        <v>Central</v>
      </c>
      <c r="E2001" t="s">
        <v>63</v>
      </c>
      <c r="F2001" t="s">
        <v>330</v>
      </c>
      <c r="G2001" t="str">
        <f>IFERROR(_xlfn.XLOOKUP(Sales_Pipeline[[#This Row],[Account]],Accounts!$A$2:$A$86,Accounts!$F$2:$F$86),"")</f>
        <v>Korea</v>
      </c>
      <c r="H2001" t="s">
        <v>57</v>
      </c>
      <c r="I2001" s="3">
        <v>42826</v>
      </c>
      <c r="J2001" s="3">
        <v>42835</v>
      </c>
      <c r="K2001" s="8" t="str">
        <f>IF(Sales_Pipeline[[#This Row],[Close_Date]]="","",TEXT(Sales_Pipeline[[#This Row],[Close_Date]],"ddd"))</f>
        <v>Mon</v>
      </c>
      <c r="L2001" s="8" t="str">
        <f>IF(Sales_Pipeline[[#This Row],[Close_Date]]="","",TEXT(Sales_Pipeline[[#This Row],[Close_Date]],"mmm"))</f>
        <v>Apr</v>
      </c>
      <c r="M2001" s="8" t="str">
        <f>IF(Sales_Pipeline[[#This Row],[Close_Date]]="","","Q"&amp;ROUNDUP(MONTH(Sales_Pipeline[[#This Row],[Close_Date]])/3,0))</f>
        <v>Q2</v>
      </c>
      <c r="N2001" s="2" cm="1">
        <f t="array" ref="N2001">IFERROR(_xlfn.IFS(Sales_Pipeline[[#This Row],[Deal_Stage]]="Won",_xlfn.XLOOKUP(Sales_Pipeline[[#This Row],[Product]],Products!$A$2:$A$8,Products!$C$2:$C$8),Sales_Pipeline[[#This Row],[Deal_Stage]]="Lost",_xlfn.XLOOKUP(Sales_Pipeline[[#This Row],[Product]],Products!$A$2:$A$8,Products!$C$2:$C$8)),"")</f>
        <v>550</v>
      </c>
      <c r="O2001" s="2">
        <v>531</v>
      </c>
    </row>
    <row r="2002" spans="1:15" x14ac:dyDescent="0.3">
      <c r="A2002" t="s">
        <v>2148</v>
      </c>
      <c r="B2002" t="s">
        <v>29</v>
      </c>
      <c r="C2002" t="str">
        <f>_xlfn.XLOOKUP(Sales_Pipeline[[#This Row],[Sales_Agent]],Sales_Teams[Sales_Agent],Sales_Teams[Manager])</f>
        <v>Rocco Neubert</v>
      </c>
      <c r="D2002" t="str">
        <f>_xlfn.XLOOKUP(Sales_Pipeline[[#This Row],[Manager]],Sales_Teams[Manager],Sales_Teams[Regional_Office])</f>
        <v>East</v>
      </c>
      <c r="E2002" t="s">
        <v>84</v>
      </c>
      <c r="F2002" t="s">
        <v>127</v>
      </c>
      <c r="G2002" t="str">
        <f>IFERROR(_xlfn.XLOOKUP(Sales_Pipeline[[#This Row],[Account]],Accounts!$A$2:$A$86,Accounts!$F$2:$F$86),"")</f>
        <v>United States</v>
      </c>
      <c r="H2002" t="s">
        <v>82</v>
      </c>
      <c r="I2002" s="3">
        <v>42826</v>
      </c>
      <c r="J2002" s="3">
        <v>42829</v>
      </c>
      <c r="K2002" s="8" t="str">
        <f>IF(Sales_Pipeline[[#This Row],[Close_Date]]="","",TEXT(Sales_Pipeline[[#This Row],[Close_Date]],"ddd"))</f>
        <v>Tue</v>
      </c>
      <c r="L2002" s="8" t="str">
        <f>IF(Sales_Pipeline[[#This Row],[Close_Date]]="","",TEXT(Sales_Pipeline[[#This Row],[Close_Date]],"mmm"))</f>
        <v>Apr</v>
      </c>
      <c r="M2002" s="8" t="str">
        <f>IF(Sales_Pipeline[[#This Row],[Close_Date]]="","","Q"&amp;ROUNDUP(MONTH(Sales_Pipeline[[#This Row],[Close_Date]])/3,0))</f>
        <v>Q2</v>
      </c>
      <c r="N2002" s="2" cm="1">
        <f t="array" ref="N2002">IFERROR(_xlfn.IFS(Sales_Pipeline[[#This Row],[Deal_Stage]]="Won",_xlfn.XLOOKUP(Sales_Pipeline[[#This Row],[Product]],Products!$A$2:$A$8,Products!$C$2:$C$8),Sales_Pipeline[[#This Row],[Deal_Stage]]="Lost",_xlfn.XLOOKUP(Sales_Pipeline[[#This Row],[Product]],Products!$A$2:$A$8,Products!$C$2:$C$8)),"")</f>
        <v>5482</v>
      </c>
      <c r="O2002" s="2">
        <v>0</v>
      </c>
    </row>
    <row r="2003" spans="1:15" x14ac:dyDescent="0.3">
      <c r="A2003" t="s">
        <v>2149</v>
      </c>
      <c r="B2003" t="s">
        <v>29</v>
      </c>
      <c r="C2003" t="str">
        <f>_xlfn.XLOOKUP(Sales_Pipeline[[#This Row],[Sales_Agent]],Sales_Teams[Sales_Agent],Sales_Teams[Manager])</f>
        <v>Rocco Neubert</v>
      </c>
      <c r="D2003" t="str">
        <f>_xlfn.XLOOKUP(Sales_Pipeline[[#This Row],[Manager]],Sales_Teams[Manager],Sales_Teams[Regional_Office])</f>
        <v>East</v>
      </c>
      <c r="E2003" t="s">
        <v>76</v>
      </c>
      <c r="F2003" t="s">
        <v>194</v>
      </c>
      <c r="G2003" t="str">
        <f>IFERROR(_xlfn.XLOOKUP(Sales_Pipeline[[#This Row],[Account]],Accounts!$A$2:$A$86,Accounts!$F$2:$F$86),"")</f>
        <v>United States</v>
      </c>
      <c r="H2003" t="s">
        <v>82</v>
      </c>
      <c r="I2003" s="3">
        <v>42826</v>
      </c>
      <c r="J2003" s="3">
        <v>42827</v>
      </c>
      <c r="K2003" s="8" t="str">
        <f>IF(Sales_Pipeline[[#This Row],[Close_Date]]="","",TEXT(Sales_Pipeline[[#This Row],[Close_Date]],"ddd"))</f>
        <v>Sun</v>
      </c>
      <c r="L2003" s="8" t="str">
        <f>IF(Sales_Pipeline[[#This Row],[Close_Date]]="","",TEXT(Sales_Pipeline[[#This Row],[Close_Date]],"mmm"))</f>
        <v>Apr</v>
      </c>
      <c r="M2003" s="8" t="str">
        <f>IF(Sales_Pipeline[[#This Row],[Close_Date]]="","","Q"&amp;ROUNDUP(MONTH(Sales_Pipeline[[#This Row],[Close_Date]])/3,0))</f>
        <v>Q2</v>
      </c>
      <c r="N2003" s="2" cm="1">
        <f t="array" ref="N2003">IFERROR(_xlfn.IFS(Sales_Pipeline[[#This Row],[Deal_Stage]]="Won",_xlfn.XLOOKUP(Sales_Pipeline[[#This Row],[Product]],Products!$A$2:$A$8,Products!$C$2:$C$8),Sales_Pipeline[[#This Row],[Deal_Stage]]="Lost",_xlfn.XLOOKUP(Sales_Pipeline[[#This Row],[Product]],Products!$A$2:$A$8,Products!$C$2:$C$8)),"")</f>
        <v>3393</v>
      </c>
      <c r="O2003" s="2">
        <v>0</v>
      </c>
    </row>
    <row r="2004" spans="1:15" x14ac:dyDescent="0.3">
      <c r="A2004" t="s">
        <v>2150</v>
      </c>
      <c r="B2004" t="s">
        <v>35</v>
      </c>
      <c r="C2004" t="str">
        <f>_xlfn.XLOOKUP(Sales_Pipeline[[#This Row],[Sales_Agent]],Sales_Teams[Sales_Agent],Sales_Teams[Manager])</f>
        <v>Celia Rouche</v>
      </c>
      <c r="D2004" t="str">
        <f>_xlfn.XLOOKUP(Sales_Pipeline[[#This Row],[Manager]],Sales_Teams[Manager],Sales_Teams[Regional_Office])</f>
        <v>West</v>
      </c>
      <c r="E2004" t="s">
        <v>61</v>
      </c>
      <c r="F2004" t="s">
        <v>328</v>
      </c>
      <c r="G2004" t="str">
        <f>IFERROR(_xlfn.XLOOKUP(Sales_Pipeline[[#This Row],[Account]],Accounts!$A$2:$A$86,Accounts!$F$2:$F$86),"")</f>
        <v>United States</v>
      </c>
      <c r="H2004" t="s">
        <v>57</v>
      </c>
      <c r="I2004" s="3">
        <v>42826</v>
      </c>
      <c r="J2004" s="3">
        <v>42832</v>
      </c>
      <c r="K2004" s="8" t="str">
        <f>IF(Sales_Pipeline[[#This Row],[Close_Date]]="","",TEXT(Sales_Pipeline[[#This Row],[Close_Date]],"ddd"))</f>
        <v>Fri</v>
      </c>
      <c r="L2004" s="8" t="str">
        <f>IF(Sales_Pipeline[[#This Row],[Close_Date]]="","",TEXT(Sales_Pipeline[[#This Row],[Close_Date]],"mmm"))</f>
        <v>Apr</v>
      </c>
      <c r="M2004" s="8" t="str">
        <f>IF(Sales_Pipeline[[#This Row],[Close_Date]]="","","Q"&amp;ROUNDUP(MONTH(Sales_Pipeline[[#This Row],[Close_Date]])/3,0))</f>
        <v>Q2</v>
      </c>
      <c r="N2004" s="2" cm="1">
        <f t="array" ref="N2004">IFERROR(_xlfn.IFS(Sales_Pipeline[[#This Row],[Deal_Stage]]="Won",_xlfn.XLOOKUP(Sales_Pipeline[[#This Row],[Product]],Products!$A$2:$A$8,Products!$C$2:$C$8),Sales_Pipeline[[#This Row],[Deal_Stage]]="Lost",_xlfn.XLOOKUP(Sales_Pipeline[[#This Row],[Product]],Products!$A$2:$A$8,Products!$C$2:$C$8)),"")</f>
        <v>55</v>
      </c>
      <c r="O2004" s="2">
        <v>51</v>
      </c>
    </row>
    <row r="2005" spans="1:15" x14ac:dyDescent="0.3">
      <c r="A2005" t="s">
        <v>2151</v>
      </c>
      <c r="B2005" t="s">
        <v>21</v>
      </c>
      <c r="C2005" t="str">
        <f>_xlfn.XLOOKUP(Sales_Pipeline[[#This Row],[Sales_Agent]],Sales_Teams[Sales_Agent],Sales_Teams[Manager])</f>
        <v>Cara Losch</v>
      </c>
      <c r="D2005" t="str">
        <f>_xlfn.XLOOKUP(Sales_Pipeline[[#This Row],[Manager]],Sales_Teams[Manager],Sales_Teams[Regional_Office])</f>
        <v>East</v>
      </c>
      <c r="E2005" t="s">
        <v>76</v>
      </c>
      <c r="F2005" t="s">
        <v>85</v>
      </c>
      <c r="G2005" t="str">
        <f>IFERROR(_xlfn.XLOOKUP(Sales_Pipeline[[#This Row],[Account]],Accounts!$A$2:$A$86,Accounts!$F$2:$F$86),"")</f>
        <v>Poland</v>
      </c>
      <c r="H2005" t="s">
        <v>77</v>
      </c>
      <c r="I2005" s="3">
        <v>42826</v>
      </c>
      <c r="K2005" s="8" t="str">
        <f>IF(Sales_Pipeline[[#This Row],[Close_Date]]="","",TEXT(Sales_Pipeline[[#This Row],[Close_Date]],"ddd"))</f>
        <v/>
      </c>
      <c r="L2005" s="8" t="str">
        <f>IF(Sales_Pipeline[[#This Row],[Close_Date]]="","",TEXT(Sales_Pipeline[[#This Row],[Close_Date]],"mmm"))</f>
        <v/>
      </c>
      <c r="M2005" s="8" t="str">
        <f>IF(Sales_Pipeline[[#This Row],[Close_Date]]="","","Q"&amp;ROUNDUP(MONTH(Sales_Pipeline[[#This Row],[Close_Date]])/3,0))</f>
        <v/>
      </c>
      <c r="N2005" s="2" t="str" cm="1">
        <f t="array" ref="N2005">IFERROR(_xlfn.IFS(Sales_Pipeline[[#This Row],[Deal_Stage]]="Won",_xlfn.XLOOKUP(Sales_Pipeline[[#This Row],[Product]],Products!$A$2:$A$8,Products!$C$2:$C$8),Sales_Pipeline[[#This Row],[Deal_Stage]]="Lost",_xlfn.XLOOKUP(Sales_Pipeline[[#This Row],[Product]],Products!$A$2:$A$8,Products!$C$2:$C$8)),"")</f>
        <v/>
      </c>
      <c r="O2005" s="2">
        <v>0</v>
      </c>
    </row>
    <row r="2006" spans="1:15" x14ac:dyDescent="0.3">
      <c r="A2006" t="s">
        <v>2152</v>
      </c>
      <c r="B2006" t="s">
        <v>21</v>
      </c>
      <c r="C2006" t="str">
        <f>_xlfn.XLOOKUP(Sales_Pipeline[[#This Row],[Sales_Agent]],Sales_Teams[Sales_Agent],Sales_Teams[Manager])</f>
        <v>Cara Losch</v>
      </c>
      <c r="D2006" t="str">
        <f>_xlfn.XLOOKUP(Sales_Pipeline[[#This Row],[Manager]],Sales_Teams[Manager],Sales_Teams[Regional_Office])</f>
        <v>East</v>
      </c>
      <c r="E2006" t="s">
        <v>8953</v>
      </c>
      <c r="F2006" t="s">
        <v>129</v>
      </c>
      <c r="G2006" t="str">
        <f>IFERROR(_xlfn.XLOOKUP(Sales_Pipeline[[#This Row],[Account]],Accounts!$A$2:$A$86,Accounts!$F$2:$F$86),"")</f>
        <v>Jordan</v>
      </c>
      <c r="H2006" t="s">
        <v>57</v>
      </c>
      <c r="I2006" s="3">
        <v>42826</v>
      </c>
      <c r="J2006" s="3">
        <v>42867</v>
      </c>
      <c r="K2006" s="8" t="str">
        <f>IF(Sales_Pipeline[[#This Row],[Close_Date]]="","",TEXT(Sales_Pipeline[[#This Row],[Close_Date]],"ddd"))</f>
        <v>Fri</v>
      </c>
      <c r="L2006" s="8" t="str">
        <f>IF(Sales_Pipeline[[#This Row],[Close_Date]]="","",TEXT(Sales_Pipeline[[#This Row],[Close_Date]],"mmm"))</f>
        <v>May</v>
      </c>
      <c r="M2006" s="8" t="str">
        <f>IF(Sales_Pipeline[[#This Row],[Close_Date]]="","","Q"&amp;ROUNDUP(MONTH(Sales_Pipeline[[#This Row],[Close_Date]])/3,0))</f>
        <v>Q2</v>
      </c>
      <c r="N2006" s="2" cm="1">
        <f t="array" ref="N2006">IFERROR(_xlfn.IFS(Sales_Pipeline[[#This Row],[Deal_Stage]]="Won",_xlfn.XLOOKUP(Sales_Pipeline[[#This Row],[Product]],Products!$A$2:$A$8,Products!$C$2:$C$8),Sales_Pipeline[[#This Row],[Deal_Stage]]="Lost",_xlfn.XLOOKUP(Sales_Pipeline[[#This Row],[Product]],Products!$A$2:$A$8,Products!$C$2:$C$8)),"")</f>
        <v>4821</v>
      </c>
      <c r="O2006" s="2">
        <v>5106</v>
      </c>
    </row>
    <row r="2007" spans="1:15" x14ac:dyDescent="0.3">
      <c r="A2007" t="s">
        <v>2153</v>
      </c>
      <c r="B2007" t="s">
        <v>7</v>
      </c>
      <c r="C2007" t="str">
        <f>_xlfn.XLOOKUP(Sales_Pipeline[[#This Row],[Sales_Agent]],Sales_Teams[Sales_Agent],Sales_Teams[Manager])</f>
        <v>Dustin Brinkmann</v>
      </c>
      <c r="D2007" t="str">
        <f>_xlfn.XLOOKUP(Sales_Pipeline[[#This Row],[Manager]],Sales_Teams[Manager],Sales_Teams[Regional_Office])</f>
        <v>Central</v>
      </c>
      <c r="E2007" t="s">
        <v>76</v>
      </c>
      <c r="F2007" t="s">
        <v>81</v>
      </c>
      <c r="G2007" t="str">
        <f>IFERROR(_xlfn.XLOOKUP(Sales_Pipeline[[#This Row],[Account]],Accounts!$A$2:$A$86,Accounts!$F$2:$F$86),"")</f>
        <v>Italy</v>
      </c>
      <c r="H2007" t="s">
        <v>82</v>
      </c>
      <c r="I2007" s="3">
        <v>42826</v>
      </c>
      <c r="J2007" s="3">
        <v>42838</v>
      </c>
      <c r="K2007" s="8" t="str">
        <f>IF(Sales_Pipeline[[#This Row],[Close_Date]]="","",TEXT(Sales_Pipeline[[#This Row],[Close_Date]],"ddd"))</f>
        <v>Thu</v>
      </c>
      <c r="L2007" s="8" t="str">
        <f>IF(Sales_Pipeline[[#This Row],[Close_Date]]="","",TEXT(Sales_Pipeline[[#This Row],[Close_Date]],"mmm"))</f>
        <v>Apr</v>
      </c>
      <c r="M2007" s="8" t="str">
        <f>IF(Sales_Pipeline[[#This Row],[Close_Date]]="","","Q"&amp;ROUNDUP(MONTH(Sales_Pipeline[[#This Row],[Close_Date]])/3,0))</f>
        <v>Q2</v>
      </c>
      <c r="N2007" s="2" cm="1">
        <f t="array" ref="N2007">IFERROR(_xlfn.IFS(Sales_Pipeline[[#This Row],[Deal_Stage]]="Won",_xlfn.XLOOKUP(Sales_Pipeline[[#This Row],[Product]],Products!$A$2:$A$8,Products!$C$2:$C$8),Sales_Pipeline[[#This Row],[Deal_Stage]]="Lost",_xlfn.XLOOKUP(Sales_Pipeline[[#This Row],[Product]],Products!$A$2:$A$8,Products!$C$2:$C$8)),"")</f>
        <v>3393</v>
      </c>
      <c r="O2007" s="2">
        <v>0</v>
      </c>
    </row>
    <row r="2008" spans="1:15" x14ac:dyDescent="0.3">
      <c r="A2008" t="s">
        <v>2154</v>
      </c>
      <c r="B2008" t="s">
        <v>7</v>
      </c>
      <c r="C2008" t="str">
        <f>_xlfn.XLOOKUP(Sales_Pipeline[[#This Row],[Sales_Agent]],Sales_Teams[Sales_Agent],Sales_Teams[Manager])</f>
        <v>Dustin Brinkmann</v>
      </c>
      <c r="D2008" t="str">
        <f>_xlfn.XLOOKUP(Sales_Pipeline[[#This Row],[Manager]],Sales_Teams[Manager],Sales_Teams[Regional_Office])</f>
        <v>Central</v>
      </c>
      <c r="E2008" t="s">
        <v>61</v>
      </c>
      <c r="F2008" t="s">
        <v>134</v>
      </c>
      <c r="G2008" t="str">
        <f>IFERROR(_xlfn.XLOOKUP(Sales_Pipeline[[#This Row],[Account]],Accounts!$A$2:$A$86,Accounts!$F$2:$F$86),"")</f>
        <v>United States</v>
      </c>
      <c r="H2008" t="s">
        <v>57</v>
      </c>
      <c r="I2008" s="3">
        <v>42826</v>
      </c>
      <c r="J2008" s="3">
        <v>42827</v>
      </c>
      <c r="K2008" s="8" t="str">
        <f>IF(Sales_Pipeline[[#This Row],[Close_Date]]="","",TEXT(Sales_Pipeline[[#This Row],[Close_Date]],"ddd"))</f>
        <v>Sun</v>
      </c>
      <c r="L2008" s="8" t="str">
        <f>IF(Sales_Pipeline[[#This Row],[Close_Date]]="","",TEXT(Sales_Pipeline[[#This Row],[Close_Date]],"mmm"))</f>
        <v>Apr</v>
      </c>
      <c r="M2008" s="8" t="str">
        <f>IF(Sales_Pipeline[[#This Row],[Close_Date]]="","","Q"&amp;ROUNDUP(MONTH(Sales_Pipeline[[#This Row],[Close_Date]])/3,0))</f>
        <v>Q2</v>
      </c>
      <c r="N2008" s="2" cm="1">
        <f t="array" ref="N2008">IFERROR(_xlfn.IFS(Sales_Pipeline[[#This Row],[Deal_Stage]]="Won",_xlfn.XLOOKUP(Sales_Pipeline[[#This Row],[Product]],Products!$A$2:$A$8,Products!$C$2:$C$8),Sales_Pipeline[[#This Row],[Deal_Stage]]="Lost",_xlfn.XLOOKUP(Sales_Pipeline[[#This Row],[Product]],Products!$A$2:$A$8,Products!$C$2:$C$8)),"")</f>
        <v>55</v>
      </c>
      <c r="O2008" s="2">
        <v>60</v>
      </c>
    </row>
    <row r="2009" spans="1:15" x14ac:dyDescent="0.3">
      <c r="A2009" t="s">
        <v>2155</v>
      </c>
      <c r="B2009" t="s">
        <v>32</v>
      </c>
      <c r="C2009" t="str">
        <f>_xlfn.XLOOKUP(Sales_Pipeline[[#This Row],[Sales_Agent]],Sales_Teams[Sales_Agent],Sales_Teams[Manager])</f>
        <v>Celia Rouche</v>
      </c>
      <c r="D2009" t="str">
        <f>_xlfn.XLOOKUP(Sales_Pipeline[[#This Row],[Manager]],Sales_Teams[Manager],Sales_Teams[Regional_Office])</f>
        <v>West</v>
      </c>
      <c r="E2009" t="s">
        <v>8953</v>
      </c>
      <c r="F2009" t="s">
        <v>196</v>
      </c>
      <c r="G2009" t="str">
        <f>IFERROR(_xlfn.XLOOKUP(Sales_Pipeline[[#This Row],[Account]],Accounts!$A$2:$A$86,Accounts!$F$2:$F$86),"")</f>
        <v>United States</v>
      </c>
      <c r="H2009" t="s">
        <v>77</v>
      </c>
      <c r="I2009" s="3">
        <v>42826</v>
      </c>
      <c r="K2009" s="8" t="str">
        <f>IF(Sales_Pipeline[[#This Row],[Close_Date]]="","",TEXT(Sales_Pipeline[[#This Row],[Close_Date]],"ddd"))</f>
        <v/>
      </c>
      <c r="L2009" s="8" t="str">
        <f>IF(Sales_Pipeline[[#This Row],[Close_Date]]="","",TEXT(Sales_Pipeline[[#This Row],[Close_Date]],"mmm"))</f>
        <v/>
      </c>
      <c r="M2009" s="8" t="str">
        <f>IF(Sales_Pipeline[[#This Row],[Close_Date]]="","","Q"&amp;ROUNDUP(MONTH(Sales_Pipeline[[#This Row],[Close_Date]])/3,0))</f>
        <v/>
      </c>
      <c r="N2009" s="2" t="str" cm="1">
        <f t="array" ref="N2009">IFERROR(_xlfn.IFS(Sales_Pipeline[[#This Row],[Deal_Stage]]="Won",_xlfn.XLOOKUP(Sales_Pipeline[[#This Row],[Product]],Products!$A$2:$A$8,Products!$C$2:$C$8),Sales_Pipeline[[#This Row],[Deal_Stage]]="Lost",_xlfn.XLOOKUP(Sales_Pipeline[[#This Row],[Product]],Products!$A$2:$A$8,Products!$C$2:$C$8)),"")</f>
        <v/>
      </c>
      <c r="O2009" s="2">
        <v>0</v>
      </c>
    </row>
    <row r="2010" spans="1:15" x14ac:dyDescent="0.3">
      <c r="A2010" t="s">
        <v>2156</v>
      </c>
      <c r="B2010" t="s">
        <v>32</v>
      </c>
      <c r="C2010" t="str">
        <f>_xlfn.XLOOKUP(Sales_Pipeline[[#This Row],[Sales_Agent]],Sales_Teams[Sales_Agent],Sales_Teams[Manager])</f>
        <v>Celia Rouche</v>
      </c>
      <c r="D2010" t="str">
        <f>_xlfn.XLOOKUP(Sales_Pipeline[[#This Row],[Manager]],Sales_Teams[Manager],Sales_Teams[Regional_Office])</f>
        <v>West</v>
      </c>
      <c r="E2010" t="s">
        <v>8953</v>
      </c>
      <c r="F2010" t="s">
        <v>177</v>
      </c>
      <c r="G2010" t="str">
        <f>IFERROR(_xlfn.XLOOKUP(Sales_Pipeline[[#This Row],[Account]],Accounts!$A$2:$A$86,Accounts!$F$2:$F$86),"")</f>
        <v>United States</v>
      </c>
      <c r="H2010" t="s">
        <v>82</v>
      </c>
      <c r="I2010" s="3">
        <v>42826</v>
      </c>
      <c r="J2010" s="3">
        <v>42834</v>
      </c>
      <c r="K2010" s="8" t="str">
        <f>IF(Sales_Pipeline[[#This Row],[Close_Date]]="","",TEXT(Sales_Pipeline[[#This Row],[Close_Date]],"ddd"))</f>
        <v>Sun</v>
      </c>
      <c r="L2010" s="8" t="str">
        <f>IF(Sales_Pipeline[[#This Row],[Close_Date]]="","",TEXT(Sales_Pipeline[[#This Row],[Close_Date]],"mmm"))</f>
        <v>Apr</v>
      </c>
      <c r="M2010" s="8" t="str">
        <f>IF(Sales_Pipeline[[#This Row],[Close_Date]]="","","Q"&amp;ROUNDUP(MONTH(Sales_Pipeline[[#This Row],[Close_Date]])/3,0))</f>
        <v>Q2</v>
      </c>
      <c r="N2010" s="2" cm="1">
        <f t="array" ref="N2010">IFERROR(_xlfn.IFS(Sales_Pipeline[[#This Row],[Deal_Stage]]="Won",_xlfn.XLOOKUP(Sales_Pipeline[[#This Row],[Product]],Products!$A$2:$A$8,Products!$C$2:$C$8),Sales_Pipeline[[#This Row],[Deal_Stage]]="Lost",_xlfn.XLOOKUP(Sales_Pipeline[[#This Row],[Product]],Products!$A$2:$A$8,Products!$C$2:$C$8)),"")</f>
        <v>4821</v>
      </c>
      <c r="O2010" s="2">
        <v>0</v>
      </c>
    </row>
    <row r="2011" spans="1:15" x14ac:dyDescent="0.3">
      <c r="A2011" t="s">
        <v>2157</v>
      </c>
      <c r="B2011" t="s">
        <v>23</v>
      </c>
      <c r="C2011" t="str">
        <f>_xlfn.XLOOKUP(Sales_Pipeline[[#This Row],[Sales_Agent]],Sales_Teams[Sales_Agent],Sales_Teams[Manager])</f>
        <v>Cara Losch</v>
      </c>
      <c r="D2011" t="str">
        <f>_xlfn.XLOOKUP(Sales_Pipeline[[#This Row],[Manager]],Sales_Teams[Manager],Sales_Teams[Regional_Office])</f>
        <v>East</v>
      </c>
      <c r="E2011" t="s">
        <v>84</v>
      </c>
      <c r="F2011" t="s">
        <v>116</v>
      </c>
      <c r="G2011" t="str">
        <f>IFERROR(_xlfn.XLOOKUP(Sales_Pipeline[[#This Row],[Account]],Accounts!$A$2:$A$86,Accounts!$F$2:$F$86),"")</f>
        <v>United States</v>
      </c>
      <c r="H2011" t="s">
        <v>82</v>
      </c>
      <c r="I2011" s="3">
        <v>42826</v>
      </c>
      <c r="J2011" s="3">
        <v>42834</v>
      </c>
      <c r="K2011" s="8" t="str">
        <f>IF(Sales_Pipeline[[#This Row],[Close_Date]]="","",TEXT(Sales_Pipeline[[#This Row],[Close_Date]],"ddd"))</f>
        <v>Sun</v>
      </c>
      <c r="L2011" s="8" t="str">
        <f>IF(Sales_Pipeline[[#This Row],[Close_Date]]="","",TEXT(Sales_Pipeline[[#This Row],[Close_Date]],"mmm"))</f>
        <v>Apr</v>
      </c>
      <c r="M2011" s="8" t="str">
        <f>IF(Sales_Pipeline[[#This Row],[Close_Date]]="","","Q"&amp;ROUNDUP(MONTH(Sales_Pipeline[[#This Row],[Close_Date]])/3,0))</f>
        <v>Q2</v>
      </c>
      <c r="N2011" s="2" cm="1">
        <f t="array" ref="N2011">IFERROR(_xlfn.IFS(Sales_Pipeline[[#This Row],[Deal_Stage]]="Won",_xlfn.XLOOKUP(Sales_Pipeline[[#This Row],[Product]],Products!$A$2:$A$8,Products!$C$2:$C$8),Sales_Pipeline[[#This Row],[Deal_Stage]]="Lost",_xlfn.XLOOKUP(Sales_Pipeline[[#This Row],[Product]],Products!$A$2:$A$8,Products!$C$2:$C$8)),"")</f>
        <v>5482</v>
      </c>
      <c r="O2011" s="2">
        <v>0</v>
      </c>
    </row>
    <row r="2012" spans="1:15" x14ac:dyDescent="0.3">
      <c r="A2012" t="s">
        <v>2158</v>
      </c>
      <c r="B2012" t="s">
        <v>44</v>
      </c>
      <c r="C2012" t="str">
        <f>_xlfn.XLOOKUP(Sales_Pipeline[[#This Row],[Sales_Agent]],Sales_Teams[Sales_Agent],Sales_Teams[Manager])</f>
        <v>Summer Sewald</v>
      </c>
      <c r="D2012" t="str">
        <f>_xlfn.XLOOKUP(Sales_Pipeline[[#This Row],[Manager]],Sales_Teams[Manager],Sales_Teams[Regional_Office])</f>
        <v>West</v>
      </c>
      <c r="E2012" t="s">
        <v>55</v>
      </c>
      <c r="F2012" t="s">
        <v>330</v>
      </c>
      <c r="G2012" t="str">
        <f>IFERROR(_xlfn.XLOOKUP(Sales_Pipeline[[#This Row],[Account]],Accounts!$A$2:$A$86,Accounts!$F$2:$F$86),"")</f>
        <v>Korea</v>
      </c>
      <c r="H2012" t="s">
        <v>82</v>
      </c>
      <c r="I2012" s="3">
        <v>42826</v>
      </c>
      <c r="J2012" s="3">
        <v>42827</v>
      </c>
      <c r="K2012" s="8" t="str">
        <f>IF(Sales_Pipeline[[#This Row],[Close_Date]]="","",TEXT(Sales_Pipeline[[#This Row],[Close_Date]],"ddd"))</f>
        <v>Sun</v>
      </c>
      <c r="L2012" s="8" t="str">
        <f>IF(Sales_Pipeline[[#This Row],[Close_Date]]="","",TEXT(Sales_Pipeline[[#This Row],[Close_Date]],"mmm"))</f>
        <v>Apr</v>
      </c>
      <c r="M2012" s="8" t="str">
        <f>IF(Sales_Pipeline[[#This Row],[Close_Date]]="","","Q"&amp;ROUNDUP(MONTH(Sales_Pipeline[[#This Row],[Close_Date]])/3,0))</f>
        <v>Q2</v>
      </c>
      <c r="N2012" s="2" cm="1">
        <f t="array" ref="N2012">IFERROR(_xlfn.IFS(Sales_Pipeline[[#This Row],[Deal_Stage]]="Won",_xlfn.XLOOKUP(Sales_Pipeline[[#This Row],[Product]],Products!$A$2:$A$8,Products!$C$2:$C$8),Sales_Pipeline[[#This Row],[Deal_Stage]]="Lost",_xlfn.XLOOKUP(Sales_Pipeline[[#This Row],[Product]],Products!$A$2:$A$8,Products!$C$2:$C$8)),"")</f>
        <v>1096</v>
      </c>
      <c r="O2012" s="2">
        <v>0</v>
      </c>
    </row>
    <row r="2013" spans="1:15" x14ac:dyDescent="0.3">
      <c r="A2013" t="s">
        <v>2159</v>
      </c>
      <c r="B2013" t="s">
        <v>44</v>
      </c>
      <c r="C2013" t="str">
        <f>_xlfn.XLOOKUP(Sales_Pipeline[[#This Row],[Sales_Agent]],Sales_Teams[Sales_Agent],Sales_Teams[Manager])</f>
        <v>Summer Sewald</v>
      </c>
      <c r="D2013" t="str">
        <f>_xlfn.XLOOKUP(Sales_Pipeline[[#This Row],[Manager]],Sales_Teams[Manager],Sales_Teams[Regional_Office])</f>
        <v>West</v>
      </c>
      <c r="E2013" t="s">
        <v>8953</v>
      </c>
      <c r="F2013" t="s">
        <v>66</v>
      </c>
      <c r="G2013" t="str">
        <f>IFERROR(_xlfn.XLOOKUP(Sales_Pipeline[[#This Row],[Account]],Accounts!$A$2:$A$86,Accounts!$F$2:$F$86),"")</f>
        <v>United States</v>
      </c>
      <c r="H2013" t="s">
        <v>57</v>
      </c>
      <c r="I2013" s="3">
        <v>42826</v>
      </c>
      <c r="J2013" s="3">
        <v>42915</v>
      </c>
      <c r="K2013" s="8" t="str">
        <f>IF(Sales_Pipeline[[#This Row],[Close_Date]]="","",TEXT(Sales_Pipeline[[#This Row],[Close_Date]],"ddd"))</f>
        <v>Thu</v>
      </c>
      <c r="L2013" s="8" t="str">
        <f>IF(Sales_Pipeline[[#This Row],[Close_Date]]="","",TEXT(Sales_Pipeline[[#This Row],[Close_Date]],"mmm"))</f>
        <v>Jun</v>
      </c>
      <c r="M2013" s="8" t="str">
        <f>IF(Sales_Pipeline[[#This Row],[Close_Date]]="","","Q"&amp;ROUNDUP(MONTH(Sales_Pipeline[[#This Row],[Close_Date]])/3,0))</f>
        <v>Q2</v>
      </c>
      <c r="N2013" s="2" cm="1">
        <f t="array" ref="N2013">IFERROR(_xlfn.IFS(Sales_Pipeline[[#This Row],[Deal_Stage]]="Won",_xlfn.XLOOKUP(Sales_Pipeline[[#This Row],[Product]],Products!$A$2:$A$8,Products!$C$2:$C$8),Sales_Pipeline[[#This Row],[Deal_Stage]]="Lost",_xlfn.XLOOKUP(Sales_Pipeline[[#This Row],[Product]],Products!$A$2:$A$8,Products!$C$2:$C$8)),"")</f>
        <v>4821</v>
      </c>
      <c r="O2013" s="2">
        <v>5079</v>
      </c>
    </row>
    <row r="2014" spans="1:15" x14ac:dyDescent="0.3">
      <c r="A2014" t="s">
        <v>2160</v>
      </c>
      <c r="B2014" t="s">
        <v>3</v>
      </c>
      <c r="C2014" t="str">
        <f>_xlfn.XLOOKUP(Sales_Pipeline[[#This Row],[Sales_Agent]],Sales_Teams[Sales_Agent],Sales_Teams[Manager])</f>
        <v>Dustin Brinkmann</v>
      </c>
      <c r="D2014" t="str">
        <f>_xlfn.XLOOKUP(Sales_Pipeline[[#This Row],[Manager]],Sales_Teams[Manager],Sales_Teams[Regional_Office])</f>
        <v>Central</v>
      </c>
      <c r="E2014" t="s">
        <v>63</v>
      </c>
      <c r="F2014" t="s">
        <v>507</v>
      </c>
      <c r="G2014" t="str">
        <f>IFERROR(_xlfn.XLOOKUP(Sales_Pipeline[[#This Row],[Account]],Accounts!$A$2:$A$86,Accounts!$F$2:$F$86),"")</f>
        <v>Belgium</v>
      </c>
      <c r="H2014" t="s">
        <v>57</v>
      </c>
      <c r="I2014" s="3">
        <v>42827</v>
      </c>
      <c r="J2014" s="3">
        <v>42906</v>
      </c>
      <c r="K2014" s="8" t="str">
        <f>IF(Sales_Pipeline[[#This Row],[Close_Date]]="","",TEXT(Sales_Pipeline[[#This Row],[Close_Date]],"ddd"))</f>
        <v>Tue</v>
      </c>
      <c r="L2014" s="8" t="str">
        <f>IF(Sales_Pipeline[[#This Row],[Close_Date]]="","",TEXT(Sales_Pipeline[[#This Row],[Close_Date]],"mmm"))</f>
        <v>Jun</v>
      </c>
      <c r="M2014" s="8" t="str">
        <f>IF(Sales_Pipeline[[#This Row],[Close_Date]]="","","Q"&amp;ROUNDUP(MONTH(Sales_Pipeline[[#This Row],[Close_Date]])/3,0))</f>
        <v>Q2</v>
      </c>
      <c r="N2014" s="2" cm="1">
        <f t="array" ref="N2014">IFERROR(_xlfn.IFS(Sales_Pipeline[[#This Row],[Deal_Stage]]="Won",_xlfn.XLOOKUP(Sales_Pipeline[[#This Row],[Product]],Products!$A$2:$A$8,Products!$C$2:$C$8),Sales_Pipeline[[#This Row],[Deal_Stage]]="Lost",_xlfn.XLOOKUP(Sales_Pipeline[[#This Row],[Product]],Products!$A$2:$A$8,Products!$C$2:$C$8)),"")</f>
        <v>550</v>
      </c>
      <c r="O2014" s="2">
        <v>460</v>
      </c>
    </row>
    <row r="2015" spans="1:15" x14ac:dyDescent="0.3">
      <c r="A2015" t="s">
        <v>2161</v>
      </c>
      <c r="B2015" t="s">
        <v>30</v>
      </c>
      <c r="C2015" t="str">
        <f>_xlfn.XLOOKUP(Sales_Pipeline[[#This Row],[Sales_Agent]],Sales_Teams[Sales_Agent],Sales_Teams[Manager])</f>
        <v>Rocco Neubert</v>
      </c>
      <c r="D2015" t="str">
        <f>_xlfn.XLOOKUP(Sales_Pipeline[[#This Row],[Manager]],Sales_Teams[Manager],Sales_Teams[Regional_Office])</f>
        <v>East</v>
      </c>
      <c r="E2015" t="s">
        <v>76</v>
      </c>
      <c r="G2015" t="str">
        <f>IFERROR(_xlfn.XLOOKUP(Sales_Pipeline[[#This Row],[Account]],Accounts!$A$2:$A$86,Accounts!$F$2:$F$86),"")</f>
        <v/>
      </c>
      <c r="H2015" t="s">
        <v>77</v>
      </c>
      <c r="I2015" s="3">
        <v>42827</v>
      </c>
      <c r="K2015" s="8" t="str">
        <f>IF(Sales_Pipeline[[#This Row],[Close_Date]]="","",TEXT(Sales_Pipeline[[#This Row],[Close_Date]],"ddd"))</f>
        <v/>
      </c>
      <c r="L2015" s="8" t="str">
        <f>IF(Sales_Pipeline[[#This Row],[Close_Date]]="","",TEXT(Sales_Pipeline[[#This Row],[Close_Date]],"mmm"))</f>
        <v/>
      </c>
      <c r="M2015" s="8" t="str">
        <f>IF(Sales_Pipeline[[#This Row],[Close_Date]]="","","Q"&amp;ROUNDUP(MONTH(Sales_Pipeline[[#This Row],[Close_Date]])/3,0))</f>
        <v/>
      </c>
      <c r="N2015" s="2" t="str" cm="1">
        <f t="array" ref="N2015">IFERROR(_xlfn.IFS(Sales_Pipeline[[#This Row],[Deal_Stage]]="Won",_xlfn.XLOOKUP(Sales_Pipeline[[#This Row],[Product]],Products!$A$2:$A$8,Products!$C$2:$C$8),Sales_Pipeline[[#This Row],[Deal_Stage]]="Lost",_xlfn.XLOOKUP(Sales_Pipeline[[#This Row],[Product]],Products!$A$2:$A$8,Products!$C$2:$C$8)),"")</f>
        <v/>
      </c>
      <c r="O2015" s="2">
        <v>0</v>
      </c>
    </row>
    <row r="2016" spans="1:15" x14ac:dyDescent="0.3">
      <c r="A2016" t="s">
        <v>2162</v>
      </c>
      <c r="B2016" t="s">
        <v>30</v>
      </c>
      <c r="C2016" t="str">
        <f>_xlfn.XLOOKUP(Sales_Pipeline[[#This Row],[Sales_Agent]],Sales_Teams[Sales_Agent],Sales_Teams[Manager])</f>
        <v>Rocco Neubert</v>
      </c>
      <c r="D2016" t="str">
        <f>_xlfn.XLOOKUP(Sales_Pipeline[[#This Row],[Manager]],Sales_Teams[Manager],Sales_Teams[Regional_Office])</f>
        <v>East</v>
      </c>
      <c r="E2016" t="s">
        <v>55</v>
      </c>
      <c r="F2016" t="s">
        <v>533</v>
      </c>
      <c r="G2016" t="str">
        <f>IFERROR(_xlfn.XLOOKUP(Sales_Pipeline[[#This Row],[Account]],Accounts!$A$2:$A$86,Accounts!$F$2:$F$86),"")</f>
        <v>United States</v>
      </c>
      <c r="H2016" t="s">
        <v>82</v>
      </c>
      <c r="I2016" s="3">
        <v>42827</v>
      </c>
      <c r="J2016" s="3">
        <v>42910</v>
      </c>
      <c r="K2016" s="8" t="str">
        <f>IF(Sales_Pipeline[[#This Row],[Close_Date]]="","",TEXT(Sales_Pipeline[[#This Row],[Close_Date]],"ddd"))</f>
        <v>Sat</v>
      </c>
      <c r="L2016" s="8" t="str">
        <f>IF(Sales_Pipeline[[#This Row],[Close_Date]]="","",TEXT(Sales_Pipeline[[#This Row],[Close_Date]],"mmm"))</f>
        <v>Jun</v>
      </c>
      <c r="M2016" s="8" t="str">
        <f>IF(Sales_Pipeline[[#This Row],[Close_Date]]="","","Q"&amp;ROUNDUP(MONTH(Sales_Pipeline[[#This Row],[Close_Date]])/3,0))</f>
        <v>Q2</v>
      </c>
      <c r="N2016" s="2" cm="1">
        <f t="array" ref="N2016">IFERROR(_xlfn.IFS(Sales_Pipeline[[#This Row],[Deal_Stage]]="Won",_xlfn.XLOOKUP(Sales_Pipeline[[#This Row],[Product]],Products!$A$2:$A$8,Products!$C$2:$C$8),Sales_Pipeline[[#This Row],[Deal_Stage]]="Lost",_xlfn.XLOOKUP(Sales_Pipeline[[#This Row],[Product]],Products!$A$2:$A$8,Products!$C$2:$C$8)),"")</f>
        <v>1096</v>
      </c>
      <c r="O2016" s="2">
        <v>0</v>
      </c>
    </row>
    <row r="2017" spans="1:15" x14ac:dyDescent="0.3">
      <c r="A2017" t="s">
        <v>2163</v>
      </c>
      <c r="B2017" t="s">
        <v>6</v>
      </c>
      <c r="C2017" t="str">
        <f>_xlfn.XLOOKUP(Sales_Pipeline[[#This Row],[Sales_Agent]],Sales_Teams[Sales_Agent],Sales_Teams[Manager])</f>
        <v>Dustin Brinkmann</v>
      </c>
      <c r="D2017" t="str">
        <f>_xlfn.XLOOKUP(Sales_Pipeline[[#This Row],[Manager]],Sales_Teams[Manager],Sales_Teams[Regional_Office])</f>
        <v>Central</v>
      </c>
      <c r="E2017" t="s">
        <v>76</v>
      </c>
      <c r="F2017" t="s">
        <v>223</v>
      </c>
      <c r="G2017" t="str">
        <f>IFERROR(_xlfn.XLOOKUP(Sales_Pipeline[[#This Row],[Account]],Accounts!$A$2:$A$86,Accounts!$F$2:$F$86),"")</f>
        <v>United States</v>
      </c>
      <c r="H2017" t="s">
        <v>57</v>
      </c>
      <c r="I2017" s="3">
        <v>42827</v>
      </c>
      <c r="J2017" s="3">
        <v>42835</v>
      </c>
      <c r="K2017" s="8" t="str">
        <f>IF(Sales_Pipeline[[#This Row],[Close_Date]]="","",TEXT(Sales_Pipeline[[#This Row],[Close_Date]],"ddd"))</f>
        <v>Mon</v>
      </c>
      <c r="L2017" s="8" t="str">
        <f>IF(Sales_Pipeline[[#This Row],[Close_Date]]="","",TEXT(Sales_Pipeline[[#This Row],[Close_Date]],"mmm"))</f>
        <v>Apr</v>
      </c>
      <c r="M2017" s="8" t="str">
        <f>IF(Sales_Pipeline[[#This Row],[Close_Date]]="","","Q"&amp;ROUNDUP(MONTH(Sales_Pipeline[[#This Row],[Close_Date]])/3,0))</f>
        <v>Q2</v>
      </c>
      <c r="N2017" s="2" cm="1">
        <f t="array" ref="N2017">IFERROR(_xlfn.IFS(Sales_Pipeline[[#This Row],[Deal_Stage]]="Won",_xlfn.XLOOKUP(Sales_Pipeline[[#This Row],[Product]],Products!$A$2:$A$8,Products!$C$2:$C$8),Sales_Pipeline[[#This Row],[Deal_Stage]]="Lost",_xlfn.XLOOKUP(Sales_Pipeline[[#This Row],[Product]],Products!$A$2:$A$8,Products!$C$2:$C$8)),"")</f>
        <v>3393</v>
      </c>
      <c r="O2017" s="2">
        <v>3343</v>
      </c>
    </row>
    <row r="2018" spans="1:15" x14ac:dyDescent="0.3">
      <c r="A2018" t="s">
        <v>2164</v>
      </c>
      <c r="B2018" t="s">
        <v>20</v>
      </c>
      <c r="C2018" t="str">
        <f>_xlfn.XLOOKUP(Sales_Pipeline[[#This Row],[Sales_Agent]],Sales_Teams[Sales_Agent],Sales_Teams[Manager])</f>
        <v>Cara Losch</v>
      </c>
      <c r="D2018" t="str">
        <f>_xlfn.XLOOKUP(Sales_Pipeline[[#This Row],[Manager]],Sales_Teams[Manager],Sales_Teams[Regional_Office])</f>
        <v>East</v>
      </c>
      <c r="E2018" t="s">
        <v>84</v>
      </c>
      <c r="F2018" t="s">
        <v>96</v>
      </c>
      <c r="G2018" t="str">
        <f>IFERROR(_xlfn.XLOOKUP(Sales_Pipeline[[#This Row],[Account]],Accounts!$A$2:$A$86,Accounts!$F$2:$F$86),"")</f>
        <v>United States</v>
      </c>
      <c r="H2018" t="s">
        <v>57</v>
      </c>
      <c r="I2018" s="3">
        <v>42827</v>
      </c>
      <c r="J2018" s="3">
        <v>42883</v>
      </c>
      <c r="K2018" s="8" t="str">
        <f>IF(Sales_Pipeline[[#This Row],[Close_Date]]="","",TEXT(Sales_Pipeline[[#This Row],[Close_Date]],"ddd"))</f>
        <v>Sun</v>
      </c>
      <c r="L2018" s="8" t="str">
        <f>IF(Sales_Pipeline[[#This Row],[Close_Date]]="","",TEXT(Sales_Pipeline[[#This Row],[Close_Date]],"mmm"))</f>
        <v>May</v>
      </c>
      <c r="M2018" s="8" t="str">
        <f>IF(Sales_Pipeline[[#This Row],[Close_Date]]="","","Q"&amp;ROUNDUP(MONTH(Sales_Pipeline[[#This Row],[Close_Date]])/3,0))</f>
        <v>Q2</v>
      </c>
      <c r="N2018" s="2" cm="1">
        <f t="array" ref="N2018">IFERROR(_xlfn.IFS(Sales_Pipeline[[#This Row],[Deal_Stage]]="Won",_xlfn.XLOOKUP(Sales_Pipeline[[#This Row],[Product]],Products!$A$2:$A$8,Products!$C$2:$C$8),Sales_Pipeline[[#This Row],[Deal_Stage]]="Lost",_xlfn.XLOOKUP(Sales_Pipeline[[#This Row],[Product]],Products!$A$2:$A$8,Products!$C$2:$C$8)),"")</f>
        <v>5482</v>
      </c>
      <c r="O2018" s="2">
        <v>5125</v>
      </c>
    </row>
    <row r="2019" spans="1:15" x14ac:dyDescent="0.3">
      <c r="A2019" t="s">
        <v>2165</v>
      </c>
      <c r="B2019" t="s">
        <v>15</v>
      </c>
      <c r="C2019" t="str">
        <f>_xlfn.XLOOKUP(Sales_Pipeline[[#This Row],[Sales_Agent]],Sales_Teams[Sales_Agent],Sales_Teams[Manager])</f>
        <v>Melvin Marxen</v>
      </c>
      <c r="D2019" t="str">
        <f>_xlfn.XLOOKUP(Sales_Pipeline[[#This Row],[Manager]],Sales_Teams[Manager],Sales_Teams[Regional_Office])</f>
        <v>Central</v>
      </c>
      <c r="E2019" t="s">
        <v>76</v>
      </c>
      <c r="F2019" t="s">
        <v>79</v>
      </c>
      <c r="G2019" t="str">
        <f>IFERROR(_xlfn.XLOOKUP(Sales_Pipeline[[#This Row],[Account]],Accounts!$A$2:$A$86,Accounts!$F$2:$F$86),"")</f>
        <v>Philipines</v>
      </c>
      <c r="H2019" t="s">
        <v>57</v>
      </c>
      <c r="I2019" s="3">
        <v>42827</v>
      </c>
      <c r="J2019" s="3">
        <v>42836</v>
      </c>
      <c r="K2019" s="8" t="str">
        <f>IF(Sales_Pipeline[[#This Row],[Close_Date]]="","",TEXT(Sales_Pipeline[[#This Row],[Close_Date]],"ddd"))</f>
        <v>Tue</v>
      </c>
      <c r="L2019" s="8" t="str">
        <f>IF(Sales_Pipeline[[#This Row],[Close_Date]]="","",TEXT(Sales_Pipeline[[#This Row],[Close_Date]],"mmm"))</f>
        <v>Apr</v>
      </c>
      <c r="M2019" s="8" t="str">
        <f>IF(Sales_Pipeline[[#This Row],[Close_Date]]="","","Q"&amp;ROUNDUP(MONTH(Sales_Pipeline[[#This Row],[Close_Date]])/3,0))</f>
        <v>Q2</v>
      </c>
      <c r="N2019" s="2" cm="1">
        <f t="array" ref="N2019">IFERROR(_xlfn.IFS(Sales_Pipeline[[#This Row],[Deal_Stage]]="Won",_xlfn.XLOOKUP(Sales_Pipeline[[#This Row],[Product]],Products!$A$2:$A$8,Products!$C$2:$C$8),Sales_Pipeline[[#This Row],[Deal_Stage]]="Lost",_xlfn.XLOOKUP(Sales_Pipeline[[#This Row],[Product]],Products!$A$2:$A$8,Products!$C$2:$C$8)),"")</f>
        <v>3393</v>
      </c>
      <c r="O2019" s="2">
        <v>3263</v>
      </c>
    </row>
    <row r="2020" spans="1:15" x14ac:dyDescent="0.3">
      <c r="A2020" t="s">
        <v>2166</v>
      </c>
      <c r="B2020" t="s">
        <v>38</v>
      </c>
      <c r="C2020" t="str">
        <f>_xlfn.XLOOKUP(Sales_Pipeline[[#This Row],[Sales_Agent]],Sales_Teams[Sales_Agent],Sales_Teams[Manager])</f>
        <v>Celia Rouche</v>
      </c>
      <c r="D2020" t="str">
        <f>_xlfn.XLOOKUP(Sales_Pipeline[[#This Row],[Manager]],Sales_Teams[Manager],Sales_Teams[Regional_Office])</f>
        <v>West</v>
      </c>
      <c r="E2020" t="s">
        <v>55</v>
      </c>
      <c r="F2020" t="s">
        <v>100</v>
      </c>
      <c r="G2020" t="str">
        <f>IFERROR(_xlfn.XLOOKUP(Sales_Pipeline[[#This Row],[Account]],Accounts!$A$2:$A$86,Accounts!$F$2:$F$86),"")</f>
        <v>United States</v>
      </c>
      <c r="H2020" t="s">
        <v>57</v>
      </c>
      <c r="I2020" s="3">
        <v>42827</v>
      </c>
      <c r="J2020" s="3">
        <v>42833</v>
      </c>
      <c r="K2020" s="8" t="str">
        <f>IF(Sales_Pipeline[[#This Row],[Close_Date]]="","",TEXT(Sales_Pipeline[[#This Row],[Close_Date]],"ddd"))</f>
        <v>Sat</v>
      </c>
      <c r="L2020" s="8" t="str">
        <f>IF(Sales_Pipeline[[#This Row],[Close_Date]]="","",TEXT(Sales_Pipeline[[#This Row],[Close_Date]],"mmm"))</f>
        <v>Apr</v>
      </c>
      <c r="M2020" s="8" t="str">
        <f>IF(Sales_Pipeline[[#This Row],[Close_Date]]="","","Q"&amp;ROUNDUP(MONTH(Sales_Pipeline[[#This Row],[Close_Date]])/3,0))</f>
        <v>Q2</v>
      </c>
      <c r="N2020" s="2" cm="1">
        <f t="array" ref="N2020">IFERROR(_xlfn.IFS(Sales_Pipeline[[#This Row],[Deal_Stage]]="Won",_xlfn.XLOOKUP(Sales_Pipeline[[#This Row],[Product]],Products!$A$2:$A$8,Products!$C$2:$C$8),Sales_Pipeline[[#This Row],[Deal_Stage]]="Lost",_xlfn.XLOOKUP(Sales_Pipeline[[#This Row],[Product]],Products!$A$2:$A$8,Products!$C$2:$C$8)),"")</f>
        <v>1096</v>
      </c>
      <c r="O2020" s="2">
        <v>976</v>
      </c>
    </row>
    <row r="2021" spans="1:15" x14ac:dyDescent="0.3">
      <c r="A2021" t="s">
        <v>2167</v>
      </c>
      <c r="B2021" t="s">
        <v>22</v>
      </c>
      <c r="C2021" t="str">
        <f>_xlfn.XLOOKUP(Sales_Pipeline[[#This Row],[Sales_Agent]],Sales_Teams[Sales_Agent],Sales_Teams[Manager])</f>
        <v>Cara Losch</v>
      </c>
      <c r="D2021" t="str">
        <f>_xlfn.XLOOKUP(Sales_Pipeline[[#This Row],[Manager]],Sales_Teams[Manager],Sales_Teams[Regional_Office])</f>
        <v>East</v>
      </c>
      <c r="E2021" t="s">
        <v>8953</v>
      </c>
      <c r="F2021" t="s">
        <v>231</v>
      </c>
      <c r="G2021" t="str">
        <f>IFERROR(_xlfn.XLOOKUP(Sales_Pipeline[[#This Row],[Account]],Accounts!$A$2:$A$86,Accounts!$F$2:$F$86),"")</f>
        <v>United States</v>
      </c>
      <c r="H2021" t="s">
        <v>57</v>
      </c>
      <c r="I2021" s="3">
        <v>42827</v>
      </c>
      <c r="J2021" s="3">
        <v>42834</v>
      </c>
      <c r="K2021" s="8" t="str">
        <f>IF(Sales_Pipeline[[#This Row],[Close_Date]]="","",TEXT(Sales_Pipeline[[#This Row],[Close_Date]],"ddd"))</f>
        <v>Sun</v>
      </c>
      <c r="L2021" s="8" t="str">
        <f>IF(Sales_Pipeline[[#This Row],[Close_Date]]="","",TEXT(Sales_Pipeline[[#This Row],[Close_Date]],"mmm"))</f>
        <v>Apr</v>
      </c>
      <c r="M2021" s="8" t="str">
        <f>IF(Sales_Pipeline[[#This Row],[Close_Date]]="","","Q"&amp;ROUNDUP(MONTH(Sales_Pipeline[[#This Row],[Close_Date]])/3,0))</f>
        <v>Q2</v>
      </c>
      <c r="N2021" s="2" cm="1">
        <f t="array" ref="N2021">IFERROR(_xlfn.IFS(Sales_Pipeline[[#This Row],[Deal_Stage]]="Won",_xlfn.XLOOKUP(Sales_Pipeline[[#This Row],[Product]],Products!$A$2:$A$8,Products!$C$2:$C$8),Sales_Pipeline[[#This Row],[Deal_Stage]]="Lost",_xlfn.XLOOKUP(Sales_Pipeline[[#This Row],[Product]],Products!$A$2:$A$8,Products!$C$2:$C$8)),"")</f>
        <v>4821</v>
      </c>
      <c r="O2021" s="2">
        <v>4746</v>
      </c>
    </row>
    <row r="2022" spans="1:15" x14ac:dyDescent="0.3">
      <c r="A2022" t="s">
        <v>2168</v>
      </c>
      <c r="B2022" t="s">
        <v>13</v>
      </c>
      <c r="C2022" t="str">
        <f>_xlfn.XLOOKUP(Sales_Pipeline[[#This Row],[Sales_Agent]],Sales_Teams[Sales_Agent],Sales_Teams[Manager])</f>
        <v>Melvin Marxen</v>
      </c>
      <c r="D2022" t="str">
        <f>_xlfn.XLOOKUP(Sales_Pipeline[[#This Row],[Manager]],Sales_Teams[Manager],Sales_Teams[Regional_Office])</f>
        <v>Central</v>
      </c>
      <c r="E2022" t="s">
        <v>55</v>
      </c>
      <c r="F2022" t="s">
        <v>141</v>
      </c>
      <c r="G2022" t="str">
        <f>IFERROR(_xlfn.XLOOKUP(Sales_Pipeline[[#This Row],[Account]],Accounts!$A$2:$A$86,Accounts!$F$2:$F$86),"")</f>
        <v>United States</v>
      </c>
      <c r="H2022" t="s">
        <v>82</v>
      </c>
      <c r="I2022" s="3">
        <v>42827</v>
      </c>
      <c r="J2022" s="3">
        <v>42828</v>
      </c>
      <c r="K2022" s="8" t="str">
        <f>IF(Sales_Pipeline[[#This Row],[Close_Date]]="","",TEXT(Sales_Pipeline[[#This Row],[Close_Date]],"ddd"))</f>
        <v>Mon</v>
      </c>
      <c r="L2022" s="8" t="str">
        <f>IF(Sales_Pipeline[[#This Row],[Close_Date]]="","",TEXT(Sales_Pipeline[[#This Row],[Close_Date]],"mmm"))</f>
        <v>Apr</v>
      </c>
      <c r="M2022" s="8" t="str">
        <f>IF(Sales_Pipeline[[#This Row],[Close_Date]]="","","Q"&amp;ROUNDUP(MONTH(Sales_Pipeline[[#This Row],[Close_Date]])/3,0))</f>
        <v>Q2</v>
      </c>
      <c r="N2022" s="2" cm="1">
        <f t="array" ref="N2022">IFERROR(_xlfn.IFS(Sales_Pipeline[[#This Row],[Deal_Stage]]="Won",_xlfn.XLOOKUP(Sales_Pipeline[[#This Row],[Product]],Products!$A$2:$A$8,Products!$C$2:$C$8),Sales_Pipeline[[#This Row],[Deal_Stage]]="Lost",_xlfn.XLOOKUP(Sales_Pipeline[[#This Row],[Product]],Products!$A$2:$A$8,Products!$C$2:$C$8)),"")</f>
        <v>1096</v>
      </c>
      <c r="O2022" s="2">
        <v>0</v>
      </c>
    </row>
    <row r="2023" spans="1:15" x14ac:dyDescent="0.3">
      <c r="A2023" t="s">
        <v>2169</v>
      </c>
      <c r="B2023" t="s">
        <v>13</v>
      </c>
      <c r="C2023" t="str">
        <f>_xlfn.XLOOKUP(Sales_Pipeline[[#This Row],[Sales_Agent]],Sales_Teams[Sales_Agent],Sales_Teams[Manager])</f>
        <v>Melvin Marxen</v>
      </c>
      <c r="D2023" t="str">
        <f>_xlfn.XLOOKUP(Sales_Pipeline[[#This Row],[Manager]],Sales_Teams[Manager],Sales_Teams[Regional_Office])</f>
        <v>Central</v>
      </c>
      <c r="E2023" t="s">
        <v>63</v>
      </c>
      <c r="F2023" t="s">
        <v>64</v>
      </c>
      <c r="G2023" t="str">
        <f>IFERROR(_xlfn.XLOOKUP(Sales_Pipeline[[#This Row],[Account]],Accounts!$A$2:$A$86,Accounts!$F$2:$F$86),"")</f>
        <v>United States</v>
      </c>
      <c r="H2023" t="s">
        <v>57</v>
      </c>
      <c r="I2023" s="3">
        <v>42827</v>
      </c>
      <c r="J2023" s="3">
        <v>42836</v>
      </c>
      <c r="K2023" s="8" t="str">
        <f>IF(Sales_Pipeline[[#This Row],[Close_Date]]="","",TEXT(Sales_Pipeline[[#This Row],[Close_Date]],"ddd"))</f>
        <v>Tue</v>
      </c>
      <c r="L2023" s="8" t="str">
        <f>IF(Sales_Pipeline[[#This Row],[Close_Date]]="","",TEXT(Sales_Pipeline[[#This Row],[Close_Date]],"mmm"))</f>
        <v>Apr</v>
      </c>
      <c r="M2023" s="8" t="str">
        <f>IF(Sales_Pipeline[[#This Row],[Close_Date]]="","","Q"&amp;ROUNDUP(MONTH(Sales_Pipeline[[#This Row],[Close_Date]])/3,0))</f>
        <v>Q2</v>
      </c>
      <c r="N2023" s="2" cm="1">
        <f t="array" ref="N2023">IFERROR(_xlfn.IFS(Sales_Pipeline[[#This Row],[Deal_Stage]]="Won",_xlfn.XLOOKUP(Sales_Pipeline[[#This Row],[Product]],Products!$A$2:$A$8,Products!$C$2:$C$8),Sales_Pipeline[[#This Row],[Deal_Stage]]="Lost",_xlfn.XLOOKUP(Sales_Pipeline[[#This Row],[Product]],Products!$A$2:$A$8,Products!$C$2:$C$8)),"")</f>
        <v>550</v>
      </c>
      <c r="O2023" s="2">
        <v>507</v>
      </c>
    </row>
    <row r="2024" spans="1:15" x14ac:dyDescent="0.3">
      <c r="A2024" t="s">
        <v>2170</v>
      </c>
      <c r="B2024" t="s">
        <v>40</v>
      </c>
      <c r="C2024" t="str">
        <f>_xlfn.XLOOKUP(Sales_Pipeline[[#This Row],[Sales_Agent]],Sales_Teams[Sales_Agent],Sales_Teams[Manager])</f>
        <v>Summer Sewald</v>
      </c>
      <c r="D2024" t="str">
        <f>_xlfn.XLOOKUP(Sales_Pipeline[[#This Row],[Manager]],Sales_Teams[Manager],Sales_Teams[Regional_Office])</f>
        <v>West</v>
      </c>
      <c r="E2024" t="s">
        <v>84</v>
      </c>
      <c r="G2024" t="str">
        <f>IFERROR(_xlfn.XLOOKUP(Sales_Pipeline[[#This Row],[Account]],Accounts!$A$2:$A$86,Accounts!$F$2:$F$86),"")</f>
        <v/>
      </c>
      <c r="H2024" t="s">
        <v>77</v>
      </c>
      <c r="I2024" s="3">
        <v>42827</v>
      </c>
      <c r="K2024" s="8" t="str">
        <f>IF(Sales_Pipeline[[#This Row],[Close_Date]]="","",TEXT(Sales_Pipeline[[#This Row],[Close_Date]],"ddd"))</f>
        <v/>
      </c>
      <c r="L2024" s="8" t="str">
        <f>IF(Sales_Pipeline[[#This Row],[Close_Date]]="","",TEXT(Sales_Pipeline[[#This Row],[Close_Date]],"mmm"))</f>
        <v/>
      </c>
      <c r="M2024" s="8" t="str">
        <f>IF(Sales_Pipeline[[#This Row],[Close_Date]]="","","Q"&amp;ROUNDUP(MONTH(Sales_Pipeline[[#This Row],[Close_Date]])/3,0))</f>
        <v/>
      </c>
      <c r="N2024" s="2" t="str" cm="1">
        <f t="array" ref="N2024">IFERROR(_xlfn.IFS(Sales_Pipeline[[#This Row],[Deal_Stage]]="Won",_xlfn.XLOOKUP(Sales_Pipeline[[#This Row],[Product]],Products!$A$2:$A$8,Products!$C$2:$C$8),Sales_Pipeline[[#This Row],[Deal_Stage]]="Lost",_xlfn.XLOOKUP(Sales_Pipeline[[#This Row],[Product]],Products!$A$2:$A$8,Products!$C$2:$C$8)),"")</f>
        <v/>
      </c>
      <c r="O2024" s="2">
        <v>0</v>
      </c>
    </row>
    <row r="2025" spans="1:15" x14ac:dyDescent="0.3">
      <c r="A2025" t="s">
        <v>2171</v>
      </c>
      <c r="B2025" t="s">
        <v>40</v>
      </c>
      <c r="C2025" t="str">
        <f>_xlfn.XLOOKUP(Sales_Pipeline[[#This Row],[Sales_Agent]],Sales_Teams[Sales_Agent],Sales_Teams[Manager])</f>
        <v>Summer Sewald</v>
      </c>
      <c r="D2025" t="str">
        <f>_xlfn.XLOOKUP(Sales_Pipeline[[#This Row],[Manager]],Sales_Teams[Manager],Sales_Teams[Regional_Office])</f>
        <v>West</v>
      </c>
      <c r="E2025" t="s">
        <v>63</v>
      </c>
      <c r="F2025" t="s">
        <v>216</v>
      </c>
      <c r="G2025" t="str">
        <f>IFERROR(_xlfn.XLOOKUP(Sales_Pipeline[[#This Row],[Account]],Accounts!$A$2:$A$86,Accounts!$F$2:$F$86),"")</f>
        <v>United States</v>
      </c>
      <c r="H2025" t="s">
        <v>82</v>
      </c>
      <c r="I2025" s="3">
        <v>42827</v>
      </c>
      <c r="J2025" s="3">
        <v>42839</v>
      </c>
      <c r="K2025" s="8" t="str">
        <f>IF(Sales_Pipeline[[#This Row],[Close_Date]]="","",TEXT(Sales_Pipeline[[#This Row],[Close_Date]],"ddd"))</f>
        <v>Fri</v>
      </c>
      <c r="L2025" s="8" t="str">
        <f>IF(Sales_Pipeline[[#This Row],[Close_Date]]="","",TEXT(Sales_Pipeline[[#This Row],[Close_Date]],"mmm"))</f>
        <v>Apr</v>
      </c>
      <c r="M2025" s="8" t="str">
        <f>IF(Sales_Pipeline[[#This Row],[Close_Date]]="","","Q"&amp;ROUNDUP(MONTH(Sales_Pipeline[[#This Row],[Close_Date]])/3,0))</f>
        <v>Q2</v>
      </c>
      <c r="N2025" s="2" cm="1">
        <f t="array" ref="N2025">IFERROR(_xlfn.IFS(Sales_Pipeline[[#This Row],[Deal_Stage]]="Won",_xlfn.XLOOKUP(Sales_Pipeline[[#This Row],[Product]],Products!$A$2:$A$8,Products!$C$2:$C$8),Sales_Pipeline[[#This Row],[Deal_Stage]]="Lost",_xlfn.XLOOKUP(Sales_Pipeline[[#This Row],[Product]],Products!$A$2:$A$8,Products!$C$2:$C$8)),"")</f>
        <v>550</v>
      </c>
      <c r="O2025" s="2">
        <v>0</v>
      </c>
    </row>
    <row r="2026" spans="1:15" x14ac:dyDescent="0.3">
      <c r="A2026" t="s">
        <v>2172</v>
      </c>
      <c r="B2026" t="s">
        <v>40</v>
      </c>
      <c r="C2026" t="str">
        <f>_xlfn.XLOOKUP(Sales_Pipeline[[#This Row],[Sales_Agent]],Sales_Teams[Sales_Agent],Sales_Teams[Manager])</f>
        <v>Summer Sewald</v>
      </c>
      <c r="D2026" t="str">
        <f>_xlfn.XLOOKUP(Sales_Pipeline[[#This Row],[Manager]],Sales_Teams[Manager],Sales_Teams[Regional_Office])</f>
        <v>West</v>
      </c>
      <c r="E2026" t="s">
        <v>8953</v>
      </c>
      <c r="F2026" t="s">
        <v>100</v>
      </c>
      <c r="G2026" t="str">
        <f>IFERROR(_xlfn.XLOOKUP(Sales_Pipeline[[#This Row],[Account]],Accounts!$A$2:$A$86,Accounts!$F$2:$F$86),"")</f>
        <v>United States</v>
      </c>
      <c r="H2026" t="s">
        <v>57</v>
      </c>
      <c r="I2026" s="3">
        <v>42827</v>
      </c>
      <c r="J2026" s="3">
        <v>42834</v>
      </c>
      <c r="K2026" s="8" t="str">
        <f>IF(Sales_Pipeline[[#This Row],[Close_Date]]="","",TEXT(Sales_Pipeline[[#This Row],[Close_Date]],"ddd"))</f>
        <v>Sun</v>
      </c>
      <c r="L2026" s="8" t="str">
        <f>IF(Sales_Pipeline[[#This Row],[Close_Date]]="","",TEXT(Sales_Pipeline[[#This Row],[Close_Date]],"mmm"))</f>
        <v>Apr</v>
      </c>
      <c r="M2026" s="8" t="str">
        <f>IF(Sales_Pipeline[[#This Row],[Close_Date]]="","","Q"&amp;ROUNDUP(MONTH(Sales_Pipeline[[#This Row],[Close_Date]])/3,0))</f>
        <v>Q2</v>
      </c>
      <c r="N2026" s="2" cm="1">
        <f t="array" ref="N2026">IFERROR(_xlfn.IFS(Sales_Pipeline[[#This Row],[Deal_Stage]]="Won",_xlfn.XLOOKUP(Sales_Pipeline[[#This Row],[Product]],Products!$A$2:$A$8,Products!$C$2:$C$8),Sales_Pipeline[[#This Row],[Deal_Stage]]="Lost",_xlfn.XLOOKUP(Sales_Pipeline[[#This Row],[Product]],Products!$A$2:$A$8,Products!$C$2:$C$8)),"")</f>
        <v>4821</v>
      </c>
      <c r="O2026" s="2">
        <v>5693</v>
      </c>
    </row>
    <row r="2027" spans="1:15" x14ac:dyDescent="0.3">
      <c r="A2027" t="s">
        <v>2173</v>
      </c>
      <c r="B2027" t="s">
        <v>43</v>
      </c>
      <c r="C2027" t="str">
        <f>_xlfn.XLOOKUP(Sales_Pipeline[[#This Row],[Sales_Agent]],Sales_Teams[Sales_Agent],Sales_Teams[Manager])</f>
        <v>Summer Sewald</v>
      </c>
      <c r="D2027" t="str">
        <f>_xlfn.XLOOKUP(Sales_Pipeline[[#This Row],[Manager]],Sales_Teams[Manager],Sales_Teams[Regional_Office])</f>
        <v>West</v>
      </c>
      <c r="E2027" t="s">
        <v>8953</v>
      </c>
      <c r="G2027" t="str">
        <f>IFERROR(_xlfn.XLOOKUP(Sales_Pipeline[[#This Row],[Account]],Accounts!$A$2:$A$86,Accounts!$F$2:$F$86),"")</f>
        <v/>
      </c>
      <c r="H2027" t="s">
        <v>77</v>
      </c>
      <c r="I2027" s="3">
        <v>42827</v>
      </c>
      <c r="K2027" s="8" t="str">
        <f>IF(Sales_Pipeline[[#This Row],[Close_Date]]="","",TEXT(Sales_Pipeline[[#This Row],[Close_Date]],"ddd"))</f>
        <v/>
      </c>
      <c r="L2027" s="8" t="str">
        <f>IF(Sales_Pipeline[[#This Row],[Close_Date]]="","",TEXT(Sales_Pipeline[[#This Row],[Close_Date]],"mmm"))</f>
        <v/>
      </c>
      <c r="M2027" s="8" t="str">
        <f>IF(Sales_Pipeline[[#This Row],[Close_Date]]="","","Q"&amp;ROUNDUP(MONTH(Sales_Pipeline[[#This Row],[Close_Date]])/3,0))</f>
        <v/>
      </c>
      <c r="N2027" s="2" t="str" cm="1">
        <f t="array" ref="N2027">IFERROR(_xlfn.IFS(Sales_Pipeline[[#This Row],[Deal_Stage]]="Won",_xlfn.XLOOKUP(Sales_Pipeline[[#This Row],[Product]],Products!$A$2:$A$8,Products!$C$2:$C$8),Sales_Pipeline[[#This Row],[Deal_Stage]]="Lost",_xlfn.XLOOKUP(Sales_Pipeline[[#This Row],[Product]],Products!$A$2:$A$8,Products!$C$2:$C$8)),"")</f>
        <v/>
      </c>
      <c r="O2027" s="2">
        <v>0</v>
      </c>
    </row>
    <row r="2028" spans="1:15" x14ac:dyDescent="0.3">
      <c r="A2028" t="s">
        <v>2174</v>
      </c>
      <c r="B2028" t="s">
        <v>43</v>
      </c>
      <c r="C2028" t="str">
        <f>_xlfn.XLOOKUP(Sales_Pipeline[[#This Row],[Sales_Agent]],Sales_Teams[Sales_Agent],Sales_Teams[Manager])</f>
        <v>Summer Sewald</v>
      </c>
      <c r="D2028" t="str">
        <f>_xlfn.XLOOKUP(Sales_Pipeline[[#This Row],[Manager]],Sales_Teams[Manager],Sales_Teams[Regional_Office])</f>
        <v>West</v>
      </c>
      <c r="E2028" t="s">
        <v>55</v>
      </c>
      <c r="F2028" t="s">
        <v>100</v>
      </c>
      <c r="G2028" t="str">
        <f>IFERROR(_xlfn.XLOOKUP(Sales_Pipeline[[#This Row],[Account]],Accounts!$A$2:$A$86,Accounts!$F$2:$F$86),"")</f>
        <v>United States</v>
      </c>
      <c r="H2028" t="s">
        <v>82</v>
      </c>
      <c r="I2028" s="3">
        <v>42827</v>
      </c>
      <c r="J2028" s="3">
        <v>42839</v>
      </c>
      <c r="K2028" s="8" t="str">
        <f>IF(Sales_Pipeline[[#This Row],[Close_Date]]="","",TEXT(Sales_Pipeline[[#This Row],[Close_Date]],"ddd"))</f>
        <v>Fri</v>
      </c>
      <c r="L2028" s="8" t="str">
        <f>IF(Sales_Pipeline[[#This Row],[Close_Date]]="","",TEXT(Sales_Pipeline[[#This Row],[Close_Date]],"mmm"))</f>
        <v>Apr</v>
      </c>
      <c r="M2028" s="8" t="str">
        <f>IF(Sales_Pipeline[[#This Row],[Close_Date]]="","","Q"&amp;ROUNDUP(MONTH(Sales_Pipeline[[#This Row],[Close_Date]])/3,0))</f>
        <v>Q2</v>
      </c>
      <c r="N2028" s="2" cm="1">
        <f t="array" ref="N2028">IFERROR(_xlfn.IFS(Sales_Pipeline[[#This Row],[Deal_Stage]]="Won",_xlfn.XLOOKUP(Sales_Pipeline[[#This Row],[Product]],Products!$A$2:$A$8,Products!$C$2:$C$8),Sales_Pipeline[[#This Row],[Deal_Stage]]="Lost",_xlfn.XLOOKUP(Sales_Pipeline[[#This Row],[Product]],Products!$A$2:$A$8,Products!$C$2:$C$8)),"")</f>
        <v>1096</v>
      </c>
      <c r="O2028" s="2">
        <v>0</v>
      </c>
    </row>
    <row r="2029" spans="1:15" x14ac:dyDescent="0.3">
      <c r="A2029" t="s">
        <v>2175</v>
      </c>
      <c r="B2029" t="s">
        <v>42</v>
      </c>
      <c r="C2029" t="str">
        <f>_xlfn.XLOOKUP(Sales_Pipeline[[#This Row],[Sales_Agent]],Sales_Teams[Sales_Agent],Sales_Teams[Manager])</f>
        <v>Summer Sewald</v>
      </c>
      <c r="D2029" t="str">
        <f>_xlfn.XLOOKUP(Sales_Pipeline[[#This Row],[Manager]],Sales_Teams[Manager],Sales_Teams[Regional_Office])</f>
        <v>West</v>
      </c>
      <c r="E2029" t="s">
        <v>63</v>
      </c>
      <c r="F2029" t="s">
        <v>114</v>
      </c>
      <c r="G2029" t="str">
        <f>IFERROR(_xlfn.XLOOKUP(Sales_Pipeline[[#This Row],[Account]],Accounts!$A$2:$A$86,Accounts!$F$2:$F$86),"")</f>
        <v>United States</v>
      </c>
      <c r="H2029" t="s">
        <v>82</v>
      </c>
      <c r="I2029" s="3">
        <v>42827</v>
      </c>
      <c r="J2029" s="3">
        <v>42828</v>
      </c>
      <c r="K2029" s="8" t="str">
        <f>IF(Sales_Pipeline[[#This Row],[Close_Date]]="","",TEXT(Sales_Pipeline[[#This Row],[Close_Date]],"ddd"))</f>
        <v>Mon</v>
      </c>
      <c r="L2029" s="8" t="str">
        <f>IF(Sales_Pipeline[[#This Row],[Close_Date]]="","",TEXT(Sales_Pipeline[[#This Row],[Close_Date]],"mmm"))</f>
        <v>Apr</v>
      </c>
      <c r="M2029" s="8" t="str">
        <f>IF(Sales_Pipeline[[#This Row],[Close_Date]]="","","Q"&amp;ROUNDUP(MONTH(Sales_Pipeline[[#This Row],[Close_Date]])/3,0))</f>
        <v>Q2</v>
      </c>
      <c r="N2029" s="2" cm="1">
        <f t="array" ref="N2029">IFERROR(_xlfn.IFS(Sales_Pipeline[[#This Row],[Deal_Stage]]="Won",_xlfn.XLOOKUP(Sales_Pipeline[[#This Row],[Product]],Products!$A$2:$A$8,Products!$C$2:$C$8),Sales_Pipeline[[#This Row],[Deal_Stage]]="Lost",_xlfn.XLOOKUP(Sales_Pipeline[[#This Row],[Product]],Products!$A$2:$A$8,Products!$C$2:$C$8)),"")</f>
        <v>550</v>
      </c>
      <c r="O2029" s="2">
        <v>0</v>
      </c>
    </row>
    <row r="2030" spans="1:15" x14ac:dyDescent="0.3">
      <c r="A2030" t="s">
        <v>2176</v>
      </c>
      <c r="B2030" t="s">
        <v>42</v>
      </c>
      <c r="C2030" t="str">
        <f>_xlfn.XLOOKUP(Sales_Pipeline[[#This Row],[Sales_Agent]],Sales_Teams[Sales_Agent],Sales_Teams[Manager])</f>
        <v>Summer Sewald</v>
      </c>
      <c r="D2030" t="str">
        <f>_xlfn.XLOOKUP(Sales_Pipeline[[#This Row],[Manager]],Sales_Teams[Manager],Sales_Teams[Regional_Office])</f>
        <v>West</v>
      </c>
      <c r="E2030" t="s">
        <v>63</v>
      </c>
      <c r="F2030" t="s">
        <v>72</v>
      </c>
      <c r="G2030" t="str">
        <f>IFERROR(_xlfn.XLOOKUP(Sales_Pipeline[[#This Row],[Account]],Accounts!$A$2:$A$86,Accounts!$F$2:$F$86),"")</f>
        <v>United States</v>
      </c>
      <c r="H2030" t="s">
        <v>57</v>
      </c>
      <c r="I2030" s="3">
        <v>42827</v>
      </c>
      <c r="J2030" s="3">
        <v>42835</v>
      </c>
      <c r="K2030" s="8" t="str">
        <f>IF(Sales_Pipeline[[#This Row],[Close_Date]]="","",TEXT(Sales_Pipeline[[#This Row],[Close_Date]],"ddd"))</f>
        <v>Mon</v>
      </c>
      <c r="L2030" s="8" t="str">
        <f>IF(Sales_Pipeline[[#This Row],[Close_Date]]="","",TEXT(Sales_Pipeline[[#This Row],[Close_Date]],"mmm"))</f>
        <v>Apr</v>
      </c>
      <c r="M2030" s="8" t="str">
        <f>IF(Sales_Pipeline[[#This Row],[Close_Date]]="","","Q"&amp;ROUNDUP(MONTH(Sales_Pipeline[[#This Row],[Close_Date]])/3,0))</f>
        <v>Q2</v>
      </c>
      <c r="N2030" s="2" cm="1">
        <f t="array" ref="N2030">IFERROR(_xlfn.IFS(Sales_Pipeline[[#This Row],[Deal_Stage]]="Won",_xlfn.XLOOKUP(Sales_Pipeline[[#This Row],[Product]],Products!$A$2:$A$8,Products!$C$2:$C$8),Sales_Pipeline[[#This Row],[Deal_Stage]]="Lost",_xlfn.XLOOKUP(Sales_Pipeline[[#This Row],[Product]],Products!$A$2:$A$8,Products!$C$2:$C$8)),"")</f>
        <v>550</v>
      </c>
      <c r="O2030" s="2">
        <v>488</v>
      </c>
    </row>
    <row r="2031" spans="1:15" x14ac:dyDescent="0.3">
      <c r="A2031" t="s">
        <v>2177</v>
      </c>
      <c r="B2031" t="s">
        <v>42</v>
      </c>
      <c r="C2031" t="str">
        <f>_xlfn.XLOOKUP(Sales_Pipeline[[#This Row],[Sales_Agent]],Sales_Teams[Sales_Agent],Sales_Teams[Manager])</f>
        <v>Summer Sewald</v>
      </c>
      <c r="D2031" t="str">
        <f>_xlfn.XLOOKUP(Sales_Pipeline[[#This Row],[Manager]],Sales_Teams[Manager],Sales_Teams[Regional_Office])</f>
        <v>West</v>
      </c>
      <c r="E2031" t="s">
        <v>63</v>
      </c>
      <c r="F2031" t="s">
        <v>98</v>
      </c>
      <c r="G2031" t="str">
        <f>IFERROR(_xlfn.XLOOKUP(Sales_Pipeline[[#This Row],[Account]],Accounts!$A$2:$A$86,Accounts!$F$2:$F$86),"")</f>
        <v>United States</v>
      </c>
      <c r="H2031" t="s">
        <v>57</v>
      </c>
      <c r="I2031" s="3">
        <v>42827</v>
      </c>
      <c r="J2031" s="3">
        <v>42875</v>
      </c>
      <c r="K2031" s="8" t="str">
        <f>IF(Sales_Pipeline[[#This Row],[Close_Date]]="","",TEXT(Sales_Pipeline[[#This Row],[Close_Date]],"ddd"))</f>
        <v>Sat</v>
      </c>
      <c r="L2031" s="8" t="str">
        <f>IF(Sales_Pipeline[[#This Row],[Close_Date]]="","",TEXT(Sales_Pipeline[[#This Row],[Close_Date]],"mmm"))</f>
        <v>May</v>
      </c>
      <c r="M2031" s="8" t="str">
        <f>IF(Sales_Pipeline[[#This Row],[Close_Date]]="","","Q"&amp;ROUNDUP(MONTH(Sales_Pipeline[[#This Row],[Close_Date]])/3,0))</f>
        <v>Q2</v>
      </c>
      <c r="N2031" s="2" cm="1">
        <f t="array" ref="N2031">IFERROR(_xlfn.IFS(Sales_Pipeline[[#This Row],[Deal_Stage]]="Won",_xlfn.XLOOKUP(Sales_Pipeline[[#This Row],[Product]],Products!$A$2:$A$8,Products!$C$2:$C$8),Sales_Pipeline[[#This Row],[Deal_Stage]]="Lost",_xlfn.XLOOKUP(Sales_Pipeline[[#This Row],[Product]],Products!$A$2:$A$8,Products!$C$2:$C$8)),"")</f>
        <v>550</v>
      </c>
      <c r="O2031" s="2">
        <v>605</v>
      </c>
    </row>
    <row r="2032" spans="1:15" x14ac:dyDescent="0.3">
      <c r="A2032" t="s">
        <v>2178</v>
      </c>
      <c r="B2032" t="s">
        <v>37</v>
      </c>
      <c r="C2032" t="str">
        <f>_xlfn.XLOOKUP(Sales_Pipeline[[#This Row],[Sales_Agent]],Sales_Teams[Sales_Agent],Sales_Teams[Manager])</f>
        <v>Celia Rouche</v>
      </c>
      <c r="D2032" t="str">
        <f>_xlfn.XLOOKUP(Sales_Pipeline[[#This Row],[Manager]],Sales_Teams[Manager],Sales_Teams[Regional_Office])</f>
        <v>West</v>
      </c>
      <c r="E2032" t="s">
        <v>8953</v>
      </c>
      <c r="G2032" t="str">
        <f>IFERROR(_xlfn.XLOOKUP(Sales_Pipeline[[#This Row],[Account]],Accounts!$A$2:$A$86,Accounts!$F$2:$F$86),"")</f>
        <v/>
      </c>
      <c r="H2032" t="s">
        <v>77</v>
      </c>
      <c r="I2032" s="3">
        <v>42827</v>
      </c>
      <c r="K2032" s="8" t="str">
        <f>IF(Sales_Pipeline[[#This Row],[Close_Date]]="","",TEXT(Sales_Pipeline[[#This Row],[Close_Date]],"ddd"))</f>
        <v/>
      </c>
      <c r="L2032" s="8" t="str">
        <f>IF(Sales_Pipeline[[#This Row],[Close_Date]]="","",TEXT(Sales_Pipeline[[#This Row],[Close_Date]],"mmm"))</f>
        <v/>
      </c>
      <c r="M2032" s="8" t="str">
        <f>IF(Sales_Pipeline[[#This Row],[Close_Date]]="","","Q"&amp;ROUNDUP(MONTH(Sales_Pipeline[[#This Row],[Close_Date]])/3,0))</f>
        <v/>
      </c>
      <c r="N2032" s="2" t="str" cm="1">
        <f t="array" ref="N2032">IFERROR(_xlfn.IFS(Sales_Pipeline[[#This Row],[Deal_Stage]]="Won",_xlfn.XLOOKUP(Sales_Pipeline[[#This Row],[Product]],Products!$A$2:$A$8,Products!$C$2:$C$8),Sales_Pipeline[[#This Row],[Deal_Stage]]="Lost",_xlfn.XLOOKUP(Sales_Pipeline[[#This Row],[Product]],Products!$A$2:$A$8,Products!$C$2:$C$8)),"")</f>
        <v/>
      </c>
      <c r="O2032" s="2">
        <v>0</v>
      </c>
    </row>
    <row r="2033" spans="1:15" x14ac:dyDescent="0.3">
      <c r="A2033" t="s">
        <v>2179</v>
      </c>
      <c r="B2033" t="s">
        <v>37</v>
      </c>
      <c r="C2033" t="str">
        <f>_xlfn.XLOOKUP(Sales_Pipeline[[#This Row],[Sales_Agent]],Sales_Teams[Sales_Agent],Sales_Teams[Manager])</f>
        <v>Celia Rouche</v>
      </c>
      <c r="D2033" t="str">
        <f>_xlfn.XLOOKUP(Sales_Pipeline[[#This Row],[Manager]],Sales_Teams[Manager],Sales_Teams[Regional_Office])</f>
        <v>West</v>
      </c>
      <c r="E2033" t="s">
        <v>84</v>
      </c>
      <c r="F2033" t="s">
        <v>120</v>
      </c>
      <c r="G2033" t="str">
        <f>IFERROR(_xlfn.XLOOKUP(Sales_Pipeline[[#This Row],[Account]],Accounts!$A$2:$A$86,Accounts!$F$2:$F$86),"")</f>
        <v>United States</v>
      </c>
      <c r="H2033" t="s">
        <v>82</v>
      </c>
      <c r="I2033" s="3">
        <v>42827</v>
      </c>
      <c r="J2033" s="3">
        <v>42870</v>
      </c>
      <c r="K2033" s="8" t="str">
        <f>IF(Sales_Pipeline[[#This Row],[Close_Date]]="","",TEXT(Sales_Pipeline[[#This Row],[Close_Date]],"ddd"))</f>
        <v>Mon</v>
      </c>
      <c r="L2033" s="8" t="str">
        <f>IF(Sales_Pipeline[[#This Row],[Close_Date]]="","",TEXT(Sales_Pipeline[[#This Row],[Close_Date]],"mmm"))</f>
        <v>May</v>
      </c>
      <c r="M2033" s="8" t="str">
        <f>IF(Sales_Pipeline[[#This Row],[Close_Date]]="","","Q"&amp;ROUNDUP(MONTH(Sales_Pipeline[[#This Row],[Close_Date]])/3,0))</f>
        <v>Q2</v>
      </c>
      <c r="N2033" s="2" cm="1">
        <f t="array" ref="N2033">IFERROR(_xlfn.IFS(Sales_Pipeline[[#This Row],[Deal_Stage]]="Won",_xlfn.XLOOKUP(Sales_Pipeline[[#This Row],[Product]],Products!$A$2:$A$8,Products!$C$2:$C$8),Sales_Pipeline[[#This Row],[Deal_Stage]]="Lost",_xlfn.XLOOKUP(Sales_Pipeline[[#This Row],[Product]],Products!$A$2:$A$8,Products!$C$2:$C$8)),"")</f>
        <v>5482</v>
      </c>
      <c r="O2033" s="2">
        <v>0</v>
      </c>
    </row>
    <row r="2034" spans="1:15" x14ac:dyDescent="0.3">
      <c r="A2034" t="s">
        <v>2180</v>
      </c>
      <c r="B2034" t="s">
        <v>12</v>
      </c>
      <c r="C2034" t="str">
        <f>_xlfn.XLOOKUP(Sales_Pipeline[[#This Row],[Sales_Agent]],Sales_Teams[Sales_Agent],Sales_Teams[Manager])</f>
        <v>Melvin Marxen</v>
      </c>
      <c r="D2034" t="str">
        <f>_xlfn.XLOOKUP(Sales_Pipeline[[#This Row],[Manager]],Sales_Teams[Manager],Sales_Teams[Regional_Office])</f>
        <v>Central</v>
      </c>
      <c r="E2034" t="s">
        <v>55</v>
      </c>
      <c r="F2034" t="s">
        <v>155</v>
      </c>
      <c r="G2034" t="str">
        <f>IFERROR(_xlfn.XLOOKUP(Sales_Pipeline[[#This Row],[Account]],Accounts!$A$2:$A$86,Accounts!$F$2:$F$86),"")</f>
        <v>United States</v>
      </c>
      <c r="H2034" t="s">
        <v>57</v>
      </c>
      <c r="I2034" s="3">
        <v>42827</v>
      </c>
      <c r="J2034" s="3">
        <v>42836</v>
      </c>
      <c r="K2034" s="8" t="str">
        <f>IF(Sales_Pipeline[[#This Row],[Close_Date]]="","",TEXT(Sales_Pipeline[[#This Row],[Close_Date]],"ddd"))</f>
        <v>Tue</v>
      </c>
      <c r="L2034" s="8" t="str">
        <f>IF(Sales_Pipeline[[#This Row],[Close_Date]]="","",TEXT(Sales_Pipeline[[#This Row],[Close_Date]],"mmm"))</f>
        <v>Apr</v>
      </c>
      <c r="M2034" s="8" t="str">
        <f>IF(Sales_Pipeline[[#This Row],[Close_Date]]="","","Q"&amp;ROUNDUP(MONTH(Sales_Pipeline[[#This Row],[Close_Date]])/3,0))</f>
        <v>Q2</v>
      </c>
      <c r="N2034" s="2" cm="1">
        <f t="array" ref="N2034">IFERROR(_xlfn.IFS(Sales_Pipeline[[#This Row],[Deal_Stage]]="Won",_xlfn.XLOOKUP(Sales_Pipeline[[#This Row],[Product]],Products!$A$2:$A$8,Products!$C$2:$C$8),Sales_Pipeline[[#This Row],[Deal_Stage]]="Lost",_xlfn.XLOOKUP(Sales_Pipeline[[#This Row],[Product]],Products!$A$2:$A$8,Products!$C$2:$C$8)),"")</f>
        <v>1096</v>
      </c>
      <c r="O2034" s="2">
        <v>949</v>
      </c>
    </row>
    <row r="2035" spans="1:15" x14ac:dyDescent="0.3">
      <c r="A2035" t="s">
        <v>2181</v>
      </c>
      <c r="B2035" t="s">
        <v>45</v>
      </c>
      <c r="C2035" t="str">
        <f>_xlfn.XLOOKUP(Sales_Pipeline[[#This Row],[Sales_Agent]],Sales_Teams[Sales_Agent],Sales_Teams[Manager])</f>
        <v>Summer Sewald</v>
      </c>
      <c r="D2035" t="str">
        <f>_xlfn.XLOOKUP(Sales_Pipeline[[#This Row],[Manager]],Sales_Teams[Manager],Sales_Teams[Regional_Office])</f>
        <v>West</v>
      </c>
      <c r="E2035" t="s">
        <v>55</v>
      </c>
      <c r="F2035" t="s">
        <v>211</v>
      </c>
      <c r="G2035" t="str">
        <f>IFERROR(_xlfn.XLOOKUP(Sales_Pipeline[[#This Row],[Account]],Accounts!$A$2:$A$86,Accounts!$F$2:$F$86),"")</f>
        <v>United States</v>
      </c>
      <c r="H2035" t="s">
        <v>57</v>
      </c>
      <c r="I2035" s="3">
        <v>42827</v>
      </c>
      <c r="J2035" s="3">
        <v>42829</v>
      </c>
      <c r="K2035" s="8" t="str">
        <f>IF(Sales_Pipeline[[#This Row],[Close_Date]]="","",TEXT(Sales_Pipeline[[#This Row],[Close_Date]],"ddd"))</f>
        <v>Tue</v>
      </c>
      <c r="L2035" s="8" t="str">
        <f>IF(Sales_Pipeline[[#This Row],[Close_Date]]="","",TEXT(Sales_Pipeline[[#This Row],[Close_Date]],"mmm"))</f>
        <v>Apr</v>
      </c>
      <c r="M2035" s="8" t="str">
        <f>IF(Sales_Pipeline[[#This Row],[Close_Date]]="","","Q"&amp;ROUNDUP(MONTH(Sales_Pipeline[[#This Row],[Close_Date]])/3,0))</f>
        <v>Q2</v>
      </c>
      <c r="N2035" s="2" cm="1">
        <f t="array" ref="N2035">IFERROR(_xlfn.IFS(Sales_Pipeline[[#This Row],[Deal_Stage]]="Won",_xlfn.XLOOKUP(Sales_Pipeline[[#This Row],[Product]],Products!$A$2:$A$8,Products!$C$2:$C$8),Sales_Pipeline[[#This Row],[Deal_Stage]]="Lost",_xlfn.XLOOKUP(Sales_Pipeline[[#This Row],[Product]],Products!$A$2:$A$8,Products!$C$2:$C$8)),"")</f>
        <v>1096</v>
      </c>
      <c r="O2035" s="2">
        <v>882</v>
      </c>
    </row>
    <row r="2036" spans="1:15" x14ac:dyDescent="0.3">
      <c r="A2036" t="s">
        <v>2182</v>
      </c>
      <c r="B2036" t="s">
        <v>45</v>
      </c>
      <c r="C2036" t="str">
        <f>_xlfn.XLOOKUP(Sales_Pipeline[[#This Row],[Sales_Agent]],Sales_Teams[Sales_Agent],Sales_Teams[Manager])</f>
        <v>Summer Sewald</v>
      </c>
      <c r="D2036" t="str">
        <f>_xlfn.XLOOKUP(Sales_Pipeline[[#This Row],[Manager]],Sales_Teams[Manager],Sales_Teams[Regional_Office])</f>
        <v>West</v>
      </c>
      <c r="E2036" t="s">
        <v>55</v>
      </c>
      <c r="F2036" t="s">
        <v>166</v>
      </c>
      <c r="G2036" t="str">
        <f>IFERROR(_xlfn.XLOOKUP(Sales_Pipeline[[#This Row],[Account]],Accounts!$A$2:$A$86,Accounts!$F$2:$F$86),"")</f>
        <v>United States</v>
      </c>
      <c r="H2036" t="s">
        <v>57</v>
      </c>
      <c r="I2036" s="3">
        <v>42827</v>
      </c>
      <c r="J2036" s="3">
        <v>42908</v>
      </c>
      <c r="K2036" s="8" t="str">
        <f>IF(Sales_Pipeline[[#This Row],[Close_Date]]="","",TEXT(Sales_Pipeline[[#This Row],[Close_Date]],"ddd"))</f>
        <v>Thu</v>
      </c>
      <c r="L2036" s="8" t="str">
        <f>IF(Sales_Pipeline[[#This Row],[Close_Date]]="","",TEXT(Sales_Pipeline[[#This Row],[Close_Date]],"mmm"))</f>
        <v>Jun</v>
      </c>
      <c r="M2036" s="8" t="str">
        <f>IF(Sales_Pipeline[[#This Row],[Close_Date]]="","","Q"&amp;ROUNDUP(MONTH(Sales_Pipeline[[#This Row],[Close_Date]])/3,0))</f>
        <v>Q2</v>
      </c>
      <c r="N2036" s="2" cm="1">
        <f t="array" ref="N2036">IFERROR(_xlfn.IFS(Sales_Pipeline[[#This Row],[Deal_Stage]]="Won",_xlfn.XLOOKUP(Sales_Pipeline[[#This Row],[Product]],Products!$A$2:$A$8,Products!$C$2:$C$8),Sales_Pipeline[[#This Row],[Deal_Stage]]="Lost",_xlfn.XLOOKUP(Sales_Pipeline[[#This Row],[Product]],Products!$A$2:$A$8,Products!$C$2:$C$8)),"")</f>
        <v>1096</v>
      </c>
      <c r="O2036" s="2">
        <v>1096</v>
      </c>
    </row>
    <row r="2037" spans="1:15" x14ac:dyDescent="0.3">
      <c r="A2037" t="s">
        <v>2183</v>
      </c>
      <c r="B2037" t="s">
        <v>29</v>
      </c>
      <c r="C2037" t="str">
        <f>_xlfn.XLOOKUP(Sales_Pipeline[[#This Row],[Sales_Agent]],Sales_Teams[Sales_Agent],Sales_Teams[Manager])</f>
        <v>Rocco Neubert</v>
      </c>
      <c r="D2037" t="str">
        <f>_xlfn.XLOOKUP(Sales_Pipeline[[#This Row],[Manager]],Sales_Teams[Manager],Sales_Teams[Regional_Office])</f>
        <v>East</v>
      </c>
      <c r="E2037" t="s">
        <v>63</v>
      </c>
      <c r="F2037" t="s">
        <v>425</v>
      </c>
      <c r="G2037" t="str">
        <f>IFERROR(_xlfn.XLOOKUP(Sales_Pipeline[[#This Row],[Account]],Accounts!$A$2:$A$86,Accounts!$F$2:$F$86),"")</f>
        <v>United States</v>
      </c>
      <c r="H2037" t="s">
        <v>82</v>
      </c>
      <c r="I2037" s="3">
        <v>42827</v>
      </c>
      <c r="J2037" s="3">
        <v>42835</v>
      </c>
      <c r="K2037" s="8" t="str">
        <f>IF(Sales_Pipeline[[#This Row],[Close_Date]]="","",TEXT(Sales_Pipeline[[#This Row],[Close_Date]],"ddd"))</f>
        <v>Mon</v>
      </c>
      <c r="L2037" s="8" t="str">
        <f>IF(Sales_Pipeline[[#This Row],[Close_Date]]="","",TEXT(Sales_Pipeline[[#This Row],[Close_Date]],"mmm"))</f>
        <v>Apr</v>
      </c>
      <c r="M2037" s="8" t="str">
        <f>IF(Sales_Pipeline[[#This Row],[Close_Date]]="","","Q"&amp;ROUNDUP(MONTH(Sales_Pipeline[[#This Row],[Close_Date]])/3,0))</f>
        <v>Q2</v>
      </c>
      <c r="N2037" s="2" cm="1">
        <f t="array" ref="N2037">IFERROR(_xlfn.IFS(Sales_Pipeline[[#This Row],[Deal_Stage]]="Won",_xlfn.XLOOKUP(Sales_Pipeline[[#This Row],[Product]],Products!$A$2:$A$8,Products!$C$2:$C$8),Sales_Pipeline[[#This Row],[Deal_Stage]]="Lost",_xlfn.XLOOKUP(Sales_Pipeline[[#This Row],[Product]],Products!$A$2:$A$8,Products!$C$2:$C$8)),"")</f>
        <v>550</v>
      </c>
      <c r="O2037" s="2">
        <v>0</v>
      </c>
    </row>
    <row r="2038" spans="1:15" x14ac:dyDescent="0.3">
      <c r="A2038" t="s">
        <v>2184</v>
      </c>
      <c r="B2038" t="s">
        <v>29</v>
      </c>
      <c r="C2038" t="str">
        <f>_xlfn.XLOOKUP(Sales_Pipeline[[#This Row],[Sales_Agent]],Sales_Teams[Sales_Agent],Sales_Teams[Manager])</f>
        <v>Rocco Neubert</v>
      </c>
      <c r="D2038" t="str">
        <f>_xlfn.XLOOKUP(Sales_Pipeline[[#This Row],[Manager]],Sales_Teams[Manager],Sales_Teams[Regional_Office])</f>
        <v>East</v>
      </c>
      <c r="E2038" t="s">
        <v>63</v>
      </c>
      <c r="F2038" t="s">
        <v>425</v>
      </c>
      <c r="G2038" t="str">
        <f>IFERROR(_xlfn.XLOOKUP(Sales_Pipeline[[#This Row],[Account]],Accounts!$A$2:$A$86,Accounts!$F$2:$F$86),"")</f>
        <v>United States</v>
      </c>
      <c r="H2038" t="s">
        <v>57</v>
      </c>
      <c r="I2038" s="3">
        <v>42827</v>
      </c>
      <c r="J2038" s="3">
        <v>42951</v>
      </c>
      <c r="K2038" s="8" t="str">
        <f>IF(Sales_Pipeline[[#This Row],[Close_Date]]="","",TEXT(Sales_Pipeline[[#This Row],[Close_Date]],"ddd"))</f>
        <v>Fri</v>
      </c>
      <c r="L2038" s="8" t="str">
        <f>IF(Sales_Pipeline[[#This Row],[Close_Date]]="","",TEXT(Sales_Pipeline[[#This Row],[Close_Date]],"mmm"))</f>
        <v>Aug</v>
      </c>
      <c r="M2038" s="8" t="str">
        <f>IF(Sales_Pipeline[[#This Row],[Close_Date]]="","","Q"&amp;ROUNDUP(MONTH(Sales_Pipeline[[#This Row],[Close_Date]])/3,0))</f>
        <v>Q3</v>
      </c>
      <c r="N2038" s="2" cm="1">
        <f t="array" ref="N2038">IFERROR(_xlfn.IFS(Sales_Pipeline[[#This Row],[Deal_Stage]]="Won",_xlfn.XLOOKUP(Sales_Pipeline[[#This Row],[Product]],Products!$A$2:$A$8,Products!$C$2:$C$8),Sales_Pipeline[[#This Row],[Deal_Stage]]="Lost",_xlfn.XLOOKUP(Sales_Pipeline[[#This Row],[Product]],Products!$A$2:$A$8,Products!$C$2:$C$8)),"")</f>
        <v>550</v>
      </c>
      <c r="O2038" s="2">
        <v>572</v>
      </c>
    </row>
    <row r="2039" spans="1:15" x14ac:dyDescent="0.3">
      <c r="A2039" t="s">
        <v>2185</v>
      </c>
      <c r="B2039" t="s">
        <v>21</v>
      </c>
      <c r="C2039" t="str">
        <f>_xlfn.XLOOKUP(Sales_Pipeline[[#This Row],[Sales_Agent]],Sales_Teams[Sales_Agent],Sales_Teams[Manager])</f>
        <v>Cara Losch</v>
      </c>
      <c r="D2039" t="str">
        <f>_xlfn.XLOOKUP(Sales_Pipeline[[#This Row],[Manager]],Sales_Teams[Manager],Sales_Teams[Regional_Office])</f>
        <v>East</v>
      </c>
      <c r="E2039" t="s">
        <v>76</v>
      </c>
      <c r="F2039" t="s">
        <v>760</v>
      </c>
      <c r="G2039" t="str">
        <f>IFERROR(_xlfn.XLOOKUP(Sales_Pipeline[[#This Row],[Account]],Accounts!$A$2:$A$86,Accounts!$F$2:$F$86),"")</f>
        <v>United States</v>
      </c>
      <c r="H2039" t="s">
        <v>82</v>
      </c>
      <c r="I2039" s="3">
        <v>42827</v>
      </c>
      <c r="J2039" s="3">
        <v>42832</v>
      </c>
      <c r="K2039" s="8" t="str">
        <f>IF(Sales_Pipeline[[#This Row],[Close_Date]]="","",TEXT(Sales_Pipeline[[#This Row],[Close_Date]],"ddd"))</f>
        <v>Fri</v>
      </c>
      <c r="L2039" s="8" t="str">
        <f>IF(Sales_Pipeline[[#This Row],[Close_Date]]="","",TEXT(Sales_Pipeline[[#This Row],[Close_Date]],"mmm"))</f>
        <v>Apr</v>
      </c>
      <c r="M2039" s="8" t="str">
        <f>IF(Sales_Pipeline[[#This Row],[Close_Date]]="","","Q"&amp;ROUNDUP(MONTH(Sales_Pipeline[[#This Row],[Close_Date]])/3,0))</f>
        <v>Q2</v>
      </c>
      <c r="N2039" s="2" cm="1">
        <f t="array" ref="N2039">IFERROR(_xlfn.IFS(Sales_Pipeline[[#This Row],[Deal_Stage]]="Won",_xlfn.XLOOKUP(Sales_Pipeline[[#This Row],[Product]],Products!$A$2:$A$8,Products!$C$2:$C$8),Sales_Pipeline[[#This Row],[Deal_Stage]]="Lost",_xlfn.XLOOKUP(Sales_Pipeline[[#This Row],[Product]],Products!$A$2:$A$8,Products!$C$2:$C$8)),"")</f>
        <v>3393</v>
      </c>
      <c r="O2039" s="2">
        <v>0</v>
      </c>
    </row>
    <row r="2040" spans="1:15" x14ac:dyDescent="0.3">
      <c r="A2040" t="s">
        <v>2186</v>
      </c>
      <c r="B2040" t="s">
        <v>21</v>
      </c>
      <c r="C2040" t="str">
        <f>_xlfn.XLOOKUP(Sales_Pipeline[[#This Row],[Sales_Agent]],Sales_Teams[Sales_Agent],Sales_Teams[Manager])</f>
        <v>Cara Losch</v>
      </c>
      <c r="D2040" t="str">
        <f>_xlfn.XLOOKUP(Sales_Pipeline[[#This Row],[Manager]],Sales_Teams[Manager],Sales_Teams[Regional_Office])</f>
        <v>East</v>
      </c>
      <c r="E2040" t="s">
        <v>8953</v>
      </c>
      <c r="F2040" t="s">
        <v>196</v>
      </c>
      <c r="G2040" t="str">
        <f>IFERROR(_xlfn.XLOOKUP(Sales_Pipeline[[#This Row],[Account]],Accounts!$A$2:$A$86,Accounts!$F$2:$F$86),"")</f>
        <v>United States</v>
      </c>
      <c r="H2040" t="s">
        <v>57</v>
      </c>
      <c r="I2040" s="3">
        <v>42827</v>
      </c>
      <c r="J2040" s="3">
        <v>42837</v>
      </c>
      <c r="K2040" s="8" t="str">
        <f>IF(Sales_Pipeline[[#This Row],[Close_Date]]="","",TEXT(Sales_Pipeline[[#This Row],[Close_Date]],"ddd"))</f>
        <v>Wed</v>
      </c>
      <c r="L2040" s="8" t="str">
        <f>IF(Sales_Pipeline[[#This Row],[Close_Date]]="","",TEXT(Sales_Pipeline[[#This Row],[Close_Date]],"mmm"))</f>
        <v>Apr</v>
      </c>
      <c r="M2040" s="8" t="str">
        <f>IF(Sales_Pipeline[[#This Row],[Close_Date]]="","","Q"&amp;ROUNDUP(MONTH(Sales_Pipeline[[#This Row],[Close_Date]])/3,0))</f>
        <v>Q2</v>
      </c>
      <c r="N2040" s="2" cm="1">
        <f t="array" ref="N2040">IFERROR(_xlfn.IFS(Sales_Pipeline[[#This Row],[Deal_Stage]]="Won",_xlfn.XLOOKUP(Sales_Pipeline[[#This Row],[Product]],Products!$A$2:$A$8,Products!$C$2:$C$8),Sales_Pipeline[[#This Row],[Deal_Stage]]="Lost",_xlfn.XLOOKUP(Sales_Pipeline[[#This Row],[Product]],Products!$A$2:$A$8,Products!$C$2:$C$8)),"")</f>
        <v>4821</v>
      </c>
      <c r="O2040" s="2">
        <v>3731</v>
      </c>
    </row>
    <row r="2041" spans="1:15" x14ac:dyDescent="0.3">
      <c r="A2041" t="s">
        <v>2187</v>
      </c>
      <c r="B2041" t="s">
        <v>7</v>
      </c>
      <c r="C2041" t="str">
        <f>_xlfn.XLOOKUP(Sales_Pipeline[[#This Row],[Sales_Agent]],Sales_Teams[Sales_Agent],Sales_Teams[Manager])</f>
        <v>Dustin Brinkmann</v>
      </c>
      <c r="D2041" t="str">
        <f>_xlfn.XLOOKUP(Sales_Pipeline[[#This Row],[Manager]],Sales_Teams[Manager],Sales_Teams[Regional_Office])</f>
        <v>Central</v>
      </c>
      <c r="E2041" t="s">
        <v>61</v>
      </c>
      <c r="F2041" t="s">
        <v>136</v>
      </c>
      <c r="G2041" t="str">
        <f>IFERROR(_xlfn.XLOOKUP(Sales_Pipeline[[#This Row],[Account]],Accounts!$A$2:$A$86,Accounts!$F$2:$F$86),"")</f>
        <v>United States</v>
      </c>
      <c r="H2041" t="s">
        <v>82</v>
      </c>
      <c r="I2041" s="3">
        <v>42827</v>
      </c>
      <c r="J2041" s="3">
        <v>42837</v>
      </c>
      <c r="K2041" s="8" t="str">
        <f>IF(Sales_Pipeline[[#This Row],[Close_Date]]="","",TEXT(Sales_Pipeline[[#This Row],[Close_Date]],"ddd"))</f>
        <v>Wed</v>
      </c>
      <c r="L2041" s="8" t="str">
        <f>IF(Sales_Pipeline[[#This Row],[Close_Date]]="","",TEXT(Sales_Pipeline[[#This Row],[Close_Date]],"mmm"))</f>
        <v>Apr</v>
      </c>
      <c r="M2041" s="8" t="str">
        <f>IF(Sales_Pipeline[[#This Row],[Close_Date]]="","","Q"&amp;ROUNDUP(MONTH(Sales_Pipeline[[#This Row],[Close_Date]])/3,0))</f>
        <v>Q2</v>
      </c>
      <c r="N2041" s="2" cm="1">
        <f t="array" ref="N2041">IFERROR(_xlfn.IFS(Sales_Pipeline[[#This Row],[Deal_Stage]]="Won",_xlfn.XLOOKUP(Sales_Pipeline[[#This Row],[Product]],Products!$A$2:$A$8,Products!$C$2:$C$8),Sales_Pipeline[[#This Row],[Deal_Stage]]="Lost",_xlfn.XLOOKUP(Sales_Pipeline[[#This Row],[Product]],Products!$A$2:$A$8,Products!$C$2:$C$8)),"")</f>
        <v>55</v>
      </c>
      <c r="O2041" s="2">
        <v>0</v>
      </c>
    </row>
    <row r="2042" spans="1:15" x14ac:dyDescent="0.3">
      <c r="A2042" t="s">
        <v>2188</v>
      </c>
      <c r="B2042" t="s">
        <v>44</v>
      </c>
      <c r="C2042" t="str">
        <f>_xlfn.XLOOKUP(Sales_Pipeline[[#This Row],[Sales_Agent]],Sales_Teams[Sales_Agent],Sales_Teams[Manager])</f>
        <v>Summer Sewald</v>
      </c>
      <c r="D2042" t="str">
        <f>_xlfn.XLOOKUP(Sales_Pipeline[[#This Row],[Manager]],Sales_Teams[Manager],Sales_Teams[Regional_Office])</f>
        <v>West</v>
      </c>
      <c r="E2042" t="s">
        <v>55</v>
      </c>
      <c r="F2042" t="s">
        <v>330</v>
      </c>
      <c r="G2042" t="str">
        <f>IFERROR(_xlfn.XLOOKUP(Sales_Pipeline[[#This Row],[Account]],Accounts!$A$2:$A$86,Accounts!$F$2:$F$86),"")</f>
        <v>Korea</v>
      </c>
      <c r="H2042" t="s">
        <v>57</v>
      </c>
      <c r="I2042" s="3">
        <v>42827</v>
      </c>
      <c r="J2042" s="3">
        <v>42899</v>
      </c>
      <c r="K2042" s="8" t="str">
        <f>IF(Sales_Pipeline[[#This Row],[Close_Date]]="","",TEXT(Sales_Pipeline[[#This Row],[Close_Date]],"ddd"))</f>
        <v>Tue</v>
      </c>
      <c r="L2042" s="8" t="str">
        <f>IF(Sales_Pipeline[[#This Row],[Close_Date]]="","",TEXT(Sales_Pipeline[[#This Row],[Close_Date]],"mmm"))</f>
        <v>Jun</v>
      </c>
      <c r="M2042" s="8" t="str">
        <f>IF(Sales_Pipeline[[#This Row],[Close_Date]]="","","Q"&amp;ROUNDUP(MONTH(Sales_Pipeline[[#This Row],[Close_Date]])/3,0))</f>
        <v>Q2</v>
      </c>
      <c r="N2042" s="2" cm="1">
        <f t="array" ref="N2042">IFERROR(_xlfn.IFS(Sales_Pipeline[[#This Row],[Deal_Stage]]="Won",_xlfn.XLOOKUP(Sales_Pipeline[[#This Row],[Product]],Products!$A$2:$A$8,Products!$C$2:$C$8),Sales_Pipeline[[#This Row],[Deal_Stage]]="Lost",_xlfn.XLOOKUP(Sales_Pipeline[[#This Row],[Product]],Products!$A$2:$A$8,Products!$C$2:$C$8)),"")</f>
        <v>1096</v>
      </c>
      <c r="O2042" s="2">
        <v>1214</v>
      </c>
    </row>
    <row r="2043" spans="1:15" x14ac:dyDescent="0.3">
      <c r="A2043" t="s">
        <v>2189</v>
      </c>
      <c r="B2043" t="s">
        <v>44</v>
      </c>
      <c r="C2043" t="str">
        <f>_xlfn.XLOOKUP(Sales_Pipeline[[#This Row],[Sales_Agent]],Sales_Teams[Sales_Agent],Sales_Teams[Manager])</f>
        <v>Summer Sewald</v>
      </c>
      <c r="D2043" t="str">
        <f>_xlfn.XLOOKUP(Sales_Pipeline[[#This Row],[Manager]],Sales_Teams[Manager],Sales_Teams[Regional_Office])</f>
        <v>West</v>
      </c>
      <c r="E2043" t="s">
        <v>8953</v>
      </c>
      <c r="F2043" t="s">
        <v>85</v>
      </c>
      <c r="G2043" t="str">
        <f>IFERROR(_xlfn.XLOOKUP(Sales_Pipeline[[#This Row],[Account]],Accounts!$A$2:$A$86,Accounts!$F$2:$F$86),"")</f>
        <v>Poland</v>
      </c>
      <c r="H2043" t="s">
        <v>57</v>
      </c>
      <c r="I2043" s="3">
        <v>42827</v>
      </c>
      <c r="J2043" s="3">
        <v>42828</v>
      </c>
      <c r="K2043" s="8" t="str">
        <f>IF(Sales_Pipeline[[#This Row],[Close_Date]]="","",TEXT(Sales_Pipeline[[#This Row],[Close_Date]],"ddd"))</f>
        <v>Mon</v>
      </c>
      <c r="L2043" s="8" t="str">
        <f>IF(Sales_Pipeline[[#This Row],[Close_Date]]="","",TEXT(Sales_Pipeline[[#This Row],[Close_Date]],"mmm"))</f>
        <v>Apr</v>
      </c>
      <c r="M2043" s="8" t="str">
        <f>IF(Sales_Pipeline[[#This Row],[Close_Date]]="","","Q"&amp;ROUNDUP(MONTH(Sales_Pipeline[[#This Row],[Close_Date]])/3,0))</f>
        <v>Q2</v>
      </c>
      <c r="N2043" s="2" cm="1">
        <f t="array" ref="N2043">IFERROR(_xlfn.IFS(Sales_Pipeline[[#This Row],[Deal_Stage]]="Won",_xlfn.XLOOKUP(Sales_Pipeline[[#This Row],[Product]],Products!$A$2:$A$8,Products!$C$2:$C$8),Sales_Pipeline[[#This Row],[Deal_Stage]]="Lost",_xlfn.XLOOKUP(Sales_Pipeline[[#This Row],[Product]],Products!$A$2:$A$8,Products!$C$2:$C$8)),"")</f>
        <v>4821</v>
      </c>
      <c r="O2043" s="2">
        <v>4444</v>
      </c>
    </row>
    <row r="2044" spans="1:15" x14ac:dyDescent="0.3">
      <c r="A2044" t="s">
        <v>2190</v>
      </c>
      <c r="B2044" t="s">
        <v>3</v>
      </c>
      <c r="C2044" t="str">
        <f>_xlfn.XLOOKUP(Sales_Pipeline[[#This Row],[Sales_Agent]],Sales_Teams[Sales_Agent],Sales_Teams[Manager])</f>
        <v>Dustin Brinkmann</v>
      </c>
      <c r="D2044" t="str">
        <f>_xlfn.XLOOKUP(Sales_Pipeline[[#This Row],[Manager]],Sales_Teams[Manager],Sales_Teams[Regional_Office])</f>
        <v>Central</v>
      </c>
      <c r="E2044" t="s">
        <v>63</v>
      </c>
      <c r="F2044" t="s">
        <v>169</v>
      </c>
      <c r="G2044" t="str">
        <f>IFERROR(_xlfn.XLOOKUP(Sales_Pipeline[[#This Row],[Account]],Accounts!$A$2:$A$86,Accounts!$F$2:$F$86),"")</f>
        <v>Panama</v>
      </c>
      <c r="H2044" t="s">
        <v>57</v>
      </c>
      <c r="I2044" s="3">
        <v>42828</v>
      </c>
      <c r="J2044" s="3">
        <v>42913</v>
      </c>
      <c r="K2044" s="8" t="str">
        <f>IF(Sales_Pipeline[[#This Row],[Close_Date]]="","",TEXT(Sales_Pipeline[[#This Row],[Close_Date]],"ddd"))</f>
        <v>Tue</v>
      </c>
      <c r="L2044" s="8" t="str">
        <f>IF(Sales_Pipeline[[#This Row],[Close_Date]]="","",TEXT(Sales_Pipeline[[#This Row],[Close_Date]],"mmm"))</f>
        <v>Jun</v>
      </c>
      <c r="M2044" s="8" t="str">
        <f>IF(Sales_Pipeline[[#This Row],[Close_Date]]="","","Q"&amp;ROUNDUP(MONTH(Sales_Pipeline[[#This Row],[Close_Date]])/3,0))</f>
        <v>Q2</v>
      </c>
      <c r="N2044" s="2" cm="1">
        <f t="array" ref="N2044">IFERROR(_xlfn.IFS(Sales_Pipeline[[#This Row],[Deal_Stage]]="Won",_xlfn.XLOOKUP(Sales_Pipeline[[#This Row],[Product]],Products!$A$2:$A$8,Products!$C$2:$C$8),Sales_Pipeline[[#This Row],[Deal_Stage]]="Lost",_xlfn.XLOOKUP(Sales_Pipeline[[#This Row],[Product]],Products!$A$2:$A$8,Products!$C$2:$C$8)),"")</f>
        <v>550</v>
      </c>
      <c r="O2044" s="2">
        <v>524</v>
      </c>
    </row>
    <row r="2045" spans="1:15" x14ac:dyDescent="0.3">
      <c r="A2045" t="s">
        <v>2191</v>
      </c>
      <c r="B2045" t="s">
        <v>27</v>
      </c>
      <c r="C2045" t="str">
        <f>_xlfn.XLOOKUP(Sales_Pipeline[[#This Row],[Sales_Agent]],Sales_Teams[Sales_Agent],Sales_Teams[Manager])</f>
        <v>Rocco Neubert</v>
      </c>
      <c r="D2045" t="str">
        <f>_xlfn.XLOOKUP(Sales_Pipeline[[#This Row],[Manager]],Sales_Teams[Manager],Sales_Teams[Regional_Office])</f>
        <v>East</v>
      </c>
      <c r="E2045" t="s">
        <v>55</v>
      </c>
      <c r="G2045" t="str">
        <f>IFERROR(_xlfn.XLOOKUP(Sales_Pipeline[[#This Row],[Account]],Accounts!$A$2:$A$86,Accounts!$F$2:$F$86),"")</f>
        <v/>
      </c>
      <c r="H2045" t="s">
        <v>77</v>
      </c>
      <c r="I2045" s="3">
        <v>42828</v>
      </c>
      <c r="K2045" s="8" t="str">
        <f>IF(Sales_Pipeline[[#This Row],[Close_Date]]="","",TEXT(Sales_Pipeline[[#This Row],[Close_Date]],"ddd"))</f>
        <v/>
      </c>
      <c r="L2045" s="8" t="str">
        <f>IF(Sales_Pipeline[[#This Row],[Close_Date]]="","",TEXT(Sales_Pipeline[[#This Row],[Close_Date]],"mmm"))</f>
        <v/>
      </c>
      <c r="M2045" s="8" t="str">
        <f>IF(Sales_Pipeline[[#This Row],[Close_Date]]="","","Q"&amp;ROUNDUP(MONTH(Sales_Pipeline[[#This Row],[Close_Date]])/3,0))</f>
        <v/>
      </c>
      <c r="N2045" s="2" t="str" cm="1">
        <f t="array" ref="N2045">IFERROR(_xlfn.IFS(Sales_Pipeline[[#This Row],[Deal_Stage]]="Won",_xlfn.XLOOKUP(Sales_Pipeline[[#This Row],[Product]],Products!$A$2:$A$8,Products!$C$2:$C$8),Sales_Pipeline[[#This Row],[Deal_Stage]]="Lost",_xlfn.XLOOKUP(Sales_Pipeline[[#This Row],[Product]],Products!$A$2:$A$8,Products!$C$2:$C$8)),"")</f>
        <v/>
      </c>
      <c r="O2045" s="2">
        <v>0</v>
      </c>
    </row>
    <row r="2046" spans="1:15" x14ac:dyDescent="0.3">
      <c r="A2046" t="s">
        <v>2192</v>
      </c>
      <c r="B2046" t="s">
        <v>27</v>
      </c>
      <c r="C2046" t="str">
        <f>_xlfn.XLOOKUP(Sales_Pipeline[[#This Row],[Sales_Agent]],Sales_Teams[Sales_Agent],Sales_Teams[Manager])</f>
        <v>Rocco Neubert</v>
      </c>
      <c r="D2046" t="str">
        <f>_xlfn.XLOOKUP(Sales_Pipeline[[#This Row],[Manager]],Sales_Teams[Manager],Sales_Teams[Regional_Office])</f>
        <v>East</v>
      </c>
      <c r="E2046" t="s">
        <v>84</v>
      </c>
      <c r="G2046" t="str">
        <f>IFERROR(_xlfn.XLOOKUP(Sales_Pipeline[[#This Row],[Account]],Accounts!$A$2:$A$86,Accounts!$F$2:$F$86),"")</f>
        <v/>
      </c>
      <c r="H2046" t="s">
        <v>77</v>
      </c>
      <c r="I2046" s="3">
        <v>42828</v>
      </c>
      <c r="K2046" s="8" t="str">
        <f>IF(Sales_Pipeline[[#This Row],[Close_Date]]="","",TEXT(Sales_Pipeline[[#This Row],[Close_Date]],"ddd"))</f>
        <v/>
      </c>
      <c r="L2046" s="8" t="str">
        <f>IF(Sales_Pipeline[[#This Row],[Close_Date]]="","",TEXT(Sales_Pipeline[[#This Row],[Close_Date]],"mmm"))</f>
        <v/>
      </c>
      <c r="M2046" s="8" t="str">
        <f>IF(Sales_Pipeline[[#This Row],[Close_Date]]="","","Q"&amp;ROUNDUP(MONTH(Sales_Pipeline[[#This Row],[Close_Date]])/3,0))</f>
        <v/>
      </c>
      <c r="N2046" s="2" t="str" cm="1">
        <f t="array" ref="N2046">IFERROR(_xlfn.IFS(Sales_Pipeline[[#This Row],[Deal_Stage]]="Won",_xlfn.XLOOKUP(Sales_Pipeline[[#This Row],[Product]],Products!$A$2:$A$8,Products!$C$2:$C$8),Sales_Pipeline[[#This Row],[Deal_Stage]]="Lost",_xlfn.XLOOKUP(Sales_Pipeline[[#This Row],[Product]],Products!$A$2:$A$8,Products!$C$2:$C$8)),"")</f>
        <v/>
      </c>
      <c r="O2046" s="2">
        <v>0</v>
      </c>
    </row>
    <row r="2047" spans="1:15" x14ac:dyDescent="0.3">
      <c r="A2047" t="s">
        <v>2193</v>
      </c>
      <c r="B2047" t="s">
        <v>27</v>
      </c>
      <c r="C2047" t="str">
        <f>_xlfn.XLOOKUP(Sales_Pipeline[[#This Row],[Sales_Agent]],Sales_Teams[Sales_Agent],Sales_Teams[Manager])</f>
        <v>Rocco Neubert</v>
      </c>
      <c r="D2047" t="str">
        <f>_xlfn.XLOOKUP(Sales_Pipeline[[#This Row],[Manager]],Sales_Teams[Manager],Sales_Teams[Regional_Office])</f>
        <v>East</v>
      </c>
      <c r="E2047" t="s">
        <v>55</v>
      </c>
      <c r="F2047" t="s">
        <v>209</v>
      </c>
      <c r="G2047" t="str">
        <f>IFERROR(_xlfn.XLOOKUP(Sales_Pipeline[[#This Row],[Account]],Accounts!$A$2:$A$86,Accounts!$F$2:$F$86),"")</f>
        <v>United States</v>
      </c>
      <c r="H2047" t="s">
        <v>57</v>
      </c>
      <c r="I2047" s="3">
        <v>42828</v>
      </c>
      <c r="J2047" s="3">
        <v>42875</v>
      </c>
      <c r="K2047" s="8" t="str">
        <f>IF(Sales_Pipeline[[#This Row],[Close_Date]]="","",TEXT(Sales_Pipeline[[#This Row],[Close_Date]],"ddd"))</f>
        <v>Sat</v>
      </c>
      <c r="L2047" s="8" t="str">
        <f>IF(Sales_Pipeline[[#This Row],[Close_Date]]="","",TEXT(Sales_Pipeline[[#This Row],[Close_Date]],"mmm"))</f>
        <v>May</v>
      </c>
      <c r="M2047" s="8" t="str">
        <f>IF(Sales_Pipeline[[#This Row],[Close_Date]]="","","Q"&amp;ROUNDUP(MONTH(Sales_Pipeline[[#This Row],[Close_Date]])/3,0))</f>
        <v>Q2</v>
      </c>
      <c r="N2047" s="2" cm="1">
        <f t="array" ref="N2047">IFERROR(_xlfn.IFS(Sales_Pipeline[[#This Row],[Deal_Stage]]="Won",_xlfn.XLOOKUP(Sales_Pipeline[[#This Row],[Product]],Products!$A$2:$A$8,Products!$C$2:$C$8),Sales_Pipeline[[#This Row],[Deal_Stage]]="Lost",_xlfn.XLOOKUP(Sales_Pipeline[[#This Row],[Product]],Products!$A$2:$A$8,Products!$C$2:$C$8)),"")</f>
        <v>1096</v>
      </c>
      <c r="O2047" s="2">
        <v>997</v>
      </c>
    </row>
    <row r="2048" spans="1:15" x14ac:dyDescent="0.3">
      <c r="A2048" t="s">
        <v>2194</v>
      </c>
      <c r="B2048" t="s">
        <v>20</v>
      </c>
      <c r="C2048" t="str">
        <f>_xlfn.XLOOKUP(Sales_Pipeline[[#This Row],[Sales_Agent]],Sales_Teams[Sales_Agent],Sales_Teams[Manager])</f>
        <v>Cara Losch</v>
      </c>
      <c r="D2048" t="str">
        <f>_xlfn.XLOOKUP(Sales_Pipeline[[#This Row],[Manager]],Sales_Teams[Manager],Sales_Teams[Regional_Office])</f>
        <v>East</v>
      </c>
      <c r="E2048" t="s">
        <v>76</v>
      </c>
      <c r="F2048" t="s">
        <v>220</v>
      </c>
      <c r="G2048" t="str">
        <f>IFERROR(_xlfn.XLOOKUP(Sales_Pipeline[[#This Row],[Account]],Accounts!$A$2:$A$86,Accounts!$F$2:$F$86),"")</f>
        <v>United States</v>
      </c>
      <c r="H2048" t="s">
        <v>57</v>
      </c>
      <c r="I2048" s="3">
        <v>42828</v>
      </c>
      <c r="J2048" s="3">
        <v>42835</v>
      </c>
      <c r="K2048" s="8" t="str">
        <f>IF(Sales_Pipeline[[#This Row],[Close_Date]]="","",TEXT(Sales_Pipeline[[#This Row],[Close_Date]],"ddd"))</f>
        <v>Mon</v>
      </c>
      <c r="L2048" s="8" t="str">
        <f>IF(Sales_Pipeline[[#This Row],[Close_Date]]="","",TEXT(Sales_Pipeline[[#This Row],[Close_Date]],"mmm"))</f>
        <v>Apr</v>
      </c>
      <c r="M2048" s="8" t="str">
        <f>IF(Sales_Pipeline[[#This Row],[Close_Date]]="","","Q"&amp;ROUNDUP(MONTH(Sales_Pipeline[[#This Row],[Close_Date]])/3,0))</f>
        <v>Q2</v>
      </c>
      <c r="N2048" s="2" cm="1">
        <f t="array" ref="N2048">IFERROR(_xlfn.IFS(Sales_Pipeline[[#This Row],[Deal_Stage]]="Won",_xlfn.XLOOKUP(Sales_Pipeline[[#This Row],[Product]],Products!$A$2:$A$8,Products!$C$2:$C$8),Sales_Pipeline[[#This Row],[Deal_Stage]]="Lost",_xlfn.XLOOKUP(Sales_Pipeline[[#This Row],[Product]],Products!$A$2:$A$8,Products!$C$2:$C$8)),"")</f>
        <v>3393</v>
      </c>
      <c r="O2048" s="2">
        <v>2794</v>
      </c>
    </row>
    <row r="2049" spans="1:15" x14ac:dyDescent="0.3">
      <c r="A2049" t="s">
        <v>2195</v>
      </c>
      <c r="B2049" t="s">
        <v>15</v>
      </c>
      <c r="C2049" t="str">
        <f>_xlfn.XLOOKUP(Sales_Pipeline[[#This Row],[Sales_Agent]],Sales_Teams[Sales_Agent],Sales_Teams[Manager])</f>
        <v>Melvin Marxen</v>
      </c>
      <c r="D2049" t="str">
        <f>_xlfn.XLOOKUP(Sales_Pipeline[[#This Row],[Manager]],Sales_Teams[Manager],Sales_Teams[Regional_Office])</f>
        <v>Central</v>
      </c>
      <c r="E2049" t="s">
        <v>61</v>
      </c>
      <c r="F2049" t="s">
        <v>169</v>
      </c>
      <c r="G2049" t="str">
        <f>IFERROR(_xlfn.XLOOKUP(Sales_Pipeline[[#This Row],[Account]],Accounts!$A$2:$A$86,Accounts!$F$2:$F$86),"")</f>
        <v>Panama</v>
      </c>
      <c r="H2049" t="s">
        <v>57</v>
      </c>
      <c r="I2049" s="3">
        <v>42828</v>
      </c>
      <c r="J2049" s="3">
        <v>42834</v>
      </c>
      <c r="K2049" s="8" t="str">
        <f>IF(Sales_Pipeline[[#This Row],[Close_Date]]="","",TEXT(Sales_Pipeline[[#This Row],[Close_Date]],"ddd"))</f>
        <v>Sun</v>
      </c>
      <c r="L2049" s="8" t="str">
        <f>IF(Sales_Pipeline[[#This Row],[Close_Date]]="","",TEXT(Sales_Pipeline[[#This Row],[Close_Date]],"mmm"))</f>
        <v>Apr</v>
      </c>
      <c r="M2049" s="8" t="str">
        <f>IF(Sales_Pipeline[[#This Row],[Close_Date]]="","","Q"&amp;ROUNDUP(MONTH(Sales_Pipeline[[#This Row],[Close_Date]])/3,0))</f>
        <v>Q2</v>
      </c>
      <c r="N2049" s="2" cm="1">
        <f t="array" ref="N2049">IFERROR(_xlfn.IFS(Sales_Pipeline[[#This Row],[Deal_Stage]]="Won",_xlfn.XLOOKUP(Sales_Pipeline[[#This Row],[Product]],Products!$A$2:$A$8,Products!$C$2:$C$8),Sales_Pipeline[[#This Row],[Deal_Stage]]="Lost",_xlfn.XLOOKUP(Sales_Pipeline[[#This Row],[Product]],Products!$A$2:$A$8,Products!$C$2:$C$8)),"")</f>
        <v>55</v>
      </c>
      <c r="O2049" s="2">
        <v>53</v>
      </c>
    </row>
    <row r="2050" spans="1:15" x14ac:dyDescent="0.3">
      <c r="A2050" t="s">
        <v>2196</v>
      </c>
      <c r="B2050" t="s">
        <v>15</v>
      </c>
      <c r="C2050" t="str">
        <f>_xlfn.XLOOKUP(Sales_Pipeline[[#This Row],[Sales_Agent]],Sales_Teams[Sales_Agent],Sales_Teams[Manager])</f>
        <v>Melvin Marxen</v>
      </c>
      <c r="D2050" t="str">
        <f>_xlfn.XLOOKUP(Sales_Pipeline[[#This Row],[Manager]],Sales_Teams[Manager],Sales_Teams[Regional_Office])</f>
        <v>Central</v>
      </c>
      <c r="E2050" t="s">
        <v>76</v>
      </c>
      <c r="F2050" t="s">
        <v>229</v>
      </c>
      <c r="G2050" t="str">
        <f>IFERROR(_xlfn.XLOOKUP(Sales_Pipeline[[#This Row],[Account]],Accounts!$A$2:$A$86,Accounts!$F$2:$F$86),"")</f>
        <v>Norway</v>
      </c>
      <c r="H2050" t="s">
        <v>57</v>
      </c>
      <c r="I2050" s="3">
        <v>42828</v>
      </c>
      <c r="J2050" s="3">
        <v>42838</v>
      </c>
      <c r="K2050" s="8" t="str">
        <f>IF(Sales_Pipeline[[#This Row],[Close_Date]]="","",TEXT(Sales_Pipeline[[#This Row],[Close_Date]],"ddd"))</f>
        <v>Thu</v>
      </c>
      <c r="L2050" s="8" t="str">
        <f>IF(Sales_Pipeline[[#This Row],[Close_Date]]="","",TEXT(Sales_Pipeline[[#This Row],[Close_Date]],"mmm"))</f>
        <v>Apr</v>
      </c>
      <c r="M2050" s="8" t="str">
        <f>IF(Sales_Pipeline[[#This Row],[Close_Date]]="","","Q"&amp;ROUNDUP(MONTH(Sales_Pipeline[[#This Row],[Close_Date]])/3,0))</f>
        <v>Q2</v>
      </c>
      <c r="N2050" s="2" cm="1">
        <f t="array" ref="N2050">IFERROR(_xlfn.IFS(Sales_Pipeline[[#This Row],[Deal_Stage]]="Won",_xlfn.XLOOKUP(Sales_Pipeline[[#This Row],[Product]],Products!$A$2:$A$8,Products!$C$2:$C$8),Sales_Pipeline[[#This Row],[Deal_Stage]]="Lost",_xlfn.XLOOKUP(Sales_Pipeline[[#This Row],[Product]],Products!$A$2:$A$8,Products!$C$2:$C$8)),"")</f>
        <v>3393</v>
      </c>
      <c r="O2050" s="2">
        <v>3141</v>
      </c>
    </row>
    <row r="2051" spans="1:15" x14ac:dyDescent="0.3">
      <c r="A2051" t="s">
        <v>2197</v>
      </c>
      <c r="B2051" t="s">
        <v>28</v>
      </c>
      <c r="C2051" t="str">
        <f>_xlfn.XLOOKUP(Sales_Pipeline[[#This Row],[Sales_Agent]],Sales_Teams[Sales_Agent],Sales_Teams[Manager])</f>
        <v>Rocco Neubert</v>
      </c>
      <c r="D2051" t="str">
        <f>_xlfn.XLOOKUP(Sales_Pipeline[[#This Row],[Manager]],Sales_Teams[Manager],Sales_Teams[Regional_Office])</f>
        <v>East</v>
      </c>
      <c r="E2051" t="s">
        <v>61</v>
      </c>
      <c r="F2051" t="s">
        <v>161</v>
      </c>
      <c r="G2051" t="str">
        <f>IFERROR(_xlfn.XLOOKUP(Sales_Pipeline[[#This Row],[Account]],Accounts!$A$2:$A$86,Accounts!$F$2:$F$86),"")</f>
        <v>United States</v>
      </c>
      <c r="H2051" t="s">
        <v>82</v>
      </c>
      <c r="I2051" s="3">
        <v>42828</v>
      </c>
      <c r="J2051" s="3">
        <v>42840</v>
      </c>
      <c r="K2051" s="8" t="str">
        <f>IF(Sales_Pipeline[[#This Row],[Close_Date]]="","",TEXT(Sales_Pipeline[[#This Row],[Close_Date]],"ddd"))</f>
        <v>Sat</v>
      </c>
      <c r="L2051" s="8" t="str">
        <f>IF(Sales_Pipeline[[#This Row],[Close_Date]]="","",TEXT(Sales_Pipeline[[#This Row],[Close_Date]],"mmm"))</f>
        <v>Apr</v>
      </c>
      <c r="M2051" s="8" t="str">
        <f>IF(Sales_Pipeline[[#This Row],[Close_Date]]="","","Q"&amp;ROUNDUP(MONTH(Sales_Pipeline[[#This Row],[Close_Date]])/3,0))</f>
        <v>Q2</v>
      </c>
      <c r="N2051" s="2" cm="1">
        <f t="array" ref="N2051">IFERROR(_xlfn.IFS(Sales_Pipeline[[#This Row],[Deal_Stage]]="Won",_xlfn.XLOOKUP(Sales_Pipeline[[#This Row],[Product]],Products!$A$2:$A$8,Products!$C$2:$C$8),Sales_Pipeline[[#This Row],[Deal_Stage]]="Lost",_xlfn.XLOOKUP(Sales_Pipeline[[#This Row],[Product]],Products!$A$2:$A$8,Products!$C$2:$C$8)),"")</f>
        <v>55</v>
      </c>
      <c r="O2051" s="2">
        <v>0</v>
      </c>
    </row>
    <row r="2052" spans="1:15" x14ac:dyDescent="0.3">
      <c r="A2052" t="s">
        <v>2198</v>
      </c>
      <c r="B2052" t="s">
        <v>28</v>
      </c>
      <c r="C2052" t="str">
        <f>_xlfn.XLOOKUP(Sales_Pipeline[[#This Row],[Sales_Agent]],Sales_Teams[Sales_Agent],Sales_Teams[Manager])</f>
        <v>Rocco Neubert</v>
      </c>
      <c r="D2052" t="str">
        <f>_xlfn.XLOOKUP(Sales_Pipeline[[#This Row],[Manager]],Sales_Teams[Manager],Sales_Teams[Regional_Office])</f>
        <v>East</v>
      </c>
      <c r="E2052" t="s">
        <v>55</v>
      </c>
      <c r="F2052" t="s">
        <v>182</v>
      </c>
      <c r="G2052" t="str">
        <f>IFERROR(_xlfn.XLOOKUP(Sales_Pipeline[[#This Row],[Account]],Accounts!$A$2:$A$86,Accounts!$F$2:$F$86),"")</f>
        <v>United States</v>
      </c>
      <c r="H2052" t="s">
        <v>57</v>
      </c>
      <c r="I2052" s="3">
        <v>42828</v>
      </c>
      <c r="J2052" s="3">
        <v>42912</v>
      </c>
      <c r="K2052" s="8" t="str">
        <f>IF(Sales_Pipeline[[#This Row],[Close_Date]]="","",TEXT(Sales_Pipeline[[#This Row],[Close_Date]],"ddd"))</f>
        <v>Mon</v>
      </c>
      <c r="L2052" s="8" t="str">
        <f>IF(Sales_Pipeline[[#This Row],[Close_Date]]="","",TEXT(Sales_Pipeline[[#This Row],[Close_Date]],"mmm"))</f>
        <v>Jun</v>
      </c>
      <c r="M2052" s="8" t="str">
        <f>IF(Sales_Pipeline[[#This Row],[Close_Date]]="","","Q"&amp;ROUNDUP(MONTH(Sales_Pipeline[[#This Row],[Close_Date]])/3,0))</f>
        <v>Q2</v>
      </c>
      <c r="N2052" s="2" cm="1">
        <f t="array" ref="N2052">IFERROR(_xlfn.IFS(Sales_Pipeline[[#This Row],[Deal_Stage]]="Won",_xlfn.XLOOKUP(Sales_Pipeline[[#This Row],[Product]],Products!$A$2:$A$8,Products!$C$2:$C$8),Sales_Pipeline[[#This Row],[Deal_Stage]]="Lost",_xlfn.XLOOKUP(Sales_Pipeline[[#This Row],[Product]],Products!$A$2:$A$8,Products!$C$2:$C$8)),"")</f>
        <v>1096</v>
      </c>
      <c r="O2052" s="2">
        <v>1109</v>
      </c>
    </row>
    <row r="2053" spans="1:15" x14ac:dyDescent="0.3">
      <c r="A2053" t="s">
        <v>2199</v>
      </c>
      <c r="B2053" t="s">
        <v>28</v>
      </c>
      <c r="C2053" t="str">
        <f>_xlfn.XLOOKUP(Sales_Pipeline[[#This Row],[Sales_Agent]],Sales_Teams[Sales_Agent],Sales_Teams[Manager])</f>
        <v>Rocco Neubert</v>
      </c>
      <c r="D2053" t="str">
        <f>_xlfn.XLOOKUP(Sales_Pipeline[[#This Row],[Manager]],Sales_Teams[Manager],Sales_Teams[Regional_Office])</f>
        <v>East</v>
      </c>
      <c r="E2053" t="s">
        <v>84</v>
      </c>
      <c r="F2053" t="s">
        <v>533</v>
      </c>
      <c r="G2053" t="str">
        <f>IFERROR(_xlfn.XLOOKUP(Sales_Pipeline[[#This Row],[Account]],Accounts!$A$2:$A$86,Accounts!$F$2:$F$86),"")</f>
        <v>United States</v>
      </c>
      <c r="H2053" t="s">
        <v>57</v>
      </c>
      <c r="I2053" s="3">
        <v>42828</v>
      </c>
      <c r="J2053" s="3">
        <v>42839</v>
      </c>
      <c r="K2053" s="8" t="str">
        <f>IF(Sales_Pipeline[[#This Row],[Close_Date]]="","",TEXT(Sales_Pipeline[[#This Row],[Close_Date]],"ddd"))</f>
        <v>Fri</v>
      </c>
      <c r="L2053" s="8" t="str">
        <f>IF(Sales_Pipeline[[#This Row],[Close_Date]]="","",TEXT(Sales_Pipeline[[#This Row],[Close_Date]],"mmm"))</f>
        <v>Apr</v>
      </c>
      <c r="M2053" s="8" t="str">
        <f>IF(Sales_Pipeline[[#This Row],[Close_Date]]="","","Q"&amp;ROUNDUP(MONTH(Sales_Pipeline[[#This Row],[Close_Date]])/3,0))</f>
        <v>Q2</v>
      </c>
      <c r="N2053" s="2" cm="1">
        <f t="array" ref="N2053">IFERROR(_xlfn.IFS(Sales_Pipeline[[#This Row],[Deal_Stage]]="Won",_xlfn.XLOOKUP(Sales_Pipeline[[#This Row],[Product]],Products!$A$2:$A$8,Products!$C$2:$C$8),Sales_Pipeline[[#This Row],[Deal_Stage]]="Lost",_xlfn.XLOOKUP(Sales_Pipeline[[#This Row],[Product]],Products!$A$2:$A$8,Products!$C$2:$C$8)),"")</f>
        <v>5482</v>
      </c>
      <c r="O2053" s="2">
        <v>5691</v>
      </c>
    </row>
    <row r="2054" spans="1:15" x14ac:dyDescent="0.3">
      <c r="A2054" t="s">
        <v>2200</v>
      </c>
      <c r="B2054" t="s">
        <v>38</v>
      </c>
      <c r="C2054" t="str">
        <f>_xlfn.XLOOKUP(Sales_Pipeline[[#This Row],[Sales_Agent]],Sales_Teams[Sales_Agent],Sales_Teams[Manager])</f>
        <v>Celia Rouche</v>
      </c>
      <c r="D2054" t="str">
        <f>_xlfn.XLOOKUP(Sales_Pipeline[[#This Row],[Manager]],Sales_Teams[Manager],Sales_Teams[Regional_Office])</f>
        <v>West</v>
      </c>
      <c r="E2054" t="s">
        <v>8953</v>
      </c>
      <c r="G2054" t="str">
        <f>IFERROR(_xlfn.XLOOKUP(Sales_Pipeline[[#This Row],[Account]],Accounts!$A$2:$A$86,Accounts!$F$2:$F$86),"")</f>
        <v/>
      </c>
      <c r="H2054" t="s">
        <v>77</v>
      </c>
      <c r="I2054" s="3">
        <v>42828</v>
      </c>
      <c r="K2054" s="8" t="str">
        <f>IF(Sales_Pipeline[[#This Row],[Close_Date]]="","",TEXT(Sales_Pipeline[[#This Row],[Close_Date]],"ddd"))</f>
        <v/>
      </c>
      <c r="L2054" s="8" t="str">
        <f>IF(Sales_Pipeline[[#This Row],[Close_Date]]="","",TEXT(Sales_Pipeline[[#This Row],[Close_Date]],"mmm"))</f>
        <v/>
      </c>
      <c r="M2054" s="8" t="str">
        <f>IF(Sales_Pipeline[[#This Row],[Close_Date]]="","","Q"&amp;ROUNDUP(MONTH(Sales_Pipeline[[#This Row],[Close_Date]])/3,0))</f>
        <v/>
      </c>
      <c r="N2054" s="2" t="str" cm="1">
        <f t="array" ref="N2054">IFERROR(_xlfn.IFS(Sales_Pipeline[[#This Row],[Deal_Stage]]="Won",_xlfn.XLOOKUP(Sales_Pipeline[[#This Row],[Product]],Products!$A$2:$A$8,Products!$C$2:$C$8),Sales_Pipeline[[#This Row],[Deal_Stage]]="Lost",_xlfn.XLOOKUP(Sales_Pipeline[[#This Row],[Product]],Products!$A$2:$A$8,Products!$C$2:$C$8)),"")</f>
        <v/>
      </c>
      <c r="O2054" s="2">
        <v>0</v>
      </c>
    </row>
    <row r="2055" spans="1:15" x14ac:dyDescent="0.3">
      <c r="A2055" t="s">
        <v>2201</v>
      </c>
      <c r="B2055" t="s">
        <v>38</v>
      </c>
      <c r="C2055" t="str">
        <f>_xlfn.XLOOKUP(Sales_Pipeline[[#This Row],[Sales_Agent]],Sales_Teams[Sales_Agent],Sales_Teams[Manager])</f>
        <v>Celia Rouche</v>
      </c>
      <c r="D2055" t="str">
        <f>_xlfn.XLOOKUP(Sales_Pipeline[[#This Row],[Manager]],Sales_Teams[Manager],Sales_Teams[Regional_Office])</f>
        <v>West</v>
      </c>
      <c r="E2055" t="s">
        <v>61</v>
      </c>
      <c r="F2055" t="s">
        <v>175</v>
      </c>
      <c r="G2055" t="str">
        <f>IFERROR(_xlfn.XLOOKUP(Sales_Pipeline[[#This Row],[Account]],Accounts!$A$2:$A$86,Accounts!$F$2:$F$86),"")</f>
        <v>Brazil</v>
      </c>
      <c r="H2055" t="s">
        <v>57</v>
      </c>
      <c r="I2055" s="3">
        <v>42828</v>
      </c>
      <c r="J2055" s="3">
        <v>42832</v>
      </c>
      <c r="K2055" s="8" t="str">
        <f>IF(Sales_Pipeline[[#This Row],[Close_Date]]="","",TEXT(Sales_Pipeline[[#This Row],[Close_Date]],"ddd"))</f>
        <v>Fri</v>
      </c>
      <c r="L2055" s="8" t="str">
        <f>IF(Sales_Pipeline[[#This Row],[Close_Date]]="","",TEXT(Sales_Pipeline[[#This Row],[Close_Date]],"mmm"))</f>
        <v>Apr</v>
      </c>
      <c r="M2055" s="8" t="str">
        <f>IF(Sales_Pipeline[[#This Row],[Close_Date]]="","","Q"&amp;ROUNDUP(MONTH(Sales_Pipeline[[#This Row],[Close_Date]])/3,0))</f>
        <v>Q2</v>
      </c>
      <c r="N2055" s="2" cm="1">
        <f t="array" ref="N2055">IFERROR(_xlfn.IFS(Sales_Pipeline[[#This Row],[Deal_Stage]]="Won",_xlfn.XLOOKUP(Sales_Pipeline[[#This Row],[Product]],Products!$A$2:$A$8,Products!$C$2:$C$8),Sales_Pipeline[[#This Row],[Deal_Stage]]="Lost",_xlfn.XLOOKUP(Sales_Pipeline[[#This Row],[Product]],Products!$A$2:$A$8,Products!$C$2:$C$8)),"")</f>
        <v>55</v>
      </c>
      <c r="O2055" s="2">
        <v>52</v>
      </c>
    </row>
    <row r="2056" spans="1:15" x14ac:dyDescent="0.3">
      <c r="A2056" t="s">
        <v>2202</v>
      </c>
      <c r="B2056" t="s">
        <v>13</v>
      </c>
      <c r="C2056" t="str">
        <f>_xlfn.XLOOKUP(Sales_Pipeline[[#This Row],[Sales_Agent]],Sales_Teams[Sales_Agent],Sales_Teams[Manager])</f>
        <v>Melvin Marxen</v>
      </c>
      <c r="D2056" t="str">
        <f>_xlfn.XLOOKUP(Sales_Pipeline[[#This Row],[Manager]],Sales_Teams[Manager],Sales_Teams[Regional_Office])</f>
        <v>Central</v>
      </c>
      <c r="E2056" t="s">
        <v>61</v>
      </c>
      <c r="F2056" t="s">
        <v>330</v>
      </c>
      <c r="G2056" t="str">
        <f>IFERROR(_xlfn.XLOOKUP(Sales_Pipeline[[#This Row],[Account]],Accounts!$A$2:$A$86,Accounts!$F$2:$F$86),"")</f>
        <v>Korea</v>
      </c>
      <c r="H2056" t="s">
        <v>82</v>
      </c>
      <c r="I2056" s="3">
        <v>42828</v>
      </c>
      <c r="J2056" s="3">
        <v>42835</v>
      </c>
      <c r="K2056" s="8" t="str">
        <f>IF(Sales_Pipeline[[#This Row],[Close_Date]]="","",TEXT(Sales_Pipeline[[#This Row],[Close_Date]],"ddd"))</f>
        <v>Mon</v>
      </c>
      <c r="L2056" s="8" t="str">
        <f>IF(Sales_Pipeline[[#This Row],[Close_Date]]="","",TEXT(Sales_Pipeline[[#This Row],[Close_Date]],"mmm"))</f>
        <v>Apr</v>
      </c>
      <c r="M2056" s="8" t="str">
        <f>IF(Sales_Pipeline[[#This Row],[Close_Date]]="","","Q"&amp;ROUNDUP(MONTH(Sales_Pipeline[[#This Row],[Close_Date]])/3,0))</f>
        <v>Q2</v>
      </c>
      <c r="N2056" s="2" cm="1">
        <f t="array" ref="N2056">IFERROR(_xlfn.IFS(Sales_Pipeline[[#This Row],[Deal_Stage]]="Won",_xlfn.XLOOKUP(Sales_Pipeline[[#This Row],[Product]],Products!$A$2:$A$8,Products!$C$2:$C$8),Sales_Pipeline[[#This Row],[Deal_Stage]]="Lost",_xlfn.XLOOKUP(Sales_Pipeline[[#This Row],[Product]],Products!$A$2:$A$8,Products!$C$2:$C$8)),"")</f>
        <v>55</v>
      </c>
      <c r="O2056" s="2">
        <v>0</v>
      </c>
    </row>
    <row r="2057" spans="1:15" x14ac:dyDescent="0.3">
      <c r="A2057" t="s">
        <v>2203</v>
      </c>
      <c r="B2057" t="s">
        <v>13</v>
      </c>
      <c r="C2057" t="str">
        <f>_xlfn.XLOOKUP(Sales_Pipeline[[#This Row],[Sales_Agent]],Sales_Teams[Sales_Agent],Sales_Teams[Manager])</f>
        <v>Melvin Marxen</v>
      </c>
      <c r="D2057" t="str">
        <f>_xlfn.XLOOKUP(Sales_Pipeline[[#This Row],[Manager]],Sales_Teams[Manager],Sales_Teams[Regional_Office])</f>
        <v>Central</v>
      </c>
      <c r="E2057" t="s">
        <v>63</v>
      </c>
      <c r="F2057" t="s">
        <v>318</v>
      </c>
      <c r="G2057" t="str">
        <f>IFERROR(_xlfn.XLOOKUP(Sales_Pipeline[[#This Row],[Account]],Accounts!$A$2:$A$86,Accounts!$F$2:$F$86),"")</f>
        <v>Kenya</v>
      </c>
      <c r="H2057" t="s">
        <v>57</v>
      </c>
      <c r="I2057" s="3">
        <v>42828</v>
      </c>
      <c r="J2057" s="3">
        <v>42830</v>
      </c>
      <c r="K2057" s="8" t="str">
        <f>IF(Sales_Pipeline[[#This Row],[Close_Date]]="","",TEXT(Sales_Pipeline[[#This Row],[Close_Date]],"ddd"))</f>
        <v>Wed</v>
      </c>
      <c r="L2057" s="8" t="str">
        <f>IF(Sales_Pipeline[[#This Row],[Close_Date]]="","",TEXT(Sales_Pipeline[[#This Row],[Close_Date]],"mmm"))</f>
        <v>Apr</v>
      </c>
      <c r="M2057" s="8" t="str">
        <f>IF(Sales_Pipeline[[#This Row],[Close_Date]]="","","Q"&amp;ROUNDUP(MONTH(Sales_Pipeline[[#This Row],[Close_Date]])/3,0))</f>
        <v>Q2</v>
      </c>
      <c r="N2057" s="2" cm="1">
        <f t="array" ref="N2057">IFERROR(_xlfn.IFS(Sales_Pipeline[[#This Row],[Deal_Stage]]="Won",_xlfn.XLOOKUP(Sales_Pipeline[[#This Row],[Product]],Products!$A$2:$A$8,Products!$C$2:$C$8),Sales_Pipeline[[#This Row],[Deal_Stage]]="Lost",_xlfn.XLOOKUP(Sales_Pipeline[[#This Row],[Product]],Products!$A$2:$A$8,Products!$C$2:$C$8)),"")</f>
        <v>550</v>
      </c>
      <c r="O2057" s="2">
        <v>532</v>
      </c>
    </row>
    <row r="2058" spans="1:15" x14ac:dyDescent="0.3">
      <c r="A2058" t="s">
        <v>2204</v>
      </c>
      <c r="B2058" t="s">
        <v>13</v>
      </c>
      <c r="C2058" t="str">
        <f>_xlfn.XLOOKUP(Sales_Pipeline[[#This Row],[Sales_Agent]],Sales_Teams[Sales_Agent],Sales_Teams[Manager])</f>
        <v>Melvin Marxen</v>
      </c>
      <c r="D2058" t="str">
        <f>_xlfn.XLOOKUP(Sales_Pipeline[[#This Row],[Manager]],Sales_Teams[Manager],Sales_Teams[Regional_Office])</f>
        <v>Central</v>
      </c>
      <c r="E2058" t="s">
        <v>8953</v>
      </c>
      <c r="F2058" t="s">
        <v>59</v>
      </c>
      <c r="G2058" t="str">
        <f>IFERROR(_xlfn.XLOOKUP(Sales_Pipeline[[#This Row],[Account]],Accounts!$A$2:$A$86,Accounts!$F$2:$F$86),"")</f>
        <v>United States</v>
      </c>
      <c r="H2058" t="s">
        <v>57</v>
      </c>
      <c r="I2058" s="3">
        <v>42828</v>
      </c>
      <c r="J2058" s="3">
        <v>42829</v>
      </c>
      <c r="K2058" s="8" t="str">
        <f>IF(Sales_Pipeline[[#This Row],[Close_Date]]="","",TEXT(Sales_Pipeline[[#This Row],[Close_Date]],"ddd"))</f>
        <v>Tue</v>
      </c>
      <c r="L2058" s="8" t="str">
        <f>IF(Sales_Pipeline[[#This Row],[Close_Date]]="","",TEXT(Sales_Pipeline[[#This Row],[Close_Date]],"mmm"))</f>
        <v>Apr</v>
      </c>
      <c r="M2058" s="8" t="str">
        <f>IF(Sales_Pipeline[[#This Row],[Close_Date]]="","","Q"&amp;ROUNDUP(MONTH(Sales_Pipeline[[#This Row],[Close_Date]])/3,0))</f>
        <v>Q2</v>
      </c>
      <c r="N2058" s="2" cm="1">
        <f t="array" ref="N2058">IFERROR(_xlfn.IFS(Sales_Pipeline[[#This Row],[Deal_Stage]]="Won",_xlfn.XLOOKUP(Sales_Pipeline[[#This Row],[Product]],Products!$A$2:$A$8,Products!$C$2:$C$8),Sales_Pipeline[[#This Row],[Deal_Stage]]="Lost",_xlfn.XLOOKUP(Sales_Pipeline[[#This Row],[Product]],Products!$A$2:$A$8,Products!$C$2:$C$8)),"")</f>
        <v>4821</v>
      </c>
      <c r="O2058" s="2">
        <v>5615</v>
      </c>
    </row>
    <row r="2059" spans="1:15" x14ac:dyDescent="0.3">
      <c r="A2059" t="s">
        <v>2205</v>
      </c>
      <c r="B2059" t="s">
        <v>36</v>
      </c>
      <c r="C2059" t="str">
        <f>_xlfn.XLOOKUP(Sales_Pipeline[[#This Row],[Sales_Agent]],Sales_Teams[Sales_Agent],Sales_Teams[Manager])</f>
        <v>Celia Rouche</v>
      </c>
      <c r="D2059" t="str">
        <f>_xlfn.XLOOKUP(Sales_Pipeline[[#This Row],[Manager]],Sales_Teams[Manager],Sales_Teams[Regional_Office])</f>
        <v>West</v>
      </c>
      <c r="E2059" t="s">
        <v>55</v>
      </c>
      <c r="G2059" t="str">
        <f>IFERROR(_xlfn.XLOOKUP(Sales_Pipeline[[#This Row],[Account]],Accounts!$A$2:$A$86,Accounts!$F$2:$F$86),"")</f>
        <v/>
      </c>
      <c r="H2059" t="s">
        <v>77</v>
      </c>
      <c r="I2059" s="3">
        <v>42828</v>
      </c>
      <c r="K2059" s="8" t="str">
        <f>IF(Sales_Pipeline[[#This Row],[Close_Date]]="","",TEXT(Sales_Pipeline[[#This Row],[Close_Date]],"ddd"))</f>
        <v/>
      </c>
      <c r="L2059" s="8" t="str">
        <f>IF(Sales_Pipeline[[#This Row],[Close_Date]]="","",TEXT(Sales_Pipeline[[#This Row],[Close_Date]],"mmm"))</f>
        <v/>
      </c>
      <c r="M2059" s="8" t="str">
        <f>IF(Sales_Pipeline[[#This Row],[Close_Date]]="","","Q"&amp;ROUNDUP(MONTH(Sales_Pipeline[[#This Row],[Close_Date]])/3,0))</f>
        <v/>
      </c>
      <c r="N2059" s="2" t="str" cm="1">
        <f t="array" ref="N2059">IFERROR(_xlfn.IFS(Sales_Pipeline[[#This Row],[Deal_Stage]]="Won",_xlfn.XLOOKUP(Sales_Pipeline[[#This Row],[Product]],Products!$A$2:$A$8,Products!$C$2:$C$8),Sales_Pipeline[[#This Row],[Deal_Stage]]="Lost",_xlfn.XLOOKUP(Sales_Pipeline[[#This Row],[Product]],Products!$A$2:$A$8,Products!$C$2:$C$8)),"")</f>
        <v/>
      </c>
      <c r="O2059" s="2">
        <v>0</v>
      </c>
    </row>
    <row r="2060" spans="1:15" x14ac:dyDescent="0.3">
      <c r="A2060" t="s">
        <v>2206</v>
      </c>
      <c r="B2060" t="s">
        <v>40</v>
      </c>
      <c r="C2060" t="str">
        <f>_xlfn.XLOOKUP(Sales_Pipeline[[#This Row],[Sales_Agent]],Sales_Teams[Sales_Agent],Sales_Teams[Manager])</f>
        <v>Summer Sewald</v>
      </c>
      <c r="D2060" t="str">
        <f>_xlfn.XLOOKUP(Sales_Pipeline[[#This Row],[Manager]],Sales_Teams[Manager],Sales_Teams[Regional_Office])</f>
        <v>West</v>
      </c>
      <c r="E2060" t="s">
        <v>63</v>
      </c>
      <c r="F2060" t="s">
        <v>166</v>
      </c>
      <c r="G2060" t="str">
        <f>IFERROR(_xlfn.XLOOKUP(Sales_Pipeline[[#This Row],[Account]],Accounts!$A$2:$A$86,Accounts!$F$2:$F$86),"")</f>
        <v>United States</v>
      </c>
      <c r="H2060" t="s">
        <v>82</v>
      </c>
      <c r="I2060" s="3">
        <v>42828</v>
      </c>
      <c r="J2060" s="3">
        <v>42829</v>
      </c>
      <c r="K2060" s="8" t="str">
        <f>IF(Sales_Pipeline[[#This Row],[Close_Date]]="","",TEXT(Sales_Pipeline[[#This Row],[Close_Date]],"ddd"))</f>
        <v>Tue</v>
      </c>
      <c r="L2060" s="8" t="str">
        <f>IF(Sales_Pipeline[[#This Row],[Close_Date]]="","",TEXT(Sales_Pipeline[[#This Row],[Close_Date]],"mmm"))</f>
        <v>Apr</v>
      </c>
      <c r="M2060" s="8" t="str">
        <f>IF(Sales_Pipeline[[#This Row],[Close_Date]]="","","Q"&amp;ROUNDUP(MONTH(Sales_Pipeline[[#This Row],[Close_Date]])/3,0))</f>
        <v>Q2</v>
      </c>
      <c r="N2060" s="2" cm="1">
        <f t="array" ref="N2060">IFERROR(_xlfn.IFS(Sales_Pipeline[[#This Row],[Deal_Stage]]="Won",_xlfn.XLOOKUP(Sales_Pipeline[[#This Row],[Product]],Products!$A$2:$A$8,Products!$C$2:$C$8),Sales_Pipeline[[#This Row],[Deal_Stage]]="Lost",_xlfn.XLOOKUP(Sales_Pipeline[[#This Row],[Product]],Products!$A$2:$A$8,Products!$C$2:$C$8)),"")</f>
        <v>550</v>
      </c>
      <c r="O2060" s="2">
        <v>0</v>
      </c>
    </row>
    <row r="2061" spans="1:15" x14ac:dyDescent="0.3">
      <c r="A2061" t="s">
        <v>2207</v>
      </c>
      <c r="B2061" t="s">
        <v>43</v>
      </c>
      <c r="C2061" t="str">
        <f>_xlfn.XLOOKUP(Sales_Pipeline[[#This Row],[Sales_Agent]],Sales_Teams[Sales_Agent],Sales_Teams[Manager])</f>
        <v>Summer Sewald</v>
      </c>
      <c r="D2061" t="str">
        <f>_xlfn.XLOOKUP(Sales_Pipeline[[#This Row],[Manager]],Sales_Teams[Manager],Sales_Teams[Regional_Office])</f>
        <v>West</v>
      </c>
      <c r="E2061" t="s">
        <v>8953</v>
      </c>
      <c r="F2061" t="s">
        <v>211</v>
      </c>
      <c r="G2061" t="str">
        <f>IFERROR(_xlfn.XLOOKUP(Sales_Pipeline[[#This Row],[Account]],Accounts!$A$2:$A$86,Accounts!$F$2:$F$86),"")</f>
        <v>United States</v>
      </c>
      <c r="H2061" t="s">
        <v>82</v>
      </c>
      <c r="I2061" s="3">
        <v>42828</v>
      </c>
      <c r="J2061" s="3">
        <v>42881</v>
      </c>
      <c r="K2061" s="8" t="str">
        <f>IF(Sales_Pipeline[[#This Row],[Close_Date]]="","",TEXT(Sales_Pipeline[[#This Row],[Close_Date]],"ddd"))</f>
        <v>Fri</v>
      </c>
      <c r="L2061" s="8" t="str">
        <f>IF(Sales_Pipeline[[#This Row],[Close_Date]]="","",TEXT(Sales_Pipeline[[#This Row],[Close_Date]],"mmm"))</f>
        <v>May</v>
      </c>
      <c r="M2061" s="8" t="str">
        <f>IF(Sales_Pipeline[[#This Row],[Close_Date]]="","","Q"&amp;ROUNDUP(MONTH(Sales_Pipeline[[#This Row],[Close_Date]])/3,0))</f>
        <v>Q2</v>
      </c>
      <c r="N2061" s="2" cm="1">
        <f t="array" ref="N2061">IFERROR(_xlfn.IFS(Sales_Pipeline[[#This Row],[Deal_Stage]]="Won",_xlfn.XLOOKUP(Sales_Pipeline[[#This Row],[Product]],Products!$A$2:$A$8,Products!$C$2:$C$8),Sales_Pipeline[[#This Row],[Deal_Stage]]="Lost",_xlfn.XLOOKUP(Sales_Pipeline[[#This Row],[Product]],Products!$A$2:$A$8,Products!$C$2:$C$8)),"")</f>
        <v>4821</v>
      </c>
      <c r="O2061" s="2">
        <v>0</v>
      </c>
    </row>
    <row r="2062" spans="1:15" x14ac:dyDescent="0.3">
      <c r="A2062" t="s">
        <v>2208</v>
      </c>
      <c r="B2062" t="s">
        <v>43</v>
      </c>
      <c r="C2062" t="str">
        <f>_xlfn.XLOOKUP(Sales_Pipeline[[#This Row],[Sales_Agent]],Sales_Teams[Sales_Agent],Sales_Teams[Manager])</f>
        <v>Summer Sewald</v>
      </c>
      <c r="D2062" t="str">
        <f>_xlfn.XLOOKUP(Sales_Pipeline[[#This Row],[Manager]],Sales_Teams[Manager],Sales_Teams[Regional_Office])</f>
        <v>West</v>
      </c>
      <c r="E2062" t="s">
        <v>63</v>
      </c>
      <c r="F2062" t="s">
        <v>70</v>
      </c>
      <c r="G2062" t="str">
        <f>IFERROR(_xlfn.XLOOKUP(Sales_Pipeline[[#This Row],[Account]],Accounts!$A$2:$A$86,Accounts!$F$2:$F$86),"")</f>
        <v>United States</v>
      </c>
      <c r="H2062" t="s">
        <v>57</v>
      </c>
      <c r="I2062" s="3">
        <v>42828</v>
      </c>
      <c r="J2062" s="3">
        <v>42837</v>
      </c>
      <c r="K2062" s="8" t="str">
        <f>IF(Sales_Pipeline[[#This Row],[Close_Date]]="","",TEXT(Sales_Pipeline[[#This Row],[Close_Date]],"ddd"))</f>
        <v>Wed</v>
      </c>
      <c r="L2062" s="8" t="str">
        <f>IF(Sales_Pipeline[[#This Row],[Close_Date]]="","",TEXT(Sales_Pipeline[[#This Row],[Close_Date]],"mmm"))</f>
        <v>Apr</v>
      </c>
      <c r="M2062" s="8" t="str">
        <f>IF(Sales_Pipeline[[#This Row],[Close_Date]]="","","Q"&amp;ROUNDUP(MONTH(Sales_Pipeline[[#This Row],[Close_Date]])/3,0))</f>
        <v>Q2</v>
      </c>
      <c r="N2062" s="2" cm="1">
        <f t="array" ref="N2062">IFERROR(_xlfn.IFS(Sales_Pipeline[[#This Row],[Deal_Stage]]="Won",_xlfn.XLOOKUP(Sales_Pipeline[[#This Row],[Product]],Products!$A$2:$A$8,Products!$C$2:$C$8),Sales_Pipeline[[#This Row],[Deal_Stage]]="Lost",_xlfn.XLOOKUP(Sales_Pipeline[[#This Row],[Product]],Products!$A$2:$A$8,Products!$C$2:$C$8)),"")</f>
        <v>550</v>
      </c>
      <c r="O2062" s="2">
        <v>565</v>
      </c>
    </row>
    <row r="2063" spans="1:15" x14ac:dyDescent="0.3">
      <c r="A2063" t="s">
        <v>2209</v>
      </c>
      <c r="B2063" t="s">
        <v>8</v>
      </c>
      <c r="C2063" t="str">
        <f>_xlfn.XLOOKUP(Sales_Pipeline[[#This Row],[Sales_Agent]],Sales_Teams[Sales_Agent],Sales_Teams[Manager])</f>
        <v>Dustin Brinkmann</v>
      </c>
      <c r="D2063" t="str">
        <f>_xlfn.XLOOKUP(Sales_Pipeline[[#This Row],[Manager]],Sales_Teams[Manager],Sales_Teams[Regional_Office])</f>
        <v>Central</v>
      </c>
      <c r="E2063" t="s">
        <v>63</v>
      </c>
      <c r="F2063" t="s">
        <v>68</v>
      </c>
      <c r="G2063" t="str">
        <f>IFERROR(_xlfn.XLOOKUP(Sales_Pipeline[[#This Row],[Account]],Accounts!$A$2:$A$86,Accounts!$F$2:$F$86),"")</f>
        <v>United States</v>
      </c>
      <c r="H2063" t="s">
        <v>82</v>
      </c>
      <c r="I2063" s="3">
        <v>42828</v>
      </c>
      <c r="J2063" s="3">
        <v>42836</v>
      </c>
      <c r="K2063" s="8" t="str">
        <f>IF(Sales_Pipeline[[#This Row],[Close_Date]]="","",TEXT(Sales_Pipeline[[#This Row],[Close_Date]],"ddd"))</f>
        <v>Tue</v>
      </c>
      <c r="L2063" s="8" t="str">
        <f>IF(Sales_Pipeline[[#This Row],[Close_Date]]="","",TEXT(Sales_Pipeline[[#This Row],[Close_Date]],"mmm"))</f>
        <v>Apr</v>
      </c>
      <c r="M2063" s="8" t="str">
        <f>IF(Sales_Pipeline[[#This Row],[Close_Date]]="","","Q"&amp;ROUNDUP(MONTH(Sales_Pipeline[[#This Row],[Close_Date]])/3,0))</f>
        <v>Q2</v>
      </c>
      <c r="N2063" s="2" cm="1">
        <f t="array" ref="N2063">IFERROR(_xlfn.IFS(Sales_Pipeline[[#This Row],[Deal_Stage]]="Won",_xlfn.XLOOKUP(Sales_Pipeline[[#This Row],[Product]],Products!$A$2:$A$8,Products!$C$2:$C$8),Sales_Pipeline[[#This Row],[Deal_Stage]]="Lost",_xlfn.XLOOKUP(Sales_Pipeline[[#This Row],[Product]],Products!$A$2:$A$8,Products!$C$2:$C$8)),"")</f>
        <v>550</v>
      </c>
      <c r="O2063" s="2">
        <v>0</v>
      </c>
    </row>
    <row r="2064" spans="1:15" x14ac:dyDescent="0.3">
      <c r="A2064" t="s">
        <v>2210</v>
      </c>
      <c r="B2064" t="s">
        <v>37</v>
      </c>
      <c r="C2064" t="str">
        <f>_xlfn.XLOOKUP(Sales_Pipeline[[#This Row],[Sales_Agent]],Sales_Teams[Sales_Agent],Sales_Teams[Manager])</f>
        <v>Celia Rouche</v>
      </c>
      <c r="D2064" t="str">
        <f>_xlfn.XLOOKUP(Sales_Pipeline[[#This Row],[Manager]],Sales_Teams[Manager],Sales_Teams[Regional_Office])</f>
        <v>West</v>
      </c>
      <c r="E2064" t="s">
        <v>63</v>
      </c>
      <c r="F2064" t="s">
        <v>125</v>
      </c>
      <c r="G2064" t="str">
        <f>IFERROR(_xlfn.XLOOKUP(Sales_Pipeline[[#This Row],[Account]],Accounts!$A$2:$A$86,Accounts!$F$2:$F$86),"")</f>
        <v>United States</v>
      </c>
      <c r="H2064" t="s">
        <v>77</v>
      </c>
      <c r="I2064" s="3">
        <v>42828</v>
      </c>
      <c r="K2064" s="8" t="str">
        <f>IF(Sales_Pipeline[[#This Row],[Close_Date]]="","",TEXT(Sales_Pipeline[[#This Row],[Close_Date]],"ddd"))</f>
        <v/>
      </c>
      <c r="L2064" s="8" t="str">
        <f>IF(Sales_Pipeline[[#This Row],[Close_Date]]="","",TEXT(Sales_Pipeline[[#This Row],[Close_Date]],"mmm"))</f>
        <v/>
      </c>
      <c r="M2064" s="8" t="str">
        <f>IF(Sales_Pipeline[[#This Row],[Close_Date]]="","","Q"&amp;ROUNDUP(MONTH(Sales_Pipeline[[#This Row],[Close_Date]])/3,0))</f>
        <v/>
      </c>
      <c r="N2064" s="2" t="str" cm="1">
        <f t="array" ref="N2064">IFERROR(_xlfn.IFS(Sales_Pipeline[[#This Row],[Deal_Stage]]="Won",_xlfn.XLOOKUP(Sales_Pipeline[[#This Row],[Product]],Products!$A$2:$A$8,Products!$C$2:$C$8),Sales_Pipeline[[#This Row],[Deal_Stage]]="Lost",_xlfn.XLOOKUP(Sales_Pipeline[[#This Row],[Product]],Products!$A$2:$A$8,Products!$C$2:$C$8)),"")</f>
        <v/>
      </c>
      <c r="O2064" s="2">
        <v>0</v>
      </c>
    </row>
    <row r="2065" spans="1:15" x14ac:dyDescent="0.3">
      <c r="A2065" t="s">
        <v>2211</v>
      </c>
      <c r="B2065" t="s">
        <v>37</v>
      </c>
      <c r="C2065" t="str">
        <f>_xlfn.XLOOKUP(Sales_Pipeline[[#This Row],[Sales_Agent]],Sales_Teams[Sales_Agent],Sales_Teams[Manager])</f>
        <v>Celia Rouche</v>
      </c>
      <c r="D2065" t="str">
        <f>_xlfn.XLOOKUP(Sales_Pipeline[[#This Row],[Manager]],Sales_Teams[Manager],Sales_Teams[Regional_Office])</f>
        <v>West</v>
      </c>
      <c r="E2065" t="s">
        <v>63</v>
      </c>
      <c r="F2065" t="s">
        <v>533</v>
      </c>
      <c r="G2065" t="str">
        <f>IFERROR(_xlfn.XLOOKUP(Sales_Pipeline[[#This Row],[Account]],Accounts!$A$2:$A$86,Accounts!$F$2:$F$86),"")</f>
        <v>United States</v>
      </c>
      <c r="H2065" t="s">
        <v>77</v>
      </c>
      <c r="I2065" s="3">
        <v>42828</v>
      </c>
      <c r="K2065" s="8" t="str">
        <f>IF(Sales_Pipeline[[#This Row],[Close_Date]]="","",TEXT(Sales_Pipeline[[#This Row],[Close_Date]],"ddd"))</f>
        <v/>
      </c>
      <c r="L2065" s="8" t="str">
        <f>IF(Sales_Pipeline[[#This Row],[Close_Date]]="","",TEXT(Sales_Pipeline[[#This Row],[Close_Date]],"mmm"))</f>
        <v/>
      </c>
      <c r="M2065" s="8" t="str">
        <f>IF(Sales_Pipeline[[#This Row],[Close_Date]]="","","Q"&amp;ROUNDUP(MONTH(Sales_Pipeline[[#This Row],[Close_Date]])/3,0))</f>
        <v/>
      </c>
      <c r="N2065" s="2" t="str" cm="1">
        <f t="array" ref="N2065">IFERROR(_xlfn.IFS(Sales_Pipeline[[#This Row],[Deal_Stage]]="Won",_xlfn.XLOOKUP(Sales_Pipeline[[#This Row],[Product]],Products!$A$2:$A$8,Products!$C$2:$C$8),Sales_Pipeline[[#This Row],[Deal_Stage]]="Lost",_xlfn.XLOOKUP(Sales_Pipeline[[#This Row],[Product]],Products!$A$2:$A$8,Products!$C$2:$C$8)),"")</f>
        <v/>
      </c>
      <c r="O2065" s="2">
        <v>0</v>
      </c>
    </row>
    <row r="2066" spans="1:15" x14ac:dyDescent="0.3">
      <c r="A2066" t="s">
        <v>2212</v>
      </c>
      <c r="B2066" t="s">
        <v>29</v>
      </c>
      <c r="C2066" t="str">
        <f>_xlfn.XLOOKUP(Sales_Pipeline[[#This Row],[Sales_Agent]],Sales_Teams[Sales_Agent],Sales_Teams[Manager])</f>
        <v>Rocco Neubert</v>
      </c>
      <c r="D2066" t="str">
        <f>_xlfn.XLOOKUP(Sales_Pipeline[[#This Row],[Manager]],Sales_Teams[Manager],Sales_Teams[Regional_Office])</f>
        <v>East</v>
      </c>
      <c r="E2066" t="s">
        <v>8953</v>
      </c>
      <c r="F2066" t="s">
        <v>253</v>
      </c>
      <c r="G2066" t="str">
        <f>IFERROR(_xlfn.XLOOKUP(Sales_Pipeline[[#This Row],[Account]],Accounts!$A$2:$A$86,Accounts!$F$2:$F$86),"")</f>
        <v>United States</v>
      </c>
      <c r="H2066" t="s">
        <v>82</v>
      </c>
      <c r="I2066" s="3">
        <v>42828</v>
      </c>
      <c r="J2066" s="3">
        <v>42830</v>
      </c>
      <c r="K2066" s="8" t="str">
        <f>IF(Sales_Pipeline[[#This Row],[Close_Date]]="","",TEXT(Sales_Pipeline[[#This Row],[Close_Date]],"ddd"))</f>
        <v>Wed</v>
      </c>
      <c r="L2066" s="8" t="str">
        <f>IF(Sales_Pipeline[[#This Row],[Close_Date]]="","",TEXT(Sales_Pipeline[[#This Row],[Close_Date]],"mmm"))</f>
        <v>Apr</v>
      </c>
      <c r="M2066" s="8" t="str">
        <f>IF(Sales_Pipeline[[#This Row],[Close_Date]]="","","Q"&amp;ROUNDUP(MONTH(Sales_Pipeline[[#This Row],[Close_Date]])/3,0))</f>
        <v>Q2</v>
      </c>
      <c r="N2066" s="2" cm="1">
        <f t="array" ref="N2066">IFERROR(_xlfn.IFS(Sales_Pipeline[[#This Row],[Deal_Stage]]="Won",_xlfn.XLOOKUP(Sales_Pipeline[[#This Row],[Product]],Products!$A$2:$A$8,Products!$C$2:$C$8),Sales_Pipeline[[#This Row],[Deal_Stage]]="Lost",_xlfn.XLOOKUP(Sales_Pipeline[[#This Row],[Product]],Products!$A$2:$A$8,Products!$C$2:$C$8)),"")</f>
        <v>4821</v>
      </c>
      <c r="O2066" s="2">
        <v>0</v>
      </c>
    </row>
    <row r="2067" spans="1:15" x14ac:dyDescent="0.3">
      <c r="A2067" t="s">
        <v>2213</v>
      </c>
      <c r="B2067" t="s">
        <v>29</v>
      </c>
      <c r="C2067" t="str">
        <f>_xlfn.XLOOKUP(Sales_Pipeline[[#This Row],[Sales_Agent]],Sales_Teams[Sales_Agent],Sales_Teams[Manager])</f>
        <v>Rocco Neubert</v>
      </c>
      <c r="D2067" t="str">
        <f>_xlfn.XLOOKUP(Sales_Pipeline[[#This Row],[Manager]],Sales_Teams[Manager],Sales_Teams[Regional_Office])</f>
        <v>East</v>
      </c>
      <c r="E2067" t="s">
        <v>8953</v>
      </c>
      <c r="F2067" t="s">
        <v>293</v>
      </c>
      <c r="G2067" t="str">
        <f>IFERROR(_xlfn.XLOOKUP(Sales_Pipeline[[#This Row],[Account]],Accounts!$A$2:$A$86,Accounts!$F$2:$F$86),"")</f>
        <v>United States</v>
      </c>
      <c r="H2067" t="s">
        <v>57</v>
      </c>
      <c r="I2067" s="3">
        <v>42828</v>
      </c>
      <c r="J2067" s="3">
        <v>42839</v>
      </c>
      <c r="K2067" s="8" t="str">
        <f>IF(Sales_Pipeline[[#This Row],[Close_Date]]="","",TEXT(Sales_Pipeline[[#This Row],[Close_Date]],"ddd"))</f>
        <v>Fri</v>
      </c>
      <c r="L2067" s="8" t="str">
        <f>IF(Sales_Pipeline[[#This Row],[Close_Date]]="","",TEXT(Sales_Pipeline[[#This Row],[Close_Date]],"mmm"))</f>
        <v>Apr</v>
      </c>
      <c r="M2067" s="8" t="str">
        <f>IF(Sales_Pipeline[[#This Row],[Close_Date]]="","","Q"&amp;ROUNDUP(MONTH(Sales_Pipeline[[#This Row],[Close_Date]])/3,0))</f>
        <v>Q2</v>
      </c>
      <c r="N2067" s="2" cm="1">
        <f t="array" ref="N2067">IFERROR(_xlfn.IFS(Sales_Pipeline[[#This Row],[Deal_Stage]]="Won",_xlfn.XLOOKUP(Sales_Pipeline[[#This Row],[Product]],Products!$A$2:$A$8,Products!$C$2:$C$8),Sales_Pipeline[[#This Row],[Deal_Stage]]="Lost",_xlfn.XLOOKUP(Sales_Pipeline[[#This Row],[Product]],Products!$A$2:$A$8,Products!$C$2:$C$8)),"")</f>
        <v>4821</v>
      </c>
      <c r="O2067" s="2">
        <v>3991</v>
      </c>
    </row>
    <row r="2068" spans="1:15" x14ac:dyDescent="0.3">
      <c r="A2068" t="s">
        <v>2214</v>
      </c>
      <c r="B2068" t="s">
        <v>21</v>
      </c>
      <c r="C2068" t="str">
        <f>_xlfn.XLOOKUP(Sales_Pipeline[[#This Row],[Sales_Agent]],Sales_Teams[Sales_Agent],Sales_Teams[Manager])</f>
        <v>Cara Losch</v>
      </c>
      <c r="D2068" t="str">
        <f>_xlfn.XLOOKUP(Sales_Pipeline[[#This Row],[Manager]],Sales_Teams[Manager],Sales_Teams[Regional_Office])</f>
        <v>East</v>
      </c>
      <c r="E2068" t="s">
        <v>8953</v>
      </c>
      <c r="F2068" t="s">
        <v>196</v>
      </c>
      <c r="G2068" t="str">
        <f>IFERROR(_xlfn.XLOOKUP(Sales_Pipeline[[#This Row],[Account]],Accounts!$A$2:$A$86,Accounts!$F$2:$F$86),"")</f>
        <v>United States</v>
      </c>
      <c r="H2068" t="s">
        <v>57</v>
      </c>
      <c r="I2068" s="3">
        <v>42828</v>
      </c>
      <c r="J2068" s="3">
        <v>42875</v>
      </c>
      <c r="K2068" s="8" t="str">
        <f>IF(Sales_Pipeline[[#This Row],[Close_Date]]="","",TEXT(Sales_Pipeline[[#This Row],[Close_Date]],"ddd"))</f>
        <v>Sat</v>
      </c>
      <c r="L2068" s="8" t="str">
        <f>IF(Sales_Pipeline[[#This Row],[Close_Date]]="","",TEXT(Sales_Pipeline[[#This Row],[Close_Date]],"mmm"))</f>
        <v>May</v>
      </c>
      <c r="M2068" s="8" t="str">
        <f>IF(Sales_Pipeline[[#This Row],[Close_Date]]="","","Q"&amp;ROUNDUP(MONTH(Sales_Pipeline[[#This Row],[Close_Date]])/3,0))</f>
        <v>Q2</v>
      </c>
      <c r="N2068" s="2" cm="1">
        <f t="array" ref="N2068">IFERROR(_xlfn.IFS(Sales_Pipeline[[#This Row],[Deal_Stage]]="Won",_xlfn.XLOOKUP(Sales_Pipeline[[#This Row],[Product]],Products!$A$2:$A$8,Products!$C$2:$C$8),Sales_Pipeline[[#This Row],[Deal_Stage]]="Lost",_xlfn.XLOOKUP(Sales_Pipeline[[#This Row],[Product]],Products!$A$2:$A$8,Products!$C$2:$C$8)),"")</f>
        <v>4821</v>
      </c>
      <c r="O2068" s="2">
        <v>5763</v>
      </c>
    </row>
    <row r="2069" spans="1:15" x14ac:dyDescent="0.3">
      <c r="A2069" t="s">
        <v>2215</v>
      </c>
      <c r="B2069" t="s">
        <v>7</v>
      </c>
      <c r="C2069" t="str">
        <f>_xlfn.XLOOKUP(Sales_Pipeline[[#This Row],[Sales_Agent]],Sales_Teams[Sales_Agent],Sales_Teams[Manager])</f>
        <v>Dustin Brinkmann</v>
      </c>
      <c r="D2069" t="str">
        <f>_xlfn.XLOOKUP(Sales_Pipeline[[#This Row],[Manager]],Sales_Teams[Manager],Sales_Teams[Regional_Office])</f>
        <v>Central</v>
      </c>
      <c r="E2069" t="s">
        <v>61</v>
      </c>
      <c r="F2069" t="s">
        <v>141</v>
      </c>
      <c r="G2069" t="str">
        <f>IFERROR(_xlfn.XLOOKUP(Sales_Pipeline[[#This Row],[Account]],Accounts!$A$2:$A$86,Accounts!$F$2:$F$86),"")</f>
        <v>United States</v>
      </c>
      <c r="H2069" t="s">
        <v>82</v>
      </c>
      <c r="I2069" s="3">
        <v>42828</v>
      </c>
      <c r="J2069" s="3">
        <v>42839</v>
      </c>
      <c r="K2069" s="8" t="str">
        <f>IF(Sales_Pipeline[[#This Row],[Close_Date]]="","",TEXT(Sales_Pipeline[[#This Row],[Close_Date]],"ddd"))</f>
        <v>Fri</v>
      </c>
      <c r="L2069" s="8" t="str">
        <f>IF(Sales_Pipeline[[#This Row],[Close_Date]]="","",TEXT(Sales_Pipeline[[#This Row],[Close_Date]],"mmm"))</f>
        <v>Apr</v>
      </c>
      <c r="M2069" s="8" t="str">
        <f>IF(Sales_Pipeline[[#This Row],[Close_Date]]="","","Q"&amp;ROUNDUP(MONTH(Sales_Pipeline[[#This Row],[Close_Date]])/3,0))</f>
        <v>Q2</v>
      </c>
      <c r="N2069" s="2" cm="1">
        <f t="array" ref="N2069">IFERROR(_xlfn.IFS(Sales_Pipeline[[#This Row],[Deal_Stage]]="Won",_xlfn.XLOOKUP(Sales_Pipeline[[#This Row],[Product]],Products!$A$2:$A$8,Products!$C$2:$C$8),Sales_Pipeline[[#This Row],[Deal_Stage]]="Lost",_xlfn.XLOOKUP(Sales_Pipeline[[#This Row],[Product]],Products!$A$2:$A$8,Products!$C$2:$C$8)),"")</f>
        <v>55</v>
      </c>
      <c r="O2069" s="2">
        <v>0</v>
      </c>
    </row>
    <row r="2070" spans="1:15" x14ac:dyDescent="0.3">
      <c r="A2070" t="s">
        <v>2216</v>
      </c>
      <c r="B2070" t="s">
        <v>32</v>
      </c>
      <c r="C2070" t="str">
        <f>_xlfn.XLOOKUP(Sales_Pipeline[[#This Row],[Sales_Agent]],Sales_Teams[Sales_Agent],Sales_Teams[Manager])</f>
        <v>Celia Rouche</v>
      </c>
      <c r="D2070" t="str">
        <f>_xlfn.XLOOKUP(Sales_Pipeline[[#This Row],[Manager]],Sales_Teams[Manager],Sales_Teams[Regional_Office])</f>
        <v>West</v>
      </c>
      <c r="E2070" t="s">
        <v>61</v>
      </c>
      <c r="G2070" t="str">
        <f>IFERROR(_xlfn.XLOOKUP(Sales_Pipeline[[#This Row],[Account]],Accounts!$A$2:$A$86,Accounts!$F$2:$F$86),"")</f>
        <v/>
      </c>
      <c r="H2070" t="s">
        <v>77</v>
      </c>
      <c r="I2070" s="3">
        <v>42828</v>
      </c>
      <c r="K2070" s="8" t="str">
        <f>IF(Sales_Pipeline[[#This Row],[Close_Date]]="","",TEXT(Sales_Pipeline[[#This Row],[Close_Date]],"ddd"))</f>
        <v/>
      </c>
      <c r="L2070" s="8" t="str">
        <f>IF(Sales_Pipeline[[#This Row],[Close_Date]]="","",TEXT(Sales_Pipeline[[#This Row],[Close_Date]],"mmm"))</f>
        <v/>
      </c>
      <c r="M2070" s="8" t="str">
        <f>IF(Sales_Pipeline[[#This Row],[Close_Date]]="","","Q"&amp;ROUNDUP(MONTH(Sales_Pipeline[[#This Row],[Close_Date]])/3,0))</f>
        <v/>
      </c>
      <c r="N2070" s="2" t="str" cm="1">
        <f t="array" ref="N2070">IFERROR(_xlfn.IFS(Sales_Pipeline[[#This Row],[Deal_Stage]]="Won",_xlfn.XLOOKUP(Sales_Pipeline[[#This Row],[Product]],Products!$A$2:$A$8,Products!$C$2:$C$8),Sales_Pipeline[[#This Row],[Deal_Stage]]="Lost",_xlfn.XLOOKUP(Sales_Pipeline[[#This Row],[Product]],Products!$A$2:$A$8,Products!$C$2:$C$8)),"")</f>
        <v/>
      </c>
      <c r="O2070" s="2">
        <v>0</v>
      </c>
    </row>
    <row r="2071" spans="1:15" x14ac:dyDescent="0.3">
      <c r="A2071" t="s">
        <v>2217</v>
      </c>
      <c r="B2071" t="s">
        <v>32</v>
      </c>
      <c r="C2071" t="str">
        <f>_xlfn.XLOOKUP(Sales_Pipeline[[#This Row],[Sales_Agent]],Sales_Teams[Sales_Agent],Sales_Teams[Manager])</f>
        <v>Celia Rouche</v>
      </c>
      <c r="D2071" t="str">
        <f>_xlfn.XLOOKUP(Sales_Pipeline[[#This Row],[Manager]],Sales_Teams[Manager],Sales_Teams[Regional_Office])</f>
        <v>West</v>
      </c>
      <c r="E2071" t="s">
        <v>76</v>
      </c>
      <c r="F2071" t="s">
        <v>72</v>
      </c>
      <c r="G2071" t="str">
        <f>IFERROR(_xlfn.XLOOKUP(Sales_Pipeline[[#This Row],[Account]],Accounts!$A$2:$A$86,Accounts!$F$2:$F$86),"")</f>
        <v>United States</v>
      </c>
      <c r="H2071" t="s">
        <v>82</v>
      </c>
      <c r="I2071" s="3">
        <v>42828</v>
      </c>
      <c r="J2071" s="3">
        <v>42836</v>
      </c>
      <c r="K2071" s="8" t="str">
        <f>IF(Sales_Pipeline[[#This Row],[Close_Date]]="","",TEXT(Sales_Pipeline[[#This Row],[Close_Date]],"ddd"))</f>
        <v>Tue</v>
      </c>
      <c r="L2071" s="8" t="str">
        <f>IF(Sales_Pipeline[[#This Row],[Close_Date]]="","",TEXT(Sales_Pipeline[[#This Row],[Close_Date]],"mmm"))</f>
        <v>Apr</v>
      </c>
      <c r="M2071" s="8" t="str">
        <f>IF(Sales_Pipeline[[#This Row],[Close_Date]]="","","Q"&amp;ROUNDUP(MONTH(Sales_Pipeline[[#This Row],[Close_Date]])/3,0))</f>
        <v>Q2</v>
      </c>
      <c r="N2071" s="2" cm="1">
        <f t="array" ref="N2071">IFERROR(_xlfn.IFS(Sales_Pipeline[[#This Row],[Deal_Stage]]="Won",_xlfn.XLOOKUP(Sales_Pipeline[[#This Row],[Product]],Products!$A$2:$A$8,Products!$C$2:$C$8),Sales_Pipeline[[#This Row],[Deal_Stage]]="Lost",_xlfn.XLOOKUP(Sales_Pipeline[[#This Row],[Product]],Products!$A$2:$A$8,Products!$C$2:$C$8)),"")</f>
        <v>3393</v>
      </c>
      <c r="O2071" s="2">
        <v>0</v>
      </c>
    </row>
    <row r="2072" spans="1:15" x14ac:dyDescent="0.3">
      <c r="A2072" t="s">
        <v>2218</v>
      </c>
      <c r="B2072" t="s">
        <v>32</v>
      </c>
      <c r="C2072" t="str">
        <f>_xlfn.XLOOKUP(Sales_Pipeline[[#This Row],[Sales_Agent]],Sales_Teams[Sales_Agent],Sales_Teams[Manager])</f>
        <v>Celia Rouche</v>
      </c>
      <c r="D2072" t="str">
        <f>_xlfn.XLOOKUP(Sales_Pipeline[[#This Row],[Manager]],Sales_Teams[Manager],Sales_Teams[Regional_Office])</f>
        <v>West</v>
      </c>
      <c r="E2072" t="s">
        <v>63</v>
      </c>
      <c r="F2072" t="s">
        <v>70</v>
      </c>
      <c r="G2072" t="str">
        <f>IFERROR(_xlfn.XLOOKUP(Sales_Pipeline[[#This Row],[Account]],Accounts!$A$2:$A$86,Accounts!$F$2:$F$86),"")</f>
        <v>United States</v>
      </c>
      <c r="H2072" t="s">
        <v>57</v>
      </c>
      <c r="I2072" s="3">
        <v>42828</v>
      </c>
      <c r="J2072" s="3">
        <v>42840</v>
      </c>
      <c r="K2072" s="8" t="str">
        <f>IF(Sales_Pipeline[[#This Row],[Close_Date]]="","",TEXT(Sales_Pipeline[[#This Row],[Close_Date]],"ddd"))</f>
        <v>Sat</v>
      </c>
      <c r="L2072" s="8" t="str">
        <f>IF(Sales_Pipeline[[#This Row],[Close_Date]]="","",TEXT(Sales_Pipeline[[#This Row],[Close_Date]],"mmm"))</f>
        <v>Apr</v>
      </c>
      <c r="M2072" s="8" t="str">
        <f>IF(Sales_Pipeline[[#This Row],[Close_Date]]="","","Q"&amp;ROUNDUP(MONTH(Sales_Pipeline[[#This Row],[Close_Date]])/3,0))</f>
        <v>Q2</v>
      </c>
      <c r="N2072" s="2" cm="1">
        <f t="array" ref="N2072">IFERROR(_xlfn.IFS(Sales_Pipeline[[#This Row],[Deal_Stage]]="Won",_xlfn.XLOOKUP(Sales_Pipeline[[#This Row],[Product]],Products!$A$2:$A$8,Products!$C$2:$C$8),Sales_Pipeline[[#This Row],[Deal_Stage]]="Lost",_xlfn.XLOOKUP(Sales_Pipeline[[#This Row],[Product]],Products!$A$2:$A$8,Products!$C$2:$C$8)),"")</f>
        <v>550</v>
      </c>
      <c r="O2072" s="2">
        <v>456</v>
      </c>
    </row>
    <row r="2073" spans="1:15" x14ac:dyDescent="0.3">
      <c r="A2073" t="s">
        <v>2219</v>
      </c>
      <c r="B2073" t="s">
        <v>23</v>
      </c>
      <c r="C2073" t="str">
        <f>_xlfn.XLOOKUP(Sales_Pipeline[[#This Row],[Sales_Agent]],Sales_Teams[Sales_Agent],Sales_Teams[Manager])</f>
        <v>Cara Losch</v>
      </c>
      <c r="D2073" t="str">
        <f>_xlfn.XLOOKUP(Sales_Pipeline[[#This Row],[Manager]],Sales_Teams[Manager],Sales_Teams[Regional_Office])</f>
        <v>East</v>
      </c>
      <c r="E2073" t="s">
        <v>61</v>
      </c>
      <c r="G2073" t="str">
        <f>IFERROR(_xlfn.XLOOKUP(Sales_Pipeline[[#This Row],[Account]],Accounts!$A$2:$A$86,Accounts!$F$2:$F$86),"")</f>
        <v/>
      </c>
      <c r="H2073" t="s">
        <v>77</v>
      </c>
      <c r="I2073" s="3">
        <v>42828</v>
      </c>
      <c r="K2073" s="8" t="str">
        <f>IF(Sales_Pipeline[[#This Row],[Close_Date]]="","",TEXT(Sales_Pipeline[[#This Row],[Close_Date]],"ddd"))</f>
        <v/>
      </c>
      <c r="L2073" s="8" t="str">
        <f>IF(Sales_Pipeline[[#This Row],[Close_Date]]="","",TEXT(Sales_Pipeline[[#This Row],[Close_Date]],"mmm"))</f>
        <v/>
      </c>
      <c r="M2073" s="8" t="str">
        <f>IF(Sales_Pipeline[[#This Row],[Close_Date]]="","","Q"&amp;ROUNDUP(MONTH(Sales_Pipeline[[#This Row],[Close_Date]])/3,0))</f>
        <v/>
      </c>
      <c r="N2073" s="2" t="str" cm="1">
        <f t="array" ref="N2073">IFERROR(_xlfn.IFS(Sales_Pipeline[[#This Row],[Deal_Stage]]="Won",_xlfn.XLOOKUP(Sales_Pipeline[[#This Row],[Product]],Products!$A$2:$A$8,Products!$C$2:$C$8),Sales_Pipeline[[#This Row],[Deal_Stage]]="Lost",_xlfn.XLOOKUP(Sales_Pipeline[[#This Row],[Product]],Products!$A$2:$A$8,Products!$C$2:$C$8)),"")</f>
        <v/>
      </c>
      <c r="O2073" s="2">
        <v>0</v>
      </c>
    </row>
    <row r="2074" spans="1:15" x14ac:dyDescent="0.3">
      <c r="A2074" t="s">
        <v>2220</v>
      </c>
      <c r="B2074" t="s">
        <v>23</v>
      </c>
      <c r="C2074" t="str">
        <f>_xlfn.XLOOKUP(Sales_Pipeline[[#This Row],[Sales_Agent]],Sales_Teams[Sales_Agent],Sales_Teams[Manager])</f>
        <v>Cara Losch</v>
      </c>
      <c r="D2074" t="str">
        <f>_xlfn.XLOOKUP(Sales_Pipeline[[#This Row],[Manager]],Sales_Teams[Manager],Sales_Teams[Regional_Office])</f>
        <v>East</v>
      </c>
      <c r="E2074" t="s">
        <v>61</v>
      </c>
      <c r="F2074" t="s">
        <v>760</v>
      </c>
      <c r="G2074" t="str">
        <f>IFERROR(_xlfn.XLOOKUP(Sales_Pipeline[[#This Row],[Account]],Accounts!$A$2:$A$86,Accounts!$F$2:$F$86),"")</f>
        <v>United States</v>
      </c>
      <c r="H2074" t="s">
        <v>82</v>
      </c>
      <c r="I2074" s="3">
        <v>42828</v>
      </c>
      <c r="J2074" s="3">
        <v>42830</v>
      </c>
      <c r="K2074" s="8" t="str">
        <f>IF(Sales_Pipeline[[#This Row],[Close_Date]]="","",TEXT(Sales_Pipeline[[#This Row],[Close_Date]],"ddd"))</f>
        <v>Wed</v>
      </c>
      <c r="L2074" s="8" t="str">
        <f>IF(Sales_Pipeline[[#This Row],[Close_Date]]="","",TEXT(Sales_Pipeline[[#This Row],[Close_Date]],"mmm"))</f>
        <v>Apr</v>
      </c>
      <c r="M2074" s="8" t="str">
        <f>IF(Sales_Pipeline[[#This Row],[Close_Date]]="","","Q"&amp;ROUNDUP(MONTH(Sales_Pipeline[[#This Row],[Close_Date]])/3,0))</f>
        <v>Q2</v>
      </c>
      <c r="N2074" s="2" cm="1">
        <f t="array" ref="N2074">IFERROR(_xlfn.IFS(Sales_Pipeline[[#This Row],[Deal_Stage]]="Won",_xlfn.XLOOKUP(Sales_Pipeline[[#This Row],[Product]],Products!$A$2:$A$8,Products!$C$2:$C$8),Sales_Pipeline[[#This Row],[Deal_Stage]]="Lost",_xlfn.XLOOKUP(Sales_Pipeline[[#This Row],[Product]],Products!$A$2:$A$8,Products!$C$2:$C$8)),"")</f>
        <v>55</v>
      </c>
      <c r="O2074" s="2">
        <v>0</v>
      </c>
    </row>
    <row r="2075" spans="1:15" x14ac:dyDescent="0.3">
      <c r="A2075" t="s">
        <v>2221</v>
      </c>
      <c r="B2075" t="s">
        <v>3</v>
      </c>
      <c r="C2075" t="str">
        <f>_xlfn.XLOOKUP(Sales_Pipeline[[#This Row],[Sales_Agent]],Sales_Teams[Sales_Agent],Sales_Teams[Manager])</f>
        <v>Dustin Brinkmann</v>
      </c>
      <c r="D2075" t="str">
        <f>_xlfn.XLOOKUP(Sales_Pipeline[[#This Row],[Manager]],Sales_Teams[Manager],Sales_Teams[Regional_Office])</f>
        <v>Central</v>
      </c>
      <c r="E2075" t="s">
        <v>63</v>
      </c>
      <c r="F2075" t="s">
        <v>223</v>
      </c>
      <c r="G2075" t="str">
        <f>IFERROR(_xlfn.XLOOKUP(Sales_Pipeline[[#This Row],[Account]],Accounts!$A$2:$A$86,Accounts!$F$2:$F$86),"")</f>
        <v>United States</v>
      </c>
      <c r="H2075" t="s">
        <v>57</v>
      </c>
      <c r="I2075" s="3">
        <v>42829</v>
      </c>
      <c r="J2075" s="3">
        <v>42836</v>
      </c>
      <c r="K2075" s="8" t="str">
        <f>IF(Sales_Pipeline[[#This Row],[Close_Date]]="","",TEXT(Sales_Pipeline[[#This Row],[Close_Date]],"ddd"))</f>
        <v>Tue</v>
      </c>
      <c r="L2075" s="8" t="str">
        <f>IF(Sales_Pipeline[[#This Row],[Close_Date]]="","",TEXT(Sales_Pipeline[[#This Row],[Close_Date]],"mmm"))</f>
        <v>Apr</v>
      </c>
      <c r="M2075" s="8" t="str">
        <f>IF(Sales_Pipeline[[#This Row],[Close_Date]]="","","Q"&amp;ROUNDUP(MONTH(Sales_Pipeline[[#This Row],[Close_Date]])/3,0))</f>
        <v>Q2</v>
      </c>
      <c r="N2075" s="2" cm="1">
        <f t="array" ref="N2075">IFERROR(_xlfn.IFS(Sales_Pipeline[[#This Row],[Deal_Stage]]="Won",_xlfn.XLOOKUP(Sales_Pipeline[[#This Row],[Product]],Products!$A$2:$A$8,Products!$C$2:$C$8),Sales_Pipeline[[#This Row],[Deal_Stage]]="Lost",_xlfn.XLOOKUP(Sales_Pipeline[[#This Row],[Product]],Products!$A$2:$A$8,Products!$C$2:$C$8)),"")</f>
        <v>550</v>
      </c>
      <c r="O2075" s="2">
        <v>582</v>
      </c>
    </row>
    <row r="2076" spans="1:15" x14ac:dyDescent="0.3">
      <c r="A2076" t="s">
        <v>2222</v>
      </c>
      <c r="B2076" t="s">
        <v>3</v>
      </c>
      <c r="C2076" t="str">
        <f>_xlfn.XLOOKUP(Sales_Pipeline[[#This Row],[Sales_Agent]],Sales_Teams[Sales_Agent],Sales_Teams[Manager])</f>
        <v>Dustin Brinkmann</v>
      </c>
      <c r="D2076" t="str">
        <f>_xlfn.XLOOKUP(Sales_Pipeline[[#This Row],[Manager]],Sales_Teams[Manager],Sales_Teams[Regional_Office])</f>
        <v>Central</v>
      </c>
      <c r="E2076" t="s">
        <v>61</v>
      </c>
      <c r="F2076" t="s">
        <v>223</v>
      </c>
      <c r="G2076" t="str">
        <f>IFERROR(_xlfn.XLOOKUP(Sales_Pipeline[[#This Row],[Account]],Accounts!$A$2:$A$86,Accounts!$F$2:$F$86),"")</f>
        <v>United States</v>
      </c>
      <c r="H2076" t="s">
        <v>57</v>
      </c>
      <c r="I2076" s="3">
        <v>42829</v>
      </c>
      <c r="J2076" s="3">
        <v>42837</v>
      </c>
      <c r="K2076" s="8" t="str">
        <f>IF(Sales_Pipeline[[#This Row],[Close_Date]]="","",TEXT(Sales_Pipeline[[#This Row],[Close_Date]],"ddd"))</f>
        <v>Wed</v>
      </c>
      <c r="L2076" s="8" t="str">
        <f>IF(Sales_Pipeline[[#This Row],[Close_Date]]="","",TEXT(Sales_Pipeline[[#This Row],[Close_Date]],"mmm"))</f>
        <v>Apr</v>
      </c>
      <c r="M2076" s="8" t="str">
        <f>IF(Sales_Pipeline[[#This Row],[Close_Date]]="","","Q"&amp;ROUNDUP(MONTH(Sales_Pipeline[[#This Row],[Close_Date]])/3,0))</f>
        <v>Q2</v>
      </c>
      <c r="N2076" s="2" cm="1">
        <f t="array" ref="N2076">IFERROR(_xlfn.IFS(Sales_Pipeline[[#This Row],[Deal_Stage]]="Won",_xlfn.XLOOKUP(Sales_Pipeline[[#This Row],[Product]],Products!$A$2:$A$8,Products!$C$2:$C$8),Sales_Pipeline[[#This Row],[Deal_Stage]]="Lost",_xlfn.XLOOKUP(Sales_Pipeline[[#This Row],[Product]],Products!$A$2:$A$8,Products!$C$2:$C$8)),"")</f>
        <v>55</v>
      </c>
      <c r="O2076" s="2">
        <v>59</v>
      </c>
    </row>
    <row r="2077" spans="1:15" x14ac:dyDescent="0.3">
      <c r="A2077" t="s">
        <v>2223</v>
      </c>
      <c r="B2077" t="s">
        <v>30</v>
      </c>
      <c r="C2077" t="str">
        <f>_xlfn.XLOOKUP(Sales_Pipeline[[#This Row],[Sales_Agent]],Sales_Teams[Sales_Agent],Sales_Teams[Manager])</f>
        <v>Rocco Neubert</v>
      </c>
      <c r="D2077" t="str">
        <f>_xlfn.XLOOKUP(Sales_Pipeline[[#This Row],[Manager]],Sales_Teams[Manager],Sales_Teams[Regional_Office])</f>
        <v>East</v>
      </c>
      <c r="E2077" t="s">
        <v>76</v>
      </c>
      <c r="F2077" t="s">
        <v>225</v>
      </c>
      <c r="G2077" t="str">
        <f>IFERROR(_xlfn.XLOOKUP(Sales_Pipeline[[#This Row],[Account]],Accounts!$A$2:$A$86,Accounts!$F$2:$F$86),"")</f>
        <v>United States</v>
      </c>
      <c r="H2077" t="s">
        <v>57</v>
      </c>
      <c r="I2077" s="3">
        <v>42829</v>
      </c>
      <c r="J2077" s="3">
        <v>42834</v>
      </c>
      <c r="K2077" s="8" t="str">
        <f>IF(Sales_Pipeline[[#This Row],[Close_Date]]="","",TEXT(Sales_Pipeline[[#This Row],[Close_Date]],"ddd"))</f>
        <v>Sun</v>
      </c>
      <c r="L2077" s="8" t="str">
        <f>IF(Sales_Pipeline[[#This Row],[Close_Date]]="","",TEXT(Sales_Pipeline[[#This Row],[Close_Date]],"mmm"))</f>
        <v>Apr</v>
      </c>
      <c r="M2077" s="8" t="str">
        <f>IF(Sales_Pipeline[[#This Row],[Close_Date]]="","","Q"&amp;ROUNDUP(MONTH(Sales_Pipeline[[#This Row],[Close_Date]])/3,0))</f>
        <v>Q2</v>
      </c>
      <c r="N2077" s="2" cm="1">
        <f t="array" ref="N2077">IFERROR(_xlfn.IFS(Sales_Pipeline[[#This Row],[Deal_Stage]]="Won",_xlfn.XLOOKUP(Sales_Pipeline[[#This Row],[Product]],Products!$A$2:$A$8,Products!$C$2:$C$8),Sales_Pipeline[[#This Row],[Deal_Stage]]="Lost",_xlfn.XLOOKUP(Sales_Pipeline[[#This Row],[Product]],Products!$A$2:$A$8,Products!$C$2:$C$8)),"")</f>
        <v>3393</v>
      </c>
      <c r="O2077" s="2">
        <v>3259</v>
      </c>
    </row>
    <row r="2078" spans="1:15" x14ac:dyDescent="0.3">
      <c r="A2078" t="s">
        <v>2224</v>
      </c>
      <c r="B2078" t="s">
        <v>20</v>
      </c>
      <c r="C2078" t="str">
        <f>_xlfn.XLOOKUP(Sales_Pipeline[[#This Row],[Sales_Agent]],Sales_Teams[Sales_Agent],Sales_Teams[Manager])</f>
        <v>Cara Losch</v>
      </c>
      <c r="D2078" t="str">
        <f>_xlfn.XLOOKUP(Sales_Pipeline[[#This Row],[Manager]],Sales_Teams[Manager],Sales_Teams[Regional_Office])</f>
        <v>East</v>
      </c>
      <c r="E2078" t="s">
        <v>84</v>
      </c>
      <c r="G2078" t="str">
        <f>IFERROR(_xlfn.XLOOKUP(Sales_Pipeline[[#This Row],[Account]],Accounts!$A$2:$A$86,Accounts!$F$2:$F$86),"")</f>
        <v/>
      </c>
      <c r="H2078" t="s">
        <v>77</v>
      </c>
      <c r="I2078" s="3">
        <v>42829</v>
      </c>
      <c r="K2078" s="8" t="str">
        <f>IF(Sales_Pipeline[[#This Row],[Close_Date]]="","",TEXT(Sales_Pipeline[[#This Row],[Close_Date]],"ddd"))</f>
        <v/>
      </c>
      <c r="L2078" s="8" t="str">
        <f>IF(Sales_Pipeline[[#This Row],[Close_Date]]="","",TEXT(Sales_Pipeline[[#This Row],[Close_Date]],"mmm"))</f>
        <v/>
      </c>
      <c r="M2078" s="8" t="str">
        <f>IF(Sales_Pipeline[[#This Row],[Close_Date]]="","","Q"&amp;ROUNDUP(MONTH(Sales_Pipeline[[#This Row],[Close_Date]])/3,0))</f>
        <v/>
      </c>
      <c r="N2078" s="2" t="str" cm="1">
        <f t="array" ref="N2078">IFERROR(_xlfn.IFS(Sales_Pipeline[[#This Row],[Deal_Stage]]="Won",_xlfn.XLOOKUP(Sales_Pipeline[[#This Row],[Product]],Products!$A$2:$A$8,Products!$C$2:$C$8),Sales_Pipeline[[#This Row],[Deal_Stage]]="Lost",_xlfn.XLOOKUP(Sales_Pipeline[[#This Row],[Product]],Products!$A$2:$A$8,Products!$C$2:$C$8)),"")</f>
        <v/>
      </c>
      <c r="O2078" s="2">
        <v>0</v>
      </c>
    </row>
    <row r="2079" spans="1:15" x14ac:dyDescent="0.3">
      <c r="A2079" t="s">
        <v>2225</v>
      </c>
      <c r="B2079" t="s">
        <v>20</v>
      </c>
      <c r="C2079" t="str">
        <f>_xlfn.XLOOKUP(Sales_Pipeline[[#This Row],[Sales_Agent]],Sales_Teams[Sales_Agent],Sales_Teams[Manager])</f>
        <v>Cara Losch</v>
      </c>
      <c r="D2079" t="str">
        <f>_xlfn.XLOOKUP(Sales_Pipeline[[#This Row],[Manager]],Sales_Teams[Manager],Sales_Teams[Regional_Office])</f>
        <v>East</v>
      </c>
      <c r="E2079" t="s">
        <v>63</v>
      </c>
      <c r="F2079" t="s">
        <v>109</v>
      </c>
      <c r="G2079" t="str">
        <f>IFERROR(_xlfn.XLOOKUP(Sales_Pipeline[[#This Row],[Account]],Accounts!$A$2:$A$86,Accounts!$F$2:$F$86),"")</f>
        <v>Japan</v>
      </c>
      <c r="H2079" t="s">
        <v>82</v>
      </c>
      <c r="I2079" s="3">
        <v>42829</v>
      </c>
      <c r="J2079" s="3">
        <v>42865</v>
      </c>
      <c r="K2079" s="8" t="str">
        <f>IF(Sales_Pipeline[[#This Row],[Close_Date]]="","",TEXT(Sales_Pipeline[[#This Row],[Close_Date]],"ddd"))</f>
        <v>Wed</v>
      </c>
      <c r="L2079" s="8" t="str">
        <f>IF(Sales_Pipeline[[#This Row],[Close_Date]]="","",TEXT(Sales_Pipeline[[#This Row],[Close_Date]],"mmm"))</f>
        <v>May</v>
      </c>
      <c r="M2079" s="8" t="str">
        <f>IF(Sales_Pipeline[[#This Row],[Close_Date]]="","","Q"&amp;ROUNDUP(MONTH(Sales_Pipeline[[#This Row],[Close_Date]])/3,0))</f>
        <v>Q2</v>
      </c>
      <c r="N2079" s="2" cm="1">
        <f t="array" ref="N2079">IFERROR(_xlfn.IFS(Sales_Pipeline[[#This Row],[Deal_Stage]]="Won",_xlfn.XLOOKUP(Sales_Pipeline[[#This Row],[Product]],Products!$A$2:$A$8,Products!$C$2:$C$8),Sales_Pipeline[[#This Row],[Deal_Stage]]="Lost",_xlfn.XLOOKUP(Sales_Pipeline[[#This Row],[Product]],Products!$A$2:$A$8,Products!$C$2:$C$8)),"")</f>
        <v>550</v>
      </c>
      <c r="O2079" s="2">
        <v>0</v>
      </c>
    </row>
    <row r="2080" spans="1:15" x14ac:dyDescent="0.3">
      <c r="A2080" t="s">
        <v>2226</v>
      </c>
      <c r="B2080" t="s">
        <v>20</v>
      </c>
      <c r="C2080" t="str">
        <f>_xlfn.XLOOKUP(Sales_Pipeline[[#This Row],[Sales_Agent]],Sales_Teams[Sales_Agent],Sales_Teams[Manager])</f>
        <v>Cara Losch</v>
      </c>
      <c r="D2080" t="str">
        <f>_xlfn.XLOOKUP(Sales_Pipeline[[#This Row],[Manager]],Sales_Teams[Manager],Sales_Teams[Regional_Office])</f>
        <v>East</v>
      </c>
      <c r="E2080" t="s">
        <v>55</v>
      </c>
      <c r="F2080" t="s">
        <v>173</v>
      </c>
      <c r="G2080" t="str">
        <f>IFERROR(_xlfn.XLOOKUP(Sales_Pipeline[[#This Row],[Account]],Accounts!$A$2:$A$86,Accounts!$F$2:$F$86),"")</f>
        <v>United States</v>
      </c>
      <c r="H2080" t="s">
        <v>82</v>
      </c>
      <c r="I2080" s="3">
        <v>42829</v>
      </c>
      <c r="J2080" s="3">
        <v>42836</v>
      </c>
      <c r="K2080" s="8" t="str">
        <f>IF(Sales_Pipeline[[#This Row],[Close_Date]]="","",TEXT(Sales_Pipeline[[#This Row],[Close_Date]],"ddd"))</f>
        <v>Tue</v>
      </c>
      <c r="L2080" s="8" t="str">
        <f>IF(Sales_Pipeline[[#This Row],[Close_Date]]="","",TEXT(Sales_Pipeline[[#This Row],[Close_Date]],"mmm"))</f>
        <v>Apr</v>
      </c>
      <c r="M2080" s="8" t="str">
        <f>IF(Sales_Pipeline[[#This Row],[Close_Date]]="","","Q"&amp;ROUNDUP(MONTH(Sales_Pipeline[[#This Row],[Close_Date]])/3,0))</f>
        <v>Q2</v>
      </c>
      <c r="N2080" s="2" cm="1">
        <f t="array" ref="N2080">IFERROR(_xlfn.IFS(Sales_Pipeline[[#This Row],[Deal_Stage]]="Won",_xlfn.XLOOKUP(Sales_Pipeline[[#This Row],[Product]],Products!$A$2:$A$8,Products!$C$2:$C$8),Sales_Pipeline[[#This Row],[Deal_Stage]]="Lost",_xlfn.XLOOKUP(Sales_Pipeline[[#This Row],[Product]],Products!$A$2:$A$8,Products!$C$2:$C$8)),"")</f>
        <v>1096</v>
      </c>
      <c r="O2080" s="2">
        <v>0</v>
      </c>
    </row>
    <row r="2081" spans="1:15" x14ac:dyDescent="0.3">
      <c r="A2081" t="s">
        <v>2227</v>
      </c>
      <c r="B2081" t="s">
        <v>20</v>
      </c>
      <c r="C2081" t="str">
        <f>_xlfn.XLOOKUP(Sales_Pipeline[[#This Row],[Sales_Agent]],Sales_Teams[Sales_Agent],Sales_Teams[Manager])</f>
        <v>Cara Losch</v>
      </c>
      <c r="D2081" t="str">
        <f>_xlfn.XLOOKUP(Sales_Pipeline[[#This Row],[Manager]],Sales_Teams[Manager],Sales_Teams[Regional_Office])</f>
        <v>East</v>
      </c>
      <c r="E2081" t="s">
        <v>63</v>
      </c>
      <c r="F2081" t="s">
        <v>103</v>
      </c>
      <c r="G2081" t="str">
        <f>IFERROR(_xlfn.XLOOKUP(Sales_Pipeline[[#This Row],[Account]],Accounts!$A$2:$A$86,Accounts!$F$2:$F$86),"")</f>
        <v>United States</v>
      </c>
      <c r="H2081" t="s">
        <v>57</v>
      </c>
      <c r="I2081" s="3">
        <v>42829</v>
      </c>
      <c r="J2081" s="3">
        <v>42836</v>
      </c>
      <c r="K2081" s="8" t="str">
        <f>IF(Sales_Pipeline[[#This Row],[Close_Date]]="","",TEXT(Sales_Pipeline[[#This Row],[Close_Date]],"ddd"))</f>
        <v>Tue</v>
      </c>
      <c r="L2081" s="8" t="str">
        <f>IF(Sales_Pipeline[[#This Row],[Close_Date]]="","",TEXT(Sales_Pipeline[[#This Row],[Close_Date]],"mmm"))</f>
        <v>Apr</v>
      </c>
      <c r="M2081" s="8" t="str">
        <f>IF(Sales_Pipeline[[#This Row],[Close_Date]]="","","Q"&amp;ROUNDUP(MONTH(Sales_Pipeline[[#This Row],[Close_Date]])/3,0))</f>
        <v>Q2</v>
      </c>
      <c r="N2081" s="2" cm="1">
        <f t="array" ref="N2081">IFERROR(_xlfn.IFS(Sales_Pipeline[[#This Row],[Deal_Stage]]="Won",_xlfn.XLOOKUP(Sales_Pipeline[[#This Row],[Product]],Products!$A$2:$A$8,Products!$C$2:$C$8),Sales_Pipeline[[#This Row],[Deal_Stage]]="Lost",_xlfn.XLOOKUP(Sales_Pipeline[[#This Row],[Product]],Products!$A$2:$A$8,Products!$C$2:$C$8)),"")</f>
        <v>550</v>
      </c>
      <c r="O2081" s="2">
        <v>593</v>
      </c>
    </row>
    <row r="2082" spans="1:15" x14ac:dyDescent="0.3">
      <c r="A2082" t="s">
        <v>2228</v>
      </c>
      <c r="B2082" t="s">
        <v>20</v>
      </c>
      <c r="C2082" t="str">
        <f>_xlfn.XLOOKUP(Sales_Pipeline[[#This Row],[Sales_Agent]],Sales_Teams[Sales_Agent],Sales_Teams[Manager])</f>
        <v>Cara Losch</v>
      </c>
      <c r="D2082" t="str">
        <f>_xlfn.XLOOKUP(Sales_Pipeline[[#This Row],[Manager]],Sales_Teams[Manager],Sales_Teams[Regional_Office])</f>
        <v>East</v>
      </c>
      <c r="E2082" t="s">
        <v>8953</v>
      </c>
      <c r="F2082" t="s">
        <v>231</v>
      </c>
      <c r="G2082" t="str">
        <f>IFERROR(_xlfn.XLOOKUP(Sales_Pipeline[[#This Row],[Account]],Accounts!$A$2:$A$86,Accounts!$F$2:$F$86),"")</f>
        <v>United States</v>
      </c>
      <c r="H2082" t="s">
        <v>57</v>
      </c>
      <c r="I2082" s="3">
        <v>42829</v>
      </c>
      <c r="J2082" s="3">
        <v>42912</v>
      </c>
      <c r="K2082" s="8" t="str">
        <f>IF(Sales_Pipeline[[#This Row],[Close_Date]]="","",TEXT(Sales_Pipeline[[#This Row],[Close_Date]],"ddd"))</f>
        <v>Mon</v>
      </c>
      <c r="L2082" s="8" t="str">
        <f>IF(Sales_Pipeline[[#This Row],[Close_Date]]="","",TEXT(Sales_Pipeline[[#This Row],[Close_Date]],"mmm"))</f>
        <v>Jun</v>
      </c>
      <c r="M2082" s="8" t="str">
        <f>IF(Sales_Pipeline[[#This Row],[Close_Date]]="","","Q"&amp;ROUNDUP(MONTH(Sales_Pipeline[[#This Row],[Close_Date]])/3,0))</f>
        <v>Q2</v>
      </c>
      <c r="N2082" s="2" cm="1">
        <f t="array" ref="N2082">IFERROR(_xlfn.IFS(Sales_Pipeline[[#This Row],[Deal_Stage]]="Won",_xlfn.XLOOKUP(Sales_Pipeline[[#This Row],[Product]],Products!$A$2:$A$8,Products!$C$2:$C$8),Sales_Pipeline[[#This Row],[Deal_Stage]]="Lost",_xlfn.XLOOKUP(Sales_Pipeline[[#This Row],[Product]],Products!$A$2:$A$8,Products!$C$2:$C$8)),"")</f>
        <v>4821</v>
      </c>
      <c r="O2082" s="2">
        <v>5197</v>
      </c>
    </row>
    <row r="2083" spans="1:15" x14ac:dyDescent="0.3">
      <c r="A2083" t="s">
        <v>2229</v>
      </c>
      <c r="B2083" t="s">
        <v>15</v>
      </c>
      <c r="C2083" t="str">
        <f>_xlfn.XLOOKUP(Sales_Pipeline[[#This Row],[Sales_Agent]],Sales_Teams[Sales_Agent],Sales_Teams[Manager])</f>
        <v>Melvin Marxen</v>
      </c>
      <c r="D2083" t="str">
        <f>_xlfn.XLOOKUP(Sales_Pipeline[[#This Row],[Manager]],Sales_Teams[Manager],Sales_Teams[Regional_Office])</f>
        <v>Central</v>
      </c>
      <c r="E2083" t="s">
        <v>8953</v>
      </c>
      <c r="F2083" t="s">
        <v>118</v>
      </c>
      <c r="G2083" t="str">
        <f>IFERROR(_xlfn.XLOOKUP(Sales_Pipeline[[#This Row],[Account]],Accounts!$A$2:$A$86,Accounts!$F$2:$F$86),"")</f>
        <v>United States</v>
      </c>
      <c r="H2083" t="s">
        <v>82</v>
      </c>
      <c r="I2083" s="3">
        <v>42829</v>
      </c>
      <c r="J2083" s="3">
        <v>42840</v>
      </c>
      <c r="K2083" s="8" t="str">
        <f>IF(Sales_Pipeline[[#This Row],[Close_Date]]="","",TEXT(Sales_Pipeline[[#This Row],[Close_Date]],"ddd"))</f>
        <v>Sat</v>
      </c>
      <c r="L2083" s="8" t="str">
        <f>IF(Sales_Pipeline[[#This Row],[Close_Date]]="","",TEXT(Sales_Pipeline[[#This Row],[Close_Date]],"mmm"))</f>
        <v>Apr</v>
      </c>
      <c r="M2083" s="8" t="str">
        <f>IF(Sales_Pipeline[[#This Row],[Close_Date]]="","","Q"&amp;ROUNDUP(MONTH(Sales_Pipeline[[#This Row],[Close_Date]])/3,0))</f>
        <v>Q2</v>
      </c>
      <c r="N2083" s="2" cm="1">
        <f t="array" ref="N2083">IFERROR(_xlfn.IFS(Sales_Pipeline[[#This Row],[Deal_Stage]]="Won",_xlfn.XLOOKUP(Sales_Pipeline[[#This Row],[Product]],Products!$A$2:$A$8,Products!$C$2:$C$8),Sales_Pipeline[[#This Row],[Deal_Stage]]="Lost",_xlfn.XLOOKUP(Sales_Pipeline[[#This Row],[Product]],Products!$A$2:$A$8,Products!$C$2:$C$8)),"")</f>
        <v>4821</v>
      </c>
      <c r="O2083" s="2">
        <v>0</v>
      </c>
    </row>
    <row r="2084" spans="1:15" x14ac:dyDescent="0.3">
      <c r="A2084" t="s">
        <v>2230</v>
      </c>
      <c r="B2084" t="s">
        <v>15</v>
      </c>
      <c r="C2084" t="str">
        <f>_xlfn.XLOOKUP(Sales_Pipeline[[#This Row],[Sales_Agent]],Sales_Teams[Sales_Agent],Sales_Teams[Manager])</f>
        <v>Melvin Marxen</v>
      </c>
      <c r="D2084" t="str">
        <f>_xlfn.XLOOKUP(Sales_Pipeline[[#This Row],[Manager]],Sales_Teams[Manager],Sales_Teams[Regional_Office])</f>
        <v>Central</v>
      </c>
      <c r="E2084" t="s">
        <v>8953</v>
      </c>
      <c r="F2084" t="s">
        <v>136</v>
      </c>
      <c r="G2084" t="str">
        <f>IFERROR(_xlfn.XLOOKUP(Sales_Pipeline[[#This Row],[Account]],Accounts!$A$2:$A$86,Accounts!$F$2:$F$86),"")</f>
        <v>United States</v>
      </c>
      <c r="H2084" t="s">
        <v>82</v>
      </c>
      <c r="I2084" s="3">
        <v>42829</v>
      </c>
      <c r="J2084" s="3">
        <v>42907</v>
      </c>
      <c r="K2084" s="8" t="str">
        <f>IF(Sales_Pipeline[[#This Row],[Close_Date]]="","",TEXT(Sales_Pipeline[[#This Row],[Close_Date]],"ddd"))</f>
        <v>Wed</v>
      </c>
      <c r="L2084" s="8" t="str">
        <f>IF(Sales_Pipeline[[#This Row],[Close_Date]]="","",TEXT(Sales_Pipeline[[#This Row],[Close_Date]],"mmm"))</f>
        <v>Jun</v>
      </c>
      <c r="M2084" s="8" t="str">
        <f>IF(Sales_Pipeline[[#This Row],[Close_Date]]="","","Q"&amp;ROUNDUP(MONTH(Sales_Pipeline[[#This Row],[Close_Date]])/3,0))</f>
        <v>Q2</v>
      </c>
      <c r="N2084" s="2" cm="1">
        <f t="array" ref="N2084">IFERROR(_xlfn.IFS(Sales_Pipeline[[#This Row],[Deal_Stage]]="Won",_xlfn.XLOOKUP(Sales_Pipeline[[#This Row],[Product]],Products!$A$2:$A$8,Products!$C$2:$C$8),Sales_Pipeline[[#This Row],[Deal_Stage]]="Lost",_xlfn.XLOOKUP(Sales_Pipeline[[#This Row],[Product]],Products!$A$2:$A$8,Products!$C$2:$C$8)),"")</f>
        <v>4821</v>
      </c>
      <c r="O2084" s="2">
        <v>0</v>
      </c>
    </row>
    <row r="2085" spans="1:15" x14ac:dyDescent="0.3">
      <c r="A2085" t="s">
        <v>2231</v>
      </c>
      <c r="B2085" t="s">
        <v>15</v>
      </c>
      <c r="C2085" t="str">
        <f>_xlfn.XLOOKUP(Sales_Pipeline[[#This Row],[Sales_Agent]],Sales_Teams[Sales_Agent],Sales_Teams[Manager])</f>
        <v>Melvin Marxen</v>
      </c>
      <c r="D2085" t="str">
        <f>_xlfn.XLOOKUP(Sales_Pipeline[[#This Row],[Manager]],Sales_Teams[Manager],Sales_Teams[Regional_Office])</f>
        <v>Central</v>
      </c>
      <c r="E2085" t="s">
        <v>61</v>
      </c>
      <c r="F2085" t="s">
        <v>204</v>
      </c>
      <c r="G2085" t="str">
        <f>IFERROR(_xlfn.XLOOKUP(Sales_Pipeline[[#This Row],[Account]],Accounts!$A$2:$A$86,Accounts!$F$2:$F$86),"")</f>
        <v>United States</v>
      </c>
      <c r="H2085" t="s">
        <v>82</v>
      </c>
      <c r="I2085" s="3">
        <v>42829</v>
      </c>
      <c r="J2085" s="3">
        <v>42837</v>
      </c>
      <c r="K2085" s="8" t="str">
        <f>IF(Sales_Pipeline[[#This Row],[Close_Date]]="","",TEXT(Sales_Pipeline[[#This Row],[Close_Date]],"ddd"))</f>
        <v>Wed</v>
      </c>
      <c r="L2085" s="8" t="str">
        <f>IF(Sales_Pipeline[[#This Row],[Close_Date]]="","",TEXT(Sales_Pipeline[[#This Row],[Close_Date]],"mmm"))</f>
        <v>Apr</v>
      </c>
      <c r="M2085" s="8" t="str">
        <f>IF(Sales_Pipeline[[#This Row],[Close_Date]]="","","Q"&amp;ROUNDUP(MONTH(Sales_Pipeline[[#This Row],[Close_Date]])/3,0))</f>
        <v>Q2</v>
      </c>
      <c r="N2085" s="2" cm="1">
        <f t="array" ref="N2085">IFERROR(_xlfn.IFS(Sales_Pipeline[[#This Row],[Deal_Stage]]="Won",_xlfn.XLOOKUP(Sales_Pipeline[[#This Row],[Product]],Products!$A$2:$A$8,Products!$C$2:$C$8),Sales_Pipeline[[#This Row],[Deal_Stage]]="Lost",_xlfn.XLOOKUP(Sales_Pipeline[[#This Row],[Product]],Products!$A$2:$A$8,Products!$C$2:$C$8)),"")</f>
        <v>55</v>
      </c>
      <c r="O2085" s="2">
        <v>0</v>
      </c>
    </row>
    <row r="2086" spans="1:15" x14ac:dyDescent="0.3">
      <c r="A2086" t="s">
        <v>2232</v>
      </c>
      <c r="B2086" t="s">
        <v>15</v>
      </c>
      <c r="C2086" t="str">
        <f>_xlfn.XLOOKUP(Sales_Pipeline[[#This Row],[Sales_Agent]],Sales_Teams[Sales_Agent],Sales_Teams[Manager])</f>
        <v>Melvin Marxen</v>
      </c>
      <c r="D2086" t="str">
        <f>_xlfn.XLOOKUP(Sales_Pipeline[[#This Row],[Manager]],Sales_Teams[Manager],Sales_Teams[Regional_Office])</f>
        <v>Central</v>
      </c>
      <c r="E2086" t="s">
        <v>76</v>
      </c>
      <c r="F2086" t="s">
        <v>150</v>
      </c>
      <c r="G2086" t="str">
        <f>IFERROR(_xlfn.XLOOKUP(Sales_Pipeline[[#This Row],[Account]],Accounts!$A$2:$A$86,Accounts!$F$2:$F$86),"")</f>
        <v>United States</v>
      </c>
      <c r="H2086" t="s">
        <v>57</v>
      </c>
      <c r="I2086" s="3">
        <v>42829</v>
      </c>
      <c r="J2086" s="3">
        <v>42904</v>
      </c>
      <c r="K2086" s="8" t="str">
        <f>IF(Sales_Pipeline[[#This Row],[Close_Date]]="","",TEXT(Sales_Pipeline[[#This Row],[Close_Date]],"ddd"))</f>
        <v>Sun</v>
      </c>
      <c r="L2086" s="8" t="str">
        <f>IF(Sales_Pipeline[[#This Row],[Close_Date]]="","",TEXT(Sales_Pipeline[[#This Row],[Close_Date]],"mmm"))</f>
        <v>Jun</v>
      </c>
      <c r="M2086" s="8" t="str">
        <f>IF(Sales_Pipeline[[#This Row],[Close_Date]]="","","Q"&amp;ROUNDUP(MONTH(Sales_Pipeline[[#This Row],[Close_Date]])/3,0))</f>
        <v>Q2</v>
      </c>
      <c r="N2086" s="2" cm="1">
        <f t="array" ref="N2086">IFERROR(_xlfn.IFS(Sales_Pipeline[[#This Row],[Deal_Stage]]="Won",_xlfn.XLOOKUP(Sales_Pipeline[[#This Row],[Product]],Products!$A$2:$A$8,Products!$C$2:$C$8),Sales_Pipeline[[#This Row],[Deal_Stage]]="Lost",_xlfn.XLOOKUP(Sales_Pipeline[[#This Row],[Product]],Products!$A$2:$A$8,Products!$C$2:$C$8)),"")</f>
        <v>3393</v>
      </c>
      <c r="O2086" s="2">
        <v>3031</v>
      </c>
    </row>
    <row r="2087" spans="1:15" x14ac:dyDescent="0.3">
      <c r="A2087" t="s">
        <v>2233</v>
      </c>
      <c r="B2087" t="s">
        <v>28</v>
      </c>
      <c r="C2087" t="str">
        <f>_xlfn.XLOOKUP(Sales_Pipeline[[#This Row],[Sales_Agent]],Sales_Teams[Sales_Agent],Sales_Teams[Manager])</f>
        <v>Rocco Neubert</v>
      </c>
      <c r="D2087" t="str">
        <f>_xlfn.XLOOKUP(Sales_Pipeline[[#This Row],[Manager]],Sales_Teams[Manager],Sales_Teams[Regional_Office])</f>
        <v>East</v>
      </c>
      <c r="E2087" t="s">
        <v>8953</v>
      </c>
      <c r="F2087" t="s">
        <v>253</v>
      </c>
      <c r="G2087" t="str">
        <f>IFERROR(_xlfn.XLOOKUP(Sales_Pipeline[[#This Row],[Account]],Accounts!$A$2:$A$86,Accounts!$F$2:$F$86),"")</f>
        <v>United States</v>
      </c>
      <c r="H2087" t="s">
        <v>82</v>
      </c>
      <c r="I2087" s="3">
        <v>42829</v>
      </c>
      <c r="J2087" s="3">
        <v>42840</v>
      </c>
      <c r="K2087" s="8" t="str">
        <f>IF(Sales_Pipeline[[#This Row],[Close_Date]]="","",TEXT(Sales_Pipeline[[#This Row],[Close_Date]],"ddd"))</f>
        <v>Sat</v>
      </c>
      <c r="L2087" s="8" t="str">
        <f>IF(Sales_Pipeline[[#This Row],[Close_Date]]="","",TEXT(Sales_Pipeline[[#This Row],[Close_Date]],"mmm"))</f>
        <v>Apr</v>
      </c>
      <c r="M2087" s="8" t="str">
        <f>IF(Sales_Pipeline[[#This Row],[Close_Date]]="","","Q"&amp;ROUNDUP(MONTH(Sales_Pipeline[[#This Row],[Close_Date]])/3,0))</f>
        <v>Q2</v>
      </c>
      <c r="N2087" s="2" cm="1">
        <f t="array" ref="N2087">IFERROR(_xlfn.IFS(Sales_Pipeline[[#This Row],[Deal_Stage]]="Won",_xlfn.XLOOKUP(Sales_Pipeline[[#This Row],[Product]],Products!$A$2:$A$8,Products!$C$2:$C$8),Sales_Pipeline[[#This Row],[Deal_Stage]]="Lost",_xlfn.XLOOKUP(Sales_Pipeline[[#This Row],[Product]],Products!$A$2:$A$8,Products!$C$2:$C$8)),"")</f>
        <v>4821</v>
      </c>
      <c r="O2087" s="2">
        <v>0</v>
      </c>
    </row>
    <row r="2088" spans="1:15" x14ac:dyDescent="0.3">
      <c r="A2088" t="s">
        <v>2234</v>
      </c>
      <c r="B2088" t="s">
        <v>28</v>
      </c>
      <c r="C2088" t="str">
        <f>_xlfn.XLOOKUP(Sales_Pipeline[[#This Row],[Sales_Agent]],Sales_Teams[Sales_Agent],Sales_Teams[Manager])</f>
        <v>Rocco Neubert</v>
      </c>
      <c r="D2088" t="str">
        <f>_xlfn.XLOOKUP(Sales_Pipeline[[#This Row],[Manager]],Sales_Teams[Manager],Sales_Teams[Regional_Office])</f>
        <v>East</v>
      </c>
      <c r="E2088" t="s">
        <v>8953</v>
      </c>
      <c r="F2088" t="s">
        <v>388</v>
      </c>
      <c r="G2088" t="str">
        <f>IFERROR(_xlfn.XLOOKUP(Sales_Pipeline[[#This Row],[Account]],Accounts!$A$2:$A$86,Accounts!$F$2:$F$86),"")</f>
        <v>China</v>
      </c>
      <c r="H2088" t="s">
        <v>57</v>
      </c>
      <c r="I2088" s="3">
        <v>42829</v>
      </c>
      <c r="J2088" s="3">
        <v>42880</v>
      </c>
      <c r="K2088" s="8" t="str">
        <f>IF(Sales_Pipeline[[#This Row],[Close_Date]]="","",TEXT(Sales_Pipeline[[#This Row],[Close_Date]],"ddd"))</f>
        <v>Thu</v>
      </c>
      <c r="L2088" s="8" t="str">
        <f>IF(Sales_Pipeline[[#This Row],[Close_Date]]="","",TEXT(Sales_Pipeline[[#This Row],[Close_Date]],"mmm"))</f>
        <v>May</v>
      </c>
      <c r="M2088" s="8" t="str">
        <f>IF(Sales_Pipeline[[#This Row],[Close_Date]]="","","Q"&amp;ROUNDUP(MONTH(Sales_Pipeline[[#This Row],[Close_Date]])/3,0))</f>
        <v>Q2</v>
      </c>
      <c r="N2088" s="2" cm="1">
        <f t="array" ref="N2088">IFERROR(_xlfn.IFS(Sales_Pipeline[[#This Row],[Deal_Stage]]="Won",_xlfn.XLOOKUP(Sales_Pipeline[[#This Row],[Product]],Products!$A$2:$A$8,Products!$C$2:$C$8),Sales_Pipeline[[#This Row],[Deal_Stage]]="Lost",_xlfn.XLOOKUP(Sales_Pipeline[[#This Row],[Product]],Products!$A$2:$A$8,Products!$C$2:$C$8)),"")</f>
        <v>4821</v>
      </c>
      <c r="O2088" s="2">
        <v>5244</v>
      </c>
    </row>
    <row r="2089" spans="1:15" x14ac:dyDescent="0.3">
      <c r="A2089" t="s">
        <v>2235</v>
      </c>
      <c r="B2089" t="s">
        <v>38</v>
      </c>
      <c r="C2089" t="str">
        <f>_xlfn.XLOOKUP(Sales_Pipeline[[#This Row],[Sales_Agent]],Sales_Teams[Sales_Agent],Sales_Teams[Manager])</f>
        <v>Celia Rouche</v>
      </c>
      <c r="D2089" t="str">
        <f>_xlfn.XLOOKUP(Sales_Pipeline[[#This Row],[Manager]],Sales_Teams[Manager],Sales_Teams[Regional_Office])</f>
        <v>West</v>
      </c>
      <c r="E2089" t="s">
        <v>61</v>
      </c>
      <c r="G2089" t="str">
        <f>IFERROR(_xlfn.XLOOKUP(Sales_Pipeline[[#This Row],[Account]],Accounts!$A$2:$A$86,Accounts!$F$2:$F$86),"")</f>
        <v/>
      </c>
      <c r="H2089" t="s">
        <v>77</v>
      </c>
      <c r="I2089" s="3">
        <v>42829</v>
      </c>
      <c r="K2089" s="8" t="str">
        <f>IF(Sales_Pipeline[[#This Row],[Close_Date]]="","",TEXT(Sales_Pipeline[[#This Row],[Close_Date]],"ddd"))</f>
        <v/>
      </c>
      <c r="L2089" s="8" t="str">
        <f>IF(Sales_Pipeline[[#This Row],[Close_Date]]="","",TEXT(Sales_Pipeline[[#This Row],[Close_Date]],"mmm"))</f>
        <v/>
      </c>
      <c r="M2089" s="8" t="str">
        <f>IF(Sales_Pipeline[[#This Row],[Close_Date]]="","","Q"&amp;ROUNDUP(MONTH(Sales_Pipeline[[#This Row],[Close_Date]])/3,0))</f>
        <v/>
      </c>
      <c r="N2089" s="2" t="str" cm="1">
        <f t="array" ref="N2089">IFERROR(_xlfn.IFS(Sales_Pipeline[[#This Row],[Deal_Stage]]="Won",_xlfn.XLOOKUP(Sales_Pipeline[[#This Row],[Product]],Products!$A$2:$A$8,Products!$C$2:$C$8),Sales_Pipeline[[#This Row],[Deal_Stage]]="Lost",_xlfn.XLOOKUP(Sales_Pipeline[[#This Row],[Product]],Products!$A$2:$A$8,Products!$C$2:$C$8)),"")</f>
        <v/>
      </c>
      <c r="O2089" s="2">
        <v>0</v>
      </c>
    </row>
    <row r="2090" spans="1:15" x14ac:dyDescent="0.3">
      <c r="A2090" t="s">
        <v>2236</v>
      </c>
      <c r="B2090" t="s">
        <v>38</v>
      </c>
      <c r="C2090" t="str">
        <f>_xlfn.XLOOKUP(Sales_Pipeline[[#This Row],[Sales_Agent]],Sales_Teams[Sales_Agent],Sales_Teams[Manager])</f>
        <v>Celia Rouche</v>
      </c>
      <c r="D2090" t="str">
        <f>_xlfn.XLOOKUP(Sales_Pipeline[[#This Row],[Manager]],Sales_Teams[Manager],Sales_Teams[Regional_Office])</f>
        <v>West</v>
      </c>
      <c r="E2090" t="s">
        <v>61</v>
      </c>
      <c r="F2090" t="s">
        <v>125</v>
      </c>
      <c r="G2090" t="str">
        <f>IFERROR(_xlfn.XLOOKUP(Sales_Pipeline[[#This Row],[Account]],Accounts!$A$2:$A$86,Accounts!$F$2:$F$86),"")</f>
        <v>United States</v>
      </c>
      <c r="H2090" t="s">
        <v>82</v>
      </c>
      <c r="I2090" s="3">
        <v>42829</v>
      </c>
      <c r="J2090" s="3">
        <v>42835</v>
      </c>
      <c r="K2090" s="8" t="str">
        <f>IF(Sales_Pipeline[[#This Row],[Close_Date]]="","",TEXT(Sales_Pipeline[[#This Row],[Close_Date]],"ddd"))</f>
        <v>Mon</v>
      </c>
      <c r="L2090" s="8" t="str">
        <f>IF(Sales_Pipeline[[#This Row],[Close_Date]]="","",TEXT(Sales_Pipeline[[#This Row],[Close_Date]],"mmm"))</f>
        <v>Apr</v>
      </c>
      <c r="M2090" s="8" t="str">
        <f>IF(Sales_Pipeline[[#This Row],[Close_Date]]="","","Q"&amp;ROUNDUP(MONTH(Sales_Pipeline[[#This Row],[Close_Date]])/3,0))</f>
        <v>Q2</v>
      </c>
      <c r="N2090" s="2" cm="1">
        <f t="array" ref="N2090">IFERROR(_xlfn.IFS(Sales_Pipeline[[#This Row],[Deal_Stage]]="Won",_xlfn.XLOOKUP(Sales_Pipeline[[#This Row],[Product]],Products!$A$2:$A$8,Products!$C$2:$C$8),Sales_Pipeline[[#This Row],[Deal_Stage]]="Lost",_xlfn.XLOOKUP(Sales_Pipeline[[#This Row],[Product]],Products!$A$2:$A$8,Products!$C$2:$C$8)),"")</f>
        <v>55</v>
      </c>
      <c r="O2090" s="2">
        <v>0</v>
      </c>
    </row>
    <row r="2091" spans="1:15" x14ac:dyDescent="0.3">
      <c r="A2091" t="s">
        <v>2237</v>
      </c>
      <c r="B2091" t="s">
        <v>22</v>
      </c>
      <c r="C2091" t="str">
        <f>_xlfn.XLOOKUP(Sales_Pipeline[[#This Row],[Sales_Agent]],Sales_Teams[Sales_Agent],Sales_Teams[Manager])</f>
        <v>Cara Losch</v>
      </c>
      <c r="D2091" t="str">
        <f>_xlfn.XLOOKUP(Sales_Pipeline[[#This Row],[Manager]],Sales_Teams[Manager],Sales_Teams[Regional_Office])</f>
        <v>East</v>
      </c>
      <c r="E2091" t="s">
        <v>84</v>
      </c>
      <c r="F2091" t="s">
        <v>194</v>
      </c>
      <c r="G2091" t="str">
        <f>IFERROR(_xlfn.XLOOKUP(Sales_Pipeline[[#This Row],[Account]],Accounts!$A$2:$A$86,Accounts!$F$2:$F$86),"")</f>
        <v>United States</v>
      </c>
      <c r="H2091" t="s">
        <v>57</v>
      </c>
      <c r="I2091" s="3">
        <v>42829</v>
      </c>
      <c r="J2091" s="3">
        <v>42906</v>
      </c>
      <c r="K2091" s="8" t="str">
        <f>IF(Sales_Pipeline[[#This Row],[Close_Date]]="","",TEXT(Sales_Pipeline[[#This Row],[Close_Date]],"ddd"))</f>
        <v>Tue</v>
      </c>
      <c r="L2091" s="8" t="str">
        <f>IF(Sales_Pipeline[[#This Row],[Close_Date]]="","",TEXT(Sales_Pipeline[[#This Row],[Close_Date]],"mmm"))</f>
        <v>Jun</v>
      </c>
      <c r="M2091" s="8" t="str">
        <f>IF(Sales_Pipeline[[#This Row],[Close_Date]]="","","Q"&amp;ROUNDUP(MONTH(Sales_Pipeline[[#This Row],[Close_Date]])/3,0))</f>
        <v>Q2</v>
      </c>
      <c r="N2091" s="2" cm="1">
        <f t="array" ref="N2091">IFERROR(_xlfn.IFS(Sales_Pipeline[[#This Row],[Deal_Stage]]="Won",_xlfn.XLOOKUP(Sales_Pipeline[[#This Row],[Product]],Products!$A$2:$A$8,Products!$C$2:$C$8),Sales_Pipeline[[#This Row],[Deal_Stage]]="Lost",_xlfn.XLOOKUP(Sales_Pipeline[[#This Row],[Product]],Products!$A$2:$A$8,Products!$C$2:$C$8)),"")</f>
        <v>5482</v>
      </c>
      <c r="O2091" s="2">
        <v>5946</v>
      </c>
    </row>
    <row r="2092" spans="1:15" x14ac:dyDescent="0.3">
      <c r="A2092" t="s">
        <v>2238</v>
      </c>
      <c r="B2092" t="s">
        <v>36</v>
      </c>
      <c r="C2092" t="str">
        <f>_xlfn.XLOOKUP(Sales_Pipeline[[#This Row],[Sales_Agent]],Sales_Teams[Sales_Agent],Sales_Teams[Manager])</f>
        <v>Celia Rouche</v>
      </c>
      <c r="D2092" t="str">
        <f>_xlfn.XLOOKUP(Sales_Pipeline[[#This Row],[Manager]],Sales_Teams[Manager],Sales_Teams[Regional_Office])</f>
        <v>West</v>
      </c>
      <c r="E2092" t="s">
        <v>55</v>
      </c>
      <c r="F2092" t="s">
        <v>143</v>
      </c>
      <c r="G2092" t="str">
        <f>IFERROR(_xlfn.XLOOKUP(Sales_Pipeline[[#This Row],[Account]],Accounts!$A$2:$A$86,Accounts!$F$2:$F$86),"")</f>
        <v>United States</v>
      </c>
      <c r="H2092" t="s">
        <v>82</v>
      </c>
      <c r="I2092" s="3">
        <v>42829</v>
      </c>
      <c r="J2092" s="3">
        <v>42833</v>
      </c>
      <c r="K2092" s="8" t="str">
        <f>IF(Sales_Pipeline[[#This Row],[Close_Date]]="","",TEXT(Sales_Pipeline[[#This Row],[Close_Date]],"ddd"))</f>
        <v>Sat</v>
      </c>
      <c r="L2092" s="8" t="str">
        <f>IF(Sales_Pipeline[[#This Row],[Close_Date]]="","",TEXT(Sales_Pipeline[[#This Row],[Close_Date]],"mmm"))</f>
        <v>Apr</v>
      </c>
      <c r="M2092" s="8" t="str">
        <f>IF(Sales_Pipeline[[#This Row],[Close_Date]]="","","Q"&amp;ROUNDUP(MONTH(Sales_Pipeline[[#This Row],[Close_Date]])/3,0))</f>
        <v>Q2</v>
      </c>
      <c r="N2092" s="2" cm="1">
        <f t="array" ref="N2092">IFERROR(_xlfn.IFS(Sales_Pipeline[[#This Row],[Deal_Stage]]="Won",_xlfn.XLOOKUP(Sales_Pipeline[[#This Row],[Product]],Products!$A$2:$A$8,Products!$C$2:$C$8),Sales_Pipeline[[#This Row],[Deal_Stage]]="Lost",_xlfn.XLOOKUP(Sales_Pipeline[[#This Row],[Product]],Products!$A$2:$A$8,Products!$C$2:$C$8)),"")</f>
        <v>1096</v>
      </c>
      <c r="O2092" s="2">
        <v>0</v>
      </c>
    </row>
    <row r="2093" spans="1:15" x14ac:dyDescent="0.3">
      <c r="A2093" t="s">
        <v>2239</v>
      </c>
      <c r="B2093" t="s">
        <v>40</v>
      </c>
      <c r="C2093" t="str">
        <f>_xlfn.XLOOKUP(Sales_Pipeline[[#This Row],[Sales_Agent]],Sales_Teams[Sales_Agent],Sales_Teams[Manager])</f>
        <v>Summer Sewald</v>
      </c>
      <c r="D2093" t="str">
        <f>_xlfn.XLOOKUP(Sales_Pipeline[[#This Row],[Manager]],Sales_Teams[Manager],Sales_Teams[Regional_Office])</f>
        <v>West</v>
      </c>
      <c r="E2093" t="s">
        <v>84</v>
      </c>
      <c r="F2093" t="s">
        <v>114</v>
      </c>
      <c r="G2093" t="str">
        <f>IFERROR(_xlfn.XLOOKUP(Sales_Pipeline[[#This Row],[Account]],Accounts!$A$2:$A$86,Accounts!$F$2:$F$86),"")</f>
        <v>United States</v>
      </c>
      <c r="H2093" t="s">
        <v>82</v>
      </c>
      <c r="I2093" s="3">
        <v>42829</v>
      </c>
      <c r="J2093" s="3">
        <v>42836</v>
      </c>
      <c r="K2093" s="8" t="str">
        <f>IF(Sales_Pipeline[[#This Row],[Close_Date]]="","",TEXT(Sales_Pipeline[[#This Row],[Close_Date]],"ddd"))</f>
        <v>Tue</v>
      </c>
      <c r="L2093" s="8" t="str">
        <f>IF(Sales_Pipeline[[#This Row],[Close_Date]]="","",TEXT(Sales_Pipeline[[#This Row],[Close_Date]],"mmm"))</f>
        <v>Apr</v>
      </c>
      <c r="M2093" s="8" t="str">
        <f>IF(Sales_Pipeline[[#This Row],[Close_Date]]="","","Q"&amp;ROUNDUP(MONTH(Sales_Pipeline[[#This Row],[Close_Date]])/3,0))</f>
        <v>Q2</v>
      </c>
      <c r="N2093" s="2" cm="1">
        <f t="array" ref="N2093">IFERROR(_xlfn.IFS(Sales_Pipeline[[#This Row],[Deal_Stage]]="Won",_xlfn.XLOOKUP(Sales_Pipeline[[#This Row],[Product]],Products!$A$2:$A$8,Products!$C$2:$C$8),Sales_Pipeline[[#This Row],[Deal_Stage]]="Lost",_xlfn.XLOOKUP(Sales_Pipeline[[#This Row],[Product]],Products!$A$2:$A$8,Products!$C$2:$C$8)),"")</f>
        <v>5482</v>
      </c>
      <c r="O2093" s="2">
        <v>0</v>
      </c>
    </row>
    <row r="2094" spans="1:15" x14ac:dyDescent="0.3">
      <c r="A2094" t="s">
        <v>2240</v>
      </c>
      <c r="B2094" t="s">
        <v>40</v>
      </c>
      <c r="C2094" t="str">
        <f>_xlfn.XLOOKUP(Sales_Pipeline[[#This Row],[Sales_Agent]],Sales_Teams[Sales_Agent],Sales_Teams[Manager])</f>
        <v>Summer Sewald</v>
      </c>
      <c r="D2094" t="str">
        <f>_xlfn.XLOOKUP(Sales_Pipeline[[#This Row],[Manager]],Sales_Teams[Manager],Sales_Teams[Regional_Office])</f>
        <v>West</v>
      </c>
      <c r="E2094" t="s">
        <v>8953</v>
      </c>
      <c r="F2094" t="s">
        <v>288</v>
      </c>
      <c r="G2094" t="str">
        <f>IFERROR(_xlfn.XLOOKUP(Sales_Pipeline[[#This Row],[Account]],Accounts!$A$2:$A$86,Accounts!$F$2:$F$86),"")</f>
        <v>United States</v>
      </c>
      <c r="H2094" t="s">
        <v>57</v>
      </c>
      <c r="I2094" s="3">
        <v>42829</v>
      </c>
      <c r="J2094" s="3">
        <v>42892</v>
      </c>
      <c r="K2094" s="8" t="str">
        <f>IF(Sales_Pipeline[[#This Row],[Close_Date]]="","",TEXT(Sales_Pipeline[[#This Row],[Close_Date]],"ddd"))</f>
        <v>Tue</v>
      </c>
      <c r="L2094" s="8" t="str">
        <f>IF(Sales_Pipeline[[#This Row],[Close_Date]]="","",TEXT(Sales_Pipeline[[#This Row],[Close_Date]],"mmm"))</f>
        <v>Jun</v>
      </c>
      <c r="M2094" s="8" t="str">
        <f>IF(Sales_Pipeline[[#This Row],[Close_Date]]="","","Q"&amp;ROUNDUP(MONTH(Sales_Pipeline[[#This Row],[Close_Date]])/3,0))</f>
        <v>Q2</v>
      </c>
      <c r="N2094" s="2" cm="1">
        <f t="array" ref="N2094">IFERROR(_xlfn.IFS(Sales_Pipeline[[#This Row],[Deal_Stage]]="Won",_xlfn.XLOOKUP(Sales_Pipeline[[#This Row],[Product]],Products!$A$2:$A$8,Products!$C$2:$C$8),Sales_Pipeline[[#This Row],[Deal_Stage]]="Lost",_xlfn.XLOOKUP(Sales_Pipeline[[#This Row],[Product]],Products!$A$2:$A$8,Products!$C$2:$C$8)),"")</f>
        <v>4821</v>
      </c>
      <c r="O2094" s="2">
        <v>4335</v>
      </c>
    </row>
    <row r="2095" spans="1:15" x14ac:dyDescent="0.3">
      <c r="A2095" t="s">
        <v>2241</v>
      </c>
      <c r="B2095" t="s">
        <v>10</v>
      </c>
      <c r="C2095" t="str">
        <f>_xlfn.XLOOKUP(Sales_Pipeline[[#This Row],[Sales_Agent]],Sales_Teams[Sales_Agent],Sales_Teams[Manager])</f>
        <v>Melvin Marxen</v>
      </c>
      <c r="D2095" t="str">
        <f>_xlfn.XLOOKUP(Sales_Pipeline[[#This Row],[Manager]],Sales_Teams[Manager],Sales_Teams[Regional_Office])</f>
        <v>Central</v>
      </c>
      <c r="E2095" t="s">
        <v>84</v>
      </c>
      <c r="F2095" t="s">
        <v>150</v>
      </c>
      <c r="G2095" t="str">
        <f>IFERROR(_xlfn.XLOOKUP(Sales_Pipeline[[#This Row],[Account]],Accounts!$A$2:$A$86,Accounts!$F$2:$F$86),"")</f>
        <v>United States</v>
      </c>
      <c r="H2095" t="s">
        <v>82</v>
      </c>
      <c r="I2095" s="3">
        <v>42829</v>
      </c>
      <c r="J2095" s="3">
        <v>42831</v>
      </c>
      <c r="K2095" s="8" t="str">
        <f>IF(Sales_Pipeline[[#This Row],[Close_Date]]="","",TEXT(Sales_Pipeline[[#This Row],[Close_Date]],"ddd"))</f>
        <v>Thu</v>
      </c>
      <c r="L2095" s="8" t="str">
        <f>IF(Sales_Pipeline[[#This Row],[Close_Date]]="","",TEXT(Sales_Pipeline[[#This Row],[Close_Date]],"mmm"))</f>
        <v>Apr</v>
      </c>
      <c r="M2095" s="8" t="str">
        <f>IF(Sales_Pipeline[[#This Row],[Close_Date]]="","","Q"&amp;ROUNDUP(MONTH(Sales_Pipeline[[#This Row],[Close_Date]])/3,0))</f>
        <v>Q2</v>
      </c>
      <c r="N2095" s="2" cm="1">
        <f t="array" ref="N2095">IFERROR(_xlfn.IFS(Sales_Pipeline[[#This Row],[Deal_Stage]]="Won",_xlfn.XLOOKUP(Sales_Pipeline[[#This Row],[Product]],Products!$A$2:$A$8,Products!$C$2:$C$8),Sales_Pipeline[[#This Row],[Deal_Stage]]="Lost",_xlfn.XLOOKUP(Sales_Pipeline[[#This Row],[Product]],Products!$A$2:$A$8,Products!$C$2:$C$8)),"")</f>
        <v>5482</v>
      </c>
      <c r="O2095" s="2">
        <v>0</v>
      </c>
    </row>
    <row r="2096" spans="1:15" x14ac:dyDescent="0.3">
      <c r="A2096" t="s">
        <v>2242</v>
      </c>
      <c r="B2096" t="s">
        <v>10</v>
      </c>
      <c r="C2096" t="str">
        <f>_xlfn.XLOOKUP(Sales_Pipeline[[#This Row],[Sales_Agent]],Sales_Teams[Sales_Agent],Sales_Teams[Manager])</f>
        <v>Melvin Marxen</v>
      </c>
      <c r="D2096" t="str">
        <f>_xlfn.XLOOKUP(Sales_Pipeline[[#This Row],[Manager]],Sales_Teams[Manager],Sales_Teams[Regional_Office])</f>
        <v>Central</v>
      </c>
      <c r="E2096" t="s">
        <v>8953</v>
      </c>
      <c r="F2096" t="s">
        <v>136</v>
      </c>
      <c r="G2096" t="str">
        <f>IFERROR(_xlfn.XLOOKUP(Sales_Pipeline[[#This Row],[Account]],Accounts!$A$2:$A$86,Accounts!$F$2:$F$86),"")</f>
        <v>United States</v>
      </c>
      <c r="H2096" t="s">
        <v>57</v>
      </c>
      <c r="I2096" s="3">
        <v>42829</v>
      </c>
      <c r="J2096" s="3">
        <v>42831</v>
      </c>
      <c r="K2096" s="8" t="str">
        <f>IF(Sales_Pipeline[[#This Row],[Close_Date]]="","",TEXT(Sales_Pipeline[[#This Row],[Close_Date]],"ddd"))</f>
        <v>Thu</v>
      </c>
      <c r="L2096" s="8" t="str">
        <f>IF(Sales_Pipeline[[#This Row],[Close_Date]]="","",TEXT(Sales_Pipeline[[#This Row],[Close_Date]],"mmm"))</f>
        <v>Apr</v>
      </c>
      <c r="M2096" s="8" t="str">
        <f>IF(Sales_Pipeline[[#This Row],[Close_Date]]="","","Q"&amp;ROUNDUP(MONTH(Sales_Pipeline[[#This Row],[Close_Date]])/3,0))</f>
        <v>Q2</v>
      </c>
      <c r="N2096" s="2" cm="1">
        <f t="array" ref="N2096">IFERROR(_xlfn.IFS(Sales_Pipeline[[#This Row],[Deal_Stage]]="Won",_xlfn.XLOOKUP(Sales_Pipeline[[#This Row],[Product]],Products!$A$2:$A$8,Products!$C$2:$C$8),Sales_Pipeline[[#This Row],[Deal_Stage]]="Lost",_xlfn.XLOOKUP(Sales_Pipeline[[#This Row],[Product]],Products!$A$2:$A$8,Products!$C$2:$C$8)),"")</f>
        <v>4821</v>
      </c>
      <c r="O2096" s="2">
        <v>5063</v>
      </c>
    </row>
    <row r="2097" spans="1:15" x14ac:dyDescent="0.3">
      <c r="A2097" t="s">
        <v>2243</v>
      </c>
      <c r="B2097" t="s">
        <v>10</v>
      </c>
      <c r="C2097" t="str">
        <f>_xlfn.XLOOKUP(Sales_Pipeline[[#This Row],[Sales_Agent]],Sales_Teams[Sales_Agent],Sales_Teams[Manager])</f>
        <v>Melvin Marxen</v>
      </c>
      <c r="D2097" t="str">
        <f>_xlfn.XLOOKUP(Sales_Pipeline[[#This Row],[Manager]],Sales_Teams[Manager],Sales_Teams[Regional_Office])</f>
        <v>Central</v>
      </c>
      <c r="E2097" t="s">
        <v>8953</v>
      </c>
      <c r="F2097" t="s">
        <v>507</v>
      </c>
      <c r="G2097" t="str">
        <f>IFERROR(_xlfn.XLOOKUP(Sales_Pipeline[[#This Row],[Account]],Accounts!$A$2:$A$86,Accounts!$F$2:$F$86),"")</f>
        <v>Belgium</v>
      </c>
      <c r="H2097" t="s">
        <v>57</v>
      </c>
      <c r="I2097" s="3">
        <v>42829</v>
      </c>
      <c r="J2097" s="3">
        <v>42835</v>
      </c>
      <c r="K2097" s="8" t="str">
        <f>IF(Sales_Pipeline[[#This Row],[Close_Date]]="","",TEXT(Sales_Pipeline[[#This Row],[Close_Date]],"ddd"))</f>
        <v>Mon</v>
      </c>
      <c r="L2097" s="8" t="str">
        <f>IF(Sales_Pipeline[[#This Row],[Close_Date]]="","",TEXT(Sales_Pipeline[[#This Row],[Close_Date]],"mmm"))</f>
        <v>Apr</v>
      </c>
      <c r="M2097" s="8" t="str">
        <f>IF(Sales_Pipeline[[#This Row],[Close_Date]]="","","Q"&amp;ROUNDUP(MONTH(Sales_Pipeline[[#This Row],[Close_Date]])/3,0))</f>
        <v>Q2</v>
      </c>
      <c r="N2097" s="2" cm="1">
        <f t="array" ref="N2097">IFERROR(_xlfn.IFS(Sales_Pipeline[[#This Row],[Deal_Stage]]="Won",_xlfn.XLOOKUP(Sales_Pipeline[[#This Row],[Product]],Products!$A$2:$A$8,Products!$C$2:$C$8),Sales_Pipeline[[#This Row],[Deal_Stage]]="Lost",_xlfn.XLOOKUP(Sales_Pipeline[[#This Row],[Product]],Products!$A$2:$A$8,Products!$C$2:$C$8)),"")</f>
        <v>4821</v>
      </c>
      <c r="O2097" s="2">
        <v>5032</v>
      </c>
    </row>
    <row r="2098" spans="1:15" x14ac:dyDescent="0.3">
      <c r="A2098" t="s">
        <v>2244</v>
      </c>
      <c r="B2098" t="s">
        <v>43</v>
      </c>
      <c r="C2098" t="str">
        <f>_xlfn.XLOOKUP(Sales_Pipeline[[#This Row],[Sales_Agent]],Sales_Teams[Sales_Agent],Sales_Teams[Manager])</f>
        <v>Summer Sewald</v>
      </c>
      <c r="D2098" t="str">
        <f>_xlfn.XLOOKUP(Sales_Pipeline[[#This Row],[Manager]],Sales_Teams[Manager],Sales_Teams[Regional_Office])</f>
        <v>West</v>
      </c>
      <c r="E2098" t="s">
        <v>8953</v>
      </c>
      <c r="F2098" t="s">
        <v>114</v>
      </c>
      <c r="G2098" t="str">
        <f>IFERROR(_xlfn.XLOOKUP(Sales_Pipeline[[#This Row],[Account]],Accounts!$A$2:$A$86,Accounts!$F$2:$F$86),"")</f>
        <v>United States</v>
      </c>
      <c r="H2098" t="s">
        <v>57</v>
      </c>
      <c r="I2098" s="3">
        <v>42829</v>
      </c>
      <c r="J2098" s="3">
        <v>42886</v>
      </c>
      <c r="K2098" s="8" t="str">
        <f>IF(Sales_Pipeline[[#This Row],[Close_Date]]="","",TEXT(Sales_Pipeline[[#This Row],[Close_Date]],"ddd"))</f>
        <v>Wed</v>
      </c>
      <c r="L2098" s="8" t="str">
        <f>IF(Sales_Pipeline[[#This Row],[Close_Date]]="","",TEXT(Sales_Pipeline[[#This Row],[Close_Date]],"mmm"))</f>
        <v>May</v>
      </c>
      <c r="M2098" s="8" t="str">
        <f>IF(Sales_Pipeline[[#This Row],[Close_Date]]="","","Q"&amp;ROUNDUP(MONTH(Sales_Pipeline[[#This Row],[Close_Date]])/3,0))</f>
        <v>Q2</v>
      </c>
      <c r="N2098" s="2" cm="1">
        <f t="array" ref="N2098">IFERROR(_xlfn.IFS(Sales_Pipeline[[#This Row],[Deal_Stage]]="Won",_xlfn.XLOOKUP(Sales_Pipeline[[#This Row],[Product]],Products!$A$2:$A$8,Products!$C$2:$C$8),Sales_Pipeline[[#This Row],[Deal_Stage]]="Lost",_xlfn.XLOOKUP(Sales_Pipeline[[#This Row],[Product]],Products!$A$2:$A$8,Products!$C$2:$C$8)),"")</f>
        <v>4821</v>
      </c>
      <c r="O2098" s="2">
        <v>4398</v>
      </c>
    </row>
    <row r="2099" spans="1:15" x14ac:dyDescent="0.3">
      <c r="A2099" t="s">
        <v>2245</v>
      </c>
      <c r="B2099" t="s">
        <v>43</v>
      </c>
      <c r="C2099" t="str">
        <f>_xlfn.XLOOKUP(Sales_Pipeline[[#This Row],[Sales_Agent]],Sales_Teams[Sales_Agent],Sales_Teams[Manager])</f>
        <v>Summer Sewald</v>
      </c>
      <c r="D2099" t="str">
        <f>_xlfn.XLOOKUP(Sales_Pipeline[[#This Row],[Manager]],Sales_Teams[Manager],Sales_Teams[Regional_Office])</f>
        <v>West</v>
      </c>
      <c r="E2099" t="s">
        <v>8953</v>
      </c>
      <c r="F2099" t="s">
        <v>92</v>
      </c>
      <c r="G2099" t="str">
        <f>IFERROR(_xlfn.XLOOKUP(Sales_Pipeline[[#This Row],[Account]],Accounts!$A$2:$A$86,Accounts!$F$2:$F$86),"")</f>
        <v>United States</v>
      </c>
      <c r="H2099" t="s">
        <v>57</v>
      </c>
      <c r="I2099" s="3">
        <v>42829</v>
      </c>
      <c r="J2099" s="3">
        <v>42831</v>
      </c>
      <c r="K2099" s="8" t="str">
        <f>IF(Sales_Pipeline[[#This Row],[Close_Date]]="","",TEXT(Sales_Pipeline[[#This Row],[Close_Date]],"ddd"))</f>
        <v>Thu</v>
      </c>
      <c r="L2099" s="8" t="str">
        <f>IF(Sales_Pipeline[[#This Row],[Close_Date]]="","",TEXT(Sales_Pipeline[[#This Row],[Close_Date]],"mmm"))</f>
        <v>Apr</v>
      </c>
      <c r="M2099" s="8" t="str">
        <f>IF(Sales_Pipeline[[#This Row],[Close_Date]]="","","Q"&amp;ROUNDUP(MONTH(Sales_Pipeline[[#This Row],[Close_Date]])/3,0))</f>
        <v>Q2</v>
      </c>
      <c r="N2099" s="2" cm="1">
        <f t="array" ref="N2099">IFERROR(_xlfn.IFS(Sales_Pipeline[[#This Row],[Deal_Stage]]="Won",_xlfn.XLOOKUP(Sales_Pipeline[[#This Row],[Product]],Products!$A$2:$A$8,Products!$C$2:$C$8),Sales_Pipeline[[#This Row],[Deal_Stage]]="Lost",_xlfn.XLOOKUP(Sales_Pipeline[[#This Row],[Product]],Products!$A$2:$A$8,Products!$C$2:$C$8)),"")</f>
        <v>4821</v>
      </c>
      <c r="O2099" s="2">
        <v>4449</v>
      </c>
    </row>
    <row r="2100" spans="1:15" x14ac:dyDescent="0.3">
      <c r="A2100" t="s">
        <v>2246</v>
      </c>
      <c r="B2100" t="s">
        <v>42</v>
      </c>
      <c r="C2100" t="str">
        <f>_xlfn.XLOOKUP(Sales_Pipeline[[#This Row],[Sales_Agent]],Sales_Teams[Sales_Agent],Sales_Teams[Manager])</f>
        <v>Summer Sewald</v>
      </c>
      <c r="D2100" t="str">
        <f>_xlfn.XLOOKUP(Sales_Pipeline[[#This Row],[Manager]],Sales_Teams[Manager],Sales_Teams[Regional_Office])</f>
        <v>West</v>
      </c>
      <c r="E2100" t="s">
        <v>84</v>
      </c>
      <c r="F2100" t="s">
        <v>328</v>
      </c>
      <c r="G2100" t="str">
        <f>IFERROR(_xlfn.XLOOKUP(Sales_Pipeline[[#This Row],[Account]],Accounts!$A$2:$A$86,Accounts!$F$2:$F$86),"")</f>
        <v>United States</v>
      </c>
      <c r="H2100" t="s">
        <v>82</v>
      </c>
      <c r="I2100" s="3">
        <v>42829</v>
      </c>
      <c r="J2100" s="3">
        <v>42865</v>
      </c>
      <c r="K2100" s="8" t="str">
        <f>IF(Sales_Pipeline[[#This Row],[Close_Date]]="","",TEXT(Sales_Pipeline[[#This Row],[Close_Date]],"ddd"))</f>
        <v>Wed</v>
      </c>
      <c r="L2100" s="8" t="str">
        <f>IF(Sales_Pipeline[[#This Row],[Close_Date]]="","",TEXT(Sales_Pipeline[[#This Row],[Close_Date]],"mmm"))</f>
        <v>May</v>
      </c>
      <c r="M2100" s="8" t="str">
        <f>IF(Sales_Pipeline[[#This Row],[Close_Date]]="","","Q"&amp;ROUNDUP(MONTH(Sales_Pipeline[[#This Row],[Close_Date]])/3,0))</f>
        <v>Q2</v>
      </c>
      <c r="N2100" s="2" cm="1">
        <f t="array" ref="N2100">IFERROR(_xlfn.IFS(Sales_Pipeline[[#This Row],[Deal_Stage]]="Won",_xlfn.XLOOKUP(Sales_Pipeline[[#This Row],[Product]],Products!$A$2:$A$8,Products!$C$2:$C$8),Sales_Pipeline[[#This Row],[Deal_Stage]]="Lost",_xlfn.XLOOKUP(Sales_Pipeline[[#This Row],[Product]],Products!$A$2:$A$8,Products!$C$2:$C$8)),"")</f>
        <v>5482</v>
      </c>
      <c r="O2100" s="2">
        <v>0</v>
      </c>
    </row>
    <row r="2101" spans="1:15" x14ac:dyDescent="0.3">
      <c r="A2101" t="s">
        <v>2247</v>
      </c>
      <c r="B2101" t="s">
        <v>8</v>
      </c>
      <c r="C2101" t="str">
        <f>_xlfn.XLOOKUP(Sales_Pipeline[[#This Row],[Sales_Agent]],Sales_Teams[Sales_Agent],Sales_Teams[Manager])</f>
        <v>Dustin Brinkmann</v>
      </c>
      <c r="D2101" t="str">
        <f>_xlfn.XLOOKUP(Sales_Pipeline[[#This Row],[Manager]],Sales_Teams[Manager],Sales_Teams[Regional_Office])</f>
        <v>Central</v>
      </c>
      <c r="E2101" t="s">
        <v>63</v>
      </c>
      <c r="F2101" t="s">
        <v>94</v>
      </c>
      <c r="G2101" t="str">
        <f>IFERROR(_xlfn.XLOOKUP(Sales_Pipeline[[#This Row],[Account]],Accounts!$A$2:$A$86,Accounts!$F$2:$F$86),"")</f>
        <v>United States</v>
      </c>
      <c r="H2101" t="s">
        <v>82</v>
      </c>
      <c r="I2101" s="3">
        <v>42829</v>
      </c>
      <c r="J2101" s="3">
        <v>42831</v>
      </c>
      <c r="K2101" s="8" t="str">
        <f>IF(Sales_Pipeline[[#This Row],[Close_Date]]="","",TEXT(Sales_Pipeline[[#This Row],[Close_Date]],"ddd"))</f>
        <v>Thu</v>
      </c>
      <c r="L2101" s="8" t="str">
        <f>IF(Sales_Pipeline[[#This Row],[Close_Date]]="","",TEXT(Sales_Pipeline[[#This Row],[Close_Date]],"mmm"))</f>
        <v>Apr</v>
      </c>
      <c r="M2101" s="8" t="str">
        <f>IF(Sales_Pipeline[[#This Row],[Close_Date]]="","","Q"&amp;ROUNDUP(MONTH(Sales_Pipeline[[#This Row],[Close_Date]])/3,0))</f>
        <v>Q2</v>
      </c>
      <c r="N2101" s="2" cm="1">
        <f t="array" ref="N2101">IFERROR(_xlfn.IFS(Sales_Pipeline[[#This Row],[Deal_Stage]]="Won",_xlfn.XLOOKUP(Sales_Pipeline[[#This Row],[Product]],Products!$A$2:$A$8,Products!$C$2:$C$8),Sales_Pipeline[[#This Row],[Deal_Stage]]="Lost",_xlfn.XLOOKUP(Sales_Pipeline[[#This Row],[Product]],Products!$A$2:$A$8,Products!$C$2:$C$8)),"")</f>
        <v>550</v>
      </c>
      <c r="O2101" s="2">
        <v>0</v>
      </c>
    </row>
    <row r="2102" spans="1:15" x14ac:dyDescent="0.3">
      <c r="A2102" t="s">
        <v>2248</v>
      </c>
      <c r="B2102" t="s">
        <v>8</v>
      </c>
      <c r="C2102" t="str">
        <f>_xlfn.XLOOKUP(Sales_Pipeline[[#This Row],[Sales_Agent]],Sales_Teams[Sales_Agent],Sales_Teams[Manager])</f>
        <v>Dustin Brinkmann</v>
      </c>
      <c r="D2102" t="str">
        <f>_xlfn.XLOOKUP(Sales_Pipeline[[#This Row],[Manager]],Sales_Teams[Manager],Sales_Teams[Regional_Office])</f>
        <v>Central</v>
      </c>
      <c r="E2102" t="s">
        <v>76</v>
      </c>
      <c r="F2102" t="s">
        <v>59</v>
      </c>
      <c r="G2102" t="str">
        <f>IFERROR(_xlfn.XLOOKUP(Sales_Pipeline[[#This Row],[Account]],Accounts!$A$2:$A$86,Accounts!$F$2:$F$86),"")</f>
        <v>United States</v>
      </c>
      <c r="H2102" t="s">
        <v>82</v>
      </c>
      <c r="I2102" s="3">
        <v>42829</v>
      </c>
      <c r="J2102" s="3">
        <v>42840</v>
      </c>
      <c r="K2102" s="8" t="str">
        <f>IF(Sales_Pipeline[[#This Row],[Close_Date]]="","",TEXT(Sales_Pipeline[[#This Row],[Close_Date]],"ddd"))</f>
        <v>Sat</v>
      </c>
      <c r="L2102" s="8" t="str">
        <f>IF(Sales_Pipeline[[#This Row],[Close_Date]]="","",TEXT(Sales_Pipeline[[#This Row],[Close_Date]],"mmm"))</f>
        <v>Apr</v>
      </c>
      <c r="M2102" s="8" t="str">
        <f>IF(Sales_Pipeline[[#This Row],[Close_Date]]="","","Q"&amp;ROUNDUP(MONTH(Sales_Pipeline[[#This Row],[Close_Date]])/3,0))</f>
        <v>Q2</v>
      </c>
      <c r="N2102" s="2" cm="1">
        <f t="array" ref="N2102">IFERROR(_xlfn.IFS(Sales_Pipeline[[#This Row],[Deal_Stage]]="Won",_xlfn.XLOOKUP(Sales_Pipeline[[#This Row],[Product]],Products!$A$2:$A$8,Products!$C$2:$C$8),Sales_Pipeline[[#This Row],[Deal_Stage]]="Lost",_xlfn.XLOOKUP(Sales_Pipeline[[#This Row],[Product]],Products!$A$2:$A$8,Products!$C$2:$C$8)),"")</f>
        <v>3393</v>
      </c>
      <c r="O2102" s="2">
        <v>0</v>
      </c>
    </row>
    <row r="2103" spans="1:15" x14ac:dyDescent="0.3">
      <c r="A2103" t="s">
        <v>2249</v>
      </c>
      <c r="B2103" t="s">
        <v>8</v>
      </c>
      <c r="C2103" t="str">
        <f>_xlfn.XLOOKUP(Sales_Pipeline[[#This Row],[Sales_Agent]],Sales_Teams[Sales_Agent],Sales_Teams[Manager])</f>
        <v>Dustin Brinkmann</v>
      </c>
      <c r="D2103" t="str">
        <f>_xlfn.XLOOKUP(Sales_Pipeline[[#This Row],[Manager]],Sales_Teams[Manager],Sales_Teams[Regional_Office])</f>
        <v>Central</v>
      </c>
      <c r="E2103" t="s">
        <v>61</v>
      </c>
      <c r="F2103" t="s">
        <v>155</v>
      </c>
      <c r="G2103" t="str">
        <f>IFERROR(_xlfn.XLOOKUP(Sales_Pipeline[[#This Row],[Account]],Accounts!$A$2:$A$86,Accounts!$F$2:$F$86),"")</f>
        <v>United States</v>
      </c>
      <c r="H2103" t="s">
        <v>57</v>
      </c>
      <c r="I2103" s="3">
        <v>42829</v>
      </c>
      <c r="J2103" s="3">
        <v>42886</v>
      </c>
      <c r="K2103" s="8" t="str">
        <f>IF(Sales_Pipeline[[#This Row],[Close_Date]]="","",TEXT(Sales_Pipeline[[#This Row],[Close_Date]],"ddd"))</f>
        <v>Wed</v>
      </c>
      <c r="L2103" s="8" t="str">
        <f>IF(Sales_Pipeline[[#This Row],[Close_Date]]="","",TEXT(Sales_Pipeline[[#This Row],[Close_Date]],"mmm"))</f>
        <v>May</v>
      </c>
      <c r="M2103" s="8" t="str">
        <f>IF(Sales_Pipeline[[#This Row],[Close_Date]]="","","Q"&amp;ROUNDUP(MONTH(Sales_Pipeline[[#This Row],[Close_Date]])/3,0))</f>
        <v>Q2</v>
      </c>
      <c r="N2103" s="2" cm="1">
        <f t="array" ref="N2103">IFERROR(_xlfn.IFS(Sales_Pipeline[[#This Row],[Deal_Stage]]="Won",_xlfn.XLOOKUP(Sales_Pipeline[[#This Row],[Product]],Products!$A$2:$A$8,Products!$C$2:$C$8),Sales_Pipeline[[#This Row],[Deal_Stage]]="Lost",_xlfn.XLOOKUP(Sales_Pipeline[[#This Row],[Product]],Products!$A$2:$A$8,Products!$C$2:$C$8)),"")</f>
        <v>55</v>
      </c>
      <c r="O2103" s="2">
        <v>50</v>
      </c>
    </row>
    <row r="2104" spans="1:15" x14ac:dyDescent="0.3">
      <c r="A2104" t="s">
        <v>2250</v>
      </c>
      <c r="B2104" t="s">
        <v>37</v>
      </c>
      <c r="C2104" t="str">
        <f>_xlfn.XLOOKUP(Sales_Pipeline[[#This Row],[Sales_Agent]],Sales_Teams[Sales_Agent],Sales_Teams[Manager])</f>
        <v>Celia Rouche</v>
      </c>
      <c r="D2104" t="str">
        <f>_xlfn.XLOOKUP(Sales_Pipeline[[#This Row],[Manager]],Sales_Teams[Manager],Sales_Teams[Regional_Office])</f>
        <v>West</v>
      </c>
      <c r="E2104" t="s">
        <v>55</v>
      </c>
      <c r="G2104" t="str">
        <f>IFERROR(_xlfn.XLOOKUP(Sales_Pipeline[[#This Row],[Account]],Accounts!$A$2:$A$86,Accounts!$F$2:$F$86),"")</f>
        <v/>
      </c>
      <c r="H2104" t="s">
        <v>77</v>
      </c>
      <c r="I2104" s="3">
        <v>42829</v>
      </c>
      <c r="K2104" s="8" t="str">
        <f>IF(Sales_Pipeline[[#This Row],[Close_Date]]="","",TEXT(Sales_Pipeline[[#This Row],[Close_Date]],"ddd"))</f>
        <v/>
      </c>
      <c r="L2104" s="8" t="str">
        <f>IF(Sales_Pipeline[[#This Row],[Close_Date]]="","",TEXT(Sales_Pipeline[[#This Row],[Close_Date]],"mmm"))</f>
        <v/>
      </c>
      <c r="M2104" s="8" t="str">
        <f>IF(Sales_Pipeline[[#This Row],[Close_Date]]="","","Q"&amp;ROUNDUP(MONTH(Sales_Pipeline[[#This Row],[Close_Date]])/3,0))</f>
        <v/>
      </c>
      <c r="N2104" s="2" t="str" cm="1">
        <f t="array" ref="N2104">IFERROR(_xlfn.IFS(Sales_Pipeline[[#This Row],[Deal_Stage]]="Won",_xlfn.XLOOKUP(Sales_Pipeline[[#This Row],[Product]],Products!$A$2:$A$8,Products!$C$2:$C$8),Sales_Pipeline[[#This Row],[Deal_Stage]]="Lost",_xlfn.XLOOKUP(Sales_Pipeline[[#This Row],[Product]],Products!$A$2:$A$8,Products!$C$2:$C$8)),"")</f>
        <v/>
      </c>
      <c r="O2104" s="2">
        <v>0</v>
      </c>
    </row>
    <row r="2105" spans="1:15" x14ac:dyDescent="0.3">
      <c r="A2105" t="s">
        <v>2251</v>
      </c>
      <c r="B2105" t="s">
        <v>37</v>
      </c>
      <c r="C2105" t="str">
        <f>_xlfn.XLOOKUP(Sales_Pipeline[[#This Row],[Sales_Agent]],Sales_Teams[Sales_Agent],Sales_Teams[Manager])</f>
        <v>Celia Rouche</v>
      </c>
      <c r="D2105" t="str">
        <f>_xlfn.XLOOKUP(Sales_Pipeline[[#This Row],[Manager]],Sales_Teams[Manager],Sales_Teams[Regional_Office])</f>
        <v>West</v>
      </c>
      <c r="E2105" t="s">
        <v>63</v>
      </c>
      <c r="F2105" t="s">
        <v>166</v>
      </c>
      <c r="G2105" t="str">
        <f>IFERROR(_xlfn.XLOOKUP(Sales_Pipeline[[#This Row],[Account]],Accounts!$A$2:$A$86,Accounts!$F$2:$F$86),"")</f>
        <v>United States</v>
      </c>
      <c r="H2105" t="s">
        <v>57</v>
      </c>
      <c r="I2105" s="3">
        <v>42829</v>
      </c>
      <c r="J2105" s="3">
        <v>42889</v>
      </c>
      <c r="K2105" s="8" t="str">
        <f>IF(Sales_Pipeline[[#This Row],[Close_Date]]="","",TEXT(Sales_Pipeline[[#This Row],[Close_Date]],"ddd"))</f>
        <v>Sat</v>
      </c>
      <c r="L2105" s="8" t="str">
        <f>IF(Sales_Pipeline[[#This Row],[Close_Date]]="","",TEXT(Sales_Pipeline[[#This Row],[Close_Date]],"mmm"))</f>
        <v>Jun</v>
      </c>
      <c r="M2105" s="8" t="str">
        <f>IF(Sales_Pipeline[[#This Row],[Close_Date]]="","","Q"&amp;ROUNDUP(MONTH(Sales_Pipeline[[#This Row],[Close_Date]])/3,0))</f>
        <v>Q2</v>
      </c>
      <c r="N2105" s="2" cm="1">
        <f t="array" ref="N2105">IFERROR(_xlfn.IFS(Sales_Pipeline[[#This Row],[Deal_Stage]]="Won",_xlfn.XLOOKUP(Sales_Pipeline[[#This Row],[Product]],Products!$A$2:$A$8,Products!$C$2:$C$8),Sales_Pipeline[[#This Row],[Deal_Stage]]="Lost",_xlfn.XLOOKUP(Sales_Pipeline[[#This Row],[Product]],Products!$A$2:$A$8,Products!$C$2:$C$8)),"")</f>
        <v>550</v>
      </c>
      <c r="O2105" s="2">
        <v>605</v>
      </c>
    </row>
    <row r="2106" spans="1:15" x14ac:dyDescent="0.3">
      <c r="A2106" t="s">
        <v>2252</v>
      </c>
      <c r="B2106" t="s">
        <v>37</v>
      </c>
      <c r="C2106" t="str">
        <f>_xlfn.XLOOKUP(Sales_Pipeline[[#This Row],[Sales_Agent]],Sales_Teams[Sales_Agent],Sales_Teams[Manager])</f>
        <v>Celia Rouche</v>
      </c>
      <c r="D2106" t="str">
        <f>_xlfn.XLOOKUP(Sales_Pipeline[[#This Row],[Manager]],Sales_Teams[Manager],Sales_Teams[Regional_Office])</f>
        <v>West</v>
      </c>
      <c r="E2106" t="s">
        <v>61</v>
      </c>
      <c r="F2106" t="s">
        <v>92</v>
      </c>
      <c r="G2106" t="str">
        <f>IFERROR(_xlfn.XLOOKUP(Sales_Pipeline[[#This Row],[Account]],Accounts!$A$2:$A$86,Accounts!$F$2:$F$86),"")</f>
        <v>United States</v>
      </c>
      <c r="H2106" t="s">
        <v>57</v>
      </c>
      <c r="I2106" s="3">
        <v>42829</v>
      </c>
      <c r="J2106" s="3">
        <v>42833</v>
      </c>
      <c r="K2106" s="8" t="str">
        <f>IF(Sales_Pipeline[[#This Row],[Close_Date]]="","",TEXT(Sales_Pipeline[[#This Row],[Close_Date]],"ddd"))</f>
        <v>Sat</v>
      </c>
      <c r="L2106" s="8" t="str">
        <f>IF(Sales_Pipeline[[#This Row],[Close_Date]]="","",TEXT(Sales_Pipeline[[#This Row],[Close_Date]],"mmm"))</f>
        <v>Apr</v>
      </c>
      <c r="M2106" s="8" t="str">
        <f>IF(Sales_Pipeline[[#This Row],[Close_Date]]="","","Q"&amp;ROUNDUP(MONTH(Sales_Pipeline[[#This Row],[Close_Date]])/3,0))</f>
        <v>Q2</v>
      </c>
      <c r="N2106" s="2" cm="1">
        <f t="array" ref="N2106">IFERROR(_xlfn.IFS(Sales_Pipeline[[#This Row],[Deal_Stage]]="Won",_xlfn.XLOOKUP(Sales_Pipeline[[#This Row],[Product]],Products!$A$2:$A$8,Products!$C$2:$C$8),Sales_Pipeline[[#This Row],[Deal_Stage]]="Lost",_xlfn.XLOOKUP(Sales_Pipeline[[#This Row],[Product]],Products!$A$2:$A$8,Products!$C$2:$C$8)),"")</f>
        <v>55</v>
      </c>
      <c r="O2106" s="2">
        <v>57</v>
      </c>
    </row>
    <row r="2107" spans="1:15" x14ac:dyDescent="0.3">
      <c r="A2107" t="s">
        <v>2253</v>
      </c>
      <c r="B2107" t="s">
        <v>37</v>
      </c>
      <c r="C2107" t="str">
        <f>_xlfn.XLOOKUP(Sales_Pipeline[[#This Row],[Sales_Agent]],Sales_Teams[Sales_Agent],Sales_Teams[Manager])</f>
        <v>Celia Rouche</v>
      </c>
      <c r="D2107" t="str">
        <f>_xlfn.XLOOKUP(Sales_Pipeline[[#This Row],[Manager]],Sales_Teams[Manager],Sales_Teams[Regional_Office])</f>
        <v>West</v>
      </c>
      <c r="E2107" t="s">
        <v>76</v>
      </c>
      <c r="F2107" t="s">
        <v>72</v>
      </c>
      <c r="G2107" t="str">
        <f>IFERROR(_xlfn.XLOOKUP(Sales_Pipeline[[#This Row],[Account]],Accounts!$A$2:$A$86,Accounts!$F$2:$F$86),"")</f>
        <v>United States</v>
      </c>
      <c r="H2107" t="s">
        <v>57</v>
      </c>
      <c r="I2107" s="3">
        <v>42829</v>
      </c>
      <c r="J2107" s="3">
        <v>42896</v>
      </c>
      <c r="K2107" s="8" t="str">
        <f>IF(Sales_Pipeline[[#This Row],[Close_Date]]="","",TEXT(Sales_Pipeline[[#This Row],[Close_Date]],"ddd"))</f>
        <v>Sat</v>
      </c>
      <c r="L2107" s="8" t="str">
        <f>IF(Sales_Pipeline[[#This Row],[Close_Date]]="","",TEXT(Sales_Pipeline[[#This Row],[Close_Date]],"mmm"))</f>
        <v>Jun</v>
      </c>
      <c r="M2107" s="8" t="str">
        <f>IF(Sales_Pipeline[[#This Row],[Close_Date]]="","","Q"&amp;ROUNDUP(MONTH(Sales_Pipeline[[#This Row],[Close_Date]])/3,0))</f>
        <v>Q2</v>
      </c>
      <c r="N2107" s="2" cm="1">
        <f t="array" ref="N2107">IFERROR(_xlfn.IFS(Sales_Pipeline[[#This Row],[Deal_Stage]]="Won",_xlfn.XLOOKUP(Sales_Pipeline[[#This Row],[Product]],Products!$A$2:$A$8,Products!$C$2:$C$8),Sales_Pipeline[[#This Row],[Deal_Stage]]="Lost",_xlfn.XLOOKUP(Sales_Pipeline[[#This Row],[Product]],Products!$A$2:$A$8,Products!$C$2:$C$8)),"")</f>
        <v>3393</v>
      </c>
      <c r="O2107" s="2">
        <v>2882</v>
      </c>
    </row>
    <row r="2108" spans="1:15" x14ac:dyDescent="0.3">
      <c r="A2108" t="s">
        <v>2254</v>
      </c>
      <c r="B2108" t="s">
        <v>12</v>
      </c>
      <c r="C2108" t="str">
        <f>_xlfn.XLOOKUP(Sales_Pipeline[[#This Row],[Sales_Agent]],Sales_Teams[Sales_Agent],Sales_Teams[Manager])</f>
        <v>Melvin Marxen</v>
      </c>
      <c r="D2108" t="str">
        <f>_xlfn.XLOOKUP(Sales_Pipeline[[#This Row],[Manager]],Sales_Teams[Manager],Sales_Teams[Regional_Office])</f>
        <v>Central</v>
      </c>
      <c r="E2108" t="s">
        <v>76</v>
      </c>
      <c r="F2108" t="s">
        <v>132</v>
      </c>
      <c r="G2108" t="str">
        <f>IFERROR(_xlfn.XLOOKUP(Sales_Pipeline[[#This Row],[Account]],Accounts!$A$2:$A$86,Accounts!$F$2:$F$86),"")</f>
        <v>United States</v>
      </c>
      <c r="H2108" t="s">
        <v>57</v>
      </c>
      <c r="I2108" s="3">
        <v>42829</v>
      </c>
      <c r="J2108" s="3">
        <v>42891</v>
      </c>
      <c r="K2108" s="8" t="str">
        <f>IF(Sales_Pipeline[[#This Row],[Close_Date]]="","",TEXT(Sales_Pipeline[[#This Row],[Close_Date]],"ddd"))</f>
        <v>Mon</v>
      </c>
      <c r="L2108" s="8" t="str">
        <f>IF(Sales_Pipeline[[#This Row],[Close_Date]]="","",TEXT(Sales_Pipeline[[#This Row],[Close_Date]],"mmm"))</f>
        <v>Jun</v>
      </c>
      <c r="M2108" s="8" t="str">
        <f>IF(Sales_Pipeline[[#This Row],[Close_Date]]="","","Q"&amp;ROUNDUP(MONTH(Sales_Pipeline[[#This Row],[Close_Date]])/3,0))</f>
        <v>Q2</v>
      </c>
      <c r="N2108" s="2" cm="1">
        <f t="array" ref="N2108">IFERROR(_xlfn.IFS(Sales_Pipeline[[#This Row],[Deal_Stage]]="Won",_xlfn.XLOOKUP(Sales_Pipeline[[#This Row],[Product]],Products!$A$2:$A$8,Products!$C$2:$C$8),Sales_Pipeline[[#This Row],[Deal_Stage]]="Lost",_xlfn.XLOOKUP(Sales_Pipeline[[#This Row],[Product]],Products!$A$2:$A$8,Products!$C$2:$C$8)),"")</f>
        <v>3393</v>
      </c>
      <c r="O2108" s="2">
        <v>3011</v>
      </c>
    </row>
    <row r="2109" spans="1:15" x14ac:dyDescent="0.3">
      <c r="A2109" t="s">
        <v>2255</v>
      </c>
      <c r="B2109" t="s">
        <v>45</v>
      </c>
      <c r="C2109" t="str">
        <f>_xlfn.XLOOKUP(Sales_Pipeline[[#This Row],[Sales_Agent]],Sales_Teams[Sales_Agent],Sales_Teams[Manager])</f>
        <v>Summer Sewald</v>
      </c>
      <c r="D2109" t="str">
        <f>_xlfn.XLOOKUP(Sales_Pipeline[[#This Row],[Manager]],Sales_Teams[Manager],Sales_Teams[Regional_Office])</f>
        <v>West</v>
      </c>
      <c r="E2109" t="s">
        <v>84</v>
      </c>
      <c r="G2109" t="str">
        <f>IFERROR(_xlfn.XLOOKUP(Sales_Pipeline[[#This Row],[Account]],Accounts!$A$2:$A$86,Accounts!$F$2:$F$86),"")</f>
        <v/>
      </c>
      <c r="H2109" t="s">
        <v>77</v>
      </c>
      <c r="I2109" s="3">
        <v>42829</v>
      </c>
      <c r="K2109" s="8" t="str">
        <f>IF(Sales_Pipeline[[#This Row],[Close_Date]]="","",TEXT(Sales_Pipeline[[#This Row],[Close_Date]],"ddd"))</f>
        <v/>
      </c>
      <c r="L2109" s="8" t="str">
        <f>IF(Sales_Pipeline[[#This Row],[Close_Date]]="","",TEXT(Sales_Pipeline[[#This Row],[Close_Date]],"mmm"))</f>
        <v/>
      </c>
      <c r="M2109" s="8" t="str">
        <f>IF(Sales_Pipeline[[#This Row],[Close_Date]]="","","Q"&amp;ROUNDUP(MONTH(Sales_Pipeline[[#This Row],[Close_Date]])/3,0))</f>
        <v/>
      </c>
      <c r="N2109" s="2" t="str" cm="1">
        <f t="array" ref="N2109">IFERROR(_xlfn.IFS(Sales_Pipeline[[#This Row],[Deal_Stage]]="Won",_xlfn.XLOOKUP(Sales_Pipeline[[#This Row],[Product]],Products!$A$2:$A$8,Products!$C$2:$C$8),Sales_Pipeline[[#This Row],[Deal_Stage]]="Lost",_xlfn.XLOOKUP(Sales_Pipeline[[#This Row],[Product]],Products!$A$2:$A$8,Products!$C$2:$C$8)),"")</f>
        <v/>
      </c>
      <c r="O2109" s="2">
        <v>0</v>
      </c>
    </row>
    <row r="2110" spans="1:15" x14ac:dyDescent="0.3">
      <c r="A2110" t="s">
        <v>2256</v>
      </c>
      <c r="B2110" t="s">
        <v>45</v>
      </c>
      <c r="C2110" t="str">
        <f>_xlfn.XLOOKUP(Sales_Pipeline[[#This Row],[Sales_Agent]],Sales_Teams[Sales_Agent],Sales_Teams[Manager])</f>
        <v>Summer Sewald</v>
      </c>
      <c r="D2110" t="str">
        <f>_xlfn.XLOOKUP(Sales_Pipeline[[#This Row],[Manager]],Sales_Teams[Manager],Sales_Teams[Regional_Office])</f>
        <v>West</v>
      </c>
      <c r="E2110" t="s">
        <v>55</v>
      </c>
      <c r="F2110" t="s">
        <v>98</v>
      </c>
      <c r="G2110" t="str">
        <f>IFERROR(_xlfn.XLOOKUP(Sales_Pipeline[[#This Row],[Account]],Accounts!$A$2:$A$86,Accounts!$F$2:$F$86),"")</f>
        <v>United States</v>
      </c>
      <c r="H2110" t="s">
        <v>57</v>
      </c>
      <c r="I2110" s="3">
        <v>42829</v>
      </c>
      <c r="J2110" s="3">
        <v>42836</v>
      </c>
      <c r="K2110" s="8" t="str">
        <f>IF(Sales_Pipeline[[#This Row],[Close_Date]]="","",TEXT(Sales_Pipeline[[#This Row],[Close_Date]],"ddd"))</f>
        <v>Tue</v>
      </c>
      <c r="L2110" s="8" t="str">
        <f>IF(Sales_Pipeline[[#This Row],[Close_Date]]="","",TEXT(Sales_Pipeline[[#This Row],[Close_Date]],"mmm"))</f>
        <v>Apr</v>
      </c>
      <c r="M2110" s="8" t="str">
        <f>IF(Sales_Pipeline[[#This Row],[Close_Date]]="","","Q"&amp;ROUNDUP(MONTH(Sales_Pipeline[[#This Row],[Close_Date]])/3,0))</f>
        <v>Q2</v>
      </c>
      <c r="N2110" s="2" cm="1">
        <f t="array" ref="N2110">IFERROR(_xlfn.IFS(Sales_Pipeline[[#This Row],[Deal_Stage]]="Won",_xlfn.XLOOKUP(Sales_Pipeline[[#This Row],[Product]],Products!$A$2:$A$8,Products!$C$2:$C$8),Sales_Pipeline[[#This Row],[Deal_Stage]]="Lost",_xlfn.XLOOKUP(Sales_Pipeline[[#This Row],[Product]],Products!$A$2:$A$8,Products!$C$2:$C$8)),"")</f>
        <v>1096</v>
      </c>
      <c r="O2110" s="2">
        <v>1181</v>
      </c>
    </row>
    <row r="2111" spans="1:15" x14ac:dyDescent="0.3">
      <c r="A2111" t="s">
        <v>2257</v>
      </c>
      <c r="B2111" t="s">
        <v>14</v>
      </c>
      <c r="C2111" t="str">
        <f>_xlfn.XLOOKUP(Sales_Pipeline[[#This Row],[Sales_Agent]],Sales_Teams[Sales_Agent],Sales_Teams[Manager])</f>
        <v>Melvin Marxen</v>
      </c>
      <c r="D2111" t="str">
        <f>_xlfn.XLOOKUP(Sales_Pipeline[[#This Row],[Manager]],Sales_Teams[Manager],Sales_Teams[Regional_Office])</f>
        <v>Central</v>
      </c>
      <c r="E2111" t="s">
        <v>55</v>
      </c>
      <c r="F2111" t="s">
        <v>318</v>
      </c>
      <c r="G2111" t="str">
        <f>IFERROR(_xlfn.XLOOKUP(Sales_Pipeline[[#This Row],[Account]],Accounts!$A$2:$A$86,Accounts!$F$2:$F$86),"")</f>
        <v>Kenya</v>
      </c>
      <c r="H2111" t="s">
        <v>57</v>
      </c>
      <c r="I2111" s="3">
        <v>42829</v>
      </c>
      <c r="J2111" s="3">
        <v>42897</v>
      </c>
      <c r="K2111" s="8" t="str">
        <f>IF(Sales_Pipeline[[#This Row],[Close_Date]]="","",TEXT(Sales_Pipeline[[#This Row],[Close_Date]],"ddd"))</f>
        <v>Sun</v>
      </c>
      <c r="L2111" s="8" t="str">
        <f>IF(Sales_Pipeline[[#This Row],[Close_Date]]="","",TEXT(Sales_Pipeline[[#This Row],[Close_Date]],"mmm"))</f>
        <v>Jun</v>
      </c>
      <c r="M2111" s="8" t="str">
        <f>IF(Sales_Pipeline[[#This Row],[Close_Date]]="","","Q"&amp;ROUNDUP(MONTH(Sales_Pipeline[[#This Row],[Close_Date]])/3,0))</f>
        <v>Q2</v>
      </c>
      <c r="N2111" s="2" cm="1">
        <f t="array" ref="N2111">IFERROR(_xlfn.IFS(Sales_Pipeline[[#This Row],[Deal_Stage]]="Won",_xlfn.XLOOKUP(Sales_Pipeline[[#This Row],[Product]],Products!$A$2:$A$8,Products!$C$2:$C$8),Sales_Pipeline[[#This Row],[Deal_Stage]]="Lost",_xlfn.XLOOKUP(Sales_Pipeline[[#This Row],[Product]],Products!$A$2:$A$8,Products!$C$2:$C$8)),"")</f>
        <v>1096</v>
      </c>
      <c r="O2111" s="2">
        <v>1067</v>
      </c>
    </row>
    <row r="2112" spans="1:15" x14ac:dyDescent="0.3">
      <c r="A2112" t="s">
        <v>2258</v>
      </c>
      <c r="B2112" t="s">
        <v>29</v>
      </c>
      <c r="C2112" t="str">
        <f>_xlfn.XLOOKUP(Sales_Pipeline[[#This Row],[Sales_Agent]],Sales_Teams[Sales_Agent],Sales_Teams[Manager])</f>
        <v>Rocco Neubert</v>
      </c>
      <c r="D2112" t="str">
        <f>_xlfn.XLOOKUP(Sales_Pipeline[[#This Row],[Manager]],Sales_Teams[Manager],Sales_Teams[Regional_Office])</f>
        <v>East</v>
      </c>
      <c r="E2112" t="s">
        <v>63</v>
      </c>
      <c r="F2112" t="s">
        <v>225</v>
      </c>
      <c r="G2112" t="str">
        <f>IFERROR(_xlfn.XLOOKUP(Sales_Pipeline[[#This Row],[Account]],Accounts!$A$2:$A$86,Accounts!$F$2:$F$86),"")</f>
        <v>United States</v>
      </c>
      <c r="H2112" t="s">
        <v>82</v>
      </c>
      <c r="I2112" s="3">
        <v>42829</v>
      </c>
      <c r="J2112" s="3">
        <v>42838</v>
      </c>
      <c r="K2112" s="8" t="str">
        <f>IF(Sales_Pipeline[[#This Row],[Close_Date]]="","",TEXT(Sales_Pipeline[[#This Row],[Close_Date]],"ddd"))</f>
        <v>Thu</v>
      </c>
      <c r="L2112" s="8" t="str">
        <f>IF(Sales_Pipeline[[#This Row],[Close_Date]]="","",TEXT(Sales_Pipeline[[#This Row],[Close_Date]],"mmm"))</f>
        <v>Apr</v>
      </c>
      <c r="M2112" s="8" t="str">
        <f>IF(Sales_Pipeline[[#This Row],[Close_Date]]="","","Q"&amp;ROUNDUP(MONTH(Sales_Pipeline[[#This Row],[Close_Date]])/3,0))</f>
        <v>Q2</v>
      </c>
      <c r="N2112" s="2" cm="1">
        <f t="array" ref="N2112">IFERROR(_xlfn.IFS(Sales_Pipeline[[#This Row],[Deal_Stage]]="Won",_xlfn.XLOOKUP(Sales_Pipeline[[#This Row],[Product]],Products!$A$2:$A$8,Products!$C$2:$C$8),Sales_Pipeline[[#This Row],[Deal_Stage]]="Lost",_xlfn.XLOOKUP(Sales_Pipeline[[#This Row],[Product]],Products!$A$2:$A$8,Products!$C$2:$C$8)),"")</f>
        <v>550</v>
      </c>
      <c r="O2112" s="2">
        <v>0</v>
      </c>
    </row>
    <row r="2113" spans="1:15" x14ac:dyDescent="0.3">
      <c r="A2113" t="s">
        <v>2259</v>
      </c>
      <c r="B2113" t="s">
        <v>29</v>
      </c>
      <c r="C2113" t="str">
        <f>_xlfn.XLOOKUP(Sales_Pipeline[[#This Row],[Sales_Agent]],Sales_Teams[Sales_Agent],Sales_Teams[Manager])</f>
        <v>Rocco Neubert</v>
      </c>
      <c r="D2113" t="str">
        <f>_xlfn.XLOOKUP(Sales_Pipeline[[#This Row],[Manager]],Sales_Teams[Manager],Sales_Teams[Regional_Office])</f>
        <v>East</v>
      </c>
      <c r="E2113" t="s">
        <v>63</v>
      </c>
      <c r="F2113" t="s">
        <v>256</v>
      </c>
      <c r="G2113" t="str">
        <f>IFERROR(_xlfn.XLOOKUP(Sales_Pipeline[[#This Row],[Account]],Accounts!$A$2:$A$86,Accounts!$F$2:$F$86),"")</f>
        <v>United States</v>
      </c>
      <c r="H2113" t="s">
        <v>82</v>
      </c>
      <c r="I2113" s="3">
        <v>42829</v>
      </c>
      <c r="J2113" s="3">
        <v>42834</v>
      </c>
      <c r="K2113" s="8" t="str">
        <f>IF(Sales_Pipeline[[#This Row],[Close_Date]]="","",TEXT(Sales_Pipeline[[#This Row],[Close_Date]],"ddd"))</f>
        <v>Sun</v>
      </c>
      <c r="L2113" s="8" t="str">
        <f>IF(Sales_Pipeline[[#This Row],[Close_Date]]="","",TEXT(Sales_Pipeline[[#This Row],[Close_Date]],"mmm"))</f>
        <v>Apr</v>
      </c>
      <c r="M2113" s="8" t="str">
        <f>IF(Sales_Pipeline[[#This Row],[Close_Date]]="","","Q"&amp;ROUNDUP(MONTH(Sales_Pipeline[[#This Row],[Close_Date]])/3,0))</f>
        <v>Q2</v>
      </c>
      <c r="N2113" s="2" cm="1">
        <f t="array" ref="N2113">IFERROR(_xlfn.IFS(Sales_Pipeline[[#This Row],[Deal_Stage]]="Won",_xlfn.XLOOKUP(Sales_Pipeline[[#This Row],[Product]],Products!$A$2:$A$8,Products!$C$2:$C$8),Sales_Pipeline[[#This Row],[Deal_Stage]]="Lost",_xlfn.XLOOKUP(Sales_Pipeline[[#This Row],[Product]],Products!$A$2:$A$8,Products!$C$2:$C$8)),"")</f>
        <v>550</v>
      </c>
      <c r="O2113" s="2">
        <v>0</v>
      </c>
    </row>
    <row r="2114" spans="1:15" x14ac:dyDescent="0.3">
      <c r="A2114" t="s">
        <v>2260</v>
      </c>
      <c r="B2114" t="s">
        <v>7</v>
      </c>
      <c r="C2114" t="str">
        <f>_xlfn.XLOOKUP(Sales_Pipeline[[#This Row],[Sales_Agent]],Sales_Teams[Sales_Agent],Sales_Teams[Manager])</f>
        <v>Dustin Brinkmann</v>
      </c>
      <c r="D2114" t="str">
        <f>_xlfn.XLOOKUP(Sales_Pipeline[[#This Row],[Manager]],Sales_Teams[Manager],Sales_Teams[Regional_Office])</f>
        <v>Central</v>
      </c>
      <c r="E2114" t="s">
        <v>61</v>
      </c>
      <c r="F2114" t="s">
        <v>59</v>
      </c>
      <c r="G2114" t="str">
        <f>IFERROR(_xlfn.XLOOKUP(Sales_Pipeline[[#This Row],[Account]],Accounts!$A$2:$A$86,Accounts!$F$2:$F$86),"")</f>
        <v>United States</v>
      </c>
      <c r="H2114" t="s">
        <v>57</v>
      </c>
      <c r="I2114" s="3">
        <v>42829</v>
      </c>
      <c r="J2114" s="3">
        <v>42831</v>
      </c>
      <c r="K2114" s="8" t="str">
        <f>IF(Sales_Pipeline[[#This Row],[Close_Date]]="","",TEXT(Sales_Pipeline[[#This Row],[Close_Date]],"ddd"))</f>
        <v>Thu</v>
      </c>
      <c r="L2114" s="8" t="str">
        <f>IF(Sales_Pipeline[[#This Row],[Close_Date]]="","",TEXT(Sales_Pipeline[[#This Row],[Close_Date]],"mmm"))</f>
        <v>Apr</v>
      </c>
      <c r="M2114" s="8" t="str">
        <f>IF(Sales_Pipeline[[#This Row],[Close_Date]]="","","Q"&amp;ROUNDUP(MONTH(Sales_Pipeline[[#This Row],[Close_Date]])/3,0))</f>
        <v>Q2</v>
      </c>
      <c r="N2114" s="2" cm="1">
        <f t="array" ref="N2114">IFERROR(_xlfn.IFS(Sales_Pipeline[[#This Row],[Deal_Stage]]="Won",_xlfn.XLOOKUP(Sales_Pipeline[[#This Row],[Product]],Products!$A$2:$A$8,Products!$C$2:$C$8),Sales_Pipeline[[#This Row],[Deal_Stage]]="Lost",_xlfn.XLOOKUP(Sales_Pipeline[[#This Row],[Product]],Products!$A$2:$A$8,Products!$C$2:$C$8)),"")</f>
        <v>55</v>
      </c>
      <c r="O2114" s="2">
        <v>54</v>
      </c>
    </row>
    <row r="2115" spans="1:15" x14ac:dyDescent="0.3">
      <c r="A2115" t="s">
        <v>2261</v>
      </c>
      <c r="B2115" t="s">
        <v>44</v>
      </c>
      <c r="C2115" t="str">
        <f>_xlfn.XLOOKUP(Sales_Pipeline[[#This Row],[Sales_Agent]],Sales_Teams[Sales_Agent],Sales_Teams[Manager])</f>
        <v>Summer Sewald</v>
      </c>
      <c r="D2115" t="str">
        <f>_xlfn.XLOOKUP(Sales_Pipeline[[#This Row],[Manager]],Sales_Teams[Manager],Sales_Teams[Regional_Office])</f>
        <v>West</v>
      </c>
      <c r="E2115" t="s">
        <v>63</v>
      </c>
      <c r="F2115" t="s">
        <v>145</v>
      </c>
      <c r="G2115" t="str">
        <f>IFERROR(_xlfn.XLOOKUP(Sales_Pipeline[[#This Row],[Account]],Accounts!$A$2:$A$86,Accounts!$F$2:$F$86),"")</f>
        <v>United States</v>
      </c>
      <c r="H2115" t="s">
        <v>57</v>
      </c>
      <c r="I2115" s="3">
        <v>42829</v>
      </c>
      <c r="J2115" s="3">
        <v>42915</v>
      </c>
      <c r="K2115" s="8" t="str">
        <f>IF(Sales_Pipeline[[#This Row],[Close_Date]]="","",TEXT(Sales_Pipeline[[#This Row],[Close_Date]],"ddd"))</f>
        <v>Thu</v>
      </c>
      <c r="L2115" s="8" t="str">
        <f>IF(Sales_Pipeline[[#This Row],[Close_Date]]="","",TEXT(Sales_Pipeline[[#This Row],[Close_Date]],"mmm"))</f>
        <v>Jun</v>
      </c>
      <c r="M2115" s="8" t="str">
        <f>IF(Sales_Pipeline[[#This Row],[Close_Date]]="","","Q"&amp;ROUNDUP(MONTH(Sales_Pipeline[[#This Row],[Close_Date]])/3,0))</f>
        <v>Q2</v>
      </c>
      <c r="N2115" s="2" cm="1">
        <f t="array" ref="N2115">IFERROR(_xlfn.IFS(Sales_Pipeline[[#This Row],[Deal_Stage]]="Won",_xlfn.XLOOKUP(Sales_Pipeline[[#This Row],[Product]],Products!$A$2:$A$8,Products!$C$2:$C$8),Sales_Pipeline[[#This Row],[Deal_Stage]]="Lost",_xlfn.XLOOKUP(Sales_Pipeline[[#This Row],[Product]],Products!$A$2:$A$8,Products!$C$2:$C$8)),"")</f>
        <v>550</v>
      </c>
      <c r="O2115" s="2">
        <v>564</v>
      </c>
    </row>
    <row r="2116" spans="1:15" x14ac:dyDescent="0.3">
      <c r="A2116" t="s">
        <v>2262</v>
      </c>
      <c r="B2116" t="s">
        <v>3</v>
      </c>
      <c r="C2116" t="str">
        <f>_xlfn.XLOOKUP(Sales_Pipeline[[#This Row],[Sales_Agent]],Sales_Teams[Sales_Agent],Sales_Teams[Manager])</f>
        <v>Dustin Brinkmann</v>
      </c>
      <c r="D2116" t="str">
        <f>_xlfn.XLOOKUP(Sales_Pipeline[[#This Row],[Manager]],Sales_Teams[Manager],Sales_Teams[Regional_Office])</f>
        <v>Central</v>
      </c>
      <c r="E2116" t="s">
        <v>55</v>
      </c>
      <c r="F2116" t="s">
        <v>141</v>
      </c>
      <c r="G2116" t="str">
        <f>IFERROR(_xlfn.XLOOKUP(Sales_Pipeline[[#This Row],[Account]],Accounts!$A$2:$A$86,Accounts!$F$2:$F$86),"")</f>
        <v>United States</v>
      </c>
      <c r="H2116" t="s">
        <v>82</v>
      </c>
      <c r="I2116" s="3">
        <v>42830</v>
      </c>
      <c r="J2116" s="3">
        <v>42831</v>
      </c>
      <c r="K2116" s="8" t="str">
        <f>IF(Sales_Pipeline[[#This Row],[Close_Date]]="","",TEXT(Sales_Pipeline[[#This Row],[Close_Date]],"ddd"))</f>
        <v>Thu</v>
      </c>
      <c r="L2116" s="8" t="str">
        <f>IF(Sales_Pipeline[[#This Row],[Close_Date]]="","",TEXT(Sales_Pipeline[[#This Row],[Close_Date]],"mmm"))</f>
        <v>Apr</v>
      </c>
      <c r="M2116" s="8" t="str">
        <f>IF(Sales_Pipeline[[#This Row],[Close_Date]]="","","Q"&amp;ROUNDUP(MONTH(Sales_Pipeline[[#This Row],[Close_Date]])/3,0))</f>
        <v>Q2</v>
      </c>
      <c r="N2116" s="2" cm="1">
        <f t="array" ref="N2116">IFERROR(_xlfn.IFS(Sales_Pipeline[[#This Row],[Deal_Stage]]="Won",_xlfn.XLOOKUP(Sales_Pipeline[[#This Row],[Product]],Products!$A$2:$A$8,Products!$C$2:$C$8),Sales_Pipeline[[#This Row],[Deal_Stage]]="Lost",_xlfn.XLOOKUP(Sales_Pipeline[[#This Row],[Product]],Products!$A$2:$A$8,Products!$C$2:$C$8)),"")</f>
        <v>1096</v>
      </c>
      <c r="O2116" s="2">
        <v>0</v>
      </c>
    </row>
    <row r="2117" spans="1:15" x14ac:dyDescent="0.3">
      <c r="A2117" t="s">
        <v>2263</v>
      </c>
      <c r="B2117" t="s">
        <v>3</v>
      </c>
      <c r="C2117" t="str">
        <f>_xlfn.XLOOKUP(Sales_Pipeline[[#This Row],[Sales_Agent]],Sales_Teams[Sales_Agent],Sales_Teams[Manager])</f>
        <v>Dustin Brinkmann</v>
      </c>
      <c r="D2117" t="str">
        <f>_xlfn.XLOOKUP(Sales_Pipeline[[#This Row],[Manager]],Sales_Teams[Manager],Sales_Teams[Regional_Office])</f>
        <v>Central</v>
      </c>
      <c r="E2117" t="s">
        <v>61</v>
      </c>
      <c r="F2117" t="s">
        <v>318</v>
      </c>
      <c r="G2117" t="str">
        <f>IFERROR(_xlfn.XLOOKUP(Sales_Pipeline[[#This Row],[Account]],Accounts!$A$2:$A$86,Accounts!$F$2:$F$86),"")</f>
        <v>Kenya</v>
      </c>
      <c r="H2117" t="s">
        <v>57</v>
      </c>
      <c r="I2117" s="3">
        <v>42830</v>
      </c>
      <c r="J2117" s="3">
        <v>42839</v>
      </c>
      <c r="K2117" s="8" t="str">
        <f>IF(Sales_Pipeline[[#This Row],[Close_Date]]="","",TEXT(Sales_Pipeline[[#This Row],[Close_Date]],"ddd"))</f>
        <v>Fri</v>
      </c>
      <c r="L2117" s="8" t="str">
        <f>IF(Sales_Pipeline[[#This Row],[Close_Date]]="","",TEXT(Sales_Pipeline[[#This Row],[Close_Date]],"mmm"))</f>
        <v>Apr</v>
      </c>
      <c r="M2117" s="8" t="str">
        <f>IF(Sales_Pipeline[[#This Row],[Close_Date]]="","","Q"&amp;ROUNDUP(MONTH(Sales_Pipeline[[#This Row],[Close_Date]])/3,0))</f>
        <v>Q2</v>
      </c>
      <c r="N2117" s="2" cm="1">
        <f t="array" ref="N2117">IFERROR(_xlfn.IFS(Sales_Pipeline[[#This Row],[Deal_Stage]]="Won",_xlfn.XLOOKUP(Sales_Pipeline[[#This Row],[Product]],Products!$A$2:$A$8,Products!$C$2:$C$8),Sales_Pipeline[[#This Row],[Deal_Stage]]="Lost",_xlfn.XLOOKUP(Sales_Pipeline[[#This Row],[Product]],Products!$A$2:$A$8,Products!$C$2:$C$8)),"")</f>
        <v>55</v>
      </c>
      <c r="O2117" s="2">
        <v>57</v>
      </c>
    </row>
    <row r="2118" spans="1:15" x14ac:dyDescent="0.3">
      <c r="A2118" t="s">
        <v>2264</v>
      </c>
      <c r="B2118" t="s">
        <v>27</v>
      </c>
      <c r="C2118" t="str">
        <f>_xlfn.XLOOKUP(Sales_Pipeline[[#This Row],[Sales_Agent]],Sales_Teams[Sales_Agent],Sales_Teams[Manager])</f>
        <v>Rocco Neubert</v>
      </c>
      <c r="D2118" t="str">
        <f>_xlfn.XLOOKUP(Sales_Pipeline[[#This Row],[Manager]],Sales_Teams[Manager],Sales_Teams[Regional_Office])</f>
        <v>East</v>
      </c>
      <c r="E2118" t="s">
        <v>8953</v>
      </c>
      <c r="F2118" t="s">
        <v>293</v>
      </c>
      <c r="G2118" t="str">
        <f>IFERROR(_xlfn.XLOOKUP(Sales_Pipeline[[#This Row],[Account]],Accounts!$A$2:$A$86,Accounts!$F$2:$F$86),"")</f>
        <v>United States</v>
      </c>
      <c r="H2118" t="s">
        <v>57</v>
      </c>
      <c r="I2118" s="3">
        <v>42830</v>
      </c>
      <c r="J2118" s="3">
        <v>42916</v>
      </c>
      <c r="K2118" s="8" t="str">
        <f>IF(Sales_Pipeline[[#This Row],[Close_Date]]="","",TEXT(Sales_Pipeline[[#This Row],[Close_Date]],"ddd"))</f>
        <v>Fri</v>
      </c>
      <c r="L2118" s="8" t="str">
        <f>IF(Sales_Pipeline[[#This Row],[Close_Date]]="","",TEXT(Sales_Pipeline[[#This Row],[Close_Date]],"mmm"))</f>
        <v>Jun</v>
      </c>
      <c r="M2118" s="8" t="str">
        <f>IF(Sales_Pipeline[[#This Row],[Close_Date]]="","","Q"&amp;ROUNDUP(MONTH(Sales_Pipeline[[#This Row],[Close_Date]])/3,0))</f>
        <v>Q2</v>
      </c>
      <c r="N2118" s="2" cm="1">
        <f t="array" ref="N2118">IFERROR(_xlfn.IFS(Sales_Pipeline[[#This Row],[Deal_Stage]]="Won",_xlfn.XLOOKUP(Sales_Pipeline[[#This Row],[Product]],Products!$A$2:$A$8,Products!$C$2:$C$8),Sales_Pipeline[[#This Row],[Deal_Stage]]="Lost",_xlfn.XLOOKUP(Sales_Pipeline[[#This Row],[Product]],Products!$A$2:$A$8,Products!$C$2:$C$8)),"")</f>
        <v>4821</v>
      </c>
      <c r="O2118" s="2">
        <v>5558</v>
      </c>
    </row>
    <row r="2119" spans="1:15" x14ac:dyDescent="0.3">
      <c r="A2119" t="s">
        <v>2265</v>
      </c>
      <c r="B2119" t="s">
        <v>6</v>
      </c>
      <c r="C2119" t="str">
        <f>_xlfn.XLOOKUP(Sales_Pipeline[[#This Row],[Sales_Agent]],Sales_Teams[Sales_Agent],Sales_Teams[Manager])</f>
        <v>Dustin Brinkmann</v>
      </c>
      <c r="D2119" t="str">
        <f>_xlfn.XLOOKUP(Sales_Pipeline[[#This Row],[Manager]],Sales_Teams[Manager],Sales_Teams[Regional_Office])</f>
        <v>Central</v>
      </c>
      <c r="E2119" t="s">
        <v>84</v>
      </c>
      <c r="F2119" t="s">
        <v>94</v>
      </c>
      <c r="G2119" t="str">
        <f>IFERROR(_xlfn.XLOOKUP(Sales_Pipeline[[#This Row],[Account]],Accounts!$A$2:$A$86,Accounts!$F$2:$F$86),"")</f>
        <v>United States</v>
      </c>
      <c r="H2119" t="s">
        <v>82</v>
      </c>
      <c r="I2119" s="3">
        <v>42830</v>
      </c>
      <c r="J2119" s="3">
        <v>42835</v>
      </c>
      <c r="K2119" s="8" t="str">
        <f>IF(Sales_Pipeline[[#This Row],[Close_Date]]="","",TEXT(Sales_Pipeline[[#This Row],[Close_Date]],"ddd"))</f>
        <v>Mon</v>
      </c>
      <c r="L2119" s="8" t="str">
        <f>IF(Sales_Pipeline[[#This Row],[Close_Date]]="","",TEXT(Sales_Pipeline[[#This Row],[Close_Date]],"mmm"))</f>
        <v>Apr</v>
      </c>
      <c r="M2119" s="8" t="str">
        <f>IF(Sales_Pipeline[[#This Row],[Close_Date]]="","","Q"&amp;ROUNDUP(MONTH(Sales_Pipeline[[#This Row],[Close_Date]])/3,0))</f>
        <v>Q2</v>
      </c>
      <c r="N2119" s="2" cm="1">
        <f t="array" ref="N2119">IFERROR(_xlfn.IFS(Sales_Pipeline[[#This Row],[Deal_Stage]]="Won",_xlfn.XLOOKUP(Sales_Pipeline[[#This Row],[Product]],Products!$A$2:$A$8,Products!$C$2:$C$8),Sales_Pipeline[[#This Row],[Deal_Stage]]="Lost",_xlfn.XLOOKUP(Sales_Pipeline[[#This Row],[Product]],Products!$A$2:$A$8,Products!$C$2:$C$8)),"")</f>
        <v>5482</v>
      </c>
      <c r="O2119" s="2">
        <v>0</v>
      </c>
    </row>
    <row r="2120" spans="1:15" x14ac:dyDescent="0.3">
      <c r="A2120" t="s">
        <v>2266</v>
      </c>
      <c r="B2120" t="s">
        <v>20</v>
      </c>
      <c r="C2120" t="str">
        <f>_xlfn.XLOOKUP(Sales_Pipeline[[#This Row],[Sales_Agent]],Sales_Teams[Sales_Agent],Sales_Teams[Manager])</f>
        <v>Cara Losch</v>
      </c>
      <c r="D2120" t="str">
        <f>_xlfn.XLOOKUP(Sales_Pipeline[[#This Row],[Manager]],Sales_Teams[Manager],Sales_Teams[Regional_Office])</f>
        <v>East</v>
      </c>
      <c r="E2120" t="s">
        <v>63</v>
      </c>
      <c r="F2120" t="s">
        <v>161</v>
      </c>
      <c r="G2120" t="str">
        <f>IFERROR(_xlfn.XLOOKUP(Sales_Pipeline[[#This Row],[Account]],Accounts!$A$2:$A$86,Accounts!$F$2:$F$86),"")</f>
        <v>United States</v>
      </c>
      <c r="H2120" t="s">
        <v>82</v>
      </c>
      <c r="I2120" s="3">
        <v>42830</v>
      </c>
      <c r="J2120" s="3">
        <v>42832</v>
      </c>
      <c r="K2120" s="8" t="str">
        <f>IF(Sales_Pipeline[[#This Row],[Close_Date]]="","",TEXT(Sales_Pipeline[[#This Row],[Close_Date]],"ddd"))</f>
        <v>Fri</v>
      </c>
      <c r="L2120" s="8" t="str">
        <f>IF(Sales_Pipeline[[#This Row],[Close_Date]]="","",TEXT(Sales_Pipeline[[#This Row],[Close_Date]],"mmm"))</f>
        <v>Apr</v>
      </c>
      <c r="M2120" s="8" t="str">
        <f>IF(Sales_Pipeline[[#This Row],[Close_Date]]="","","Q"&amp;ROUNDUP(MONTH(Sales_Pipeline[[#This Row],[Close_Date]])/3,0))</f>
        <v>Q2</v>
      </c>
      <c r="N2120" s="2" cm="1">
        <f t="array" ref="N2120">IFERROR(_xlfn.IFS(Sales_Pipeline[[#This Row],[Deal_Stage]]="Won",_xlfn.XLOOKUP(Sales_Pipeline[[#This Row],[Product]],Products!$A$2:$A$8,Products!$C$2:$C$8),Sales_Pipeline[[#This Row],[Deal_Stage]]="Lost",_xlfn.XLOOKUP(Sales_Pipeline[[#This Row],[Product]],Products!$A$2:$A$8,Products!$C$2:$C$8)),"")</f>
        <v>550</v>
      </c>
      <c r="O2120" s="2">
        <v>0</v>
      </c>
    </row>
    <row r="2121" spans="1:15" x14ac:dyDescent="0.3">
      <c r="A2121" t="s">
        <v>2267</v>
      </c>
      <c r="B2121" t="s">
        <v>20</v>
      </c>
      <c r="C2121" t="str">
        <f>_xlfn.XLOOKUP(Sales_Pipeline[[#This Row],[Sales_Agent]],Sales_Teams[Sales_Agent],Sales_Teams[Manager])</f>
        <v>Cara Losch</v>
      </c>
      <c r="D2121" t="str">
        <f>_xlfn.XLOOKUP(Sales_Pipeline[[#This Row],[Manager]],Sales_Teams[Manager],Sales_Teams[Regional_Office])</f>
        <v>East</v>
      </c>
      <c r="E2121" t="s">
        <v>55</v>
      </c>
      <c r="F2121" t="s">
        <v>209</v>
      </c>
      <c r="G2121" t="str">
        <f>IFERROR(_xlfn.XLOOKUP(Sales_Pipeline[[#This Row],[Account]],Accounts!$A$2:$A$86,Accounts!$F$2:$F$86),"")</f>
        <v>United States</v>
      </c>
      <c r="H2121" t="s">
        <v>57</v>
      </c>
      <c r="I2121" s="3">
        <v>42830</v>
      </c>
      <c r="J2121" s="3">
        <v>42835</v>
      </c>
      <c r="K2121" s="8" t="str">
        <f>IF(Sales_Pipeline[[#This Row],[Close_Date]]="","",TEXT(Sales_Pipeline[[#This Row],[Close_Date]],"ddd"))</f>
        <v>Mon</v>
      </c>
      <c r="L2121" s="8" t="str">
        <f>IF(Sales_Pipeline[[#This Row],[Close_Date]]="","",TEXT(Sales_Pipeline[[#This Row],[Close_Date]],"mmm"))</f>
        <v>Apr</v>
      </c>
      <c r="M2121" s="8" t="str">
        <f>IF(Sales_Pipeline[[#This Row],[Close_Date]]="","","Q"&amp;ROUNDUP(MONTH(Sales_Pipeline[[#This Row],[Close_Date]])/3,0))</f>
        <v>Q2</v>
      </c>
      <c r="N2121" s="2" cm="1">
        <f t="array" ref="N2121">IFERROR(_xlfn.IFS(Sales_Pipeline[[#This Row],[Deal_Stage]]="Won",_xlfn.XLOOKUP(Sales_Pipeline[[#This Row],[Product]],Products!$A$2:$A$8,Products!$C$2:$C$8),Sales_Pipeline[[#This Row],[Deal_Stage]]="Lost",_xlfn.XLOOKUP(Sales_Pipeline[[#This Row],[Product]],Products!$A$2:$A$8,Products!$C$2:$C$8)),"")</f>
        <v>1096</v>
      </c>
      <c r="O2121" s="2">
        <v>1083</v>
      </c>
    </row>
    <row r="2122" spans="1:15" x14ac:dyDescent="0.3">
      <c r="A2122" t="s">
        <v>2268</v>
      </c>
      <c r="B2122" t="s">
        <v>15</v>
      </c>
      <c r="C2122" t="str">
        <f>_xlfn.XLOOKUP(Sales_Pipeline[[#This Row],[Sales_Agent]],Sales_Teams[Sales_Agent],Sales_Teams[Manager])</f>
        <v>Melvin Marxen</v>
      </c>
      <c r="D2122" t="str">
        <f>_xlfn.XLOOKUP(Sales_Pipeline[[#This Row],[Manager]],Sales_Teams[Manager],Sales_Teams[Regional_Office])</f>
        <v>Central</v>
      </c>
      <c r="E2122" t="s">
        <v>8953</v>
      </c>
      <c r="F2122" t="s">
        <v>94</v>
      </c>
      <c r="G2122" t="str">
        <f>IFERROR(_xlfn.XLOOKUP(Sales_Pipeline[[#This Row],[Account]],Accounts!$A$2:$A$86,Accounts!$F$2:$F$86),"")</f>
        <v>United States</v>
      </c>
      <c r="H2122" t="s">
        <v>57</v>
      </c>
      <c r="I2122" s="3">
        <v>42830</v>
      </c>
      <c r="J2122" s="3">
        <v>42831</v>
      </c>
      <c r="K2122" s="8" t="str">
        <f>IF(Sales_Pipeline[[#This Row],[Close_Date]]="","",TEXT(Sales_Pipeline[[#This Row],[Close_Date]],"ddd"))</f>
        <v>Thu</v>
      </c>
      <c r="L2122" s="8" t="str">
        <f>IF(Sales_Pipeline[[#This Row],[Close_Date]]="","",TEXT(Sales_Pipeline[[#This Row],[Close_Date]],"mmm"))</f>
        <v>Apr</v>
      </c>
      <c r="M2122" s="8" t="str">
        <f>IF(Sales_Pipeline[[#This Row],[Close_Date]]="","","Q"&amp;ROUNDUP(MONTH(Sales_Pipeline[[#This Row],[Close_Date]])/3,0))</f>
        <v>Q2</v>
      </c>
      <c r="N2122" s="2" cm="1">
        <f t="array" ref="N2122">IFERROR(_xlfn.IFS(Sales_Pipeline[[#This Row],[Deal_Stage]]="Won",_xlfn.XLOOKUP(Sales_Pipeline[[#This Row],[Product]],Products!$A$2:$A$8,Products!$C$2:$C$8),Sales_Pipeline[[#This Row],[Deal_Stage]]="Lost",_xlfn.XLOOKUP(Sales_Pipeline[[#This Row],[Product]],Products!$A$2:$A$8,Products!$C$2:$C$8)),"")</f>
        <v>4821</v>
      </c>
      <c r="O2122" s="2">
        <v>5647</v>
      </c>
    </row>
    <row r="2123" spans="1:15" x14ac:dyDescent="0.3">
      <c r="A2123" t="s">
        <v>2269</v>
      </c>
      <c r="B2123" t="s">
        <v>28</v>
      </c>
      <c r="C2123" t="str">
        <f>_xlfn.XLOOKUP(Sales_Pipeline[[#This Row],[Sales_Agent]],Sales_Teams[Sales_Agent],Sales_Teams[Manager])</f>
        <v>Rocco Neubert</v>
      </c>
      <c r="D2123" t="str">
        <f>_xlfn.XLOOKUP(Sales_Pipeline[[#This Row],[Manager]],Sales_Teams[Manager],Sales_Teams[Regional_Office])</f>
        <v>East</v>
      </c>
      <c r="E2123" t="s">
        <v>63</v>
      </c>
      <c r="F2123" t="s">
        <v>388</v>
      </c>
      <c r="G2123" t="str">
        <f>IFERROR(_xlfn.XLOOKUP(Sales_Pipeline[[#This Row],[Account]],Accounts!$A$2:$A$86,Accounts!$F$2:$F$86),"")</f>
        <v>China</v>
      </c>
      <c r="H2123" t="s">
        <v>82</v>
      </c>
      <c r="I2123" s="3">
        <v>42830</v>
      </c>
      <c r="J2123" s="3">
        <v>42954</v>
      </c>
      <c r="K2123" s="8" t="str">
        <f>IF(Sales_Pipeline[[#This Row],[Close_Date]]="","",TEXT(Sales_Pipeline[[#This Row],[Close_Date]],"ddd"))</f>
        <v>Mon</v>
      </c>
      <c r="L2123" s="8" t="str">
        <f>IF(Sales_Pipeline[[#This Row],[Close_Date]]="","",TEXT(Sales_Pipeline[[#This Row],[Close_Date]],"mmm"))</f>
        <v>Aug</v>
      </c>
      <c r="M2123" s="8" t="str">
        <f>IF(Sales_Pipeline[[#This Row],[Close_Date]]="","","Q"&amp;ROUNDUP(MONTH(Sales_Pipeline[[#This Row],[Close_Date]])/3,0))</f>
        <v>Q3</v>
      </c>
      <c r="N2123" s="2" cm="1">
        <f t="array" ref="N2123">IFERROR(_xlfn.IFS(Sales_Pipeline[[#This Row],[Deal_Stage]]="Won",_xlfn.XLOOKUP(Sales_Pipeline[[#This Row],[Product]],Products!$A$2:$A$8,Products!$C$2:$C$8),Sales_Pipeline[[#This Row],[Deal_Stage]]="Lost",_xlfn.XLOOKUP(Sales_Pipeline[[#This Row],[Product]],Products!$A$2:$A$8,Products!$C$2:$C$8)),"")</f>
        <v>550</v>
      </c>
      <c r="O2123" s="2">
        <v>0</v>
      </c>
    </row>
    <row r="2124" spans="1:15" x14ac:dyDescent="0.3">
      <c r="A2124" t="s">
        <v>2270</v>
      </c>
      <c r="B2124" t="s">
        <v>28</v>
      </c>
      <c r="C2124" t="str">
        <f>_xlfn.XLOOKUP(Sales_Pipeline[[#This Row],[Sales_Agent]],Sales_Teams[Sales_Agent],Sales_Teams[Manager])</f>
        <v>Rocco Neubert</v>
      </c>
      <c r="D2124" t="str">
        <f>_xlfn.XLOOKUP(Sales_Pipeline[[#This Row],[Manager]],Sales_Teams[Manager],Sales_Teams[Regional_Office])</f>
        <v>East</v>
      </c>
      <c r="E2124" t="s">
        <v>8953</v>
      </c>
      <c r="F2124" t="s">
        <v>161</v>
      </c>
      <c r="G2124" t="str">
        <f>IFERROR(_xlfn.XLOOKUP(Sales_Pipeline[[#This Row],[Account]],Accounts!$A$2:$A$86,Accounts!$F$2:$F$86),"")</f>
        <v>United States</v>
      </c>
      <c r="H2124" t="s">
        <v>57</v>
      </c>
      <c r="I2124" s="3">
        <v>42830</v>
      </c>
      <c r="J2124" s="3">
        <v>42905</v>
      </c>
      <c r="K2124" s="8" t="str">
        <f>IF(Sales_Pipeline[[#This Row],[Close_Date]]="","",TEXT(Sales_Pipeline[[#This Row],[Close_Date]],"ddd"))</f>
        <v>Mon</v>
      </c>
      <c r="L2124" s="8" t="str">
        <f>IF(Sales_Pipeline[[#This Row],[Close_Date]]="","",TEXT(Sales_Pipeline[[#This Row],[Close_Date]],"mmm"))</f>
        <v>Jun</v>
      </c>
      <c r="M2124" s="8" t="str">
        <f>IF(Sales_Pipeline[[#This Row],[Close_Date]]="","","Q"&amp;ROUNDUP(MONTH(Sales_Pipeline[[#This Row],[Close_Date]])/3,0))</f>
        <v>Q2</v>
      </c>
      <c r="N2124" s="2" cm="1">
        <f t="array" ref="N2124">IFERROR(_xlfn.IFS(Sales_Pipeline[[#This Row],[Deal_Stage]]="Won",_xlfn.XLOOKUP(Sales_Pipeline[[#This Row],[Product]],Products!$A$2:$A$8,Products!$C$2:$C$8),Sales_Pipeline[[#This Row],[Deal_Stage]]="Lost",_xlfn.XLOOKUP(Sales_Pipeline[[#This Row],[Product]],Products!$A$2:$A$8,Products!$C$2:$C$8)),"")</f>
        <v>4821</v>
      </c>
      <c r="O2124" s="2">
        <v>4648</v>
      </c>
    </row>
    <row r="2125" spans="1:15" x14ac:dyDescent="0.3">
      <c r="A2125" t="s">
        <v>2271</v>
      </c>
      <c r="B2125" t="s">
        <v>28</v>
      </c>
      <c r="C2125" t="str">
        <f>_xlfn.XLOOKUP(Sales_Pipeline[[#This Row],[Sales_Agent]],Sales_Teams[Sales_Agent],Sales_Teams[Manager])</f>
        <v>Rocco Neubert</v>
      </c>
      <c r="D2125" t="str">
        <f>_xlfn.XLOOKUP(Sales_Pipeline[[#This Row],[Manager]],Sales_Teams[Manager],Sales_Teams[Regional_Office])</f>
        <v>East</v>
      </c>
      <c r="E2125" t="s">
        <v>61</v>
      </c>
      <c r="F2125" t="s">
        <v>231</v>
      </c>
      <c r="G2125" t="str">
        <f>IFERROR(_xlfn.XLOOKUP(Sales_Pipeline[[#This Row],[Account]],Accounts!$A$2:$A$86,Accounts!$F$2:$F$86),"")</f>
        <v>United States</v>
      </c>
      <c r="H2125" t="s">
        <v>57</v>
      </c>
      <c r="I2125" s="3">
        <v>42830</v>
      </c>
      <c r="J2125" s="3">
        <v>42839</v>
      </c>
      <c r="K2125" s="8" t="str">
        <f>IF(Sales_Pipeline[[#This Row],[Close_Date]]="","",TEXT(Sales_Pipeline[[#This Row],[Close_Date]],"ddd"))</f>
        <v>Fri</v>
      </c>
      <c r="L2125" s="8" t="str">
        <f>IF(Sales_Pipeline[[#This Row],[Close_Date]]="","",TEXT(Sales_Pipeline[[#This Row],[Close_Date]],"mmm"))</f>
        <v>Apr</v>
      </c>
      <c r="M2125" s="8" t="str">
        <f>IF(Sales_Pipeline[[#This Row],[Close_Date]]="","","Q"&amp;ROUNDUP(MONTH(Sales_Pipeline[[#This Row],[Close_Date]])/3,0))</f>
        <v>Q2</v>
      </c>
      <c r="N2125" s="2" cm="1">
        <f t="array" ref="N2125">IFERROR(_xlfn.IFS(Sales_Pipeline[[#This Row],[Deal_Stage]]="Won",_xlfn.XLOOKUP(Sales_Pipeline[[#This Row],[Product]],Products!$A$2:$A$8,Products!$C$2:$C$8),Sales_Pipeline[[#This Row],[Deal_Stage]]="Lost",_xlfn.XLOOKUP(Sales_Pipeline[[#This Row],[Product]],Products!$A$2:$A$8,Products!$C$2:$C$8)),"")</f>
        <v>55</v>
      </c>
      <c r="O2125" s="2">
        <v>50</v>
      </c>
    </row>
    <row r="2126" spans="1:15" x14ac:dyDescent="0.3">
      <c r="A2126" t="s">
        <v>2272</v>
      </c>
      <c r="B2126" t="s">
        <v>13</v>
      </c>
      <c r="C2126" t="str">
        <f>_xlfn.XLOOKUP(Sales_Pipeline[[#This Row],[Sales_Agent]],Sales_Teams[Sales_Agent],Sales_Teams[Manager])</f>
        <v>Melvin Marxen</v>
      </c>
      <c r="D2126" t="str">
        <f>_xlfn.XLOOKUP(Sales_Pipeline[[#This Row],[Manager]],Sales_Teams[Manager],Sales_Teams[Regional_Office])</f>
        <v>Central</v>
      </c>
      <c r="E2126" t="s">
        <v>76</v>
      </c>
      <c r="F2126" t="s">
        <v>330</v>
      </c>
      <c r="G2126" t="str">
        <f>IFERROR(_xlfn.XLOOKUP(Sales_Pipeline[[#This Row],[Account]],Accounts!$A$2:$A$86,Accounts!$F$2:$F$86),"")</f>
        <v>Korea</v>
      </c>
      <c r="H2126" t="s">
        <v>82</v>
      </c>
      <c r="I2126" s="3">
        <v>42830</v>
      </c>
      <c r="J2126" s="3">
        <v>42832</v>
      </c>
      <c r="K2126" s="8" t="str">
        <f>IF(Sales_Pipeline[[#This Row],[Close_Date]]="","",TEXT(Sales_Pipeline[[#This Row],[Close_Date]],"ddd"))</f>
        <v>Fri</v>
      </c>
      <c r="L2126" s="8" t="str">
        <f>IF(Sales_Pipeline[[#This Row],[Close_Date]]="","",TEXT(Sales_Pipeline[[#This Row],[Close_Date]],"mmm"))</f>
        <v>Apr</v>
      </c>
      <c r="M2126" s="8" t="str">
        <f>IF(Sales_Pipeline[[#This Row],[Close_Date]]="","","Q"&amp;ROUNDUP(MONTH(Sales_Pipeline[[#This Row],[Close_Date]])/3,0))</f>
        <v>Q2</v>
      </c>
      <c r="N2126" s="2" cm="1">
        <f t="array" ref="N2126">IFERROR(_xlfn.IFS(Sales_Pipeline[[#This Row],[Deal_Stage]]="Won",_xlfn.XLOOKUP(Sales_Pipeline[[#This Row],[Product]],Products!$A$2:$A$8,Products!$C$2:$C$8),Sales_Pipeline[[#This Row],[Deal_Stage]]="Lost",_xlfn.XLOOKUP(Sales_Pipeline[[#This Row],[Product]],Products!$A$2:$A$8,Products!$C$2:$C$8)),"")</f>
        <v>3393</v>
      </c>
      <c r="O2126" s="2">
        <v>0</v>
      </c>
    </row>
    <row r="2127" spans="1:15" x14ac:dyDescent="0.3">
      <c r="A2127" t="s">
        <v>2273</v>
      </c>
      <c r="B2127" t="s">
        <v>40</v>
      </c>
      <c r="C2127" t="str">
        <f>_xlfn.XLOOKUP(Sales_Pipeline[[#This Row],[Sales_Agent]],Sales_Teams[Sales_Agent],Sales_Teams[Manager])</f>
        <v>Summer Sewald</v>
      </c>
      <c r="D2127" t="str">
        <f>_xlfn.XLOOKUP(Sales_Pipeline[[#This Row],[Manager]],Sales_Teams[Manager],Sales_Teams[Regional_Office])</f>
        <v>West</v>
      </c>
      <c r="E2127" t="s">
        <v>63</v>
      </c>
      <c r="F2127" t="s">
        <v>173</v>
      </c>
      <c r="G2127" t="str">
        <f>IFERROR(_xlfn.XLOOKUP(Sales_Pipeline[[#This Row],[Account]],Accounts!$A$2:$A$86,Accounts!$F$2:$F$86),"")</f>
        <v>United States</v>
      </c>
      <c r="H2127" t="s">
        <v>82</v>
      </c>
      <c r="I2127" s="3">
        <v>42830</v>
      </c>
      <c r="J2127" s="3">
        <v>42885</v>
      </c>
      <c r="K2127" s="8" t="str">
        <f>IF(Sales_Pipeline[[#This Row],[Close_Date]]="","",TEXT(Sales_Pipeline[[#This Row],[Close_Date]],"ddd"))</f>
        <v>Tue</v>
      </c>
      <c r="L2127" s="8" t="str">
        <f>IF(Sales_Pipeline[[#This Row],[Close_Date]]="","",TEXT(Sales_Pipeline[[#This Row],[Close_Date]],"mmm"))</f>
        <v>May</v>
      </c>
      <c r="M2127" s="8" t="str">
        <f>IF(Sales_Pipeline[[#This Row],[Close_Date]]="","","Q"&amp;ROUNDUP(MONTH(Sales_Pipeline[[#This Row],[Close_Date]])/3,0))</f>
        <v>Q2</v>
      </c>
      <c r="N2127" s="2" cm="1">
        <f t="array" ref="N2127">IFERROR(_xlfn.IFS(Sales_Pipeline[[#This Row],[Deal_Stage]]="Won",_xlfn.XLOOKUP(Sales_Pipeline[[#This Row],[Product]],Products!$A$2:$A$8,Products!$C$2:$C$8),Sales_Pipeline[[#This Row],[Deal_Stage]]="Lost",_xlfn.XLOOKUP(Sales_Pipeline[[#This Row],[Product]],Products!$A$2:$A$8,Products!$C$2:$C$8)),"")</f>
        <v>550</v>
      </c>
      <c r="O2127" s="2">
        <v>0</v>
      </c>
    </row>
    <row r="2128" spans="1:15" x14ac:dyDescent="0.3">
      <c r="A2128" t="s">
        <v>2274</v>
      </c>
      <c r="B2128" t="s">
        <v>40</v>
      </c>
      <c r="C2128" t="str">
        <f>_xlfn.XLOOKUP(Sales_Pipeline[[#This Row],[Sales_Agent]],Sales_Teams[Sales_Agent],Sales_Teams[Manager])</f>
        <v>Summer Sewald</v>
      </c>
      <c r="D2128" t="str">
        <f>_xlfn.XLOOKUP(Sales_Pipeline[[#This Row],[Manager]],Sales_Teams[Manager],Sales_Teams[Regional_Office])</f>
        <v>West</v>
      </c>
      <c r="E2128" t="s">
        <v>8953</v>
      </c>
      <c r="F2128" t="s">
        <v>288</v>
      </c>
      <c r="G2128" t="str">
        <f>IFERROR(_xlfn.XLOOKUP(Sales_Pipeline[[#This Row],[Account]],Accounts!$A$2:$A$86,Accounts!$F$2:$F$86),"")</f>
        <v>United States</v>
      </c>
      <c r="H2128" t="s">
        <v>82</v>
      </c>
      <c r="I2128" s="3">
        <v>42830</v>
      </c>
      <c r="J2128" s="3">
        <v>42832</v>
      </c>
      <c r="K2128" s="8" t="str">
        <f>IF(Sales_Pipeline[[#This Row],[Close_Date]]="","",TEXT(Sales_Pipeline[[#This Row],[Close_Date]],"ddd"))</f>
        <v>Fri</v>
      </c>
      <c r="L2128" s="8" t="str">
        <f>IF(Sales_Pipeline[[#This Row],[Close_Date]]="","",TEXT(Sales_Pipeline[[#This Row],[Close_Date]],"mmm"))</f>
        <v>Apr</v>
      </c>
      <c r="M2128" s="8" t="str">
        <f>IF(Sales_Pipeline[[#This Row],[Close_Date]]="","","Q"&amp;ROUNDUP(MONTH(Sales_Pipeline[[#This Row],[Close_Date]])/3,0))</f>
        <v>Q2</v>
      </c>
      <c r="N2128" s="2" cm="1">
        <f t="array" ref="N2128">IFERROR(_xlfn.IFS(Sales_Pipeline[[#This Row],[Deal_Stage]]="Won",_xlfn.XLOOKUP(Sales_Pipeline[[#This Row],[Product]],Products!$A$2:$A$8,Products!$C$2:$C$8),Sales_Pipeline[[#This Row],[Deal_Stage]]="Lost",_xlfn.XLOOKUP(Sales_Pipeline[[#This Row],[Product]],Products!$A$2:$A$8,Products!$C$2:$C$8)),"")</f>
        <v>4821</v>
      </c>
      <c r="O2128" s="2">
        <v>0</v>
      </c>
    </row>
    <row r="2129" spans="1:15" x14ac:dyDescent="0.3">
      <c r="A2129" t="s">
        <v>2275</v>
      </c>
      <c r="B2129" t="s">
        <v>10</v>
      </c>
      <c r="C2129" t="str">
        <f>_xlfn.XLOOKUP(Sales_Pipeline[[#This Row],[Sales_Agent]],Sales_Teams[Sales_Agent],Sales_Teams[Manager])</f>
        <v>Melvin Marxen</v>
      </c>
      <c r="D2129" t="str">
        <f>_xlfn.XLOOKUP(Sales_Pipeline[[#This Row],[Manager]],Sales_Teams[Manager],Sales_Teams[Regional_Office])</f>
        <v>Central</v>
      </c>
      <c r="E2129" t="s">
        <v>63</v>
      </c>
      <c r="F2129" t="s">
        <v>118</v>
      </c>
      <c r="G2129" t="str">
        <f>IFERROR(_xlfn.XLOOKUP(Sales_Pipeline[[#This Row],[Account]],Accounts!$A$2:$A$86,Accounts!$F$2:$F$86),"")</f>
        <v>United States</v>
      </c>
      <c r="H2129" t="s">
        <v>82</v>
      </c>
      <c r="I2129" s="3">
        <v>42830</v>
      </c>
      <c r="J2129" s="3">
        <v>42954</v>
      </c>
      <c r="K2129" s="8" t="str">
        <f>IF(Sales_Pipeline[[#This Row],[Close_Date]]="","",TEXT(Sales_Pipeline[[#This Row],[Close_Date]],"ddd"))</f>
        <v>Mon</v>
      </c>
      <c r="L2129" s="8" t="str">
        <f>IF(Sales_Pipeline[[#This Row],[Close_Date]]="","",TEXT(Sales_Pipeline[[#This Row],[Close_Date]],"mmm"))</f>
        <v>Aug</v>
      </c>
      <c r="M2129" s="8" t="str">
        <f>IF(Sales_Pipeline[[#This Row],[Close_Date]]="","","Q"&amp;ROUNDUP(MONTH(Sales_Pipeline[[#This Row],[Close_Date]])/3,0))</f>
        <v>Q3</v>
      </c>
      <c r="N2129" s="2" cm="1">
        <f t="array" ref="N2129">IFERROR(_xlfn.IFS(Sales_Pipeline[[#This Row],[Deal_Stage]]="Won",_xlfn.XLOOKUP(Sales_Pipeline[[#This Row],[Product]],Products!$A$2:$A$8,Products!$C$2:$C$8),Sales_Pipeline[[#This Row],[Deal_Stage]]="Lost",_xlfn.XLOOKUP(Sales_Pipeline[[#This Row],[Product]],Products!$A$2:$A$8,Products!$C$2:$C$8)),"")</f>
        <v>550</v>
      </c>
      <c r="O2129" s="2">
        <v>0</v>
      </c>
    </row>
    <row r="2130" spans="1:15" x14ac:dyDescent="0.3">
      <c r="A2130" t="s">
        <v>2276</v>
      </c>
      <c r="B2130" t="s">
        <v>10</v>
      </c>
      <c r="C2130" t="str">
        <f>_xlfn.XLOOKUP(Sales_Pipeline[[#This Row],[Sales_Agent]],Sales_Teams[Sales_Agent],Sales_Teams[Manager])</f>
        <v>Melvin Marxen</v>
      </c>
      <c r="D2130" t="str">
        <f>_xlfn.XLOOKUP(Sales_Pipeline[[#This Row],[Manager]],Sales_Teams[Manager],Sales_Teams[Regional_Office])</f>
        <v>Central</v>
      </c>
      <c r="E2130" t="s">
        <v>63</v>
      </c>
      <c r="F2130" t="s">
        <v>169</v>
      </c>
      <c r="G2130" t="str">
        <f>IFERROR(_xlfn.XLOOKUP(Sales_Pipeline[[#This Row],[Account]],Accounts!$A$2:$A$86,Accounts!$F$2:$F$86),"")</f>
        <v>Panama</v>
      </c>
      <c r="H2130" t="s">
        <v>57</v>
      </c>
      <c r="I2130" s="3">
        <v>42830</v>
      </c>
      <c r="J2130" s="3">
        <v>42867</v>
      </c>
      <c r="K2130" s="8" t="str">
        <f>IF(Sales_Pipeline[[#This Row],[Close_Date]]="","",TEXT(Sales_Pipeline[[#This Row],[Close_Date]],"ddd"))</f>
        <v>Fri</v>
      </c>
      <c r="L2130" s="8" t="str">
        <f>IF(Sales_Pipeline[[#This Row],[Close_Date]]="","",TEXT(Sales_Pipeline[[#This Row],[Close_Date]],"mmm"))</f>
        <v>May</v>
      </c>
      <c r="M2130" s="8" t="str">
        <f>IF(Sales_Pipeline[[#This Row],[Close_Date]]="","","Q"&amp;ROUNDUP(MONTH(Sales_Pipeline[[#This Row],[Close_Date]])/3,0))</f>
        <v>Q2</v>
      </c>
      <c r="N2130" s="2" cm="1">
        <f t="array" ref="N2130">IFERROR(_xlfn.IFS(Sales_Pipeline[[#This Row],[Deal_Stage]]="Won",_xlfn.XLOOKUP(Sales_Pipeline[[#This Row],[Product]],Products!$A$2:$A$8,Products!$C$2:$C$8),Sales_Pipeline[[#This Row],[Deal_Stage]]="Lost",_xlfn.XLOOKUP(Sales_Pipeline[[#This Row],[Product]],Products!$A$2:$A$8,Products!$C$2:$C$8)),"")</f>
        <v>550</v>
      </c>
      <c r="O2130" s="2">
        <v>505</v>
      </c>
    </row>
    <row r="2131" spans="1:15" x14ac:dyDescent="0.3">
      <c r="A2131" t="s">
        <v>2277</v>
      </c>
      <c r="B2131" t="s">
        <v>42</v>
      </c>
      <c r="C2131" t="str">
        <f>_xlfn.XLOOKUP(Sales_Pipeline[[#This Row],[Sales_Agent]],Sales_Teams[Sales_Agent],Sales_Teams[Manager])</f>
        <v>Summer Sewald</v>
      </c>
      <c r="D2131" t="str">
        <f>_xlfn.XLOOKUP(Sales_Pipeline[[#This Row],[Manager]],Sales_Teams[Manager],Sales_Teams[Regional_Office])</f>
        <v>West</v>
      </c>
      <c r="E2131" t="s">
        <v>8953</v>
      </c>
      <c r="F2131" t="s">
        <v>240</v>
      </c>
      <c r="G2131" t="str">
        <f>IFERROR(_xlfn.XLOOKUP(Sales_Pipeline[[#This Row],[Account]],Accounts!$A$2:$A$86,Accounts!$F$2:$F$86),"")</f>
        <v>United States</v>
      </c>
      <c r="H2131" t="s">
        <v>82</v>
      </c>
      <c r="I2131" s="3">
        <v>42830</v>
      </c>
      <c r="J2131" s="3">
        <v>42840</v>
      </c>
      <c r="K2131" s="8" t="str">
        <f>IF(Sales_Pipeline[[#This Row],[Close_Date]]="","",TEXT(Sales_Pipeline[[#This Row],[Close_Date]],"ddd"))</f>
        <v>Sat</v>
      </c>
      <c r="L2131" s="8" t="str">
        <f>IF(Sales_Pipeline[[#This Row],[Close_Date]]="","",TEXT(Sales_Pipeline[[#This Row],[Close_Date]],"mmm"))</f>
        <v>Apr</v>
      </c>
      <c r="M2131" s="8" t="str">
        <f>IF(Sales_Pipeline[[#This Row],[Close_Date]]="","","Q"&amp;ROUNDUP(MONTH(Sales_Pipeline[[#This Row],[Close_Date]])/3,0))</f>
        <v>Q2</v>
      </c>
      <c r="N2131" s="2" cm="1">
        <f t="array" ref="N2131">IFERROR(_xlfn.IFS(Sales_Pipeline[[#This Row],[Deal_Stage]]="Won",_xlfn.XLOOKUP(Sales_Pipeline[[#This Row],[Product]],Products!$A$2:$A$8,Products!$C$2:$C$8),Sales_Pipeline[[#This Row],[Deal_Stage]]="Lost",_xlfn.XLOOKUP(Sales_Pipeline[[#This Row],[Product]],Products!$A$2:$A$8,Products!$C$2:$C$8)),"")</f>
        <v>4821</v>
      </c>
      <c r="O2131" s="2">
        <v>0</v>
      </c>
    </row>
    <row r="2132" spans="1:15" x14ac:dyDescent="0.3">
      <c r="A2132" t="s">
        <v>2278</v>
      </c>
      <c r="B2132" t="s">
        <v>42</v>
      </c>
      <c r="C2132" t="str">
        <f>_xlfn.XLOOKUP(Sales_Pipeline[[#This Row],[Sales_Agent]],Sales_Teams[Sales_Agent],Sales_Teams[Manager])</f>
        <v>Summer Sewald</v>
      </c>
      <c r="D2132" t="str">
        <f>_xlfn.XLOOKUP(Sales_Pipeline[[#This Row],[Manager]],Sales_Teams[Manager],Sales_Teams[Regional_Office])</f>
        <v>West</v>
      </c>
      <c r="E2132" t="s">
        <v>63</v>
      </c>
      <c r="F2132" t="s">
        <v>125</v>
      </c>
      <c r="G2132" t="str">
        <f>IFERROR(_xlfn.XLOOKUP(Sales_Pipeline[[#This Row],[Account]],Accounts!$A$2:$A$86,Accounts!$F$2:$F$86),"")</f>
        <v>United States</v>
      </c>
      <c r="H2132" t="s">
        <v>57</v>
      </c>
      <c r="I2132" s="3">
        <v>42830</v>
      </c>
      <c r="J2132" s="3">
        <v>42831</v>
      </c>
      <c r="K2132" s="8" t="str">
        <f>IF(Sales_Pipeline[[#This Row],[Close_Date]]="","",TEXT(Sales_Pipeline[[#This Row],[Close_Date]],"ddd"))</f>
        <v>Thu</v>
      </c>
      <c r="L2132" s="8" t="str">
        <f>IF(Sales_Pipeline[[#This Row],[Close_Date]]="","",TEXT(Sales_Pipeline[[#This Row],[Close_Date]],"mmm"))</f>
        <v>Apr</v>
      </c>
      <c r="M2132" s="8" t="str">
        <f>IF(Sales_Pipeline[[#This Row],[Close_Date]]="","","Q"&amp;ROUNDUP(MONTH(Sales_Pipeline[[#This Row],[Close_Date]])/3,0))</f>
        <v>Q2</v>
      </c>
      <c r="N2132" s="2" cm="1">
        <f t="array" ref="N2132">IFERROR(_xlfn.IFS(Sales_Pipeline[[#This Row],[Deal_Stage]]="Won",_xlfn.XLOOKUP(Sales_Pipeline[[#This Row],[Product]],Products!$A$2:$A$8,Products!$C$2:$C$8),Sales_Pipeline[[#This Row],[Deal_Stage]]="Lost",_xlfn.XLOOKUP(Sales_Pipeline[[#This Row],[Product]],Products!$A$2:$A$8,Products!$C$2:$C$8)),"")</f>
        <v>550</v>
      </c>
      <c r="O2132" s="2">
        <v>450</v>
      </c>
    </row>
    <row r="2133" spans="1:15" x14ac:dyDescent="0.3">
      <c r="A2133" t="s">
        <v>2279</v>
      </c>
      <c r="B2133" t="s">
        <v>42</v>
      </c>
      <c r="C2133" t="str">
        <f>_xlfn.XLOOKUP(Sales_Pipeline[[#This Row],[Sales_Agent]],Sales_Teams[Sales_Agent],Sales_Teams[Manager])</f>
        <v>Summer Sewald</v>
      </c>
      <c r="D2133" t="str">
        <f>_xlfn.XLOOKUP(Sales_Pipeline[[#This Row],[Manager]],Sales_Teams[Manager],Sales_Teams[Regional_Office])</f>
        <v>West</v>
      </c>
      <c r="E2133" t="s">
        <v>84</v>
      </c>
      <c r="F2133" t="s">
        <v>328</v>
      </c>
      <c r="G2133" t="str">
        <f>IFERROR(_xlfn.XLOOKUP(Sales_Pipeline[[#This Row],[Account]],Accounts!$A$2:$A$86,Accounts!$F$2:$F$86),"")</f>
        <v>United States</v>
      </c>
      <c r="H2133" t="s">
        <v>57</v>
      </c>
      <c r="I2133" s="3">
        <v>42830</v>
      </c>
      <c r="J2133" s="3">
        <v>42876</v>
      </c>
      <c r="K2133" s="8" t="str">
        <f>IF(Sales_Pipeline[[#This Row],[Close_Date]]="","",TEXT(Sales_Pipeline[[#This Row],[Close_Date]],"ddd"))</f>
        <v>Sun</v>
      </c>
      <c r="L2133" s="8" t="str">
        <f>IF(Sales_Pipeline[[#This Row],[Close_Date]]="","",TEXT(Sales_Pipeline[[#This Row],[Close_Date]],"mmm"))</f>
        <v>May</v>
      </c>
      <c r="M2133" s="8" t="str">
        <f>IF(Sales_Pipeline[[#This Row],[Close_Date]]="","","Q"&amp;ROUNDUP(MONTH(Sales_Pipeline[[#This Row],[Close_Date]])/3,0))</f>
        <v>Q2</v>
      </c>
      <c r="N2133" s="2" cm="1">
        <f t="array" ref="N2133">IFERROR(_xlfn.IFS(Sales_Pipeline[[#This Row],[Deal_Stage]]="Won",_xlfn.XLOOKUP(Sales_Pipeline[[#This Row],[Product]],Products!$A$2:$A$8,Products!$C$2:$C$8),Sales_Pipeline[[#This Row],[Deal_Stage]]="Lost",_xlfn.XLOOKUP(Sales_Pipeline[[#This Row],[Product]],Products!$A$2:$A$8,Products!$C$2:$C$8)),"")</f>
        <v>5482</v>
      </c>
      <c r="O2133" s="2">
        <v>4983</v>
      </c>
    </row>
    <row r="2134" spans="1:15" x14ac:dyDescent="0.3">
      <c r="A2134" t="s">
        <v>2280</v>
      </c>
      <c r="B2134" t="s">
        <v>8</v>
      </c>
      <c r="C2134" t="str">
        <f>_xlfn.XLOOKUP(Sales_Pipeline[[#This Row],[Sales_Agent]],Sales_Teams[Sales_Agent],Sales_Teams[Manager])</f>
        <v>Dustin Brinkmann</v>
      </c>
      <c r="D2134" t="str">
        <f>_xlfn.XLOOKUP(Sales_Pipeline[[#This Row],[Manager]],Sales_Teams[Manager],Sales_Teams[Regional_Office])</f>
        <v>Central</v>
      </c>
      <c r="E2134" t="s">
        <v>55</v>
      </c>
      <c r="F2134" t="s">
        <v>68</v>
      </c>
      <c r="G2134" t="str">
        <f>IFERROR(_xlfn.XLOOKUP(Sales_Pipeline[[#This Row],[Account]],Accounts!$A$2:$A$86,Accounts!$F$2:$F$86),"")</f>
        <v>United States</v>
      </c>
      <c r="H2134" t="s">
        <v>57</v>
      </c>
      <c r="I2134" s="3">
        <v>42830</v>
      </c>
      <c r="J2134" s="3">
        <v>42905</v>
      </c>
      <c r="K2134" s="8" t="str">
        <f>IF(Sales_Pipeline[[#This Row],[Close_Date]]="","",TEXT(Sales_Pipeline[[#This Row],[Close_Date]],"ddd"))</f>
        <v>Mon</v>
      </c>
      <c r="L2134" s="8" t="str">
        <f>IF(Sales_Pipeline[[#This Row],[Close_Date]]="","",TEXT(Sales_Pipeline[[#This Row],[Close_Date]],"mmm"))</f>
        <v>Jun</v>
      </c>
      <c r="M2134" s="8" t="str">
        <f>IF(Sales_Pipeline[[#This Row],[Close_Date]]="","","Q"&amp;ROUNDUP(MONTH(Sales_Pipeline[[#This Row],[Close_Date]])/3,0))</f>
        <v>Q2</v>
      </c>
      <c r="N2134" s="2" cm="1">
        <f t="array" ref="N2134">IFERROR(_xlfn.IFS(Sales_Pipeline[[#This Row],[Deal_Stage]]="Won",_xlfn.XLOOKUP(Sales_Pipeline[[#This Row],[Product]],Products!$A$2:$A$8,Products!$C$2:$C$8),Sales_Pipeline[[#This Row],[Deal_Stage]]="Lost",_xlfn.XLOOKUP(Sales_Pipeline[[#This Row],[Product]],Products!$A$2:$A$8,Products!$C$2:$C$8)),"")</f>
        <v>1096</v>
      </c>
      <c r="O2134" s="2">
        <v>1140</v>
      </c>
    </row>
    <row r="2135" spans="1:15" x14ac:dyDescent="0.3">
      <c r="A2135" t="s">
        <v>2281</v>
      </c>
      <c r="B2135" t="s">
        <v>37</v>
      </c>
      <c r="C2135" t="str">
        <f>_xlfn.XLOOKUP(Sales_Pipeline[[#This Row],[Sales_Agent]],Sales_Teams[Sales_Agent],Sales_Teams[Manager])</f>
        <v>Celia Rouche</v>
      </c>
      <c r="D2135" t="str">
        <f>_xlfn.XLOOKUP(Sales_Pipeline[[#This Row],[Manager]],Sales_Teams[Manager],Sales_Teams[Regional_Office])</f>
        <v>West</v>
      </c>
      <c r="E2135" t="s">
        <v>61</v>
      </c>
      <c r="G2135" t="str">
        <f>IFERROR(_xlfn.XLOOKUP(Sales_Pipeline[[#This Row],[Account]],Accounts!$A$2:$A$86,Accounts!$F$2:$F$86),"")</f>
        <v/>
      </c>
      <c r="H2135" t="s">
        <v>77</v>
      </c>
      <c r="I2135" s="3">
        <v>42830</v>
      </c>
      <c r="K2135" s="8" t="str">
        <f>IF(Sales_Pipeline[[#This Row],[Close_Date]]="","",TEXT(Sales_Pipeline[[#This Row],[Close_Date]],"ddd"))</f>
        <v/>
      </c>
      <c r="L2135" s="8" t="str">
        <f>IF(Sales_Pipeline[[#This Row],[Close_Date]]="","",TEXT(Sales_Pipeline[[#This Row],[Close_Date]],"mmm"))</f>
        <v/>
      </c>
      <c r="M2135" s="8" t="str">
        <f>IF(Sales_Pipeline[[#This Row],[Close_Date]]="","","Q"&amp;ROUNDUP(MONTH(Sales_Pipeline[[#This Row],[Close_Date]])/3,0))</f>
        <v/>
      </c>
      <c r="N2135" s="2" t="str" cm="1">
        <f t="array" ref="N2135">IFERROR(_xlfn.IFS(Sales_Pipeline[[#This Row],[Deal_Stage]]="Won",_xlfn.XLOOKUP(Sales_Pipeline[[#This Row],[Product]],Products!$A$2:$A$8,Products!$C$2:$C$8),Sales_Pipeline[[#This Row],[Deal_Stage]]="Lost",_xlfn.XLOOKUP(Sales_Pipeline[[#This Row],[Product]],Products!$A$2:$A$8,Products!$C$2:$C$8)),"")</f>
        <v/>
      </c>
      <c r="O2135" s="2">
        <v>0</v>
      </c>
    </row>
    <row r="2136" spans="1:15" x14ac:dyDescent="0.3">
      <c r="A2136" t="s">
        <v>2282</v>
      </c>
      <c r="B2136" t="s">
        <v>37</v>
      </c>
      <c r="C2136" t="str">
        <f>_xlfn.XLOOKUP(Sales_Pipeline[[#This Row],[Sales_Agent]],Sales_Teams[Sales_Agent],Sales_Teams[Manager])</f>
        <v>Celia Rouche</v>
      </c>
      <c r="D2136" t="str">
        <f>_xlfn.XLOOKUP(Sales_Pipeline[[#This Row],[Manager]],Sales_Teams[Manager],Sales_Teams[Regional_Office])</f>
        <v>West</v>
      </c>
      <c r="E2136" t="s">
        <v>55</v>
      </c>
      <c r="F2136" t="s">
        <v>211</v>
      </c>
      <c r="G2136" t="str">
        <f>IFERROR(_xlfn.XLOOKUP(Sales_Pipeline[[#This Row],[Account]],Accounts!$A$2:$A$86,Accounts!$F$2:$F$86),"")</f>
        <v>United States</v>
      </c>
      <c r="H2136" t="s">
        <v>82</v>
      </c>
      <c r="I2136" s="3">
        <v>42830</v>
      </c>
      <c r="J2136" s="3">
        <v>42832</v>
      </c>
      <c r="K2136" s="8" t="str">
        <f>IF(Sales_Pipeline[[#This Row],[Close_Date]]="","",TEXT(Sales_Pipeline[[#This Row],[Close_Date]],"ddd"))</f>
        <v>Fri</v>
      </c>
      <c r="L2136" s="8" t="str">
        <f>IF(Sales_Pipeline[[#This Row],[Close_Date]]="","",TEXT(Sales_Pipeline[[#This Row],[Close_Date]],"mmm"))</f>
        <v>Apr</v>
      </c>
      <c r="M2136" s="8" t="str">
        <f>IF(Sales_Pipeline[[#This Row],[Close_Date]]="","","Q"&amp;ROUNDUP(MONTH(Sales_Pipeline[[#This Row],[Close_Date]])/3,0))</f>
        <v>Q2</v>
      </c>
      <c r="N2136" s="2" cm="1">
        <f t="array" ref="N2136">IFERROR(_xlfn.IFS(Sales_Pipeline[[#This Row],[Deal_Stage]]="Won",_xlfn.XLOOKUP(Sales_Pipeline[[#This Row],[Product]],Products!$A$2:$A$8,Products!$C$2:$C$8),Sales_Pipeline[[#This Row],[Deal_Stage]]="Lost",_xlfn.XLOOKUP(Sales_Pipeline[[#This Row],[Product]],Products!$A$2:$A$8,Products!$C$2:$C$8)),"")</f>
        <v>1096</v>
      </c>
      <c r="O2136" s="2">
        <v>0</v>
      </c>
    </row>
    <row r="2137" spans="1:15" x14ac:dyDescent="0.3">
      <c r="A2137" t="s">
        <v>2283</v>
      </c>
      <c r="B2137" t="s">
        <v>37</v>
      </c>
      <c r="C2137" t="str">
        <f>_xlfn.XLOOKUP(Sales_Pipeline[[#This Row],[Sales_Agent]],Sales_Teams[Sales_Agent],Sales_Teams[Manager])</f>
        <v>Celia Rouche</v>
      </c>
      <c r="D2137" t="str">
        <f>_xlfn.XLOOKUP(Sales_Pipeline[[#This Row],[Manager]],Sales_Teams[Manager],Sales_Teams[Regional_Office])</f>
        <v>West</v>
      </c>
      <c r="E2137" t="s">
        <v>76</v>
      </c>
      <c r="F2137" t="s">
        <v>70</v>
      </c>
      <c r="G2137" t="str">
        <f>IFERROR(_xlfn.XLOOKUP(Sales_Pipeline[[#This Row],[Account]],Accounts!$A$2:$A$86,Accounts!$F$2:$F$86),"")</f>
        <v>United States</v>
      </c>
      <c r="H2137" t="s">
        <v>57</v>
      </c>
      <c r="I2137" s="3">
        <v>42830</v>
      </c>
      <c r="J2137" s="3">
        <v>42908</v>
      </c>
      <c r="K2137" s="8" t="str">
        <f>IF(Sales_Pipeline[[#This Row],[Close_Date]]="","",TEXT(Sales_Pipeline[[#This Row],[Close_Date]],"ddd"))</f>
        <v>Thu</v>
      </c>
      <c r="L2137" s="8" t="str">
        <f>IF(Sales_Pipeline[[#This Row],[Close_Date]]="","",TEXT(Sales_Pipeline[[#This Row],[Close_Date]],"mmm"))</f>
        <v>Jun</v>
      </c>
      <c r="M2137" s="8" t="str">
        <f>IF(Sales_Pipeline[[#This Row],[Close_Date]]="","","Q"&amp;ROUNDUP(MONTH(Sales_Pipeline[[#This Row],[Close_Date]])/3,0))</f>
        <v>Q2</v>
      </c>
      <c r="N2137" s="2" cm="1">
        <f t="array" ref="N2137">IFERROR(_xlfn.IFS(Sales_Pipeline[[#This Row],[Deal_Stage]]="Won",_xlfn.XLOOKUP(Sales_Pipeline[[#This Row],[Product]],Products!$A$2:$A$8,Products!$C$2:$C$8),Sales_Pipeline[[#This Row],[Deal_Stage]]="Lost",_xlfn.XLOOKUP(Sales_Pipeline[[#This Row],[Product]],Products!$A$2:$A$8,Products!$C$2:$C$8)),"")</f>
        <v>3393</v>
      </c>
      <c r="O2137" s="2">
        <v>3188</v>
      </c>
    </row>
    <row r="2138" spans="1:15" x14ac:dyDescent="0.3">
      <c r="A2138" t="s">
        <v>2284</v>
      </c>
      <c r="B2138" t="s">
        <v>29</v>
      </c>
      <c r="C2138" t="str">
        <f>_xlfn.XLOOKUP(Sales_Pipeline[[#This Row],[Sales_Agent]],Sales_Teams[Sales_Agent],Sales_Teams[Manager])</f>
        <v>Rocco Neubert</v>
      </c>
      <c r="D2138" t="str">
        <f>_xlfn.XLOOKUP(Sales_Pipeline[[#This Row],[Manager]],Sales_Teams[Manager],Sales_Teams[Regional_Office])</f>
        <v>East</v>
      </c>
      <c r="E2138" t="s">
        <v>63</v>
      </c>
      <c r="F2138" t="s">
        <v>161</v>
      </c>
      <c r="G2138" t="str">
        <f>IFERROR(_xlfn.XLOOKUP(Sales_Pipeline[[#This Row],[Account]],Accounts!$A$2:$A$86,Accounts!$F$2:$F$86),"")</f>
        <v>United States</v>
      </c>
      <c r="H2138" t="s">
        <v>82</v>
      </c>
      <c r="I2138" s="3">
        <v>42830</v>
      </c>
      <c r="J2138" s="3">
        <v>42831</v>
      </c>
      <c r="K2138" s="8" t="str">
        <f>IF(Sales_Pipeline[[#This Row],[Close_Date]]="","",TEXT(Sales_Pipeline[[#This Row],[Close_Date]],"ddd"))</f>
        <v>Thu</v>
      </c>
      <c r="L2138" s="8" t="str">
        <f>IF(Sales_Pipeline[[#This Row],[Close_Date]]="","",TEXT(Sales_Pipeline[[#This Row],[Close_Date]],"mmm"))</f>
        <v>Apr</v>
      </c>
      <c r="M2138" s="8" t="str">
        <f>IF(Sales_Pipeline[[#This Row],[Close_Date]]="","","Q"&amp;ROUNDUP(MONTH(Sales_Pipeline[[#This Row],[Close_Date]])/3,0))</f>
        <v>Q2</v>
      </c>
      <c r="N2138" s="2" cm="1">
        <f t="array" ref="N2138">IFERROR(_xlfn.IFS(Sales_Pipeline[[#This Row],[Deal_Stage]]="Won",_xlfn.XLOOKUP(Sales_Pipeline[[#This Row],[Product]],Products!$A$2:$A$8,Products!$C$2:$C$8),Sales_Pipeline[[#This Row],[Deal_Stage]]="Lost",_xlfn.XLOOKUP(Sales_Pipeline[[#This Row],[Product]],Products!$A$2:$A$8,Products!$C$2:$C$8)),"")</f>
        <v>550</v>
      </c>
      <c r="O2138" s="2">
        <v>0</v>
      </c>
    </row>
    <row r="2139" spans="1:15" x14ac:dyDescent="0.3">
      <c r="A2139" t="s">
        <v>2285</v>
      </c>
      <c r="B2139" t="s">
        <v>29</v>
      </c>
      <c r="C2139" t="str">
        <f>_xlfn.XLOOKUP(Sales_Pipeline[[#This Row],[Sales_Agent]],Sales_Teams[Sales_Agent],Sales_Teams[Manager])</f>
        <v>Rocco Neubert</v>
      </c>
      <c r="D2139" t="str">
        <f>_xlfn.XLOOKUP(Sales_Pipeline[[#This Row],[Manager]],Sales_Teams[Manager],Sales_Teams[Regional_Office])</f>
        <v>East</v>
      </c>
      <c r="E2139" t="s">
        <v>55</v>
      </c>
      <c r="F2139" t="s">
        <v>96</v>
      </c>
      <c r="G2139" t="str">
        <f>IFERROR(_xlfn.XLOOKUP(Sales_Pipeline[[#This Row],[Account]],Accounts!$A$2:$A$86,Accounts!$F$2:$F$86),"")</f>
        <v>United States</v>
      </c>
      <c r="H2139" t="s">
        <v>57</v>
      </c>
      <c r="I2139" s="3">
        <v>42830</v>
      </c>
      <c r="J2139" s="3">
        <v>42949</v>
      </c>
      <c r="K2139" s="8" t="str">
        <f>IF(Sales_Pipeline[[#This Row],[Close_Date]]="","",TEXT(Sales_Pipeline[[#This Row],[Close_Date]],"ddd"))</f>
        <v>Wed</v>
      </c>
      <c r="L2139" s="8" t="str">
        <f>IF(Sales_Pipeline[[#This Row],[Close_Date]]="","",TEXT(Sales_Pipeline[[#This Row],[Close_Date]],"mmm"))</f>
        <v>Aug</v>
      </c>
      <c r="M2139" s="8" t="str">
        <f>IF(Sales_Pipeline[[#This Row],[Close_Date]]="","","Q"&amp;ROUNDUP(MONTH(Sales_Pipeline[[#This Row],[Close_Date]])/3,0))</f>
        <v>Q3</v>
      </c>
      <c r="N2139" s="2" cm="1">
        <f t="array" ref="N2139">IFERROR(_xlfn.IFS(Sales_Pipeline[[#This Row],[Deal_Stage]]="Won",_xlfn.XLOOKUP(Sales_Pipeline[[#This Row],[Product]],Products!$A$2:$A$8,Products!$C$2:$C$8),Sales_Pipeline[[#This Row],[Deal_Stage]]="Lost",_xlfn.XLOOKUP(Sales_Pipeline[[#This Row],[Product]],Products!$A$2:$A$8,Products!$C$2:$C$8)),"")</f>
        <v>1096</v>
      </c>
      <c r="O2139" s="2">
        <v>1091</v>
      </c>
    </row>
    <row r="2140" spans="1:15" x14ac:dyDescent="0.3">
      <c r="A2140" t="s">
        <v>2286</v>
      </c>
      <c r="B2140" t="s">
        <v>29</v>
      </c>
      <c r="C2140" t="str">
        <f>_xlfn.XLOOKUP(Sales_Pipeline[[#This Row],[Sales_Agent]],Sales_Teams[Sales_Agent],Sales_Teams[Manager])</f>
        <v>Rocco Neubert</v>
      </c>
      <c r="D2140" t="str">
        <f>_xlfn.XLOOKUP(Sales_Pipeline[[#This Row],[Manager]],Sales_Teams[Manager],Sales_Teams[Regional_Office])</f>
        <v>East</v>
      </c>
      <c r="E2140" t="s">
        <v>84</v>
      </c>
      <c r="F2140" t="s">
        <v>182</v>
      </c>
      <c r="G2140" t="str">
        <f>IFERROR(_xlfn.XLOOKUP(Sales_Pipeline[[#This Row],[Account]],Accounts!$A$2:$A$86,Accounts!$F$2:$F$86),"")</f>
        <v>United States</v>
      </c>
      <c r="H2140" t="s">
        <v>57</v>
      </c>
      <c r="I2140" s="3">
        <v>42830</v>
      </c>
      <c r="J2140" s="3">
        <v>42837</v>
      </c>
      <c r="K2140" s="8" t="str">
        <f>IF(Sales_Pipeline[[#This Row],[Close_Date]]="","",TEXT(Sales_Pipeline[[#This Row],[Close_Date]],"ddd"))</f>
        <v>Wed</v>
      </c>
      <c r="L2140" s="8" t="str">
        <f>IF(Sales_Pipeline[[#This Row],[Close_Date]]="","",TEXT(Sales_Pipeline[[#This Row],[Close_Date]],"mmm"))</f>
        <v>Apr</v>
      </c>
      <c r="M2140" s="8" t="str">
        <f>IF(Sales_Pipeline[[#This Row],[Close_Date]]="","","Q"&amp;ROUNDUP(MONTH(Sales_Pipeline[[#This Row],[Close_Date]])/3,0))</f>
        <v>Q2</v>
      </c>
      <c r="N2140" s="2" cm="1">
        <f t="array" ref="N2140">IFERROR(_xlfn.IFS(Sales_Pipeline[[#This Row],[Deal_Stage]]="Won",_xlfn.XLOOKUP(Sales_Pipeline[[#This Row],[Product]],Products!$A$2:$A$8,Products!$C$2:$C$8),Sales_Pipeline[[#This Row],[Deal_Stage]]="Lost",_xlfn.XLOOKUP(Sales_Pipeline[[#This Row],[Product]],Products!$A$2:$A$8,Products!$C$2:$C$8)),"")</f>
        <v>5482</v>
      </c>
      <c r="O2140" s="2">
        <v>5095</v>
      </c>
    </row>
    <row r="2141" spans="1:15" x14ac:dyDescent="0.3">
      <c r="A2141" t="s">
        <v>2287</v>
      </c>
      <c r="B2141" t="s">
        <v>29</v>
      </c>
      <c r="C2141" t="str">
        <f>_xlfn.XLOOKUP(Sales_Pipeline[[#This Row],[Sales_Agent]],Sales_Teams[Sales_Agent],Sales_Teams[Manager])</f>
        <v>Rocco Neubert</v>
      </c>
      <c r="D2141" t="str">
        <f>_xlfn.XLOOKUP(Sales_Pipeline[[#This Row],[Manager]],Sales_Teams[Manager],Sales_Teams[Regional_Office])</f>
        <v>East</v>
      </c>
      <c r="E2141" t="s">
        <v>61</v>
      </c>
      <c r="F2141" t="s">
        <v>234</v>
      </c>
      <c r="G2141" t="str">
        <f>IFERROR(_xlfn.XLOOKUP(Sales_Pipeline[[#This Row],[Account]],Accounts!$A$2:$A$86,Accounts!$F$2:$F$86),"")</f>
        <v>United States</v>
      </c>
      <c r="H2141" t="s">
        <v>57</v>
      </c>
      <c r="I2141" s="3">
        <v>42830</v>
      </c>
      <c r="J2141" s="3">
        <v>42949</v>
      </c>
      <c r="K2141" s="8" t="str">
        <f>IF(Sales_Pipeline[[#This Row],[Close_Date]]="","",TEXT(Sales_Pipeline[[#This Row],[Close_Date]],"ddd"))</f>
        <v>Wed</v>
      </c>
      <c r="L2141" s="8" t="str">
        <f>IF(Sales_Pipeline[[#This Row],[Close_Date]]="","",TEXT(Sales_Pipeline[[#This Row],[Close_Date]],"mmm"))</f>
        <v>Aug</v>
      </c>
      <c r="M2141" s="8" t="str">
        <f>IF(Sales_Pipeline[[#This Row],[Close_Date]]="","","Q"&amp;ROUNDUP(MONTH(Sales_Pipeline[[#This Row],[Close_Date]])/3,0))</f>
        <v>Q3</v>
      </c>
      <c r="N2141" s="2" cm="1">
        <f t="array" ref="N2141">IFERROR(_xlfn.IFS(Sales_Pipeline[[#This Row],[Deal_Stage]]="Won",_xlfn.XLOOKUP(Sales_Pipeline[[#This Row],[Product]],Products!$A$2:$A$8,Products!$C$2:$C$8),Sales_Pipeline[[#This Row],[Deal_Stage]]="Lost",_xlfn.XLOOKUP(Sales_Pipeline[[#This Row],[Product]],Products!$A$2:$A$8,Products!$C$2:$C$8)),"")</f>
        <v>55</v>
      </c>
      <c r="O2141" s="2">
        <v>51</v>
      </c>
    </row>
    <row r="2142" spans="1:15" x14ac:dyDescent="0.3">
      <c r="A2142" t="s">
        <v>2288</v>
      </c>
      <c r="B2142" t="s">
        <v>35</v>
      </c>
      <c r="C2142" t="str">
        <f>_xlfn.XLOOKUP(Sales_Pipeline[[#This Row],[Sales_Agent]],Sales_Teams[Sales_Agent],Sales_Teams[Manager])</f>
        <v>Celia Rouche</v>
      </c>
      <c r="D2142" t="str">
        <f>_xlfn.XLOOKUP(Sales_Pipeline[[#This Row],[Manager]],Sales_Teams[Manager],Sales_Teams[Regional_Office])</f>
        <v>West</v>
      </c>
      <c r="E2142" t="s">
        <v>61</v>
      </c>
      <c r="F2142" t="s">
        <v>125</v>
      </c>
      <c r="G2142" t="str">
        <f>IFERROR(_xlfn.XLOOKUP(Sales_Pipeline[[#This Row],[Account]],Accounts!$A$2:$A$86,Accounts!$F$2:$F$86),"")</f>
        <v>United States</v>
      </c>
      <c r="H2142" t="s">
        <v>57</v>
      </c>
      <c r="I2142" s="3">
        <v>42830</v>
      </c>
      <c r="J2142" s="3">
        <v>42905</v>
      </c>
      <c r="K2142" s="8" t="str">
        <f>IF(Sales_Pipeline[[#This Row],[Close_Date]]="","",TEXT(Sales_Pipeline[[#This Row],[Close_Date]],"ddd"))</f>
        <v>Mon</v>
      </c>
      <c r="L2142" s="8" t="str">
        <f>IF(Sales_Pipeline[[#This Row],[Close_Date]]="","",TEXT(Sales_Pipeline[[#This Row],[Close_Date]],"mmm"))</f>
        <v>Jun</v>
      </c>
      <c r="M2142" s="8" t="str">
        <f>IF(Sales_Pipeline[[#This Row],[Close_Date]]="","","Q"&amp;ROUNDUP(MONTH(Sales_Pipeline[[#This Row],[Close_Date]])/3,0))</f>
        <v>Q2</v>
      </c>
      <c r="N2142" s="2" cm="1">
        <f t="array" ref="N2142">IFERROR(_xlfn.IFS(Sales_Pipeline[[#This Row],[Deal_Stage]]="Won",_xlfn.XLOOKUP(Sales_Pipeline[[#This Row],[Product]],Products!$A$2:$A$8,Products!$C$2:$C$8),Sales_Pipeline[[#This Row],[Deal_Stage]]="Lost",_xlfn.XLOOKUP(Sales_Pipeline[[#This Row],[Product]],Products!$A$2:$A$8,Products!$C$2:$C$8)),"")</f>
        <v>55</v>
      </c>
      <c r="O2142" s="2">
        <v>62</v>
      </c>
    </row>
    <row r="2143" spans="1:15" x14ac:dyDescent="0.3">
      <c r="A2143" t="s">
        <v>2289</v>
      </c>
      <c r="B2143" t="s">
        <v>32</v>
      </c>
      <c r="C2143" t="str">
        <f>_xlfn.XLOOKUP(Sales_Pipeline[[#This Row],[Sales_Agent]],Sales_Teams[Sales_Agent],Sales_Teams[Manager])</f>
        <v>Celia Rouche</v>
      </c>
      <c r="D2143" t="str">
        <f>_xlfn.XLOOKUP(Sales_Pipeline[[#This Row],[Manager]],Sales_Teams[Manager],Sales_Teams[Regional_Office])</f>
        <v>West</v>
      </c>
      <c r="E2143" t="s">
        <v>63</v>
      </c>
      <c r="F2143" t="s">
        <v>107</v>
      </c>
      <c r="G2143" t="str">
        <f>IFERROR(_xlfn.XLOOKUP(Sales_Pipeline[[#This Row],[Account]],Accounts!$A$2:$A$86,Accounts!$F$2:$F$86),"")</f>
        <v>United States</v>
      </c>
      <c r="H2143" t="s">
        <v>57</v>
      </c>
      <c r="I2143" s="3">
        <v>42830</v>
      </c>
      <c r="J2143" s="3">
        <v>42914</v>
      </c>
      <c r="K2143" s="8" t="str">
        <f>IF(Sales_Pipeline[[#This Row],[Close_Date]]="","",TEXT(Sales_Pipeline[[#This Row],[Close_Date]],"ddd"))</f>
        <v>Wed</v>
      </c>
      <c r="L2143" s="8" t="str">
        <f>IF(Sales_Pipeline[[#This Row],[Close_Date]]="","",TEXT(Sales_Pipeline[[#This Row],[Close_Date]],"mmm"))</f>
        <v>Jun</v>
      </c>
      <c r="M2143" s="8" t="str">
        <f>IF(Sales_Pipeline[[#This Row],[Close_Date]]="","","Q"&amp;ROUNDUP(MONTH(Sales_Pipeline[[#This Row],[Close_Date]])/3,0))</f>
        <v>Q2</v>
      </c>
      <c r="N2143" s="2" cm="1">
        <f t="array" ref="N2143">IFERROR(_xlfn.IFS(Sales_Pipeline[[#This Row],[Deal_Stage]]="Won",_xlfn.XLOOKUP(Sales_Pipeline[[#This Row],[Product]],Products!$A$2:$A$8,Products!$C$2:$C$8),Sales_Pipeline[[#This Row],[Deal_Stage]]="Lost",_xlfn.XLOOKUP(Sales_Pipeline[[#This Row],[Product]],Products!$A$2:$A$8,Products!$C$2:$C$8)),"")</f>
        <v>550</v>
      </c>
      <c r="O2143" s="2">
        <v>550</v>
      </c>
    </row>
    <row r="2144" spans="1:15" x14ac:dyDescent="0.3">
      <c r="A2144" t="s">
        <v>2290</v>
      </c>
      <c r="B2144" t="s">
        <v>17</v>
      </c>
      <c r="C2144" t="str">
        <f>_xlfn.XLOOKUP(Sales_Pipeline[[#This Row],[Sales_Agent]],Sales_Teams[Sales_Agent],Sales_Teams[Manager])</f>
        <v>Cara Losch</v>
      </c>
      <c r="D2144" t="str">
        <f>_xlfn.XLOOKUP(Sales_Pipeline[[#This Row],[Manager]],Sales_Teams[Manager],Sales_Teams[Regional_Office])</f>
        <v>East</v>
      </c>
      <c r="E2144" t="s">
        <v>61</v>
      </c>
      <c r="F2144" t="s">
        <v>253</v>
      </c>
      <c r="G2144" t="str">
        <f>IFERROR(_xlfn.XLOOKUP(Sales_Pipeline[[#This Row],[Account]],Accounts!$A$2:$A$86,Accounts!$F$2:$F$86),"")</f>
        <v>United States</v>
      </c>
      <c r="H2144" t="s">
        <v>57</v>
      </c>
      <c r="I2144" s="3">
        <v>42830</v>
      </c>
      <c r="J2144" s="3">
        <v>42832</v>
      </c>
      <c r="K2144" s="8" t="str">
        <f>IF(Sales_Pipeline[[#This Row],[Close_Date]]="","",TEXT(Sales_Pipeline[[#This Row],[Close_Date]],"ddd"))</f>
        <v>Fri</v>
      </c>
      <c r="L2144" s="8" t="str">
        <f>IF(Sales_Pipeline[[#This Row],[Close_Date]]="","",TEXT(Sales_Pipeline[[#This Row],[Close_Date]],"mmm"))</f>
        <v>Apr</v>
      </c>
      <c r="M2144" s="8" t="str">
        <f>IF(Sales_Pipeline[[#This Row],[Close_Date]]="","","Q"&amp;ROUNDUP(MONTH(Sales_Pipeline[[#This Row],[Close_Date]])/3,0))</f>
        <v>Q2</v>
      </c>
      <c r="N2144" s="2" cm="1">
        <f t="array" ref="N2144">IFERROR(_xlfn.IFS(Sales_Pipeline[[#This Row],[Deal_Stage]]="Won",_xlfn.XLOOKUP(Sales_Pipeline[[#This Row],[Product]],Products!$A$2:$A$8,Products!$C$2:$C$8),Sales_Pipeline[[#This Row],[Deal_Stage]]="Lost",_xlfn.XLOOKUP(Sales_Pipeline[[#This Row],[Product]],Products!$A$2:$A$8,Products!$C$2:$C$8)),"")</f>
        <v>55</v>
      </c>
      <c r="O2144" s="2">
        <v>45</v>
      </c>
    </row>
    <row r="2145" spans="1:15" x14ac:dyDescent="0.3">
      <c r="A2145" t="s">
        <v>2291</v>
      </c>
      <c r="B2145" t="s">
        <v>44</v>
      </c>
      <c r="C2145" t="str">
        <f>_xlfn.XLOOKUP(Sales_Pipeline[[#This Row],[Sales_Agent]],Sales_Teams[Sales_Agent],Sales_Teams[Manager])</f>
        <v>Summer Sewald</v>
      </c>
      <c r="D2145" t="str">
        <f>_xlfn.XLOOKUP(Sales_Pipeline[[#This Row],[Manager]],Sales_Teams[Manager],Sales_Teams[Regional_Office])</f>
        <v>West</v>
      </c>
      <c r="E2145" t="s">
        <v>63</v>
      </c>
      <c r="G2145" t="str">
        <f>IFERROR(_xlfn.XLOOKUP(Sales_Pipeline[[#This Row],[Account]],Accounts!$A$2:$A$86,Accounts!$F$2:$F$86),"")</f>
        <v/>
      </c>
      <c r="H2145" t="s">
        <v>77</v>
      </c>
      <c r="I2145" s="3">
        <v>42830</v>
      </c>
      <c r="K2145" s="8" t="str">
        <f>IF(Sales_Pipeline[[#This Row],[Close_Date]]="","",TEXT(Sales_Pipeline[[#This Row],[Close_Date]],"ddd"))</f>
        <v/>
      </c>
      <c r="L2145" s="8" t="str">
        <f>IF(Sales_Pipeline[[#This Row],[Close_Date]]="","",TEXT(Sales_Pipeline[[#This Row],[Close_Date]],"mmm"))</f>
        <v/>
      </c>
      <c r="M2145" s="8" t="str">
        <f>IF(Sales_Pipeline[[#This Row],[Close_Date]]="","","Q"&amp;ROUNDUP(MONTH(Sales_Pipeline[[#This Row],[Close_Date]])/3,0))</f>
        <v/>
      </c>
      <c r="N2145" s="2" t="str" cm="1">
        <f t="array" ref="N2145">IFERROR(_xlfn.IFS(Sales_Pipeline[[#This Row],[Deal_Stage]]="Won",_xlfn.XLOOKUP(Sales_Pipeline[[#This Row],[Product]],Products!$A$2:$A$8,Products!$C$2:$C$8),Sales_Pipeline[[#This Row],[Deal_Stage]]="Lost",_xlfn.XLOOKUP(Sales_Pipeline[[#This Row],[Product]],Products!$A$2:$A$8,Products!$C$2:$C$8)),"")</f>
        <v/>
      </c>
      <c r="O2145" s="2">
        <v>0</v>
      </c>
    </row>
    <row r="2146" spans="1:15" x14ac:dyDescent="0.3">
      <c r="A2146" t="s">
        <v>2292</v>
      </c>
      <c r="B2146" t="s">
        <v>3</v>
      </c>
      <c r="C2146" t="str">
        <f>_xlfn.XLOOKUP(Sales_Pipeline[[#This Row],[Sales_Agent]],Sales_Teams[Sales_Agent],Sales_Teams[Manager])</f>
        <v>Dustin Brinkmann</v>
      </c>
      <c r="D2146" t="str">
        <f>_xlfn.XLOOKUP(Sales_Pipeline[[#This Row],[Manager]],Sales_Teams[Manager],Sales_Teams[Regional_Office])</f>
        <v>Central</v>
      </c>
      <c r="E2146" t="s">
        <v>63</v>
      </c>
      <c r="F2146" t="s">
        <v>214</v>
      </c>
      <c r="G2146" t="str">
        <f>IFERROR(_xlfn.XLOOKUP(Sales_Pipeline[[#This Row],[Account]],Accounts!$A$2:$A$86,Accounts!$F$2:$F$86),"")</f>
        <v>United States</v>
      </c>
      <c r="H2146" t="s">
        <v>57</v>
      </c>
      <c r="I2146" s="3">
        <v>42831</v>
      </c>
      <c r="J2146" s="3">
        <v>42895</v>
      </c>
      <c r="K2146" s="8" t="str">
        <f>IF(Sales_Pipeline[[#This Row],[Close_Date]]="","",TEXT(Sales_Pipeline[[#This Row],[Close_Date]],"ddd"))</f>
        <v>Fri</v>
      </c>
      <c r="L2146" s="8" t="str">
        <f>IF(Sales_Pipeline[[#This Row],[Close_Date]]="","",TEXT(Sales_Pipeline[[#This Row],[Close_Date]],"mmm"))</f>
        <v>Jun</v>
      </c>
      <c r="M2146" s="8" t="str">
        <f>IF(Sales_Pipeline[[#This Row],[Close_Date]]="","","Q"&amp;ROUNDUP(MONTH(Sales_Pipeline[[#This Row],[Close_Date]])/3,0))</f>
        <v>Q2</v>
      </c>
      <c r="N2146" s="2" cm="1">
        <f t="array" ref="N2146">IFERROR(_xlfn.IFS(Sales_Pipeline[[#This Row],[Deal_Stage]]="Won",_xlfn.XLOOKUP(Sales_Pipeline[[#This Row],[Product]],Products!$A$2:$A$8,Products!$C$2:$C$8),Sales_Pipeline[[#This Row],[Deal_Stage]]="Lost",_xlfn.XLOOKUP(Sales_Pipeline[[#This Row],[Product]],Products!$A$2:$A$8,Products!$C$2:$C$8)),"")</f>
        <v>550</v>
      </c>
      <c r="O2146" s="2">
        <v>527</v>
      </c>
    </row>
    <row r="2147" spans="1:15" x14ac:dyDescent="0.3">
      <c r="A2147" t="s">
        <v>2293</v>
      </c>
      <c r="B2147" t="s">
        <v>27</v>
      </c>
      <c r="C2147" t="str">
        <f>_xlfn.XLOOKUP(Sales_Pipeline[[#This Row],[Sales_Agent]],Sales_Teams[Sales_Agent],Sales_Teams[Manager])</f>
        <v>Rocco Neubert</v>
      </c>
      <c r="D2147" t="str">
        <f>_xlfn.XLOOKUP(Sales_Pipeline[[#This Row],[Manager]],Sales_Teams[Manager],Sales_Teams[Regional_Office])</f>
        <v>East</v>
      </c>
      <c r="E2147" t="s">
        <v>63</v>
      </c>
      <c r="F2147" t="s">
        <v>196</v>
      </c>
      <c r="G2147" t="str">
        <f>IFERROR(_xlfn.XLOOKUP(Sales_Pipeline[[#This Row],[Account]],Accounts!$A$2:$A$86,Accounts!$F$2:$F$86),"")</f>
        <v>United States</v>
      </c>
      <c r="H2147" t="s">
        <v>82</v>
      </c>
      <c r="I2147" s="3">
        <v>42831</v>
      </c>
      <c r="J2147" s="3">
        <v>42840</v>
      </c>
      <c r="K2147" s="8" t="str">
        <f>IF(Sales_Pipeline[[#This Row],[Close_Date]]="","",TEXT(Sales_Pipeline[[#This Row],[Close_Date]],"ddd"))</f>
        <v>Sat</v>
      </c>
      <c r="L2147" s="8" t="str">
        <f>IF(Sales_Pipeline[[#This Row],[Close_Date]]="","",TEXT(Sales_Pipeline[[#This Row],[Close_Date]],"mmm"))</f>
        <v>Apr</v>
      </c>
      <c r="M2147" s="8" t="str">
        <f>IF(Sales_Pipeline[[#This Row],[Close_Date]]="","","Q"&amp;ROUNDUP(MONTH(Sales_Pipeline[[#This Row],[Close_Date]])/3,0))</f>
        <v>Q2</v>
      </c>
      <c r="N2147" s="2" cm="1">
        <f t="array" ref="N2147">IFERROR(_xlfn.IFS(Sales_Pipeline[[#This Row],[Deal_Stage]]="Won",_xlfn.XLOOKUP(Sales_Pipeline[[#This Row],[Product]],Products!$A$2:$A$8,Products!$C$2:$C$8),Sales_Pipeline[[#This Row],[Deal_Stage]]="Lost",_xlfn.XLOOKUP(Sales_Pipeline[[#This Row],[Product]],Products!$A$2:$A$8,Products!$C$2:$C$8)),"")</f>
        <v>550</v>
      </c>
      <c r="O2147" s="2">
        <v>0</v>
      </c>
    </row>
    <row r="2148" spans="1:15" x14ac:dyDescent="0.3">
      <c r="A2148" t="s">
        <v>2294</v>
      </c>
      <c r="B2148" t="s">
        <v>27</v>
      </c>
      <c r="C2148" t="str">
        <f>_xlfn.XLOOKUP(Sales_Pipeline[[#This Row],[Sales_Agent]],Sales_Teams[Sales_Agent],Sales_Teams[Manager])</f>
        <v>Rocco Neubert</v>
      </c>
      <c r="D2148" t="str">
        <f>_xlfn.XLOOKUP(Sales_Pipeline[[#This Row],[Manager]],Sales_Teams[Manager],Sales_Teams[Regional_Office])</f>
        <v>East</v>
      </c>
      <c r="E2148" t="s">
        <v>55</v>
      </c>
      <c r="F2148" t="s">
        <v>96</v>
      </c>
      <c r="G2148" t="str">
        <f>IFERROR(_xlfn.XLOOKUP(Sales_Pipeline[[#This Row],[Account]],Accounts!$A$2:$A$86,Accounts!$F$2:$F$86),"")</f>
        <v>United States</v>
      </c>
      <c r="H2148" t="s">
        <v>82</v>
      </c>
      <c r="I2148" s="3">
        <v>42831</v>
      </c>
      <c r="J2148" s="3">
        <v>42885</v>
      </c>
      <c r="K2148" s="8" t="str">
        <f>IF(Sales_Pipeline[[#This Row],[Close_Date]]="","",TEXT(Sales_Pipeline[[#This Row],[Close_Date]],"ddd"))</f>
        <v>Tue</v>
      </c>
      <c r="L2148" s="8" t="str">
        <f>IF(Sales_Pipeline[[#This Row],[Close_Date]]="","",TEXT(Sales_Pipeline[[#This Row],[Close_Date]],"mmm"))</f>
        <v>May</v>
      </c>
      <c r="M2148" s="8" t="str">
        <f>IF(Sales_Pipeline[[#This Row],[Close_Date]]="","","Q"&amp;ROUNDUP(MONTH(Sales_Pipeline[[#This Row],[Close_Date]])/3,0))</f>
        <v>Q2</v>
      </c>
      <c r="N2148" s="2" cm="1">
        <f t="array" ref="N2148">IFERROR(_xlfn.IFS(Sales_Pipeline[[#This Row],[Deal_Stage]]="Won",_xlfn.XLOOKUP(Sales_Pipeline[[#This Row],[Product]],Products!$A$2:$A$8,Products!$C$2:$C$8),Sales_Pipeline[[#This Row],[Deal_Stage]]="Lost",_xlfn.XLOOKUP(Sales_Pipeline[[#This Row],[Product]],Products!$A$2:$A$8,Products!$C$2:$C$8)),"")</f>
        <v>1096</v>
      </c>
      <c r="O2148" s="2">
        <v>0</v>
      </c>
    </row>
    <row r="2149" spans="1:15" x14ac:dyDescent="0.3">
      <c r="A2149" t="s">
        <v>2295</v>
      </c>
      <c r="B2149" t="s">
        <v>25</v>
      </c>
      <c r="C2149" t="str">
        <f>_xlfn.XLOOKUP(Sales_Pipeline[[#This Row],[Sales_Agent]],Sales_Teams[Sales_Agent],Sales_Teams[Manager])</f>
        <v>Rocco Neubert</v>
      </c>
      <c r="D2149" t="str">
        <f>_xlfn.XLOOKUP(Sales_Pipeline[[#This Row],[Manager]],Sales_Teams[Manager],Sales_Teams[Regional_Office])</f>
        <v>East</v>
      </c>
      <c r="E2149" t="s">
        <v>76</v>
      </c>
      <c r="G2149" t="str">
        <f>IFERROR(_xlfn.XLOOKUP(Sales_Pipeline[[#This Row],[Account]],Accounts!$A$2:$A$86,Accounts!$F$2:$F$86),"")</f>
        <v/>
      </c>
      <c r="H2149" t="s">
        <v>77</v>
      </c>
      <c r="I2149" s="3">
        <v>42831</v>
      </c>
      <c r="K2149" s="8" t="str">
        <f>IF(Sales_Pipeline[[#This Row],[Close_Date]]="","",TEXT(Sales_Pipeline[[#This Row],[Close_Date]],"ddd"))</f>
        <v/>
      </c>
      <c r="L2149" s="8" t="str">
        <f>IF(Sales_Pipeline[[#This Row],[Close_Date]]="","",TEXT(Sales_Pipeline[[#This Row],[Close_Date]],"mmm"))</f>
        <v/>
      </c>
      <c r="M2149" s="8" t="str">
        <f>IF(Sales_Pipeline[[#This Row],[Close_Date]]="","","Q"&amp;ROUNDUP(MONTH(Sales_Pipeline[[#This Row],[Close_Date]])/3,0))</f>
        <v/>
      </c>
      <c r="N2149" s="2" t="str" cm="1">
        <f t="array" ref="N2149">IFERROR(_xlfn.IFS(Sales_Pipeline[[#This Row],[Deal_Stage]]="Won",_xlfn.XLOOKUP(Sales_Pipeline[[#This Row],[Product]],Products!$A$2:$A$8,Products!$C$2:$C$8),Sales_Pipeline[[#This Row],[Deal_Stage]]="Lost",_xlfn.XLOOKUP(Sales_Pipeline[[#This Row],[Product]],Products!$A$2:$A$8,Products!$C$2:$C$8)),"")</f>
        <v/>
      </c>
      <c r="O2149" s="2">
        <v>0</v>
      </c>
    </row>
    <row r="2150" spans="1:15" x14ac:dyDescent="0.3">
      <c r="A2150" t="s">
        <v>2296</v>
      </c>
      <c r="B2150" t="s">
        <v>15</v>
      </c>
      <c r="C2150" t="str">
        <f>_xlfn.XLOOKUP(Sales_Pipeline[[#This Row],[Sales_Agent]],Sales_Teams[Sales_Agent],Sales_Teams[Manager])</f>
        <v>Melvin Marxen</v>
      </c>
      <c r="D2150" t="str">
        <f>_xlfn.XLOOKUP(Sales_Pipeline[[#This Row],[Manager]],Sales_Teams[Manager],Sales_Teams[Regional_Office])</f>
        <v>Central</v>
      </c>
      <c r="E2150" t="s">
        <v>76</v>
      </c>
      <c r="F2150" t="s">
        <v>223</v>
      </c>
      <c r="G2150" t="str">
        <f>IFERROR(_xlfn.XLOOKUP(Sales_Pipeline[[#This Row],[Account]],Accounts!$A$2:$A$86,Accounts!$F$2:$F$86),"")</f>
        <v>United States</v>
      </c>
      <c r="H2150" t="s">
        <v>82</v>
      </c>
      <c r="I2150" s="3">
        <v>42831</v>
      </c>
      <c r="J2150" s="3">
        <v>42833</v>
      </c>
      <c r="K2150" s="8" t="str">
        <f>IF(Sales_Pipeline[[#This Row],[Close_Date]]="","",TEXT(Sales_Pipeline[[#This Row],[Close_Date]],"ddd"))</f>
        <v>Sat</v>
      </c>
      <c r="L2150" s="8" t="str">
        <f>IF(Sales_Pipeline[[#This Row],[Close_Date]]="","",TEXT(Sales_Pipeline[[#This Row],[Close_Date]],"mmm"))</f>
        <v>Apr</v>
      </c>
      <c r="M2150" s="8" t="str">
        <f>IF(Sales_Pipeline[[#This Row],[Close_Date]]="","","Q"&amp;ROUNDUP(MONTH(Sales_Pipeline[[#This Row],[Close_Date]])/3,0))</f>
        <v>Q2</v>
      </c>
      <c r="N2150" s="2" cm="1">
        <f t="array" ref="N2150">IFERROR(_xlfn.IFS(Sales_Pipeline[[#This Row],[Deal_Stage]]="Won",_xlfn.XLOOKUP(Sales_Pipeline[[#This Row],[Product]],Products!$A$2:$A$8,Products!$C$2:$C$8),Sales_Pipeline[[#This Row],[Deal_Stage]]="Lost",_xlfn.XLOOKUP(Sales_Pipeline[[#This Row],[Product]],Products!$A$2:$A$8,Products!$C$2:$C$8)),"")</f>
        <v>3393</v>
      </c>
      <c r="O2150" s="2">
        <v>0</v>
      </c>
    </row>
    <row r="2151" spans="1:15" x14ac:dyDescent="0.3">
      <c r="A2151" t="s">
        <v>2297</v>
      </c>
      <c r="B2151" t="s">
        <v>15</v>
      </c>
      <c r="C2151" t="str">
        <f>_xlfn.XLOOKUP(Sales_Pipeline[[#This Row],[Sales_Agent]],Sales_Teams[Sales_Agent],Sales_Teams[Manager])</f>
        <v>Melvin Marxen</v>
      </c>
      <c r="D2151" t="str">
        <f>_xlfn.XLOOKUP(Sales_Pipeline[[#This Row],[Manager]],Sales_Teams[Manager],Sales_Teams[Regional_Office])</f>
        <v>Central</v>
      </c>
      <c r="E2151" t="s">
        <v>61</v>
      </c>
      <c r="F2151" t="s">
        <v>147</v>
      </c>
      <c r="G2151" t="str">
        <f>IFERROR(_xlfn.XLOOKUP(Sales_Pipeline[[#This Row],[Account]],Accounts!$A$2:$A$86,Accounts!$F$2:$F$86),"")</f>
        <v>United States</v>
      </c>
      <c r="H2151" t="s">
        <v>57</v>
      </c>
      <c r="I2151" s="3">
        <v>42831</v>
      </c>
      <c r="J2151" s="3">
        <v>42839</v>
      </c>
      <c r="K2151" s="8" t="str">
        <f>IF(Sales_Pipeline[[#This Row],[Close_Date]]="","",TEXT(Sales_Pipeline[[#This Row],[Close_Date]],"ddd"))</f>
        <v>Fri</v>
      </c>
      <c r="L2151" s="8" t="str">
        <f>IF(Sales_Pipeline[[#This Row],[Close_Date]]="","",TEXT(Sales_Pipeline[[#This Row],[Close_Date]],"mmm"))</f>
        <v>Apr</v>
      </c>
      <c r="M2151" s="8" t="str">
        <f>IF(Sales_Pipeline[[#This Row],[Close_Date]]="","","Q"&amp;ROUNDUP(MONTH(Sales_Pipeline[[#This Row],[Close_Date]])/3,0))</f>
        <v>Q2</v>
      </c>
      <c r="N2151" s="2" cm="1">
        <f t="array" ref="N2151">IFERROR(_xlfn.IFS(Sales_Pipeline[[#This Row],[Deal_Stage]]="Won",_xlfn.XLOOKUP(Sales_Pipeline[[#This Row],[Product]],Products!$A$2:$A$8,Products!$C$2:$C$8),Sales_Pipeline[[#This Row],[Deal_Stage]]="Lost",_xlfn.XLOOKUP(Sales_Pipeline[[#This Row],[Product]],Products!$A$2:$A$8,Products!$C$2:$C$8)),"")</f>
        <v>55</v>
      </c>
      <c r="O2151" s="2">
        <v>64</v>
      </c>
    </row>
    <row r="2152" spans="1:15" x14ac:dyDescent="0.3">
      <c r="A2152" t="s">
        <v>2298</v>
      </c>
      <c r="B2152" t="s">
        <v>28</v>
      </c>
      <c r="C2152" t="str">
        <f>_xlfn.XLOOKUP(Sales_Pipeline[[#This Row],[Sales_Agent]],Sales_Teams[Sales_Agent],Sales_Teams[Manager])</f>
        <v>Rocco Neubert</v>
      </c>
      <c r="D2152" t="str">
        <f>_xlfn.XLOOKUP(Sales_Pipeline[[#This Row],[Manager]],Sales_Teams[Manager],Sales_Teams[Regional_Office])</f>
        <v>East</v>
      </c>
      <c r="E2152" t="s">
        <v>76</v>
      </c>
      <c r="F2152" t="s">
        <v>231</v>
      </c>
      <c r="G2152" t="str">
        <f>IFERROR(_xlfn.XLOOKUP(Sales_Pipeline[[#This Row],[Account]],Accounts!$A$2:$A$86,Accounts!$F$2:$F$86),"")</f>
        <v>United States</v>
      </c>
      <c r="H2152" t="s">
        <v>57</v>
      </c>
      <c r="I2152" s="3">
        <v>42831</v>
      </c>
      <c r="J2152" s="3">
        <v>42840</v>
      </c>
      <c r="K2152" s="8" t="str">
        <f>IF(Sales_Pipeline[[#This Row],[Close_Date]]="","",TEXT(Sales_Pipeline[[#This Row],[Close_Date]],"ddd"))</f>
        <v>Sat</v>
      </c>
      <c r="L2152" s="8" t="str">
        <f>IF(Sales_Pipeline[[#This Row],[Close_Date]]="","",TEXT(Sales_Pipeline[[#This Row],[Close_Date]],"mmm"))</f>
        <v>Apr</v>
      </c>
      <c r="M2152" s="8" t="str">
        <f>IF(Sales_Pipeline[[#This Row],[Close_Date]]="","","Q"&amp;ROUNDUP(MONTH(Sales_Pipeline[[#This Row],[Close_Date]])/3,0))</f>
        <v>Q2</v>
      </c>
      <c r="N2152" s="2" cm="1">
        <f t="array" ref="N2152">IFERROR(_xlfn.IFS(Sales_Pipeline[[#This Row],[Deal_Stage]]="Won",_xlfn.XLOOKUP(Sales_Pipeline[[#This Row],[Product]],Products!$A$2:$A$8,Products!$C$2:$C$8),Sales_Pipeline[[#This Row],[Deal_Stage]]="Lost",_xlfn.XLOOKUP(Sales_Pipeline[[#This Row],[Product]],Products!$A$2:$A$8,Products!$C$2:$C$8)),"")</f>
        <v>3393</v>
      </c>
      <c r="O2152" s="2">
        <v>3655</v>
      </c>
    </row>
    <row r="2153" spans="1:15" x14ac:dyDescent="0.3">
      <c r="A2153" t="s">
        <v>2299</v>
      </c>
      <c r="B2153" t="s">
        <v>38</v>
      </c>
      <c r="C2153" t="str">
        <f>_xlfn.XLOOKUP(Sales_Pipeline[[#This Row],[Sales_Agent]],Sales_Teams[Sales_Agent],Sales_Teams[Manager])</f>
        <v>Celia Rouche</v>
      </c>
      <c r="D2153" t="str">
        <f>_xlfn.XLOOKUP(Sales_Pipeline[[#This Row],[Manager]],Sales_Teams[Manager],Sales_Teams[Regional_Office])</f>
        <v>West</v>
      </c>
      <c r="E2153" t="s">
        <v>163</v>
      </c>
      <c r="G2153" t="str">
        <f>IFERROR(_xlfn.XLOOKUP(Sales_Pipeline[[#This Row],[Account]],Accounts!$A$2:$A$86,Accounts!$F$2:$F$86),"")</f>
        <v/>
      </c>
      <c r="H2153" t="s">
        <v>77</v>
      </c>
      <c r="I2153" s="3">
        <v>42831</v>
      </c>
      <c r="K2153" s="8" t="str">
        <f>IF(Sales_Pipeline[[#This Row],[Close_Date]]="","",TEXT(Sales_Pipeline[[#This Row],[Close_Date]],"ddd"))</f>
        <v/>
      </c>
      <c r="L2153" s="8" t="str">
        <f>IF(Sales_Pipeline[[#This Row],[Close_Date]]="","",TEXT(Sales_Pipeline[[#This Row],[Close_Date]],"mmm"))</f>
        <v/>
      </c>
      <c r="M2153" s="8" t="str">
        <f>IF(Sales_Pipeline[[#This Row],[Close_Date]]="","","Q"&amp;ROUNDUP(MONTH(Sales_Pipeline[[#This Row],[Close_Date]])/3,0))</f>
        <v/>
      </c>
      <c r="N2153" s="2" t="str" cm="1">
        <f t="array" ref="N2153">IFERROR(_xlfn.IFS(Sales_Pipeline[[#This Row],[Deal_Stage]]="Won",_xlfn.XLOOKUP(Sales_Pipeline[[#This Row],[Product]],Products!$A$2:$A$8,Products!$C$2:$C$8),Sales_Pipeline[[#This Row],[Deal_Stage]]="Lost",_xlfn.XLOOKUP(Sales_Pipeline[[#This Row],[Product]],Products!$A$2:$A$8,Products!$C$2:$C$8)),"")</f>
        <v/>
      </c>
      <c r="O2153" s="2">
        <v>0</v>
      </c>
    </row>
    <row r="2154" spans="1:15" x14ac:dyDescent="0.3">
      <c r="A2154" t="s">
        <v>2300</v>
      </c>
      <c r="B2154" t="s">
        <v>38</v>
      </c>
      <c r="C2154" t="str">
        <f>_xlfn.XLOOKUP(Sales_Pipeline[[#This Row],[Sales_Agent]],Sales_Teams[Sales_Agent],Sales_Teams[Manager])</f>
        <v>Celia Rouche</v>
      </c>
      <c r="D2154" t="str">
        <f>_xlfn.XLOOKUP(Sales_Pipeline[[#This Row],[Manager]],Sales_Teams[Manager],Sales_Teams[Regional_Office])</f>
        <v>West</v>
      </c>
      <c r="E2154" t="s">
        <v>61</v>
      </c>
      <c r="G2154" t="str">
        <f>IFERROR(_xlfn.XLOOKUP(Sales_Pipeline[[#This Row],[Account]],Accounts!$A$2:$A$86,Accounts!$F$2:$F$86),"")</f>
        <v/>
      </c>
      <c r="H2154" t="s">
        <v>77</v>
      </c>
      <c r="I2154" s="3">
        <v>42831</v>
      </c>
      <c r="K2154" s="8" t="str">
        <f>IF(Sales_Pipeline[[#This Row],[Close_Date]]="","",TEXT(Sales_Pipeline[[#This Row],[Close_Date]],"ddd"))</f>
        <v/>
      </c>
      <c r="L2154" s="8" t="str">
        <f>IF(Sales_Pipeline[[#This Row],[Close_Date]]="","",TEXT(Sales_Pipeline[[#This Row],[Close_Date]],"mmm"))</f>
        <v/>
      </c>
      <c r="M2154" s="8" t="str">
        <f>IF(Sales_Pipeline[[#This Row],[Close_Date]]="","","Q"&amp;ROUNDUP(MONTH(Sales_Pipeline[[#This Row],[Close_Date]])/3,0))</f>
        <v/>
      </c>
      <c r="N2154" s="2" t="str" cm="1">
        <f t="array" ref="N2154">IFERROR(_xlfn.IFS(Sales_Pipeline[[#This Row],[Deal_Stage]]="Won",_xlfn.XLOOKUP(Sales_Pipeline[[#This Row],[Product]],Products!$A$2:$A$8,Products!$C$2:$C$8),Sales_Pipeline[[#This Row],[Deal_Stage]]="Lost",_xlfn.XLOOKUP(Sales_Pipeline[[#This Row],[Product]],Products!$A$2:$A$8,Products!$C$2:$C$8)),"")</f>
        <v/>
      </c>
      <c r="O2154" s="2">
        <v>0</v>
      </c>
    </row>
    <row r="2155" spans="1:15" x14ac:dyDescent="0.3">
      <c r="A2155" t="s">
        <v>2301</v>
      </c>
      <c r="B2155" t="s">
        <v>13</v>
      </c>
      <c r="C2155" t="str">
        <f>_xlfn.XLOOKUP(Sales_Pipeline[[#This Row],[Sales_Agent]],Sales_Teams[Sales_Agent],Sales_Teams[Manager])</f>
        <v>Melvin Marxen</v>
      </c>
      <c r="D2155" t="str">
        <f>_xlfn.XLOOKUP(Sales_Pipeline[[#This Row],[Manager]],Sales_Teams[Manager],Sales_Teams[Regional_Office])</f>
        <v>Central</v>
      </c>
      <c r="E2155" t="s">
        <v>61</v>
      </c>
      <c r="F2155" t="s">
        <v>79</v>
      </c>
      <c r="G2155" t="str">
        <f>IFERROR(_xlfn.XLOOKUP(Sales_Pipeline[[#This Row],[Account]],Accounts!$A$2:$A$86,Accounts!$F$2:$F$86),"")</f>
        <v>Philipines</v>
      </c>
      <c r="H2155" t="s">
        <v>82</v>
      </c>
      <c r="I2155" s="3">
        <v>42831</v>
      </c>
      <c r="J2155" s="3">
        <v>42841</v>
      </c>
      <c r="K2155" s="8" t="str">
        <f>IF(Sales_Pipeline[[#This Row],[Close_Date]]="","",TEXT(Sales_Pipeline[[#This Row],[Close_Date]],"ddd"))</f>
        <v>Sun</v>
      </c>
      <c r="L2155" s="8" t="str">
        <f>IF(Sales_Pipeline[[#This Row],[Close_Date]]="","",TEXT(Sales_Pipeline[[#This Row],[Close_Date]],"mmm"))</f>
        <v>Apr</v>
      </c>
      <c r="M2155" s="8" t="str">
        <f>IF(Sales_Pipeline[[#This Row],[Close_Date]]="","","Q"&amp;ROUNDUP(MONTH(Sales_Pipeline[[#This Row],[Close_Date]])/3,0))</f>
        <v>Q2</v>
      </c>
      <c r="N2155" s="2" cm="1">
        <f t="array" ref="N2155">IFERROR(_xlfn.IFS(Sales_Pipeline[[#This Row],[Deal_Stage]]="Won",_xlfn.XLOOKUP(Sales_Pipeline[[#This Row],[Product]],Products!$A$2:$A$8,Products!$C$2:$C$8),Sales_Pipeline[[#This Row],[Deal_Stage]]="Lost",_xlfn.XLOOKUP(Sales_Pipeline[[#This Row],[Product]],Products!$A$2:$A$8,Products!$C$2:$C$8)),"")</f>
        <v>55</v>
      </c>
      <c r="O2155" s="2">
        <v>0</v>
      </c>
    </row>
    <row r="2156" spans="1:15" x14ac:dyDescent="0.3">
      <c r="A2156" t="s">
        <v>2302</v>
      </c>
      <c r="B2156" t="s">
        <v>13</v>
      </c>
      <c r="C2156" t="str">
        <f>_xlfn.XLOOKUP(Sales_Pipeline[[#This Row],[Sales_Agent]],Sales_Teams[Sales_Agent],Sales_Teams[Manager])</f>
        <v>Melvin Marxen</v>
      </c>
      <c r="D2156" t="str">
        <f>_xlfn.XLOOKUP(Sales_Pipeline[[#This Row],[Manager]],Sales_Teams[Manager],Sales_Teams[Regional_Office])</f>
        <v>Central</v>
      </c>
      <c r="E2156" t="s">
        <v>76</v>
      </c>
      <c r="F2156" t="s">
        <v>147</v>
      </c>
      <c r="G2156" t="str">
        <f>IFERROR(_xlfn.XLOOKUP(Sales_Pipeline[[#This Row],[Account]],Accounts!$A$2:$A$86,Accounts!$F$2:$F$86),"")</f>
        <v>United States</v>
      </c>
      <c r="H2156" t="s">
        <v>82</v>
      </c>
      <c r="I2156" s="3">
        <v>42831</v>
      </c>
      <c r="J2156" s="3">
        <v>42838</v>
      </c>
      <c r="K2156" s="8" t="str">
        <f>IF(Sales_Pipeline[[#This Row],[Close_Date]]="","",TEXT(Sales_Pipeline[[#This Row],[Close_Date]],"ddd"))</f>
        <v>Thu</v>
      </c>
      <c r="L2156" s="8" t="str">
        <f>IF(Sales_Pipeline[[#This Row],[Close_Date]]="","",TEXT(Sales_Pipeline[[#This Row],[Close_Date]],"mmm"))</f>
        <v>Apr</v>
      </c>
      <c r="M2156" s="8" t="str">
        <f>IF(Sales_Pipeline[[#This Row],[Close_Date]]="","","Q"&amp;ROUNDUP(MONTH(Sales_Pipeline[[#This Row],[Close_Date]])/3,0))</f>
        <v>Q2</v>
      </c>
      <c r="N2156" s="2" cm="1">
        <f t="array" ref="N2156">IFERROR(_xlfn.IFS(Sales_Pipeline[[#This Row],[Deal_Stage]]="Won",_xlfn.XLOOKUP(Sales_Pipeline[[#This Row],[Product]],Products!$A$2:$A$8,Products!$C$2:$C$8),Sales_Pipeline[[#This Row],[Deal_Stage]]="Lost",_xlfn.XLOOKUP(Sales_Pipeline[[#This Row],[Product]],Products!$A$2:$A$8,Products!$C$2:$C$8)),"")</f>
        <v>3393</v>
      </c>
      <c r="O2156" s="2">
        <v>0</v>
      </c>
    </row>
    <row r="2157" spans="1:15" x14ac:dyDescent="0.3">
      <c r="A2157" t="s">
        <v>2303</v>
      </c>
      <c r="B2157" t="s">
        <v>36</v>
      </c>
      <c r="C2157" t="str">
        <f>_xlfn.XLOOKUP(Sales_Pipeline[[#This Row],[Sales_Agent]],Sales_Teams[Sales_Agent],Sales_Teams[Manager])</f>
        <v>Celia Rouche</v>
      </c>
      <c r="D2157" t="str">
        <f>_xlfn.XLOOKUP(Sales_Pipeline[[#This Row],[Manager]],Sales_Teams[Manager],Sales_Teams[Regional_Office])</f>
        <v>West</v>
      </c>
      <c r="E2157" t="s">
        <v>76</v>
      </c>
      <c r="G2157" t="str">
        <f>IFERROR(_xlfn.XLOOKUP(Sales_Pipeline[[#This Row],[Account]],Accounts!$A$2:$A$86,Accounts!$F$2:$F$86),"")</f>
        <v/>
      </c>
      <c r="H2157" t="s">
        <v>77</v>
      </c>
      <c r="I2157" s="3">
        <v>42831</v>
      </c>
      <c r="K2157" s="8" t="str">
        <f>IF(Sales_Pipeline[[#This Row],[Close_Date]]="","",TEXT(Sales_Pipeline[[#This Row],[Close_Date]],"ddd"))</f>
        <v/>
      </c>
      <c r="L2157" s="8" t="str">
        <f>IF(Sales_Pipeline[[#This Row],[Close_Date]]="","",TEXT(Sales_Pipeline[[#This Row],[Close_Date]],"mmm"))</f>
        <v/>
      </c>
      <c r="M2157" s="8" t="str">
        <f>IF(Sales_Pipeline[[#This Row],[Close_Date]]="","","Q"&amp;ROUNDUP(MONTH(Sales_Pipeline[[#This Row],[Close_Date]])/3,0))</f>
        <v/>
      </c>
      <c r="N2157" s="2" t="str" cm="1">
        <f t="array" ref="N2157">IFERROR(_xlfn.IFS(Sales_Pipeline[[#This Row],[Deal_Stage]]="Won",_xlfn.XLOOKUP(Sales_Pipeline[[#This Row],[Product]],Products!$A$2:$A$8,Products!$C$2:$C$8),Sales_Pipeline[[#This Row],[Deal_Stage]]="Lost",_xlfn.XLOOKUP(Sales_Pipeline[[#This Row],[Product]],Products!$A$2:$A$8,Products!$C$2:$C$8)),"")</f>
        <v/>
      </c>
      <c r="O2157" s="2">
        <v>0</v>
      </c>
    </row>
    <row r="2158" spans="1:15" x14ac:dyDescent="0.3">
      <c r="A2158" t="s">
        <v>2304</v>
      </c>
      <c r="B2158" t="s">
        <v>40</v>
      </c>
      <c r="C2158" t="str">
        <f>_xlfn.XLOOKUP(Sales_Pipeline[[#This Row],[Sales_Agent]],Sales_Teams[Sales_Agent],Sales_Teams[Manager])</f>
        <v>Summer Sewald</v>
      </c>
      <c r="D2158" t="str">
        <f>_xlfn.XLOOKUP(Sales_Pipeline[[#This Row],[Manager]],Sales_Teams[Manager],Sales_Teams[Regional_Office])</f>
        <v>West</v>
      </c>
      <c r="E2158" t="s">
        <v>63</v>
      </c>
      <c r="F2158" t="s">
        <v>89</v>
      </c>
      <c r="G2158" t="str">
        <f>IFERROR(_xlfn.XLOOKUP(Sales_Pipeline[[#This Row],[Account]],Accounts!$A$2:$A$86,Accounts!$F$2:$F$86),"")</f>
        <v>United States</v>
      </c>
      <c r="H2158" t="s">
        <v>57</v>
      </c>
      <c r="I2158" s="3">
        <v>42831</v>
      </c>
      <c r="J2158" s="3">
        <v>42876</v>
      </c>
      <c r="K2158" s="8" t="str">
        <f>IF(Sales_Pipeline[[#This Row],[Close_Date]]="","",TEXT(Sales_Pipeline[[#This Row],[Close_Date]],"ddd"))</f>
        <v>Sun</v>
      </c>
      <c r="L2158" s="8" t="str">
        <f>IF(Sales_Pipeline[[#This Row],[Close_Date]]="","",TEXT(Sales_Pipeline[[#This Row],[Close_Date]],"mmm"))</f>
        <v>May</v>
      </c>
      <c r="M2158" s="8" t="str">
        <f>IF(Sales_Pipeline[[#This Row],[Close_Date]]="","","Q"&amp;ROUNDUP(MONTH(Sales_Pipeline[[#This Row],[Close_Date]])/3,0))</f>
        <v>Q2</v>
      </c>
      <c r="N2158" s="2" cm="1">
        <f t="array" ref="N2158">IFERROR(_xlfn.IFS(Sales_Pipeline[[#This Row],[Deal_Stage]]="Won",_xlfn.XLOOKUP(Sales_Pipeline[[#This Row],[Product]],Products!$A$2:$A$8,Products!$C$2:$C$8),Sales_Pipeline[[#This Row],[Deal_Stage]]="Lost",_xlfn.XLOOKUP(Sales_Pipeline[[#This Row],[Product]],Products!$A$2:$A$8,Products!$C$2:$C$8)),"")</f>
        <v>550</v>
      </c>
      <c r="O2158" s="2">
        <v>561</v>
      </c>
    </row>
    <row r="2159" spans="1:15" x14ac:dyDescent="0.3">
      <c r="A2159" t="s">
        <v>2305</v>
      </c>
      <c r="B2159" t="s">
        <v>43</v>
      </c>
      <c r="C2159" t="str">
        <f>_xlfn.XLOOKUP(Sales_Pipeline[[#This Row],[Sales_Agent]],Sales_Teams[Sales_Agent],Sales_Teams[Manager])</f>
        <v>Summer Sewald</v>
      </c>
      <c r="D2159" t="str">
        <f>_xlfn.XLOOKUP(Sales_Pipeline[[#This Row],[Manager]],Sales_Teams[Manager],Sales_Teams[Regional_Office])</f>
        <v>West</v>
      </c>
      <c r="E2159" t="s">
        <v>55</v>
      </c>
      <c r="G2159" t="str">
        <f>IFERROR(_xlfn.XLOOKUP(Sales_Pipeline[[#This Row],[Account]],Accounts!$A$2:$A$86,Accounts!$F$2:$F$86),"")</f>
        <v/>
      </c>
      <c r="H2159" t="s">
        <v>77</v>
      </c>
      <c r="I2159" s="3">
        <v>42831</v>
      </c>
      <c r="K2159" s="8" t="str">
        <f>IF(Sales_Pipeline[[#This Row],[Close_Date]]="","",TEXT(Sales_Pipeline[[#This Row],[Close_Date]],"ddd"))</f>
        <v/>
      </c>
      <c r="L2159" s="8" t="str">
        <f>IF(Sales_Pipeline[[#This Row],[Close_Date]]="","",TEXT(Sales_Pipeline[[#This Row],[Close_Date]],"mmm"))</f>
        <v/>
      </c>
      <c r="M2159" s="8" t="str">
        <f>IF(Sales_Pipeline[[#This Row],[Close_Date]]="","","Q"&amp;ROUNDUP(MONTH(Sales_Pipeline[[#This Row],[Close_Date]])/3,0))</f>
        <v/>
      </c>
      <c r="N2159" s="2" t="str" cm="1">
        <f t="array" ref="N2159">IFERROR(_xlfn.IFS(Sales_Pipeline[[#This Row],[Deal_Stage]]="Won",_xlfn.XLOOKUP(Sales_Pipeline[[#This Row],[Product]],Products!$A$2:$A$8,Products!$C$2:$C$8),Sales_Pipeline[[#This Row],[Deal_Stage]]="Lost",_xlfn.XLOOKUP(Sales_Pipeline[[#This Row],[Product]],Products!$A$2:$A$8,Products!$C$2:$C$8)),"")</f>
        <v/>
      </c>
      <c r="O2159" s="2">
        <v>0</v>
      </c>
    </row>
    <row r="2160" spans="1:15" x14ac:dyDescent="0.3">
      <c r="A2160" t="s">
        <v>2306</v>
      </c>
      <c r="B2160" t="s">
        <v>42</v>
      </c>
      <c r="C2160" t="str">
        <f>_xlfn.XLOOKUP(Sales_Pipeline[[#This Row],[Sales_Agent]],Sales_Teams[Sales_Agent],Sales_Teams[Manager])</f>
        <v>Summer Sewald</v>
      </c>
      <c r="D2160" t="str">
        <f>_xlfn.XLOOKUP(Sales_Pipeline[[#This Row],[Manager]],Sales_Teams[Manager],Sales_Teams[Regional_Office])</f>
        <v>West</v>
      </c>
      <c r="E2160" t="s">
        <v>63</v>
      </c>
      <c r="F2160" t="s">
        <v>66</v>
      </c>
      <c r="G2160" t="str">
        <f>IFERROR(_xlfn.XLOOKUP(Sales_Pipeline[[#This Row],[Account]],Accounts!$A$2:$A$86,Accounts!$F$2:$F$86),"")</f>
        <v>United States</v>
      </c>
      <c r="H2160" t="s">
        <v>82</v>
      </c>
      <c r="I2160" s="3">
        <v>42831</v>
      </c>
      <c r="J2160" s="3">
        <v>42953</v>
      </c>
      <c r="K2160" s="8" t="str">
        <f>IF(Sales_Pipeline[[#This Row],[Close_Date]]="","",TEXT(Sales_Pipeline[[#This Row],[Close_Date]],"ddd"))</f>
        <v>Sun</v>
      </c>
      <c r="L2160" s="8" t="str">
        <f>IF(Sales_Pipeline[[#This Row],[Close_Date]]="","",TEXT(Sales_Pipeline[[#This Row],[Close_Date]],"mmm"))</f>
        <v>Aug</v>
      </c>
      <c r="M2160" s="8" t="str">
        <f>IF(Sales_Pipeline[[#This Row],[Close_Date]]="","","Q"&amp;ROUNDUP(MONTH(Sales_Pipeline[[#This Row],[Close_Date]])/3,0))</f>
        <v>Q3</v>
      </c>
      <c r="N2160" s="2" cm="1">
        <f t="array" ref="N2160">IFERROR(_xlfn.IFS(Sales_Pipeline[[#This Row],[Deal_Stage]]="Won",_xlfn.XLOOKUP(Sales_Pipeline[[#This Row],[Product]],Products!$A$2:$A$8,Products!$C$2:$C$8),Sales_Pipeline[[#This Row],[Deal_Stage]]="Lost",_xlfn.XLOOKUP(Sales_Pipeline[[#This Row],[Product]],Products!$A$2:$A$8,Products!$C$2:$C$8)),"")</f>
        <v>550</v>
      </c>
      <c r="O2160" s="2">
        <v>0</v>
      </c>
    </row>
    <row r="2161" spans="1:15" x14ac:dyDescent="0.3">
      <c r="A2161" t="s">
        <v>2307</v>
      </c>
      <c r="B2161" t="s">
        <v>42</v>
      </c>
      <c r="C2161" t="str">
        <f>_xlfn.XLOOKUP(Sales_Pipeline[[#This Row],[Sales_Agent]],Sales_Teams[Sales_Agent],Sales_Teams[Manager])</f>
        <v>Summer Sewald</v>
      </c>
      <c r="D2161" t="str">
        <f>_xlfn.XLOOKUP(Sales_Pipeline[[#This Row],[Manager]],Sales_Teams[Manager],Sales_Teams[Regional_Office])</f>
        <v>West</v>
      </c>
      <c r="E2161" t="s">
        <v>55</v>
      </c>
      <c r="F2161" t="s">
        <v>211</v>
      </c>
      <c r="G2161" t="str">
        <f>IFERROR(_xlfn.XLOOKUP(Sales_Pipeline[[#This Row],[Account]],Accounts!$A$2:$A$86,Accounts!$F$2:$F$86),"")</f>
        <v>United States</v>
      </c>
      <c r="H2161" t="s">
        <v>82</v>
      </c>
      <c r="I2161" s="3">
        <v>42831</v>
      </c>
      <c r="J2161" s="3">
        <v>42841</v>
      </c>
      <c r="K2161" s="8" t="str">
        <f>IF(Sales_Pipeline[[#This Row],[Close_Date]]="","",TEXT(Sales_Pipeline[[#This Row],[Close_Date]],"ddd"))</f>
        <v>Sun</v>
      </c>
      <c r="L2161" s="8" t="str">
        <f>IF(Sales_Pipeline[[#This Row],[Close_Date]]="","",TEXT(Sales_Pipeline[[#This Row],[Close_Date]],"mmm"))</f>
        <v>Apr</v>
      </c>
      <c r="M2161" s="8" t="str">
        <f>IF(Sales_Pipeline[[#This Row],[Close_Date]]="","","Q"&amp;ROUNDUP(MONTH(Sales_Pipeline[[#This Row],[Close_Date]])/3,0))</f>
        <v>Q2</v>
      </c>
      <c r="N2161" s="2" cm="1">
        <f t="array" ref="N2161">IFERROR(_xlfn.IFS(Sales_Pipeline[[#This Row],[Deal_Stage]]="Won",_xlfn.XLOOKUP(Sales_Pipeline[[#This Row],[Product]],Products!$A$2:$A$8,Products!$C$2:$C$8),Sales_Pipeline[[#This Row],[Deal_Stage]]="Lost",_xlfn.XLOOKUP(Sales_Pipeline[[#This Row],[Product]],Products!$A$2:$A$8,Products!$C$2:$C$8)),"")</f>
        <v>1096</v>
      </c>
      <c r="O2161" s="2">
        <v>0</v>
      </c>
    </row>
    <row r="2162" spans="1:15" x14ac:dyDescent="0.3">
      <c r="A2162" t="s">
        <v>2308</v>
      </c>
      <c r="B2162" t="s">
        <v>42</v>
      </c>
      <c r="C2162" t="str">
        <f>_xlfn.XLOOKUP(Sales_Pipeline[[#This Row],[Sales_Agent]],Sales_Teams[Sales_Agent],Sales_Teams[Manager])</f>
        <v>Summer Sewald</v>
      </c>
      <c r="D2162" t="str">
        <f>_xlfn.XLOOKUP(Sales_Pipeline[[#This Row],[Manager]],Sales_Teams[Manager],Sales_Teams[Regional_Office])</f>
        <v>West</v>
      </c>
      <c r="E2162" t="s">
        <v>84</v>
      </c>
      <c r="F2162" t="s">
        <v>145</v>
      </c>
      <c r="G2162" t="str">
        <f>IFERROR(_xlfn.XLOOKUP(Sales_Pipeline[[#This Row],[Account]],Accounts!$A$2:$A$86,Accounts!$F$2:$F$86),"")</f>
        <v>United States</v>
      </c>
      <c r="H2162" t="s">
        <v>57</v>
      </c>
      <c r="I2162" s="3">
        <v>42831</v>
      </c>
      <c r="J2162" s="3">
        <v>42832</v>
      </c>
      <c r="K2162" s="8" t="str">
        <f>IF(Sales_Pipeline[[#This Row],[Close_Date]]="","",TEXT(Sales_Pipeline[[#This Row],[Close_Date]],"ddd"))</f>
        <v>Fri</v>
      </c>
      <c r="L2162" s="8" t="str">
        <f>IF(Sales_Pipeline[[#This Row],[Close_Date]]="","",TEXT(Sales_Pipeline[[#This Row],[Close_Date]],"mmm"))</f>
        <v>Apr</v>
      </c>
      <c r="M2162" s="8" t="str">
        <f>IF(Sales_Pipeline[[#This Row],[Close_Date]]="","","Q"&amp;ROUNDUP(MONTH(Sales_Pipeline[[#This Row],[Close_Date]])/3,0))</f>
        <v>Q2</v>
      </c>
      <c r="N2162" s="2" cm="1">
        <f t="array" ref="N2162">IFERROR(_xlfn.IFS(Sales_Pipeline[[#This Row],[Deal_Stage]]="Won",_xlfn.XLOOKUP(Sales_Pipeline[[#This Row],[Product]],Products!$A$2:$A$8,Products!$C$2:$C$8),Sales_Pipeline[[#This Row],[Deal_Stage]]="Lost",_xlfn.XLOOKUP(Sales_Pipeline[[#This Row],[Product]],Products!$A$2:$A$8,Products!$C$2:$C$8)),"")</f>
        <v>5482</v>
      </c>
      <c r="O2162" s="2">
        <v>6154</v>
      </c>
    </row>
    <row r="2163" spans="1:15" x14ac:dyDescent="0.3">
      <c r="A2163" t="s">
        <v>2309</v>
      </c>
      <c r="B2163" t="s">
        <v>42</v>
      </c>
      <c r="C2163" t="str">
        <f>_xlfn.XLOOKUP(Sales_Pipeline[[#This Row],[Sales_Agent]],Sales_Teams[Sales_Agent],Sales_Teams[Manager])</f>
        <v>Summer Sewald</v>
      </c>
      <c r="D2163" t="str">
        <f>_xlfn.XLOOKUP(Sales_Pipeline[[#This Row],[Manager]],Sales_Teams[Manager],Sales_Teams[Regional_Office])</f>
        <v>West</v>
      </c>
      <c r="E2163" t="s">
        <v>8953</v>
      </c>
      <c r="F2163" t="s">
        <v>72</v>
      </c>
      <c r="G2163" t="str">
        <f>IFERROR(_xlfn.XLOOKUP(Sales_Pipeline[[#This Row],[Account]],Accounts!$A$2:$A$86,Accounts!$F$2:$F$86),"")</f>
        <v>United States</v>
      </c>
      <c r="H2163" t="s">
        <v>57</v>
      </c>
      <c r="I2163" s="3">
        <v>42831</v>
      </c>
      <c r="J2163" s="3">
        <v>42837</v>
      </c>
      <c r="K2163" s="8" t="str">
        <f>IF(Sales_Pipeline[[#This Row],[Close_Date]]="","",TEXT(Sales_Pipeline[[#This Row],[Close_Date]],"ddd"))</f>
        <v>Wed</v>
      </c>
      <c r="L2163" s="8" t="str">
        <f>IF(Sales_Pipeline[[#This Row],[Close_Date]]="","",TEXT(Sales_Pipeline[[#This Row],[Close_Date]],"mmm"))</f>
        <v>Apr</v>
      </c>
      <c r="M2163" s="8" t="str">
        <f>IF(Sales_Pipeline[[#This Row],[Close_Date]]="","","Q"&amp;ROUNDUP(MONTH(Sales_Pipeline[[#This Row],[Close_Date]])/3,0))</f>
        <v>Q2</v>
      </c>
      <c r="N2163" s="2" cm="1">
        <f t="array" ref="N2163">IFERROR(_xlfn.IFS(Sales_Pipeline[[#This Row],[Deal_Stage]]="Won",_xlfn.XLOOKUP(Sales_Pipeline[[#This Row],[Product]],Products!$A$2:$A$8,Products!$C$2:$C$8),Sales_Pipeline[[#This Row],[Deal_Stage]]="Lost",_xlfn.XLOOKUP(Sales_Pipeline[[#This Row],[Product]],Products!$A$2:$A$8,Products!$C$2:$C$8)),"")</f>
        <v>4821</v>
      </c>
      <c r="O2163" s="2">
        <v>4756</v>
      </c>
    </row>
    <row r="2164" spans="1:15" x14ac:dyDescent="0.3">
      <c r="A2164" t="s">
        <v>2310</v>
      </c>
      <c r="B2164" t="s">
        <v>8</v>
      </c>
      <c r="C2164" t="str">
        <f>_xlfn.XLOOKUP(Sales_Pipeline[[#This Row],[Sales_Agent]],Sales_Teams[Sales_Agent],Sales_Teams[Manager])</f>
        <v>Dustin Brinkmann</v>
      </c>
      <c r="D2164" t="str">
        <f>_xlfn.XLOOKUP(Sales_Pipeline[[#This Row],[Manager]],Sales_Teams[Manager],Sales_Teams[Regional_Office])</f>
        <v>Central</v>
      </c>
      <c r="E2164" t="s">
        <v>63</v>
      </c>
      <c r="F2164" t="s">
        <v>507</v>
      </c>
      <c r="G2164" t="str">
        <f>IFERROR(_xlfn.XLOOKUP(Sales_Pipeline[[#This Row],[Account]],Accounts!$A$2:$A$86,Accounts!$F$2:$F$86),"")</f>
        <v>Belgium</v>
      </c>
      <c r="H2164" t="s">
        <v>82</v>
      </c>
      <c r="I2164" s="3">
        <v>42831</v>
      </c>
      <c r="J2164" s="3">
        <v>42839</v>
      </c>
      <c r="K2164" s="8" t="str">
        <f>IF(Sales_Pipeline[[#This Row],[Close_Date]]="","",TEXT(Sales_Pipeline[[#This Row],[Close_Date]],"ddd"))</f>
        <v>Fri</v>
      </c>
      <c r="L2164" s="8" t="str">
        <f>IF(Sales_Pipeline[[#This Row],[Close_Date]]="","",TEXT(Sales_Pipeline[[#This Row],[Close_Date]],"mmm"))</f>
        <v>Apr</v>
      </c>
      <c r="M2164" s="8" t="str">
        <f>IF(Sales_Pipeline[[#This Row],[Close_Date]]="","","Q"&amp;ROUNDUP(MONTH(Sales_Pipeline[[#This Row],[Close_Date]])/3,0))</f>
        <v>Q2</v>
      </c>
      <c r="N2164" s="2" cm="1">
        <f t="array" ref="N2164">IFERROR(_xlfn.IFS(Sales_Pipeline[[#This Row],[Deal_Stage]]="Won",_xlfn.XLOOKUP(Sales_Pipeline[[#This Row],[Product]],Products!$A$2:$A$8,Products!$C$2:$C$8),Sales_Pipeline[[#This Row],[Deal_Stage]]="Lost",_xlfn.XLOOKUP(Sales_Pipeline[[#This Row],[Product]],Products!$A$2:$A$8,Products!$C$2:$C$8)),"")</f>
        <v>550</v>
      </c>
      <c r="O2164" s="2">
        <v>0</v>
      </c>
    </row>
    <row r="2165" spans="1:15" x14ac:dyDescent="0.3">
      <c r="A2165" t="s">
        <v>2311</v>
      </c>
      <c r="B2165" t="s">
        <v>8</v>
      </c>
      <c r="C2165" t="str">
        <f>_xlfn.XLOOKUP(Sales_Pipeline[[#This Row],[Sales_Agent]],Sales_Teams[Sales_Agent],Sales_Teams[Manager])</f>
        <v>Dustin Brinkmann</v>
      </c>
      <c r="D2165" t="str">
        <f>_xlfn.XLOOKUP(Sales_Pipeline[[#This Row],[Manager]],Sales_Teams[Manager],Sales_Teams[Regional_Office])</f>
        <v>Central</v>
      </c>
      <c r="E2165" t="s">
        <v>61</v>
      </c>
      <c r="F2165" t="s">
        <v>132</v>
      </c>
      <c r="G2165" t="str">
        <f>IFERROR(_xlfn.XLOOKUP(Sales_Pipeline[[#This Row],[Account]],Accounts!$A$2:$A$86,Accounts!$F$2:$F$86),"")</f>
        <v>United States</v>
      </c>
      <c r="H2165" t="s">
        <v>57</v>
      </c>
      <c r="I2165" s="3">
        <v>42831</v>
      </c>
      <c r="J2165" s="3">
        <v>42885</v>
      </c>
      <c r="K2165" s="8" t="str">
        <f>IF(Sales_Pipeline[[#This Row],[Close_Date]]="","",TEXT(Sales_Pipeline[[#This Row],[Close_Date]],"ddd"))</f>
        <v>Tue</v>
      </c>
      <c r="L2165" s="8" t="str">
        <f>IF(Sales_Pipeline[[#This Row],[Close_Date]]="","",TEXT(Sales_Pipeline[[#This Row],[Close_Date]],"mmm"))</f>
        <v>May</v>
      </c>
      <c r="M2165" s="8" t="str">
        <f>IF(Sales_Pipeline[[#This Row],[Close_Date]]="","","Q"&amp;ROUNDUP(MONTH(Sales_Pipeline[[#This Row],[Close_Date]])/3,0))</f>
        <v>Q2</v>
      </c>
      <c r="N2165" s="2" cm="1">
        <f t="array" ref="N2165">IFERROR(_xlfn.IFS(Sales_Pipeline[[#This Row],[Deal_Stage]]="Won",_xlfn.XLOOKUP(Sales_Pipeline[[#This Row],[Product]],Products!$A$2:$A$8,Products!$C$2:$C$8),Sales_Pipeline[[#This Row],[Deal_Stage]]="Lost",_xlfn.XLOOKUP(Sales_Pipeline[[#This Row],[Product]],Products!$A$2:$A$8,Products!$C$2:$C$8)),"")</f>
        <v>55</v>
      </c>
      <c r="O2165" s="2">
        <v>61</v>
      </c>
    </row>
    <row r="2166" spans="1:15" x14ac:dyDescent="0.3">
      <c r="A2166" t="s">
        <v>2312</v>
      </c>
      <c r="B2166" t="s">
        <v>9</v>
      </c>
      <c r="C2166" t="str">
        <f>_xlfn.XLOOKUP(Sales_Pipeline[[#This Row],[Sales_Agent]],Sales_Teams[Sales_Agent],Sales_Teams[Manager])</f>
        <v>Dustin Brinkmann</v>
      </c>
      <c r="D2166" t="str">
        <f>_xlfn.XLOOKUP(Sales_Pipeline[[#This Row],[Manager]],Sales_Teams[Manager],Sales_Teams[Regional_Office])</f>
        <v>Central</v>
      </c>
      <c r="E2166" t="s">
        <v>63</v>
      </c>
      <c r="F2166" t="s">
        <v>105</v>
      </c>
      <c r="G2166" t="str">
        <f>IFERROR(_xlfn.XLOOKUP(Sales_Pipeline[[#This Row],[Account]],Accounts!$A$2:$A$86,Accounts!$F$2:$F$86),"")</f>
        <v>United States</v>
      </c>
      <c r="H2166" t="s">
        <v>57</v>
      </c>
      <c r="I2166" s="3">
        <v>42831</v>
      </c>
      <c r="J2166" s="3">
        <v>42910</v>
      </c>
      <c r="K2166" s="8" t="str">
        <f>IF(Sales_Pipeline[[#This Row],[Close_Date]]="","",TEXT(Sales_Pipeline[[#This Row],[Close_Date]],"ddd"))</f>
        <v>Sat</v>
      </c>
      <c r="L2166" s="8" t="str">
        <f>IF(Sales_Pipeline[[#This Row],[Close_Date]]="","",TEXT(Sales_Pipeline[[#This Row],[Close_Date]],"mmm"))</f>
        <v>Jun</v>
      </c>
      <c r="M2166" s="8" t="str">
        <f>IF(Sales_Pipeline[[#This Row],[Close_Date]]="","","Q"&amp;ROUNDUP(MONTH(Sales_Pipeline[[#This Row],[Close_Date]])/3,0))</f>
        <v>Q2</v>
      </c>
      <c r="N2166" s="2" cm="1">
        <f t="array" ref="N2166">IFERROR(_xlfn.IFS(Sales_Pipeline[[#This Row],[Deal_Stage]]="Won",_xlfn.XLOOKUP(Sales_Pipeline[[#This Row],[Product]],Products!$A$2:$A$8,Products!$C$2:$C$8),Sales_Pipeline[[#This Row],[Deal_Stage]]="Lost",_xlfn.XLOOKUP(Sales_Pipeline[[#This Row],[Product]],Products!$A$2:$A$8,Products!$C$2:$C$8)),"")</f>
        <v>550</v>
      </c>
      <c r="O2166" s="2">
        <v>575</v>
      </c>
    </row>
    <row r="2167" spans="1:15" x14ac:dyDescent="0.3">
      <c r="A2167" t="s">
        <v>2313</v>
      </c>
      <c r="B2167" t="s">
        <v>9</v>
      </c>
      <c r="C2167" t="str">
        <f>_xlfn.XLOOKUP(Sales_Pipeline[[#This Row],[Sales_Agent]],Sales_Teams[Sales_Agent],Sales_Teams[Manager])</f>
        <v>Dustin Brinkmann</v>
      </c>
      <c r="D2167" t="str">
        <f>_xlfn.XLOOKUP(Sales_Pipeline[[#This Row],[Manager]],Sales_Teams[Manager],Sales_Teams[Regional_Office])</f>
        <v>Central</v>
      </c>
      <c r="E2167" t="s">
        <v>55</v>
      </c>
      <c r="F2167" t="s">
        <v>150</v>
      </c>
      <c r="G2167" t="str">
        <f>IFERROR(_xlfn.XLOOKUP(Sales_Pipeline[[#This Row],[Account]],Accounts!$A$2:$A$86,Accounts!$F$2:$F$86),"")</f>
        <v>United States</v>
      </c>
      <c r="H2167" t="s">
        <v>57</v>
      </c>
      <c r="I2167" s="3">
        <v>42831</v>
      </c>
      <c r="J2167" s="3">
        <v>42877</v>
      </c>
      <c r="K2167" s="8" t="str">
        <f>IF(Sales_Pipeline[[#This Row],[Close_Date]]="","",TEXT(Sales_Pipeline[[#This Row],[Close_Date]],"ddd"))</f>
        <v>Mon</v>
      </c>
      <c r="L2167" s="8" t="str">
        <f>IF(Sales_Pipeline[[#This Row],[Close_Date]]="","",TEXT(Sales_Pipeline[[#This Row],[Close_Date]],"mmm"))</f>
        <v>May</v>
      </c>
      <c r="M2167" s="8" t="str">
        <f>IF(Sales_Pipeline[[#This Row],[Close_Date]]="","","Q"&amp;ROUNDUP(MONTH(Sales_Pipeline[[#This Row],[Close_Date]])/3,0))</f>
        <v>Q2</v>
      </c>
      <c r="N2167" s="2" cm="1">
        <f t="array" ref="N2167">IFERROR(_xlfn.IFS(Sales_Pipeline[[#This Row],[Deal_Stage]]="Won",_xlfn.XLOOKUP(Sales_Pipeline[[#This Row],[Product]],Products!$A$2:$A$8,Products!$C$2:$C$8),Sales_Pipeline[[#This Row],[Deal_Stage]]="Lost",_xlfn.XLOOKUP(Sales_Pipeline[[#This Row],[Product]],Products!$A$2:$A$8,Products!$C$2:$C$8)),"")</f>
        <v>1096</v>
      </c>
      <c r="O2167" s="2">
        <v>1147</v>
      </c>
    </row>
    <row r="2168" spans="1:15" x14ac:dyDescent="0.3">
      <c r="A2168" t="s">
        <v>2314</v>
      </c>
      <c r="B2168" t="s">
        <v>9</v>
      </c>
      <c r="C2168" t="str">
        <f>_xlfn.XLOOKUP(Sales_Pipeline[[#This Row],[Sales_Agent]],Sales_Teams[Sales_Agent],Sales_Teams[Manager])</f>
        <v>Dustin Brinkmann</v>
      </c>
      <c r="D2168" t="str">
        <f>_xlfn.XLOOKUP(Sales_Pipeline[[#This Row],[Manager]],Sales_Teams[Manager],Sales_Teams[Regional_Office])</f>
        <v>Central</v>
      </c>
      <c r="E2168" t="s">
        <v>76</v>
      </c>
      <c r="F2168" t="s">
        <v>155</v>
      </c>
      <c r="G2168" t="str">
        <f>IFERROR(_xlfn.XLOOKUP(Sales_Pipeline[[#This Row],[Account]],Accounts!$A$2:$A$86,Accounts!$F$2:$F$86),"")</f>
        <v>United States</v>
      </c>
      <c r="H2168" t="s">
        <v>57</v>
      </c>
      <c r="I2168" s="3">
        <v>42831</v>
      </c>
      <c r="J2168" s="3">
        <v>42898</v>
      </c>
      <c r="K2168" s="8" t="str">
        <f>IF(Sales_Pipeline[[#This Row],[Close_Date]]="","",TEXT(Sales_Pipeline[[#This Row],[Close_Date]],"ddd"))</f>
        <v>Mon</v>
      </c>
      <c r="L2168" s="8" t="str">
        <f>IF(Sales_Pipeline[[#This Row],[Close_Date]]="","",TEXT(Sales_Pipeline[[#This Row],[Close_Date]],"mmm"))</f>
        <v>Jun</v>
      </c>
      <c r="M2168" s="8" t="str">
        <f>IF(Sales_Pipeline[[#This Row],[Close_Date]]="","","Q"&amp;ROUNDUP(MONTH(Sales_Pipeline[[#This Row],[Close_Date]])/3,0))</f>
        <v>Q2</v>
      </c>
      <c r="N2168" s="2" cm="1">
        <f t="array" ref="N2168">IFERROR(_xlfn.IFS(Sales_Pipeline[[#This Row],[Deal_Stage]]="Won",_xlfn.XLOOKUP(Sales_Pipeline[[#This Row],[Product]],Products!$A$2:$A$8,Products!$C$2:$C$8),Sales_Pipeline[[#This Row],[Deal_Stage]]="Lost",_xlfn.XLOOKUP(Sales_Pipeline[[#This Row],[Product]],Products!$A$2:$A$8,Products!$C$2:$C$8)),"")</f>
        <v>3393</v>
      </c>
      <c r="O2168" s="2">
        <v>3161</v>
      </c>
    </row>
    <row r="2169" spans="1:15" x14ac:dyDescent="0.3">
      <c r="A2169" t="s">
        <v>2315</v>
      </c>
      <c r="B2169" t="s">
        <v>14</v>
      </c>
      <c r="C2169" t="str">
        <f>_xlfn.XLOOKUP(Sales_Pipeline[[#This Row],[Sales_Agent]],Sales_Teams[Sales_Agent],Sales_Teams[Manager])</f>
        <v>Melvin Marxen</v>
      </c>
      <c r="D2169" t="str">
        <f>_xlfn.XLOOKUP(Sales_Pipeline[[#This Row],[Manager]],Sales_Teams[Manager],Sales_Teams[Regional_Office])</f>
        <v>Central</v>
      </c>
      <c r="E2169" t="s">
        <v>63</v>
      </c>
      <c r="F2169" t="s">
        <v>59</v>
      </c>
      <c r="G2169" t="str">
        <f>IFERROR(_xlfn.XLOOKUP(Sales_Pipeline[[#This Row],[Account]],Accounts!$A$2:$A$86,Accounts!$F$2:$F$86),"")</f>
        <v>United States</v>
      </c>
      <c r="H2169" t="s">
        <v>82</v>
      </c>
      <c r="I2169" s="3">
        <v>42831</v>
      </c>
      <c r="J2169" s="3">
        <v>42841</v>
      </c>
      <c r="K2169" s="8" t="str">
        <f>IF(Sales_Pipeline[[#This Row],[Close_Date]]="","",TEXT(Sales_Pipeline[[#This Row],[Close_Date]],"ddd"))</f>
        <v>Sun</v>
      </c>
      <c r="L2169" s="8" t="str">
        <f>IF(Sales_Pipeline[[#This Row],[Close_Date]]="","",TEXT(Sales_Pipeline[[#This Row],[Close_Date]],"mmm"))</f>
        <v>Apr</v>
      </c>
      <c r="M2169" s="8" t="str">
        <f>IF(Sales_Pipeline[[#This Row],[Close_Date]]="","","Q"&amp;ROUNDUP(MONTH(Sales_Pipeline[[#This Row],[Close_Date]])/3,0))</f>
        <v>Q2</v>
      </c>
      <c r="N2169" s="2" cm="1">
        <f t="array" ref="N2169">IFERROR(_xlfn.IFS(Sales_Pipeline[[#This Row],[Deal_Stage]]="Won",_xlfn.XLOOKUP(Sales_Pipeline[[#This Row],[Product]],Products!$A$2:$A$8,Products!$C$2:$C$8),Sales_Pipeline[[#This Row],[Deal_Stage]]="Lost",_xlfn.XLOOKUP(Sales_Pipeline[[#This Row],[Product]],Products!$A$2:$A$8,Products!$C$2:$C$8)),"")</f>
        <v>550</v>
      </c>
      <c r="O2169" s="2">
        <v>0</v>
      </c>
    </row>
    <row r="2170" spans="1:15" x14ac:dyDescent="0.3">
      <c r="A2170" t="s">
        <v>2316</v>
      </c>
      <c r="B2170" t="s">
        <v>32</v>
      </c>
      <c r="C2170" t="str">
        <f>_xlfn.XLOOKUP(Sales_Pipeline[[#This Row],[Sales_Agent]],Sales_Teams[Sales_Agent],Sales_Teams[Manager])</f>
        <v>Celia Rouche</v>
      </c>
      <c r="D2170" t="str">
        <f>_xlfn.XLOOKUP(Sales_Pipeline[[#This Row],[Manager]],Sales_Teams[Manager],Sales_Teams[Regional_Office])</f>
        <v>West</v>
      </c>
      <c r="E2170" t="s">
        <v>76</v>
      </c>
      <c r="F2170" t="s">
        <v>234</v>
      </c>
      <c r="G2170" t="str">
        <f>IFERROR(_xlfn.XLOOKUP(Sales_Pipeline[[#This Row],[Account]],Accounts!$A$2:$A$86,Accounts!$F$2:$F$86),"")</f>
        <v>United States</v>
      </c>
      <c r="H2170" t="s">
        <v>82</v>
      </c>
      <c r="I2170" s="3">
        <v>42831</v>
      </c>
      <c r="J2170" s="3">
        <v>42839</v>
      </c>
      <c r="K2170" s="8" t="str">
        <f>IF(Sales_Pipeline[[#This Row],[Close_Date]]="","",TEXT(Sales_Pipeline[[#This Row],[Close_Date]],"ddd"))</f>
        <v>Fri</v>
      </c>
      <c r="L2170" s="8" t="str">
        <f>IF(Sales_Pipeline[[#This Row],[Close_Date]]="","",TEXT(Sales_Pipeline[[#This Row],[Close_Date]],"mmm"))</f>
        <v>Apr</v>
      </c>
      <c r="M2170" s="8" t="str">
        <f>IF(Sales_Pipeline[[#This Row],[Close_Date]]="","","Q"&amp;ROUNDUP(MONTH(Sales_Pipeline[[#This Row],[Close_Date]])/3,0))</f>
        <v>Q2</v>
      </c>
      <c r="N2170" s="2" cm="1">
        <f t="array" ref="N2170">IFERROR(_xlfn.IFS(Sales_Pipeline[[#This Row],[Deal_Stage]]="Won",_xlfn.XLOOKUP(Sales_Pipeline[[#This Row],[Product]],Products!$A$2:$A$8,Products!$C$2:$C$8),Sales_Pipeline[[#This Row],[Deal_Stage]]="Lost",_xlfn.XLOOKUP(Sales_Pipeline[[#This Row],[Product]],Products!$A$2:$A$8,Products!$C$2:$C$8)),"")</f>
        <v>3393</v>
      </c>
      <c r="O2170" s="2">
        <v>0</v>
      </c>
    </row>
    <row r="2171" spans="1:15" x14ac:dyDescent="0.3">
      <c r="A2171" t="s">
        <v>2317</v>
      </c>
      <c r="B2171" t="s">
        <v>32</v>
      </c>
      <c r="C2171" t="str">
        <f>_xlfn.XLOOKUP(Sales_Pipeline[[#This Row],[Sales_Agent]],Sales_Teams[Sales_Agent],Sales_Teams[Manager])</f>
        <v>Celia Rouche</v>
      </c>
      <c r="D2171" t="str">
        <f>_xlfn.XLOOKUP(Sales_Pipeline[[#This Row],[Manager]],Sales_Teams[Manager],Sales_Teams[Regional_Office])</f>
        <v>West</v>
      </c>
      <c r="E2171" t="s">
        <v>63</v>
      </c>
      <c r="F2171" t="s">
        <v>92</v>
      </c>
      <c r="G2171" t="str">
        <f>IFERROR(_xlfn.XLOOKUP(Sales_Pipeline[[#This Row],[Account]],Accounts!$A$2:$A$86,Accounts!$F$2:$F$86),"")</f>
        <v>United States</v>
      </c>
      <c r="H2171" t="s">
        <v>57</v>
      </c>
      <c r="I2171" s="3">
        <v>42831</v>
      </c>
      <c r="J2171" s="3">
        <v>42859</v>
      </c>
      <c r="K2171" s="8" t="str">
        <f>IF(Sales_Pipeline[[#This Row],[Close_Date]]="","",TEXT(Sales_Pipeline[[#This Row],[Close_Date]],"ddd"))</f>
        <v>Thu</v>
      </c>
      <c r="L2171" s="8" t="str">
        <f>IF(Sales_Pipeline[[#This Row],[Close_Date]]="","",TEXT(Sales_Pipeline[[#This Row],[Close_Date]],"mmm"))</f>
        <v>May</v>
      </c>
      <c r="M2171" s="8" t="str">
        <f>IF(Sales_Pipeline[[#This Row],[Close_Date]]="","","Q"&amp;ROUNDUP(MONTH(Sales_Pipeline[[#This Row],[Close_Date]])/3,0))</f>
        <v>Q2</v>
      </c>
      <c r="N2171" s="2" cm="1">
        <f t="array" ref="N2171">IFERROR(_xlfn.IFS(Sales_Pipeline[[#This Row],[Deal_Stage]]="Won",_xlfn.XLOOKUP(Sales_Pipeline[[#This Row],[Product]],Products!$A$2:$A$8,Products!$C$2:$C$8),Sales_Pipeline[[#This Row],[Deal_Stage]]="Lost",_xlfn.XLOOKUP(Sales_Pipeline[[#This Row],[Product]],Products!$A$2:$A$8,Products!$C$2:$C$8)),"")</f>
        <v>550</v>
      </c>
      <c r="O2171" s="2">
        <v>525</v>
      </c>
    </row>
    <row r="2172" spans="1:15" x14ac:dyDescent="0.3">
      <c r="A2172" t="s">
        <v>2318</v>
      </c>
      <c r="B2172" t="s">
        <v>44</v>
      </c>
      <c r="C2172" t="str">
        <f>_xlfn.XLOOKUP(Sales_Pipeline[[#This Row],[Sales_Agent]],Sales_Teams[Sales_Agent],Sales_Teams[Manager])</f>
        <v>Summer Sewald</v>
      </c>
      <c r="D2172" t="str">
        <f>_xlfn.XLOOKUP(Sales_Pipeline[[#This Row],[Manager]],Sales_Teams[Manager],Sales_Teams[Regional_Office])</f>
        <v>West</v>
      </c>
      <c r="E2172" t="s">
        <v>8953</v>
      </c>
      <c r="F2172" t="s">
        <v>191</v>
      </c>
      <c r="G2172" t="str">
        <f>IFERROR(_xlfn.XLOOKUP(Sales_Pipeline[[#This Row],[Account]],Accounts!$A$2:$A$86,Accounts!$F$2:$F$86),"")</f>
        <v>United States</v>
      </c>
      <c r="H2172" t="s">
        <v>57</v>
      </c>
      <c r="I2172" s="3">
        <v>42831</v>
      </c>
      <c r="J2172" s="3">
        <v>42837</v>
      </c>
      <c r="K2172" s="8" t="str">
        <f>IF(Sales_Pipeline[[#This Row],[Close_Date]]="","",TEXT(Sales_Pipeline[[#This Row],[Close_Date]],"ddd"))</f>
        <v>Wed</v>
      </c>
      <c r="L2172" s="8" t="str">
        <f>IF(Sales_Pipeline[[#This Row],[Close_Date]]="","",TEXT(Sales_Pipeline[[#This Row],[Close_Date]],"mmm"))</f>
        <v>Apr</v>
      </c>
      <c r="M2172" s="8" t="str">
        <f>IF(Sales_Pipeline[[#This Row],[Close_Date]]="","","Q"&amp;ROUNDUP(MONTH(Sales_Pipeline[[#This Row],[Close_Date]])/3,0))</f>
        <v>Q2</v>
      </c>
      <c r="N2172" s="2" cm="1">
        <f t="array" ref="N2172">IFERROR(_xlfn.IFS(Sales_Pipeline[[#This Row],[Deal_Stage]]="Won",_xlfn.XLOOKUP(Sales_Pipeline[[#This Row],[Product]],Products!$A$2:$A$8,Products!$C$2:$C$8),Sales_Pipeline[[#This Row],[Deal_Stage]]="Lost",_xlfn.XLOOKUP(Sales_Pipeline[[#This Row],[Product]],Products!$A$2:$A$8,Products!$C$2:$C$8)),"")</f>
        <v>4821</v>
      </c>
      <c r="O2172" s="2">
        <v>4168</v>
      </c>
    </row>
    <row r="2173" spans="1:15" x14ac:dyDescent="0.3">
      <c r="A2173" t="s">
        <v>2319</v>
      </c>
      <c r="B2173" t="s">
        <v>3</v>
      </c>
      <c r="C2173" t="str">
        <f>_xlfn.XLOOKUP(Sales_Pipeline[[#This Row],[Sales_Agent]],Sales_Teams[Sales_Agent],Sales_Teams[Manager])</f>
        <v>Dustin Brinkmann</v>
      </c>
      <c r="D2173" t="str">
        <f>_xlfn.XLOOKUP(Sales_Pipeline[[#This Row],[Manager]],Sales_Teams[Manager],Sales_Teams[Regional_Office])</f>
        <v>Central</v>
      </c>
      <c r="E2173" t="s">
        <v>63</v>
      </c>
      <c r="F2173" t="s">
        <v>105</v>
      </c>
      <c r="G2173" t="str">
        <f>IFERROR(_xlfn.XLOOKUP(Sales_Pipeline[[#This Row],[Account]],Accounts!$A$2:$A$86,Accounts!$F$2:$F$86),"")</f>
        <v>United States</v>
      </c>
      <c r="H2173" t="s">
        <v>57</v>
      </c>
      <c r="I2173" s="3">
        <v>42832</v>
      </c>
      <c r="J2173" s="3">
        <v>42833</v>
      </c>
      <c r="K2173" s="8" t="str">
        <f>IF(Sales_Pipeline[[#This Row],[Close_Date]]="","",TEXT(Sales_Pipeline[[#This Row],[Close_Date]],"ddd"))</f>
        <v>Sat</v>
      </c>
      <c r="L2173" s="8" t="str">
        <f>IF(Sales_Pipeline[[#This Row],[Close_Date]]="","",TEXT(Sales_Pipeline[[#This Row],[Close_Date]],"mmm"))</f>
        <v>Apr</v>
      </c>
      <c r="M2173" s="8" t="str">
        <f>IF(Sales_Pipeline[[#This Row],[Close_Date]]="","","Q"&amp;ROUNDUP(MONTH(Sales_Pipeline[[#This Row],[Close_Date]])/3,0))</f>
        <v>Q2</v>
      </c>
      <c r="N2173" s="2" cm="1">
        <f t="array" ref="N2173">IFERROR(_xlfn.IFS(Sales_Pipeline[[#This Row],[Deal_Stage]]="Won",_xlfn.XLOOKUP(Sales_Pipeline[[#This Row],[Product]],Products!$A$2:$A$8,Products!$C$2:$C$8),Sales_Pipeline[[#This Row],[Deal_Stage]]="Lost",_xlfn.XLOOKUP(Sales_Pipeline[[#This Row],[Product]],Products!$A$2:$A$8,Products!$C$2:$C$8)),"")</f>
        <v>550</v>
      </c>
      <c r="O2173" s="2">
        <v>596</v>
      </c>
    </row>
    <row r="2174" spans="1:15" x14ac:dyDescent="0.3">
      <c r="A2174" t="s">
        <v>2320</v>
      </c>
      <c r="B2174" t="s">
        <v>30</v>
      </c>
      <c r="C2174" t="str">
        <f>_xlfn.XLOOKUP(Sales_Pipeline[[#This Row],[Sales_Agent]],Sales_Teams[Sales_Agent],Sales_Teams[Manager])</f>
        <v>Rocco Neubert</v>
      </c>
      <c r="D2174" t="str">
        <f>_xlfn.XLOOKUP(Sales_Pipeline[[#This Row],[Manager]],Sales_Teams[Manager],Sales_Teams[Regional_Office])</f>
        <v>East</v>
      </c>
      <c r="E2174" t="s">
        <v>8953</v>
      </c>
      <c r="G2174" t="str">
        <f>IFERROR(_xlfn.XLOOKUP(Sales_Pipeline[[#This Row],[Account]],Accounts!$A$2:$A$86,Accounts!$F$2:$F$86),"")</f>
        <v/>
      </c>
      <c r="H2174" t="s">
        <v>77</v>
      </c>
      <c r="I2174" s="3">
        <v>42832</v>
      </c>
      <c r="K2174" s="8" t="str">
        <f>IF(Sales_Pipeline[[#This Row],[Close_Date]]="","",TEXT(Sales_Pipeline[[#This Row],[Close_Date]],"ddd"))</f>
        <v/>
      </c>
      <c r="L2174" s="8" t="str">
        <f>IF(Sales_Pipeline[[#This Row],[Close_Date]]="","",TEXT(Sales_Pipeline[[#This Row],[Close_Date]],"mmm"))</f>
        <v/>
      </c>
      <c r="M2174" s="8" t="str">
        <f>IF(Sales_Pipeline[[#This Row],[Close_Date]]="","","Q"&amp;ROUNDUP(MONTH(Sales_Pipeline[[#This Row],[Close_Date]])/3,0))</f>
        <v/>
      </c>
      <c r="N2174" s="2" t="str" cm="1">
        <f t="array" ref="N2174">IFERROR(_xlfn.IFS(Sales_Pipeline[[#This Row],[Deal_Stage]]="Won",_xlfn.XLOOKUP(Sales_Pipeline[[#This Row],[Product]],Products!$A$2:$A$8,Products!$C$2:$C$8),Sales_Pipeline[[#This Row],[Deal_Stage]]="Lost",_xlfn.XLOOKUP(Sales_Pipeline[[#This Row],[Product]],Products!$A$2:$A$8,Products!$C$2:$C$8)),"")</f>
        <v/>
      </c>
      <c r="O2174" s="2">
        <v>0</v>
      </c>
    </row>
    <row r="2175" spans="1:15" x14ac:dyDescent="0.3">
      <c r="A2175" t="s">
        <v>2321</v>
      </c>
      <c r="B2175" t="s">
        <v>30</v>
      </c>
      <c r="C2175" t="str">
        <f>_xlfn.XLOOKUP(Sales_Pipeline[[#This Row],[Sales_Agent]],Sales_Teams[Sales_Agent],Sales_Teams[Manager])</f>
        <v>Rocco Neubert</v>
      </c>
      <c r="D2175" t="str">
        <f>_xlfn.XLOOKUP(Sales_Pipeline[[#This Row],[Manager]],Sales_Teams[Manager],Sales_Teams[Regional_Office])</f>
        <v>East</v>
      </c>
      <c r="E2175" t="s">
        <v>61</v>
      </c>
      <c r="F2175" t="s">
        <v>116</v>
      </c>
      <c r="G2175" t="str">
        <f>IFERROR(_xlfn.XLOOKUP(Sales_Pipeline[[#This Row],[Account]],Accounts!$A$2:$A$86,Accounts!$F$2:$F$86),"")</f>
        <v>United States</v>
      </c>
      <c r="H2175" t="s">
        <v>57</v>
      </c>
      <c r="I2175" s="3">
        <v>42832</v>
      </c>
      <c r="J2175" s="3">
        <v>42840</v>
      </c>
      <c r="K2175" s="8" t="str">
        <f>IF(Sales_Pipeline[[#This Row],[Close_Date]]="","",TEXT(Sales_Pipeline[[#This Row],[Close_Date]],"ddd"))</f>
        <v>Sat</v>
      </c>
      <c r="L2175" s="8" t="str">
        <f>IF(Sales_Pipeline[[#This Row],[Close_Date]]="","",TEXT(Sales_Pipeline[[#This Row],[Close_Date]],"mmm"))</f>
        <v>Apr</v>
      </c>
      <c r="M2175" s="8" t="str">
        <f>IF(Sales_Pipeline[[#This Row],[Close_Date]]="","","Q"&amp;ROUNDUP(MONTH(Sales_Pipeline[[#This Row],[Close_Date]])/3,0))</f>
        <v>Q2</v>
      </c>
      <c r="N2175" s="2" cm="1">
        <f t="array" ref="N2175">IFERROR(_xlfn.IFS(Sales_Pipeline[[#This Row],[Deal_Stage]]="Won",_xlfn.XLOOKUP(Sales_Pipeline[[#This Row],[Product]],Products!$A$2:$A$8,Products!$C$2:$C$8),Sales_Pipeline[[#This Row],[Deal_Stage]]="Lost",_xlfn.XLOOKUP(Sales_Pipeline[[#This Row],[Product]],Products!$A$2:$A$8,Products!$C$2:$C$8)),"")</f>
        <v>55</v>
      </c>
      <c r="O2175" s="2">
        <v>59</v>
      </c>
    </row>
    <row r="2176" spans="1:15" x14ac:dyDescent="0.3">
      <c r="A2176" t="s">
        <v>2322</v>
      </c>
      <c r="B2176" t="s">
        <v>27</v>
      </c>
      <c r="C2176" t="str">
        <f>_xlfn.XLOOKUP(Sales_Pipeline[[#This Row],[Sales_Agent]],Sales_Teams[Sales_Agent],Sales_Teams[Manager])</f>
        <v>Rocco Neubert</v>
      </c>
      <c r="D2176" t="str">
        <f>_xlfn.XLOOKUP(Sales_Pipeline[[#This Row],[Manager]],Sales_Teams[Manager],Sales_Teams[Regional_Office])</f>
        <v>East</v>
      </c>
      <c r="E2176" t="s">
        <v>8953</v>
      </c>
      <c r="F2176" t="s">
        <v>194</v>
      </c>
      <c r="G2176" t="str">
        <f>IFERROR(_xlfn.XLOOKUP(Sales_Pipeline[[#This Row],[Account]],Accounts!$A$2:$A$86,Accounts!$F$2:$F$86),"")</f>
        <v>United States</v>
      </c>
      <c r="H2176" t="s">
        <v>82</v>
      </c>
      <c r="I2176" s="3">
        <v>42832</v>
      </c>
      <c r="J2176" s="3">
        <v>42869</v>
      </c>
      <c r="K2176" s="8" t="str">
        <f>IF(Sales_Pipeline[[#This Row],[Close_Date]]="","",TEXT(Sales_Pipeline[[#This Row],[Close_Date]],"ddd"))</f>
        <v>Sun</v>
      </c>
      <c r="L2176" s="8" t="str">
        <f>IF(Sales_Pipeline[[#This Row],[Close_Date]]="","",TEXT(Sales_Pipeline[[#This Row],[Close_Date]],"mmm"))</f>
        <v>May</v>
      </c>
      <c r="M2176" s="8" t="str">
        <f>IF(Sales_Pipeline[[#This Row],[Close_Date]]="","","Q"&amp;ROUNDUP(MONTH(Sales_Pipeline[[#This Row],[Close_Date]])/3,0))</f>
        <v>Q2</v>
      </c>
      <c r="N2176" s="2" cm="1">
        <f t="array" ref="N2176">IFERROR(_xlfn.IFS(Sales_Pipeline[[#This Row],[Deal_Stage]]="Won",_xlfn.XLOOKUP(Sales_Pipeline[[#This Row],[Product]],Products!$A$2:$A$8,Products!$C$2:$C$8),Sales_Pipeline[[#This Row],[Deal_Stage]]="Lost",_xlfn.XLOOKUP(Sales_Pipeline[[#This Row],[Product]],Products!$A$2:$A$8,Products!$C$2:$C$8)),"")</f>
        <v>4821</v>
      </c>
      <c r="O2176" s="2">
        <v>0</v>
      </c>
    </row>
    <row r="2177" spans="1:15" x14ac:dyDescent="0.3">
      <c r="A2177" t="s">
        <v>2323</v>
      </c>
      <c r="B2177" t="s">
        <v>20</v>
      </c>
      <c r="C2177" t="str">
        <f>_xlfn.XLOOKUP(Sales_Pipeline[[#This Row],[Sales_Agent]],Sales_Teams[Sales_Agent],Sales_Teams[Manager])</f>
        <v>Cara Losch</v>
      </c>
      <c r="D2177" t="str">
        <f>_xlfn.XLOOKUP(Sales_Pipeline[[#This Row],[Manager]],Sales_Teams[Manager],Sales_Teams[Regional_Office])</f>
        <v>East</v>
      </c>
      <c r="E2177" t="s">
        <v>76</v>
      </c>
      <c r="G2177" t="str">
        <f>IFERROR(_xlfn.XLOOKUP(Sales_Pipeline[[#This Row],[Account]],Accounts!$A$2:$A$86,Accounts!$F$2:$F$86),"")</f>
        <v/>
      </c>
      <c r="H2177" t="s">
        <v>77</v>
      </c>
      <c r="I2177" s="3">
        <v>42832</v>
      </c>
      <c r="K2177" s="8" t="str">
        <f>IF(Sales_Pipeline[[#This Row],[Close_Date]]="","",TEXT(Sales_Pipeline[[#This Row],[Close_Date]],"ddd"))</f>
        <v/>
      </c>
      <c r="L2177" s="8" t="str">
        <f>IF(Sales_Pipeline[[#This Row],[Close_Date]]="","",TEXT(Sales_Pipeline[[#This Row],[Close_Date]],"mmm"))</f>
        <v/>
      </c>
      <c r="M2177" s="8" t="str">
        <f>IF(Sales_Pipeline[[#This Row],[Close_Date]]="","","Q"&amp;ROUNDUP(MONTH(Sales_Pipeline[[#This Row],[Close_Date]])/3,0))</f>
        <v/>
      </c>
      <c r="N2177" s="2" t="str" cm="1">
        <f t="array" ref="N2177">IFERROR(_xlfn.IFS(Sales_Pipeline[[#This Row],[Deal_Stage]]="Won",_xlfn.XLOOKUP(Sales_Pipeline[[#This Row],[Product]],Products!$A$2:$A$8,Products!$C$2:$C$8),Sales_Pipeline[[#This Row],[Deal_Stage]]="Lost",_xlfn.XLOOKUP(Sales_Pipeline[[#This Row],[Product]],Products!$A$2:$A$8,Products!$C$2:$C$8)),"")</f>
        <v/>
      </c>
      <c r="O2177" s="2">
        <v>0</v>
      </c>
    </row>
    <row r="2178" spans="1:15" x14ac:dyDescent="0.3">
      <c r="A2178" t="s">
        <v>2324</v>
      </c>
      <c r="B2178" t="s">
        <v>20</v>
      </c>
      <c r="C2178" t="str">
        <f>_xlfn.XLOOKUP(Sales_Pipeline[[#This Row],[Sales_Agent]],Sales_Teams[Sales_Agent],Sales_Teams[Manager])</f>
        <v>Cara Losch</v>
      </c>
      <c r="D2178" t="str">
        <f>_xlfn.XLOOKUP(Sales_Pipeline[[#This Row],[Manager]],Sales_Teams[Manager],Sales_Teams[Regional_Office])</f>
        <v>East</v>
      </c>
      <c r="E2178" t="s">
        <v>84</v>
      </c>
      <c r="F2178" t="s">
        <v>216</v>
      </c>
      <c r="G2178" t="str">
        <f>IFERROR(_xlfn.XLOOKUP(Sales_Pipeline[[#This Row],[Account]],Accounts!$A$2:$A$86,Accounts!$F$2:$F$86),"")</f>
        <v>United States</v>
      </c>
      <c r="H2178" t="s">
        <v>57</v>
      </c>
      <c r="I2178" s="3">
        <v>42832</v>
      </c>
      <c r="J2178" s="3">
        <v>42840</v>
      </c>
      <c r="K2178" s="8" t="str">
        <f>IF(Sales_Pipeline[[#This Row],[Close_Date]]="","",TEXT(Sales_Pipeline[[#This Row],[Close_Date]],"ddd"))</f>
        <v>Sat</v>
      </c>
      <c r="L2178" s="8" t="str">
        <f>IF(Sales_Pipeline[[#This Row],[Close_Date]]="","",TEXT(Sales_Pipeline[[#This Row],[Close_Date]],"mmm"))</f>
        <v>Apr</v>
      </c>
      <c r="M2178" s="8" t="str">
        <f>IF(Sales_Pipeline[[#This Row],[Close_Date]]="","","Q"&amp;ROUNDUP(MONTH(Sales_Pipeline[[#This Row],[Close_Date]])/3,0))</f>
        <v>Q2</v>
      </c>
      <c r="N2178" s="2" cm="1">
        <f t="array" ref="N2178">IFERROR(_xlfn.IFS(Sales_Pipeline[[#This Row],[Deal_Stage]]="Won",_xlfn.XLOOKUP(Sales_Pipeline[[#This Row],[Product]],Products!$A$2:$A$8,Products!$C$2:$C$8),Sales_Pipeline[[#This Row],[Deal_Stage]]="Lost",_xlfn.XLOOKUP(Sales_Pipeline[[#This Row],[Product]],Products!$A$2:$A$8,Products!$C$2:$C$8)),"")</f>
        <v>5482</v>
      </c>
      <c r="O2178" s="2">
        <v>5684</v>
      </c>
    </row>
    <row r="2179" spans="1:15" x14ac:dyDescent="0.3">
      <c r="A2179" t="s">
        <v>2325</v>
      </c>
      <c r="B2179" t="s">
        <v>25</v>
      </c>
      <c r="C2179" t="str">
        <f>_xlfn.XLOOKUP(Sales_Pipeline[[#This Row],[Sales_Agent]],Sales_Teams[Sales_Agent],Sales_Teams[Manager])</f>
        <v>Rocco Neubert</v>
      </c>
      <c r="D2179" t="str">
        <f>_xlfn.XLOOKUP(Sales_Pipeline[[#This Row],[Manager]],Sales_Teams[Manager],Sales_Teams[Regional_Office])</f>
        <v>East</v>
      </c>
      <c r="E2179" t="s">
        <v>76</v>
      </c>
      <c r="F2179" t="s">
        <v>173</v>
      </c>
      <c r="G2179" t="str">
        <f>IFERROR(_xlfn.XLOOKUP(Sales_Pipeline[[#This Row],[Account]],Accounts!$A$2:$A$86,Accounts!$F$2:$F$86),"")</f>
        <v>United States</v>
      </c>
      <c r="H2179" t="s">
        <v>82</v>
      </c>
      <c r="I2179" s="3">
        <v>42832</v>
      </c>
      <c r="J2179" s="3">
        <v>42840</v>
      </c>
      <c r="K2179" s="8" t="str">
        <f>IF(Sales_Pipeline[[#This Row],[Close_Date]]="","",TEXT(Sales_Pipeline[[#This Row],[Close_Date]],"ddd"))</f>
        <v>Sat</v>
      </c>
      <c r="L2179" s="8" t="str">
        <f>IF(Sales_Pipeline[[#This Row],[Close_Date]]="","",TEXT(Sales_Pipeline[[#This Row],[Close_Date]],"mmm"))</f>
        <v>Apr</v>
      </c>
      <c r="M2179" s="8" t="str">
        <f>IF(Sales_Pipeline[[#This Row],[Close_Date]]="","","Q"&amp;ROUNDUP(MONTH(Sales_Pipeline[[#This Row],[Close_Date]])/3,0))</f>
        <v>Q2</v>
      </c>
      <c r="N2179" s="2" cm="1">
        <f t="array" ref="N2179">IFERROR(_xlfn.IFS(Sales_Pipeline[[#This Row],[Deal_Stage]]="Won",_xlfn.XLOOKUP(Sales_Pipeline[[#This Row],[Product]],Products!$A$2:$A$8,Products!$C$2:$C$8),Sales_Pipeline[[#This Row],[Deal_Stage]]="Lost",_xlfn.XLOOKUP(Sales_Pipeline[[#This Row],[Product]],Products!$A$2:$A$8,Products!$C$2:$C$8)),"")</f>
        <v>3393</v>
      </c>
      <c r="O2179" s="2">
        <v>0</v>
      </c>
    </row>
    <row r="2180" spans="1:15" x14ac:dyDescent="0.3">
      <c r="A2180" t="s">
        <v>2326</v>
      </c>
      <c r="B2180" t="s">
        <v>15</v>
      </c>
      <c r="C2180" t="str">
        <f>_xlfn.XLOOKUP(Sales_Pipeline[[#This Row],[Sales_Agent]],Sales_Teams[Sales_Agent],Sales_Teams[Manager])</f>
        <v>Melvin Marxen</v>
      </c>
      <c r="D2180" t="str">
        <f>_xlfn.XLOOKUP(Sales_Pipeline[[#This Row],[Manager]],Sales_Teams[Manager],Sales_Teams[Regional_Office])</f>
        <v>Central</v>
      </c>
      <c r="E2180" t="s">
        <v>8953</v>
      </c>
      <c r="F2180" t="s">
        <v>132</v>
      </c>
      <c r="G2180" t="str">
        <f>IFERROR(_xlfn.XLOOKUP(Sales_Pipeline[[#This Row],[Account]],Accounts!$A$2:$A$86,Accounts!$F$2:$F$86),"")</f>
        <v>United States</v>
      </c>
      <c r="H2180" t="s">
        <v>57</v>
      </c>
      <c r="I2180" s="3">
        <v>42832</v>
      </c>
      <c r="J2180" s="3">
        <v>42840</v>
      </c>
      <c r="K2180" s="8" t="str">
        <f>IF(Sales_Pipeline[[#This Row],[Close_Date]]="","",TEXT(Sales_Pipeline[[#This Row],[Close_Date]],"ddd"))</f>
        <v>Sat</v>
      </c>
      <c r="L2180" s="8" t="str">
        <f>IF(Sales_Pipeline[[#This Row],[Close_Date]]="","",TEXT(Sales_Pipeline[[#This Row],[Close_Date]],"mmm"))</f>
        <v>Apr</v>
      </c>
      <c r="M2180" s="8" t="str">
        <f>IF(Sales_Pipeline[[#This Row],[Close_Date]]="","","Q"&amp;ROUNDUP(MONTH(Sales_Pipeline[[#This Row],[Close_Date]])/3,0))</f>
        <v>Q2</v>
      </c>
      <c r="N2180" s="2" cm="1">
        <f t="array" ref="N2180">IFERROR(_xlfn.IFS(Sales_Pipeline[[#This Row],[Deal_Stage]]="Won",_xlfn.XLOOKUP(Sales_Pipeline[[#This Row],[Product]],Products!$A$2:$A$8,Products!$C$2:$C$8),Sales_Pipeline[[#This Row],[Deal_Stage]]="Lost",_xlfn.XLOOKUP(Sales_Pipeline[[#This Row],[Product]],Products!$A$2:$A$8,Products!$C$2:$C$8)),"")</f>
        <v>4821</v>
      </c>
      <c r="O2180" s="2">
        <v>4413</v>
      </c>
    </row>
    <row r="2181" spans="1:15" x14ac:dyDescent="0.3">
      <c r="A2181" t="s">
        <v>2327</v>
      </c>
      <c r="B2181" t="s">
        <v>28</v>
      </c>
      <c r="C2181" t="str">
        <f>_xlfn.XLOOKUP(Sales_Pipeline[[#This Row],[Sales_Agent]],Sales_Teams[Sales_Agent],Sales_Teams[Manager])</f>
        <v>Rocco Neubert</v>
      </c>
      <c r="D2181" t="str">
        <f>_xlfn.XLOOKUP(Sales_Pipeline[[#This Row],[Manager]],Sales_Teams[Manager],Sales_Teams[Regional_Office])</f>
        <v>East</v>
      </c>
      <c r="E2181" t="s">
        <v>76</v>
      </c>
      <c r="F2181" t="s">
        <v>159</v>
      </c>
      <c r="G2181" t="str">
        <f>IFERROR(_xlfn.XLOOKUP(Sales_Pipeline[[#This Row],[Account]],Accounts!$A$2:$A$86,Accounts!$F$2:$F$86),"")</f>
        <v>United States</v>
      </c>
      <c r="H2181" t="s">
        <v>82</v>
      </c>
      <c r="I2181" s="3">
        <v>42832</v>
      </c>
      <c r="J2181" s="3">
        <v>42842</v>
      </c>
      <c r="K2181" s="8" t="str">
        <f>IF(Sales_Pipeline[[#This Row],[Close_Date]]="","",TEXT(Sales_Pipeline[[#This Row],[Close_Date]],"ddd"))</f>
        <v>Mon</v>
      </c>
      <c r="L2181" s="8" t="str">
        <f>IF(Sales_Pipeline[[#This Row],[Close_Date]]="","",TEXT(Sales_Pipeline[[#This Row],[Close_Date]],"mmm"))</f>
        <v>Apr</v>
      </c>
      <c r="M2181" s="8" t="str">
        <f>IF(Sales_Pipeline[[#This Row],[Close_Date]]="","","Q"&amp;ROUNDUP(MONTH(Sales_Pipeline[[#This Row],[Close_Date]])/3,0))</f>
        <v>Q2</v>
      </c>
      <c r="N2181" s="2" cm="1">
        <f t="array" ref="N2181">IFERROR(_xlfn.IFS(Sales_Pipeline[[#This Row],[Deal_Stage]]="Won",_xlfn.XLOOKUP(Sales_Pipeline[[#This Row],[Product]],Products!$A$2:$A$8,Products!$C$2:$C$8),Sales_Pipeline[[#This Row],[Deal_Stage]]="Lost",_xlfn.XLOOKUP(Sales_Pipeline[[#This Row],[Product]],Products!$A$2:$A$8,Products!$C$2:$C$8)),"")</f>
        <v>3393</v>
      </c>
      <c r="O2181" s="2">
        <v>0</v>
      </c>
    </row>
    <row r="2182" spans="1:15" x14ac:dyDescent="0.3">
      <c r="A2182" t="s">
        <v>2328</v>
      </c>
      <c r="B2182" t="s">
        <v>28</v>
      </c>
      <c r="C2182" t="str">
        <f>_xlfn.XLOOKUP(Sales_Pipeline[[#This Row],[Sales_Agent]],Sales_Teams[Sales_Agent],Sales_Teams[Manager])</f>
        <v>Rocco Neubert</v>
      </c>
      <c r="D2182" t="str">
        <f>_xlfn.XLOOKUP(Sales_Pipeline[[#This Row],[Manager]],Sales_Teams[Manager],Sales_Teams[Regional_Office])</f>
        <v>East</v>
      </c>
      <c r="E2182" t="s">
        <v>76</v>
      </c>
      <c r="F2182" t="s">
        <v>103</v>
      </c>
      <c r="G2182" t="str">
        <f>IFERROR(_xlfn.XLOOKUP(Sales_Pipeline[[#This Row],[Account]],Accounts!$A$2:$A$86,Accounts!$F$2:$F$86),"")</f>
        <v>United States</v>
      </c>
      <c r="H2182" t="s">
        <v>82</v>
      </c>
      <c r="I2182" s="3">
        <v>42832</v>
      </c>
      <c r="J2182" s="3">
        <v>42840</v>
      </c>
      <c r="K2182" s="8" t="str">
        <f>IF(Sales_Pipeline[[#This Row],[Close_Date]]="","",TEXT(Sales_Pipeline[[#This Row],[Close_Date]],"ddd"))</f>
        <v>Sat</v>
      </c>
      <c r="L2182" s="8" t="str">
        <f>IF(Sales_Pipeline[[#This Row],[Close_Date]]="","",TEXT(Sales_Pipeline[[#This Row],[Close_Date]],"mmm"))</f>
        <v>Apr</v>
      </c>
      <c r="M2182" s="8" t="str">
        <f>IF(Sales_Pipeline[[#This Row],[Close_Date]]="","","Q"&amp;ROUNDUP(MONTH(Sales_Pipeline[[#This Row],[Close_Date]])/3,0))</f>
        <v>Q2</v>
      </c>
      <c r="N2182" s="2" cm="1">
        <f t="array" ref="N2182">IFERROR(_xlfn.IFS(Sales_Pipeline[[#This Row],[Deal_Stage]]="Won",_xlfn.XLOOKUP(Sales_Pipeline[[#This Row],[Product]],Products!$A$2:$A$8,Products!$C$2:$C$8),Sales_Pipeline[[#This Row],[Deal_Stage]]="Lost",_xlfn.XLOOKUP(Sales_Pipeline[[#This Row],[Product]],Products!$A$2:$A$8,Products!$C$2:$C$8)),"")</f>
        <v>3393</v>
      </c>
      <c r="O2182" s="2">
        <v>0</v>
      </c>
    </row>
    <row r="2183" spans="1:15" x14ac:dyDescent="0.3">
      <c r="A2183" t="s">
        <v>2329</v>
      </c>
      <c r="B2183" t="s">
        <v>28</v>
      </c>
      <c r="C2183" t="str">
        <f>_xlfn.XLOOKUP(Sales_Pipeline[[#This Row],[Sales_Agent]],Sales_Teams[Sales_Agent],Sales_Teams[Manager])</f>
        <v>Rocco Neubert</v>
      </c>
      <c r="D2183" t="str">
        <f>_xlfn.XLOOKUP(Sales_Pipeline[[#This Row],[Manager]],Sales_Teams[Manager],Sales_Teams[Regional_Office])</f>
        <v>East</v>
      </c>
      <c r="E2183" t="s">
        <v>8953</v>
      </c>
      <c r="F2183" t="s">
        <v>129</v>
      </c>
      <c r="G2183" t="str">
        <f>IFERROR(_xlfn.XLOOKUP(Sales_Pipeline[[#This Row],[Account]],Accounts!$A$2:$A$86,Accounts!$F$2:$F$86),"")</f>
        <v>Jordan</v>
      </c>
      <c r="H2183" t="s">
        <v>57</v>
      </c>
      <c r="I2183" s="3">
        <v>42832</v>
      </c>
      <c r="J2183" s="3">
        <v>42838</v>
      </c>
      <c r="K2183" s="8" t="str">
        <f>IF(Sales_Pipeline[[#This Row],[Close_Date]]="","",TEXT(Sales_Pipeline[[#This Row],[Close_Date]],"ddd"))</f>
        <v>Thu</v>
      </c>
      <c r="L2183" s="8" t="str">
        <f>IF(Sales_Pipeline[[#This Row],[Close_Date]]="","",TEXT(Sales_Pipeline[[#This Row],[Close_Date]],"mmm"))</f>
        <v>Apr</v>
      </c>
      <c r="M2183" s="8" t="str">
        <f>IF(Sales_Pipeline[[#This Row],[Close_Date]]="","","Q"&amp;ROUNDUP(MONTH(Sales_Pipeline[[#This Row],[Close_Date]])/3,0))</f>
        <v>Q2</v>
      </c>
      <c r="N2183" s="2" cm="1">
        <f t="array" ref="N2183">IFERROR(_xlfn.IFS(Sales_Pipeline[[#This Row],[Deal_Stage]]="Won",_xlfn.XLOOKUP(Sales_Pipeline[[#This Row],[Product]],Products!$A$2:$A$8,Products!$C$2:$C$8),Sales_Pipeline[[#This Row],[Deal_Stage]]="Lost",_xlfn.XLOOKUP(Sales_Pipeline[[#This Row],[Product]],Products!$A$2:$A$8,Products!$C$2:$C$8)),"")</f>
        <v>4821</v>
      </c>
      <c r="O2183" s="2">
        <v>4152</v>
      </c>
    </row>
    <row r="2184" spans="1:15" x14ac:dyDescent="0.3">
      <c r="A2184" t="s">
        <v>2330</v>
      </c>
      <c r="B2184" t="s">
        <v>38</v>
      </c>
      <c r="C2184" t="str">
        <f>_xlfn.XLOOKUP(Sales_Pipeline[[#This Row],[Sales_Agent]],Sales_Teams[Sales_Agent],Sales_Teams[Manager])</f>
        <v>Celia Rouche</v>
      </c>
      <c r="D2184" t="str">
        <f>_xlfn.XLOOKUP(Sales_Pipeline[[#This Row],[Manager]],Sales_Teams[Manager],Sales_Teams[Regional_Office])</f>
        <v>West</v>
      </c>
      <c r="E2184" t="s">
        <v>61</v>
      </c>
      <c r="F2184" t="s">
        <v>191</v>
      </c>
      <c r="G2184" t="str">
        <f>IFERROR(_xlfn.XLOOKUP(Sales_Pipeline[[#This Row],[Account]],Accounts!$A$2:$A$86,Accounts!$F$2:$F$86),"")</f>
        <v>United States</v>
      </c>
      <c r="H2184" t="s">
        <v>57</v>
      </c>
      <c r="I2184" s="3">
        <v>42832</v>
      </c>
      <c r="J2184" s="3">
        <v>42910</v>
      </c>
      <c r="K2184" s="8" t="str">
        <f>IF(Sales_Pipeline[[#This Row],[Close_Date]]="","",TEXT(Sales_Pipeline[[#This Row],[Close_Date]],"ddd"))</f>
        <v>Sat</v>
      </c>
      <c r="L2184" s="8" t="str">
        <f>IF(Sales_Pipeline[[#This Row],[Close_Date]]="","",TEXT(Sales_Pipeline[[#This Row],[Close_Date]],"mmm"))</f>
        <v>Jun</v>
      </c>
      <c r="M2184" s="8" t="str">
        <f>IF(Sales_Pipeline[[#This Row],[Close_Date]]="","","Q"&amp;ROUNDUP(MONTH(Sales_Pipeline[[#This Row],[Close_Date]])/3,0))</f>
        <v>Q2</v>
      </c>
      <c r="N2184" s="2" cm="1">
        <f t="array" ref="N2184">IFERROR(_xlfn.IFS(Sales_Pipeline[[#This Row],[Deal_Stage]]="Won",_xlfn.XLOOKUP(Sales_Pipeline[[#This Row],[Product]],Products!$A$2:$A$8,Products!$C$2:$C$8),Sales_Pipeline[[#This Row],[Deal_Stage]]="Lost",_xlfn.XLOOKUP(Sales_Pipeline[[#This Row],[Product]],Products!$A$2:$A$8,Products!$C$2:$C$8)),"")</f>
        <v>55</v>
      </c>
      <c r="O2184" s="2">
        <v>51</v>
      </c>
    </row>
    <row r="2185" spans="1:15" x14ac:dyDescent="0.3">
      <c r="A2185" t="s">
        <v>2331</v>
      </c>
      <c r="B2185" t="s">
        <v>22</v>
      </c>
      <c r="C2185" t="str">
        <f>_xlfn.XLOOKUP(Sales_Pipeline[[#This Row],[Sales_Agent]],Sales_Teams[Sales_Agent],Sales_Teams[Manager])</f>
        <v>Cara Losch</v>
      </c>
      <c r="D2185" t="str">
        <f>_xlfn.XLOOKUP(Sales_Pipeline[[#This Row],[Manager]],Sales_Teams[Manager],Sales_Teams[Regional_Office])</f>
        <v>East</v>
      </c>
      <c r="E2185" t="s">
        <v>63</v>
      </c>
      <c r="F2185" t="s">
        <v>315</v>
      </c>
      <c r="G2185" t="str">
        <f>IFERROR(_xlfn.XLOOKUP(Sales_Pipeline[[#This Row],[Account]],Accounts!$A$2:$A$86,Accounts!$F$2:$F$86),"")</f>
        <v>United States</v>
      </c>
      <c r="H2185" t="s">
        <v>82</v>
      </c>
      <c r="I2185" s="3">
        <v>42832</v>
      </c>
      <c r="J2185" s="3">
        <v>42840</v>
      </c>
      <c r="K2185" s="8" t="str">
        <f>IF(Sales_Pipeline[[#This Row],[Close_Date]]="","",TEXT(Sales_Pipeline[[#This Row],[Close_Date]],"ddd"))</f>
        <v>Sat</v>
      </c>
      <c r="L2185" s="8" t="str">
        <f>IF(Sales_Pipeline[[#This Row],[Close_Date]]="","",TEXT(Sales_Pipeline[[#This Row],[Close_Date]],"mmm"))</f>
        <v>Apr</v>
      </c>
      <c r="M2185" s="8" t="str">
        <f>IF(Sales_Pipeline[[#This Row],[Close_Date]]="","","Q"&amp;ROUNDUP(MONTH(Sales_Pipeline[[#This Row],[Close_Date]])/3,0))</f>
        <v>Q2</v>
      </c>
      <c r="N2185" s="2" cm="1">
        <f t="array" ref="N2185">IFERROR(_xlfn.IFS(Sales_Pipeline[[#This Row],[Deal_Stage]]="Won",_xlfn.XLOOKUP(Sales_Pipeline[[#This Row],[Product]],Products!$A$2:$A$8,Products!$C$2:$C$8),Sales_Pipeline[[#This Row],[Deal_Stage]]="Lost",_xlfn.XLOOKUP(Sales_Pipeline[[#This Row],[Product]],Products!$A$2:$A$8,Products!$C$2:$C$8)),"")</f>
        <v>550</v>
      </c>
      <c r="O2185" s="2">
        <v>0</v>
      </c>
    </row>
    <row r="2186" spans="1:15" x14ac:dyDescent="0.3">
      <c r="A2186" t="s">
        <v>2332</v>
      </c>
      <c r="B2186" t="s">
        <v>13</v>
      </c>
      <c r="C2186" t="str">
        <f>_xlfn.XLOOKUP(Sales_Pipeline[[#This Row],[Sales_Agent]],Sales_Teams[Sales_Agent],Sales_Teams[Manager])</f>
        <v>Melvin Marxen</v>
      </c>
      <c r="D2186" t="str">
        <f>_xlfn.XLOOKUP(Sales_Pipeline[[#This Row],[Manager]],Sales_Teams[Manager],Sales_Teams[Regional_Office])</f>
        <v>Central</v>
      </c>
      <c r="E2186" t="s">
        <v>76</v>
      </c>
      <c r="F2186" t="s">
        <v>187</v>
      </c>
      <c r="G2186" t="str">
        <f>IFERROR(_xlfn.XLOOKUP(Sales_Pipeline[[#This Row],[Account]],Accounts!$A$2:$A$86,Accounts!$F$2:$F$86),"")</f>
        <v>United States</v>
      </c>
      <c r="H2186" t="s">
        <v>82</v>
      </c>
      <c r="I2186" s="3">
        <v>42832</v>
      </c>
      <c r="J2186" s="3">
        <v>42843</v>
      </c>
      <c r="K2186" s="8" t="str">
        <f>IF(Sales_Pipeline[[#This Row],[Close_Date]]="","",TEXT(Sales_Pipeline[[#This Row],[Close_Date]],"ddd"))</f>
        <v>Tue</v>
      </c>
      <c r="L2186" s="8" t="str">
        <f>IF(Sales_Pipeline[[#This Row],[Close_Date]]="","",TEXT(Sales_Pipeline[[#This Row],[Close_Date]],"mmm"))</f>
        <v>Apr</v>
      </c>
      <c r="M2186" s="8" t="str">
        <f>IF(Sales_Pipeline[[#This Row],[Close_Date]]="","","Q"&amp;ROUNDUP(MONTH(Sales_Pipeline[[#This Row],[Close_Date]])/3,0))</f>
        <v>Q2</v>
      </c>
      <c r="N2186" s="2" cm="1">
        <f t="array" ref="N2186">IFERROR(_xlfn.IFS(Sales_Pipeline[[#This Row],[Deal_Stage]]="Won",_xlfn.XLOOKUP(Sales_Pipeline[[#This Row],[Product]],Products!$A$2:$A$8,Products!$C$2:$C$8),Sales_Pipeline[[#This Row],[Deal_Stage]]="Lost",_xlfn.XLOOKUP(Sales_Pipeline[[#This Row],[Product]],Products!$A$2:$A$8,Products!$C$2:$C$8)),"")</f>
        <v>3393</v>
      </c>
      <c r="O2186" s="2">
        <v>0</v>
      </c>
    </row>
    <row r="2187" spans="1:15" x14ac:dyDescent="0.3">
      <c r="A2187" t="s">
        <v>2333</v>
      </c>
      <c r="B2187" t="s">
        <v>40</v>
      </c>
      <c r="C2187" t="str">
        <f>_xlfn.XLOOKUP(Sales_Pipeline[[#This Row],[Sales_Agent]],Sales_Teams[Sales_Agent],Sales_Teams[Manager])</f>
        <v>Summer Sewald</v>
      </c>
      <c r="D2187" t="str">
        <f>_xlfn.XLOOKUP(Sales_Pipeline[[#This Row],[Manager]],Sales_Teams[Manager],Sales_Teams[Regional_Office])</f>
        <v>West</v>
      </c>
      <c r="E2187" t="s">
        <v>55</v>
      </c>
      <c r="F2187" t="s">
        <v>87</v>
      </c>
      <c r="G2187" t="str">
        <f>IFERROR(_xlfn.XLOOKUP(Sales_Pipeline[[#This Row],[Account]],Accounts!$A$2:$A$86,Accounts!$F$2:$F$86),"")</f>
        <v>United States</v>
      </c>
      <c r="H2187" t="s">
        <v>57</v>
      </c>
      <c r="I2187" s="3">
        <v>42832</v>
      </c>
      <c r="J2187" s="3">
        <v>42873</v>
      </c>
      <c r="K2187" s="8" t="str">
        <f>IF(Sales_Pipeline[[#This Row],[Close_Date]]="","",TEXT(Sales_Pipeline[[#This Row],[Close_Date]],"ddd"))</f>
        <v>Thu</v>
      </c>
      <c r="L2187" s="8" t="str">
        <f>IF(Sales_Pipeline[[#This Row],[Close_Date]]="","",TEXT(Sales_Pipeline[[#This Row],[Close_Date]],"mmm"))</f>
        <v>May</v>
      </c>
      <c r="M2187" s="8" t="str">
        <f>IF(Sales_Pipeline[[#This Row],[Close_Date]]="","","Q"&amp;ROUNDUP(MONTH(Sales_Pipeline[[#This Row],[Close_Date]])/3,0))</f>
        <v>Q2</v>
      </c>
      <c r="N2187" s="2" cm="1">
        <f t="array" ref="N2187">IFERROR(_xlfn.IFS(Sales_Pipeline[[#This Row],[Deal_Stage]]="Won",_xlfn.XLOOKUP(Sales_Pipeline[[#This Row],[Product]],Products!$A$2:$A$8,Products!$C$2:$C$8),Sales_Pipeline[[#This Row],[Deal_Stage]]="Lost",_xlfn.XLOOKUP(Sales_Pipeline[[#This Row],[Product]],Products!$A$2:$A$8,Products!$C$2:$C$8)),"")</f>
        <v>1096</v>
      </c>
      <c r="O2187" s="2">
        <v>1103</v>
      </c>
    </row>
    <row r="2188" spans="1:15" x14ac:dyDescent="0.3">
      <c r="A2188" t="s">
        <v>2334</v>
      </c>
      <c r="B2188" t="s">
        <v>10</v>
      </c>
      <c r="C2188" t="str">
        <f>_xlfn.XLOOKUP(Sales_Pipeline[[#This Row],[Sales_Agent]],Sales_Teams[Sales_Agent],Sales_Teams[Manager])</f>
        <v>Melvin Marxen</v>
      </c>
      <c r="D2188" t="str">
        <f>_xlfn.XLOOKUP(Sales_Pipeline[[#This Row],[Manager]],Sales_Teams[Manager],Sales_Teams[Regional_Office])</f>
        <v>Central</v>
      </c>
      <c r="E2188" t="s">
        <v>55</v>
      </c>
      <c r="F2188" t="s">
        <v>105</v>
      </c>
      <c r="G2188" t="str">
        <f>IFERROR(_xlfn.XLOOKUP(Sales_Pipeline[[#This Row],[Account]],Accounts!$A$2:$A$86,Accounts!$F$2:$F$86),"")</f>
        <v>United States</v>
      </c>
      <c r="H2188" t="s">
        <v>57</v>
      </c>
      <c r="I2188" s="3">
        <v>42832</v>
      </c>
      <c r="J2188" s="3">
        <v>42834</v>
      </c>
      <c r="K2188" s="8" t="str">
        <f>IF(Sales_Pipeline[[#This Row],[Close_Date]]="","",TEXT(Sales_Pipeline[[#This Row],[Close_Date]],"ddd"))</f>
        <v>Sun</v>
      </c>
      <c r="L2188" s="8" t="str">
        <f>IF(Sales_Pipeline[[#This Row],[Close_Date]]="","",TEXT(Sales_Pipeline[[#This Row],[Close_Date]],"mmm"))</f>
        <v>Apr</v>
      </c>
      <c r="M2188" s="8" t="str">
        <f>IF(Sales_Pipeline[[#This Row],[Close_Date]]="","","Q"&amp;ROUNDUP(MONTH(Sales_Pipeline[[#This Row],[Close_Date]])/3,0))</f>
        <v>Q2</v>
      </c>
      <c r="N2188" s="2" cm="1">
        <f t="array" ref="N2188">IFERROR(_xlfn.IFS(Sales_Pipeline[[#This Row],[Deal_Stage]]="Won",_xlfn.XLOOKUP(Sales_Pipeline[[#This Row],[Product]],Products!$A$2:$A$8,Products!$C$2:$C$8),Sales_Pipeline[[#This Row],[Deal_Stage]]="Lost",_xlfn.XLOOKUP(Sales_Pipeline[[#This Row],[Product]],Products!$A$2:$A$8,Products!$C$2:$C$8)),"")</f>
        <v>1096</v>
      </c>
      <c r="O2188" s="2">
        <v>1091</v>
      </c>
    </row>
    <row r="2189" spans="1:15" x14ac:dyDescent="0.3">
      <c r="A2189" t="s">
        <v>2335</v>
      </c>
      <c r="B2189" t="s">
        <v>10</v>
      </c>
      <c r="C2189" t="str">
        <f>_xlfn.XLOOKUP(Sales_Pipeline[[#This Row],[Sales_Agent]],Sales_Teams[Sales_Agent],Sales_Teams[Manager])</f>
        <v>Melvin Marxen</v>
      </c>
      <c r="D2189" t="str">
        <f>_xlfn.XLOOKUP(Sales_Pipeline[[#This Row],[Manager]],Sales_Teams[Manager],Sales_Teams[Regional_Office])</f>
        <v>Central</v>
      </c>
      <c r="E2189" t="s">
        <v>55</v>
      </c>
      <c r="F2189" t="s">
        <v>74</v>
      </c>
      <c r="G2189" t="str">
        <f>IFERROR(_xlfn.XLOOKUP(Sales_Pipeline[[#This Row],[Account]],Accounts!$A$2:$A$86,Accounts!$F$2:$F$86),"")</f>
        <v>United States</v>
      </c>
      <c r="H2189" t="s">
        <v>57</v>
      </c>
      <c r="I2189" s="3">
        <v>42832</v>
      </c>
      <c r="J2189" s="3">
        <v>42842</v>
      </c>
      <c r="K2189" s="8" t="str">
        <f>IF(Sales_Pipeline[[#This Row],[Close_Date]]="","",TEXT(Sales_Pipeline[[#This Row],[Close_Date]],"ddd"))</f>
        <v>Mon</v>
      </c>
      <c r="L2189" s="8" t="str">
        <f>IF(Sales_Pipeline[[#This Row],[Close_Date]]="","",TEXT(Sales_Pipeline[[#This Row],[Close_Date]],"mmm"))</f>
        <v>Apr</v>
      </c>
      <c r="M2189" s="8" t="str">
        <f>IF(Sales_Pipeline[[#This Row],[Close_Date]]="","","Q"&amp;ROUNDUP(MONTH(Sales_Pipeline[[#This Row],[Close_Date]])/3,0))</f>
        <v>Q2</v>
      </c>
      <c r="N2189" s="2" cm="1">
        <f t="array" ref="N2189">IFERROR(_xlfn.IFS(Sales_Pipeline[[#This Row],[Deal_Stage]]="Won",_xlfn.XLOOKUP(Sales_Pipeline[[#This Row],[Product]],Products!$A$2:$A$8,Products!$C$2:$C$8),Sales_Pipeline[[#This Row],[Deal_Stage]]="Lost",_xlfn.XLOOKUP(Sales_Pipeline[[#This Row],[Product]],Products!$A$2:$A$8,Products!$C$2:$C$8)),"")</f>
        <v>1096</v>
      </c>
      <c r="O2189" s="2">
        <v>1189</v>
      </c>
    </row>
    <row r="2190" spans="1:15" x14ac:dyDescent="0.3">
      <c r="A2190" t="s">
        <v>2336</v>
      </c>
      <c r="B2190" t="s">
        <v>10</v>
      </c>
      <c r="C2190" t="str">
        <f>_xlfn.XLOOKUP(Sales_Pipeline[[#This Row],[Sales_Agent]],Sales_Teams[Sales_Agent],Sales_Teams[Manager])</f>
        <v>Melvin Marxen</v>
      </c>
      <c r="D2190" t="str">
        <f>_xlfn.XLOOKUP(Sales_Pipeline[[#This Row],[Manager]],Sales_Teams[Manager],Sales_Teams[Regional_Office])</f>
        <v>Central</v>
      </c>
      <c r="E2190" t="s">
        <v>8953</v>
      </c>
      <c r="F2190" t="s">
        <v>507</v>
      </c>
      <c r="G2190" t="str">
        <f>IFERROR(_xlfn.XLOOKUP(Sales_Pipeline[[#This Row],[Account]],Accounts!$A$2:$A$86,Accounts!$F$2:$F$86),"")</f>
        <v>Belgium</v>
      </c>
      <c r="H2190" t="s">
        <v>57</v>
      </c>
      <c r="I2190" s="3">
        <v>42832</v>
      </c>
      <c r="J2190" s="3">
        <v>42913</v>
      </c>
      <c r="K2190" s="8" t="str">
        <f>IF(Sales_Pipeline[[#This Row],[Close_Date]]="","",TEXT(Sales_Pipeline[[#This Row],[Close_Date]],"ddd"))</f>
        <v>Tue</v>
      </c>
      <c r="L2190" s="8" t="str">
        <f>IF(Sales_Pipeline[[#This Row],[Close_Date]]="","",TEXT(Sales_Pipeline[[#This Row],[Close_Date]],"mmm"))</f>
        <v>Jun</v>
      </c>
      <c r="M2190" s="8" t="str">
        <f>IF(Sales_Pipeline[[#This Row],[Close_Date]]="","","Q"&amp;ROUNDUP(MONTH(Sales_Pipeline[[#This Row],[Close_Date]])/3,0))</f>
        <v>Q2</v>
      </c>
      <c r="N2190" s="2" cm="1">
        <f t="array" ref="N2190">IFERROR(_xlfn.IFS(Sales_Pipeline[[#This Row],[Deal_Stage]]="Won",_xlfn.XLOOKUP(Sales_Pipeline[[#This Row],[Product]],Products!$A$2:$A$8,Products!$C$2:$C$8),Sales_Pipeline[[#This Row],[Deal_Stage]]="Lost",_xlfn.XLOOKUP(Sales_Pipeline[[#This Row],[Product]],Products!$A$2:$A$8,Products!$C$2:$C$8)),"")</f>
        <v>4821</v>
      </c>
      <c r="O2190" s="2">
        <v>4534</v>
      </c>
    </row>
    <row r="2191" spans="1:15" x14ac:dyDescent="0.3">
      <c r="A2191" t="s">
        <v>2337</v>
      </c>
      <c r="B2191" t="s">
        <v>43</v>
      </c>
      <c r="C2191" t="str">
        <f>_xlfn.XLOOKUP(Sales_Pipeline[[#This Row],[Sales_Agent]],Sales_Teams[Sales_Agent],Sales_Teams[Manager])</f>
        <v>Summer Sewald</v>
      </c>
      <c r="D2191" t="str">
        <f>_xlfn.XLOOKUP(Sales_Pipeline[[#This Row],[Manager]],Sales_Teams[Manager],Sales_Teams[Regional_Office])</f>
        <v>West</v>
      </c>
      <c r="E2191" t="s">
        <v>63</v>
      </c>
      <c r="F2191" t="s">
        <v>143</v>
      </c>
      <c r="G2191" t="str">
        <f>IFERROR(_xlfn.XLOOKUP(Sales_Pipeline[[#This Row],[Account]],Accounts!$A$2:$A$86,Accounts!$F$2:$F$86),"")</f>
        <v>United States</v>
      </c>
      <c r="H2191" t="s">
        <v>82</v>
      </c>
      <c r="I2191" s="3">
        <v>42832</v>
      </c>
      <c r="J2191" s="3">
        <v>42867</v>
      </c>
      <c r="K2191" s="8" t="str">
        <f>IF(Sales_Pipeline[[#This Row],[Close_Date]]="","",TEXT(Sales_Pipeline[[#This Row],[Close_Date]],"ddd"))</f>
        <v>Fri</v>
      </c>
      <c r="L2191" s="8" t="str">
        <f>IF(Sales_Pipeline[[#This Row],[Close_Date]]="","",TEXT(Sales_Pipeline[[#This Row],[Close_Date]],"mmm"))</f>
        <v>May</v>
      </c>
      <c r="M2191" s="8" t="str">
        <f>IF(Sales_Pipeline[[#This Row],[Close_Date]]="","","Q"&amp;ROUNDUP(MONTH(Sales_Pipeline[[#This Row],[Close_Date]])/3,0))</f>
        <v>Q2</v>
      </c>
      <c r="N2191" s="2" cm="1">
        <f t="array" ref="N2191">IFERROR(_xlfn.IFS(Sales_Pipeline[[#This Row],[Deal_Stage]]="Won",_xlfn.XLOOKUP(Sales_Pipeline[[#This Row],[Product]],Products!$A$2:$A$8,Products!$C$2:$C$8),Sales_Pipeline[[#This Row],[Deal_Stage]]="Lost",_xlfn.XLOOKUP(Sales_Pipeline[[#This Row],[Product]],Products!$A$2:$A$8,Products!$C$2:$C$8)),"")</f>
        <v>550</v>
      </c>
      <c r="O2191" s="2">
        <v>0</v>
      </c>
    </row>
    <row r="2192" spans="1:15" x14ac:dyDescent="0.3">
      <c r="A2192" t="s">
        <v>2338</v>
      </c>
      <c r="B2192" t="s">
        <v>43</v>
      </c>
      <c r="C2192" t="str">
        <f>_xlfn.XLOOKUP(Sales_Pipeline[[#This Row],[Sales_Agent]],Sales_Teams[Sales_Agent],Sales_Teams[Manager])</f>
        <v>Summer Sewald</v>
      </c>
      <c r="D2192" t="str">
        <f>_xlfn.XLOOKUP(Sales_Pipeline[[#This Row],[Manager]],Sales_Teams[Manager],Sales_Teams[Regional_Office])</f>
        <v>West</v>
      </c>
      <c r="E2192" t="s">
        <v>55</v>
      </c>
      <c r="F2192" t="s">
        <v>216</v>
      </c>
      <c r="G2192" t="str">
        <f>IFERROR(_xlfn.XLOOKUP(Sales_Pipeline[[#This Row],[Account]],Accounts!$A$2:$A$86,Accounts!$F$2:$F$86),"")</f>
        <v>United States</v>
      </c>
      <c r="H2192" t="s">
        <v>82</v>
      </c>
      <c r="I2192" s="3">
        <v>42832</v>
      </c>
      <c r="J2192" s="3">
        <v>42841</v>
      </c>
      <c r="K2192" s="8" t="str">
        <f>IF(Sales_Pipeline[[#This Row],[Close_Date]]="","",TEXT(Sales_Pipeline[[#This Row],[Close_Date]],"ddd"))</f>
        <v>Sun</v>
      </c>
      <c r="L2192" s="8" t="str">
        <f>IF(Sales_Pipeline[[#This Row],[Close_Date]]="","",TEXT(Sales_Pipeline[[#This Row],[Close_Date]],"mmm"))</f>
        <v>Apr</v>
      </c>
      <c r="M2192" s="8" t="str">
        <f>IF(Sales_Pipeline[[#This Row],[Close_Date]]="","","Q"&amp;ROUNDUP(MONTH(Sales_Pipeline[[#This Row],[Close_Date]])/3,0))</f>
        <v>Q2</v>
      </c>
      <c r="N2192" s="2" cm="1">
        <f t="array" ref="N2192">IFERROR(_xlfn.IFS(Sales_Pipeline[[#This Row],[Deal_Stage]]="Won",_xlfn.XLOOKUP(Sales_Pipeline[[#This Row],[Product]],Products!$A$2:$A$8,Products!$C$2:$C$8),Sales_Pipeline[[#This Row],[Deal_Stage]]="Lost",_xlfn.XLOOKUP(Sales_Pipeline[[#This Row],[Product]],Products!$A$2:$A$8,Products!$C$2:$C$8)),"")</f>
        <v>1096</v>
      </c>
      <c r="O2192" s="2">
        <v>0</v>
      </c>
    </row>
    <row r="2193" spans="1:15" x14ac:dyDescent="0.3">
      <c r="A2193" t="s">
        <v>2339</v>
      </c>
      <c r="B2193" t="s">
        <v>42</v>
      </c>
      <c r="C2193" t="str">
        <f>_xlfn.XLOOKUP(Sales_Pipeline[[#This Row],[Sales_Agent]],Sales_Teams[Sales_Agent],Sales_Teams[Manager])</f>
        <v>Summer Sewald</v>
      </c>
      <c r="D2193" t="str">
        <f>_xlfn.XLOOKUP(Sales_Pipeline[[#This Row],[Manager]],Sales_Teams[Manager],Sales_Teams[Regional_Office])</f>
        <v>West</v>
      </c>
      <c r="E2193" t="s">
        <v>63</v>
      </c>
      <c r="G2193" t="str">
        <f>IFERROR(_xlfn.XLOOKUP(Sales_Pipeline[[#This Row],[Account]],Accounts!$A$2:$A$86,Accounts!$F$2:$F$86),"")</f>
        <v/>
      </c>
      <c r="H2193" t="s">
        <v>77</v>
      </c>
      <c r="I2193" s="3">
        <v>42832</v>
      </c>
      <c r="K2193" s="8" t="str">
        <f>IF(Sales_Pipeline[[#This Row],[Close_Date]]="","",TEXT(Sales_Pipeline[[#This Row],[Close_Date]],"ddd"))</f>
        <v/>
      </c>
      <c r="L2193" s="8" t="str">
        <f>IF(Sales_Pipeline[[#This Row],[Close_Date]]="","",TEXT(Sales_Pipeline[[#This Row],[Close_Date]],"mmm"))</f>
        <v/>
      </c>
      <c r="M2193" s="8" t="str">
        <f>IF(Sales_Pipeline[[#This Row],[Close_Date]]="","","Q"&amp;ROUNDUP(MONTH(Sales_Pipeline[[#This Row],[Close_Date]])/3,0))</f>
        <v/>
      </c>
      <c r="N2193" s="2" t="str" cm="1">
        <f t="array" ref="N2193">IFERROR(_xlfn.IFS(Sales_Pipeline[[#This Row],[Deal_Stage]]="Won",_xlfn.XLOOKUP(Sales_Pipeline[[#This Row],[Product]],Products!$A$2:$A$8,Products!$C$2:$C$8),Sales_Pipeline[[#This Row],[Deal_Stage]]="Lost",_xlfn.XLOOKUP(Sales_Pipeline[[#This Row],[Product]],Products!$A$2:$A$8,Products!$C$2:$C$8)),"")</f>
        <v/>
      </c>
      <c r="O2193" s="2">
        <v>0</v>
      </c>
    </row>
    <row r="2194" spans="1:15" x14ac:dyDescent="0.3">
      <c r="A2194" t="s">
        <v>2340</v>
      </c>
      <c r="B2194" t="s">
        <v>42</v>
      </c>
      <c r="C2194" t="str">
        <f>_xlfn.XLOOKUP(Sales_Pipeline[[#This Row],[Sales_Agent]],Sales_Teams[Sales_Agent],Sales_Teams[Manager])</f>
        <v>Summer Sewald</v>
      </c>
      <c r="D2194" t="str">
        <f>_xlfn.XLOOKUP(Sales_Pipeline[[#This Row],[Manager]],Sales_Teams[Manager],Sales_Teams[Regional_Office])</f>
        <v>West</v>
      </c>
      <c r="E2194" t="s">
        <v>76</v>
      </c>
      <c r="G2194" t="str">
        <f>IFERROR(_xlfn.XLOOKUP(Sales_Pipeline[[#This Row],[Account]],Accounts!$A$2:$A$86,Accounts!$F$2:$F$86),"")</f>
        <v/>
      </c>
      <c r="H2194" t="s">
        <v>77</v>
      </c>
      <c r="I2194" s="3">
        <v>42832</v>
      </c>
      <c r="K2194" s="8" t="str">
        <f>IF(Sales_Pipeline[[#This Row],[Close_Date]]="","",TEXT(Sales_Pipeline[[#This Row],[Close_Date]],"ddd"))</f>
        <v/>
      </c>
      <c r="L2194" s="8" t="str">
        <f>IF(Sales_Pipeline[[#This Row],[Close_Date]]="","",TEXT(Sales_Pipeline[[#This Row],[Close_Date]],"mmm"))</f>
        <v/>
      </c>
      <c r="M2194" s="8" t="str">
        <f>IF(Sales_Pipeline[[#This Row],[Close_Date]]="","","Q"&amp;ROUNDUP(MONTH(Sales_Pipeline[[#This Row],[Close_Date]])/3,0))</f>
        <v/>
      </c>
      <c r="N2194" s="2" t="str" cm="1">
        <f t="array" ref="N2194">IFERROR(_xlfn.IFS(Sales_Pipeline[[#This Row],[Deal_Stage]]="Won",_xlfn.XLOOKUP(Sales_Pipeline[[#This Row],[Product]],Products!$A$2:$A$8,Products!$C$2:$C$8),Sales_Pipeline[[#This Row],[Deal_Stage]]="Lost",_xlfn.XLOOKUP(Sales_Pipeline[[#This Row],[Product]],Products!$A$2:$A$8,Products!$C$2:$C$8)),"")</f>
        <v/>
      </c>
      <c r="O2194" s="2">
        <v>0</v>
      </c>
    </row>
    <row r="2195" spans="1:15" x14ac:dyDescent="0.3">
      <c r="A2195" t="s">
        <v>2341</v>
      </c>
      <c r="B2195" t="s">
        <v>8</v>
      </c>
      <c r="C2195" t="str">
        <f>_xlfn.XLOOKUP(Sales_Pipeline[[#This Row],[Sales_Agent]],Sales_Teams[Sales_Agent],Sales_Teams[Manager])</f>
        <v>Dustin Brinkmann</v>
      </c>
      <c r="D2195" t="str">
        <f>_xlfn.XLOOKUP(Sales_Pipeline[[#This Row],[Manager]],Sales_Teams[Manager],Sales_Teams[Regional_Office])</f>
        <v>Central</v>
      </c>
      <c r="E2195" t="s">
        <v>63</v>
      </c>
      <c r="F2195" t="s">
        <v>64</v>
      </c>
      <c r="G2195" t="str">
        <f>IFERROR(_xlfn.XLOOKUP(Sales_Pipeline[[#This Row],[Account]],Accounts!$A$2:$A$86,Accounts!$F$2:$F$86),"")</f>
        <v>United States</v>
      </c>
      <c r="H2195" t="s">
        <v>82</v>
      </c>
      <c r="I2195" s="3">
        <v>42832</v>
      </c>
      <c r="J2195" s="3">
        <v>42841</v>
      </c>
      <c r="K2195" s="8" t="str">
        <f>IF(Sales_Pipeline[[#This Row],[Close_Date]]="","",TEXT(Sales_Pipeline[[#This Row],[Close_Date]],"ddd"))</f>
        <v>Sun</v>
      </c>
      <c r="L2195" s="8" t="str">
        <f>IF(Sales_Pipeline[[#This Row],[Close_Date]]="","",TEXT(Sales_Pipeline[[#This Row],[Close_Date]],"mmm"))</f>
        <v>Apr</v>
      </c>
      <c r="M2195" s="8" t="str">
        <f>IF(Sales_Pipeline[[#This Row],[Close_Date]]="","","Q"&amp;ROUNDUP(MONTH(Sales_Pipeline[[#This Row],[Close_Date]])/3,0))</f>
        <v>Q2</v>
      </c>
      <c r="N2195" s="2" cm="1">
        <f t="array" ref="N2195">IFERROR(_xlfn.IFS(Sales_Pipeline[[#This Row],[Deal_Stage]]="Won",_xlfn.XLOOKUP(Sales_Pipeline[[#This Row],[Product]],Products!$A$2:$A$8,Products!$C$2:$C$8),Sales_Pipeline[[#This Row],[Deal_Stage]]="Lost",_xlfn.XLOOKUP(Sales_Pipeline[[#This Row],[Product]],Products!$A$2:$A$8,Products!$C$2:$C$8)),"")</f>
        <v>550</v>
      </c>
      <c r="O2195" s="2">
        <v>0</v>
      </c>
    </row>
    <row r="2196" spans="1:15" x14ac:dyDescent="0.3">
      <c r="A2196" t="s">
        <v>2342</v>
      </c>
      <c r="B2196" t="s">
        <v>37</v>
      </c>
      <c r="C2196" t="str">
        <f>_xlfn.XLOOKUP(Sales_Pipeline[[#This Row],[Sales_Agent]],Sales_Teams[Sales_Agent],Sales_Teams[Manager])</f>
        <v>Celia Rouche</v>
      </c>
      <c r="D2196" t="str">
        <f>_xlfn.XLOOKUP(Sales_Pipeline[[#This Row],[Manager]],Sales_Teams[Manager],Sales_Teams[Regional_Office])</f>
        <v>West</v>
      </c>
      <c r="E2196" t="s">
        <v>63</v>
      </c>
      <c r="F2196" t="s">
        <v>234</v>
      </c>
      <c r="G2196" t="str">
        <f>IFERROR(_xlfn.XLOOKUP(Sales_Pipeline[[#This Row],[Account]],Accounts!$A$2:$A$86,Accounts!$F$2:$F$86),"")</f>
        <v>United States</v>
      </c>
      <c r="H2196" t="s">
        <v>57</v>
      </c>
      <c r="I2196" s="3">
        <v>42832</v>
      </c>
      <c r="J2196" s="3">
        <v>42838</v>
      </c>
      <c r="K2196" s="8" t="str">
        <f>IF(Sales_Pipeline[[#This Row],[Close_Date]]="","",TEXT(Sales_Pipeline[[#This Row],[Close_Date]],"ddd"))</f>
        <v>Thu</v>
      </c>
      <c r="L2196" s="8" t="str">
        <f>IF(Sales_Pipeline[[#This Row],[Close_Date]]="","",TEXT(Sales_Pipeline[[#This Row],[Close_Date]],"mmm"))</f>
        <v>Apr</v>
      </c>
      <c r="M2196" s="8" t="str">
        <f>IF(Sales_Pipeline[[#This Row],[Close_Date]]="","","Q"&amp;ROUNDUP(MONTH(Sales_Pipeline[[#This Row],[Close_Date]])/3,0))</f>
        <v>Q2</v>
      </c>
      <c r="N2196" s="2" cm="1">
        <f t="array" ref="N2196">IFERROR(_xlfn.IFS(Sales_Pipeline[[#This Row],[Deal_Stage]]="Won",_xlfn.XLOOKUP(Sales_Pipeline[[#This Row],[Product]],Products!$A$2:$A$8,Products!$C$2:$C$8),Sales_Pipeline[[#This Row],[Deal_Stage]]="Lost",_xlfn.XLOOKUP(Sales_Pipeline[[#This Row],[Product]],Products!$A$2:$A$8,Products!$C$2:$C$8)),"")</f>
        <v>550</v>
      </c>
      <c r="O2196" s="2">
        <v>522</v>
      </c>
    </row>
    <row r="2197" spans="1:15" x14ac:dyDescent="0.3">
      <c r="A2197" t="s">
        <v>2343</v>
      </c>
      <c r="B2197" t="s">
        <v>37</v>
      </c>
      <c r="C2197" t="str">
        <f>_xlfn.XLOOKUP(Sales_Pipeline[[#This Row],[Sales_Agent]],Sales_Teams[Sales_Agent],Sales_Teams[Manager])</f>
        <v>Celia Rouche</v>
      </c>
      <c r="D2197" t="str">
        <f>_xlfn.XLOOKUP(Sales_Pipeline[[#This Row],[Manager]],Sales_Teams[Manager],Sales_Teams[Regional_Office])</f>
        <v>West</v>
      </c>
      <c r="E2197" t="s">
        <v>8953</v>
      </c>
      <c r="F2197" t="s">
        <v>166</v>
      </c>
      <c r="G2197" t="str">
        <f>IFERROR(_xlfn.XLOOKUP(Sales_Pipeline[[#This Row],[Account]],Accounts!$A$2:$A$86,Accounts!$F$2:$F$86),"")</f>
        <v>United States</v>
      </c>
      <c r="H2197" t="s">
        <v>57</v>
      </c>
      <c r="I2197" s="3">
        <v>42832</v>
      </c>
      <c r="J2197" s="3">
        <v>42882</v>
      </c>
      <c r="K2197" s="8" t="str">
        <f>IF(Sales_Pipeline[[#This Row],[Close_Date]]="","",TEXT(Sales_Pipeline[[#This Row],[Close_Date]],"ddd"))</f>
        <v>Sat</v>
      </c>
      <c r="L2197" s="8" t="str">
        <f>IF(Sales_Pipeline[[#This Row],[Close_Date]]="","",TEXT(Sales_Pipeline[[#This Row],[Close_Date]],"mmm"))</f>
        <v>May</v>
      </c>
      <c r="M2197" s="8" t="str">
        <f>IF(Sales_Pipeline[[#This Row],[Close_Date]]="","","Q"&amp;ROUNDUP(MONTH(Sales_Pipeline[[#This Row],[Close_Date]])/3,0))</f>
        <v>Q2</v>
      </c>
      <c r="N2197" s="2" cm="1">
        <f t="array" ref="N2197">IFERROR(_xlfn.IFS(Sales_Pipeline[[#This Row],[Deal_Stage]]="Won",_xlfn.XLOOKUP(Sales_Pipeline[[#This Row],[Product]],Products!$A$2:$A$8,Products!$C$2:$C$8),Sales_Pipeline[[#This Row],[Deal_Stage]]="Lost",_xlfn.XLOOKUP(Sales_Pipeline[[#This Row],[Product]],Products!$A$2:$A$8,Products!$C$2:$C$8)),"")</f>
        <v>4821</v>
      </c>
      <c r="O2197" s="2">
        <v>5012</v>
      </c>
    </row>
    <row r="2198" spans="1:15" x14ac:dyDescent="0.3">
      <c r="A2198" t="s">
        <v>2344</v>
      </c>
      <c r="B2198" t="s">
        <v>45</v>
      </c>
      <c r="C2198" t="str">
        <f>_xlfn.XLOOKUP(Sales_Pipeline[[#This Row],[Sales_Agent]],Sales_Teams[Sales_Agent],Sales_Teams[Manager])</f>
        <v>Summer Sewald</v>
      </c>
      <c r="D2198" t="str">
        <f>_xlfn.XLOOKUP(Sales_Pipeline[[#This Row],[Manager]],Sales_Teams[Manager],Sales_Teams[Regional_Office])</f>
        <v>West</v>
      </c>
      <c r="E2198" t="s">
        <v>55</v>
      </c>
      <c r="F2198" t="s">
        <v>98</v>
      </c>
      <c r="G2198" t="str">
        <f>IFERROR(_xlfn.XLOOKUP(Sales_Pipeline[[#This Row],[Account]],Accounts!$A$2:$A$86,Accounts!$F$2:$F$86),"")</f>
        <v>United States</v>
      </c>
      <c r="H2198" t="s">
        <v>57</v>
      </c>
      <c r="I2198" s="3">
        <v>42832</v>
      </c>
      <c r="J2198" s="3">
        <v>42833</v>
      </c>
      <c r="K2198" s="8" t="str">
        <f>IF(Sales_Pipeline[[#This Row],[Close_Date]]="","",TEXT(Sales_Pipeline[[#This Row],[Close_Date]],"ddd"))</f>
        <v>Sat</v>
      </c>
      <c r="L2198" s="8" t="str">
        <f>IF(Sales_Pipeline[[#This Row],[Close_Date]]="","",TEXT(Sales_Pipeline[[#This Row],[Close_Date]],"mmm"))</f>
        <v>Apr</v>
      </c>
      <c r="M2198" s="8" t="str">
        <f>IF(Sales_Pipeline[[#This Row],[Close_Date]]="","","Q"&amp;ROUNDUP(MONTH(Sales_Pipeline[[#This Row],[Close_Date]])/3,0))</f>
        <v>Q2</v>
      </c>
      <c r="N2198" s="2" cm="1">
        <f t="array" ref="N2198">IFERROR(_xlfn.IFS(Sales_Pipeline[[#This Row],[Deal_Stage]]="Won",_xlfn.XLOOKUP(Sales_Pipeline[[#This Row],[Product]],Products!$A$2:$A$8,Products!$C$2:$C$8),Sales_Pipeline[[#This Row],[Deal_Stage]]="Lost",_xlfn.XLOOKUP(Sales_Pipeline[[#This Row],[Product]],Products!$A$2:$A$8,Products!$C$2:$C$8)),"")</f>
        <v>1096</v>
      </c>
      <c r="O2198" s="2">
        <v>1109</v>
      </c>
    </row>
    <row r="2199" spans="1:15" x14ac:dyDescent="0.3">
      <c r="A2199" t="s">
        <v>2345</v>
      </c>
      <c r="B2199" t="s">
        <v>9</v>
      </c>
      <c r="C2199" t="str">
        <f>_xlfn.XLOOKUP(Sales_Pipeline[[#This Row],[Sales_Agent]],Sales_Teams[Sales_Agent],Sales_Teams[Manager])</f>
        <v>Dustin Brinkmann</v>
      </c>
      <c r="D2199" t="str">
        <f>_xlfn.XLOOKUP(Sales_Pipeline[[#This Row],[Manager]],Sales_Teams[Manager],Sales_Teams[Regional_Office])</f>
        <v>Central</v>
      </c>
      <c r="E2199" t="s">
        <v>84</v>
      </c>
      <c r="F2199" t="s">
        <v>81</v>
      </c>
      <c r="G2199" t="str">
        <f>IFERROR(_xlfn.XLOOKUP(Sales_Pipeline[[#This Row],[Account]],Accounts!$A$2:$A$86,Accounts!$F$2:$F$86),"")</f>
        <v>Italy</v>
      </c>
      <c r="H2199" t="s">
        <v>57</v>
      </c>
      <c r="I2199" s="3">
        <v>42832</v>
      </c>
      <c r="J2199" s="3">
        <v>42838</v>
      </c>
      <c r="K2199" s="8" t="str">
        <f>IF(Sales_Pipeline[[#This Row],[Close_Date]]="","",TEXT(Sales_Pipeline[[#This Row],[Close_Date]],"ddd"))</f>
        <v>Thu</v>
      </c>
      <c r="L2199" s="8" t="str">
        <f>IF(Sales_Pipeline[[#This Row],[Close_Date]]="","",TEXT(Sales_Pipeline[[#This Row],[Close_Date]],"mmm"))</f>
        <v>Apr</v>
      </c>
      <c r="M2199" s="8" t="str">
        <f>IF(Sales_Pipeline[[#This Row],[Close_Date]]="","","Q"&amp;ROUNDUP(MONTH(Sales_Pipeline[[#This Row],[Close_Date]])/3,0))</f>
        <v>Q2</v>
      </c>
      <c r="N2199" s="2" cm="1">
        <f t="array" ref="N2199">IFERROR(_xlfn.IFS(Sales_Pipeline[[#This Row],[Deal_Stage]]="Won",_xlfn.XLOOKUP(Sales_Pipeline[[#This Row],[Product]],Products!$A$2:$A$8,Products!$C$2:$C$8),Sales_Pipeline[[#This Row],[Deal_Stage]]="Lost",_xlfn.XLOOKUP(Sales_Pipeline[[#This Row],[Product]],Products!$A$2:$A$8,Products!$C$2:$C$8)),"")</f>
        <v>5482</v>
      </c>
      <c r="O2199" s="2">
        <v>4659</v>
      </c>
    </row>
    <row r="2200" spans="1:15" x14ac:dyDescent="0.3">
      <c r="A2200" t="s">
        <v>2346</v>
      </c>
      <c r="B2200" t="s">
        <v>14</v>
      </c>
      <c r="C2200" t="str">
        <f>_xlfn.XLOOKUP(Sales_Pipeline[[#This Row],[Sales_Agent]],Sales_Teams[Sales_Agent],Sales_Teams[Manager])</f>
        <v>Melvin Marxen</v>
      </c>
      <c r="D2200" t="str">
        <f>_xlfn.XLOOKUP(Sales_Pipeline[[#This Row],[Manager]],Sales_Teams[Manager],Sales_Teams[Regional_Office])</f>
        <v>Central</v>
      </c>
      <c r="E2200" t="s">
        <v>63</v>
      </c>
      <c r="F2200" t="s">
        <v>56</v>
      </c>
      <c r="G2200" t="str">
        <f>IFERROR(_xlfn.XLOOKUP(Sales_Pipeline[[#This Row],[Account]],Accounts!$A$2:$A$86,Accounts!$F$2:$F$86),"")</f>
        <v>United States</v>
      </c>
      <c r="H2200" t="s">
        <v>82</v>
      </c>
      <c r="I2200" s="3">
        <v>42832</v>
      </c>
      <c r="J2200" s="3">
        <v>42841</v>
      </c>
      <c r="K2200" s="8" t="str">
        <f>IF(Sales_Pipeline[[#This Row],[Close_Date]]="","",TEXT(Sales_Pipeline[[#This Row],[Close_Date]],"ddd"))</f>
        <v>Sun</v>
      </c>
      <c r="L2200" s="8" t="str">
        <f>IF(Sales_Pipeline[[#This Row],[Close_Date]]="","",TEXT(Sales_Pipeline[[#This Row],[Close_Date]],"mmm"))</f>
        <v>Apr</v>
      </c>
      <c r="M2200" s="8" t="str">
        <f>IF(Sales_Pipeline[[#This Row],[Close_Date]]="","","Q"&amp;ROUNDUP(MONTH(Sales_Pipeline[[#This Row],[Close_Date]])/3,0))</f>
        <v>Q2</v>
      </c>
      <c r="N2200" s="2" cm="1">
        <f t="array" ref="N2200">IFERROR(_xlfn.IFS(Sales_Pipeline[[#This Row],[Deal_Stage]]="Won",_xlfn.XLOOKUP(Sales_Pipeline[[#This Row],[Product]],Products!$A$2:$A$8,Products!$C$2:$C$8),Sales_Pipeline[[#This Row],[Deal_Stage]]="Lost",_xlfn.XLOOKUP(Sales_Pipeline[[#This Row],[Product]],Products!$A$2:$A$8,Products!$C$2:$C$8)),"")</f>
        <v>550</v>
      </c>
      <c r="O2200" s="2">
        <v>0</v>
      </c>
    </row>
    <row r="2201" spans="1:15" x14ac:dyDescent="0.3">
      <c r="A2201" t="s">
        <v>2347</v>
      </c>
      <c r="B2201" t="s">
        <v>7</v>
      </c>
      <c r="C2201" t="str">
        <f>_xlfn.XLOOKUP(Sales_Pipeline[[#This Row],[Sales_Agent]],Sales_Teams[Sales_Agent],Sales_Teams[Manager])</f>
        <v>Dustin Brinkmann</v>
      </c>
      <c r="D2201" t="str">
        <f>_xlfn.XLOOKUP(Sales_Pipeline[[#This Row],[Manager]],Sales_Teams[Manager],Sales_Teams[Regional_Office])</f>
        <v>Central</v>
      </c>
      <c r="E2201" t="s">
        <v>84</v>
      </c>
      <c r="F2201" t="s">
        <v>64</v>
      </c>
      <c r="G2201" t="str">
        <f>IFERROR(_xlfn.XLOOKUP(Sales_Pipeline[[#This Row],[Account]],Accounts!$A$2:$A$86,Accounts!$F$2:$F$86),"")</f>
        <v>United States</v>
      </c>
      <c r="H2201" t="s">
        <v>82</v>
      </c>
      <c r="I2201" s="3">
        <v>42832</v>
      </c>
      <c r="J2201" s="3">
        <v>42899</v>
      </c>
      <c r="K2201" s="8" t="str">
        <f>IF(Sales_Pipeline[[#This Row],[Close_Date]]="","",TEXT(Sales_Pipeline[[#This Row],[Close_Date]],"ddd"))</f>
        <v>Tue</v>
      </c>
      <c r="L2201" s="8" t="str">
        <f>IF(Sales_Pipeline[[#This Row],[Close_Date]]="","",TEXT(Sales_Pipeline[[#This Row],[Close_Date]],"mmm"))</f>
        <v>Jun</v>
      </c>
      <c r="M2201" s="8" t="str">
        <f>IF(Sales_Pipeline[[#This Row],[Close_Date]]="","","Q"&amp;ROUNDUP(MONTH(Sales_Pipeline[[#This Row],[Close_Date]])/3,0))</f>
        <v>Q2</v>
      </c>
      <c r="N2201" s="2" cm="1">
        <f t="array" ref="N2201">IFERROR(_xlfn.IFS(Sales_Pipeline[[#This Row],[Deal_Stage]]="Won",_xlfn.XLOOKUP(Sales_Pipeline[[#This Row],[Product]],Products!$A$2:$A$8,Products!$C$2:$C$8),Sales_Pipeline[[#This Row],[Deal_Stage]]="Lost",_xlfn.XLOOKUP(Sales_Pipeline[[#This Row],[Product]],Products!$A$2:$A$8,Products!$C$2:$C$8)),"")</f>
        <v>5482</v>
      </c>
      <c r="O2201" s="2">
        <v>0</v>
      </c>
    </row>
    <row r="2202" spans="1:15" x14ac:dyDescent="0.3">
      <c r="A2202" t="s">
        <v>2348</v>
      </c>
      <c r="B2202" t="s">
        <v>7</v>
      </c>
      <c r="C2202" t="str">
        <f>_xlfn.XLOOKUP(Sales_Pipeline[[#This Row],[Sales_Agent]],Sales_Teams[Sales_Agent],Sales_Teams[Manager])</f>
        <v>Dustin Brinkmann</v>
      </c>
      <c r="D2202" t="str">
        <f>_xlfn.XLOOKUP(Sales_Pipeline[[#This Row],[Manager]],Sales_Teams[Manager],Sales_Teams[Regional_Office])</f>
        <v>Central</v>
      </c>
      <c r="E2202" t="s">
        <v>84</v>
      </c>
      <c r="F2202" t="s">
        <v>94</v>
      </c>
      <c r="G2202" t="str">
        <f>IFERROR(_xlfn.XLOOKUP(Sales_Pipeline[[#This Row],[Account]],Accounts!$A$2:$A$86,Accounts!$F$2:$F$86),"")</f>
        <v>United States</v>
      </c>
      <c r="H2202" t="s">
        <v>82</v>
      </c>
      <c r="I2202" s="3">
        <v>42832</v>
      </c>
      <c r="J2202" s="3">
        <v>42834</v>
      </c>
      <c r="K2202" s="8" t="str">
        <f>IF(Sales_Pipeline[[#This Row],[Close_Date]]="","",TEXT(Sales_Pipeline[[#This Row],[Close_Date]],"ddd"))</f>
        <v>Sun</v>
      </c>
      <c r="L2202" s="8" t="str">
        <f>IF(Sales_Pipeline[[#This Row],[Close_Date]]="","",TEXT(Sales_Pipeline[[#This Row],[Close_Date]],"mmm"))</f>
        <v>Apr</v>
      </c>
      <c r="M2202" s="8" t="str">
        <f>IF(Sales_Pipeline[[#This Row],[Close_Date]]="","","Q"&amp;ROUNDUP(MONTH(Sales_Pipeline[[#This Row],[Close_Date]])/3,0))</f>
        <v>Q2</v>
      </c>
      <c r="N2202" s="2" cm="1">
        <f t="array" ref="N2202">IFERROR(_xlfn.IFS(Sales_Pipeline[[#This Row],[Deal_Stage]]="Won",_xlfn.XLOOKUP(Sales_Pipeline[[#This Row],[Product]],Products!$A$2:$A$8,Products!$C$2:$C$8),Sales_Pipeline[[#This Row],[Deal_Stage]]="Lost",_xlfn.XLOOKUP(Sales_Pipeline[[#This Row],[Product]],Products!$A$2:$A$8,Products!$C$2:$C$8)),"")</f>
        <v>5482</v>
      </c>
      <c r="O2202" s="2">
        <v>0</v>
      </c>
    </row>
    <row r="2203" spans="1:15" x14ac:dyDescent="0.3">
      <c r="A2203" t="s">
        <v>2349</v>
      </c>
      <c r="B2203" t="s">
        <v>7</v>
      </c>
      <c r="C2203" t="str">
        <f>_xlfn.XLOOKUP(Sales_Pipeline[[#This Row],[Sales_Agent]],Sales_Teams[Sales_Agent],Sales_Teams[Manager])</f>
        <v>Dustin Brinkmann</v>
      </c>
      <c r="D2203" t="str">
        <f>_xlfn.XLOOKUP(Sales_Pipeline[[#This Row],[Manager]],Sales_Teams[Manager],Sales_Teams[Regional_Office])</f>
        <v>Central</v>
      </c>
      <c r="E2203" t="s">
        <v>61</v>
      </c>
      <c r="F2203" t="s">
        <v>136</v>
      </c>
      <c r="G2203" t="str">
        <f>IFERROR(_xlfn.XLOOKUP(Sales_Pipeline[[#This Row],[Account]],Accounts!$A$2:$A$86,Accounts!$F$2:$F$86),"")</f>
        <v>United States</v>
      </c>
      <c r="H2203" t="s">
        <v>82</v>
      </c>
      <c r="I2203" s="3">
        <v>42832</v>
      </c>
      <c r="J2203" s="3">
        <v>42885</v>
      </c>
      <c r="K2203" s="8" t="str">
        <f>IF(Sales_Pipeline[[#This Row],[Close_Date]]="","",TEXT(Sales_Pipeline[[#This Row],[Close_Date]],"ddd"))</f>
        <v>Tue</v>
      </c>
      <c r="L2203" s="8" t="str">
        <f>IF(Sales_Pipeline[[#This Row],[Close_Date]]="","",TEXT(Sales_Pipeline[[#This Row],[Close_Date]],"mmm"))</f>
        <v>May</v>
      </c>
      <c r="M2203" s="8" t="str">
        <f>IF(Sales_Pipeline[[#This Row],[Close_Date]]="","","Q"&amp;ROUNDUP(MONTH(Sales_Pipeline[[#This Row],[Close_Date]])/3,0))</f>
        <v>Q2</v>
      </c>
      <c r="N2203" s="2" cm="1">
        <f t="array" ref="N2203">IFERROR(_xlfn.IFS(Sales_Pipeline[[#This Row],[Deal_Stage]]="Won",_xlfn.XLOOKUP(Sales_Pipeline[[#This Row],[Product]],Products!$A$2:$A$8,Products!$C$2:$C$8),Sales_Pipeline[[#This Row],[Deal_Stage]]="Lost",_xlfn.XLOOKUP(Sales_Pipeline[[#This Row],[Product]],Products!$A$2:$A$8,Products!$C$2:$C$8)),"")</f>
        <v>55</v>
      </c>
      <c r="O2203" s="2">
        <v>0</v>
      </c>
    </row>
    <row r="2204" spans="1:15" x14ac:dyDescent="0.3">
      <c r="A2204" t="s">
        <v>2350</v>
      </c>
      <c r="B2204" t="s">
        <v>7</v>
      </c>
      <c r="C2204" t="str">
        <f>_xlfn.XLOOKUP(Sales_Pipeline[[#This Row],[Sales_Agent]],Sales_Teams[Sales_Agent],Sales_Teams[Manager])</f>
        <v>Dustin Brinkmann</v>
      </c>
      <c r="D2204" t="str">
        <f>_xlfn.XLOOKUP(Sales_Pipeline[[#This Row],[Manager]],Sales_Teams[Manager],Sales_Teams[Regional_Office])</f>
        <v>Central</v>
      </c>
      <c r="E2204" t="s">
        <v>76</v>
      </c>
      <c r="F2204" t="s">
        <v>169</v>
      </c>
      <c r="G2204" t="str">
        <f>IFERROR(_xlfn.XLOOKUP(Sales_Pipeline[[#This Row],[Account]],Accounts!$A$2:$A$86,Accounts!$F$2:$F$86),"")</f>
        <v>Panama</v>
      </c>
      <c r="H2204" t="s">
        <v>82</v>
      </c>
      <c r="I2204" s="3">
        <v>42832</v>
      </c>
      <c r="J2204" s="3">
        <v>42837</v>
      </c>
      <c r="K2204" s="8" t="str">
        <f>IF(Sales_Pipeline[[#This Row],[Close_Date]]="","",TEXT(Sales_Pipeline[[#This Row],[Close_Date]],"ddd"))</f>
        <v>Wed</v>
      </c>
      <c r="L2204" s="8" t="str">
        <f>IF(Sales_Pipeline[[#This Row],[Close_Date]]="","",TEXT(Sales_Pipeline[[#This Row],[Close_Date]],"mmm"))</f>
        <v>Apr</v>
      </c>
      <c r="M2204" s="8" t="str">
        <f>IF(Sales_Pipeline[[#This Row],[Close_Date]]="","","Q"&amp;ROUNDUP(MONTH(Sales_Pipeline[[#This Row],[Close_Date]])/3,0))</f>
        <v>Q2</v>
      </c>
      <c r="N2204" s="2" cm="1">
        <f t="array" ref="N2204">IFERROR(_xlfn.IFS(Sales_Pipeline[[#This Row],[Deal_Stage]]="Won",_xlfn.XLOOKUP(Sales_Pipeline[[#This Row],[Product]],Products!$A$2:$A$8,Products!$C$2:$C$8),Sales_Pipeline[[#This Row],[Deal_Stage]]="Lost",_xlfn.XLOOKUP(Sales_Pipeline[[#This Row],[Product]],Products!$A$2:$A$8,Products!$C$2:$C$8)),"")</f>
        <v>3393</v>
      </c>
      <c r="O2204" s="2">
        <v>0</v>
      </c>
    </row>
    <row r="2205" spans="1:15" x14ac:dyDescent="0.3">
      <c r="A2205" t="s">
        <v>2351</v>
      </c>
      <c r="B2205" t="s">
        <v>32</v>
      </c>
      <c r="C2205" t="str">
        <f>_xlfn.XLOOKUP(Sales_Pipeline[[#This Row],[Sales_Agent]],Sales_Teams[Sales_Agent],Sales_Teams[Manager])</f>
        <v>Celia Rouche</v>
      </c>
      <c r="D2205" t="str">
        <f>_xlfn.XLOOKUP(Sales_Pipeline[[#This Row],[Manager]],Sales_Teams[Manager],Sales_Teams[Regional_Office])</f>
        <v>West</v>
      </c>
      <c r="E2205" t="s">
        <v>63</v>
      </c>
      <c r="G2205" t="str">
        <f>IFERROR(_xlfn.XLOOKUP(Sales_Pipeline[[#This Row],[Account]],Accounts!$A$2:$A$86,Accounts!$F$2:$F$86),"")</f>
        <v/>
      </c>
      <c r="H2205" t="s">
        <v>77</v>
      </c>
      <c r="I2205" s="3">
        <v>42832</v>
      </c>
      <c r="K2205" s="8" t="str">
        <f>IF(Sales_Pipeline[[#This Row],[Close_Date]]="","",TEXT(Sales_Pipeline[[#This Row],[Close_Date]],"ddd"))</f>
        <v/>
      </c>
      <c r="L2205" s="8" t="str">
        <f>IF(Sales_Pipeline[[#This Row],[Close_Date]]="","",TEXT(Sales_Pipeline[[#This Row],[Close_Date]],"mmm"))</f>
        <v/>
      </c>
      <c r="M2205" s="8" t="str">
        <f>IF(Sales_Pipeline[[#This Row],[Close_Date]]="","","Q"&amp;ROUNDUP(MONTH(Sales_Pipeline[[#This Row],[Close_Date]])/3,0))</f>
        <v/>
      </c>
      <c r="N2205" s="2" t="str" cm="1">
        <f t="array" ref="N2205">IFERROR(_xlfn.IFS(Sales_Pipeline[[#This Row],[Deal_Stage]]="Won",_xlfn.XLOOKUP(Sales_Pipeline[[#This Row],[Product]],Products!$A$2:$A$8,Products!$C$2:$C$8),Sales_Pipeline[[#This Row],[Deal_Stage]]="Lost",_xlfn.XLOOKUP(Sales_Pipeline[[#This Row],[Product]],Products!$A$2:$A$8,Products!$C$2:$C$8)),"")</f>
        <v/>
      </c>
      <c r="O2205" s="2">
        <v>0</v>
      </c>
    </row>
    <row r="2206" spans="1:15" x14ac:dyDescent="0.3">
      <c r="A2206" t="s">
        <v>2352</v>
      </c>
      <c r="B2206" t="s">
        <v>32</v>
      </c>
      <c r="C2206" t="str">
        <f>_xlfn.XLOOKUP(Sales_Pipeline[[#This Row],[Sales_Agent]],Sales_Teams[Sales_Agent],Sales_Teams[Manager])</f>
        <v>Celia Rouche</v>
      </c>
      <c r="D2206" t="str">
        <f>_xlfn.XLOOKUP(Sales_Pipeline[[#This Row],[Manager]],Sales_Teams[Manager],Sales_Teams[Regional_Office])</f>
        <v>West</v>
      </c>
      <c r="E2206" t="s">
        <v>76</v>
      </c>
      <c r="F2206" t="s">
        <v>216</v>
      </c>
      <c r="G2206" t="str">
        <f>IFERROR(_xlfn.XLOOKUP(Sales_Pipeline[[#This Row],[Account]],Accounts!$A$2:$A$86,Accounts!$F$2:$F$86),"")</f>
        <v>United States</v>
      </c>
      <c r="H2206" t="s">
        <v>82</v>
      </c>
      <c r="I2206" s="3">
        <v>42832</v>
      </c>
      <c r="J2206" s="3">
        <v>42841</v>
      </c>
      <c r="K2206" s="8" t="str">
        <f>IF(Sales_Pipeline[[#This Row],[Close_Date]]="","",TEXT(Sales_Pipeline[[#This Row],[Close_Date]],"ddd"))</f>
        <v>Sun</v>
      </c>
      <c r="L2206" s="8" t="str">
        <f>IF(Sales_Pipeline[[#This Row],[Close_Date]]="","",TEXT(Sales_Pipeline[[#This Row],[Close_Date]],"mmm"))</f>
        <v>Apr</v>
      </c>
      <c r="M2206" s="8" t="str">
        <f>IF(Sales_Pipeline[[#This Row],[Close_Date]]="","","Q"&amp;ROUNDUP(MONTH(Sales_Pipeline[[#This Row],[Close_Date]])/3,0))</f>
        <v>Q2</v>
      </c>
      <c r="N2206" s="2" cm="1">
        <f t="array" ref="N2206">IFERROR(_xlfn.IFS(Sales_Pipeline[[#This Row],[Deal_Stage]]="Won",_xlfn.XLOOKUP(Sales_Pipeline[[#This Row],[Product]],Products!$A$2:$A$8,Products!$C$2:$C$8),Sales_Pipeline[[#This Row],[Deal_Stage]]="Lost",_xlfn.XLOOKUP(Sales_Pipeline[[#This Row],[Product]],Products!$A$2:$A$8,Products!$C$2:$C$8)),"")</f>
        <v>3393</v>
      </c>
      <c r="O2206" s="2">
        <v>0</v>
      </c>
    </row>
    <row r="2207" spans="1:15" x14ac:dyDescent="0.3">
      <c r="A2207" t="s">
        <v>2353</v>
      </c>
      <c r="B2207" t="s">
        <v>44</v>
      </c>
      <c r="C2207" t="str">
        <f>_xlfn.XLOOKUP(Sales_Pipeline[[#This Row],[Sales_Agent]],Sales_Teams[Sales_Agent],Sales_Teams[Manager])</f>
        <v>Summer Sewald</v>
      </c>
      <c r="D2207" t="str">
        <f>_xlfn.XLOOKUP(Sales_Pipeline[[#This Row],[Manager]],Sales_Teams[Manager],Sales_Teams[Regional_Office])</f>
        <v>West</v>
      </c>
      <c r="E2207" t="s">
        <v>76</v>
      </c>
      <c r="F2207" t="s">
        <v>89</v>
      </c>
      <c r="G2207" t="str">
        <f>IFERROR(_xlfn.XLOOKUP(Sales_Pipeline[[#This Row],[Account]],Accounts!$A$2:$A$86,Accounts!$F$2:$F$86),"")</f>
        <v>United States</v>
      </c>
      <c r="H2207" t="s">
        <v>82</v>
      </c>
      <c r="I2207" s="3">
        <v>42832</v>
      </c>
      <c r="J2207" s="3">
        <v>42838</v>
      </c>
      <c r="K2207" s="8" t="str">
        <f>IF(Sales_Pipeline[[#This Row],[Close_Date]]="","",TEXT(Sales_Pipeline[[#This Row],[Close_Date]],"ddd"))</f>
        <v>Thu</v>
      </c>
      <c r="L2207" s="8" t="str">
        <f>IF(Sales_Pipeline[[#This Row],[Close_Date]]="","",TEXT(Sales_Pipeline[[#This Row],[Close_Date]],"mmm"))</f>
        <v>Apr</v>
      </c>
      <c r="M2207" s="8" t="str">
        <f>IF(Sales_Pipeline[[#This Row],[Close_Date]]="","","Q"&amp;ROUNDUP(MONTH(Sales_Pipeline[[#This Row],[Close_Date]])/3,0))</f>
        <v>Q2</v>
      </c>
      <c r="N2207" s="2" cm="1">
        <f t="array" ref="N2207">IFERROR(_xlfn.IFS(Sales_Pipeline[[#This Row],[Deal_Stage]]="Won",_xlfn.XLOOKUP(Sales_Pipeline[[#This Row],[Product]],Products!$A$2:$A$8,Products!$C$2:$C$8),Sales_Pipeline[[#This Row],[Deal_Stage]]="Lost",_xlfn.XLOOKUP(Sales_Pipeline[[#This Row],[Product]],Products!$A$2:$A$8,Products!$C$2:$C$8)),"")</f>
        <v>3393</v>
      </c>
      <c r="O2207" s="2">
        <v>0</v>
      </c>
    </row>
    <row r="2208" spans="1:15" x14ac:dyDescent="0.3">
      <c r="A2208" t="s">
        <v>2354</v>
      </c>
      <c r="B2208" t="s">
        <v>3</v>
      </c>
      <c r="C2208" t="str">
        <f>_xlfn.XLOOKUP(Sales_Pipeline[[#This Row],[Sales_Agent]],Sales_Teams[Sales_Agent],Sales_Teams[Manager])</f>
        <v>Dustin Brinkmann</v>
      </c>
      <c r="D2208" t="str">
        <f>_xlfn.XLOOKUP(Sales_Pipeline[[#This Row],[Manager]],Sales_Teams[Manager],Sales_Teams[Regional_Office])</f>
        <v>Central</v>
      </c>
      <c r="E2208" t="s">
        <v>76</v>
      </c>
      <c r="F2208" t="s">
        <v>118</v>
      </c>
      <c r="G2208" t="str">
        <f>IFERROR(_xlfn.XLOOKUP(Sales_Pipeline[[#This Row],[Account]],Accounts!$A$2:$A$86,Accounts!$F$2:$F$86),"")</f>
        <v>United States</v>
      </c>
      <c r="H2208" t="s">
        <v>82</v>
      </c>
      <c r="I2208" s="3">
        <v>42833</v>
      </c>
      <c r="J2208" s="3">
        <v>42840</v>
      </c>
      <c r="K2208" s="8" t="str">
        <f>IF(Sales_Pipeline[[#This Row],[Close_Date]]="","",TEXT(Sales_Pipeline[[#This Row],[Close_Date]],"ddd"))</f>
        <v>Sat</v>
      </c>
      <c r="L2208" s="8" t="str">
        <f>IF(Sales_Pipeline[[#This Row],[Close_Date]]="","",TEXT(Sales_Pipeline[[#This Row],[Close_Date]],"mmm"))</f>
        <v>Apr</v>
      </c>
      <c r="M2208" s="8" t="str">
        <f>IF(Sales_Pipeline[[#This Row],[Close_Date]]="","","Q"&amp;ROUNDUP(MONTH(Sales_Pipeline[[#This Row],[Close_Date]])/3,0))</f>
        <v>Q2</v>
      </c>
      <c r="N2208" s="2" cm="1">
        <f t="array" ref="N2208">IFERROR(_xlfn.IFS(Sales_Pipeline[[#This Row],[Deal_Stage]]="Won",_xlfn.XLOOKUP(Sales_Pipeline[[#This Row],[Product]],Products!$A$2:$A$8,Products!$C$2:$C$8),Sales_Pipeline[[#This Row],[Deal_Stage]]="Lost",_xlfn.XLOOKUP(Sales_Pipeline[[#This Row],[Product]],Products!$A$2:$A$8,Products!$C$2:$C$8)),"")</f>
        <v>3393</v>
      </c>
      <c r="O2208" s="2">
        <v>0</v>
      </c>
    </row>
    <row r="2209" spans="1:15" x14ac:dyDescent="0.3">
      <c r="A2209" t="s">
        <v>2355</v>
      </c>
      <c r="B2209" t="s">
        <v>3</v>
      </c>
      <c r="C2209" t="str">
        <f>_xlfn.XLOOKUP(Sales_Pipeline[[#This Row],[Sales_Agent]],Sales_Teams[Sales_Agent],Sales_Teams[Manager])</f>
        <v>Dustin Brinkmann</v>
      </c>
      <c r="D2209" t="str">
        <f>_xlfn.XLOOKUP(Sales_Pipeline[[#This Row],[Manager]],Sales_Teams[Manager],Sales_Teams[Regional_Office])</f>
        <v>Central</v>
      </c>
      <c r="E2209" t="s">
        <v>55</v>
      </c>
      <c r="F2209" t="s">
        <v>134</v>
      </c>
      <c r="G2209" t="str">
        <f>IFERROR(_xlfn.XLOOKUP(Sales_Pipeline[[#This Row],[Account]],Accounts!$A$2:$A$86,Accounts!$F$2:$F$86),"")</f>
        <v>United States</v>
      </c>
      <c r="H2209" t="s">
        <v>57</v>
      </c>
      <c r="I2209" s="3">
        <v>42833</v>
      </c>
      <c r="J2209" s="3">
        <v>42840</v>
      </c>
      <c r="K2209" s="8" t="str">
        <f>IF(Sales_Pipeline[[#This Row],[Close_Date]]="","",TEXT(Sales_Pipeline[[#This Row],[Close_Date]],"ddd"))</f>
        <v>Sat</v>
      </c>
      <c r="L2209" s="8" t="str">
        <f>IF(Sales_Pipeline[[#This Row],[Close_Date]]="","",TEXT(Sales_Pipeline[[#This Row],[Close_Date]],"mmm"))</f>
        <v>Apr</v>
      </c>
      <c r="M2209" s="8" t="str">
        <f>IF(Sales_Pipeline[[#This Row],[Close_Date]]="","","Q"&amp;ROUNDUP(MONTH(Sales_Pipeline[[#This Row],[Close_Date]])/3,0))</f>
        <v>Q2</v>
      </c>
      <c r="N2209" s="2" cm="1">
        <f t="array" ref="N2209">IFERROR(_xlfn.IFS(Sales_Pipeline[[#This Row],[Deal_Stage]]="Won",_xlfn.XLOOKUP(Sales_Pipeline[[#This Row],[Product]],Products!$A$2:$A$8,Products!$C$2:$C$8),Sales_Pipeline[[#This Row],[Deal_Stage]]="Lost",_xlfn.XLOOKUP(Sales_Pipeline[[#This Row],[Product]],Products!$A$2:$A$8,Products!$C$2:$C$8)),"")</f>
        <v>1096</v>
      </c>
      <c r="O2209" s="2">
        <v>1142</v>
      </c>
    </row>
    <row r="2210" spans="1:15" x14ac:dyDescent="0.3">
      <c r="A2210" t="s">
        <v>2356</v>
      </c>
      <c r="B2210" t="s">
        <v>27</v>
      </c>
      <c r="C2210" t="str">
        <f>_xlfn.XLOOKUP(Sales_Pipeline[[#This Row],[Sales_Agent]],Sales_Teams[Sales_Agent],Sales_Teams[Manager])</f>
        <v>Rocco Neubert</v>
      </c>
      <c r="D2210" t="str">
        <f>_xlfn.XLOOKUP(Sales_Pipeline[[#This Row],[Manager]],Sales_Teams[Manager],Sales_Teams[Regional_Office])</f>
        <v>East</v>
      </c>
      <c r="E2210" t="s">
        <v>8953</v>
      </c>
      <c r="G2210" t="str">
        <f>IFERROR(_xlfn.XLOOKUP(Sales_Pipeline[[#This Row],[Account]],Accounts!$A$2:$A$86,Accounts!$F$2:$F$86),"")</f>
        <v/>
      </c>
      <c r="H2210" t="s">
        <v>77</v>
      </c>
      <c r="I2210" s="3">
        <v>42833</v>
      </c>
      <c r="K2210" s="8" t="str">
        <f>IF(Sales_Pipeline[[#This Row],[Close_Date]]="","",TEXT(Sales_Pipeline[[#This Row],[Close_Date]],"ddd"))</f>
        <v/>
      </c>
      <c r="L2210" s="8" t="str">
        <f>IF(Sales_Pipeline[[#This Row],[Close_Date]]="","",TEXT(Sales_Pipeline[[#This Row],[Close_Date]],"mmm"))</f>
        <v/>
      </c>
      <c r="M2210" s="8" t="str">
        <f>IF(Sales_Pipeline[[#This Row],[Close_Date]]="","","Q"&amp;ROUNDUP(MONTH(Sales_Pipeline[[#This Row],[Close_Date]])/3,0))</f>
        <v/>
      </c>
      <c r="N2210" s="2" t="str" cm="1">
        <f t="array" ref="N2210">IFERROR(_xlfn.IFS(Sales_Pipeline[[#This Row],[Deal_Stage]]="Won",_xlfn.XLOOKUP(Sales_Pipeline[[#This Row],[Product]],Products!$A$2:$A$8,Products!$C$2:$C$8),Sales_Pipeline[[#This Row],[Deal_Stage]]="Lost",_xlfn.XLOOKUP(Sales_Pipeline[[#This Row],[Product]],Products!$A$2:$A$8,Products!$C$2:$C$8)),"")</f>
        <v/>
      </c>
      <c r="O2210" s="2">
        <v>0</v>
      </c>
    </row>
    <row r="2211" spans="1:15" x14ac:dyDescent="0.3">
      <c r="A2211" t="s">
        <v>2357</v>
      </c>
      <c r="B2211" t="s">
        <v>20</v>
      </c>
      <c r="C2211" t="str">
        <f>_xlfn.XLOOKUP(Sales_Pipeline[[#This Row],[Sales_Agent]],Sales_Teams[Sales_Agent],Sales_Teams[Manager])</f>
        <v>Cara Losch</v>
      </c>
      <c r="D2211" t="str">
        <f>_xlfn.XLOOKUP(Sales_Pipeline[[#This Row],[Manager]],Sales_Teams[Manager],Sales_Teams[Regional_Office])</f>
        <v>East</v>
      </c>
      <c r="E2211" t="s">
        <v>63</v>
      </c>
      <c r="F2211" t="s">
        <v>315</v>
      </c>
      <c r="G2211" t="str">
        <f>IFERROR(_xlfn.XLOOKUP(Sales_Pipeline[[#This Row],[Account]],Accounts!$A$2:$A$86,Accounts!$F$2:$F$86),"")</f>
        <v>United States</v>
      </c>
      <c r="H2211" t="s">
        <v>57</v>
      </c>
      <c r="I2211" s="3">
        <v>42833</v>
      </c>
      <c r="J2211" s="3">
        <v>42882</v>
      </c>
      <c r="K2211" s="8" t="str">
        <f>IF(Sales_Pipeline[[#This Row],[Close_Date]]="","",TEXT(Sales_Pipeline[[#This Row],[Close_Date]],"ddd"))</f>
        <v>Sat</v>
      </c>
      <c r="L2211" s="8" t="str">
        <f>IF(Sales_Pipeline[[#This Row],[Close_Date]]="","",TEXT(Sales_Pipeline[[#This Row],[Close_Date]],"mmm"))</f>
        <v>May</v>
      </c>
      <c r="M2211" s="8" t="str">
        <f>IF(Sales_Pipeline[[#This Row],[Close_Date]]="","","Q"&amp;ROUNDUP(MONTH(Sales_Pipeline[[#This Row],[Close_Date]])/3,0))</f>
        <v>Q2</v>
      </c>
      <c r="N2211" s="2" cm="1">
        <f t="array" ref="N2211">IFERROR(_xlfn.IFS(Sales_Pipeline[[#This Row],[Deal_Stage]]="Won",_xlfn.XLOOKUP(Sales_Pipeline[[#This Row],[Product]],Products!$A$2:$A$8,Products!$C$2:$C$8),Sales_Pipeline[[#This Row],[Deal_Stage]]="Lost",_xlfn.XLOOKUP(Sales_Pipeline[[#This Row],[Product]],Products!$A$2:$A$8,Products!$C$2:$C$8)),"")</f>
        <v>550</v>
      </c>
      <c r="O2211" s="2">
        <v>491</v>
      </c>
    </row>
    <row r="2212" spans="1:15" x14ac:dyDescent="0.3">
      <c r="A2212" t="s">
        <v>2358</v>
      </c>
      <c r="B2212" t="s">
        <v>25</v>
      </c>
      <c r="C2212" t="str">
        <f>_xlfn.XLOOKUP(Sales_Pipeline[[#This Row],[Sales_Agent]],Sales_Teams[Sales_Agent],Sales_Teams[Manager])</f>
        <v>Rocco Neubert</v>
      </c>
      <c r="D2212" t="str">
        <f>_xlfn.XLOOKUP(Sales_Pipeline[[#This Row],[Manager]],Sales_Teams[Manager],Sales_Teams[Regional_Office])</f>
        <v>East</v>
      </c>
      <c r="E2212" t="s">
        <v>84</v>
      </c>
      <c r="F2212" t="s">
        <v>177</v>
      </c>
      <c r="G2212" t="str">
        <f>IFERROR(_xlfn.XLOOKUP(Sales_Pipeline[[#This Row],[Account]],Accounts!$A$2:$A$86,Accounts!$F$2:$F$86),"")</f>
        <v>United States</v>
      </c>
      <c r="H2212" t="s">
        <v>77</v>
      </c>
      <c r="I2212" s="3">
        <v>42833</v>
      </c>
      <c r="K2212" s="8" t="str">
        <f>IF(Sales_Pipeline[[#This Row],[Close_Date]]="","",TEXT(Sales_Pipeline[[#This Row],[Close_Date]],"ddd"))</f>
        <v/>
      </c>
      <c r="L2212" s="8" t="str">
        <f>IF(Sales_Pipeline[[#This Row],[Close_Date]]="","",TEXT(Sales_Pipeline[[#This Row],[Close_Date]],"mmm"))</f>
        <v/>
      </c>
      <c r="M2212" s="8" t="str">
        <f>IF(Sales_Pipeline[[#This Row],[Close_Date]]="","","Q"&amp;ROUNDUP(MONTH(Sales_Pipeline[[#This Row],[Close_Date]])/3,0))</f>
        <v/>
      </c>
      <c r="N2212" s="2" t="str" cm="1">
        <f t="array" ref="N2212">IFERROR(_xlfn.IFS(Sales_Pipeline[[#This Row],[Deal_Stage]]="Won",_xlfn.XLOOKUP(Sales_Pipeline[[#This Row],[Product]],Products!$A$2:$A$8,Products!$C$2:$C$8),Sales_Pipeline[[#This Row],[Deal_Stage]]="Lost",_xlfn.XLOOKUP(Sales_Pipeline[[#This Row],[Product]],Products!$A$2:$A$8,Products!$C$2:$C$8)),"")</f>
        <v/>
      </c>
      <c r="O2212" s="2">
        <v>0</v>
      </c>
    </row>
    <row r="2213" spans="1:15" x14ac:dyDescent="0.3">
      <c r="A2213" t="s">
        <v>2359</v>
      </c>
      <c r="B2213" t="s">
        <v>15</v>
      </c>
      <c r="C2213" t="str">
        <f>_xlfn.XLOOKUP(Sales_Pipeline[[#This Row],[Sales_Agent]],Sales_Teams[Sales_Agent],Sales_Teams[Manager])</f>
        <v>Melvin Marxen</v>
      </c>
      <c r="D2213" t="str">
        <f>_xlfn.XLOOKUP(Sales_Pipeline[[#This Row],[Manager]],Sales_Teams[Manager],Sales_Teams[Regional_Office])</f>
        <v>Central</v>
      </c>
      <c r="E2213" t="s">
        <v>8953</v>
      </c>
      <c r="F2213" t="s">
        <v>150</v>
      </c>
      <c r="G2213" t="str">
        <f>IFERROR(_xlfn.XLOOKUP(Sales_Pipeline[[#This Row],[Account]],Accounts!$A$2:$A$86,Accounts!$F$2:$F$86),"")</f>
        <v>United States</v>
      </c>
      <c r="H2213" t="s">
        <v>82</v>
      </c>
      <c r="I2213" s="3">
        <v>42833</v>
      </c>
      <c r="J2213" s="3">
        <v>42843</v>
      </c>
      <c r="K2213" s="8" t="str">
        <f>IF(Sales_Pipeline[[#This Row],[Close_Date]]="","",TEXT(Sales_Pipeline[[#This Row],[Close_Date]],"ddd"))</f>
        <v>Tue</v>
      </c>
      <c r="L2213" s="8" t="str">
        <f>IF(Sales_Pipeline[[#This Row],[Close_Date]]="","",TEXT(Sales_Pipeline[[#This Row],[Close_Date]],"mmm"))</f>
        <v>Apr</v>
      </c>
      <c r="M2213" s="8" t="str">
        <f>IF(Sales_Pipeline[[#This Row],[Close_Date]]="","","Q"&amp;ROUNDUP(MONTH(Sales_Pipeline[[#This Row],[Close_Date]])/3,0))</f>
        <v>Q2</v>
      </c>
      <c r="N2213" s="2" cm="1">
        <f t="array" ref="N2213">IFERROR(_xlfn.IFS(Sales_Pipeline[[#This Row],[Deal_Stage]]="Won",_xlfn.XLOOKUP(Sales_Pipeline[[#This Row],[Product]],Products!$A$2:$A$8,Products!$C$2:$C$8),Sales_Pipeline[[#This Row],[Deal_Stage]]="Lost",_xlfn.XLOOKUP(Sales_Pipeline[[#This Row],[Product]],Products!$A$2:$A$8,Products!$C$2:$C$8)),"")</f>
        <v>4821</v>
      </c>
      <c r="O2213" s="2">
        <v>0</v>
      </c>
    </row>
    <row r="2214" spans="1:15" x14ac:dyDescent="0.3">
      <c r="A2214" t="s">
        <v>2360</v>
      </c>
      <c r="B2214" t="s">
        <v>15</v>
      </c>
      <c r="C2214" t="str">
        <f>_xlfn.XLOOKUP(Sales_Pipeline[[#This Row],[Sales_Agent]],Sales_Teams[Sales_Agent],Sales_Teams[Manager])</f>
        <v>Melvin Marxen</v>
      </c>
      <c r="D2214" t="str">
        <f>_xlfn.XLOOKUP(Sales_Pipeline[[#This Row],[Manager]],Sales_Teams[Manager],Sales_Teams[Regional_Office])</f>
        <v>Central</v>
      </c>
      <c r="E2214" t="s">
        <v>61</v>
      </c>
      <c r="F2214" t="s">
        <v>223</v>
      </c>
      <c r="G2214" t="str">
        <f>IFERROR(_xlfn.XLOOKUP(Sales_Pipeline[[#This Row],[Account]],Accounts!$A$2:$A$86,Accounts!$F$2:$F$86),"")</f>
        <v>United States</v>
      </c>
      <c r="H2214" t="s">
        <v>82</v>
      </c>
      <c r="I2214" s="3">
        <v>42833</v>
      </c>
      <c r="J2214" s="3">
        <v>42839</v>
      </c>
      <c r="K2214" s="8" t="str">
        <f>IF(Sales_Pipeline[[#This Row],[Close_Date]]="","",TEXT(Sales_Pipeline[[#This Row],[Close_Date]],"ddd"))</f>
        <v>Fri</v>
      </c>
      <c r="L2214" s="8" t="str">
        <f>IF(Sales_Pipeline[[#This Row],[Close_Date]]="","",TEXT(Sales_Pipeline[[#This Row],[Close_Date]],"mmm"))</f>
        <v>Apr</v>
      </c>
      <c r="M2214" s="8" t="str">
        <f>IF(Sales_Pipeline[[#This Row],[Close_Date]]="","","Q"&amp;ROUNDUP(MONTH(Sales_Pipeline[[#This Row],[Close_Date]])/3,0))</f>
        <v>Q2</v>
      </c>
      <c r="N2214" s="2" cm="1">
        <f t="array" ref="N2214">IFERROR(_xlfn.IFS(Sales_Pipeline[[#This Row],[Deal_Stage]]="Won",_xlfn.XLOOKUP(Sales_Pipeline[[#This Row],[Product]],Products!$A$2:$A$8,Products!$C$2:$C$8),Sales_Pipeline[[#This Row],[Deal_Stage]]="Lost",_xlfn.XLOOKUP(Sales_Pipeline[[#This Row],[Product]],Products!$A$2:$A$8,Products!$C$2:$C$8)),"")</f>
        <v>55</v>
      </c>
      <c r="O2214" s="2">
        <v>0</v>
      </c>
    </row>
    <row r="2215" spans="1:15" x14ac:dyDescent="0.3">
      <c r="A2215" t="s">
        <v>2361</v>
      </c>
      <c r="B2215" t="s">
        <v>15</v>
      </c>
      <c r="C2215" t="str">
        <f>_xlfn.XLOOKUP(Sales_Pipeline[[#This Row],[Sales_Agent]],Sales_Teams[Sales_Agent],Sales_Teams[Manager])</f>
        <v>Melvin Marxen</v>
      </c>
      <c r="D2215" t="str">
        <f>_xlfn.XLOOKUP(Sales_Pipeline[[#This Row],[Manager]],Sales_Teams[Manager],Sales_Teams[Regional_Office])</f>
        <v>Central</v>
      </c>
      <c r="E2215" t="s">
        <v>8953</v>
      </c>
      <c r="F2215" t="s">
        <v>155</v>
      </c>
      <c r="G2215" t="str">
        <f>IFERROR(_xlfn.XLOOKUP(Sales_Pipeline[[#This Row],[Account]],Accounts!$A$2:$A$86,Accounts!$F$2:$F$86),"")</f>
        <v>United States</v>
      </c>
      <c r="H2215" t="s">
        <v>57</v>
      </c>
      <c r="I2215" s="3">
        <v>42833</v>
      </c>
      <c r="J2215" s="3">
        <v>42834</v>
      </c>
      <c r="K2215" s="8" t="str">
        <f>IF(Sales_Pipeline[[#This Row],[Close_Date]]="","",TEXT(Sales_Pipeline[[#This Row],[Close_Date]],"ddd"))</f>
        <v>Sun</v>
      </c>
      <c r="L2215" s="8" t="str">
        <f>IF(Sales_Pipeline[[#This Row],[Close_Date]]="","",TEXT(Sales_Pipeline[[#This Row],[Close_Date]],"mmm"))</f>
        <v>Apr</v>
      </c>
      <c r="M2215" s="8" t="str">
        <f>IF(Sales_Pipeline[[#This Row],[Close_Date]]="","","Q"&amp;ROUNDUP(MONTH(Sales_Pipeline[[#This Row],[Close_Date]])/3,0))</f>
        <v>Q2</v>
      </c>
      <c r="N2215" s="2" cm="1">
        <f t="array" ref="N2215">IFERROR(_xlfn.IFS(Sales_Pipeline[[#This Row],[Deal_Stage]]="Won",_xlfn.XLOOKUP(Sales_Pipeline[[#This Row],[Product]],Products!$A$2:$A$8,Products!$C$2:$C$8),Sales_Pipeline[[#This Row],[Deal_Stage]]="Lost",_xlfn.XLOOKUP(Sales_Pipeline[[#This Row],[Product]],Products!$A$2:$A$8,Products!$C$2:$C$8)),"")</f>
        <v>4821</v>
      </c>
      <c r="O2215" s="2">
        <v>5678</v>
      </c>
    </row>
    <row r="2216" spans="1:15" x14ac:dyDescent="0.3">
      <c r="A2216" t="s">
        <v>2362</v>
      </c>
      <c r="B2216" t="s">
        <v>28</v>
      </c>
      <c r="C2216" t="str">
        <f>_xlfn.XLOOKUP(Sales_Pipeline[[#This Row],[Sales_Agent]],Sales_Teams[Sales_Agent],Sales_Teams[Manager])</f>
        <v>Rocco Neubert</v>
      </c>
      <c r="D2216" t="str">
        <f>_xlfn.XLOOKUP(Sales_Pipeline[[#This Row],[Manager]],Sales_Teams[Manager],Sales_Teams[Regional_Office])</f>
        <v>East</v>
      </c>
      <c r="E2216" t="s">
        <v>8953</v>
      </c>
      <c r="F2216" t="s">
        <v>182</v>
      </c>
      <c r="G2216" t="str">
        <f>IFERROR(_xlfn.XLOOKUP(Sales_Pipeline[[#This Row],[Account]],Accounts!$A$2:$A$86,Accounts!$F$2:$F$86),"")</f>
        <v>United States</v>
      </c>
      <c r="H2216" t="s">
        <v>82</v>
      </c>
      <c r="I2216" s="3">
        <v>42833</v>
      </c>
      <c r="J2216" s="3">
        <v>42841</v>
      </c>
      <c r="K2216" s="8" t="str">
        <f>IF(Sales_Pipeline[[#This Row],[Close_Date]]="","",TEXT(Sales_Pipeline[[#This Row],[Close_Date]],"ddd"))</f>
        <v>Sun</v>
      </c>
      <c r="L2216" s="8" t="str">
        <f>IF(Sales_Pipeline[[#This Row],[Close_Date]]="","",TEXT(Sales_Pipeline[[#This Row],[Close_Date]],"mmm"))</f>
        <v>Apr</v>
      </c>
      <c r="M2216" s="8" t="str">
        <f>IF(Sales_Pipeline[[#This Row],[Close_Date]]="","","Q"&amp;ROUNDUP(MONTH(Sales_Pipeline[[#This Row],[Close_Date]])/3,0))</f>
        <v>Q2</v>
      </c>
      <c r="N2216" s="2" cm="1">
        <f t="array" ref="N2216">IFERROR(_xlfn.IFS(Sales_Pipeline[[#This Row],[Deal_Stage]]="Won",_xlfn.XLOOKUP(Sales_Pipeline[[#This Row],[Product]],Products!$A$2:$A$8,Products!$C$2:$C$8),Sales_Pipeline[[#This Row],[Deal_Stage]]="Lost",_xlfn.XLOOKUP(Sales_Pipeline[[#This Row],[Product]],Products!$A$2:$A$8,Products!$C$2:$C$8)),"")</f>
        <v>4821</v>
      </c>
      <c r="O2216" s="2">
        <v>0</v>
      </c>
    </row>
    <row r="2217" spans="1:15" x14ac:dyDescent="0.3">
      <c r="A2217" t="s">
        <v>2363</v>
      </c>
      <c r="B2217" t="s">
        <v>28</v>
      </c>
      <c r="C2217" t="str">
        <f>_xlfn.XLOOKUP(Sales_Pipeline[[#This Row],[Sales_Agent]],Sales_Teams[Sales_Agent],Sales_Teams[Manager])</f>
        <v>Rocco Neubert</v>
      </c>
      <c r="D2217" t="str">
        <f>_xlfn.XLOOKUP(Sales_Pipeline[[#This Row],[Manager]],Sales_Teams[Manager],Sales_Teams[Regional_Office])</f>
        <v>East</v>
      </c>
      <c r="E2217" t="s">
        <v>63</v>
      </c>
      <c r="F2217" t="s">
        <v>344</v>
      </c>
      <c r="G2217" t="str">
        <f>IFERROR(_xlfn.XLOOKUP(Sales_Pipeline[[#This Row],[Account]],Accounts!$A$2:$A$86,Accounts!$F$2:$F$86),"")</f>
        <v>Romania</v>
      </c>
      <c r="H2217" t="s">
        <v>57</v>
      </c>
      <c r="I2217" s="3">
        <v>42833</v>
      </c>
      <c r="J2217" s="3">
        <v>42900</v>
      </c>
      <c r="K2217" s="8" t="str">
        <f>IF(Sales_Pipeline[[#This Row],[Close_Date]]="","",TEXT(Sales_Pipeline[[#This Row],[Close_Date]],"ddd"))</f>
        <v>Wed</v>
      </c>
      <c r="L2217" s="8" t="str">
        <f>IF(Sales_Pipeline[[#This Row],[Close_Date]]="","",TEXT(Sales_Pipeline[[#This Row],[Close_Date]],"mmm"))</f>
        <v>Jun</v>
      </c>
      <c r="M2217" s="8" t="str">
        <f>IF(Sales_Pipeline[[#This Row],[Close_Date]]="","","Q"&amp;ROUNDUP(MONTH(Sales_Pipeline[[#This Row],[Close_Date]])/3,0))</f>
        <v>Q2</v>
      </c>
      <c r="N2217" s="2" cm="1">
        <f t="array" ref="N2217">IFERROR(_xlfn.IFS(Sales_Pipeline[[#This Row],[Deal_Stage]]="Won",_xlfn.XLOOKUP(Sales_Pipeline[[#This Row],[Product]],Products!$A$2:$A$8,Products!$C$2:$C$8),Sales_Pipeline[[#This Row],[Deal_Stage]]="Lost",_xlfn.XLOOKUP(Sales_Pipeline[[#This Row],[Product]],Products!$A$2:$A$8,Products!$C$2:$C$8)),"")</f>
        <v>550</v>
      </c>
      <c r="O2217" s="2">
        <v>547</v>
      </c>
    </row>
    <row r="2218" spans="1:15" x14ac:dyDescent="0.3">
      <c r="A2218" t="s">
        <v>2364</v>
      </c>
      <c r="B2218" t="s">
        <v>22</v>
      </c>
      <c r="C2218" t="str">
        <f>_xlfn.XLOOKUP(Sales_Pipeline[[#This Row],[Sales_Agent]],Sales_Teams[Sales_Agent],Sales_Teams[Manager])</f>
        <v>Cara Losch</v>
      </c>
      <c r="D2218" t="str">
        <f>_xlfn.XLOOKUP(Sales_Pipeline[[#This Row],[Manager]],Sales_Teams[Manager],Sales_Teams[Regional_Office])</f>
        <v>East</v>
      </c>
      <c r="E2218" t="s">
        <v>63</v>
      </c>
      <c r="F2218" t="s">
        <v>206</v>
      </c>
      <c r="G2218" t="str">
        <f>IFERROR(_xlfn.XLOOKUP(Sales_Pipeline[[#This Row],[Account]],Accounts!$A$2:$A$86,Accounts!$F$2:$F$86),"")</f>
        <v>United States</v>
      </c>
      <c r="H2218" t="s">
        <v>82</v>
      </c>
      <c r="I2218" s="3">
        <v>42833</v>
      </c>
      <c r="J2218" s="3">
        <v>42841</v>
      </c>
      <c r="K2218" s="8" t="str">
        <f>IF(Sales_Pipeline[[#This Row],[Close_Date]]="","",TEXT(Sales_Pipeline[[#This Row],[Close_Date]],"ddd"))</f>
        <v>Sun</v>
      </c>
      <c r="L2218" s="8" t="str">
        <f>IF(Sales_Pipeline[[#This Row],[Close_Date]]="","",TEXT(Sales_Pipeline[[#This Row],[Close_Date]],"mmm"))</f>
        <v>Apr</v>
      </c>
      <c r="M2218" s="8" t="str">
        <f>IF(Sales_Pipeline[[#This Row],[Close_Date]]="","","Q"&amp;ROUNDUP(MONTH(Sales_Pipeline[[#This Row],[Close_Date]])/3,0))</f>
        <v>Q2</v>
      </c>
      <c r="N2218" s="2" cm="1">
        <f t="array" ref="N2218">IFERROR(_xlfn.IFS(Sales_Pipeline[[#This Row],[Deal_Stage]]="Won",_xlfn.XLOOKUP(Sales_Pipeline[[#This Row],[Product]],Products!$A$2:$A$8,Products!$C$2:$C$8),Sales_Pipeline[[#This Row],[Deal_Stage]]="Lost",_xlfn.XLOOKUP(Sales_Pipeline[[#This Row],[Product]],Products!$A$2:$A$8,Products!$C$2:$C$8)),"")</f>
        <v>550</v>
      </c>
      <c r="O2218" s="2">
        <v>0</v>
      </c>
    </row>
    <row r="2219" spans="1:15" x14ac:dyDescent="0.3">
      <c r="A2219" t="s">
        <v>2365</v>
      </c>
      <c r="B2219" t="s">
        <v>36</v>
      </c>
      <c r="C2219" t="str">
        <f>_xlfn.XLOOKUP(Sales_Pipeline[[#This Row],[Sales_Agent]],Sales_Teams[Sales_Agent],Sales_Teams[Manager])</f>
        <v>Celia Rouche</v>
      </c>
      <c r="D2219" t="str">
        <f>_xlfn.XLOOKUP(Sales_Pipeline[[#This Row],[Manager]],Sales_Teams[Manager],Sales_Teams[Regional_Office])</f>
        <v>West</v>
      </c>
      <c r="E2219" t="s">
        <v>55</v>
      </c>
      <c r="F2219" t="s">
        <v>288</v>
      </c>
      <c r="G2219" t="str">
        <f>IFERROR(_xlfn.XLOOKUP(Sales_Pipeline[[#This Row],[Account]],Accounts!$A$2:$A$86,Accounts!$F$2:$F$86),"")</f>
        <v>United States</v>
      </c>
      <c r="H2219" t="s">
        <v>57</v>
      </c>
      <c r="I2219" s="3">
        <v>42833</v>
      </c>
      <c r="J2219" s="3">
        <v>42880</v>
      </c>
      <c r="K2219" s="8" t="str">
        <f>IF(Sales_Pipeline[[#This Row],[Close_Date]]="","",TEXT(Sales_Pipeline[[#This Row],[Close_Date]],"ddd"))</f>
        <v>Thu</v>
      </c>
      <c r="L2219" s="8" t="str">
        <f>IF(Sales_Pipeline[[#This Row],[Close_Date]]="","",TEXT(Sales_Pipeline[[#This Row],[Close_Date]],"mmm"))</f>
        <v>May</v>
      </c>
      <c r="M2219" s="8" t="str">
        <f>IF(Sales_Pipeline[[#This Row],[Close_Date]]="","","Q"&amp;ROUNDUP(MONTH(Sales_Pipeline[[#This Row],[Close_Date]])/3,0))</f>
        <v>Q2</v>
      </c>
      <c r="N2219" s="2" cm="1">
        <f t="array" ref="N2219">IFERROR(_xlfn.IFS(Sales_Pipeline[[#This Row],[Deal_Stage]]="Won",_xlfn.XLOOKUP(Sales_Pipeline[[#This Row],[Product]],Products!$A$2:$A$8,Products!$C$2:$C$8),Sales_Pipeline[[#This Row],[Deal_Stage]]="Lost",_xlfn.XLOOKUP(Sales_Pipeline[[#This Row],[Product]],Products!$A$2:$A$8,Products!$C$2:$C$8)),"")</f>
        <v>1096</v>
      </c>
      <c r="O2219" s="2">
        <v>935</v>
      </c>
    </row>
    <row r="2220" spans="1:15" x14ac:dyDescent="0.3">
      <c r="A2220" t="s">
        <v>2366</v>
      </c>
      <c r="B2220" t="s">
        <v>36</v>
      </c>
      <c r="C2220" t="str">
        <f>_xlfn.XLOOKUP(Sales_Pipeline[[#This Row],[Sales_Agent]],Sales_Teams[Sales_Agent],Sales_Teams[Manager])</f>
        <v>Celia Rouche</v>
      </c>
      <c r="D2220" t="str">
        <f>_xlfn.XLOOKUP(Sales_Pipeline[[#This Row],[Manager]],Sales_Teams[Manager],Sales_Teams[Regional_Office])</f>
        <v>West</v>
      </c>
      <c r="E2220" t="s">
        <v>84</v>
      </c>
      <c r="F2220" t="s">
        <v>92</v>
      </c>
      <c r="G2220" t="str">
        <f>IFERROR(_xlfn.XLOOKUP(Sales_Pipeline[[#This Row],[Account]],Accounts!$A$2:$A$86,Accounts!$F$2:$F$86),"")</f>
        <v>United States</v>
      </c>
      <c r="H2220" t="s">
        <v>57</v>
      </c>
      <c r="I2220" s="3">
        <v>42833</v>
      </c>
      <c r="J2220" s="3">
        <v>42835</v>
      </c>
      <c r="K2220" s="8" t="str">
        <f>IF(Sales_Pipeline[[#This Row],[Close_Date]]="","",TEXT(Sales_Pipeline[[#This Row],[Close_Date]],"ddd"))</f>
        <v>Mon</v>
      </c>
      <c r="L2220" s="8" t="str">
        <f>IF(Sales_Pipeline[[#This Row],[Close_Date]]="","",TEXT(Sales_Pipeline[[#This Row],[Close_Date]],"mmm"))</f>
        <v>Apr</v>
      </c>
      <c r="M2220" s="8" t="str">
        <f>IF(Sales_Pipeline[[#This Row],[Close_Date]]="","","Q"&amp;ROUNDUP(MONTH(Sales_Pipeline[[#This Row],[Close_Date]])/3,0))</f>
        <v>Q2</v>
      </c>
      <c r="N2220" s="2" cm="1">
        <f t="array" ref="N2220">IFERROR(_xlfn.IFS(Sales_Pipeline[[#This Row],[Deal_Stage]]="Won",_xlfn.XLOOKUP(Sales_Pipeline[[#This Row],[Product]],Products!$A$2:$A$8,Products!$C$2:$C$8),Sales_Pipeline[[#This Row],[Deal_Stage]]="Lost",_xlfn.XLOOKUP(Sales_Pipeline[[#This Row],[Product]],Products!$A$2:$A$8,Products!$C$2:$C$8)),"")</f>
        <v>5482</v>
      </c>
      <c r="O2220" s="2">
        <v>4761</v>
      </c>
    </row>
    <row r="2221" spans="1:15" x14ac:dyDescent="0.3">
      <c r="A2221" t="s">
        <v>2367</v>
      </c>
      <c r="B2221" t="s">
        <v>36</v>
      </c>
      <c r="C2221" t="str">
        <f>_xlfn.XLOOKUP(Sales_Pipeline[[#This Row],[Sales_Agent]],Sales_Teams[Sales_Agent],Sales_Teams[Manager])</f>
        <v>Celia Rouche</v>
      </c>
      <c r="D2221" t="str">
        <f>_xlfn.XLOOKUP(Sales_Pipeline[[#This Row],[Manager]],Sales_Teams[Manager],Sales_Teams[Regional_Office])</f>
        <v>West</v>
      </c>
      <c r="E2221" t="s">
        <v>76</v>
      </c>
      <c r="F2221" t="s">
        <v>570</v>
      </c>
      <c r="G2221" t="str">
        <f>IFERROR(_xlfn.XLOOKUP(Sales_Pipeline[[#This Row],[Account]],Accounts!$A$2:$A$86,Accounts!$F$2:$F$86),"")</f>
        <v>Germany</v>
      </c>
      <c r="H2221" t="s">
        <v>57</v>
      </c>
      <c r="I2221" s="3">
        <v>42833</v>
      </c>
      <c r="J2221" s="3">
        <v>42839</v>
      </c>
      <c r="K2221" s="8" t="str">
        <f>IF(Sales_Pipeline[[#This Row],[Close_Date]]="","",TEXT(Sales_Pipeline[[#This Row],[Close_Date]],"ddd"))</f>
        <v>Fri</v>
      </c>
      <c r="L2221" s="8" t="str">
        <f>IF(Sales_Pipeline[[#This Row],[Close_Date]]="","",TEXT(Sales_Pipeline[[#This Row],[Close_Date]],"mmm"))</f>
        <v>Apr</v>
      </c>
      <c r="M2221" s="8" t="str">
        <f>IF(Sales_Pipeline[[#This Row],[Close_Date]]="","","Q"&amp;ROUNDUP(MONTH(Sales_Pipeline[[#This Row],[Close_Date]])/3,0))</f>
        <v>Q2</v>
      </c>
      <c r="N2221" s="2" cm="1">
        <f t="array" ref="N2221">IFERROR(_xlfn.IFS(Sales_Pipeline[[#This Row],[Deal_Stage]]="Won",_xlfn.XLOOKUP(Sales_Pipeline[[#This Row],[Product]],Products!$A$2:$A$8,Products!$C$2:$C$8),Sales_Pipeline[[#This Row],[Deal_Stage]]="Lost",_xlfn.XLOOKUP(Sales_Pipeline[[#This Row],[Product]],Products!$A$2:$A$8,Products!$C$2:$C$8)),"")</f>
        <v>3393</v>
      </c>
      <c r="O2221" s="2">
        <v>3224</v>
      </c>
    </row>
    <row r="2222" spans="1:15" x14ac:dyDescent="0.3">
      <c r="A2222" t="s">
        <v>2368</v>
      </c>
      <c r="B2222" t="s">
        <v>43</v>
      </c>
      <c r="C2222" t="str">
        <f>_xlfn.XLOOKUP(Sales_Pipeline[[#This Row],[Sales_Agent]],Sales_Teams[Sales_Agent],Sales_Teams[Manager])</f>
        <v>Summer Sewald</v>
      </c>
      <c r="D2222" t="str">
        <f>_xlfn.XLOOKUP(Sales_Pipeline[[#This Row],[Manager]],Sales_Teams[Manager],Sales_Teams[Regional_Office])</f>
        <v>West</v>
      </c>
      <c r="E2222" t="s">
        <v>63</v>
      </c>
      <c r="F2222" t="s">
        <v>85</v>
      </c>
      <c r="G2222" t="str">
        <f>IFERROR(_xlfn.XLOOKUP(Sales_Pipeline[[#This Row],[Account]],Accounts!$A$2:$A$86,Accounts!$F$2:$F$86),"")</f>
        <v>Poland</v>
      </c>
      <c r="H2222" t="s">
        <v>57</v>
      </c>
      <c r="I2222" s="3">
        <v>42833</v>
      </c>
      <c r="J2222" s="3">
        <v>42842</v>
      </c>
      <c r="K2222" s="8" t="str">
        <f>IF(Sales_Pipeline[[#This Row],[Close_Date]]="","",TEXT(Sales_Pipeline[[#This Row],[Close_Date]],"ddd"))</f>
        <v>Mon</v>
      </c>
      <c r="L2222" s="8" t="str">
        <f>IF(Sales_Pipeline[[#This Row],[Close_Date]]="","",TEXT(Sales_Pipeline[[#This Row],[Close_Date]],"mmm"))</f>
        <v>Apr</v>
      </c>
      <c r="M2222" s="8" t="str">
        <f>IF(Sales_Pipeline[[#This Row],[Close_Date]]="","","Q"&amp;ROUNDUP(MONTH(Sales_Pipeline[[#This Row],[Close_Date]])/3,0))</f>
        <v>Q2</v>
      </c>
      <c r="N2222" s="2" cm="1">
        <f t="array" ref="N2222">IFERROR(_xlfn.IFS(Sales_Pipeline[[#This Row],[Deal_Stage]]="Won",_xlfn.XLOOKUP(Sales_Pipeline[[#This Row],[Product]],Products!$A$2:$A$8,Products!$C$2:$C$8),Sales_Pipeline[[#This Row],[Deal_Stage]]="Lost",_xlfn.XLOOKUP(Sales_Pipeline[[#This Row],[Product]],Products!$A$2:$A$8,Products!$C$2:$C$8)),"")</f>
        <v>550</v>
      </c>
      <c r="O2222" s="2">
        <v>501</v>
      </c>
    </row>
    <row r="2223" spans="1:15" x14ac:dyDescent="0.3">
      <c r="A2223" t="s">
        <v>2369</v>
      </c>
      <c r="B2223" t="s">
        <v>8</v>
      </c>
      <c r="C2223" t="str">
        <f>_xlfn.XLOOKUP(Sales_Pipeline[[#This Row],[Sales_Agent]],Sales_Teams[Sales_Agent],Sales_Teams[Manager])</f>
        <v>Dustin Brinkmann</v>
      </c>
      <c r="D2223" t="str">
        <f>_xlfn.XLOOKUP(Sales_Pipeline[[#This Row],[Manager]],Sales_Teams[Manager],Sales_Teams[Regional_Office])</f>
        <v>Central</v>
      </c>
      <c r="E2223" t="s">
        <v>76</v>
      </c>
      <c r="F2223" t="s">
        <v>204</v>
      </c>
      <c r="G2223" t="str">
        <f>IFERROR(_xlfn.XLOOKUP(Sales_Pipeline[[#This Row],[Account]],Accounts!$A$2:$A$86,Accounts!$F$2:$F$86),"")</f>
        <v>United States</v>
      </c>
      <c r="H2223" t="s">
        <v>57</v>
      </c>
      <c r="I2223" s="3">
        <v>42833</v>
      </c>
      <c r="J2223" s="3">
        <v>42842</v>
      </c>
      <c r="K2223" s="8" t="str">
        <f>IF(Sales_Pipeline[[#This Row],[Close_Date]]="","",TEXT(Sales_Pipeline[[#This Row],[Close_Date]],"ddd"))</f>
        <v>Mon</v>
      </c>
      <c r="L2223" s="8" t="str">
        <f>IF(Sales_Pipeline[[#This Row],[Close_Date]]="","",TEXT(Sales_Pipeline[[#This Row],[Close_Date]],"mmm"))</f>
        <v>Apr</v>
      </c>
      <c r="M2223" s="8" t="str">
        <f>IF(Sales_Pipeline[[#This Row],[Close_Date]]="","","Q"&amp;ROUNDUP(MONTH(Sales_Pipeline[[#This Row],[Close_Date]])/3,0))</f>
        <v>Q2</v>
      </c>
      <c r="N2223" s="2" cm="1">
        <f t="array" ref="N2223">IFERROR(_xlfn.IFS(Sales_Pipeline[[#This Row],[Deal_Stage]]="Won",_xlfn.XLOOKUP(Sales_Pipeline[[#This Row],[Product]],Products!$A$2:$A$8,Products!$C$2:$C$8),Sales_Pipeline[[#This Row],[Deal_Stage]]="Lost",_xlfn.XLOOKUP(Sales_Pipeline[[#This Row],[Product]],Products!$A$2:$A$8,Products!$C$2:$C$8)),"")</f>
        <v>3393</v>
      </c>
      <c r="O2223" s="2">
        <v>3532</v>
      </c>
    </row>
    <row r="2224" spans="1:15" x14ac:dyDescent="0.3">
      <c r="A2224" t="s">
        <v>2370</v>
      </c>
      <c r="B2224" t="s">
        <v>37</v>
      </c>
      <c r="C2224" t="str">
        <f>_xlfn.XLOOKUP(Sales_Pipeline[[#This Row],[Sales_Agent]],Sales_Teams[Sales_Agent],Sales_Teams[Manager])</f>
        <v>Celia Rouche</v>
      </c>
      <c r="D2224" t="str">
        <f>_xlfn.XLOOKUP(Sales_Pipeline[[#This Row],[Manager]],Sales_Teams[Manager],Sales_Teams[Regional_Office])</f>
        <v>West</v>
      </c>
      <c r="E2224" t="s">
        <v>76</v>
      </c>
      <c r="G2224" t="str">
        <f>IFERROR(_xlfn.XLOOKUP(Sales_Pipeline[[#This Row],[Account]],Accounts!$A$2:$A$86,Accounts!$F$2:$F$86),"")</f>
        <v/>
      </c>
      <c r="H2224" t="s">
        <v>77</v>
      </c>
      <c r="I2224" s="3">
        <v>42833</v>
      </c>
      <c r="K2224" s="8" t="str">
        <f>IF(Sales_Pipeline[[#This Row],[Close_Date]]="","",TEXT(Sales_Pipeline[[#This Row],[Close_Date]],"ddd"))</f>
        <v/>
      </c>
      <c r="L2224" s="8" t="str">
        <f>IF(Sales_Pipeline[[#This Row],[Close_Date]]="","",TEXT(Sales_Pipeline[[#This Row],[Close_Date]],"mmm"))</f>
        <v/>
      </c>
      <c r="M2224" s="8" t="str">
        <f>IF(Sales_Pipeline[[#This Row],[Close_Date]]="","","Q"&amp;ROUNDUP(MONTH(Sales_Pipeline[[#This Row],[Close_Date]])/3,0))</f>
        <v/>
      </c>
      <c r="N2224" s="2" t="str" cm="1">
        <f t="array" ref="N2224">IFERROR(_xlfn.IFS(Sales_Pipeline[[#This Row],[Deal_Stage]]="Won",_xlfn.XLOOKUP(Sales_Pipeline[[#This Row],[Product]],Products!$A$2:$A$8,Products!$C$2:$C$8),Sales_Pipeline[[#This Row],[Deal_Stage]]="Lost",_xlfn.XLOOKUP(Sales_Pipeline[[#This Row],[Product]],Products!$A$2:$A$8,Products!$C$2:$C$8)),"")</f>
        <v/>
      </c>
      <c r="O2224" s="2">
        <v>0</v>
      </c>
    </row>
    <row r="2225" spans="1:15" x14ac:dyDescent="0.3">
      <c r="A2225" t="s">
        <v>2371</v>
      </c>
      <c r="B2225" t="s">
        <v>45</v>
      </c>
      <c r="C2225" t="str">
        <f>_xlfn.XLOOKUP(Sales_Pipeline[[#This Row],[Sales_Agent]],Sales_Teams[Sales_Agent],Sales_Teams[Manager])</f>
        <v>Summer Sewald</v>
      </c>
      <c r="D2225" t="str">
        <f>_xlfn.XLOOKUP(Sales_Pipeline[[#This Row],[Manager]],Sales_Teams[Manager],Sales_Teams[Regional_Office])</f>
        <v>West</v>
      </c>
      <c r="E2225" t="s">
        <v>8953</v>
      </c>
      <c r="F2225" t="s">
        <v>120</v>
      </c>
      <c r="G2225" t="str">
        <f>IFERROR(_xlfn.XLOOKUP(Sales_Pipeline[[#This Row],[Account]],Accounts!$A$2:$A$86,Accounts!$F$2:$F$86),"")</f>
        <v>United States</v>
      </c>
      <c r="H2225" t="s">
        <v>57</v>
      </c>
      <c r="I2225" s="3">
        <v>42833</v>
      </c>
      <c r="J2225" s="3">
        <v>42837</v>
      </c>
      <c r="K2225" s="8" t="str">
        <f>IF(Sales_Pipeline[[#This Row],[Close_Date]]="","",TEXT(Sales_Pipeline[[#This Row],[Close_Date]],"ddd"))</f>
        <v>Wed</v>
      </c>
      <c r="L2225" s="8" t="str">
        <f>IF(Sales_Pipeline[[#This Row],[Close_Date]]="","",TEXT(Sales_Pipeline[[#This Row],[Close_Date]],"mmm"))</f>
        <v>Apr</v>
      </c>
      <c r="M2225" s="8" t="str">
        <f>IF(Sales_Pipeline[[#This Row],[Close_Date]]="","","Q"&amp;ROUNDUP(MONTH(Sales_Pipeline[[#This Row],[Close_Date]])/3,0))</f>
        <v>Q2</v>
      </c>
      <c r="N2225" s="2" cm="1">
        <f t="array" ref="N2225">IFERROR(_xlfn.IFS(Sales_Pipeline[[#This Row],[Deal_Stage]]="Won",_xlfn.XLOOKUP(Sales_Pipeline[[#This Row],[Product]],Products!$A$2:$A$8,Products!$C$2:$C$8),Sales_Pipeline[[#This Row],[Deal_Stage]]="Lost",_xlfn.XLOOKUP(Sales_Pipeline[[#This Row],[Product]],Products!$A$2:$A$8,Products!$C$2:$C$8)),"")</f>
        <v>4821</v>
      </c>
      <c r="O2225" s="2">
        <v>4320</v>
      </c>
    </row>
    <row r="2226" spans="1:15" x14ac:dyDescent="0.3">
      <c r="A2226" t="s">
        <v>2372</v>
      </c>
      <c r="B2226" t="s">
        <v>9</v>
      </c>
      <c r="C2226" t="str">
        <f>_xlfn.XLOOKUP(Sales_Pipeline[[#This Row],[Sales_Agent]],Sales_Teams[Sales_Agent],Sales_Teams[Manager])</f>
        <v>Dustin Brinkmann</v>
      </c>
      <c r="D2226" t="str">
        <f>_xlfn.XLOOKUP(Sales_Pipeline[[#This Row],[Manager]],Sales_Teams[Manager],Sales_Teams[Regional_Office])</f>
        <v>Central</v>
      </c>
      <c r="E2226" t="s">
        <v>61</v>
      </c>
      <c r="F2226" t="s">
        <v>81</v>
      </c>
      <c r="G2226" t="str">
        <f>IFERROR(_xlfn.XLOOKUP(Sales_Pipeline[[#This Row],[Account]],Accounts!$A$2:$A$86,Accounts!$F$2:$F$86),"")</f>
        <v>Italy</v>
      </c>
      <c r="H2226" t="s">
        <v>82</v>
      </c>
      <c r="I2226" s="3">
        <v>42833</v>
      </c>
      <c r="J2226" s="3">
        <v>42835</v>
      </c>
      <c r="K2226" s="8" t="str">
        <f>IF(Sales_Pipeline[[#This Row],[Close_Date]]="","",TEXT(Sales_Pipeline[[#This Row],[Close_Date]],"ddd"))</f>
        <v>Mon</v>
      </c>
      <c r="L2226" s="8" t="str">
        <f>IF(Sales_Pipeline[[#This Row],[Close_Date]]="","",TEXT(Sales_Pipeline[[#This Row],[Close_Date]],"mmm"))</f>
        <v>Apr</v>
      </c>
      <c r="M2226" s="8" t="str">
        <f>IF(Sales_Pipeline[[#This Row],[Close_Date]]="","","Q"&amp;ROUNDUP(MONTH(Sales_Pipeline[[#This Row],[Close_Date]])/3,0))</f>
        <v>Q2</v>
      </c>
      <c r="N2226" s="2" cm="1">
        <f t="array" ref="N2226">IFERROR(_xlfn.IFS(Sales_Pipeline[[#This Row],[Deal_Stage]]="Won",_xlfn.XLOOKUP(Sales_Pipeline[[#This Row],[Product]],Products!$A$2:$A$8,Products!$C$2:$C$8),Sales_Pipeline[[#This Row],[Deal_Stage]]="Lost",_xlfn.XLOOKUP(Sales_Pipeline[[#This Row],[Product]],Products!$A$2:$A$8,Products!$C$2:$C$8)),"")</f>
        <v>55</v>
      </c>
      <c r="O2226" s="2">
        <v>0</v>
      </c>
    </row>
    <row r="2227" spans="1:15" x14ac:dyDescent="0.3">
      <c r="A2227" t="s">
        <v>2373</v>
      </c>
      <c r="B2227" t="s">
        <v>29</v>
      </c>
      <c r="C2227" t="str">
        <f>_xlfn.XLOOKUP(Sales_Pipeline[[#This Row],[Sales_Agent]],Sales_Teams[Sales_Agent],Sales_Teams[Manager])</f>
        <v>Rocco Neubert</v>
      </c>
      <c r="D2227" t="str">
        <f>_xlfn.XLOOKUP(Sales_Pipeline[[#This Row],[Manager]],Sales_Teams[Manager],Sales_Teams[Regional_Office])</f>
        <v>East</v>
      </c>
      <c r="E2227" t="s">
        <v>55</v>
      </c>
      <c r="F2227" t="s">
        <v>116</v>
      </c>
      <c r="G2227" t="str">
        <f>IFERROR(_xlfn.XLOOKUP(Sales_Pipeline[[#This Row],[Account]],Accounts!$A$2:$A$86,Accounts!$F$2:$F$86),"")</f>
        <v>United States</v>
      </c>
      <c r="H2227" t="s">
        <v>57</v>
      </c>
      <c r="I2227" s="3">
        <v>42833</v>
      </c>
      <c r="J2227" s="3">
        <v>42897</v>
      </c>
      <c r="K2227" s="8" t="str">
        <f>IF(Sales_Pipeline[[#This Row],[Close_Date]]="","",TEXT(Sales_Pipeline[[#This Row],[Close_Date]],"ddd"))</f>
        <v>Sun</v>
      </c>
      <c r="L2227" s="8" t="str">
        <f>IF(Sales_Pipeline[[#This Row],[Close_Date]]="","",TEXT(Sales_Pipeline[[#This Row],[Close_Date]],"mmm"))</f>
        <v>Jun</v>
      </c>
      <c r="M2227" s="8" t="str">
        <f>IF(Sales_Pipeline[[#This Row],[Close_Date]]="","","Q"&amp;ROUNDUP(MONTH(Sales_Pipeline[[#This Row],[Close_Date]])/3,0))</f>
        <v>Q2</v>
      </c>
      <c r="N2227" s="2" cm="1">
        <f t="array" ref="N2227">IFERROR(_xlfn.IFS(Sales_Pipeline[[#This Row],[Deal_Stage]]="Won",_xlfn.XLOOKUP(Sales_Pipeline[[#This Row],[Product]],Products!$A$2:$A$8,Products!$C$2:$C$8),Sales_Pipeline[[#This Row],[Deal_Stage]]="Lost",_xlfn.XLOOKUP(Sales_Pipeline[[#This Row],[Product]],Products!$A$2:$A$8,Products!$C$2:$C$8)),"")</f>
        <v>1096</v>
      </c>
      <c r="O2227" s="2">
        <v>1123</v>
      </c>
    </row>
    <row r="2228" spans="1:15" x14ac:dyDescent="0.3">
      <c r="A2228" t="s">
        <v>2374</v>
      </c>
      <c r="B2228" t="s">
        <v>21</v>
      </c>
      <c r="C2228" t="str">
        <f>_xlfn.XLOOKUP(Sales_Pipeline[[#This Row],[Sales_Agent]],Sales_Teams[Sales_Agent],Sales_Teams[Manager])</f>
        <v>Cara Losch</v>
      </c>
      <c r="D2228" t="str">
        <f>_xlfn.XLOOKUP(Sales_Pipeline[[#This Row],[Manager]],Sales_Teams[Manager],Sales_Teams[Regional_Office])</f>
        <v>East</v>
      </c>
      <c r="E2228" t="s">
        <v>8953</v>
      </c>
      <c r="F2228" t="s">
        <v>96</v>
      </c>
      <c r="G2228" t="str">
        <f>IFERROR(_xlfn.XLOOKUP(Sales_Pipeline[[#This Row],[Account]],Accounts!$A$2:$A$86,Accounts!$F$2:$F$86),"")</f>
        <v>United States</v>
      </c>
      <c r="H2228" t="s">
        <v>57</v>
      </c>
      <c r="I2228" s="3">
        <v>42833</v>
      </c>
      <c r="J2228" s="3">
        <v>42834</v>
      </c>
      <c r="K2228" s="8" t="str">
        <f>IF(Sales_Pipeline[[#This Row],[Close_Date]]="","",TEXT(Sales_Pipeline[[#This Row],[Close_Date]],"ddd"))</f>
        <v>Sun</v>
      </c>
      <c r="L2228" s="8" t="str">
        <f>IF(Sales_Pipeline[[#This Row],[Close_Date]]="","",TEXT(Sales_Pipeline[[#This Row],[Close_Date]],"mmm"))</f>
        <v>Apr</v>
      </c>
      <c r="M2228" s="8" t="str">
        <f>IF(Sales_Pipeline[[#This Row],[Close_Date]]="","","Q"&amp;ROUNDUP(MONTH(Sales_Pipeline[[#This Row],[Close_Date]])/3,0))</f>
        <v>Q2</v>
      </c>
      <c r="N2228" s="2" cm="1">
        <f t="array" ref="N2228">IFERROR(_xlfn.IFS(Sales_Pipeline[[#This Row],[Deal_Stage]]="Won",_xlfn.XLOOKUP(Sales_Pipeline[[#This Row],[Product]],Products!$A$2:$A$8,Products!$C$2:$C$8),Sales_Pipeline[[#This Row],[Deal_Stage]]="Lost",_xlfn.XLOOKUP(Sales_Pipeline[[#This Row],[Product]],Products!$A$2:$A$8,Products!$C$2:$C$8)),"")</f>
        <v>4821</v>
      </c>
      <c r="O2228" s="2">
        <v>5217</v>
      </c>
    </row>
    <row r="2229" spans="1:15" x14ac:dyDescent="0.3">
      <c r="A2229" t="s">
        <v>2375</v>
      </c>
      <c r="B2229" t="s">
        <v>7</v>
      </c>
      <c r="C2229" t="str">
        <f>_xlfn.XLOOKUP(Sales_Pipeline[[#This Row],[Sales_Agent]],Sales_Teams[Sales_Agent],Sales_Teams[Manager])</f>
        <v>Dustin Brinkmann</v>
      </c>
      <c r="D2229" t="str">
        <f>_xlfn.XLOOKUP(Sales_Pipeline[[#This Row],[Manager]],Sales_Teams[Manager],Sales_Teams[Regional_Office])</f>
        <v>Central</v>
      </c>
      <c r="E2229" t="s">
        <v>61</v>
      </c>
      <c r="F2229" t="s">
        <v>64</v>
      </c>
      <c r="G2229" t="str">
        <f>IFERROR(_xlfn.XLOOKUP(Sales_Pipeline[[#This Row],[Account]],Accounts!$A$2:$A$86,Accounts!$F$2:$F$86),"")</f>
        <v>United States</v>
      </c>
      <c r="H2229" t="s">
        <v>82</v>
      </c>
      <c r="I2229" s="3">
        <v>42833</v>
      </c>
      <c r="J2229" s="3">
        <v>42882</v>
      </c>
      <c r="K2229" s="8" t="str">
        <f>IF(Sales_Pipeline[[#This Row],[Close_Date]]="","",TEXT(Sales_Pipeline[[#This Row],[Close_Date]],"ddd"))</f>
        <v>Sat</v>
      </c>
      <c r="L2229" s="8" t="str">
        <f>IF(Sales_Pipeline[[#This Row],[Close_Date]]="","",TEXT(Sales_Pipeline[[#This Row],[Close_Date]],"mmm"))</f>
        <v>May</v>
      </c>
      <c r="M2229" s="8" t="str">
        <f>IF(Sales_Pipeline[[#This Row],[Close_Date]]="","","Q"&amp;ROUNDUP(MONTH(Sales_Pipeline[[#This Row],[Close_Date]])/3,0))</f>
        <v>Q2</v>
      </c>
      <c r="N2229" s="2" cm="1">
        <f t="array" ref="N2229">IFERROR(_xlfn.IFS(Sales_Pipeline[[#This Row],[Deal_Stage]]="Won",_xlfn.XLOOKUP(Sales_Pipeline[[#This Row],[Product]],Products!$A$2:$A$8,Products!$C$2:$C$8),Sales_Pipeline[[#This Row],[Deal_Stage]]="Lost",_xlfn.XLOOKUP(Sales_Pipeline[[#This Row],[Product]],Products!$A$2:$A$8,Products!$C$2:$C$8)),"")</f>
        <v>55</v>
      </c>
      <c r="O2229" s="2">
        <v>0</v>
      </c>
    </row>
    <row r="2230" spans="1:15" x14ac:dyDescent="0.3">
      <c r="A2230" t="s">
        <v>2376</v>
      </c>
      <c r="B2230" t="s">
        <v>32</v>
      </c>
      <c r="C2230" t="str">
        <f>_xlfn.XLOOKUP(Sales_Pipeline[[#This Row],[Sales_Agent]],Sales_Teams[Sales_Agent],Sales_Teams[Manager])</f>
        <v>Celia Rouche</v>
      </c>
      <c r="D2230" t="str">
        <f>_xlfn.XLOOKUP(Sales_Pipeline[[#This Row],[Manager]],Sales_Teams[Manager],Sales_Teams[Regional_Office])</f>
        <v>West</v>
      </c>
      <c r="E2230" t="s">
        <v>8953</v>
      </c>
      <c r="G2230" t="str">
        <f>IFERROR(_xlfn.XLOOKUP(Sales_Pipeline[[#This Row],[Account]],Accounts!$A$2:$A$86,Accounts!$F$2:$F$86),"")</f>
        <v/>
      </c>
      <c r="H2230" t="s">
        <v>77</v>
      </c>
      <c r="I2230" s="3">
        <v>42833</v>
      </c>
      <c r="K2230" s="8" t="str">
        <f>IF(Sales_Pipeline[[#This Row],[Close_Date]]="","",TEXT(Sales_Pipeline[[#This Row],[Close_Date]],"ddd"))</f>
        <v/>
      </c>
      <c r="L2230" s="8" t="str">
        <f>IF(Sales_Pipeline[[#This Row],[Close_Date]]="","",TEXT(Sales_Pipeline[[#This Row],[Close_Date]],"mmm"))</f>
        <v/>
      </c>
      <c r="M2230" s="8" t="str">
        <f>IF(Sales_Pipeline[[#This Row],[Close_Date]]="","","Q"&amp;ROUNDUP(MONTH(Sales_Pipeline[[#This Row],[Close_Date]])/3,0))</f>
        <v/>
      </c>
      <c r="N2230" s="2" t="str" cm="1">
        <f t="array" ref="N2230">IFERROR(_xlfn.IFS(Sales_Pipeline[[#This Row],[Deal_Stage]]="Won",_xlfn.XLOOKUP(Sales_Pipeline[[#This Row],[Product]],Products!$A$2:$A$8,Products!$C$2:$C$8),Sales_Pipeline[[#This Row],[Deal_Stage]]="Lost",_xlfn.XLOOKUP(Sales_Pipeline[[#This Row],[Product]],Products!$A$2:$A$8,Products!$C$2:$C$8)),"")</f>
        <v/>
      </c>
      <c r="O2230" s="2">
        <v>0</v>
      </c>
    </row>
    <row r="2231" spans="1:15" x14ac:dyDescent="0.3">
      <c r="A2231" t="s">
        <v>2377</v>
      </c>
      <c r="B2231" t="s">
        <v>32</v>
      </c>
      <c r="C2231" t="str">
        <f>_xlfn.XLOOKUP(Sales_Pipeline[[#This Row],[Sales_Agent]],Sales_Teams[Sales_Agent],Sales_Teams[Manager])</f>
        <v>Celia Rouche</v>
      </c>
      <c r="D2231" t="str">
        <f>_xlfn.XLOOKUP(Sales_Pipeline[[#This Row],[Manager]],Sales_Teams[Manager],Sales_Teams[Regional_Office])</f>
        <v>West</v>
      </c>
      <c r="E2231" t="s">
        <v>63</v>
      </c>
      <c r="F2231" t="s">
        <v>114</v>
      </c>
      <c r="G2231" t="str">
        <f>IFERROR(_xlfn.XLOOKUP(Sales_Pipeline[[#This Row],[Account]],Accounts!$A$2:$A$86,Accounts!$F$2:$F$86),"")</f>
        <v>United States</v>
      </c>
      <c r="H2231" t="s">
        <v>57</v>
      </c>
      <c r="I2231" s="3">
        <v>42833</v>
      </c>
      <c r="J2231" s="3">
        <v>42896</v>
      </c>
      <c r="K2231" s="8" t="str">
        <f>IF(Sales_Pipeline[[#This Row],[Close_Date]]="","",TEXT(Sales_Pipeline[[#This Row],[Close_Date]],"ddd"))</f>
        <v>Sat</v>
      </c>
      <c r="L2231" s="8" t="str">
        <f>IF(Sales_Pipeline[[#This Row],[Close_Date]]="","",TEXT(Sales_Pipeline[[#This Row],[Close_Date]],"mmm"))</f>
        <v>Jun</v>
      </c>
      <c r="M2231" s="8" t="str">
        <f>IF(Sales_Pipeline[[#This Row],[Close_Date]]="","","Q"&amp;ROUNDUP(MONTH(Sales_Pipeline[[#This Row],[Close_Date]])/3,0))</f>
        <v>Q2</v>
      </c>
      <c r="N2231" s="2" cm="1">
        <f t="array" ref="N2231">IFERROR(_xlfn.IFS(Sales_Pipeline[[#This Row],[Deal_Stage]]="Won",_xlfn.XLOOKUP(Sales_Pipeline[[#This Row],[Product]],Products!$A$2:$A$8,Products!$C$2:$C$8),Sales_Pipeline[[#This Row],[Deal_Stage]]="Lost",_xlfn.XLOOKUP(Sales_Pipeline[[#This Row],[Product]],Products!$A$2:$A$8,Products!$C$2:$C$8)),"")</f>
        <v>550</v>
      </c>
      <c r="O2231" s="2">
        <v>595</v>
      </c>
    </row>
    <row r="2232" spans="1:15" x14ac:dyDescent="0.3">
      <c r="A2232" t="s">
        <v>2378</v>
      </c>
      <c r="B2232" t="s">
        <v>32</v>
      </c>
      <c r="C2232" t="str">
        <f>_xlfn.XLOOKUP(Sales_Pipeline[[#This Row],[Sales_Agent]],Sales_Teams[Sales_Agent],Sales_Teams[Manager])</f>
        <v>Celia Rouche</v>
      </c>
      <c r="D2232" t="str">
        <f>_xlfn.XLOOKUP(Sales_Pipeline[[#This Row],[Manager]],Sales_Teams[Manager],Sales_Teams[Regional_Office])</f>
        <v>West</v>
      </c>
      <c r="E2232" t="s">
        <v>84</v>
      </c>
      <c r="F2232" t="s">
        <v>216</v>
      </c>
      <c r="G2232" t="str">
        <f>IFERROR(_xlfn.XLOOKUP(Sales_Pipeline[[#This Row],[Account]],Accounts!$A$2:$A$86,Accounts!$F$2:$F$86),"")</f>
        <v>United States</v>
      </c>
      <c r="H2232" t="s">
        <v>57</v>
      </c>
      <c r="I2232" s="3">
        <v>42833</v>
      </c>
      <c r="J2232" s="3">
        <v>42841</v>
      </c>
      <c r="K2232" s="8" t="str">
        <f>IF(Sales_Pipeline[[#This Row],[Close_Date]]="","",TEXT(Sales_Pipeline[[#This Row],[Close_Date]],"ddd"))</f>
        <v>Sun</v>
      </c>
      <c r="L2232" s="8" t="str">
        <f>IF(Sales_Pipeline[[#This Row],[Close_Date]]="","",TEXT(Sales_Pipeline[[#This Row],[Close_Date]],"mmm"))</f>
        <v>Apr</v>
      </c>
      <c r="M2232" s="8" t="str">
        <f>IF(Sales_Pipeline[[#This Row],[Close_Date]]="","","Q"&amp;ROUNDUP(MONTH(Sales_Pipeline[[#This Row],[Close_Date]])/3,0))</f>
        <v>Q2</v>
      </c>
      <c r="N2232" s="2" cm="1">
        <f t="array" ref="N2232">IFERROR(_xlfn.IFS(Sales_Pipeline[[#This Row],[Deal_Stage]]="Won",_xlfn.XLOOKUP(Sales_Pipeline[[#This Row],[Product]],Products!$A$2:$A$8,Products!$C$2:$C$8),Sales_Pipeline[[#This Row],[Deal_Stage]]="Lost",_xlfn.XLOOKUP(Sales_Pipeline[[#This Row],[Product]],Products!$A$2:$A$8,Products!$C$2:$C$8)),"")</f>
        <v>5482</v>
      </c>
      <c r="O2232" s="2">
        <v>5848</v>
      </c>
    </row>
    <row r="2233" spans="1:15" x14ac:dyDescent="0.3">
      <c r="A2233" t="s">
        <v>2379</v>
      </c>
      <c r="B2233" t="s">
        <v>44</v>
      </c>
      <c r="C2233" t="str">
        <f>_xlfn.XLOOKUP(Sales_Pipeline[[#This Row],[Sales_Agent]],Sales_Teams[Sales_Agent],Sales_Teams[Manager])</f>
        <v>Summer Sewald</v>
      </c>
      <c r="D2233" t="str">
        <f>_xlfn.XLOOKUP(Sales_Pipeline[[#This Row],[Manager]],Sales_Teams[Manager],Sales_Teams[Regional_Office])</f>
        <v>West</v>
      </c>
      <c r="E2233" t="s">
        <v>63</v>
      </c>
      <c r="F2233" t="s">
        <v>211</v>
      </c>
      <c r="G2233" t="str">
        <f>IFERROR(_xlfn.XLOOKUP(Sales_Pipeline[[#This Row],[Account]],Accounts!$A$2:$A$86,Accounts!$F$2:$F$86),"")</f>
        <v>United States</v>
      </c>
      <c r="H2233" t="s">
        <v>82</v>
      </c>
      <c r="I2233" s="3">
        <v>42833</v>
      </c>
      <c r="J2233" s="3">
        <v>42834</v>
      </c>
      <c r="K2233" s="8" t="str">
        <f>IF(Sales_Pipeline[[#This Row],[Close_Date]]="","",TEXT(Sales_Pipeline[[#This Row],[Close_Date]],"ddd"))</f>
        <v>Sun</v>
      </c>
      <c r="L2233" s="8" t="str">
        <f>IF(Sales_Pipeline[[#This Row],[Close_Date]]="","",TEXT(Sales_Pipeline[[#This Row],[Close_Date]],"mmm"))</f>
        <v>Apr</v>
      </c>
      <c r="M2233" s="8" t="str">
        <f>IF(Sales_Pipeline[[#This Row],[Close_Date]]="","","Q"&amp;ROUNDUP(MONTH(Sales_Pipeline[[#This Row],[Close_Date]])/3,0))</f>
        <v>Q2</v>
      </c>
      <c r="N2233" s="2" cm="1">
        <f t="array" ref="N2233">IFERROR(_xlfn.IFS(Sales_Pipeline[[#This Row],[Deal_Stage]]="Won",_xlfn.XLOOKUP(Sales_Pipeline[[#This Row],[Product]],Products!$A$2:$A$8,Products!$C$2:$C$8),Sales_Pipeline[[#This Row],[Deal_Stage]]="Lost",_xlfn.XLOOKUP(Sales_Pipeline[[#This Row],[Product]],Products!$A$2:$A$8,Products!$C$2:$C$8)),"")</f>
        <v>550</v>
      </c>
      <c r="O2233" s="2">
        <v>0</v>
      </c>
    </row>
    <row r="2234" spans="1:15" x14ac:dyDescent="0.3">
      <c r="A2234" t="s">
        <v>2380</v>
      </c>
      <c r="B2234" t="s">
        <v>44</v>
      </c>
      <c r="C2234" t="str">
        <f>_xlfn.XLOOKUP(Sales_Pipeline[[#This Row],[Sales_Agent]],Sales_Teams[Sales_Agent],Sales_Teams[Manager])</f>
        <v>Summer Sewald</v>
      </c>
      <c r="D2234" t="str">
        <f>_xlfn.XLOOKUP(Sales_Pipeline[[#This Row],[Manager]],Sales_Teams[Manager],Sales_Teams[Regional_Office])</f>
        <v>West</v>
      </c>
      <c r="E2234" t="s">
        <v>61</v>
      </c>
      <c r="F2234" t="s">
        <v>145</v>
      </c>
      <c r="G2234" t="str">
        <f>IFERROR(_xlfn.XLOOKUP(Sales_Pipeline[[#This Row],[Account]],Accounts!$A$2:$A$86,Accounts!$F$2:$F$86),"")</f>
        <v>United States</v>
      </c>
      <c r="H2234" t="s">
        <v>82</v>
      </c>
      <c r="I2234" s="3">
        <v>42833</v>
      </c>
      <c r="J2234" s="3">
        <v>42838</v>
      </c>
      <c r="K2234" s="8" t="str">
        <f>IF(Sales_Pipeline[[#This Row],[Close_Date]]="","",TEXT(Sales_Pipeline[[#This Row],[Close_Date]],"ddd"))</f>
        <v>Thu</v>
      </c>
      <c r="L2234" s="8" t="str">
        <f>IF(Sales_Pipeline[[#This Row],[Close_Date]]="","",TEXT(Sales_Pipeline[[#This Row],[Close_Date]],"mmm"))</f>
        <v>Apr</v>
      </c>
      <c r="M2234" s="8" t="str">
        <f>IF(Sales_Pipeline[[#This Row],[Close_Date]]="","","Q"&amp;ROUNDUP(MONTH(Sales_Pipeline[[#This Row],[Close_Date]])/3,0))</f>
        <v>Q2</v>
      </c>
      <c r="N2234" s="2" cm="1">
        <f t="array" ref="N2234">IFERROR(_xlfn.IFS(Sales_Pipeline[[#This Row],[Deal_Stage]]="Won",_xlfn.XLOOKUP(Sales_Pipeline[[#This Row],[Product]],Products!$A$2:$A$8,Products!$C$2:$C$8),Sales_Pipeline[[#This Row],[Deal_Stage]]="Lost",_xlfn.XLOOKUP(Sales_Pipeline[[#This Row],[Product]],Products!$A$2:$A$8,Products!$C$2:$C$8)),"")</f>
        <v>55</v>
      </c>
      <c r="O2234" s="2">
        <v>0</v>
      </c>
    </row>
    <row r="2235" spans="1:15" x14ac:dyDescent="0.3">
      <c r="A2235" t="s">
        <v>2381</v>
      </c>
      <c r="B2235" t="s">
        <v>44</v>
      </c>
      <c r="C2235" t="str">
        <f>_xlfn.XLOOKUP(Sales_Pipeline[[#This Row],[Sales_Agent]],Sales_Teams[Sales_Agent],Sales_Teams[Manager])</f>
        <v>Summer Sewald</v>
      </c>
      <c r="D2235" t="str">
        <f>_xlfn.XLOOKUP(Sales_Pipeline[[#This Row],[Manager]],Sales_Teams[Manager],Sales_Teams[Regional_Office])</f>
        <v>West</v>
      </c>
      <c r="E2235" t="s">
        <v>84</v>
      </c>
      <c r="F2235" t="s">
        <v>120</v>
      </c>
      <c r="G2235" t="str">
        <f>IFERROR(_xlfn.XLOOKUP(Sales_Pipeline[[#This Row],[Account]],Accounts!$A$2:$A$86,Accounts!$F$2:$F$86),"")</f>
        <v>United States</v>
      </c>
      <c r="H2235" t="s">
        <v>57</v>
      </c>
      <c r="I2235" s="3">
        <v>42833</v>
      </c>
      <c r="J2235" s="3">
        <v>42842</v>
      </c>
      <c r="K2235" s="8" t="str">
        <f>IF(Sales_Pipeline[[#This Row],[Close_Date]]="","",TEXT(Sales_Pipeline[[#This Row],[Close_Date]],"ddd"))</f>
        <v>Mon</v>
      </c>
      <c r="L2235" s="8" t="str">
        <f>IF(Sales_Pipeline[[#This Row],[Close_Date]]="","",TEXT(Sales_Pipeline[[#This Row],[Close_Date]],"mmm"))</f>
        <v>Apr</v>
      </c>
      <c r="M2235" s="8" t="str">
        <f>IF(Sales_Pipeline[[#This Row],[Close_Date]]="","","Q"&amp;ROUNDUP(MONTH(Sales_Pipeline[[#This Row],[Close_Date]])/3,0))</f>
        <v>Q2</v>
      </c>
      <c r="N2235" s="2" cm="1">
        <f t="array" ref="N2235">IFERROR(_xlfn.IFS(Sales_Pipeline[[#This Row],[Deal_Stage]]="Won",_xlfn.XLOOKUP(Sales_Pipeline[[#This Row],[Product]],Products!$A$2:$A$8,Products!$C$2:$C$8),Sales_Pipeline[[#This Row],[Deal_Stage]]="Lost",_xlfn.XLOOKUP(Sales_Pipeline[[#This Row],[Product]],Products!$A$2:$A$8,Products!$C$2:$C$8)),"")</f>
        <v>5482</v>
      </c>
      <c r="O2235" s="2">
        <v>5884</v>
      </c>
    </row>
    <row r="2236" spans="1:15" x14ac:dyDescent="0.3">
      <c r="A2236" t="s">
        <v>2382</v>
      </c>
      <c r="B2236" t="s">
        <v>3</v>
      </c>
      <c r="C2236" t="str">
        <f>_xlfn.XLOOKUP(Sales_Pipeline[[#This Row],[Sales_Agent]],Sales_Teams[Sales_Agent],Sales_Teams[Manager])</f>
        <v>Dustin Brinkmann</v>
      </c>
      <c r="D2236" t="str">
        <f>_xlfn.XLOOKUP(Sales_Pipeline[[#This Row],[Manager]],Sales_Teams[Manager],Sales_Teams[Regional_Office])</f>
        <v>Central</v>
      </c>
      <c r="E2236" t="s">
        <v>76</v>
      </c>
      <c r="F2236" t="s">
        <v>318</v>
      </c>
      <c r="G2236" t="str">
        <f>IFERROR(_xlfn.XLOOKUP(Sales_Pipeline[[#This Row],[Account]],Accounts!$A$2:$A$86,Accounts!$F$2:$F$86),"")</f>
        <v>Kenya</v>
      </c>
      <c r="H2236" t="s">
        <v>57</v>
      </c>
      <c r="I2236" s="3">
        <v>42834</v>
      </c>
      <c r="J2236" s="3">
        <v>42888</v>
      </c>
      <c r="K2236" s="8" t="str">
        <f>IF(Sales_Pipeline[[#This Row],[Close_Date]]="","",TEXT(Sales_Pipeline[[#This Row],[Close_Date]],"ddd"))</f>
        <v>Fri</v>
      </c>
      <c r="L2236" s="8" t="str">
        <f>IF(Sales_Pipeline[[#This Row],[Close_Date]]="","",TEXT(Sales_Pipeline[[#This Row],[Close_Date]],"mmm"))</f>
        <v>Jun</v>
      </c>
      <c r="M2236" s="8" t="str">
        <f>IF(Sales_Pipeline[[#This Row],[Close_Date]]="","","Q"&amp;ROUNDUP(MONTH(Sales_Pipeline[[#This Row],[Close_Date]])/3,0))</f>
        <v>Q2</v>
      </c>
      <c r="N2236" s="2" cm="1">
        <f t="array" ref="N2236">IFERROR(_xlfn.IFS(Sales_Pipeline[[#This Row],[Deal_Stage]]="Won",_xlfn.XLOOKUP(Sales_Pipeline[[#This Row],[Product]],Products!$A$2:$A$8,Products!$C$2:$C$8),Sales_Pipeline[[#This Row],[Deal_Stage]]="Lost",_xlfn.XLOOKUP(Sales_Pipeline[[#This Row],[Product]],Products!$A$2:$A$8,Products!$C$2:$C$8)),"")</f>
        <v>3393</v>
      </c>
      <c r="O2236" s="2">
        <v>3666</v>
      </c>
    </row>
    <row r="2237" spans="1:15" x14ac:dyDescent="0.3">
      <c r="A2237" t="s">
        <v>2383</v>
      </c>
      <c r="B2237" t="s">
        <v>30</v>
      </c>
      <c r="C2237" t="str">
        <f>_xlfn.XLOOKUP(Sales_Pipeline[[#This Row],[Sales_Agent]],Sales_Teams[Sales_Agent],Sales_Teams[Manager])</f>
        <v>Rocco Neubert</v>
      </c>
      <c r="D2237" t="str">
        <f>_xlfn.XLOOKUP(Sales_Pipeline[[#This Row],[Manager]],Sales_Teams[Manager],Sales_Teams[Regional_Office])</f>
        <v>East</v>
      </c>
      <c r="E2237" t="s">
        <v>63</v>
      </c>
      <c r="F2237" t="s">
        <v>315</v>
      </c>
      <c r="G2237" t="str">
        <f>IFERROR(_xlfn.XLOOKUP(Sales_Pipeline[[#This Row],[Account]],Accounts!$A$2:$A$86,Accounts!$F$2:$F$86),"")</f>
        <v>United States</v>
      </c>
      <c r="H2237" t="s">
        <v>82</v>
      </c>
      <c r="I2237" s="3">
        <v>42834</v>
      </c>
      <c r="J2237" s="3">
        <v>42843</v>
      </c>
      <c r="K2237" s="8" t="str">
        <f>IF(Sales_Pipeline[[#This Row],[Close_Date]]="","",TEXT(Sales_Pipeline[[#This Row],[Close_Date]],"ddd"))</f>
        <v>Tue</v>
      </c>
      <c r="L2237" s="8" t="str">
        <f>IF(Sales_Pipeline[[#This Row],[Close_Date]]="","",TEXT(Sales_Pipeline[[#This Row],[Close_Date]],"mmm"))</f>
        <v>Apr</v>
      </c>
      <c r="M2237" s="8" t="str">
        <f>IF(Sales_Pipeline[[#This Row],[Close_Date]]="","","Q"&amp;ROUNDUP(MONTH(Sales_Pipeline[[#This Row],[Close_Date]])/3,0))</f>
        <v>Q2</v>
      </c>
      <c r="N2237" s="2" cm="1">
        <f t="array" ref="N2237">IFERROR(_xlfn.IFS(Sales_Pipeline[[#This Row],[Deal_Stage]]="Won",_xlfn.XLOOKUP(Sales_Pipeline[[#This Row],[Product]],Products!$A$2:$A$8,Products!$C$2:$C$8),Sales_Pipeline[[#This Row],[Deal_Stage]]="Lost",_xlfn.XLOOKUP(Sales_Pipeline[[#This Row],[Product]],Products!$A$2:$A$8,Products!$C$2:$C$8)),"")</f>
        <v>550</v>
      </c>
      <c r="O2237" s="2">
        <v>0</v>
      </c>
    </row>
    <row r="2238" spans="1:15" x14ac:dyDescent="0.3">
      <c r="A2238" t="s">
        <v>2384</v>
      </c>
      <c r="B2238" t="s">
        <v>27</v>
      </c>
      <c r="C2238" t="str">
        <f>_xlfn.XLOOKUP(Sales_Pipeline[[#This Row],[Sales_Agent]],Sales_Teams[Sales_Agent],Sales_Teams[Manager])</f>
        <v>Rocco Neubert</v>
      </c>
      <c r="D2238" t="str">
        <f>_xlfn.XLOOKUP(Sales_Pipeline[[#This Row],[Manager]],Sales_Teams[Manager],Sales_Teams[Regional_Office])</f>
        <v>East</v>
      </c>
      <c r="E2238" t="s">
        <v>63</v>
      </c>
      <c r="F2238" t="s">
        <v>216</v>
      </c>
      <c r="G2238" t="str">
        <f>IFERROR(_xlfn.XLOOKUP(Sales_Pipeline[[#This Row],[Account]],Accounts!$A$2:$A$86,Accounts!$F$2:$F$86),"")</f>
        <v>United States</v>
      </c>
      <c r="H2238" t="s">
        <v>57</v>
      </c>
      <c r="I2238" s="3">
        <v>42834</v>
      </c>
      <c r="J2238" s="3">
        <v>42845</v>
      </c>
      <c r="K2238" s="8" t="str">
        <f>IF(Sales_Pipeline[[#This Row],[Close_Date]]="","",TEXT(Sales_Pipeline[[#This Row],[Close_Date]],"ddd"))</f>
        <v>Thu</v>
      </c>
      <c r="L2238" s="8" t="str">
        <f>IF(Sales_Pipeline[[#This Row],[Close_Date]]="","",TEXT(Sales_Pipeline[[#This Row],[Close_Date]],"mmm"))</f>
        <v>Apr</v>
      </c>
      <c r="M2238" s="8" t="str">
        <f>IF(Sales_Pipeline[[#This Row],[Close_Date]]="","","Q"&amp;ROUNDUP(MONTH(Sales_Pipeline[[#This Row],[Close_Date]])/3,0))</f>
        <v>Q2</v>
      </c>
      <c r="N2238" s="2" cm="1">
        <f t="array" ref="N2238">IFERROR(_xlfn.IFS(Sales_Pipeline[[#This Row],[Deal_Stage]]="Won",_xlfn.XLOOKUP(Sales_Pipeline[[#This Row],[Product]],Products!$A$2:$A$8,Products!$C$2:$C$8),Sales_Pipeline[[#This Row],[Deal_Stage]]="Lost",_xlfn.XLOOKUP(Sales_Pipeline[[#This Row],[Product]],Products!$A$2:$A$8,Products!$C$2:$C$8)),"")</f>
        <v>550</v>
      </c>
      <c r="O2238" s="2">
        <v>598</v>
      </c>
    </row>
    <row r="2239" spans="1:15" x14ac:dyDescent="0.3">
      <c r="A2239" t="s">
        <v>2385</v>
      </c>
      <c r="B2239" t="s">
        <v>27</v>
      </c>
      <c r="C2239" t="str">
        <f>_xlfn.XLOOKUP(Sales_Pipeline[[#This Row],[Sales_Agent]],Sales_Teams[Sales_Agent],Sales_Teams[Manager])</f>
        <v>Rocco Neubert</v>
      </c>
      <c r="D2239" t="str">
        <f>_xlfn.XLOOKUP(Sales_Pipeline[[#This Row],[Manager]],Sales_Teams[Manager],Sales_Teams[Regional_Office])</f>
        <v>East</v>
      </c>
      <c r="E2239" t="s">
        <v>76</v>
      </c>
      <c r="F2239" t="s">
        <v>256</v>
      </c>
      <c r="G2239" t="str">
        <f>IFERROR(_xlfn.XLOOKUP(Sales_Pipeline[[#This Row],[Account]],Accounts!$A$2:$A$86,Accounts!$F$2:$F$86),"")</f>
        <v>United States</v>
      </c>
      <c r="H2239" t="s">
        <v>57</v>
      </c>
      <c r="I2239" s="3">
        <v>42834</v>
      </c>
      <c r="J2239" s="3">
        <v>42841</v>
      </c>
      <c r="K2239" s="8" t="str">
        <f>IF(Sales_Pipeline[[#This Row],[Close_Date]]="","",TEXT(Sales_Pipeline[[#This Row],[Close_Date]],"ddd"))</f>
        <v>Sun</v>
      </c>
      <c r="L2239" s="8" t="str">
        <f>IF(Sales_Pipeline[[#This Row],[Close_Date]]="","",TEXT(Sales_Pipeline[[#This Row],[Close_Date]],"mmm"))</f>
        <v>Apr</v>
      </c>
      <c r="M2239" s="8" t="str">
        <f>IF(Sales_Pipeline[[#This Row],[Close_Date]]="","","Q"&amp;ROUNDUP(MONTH(Sales_Pipeline[[#This Row],[Close_Date]])/3,0))</f>
        <v>Q2</v>
      </c>
      <c r="N2239" s="2" cm="1">
        <f t="array" ref="N2239">IFERROR(_xlfn.IFS(Sales_Pipeline[[#This Row],[Deal_Stage]]="Won",_xlfn.XLOOKUP(Sales_Pipeline[[#This Row],[Product]],Products!$A$2:$A$8,Products!$C$2:$C$8),Sales_Pipeline[[#This Row],[Deal_Stage]]="Lost",_xlfn.XLOOKUP(Sales_Pipeline[[#This Row],[Product]],Products!$A$2:$A$8,Products!$C$2:$C$8)),"")</f>
        <v>3393</v>
      </c>
      <c r="O2239" s="2">
        <v>3275</v>
      </c>
    </row>
    <row r="2240" spans="1:15" x14ac:dyDescent="0.3">
      <c r="A2240" t="s">
        <v>2386</v>
      </c>
      <c r="B2240" t="s">
        <v>6</v>
      </c>
      <c r="C2240" t="str">
        <f>_xlfn.XLOOKUP(Sales_Pipeline[[#This Row],[Sales_Agent]],Sales_Teams[Sales_Agent],Sales_Teams[Manager])</f>
        <v>Dustin Brinkmann</v>
      </c>
      <c r="D2240" t="str">
        <f>_xlfn.XLOOKUP(Sales_Pipeline[[#This Row],[Manager]],Sales_Teams[Manager],Sales_Teams[Regional_Office])</f>
        <v>Central</v>
      </c>
      <c r="E2240" t="s">
        <v>63</v>
      </c>
      <c r="F2240" t="s">
        <v>155</v>
      </c>
      <c r="G2240" t="str">
        <f>IFERROR(_xlfn.XLOOKUP(Sales_Pipeline[[#This Row],[Account]],Accounts!$A$2:$A$86,Accounts!$F$2:$F$86),"")</f>
        <v>United States</v>
      </c>
      <c r="H2240" t="s">
        <v>82</v>
      </c>
      <c r="I2240" s="3">
        <v>42834</v>
      </c>
      <c r="J2240" s="3">
        <v>42835</v>
      </c>
      <c r="K2240" s="8" t="str">
        <f>IF(Sales_Pipeline[[#This Row],[Close_Date]]="","",TEXT(Sales_Pipeline[[#This Row],[Close_Date]],"ddd"))</f>
        <v>Mon</v>
      </c>
      <c r="L2240" s="8" t="str">
        <f>IF(Sales_Pipeline[[#This Row],[Close_Date]]="","",TEXT(Sales_Pipeline[[#This Row],[Close_Date]],"mmm"))</f>
        <v>Apr</v>
      </c>
      <c r="M2240" s="8" t="str">
        <f>IF(Sales_Pipeline[[#This Row],[Close_Date]]="","","Q"&amp;ROUNDUP(MONTH(Sales_Pipeline[[#This Row],[Close_Date]])/3,0))</f>
        <v>Q2</v>
      </c>
      <c r="N2240" s="2" cm="1">
        <f t="array" ref="N2240">IFERROR(_xlfn.IFS(Sales_Pipeline[[#This Row],[Deal_Stage]]="Won",_xlfn.XLOOKUP(Sales_Pipeline[[#This Row],[Product]],Products!$A$2:$A$8,Products!$C$2:$C$8),Sales_Pipeline[[#This Row],[Deal_Stage]]="Lost",_xlfn.XLOOKUP(Sales_Pipeline[[#This Row],[Product]],Products!$A$2:$A$8,Products!$C$2:$C$8)),"")</f>
        <v>550</v>
      </c>
      <c r="O2240" s="2">
        <v>0</v>
      </c>
    </row>
    <row r="2241" spans="1:15" x14ac:dyDescent="0.3">
      <c r="A2241" t="s">
        <v>2387</v>
      </c>
      <c r="B2241" t="s">
        <v>6</v>
      </c>
      <c r="C2241" t="str">
        <f>_xlfn.XLOOKUP(Sales_Pipeline[[#This Row],[Sales_Agent]],Sales_Teams[Sales_Agent],Sales_Teams[Manager])</f>
        <v>Dustin Brinkmann</v>
      </c>
      <c r="D2241" t="str">
        <f>_xlfn.XLOOKUP(Sales_Pipeline[[#This Row],[Manager]],Sales_Teams[Manager],Sales_Teams[Regional_Office])</f>
        <v>Central</v>
      </c>
      <c r="E2241" t="s">
        <v>63</v>
      </c>
      <c r="F2241" t="s">
        <v>59</v>
      </c>
      <c r="G2241" t="str">
        <f>IFERROR(_xlfn.XLOOKUP(Sales_Pipeline[[#This Row],[Account]],Accounts!$A$2:$A$86,Accounts!$F$2:$F$86),"")</f>
        <v>United States</v>
      </c>
      <c r="H2241" t="s">
        <v>82</v>
      </c>
      <c r="I2241" s="3">
        <v>42834</v>
      </c>
      <c r="J2241" s="3">
        <v>42843</v>
      </c>
      <c r="K2241" s="8" t="str">
        <f>IF(Sales_Pipeline[[#This Row],[Close_Date]]="","",TEXT(Sales_Pipeline[[#This Row],[Close_Date]],"ddd"))</f>
        <v>Tue</v>
      </c>
      <c r="L2241" s="8" t="str">
        <f>IF(Sales_Pipeline[[#This Row],[Close_Date]]="","",TEXT(Sales_Pipeline[[#This Row],[Close_Date]],"mmm"))</f>
        <v>Apr</v>
      </c>
      <c r="M2241" s="8" t="str">
        <f>IF(Sales_Pipeline[[#This Row],[Close_Date]]="","","Q"&amp;ROUNDUP(MONTH(Sales_Pipeline[[#This Row],[Close_Date]])/3,0))</f>
        <v>Q2</v>
      </c>
      <c r="N2241" s="2" cm="1">
        <f t="array" ref="N2241">IFERROR(_xlfn.IFS(Sales_Pipeline[[#This Row],[Deal_Stage]]="Won",_xlfn.XLOOKUP(Sales_Pipeline[[#This Row],[Product]],Products!$A$2:$A$8,Products!$C$2:$C$8),Sales_Pipeline[[#This Row],[Deal_Stage]]="Lost",_xlfn.XLOOKUP(Sales_Pipeline[[#This Row],[Product]],Products!$A$2:$A$8,Products!$C$2:$C$8)),"")</f>
        <v>550</v>
      </c>
      <c r="O2241" s="2">
        <v>0</v>
      </c>
    </row>
    <row r="2242" spans="1:15" x14ac:dyDescent="0.3">
      <c r="A2242" t="s">
        <v>2388</v>
      </c>
      <c r="B2242" t="s">
        <v>6</v>
      </c>
      <c r="C2242" t="str">
        <f>_xlfn.XLOOKUP(Sales_Pipeline[[#This Row],[Sales_Agent]],Sales_Teams[Sales_Agent],Sales_Teams[Manager])</f>
        <v>Dustin Brinkmann</v>
      </c>
      <c r="D2242" t="str">
        <f>_xlfn.XLOOKUP(Sales_Pipeline[[#This Row],[Manager]],Sales_Teams[Manager],Sales_Teams[Regional_Office])</f>
        <v>Central</v>
      </c>
      <c r="E2242" t="s">
        <v>61</v>
      </c>
      <c r="F2242" t="s">
        <v>74</v>
      </c>
      <c r="G2242" t="str">
        <f>IFERROR(_xlfn.XLOOKUP(Sales_Pipeline[[#This Row],[Account]],Accounts!$A$2:$A$86,Accounts!$F$2:$F$86),"")</f>
        <v>United States</v>
      </c>
      <c r="H2242" t="s">
        <v>82</v>
      </c>
      <c r="I2242" s="3">
        <v>42834</v>
      </c>
      <c r="J2242" s="3">
        <v>42845</v>
      </c>
      <c r="K2242" s="8" t="str">
        <f>IF(Sales_Pipeline[[#This Row],[Close_Date]]="","",TEXT(Sales_Pipeline[[#This Row],[Close_Date]],"ddd"))</f>
        <v>Thu</v>
      </c>
      <c r="L2242" s="8" t="str">
        <f>IF(Sales_Pipeline[[#This Row],[Close_Date]]="","",TEXT(Sales_Pipeline[[#This Row],[Close_Date]],"mmm"))</f>
        <v>Apr</v>
      </c>
      <c r="M2242" s="8" t="str">
        <f>IF(Sales_Pipeline[[#This Row],[Close_Date]]="","","Q"&amp;ROUNDUP(MONTH(Sales_Pipeline[[#This Row],[Close_Date]])/3,0))</f>
        <v>Q2</v>
      </c>
      <c r="N2242" s="2" cm="1">
        <f t="array" ref="N2242">IFERROR(_xlfn.IFS(Sales_Pipeline[[#This Row],[Deal_Stage]]="Won",_xlfn.XLOOKUP(Sales_Pipeline[[#This Row],[Product]],Products!$A$2:$A$8,Products!$C$2:$C$8),Sales_Pipeline[[#This Row],[Deal_Stage]]="Lost",_xlfn.XLOOKUP(Sales_Pipeline[[#This Row],[Product]],Products!$A$2:$A$8,Products!$C$2:$C$8)),"")</f>
        <v>55</v>
      </c>
      <c r="O2242" s="2">
        <v>0</v>
      </c>
    </row>
    <row r="2243" spans="1:15" x14ac:dyDescent="0.3">
      <c r="A2243" t="s">
        <v>2389</v>
      </c>
      <c r="B2243" t="s">
        <v>20</v>
      </c>
      <c r="C2243" t="str">
        <f>_xlfn.XLOOKUP(Sales_Pipeline[[#This Row],[Sales_Agent]],Sales_Teams[Sales_Agent],Sales_Teams[Manager])</f>
        <v>Cara Losch</v>
      </c>
      <c r="D2243" t="str">
        <f>_xlfn.XLOOKUP(Sales_Pipeline[[#This Row],[Manager]],Sales_Teams[Manager],Sales_Teams[Regional_Office])</f>
        <v>East</v>
      </c>
      <c r="E2243" t="s">
        <v>76</v>
      </c>
      <c r="G2243" t="str">
        <f>IFERROR(_xlfn.XLOOKUP(Sales_Pipeline[[#This Row],[Account]],Accounts!$A$2:$A$86,Accounts!$F$2:$F$86),"")</f>
        <v/>
      </c>
      <c r="H2243" t="s">
        <v>77</v>
      </c>
      <c r="I2243" s="3">
        <v>42834</v>
      </c>
      <c r="K2243" s="8" t="str">
        <f>IF(Sales_Pipeline[[#This Row],[Close_Date]]="","",TEXT(Sales_Pipeline[[#This Row],[Close_Date]],"ddd"))</f>
        <v/>
      </c>
      <c r="L2243" s="8" t="str">
        <f>IF(Sales_Pipeline[[#This Row],[Close_Date]]="","",TEXT(Sales_Pipeline[[#This Row],[Close_Date]],"mmm"))</f>
        <v/>
      </c>
      <c r="M2243" s="8" t="str">
        <f>IF(Sales_Pipeline[[#This Row],[Close_Date]]="","","Q"&amp;ROUNDUP(MONTH(Sales_Pipeline[[#This Row],[Close_Date]])/3,0))</f>
        <v/>
      </c>
      <c r="N2243" s="2" t="str" cm="1">
        <f t="array" ref="N2243">IFERROR(_xlfn.IFS(Sales_Pipeline[[#This Row],[Deal_Stage]]="Won",_xlfn.XLOOKUP(Sales_Pipeline[[#This Row],[Product]],Products!$A$2:$A$8,Products!$C$2:$C$8),Sales_Pipeline[[#This Row],[Deal_Stage]]="Lost",_xlfn.XLOOKUP(Sales_Pipeline[[#This Row],[Product]],Products!$A$2:$A$8,Products!$C$2:$C$8)),"")</f>
        <v/>
      </c>
      <c r="O2243" s="2">
        <v>0</v>
      </c>
    </row>
    <row r="2244" spans="1:15" x14ac:dyDescent="0.3">
      <c r="A2244" t="s">
        <v>2390</v>
      </c>
      <c r="B2244" t="s">
        <v>25</v>
      </c>
      <c r="C2244" t="str">
        <f>_xlfn.XLOOKUP(Sales_Pipeline[[#This Row],[Sales_Agent]],Sales_Teams[Sales_Agent],Sales_Teams[Manager])</f>
        <v>Rocco Neubert</v>
      </c>
      <c r="D2244" t="str">
        <f>_xlfn.XLOOKUP(Sales_Pipeline[[#This Row],[Manager]],Sales_Teams[Manager],Sales_Teams[Regional_Office])</f>
        <v>East</v>
      </c>
      <c r="E2244" t="s">
        <v>8953</v>
      </c>
      <c r="F2244" t="s">
        <v>220</v>
      </c>
      <c r="G2244" t="str">
        <f>IFERROR(_xlfn.XLOOKUP(Sales_Pipeline[[#This Row],[Account]],Accounts!$A$2:$A$86,Accounts!$F$2:$F$86),"")</f>
        <v>United States</v>
      </c>
      <c r="H2244" t="s">
        <v>82</v>
      </c>
      <c r="I2244" s="3">
        <v>42834</v>
      </c>
      <c r="J2244" s="3">
        <v>42885</v>
      </c>
      <c r="K2244" s="8" t="str">
        <f>IF(Sales_Pipeline[[#This Row],[Close_Date]]="","",TEXT(Sales_Pipeline[[#This Row],[Close_Date]],"ddd"))</f>
        <v>Tue</v>
      </c>
      <c r="L2244" s="8" t="str">
        <f>IF(Sales_Pipeline[[#This Row],[Close_Date]]="","",TEXT(Sales_Pipeline[[#This Row],[Close_Date]],"mmm"))</f>
        <v>May</v>
      </c>
      <c r="M2244" s="8" t="str">
        <f>IF(Sales_Pipeline[[#This Row],[Close_Date]]="","","Q"&amp;ROUNDUP(MONTH(Sales_Pipeline[[#This Row],[Close_Date]])/3,0))</f>
        <v>Q2</v>
      </c>
      <c r="N2244" s="2" cm="1">
        <f t="array" ref="N2244">IFERROR(_xlfn.IFS(Sales_Pipeline[[#This Row],[Deal_Stage]]="Won",_xlfn.XLOOKUP(Sales_Pipeline[[#This Row],[Product]],Products!$A$2:$A$8,Products!$C$2:$C$8),Sales_Pipeline[[#This Row],[Deal_Stage]]="Lost",_xlfn.XLOOKUP(Sales_Pipeline[[#This Row],[Product]],Products!$A$2:$A$8,Products!$C$2:$C$8)),"")</f>
        <v>4821</v>
      </c>
      <c r="O2244" s="2">
        <v>0</v>
      </c>
    </row>
    <row r="2245" spans="1:15" x14ac:dyDescent="0.3">
      <c r="A2245" t="s">
        <v>2391</v>
      </c>
      <c r="B2245" t="s">
        <v>15</v>
      </c>
      <c r="C2245" t="str">
        <f>_xlfn.XLOOKUP(Sales_Pipeline[[#This Row],[Sales_Agent]],Sales_Teams[Sales_Agent],Sales_Teams[Manager])</f>
        <v>Melvin Marxen</v>
      </c>
      <c r="D2245" t="str">
        <f>_xlfn.XLOOKUP(Sales_Pipeline[[#This Row],[Manager]],Sales_Teams[Manager],Sales_Teams[Regional_Office])</f>
        <v>Central</v>
      </c>
      <c r="E2245" t="s">
        <v>8953</v>
      </c>
      <c r="F2245" t="s">
        <v>68</v>
      </c>
      <c r="G2245" t="str">
        <f>IFERROR(_xlfn.XLOOKUP(Sales_Pipeline[[#This Row],[Account]],Accounts!$A$2:$A$86,Accounts!$F$2:$F$86),"")</f>
        <v>United States</v>
      </c>
      <c r="H2245" t="s">
        <v>57</v>
      </c>
      <c r="I2245" s="3">
        <v>42834</v>
      </c>
      <c r="J2245" s="3">
        <v>42843</v>
      </c>
      <c r="K2245" s="8" t="str">
        <f>IF(Sales_Pipeline[[#This Row],[Close_Date]]="","",TEXT(Sales_Pipeline[[#This Row],[Close_Date]],"ddd"))</f>
        <v>Tue</v>
      </c>
      <c r="L2245" s="8" t="str">
        <f>IF(Sales_Pipeline[[#This Row],[Close_Date]]="","",TEXT(Sales_Pipeline[[#This Row],[Close_Date]],"mmm"))</f>
        <v>Apr</v>
      </c>
      <c r="M2245" s="8" t="str">
        <f>IF(Sales_Pipeline[[#This Row],[Close_Date]]="","","Q"&amp;ROUNDUP(MONTH(Sales_Pipeline[[#This Row],[Close_Date]])/3,0))</f>
        <v>Q2</v>
      </c>
      <c r="N2245" s="2" cm="1">
        <f t="array" ref="N2245">IFERROR(_xlfn.IFS(Sales_Pipeline[[#This Row],[Deal_Stage]]="Won",_xlfn.XLOOKUP(Sales_Pipeline[[#This Row],[Product]],Products!$A$2:$A$8,Products!$C$2:$C$8),Sales_Pipeline[[#This Row],[Deal_Stage]]="Lost",_xlfn.XLOOKUP(Sales_Pipeline[[#This Row],[Product]],Products!$A$2:$A$8,Products!$C$2:$C$8)),"")</f>
        <v>4821</v>
      </c>
      <c r="O2245" s="2">
        <v>4978</v>
      </c>
    </row>
    <row r="2246" spans="1:15" x14ac:dyDescent="0.3">
      <c r="A2246" t="s">
        <v>2392</v>
      </c>
      <c r="B2246" t="s">
        <v>38</v>
      </c>
      <c r="C2246" t="str">
        <f>_xlfn.XLOOKUP(Sales_Pipeline[[#This Row],[Sales_Agent]],Sales_Teams[Sales_Agent],Sales_Teams[Manager])</f>
        <v>Celia Rouche</v>
      </c>
      <c r="D2246" t="str">
        <f>_xlfn.XLOOKUP(Sales_Pipeline[[#This Row],[Manager]],Sales_Teams[Manager],Sales_Teams[Regional_Office])</f>
        <v>West</v>
      </c>
      <c r="E2246" t="s">
        <v>61</v>
      </c>
      <c r="F2246" t="s">
        <v>191</v>
      </c>
      <c r="G2246" t="str">
        <f>IFERROR(_xlfn.XLOOKUP(Sales_Pipeline[[#This Row],[Account]],Accounts!$A$2:$A$86,Accounts!$F$2:$F$86),"")</f>
        <v>United States</v>
      </c>
      <c r="H2246" t="s">
        <v>57</v>
      </c>
      <c r="I2246" s="3">
        <v>42834</v>
      </c>
      <c r="J2246" s="3">
        <v>42884</v>
      </c>
      <c r="K2246" s="8" t="str">
        <f>IF(Sales_Pipeline[[#This Row],[Close_Date]]="","",TEXT(Sales_Pipeline[[#This Row],[Close_Date]],"ddd"))</f>
        <v>Mon</v>
      </c>
      <c r="L2246" s="8" t="str">
        <f>IF(Sales_Pipeline[[#This Row],[Close_Date]]="","",TEXT(Sales_Pipeline[[#This Row],[Close_Date]],"mmm"))</f>
        <v>May</v>
      </c>
      <c r="M2246" s="8" t="str">
        <f>IF(Sales_Pipeline[[#This Row],[Close_Date]]="","","Q"&amp;ROUNDUP(MONTH(Sales_Pipeline[[#This Row],[Close_Date]])/3,0))</f>
        <v>Q2</v>
      </c>
      <c r="N2246" s="2" cm="1">
        <f t="array" ref="N2246">IFERROR(_xlfn.IFS(Sales_Pipeline[[#This Row],[Deal_Stage]]="Won",_xlfn.XLOOKUP(Sales_Pipeline[[#This Row],[Product]],Products!$A$2:$A$8,Products!$C$2:$C$8),Sales_Pipeline[[#This Row],[Deal_Stage]]="Lost",_xlfn.XLOOKUP(Sales_Pipeline[[#This Row],[Product]],Products!$A$2:$A$8,Products!$C$2:$C$8)),"")</f>
        <v>55</v>
      </c>
      <c r="O2246" s="2">
        <v>56</v>
      </c>
    </row>
    <row r="2247" spans="1:15" x14ac:dyDescent="0.3">
      <c r="A2247" t="s">
        <v>2393</v>
      </c>
      <c r="B2247" t="s">
        <v>13</v>
      </c>
      <c r="C2247" t="str">
        <f>_xlfn.XLOOKUP(Sales_Pipeline[[#This Row],[Sales_Agent]],Sales_Teams[Sales_Agent],Sales_Teams[Manager])</f>
        <v>Melvin Marxen</v>
      </c>
      <c r="D2247" t="str">
        <f>_xlfn.XLOOKUP(Sales_Pipeline[[#This Row],[Manager]],Sales_Teams[Manager],Sales_Teams[Regional_Office])</f>
        <v>Central</v>
      </c>
      <c r="E2247" t="s">
        <v>76</v>
      </c>
      <c r="F2247" t="s">
        <v>333</v>
      </c>
      <c r="G2247" t="str">
        <f>IFERROR(_xlfn.XLOOKUP(Sales_Pipeline[[#This Row],[Account]],Accounts!$A$2:$A$86,Accounts!$F$2:$F$86),"")</f>
        <v>United States</v>
      </c>
      <c r="H2247" t="s">
        <v>57</v>
      </c>
      <c r="I2247" s="3">
        <v>42834</v>
      </c>
      <c r="J2247" s="3">
        <v>42839</v>
      </c>
      <c r="K2247" s="8" t="str">
        <f>IF(Sales_Pipeline[[#This Row],[Close_Date]]="","",TEXT(Sales_Pipeline[[#This Row],[Close_Date]],"ddd"))</f>
        <v>Fri</v>
      </c>
      <c r="L2247" s="8" t="str">
        <f>IF(Sales_Pipeline[[#This Row],[Close_Date]]="","",TEXT(Sales_Pipeline[[#This Row],[Close_Date]],"mmm"))</f>
        <v>Apr</v>
      </c>
      <c r="M2247" s="8" t="str">
        <f>IF(Sales_Pipeline[[#This Row],[Close_Date]]="","","Q"&amp;ROUNDUP(MONTH(Sales_Pipeline[[#This Row],[Close_Date]])/3,0))</f>
        <v>Q2</v>
      </c>
      <c r="N2247" s="2" cm="1">
        <f t="array" ref="N2247">IFERROR(_xlfn.IFS(Sales_Pipeline[[#This Row],[Deal_Stage]]="Won",_xlfn.XLOOKUP(Sales_Pipeline[[#This Row],[Product]],Products!$A$2:$A$8,Products!$C$2:$C$8),Sales_Pipeline[[#This Row],[Deal_Stage]]="Lost",_xlfn.XLOOKUP(Sales_Pipeline[[#This Row],[Product]],Products!$A$2:$A$8,Products!$C$2:$C$8)),"")</f>
        <v>3393</v>
      </c>
      <c r="O2247" s="2">
        <v>3077</v>
      </c>
    </row>
    <row r="2248" spans="1:15" x14ac:dyDescent="0.3">
      <c r="A2248" t="s">
        <v>2394</v>
      </c>
      <c r="B2248" t="s">
        <v>36</v>
      </c>
      <c r="C2248" t="str">
        <f>_xlfn.XLOOKUP(Sales_Pipeline[[#This Row],[Sales_Agent]],Sales_Teams[Sales_Agent],Sales_Teams[Manager])</f>
        <v>Celia Rouche</v>
      </c>
      <c r="D2248" t="str">
        <f>_xlfn.XLOOKUP(Sales_Pipeline[[#This Row],[Manager]],Sales_Teams[Manager],Sales_Teams[Regional_Office])</f>
        <v>West</v>
      </c>
      <c r="E2248" t="s">
        <v>55</v>
      </c>
      <c r="F2248" t="s">
        <v>330</v>
      </c>
      <c r="G2248" t="str">
        <f>IFERROR(_xlfn.XLOOKUP(Sales_Pipeline[[#This Row],[Account]],Accounts!$A$2:$A$86,Accounts!$F$2:$F$86),"")</f>
        <v>Korea</v>
      </c>
      <c r="H2248" t="s">
        <v>57</v>
      </c>
      <c r="I2248" s="3">
        <v>42834</v>
      </c>
      <c r="J2248" s="3">
        <v>42842</v>
      </c>
      <c r="K2248" s="8" t="str">
        <f>IF(Sales_Pipeline[[#This Row],[Close_Date]]="","",TEXT(Sales_Pipeline[[#This Row],[Close_Date]],"ddd"))</f>
        <v>Mon</v>
      </c>
      <c r="L2248" s="8" t="str">
        <f>IF(Sales_Pipeline[[#This Row],[Close_Date]]="","",TEXT(Sales_Pipeline[[#This Row],[Close_Date]],"mmm"))</f>
        <v>Apr</v>
      </c>
      <c r="M2248" s="8" t="str">
        <f>IF(Sales_Pipeline[[#This Row],[Close_Date]]="","","Q"&amp;ROUNDUP(MONTH(Sales_Pipeline[[#This Row],[Close_Date]])/3,0))</f>
        <v>Q2</v>
      </c>
      <c r="N2248" s="2" cm="1">
        <f t="array" ref="N2248">IFERROR(_xlfn.IFS(Sales_Pipeline[[#This Row],[Deal_Stage]]="Won",_xlfn.XLOOKUP(Sales_Pipeline[[#This Row],[Product]],Products!$A$2:$A$8,Products!$C$2:$C$8),Sales_Pipeline[[#This Row],[Deal_Stage]]="Lost",_xlfn.XLOOKUP(Sales_Pipeline[[#This Row],[Product]],Products!$A$2:$A$8,Products!$C$2:$C$8)),"")</f>
        <v>1096</v>
      </c>
      <c r="O2248" s="2">
        <v>974</v>
      </c>
    </row>
    <row r="2249" spans="1:15" x14ac:dyDescent="0.3">
      <c r="A2249" t="s">
        <v>2395</v>
      </c>
      <c r="B2249" t="s">
        <v>43</v>
      </c>
      <c r="C2249" t="str">
        <f>_xlfn.XLOOKUP(Sales_Pipeline[[#This Row],[Sales_Agent]],Sales_Teams[Sales_Agent],Sales_Teams[Manager])</f>
        <v>Summer Sewald</v>
      </c>
      <c r="D2249" t="str">
        <f>_xlfn.XLOOKUP(Sales_Pipeline[[#This Row],[Manager]],Sales_Teams[Manager],Sales_Teams[Regional_Office])</f>
        <v>West</v>
      </c>
      <c r="E2249" t="s">
        <v>55</v>
      </c>
      <c r="F2249" t="s">
        <v>72</v>
      </c>
      <c r="G2249" t="str">
        <f>IFERROR(_xlfn.XLOOKUP(Sales_Pipeline[[#This Row],[Account]],Accounts!$A$2:$A$86,Accounts!$F$2:$F$86),"")</f>
        <v>United States</v>
      </c>
      <c r="H2249" t="s">
        <v>57</v>
      </c>
      <c r="I2249" s="3">
        <v>42834</v>
      </c>
      <c r="J2249" s="3">
        <v>42835</v>
      </c>
      <c r="K2249" s="8" t="str">
        <f>IF(Sales_Pipeline[[#This Row],[Close_Date]]="","",TEXT(Sales_Pipeline[[#This Row],[Close_Date]],"ddd"))</f>
        <v>Mon</v>
      </c>
      <c r="L2249" s="8" t="str">
        <f>IF(Sales_Pipeline[[#This Row],[Close_Date]]="","",TEXT(Sales_Pipeline[[#This Row],[Close_Date]],"mmm"))</f>
        <v>Apr</v>
      </c>
      <c r="M2249" s="8" t="str">
        <f>IF(Sales_Pipeline[[#This Row],[Close_Date]]="","","Q"&amp;ROUNDUP(MONTH(Sales_Pipeline[[#This Row],[Close_Date]])/3,0))</f>
        <v>Q2</v>
      </c>
      <c r="N2249" s="2" cm="1">
        <f t="array" ref="N2249">IFERROR(_xlfn.IFS(Sales_Pipeline[[#This Row],[Deal_Stage]]="Won",_xlfn.XLOOKUP(Sales_Pipeline[[#This Row],[Product]],Products!$A$2:$A$8,Products!$C$2:$C$8),Sales_Pipeline[[#This Row],[Deal_Stage]]="Lost",_xlfn.XLOOKUP(Sales_Pipeline[[#This Row],[Product]],Products!$A$2:$A$8,Products!$C$2:$C$8)),"")</f>
        <v>1096</v>
      </c>
      <c r="O2249" s="2">
        <v>915</v>
      </c>
    </row>
    <row r="2250" spans="1:15" x14ac:dyDescent="0.3">
      <c r="A2250" t="s">
        <v>2396</v>
      </c>
      <c r="B2250" t="s">
        <v>42</v>
      </c>
      <c r="C2250" t="str">
        <f>_xlfn.XLOOKUP(Sales_Pipeline[[#This Row],[Sales_Agent]],Sales_Teams[Sales_Agent],Sales_Teams[Manager])</f>
        <v>Summer Sewald</v>
      </c>
      <c r="D2250" t="str">
        <f>_xlfn.XLOOKUP(Sales_Pipeline[[#This Row],[Manager]],Sales_Teams[Manager],Sales_Teams[Regional_Office])</f>
        <v>West</v>
      </c>
      <c r="E2250" t="s">
        <v>55</v>
      </c>
      <c r="F2250" t="s">
        <v>288</v>
      </c>
      <c r="G2250" t="str">
        <f>IFERROR(_xlfn.XLOOKUP(Sales_Pipeline[[#This Row],[Account]],Accounts!$A$2:$A$86,Accounts!$F$2:$F$86),"")</f>
        <v>United States</v>
      </c>
      <c r="H2250" t="s">
        <v>82</v>
      </c>
      <c r="I2250" s="3">
        <v>42834</v>
      </c>
      <c r="J2250" s="3">
        <v>42959</v>
      </c>
      <c r="K2250" s="8" t="str">
        <f>IF(Sales_Pipeline[[#This Row],[Close_Date]]="","",TEXT(Sales_Pipeline[[#This Row],[Close_Date]],"ddd"))</f>
        <v>Sat</v>
      </c>
      <c r="L2250" s="8" t="str">
        <f>IF(Sales_Pipeline[[#This Row],[Close_Date]]="","",TEXT(Sales_Pipeline[[#This Row],[Close_Date]],"mmm"))</f>
        <v>Aug</v>
      </c>
      <c r="M2250" s="8" t="str">
        <f>IF(Sales_Pipeline[[#This Row],[Close_Date]]="","","Q"&amp;ROUNDUP(MONTH(Sales_Pipeline[[#This Row],[Close_Date]])/3,0))</f>
        <v>Q3</v>
      </c>
      <c r="N2250" s="2" cm="1">
        <f t="array" ref="N2250">IFERROR(_xlfn.IFS(Sales_Pipeline[[#This Row],[Deal_Stage]]="Won",_xlfn.XLOOKUP(Sales_Pipeline[[#This Row],[Product]],Products!$A$2:$A$8,Products!$C$2:$C$8),Sales_Pipeline[[#This Row],[Deal_Stage]]="Lost",_xlfn.XLOOKUP(Sales_Pipeline[[#This Row],[Product]],Products!$A$2:$A$8,Products!$C$2:$C$8)),"")</f>
        <v>1096</v>
      </c>
      <c r="O2250" s="2">
        <v>0</v>
      </c>
    </row>
    <row r="2251" spans="1:15" x14ac:dyDescent="0.3">
      <c r="A2251" t="s">
        <v>2397</v>
      </c>
      <c r="B2251" t="s">
        <v>42</v>
      </c>
      <c r="C2251" t="str">
        <f>_xlfn.XLOOKUP(Sales_Pipeline[[#This Row],[Sales_Agent]],Sales_Teams[Sales_Agent],Sales_Teams[Manager])</f>
        <v>Summer Sewald</v>
      </c>
      <c r="D2251" t="str">
        <f>_xlfn.XLOOKUP(Sales_Pipeline[[#This Row],[Manager]],Sales_Teams[Manager],Sales_Teams[Regional_Office])</f>
        <v>West</v>
      </c>
      <c r="E2251" t="s">
        <v>76</v>
      </c>
      <c r="F2251" t="s">
        <v>328</v>
      </c>
      <c r="G2251" t="str">
        <f>IFERROR(_xlfn.XLOOKUP(Sales_Pipeline[[#This Row],[Account]],Accounts!$A$2:$A$86,Accounts!$F$2:$F$86),"")</f>
        <v>United States</v>
      </c>
      <c r="H2251" t="s">
        <v>82</v>
      </c>
      <c r="I2251" s="3">
        <v>42834</v>
      </c>
      <c r="J2251" s="3">
        <v>42841</v>
      </c>
      <c r="K2251" s="8" t="str">
        <f>IF(Sales_Pipeline[[#This Row],[Close_Date]]="","",TEXT(Sales_Pipeline[[#This Row],[Close_Date]],"ddd"))</f>
        <v>Sun</v>
      </c>
      <c r="L2251" s="8" t="str">
        <f>IF(Sales_Pipeline[[#This Row],[Close_Date]]="","",TEXT(Sales_Pipeline[[#This Row],[Close_Date]],"mmm"))</f>
        <v>Apr</v>
      </c>
      <c r="M2251" s="8" t="str">
        <f>IF(Sales_Pipeline[[#This Row],[Close_Date]]="","","Q"&amp;ROUNDUP(MONTH(Sales_Pipeline[[#This Row],[Close_Date]])/3,0))</f>
        <v>Q2</v>
      </c>
      <c r="N2251" s="2" cm="1">
        <f t="array" ref="N2251">IFERROR(_xlfn.IFS(Sales_Pipeline[[#This Row],[Deal_Stage]]="Won",_xlfn.XLOOKUP(Sales_Pipeline[[#This Row],[Product]],Products!$A$2:$A$8,Products!$C$2:$C$8),Sales_Pipeline[[#This Row],[Deal_Stage]]="Lost",_xlfn.XLOOKUP(Sales_Pipeline[[#This Row],[Product]],Products!$A$2:$A$8,Products!$C$2:$C$8)),"")</f>
        <v>3393</v>
      </c>
      <c r="O2251" s="2">
        <v>0</v>
      </c>
    </row>
    <row r="2252" spans="1:15" x14ac:dyDescent="0.3">
      <c r="A2252" t="s">
        <v>2398</v>
      </c>
      <c r="B2252" t="s">
        <v>42</v>
      </c>
      <c r="C2252" t="str">
        <f>_xlfn.XLOOKUP(Sales_Pipeline[[#This Row],[Sales_Agent]],Sales_Teams[Sales_Agent],Sales_Teams[Manager])</f>
        <v>Summer Sewald</v>
      </c>
      <c r="D2252" t="str">
        <f>_xlfn.XLOOKUP(Sales_Pipeline[[#This Row],[Manager]],Sales_Teams[Manager],Sales_Teams[Regional_Office])</f>
        <v>West</v>
      </c>
      <c r="E2252" t="s">
        <v>55</v>
      </c>
      <c r="F2252" t="s">
        <v>234</v>
      </c>
      <c r="G2252" t="str">
        <f>IFERROR(_xlfn.XLOOKUP(Sales_Pipeline[[#This Row],[Account]],Accounts!$A$2:$A$86,Accounts!$F$2:$F$86),"")</f>
        <v>United States</v>
      </c>
      <c r="H2252" t="s">
        <v>57</v>
      </c>
      <c r="I2252" s="3">
        <v>42834</v>
      </c>
      <c r="J2252" s="3">
        <v>42906</v>
      </c>
      <c r="K2252" s="8" t="str">
        <f>IF(Sales_Pipeline[[#This Row],[Close_Date]]="","",TEXT(Sales_Pipeline[[#This Row],[Close_Date]],"ddd"))</f>
        <v>Tue</v>
      </c>
      <c r="L2252" s="8" t="str">
        <f>IF(Sales_Pipeline[[#This Row],[Close_Date]]="","",TEXT(Sales_Pipeline[[#This Row],[Close_Date]],"mmm"))</f>
        <v>Jun</v>
      </c>
      <c r="M2252" s="8" t="str">
        <f>IF(Sales_Pipeline[[#This Row],[Close_Date]]="","","Q"&amp;ROUNDUP(MONTH(Sales_Pipeline[[#This Row],[Close_Date]])/3,0))</f>
        <v>Q2</v>
      </c>
      <c r="N2252" s="2" cm="1">
        <f t="array" ref="N2252">IFERROR(_xlfn.IFS(Sales_Pipeline[[#This Row],[Deal_Stage]]="Won",_xlfn.XLOOKUP(Sales_Pipeline[[#This Row],[Product]],Products!$A$2:$A$8,Products!$C$2:$C$8),Sales_Pipeline[[#This Row],[Deal_Stage]]="Lost",_xlfn.XLOOKUP(Sales_Pipeline[[#This Row],[Product]],Products!$A$2:$A$8,Products!$C$2:$C$8)),"")</f>
        <v>1096</v>
      </c>
      <c r="O2252" s="2">
        <v>983</v>
      </c>
    </row>
    <row r="2253" spans="1:15" x14ac:dyDescent="0.3">
      <c r="A2253" t="s">
        <v>2399</v>
      </c>
      <c r="B2253" t="s">
        <v>12</v>
      </c>
      <c r="C2253" t="str">
        <f>_xlfn.XLOOKUP(Sales_Pipeline[[#This Row],[Sales_Agent]],Sales_Teams[Sales_Agent],Sales_Teams[Manager])</f>
        <v>Melvin Marxen</v>
      </c>
      <c r="D2253" t="str">
        <f>_xlfn.XLOOKUP(Sales_Pipeline[[#This Row],[Manager]],Sales_Teams[Manager],Sales_Teams[Regional_Office])</f>
        <v>Central</v>
      </c>
      <c r="E2253" t="s">
        <v>55</v>
      </c>
      <c r="F2253" t="s">
        <v>333</v>
      </c>
      <c r="G2253" t="str">
        <f>IFERROR(_xlfn.XLOOKUP(Sales_Pipeline[[#This Row],[Account]],Accounts!$A$2:$A$86,Accounts!$F$2:$F$86),"")</f>
        <v>United States</v>
      </c>
      <c r="H2253" t="s">
        <v>57</v>
      </c>
      <c r="I2253" s="3">
        <v>42834</v>
      </c>
      <c r="J2253" s="3">
        <v>42835</v>
      </c>
      <c r="K2253" s="8" t="str">
        <f>IF(Sales_Pipeline[[#This Row],[Close_Date]]="","",TEXT(Sales_Pipeline[[#This Row],[Close_Date]],"ddd"))</f>
        <v>Mon</v>
      </c>
      <c r="L2253" s="8" t="str">
        <f>IF(Sales_Pipeline[[#This Row],[Close_Date]]="","",TEXT(Sales_Pipeline[[#This Row],[Close_Date]],"mmm"))</f>
        <v>Apr</v>
      </c>
      <c r="M2253" s="8" t="str">
        <f>IF(Sales_Pipeline[[#This Row],[Close_Date]]="","","Q"&amp;ROUNDUP(MONTH(Sales_Pipeline[[#This Row],[Close_Date]])/3,0))</f>
        <v>Q2</v>
      </c>
      <c r="N2253" s="2" cm="1">
        <f t="array" ref="N2253">IFERROR(_xlfn.IFS(Sales_Pipeline[[#This Row],[Deal_Stage]]="Won",_xlfn.XLOOKUP(Sales_Pipeline[[#This Row],[Product]],Products!$A$2:$A$8,Products!$C$2:$C$8),Sales_Pipeline[[#This Row],[Deal_Stage]]="Lost",_xlfn.XLOOKUP(Sales_Pipeline[[#This Row],[Product]],Products!$A$2:$A$8,Products!$C$2:$C$8)),"")</f>
        <v>1096</v>
      </c>
      <c r="O2253" s="2">
        <v>1204</v>
      </c>
    </row>
    <row r="2254" spans="1:15" x14ac:dyDescent="0.3">
      <c r="A2254" t="s">
        <v>2400</v>
      </c>
      <c r="B2254" t="s">
        <v>9</v>
      </c>
      <c r="C2254" t="str">
        <f>_xlfn.XLOOKUP(Sales_Pipeline[[#This Row],[Sales_Agent]],Sales_Teams[Sales_Agent],Sales_Teams[Manager])</f>
        <v>Dustin Brinkmann</v>
      </c>
      <c r="D2254" t="str">
        <f>_xlfn.XLOOKUP(Sales_Pipeline[[#This Row],[Manager]],Sales_Teams[Manager],Sales_Teams[Regional_Office])</f>
        <v>Central</v>
      </c>
      <c r="E2254" t="s">
        <v>84</v>
      </c>
      <c r="F2254" t="s">
        <v>234</v>
      </c>
      <c r="G2254" t="str">
        <f>IFERROR(_xlfn.XLOOKUP(Sales_Pipeline[[#This Row],[Account]],Accounts!$A$2:$A$86,Accounts!$F$2:$F$86),"")</f>
        <v>United States</v>
      </c>
      <c r="H2254" t="s">
        <v>82</v>
      </c>
      <c r="I2254" s="3">
        <v>42834</v>
      </c>
      <c r="J2254" s="3">
        <v>42841</v>
      </c>
      <c r="K2254" s="8" t="str">
        <f>IF(Sales_Pipeline[[#This Row],[Close_Date]]="","",TEXT(Sales_Pipeline[[#This Row],[Close_Date]],"ddd"))</f>
        <v>Sun</v>
      </c>
      <c r="L2254" s="8" t="str">
        <f>IF(Sales_Pipeline[[#This Row],[Close_Date]]="","",TEXT(Sales_Pipeline[[#This Row],[Close_Date]],"mmm"))</f>
        <v>Apr</v>
      </c>
      <c r="M2254" s="8" t="str">
        <f>IF(Sales_Pipeline[[#This Row],[Close_Date]]="","","Q"&amp;ROUNDUP(MONTH(Sales_Pipeline[[#This Row],[Close_Date]])/3,0))</f>
        <v>Q2</v>
      </c>
      <c r="N2254" s="2" cm="1">
        <f t="array" ref="N2254">IFERROR(_xlfn.IFS(Sales_Pipeline[[#This Row],[Deal_Stage]]="Won",_xlfn.XLOOKUP(Sales_Pipeline[[#This Row],[Product]],Products!$A$2:$A$8,Products!$C$2:$C$8),Sales_Pipeline[[#This Row],[Deal_Stage]]="Lost",_xlfn.XLOOKUP(Sales_Pipeline[[#This Row],[Product]],Products!$A$2:$A$8,Products!$C$2:$C$8)),"")</f>
        <v>5482</v>
      </c>
      <c r="O2254" s="2">
        <v>0</v>
      </c>
    </row>
    <row r="2255" spans="1:15" x14ac:dyDescent="0.3">
      <c r="A2255" t="s">
        <v>2401</v>
      </c>
      <c r="B2255" t="s">
        <v>14</v>
      </c>
      <c r="C2255" t="str">
        <f>_xlfn.XLOOKUP(Sales_Pipeline[[#This Row],[Sales_Agent]],Sales_Teams[Sales_Agent],Sales_Teams[Manager])</f>
        <v>Melvin Marxen</v>
      </c>
      <c r="D2255" t="str">
        <f>_xlfn.XLOOKUP(Sales_Pipeline[[#This Row],[Manager]],Sales_Teams[Manager],Sales_Teams[Regional_Office])</f>
        <v>Central</v>
      </c>
      <c r="E2255" t="s">
        <v>55</v>
      </c>
      <c r="F2255" t="s">
        <v>136</v>
      </c>
      <c r="G2255" t="str">
        <f>IFERROR(_xlfn.XLOOKUP(Sales_Pipeline[[#This Row],[Account]],Accounts!$A$2:$A$86,Accounts!$F$2:$F$86),"")</f>
        <v>United States</v>
      </c>
      <c r="H2255" t="s">
        <v>57</v>
      </c>
      <c r="I2255" s="3">
        <v>42834</v>
      </c>
      <c r="J2255" s="3">
        <v>42835</v>
      </c>
      <c r="K2255" s="8" t="str">
        <f>IF(Sales_Pipeline[[#This Row],[Close_Date]]="","",TEXT(Sales_Pipeline[[#This Row],[Close_Date]],"ddd"))</f>
        <v>Mon</v>
      </c>
      <c r="L2255" s="8" t="str">
        <f>IF(Sales_Pipeline[[#This Row],[Close_Date]]="","",TEXT(Sales_Pipeline[[#This Row],[Close_Date]],"mmm"))</f>
        <v>Apr</v>
      </c>
      <c r="M2255" s="8" t="str">
        <f>IF(Sales_Pipeline[[#This Row],[Close_Date]]="","","Q"&amp;ROUNDUP(MONTH(Sales_Pipeline[[#This Row],[Close_Date]])/3,0))</f>
        <v>Q2</v>
      </c>
      <c r="N2255" s="2" cm="1">
        <f t="array" ref="N2255">IFERROR(_xlfn.IFS(Sales_Pipeline[[#This Row],[Deal_Stage]]="Won",_xlfn.XLOOKUP(Sales_Pipeline[[#This Row],[Product]],Products!$A$2:$A$8,Products!$C$2:$C$8),Sales_Pipeline[[#This Row],[Deal_Stage]]="Lost",_xlfn.XLOOKUP(Sales_Pipeline[[#This Row],[Product]],Products!$A$2:$A$8,Products!$C$2:$C$8)),"")</f>
        <v>1096</v>
      </c>
      <c r="O2255" s="2">
        <v>970</v>
      </c>
    </row>
    <row r="2256" spans="1:15" x14ac:dyDescent="0.3">
      <c r="A2256" t="s">
        <v>2402</v>
      </c>
      <c r="B2256" t="s">
        <v>29</v>
      </c>
      <c r="C2256" t="str">
        <f>_xlfn.XLOOKUP(Sales_Pipeline[[#This Row],[Sales_Agent]],Sales_Teams[Sales_Agent],Sales_Teams[Manager])</f>
        <v>Rocco Neubert</v>
      </c>
      <c r="D2256" t="str">
        <f>_xlfn.XLOOKUP(Sales_Pipeline[[#This Row],[Manager]],Sales_Teams[Manager],Sales_Teams[Regional_Office])</f>
        <v>East</v>
      </c>
      <c r="E2256" t="s">
        <v>63</v>
      </c>
      <c r="F2256" t="s">
        <v>220</v>
      </c>
      <c r="G2256" t="str">
        <f>IFERROR(_xlfn.XLOOKUP(Sales_Pipeline[[#This Row],[Account]],Accounts!$A$2:$A$86,Accounts!$F$2:$F$86),"")</f>
        <v>United States</v>
      </c>
      <c r="H2256" t="s">
        <v>57</v>
      </c>
      <c r="I2256" s="3">
        <v>42834</v>
      </c>
      <c r="J2256" s="3">
        <v>42841</v>
      </c>
      <c r="K2256" s="8" t="str">
        <f>IF(Sales_Pipeline[[#This Row],[Close_Date]]="","",TEXT(Sales_Pipeline[[#This Row],[Close_Date]],"ddd"))</f>
        <v>Sun</v>
      </c>
      <c r="L2256" s="8" t="str">
        <f>IF(Sales_Pipeline[[#This Row],[Close_Date]]="","",TEXT(Sales_Pipeline[[#This Row],[Close_Date]],"mmm"))</f>
        <v>Apr</v>
      </c>
      <c r="M2256" s="8" t="str">
        <f>IF(Sales_Pipeline[[#This Row],[Close_Date]]="","","Q"&amp;ROUNDUP(MONTH(Sales_Pipeline[[#This Row],[Close_Date]])/3,0))</f>
        <v>Q2</v>
      </c>
      <c r="N2256" s="2" cm="1">
        <f t="array" ref="N2256">IFERROR(_xlfn.IFS(Sales_Pipeline[[#This Row],[Deal_Stage]]="Won",_xlfn.XLOOKUP(Sales_Pipeline[[#This Row],[Product]],Products!$A$2:$A$8,Products!$C$2:$C$8),Sales_Pipeline[[#This Row],[Deal_Stage]]="Lost",_xlfn.XLOOKUP(Sales_Pipeline[[#This Row],[Product]],Products!$A$2:$A$8,Products!$C$2:$C$8)),"")</f>
        <v>550</v>
      </c>
      <c r="O2256" s="2">
        <v>575</v>
      </c>
    </row>
    <row r="2257" spans="1:15" x14ac:dyDescent="0.3">
      <c r="A2257" t="s">
        <v>2403</v>
      </c>
      <c r="B2257" t="s">
        <v>21</v>
      </c>
      <c r="C2257" t="str">
        <f>_xlfn.XLOOKUP(Sales_Pipeline[[#This Row],[Sales_Agent]],Sales_Teams[Sales_Agent],Sales_Teams[Manager])</f>
        <v>Cara Losch</v>
      </c>
      <c r="D2257" t="str">
        <f>_xlfn.XLOOKUP(Sales_Pipeline[[#This Row],[Manager]],Sales_Teams[Manager],Sales_Teams[Regional_Office])</f>
        <v>East</v>
      </c>
      <c r="E2257" t="s">
        <v>84</v>
      </c>
      <c r="F2257" t="s">
        <v>109</v>
      </c>
      <c r="G2257" t="str">
        <f>IFERROR(_xlfn.XLOOKUP(Sales_Pipeline[[#This Row],[Account]],Accounts!$A$2:$A$86,Accounts!$F$2:$F$86),"")</f>
        <v>Japan</v>
      </c>
      <c r="H2257" t="s">
        <v>57</v>
      </c>
      <c r="I2257" s="3">
        <v>42834</v>
      </c>
      <c r="J2257" s="3">
        <v>42904</v>
      </c>
      <c r="K2257" s="8" t="str">
        <f>IF(Sales_Pipeline[[#This Row],[Close_Date]]="","",TEXT(Sales_Pipeline[[#This Row],[Close_Date]],"ddd"))</f>
        <v>Sun</v>
      </c>
      <c r="L2257" s="8" t="str">
        <f>IF(Sales_Pipeline[[#This Row],[Close_Date]]="","",TEXT(Sales_Pipeline[[#This Row],[Close_Date]],"mmm"))</f>
        <v>Jun</v>
      </c>
      <c r="M2257" s="8" t="str">
        <f>IF(Sales_Pipeline[[#This Row],[Close_Date]]="","","Q"&amp;ROUNDUP(MONTH(Sales_Pipeline[[#This Row],[Close_Date]])/3,0))</f>
        <v>Q2</v>
      </c>
      <c r="N2257" s="2" cm="1">
        <f t="array" ref="N2257">IFERROR(_xlfn.IFS(Sales_Pipeline[[#This Row],[Deal_Stage]]="Won",_xlfn.XLOOKUP(Sales_Pipeline[[#This Row],[Product]],Products!$A$2:$A$8,Products!$C$2:$C$8),Sales_Pipeline[[#This Row],[Deal_Stage]]="Lost",_xlfn.XLOOKUP(Sales_Pipeline[[#This Row],[Product]],Products!$A$2:$A$8,Products!$C$2:$C$8)),"")</f>
        <v>5482</v>
      </c>
      <c r="O2257" s="2">
        <v>5986</v>
      </c>
    </row>
    <row r="2258" spans="1:15" x14ac:dyDescent="0.3">
      <c r="A2258" t="s">
        <v>2404</v>
      </c>
      <c r="B2258" t="s">
        <v>7</v>
      </c>
      <c r="C2258" t="str">
        <f>_xlfn.XLOOKUP(Sales_Pipeline[[#This Row],[Sales_Agent]],Sales_Teams[Sales_Agent],Sales_Teams[Manager])</f>
        <v>Dustin Brinkmann</v>
      </c>
      <c r="D2258" t="str">
        <f>_xlfn.XLOOKUP(Sales_Pipeline[[#This Row],[Manager]],Sales_Teams[Manager],Sales_Teams[Regional_Office])</f>
        <v>Central</v>
      </c>
      <c r="E2258" t="s">
        <v>55</v>
      </c>
      <c r="F2258" t="s">
        <v>150</v>
      </c>
      <c r="G2258" t="str">
        <f>IFERROR(_xlfn.XLOOKUP(Sales_Pipeline[[#This Row],[Account]],Accounts!$A$2:$A$86,Accounts!$F$2:$F$86),"")</f>
        <v>United States</v>
      </c>
      <c r="H2258" t="s">
        <v>82</v>
      </c>
      <c r="I2258" s="3">
        <v>42834</v>
      </c>
      <c r="J2258" s="3">
        <v>42846</v>
      </c>
      <c r="K2258" s="8" t="str">
        <f>IF(Sales_Pipeline[[#This Row],[Close_Date]]="","",TEXT(Sales_Pipeline[[#This Row],[Close_Date]],"ddd"))</f>
        <v>Fri</v>
      </c>
      <c r="L2258" s="8" t="str">
        <f>IF(Sales_Pipeline[[#This Row],[Close_Date]]="","",TEXT(Sales_Pipeline[[#This Row],[Close_Date]],"mmm"))</f>
        <v>Apr</v>
      </c>
      <c r="M2258" s="8" t="str">
        <f>IF(Sales_Pipeline[[#This Row],[Close_Date]]="","","Q"&amp;ROUNDUP(MONTH(Sales_Pipeline[[#This Row],[Close_Date]])/3,0))</f>
        <v>Q2</v>
      </c>
      <c r="N2258" s="2" cm="1">
        <f t="array" ref="N2258">IFERROR(_xlfn.IFS(Sales_Pipeline[[#This Row],[Deal_Stage]]="Won",_xlfn.XLOOKUP(Sales_Pipeline[[#This Row],[Product]],Products!$A$2:$A$8,Products!$C$2:$C$8),Sales_Pipeline[[#This Row],[Deal_Stage]]="Lost",_xlfn.XLOOKUP(Sales_Pipeline[[#This Row],[Product]],Products!$A$2:$A$8,Products!$C$2:$C$8)),"")</f>
        <v>1096</v>
      </c>
      <c r="O2258" s="2">
        <v>0</v>
      </c>
    </row>
    <row r="2259" spans="1:15" x14ac:dyDescent="0.3">
      <c r="A2259" t="s">
        <v>2405</v>
      </c>
      <c r="B2259" t="s">
        <v>32</v>
      </c>
      <c r="C2259" t="str">
        <f>_xlfn.XLOOKUP(Sales_Pipeline[[#This Row],[Sales_Agent]],Sales_Teams[Sales_Agent],Sales_Teams[Manager])</f>
        <v>Celia Rouche</v>
      </c>
      <c r="D2259" t="str">
        <f>_xlfn.XLOOKUP(Sales_Pipeline[[#This Row],[Manager]],Sales_Teams[Manager],Sales_Teams[Regional_Office])</f>
        <v>West</v>
      </c>
      <c r="E2259" t="s">
        <v>61</v>
      </c>
      <c r="F2259" t="s">
        <v>98</v>
      </c>
      <c r="G2259" t="str">
        <f>IFERROR(_xlfn.XLOOKUP(Sales_Pipeline[[#This Row],[Account]],Accounts!$A$2:$A$86,Accounts!$F$2:$F$86),"")</f>
        <v>United States</v>
      </c>
      <c r="H2259" t="s">
        <v>57</v>
      </c>
      <c r="I2259" s="3">
        <v>42834</v>
      </c>
      <c r="J2259" s="3">
        <v>42902</v>
      </c>
      <c r="K2259" s="8" t="str">
        <f>IF(Sales_Pipeline[[#This Row],[Close_Date]]="","",TEXT(Sales_Pipeline[[#This Row],[Close_Date]],"ddd"))</f>
        <v>Fri</v>
      </c>
      <c r="L2259" s="8" t="str">
        <f>IF(Sales_Pipeline[[#This Row],[Close_Date]]="","",TEXT(Sales_Pipeline[[#This Row],[Close_Date]],"mmm"))</f>
        <v>Jun</v>
      </c>
      <c r="M2259" s="8" t="str">
        <f>IF(Sales_Pipeline[[#This Row],[Close_Date]]="","","Q"&amp;ROUNDUP(MONTH(Sales_Pipeline[[#This Row],[Close_Date]])/3,0))</f>
        <v>Q2</v>
      </c>
      <c r="N2259" s="2" cm="1">
        <f t="array" ref="N2259">IFERROR(_xlfn.IFS(Sales_Pipeline[[#This Row],[Deal_Stage]]="Won",_xlfn.XLOOKUP(Sales_Pipeline[[#This Row],[Product]],Products!$A$2:$A$8,Products!$C$2:$C$8),Sales_Pipeline[[#This Row],[Deal_Stage]]="Lost",_xlfn.XLOOKUP(Sales_Pipeline[[#This Row],[Product]],Products!$A$2:$A$8,Products!$C$2:$C$8)),"")</f>
        <v>55</v>
      </c>
      <c r="O2259" s="2">
        <v>64</v>
      </c>
    </row>
    <row r="2260" spans="1:15" x14ac:dyDescent="0.3">
      <c r="A2260" t="s">
        <v>2406</v>
      </c>
      <c r="B2260" t="s">
        <v>17</v>
      </c>
      <c r="C2260" t="str">
        <f>_xlfn.XLOOKUP(Sales_Pipeline[[#This Row],[Sales_Agent]],Sales_Teams[Sales_Agent],Sales_Teams[Manager])</f>
        <v>Cara Losch</v>
      </c>
      <c r="D2260" t="str">
        <f>_xlfn.XLOOKUP(Sales_Pipeline[[#This Row],[Manager]],Sales_Teams[Manager],Sales_Teams[Regional_Office])</f>
        <v>East</v>
      </c>
      <c r="E2260" t="s">
        <v>61</v>
      </c>
      <c r="G2260" t="str">
        <f>IFERROR(_xlfn.XLOOKUP(Sales_Pipeline[[#This Row],[Account]],Accounts!$A$2:$A$86,Accounts!$F$2:$F$86),"")</f>
        <v/>
      </c>
      <c r="H2260" t="s">
        <v>77</v>
      </c>
      <c r="I2260" s="3">
        <v>42834</v>
      </c>
      <c r="K2260" s="8" t="str">
        <f>IF(Sales_Pipeline[[#This Row],[Close_Date]]="","",TEXT(Sales_Pipeline[[#This Row],[Close_Date]],"ddd"))</f>
        <v/>
      </c>
      <c r="L2260" s="8" t="str">
        <f>IF(Sales_Pipeline[[#This Row],[Close_Date]]="","",TEXT(Sales_Pipeline[[#This Row],[Close_Date]],"mmm"))</f>
        <v/>
      </c>
      <c r="M2260" s="8" t="str">
        <f>IF(Sales_Pipeline[[#This Row],[Close_Date]]="","","Q"&amp;ROUNDUP(MONTH(Sales_Pipeline[[#This Row],[Close_Date]])/3,0))</f>
        <v/>
      </c>
      <c r="N2260" s="2" t="str" cm="1">
        <f t="array" ref="N2260">IFERROR(_xlfn.IFS(Sales_Pipeline[[#This Row],[Deal_Stage]]="Won",_xlfn.XLOOKUP(Sales_Pipeline[[#This Row],[Product]],Products!$A$2:$A$8,Products!$C$2:$C$8),Sales_Pipeline[[#This Row],[Deal_Stage]]="Lost",_xlfn.XLOOKUP(Sales_Pipeline[[#This Row],[Product]],Products!$A$2:$A$8,Products!$C$2:$C$8)),"")</f>
        <v/>
      </c>
      <c r="O2260" s="2">
        <v>0</v>
      </c>
    </row>
    <row r="2261" spans="1:15" x14ac:dyDescent="0.3">
      <c r="A2261" t="s">
        <v>2407</v>
      </c>
      <c r="B2261" t="s">
        <v>44</v>
      </c>
      <c r="C2261" t="str">
        <f>_xlfn.XLOOKUP(Sales_Pipeline[[#This Row],[Sales_Agent]],Sales_Teams[Sales_Agent],Sales_Teams[Manager])</f>
        <v>Summer Sewald</v>
      </c>
      <c r="D2261" t="str">
        <f>_xlfn.XLOOKUP(Sales_Pipeline[[#This Row],[Manager]],Sales_Teams[Manager],Sales_Teams[Regional_Office])</f>
        <v>West</v>
      </c>
      <c r="E2261" t="s">
        <v>55</v>
      </c>
      <c r="F2261" t="s">
        <v>388</v>
      </c>
      <c r="G2261" t="str">
        <f>IFERROR(_xlfn.XLOOKUP(Sales_Pipeline[[#This Row],[Account]],Accounts!$A$2:$A$86,Accounts!$F$2:$F$86),"")</f>
        <v>China</v>
      </c>
      <c r="H2261" t="s">
        <v>77</v>
      </c>
      <c r="I2261" s="3">
        <v>42834</v>
      </c>
      <c r="K2261" s="8" t="str">
        <f>IF(Sales_Pipeline[[#This Row],[Close_Date]]="","",TEXT(Sales_Pipeline[[#This Row],[Close_Date]],"ddd"))</f>
        <v/>
      </c>
      <c r="L2261" s="8" t="str">
        <f>IF(Sales_Pipeline[[#This Row],[Close_Date]]="","",TEXT(Sales_Pipeline[[#This Row],[Close_Date]],"mmm"))</f>
        <v/>
      </c>
      <c r="M2261" s="8" t="str">
        <f>IF(Sales_Pipeline[[#This Row],[Close_Date]]="","","Q"&amp;ROUNDUP(MONTH(Sales_Pipeline[[#This Row],[Close_Date]])/3,0))</f>
        <v/>
      </c>
      <c r="N2261" s="2" t="str" cm="1">
        <f t="array" ref="N2261">IFERROR(_xlfn.IFS(Sales_Pipeline[[#This Row],[Deal_Stage]]="Won",_xlfn.XLOOKUP(Sales_Pipeline[[#This Row],[Product]],Products!$A$2:$A$8,Products!$C$2:$C$8),Sales_Pipeline[[#This Row],[Deal_Stage]]="Lost",_xlfn.XLOOKUP(Sales_Pipeline[[#This Row],[Product]],Products!$A$2:$A$8,Products!$C$2:$C$8)),"")</f>
        <v/>
      </c>
      <c r="O2261" s="2">
        <v>0</v>
      </c>
    </row>
    <row r="2262" spans="1:15" x14ac:dyDescent="0.3">
      <c r="A2262" t="s">
        <v>2408</v>
      </c>
      <c r="B2262" t="s">
        <v>44</v>
      </c>
      <c r="C2262" t="str">
        <f>_xlfn.XLOOKUP(Sales_Pipeline[[#This Row],[Sales_Agent]],Sales_Teams[Sales_Agent],Sales_Teams[Manager])</f>
        <v>Summer Sewald</v>
      </c>
      <c r="D2262" t="str">
        <f>_xlfn.XLOOKUP(Sales_Pipeline[[#This Row],[Manager]],Sales_Teams[Manager],Sales_Teams[Regional_Office])</f>
        <v>West</v>
      </c>
      <c r="E2262" t="s">
        <v>63</v>
      </c>
      <c r="F2262" t="s">
        <v>92</v>
      </c>
      <c r="G2262" t="str">
        <f>IFERROR(_xlfn.XLOOKUP(Sales_Pipeline[[#This Row],[Account]],Accounts!$A$2:$A$86,Accounts!$F$2:$F$86),"")</f>
        <v>United States</v>
      </c>
      <c r="H2262" t="s">
        <v>82</v>
      </c>
      <c r="I2262" s="3">
        <v>42834</v>
      </c>
      <c r="J2262" s="3">
        <v>42840</v>
      </c>
      <c r="K2262" s="8" t="str">
        <f>IF(Sales_Pipeline[[#This Row],[Close_Date]]="","",TEXT(Sales_Pipeline[[#This Row],[Close_Date]],"ddd"))</f>
        <v>Sat</v>
      </c>
      <c r="L2262" s="8" t="str">
        <f>IF(Sales_Pipeline[[#This Row],[Close_Date]]="","",TEXT(Sales_Pipeline[[#This Row],[Close_Date]],"mmm"))</f>
        <v>Apr</v>
      </c>
      <c r="M2262" s="8" t="str">
        <f>IF(Sales_Pipeline[[#This Row],[Close_Date]]="","","Q"&amp;ROUNDUP(MONTH(Sales_Pipeline[[#This Row],[Close_Date]])/3,0))</f>
        <v>Q2</v>
      </c>
      <c r="N2262" s="2" cm="1">
        <f t="array" ref="N2262">IFERROR(_xlfn.IFS(Sales_Pipeline[[#This Row],[Deal_Stage]]="Won",_xlfn.XLOOKUP(Sales_Pipeline[[#This Row],[Product]],Products!$A$2:$A$8,Products!$C$2:$C$8),Sales_Pipeline[[#This Row],[Deal_Stage]]="Lost",_xlfn.XLOOKUP(Sales_Pipeline[[#This Row],[Product]],Products!$A$2:$A$8,Products!$C$2:$C$8)),"")</f>
        <v>550</v>
      </c>
      <c r="O2262" s="2">
        <v>0</v>
      </c>
    </row>
    <row r="2263" spans="1:15" x14ac:dyDescent="0.3">
      <c r="A2263" t="s">
        <v>2409</v>
      </c>
      <c r="B2263" t="s">
        <v>44</v>
      </c>
      <c r="C2263" t="str">
        <f>_xlfn.XLOOKUP(Sales_Pipeline[[#This Row],[Sales_Agent]],Sales_Teams[Sales_Agent],Sales_Teams[Manager])</f>
        <v>Summer Sewald</v>
      </c>
      <c r="D2263" t="str">
        <f>_xlfn.XLOOKUP(Sales_Pipeline[[#This Row],[Manager]],Sales_Teams[Manager],Sales_Teams[Regional_Office])</f>
        <v>West</v>
      </c>
      <c r="E2263" t="s">
        <v>76</v>
      </c>
      <c r="F2263" t="s">
        <v>70</v>
      </c>
      <c r="G2263" t="str">
        <f>IFERROR(_xlfn.XLOOKUP(Sales_Pipeline[[#This Row],[Account]],Accounts!$A$2:$A$86,Accounts!$F$2:$F$86),"")</f>
        <v>United States</v>
      </c>
      <c r="H2263" t="s">
        <v>57</v>
      </c>
      <c r="I2263" s="3">
        <v>42834</v>
      </c>
      <c r="J2263" s="3">
        <v>42912</v>
      </c>
      <c r="K2263" s="8" t="str">
        <f>IF(Sales_Pipeline[[#This Row],[Close_Date]]="","",TEXT(Sales_Pipeline[[#This Row],[Close_Date]],"ddd"))</f>
        <v>Mon</v>
      </c>
      <c r="L2263" s="8" t="str">
        <f>IF(Sales_Pipeline[[#This Row],[Close_Date]]="","",TEXT(Sales_Pipeline[[#This Row],[Close_Date]],"mmm"))</f>
        <v>Jun</v>
      </c>
      <c r="M2263" s="8" t="str">
        <f>IF(Sales_Pipeline[[#This Row],[Close_Date]]="","","Q"&amp;ROUNDUP(MONTH(Sales_Pipeline[[#This Row],[Close_Date]])/3,0))</f>
        <v>Q2</v>
      </c>
      <c r="N2263" s="2" cm="1">
        <f t="array" ref="N2263">IFERROR(_xlfn.IFS(Sales_Pipeline[[#This Row],[Deal_Stage]]="Won",_xlfn.XLOOKUP(Sales_Pipeline[[#This Row],[Product]],Products!$A$2:$A$8,Products!$C$2:$C$8),Sales_Pipeline[[#This Row],[Deal_Stage]]="Lost",_xlfn.XLOOKUP(Sales_Pipeline[[#This Row],[Product]],Products!$A$2:$A$8,Products!$C$2:$C$8)),"")</f>
        <v>3393</v>
      </c>
      <c r="O2263" s="2">
        <v>3070</v>
      </c>
    </row>
    <row r="2264" spans="1:15" x14ac:dyDescent="0.3">
      <c r="A2264" t="s">
        <v>2410</v>
      </c>
      <c r="B2264" t="s">
        <v>3</v>
      </c>
      <c r="C2264" t="str">
        <f>_xlfn.XLOOKUP(Sales_Pipeline[[#This Row],[Sales_Agent]],Sales_Teams[Sales_Agent],Sales_Teams[Manager])</f>
        <v>Dustin Brinkmann</v>
      </c>
      <c r="D2264" t="str">
        <f>_xlfn.XLOOKUP(Sales_Pipeline[[#This Row],[Manager]],Sales_Teams[Manager],Sales_Teams[Regional_Office])</f>
        <v>Central</v>
      </c>
      <c r="E2264" t="s">
        <v>61</v>
      </c>
      <c r="F2264" t="s">
        <v>150</v>
      </c>
      <c r="G2264" t="str">
        <f>IFERROR(_xlfn.XLOOKUP(Sales_Pipeline[[#This Row],[Account]],Accounts!$A$2:$A$86,Accounts!$F$2:$F$86),"")</f>
        <v>United States</v>
      </c>
      <c r="H2264" t="s">
        <v>82</v>
      </c>
      <c r="I2264" s="3">
        <v>42835</v>
      </c>
      <c r="J2264" s="3">
        <v>42836</v>
      </c>
      <c r="K2264" s="8" t="str">
        <f>IF(Sales_Pipeline[[#This Row],[Close_Date]]="","",TEXT(Sales_Pipeline[[#This Row],[Close_Date]],"ddd"))</f>
        <v>Tue</v>
      </c>
      <c r="L2264" s="8" t="str">
        <f>IF(Sales_Pipeline[[#This Row],[Close_Date]]="","",TEXT(Sales_Pipeline[[#This Row],[Close_Date]],"mmm"))</f>
        <v>Apr</v>
      </c>
      <c r="M2264" s="8" t="str">
        <f>IF(Sales_Pipeline[[#This Row],[Close_Date]]="","","Q"&amp;ROUNDUP(MONTH(Sales_Pipeline[[#This Row],[Close_Date]])/3,0))</f>
        <v>Q2</v>
      </c>
      <c r="N2264" s="2" cm="1">
        <f t="array" ref="N2264">IFERROR(_xlfn.IFS(Sales_Pipeline[[#This Row],[Deal_Stage]]="Won",_xlfn.XLOOKUP(Sales_Pipeline[[#This Row],[Product]],Products!$A$2:$A$8,Products!$C$2:$C$8),Sales_Pipeline[[#This Row],[Deal_Stage]]="Lost",_xlfn.XLOOKUP(Sales_Pipeline[[#This Row],[Product]],Products!$A$2:$A$8,Products!$C$2:$C$8)),"")</f>
        <v>55</v>
      </c>
      <c r="O2264" s="2">
        <v>0</v>
      </c>
    </row>
    <row r="2265" spans="1:15" x14ac:dyDescent="0.3">
      <c r="A2265" t="s">
        <v>2411</v>
      </c>
      <c r="B2265" t="s">
        <v>30</v>
      </c>
      <c r="C2265" t="str">
        <f>_xlfn.XLOOKUP(Sales_Pipeline[[#This Row],[Sales_Agent]],Sales_Teams[Sales_Agent],Sales_Teams[Manager])</f>
        <v>Rocco Neubert</v>
      </c>
      <c r="D2265" t="str">
        <f>_xlfn.XLOOKUP(Sales_Pipeline[[#This Row],[Manager]],Sales_Teams[Manager],Sales_Teams[Regional_Office])</f>
        <v>East</v>
      </c>
      <c r="E2265" t="s">
        <v>63</v>
      </c>
      <c r="F2265" t="s">
        <v>256</v>
      </c>
      <c r="G2265" t="str">
        <f>IFERROR(_xlfn.XLOOKUP(Sales_Pipeline[[#This Row],[Account]],Accounts!$A$2:$A$86,Accounts!$F$2:$F$86),"")</f>
        <v>United States</v>
      </c>
      <c r="H2265" t="s">
        <v>82</v>
      </c>
      <c r="I2265" s="3">
        <v>42835</v>
      </c>
      <c r="J2265" s="3">
        <v>42836</v>
      </c>
      <c r="K2265" s="8" t="str">
        <f>IF(Sales_Pipeline[[#This Row],[Close_Date]]="","",TEXT(Sales_Pipeline[[#This Row],[Close_Date]],"ddd"))</f>
        <v>Tue</v>
      </c>
      <c r="L2265" s="8" t="str">
        <f>IF(Sales_Pipeline[[#This Row],[Close_Date]]="","",TEXT(Sales_Pipeline[[#This Row],[Close_Date]],"mmm"))</f>
        <v>Apr</v>
      </c>
      <c r="M2265" s="8" t="str">
        <f>IF(Sales_Pipeline[[#This Row],[Close_Date]]="","","Q"&amp;ROUNDUP(MONTH(Sales_Pipeline[[#This Row],[Close_Date]])/3,0))</f>
        <v>Q2</v>
      </c>
      <c r="N2265" s="2" cm="1">
        <f t="array" ref="N2265">IFERROR(_xlfn.IFS(Sales_Pipeline[[#This Row],[Deal_Stage]]="Won",_xlfn.XLOOKUP(Sales_Pipeline[[#This Row],[Product]],Products!$A$2:$A$8,Products!$C$2:$C$8),Sales_Pipeline[[#This Row],[Deal_Stage]]="Lost",_xlfn.XLOOKUP(Sales_Pipeline[[#This Row],[Product]],Products!$A$2:$A$8,Products!$C$2:$C$8)),"")</f>
        <v>550</v>
      </c>
      <c r="O2265" s="2">
        <v>0</v>
      </c>
    </row>
    <row r="2266" spans="1:15" x14ac:dyDescent="0.3">
      <c r="A2266" t="s">
        <v>2412</v>
      </c>
      <c r="B2266" t="s">
        <v>27</v>
      </c>
      <c r="C2266" t="str">
        <f>_xlfn.XLOOKUP(Sales_Pipeline[[#This Row],[Sales_Agent]],Sales_Teams[Sales_Agent],Sales_Teams[Manager])</f>
        <v>Rocco Neubert</v>
      </c>
      <c r="D2266" t="str">
        <f>_xlfn.XLOOKUP(Sales_Pipeline[[#This Row],[Manager]],Sales_Teams[Manager],Sales_Teams[Regional_Office])</f>
        <v>East</v>
      </c>
      <c r="E2266" t="s">
        <v>55</v>
      </c>
      <c r="F2266" t="s">
        <v>129</v>
      </c>
      <c r="G2266" t="str">
        <f>IFERROR(_xlfn.XLOOKUP(Sales_Pipeline[[#This Row],[Account]],Accounts!$A$2:$A$86,Accounts!$F$2:$F$86),"")</f>
        <v>Jordan</v>
      </c>
      <c r="H2266" t="s">
        <v>82</v>
      </c>
      <c r="I2266" s="3">
        <v>42835</v>
      </c>
      <c r="J2266" s="3">
        <v>42842</v>
      </c>
      <c r="K2266" s="8" t="str">
        <f>IF(Sales_Pipeline[[#This Row],[Close_Date]]="","",TEXT(Sales_Pipeline[[#This Row],[Close_Date]],"ddd"))</f>
        <v>Mon</v>
      </c>
      <c r="L2266" s="8" t="str">
        <f>IF(Sales_Pipeline[[#This Row],[Close_Date]]="","",TEXT(Sales_Pipeline[[#This Row],[Close_Date]],"mmm"))</f>
        <v>Apr</v>
      </c>
      <c r="M2266" s="8" t="str">
        <f>IF(Sales_Pipeline[[#This Row],[Close_Date]]="","","Q"&amp;ROUNDUP(MONTH(Sales_Pipeline[[#This Row],[Close_Date]])/3,0))</f>
        <v>Q2</v>
      </c>
      <c r="N2266" s="2" cm="1">
        <f t="array" ref="N2266">IFERROR(_xlfn.IFS(Sales_Pipeline[[#This Row],[Deal_Stage]]="Won",_xlfn.XLOOKUP(Sales_Pipeline[[#This Row],[Product]],Products!$A$2:$A$8,Products!$C$2:$C$8),Sales_Pipeline[[#This Row],[Deal_Stage]]="Lost",_xlfn.XLOOKUP(Sales_Pipeline[[#This Row],[Product]],Products!$A$2:$A$8,Products!$C$2:$C$8)),"")</f>
        <v>1096</v>
      </c>
      <c r="O2266" s="2">
        <v>0</v>
      </c>
    </row>
    <row r="2267" spans="1:15" x14ac:dyDescent="0.3">
      <c r="A2267" t="s">
        <v>2413</v>
      </c>
      <c r="B2267" t="s">
        <v>6</v>
      </c>
      <c r="C2267" t="str">
        <f>_xlfn.XLOOKUP(Sales_Pipeline[[#This Row],[Sales_Agent]],Sales_Teams[Sales_Agent],Sales_Teams[Manager])</f>
        <v>Dustin Brinkmann</v>
      </c>
      <c r="D2267" t="str">
        <f>_xlfn.XLOOKUP(Sales_Pipeline[[#This Row],[Manager]],Sales_Teams[Manager],Sales_Teams[Regional_Office])</f>
        <v>Central</v>
      </c>
      <c r="E2267" t="s">
        <v>61</v>
      </c>
      <c r="F2267" t="s">
        <v>169</v>
      </c>
      <c r="G2267" t="str">
        <f>IFERROR(_xlfn.XLOOKUP(Sales_Pipeline[[#This Row],[Account]],Accounts!$A$2:$A$86,Accounts!$F$2:$F$86),"")</f>
        <v>Panama</v>
      </c>
      <c r="H2267" t="s">
        <v>82</v>
      </c>
      <c r="I2267" s="3">
        <v>42835</v>
      </c>
      <c r="J2267" s="3">
        <v>42845</v>
      </c>
      <c r="K2267" s="8" t="str">
        <f>IF(Sales_Pipeline[[#This Row],[Close_Date]]="","",TEXT(Sales_Pipeline[[#This Row],[Close_Date]],"ddd"))</f>
        <v>Thu</v>
      </c>
      <c r="L2267" s="8" t="str">
        <f>IF(Sales_Pipeline[[#This Row],[Close_Date]]="","",TEXT(Sales_Pipeline[[#This Row],[Close_Date]],"mmm"))</f>
        <v>Apr</v>
      </c>
      <c r="M2267" s="8" t="str">
        <f>IF(Sales_Pipeline[[#This Row],[Close_Date]]="","","Q"&amp;ROUNDUP(MONTH(Sales_Pipeline[[#This Row],[Close_Date]])/3,0))</f>
        <v>Q2</v>
      </c>
      <c r="N2267" s="2" cm="1">
        <f t="array" ref="N2267">IFERROR(_xlfn.IFS(Sales_Pipeline[[#This Row],[Deal_Stage]]="Won",_xlfn.XLOOKUP(Sales_Pipeline[[#This Row],[Product]],Products!$A$2:$A$8,Products!$C$2:$C$8),Sales_Pipeline[[#This Row],[Deal_Stage]]="Lost",_xlfn.XLOOKUP(Sales_Pipeline[[#This Row],[Product]],Products!$A$2:$A$8,Products!$C$2:$C$8)),"")</f>
        <v>55</v>
      </c>
      <c r="O2267" s="2">
        <v>0</v>
      </c>
    </row>
    <row r="2268" spans="1:15" x14ac:dyDescent="0.3">
      <c r="A2268" t="s">
        <v>2414</v>
      </c>
      <c r="B2268" t="s">
        <v>6</v>
      </c>
      <c r="C2268" t="str">
        <f>_xlfn.XLOOKUP(Sales_Pipeline[[#This Row],[Sales_Agent]],Sales_Teams[Sales_Agent],Sales_Teams[Manager])</f>
        <v>Dustin Brinkmann</v>
      </c>
      <c r="D2268" t="str">
        <f>_xlfn.XLOOKUP(Sales_Pipeline[[#This Row],[Manager]],Sales_Teams[Manager],Sales_Teams[Regional_Office])</f>
        <v>Central</v>
      </c>
      <c r="E2268" t="s">
        <v>76</v>
      </c>
      <c r="F2268" t="s">
        <v>59</v>
      </c>
      <c r="G2268" t="str">
        <f>IFERROR(_xlfn.XLOOKUP(Sales_Pipeline[[#This Row],[Account]],Accounts!$A$2:$A$86,Accounts!$F$2:$F$86),"")</f>
        <v>United States</v>
      </c>
      <c r="H2268" t="s">
        <v>57</v>
      </c>
      <c r="I2268" s="3">
        <v>42835</v>
      </c>
      <c r="J2268" s="3">
        <v>42843</v>
      </c>
      <c r="K2268" s="8" t="str">
        <f>IF(Sales_Pipeline[[#This Row],[Close_Date]]="","",TEXT(Sales_Pipeline[[#This Row],[Close_Date]],"ddd"))</f>
        <v>Tue</v>
      </c>
      <c r="L2268" s="8" t="str">
        <f>IF(Sales_Pipeline[[#This Row],[Close_Date]]="","",TEXT(Sales_Pipeline[[#This Row],[Close_Date]],"mmm"))</f>
        <v>Apr</v>
      </c>
      <c r="M2268" s="8" t="str">
        <f>IF(Sales_Pipeline[[#This Row],[Close_Date]]="","","Q"&amp;ROUNDUP(MONTH(Sales_Pipeline[[#This Row],[Close_Date]])/3,0))</f>
        <v>Q2</v>
      </c>
      <c r="N2268" s="2" cm="1">
        <f t="array" ref="N2268">IFERROR(_xlfn.IFS(Sales_Pipeline[[#This Row],[Deal_Stage]]="Won",_xlfn.XLOOKUP(Sales_Pipeline[[#This Row],[Product]],Products!$A$2:$A$8,Products!$C$2:$C$8),Sales_Pipeline[[#This Row],[Deal_Stage]]="Lost",_xlfn.XLOOKUP(Sales_Pipeline[[#This Row],[Product]],Products!$A$2:$A$8,Products!$C$2:$C$8)),"")</f>
        <v>3393</v>
      </c>
      <c r="O2268" s="2">
        <v>3409</v>
      </c>
    </row>
    <row r="2269" spans="1:15" x14ac:dyDescent="0.3">
      <c r="A2269" t="s">
        <v>2415</v>
      </c>
      <c r="B2269" t="s">
        <v>25</v>
      </c>
      <c r="C2269" t="str">
        <f>_xlfn.XLOOKUP(Sales_Pipeline[[#This Row],[Sales_Agent]],Sales_Teams[Sales_Agent],Sales_Teams[Manager])</f>
        <v>Rocco Neubert</v>
      </c>
      <c r="D2269" t="str">
        <f>_xlfn.XLOOKUP(Sales_Pipeline[[#This Row],[Manager]],Sales_Teams[Manager],Sales_Teams[Regional_Office])</f>
        <v>East</v>
      </c>
      <c r="E2269" t="s">
        <v>84</v>
      </c>
      <c r="F2269" t="s">
        <v>123</v>
      </c>
      <c r="G2269" t="str">
        <f>IFERROR(_xlfn.XLOOKUP(Sales_Pipeline[[#This Row],[Account]],Accounts!$A$2:$A$86,Accounts!$F$2:$F$86),"")</f>
        <v>United States</v>
      </c>
      <c r="H2269" t="s">
        <v>57</v>
      </c>
      <c r="I2269" s="3">
        <v>42835</v>
      </c>
      <c r="J2269" s="3">
        <v>42897</v>
      </c>
      <c r="K2269" s="8" t="str">
        <f>IF(Sales_Pipeline[[#This Row],[Close_Date]]="","",TEXT(Sales_Pipeline[[#This Row],[Close_Date]],"ddd"))</f>
        <v>Sun</v>
      </c>
      <c r="L2269" s="8" t="str">
        <f>IF(Sales_Pipeline[[#This Row],[Close_Date]]="","",TEXT(Sales_Pipeline[[#This Row],[Close_Date]],"mmm"))</f>
        <v>Jun</v>
      </c>
      <c r="M2269" s="8" t="str">
        <f>IF(Sales_Pipeline[[#This Row],[Close_Date]]="","","Q"&amp;ROUNDUP(MONTH(Sales_Pipeline[[#This Row],[Close_Date]])/3,0))</f>
        <v>Q2</v>
      </c>
      <c r="N2269" s="2" cm="1">
        <f t="array" ref="N2269">IFERROR(_xlfn.IFS(Sales_Pipeline[[#This Row],[Deal_Stage]]="Won",_xlfn.XLOOKUP(Sales_Pipeline[[#This Row],[Product]],Products!$A$2:$A$8,Products!$C$2:$C$8),Sales_Pipeline[[#This Row],[Deal_Stage]]="Lost",_xlfn.XLOOKUP(Sales_Pipeline[[#This Row],[Product]],Products!$A$2:$A$8,Products!$C$2:$C$8)),"")</f>
        <v>5482</v>
      </c>
      <c r="O2269" s="2">
        <v>5721</v>
      </c>
    </row>
    <row r="2270" spans="1:15" x14ac:dyDescent="0.3">
      <c r="A2270" t="s">
        <v>2416</v>
      </c>
      <c r="B2270" t="s">
        <v>25</v>
      </c>
      <c r="C2270" t="str">
        <f>_xlfn.XLOOKUP(Sales_Pipeline[[#This Row],[Sales_Agent]],Sales_Teams[Sales_Agent],Sales_Teams[Manager])</f>
        <v>Rocco Neubert</v>
      </c>
      <c r="D2270" t="str">
        <f>_xlfn.XLOOKUP(Sales_Pipeline[[#This Row],[Manager]],Sales_Teams[Manager],Sales_Teams[Regional_Office])</f>
        <v>East</v>
      </c>
      <c r="E2270" t="s">
        <v>8953</v>
      </c>
      <c r="F2270" t="s">
        <v>109</v>
      </c>
      <c r="G2270" t="str">
        <f>IFERROR(_xlfn.XLOOKUP(Sales_Pipeline[[#This Row],[Account]],Accounts!$A$2:$A$86,Accounts!$F$2:$F$86),"")</f>
        <v>Japan</v>
      </c>
      <c r="H2270" t="s">
        <v>57</v>
      </c>
      <c r="I2270" s="3">
        <v>42835</v>
      </c>
      <c r="J2270" s="3">
        <v>42914</v>
      </c>
      <c r="K2270" s="8" t="str">
        <f>IF(Sales_Pipeline[[#This Row],[Close_Date]]="","",TEXT(Sales_Pipeline[[#This Row],[Close_Date]],"ddd"))</f>
        <v>Wed</v>
      </c>
      <c r="L2270" s="8" t="str">
        <f>IF(Sales_Pipeline[[#This Row],[Close_Date]]="","",TEXT(Sales_Pipeline[[#This Row],[Close_Date]],"mmm"))</f>
        <v>Jun</v>
      </c>
      <c r="M2270" s="8" t="str">
        <f>IF(Sales_Pipeline[[#This Row],[Close_Date]]="","","Q"&amp;ROUNDUP(MONTH(Sales_Pipeline[[#This Row],[Close_Date]])/3,0))</f>
        <v>Q2</v>
      </c>
      <c r="N2270" s="2" cm="1">
        <f t="array" ref="N2270">IFERROR(_xlfn.IFS(Sales_Pipeline[[#This Row],[Deal_Stage]]="Won",_xlfn.XLOOKUP(Sales_Pipeline[[#This Row],[Product]],Products!$A$2:$A$8,Products!$C$2:$C$8),Sales_Pipeline[[#This Row],[Deal_Stage]]="Lost",_xlfn.XLOOKUP(Sales_Pipeline[[#This Row],[Product]],Products!$A$2:$A$8,Products!$C$2:$C$8)),"")</f>
        <v>4821</v>
      </c>
      <c r="O2270" s="2">
        <v>5039</v>
      </c>
    </row>
    <row r="2271" spans="1:15" x14ac:dyDescent="0.3">
      <c r="A2271" t="s">
        <v>2417</v>
      </c>
      <c r="B2271" t="s">
        <v>25</v>
      </c>
      <c r="C2271" t="str">
        <f>_xlfn.XLOOKUP(Sales_Pipeline[[#This Row],[Sales_Agent]],Sales_Teams[Sales_Agent],Sales_Teams[Manager])</f>
        <v>Rocco Neubert</v>
      </c>
      <c r="D2271" t="str">
        <f>_xlfn.XLOOKUP(Sales_Pipeline[[#This Row],[Manager]],Sales_Teams[Manager],Sales_Teams[Regional_Office])</f>
        <v>East</v>
      </c>
      <c r="E2271" t="s">
        <v>8953</v>
      </c>
      <c r="F2271" t="s">
        <v>96</v>
      </c>
      <c r="G2271" t="str">
        <f>IFERROR(_xlfn.XLOOKUP(Sales_Pipeline[[#This Row],[Account]],Accounts!$A$2:$A$86,Accounts!$F$2:$F$86),"")</f>
        <v>United States</v>
      </c>
      <c r="H2271" t="s">
        <v>57</v>
      </c>
      <c r="I2271" s="3">
        <v>42835</v>
      </c>
      <c r="J2271" s="3">
        <v>42836</v>
      </c>
      <c r="K2271" s="8" t="str">
        <f>IF(Sales_Pipeline[[#This Row],[Close_Date]]="","",TEXT(Sales_Pipeline[[#This Row],[Close_Date]],"ddd"))</f>
        <v>Tue</v>
      </c>
      <c r="L2271" s="8" t="str">
        <f>IF(Sales_Pipeline[[#This Row],[Close_Date]]="","",TEXT(Sales_Pipeline[[#This Row],[Close_Date]],"mmm"))</f>
        <v>Apr</v>
      </c>
      <c r="M2271" s="8" t="str">
        <f>IF(Sales_Pipeline[[#This Row],[Close_Date]]="","","Q"&amp;ROUNDUP(MONTH(Sales_Pipeline[[#This Row],[Close_Date]])/3,0))</f>
        <v>Q2</v>
      </c>
      <c r="N2271" s="2" cm="1">
        <f t="array" ref="N2271">IFERROR(_xlfn.IFS(Sales_Pipeline[[#This Row],[Deal_Stage]]="Won",_xlfn.XLOOKUP(Sales_Pipeline[[#This Row],[Product]],Products!$A$2:$A$8,Products!$C$2:$C$8),Sales_Pipeline[[#This Row],[Deal_Stage]]="Lost",_xlfn.XLOOKUP(Sales_Pipeline[[#This Row],[Product]],Products!$A$2:$A$8,Products!$C$2:$C$8)),"")</f>
        <v>4821</v>
      </c>
      <c r="O2271" s="2">
        <v>5000</v>
      </c>
    </row>
    <row r="2272" spans="1:15" x14ac:dyDescent="0.3">
      <c r="A2272" t="s">
        <v>2418</v>
      </c>
      <c r="B2272" t="s">
        <v>15</v>
      </c>
      <c r="C2272" t="str">
        <f>_xlfn.XLOOKUP(Sales_Pipeline[[#This Row],[Sales_Agent]],Sales_Teams[Sales_Agent],Sales_Teams[Manager])</f>
        <v>Melvin Marxen</v>
      </c>
      <c r="D2272" t="str">
        <f>_xlfn.XLOOKUP(Sales_Pipeline[[#This Row],[Manager]],Sales_Teams[Manager],Sales_Teams[Regional_Office])</f>
        <v>Central</v>
      </c>
      <c r="E2272" t="s">
        <v>63</v>
      </c>
      <c r="F2272" t="s">
        <v>330</v>
      </c>
      <c r="G2272" t="str">
        <f>IFERROR(_xlfn.XLOOKUP(Sales_Pipeline[[#This Row],[Account]],Accounts!$A$2:$A$86,Accounts!$F$2:$F$86),"")</f>
        <v>Korea</v>
      </c>
      <c r="H2272" t="s">
        <v>82</v>
      </c>
      <c r="I2272" s="3">
        <v>42835</v>
      </c>
      <c r="J2272" s="3">
        <v>42843</v>
      </c>
      <c r="K2272" s="8" t="str">
        <f>IF(Sales_Pipeline[[#This Row],[Close_Date]]="","",TEXT(Sales_Pipeline[[#This Row],[Close_Date]],"ddd"))</f>
        <v>Tue</v>
      </c>
      <c r="L2272" s="8" t="str">
        <f>IF(Sales_Pipeline[[#This Row],[Close_Date]]="","",TEXT(Sales_Pipeline[[#This Row],[Close_Date]],"mmm"))</f>
        <v>Apr</v>
      </c>
      <c r="M2272" s="8" t="str">
        <f>IF(Sales_Pipeline[[#This Row],[Close_Date]]="","","Q"&amp;ROUNDUP(MONTH(Sales_Pipeline[[#This Row],[Close_Date]])/3,0))</f>
        <v>Q2</v>
      </c>
      <c r="N2272" s="2" cm="1">
        <f t="array" ref="N2272">IFERROR(_xlfn.IFS(Sales_Pipeline[[#This Row],[Deal_Stage]]="Won",_xlfn.XLOOKUP(Sales_Pipeline[[#This Row],[Product]],Products!$A$2:$A$8,Products!$C$2:$C$8),Sales_Pipeline[[#This Row],[Deal_Stage]]="Lost",_xlfn.XLOOKUP(Sales_Pipeline[[#This Row],[Product]],Products!$A$2:$A$8,Products!$C$2:$C$8)),"")</f>
        <v>550</v>
      </c>
      <c r="O2272" s="2">
        <v>0</v>
      </c>
    </row>
    <row r="2273" spans="1:15" x14ac:dyDescent="0.3">
      <c r="A2273" t="s">
        <v>2419</v>
      </c>
      <c r="B2273" t="s">
        <v>15</v>
      </c>
      <c r="C2273" t="str">
        <f>_xlfn.XLOOKUP(Sales_Pipeline[[#This Row],[Sales_Agent]],Sales_Teams[Sales_Agent],Sales_Teams[Manager])</f>
        <v>Melvin Marxen</v>
      </c>
      <c r="D2273" t="str">
        <f>_xlfn.XLOOKUP(Sales_Pipeline[[#This Row],[Manager]],Sales_Teams[Manager],Sales_Teams[Regional_Office])</f>
        <v>Central</v>
      </c>
      <c r="E2273" t="s">
        <v>8953</v>
      </c>
      <c r="F2273" t="s">
        <v>64</v>
      </c>
      <c r="G2273" t="str">
        <f>IFERROR(_xlfn.XLOOKUP(Sales_Pipeline[[#This Row],[Account]],Accounts!$A$2:$A$86,Accounts!$F$2:$F$86),"")</f>
        <v>United States</v>
      </c>
      <c r="H2273" t="s">
        <v>82</v>
      </c>
      <c r="I2273" s="3">
        <v>42835</v>
      </c>
      <c r="J2273" s="3">
        <v>42843</v>
      </c>
      <c r="K2273" s="8" t="str">
        <f>IF(Sales_Pipeline[[#This Row],[Close_Date]]="","",TEXT(Sales_Pipeline[[#This Row],[Close_Date]],"ddd"))</f>
        <v>Tue</v>
      </c>
      <c r="L2273" s="8" t="str">
        <f>IF(Sales_Pipeline[[#This Row],[Close_Date]]="","",TEXT(Sales_Pipeline[[#This Row],[Close_Date]],"mmm"))</f>
        <v>Apr</v>
      </c>
      <c r="M2273" s="8" t="str">
        <f>IF(Sales_Pipeline[[#This Row],[Close_Date]]="","","Q"&amp;ROUNDUP(MONTH(Sales_Pipeline[[#This Row],[Close_Date]])/3,0))</f>
        <v>Q2</v>
      </c>
      <c r="N2273" s="2" cm="1">
        <f t="array" ref="N2273">IFERROR(_xlfn.IFS(Sales_Pipeline[[#This Row],[Deal_Stage]]="Won",_xlfn.XLOOKUP(Sales_Pipeline[[#This Row],[Product]],Products!$A$2:$A$8,Products!$C$2:$C$8),Sales_Pipeline[[#This Row],[Deal_Stage]]="Lost",_xlfn.XLOOKUP(Sales_Pipeline[[#This Row],[Product]],Products!$A$2:$A$8,Products!$C$2:$C$8)),"")</f>
        <v>4821</v>
      </c>
      <c r="O2273" s="2">
        <v>0</v>
      </c>
    </row>
    <row r="2274" spans="1:15" x14ac:dyDescent="0.3">
      <c r="A2274" t="s">
        <v>2420</v>
      </c>
      <c r="B2274" t="s">
        <v>15</v>
      </c>
      <c r="C2274" t="str">
        <f>_xlfn.XLOOKUP(Sales_Pipeline[[#This Row],[Sales_Agent]],Sales_Teams[Sales_Agent],Sales_Teams[Manager])</f>
        <v>Melvin Marxen</v>
      </c>
      <c r="D2274" t="str">
        <f>_xlfn.XLOOKUP(Sales_Pipeline[[#This Row],[Manager]],Sales_Teams[Manager],Sales_Teams[Regional_Office])</f>
        <v>Central</v>
      </c>
      <c r="E2274" t="s">
        <v>84</v>
      </c>
      <c r="F2274" t="s">
        <v>132</v>
      </c>
      <c r="G2274" t="str">
        <f>IFERROR(_xlfn.XLOOKUP(Sales_Pipeline[[#This Row],[Account]],Accounts!$A$2:$A$86,Accounts!$F$2:$F$86),"")</f>
        <v>United States</v>
      </c>
      <c r="H2274" t="s">
        <v>57</v>
      </c>
      <c r="I2274" s="3">
        <v>42835</v>
      </c>
      <c r="J2274" s="3">
        <v>42841</v>
      </c>
      <c r="K2274" s="8" t="str">
        <f>IF(Sales_Pipeline[[#This Row],[Close_Date]]="","",TEXT(Sales_Pipeline[[#This Row],[Close_Date]],"ddd"))</f>
        <v>Sun</v>
      </c>
      <c r="L2274" s="8" t="str">
        <f>IF(Sales_Pipeline[[#This Row],[Close_Date]]="","",TEXT(Sales_Pipeline[[#This Row],[Close_Date]],"mmm"))</f>
        <v>Apr</v>
      </c>
      <c r="M2274" s="8" t="str">
        <f>IF(Sales_Pipeline[[#This Row],[Close_Date]]="","","Q"&amp;ROUNDUP(MONTH(Sales_Pipeline[[#This Row],[Close_Date]])/3,0))</f>
        <v>Q2</v>
      </c>
      <c r="N2274" s="2" cm="1">
        <f t="array" ref="N2274">IFERROR(_xlfn.IFS(Sales_Pipeline[[#This Row],[Deal_Stage]]="Won",_xlfn.XLOOKUP(Sales_Pipeline[[#This Row],[Product]],Products!$A$2:$A$8,Products!$C$2:$C$8),Sales_Pipeline[[#This Row],[Deal_Stage]]="Lost",_xlfn.XLOOKUP(Sales_Pipeline[[#This Row],[Product]],Products!$A$2:$A$8,Products!$C$2:$C$8)),"")</f>
        <v>5482</v>
      </c>
      <c r="O2274" s="2">
        <v>4955</v>
      </c>
    </row>
    <row r="2275" spans="1:15" x14ac:dyDescent="0.3">
      <c r="A2275" t="s">
        <v>2421</v>
      </c>
      <c r="B2275" t="s">
        <v>15</v>
      </c>
      <c r="C2275" t="str">
        <f>_xlfn.XLOOKUP(Sales_Pipeline[[#This Row],[Sales_Agent]],Sales_Teams[Sales_Agent],Sales_Teams[Manager])</f>
        <v>Melvin Marxen</v>
      </c>
      <c r="D2275" t="str">
        <f>_xlfn.XLOOKUP(Sales_Pipeline[[#This Row],[Manager]],Sales_Teams[Manager],Sales_Teams[Regional_Office])</f>
        <v>Central</v>
      </c>
      <c r="E2275" t="s">
        <v>8953</v>
      </c>
      <c r="F2275" t="s">
        <v>234</v>
      </c>
      <c r="G2275" t="str">
        <f>IFERROR(_xlfn.XLOOKUP(Sales_Pipeline[[#This Row],[Account]],Accounts!$A$2:$A$86,Accounts!$F$2:$F$86),"")</f>
        <v>United States</v>
      </c>
      <c r="H2275" t="s">
        <v>57</v>
      </c>
      <c r="I2275" s="3">
        <v>42835</v>
      </c>
      <c r="J2275" s="3">
        <v>42842</v>
      </c>
      <c r="K2275" s="8" t="str">
        <f>IF(Sales_Pipeline[[#This Row],[Close_Date]]="","",TEXT(Sales_Pipeline[[#This Row],[Close_Date]],"ddd"))</f>
        <v>Mon</v>
      </c>
      <c r="L2275" s="8" t="str">
        <f>IF(Sales_Pipeline[[#This Row],[Close_Date]]="","",TEXT(Sales_Pipeline[[#This Row],[Close_Date]],"mmm"))</f>
        <v>Apr</v>
      </c>
      <c r="M2275" s="8" t="str">
        <f>IF(Sales_Pipeline[[#This Row],[Close_Date]]="","","Q"&amp;ROUNDUP(MONTH(Sales_Pipeline[[#This Row],[Close_Date]])/3,0))</f>
        <v>Q2</v>
      </c>
      <c r="N2275" s="2" cm="1">
        <f t="array" ref="N2275">IFERROR(_xlfn.IFS(Sales_Pipeline[[#This Row],[Deal_Stage]]="Won",_xlfn.XLOOKUP(Sales_Pipeline[[#This Row],[Product]],Products!$A$2:$A$8,Products!$C$2:$C$8),Sales_Pipeline[[#This Row],[Deal_Stage]]="Lost",_xlfn.XLOOKUP(Sales_Pipeline[[#This Row],[Product]],Products!$A$2:$A$8,Products!$C$2:$C$8)),"")</f>
        <v>4821</v>
      </c>
      <c r="O2275" s="2">
        <v>5065</v>
      </c>
    </row>
    <row r="2276" spans="1:15" x14ac:dyDescent="0.3">
      <c r="A2276" t="s">
        <v>2422</v>
      </c>
      <c r="B2276" t="s">
        <v>15</v>
      </c>
      <c r="C2276" t="str">
        <f>_xlfn.XLOOKUP(Sales_Pipeline[[#This Row],[Sales_Agent]],Sales_Teams[Sales_Agent],Sales_Teams[Manager])</f>
        <v>Melvin Marxen</v>
      </c>
      <c r="D2276" t="str">
        <f>_xlfn.XLOOKUP(Sales_Pipeline[[#This Row],[Manager]],Sales_Teams[Manager],Sales_Teams[Regional_Office])</f>
        <v>Central</v>
      </c>
      <c r="E2276" t="s">
        <v>8953</v>
      </c>
      <c r="F2276" t="s">
        <v>229</v>
      </c>
      <c r="G2276" t="str">
        <f>IFERROR(_xlfn.XLOOKUP(Sales_Pipeline[[#This Row],[Account]],Accounts!$A$2:$A$86,Accounts!$F$2:$F$86),"")</f>
        <v>Norway</v>
      </c>
      <c r="H2276" t="s">
        <v>57</v>
      </c>
      <c r="I2276" s="3">
        <v>42835</v>
      </c>
      <c r="J2276" s="3">
        <v>42842</v>
      </c>
      <c r="K2276" s="8" t="str">
        <f>IF(Sales_Pipeline[[#This Row],[Close_Date]]="","",TEXT(Sales_Pipeline[[#This Row],[Close_Date]],"ddd"))</f>
        <v>Mon</v>
      </c>
      <c r="L2276" s="8" t="str">
        <f>IF(Sales_Pipeline[[#This Row],[Close_Date]]="","",TEXT(Sales_Pipeline[[#This Row],[Close_Date]],"mmm"))</f>
        <v>Apr</v>
      </c>
      <c r="M2276" s="8" t="str">
        <f>IF(Sales_Pipeline[[#This Row],[Close_Date]]="","","Q"&amp;ROUNDUP(MONTH(Sales_Pipeline[[#This Row],[Close_Date]])/3,0))</f>
        <v>Q2</v>
      </c>
      <c r="N2276" s="2" cm="1">
        <f t="array" ref="N2276">IFERROR(_xlfn.IFS(Sales_Pipeline[[#This Row],[Deal_Stage]]="Won",_xlfn.XLOOKUP(Sales_Pipeline[[#This Row],[Product]],Products!$A$2:$A$8,Products!$C$2:$C$8),Sales_Pipeline[[#This Row],[Deal_Stage]]="Lost",_xlfn.XLOOKUP(Sales_Pipeline[[#This Row],[Product]],Products!$A$2:$A$8,Products!$C$2:$C$8)),"")</f>
        <v>4821</v>
      </c>
      <c r="O2276" s="2">
        <v>4343</v>
      </c>
    </row>
    <row r="2277" spans="1:15" x14ac:dyDescent="0.3">
      <c r="A2277" t="s">
        <v>2423</v>
      </c>
      <c r="B2277" t="s">
        <v>15</v>
      </c>
      <c r="C2277" t="str">
        <f>_xlfn.XLOOKUP(Sales_Pipeline[[#This Row],[Sales_Agent]],Sales_Teams[Sales_Agent],Sales_Teams[Manager])</f>
        <v>Melvin Marxen</v>
      </c>
      <c r="D2277" t="str">
        <f>_xlfn.XLOOKUP(Sales_Pipeline[[#This Row],[Manager]],Sales_Teams[Manager],Sales_Teams[Regional_Office])</f>
        <v>Central</v>
      </c>
      <c r="E2277" t="s">
        <v>8953</v>
      </c>
      <c r="F2277" t="s">
        <v>134</v>
      </c>
      <c r="G2277" t="str">
        <f>IFERROR(_xlfn.XLOOKUP(Sales_Pipeline[[#This Row],[Account]],Accounts!$A$2:$A$86,Accounts!$F$2:$F$86),"")</f>
        <v>United States</v>
      </c>
      <c r="H2277" t="s">
        <v>57</v>
      </c>
      <c r="I2277" s="3">
        <v>42835</v>
      </c>
      <c r="J2277" s="3">
        <v>42845</v>
      </c>
      <c r="K2277" s="8" t="str">
        <f>IF(Sales_Pipeline[[#This Row],[Close_Date]]="","",TEXT(Sales_Pipeline[[#This Row],[Close_Date]],"ddd"))</f>
        <v>Thu</v>
      </c>
      <c r="L2277" s="8" t="str">
        <f>IF(Sales_Pipeline[[#This Row],[Close_Date]]="","",TEXT(Sales_Pipeline[[#This Row],[Close_Date]],"mmm"))</f>
        <v>Apr</v>
      </c>
      <c r="M2277" s="8" t="str">
        <f>IF(Sales_Pipeline[[#This Row],[Close_Date]]="","","Q"&amp;ROUNDUP(MONTH(Sales_Pipeline[[#This Row],[Close_Date]])/3,0))</f>
        <v>Q2</v>
      </c>
      <c r="N2277" s="2" cm="1">
        <f t="array" ref="N2277">IFERROR(_xlfn.IFS(Sales_Pipeline[[#This Row],[Deal_Stage]]="Won",_xlfn.XLOOKUP(Sales_Pipeline[[#This Row],[Product]],Products!$A$2:$A$8,Products!$C$2:$C$8),Sales_Pipeline[[#This Row],[Deal_Stage]]="Lost",_xlfn.XLOOKUP(Sales_Pipeline[[#This Row],[Product]],Products!$A$2:$A$8,Products!$C$2:$C$8)),"")</f>
        <v>4821</v>
      </c>
      <c r="O2277" s="2">
        <v>3892</v>
      </c>
    </row>
    <row r="2278" spans="1:15" x14ac:dyDescent="0.3">
      <c r="A2278" t="s">
        <v>2424</v>
      </c>
      <c r="B2278" t="s">
        <v>13</v>
      </c>
      <c r="C2278" t="str">
        <f>_xlfn.XLOOKUP(Sales_Pipeline[[#This Row],[Sales_Agent]],Sales_Teams[Sales_Agent],Sales_Teams[Manager])</f>
        <v>Melvin Marxen</v>
      </c>
      <c r="D2278" t="str">
        <f>_xlfn.XLOOKUP(Sales_Pipeline[[#This Row],[Manager]],Sales_Teams[Manager],Sales_Teams[Regional_Office])</f>
        <v>Central</v>
      </c>
      <c r="E2278" t="s">
        <v>63</v>
      </c>
      <c r="F2278" t="s">
        <v>105</v>
      </c>
      <c r="G2278" t="str">
        <f>IFERROR(_xlfn.XLOOKUP(Sales_Pipeline[[#This Row],[Account]],Accounts!$A$2:$A$86,Accounts!$F$2:$F$86),"")</f>
        <v>United States</v>
      </c>
      <c r="H2278" t="s">
        <v>82</v>
      </c>
      <c r="I2278" s="3">
        <v>42835</v>
      </c>
      <c r="J2278" s="3">
        <v>42845</v>
      </c>
      <c r="K2278" s="8" t="str">
        <f>IF(Sales_Pipeline[[#This Row],[Close_Date]]="","",TEXT(Sales_Pipeline[[#This Row],[Close_Date]],"ddd"))</f>
        <v>Thu</v>
      </c>
      <c r="L2278" s="8" t="str">
        <f>IF(Sales_Pipeline[[#This Row],[Close_Date]]="","",TEXT(Sales_Pipeline[[#This Row],[Close_Date]],"mmm"))</f>
        <v>Apr</v>
      </c>
      <c r="M2278" s="8" t="str">
        <f>IF(Sales_Pipeline[[#This Row],[Close_Date]]="","","Q"&amp;ROUNDUP(MONTH(Sales_Pipeline[[#This Row],[Close_Date]])/3,0))</f>
        <v>Q2</v>
      </c>
      <c r="N2278" s="2" cm="1">
        <f t="array" ref="N2278">IFERROR(_xlfn.IFS(Sales_Pipeline[[#This Row],[Deal_Stage]]="Won",_xlfn.XLOOKUP(Sales_Pipeline[[#This Row],[Product]],Products!$A$2:$A$8,Products!$C$2:$C$8),Sales_Pipeline[[#This Row],[Deal_Stage]]="Lost",_xlfn.XLOOKUP(Sales_Pipeline[[#This Row],[Product]],Products!$A$2:$A$8,Products!$C$2:$C$8)),"")</f>
        <v>550</v>
      </c>
      <c r="O2278" s="2">
        <v>0</v>
      </c>
    </row>
    <row r="2279" spans="1:15" x14ac:dyDescent="0.3">
      <c r="A2279" t="s">
        <v>2425</v>
      </c>
      <c r="B2279" t="s">
        <v>36</v>
      </c>
      <c r="C2279" t="str">
        <f>_xlfn.XLOOKUP(Sales_Pipeline[[#This Row],[Sales_Agent]],Sales_Teams[Sales_Agent],Sales_Teams[Manager])</f>
        <v>Celia Rouche</v>
      </c>
      <c r="D2279" t="str">
        <f>_xlfn.XLOOKUP(Sales_Pipeline[[#This Row],[Manager]],Sales_Teams[Manager],Sales_Teams[Regional_Office])</f>
        <v>West</v>
      </c>
      <c r="E2279" t="s">
        <v>76</v>
      </c>
      <c r="G2279" t="str">
        <f>IFERROR(_xlfn.XLOOKUP(Sales_Pipeline[[#This Row],[Account]],Accounts!$A$2:$A$86,Accounts!$F$2:$F$86),"")</f>
        <v/>
      </c>
      <c r="H2279" t="s">
        <v>77</v>
      </c>
      <c r="I2279" s="3">
        <v>42835</v>
      </c>
      <c r="K2279" s="8" t="str">
        <f>IF(Sales_Pipeline[[#This Row],[Close_Date]]="","",TEXT(Sales_Pipeline[[#This Row],[Close_Date]],"ddd"))</f>
        <v/>
      </c>
      <c r="L2279" s="8" t="str">
        <f>IF(Sales_Pipeline[[#This Row],[Close_Date]]="","",TEXT(Sales_Pipeline[[#This Row],[Close_Date]],"mmm"))</f>
        <v/>
      </c>
      <c r="M2279" s="8" t="str">
        <f>IF(Sales_Pipeline[[#This Row],[Close_Date]]="","","Q"&amp;ROUNDUP(MONTH(Sales_Pipeline[[#This Row],[Close_Date]])/3,0))</f>
        <v/>
      </c>
      <c r="N2279" s="2" t="str" cm="1">
        <f t="array" ref="N2279">IFERROR(_xlfn.IFS(Sales_Pipeline[[#This Row],[Deal_Stage]]="Won",_xlfn.XLOOKUP(Sales_Pipeline[[#This Row],[Product]],Products!$A$2:$A$8,Products!$C$2:$C$8),Sales_Pipeline[[#This Row],[Deal_Stage]]="Lost",_xlfn.XLOOKUP(Sales_Pipeline[[#This Row],[Product]],Products!$A$2:$A$8,Products!$C$2:$C$8)),"")</f>
        <v/>
      </c>
      <c r="O2279" s="2">
        <v>0</v>
      </c>
    </row>
    <row r="2280" spans="1:15" x14ac:dyDescent="0.3">
      <c r="A2280" t="s">
        <v>2426</v>
      </c>
      <c r="B2280" t="s">
        <v>40</v>
      </c>
      <c r="C2280" t="str">
        <f>_xlfn.XLOOKUP(Sales_Pipeline[[#This Row],[Sales_Agent]],Sales_Teams[Sales_Agent],Sales_Teams[Manager])</f>
        <v>Summer Sewald</v>
      </c>
      <c r="D2280" t="str">
        <f>_xlfn.XLOOKUP(Sales_Pipeline[[#This Row],[Manager]],Sales_Teams[Manager],Sales_Teams[Regional_Office])</f>
        <v>West</v>
      </c>
      <c r="E2280" t="s">
        <v>76</v>
      </c>
      <c r="F2280" t="s">
        <v>72</v>
      </c>
      <c r="G2280" t="str">
        <f>IFERROR(_xlfn.XLOOKUP(Sales_Pipeline[[#This Row],[Account]],Accounts!$A$2:$A$86,Accounts!$F$2:$F$86),"")</f>
        <v>United States</v>
      </c>
      <c r="H2280" t="s">
        <v>82</v>
      </c>
      <c r="I2280" s="3">
        <v>42835</v>
      </c>
      <c r="J2280" s="3">
        <v>42836</v>
      </c>
      <c r="K2280" s="8" t="str">
        <f>IF(Sales_Pipeline[[#This Row],[Close_Date]]="","",TEXT(Sales_Pipeline[[#This Row],[Close_Date]],"ddd"))</f>
        <v>Tue</v>
      </c>
      <c r="L2280" s="8" t="str">
        <f>IF(Sales_Pipeline[[#This Row],[Close_Date]]="","",TEXT(Sales_Pipeline[[#This Row],[Close_Date]],"mmm"))</f>
        <v>Apr</v>
      </c>
      <c r="M2280" s="8" t="str">
        <f>IF(Sales_Pipeline[[#This Row],[Close_Date]]="","","Q"&amp;ROUNDUP(MONTH(Sales_Pipeline[[#This Row],[Close_Date]])/3,0))</f>
        <v>Q2</v>
      </c>
      <c r="N2280" s="2" cm="1">
        <f t="array" ref="N2280">IFERROR(_xlfn.IFS(Sales_Pipeline[[#This Row],[Deal_Stage]]="Won",_xlfn.XLOOKUP(Sales_Pipeline[[#This Row],[Product]],Products!$A$2:$A$8,Products!$C$2:$C$8),Sales_Pipeline[[#This Row],[Deal_Stage]]="Lost",_xlfn.XLOOKUP(Sales_Pipeline[[#This Row],[Product]],Products!$A$2:$A$8,Products!$C$2:$C$8)),"")</f>
        <v>3393</v>
      </c>
      <c r="O2280" s="2">
        <v>0</v>
      </c>
    </row>
    <row r="2281" spans="1:15" x14ac:dyDescent="0.3">
      <c r="A2281" t="s">
        <v>2427</v>
      </c>
      <c r="B2281" t="s">
        <v>10</v>
      </c>
      <c r="C2281" t="str">
        <f>_xlfn.XLOOKUP(Sales_Pipeline[[#This Row],[Sales_Agent]],Sales_Teams[Sales_Agent],Sales_Teams[Manager])</f>
        <v>Melvin Marxen</v>
      </c>
      <c r="D2281" t="str">
        <f>_xlfn.XLOOKUP(Sales_Pipeline[[#This Row],[Manager]],Sales_Teams[Manager],Sales_Teams[Regional_Office])</f>
        <v>Central</v>
      </c>
      <c r="E2281" t="s">
        <v>55</v>
      </c>
      <c r="F2281" t="s">
        <v>141</v>
      </c>
      <c r="G2281" t="str">
        <f>IFERROR(_xlfn.XLOOKUP(Sales_Pipeline[[#This Row],[Account]],Accounts!$A$2:$A$86,Accounts!$F$2:$F$86),"")</f>
        <v>United States</v>
      </c>
      <c r="H2281" t="s">
        <v>57</v>
      </c>
      <c r="I2281" s="3">
        <v>42835</v>
      </c>
      <c r="J2281" s="3">
        <v>42913</v>
      </c>
      <c r="K2281" s="8" t="str">
        <f>IF(Sales_Pipeline[[#This Row],[Close_Date]]="","",TEXT(Sales_Pipeline[[#This Row],[Close_Date]],"ddd"))</f>
        <v>Tue</v>
      </c>
      <c r="L2281" s="8" t="str">
        <f>IF(Sales_Pipeline[[#This Row],[Close_Date]]="","",TEXT(Sales_Pipeline[[#This Row],[Close_Date]],"mmm"))</f>
        <v>Jun</v>
      </c>
      <c r="M2281" s="8" t="str">
        <f>IF(Sales_Pipeline[[#This Row],[Close_Date]]="","","Q"&amp;ROUNDUP(MONTH(Sales_Pipeline[[#This Row],[Close_Date]])/3,0))</f>
        <v>Q2</v>
      </c>
      <c r="N2281" s="2" cm="1">
        <f t="array" ref="N2281">IFERROR(_xlfn.IFS(Sales_Pipeline[[#This Row],[Deal_Stage]]="Won",_xlfn.XLOOKUP(Sales_Pipeline[[#This Row],[Product]],Products!$A$2:$A$8,Products!$C$2:$C$8),Sales_Pipeline[[#This Row],[Deal_Stage]]="Lost",_xlfn.XLOOKUP(Sales_Pipeline[[#This Row],[Product]],Products!$A$2:$A$8,Products!$C$2:$C$8)),"")</f>
        <v>1096</v>
      </c>
      <c r="O2281" s="2">
        <v>1115</v>
      </c>
    </row>
    <row r="2282" spans="1:15" x14ac:dyDescent="0.3">
      <c r="A2282" t="s">
        <v>2428</v>
      </c>
      <c r="B2282" t="s">
        <v>43</v>
      </c>
      <c r="C2282" t="str">
        <f>_xlfn.XLOOKUP(Sales_Pipeline[[#This Row],[Sales_Agent]],Sales_Teams[Sales_Agent],Sales_Teams[Manager])</f>
        <v>Summer Sewald</v>
      </c>
      <c r="D2282" t="str">
        <f>_xlfn.XLOOKUP(Sales_Pipeline[[#This Row],[Manager]],Sales_Teams[Manager],Sales_Teams[Regional_Office])</f>
        <v>West</v>
      </c>
      <c r="E2282" t="s">
        <v>63</v>
      </c>
      <c r="F2282" t="s">
        <v>173</v>
      </c>
      <c r="G2282" t="str">
        <f>IFERROR(_xlfn.XLOOKUP(Sales_Pipeline[[#This Row],[Account]],Accounts!$A$2:$A$86,Accounts!$F$2:$F$86),"")</f>
        <v>United States</v>
      </c>
      <c r="H2282" t="s">
        <v>57</v>
      </c>
      <c r="I2282" s="3">
        <v>42835</v>
      </c>
      <c r="J2282" s="3">
        <v>42841</v>
      </c>
      <c r="K2282" s="8" t="str">
        <f>IF(Sales_Pipeline[[#This Row],[Close_Date]]="","",TEXT(Sales_Pipeline[[#This Row],[Close_Date]],"ddd"))</f>
        <v>Sun</v>
      </c>
      <c r="L2282" s="8" t="str">
        <f>IF(Sales_Pipeline[[#This Row],[Close_Date]]="","",TEXT(Sales_Pipeline[[#This Row],[Close_Date]],"mmm"))</f>
        <v>Apr</v>
      </c>
      <c r="M2282" s="8" t="str">
        <f>IF(Sales_Pipeline[[#This Row],[Close_Date]]="","","Q"&amp;ROUNDUP(MONTH(Sales_Pipeline[[#This Row],[Close_Date]])/3,0))</f>
        <v>Q2</v>
      </c>
      <c r="N2282" s="2" cm="1">
        <f t="array" ref="N2282">IFERROR(_xlfn.IFS(Sales_Pipeline[[#This Row],[Deal_Stage]]="Won",_xlfn.XLOOKUP(Sales_Pipeline[[#This Row],[Product]],Products!$A$2:$A$8,Products!$C$2:$C$8),Sales_Pipeline[[#This Row],[Deal_Stage]]="Lost",_xlfn.XLOOKUP(Sales_Pipeline[[#This Row],[Product]],Products!$A$2:$A$8,Products!$C$2:$C$8)),"")</f>
        <v>550</v>
      </c>
      <c r="O2282" s="2">
        <v>533</v>
      </c>
    </row>
    <row r="2283" spans="1:15" x14ac:dyDescent="0.3">
      <c r="A2283" t="s">
        <v>2429</v>
      </c>
      <c r="B2283" t="s">
        <v>43</v>
      </c>
      <c r="C2283" t="str">
        <f>_xlfn.XLOOKUP(Sales_Pipeline[[#This Row],[Sales_Agent]],Sales_Teams[Sales_Agent],Sales_Teams[Manager])</f>
        <v>Summer Sewald</v>
      </c>
      <c r="D2283" t="str">
        <f>_xlfn.XLOOKUP(Sales_Pipeline[[#This Row],[Manager]],Sales_Teams[Manager],Sales_Teams[Regional_Office])</f>
        <v>West</v>
      </c>
      <c r="E2283" t="s">
        <v>55</v>
      </c>
      <c r="F2283" t="s">
        <v>72</v>
      </c>
      <c r="G2283" t="str">
        <f>IFERROR(_xlfn.XLOOKUP(Sales_Pipeline[[#This Row],[Account]],Accounts!$A$2:$A$86,Accounts!$F$2:$F$86),"")</f>
        <v>United States</v>
      </c>
      <c r="H2283" t="s">
        <v>57</v>
      </c>
      <c r="I2283" s="3">
        <v>42835</v>
      </c>
      <c r="J2283" s="3">
        <v>42838</v>
      </c>
      <c r="K2283" s="8" t="str">
        <f>IF(Sales_Pipeline[[#This Row],[Close_Date]]="","",TEXT(Sales_Pipeline[[#This Row],[Close_Date]],"ddd"))</f>
        <v>Thu</v>
      </c>
      <c r="L2283" s="8" t="str">
        <f>IF(Sales_Pipeline[[#This Row],[Close_Date]]="","",TEXT(Sales_Pipeline[[#This Row],[Close_Date]],"mmm"))</f>
        <v>Apr</v>
      </c>
      <c r="M2283" s="8" t="str">
        <f>IF(Sales_Pipeline[[#This Row],[Close_Date]]="","","Q"&amp;ROUNDUP(MONTH(Sales_Pipeline[[#This Row],[Close_Date]])/3,0))</f>
        <v>Q2</v>
      </c>
      <c r="N2283" s="2" cm="1">
        <f t="array" ref="N2283">IFERROR(_xlfn.IFS(Sales_Pipeline[[#This Row],[Deal_Stage]]="Won",_xlfn.XLOOKUP(Sales_Pipeline[[#This Row],[Product]],Products!$A$2:$A$8,Products!$C$2:$C$8),Sales_Pipeline[[#This Row],[Deal_Stage]]="Lost",_xlfn.XLOOKUP(Sales_Pipeline[[#This Row],[Product]],Products!$A$2:$A$8,Products!$C$2:$C$8)),"")</f>
        <v>1096</v>
      </c>
      <c r="O2283" s="2">
        <v>1290</v>
      </c>
    </row>
    <row r="2284" spans="1:15" x14ac:dyDescent="0.3">
      <c r="A2284" t="s">
        <v>2430</v>
      </c>
      <c r="B2284" t="s">
        <v>42</v>
      </c>
      <c r="C2284" t="str">
        <f>_xlfn.XLOOKUP(Sales_Pipeline[[#This Row],[Sales_Agent]],Sales_Teams[Sales_Agent],Sales_Teams[Manager])</f>
        <v>Summer Sewald</v>
      </c>
      <c r="D2284" t="str">
        <f>_xlfn.XLOOKUP(Sales_Pipeline[[#This Row],[Manager]],Sales_Teams[Manager],Sales_Teams[Regional_Office])</f>
        <v>West</v>
      </c>
      <c r="E2284" t="s">
        <v>63</v>
      </c>
      <c r="F2284" t="s">
        <v>330</v>
      </c>
      <c r="G2284" t="str">
        <f>IFERROR(_xlfn.XLOOKUP(Sales_Pipeline[[#This Row],[Account]],Accounts!$A$2:$A$86,Accounts!$F$2:$F$86),"")</f>
        <v>Korea</v>
      </c>
      <c r="H2284" t="s">
        <v>82</v>
      </c>
      <c r="I2284" s="3">
        <v>42835</v>
      </c>
      <c r="J2284" s="3">
        <v>42837</v>
      </c>
      <c r="K2284" s="8" t="str">
        <f>IF(Sales_Pipeline[[#This Row],[Close_Date]]="","",TEXT(Sales_Pipeline[[#This Row],[Close_Date]],"ddd"))</f>
        <v>Wed</v>
      </c>
      <c r="L2284" s="8" t="str">
        <f>IF(Sales_Pipeline[[#This Row],[Close_Date]]="","",TEXT(Sales_Pipeline[[#This Row],[Close_Date]],"mmm"))</f>
        <v>Apr</v>
      </c>
      <c r="M2284" s="8" t="str">
        <f>IF(Sales_Pipeline[[#This Row],[Close_Date]]="","","Q"&amp;ROUNDUP(MONTH(Sales_Pipeline[[#This Row],[Close_Date]])/3,0))</f>
        <v>Q2</v>
      </c>
      <c r="N2284" s="2" cm="1">
        <f t="array" ref="N2284">IFERROR(_xlfn.IFS(Sales_Pipeline[[#This Row],[Deal_Stage]]="Won",_xlfn.XLOOKUP(Sales_Pipeline[[#This Row],[Product]],Products!$A$2:$A$8,Products!$C$2:$C$8),Sales_Pipeline[[#This Row],[Deal_Stage]]="Lost",_xlfn.XLOOKUP(Sales_Pipeline[[#This Row],[Product]],Products!$A$2:$A$8,Products!$C$2:$C$8)),"")</f>
        <v>550</v>
      </c>
      <c r="O2284" s="2">
        <v>0</v>
      </c>
    </row>
    <row r="2285" spans="1:15" x14ac:dyDescent="0.3">
      <c r="A2285" t="s">
        <v>2431</v>
      </c>
      <c r="B2285" t="s">
        <v>42</v>
      </c>
      <c r="C2285" t="str">
        <f>_xlfn.XLOOKUP(Sales_Pipeline[[#This Row],[Sales_Agent]],Sales_Teams[Sales_Agent],Sales_Teams[Manager])</f>
        <v>Summer Sewald</v>
      </c>
      <c r="D2285" t="str">
        <f>_xlfn.XLOOKUP(Sales_Pipeline[[#This Row],[Manager]],Sales_Teams[Manager],Sales_Teams[Regional_Office])</f>
        <v>West</v>
      </c>
      <c r="E2285" t="s">
        <v>55</v>
      </c>
      <c r="F2285" t="s">
        <v>125</v>
      </c>
      <c r="G2285" t="str">
        <f>IFERROR(_xlfn.XLOOKUP(Sales_Pipeline[[#This Row],[Account]],Accounts!$A$2:$A$86,Accounts!$F$2:$F$86),"")</f>
        <v>United States</v>
      </c>
      <c r="H2285" t="s">
        <v>82</v>
      </c>
      <c r="I2285" s="3">
        <v>42835</v>
      </c>
      <c r="J2285" s="3">
        <v>42899</v>
      </c>
      <c r="K2285" s="8" t="str">
        <f>IF(Sales_Pipeline[[#This Row],[Close_Date]]="","",TEXT(Sales_Pipeline[[#This Row],[Close_Date]],"ddd"))</f>
        <v>Tue</v>
      </c>
      <c r="L2285" s="8" t="str">
        <f>IF(Sales_Pipeline[[#This Row],[Close_Date]]="","",TEXT(Sales_Pipeline[[#This Row],[Close_Date]],"mmm"))</f>
        <v>Jun</v>
      </c>
      <c r="M2285" s="8" t="str">
        <f>IF(Sales_Pipeline[[#This Row],[Close_Date]]="","","Q"&amp;ROUNDUP(MONTH(Sales_Pipeline[[#This Row],[Close_Date]])/3,0))</f>
        <v>Q2</v>
      </c>
      <c r="N2285" s="2" cm="1">
        <f t="array" ref="N2285">IFERROR(_xlfn.IFS(Sales_Pipeline[[#This Row],[Deal_Stage]]="Won",_xlfn.XLOOKUP(Sales_Pipeline[[#This Row],[Product]],Products!$A$2:$A$8,Products!$C$2:$C$8),Sales_Pipeline[[#This Row],[Deal_Stage]]="Lost",_xlfn.XLOOKUP(Sales_Pipeline[[#This Row],[Product]],Products!$A$2:$A$8,Products!$C$2:$C$8)),"")</f>
        <v>1096</v>
      </c>
      <c r="O2285" s="2">
        <v>0</v>
      </c>
    </row>
    <row r="2286" spans="1:15" x14ac:dyDescent="0.3">
      <c r="A2286" t="s">
        <v>2432</v>
      </c>
      <c r="B2286" t="s">
        <v>8</v>
      </c>
      <c r="C2286" t="str">
        <f>_xlfn.XLOOKUP(Sales_Pipeline[[#This Row],[Sales_Agent]],Sales_Teams[Sales_Agent],Sales_Teams[Manager])</f>
        <v>Dustin Brinkmann</v>
      </c>
      <c r="D2286" t="str">
        <f>_xlfn.XLOOKUP(Sales_Pipeline[[#This Row],[Manager]],Sales_Teams[Manager],Sales_Teams[Regional_Office])</f>
        <v>Central</v>
      </c>
      <c r="E2286" t="s">
        <v>61</v>
      </c>
      <c r="F2286" t="s">
        <v>214</v>
      </c>
      <c r="G2286" t="str">
        <f>IFERROR(_xlfn.XLOOKUP(Sales_Pipeline[[#This Row],[Account]],Accounts!$A$2:$A$86,Accounts!$F$2:$F$86),"")</f>
        <v>United States</v>
      </c>
      <c r="H2286" t="s">
        <v>82</v>
      </c>
      <c r="I2286" s="3">
        <v>42835</v>
      </c>
      <c r="J2286" s="3">
        <v>42837</v>
      </c>
      <c r="K2286" s="8" t="str">
        <f>IF(Sales_Pipeline[[#This Row],[Close_Date]]="","",TEXT(Sales_Pipeline[[#This Row],[Close_Date]],"ddd"))</f>
        <v>Wed</v>
      </c>
      <c r="L2286" s="8" t="str">
        <f>IF(Sales_Pipeline[[#This Row],[Close_Date]]="","",TEXT(Sales_Pipeline[[#This Row],[Close_Date]],"mmm"))</f>
        <v>Apr</v>
      </c>
      <c r="M2286" s="8" t="str">
        <f>IF(Sales_Pipeline[[#This Row],[Close_Date]]="","","Q"&amp;ROUNDUP(MONTH(Sales_Pipeline[[#This Row],[Close_Date]])/3,0))</f>
        <v>Q2</v>
      </c>
      <c r="N2286" s="2" cm="1">
        <f t="array" ref="N2286">IFERROR(_xlfn.IFS(Sales_Pipeline[[#This Row],[Deal_Stage]]="Won",_xlfn.XLOOKUP(Sales_Pipeline[[#This Row],[Product]],Products!$A$2:$A$8,Products!$C$2:$C$8),Sales_Pipeline[[#This Row],[Deal_Stage]]="Lost",_xlfn.XLOOKUP(Sales_Pipeline[[#This Row],[Product]],Products!$A$2:$A$8,Products!$C$2:$C$8)),"")</f>
        <v>55</v>
      </c>
      <c r="O2286" s="2">
        <v>0</v>
      </c>
    </row>
    <row r="2287" spans="1:15" x14ac:dyDescent="0.3">
      <c r="A2287" t="s">
        <v>2433</v>
      </c>
      <c r="B2287" t="s">
        <v>8</v>
      </c>
      <c r="C2287" t="str">
        <f>_xlfn.XLOOKUP(Sales_Pipeline[[#This Row],[Sales_Agent]],Sales_Teams[Sales_Agent],Sales_Teams[Manager])</f>
        <v>Dustin Brinkmann</v>
      </c>
      <c r="D2287" t="str">
        <f>_xlfn.XLOOKUP(Sales_Pipeline[[#This Row],[Manager]],Sales_Teams[Manager],Sales_Teams[Regional_Office])</f>
        <v>Central</v>
      </c>
      <c r="E2287" t="s">
        <v>55</v>
      </c>
      <c r="F2287" t="s">
        <v>64</v>
      </c>
      <c r="G2287" t="str">
        <f>IFERROR(_xlfn.XLOOKUP(Sales_Pipeline[[#This Row],[Account]],Accounts!$A$2:$A$86,Accounts!$F$2:$F$86),"")</f>
        <v>United States</v>
      </c>
      <c r="H2287" t="s">
        <v>57</v>
      </c>
      <c r="I2287" s="3">
        <v>42835</v>
      </c>
      <c r="J2287" s="3">
        <v>42888</v>
      </c>
      <c r="K2287" s="8" t="str">
        <f>IF(Sales_Pipeline[[#This Row],[Close_Date]]="","",TEXT(Sales_Pipeline[[#This Row],[Close_Date]],"ddd"))</f>
        <v>Fri</v>
      </c>
      <c r="L2287" s="8" t="str">
        <f>IF(Sales_Pipeline[[#This Row],[Close_Date]]="","",TEXT(Sales_Pipeline[[#This Row],[Close_Date]],"mmm"))</f>
        <v>Jun</v>
      </c>
      <c r="M2287" s="8" t="str">
        <f>IF(Sales_Pipeline[[#This Row],[Close_Date]]="","","Q"&amp;ROUNDUP(MONTH(Sales_Pipeline[[#This Row],[Close_Date]])/3,0))</f>
        <v>Q2</v>
      </c>
      <c r="N2287" s="2" cm="1">
        <f t="array" ref="N2287">IFERROR(_xlfn.IFS(Sales_Pipeline[[#This Row],[Deal_Stage]]="Won",_xlfn.XLOOKUP(Sales_Pipeline[[#This Row],[Product]],Products!$A$2:$A$8,Products!$C$2:$C$8),Sales_Pipeline[[#This Row],[Deal_Stage]]="Lost",_xlfn.XLOOKUP(Sales_Pipeline[[#This Row],[Product]],Products!$A$2:$A$8,Products!$C$2:$C$8)),"")</f>
        <v>1096</v>
      </c>
      <c r="O2287" s="2">
        <v>1047</v>
      </c>
    </row>
    <row r="2288" spans="1:15" x14ac:dyDescent="0.3">
      <c r="A2288" t="s">
        <v>2434</v>
      </c>
      <c r="B2288" t="s">
        <v>8</v>
      </c>
      <c r="C2288" t="str">
        <f>_xlfn.XLOOKUP(Sales_Pipeline[[#This Row],[Sales_Agent]],Sales_Teams[Sales_Agent],Sales_Teams[Manager])</f>
        <v>Dustin Brinkmann</v>
      </c>
      <c r="D2288" t="str">
        <f>_xlfn.XLOOKUP(Sales_Pipeline[[#This Row],[Manager]],Sales_Teams[Manager],Sales_Teams[Regional_Office])</f>
        <v>Central</v>
      </c>
      <c r="E2288" t="s">
        <v>61</v>
      </c>
      <c r="F2288" t="s">
        <v>132</v>
      </c>
      <c r="G2288" t="str">
        <f>IFERROR(_xlfn.XLOOKUP(Sales_Pipeline[[#This Row],[Account]],Accounts!$A$2:$A$86,Accounts!$F$2:$F$86),"")</f>
        <v>United States</v>
      </c>
      <c r="H2288" t="s">
        <v>57</v>
      </c>
      <c r="I2288" s="3">
        <v>42835</v>
      </c>
      <c r="J2288" s="3">
        <v>42843</v>
      </c>
      <c r="K2288" s="8" t="str">
        <f>IF(Sales_Pipeline[[#This Row],[Close_Date]]="","",TEXT(Sales_Pipeline[[#This Row],[Close_Date]],"ddd"))</f>
        <v>Tue</v>
      </c>
      <c r="L2288" s="8" t="str">
        <f>IF(Sales_Pipeline[[#This Row],[Close_Date]]="","",TEXT(Sales_Pipeline[[#This Row],[Close_Date]],"mmm"))</f>
        <v>Apr</v>
      </c>
      <c r="M2288" s="8" t="str">
        <f>IF(Sales_Pipeline[[#This Row],[Close_Date]]="","","Q"&amp;ROUNDUP(MONTH(Sales_Pipeline[[#This Row],[Close_Date]])/3,0))</f>
        <v>Q2</v>
      </c>
      <c r="N2288" s="2" cm="1">
        <f t="array" ref="N2288">IFERROR(_xlfn.IFS(Sales_Pipeline[[#This Row],[Deal_Stage]]="Won",_xlfn.XLOOKUP(Sales_Pipeline[[#This Row],[Product]],Products!$A$2:$A$8,Products!$C$2:$C$8),Sales_Pipeline[[#This Row],[Deal_Stage]]="Lost",_xlfn.XLOOKUP(Sales_Pipeline[[#This Row],[Product]],Products!$A$2:$A$8,Products!$C$2:$C$8)),"")</f>
        <v>55</v>
      </c>
      <c r="O2288" s="2">
        <v>47</v>
      </c>
    </row>
    <row r="2289" spans="1:15" x14ac:dyDescent="0.3">
      <c r="A2289" t="s">
        <v>2435</v>
      </c>
      <c r="B2289" t="s">
        <v>37</v>
      </c>
      <c r="C2289" t="str">
        <f>_xlfn.XLOOKUP(Sales_Pipeline[[#This Row],[Sales_Agent]],Sales_Teams[Sales_Agent],Sales_Teams[Manager])</f>
        <v>Celia Rouche</v>
      </c>
      <c r="D2289" t="str">
        <f>_xlfn.XLOOKUP(Sales_Pipeline[[#This Row],[Manager]],Sales_Teams[Manager],Sales_Teams[Regional_Office])</f>
        <v>West</v>
      </c>
      <c r="E2289" t="s">
        <v>76</v>
      </c>
      <c r="F2289" t="s">
        <v>155</v>
      </c>
      <c r="G2289" t="str">
        <f>IFERROR(_xlfn.XLOOKUP(Sales_Pipeline[[#This Row],[Account]],Accounts!$A$2:$A$86,Accounts!$F$2:$F$86),"")</f>
        <v>United States</v>
      </c>
      <c r="H2289" t="s">
        <v>77</v>
      </c>
      <c r="I2289" s="3">
        <v>42835</v>
      </c>
      <c r="K2289" s="8" t="str">
        <f>IF(Sales_Pipeline[[#This Row],[Close_Date]]="","",TEXT(Sales_Pipeline[[#This Row],[Close_Date]],"ddd"))</f>
        <v/>
      </c>
      <c r="L2289" s="8" t="str">
        <f>IF(Sales_Pipeline[[#This Row],[Close_Date]]="","",TEXT(Sales_Pipeline[[#This Row],[Close_Date]],"mmm"))</f>
        <v/>
      </c>
      <c r="M2289" s="8" t="str">
        <f>IF(Sales_Pipeline[[#This Row],[Close_Date]]="","","Q"&amp;ROUNDUP(MONTH(Sales_Pipeline[[#This Row],[Close_Date]])/3,0))</f>
        <v/>
      </c>
      <c r="N2289" s="2" t="str" cm="1">
        <f t="array" ref="N2289">IFERROR(_xlfn.IFS(Sales_Pipeline[[#This Row],[Deal_Stage]]="Won",_xlfn.XLOOKUP(Sales_Pipeline[[#This Row],[Product]],Products!$A$2:$A$8,Products!$C$2:$C$8),Sales_Pipeline[[#This Row],[Deal_Stage]]="Lost",_xlfn.XLOOKUP(Sales_Pipeline[[#This Row],[Product]],Products!$A$2:$A$8,Products!$C$2:$C$8)),"")</f>
        <v/>
      </c>
      <c r="O2289" s="2">
        <v>0</v>
      </c>
    </row>
    <row r="2290" spans="1:15" x14ac:dyDescent="0.3">
      <c r="A2290" t="s">
        <v>2436</v>
      </c>
      <c r="B2290" t="s">
        <v>12</v>
      </c>
      <c r="C2290" t="str">
        <f>_xlfn.XLOOKUP(Sales_Pipeline[[#This Row],[Sales_Agent]],Sales_Teams[Sales_Agent],Sales_Teams[Manager])</f>
        <v>Melvin Marxen</v>
      </c>
      <c r="D2290" t="str">
        <f>_xlfn.XLOOKUP(Sales_Pipeline[[#This Row],[Manager]],Sales_Teams[Manager],Sales_Teams[Regional_Office])</f>
        <v>Central</v>
      </c>
      <c r="E2290" t="s">
        <v>63</v>
      </c>
      <c r="F2290" t="s">
        <v>234</v>
      </c>
      <c r="G2290" t="str">
        <f>IFERROR(_xlfn.XLOOKUP(Sales_Pipeline[[#This Row],[Account]],Accounts!$A$2:$A$86,Accounts!$F$2:$F$86),"")</f>
        <v>United States</v>
      </c>
      <c r="H2290" t="s">
        <v>82</v>
      </c>
      <c r="I2290" s="3">
        <v>42835</v>
      </c>
      <c r="J2290" s="3">
        <v>42846</v>
      </c>
      <c r="K2290" s="8" t="str">
        <f>IF(Sales_Pipeline[[#This Row],[Close_Date]]="","",TEXT(Sales_Pipeline[[#This Row],[Close_Date]],"ddd"))</f>
        <v>Fri</v>
      </c>
      <c r="L2290" s="8" t="str">
        <f>IF(Sales_Pipeline[[#This Row],[Close_Date]]="","",TEXT(Sales_Pipeline[[#This Row],[Close_Date]],"mmm"))</f>
        <v>Apr</v>
      </c>
      <c r="M2290" s="8" t="str">
        <f>IF(Sales_Pipeline[[#This Row],[Close_Date]]="","","Q"&amp;ROUNDUP(MONTH(Sales_Pipeline[[#This Row],[Close_Date]])/3,0))</f>
        <v>Q2</v>
      </c>
      <c r="N2290" s="2" cm="1">
        <f t="array" ref="N2290">IFERROR(_xlfn.IFS(Sales_Pipeline[[#This Row],[Deal_Stage]]="Won",_xlfn.XLOOKUP(Sales_Pipeline[[#This Row],[Product]],Products!$A$2:$A$8,Products!$C$2:$C$8),Sales_Pipeline[[#This Row],[Deal_Stage]]="Lost",_xlfn.XLOOKUP(Sales_Pipeline[[#This Row],[Product]],Products!$A$2:$A$8,Products!$C$2:$C$8)),"")</f>
        <v>550</v>
      </c>
      <c r="O2290" s="2">
        <v>0</v>
      </c>
    </row>
    <row r="2291" spans="1:15" x14ac:dyDescent="0.3">
      <c r="A2291" t="s">
        <v>2437</v>
      </c>
      <c r="B2291" t="s">
        <v>12</v>
      </c>
      <c r="C2291" t="str">
        <f>_xlfn.XLOOKUP(Sales_Pipeline[[#This Row],[Sales_Agent]],Sales_Teams[Sales_Agent],Sales_Teams[Manager])</f>
        <v>Melvin Marxen</v>
      </c>
      <c r="D2291" t="str">
        <f>_xlfn.XLOOKUP(Sales_Pipeline[[#This Row],[Manager]],Sales_Teams[Manager],Sales_Teams[Regional_Office])</f>
        <v>Central</v>
      </c>
      <c r="E2291" t="s">
        <v>8953</v>
      </c>
      <c r="F2291" t="s">
        <v>169</v>
      </c>
      <c r="G2291" t="str">
        <f>IFERROR(_xlfn.XLOOKUP(Sales_Pipeline[[#This Row],[Account]],Accounts!$A$2:$A$86,Accounts!$F$2:$F$86),"")</f>
        <v>Panama</v>
      </c>
      <c r="H2291" t="s">
        <v>57</v>
      </c>
      <c r="I2291" s="3">
        <v>42835</v>
      </c>
      <c r="J2291" s="3">
        <v>42895</v>
      </c>
      <c r="K2291" s="8" t="str">
        <f>IF(Sales_Pipeline[[#This Row],[Close_Date]]="","",TEXT(Sales_Pipeline[[#This Row],[Close_Date]],"ddd"))</f>
        <v>Fri</v>
      </c>
      <c r="L2291" s="8" t="str">
        <f>IF(Sales_Pipeline[[#This Row],[Close_Date]]="","",TEXT(Sales_Pipeline[[#This Row],[Close_Date]],"mmm"))</f>
        <v>Jun</v>
      </c>
      <c r="M2291" s="8" t="str">
        <f>IF(Sales_Pipeline[[#This Row],[Close_Date]]="","","Q"&amp;ROUNDUP(MONTH(Sales_Pipeline[[#This Row],[Close_Date]])/3,0))</f>
        <v>Q2</v>
      </c>
      <c r="N2291" s="2" cm="1">
        <f t="array" ref="N2291">IFERROR(_xlfn.IFS(Sales_Pipeline[[#This Row],[Deal_Stage]]="Won",_xlfn.XLOOKUP(Sales_Pipeline[[#This Row],[Product]],Products!$A$2:$A$8,Products!$C$2:$C$8),Sales_Pipeline[[#This Row],[Deal_Stage]]="Lost",_xlfn.XLOOKUP(Sales_Pipeline[[#This Row],[Product]],Products!$A$2:$A$8,Products!$C$2:$C$8)),"")</f>
        <v>4821</v>
      </c>
      <c r="O2291" s="2">
        <v>4413</v>
      </c>
    </row>
    <row r="2292" spans="1:15" x14ac:dyDescent="0.3">
      <c r="A2292" t="s">
        <v>2438</v>
      </c>
      <c r="B2292" t="s">
        <v>45</v>
      </c>
      <c r="C2292" t="str">
        <f>_xlfn.XLOOKUP(Sales_Pipeline[[#This Row],[Sales_Agent]],Sales_Teams[Sales_Agent],Sales_Teams[Manager])</f>
        <v>Summer Sewald</v>
      </c>
      <c r="D2292" t="str">
        <f>_xlfn.XLOOKUP(Sales_Pipeline[[#This Row],[Manager]],Sales_Teams[Manager],Sales_Teams[Regional_Office])</f>
        <v>West</v>
      </c>
      <c r="E2292" t="s">
        <v>55</v>
      </c>
      <c r="F2292" t="s">
        <v>330</v>
      </c>
      <c r="G2292" t="str">
        <f>IFERROR(_xlfn.XLOOKUP(Sales_Pipeline[[#This Row],[Account]],Accounts!$A$2:$A$86,Accounts!$F$2:$F$86),"")</f>
        <v>Korea</v>
      </c>
      <c r="H2292" t="s">
        <v>57</v>
      </c>
      <c r="I2292" s="3">
        <v>42835</v>
      </c>
      <c r="J2292" s="3">
        <v>42912</v>
      </c>
      <c r="K2292" s="8" t="str">
        <f>IF(Sales_Pipeline[[#This Row],[Close_Date]]="","",TEXT(Sales_Pipeline[[#This Row],[Close_Date]],"ddd"))</f>
        <v>Mon</v>
      </c>
      <c r="L2292" s="8" t="str">
        <f>IF(Sales_Pipeline[[#This Row],[Close_Date]]="","",TEXT(Sales_Pipeline[[#This Row],[Close_Date]],"mmm"))</f>
        <v>Jun</v>
      </c>
      <c r="M2292" s="8" t="str">
        <f>IF(Sales_Pipeline[[#This Row],[Close_Date]]="","","Q"&amp;ROUNDUP(MONTH(Sales_Pipeline[[#This Row],[Close_Date]])/3,0))</f>
        <v>Q2</v>
      </c>
      <c r="N2292" s="2" cm="1">
        <f t="array" ref="N2292">IFERROR(_xlfn.IFS(Sales_Pipeline[[#This Row],[Deal_Stage]]="Won",_xlfn.XLOOKUP(Sales_Pipeline[[#This Row],[Product]],Products!$A$2:$A$8,Products!$C$2:$C$8),Sales_Pipeline[[#This Row],[Deal_Stage]]="Lost",_xlfn.XLOOKUP(Sales_Pipeline[[#This Row],[Product]],Products!$A$2:$A$8,Products!$C$2:$C$8)),"")</f>
        <v>1096</v>
      </c>
      <c r="O2292" s="2">
        <v>950</v>
      </c>
    </row>
    <row r="2293" spans="1:15" x14ac:dyDescent="0.3">
      <c r="A2293" t="s">
        <v>2439</v>
      </c>
      <c r="B2293" t="s">
        <v>29</v>
      </c>
      <c r="C2293" t="str">
        <f>_xlfn.XLOOKUP(Sales_Pipeline[[#This Row],[Sales_Agent]],Sales_Teams[Sales_Agent],Sales_Teams[Manager])</f>
        <v>Rocco Neubert</v>
      </c>
      <c r="D2293" t="str">
        <f>_xlfn.XLOOKUP(Sales_Pipeline[[#This Row],[Manager]],Sales_Teams[Manager],Sales_Teams[Regional_Office])</f>
        <v>East</v>
      </c>
      <c r="E2293" t="s">
        <v>8953</v>
      </c>
      <c r="F2293" t="s">
        <v>231</v>
      </c>
      <c r="G2293" t="str">
        <f>IFERROR(_xlfn.XLOOKUP(Sales_Pipeline[[#This Row],[Account]],Accounts!$A$2:$A$86,Accounts!$F$2:$F$86),"")</f>
        <v>United States</v>
      </c>
      <c r="H2293" t="s">
        <v>82</v>
      </c>
      <c r="I2293" s="3">
        <v>42835</v>
      </c>
      <c r="J2293" s="3">
        <v>42841</v>
      </c>
      <c r="K2293" s="8" t="str">
        <f>IF(Sales_Pipeline[[#This Row],[Close_Date]]="","",TEXT(Sales_Pipeline[[#This Row],[Close_Date]],"ddd"))</f>
        <v>Sun</v>
      </c>
      <c r="L2293" s="8" t="str">
        <f>IF(Sales_Pipeline[[#This Row],[Close_Date]]="","",TEXT(Sales_Pipeline[[#This Row],[Close_Date]],"mmm"))</f>
        <v>Apr</v>
      </c>
      <c r="M2293" s="8" t="str">
        <f>IF(Sales_Pipeline[[#This Row],[Close_Date]]="","","Q"&amp;ROUNDUP(MONTH(Sales_Pipeline[[#This Row],[Close_Date]])/3,0))</f>
        <v>Q2</v>
      </c>
      <c r="N2293" s="2" cm="1">
        <f t="array" ref="N2293">IFERROR(_xlfn.IFS(Sales_Pipeline[[#This Row],[Deal_Stage]]="Won",_xlfn.XLOOKUP(Sales_Pipeline[[#This Row],[Product]],Products!$A$2:$A$8,Products!$C$2:$C$8),Sales_Pipeline[[#This Row],[Deal_Stage]]="Lost",_xlfn.XLOOKUP(Sales_Pipeline[[#This Row],[Product]],Products!$A$2:$A$8,Products!$C$2:$C$8)),"")</f>
        <v>4821</v>
      </c>
      <c r="O2293" s="2">
        <v>0</v>
      </c>
    </row>
    <row r="2294" spans="1:15" x14ac:dyDescent="0.3">
      <c r="A2294" t="s">
        <v>2440</v>
      </c>
      <c r="B2294" t="s">
        <v>29</v>
      </c>
      <c r="C2294" t="str">
        <f>_xlfn.XLOOKUP(Sales_Pipeline[[#This Row],[Sales_Agent]],Sales_Teams[Sales_Agent],Sales_Teams[Manager])</f>
        <v>Rocco Neubert</v>
      </c>
      <c r="D2294" t="str">
        <f>_xlfn.XLOOKUP(Sales_Pipeline[[#This Row],[Manager]],Sales_Teams[Manager],Sales_Teams[Regional_Office])</f>
        <v>East</v>
      </c>
      <c r="E2294" t="s">
        <v>8953</v>
      </c>
      <c r="F2294" t="s">
        <v>127</v>
      </c>
      <c r="G2294" t="str">
        <f>IFERROR(_xlfn.XLOOKUP(Sales_Pipeline[[#This Row],[Account]],Accounts!$A$2:$A$86,Accounts!$F$2:$F$86),"")</f>
        <v>United States</v>
      </c>
      <c r="H2294" t="s">
        <v>57</v>
      </c>
      <c r="I2294" s="3">
        <v>42835</v>
      </c>
      <c r="J2294" s="3">
        <v>42845</v>
      </c>
      <c r="K2294" s="8" t="str">
        <f>IF(Sales_Pipeline[[#This Row],[Close_Date]]="","",TEXT(Sales_Pipeline[[#This Row],[Close_Date]],"ddd"))</f>
        <v>Thu</v>
      </c>
      <c r="L2294" s="8" t="str">
        <f>IF(Sales_Pipeline[[#This Row],[Close_Date]]="","",TEXT(Sales_Pipeline[[#This Row],[Close_Date]],"mmm"))</f>
        <v>Apr</v>
      </c>
      <c r="M2294" s="8" t="str">
        <f>IF(Sales_Pipeline[[#This Row],[Close_Date]]="","","Q"&amp;ROUNDUP(MONTH(Sales_Pipeline[[#This Row],[Close_Date]])/3,0))</f>
        <v>Q2</v>
      </c>
      <c r="N2294" s="2" cm="1">
        <f t="array" ref="N2294">IFERROR(_xlfn.IFS(Sales_Pipeline[[#This Row],[Deal_Stage]]="Won",_xlfn.XLOOKUP(Sales_Pipeline[[#This Row],[Product]],Products!$A$2:$A$8,Products!$C$2:$C$8),Sales_Pipeline[[#This Row],[Deal_Stage]]="Lost",_xlfn.XLOOKUP(Sales_Pipeline[[#This Row],[Product]],Products!$A$2:$A$8,Products!$C$2:$C$8)),"")</f>
        <v>4821</v>
      </c>
      <c r="O2294" s="2">
        <v>4136</v>
      </c>
    </row>
    <row r="2295" spans="1:15" x14ac:dyDescent="0.3">
      <c r="A2295" t="s">
        <v>2441</v>
      </c>
      <c r="B2295" t="s">
        <v>7</v>
      </c>
      <c r="C2295" t="str">
        <f>_xlfn.XLOOKUP(Sales_Pipeline[[#This Row],[Sales_Agent]],Sales_Teams[Sales_Agent],Sales_Teams[Manager])</f>
        <v>Dustin Brinkmann</v>
      </c>
      <c r="D2295" t="str">
        <f>_xlfn.XLOOKUP(Sales_Pipeline[[#This Row],[Manager]],Sales_Teams[Manager],Sales_Teams[Regional_Office])</f>
        <v>Central</v>
      </c>
      <c r="E2295" t="s">
        <v>61</v>
      </c>
      <c r="F2295" t="s">
        <v>147</v>
      </c>
      <c r="G2295" t="str">
        <f>IFERROR(_xlfn.XLOOKUP(Sales_Pipeline[[#This Row],[Account]],Accounts!$A$2:$A$86,Accounts!$F$2:$F$86),"")</f>
        <v>United States</v>
      </c>
      <c r="H2295" t="s">
        <v>57</v>
      </c>
      <c r="I2295" s="3">
        <v>42835</v>
      </c>
      <c r="J2295" s="3">
        <v>42843</v>
      </c>
      <c r="K2295" s="8" t="str">
        <f>IF(Sales_Pipeline[[#This Row],[Close_Date]]="","",TEXT(Sales_Pipeline[[#This Row],[Close_Date]],"ddd"))</f>
        <v>Tue</v>
      </c>
      <c r="L2295" s="8" t="str">
        <f>IF(Sales_Pipeline[[#This Row],[Close_Date]]="","",TEXT(Sales_Pipeline[[#This Row],[Close_Date]],"mmm"))</f>
        <v>Apr</v>
      </c>
      <c r="M2295" s="8" t="str">
        <f>IF(Sales_Pipeline[[#This Row],[Close_Date]]="","","Q"&amp;ROUNDUP(MONTH(Sales_Pipeline[[#This Row],[Close_Date]])/3,0))</f>
        <v>Q2</v>
      </c>
      <c r="N2295" s="2" cm="1">
        <f t="array" ref="N2295">IFERROR(_xlfn.IFS(Sales_Pipeline[[#This Row],[Deal_Stage]]="Won",_xlfn.XLOOKUP(Sales_Pipeline[[#This Row],[Product]],Products!$A$2:$A$8,Products!$C$2:$C$8),Sales_Pipeline[[#This Row],[Deal_Stage]]="Lost",_xlfn.XLOOKUP(Sales_Pipeline[[#This Row],[Product]],Products!$A$2:$A$8,Products!$C$2:$C$8)),"")</f>
        <v>55</v>
      </c>
      <c r="O2295" s="2">
        <v>62</v>
      </c>
    </row>
    <row r="2296" spans="1:15" x14ac:dyDescent="0.3">
      <c r="A2296" t="s">
        <v>2442</v>
      </c>
      <c r="B2296" t="s">
        <v>32</v>
      </c>
      <c r="C2296" t="str">
        <f>_xlfn.XLOOKUP(Sales_Pipeline[[#This Row],[Sales_Agent]],Sales_Teams[Sales_Agent],Sales_Teams[Manager])</f>
        <v>Celia Rouche</v>
      </c>
      <c r="D2296" t="str">
        <f>_xlfn.XLOOKUP(Sales_Pipeline[[#This Row],[Manager]],Sales_Teams[Manager],Sales_Teams[Regional_Office])</f>
        <v>West</v>
      </c>
      <c r="E2296" t="s">
        <v>61</v>
      </c>
      <c r="F2296" t="s">
        <v>70</v>
      </c>
      <c r="G2296" t="str">
        <f>IFERROR(_xlfn.XLOOKUP(Sales_Pipeline[[#This Row],[Account]],Accounts!$A$2:$A$86,Accounts!$F$2:$F$86),"")</f>
        <v>United States</v>
      </c>
      <c r="H2296" t="s">
        <v>82</v>
      </c>
      <c r="I2296" s="3">
        <v>42835</v>
      </c>
      <c r="J2296" s="3">
        <v>42843</v>
      </c>
      <c r="K2296" s="8" t="str">
        <f>IF(Sales_Pipeline[[#This Row],[Close_Date]]="","",TEXT(Sales_Pipeline[[#This Row],[Close_Date]],"ddd"))</f>
        <v>Tue</v>
      </c>
      <c r="L2296" s="8" t="str">
        <f>IF(Sales_Pipeline[[#This Row],[Close_Date]]="","",TEXT(Sales_Pipeline[[#This Row],[Close_Date]],"mmm"))</f>
        <v>Apr</v>
      </c>
      <c r="M2296" s="8" t="str">
        <f>IF(Sales_Pipeline[[#This Row],[Close_Date]]="","","Q"&amp;ROUNDUP(MONTH(Sales_Pipeline[[#This Row],[Close_Date]])/3,0))</f>
        <v>Q2</v>
      </c>
      <c r="N2296" s="2" cm="1">
        <f t="array" ref="N2296">IFERROR(_xlfn.IFS(Sales_Pipeline[[#This Row],[Deal_Stage]]="Won",_xlfn.XLOOKUP(Sales_Pipeline[[#This Row],[Product]],Products!$A$2:$A$8,Products!$C$2:$C$8),Sales_Pipeline[[#This Row],[Deal_Stage]]="Lost",_xlfn.XLOOKUP(Sales_Pipeline[[#This Row],[Product]],Products!$A$2:$A$8,Products!$C$2:$C$8)),"")</f>
        <v>55</v>
      </c>
      <c r="O2296" s="2">
        <v>0</v>
      </c>
    </row>
    <row r="2297" spans="1:15" x14ac:dyDescent="0.3">
      <c r="A2297" t="s">
        <v>2443</v>
      </c>
      <c r="B2297" t="s">
        <v>44</v>
      </c>
      <c r="C2297" t="str">
        <f>_xlfn.XLOOKUP(Sales_Pipeline[[#This Row],[Sales_Agent]],Sales_Teams[Sales_Agent],Sales_Teams[Manager])</f>
        <v>Summer Sewald</v>
      </c>
      <c r="D2297" t="str">
        <f>_xlfn.XLOOKUP(Sales_Pipeline[[#This Row],[Manager]],Sales_Teams[Manager],Sales_Teams[Regional_Office])</f>
        <v>West</v>
      </c>
      <c r="E2297" t="s">
        <v>76</v>
      </c>
      <c r="G2297" t="str">
        <f>IFERROR(_xlfn.XLOOKUP(Sales_Pipeline[[#This Row],[Account]],Accounts!$A$2:$A$86,Accounts!$F$2:$F$86),"")</f>
        <v/>
      </c>
      <c r="H2297" t="s">
        <v>77</v>
      </c>
      <c r="I2297" s="3">
        <v>42835</v>
      </c>
      <c r="K2297" s="8" t="str">
        <f>IF(Sales_Pipeline[[#This Row],[Close_Date]]="","",TEXT(Sales_Pipeline[[#This Row],[Close_Date]],"ddd"))</f>
        <v/>
      </c>
      <c r="L2297" s="8" t="str">
        <f>IF(Sales_Pipeline[[#This Row],[Close_Date]]="","",TEXT(Sales_Pipeline[[#This Row],[Close_Date]],"mmm"))</f>
        <v/>
      </c>
      <c r="M2297" s="8" t="str">
        <f>IF(Sales_Pipeline[[#This Row],[Close_Date]]="","","Q"&amp;ROUNDUP(MONTH(Sales_Pipeline[[#This Row],[Close_Date]])/3,0))</f>
        <v/>
      </c>
      <c r="N2297" s="2" t="str" cm="1">
        <f t="array" ref="N2297">IFERROR(_xlfn.IFS(Sales_Pipeline[[#This Row],[Deal_Stage]]="Won",_xlfn.XLOOKUP(Sales_Pipeline[[#This Row],[Product]],Products!$A$2:$A$8,Products!$C$2:$C$8),Sales_Pipeline[[#This Row],[Deal_Stage]]="Lost",_xlfn.XLOOKUP(Sales_Pipeline[[#This Row],[Product]],Products!$A$2:$A$8,Products!$C$2:$C$8)),"")</f>
        <v/>
      </c>
      <c r="O2297" s="2">
        <v>0</v>
      </c>
    </row>
    <row r="2298" spans="1:15" x14ac:dyDescent="0.3">
      <c r="A2298" t="s">
        <v>2444</v>
      </c>
      <c r="B2298" t="s">
        <v>44</v>
      </c>
      <c r="C2298" t="str">
        <f>_xlfn.XLOOKUP(Sales_Pipeline[[#This Row],[Sales_Agent]],Sales_Teams[Sales_Agent],Sales_Teams[Manager])</f>
        <v>Summer Sewald</v>
      </c>
      <c r="D2298" t="str">
        <f>_xlfn.XLOOKUP(Sales_Pipeline[[#This Row],[Manager]],Sales_Teams[Manager],Sales_Teams[Regional_Office])</f>
        <v>West</v>
      </c>
      <c r="E2298" t="s">
        <v>63</v>
      </c>
      <c r="F2298" t="s">
        <v>166</v>
      </c>
      <c r="G2298" t="str">
        <f>IFERROR(_xlfn.XLOOKUP(Sales_Pipeline[[#This Row],[Account]],Accounts!$A$2:$A$86,Accounts!$F$2:$F$86),"")</f>
        <v>United States</v>
      </c>
      <c r="H2298" t="s">
        <v>57</v>
      </c>
      <c r="I2298" s="3">
        <v>42835</v>
      </c>
      <c r="J2298" s="3">
        <v>42836</v>
      </c>
      <c r="K2298" s="8" t="str">
        <f>IF(Sales_Pipeline[[#This Row],[Close_Date]]="","",TEXT(Sales_Pipeline[[#This Row],[Close_Date]],"ddd"))</f>
        <v>Tue</v>
      </c>
      <c r="L2298" s="8" t="str">
        <f>IF(Sales_Pipeline[[#This Row],[Close_Date]]="","",TEXT(Sales_Pipeline[[#This Row],[Close_Date]],"mmm"))</f>
        <v>Apr</v>
      </c>
      <c r="M2298" s="8" t="str">
        <f>IF(Sales_Pipeline[[#This Row],[Close_Date]]="","","Q"&amp;ROUNDUP(MONTH(Sales_Pipeline[[#This Row],[Close_Date]])/3,0))</f>
        <v>Q2</v>
      </c>
      <c r="N2298" s="2" cm="1">
        <f t="array" ref="N2298">IFERROR(_xlfn.IFS(Sales_Pipeline[[#This Row],[Deal_Stage]]="Won",_xlfn.XLOOKUP(Sales_Pipeline[[#This Row],[Product]],Products!$A$2:$A$8,Products!$C$2:$C$8),Sales_Pipeline[[#This Row],[Deal_Stage]]="Lost",_xlfn.XLOOKUP(Sales_Pipeline[[#This Row],[Product]],Products!$A$2:$A$8,Products!$C$2:$C$8)),"")</f>
        <v>550</v>
      </c>
      <c r="O2298" s="2">
        <v>467</v>
      </c>
    </row>
    <row r="2299" spans="1:15" x14ac:dyDescent="0.3">
      <c r="A2299" t="s">
        <v>2445</v>
      </c>
      <c r="B2299" t="s">
        <v>30</v>
      </c>
      <c r="C2299" t="str">
        <f>_xlfn.XLOOKUP(Sales_Pipeline[[#This Row],[Sales_Agent]],Sales_Teams[Sales_Agent],Sales_Teams[Manager])</f>
        <v>Rocco Neubert</v>
      </c>
      <c r="D2299" t="str">
        <f>_xlfn.XLOOKUP(Sales_Pipeline[[#This Row],[Manager]],Sales_Teams[Manager],Sales_Teams[Regional_Office])</f>
        <v>East</v>
      </c>
      <c r="E2299" t="s">
        <v>55</v>
      </c>
      <c r="F2299" t="s">
        <v>253</v>
      </c>
      <c r="G2299" t="str">
        <f>IFERROR(_xlfn.XLOOKUP(Sales_Pipeline[[#This Row],[Account]],Accounts!$A$2:$A$86,Accounts!$F$2:$F$86),"")</f>
        <v>United States</v>
      </c>
      <c r="H2299" t="s">
        <v>57</v>
      </c>
      <c r="I2299" s="3">
        <v>42836</v>
      </c>
      <c r="J2299" s="3">
        <v>42897</v>
      </c>
      <c r="K2299" s="8" t="str">
        <f>IF(Sales_Pipeline[[#This Row],[Close_Date]]="","",TEXT(Sales_Pipeline[[#This Row],[Close_Date]],"ddd"))</f>
        <v>Sun</v>
      </c>
      <c r="L2299" s="8" t="str">
        <f>IF(Sales_Pipeline[[#This Row],[Close_Date]]="","",TEXT(Sales_Pipeline[[#This Row],[Close_Date]],"mmm"))</f>
        <v>Jun</v>
      </c>
      <c r="M2299" s="8" t="str">
        <f>IF(Sales_Pipeline[[#This Row],[Close_Date]]="","","Q"&amp;ROUNDUP(MONTH(Sales_Pipeline[[#This Row],[Close_Date]])/3,0))</f>
        <v>Q2</v>
      </c>
      <c r="N2299" s="2" cm="1">
        <f t="array" ref="N2299">IFERROR(_xlfn.IFS(Sales_Pipeline[[#This Row],[Deal_Stage]]="Won",_xlfn.XLOOKUP(Sales_Pipeline[[#This Row],[Product]],Products!$A$2:$A$8,Products!$C$2:$C$8),Sales_Pipeline[[#This Row],[Deal_Stage]]="Lost",_xlfn.XLOOKUP(Sales_Pipeline[[#This Row],[Product]],Products!$A$2:$A$8,Products!$C$2:$C$8)),"")</f>
        <v>1096</v>
      </c>
      <c r="O2299" s="2">
        <v>1075</v>
      </c>
    </row>
    <row r="2300" spans="1:15" x14ac:dyDescent="0.3">
      <c r="A2300" t="s">
        <v>2446</v>
      </c>
      <c r="B2300" t="s">
        <v>6</v>
      </c>
      <c r="C2300" t="str">
        <f>_xlfn.XLOOKUP(Sales_Pipeline[[#This Row],[Sales_Agent]],Sales_Teams[Sales_Agent],Sales_Teams[Manager])</f>
        <v>Dustin Brinkmann</v>
      </c>
      <c r="D2300" t="str">
        <f>_xlfn.XLOOKUP(Sales_Pipeline[[#This Row],[Manager]],Sales_Teams[Manager],Sales_Teams[Regional_Office])</f>
        <v>Central</v>
      </c>
      <c r="E2300" t="s">
        <v>61</v>
      </c>
      <c r="F2300" t="s">
        <v>318</v>
      </c>
      <c r="G2300" t="str">
        <f>IFERROR(_xlfn.XLOOKUP(Sales_Pipeline[[#This Row],[Account]],Accounts!$A$2:$A$86,Accounts!$F$2:$F$86),"")</f>
        <v>Kenya</v>
      </c>
      <c r="H2300" t="s">
        <v>82</v>
      </c>
      <c r="I2300" s="3">
        <v>42836</v>
      </c>
      <c r="J2300" s="3">
        <v>42844</v>
      </c>
      <c r="K2300" s="8" t="str">
        <f>IF(Sales_Pipeline[[#This Row],[Close_Date]]="","",TEXT(Sales_Pipeline[[#This Row],[Close_Date]],"ddd"))</f>
        <v>Wed</v>
      </c>
      <c r="L2300" s="8" t="str">
        <f>IF(Sales_Pipeline[[#This Row],[Close_Date]]="","",TEXT(Sales_Pipeline[[#This Row],[Close_Date]],"mmm"))</f>
        <v>Apr</v>
      </c>
      <c r="M2300" s="8" t="str">
        <f>IF(Sales_Pipeline[[#This Row],[Close_Date]]="","","Q"&amp;ROUNDUP(MONTH(Sales_Pipeline[[#This Row],[Close_Date]])/3,0))</f>
        <v>Q2</v>
      </c>
      <c r="N2300" s="2" cm="1">
        <f t="array" ref="N2300">IFERROR(_xlfn.IFS(Sales_Pipeline[[#This Row],[Deal_Stage]]="Won",_xlfn.XLOOKUP(Sales_Pipeline[[#This Row],[Product]],Products!$A$2:$A$8,Products!$C$2:$C$8),Sales_Pipeline[[#This Row],[Deal_Stage]]="Lost",_xlfn.XLOOKUP(Sales_Pipeline[[#This Row],[Product]],Products!$A$2:$A$8,Products!$C$2:$C$8)),"")</f>
        <v>55</v>
      </c>
      <c r="O2300" s="2">
        <v>0</v>
      </c>
    </row>
    <row r="2301" spans="1:15" x14ac:dyDescent="0.3">
      <c r="A2301" t="s">
        <v>2447</v>
      </c>
      <c r="B2301" t="s">
        <v>25</v>
      </c>
      <c r="C2301" t="str">
        <f>_xlfn.XLOOKUP(Sales_Pipeline[[#This Row],[Sales_Agent]],Sales_Teams[Sales_Agent],Sales_Teams[Manager])</f>
        <v>Rocco Neubert</v>
      </c>
      <c r="D2301" t="str">
        <f>_xlfn.XLOOKUP(Sales_Pipeline[[#This Row],[Manager]],Sales_Teams[Manager],Sales_Teams[Regional_Office])</f>
        <v>East</v>
      </c>
      <c r="E2301" t="s">
        <v>61</v>
      </c>
      <c r="F2301" t="s">
        <v>194</v>
      </c>
      <c r="G2301" t="str">
        <f>IFERROR(_xlfn.XLOOKUP(Sales_Pipeline[[#This Row],[Account]],Accounts!$A$2:$A$86,Accounts!$F$2:$F$86),"")</f>
        <v>United States</v>
      </c>
      <c r="H2301" t="s">
        <v>57</v>
      </c>
      <c r="I2301" s="3">
        <v>42836</v>
      </c>
      <c r="J2301" s="3">
        <v>42838</v>
      </c>
      <c r="K2301" s="8" t="str">
        <f>IF(Sales_Pipeline[[#This Row],[Close_Date]]="","",TEXT(Sales_Pipeline[[#This Row],[Close_Date]],"ddd"))</f>
        <v>Thu</v>
      </c>
      <c r="L2301" s="8" t="str">
        <f>IF(Sales_Pipeline[[#This Row],[Close_Date]]="","",TEXT(Sales_Pipeline[[#This Row],[Close_Date]],"mmm"))</f>
        <v>Apr</v>
      </c>
      <c r="M2301" s="8" t="str">
        <f>IF(Sales_Pipeline[[#This Row],[Close_Date]]="","","Q"&amp;ROUNDUP(MONTH(Sales_Pipeline[[#This Row],[Close_Date]])/3,0))</f>
        <v>Q2</v>
      </c>
      <c r="N2301" s="2" cm="1">
        <f t="array" ref="N2301">IFERROR(_xlfn.IFS(Sales_Pipeline[[#This Row],[Deal_Stage]]="Won",_xlfn.XLOOKUP(Sales_Pipeline[[#This Row],[Product]],Products!$A$2:$A$8,Products!$C$2:$C$8),Sales_Pipeline[[#This Row],[Deal_Stage]]="Lost",_xlfn.XLOOKUP(Sales_Pipeline[[#This Row],[Product]],Products!$A$2:$A$8,Products!$C$2:$C$8)),"")</f>
        <v>55</v>
      </c>
      <c r="O2301" s="2">
        <v>52</v>
      </c>
    </row>
    <row r="2302" spans="1:15" x14ac:dyDescent="0.3">
      <c r="A2302" t="s">
        <v>2448</v>
      </c>
      <c r="B2302" t="s">
        <v>15</v>
      </c>
      <c r="C2302" t="str">
        <f>_xlfn.XLOOKUP(Sales_Pipeline[[#This Row],[Sales_Agent]],Sales_Teams[Sales_Agent],Sales_Teams[Manager])</f>
        <v>Melvin Marxen</v>
      </c>
      <c r="D2302" t="str">
        <f>_xlfn.XLOOKUP(Sales_Pipeline[[#This Row],[Manager]],Sales_Teams[Manager],Sales_Teams[Regional_Office])</f>
        <v>Central</v>
      </c>
      <c r="E2302" t="s">
        <v>8953</v>
      </c>
      <c r="F2302" t="s">
        <v>333</v>
      </c>
      <c r="G2302" t="str">
        <f>IFERROR(_xlfn.XLOOKUP(Sales_Pipeline[[#This Row],[Account]],Accounts!$A$2:$A$86,Accounts!$F$2:$F$86),"")</f>
        <v>United States</v>
      </c>
      <c r="H2302" t="s">
        <v>82</v>
      </c>
      <c r="I2302" s="3">
        <v>42836</v>
      </c>
      <c r="J2302" s="3">
        <v>42844</v>
      </c>
      <c r="K2302" s="8" t="str">
        <f>IF(Sales_Pipeline[[#This Row],[Close_Date]]="","",TEXT(Sales_Pipeline[[#This Row],[Close_Date]],"ddd"))</f>
        <v>Wed</v>
      </c>
      <c r="L2302" s="8" t="str">
        <f>IF(Sales_Pipeline[[#This Row],[Close_Date]]="","",TEXT(Sales_Pipeline[[#This Row],[Close_Date]],"mmm"))</f>
        <v>Apr</v>
      </c>
      <c r="M2302" s="8" t="str">
        <f>IF(Sales_Pipeline[[#This Row],[Close_Date]]="","","Q"&amp;ROUNDUP(MONTH(Sales_Pipeline[[#This Row],[Close_Date]])/3,0))</f>
        <v>Q2</v>
      </c>
      <c r="N2302" s="2" cm="1">
        <f t="array" ref="N2302">IFERROR(_xlfn.IFS(Sales_Pipeline[[#This Row],[Deal_Stage]]="Won",_xlfn.XLOOKUP(Sales_Pipeline[[#This Row],[Product]],Products!$A$2:$A$8,Products!$C$2:$C$8),Sales_Pipeline[[#This Row],[Deal_Stage]]="Lost",_xlfn.XLOOKUP(Sales_Pipeline[[#This Row],[Product]],Products!$A$2:$A$8,Products!$C$2:$C$8)),"")</f>
        <v>4821</v>
      </c>
      <c r="O2302" s="2">
        <v>0</v>
      </c>
    </row>
    <row r="2303" spans="1:15" x14ac:dyDescent="0.3">
      <c r="A2303" t="s">
        <v>2449</v>
      </c>
      <c r="B2303" t="s">
        <v>15</v>
      </c>
      <c r="C2303" t="str">
        <f>_xlfn.XLOOKUP(Sales_Pipeline[[#This Row],[Sales_Agent]],Sales_Teams[Sales_Agent],Sales_Teams[Manager])</f>
        <v>Melvin Marxen</v>
      </c>
      <c r="D2303" t="str">
        <f>_xlfn.XLOOKUP(Sales_Pipeline[[#This Row],[Manager]],Sales_Teams[Manager],Sales_Teams[Regional_Office])</f>
        <v>Central</v>
      </c>
      <c r="E2303" t="s">
        <v>8953</v>
      </c>
      <c r="F2303" t="s">
        <v>333</v>
      </c>
      <c r="G2303" t="str">
        <f>IFERROR(_xlfn.XLOOKUP(Sales_Pipeline[[#This Row],[Account]],Accounts!$A$2:$A$86,Accounts!$F$2:$F$86),"")</f>
        <v>United States</v>
      </c>
      <c r="H2303" t="s">
        <v>82</v>
      </c>
      <c r="I2303" s="3">
        <v>42836</v>
      </c>
      <c r="J2303" s="3">
        <v>42837</v>
      </c>
      <c r="K2303" s="8" t="str">
        <f>IF(Sales_Pipeline[[#This Row],[Close_Date]]="","",TEXT(Sales_Pipeline[[#This Row],[Close_Date]],"ddd"))</f>
        <v>Wed</v>
      </c>
      <c r="L2303" s="8" t="str">
        <f>IF(Sales_Pipeline[[#This Row],[Close_Date]]="","",TEXT(Sales_Pipeline[[#This Row],[Close_Date]],"mmm"))</f>
        <v>Apr</v>
      </c>
      <c r="M2303" s="8" t="str">
        <f>IF(Sales_Pipeline[[#This Row],[Close_Date]]="","","Q"&amp;ROUNDUP(MONTH(Sales_Pipeline[[#This Row],[Close_Date]])/3,0))</f>
        <v>Q2</v>
      </c>
      <c r="N2303" s="2" cm="1">
        <f t="array" ref="N2303">IFERROR(_xlfn.IFS(Sales_Pipeline[[#This Row],[Deal_Stage]]="Won",_xlfn.XLOOKUP(Sales_Pipeline[[#This Row],[Product]],Products!$A$2:$A$8,Products!$C$2:$C$8),Sales_Pipeline[[#This Row],[Deal_Stage]]="Lost",_xlfn.XLOOKUP(Sales_Pipeline[[#This Row],[Product]],Products!$A$2:$A$8,Products!$C$2:$C$8)),"")</f>
        <v>4821</v>
      </c>
      <c r="O2303" s="2">
        <v>0</v>
      </c>
    </row>
    <row r="2304" spans="1:15" x14ac:dyDescent="0.3">
      <c r="A2304" t="s">
        <v>2450</v>
      </c>
      <c r="B2304" t="s">
        <v>15</v>
      </c>
      <c r="C2304" t="str">
        <f>_xlfn.XLOOKUP(Sales_Pipeline[[#This Row],[Sales_Agent]],Sales_Teams[Sales_Agent],Sales_Teams[Manager])</f>
        <v>Melvin Marxen</v>
      </c>
      <c r="D2304" t="str">
        <f>_xlfn.XLOOKUP(Sales_Pipeline[[#This Row],[Manager]],Sales_Teams[Manager],Sales_Teams[Regional_Office])</f>
        <v>Central</v>
      </c>
      <c r="E2304" t="s">
        <v>8953</v>
      </c>
      <c r="F2304" t="s">
        <v>234</v>
      </c>
      <c r="G2304" t="str">
        <f>IFERROR(_xlfn.XLOOKUP(Sales_Pipeline[[#This Row],[Account]],Accounts!$A$2:$A$86,Accounts!$F$2:$F$86),"")</f>
        <v>United States</v>
      </c>
      <c r="H2304" t="s">
        <v>57</v>
      </c>
      <c r="I2304" s="3">
        <v>42836</v>
      </c>
      <c r="J2304" s="3">
        <v>42843</v>
      </c>
      <c r="K2304" s="8" t="str">
        <f>IF(Sales_Pipeline[[#This Row],[Close_Date]]="","",TEXT(Sales_Pipeline[[#This Row],[Close_Date]],"ddd"))</f>
        <v>Tue</v>
      </c>
      <c r="L2304" s="8" t="str">
        <f>IF(Sales_Pipeline[[#This Row],[Close_Date]]="","",TEXT(Sales_Pipeline[[#This Row],[Close_Date]],"mmm"))</f>
        <v>Apr</v>
      </c>
      <c r="M2304" s="8" t="str">
        <f>IF(Sales_Pipeline[[#This Row],[Close_Date]]="","","Q"&amp;ROUNDUP(MONTH(Sales_Pipeline[[#This Row],[Close_Date]])/3,0))</f>
        <v>Q2</v>
      </c>
      <c r="N2304" s="2" cm="1">
        <f t="array" ref="N2304">IFERROR(_xlfn.IFS(Sales_Pipeline[[#This Row],[Deal_Stage]]="Won",_xlfn.XLOOKUP(Sales_Pipeline[[#This Row],[Product]],Products!$A$2:$A$8,Products!$C$2:$C$8),Sales_Pipeline[[#This Row],[Deal_Stage]]="Lost",_xlfn.XLOOKUP(Sales_Pipeline[[#This Row],[Product]],Products!$A$2:$A$8,Products!$C$2:$C$8)),"")</f>
        <v>4821</v>
      </c>
      <c r="O2304" s="2">
        <v>4837</v>
      </c>
    </row>
    <row r="2305" spans="1:15" x14ac:dyDescent="0.3">
      <c r="A2305" t="s">
        <v>2451</v>
      </c>
      <c r="B2305" t="s">
        <v>28</v>
      </c>
      <c r="C2305" t="str">
        <f>_xlfn.XLOOKUP(Sales_Pipeline[[#This Row],[Sales_Agent]],Sales_Teams[Sales_Agent],Sales_Teams[Manager])</f>
        <v>Rocco Neubert</v>
      </c>
      <c r="D2305" t="str">
        <f>_xlfn.XLOOKUP(Sales_Pipeline[[#This Row],[Manager]],Sales_Teams[Manager],Sales_Teams[Regional_Office])</f>
        <v>East</v>
      </c>
      <c r="E2305" t="s">
        <v>55</v>
      </c>
      <c r="F2305" t="s">
        <v>231</v>
      </c>
      <c r="G2305" t="str">
        <f>IFERROR(_xlfn.XLOOKUP(Sales_Pipeline[[#This Row],[Account]],Accounts!$A$2:$A$86,Accounts!$F$2:$F$86),"")</f>
        <v>United States</v>
      </c>
      <c r="H2305" t="s">
        <v>82</v>
      </c>
      <c r="I2305" s="3">
        <v>42836</v>
      </c>
      <c r="J2305" s="3">
        <v>42843</v>
      </c>
      <c r="K2305" s="8" t="str">
        <f>IF(Sales_Pipeline[[#This Row],[Close_Date]]="","",TEXT(Sales_Pipeline[[#This Row],[Close_Date]],"ddd"))</f>
        <v>Tue</v>
      </c>
      <c r="L2305" s="8" t="str">
        <f>IF(Sales_Pipeline[[#This Row],[Close_Date]]="","",TEXT(Sales_Pipeline[[#This Row],[Close_Date]],"mmm"))</f>
        <v>Apr</v>
      </c>
      <c r="M2305" s="8" t="str">
        <f>IF(Sales_Pipeline[[#This Row],[Close_Date]]="","","Q"&amp;ROUNDUP(MONTH(Sales_Pipeline[[#This Row],[Close_Date]])/3,0))</f>
        <v>Q2</v>
      </c>
      <c r="N2305" s="2" cm="1">
        <f t="array" ref="N2305">IFERROR(_xlfn.IFS(Sales_Pipeline[[#This Row],[Deal_Stage]]="Won",_xlfn.XLOOKUP(Sales_Pipeline[[#This Row],[Product]],Products!$A$2:$A$8,Products!$C$2:$C$8),Sales_Pipeline[[#This Row],[Deal_Stage]]="Lost",_xlfn.XLOOKUP(Sales_Pipeline[[#This Row],[Product]],Products!$A$2:$A$8,Products!$C$2:$C$8)),"")</f>
        <v>1096</v>
      </c>
      <c r="O2305" s="2">
        <v>0</v>
      </c>
    </row>
    <row r="2306" spans="1:15" x14ac:dyDescent="0.3">
      <c r="A2306" t="s">
        <v>2452</v>
      </c>
      <c r="B2306" t="s">
        <v>38</v>
      </c>
      <c r="C2306" t="str">
        <f>_xlfn.XLOOKUP(Sales_Pipeline[[#This Row],[Sales_Agent]],Sales_Teams[Sales_Agent],Sales_Teams[Manager])</f>
        <v>Celia Rouche</v>
      </c>
      <c r="D2306" t="str">
        <f>_xlfn.XLOOKUP(Sales_Pipeline[[#This Row],[Manager]],Sales_Teams[Manager],Sales_Teams[Regional_Office])</f>
        <v>West</v>
      </c>
      <c r="E2306" t="s">
        <v>63</v>
      </c>
      <c r="F2306" t="s">
        <v>211</v>
      </c>
      <c r="G2306" t="str">
        <f>IFERROR(_xlfn.XLOOKUP(Sales_Pipeline[[#This Row],[Account]],Accounts!$A$2:$A$86,Accounts!$F$2:$F$86),"")</f>
        <v>United States</v>
      </c>
      <c r="H2306" t="s">
        <v>82</v>
      </c>
      <c r="I2306" s="3">
        <v>42836</v>
      </c>
      <c r="J2306" s="3">
        <v>42908</v>
      </c>
      <c r="K2306" s="8" t="str">
        <f>IF(Sales_Pipeline[[#This Row],[Close_Date]]="","",TEXT(Sales_Pipeline[[#This Row],[Close_Date]],"ddd"))</f>
        <v>Thu</v>
      </c>
      <c r="L2306" s="8" t="str">
        <f>IF(Sales_Pipeline[[#This Row],[Close_Date]]="","",TEXT(Sales_Pipeline[[#This Row],[Close_Date]],"mmm"))</f>
        <v>Jun</v>
      </c>
      <c r="M2306" s="8" t="str">
        <f>IF(Sales_Pipeline[[#This Row],[Close_Date]]="","","Q"&amp;ROUNDUP(MONTH(Sales_Pipeline[[#This Row],[Close_Date]])/3,0))</f>
        <v>Q2</v>
      </c>
      <c r="N2306" s="2" cm="1">
        <f t="array" ref="N2306">IFERROR(_xlfn.IFS(Sales_Pipeline[[#This Row],[Deal_Stage]]="Won",_xlfn.XLOOKUP(Sales_Pipeline[[#This Row],[Product]],Products!$A$2:$A$8,Products!$C$2:$C$8),Sales_Pipeline[[#This Row],[Deal_Stage]]="Lost",_xlfn.XLOOKUP(Sales_Pipeline[[#This Row],[Product]],Products!$A$2:$A$8,Products!$C$2:$C$8)),"")</f>
        <v>550</v>
      </c>
      <c r="O2306" s="2">
        <v>0</v>
      </c>
    </row>
    <row r="2307" spans="1:15" x14ac:dyDescent="0.3">
      <c r="A2307" t="s">
        <v>2453</v>
      </c>
      <c r="B2307" t="s">
        <v>38</v>
      </c>
      <c r="C2307" t="str">
        <f>_xlfn.XLOOKUP(Sales_Pipeline[[#This Row],[Sales_Agent]],Sales_Teams[Sales_Agent],Sales_Teams[Manager])</f>
        <v>Celia Rouche</v>
      </c>
      <c r="D2307" t="str">
        <f>_xlfn.XLOOKUP(Sales_Pipeline[[#This Row],[Manager]],Sales_Teams[Manager],Sales_Teams[Regional_Office])</f>
        <v>West</v>
      </c>
      <c r="E2307" t="s">
        <v>55</v>
      </c>
      <c r="F2307" t="s">
        <v>120</v>
      </c>
      <c r="G2307" t="str">
        <f>IFERROR(_xlfn.XLOOKUP(Sales_Pipeline[[#This Row],[Account]],Accounts!$A$2:$A$86,Accounts!$F$2:$F$86),"")</f>
        <v>United States</v>
      </c>
      <c r="H2307" t="s">
        <v>57</v>
      </c>
      <c r="I2307" s="3">
        <v>42836</v>
      </c>
      <c r="J2307" s="3">
        <v>42838</v>
      </c>
      <c r="K2307" s="8" t="str">
        <f>IF(Sales_Pipeline[[#This Row],[Close_Date]]="","",TEXT(Sales_Pipeline[[#This Row],[Close_Date]],"ddd"))</f>
        <v>Thu</v>
      </c>
      <c r="L2307" s="8" t="str">
        <f>IF(Sales_Pipeline[[#This Row],[Close_Date]]="","",TEXT(Sales_Pipeline[[#This Row],[Close_Date]],"mmm"))</f>
        <v>Apr</v>
      </c>
      <c r="M2307" s="8" t="str">
        <f>IF(Sales_Pipeline[[#This Row],[Close_Date]]="","","Q"&amp;ROUNDUP(MONTH(Sales_Pipeline[[#This Row],[Close_Date]])/3,0))</f>
        <v>Q2</v>
      </c>
      <c r="N2307" s="2" cm="1">
        <f t="array" ref="N2307">IFERROR(_xlfn.IFS(Sales_Pipeline[[#This Row],[Deal_Stage]]="Won",_xlfn.XLOOKUP(Sales_Pipeline[[#This Row],[Product]],Products!$A$2:$A$8,Products!$C$2:$C$8),Sales_Pipeline[[#This Row],[Deal_Stage]]="Lost",_xlfn.XLOOKUP(Sales_Pipeline[[#This Row],[Product]],Products!$A$2:$A$8,Products!$C$2:$C$8)),"")</f>
        <v>1096</v>
      </c>
      <c r="O2307" s="2">
        <v>1163</v>
      </c>
    </row>
    <row r="2308" spans="1:15" x14ac:dyDescent="0.3">
      <c r="A2308" t="s">
        <v>2454</v>
      </c>
      <c r="B2308" t="s">
        <v>13</v>
      </c>
      <c r="C2308" t="str">
        <f>_xlfn.XLOOKUP(Sales_Pipeline[[#This Row],[Sales_Agent]],Sales_Teams[Sales_Agent],Sales_Teams[Manager])</f>
        <v>Melvin Marxen</v>
      </c>
      <c r="D2308" t="str">
        <f>_xlfn.XLOOKUP(Sales_Pipeline[[#This Row],[Manager]],Sales_Teams[Manager],Sales_Teams[Regional_Office])</f>
        <v>Central</v>
      </c>
      <c r="E2308" t="s">
        <v>63</v>
      </c>
      <c r="F2308" t="s">
        <v>147</v>
      </c>
      <c r="G2308" t="str">
        <f>IFERROR(_xlfn.XLOOKUP(Sales_Pipeline[[#This Row],[Account]],Accounts!$A$2:$A$86,Accounts!$F$2:$F$86),"")</f>
        <v>United States</v>
      </c>
      <c r="H2308" t="s">
        <v>82</v>
      </c>
      <c r="I2308" s="3">
        <v>42836</v>
      </c>
      <c r="J2308" s="3">
        <v>42846</v>
      </c>
      <c r="K2308" s="8" t="str">
        <f>IF(Sales_Pipeline[[#This Row],[Close_Date]]="","",TEXT(Sales_Pipeline[[#This Row],[Close_Date]],"ddd"))</f>
        <v>Fri</v>
      </c>
      <c r="L2308" s="8" t="str">
        <f>IF(Sales_Pipeline[[#This Row],[Close_Date]]="","",TEXT(Sales_Pipeline[[#This Row],[Close_Date]],"mmm"))</f>
        <v>Apr</v>
      </c>
      <c r="M2308" s="8" t="str">
        <f>IF(Sales_Pipeline[[#This Row],[Close_Date]]="","","Q"&amp;ROUNDUP(MONTH(Sales_Pipeline[[#This Row],[Close_Date]])/3,0))</f>
        <v>Q2</v>
      </c>
      <c r="N2308" s="2" cm="1">
        <f t="array" ref="N2308">IFERROR(_xlfn.IFS(Sales_Pipeline[[#This Row],[Deal_Stage]]="Won",_xlfn.XLOOKUP(Sales_Pipeline[[#This Row],[Product]],Products!$A$2:$A$8,Products!$C$2:$C$8),Sales_Pipeline[[#This Row],[Deal_Stage]]="Lost",_xlfn.XLOOKUP(Sales_Pipeline[[#This Row],[Product]],Products!$A$2:$A$8,Products!$C$2:$C$8)),"")</f>
        <v>550</v>
      </c>
      <c r="O2308" s="2">
        <v>0</v>
      </c>
    </row>
    <row r="2309" spans="1:15" x14ac:dyDescent="0.3">
      <c r="A2309" t="s">
        <v>2455</v>
      </c>
      <c r="B2309" t="s">
        <v>40</v>
      </c>
      <c r="C2309" t="str">
        <f>_xlfn.XLOOKUP(Sales_Pipeline[[#This Row],[Sales_Agent]],Sales_Teams[Sales_Agent],Sales_Teams[Manager])</f>
        <v>Summer Sewald</v>
      </c>
      <c r="D2309" t="str">
        <f>_xlfn.XLOOKUP(Sales_Pipeline[[#This Row],[Manager]],Sales_Teams[Manager],Sales_Teams[Regional_Office])</f>
        <v>West</v>
      </c>
      <c r="E2309" t="s">
        <v>84</v>
      </c>
      <c r="F2309" t="s">
        <v>98</v>
      </c>
      <c r="G2309" t="str">
        <f>IFERROR(_xlfn.XLOOKUP(Sales_Pipeline[[#This Row],[Account]],Accounts!$A$2:$A$86,Accounts!$F$2:$F$86),"")</f>
        <v>United States</v>
      </c>
      <c r="H2309" t="s">
        <v>82</v>
      </c>
      <c r="I2309" s="3">
        <v>42836</v>
      </c>
      <c r="J2309" s="3">
        <v>42896</v>
      </c>
      <c r="K2309" s="8" t="str">
        <f>IF(Sales_Pipeline[[#This Row],[Close_Date]]="","",TEXT(Sales_Pipeline[[#This Row],[Close_Date]],"ddd"))</f>
        <v>Sat</v>
      </c>
      <c r="L2309" s="8" t="str">
        <f>IF(Sales_Pipeline[[#This Row],[Close_Date]]="","",TEXT(Sales_Pipeline[[#This Row],[Close_Date]],"mmm"))</f>
        <v>Jun</v>
      </c>
      <c r="M2309" s="8" t="str">
        <f>IF(Sales_Pipeline[[#This Row],[Close_Date]]="","","Q"&amp;ROUNDUP(MONTH(Sales_Pipeline[[#This Row],[Close_Date]])/3,0))</f>
        <v>Q2</v>
      </c>
      <c r="N2309" s="2" cm="1">
        <f t="array" ref="N2309">IFERROR(_xlfn.IFS(Sales_Pipeline[[#This Row],[Deal_Stage]]="Won",_xlfn.XLOOKUP(Sales_Pipeline[[#This Row],[Product]],Products!$A$2:$A$8,Products!$C$2:$C$8),Sales_Pipeline[[#This Row],[Deal_Stage]]="Lost",_xlfn.XLOOKUP(Sales_Pipeline[[#This Row],[Product]],Products!$A$2:$A$8,Products!$C$2:$C$8)),"")</f>
        <v>5482</v>
      </c>
      <c r="O2309" s="2">
        <v>0</v>
      </c>
    </row>
    <row r="2310" spans="1:15" x14ac:dyDescent="0.3">
      <c r="A2310" t="s">
        <v>2456</v>
      </c>
      <c r="B2310" t="s">
        <v>43</v>
      </c>
      <c r="C2310" t="str">
        <f>_xlfn.XLOOKUP(Sales_Pipeline[[#This Row],[Sales_Agent]],Sales_Teams[Sales_Agent],Sales_Teams[Manager])</f>
        <v>Summer Sewald</v>
      </c>
      <c r="D2310" t="str">
        <f>_xlfn.XLOOKUP(Sales_Pipeline[[#This Row],[Manager]],Sales_Teams[Manager],Sales_Teams[Regional_Office])</f>
        <v>West</v>
      </c>
      <c r="E2310" t="s">
        <v>63</v>
      </c>
      <c r="F2310" t="s">
        <v>216</v>
      </c>
      <c r="G2310" t="str">
        <f>IFERROR(_xlfn.XLOOKUP(Sales_Pipeline[[#This Row],[Account]],Accounts!$A$2:$A$86,Accounts!$F$2:$F$86),"")</f>
        <v>United States</v>
      </c>
      <c r="H2310" t="s">
        <v>82</v>
      </c>
      <c r="I2310" s="3">
        <v>42836</v>
      </c>
      <c r="J2310" s="3">
        <v>42838</v>
      </c>
      <c r="K2310" s="8" t="str">
        <f>IF(Sales_Pipeline[[#This Row],[Close_Date]]="","",TEXT(Sales_Pipeline[[#This Row],[Close_Date]],"ddd"))</f>
        <v>Thu</v>
      </c>
      <c r="L2310" s="8" t="str">
        <f>IF(Sales_Pipeline[[#This Row],[Close_Date]]="","",TEXT(Sales_Pipeline[[#This Row],[Close_Date]],"mmm"))</f>
        <v>Apr</v>
      </c>
      <c r="M2310" s="8" t="str">
        <f>IF(Sales_Pipeline[[#This Row],[Close_Date]]="","","Q"&amp;ROUNDUP(MONTH(Sales_Pipeline[[#This Row],[Close_Date]])/3,0))</f>
        <v>Q2</v>
      </c>
      <c r="N2310" s="2" cm="1">
        <f t="array" ref="N2310">IFERROR(_xlfn.IFS(Sales_Pipeline[[#This Row],[Deal_Stage]]="Won",_xlfn.XLOOKUP(Sales_Pipeline[[#This Row],[Product]],Products!$A$2:$A$8,Products!$C$2:$C$8),Sales_Pipeline[[#This Row],[Deal_Stage]]="Lost",_xlfn.XLOOKUP(Sales_Pipeline[[#This Row],[Product]],Products!$A$2:$A$8,Products!$C$2:$C$8)),"")</f>
        <v>550</v>
      </c>
      <c r="O2310" s="2">
        <v>0</v>
      </c>
    </row>
    <row r="2311" spans="1:15" x14ac:dyDescent="0.3">
      <c r="A2311" t="s">
        <v>2457</v>
      </c>
      <c r="B2311" t="s">
        <v>42</v>
      </c>
      <c r="C2311" t="str">
        <f>_xlfn.XLOOKUP(Sales_Pipeline[[#This Row],[Sales_Agent]],Sales_Teams[Sales_Agent],Sales_Teams[Manager])</f>
        <v>Summer Sewald</v>
      </c>
      <c r="D2311" t="str">
        <f>_xlfn.XLOOKUP(Sales_Pipeline[[#This Row],[Manager]],Sales_Teams[Manager],Sales_Teams[Regional_Office])</f>
        <v>West</v>
      </c>
      <c r="E2311" t="s">
        <v>55</v>
      </c>
      <c r="G2311" t="str">
        <f>IFERROR(_xlfn.XLOOKUP(Sales_Pipeline[[#This Row],[Account]],Accounts!$A$2:$A$86,Accounts!$F$2:$F$86),"")</f>
        <v/>
      </c>
      <c r="H2311" t="s">
        <v>77</v>
      </c>
      <c r="I2311" s="3">
        <v>42836</v>
      </c>
      <c r="K2311" s="8" t="str">
        <f>IF(Sales_Pipeline[[#This Row],[Close_Date]]="","",TEXT(Sales_Pipeline[[#This Row],[Close_Date]],"ddd"))</f>
        <v/>
      </c>
      <c r="L2311" s="8" t="str">
        <f>IF(Sales_Pipeline[[#This Row],[Close_Date]]="","",TEXT(Sales_Pipeline[[#This Row],[Close_Date]],"mmm"))</f>
        <v/>
      </c>
      <c r="M2311" s="8" t="str">
        <f>IF(Sales_Pipeline[[#This Row],[Close_Date]]="","","Q"&amp;ROUNDUP(MONTH(Sales_Pipeline[[#This Row],[Close_Date]])/3,0))</f>
        <v/>
      </c>
      <c r="N2311" s="2" t="str" cm="1">
        <f t="array" ref="N2311">IFERROR(_xlfn.IFS(Sales_Pipeline[[#This Row],[Deal_Stage]]="Won",_xlfn.XLOOKUP(Sales_Pipeline[[#This Row],[Product]],Products!$A$2:$A$8,Products!$C$2:$C$8),Sales_Pipeline[[#This Row],[Deal_Stage]]="Lost",_xlfn.XLOOKUP(Sales_Pipeline[[#This Row],[Product]],Products!$A$2:$A$8,Products!$C$2:$C$8)),"")</f>
        <v/>
      </c>
      <c r="O2311" s="2">
        <v>0</v>
      </c>
    </row>
    <row r="2312" spans="1:15" x14ac:dyDescent="0.3">
      <c r="A2312" t="s">
        <v>2458</v>
      </c>
      <c r="B2312" t="s">
        <v>42</v>
      </c>
      <c r="C2312" t="str">
        <f>_xlfn.XLOOKUP(Sales_Pipeline[[#This Row],[Sales_Agent]],Sales_Teams[Sales_Agent],Sales_Teams[Manager])</f>
        <v>Summer Sewald</v>
      </c>
      <c r="D2312" t="str">
        <f>_xlfn.XLOOKUP(Sales_Pipeline[[#This Row],[Manager]],Sales_Teams[Manager],Sales_Teams[Regional_Office])</f>
        <v>West</v>
      </c>
      <c r="E2312" t="s">
        <v>63</v>
      </c>
      <c r="F2312" t="s">
        <v>413</v>
      </c>
      <c r="G2312" t="str">
        <f>IFERROR(_xlfn.XLOOKUP(Sales_Pipeline[[#This Row],[Account]],Accounts!$A$2:$A$86,Accounts!$F$2:$F$86),"")</f>
        <v>United States</v>
      </c>
      <c r="H2312" t="s">
        <v>82</v>
      </c>
      <c r="I2312" s="3">
        <v>42836</v>
      </c>
      <c r="J2312" s="3">
        <v>42838</v>
      </c>
      <c r="K2312" s="8" t="str">
        <f>IF(Sales_Pipeline[[#This Row],[Close_Date]]="","",TEXT(Sales_Pipeline[[#This Row],[Close_Date]],"ddd"))</f>
        <v>Thu</v>
      </c>
      <c r="L2312" s="8" t="str">
        <f>IF(Sales_Pipeline[[#This Row],[Close_Date]]="","",TEXT(Sales_Pipeline[[#This Row],[Close_Date]],"mmm"))</f>
        <v>Apr</v>
      </c>
      <c r="M2312" s="8" t="str">
        <f>IF(Sales_Pipeline[[#This Row],[Close_Date]]="","","Q"&amp;ROUNDUP(MONTH(Sales_Pipeline[[#This Row],[Close_Date]])/3,0))</f>
        <v>Q2</v>
      </c>
      <c r="N2312" s="2" cm="1">
        <f t="array" ref="N2312">IFERROR(_xlfn.IFS(Sales_Pipeline[[#This Row],[Deal_Stage]]="Won",_xlfn.XLOOKUP(Sales_Pipeline[[#This Row],[Product]],Products!$A$2:$A$8,Products!$C$2:$C$8),Sales_Pipeline[[#This Row],[Deal_Stage]]="Lost",_xlfn.XLOOKUP(Sales_Pipeline[[#This Row],[Product]],Products!$A$2:$A$8,Products!$C$2:$C$8)),"")</f>
        <v>550</v>
      </c>
      <c r="O2312" s="2">
        <v>0</v>
      </c>
    </row>
    <row r="2313" spans="1:15" x14ac:dyDescent="0.3">
      <c r="A2313" t="s">
        <v>2459</v>
      </c>
      <c r="B2313" t="s">
        <v>42</v>
      </c>
      <c r="C2313" t="str">
        <f>_xlfn.XLOOKUP(Sales_Pipeline[[#This Row],[Sales_Agent]],Sales_Teams[Sales_Agent],Sales_Teams[Manager])</f>
        <v>Summer Sewald</v>
      </c>
      <c r="D2313" t="str">
        <f>_xlfn.XLOOKUP(Sales_Pipeline[[#This Row],[Manager]],Sales_Teams[Manager],Sales_Teams[Regional_Office])</f>
        <v>West</v>
      </c>
      <c r="E2313" t="s">
        <v>63</v>
      </c>
      <c r="F2313" t="s">
        <v>288</v>
      </c>
      <c r="G2313" t="str">
        <f>IFERROR(_xlfn.XLOOKUP(Sales_Pipeline[[#This Row],[Account]],Accounts!$A$2:$A$86,Accounts!$F$2:$F$86),"")</f>
        <v>United States</v>
      </c>
      <c r="H2313" t="s">
        <v>82</v>
      </c>
      <c r="I2313" s="3">
        <v>42836</v>
      </c>
      <c r="J2313" s="3">
        <v>42843</v>
      </c>
      <c r="K2313" s="8" t="str">
        <f>IF(Sales_Pipeline[[#This Row],[Close_Date]]="","",TEXT(Sales_Pipeline[[#This Row],[Close_Date]],"ddd"))</f>
        <v>Tue</v>
      </c>
      <c r="L2313" s="8" t="str">
        <f>IF(Sales_Pipeline[[#This Row],[Close_Date]]="","",TEXT(Sales_Pipeline[[#This Row],[Close_Date]],"mmm"))</f>
        <v>Apr</v>
      </c>
      <c r="M2313" s="8" t="str">
        <f>IF(Sales_Pipeline[[#This Row],[Close_Date]]="","","Q"&amp;ROUNDUP(MONTH(Sales_Pipeline[[#This Row],[Close_Date]])/3,0))</f>
        <v>Q2</v>
      </c>
      <c r="N2313" s="2" cm="1">
        <f t="array" ref="N2313">IFERROR(_xlfn.IFS(Sales_Pipeline[[#This Row],[Deal_Stage]]="Won",_xlfn.XLOOKUP(Sales_Pipeline[[#This Row],[Product]],Products!$A$2:$A$8,Products!$C$2:$C$8),Sales_Pipeline[[#This Row],[Deal_Stage]]="Lost",_xlfn.XLOOKUP(Sales_Pipeline[[#This Row],[Product]],Products!$A$2:$A$8,Products!$C$2:$C$8)),"")</f>
        <v>550</v>
      </c>
      <c r="O2313" s="2">
        <v>0</v>
      </c>
    </row>
    <row r="2314" spans="1:15" x14ac:dyDescent="0.3">
      <c r="A2314" t="s">
        <v>2460</v>
      </c>
      <c r="B2314" t="s">
        <v>42</v>
      </c>
      <c r="C2314" t="str">
        <f>_xlfn.XLOOKUP(Sales_Pipeline[[#This Row],[Sales_Agent]],Sales_Teams[Sales_Agent],Sales_Teams[Manager])</f>
        <v>Summer Sewald</v>
      </c>
      <c r="D2314" t="str">
        <f>_xlfn.XLOOKUP(Sales_Pipeline[[#This Row],[Manager]],Sales_Teams[Manager],Sales_Teams[Regional_Office])</f>
        <v>West</v>
      </c>
      <c r="E2314" t="s">
        <v>63</v>
      </c>
      <c r="F2314" t="s">
        <v>240</v>
      </c>
      <c r="G2314" t="str">
        <f>IFERROR(_xlfn.XLOOKUP(Sales_Pipeline[[#This Row],[Account]],Accounts!$A$2:$A$86,Accounts!$F$2:$F$86),"")</f>
        <v>United States</v>
      </c>
      <c r="H2314" t="s">
        <v>57</v>
      </c>
      <c r="I2314" s="3">
        <v>42836</v>
      </c>
      <c r="J2314" s="3">
        <v>42843</v>
      </c>
      <c r="K2314" s="8" t="str">
        <f>IF(Sales_Pipeline[[#This Row],[Close_Date]]="","",TEXT(Sales_Pipeline[[#This Row],[Close_Date]],"ddd"))</f>
        <v>Tue</v>
      </c>
      <c r="L2314" s="8" t="str">
        <f>IF(Sales_Pipeline[[#This Row],[Close_Date]]="","",TEXT(Sales_Pipeline[[#This Row],[Close_Date]],"mmm"))</f>
        <v>Apr</v>
      </c>
      <c r="M2314" s="8" t="str">
        <f>IF(Sales_Pipeline[[#This Row],[Close_Date]]="","","Q"&amp;ROUNDUP(MONTH(Sales_Pipeline[[#This Row],[Close_Date]])/3,0))</f>
        <v>Q2</v>
      </c>
      <c r="N2314" s="2" cm="1">
        <f t="array" ref="N2314">IFERROR(_xlfn.IFS(Sales_Pipeline[[#This Row],[Deal_Stage]]="Won",_xlfn.XLOOKUP(Sales_Pipeline[[#This Row],[Product]],Products!$A$2:$A$8,Products!$C$2:$C$8),Sales_Pipeline[[#This Row],[Deal_Stage]]="Lost",_xlfn.XLOOKUP(Sales_Pipeline[[#This Row],[Product]],Products!$A$2:$A$8,Products!$C$2:$C$8)),"")</f>
        <v>550</v>
      </c>
      <c r="O2314" s="2">
        <v>568</v>
      </c>
    </row>
    <row r="2315" spans="1:15" x14ac:dyDescent="0.3">
      <c r="A2315" t="s">
        <v>2461</v>
      </c>
      <c r="B2315" t="s">
        <v>42</v>
      </c>
      <c r="C2315" t="str">
        <f>_xlfn.XLOOKUP(Sales_Pipeline[[#This Row],[Sales_Agent]],Sales_Teams[Sales_Agent],Sales_Teams[Manager])</f>
        <v>Summer Sewald</v>
      </c>
      <c r="D2315" t="str">
        <f>_xlfn.XLOOKUP(Sales_Pipeline[[#This Row],[Manager]],Sales_Teams[Manager],Sales_Teams[Regional_Office])</f>
        <v>West</v>
      </c>
      <c r="E2315" t="s">
        <v>8953</v>
      </c>
      <c r="F2315" t="s">
        <v>98</v>
      </c>
      <c r="G2315" t="str">
        <f>IFERROR(_xlfn.XLOOKUP(Sales_Pipeline[[#This Row],[Account]],Accounts!$A$2:$A$86,Accounts!$F$2:$F$86),"")</f>
        <v>United States</v>
      </c>
      <c r="H2315" t="s">
        <v>57</v>
      </c>
      <c r="I2315" s="3">
        <v>42836</v>
      </c>
      <c r="J2315" s="3">
        <v>42905</v>
      </c>
      <c r="K2315" s="8" t="str">
        <f>IF(Sales_Pipeline[[#This Row],[Close_Date]]="","",TEXT(Sales_Pipeline[[#This Row],[Close_Date]],"ddd"))</f>
        <v>Mon</v>
      </c>
      <c r="L2315" s="8" t="str">
        <f>IF(Sales_Pipeline[[#This Row],[Close_Date]]="","",TEXT(Sales_Pipeline[[#This Row],[Close_Date]],"mmm"))</f>
        <v>Jun</v>
      </c>
      <c r="M2315" s="8" t="str">
        <f>IF(Sales_Pipeline[[#This Row],[Close_Date]]="","","Q"&amp;ROUNDUP(MONTH(Sales_Pipeline[[#This Row],[Close_Date]])/3,0))</f>
        <v>Q2</v>
      </c>
      <c r="N2315" s="2" cm="1">
        <f t="array" ref="N2315">IFERROR(_xlfn.IFS(Sales_Pipeline[[#This Row],[Deal_Stage]]="Won",_xlfn.XLOOKUP(Sales_Pipeline[[#This Row],[Product]],Products!$A$2:$A$8,Products!$C$2:$C$8),Sales_Pipeline[[#This Row],[Deal_Stage]]="Lost",_xlfn.XLOOKUP(Sales_Pipeline[[#This Row],[Product]],Products!$A$2:$A$8,Products!$C$2:$C$8)),"")</f>
        <v>4821</v>
      </c>
      <c r="O2315" s="2">
        <v>5063</v>
      </c>
    </row>
    <row r="2316" spans="1:15" x14ac:dyDescent="0.3">
      <c r="A2316" t="s">
        <v>2462</v>
      </c>
      <c r="B2316" t="s">
        <v>9</v>
      </c>
      <c r="C2316" t="str">
        <f>_xlfn.XLOOKUP(Sales_Pipeline[[#This Row],[Sales_Agent]],Sales_Teams[Sales_Agent],Sales_Teams[Manager])</f>
        <v>Dustin Brinkmann</v>
      </c>
      <c r="D2316" t="str">
        <f>_xlfn.XLOOKUP(Sales_Pipeline[[#This Row],[Manager]],Sales_Teams[Manager],Sales_Teams[Regional_Office])</f>
        <v>Central</v>
      </c>
      <c r="E2316" t="s">
        <v>76</v>
      </c>
      <c r="F2316" t="s">
        <v>118</v>
      </c>
      <c r="G2316" t="str">
        <f>IFERROR(_xlfn.XLOOKUP(Sales_Pipeline[[#This Row],[Account]],Accounts!$A$2:$A$86,Accounts!$F$2:$F$86),"")</f>
        <v>United States</v>
      </c>
      <c r="H2316" t="s">
        <v>82</v>
      </c>
      <c r="I2316" s="3">
        <v>42836</v>
      </c>
      <c r="J2316" s="3">
        <v>42846</v>
      </c>
      <c r="K2316" s="8" t="str">
        <f>IF(Sales_Pipeline[[#This Row],[Close_Date]]="","",TEXT(Sales_Pipeline[[#This Row],[Close_Date]],"ddd"))</f>
        <v>Fri</v>
      </c>
      <c r="L2316" s="8" t="str">
        <f>IF(Sales_Pipeline[[#This Row],[Close_Date]]="","",TEXT(Sales_Pipeline[[#This Row],[Close_Date]],"mmm"))</f>
        <v>Apr</v>
      </c>
      <c r="M2316" s="8" t="str">
        <f>IF(Sales_Pipeline[[#This Row],[Close_Date]]="","","Q"&amp;ROUNDUP(MONTH(Sales_Pipeline[[#This Row],[Close_Date]])/3,0))</f>
        <v>Q2</v>
      </c>
      <c r="N2316" s="2" cm="1">
        <f t="array" ref="N2316">IFERROR(_xlfn.IFS(Sales_Pipeline[[#This Row],[Deal_Stage]]="Won",_xlfn.XLOOKUP(Sales_Pipeline[[#This Row],[Product]],Products!$A$2:$A$8,Products!$C$2:$C$8),Sales_Pipeline[[#This Row],[Deal_Stage]]="Lost",_xlfn.XLOOKUP(Sales_Pipeline[[#This Row],[Product]],Products!$A$2:$A$8,Products!$C$2:$C$8)),"")</f>
        <v>3393</v>
      </c>
      <c r="O2316" s="2">
        <v>0</v>
      </c>
    </row>
    <row r="2317" spans="1:15" x14ac:dyDescent="0.3">
      <c r="A2317" t="s">
        <v>2463</v>
      </c>
      <c r="B2317" t="s">
        <v>9</v>
      </c>
      <c r="C2317" t="str">
        <f>_xlfn.XLOOKUP(Sales_Pipeline[[#This Row],[Sales_Agent]],Sales_Teams[Sales_Agent],Sales_Teams[Manager])</f>
        <v>Dustin Brinkmann</v>
      </c>
      <c r="D2317" t="str">
        <f>_xlfn.XLOOKUP(Sales_Pipeline[[#This Row],[Manager]],Sales_Teams[Manager],Sales_Teams[Regional_Office])</f>
        <v>Central</v>
      </c>
      <c r="E2317" t="s">
        <v>61</v>
      </c>
      <c r="F2317" t="s">
        <v>147</v>
      </c>
      <c r="G2317" t="str">
        <f>IFERROR(_xlfn.XLOOKUP(Sales_Pipeline[[#This Row],[Account]],Accounts!$A$2:$A$86,Accounts!$F$2:$F$86),"")</f>
        <v>United States</v>
      </c>
      <c r="H2317" t="s">
        <v>57</v>
      </c>
      <c r="I2317" s="3">
        <v>42836</v>
      </c>
      <c r="J2317" s="3">
        <v>42892</v>
      </c>
      <c r="K2317" s="8" t="str">
        <f>IF(Sales_Pipeline[[#This Row],[Close_Date]]="","",TEXT(Sales_Pipeline[[#This Row],[Close_Date]],"ddd"))</f>
        <v>Tue</v>
      </c>
      <c r="L2317" s="8" t="str">
        <f>IF(Sales_Pipeline[[#This Row],[Close_Date]]="","",TEXT(Sales_Pipeline[[#This Row],[Close_Date]],"mmm"))</f>
        <v>Jun</v>
      </c>
      <c r="M2317" s="8" t="str">
        <f>IF(Sales_Pipeline[[#This Row],[Close_Date]]="","","Q"&amp;ROUNDUP(MONTH(Sales_Pipeline[[#This Row],[Close_Date]])/3,0))</f>
        <v>Q2</v>
      </c>
      <c r="N2317" s="2" cm="1">
        <f t="array" ref="N2317">IFERROR(_xlfn.IFS(Sales_Pipeline[[#This Row],[Deal_Stage]]="Won",_xlfn.XLOOKUP(Sales_Pipeline[[#This Row],[Product]],Products!$A$2:$A$8,Products!$C$2:$C$8),Sales_Pipeline[[#This Row],[Deal_Stage]]="Lost",_xlfn.XLOOKUP(Sales_Pipeline[[#This Row],[Product]],Products!$A$2:$A$8,Products!$C$2:$C$8)),"")</f>
        <v>55</v>
      </c>
      <c r="O2317" s="2">
        <v>46</v>
      </c>
    </row>
    <row r="2318" spans="1:15" x14ac:dyDescent="0.3">
      <c r="A2318" t="s">
        <v>2464</v>
      </c>
      <c r="B2318" t="s">
        <v>14</v>
      </c>
      <c r="C2318" t="str">
        <f>_xlfn.XLOOKUP(Sales_Pipeline[[#This Row],[Sales_Agent]],Sales_Teams[Sales_Agent],Sales_Teams[Manager])</f>
        <v>Melvin Marxen</v>
      </c>
      <c r="D2318" t="str">
        <f>_xlfn.XLOOKUP(Sales_Pipeline[[#This Row],[Manager]],Sales_Teams[Manager],Sales_Teams[Regional_Office])</f>
        <v>Central</v>
      </c>
      <c r="E2318" t="s">
        <v>76</v>
      </c>
      <c r="F2318" t="s">
        <v>118</v>
      </c>
      <c r="G2318" t="str">
        <f>IFERROR(_xlfn.XLOOKUP(Sales_Pipeline[[#This Row],[Account]],Accounts!$A$2:$A$86,Accounts!$F$2:$F$86),"")</f>
        <v>United States</v>
      </c>
      <c r="H2318" t="s">
        <v>82</v>
      </c>
      <c r="I2318" s="3">
        <v>42836</v>
      </c>
      <c r="J2318" s="3">
        <v>42837</v>
      </c>
      <c r="K2318" s="8" t="str">
        <f>IF(Sales_Pipeline[[#This Row],[Close_Date]]="","",TEXT(Sales_Pipeline[[#This Row],[Close_Date]],"ddd"))</f>
        <v>Wed</v>
      </c>
      <c r="L2318" s="8" t="str">
        <f>IF(Sales_Pipeline[[#This Row],[Close_Date]]="","",TEXT(Sales_Pipeline[[#This Row],[Close_Date]],"mmm"))</f>
        <v>Apr</v>
      </c>
      <c r="M2318" s="8" t="str">
        <f>IF(Sales_Pipeline[[#This Row],[Close_Date]]="","","Q"&amp;ROUNDUP(MONTH(Sales_Pipeline[[#This Row],[Close_Date]])/3,0))</f>
        <v>Q2</v>
      </c>
      <c r="N2318" s="2" cm="1">
        <f t="array" ref="N2318">IFERROR(_xlfn.IFS(Sales_Pipeline[[#This Row],[Deal_Stage]]="Won",_xlfn.XLOOKUP(Sales_Pipeline[[#This Row],[Product]],Products!$A$2:$A$8,Products!$C$2:$C$8),Sales_Pipeline[[#This Row],[Deal_Stage]]="Lost",_xlfn.XLOOKUP(Sales_Pipeline[[#This Row],[Product]],Products!$A$2:$A$8,Products!$C$2:$C$8)),"")</f>
        <v>3393</v>
      </c>
      <c r="O2318" s="2">
        <v>0</v>
      </c>
    </row>
    <row r="2319" spans="1:15" x14ac:dyDescent="0.3">
      <c r="A2319" t="s">
        <v>2465</v>
      </c>
      <c r="B2319" t="s">
        <v>14</v>
      </c>
      <c r="C2319" t="str">
        <f>_xlfn.XLOOKUP(Sales_Pipeline[[#This Row],[Sales_Agent]],Sales_Teams[Sales_Agent],Sales_Teams[Manager])</f>
        <v>Melvin Marxen</v>
      </c>
      <c r="D2319" t="str">
        <f>_xlfn.XLOOKUP(Sales_Pipeline[[#This Row],[Manager]],Sales_Teams[Manager],Sales_Teams[Regional_Office])</f>
        <v>Central</v>
      </c>
      <c r="E2319" t="s">
        <v>63</v>
      </c>
      <c r="F2319" t="s">
        <v>132</v>
      </c>
      <c r="G2319" t="str">
        <f>IFERROR(_xlfn.XLOOKUP(Sales_Pipeline[[#This Row],[Account]],Accounts!$A$2:$A$86,Accounts!$F$2:$F$86),"")</f>
        <v>United States</v>
      </c>
      <c r="H2319" t="s">
        <v>57</v>
      </c>
      <c r="I2319" s="3">
        <v>42836</v>
      </c>
      <c r="J2319" s="3">
        <v>42837</v>
      </c>
      <c r="K2319" s="8" t="str">
        <f>IF(Sales_Pipeline[[#This Row],[Close_Date]]="","",TEXT(Sales_Pipeline[[#This Row],[Close_Date]],"ddd"))</f>
        <v>Wed</v>
      </c>
      <c r="L2319" s="8" t="str">
        <f>IF(Sales_Pipeline[[#This Row],[Close_Date]]="","",TEXT(Sales_Pipeline[[#This Row],[Close_Date]],"mmm"))</f>
        <v>Apr</v>
      </c>
      <c r="M2319" s="8" t="str">
        <f>IF(Sales_Pipeline[[#This Row],[Close_Date]]="","","Q"&amp;ROUNDUP(MONTH(Sales_Pipeline[[#This Row],[Close_Date]])/3,0))</f>
        <v>Q2</v>
      </c>
      <c r="N2319" s="2" cm="1">
        <f t="array" ref="N2319">IFERROR(_xlfn.IFS(Sales_Pipeline[[#This Row],[Deal_Stage]]="Won",_xlfn.XLOOKUP(Sales_Pipeline[[#This Row],[Product]],Products!$A$2:$A$8,Products!$C$2:$C$8),Sales_Pipeline[[#This Row],[Deal_Stage]]="Lost",_xlfn.XLOOKUP(Sales_Pipeline[[#This Row],[Product]],Products!$A$2:$A$8,Products!$C$2:$C$8)),"")</f>
        <v>550</v>
      </c>
      <c r="O2319" s="2">
        <v>504</v>
      </c>
    </row>
    <row r="2320" spans="1:15" x14ac:dyDescent="0.3">
      <c r="A2320" t="s">
        <v>2466</v>
      </c>
      <c r="B2320" t="s">
        <v>14</v>
      </c>
      <c r="C2320" t="str">
        <f>_xlfn.XLOOKUP(Sales_Pipeline[[#This Row],[Sales_Agent]],Sales_Teams[Sales_Agent],Sales_Teams[Manager])</f>
        <v>Melvin Marxen</v>
      </c>
      <c r="D2320" t="str">
        <f>_xlfn.XLOOKUP(Sales_Pipeline[[#This Row],[Manager]],Sales_Teams[Manager],Sales_Teams[Regional_Office])</f>
        <v>Central</v>
      </c>
      <c r="E2320" t="s">
        <v>61</v>
      </c>
      <c r="F2320" t="s">
        <v>132</v>
      </c>
      <c r="G2320" t="str">
        <f>IFERROR(_xlfn.XLOOKUP(Sales_Pipeline[[#This Row],[Account]],Accounts!$A$2:$A$86,Accounts!$F$2:$F$86),"")</f>
        <v>United States</v>
      </c>
      <c r="H2320" t="s">
        <v>57</v>
      </c>
      <c r="I2320" s="3">
        <v>42836</v>
      </c>
      <c r="J2320" s="3">
        <v>42838</v>
      </c>
      <c r="K2320" s="8" t="str">
        <f>IF(Sales_Pipeline[[#This Row],[Close_Date]]="","",TEXT(Sales_Pipeline[[#This Row],[Close_Date]],"ddd"))</f>
        <v>Thu</v>
      </c>
      <c r="L2320" s="8" t="str">
        <f>IF(Sales_Pipeline[[#This Row],[Close_Date]]="","",TEXT(Sales_Pipeline[[#This Row],[Close_Date]],"mmm"))</f>
        <v>Apr</v>
      </c>
      <c r="M2320" s="8" t="str">
        <f>IF(Sales_Pipeline[[#This Row],[Close_Date]]="","","Q"&amp;ROUNDUP(MONTH(Sales_Pipeline[[#This Row],[Close_Date]])/3,0))</f>
        <v>Q2</v>
      </c>
      <c r="N2320" s="2" cm="1">
        <f t="array" ref="N2320">IFERROR(_xlfn.IFS(Sales_Pipeline[[#This Row],[Deal_Stage]]="Won",_xlfn.XLOOKUP(Sales_Pipeline[[#This Row],[Product]],Products!$A$2:$A$8,Products!$C$2:$C$8),Sales_Pipeline[[#This Row],[Deal_Stage]]="Lost",_xlfn.XLOOKUP(Sales_Pipeline[[#This Row],[Product]],Products!$A$2:$A$8,Products!$C$2:$C$8)),"")</f>
        <v>55</v>
      </c>
      <c r="O2320" s="2">
        <v>55</v>
      </c>
    </row>
    <row r="2321" spans="1:15" x14ac:dyDescent="0.3">
      <c r="A2321" t="s">
        <v>2467</v>
      </c>
      <c r="B2321" t="s">
        <v>35</v>
      </c>
      <c r="C2321" t="str">
        <f>_xlfn.XLOOKUP(Sales_Pipeline[[#This Row],[Sales_Agent]],Sales_Teams[Sales_Agent],Sales_Teams[Manager])</f>
        <v>Celia Rouche</v>
      </c>
      <c r="D2321" t="str">
        <f>_xlfn.XLOOKUP(Sales_Pipeline[[#This Row],[Manager]],Sales_Teams[Manager],Sales_Teams[Regional_Office])</f>
        <v>West</v>
      </c>
      <c r="E2321" t="s">
        <v>8953</v>
      </c>
      <c r="F2321" t="s">
        <v>66</v>
      </c>
      <c r="G2321" t="str">
        <f>IFERROR(_xlfn.XLOOKUP(Sales_Pipeline[[#This Row],[Account]],Accounts!$A$2:$A$86,Accounts!$F$2:$F$86),"")</f>
        <v>United States</v>
      </c>
      <c r="H2321" t="s">
        <v>57</v>
      </c>
      <c r="I2321" s="3">
        <v>42836</v>
      </c>
      <c r="J2321" s="3">
        <v>42903</v>
      </c>
      <c r="K2321" s="8" t="str">
        <f>IF(Sales_Pipeline[[#This Row],[Close_Date]]="","",TEXT(Sales_Pipeline[[#This Row],[Close_Date]],"ddd"))</f>
        <v>Sat</v>
      </c>
      <c r="L2321" s="8" t="str">
        <f>IF(Sales_Pipeline[[#This Row],[Close_Date]]="","",TEXT(Sales_Pipeline[[#This Row],[Close_Date]],"mmm"))</f>
        <v>Jun</v>
      </c>
      <c r="M2321" s="8" t="str">
        <f>IF(Sales_Pipeline[[#This Row],[Close_Date]]="","","Q"&amp;ROUNDUP(MONTH(Sales_Pipeline[[#This Row],[Close_Date]])/3,0))</f>
        <v>Q2</v>
      </c>
      <c r="N2321" s="2" cm="1">
        <f t="array" ref="N2321">IFERROR(_xlfn.IFS(Sales_Pipeline[[#This Row],[Deal_Stage]]="Won",_xlfn.XLOOKUP(Sales_Pipeline[[#This Row],[Product]],Products!$A$2:$A$8,Products!$C$2:$C$8),Sales_Pipeline[[#This Row],[Deal_Stage]]="Lost",_xlfn.XLOOKUP(Sales_Pipeline[[#This Row],[Product]],Products!$A$2:$A$8,Products!$C$2:$C$8)),"")</f>
        <v>4821</v>
      </c>
      <c r="O2321" s="2">
        <v>4760</v>
      </c>
    </row>
    <row r="2322" spans="1:15" x14ac:dyDescent="0.3">
      <c r="A2322" t="s">
        <v>2468</v>
      </c>
      <c r="B2322" t="s">
        <v>7</v>
      </c>
      <c r="C2322" t="str">
        <f>_xlfn.XLOOKUP(Sales_Pipeline[[#This Row],[Sales_Agent]],Sales_Teams[Sales_Agent],Sales_Teams[Manager])</f>
        <v>Dustin Brinkmann</v>
      </c>
      <c r="D2322" t="str">
        <f>_xlfn.XLOOKUP(Sales_Pipeline[[#This Row],[Manager]],Sales_Teams[Manager],Sales_Teams[Regional_Office])</f>
        <v>Central</v>
      </c>
      <c r="E2322" t="s">
        <v>63</v>
      </c>
      <c r="F2322" t="s">
        <v>56</v>
      </c>
      <c r="G2322" t="str">
        <f>IFERROR(_xlfn.XLOOKUP(Sales_Pipeline[[#This Row],[Account]],Accounts!$A$2:$A$86,Accounts!$F$2:$F$86),"")</f>
        <v>United States</v>
      </c>
      <c r="H2322" t="s">
        <v>82</v>
      </c>
      <c r="I2322" s="3">
        <v>42836</v>
      </c>
      <c r="J2322" s="3">
        <v>42846</v>
      </c>
      <c r="K2322" s="8" t="str">
        <f>IF(Sales_Pipeline[[#This Row],[Close_Date]]="","",TEXT(Sales_Pipeline[[#This Row],[Close_Date]],"ddd"))</f>
        <v>Fri</v>
      </c>
      <c r="L2322" s="8" t="str">
        <f>IF(Sales_Pipeline[[#This Row],[Close_Date]]="","",TEXT(Sales_Pipeline[[#This Row],[Close_Date]],"mmm"))</f>
        <v>Apr</v>
      </c>
      <c r="M2322" s="8" t="str">
        <f>IF(Sales_Pipeline[[#This Row],[Close_Date]]="","","Q"&amp;ROUNDUP(MONTH(Sales_Pipeline[[#This Row],[Close_Date]])/3,0))</f>
        <v>Q2</v>
      </c>
      <c r="N2322" s="2" cm="1">
        <f t="array" ref="N2322">IFERROR(_xlfn.IFS(Sales_Pipeline[[#This Row],[Deal_Stage]]="Won",_xlfn.XLOOKUP(Sales_Pipeline[[#This Row],[Product]],Products!$A$2:$A$8,Products!$C$2:$C$8),Sales_Pipeline[[#This Row],[Deal_Stage]]="Lost",_xlfn.XLOOKUP(Sales_Pipeline[[#This Row],[Product]],Products!$A$2:$A$8,Products!$C$2:$C$8)),"")</f>
        <v>550</v>
      </c>
      <c r="O2322" s="2">
        <v>0</v>
      </c>
    </row>
    <row r="2323" spans="1:15" x14ac:dyDescent="0.3">
      <c r="A2323" t="s">
        <v>2469</v>
      </c>
      <c r="B2323" t="s">
        <v>7</v>
      </c>
      <c r="C2323" t="str">
        <f>_xlfn.XLOOKUP(Sales_Pipeline[[#This Row],[Sales_Agent]],Sales_Teams[Sales_Agent],Sales_Teams[Manager])</f>
        <v>Dustin Brinkmann</v>
      </c>
      <c r="D2323" t="str">
        <f>_xlfn.XLOOKUP(Sales_Pipeline[[#This Row],[Manager]],Sales_Teams[Manager],Sales_Teams[Regional_Office])</f>
        <v>Central</v>
      </c>
      <c r="E2323" t="s">
        <v>76</v>
      </c>
      <c r="F2323" t="s">
        <v>155</v>
      </c>
      <c r="G2323" t="str">
        <f>IFERROR(_xlfn.XLOOKUP(Sales_Pipeline[[#This Row],[Account]],Accounts!$A$2:$A$86,Accounts!$F$2:$F$86),"")</f>
        <v>United States</v>
      </c>
      <c r="H2323" t="s">
        <v>82</v>
      </c>
      <c r="I2323" s="3">
        <v>42836</v>
      </c>
      <c r="J2323" s="3">
        <v>42843</v>
      </c>
      <c r="K2323" s="8" t="str">
        <f>IF(Sales_Pipeline[[#This Row],[Close_Date]]="","",TEXT(Sales_Pipeline[[#This Row],[Close_Date]],"ddd"))</f>
        <v>Tue</v>
      </c>
      <c r="L2323" s="8" t="str">
        <f>IF(Sales_Pipeline[[#This Row],[Close_Date]]="","",TEXT(Sales_Pipeline[[#This Row],[Close_Date]],"mmm"))</f>
        <v>Apr</v>
      </c>
      <c r="M2323" s="8" t="str">
        <f>IF(Sales_Pipeline[[#This Row],[Close_Date]]="","","Q"&amp;ROUNDUP(MONTH(Sales_Pipeline[[#This Row],[Close_Date]])/3,0))</f>
        <v>Q2</v>
      </c>
      <c r="N2323" s="2" cm="1">
        <f t="array" ref="N2323">IFERROR(_xlfn.IFS(Sales_Pipeline[[#This Row],[Deal_Stage]]="Won",_xlfn.XLOOKUP(Sales_Pipeline[[#This Row],[Product]],Products!$A$2:$A$8,Products!$C$2:$C$8),Sales_Pipeline[[#This Row],[Deal_Stage]]="Lost",_xlfn.XLOOKUP(Sales_Pipeline[[#This Row],[Product]],Products!$A$2:$A$8,Products!$C$2:$C$8)),"")</f>
        <v>3393</v>
      </c>
      <c r="O2323" s="2">
        <v>0</v>
      </c>
    </row>
    <row r="2324" spans="1:15" x14ac:dyDescent="0.3">
      <c r="A2324" t="s">
        <v>2470</v>
      </c>
      <c r="B2324" t="s">
        <v>32</v>
      </c>
      <c r="C2324" t="str">
        <f>_xlfn.XLOOKUP(Sales_Pipeline[[#This Row],[Sales_Agent]],Sales_Teams[Sales_Agent],Sales_Teams[Manager])</f>
        <v>Celia Rouche</v>
      </c>
      <c r="D2324" t="str">
        <f>_xlfn.XLOOKUP(Sales_Pipeline[[#This Row],[Manager]],Sales_Teams[Manager],Sales_Teams[Regional_Office])</f>
        <v>West</v>
      </c>
      <c r="E2324" t="s">
        <v>8953</v>
      </c>
      <c r="F2324" t="s">
        <v>100</v>
      </c>
      <c r="G2324" t="str">
        <f>IFERROR(_xlfn.XLOOKUP(Sales_Pipeline[[#This Row],[Account]],Accounts!$A$2:$A$86,Accounts!$F$2:$F$86),"")</f>
        <v>United States</v>
      </c>
      <c r="H2324" t="s">
        <v>57</v>
      </c>
      <c r="I2324" s="3">
        <v>42836</v>
      </c>
      <c r="J2324" s="3">
        <v>42907</v>
      </c>
      <c r="K2324" s="8" t="str">
        <f>IF(Sales_Pipeline[[#This Row],[Close_Date]]="","",TEXT(Sales_Pipeline[[#This Row],[Close_Date]],"ddd"))</f>
        <v>Wed</v>
      </c>
      <c r="L2324" s="8" t="str">
        <f>IF(Sales_Pipeline[[#This Row],[Close_Date]]="","",TEXT(Sales_Pipeline[[#This Row],[Close_Date]],"mmm"))</f>
        <v>Jun</v>
      </c>
      <c r="M2324" s="8" t="str">
        <f>IF(Sales_Pipeline[[#This Row],[Close_Date]]="","","Q"&amp;ROUNDUP(MONTH(Sales_Pipeline[[#This Row],[Close_Date]])/3,0))</f>
        <v>Q2</v>
      </c>
      <c r="N2324" s="2" cm="1">
        <f t="array" ref="N2324">IFERROR(_xlfn.IFS(Sales_Pipeline[[#This Row],[Deal_Stage]]="Won",_xlfn.XLOOKUP(Sales_Pipeline[[#This Row],[Product]],Products!$A$2:$A$8,Products!$C$2:$C$8),Sales_Pipeline[[#This Row],[Deal_Stage]]="Lost",_xlfn.XLOOKUP(Sales_Pipeline[[#This Row],[Product]],Products!$A$2:$A$8,Products!$C$2:$C$8)),"")</f>
        <v>4821</v>
      </c>
      <c r="O2324" s="2">
        <v>4653</v>
      </c>
    </row>
    <row r="2325" spans="1:15" x14ac:dyDescent="0.3">
      <c r="A2325" t="s">
        <v>2471</v>
      </c>
      <c r="B2325" t="s">
        <v>17</v>
      </c>
      <c r="C2325" t="str">
        <f>_xlfn.XLOOKUP(Sales_Pipeline[[#This Row],[Sales_Agent]],Sales_Teams[Sales_Agent],Sales_Teams[Manager])</f>
        <v>Cara Losch</v>
      </c>
      <c r="D2325" t="str">
        <f>_xlfn.XLOOKUP(Sales_Pipeline[[#This Row],[Manager]],Sales_Teams[Manager],Sales_Teams[Regional_Office])</f>
        <v>East</v>
      </c>
      <c r="E2325" t="s">
        <v>61</v>
      </c>
      <c r="G2325" t="str">
        <f>IFERROR(_xlfn.XLOOKUP(Sales_Pipeline[[#This Row],[Account]],Accounts!$A$2:$A$86,Accounts!$F$2:$F$86),"")</f>
        <v/>
      </c>
      <c r="H2325" t="s">
        <v>77</v>
      </c>
      <c r="I2325" s="3">
        <v>42836</v>
      </c>
      <c r="K2325" s="8" t="str">
        <f>IF(Sales_Pipeline[[#This Row],[Close_Date]]="","",TEXT(Sales_Pipeline[[#This Row],[Close_Date]],"ddd"))</f>
        <v/>
      </c>
      <c r="L2325" s="8" t="str">
        <f>IF(Sales_Pipeline[[#This Row],[Close_Date]]="","",TEXT(Sales_Pipeline[[#This Row],[Close_Date]],"mmm"))</f>
        <v/>
      </c>
      <c r="M2325" s="8" t="str">
        <f>IF(Sales_Pipeline[[#This Row],[Close_Date]]="","","Q"&amp;ROUNDUP(MONTH(Sales_Pipeline[[#This Row],[Close_Date]])/3,0))</f>
        <v/>
      </c>
      <c r="N2325" s="2" t="str" cm="1">
        <f t="array" ref="N2325">IFERROR(_xlfn.IFS(Sales_Pipeline[[#This Row],[Deal_Stage]]="Won",_xlfn.XLOOKUP(Sales_Pipeline[[#This Row],[Product]],Products!$A$2:$A$8,Products!$C$2:$C$8),Sales_Pipeline[[#This Row],[Deal_Stage]]="Lost",_xlfn.XLOOKUP(Sales_Pipeline[[#This Row],[Product]],Products!$A$2:$A$8,Products!$C$2:$C$8)),"")</f>
        <v/>
      </c>
      <c r="O2325" s="2">
        <v>0</v>
      </c>
    </row>
    <row r="2326" spans="1:15" x14ac:dyDescent="0.3">
      <c r="A2326" t="s">
        <v>2472</v>
      </c>
      <c r="B2326" t="s">
        <v>17</v>
      </c>
      <c r="C2326" t="str">
        <f>_xlfn.XLOOKUP(Sales_Pipeline[[#This Row],[Sales_Agent]],Sales_Teams[Sales_Agent],Sales_Teams[Manager])</f>
        <v>Cara Losch</v>
      </c>
      <c r="D2326" t="str">
        <f>_xlfn.XLOOKUP(Sales_Pipeline[[#This Row],[Manager]],Sales_Teams[Manager],Sales_Teams[Regional_Office])</f>
        <v>East</v>
      </c>
      <c r="E2326" t="s">
        <v>61</v>
      </c>
      <c r="F2326" t="s">
        <v>159</v>
      </c>
      <c r="G2326" t="str">
        <f>IFERROR(_xlfn.XLOOKUP(Sales_Pipeline[[#This Row],[Account]],Accounts!$A$2:$A$86,Accounts!$F$2:$F$86),"")</f>
        <v>United States</v>
      </c>
      <c r="H2326" t="s">
        <v>82</v>
      </c>
      <c r="I2326" s="3">
        <v>42836</v>
      </c>
      <c r="J2326" s="3">
        <v>42847</v>
      </c>
      <c r="K2326" s="8" t="str">
        <f>IF(Sales_Pipeline[[#This Row],[Close_Date]]="","",TEXT(Sales_Pipeline[[#This Row],[Close_Date]],"ddd"))</f>
        <v>Sat</v>
      </c>
      <c r="L2326" s="8" t="str">
        <f>IF(Sales_Pipeline[[#This Row],[Close_Date]]="","",TEXT(Sales_Pipeline[[#This Row],[Close_Date]],"mmm"))</f>
        <v>Apr</v>
      </c>
      <c r="M2326" s="8" t="str">
        <f>IF(Sales_Pipeline[[#This Row],[Close_Date]]="","","Q"&amp;ROUNDUP(MONTH(Sales_Pipeline[[#This Row],[Close_Date]])/3,0))</f>
        <v>Q2</v>
      </c>
      <c r="N2326" s="2" cm="1">
        <f t="array" ref="N2326">IFERROR(_xlfn.IFS(Sales_Pipeline[[#This Row],[Deal_Stage]]="Won",_xlfn.XLOOKUP(Sales_Pipeline[[#This Row],[Product]],Products!$A$2:$A$8,Products!$C$2:$C$8),Sales_Pipeline[[#This Row],[Deal_Stage]]="Lost",_xlfn.XLOOKUP(Sales_Pipeline[[#This Row],[Product]],Products!$A$2:$A$8,Products!$C$2:$C$8)),"")</f>
        <v>55</v>
      </c>
      <c r="O2326" s="2">
        <v>0</v>
      </c>
    </row>
    <row r="2327" spans="1:15" x14ac:dyDescent="0.3">
      <c r="A2327" t="s">
        <v>2473</v>
      </c>
      <c r="B2327" t="s">
        <v>17</v>
      </c>
      <c r="C2327" t="str">
        <f>_xlfn.XLOOKUP(Sales_Pipeline[[#This Row],[Sales_Agent]],Sales_Teams[Sales_Agent],Sales_Teams[Manager])</f>
        <v>Cara Losch</v>
      </c>
      <c r="D2327" t="str">
        <f>_xlfn.XLOOKUP(Sales_Pipeline[[#This Row],[Manager]],Sales_Teams[Manager],Sales_Teams[Regional_Office])</f>
        <v>East</v>
      </c>
      <c r="E2327" t="s">
        <v>61</v>
      </c>
      <c r="F2327" t="s">
        <v>238</v>
      </c>
      <c r="G2327" t="str">
        <f>IFERROR(_xlfn.XLOOKUP(Sales_Pipeline[[#This Row],[Account]],Accounts!$A$2:$A$86,Accounts!$F$2:$F$86),"")</f>
        <v>United States</v>
      </c>
      <c r="H2327" t="s">
        <v>57</v>
      </c>
      <c r="I2327" s="3">
        <v>42836</v>
      </c>
      <c r="J2327" s="3">
        <v>42837</v>
      </c>
      <c r="K2327" s="8" t="str">
        <f>IF(Sales_Pipeline[[#This Row],[Close_Date]]="","",TEXT(Sales_Pipeline[[#This Row],[Close_Date]],"ddd"))</f>
        <v>Wed</v>
      </c>
      <c r="L2327" s="8" t="str">
        <f>IF(Sales_Pipeline[[#This Row],[Close_Date]]="","",TEXT(Sales_Pipeline[[#This Row],[Close_Date]],"mmm"))</f>
        <v>Apr</v>
      </c>
      <c r="M2327" s="8" t="str">
        <f>IF(Sales_Pipeline[[#This Row],[Close_Date]]="","","Q"&amp;ROUNDUP(MONTH(Sales_Pipeline[[#This Row],[Close_Date]])/3,0))</f>
        <v>Q2</v>
      </c>
      <c r="N2327" s="2" cm="1">
        <f t="array" ref="N2327">IFERROR(_xlfn.IFS(Sales_Pipeline[[#This Row],[Deal_Stage]]="Won",_xlfn.XLOOKUP(Sales_Pipeline[[#This Row],[Product]],Products!$A$2:$A$8,Products!$C$2:$C$8),Sales_Pipeline[[#This Row],[Deal_Stage]]="Lost",_xlfn.XLOOKUP(Sales_Pipeline[[#This Row],[Product]],Products!$A$2:$A$8,Products!$C$2:$C$8)),"")</f>
        <v>55</v>
      </c>
      <c r="O2327" s="2">
        <v>55</v>
      </c>
    </row>
    <row r="2328" spans="1:15" x14ac:dyDescent="0.3">
      <c r="A2328" t="s">
        <v>2474</v>
      </c>
      <c r="B2328" t="s">
        <v>3</v>
      </c>
      <c r="C2328" t="str">
        <f>_xlfn.XLOOKUP(Sales_Pipeline[[#This Row],[Sales_Agent]],Sales_Teams[Sales_Agent],Sales_Teams[Manager])</f>
        <v>Dustin Brinkmann</v>
      </c>
      <c r="D2328" t="str">
        <f>_xlfn.XLOOKUP(Sales_Pipeline[[#This Row],[Manager]],Sales_Teams[Manager],Sales_Teams[Regional_Office])</f>
        <v>Central</v>
      </c>
      <c r="E2328" t="s">
        <v>63</v>
      </c>
      <c r="F2328" t="s">
        <v>147</v>
      </c>
      <c r="G2328" t="str">
        <f>IFERROR(_xlfn.XLOOKUP(Sales_Pipeline[[#This Row],[Account]],Accounts!$A$2:$A$86,Accounts!$F$2:$F$86),"")</f>
        <v>United States</v>
      </c>
      <c r="H2328" t="s">
        <v>82</v>
      </c>
      <c r="I2328" s="3">
        <v>42837</v>
      </c>
      <c r="J2328" s="3">
        <v>42843</v>
      </c>
      <c r="K2328" s="8" t="str">
        <f>IF(Sales_Pipeline[[#This Row],[Close_Date]]="","",TEXT(Sales_Pipeline[[#This Row],[Close_Date]],"ddd"))</f>
        <v>Tue</v>
      </c>
      <c r="L2328" s="8" t="str">
        <f>IF(Sales_Pipeline[[#This Row],[Close_Date]]="","",TEXT(Sales_Pipeline[[#This Row],[Close_Date]],"mmm"))</f>
        <v>Apr</v>
      </c>
      <c r="M2328" s="8" t="str">
        <f>IF(Sales_Pipeline[[#This Row],[Close_Date]]="","","Q"&amp;ROUNDUP(MONTH(Sales_Pipeline[[#This Row],[Close_Date]])/3,0))</f>
        <v>Q2</v>
      </c>
      <c r="N2328" s="2" cm="1">
        <f t="array" ref="N2328">IFERROR(_xlfn.IFS(Sales_Pipeline[[#This Row],[Deal_Stage]]="Won",_xlfn.XLOOKUP(Sales_Pipeline[[#This Row],[Product]],Products!$A$2:$A$8,Products!$C$2:$C$8),Sales_Pipeline[[#This Row],[Deal_Stage]]="Lost",_xlfn.XLOOKUP(Sales_Pipeline[[#This Row],[Product]],Products!$A$2:$A$8,Products!$C$2:$C$8)),"")</f>
        <v>550</v>
      </c>
      <c r="O2328" s="2">
        <v>0</v>
      </c>
    </row>
    <row r="2329" spans="1:15" x14ac:dyDescent="0.3">
      <c r="A2329" t="s">
        <v>2475</v>
      </c>
      <c r="B2329" t="s">
        <v>30</v>
      </c>
      <c r="C2329" t="str">
        <f>_xlfn.XLOOKUP(Sales_Pipeline[[#This Row],[Sales_Agent]],Sales_Teams[Sales_Agent],Sales_Teams[Manager])</f>
        <v>Rocco Neubert</v>
      </c>
      <c r="D2329" t="str">
        <f>_xlfn.XLOOKUP(Sales_Pipeline[[#This Row],[Manager]],Sales_Teams[Manager],Sales_Teams[Regional_Office])</f>
        <v>East</v>
      </c>
      <c r="E2329" t="s">
        <v>55</v>
      </c>
      <c r="F2329" t="s">
        <v>81</v>
      </c>
      <c r="G2329" t="str">
        <f>IFERROR(_xlfn.XLOOKUP(Sales_Pipeline[[#This Row],[Account]],Accounts!$A$2:$A$86,Accounts!$F$2:$F$86),"")</f>
        <v>Italy</v>
      </c>
      <c r="H2329" t="s">
        <v>77</v>
      </c>
      <c r="I2329" s="3">
        <v>42837</v>
      </c>
      <c r="K2329" s="8" t="str">
        <f>IF(Sales_Pipeline[[#This Row],[Close_Date]]="","",TEXT(Sales_Pipeline[[#This Row],[Close_Date]],"ddd"))</f>
        <v/>
      </c>
      <c r="L2329" s="8" t="str">
        <f>IF(Sales_Pipeline[[#This Row],[Close_Date]]="","",TEXT(Sales_Pipeline[[#This Row],[Close_Date]],"mmm"))</f>
        <v/>
      </c>
      <c r="M2329" s="8" t="str">
        <f>IF(Sales_Pipeline[[#This Row],[Close_Date]]="","","Q"&amp;ROUNDUP(MONTH(Sales_Pipeline[[#This Row],[Close_Date]])/3,0))</f>
        <v/>
      </c>
      <c r="N2329" s="2" t="str" cm="1">
        <f t="array" ref="N2329">IFERROR(_xlfn.IFS(Sales_Pipeline[[#This Row],[Deal_Stage]]="Won",_xlfn.XLOOKUP(Sales_Pipeline[[#This Row],[Product]],Products!$A$2:$A$8,Products!$C$2:$C$8),Sales_Pipeline[[#This Row],[Deal_Stage]]="Lost",_xlfn.XLOOKUP(Sales_Pipeline[[#This Row],[Product]],Products!$A$2:$A$8,Products!$C$2:$C$8)),"")</f>
        <v/>
      </c>
      <c r="O2329" s="2">
        <v>0</v>
      </c>
    </row>
    <row r="2330" spans="1:15" x14ac:dyDescent="0.3">
      <c r="A2330" t="s">
        <v>2476</v>
      </c>
      <c r="B2330" t="s">
        <v>30</v>
      </c>
      <c r="C2330" t="str">
        <f>_xlfn.XLOOKUP(Sales_Pipeline[[#This Row],[Sales_Agent]],Sales_Teams[Sales_Agent],Sales_Teams[Manager])</f>
        <v>Rocco Neubert</v>
      </c>
      <c r="D2330" t="str">
        <f>_xlfn.XLOOKUP(Sales_Pipeline[[#This Row],[Manager]],Sales_Teams[Manager],Sales_Teams[Regional_Office])</f>
        <v>East</v>
      </c>
      <c r="E2330" t="s">
        <v>76</v>
      </c>
      <c r="F2330" t="s">
        <v>216</v>
      </c>
      <c r="G2330" t="str">
        <f>IFERROR(_xlfn.XLOOKUP(Sales_Pipeline[[#This Row],[Account]],Accounts!$A$2:$A$86,Accounts!$F$2:$F$86),"")</f>
        <v>United States</v>
      </c>
      <c r="H2330" t="s">
        <v>57</v>
      </c>
      <c r="I2330" s="3">
        <v>42837</v>
      </c>
      <c r="J2330" s="3">
        <v>42847</v>
      </c>
      <c r="K2330" s="8" t="str">
        <f>IF(Sales_Pipeline[[#This Row],[Close_Date]]="","",TEXT(Sales_Pipeline[[#This Row],[Close_Date]],"ddd"))</f>
        <v>Sat</v>
      </c>
      <c r="L2330" s="8" t="str">
        <f>IF(Sales_Pipeline[[#This Row],[Close_Date]]="","",TEXT(Sales_Pipeline[[#This Row],[Close_Date]],"mmm"))</f>
        <v>Apr</v>
      </c>
      <c r="M2330" s="8" t="str">
        <f>IF(Sales_Pipeline[[#This Row],[Close_Date]]="","","Q"&amp;ROUNDUP(MONTH(Sales_Pipeline[[#This Row],[Close_Date]])/3,0))</f>
        <v>Q2</v>
      </c>
      <c r="N2330" s="2" cm="1">
        <f t="array" ref="N2330">IFERROR(_xlfn.IFS(Sales_Pipeline[[#This Row],[Deal_Stage]]="Won",_xlfn.XLOOKUP(Sales_Pipeline[[#This Row],[Product]],Products!$A$2:$A$8,Products!$C$2:$C$8),Sales_Pipeline[[#This Row],[Deal_Stage]]="Lost",_xlfn.XLOOKUP(Sales_Pipeline[[#This Row],[Product]],Products!$A$2:$A$8,Products!$C$2:$C$8)),"")</f>
        <v>3393</v>
      </c>
      <c r="O2330" s="2">
        <v>3223</v>
      </c>
    </row>
    <row r="2331" spans="1:15" x14ac:dyDescent="0.3">
      <c r="A2331" t="s">
        <v>2477</v>
      </c>
      <c r="B2331" t="s">
        <v>27</v>
      </c>
      <c r="C2331" t="str">
        <f>_xlfn.XLOOKUP(Sales_Pipeline[[#This Row],[Sales_Agent]],Sales_Teams[Sales_Agent],Sales_Teams[Manager])</f>
        <v>Rocco Neubert</v>
      </c>
      <c r="D2331" t="str">
        <f>_xlfn.XLOOKUP(Sales_Pipeline[[#This Row],[Manager]],Sales_Teams[Manager],Sales_Teams[Regional_Office])</f>
        <v>East</v>
      </c>
      <c r="E2331" t="s">
        <v>84</v>
      </c>
      <c r="F2331" t="s">
        <v>220</v>
      </c>
      <c r="G2331" t="str">
        <f>IFERROR(_xlfn.XLOOKUP(Sales_Pipeline[[#This Row],[Account]],Accounts!$A$2:$A$86,Accounts!$F$2:$F$86),"")</f>
        <v>United States</v>
      </c>
      <c r="H2331" t="s">
        <v>82</v>
      </c>
      <c r="I2331" s="3">
        <v>42837</v>
      </c>
      <c r="J2331" s="3">
        <v>42842</v>
      </c>
      <c r="K2331" s="8" t="str">
        <f>IF(Sales_Pipeline[[#This Row],[Close_Date]]="","",TEXT(Sales_Pipeline[[#This Row],[Close_Date]],"ddd"))</f>
        <v>Mon</v>
      </c>
      <c r="L2331" s="8" t="str">
        <f>IF(Sales_Pipeline[[#This Row],[Close_Date]]="","",TEXT(Sales_Pipeline[[#This Row],[Close_Date]],"mmm"))</f>
        <v>Apr</v>
      </c>
      <c r="M2331" s="8" t="str">
        <f>IF(Sales_Pipeline[[#This Row],[Close_Date]]="","","Q"&amp;ROUNDUP(MONTH(Sales_Pipeline[[#This Row],[Close_Date]])/3,0))</f>
        <v>Q2</v>
      </c>
      <c r="N2331" s="2" cm="1">
        <f t="array" ref="N2331">IFERROR(_xlfn.IFS(Sales_Pipeline[[#This Row],[Deal_Stage]]="Won",_xlfn.XLOOKUP(Sales_Pipeline[[#This Row],[Product]],Products!$A$2:$A$8,Products!$C$2:$C$8),Sales_Pipeline[[#This Row],[Deal_Stage]]="Lost",_xlfn.XLOOKUP(Sales_Pipeline[[#This Row],[Product]],Products!$A$2:$A$8,Products!$C$2:$C$8)),"")</f>
        <v>5482</v>
      </c>
      <c r="O2331" s="2">
        <v>0</v>
      </c>
    </row>
    <row r="2332" spans="1:15" x14ac:dyDescent="0.3">
      <c r="A2332" t="s">
        <v>2478</v>
      </c>
      <c r="B2332" t="s">
        <v>27</v>
      </c>
      <c r="C2332" t="str">
        <f>_xlfn.XLOOKUP(Sales_Pipeline[[#This Row],[Sales_Agent]],Sales_Teams[Sales_Agent],Sales_Teams[Manager])</f>
        <v>Rocco Neubert</v>
      </c>
      <c r="D2332" t="str">
        <f>_xlfn.XLOOKUP(Sales_Pipeline[[#This Row],[Manager]],Sales_Teams[Manager],Sales_Teams[Regional_Office])</f>
        <v>East</v>
      </c>
      <c r="E2332" t="s">
        <v>63</v>
      </c>
      <c r="F2332" t="s">
        <v>315</v>
      </c>
      <c r="G2332" t="str">
        <f>IFERROR(_xlfn.XLOOKUP(Sales_Pipeline[[#This Row],[Account]],Accounts!$A$2:$A$86,Accounts!$F$2:$F$86),"")</f>
        <v>United States</v>
      </c>
      <c r="H2332" t="s">
        <v>57</v>
      </c>
      <c r="I2332" s="3">
        <v>42837</v>
      </c>
      <c r="J2332" s="3">
        <v>42844</v>
      </c>
      <c r="K2332" s="8" t="str">
        <f>IF(Sales_Pipeline[[#This Row],[Close_Date]]="","",TEXT(Sales_Pipeline[[#This Row],[Close_Date]],"ddd"))</f>
        <v>Wed</v>
      </c>
      <c r="L2332" s="8" t="str">
        <f>IF(Sales_Pipeline[[#This Row],[Close_Date]]="","",TEXT(Sales_Pipeline[[#This Row],[Close_Date]],"mmm"))</f>
        <v>Apr</v>
      </c>
      <c r="M2332" s="8" t="str">
        <f>IF(Sales_Pipeline[[#This Row],[Close_Date]]="","","Q"&amp;ROUNDUP(MONTH(Sales_Pipeline[[#This Row],[Close_Date]])/3,0))</f>
        <v>Q2</v>
      </c>
      <c r="N2332" s="2" cm="1">
        <f t="array" ref="N2332">IFERROR(_xlfn.IFS(Sales_Pipeline[[#This Row],[Deal_Stage]]="Won",_xlfn.XLOOKUP(Sales_Pipeline[[#This Row],[Product]],Products!$A$2:$A$8,Products!$C$2:$C$8),Sales_Pipeline[[#This Row],[Deal_Stage]]="Lost",_xlfn.XLOOKUP(Sales_Pipeline[[#This Row],[Product]],Products!$A$2:$A$8,Products!$C$2:$C$8)),"")</f>
        <v>550</v>
      </c>
      <c r="O2332" s="2">
        <v>553</v>
      </c>
    </row>
    <row r="2333" spans="1:15" x14ac:dyDescent="0.3">
      <c r="A2333" t="s">
        <v>2479</v>
      </c>
      <c r="B2333" t="s">
        <v>27</v>
      </c>
      <c r="C2333" t="str">
        <f>_xlfn.XLOOKUP(Sales_Pipeline[[#This Row],[Sales_Agent]],Sales_Teams[Sales_Agent],Sales_Teams[Manager])</f>
        <v>Rocco Neubert</v>
      </c>
      <c r="D2333" t="str">
        <f>_xlfn.XLOOKUP(Sales_Pipeline[[#This Row],[Manager]],Sales_Teams[Manager],Sales_Teams[Regional_Office])</f>
        <v>East</v>
      </c>
      <c r="E2333" t="s">
        <v>55</v>
      </c>
      <c r="F2333" t="s">
        <v>253</v>
      </c>
      <c r="G2333" t="str">
        <f>IFERROR(_xlfn.XLOOKUP(Sales_Pipeline[[#This Row],[Account]],Accounts!$A$2:$A$86,Accounts!$F$2:$F$86),"")</f>
        <v>United States</v>
      </c>
      <c r="H2333" t="s">
        <v>57</v>
      </c>
      <c r="I2333" s="3">
        <v>42837</v>
      </c>
      <c r="J2333" s="3">
        <v>42839</v>
      </c>
      <c r="K2333" s="8" t="str">
        <f>IF(Sales_Pipeline[[#This Row],[Close_Date]]="","",TEXT(Sales_Pipeline[[#This Row],[Close_Date]],"ddd"))</f>
        <v>Fri</v>
      </c>
      <c r="L2333" s="8" t="str">
        <f>IF(Sales_Pipeline[[#This Row],[Close_Date]]="","",TEXT(Sales_Pipeline[[#This Row],[Close_Date]],"mmm"))</f>
        <v>Apr</v>
      </c>
      <c r="M2333" s="8" t="str">
        <f>IF(Sales_Pipeline[[#This Row],[Close_Date]]="","","Q"&amp;ROUNDUP(MONTH(Sales_Pipeline[[#This Row],[Close_Date]])/3,0))</f>
        <v>Q2</v>
      </c>
      <c r="N2333" s="2" cm="1">
        <f t="array" ref="N2333">IFERROR(_xlfn.IFS(Sales_Pipeline[[#This Row],[Deal_Stage]]="Won",_xlfn.XLOOKUP(Sales_Pipeline[[#This Row],[Product]],Products!$A$2:$A$8,Products!$C$2:$C$8),Sales_Pipeline[[#This Row],[Deal_Stage]]="Lost",_xlfn.XLOOKUP(Sales_Pipeline[[#This Row],[Product]],Products!$A$2:$A$8,Products!$C$2:$C$8)),"")</f>
        <v>1096</v>
      </c>
      <c r="O2333" s="2">
        <v>1114</v>
      </c>
    </row>
    <row r="2334" spans="1:15" x14ac:dyDescent="0.3">
      <c r="A2334" t="s">
        <v>2480</v>
      </c>
      <c r="B2334" t="s">
        <v>6</v>
      </c>
      <c r="C2334" t="str">
        <f>_xlfn.XLOOKUP(Sales_Pipeline[[#This Row],[Sales_Agent]],Sales_Teams[Sales_Agent],Sales_Teams[Manager])</f>
        <v>Dustin Brinkmann</v>
      </c>
      <c r="D2334" t="str">
        <f>_xlfn.XLOOKUP(Sales_Pipeline[[#This Row],[Manager]],Sales_Teams[Manager],Sales_Teams[Regional_Office])</f>
        <v>Central</v>
      </c>
      <c r="E2334" t="s">
        <v>76</v>
      </c>
      <c r="F2334" t="s">
        <v>118</v>
      </c>
      <c r="G2334" t="str">
        <f>IFERROR(_xlfn.XLOOKUP(Sales_Pipeline[[#This Row],[Account]],Accounts!$A$2:$A$86,Accounts!$F$2:$F$86),"")</f>
        <v>United States</v>
      </c>
      <c r="H2334" t="s">
        <v>57</v>
      </c>
      <c r="I2334" s="3">
        <v>42837</v>
      </c>
      <c r="J2334" s="3">
        <v>42845</v>
      </c>
      <c r="K2334" s="8" t="str">
        <f>IF(Sales_Pipeline[[#This Row],[Close_Date]]="","",TEXT(Sales_Pipeline[[#This Row],[Close_Date]],"ddd"))</f>
        <v>Thu</v>
      </c>
      <c r="L2334" s="8" t="str">
        <f>IF(Sales_Pipeline[[#This Row],[Close_Date]]="","",TEXT(Sales_Pipeline[[#This Row],[Close_Date]],"mmm"))</f>
        <v>Apr</v>
      </c>
      <c r="M2334" s="8" t="str">
        <f>IF(Sales_Pipeline[[#This Row],[Close_Date]]="","","Q"&amp;ROUNDUP(MONTH(Sales_Pipeline[[#This Row],[Close_Date]])/3,0))</f>
        <v>Q2</v>
      </c>
      <c r="N2334" s="2" cm="1">
        <f t="array" ref="N2334">IFERROR(_xlfn.IFS(Sales_Pipeline[[#This Row],[Deal_Stage]]="Won",_xlfn.XLOOKUP(Sales_Pipeline[[#This Row],[Product]],Products!$A$2:$A$8,Products!$C$2:$C$8),Sales_Pipeline[[#This Row],[Deal_Stage]]="Lost",_xlfn.XLOOKUP(Sales_Pipeline[[#This Row],[Product]],Products!$A$2:$A$8,Products!$C$2:$C$8)),"")</f>
        <v>3393</v>
      </c>
      <c r="O2334" s="2">
        <v>3785</v>
      </c>
    </row>
    <row r="2335" spans="1:15" x14ac:dyDescent="0.3">
      <c r="A2335" t="s">
        <v>2481</v>
      </c>
      <c r="B2335" t="s">
        <v>20</v>
      </c>
      <c r="C2335" t="str">
        <f>_xlfn.XLOOKUP(Sales_Pipeline[[#This Row],[Sales_Agent]],Sales_Teams[Sales_Agent],Sales_Teams[Manager])</f>
        <v>Cara Losch</v>
      </c>
      <c r="D2335" t="str">
        <f>_xlfn.XLOOKUP(Sales_Pipeline[[#This Row],[Manager]],Sales_Teams[Manager],Sales_Teams[Regional_Office])</f>
        <v>East</v>
      </c>
      <c r="E2335" t="s">
        <v>84</v>
      </c>
      <c r="F2335" t="s">
        <v>169</v>
      </c>
      <c r="G2335" t="str">
        <f>IFERROR(_xlfn.XLOOKUP(Sales_Pipeline[[#This Row],[Account]],Accounts!$A$2:$A$86,Accounts!$F$2:$F$86),"")</f>
        <v>Panama</v>
      </c>
      <c r="H2335" t="s">
        <v>77</v>
      </c>
      <c r="I2335" s="3">
        <v>42837</v>
      </c>
      <c r="K2335" s="8" t="str">
        <f>IF(Sales_Pipeline[[#This Row],[Close_Date]]="","",TEXT(Sales_Pipeline[[#This Row],[Close_Date]],"ddd"))</f>
        <v/>
      </c>
      <c r="L2335" s="8" t="str">
        <f>IF(Sales_Pipeline[[#This Row],[Close_Date]]="","",TEXT(Sales_Pipeline[[#This Row],[Close_Date]],"mmm"))</f>
        <v/>
      </c>
      <c r="M2335" s="8" t="str">
        <f>IF(Sales_Pipeline[[#This Row],[Close_Date]]="","","Q"&amp;ROUNDUP(MONTH(Sales_Pipeline[[#This Row],[Close_Date]])/3,0))</f>
        <v/>
      </c>
      <c r="N2335" s="2" t="str" cm="1">
        <f t="array" ref="N2335">IFERROR(_xlfn.IFS(Sales_Pipeline[[#This Row],[Deal_Stage]]="Won",_xlfn.XLOOKUP(Sales_Pipeline[[#This Row],[Product]],Products!$A$2:$A$8,Products!$C$2:$C$8),Sales_Pipeline[[#This Row],[Deal_Stage]]="Lost",_xlfn.XLOOKUP(Sales_Pipeline[[#This Row],[Product]],Products!$A$2:$A$8,Products!$C$2:$C$8)),"")</f>
        <v/>
      </c>
      <c r="O2335" s="2">
        <v>0</v>
      </c>
    </row>
    <row r="2336" spans="1:15" x14ac:dyDescent="0.3">
      <c r="A2336" t="s">
        <v>2482</v>
      </c>
      <c r="B2336" t="s">
        <v>15</v>
      </c>
      <c r="C2336" t="str">
        <f>_xlfn.XLOOKUP(Sales_Pipeline[[#This Row],[Sales_Agent]],Sales_Teams[Sales_Agent],Sales_Teams[Manager])</f>
        <v>Melvin Marxen</v>
      </c>
      <c r="D2336" t="str">
        <f>_xlfn.XLOOKUP(Sales_Pipeline[[#This Row],[Manager]],Sales_Teams[Manager],Sales_Teams[Regional_Office])</f>
        <v>Central</v>
      </c>
      <c r="E2336" t="s">
        <v>55</v>
      </c>
      <c r="F2336" t="s">
        <v>507</v>
      </c>
      <c r="G2336" t="str">
        <f>IFERROR(_xlfn.XLOOKUP(Sales_Pipeline[[#This Row],[Account]],Accounts!$A$2:$A$86,Accounts!$F$2:$F$86),"")</f>
        <v>Belgium</v>
      </c>
      <c r="H2336" t="s">
        <v>82</v>
      </c>
      <c r="I2336" s="3">
        <v>42837</v>
      </c>
      <c r="J2336" s="3">
        <v>42839</v>
      </c>
      <c r="K2336" s="8" t="str">
        <f>IF(Sales_Pipeline[[#This Row],[Close_Date]]="","",TEXT(Sales_Pipeline[[#This Row],[Close_Date]],"ddd"))</f>
        <v>Fri</v>
      </c>
      <c r="L2336" s="8" t="str">
        <f>IF(Sales_Pipeline[[#This Row],[Close_Date]]="","",TEXT(Sales_Pipeline[[#This Row],[Close_Date]],"mmm"))</f>
        <v>Apr</v>
      </c>
      <c r="M2336" s="8" t="str">
        <f>IF(Sales_Pipeline[[#This Row],[Close_Date]]="","","Q"&amp;ROUNDUP(MONTH(Sales_Pipeline[[#This Row],[Close_Date]])/3,0))</f>
        <v>Q2</v>
      </c>
      <c r="N2336" s="2" cm="1">
        <f t="array" ref="N2336">IFERROR(_xlfn.IFS(Sales_Pipeline[[#This Row],[Deal_Stage]]="Won",_xlfn.XLOOKUP(Sales_Pipeline[[#This Row],[Product]],Products!$A$2:$A$8,Products!$C$2:$C$8),Sales_Pipeline[[#This Row],[Deal_Stage]]="Lost",_xlfn.XLOOKUP(Sales_Pipeline[[#This Row],[Product]],Products!$A$2:$A$8,Products!$C$2:$C$8)),"")</f>
        <v>1096</v>
      </c>
      <c r="O2336" s="2">
        <v>0</v>
      </c>
    </row>
    <row r="2337" spans="1:15" x14ac:dyDescent="0.3">
      <c r="A2337" t="s">
        <v>2483</v>
      </c>
      <c r="B2337" t="s">
        <v>15</v>
      </c>
      <c r="C2337" t="str">
        <f>_xlfn.XLOOKUP(Sales_Pipeline[[#This Row],[Sales_Agent]],Sales_Teams[Sales_Agent],Sales_Teams[Manager])</f>
        <v>Melvin Marxen</v>
      </c>
      <c r="D2337" t="str">
        <f>_xlfn.XLOOKUP(Sales_Pipeline[[#This Row],[Manager]],Sales_Teams[Manager],Sales_Teams[Regional_Office])</f>
        <v>Central</v>
      </c>
      <c r="E2337" t="s">
        <v>76</v>
      </c>
      <c r="F2337" t="s">
        <v>132</v>
      </c>
      <c r="G2337" t="str">
        <f>IFERROR(_xlfn.XLOOKUP(Sales_Pipeline[[#This Row],[Account]],Accounts!$A$2:$A$86,Accounts!$F$2:$F$86),"")</f>
        <v>United States</v>
      </c>
      <c r="H2337" t="s">
        <v>82</v>
      </c>
      <c r="I2337" s="3">
        <v>42837</v>
      </c>
      <c r="J2337" s="3">
        <v>42914</v>
      </c>
      <c r="K2337" s="8" t="str">
        <f>IF(Sales_Pipeline[[#This Row],[Close_Date]]="","",TEXT(Sales_Pipeline[[#This Row],[Close_Date]],"ddd"))</f>
        <v>Wed</v>
      </c>
      <c r="L2337" s="8" t="str">
        <f>IF(Sales_Pipeline[[#This Row],[Close_Date]]="","",TEXT(Sales_Pipeline[[#This Row],[Close_Date]],"mmm"))</f>
        <v>Jun</v>
      </c>
      <c r="M2337" s="8" t="str">
        <f>IF(Sales_Pipeline[[#This Row],[Close_Date]]="","","Q"&amp;ROUNDUP(MONTH(Sales_Pipeline[[#This Row],[Close_Date]])/3,0))</f>
        <v>Q2</v>
      </c>
      <c r="N2337" s="2" cm="1">
        <f t="array" ref="N2337">IFERROR(_xlfn.IFS(Sales_Pipeline[[#This Row],[Deal_Stage]]="Won",_xlfn.XLOOKUP(Sales_Pipeline[[#This Row],[Product]],Products!$A$2:$A$8,Products!$C$2:$C$8),Sales_Pipeline[[#This Row],[Deal_Stage]]="Lost",_xlfn.XLOOKUP(Sales_Pipeline[[#This Row],[Product]],Products!$A$2:$A$8,Products!$C$2:$C$8)),"")</f>
        <v>3393</v>
      </c>
      <c r="O2337" s="2">
        <v>0</v>
      </c>
    </row>
    <row r="2338" spans="1:15" x14ac:dyDescent="0.3">
      <c r="A2338" t="s">
        <v>2484</v>
      </c>
      <c r="B2338" t="s">
        <v>28</v>
      </c>
      <c r="C2338" t="str">
        <f>_xlfn.XLOOKUP(Sales_Pipeline[[#This Row],[Sales_Agent]],Sales_Teams[Sales_Agent],Sales_Teams[Manager])</f>
        <v>Rocco Neubert</v>
      </c>
      <c r="D2338" t="str">
        <f>_xlfn.XLOOKUP(Sales_Pipeline[[#This Row],[Manager]],Sales_Teams[Manager],Sales_Teams[Regional_Office])</f>
        <v>East</v>
      </c>
      <c r="E2338" t="s">
        <v>8953</v>
      </c>
      <c r="F2338" t="s">
        <v>293</v>
      </c>
      <c r="G2338" t="str">
        <f>IFERROR(_xlfn.XLOOKUP(Sales_Pipeline[[#This Row],[Account]],Accounts!$A$2:$A$86,Accounts!$F$2:$F$86),"")</f>
        <v>United States</v>
      </c>
      <c r="H2338" t="s">
        <v>57</v>
      </c>
      <c r="I2338" s="3">
        <v>42837</v>
      </c>
      <c r="J2338" s="3">
        <v>42838</v>
      </c>
      <c r="K2338" s="8" t="str">
        <f>IF(Sales_Pipeline[[#This Row],[Close_Date]]="","",TEXT(Sales_Pipeline[[#This Row],[Close_Date]],"ddd"))</f>
        <v>Thu</v>
      </c>
      <c r="L2338" s="8" t="str">
        <f>IF(Sales_Pipeline[[#This Row],[Close_Date]]="","",TEXT(Sales_Pipeline[[#This Row],[Close_Date]],"mmm"))</f>
        <v>Apr</v>
      </c>
      <c r="M2338" s="8" t="str">
        <f>IF(Sales_Pipeline[[#This Row],[Close_Date]]="","","Q"&amp;ROUNDUP(MONTH(Sales_Pipeline[[#This Row],[Close_Date]])/3,0))</f>
        <v>Q2</v>
      </c>
      <c r="N2338" s="2" cm="1">
        <f t="array" ref="N2338">IFERROR(_xlfn.IFS(Sales_Pipeline[[#This Row],[Deal_Stage]]="Won",_xlfn.XLOOKUP(Sales_Pipeline[[#This Row],[Product]],Products!$A$2:$A$8,Products!$C$2:$C$8),Sales_Pipeline[[#This Row],[Deal_Stage]]="Lost",_xlfn.XLOOKUP(Sales_Pipeline[[#This Row],[Product]],Products!$A$2:$A$8,Products!$C$2:$C$8)),"")</f>
        <v>4821</v>
      </c>
      <c r="O2338" s="2">
        <v>5316</v>
      </c>
    </row>
    <row r="2339" spans="1:15" x14ac:dyDescent="0.3">
      <c r="A2339" t="s">
        <v>2485</v>
      </c>
      <c r="B2339" t="s">
        <v>36</v>
      </c>
      <c r="C2339" t="str">
        <f>_xlfn.XLOOKUP(Sales_Pipeline[[#This Row],[Sales_Agent]],Sales_Teams[Sales_Agent],Sales_Teams[Manager])</f>
        <v>Celia Rouche</v>
      </c>
      <c r="D2339" t="str">
        <f>_xlfn.XLOOKUP(Sales_Pipeline[[#This Row],[Manager]],Sales_Teams[Manager],Sales_Teams[Regional_Office])</f>
        <v>West</v>
      </c>
      <c r="E2339" t="s">
        <v>61</v>
      </c>
      <c r="F2339" t="s">
        <v>166</v>
      </c>
      <c r="G2339" t="str">
        <f>IFERROR(_xlfn.XLOOKUP(Sales_Pipeline[[#This Row],[Account]],Accounts!$A$2:$A$86,Accounts!$F$2:$F$86),"")</f>
        <v>United States</v>
      </c>
      <c r="H2339" t="s">
        <v>82</v>
      </c>
      <c r="I2339" s="3">
        <v>42837</v>
      </c>
      <c r="J2339" s="3">
        <v>42841</v>
      </c>
      <c r="K2339" s="8" t="str">
        <f>IF(Sales_Pipeline[[#This Row],[Close_Date]]="","",TEXT(Sales_Pipeline[[#This Row],[Close_Date]],"ddd"))</f>
        <v>Sun</v>
      </c>
      <c r="L2339" s="8" t="str">
        <f>IF(Sales_Pipeline[[#This Row],[Close_Date]]="","",TEXT(Sales_Pipeline[[#This Row],[Close_Date]],"mmm"))</f>
        <v>Apr</v>
      </c>
      <c r="M2339" s="8" t="str">
        <f>IF(Sales_Pipeline[[#This Row],[Close_Date]]="","","Q"&amp;ROUNDUP(MONTH(Sales_Pipeline[[#This Row],[Close_Date]])/3,0))</f>
        <v>Q2</v>
      </c>
      <c r="N2339" s="2" cm="1">
        <f t="array" ref="N2339">IFERROR(_xlfn.IFS(Sales_Pipeline[[#This Row],[Deal_Stage]]="Won",_xlfn.XLOOKUP(Sales_Pipeline[[#This Row],[Product]],Products!$A$2:$A$8,Products!$C$2:$C$8),Sales_Pipeline[[#This Row],[Deal_Stage]]="Lost",_xlfn.XLOOKUP(Sales_Pipeline[[#This Row],[Product]],Products!$A$2:$A$8,Products!$C$2:$C$8)),"")</f>
        <v>55</v>
      </c>
      <c r="O2339" s="2">
        <v>0</v>
      </c>
    </row>
    <row r="2340" spans="1:15" x14ac:dyDescent="0.3">
      <c r="A2340" t="s">
        <v>2486</v>
      </c>
      <c r="B2340" t="s">
        <v>10</v>
      </c>
      <c r="C2340" t="str">
        <f>_xlfn.XLOOKUP(Sales_Pipeline[[#This Row],[Sales_Agent]],Sales_Teams[Sales_Agent],Sales_Teams[Manager])</f>
        <v>Melvin Marxen</v>
      </c>
      <c r="D2340" t="str">
        <f>_xlfn.XLOOKUP(Sales_Pipeline[[#This Row],[Manager]],Sales_Teams[Manager],Sales_Teams[Regional_Office])</f>
        <v>Central</v>
      </c>
      <c r="E2340" t="s">
        <v>8953</v>
      </c>
      <c r="F2340" t="s">
        <v>56</v>
      </c>
      <c r="G2340" t="str">
        <f>IFERROR(_xlfn.XLOOKUP(Sales_Pipeline[[#This Row],[Account]],Accounts!$A$2:$A$86,Accounts!$F$2:$F$86),"")</f>
        <v>United States</v>
      </c>
      <c r="H2340" t="s">
        <v>82</v>
      </c>
      <c r="I2340" s="3">
        <v>42837</v>
      </c>
      <c r="J2340" s="3">
        <v>42849</v>
      </c>
      <c r="K2340" s="8" t="str">
        <f>IF(Sales_Pipeline[[#This Row],[Close_Date]]="","",TEXT(Sales_Pipeline[[#This Row],[Close_Date]],"ddd"))</f>
        <v>Mon</v>
      </c>
      <c r="L2340" s="8" t="str">
        <f>IF(Sales_Pipeline[[#This Row],[Close_Date]]="","",TEXT(Sales_Pipeline[[#This Row],[Close_Date]],"mmm"))</f>
        <v>Apr</v>
      </c>
      <c r="M2340" s="8" t="str">
        <f>IF(Sales_Pipeline[[#This Row],[Close_Date]]="","","Q"&amp;ROUNDUP(MONTH(Sales_Pipeline[[#This Row],[Close_Date]])/3,0))</f>
        <v>Q2</v>
      </c>
      <c r="N2340" s="2" cm="1">
        <f t="array" ref="N2340">IFERROR(_xlfn.IFS(Sales_Pipeline[[#This Row],[Deal_Stage]]="Won",_xlfn.XLOOKUP(Sales_Pipeline[[#This Row],[Product]],Products!$A$2:$A$8,Products!$C$2:$C$8),Sales_Pipeline[[#This Row],[Deal_Stage]]="Lost",_xlfn.XLOOKUP(Sales_Pipeline[[#This Row],[Product]],Products!$A$2:$A$8,Products!$C$2:$C$8)),"")</f>
        <v>4821</v>
      </c>
      <c r="O2340" s="2">
        <v>0</v>
      </c>
    </row>
    <row r="2341" spans="1:15" x14ac:dyDescent="0.3">
      <c r="A2341" t="s">
        <v>2487</v>
      </c>
      <c r="B2341" t="s">
        <v>10</v>
      </c>
      <c r="C2341" t="str">
        <f>_xlfn.XLOOKUP(Sales_Pipeline[[#This Row],[Sales_Agent]],Sales_Teams[Sales_Agent],Sales_Teams[Manager])</f>
        <v>Melvin Marxen</v>
      </c>
      <c r="D2341" t="str">
        <f>_xlfn.XLOOKUP(Sales_Pipeline[[#This Row],[Manager]],Sales_Teams[Manager],Sales_Teams[Regional_Office])</f>
        <v>Central</v>
      </c>
      <c r="E2341" t="s">
        <v>63</v>
      </c>
      <c r="F2341" t="s">
        <v>214</v>
      </c>
      <c r="G2341" t="str">
        <f>IFERROR(_xlfn.XLOOKUP(Sales_Pipeline[[#This Row],[Account]],Accounts!$A$2:$A$86,Accounts!$F$2:$F$86),"")</f>
        <v>United States</v>
      </c>
      <c r="H2341" t="s">
        <v>57</v>
      </c>
      <c r="I2341" s="3">
        <v>42837</v>
      </c>
      <c r="J2341" s="3">
        <v>42909</v>
      </c>
      <c r="K2341" s="8" t="str">
        <f>IF(Sales_Pipeline[[#This Row],[Close_Date]]="","",TEXT(Sales_Pipeline[[#This Row],[Close_Date]],"ddd"))</f>
        <v>Fri</v>
      </c>
      <c r="L2341" s="8" t="str">
        <f>IF(Sales_Pipeline[[#This Row],[Close_Date]]="","",TEXT(Sales_Pipeline[[#This Row],[Close_Date]],"mmm"))</f>
        <v>Jun</v>
      </c>
      <c r="M2341" s="8" t="str">
        <f>IF(Sales_Pipeline[[#This Row],[Close_Date]]="","","Q"&amp;ROUNDUP(MONTH(Sales_Pipeline[[#This Row],[Close_Date]])/3,0))</f>
        <v>Q2</v>
      </c>
      <c r="N2341" s="2" cm="1">
        <f t="array" ref="N2341">IFERROR(_xlfn.IFS(Sales_Pipeline[[#This Row],[Deal_Stage]]="Won",_xlfn.XLOOKUP(Sales_Pipeline[[#This Row],[Product]],Products!$A$2:$A$8,Products!$C$2:$C$8),Sales_Pipeline[[#This Row],[Deal_Stage]]="Lost",_xlfn.XLOOKUP(Sales_Pipeline[[#This Row],[Product]],Products!$A$2:$A$8,Products!$C$2:$C$8)),"")</f>
        <v>550</v>
      </c>
      <c r="O2341" s="2">
        <v>531</v>
      </c>
    </row>
    <row r="2342" spans="1:15" x14ac:dyDescent="0.3">
      <c r="A2342" t="s">
        <v>2488</v>
      </c>
      <c r="B2342" t="s">
        <v>10</v>
      </c>
      <c r="C2342" t="str">
        <f>_xlfn.XLOOKUP(Sales_Pipeline[[#This Row],[Sales_Agent]],Sales_Teams[Sales_Agent],Sales_Teams[Manager])</f>
        <v>Melvin Marxen</v>
      </c>
      <c r="D2342" t="str">
        <f>_xlfn.XLOOKUP(Sales_Pipeline[[#This Row],[Manager]],Sales_Teams[Manager],Sales_Teams[Regional_Office])</f>
        <v>Central</v>
      </c>
      <c r="E2342" t="s">
        <v>63</v>
      </c>
      <c r="F2342" t="s">
        <v>169</v>
      </c>
      <c r="G2342" t="str">
        <f>IFERROR(_xlfn.XLOOKUP(Sales_Pipeline[[#This Row],[Account]],Accounts!$A$2:$A$86,Accounts!$F$2:$F$86),"")</f>
        <v>Panama</v>
      </c>
      <c r="H2342" t="s">
        <v>57</v>
      </c>
      <c r="I2342" s="3">
        <v>42837</v>
      </c>
      <c r="J2342" s="3">
        <v>42902</v>
      </c>
      <c r="K2342" s="8" t="str">
        <f>IF(Sales_Pipeline[[#This Row],[Close_Date]]="","",TEXT(Sales_Pipeline[[#This Row],[Close_Date]],"ddd"))</f>
        <v>Fri</v>
      </c>
      <c r="L2342" s="8" t="str">
        <f>IF(Sales_Pipeline[[#This Row],[Close_Date]]="","",TEXT(Sales_Pipeline[[#This Row],[Close_Date]],"mmm"))</f>
        <v>Jun</v>
      </c>
      <c r="M2342" s="8" t="str">
        <f>IF(Sales_Pipeline[[#This Row],[Close_Date]]="","","Q"&amp;ROUNDUP(MONTH(Sales_Pipeline[[#This Row],[Close_Date]])/3,0))</f>
        <v>Q2</v>
      </c>
      <c r="N2342" s="2" cm="1">
        <f t="array" ref="N2342">IFERROR(_xlfn.IFS(Sales_Pipeline[[#This Row],[Deal_Stage]]="Won",_xlfn.XLOOKUP(Sales_Pipeline[[#This Row],[Product]],Products!$A$2:$A$8,Products!$C$2:$C$8),Sales_Pipeline[[#This Row],[Deal_Stage]]="Lost",_xlfn.XLOOKUP(Sales_Pipeline[[#This Row],[Product]],Products!$A$2:$A$8,Products!$C$2:$C$8)),"")</f>
        <v>550</v>
      </c>
      <c r="O2342" s="2">
        <v>544</v>
      </c>
    </row>
    <row r="2343" spans="1:15" x14ac:dyDescent="0.3">
      <c r="A2343" t="s">
        <v>2489</v>
      </c>
      <c r="B2343" t="s">
        <v>43</v>
      </c>
      <c r="C2343" t="str">
        <f>_xlfn.XLOOKUP(Sales_Pipeline[[#This Row],[Sales_Agent]],Sales_Teams[Sales_Agent],Sales_Teams[Manager])</f>
        <v>Summer Sewald</v>
      </c>
      <c r="D2343" t="str">
        <f>_xlfn.XLOOKUP(Sales_Pipeline[[#This Row],[Manager]],Sales_Teams[Manager],Sales_Teams[Regional_Office])</f>
        <v>West</v>
      </c>
      <c r="E2343" t="s">
        <v>63</v>
      </c>
      <c r="F2343" t="s">
        <v>177</v>
      </c>
      <c r="G2343" t="str">
        <f>IFERROR(_xlfn.XLOOKUP(Sales_Pipeline[[#This Row],[Account]],Accounts!$A$2:$A$86,Accounts!$F$2:$F$86),"")</f>
        <v>United States</v>
      </c>
      <c r="H2343" t="s">
        <v>57</v>
      </c>
      <c r="I2343" s="3">
        <v>42837</v>
      </c>
      <c r="J2343" s="3">
        <v>42838</v>
      </c>
      <c r="K2343" s="8" t="str">
        <f>IF(Sales_Pipeline[[#This Row],[Close_Date]]="","",TEXT(Sales_Pipeline[[#This Row],[Close_Date]],"ddd"))</f>
        <v>Thu</v>
      </c>
      <c r="L2343" s="8" t="str">
        <f>IF(Sales_Pipeline[[#This Row],[Close_Date]]="","",TEXT(Sales_Pipeline[[#This Row],[Close_Date]],"mmm"))</f>
        <v>Apr</v>
      </c>
      <c r="M2343" s="8" t="str">
        <f>IF(Sales_Pipeline[[#This Row],[Close_Date]]="","","Q"&amp;ROUNDUP(MONTH(Sales_Pipeline[[#This Row],[Close_Date]])/3,0))</f>
        <v>Q2</v>
      </c>
      <c r="N2343" s="2" cm="1">
        <f t="array" ref="N2343">IFERROR(_xlfn.IFS(Sales_Pipeline[[#This Row],[Deal_Stage]]="Won",_xlfn.XLOOKUP(Sales_Pipeline[[#This Row],[Product]],Products!$A$2:$A$8,Products!$C$2:$C$8),Sales_Pipeline[[#This Row],[Deal_Stage]]="Lost",_xlfn.XLOOKUP(Sales_Pipeline[[#This Row],[Product]],Products!$A$2:$A$8,Products!$C$2:$C$8)),"")</f>
        <v>550</v>
      </c>
      <c r="O2343" s="2">
        <v>478</v>
      </c>
    </row>
    <row r="2344" spans="1:15" x14ac:dyDescent="0.3">
      <c r="A2344" t="s">
        <v>2490</v>
      </c>
      <c r="B2344" t="s">
        <v>43</v>
      </c>
      <c r="C2344" t="str">
        <f>_xlfn.XLOOKUP(Sales_Pipeline[[#This Row],[Sales_Agent]],Sales_Teams[Sales_Agent],Sales_Teams[Manager])</f>
        <v>Summer Sewald</v>
      </c>
      <c r="D2344" t="str">
        <f>_xlfn.XLOOKUP(Sales_Pipeline[[#This Row],[Manager]],Sales_Teams[Manager],Sales_Teams[Regional_Office])</f>
        <v>West</v>
      </c>
      <c r="E2344" t="s">
        <v>8953</v>
      </c>
      <c r="F2344" t="s">
        <v>89</v>
      </c>
      <c r="G2344" t="str">
        <f>IFERROR(_xlfn.XLOOKUP(Sales_Pipeline[[#This Row],[Account]],Accounts!$A$2:$A$86,Accounts!$F$2:$F$86),"")</f>
        <v>United States</v>
      </c>
      <c r="H2344" t="s">
        <v>57</v>
      </c>
      <c r="I2344" s="3">
        <v>42837</v>
      </c>
      <c r="J2344" s="3">
        <v>42847</v>
      </c>
      <c r="K2344" s="8" t="str">
        <f>IF(Sales_Pipeline[[#This Row],[Close_Date]]="","",TEXT(Sales_Pipeline[[#This Row],[Close_Date]],"ddd"))</f>
        <v>Sat</v>
      </c>
      <c r="L2344" s="8" t="str">
        <f>IF(Sales_Pipeline[[#This Row],[Close_Date]]="","",TEXT(Sales_Pipeline[[#This Row],[Close_Date]],"mmm"))</f>
        <v>Apr</v>
      </c>
      <c r="M2344" s="8" t="str">
        <f>IF(Sales_Pipeline[[#This Row],[Close_Date]]="","","Q"&amp;ROUNDUP(MONTH(Sales_Pipeline[[#This Row],[Close_Date]])/3,0))</f>
        <v>Q2</v>
      </c>
      <c r="N2344" s="2" cm="1">
        <f t="array" ref="N2344">IFERROR(_xlfn.IFS(Sales_Pipeline[[#This Row],[Deal_Stage]]="Won",_xlfn.XLOOKUP(Sales_Pipeline[[#This Row],[Product]],Products!$A$2:$A$8,Products!$C$2:$C$8),Sales_Pipeline[[#This Row],[Deal_Stage]]="Lost",_xlfn.XLOOKUP(Sales_Pipeline[[#This Row],[Product]],Products!$A$2:$A$8,Products!$C$2:$C$8)),"")</f>
        <v>4821</v>
      </c>
      <c r="O2344" s="2">
        <v>5672</v>
      </c>
    </row>
    <row r="2345" spans="1:15" x14ac:dyDescent="0.3">
      <c r="A2345" t="s">
        <v>2491</v>
      </c>
      <c r="B2345" t="s">
        <v>43</v>
      </c>
      <c r="C2345" t="str">
        <f>_xlfn.XLOOKUP(Sales_Pipeline[[#This Row],[Sales_Agent]],Sales_Teams[Sales_Agent],Sales_Teams[Manager])</f>
        <v>Summer Sewald</v>
      </c>
      <c r="D2345" t="str">
        <f>_xlfn.XLOOKUP(Sales_Pipeline[[#This Row],[Manager]],Sales_Teams[Manager],Sales_Teams[Regional_Office])</f>
        <v>West</v>
      </c>
      <c r="E2345" t="s">
        <v>61</v>
      </c>
      <c r="F2345" t="s">
        <v>166</v>
      </c>
      <c r="G2345" t="str">
        <f>IFERROR(_xlfn.XLOOKUP(Sales_Pipeline[[#This Row],[Account]],Accounts!$A$2:$A$86,Accounts!$F$2:$F$86),"")</f>
        <v>United States</v>
      </c>
      <c r="H2345" t="s">
        <v>57</v>
      </c>
      <c r="I2345" s="3">
        <v>42837</v>
      </c>
      <c r="J2345" s="3">
        <v>42844</v>
      </c>
      <c r="K2345" s="8" t="str">
        <f>IF(Sales_Pipeline[[#This Row],[Close_Date]]="","",TEXT(Sales_Pipeline[[#This Row],[Close_Date]],"ddd"))</f>
        <v>Wed</v>
      </c>
      <c r="L2345" s="8" t="str">
        <f>IF(Sales_Pipeline[[#This Row],[Close_Date]]="","",TEXT(Sales_Pipeline[[#This Row],[Close_Date]],"mmm"))</f>
        <v>Apr</v>
      </c>
      <c r="M2345" s="8" t="str">
        <f>IF(Sales_Pipeline[[#This Row],[Close_Date]]="","","Q"&amp;ROUNDUP(MONTH(Sales_Pipeline[[#This Row],[Close_Date]])/3,0))</f>
        <v>Q2</v>
      </c>
      <c r="N2345" s="2" cm="1">
        <f t="array" ref="N2345">IFERROR(_xlfn.IFS(Sales_Pipeline[[#This Row],[Deal_Stage]]="Won",_xlfn.XLOOKUP(Sales_Pipeline[[#This Row],[Product]],Products!$A$2:$A$8,Products!$C$2:$C$8),Sales_Pipeline[[#This Row],[Deal_Stage]]="Lost",_xlfn.XLOOKUP(Sales_Pipeline[[#This Row],[Product]],Products!$A$2:$A$8,Products!$C$2:$C$8)),"")</f>
        <v>55</v>
      </c>
      <c r="O2345" s="2">
        <v>51</v>
      </c>
    </row>
    <row r="2346" spans="1:15" x14ac:dyDescent="0.3">
      <c r="A2346" t="s">
        <v>2492</v>
      </c>
      <c r="B2346" t="s">
        <v>43</v>
      </c>
      <c r="C2346" t="str">
        <f>_xlfn.XLOOKUP(Sales_Pipeline[[#This Row],[Sales_Agent]],Sales_Teams[Sales_Agent],Sales_Teams[Manager])</f>
        <v>Summer Sewald</v>
      </c>
      <c r="D2346" t="str">
        <f>_xlfn.XLOOKUP(Sales_Pipeline[[#This Row],[Manager]],Sales_Teams[Manager],Sales_Teams[Regional_Office])</f>
        <v>West</v>
      </c>
      <c r="E2346" t="s">
        <v>76</v>
      </c>
      <c r="F2346" t="s">
        <v>216</v>
      </c>
      <c r="G2346" t="str">
        <f>IFERROR(_xlfn.XLOOKUP(Sales_Pipeline[[#This Row],[Account]],Accounts!$A$2:$A$86,Accounts!$F$2:$F$86),"")</f>
        <v>United States</v>
      </c>
      <c r="H2346" t="s">
        <v>57</v>
      </c>
      <c r="I2346" s="3">
        <v>42837</v>
      </c>
      <c r="J2346" s="3">
        <v>42844</v>
      </c>
      <c r="K2346" s="8" t="str">
        <f>IF(Sales_Pipeline[[#This Row],[Close_Date]]="","",TEXT(Sales_Pipeline[[#This Row],[Close_Date]],"ddd"))</f>
        <v>Wed</v>
      </c>
      <c r="L2346" s="8" t="str">
        <f>IF(Sales_Pipeline[[#This Row],[Close_Date]]="","",TEXT(Sales_Pipeline[[#This Row],[Close_Date]],"mmm"))</f>
        <v>Apr</v>
      </c>
      <c r="M2346" s="8" t="str">
        <f>IF(Sales_Pipeline[[#This Row],[Close_Date]]="","","Q"&amp;ROUNDUP(MONTH(Sales_Pipeline[[#This Row],[Close_Date]])/3,0))</f>
        <v>Q2</v>
      </c>
      <c r="N2346" s="2" cm="1">
        <f t="array" ref="N2346">IFERROR(_xlfn.IFS(Sales_Pipeline[[#This Row],[Deal_Stage]]="Won",_xlfn.XLOOKUP(Sales_Pipeline[[#This Row],[Product]],Products!$A$2:$A$8,Products!$C$2:$C$8),Sales_Pipeline[[#This Row],[Deal_Stage]]="Lost",_xlfn.XLOOKUP(Sales_Pipeline[[#This Row],[Product]],Products!$A$2:$A$8,Products!$C$2:$C$8)),"")</f>
        <v>3393</v>
      </c>
      <c r="O2346" s="2">
        <v>3141</v>
      </c>
    </row>
    <row r="2347" spans="1:15" x14ac:dyDescent="0.3">
      <c r="A2347" t="s">
        <v>2493</v>
      </c>
      <c r="B2347" t="s">
        <v>42</v>
      </c>
      <c r="C2347" t="str">
        <f>_xlfn.XLOOKUP(Sales_Pipeline[[#This Row],[Sales_Agent]],Sales_Teams[Sales_Agent],Sales_Teams[Manager])</f>
        <v>Summer Sewald</v>
      </c>
      <c r="D2347" t="str">
        <f>_xlfn.XLOOKUP(Sales_Pipeline[[#This Row],[Manager]],Sales_Teams[Manager],Sales_Teams[Regional_Office])</f>
        <v>West</v>
      </c>
      <c r="E2347" t="s">
        <v>8953</v>
      </c>
      <c r="G2347" t="str">
        <f>IFERROR(_xlfn.XLOOKUP(Sales_Pipeline[[#This Row],[Account]],Accounts!$A$2:$A$86,Accounts!$F$2:$F$86),"")</f>
        <v/>
      </c>
      <c r="H2347" t="s">
        <v>77</v>
      </c>
      <c r="I2347" s="3">
        <v>42837</v>
      </c>
      <c r="K2347" s="8" t="str">
        <f>IF(Sales_Pipeline[[#This Row],[Close_Date]]="","",TEXT(Sales_Pipeline[[#This Row],[Close_Date]],"ddd"))</f>
        <v/>
      </c>
      <c r="L2347" s="8" t="str">
        <f>IF(Sales_Pipeline[[#This Row],[Close_Date]]="","",TEXT(Sales_Pipeline[[#This Row],[Close_Date]],"mmm"))</f>
        <v/>
      </c>
      <c r="M2347" s="8" t="str">
        <f>IF(Sales_Pipeline[[#This Row],[Close_Date]]="","","Q"&amp;ROUNDUP(MONTH(Sales_Pipeline[[#This Row],[Close_Date]])/3,0))</f>
        <v/>
      </c>
      <c r="N2347" s="2" t="str" cm="1">
        <f t="array" ref="N2347">IFERROR(_xlfn.IFS(Sales_Pipeline[[#This Row],[Deal_Stage]]="Won",_xlfn.XLOOKUP(Sales_Pipeline[[#This Row],[Product]],Products!$A$2:$A$8,Products!$C$2:$C$8),Sales_Pipeline[[#This Row],[Deal_Stage]]="Lost",_xlfn.XLOOKUP(Sales_Pipeline[[#This Row],[Product]],Products!$A$2:$A$8,Products!$C$2:$C$8)),"")</f>
        <v/>
      </c>
      <c r="O2347" s="2">
        <v>0</v>
      </c>
    </row>
    <row r="2348" spans="1:15" x14ac:dyDescent="0.3">
      <c r="A2348" t="s">
        <v>2494</v>
      </c>
      <c r="B2348" t="s">
        <v>42</v>
      </c>
      <c r="C2348" t="str">
        <f>_xlfn.XLOOKUP(Sales_Pipeline[[#This Row],[Sales_Agent]],Sales_Teams[Sales_Agent],Sales_Teams[Manager])</f>
        <v>Summer Sewald</v>
      </c>
      <c r="D2348" t="str">
        <f>_xlfn.XLOOKUP(Sales_Pipeline[[#This Row],[Manager]],Sales_Teams[Manager],Sales_Teams[Regional_Office])</f>
        <v>West</v>
      </c>
      <c r="E2348" t="s">
        <v>8953</v>
      </c>
      <c r="F2348" t="s">
        <v>240</v>
      </c>
      <c r="G2348" t="str">
        <f>IFERROR(_xlfn.XLOOKUP(Sales_Pipeline[[#This Row],[Account]],Accounts!$A$2:$A$86,Accounts!$F$2:$F$86),"")</f>
        <v>United States</v>
      </c>
      <c r="H2348" t="s">
        <v>82</v>
      </c>
      <c r="I2348" s="3">
        <v>42837</v>
      </c>
      <c r="J2348" s="3">
        <v>42838</v>
      </c>
      <c r="K2348" s="8" t="str">
        <f>IF(Sales_Pipeline[[#This Row],[Close_Date]]="","",TEXT(Sales_Pipeline[[#This Row],[Close_Date]],"ddd"))</f>
        <v>Thu</v>
      </c>
      <c r="L2348" s="8" t="str">
        <f>IF(Sales_Pipeline[[#This Row],[Close_Date]]="","",TEXT(Sales_Pipeline[[#This Row],[Close_Date]],"mmm"))</f>
        <v>Apr</v>
      </c>
      <c r="M2348" s="8" t="str">
        <f>IF(Sales_Pipeline[[#This Row],[Close_Date]]="","","Q"&amp;ROUNDUP(MONTH(Sales_Pipeline[[#This Row],[Close_Date]])/3,0))</f>
        <v>Q2</v>
      </c>
      <c r="N2348" s="2" cm="1">
        <f t="array" ref="N2348">IFERROR(_xlfn.IFS(Sales_Pipeline[[#This Row],[Deal_Stage]]="Won",_xlfn.XLOOKUP(Sales_Pipeline[[#This Row],[Product]],Products!$A$2:$A$8,Products!$C$2:$C$8),Sales_Pipeline[[#This Row],[Deal_Stage]]="Lost",_xlfn.XLOOKUP(Sales_Pipeline[[#This Row],[Product]],Products!$A$2:$A$8,Products!$C$2:$C$8)),"")</f>
        <v>4821</v>
      </c>
      <c r="O2348" s="2">
        <v>0</v>
      </c>
    </row>
    <row r="2349" spans="1:15" x14ac:dyDescent="0.3">
      <c r="A2349" t="s">
        <v>2495</v>
      </c>
      <c r="B2349" t="s">
        <v>42</v>
      </c>
      <c r="C2349" t="str">
        <f>_xlfn.XLOOKUP(Sales_Pipeline[[#This Row],[Sales_Agent]],Sales_Teams[Sales_Agent],Sales_Teams[Manager])</f>
        <v>Summer Sewald</v>
      </c>
      <c r="D2349" t="str">
        <f>_xlfn.XLOOKUP(Sales_Pipeline[[#This Row],[Manager]],Sales_Teams[Manager],Sales_Teams[Regional_Office])</f>
        <v>West</v>
      </c>
      <c r="E2349" t="s">
        <v>61</v>
      </c>
      <c r="F2349" t="s">
        <v>413</v>
      </c>
      <c r="G2349" t="str">
        <f>IFERROR(_xlfn.XLOOKUP(Sales_Pipeline[[#This Row],[Account]],Accounts!$A$2:$A$86,Accounts!$F$2:$F$86),"")</f>
        <v>United States</v>
      </c>
      <c r="H2349" t="s">
        <v>82</v>
      </c>
      <c r="I2349" s="3">
        <v>42837</v>
      </c>
      <c r="J2349" s="3">
        <v>42841</v>
      </c>
      <c r="K2349" s="8" t="str">
        <f>IF(Sales_Pipeline[[#This Row],[Close_Date]]="","",TEXT(Sales_Pipeline[[#This Row],[Close_Date]],"ddd"))</f>
        <v>Sun</v>
      </c>
      <c r="L2349" s="8" t="str">
        <f>IF(Sales_Pipeline[[#This Row],[Close_Date]]="","",TEXT(Sales_Pipeline[[#This Row],[Close_Date]],"mmm"))</f>
        <v>Apr</v>
      </c>
      <c r="M2349" s="8" t="str">
        <f>IF(Sales_Pipeline[[#This Row],[Close_Date]]="","","Q"&amp;ROUNDUP(MONTH(Sales_Pipeline[[#This Row],[Close_Date]])/3,0))</f>
        <v>Q2</v>
      </c>
      <c r="N2349" s="2" cm="1">
        <f t="array" ref="N2349">IFERROR(_xlfn.IFS(Sales_Pipeline[[#This Row],[Deal_Stage]]="Won",_xlfn.XLOOKUP(Sales_Pipeline[[#This Row],[Product]],Products!$A$2:$A$8,Products!$C$2:$C$8),Sales_Pipeline[[#This Row],[Deal_Stage]]="Lost",_xlfn.XLOOKUP(Sales_Pipeline[[#This Row],[Product]],Products!$A$2:$A$8,Products!$C$2:$C$8)),"")</f>
        <v>55</v>
      </c>
      <c r="O2349" s="2">
        <v>0</v>
      </c>
    </row>
    <row r="2350" spans="1:15" x14ac:dyDescent="0.3">
      <c r="A2350" t="s">
        <v>2496</v>
      </c>
      <c r="B2350" t="s">
        <v>37</v>
      </c>
      <c r="C2350" t="str">
        <f>_xlfn.XLOOKUP(Sales_Pipeline[[#This Row],[Sales_Agent]],Sales_Teams[Sales_Agent],Sales_Teams[Manager])</f>
        <v>Celia Rouche</v>
      </c>
      <c r="D2350" t="str">
        <f>_xlfn.XLOOKUP(Sales_Pipeline[[#This Row],[Manager]],Sales_Teams[Manager],Sales_Teams[Regional_Office])</f>
        <v>West</v>
      </c>
      <c r="E2350" t="s">
        <v>61</v>
      </c>
      <c r="F2350" t="s">
        <v>143</v>
      </c>
      <c r="G2350" t="str">
        <f>IFERROR(_xlfn.XLOOKUP(Sales_Pipeline[[#This Row],[Account]],Accounts!$A$2:$A$86,Accounts!$F$2:$F$86),"")</f>
        <v>United States</v>
      </c>
      <c r="H2350" t="s">
        <v>82</v>
      </c>
      <c r="I2350" s="3">
        <v>42837</v>
      </c>
      <c r="J2350" s="3">
        <v>42838</v>
      </c>
      <c r="K2350" s="8" t="str">
        <f>IF(Sales_Pipeline[[#This Row],[Close_Date]]="","",TEXT(Sales_Pipeline[[#This Row],[Close_Date]],"ddd"))</f>
        <v>Thu</v>
      </c>
      <c r="L2350" s="8" t="str">
        <f>IF(Sales_Pipeline[[#This Row],[Close_Date]]="","",TEXT(Sales_Pipeline[[#This Row],[Close_Date]],"mmm"))</f>
        <v>Apr</v>
      </c>
      <c r="M2350" s="8" t="str">
        <f>IF(Sales_Pipeline[[#This Row],[Close_Date]]="","","Q"&amp;ROUNDUP(MONTH(Sales_Pipeline[[#This Row],[Close_Date]])/3,0))</f>
        <v>Q2</v>
      </c>
      <c r="N2350" s="2" cm="1">
        <f t="array" ref="N2350">IFERROR(_xlfn.IFS(Sales_Pipeline[[#This Row],[Deal_Stage]]="Won",_xlfn.XLOOKUP(Sales_Pipeline[[#This Row],[Product]],Products!$A$2:$A$8,Products!$C$2:$C$8),Sales_Pipeline[[#This Row],[Deal_Stage]]="Lost",_xlfn.XLOOKUP(Sales_Pipeline[[#This Row],[Product]],Products!$A$2:$A$8,Products!$C$2:$C$8)),"")</f>
        <v>55</v>
      </c>
      <c r="O2350" s="2">
        <v>0</v>
      </c>
    </row>
    <row r="2351" spans="1:15" x14ac:dyDescent="0.3">
      <c r="A2351" t="s">
        <v>2497</v>
      </c>
      <c r="B2351" t="s">
        <v>12</v>
      </c>
      <c r="C2351" t="str">
        <f>_xlfn.XLOOKUP(Sales_Pipeline[[#This Row],[Sales_Agent]],Sales_Teams[Sales_Agent],Sales_Teams[Manager])</f>
        <v>Melvin Marxen</v>
      </c>
      <c r="D2351" t="str">
        <f>_xlfn.XLOOKUP(Sales_Pipeline[[#This Row],[Manager]],Sales_Teams[Manager],Sales_Teams[Regional_Office])</f>
        <v>Central</v>
      </c>
      <c r="E2351" t="s">
        <v>55</v>
      </c>
      <c r="F2351" t="s">
        <v>64</v>
      </c>
      <c r="G2351" t="str">
        <f>IFERROR(_xlfn.XLOOKUP(Sales_Pipeline[[#This Row],[Account]],Accounts!$A$2:$A$86,Accounts!$F$2:$F$86),"")</f>
        <v>United States</v>
      </c>
      <c r="H2351" t="s">
        <v>82</v>
      </c>
      <c r="I2351" s="3">
        <v>42837</v>
      </c>
      <c r="J2351" s="3">
        <v>42838</v>
      </c>
      <c r="K2351" s="8" t="str">
        <f>IF(Sales_Pipeline[[#This Row],[Close_Date]]="","",TEXT(Sales_Pipeline[[#This Row],[Close_Date]],"ddd"))</f>
        <v>Thu</v>
      </c>
      <c r="L2351" s="8" t="str">
        <f>IF(Sales_Pipeline[[#This Row],[Close_Date]]="","",TEXT(Sales_Pipeline[[#This Row],[Close_Date]],"mmm"))</f>
        <v>Apr</v>
      </c>
      <c r="M2351" s="8" t="str">
        <f>IF(Sales_Pipeline[[#This Row],[Close_Date]]="","","Q"&amp;ROUNDUP(MONTH(Sales_Pipeline[[#This Row],[Close_Date]])/3,0))</f>
        <v>Q2</v>
      </c>
      <c r="N2351" s="2" cm="1">
        <f t="array" ref="N2351">IFERROR(_xlfn.IFS(Sales_Pipeline[[#This Row],[Deal_Stage]]="Won",_xlfn.XLOOKUP(Sales_Pipeline[[#This Row],[Product]],Products!$A$2:$A$8,Products!$C$2:$C$8),Sales_Pipeline[[#This Row],[Deal_Stage]]="Lost",_xlfn.XLOOKUP(Sales_Pipeline[[#This Row],[Product]],Products!$A$2:$A$8,Products!$C$2:$C$8)),"")</f>
        <v>1096</v>
      </c>
      <c r="O2351" s="2">
        <v>0</v>
      </c>
    </row>
    <row r="2352" spans="1:15" x14ac:dyDescent="0.3">
      <c r="A2352" t="s">
        <v>2498</v>
      </c>
      <c r="B2352" t="s">
        <v>12</v>
      </c>
      <c r="C2352" t="str">
        <f>_xlfn.XLOOKUP(Sales_Pipeline[[#This Row],[Sales_Agent]],Sales_Teams[Sales_Agent],Sales_Teams[Manager])</f>
        <v>Melvin Marxen</v>
      </c>
      <c r="D2352" t="str">
        <f>_xlfn.XLOOKUP(Sales_Pipeline[[#This Row],[Manager]],Sales_Teams[Manager],Sales_Teams[Regional_Office])</f>
        <v>Central</v>
      </c>
      <c r="E2352" t="s">
        <v>84</v>
      </c>
      <c r="F2352" t="s">
        <v>330</v>
      </c>
      <c r="G2352" t="str">
        <f>IFERROR(_xlfn.XLOOKUP(Sales_Pipeline[[#This Row],[Account]],Accounts!$A$2:$A$86,Accounts!$F$2:$F$86),"")</f>
        <v>Korea</v>
      </c>
      <c r="H2352" t="s">
        <v>82</v>
      </c>
      <c r="I2352" s="3">
        <v>42837</v>
      </c>
      <c r="J2352" s="3">
        <v>42839</v>
      </c>
      <c r="K2352" s="8" t="str">
        <f>IF(Sales_Pipeline[[#This Row],[Close_Date]]="","",TEXT(Sales_Pipeline[[#This Row],[Close_Date]],"ddd"))</f>
        <v>Fri</v>
      </c>
      <c r="L2352" s="8" t="str">
        <f>IF(Sales_Pipeline[[#This Row],[Close_Date]]="","",TEXT(Sales_Pipeline[[#This Row],[Close_Date]],"mmm"))</f>
        <v>Apr</v>
      </c>
      <c r="M2352" s="8" t="str">
        <f>IF(Sales_Pipeline[[#This Row],[Close_Date]]="","","Q"&amp;ROUNDUP(MONTH(Sales_Pipeline[[#This Row],[Close_Date]])/3,0))</f>
        <v>Q2</v>
      </c>
      <c r="N2352" s="2" cm="1">
        <f t="array" ref="N2352">IFERROR(_xlfn.IFS(Sales_Pipeline[[#This Row],[Deal_Stage]]="Won",_xlfn.XLOOKUP(Sales_Pipeline[[#This Row],[Product]],Products!$A$2:$A$8,Products!$C$2:$C$8),Sales_Pipeline[[#This Row],[Deal_Stage]]="Lost",_xlfn.XLOOKUP(Sales_Pipeline[[#This Row],[Product]],Products!$A$2:$A$8,Products!$C$2:$C$8)),"")</f>
        <v>5482</v>
      </c>
      <c r="O2352" s="2">
        <v>0</v>
      </c>
    </row>
    <row r="2353" spans="1:15" x14ac:dyDescent="0.3">
      <c r="A2353" t="s">
        <v>2499</v>
      </c>
      <c r="B2353" t="s">
        <v>9</v>
      </c>
      <c r="C2353" t="str">
        <f>_xlfn.XLOOKUP(Sales_Pipeline[[#This Row],[Sales_Agent]],Sales_Teams[Sales_Agent],Sales_Teams[Manager])</f>
        <v>Dustin Brinkmann</v>
      </c>
      <c r="D2353" t="str">
        <f>_xlfn.XLOOKUP(Sales_Pipeline[[#This Row],[Manager]],Sales_Teams[Manager],Sales_Teams[Regional_Office])</f>
        <v>Central</v>
      </c>
      <c r="E2353" t="s">
        <v>84</v>
      </c>
      <c r="F2353" t="s">
        <v>141</v>
      </c>
      <c r="G2353" t="str">
        <f>IFERROR(_xlfn.XLOOKUP(Sales_Pipeline[[#This Row],[Account]],Accounts!$A$2:$A$86,Accounts!$F$2:$F$86),"")</f>
        <v>United States</v>
      </c>
      <c r="H2353" t="s">
        <v>82</v>
      </c>
      <c r="I2353" s="3">
        <v>42837</v>
      </c>
      <c r="J2353" s="3">
        <v>42847</v>
      </c>
      <c r="K2353" s="8" t="str">
        <f>IF(Sales_Pipeline[[#This Row],[Close_Date]]="","",TEXT(Sales_Pipeline[[#This Row],[Close_Date]],"ddd"))</f>
        <v>Sat</v>
      </c>
      <c r="L2353" s="8" t="str">
        <f>IF(Sales_Pipeline[[#This Row],[Close_Date]]="","",TEXT(Sales_Pipeline[[#This Row],[Close_Date]],"mmm"))</f>
        <v>Apr</v>
      </c>
      <c r="M2353" s="8" t="str">
        <f>IF(Sales_Pipeline[[#This Row],[Close_Date]]="","","Q"&amp;ROUNDUP(MONTH(Sales_Pipeline[[#This Row],[Close_Date]])/3,0))</f>
        <v>Q2</v>
      </c>
      <c r="N2353" s="2" cm="1">
        <f t="array" ref="N2353">IFERROR(_xlfn.IFS(Sales_Pipeline[[#This Row],[Deal_Stage]]="Won",_xlfn.XLOOKUP(Sales_Pipeline[[#This Row],[Product]],Products!$A$2:$A$8,Products!$C$2:$C$8),Sales_Pipeline[[#This Row],[Deal_Stage]]="Lost",_xlfn.XLOOKUP(Sales_Pipeline[[#This Row],[Product]],Products!$A$2:$A$8,Products!$C$2:$C$8)),"")</f>
        <v>5482</v>
      </c>
      <c r="O2353" s="2">
        <v>0</v>
      </c>
    </row>
    <row r="2354" spans="1:15" x14ac:dyDescent="0.3">
      <c r="A2354" t="s">
        <v>2500</v>
      </c>
      <c r="B2354" t="s">
        <v>29</v>
      </c>
      <c r="C2354" t="str">
        <f>_xlfn.XLOOKUP(Sales_Pipeline[[#This Row],[Sales_Agent]],Sales_Teams[Sales_Agent],Sales_Teams[Manager])</f>
        <v>Rocco Neubert</v>
      </c>
      <c r="D2354" t="str">
        <f>_xlfn.XLOOKUP(Sales_Pipeline[[#This Row],[Manager]],Sales_Teams[Manager],Sales_Teams[Regional_Office])</f>
        <v>East</v>
      </c>
      <c r="E2354" t="s">
        <v>84</v>
      </c>
      <c r="F2354" t="s">
        <v>173</v>
      </c>
      <c r="G2354" t="str">
        <f>IFERROR(_xlfn.XLOOKUP(Sales_Pipeline[[#This Row],[Account]],Accounts!$A$2:$A$86,Accounts!$F$2:$F$86),"")</f>
        <v>United States</v>
      </c>
      <c r="H2354" t="s">
        <v>57</v>
      </c>
      <c r="I2354" s="3">
        <v>42837</v>
      </c>
      <c r="J2354" s="3">
        <v>42907</v>
      </c>
      <c r="K2354" s="8" t="str">
        <f>IF(Sales_Pipeline[[#This Row],[Close_Date]]="","",TEXT(Sales_Pipeline[[#This Row],[Close_Date]],"ddd"))</f>
        <v>Wed</v>
      </c>
      <c r="L2354" s="8" t="str">
        <f>IF(Sales_Pipeline[[#This Row],[Close_Date]]="","",TEXT(Sales_Pipeline[[#This Row],[Close_Date]],"mmm"))</f>
        <v>Jun</v>
      </c>
      <c r="M2354" s="8" t="str">
        <f>IF(Sales_Pipeline[[#This Row],[Close_Date]]="","","Q"&amp;ROUNDUP(MONTH(Sales_Pipeline[[#This Row],[Close_Date]])/3,0))</f>
        <v>Q2</v>
      </c>
      <c r="N2354" s="2" cm="1">
        <f t="array" ref="N2354">IFERROR(_xlfn.IFS(Sales_Pipeline[[#This Row],[Deal_Stage]]="Won",_xlfn.XLOOKUP(Sales_Pipeline[[#This Row],[Product]],Products!$A$2:$A$8,Products!$C$2:$C$8),Sales_Pipeline[[#This Row],[Deal_Stage]]="Lost",_xlfn.XLOOKUP(Sales_Pipeline[[#This Row],[Product]],Products!$A$2:$A$8,Products!$C$2:$C$8)),"")</f>
        <v>5482</v>
      </c>
      <c r="O2354" s="2">
        <v>5393</v>
      </c>
    </row>
    <row r="2355" spans="1:15" x14ac:dyDescent="0.3">
      <c r="A2355" t="s">
        <v>2501</v>
      </c>
      <c r="B2355" t="s">
        <v>35</v>
      </c>
      <c r="C2355" t="str">
        <f>_xlfn.XLOOKUP(Sales_Pipeline[[#This Row],[Sales_Agent]],Sales_Teams[Sales_Agent],Sales_Teams[Manager])</f>
        <v>Celia Rouche</v>
      </c>
      <c r="D2355" t="str">
        <f>_xlfn.XLOOKUP(Sales_Pipeline[[#This Row],[Manager]],Sales_Teams[Manager],Sales_Teams[Regional_Office])</f>
        <v>West</v>
      </c>
      <c r="E2355" t="s">
        <v>61</v>
      </c>
      <c r="F2355" t="s">
        <v>214</v>
      </c>
      <c r="G2355" t="str">
        <f>IFERROR(_xlfn.XLOOKUP(Sales_Pipeline[[#This Row],[Account]],Accounts!$A$2:$A$86,Accounts!$F$2:$F$86),"")</f>
        <v>United States</v>
      </c>
      <c r="H2355" t="s">
        <v>77</v>
      </c>
      <c r="I2355" s="3">
        <v>42837</v>
      </c>
      <c r="K2355" s="8" t="str">
        <f>IF(Sales_Pipeline[[#This Row],[Close_Date]]="","",TEXT(Sales_Pipeline[[#This Row],[Close_Date]],"ddd"))</f>
        <v/>
      </c>
      <c r="L2355" s="8" t="str">
        <f>IF(Sales_Pipeline[[#This Row],[Close_Date]]="","",TEXT(Sales_Pipeline[[#This Row],[Close_Date]],"mmm"))</f>
        <v/>
      </c>
      <c r="M2355" s="8" t="str">
        <f>IF(Sales_Pipeline[[#This Row],[Close_Date]]="","","Q"&amp;ROUNDUP(MONTH(Sales_Pipeline[[#This Row],[Close_Date]])/3,0))</f>
        <v/>
      </c>
      <c r="N2355" s="2" t="str" cm="1">
        <f t="array" ref="N2355">IFERROR(_xlfn.IFS(Sales_Pipeline[[#This Row],[Deal_Stage]]="Won",_xlfn.XLOOKUP(Sales_Pipeline[[#This Row],[Product]],Products!$A$2:$A$8,Products!$C$2:$C$8),Sales_Pipeline[[#This Row],[Deal_Stage]]="Lost",_xlfn.XLOOKUP(Sales_Pipeline[[#This Row],[Product]],Products!$A$2:$A$8,Products!$C$2:$C$8)),"")</f>
        <v/>
      </c>
      <c r="O2355" s="2">
        <v>0</v>
      </c>
    </row>
    <row r="2356" spans="1:15" x14ac:dyDescent="0.3">
      <c r="A2356" t="s">
        <v>2502</v>
      </c>
      <c r="B2356" t="s">
        <v>7</v>
      </c>
      <c r="C2356" t="str">
        <f>_xlfn.XLOOKUP(Sales_Pipeline[[#This Row],[Sales_Agent]],Sales_Teams[Sales_Agent],Sales_Teams[Manager])</f>
        <v>Dustin Brinkmann</v>
      </c>
      <c r="D2356" t="str">
        <f>_xlfn.XLOOKUP(Sales_Pipeline[[#This Row],[Manager]],Sales_Teams[Manager],Sales_Teams[Regional_Office])</f>
        <v>Central</v>
      </c>
      <c r="E2356" t="s">
        <v>61</v>
      </c>
      <c r="F2356" t="s">
        <v>204</v>
      </c>
      <c r="G2356" t="str">
        <f>IFERROR(_xlfn.XLOOKUP(Sales_Pipeline[[#This Row],[Account]],Accounts!$A$2:$A$86,Accounts!$F$2:$F$86),"")</f>
        <v>United States</v>
      </c>
      <c r="H2356" t="s">
        <v>82</v>
      </c>
      <c r="I2356" s="3">
        <v>42837</v>
      </c>
      <c r="J2356" s="3">
        <v>42844</v>
      </c>
      <c r="K2356" s="8" t="str">
        <f>IF(Sales_Pipeline[[#This Row],[Close_Date]]="","",TEXT(Sales_Pipeline[[#This Row],[Close_Date]],"ddd"))</f>
        <v>Wed</v>
      </c>
      <c r="L2356" s="8" t="str">
        <f>IF(Sales_Pipeline[[#This Row],[Close_Date]]="","",TEXT(Sales_Pipeline[[#This Row],[Close_Date]],"mmm"))</f>
        <v>Apr</v>
      </c>
      <c r="M2356" s="8" t="str">
        <f>IF(Sales_Pipeline[[#This Row],[Close_Date]]="","","Q"&amp;ROUNDUP(MONTH(Sales_Pipeline[[#This Row],[Close_Date]])/3,0))</f>
        <v>Q2</v>
      </c>
      <c r="N2356" s="2" cm="1">
        <f t="array" ref="N2356">IFERROR(_xlfn.IFS(Sales_Pipeline[[#This Row],[Deal_Stage]]="Won",_xlfn.XLOOKUP(Sales_Pipeline[[#This Row],[Product]],Products!$A$2:$A$8,Products!$C$2:$C$8),Sales_Pipeline[[#This Row],[Deal_Stage]]="Lost",_xlfn.XLOOKUP(Sales_Pipeline[[#This Row],[Product]],Products!$A$2:$A$8,Products!$C$2:$C$8)),"")</f>
        <v>55</v>
      </c>
      <c r="O2356" s="2">
        <v>0</v>
      </c>
    </row>
    <row r="2357" spans="1:15" x14ac:dyDescent="0.3">
      <c r="A2357" t="s">
        <v>2503</v>
      </c>
      <c r="B2357" t="s">
        <v>32</v>
      </c>
      <c r="C2357" t="str">
        <f>_xlfn.XLOOKUP(Sales_Pipeline[[#This Row],[Sales_Agent]],Sales_Teams[Sales_Agent],Sales_Teams[Manager])</f>
        <v>Celia Rouche</v>
      </c>
      <c r="D2357" t="str">
        <f>_xlfn.XLOOKUP(Sales_Pipeline[[#This Row],[Manager]],Sales_Teams[Manager],Sales_Teams[Regional_Office])</f>
        <v>West</v>
      </c>
      <c r="E2357" t="s">
        <v>61</v>
      </c>
      <c r="G2357" t="str">
        <f>IFERROR(_xlfn.XLOOKUP(Sales_Pipeline[[#This Row],[Account]],Accounts!$A$2:$A$86,Accounts!$F$2:$F$86),"")</f>
        <v/>
      </c>
      <c r="H2357" t="s">
        <v>77</v>
      </c>
      <c r="I2357" s="3">
        <v>42837</v>
      </c>
      <c r="K2357" s="8" t="str">
        <f>IF(Sales_Pipeline[[#This Row],[Close_Date]]="","",TEXT(Sales_Pipeline[[#This Row],[Close_Date]],"ddd"))</f>
        <v/>
      </c>
      <c r="L2357" s="8" t="str">
        <f>IF(Sales_Pipeline[[#This Row],[Close_Date]]="","",TEXT(Sales_Pipeline[[#This Row],[Close_Date]],"mmm"))</f>
        <v/>
      </c>
      <c r="M2357" s="8" t="str">
        <f>IF(Sales_Pipeline[[#This Row],[Close_Date]]="","","Q"&amp;ROUNDUP(MONTH(Sales_Pipeline[[#This Row],[Close_Date]])/3,0))</f>
        <v/>
      </c>
      <c r="N2357" s="2" t="str" cm="1">
        <f t="array" ref="N2357">IFERROR(_xlfn.IFS(Sales_Pipeline[[#This Row],[Deal_Stage]]="Won",_xlfn.XLOOKUP(Sales_Pipeline[[#This Row],[Product]],Products!$A$2:$A$8,Products!$C$2:$C$8),Sales_Pipeline[[#This Row],[Deal_Stage]]="Lost",_xlfn.XLOOKUP(Sales_Pipeline[[#This Row],[Product]],Products!$A$2:$A$8,Products!$C$2:$C$8)),"")</f>
        <v/>
      </c>
      <c r="O2357" s="2">
        <v>0</v>
      </c>
    </row>
    <row r="2358" spans="1:15" x14ac:dyDescent="0.3">
      <c r="A2358" t="s">
        <v>2504</v>
      </c>
      <c r="B2358" t="s">
        <v>32</v>
      </c>
      <c r="C2358" t="str">
        <f>_xlfn.XLOOKUP(Sales_Pipeline[[#This Row],[Sales_Agent]],Sales_Teams[Sales_Agent],Sales_Teams[Manager])</f>
        <v>Celia Rouche</v>
      </c>
      <c r="D2358" t="str">
        <f>_xlfn.XLOOKUP(Sales_Pipeline[[#This Row],[Manager]],Sales_Teams[Manager],Sales_Teams[Regional_Office])</f>
        <v>West</v>
      </c>
      <c r="E2358" t="s">
        <v>76</v>
      </c>
      <c r="F2358" t="s">
        <v>201</v>
      </c>
      <c r="G2358" t="str">
        <f>IFERROR(_xlfn.XLOOKUP(Sales_Pipeline[[#This Row],[Account]],Accounts!$A$2:$A$86,Accounts!$F$2:$F$86),"")</f>
        <v>United States</v>
      </c>
      <c r="H2358" t="s">
        <v>77</v>
      </c>
      <c r="I2358" s="3">
        <v>42837</v>
      </c>
      <c r="K2358" s="8" t="str">
        <f>IF(Sales_Pipeline[[#This Row],[Close_Date]]="","",TEXT(Sales_Pipeline[[#This Row],[Close_Date]],"ddd"))</f>
        <v/>
      </c>
      <c r="L2358" s="8" t="str">
        <f>IF(Sales_Pipeline[[#This Row],[Close_Date]]="","",TEXT(Sales_Pipeline[[#This Row],[Close_Date]],"mmm"))</f>
        <v/>
      </c>
      <c r="M2358" s="8" t="str">
        <f>IF(Sales_Pipeline[[#This Row],[Close_Date]]="","","Q"&amp;ROUNDUP(MONTH(Sales_Pipeline[[#This Row],[Close_Date]])/3,0))</f>
        <v/>
      </c>
      <c r="N2358" s="2" t="str" cm="1">
        <f t="array" ref="N2358">IFERROR(_xlfn.IFS(Sales_Pipeline[[#This Row],[Deal_Stage]]="Won",_xlfn.XLOOKUP(Sales_Pipeline[[#This Row],[Product]],Products!$A$2:$A$8,Products!$C$2:$C$8),Sales_Pipeline[[#This Row],[Deal_Stage]]="Lost",_xlfn.XLOOKUP(Sales_Pipeline[[#This Row],[Product]],Products!$A$2:$A$8,Products!$C$2:$C$8)),"")</f>
        <v/>
      </c>
      <c r="O2358" s="2">
        <v>0</v>
      </c>
    </row>
    <row r="2359" spans="1:15" x14ac:dyDescent="0.3">
      <c r="A2359" t="s">
        <v>2505</v>
      </c>
      <c r="B2359" t="s">
        <v>32</v>
      </c>
      <c r="C2359" t="str">
        <f>_xlfn.XLOOKUP(Sales_Pipeline[[#This Row],[Sales_Agent]],Sales_Teams[Sales_Agent],Sales_Teams[Manager])</f>
        <v>Celia Rouche</v>
      </c>
      <c r="D2359" t="str">
        <f>_xlfn.XLOOKUP(Sales_Pipeline[[#This Row],[Manager]],Sales_Teams[Manager],Sales_Teams[Regional_Office])</f>
        <v>West</v>
      </c>
      <c r="E2359" t="s">
        <v>84</v>
      </c>
      <c r="F2359" t="s">
        <v>125</v>
      </c>
      <c r="G2359" t="str">
        <f>IFERROR(_xlfn.XLOOKUP(Sales_Pipeline[[#This Row],[Account]],Accounts!$A$2:$A$86,Accounts!$F$2:$F$86),"")</f>
        <v>United States</v>
      </c>
      <c r="H2359" t="s">
        <v>82</v>
      </c>
      <c r="I2359" s="3">
        <v>42837</v>
      </c>
      <c r="J2359" s="3">
        <v>42844</v>
      </c>
      <c r="K2359" s="8" t="str">
        <f>IF(Sales_Pipeline[[#This Row],[Close_Date]]="","",TEXT(Sales_Pipeline[[#This Row],[Close_Date]],"ddd"))</f>
        <v>Wed</v>
      </c>
      <c r="L2359" s="8" t="str">
        <f>IF(Sales_Pipeline[[#This Row],[Close_Date]]="","",TEXT(Sales_Pipeline[[#This Row],[Close_Date]],"mmm"))</f>
        <v>Apr</v>
      </c>
      <c r="M2359" s="8" t="str">
        <f>IF(Sales_Pipeline[[#This Row],[Close_Date]]="","","Q"&amp;ROUNDUP(MONTH(Sales_Pipeline[[#This Row],[Close_Date]])/3,0))</f>
        <v>Q2</v>
      </c>
      <c r="N2359" s="2" cm="1">
        <f t="array" ref="N2359">IFERROR(_xlfn.IFS(Sales_Pipeline[[#This Row],[Deal_Stage]]="Won",_xlfn.XLOOKUP(Sales_Pipeline[[#This Row],[Product]],Products!$A$2:$A$8,Products!$C$2:$C$8),Sales_Pipeline[[#This Row],[Deal_Stage]]="Lost",_xlfn.XLOOKUP(Sales_Pipeline[[#This Row],[Product]],Products!$A$2:$A$8,Products!$C$2:$C$8)),"")</f>
        <v>5482</v>
      </c>
      <c r="O2359" s="2">
        <v>0</v>
      </c>
    </row>
    <row r="2360" spans="1:15" x14ac:dyDescent="0.3">
      <c r="A2360" t="s">
        <v>2506</v>
      </c>
      <c r="B2360" t="s">
        <v>32</v>
      </c>
      <c r="C2360" t="str">
        <f>_xlfn.XLOOKUP(Sales_Pipeline[[#This Row],[Sales_Agent]],Sales_Teams[Sales_Agent],Sales_Teams[Manager])</f>
        <v>Celia Rouche</v>
      </c>
      <c r="D2360" t="str">
        <f>_xlfn.XLOOKUP(Sales_Pipeline[[#This Row],[Manager]],Sales_Teams[Manager],Sales_Teams[Regional_Office])</f>
        <v>West</v>
      </c>
      <c r="E2360" t="s">
        <v>63</v>
      </c>
      <c r="F2360" t="s">
        <v>330</v>
      </c>
      <c r="G2360" t="str">
        <f>IFERROR(_xlfn.XLOOKUP(Sales_Pipeline[[#This Row],[Account]],Accounts!$A$2:$A$86,Accounts!$F$2:$F$86),"")</f>
        <v>Korea</v>
      </c>
      <c r="H2360" t="s">
        <v>57</v>
      </c>
      <c r="I2360" s="3">
        <v>42837</v>
      </c>
      <c r="J2360" s="3">
        <v>42892</v>
      </c>
      <c r="K2360" s="8" t="str">
        <f>IF(Sales_Pipeline[[#This Row],[Close_Date]]="","",TEXT(Sales_Pipeline[[#This Row],[Close_Date]],"ddd"))</f>
        <v>Tue</v>
      </c>
      <c r="L2360" s="8" t="str">
        <f>IF(Sales_Pipeline[[#This Row],[Close_Date]]="","",TEXT(Sales_Pipeline[[#This Row],[Close_Date]],"mmm"))</f>
        <v>Jun</v>
      </c>
      <c r="M2360" s="8" t="str">
        <f>IF(Sales_Pipeline[[#This Row],[Close_Date]]="","","Q"&amp;ROUNDUP(MONTH(Sales_Pipeline[[#This Row],[Close_Date]])/3,0))</f>
        <v>Q2</v>
      </c>
      <c r="N2360" s="2" cm="1">
        <f t="array" ref="N2360">IFERROR(_xlfn.IFS(Sales_Pipeline[[#This Row],[Deal_Stage]]="Won",_xlfn.XLOOKUP(Sales_Pipeline[[#This Row],[Product]],Products!$A$2:$A$8,Products!$C$2:$C$8),Sales_Pipeline[[#This Row],[Deal_Stage]]="Lost",_xlfn.XLOOKUP(Sales_Pipeline[[#This Row],[Product]],Products!$A$2:$A$8,Products!$C$2:$C$8)),"")</f>
        <v>550</v>
      </c>
      <c r="O2360" s="2">
        <v>638</v>
      </c>
    </row>
    <row r="2361" spans="1:15" x14ac:dyDescent="0.3">
      <c r="A2361" t="s">
        <v>2507</v>
      </c>
      <c r="B2361" t="s">
        <v>32</v>
      </c>
      <c r="C2361" t="str">
        <f>_xlfn.XLOOKUP(Sales_Pipeline[[#This Row],[Sales_Agent]],Sales_Teams[Sales_Agent],Sales_Teams[Manager])</f>
        <v>Celia Rouche</v>
      </c>
      <c r="D2361" t="str">
        <f>_xlfn.XLOOKUP(Sales_Pipeline[[#This Row],[Manager]],Sales_Teams[Manager],Sales_Teams[Regional_Office])</f>
        <v>West</v>
      </c>
      <c r="E2361" t="s">
        <v>61</v>
      </c>
      <c r="F2361" t="s">
        <v>70</v>
      </c>
      <c r="G2361" t="str">
        <f>IFERROR(_xlfn.XLOOKUP(Sales_Pipeline[[#This Row],[Account]],Accounts!$A$2:$A$86,Accounts!$F$2:$F$86),"")</f>
        <v>United States</v>
      </c>
      <c r="H2361" t="s">
        <v>57</v>
      </c>
      <c r="I2361" s="3">
        <v>42837</v>
      </c>
      <c r="J2361" s="3">
        <v>42848</v>
      </c>
      <c r="K2361" s="8" t="str">
        <f>IF(Sales_Pipeline[[#This Row],[Close_Date]]="","",TEXT(Sales_Pipeline[[#This Row],[Close_Date]],"ddd"))</f>
        <v>Sun</v>
      </c>
      <c r="L2361" s="8" t="str">
        <f>IF(Sales_Pipeline[[#This Row],[Close_Date]]="","",TEXT(Sales_Pipeline[[#This Row],[Close_Date]],"mmm"))</f>
        <v>Apr</v>
      </c>
      <c r="M2361" s="8" t="str">
        <f>IF(Sales_Pipeline[[#This Row],[Close_Date]]="","","Q"&amp;ROUNDUP(MONTH(Sales_Pipeline[[#This Row],[Close_Date]])/3,0))</f>
        <v>Q2</v>
      </c>
      <c r="N2361" s="2" cm="1">
        <f t="array" ref="N2361">IFERROR(_xlfn.IFS(Sales_Pipeline[[#This Row],[Deal_Stage]]="Won",_xlfn.XLOOKUP(Sales_Pipeline[[#This Row],[Product]],Products!$A$2:$A$8,Products!$C$2:$C$8),Sales_Pipeline[[#This Row],[Deal_Stage]]="Lost",_xlfn.XLOOKUP(Sales_Pipeline[[#This Row],[Product]],Products!$A$2:$A$8,Products!$C$2:$C$8)),"")</f>
        <v>55</v>
      </c>
      <c r="O2361" s="2">
        <v>50</v>
      </c>
    </row>
    <row r="2362" spans="1:15" x14ac:dyDescent="0.3">
      <c r="A2362" t="s">
        <v>2508</v>
      </c>
      <c r="B2362" t="s">
        <v>17</v>
      </c>
      <c r="C2362" t="str">
        <f>_xlfn.XLOOKUP(Sales_Pipeline[[#This Row],[Sales_Agent]],Sales_Teams[Sales_Agent],Sales_Teams[Manager])</f>
        <v>Cara Losch</v>
      </c>
      <c r="D2362" t="str">
        <f>_xlfn.XLOOKUP(Sales_Pipeline[[#This Row],[Manager]],Sales_Teams[Manager],Sales_Teams[Regional_Office])</f>
        <v>East</v>
      </c>
      <c r="E2362" t="s">
        <v>76</v>
      </c>
      <c r="F2362" t="s">
        <v>182</v>
      </c>
      <c r="G2362" t="str">
        <f>IFERROR(_xlfn.XLOOKUP(Sales_Pipeline[[#This Row],[Account]],Accounts!$A$2:$A$86,Accounts!$F$2:$F$86),"")</f>
        <v>United States</v>
      </c>
      <c r="H2362" t="s">
        <v>82</v>
      </c>
      <c r="I2362" s="3">
        <v>42837</v>
      </c>
      <c r="J2362" s="3">
        <v>42843</v>
      </c>
      <c r="K2362" s="8" t="str">
        <f>IF(Sales_Pipeline[[#This Row],[Close_Date]]="","",TEXT(Sales_Pipeline[[#This Row],[Close_Date]],"ddd"))</f>
        <v>Tue</v>
      </c>
      <c r="L2362" s="8" t="str">
        <f>IF(Sales_Pipeline[[#This Row],[Close_Date]]="","",TEXT(Sales_Pipeline[[#This Row],[Close_Date]],"mmm"))</f>
        <v>Apr</v>
      </c>
      <c r="M2362" s="8" t="str">
        <f>IF(Sales_Pipeline[[#This Row],[Close_Date]]="","","Q"&amp;ROUNDUP(MONTH(Sales_Pipeline[[#This Row],[Close_Date]])/3,0))</f>
        <v>Q2</v>
      </c>
      <c r="N2362" s="2" cm="1">
        <f t="array" ref="N2362">IFERROR(_xlfn.IFS(Sales_Pipeline[[#This Row],[Deal_Stage]]="Won",_xlfn.XLOOKUP(Sales_Pipeline[[#This Row],[Product]],Products!$A$2:$A$8,Products!$C$2:$C$8),Sales_Pipeline[[#This Row],[Deal_Stage]]="Lost",_xlfn.XLOOKUP(Sales_Pipeline[[#This Row],[Product]],Products!$A$2:$A$8,Products!$C$2:$C$8)),"")</f>
        <v>3393</v>
      </c>
      <c r="O2362" s="2">
        <v>0</v>
      </c>
    </row>
    <row r="2363" spans="1:15" x14ac:dyDescent="0.3">
      <c r="A2363" t="s">
        <v>2509</v>
      </c>
      <c r="B2363" t="s">
        <v>44</v>
      </c>
      <c r="C2363" t="str">
        <f>_xlfn.XLOOKUP(Sales_Pipeline[[#This Row],[Sales_Agent]],Sales_Teams[Sales_Agent],Sales_Teams[Manager])</f>
        <v>Summer Sewald</v>
      </c>
      <c r="D2363" t="str">
        <f>_xlfn.XLOOKUP(Sales_Pipeline[[#This Row],[Manager]],Sales_Teams[Manager],Sales_Teams[Regional_Office])</f>
        <v>West</v>
      </c>
      <c r="E2363" t="s">
        <v>8953</v>
      </c>
      <c r="F2363" t="s">
        <v>66</v>
      </c>
      <c r="G2363" t="str">
        <f>IFERROR(_xlfn.XLOOKUP(Sales_Pipeline[[#This Row],[Account]],Accounts!$A$2:$A$86,Accounts!$F$2:$F$86),"")</f>
        <v>United States</v>
      </c>
      <c r="H2363" t="s">
        <v>57</v>
      </c>
      <c r="I2363" s="3">
        <v>42837</v>
      </c>
      <c r="J2363" s="3">
        <v>42847</v>
      </c>
      <c r="K2363" s="8" t="str">
        <f>IF(Sales_Pipeline[[#This Row],[Close_Date]]="","",TEXT(Sales_Pipeline[[#This Row],[Close_Date]],"ddd"))</f>
        <v>Sat</v>
      </c>
      <c r="L2363" s="8" t="str">
        <f>IF(Sales_Pipeline[[#This Row],[Close_Date]]="","",TEXT(Sales_Pipeline[[#This Row],[Close_Date]],"mmm"))</f>
        <v>Apr</v>
      </c>
      <c r="M2363" s="8" t="str">
        <f>IF(Sales_Pipeline[[#This Row],[Close_Date]]="","","Q"&amp;ROUNDUP(MONTH(Sales_Pipeline[[#This Row],[Close_Date]])/3,0))</f>
        <v>Q2</v>
      </c>
      <c r="N2363" s="2" cm="1">
        <f t="array" ref="N2363">IFERROR(_xlfn.IFS(Sales_Pipeline[[#This Row],[Deal_Stage]]="Won",_xlfn.XLOOKUP(Sales_Pipeline[[#This Row],[Product]],Products!$A$2:$A$8,Products!$C$2:$C$8),Sales_Pipeline[[#This Row],[Deal_Stage]]="Lost",_xlfn.XLOOKUP(Sales_Pipeline[[#This Row],[Product]],Products!$A$2:$A$8,Products!$C$2:$C$8)),"")</f>
        <v>4821</v>
      </c>
      <c r="O2363" s="2">
        <v>4272</v>
      </c>
    </row>
    <row r="2364" spans="1:15" x14ac:dyDescent="0.3">
      <c r="A2364" t="s">
        <v>2510</v>
      </c>
      <c r="B2364" t="s">
        <v>3</v>
      </c>
      <c r="C2364" t="str">
        <f>_xlfn.XLOOKUP(Sales_Pipeline[[#This Row],[Sales_Agent]],Sales_Teams[Sales_Agent],Sales_Teams[Manager])</f>
        <v>Dustin Brinkmann</v>
      </c>
      <c r="D2364" t="str">
        <f>_xlfn.XLOOKUP(Sales_Pipeline[[#This Row],[Manager]],Sales_Teams[Manager],Sales_Teams[Regional_Office])</f>
        <v>Central</v>
      </c>
      <c r="E2364" t="s">
        <v>55</v>
      </c>
      <c r="F2364" t="s">
        <v>79</v>
      </c>
      <c r="G2364" t="str">
        <f>IFERROR(_xlfn.XLOOKUP(Sales_Pipeline[[#This Row],[Account]],Accounts!$A$2:$A$86,Accounts!$F$2:$F$86),"")</f>
        <v>Philipines</v>
      </c>
      <c r="H2364" t="s">
        <v>82</v>
      </c>
      <c r="I2364" s="3">
        <v>42838</v>
      </c>
      <c r="J2364" s="3">
        <v>42840</v>
      </c>
      <c r="K2364" s="8" t="str">
        <f>IF(Sales_Pipeline[[#This Row],[Close_Date]]="","",TEXT(Sales_Pipeline[[#This Row],[Close_Date]],"ddd"))</f>
        <v>Sat</v>
      </c>
      <c r="L2364" s="8" t="str">
        <f>IF(Sales_Pipeline[[#This Row],[Close_Date]]="","",TEXT(Sales_Pipeline[[#This Row],[Close_Date]],"mmm"))</f>
        <v>Apr</v>
      </c>
      <c r="M2364" s="8" t="str">
        <f>IF(Sales_Pipeline[[#This Row],[Close_Date]]="","","Q"&amp;ROUNDUP(MONTH(Sales_Pipeline[[#This Row],[Close_Date]])/3,0))</f>
        <v>Q2</v>
      </c>
      <c r="N2364" s="2" cm="1">
        <f t="array" ref="N2364">IFERROR(_xlfn.IFS(Sales_Pipeline[[#This Row],[Deal_Stage]]="Won",_xlfn.XLOOKUP(Sales_Pipeline[[#This Row],[Product]],Products!$A$2:$A$8,Products!$C$2:$C$8),Sales_Pipeline[[#This Row],[Deal_Stage]]="Lost",_xlfn.XLOOKUP(Sales_Pipeline[[#This Row],[Product]],Products!$A$2:$A$8,Products!$C$2:$C$8)),"")</f>
        <v>1096</v>
      </c>
      <c r="O2364" s="2">
        <v>0</v>
      </c>
    </row>
    <row r="2365" spans="1:15" x14ac:dyDescent="0.3">
      <c r="A2365" t="s">
        <v>2511</v>
      </c>
      <c r="B2365" t="s">
        <v>3</v>
      </c>
      <c r="C2365" t="str">
        <f>_xlfn.XLOOKUP(Sales_Pipeline[[#This Row],[Sales_Agent]],Sales_Teams[Sales_Agent],Sales_Teams[Manager])</f>
        <v>Dustin Brinkmann</v>
      </c>
      <c r="D2365" t="str">
        <f>_xlfn.XLOOKUP(Sales_Pipeline[[#This Row],[Manager]],Sales_Teams[Manager],Sales_Teams[Regional_Office])</f>
        <v>Central</v>
      </c>
      <c r="E2365" t="s">
        <v>61</v>
      </c>
      <c r="F2365" t="s">
        <v>333</v>
      </c>
      <c r="G2365" t="str">
        <f>IFERROR(_xlfn.XLOOKUP(Sales_Pipeline[[#This Row],[Account]],Accounts!$A$2:$A$86,Accounts!$F$2:$F$86),"")</f>
        <v>United States</v>
      </c>
      <c r="H2365" t="s">
        <v>57</v>
      </c>
      <c r="I2365" s="3">
        <v>42838</v>
      </c>
      <c r="J2365" s="3">
        <v>42840</v>
      </c>
      <c r="K2365" s="8" t="str">
        <f>IF(Sales_Pipeline[[#This Row],[Close_Date]]="","",TEXT(Sales_Pipeline[[#This Row],[Close_Date]],"ddd"))</f>
        <v>Sat</v>
      </c>
      <c r="L2365" s="8" t="str">
        <f>IF(Sales_Pipeline[[#This Row],[Close_Date]]="","",TEXT(Sales_Pipeline[[#This Row],[Close_Date]],"mmm"))</f>
        <v>Apr</v>
      </c>
      <c r="M2365" s="8" t="str">
        <f>IF(Sales_Pipeline[[#This Row],[Close_Date]]="","","Q"&amp;ROUNDUP(MONTH(Sales_Pipeline[[#This Row],[Close_Date]])/3,0))</f>
        <v>Q2</v>
      </c>
      <c r="N2365" s="2" cm="1">
        <f t="array" ref="N2365">IFERROR(_xlfn.IFS(Sales_Pipeline[[#This Row],[Deal_Stage]]="Won",_xlfn.XLOOKUP(Sales_Pipeline[[#This Row],[Product]],Products!$A$2:$A$8,Products!$C$2:$C$8),Sales_Pipeline[[#This Row],[Deal_Stage]]="Lost",_xlfn.XLOOKUP(Sales_Pipeline[[#This Row],[Product]],Products!$A$2:$A$8,Products!$C$2:$C$8)),"")</f>
        <v>55</v>
      </c>
      <c r="O2365" s="2">
        <v>58</v>
      </c>
    </row>
    <row r="2366" spans="1:15" x14ac:dyDescent="0.3">
      <c r="A2366" t="s">
        <v>2512</v>
      </c>
      <c r="B2366" t="s">
        <v>30</v>
      </c>
      <c r="C2366" t="str">
        <f>_xlfn.XLOOKUP(Sales_Pipeline[[#This Row],[Sales_Agent]],Sales_Teams[Sales_Agent],Sales_Teams[Manager])</f>
        <v>Rocco Neubert</v>
      </c>
      <c r="D2366" t="str">
        <f>_xlfn.XLOOKUP(Sales_Pipeline[[#This Row],[Manager]],Sales_Teams[Manager],Sales_Teams[Regional_Office])</f>
        <v>East</v>
      </c>
      <c r="E2366" t="s">
        <v>55</v>
      </c>
      <c r="F2366" t="s">
        <v>194</v>
      </c>
      <c r="G2366" t="str">
        <f>IFERROR(_xlfn.XLOOKUP(Sales_Pipeline[[#This Row],[Account]],Accounts!$A$2:$A$86,Accounts!$F$2:$F$86),"")</f>
        <v>United States</v>
      </c>
      <c r="H2366" t="s">
        <v>57</v>
      </c>
      <c r="I2366" s="3">
        <v>42838</v>
      </c>
      <c r="J2366" s="3">
        <v>42839</v>
      </c>
      <c r="K2366" s="8" t="str">
        <f>IF(Sales_Pipeline[[#This Row],[Close_Date]]="","",TEXT(Sales_Pipeline[[#This Row],[Close_Date]],"ddd"))</f>
        <v>Fri</v>
      </c>
      <c r="L2366" s="8" t="str">
        <f>IF(Sales_Pipeline[[#This Row],[Close_Date]]="","",TEXT(Sales_Pipeline[[#This Row],[Close_Date]],"mmm"))</f>
        <v>Apr</v>
      </c>
      <c r="M2366" s="8" t="str">
        <f>IF(Sales_Pipeline[[#This Row],[Close_Date]]="","","Q"&amp;ROUNDUP(MONTH(Sales_Pipeline[[#This Row],[Close_Date]])/3,0))</f>
        <v>Q2</v>
      </c>
      <c r="N2366" s="2" cm="1">
        <f t="array" ref="N2366">IFERROR(_xlfn.IFS(Sales_Pipeline[[#This Row],[Deal_Stage]]="Won",_xlfn.XLOOKUP(Sales_Pipeline[[#This Row],[Product]],Products!$A$2:$A$8,Products!$C$2:$C$8),Sales_Pipeline[[#This Row],[Deal_Stage]]="Lost",_xlfn.XLOOKUP(Sales_Pipeline[[#This Row],[Product]],Products!$A$2:$A$8,Products!$C$2:$C$8)),"")</f>
        <v>1096</v>
      </c>
      <c r="O2366" s="2">
        <v>1088</v>
      </c>
    </row>
    <row r="2367" spans="1:15" x14ac:dyDescent="0.3">
      <c r="A2367" t="s">
        <v>2513</v>
      </c>
      <c r="B2367" t="s">
        <v>20</v>
      </c>
      <c r="C2367" t="str">
        <f>_xlfn.XLOOKUP(Sales_Pipeline[[#This Row],[Sales_Agent]],Sales_Teams[Sales_Agent],Sales_Teams[Manager])</f>
        <v>Cara Losch</v>
      </c>
      <c r="D2367" t="str">
        <f>_xlfn.XLOOKUP(Sales_Pipeline[[#This Row],[Manager]],Sales_Teams[Manager],Sales_Teams[Regional_Office])</f>
        <v>East</v>
      </c>
      <c r="E2367" t="s">
        <v>63</v>
      </c>
      <c r="F2367" t="s">
        <v>225</v>
      </c>
      <c r="G2367" t="str">
        <f>IFERROR(_xlfn.XLOOKUP(Sales_Pipeline[[#This Row],[Account]],Accounts!$A$2:$A$86,Accounts!$F$2:$F$86),"")</f>
        <v>United States</v>
      </c>
      <c r="H2367" t="s">
        <v>82</v>
      </c>
      <c r="I2367" s="3">
        <v>42838</v>
      </c>
      <c r="J2367" s="3">
        <v>42848</v>
      </c>
      <c r="K2367" s="8" t="str">
        <f>IF(Sales_Pipeline[[#This Row],[Close_Date]]="","",TEXT(Sales_Pipeline[[#This Row],[Close_Date]],"ddd"))</f>
        <v>Sun</v>
      </c>
      <c r="L2367" s="8" t="str">
        <f>IF(Sales_Pipeline[[#This Row],[Close_Date]]="","",TEXT(Sales_Pipeline[[#This Row],[Close_Date]],"mmm"))</f>
        <v>Apr</v>
      </c>
      <c r="M2367" s="8" t="str">
        <f>IF(Sales_Pipeline[[#This Row],[Close_Date]]="","","Q"&amp;ROUNDUP(MONTH(Sales_Pipeline[[#This Row],[Close_Date]])/3,0))</f>
        <v>Q2</v>
      </c>
      <c r="N2367" s="2" cm="1">
        <f t="array" ref="N2367">IFERROR(_xlfn.IFS(Sales_Pipeline[[#This Row],[Deal_Stage]]="Won",_xlfn.XLOOKUP(Sales_Pipeline[[#This Row],[Product]],Products!$A$2:$A$8,Products!$C$2:$C$8),Sales_Pipeline[[#This Row],[Deal_Stage]]="Lost",_xlfn.XLOOKUP(Sales_Pipeline[[#This Row],[Product]],Products!$A$2:$A$8,Products!$C$2:$C$8)),"")</f>
        <v>550</v>
      </c>
      <c r="O2367" s="2">
        <v>0</v>
      </c>
    </row>
    <row r="2368" spans="1:15" x14ac:dyDescent="0.3">
      <c r="A2368" t="s">
        <v>2514</v>
      </c>
      <c r="B2368" t="s">
        <v>20</v>
      </c>
      <c r="C2368" t="str">
        <f>_xlfn.XLOOKUP(Sales_Pipeline[[#This Row],[Sales_Agent]],Sales_Teams[Sales_Agent],Sales_Teams[Manager])</f>
        <v>Cara Losch</v>
      </c>
      <c r="D2368" t="str">
        <f>_xlfn.XLOOKUP(Sales_Pipeline[[#This Row],[Manager]],Sales_Teams[Manager],Sales_Teams[Regional_Office])</f>
        <v>East</v>
      </c>
      <c r="E2368" t="s">
        <v>8953</v>
      </c>
      <c r="F2368" t="s">
        <v>161</v>
      </c>
      <c r="G2368" t="str">
        <f>IFERROR(_xlfn.XLOOKUP(Sales_Pipeline[[#This Row],[Account]],Accounts!$A$2:$A$86,Accounts!$F$2:$F$86),"")</f>
        <v>United States</v>
      </c>
      <c r="H2368" t="s">
        <v>82</v>
      </c>
      <c r="I2368" s="3">
        <v>42838</v>
      </c>
      <c r="J2368" s="3">
        <v>42843</v>
      </c>
      <c r="K2368" s="8" t="str">
        <f>IF(Sales_Pipeline[[#This Row],[Close_Date]]="","",TEXT(Sales_Pipeline[[#This Row],[Close_Date]],"ddd"))</f>
        <v>Tue</v>
      </c>
      <c r="L2368" s="8" t="str">
        <f>IF(Sales_Pipeline[[#This Row],[Close_Date]]="","",TEXT(Sales_Pipeline[[#This Row],[Close_Date]],"mmm"))</f>
        <v>Apr</v>
      </c>
      <c r="M2368" s="8" t="str">
        <f>IF(Sales_Pipeline[[#This Row],[Close_Date]]="","","Q"&amp;ROUNDUP(MONTH(Sales_Pipeline[[#This Row],[Close_Date]])/3,0))</f>
        <v>Q2</v>
      </c>
      <c r="N2368" s="2" cm="1">
        <f t="array" ref="N2368">IFERROR(_xlfn.IFS(Sales_Pipeline[[#This Row],[Deal_Stage]]="Won",_xlfn.XLOOKUP(Sales_Pipeline[[#This Row],[Product]],Products!$A$2:$A$8,Products!$C$2:$C$8),Sales_Pipeline[[#This Row],[Deal_Stage]]="Lost",_xlfn.XLOOKUP(Sales_Pipeline[[#This Row],[Product]],Products!$A$2:$A$8,Products!$C$2:$C$8)),"")</f>
        <v>4821</v>
      </c>
      <c r="O2368" s="2">
        <v>0</v>
      </c>
    </row>
    <row r="2369" spans="1:15" x14ac:dyDescent="0.3">
      <c r="A2369" t="s">
        <v>2515</v>
      </c>
      <c r="B2369" t="s">
        <v>25</v>
      </c>
      <c r="C2369" t="str">
        <f>_xlfn.XLOOKUP(Sales_Pipeline[[#This Row],[Sales_Agent]],Sales_Teams[Sales_Agent],Sales_Teams[Manager])</f>
        <v>Rocco Neubert</v>
      </c>
      <c r="D2369" t="str">
        <f>_xlfn.XLOOKUP(Sales_Pipeline[[#This Row],[Manager]],Sales_Teams[Manager],Sales_Teams[Regional_Office])</f>
        <v>East</v>
      </c>
      <c r="E2369" t="s">
        <v>63</v>
      </c>
      <c r="F2369" t="s">
        <v>231</v>
      </c>
      <c r="G2369" t="str">
        <f>IFERROR(_xlfn.XLOOKUP(Sales_Pipeline[[#This Row],[Account]],Accounts!$A$2:$A$86,Accounts!$F$2:$F$86),"")</f>
        <v>United States</v>
      </c>
      <c r="H2369" t="s">
        <v>82</v>
      </c>
      <c r="I2369" s="3">
        <v>42838</v>
      </c>
      <c r="J2369" s="3">
        <v>42845</v>
      </c>
      <c r="K2369" s="8" t="str">
        <f>IF(Sales_Pipeline[[#This Row],[Close_Date]]="","",TEXT(Sales_Pipeline[[#This Row],[Close_Date]],"ddd"))</f>
        <v>Thu</v>
      </c>
      <c r="L2369" s="8" t="str">
        <f>IF(Sales_Pipeline[[#This Row],[Close_Date]]="","",TEXT(Sales_Pipeline[[#This Row],[Close_Date]],"mmm"))</f>
        <v>Apr</v>
      </c>
      <c r="M2369" s="8" t="str">
        <f>IF(Sales_Pipeline[[#This Row],[Close_Date]]="","","Q"&amp;ROUNDUP(MONTH(Sales_Pipeline[[#This Row],[Close_Date]])/3,0))</f>
        <v>Q2</v>
      </c>
      <c r="N2369" s="2" cm="1">
        <f t="array" ref="N2369">IFERROR(_xlfn.IFS(Sales_Pipeline[[#This Row],[Deal_Stage]]="Won",_xlfn.XLOOKUP(Sales_Pipeline[[#This Row],[Product]],Products!$A$2:$A$8,Products!$C$2:$C$8),Sales_Pipeline[[#This Row],[Deal_Stage]]="Lost",_xlfn.XLOOKUP(Sales_Pipeline[[#This Row],[Product]],Products!$A$2:$A$8,Products!$C$2:$C$8)),"")</f>
        <v>550</v>
      </c>
      <c r="O2369" s="2">
        <v>0</v>
      </c>
    </row>
    <row r="2370" spans="1:15" x14ac:dyDescent="0.3">
      <c r="A2370" t="s">
        <v>2516</v>
      </c>
      <c r="B2370" t="s">
        <v>25</v>
      </c>
      <c r="C2370" t="str">
        <f>_xlfn.XLOOKUP(Sales_Pipeline[[#This Row],[Sales_Agent]],Sales_Teams[Sales_Agent],Sales_Teams[Manager])</f>
        <v>Rocco Neubert</v>
      </c>
      <c r="D2370" t="str">
        <f>_xlfn.XLOOKUP(Sales_Pipeline[[#This Row],[Manager]],Sales_Teams[Manager],Sales_Teams[Regional_Office])</f>
        <v>East</v>
      </c>
      <c r="E2370" t="s">
        <v>8953</v>
      </c>
      <c r="F2370" t="s">
        <v>173</v>
      </c>
      <c r="G2370" t="str">
        <f>IFERROR(_xlfn.XLOOKUP(Sales_Pipeline[[#This Row],[Account]],Accounts!$A$2:$A$86,Accounts!$F$2:$F$86),"")</f>
        <v>United States</v>
      </c>
      <c r="H2370" t="s">
        <v>82</v>
      </c>
      <c r="I2370" s="3">
        <v>42838</v>
      </c>
      <c r="J2370" s="3">
        <v>42868</v>
      </c>
      <c r="K2370" s="8" t="str">
        <f>IF(Sales_Pipeline[[#This Row],[Close_Date]]="","",TEXT(Sales_Pipeline[[#This Row],[Close_Date]],"ddd"))</f>
        <v>Sat</v>
      </c>
      <c r="L2370" s="8" t="str">
        <f>IF(Sales_Pipeline[[#This Row],[Close_Date]]="","",TEXT(Sales_Pipeline[[#This Row],[Close_Date]],"mmm"))</f>
        <v>May</v>
      </c>
      <c r="M2370" s="8" t="str">
        <f>IF(Sales_Pipeline[[#This Row],[Close_Date]]="","","Q"&amp;ROUNDUP(MONTH(Sales_Pipeline[[#This Row],[Close_Date]])/3,0))</f>
        <v>Q2</v>
      </c>
      <c r="N2370" s="2" cm="1">
        <f t="array" ref="N2370">IFERROR(_xlfn.IFS(Sales_Pipeline[[#This Row],[Deal_Stage]]="Won",_xlfn.XLOOKUP(Sales_Pipeline[[#This Row],[Product]],Products!$A$2:$A$8,Products!$C$2:$C$8),Sales_Pipeline[[#This Row],[Deal_Stage]]="Lost",_xlfn.XLOOKUP(Sales_Pipeline[[#This Row],[Product]],Products!$A$2:$A$8,Products!$C$2:$C$8)),"")</f>
        <v>4821</v>
      </c>
      <c r="O2370" s="2">
        <v>0</v>
      </c>
    </row>
    <row r="2371" spans="1:15" x14ac:dyDescent="0.3">
      <c r="A2371" t="s">
        <v>2517</v>
      </c>
      <c r="B2371" t="s">
        <v>15</v>
      </c>
      <c r="C2371" t="str">
        <f>_xlfn.XLOOKUP(Sales_Pipeline[[#This Row],[Sales_Agent]],Sales_Teams[Sales_Agent],Sales_Teams[Manager])</f>
        <v>Melvin Marxen</v>
      </c>
      <c r="D2371" t="str">
        <f>_xlfn.XLOOKUP(Sales_Pipeline[[#This Row],[Manager]],Sales_Teams[Manager],Sales_Teams[Regional_Office])</f>
        <v>Central</v>
      </c>
      <c r="E2371" t="s">
        <v>63</v>
      </c>
      <c r="F2371" t="s">
        <v>318</v>
      </c>
      <c r="G2371" t="str">
        <f>IFERROR(_xlfn.XLOOKUP(Sales_Pipeline[[#This Row],[Account]],Accounts!$A$2:$A$86,Accounts!$F$2:$F$86),"")</f>
        <v>Kenya</v>
      </c>
      <c r="H2371" t="s">
        <v>82</v>
      </c>
      <c r="I2371" s="3">
        <v>42838</v>
      </c>
      <c r="J2371" s="3">
        <v>42845</v>
      </c>
      <c r="K2371" s="8" t="str">
        <f>IF(Sales_Pipeline[[#This Row],[Close_Date]]="","",TEXT(Sales_Pipeline[[#This Row],[Close_Date]],"ddd"))</f>
        <v>Thu</v>
      </c>
      <c r="L2371" s="8" t="str">
        <f>IF(Sales_Pipeline[[#This Row],[Close_Date]]="","",TEXT(Sales_Pipeline[[#This Row],[Close_Date]],"mmm"))</f>
        <v>Apr</v>
      </c>
      <c r="M2371" s="8" t="str">
        <f>IF(Sales_Pipeline[[#This Row],[Close_Date]]="","","Q"&amp;ROUNDUP(MONTH(Sales_Pipeline[[#This Row],[Close_Date]])/3,0))</f>
        <v>Q2</v>
      </c>
      <c r="N2371" s="2" cm="1">
        <f t="array" ref="N2371">IFERROR(_xlfn.IFS(Sales_Pipeline[[#This Row],[Deal_Stage]]="Won",_xlfn.XLOOKUP(Sales_Pipeline[[#This Row],[Product]],Products!$A$2:$A$8,Products!$C$2:$C$8),Sales_Pipeline[[#This Row],[Deal_Stage]]="Lost",_xlfn.XLOOKUP(Sales_Pipeline[[#This Row],[Product]],Products!$A$2:$A$8,Products!$C$2:$C$8)),"")</f>
        <v>550</v>
      </c>
      <c r="O2371" s="2">
        <v>0</v>
      </c>
    </row>
    <row r="2372" spans="1:15" x14ac:dyDescent="0.3">
      <c r="A2372" t="s">
        <v>2518</v>
      </c>
      <c r="B2372" t="s">
        <v>15</v>
      </c>
      <c r="C2372" t="str">
        <f>_xlfn.XLOOKUP(Sales_Pipeline[[#This Row],[Sales_Agent]],Sales_Teams[Sales_Agent],Sales_Teams[Manager])</f>
        <v>Melvin Marxen</v>
      </c>
      <c r="D2372" t="str">
        <f>_xlfn.XLOOKUP(Sales_Pipeline[[#This Row],[Manager]],Sales_Teams[Manager],Sales_Teams[Regional_Office])</f>
        <v>Central</v>
      </c>
      <c r="E2372" t="s">
        <v>8953</v>
      </c>
      <c r="F2372" t="s">
        <v>229</v>
      </c>
      <c r="G2372" t="str">
        <f>IFERROR(_xlfn.XLOOKUP(Sales_Pipeline[[#This Row],[Account]],Accounts!$A$2:$A$86,Accounts!$F$2:$F$86),"")</f>
        <v>Norway</v>
      </c>
      <c r="H2372" t="s">
        <v>82</v>
      </c>
      <c r="I2372" s="3">
        <v>42838</v>
      </c>
      <c r="J2372" s="3">
        <v>42839</v>
      </c>
      <c r="K2372" s="8" t="str">
        <f>IF(Sales_Pipeline[[#This Row],[Close_Date]]="","",TEXT(Sales_Pipeline[[#This Row],[Close_Date]],"ddd"))</f>
        <v>Fri</v>
      </c>
      <c r="L2372" s="8" t="str">
        <f>IF(Sales_Pipeline[[#This Row],[Close_Date]]="","",TEXT(Sales_Pipeline[[#This Row],[Close_Date]],"mmm"))</f>
        <v>Apr</v>
      </c>
      <c r="M2372" s="8" t="str">
        <f>IF(Sales_Pipeline[[#This Row],[Close_Date]]="","","Q"&amp;ROUNDUP(MONTH(Sales_Pipeline[[#This Row],[Close_Date]])/3,0))</f>
        <v>Q2</v>
      </c>
      <c r="N2372" s="2" cm="1">
        <f t="array" ref="N2372">IFERROR(_xlfn.IFS(Sales_Pipeline[[#This Row],[Deal_Stage]]="Won",_xlfn.XLOOKUP(Sales_Pipeline[[#This Row],[Product]],Products!$A$2:$A$8,Products!$C$2:$C$8),Sales_Pipeline[[#This Row],[Deal_Stage]]="Lost",_xlfn.XLOOKUP(Sales_Pipeline[[#This Row],[Product]],Products!$A$2:$A$8,Products!$C$2:$C$8)),"")</f>
        <v>4821</v>
      </c>
      <c r="O2372" s="2">
        <v>0</v>
      </c>
    </row>
    <row r="2373" spans="1:15" x14ac:dyDescent="0.3">
      <c r="A2373" t="s">
        <v>2519</v>
      </c>
      <c r="B2373" t="s">
        <v>15</v>
      </c>
      <c r="C2373" t="str">
        <f>_xlfn.XLOOKUP(Sales_Pipeline[[#This Row],[Sales_Agent]],Sales_Teams[Sales_Agent],Sales_Teams[Manager])</f>
        <v>Melvin Marxen</v>
      </c>
      <c r="D2373" t="str">
        <f>_xlfn.XLOOKUP(Sales_Pipeline[[#This Row],[Manager]],Sales_Teams[Manager],Sales_Teams[Regional_Office])</f>
        <v>Central</v>
      </c>
      <c r="E2373" t="s">
        <v>55</v>
      </c>
      <c r="F2373" t="s">
        <v>223</v>
      </c>
      <c r="G2373" t="str">
        <f>IFERROR(_xlfn.XLOOKUP(Sales_Pipeline[[#This Row],[Account]],Accounts!$A$2:$A$86,Accounts!$F$2:$F$86),"")</f>
        <v>United States</v>
      </c>
      <c r="H2373" t="s">
        <v>57</v>
      </c>
      <c r="I2373" s="3">
        <v>42838</v>
      </c>
      <c r="J2373" s="3">
        <v>42844</v>
      </c>
      <c r="K2373" s="8" t="str">
        <f>IF(Sales_Pipeline[[#This Row],[Close_Date]]="","",TEXT(Sales_Pipeline[[#This Row],[Close_Date]],"ddd"))</f>
        <v>Wed</v>
      </c>
      <c r="L2373" s="8" t="str">
        <f>IF(Sales_Pipeline[[#This Row],[Close_Date]]="","",TEXT(Sales_Pipeline[[#This Row],[Close_Date]],"mmm"))</f>
        <v>Apr</v>
      </c>
      <c r="M2373" s="8" t="str">
        <f>IF(Sales_Pipeline[[#This Row],[Close_Date]]="","","Q"&amp;ROUNDUP(MONTH(Sales_Pipeline[[#This Row],[Close_Date]])/3,0))</f>
        <v>Q2</v>
      </c>
      <c r="N2373" s="2" cm="1">
        <f t="array" ref="N2373">IFERROR(_xlfn.IFS(Sales_Pipeline[[#This Row],[Deal_Stage]]="Won",_xlfn.XLOOKUP(Sales_Pipeline[[#This Row],[Product]],Products!$A$2:$A$8,Products!$C$2:$C$8),Sales_Pipeline[[#This Row],[Deal_Stage]]="Lost",_xlfn.XLOOKUP(Sales_Pipeline[[#This Row],[Product]],Products!$A$2:$A$8,Products!$C$2:$C$8)),"")</f>
        <v>1096</v>
      </c>
      <c r="O2373" s="2">
        <v>1327</v>
      </c>
    </row>
    <row r="2374" spans="1:15" x14ac:dyDescent="0.3">
      <c r="A2374" t="s">
        <v>2520</v>
      </c>
      <c r="B2374" t="s">
        <v>15</v>
      </c>
      <c r="C2374" t="str">
        <f>_xlfn.XLOOKUP(Sales_Pipeline[[#This Row],[Sales_Agent]],Sales_Teams[Sales_Agent],Sales_Teams[Manager])</f>
        <v>Melvin Marxen</v>
      </c>
      <c r="D2374" t="str">
        <f>_xlfn.XLOOKUP(Sales_Pipeline[[#This Row],[Manager]],Sales_Teams[Manager],Sales_Teams[Regional_Office])</f>
        <v>Central</v>
      </c>
      <c r="E2374" t="s">
        <v>55</v>
      </c>
      <c r="F2374" t="s">
        <v>214</v>
      </c>
      <c r="G2374" t="str">
        <f>IFERROR(_xlfn.XLOOKUP(Sales_Pipeline[[#This Row],[Account]],Accounts!$A$2:$A$86,Accounts!$F$2:$F$86),"")</f>
        <v>United States</v>
      </c>
      <c r="H2374" t="s">
        <v>57</v>
      </c>
      <c r="I2374" s="3">
        <v>42838</v>
      </c>
      <c r="J2374" s="3">
        <v>42913</v>
      </c>
      <c r="K2374" s="8" t="str">
        <f>IF(Sales_Pipeline[[#This Row],[Close_Date]]="","",TEXT(Sales_Pipeline[[#This Row],[Close_Date]],"ddd"))</f>
        <v>Tue</v>
      </c>
      <c r="L2374" s="8" t="str">
        <f>IF(Sales_Pipeline[[#This Row],[Close_Date]]="","",TEXT(Sales_Pipeline[[#This Row],[Close_Date]],"mmm"))</f>
        <v>Jun</v>
      </c>
      <c r="M2374" s="8" t="str">
        <f>IF(Sales_Pipeline[[#This Row],[Close_Date]]="","","Q"&amp;ROUNDUP(MONTH(Sales_Pipeline[[#This Row],[Close_Date]])/3,0))</f>
        <v>Q2</v>
      </c>
      <c r="N2374" s="2" cm="1">
        <f t="array" ref="N2374">IFERROR(_xlfn.IFS(Sales_Pipeline[[#This Row],[Deal_Stage]]="Won",_xlfn.XLOOKUP(Sales_Pipeline[[#This Row],[Product]],Products!$A$2:$A$8,Products!$C$2:$C$8),Sales_Pipeline[[#This Row],[Deal_Stage]]="Lost",_xlfn.XLOOKUP(Sales_Pipeline[[#This Row],[Product]],Products!$A$2:$A$8,Products!$C$2:$C$8)),"")</f>
        <v>1096</v>
      </c>
      <c r="O2374" s="2">
        <v>923</v>
      </c>
    </row>
    <row r="2375" spans="1:15" x14ac:dyDescent="0.3">
      <c r="A2375" t="s">
        <v>2521</v>
      </c>
      <c r="B2375" t="s">
        <v>15</v>
      </c>
      <c r="C2375" t="str">
        <f>_xlfn.XLOOKUP(Sales_Pipeline[[#This Row],[Sales_Agent]],Sales_Teams[Sales_Agent],Sales_Teams[Manager])</f>
        <v>Melvin Marxen</v>
      </c>
      <c r="D2375" t="str">
        <f>_xlfn.XLOOKUP(Sales_Pipeline[[#This Row],[Manager]],Sales_Teams[Manager],Sales_Teams[Regional_Office])</f>
        <v>Central</v>
      </c>
      <c r="E2375" t="s">
        <v>55</v>
      </c>
      <c r="F2375" t="s">
        <v>247</v>
      </c>
      <c r="G2375" t="str">
        <f>IFERROR(_xlfn.XLOOKUP(Sales_Pipeline[[#This Row],[Account]],Accounts!$A$2:$A$86,Accounts!$F$2:$F$86),"")</f>
        <v>United States</v>
      </c>
      <c r="H2375" t="s">
        <v>57</v>
      </c>
      <c r="I2375" s="3">
        <v>42838</v>
      </c>
      <c r="J2375" s="3">
        <v>42848</v>
      </c>
      <c r="K2375" s="8" t="str">
        <f>IF(Sales_Pipeline[[#This Row],[Close_Date]]="","",TEXT(Sales_Pipeline[[#This Row],[Close_Date]],"ddd"))</f>
        <v>Sun</v>
      </c>
      <c r="L2375" s="8" t="str">
        <f>IF(Sales_Pipeline[[#This Row],[Close_Date]]="","",TEXT(Sales_Pipeline[[#This Row],[Close_Date]],"mmm"))</f>
        <v>Apr</v>
      </c>
      <c r="M2375" s="8" t="str">
        <f>IF(Sales_Pipeline[[#This Row],[Close_Date]]="","","Q"&amp;ROUNDUP(MONTH(Sales_Pipeline[[#This Row],[Close_Date]])/3,0))</f>
        <v>Q2</v>
      </c>
      <c r="N2375" s="2" cm="1">
        <f t="array" ref="N2375">IFERROR(_xlfn.IFS(Sales_Pipeline[[#This Row],[Deal_Stage]]="Won",_xlfn.XLOOKUP(Sales_Pipeline[[#This Row],[Product]],Products!$A$2:$A$8,Products!$C$2:$C$8),Sales_Pipeline[[#This Row],[Deal_Stage]]="Lost",_xlfn.XLOOKUP(Sales_Pipeline[[#This Row],[Product]],Products!$A$2:$A$8,Products!$C$2:$C$8)),"")</f>
        <v>1096</v>
      </c>
      <c r="O2375" s="2">
        <v>1058</v>
      </c>
    </row>
    <row r="2376" spans="1:15" x14ac:dyDescent="0.3">
      <c r="A2376" t="s">
        <v>2522</v>
      </c>
      <c r="B2376" t="s">
        <v>15</v>
      </c>
      <c r="C2376" t="str">
        <f>_xlfn.XLOOKUP(Sales_Pipeline[[#This Row],[Sales_Agent]],Sales_Teams[Sales_Agent],Sales_Teams[Manager])</f>
        <v>Melvin Marxen</v>
      </c>
      <c r="D2376" t="str">
        <f>_xlfn.XLOOKUP(Sales_Pipeline[[#This Row],[Manager]],Sales_Teams[Manager],Sales_Teams[Regional_Office])</f>
        <v>Central</v>
      </c>
      <c r="E2376" t="s">
        <v>84</v>
      </c>
      <c r="F2376" t="s">
        <v>507</v>
      </c>
      <c r="G2376" t="str">
        <f>IFERROR(_xlfn.XLOOKUP(Sales_Pipeline[[#This Row],[Account]],Accounts!$A$2:$A$86,Accounts!$F$2:$F$86),"")</f>
        <v>Belgium</v>
      </c>
      <c r="H2376" t="s">
        <v>57</v>
      </c>
      <c r="I2376" s="3">
        <v>42838</v>
      </c>
      <c r="J2376" s="3">
        <v>42846</v>
      </c>
      <c r="K2376" s="8" t="str">
        <f>IF(Sales_Pipeline[[#This Row],[Close_Date]]="","",TEXT(Sales_Pipeline[[#This Row],[Close_Date]],"ddd"))</f>
        <v>Fri</v>
      </c>
      <c r="L2376" s="8" t="str">
        <f>IF(Sales_Pipeline[[#This Row],[Close_Date]]="","",TEXT(Sales_Pipeline[[#This Row],[Close_Date]],"mmm"))</f>
        <v>Apr</v>
      </c>
      <c r="M2376" s="8" t="str">
        <f>IF(Sales_Pipeline[[#This Row],[Close_Date]]="","","Q"&amp;ROUNDUP(MONTH(Sales_Pipeline[[#This Row],[Close_Date]])/3,0))</f>
        <v>Q2</v>
      </c>
      <c r="N2376" s="2" cm="1">
        <f t="array" ref="N2376">IFERROR(_xlfn.IFS(Sales_Pipeline[[#This Row],[Deal_Stage]]="Won",_xlfn.XLOOKUP(Sales_Pipeline[[#This Row],[Product]],Products!$A$2:$A$8,Products!$C$2:$C$8),Sales_Pipeline[[#This Row],[Deal_Stage]]="Lost",_xlfn.XLOOKUP(Sales_Pipeline[[#This Row],[Product]],Products!$A$2:$A$8,Products!$C$2:$C$8)),"")</f>
        <v>5482</v>
      </c>
      <c r="O2376" s="2">
        <v>5220</v>
      </c>
    </row>
    <row r="2377" spans="1:15" x14ac:dyDescent="0.3">
      <c r="A2377" t="s">
        <v>2523</v>
      </c>
      <c r="B2377" t="s">
        <v>13</v>
      </c>
      <c r="C2377" t="str">
        <f>_xlfn.XLOOKUP(Sales_Pipeline[[#This Row],[Sales_Agent]],Sales_Teams[Sales_Agent],Sales_Teams[Manager])</f>
        <v>Melvin Marxen</v>
      </c>
      <c r="D2377" t="str">
        <f>_xlfn.XLOOKUP(Sales_Pipeline[[#This Row],[Manager]],Sales_Teams[Manager],Sales_Teams[Regional_Office])</f>
        <v>Central</v>
      </c>
      <c r="E2377" t="s">
        <v>84</v>
      </c>
      <c r="F2377" t="s">
        <v>234</v>
      </c>
      <c r="G2377" t="str">
        <f>IFERROR(_xlfn.XLOOKUP(Sales_Pipeline[[#This Row],[Account]],Accounts!$A$2:$A$86,Accounts!$F$2:$F$86),"")</f>
        <v>United States</v>
      </c>
      <c r="H2377" t="s">
        <v>82</v>
      </c>
      <c r="I2377" s="3">
        <v>42838</v>
      </c>
      <c r="J2377" s="3">
        <v>42844</v>
      </c>
      <c r="K2377" s="8" t="str">
        <f>IF(Sales_Pipeline[[#This Row],[Close_Date]]="","",TEXT(Sales_Pipeline[[#This Row],[Close_Date]],"ddd"))</f>
        <v>Wed</v>
      </c>
      <c r="L2377" s="8" t="str">
        <f>IF(Sales_Pipeline[[#This Row],[Close_Date]]="","",TEXT(Sales_Pipeline[[#This Row],[Close_Date]],"mmm"))</f>
        <v>Apr</v>
      </c>
      <c r="M2377" s="8" t="str">
        <f>IF(Sales_Pipeline[[#This Row],[Close_Date]]="","","Q"&amp;ROUNDUP(MONTH(Sales_Pipeline[[#This Row],[Close_Date]])/3,0))</f>
        <v>Q2</v>
      </c>
      <c r="N2377" s="2" cm="1">
        <f t="array" ref="N2377">IFERROR(_xlfn.IFS(Sales_Pipeline[[#This Row],[Deal_Stage]]="Won",_xlfn.XLOOKUP(Sales_Pipeline[[#This Row],[Product]],Products!$A$2:$A$8,Products!$C$2:$C$8),Sales_Pipeline[[#This Row],[Deal_Stage]]="Lost",_xlfn.XLOOKUP(Sales_Pipeline[[#This Row],[Product]],Products!$A$2:$A$8,Products!$C$2:$C$8)),"")</f>
        <v>5482</v>
      </c>
      <c r="O2377" s="2">
        <v>0</v>
      </c>
    </row>
    <row r="2378" spans="1:15" x14ac:dyDescent="0.3">
      <c r="A2378" t="s">
        <v>2524</v>
      </c>
      <c r="B2378" t="s">
        <v>13</v>
      </c>
      <c r="C2378" t="str">
        <f>_xlfn.XLOOKUP(Sales_Pipeline[[#This Row],[Sales_Agent]],Sales_Teams[Sales_Agent],Sales_Teams[Manager])</f>
        <v>Melvin Marxen</v>
      </c>
      <c r="D2378" t="str">
        <f>_xlfn.XLOOKUP(Sales_Pipeline[[#This Row],[Manager]],Sales_Teams[Manager],Sales_Teams[Regional_Office])</f>
        <v>Central</v>
      </c>
      <c r="E2378" t="s">
        <v>61</v>
      </c>
      <c r="F2378" t="s">
        <v>68</v>
      </c>
      <c r="G2378" t="str">
        <f>IFERROR(_xlfn.XLOOKUP(Sales_Pipeline[[#This Row],[Account]],Accounts!$A$2:$A$86,Accounts!$F$2:$F$86),"")</f>
        <v>United States</v>
      </c>
      <c r="H2378" t="s">
        <v>57</v>
      </c>
      <c r="I2378" s="3">
        <v>42838</v>
      </c>
      <c r="J2378" s="3">
        <v>42847</v>
      </c>
      <c r="K2378" s="8" t="str">
        <f>IF(Sales_Pipeline[[#This Row],[Close_Date]]="","",TEXT(Sales_Pipeline[[#This Row],[Close_Date]],"ddd"))</f>
        <v>Sat</v>
      </c>
      <c r="L2378" s="8" t="str">
        <f>IF(Sales_Pipeline[[#This Row],[Close_Date]]="","",TEXT(Sales_Pipeline[[#This Row],[Close_Date]],"mmm"))</f>
        <v>Apr</v>
      </c>
      <c r="M2378" s="8" t="str">
        <f>IF(Sales_Pipeline[[#This Row],[Close_Date]]="","","Q"&amp;ROUNDUP(MONTH(Sales_Pipeline[[#This Row],[Close_Date]])/3,0))</f>
        <v>Q2</v>
      </c>
      <c r="N2378" s="2" cm="1">
        <f t="array" ref="N2378">IFERROR(_xlfn.IFS(Sales_Pipeline[[#This Row],[Deal_Stage]]="Won",_xlfn.XLOOKUP(Sales_Pipeline[[#This Row],[Product]],Products!$A$2:$A$8,Products!$C$2:$C$8),Sales_Pipeline[[#This Row],[Deal_Stage]]="Lost",_xlfn.XLOOKUP(Sales_Pipeline[[#This Row],[Product]],Products!$A$2:$A$8,Products!$C$2:$C$8)),"")</f>
        <v>55</v>
      </c>
      <c r="O2378" s="2">
        <v>55</v>
      </c>
    </row>
    <row r="2379" spans="1:15" x14ac:dyDescent="0.3">
      <c r="A2379" t="s">
        <v>2525</v>
      </c>
      <c r="B2379" t="s">
        <v>36</v>
      </c>
      <c r="C2379" t="str">
        <f>_xlfn.XLOOKUP(Sales_Pipeline[[#This Row],[Sales_Agent]],Sales_Teams[Sales_Agent],Sales_Teams[Manager])</f>
        <v>Celia Rouche</v>
      </c>
      <c r="D2379" t="str">
        <f>_xlfn.XLOOKUP(Sales_Pipeline[[#This Row],[Manager]],Sales_Teams[Manager],Sales_Teams[Regional_Office])</f>
        <v>West</v>
      </c>
      <c r="E2379" t="s">
        <v>76</v>
      </c>
      <c r="F2379" t="s">
        <v>191</v>
      </c>
      <c r="G2379" t="str">
        <f>IFERROR(_xlfn.XLOOKUP(Sales_Pipeline[[#This Row],[Account]],Accounts!$A$2:$A$86,Accounts!$F$2:$F$86),"")</f>
        <v>United States</v>
      </c>
      <c r="H2379" t="s">
        <v>82</v>
      </c>
      <c r="I2379" s="3">
        <v>42838</v>
      </c>
      <c r="J2379" s="3">
        <v>42845</v>
      </c>
      <c r="K2379" s="8" t="str">
        <f>IF(Sales_Pipeline[[#This Row],[Close_Date]]="","",TEXT(Sales_Pipeline[[#This Row],[Close_Date]],"ddd"))</f>
        <v>Thu</v>
      </c>
      <c r="L2379" s="8" t="str">
        <f>IF(Sales_Pipeline[[#This Row],[Close_Date]]="","",TEXT(Sales_Pipeline[[#This Row],[Close_Date]],"mmm"))</f>
        <v>Apr</v>
      </c>
      <c r="M2379" s="8" t="str">
        <f>IF(Sales_Pipeline[[#This Row],[Close_Date]]="","","Q"&amp;ROUNDUP(MONTH(Sales_Pipeline[[#This Row],[Close_Date]])/3,0))</f>
        <v>Q2</v>
      </c>
      <c r="N2379" s="2" cm="1">
        <f t="array" ref="N2379">IFERROR(_xlfn.IFS(Sales_Pipeline[[#This Row],[Deal_Stage]]="Won",_xlfn.XLOOKUP(Sales_Pipeline[[#This Row],[Product]],Products!$A$2:$A$8,Products!$C$2:$C$8),Sales_Pipeline[[#This Row],[Deal_Stage]]="Lost",_xlfn.XLOOKUP(Sales_Pipeline[[#This Row],[Product]],Products!$A$2:$A$8,Products!$C$2:$C$8)),"")</f>
        <v>3393</v>
      </c>
      <c r="O2379" s="2">
        <v>0</v>
      </c>
    </row>
    <row r="2380" spans="1:15" x14ac:dyDescent="0.3">
      <c r="A2380" t="s">
        <v>2526</v>
      </c>
      <c r="B2380" t="s">
        <v>36</v>
      </c>
      <c r="C2380" t="str">
        <f>_xlfn.XLOOKUP(Sales_Pipeline[[#This Row],[Sales_Agent]],Sales_Teams[Sales_Agent],Sales_Teams[Manager])</f>
        <v>Celia Rouche</v>
      </c>
      <c r="D2380" t="str">
        <f>_xlfn.XLOOKUP(Sales_Pipeline[[#This Row],[Manager]],Sales_Teams[Manager],Sales_Teams[Regional_Office])</f>
        <v>West</v>
      </c>
      <c r="E2380" t="s">
        <v>61</v>
      </c>
      <c r="F2380" t="s">
        <v>66</v>
      </c>
      <c r="G2380" t="str">
        <f>IFERROR(_xlfn.XLOOKUP(Sales_Pipeline[[#This Row],[Account]],Accounts!$A$2:$A$86,Accounts!$F$2:$F$86),"")</f>
        <v>United States</v>
      </c>
      <c r="H2380" t="s">
        <v>57</v>
      </c>
      <c r="I2380" s="3">
        <v>42838</v>
      </c>
      <c r="J2380" s="3">
        <v>42909</v>
      </c>
      <c r="K2380" s="8" t="str">
        <f>IF(Sales_Pipeline[[#This Row],[Close_Date]]="","",TEXT(Sales_Pipeline[[#This Row],[Close_Date]],"ddd"))</f>
        <v>Fri</v>
      </c>
      <c r="L2380" s="8" t="str">
        <f>IF(Sales_Pipeline[[#This Row],[Close_Date]]="","",TEXT(Sales_Pipeline[[#This Row],[Close_Date]],"mmm"))</f>
        <v>Jun</v>
      </c>
      <c r="M2380" s="8" t="str">
        <f>IF(Sales_Pipeline[[#This Row],[Close_Date]]="","","Q"&amp;ROUNDUP(MONTH(Sales_Pipeline[[#This Row],[Close_Date]])/3,0))</f>
        <v>Q2</v>
      </c>
      <c r="N2380" s="2" cm="1">
        <f t="array" ref="N2380">IFERROR(_xlfn.IFS(Sales_Pipeline[[#This Row],[Deal_Stage]]="Won",_xlfn.XLOOKUP(Sales_Pipeline[[#This Row],[Product]],Products!$A$2:$A$8,Products!$C$2:$C$8),Sales_Pipeline[[#This Row],[Deal_Stage]]="Lost",_xlfn.XLOOKUP(Sales_Pipeline[[#This Row],[Product]],Products!$A$2:$A$8,Products!$C$2:$C$8)),"")</f>
        <v>55</v>
      </c>
      <c r="O2380" s="2">
        <v>62</v>
      </c>
    </row>
    <row r="2381" spans="1:15" x14ac:dyDescent="0.3">
      <c r="A2381" t="s">
        <v>2527</v>
      </c>
      <c r="B2381" t="s">
        <v>40</v>
      </c>
      <c r="C2381" t="str">
        <f>_xlfn.XLOOKUP(Sales_Pipeline[[#This Row],[Sales_Agent]],Sales_Teams[Sales_Agent],Sales_Teams[Manager])</f>
        <v>Summer Sewald</v>
      </c>
      <c r="D2381" t="str">
        <f>_xlfn.XLOOKUP(Sales_Pipeline[[#This Row],[Manager]],Sales_Teams[Manager],Sales_Teams[Regional_Office])</f>
        <v>West</v>
      </c>
      <c r="E2381" t="s">
        <v>55</v>
      </c>
      <c r="F2381" t="s">
        <v>143</v>
      </c>
      <c r="G2381" t="str">
        <f>IFERROR(_xlfn.XLOOKUP(Sales_Pipeline[[#This Row],[Account]],Accounts!$A$2:$A$86,Accounts!$F$2:$F$86),"")</f>
        <v>United States</v>
      </c>
      <c r="H2381" t="s">
        <v>57</v>
      </c>
      <c r="I2381" s="3">
        <v>42838</v>
      </c>
      <c r="J2381" s="3">
        <v>42845</v>
      </c>
      <c r="K2381" s="8" t="str">
        <f>IF(Sales_Pipeline[[#This Row],[Close_Date]]="","",TEXT(Sales_Pipeline[[#This Row],[Close_Date]],"ddd"))</f>
        <v>Thu</v>
      </c>
      <c r="L2381" s="8" t="str">
        <f>IF(Sales_Pipeline[[#This Row],[Close_Date]]="","",TEXT(Sales_Pipeline[[#This Row],[Close_Date]],"mmm"))</f>
        <v>Apr</v>
      </c>
      <c r="M2381" s="8" t="str">
        <f>IF(Sales_Pipeline[[#This Row],[Close_Date]]="","","Q"&amp;ROUNDUP(MONTH(Sales_Pipeline[[#This Row],[Close_Date]])/3,0))</f>
        <v>Q2</v>
      </c>
      <c r="N2381" s="2" cm="1">
        <f t="array" ref="N2381">IFERROR(_xlfn.IFS(Sales_Pipeline[[#This Row],[Deal_Stage]]="Won",_xlfn.XLOOKUP(Sales_Pipeline[[#This Row],[Product]],Products!$A$2:$A$8,Products!$C$2:$C$8),Sales_Pipeline[[#This Row],[Deal_Stage]]="Lost",_xlfn.XLOOKUP(Sales_Pipeline[[#This Row],[Product]],Products!$A$2:$A$8,Products!$C$2:$C$8)),"")</f>
        <v>1096</v>
      </c>
      <c r="O2381" s="2">
        <v>996</v>
      </c>
    </row>
    <row r="2382" spans="1:15" x14ac:dyDescent="0.3">
      <c r="A2382" t="s">
        <v>2528</v>
      </c>
      <c r="B2382" t="s">
        <v>43</v>
      </c>
      <c r="C2382" t="str">
        <f>_xlfn.XLOOKUP(Sales_Pipeline[[#This Row],[Sales_Agent]],Sales_Teams[Sales_Agent],Sales_Teams[Manager])</f>
        <v>Summer Sewald</v>
      </c>
      <c r="D2382" t="str">
        <f>_xlfn.XLOOKUP(Sales_Pipeline[[#This Row],[Manager]],Sales_Teams[Manager],Sales_Teams[Regional_Office])</f>
        <v>West</v>
      </c>
      <c r="E2382" t="s">
        <v>8953</v>
      </c>
      <c r="G2382" t="str">
        <f>IFERROR(_xlfn.XLOOKUP(Sales_Pipeline[[#This Row],[Account]],Accounts!$A$2:$A$86,Accounts!$F$2:$F$86),"")</f>
        <v/>
      </c>
      <c r="H2382" t="s">
        <v>77</v>
      </c>
      <c r="I2382" s="3">
        <v>42838</v>
      </c>
      <c r="K2382" s="8" t="str">
        <f>IF(Sales_Pipeline[[#This Row],[Close_Date]]="","",TEXT(Sales_Pipeline[[#This Row],[Close_Date]],"ddd"))</f>
        <v/>
      </c>
      <c r="L2382" s="8" t="str">
        <f>IF(Sales_Pipeline[[#This Row],[Close_Date]]="","",TEXT(Sales_Pipeline[[#This Row],[Close_Date]],"mmm"))</f>
        <v/>
      </c>
      <c r="M2382" s="8" t="str">
        <f>IF(Sales_Pipeline[[#This Row],[Close_Date]]="","","Q"&amp;ROUNDUP(MONTH(Sales_Pipeline[[#This Row],[Close_Date]])/3,0))</f>
        <v/>
      </c>
      <c r="N2382" s="2" t="str" cm="1">
        <f t="array" ref="N2382">IFERROR(_xlfn.IFS(Sales_Pipeline[[#This Row],[Deal_Stage]]="Won",_xlfn.XLOOKUP(Sales_Pipeline[[#This Row],[Product]],Products!$A$2:$A$8,Products!$C$2:$C$8),Sales_Pipeline[[#This Row],[Deal_Stage]]="Lost",_xlfn.XLOOKUP(Sales_Pipeline[[#This Row],[Product]],Products!$A$2:$A$8,Products!$C$2:$C$8)),"")</f>
        <v/>
      </c>
      <c r="O2382" s="2">
        <v>0</v>
      </c>
    </row>
    <row r="2383" spans="1:15" x14ac:dyDescent="0.3">
      <c r="A2383" t="s">
        <v>2529</v>
      </c>
      <c r="B2383" t="s">
        <v>43</v>
      </c>
      <c r="C2383" t="str">
        <f>_xlfn.XLOOKUP(Sales_Pipeline[[#This Row],[Sales_Agent]],Sales_Teams[Sales_Agent],Sales_Teams[Manager])</f>
        <v>Summer Sewald</v>
      </c>
      <c r="D2383" t="str">
        <f>_xlfn.XLOOKUP(Sales_Pipeline[[#This Row],[Manager]],Sales_Teams[Manager],Sales_Teams[Regional_Office])</f>
        <v>West</v>
      </c>
      <c r="E2383" t="s">
        <v>63</v>
      </c>
      <c r="F2383" t="s">
        <v>98</v>
      </c>
      <c r="G2383" t="str">
        <f>IFERROR(_xlfn.XLOOKUP(Sales_Pipeline[[#This Row],[Account]],Accounts!$A$2:$A$86,Accounts!$F$2:$F$86),"")</f>
        <v>United States</v>
      </c>
      <c r="H2383" t="s">
        <v>82</v>
      </c>
      <c r="I2383" s="3">
        <v>42838</v>
      </c>
      <c r="J2383" s="3">
        <v>42895</v>
      </c>
      <c r="K2383" s="8" t="str">
        <f>IF(Sales_Pipeline[[#This Row],[Close_Date]]="","",TEXT(Sales_Pipeline[[#This Row],[Close_Date]],"ddd"))</f>
        <v>Fri</v>
      </c>
      <c r="L2383" s="8" t="str">
        <f>IF(Sales_Pipeline[[#This Row],[Close_Date]]="","",TEXT(Sales_Pipeline[[#This Row],[Close_Date]],"mmm"))</f>
        <v>Jun</v>
      </c>
      <c r="M2383" s="8" t="str">
        <f>IF(Sales_Pipeline[[#This Row],[Close_Date]]="","","Q"&amp;ROUNDUP(MONTH(Sales_Pipeline[[#This Row],[Close_Date]])/3,0))</f>
        <v>Q2</v>
      </c>
      <c r="N2383" s="2" cm="1">
        <f t="array" ref="N2383">IFERROR(_xlfn.IFS(Sales_Pipeline[[#This Row],[Deal_Stage]]="Won",_xlfn.XLOOKUP(Sales_Pipeline[[#This Row],[Product]],Products!$A$2:$A$8,Products!$C$2:$C$8),Sales_Pipeline[[#This Row],[Deal_Stage]]="Lost",_xlfn.XLOOKUP(Sales_Pipeline[[#This Row],[Product]],Products!$A$2:$A$8,Products!$C$2:$C$8)),"")</f>
        <v>550</v>
      </c>
      <c r="O2383" s="2">
        <v>0</v>
      </c>
    </row>
    <row r="2384" spans="1:15" x14ac:dyDescent="0.3">
      <c r="A2384" t="s">
        <v>2530</v>
      </c>
      <c r="B2384" t="s">
        <v>43</v>
      </c>
      <c r="C2384" t="str">
        <f>_xlfn.XLOOKUP(Sales_Pipeline[[#This Row],[Sales_Agent]],Sales_Teams[Sales_Agent],Sales_Teams[Manager])</f>
        <v>Summer Sewald</v>
      </c>
      <c r="D2384" t="str">
        <f>_xlfn.XLOOKUP(Sales_Pipeline[[#This Row],[Manager]],Sales_Teams[Manager],Sales_Teams[Regional_Office])</f>
        <v>West</v>
      </c>
      <c r="E2384" t="s">
        <v>63</v>
      </c>
      <c r="F2384" t="s">
        <v>330</v>
      </c>
      <c r="G2384" t="str">
        <f>IFERROR(_xlfn.XLOOKUP(Sales_Pipeline[[#This Row],[Account]],Accounts!$A$2:$A$86,Accounts!$F$2:$F$86),"")</f>
        <v>Korea</v>
      </c>
      <c r="H2384" t="s">
        <v>57</v>
      </c>
      <c r="I2384" s="3">
        <v>42838</v>
      </c>
      <c r="J2384" s="3">
        <v>42847</v>
      </c>
      <c r="K2384" s="8" t="str">
        <f>IF(Sales_Pipeline[[#This Row],[Close_Date]]="","",TEXT(Sales_Pipeline[[#This Row],[Close_Date]],"ddd"))</f>
        <v>Sat</v>
      </c>
      <c r="L2384" s="8" t="str">
        <f>IF(Sales_Pipeline[[#This Row],[Close_Date]]="","",TEXT(Sales_Pipeline[[#This Row],[Close_Date]],"mmm"))</f>
        <v>Apr</v>
      </c>
      <c r="M2384" s="8" t="str">
        <f>IF(Sales_Pipeline[[#This Row],[Close_Date]]="","","Q"&amp;ROUNDUP(MONTH(Sales_Pipeline[[#This Row],[Close_Date]])/3,0))</f>
        <v>Q2</v>
      </c>
      <c r="N2384" s="2" cm="1">
        <f t="array" ref="N2384">IFERROR(_xlfn.IFS(Sales_Pipeline[[#This Row],[Deal_Stage]]="Won",_xlfn.XLOOKUP(Sales_Pipeline[[#This Row],[Product]],Products!$A$2:$A$8,Products!$C$2:$C$8),Sales_Pipeline[[#This Row],[Deal_Stage]]="Lost",_xlfn.XLOOKUP(Sales_Pipeline[[#This Row],[Product]],Products!$A$2:$A$8,Products!$C$2:$C$8)),"")</f>
        <v>550</v>
      </c>
      <c r="O2384" s="2">
        <v>543</v>
      </c>
    </row>
    <row r="2385" spans="1:15" x14ac:dyDescent="0.3">
      <c r="A2385" t="s">
        <v>2531</v>
      </c>
      <c r="B2385" t="s">
        <v>42</v>
      </c>
      <c r="C2385" t="str">
        <f>_xlfn.XLOOKUP(Sales_Pipeline[[#This Row],[Sales_Agent]],Sales_Teams[Sales_Agent],Sales_Teams[Manager])</f>
        <v>Summer Sewald</v>
      </c>
      <c r="D2385" t="str">
        <f>_xlfn.XLOOKUP(Sales_Pipeline[[#This Row],[Manager]],Sales_Teams[Manager],Sales_Teams[Regional_Office])</f>
        <v>West</v>
      </c>
      <c r="E2385" t="s">
        <v>8953</v>
      </c>
      <c r="F2385" t="s">
        <v>66</v>
      </c>
      <c r="G2385" t="str">
        <f>IFERROR(_xlfn.XLOOKUP(Sales_Pipeline[[#This Row],[Account]],Accounts!$A$2:$A$86,Accounts!$F$2:$F$86),"")</f>
        <v>United States</v>
      </c>
      <c r="H2385" t="s">
        <v>82</v>
      </c>
      <c r="I2385" s="3">
        <v>42838</v>
      </c>
      <c r="J2385" s="3">
        <v>42844</v>
      </c>
      <c r="K2385" s="8" t="str">
        <f>IF(Sales_Pipeline[[#This Row],[Close_Date]]="","",TEXT(Sales_Pipeline[[#This Row],[Close_Date]],"ddd"))</f>
        <v>Wed</v>
      </c>
      <c r="L2385" s="8" t="str">
        <f>IF(Sales_Pipeline[[#This Row],[Close_Date]]="","",TEXT(Sales_Pipeline[[#This Row],[Close_Date]],"mmm"))</f>
        <v>Apr</v>
      </c>
      <c r="M2385" s="8" t="str">
        <f>IF(Sales_Pipeline[[#This Row],[Close_Date]]="","","Q"&amp;ROUNDUP(MONTH(Sales_Pipeline[[#This Row],[Close_Date]])/3,0))</f>
        <v>Q2</v>
      </c>
      <c r="N2385" s="2" cm="1">
        <f t="array" ref="N2385">IFERROR(_xlfn.IFS(Sales_Pipeline[[#This Row],[Deal_Stage]]="Won",_xlfn.XLOOKUP(Sales_Pipeline[[#This Row],[Product]],Products!$A$2:$A$8,Products!$C$2:$C$8),Sales_Pipeline[[#This Row],[Deal_Stage]]="Lost",_xlfn.XLOOKUP(Sales_Pipeline[[#This Row],[Product]],Products!$A$2:$A$8,Products!$C$2:$C$8)),"")</f>
        <v>4821</v>
      </c>
      <c r="O2385" s="2">
        <v>0</v>
      </c>
    </row>
    <row r="2386" spans="1:15" x14ac:dyDescent="0.3">
      <c r="A2386" t="s">
        <v>2532</v>
      </c>
      <c r="B2386" t="s">
        <v>42</v>
      </c>
      <c r="C2386" t="str">
        <f>_xlfn.XLOOKUP(Sales_Pipeline[[#This Row],[Sales_Agent]],Sales_Teams[Sales_Agent],Sales_Teams[Manager])</f>
        <v>Summer Sewald</v>
      </c>
      <c r="D2386" t="str">
        <f>_xlfn.XLOOKUP(Sales_Pipeline[[#This Row],[Manager]],Sales_Teams[Manager],Sales_Teams[Regional_Office])</f>
        <v>West</v>
      </c>
      <c r="E2386" t="s">
        <v>8953</v>
      </c>
      <c r="F2386" t="s">
        <v>177</v>
      </c>
      <c r="G2386" t="str">
        <f>IFERROR(_xlfn.XLOOKUP(Sales_Pipeline[[#This Row],[Account]],Accounts!$A$2:$A$86,Accounts!$F$2:$F$86),"")</f>
        <v>United States</v>
      </c>
      <c r="H2386" t="s">
        <v>82</v>
      </c>
      <c r="I2386" s="3">
        <v>42838</v>
      </c>
      <c r="J2386" s="3">
        <v>42846</v>
      </c>
      <c r="K2386" s="8" t="str">
        <f>IF(Sales_Pipeline[[#This Row],[Close_Date]]="","",TEXT(Sales_Pipeline[[#This Row],[Close_Date]],"ddd"))</f>
        <v>Fri</v>
      </c>
      <c r="L2386" s="8" t="str">
        <f>IF(Sales_Pipeline[[#This Row],[Close_Date]]="","",TEXT(Sales_Pipeline[[#This Row],[Close_Date]],"mmm"))</f>
        <v>Apr</v>
      </c>
      <c r="M2386" s="8" t="str">
        <f>IF(Sales_Pipeline[[#This Row],[Close_Date]]="","","Q"&amp;ROUNDUP(MONTH(Sales_Pipeline[[#This Row],[Close_Date]])/3,0))</f>
        <v>Q2</v>
      </c>
      <c r="N2386" s="2" cm="1">
        <f t="array" ref="N2386">IFERROR(_xlfn.IFS(Sales_Pipeline[[#This Row],[Deal_Stage]]="Won",_xlfn.XLOOKUP(Sales_Pipeline[[#This Row],[Product]],Products!$A$2:$A$8,Products!$C$2:$C$8),Sales_Pipeline[[#This Row],[Deal_Stage]]="Lost",_xlfn.XLOOKUP(Sales_Pipeline[[#This Row],[Product]],Products!$A$2:$A$8,Products!$C$2:$C$8)),"")</f>
        <v>4821</v>
      </c>
      <c r="O2386" s="2">
        <v>0</v>
      </c>
    </row>
    <row r="2387" spans="1:15" x14ac:dyDescent="0.3">
      <c r="A2387" t="s">
        <v>2533</v>
      </c>
      <c r="B2387" t="s">
        <v>9</v>
      </c>
      <c r="C2387" t="str">
        <f>_xlfn.XLOOKUP(Sales_Pipeline[[#This Row],[Sales_Agent]],Sales_Teams[Sales_Agent],Sales_Teams[Manager])</f>
        <v>Dustin Brinkmann</v>
      </c>
      <c r="D2387" t="str">
        <f>_xlfn.XLOOKUP(Sales_Pipeline[[#This Row],[Manager]],Sales_Teams[Manager],Sales_Teams[Regional_Office])</f>
        <v>Central</v>
      </c>
      <c r="E2387" t="s">
        <v>61</v>
      </c>
      <c r="F2387" t="s">
        <v>105</v>
      </c>
      <c r="G2387" t="str">
        <f>IFERROR(_xlfn.XLOOKUP(Sales_Pipeline[[#This Row],[Account]],Accounts!$A$2:$A$86,Accounts!$F$2:$F$86),"")</f>
        <v>United States</v>
      </c>
      <c r="H2387" t="s">
        <v>82</v>
      </c>
      <c r="I2387" s="3">
        <v>42838</v>
      </c>
      <c r="J2387" s="3">
        <v>42963</v>
      </c>
      <c r="K2387" s="8" t="str">
        <f>IF(Sales_Pipeline[[#This Row],[Close_Date]]="","",TEXT(Sales_Pipeline[[#This Row],[Close_Date]],"ddd"))</f>
        <v>Wed</v>
      </c>
      <c r="L2387" s="8" t="str">
        <f>IF(Sales_Pipeline[[#This Row],[Close_Date]]="","",TEXT(Sales_Pipeline[[#This Row],[Close_Date]],"mmm"))</f>
        <v>Aug</v>
      </c>
      <c r="M2387" s="8" t="str">
        <f>IF(Sales_Pipeline[[#This Row],[Close_Date]]="","","Q"&amp;ROUNDUP(MONTH(Sales_Pipeline[[#This Row],[Close_Date]])/3,0))</f>
        <v>Q3</v>
      </c>
      <c r="N2387" s="2" cm="1">
        <f t="array" ref="N2387">IFERROR(_xlfn.IFS(Sales_Pipeline[[#This Row],[Deal_Stage]]="Won",_xlfn.XLOOKUP(Sales_Pipeline[[#This Row],[Product]],Products!$A$2:$A$8,Products!$C$2:$C$8),Sales_Pipeline[[#This Row],[Deal_Stage]]="Lost",_xlfn.XLOOKUP(Sales_Pipeline[[#This Row],[Product]],Products!$A$2:$A$8,Products!$C$2:$C$8)),"")</f>
        <v>55</v>
      </c>
      <c r="O2387" s="2">
        <v>0</v>
      </c>
    </row>
    <row r="2388" spans="1:15" x14ac:dyDescent="0.3">
      <c r="A2388" t="s">
        <v>2534</v>
      </c>
      <c r="B2388" t="s">
        <v>14</v>
      </c>
      <c r="C2388" t="str">
        <f>_xlfn.XLOOKUP(Sales_Pipeline[[#This Row],[Sales_Agent]],Sales_Teams[Sales_Agent],Sales_Teams[Manager])</f>
        <v>Melvin Marxen</v>
      </c>
      <c r="D2388" t="str">
        <f>_xlfn.XLOOKUP(Sales_Pipeline[[#This Row],[Manager]],Sales_Teams[Manager],Sales_Teams[Regional_Office])</f>
        <v>Central</v>
      </c>
      <c r="E2388" t="s">
        <v>55</v>
      </c>
      <c r="F2388" t="s">
        <v>247</v>
      </c>
      <c r="G2388" t="str">
        <f>IFERROR(_xlfn.XLOOKUP(Sales_Pipeline[[#This Row],[Account]],Accounts!$A$2:$A$86,Accounts!$F$2:$F$86),"")</f>
        <v>United States</v>
      </c>
      <c r="H2388" t="s">
        <v>82</v>
      </c>
      <c r="I2388" s="3">
        <v>42838</v>
      </c>
      <c r="J2388" s="3">
        <v>42902</v>
      </c>
      <c r="K2388" s="8" t="str">
        <f>IF(Sales_Pipeline[[#This Row],[Close_Date]]="","",TEXT(Sales_Pipeline[[#This Row],[Close_Date]],"ddd"))</f>
        <v>Fri</v>
      </c>
      <c r="L2388" s="8" t="str">
        <f>IF(Sales_Pipeline[[#This Row],[Close_Date]]="","",TEXT(Sales_Pipeline[[#This Row],[Close_Date]],"mmm"))</f>
        <v>Jun</v>
      </c>
      <c r="M2388" s="8" t="str">
        <f>IF(Sales_Pipeline[[#This Row],[Close_Date]]="","","Q"&amp;ROUNDUP(MONTH(Sales_Pipeline[[#This Row],[Close_Date]])/3,0))</f>
        <v>Q2</v>
      </c>
      <c r="N2388" s="2" cm="1">
        <f t="array" ref="N2388">IFERROR(_xlfn.IFS(Sales_Pipeline[[#This Row],[Deal_Stage]]="Won",_xlfn.XLOOKUP(Sales_Pipeline[[#This Row],[Product]],Products!$A$2:$A$8,Products!$C$2:$C$8),Sales_Pipeline[[#This Row],[Deal_Stage]]="Lost",_xlfn.XLOOKUP(Sales_Pipeline[[#This Row],[Product]],Products!$A$2:$A$8,Products!$C$2:$C$8)),"")</f>
        <v>1096</v>
      </c>
      <c r="O2388" s="2">
        <v>0</v>
      </c>
    </row>
    <row r="2389" spans="1:15" x14ac:dyDescent="0.3">
      <c r="A2389" t="s">
        <v>2535</v>
      </c>
      <c r="B2389" t="s">
        <v>7</v>
      </c>
      <c r="C2389" t="str">
        <f>_xlfn.XLOOKUP(Sales_Pipeline[[#This Row],[Sales_Agent]],Sales_Teams[Sales_Agent],Sales_Teams[Manager])</f>
        <v>Dustin Brinkmann</v>
      </c>
      <c r="D2389" t="str">
        <f>_xlfn.XLOOKUP(Sales_Pipeline[[#This Row],[Manager]],Sales_Teams[Manager],Sales_Teams[Regional_Office])</f>
        <v>Central</v>
      </c>
      <c r="E2389" t="s">
        <v>61</v>
      </c>
      <c r="F2389" t="s">
        <v>150</v>
      </c>
      <c r="G2389" t="str">
        <f>IFERROR(_xlfn.XLOOKUP(Sales_Pipeline[[#This Row],[Account]],Accounts!$A$2:$A$86,Accounts!$F$2:$F$86),"")</f>
        <v>United States</v>
      </c>
      <c r="H2389" t="s">
        <v>82</v>
      </c>
      <c r="I2389" s="3">
        <v>42838</v>
      </c>
      <c r="J2389" s="3">
        <v>42881</v>
      </c>
      <c r="K2389" s="8" t="str">
        <f>IF(Sales_Pipeline[[#This Row],[Close_Date]]="","",TEXT(Sales_Pipeline[[#This Row],[Close_Date]],"ddd"))</f>
        <v>Fri</v>
      </c>
      <c r="L2389" s="8" t="str">
        <f>IF(Sales_Pipeline[[#This Row],[Close_Date]]="","",TEXT(Sales_Pipeline[[#This Row],[Close_Date]],"mmm"))</f>
        <v>May</v>
      </c>
      <c r="M2389" s="8" t="str">
        <f>IF(Sales_Pipeline[[#This Row],[Close_Date]]="","","Q"&amp;ROUNDUP(MONTH(Sales_Pipeline[[#This Row],[Close_Date]])/3,0))</f>
        <v>Q2</v>
      </c>
      <c r="N2389" s="2" cm="1">
        <f t="array" ref="N2389">IFERROR(_xlfn.IFS(Sales_Pipeline[[#This Row],[Deal_Stage]]="Won",_xlfn.XLOOKUP(Sales_Pipeline[[#This Row],[Product]],Products!$A$2:$A$8,Products!$C$2:$C$8),Sales_Pipeline[[#This Row],[Deal_Stage]]="Lost",_xlfn.XLOOKUP(Sales_Pipeline[[#This Row],[Product]],Products!$A$2:$A$8,Products!$C$2:$C$8)),"")</f>
        <v>55</v>
      </c>
      <c r="O2389" s="2">
        <v>0</v>
      </c>
    </row>
    <row r="2390" spans="1:15" x14ac:dyDescent="0.3">
      <c r="A2390" t="s">
        <v>2536</v>
      </c>
      <c r="B2390" t="s">
        <v>7</v>
      </c>
      <c r="C2390" t="str">
        <f>_xlfn.XLOOKUP(Sales_Pipeline[[#This Row],[Sales_Agent]],Sales_Teams[Sales_Agent],Sales_Teams[Manager])</f>
        <v>Dustin Brinkmann</v>
      </c>
      <c r="D2390" t="str">
        <f>_xlfn.XLOOKUP(Sales_Pipeline[[#This Row],[Manager]],Sales_Teams[Manager],Sales_Teams[Regional_Office])</f>
        <v>Central</v>
      </c>
      <c r="E2390" t="s">
        <v>61</v>
      </c>
      <c r="F2390" t="s">
        <v>79</v>
      </c>
      <c r="G2390" t="str">
        <f>IFERROR(_xlfn.XLOOKUP(Sales_Pipeline[[#This Row],[Account]],Accounts!$A$2:$A$86,Accounts!$F$2:$F$86),"")</f>
        <v>Philipines</v>
      </c>
      <c r="H2390" t="s">
        <v>57</v>
      </c>
      <c r="I2390" s="3">
        <v>42838</v>
      </c>
      <c r="J2390" s="3">
        <v>42847</v>
      </c>
      <c r="K2390" s="8" t="str">
        <f>IF(Sales_Pipeline[[#This Row],[Close_Date]]="","",TEXT(Sales_Pipeline[[#This Row],[Close_Date]],"ddd"))</f>
        <v>Sat</v>
      </c>
      <c r="L2390" s="8" t="str">
        <f>IF(Sales_Pipeline[[#This Row],[Close_Date]]="","",TEXT(Sales_Pipeline[[#This Row],[Close_Date]],"mmm"))</f>
        <v>Apr</v>
      </c>
      <c r="M2390" s="8" t="str">
        <f>IF(Sales_Pipeline[[#This Row],[Close_Date]]="","","Q"&amp;ROUNDUP(MONTH(Sales_Pipeline[[#This Row],[Close_Date]])/3,0))</f>
        <v>Q2</v>
      </c>
      <c r="N2390" s="2" cm="1">
        <f t="array" ref="N2390">IFERROR(_xlfn.IFS(Sales_Pipeline[[#This Row],[Deal_Stage]]="Won",_xlfn.XLOOKUP(Sales_Pipeline[[#This Row],[Product]],Products!$A$2:$A$8,Products!$C$2:$C$8),Sales_Pipeline[[#This Row],[Deal_Stage]]="Lost",_xlfn.XLOOKUP(Sales_Pipeline[[#This Row],[Product]],Products!$A$2:$A$8,Products!$C$2:$C$8)),"")</f>
        <v>55</v>
      </c>
      <c r="O2390" s="2">
        <v>56</v>
      </c>
    </row>
    <row r="2391" spans="1:15" x14ac:dyDescent="0.3">
      <c r="A2391" t="s">
        <v>2537</v>
      </c>
      <c r="B2391" t="s">
        <v>32</v>
      </c>
      <c r="C2391" t="str">
        <f>_xlfn.XLOOKUP(Sales_Pipeline[[#This Row],[Sales_Agent]],Sales_Teams[Sales_Agent],Sales_Teams[Manager])</f>
        <v>Celia Rouche</v>
      </c>
      <c r="D2391" t="str">
        <f>_xlfn.XLOOKUP(Sales_Pipeline[[#This Row],[Manager]],Sales_Teams[Manager],Sales_Teams[Regional_Office])</f>
        <v>West</v>
      </c>
      <c r="E2391" t="s">
        <v>84</v>
      </c>
      <c r="F2391" t="s">
        <v>173</v>
      </c>
      <c r="G2391" t="str">
        <f>IFERROR(_xlfn.XLOOKUP(Sales_Pipeline[[#This Row],[Account]],Accounts!$A$2:$A$86,Accounts!$F$2:$F$86),"")</f>
        <v>United States</v>
      </c>
      <c r="H2391" t="s">
        <v>82</v>
      </c>
      <c r="I2391" s="3">
        <v>42838</v>
      </c>
      <c r="J2391" s="3">
        <v>42845</v>
      </c>
      <c r="K2391" s="8" t="str">
        <f>IF(Sales_Pipeline[[#This Row],[Close_Date]]="","",TEXT(Sales_Pipeline[[#This Row],[Close_Date]],"ddd"))</f>
        <v>Thu</v>
      </c>
      <c r="L2391" s="8" t="str">
        <f>IF(Sales_Pipeline[[#This Row],[Close_Date]]="","",TEXT(Sales_Pipeline[[#This Row],[Close_Date]],"mmm"))</f>
        <v>Apr</v>
      </c>
      <c r="M2391" s="8" t="str">
        <f>IF(Sales_Pipeline[[#This Row],[Close_Date]]="","","Q"&amp;ROUNDUP(MONTH(Sales_Pipeline[[#This Row],[Close_Date]])/3,0))</f>
        <v>Q2</v>
      </c>
      <c r="N2391" s="2" cm="1">
        <f t="array" ref="N2391">IFERROR(_xlfn.IFS(Sales_Pipeline[[#This Row],[Deal_Stage]]="Won",_xlfn.XLOOKUP(Sales_Pipeline[[#This Row],[Product]],Products!$A$2:$A$8,Products!$C$2:$C$8),Sales_Pipeline[[#This Row],[Deal_Stage]]="Lost",_xlfn.XLOOKUP(Sales_Pipeline[[#This Row],[Product]],Products!$A$2:$A$8,Products!$C$2:$C$8)),"")</f>
        <v>5482</v>
      </c>
      <c r="O2391" s="2">
        <v>0</v>
      </c>
    </row>
    <row r="2392" spans="1:15" x14ac:dyDescent="0.3">
      <c r="A2392" t="s">
        <v>2538</v>
      </c>
      <c r="B2392" t="s">
        <v>32</v>
      </c>
      <c r="C2392" t="str">
        <f>_xlfn.XLOOKUP(Sales_Pipeline[[#This Row],[Sales_Agent]],Sales_Teams[Sales_Agent],Sales_Teams[Manager])</f>
        <v>Celia Rouche</v>
      </c>
      <c r="D2392" t="str">
        <f>_xlfn.XLOOKUP(Sales_Pipeline[[#This Row],[Manager]],Sales_Teams[Manager],Sales_Teams[Regional_Office])</f>
        <v>West</v>
      </c>
      <c r="E2392" t="s">
        <v>76</v>
      </c>
      <c r="F2392" t="s">
        <v>328</v>
      </c>
      <c r="G2392" t="str">
        <f>IFERROR(_xlfn.XLOOKUP(Sales_Pipeline[[#This Row],[Account]],Accounts!$A$2:$A$86,Accounts!$F$2:$F$86),"")</f>
        <v>United States</v>
      </c>
      <c r="H2392" t="s">
        <v>82</v>
      </c>
      <c r="I2392" s="3">
        <v>42838</v>
      </c>
      <c r="J2392" s="3">
        <v>42848</v>
      </c>
      <c r="K2392" s="8" t="str">
        <f>IF(Sales_Pipeline[[#This Row],[Close_Date]]="","",TEXT(Sales_Pipeline[[#This Row],[Close_Date]],"ddd"))</f>
        <v>Sun</v>
      </c>
      <c r="L2392" s="8" t="str">
        <f>IF(Sales_Pipeline[[#This Row],[Close_Date]]="","",TEXT(Sales_Pipeline[[#This Row],[Close_Date]],"mmm"))</f>
        <v>Apr</v>
      </c>
      <c r="M2392" s="8" t="str">
        <f>IF(Sales_Pipeline[[#This Row],[Close_Date]]="","","Q"&amp;ROUNDUP(MONTH(Sales_Pipeline[[#This Row],[Close_Date]])/3,0))</f>
        <v>Q2</v>
      </c>
      <c r="N2392" s="2" cm="1">
        <f t="array" ref="N2392">IFERROR(_xlfn.IFS(Sales_Pipeline[[#This Row],[Deal_Stage]]="Won",_xlfn.XLOOKUP(Sales_Pipeline[[#This Row],[Product]],Products!$A$2:$A$8,Products!$C$2:$C$8),Sales_Pipeline[[#This Row],[Deal_Stage]]="Lost",_xlfn.XLOOKUP(Sales_Pipeline[[#This Row],[Product]],Products!$A$2:$A$8,Products!$C$2:$C$8)),"")</f>
        <v>3393</v>
      </c>
      <c r="O2392" s="2">
        <v>0</v>
      </c>
    </row>
    <row r="2393" spans="1:15" x14ac:dyDescent="0.3">
      <c r="A2393" t="s">
        <v>2539</v>
      </c>
      <c r="B2393" t="s">
        <v>17</v>
      </c>
      <c r="C2393" t="str">
        <f>_xlfn.XLOOKUP(Sales_Pipeline[[#This Row],[Sales_Agent]],Sales_Teams[Sales_Agent],Sales_Teams[Manager])</f>
        <v>Cara Losch</v>
      </c>
      <c r="D2393" t="str">
        <f>_xlfn.XLOOKUP(Sales_Pipeline[[#This Row],[Manager]],Sales_Teams[Manager],Sales_Teams[Regional_Office])</f>
        <v>East</v>
      </c>
      <c r="E2393" t="s">
        <v>55</v>
      </c>
      <c r="F2393" t="s">
        <v>344</v>
      </c>
      <c r="G2393" t="str">
        <f>IFERROR(_xlfn.XLOOKUP(Sales_Pipeline[[#This Row],[Account]],Accounts!$A$2:$A$86,Accounts!$F$2:$F$86),"")</f>
        <v>Romania</v>
      </c>
      <c r="H2393" t="s">
        <v>57</v>
      </c>
      <c r="I2393" s="3">
        <v>42838</v>
      </c>
      <c r="J2393" s="3">
        <v>42896</v>
      </c>
      <c r="K2393" s="8" t="str">
        <f>IF(Sales_Pipeline[[#This Row],[Close_Date]]="","",TEXT(Sales_Pipeline[[#This Row],[Close_Date]],"ddd"))</f>
        <v>Sat</v>
      </c>
      <c r="L2393" s="8" t="str">
        <f>IF(Sales_Pipeline[[#This Row],[Close_Date]]="","",TEXT(Sales_Pipeline[[#This Row],[Close_Date]],"mmm"))</f>
        <v>Jun</v>
      </c>
      <c r="M2393" s="8" t="str">
        <f>IF(Sales_Pipeline[[#This Row],[Close_Date]]="","","Q"&amp;ROUNDUP(MONTH(Sales_Pipeline[[#This Row],[Close_Date]])/3,0))</f>
        <v>Q2</v>
      </c>
      <c r="N2393" s="2" cm="1">
        <f t="array" ref="N2393">IFERROR(_xlfn.IFS(Sales_Pipeline[[#This Row],[Deal_Stage]]="Won",_xlfn.XLOOKUP(Sales_Pipeline[[#This Row],[Product]],Products!$A$2:$A$8,Products!$C$2:$C$8),Sales_Pipeline[[#This Row],[Deal_Stage]]="Lost",_xlfn.XLOOKUP(Sales_Pipeline[[#This Row],[Product]],Products!$A$2:$A$8,Products!$C$2:$C$8)),"")</f>
        <v>1096</v>
      </c>
      <c r="O2393" s="2">
        <v>1145</v>
      </c>
    </row>
    <row r="2394" spans="1:15" x14ac:dyDescent="0.3">
      <c r="A2394" t="s">
        <v>2540</v>
      </c>
      <c r="B2394" t="s">
        <v>23</v>
      </c>
      <c r="C2394" t="str">
        <f>_xlfn.XLOOKUP(Sales_Pipeline[[#This Row],[Sales_Agent]],Sales_Teams[Sales_Agent],Sales_Teams[Manager])</f>
        <v>Cara Losch</v>
      </c>
      <c r="D2394" t="str">
        <f>_xlfn.XLOOKUP(Sales_Pipeline[[#This Row],[Manager]],Sales_Teams[Manager],Sales_Teams[Regional_Office])</f>
        <v>East</v>
      </c>
      <c r="E2394" t="s">
        <v>8953</v>
      </c>
      <c r="F2394" t="s">
        <v>161</v>
      </c>
      <c r="G2394" t="str">
        <f>IFERROR(_xlfn.XLOOKUP(Sales_Pipeline[[#This Row],[Account]],Accounts!$A$2:$A$86,Accounts!$F$2:$F$86),"")</f>
        <v>United States</v>
      </c>
      <c r="H2394" t="s">
        <v>82</v>
      </c>
      <c r="I2394" s="3">
        <v>42838</v>
      </c>
      <c r="J2394" s="3">
        <v>42851</v>
      </c>
      <c r="K2394" s="8" t="str">
        <f>IF(Sales_Pipeline[[#This Row],[Close_Date]]="","",TEXT(Sales_Pipeline[[#This Row],[Close_Date]],"ddd"))</f>
        <v>Wed</v>
      </c>
      <c r="L2394" s="8" t="str">
        <f>IF(Sales_Pipeline[[#This Row],[Close_Date]]="","",TEXT(Sales_Pipeline[[#This Row],[Close_Date]],"mmm"))</f>
        <v>Apr</v>
      </c>
      <c r="M2394" s="8" t="str">
        <f>IF(Sales_Pipeline[[#This Row],[Close_Date]]="","","Q"&amp;ROUNDUP(MONTH(Sales_Pipeline[[#This Row],[Close_Date]])/3,0))</f>
        <v>Q2</v>
      </c>
      <c r="N2394" s="2" cm="1">
        <f t="array" ref="N2394">IFERROR(_xlfn.IFS(Sales_Pipeline[[#This Row],[Deal_Stage]]="Won",_xlfn.XLOOKUP(Sales_Pipeline[[#This Row],[Product]],Products!$A$2:$A$8,Products!$C$2:$C$8),Sales_Pipeline[[#This Row],[Deal_Stage]]="Lost",_xlfn.XLOOKUP(Sales_Pipeline[[#This Row],[Product]],Products!$A$2:$A$8,Products!$C$2:$C$8)),"")</f>
        <v>4821</v>
      </c>
      <c r="O2394" s="2">
        <v>0</v>
      </c>
    </row>
    <row r="2395" spans="1:15" x14ac:dyDescent="0.3">
      <c r="A2395" t="s">
        <v>2541</v>
      </c>
      <c r="B2395" t="s">
        <v>44</v>
      </c>
      <c r="C2395" t="str">
        <f>_xlfn.XLOOKUP(Sales_Pipeline[[#This Row],[Sales_Agent]],Sales_Teams[Sales_Agent],Sales_Teams[Manager])</f>
        <v>Summer Sewald</v>
      </c>
      <c r="D2395" t="str">
        <f>_xlfn.XLOOKUP(Sales_Pipeline[[#This Row],[Manager]],Sales_Teams[Manager],Sales_Teams[Regional_Office])</f>
        <v>West</v>
      </c>
      <c r="E2395" t="s">
        <v>63</v>
      </c>
      <c r="G2395" t="str">
        <f>IFERROR(_xlfn.XLOOKUP(Sales_Pipeline[[#This Row],[Account]],Accounts!$A$2:$A$86,Accounts!$F$2:$F$86),"")</f>
        <v/>
      </c>
      <c r="H2395" t="s">
        <v>77</v>
      </c>
      <c r="I2395" s="3">
        <v>42838</v>
      </c>
      <c r="K2395" s="8" t="str">
        <f>IF(Sales_Pipeline[[#This Row],[Close_Date]]="","",TEXT(Sales_Pipeline[[#This Row],[Close_Date]],"ddd"))</f>
        <v/>
      </c>
      <c r="L2395" s="8" t="str">
        <f>IF(Sales_Pipeline[[#This Row],[Close_Date]]="","",TEXT(Sales_Pipeline[[#This Row],[Close_Date]],"mmm"))</f>
        <v/>
      </c>
      <c r="M2395" s="8" t="str">
        <f>IF(Sales_Pipeline[[#This Row],[Close_Date]]="","","Q"&amp;ROUNDUP(MONTH(Sales_Pipeline[[#This Row],[Close_Date]])/3,0))</f>
        <v/>
      </c>
      <c r="N2395" s="2" t="str" cm="1">
        <f t="array" ref="N2395">IFERROR(_xlfn.IFS(Sales_Pipeline[[#This Row],[Deal_Stage]]="Won",_xlfn.XLOOKUP(Sales_Pipeline[[#This Row],[Product]],Products!$A$2:$A$8,Products!$C$2:$C$8),Sales_Pipeline[[#This Row],[Deal_Stage]]="Lost",_xlfn.XLOOKUP(Sales_Pipeline[[#This Row],[Product]],Products!$A$2:$A$8,Products!$C$2:$C$8)),"")</f>
        <v/>
      </c>
      <c r="O2395" s="2">
        <v>0</v>
      </c>
    </row>
    <row r="2396" spans="1:15" x14ac:dyDescent="0.3">
      <c r="A2396" t="s">
        <v>2542</v>
      </c>
      <c r="B2396" t="s">
        <v>44</v>
      </c>
      <c r="C2396" t="str">
        <f>_xlfn.XLOOKUP(Sales_Pipeline[[#This Row],[Sales_Agent]],Sales_Teams[Sales_Agent],Sales_Teams[Manager])</f>
        <v>Summer Sewald</v>
      </c>
      <c r="D2396" t="str">
        <f>_xlfn.XLOOKUP(Sales_Pipeline[[#This Row],[Manager]],Sales_Teams[Manager],Sales_Teams[Regional_Office])</f>
        <v>West</v>
      </c>
      <c r="E2396" t="s">
        <v>76</v>
      </c>
      <c r="G2396" t="str">
        <f>IFERROR(_xlfn.XLOOKUP(Sales_Pipeline[[#This Row],[Account]],Accounts!$A$2:$A$86,Accounts!$F$2:$F$86),"")</f>
        <v/>
      </c>
      <c r="H2396" t="s">
        <v>77</v>
      </c>
      <c r="I2396" s="3">
        <v>42838</v>
      </c>
      <c r="K2396" s="8" t="str">
        <f>IF(Sales_Pipeline[[#This Row],[Close_Date]]="","",TEXT(Sales_Pipeline[[#This Row],[Close_Date]],"ddd"))</f>
        <v/>
      </c>
      <c r="L2396" s="8" t="str">
        <f>IF(Sales_Pipeline[[#This Row],[Close_Date]]="","",TEXT(Sales_Pipeline[[#This Row],[Close_Date]],"mmm"))</f>
        <v/>
      </c>
      <c r="M2396" s="8" t="str">
        <f>IF(Sales_Pipeline[[#This Row],[Close_Date]]="","","Q"&amp;ROUNDUP(MONTH(Sales_Pipeline[[#This Row],[Close_Date]])/3,0))</f>
        <v/>
      </c>
      <c r="N2396" s="2" t="str" cm="1">
        <f t="array" ref="N2396">IFERROR(_xlfn.IFS(Sales_Pipeline[[#This Row],[Deal_Stage]]="Won",_xlfn.XLOOKUP(Sales_Pipeline[[#This Row],[Product]],Products!$A$2:$A$8,Products!$C$2:$C$8),Sales_Pipeline[[#This Row],[Deal_Stage]]="Lost",_xlfn.XLOOKUP(Sales_Pipeline[[#This Row],[Product]],Products!$A$2:$A$8,Products!$C$2:$C$8)),"")</f>
        <v/>
      </c>
      <c r="O2396" s="2">
        <v>0</v>
      </c>
    </row>
    <row r="2397" spans="1:15" x14ac:dyDescent="0.3">
      <c r="A2397" t="s">
        <v>2543</v>
      </c>
      <c r="B2397" t="s">
        <v>27</v>
      </c>
      <c r="C2397" t="str">
        <f>_xlfn.XLOOKUP(Sales_Pipeline[[#This Row],[Sales_Agent]],Sales_Teams[Sales_Agent],Sales_Teams[Manager])</f>
        <v>Rocco Neubert</v>
      </c>
      <c r="D2397" t="str">
        <f>_xlfn.XLOOKUP(Sales_Pipeline[[#This Row],[Manager]],Sales_Teams[Manager],Sales_Teams[Regional_Office])</f>
        <v>East</v>
      </c>
      <c r="E2397" t="s">
        <v>84</v>
      </c>
      <c r="F2397" t="s">
        <v>388</v>
      </c>
      <c r="G2397" t="str">
        <f>IFERROR(_xlfn.XLOOKUP(Sales_Pipeline[[#This Row],[Account]],Accounts!$A$2:$A$86,Accounts!$F$2:$F$86),"")</f>
        <v>China</v>
      </c>
      <c r="H2397" t="s">
        <v>82</v>
      </c>
      <c r="I2397" s="3">
        <v>42839</v>
      </c>
      <c r="J2397" s="3">
        <v>42844</v>
      </c>
      <c r="K2397" s="8" t="str">
        <f>IF(Sales_Pipeline[[#This Row],[Close_Date]]="","",TEXT(Sales_Pipeline[[#This Row],[Close_Date]],"ddd"))</f>
        <v>Wed</v>
      </c>
      <c r="L2397" s="8" t="str">
        <f>IF(Sales_Pipeline[[#This Row],[Close_Date]]="","",TEXT(Sales_Pipeline[[#This Row],[Close_Date]],"mmm"))</f>
        <v>Apr</v>
      </c>
      <c r="M2397" s="8" t="str">
        <f>IF(Sales_Pipeline[[#This Row],[Close_Date]]="","","Q"&amp;ROUNDUP(MONTH(Sales_Pipeline[[#This Row],[Close_Date]])/3,0))</f>
        <v>Q2</v>
      </c>
      <c r="N2397" s="2" cm="1">
        <f t="array" ref="N2397">IFERROR(_xlfn.IFS(Sales_Pipeline[[#This Row],[Deal_Stage]]="Won",_xlfn.XLOOKUP(Sales_Pipeline[[#This Row],[Product]],Products!$A$2:$A$8,Products!$C$2:$C$8),Sales_Pipeline[[#This Row],[Deal_Stage]]="Lost",_xlfn.XLOOKUP(Sales_Pipeline[[#This Row],[Product]],Products!$A$2:$A$8,Products!$C$2:$C$8)),"")</f>
        <v>5482</v>
      </c>
      <c r="O2397" s="2">
        <v>0</v>
      </c>
    </row>
    <row r="2398" spans="1:15" x14ac:dyDescent="0.3">
      <c r="A2398" t="s">
        <v>2544</v>
      </c>
      <c r="B2398" t="s">
        <v>27</v>
      </c>
      <c r="C2398" t="str">
        <f>_xlfn.XLOOKUP(Sales_Pipeline[[#This Row],[Sales_Agent]],Sales_Teams[Sales_Agent],Sales_Teams[Manager])</f>
        <v>Rocco Neubert</v>
      </c>
      <c r="D2398" t="str">
        <f>_xlfn.XLOOKUP(Sales_Pipeline[[#This Row],[Manager]],Sales_Teams[Manager],Sales_Teams[Regional_Office])</f>
        <v>East</v>
      </c>
      <c r="E2398" t="s">
        <v>8953</v>
      </c>
      <c r="F2398" t="s">
        <v>760</v>
      </c>
      <c r="G2398" t="str">
        <f>IFERROR(_xlfn.XLOOKUP(Sales_Pipeline[[#This Row],[Account]],Accounts!$A$2:$A$86,Accounts!$F$2:$F$86),"")</f>
        <v>United States</v>
      </c>
      <c r="H2398" t="s">
        <v>82</v>
      </c>
      <c r="I2398" s="3">
        <v>42839</v>
      </c>
      <c r="J2398" s="3">
        <v>42847</v>
      </c>
      <c r="K2398" s="8" t="str">
        <f>IF(Sales_Pipeline[[#This Row],[Close_Date]]="","",TEXT(Sales_Pipeline[[#This Row],[Close_Date]],"ddd"))</f>
        <v>Sat</v>
      </c>
      <c r="L2398" s="8" t="str">
        <f>IF(Sales_Pipeline[[#This Row],[Close_Date]]="","",TEXT(Sales_Pipeline[[#This Row],[Close_Date]],"mmm"))</f>
        <v>Apr</v>
      </c>
      <c r="M2398" s="8" t="str">
        <f>IF(Sales_Pipeline[[#This Row],[Close_Date]]="","","Q"&amp;ROUNDUP(MONTH(Sales_Pipeline[[#This Row],[Close_Date]])/3,0))</f>
        <v>Q2</v>
      </c>
      <c r="N2398" s="2" cm="1">
        <f t="array" ref="N2398">IFERROR(_xlfn.IFS(Sales_Pipeline[[#This Row],[Deal_Stage]]="Won",_xlfn.XLOOKUP(Sales_Pipeline[[#This Row],[Product]],Products!$A$2:$A$8,Products!$C$2:$C$8),Sales_Pipeline[[#This Row],[Deal_Stage]]="Lost",_xlfn.XLOOKUP(Sales_Pipeline[[#This Row],[Product]],Products!$A$2:$A$8,Products!$C$2:$C$8)),"")</f>
        <v>4821</v>
      </c>
      <c r="O2398" s="2">
        <v>0</v>
      </c>
    </row>
    <row r="2399" spans="1:15" x14ac:dyDescent="0.3">
      <c r="A2399" t="s">
        <v>2545</v>
      </c>
      <c r="B2399" t="s">
        <v>27</v>
      </c>
      <c r="C2399" t="str">
        <f>_xlfn.XLOOKUP(Sales_Pipeline[[#This Row],[Sales_Agent]],Sales_Teams[Sales_Agent],Sales_Teams[Manager])</f>
        <v>Rocco Neubert</v>
      </c>
      <c r="D2399" t="str">
        <f>_xlfn.XLOOKUP(Sales_Pipeline[[#This Row],[Manager]],Sales_Teams[Manager],Sales_Teams[Regional_Office])</f>
        <v>East</v>
      </c>
      <c r="E2399" t="s">
        <v>76</v>
      </c>
      <c r="F2399" t="s">
        <v>206</v>
      </c>
      <c r="G2399" t="str">
        <f>IFERROR(_xlfn.XLOOKUP(Sales_Pipeline[[#This Row],[Account]],Accounts!$A$2:$A$86,Accounts!$F$2:$F$86),"")</f>
        <v>United States</v>
      </c>
      <c r="H2399" t="s">
        <v>82</v>
      </c>
      <c r="I2399" s="3">
        <v>42839</v>
      </c>
      <c r="J2399" s="3">
        <v>42844</v>
      </c>
      <c r="K2399" s="8" t="str">
        <f>IF(Sales_Pipeline[[#This Row],[Close_Date]]="","",TEXT(Sales_Pipeline[[#This Row],[Close_Date]],"ddd"))</f>
        <v>Wed</v>
      </c>
      <c r="L2399" s="8" t="str">
        <f>IF(Sales_Pipeline[[#This Row],[Close_Date]]="","",TEXT(Sales_Pipeline[[#This Row],[Close_Date]],"mmm"))</f>
        <v>Apr</v>
      </c>
      <c r="M2399" s="8" t="str">
        <f>IF(Sales_Pipeline[[#This Row],[Close_Date]]="","","Q"&amp;ROUNDUP(MONTH(Sales_Pipeline[[#This Row],[Close_Date]])/3,0))</f>
        <v>Q2</v>
      </c>
      <c r="N2399" s="2" cm="1">
        <f t="array" ref="N2399">IFERROR(_xlfn.IFS(Sales_Pipeline[[#This Row],[Deal_Stage]]="Won",_xlfn.XLOOKUP(Sales_Pipeline[[#This Row],[Product]],Products!$A$2:$A$8,Products!$C$2:$C$8),Sales_Pipeline[[#This Row],[Deal_Stage]]="Lost",_xlfn.XLOOKUP(Sales_Pipeline[[#This Row],[Product]],Products!$A$2:$A$8,Products!$C$2:$C$8)),"")</f>
        <v>3393</v>
      </c>
      <c r="O2399" s="2">
        <v>0</v>
      </c>
    </row>
    <row r="2400" spans="1:15" x14ac:dyDescent="0.3">
      <c r="A2400" t="s">
        <v>2546</v>
      </c>
      <c r="B2400" t="s">
        <v>20</v>
      </c>
      <c r="C2400" t="str">
        <f>_xlfn.XLOOKUP(Sales_Pipeline[[#This Row],[Sales_Agent]],Sales_Teams[Sales_Agent],Sales_Teams[Manager])</f>
        <v>Cara Losch</v>
      </c>
      <c r="D2400" t="str">
        <f>_xlfn.XLOOKUP(Sales_Pipeline[[#This Row],[Manager]],Sales_Teams[Manager],Sales_Teams[Regional_Office])</f>
        <v>East</v>
      </c>
      <c r="E2400" t="s">
        <v>55</v>
      </c>
      <c r="F2400" t="s">
        <v>238</v>
      </c>
      <c r="G2400" t="str">
        <f>IFERROR(_xlfn.XLOOKUP(Sales_Pipeline[[#This Row],[Account]],Accounts!$A$2:$A$86,Accounts!$F$2:$F$86),"")</f>
        <v>United States</v>
      </c>
      <c r="H2400" t="s">
        <v>57</v>
      </c>
      <c r="I2400" s="3">
        <v>42839</v>
      </c>
      <c r="J2400" s="3">
        <v>42848</v>
      </c>
      <c r="K2400" s="8" t="str">
        <f>IF(Sales_Pipeline[[#This Row],[Close_Date]]="","",TEXT(Sales_Pipeline[[#This Row],[Close_Date]],"ddd"))</f>
        <v>Sun</v>
      </c>
      <c r="L2400" s="8" t="str">
        <f>IF(Sales_Pipeline[[#This Row],[Close_Date]]="","",TEXT(Sales_Pipeline[[#This Row],[Close_Date]],"mmm"))</f>
        <v>Apr</v>
      </c>
      <c r="M2400" s="8" t="str">
        <f>IF(Sales_Pipeline[[#This Row],[Close_Date]]="","","Q"&amp;ROUNDUP(MONTH(Sales_Pipeline[[#This Row],[Close_Date]])/3,0))</f>
        <v>Q2</v>
      </c>
      <c r="N2400" s="2" cm="1">
        <f t="array" ref="N2400">IFERROR(_xlfn.IFS(Sales_Pipeline[[#This Row],[Deal_Stage]]="Won",_xlfn.XLOOKUP(Sales_Pipeline[[#This Row],[Product]],Products!$A$2:$A$8,Products!$C$2:$C$8),Sales_Pipeline[[#This Row],[Deal_Stage]]="Lost",_xlfn.XLOOKUP(Sales_Pipeline[[#This Row],[Product]],Products!$A$2:$A$8,Products!$C$2:$C$8)),"")</f>
        <v>1096</v>
      </c>
      <c r="O2400" s="2">
        <v>1033</v>
      </c>
    </row>
    <row r="2401" spans="1:15" x14ac:dyDescent="0.3">
      <c r="A2401" t="s">
        <v>2547</v>
      </c>
      <c r="B2401" t="s">
        <v>25</v>
      </c>
      <c r="C2401" t="str">
        <f>_xlfn.XLOOKUP(Sales_Pipeline[[#This Row],[Sales_Agent]],Sales_Teams[Sales_Agent],Sales_Teams[Manager])</f>
        <v>Rocco Neubert</v>
      </c>
      <c r="D2401" t="str">
        <f>_xlfn.XLOOKUP(Sales_Pipeline[[#This Row],[Manager]],Sales_Teams[Manager],Sales_Teams[Regional_Office])</f>
        <v>East</v>
      </c>
      <c r="E2401" t="s">
        <v>76</v>
      </c>
      <c r="F2401" t="s">
        <v>127</v>
      </c>
      <c r="G2401" t="str">
        <f>IFERROR(_xlfn.XLOOKUP(Sales_Pipeline[[#This Row],[Account]],Accounts!$A$2:$A$86,Accounts!$F$2:$F$86),"")</f>
        <v>United States</v>
      </c>
      <c r="H2401" t="s">
        <v>82</v>
      </c>
      <c r="I2401" s="3">
        <v>42839</v>
      </c>
      <c r="J2401" s="3">
        <v>42845</v>
      </c>
      <c r="K2401" s="8" t="str">
        <f>IF(Sales_Pipeline[[#This Row],[Close_Date]]="","",TEXT(Sales_Pipeline[[#This Row],[Close_Date]],"ddd"))</f>
        <v>Thu</v>
      </c>
      <c r="L2401" s="8" t="str">
        <f>IF(Sales_Pipeline[[#This Row],[Close_Date]]="","",TEXT(Sales_Pipeline[[#This Row],[Close_Date]],"mmm"))</f>
        <v>Apr</v>
      </c>
      <c r="M2401" s="8" t="str">
        <f>IF(Sales_Pipeline[[#This Row],[Close_Date]]="","","Q"&amp;ROUNDUP(MONTH(Sales_Pipeline[[#This Row],[Close_Date]])/3,0))</f>
        <v>Q2</v>
      </c>
      <c r="N2401" s="2" cm="1">
        <f t="array" ref="N2401">IFERROR(_xlfn.IFS(Sales_Pipeline[[#This Row],[Deal_Stage]]="Won",_xlfn.XLOOKUP(Sales_Pipeline[[#This Row],[Product]],Products!$A$2:$A$8,Products!$C$2:$C$8),Sales_Pipeline[[#This Row],[Deal_Stage]]="Lost",_xlfn.XLOOKUP(Sales_Pipeline[[#This Row],[Product]],Products!$A$2:$A$8,Products!$C$2:$C$8)),"")</f>
        <v>3393</v>
      </c>
      <c r="O2401" s="2">
        <v>0</v>
      </c>
    </row>
    <row r="2402" spans="1:15" x14ac:dyDescent="0.3">
      <c r="A2402" t="s">
        <v>2548</v>
      </c>
      <c r="B2402" t="s">
        <v>15</v>
      </c>
      <c r="C2402" t="str">
        <f>_xlfn.XLOOKUP(Sales_Pipeline[[#This Row],[Sales_Agent]],Sales_Teams[Sales_Agent],Sales_Teams[Manager])</f>
        <v>Melvin Marxen</v>
      </c>
      <c r="D2402" t="str">
        <f>_xlfn.XLOOKUP(Sales_Pipeline[[#This Row],[Manager]],Sales_Teams[Manager],Sales_Teams[Regional_Office])</f>
        <v>Central</v>
      </c>
      <c r="E2402" t="s">
        <v>55</v>
      </c>
      <c r="F2402" t="s">
        <v>132</v>
      </c>
      <c r="G2402" t="str">
        <f>IFERROR(_xlfn.XLOOKUP(Sales_Pipeline[[#This Row],[Account]],Accounts!$A$2:$A$86,Accounts!$F$2:$F$86),"")</f>
        <v>United States</v>
      </c>
      <c r="H2402" t="s">
        <v>82</v>
      </c>
      <c r="I2402" s="3">
        <v>42839</v>
      </c>
      <c r="J2402" s="3">
        <v>42840</v>
      </c>
      <c r="K2402" s="8" t="str">
        <f>IF(Sales_Pipeline[[#This Row],[Close_Date]]="","",TEXT(Sales_Pipeline[[#This Row],[Close_Date]],"ddd"))</f>
        <v>Sat</v>
      </c>
      <c r="L2402" s="8" t="str">
        <f>IF(Sales_Pipeline[[#This Row],[Close_Date]]="","",TEXT(Sales_Pipeline[[#This Row],[Close_Date]],"mmm"))</f>
        <v>Apr</v>
      </c>
      <c r="M2402" s="8" t="str">
        <f>IF(Sales_Pipeline[[#This Row],[Close_Date]]="","","Q"&amp;ROUNDUP(MONTH(Sales_Pipeline[[#This Row],[Close_Date]])/3,0))</f>
        <v>Q2</v>
      </c>
      <c r="N2402" s="2" cm="1">
        <f t="array" ref="N2402">IFERROR(_xlfn.IFS(Sales_Pipeline[[#This Row],[Deal_Stage]]="Won",_xlfn.XLOOKUP(Sales_Pipeline[[#This Row],[Product]],Products!$A$2:$A$8,Products!$C$2:$C$8),Sales_Pipeline[[#This Row],[Deal_Stage]]="Lost",_xlfn.XLOOKUP(Sales_Pipeline[[#This Row],[Product]],Products!$A$2:$A$8,Products!$C$2:$C$8)),"")</f>
        <v>1096</v>
      </c>
      <c r="O2402" s="2">
        <v>0</v>
      </c>
    </row>
    <row r="2403" spans="1:15" x14ac:dyDescent="0.3">
      <c r="A2403" t="s">
        <v>2549</v>
      </c>
      <c r="B2403" t="s">
        <v>15</v>
      </c>
      <c r="C2403" t="str">
        <f>_xlfn.XLOOKUP(Sales_Pipeline[[#This Row],[Sales_Agent]],Sales_Teams[Sales_Agent],Sales_Teams[Manager])</f>
        <v>Melvin Marxen</v>
      </c>
      <c r="D2403" t="str">
        <f>_xlfn.XLOOKUP(Sales_Pipeline[[#This Row],[Manager]],Sales_Teams[Manager],Sales_Teams[Regional_Office])</f>
        <v>Central</v>
      </c>
      <c r="E2403" t="s">
        <v>8953</v>
      </c>
      <c r="F2403" t="s">
        <v>94</v>
      </c>
      <c r="G2403" t="str">
        <f>IFERROR(_xlfn.XLOOKUP(Sales_Pipeline[[#This Row],[Account]],Accounts!$A$2:$A$86,Accounts!$F$2:$F$86),"")</f>
        <v>United States</v>
      </c>
      <c r="H2403" t="s">
        <v>82</v>
      </c>
      <c r="I2403" s="3">
        <v>42839</v>
      </c>
      <c r="J2403" s="3">
        <v>42841</v>
      </c>
      <c r="K2403" s="8" t="str">
        <f>IF(Sales_Pipeline[[#This Row],[Close_Date]]="","",TEXT(Sales_Pipeline[[#This Row],[Close_Date]],"ddd"))</f>
        <v>Sun</v>
      </c>
      <c r="L2403" s="8" t="str">
        <f>IF(Sales_Pipeline[[#This Row],[Close_Date]]="","",TEXT(Sales_Pipeline[[#This Row],[Close_Date]],"mmm"))</f>
        <v>Apr</v>
      </c>
      <c r="M2403" s="8" t="str">
        <f>IF(Sales_Pipeline[[#This Row],[Close_Date]]="","","Q"&amp;ROUNDUP(MONTH(Sales_Pipeline[[#This Row],[Close_Date]])/3,0))</f>
        <v>Q2</v>
      </c>
      <c r="N2403" s="2" cm="1">
        <f t="array" ref="N2403">IFERROR(_xlfn.IFS(Sales_Pipeline[[#This Row],[Deal_Stage]]="Won",_xlfn.XLOOKUP(Sales_Pipeline[[#This Row],[Product]],Products!$A$2:$A$8,Products!$C$2:$C$8),Sales_Pipeline[[#This Row],[Deal_Stage]]="Lost",_xlfn.XLOOKUP(Sales_Pipeline[[#This Row],[Product]],Products!$A$2:$A$8,Products!$C$2:$C$8)),"")</f>
        <v>4821</v>
      </c>
      <c r="O2403" s="2">
        <v>0</v>
      </c>
    </row>
    <row r="2404" spans="1:15" x14ac:dyDescent="0.3">
      <c r="A2404" t="s">
        <v>2550</v>
      </c>
      <c r="B2404" t="s">
        <v>15</v>
      </c>
      <c r="C2404" t="str">
        <f>_xlfn.XLOOKUP(Sales_Pipeline[[#This Row],[Sales_Agent]],Sales_Teams[Sales_Agent],Sales_Teams[Manager])</f>
        <v>Melvin Marxen</v>
      </c>
      <c r="D2404" t="str">
        <f>_xlfn.XLOOKUP(Sales_Pipeline[[#This Row],[Manager]],Sales_Teams[Manager],Sales_Teams[Regional_Office])</f>
        <v>Central</v>
      </c>
      <c r="E2404" t="s">
        <v>8953</v>
      </c>
      <c r="F2404" t="s">
        <v>56</v>
      </c>
      <c r="G2404" t="str">
        <f>IFERROR(_xlfn.XLOOKUP(Sales_Pipeline[[#This Row],[Account]],Accounts!$A$2:$A$86,Accounts!$F$2:$F$86),"")</f>
        <v>United States</v>
      </c>
      <c r="H2404" t="s">
        <v>57</v>
      </c>
      <c r="I2404" s="3">
        <v>42839</v>
      </c>
      <c r="J2404" s="3">
        <v>42961</v>
      </c>
      <c r="K2404" s="8" t="str">
        <f>IF(Sales_Pipeline[[#This Row],[Close_Date]]="","",TEXT(Sales_Pipeline[[#This Row],[Close_Date]],"ddd"))</f>
        <v>Mon</v>
      </c>
      <c r="L2404" s="8" t="str">
        <f>IF(Sales_Pipeline[[#This Row],[Close_Date]]="","",TEXT(Sales_Pipeline[[#This Row],[Close_Date]],"mmm"))</f>
        <v>Aug</v>
      </c>
      <c r="M2404" s="8" t="str">
        <f>IF(Sales_Pipeline[[#This Row],[Close_Date]]="","","Q"&amp;ROUNDUP(MONTH(Sales_Pipeline[[#This Row],[Close_Date]])/3,0))</f>
        <v>Q3</v>
      </c>
      <c r="N2404" s="2" cm="1">
        <f t="array" ref="N2404">IFERROR(_xlfn.IFS(Sales_Pipeline[[#This Row],[Deal_Stage]]="Won",_xlfn.XLOOKUP(Sales_Pipeline[[#This Row],[Product]],Products!$A$2:$A$8,Products!$C$2:$C$8),Sales_Pipeline[[#This Row],[Deal_Stage]]="Lost",_xlfn.XLOOKUP(Sales_Pipeline[[#This Row],[Product]],Products!$A$2:$A$8,Products!$C$2:$C$8)),"")</f>
        <v>4821</v>
      </c>
      <c r="O2404" s="2">
        <v>4359</v>
      </c>
    </row>
    <row r="2405" spans="1:15" x14ac:dyDescent="0.3">
      <c r="A2405" t="s">
        <v>2551</v>
      </c>
      <c r="B2405" t="s">
        <v>15</v>
      </c>
      <c r="C2405" t="str">
        <f>_xlfn.XLOOKUP(Sales_Pipeline[[#This Row],[Sales_Agent]],Sales_Teams[Sales_Agent],Sales_Teams[Manager])</f>
        <v>Melvin Marxen</v>
      </c>
      <c r="D2405" t="str">
        <f>_xlfn.XLOOKUP(Sales_Pipeline[[#This Row],[Manager]],Sales_Teams[Manager],Sales_Teams[Regional_Office])</f>
        <v>Central</v>
      </c>
      <c r="E2405" t="s">
        <v>8953</v>
      </c>
      <c r="F2405" t="s">
        <v>105</v>
      </c>
      <c r="G2405" t="str">
        <f>IFERROR(_xlfn.XLOOKUP(Sales_Pipeline[[#This Row],[Account]],Accounts!$A$2:$A$86,Accounts!$F$2:$F$86),"")</f>
        <v>United States</v>
      </c>
      <c r="H2405" t="s">
        <v>57</v>
      </c>
      <c r="I2405" s="3">
        <v>42839</v>
      </c>
      <c r="J2405" s="3">
        <v>42888</v>
      </c>
      <c r="K2405" s="8" t="str">
        <f>IF(Sales_Pipeline[[#This Row],[Close_Date]]="","",TEXT(Sales_Pipeline[[#This Row],[Close_Date]],"ddd"))</f>
        <v>Fri</v>
      </c>
      <c r="L2405" s="8" t="str">
        <f>IF(Sales_Pipeline[[#This Row],[Close_Date]]="","",TEXT(Sales_Pipeline[[#This Row],[Close_Date]],"mmm"))</f>
        <v>Jun</v>
      </c>
      <c r="M2405" s="8" t="str">
        <f>IF(Sales_Pipeline[[#This Row],[Close_Date]]="","","Q"&amp;ROUNDUP(MONTH(Sales_Pipeline[[#This Row],[Close_Date]])/3,0))</f>
        <v>Q2</v>
      </c>
      <c r="N2405" s="2" cm="1">
        <f t="array" ref="N2405">IFERROR(_xlfn.IFS(Sales_Pipeline[[#This Row],[Deal_Stage]]="Won",_xlfn.XLOOKUP(Sales_Pipeline[[#This Row],[Product]],Products!$A$2:$A$8,Products!$C$2:$C$8),Sales_Pipeline[[#This Row],[Deal_Stage]]="Lost",_xlfn.XLOOKUP(Sales_Pipeline[[#This Row],[Product]],Products!$A$2:$A$8,Products!$C$2:$C$8)),"")</f>
        <v>4821</v>
      </c>
      <c r="O2405" s="2">
        <v>4575</v>
      </c>
    </row>
    <row r="2406" spans="1:15" x14ac:dyDescent="0.3">
      <c r="A2406" t="s">
        <v>2552</v>
      </c>
      <c r="B2406" t="s">
        <v>15</v>
      </c>
      <c r="C2406" t="str">
        <f>_xlfn.XLOOKUP(Sales_Pipeline[[#This Row],[Sales_Agent]],Sales_Teams[Sales_Agent],Sales_Teams[Manager])</f>
        <v>Melvin Marxen</v>
      </c>
      <c r="D2406" t="str">
        <f>_xlfn.XLOOKUP(Sales_Pipeline[[#This Row],[Manager]],Sales_Teams[Manager],Sales_Teams[Regional_Office])</f>
        <v>Central</v>
      </c>
      <c r="E2406" t="s">
        <v>61</v>
      </c>
      <c r="F2406" t="s">
        <v>150</v>
      </c>
      <c r="G2406" t="str">
        <f>IFERROR(_xlfn.XLOOKUP(Sales_Pipeline[[#This Row],[Account]],Accounts!$A$2:$A$86,Accounts!$F$2:$F$86),"")</f>
        <v>United States</v>
      </c>
      <c r="H2406" t="s">
        <v>57</v>
      </c>
      <c r="I2406" s="3">
        <v>42839</v>
      </c>
      <c r="J2406" s="3">
        <v>42847</v>
      </c>
      <c r="K2406" s="8" t="str">
        <f>IF(Sales_Pipeline[[#This Row],[Close_Date]]="","",TEXT(Sales_Pipeline[[#This Row],[Close_Date]],"ddd"))</f>
        <v>Sat</v>
      </c>
      <c r="L2406" s="8" t="str">
        <f>IF(Sales_Pipeline[[#This Row],[Close_Date]]="","",TEXT(Sales_Pipeline[[#This Row],[Close_Date]],"mmm"))</f>
        <v>Apr</v>
      </c>
      <c r="M2406" s="8" t="str">
        <f>IF(Sales_Pipeline[[#This Row],[Close_Date]]="","","Q"&amp;ROUNDUP(MONTH(Sales_Pipeline[[#This Row],[Close_Date]])/3,0))</f>
        <v>Q2</v>
      </c>
      <c r="N2406" s="2" cm="1">
        <f t="array" ref="N2406">IFERROR(_xlfn.IFS(Sales_Pipeline[[#This Row],[Deal_Stage]]="Won",_xlfn.XLOOKUP(Sales_Pipeline[[#This Row],[Product]],Products!$A$2:$A$8,Products!$C$2:$C$8),Sales_Pipeline[[#This Row],[Deal_Stage]]="Lost",_xlfn.XLOOKUP(Sales_Pipeline[[#This Row],[Product]],Products!$A$2:$A$8,Products!$C$2:$C$8)),"")</f>
        <v>55</v>
      </c>
      <c r="O2406" s="2">
        <v>53</v>
      </c>
    </row>
    <row r="2407" spans="1:15" x14ac:dyDescent="0.3">
      <c r="A2407" t="s">
        <v>2553</v>
      </c>
      <c r="B2407" t="s">
        <v>38</v>
      </c>
      <c r="C2407" t="str">
        <f>_xlfn.XLOOKUP(Sales_Pipeline[[#This Row],[Sales_Agent]],Sales_Teams[Sales_Agent],Sales_Teams[Manager])</f>
        <v>Celia Rouche</v>
      </c>
      <c r="D2407" t="str">
        <f>_xlfn.XLOOKUP(Sales_Pipeline[[#This Row],[Manager]],Sales_Teams[Manager],Sales_Teams[Regional_Office])</f>
        <v>West</v>
      </c>
      <c r="E2407" t="s">
        <v>63</v>
      </c>
      <c r="F2407" t="s">
        <v>70</v>
      </c>
      <c r="G2407" t="str">
        <f>IFERROR(_xlfn.XLOOKUP(Sales_Pipeline[[#This Row],[Account]],Accounts!$A$2:$A$86,Accounts!$F$2:$F$86),"")</f>
        <v>United States</v>
      </c>
      <c r="H2407" t="s">
        <v>57</v>
      </c>
      <c r="I2407" s="3">
        <v>42839</v>
      </c>
      <c r="J2407" s="3">
        <v>42841</v>
      </c>
      <c r="K2407" s="8" t="str">
        <f>IF(Sales_Pipeline[[#This Row],[Close_Date]]="","",TEXT(Sales_Pipeline[[#This Row],[Close_Date]],"ddd"))</f>
        <v>Sun</v>
      </c>
      <c r="L2407" s="8" t="str">
        <f>IF(Sales_Pipeline[[#This Row],[Close_Date]]="","",TEXT(Sales_Pipeline[[#This Row],[Close_Date]],"mmm"))</f>
        <v>Apr</v>
      </c>
      <c r="M2407" s="8" t="str">
        <f>IF(Sales_Pipeline[[#This Row],[Close_Date]]="","","Q"&amp;ROUNDUP(MONTH(Sales_Pipeline[[#This Row],[Close_Date]])/3,0))</f>
        <v>Q2</v>
      </c>
      <c r="N2407" s="2" cm="1">
        <f t="array" ref="N2407">IFERROR(_xlfn.IFS(Sales_Pipeline[[#This Row],[Deal_Stage]]="Won",_xlfn.XLOOKUP(Sales_Pipeline[[#This Row],[Product]],Products!$A$2:$A$8,Products!$C$2:$C$8),Sales_Pipeline[[#This Row],[Deal_Stage]]="Lost",_xlfn.XLOOKUP(Sales_Pipeline[[#This Row],[Product]],Products!$A$2:$A$8,Products!$C$2:$C$8)),"")</f>
        <v>550</v>
      </c>
      <c r="O2407" s="2">
        <v>597</v>
      </c>
    </row>
    <row r="2408" spans="1:15" x14ac:dyDescent="0.3">
      <c r="A2408" t="s">
        <v>2554</v>
      </c>
      <c r="B2408" t="s">
        <v>38</v>
      </c>
      <c r="C2408" t="str">
        <f>_xlfn.XLOOKUP(Sales_Pipeline[[#This Row],[Sales_Agent]],Sales_Teams[Sales_Agent],Sales_Teams[Manager])</f>
        <v>Celia Rouche</v>
      </c>
      <c r="D2408" t="str">
        <f>_xlfn.XLOOKUP(Sales_Pipeline[[#This Row],[Manager]],Sales_Teams[Manager],Sales_Teams[Regional_Office])</f>
        <v>West</v>
      </c>
      <c r="E2408" t="s">
        <v>76</v>
      </c>
      <c r="F2408" t="s">
        <v>107</v>
      </c>
      <c r="G2408" t="str">
        <f>IFERROR(_xlfn.XLOOKUP(Sales_Pipeline[[#This Row],[Account]],Accounts!$A$2:$A$86,Accounts!$F$2:$F$86),"")</f>
        <v>United States</v>
      </c>
      <c r="H2408" t="s">
        <v>57</v>
      </c>
      <c r="I2408" s="3">
        <v>42839</v>
      </c>
      <c r="J2408" s="3">
        <v>42902</v>
      </c>
      <c r="K2408" s="8" t="str">
        <f>IF(Sales_Pipeline[[#This Row],[Close_Date]]="","",TEXT(Sales_Pipeline[[#This Row],[Close_Date]],"ddd"))</f>
        <v>Fri</v>
      </c>
      <c r="L2408" s="8" t="str">
        <f>IF(Sales_Pipeline[[#This Row],[Close_Date]]="","",TEXT(Sales_Pipeline[[#This Row],[Close_Date]],"mmm"))</f>
        <v>Jun</v>
      </c>
      <c r="M2408" s="8" t="str">
        <f>IF(Sales_Pipeline[[#This Row],[Close_Date]]="","","Q"&amp;ROUNDUP(MONTH(Sales_Pipeline[[#This Row],[Close_Date]])/3,0))</f>
        <v>Q2</v>
      </c>
      <c r="N2408" s="2" cm="1">
        <f t="array" ref="N2408">IFERROR(_xlfn.IFS(Sales_Pipeline[[#This Row],[Deal_Stage]]="Won",_xlfn.XLOOKUP(Sales_Pipeline[[#This Row],[Product]],Products!$A$2:$A$8,Products!$C$2:$C$8),Sales_Pipeline[[#This Row],[Deal_Stage]]="Lost",_xlfn.XLOOKUP(Sales_Pipeline[[#This Row],[Product]],Products!$A$2:$A$8,Products!$C$2:$C$8)),"")</f>
        <v>3393</v>
      </c>
      <c r="O2408" s="2">
        <v>3179</v>
      </c>
    </row>
    <row r="2409" spans="1:15" x14ac:dyDescent="0.3">
      <c r="A2409" t="s">
        <v>2555</v>
      </c>
      <c r="B2409" t="s">
        <v>13</v>
      </c>
      <c r="C2409" t="str">
        <f>_xlfn.XLOOKUP(Sales_Pipeline[[#This Row],[Sales_Agent]],Sales_Teams[Sales_Agent],Sales_Teams[Manager])</f>
        <v>Melvin Marxen</v>
      </c>
      <c r="D2409" t="str">
        <f>_xlfn.XLOOKUP(Sales_Pipeline[[#This Row],[Manager]],Sales_Teams[Manager],Sales_Teams[Regional_Office])</f>
        <v>Central</v>
      </c>
      <c r="E2409" t="s">
        <v>63</v>
      </c>
      <c r="F2409" t="s">
        <v>229</v>
      </c>
      <c r="G2409" t="str">
        <f>IFERROR(_xlfn.XLOOKUP(Sales_Pipeline[[#This Row],[Account]],Accounts!$A$2:$A$86,Accounts!$F$2:$F$86),"")</f>
        <v>Norway</v>
      </c>
      <c r="H2409" t="s">
        <v>82</v>
      </c>
      <c r="I2409" s="3">
        <v>42839</v>
      </c>
      <c r="J2409" s="3">
        <v>42902</v>
      </c>
      <c r="K2409" s="8" t="str">
        <f>IF(Sales_Pipeline[[#This Row],[Close_Date]]="","",TEXT(Sales_Pipeline[[#This Row],[Close_Date]],"ddd"))</f>
        <v>Fri</v>
      </c>
      <c r="L2409" s="8" t="str">
        <f>IF(Sales_Pipeline[[#This Row],[Close_Date]]="","",TEXT(Sales_Pipeline[[#This Row],[Close_Date]],"mmm"))</f>
        <v>Jun</v>
      </c>
      <c r="M2409" s="8" t="str">
        <f>IF(Sales_Pipeline[[#This Row],[Close_Date]]="","","Q"&amp;ROUNDUP(MONTH(Sales_Pipeline[[#This Row],[Close_Date]])/3,0))</f>
        <v>Q2</v>
      </c>
      <c r="N2409" s="2" cm="1">
        <f t="array" ref="N2409">IFERROR(_xlfn.IFS(Sales_Pipeline[[#This Row],[Deal_Stage]]="Won",_xlfn.XLOOKUP(Sales_Pipeline[[#This Row],[Product]],Products!$A$2:$A$8,Products!$C$2:$C$8),Sales_Pipeline[[#This Row],[Deal_Stage]]="Lost",_xlfn.XLOOKUP(Sales_Pipeline[[#This Row],[Product]],Products!$A$2:$A$8,Products!$C$2:$C$8)),"")</f>
        <v>550</v>
      </c>
      <c r="O2409" s="2">
        <v>0</v>
      </c>
    </row>
    <row r="2410" spans="1:15" x14ac:dyDescent="0.3">
      <c r="A2410" t="s">
        <v>2556</v>
      </c>
      <c r="B2410" t="s">
        <v>13</v>
      </c>
      <c r="C2410" t="str">
        <f>_xlfn.XLOOKUP(Sales_Pipeline[[#This Row],[Sales_Agent]],Sales_Teams[Sales_Agent],Sales_Teams[Manager])</f>
        <v>Melvin Marxen</v>
      </c>
      <c r="D2410" t="str">
        <f>_xlfn.XLOOKUP(Sales_Pipeline[[#This Row],[Manager]],Sales_Teams[Manager],Sales_Teams[Regional_Office])</f>
        <v>Central</v>
      </c>
      <c r="E2410" t="s">
        <v>61</v>
      </c>
      <c r="F2410" t="s">
        <v>134</v>
      </c>
      <c r="G2410" t="str">
        <f>IFERROR(_xlfn.XLOOKUP(Sales_Pipeline[[#This Row],[Account]],Accounts!$A$2:$A$86,Accounts!$F$2:$F$86),"")</f>
        <v>United States</v>
      </c>
      <c r="H2410" t="s">
        <v>57</v>
      </c>
      <c r="I2410" s="3">
        <v>42839</v>
      </c>
      <c r="J2410" s="3">
        <v>42840</v>
      </c>
      <c r="K2410" s="8" t="str">
        <f>IF(Sales_Pipeline[[#This Row],[Close_Date]]="","",TEXT(Sales_Pipeline[[#This Row],[Close_Date]],"ddd"))</f>
        <v>Sat</v>
      </c>
      <c r="L2410" s="8" t="str">
        <f>IF(Sales_Pipeline[[#This Row],[Close_Date]]="","",TEXT(Sales_Pipeline[[#This Row],[Close_Date]],"mmm"))</f>
        <v>Apr</v>
      </c>
      <c r="M2410" s="8" t="str">
        <f>IF(Sales_Pipeline[[#This Row],[Close_Date]]="","","Q"&amp;ROUNDUP(MONTH(Sales_Pipeline[[#This Row],[Close_Date]])/3,0))</f>
        <v>Q2</v>
      </c>
      <c r="N2410" s="2" cm="1">
        <f t="array" ref="N2410">IFERROR(_xlfn.IFS(Sales_Pipeline[[#This Row],[Deal_Stage]]="Won",_xlfn.XLOOKUP(Sales_Pipeline[[#This Row],[Product]],Products!$A$2:$A$8,Products!$C$2:$C$8),Sales_Pipeline[[#This Row],[Deal_Stage]]="Lost",_xlfn.XLOOKUP(Sales_Pipeline[[#This Row],[Product]],Products!$A$2:$A$8,Products!$C$2:$C$8)),"")</f>
        <v>55</v>
      </c>
      <c r="O2410" s="2">
        <v>57</v>
      </c>
    </row>
    <row r="2411" spans="1:15" x14ac:dyDescent="0.3">
      <c r="A2411" t="s">
        <v>2557</v>
      </c>
      <c r="B2411" t="s">
        <v>36</v>
      </c>
      <c r="C2411" t="str">
        <f>_xlfn.XLOOKUP(Sales_Pipeline[[#This Row],[Sales_Agent]],Sales_Teams[Sales_Agent],Sales_Teams[Manager])</f>
        <v>Celia Rouche</v>
      </c>
      <c r="D2411" t="str">
        <f>_xlfn.XLOOKUP(Sales_Pipeline[[#This Row],[Manager]],Sales_Teams[Manager],Sales_Teams[Regional_Office])</f>
        <v>West</v>
      </c>
      <c r="E2411" t="s">
        <v>76</v>
      </c>
      <c r="F2411" t="s">
        <v>330</v>
      </c>
      <c r="G2411" t="str">
        <f>IFERROR(_xlfn.XLOOKUP(Sales_Pipeline[[#This Row],[Account]],Accounts!$A$2:$A$86,Accounts!$F$2:$F$86),"")</f>
        <v>Korea</v>
      </c>
      <c r="H2411" t="s">
        <v>82</v>
      </c>
      <c r="I2411" s="3">
        <v>42839</v>
      </c>
      <c r="J2411" s="3">
        <v>42840</v>
      </c>
      <c r="K2411" s="8" t="str">
        <f>IF(Sales_Pipeline[[#This Row],[Close_Date]]="","",TEXT(Sales_Pipeline[[#This Row],[Close_Date]],"ddd"))</f>
        <v>Sat</v>
      </c>
      <c r="L2411" s="8" t="str">
        <f>IF(Sales_Pipeline[[#This Row],[Close_Date]]="","",TEXT(Sales_Pipeline[[#This Row],[Close_Date]],"mmm"))</f>
        <v>Apr</v>
      </c>
      <c r="M2411" s="8" t="str">
        <f>IF(Sales_Pipeline[[#This Row],[Close_Date]]="","","Q"&amp;ROUNDUP(MONTH(Sales_Pipeline[[#This Row],[Close_Date]])/3,0))</f>
        <v>Q2</v>
      </c>
      <c r="N2411" s="2" cm="1">
        <f t="array" ref="N2411">IFERROR(_xlfn.IFS(Sales_Pipeline[[#This Row],[Deal_Stage]]="Won",_xlfn.XLOOKUP(Sales_Pipeline[[#This Row],[Product]],Products!$A$2:$A$8,Products!$C$2:$C$8),Sales_Pipeline[[#This Row],[Deal_Stage]]="Lost",_xlfn.XLOOKUP(Sales_Pipeline[[#This Row],[Product]],Products!$A$2:$A$8,Products!$C$2:$C$8)),"")</f>
        <v>3393</v>
      </c>
      <c r="O2411" s="2">
        <v>0</v>
      </c>
    </row>
    <row r="2412" spans="1:15" x14ac:dyDescent="0.3">
      <c r="A2412" t="s">
        <v>2558</v>
      </c>
      <c r="B2412" t="s">
        <v>36</v>
      </c>
      <c r="C2412" t="str">
        <f>_xlfn.XLOOKUP(Sales_Pipeline[[#This Row],[Sales_Agent]],Sales_Teams[Sales_Agent],Sales_Teams[Manager])</f>
        <v>Celia Rouche</v>
      </c>
      <c r="D2412" t="str">
        <f>_xlfn.XLOOKUP(Sales_Pipeline[[#This Row],[Manager]],Sales_Teams[Manager],Sales_Teams[Regional_Office])</f>
        <v>West</v>
      </c>
      <c r="E2412" t="s">
        <v>76</v>
      </c>
      <c r="F2412" t="s">
        <v>92</v>
      </c>
      <c r="G2412" t="str">
        <f>IFERROR(_xlfn.XLOOKUP(Sales_Pipeline[[#This Row],[Account]],Accounts!$A$2:$A$86,Accounts!$F$2:$F$86),"")</f>
        <v>United States</v>
      </c>
      <c r="H2412" t="s">
        <v>57</v>
      </c>
      <c r="I2412" s="3">
        <v>42839</v>
      </c>
      <c r="J2412" s="3">
        <v>42849</v>
      </c>
      <c r="K2412" s="8" t="str">
        <f>IF(Sales_Pipeline[[#This Row],[Close_Date]]="","",TEXT(Sales_Pipeline[[#This Row],[Close_Date]],"ddd"))</f>
        <v>Mon</v>
      </c>
      <c r="L2412" s="8" t="str">
        <f>IF(Sales_Pipeline[[#This Row],[Close_Date]]="","",TEXT(Sales_Pipeline[[#This Row],[Close_Date]],"mmm"))</f>
        <v>Apr</v>
      </c>
      <c r="M2412" s="8" t="str">
        <f>IF(Sales_Pipeline[[#This Row],[Close_Date]]="","","Q"&amp;ROUNDUP(MONTH(Sales_Pipeline[[#This Row],[Close_Date]])/3,0))</f>
        <v>Q2</v>
      </c>
      <c r="N2412" s="2" cm="1">
        <f t="array" ref="N2412">IFERROR(_xlfn.IFS(Sales_Pipeline[[#This Row],[Deal_Stage]]="Won",_xlfn.XLOOKUP(Sales_Pipeline[[#This Row],[Product]],Products!$A$2:$A$8,Products!$C$2:$C$8),Sales_Pipeline[[#This Row],[Deal_Stage]]="Lost",_xlfn.XLOOKUP(Sales_Pipeline[[#This Row],[Product]],Products!$A$2:$A$8,Products!$C$2:$C$8)),"")</f>
        <v>3393</v>
      </c>
      <c r="O2412" s="2">
        <v>2997</v>
      </c>
    </row>
    <row r="2413" spans="1:15" x14ac:dyDescent="0.3">
      <c r="A2413" t="s">
        <v>2559</v>
      </c>
      <c r="B2413" t="s">
        <v>40</v>
      </c>
      <c r="C2413" t="str">
        <f>_xlfn.XLOOKUP(Sales_Pipeline[[#This Row],[Sales_Agent]],Sales_Teams[Sales_Agent],Sales_Teams[Manager])</f>
        <v>Summer Sewald</v>
      </c>
      <c r="D2413" t="str">
        <f>_xlfn.XLOOKUP(Sales_Pipeline[[#This Row],[Manager]],Sales_Teams[Manager],Sales_Teams[Regional_Office])</f>
        <v>West</v>
      </c>
      <c r="E2413" t="s">
        <v>63</v>
      </c>
      <c r="F2413" t="s">
        <v>211</v>
      </c>
      <c r="G2413" t="str">
        <f>IFERROR(_xlfn.XLOOKUP(Sales_Pipeline[[#This Row],[Account]],Accounts!$A$2:$A$86,Accounts!$F$2:$F$86),"")</f>
        <v>United States</v>
      </c>
      <c r="H2413" t="s">
        <v>57</v>
      </c>
      <c r="I2413" s="3">
        <v>42839</v>
      </c>
      <c r="J2413" s="3">
        <v>42884</v>
      </c>
      <c r="K2413" s="8" t="str">
        <f>IF(Sales_Pipeline[[#This Row],[Close_Date]]="","",TEXT(Sales_Pipeline[[#This Row],[Close_Date]],"ddd"))</f>
        <v>Mon</v>
      </c>
      <c r="L2413" s="8" t="str">
        <f>IF(Sales_Pipeline[[#This Row],[Close_Date]]="","",TEXT(Sales_Pipeline[[#This Row],[Close_Date]],"mmm"))</f>
        <v>May</v>
      </c>
      <c r="M2413" s="8" t="str">
        <f>IF(Sales_Pipeline[[#This Row],[Close_Date]]="","","Q"&amp;ROUNDUP(MONTH(Sales_Pipeline[[#This Row],[Close_Date]])/3,0))</f>
        <v>Q2</v>
      </c>
      <c r="N2413" s="2" cm="1">
        <f t="array" ref="N2413">IFERROR(_xlfn.IFS(Sales_Pipeline[[#This Row],[Deal_Stage]]="Won",_xlfn.XLOOKUP(Sales_Pipeline[[#This Row],[Product]],Products!$A$2:$A$8,Products!$C$2:$C$8),Sales_Pipeline[[#This Row],[Deal_Stage]]="Lost",_xlfn.XLOOKUP(Sales_Pipeline[[#This Row],[Product]],Products!$A$2:$A$8,Products!$C$2:$C$8)),"")</f>
        <v>550</v>
      </c>
      <c r="O2413" s="2">
        <v>545</v>
      </c>
    </row>
    <row r="2414" spans="1:15" x14ac:dyDescent="0.3">
      <c r="A2414" t="s">
        <v>2560</v>
      </c>
      <c r="B2414" t="s">
        <v>10</v>
      </c>
      <c r="C2414" t="str">
        <f>_xlfn.XLOOKUP(Sales_Pipeline[[#This Row],[Sales_Agent]],Sales_Teams[Sales_Agent],Sales_Teams[Manager])</f>
        <v>Melvin Marxen</v>
      </c>
      <c r="D2414" t="str">
        <f>_xlfn.XLOOKUP(Sales_Pipeline[[#This Row],[Manager]],Sales_Teams[Manager],Sales_Teams[Regional_Office])</f>
        <v>Central</v>
      </c>
      <c r="E2414" t="s">
        <v>63</v>
      </c>
      <c r="F2414" t="s">
        <v>74</v>
      </c>
      <c r="G2414" t="str">
        <f>IFERROR(_xlfn.XLOOKUP(Sales_Pipeline[[#This Row],[Account]],Accounts!$A$2:$A$86,Accounts!$F$2:$F$86),"")</f>
        <v>United States</v>
      </c>
      <c r="H2414" t="s">
        <v>57</v>
      </c>
      <c r="I2414" s="3">
        <v>42839</v>
      </c>
      <c r="J2414" s="3">
        <v>42850</v>
      </c>
      <c r="K2414" s="8" t="str">
        <f>IF(Sales_Pipeline[[#This Row],[Close_Date]]="","",TEXT(Sales_Pipeline[[#This Row],[Close_Date]],"ddd"))</f>
        <v>Tue</v>
      </c>
      <c r="L2414" s="8" t="str">
        <f>IF(Sales_Pipeline[[#This Row],[Close_Date]]="","",TEXT(Sales_Pipeline[[#This Row],[Close_Date]],"mmm"))</f>
        <v>Apr</v>
      </c>
      <c r="M2414" s="8" t="str">
        <f>IF(Sales_Pipeline[[#This Row],[Close_Date]]="","","Q"&amp;ROUNDUP(MONTH(Sales_Pipeline[[#This Row],[Close_Date]])/3,0))</f>
        <v>Q2</v>
      </c>
      <c r="N2414" s="2" cm="1">
        <f t="array" ref="N2414">IFERROR(_xlfn.IFS(Sales_Pipeline[[#This Row],[Deal_Stage]]="Won",_xlfn.XLOOKUP(Sales_Pipeline[[#This Row],[Product]],Products!$A$2:$A$8,Products!$C$2:$C$8),Sales_Pipeline[[#This Row],[Deal_Stage]]="Lost",_xlfn.XLOOKUP(Sales_Pipeline[[#This Row],[Product]],Products!$A$2:$A$8,Products!$C$2:$C$8)),"")</f>
        <v>550</v>
      </c>
      <c r="O2414" s="2">
        <v>565</v>
      </c>
    </row>
    <row r="2415" spans="1:15" x14ac:dyDescent="0.3">
      <c r="A2415" t="s">
        <v>2561</v>
      </c>
      <c r="B2415" t="s">
        <v>10</v>
      </c>
      <c r="C2415" t="str">
        <f>_xlfn.XLOOKUP(Sales_Pipeline[[#This Row],[Sales_Agent]],Sales_Teams[Sales_Agent],Sales_Teams[Manager])</f>
        <v>Melvin Marxen</v>
      </c>
      <c r="D2415" t="str">
        <f>_xlfn.XLOOKUP(Sales_Pipeline[[#This Row],[Manager]],Sales_Teams[Manager],Sales_Teams[Regional_Office])</f>
        <v>Central</v>
      </c>
      <c r="E2415" t="s">
        <v>61</v>
      </c>
      <c r="F2415" t="s">
        <v>94</v>
      </c>
      <c r="G2415" t="str">
        <f>IFERROR(_xlfn.XLOOKUP(Sales_Pipeline[[#This Row],[Account]],Accounts!$A$2:$A$86,Accounts!$F$2:$F$86),"")</f>
        <v>United States</v>
      </c>
      <c r="H2415" t="s">
        <v>57</v>
      </c>
      <c r="I2415" s="3">
        <v>42839</v>
      </c>
      <c r="J2415" s="3">
        <v>42849</v>
      </c>
      <c r="K2415" s="8" t="str">
        <f>IF(Sales_Pipeline[[#This Row],[Close_Date]]="","",TEXT(Sales_Pipeline[[#This Row],[Close_Date]],"ddd"))</f>
        <v>Mon</v>
      </c>
      <c r="L2415" s="8" t="str">
        <f>IF(Sales_Pipeline[[#This Row],[Close_Date]]="","",TEXT(Sales_Pipeline[[#This Row],[Close_Date]],"mmm"))</f>
        <v>Apr</v>
      </c>
      <c r="M2415" s="8" t="str">
        <f>IF(Sales_Pipeline[[#This Row],[Close_Date]]="","","Q"&amp;ROUNDUP(MONTH(Sales_Pipeline[[#This Row],[Close_Date]])/3,0))</f>
        <v>Q2</v>
      </c>
      <c r="N2415" s="2" cm="1">
        <f t="array" ref="N2415">IFERROR(_xlfn.IFS(Sales_Pipeline[[#This Row],[Deal_Stage]]="Won",_xlfn.XLOOKUP(Sales_Pipeline[[#This Row],[Product]],Products!$A$2:$A$8,Products!$C$2:$C$8),Sales_Pipeline[[#This Row],[Deal_Stage]]="Lost",_xlfn.XLOOKUP(Sales_Pipeline[[#This Row],[Product]],Products!$A$2:$A$8,Products!$C$2:$C$8)),"")</f>
        <v>55</v>
      </c>
      <c r="O2415" s="2">
        <v>54</v>
      </c>
    </row>
    <row r="2416" spans="1:15" x14ac:dyDescent="0.3">
      <c r="A2416" t="s">
        <v>2562</v>
      </c>
      <c r="B2416" t="s">
        <v>43</v>
      </c>
      <c r="C2416" t="str">
        <f>_xlfn.XLOOKUP(Sales_Pipeline[[#This Row],[Sales_Agent]],Sales_Teams[Sales_Agent],Sales_Teams[Manager])</f>
        <v>Summer Sewald</v>
      </c>
      <c r="D2416" t="str">
        <f>_xlfn.XLOOKUP(Sales_Pipeline[[#This Row],[Manager]],Sales_Teams[Manager],Sales_Teams[Regional_Office])</f>
        <v>West</v>
      </c>
      <c r="E2416" t="s">
        <v>8953</v>
      </c>
      <c r="G2416" t="str">
        <f>IFERROR(_xlfn.XLOOKUP(Sales_Pipeline[[#This Row],[Account]],Accounts!$A$2:$A$86,Accounts!$F$2:$F$86),"")</f>
        <v/>
      </c>
      <c r="H2416" t="s">
        <v>77</v>
      </c>
      <c r="I2416" s="3">
        <v>42839</v>
      </c>
      <c r="K2416" s="8" t="str">
        <f>IF(Sales_Pipeline[[#This Row],[Close_Date]]="","",TEXT(Sales_Pipeline[[#This Row],[Close_Date]],"ddd"))</f>
        <v/>
      </c>
      <c r="L2416" s="8" t="str">
        <f>IF(Sales_Pipeline[[#This Row],[Close_Date]]="","",TEXT(Sales_Pipeline[[#This Row],[Close_Date]],"mmm"))</f>
        <v/>
      </c>
      <c r="M2416" s="8" t="str">
        <f>IF(Sales_Pipeline[[#This Row],[Close_Date]]="","","Q"&amp;ROUNDUP(MONTH(Sales_Pipeline[[#This Row],[Close_Date]])/3,0))</f>
        <v/>
      </c>
      <c r="N2416" s="2" t="str" cm="1">
        <f t="array" ref="N2416">IFERROR(_xlfn.IFS(Sales_Pipeline[[#This Row],[Deal_Stage]]="Won",_xlfn.XLOOKUP(Sales_Pipeline[[#This Row],[Product]],Products!$A$2:$A$8,Products!$C$2:$C$8),Sales_Pipeline[[#This Row],[Deal_Stage]]="Lost",_xlfn.XLOOKUP(Sales_Pipeline[[#This Row],[Product]],Products!$A$2:$A$8,Products!$C$2:$C$8)),"")</f>
        <v/>
      </c>
      <c r="O2416" s="2">
        <v>0</v>
      </c>
    </row>
    <row r="2417" spans="1:15" x14ac:dyDescent="0.3">
      <c r="A2417" t="s">
        <v>2563</v>
      </c>
      <c r="B2417" t="s">
        <v>43</v>
      </c>
      <c r="C2417" t="str">
        <f>_xlfn.XLOOKUP(Sales_Pipeline[[#This Row],[Sales_Agent]],Sales_Teams[Sales_Agent],Sales_Teams[Manager])</f>
        <v>Summer Sewald</v>
      </c>
      <c r="D2417" t="str">
        <f>_xlfn.XLOOKUP(Sales_Pipeline[[#This Row],[Manager]],Sales_Teams[Manager],Sales_Teams[Regional_Office])</f>
        <v>West</v>
      </c>
      <c r="E2417" t="s">
        <v>63</v>
      </c>
      <c r="F2417" t="s">
        <v>70</v>
      </c>
      <c r="G2417" t="str">
        <f>IFERROR(_xlfn.XLOOKUP(Sales_Pipeline[[#This Row],[Account]],Accounts!$A$2:$A$86,Accounts!$F$2:$F$86),"")</f>
        <v>United States</v>
      </c>
      <c r="H2417" t="s">
        <v>82</v>
      </c>
      <c r="I2417" s="3">
        <v>42839</v>
      </c>
      <c r="J2417" s="3">
        <v>42840</v>
      </c>
      <c r="K2417" s="8" t="str">
        <f>IF(Sales_Pipeline[[#This Row],[Close_Date]]="","",TEXT(Sales_Pipeline[[#This Row],[Close_Date]],"ddd"))</f>
        <v>Sat</v>
      </c>
      <c r="L2417" s="8" t="str">
        <f>IF(Sales_Pipeline[[#This Row],[Close_Date]]="","",TEXT(Sales_Pipeline[[#This Row],[Close_Date]],"mmm"))</f>
        <v>Apr</v>
      </c>
      <c r="M2417" s="8" t="str">
        <f>IF(Sales_Pipeline[[#This Row],[Close_Date]]="","","Q"&amp;ROUNDUP(MONTH(Sales_Pipeline[[#This Row],[Close_Date]])/3,0))</f>
        <v>Q2</v>
      </c>
      <c r="N2417" s="2" cm="1">
        <f t="array" ref="N2417">IFERROR(_xlfn.IFS(Sales_Pipeline[[#This Row],[Deal_Stage]]="Won",_xlfn.XLOOKUP(Sales_Pipeline[[#This Row],[Product]],Products!$A$2:$A$8,Products!$C$2:$C$8),Sales_Pipeline[[#This Row],[Deal_Stage]]="Lost",_xlfn.XLOOKUP(Sales_Pipeline[[#This Row],[Product]],Products!$A$2:$A$8,Products!$C$2:$C$8)),"")</f>
        <v>550</v>
      </c>
      <c r="O2417" s="2">
        <v>0</v>
      </c>
    </row>
    <row r="2418" spans="1:15" x14ac:dyDescent="0.3">
      <c r="A2418" t="s">
        <v>2564</v>
      </c>
      <c r="B2418" t="s">
        <v>43</v>
      </c>
      <c r="C2418" t="str">
        <f>_xlfn.XLOOKUP(Sales_Pipeline[[#This Row],[Sales_Agent]],Sales_Teams[Sales_Agent],Sales_Teams[Manager])</f>
        <v>Summer Sewald</v>
      </c>
      <c r="D2418" t="str">
        <f>_xlfn.XLOOKUP(Sales_Pipeline[[#This Row],[Manager]],Sales_Teams[Manager],Sales_Teams[Regional_Office])</f>
        <v>West</v>
      </c>
      <c r="E2418" t="s">
        <v>8953</v>
      </c>
      <c r="F2418" t="s">
        <v>85</v>
      </c>
      <c r="G2418" t="str">
        <f>IFERROR(_xlfn.XLOOKUP(Sales_Pipeline[[#This Row],[Account]],Accounts!$A$2:$A$86,Accounts!$F$2:$F$86),"")</f>
        <v>Poland</v>
      </c>
      <c r="H2418" t="s">
        <v>57</v>
      </c>
      <c r="I2418" s="3">
        <v>42839</v>
      </c>
      <c r="J2418" s="3">
        <v>42846</v>
      </c>
      <c r="K2418" s="8" t="str">
        <f>IF(Sales_Pipeline[[#This Row],[Close_Date]]="","",TEXT(Sales_Pipeline[[#This Row],[Close_Date]],"ddd"))</f>
        <v>Fri</v>
      </c>
      <c r="L2418" s="8" t="str">
        <f>IF(Sales_Pipeline[[#This Row],[Close_Date]]="","",TEXT(Sales_Pipeline[[#This Row],[Close_Date]],"mmm"))</f>
        <v>Apr</v>
      </c>
      <c r="M2418" s="8" t="str">
        <f>IF(Sales_Pipeline[[#This Row],[Close_Date]]="","","Q"&amp;ROUNDUP(MONTH(Sales_Pipeline[[#This Row],[Close_Date]])/3,0))</f>
        <v>Q2</v>
      </c>
      <c r="N2418" s="2" cm="1">
        <f t="array" ref="N2418">IFERROR(_xlfn.IFS(Sales_Pipeline[[#This Row],[Deal_Stage]]="Won",_xlfn.XLOOKUP(Sales_Pipeline[[#This Row],[Product]],Products!$A$2:$A$8,Products!$C$2:$C$8),Sales_Pipeline[[#This Row],[Deal_Stage]]="Lost",_xlfn.XLOOKUP(Sales_Pipeline[[#This Row],[Product]],Products!$A$2:$A$8,Products!$C$2:$C$8)),"")</f>
        <v>4821</v>
      </c>
      <c r="O2418" s="2">
        <v>4991</v>
      </c>
    </row>
    <row r="2419" spans="1:15" x14ac:dyDescent="0.3">
      <c r="A2419" t="s">
        <v>2565</v>
      </c>
      <c r="B2419" t="s">
        <v>37</v>
      </c>
      <c r="C2419" t="str">
        <f>_xlfn.XLOOKUP(Sales_Pipeline[[#This Row],[Sales_Agent]],Sales_Teams[Sales_Agent],Sales_Teams[Manager])</f>
        <v>Celia Rouche</v>
      </c>
      <c r="D2419" t="str">
        <f>_xlfn.XLOOKUP(Sales_Pipeline[[#This Row],[Manager]],Sales_Teams[Manager],Sales_Teams[Regional_Office])</f>
        <v>West</v>
      </c>
      <c r="E2419" t="s">
        <v>63</v>
      </c>
      <c r="G2419" t="str">
        <f>IFERROR(_xlfn.XLOOKUP(Sales_Pipeline[[#This Row],[Account]],Accounts!$A$2:$A$86,Accounts!$F$2:$F$86),"")</f>
        <v/>
      </c>
      <c r="H2419" t="s">
        <v>77</v>
      </c>
      <c r="I2419" s="3">
        <v>42839</v>
      </c>
      <c r="K2419" s="8" t="str">
        <f>IF(Sales_Pipeline[[#This Row],[Close_Date]]="","",TEXT(Sales_Pipeline[[#This Row],[Close_Date]],"ddd"))</f>
        <v/>
      </c>
      <c r="L2419" s="8" t="str">
        <f>IF(Sales_Pipeline[[#This Row],[Close_Date]]="","",TEXT(Sales_Pipeline[[#This Row],[Close_Date]],"mmm"))</f>
        <v/>
      </c>
      <c r="M2419" s="8" t="str">
        <f>IF(Sales_Pipeline[[#This Row],[Close_Date]]="","","Q"&amp;ROUNDUP(MONTH(Sales_Pipeline[[#This Row],[Close_Date]])/3,0))</f>
        <v/>
      </c>
      <c r="N2419" s="2" t="str" cm="1">
        <f t="array" ref="N2419">IFERROR(_xlfn.IFS(Sales_Pipeline[[#This Row],[Deal_Stage]]="Won",_xlfn.XLOOKUP(Sales_Pipeline[[#This Row],[Product]],Products!$A$2:$A$8,Products!$C$2:$C$8),Sales_Pipeline[[#This Row],[Deal_Stage]]="Lost",_xlfn.XLOOKUP(Sales_Pipeline[[#This Row],[Product]],Products!$A$2:$A$8,Products!$C$2:$C$8)),"")</f>
        <v/>
      </c>
      <c r="O2419" s="2">
        <v>0</v>
      </c>
    </row>
    <row r="2420" spans="1:15" x14ac:dyDescent="0.3">
      <c r="A2420" t="s">
        <v>2566</v>
      </c>
      <c r="B2420" t="s">
        <v>37</v>
      </c>
      <c r="C2420" t="str">
        <f>_xlfn.XLOOKUP(Sales_Pipeline[[#This Row],[Sales_Agent]],Sales_Teams[Sales_Agent],Sales_Teams[Manager])</f>
        <v>Celia Rouche</v>
      </c>
      <c r="D2420" t="str">
        <f>_xlfn.XLOOKUP(Sales_Pipeline[[#This Row],[Manager]],Sales_Teams[Manager],Sales_Teams[Regional_Office])</f>
        <v>West</v>
      </c>
      <c r="E2420" t="s">
        <v>61</v>
      </c>
      <c r="G2420" t="str">
        <f>IFERROR(_xlfn.XLOOKUP(Sales_Pipeline[[#This Row],[Account]],Accounts!$A$2:$A$86,Accounts!$F$2:$F$86),"")</f>
        <v/>
      </c>
      <c r="H2420" t="s">
        <v>77</v>
      </c>
      <c r="I2420" s="3">
        <v>42839</v>
      </c>
      <c r="K2420" s="8" t="str">
        <f>IF(Sales_Pipeline[[#This Row],[Close_Date]]="","",TEXT(Sales_Pipeline[[#This Row],[Close_Date]],"ddd"))</f>
        <v/>
      </c>
      <c r="L2420" s="8" t="str">
        <f>IF(Sales_Pipeline[[#This Row],[Close_Date]]="","",TEXT(Sales_Pipeline[[#This Row],[Close_Date]],"mmm"))</f>
        <v/>
      </c>
      <c r="M2420" s="8" t="str">
        <f>IF(Sales_Pipeline[[#This Row],[Close_Date]]="","","Q"&amp;ROUNDUP(MONTH(Sales_Pipeline[[#This Row],[Close_Date]])/3,0))</f>
        <v/>
      </c>
      <c r="N2420" s="2" t="str" cm="1">
        <f t="array" ref="N2420">IFERROR(_xlfn.IFS(Sales_Pipeline[[#This Row],[Deal_Stage]]="Won",_xlfn.XLOOKUP(Sales_Pipeline[[#This Row],[Product]],Products!$A$2:$A$8,Products!$C$2:$C$8),Sales_Pipeline[[#This Row],[Deal_Stage]]="Lost",_xlfn.XLOOKUP(Sales_Pipeline[[#This Row],[Product]],Products!$A$2:$A$8,Products!$C$2:$C$8)),"")</f>
        <v/>
      </c>
      <c r="O2420" s="2">
        <v>0</v>
      </c>
    </row>
    <row r="2421" spans="1:15" x14ac:dyDescent="0.3">
      <c r="A2421" t="s">
        <v>2567</v>
      </c>
      <c r="B2421" t="s">
        <v>45</v>
      </c>
      <c r="C2421" t="str">
        <f>_xlfn.XLOOKUP(Sales_Pipeline[[#This Row],[Sales_Agent]],Sales_Teams[Sales_Agent],Sales_Teams[Manager])</f>
        <v>Summer Sewald</v>
      </c>
      <c r="D2421" t="str">
        <f>_xlfn.XLOOKUP(Sales_Pipeline[[#This Row],[Manager]],Sales_Teams[Manager],Sales_Teams[Regional_Office])</f>
        <v>West</v>
      </c>
      <c r="E2421" t="s">
        <v>84</v>
      </c>
      <c r="F2421" t="s">
        <v>330</v>
      </c>
      <c r="G2421" t="str">
        <f>IFERROR(_xlfn.XLOOKUP(Sales_Pipeline[[#This Row],[Account]],Accounts!$A$2:$A$86,Accounts!$F$2:$F$86),"")</f>
        <v>Korea</v>
      </c>
      <c r="H2421" t="s">
        <v>82</v>
      </c>
      <c r="I2421" s="3">
        <v>42839</v>
      </c>
      <c r="J2421" s="3">
        <v>42844</v>
      </c>
      <c r="K2421" s="8" t="str">
        <f>IF(Sales_Pipeline[[#This Row],[Close_Date]]="","",TEXT(Sales_Pipeline[[#This Row],[Close_Date]],"ddd"))</f>
        <v>Wed</v>
      </c>
      <c r="L2421" s="8" t="str">
        <f>IF(Sales_Pipeline[[#This Row],[Close_Date]]="","",TEXT(Sales_Pipeline[[#This Row],[Close_Date]],"mmm"))</f>
        <v>Apr</v>
      </c>
      <c r="M2421" s="8" t="str">
        <f>IF(Sales_Pipeline[[#This Row],[Close_Date]]="","","Q"&amp;ROUNDUP(MONTH(Sales_Pipeline[[#This Row],[Close_Date]])/3,0))</f>
        <v>Q2</v>
      </c>
      <c r="N2421" s="2" cm="1">
        <f t="array" ref="N2421">IFERROR(_xlfn.IFS(Sales_Pipeline[[#This Row],[Deal_Stage]]="Won",_xlfn.XLOOKUP(Sales_Pipeline[[#This Row],[Product]],Products!$A$2:$A$8,Products!$C$2:$C$8),Sales_Pipeline[[#This Row],[Deal_Stage]]="Lost",_xlfn.XLOOKUP(Sales_Pipeline[[#This Row],[Product]],Products!$A$2:$A$8,Products!$C$2:$C$8)),"")</f>
        <v>5482</v>
      </c>
      <c r="O2421" s="2">
        <v>0</v>
      </c>
    </row>
    <row r="2422" spans="1:15" x14ac:dyDescent="0.3">
      <c r="A2422" t="s">
        <v>2568</v>
      </c>
      <c r="B2422" t="s">
        <v>45</v>
      </c>
      <c r="C2422" t="str">
        <f>_xlfn.XLOOKUP(Sales_Pipeline[[#This Row],[Sales_Agent]],Sales_Teams[Sales_Agent],Sales_Teams[Manager])</f>
        <v>Summer Sewald</v>
      </c>
      <c r="D2422" t="str">
        <f>_xlfn.XLOOKUP(Sales_Pipeline[[#This Row],[Manager]],Sales_Teams[Manager],Sales_Teams[Regional_Office])</f>
        <v>West</v>
      </c>
      <c r="E2422" t="s">
        <v>76</v>
      </c>
      <c r="F2422" t="s">
        <v>328</v>
      </c>
      <c r="G2422" t="str">
        <f>IFERROR(_xlfn.XLOOKUP(Sales_Pipeline[[#This Row],[Account]],Accounts!$A$2:$A$86,Accounts!$F$2:$F$86),"")</f>
        <v>United States</v>
      </c>
      <c r="H2422" t="s">
        <v>82</v>
      </c>
      <c r="I2422" s="3">
        <v>42839</v>
      </c>
      <c r="J2422" s="3">
        <v>42841</v>
      </c>
      <c r="K2422" s="8" t="str">
        <f>IF(Sales_Pipeline[[#This Row],[Close_Date]]="","",TEXT(Sales_Pipeline[[#This Row],[Close_Date]],"ddd"))</f>
        <v>Sun</v>
      </c>
      <c r="L2422" s="8" t="str">
        <f>IF(Sales_Pipeline[[#This Row],[Close_Date]]="","",TEXT(Sales_Pipeline[[#This Row],[Close_Date]],"mmm"))</f>
        <v>Apr</v>
      </c>
      <c r="M2422" s="8" t="str">
        <f>IF(Sales_Pipeline[[#This Row],[Close_Date]]="","","Q"&amp;ROUNDUP(MONTH(Sales_Pipeline[[#This Row],[Close_Date]])/3,0))</f>
        <v>Q2</v>
      </c>
      <c r="N2422" s="2" cm="1">
        <f t="array" ref="N2422">IFERROR(_xlfn.IFS(Sales_Pipeline[[#This Row],[Deal_Stage]]="Won",_xlfn.XLOOKUP(Sales_Pipeline[[#This Row],[Product]],Products!$A$2:$A$8,Products!$C$2:$C$8),Sales_Pipeline[[#This Row],[Deal_Stage]]="Lost",_xlfn.XLOOKUP(Sales_Pipeline[[#This Row],[Product]],Products!$A$2:$A$8,Products!$C$2:$C$8)),"")</f>
        <v>3393</v>
      </c>
      <c r="O2422" s="2">
        <v>0</v>
      </c>
    </row>
    <row r="2423" spans="1:15" x14ac:dyDescent="0.3">
      <c r="A2423" t="s">
        <v>2569</v>
      </c>
      <c r="B2423" t="s">
        <v>21</v>
      </c>
      <c r="C2423" t="str">
        <f>_xlfn.XLOOKUP(Sales_Pipeline[[#This Row],[Sales_Agent]],Sales_Teams[Sales_Agent],Sales_Teams[Manager])</f>
        <v>Cara Losch</v>
      </c>
      <c r="D2423" t="str">
        <f>_xlfn.XLOOKUP(Sales_Pipeline[[#This Row],[Manager]],Sales_Teams[Manager],Sales_Teams[Regional_Office])</f>
        <v>East</v>
      </c>
      <c r="E2423" t="s">
        <v>8953</v>
      </c>
      <c r="F2423" t="s">
        <v>161</v>
      </c>
      <c r="G2423" t="str">
        <f>IFERROR(_xlfn.XLOOKUP(Sales_Pipeline[[#This Row],[Account]],Accounts!$A$2:$A$86,Accounts!$F$2:$F$86),"")</f>
        <v>United States</v>
      </c>
      <c r="H2423" t="s">
        <v>57</v>
      </c>
      <c r="I2423" s="3">
        <v>42839</v>
      </c>
      <c r="J2423" s="3">
        <v>42902</v>
      </c>
      <c r="K2423" s="8" t="str">
        <f>IF(Sales_Pipeline[[#This Row],[Close_Date]]="","",TEXT(Sales_Pipeline[[#This Row],[Close_Date]],"ddd"))</f>
        <v>Fri</v>
      </c>
      <c r="L2423" s="8" t="str">
        <f>IF(Sales_Pipeline[[#This Row],[Close_Date]]="","",TEXT(Sales_Pipeline[[#This Row],[Close_Date]],"mmm"))</f>
        <v>Jun</v>
      </c>
      <c r="M2423" s="8" t="str">
        <f>IF(Sales_Pipeline[[#This Row],[Close_Date]]="","","Q"&amp;ROUNDUP(MONTH(Sales_Pipeline[[#This Row],[Close_Date]])/3,0))</f>
        <v>Q2</v>
      </c>
      <c r="N2423" s="2" cm="1">
        <f t="array" ref="N2423">IFERROR(_xlfn.IFS(Sales_Pipeline[[#This Row],[Deal_Stage]]="Won",_xlfn.XLOOKUP(Sales_Pipeline[[#This Row],[Product]],Products!$A$2:$A$8,Products!$C$2:$C$8),Sales_Pipeline[[#This Row],[Deal_Stage]]="Lost",_xlfn.XLOOKUP(Sales_Pipeline[[#This Row],[Product]],Products!$A$2:$A$8,Products!$C$2:$C$8)),"")</f>
        <v>4821</v>
      </c>
      <c r="O2423" s="2">
        <v>5546</v>
      </c>
    </row>
    <row r="2424" spans="1:15" x14ac:dyDescent="0.3">
      <c r="A2424" t="s">
        <v>2570</v>
      </c>
      <c r="B2424" t="s">
        <v>32</v>
      </c>
      <c r="C2424" t="str">
        <f>_xlfn.XLOOKUP(Sales_Pipeline[[#This Row],[Sales_Agent]],Sales_Teams[Sales_Agent],Sales_Teams[Manager])</f>
        <v>Celia Rouche</v>
      </c>
      <c r="D2424" t="str">
        <f>_xlfn.XLOOKUP(Sales_Pipeline[[#This Row],[Manager]],Sales_Teams[Manager],Sales_Teams[Regional_Office])</f>
        <v>West</v>
      </c>
      <c r="E2424" t="s">
        <v>61</v>
      </c>
      <c r="F2424" t="s">
        <v>330</v>
      </c>
      <c r="G2424" t="str">
        <f>IFERROR(_xlfn.XLOOKUP(Sales_Pipeline[[#This Row],[Account]],Accounts!$A$2:$A$86,Accounts!$F$2:$F$86),"")</f>
        <v>Korea</v>
      </c>
      <c r="H2424" t="s">
        <v>57</v>
      </c>
      <c r="I2424" s="3">
        <v>42839</v>
      </c>
      <c r="J2424" s="3">
        <v>42845</v>
      </c>
      <c r="K2424" s="8" t="str">
        <f>IF(Sales_Pipeline[[#This Row],[Close_Date]]="","",TEXT(Sales_Pipeline[[#This Row],[Close_Date]],"ddd"))</f>
        <v>Thu</v>
      </c>
      <c r="L2424" s="8" t="str">
        <f>IF(Sales_Pipeline[[#This Row],[Close_Date]]="","",TEXT(Sales_Pipeline[[#This Row],[Close_Date]],"mmm"))</f>
        <v>Apr</v>
      </c>
      <c r="M2424" s="8" t="str">
        <f>IF(Sales_Pipeline[[#This Row],[Close_Date]]="","","Q"&amp;ROUNDUP(MONTH(Sales_Pipeline[[#This Row],[Close_Date]])/3,0))</f>
        <v>Q2</v>
      </c>
      <c r="N2424" s="2" cm="1">
        <f t="array" ref="N2424">IFERROR(_xlfn.IFS(Sales_Pipeline[[#This Row],[Deal_Stage]]="Won",_xlfn.XLOOKUP(Sales_Pipeline[[#This Row],[Product]],Products!$A$2:$A$8,Products!$C$2:$C$8),Sales_Pipeline[[#This Row],[Deal_Stage]]="Lost",_xlfn.XLOOKUP(Sales_Pipeline[[#This Row],[Product]],Products!$A$2:$A$8,Products!$C$2:$C$8)),"")</f>
        <v>55</v>
      </c>
      <c r="O2424" s="2">
        <v>59</v>
      </c>
    </row>
    <row r="2425" spans="1:15" x14ac:dyDescent="0.3">
      <c r="A2425" t="s">
        <v>2571</v>
      </c>
      <c r="B2425" t="s">
        <v>3</v>
      </c>
      <c r="C2425" t="str">
        <f>_xlfn.XLOOKUP(Sales_Pipeline[[#This Row],[Sales_Agent]],Sales_Teams[Sales_Agent],Sales_Teams[Manager])</f>
        <v>Dustin Brinkmann</v>
      </c>
      <c r="D2425" t="str">
        <f>_xlfn.XLOOKUP(Sales_Pipeline[[#This Row],[Manager]],Sales_Teams[Manager],Sales_Teams[Regional_Office])</f>
        <v>Central</v>
      </c>
      <c r="E2425" t="s">
        <v>55</v>
      </c>
      <c r="F2425" t="s">
        <v>204</v>
      </c>
      <c r="G2425" t="str">
        <f>IFERROR(_xlfn.XLOOKUP(Sales_Pipeline[[#This Row],[Account]],Accounts!$A$2:$A$86,Accounts!$F$2:$F$86),"")</f>
        <v>United States</v>
      </c>
      <c r="H2425" t="s">
        <v>82</v>
      </c>
      <c r="I2425" s="3">
        <v>42840</v>
      </c>
      <c r="J2425" s="3">
        <v>42848</v>
      </c>
      <c r="K2425" s="8" t="str">
        <f>IF(Sales_Pipeline[[#This Row],[Close_Date]]="","",TEXT(Sales_Pipeline[[#This Row],[Close_Date]],"ddd"))</f>
        <v>Sun</v>
      </c>
      <c r="L2425" s="8" t="str">
        <f>IF(Sales_Pipeline[[#This Row],[Close_Date]]="","",TEXT(Sales_Pipeline[[#This Row],[Close_Date]],"mmm"))</f>
        <v>Apr</v>
      </c>
      <c r="M2425" s="8" t="str">
        <f>IF(Sales_Pipeline[[#This Row],[Close_Date]]="","","Q"&amp;ROUNDUP(MONTH(Sales_Pipeline[[#This Row],[Close_Date]])/3,0))</f>
        <v>Q2</v>
      </c>
      <c r="N2425" s="2" cm="1">
        <f t="array" ref="N2425">IFERROR(_xlfn.IFS(Sales_Pipeline[[#This Row],[Deal_Stage]]="Won",_xlfn.XLOOKUP(Sales_Pipeline[[#This Row],[Product]],Products!$A$2:$A$8,Products!$C$2:$C$8),Sales_Pipeline[[#This Row],[Deal_Stage]]="Lost",_xlfn.XLOOKUP(Sales_Pipeline[[#This Row],[Product]],Products!$A$2:$A$8,Products!$C$2:$C$8)),"")</f>
        <v>1096</v>
      </c>
      <c r="O2425" s="2">
        <v>0</v>
      </c>
    </row>
    <row r="2426" spans="1:15" x14ac:dyDescent="0.3">
      <c r="A2426" t="s">
        <v>2572</v>
      </c>
      <c r="B2426" t="s">
        <v>3</v>
      </c>
      <c r="C2426" t="str">
        <f>_xlfn.XLOOKUP(Sales_Pipeline[[#This Row],[Sales_Agent]],Sales_Teams[Sales_Agent],Sales_Teams[Manager])</f>
        <v>Dustin Brinkmann</v>
      </c>
      <c r="D2426" t="str">
        <f>_xlfn.XLOOKUP(Sales_Pipeline[[#This Row],[Manager]],Sales_Teams[Manager],Sales_Teams[Regional_Office])</f>
        <v>Central</v>
      </c>
      <c r="E2426" t="s">
        <v>61</v>
      </c>
      <c r="F2426" t="s">
        <v>204</v>
      </c>
      <c r="G2426" t="str">
        <f>IFERROR(_xlfn.XLOOKUP(Sales_Pipeline[[#This Row],[Account]],Accounts!$A$2:$A$86,Accounts!$F$2:$F$86),"")</f>
        <v>United States</v>
      </c>
      <c r="H2426" t="s">
        <v>82</v>
      </c>
      <c r="I2426" s="3">
        <v>42840</v>
      </c>
      <c r="J2426" s="3">
        <v>42845</v>
      </c>
      <c r="K2426" s="8" t="str">
        <f>IF(Sales_Pipeline[[#This Row],[Close_Date]]="","",TEXT(Sales_Pipeline[[#This Row],[Close_Date]],"ddd"))</f>
        <v>Thu</v>
      </c>
      <c r="L2426" s="8" t="str">
        <f>IF(Sales_Pipeline[[#This Row],[Close_Date]]="","",TEXT(Sales_Pipeline[[#This Row],[Close_Date]],"mmm"))</f>
        <v>Apr</v>
      </c>
      <c r="M2426" s="8" t="str">
        <f>IF(Sales_Pipeline[[#This Row],[Close_Date]]="","","Q"&amp;ROUNDUP(MONTH(Sales_Pipeline[[#This Row],[Close_Date]])/3,0))</f>
        <v>Q2</v>
      </c>
      <c r="N2426" s="2" cm="1">
        <f t="array" ref="N2426">IFERROR(_xlfn.IFS(Sales_Pipeline[[#This Row],[Deal_Stage]]="Won",_xlfn.XLOOKUP(Sales_Pipeline[[#This Row],[Product]],Products!$A$2:$A$8,Products!$C$2:$C$8),Sales_Pipeline[[#This Row],[Deal_Stage]]="Lost",_xlfn.XLOOKUP(Sales_Pipeline[[#This Row],[Product]],Products!$A$2:$A$8,Products!$C$2:$C$8)),"")</f>
        <v>55</v>
      </c>
      <c r="O2426" s="2">
        <v>0</v>
      </c>
    </row>
    <row r="2427" spans="1:15" x14ac:dyDescent="0.3">
      <c r="A2427" t="s">
        <v>2573</v>
      </c>
      <c r="B2427" t="s">
        <v>3</v>
      </c>
      <c r="C2427" t="str">
        <f>_xlfn.XLOOKUP(Sales_Pipeline[[#This Row],[Sales_Agent]],Sales_Teams[Sales_Agent],Sales_Teams[Manager])</f>
        <v>Dustin Brinkmann</v>
      </c>
      <c r="D2427" t="str">
        <f>_xlfn.XLOOKUP(Sales_Pipeline[[#This Row],[Manager]],Sales_Teams[Manager],Sales_Teams[Regional_Office])</f>
        <v>Central</v>
      </c>
      <c r="E2427" t="s">
        <v>84</v>
      </c>
      <c r="F2427" t="s">
        <v>204</v>
      </c>
      <c r="G2427" t="str">
        <f>IFERROR(_xlfn.XLOOKUP(Sales_Pipeline[[#This Row],[Account]],Accounts!$A$2:$A$86,Accounts!$F$2:$F$86),"")</f>
        <v>United States</v>
      </c>
      <c r="H2427" t="s">
        <v>57</v>
      </c>
      <c r="I2427" s="3">
        <v>42840</v>
      </c>
      <c r="J2427" s="3">
        <v>42841</v>
      </c>
      <c r="K2427" s="8" t="str">
        <f>IF(Sales_Pipeline[[#This Row],[Close_Date]]="","",TEXT(Sales_Pipeline[[#This Row],[Close_Date]],"ddd"))</f>
        <v>Sun</v>
      </c>
      <c r="L2427" s="8" t="str">
        <f>IF(Sales_Pipeline[[#This Row],[Close_Date]]="","",TEXT(Sales_Pipeline[[#This Row],[Close_Date]],"mmm"))</f>
        <v>Apr</v>
      </c>
      <c r="M2427" s="8" t="str">
        <f>IF(Sales_Pipeline[[#This Row],[Close_Date]]="","","Q"&amp;ROUNDUP(MONTH(Sales_Pipeline[[#This Row],[Close_Date]])/3,0))</f>
        <v>Q2</v>
      </c>
      <c r="N2427" s="2" cm="1">
        <f t="array" ref="N2427">IFERROR(_xlfn.IFS(Sales_Pipeline[[#This Row],[Deal_Stage]]="Won",_xlfn.XLOOKUP(Sales_Pipeline[[#This Row],[Product]],Products!$A$2:$A$8,Products!$C$2:$C$8),Sales_Pipeline[[#This Row],[Deal_Stage]]="Lost",_xlfn.XLOOKUP(Sales_Pipeline[[#This Row],[Product]],Products!$A$2:$A$8,Products!$C$2:$C$8)),"")</f>
        <v>5482</v>
      </c>
      <c r="O2427" s="2">
        <v>5082</v>
      </c>
    </row>
    <row r="2428" spans="1:15" x14ac:dyDescent="0.3">
      <c r="A2428" t="s">
        <v>2574</v>
      </c>
      <c r="B2428" t="s">
        <v>30</v>
      </c>
      <c r="C2428" t="str">
        <f>_xlfn.XLOOKUP(Sales_Pipeline[[#This Row],[Sales_Agent]],Sales_Teams[Sales_Agent],Sales_Teams[Manager])</f>
        <v>Rocco Neubert</v>
      </c>
      <c r="D2428" t="str">
        <f>_xlfn.XLOOKUP(Sales_Pipeline[[#This Row],[Manager]],Sales_Teams[Manager],Sales_Teams[Regional_Office])</f>
        <v>East</v>
      </c>
      <c r="E2428" t="s">
        <v>84</v>
      </c>
      <c r="F2428" t="s">
        <v>533</v>
      </c>
      <c r="G2428" t="str">
        <f>IFERROR(_xlfn.XLOOKUP(Sales_Pipeline[[#This Row],[Account]],Accounts!$A$2:$A$86,Accounts!$F$2:$F$86),"")</f>
        <v>United States</v>
      </c>
      <c r="H2428" t="s">
        <v>57</v>
      </c>
      <c r="I2428" s="3">
        <v>42840</v>
      </c>
      <c r="J2428" s="3">
        <v>42849</v>
      </c>
      <c r="K2428" s="8" t="str">
        <f>IF(Sales_Pipeline[[#This Row],[Close_Date]]="","",TEXT(Sales_Pipeline[[#This Row],[Close_Date]],"ddd"))</f>
        <v>Mon</v>
      </c>
      <c r="L2428" s="8" t="str">
        <f>IF(Sales_Pipeline[[#This Row],[Close_Date]]="","",TEXT(Sales_Pipeline[[#This Row],[Close_Date]],"mmm"))</f>
        <v>Apr</v>
      </c>
      <c r="M2428" s="8" t="str">
        <f>IF(Sales_Pipeline[[#This Row],[Close_Date]]="","","Q"&amp;ROUNDUP(MONTH(Sales_Pipeline[[#This Row],[Close_Date]])/3,0))</f>
        <v>Q2</v>
      </c>
      <c r="N2428" s="2" cm="1">
        <f t="array" ref="N2428">IFERROR(_xlfn.IFS(Sales_Pipeline[[#This Row],[Deal_Stage]]="Won",_xlfn.XLOOKUP(Sales_Pipeline[[#This Row],[Product]],Products!$A$2:$A$8,Products!$C$2:$C$8),Sales_Pipeline[[#This Row],[Deal_Stage]]="Lost",_xlfn.XLOOKUP(Sales_Pipeline[[#This Row],[Product]],Products!$A$2:$A$8,Products!$C$2:$C$8)),"")</f>
        <v>5482</v>
      </c>
      <c r="O2428" s="2">
        <v>5293</v>
      </c>
    </row>
    <row r="2429" spans="1:15" x14ac:dyDescent="0.3">
      <c r="A2429" t="s">
        <v>2575</v>
      </c>
      <c r="B2429" t="s">
        <v>6</v>
      </c>
      <c r="C2429" t="str">
        <f>_xlfn.XLOOKUP(Sales_Pipeline[[#This Row],[Sales_Agent]],Sales_Teams[Sales_Agent],Sales_Teams[Manager])</f>
        <v>Dustin Brinkmann</v>
      </c>
      <c r="D2429" t="str">
        <f>_xlfn.XLOOKUP(Sales_Pipeline[[#This Row],[Manager]],Sales_Teams[Manager],Sales_Teams[Regional_Office])</f>
        <v>Central</v>
      </c>
      <c r="E2429" t="s">
        <v>55</v>
      </c>
      <c r="F2429" t="s">
        <v>330</v>
      </c>
      <c r="G2429" t="str">
        <f>IFERROR(_xlfn.XLOOKUP(Sales_Pipeline[[#This Row],[Account]],Accounts!$A$2:$A$86,Accounts!$F$2:$F$86),"")</f>
        <v>Korea</v>
      </c>
      <c r="H2429" t="s">
        <v>57</v>
      </c>
      <c r="I2429" s="3">
        <v>42840</v>
      </c>
      <c r="J2429" s="3">
        <v>42913</v>
      </c>
      <c r="K2429" s="8" t="str">
        <f>IF(Sales_Pipeline[[#This Row],[Close_Date]]="","",TEXT(Sales_Pipeline[[#This Row],[Close_Date]],"ddd"))</f>
        <v>Tue</v>
      </c>
      <c r="L2429" s="8" t="str">
        <f>IF(Sales_Pipeline[[#This Row],[Close_Date]]="","",TEXT(Sales_Pipeline[[#This Row],[Close_Date]],"mmm"))</f>
        <v>Jun</v>
      </c>
      <c r="M2429" s="8" t="str">
        <f>IF(Sales_Pipeline[[#This Row],[Close_Date]]="","","Q"&amp;ROUNDUP(MONTH(Sales_Pipeline[[#This Row],[Close_Date]])/3,0))</f>
        <v>Q2</v>
      </c>
      <c r="N2429" s="2" cm="1">
        <f t="array" ref="N2429">IFERROR(_xlfn.IFS(Sales_Pipeline[[#This Row],[Deal_Stage]]="Won",_xlfn.XLOOKUP(Sales_Pipeline[[#This Row],[Product]],Products!$A$2:$A$8,Products!$C$2:$C$8),Sales_Pipeline[[#This Row],[Deal_Stage]]="Lost",_xlfn.XLOOKUP(Sales_Pipeline[[#This Row],[Product]],Products!$A$2:$A$8,Products!$C$2:$C$8)),"")</f>
        <v>1096</v>
      </c>
      <c r="O2429" s="2">
        <v>1163</v>
      </c>
    </row>
    <row r="2430" spans="1:15" x14ac:dyDescent="0.3">
      <c r="A2430" t="s">
        <v>2576</v>
      </c>
      <c r="B2430" t="s">
        <v>28</v>
      </c>
      <c r="C2430" t="str">
        <f>_xlfn.XLOOKUP(Sales_Pipeline[[#This Row],[Sales_Agent]],Sales_Teams[Sales_Agent],Sales_Teams[Manager])</f>
        <v>Rocco Neubert</v>
      </c>
      <c r="D2430" t="str">
        <f>_xlfn.XLOOKUP(Sales_Pipeline[[#This Row],[Manager]],Sales_Teams[Manager],Sales_Teams[Regional_Office])</f>
        <v>East</v>
      </c>
      <c r="E2430" t="s">
        <v>61</v>
      </c>
      <c r="F2430" t="s">
        <v>109</v>
      </c>
      <c r="G2430" t="str">
        <f>IFERROR(_xlfn.XLOOKUP(Sales_Pipeline[[#This Row],[Account]],Accounts!$A$2:$A$86,Accounts!$F$2:$F$86),"")</f>
        <v>Japan</v>
      </c>
      <c r="H2430" t="s">
        <v>57</v>
      </c>
      <c r="I2430" s="3">
        <v>42840</v>
      </c>
      <c r="J2430" s="3">
        <v>42841</v>
      </c>
      <c r="K2430" s="8" t="str">
        <f>IF(Sales_Pipeline[[#This Row],[Close_Date]]="","",TEXT(Sales_Pipeline[[#This Row],[Close_Date]],"ddd"))</f>
        <v>Sun</v>
      </c>
      <c r="L2430" s="8" t="str">
        <f>IF(Sales_Pipeline[[#This Row],[Close_Date]]="","",TEXT(Sales_Pipeline[[#This Row],[Close_Date]],"mmm"))</f>
        <v>Apr</v>
      </c>
      <c r="M2430" s="8" t="str">
        <f>IF(Sales_Pipeline[[#This Row],[Close_Date]]="","","Q"&amp;ROUNDUP(MONTH(Sales_Pipeline[[#This Row],[Close_Date]])/3,0))</f>
        <v>Q2</v>
      </c>
      <c r="N2430" s="2" cm="1">
        <f t="array" ref="N2430">IFERROR(_xlfn.IFS(Sales_Pipeline[[#This Row],[Deal_Stage]]="Won",_xlfn.XLOOKUP(Sales_Pipeline[[#This Row],[Product]],Products!$A$2:$A$8,Products!$C$2:$C$8),Sales_Pipeline[[#This Row],[Deal_Stage]]="Lost",_xlfn.XLOOKUP(Sales_Pipeline[[#This Row],[Product]],Products!$A$2:$A$8,Products!$C$2:$C$8)),"")</f>
        <v>55</v>
      </c>
      <c r="O2430" s="2">
        <v>49</v>
      </c>
    </row>
    <row r="2431" spans="1:15" x14ac:dyDescent="0.3">
      <c r="A2431" t="s">
        <v>2577</v>
      </c>
      <c r="B2431" t="s">
        <v>22</v>
      </c>
      <c r="C2431" t="str">
        <f>_xlfn.XLOOKUP(Sales_Pipeline[[#This Row],[Sales_Agent]],Sales_Teams[Sales_Agent],Sales_Teams[Manager])</f>
        <v>Cara Losch</v>
      </c>
      <c r="D2431" t="str">
        <f>_xlfn.XLOOKUP(Sales_Pipeline[[#This Row],[Manager]],Sales_Teams[Manager],Sales_Teams[Regional_Office])</f>
        <v>East</v>
      </c>
      <c r="E2431" t="s">
        <v>61</v>
      </c>
      <c r="F2431" t="s">
        <v>225</v>
      </c>
      <c r="G2431" t="str">
        <f>IFERROR(_xlfn.XLOOKUP(Sales_Pipeline[[#This Row],[Account]],Accounts!$A$2:$A$86,Accounts!$F$2:$F$86),"")</f>
        <v>United States</v>
      </c>
      <c r="H2431" t="s">
        <v>57</v>
      </c>
      <c r="I2431" s="3">
        <v>42840</v>
      </c>
      <c r="J2431" s="3">
        <v>42856</v>
      </c>
      <c r="K2431" s="8" t="str">
        <f>IF(Sales_Pipeline[[#This Row],[Close_Date]]="","",TEXT(Sales_Pipeline[[#This Row],[Close_Date]],"ddd"))</f>
        <v>Mon</v>
      </c>
      <c r="L2431" s="8" t="str">
        <f>IF(Sales_Pipeline[[#This Row],[Close_Date]]="","",TEXT(Sales_Pipeline[[#This Row],[Close_Date]],"mmm"))</f>
        <v>May</v>
      </c>
      <c r="M2431" s="8" t="str">
        <f>IF(Sales_Pipeline[[#This Row],[Close_Date]]="","","Q"&amp;ROUNDUP(MONTH(Sales_Pipeline[[#This Row],[Close_Date]])/3,0))</f>
        <v>Q2</v>
      </c>
      <c r="N2431" s="2" cm="1">
        <f t="array" ref="N2431">IFERROR(_xlfn.IFS(Sales_Pipeline[[#This Row],[Deal_Stage]]="Won",_xlfn.XLOOKUP(Sales_Pipeline[[#This Row],[Product]],Products!$A$2:$A$8,Products!$C$2:$C$8),Sales_Pipeline[[#This Row],[Deal_Stage]]="Lost",_xlfn.XLOOKUP(Sales_Pipeline[[#This Row],[Product]],Products!$A$2:$A$8,Products!$C$2:$C$8)),"")</f>
        <v>55</v>
      </c>
      <c r="O2431" s="2">
        <v>53</v>
      </c>
    </row>
    <row r="2432" spans="1:15" x14ac:dyDescent="0.3">
      <c r="A2432" t="s">
        <v>2578</v>
      </c>
      <c r="B2432" t="s">
        <v>13</v>
      </c>
      <c r="C2432" t="str">
        <f>_xlfn.XLOOKUP(Sales_Pipeline[[#This Row],[Sales_Agent]],Sales_Teams[Sales_Agent],Sales_Teams[Manager])</f>
        <v>Melvin Marxen</v>
      </c>
      <c r="D2432" t="str">
        <f>_xlfn.XLOOKUP(Sales_Pipeline[[#This Row],[Manager]],Sales_Teams[Manager],Sales_Teams[Regional_Office])</f>
        <v>Central</v>
      </c>
      <c r="E2432" t="s">
        <v>76</v>
      </c>
      <c r="F2432" t="s">
        <v>318</v>
      </c>
      <c r="G2432" t="str">
        <f>IFERROR(_xlfn.XLOOKUP(Sales_Pipeline[[#This Row],[Account]],Accounts!$A$2:$A$86,Accounts!$F$2:$F$86),"")</f>
        <v>Kenya</v>
      </c>
      <c r="H2432" t="s">
        <v>82</v>
      </c>
      <c r="I2432" s="3">
        <v>42840</v>
      </c>
      <c r="J2432" s="3">
        <v>42841</v>
      </c>
      <c r="K2432" s="8" t="str">
        <f>IF(Sales_Pipeline[[#This Row],[Close_Date]]="","",TEXT(Sales_Pipeline[[#This Row],[Close_Date]],"ddd"))</f>
        <v>Sun</v>
      </c>
      <c r="L2432" s="8" t="str">
        <f>IF(Sales_Pipeline[[#This Row],[Close_Date]]="","",TEXT(Sales_Pipeline[[#This Row],[Close_Date]],"mmm"))</f>
        <v>Apr</v>
      </c>
      <c r="M2432" s="8" t="str">
        <f>IF(Sales_Pipeline[[#This Row],[Close_Date]]="","","Q"&amp;ROUNDUP(MONTH(Sales_Pipeline[[#This Row],[Close_Date]])/3,0))</f>
        <v>Q2</v>
      </c>
      <c r="N2432" s="2" cm="1">
        <f t="array" ref="N2432">IFERROR(_xlfn.IFS(Sales_Pipeline[[#This Row],[Deal_Stage]]="Won",_xlfn.XLOOKUP(Sales_Pipeline[[#This Row],[Product]],Products!$A$2:$A$8,Products!$C$2:$C$8),Sales_Pipeline[[#This Row],[Deal_Stage]]="Lost",_xlfn.XLOOKUP(Sales_Pipeline[[#This Row],[Product]],Products!$A$2:$A$8,Products!$C$2:$C$8)),"")</f>
        <v>3393</v>
      </c>
      <c r="O2432" s="2">
        <v>0</v>
      </c>
    </row>
    <row r="2433" spans="1:15" x14ac:dyDescent="0.3">
      <c r="A2433" t="s">
        <v>2579</v>
      </c>
      <c r="B2433" t="s">
        <v>13</v>
      </c>
      <c r="C2433" t="str">
        <f>_xlfn.XLOOKUP(Sales_Pipeline[[#This Row],[Sales_Agent]],Sales_Teams[Sales_Agent],Sales_Teams[Manager])</f>
        <v>Melvin Marxen</v>
      </c>
      <c r="D2433" t="str">
        <f>_xlfn.XLOOKUP(Sales_Pipeline[[#This Row],[Manager]],Sales_Teams[Manager],Sales_Teams[Regional_Office])</f>
        <v>Central</v>
      </c>
      <c r="E2433" t="s">
        <v>76</v>
      </c>
      <c r="F2433" t="s">
        <v>132</v>
      </c>
      <c r="G2433" t="str">
        <f>IFERROR(_xlfn.XLOOKUP(Sales_Pipeline[[#This Row],[Account]],Accounts!$A$2:$A$86,Accounts!$F$2:$F$86),"")</f>
        <v>United States</v>
      </c>
      <c r="H2433" t="s">
        <v>82</v>
      </c>
      <c r="I2433" s="3">
        <v>42840</v>
      </c>
      <c r="J2433" s="3">
        <v>42898</v>
      </c>
      <c r="K2433" s="8" t="str">
        <f>IF(Sales_Pipeline[[#This Row],[Close_Date]]="","",TEXT(Sales_Pipeline[[#This Row],[Close_Date]],"ddd"))</f>
        <v>Mon</v>
      </c>
      <c r="L2433" s="8" t="str">
        <f>IF(Sales_Pipeline[[#This Row],[Close_Date]]="","",TEXT(Sales_Pipeline[[#This Row],[Close_Date]],"mmm"))</f>
        <v>Jun</v>
      </c>
      <c r="M2433" s="8" t="str">
        <f>IF(Sales_Pipeline[[#This Row],[Close_Date]]="","","Q"&amp;ROUNDUP(MONTH(Sales_Pipeline[[#This Row],[Close_Date]])/3,0))</f>
        <v>Q2</v>
      </c>
      <c r="N2433" s="2" cm="1">
        <f t="array" ref="N2433">IFERROR(_xlfn.IFS(Sales_Pipeline[[#This Row],[Deal_Stage]]="Won",_xlfn.XLOOKUP(Sales_Pipeline[[#This Row],[Product]],Products!$A$2:$A$8,Products!$C$2:$C$8),Sales_Pipeline[[#This Row],[Deal_Stage]]="Lost",_xlfn.XLOOKUP(Sales_Pipeline[[#This Row],[Product]],Products!$A$2:$A$8,Products!$C$2:$C$8)),"")</f>
        <v>3393</v>
      </c>
      <c r="O2433" s="2">
        <v>0</v>
      </c>
    </row>
    <row r="2434" spans="1:15" x14ac:dyDescent="0.3">
      <c r="A2434" t="s">
        <v>2580</v>
      </c>
      <c r="B2434" t="s">
        <v>36</v>
      </c>
      <c r="C2434" t="str">
        <f>_xlfn.XLOOKUP(Sales_Pipeline[[#This Row],[Sales_Agent]],Sales_Teams[Sales_Agent],Sales_Teams[Manager])</f>
        <v>Celia Rouche</v>
      </c>
      <c r="D2434" t="str">
        <f>_xlfn.XLOOKUP(Sales_Pipeline[[#This Row],[Manager]],Sales_Teams[Manager],Sales_Teams[Regional_Office])</f>
        <v>West</v>
      </c>
      <c r="E2434" t="s">
        <v>55</v>
      </c>
      <c r="F2434" t="s">
        <v>201</v>
      </c>
      <c r="G2434" t="str">
        <f>IFERROR(_xlfn.XLOOKUP(Sales_Pipeline[[#This Row],[Account]],Accounts!$A$2:$A$86,Accounts!$F$2:$F$86),"")</f>
        <v>United States</v>
      </c>
      <c r="H2434" t="s">
        <v>82</v>
      </c>
      <c r="I2434" s="3">
        <v>42840</v>
      </c>
      <c r="J2434" s="3">
        <v>42849</v>
      </c>
      <c r="K2434" s="8" t="str">
        <f>IF(Sales_Pipeline[[#This Row],[Close_Date]]="","",TEXT(Sales_Pipeline[[#This Row],[Close_Date]],"ddd"))</f>
        <v>Mon</v>
      </c>
      <c r="L2434" s="8" t="str">
        <f>IF(Sales_Pipeline[[#This Row],[Close_Date]]="","",TEXT(Sales_Pipeline[[#This Row],[Close_Date]],"mmm"))</f>
        <v>Apr</v>
      </c>
      <c r="M2434" s="8" t="str">
        <f>IF(Sales_Pipeline[[#This Row],[Close_Date]]="","","Q"&amp;ROUNDUP(MONTH(Sales_Pipeline[[#This Row],[Close_Date]])/3,0))</f>
        <v>Q2</v>
      </c>
      <c r="N2434" s="2" cm="1">
        <f t="array" ref="N2434">IFERROR(_xlfn.IFS(Sales_Pipeline[[#This Row],[Deal_Stage]]="Won",_xlfn.XLOOKUP(Sales_Pipeline[[#This Row],[Product]],Products!$A$2:$A$8,Products!$C$2:$C$8),Sales_Pipeline[[#This Row],[Deal_Stage]]="Lost",_xlfn.XLOOKUP(Sales_Pipeline[[#This Row],[Product]],Products!$A$2:$A$8,Products!$C$2:$C$8)),"")</f>
        <v>1096</v>
      </c>
      <c r="O2434" s="2">
        <v>0</v>
      </c>
    </row>
    <row r="2435" spans="1:15" x14ac:dyDescent="0.3">
      <c r="A2435" t="s">
        <v>2581</v>
      </c>
      <c r="B2435" t="s">
        <v>43</v>
      </c>
      <c r="C2435" t="str">
        <f>_xlfn.XLOOKUP(Sales_Pipeline[[#This Row],[Sales_Agent]],Sales_Teams[Sales_Agent],Sales_Teams[Manager])</f>
        <v>Summer Sewald</v>
      </c>
      <c r="D2435" t="str">
        <f>_xlfn.XLOOKUP(Sales_Pipeline[[#This Row],[Manager]],Sales_Teams[Manager],Sales_Teams[Regional_Office])</f>
        <v>West</v>
      </c>
      <c r="E2435" t="s">
        <v>55</v>
      </c>
      <c r="G2435" t="str">
        <f>IFERROR(_xlfn.XLOOKUP(Sales_Pipeline[[#This Row],[Account]],Accounts!$A$2:$A$86,Accounts!$F$2:$F$86),"")</f>
        <v/>
      </c>
      <c r="H2435" t="s">
        <v>77</v>
      </c>
      <c r="I2435" s="3">
        <v>42840</v>
      </c>
      <c r="K2435" s="8" t="str">
        <f>IF(Sales_Pipeline[[#This Row],[Close_Date]]="","",TEXT(Sales_Pipeline[[#This Row],[Close_Date]],"ddd"))</f>
        <v/>
      </c>
      <c r="L2435" s="8" t="str">
        <f>IF(Sales_Pipeline[[#This Row],[Close_Date]]="","",TEXT(Sales_Pipeline[[#This Row],[Close_Date]],"mmm"))</f>
        <v/>
      </c>
      <c r="M2435" s="8" t="str">
        <f>IF(Sales_Pipeline[[#This Row],[Close_Date]]="","","Q"&amp;ROUNDUP(MONTH(Sales_Pipeline[[#This Row],[Close_Date]])/3,0))</f>
        <v/>
      </c>
      <c r="N2435" s="2" t="str" cm="1">
        <f t="array" ref="N2435">IFERROR(_xlfn.IFS(Sales_Pipeline[[#This Row],[Deal_Stage]]="Won",_xlfn.XLOOKUP(Sales_Pipeline[[#This Row],[Product]],Products!$A$2:$A$8,Products!$C$2:$C$8),Sales_Pipeline[[#This Row],[Deal_Stage]]="Lost",_xlfn.XLOOKUP(Sales_Pipeline[[#This Row],[Product]],Products!$A$2:$A$8,Products!$C$2:$C$8)),"")</f>
        <v/>
      </c>
      <c r="O2435" s="2">
        <v>0</v>
      </c>
    </row>
    <row r="2436" spans="1:15" x14ac:dyDescent="0.3">
      <c r="A2436" t="s">
        <v>2582</v>
      </c>
      <c r="B2436" t="s">
        <v>43</v>
      </c>
      <c r="C2436" t="str">
        <f>_xlfn.XLOOKUP(Sales_Pipeline[[#This Row],[Sales_Agent]],Sales_Teams[Sales_Agent],Sales_Teams[Manager])</f>
        <v>Summer Sewald</v>
      </c>
      <c r="D2436" t="str">
        <f>_xlfn.XLOOKUP(Sales_Pipeline[[#This Row],[Manager]],Sales_Teams[Manager],Sales_Teams[Regional_Office])</f>
        <v>West</v>
      </c>
      <c r="E2436" t="s">
        <v>63</v>
      </c>
      <c r="F2436" t="s">
        <v>100</v>
      </c>
      <c r="G2436" t="str">
        <f>IFERROR(_xlfn.XLOOKUP(Sales_Pipeline[[#This Row],[Account]],Accounts!$A$2:$A$86,Accounts!$F$2:$F$86),"")</f>
        <v>United States</v>
      </c>
      <c r="H2436" t="s">
        <v>82</v>
      </c>
      <c r="I2436" s="3">
        <v>42840</v>
      </c>
      <c r="J2436" s="3">
        <v>42846</v>
      </c>
      <c r="K2436" s="8" t="str">
        <f>IF(Sales_Pipeline[[#This Row],[Close_Date]]="","",TEXT(Sales_Pipeline[[#This Row],[Close_Date]],"ddd"))</f>
        <v>Fri</v>
      </c>
      <c r="L2436" s="8" t="str">
        <f>IF(Sales_Pipeline[[#This Row],[Close_Date]]="","",TEXT(Sales_Pipeline[[#This Row],[Close_Date]],"mmm"))</f>
        <v>Apr</v>
      </c>
      <c r="M2436" s="8" t="str">
        <f>IF(Sales_Pipeline[[#This Row],[Close_Date]]="","","Q"&amp;ROUNDUP(MONTH(Sales_Pipeline[[#This Row],[Close_Date]])/3,0))</f>
        <v>Q2</v>
      </c>
      <c r="N2436" s="2" cm="1">
        <f t="array" ref="N2436">IFERROR(_xlfn.IFS(Sales_Pipeline[[#This Row],[Deal_Stage]]="Won",_xlfn.XLOOKUP(Sales_Pipeline[[#This Row],[Product]],Products!$A$2:$A$8,Products!$C$2:$C$8),Sales_Pipeline[[#This Row],[Deal_Stage]]="Lost",_xlfn.XLOOKUP(Sales_Pipeline[[#This Row],[Product]],Products!$A$2:$A$8,Products!$C$2:$C$8)),"")</f>
        <v>550</v>
      </c>
      <c r="O2436" s="2">
        <v>0</v>
      </c>
    </row>
    <row r="2437" spans="1:15" x14ac:dyDescent="0.3">
      <c r="A2437" t="s">
        <v>2583</v>
      </c>
      <c r="B2437" t="s">
        <v>42</v>
      </c>
      <c r="C2437" t="str">
        <f>_xlfn.XLOOKUP(Sales_Pipeline[[#This Row],[Sales_Agent]],Sales_Teams[Sales_Agent],Sales_Teams[Manager])</f>
        <v>Summer Sewald</v>
      </c>
      <c r="D2437" t="str">
        <f>_xlfn.XLOOKUP(Sales_Pipeline[[#This Row],[Manager]],Sales_Teams[Manager],Sales_Teams[Regional_Office])</f>
        <v>West</v>
      </c>
      <c r="E2437" t="s">
        <v>63</v>
      </c>
      <c r="G2437" t="str">
        <f>IFERROR(_xlfn.XLOOKUP(Sales_Pipeline[[#This Row],[Account]],Accounts!$A$2:$A$86,Accounts!$F$2:$F$86),"")</f>
        <v/>
      </c>
      <c r="H2437" t="s">
        <v>77</v>
      </c>
      <c r="I2437" s="3">
        <v>42840</v>
      </c>
      <c r="K2437" s="8" t="str">
        <f>IF(Sales_Pipeline[[#This Row],[Close_Date]]="","",TEXT(Sales_Pipeline[[#This Row],[Close_Date]],"ddd"))</f>
        <v/>
      </c>
      <c r="L2437" s="8" t="str">
        <f>IF(Sales_Pipeline[[#This Row],[Close_Date]]="","",TEXT(Sales_Pipeline[[#This Row],[Close_Date]],"mmm"))</f>
        <v/>
      </c>
      <c r="M2437" s="8" t="str">
        <f>IF(Sales_Pipeline[[#This Row],[Close_Date]]="","","Q"&amp;ROUNDUP(MONTH(Sales_Pipeline[[#This Row],[Close_Date]])/3,0))</f>
        <v/>
      </c>
      <c r="N2437" s="2" t="str" cm="1">
        <f t="array" ref="N2437">IFERROR(_xlfn.IFS(Sales_Pipeline[[#This Row],[Deal_Stage]]="Won",_xlfn.XLOOKUP(Sales_Pipeline[[#This Row],[Product]],Products!$A$2:$A$8,Products!$C$2:$C$8),Sales_Pipeline[[#This Row],[Deal_Stage]]="Lost",_xlfn.XLOOKUP(Sales_Pipeline[[#This Row],[Product]],Products!$A$2:$A$8,Products!$C$2:$C$8)),"")</f>
        <v/>
      </c>
      <c r="O2437" s="2">
        <v>0</v>
      </c>
    </row>
    <row r="2438" spans="1:15" x14ac:dyDescent="0.3">
      <c r="A2438" t="s">
        <v>2584</v>
      </c>
      <c r="B2438" t="s">
        <v>42</v>
      </c>
      <c r="C2438" t="str">
        <f>_xlfn.XLOOKUP(Sales_Pipeline[[#This Row],[Sales_Agent]],Sales_Teams[Sales_Agent],Sales_Teams[Manager])</f>
        <v>Summer Sewald</v>
      </c>
      <c r="D2438" t="str">
        <f>_xlfn.XLOOKUP(Sales_Pipeline[[#This Row],[Manager]],Sales_Teams[Manager],Sales_Teams[Regional_Office])</f>
        <v>West</v>
      </c>
      <c r="E2438" t="s">
        <v>63</v>
      </c>
      <c r="F2438" t="s">
        <v>85</v>
      </c>
      <c r="G2438" t="str">
        <f>IFERROR(_xlfn.XLOOKUP(Sales_Pipeline[[#This Row],[Account]],Accounts!$A$2:$A$86,Accounts!$F$2:$F$86),"")</f>
        <v>Poland</v>
      </c>
      <c r="H2438" t="s">
        <v>82</v>
      </c>
      <c r="I2438" s="3">
        <v>42840</v>
      </c>
      <c r="J2438" s="3">
        <v>42954</v>
      </c>
      <c r="K2438" s="8" t="str">
        <f>IF(Sales_Pipeline[[#This Row],[Close_Date]]="","",TEXT(Sales_Pipeline[[#This Row],[Close_Date]],"ddd"))</f>
        <v>Mon</v>
      </c>
      <c r="L2438" s="8" t="str">
        <f>IF(Sales_Pipeline[[#This Row],[Close_Date]]="","",TEXT(Sales_Pipeline[[#This Row],[Close_Date]],"mmm"))</f>
        <v>Aug</v>
      </c>
      <c r="M2438" s="8" t="str">
        <f>IF(Sales_Pipeline[[#This Row],[Close_Date]]="","","Q"&amp;ROUNDUP(MONTH(Sales_Pipeline[[#This Row],[Close_Date]])/3,0))</f>
        <v>Q3</v>
      </c>
      <c r="N2438" s="2" cm="1">
        <f t="array" ref="N2438">IFERROR(_xlfn.IFS(Sales_Pipeline[[#This Row],[Deal_Stage]]="Won",_xlfn.XLOOKUP(Sales_Pipeline[[#This Row],[Product]],Products!$A$2:$A$8,Products!$C$2:$C$8),Sales_Pipeline[[#This Row],[Deal_Stage]]="Lost",_xlfn.XLOOKUP(Sales_Pipeline[[#This Row],[Product]],Products!$A$2:$A$8,Products!$C$2:$C$8)),"")</f>
        <v>550</v>
      </c>
      <c r="O2438" s="2">
        <v>0</v>
      </c>
    </row>
    <row r="2439" spans="1:15" x14ac:dyDescent="0.3">
      <c r="A2439" t="s">
        <v>2585</v>
      </c>
      <c r="B2439" t="s">
        <v>9</v>
      </c>
      <c r="C2439" t="str">
        <f>_xlfn.XLOOKUP(Sales_Pipeline[[#This Row],[Sales_Agent]],Sales_Teams[Sales_Agent],Sales_Teams[Manager])</f>
        <v>Dustin Brinkmann</v>
      </c>
      <c r="D2439" t="str">
        <f>_xlfn.XLOOKUP(Sales_Pipeline[[#This Row],[Manager]],Sales_Teams[Manager],Sales_Teams[Regional_Office])</f>
        <v>Central</v>
      </c>
      <c r="E2439" t="s">
        <v>76</v>
      </c>
      <c r="F2439" t="s">
        <v>64</v>
      </c>
      <c r="G2439" t="str">
        <f>IFERROR(_xlfn.XLOOKUP(Sales_Pipeline[[#This Row],[Account]],Accounts!$A$2:$A$86,Accounts!$F$2:$F$86),"")</f>
        <v>United States</v>
      </c>
      <c r="H2439" t="s">
        <v>82</v>
      </c>
      <c r="I2439" s="3">
        <v>42840</v>
      </c>
      <c r="J2439" s="3">
        <v>42842</v>
      </c>
      <c r="K2439" s="8" t="str">
        <f>IF(Sales_Pipeline[[#This Row],[Close_Date]]="","",TEXT(Sales_Pipeline[[#This Row],[Close_Date]],"ddd"))</f>
        <v>Mon</v>
      </c>
      <c r="L2439" s="8" t="str">
        <f>IF(Sales_Pipeline[[#This Row],[Close_Date]]="","",TEXT(Sales_Pipeline[[#This Row],[Close_Date]],"mmm"))</f>
        <v>Apr</v>
      </c>
      <c r="M2439" s="8" t="str">
        <f>IF(Sales_Pipeline[[#This Row],[Close_Date]]="","","Q"&amp;ROUNDUP(MONTH(Sales_Pipeline[[#This Row],[Close_Date]])/3,0))</f>
        <v>Q2</v>
      </c>
      <c r="N2439" s="2" cm="1">
        <f t="array" ref="N2439">IFERROR(_xlfn.IFS(Sales_Pipeline[[#This Row],[Deal_Stage]]="Won",_xlfn.XLOOKUP(Sales_Pipeline[[#This Row],[Product]],Products!$A$2:$A$8,Products!$C$2:$C$8),Sales_Pipeline[[#This Row],[Deal_Stage]]="Lost",_xlfn.XLOOKUP(Sales_Pipeline[[#This Row],[Product]],Products!$A$2:$A$8,Products!$C$2:$C$8)),"")</f>
        <v>3393</v>
      </c>
      <c r="O2439" s="2">
        <v>0</v>
      </c>
    </row>
    <row r="2440" spans="1:15" x14ac:dyDescent="0.3">
      <c r="A2440" t="s">
        <v>2586</v>
      </c>
      <c r="B2440" t="s">
        <v>7</v>
      </c>
      <c r="C2440" t="str">
        <f>_xlfn.XLOOKUP(Sales_Pipeline[[#This Row],[Sales_Agent]],Sales_Teams[Sales_Agent],Sales_Teams[Manager])</f>
        <v>Dustin Brinkmann</v>
      </c>
      <c r="D2440" t="str">
        <f>_xlfn.XLOOKUP(Sales_Pipeline[[#This Row],[Manager]],Sales_Teams[Manager],Sales_Teams[Regional_Office])</f>
        <v>Central</v>
      </c>
      <c r="E2440" t="s">
        <v>76</v>
      </c>
      <c r="F2440" t="s">
        <v>150</v>
      </c>
      <c r="G2440" t="str">
        <f>IFERROR(_xlfn.XLOOKUP(Sales_Pipeline[[#This Row],[Account]],Accounts!$A$2:$A$86,Accounts!$F$2:$F$86),"")</f>
        <v>United States</v>
      </c>
      <c r="H2440" t="s">
        <v>57</v>
      </c>
      <c r="I2440" s="3">
        <v>42840</v>
      </c>
      <c r="J2440" s="3">
        <v>42874</v>
      </c>
      <c r="K2440" s="8" t="str">
        <f>IF(Sales_Pipeline[[#This Row],[Close_Date]]="","",TEXT(Sales_Pipeline[[#This Row],[Close_Date]],"ddd"))</f>
        <v>Fri</v>
      </c>
      <c r="L2440" s="8" t="str">
        <f>IF(Sales_Pipeline[[#This Row],[Close_Date]]="","",TEXT(Sales_Pipeline[[#This Row],[Close_Date]],"mmm"))</f>
        <v>May</v>
      </c>
      <c r="M2440" s="8" t="str">
        <f>IF(Sales_Pipeline[[#This Row],[Close_Date]]="","","Q"&amp;ROUNDUP(MONTH(Sales_Pipeline[[#This Row],[Close_Date]])/3,0))</f>
        <v>Q2</v>
      </c>
      <c r="N2440" s="2" cm="1">
        <f t="array" ref="N2440">IFERROR(_xlfn.IFS(Sales_Pipeline[[#This Row],[Deal_Stage]]="Won",_xlfn.XLOOKUP(Sales_Pipeline[[#This Row],[Product]],Products!$A$2:$A$8,Products!$C$2:$C$8),Sales_Pipeline[[#This Row],[Deal_Stage]]="Lost",_xlfn.XLOOKUP(Sales_Pipeline[[#This Row],[Product]],Products!$A$2:$A$8,Products!$C$2:$C$8)),"")</f>
        <v>3393</v>
      </c>
      <c r="O2440" s="2">
        <v>3641</v>
      </c>
    </row>
    <row r="2441" spans="1:15" x14ac:dyDescent="0.3">
      <c r="A2441" t="s">
        <v>2587</v>
      </c>
      <c r="B2441" t="s">
        <v>17</v>
      </c>
      <c r="C2441" t="str">
        <f>_xlfn.XLOOKUP(Sales_Pipeline[[#This Row],[Sales_Agent]],Sales_Teams[Sales_Agent],Sales_Teams[Manager])</f>
        <v>Cara Losch</v>
      </c>
      <c r="D2441" t="str">
        <f>_xlfn.XLOOKUP(Sales_Pipeline[[#This Row],[Manager]],Sales_Teams[Manager],Sales_Teams[Regional_Office])</f>
        <v>East</v>
      </c>
      <c r="E2441" t="s">
        <v>61</v>
      </c>
      <c r="F2441" t="s">
        <v>185</v>
      </c>
      <c r="G2441" t="str">
        <f>IFERROR(_xlfn.XLOOKUP(Sales_Pipeline[[#This Row],[Account]],Accounts!$A$2:$A$86,Accounts!$F$2:$F$86),"")</f>
        <v>United States</v>
      </c>
      <c r="H2441" t="s">
        <v>77</v>
      </c>
      <c r="I2441" s="3">
        <v>42840</v>
      </c>
      <c r="K2441" s="8" t="str">
        <f>IF(Sales_Pipeline[[#This Row],[Close_Date]]="","",TEXT(Sales_Pipeline[[#This Row],[Close_Date]],"ddd"))</f>
        <v/>
      </c>
      <c r="L2441" s="8" t="str">
        <f>IF(Sales_Pipeline[[#This Row],[Close_Date]]="","",TEXT(Sales_Pipeline[[#This Row],[Close_Date]],"mmm"))</f>
        <v/>
      </c>
      <c r="M2441" s="8" t="str">
        <f>IF(Sales_Pipeline[[#This Row],[Close_Date]]="","","Q"&amp;ROUNDUP(MONTH(Sales_Pipeline[[#This Row],[Close_Date]])/3,0))</f>
        <v/>
      </c>
      <c r="N2441" s="2" t="str" cm="1">
        <f t="array" ref="N2441">IFERROR(_xlfn.IFS(Sales_Pipeline[[#This Row],[Deal_Stage]]="Won",_xlfn.XLOOKUP(Sales_Pipeline[[#This Row],[Product]],Products!$A$2:$A$8,Products!$C$2:$C$8),Sales_Pipeline[[#This Row],[Deal_Stage]]="Lost",_xlfn.XLOOKUP(Sales_Pipeline[[#This Row],[Product]],Products!$A$2:$A$8,Products!$C$2:$C$8)),"")</f>
        <v/>
      </c>
      <c r="O2441" s="2">
        <v>0</v>
      </c>
    </row>
    <row r="2442" spans="1:15" x14ac:dyDescent="0.3">
      <c r="A2442" t="s">
        <v>2588</v>
      </c>
      <c r="B2442" t="s">
        <v>17</v>
      </c>
      <c r="C2442" t="str">
        <f>_xlfn.XLOOKUP(Sales_Pipeline[[#This Row],[Sales_Agent]],Sales_Teams[Sales_Agent],Sales_Teams[Manager])</f>
        <v>Cara Losch</v>
      </c>
      <c r="D2442" t="str">
        <f>_xlfn.XLOOKUP(Sales_Pipeline[[#This Row],[Manager]],Sales_Teams[Manager],Sales_Teams[Regional_Office])</f>
        <v>East</v>
      </c>
      <c r="E2442" t="s">
        <v>63</v>
      </c>
      <c r="F2442" t="s">
        <v>234</v>
      </c>
      <c r="G2442" t="str">
        <f>IFERROR(_xlfn.XLOOKUP(Sales_Pipeline[[#This Row],[Account]],Accounts!$A$2:$A$86,Accounts!$F$2:$F$86),"")</f>
        <v>United States</v>
      </c>
      <c r="H2442" t="s">
        <v>82</v>
      </c>
      <c r="I2442" s="3">
        <v>42840</v>
      </c>
      <c r="J2442" s="3">
        <v>42842</v>
      </c>
      <c r="K2442" s="8" t="str">
        <f>IF(Sales_Pipeline[[#This Row],[Close_Date]]="","",TEXT(Sales_Pipeline[[#This Row],[Close_Date]],"ddd"))</f>
        <v>Mon</v>
      </c>
      <c r="L2442" s="8" t="str">
        <f>IF(Sales_Pipeline[[#This Row],[Close_Date]]="","",TEXT(Sales_Pipeline[[#This Row],[Close_Date]],"mmm"))</f>
        <v>Apr</v>
      </c>
      <c r="M2442" s="8" t="str">
        <f>IF(Sales_Pipeline[[#This Row],[Close_Date]]="","","Q"&amp;ROUNDUP(MONTH(Sales_Pipeline[[#This Row],[Close_Date]])/3,0))</f>
        <v>Q2</v>
      </c>
      <c r="N2442" s="2" cm="1">
        <f t="array" ref="N2442">IFERROR(_xlfn.IFS(Sales_Pipeline[[#This Row],[Deal_Stage]]="Won",_xlfn.XLOOKUP(Sales_Pipeline[[#This Row],[Product]],Products!$A$2:$A$8,Products!$C$2:$C$8),Sales_Pipeline[[#This Row],[Deal_Stage]]="Lost",_xlfn.XLOOKUP(Sales_Pipeline[[#This Row],[Product]],Products!$A$2:$A$8,Products!$C$2:$C$8)),"")</f>
        <v>550</v>
      </c>
      <c r="O2442" s="2">
        <v>0</v>
      </c>
    </row>
    <row r="2443" spans="1:15" x14ac:dyDescent="0.3">
      <c r="A2443" t="s">
        <v>2589</v>
      </c>
      <c r="B2443" t="s">
        <v>44</v>
      </c>
      <c r="C2443" t="str">
        <f>_xlfn.XLOOKUP(Sales_Pipeline[[#This Row],[Sales_Agent]],Sales_Teams[Sales_Agent],Sales_Teams[Manager])</f>
        <v>Summer Sewald</v>
      </c>
      <c r="D2443" t="str">
        <f>_xlfn.XLOOKUP(Sales_Pipeline[[#This Row],[Manager]],Sales_Teams[Manager],Sales_Teams[Regional_Office])</f>
        <v>West</v>
      </c>
      <c r="E2443" t="s">
        <v>63</v>
      </c>
      <c r="F2443" t="s">
        <v>234</v>
      </c>
      <c r="G2443" t="str">
        <f>IFERROR(_xlfn.XLOOKUP(Sales_Pipeline[[#This Row],[Account]],Accounts!$A$2:$A$86,Accounts!$F$2:$F$86),"")</f>
        <v>United States</v>
      </c>
      <c r="H2443" t="s">
        <v>57</v>
      </c>
      <c r="I2443" s="3">
        <v>42840</v>
      </c>
      <c r="J2443" s="3">
        <v>42878</v>
      </c>
      <c r="K2443" s="8" t="str">
        <f>IF(Sales_Pipeline[[#This Row],[Close_Date]]="","",TEXT(Sales_Pipeline[[#This Row],[Close_Date]],"ddd"))</f>
        <v>Tue</v>
      </c>
      <c r="L2443" s="8" t="str">
        <f>IF(Sales_Pipeline[[#This Row],[Close_Date]]="","",TEXT(Sales_Pipeline[[#This Row],[Close_Date]],"mmm"))</f>
        <v>May</v>
      </c>
      <c r="M2443" s="8" t="str">
        <f>IF(Sales_Pipeline[[#This Row],[Close_Date]]="","","Q"&amp;ROUNDUP(MONTH(Sales_Pipeline[[#This Row],[Close_Date]])/3,0))</f>
        <v>Q2</v>
      </c>
      <c r="N2443" s="2" cm="1">
        <f t="array" ref="N2443">IFERROR(_xlfn.IFS(Sales_Pipeline[[#This Row],[Deal_Stage]]="Won",_xlfn.XLOOKUP(Sales_Pipeline[[#This Row],[Product]],Products!$A$2:$A$8,Products!$C$2:$C$8),Sales_Pipeline[[#This Row],[Deal_Stage]]="Lost",_xlfn.XLOOKUP(Sales_Pipeline[[#This Row],[Product]],Products!$A$2:$A$8,Products!$C$2:$C$8)),"")</f>
        <v>550</v>
      </c>
      <c r="O2443" s="2">
        <v>501</v>
      </c>
    </row>
    <row r="2444" spans="1:15" x14ac:dyDescent="0.3">
      <c r="A2444" t="s">
        <v>2590</v>
      </c>
      <c r="B2444" t="s">
        <v>44</v>
      </c>
      <c r="C2444" t="str">
        <f>_xlfn.XLOOKUP(Sales_Pipeline[[#This Row],[Sales_Agent]],Sales_Teams[Sales_Agent],Sales_Teams[Manager])</f>
        <v>Summer Sewald</v>
      </c>
      <c r="D2444" t="str">
        <f>_xlfn.XLOOKUP(Sales_Pipeline[[#This Row],[Manager]],Sales_Teams[Manager],Sales_Teams[Regional_Office])</f>
        <v>West</v>
      </c>
      <c r="E2444" t="s">
        <v>84</v>
      </c>
      <c r="F2444" t="s">
        <v>216</v>
      </c>
      <c r="G2444" t="str">
        <f>IFERROR(_xlfn.XLOOKUP(Sales_Pipeline[[#This Row],[Account]],Accounts!$A$2:$A$86,Accounts!$F$2:$F$86),"")</f>
        <v>United States</v>
      </c>
      <c r="H2444" t="s">
        <v>57</v>
      </c>
      <c r="I2444" s="3">
        <v>42840</v>
      </c>
      <c r="J2444" s="3">
        <v>42845</v>
      </c>
      <c r="K2444" s="8" t="str">
        <f>IF(Sales_Pipeline[[#This Row],[Close_Date]]="","",TEXT(Sales_Pipeline[[#This Row],[Close_Date]],"ddd"))</f>
        <v>Thu</v>
      </c>
      <c r="L2444" s="8" t="str">
        <f>IF(Sales_Pipeline[[#This Row],[Close_Date]]="","",TEXT(Sales_Pipeline[[#This Row],[Close_Date]],"mmm"))</f>
        <v>Apr</v>
      </c>
      <c r="M2444" s="8" t="str">
        <f>IF(Sales_Pipeline[[#This Row],[Close_Date]]="","","Q"&amp;ROUNDUP(MONTH(Sales_Pipeline[[#This Row],[Close_Date]])/3,0))</f>
        <v>Q2</v>
      </c>
      <c r="N2444" s="2" cm="1">
        <f t="array" ref="N2444">IFERROR(_xlfn.IFS(Sales_Pipeline[[#This Row],[Deal_Stage]]="Won",_xlfn.XLOOKUP(Sales_Pipeline[[#This Row],[Product]],Products!$A$2:$A$8,Products!$C$2:$C$8),Sales_Pipeline[[#This Row],[Deal_Stage]]="Lost",_xlfn.XLOOKUP(Sales_Pipeline[[#This Row],[Product]],Products!$A$2:$A$8,Products!$C$2:$C$8)),"")</f>
        <v>5482</v>
      </c>
      <c r="O2444" s="2">
        <v>4687</v>
      </c>
    </row>
    <row r="2445" spans="1:15" x14ac:dyDescent="0.3">
      <c r="A2445" t="s">
        <v>2591</v>
      </c>
      <c r="B2445" t="s">
        <v>3</v>
      </c>
      <c r="C2445" t="str">
        <f>_xlfn.XLOOKUP(Sales_Pipeline[[#This Row],[Sales_Agent]],Sales_Teams[Sales_Agent],Sales_Teams[Manager])</f>
        <v>Dustin Brinkmann</v>
      </c>
      <c r="D2445" t="str">
        <f>_xlfn.XLOOKUP(Sales_Pipeline[[#This Row],[Manager]],Sales_Teams[Manager],Sales_Teams[Regional_Office])</f>
        <v>Central</v>
      </c>
      <c r="E2445" t="s">
        <v>63</v>
      </c>
      <c r="F2445" t="s">
        <v>118</v>
      </c>
      <c r="G2445" t="str">
        <f>IFERROR(_xlfn.XLOOKUP(Sales_Pipeline[[#This Row],[Account]],Accounts!$A$2:$A$86,Accounts!$F$2:$F$86),"")</f>
        <v>United States</v>
      </c>
      <c r="H2445" t="s">
        <v>57</v>
      </c>
      <c r="I2445" s="3">
        <v>42841</v>
      </c>
      <c r="J2445" s="3">
        <v>42909</v>
      </c>
      <c r="K2445" s="8" t="str">
        <f>IF(Sales_Pipeline[[#This Row],[Close_Date]]="","",TEXT(Sales_Pipeline[[#This Row],[Close_Date]],"ddd"))</f>
        <v>Fri</v>
      </c>
      <c r="L2445" s="8" t="str">
        <f>IF(Sales_Pipeline[[#This Row],[Close_Date]]="","",TEXT(Sales_Pipeline[[#This Row],[Close_Date]],"mmm"))</f>
        <v>Jun</v>
      </c>
      <c r="M2445" s="8" t="str">
        <f>IF(Sales_Pipeline[[#This Row],[Close_Date]]="","","Q"&amp;ROUNDUP(MONTH(Sales_Pipeline[[#This Row],[Close_Date]])/3,0))</f>
        <v>Q2</v>
      </c>
      <c r="N2445" s="2" cm="1">
        <f t="array" ref="N2445">IFERROR(_xlfn.IFS(Sales_Pipeline[[#This Row],[Deal_Stage]]="Won",_xlfn.XLOOKUP(Sales_Pipeline[[#This Row],[Product]],Products!$A$2:$A$8,Products!$C$2:$C$8),Sales_Pipeline[[#This Row],[Deal_Stage]]="Lost",_xlfn.XLOOKUP(Sales_Pipeline[[#This Row],[Product]],Products!$A$2:$A$8,Products!$C$2:$C$8)),"")</f>
        <v>550</v>
      </c>
      <c r="O2445" s="2">
        <v>626</v>
      </c>
    </row>
    <row r="2446" spans="1:15" x14ac:dyDescent="0.3">
      <c r="A2446" t="s">
        <v>2592</v>
      </c>
      <c r="B2446" t="s">
        <v>3</v>
      </c>
      <c r="C2446" t="str">
        <f>_xlfn.XLOOKUP(Sales_Pipeline[[#This Row],[Sales_Agent]],Sales_Teams[Sales_Agent],Sales_Teams[Manager])</f>
        <v>Dustin Brinkmann</v>
      </c>
      <c r="D2446" t="str">
        <f>_xlfn.XLOOKUP(Sales_Pipeline[[#This Row],[Manager]],Sales_Teams[Manager],Sales_Teams[Regional_Office])</f>
        <v>Central</v>
      </c>
      <c r="E2446" t="s">
        <v>63</v>
      </c>
      <c r="F2446" t="s">
        <v>150</v>
      </c>
      <c r="G2446" t="str">
        <f>IFERROR(_xlfn.XLOOKUP(Sales_Pipeline[[#This Row],[Account]],Accounts!$A$2:$A$86,Accounts!$F$2:$F$86),"")</f>
        <v>United States</v>
      </c>
      <c r="H2446" t="s">
        <v>57</v>
      </c>
      <c r="I2446" s="3">
        <v>42841</v>
      </c>
      <c r="J2446" s="3">
        <v>42950</v>
      </c>
      <c r="K2446" s="8" t="str">
        <f>IF(Sales_Pipeline[[#This Row],[Close_Date]]="","",TEXT(Sales_Pipeline[[#This Row],[Close_Date]],"ddd"))</f>
        <v>Thu</v>
      </c>
      <c r="L2446" s="8" t="str">
        <f>IF(Sales_Pipeline[[#This Row],[Close_Date]]="","",TEXT(Sales_Pipeline[[#This Row],[Close_Date]],"mmm"))</f>
        <v>Aug</v>
      </c>
      <c r="M2446" s="8" t="str">
        <f>IF(Sales_Pipeline[[#This Row],[Close_Date]]="","","Q"&amp;ROUNDUP(MONTH(Sales_Pipeline[[#This Row],[Close_Date]])/3,0))</f>
        <v>Q3</v>
      </c>
      <c r="N2446" s="2" cm="1">
        <f t="array" ref="N2446">IFERROR(_xlfn.IFS(Sales_Pipeline[[#This Row],[Deal_Stage]]="Won",_xlfn.XLOOKUP(Sales_Pipeline[[#This Row],[Product]],Products!$A$2:$A$8,Products!$C$2:$C$8),Sales_Pipeline[[#This Row],[Deal_Stage]]="Lost",_xlfn.XLOOKUP(Sales_Pipeline[[#This Row],[Product]],Products!$A$2:$A$8,Products!$C$2:$C$8)),"")</f>
        <v>550</v>
      </c>
      <c r="O2446" s="2">
        <v>489</v>
      </c>
    </row>
    <row r="2447" spans="1:15" x14ac:dyDescent="0.3">
      <c r="A2447" t="s">
        <v>2593</v>
      </c>
      <c r="B2447" t="s">
        <v>27</v>
      </c>
      <c r="C2447" t="str">
        <f>_xlfn.XLOOKUP(Sales_Pipeline[[#This Row],[Sales_Agent]],Sales_Teams[Sales_Agent],Sales_Teams[Manager])</f>
        <v>Rocco Neubert</v>
      </c>
      <c r="D2447" t="str">
        <f>_xlfn.XLOOKUP(Sales_Pipeline[[#This Row],[Manager]],Sales_Teams[Manager],Sales_Teams[Regional_Office])</f>
        <v>East</v>
      </c>
      <c r="E2447" t="s">
        <v>8953</v>
      </c>
      <c r="F2447" t="s">
        <v>388</v>
      </c>
      <c r="G2447" t="str">
        <f>IFERROR(_xlfn.XLOOKUP(Sales_Pipeline[[#This Row],[Account]],Accounts!$A$2:$A$86,Accounts!$F$2:$F$86),"")</f>
        <v>China</v>
      </c>
      <c r="H2447" t="s">
        <v>57</v>
      </c>
      <c r="I2447" s="3">
        <v>42841</v>
      </c>
      <c r="J2447" s="3">
        <v>42852</v>
      </c>
      <c r="K2447" s="8" t="str">
        <f>IF(Sales_Pipeline[[#This Row],[Close_Date]]="","",TEXT(Sales_Pipeline[[#This Row],[Close_Date]],"ddd"))</f>
        <v>Thu</v>
      </c>
      <c r="L2447" s="8" t="str">
        <f>IF(Sales_Pipeline[[#This Row],[Close_Date]]="","",TEXT(Sales_Pipeline[[#This Row],[Close_Date]],"mmm"))</f>
        <v>Apr</v>
      </c>
      <c r="M2447" s="8" t="str">
        <f>IF(Sales_Pipeline[[#This Row],[Close_Date]]="","","Q"&amp;ROUNDUP(MONTH(Sales_Pipeline[[#This Row],[Close_Date]])/3,0))</f>
        <v>Q2</v>
      </c>
      <c r="N2447" s="2" cm="1">
        <f t="array" ref="N2447">IFERROR(_xlfn.IFS(Sales_Pipeline[[#This Row],[Deal_Stage]]="Won",_xlfn.XLOOKUP(Sales_Pipeline[[#This Row],[Product]],Products!$A$2:$A$8,Products!$C$2:$C$8),Sales_Pipeline[[#This Row],[Deal_Stage]]="Lost",_xlfn.XLOOKUP(Sales_Pipeline[[#This Row],[Product]],Products!$A$2:$A$8,Products!$C$2:$C$8)),"")</f>
        <v>4821</v>
      </c>
      <c r="O2447" s="2">
        <v>4852</v>
      </c>
    </row>
    <row r="2448" spans="1:15" x14ac:dyDescent="0.3">
      <c r="A2448" t="s">
        <v>2594</v>
      </c>
      <c r="B2448" t="s">
        <v>6</v>
      </c>
      <c r="C2448" t="str">
        <f>_xlfn.XLOOKUP(Sales_Pipeline[[#This Row],[Sales_Agent]],Sales_Teams[Sales_Agent],Sales_Teams[Manager])</f>
        <v>Dustin Brinkmann</v>
      </c>
      <c r="D2448" t="str">
        <f>_xlfn.XLOOKUP(Sales_Pipeline[[#This Row],[Manager]],Sales_Teams[Manager],Sales_Teams[Regional_Office])</f>
        <v>Central</v>
      </c>
      <c r="E2448" t="s">
        <v>76</v>
      </c>
      <c r="F2448" t="s">
        <v>105</v>
      </c>
      <c r="G2448" t="str">
        <f>IFERROR(_xlfn.XLOOKUP(Sales_Pipeline[[#This Row],[Account]],Accounts!$A$2:$A$86,Accounts!$F$2:$F$86),"")</f>
        <v>United States</v>
      </c>
      <c r="H2448" t="s">
        <v>82</v>
      </c>
      <c r="I2448" s="3">
        <v>42841</v>
      </c>
      <c r="J2448" s="3">
        <v>42914</v>
      </c>
      <c r="K2448" s="8" t="str">
        <f>IF(Sales_Pipeline[[#This Row],[Close_Date]]="","",TEXT(Sales_Pipeline[[#This Row],[Close_Date]],"ddd"))</f>
        <v>Wed</v>
      </c>
      <c r="L2448" s="8" t="str">
        <f>IF(Sales_Pipeline[[#This Row],[Close_Date]]="","",TEXT(Sales_Pipeline[[#This Row],[Close_Date]],"mmm"))</f>
        <v>Jun</v>
      </c>
      <c r="M2448" s="8" t="str">
        <f>IF(Sales_Pipeline[[#This Row],[Close_Date]]="","","Q"&amp;ROUNDUP(MONTH(Sales_Pipeline[[#This Row],[Close_Date]])/3,0))</f>
        <v>Q2</v>
      </c>
      <c r="N2448" s="2" cm="1">
        <f t="array" ref="N2448">IFERROR(_xlfn.IFS(Sales_Pipeline[[#This Row],[Deal_Stage]]="Won",_xlfn.XLOOKUP(Sales_Pipeline[[#This Row],[Product]],Products!$A$2:$A$8,Products!$C$2:$C$8),Sales_Pipeline[[#This Row],[Deal_Stage]]="Lost",_xlfn.XLOOKUP(Sales_Pipeline[[#This Row],[Product]],Products!$A$2:$A$8,Products!$C$2:$C$8)),"")</f>
        <v>3393</v>
      </c>
      <c r="O2448" s="2">
        <v>0</v>
      </c>
    </row>
    <row r="2449" spans="1:15" x14ac:dyDescent="0.3">
      <c r="A2449" t="s">
        <v>2595</v>
      </c>
      <c r="B2449" t="s">
        <v>25</v>
      </c>
      <c r="C2449" t="str">
        <f>_xlfn.XLOOKUP(Sales_Pipeline[[#This Row],[Sales_Agent]],Sales_Teams[Sales_Agent],Sales_Teams[Manager])</f>
        <v>Rocco Neubert</v>
      </c>
      <c r="D2449" t="str">
        <f>_xlfn.XLOOKUP(Sales_Pipeline[[#This Row],[Manager]],Sales_Teams[Manager],Sales_Teams[Regional_Office])</f>
        <v>East</v>
      </c>
      <c r="E2449" t="s">
        <v>55</v>
      </c>
      <c r="F2449" t="s">
        <v>209</v>
      </c>
      <c r="G2449" t="str">
        <f>IFERROR(_xlfn.XLOOKUP(Sales_Pipeline[[#This Row],[Account]],Accounts!$A$2:$A$86,Accounts!$F$2:$F$86),"")</f>
        <v>United States</v>
      </c>
      <c r="H2449" t="s">
        <v>57</v>
      </c>
      <c r="I2449" s="3">
        <v>42841</v>
      </c>
      <c r="J2449" s="3">
        <v>42892</v>
      </c>
      <c r="K2449" s="8" t="str">
        <f>IF(Sales_Pipeline[[#This Row],[Close_Date]]="","",TEXT(Sales_Pipeline[[#This Row],[Close_Date]],"ddd"))</f>
        <v>Tue</v>
      </c>
      <c r="L2449" s="8" t="str">
        <f>IF(Sales_Pipeline[[#This Row],[Close_Date]]="","",TEXT(Sales_Pipeline[[#This Row],[Close_Date]],"mmm"))</f>
        <v>Jun</v>
      </c>
      <c r="M2449" s="8" t="str">
        <f>IF(Sales_Pipeline[[#This Row],[Close_Date]]="","","Q"&amp;ROUNDUP(MONTH(Sales_Pipeline[[#This Row],[Close_Date]])/3,0))</f>
        <v>Q2</v>
      </c>
      <c r="N2449" s="2" cm="1">
        <f t="array" ref="N2449">IFERROR(_xlfn.IFS(Sales_Pipeline[[#This Row],[Deal_Stage]]="Won",_xlfn.XLOOKUP(Sales_Pipeline[[#This Row],[Product]],Products!$A$2:$A$8,Products!$C$2:$C$8),Sales_Pipeline[[#This Row],[Deal_Stage]]="Lost",_xlfn.XLOOKUP(Sales_Pipeline[[#This Row],[Product]],Products!$A$2:$A$8,Products!$C$2:$C$8)),"")</f>
        <v>1096</v>
      </c>
      <c r="O2449" s="2">
        <v>1192</v>
      </c>
    </row>
    <row r="2450" spans="1:15" x14ac:dyDescent="0.3">
      <c r="A2450" t="s">
        <v>2596</v>
      </c>
      <c r="B2450" t="s">
        <v>25</v>
      </c>
      <c r="C2450" t="str">
        <f>_xlfn.XLOOKUP(Sales_Pipeline[[#This Row],[Sales_Agent]],Sales_Teams[Sales_Agent],Sales_Teams[Manager])</f>
        <v>Rocco Neubert</v>
      </c>
      <c r="D2450" t="str">
        <f>_xlfn.XLOOKUP(Sales_Pipeline[[#This Row],[Manager]],Sales_Teams[Manager],Sales_Teams[Regional_Office])</f>
        <v>East</v>
      </c>
      <c r="E2450" t="s">
        <v>8953</v>
      </c>
      <c r="F2450" t="s">
        <v>225</v>
      </c>
      <c r="G2450" t="str">
        <f>IFERROR(_xlfn.XLOOKUP(Sales_Pipeline[[#This Row],[Account]],Accounts!$A$2:$A$86,Accounts!$F$2:$F$86),"")</f>
        <v>United States</v>
      </c>
      <c r="H2450" t="s">
        <v>57</v>
      </c>
      <c r="I2450" s="3">
        <v>42841</v>
      </c>
      <c r="J2450" s="3">
        <v>42842</v>
      </c>
      <c r="K2450" s="8" t="str">
        <f>IF(Sales_Pipeline[[#This Row],[Close_Date]]="","",TEXT(Sales_Pipeline[[#This Row],[Close_Date]],"ddd"))</f>
        <v>Mon</v>
      </c>
      <c r="L2450" s="8" t="str">
        <f>IF(Sales_Pipeline[[#This Row],[Close_Date]]="","",TEXT(Sales_Pipeline[[#This Row],[Close_Date]],"mmm"))</f>
        <v>Apr</v>
      </c>
      <c r="M2450" s="8" t="str">
        <f>IF(Sales_Pipeline[[#This Row],[Close_Date]]="","","Q"&amp;ROUNDUP(MONTH(Sales_Pipeline[[#This Row],[Close_Date]])/3,0))</f>
        <v>Q2</v>
      </c>
      <c r="N2450" s="2" cm="1">
        <f t="array" ref="N2450">IFERROR(_xlfn.IFS(Sales_Pipeline[[#This Row],[Deal_Stage]]="Won",_xlfn.XLOOKUP(Sales_Pipeline[[#This Row],[Product]],Products!$A$2:$A$8,Products!$C$2:$C$8),Sales_Pipeline[[#This Row],[Deal_Stage]]="Lost",_xlfn.XLOOKUP(Sales_Pipeline[[#This Row],[Product]],Products!$A$2:$A$8,Products!$C$2:$C$8)),"")</f>
        <v>4821</v>
      </c>
      <c r="O2450" s="2">
        <v>5104</v>
      </c>
    </row>
    <row r="2451" spans="1:15" x14ac:dyDescent="0.3">
      <c r="A2451" t="s">
        <v>2597</v>
      </c>
      <c r="B2451" t="s">
        <v>15</v>
      </c>
      <c r="C2451" t="str">
        <f>_xlfn.XLOOKUP(Sales_Pipeline[[#This Row],[Sales_Agent]],Sales_Teams[Sales_Agent],Sales_Teams[Manager])</f>
        <v>Melvin Marxen</v>
      </c>
      <c r="D2451" t="str">
        <f>_xlfn.XLOOKUP(Sales_Pipeline[[#This Row],[Manager]],Sales_Teams[Manager],Sales_Teams[Regional_Office])</f>
        <v>Central</v>
      </c>
      <c r="E2451" t="s">
        <v>8953</v>
      </c>
      <c r="F2451" t="s">
        <v>64</v>
      </c>
      <c r="G2451" t="str">
        <f>IFERROR(_xlfn.XLOOKUP(Sales_Pipeline[[#This Row],[Account]],Accounts!$A$2:$A$86,Accounts!$F$2:$F$86),"")</f>
        <v>United States</v>
      </c>
      <c r="H2451" t="s">
        <v>57</v>
      </c>
      <c r="I2451" s="3">
        <v>42841</v>
      </c>
      <c r="J2451" s="3">
        <v>42956</v>
      </c>
      <c r="K2451" s="8" t="str">
        <f>IF(Sales_Pipeline[[#This Row],[Close_Date]]="","",TEXT(Sales_Pipeline[[#This Row],[Close_Date]],"ddd"))</f>
        <v>Wed</v>
      </c>
      <c r="L2451" s="8" t="str">
        <f>IF(Sales_Pipeline[[#This Row],[Close_Date]]="","",TEXT(Sales_Pipeline[[#This Row],[Close_Date]],"mmm"))</f>
        <v>Aug</v>
      </c>
      <c r="M2451" s="8" t="str">
        <f>IF(Sales_Pipeline[[#This Row],[Close_Date]]="","","Q"&amp;ROUNDUP(MONTH(Sales_Pipeline[[#This Row],[Close_Date]])/3,0))</f>
        <v>Q3</v>
      </c>
      <c r="N2451" s="2" cm="1">
        <f t="array" ref="N2451">IFERROR(_xlfn.IFS(Sales_Pipeline[[#This Row],[Deal_Stage]]="Won",_xlfn.XLOOKUP(Sales_Pipeline[[#This Row],[Product]],Products!$A$2:$A$8,Products!$C$2:$C$8),Sales_Pipeline[[#This Row],[Deal_Stage]]="Lost",_xlfn.XLOOKUP(Sales_Pipeline[[#This Row],[Product]],Products!$A$2:$A$8,Products!$C$2:$C$8)),"")</f>
        <v>4821</v>
      </c>
      <c r="O2451" s="2">
        <v>5820</v>
      </c>
    </row>
    <row r="2452" spans="1:15" x14ac:dyDescent="0.3">
      <c r="A2452" t="s">
        <v>2598</v>
      </c>
      <c r="B2452" t="s">
        <v>28</v>
      </c>
      <c r="C2452" t="str">
        <f>_xlfn.XLOOKUP(Sales_Pipeline[[#This Row],[Sales_Agent]],Sales_Teams[Sales_Agent],Sales_Teams[Manager])</f>
        <v>Rocco Neubert</v>
      </c>
      <c r="D2452" t="str">
        <f>_xlfn.XLOOKUP(Sales_Pipeline[[#This Row],[Manager]],Sales_Teams[Manager],Sales_Teams[Regional_Office])</f>
        <v>East</v>
      </c>
      <c r="E2452" t="s">
        <v>76</v>
      </c>
      <c r="F2452" t="s">
        <v>123</v>
      </c>
      <c r="G2452" t="str">
        <f>IFERROR(_xlfn.XLOOKUP(Sales_Pipeline[[#This Row],[Account]],Accounts!$A$2:$A$86,Accounts!$F$2:$F$86),"")</f>
        <v>United States</v>
      </c>
      <c r="H2452" t="s">
        <v>57</v>
      </c>
      <c r="I2452" s="3">
        <v>42841</v>
      </c>
      <c r="J2452" s="3">
        <v>42952</v>
      </c>
      <c r="K2452" s="8" t="str">
        <f>IF(Sales_Pipeline[[#This Row],[Close_Date]]="","",TEXT(Sales_Pipeline[[#This Row],[Close_Date]],"ddd"))</f>
        <v>Sat</v>
      </c>
      <c r="L2452" s="8" t="str">
        <f>IF(Sales_Pipeline[[#This Row],[Close_Date]]="","",TEXT(Sales_Pipeline[[#This Row],[Close_Date]],"mmm"))</f>
        <v>Aug</v>
      </c>
      <c r="M2452" s="8" t="str">
        <f>IF(Sales_Pipeline[[#This Row],[Close_Date]]="","","Q"&amp;ROUNDUP(MONTH(Sales_Pipeline[[#This Row],[Close_Date]])/3,0))</f>
        <v>Q3</v>
      </c>
      <c r="N2452" s="2" cm="1">
        <f t="array" ref="N2452">IFERROR(_xlfn.IFS(Sales_Pipeline[[#This Row],[Deal_Stage]]="Won",_xlfn.XLOOKUP(Sales_Pipeline[[#This Row],[Product]],Products!$A$2:$A$8,Products!$C$2:$C$8),Sales_Pipeline[[#This Row],[Deal_Stage]]="Lost",_xlfn.XLOOKUP(Sales_Pipeline[[#This Row],[Product]],Products!$A$2:$A$8,Products!$C$2:$C$8)),"")</f>
        <v>3393</v>
      </c>
      <c r="O2452" s="2">
        <v>3012</v>
      </c>
    </row>
    <row r="2453" spans="1:15" x14ac:dyDescent="0.3">
      <c r="A2453" t="s">
        <v>2599</v>
      </c>
      <c r="B2453" t="s">
        <v>22</v>
      </c>
      <c r="C2453" t="str">
        <f>_xlfn.XLOOKUP(Sales_Pipeline[[#This Row],[Sales_Agent]],Sales_Teams[Sales_Agent],Sales_Teams[Manager])</f>
        <v>Cara Losch</v>
      </c>
      <c r="D2453" t="str">
        <f>_xlfn.XLOOKUP(Sales_Pipeline[[#This Row],[Manager]],Sales_Teams[Manager],Sales_Teams[Regional_Office])</f>
        <v>East</v>
      </c>
      <c r="E2453" t="s">
        <v>84</v>
      </c>
      <c r="F2453" t="s">
        <v>344</v>
      </c>
      <c r="G2453" t="str">
        <f>IFERROR(_xlfn.XLOOKUP(Sales_Pipeline[[#This Row],[Account]],Accounts!$A$2:$A$86,Accounts!$F$2:$F$86),"")</f>
        <v>Romania</v>
      </c>
      <c r="H2453" t="s">
        <v>82</v>
      </c>
      <c r="I2453" s="3">
        <v>42841</v>
      </c>
      <c r="J2453" s="3">
        <v>42847</v>
      </c>
      <c r="K2453" s="8" t="str">
        <f>IF(Sales_Pipeline[[#This Row],[Close_Date]]="","",TEXT(Sales_Pipeline[[#This Row],[Close_Date]],"ddd"))</f>
        <v>Sat</v>
      </c>
      <c r="L2453" s="8" t="str">
        <f>IF(Sales_Pipeline[[#This Row],[Close_Date]]="","",TEXT(Sales_Pipeline[[#This Row],[Close_Date]],"mmm"))</f>
        <v>Apr</v>
      </c>
      <c r="M2453" s="8" t="str">
        <f>IF(Sales_Pipeline[[#This Row],[Close_Date]]="","","Q"&amp;ROUNDUP(MONTH(Sales_Pipeline[[#This Row],[Close_Date]])/3,0))</f>
        <v>Q2</v>
      </c>
      <c r="N2453" s="2" cm="1">
        <f t="array" ref="N2453">IFERROR(_xlfn.IFS(Sales_Pipeline[[#This Row],[Deal_Stage]]="Won",_xlfn.XLOOKUP(Sales_Pipeline[[#This Row],[Product]],Products!$A$2:$A$8,Products!$C$2:$C$8),Sales_Pipeline[[#This Row],[Deal_Stage]]="Lost",_xlfn.XLOOKUP(Sales_Pipeline[[#This Row],[Product]],Products!$A$2:$A$8,Products!$C$2:$C$8)),"")</f>
        <v>5482</v>
      </c>
      <c r="O2453" s="2">
        <v>0</v>
      </c>
    </row>
    <row r="2454" spans="1:15" x14ac:dyDescent="0.3">
      <c r="A2454" t="s">
        <v>2600</v>
      </c>
      <c r="B2454" t="s">
        <v>22</v>
      </c>
      <c r="C2454" t="str">
        <f>_xlfn.XLOOKUP(Sales_Pipeline[[#This Row],[Sales_Agent]],Sales_Teams[Sales_Agent],Sales_Teams[Manager])</f>
        <v>Cara Losch</v>
      </c>
      <c r="D2454" t="str">
        <f>_xlfn.XLOOKUP(Sales_Pipeline[[#This Row],[Manager]],Sales_Teams[Manager],Sales_Teams[Regional_Office])</f>
        <v>East</v>
      </c>
      <c r="E2454" t="s">
        <v>8953</v>
      </c>
      <c r="F2454" t="s">
        <v>129</v>
      </c>
      <c r="G2454" t="str">
        <f>IFERROR(_xlfn.XLOOKUP(Sales_Pipeline[[#This Row],[Account]],Accounts!$A$2:$A$86,Accounts!$F$2:$F$86),"")</f>
        <v>Jordan</v>
      </c>
      <c r="H2454" t="s">
        <v>82</v>
      </c>
      <c r="I2454" s="3">
        <v>42841</v>
      </c>
      <c r="J2454" s="3">
        <v>42843</v>
      </c>
      <c r="K2454" s="8" t="str">
        <f>IF(Sales_Pipeline[[#This Row],[Close_Date]]="","",TEXT(Sales_Pipeline[[#This Row],[Close_Date]],"ddd"))</f>
        <v>Tue</v>
      </c>
      <c r="L2454" s="8" t="str">
        <f>IF(Sales_Pipeline[[#This Row],[Close_Date]]="","",TEXT(Sales_Pipeline[[#This Row],[Close_Date]],"mmm"))</f>
        <v>Apr</v>
      </c>
      <c r="M2454" s="8" t="str">
        <f>IF(Sales_Pipeline[[#This Row],[Close_Date]]="","","Q"&amp;ROUNDUP(MONTH(Sales_Pipeline[[#This Row],[Close_Date]])/3,0))</f>
        <v>Q2</v>
      </c>
      <c r="N2454" s="2" cm="1">
        <f t="array" ref="N2454">IFERROR(_xlfn.IFS(Sales_Pipeline[[#This Row],[Deal_Stage]]="Won",_xlfn.XLOOKUP(Sales_Pipeline[[#This Row],[Product]],Products!$A$2:$A$8,Products!$C$2:$C$8),Sales_Pipeline[[#This Row],[Deal_Stage]]="Lost",_xlfn.XLOOKUP(Sales_Pipeline[[#This Row],[Product]],Products!$A$2:$A$8,Products!$C$2:$C$8)),"")</f>
        <v>4821</v>
      </c>
      <c r="O2454" s="2">
        <v>0</v>
      </c>
    </row>
    <row r="2455" spans="1:15" x14ac:dyDescent="0.3">
      <c r="A2455" t="s">
        <v>2601</v>
      </c>
      <c r="B2455" t="s">
        <v>22</v>
      </c>
      <c r="C2455" t="str">
        <f>_xlfn.XLOOKUP(Sales_Pipeline[[#This Row],[Sales_Agent]],Sales_Teams[Sales_Agent],Sales_Teams[Manager])</f>
        <v>Cara Losch</v>
      </c>
      <c r="D2455" t="str">
        <f>_xlfn.XLOOKUP(Sales_Pipeline[[#This Row],[Manager]],Sales_Teams[Manager],Sales_Teams[Regional_Office])</f>
        <v>East</v>
      </c>
      <c r="E2455" t="s">
        <v>8953</v>
      </c>
      <c r="F2455" t="s">
        <v>216</v>
      </c>
      <c r="G2455" t="str">
        <f>IFERROR(_xlfn.XLOOKUP(Sales_Pipeline[[#This Row],[Account]],Accounts!$A$2:$A$86,Accounts!$F$2:$F$86),"")</f>
        <v>United States</v>
      </c>
      <c r="H2455" t="s">
        <v>57</v>
      </c>
      <c r="I2455" s="3">
        <v>42841</v>
      </c>
      <c r="J2455" s="3">
        <v>42848</v>
      </c>
      <c r="K2455" s="8" t="str">
        <f>IF(Sales_Pipeline[[#This Row],[Close_Date]]="","",TEXT(Sales_Pipeline[[#This Row],[Close_Date]],"ddd"))</f>
        <v>Sun</v>
      </c>
      <c r="L2455" s="8" t="str">
        <f>IF(Sales_Pipeline[[#This Row],[Close_Date]]="","",TEXT(Sales_Pipeline[[#This Row],[Close_Date]],"mmm"))</f>
        <v>Apr</v>
      </c>
      <c r="M2455" s="8" t="str">
        <f>IF(Sales_Pipeline[[#This Row],[Close_Date]]="","","Q"&amp;ROUNDUP(MONTH(Sales_Pipeline[[#This Row],[Close_Date]])/3,0))</f>
        <v>Q2</v>
      </c>
      <c r="N2455" s="2" cm="1">
        <f t="array" ref="N2455">IFERROR(_xlfn.IFS(Sales_Pipeline[[#This Row],[Deal_Stage]]="Won",_xlfn.XLOOKUP(Sales_Pipeline[[#This Row],[Product]],Products!$A$2:$A$8,Products!$C$2:$C$8),Sales_Pipeline[[#This Row],[Deal_Stage]]="Lost",_xlfn.XLOOKUP(Sales_Pipeline[[#This Row],[Product]],Products!$A$2:$A$8,Products!$C$2:$C$8)),"")</f>
        <v>4821</v>
      </c>
      <c r="O2455" s="2">
        <v>3930</v>
      </c>
    </row>
    <row r="2456" spans="1:15" x14ac:dyDescent="0.3">
      <c r="A2456" t="s">
        <v>2602</v>
      </c>
      <c r="B2456" t="s">
        <v>13</v>
      </c>
      <c r="C2456" t="str">
        <f>_xlfn.XLOOKUP(Sales_Pipeline[[#This Row],[Sales_Agent]],Sales_Teams[Sales_Agent],Sales_Teams[Manager])</f>
        <v>Melvin Marxen</v>
      </c>
      <c r="D2456" t="str">
        <f>_xlfn.XLOOKUP(Sales_Pipeline[[#This Row],[Manager]],Sales_Teams[Manager],Sales_Teams[Regional_Office])</f>
        <v>Central</v>
      </c>
      <c r="E2456" t="s">
        <v>55</v>
      </c>
      <c r="F2456" t="s">
        <v>223</v>
      </c>
      <c r="G2456" t="str">
        <f>IFERROR(_xlfn.XLOOKUP(Sales_Pipeline[[#This Row],[Account]],Accounts!$A$2:$A$86,Accounts!$F$2:$F$86),"")</f>
        <v>United States</v>
      </c>
      <c r="H2456" t="s">
        <v>57</v>
      </c>
      <c r="I2456" s="3">
        <v>42841</v>
      </c>
      <c r="J2456" s="3">
        <v>42847</v>
      </c>
      <c r="K2456" s="8" t="str">
        <f>IF(Sales_Pipeline[[#This Row],[Close_Date]]="","",TEXT(Sales_Pipeline[[#This Row],[Close_Date]],"ddd"))</f>
        <v>Sat</v>
      </c>
      <c r="L2456" s="8" t="str">
        <f>IF(Sales_Pipeline[[#This Row],[Close_Date]]="","",TEXT(Sales_Pipeline[[#This Row],[Close_Date]],"mmm"))</f>
        <v>Apr</v>
      </c>
      <c r="M2456" s="8" t="str">
        <f>IF(Sales_Pipeline[[#This Row],[Close_Date]]="","","Q"&amp;ROUNDUP(MONTH(Sales_Pipeline[[#This Row],[Close_Date]])/3,0))</f>
        <v>Q2</v>
      </c>
      <c r="N2456" s="2" cm="1">
        <f t="array" ref="N2456">IFERROR(_xlfn.IFS(Sales_Pipeline[[#This Row],[Deal_Stage]]="Won",_xlfn.XLOOKUP(Sales_Pipeline[[#This Row],[Product]],Products!$A$2:$A$8,Products!$C$2:$C$8),Sales_Pipeline[[#This Row],[Deal_Stage]]="Lost",_xlfn.XLOOKUP(Sales_Pipeline[[#This Row],[Product]],Products!$A$2:$A$8,Products!$C$2:$C$8)),"")</f>
        <v>1096</v>
      </c>
      <c r="O2456" s="2">
        <v>1055</v>
      </c>
    </row>
    <row r="2457" spans="1:15" x14ac:dyDescent="0.3">
      <c r="A2457" t="s">
        <v>2603</v>
      </c>
      <c r="B2457" t="s">
        <v>36</v>
      </c>
      <c r="C2457" t="str">
        <f>_xlfn.XLOOKUP(Sales_Pipeline[[#This Row],[Sales_Agent]],Sales_Teams[Sales_Agent],Sales_Teams[Manager])</f>
        <v>Celia Rouche</v>
      </c>
      <c r="D2457" t="str">
        <f>_xlfn.XLOOKUP(Sales_Pipeline[[#This Row],[Manager]],Sales_Teams[Manager],Sales_Teams[Regional_Office])</f>
        <v>West</v>
      </c>
      <c r="E2457" t="s">
        <v>76</v>
      </c>
      <c r="F2457" t="s">
        <v>328</v>
      </c>
      <c r="G2457" t="str">
        <f>IFERROR(_xlfn.XLOOKUP(Sales_Pipeline[[#This Row],[Account]],Accounts!$A$2:$A$86,Accounts!$F$2:$F$86),"")</f>
        <v>United States</v>
      </c>
      <c r="H2457" t="s">
        <v>82</v>
      </c>
      <c r="I2457" s="3">
        <v>42841</v>
      </c>
      <c r="J2457" s="3">
        <v>42847</v>
      </c>
      <c r="K2457" s="8" t="str">
        <f>IF(Sales_Pipeline[[#This Row],[Close_Date]]="","",TEXT(Sales_Pipeline[[#This Row],[Close_Date]],"ddd"))</f>
        <v>Sat</v>
      </c>
      <c r="L2457" s="8" t="str">
        <f>IF(Sales_Pipeline[[#This Row],[Close_Date]]="","",TEXT(Sales_Pipeline[[#This Row],[Close_Date]],"mmm"))</f>
        <v>Apr</v>
      </c>
      <c r="M2457" s="8" t="str">
        <f>IF(Sales_Pipeline[[#This Row],[Close_Date]]="","","Q"&amp;ROUNDUP(MONTH(Sales_Pipeline[[#This Row],[Close_Date]])/3,0))</f>
        <v>Q2</v>
      </c>
      <c r="N2457" s="2" cm="1">
        <f t="array" ref="N2457">IFERROR(_xlfn.IFS(Sales_Pipeline[[#This Row],[Deal_Stage]]="Won",_xlfn.XLOOKUP(Sales_Pipeline[[#This Row],[Product]],Products!$A$2:$A$8,Products!$C$2:$C$8),Sales_Pipeline[[#This Row],[Deal_Stage]]="Lost",_xlfn.XLOOKUP(Sales_Pipeline[[#This Row],[Product]],Products!$A$2:$A$8,Products!$C$2:$C$8)),"")</f>
        <v>3393</v>
      </c>
      <c r="O2457" s="2">
        <v>0</v>
      </c>
    </row>
    <row r="2458" spans="1:15" x14ac:dyDescent="0.3">
      <c r="A2458" t="s">
        <v>2604</v>
      </c>
      <c r="B2458" t="s">
        <v>10</v>
      </c>
      <c r="C2458" t="str">
        <f>_xlfn.XLOOKUP(Sales_Pipeline[[#This Row],[Sales_Agent]],Sales_Teams[Sales_Agent],Sales_Teams[Manager])</f>
        <v>Melvin Marxen</v>
      </c>
      <c r="D2458" t="str">
        <f>_xlfn.XLOOKUP(Sales_Pipeline[[#This Row],[Manager]],Sales_Teams[Manager],Sales_Teams[Regional_Office])</f>
        <v>Central</v>
      </c>
      <c r="E2458" t="s">
        <v>63</v>
      </c>
      <c r="F2458" t="s">
        <v>247</v>
      </c>
      <c r="G2458" t="str">
        <f>IFERROR(_xlfn.XLOOKUP(Sales_Pipeline[[#This Row],[Account]],Accounts!$A$2:$A$86,Accounts!$F$2:$F$86),"")</f>
        <v>United States</v>
      </c>
      <c r="H2458" t="s">
        <v>57</v>
      </c>
      <c r="I2458" s="3">
        <v>42841</v>
      </c>
      <c r="J2458" s="3">
        <v>42849</v>
      </c>
      <c r="K2458" s="8" t="str">
        <f>IF(Sales_Pipeline[[#This Row],[Close_Date]]="","",TEXT(Sales_Pipeline[[#This Row],[Close_Date]],"ddd"))</f>
        <v>Mon</v>
      </c>
      <c r="L2458" s="8" t="str">
        <f>IF(Sales_Pipeline[[#This Row],[Close_Date]]="","",TEXT(Sales_Pipeline[[#This Row],[Close_Date]],"mmm"))</f>
        <v>Apr</v>
      </c>
      <c r="M2458" s="8" t="str">
        <f>IF(Sales_Pipeline[[#This Row],[Close_Date]]="","","Q"&amp;ROUNDUP(MONTH(Sales_Pipeline[[#This Row],[Close_Date]])/3,0))</f>
        <v>Q2</v>
      </c>
      <c r="N2458" s="2" cm="1">
        <f t="array" ref="N2458">IFERROR(_xlfn.IFS(Sales_Pipeline[[#This Row],[Deal_Stage]]="Won",_xlfn.XLOOKUP(Sales_Pipeline[[#This Row],[Product]],Products!$A$2:$A$8,Products!$C$2:$C$8),Sales_Pipeline[[#This Row],[Deal_Stage]]="Lost",_xlfn.XLOOKUP(Sales_Pipeline[[#This Row],[Product]],Products!$A$2:$A$8,Products!$C$2:$C$8)),"")</f>
        <v>550</v>
      </c>
      <c r="O2458" s="2">
        <v>538</v>
      </c>
    </row>
    <row r="2459" spans="1:15" x14ac:dyDescent="0.3">
      <c r="A2459" t="s">
        <v>2605</v>
      </c>
      <c r="B2459" t="s">
        <v>10</v>
      </c>
      <c r="C2459" t="str">
        <f>_xlfn.XLOOKUP(Sales_Pipeline[[#This Row],[Sales_Agent]],Sales_Teams[Sales_Agent],Sales_Teams[Manager])</f>
        <v>Melvin Marxen</v>
      </c>
      <c r="D2459" t="str">
        <f>_xlfn.XLOOKUP(Sales_Pipeline[[#This Row],[Manager]],Sales_Teams[Manager],Sales_Teams[Regional_Office])</f>
        <v>Central</v>
      </c>
      <c r="E2459" t="s">
        <v>61</v>
      </c>
      <c r="F2459" t="s">
        <v>223</v>
      </c>
      <c r="G2459" t="str">
        <f>IFERROR(_xlfn.XLOOKUP(Sales_Pipeline[[#This Row],[Account]],Accounts!$A$2:$A$86,Accounts!$F$2:$F$86),"")</f>
        <v>United States</v>
      </c>
      <c r="H2459" t="s">
        <v>57</v>
      </c>
      <c r="I2459" s="3">
        <v>42841</v>
      </c>
      <c r="J2459" s="3">
        <v>42848</v>
      </c>
      <c r="K2459" s="8" t="str">
        <f>IF(Sales_Pipeline[[#This Row],[Close_Date]]="","",TEXT(Sales_Pipeline[[#This Row],[Close_Date]],"ddd"))</f>
        <v>Sun</v>
      </c>
      <c r="L2459" s="8" t="str">
        <f>IF(Sales_Pipeline[[#This Row],[Close_Date]]="","",TEXT(Sales_Pipeline[[#This Row],[Close_Date]],"mmm"))</f>
        <v>Apr</v>
      </c>
      <c r="M2459" s="8" t="str">
        <f>IF(Sales_Pipeline[[#This Row],[Close_Date]]="","","Q"&amp;ROUNDUP(MONTH(Sales_Pipeline[[#This Row],[Close_Date]])/3,0))</f>
        <v>Q2</v>
      </c>
      <c r="N2459" s="2" cm="1">
        <f t="array" ref="N2459">IFERROR(_xlfn.IFS(Sales_Pipeline[[#This Row],[Deal_Stage]]="Won",_xlfn.XLOOKUP(Sales_Pipeline[[#This Row],[Product]],Products!$A$2:$A$8,Products!$C$2:$C$8),Sales_Pipeline[[#This Row],[Deal_Stage]]="Lost",_xlfn.XLOOKUP(Sales_Pipeline[[#This Row],[Product]],Products!$A$2:$A$8,Products!$C$2:$C$8)),"")</f>
        <v>55</v>
      </c>
      <c r="O2459" s="2">
        <v>68</v>
      </c>
    </row>
    <row r="2460" spans="1:15" x14ac:dyDescent="0.3">
      <c r="A2460" t="s">
        <v>2606</v>
      </c>
      <c r="B2460" t="s">
        <v>42</v>
      </c>
      <c r="C2460" t="str">
        <f>_xlfn.XLOOKUP(Sales_Pipeline[[#This Row],[Sales_Agent]],Sales_Teams[Sales_Agent],Sales_Teams[Manager])</f>
        <v>Summer Sewald</v>
      </c>
      <c r="D2460" t="str">
        <f>_xlfn.XLOOKUP(Sales_Pipeline[[#This Row],[Manager]],Sales_Teams[Manager],Sales_Teams[Regional_Office])</f>
        <v>West</v>
      </c>
      <c r="E2460" t="s">
        <v>8953</v>
      </c>
      <c r="G2460" t="str">
        <f>IFERROR(_xlfn.XLOOKUP(Sales_Pipeline[[#This Row],[Account]],Accounts!$A$2:$A$86,Accounts!$F$2:$F$86),"")</f>
        <v/>
      </c>
      <c r="H2460" t="s">
        <v>77</v>
      </c>
      <c r="I2460" s="3">
        <v>42841</v>
      </c>
      <c r="K2460" s="8" t="str">
        <f>IF(Sales_Pipeline[[#This Row],[Close_Date]]="","",TEXT(Sales_Pipeline[[#This Row],[Close_Date]],"ddd"))</f>
        <v/>
      </c>
      <c r="L2460" s="8" t="str">
        <f>IF(Sales_Pipeline[[#This Row],[Close_Date]]="","",TEXT(Sales_Pipeline[[#This Row],[Close_Date]],"mmm"))</f>
        <v/>
      </c>
      <c r="M2460" s="8" t="str">
        <f>IF(Sales_Pipeline[[#This Row],[Close_Date]]="","","Q"&amp;ROUNDUP(MONTH(Sales_Pipeline[[#This Row],[Close_Date]])/3,0))</f>
        <v/>
      </c>
      <c r="N2460" s="2" t="str" cm="1">
        <f t="array" ref="N2460">IFERROR(_xlfn.IFS(Sales_Pipeline[[#This Row],[Deal_Stage]]="Won",_xlfn.XLOOKUP(Sales_Pipeline[[#This Row],[Product]],Products!$A$2:$A$8,Products!$C$2:$C$8),Sales_Pipeline[[#This Row],[Deal_Stage]]="Lost",_xlfn.XLOOKUP(Sales_Pipeline[[#This Row],[Product]],Products!$A$2:$A$8,Products!$C$2:$C$8)),"")</f>
        <v/>
      </c>
      <c r="O2460" s="2">
        <v>0</v>
      </c>
    </row>
    <row r="2461" spans="1:15" x14ac:dyDescent="0.3">
      <c r="A2461" t="s">
        <v>2607</v>
      </c>
      <c r="B2461" t="s">
        <v>42</v>
      </c>
      <c r="C2461" t="str">
        <f>_xlfn.XLOOKUP(Sales_Pipeline[[#This Row],[Sales_Agent]],Sales_Teams[Sales_Agent],Sales_Teams[Manager])</f>
        <v>Summer Sewald</v>
      </c>
      <c r="D2461" t="str">
        <f>_xlfn.XLOOKUP(Sales_Pipeline[[#This Row],[Manager]],Sales_Teams[Manager],Sales_Teams[Regional_Office])</f>
        <v>West</v>
      </c>
      <c r="E2461" t="s">
        <v>76</v>
      </c>
      <c r="F2461" t="s">
        <v>570</v>
      </c>
      <c r="G2461" t="str">
        <f>IFERROR(_xlfn.XLOOKUP(Sales_Pipeline[[#This Row],[Account]],Accounts!$A$2:$A$86,Accounts!$F$2:$F$86),"")</f>
        <v>Germany</v>
      </c>
      <c r="H2461" t="s">
        <v>82</v>
      </c>
      <c r="I2461" s="3">
        <v>42841</v>
      </c>
      <c r="J2461" s="3">
        <v>42848</v>
      </c>
      <c r="K2461" s="8" t="str">
        <f>IF(Sales_Pipeline[[#This Row],[Close_Date]]="","",TEXT(Sales_Pipeline[[#This Row],[Close_Date]],"ddd"))</f>
        <v>Sun</v>
      </c>
      <c r="L2461" s="8" t="str">
        <f>IF(Sales_Pipeline[[#This Row],[Close_Date]]="","",TEXT(Sales_Pipeline[[#This Row],[Close_Date]],"mmm"))</f>
        <v>Apr</v>
      </c>
      <c r="M2461" s="8" t="str">
        <f>IF(Sales_Pipeline[[#This Row],[Close_Date]]="","","Q"&amp;ROUNDUP(MONTH(Sales_Pipeline[[#This Row],[Close_Date]])/3,0))</f>
        <v>Q2</v>
      </c>
      <c r="N2461" s="2" cm="1">
        <f t="array" ref="N2461">IFERROR(_xlfn.IFS(Sales_Pipeline[[#This Row],[Deal_Stage]]="Won",_xlfn.XLOOKUP(Sales_Pipeline[[#This Row],[Product]],Products!$A$2:$A$8,Products!$C$2:$C$8),Sales_Pipeline[[#This Row],[Deal_Stage]]="Lost",_xlfn.XLOOKUP(Sales_Pipeline[[#This Row],[Product]],Products!$A$2:$A$8,Products!$C$2:$C$8)),"")</f>
        <v>3393</v>
      </c>
      <c r="O2461" s="2">
        <v>0</v>
      </c>
    </row>
    <row r="2462" spans="1:15" x14ac:dyDescent="0.3">
      <c r="A2462" t="s">
        <v>2608</v>
      </c>
      <c r="B2462" t="s">
        <v>45</v>
      </c>
      <c r="C2462" t="str">
        <f>_xlfn.XLOOKUP(Sales_Pipeline[[#This Row],[Sales_Agent]],Sales_Teams[Sales_Agent],Sales_Teams[Manager])</f>
        <v>Summer Sewald</v>
      </c>
      <c r="D2462" t="str">
        <f>_xlfn.XLOOKUP(Sales_Pipeline[[#This Row],[Manager]],Sales_Teams[Manager],Sales_Teams[Regional_Office])</f>
        <v>West</v>
      </c>
      <c r="E2462" t="s">
        <v>63</v>
      </c>
      <c r="F2462" t="s">
        <v>570</v>
      </c>
      <c r="G2462" t="str">
        <f>IFERROR(_xlfn.XLOOKUP(Sales_Pipeline[[#This Row],[Account]],Accounts!$A$2:$A$86,Accounts!$F$2:$F$86),"")</f>
        <v>Germany</v>
      </c>
      <c r="H2462" t="s">
        <v>57</v>
      </c>
      <c r="I2462" s="3">
        <v>42841</v>
      </c>
      <c r="J2462" s="3">
        <v>42853</v>
      </c>
      <c r="K2462" s="8" t="str">
        <f>IF(Sales_Pipeline[[#This Row],[Close_Date]]="","",TEXT(Sales_Pipeline[[#This Row],[Close_Date]],"ddd"))</f>
        <v>Fri</v>
      </c>
      <c r="L2462" s="8" t="str">
        <f>IF(Sales_Pipeline[[#This Row],[Close_Date]]="","",TEXT(Sales_Pipeline[[#This Row],[Close_Date]],"mmm"))</f>
        <v>Apr</v>
      </c>
      <c r="M2462" s="8" t="str">
        <f>IF(Sales_Pipeline[[#This Row],[Close_Date]]="","","Q"&amp;ROUNDUP(MONTH(Sales_Pipeline[[#This Row],[Close_Date]])/3,0))</f>
        <v>Q2</v>
      </c>
      <c r="N2462" s="2" cm="1">
        <f t="array" ref="N2462">IFERROR(_xlfn.IFS(Sales_Pipeline[[#This Row],[Deal_Stage]]="Won",_xlfn.XLOOKUP(Sales_Pipeline[[#This Row],[Product]],Products!$A$2:$A$8,Products!$C$2:$C$8),Sales_Pipeline[[#This Row],[Deal_Stage]]="Lost",_xlfn.XLOOKUP(Sales_Pipeline[[#This Row],[Product]],Products!$A$2:$A$8,Products!$C$2:$C$8)),"")</f>
        <v>550</v>
      </c>
      <c r="O2462" s="2">
        <v>572</v>
      </c>
    </row>
    <row r="2463" spans="1:15" x14ac:dyDescent="0.3">
      <c r="A2463" t="s">
        <v>2609</v>
      </c>
      <c r="B2463" t="s">
        <v>45</v>
      </c>
      <c r="C2463" t="str">
        <f>_xlfn.XLOOKUP(Sales_Pipeline[[#This Row],[Sales_Agent]],Sales_Teams[Sales_Agent],Sales_Teams[Manager])</f>
        <v>Summer Sewald</v>
      </c>
      <c r="D2463" t="str">
        <f>_xlfn.XLOOKUP(Sales_Pipeline[[#This Row],[Manager]],Sales_Teams[Manager],Sales_Teams[Regional_Office])</f>
        <v>West</v>
      </c>
      <c r="E2463" t="s">
        <v>55</v>
      </c>
      <c r="F2463" t="s">
        <v>413</v>
      </c>
      <c r="G2463" t="str">
        <f>IFERROR(_xlfn.XLOOKUP(Sales_Pipeline[[#This Row],[Account]],Accounts!$A$2:$A$86,Accounts!$F$2:$F$86),"")</f>
        <v>United States</v>
      </c>
      <c r="H2463" t="s">
        <v>57</v>
      </c>
      <c r="I2463" s="3">
        <v>42841</v>
      </c>
      <c r="J2463" s="3">
        <v>42849</v>
      </c>
      <c r="K2463" s="8" t="str">
        <f>IF(Sales_Pipeline[[#This Row],[Close_Date]]="","",TEXT(Sales_Pipeline[[#This Row],[Close_Date]],"ddd"))</f>
        <v>Mon</v>
      </c>
      <c r="L2463" s="8" t="str">
        <f>IF(Sales_Pipeline[[#This Row],[Close_Date]]="","",TEXT(Sales_Pipeline[[#This Row],[Close_Date]],"mmm"))</f>
        <v>Apr</v>
      </c>
      <c r="M2463" s="8" t="str">
        <f>IF(Sales_Pipeline[[#This Row],[Close_Date]]="","","Q"&amp;ROUNDUP(MONTH(Sales_Pipeline[[#This Row],[Close_Date]])/3,0))</f>
        <v>Q2</v>
      </c>
      <c r="N2463" s="2" cm="1">
        <f t="array" ref="N2463">IFERROR(_xlfn.IFS(Sales_Pipeline[[#This Row],[Deal_Stage]]="Won",_xlfn.XLOOKUP(Sales_Pipeline[[#This Row],[Product]],Products!$A$2:$A$8,Products!$C$2:$C$8),Sales_Pipeline[[#This Row],[Deal_Stage]]="Lost",_xlfn.XLOOKUP(Sales_Pipeline[[#This Row],[Product]],Products!$A$2:$A$8,Products!$C$2:$C$8)),"")</f>
        <v>1096</v>
      </c>
      <c r="O2463" s="2">
        <v>1234</v>
      </c>
    </row>
    <row r="2464" spans="1:15" x14ac:dyDescent="0.3">
      <c r="A2464" t="s">
        <v>2610</v>
      </c>
      <c r="B2464" t="s">
        <v>9</v>
      </c>
      <c r="C2464" t="str">
        <f>_xlfn.XLOOKUP(Sales_Pipeline[[#This Row],[Sales_Agent]],Sales_Teams[Sales_Agent],Sales_Teams[Manager])</f>
        <v>Dustin Brinkmann</v>
      </c>
      <c r="D2464" t="str">
        <f>_xlfn.XLOOKUP(Sales_Pipeline[[#This Row],[Manager]],Sales_Teams[Manager],Sales_Teams[Regional_Office])</f>
        <v>Central</v>
      </c>
      <c r="E2464" t="s">
        <v>63</v>
      </c>
      <c r="F2464" t="s">
        <v>68</v>
      </c>
      <c r="G2464" t="str">
        <f>IFERROR(_xlfn.XLOOKUP(Sales_Pipeline[[#This Row],[Account]],Accounts!$A$2:$A$86,Accounts!$F$2:$F$86),"")</f>
        <v>United States</v>
      </c>
      <c r="H2464" t="s">
        <v>82</v>
      </c>
      <c r="I2464" s="3">
        <v>42841</v>
      </c>
      <c r="J2464" s="3">
        <v>42843</v>
      </c>
      <c r="K2464" s="8" t="str">
        <f>IF(Sales_Pipeline[[#This Row],[Close_Date]]="","",TEXT(Sales_Pipeline[[#This Row],[Close_Date]],"ddd"))</f>
        <v>Tue</v>
      </c>
      <c r="L2464" s="8" t="str">
        <f>IF(Sales_Pipeline[[#This Row],[Close_Date]]="","",TEXT(Sales_Pipeline[[#This Row],[Close_Date]],"mmm"))</f>
        <v>Apr</v>
      </c>
      <c r="M2464" s="8" t="str">
        <f>IF(Sales_Pipeline[[#This Row],[Close_Date]]="","","Q"&amp;ROUNDUP(MONTH(Sales_Pipeline[[#This Row],[Close_Date]])/3,0))</f>
        <v>Q2</v>
      </c>
      <c r="N2464" s="2" cm="1">
        <f t="array" ref="N2464">IFERROR(_xlfn.IFS(Sales_Pipeline[[#This Row],[Deal_Stage]]="Won",_xlfn.XLOOKUP(Sales_Pipeline[[#This Row],[Product]],Products!$A$2:$A$8,Products!$C$2:$C$8),Sales_Pipeline[[#This Row],[Deal_Stage]]="Lost",_xlfn.XLOOKUP(Sales_Pipeline[[#This Row],[Product]],Products!$A$2:$A$8,Products!$C$2:$C$8)),"")</f>
        <v>550</v>
      </c>
      <c r="O2464" s="2">
        <v>0</v>
      </c>
    </row>
    <row r="2465" spans="1:15" x14ac:dyDescent="0.3">
      <c r="A2465" t="s">
        <v>2611</v>
      </c>
      <c r="B2465" t="s">
        <v>7</v>
      </c>
      <c r="C2465" t="str">
        <f>_xlfn.XLOOKUP(Sales_Pipeline[[#This Row],[Sales_Agent]],Sales_Teams[Sales_Agent],Sales_Teams[Manager])</f>
        <v>Dustin Brinkmann</v>
      </c>
      <c r="D2465" t="str">
        <f>_xlfn.XLOOKUP(Sales_Pipeline[[#This Row],[Manager]],Sales_Teams[Manager],Sales_Teams[Regional_Office])</f>
        <v>Central</v>
      </c>
      <c r="E2465" t="s">
        <v>61</v>
      </c>
      <c r="F2465" t="s">
        <v>59</v>
      </c>
      <c r="G2465" t="str">
        <f>IFERROR(_xlfn.XLOOKUP(Sales_Pipeline[[#This Row],[Account]],Accounts!$A$2:$A$86,Accounts!$F$2:$F$86),"")</f>
        <v>United States</v>
      </c>
      <c r="H2465" t="s">
        <v>82</v>
      </c>
      <c r="I2465" s="3">
        <v>42841</v>
      </c>
      <c r="J2465" s="3">
        <v>42842</v>
      </c>
      <c r="K2465" s="8" t="str">
        <f>IF(Sales_Pipeline[[#This Row],[Close_Date]]="","",TEXT(Sales_Pipeline[[#This Row],[Close_Date]],"ddd"))</f>
        <v>Mon</v>
      </c>
      <c r="L2465" s="8" t="str">
        <f>IF(Sales_Pipeline[[#This Row],[Close_Date]]="","",TEXT(Sales_Pipeline[[#This Row],[Close_Date]],"mmm"))</f>
        <v>Apr</v>
      </c>
      <c r="M2465" s="8" t="str">
        <f>IF(Sales_Pipeline[[#This Row],[Close_Date]]="","","Q"&amp;ROUNDUP(MONTH(Sales_Pipeline[[#This Row],[Close_Date]])/3,0))</f>
        <v>Q2</v>
      </c>
      <c r="N2465" s="2" cm="1">
        <f t="array" ref="N2465">IFERROR(_xlfn.IFS(Sales_Pipeline[[#This Row],[Deal_Stage]]="Won",_xlfn.XLOOKUP(Sales_Pipeline[[#This Row],[Product]],Products!$A$2:$A$8,Products!$C$2:$C$8),Sales_Pipeline[[#This Row],[Deal_Stage]]="Lost",_xlfn.XLOOKUP(Sales_Pipeline[[#This Row],[Product]],Products!$A$2:$A$8,Products!$C$2:$C$8)),"")</f>
        <v>55</v>
      </c>
      <c r="O2465" s="2">
        <v>0</v>
      </c>
    </row>
    <row r="2466" spans="1:15" x14ac:dyDescent="0.3">
      <c r="A2466" t="s">
        <v>2612</v>
      </c>
      <c r="B2466" t="s">
        <v>32</v>
      </c>
      <c r="C2466" t="str">
        <f>_xlfn.XLOOKUP(Sales_Pipeline[[#This Row],[Sales_Agent]],Sales_Teams[Sales_Agent],Sales_Teams[Manager])</f>
        <v>Celia Rouche</v>
      </c>
      <c r="D2466" t="str">
        <f>_xlfn.XLOOKUP(Sales_Pipeline[[#This Row],[Manager]],Sales_Teams[Manager],Sales_Teams[Regional_Office])</f>
        <v>West</v>
      </c>
      <c r="E2466" t="s">
        <v>8953</v>
      </c>
      <c r="G2466" t="str">
        <f>IFERROR(_xlfn.XLOOKUP(Sales_Pipeline[[#This Row],[Account]],Accounts!$A$2:$A$86,Accounts!$F$2:$F$86),"")</f>
        <v/>
      </c>
      <c r="H2466" t="s">
        <v>77</v>
      </c>
      <c r="I2466" s="3">
        <v>42841</v>
      </c>
      <c r="K2466" s="8" t="str">
        <f>IF(Sales_Pipeline[[#This Row],[Close_Date]]="","",TEXT(Sales_Pipeline[[#This Row],[Close_Date]],"ddd"))</f>
        <v/>
      </c>
      <c r="L2466" s="8" t="str">
        <f>IF(Sales_Pipeline[[#This Row],[Close_Date]]="","",TEXT(Sales_Pipeline[[#This Row],[Close_Date]],"mmm"))</f>
        <v/>
      </c>
      <c r="M2466" s="8" t="str">
        <f>IF(Sales_Pipeline[[#This Row],[Close_Date]]="","","Q"&amp;ROUNDUP(MONTH(Sales_Pipeline[[#This Row],[Close_Date]])/3,0))</f>
        <v/>
      </c>
      <c r="N2466" s="2" t="str" cm="1">
        <f t="array" ref="N2466">IFERROR(_xlfn.IFS(Sales_Pipeline[[#This Row],[Deal_Stage]]="Won",_xlfn.XLOOKUP(Sales_Pipeline[[#This Row],[Product]],Products!$A$2:$A$8,Products!$C$2:$C$8),Sales_Pipeline[[#This Row],[Deal_Stage]]="Lost",_xlfn.XLOOKUP(Sales_Pipeline[[#This Row],[Product]],Products!$A$2:$A$8,Products!$C$2:$C$8)),"")</f>
        <v/>
      </c>
      <c r="O2466" s="2">
        <v>0</v>
      </c>
    </row>
    <row r="2467" spans="1:15" x14ac:dyDescent="0.3">
      <c r="A2467" t="s">
        <v>2613</v>
      </c>
      <c r="B2467" t="s">
        <v>32</v>
      </c>
      <c r="C2467" t="str">
        <f>_xlfn.XLOOKUP(Sales_Pipeline[[#This Row],[Sales_Agent]],Sales_Teams[Sales_Agent],Sales_Teams[Manager])</f>
        <v>Celia Rouche</v>
      </c>
      <c r="D2467" t="str">
        <f>_xlfn.XLOOKUP(Sales_Pipeline[[#This Row],[Manager]],Sales_Teams[Manager],Sales_Teams[Regional_Office])</f>
        <v>West</v>
      </c>
      <c r="E2467" t="s">
        <v>61</v>
      </c>
      <c r="F2467" t="s">
        <v>185</v>
      </c>
      <c r="G2467" t="str">
        <f>IFERROR(_xlfn.XLOOKUP(Sales_Pipeline[[#This Row],[Account]],Accounts!$A$2:$A$86,Accounts!$F$2:$F$86),"")</f>
        <v>United States</v>
      </c>
      <c r="H2467" t="s">
        <v>57</v>
      </c>
      <c r="I2467" s="3">
        <v>42841</v>
      </c>
      <c r="J2467" s="3">
        <v>42859</v>
      </c>
      <c r="K2467" s="8" t="str">
        <f>IF(Sales_Pipeline[[#This Row],[Close_Date]]="","",TEXT(Sales_Pipeline[[#This Row],[Close_Date]],"ddd"))</f>
        <v>Thu</v>
      </c>
      <c r="L2467" s="8" t="str">
        <f>IF(Sales_Pipeline[[#This Row],[Close_Date]]="","",TEXT(Sales_Pipeline[[#This Row],[Close_Date]],"mmm"))</f>
        <v>May</v>
      </c>
      <c r="M2467" s="8" t="str">
        <f>IF(Sales_Pipeline[[#This Row],[Close_Date]]="","","Q"&amp;ROUNDUP(MONTH(Sales_Pipeline[[#This Row],[Close_Date]])/3,0))</f>
        <v>Q2</v>
      </c>
      <c r="N2467" s="2" cm="1">
        <f t="array" ref="N2467">IFERROR(_xlfn.IFS(Sales_Pipeline[[#This Row],[Deal_Stage]]="Won",_xlfn.XLOOKUP(Sales_Pipeline[[#This Row],[Product]],Products!$A$2:$A$8,Products!$C$2:$C$8),Sales_Pipeline[[#This Row],[Deal_Stage]]="Lost",_xlfn.XLOOKUP(Sales_Pipeline[[#This Row],[Product]],Products!$A$2:$A$8,Products!$C$2:$C$8)),"")</f>
        <v>55</v>
      </c>
      <c r="O2467" s="2">
        <v>56</v>
      </c>
    </row>
    <row r="2468" spans="1:15" x14ac:dyDescent="0.3">
      <c r="A2468" t="s">
        <v>2614</v>
      </c>
      <c r="B2468" t="s">
        <v>17</v>
      </c>
      <c r="C2468" t="str">
        <f>_xlfn.XLOOKUP(Sales_Pipeline[[#This Row],[Sales_Agent]],Sales_Teams[Sales_Agent],Sales_Teams[Manager])</f>
        <v>Cara Losch</v>
      </c>
      <c r="D2468" t="str">
        <f>_xlfn.XLOOKUP(Sales_Pipeline[[#This Row],[Manager]],Sales_Teams[Manager],Sales_Teams[Regional_Office])</f>
        <v>East</v>
      </c>
      <c r="E2468" t="s">
        <v>61</v>
      </c>
      <c r="F2468" t="s">
        <v>315</v>
      </c>
      <c r="G2468" t="str">
        <f>IFERROR(_xlfn.XLOOKUP(Sales_Pipeline[[#This Row],[Account]],Accounts!$A$2:$A$86,Accounts!$F$2:$F$86),"")</f>
        <v>United States</v>
      </c>
      <c r="H2468" t="s">
        <v>82</v>
      </c>
      <c r="I2468" s="3">
        <v>42841</v>
      </c>
      <c r="J2468" s="3">
        <v>42858</v>
      </c>
      <c r="K2468" s="8" t="str">
        <f>IF(Sales_Pipeline[[#This Row],[Close_Date]]="","",TEXT(Sales_Pipeline[[#This Row],[Close_Date]],"ddd"))</f>
        <v>Wed</v>
      </c>
      <c r="L2468" s="8" t="str">
        <f>IF(Sales_Pipeline[[#This Row],[Close_Date]]="","",TEXT(Sales_Pipeline[[#This Row],[Close_Date]],"mmm"))</f>
        <v>May</v>
      </c>
      <c r="M2468" s="8" t="str">
        <f>IF(Sales_Pipeline[[#This Row],[Close_Date]]="","","Q"&amp;ROUNDUP(MONTH(Sales_Pipeline[[#This Row],[Close_Date]])/3,0))</f>
        <v>Q2</v>
      </c>
      <c r="N2468" s="2" cm="1">
        <f t="array" ref="N2468">IFERROR(_xlfn.IFS(Sales_Pipeline[[#This Row],[Deal_Stage]]="Won",_xlfn.XLOOKUP(Sales_Pipeline[[#This Row],[Product]],Products!$A$2:$A$8,Products!$C$2:$C$8),Sales_Pipeline[[#This Row],[Deal_Stage]]="Lost",_xlfn.XLOOKUP(Sales_Pipeline[[#This Row],[Product]],Products!$A$2:$A$8,Products!$C$2:$C$8)),"")</f>
        <v>55</v>
      </c>
      <c r="O2468" s="2">
        <v>0</v>
      </c>
    </row>
    <row r="2469" spans="1:15" x14ac:dyDescent="0.3">
      <c r="A2469" t="s">
        <v>2615</v>
      </c>
      <c r="B2469" t="s">
        <v>44</v>
      </c>
      <c r="C2469" t="str">
        <f>_xlfn.XLOOKUP(Sales_Pipeline[[#This Row],[Sales_Agent]],Sales_Teams[Sales_Agent],Sales_Teams[Manager])</f>
        <v>Summer Sewald</v>
      </c>
      <c r="D2469" t="str">
        <f>_xlfn.XLOOKUP(Sales_Pipeline[[#This Row],[Manager]],Sales_Teams[Manager],Sales_Teams[Regional_Office])</f>
        <v>West</v>
      </c>
      <c r="E2469" t="s">
        <v>61</v>
      </c>
      <c r="F2469" t="s">
        <v>240</v>
      </c>
      <c r="G2469" t="str">
        <f>IFERROR(_xlfn.XLOOKUP(Sales_Pipeline[[#This Row],[Account]],Accounts!$A$2:$A$86,Accounts!$F$2:$F$86),"")</f>
        <v>United States</v>
      </c>
      <c r="H2469" t="s">
        <v>82</v>
      </c>
      <c r="I2469" s="3">
        <v>42841</v>
      </c>
      <c r="J2469" s="3">
        <v>42850</v>
      </c>
      <c r="K2469" s="8" t="str">
        <f>IF(Sales_Pipeline[[#This Row],[Close_Date]]="","",TEXT(Sales_Pipeline[[#This Row],[Close_Date]],"ddd"))</f>
        <v>Tue</v>
      </c>
      <c r="L2469" s="8" t="str">
        <f>IF(Sales_Pipeline[[#This Row],[Close_Date]]="","",TEXT(Sales_Pipeline[[#This Row],[Close_Date]],"mmm"))</f>
        <v>Apr</v>
      </c>
      <c r="M2469" s="8" t="str">
        <f>IF(Sales_Pipeline[[#This Row],[Close_Date]]="","","Q"&amp;ROUNDUP(MONTH(Sales_Pipeline[[#This Row],[Close_Date]])/3,0))</f>
        <v>Q2</v>
      </c>
      <c r="N2469" s="2" cm="1">
        <f t="array" ref="N2469">IFERROR(_xlfn.IFS(Sales_Pipeline[[#This Row],[Deal_Stage]]="Won",_xlfn.XLOOKUP(Sales_Pipeline[[#This Row],[Product]],Products!$A$2:$A$8,Products!$C$2:$C$8),Sales_Pipeline[[#This Row],[Deal_Stage]]="Lost",_xlfn.XLOOKUP(Sales_Pipeline[[#This Row],[Product]],Products!$A$2:$A$8,Products!$C$2:$C$8)),"")</f>
        <v>55</v>
      </c>
      <c r="O2469" s="2">
        <v>0</v>
      </c>
    </row>
    <row r="2470" spans="1:15" x14ac:dyDescent="0.3">
      <c r="A2470" t="s">
        <v>2616</v>
      </c>
      <c r="B2470" t="s">
        <v>3</v>
      </c>
      <c r="C2470" t="str">
        <f>_xlfn.XLOOKUP(Sales_Pipeline[[#This Row],[Sales_Agent]],Sales_Teams[Sales_Agent],Sales_Teams[Manager])</f>
        <v>Dustin Brinkmann</v>
      </c>
      <c r="D2470" t="str">
        <f>_xlfn.XLOOKUP(Sales_Pipeline[[#This Row],[Manager]],Sales_Teams[Manager],Sales_Teams[Regional_Office])</f>
        <v>Central</v>
      </c>
      <c r="E2470" t="s">
        <v>61</v>
      </c>
      <c r="F2470" t="s">
        <v>105</v>
      </c>
      <c r="G2470" t="str">
        <f>IFERROR(_xlfn.XLOOKUP(Sales_Pipeline[[#This Row],[Account]],Accounts!$A$2:$A$86,Accounts!$F$2:$F$86),"")</f>
        <v>United States</v>
      </c>
      <c r="H2470" t="s">
        <v>57</v>
      </c>
      <c r="I2470" s="3">
        <v>42842</v>
      </c>
      <c r="J2470" s="3">
        <v>42851</v>
      </c>
      <c r="K2470" s="8" t="str">
        <f>IF(Sales_Pipeline[[#This Row],[Close_Date]]="","",TEXT(Sales_Pipeline[[#This Row],[Close_Date]],"ddd"))</f>
        <v>Wed</v>
      </c>
      <c r="L2470" s="8" t="str">
        <f>IF(Sales_Pipeline[[#This Row],[Close_Date]]="","",TEXT(Sales_Pipeline[[#This Row],[Close_Date]],"mmm"))</f>
        <v>Apr</v>
      </c>
      <c r="M2470" s="8" t="str">
        <f>IF(Sales_Pipeline[[#This Row],[Close_Date]]="","","Q"&amp;ROUNDUP(MONTH(Sales_Pipeline[[#This Row],[Close_Date]])/3,0))</f>
        <v>Q2</v>
      </c>
      <c r="N2470" s="2" cm="1">
        <f t="array" ref="N2470">IFERROR(_xlfn.IFS(Sales_Pipeline[[#This Row],[Deal_Stage]]="Won",_xlfn.XLOOKUP(Sales_Pipeline[[#This Row],[Product]],Products!$A$2:$A$8,Products!$C$2:$C$8),Sales_Pipeline[[#This Row],[Deal_Stage]]="Lost",_xlfn.XLOOKUP(Sales_Pipeline[[#This Row],[Product]],Products!$A$2:$A$8,Products!$C$2:$C$8)),"")</f>
        <v>55</v>
      </c>
      <c r="O2470" s="2">
        <v>52</v>
      </c>
    </row>
    <row r="2471" spans="1:15" x14ac:dyDescent="0.3">
      <c r="A2471" t="s">
        <v>2617</v>
      </c>
      <c r="B2471" t="s">
        <v>3</v>
      </c>
      <c r="C2471" t="str">
        <f>_xlfn.XLOOKUP(Sales_Pipeline[[#This Row],[Sales_Agent]],Sales_Teams[Sales_Agent],Sales_Teams[Manager])</f>
        <v>Dustin Brinkmann</v>
      </c>
      <c r="D2471" t="str">
        <f>_xlfn.XLOOKUP(Sales_Pipeline[[#This Row],[Manager]],Sales_Teams[Manager],Sales_Teams[Regional_Office])</f>
        <v>Central</v>
      </c>
      <c r="E2471" t="s">
        <v>76</v>
      </c>
      <c r="F2471" t="s">
        <v>64</v>
      </c>
      <c r="G2471" t="str">
        <f>IFERROR(_xlfn.XLOOKUP(Sales_Pipeline[[#This Row],[Account]],Accounts!$A$2:$A$86,Accounts!$F$2:$F$86),"")</f>
        <v>United States</v>
      </c>
      <c r="H2471" t="s">
        <v>57</v>
      </c>
      <c r="I2471" s="3">
        <v>42842</v>
      </c>
      <c r="J2471" s="3">
        <v>42849</v>
      </c>
      <c r="K2471" s="8" t="str">
        <f>IF(Sales_Pipeline[[#This Row],[Close_Date]]="","",TEXT(Sales_Pipeline[[#This Row],[Close_Date]],"ddd"))</f>
        <v>Mon</v>
      </c>
      <c r="L2471" s="8" t="str">
        <f>IF(Sales_Pipeline[[#This Row],[Close_Date]]="","",TEXT(Sales_Pipeline[[#This Row],[Close_Date]],"mmm"))</f>
        <v>Apr</v>
      </c>
      <c r="M2471" s="8" t="str">
        <f>IF(Sales_Pipeline[[#This Row],[Close_Date]]="","","Q"&amp;ROUNDUP(MONTH(Sales_Pipeline[[#This Row],[Close_Date]])/3,0))</f>
        <v>Q2</v>
      </c>
      <c r="N2471" s="2" cm="1">
        <f t="array" ref="N2471">IFERROR(_xlfn.IFS(Sales_Pipeline[[#This Row],[Deal_Stage]]="Won",_xlfn.XLOOKUP(Sales_Pipeline[[#This Row],[Product]],Products!$A$2:$A$8,Products!$C$2:$C$8),Sales_Pipeline[[#This Row],[Deal_Stage]]="Lost",_xlfn.XLOOKUP(Sales_Pipeline[[#This Row],[Product]],Products!$A$2:$A$8,Products!$C$2:$C$8)),"")</f>
        <v>3393</v>
      </c>
      <c r="O2471" s="2">
        <v>3668</v>
      </c>
    </row>
    <row r="2472" spans="1:15" x14ac:dyDescent="0.3">
      <c r="A2472" t="s">
        <v>2618</v>
      </c>
      <c r="B2472" t="s">
        <v>30</v>
      </c>
      <c r="C2472" t="str">
        <f>_xlfn.XLOOKUP(Sales_Pipeline[[#This Row],[Sales_Agent]],Sales_Teams[Sales_Agent],Sales_Teams[Manager])</f>
        <v>Rocco Neubert</v>
      </c>
      <c r="D2472" t="str">
        <f>_xlfn.XLOOKUP(Sales_Pipeline[[#This Row],[Manager]],Sales_Teams[Manager],Sales_Teams[Regional_Office])</f>
        <v>East</v>
      </c>
      <c r="E2472" t="s">
        <v>63</v>
      </c>
      <c r="F2472" t="s">
        <v>231</v>
      </c>
      <c r="G2472" t="str">
        <f>IFERROR(_xlfn.XLOOKUP(Sales_Pipeline[[#This Row],[Account]],Accounts!$A$2:$A$86,Accounts!$F$2:$F$86),"")</f>
        <v>United States</v>
      </c>
      <c r="H2472" t="s">
        <v>82</v>
      </c>
      <c r="I2472" s="3">
        <v>42842</v>
      </c>
      <c r="J2472" s="3">
        <v>42844</v>
      </c>
      <c r="K2472" s="8" t="str">
        <f>IF(Sales_Pipeline[[#This Row],[Close_Date]]="","",TEXT(Sales_Pipeline[[#This Row],[Close_Date]],"ddd"))</f>
        <v>Wed</v>
      </c>
      <c r="L2472" s="8" t="str">
        <f>IF(Sales_Pipeline[[#This Row],[Close_Date]]="","",TEXT(Sales_Pipeline[[#This Row],[Close_Date]],"mmm"))</f>
        <v>Apr</v>
      </c>
      <c r="M2472" s="8" t="str">
        <f>IF(Sales_Pipeline[[#This Row],[Close_Date]]="","","Q"&amp;ROUNDUP(MONTH(Sales_Pipeline[[#This Row],[Close_Date]])/3,0))</f>
        <v>Q2</v>
      </c>
      <c r="N2472" s="2" cm="1">
        <f t="array" ref="N2472">IFERROR(_xlfn.IFS(Sales_Pipeline[[#This Row],[Deal_Stage]]="Won",_xlfn.XLOOKUP(Sales_Pipeline[[#This Row],[Product]],Products!$A$2:$A$8,Products!$C$2:$C$8),Sales_Pipeline[[#This Row],[Deal_Stage]]="Lost",_xlfn.XLOOKUP(Sales_Pipeline[[#This Row],[Product]],Products!$A$2:$A$8,Products!$C$2:$C$8)),"")</f>
        <v>550</v>
      </c>
      <c r="O2472" s="2">
        <v>0</v>
      </c>
    </row>
    <row r="2473" spans="1:15" x14ac:dyDescent="0.3">
      <c r="A2473" t="s">
        <v>2619</v>
      </c>
      <c r="B2473" t="s">
        <v>30</v>
      </c>
      <c r="C2473" t="str">
        <f>_xlfn.XLOOKUP(Sales_Pipeline[[#This Row],[Sales_Agent]],Sales_Teams[Sales_Agent],Sales_Teams[Manager])</f>
        <v>Rocco Neubert</v>
      </c>
      <c r="D2473" t="str">
        <f>_xlfn.XLOOKUP(Sales_Pipeline[[#This Row],[Manager]],Sales_Teams[Manager],Sales_Teams[Regional_Office])</f>
        <v>East</v>
      </c>
      <c r="E2473" t="s">
        <v>76</v>
      </c>
      <c r="F2473" t="s">
        <v>116</v>
      </c>
      <c r="G2473" t="str">
        <f>IFERROR(_xlfn.XLOOKUP(Sales_Pipeline[[#This Row],[Account]],Accounts!$A$2:$A$86,Accounts!$F$2:$F$86),"")</f>
        <v>United States</v>
      </c>
      <c r="H2473" t="s">
        <v>57</v>
      </c>
      <c r="I2473" s="3">
        <v>42842</v>
      </c>
      <c r="J2473" s="3">
        <v>42951</v>
      </c>
      <c r="K2473" s="8" t="str">
        <f>IF(Sales_Pipeline[[#This Row],[Close_Date]]="","",TEXT(Sales_Pipeline[[#This Row],[Close_Date]],"ddd"))</f>
        <v>Fri</v>
      </c>
      <c r="L2473" s="8" t="str">
        <f>IF(Sales_Pipeline[[#This Row],[Close_Date]]="","",TEXT(Sales_Pipeline[[#This Row],[Close_Date]],"mmm"))</f>
        <v>Aug</v>
      </c>
      <c r="M2473" s="8" t="str">
        <f>IF(Sales_Pipeline[[#This Row],[Close_Date]]="","","Q"&amp;ROUNDUP(MONTH(Sales_Pipeline[[#This Row],[Close_Date]])/3,0))</f>
        <v>Q3</v>
      </c>
      <c r="N2473" s="2" cm="1">
        <f t="array" ref="N2473">IFERROR(_xlfn.IFS(Sales_Pipeline[[#This Row],[Deal_Stage]]="Won",_xlfn.XLOOKUP(Sales_Pipeline[[#This Row],[Product]],Products!$A$2:$A$8,Products!$C$2:$C$8),Sales_Pipeline[[#This Row],[Deal_Stage]]="Lost",_xlfn.XLOOKUP(Sales_Pipeline[[#This Row],[Product]],Products!$A$2:$A$8,Products!$C$2:$C$8)),"")</f>
        <v>3393</v>
      </c>
      <c r="O2473" s="2">
        <v>3138</v>
      </c>
    </row>
    <row r="2474" spans="1:15" x14ac:dyDescent="0.3">
      <c r="A2474" t="s">
        <v>2620</v>
      </c>
      <c r="B2474" t="s">
        <v>6</v>
      </c>
      <c r="C2474" t="str">
        <f>_xlfn.XLOOKUP(Sales_Pipeline[[#This Row],[Sales_Agent]],Sales_Teams[Sales_Agent],Sales_Teams[Manager])</f>
        <v>Dustin Brinkmann</v>
      </c>
      <c r="D2474" t="str">
        <f>_xlfn.XLOOKUP(Sales_Pipeline[[#This Row],[Manager]],Sales_Teams[Manager],Sales_Teams[Regional_Office])</f>
        <v>Central</v>
      </c>
      <c r="E2474" t="s">
        <v>61</v>
      </c>
      <c r="F2474" t="s">
        <v>141</v>
      </c>
      <c r="G2474" t="str">
        <f>IFERROR(_xlfn.XLOOKUP(Sales_Pipeline[[#This Row],[Account]],Accounts!$A$2:$A$86,Accounts!$F$2:$F$86),"")</f>
        <v>United States</v>
      </c>
      <c r="H2474" t="s">
        <v>82</v>
      </c>
      <c r="I2474" s="3">
        <v>42842</v>
      </c>
      <c r="J2474" s="3">
        <v>42844</v>
      </c>
      <c r="K2474" s="8" t="str">
        <f>IF(Sales_Pipeline[[#This Row],[Close_Date]]="","",TEXT(Sales_Pipeline[[#This Row],[Close_Date]],"ddd"))</f>
        <v>Wed</v>
      </c>
      <c r="L2474" s="8" t="str">
        <f>IF(Sales_Pipeline[[#This Row],[Close_Date]]="","",TEXT(Sales_Pipeline[[#This Row],[Close_Date]],"mmm"))</f>
        <v>Apr</v>
      </c>
      <c r="M2474" s="8" t="str">
        <f>IF(Sales_Pipeline[[#This Row],[Close_Date]]="","","Q"&amp;ROUNDUP(MONTH(Sales_Pipeline[[#This Row],[Close_Date]])/3,0))</f>
        <v>Q2</v>
      </c>
      <c r="N2474" s="2" cm="1">
        <f t="array" ref="N2474">IFERROR(_xlfn.IFS(Sales_Pipeline[[#This Row],[Deal_Stage]]="Won",_xlfn.XLOOKUP(Sales_Pipeline[[#This Row],[Product]],Products!$A$2:$A$8,Products!$C$2:$C$8),Sales_Pipeline[[#This Row],[Deal_Stage]]="Lost",_xlfn.XLOOKUP(Sales_Pipeline[[#This Row],[Product]],Products!$A$2:$A$8,Products!$C$2:$C$8)),"")</f>
        <v>55</v>
      </c>
      <c r="O2474" s="2">
        <v>0</v>
      </c>
    </row>
    <row r="2475" spans="1:15" x14ac:dyDescent="0.3">
      <c r="A2475" t="s">
        <v>2621</v>
      </c>
      <c r="B2475" t="s">
        <v>20</v>
      </c>
      <c r="C2475" t="str">
        <f>_xlfn.XLOOKUP(Sales_Pipeline[[#This Row],[Sales_Agent]],Sales_Teams[Sales_Agent],Sales_Teams[Manager])</f>
        <v>Cara Losch</v>
      </c>
      <c r="D2475" t="str">
        <f>_xlfn.XLOOKUP(Sales_Pipeline[[#This Row],[Manager]],Sales_Teams[Manager],Sales_Teams[Regional_Office])</f>
        <v>East</v>
      </c>
      <c r="E2475" t="s">
        <v>63</v>
      </c>
      <c r="F2475" t="s">
        <v>194</v>
      </c>
      <c r="G2475" t="str">
        <f>IFERROR(_xlfn.XLOOKUP(Sales_Pipeline[[#This Row],[Account]],Accounts!$A$2:$A$86,Accounts!$F$2:$F$86),"")</f>
        <v>United States</v>
      </c>
      <c r="H2475" t="s">
        <v>82</v>
      </c>
      <c r="I2475" s="3">
        <v>42842</v>
      </c>
      <c r="J2475" s="3">
        <v>42843</v>
      </c>
      <c r="K2475" s="8" t="str">
        <f>IF(Sales_Pipeline[[#This Row],[Close_Date]]="","",TEXT(Sales_Pipeline[[#This Row],[Close_Date]],"ddd"))</f>
        <v>Tue</v>
      </c>
      <c r="L2475" s="8" t="str">
        <f>IF(Sales_Pipeline[[#This Row],[Close_Date]]="","",TEXT(Sales_Pipeline[[#This Row],[Close_Date]],"mmm"))</f>
        <v>Apr</v>
      </c>
      <c r="M2475" s="8" t="str">
        <f>IF(Sales_Pipeline[[#This Row],[Close_Date]]="","","Q"&amp;ROUNDUP(MONTH(Sales_Pipeline[[#This Row],[Close_Date]])/3,0))</f>
        <v>Q2</v>
      </c>
      <c r="N2475" s="2" cm="1">
        <f t="array" ref="N2475">IFERROR(_xlfn.IFS(Sales_Pipeline[[#This Row],[Deal_Stage]]="Won",_xlfn.XLOOKUP(Sales_Pipeline[[#This Row],[Product]],Products!$A$2:$A$8,Products!$C$2:$C$8),Sales_Pipeline[[#This Row],[Deal_Stage]]="Lost",_xlfn.XLOOKUP(Sales_Pipeline[[#This Row],[Product]],Products!$A$2:$A$8,Products!$C$2:$C$8)),"")</f>
        <v>550</v>
      </c>
      <c r="O2475" s="2">
        <v>0</v>
      </c>
    </row>
    <row r="2476" spans="1:15" x14ac:dyDescent="0.3">
      <c r="A2476" t="s">
        <v>2622</v>
      </c>
      <c r="B2476" t="s">
        <v>20</v>
      </c>
      <c r="C2476" t="str">
        <f>_xlfn.XLOOKUP(Sales_Pipeline[[#This Row],[Sales_Agent]],Sales_Teams[Sales_Agent],Sales_Teams[Manager])</f>
        <v>Cara Losch</v>
      </c>
      <c r="D2476" t="str">
        <f>_xlfn.XLOOKUP(Sales_Pipeline[[#This Row],[Manager]],Sales_Teams[Manager],Sales_Teams[Regional_Office])</f>
        <v>East</v>
      </c>
      <c r="E2476" t="s">
        <v>63</v>
      </c>
      <c r="F2476" t="s">
        <v>388</v>
      </c>
      <c r="G2476" t="str">
        <f>IFERROR(_xlfn.XLOOKUP(Sales_Pipeline[[#This Row],[Account]],Accounts!$A$2:$A$86,Accounts!$F$2:$F$86),"")</f>
        <v>China</v>
      </c>
      <c r="H2476" t="s">
        <v>82</v>
      </c>
      <c r="I2476" s="3">
        <v>42842</v>
      </c>
      <c r="J2476" s="3">
        <v>42846</v>
      </c>
      <c r="K2476" s="8" t="str">
        <f>IF(Sales_Pipeline[[#This Row],[Close_Date]]="","",TEXT(Sales_Pipeline[[#This Row],[Close_Date]],"ddd"))</f>
        <v>Fri</v>
      </c>
      <c r="L2476" s="8" t="str">
        <f>IF(Sales_Pipeline[[#This Row],[Close_Date]]="","",TEXT(Sales_Pipeline[[#This Row],[Close_Date]],"mmm"))</f>
        <v>Apr</v>
      </c>
      <c r="M2476" s="8" t="str">
        <f>IF(Sales_Pipeline[[#This Row],[Close_Date]]="","","Q"&amp;ROUNDUP(MONTH(Sales_Pipeline[[#This Row],[Close_Date]])/3,0))</f>
        <v>Q2</v>
      </c>
      <c r="N2476" s="2" cm="1">
        <f t="array" ref="N2476">IFERROR(_xlfn.IFS(Sales_Pipeline[[#This Row],[Deal_Stage]]="Won",_xlfn.XLOOKUP(Sales_Pipeline[[#This Row],[Product]],Products!$A$2:$A$8,Products!$C$2:$C$8),Sales_Pipeline[[#This Row],[Deal_Stage]]="Lost",_xlfn.XLOOKUP(Sales_Pipeline[[#This Row],[Product]],Products!$A$2:$A$8,Products!$C$2:$C$8)),"")</f>
        <v>550</v>
      </c>
      <c r="O2476" s="2">
        <v>0</v>
      </c>
    </row>
    <row r="2477" spans="1:15" x14ac:dyDescent="0.3">
      <c r="A2477" t="s">
        <v>2623</v>
      </c>
      <c r="B2477" t="s">
        <v>20</v>
      </c>
      <c r="C2477" t="str">
        <f>_xlfn.XLOOKUP(Sales_Pipeline[[#This Row],[Sales_Agent]],Sales_Teams[Sales_Agent],Sales_Teams[Manager])</f>
        <v>Cara Losch</v>
      </c>
      <c r="D2477" t="str">
        <f>_xlfn.XLOOKUP(Sales_Pipeline[[#This Row],[Manager]],Sales_Teams[Manager],Sales_Teams[Regional_Office])</f>
        <v>East</v>
      </c>
      <c r="E2477" t="s">
        <v>8953</v>
      </c>
      <c r="F2477" t="s">
        <v>533</v>
      </c>
      <c r="G2477" t="str">
        <f>IFERROR(_xlfn.XLOOKUP(Sales_Pipeline[[#This Row],[Account]],Accounts!$A$2:$A$86,Accounts!$F$2:$F$86),"")</f>
        <v>United States</v>
      </c>
      <c r="H2477" t="s">
        <v>57</v>
      </c>
      <c r="I2477" s="3">
        <v>42842</v>
      </c>
      <c r="J2477" s="3">
        <v>42887</v>
      </c>
      <c r="K2477" s="8" t="str">
        <f>IF(Sales_Pipeline[[#This Row],[Close_Date]]="","",TEXT(Sales_Pipeline[[#This Row],[Close_Date]],"ddd"))</f>
        <v>Thu</v>
      </c>
      <c r="L2477" s="8" t="str">
        <f>IF(Sales_Pipeline[[#This Row],[Close_Date]]="","",TEXT(Sales_Pipeline[[#This Row],[Close_Date]],"mmm"))</f>
        <v>Jun</v>
      </c>
      <c r="M2477" s="8" t="str">
        <f>IF(Sales_Pipeline[[#This Row],[Close_Date]]="","","Q"&amp;ROUNDUP(MONTH(Sales_Pipeline[[#This Row],[Close_Date]])/3,0))</f>
        <v>Q2</v>
      </c>
      <c r="N2477" s="2" cm="1">
        <f t="array" ref="N2477">IFERROR(_xlfn.IFS(Sales_Pipeline[[#This Row],[Deal_Stage]]="Won",_xlfn.XLOOKUP(Sales_Pipeline[[#This Row],[Product]],Products!$A$2:$A$8,Products!$C$2:$C$8),Sales_Pipeline[[#This Row],[Deal_Stage]]="Lost",_xlfn.XLOOKUP(Sales_Pipeline[[#This Row],[Product]],Products!$A$2:$A$8,Products!$C$2:$C$8)),"")</f>
        <v>4821</v>
      </c>
      <c r="O2477" s="2">
        <v>5032</v>
      </c>
    </row>
    <row r="2478" spans="1:15" x14ac:dyDescent="0.3">
      <c r="A2478" t="s">
        <v>2624</v>
      </c>
      <c r="B2478" t="s">
        <v>25</v>
      </c>
      <c r="C2478" t="str">
        <f>_xlfn.XLOOKUP(Sales_Pipeline[[#This Row],[Sales_Agent]],Sales_Teams[Sales_Agent],Sales_Teams[Manager])</f>
        <v>Rocco Neubert</v>
      </c>
      <c r="D2478" t="str">
        <f>_xlfn.XLOOKUP(Sales_Pipeline[[#This Row],[Manager]],Sales_Teams[Manager],Sales_Teams[Regional_Office])</f>
        <v>East</v>
      </c>
      <c r="E2478" t="s">
        <v>55</v>
      </c>
      <c r="F2478" t="s">
        <v>231</v>
      </c>
      <c r="G2478" t="str">
        <f>IFERROR(_xlfn.XLOOKUP(Sales_Pipeline[[#This Row],[Account]],Accounts!$A$2:$A$86,Accounts!$F$2:$F$86),"")</f>
        <v>United States</v>
      </c>
      <c r="H2478" t="s">
        <v>57</v>
      </c>
      <c r="I2478" s="3">
        <v>42842</v>
      </c>
      <c r="J2478" s="3">
        <v>42845</v>
      </c>
      <c r="K2478" s="8" t="str">
        <f>IF(Sales_Pipeline[[#This Row],[Close_Date]]="","",TEXT(Sales_Pipeline[[#This Row],[Close_Date]],"ddd"))</f>
        <v>Thu</v>
      </c>
      <c r="L2478" s="8" t="str">
        <f>IF(Sales_Pipeline[[#This Row],[Close_Date]]="","",TEXT(Sales_Pipeline[[#This Row],[Close_Date]],"mmm"))</f>
        <v>Apr</v>
      </c>
      <c r="M2478" s="8" t="str">
        <f>IF(Sales_Pipeline[[#This Row],[Close_Date]]="","","Q"&amp;ROUNDUP(MONTH(Sales_Pipeline[[#This Row],[Close_Date]])/3,0))</f>
        <v>Q2</v>
      </c>
      <c r="N2478" s="2" cm="1">
        <f t="array" ref="N2478">IFERROR(_xlfn.IFS(Sales_Pipeline[[#This Row],[Deal_Stage]]="Won",_xlfn.XLOOKUP(Sales_Pipeline[[#This Row],[Product]],Products!$A$2:$A$8,Products!$C$2:$C$8),Sales_Pipeline[[#This Row],[Deal_Stage]]="Lost",_xlfn.XLOOKUP(Sales_Pipeline[[#This Row],[Product]],Products!$A$2:$A$8,Products!$C$2:$C$8)),"")</f>
        <v>1096</v>
      </c>
      <c r="O2478" s="2">
        <v>1310</v>
      </c>
    </row>
    <row r="2479" spans="1:15" x14ac:dyDescent="0.3">
      <c r="A2479" t="s">
        <v>2625</v>
      </c>
      <c r="B2479" t="s">
        <v>25</v>
      </c>
      <c r="C2479" t="str">
        <f>_xlfn.XLOOKUP(Sales_Pipeline[[#This Row],[Sales_Agent]],Sales_Teams[Sales_Agent],Sales_Teams[Manager])</f>
        <v>Rocco Neubert</v>
      </c>
      <c r="D2479" t="str">
        <f>_xlfn.XLOOKUP(Sales_Pipeline[[#This Row],[Manager]],Sales_Teams[Manager],Sales_Teams[Regional_Office])</f>
        <v>East</v>
      </c>
      <c r="E2479" t="s">
        <v>84</v>
      </c>
      <c r="F2479" t="s">
        <v>129</v>
      </c>
      <c r="G2479" t="str">
        <f>IFERROR(_xlfn.XLOOKUP(Sales_Pipeline[[#This Row],[Account]],Accounts!$A$2:$A$86,Accounts!$F$2:$F$86),"")</f>
        <v>Jordan</v>
      </c>
      <c r="H2479" t="s">
        <v>57</v>
      </c>
      <c r="I2479" s="3">
        <v>42842</v>
      </c>
      <c r="J2479" s="3">
        <v>42913</v>
      </c>
      <c r="K2479" s="8" t="str">
        <f>IF(Sales_Pipeline[[#This Row],[Close_Date]]="","",TEXT(Sales_Pipeline[[#This Row],[Close_Date]],"ddd"))</f>
        <v>Tue</v>
      </c>
      <c r="L2479" s="8" t="str">
        <f>IF(Sales_Pipeline[[#This Row],[Close_Date]]="","",TEXT(Sales_Pipeline[[#This Row],[Close_Date]],"mmm"))</f>
        <v>Jun</v>
      </c>
      <c r="M2479" s="8" t="str">
        <f>IF(Sales_Pipeline[[#This Row],[Close_Date]]="","","Q"&amp;ROUNDUP(MONTH(Sales_Pipeline[[#This Row],[Close_Date]])/3,0))</f>
        <v>Q2</v>
      </c>
      <c r="N2479" s="2" cm="1">
        <f t="array" ref="N2479">IFERROR(_xlfn.IFS(Sales_Pipeline[[#This Row],[Deal_Stage]]="Won",_xlfn.XLOOKUP(Sales_Pipeline[[#This Row],[Product]],Products!$A$2:$A$8,Products!$C$2:$C$8),Sales_Pipeline[[#This Row],[Deal_Stage]]="Lost",_xlfn.XLOOKUP(Sales_Pipeline[[#This Row],[Product]],Products!$A$2:$A$8,Products!$C$2:$C$8)),"")</f>
        <v>5482</v>
      </c>
      <c r="O2479" s="2">
        <v>5076</v>
      </c>
    </row>
    <row r="2480" spans="1:15" x14ac:dyDescent="0.3">
      <c r="A2480" t="s">
        <v>2626</v>
      </c>
      <c r="B2480" t="s">
        <v>25</v>
      </c>
      <c r="C2480" t="str">
        <f>_xlfn.XLOOKUP(Sales_Pipeline[[#This Row],[Sales_Agent]],Sales_Teams[Sales_Agent],Sales_Teams[Manager])</f>
        <v>Rocco Neubert</v>
      </c>
      <c r="D2480" t="str">
        <f>_xlfn.XLOOKUP(Sales_Pipeline[[#This Row],[Manager]],Sales_Teams[Manager],Sales_Teams[Regional_Office])</f>
        <v>East</v>
      </c>
      <c r="E2480" t="s">
        <v>76</v>
      </c>
      <c r="F2480" t="s">
        <v>103</v>
      </c>
      <c r="G2480" t="str">
        <f>IFERROR(_xlfn.XLOOKUP(Sales_Pipeline[[#This Row],[Account]],Accounts!$A$2:$A$86,Accounts!$F$2:$F$86),"")</f>
        <v>United States</v>
      </c>
      <c r="H2480" t="s">
        <v>57</v>
      </c>
      <c r="I2480" s="3">
        <v>42842</v>
      </c>
      <c r="J2480" s="3">
        <v>42905</v>
      </c>
      <c r="K2480" s="8" t="str">
        <f>IF(Sales_Pipeline[[#This Row],[Close_Date]]="","",TEXT(Sales_Pipeline[[#This Row],[Close_Date]],"ddd"))</f>
        <v>Mon</v>
      </c>
      <c r="L2480" s="8" t="str">
        <f>IF(Sales_Pipeline[[#This Row],[Close_Date]]="","",TEXT(Sales_Pipeline[[#This Row],[Close_Date]],"mmm"))</f>
        <v>Jun</v>
      </c>
      <c r="M2480" s="8" t="str">
        <f>IF(Sales_Pipeline[[#This Row],[Close_Date]]="","","Q"&amp;ROUNDUP(MONTH(Sales_Pipeline[[#This Row],[Close_Date]])/3,0))</f>
        <v>Q2</v>
      </c>
      <c r="N2480" s="2" cm="1">
        <f t="array" ref="N2480">IFERROR(_xlfn.IFS(Sales_Pipeline[[#This Row],[Deal_Stage]]="Won",_xlfn.XLOOKUP(Sales_Pipeline[[#This Row],[Product]],Products!$A$2:$A$8,Products!$C$2:$C$8),Sales_Pipeline[[#This Row],[Deal_Stage]]="Lost",_xlfn.XLOOKUP(Sales_Pipeline[[#This Row],[Product]],Products!$A$2:$A$8,Products!$C$2:$C$8)),"")</f>
        <v>3393</v>
      </c>
      <c r="O2480" s="2">
        <v>3641</v>
      </c>
    </row>
    <row r="2481" spans="1:15" x14ac:dyDescent="0.3">
      <c r="A2481" t="s">
        <v>2627</v>
      </c>
      <c r="B2481" t="s">
        <v>15</v>
      </c>
      <c r="C2481" t="str">
        <f>_xlfn.XLOOKUP(Sales_Pipeline[[#This Row],[Sales_Agent]],Sales_Teams[Sales_Agent],Sales_Teams[Manager])</f>
        <v>Melvin Marxen</v>
      </c>
      <c r="D2481" t="str">
        <f>_xlfn.XLOOKUP(Sales_Pipeline[[#This Row],[Manager]],Sales_Teams[Manager],Sales_Teams[Regional_Office])</f>
        <v>Central</v>
      </c>
      <c r="E2481" t="s">
        <v>8953</v>
      </c>
      <c r="F2481" t="s">
        <v>141</v>
      </c>
      <c r="G2481" t="str">
        <f>IFERROR(_xlfn.XLOOKUP(Sales_Pipeline[[#This Row],[Account]],Accounts!$A$2:$A$86,Accounts!$F$2:$F$86),"")</f>
        <v>United States</v>
      </c>
      <c r="H2481" t="s">
        <v>82</v>
      </c>
      <c r="I2481" s="3">
        <v>42842</v>
      </c>
      <c r="J2481" s="3">
        <v>42843</v>
      </c>
      <c r="K2481" s="8" t="str">
        <f>IF(Sales_Pipeline[[#This Row],[Close_Date]]="","",TEXT(Sales_Pipeline[[#This Row],[Close_Date]],"ddd"))</f>
        <v>Tue</v>
      </c>
      <c r="L2481" s="8" t="str">
        <f>IF(Sales_Pipeline[[#This Row],[Close_Date]]="","",TEXT(Sales_Pipeline[[#This Row],[Close_Date]],"mmm"))</f>
        <v>Apr</v>
      </c>
      <c r="M2481" s="8" t="str">
        <f>IF(Sales_Pipeline[[#This Row],[Close_Date]]="","","Q"&amp;ROUNDUP(MONTH(Sales_Pipeline[[#This Row],[Close_Date]])/3,0))</f>
        <v>Q2</v>
      </c>
      <c r="N2481" s="2" cm="1">
        <f t="array" ref="N2481">IFERROR(_xlfn.IFS(Sales_Pipeline[[#This Row],[Deal_Stage]]="Won",_xlfn.XLOOKUP(Sales_Pipeline[[#This Row],[Product]],Products!$A$2:$A$8,Products!$C$2:$C$8),Sales_Pipeline[[#This Row],[Deal_Stage]]="Lost",_xlfn.XLOOKUP(Sales_Pipeline[[#This Row],[Product]],Products!$A$2:$A$8,Products!$C$2:$C$8)),"")</f>
        <v>4821</v>
      </c>
      <c r="O2481" s="2">
        <v>0</v>
      </c>
    </row>
    <row r="2482" spans="1:15" x14ac:dyDescent="0.3">
      <c r="A2482" t="s">
        <v>2628</v>
      </c>
      <c r="B2482" t="s">
        <v>15</v>
      </c>
      <c r="C2482" t="str">
        <f>_xlfn.XLOOKUP(Sales_Pipeline[[#This Row],[Sales_Agent]],Sales_Teams[Sales_Agent],Sales_Teams[Manager])</f>
        <v>Melvin Marxen</v>
      </c>
      <c r="D2482" t="str">
        <f>_xlfn.XLOOKUP(Sales_Pipeline[[#This Row],[Manager]],Sales_Teams[Manager],Sales_Teams[Regional_Office])</f>
        <v>Central</v>
      </c>
      <c r="E2482" t="s">
        <v>55</v>
      </c>
      <c r="F2482" t="s">
        <v>105</v>
      </c>
      <c r="G2482" t="str">
        <f>IFERROR(_xlfn.XLOOKUP(Sales_Pipeline[[#This Row],[Account]],Accounts!$A$2:$A$86,Accounts!$F$2:$F$86),"")</f>
        <v>United States</v>
      </c>
      <c r="H2482" t="s">
        <v>57</v>
      </c>
      <c r="I2482" s="3">
        <v>42842</v>
      </c>
      <c r="J2482" s="3">
        <v>42850</v>
      </c>
      <c r="K2482" s="8" t="str">
        <f>IF(Sales_Pipeline[[#This Row],[Close_Date]]="","",TEXT(Sales_Pipeline[[#This Row],[Close_Date]],"ddd"))</f>
        <v>Tue</v>
      </c>
      <c r="L2482" s="8" t="str">
        <f>IF(Sales_Pipeline[[#This Row],[Close_Date]]="","",TEXT(Sales_Pipeline[[#This Row],[Close_Date]],"mmm"))</f>
        <v>Apr</v>
      </c>
      <c r="M2482" s="8" t="str">
        <f>IF(Sales_Pipeline[[#This Row],[Close_Date]]="","","Q"&amp;ROUNDUP(MONTH(Sales_Pipeline[[#This Row],[Close_Date]])/3,0))</f>
        <v>Q2</v>
      </c>
      <c r="N2482" s="2" cm="1">
        <f t="array" ref="N2482">IFERROR(_xlfn.IFS(Sales_Pipeline[[#This Row],[Deal_Stage]]="Won",_xlfn.XLOOKUP(Sales_Pipeline[[#This Row],[Product]],Products!$A$2:$A$8,Products!$C$2:$C$8),Sales_Pipeline[[#This Row],[Deal_Stage]]="Lost",_xlfn.XLOOKUP(Sales_Pipeline[[#This Row],[Product]],Products!$A$2:$A$8,Products!$C$2:$C$8)),"")</f>
        <v>1096</v>
      </c>
      <c r="O2482" s="2">
        <v>1170</v>
      </c>
    </row>
    <row r="2483" spans="1:15" x14ac:dyDescent="0.3">
      <c r="A2483" t="s">
        <v>2629</v>
      </c>
      <c r="B2483" t="s">
        <v>15</v>
      </c>
      <c r="C2483" t="str">
        <f>_xlfn.XLOOKUP(Sales_Pipeline[[#This Row],[Sales_Agent]],Sales_Teams[Sales_Agent],Sales_Teams[Manager])</f>
        <v>Melvin Marxen</v>
      </c>
      <c r="D2483" t="str">
        <f>_xlfn.XLOOKUP(Sales_Pipeline[[#This Row],[Manager]],Sales_Teams[Manager],Sales_Teams[Regional_Office])</f>
        <v>Central</v>
      </c>
      <c r="E2483" t="s">
        <v>8953</v>
      </c>
      <c r="F2483" t="s">
        <v>223</v>
      </c>
      <c r="G2483" t="str">
        <f>IFERROR(_xlfn.XLOOKUP(Sales_Pipeline[[#This Row],[Account]],Accounts!$A$2:$A$86,Accounts!$F$2:$F$86),"")</f>
        <v>United States</v>
      </c>
      <c r="H2483" t="s">
        <v>57</v>
      </c>
      <c r="I2483" s="3">
        <v>42842</v>
      </c>
      <c r="J2483" s="3">
        <v>42856</v>
      </c>
      <c r="K2483" s="8" t="str">
        <f>IF(Sales_Pipeline[[#This Row],[Close_Date]]="","",TEXT(Sales_Pipeline[[#This Row],[Close_Date]],"ddd"))</f>
        <v>Mon</v>
      </c>
      <c r="L2483" s="8" t="str">
        <f>IF(Sales_Pipeline[[#This Row],[Close_Date]]="","",TEXT(Sales_Pipeline[[#This Row],[Close_Date]],"mmm"))</f>
        <v>May</v>
      </c>
      <c r="M2483" s="8" t="str">
        <f>IF(Sales_Pipeline[[#This Row],[Close_Date]]="","","Q"&amp;ROUNDUP(MONTH(Sales_Pipeline[[#This Row],[Close_Date]])/3,0))</f>
        <v>Q2</v>
      </c>
      <c r="N2483" s="2" cm="1">
        <f t="array" ref="N2483">IFERROR(_xlfn.IFS(Sales_Pipeline[[#This Row],[Deal_Stage]]="Won",_xlfn.XLOOKUP(Sales_Pipeline[[#This Row],[Product]],Products!$A$2:$A$8,Products!$C$2:$C$8),Sales_Pipeline[[#This Row],[Deal_Stage]]="Lost",_xlfn.XLOOKUP(Sales_Pipeline[[#This Row],[Product]],Products!$A$2:$A$8,Products!$C$2:$C$8)),"")</f>
        <v>4821</v>
      </c>
      <c r="O2483" s="2">
        <v>4226</v>
      </c>
    </row>
    <row r="2484" spans="1:15" x14ac:dyDescent="0.3">
      <c r="A2484" t="s">
        <v>2630</v>
      </c>
      <c r="B2484" t="s">
        <v>38</v>
      </c>
      <c r="C2484" t="str">
        <f>_xlfn.XLOOKUP(Sales_Pipeline[[#This Row],[Sales_Agent]],Sales_Teams[Sales_Agent],Sales_Teams[Manager])</f>
        <v>Celia Rouche</v>
      </c>
      <c r="D2484" t="str">
        <f>_xlfn.XLOOKUP(Sales_Pipeline[[#This Row],[Manager]],Sales_Teams[Manager],Sales_Teams[Regional_Office])</f>
        <v>West</v>
      </c>
      <c r="E2484" t="s">
        <v>61</v>
      </c>
      <c r="G2484" t="str">
        <f>IFERROR(_xlfn.XLOOKUP(Sales_Pipeline[[#This Row],[Account]],Accounts!$A$2:$A$86,Accounts!$F$2:$F$86),"")</f>
        <v/>
      </c>
      <c r="H2484" t="s">
        <v>77</v>
      </c>
      <c r="I2484" s="3">
        <v>42842</v>
      </c>
      <c r="K2484" s="8" t="str">
        <f>IF(Sales_Pipeline[[#This Row],[Close_Date]]="","",TEXT(Sales_Pipeline[[#This Row],[Close_Date]],"ddd"))</f>
        <v/>
      </c>
      <c r="L2484" s="8" t="str">
        <f>IF(Sales_Pipeline[[#This Row],[Close_Date]]="","",TEXT(Sales_Pipeline[[#This Row],[Close_Date]],"mmm"))</f>
        <v/>
      </c>
      <c r="M2484" s="8" t="str">
        <f>IF(Sales_Pipeline[[#This Row],[Close_Date]]="","","Q"&amp;ROUNDUP(MONTH(Sales_Pipeline[[#This Row],[Close_Date]])/3,0))</f>
        <v/>
      </c>
      <c r="N2484" s="2" t="str" cm="1">
        <f t="array" ref="N2484">IFERROR(_xlfn.IFS(Sales_Pipeline[[#This Row],[Deal_Stage]]="Won",_xlfn.XLOOKUP(Sales_Pipeline[[#This Row],[Product]],Products!$A$2:$A$8,Products!$C$2:$C$8),Sales_Pipeline[[#This Row],[Deal_Stage]]="Lost",_xlfn.XLOOKUP(Sales_Pipeline[[#This Row],[Product]],Products!$A$2:$A$8,Products!$C$2:$C$8)),"")</f>
        <v/>
      </c>
      <c r="O2484" s="2">
        <v>0</v>
      </c>
    </row>
    <row r="2485" spans="1:15" x14ac:dyDescent="0.3">
      <c r="A2485" t="s">
        <v>2631</v>
      </c>
      <c r="B2485" t="s">
        <v>38</v>
      </c>
      <c r="C2485" t="str">
        <f>_xlfn.XLOOKUP(Sales_Pipeline[[#This Row],[Sales_Agent]],Sales_Teams[Sales_Agent],Sales_Teams[Manager])</f>
        <v>Celia Rouche</v>
      </c>
      <c r="D2485" t="str">
        <f>_xlfn.XLOOKUP(Sales_Pipeline[[#This Row],[Manager]],Sales_Teams[Manager],Sales_Teams[Regional_Office])</f>
        <v>West</v>
      </c>
      <c r="E2485" t="s">
        <v>76</v>
      </c>
      <c r="F2485" t="s">
        <v>125</v>
      </c>
      <c r="G2485" t="str">
        <f>IFERROR(_xlfn.XLOOKUP(Sales_Pipeline[[#This Row],[Account]],Accounts!$A$2:$A$86,Accounts!$F$2:$F$86),"")</f>
        <v>United States</v>
      </c>
      <c r="H2485" t="s">
        <v>82</v>
      </c>
      <c r="I2485" s="3">
        <v>42842</v>
      </c>
      <c r="J2485" s="3">
        <v>42843</v>
      </c>
      <c r="K2485" s="8" t="str">
        <f>IF(Sales_Pipeline[[#This Row],[Close_Date]]="","",TEXT(Sales_Pipeline[[#This Row],[Close_Date]],"ddd"))</f>
        <v>Tue</v>
      </c>
      <c r="L2485" s="8" t="str">
        <f>IF(Sales_Pipeline[[#This Row],[Close_Date]]="","",TEXT(Sales_Pipeline[[#This Row],[Close_Date]],"mmm"))</f>
        <v>Apr</v>
      </c>
      <c r="M2485" s="8" t="str">
        <f>IF(Sales_Pipeline[[#This Row],[Close_Date]]="","","Q"&amp;ROUNDUP(MONTH(Sales_Pipeline[[#This Row],[Close_Date]])/3,0))</f>
        <v>Q2</v>
      </c>
      <c r="N2485" s="2" cm="1">
        <f t="array" ref="N2485">IFERROR(_xlfn.IFS(Sales_Pipeline[[#This Row],[Deal_Stage]]="Won",_xlfn.XLOOKUP(Sales_Pipeline[[#This Row],[Product]],Products!$A$2:$A$8,Products!$C$2:$C$8),Sales_Pipeline[[#This Row],[Deal_Stage]]="Lost",_xlfn.XLOOKUP(Sales_Pipeline[[#This Row],[Product]],Products!$A$2:$A$8,Products!$C$2:$C$8)),"")</f>
        <v>3393</v>
      </c>
      <c r="O2485" s="2">
        <v>0</v>
      </c>
    </row>
    <row r="2486" spans="1:15" x14ac:dyDescent="0.3">
      <c r="A2486" t="s">
        <v>2632</v>
      </c>
      <c r="B2486" t="s">
        <v>13</v>
      </c>
      <c r="C2486" t="str">
        <f>_xlfn.XLOOKUP(Sales_Pipeline[[#This Row],[Sales_Agent]],Sales_Teams[Sales_Agent],Sales_Teams[Manager])</f>
        <v>Melvin Marxen</v>
      </c>
      <c r="D2486" t="str">
        <f>_xlfn.XLOOKUP(Sales_Pipeline[[#This Row],[Manager]],Sales_Teams[Manager],Sales_Teams[Regional_Office])</f>
        <v>Central</v>
      </c>
      <c r="E2486" t="s">
        <v>8953</v>
      </c>
      <c r="F2486" t="s">
        <v>81</v>
      </c>
      <c r="G2486" t="str">
        <f>IFERROR(_xlfn.XLOOKUP(Sales_Pipeline[[#This Row],[Account]],Accounts!$A$2:$A$86,Accounts!$F$2:$F$86),"")</f>
        <v>Italy</v>
      </c>
      <c r="H2486" t="s">
        <v>57</v>
      </c>
      <c r="I2486" s="3">
        <v>42842</v>
      </c>
      <c r="J2486" s="3">
        <v>42849</v>
      </c>
      <c r="K2486" s="8" t="str">
        <f>IF(Sales_Pipeline[[#This Row],[Close_Date]]="","",TEXT(Sales_Pipeline[[#This Row],[Close_Date]],"ddd"))</f>
        <v>Mon</v>
      </c>
      <c r="L2486" s="8" t="str">
        <f>IF(Sales_Pipeline[[#This Row],[Close_Date]]="","",TEXT(Sales_Pipeline[[#This Row],[Close_Date]],"mmm"))</f>
        <v>Apr</v>
      </c>
      <c r="M2486" s="8" t="str">
        <f>IF(Sales_Pipeline[[#This Row],[Close_Date]]="","","Q"&amp;ROUNDUP(MONTH(Sales_Pipeline[[#This Row],[Close_Date]])/3,0))</f>
        <v>Q2</v>
      </c>
      <c r="N2486" s="2" cm="1">
        <f t="array" ref="N2486">IFERROR(_xlfn.IFS(Sales_Pipeline[[#This Row],[Deal_Stage]]="Won",_xlfn.XLOOKUP(Sales_Pipeline[[#This Row],[Product]],Products!$A$2:$A$8,Products!$C$2:$C$8),Sales_Pipeline[[#This Row],[Deal_Stage]]="Lost",_xlfn.XLOOKUP(Sales_Pipeline[[#This Row],[Product]],Products!$A$2:$A$8,Products!$C$2:$C$8)),"")</f>
        <v>4821</v>
      </c>
      <c r="O2486" s="2">
        <v>4784</v>
      </c>
    </row>
    <row r="2487" spans="1:15" x14ac:dyDescent="0.3">
      <c r="A2487" t="s">
        <v>2633</v>
      </c>
      <c r="B2487" t="s">
        <v>36</v>
      </c>
      <c r="C2487" t="str">
        <f>_xlfn.XLOOKUP(Sales_Pipeline[[#This Row],[Sales_Agent]],Sales_Teams[Sales_Agent],Sales_Teams[Manager])</f>
        <v>Celia Rouche</v>
      </c>
      <c r="D2487" t="str">
        <f>_xlfn.XLOOKUP(Sales_Pipeline[[#This Row],[Manager]],Sales_Teams[Manager],Sales_Teams[Regional_Office])</f>
        <v>West</v>
      </c>
      <c r="E2487" t="s">
        <v>55</v>
      </c>
      <c r="F2487" t="s">
        <v>211</v>
      </c>
      <c r="G2487" t="str">
        <f>IFERROR(_xlfn.XLOOKUP(Sales_Pipeline[[#This Row],[Account]],Accounts!$A$2:$A$86,Accounts!$F$2:$F$86),"")</f>
        <v>United States</v>
      </c>
      <c r="H2487" t="s">
        <v>82</v>
      </c>
      <c r="I2487" s="3">
        <v>42842</v>
      </c>
      <c r="J2487" s="3">
        <v>42850</v>
      </c>
      <c r="K2487" s="8" t="str">
        <f>IF(Sales_Pipeline[[#This Row],[Close_Date]]="","",TEXT(Sales_Pipeline[[#This Row],[Close_Date]],"ddd"))</f>
        <v>Tue</v>
      </c>
      <c r="L2487" s="8" t="str">
        <f>IF(Sales_Pipeline[[#This Row],[Close_Date]]="","",TEXT(Sales_Pipeline[[#This Row],[Close_Date]],"mmm"))</f>
        <v>Apr</v>
      </c>
      <c r="M2487" s="8" t="str">
        <f>IF(Sales_Pipeline[[#This Row],[Close_Date]]="","","Q"&amp;ROUNDUP(MONTH(Sales_Pipeline[[#This Row],[Close_Date]])/3,0))</f>
        <v>Q2</v>
      </c>
      <c r="N2487" s="2" cm="1">
        <f t="array" ref="N2487">IFERROR(_xlfn.IFS(Sales_Pipeline[[#This Row],[Deal_Stage]]="Won",_xlfn.XLOOKUP(Sales_Pipeline[[#This Row],[Product]],Products!$A$2:$A$8,Products!$C$2:$C$8),Sales_Pipeline[[#This Row],[Deal_Stage]]="Lost",_xlfn.XLOOKUP(Sales_Pipeline[[#This Row],[Product]],Products!$A$2:$A$8,Products!$C$2:$C$8)),"")</f>
        <v>1096</v>
      </c>
      <c r="O2487" s="2">
        <v>0</v>
      </c>
    </row>
    <row r="2488" spans="1:15" x14ac:dyDescent="0.3">
      <c r="A2488" t="s">
        <v>2634</v>
      </c>
      <c r="B2488" t="s">
        <v>36</v>
      </c>
      <c r="C2488" t="str">
        <f>_xlfn.XLOOKUP(Sales_Pipeline[[#This Row],[Sales_Agent]],Sales_Teams[Sales_Agent],Sales_Teams[Manager])</f>
        <v>Celia Rouche</v>
      </c>
      <c r="D2488" t="str">
        <f>_xlfn.XLOOKUP(Sales_Pipeline[[#This Row],[Manager]],Sales_Teams[Manager],Sales_Teams[Regional_Office])</f>
        <v>West</v>
      </c>
      <c r="E2488" t="s">
        <v>76</v>
      </c>
      <c r="F2488" t="s">
        <v>328</v>
      </c>
      <c r="G2488" t="str">
        <f>IFERROR(_xlfn.XLOOKUP(Sales_Pipeline[[#This Row],[Account]],Accounts!$A$2:$A$86,Accounts!$F$2:$F$86),"")</f>
        <v>United States</v>
      </c>
      <c r="H2488" t="s">
        <v>82</v>
      </c>
      <c r="I2488" s="3">
        <v>42842</v>
      </c>
      <c r="J2488" s="3">
        <v>42844</v>
      </c>
      <c r="K2488" s="8" t="str">
        <f>IF(Sales_Pipeline[[#This Row],[Close_Date]]="","",TEXT(Sales_Pipeline[[#This Row],[Close_Date]],"ddd"))</f>
        <v>Wed</v>
      </c>
      <c r="L2488" s="8" t="str">
        <f>IF(Sales_Pipeline[[#This Row],[Close_Date]]="","",TEXT(Sales_Pipeline[[#This Row],[Close_Date]],"mmm"))</f>
        <v>Apr</v>
      </c>
      <c r="M2488" s="8" t="str">
        <f>IF(Sales_Pipeline[[#This Row],[Close_Date]]="","","Q"&amp;ROUNDUP(MONTH(Sales_Pipeline[[#This Row],[Close_Date]])/3,0))</f>
        <v>Q2</v>
      </c>
      <c r="N2488" s="2" cm="1">
        <f t="array" ref="N2488">IFERROR(_xlfn.IFS(Sales_Pipeline[[#This Row],[Deal_Stage]]="Won",_xlfn.XLOOKUP(Sales_Pipeline[[#This Row],[Product]],Products!$A$2:$A$8,Products!$C$2:$C$8),Sales_Pipeline[[#This Row],[Deal_Stage]]="Lost",_xlfn.XLOOKUP(Sales_Pipeline[[#This Row],[Product]],Products!$A$2:$A$8,Products!$C$2:$C$8)),"")</f>
        <v>3393</v>
      </c>
      <c r="O2488" s="2">
        <v>0</v>
      </c>
    </row>
    <row r="2489" spans="1:15" x14ac:dyDescent="0.3">
      <c r="A2489" t="s">
        <v>2635</v>
      </c>
      <c r="B2489" t="s">
        <v>40</v>
      </c>
      <c r="C2489" t="str">
        <f>_xlfn.XLOOKUP(Sales_Pipeline[[#This Row],[Sales_Agent]],Sales_Teams[Sales_Agent],Sales_Teams[Manager])</f>
        <v>Summer Sewald</v>
      </c>
      <c r="D2489" t="str">
        <f>_xlfn.XLOOKUP(Sales_Pipeline[[#This Row],[Manager]],Sales_Teams[Manager],Sales_Teams[Regional_Office])</f>
        <v>West</v>
      </c>
      <c r="E2489" t="s">
        <v>63</v>
      </c>
      <c r="G2489" t="str">
        <f>IFERROR(_xlfn.XLOOKUP(Sales_Pipeline[[#This Row],[Account]],Accounts!$A$2:$A$86,Accounts!$F$2:$F$86),"")</f>
        <v/>
      </c>
      <c r="H2489" t="s">
        <v>77</v>
      </c>
      <c r="I2489" s="3">
        <v>42842</v>
      </c>
      <c r="K2489" s="8" t="str">
        <f>IF(Sales_Pipeline[[#This Row],[Close_Date]]="","",TEXT(Sales_Pipeline[[#This Row],[Close_Date]],"ddd"))</f>
        <v/>
      </c>
      <c r="L2489" s="8" t="str">
        <f>IF(Sales_Pipeline[[#This Row],[Close_Date]]="","",TEXT(Sales_Pipeline[[#This Row],[Close_Date]],"mmm"))</f>
        <v/>
      </c>
      <c r="M2489" s="8" t="str">
        <f>IF(Sales_Pipeline[[#This Row],[Close_Date]]="","","Q"&amp;ROUNDUP(MONTH(Sales_Pipeline[[#This Row],[Close_Date]])/3,0))</f>
        <v/>
      </c>
      <c r="N2489" s="2" t="str" cm="1">
        <f t="array" ref="N2489">IFERROR(_xlfn.IFS(Sales_Pipeline[[#This Row],[Deal_Stage]]="Won",_xlfn.XLOOKUP(Sales_Pipeline[[#This Row],[Product]],Products!$A$2:$A$8,Products!$C$2:$C$8),Sales_Pipeline[[#This Row],[Deal_Stage]]="Lost",_xlfn.XLOOKUP(Sales_Pipeline[[#This Row],[Product]],Products!$A$2:$A$8,Products!$C$2:$C$8)),"")</f>
        <v/>
      </c>
      <c r="O2489" s="2">
        <v>0</v>
      </c>
    </row>
    <row r="2490" spans="1:15" x14ac:dyDescent="0.3">
      <c r="A2490" t="s">
        <v>2636</v>
      </c>
      <c r="B2490" t="s">
        <v>40</v>
      </c>
      <c r="C2490" t="str">
        <f>_xlfn.XLOOKUP(Sales_Pipeline[[#This Row],[Sales_Agent]],Sales_Teams[Sales_Agent],Sales_Teams[Manager])</f>
        <v>Summer Sewald</v>
      </c>
      <c r="D2490" t="str">
        <f>_xlfn.XLOOKUP(Sales_Pipeline[[#This Row],[Manager]],Sales_Teams[Manager],Sales_Teams[Regional_Office])</f>
        <v>West</v>
      </c>
      <c r="E2490" t="s">
        <v>76</v>
      </c>
      <c r="F2490" t="s">
        <v>143</v>
      </c>
      <c r="G2490" t="str">
        <f>IFERROR(_xlfn.XLOOKUP(Sales_Pipeline[[#This Row],[Account]],Accounts!$A$2:$A$86,Accounts!$F$2:$F$86),"")</f>
        <v>United States</v>
      </c>
      <c r="H2490" t="s">
        <v>82</v>
      </c>
      <c r="I2490" s="3">
        <v>42842</v>
      </c>
      <c r="J2490" s="3">
        <v>42959</v>
      </c>
      <c r="K2490" s="8" t="str">
        <f>IF(Sales_Pipeline[[#This Row],[Close_Date]]="","",TEXT(Sales_Pipeline[[#This Row],[Close_Date]],"ddd"))</f>
        <v>Sat</v>
      </c>
      <c r="L2490" s="8" t="str">
        <f>IF(Sales_Pipeline[[#This Row],[Close_Date]]="","",TEXT(Sales_Pipeline[[#This Row],[Close_Date]],"mmm"))</f>
        <v>Aug</v>
      </c>
      <c r="M2490" s="8" t="str">
        <f>IF(Sales_Pipeline[[#This Row],[Close_Date]]="","","Q"&amp;ROUNDUP(MONTH(Sales_Pipeline[[#This Row],[Close_Date]])/3,0))</f>
        <v>Q3</v>
      </c>
      <c r="N2490" s="2" cm="1">
        <f t="array" ref="N2490">IFERROR(_xlfn.IFS(Sales_Pipeline[[#This Row],[Deal_Stage]]="Won",_xlfn.XLOOKUP(Sales_Pipeline[[#This Row],[Product]],Products!$A$2:$A$8,Products!$C$2:$C$8),Sales_Pipeline[[#This Row],[Deal_Stage]]="Lost",_xlfn.XLOOKUP(Sales_Pipeline[[#This Row],[Product]],Products!$A$2:$A$8,Products!$C$2:$C$8)),"")</f>
        <v>3393</v>
      </c>
      <c r="O2490" s="2">
        <v>0</v>
      </c>
    </row>
    <row r="2491" spans="1:15" x14ac:dyDescent="0.3">
      <c r="A2491" t="s">
        <v>2637</v>
      </c>
      <c r="B2491" t="s">
        <v>40</v>
      </c>
      <c r="C2491" t="str">
        <f>_xlfn.XLOOKUP(Sales_Pipeline[[#This Row],[Sales_Agent]],Sales_Teams[Sales_Agent],Sales_Teams[Manager])</f>
        <v>Summer Sewald</v>
      </c>
      <c r="D2491" t="str">
        <f>_xlfn.XLOOKUP(Sales_Pipeline[[#This Row],[Manager]],Sales_Teams[Manager],Sales_Teams[Regional_Office])</f>
        <v>West</v>
      </c>
      <c r="E2491" t="s">
        <v>8953</v>
      </c>
      <c r="F2491" t="s">
        <v>166</v>
      </c>
      <c r="G2491" t="str">
        <f>IFERROR(_xlfn.XLOOKUP(Sales_Pipeline[[#This Row],[Account]],Accounts!$A$2:$A$86,Accounts!$F$2:$F$86),"")</f>
        <v>United States</v>
      </c>
      <c r="H2491" t="s">
        <v>57</v>
      </c>
      <c r="I2491" s="3">
        <v>42842</v>
      </c>
      <c r="J2491" s="3">
        <v>42849</v>
      </c>
      <c r="K2491" s="8" t="str">
        <f>IF(Sales_Pipeline[[#This Row],[Close_Date]]="","",TEXT(Sales_Pipeline[[#This Row],[Close_Date]],"ddd"))</f>
        <v>Mon</v>
      </c>
      <c r="L2491" s="8" t="str">
        <f>IF(Sales_Pipeline[[#This Row],[Close_Date]]="","",TEXT(Sales_Pipeline[[#This Row],[Close_Date]],"mmm"))</f>
        <v>Apr</v>
      </c>
      <c r="M2491" s="8" t="str">
        <f>IF(Sales_Pipeline[[#This Row],[Close_Date]]="","","Q"&amp;ROUNDUP(MONTH(Sales_Pipeline[[#This Row],[Close_Date]])/3,0))</f>
        <v>Q2</v>
      </c>
      <c r="N2491" s="2" cm="1">
        <f t="array" ref="N2491">IFERROR(_xlfn.IFS(Sales_Pipeline[[#This Row],[Deal_Stage]]="Won",_xlfn.XLOOKUP(Sales_Pipeline[[#This Row],[Product]],Products!$A$2:$A$8,Products!$C$2:$C$8),Sales_Pipeline[[#This Row],[Deal_Stage]]="Lost",_xlfn.XLOOKUP(Sales_Pipeline[[#This Row],[Product]],Products!$A$2:$A$8,Products!$C$2:$C$8)),"")</f>
        <v>4821</v>
      </c>
      <c r="O2491" s="2">
        <v>5451</v>
      </c>
    </row>
    <row r="2492" spans="1:15" x14ac:dyDescent="0.3">
      <c r="A2492" t="s">
        <v>2638</v>
      </c>
      <c r="B2492" t="s">
        <v>43</v>
      </c>
      <c r="C2492" t="str">
        <f>_xlfn.XLOOKUP(Sales_Pipeline[[#This Row],[Sales_Agent]],Sales_Teams[Sales_Agent],Sales_Teams[Manager])</f>
        <v>Summer Sewald</v>
      </c>
      <c r="D2492" t="str">
        <f>_xlfn.XLOOKUP(Sales_Pipeline[[#This Row],[Manager]],Sales_Teams[Manager],Sales_Teams[Regional_Office])</f>
        <v>West</v>
      </c>
      <c r="E2492" t="s">
        <v>63</v>
      </c>
      <c r="F2492" t="s">
        <v>211</v>
      </c>
      <c r="G2492" t="str">
        <f>IFERROR(_xlfn.XLOOKUP(Sales_Pipeline[[#This Row],[Account]],Accounts!$A$2:$A$86,Accounts!$F$2:$F$86),"")</f>
        <v>United States</v>
      </c>
      <c r="H2492" t="s">
        <v>57</v>
      </c>
      <c r="I2492" s="3">
        <v>42842</v>
      </c>
      <c r="J2492" s="3">
        <v>42844</v>
      </c>
      <c r="K2492" s="8" t="str">
        <f>IF(Sales_Pipeline[[#This Row],[Close_Date]]="","",TEXT(Sales_Pipeline[[#This Row],[Close_Date]],"ddd"))</f>
        <v>Wed</v>
      </c>
      <c r="L2492" s="8" t="str">
        <f>IF(Sales_Pipeline[[#This Row],[Close_Date]]="","",TEXT(Sales_Pipeline[[#This Row],[Close_Date]],"mmm"))</f>
        <v>Apr</v>
      </c>
      <c r="M2492" s="8" t="str">
        <f>IF(Sales_Pipeline[[#This Row],[Close_Date]]="","","Q"&amp;ROUNDUP(MONTH(Sales_Pipeline[[#This Row],[Close_Date]])/3,0))</f>
        <v>Q2</v>
      </c>
      <c r="N2492" s="2" cm="1">
        <f t="array" ref="N2492">IFERROR(_xlfn.IFS(Sales_Pipeline[[#This Row],[Deal_Stage]]="Won",_xlfn.XLOOKUP(Sales_Pipeline[[#This Row],[Product]],Products!$A$2:$A$8,Products!$C$2:$C$8),Sales_Pipeline[[#This Row],[Deal_Stage]]="Lost",_xlfn.XLOOKUP(Sales_Pipeline[[#This Row],[Product]],Products!$A$2:$A$8,Products!$C$2:$C$8)),"")</f>
        <v>550</v>
      </c>
      <c r="O2492" s="2">
        <v>527</v>
      </c>
    </row>
    <row r="2493" spans="1:15" x14ac:dyDescent="0.3">
      <c r="A2493" t="s">
        <v>2639</v>
      </c>
      <c r="B2493" t="s">
        <v>42</v>
      </c>
      <c r="C2493" t="str">
        <f>_xlfn.XLOOKUP(Sales_Pipeline[[#This Row],[Sales_Agent]],Sales_Teams[Sales_Agent],Sales_Teams[Manager])</f>
        <v>Summer Sewald</v>
      </c>
      <c r="D2493" t="str">
        <f>_xlfn.XLOOKUP(Sales_Pipeline[[#This Row],[Manager]],Sales_Teams[Manager],Sales_Teams[Regional_Office])</f>
        <v>West</v>
      </c>
      <c r="E2493" t="s">
        <v>84</v>
      </c>
      <c r="G2493" t="str">
        <f>IFERROR(_xlfn.XLOOKUP(Sales_Pipeline[[#This Row],[Account]],Accounts!$A$2:$A$86,Accounts!$F$2:$F$86),"")</f>
        <v/>
      </c>
      <c r="H2493" t="s">
        <v>77</v>
      </c>
      <c r="I2493" s="3">
        <v>42842</v>
      </c>
      <c r="K2493" s="8" t="str">
        <f>IF(Sales_Pipeline[[#This Row],[Close_Date]]="","",TEXT(Sales_Pipeline[[#This Row],[Close_Date]],"ddd"))</f>
        <v/>
      </c>
      <c r="L2493" s="8" t="str">
        <f>IF(Sales_Pipeline[[#This Row],[Close_Date]]="","",TEXT(Sales_Pipeline[[#This Row],[Close_Date]],"mmm"))</f>
        <v/>
      </c>
      <c r="M2493" s="8" t="str">
        <f>IF(Sales_Pipeline[[#This Row],[Close_Date]]="","","Q"&amp;ROUNDUP(MONTH(Sales_Pipeline[[#This Row],[Close_Date]])/3,0))</f>
        <v/>
      </c>
      <c r="N2493" s="2" t="str" cm="1">
        <f t="array" ref="N2493">IFERROR(_xlfn.IFS(Sales_Pipeline[[#This Row],[Deal_Stage]]="Won",_xlfn.XLOOKUP(Sales_Pipeline[[#This Row],[Product]],Products!$A$2:$A$8,Products!$C$2:$C$8),Sales_Pipeline[[#This Row],[Deal_Stage]]="Lost",_xlfn.XLOOKUP(Sales_Pipeline[[#This Row],[Product]],Products!$A$2:$A$8,Products!$C$2:$C$8)),"")</f>
        <v/>
      </c>
      <c r="O2493" s="2">
        <v>0</v>
      </c>
    </row>
    <row r="2494" spans="1:15" x14ac:dyDescent="0.3">
      <c r="A2494" t="s">
        <v>2640</v>
      </c>
      <c r="B2494" t="s">
        <v>42</v>
      </c>
      <c r="C2494" t="str">
        <f>_xlfn.XLOOKUP(Sales_Pipeline[[#This Row],[Sales_Agent]],Sales_Teams[Sales_Agent],Sales_Teams[Manager])</f>
        <v>Summer Sewald</v>
      </c>
      <c r="D2494" t="str">
        <f>_xlfn.XLOOKUP(Sales_Pipeline[[#This Row],[Manager]],Sales_Teams[Manager],Sales_Teams[Regional_Office])</f>
        <v>West</v>
      </c>
      <c r="E2494" t="s">
        <v>8953</v>
      </c>
      <c r="G2494" t="str">
        <f>IFERROR(_xlfn.XLOOKUP(Sales_Pipeline[[#This Row],[Account]],Accounts!$A$2:$A$86,Accounts!$F$2:$F$86),"")</f>
        <v/>
      </c>
      <c r="H2494" t="s">
        <v>77</v>
      </c>
      <c r="I2494" s="3">
        <v>42842</v>
      </c>
      <c r="K2494" s="8" t="str">
        <f>IF(Sales_Pipeline[[#This Row],[Close_Date]]="","",TEXT(Sales_Pipeline[[#This Row],[Close_Date]],"ddd"))</f>
        <v/>
      </c>
      <c r="L2494" s="8" t="str">
        <f>IF(Sales_Pipeline[[#This Row],[Close_Date]]="","",TEXT(Sales_Pipeline[[#This Row],[Close_Date]],"mmm"))</f>
        <v/>
      </c>
      <c r="M2494" s="8" t="str">
        <f>IF(Sales_Pipeline[[#This Row],[Close_Date]]="","","Q"&amp;ROUNDUP(MONTH(Sales_Pipeline[[#This Row],[Close_Date]])/3,0))</f>
        <v/>
      </c>
      <c r="N2494" s="2" t="str" cm="1">
        <f t="array" ref="N2494">IFERROR(_xlfn.IFS(Sales_Pipeline[[#This Row],[Deal_Stage]]="Won",_xlfn.XLOOKUP(Sales_Pipeline[[#This Row],[Product]],Products!$A$2:$A$8,Products!$C$2:$C$8),Sales_Pipeline[[#This Row],[Deal_Stage]]="Lost",_xlfn.XLOOKUP(Sales_Pipeline[[#This Row],[Product]],Products!$A$2:$A$8,Products!$C$2:$C$8)),"")</f>
        <v/>
      </c>
      <c r="O2494" s="2">
        <v>0</v>
      </c>
    </row>
    <row r="2495" spans="1:15" x14ac:dyDescent="0.3">
      <c r="A2495" t="s">
        <v>2641</v>
      </c>
      <c r="B2495" t="s">
        <v>42</v>
      </c>
      <c r="C2495" t="str">
        <f>_xlfn.XLOOKUP(Sales_Pipeline[[#This Row],[Sales_Agent]],Sales_Teams[Sales_Agent],Sales_Teams[Manager])</f>
        <v>Summer Sewald</v>
      </c>
      <c r="D2495" t="str">
        <f>_xlfn.XLOOKUP(Sales_Pipeline[[#This Row],[Manager]],Sales_Teams[Manager],Sales_Teams[Regional_Office])</f>
        <v>West</v>
      </c>
      <c r="E2495" t="s">
        <v>84</v>
      </c>
      <c r="F2495" t="s">
        <v>177</v>
      </c>
      <c r="G2495" t="str">
        <f>IFERROR(_xlfn.XLOOKUP(Sales_Pipeline[[#This Row],[Account]],Accounts!$A$2:$A$86,Accounts!$F$2:$F$86),"")</f>
        <v>United States</v>
      </c>
      <c r="H2495" t="s">
        <v>82</v>
      </c>
      <c r="I2495" s="3">
        <v>42842</v>
      </c>
      <c r="J2495" s="3">
        <v>42850</v>
      </c>
      <c r="K2495" s="8" t="str">
        <f>IF(Sales_Pipeline[[#This Row],[Close_Date]]="","",TEXT(Sales_Pipeline[[#This Row],[Close_Date]],"ddd"))</f>
        <v>Tue</v>
      </c>
      <c r="L2495" s="8" t="str">
        <f>IF(Sales_Pipeline[[#This Row],[Close_Date]]="","",TEXT(Sales_Pipeline[[#This Row],[Close_Date]],"mmm"))</f>
        <v>Apr</v>
      </c>
      <c r="M2495" s="8" t="str">
        <f>IF(Sales_Pipeline[[#This Row],[Close_Date]]="","","Q"&amp;ROUNDUP(MONTH(Sales_Pipeline[[#This Row],[Close_Date]])/3,0))</f>
        <v>Q2</v>
      </c>
      <c r="N2495" s="2" cm="1">
        <f t="array" ref="N2495">IFERROR(_xlfn.IFS(Sales_Pipeline[[#This Row],[Deal_Stage]]="Won",_xlfn.XLOOKUP(Sales_Pipeline[[#This Row],[Product]],Products!$A$2:$A$8,Products!$C$2:$C$8),Sales_Pipeline[[#This Row],[Deal_Stage]]="Lost",_xlfn.XLOOKUP(Sales_Pipeline[[#This Row],[Product]],Products!$A$2:$A$8,Products!$C$2:$C$8)),"")</f>
        <v>5482</v>
      </c>
      <c r="O2495" s="2">
        <v>0</v>
      </c>
    </row>
    <row r="2496" spans="1:15" x14ac:dyDescent="0.3">
      <c r="A2496" t="s">
        <v>2642</v>
      </c>
      <c r="B2496" t="s">
        <v>42</v>
      </c>
      <c r="C2496" t="str">
        <f>_xlfn.XLOOKUP(Sales_Pipeline[[#This Row],[Sales_Agent]],Sales_Teams[Sales_Agent],Sales_Teams[Manager])</f>
        <v>Summer Sewald</v>
      </c>
      <c r="D2496" t="str">
        <f>_xlfn.XLOOKUP(Sales_Pipeline[[#This Row],[Manager]],Sales_Teams[Manager],Sales_Teams[Regional_Office])</f>
        <v>West</v>
      </c>
      <c r="E2496" t="s">
        <v>84</v>
      </c>
      <c r="F2496" t="s">
        <v>177</v>
      </c>
      <c r="G2496" t="str">
        <f>IFERROR(_xlfn.XLOOKUP(Sales_Pipeline[[#This Row],[Account]],Accounts!$A$2:$A$86,Accounts!$F$2:$F$86),"")</f>
        <v>United States</v>
      </c>
      <c r="H2496" t="s">
        <v>82</v>
      </c>
      <c r="I2496" s="3">
        <v>42842</v>
      </c>
      <c r="J2496" s="3">
        <v>42844</v>
      </c>
      <c r="K2496" s="8" t="str">
        <f>IF(Sales_Pipeline[[#This Row],[Close_Date]]="","",TEXT(Sales_Pipeline[[#This Row],[Close_Date]],"ddd"))</f>
        <v>Wed</v>
      </c>
      <c r="L2496" s="8" t="str">
        <f>IF(Sales_Pipeline[[#This Row],[Close_Date]]="","",TEXT(Sales_Pipeline[[#This Row],[Close_Date]],"mmm"))</f>
        <v>Apr</v>
      </c>
      <c r="M2496" s="8" t="str">
        <f>IF(Sales_Pipeline[[#This Row],[Close_Date]]="","","Q"&amp;ROUNDUP(MONTH(Sales_Pipeline[[#This Row],[Close_Date]])/3,0))</f>
        <v>Q2</v>
      </c>
      <c r="N2496" s="2" cm="1">
        <f t="array" ref="N2496">IFERROR(_xlfn.IFS(Sales_Pipeline[[#This Row],[Deal_Stage]]="Won",_xlfn.XLOOKUP(Sales_Pipeline[[#This Row],[Product]],Products!$A$2:$A$8,Products!$C$2:$C$8),Sales_Pipeline[[#This Row],[Deal_Stage]]="Lost",_xlfn.XLOOKUP(Sales_Pipeline[[#This Row],[Product]],Products!$A$2:$A$8,Products!$C$2:$C$8)),"")</f>
        <v>5482</v>
      </c>
      <c r="O2496" s="2">
        <v>0</v>
      </c>
    </row>
    <row r="2497" spans="1:15" x14ac:dyDescent="0.3">
      <c r="A2497" t="s">
        <v>2643</v>
      </c>
      <c r="B2497" t="s">
        <v>42</v>
      </c>
      <c r="C2497" t="str">
        <f>_xlfn.XLOOKUP(Sales_Pipeline[[#This Row],[Sales_Agent]],Sales_Teams[Sales_Agent],Sales_Teams[Manager])</f>
        <v>Summer Sewald</v>
      </c>
      <c r="D2497" t="str">
        <f>_xlfn.XLOOKUP(Sales_Pipeline[[#This Row],[Manager]],Sales_Teams[Manager],Sales_Teams[Regional_Office])</f>
        <v>West</v>
      </c>
      <c r="E2497" t="s">
        <v>8953</v>
      </c>
      <c r="F2497" t="s">
        <v>92</v>
      </c>
      <c r="G2497" t="str">
        <f>IFERROR(_xlfn.XLOOKUP(Sales_Pipeline[[#This Row],[Account]],Accounts!$A$2:$A$86,Accounts!$F$2:$F$86),"")</f>
        <v>United States</v>
      </c>
      <c r="H2497" t="s">
        <v>82</v>
      </c>
      <c r="I2497" s="3">
        <v>42842</v>
      </c>
      <c r="J2497" s="3">
        <v>42843</v>
      </c>
      <c r="K2497" s="8" t="str">
        <f>IF(Sales_Pipeline[[#This Row],[Close_Date]]="","",TEXT(Sales_Pipeline[[#This Row],[Close_Date]],"ddd"))</f>
        <v>Tue</v>
      </c>
      <c r="L2497" s="8" t="str">
        <f>IF(Sales_Pipeline[[#This Row],[Close_Date]]="","",TEXT(Sales_Pipeline[[#This Row],[Close_Date]],"mmm"))</f>
        <v>Apr</v>
      </c>
      <c r="M2497" s="8" t="str">
        <f>IF(Sales_Pipeline[[#This Row],[Close_Date]]="","","Q"&amp;ROUNDUP(MONTH(Sales_Pipeline[[#This Row],[Close_Date]])/3,0))</f>
        <v>Q2</v>
      </c>
      <c r="N2497" s="2" cm="1">
        <f t="array" ref="N2497">IFERROR(_xlfn.IFS(Sales_Pipeline[[#This Row],[Deal_Stage]]="Won",_xlfn.XLOOKUP(Sales_Pipeline[[#This Row],[Product]],Products!$A$2:$A$8,Products!$C$2:$C$8),Sales_Pipeline[[#This Row],[Deal_Stage]]="Lost",_xlfn.XLOOKUP(Sales_Pipeline[[#This Row],[Product]],Products!$A$2:$A$8,Products!$C$2:$C$8)),"")</f>
        <v>4821</v>
      </c>
      <c r="O2497" s="2">
        <v>0</v>
      </c>
    </row>
    <row r="2498" spans="1:15" x14ac:dyDescent="0.3">
      <c r="A2498" t="s">
        <v>2644</v>
      </c>
      <c r="B2498" t="s">
        <v>42</v>
      </c>
      <c r="C2498" t="str">
        <f>_xlfn.XLOOKUP(Sales_Pipeline[[#This Row],[Sales_Agent]],Sales_Teams[Sales_Agent],Sales_Teams[Manager])</f>
        <v>Summer Sewald</v>
      </c>
      <c r="D2498" t="str">
        <f>_xlfn.XLOOKUP(Sales_Pipeline[[#This Row],[Manager]],Sales_Teams[Manager],Sales_Teams[Regional_Office])</f>
        <v>West</v>
      </c>
      <c r="E2498" t="s">
        <v>84</v>
      </c>
      <c r="F2498" t="s">
        <v>100</v>
      </c>
      <c r="G2498" t="str">
        <f>IFERROR(_xlfn.XLOOKUP(Sales_Pipeline[[#This Row],[Account]],Accounts!$A$2:$A$86,Accounts!$F$2:$F$86),"")</f>
        <v>United States</v>
      </c>
      <c r="H2498" t="s">
        <v>57</v>
      </c>
      <c r="I2498" s="3">
        <v>42842</v>
      </c>
      <c r="J2498" s="3">
        <v>42844</v>
      </c>
      <c r="K2498" s="8" t="str">
        <f>IF(Sales_Pipeline[[#This Row],[Close_Date]]="","",TEXT(Sales_Pipeline[[#This Row],[Close_Date]],"ddd"))</f>
        <v>Wed</v>
      </c>
      <c r="L2498" s="8" t="str">
        <f>IF(Sales_Pipeline[[#This Row],[Close_Date]]="","",TEXT(Sales_Pipeline[[#This Row],[Close_Date]],"mmm"))</f>
        <v>Apr</v>
      </c>
      <c r="M2498" s="8" t="str">
        <f>IF(Sales_Pipeline[[#This Row],[Close_Date]]="","","Q"&amp;ROUNDUP(MONTH(Sales_Pipeline[[#This Row],[Close_Date]])/3,0))</f>
        <v>Q2</v>
      </c>
      <c r="N2498" s="2" cm="1">
        <f t="array" ref="N2498">IFERROR(_xlfn.IFS(Sales_Pipeline[[#This Row],[Deal_Stage]]="Won",_xlfn.XLOOKUP(Sales_Pipeline[[#This Row],[Product]],Products!$A$2:$A$8,Products!$C$2:$C$8),Sales_Pipeline[[#This Row],[Deal_Stage]]="Lost",_xlfn.XLOOKUP(Sales_Pipeline[[#This Row],[Product]],Products!$A$2:$A$8,Products!$C$2:$C$8)),"")</f>
        <v>5482</v>
      </c>
      <c r="O2498" s="2">
        <v>5408</v>
      </c>
    </row>
    <row r="2499" spans="1:15" x14ac:dyDescent="0.3">
      <c r="A2499" t="s">
        <v>2645</v>
      </c>
      <c r="B2499" t="s">
        <v>8</v>
      </c>
      <c r="C2499" t="str">
        <f>_xlfn.XLOOKUP(Sales_Pipeline[[#This Row],[Sales_Agent]],Sales_Teams[Sales_Agent],Sales_Teams[Manager])</f>
        <v>Dustin Brinkmann</v>
      </c>
      <c r="D2499" t="str">
        <f>_xlfn.XLOOKUP(Sales_Pipeline[[#This Row],[Manager]],Sales_Teams[Manager],Sales_Teams[Regional_Office])</f>
        <v>Central</v>
      </c>
      <c r="E2499" t="s">
        <v>55</v>
      </c>
      <c r="F2499" t="s">
        <v>141</v>
      </c>
      <c r="G2499" t="str">
        <f>IFERROR(_xlfn.XLOOKUP(Sales_Pipeline[[#This Row],[Account]],Accounts!$A$2:$A$86,Accounts!$F$2:$F$86),"")</f>
        <v>United States</v>
      </c>
      <c r="H2499" t="s">
        <v>82</v>
      </c>
      <c r="I2499" s="3">
        <v>42842</v>
      </c>
      <c r="J2499" s="3">
        <v>42857</v>
      </c>
      <c r="K2499" s="8" t="str">
        <f>IF(Sales_Pipeline[[#This Row],[Close_Date]]="","",TEXT(Sales_Pipeline[[#This Row],[Close_Date]],"ddd"))</f>
        <v>Tue</v>
      </c>
      <c r="L2499" s="8" t="str">
        <f>IF(Sales_Pipeline[[#This Row],[Close_Date]]="","",TEXT(Sales_Pipeline[[#This Row],[Close_Date]],"mmm"))</f>
        <v>May</v>
      </c>
      <c r="M2499" s="8" t="str">
        <f>IF(Sales_Pipeline[[#This Row],[Close_Date]]="","","Q"&amp;ROUNDUP(MONTH(Sales_Pipeline[[#This Row],[Close_Date]])/3,0))</f>
        <v>Q2</v>
      </c>
      <c r="N2499" s="2" cm="1">
        <f t="array" ref="N2499">IFERROR(_xlfn.IFS(Sales_Pipeline[[#This Row],[Deal_Stage]]="Won",_xlfn.XLOOKUP(Sales_Pipeline[[#This Row],[Product]],Products!$A$2:$A$8,Products!$C$2:$C$8),Sales_Pipeline[[#This Row],[Deal_Stage]]="Lost",_xlfn.XLOOKUP(Sales_Pipeline[[#This Row],[Product]],Products!$A$2:$A$8,Products!$C$2:$C$8)),"")</f>
        <v>1096</v>
      </c>
      <c r="O2499" s="2">
        <v>0</v>
      </c>
    </row>
    <row r="2500" spans="1:15" x14ac:dyDescent="0.3">
      <c r="A2500" t="s">
        <v>2646</v>
      </c>
      <c r="B2500" t="s">
        <v>8</v>
      </c>
      <c r="C2500" t="str">
        <f>_xlfn.XLOOKUP(Sales_Pipeline[[#This Row],[Sales_Agent]],Sales_Teams[Sales_Agent],Sales_Teams[Manager])</f>
        <v>Dustin Brinkmann</v>
      </c>
      <c r="D2500" t="str">
        <f>_xlfn.XLOOKUP(Sales_Pipeline[[#This Row],[Manager]],Sales_Teams[Manager],Sales_Teams[Regional_Office])</f>
        <v>Central</v>
      </c>
      <c r="E2500" t="s">
        <v>84</v>
      </c>
      <c r="F2500" t="s">
        <v>59</v>
      </c>
      <c r="G2500" t="str">
        <f>IFERROR(_xlfn.XLOOKUP(Sales_Pipeline[[#This Row],[Account]],Accounts!$A$2:$A$86,Accounts!$F$2:$F$86),"")</f>
        <v>United States</v>
      </c>
      <c r="H2500" t="s">
        <v>82</v>
      </c>
      <c r="I2500" s="3">
        <v>42842</v>
      </c>
      <c r="J2500" s="3">
        <v>42849</v>
      </c>
      <c r="K2500" s="8" t="str">
        <f>IF(Sales_Pipeline[[#This Row],[Close_Date]]="","",TEXT(Sales_Pipeline[[#This Row],[Close_Date]],"ddd"))</f>
        <v>Mon</v>
      </c>
      <c r="L2500" s="8" t="str">
        <f>IF(Sales_Pipeline[[#This Row],[Close_Date]]="","",TEXT(Sales_Pipeline[[#This Row],[Close_Date]],"mmm"))</f>
        <v>Apr</v>
      </c>
      <c r="M2500" s="8" t="str">
        <f>IF(Sales_Pipeline[[#This Row],[Close_Date]]="","","Q"&amp;ROUNDUP(MONTH(Sales_Pipeline[[#This Row],[Close_Date]])/3,0))</f>
        <v>Q2</v>
      </c>
      <c r="N2500" s="2" cm="1">
        <f t="array" ref="N2500">IFERROR(_xlfn.IFS(Sales_Pipeline[[#This Row],[Deal_Stage]]="Won",_xlfn.XLOOKUP(Sales_Pipeline[[#This Row],[Product]],Products!$A$2:$A$8,Products!$C$2:$C$8),Sales_Pipeline[[#This Row],[Deal_Stage]]="Lost",_xlfn.XLOOKUP(Sales_Pipeline[[#This Row],[Product]],Products!$A$2:$A$8,Products!$C$2:$C$8)),"")</f>
        <v>5482</v>
      </c>
      <c r="O2500" s="2">
        <v>0</v>
      </c>
    </row>
    <row r="2501" spans="1:15" x14ac:dyDescent="0.3">
      <c r="A2501" t="s">
        <v>2647</v>
      </c>
      <c r="B2501" t="s">
        <v>8</v>
      </c>
      <c r="C2501" t="str">
        <f>_xlfn.XLOOKUP(Sales_Pipeline[[#This Row],[Sales_Agent]],Sales_Teams[Sales_Agent],Sales_Teams[Manager])</f>
        <v>Dustin Brinkmann</v>
      </c>
      <c r="D2501" t="str">
        <f>_xlfn.XLOOKUP(Sales_Pipeline[[#This Row],[Manager]],Sales_Teams[Manager],Sales_Teams[Regional_Office])</f>
        <v>Central</v>
      </c>
      <c r="E2501" t="s">
        <v>61</v>
      </c>
      <c r="F2501" t="s">
        <v>136</v>
      </c>
      <c r="G2501" t="str">
        <f>IFERROR(_xlfn.XLOOKUP(Sales_Pipeline[[#This Row],[Account]],Accounts!$A$2:$A$86,Accounts!$F$2:$F$86),"")</f>
        <v>United States</v>
      </c>
      <c r="H2501" t="s">
        <v>57</v>
      </c>
      <c r="I2501" s="3">
        <v>42842</v>
      </c>
      <c r="J2501" s="3">
        <v>42909</v>
      </c>
      <c r="K2501" s="8" t="str">
        <f>IF(Sales_Pipeline[[#This Row],[Close_Date]]="","",TEXT(Sales_Pipeline[[#This Row],[Close_Date]],"ddd"))</f>
        <v>Fri</v>
      </c>
      <c r="L2501" s="8" t="str">
        <f>IF(Sales_Pipeline[[#This Row],[Close_Date]]="","",TEXT(Sales_Pipeline[[#This Row],[Close_Date]],"mmm"))</f>
        <v>Jun</v>
      </c>
      <c r="M2501" s="8" t="str">
        <f>IF(Sales_Pipeline[[#This Row],[Close_Date]]="","","Q"&amp;ROUNDUP(MONTH(Sales_Pipeline[[#This Row],[Close_Date]])/3,0))</f>
        <v>Q2</v>
      </c>
      <c r="N2501" s="2" cm="1">
        <f t="array" ref="N2501">IFERROR(_xlfn.IFS(Sales_Pipeline[[#This Row],[Deal_Stage]]="Won",_xlfn.XLOOKUP(Sales_Pipeline[[#This Row],[Product]],Products!$A$2:$A$8,Products!$C$2:$C$8),Sales_Pipeline[[#This Row],[Deal_Stage]]="Lost",_xlfn.XLOOKUP(Sales_Pipeline[[#This Row],[Product]],Products!$A$2:$A$8,Products!$C$2:$C$8)),"")</f>
        <v>55</v>
      </c>
      <c r="O2501" s="2">
        <v>48</v>
      </c>
    </row>
    <row r="2502" spans="1:15" x14ac:dyDescent="0.3">
      <c r="A2502" t="s">
        <v>2648</v>
      </c>
      <c r="B2502" t="s">
        <v>37</v>
      </c>
      <c r="C2502" t="str">
        <f>_xlfn.XLOOKUP(Sales_Pipeline[[#This Row],[Sales_Agent]],Sales_Teams[Sales_Agent],Sales_Teams[Manager])</f>
        <v>Celia Rouche</v>
      </c>
      <c r="D2502" t="str">
        <f>_xlfn.XLOOKUP(Sales_Pipeline[[#This Row],[Manager]],Sales_Teams[Manager],Sales_Teams[Regional_Office])</f>
        <v>West</v>
      </c>
      <c r="E2502" t="s">
        <v>63</v>
      </c>
      <c r="F2502" t="s">
        <v>328</v>
      </c>
      <c r="G2502" t="str">
        <f>IFERROR(_xlfn.XLOOKUP(Sales_Pipeline[[#This Row],[Account]],Accounts!$A$2:$A$86,Accounts!$F$2:$F$86),"")</f>
        <v>United States</v>
      </c>
      <c r="H2502" t="s">
        <v>77</v>
      </c>
      <c r="I2502" s="3">
        <v>42842</v>
      </c>
      <c r="K2502" s="8" t="str">
        <f>IF(Sales_Pipeline[[#This Row],[Close_Date]]="","",TEXT(Sales_Pipeline[[#This Row],[Close_Date]],"ddd"))</f>
        <v/>
      </c>
      <c r="L2502" s="8" t="str">
        <f>IF(Sales_Pipeline[[#This Row],[Close_Date]]="","",TEXT(Sales_Pipeline[[#This Row],[Close_Date]],"mmm"))</f>
        <v/>
      </c>
      <c r="M2502" s="8" t="str">
        <f>IF(Sales_Pipeline[[#This Row],[Close_Date]]="","","Q"&amp;ROUNDUP(MONTH(Sales_Pipeline[[#This Row],[Close_Date]])/3,0))</f>
        <v/>
      </c>
      <c r="N2502" s="2" t="str" cm="1">
        <f t="array" ref="N2502">IFERROR(_xlfn.IFS(Sales_Pipeline[[#This Row],[Deal_Stage]]="Won",_xlfn.XLOOKUP(Sales_Pipeline[[#This Row],[Product]],Products!$A$2:$A$8,Products!$C$2:$C$8),Sales_Pipeline[[#This Row],[Deal_Stage]]="Lost",_xlfn.XLOOKUP(Sales_Pipeline[[#This Row],[Product]],Products!$A$2:$A$8,Products!$C$2:$C$8)),"")</f>
        <v/>
      </c>
      <c r="O2502" s="2">
        <v>0</v>
      </c>
    </row>
    <row r="2503" spans="1:15" x14ac:dyDescent="0.3">
      <c r="A2503" t="s">
        <v>2649</v>
      </c>
      <c r="B2503" t="s">
        <v>37</v>
      </c>
      <c r="C2503" t="str">
        <f>_xlfn.XLOOKUP(Sales_Pipeline[[#This Row],[Sales_Agent]],Sales_Teams[Sales_Agent],Sales_Teams[Manager])</f>
        <v>Celia Rouche</v>
      </c>
      <c r="D2503" t="str">
        <f>_xlfn.XLOOKUP(Sales_Pipeline[[#This Row],[Manager]],Sales_Teams[Manager],Sales_Teams[Regional_Office])</f>
        <v>West</v>
      </c>
      <c r="E2503" t="s">
        <v>63</v>
      </c>
      <c r="F2503" t="s">
        <v>145</v>
      </c>
      <c r="G2503" t="str">
        <f>IFERROR(_xlfn.XLOOKUP(Sales_Pipeline[[#This Row],[Account]],Accounts!$A$2:$A$86,Accounts!$F$2:$F$86),"")</f>
        <v>United States</v>
      </c>
      <c r="H2503" t="s">
        <v>57</v>
      </c>
      <c r="I2503" s="3">
        <v>42842</v>
      </c>
      <c r="J2503" s="3">
        <v>42849</v>
      </c>
      <c r="K2503" s="8" t="str">
        <f>IF(Sales_Pipeline[[#This Row],[Close_Date]]="","",TEXT(Sales_Pipeline[[#This Row],[Close_Date]],"ddd"))</f>
        <v>Mon</v>
      </c>
      <c r="L2503" s="8" t="str">
        <f>IF(Sales_Pipeline[[#This Row],[Close_Date]]="","",TEXT(Sales_Pipeline[[#This Row],[Close_Date]],"mmm"))</f>
        <v>Apr</v>
      </c>
      <c r="M2503" s="8" t="str">
        <f>IF(Sales_Pipeline[[#This Row],[Close_Date]]="","","Q"&amp;ROUNDUP(MONTH(Sales_Pipeline[[#This Row],[Close_Date]])/3,0))</f>
        <v>Q2</v>
      </c>
      <c r="N2503" s="2" cm="1">
        <f t="array" ref="N2503">IFERROR(_xlfn.IFS(Sales_Pipeline[[#This Row],[Deal_Stage]]="Won",_xlfn.XLOOKUP(Sales_Pipeline[[#This Row],[Product]],Products!$A$2:$A$8,Products!$C$2:$C$8),Sales_Pipeline[[#This Row],[Deal_Stage]]="Lost",_xlfn.XLOOKUP(Sales_Pipeline[[#This Row],[Product]],Products!$A$2:$A$8,Products!$C$2:$C$8)),"")</f>
        <v>550</v>
      </c>
      <c r="O2503" s="2">
        <v>527</v>
      </c>
    </row>
    <row r="2504" spans="1:15" x14ac:dyDescent="0.3">
      <c r="A2504" t="s">
        <v>2650</v>
      </c>
      <c r="B2504" t="s">
        <v>12</v>
      </c>
      <c r="C2504" t="str">
        <f>_xlfn.XLOOKUP(Sales_Pipeline[[#This Row],[Sales_Agent]],Sales_Teams[Sales_Agent],Sales_Teams[Manager])</f>
        <v>Melvin Marxen</v>
      </c>
      <c r="D2504" t="str">
        <f>_xlfn.XLOOKUP(Sales_Pipeline[[#This Row],[Manager]],Sales_Teams[Manager],Sales_Teams[Regional_Office])</f>
        <v>Central</v>
      </c>
      <c r="E2504" t="s">
        <v>55</v>
      </c>
      <c r="F2504" t="s">
        <v>118</v>
      </c>
      <c r="G2504" t="str">
        <f>IFERROR(_xlfn.XLOOKUP(Sales_Pipeline[[#This Row],[Account]],Accounts!$A$2:$A$86,Accounts!$F$2:$F$86),"")</f>
        <v>United States</v>
      </c>
      <c r="H2504" t="s">
        <v>57</v>
      </c>
      <c r="I2504" s="3">
        <v>42842</v>
      </c>
      <c r="J2504" s="3">
        <v>42848</v>
      </c>
      <c r="K2504" s="8" t="str">
        <f>IF(Sales_Pipeline[[#This Row],[Close_Date]]="","",TEXT(Sales_Pipeline[[#This Row],[Close_Date]],"ddd"))</f>
        <v>Sun</v>
      </c>
      <c r="L2504" s="8" t="str">
        <f>IF(Sales_Pipeline[[#This Row],[Close_Date]]="","",TEXT(Sales_Pipeline[[#This Row],[Close_Date]],"mmm"))</f>
        <v>Apr</v>
      </c>
      <c r="M2504" s="8" t="str">
        <f>IF(Sales_Pipeline[[#This Row],[Close_Date]]="","","Q"&amp;ROUNDUP(MONTH(Sales_Pipeline[[#This Row],[Close_Date]])/3,0))</f>
        <v>Q2</v>
      </c>
      <c r="N2504" s="2" cm="1">
        <f t="array" ref="N2504">IFERROR(_xlfn.IFS(Sales_Pipeline[[#This Row],[Deal_Stage]]="Won",_xlfn.XLOOKUP(Sales_Pipeline[[#This Row],[Product]],Products!$A$2:$A$8,Products!$C$2:$C$8),Sales_Pipeline[[#This Row],[Deal_Stage]]="Lost",_xlfn.XLOOKUP(Sales_Pipeline[[#This Row],[Product]],Products!$A$2:$A$8,Products!$C$2:$C$8)),"")</f>
        <v>1096</v>
      </c>
      <c r="O2504" s="2">
        <v>1160</v>
      </c>
    </row>
    <row r="2505" spans="1:15" x14ac:dyDescent="0.3">
      <c r="A2505" t="s">
        <v>2651</v>
      </c>
      <c r="B2505" t="s">
        <v>14</v>
      </c>
      <c r="C2505" t="str">
        <f>_xlfn.XLOOKUP(Sales_Pipeline[[#This Row],[Sales_Agent]],Sales_Teams[Sales_Agent],Sales_Teams[Manager])</f>
        <v>Melvin Marxen</v>
      </c>
      <c r="D2505" t="str">
        <f>_xlfn.XLOOKUP(Sales_Pipeline[[#This Row],[Manager]],Sales_Teams[Manager],Sales_Teams[Regional_Office])</f>
        <v>Central</v>
      </c>
      <c r="E2505" t="s">
        <v>63</v>
      </c>
      <c r="F2505" t="s">
        <v>333</v>
      </c>
      <c r="G2505" t="str">
        <f>IFERROR(_xlfn.XLOOKUP(Sales_Pipeline[[#This Row],[Account]],Accounts!$A$2:$A$86,Accounts!$F$2:$F$86),"")</f>
        <v>United States</v>
      </c>
      <c r="H2505" t="s">
        <v>57</v>
      </c>
      <c r="I2505" s="3">
        <v>42842</v>
      </c>
      <c r="J2505" s="3">
        <v>42892</v>
      </c>
      <c r="K2505" s="8" t="str">
        <f>IF(Sales_Pipeline[[#This Row],[Close_Date]]="","",TEXT(Sales_Pipeline[[#This Row],[Close_Date]],"ddd"))</f>
        <v>Tue</v>
      </c>
      <c r="L2505" s="8" t="str">
        <f>IF(Sales_Pipeline[[#This Row],[Close_Date]]="","",TEXT(Sales_Pipeline[[#This Row],[Close_Date]],"mmm"))</f>
        <v>Jun</v>
      </c>
      <c r="M2505" s="8" t="str">
        <f>IF(Sales_Pipeline[[#This Row],[Close_Date]]="","","Q"&amp;ROUNDUP(MONTH(Sales_Pipeline[[#This Row],[Close_Date]])/3,0))</f>
        <v>Q2</v>
      </c>
      <c r="N2505" s="2" cm="1">
        <f t="array" ref="N2505">IFERROR(_xlfn.IFS(Sales_Pipeline[[#This Row],[Deal_Stage]]="Won",_xlfn.XLOOKUP(Sales_Pipeline[[#This Row],[Product]],Products!$A$2:$A$8,Products!$C$2:$C$8),Sales_Pipeline[[#This Row],[Deal_Stage]]="Lost",_xlfn.XLOOKUP(Sales_Pipeline[[#This Row],[Product]],Products!$A$2:$A$8,Products!$C$2:$C$8)),"")</f>
        <v>550</v>
      </c>
      <c r="O2505" s="2">
        <v>491</v>
      </c>
    </row>
    <row r="2506" spans="1:15" x14ac:dyDescent="0.3">
      <c r="A2506" t="s">
        <v>2652</v>
      </c>
      <c r="B2506" t="s">
        <v>29</v>
      </c>
      <c r="C2506" t="str">
        <f>_xlfn.XLOOKUP(Sales_Pipeline[[#This Row],[Sales_Agent]],Sales_Teams[Sales_Agent],Sales_Teams[Manager])</f>
        <v>Rocco Neubert</v>
      </c>
      <c r="D2506" t="str">
        <f>_xlfn.XLOOKUP(Sales_Pipeline[[#This Row],[Manager]],Sales_Teams[Manager],Sales_Teams[Regional_Office])</f>
        <v>East</v>
      </c>
      <c r="E2506" t="s">
        <v>63</v>
      </c>
      <c r="F2506" t="s">
        <v>206</v>
      </c>
      <c r="G2506" t="str">
        <f>IFERROR(_xlfn.XLOOKUP(Sales_Pipeline[[#This Row],[Account]],Accounts!$A$2:$A$86,Accounts!$F$2:$F$86),"")</f>
        <v>United States</v>
      </c>
      <c r="H2506" t="s">
        <v>57</v>
      </c>
      <c r="I2506" s="3">
        <v>42842</v>
      </c>
      <c r="J2506" s="3">
        <v>42844</v>
      </c>
      <c r="K2506" s="8" t="str">
        <f>IF(Sales_Pipeline[[#This Row],[Close_Date]]="","",TEXT(Sales_Pipeline[[#This Row],[Close_Date]],"ddd"))</f>
        <v>Wed</v>
      </c>
      <c r="L2506" s="8" t="str">
        <f>IF(Sales_Pipeline[[#This Row],[Close_Date]]="","",TEXT(Sales_Pipeline[[#This Row],[Close_Date]],"mmm"))</f>
        <v>Apr</v>
      </c>
      <c r="M2506" s="8" t="str">
        <f>IF(Sales_Pipeline[[#This Row],[Close_Date]]="","","Q"&amp;ROUNDUP(MONTH(Sales_Pipeline[[#This Row],[Close_Date]])/3,0))</f>
        <v>Q2</v>
      </c>
      <c r="N2506" s="2" cm="1">
        <f t="array" ref="N2506">IFERROR(_xlfn.IFS(Sales_Pipeline[[#This Row],[Deal_Stage]]="Won",_xlfn.XLOOKUP(Sales_Pipeline[[#This Row],[Product]],Products!$A$2:$A$8,Products!$C$2:$C$8),Sales_Pipeline[[#This Row],[Deal_Stage]]="Lost",_xlfn.XLOOKUP(Sales_Pipeline[[#This Row],[Product]],Products!$A$2:$A$8,Products!$C$2:$C$8)),"")</f>
        <v>550</v>
      </c>
      <c r="O2506" s="2">
        <v>555</v>
      </c>
    </row>
    <row r="2507" spans="1:15" x14ac:dyDescent="0.3">
      <c r="A2507" t="s">
        <v>2653</v>
      </c>
      <c r="B2507" t="s">
        <v>35</v>
      </c>
      <c r="C2507" t="str">
        <f>_xlfn.XLOOKUP(Sales_Pipeline[[#This Row],[Sales_Agent]],Sales_Teams[Sales_Agent],Sales_Teams[Manager])</f>
        <v>Celia Rouche</v>
      </c>
      <c r="D2507" t="str">
        <f>_xlfn.XLOOKUP(Sales_Pipeline[[#This Row],[Manager]],Sales_Teams[Manager],Sales_Teams[Regional_Office])</f>
        <v>West</v>
      </c>
      <c r="E2507" t="s">
        <v>63</v>
      </c>
      <c r="G2507" t="str">
        <f>IFERROR(_xlfn.XLOOKUP(Sales_Pipeline[[#This Row],[Account]],Accounts!$A$2:$A$86,Accounts!$F$2:$F$86),"")</f>
        <v/>
      </c>
      <c r="H2507" t="s">
        <v>77</v>
      </c>
      <c r="I2507" s="3">
        <v>42842</v>
      </c>
      <c r="K2507" s="8" t="str">
        <f>IF(Sales_Pipeline[[#This Row],[Close_Date]]="","",TEXT(Sales_Pipeline[[#This Row],[Close_Date]],"ddd"))</f>
        <v/>
      </c>
      <c r="L2507" s="8" t="str">
        <f>IF(Sales_Pipeline[[#This Row],[Close_Date]]="","",TEXT(Sales_Pipeline[[#This Row],[Close_Date]],"mmm"))</f>
        <v/>
      </c>
      <c r="M2507" s="8" t="str">
        <f>IF(Sales_Pipeline[[#This Row],[Close_Date]]="","","Q"&amp;ROUNDUP(MONTH(Sales_Pipeline[[#This Row],[Close_Date]])/3,0))</f>
        <v/>
      </c>
      <c r="N2507" s="2" t="str" cm="1">
        <f t="array" ref="N2507">IFERROR(_xlfn.IFS(Sales_Pipeline[[#This Row],[Deal_Stage]]="Won",_xlfn.XLOOKUP(Sales_Pipeline[[#This Row],[Product]],Products!$A$2:$A$8,Products!$C$2:$C$8),Sales_Pipeline[[#This Row],[Deal_Stage]]="Lost",_xlfn.XLOOKUP(Sales_Pipeline[[#This Row],[Product]],Products!$A$2:$A$8,Products!$C$2:$C$8)),"")</f>
        <v/>
      </c>
      <c r="O2507" s="2">
        <v>0</v>
      </c>
    </row>
    <row r="2508" spans="1:15" x14ac:dyDescent="0.3">
      <c r="A2508" t="s">
        <v>2654</v>
      </c>
      <c r="B2508" t="s">
        <v>35</v>
      </c>
      <c r="C2508" t="str">
        <f>_xlfn.XLOOKUP(Sales_Pipeline[[#This Row],[Sales_Agent]],Sales_Teams[Sales_Agent],Sales_Teams[Manager])</f>
        <v>Celia Rouche</v>
      </c>
      <c r="D2508" t="str">
        <f>_xlfn.XLOOKUP(Sales_Pipeline[[#This Row],[Manager]],Sales_Teams[Manager],Sales_Teams[Regional_Office])</f>
        <v>West</v>
      </c>
      <c r="E2508" t="s">
        <v>8953</v>
      </c>
      <c r="G2508" t="str">
        <f>IFERROR(_xlfn.XLOOKUP(Sales_Pipeline[[#This Row],[Account]],Accounts!$A$2:$A$86,Accounts!$F$2:$F$86),"")</f>
        <v/>
      </c>
      <c r="H2508" t="s">
        <v>77</v>
      </c>
      <c r="I2508" s="3">
        <v>42842</v>
      </c>
      <c r="K2508" s="8" t="str">
        <f>IF(Sales_Pipeline[[#This Row],[Close_Date]]="","",TEXT(Sales_Pipeline[[#This Row],[Close_Date]],"ddd"))</f>
        <v/>
      </c>
      <c r="L2508" s="8" t="str">
        <f>IF(Sales_Pipeline[[#This Row],[Close_Date]]="","",TEXT(Sales_Pipeline[[#This Row],[Close_Date]],"mmm"))</f>
        <v/>
      </c>
      <c r="M2508" s="8" t="str">
        <f>IF(Sales_Pipeline[[#This Row],[Close_Date]]="","","Q"&amp;ROUNDUP(MONTH(Sales_Pipeline[[#This Row],[Close_Date]])/3,0))</f>
        <v/>
      </c>
      <c r="N2508" s="2" t="str" cm="1">
        <f t="array" ref="N2508">IFERROR(_xlfn.IFS(Sales_Pipeline[[#This Row],[Deal_Stage]]="Won",_xlfn.XLOOKUP(Sales_Pipeline[[#This Row],[Product]],Products!$A$2:$A$8,Products!$C$2:$C$8),Sales_Pipeline[[#This Row],[Deal_Stage]]="Lost",_xlfn.XLOOKUP(Sales_Pipeline[[#This Row],[Product]],Products!$A$2:$A$8,Products!$C$2:$C$8)),"")</f>
        <v/>
      </c>
      <c r="O2508" s="2">
        <v>0</v>
      </c>
    </row>
    <row r="2509" spans="1:15" x14ac:dyDescent="0.3">
      <c r="A2509" t="s">
        <v>2655</v>
      </c>
      <c r="B2509" t="s">
        <v>35</v>
      </c>
      <c r="C2509" t="str">
        <f>_xlfn.XLOOKUP(Sales_Pipeline[[#This Row],[Sales_Agent]],Sales_Teams[Sales_Agent],Sales_Teams[Manager])</f>
        <v>Celia Rouche</v>
      </c>
      <c r="D2509" t="str">
        <f>_xlfn.XLOOKUP(Sales_Pipeline[[#This Row],[Manager]],Sales_Teams[Manager],Sales_Teams[Regional_Office])</f>
        <v>West</v>
      </c>
      <c r="E2509" t="s">
        <v>61</v>
      </c>
      <c r="F2509" t="s">
        <v>201</v>
      </c>
      <c r="G2509" t="str">
        <f>IFERROR(_xlfn.XLOOKUP(Sales_Pipeline[[#This Row],[Account]],Accounts!$A$2:$A$86,Accounts!$F$2:$F$86),"")</f>
        <v>United States</v>
      </c>
      <c r="H2509" t="s">
        <v>82</v>
      </c>
      <c r="I2509" s="3">
        <v>42842</v>
      </c>
      <c r="J2509" s="3">
        <v>42852</v>
      </c>
      <c r="K2509" s="8" t="str">
        <f>IF(Sales_Pipeline[[#This Row],[Close_Date]]="","",TEXT(Sales_Pipeline[[#This Row],[Close_Date]],"ddd"))</f>
        <v>Thu</v>
      </c>
      <c r="L2509" s="8" t="str">
        <f>IF(Sales_Pipeline[[#This Row],[Close_Date]]="","",TEXT(Sales_Pipeline[[#This Row],[Close_Date]],"mmm"))</f>
        <v>Apr</v>
      </c>
      <c r="M2509" s="8" t="str">
        <f>IF(Sales_Pipeline[[#This Row],[Close_Date]]="","","Q"&amp;ROUNDUP(MONTH(Sales_Pipeline[[#This Row],[Close_Date]])/3,0))</f>
        <v>Q2</v>
      </c>
      <c r="N2509" s="2" cm="1">
        <f t="array" ref="N2509">IFERROR(_xlfn.IFS(Sales_Pipeline[[#This Row],[Deal_Stage]]="Won",_xlfn.XLOOKUP(Sales_Pipeline[[#This Row],[Product]],Products!$A$2:$A$8,Products!$C$2:$C$8),Sales_Pipeline[[#This Row],[Deal_Stage]]="Lost",_xlfn.XLOOKUP(Sales_Pipeline[[#This Row],[Product]],Products!$A$2:$A$8,Products!$C$2:$C$8)),"")</f>
        <v>55</v>
      </c>
      <c r="O2509" s="2">
        <v>0</v>
      </c>
    </row>
    <row r="2510" spans="1:15" x14ac:dyDescent="0.3">
      <c r="A2510" t="s">
        <v>2656</v>
      </c>
      <c r="B2510" t="s">
        <v>7</v>
      </c>
      <c r="C2510" t="str">
        <f>_xlfn.XLOOKUP(Sales_Pipeline[[#This Row],[Sales_Agent]],Sales_Teams[Sales_Agent],Sales_Teams[Manager])</f>
        <v>Dustin Brinkmann</v>
      </c>
      <c r="D2510" t="str">
        <f>_xlfn.XLOOKUP(Sales_Pipeline[[#This Row],[Manager]],Sales_Teams[Manager],Sales_Teams[Regional_Office])</f>
        <v>Central</v>
      </c>
      <c r="E2510" t="s">
        <v>61</v>
      </c>
      <c r="F2510" t="s">
        <v>59</v>
      </c>
      <c r="G2510" t="str">
        <f>IFERROR(_xlfn.XLOOKUP(Sales_Pipeline[[#This Row],[Account]],Accounts!$A$2:$A$86,Accounts!$F$2:$F$86),"")</f>
        <v>United States</v>
      </c>
      <c r="H2510" t="s">
        <v>57</v>
      </c>
      <c r="I2510" s="3">
        <v>42842</v>
      </c>
      <c r="J2510" s="3">
        <v>42848</v>
      </c>
      <c r="K2510" s="8" t="str">
        <f>IF(Sales_Pipeline[[#This Row],[Close_Date]]="","",TEXT(Sales_Pipeline[[#This Row],[Close_Date]],"ddd"))</f>
        <v>Sun</v>
      </c>
      <c r="L2510" s="8" t="str">
        <f>IF(Sales_Pipeline[[#This Row],[Close_Date]]="","",TEXT(Sales_Pipeline[[#This Row],[Close_Date]],"mmm"))</f>
        <v>Apr</v>
      </c>
      <c r="M2510" s="8" t="str">
        <f>IF(Sales_Pipeline[[#This Row],[Close_Date]]="","","Q"&amp;ROUNDUP(MONTH(Sales_Pipeline[[#This Row],[Close_Date]])/3,0))</f>
        <v>Q2</v>
      </c>
      <c r="N2510" s="2" cm="1">
        <f t="array" ref="N2510">IFERROR(_xlfn.IFS(Sales_Pipeline[[#This Row],[Deal_Stage]]="Won",_xlfn.XLOOKUP(Sales_Pipeline[[#This Row],[Product]],Products!$A$2:$A$8,Products!$C$2:$C$8),Sales_Pipeline[[#This Row],[Deal_Stage]]="Lost",_xlfn.XLOOKUP(Sales_Pipeline[[#This Row],[Product]],Products!$A$2:$A$8,Products!$C$2:$C$8)),"")</f>
        <v>55</v>
      </c>
      <c r="O2510" s="2">
        <v>62</v>
      </c>
    </row>
    <row r="2511" spans="1:15" x14ac:dyDescent="0.3">
      <c r="A2511" t="s">
        <v>2657</v>
      </c>
      <c r="B2511" t="s">
        <v>17</v>
      </c>
      <c r="C2511" t="str">
        <f>_xlfn.XLOOKUP(Sales_Pipeline[[#This Row],[Sales_Agent]],Sales_Teams[Sales_Agent],Sales_Teams[Manager])</f>
        <v>Cara Losch</v>
      </c>
      <c r="D2511" t="str">
        <f>_xlfn.XLOOKUP(Sales_Pipeline[[#This Row],[Manager]],Sales_Teams[Manager],Sales_Teams[Regional_Office])</f>
        <v>East</v>
      </c>
      <c r="E2511" t="s">
        <v>61</v>
      </c>
      <c r="F2511" t="s">
        <v>109</v>
      </c>
      <c r="G2511" t="str">
        <f>IFERROR(_xlfn.XLOOKUP(Sales_Pipeline[[#This Row],[Account]],Accounts!$A$2:$A$86,Accounts!$F$2:$F$86),"")</f>
        <v>Japan</v>
      </c>
      <c r="H2511" t="s">
        <v>82</v>
      </c>
      <c r="I2511" s="3">
        <v>42842</v>
      </c>
      <c r="J2511" s="3">
        <v>42851</v>
      </c>
      <c r="K2511" s="8" t="str">
        <f>IF(Sales_Pipeline[[#This Row],[Close_Date]]="","",TEXT(Sales_Pipeline[[#This Row],[Close_Date]],"ddd"))</f>
        <v>Wed</v>
      </c>
      <c r="L2511" s="8" t="str">
        <f>IF(Sales_Pipeline[[#This Row],[Close_Date]]="","",TEXT(Sales_Pipeline[[#This Row],[Close_Date]],"mmm"))</f>
        <v>Apr</v>
      </c>
      <c r="M2511" s="8" t="str">
        <f>IF(Sales_Pipeline[[#This Row],[Close_Date]]="","","Q"&amp;ROUNDUP(MONTH(Sales_Pipeline[[#This Row],[Close_Date]])/3,0))</f>
        <v>Q2</v>
      </c>
      <c r="N2511" s="2" cm="1">
        <f t="array" ref="N2511">IFERROR(_xlfn.IFS(Sales_Pipeline[[#This Row],[Deal_Stage]]="Won",_xlfn.XLOOKUP(Sales_Pipeline[[#This Row],[Product]],Products!$A$2:$A$8,Products!$C$2:$C$8),Sales_Pipeline[[#This Row],[Deal_Stage]]="Lost",_xlfn.XLOOKUP(Sales_Pipeline[[#This Row],[Product]],Products!$A$2:$A$8,Products!$C$2:$C$8)),"")</f>
        <v>55</v>
      </c>
      <c r="O2511" s="2">
        <v>0</v>
      </c>
    </row>
    <row r="2512" spans="1:15" x14ac:dyDescent="0.3">
      <c r="A2512" t="s">
        <v>2658</v>
      </c>
      <c r="B2512" t="s">
        <v>17</v>
      </c>
      <c r="C2512" t="str">
        <f>_xlfn.XLOOKUP(Sales_Pipeline[[#This Row],[Sales_Agent]],Sales_Teams[Sales_Agent],Sales_Teams[Manager])</f>
        <v>Cara Losch</v>
      </c>
      <c r="D2512" t="str">
        <f>_xlfn.XLOOKUP(Sales_Pipeline[[#This Row],[Manager]],Sales_Teams[Manager],Sales_Teams[Regional_Office])</f>
        <v>East</v>
      </c>
      <c r="E2512" t="s">
        <v>61</v>
      </c>
      <c r="F2512" t="s">
        <v>216</v>
      </c>
      <c r="G2512" t="str">
        <f>IFERROR(_xlfn.XLOOKUP(Sales_Pipeline[[#This Row],[Account]],Accounts!$A$2:$A$86,Accounts!$F$2:$F$86),"")</f>
        <v>United States</v>
      </c>
      <c r="H2512" t="s">
        <v>57</v>
      </c>
      <c r="I2512" s="3">
        <v>42842</v>
      </c>
      <c r="J2512" s="3">
        <v>42850</v>
      </c>
      <c r="K2512" s="8" t="str">
        <f>IF(Sales_Pipeline[[#This Row],[Close_Date]]="","",TEXT(Sales_Pipeline[[#This Row],[Close_Date]],"ddd"))</f>
        <v>Tue</v>
      </c>
      <c r="L2512" s="8" t="str">
        <f>IF(Sales_Pipeline[[#This Row],[Close_Date]]="","",TEXT(Sales_Pipeline[[#This Row],[Close_Date]],"mmm"))</f>
        <v>Apr</v>
      </c>
      <c r="M2512" s="8" t="str">
        <f>IF(Sales_Pipeline[[#This Row],[Close_Date]]="","","Q"&amp;ROUNDUP(MONTH(Sales_Pipeline[[#This Row],[Close_Date]])/3,0))</f>
        <v>Q2</v>
      </c>
      <c r="N2512" s="2" cm="1">
        <f t="array" ref="N2512">IFERROR(_xlfn.IFS(Sales_Pipeline[[#This Row],[Deal_Stage]]="Won",_xlfn.XLOOKUP(Sales_Pipeline[[#This Row],[Product]],Products!$A$2:$A$8,Products!$C$2:$C$8),Sales_Pipeline[[#This Row],[Deal_Stage]]="Lost",_xlfn.XLOOKUP(Sales_Pipeline[[#This Row],[Product]],Products!$A$2:$A$8,Products!$C$2:$C$8)),"")</f>
        <v>55</v>
      </c>
      <c r="O2512" s="2">
        <v>56</v>
      </c>
    </row>
    <row r="2513" spans="1:15" x14ac:dyDescent="0.3">
      <c r="A2513" t="s">
        <v>2659</v>
      </c>
      <c r="B2513" t="s">
        <v>23</v>
      </c>
      <c r="C2513" t="str">
        <f>_xlfn.XLOOKUP(Sales_Pipeline[[#This Row],[Sales_Agent]],Sales_Teams[Sales_Agent],Sales_Teams[Manager])</f>
        <v>Cara Losch</v>
      </c>
      <c r="D2513" t="str">
        <f>_xlfn.XLOOKUP(Sales_Pipeline[[#This Row],[Manager]],Sales_Teams[Manager],Sales_Teams[Regional_Office])</f>
        <v>East</v>
      </c>
      <c r="E2513" t="s">
        <v>76</v>
      </c>
      <c r="F2513" t="s">
        <v>127</v>
      </c>
      <c r="G2513" t="str">
        <f>IFERROR(_xlfn.XLOOKUP(Sales_Pipeline[[#This Row],[Account]],Accounts!$A$2:$A$86,Accounts!$F$2:$F$86),"")</f>
        <v>United States</v>
      </c>
      <c r="H2513" t="s">
        <v>57</v>
      </c>
      <c r="I2513" s="3">
        <v>42842</v>
      </c>
      <c r="J2513" s="3">
        <v>42848</v>
      </c>
      <c r="K2513" s="8" t="str">
        <f>IF(Sales_Pipeline[[#This Row],[Close_Date]]="","",TEXT(Sales_Pipeline[[#This Row],[Close_Date]],"ddd"))</f>
        <v>Sun</v>
      </c>
      <c r="L2513" s="8" t="str">
        <f>IF(Sales_Pipeline[[#This Row],[Close_Date]]="","",TEXT(Sales_Pipeline[[#This Row],[Close_Date]],"mmm"))</f>
        <v>Apr</v>
      </c>
      <c r="M2513" s="8" t="str">
        <f>IF(Sales_Pipeline[[#This Row],[Close_Date]]="","","Q"&amp;ROUNDUP(MONTH(Sales_Pipeline[[#This Row],[Close_Date]])/3,0))</f>
        <v>Q2</v>
      </c>
      <c r="N2513" s="2" cm="1">
        <f t="array" ref="N2513">IFERROR(_xlfn.IFS(Sales_Pipeline[[#This Row],[Deal_Stage]]="Won",_xlfn.XLOOKUP(Sales_Pipeline[[#This Row],[Product]],Products!$A$2:$A$8,Products!$C$2:$C$8),Sales_Pipeline[[#This Row],[Deal_Stage]]="Lost",_xlfn.XLOOKUP(Sales_Pipeline[[#This Row],[Product]],Products!$A$2:$A$8,Products!$C$2:$C$8)),"")</f>
        <v>3393</v>
      </c>
      <c r="O2513" s="2">
        <v>3490</v>
      </c>
    </row>
    <row r="2514" spans="1:15" x14ac:dyDescent="0.3">
      <c r="A2514" t="s">
        <v>2660</v>
      </c>
      <c r="B2514" t="s">
        <v>44</v>
      </c>
      <c r="C2514" t="str">
        <f>_xlfn.XLOOKUP(Sales_Pipeline[[#This Row],[Sales_Agent]],Sales_Teams[Sales_Agent],Sales_Teams[Manager])</f>
        <v>Summer Sewald</v>
      </c>
      <c r="D2514" t="str">
        <f>_xlfn.XLOOKUP(Sales_Pipeline[[#This Row],[Manager]],Sales_Teams[Manager],Sales_Teams[Regional_Office])</f>
        <v>West</v>
      </c>
      <c r="E2514" t="s">
        <v>8953</v>
      </c>
      <c r="F2514" t="s">
        <v>177</v>
      </c>
      <c r="G2514" t="str">
        <f>IFERROR(_xlfn.XLOOKUP(Sales_Pipeline[[#This Row],[Account]],Accounts!$A$2:$A$86,Accounts!$F$2:$F$86),"")</f>
        <v>United States</v>
      </c>
      <c r="H2514" t="s">
        <v>82</v>
      </c>
      <c r="I2514" s="3">
        <v>42842</v>
      </c>
      <c r="J2514" s="3">
        <v>42910</v>
      </c>
      <c r="K2514" s="8" t="str">
        <f>IF(Sales_Pipeline[[#This Row],[Close_Date]]="","",TEXT(Sales_Pipeline[[#This Row],[Close_Date]],"ddd"))</f>
        <v>Sat</v>
      </c>
      <c r="L2514" s="8" t="str">
        <f>IF(Sales_Pipeline[[#This Row],[Close_Date]]="","",TEXT(Sales_Pipeline[[#This Row],[Close_Date]],"mmm"))</f>
        <v>Jun</v>
      </c>
      <c r="M2514" s="8" t="str">
        <f>IF(Sales_Pipeline[[#This Row],[Close_Date]]="","","Q"&amp;ROUNDUP(MONTH(Sales_Pipeline[[#This Row],[Close_Date]])/3,0))</f>
        <v>Q2</v>
      </c>
      <c r="N2514" s="2" cm="1">
        <f t="array" ref="N2514">IFERROR(_xlfn.IFS(Sales_Pipeline[[#This Row],[Deal_Stage]]="Won",_xlfn.XLOOKUP(Sales_Pipeline[[#This Row],[Product]],Products!$A$2:$A$8,Products!$C$2:$C$8),Sales_Pipeline[[#This Row],[Deal_Stage]]="Lost",_xlfn.XLOOKUP(Sales_Pipeline[[#This Row],[Product]],Products!$A$2:$A$8,Products!$C$2:$C$8)),"")</f>
        <v>4821</v>
      </c>
      <c r="O2514" s="2">
        <v>0</v>
      </c>
    </row>
    <row r="2515" spans="1:15" x14ac:dyDescent="0.3">
      <c r="A2515" t="s">
        <v>2661</v>
      </c>
      <c r="B2515" t="s">
        <v>3</v>
      </c>
      <c r="C2515" t="str">
        <f>_xlfn.XLOOKUP(Sales_Pipeline[[#This Row],[Sales_Agent]],Sales_Teams[Sales_Agent],Sales_Teams[Manager])</f>
        <v>Dustin Brinkmann</v>
      </c>
      <c r="D2515" t="str">
        <f>_xlfn.XLOOKUP(Sales_Pipeline[[#This Row],[Manager]],Sales_Teams[Manager],Sales_Teams[Regional_Office])</f>
        <v>Central</v>
      </c>
      <c r="E2515" t="s">
        <v>61</v>
      </c>
      <c r="F2515" t="s">
        <v>318</v>
      </c>
      <c r="G2515" t="str">
        <f>IFERROR(_xlfn.XLOOKUP(Sales_Pipeline[[#This Row],[Account]],Accounts!$A$2:$A$86,Accounts!$F$2:$F$86),"")</f>
        <v>Kenya</v>
      </c>
      <c r="H2515" t="s">
        <v>82</v>
      </c>
      <c r="I2515" s="3">
        <v>42843</v>
      </c>
      <c r="J2515" s="3">
        <v>42849</v>
      </c>
      <c r="K2515" s="8" t="str">
        <f>IF(Sales_Pipeline[[#This Row],[Close_Date]]="","",TEXT(Sales_Pipeline[[#This Row],[Close_Date]],"ddd"))</f>
        <v>Mon</v>
      </c>
      <c r="L2515" s="8" t="str">
        <f>IF(Sales_Pipeline[[#This Row],[Close_Date]]="","",TEXT(Sales_Pipeline[[#This Row],[Close_Date]],"mmm"))</f>
        <v>Apr</v>
      </c>
      <c r="M2515" s="8" t="str">
        <f>IF(Sales_Pipeline[[#This Row],[Close_Date]]="","","Q"&amp;ROUNDUP(MONTH(Sales_Pipeline[[#This Row],[Close_Date]])/3,0))</f>
        <v>Q2</v>
      </c>
      <c r="N2515" s="2" cm="1">
        <f t="array" ref="N2515">IFERROR(_xlfn.IFS(Sales_Pipeline[[#This Row],[Deal_Stage]]="Won",_xlfn.XLOOKUP(Sales_Pipeline[[#This Row],[Product]],Products!$A$2:$A$8,Products!$C$2:$C$8),Sales_Pipeline[[#This Row],[Deal_Stage]]="Lost",_xlfn.XLOOKUP(Sales_Pipeline[[#This Row],[Product]],Products!$A$2:$A$8,Products!$C$2:$C$8)),"")</f>
        <v>55</v>
      </c>
      <c r="O2515" s="2">
        <v>0</v>
      </c>
    </row>
    <row r="2516" spans="1:15" x14ac:dyDescent="0.3">
      <c r="A2516" t="s">
        <v>2662</v>
      </c>
      <c r="B2516" t="s">
        <v>3</v>
      </c>
      <c r="C2516" t="str">
        <f>_xlfn.XLOOKUP(Sales_Pipeline[[#This Row],[Sales_Agent]],Sales_Teams[Sales_Agent],Sales_Teams[Manager])</f>
        <v>Dustin Brinkmann</v>
      </c>
      <c r="D2516" t="str">
        <f>_xlfn.XLOOKUP(Sales_Pipeline[[#This Row],[Manager]],Sales_Teams[Manager],Sales_Teams[Regional_Office])</f>
        <v>Central</v>
      </c>
      <c r="E2516" t="s">
        <v>61</v>
      </c>
      <c r="F2516" t="s">
        <v>318</v>
      </c>
      <c r="G2516" t="str">
        <f>IFERROR(_xlfn.XLOOKUP(Sales_Pipeline[[#This Row],[Account]],Accounts!$A$2:$A$86,Accounts!$F$2:$F$86),"")</f>
        <v>Kenya</v>
      </c>
      <c r="H2516" t="s">
        <v>57</v>
      </c>
      <c r="I2516" s="3">
        <v>42843</v>
      </c>
      <c r="J2516" s="3">
        <v>42850</v>
      </c>
      <c r="K2516" s="8" t="str">
        <f>IF(Sales_Pipeline[[#This Row],[Close_Date]]="","",TEXT(Sales_Pipeline[[#This Row],[Close_Date]],"ddd"))</f>
        <v>Tue</v>
      </c>
      <c r="L2516" s="8" t="str">
        <f>IF(Sales_Pipeline[[#This Row],[Close_Date]]="","",TEXT(Sales_Pipeline[[#This Row],[Close_Date]],"mmm"))</f>
        <v>Apr</v>
      </c>
      <c r="M2516" s="8" t="str">
        <f>IF(Sales_Pipeline[[#This Row],[Close_Date]]="","","Q"&amp;ROUNDUP(MONTH(Sales_Pipeline[[#This Row],[Close_Date]])/3,0))</f>
        <v>Q2</v>
      </c>
      <c r="N2516" s="2" cm="1">
        <f t="array" ref="N2516">IFERROR(_xlfn.IFS(Sales_Pipeline[[#This Row],[Deal_Stage]]="Won",_xlfn.XLOOKUP(Sales_Pipeline[[#This Row],[Product]],Products!$A$2:$A$8,Products!$C$2:$C$8),Sales_Pipeline[[#This Row],[Deal_Stage]]="Lost",_xlfn.XLOOKUP(Sales_Pipeline[[#This Row],[Product]],Products!$A$2:$A$8,Products!$C$2:$C$8)),"")</f>
        <v>55</v>
      </c>
      <c r="O2516" s="2">
        <v>51</v>
      </c>
    </row>
    <row r="2517" spans="1:15" x14ac:dyDescent="0.3">
      <c r="A2517" t="s">
        <v>2663</v>
      </c>
      <c r="B2517" t="s">
        <v>3</v>
      </c>
      <c r="C2517" t="str">
        <f>_xlfn.XLOOKUP(Sales_Pipeline[[#This Row],[Sales_Agent]],Sales_Teams[Sales_Agent],Sales_Teams[Manager])</f>
        <v>Dustin Brinkmann</v>
      </c>
      <c r="D2517" t="str">
        <f>_xlfn.XLOOKUP(Sales_Pipeline[[#This Row],[Manager]],Sales_Teams[Manager],Sales_Teams[Regional_Office])</f>
        <v>Central</v>
      </c>
      <c r="E2517" t="s">
        <v>61</v>
      </c>
      <c r="F2517" t="s">
        <v>234</v>
      </c>
      <c r="G2517" t="str">
        <f>IFERROR(_xlfn.XLOOKUP(Sales_Pipeline[[#This Row],[Account]],Accounts!$A$2:$A$86,Accounts!$F$2:$F$86),"")</f>
        <v>United States</v>
      </c>
      <c r="H2517" t="s">
        <v>57</v>
      </c>
      <c r="I2517" s="3">
        <v>42843</v>
      </c>
      <c r="J2517" s="3">
        <v>42906</v>
      </c>
      <c r="K2517" s="8" t="str">
        <f>IF(Sales_Pipeline[[#This Row],[Close_Date]]="","",TEXT(Sales_Pipeline[[#This Row],[Close_Date]],"ddd"))</f>
        <v>Tue</v>
      </c>
      <c r="L2517" s="8" t="str">
        <f>IF(Sales_Pipeline[[#This Row],[Close_Date]]="","",TEXT(Sales_Pipeline[[#This Row],[Close_Date]],"mmm"))</f>
        <v>Jun</v>
      </c>
      <c r="M2517" s="8" t="str">
        <f>IF(Sales_Pipeline[[#This Row],[Close_Date]]="","","Q"&amp;ROUNDUP(MONTH(Sales_Pipeline[[#This Row],[Close_Date]])/3,0))</f>
        <v>Q2</v>
      </c>
      <c r="N2517" s="2" cm="1">
        <f t="array" ref="N2517">IFERROR(_xlfn.IFS(Sales_Pipeline[[#This Row],[Deal_Stage]]="Won",_xlfn.XLOOKUP(Sales_Pipeline[[#This Row],[Product]],Products!$A$2:$A$8,Products!$C$2:$C$8),Sales_Pipeline[[#This Row],[Deal_Stage]]="Lost",_xlfn.XLOOKUP(Sales_Pipeline[[#This Row],[Product]],Products!$A$2:$A$8,Products!$C$2:$C$8)),"")</f>
        <v>55</v>
      </c>
      <c r="O2517" s="2">
        <v>54</v>
      </c>
    </row>
    <row r="2518" spans="1:15" x14ac:dyDescent="0.3">
      <c r="A2518" t="s">
        <v>2664</v>
      </c>
      <c r="B2518" t="s">
        <v>3</v>
      </c>
      <c r="C2518" t="str">
        <f>_xlfn.XLOOKUP(Sales_Pipeline[[#This Row],[Sales_Agent]],Sales_Teams[Sales_Agent],Sales_Teams[Manager])</f>
        <v>Dustin Brinkmann</v>
      </c>
      <c r="D2518" t="str">
        <f>_xlfn.XLOOKUP(Sales_Pipeline[[#This Row],[Manager]],Sales_Teams[Manager],Sales_Teams[Regional_Office])</f>
        <v>Central</v>
      </c>
      <c r="E2518" t="s">
        <v>61</v>
      </c>
      <c r="F2518" t="s">
        <v>141</v>
      </c>
      <c r="G2518" t="str">
        <f>IFERROR(_xlfn.XLOOKUP(Sales_Pipeline[[#This Row],[Account]],Accounts!$A$2:$A$86,Accounts!$F$2:$F$86),"")</f>
        <v>United States</v>
      </c>
      <c r="H2518" t="s">
        <v>57</v>
      </c>
      <c r="I2518" s="3">
        <v>42843</v>
      </c>
      <c r="J2518" s="3">
        <v>42852</v>
      </c>
      <c r="K2518" s="8" t="str">
        <f>IF(Sales_Pipeline[[#This Row],[Close_Date]]="","",TEXT(Sales_Pipeline[[#This Row],[Close_Date]],"ddd"))</f>
        <v>Thu</v>
      </c>
      <c r="L2518" s="8" t="str">
        <f>IF(Sales_Pipeline[[#This Row],[Close_Date]]="","",TEXT(Sales_Pipeline[[#This Row],[Close_Date]],"mmm"))</f>
        <v>Apr</v>
      </c>
      <c r="M2518" s="8" t="str">
        <f>IF(Sales_Pipeline[[#This Row],[Close_Date]]="","","Q"&amp;ROUNDUP(MONTH(Sales_Pipeline[[#This Row],[Close_Date]])/3,0))</f>
        <v>Q2</v>
      </c>
      <c r="N2518" s="2" cm="1">
        <f t="array" ref="N2518">IFERROR(_xlfn.IFS(Sales_Pipeline[[#This Row],[Deal_Stage]]="Won",_xlfn.XLOOKUP(Sales_Pipeline[[#This Row],[Product]],Products!$A$2:$A$8,Products!$C$2:$C$8),Sales_Pipeline[[#This Row],[Deal_Stage]]="Lost",_xlfn.XLOOKUP(Sales_Pipeline[[#This Row],[Product]],Products!$A$2:$A$8,Products!$C$2:$C$8)),"")</f>
        <v>55</v>
      </c>
      <c r="O2518" s="2">
        <v>56</v>
      </c>
    </row>
    <row r="2519" spans="1:15" x14ac:dyDescent="0.3">
      <c r="A2519" t="s">
        <v>2665</v>
      </c>
      <c r="B2519" t="s">
        <v>30</v>
      </c>
      <c r="C2519" t="str">
        <f>_xlfn.XLOOKUP(Sales_Pipeline[[#This Row],[Sales_Agent]],Sales_Teams[Sales_Agent],Sales_Teams[Manager])</f>
        <v>Rocco Neubert</v>
      </c>
      <c r="D2519" t="str">
        <f>_xlfn.XLOOKUP(Sales_Pipeline[[#This Row],[Manager]],Sales_Teams[Manager],Sales_Teams[Regional_Office])</f>
        <v>East</v>
      </c>
      <c r="E2519" t="s">
        <v>8953</v>
      </c>
      <c r="F2519" t="s">
        <v>173</v>
      </c>
      <c r="G2519" t="str">
        <f>IFERROR(_xlfn.XLOOKUP(Sales_Pipeline[[#This Row],[Account]],Accounts!$A$2:$A$86,Accounts!$F$2:$F$86),"")</f>
        <v>United States</v>
      </c>
      <c r="H2519" t="s">
        <v>82</v>
      </c>
      <c r="I2519" s="3">
        <v>42843</v>
      </c>
      <c r="J2519" s="3">
        <v>42882</v>
      </c>
      <c r="K2519" s="8" t="str">
        <f>IF(Sales_Pipeline[[#This Row],[Close_Date]]="","",TEXT(Sales_Pipeline[[#This Row],[Close_Date]],"ddd"))</f>
        <v>Sat</v>
      </c>
      <c r="L2519" s="8" t="str">
        <f>IF(Sales_Pipeline[[#This Row],[Close_Date]]="","",TEXT(Sales_Pipeline[[#This Row],[Close_Date]],"mmm"))</f>
        <v>May</v>
      </c>
      <c r="M2519" s="8" t="str">
        <f>IF(Sales_Pipeline[[#This Row],[Close_Date]]="","","Q"&amp;ROUNDUP(MONTH(Sales_Pipeline[[#This Row],[Close_Date]])/3,0))</f>
        <v>Q2</v>
      </c>
      <c r="N2519" s="2" cm="1">
        <f t="array" ref="N2519">IFERROR(_xlfn.IFS(Sales_Pipeline[[#This Row],[Deal_Stage]]="Won",_xlfn.XLOOKUP(Sales_Pipeline[[#This Row],[Product]],Products!$A$2:$A$8,Products!$C$2:$C$8),Sales_Pipeline[[#This Row],[Deal_Stage]]="Lost",_xlfn.XLOOKUP(Sales_Pipeline[[#This Row],[Product]],Products!$A$2:$A$8,Products!$C$2:$C$8)),"")</f>
        <v>4821</v>
      </c>
      <c r="O2519" s="2">
        <v>0</v>
      </c>
    </row>
    <row r="2520" spans="1:15" x14ac:dyDescent="0.3">
      <c r="A2520" t="s">
        <v>2666</v>
      </c>
      <c r="B2520" t="s">
        <v>27</v>
      </c>
      <c r="C2520" t="str">
        <f>_xlfn.XLOOKUP(Sales_Pipeline[[#This Row],[Sales_Agent]],Sales_Teams[Sales_Agent],Sales_Teams[Manager])</f>
        <v>Rocco Neubert</v>
      </c>
      <c r="D2520" t="str">
        <f>_xlfn.XLOOKUP(Sales_Pipeline[[#This Row],[Manager]],Sales_Teams[Manager],Sales_Teams[Regional_Office])</f>
        <v>East</v>
      </c>
      <c r="E2520" t="s">
        <v>76</v>
      </c>
      <c r="F2520" t="s">
        <v>253</v>
      </c>
      <c r="G2520" t="str">
        <f>IFERROR(_xlfn.XLOOKUP(Sales_Pipeline[[#This Row],[Account]],Accounts!$A$2:$A$86,Accounts!$F$2:$F$86),"")</f>
        <v>United States</v>
      </c>
      <c r="H2520" t="s">
        <v>57</v>
      </c>
      <c r="I2520" s="3">
        <v>42843</v>
      </c>
      <c r="J2520" s="3">
        <v>42951</v>
      </c>
      <c r="K2520" s="8" t="str">
        <f>IF(Sales_Pipeline[[#This Row],[Close_Date]]="","",TEXT(Sales_Pipeline[[#This Row],[Close_Date]],"ddd"))</f>
        <v>Fri</v>
      </c>
      <c r="L2520" s="8" t="str">
        <f>IF(Sales_Pipeline[[#This Row],[Close_Date]]="","",TEXT(Sales_Pipeline[[#This Row],[Close_Date]],"mmm"))</f>
        <v>Aug</v>
      </c>
      <c r="M2520" s="8" t="str">
        <f>IF(Sales_Pipeline[[#This Row],[Close_Date]]="","","Q"&amp;ROUNDUP(MONTH(Sales_Pipeline[[#This Row],[Close_Date]])/3,0))</f>
        <v>Q3</v>
      </c>
      <c r="N2520" s="2" cm="1">
        <f t="array" ref="N2520">IFERROR(_xlfn.IFS(Sales_Pipeline[[#This Row],[Deal_Stage]]="Won",_xlfn.XLOOKUP(Sales_Pipeline[[#This Row],[Product]],Products!$A$2:$A$8,Products!$C$2:$C$8),Sales_Pipeline[[#This Row],[Deal_Stage]]="Lost",_xlfn.XLOOKUP(Sales_Pipeline[[#This Row],[Product]],Products!$A$2:$A$8,Products!$C$2:$C$8)),"")</f>
        <v>3393</v>
      </c>
      <c r="O2520" s="2">
        <v>3808</v>
      </c>
    </row>
    <row r="2521" spans="1:15" x14ac:dyDescent="0.3">
      <c r="A2521" t="s">
        <v>2667</v>
      </c>
      <c r="B2521" t="s">
        <v>20</v>
      </c>
      <c r="C2521" t="str">
        <f>_xlfn.XLOOKUP(Sales_Pipeline[[#This Row],[Sales_Agent]],Sales_Teams[Sales_Agent],Sales_Teams[Manager])</f>
        <v>Cara Losch</v>
      </c>
      <c r="D2521" t="str">
        <f>_xlfn.XLOOKUP(Sales_Pipeline[[#This Row],[Manager]],Sales_Teams[Manager],Sales_Teams[Regional_Office])</f>
        <v>East</v>
      </c>
      <c r="E2521" t="s">
        <v>84</v>
      </c>
      <c r="F2521" t="s">
        <v>293</v>
      </c>
      <c r="G2521" t="str">
        <f>IFERROR(_xlfn.XLOOKUP(Sales_Pipeline[[#This Row],[Account]],Accounts!$A$2:$A$86,Accounts!$F$2:$F$86),"")</f>
        <v>United States</v>
      </c>
      <c r="H2521" t="s">
        <v>82</v>
      </c>
      <c r="I2521" s="3">
        <v>42843</v>
      </c>
      <c r="J2521" s="3">
        <v>42859</v>
      </c>
      <c r="K2521" s="8" t="str">
        <f>IF(Sales_Pipeline[[#This Row],[Close_Date]]="","",TEXT(Sales_Pipeline[[#This Row],[Close_Date]],"ddd"))</f>
        <v>Thu</v>
      </c>
      <c r="L2521" s="8" t="str">
        <f>IF(Sales_Pipeline[[#This Row],[Close_Date]]="","",TEXT(Sales_Pipeline[[#This Row],[Close_Date]],"mmm"))</f>
        <v>May</v>
      </c>
      <c r="M2521" s="8" t="str">
        <f>IF(Sales_Pipeline[[#This Row],[Close_Date]]="","","Q"&amp;ROUNDUP(MONTH(Sales_Pipeline[[#This Row],[Close_Date]])/3,0))</f>
        <v>Q2</v>
      </c>
      <c r="N2521" s="2" cm="1">
        <f t="array" ref="N2521">IFERROR(_xlfn.IFS(Sales_Pipeline[[#This Row],[Deal_Stage]]="Won",_xlfn.XLOOKUP(Sales_Pipeline[[#This Row],[Product]],Products!$A$2:$A$8,Products!$C$2:$C$8),Sales_Pipeline[[#This Row],[Deal_Stage]]="Lost",_xlfn.XLOOKUP(Sales_Pipeline[[#This Row],[Product]],Products!$A$2:$A$8,Products!$C$2:$C$8)),"")</f>
        <v>5482</v>
      </c>
      <c r="O2521" s="2">
        <v>0</v>
      </c>
    </row>
    <row r="2522" spans="1:15" x14ac:dyDescent="0.3">
      <c r="A2522" t="s">
        <v>2668</v>
      </c>
      <c r="B2522" t="s">
        <v>20</v>
      </c>
      <c r="C2522" t="str">
        <f>_xlfn.XLOOKUP(Sales_Pipeline[[#This Row],[Sales_Agent]],Sales_Teams[Sales_Agent],Sales_Teams[Manager])</f>
        <v>Cara Losch</v>
      </c>
      <c r="D2522" t="str">
        <f>_xlfn.XLOOKUP(Sales_Pipeline[[#This Row],[Manager]],Sales_Teams[Manager],Sales_Teams[Regional_Office])</f>
        <v>East</v>
      </c>
      <c r="E2522" t="s">
        <v>76</v>
      </c>
      <c r="F2522" t="s">
        <v>216</v>
      </c>
      <c r="G2522" t="str">
        <f>IFERROR(_xlfn.XLOOKUP(Sales_Pipeline[[#This Row],[Account]],Accounts!$A$2:$A$86,Accounts!$F$2:$F$86),"")</f>
        <v>United States</v>
      </c>
      <c r="H2522" t="s">
        <v>57</v>
      </c>
      <c r="I2522" s="3">
        <v>42843</v>
      </c>
      <c r="J2522" s="3">
        <v>42858</v>
      </c>
      <c r="K2522" s="8" t="str">
        <f>IF(Sales_Pipeline[[#This Row],[Close_Date]]="","",TEXT(Sales_Pipeline[[#This Row],[Close_Date]],"ddd"))</f>
        <v>Wed</v>
      </c>
      <c r="L2522" s="8" t="str">
        <f>IF(Sales_Pipeline[[#This Row],[Close_Date]]="","",TEXT(Sales_Pipeline[[#This Row],[Close_Date]],"mmm"))</f>
        <v>May</v>
      </c>
      <c r="M2522" s="8" t="str">
        <f>IF(Sales_Pipeline[[#This Row],[Close_Date]]="","","Q"&amp;ROUNDUP(MONTH(Sales_Pipeline[[#This Row],[Close_Date]])/3,0))</f>
        <v>Q2</v>
      </c>
      <c r="N2522" s="2" cm="1">
        <f t="array" ref="N2522">IFERROR(_xlfn.IFS(Sales_Pipeline[[#This Row],[Deal_Stage]]="Won",_xlfn.XLOOKUP(Sales_Pipeline[[#This Row],[Product]],Products!$A$2:$A$8,Products!$C$2:$C$8),Sales_Pipeline[[#This Row],[Deal_Stage]]="Lost",_xlfn.XLOOKUP(Sales_Pipeline[[#This Row],[Product]],Products!$A$2:$A$8,Products!$C$2:$C$8)),"")</f>
        <v>3393</v>
      </c>
      <c r="O2522" s="2">
        <v>3041</v>
      </c>
    </row>
    <row r="2523" spans="1:15" x14ac:dyDescent="0.3">
      <c r="A2523" t="s">
        <v>2669</v>
      </c>
      <c r="B2523" t="s">
        <v>28</v>
      </c>
      <c r="C2523" t="str">
        <f>_xlfn.XLOOKUP(Sales_Pipeline[[#This Row],[Sales_Agent]],Sales_Teams[Sales_Agent],Sales_Teams[Manager])</f>
        <v>Rocco Neubert</v>
      </c>
      <c r="D2523" t="str">
        <f>_xlfn.XLOOKUP(Sales_Pipeline[[#This Row],[Manager]],Sales_Teams[Manager],Sales_Teams[Regional_Office])</f>
        <v>East</v>
      </c>
      <c r="E2523" t="s">
        <v>63</v>
      </c>
      <c r="F2523" t="s">
        <v>96</v>
      </c>
      <c r="G2523" t="str">
        <f>IFERROR(_xlfn.XLOOKUP(Sales_Pipeline[[#This Row],[Account]],Accounts!$A$2:$A$86,Accounts!$F$2:$F$86),"")</f>
        <v>United States</v>
      </c>
      <c r="H2523" t="s">
        <v>82</v>
      </c>
      <c r="I2523" s="3">
        <v>42843</v>
      </c>
      <c r="J2523" s="3">
        <v>42850</v>
      </c>
      <c r="K2523" s="8" t="str">
        <f>IF(Sales_Pipeline[[#This Row],[Close_Date]]="","",TEXT(Sales_Pipeline[[#This Row],[Close_Date]],"ddd"))</f>
        <v>Tue</v>
      </c>
      <c r="L2523" s="8" t="str">
        <f>IF(Sales_Pipeline[[#This Row],[Close_Date]]="","",TEXT(Sales_Pipeline[[#This Row],[Close_Date]],"mmm"))</f>
        <v>Apr</v>
      </c>
      <c r="M2523" s="8" t="str">
        <f>IF(Sales_Pipeline[[#This Row],[Close_Date]]="","","Q"&amp;ROUNDUP(MONTH(Sales_Pipeline[[#This Row],[Close_Date]])/3,0))</f>
        <v>Q2</v>
      </c>
      <c r="N2523" s="2" cm="1">
        <f t="array" ref="N2523">IFERROR(_xlfn.IFS(Sales_Pipeline[[#This Row],[Deal_Stage]]="Won",_xlfn.XLOOKUP(Sales_Pipeline[[#This Row],[Product]],Products!$A$2:$A$8,Products!$C$2:$C$8),Sales_Pipeline[[#This Row],[Deal_Stage]]="Lost",_xlfn.XLOOKUP(Sales_Pipeline[[#This Row],[Product]],Products!$A$2:$A$8,Products!$C$2:$C$8)),"")</f>
        <v>550</v>
      </c>
      <c r="O2523" s="2">
        <v>0</v>
      </c>
    </row>
    <row r="2524" spans="1:15" x14ac:dyDescent="0.3">
      <c r="A2524" t="s">
        <v>2670</v>
      </c>
      <c r="B2524" t="s">
        <v>38</v>
      </c>
      <c r="C2524" t="str">
        <f>_xlfn.XLOOKUP(Sales_Pipeline[[#This Row],[Sales_Agent]],Sales_Teams[Sales_Agent],Sales_Teams[Manager])</f>
        <v>Celia Rouche</v>
      </c>
      <c r="D2524" t="str">
        <f>_xlfn.XLOOKUP(Sales_Pipeline[[#This Row],[Manager]],Sales_Teams[Manager],Sales_Teams[Regional_Office])</f>
        <v>West</v>
      </c>
      <c r="E2524" t="s">
        <v>163</v>
      </c>
      <c r="F2524" t="s">
        <v>96</v>
      </c>
      <c r="G2524" t="str">
        <f>IFERROR(_xlfn.XLOOKUP(Sales_Pipeline[[#This Row],[Account]],Accounts!$A$2:$A$86,Accounts!$F$2:$F$86),"")</f>
        <v>United States</v>
      </c>
      <c r="H2524" t="s">
        <v>77</v>
      </c>
      <c r="I2524" s="3">
        <v>42843</v>
      </c>
      <c r="K2524" s="8" t="str">
        <f>IF(Sales_Pipeline[[#This Row],[Close_Date]]="","",TEXT(Sales_Pipeline[[#This Row],[Close_Date]],"ddd"))</f>
        <v/>
      </c>
      <c r="L2524" s="8" t="str">
        <f>IF(Sales_Pipeline[[#This Row],[Close_Date]]="","",TEXT(Sales_Pipeline[[#This Row],[Close_Date]],"mmm"))</f>
        <v/>
      </c>
      <c r="M2524" s="8" t="str">
        <f>IF(Sales_Pipeline[[#This Row],[Close_Date]]="","","Q"&amp;ROUNDUP(MONTH(Sales_Pipeline[[#This Row],[Close_Date]])/3,0))</f>
        <v/>
      </c>
      <c r="N2524" s="2" t="str" cm="1">
        <f t="array" ref="N2524">IFERROR(_xlfn.IFS(Sales_Pipeline[[#This Row],[Deal_Stage]]="Won",_xlfn.XLOOKUP(Sales_Pipeline[[#This Row],[Product]],Products!$A$2:$A$8,Products!$C$2:$C$8),Sales_Pipeline[[#This Row],[Deal_Stage]]="Lost",_xlfn.XLOOKUP(Sales_Pipeline[[#This Row],[Product]],Products!$A$2:$A$8,Products!$C$2:$C$8)),"")</f>
        <v/>
      </c>
      <c r="O2524" s="2">
        <v>0</v>
      </c>
    </row>
    <row r="2525" spans="1:15" x14ac:dyDescent="0.3">
      <c r="A2525" t="s">
        <v>2671</v>
      </c>
      <c r="B2525" t="s">
        <v>22</v>
      </c>
      <c r="C2525" t="str">
        <f>_xlfn.XLOOKUP(Sales_Pipeline[[#This Row],[Sales_Agent]],Sales_Teams[Sales_Agent],Sales_Teams[Manager])</f>
        <v>Cara Losch</v>
      </c>
      <c r="D2525" t="str">
        <f>_xlfn.XLOOKUP(Sales_Pipeline[[#This Row],[Manager]],Sales_Teams[Manager],Sales_Teams[Regional_Office])</f>
        <v>East</v>
      </c>
      <c r="E2525" t="s">
        <v>76</v>
      </c>
      <c r="F2525" t="s">
        <v>234</v>
      </c>
      <c r="G2525" t="str">
        <f>IFERROR(_xlfn.XLOOKUP(Sales_Pipeline[[#This Row],[Account]],Accounts!$A$2:$A$86,Accounts!$F$2:$F$86),"")</f>
        <v>United States</v>
      </c>
      <c r="H2525" t="s">
        <v>82</v>
      </c>
      <c r="I2525" s="3">
        <v>42843</v>
      </c>
      <c r="J2525" s="3">
        <v>42855</v>
      </c>
      <c r="K2525" s="8" t="str">
        <f>IF(Sales_Pipeline[[#This Row],[Close_Date]]="","",TEXT(Sales_Pipeline[[#This Row],[Close_Date]],"ddd"))</f>
        <v>Sun</v>
      </c>
      <c r="L2525" s="8" t="str">
        <f>IF(Sales_Pipeline[[#This Row],[Close_Date]]="","",TEXT(Sales_Pipeline[[#This Row],[Close_Date]],"mmm"))</f>
        <v>Apr</v>
      </c>
      <c r="M2525" s="8" t="str">
        <f>IF(Sales_Pipeline[[#This Row],[Close_Date]]="","","Q"&amp;ROUNDUP(MONTH(Sales_Pipeline[[#This Row],[Close_Date]])/3,0))</f>
        <v>Q2</v>
      </c>
      <c r="N2525" s="2" cm="1">
        <f t="array" ref="N2525">IFERROR(_xlfn.IFS(Sales_Pipeline[[#This Row],[Deal_Stage]]="Won",_xlfn.XLOOKUP(Sales_Pipeline[[#This Row],[Product]],Products!$A$2:$A$8,Products!$C$2:$C$8),Sales_Pipeline[[#This Row],[Deal_Stage]]="Lost",_xlfn.XLOOKUP(Sales_Pipeline[[#This Row],[Product]],Products!$A$2:$A$8,Products!$C$2:$C$8)),"")</f>
        <v>3393</v>
      </c>
      <c r="O2525" s="2">
        <v>0</v>
      </c>
    </row>
    <row r="2526" spans="1:15" x14ac:dyDescent="0.3">
      <c r="A2526" t="s">
        <v>2672</v>
      </c>
      <c r="B2526" t="s">
        <v>13</v>
      </c>
      <c r="C2526" t="str">
        <f>_xlfn.XLOOKUP(Sales_Pipeline[[#This Row],[Sales_Agent]],Sales_Teams[Sales_Agent],Sales_Teams[Manager])</f>
        <v>Melvin Marxen</v>
      </c>
      <c r="D2526" t="str">
        <f>_xlfn.XLOOKUP(Sales_Pipeline[[#This Row],[Manager]],Sales_Teams[Manager],Sales_Teams[Regional_Office])</f>
        <v>Central</v>
      </c>
      <c r="E2526" t="s">
        <v>8953</v>
      </c>
      <c r="F2526" t="s">
        <v>59</v>
      </c>
      <c r="G2526" t="str">
        <f>IFERROR(_xlfn.XLOOKUP(Sales_Pipeline[[#This Row],[Account]],Accounts!$A$2:$A$86,Accounts!$F$2:$F$86),"")</f>
        <v>United States</v>
      </c>
      <c r="H2526" t="s">
        <v>82</v>
      </c>
      <c r="I2526" s="3">
        <v>42843</v>
      </c>
      <c r="J2526" s="3">
        <v>42859</v>
      </c>
      <c r="K2526" s="8" t="str">
        <f>IF(Sales_Pipeline[[#This Row],[Close_Date]]="","",TEXT(Sales_Pipeline[[#This Row],[Close_Date]],"ddd"))</f>
        <v>Thu</v>
      </c>
      <c r="L2526" s="8" t="str">
        <f>IF(Sales_Pipeline[[#This Row],[Close_Date]]="","",TEXT(Sales_Pipeline[[#This Row],[Close_Date]],"mmm"))</f>
        <v>May</v>
      </c>
      <c r="M2526" s="8" t="str">
        <f>IF(Sales_Pipeline[[#This Row],[Close_Date]]="","","Q"&amp;ROUNDUP(MONTH(Sales_Pipeline[[#This Row],[Close_Date]])/3,0))</f>
        <v>Q2</v>
      </c>
      <c r="N2526" s="2" cm="1">
        <f t="array" ref="N2526">IFERROR(_xlfn.IFS(Sales_Pipeline[[#This Row],[Deal_Stage]]="Won",_xlfn.XLOOKUP(Sales_Pipeline[[#This Row],[Product]],Products!$A$2:$A$8,Products!$C$2:$C$8),Sales_Pipeline[[#This Row],[Deal_Stage]]="Lost",_xlfn.XLOOKUP(Sales_Pipeline[[#This Row],[Product]],Products!$A$2:$A$8,Products!$C$2:$C$8)),"")</f>
        <v>4821</v>
      </c>
      <c r="O2526" s="2">
        <v>0</v>
      </c>
    </row>
    <row r="2527" spans="1:15" x14ac:dyDescent="0.3">
      <c r="A2527" t="s">
        <v>2673</v>
      </c>
      <c r="B2527" t="s">
        <v>36</v>
      </c>
      <c r="C2527" t="str">
        <f>_xlfn.XLOOKUP(Sales_Pipeline[[#This Row],[Sales_Agent]],Sales_Teams[Sales_Agent],Sales_Teams[Manager])</f>
        <v>Celia Rouche</v>
      </c>
      <c r="D2527" t="str">
        <f>_xlfn.XLOOKUP(Sales_Pipeline[[#This Row],[Manager]],Sales_Teams[Manager],Sales_Teams[Regional_Office])</f>
        <v>West</v>
      </c>
      <c r="E2527" t="s">
        <v>84</v>
      </c>
      <c r="F2527" t="s">
        <v>166</v>
      </c>
      <c r="G2527" t="str">
        <f>IFERROR(_xlfn.XLOOKUP(Sales_Pipeline[[#This Row],[Account]],Accounts!$A$2:$A$86,Accounts!$F$2:$F$86),"")</f>
        <v>United States</v>
      </c>
      <c r="H2527" t="s">
        <v>82</v>
      </c>
      <c r="I2527" s="3">
        <v>42843</v>
      </c>
      <c r="J2527" s="3">
        <v>42848</v>
      </c>
      <c r="K2527" s="8" t="str">
        <f>IF(Sales_Pipeline[[#This Row],[Close_Date]]="","",TEXT(Sales_Pipeline[[#This Row],[Close_Date]],"ddd"))</f>
        <v>Sun</v>
      </c>
      <c r="L2527" s="8" t="str">
        <f>IF(Sales_Pipeline[[#This Row],[Close_Date]]="","",TEXT(Sales_Pipeline[[#This Row],[Close_Date]],"mmm"))</f>
        <v>Apr</v>
      </c>
      <c r="M2527" s="8" t="str">
        <f>IF(Sales_Pipeline[[#This Row],[Close_Date]]="","","Q"&amp;ROUNDUP(MONTH(Sales_Pipeline[[#This Row],[Close_Date]])/3,0))</f>
        <v>Q2</v>
      </c>
      <c r="N2527" s="2" cm="1">
        <f t="array" ref="N2527">IFERROR(_xlfn.IFS(Sales_Pipeline[[#This Row],[Deal_Stage]]="Won",_xlfn.XLOOKUP(Sales_Pipeline[[#This Row],[Product]],Products!$A$2:$A$8,Products!$C$2:$C$8),Sales_Pipeline[[#This Row],[Deal_Stage]]="Lost",_xlfn.XLOOKUP(Sales_Pipeline[[#This Row],[Product]],Products!$A$2:$A$8,Products!$C$2:$C$8)),"")</f>
        <v>5482</v>
      </c>
      <c r="O2527" s="2">
        <v>0</v>
      </c>
    </row>
    <row r="2528" spans="1:15" x14ac:dyDescent="0.3">
      <c r="A2528" t="s">
        <v>2674</v>
      </c>
      <c r="B2528" t="s">
        <v>40</v>
      </c>
      <c r="C2528" t="str">
        <f>_xlfn.XLOOKUP(Sales_Pipeline[[#This Row],[Sales_Agent]],Sales_Teams[Sales_Agent],Sales_Teams[Manager])</f>
        <v>Summer Sewald</v>
      </c>
      <c r="D2528" t="str">
        <f>_xlfn.XLOOKUP(Sales_Pipeline[[#This Row],[Manager]],Sales_Teams[Manager],Sales_Teams[Regional_Office])</f>
        <v>West</v>
      </c>
      <c r="E2528" t="s">
        <v>76</v>
      </c>
      <c r="G2528" t="str">
        <f>IFERROR(_xlfn.XLOOKUP(Sales_Pipeline[[#This Row],[Account]],Accounts!$A$2:$A$86,Accounts!$F$2:$F$86),"")</f>
        <v/>
      </c>
      <c r="H2528" t="s">
        <v>77</v>
      </c>
      <c r="I2528" s="3">
        <v>42843</v>
      </c>
      <c r="K2528" s="8" t="str">
        <f>IF(Sales_Pipeline[[#This Row],[Close_Date]]="","",TEXT(Sales_Pipeline[[#This Row],[Close_Date]],"ddd"))</f>
        <v/>
      </c>
      <c r="L2528" s="8" t="str">
        <f>IF(Sales_Pipeline[[#This Row],[Close_Date]]="","",TEXT(Sales_Pipeline[[#This Row],[Close_Date]],"mmm"))</f>
        <v/>
      </c>
      <c r="M2528" s="8" t="str">
        <f>IF(Sales_Pipeline[[#This Row],[Close_Date]]="","","Q"&amp;ROUNDUP(MONTH(Sales_Pipeline[[#This Row],[Close_Date]])/3,0))</f>
        <v/>
      </c>
      <c r="N2528" s="2" t="str" cm="1">
        <f t="array" ref="N2528">IFERROR(_xlfn.IFS(Sales_Pipeline[[#This Row],[Deal_Stage]]="Won",_xlfn.XLOOKUP(Sales_Pipeline[[#This Row],[Product]],Products!$A$2:$A$8,Products!$C$2:$C$8),Sales_Pipeline[[#This Row],[Deal_Stage]]="Lost",_xlfn.XLOOKUP(Sales_Pipeline[[#This Row],[Product]],Products!$A$2:$A$8,Products!$C$2:$C$8)),"")</f>
        <v/>
      </c>
      <c r="O2528" s="2">
        <v>0</v>
      </c>
    </row>
    <row r="2529" spans="1:15" x14ac:dyDescent="0.3">
      <c r="A2529" t="s">
        <v>2675</v>
      </c>
      <c r="B2529" t="s">
        <v>40</v>
      </c>
      <c r="C2529" t="str">
        <f>_xlfn.XLOOKUP(Sales_Pipeline[[#This Row],[Sales_Agent]],Sales_Teams[Sales_Agent],Sales_Teams[Manager])</f>
        <v>Summer Sewald</v>
      </c>
      <c r="D2529" t="str">
        <f>_xlfn.XLOOKUP(Sales_Pipeline[[#This Row],[Manager]],Sales_Teams[Manager],Sales_Teams[Regional_Office])</f>
        <v>West</v>
      </c>
      <c r="E2529" t="s">
        <v>55</v>
      </c>
      <c r="F2529" t="s">
        <v>143</v>
      </c>
      <c r="G2529" t="str">
        <f>IFERROR(_xlfn.XLOOKUP(Sales_Pipeline[[#This Row],[Account]],Accounts!$A$2:$A$86,Accounts!$F$2:$F$86),"")</f>
        <v>United States</v>
      </c>
      <c r="H2529" t="s">
        <v>82</v>
      </c>
      <c r="I2529" s="3">
        <v>42843</v>
      </c>
      <c r="J2529" s="3">
        <v>42845</v>
      </c>
      <c r="K2529" s="8" t="str">
        <f>IF(Sales_Pipeline[[#This Row],[Close_Date]]="","",TEXT(Sales_Pipeline[[#This Row],[Close_Date]],"ddd"))</f>
        <v>Thu</v>
      </c>
      <c r="L2529" s="8" t="str">
        <f>IF(Sales_Pipeline[[#This Row],[Close_Date]]="","",TEXT(Sales_Pipeline[[#This Row],[Close_Date]],"mmm"))</f>
        <v>Apr</v>
      </c>
      <c r="M2529" s="8" t="str">
        <f>IF(Sales_Pipeline[[#This Row],[Close_Date]]="","","Q"&amp;ROUNDUP(MONTH(Sales_Pipeline[[#This Row],[Close_Date]])/3,0))</f>
        <v>Q2</v>
      </c>
      <c r="N2529" s="2" cm="1">
        <f t="array" ref="N2529">IFERROR(_xlfn.IFS(Sales_Pipeline[[#This Row],[Deal_Stage]]="Won",_xlfn.XLOOKUP(Sales_Pipeline[[#This Row],[Product]],Products!$A$2:$A$8,Products!$C$2:$C$8),Sales_Pipeline[[#This Row],[Deal_Stage]]="Lost",_xlfn.XLOOKUP(Sales_Pipeline[[#This Row],[Product]],Products!$A$2:$A$8,Products!$C$2:$C$8)),"")</f>
        <v>1096</v>
      </c>
      <c r="O2529" s="2">
        <v>0</v>
      </c>
    </row>
    <row r="2530" spans="1:15" x14ac:dyDescent="0.3">
      <c r="A2530" t="s">
        <v>2676</v>
      </c>
      <c r="B2530" t="s">
        <v>40</v>
      </c>
      <c r="C2530" t="str">
        <f>_xlfn.XLOOKUP(Sales_Pipeline[[#This Row],[Sales_Agent]],Sales_Teams[Sales_Agent],Sales_Teams[Manager])</f>
        <v>Summer Sewald</v>
      </c>
      <c r="D2530" t="str">
        <f>_xlfn.XLOOKUP(Sales_Pipeline[[#This Row],[Manager]],Sales_Teams[Manager],Sales_Teams[Regional_Office])</f>
        <v>West</v>
      </c>
      <c r="E2530" t="s">
        <v>61</v>
      </c>
      <c r="F2530" t="s">
        <v>173</v>
      </c>
      <c r="G2530" t="str">
        <f>IFERROR(_xlfn.XLOOKUP(Sales_Pipeline[[#This Row],[Account]],Accounts!$A$2:$A$86,Accounts!$F$2:$F$86),"")</f>
        <v>United States</v>
      </c>
      <c r="H2530" t="s">
        <v>57</v>
      </c>
      <c r="I2530" s="3">
        <v>42843</v>
      </c>
      <c r="J2530" s="3">
        <v>42854</v>
      </c>
      <c r="K2530" s="8" t="str">
        <f>IF(Sales_Pipeline[[#This Row],[Close_Date]]="","",TEXT(Sales_Pipeline[[#This Row],[Close_Date]],"ddd"))</f>
        <v>Sat</v>
      </c>
      <c r="L2530" s="8" t="str">
        <f>IF(Sales_Pipeline[[#This Row],[Close_Date]]="","",TEXT(Sales_Pipeline[[#This Row],[Close_Date]],"mmm"))</f>
        <v>Apr</v>
      </c>
      <c r="M2530" s="8" t="str">
        <f>IF(Sales_Pipeline[[#This Row],[Close_Date]]="","","Q"&amp;ROUNDUP(MONTH(Sales_Pipeline[[#This Row],[Close_Date]])/3,0))</f>
        <v>Q2</v>
      </c>
      <c r="N2530" s="2" cm="1">
        <f t="array" ref="N2530">IFERROR(_xlfn.IFS(Sales_Pipeline[[#This Row],[Deal_Stage]]="Won",_xlfn.XLOOKUP(Sales_Pipeline[[#This Row],[Product]],Products!$A$2:$A$8,Products!$C$2:$C$8),Sales_Pipeline[[#This Row],[Deal_Stage]]="Lost",_xlfn.XLOOKUP(Sales_Pipeline[[#This Row],[Product]],Products!$A$2:$A$8,Products!$C$2:$C$8)),"")</f>
        <v>55</v>
      </c>
      <c r="O2530" s="2">
        <v>44</v>
      </c>
    </row>
    <row r="2531" spans="1:15" x14ac:dyDescent="0.3">
      <c r="A2531" t="s">
        <v>2677</v>
      </c>
      <c r="B2531" t="s">
        <v>43</v>
      </c>
      <c r="C2531" t="str">
        <f>_xlfn.XLOOKUP(Sales_Pipeline[[#This Row],[Sales_Agent]],Sales_Teams[Sales_Agent],Sales_Teams[Manager])</f>
        <v>Summer Sewald</v>
      </c>
      <c r="D2531" t="str">
        <f>_xlfn.XLOOKUP(Sales_Pipeline[[#This Row],[Manager]],Sales_Teams[Manager],Sales_Teams[Regional_Office])</f>
        <v>West</v>
      </c>
      <c r="E2531" t="s">
        <v>84</v>
      </c>
      <c r="F2531" t="s">
        <v>120</v>
      </c>
      <c r="G2531" t="str">
        <f>IFERROR(_xlfn.XLOOKUP(Sales_Pipeline[[#This Row],[Account]],Accounts!$A$2:$A$86,Accounts!$F$2:$F$86),"")</f>
        <v>United States</v>
      </c>
      <c r="H2531" t="s">
        <v>82</v>
      </c>
      <c r="I2531" s="3">
        <v>42843</v>
      </c>
      <c r="J2531" s="3">
        <v>42849</v>
      </c>
      <c r="K2531" s="8" t="str">
        <f>IF(Sales_Pipeline[[#This Row],[Close_Date]]="","",TEXT(Sales_Pipeline[[#This Row],[Close_Date]],"ddd"))</f>
        <v>Mon</v>
      </c>
      <c r="L2531" s="8" t="str">
        <f>IF(Sales_Pipeline[[#This Row],[Close_Date]]="","",TEXT(Sales_Pipeline[[#This Row],[Close_Date]],"mmm"))</f>
        <v>Apr</v>
      </c>
      <c r="M2531" s="8" t="str">
        <f>IF(Sales_Pipeline[[#This Row],[Close_Date]]="","","Q"&amp;ROUNDUP(MONTH(Sales_Pipeline[[#This Row],[Close_Date]])/3,0))</f>
        <v>Q2</v>
      </c>
      <c r="N2531" s="2" cm="1">
        <f t="array" ref="N2531">IFERROR(_xlfn.IFS(Sales_Pipeline[[#This Row],[Deal_Stage]]="Won",_xlfn.XLOOKUP(Sales_Pipeline[[#This Row],[Product]],Products!$A$2:$A$8,Products!$C$2:$C$8),Sales_Pipeline[[#This Row],[Deal_Stage]]="Lost",_xlfn.XLOOKUP(Sales_Pipeline[[#This Row],[Product]],Products!$A$2:$A$8,Products!$C$2:$C$8)),"")</f>
        <v>5482</v>
      </c>
      <c r="O2531" s="2">
        <v>0</v>
      </c>
    </row>
    <row r="2532" spans="1:15" x14ac:dyDescent="0.3">
      <c r="A2532" t="s">
        <v>2678</v>
      </c>
      <c r="B2532" t="s">
        <v>43</v>
      </c>
      <c r="C2532" t="str">
        <f>_xlfn.XLOOKUP(Sales_Pipeline[[#This Row],[Sales_Agent]],Sales_Teams[Sales_Agent],Sales_Teams[Manager])</f>
        <v>Summer Sewald</v>
      </c>
      <c r="D2532" t="str">
        <f>_xlfn.XLOOKUP(Sales_Pipeline[[#This Row],[Manager]],Sales_Teams[Manager],Sales_Teams[Regional_Office])</f>
        <v>West</v>
      </c>
      <c r="E2532" t="s">
        <v>63</v>
      </c>
      <c r="F2532" t="s">
        <v>240</v>
      </c>
      <c r="G2532" t="str">
        <f>IFERROR(_xlfn.XLOOKUP(Sales_Pipeline[[#This Row],[Account]],Accounts!$A$2:$A$86,Accounts!$F$2:$F$86),"")</f>
        <v>United States</v>
      </c>
      <c r="H2532" t="s">
        <v>57</v>
      </c>
      <c r="I2532" s="3">
        <v>42843</v>
      </c>
      <c r="J2532" s="3">
        <v>42849</v>
      </c>
      <c r="K2532" s="8" t="str">
        <f>IF(Sales_Pipeline[[#This Row],[Close_Date]]="","",TEXT(Sales_Pipeline[[#This Row],[Close_Date]],"ddd"))</f>
        <v>Mon</v>
      </c>
      <c r="L2532" s="8" t="str">
        <f>IF(Sales_Pipeline[[#This Row],[Close_Date]]="","",TEXT(Sales_Pipeline[[#This Row],[Close_Date]],"mmm"))</f>
        <v>Apr</v>
      </c>
      <c r="M2532" s="8" t="str">
        <f>IF(Sales_Pipeline[[#This Row],[Close_Date]]="","","Q"&amp;ROUNDUP(MONTH(Sales_Pipeline[[#This Row],[Close_Date]])/3,0))</f>
        <v>Q2</v>
      </c>
      <c r="N2532" s="2" cm="1">
        <f t="array" ref="N2532">IFERROR(_xlfn.IFS(Sales_Pipeline[[#This Row],[Deal_Stage]]="Won",_xlfn.XLOOKUP(Sales_Pipeline[[#This Row],[Product]],Products!$A$2:$A$8,Products!$C$2:$C$8),Sales_Pipeline[[#This Row],[Deal_Stage]]="Lost",_xlfn.XLOOKUP(Sales_Pipeline[[#This Row],[Product]],Products!$A$2:$A$8,Products!$C$2:$C$8)),"")</f>
        <v>550</v>
      </c>
      <c r="O2532" s="2">
        <v>552</v>
      </c>
    </row>
    <row r="2533" spans="1:15" x14ac:dyDescent="0.3">
      <c r="A2533" t="s">
        <v>2679</v>
      </c>
      <c r="B2533" t="s">
        <v>42</v>
      </c>
      <c r="C2533" t="str">
        <f>_xlfn.XLOOKUP(Sales_Pipeline[[#This Row],[Sales_Agent]],Sales_Teams[Sales_Agent],Sales_Teams[Manager])</f>
        <v>Summer Sewald</v>
      </c>
      <c r="D2533" t="str">
        <f>_xlfn.XLOOKUP(Sales_Pipeline[[#This Row],[Manager]],Sales_Teams[Manager],Sales_Teams[Regional_Office])</f>
        <v>West</v>
      </c>
      <c r="E2533" t="s">
        <v>84</v>
      </c>
      <c r="F2533" t="s">
        <v>159</v>
      </c>
      <c r="G2533" t="str">
        <f>IFERROR(_xlfn.XLOOKUP(Sales_Pipeline[[#This Row],[Account]],Accounts!$A$2:$A$86,Accounts!$F$2:$F$86),"")</f>
        <v>United States</v>
      </c>
      <c r="H2533" t="s">
        <v>77</v>
      </c>
      <c r="I2533" s="3">
        <v>42843</v>
      </c>
      <c r="K2533" s="8" t="str">
        <f>IF(Sales_Pipeline[[#This Row],[Close_Date]]="","",TEXT(Sales_Pipeline[[#This Row],[Close_Date]],"ddd"))</f>
        <v/>
      </c>
      <c r="L2533" s="8" t="str">
        <f>IF(Sales_Pipeline[[#This Row],[Close_Date]]="","",TEXT(Sales_Pipeline[[#This Row],[Close_Date]],"mmm"))</f>
        <v/>
      </c>
      <c r="M2533" s="8" t="str">
        <f>IF(Sales_Pipeline[[#This Row],[Close_Date]]="","","Q"&amp;ROUNDUP(MONTH(Sales_Pipeline[[#This Row],[Close_Date]])/3,0))</f>
        <v/>
      </c>
      <c r="N2533" s="2" t="str" cm="1">
        <f t="array" ref="N2533">IFERROR(_xlfn.IFS(Sales_Pipeline[[#This Row],[Deal_Stage]]="Won",_xlfn.XLOOKUP(Sales_Pipeline[[#This Row],[Product]],Products!$A$2:$A$8,Products!$C$2:$C$8),Sales_Pipeline[[#This Row],[Deal_Stage]]="Lost",_xlfn.XLOOKUP(Sales_Pipeline[[#This Row],[Product]],Products!$A$2:$A$8,Products!$C$2:$C$8)),"")</f>
        <v/>
      </c>
      <c r="O2533" s="2">
        <v>0</v>
      </c>
    </row>
    <row r="2534" spans="1:15" x14ac:dyDescent="0.3">
      <c r="A2534" t="s">
        <v>2680</v>
      </c>
      <c r="B2534" t="s">
        <v>42</v>
      </c>
      <c r="C2534" t="str">
        <f>_xlfn.XLOOKUP(Sales_Pipeline[[#This Row],[Sales_Agent]],Sales_Teams[Sales_Agent],Sales_Teams[Manager])</f>
        <v>Summer Sewald</v>
      </c>
      <c r="D2534" t="str">
        <f>_xlfn.XLOOKUP(Sales_Pipeline[[#This Row],[Manager]],Sales_Teams[Manager],Sales_Teams[Regional_Office])</f>
        <v>West</v>
      </c>
      <c r="E2534" t="s">
        <v>63</v>
      </c>
      <c r="F2534" t="s">
        <v>570</v>
      </c>
      <c r="G2534" t="str">
        <f>IFERROR(_xlfn.XLOOKUP(Sales_Pipeline[[#This Row],[Account]],Accounts!$A$2:$A$86,Accounts!$F$2:$F$86),"")</f>
        <v>Germany</v>
      </c>
      <c r="H2534" t="s">
        <v>57</v>
      </c>
      <c r="I2534" s="3">
        <v>42843</v>
      </c>
      <c r="J2534" s="3">
        <v>42851</v>
      </c>
      <c r="K2534" s="8" t="str">
        <f>IF(Sales_Pipeline[[#This Row],[Close_Date]]="","",TEXT(Sales_Pipeline[[#This Row],[Close_Date]],"ddd"))</f>
        <v>Wed</v>
      </c>
      <c r="L2534" s="8" t="str">
        <f>IF(Sales_Pipeline[[#This Row],[Close_Date]]="","",TEXT(Sales_Pipeline[[#This Row],[Close_Date]],"mmm"))</f>
        <v>Apr</v>
      </c>
      <c r="M2534" s="8" t="str">
        <f>IF(Sales_Pipeline[[#This Row],[Close_Date]]="","","Q"&amp;ROUNDUP(MONTH(Sales_Pipeline[[#This Row],[Close_Date]])/3,0))</f>
        <v>Q2</v>
      </c>
      <c r="N2534" s="2" cm="1">
        <f t="array" ref="N2534">IFERROR(_xlfn.IFS(Sales_Pipeline[[#This Row],[Deal_Stage]]="Won",_xlfn.XLOOKUP(Sales_Pipeline[[#This Row],[Product]],Products!$A$2:$A$8,Products!$C$2:$C$8),Sales_Pipeline[[#This Row],[Deal_Stage]]="Lost",_xlfn.XLOOKUP(Sales_Pipeline[[#This Row],[Product]],Products!$A$2:$A$8,Products!$C$2:$C$8)),"")</f>
        <v>550</v>
      </c>
      <c r="O2534" s="2">
        <v>474</v>
      </c>
    </row>
    <row r="2535" spans="1:15" x14ac:dyDescent="0.3">
      <c r="A2535" t="s">
        <v>2681</v>
      </c>
      <c r="B2535" t="s">
        <v>42</v>
      </c>
      <c r="C2535" t="str">
        <f>_xlfn.XLOOKUP(Sales_Pipeline[[#This Row],[Sales_Agent]],Sales_Teams[Sales_Agent],Sales_Teams[Manager])</f>
        <v>Summer Sewald</v>
      </c>
      <c r="D2535" t="str">
        <f>_xlfn.XLOOKUP(Sales_Pipeline[[#This Row],[Manager]],Sales_Teams[Manager],Sales_Teams[Regional_Office])</f>
        <v>West</v>
      </c>
      <c r="E2535" t="s">
        <v>55</v>
      </c>
      <c r="F2535" t="s">
        <v>120</v>
      </c>
      <c r="G2535" t="str">
        <f>IFERROR(_xlfn.XLOOKUP(Sales_Pipeline[[#This Row],[Account]],Accounts!$A$2:$A$86,Accounts!$F$2:$F$86),"")</f>
        <v>United States</v>
      </c>
      <c r="H2535" t="s">
        <v>57</v>
      </c>
      <c r="I2535" s="3">
        <v>42843</v>
      </c>
      <c r="J2535" s="3">
        <v>42847</v>
      </c>
      <c r="K2535" s="8" t="str">
        <f>IF(Sales_Pipeline[[#This Row],[Close_Date]]="","",TEXT(Sales_Pipeline[[#This Row],[Close_Date]],"ddd"))</f>
        <v>Sat</v>
      </c>
      <c r="L2535" s="8" t="str">
        <f>IF(Sales_Pipeline[[#This Row],[Close_Date]]="","",TEXT(Sales_Pipeline[[#This Row],[Close_Date]],"mmm"))</f>
        <v>Apr</v>
      </c>
      <c r="M2535" s="8" t="str">
        <f>IF(Sales_Pipeline[[#This Row],[Close_Date]]="","","Q"&amp;ROUNDUP(MONTH(Sales_Pipeline[[#This Row],[Close_Date]])/3,0))</f>
        <v>Q2</v>
      </c>
      <c r="N2535" s="2" cm="1">
        <f t="array" ref="N2535">IFERROR(_xlfn.IFS(Sales_Pipeline[[#This Row],[Deal_Stage]]="Won",_xlfn.XLOOKUP(Sales_Pipeline[[#This Row],[Product]],Products!$A$2:$A$8,Products!$C$2:$C$8),Sales_Pipeline[[#This Row],[Deal_Stage]]="Lost",_xlfn.XLOOKUP(Sales_Pipeline[[#This Row],[Product]],Products!$A$2:$A$8,Products!$C$2:$C$8)),"")</f>
        <v>1096</v>
      </c>
      <c r="O2535" s="2">
        <v>1158</v>
      </c>
    </row>
    <row r="2536" spans="1:15" x14ac:dyDescent="0.3">
      <c r="A2536" t="s">
        <v>2682</v>
      </c>
      <c r="B2536" t="s">
        <v>42</v>
      </c>
      <c r="C2536" t="str">
        <f>_xlfn.XLOOKUP(Sales_Pipeline[[#This Row],[Sales_Agent]],Sales_Teams[Sales_Agent],Sales_Teams[Manager])</f>
        <v>Summer Sewald</v>
      </c>
      <c r="D2536" t="str">
        <f>_xlfn.XLOOKUP(Sales_Pipeline[[#This Row],[Manager]],Sales_Teams[Manager],Sales_Teams[Regional_Office])</f>
        <v>West</v>
      </c>
      <c r="E2536" t="s">
        <v>84</v>
      </c>
      <c r="F2536" t="s">
        <v>211</v>
      </c>
      <c r="G2536" t="str">
        <f>IFERROR(_xlfn.XLOOKUP(Sales_Pipeline[[#This Row],[Account]],Accounts!$A$2:$A$86,Accounts!$F$2:$F$86),"")</f>
        <v>United States</v>
      </c>
      <c r="H2536" t="s">
        <v>57</v>
      </c>
      <c r="I2536" s="3">
        <v>42843</v>
      </c>
      <c r="J2536" s="3">
        <v>42844</v>
      </c>
      <c r="K2536" s="8" t="str">
        <f>IF(Sales_Pipeline[[#This Row],[Close_Date]]="","",TEXT(Sales_Pipeline[[#This Row],[Close_Date]],"ddd"))</f>
        <v>Wed</v>
      </c>
      <c r="L2536" s="8" t="str">
        <f>IF(Sales_Pipeline[[#This Row],[Close_Date]]="","",TEXT(Sales_Pipeline[[#This Row],[Close_Date]],"mmm"))</f>
        <v>Apr</v>
      </c>
      <c r="M2536" s="8" t="str">
        <f>IF(Sales_Pipeline[[#This Row],[Close_Date]]="","","Q"&amp;ROUNDUP(MONTH(Sales_Pipeline[[#This Row],[Close_Date]])/3,0))</f>
        <v>Q2</v>
      </c>
      <c r="N2536" s="2" cm="1">
        <f t="array" ref="N2536">IFERROR(_xlfn.IFS(Sales_Pipeline[[#This Row],[Deal_Stage]]="Won",_xlfn.XLOOKUP(Sales_Pipeline[[#This Row],[Product]],Products!$A$2:$A$8,Products!$C$2:$C$8),Sales_Pipeline[[#This Row],[Deal_Stage]]="Lost",_xlfn.XLOOKUP(Sales_Pipeline[[#This Row],[Product]],Products!$A$2:$A$8,Products!$C$2:$C$8)),"")</f>
        <v>5482</v>
      </c>
      <c r="O2536" s="2">
        <v>5839</v>
      </c>
    </row>
    <row r="2537" spans="1:15" x14ac:dyDescent="0.3">
      <c r="A2537" t="s">
        <v>2683</v>
      </c>
      <c r="B2537" t="s">
        <v>42</v>
      </c>
      <c r="C2537" t="str">
        <f>_xlfn.XLOOKUP(Sales_Pipeline[[#This Row],[Sales_Agent]],Sales_Teams[Sales_Agent],Sales_Teams[Manager])</f>
        <v>Summer Sewald</v>
      </c>
      <c r="D2537" t="str">
        <f>_xlfn.XLOOKUP(Sales_Pipeline[[#This Row],[Manager]],Sales_Teams[Manager],Sales_Teams[Regional_Office])</f>
        <v>West</v>
      </c>
      <c r="E2537" t="s">
        <v>8953</v>
      </c>
      <c r="F2537" t="s">
        <v>288</v>
      </c>
      <c r="G2537" t="str">
        <f>IFERROR(_xlfn.XLOOKUP(Sales_Pipeline[[#This Row],[Account]],Accounts!$A$2:$A$86,Accounts!$F$2:$F$86),"")</f>
        <v>United States</v>
      </c>
      <c r="H2537" t="s">
        <v>57</v>
      </c>
      <c r="I2537" s="3">
        <v>42843</v>
      </c>
      <c r="J2537" s="3">
        <v>42953</v>
      </c>
      <c r="K2537" s="8" t="str">
        <f>IF(Sales_Pipeline[[#This Row],[Close_Date]]="","",TEXT(Sales_Pipeline[[#This Row],[Close_Date]],"ddd"))</f>
        <v>Sun</v>
      </c>
      <c r="L2537" s="8" t="str">
        <f>IF(Sales_Pipeline[[#This Row],[Close_Date]]="","",TEXT(Sales_Pipeline[[#This Row],[Close_Date]],"mmm"))</f>
        <v>Aug</v>
      </c>
      <c r="M2537" s="8" t="str">
        <f>IF(Sales_Pipeline[[#This Row],[Close_Date]]="","","Q"&amp;ROUNDUP(MONTH(Sales_Pipeline[[#This Row],[Close_Date]])/3,0))</f>
        <v>Q3</v>
      </c>
      <c r="N2537" s="2" cm="1">
        <f t="array" ref="N2537">IFERROR(_xlfn.IFS(Sales_Pipeline[[#This Row],[Deal_Stage]]="Won",_xlfn.XLOOKUP(Sales_Pipeline[[#This Row],[Product]],Products!$A$2:$A$8,Products!$C$2:$C$8),Sales_Pipeline[[#This Row],[Deal_Stage]]="Lost",_xlfn.XLOOKUP(Sales_Pipeline[[#This Row],[Product]],Products!$A$2:$A$8,Products!$C$2:$C$8)),"")</f>
        <v>4821</v>
      </c>
      <c r="O2537" s="2">
        <v>4554</v>
      </c>
    </row>
    <row r="2538" spans="1:15" x14ac:dyDescent="0.3">
      <c r="A2538" t="s">
        <v>2684</v>
      </c>
      <c r="B2538" t="s">
        <v>42</v>
      </c>
      <c r="C2538" t="str">
        <f>_xlfn.XLOOKUP(Sales_Pipeline[[#This Row],[Sales_Agent]],Sales_Teams[Sales_Agent],Sales_Teams[Manager])</f>
        <v>Summer Sewald</v>
      </c>
      <c r="D2538" t="str">
        <f>_xlfn.XLOOKUP(Sales_Pipeline[[#This Row],[Manager]],Sales_Teams[Manager],Sales_Teams[Regional_Office])</f>
        <v>West</v>
      </c>
      <c r="E2538" t="s">
        <v>8953</v>
      </c>
      <c r="F2538" t="s">
        <v>120</v>
      </c>
      <c r="G2538" t="str">
        <f>IFERROR(_xlfn.XLOOKUP(Sales_Pipeline[[#This Row],[Account]],Accounts!$A$2:$A$86,Accounts!$F$2:$F$86),"")</f>
        <v>United States</v>
      </c>
      <c r="H2538" t="s">
        <v>57</v>
      </c>
      <c r="I2538" s="3">
        <v>42843</v>
      </c>
      <c r="J2538" s="3">
        <v>42849</v>
      </c>
      <c r="K2538" s="8" t="str">
        <f>IF(Sales_Pipeline[[#This Row],[Close_Date]]="","",TEXT(Sales_Pipeline[[#This Row],[Close_Date]],"ddd"))</f>
        <v>Mon</v>
      </c>
      <c r="L2538" s="8" t="str">
        <f>IF(Sales_Pipeline[[#This Row],[Close_Date]]="","",TEXT(Sales_Pipeline[[#This Row],[Close_Date]],"mmm"))</f>
        <v>Apr</v>
      </c>
      <c r="M2538" s="8" t="str">
        <f>IF(Sales_Pipeline[[#This Row],[Close_Date]]="","","Q"&amp;ROUNDUP(MONTH(Sales_Pipeline[[#This Row],[Close_Date]])/3,0))</f>
        <v>Q2</v>
      </c>
      <c r="N2538" s="2" cm="1">
        <f t="array" ref="N2538">IFERROR(_xlfn.IFS(Sales_Pipeline[[#This Row],[Deal_Stage]]="Won",_xlfn.XLOOKUP(Sales_Pipeline[[#This Row],[Product]],Products!$A$2:$A$8,Products!$C$2:$C$8),Sales_Pipeline[[#This Row],[Deal_Stage]]="Lost",_xlfn.XLOOKUP(Sales_Pipeline[[#This Row],[Product]],Products!$A$2:$A$8,Products!$C$2:$C$8)),"")</f>
        <v>4821</v>
      </c>
      <c r="O2538" s="2">
        <v>5078</v>
      </c>
    </row>
    <row r="2539" spans="1:15" x14ac:dyDescent="0.3">
      <c r="A2539" t="s">
        <v>2685</v>
      </c>
      <c r="B2539" t="s">
        <v>8</v>
      </c>
      <c r="C2539" t="str">
        <f>_xlfn.XLOOKUP(Sales_Pipeline[[#This Row],[Sales_Agent]],Sales_Teams[Sales_Agent],Sales_Teams[Manager])</f>
        <v>Dustin Brinkmann</v>
      </c>
      <c r="D2539" t="str">
        <f>_xlfn.XLOOKUP(Sales_Pipeline[[#This Row],[Manager]],Sales_Teams[Manager],Sales_Teams[Regional_Office])</f>
        <v>Central</v>
      </c>
      <c r="E2539" t="s">
        <v>55</v>
      </c>
      <c r="F2539" t="s">
        <v>81</v>
      </c>
      <c r="G2539" t="str">
        <f>IFERROR(_xlfn.XLOOKUP(Sales_Pipeline[[#This Row],[Account]],Accounts!$A$2:$A$86,Accounts!$F$2:$F$86),"")</f>
        <v>Italy</v>
      </c>
      <c r="H2539" t="s">
        <v>82</v>
      </c>
      <c r="I2539" s="3">
        <v>42843</v>
      </c>
      <c r="J2539" s="3">
        <v>42851</v>
      </c>
      <c r="K2539" s="8" t="str">
        <f>IF(Sales_Pipeline[[#This Row],[Close_Date]]="","",TEXT(Sales_Pipeline[[#This Row],[Close_Date]],"ddd"))</f>
        <v>Wed</v>
      </c>
      <c r="L2539" s="8" t="str">
        <f>IF(Sales_Pipeline[[#This Row],[Close_Date]]="","",TEXT(Sales_Pipeline[[#This Row],[Close_Date]],"mmm"))</f>
        <v>Apr</v>
      </c>
      <c r="M2539" s="8" t="str">
        <f>IF(Sales_Pipeline[[#This Row],[Close_Date]]="","","Q"&amp;ROUNDUP(MONTH(Sales_Pipeline[[#This Row],[Close_Date]])/3,0))</f>
        <v>Q2</v>
      </c>
      <c r="N2539" s="2" cm="1">
        <f t="array" ref="N2539">IFERROR(_xlfn.IFS(Sales_Pipeline[[#This Row],[Deal_Stage]]="Won",_xlfn.XLOOKUP(Sales_Pipeline[[#This Row],[Product]],Products!$A$2:$A$8,Products!$C$2:$C$8),Sales_Pipeline[[#This Row],[Deal_Stage]]="Lost",_xlfn.XLOOKUP(Sales_Pipeline[[#This Row],[Product]],Products!$A$2:$A$8,Products!$C$2:$C$8)),"")</f>
        <v>1096</v>
      </c>
      <c r="O2539" s="2">
        <v>0</v>
      </c>
    </row>
    <row r="2540" spans="1:15" x14ac:dyDescent="0.3">
      <c r="A2540" t="s">
        <v>2686</v>
      </c>
      <c r="B2540" t="s">
        <v>37</v>
      </c>
      <c r="C2540" t="str">
        <f>_xlfn.XLOOKUP(Sales_Pipeline[[#This Row],[Sales_Agent]],Sales_Teams[Sales_Agent],Sales_Teams[Manager])</f>
        <v>Celia Rouche</v>
      </c>
      <c r="D2540" t="str">
        <f>_xlfn.XLOOKUP(Sales_Pipeline[[#This Row],[Manager]],Sales_Teams[Manager],Sales_Teams[Regional_Office])</f>
        <v>West</v>
      </c>
      <c r="E2540" t="s">
        <v>63</v>
      </c>
      <c r="F2540" t="s">
        <v>72</v>
      </c>
      <c r="G2540" t="str">
        <f>IFERROR(_xlfn.XLOOKUP(Sales_Pipeline[[#This Row],[Account]],Accounts!$A$2:$A$86,Accounts!$F$2:$F$86),"")</f>
        <v>United States</v>
      </c>
      <c r="H2540" t="s">
        <v>57</v>
      </c>
      <c r="I2540" s="3">
        <v>42843</v>
      </c>
      <c r="J2540" s="3">
        <v>42890</v>
      </c>
      <c r="K2540" s="8" t="str">
        <f>IF(Sales_Pipeline[[#This Row],[Close_Date]]="","",TEXT(Sales_Pipeline[[#This Row],[Close_Date]],"ddd"))</f>
        <v>Sun</v>
      </c>
      <c r="L2540" s="8" t="str">
        <f>IF(Sales_Pipeline[[#This Row],[Close_Date]]="","",TEXT(Sales_Pipeline[[#This Row],[Close_Date]],"mmm"))</f>
        <v>Jun</v>
      </c>
      <c r="M2540" s="8" t="str">
        <f>IF(Sales_Pipeline[[#This Row],[Close_Date]]="","","Q"&amp;ROUNDUP(MONTH(Sales_Pipeline[[#This Row],[Close_Date]])/3,0))</f>
        <v>Q2</v>
      </c>
      <c r="N2540" s="2" cm="1">
        <f t="array" ref="N2540">IFERROR(_xlfn.IFS(Sales_Pipeline[[#This Row],[Deal_Stage]]="Won",_xlfn.XLOOKUP(Sales_Pipeline[[#This Row],[Product]],Products!$A$2:$A$8,Products!$C$2:$C$8),Sales_Pipeline[[#This Row],[Deal_Stage]]="Lost",_xlfn.XLOOKUP(Sales_Pipeline[[#This Row],[Product]],Products!$A$2:$A$8,Products!$C$2:$C$8)),"")</f>
        <v>550</v>
      </c>
      <c r="O2540" s="2">
        <v>561</v>
      </c>
    </row>
    <row r="2541" spans="1:15" x14ac:dyDescent="0.3">
      <c r="A2541" t="s">
        <v>2687</v>
      </c>
      <c r="B2541" t="s">
        <v>45</v>
      </c>
      <c r="C2541" t="str">
        <f>_xlfn.XLOOKUP(Sales_Pipeline[[#This Row],[Sales_Agent]],Sales_Teams[Sales_Agent],Sales_Teams[Manager])</f>
        <v>Summer Sewald</v>
      </c>
      <c r="D2541" t="str">
        <f>_xlfn.XLOOKUP(Sales_Pipeline[[#This Row],[Manager]],Sales_Teams[Manager],Sales_Teams[Regional_Office])</f>
        <v>West</v>
      </c>
      <c r="E2541" t="s">
        <v>55</v>
      </c>
      <c r="G2541" t="str">
        <f>IFERROR(_xlfn.XLOOKUP(Sales_Pipeline[[#This Row],[Account]],Accounts!$A$2:$A$86,Accounts!$F$2:$F$86),"")</f>
        <v/>
      </c>
      <c r="H2541" t="s">
        <v>77</v>
      </c>
      <c r="I2541" s="3">
        <v>42843</v>
      </c>
      <c r="K2541" s="8" t="str">
        <f>IF(Sales_Pipeline[[#This Row],[Close_Date]]="","",TEXT(Sales_Pipeline[[#This Row],[Close_Date]],"ddd"))</f>
        <v/>
      </c>
      <c r="L2541" s="8" t="str">
        <f>IF(Sales_Pipeline[[#This Row],[Close_Date]]="","",TEXT(Sales_Pipeline[[#This Row],[Close_Date]],"mmm"))</f>
        <v/>
      </c>
      <c r="M2541" s="8" t="str">
        <f>IF(Sales_Pipeline[[#This Row],[Close_Date]]="","","Q"&amp;ROUNDUP(MONTH(Sales_Pipeline[[#This Row],[Close_Date]])/3,0))</f>
        <v/>
      </c>
      <c r="N2541" s="2" t="str" cm="1">
        <f t="array" ref="N2541">IFERROR(_xlfn.IFS(Sales_Pipeline[[#This Row],[Deal_Stage]]="Won",_xlfn.XLOOKUP(Sales_Pipeline[[#This Row],[Product]],Products!$A$2:$A$8,Products!$C$2:$C$8),Sales_Pipeline[[#This Row],[Deal_Stage]]="Lost",_xlfn.XLOOKUP(Sales_Pipeline[[#This Row],[Product]],Products!$A$2:$A$8,Products!$C$2:$C$8)),"")</f>
        <v/>
      </c>
      <c r="O2541" s="2">
        <v>0</v>
      </c>
    </row>
    <row r="2542" spans="1:15" x14ac:dyDescent="0.3">
      <c r="A2542" t="s">
        <v>2688</v>
      </c>
      <c r="B2542" t="s">
        <v>45</v>
      </c>
      <c r="C2542" t="str">
        <f>_xlfn.XLOOKUP(Sales_Pipeline[[#This Row],[Sales_Agent]],Sales_Teams[Sales_Agent],Sales_Teams[Manager])</f>
        <v>Summer Sewald</v>
      </c>
      <c r="D2542" t="str">
        <f>_xlfn.XLOOKUP(Sales_Pipeline[[#This Row],[Manager]],Sales_Teams[Manager],Sales_Teams[Regional_Office])</f>
        <v>West</v>
      </c>
      <c r="E2542" t="s">
        <v>55</v>
      </c>
      <c r="F2542" t="s">
        <v>89</v>
      </c>
      <c r="G2542" t="str">
        <f>IFERROR(_xlfn.XLOOKUP(Sales_Pipeline[[#This Row],[Account]],Accounts!$A$2:$A$86,Accounts!$F$2:$F$86),"")</f>
        <v>United States</v>
      </c>
      <c r="H2542" t="s">
        <v>82</v>
      </c>
      <c r="I2542" s="3">
        <v>42843</v>
      </c>
      <c r="J2542" s="3">
        <v>42847</v>
      </c>
      <c r="K2542" s="8" t="str">
        <f>IF(Sales_Pipeline[[#This Row],[Close_Date]]="","",TEXT(Sales_Pipeline[[#This Row],[Close_Date]],"ddd"))</f>
        <v>Sat</v>
      </c>
      <c r="L2542" s="8" t="str">
        <f>IF(Sales_Pipeline[[#This Row],[Close_Date]]="","",TEXT(Sales_Pipeline[[#This Row],[Close_Date]],"mmm"))</f>
        <v>Apr</v>
      </c>
      <c r="M2542" s="8" t="str">
        <f>IF(Sales_Pipeline[[#This Row],[Close_Date]]="","","Q"&amp;ROUNDUP(MONTH(Sales_Pipeline[[#This Row],[Close_Date]])/3,0))</f>
        <v>Q2</v>
      </c>
      <c r="N2542" s="2" cm="1">
        <f t="array" ref="N2542">IFERROR(_xlfn.IFS(Sales_Pipeline[[#This Row],[Deal_Stage]]="Won",_xlfn.XLOOKUP(Sales_Pipeline[[#This Row],[Product]],Products!$A$2:$A$8,Products!$C$2:$C$8),Sales_Pipeline[[#This Row],[Deal_Stage]]="Lost",_xlfn.XLOOKUP(Sales_Pipeline[[#This Row],[Product]],Products!$A$2:$A$8,Products!$C$2:$C$8)),"")</f>
        <v>1096</v>
      </c>
      <c r="O2542" s="2">
        <v>0</v>
      </c>
    </row>
    <row r="2543" spans="1:15" x14ac:dyDescent="0.3">
      <c r="A2543" t="s">
        <v>2689</v>
      </c>
      <c r="B2543" t="s">
        <v>14</v>
      </c>
      <c r="C2543" t="str">
        <f>_xlfn.XLOOKUP(Sales_Pipeline[[#This Row],[Sales_Agent]],Sales_Teams[Sales_Agent],Sales_Teams[Manager])</f>
        <v>Melvin Marxen</v>
      </c>
      <c r="D2543" t="str">
        <f>_xlfn.XLOOKUP(Sales_Pipeline[[#This Row],[Manager]],Sales_Teams[Manager],Sales_Teams[Regional_Office])</f>
        <v>Central</v>
      </c>
      <c r="E2543" t="s">
        <v>76</v>
      </c>
      <c r="F2543" t="s">
        <v>68</v>
      </c>
      <c r="G2543" t="str">
        <f>IFERROR(_xlfn.XLOOKUP(Sales_Pipeline[[#This Row],[Account]],Accounts!$A$2:$A$86,Accounts!$F$2:$F$86),"")</f>
        <v>United States</v>
      </c>
      <c r="H2543" t="s">
        <v>82</v>
      </c>
      <c r="I2543" s="3">
        <v>42843</v>
      </c>
      <c r="J2543" s="3">
        <v>42877</v>
      </c>
      <c r="K2543" s="8" t="str">
        <f>IF(Sales_Pipeline[[#This Row],[Close_Date]]="","",TEXT(Sales_Pipeline[[#This Row],[Close_Date]],"ddd"))</f>
        <v>Mon</v>
      </c>
      <c r="L2543" s="8" t="str">
        <f>IF(Sales_Pipeline[[#This Row],[Close_Date]]="","",TEXT(Sales_Pipeline[[#This Row],[Close_Date]],"mmm"))</f>
        <v>May</v>
      </c>
      <c r="M2543" s="8" t="str">
        <f>IF(Sales_Pipeline[[#This Row],[Close_Date]]="","","Q"&amp;ROUNDUP(MONTH(Sales_Pipeline[[#This Row],[Close_Date]])/3,0))</f>
        <v>Q2</v>
      </c>
      <c r="N2543" s="2" cm="1">
        <f t="array" ref="N2543">IFERROR(_xlfn.IFS(Sales_Pipeline[[#This Row],[Deal_Stage]]="Won",_xlfn.XLOOKUP(Sales_Pipeline[[#This Row],[Product]],Products!$A$2:$A$8,Products!$C$2:$C$8),Sales_Pipeline[[#This Row],[Deal_Stage]]="Lost",_xlfn.XLOOKUP(Sales_Pipeline[[#This Row],[Product]],Products!$A$2:$A$8,Products!$C$2:$C$8)),"")</f>
        <v>3393</v>
      </c>
      <c r="O2543" s="2">
        <v>0</v>
      </c>
    </row>
    <row r="2544" spans="1:15" x14ac:dyDescent="0.3">
      <c r="A2544" t="s">
        <v>2690</v>
      </c>
      <c r="B2544" t="s">
        <v>14</v>
      </c>
      <c r="C2544" t="str">
        <f>_xlfn.XLOOKUP(Sales_Pipeline[[#This Row],[Sales_Agent]],Sales_Teams[Sales_Agent],Sales_Teams[Manager])</f>
        <v>Melvin Marxen</v>
      </c>
      <c r="D2544" t="str">
        <f>_xlfn.XLOOKUP(Sales_Pipeline[[#This Row],[Manager]],Sales_Teams[Manager],Sales_Teams[Regional_Office])</f>
        <v>Central</v>
      </c>
      <c r="E2544" t="s">
        <v>76</v>
      </c>
      <c r="F2544" t="s">
        <v>333</v>
      </c>
      <c r="G2544" t="str">
        <f>IFERROR(_xlfn.XLOOKUP(Sales_Pipeline[[#This Row],[Account]],Accounts!$A$2:$A$86,Accounts!$F$2:$F$86),"")</f>
        <v>United States</v>
      </c>
      <c r="H2544" t="s">
        <v>57</v>
      </c>
      <c r="I2544" s="3">
        <v>42843</v>
      </c>
      <c r="J2544" s="3">
        <v>42844</v>
      </c>
      <c r="K2544" s="8" t="str">
        <f>IF(Sales_Pipeline[[#This Row],[Close_Date]]="","",TEXT(Sales_Pipeline[[#This Row],[Close_Date]],"ddd"))</f>
        <v>Wed</v>
      </c>
      <c r="L2544" s="8" t="str">
        <f>IF(Sales_Pipeline[[#This Row],[Close_Date]]="","",TEXT(Sales_Pipeline[[#This Row],[Close_Date]],"mmm"))</f>
        <v>Apr</v>
      </c>
      <c r="M2544" s="8" t="str">
        <f>IF(Sales_Pipeline[[#This Row],[Close_Date]]="","","Q"&amp;ROUNDUP(MONTH(Sales_Pipeline[[#This Row],[Close_Date]])/3,0))</f>
        <v>Q2</v>
      </c>
      <c r="N2544" s="2" cm="1">
        <f t="array" ref="N2544">IFERROR(_xlfn.IFS(Sales_Pipeline[[#This Row],[Deal_Stage]]="Won",_xlfn.XLOOKUP(Sales_Pipeline[[#This Row],[Product]],Products!$A$2:$A$8,Products!$C$2:$C$8),Sales_Pipeline[[#This Row],[Deal_Stage]]="Lost",_xlfn.XLOOKUP(Sales_Pipeline[[#This Row],[Product]],Products!$A$2:$A$8,Products!$C$2:$C$8)),"")</f>
        <v>3393</v>
      </c>
      <c r="O2544" s="2">
        <v>3392</v>
      </c>
    </row>
    <row r="2545" spans="1:15" x14ac:dyDescent="0.3">
      <c r="A2545" t="s">
        <v>2691</v>
      </c>
      <c r="B2545" t="s">
        <v>21</v>
      </c>
      <c r="C2545" t="str">
        <f>_xlfn.XLOOKUP(Sales_Pipeline[[#This Row],[Sales_Agent]],Sales_Teams[Sales_Agent],Sales_Teams[Manager])</f>
        <v>Cara Losch</v>
      </c>
      <c r="D2545" t="str">
        <f>_xlfn.XLOOKUP(Sales_Pipeline[[#This Row],[Manager]],Sales_Teams[Manager],Sales_Teams[Regional_Office])</f>
        <v>East</v>
      </c>
      <c r="E2545" t="s">
        <v>84</v>
      </c>
      <c r="G2545" t="str">
        <f>IFERROR(_xlfn.XLOOKUP(Sales_Pipeline[[#This Row],[Account]],Accounts!$A$2:$A$86,Accounts!$F$2:$F$86),"")</f>
        <v/>
      </c>
      <c r="H2545" t="s">
        <v>77</v>
      </c>
      <c r="I2545" s="3">
        <v>42843</v>
      </c>
      <c r="K2545" s="8" t="str">
        <f>IF(Sales_Pipeline[[#This Row],[Close_Date]]="","",TEXT(Sales_Pipeline[[#This Row],[Close_Date]],"ddd"))</f>
        <v/>
      </c>
      <c r="L2545" s="8" t="str">
        <f>IF(Sales_Pipeline[[#This Row],[Close_Date]]="","",TEXT(Sales_Pipeline[[#This Row],[Close_Date]],"mmm"))</f>
        <v/>
      </c>
      <c r="M2545" s="8" t="str">
        <f>IF(Sales_Pipeline[[#This Row],[Close_Date]]="","","Q"&amp;ROUNDUP(MONTH(Sales_Pipeline[[#This Row],[Close_Date]])/3,0))</f>
        <v/>
      </c>
      <c r="N2545" s="2" t="str" cm="1">
        <f t="array" ref="N2545">IFERROR(_xlfn.IFS(Sales_Pipeline[[#This Row],[Deal_Stage]]="Won",_xlfn.XLOOKUP(Sales_Pipeline[[#This Row],[Product]],Products!$A$2:$A$8,Products!$C$2:$C$8),Sales_Pipeline[[#This Row],[Deal_Stage]]="Lost",_xlfn.XLOOKUP(Sales_Pipeline[[#This Row],[Product]],Products!$A$2:$A$8,Products!$C$2:$C$8)),"")</f>
        <v/>
      </c>
      <c r="O2545" s="2">
        <v>0</v>
      </c>
    </row>
    <row r="2546" spans="1:15" x14ac:dyDescent="0.3">
      <c r="A2546" t="s">
        <v>2692</v>
      </c>
      <c r="B2546" t="s">
        <v>32</v>
      </c>
      <c r="C2546" t="str">
        <f>_xlfn.XLOOKUP(Sales_Pipeline[[#This Row],[Sales_Agent]],Sales_Teams[Sales_Agent],Sales_Teams[Manager])</f>
        <v>Celia Rouche</v>
      </c>
      <c r="D2546" t="str">
        <f>_xlfn.XLOOKUP(Sales_Pipeline[[#This Row],[Manager]],Sales_Teams[Manager],Sales_Teams[Regional_Office])</f>
        <v>West</v>
      </c>
      <c r="E2546" t="s">
        <v>61</v>
      </c>
      <c r="G2546" t="str">
        <f>IFERROR(_xlfn.XLOOKUP(Sales_Pipeline[[#This Row],[Account]],Accounts!$A$2:$A$86,Accounts!$F$2:$F$86),"")</f>
        <v/>
      </c>
      <c r="H2546" t="s">
        <v>77</v>
      </c>
      <c r="I2546" s="3">
        <v>42843</v>
      </c>
      <c r="K2546" s="8" t="str">
        <f>IF(Sales_Pipeline[[#This Row],[Close_Date]]="","",TEXT(Sales_Pipeline[[#This Row],[Close_Date]],"ddd"))</f>
        <v/>
      </c>
      <c r="L2546" s="8" t="str">
        <f>IF(Sales_Pipeline[[#This Row],[Close_Date]]="","",TEXT(Sales_Pipeline[[#This Row],[Close_Date]],"mmm"))</f>
        <v/>
      </c>
      <c r="M2546" s="8" t="str">
        <f>IF(Sales_Pipeline[[#This Row],[Close_Date]]="","","Q"&amp;ROUNDUP(MONTH(Sales_Pipeline[[#This Row],[Close_Date]])/3,0))</f>
        <v/>
      </c>
      <c r="N2546" s="2" t="str" cm="1">
        <f t="array" ref="N2546">IFERROR(_xlfn.IFS(Sales_Pipeline[[#This Row],[Deal_Stage]]="Won",_xlfn.XLOOKUP(Sales_Pipeline[[#This Row],[Product]],Products!$A$2:$A$8,Products!$C$2:$C$8),Sales_Pipeline[[#This Row],[Deal_Stage]]="Lost",_xlfn.XLOOKUP(Sales_Pipeline[[#This Row],[Product]],Products!$A$2:$A$8,Products!$C$2:$C$8)),"")</f>
        <v/>
      </c>
      <c r="O2546" s="2">
        <v>0</v>
      </c>
    </row>
    <row r="2547" spans="1:15" x14ac:dyDescent="0.3">
      <c r="A2547" t="s">
        <v>2693</v>
      </c>
      <c r="B2547" t="s">
        <v>32</v>
      </c>
      <c r="C2547" t="str">
        <f>_xlfn.XLOOKUP(Sales_Pipeline[[#This Row],[Sales_Agent]],Sales_Teams[Sales_Agent],Sales_Teams[Manager])</f>
        <v>Celia Rouche</v>
      </c>
      <c r="D2547" t="str">
        <f>_xlfn.XLOOKUP(Sales_Pipeline[[#This Row],[Manager]],Sales_Teams[Manager],Sales_Teams[Regional_Office])</f>
        <v>West</v>
      </c>
      <c r="E2547" t="s">
        <v>76</v>
      </c>
      <c r="G2547" t="str">
        <f>IFERROR(_xlfn.XLOOKUP(Sales_Pipeline[[#This Row],[Account]],Accounts!$A$2:$A$86,Accounts!$F$2:$F$86),"")</f>
        <v/>
      </c>
      <c r="H2547" t="s">
        <v>77</v>
      </c>
      <c r="I2547" s="3">
        <v>42843</v>
      </c>
      <c r="K2547" s="8" t="str">
        <f>IF(Sales_Pipeline[[#This Row],[Close_Date]]="","",TEXT(Sales_Pipeline[[#This Row],[Close_Date]],"ddd"))</f>
        <v/>
      </c>
      <c r="L2547" s="8" t="str">
        <f>IF(Sales_Pipeline[[#This Row],[Close_Date]]="","",TEXT(Sales_Pipeline[[#This Row],[Close_Date]],"mmm"))</f>
        <v/>
      </c>
      <c r="M2547" s="8" t="str">
        <f>IF(Sales_Pipeline[[#This Row],[Close_Date]]="","","Q"&amp;ROUNDUP(MONTH(Sales_Pipeline[[#This Row],[Close_Date]])/3,0))</f>
        <v/>
      </c>
      <c r="N2547" s="2" t="str" cm="1">
        <f t="array" ref="N2547">IFERROR(_xlfn.IFS(Sales_Pipeline[[#This Row],[Deal_Stage]]="Won",_xlfn.XLOOKUP(Sales_Pipeline[[#This Row],[Product]],Products!$A$2:$A$8,Products!$C$2:$C$8),Sales_Pipeline[[#This Row],[Deal_Stage]]="Lost",_xlfn.XLOOKUP(Sales_Pipeline[[#This Row],[Product]],Products!$A$2:$A$8,Products!$C$2:$C$8)),"")</f>
        <v/>
      </c>
      <c r="O2547" s="2">
        <v>0</v>
      </c>
    </row>
    <row r="2548" spans="1:15" x14ac:dyDescent="0.3">
      <c r="A2548" t="s">
        <v>2694</v>
      </c>
      <c r="B2548" t="s">
        <v>32</v>
      </c>
      <c r="C2548" t="str">
        <f>_xlfn.XLOOKUP(Sales_Pipeline[[#This Row],[Sales_Agent]],Sales_Teams[Sales_Agent],Sales_Teams[Manager])</f>
        <v>Celia Rouche</v>
      </c>
      <c r="D2548" t="str">
        <f>_xlfn.XLOOKUP(Sales_Pipeline[[#This Row],[Manager]],Sales_Teams[Manager],Sales_Teams[Regional_Office])</f>
        <v>West</v>
      </c>
      <c r="E2548" t="s">
        <v>8953</v>
      </c>
      <c r="F2548" t="s">
        <v>100</v>
      </c>
      <c r="G2548" t="str">
        <f>IFERROR(_xlfn.XLOOKUP(Sales_Pipeline[[#This Row],[Account]],Accounts!$A$2:$A$86,Accounts!$F$2:$F$86),"")</f>
        <v>United States</v>
      </c>
      <c r="H2548" t="s">
        <v>57</v>
      </c>
      <c r="I2548" s="3">
        <v>42843</v>
      </c>
      <c r="J2548" s="3">
        <v>42845</v>
      </c>
      <c r="K2548" s="8" t="str">
        <f>IF(Sales_Pipeline[[#This Row],[Close_Date]]="","",TEXT(Sales_Pipeline[[#This Row],[Close_Date]],"ddd"))</f>
        <v>Thu</v>
      </c>
      <c r="L2548" s="8" t="str">
        <f>IF(Sales_Pipeline[[#This Row],[Close_Date]]="","",TEXT(Sales_Pipeline[[#This Row],[Close_Date]],"mmm"))</f>
        <v>Apr</v>
      </c>
      <c r="M2548" s="8" t="str">
        <f>IF(Sales_Pipeline[[#This Row],[Close_Date]]="","","Q"&amp;ROUNDUP(MONTH(Sales_Pipeline[[#This Row],[Close_Date]])/3,0))</f>
        <v>Q2</v>
      </c>
      <c r="N2548" s="2" cm="1">
        <f t="array" ref="N2548">IFERROR(_xlfn.IFS(Sales_Pipeline[[#This Row],[Deal_Stage]]="Won",_xlfn.XLOOKUP(Sales_Pipeline[[#This Row],[Product]],Products!$A$2:$A$8,Products!$C$2:$C$8),Sales_Pipeline[[#This Row],[Deal_Stage]]="Lost",_xlfn.XLOOKUP(Sales_Pipeline[[#This Row],[Product]],Products!$A$2:$A$8,Products!$C$2:$C$8)),"")</f>
        <v>4821</v>
      </c>
      <c r="O2548" s="2">
        <v>5040</v>
      </c>
    </row>
    <row r="2549" spans="1:15" x14ac:dyDescent="0.3">
      <c r="A2549" t="s">
        <v>2695</v>
      </c>
      <c r="B2549" t="s">
        <v>17</v>
      </c>
      <c r="C2549" t="str">
        <f>_xlfn.XLOOKUP(Sales_Pipeline[[#This Row],[Sales_Agent]],Sales_Teams[Sales_Agent],Sales_Teams[Manager])</f>
        <v>Cara Losch</v>
      </c>
      <c r="D2549" t="str">
        <f>_xlfn.XLOOKUP(Sales_Pipeline[[#This Row],[Manager]],Sales_Teams[Manager],Sales_Teams[Regional_Office])</f>
        <v>East</v>
      </c>
      <c r="E2549" t="s">
        <v>61</v>
      </c>
      <c r="G2549" t="str">
        <f>IFERROR(_xlfn.XLOOKUP(Sales_Pipeline[[#This Row],[Account]],Accounts!$A$2:$A$86,Accounts!$F$2:$F$86),"")</f>
        <v/>
      </c>
      <c r="H2549" t="s">
        <v>77</v>
      </c>
      <c r="I2549" s="3">
        <v>42843</v>
      </c>
      <c r="K2549" s="8" t="str">
        <f>IF(Sales_Pipeline[[#This Row],[Close_Date]]="","",TEXT(Sales_Pipeline[[#This Row],[Close_Date]],"ddd"))</f>
        <v/>
      </c>
      <c r="L2549" s="8" t="str">
        <f>IF(Sales_Pipeline[[#This Row],[Close_Date]]="","",TEXT(Sales_Pipeline[[#This Row],[Close_Date]],"mmm"))</f>
        <v/>
      </c>
      <c r="M2549" s="8" t="str">
        <f>IF(Sales_Pipeline[[#This Row],[Close_Date]]="","","Q"&amp;ROUNDUP(MONTH(Sales_Pipeline[[#This Row],[Close_Date]])/3,0))</f>
        <v/>
      </c>
      <c r="N2549" s="2" t="str" cm="1">
        <f t="array" ref="N2549">IFERROR(_xlfn.IFS(Sales_Pipeline[[#This Row],[Deal_Stage]]="Won",_xlfn.XLOOKUP(Sales_Pipeline[[#This Row],[Product]],Products!$A$2:$A$8,Products!$C$2:$C$8),Sales_Pipeline[[#This Row],[Deal_Stage]]="Lost",_xlfn.XLOOKUP(Sales_Pipeline[[#This Row],[Product]],Products!$A$2:$A$8,Products!$C$2:$C$8)),"")</f>
        <v/>
      </c>
      <c r="O2549" s="2">
        <v>0</v>
      </c>
    </row>
    <row r="2550" spans="1:15" x14ac:dyDescent="0.3">
      <c r="A2550" t="s">
        <v>2696</v>
      </c>
      <c r="B2550" t="s">
        <v>17</v>
      </c>
      <c r="C2550" t="str">
        <f>_xlfn.XLOOKUP(Sales_Pipeline[[#This Row],[Sales_Agent]],Sales_Teams[Sales_Agent],Sales_Teams[Manager])</f>
        <v>Cara Losch</v>
      </c>
      <c r="D2550" t="str">
        <f>_xlfn.XLOOKUP(Sales_Pipeline[[#This Row],[Manager]],Sales_Teams[Manager],Sales_Teams[Regional_Office])</f>
        <v>East</v>
      </c>
      <c r="E2550" t="s">
        <v>61</v>
      </c>
      <c r="G2550" t="str">
        <f>IFERROR(_xlfn.XLOOKUP(Sales_Pipeline[[#This Row],[Account]],Accounts!$A$2:$A$86,Accounts!$F$2:$F$86),"")</f>
        <v/>
      </c>
      <c r="H2550" t="s">
        <v>77</v>
      </c>
      <c r="I2550" s="3">
        <v>42843</v>
      </c>
      <c r="K2550" s="8" t="str">
        <f>IF(Sales_Pipeline[[#This Row],[Close_Date]]="","",TEXT(Sales_Pipeline[[#This Row],[Close_Date]],"ddd"))</f>
        <v/>
      </c>
      <c r="L2550" s="8" t="str">
        <f>IF(Sales_Pipeline[[#This Row],[Close_Date]]="","",TEXT(Sales_Pipeline[[#This Row],[Close_Date]],"mmm"))</f>
        <v/>
      </c>
      <c r="M2550" s="8" t="str">
        <f>IF(Sales_Pipeline[[#This Row],[Close_Date]]="","","Q"&amp;ROUNDUP(MONTH(Sales_Pipeline[[#This Row],[Close_Date]])/3,0))</f>
        <v/>
      </c>
      <c r="N2550" s="2" t="str" cm="1">
        <f t="array" ref="N2550">IFERROR(_xlfn.IFS(Sales_Pipeline[[#This Row],[Deal_Stage]]="Won",_xlfn.XLOOKUP(Sales_Pipeline[[#This Row],[Product]],Products!$A$2:$A$8,Products!$C$2:$C$8),Sales_Pipeline[[#This Row],[Deal_Stage]]="Lost",_xlfn.XLOOKUP(Sales_Pipeline[[#This Row],[Product]],Products!$A$2:$A$8,Products!$C$2:$C$8)),"")</f>
        <v/>
      </c>
      <c r="O2550" s="2">
        <v>0</v>
      </c>
    </row>
    <row r="2551" spans="1:15" x14ac:dyDescent="0.3">
      <c r="A2551" t="s">
        <v>2697</v>
      </c>
      <c r="B2551" t="s">
        <v>44</v>
      </c>
      <c r="C2551" t="str">
        <f>_xlfn.XLOOKUP(Sales_Pipeline[[#This Row],[Sales_Agent]],Sales_Teams[Sales_Agent],Sales_Teams[Manager])</f>
        <v>Summer Sewald</v>
      </c>
      <c r="D2551" t="str">
        <f>_xlfn.XLOOKUP(Sales_Pipeline[[#This Row],[Manager]],Sales_Teams[Manager],Sales_Teams[Regional_Office])</f>
        <v>West</v>
      </c>
      <c r="E2551" t="s">
        <v>8953</v>
      </c>
      <c r="F2551" t="s">
        <v>166</v>
      </c>
      <c r="G2551" t="str">
        <f>IFERROR(_xlfn.XLOOKUP(Sales_Pipeline[[#This Row],[Account]],Accounts!$A$2:$A$86,Accounts!$F$2:$F$86),"")</f>
        <v>United States</v>
      </c>
      <c r="H2551" t="s">
        <v>82</v>
      </c>
      <c r="I2551" s="3">
        <v>42843</v>
      </c>
      <c r="J2551" s="3">
        <v>42849</v>
      </c>
      <c r="K2551" s="8" t="str">
        <f>IF(Sales_Pipeline[[#This Row],[Close_Date]]="","",TEXT(Sales_Pipeline[[#This Row],[Close_Date]],"ddd"))</f>
        <v>Mon</v>
      </c>
      <c r="L2551" s="8" t="str">
        <f>IF(Sales_Pipeline[[#This Row],[Close_Date]]="","",TEXT(Sales_Pipeline[[#This Row],[Close_Date]],"mmm"))</f>
        <v>Apr</v>
      </c>
      <c r="M2551" s="8" t="str">
        <f>IF(Sales_Pipeline[[#This Row],[Close_Date]]="","","Q"&amp;ROUNDUP(MONTH(Sales_Pipeline[[#This Row],[Close_Date]])/3,0))</f>
        <v>Q2</v>
      </c>
      <c r="N2551" s="2" cm="1">
        <f t="array" ref="N2551">IFERROR(_xlfn.IFS(Sales_Pipeline[[#This Row],[Deal_Stage]]="Won",_xlfn.XLOOKUP(Sales_Pipeline[[#This Row],[Product]],Products!$A$2:$A$8,Products!$C$2:$C$8),Sales_Pipeline[[#This Row],[Deal_Stage]]="Lost",_xlfn.XLOOKUP(Sales_Pipeline[[#This Row],[Product]],Products!$A$2:$A$8,Products!$C$2:$C$8)),"")</f>
        <v>4821</v>
      </c>
      <c r="O2551" s="2">
        <v>0</v>
      </c>
    </row>
    <row r="2552" spans="1:15" x14ac:dyDescent="0.3">
      <c r="A2552" t="s">
        <v>2698</v>
      </c>
      <c r="B2552" t="s">
        <v>44</v>
      </c>
      <c r="C2552" t="str">
        <f>_xlfn.XLOOKUP(Sales_Pipeline[[#This Row],[Sales_Agent]],Sales_Teams[Sales_Agent],Sales_Teams[Manager])</f>
        <v>Summer Sewald</v>
      </c>
      <c r="D2552" t="str">
        <f>_xlfn.XLOOKUP(Sales_Pipeline[[#This Row],[Manager]],Sales_Teams[Manager],Sales_Teams[Regional_Office])</f>
        <v>West</v>
      </c>
      <c r="E2552" t="s">
        <v>76</v>
      </c>
      <c r="F2552" t="s">
        <v>98</v>
      </c>
      <c r="G2552" t="str">
        <f>IFERROR(_xlfn.XLOOKUP(Sales_Pipeline[[#This Row],[Account]],Accounts!$A$2:$A$86,Accounts!$F$2:$F$86),"")</f>
        <v>United States</v>
      </c>
      <c r="H2552" t="s">
        <v>82</v>
      </c>
      <c r="I2552" s="3">
        <v>42843</v>
      </c>
      <c r="J2552" s="3">
        <v>42850</v>
      </c>
      <c r="K2552" s="8" t="str">
        <f>IF(Sales_Pipeline[[#This Row],[Close_Date]]="","",TEXT(Sales_Pipeline[[#This Row],[Close_Date]],"ddd"))</f>
        <v>Tue</v>
      </c>
      <c r="L2552" s="8" t="str">
        <f>IF(Sales_Pipeline[[#This Row],[Close_Date]]="","",TEXT(Sales_Pipeline[[#This Row],[Close_Date]],"mmm"))</f>
        <v>Apr</v>
      </c>
      <c r="M2552" s="8" t="str">
        <f>IF(Sales_Pipeline[[#This Row],[Close_Date]]="","","Q"&amp;ROUNDUP(MONTH(Sales_Pipeline[[#This Row],[Close_Date]])/3,0))</f>
        <v>Q2</v>
      </c>
      <c r="N2552" s="2" cm="1">
        <f t="array" ref="N2552">IFERROR(_xlfn.IFS(Sales_Pipeline[[#This Row],[Deal_Stage]]="Won",_xlfn.XLOOKUP(Sales_Pipeline[[#This Row],[Product]],Products!$A$2:$A$8,Products!$C$2:$C$8),Sales_Pipeline[[#This Row],[Deal_Stage]]="Lost",_xlfn.XLOOKUP(Sales_Pipeline[[#This Row],[Product]],Products!$A$2:$A$8,Products!$C$2:$C$8)),"")</f>
        <v>3393</v>
      </c>
      <c r="O2552" s="2">
        <v>0</v>
      </c>
    </row>
    <row r="2553" spans="1:15" x14ac:dyDescent="0.3">
      <c r="A2553" t="s">
        <v>2699</v>
      </c>
      <c r="B2553" t="s">
        <v>44</v>
      </c>
      <c r="C2553" t="str">
        <f>_xlfn.XLOOKUP(Sales_Pipeline[[#This Row],[Sales_Agent]],Sales_Teams[Sales_Agent],Sales_Teams[Manager])</f>
        <v>Summer Sewald</v>
      </c>
      <c r="D2553" t="str">
        <f>_xlfn.XLOOKUP(Sales_Pipeline[[#This Row],[Manager]],Sales_Teams[Manager],Sales_Teams[Regional_Office])</f>
        <v>West</v>
      </c>
      <c r="E2553" t="s">
        <v>84</v>
      </c>
      <c r="F2553" t="s">
        <v>87</v>
      </c>
      <c r="G2553" t="str">
        <f>IFERROR(_xlfn.XLOOKUP(Sales_Pipeline[[#This Row],[Account]],Accounts!$A$2:$A$86,Accounts!$F$2:$F$86),"")</f>
        <v>United States</v>
      </c>
      <c r="H2553" t="s">
        <v>57</v>
      </c>
      <c r="I2553" s="3">
        <v>42843</v>
      </c>
      <c r="J2553" s="3">
        <v>42850</v>
      </c>
      <c r="K2553" s="8" t="str">
        <f>IF(Sales_Pipeline[[#This Row],[Close_Date]]="","",TEXT(Sales_Pipeline[[#This Row],[Close_Date]],"ddd"))</f>
        <v>Tue</v>
      </c>
      <c r="L2553" s="8" t="str">
        <f>IF(Sales_Pipeline[[#This Row],[Close_Date]]="","",TEXT(Sales_Pipeline[[#This Row],[Close_Date]],"mmm"))</f>
        <v>Apr</v>
      </c>
      <c r="M2553" s="8" t="str">
        <f>IF(Sales_Pipeline[[#This Row],[Close_Date]]="","","Q"&amp;ROUNDUP(MONTH(Sales_Pipeline[[#This Row],[Close_Date]])/3,0))</f>
        <v>Q2</v>
      </c>
      <c r="N2553" s="2" cm="1">
        <f t="array" ref="N2553">IFERROR(_xlfn.IFS(Sales_Pipeline[[#This Row],[Deal_Stage]]="Won",_xlfn.XLOOKUP(Sales_Pipeline[[#This Row],[Product]],Products!$A$2:$A$8,Products!$C$2:$C$8),Sales_Pipeline[[#This Row],[Deal_Stage]]="Lost",_xlfn.XLOOKUP(Sales_Pipeline[[#This Row],[Product]],Products!$A$2:$A$8,Products!$C$2:$C$8)),"")</f>
        <v>5482</v>
      </c>
      <c r="O2553" s="2">
        <v>5853</v>
      </c>
    </row>
    <row r="2554" spans="1:15" x14ac:dyDescent="0.3">
      <c r="A2554" t="s">
        <v>2700</v>
      </c>
      <c r="B2554" t="s">
        <v>3</v>
      </c>
      <c r="C2554" t="str">
        <f>_xlfn.XLOOKUP(Sales_Pipeline[[#This Row],[Sales_Agent]],Sales_Teams[Sales_Agent],Sales_Teams[Manager])</f>
        <v>Dustin Brinkmann</v>
      </c>
      <c r="D2554" t="str">
        <f>_xlfn.XLOOKUP(Sales_Pipeline[[#This Row],[Manager]],Sales_Teams[Manager],Sales_Teams[Regional_Office])</f>
        <v>Central</v>
      </c>
      <c r="E2554" t="s">
        <v>61</v>
      </c>
      <c r="F2554" t="s">
        <v>247</v>
      </c>
      <c r="G2554" t="str">
        <f>IFERROR(_xlfn.XLOOKUP(Sales_Pipeline[[#This Row],[Account]],Accounts!$A$2:$A$86,Accounts!$F$2:$F$86),"")</f>
        <v>United States</v>
      </c>
      <c r="H2554" t="s">
        <v>57</v>
      </c>
      <c r="I2554" s="3">
        <v>42844</v>
      </c>
      <c r="J2554" s="3">
        <v>42850</v>
      </c>
      <c r="K2554" s="8" t="str">
        <f>IF(Sales_Pipeline[[#This Row],[Close_Date]]="","",TEXT(Sales_Pipeline[[#This Row],[Close_Date]],"ddd"))</f>
        <v>Tue</v>
      </c>
      <c r="L2554" s="8" t="str">
        <f>IF(Sales_Pipeline[[#This Row],[Close_Date]]="","",TEXT(Sales_Pipeline[[#This Row],[Close_Date]],"mmm"))</f>
        <v>Apr</v>
      </c>
      <c r="M2554" s="8" t="str">
        <f>IF(Sales_Pipeline[[#This Row],[Close_Date]]="","","Q"&amp;ROUNDUP(MONTH(Sales_Pipeline[[#This Row],[Close_Date]])/3,0))</f>
        <v>Q2</v>
      </c>
      <c r="N2554" s="2" cm="1">
        <f t="array" ref="N2554">IFERROR(_xlfn.IFS(Sales_Pipeline[[#This Row],[Deal_Stage]]="Won",_xlfn.XLOOKUP(Sales_Pipeline[[#This Row],[Product]],Products!$A$2:$A$8,Products!$C$2:$C$8),Sales_Pipeline[[#This Row],[Deal_Stage]]="Lost",_xlfn.XLOOKUP(Sales_Pipeline[[#This Row],[Product]],Products!$A$2:$A$8,Products!$C$2:$C$8)),"")</f>
        <v>55</v>
      </c>
      <c r="O2554" s="2">
        <v>49</v>
      </c>
    </row>
    <row r="2555" spans="1:15" x14ac:dyDescent="0.3">
      <c r="A2555" t="s">
        <v>2701</v>
      </c>
      <c r="B2555" t="s">
        <v>30</v>
      </c>
      <c r="C2555" t="str">
        <f>_xlfn.XLOOKUP(Sales_Pipeline[[#This Row],[Sales_Agent]],Sales_Teams[Sales_Agent],Sales_Teams[Manager])</f>
        <v>Rocco Neubert</v>
      </c>
      <c r="D2555" t="str">
        <f>_xlfn.XLOOKUP(Sales_Pipeline[[#This Row],[Manager]],Sales_Teams[Manager],Sales_Teams[Regional_Office])</f>
        <v>East</v>
      </c>
      <c r="E2555" t="s">
        <v>63</v>
      </c>
      <c r="G2555" t="str">
        <f>IFERROR(_xlfn.XLOOKUP(Sales_Pipeline[[#This Row],[Account]],Accounts!$A$2:$A$86,Accounts!$F$2:$F$86),"")</f>
        <v/>
      </c>
      <c r="H2555" t="s">
        <v>77</v>
      </c>
      <c r="I2555" s="3">
        <v>42844</v>
      </c>
      <c r="K2555" s="8" t="str">
        <f>IF(Sales_Pipeline[[#This Row],[Close_Date]]="","",TEXT(Sales_Pipeline[[#This Row],[Close_Date]],"ddd"))</f>
        <v/>
      </c>
      <c r="L2555" s="8" t="str">
        <f>IF(Sales_Pipeline[[#This Row],[Close_Date]]="","",TEXT(Sales_Pipeline[[#This Row],[Close_Date]],"mmm"))</f>
        <v/>
      </c>
      <c r="M2555" s="8" t="str">
        <f>IF(Sales_Pipeline[[#This Row],[Close_Date]]="","","Q"&amp;ROUNDUP(MONTH(Sales_Pipeline[[#This Row],[Close_Date]])/3,0))</f>
        <v/>
      </c>
      <c r="N2555" s="2" t="str" cm="1">
        <f t="array" ref="N2555">IFERROR(_xlfn.IFS(Sales_Pipeline[[#This Row],[Deal_Stage]]="Won",_xlfn.XLOOKUP(Sales_Pipeline[[#This Row],[Product]],Products!$A$2:$A$8,Products!$C$2:$C$8),Sales_Pipeline[[#This Row],[Deal_Stage]]="Lost",_xlfn.XLOOKUP(Sales_Pipeline[[#This Row],[Product]],Products!$A$2:$A$8,Products!$C$2:$C$8)),"")</f>
        <v/>
      </c>
      <c r="O2555" s="2">
        <v>0</v>
      </c>
    </row>
    <row r="2556" spans="1:15" x14ac:dyDescent="0.3">
      <c r="A2556" t="s">
        <v>2702</v>
      </c>
      <c r="B2556" t="s">
        <v>30</v>
      </c>
      <c r="C2556" t="str">
        <f>_xlfn.XLOOKUP(Sales_Pipeline[[#This Row],[Sales_Agent]],Sales_Teams[Sales_Agent],Sales_Teams[Manager])</f>
        <v>Rocco Neubert</v>
      </c>
      <c r="D2556" t="str">
        <f>_xlfn.XLOOKUP(Sales_Pipeline[[#This Row],[Manager]],Sales_Teams[Manager],Sales_Teams[Regional_Office])</f>
        <v>East</v>
      </c>
      <c r="E2556" t="s">
        <v>55</v>
      </c>
      <c r="F2556" t="s">
        <v>253</v>
      </c>
      <c r="G2556" t="str">
        <f>IFERROR(_xlfn.XLOOKUP(Sales_Pipeline[[#This Row],[Account]],Accounts!$A$2:$A$86,Accounts!$F$2:$F$86),"")</f>
        <v>United States</v>
      </c>
      <c r="H2556" t="s">
        <v>57</v>
      </c>
      <c r="I2556" s="3">
        <v>42844</v>
      </c>
      <c r="J2556" s="3">
        <v>42854</v>
      </c>
      <c r="K2556" s="8" t="str">
        <f>IF(Sales_Pipeline[[#This Row],[Close_Date]]="","",TEXT(Sales_Pipeline[[#This Row],[Close_Date]],"ddd"))</f>
        <v>Sat</v>
      </c>
      <c r="L2556" s="8" t="str">
        <f>IF(Sales_Pipeline[[#This Row],[Close_Date]]="","",TEXT(Sales_Pipeline[[#This Row],[Close_Date]],"mmm"))</f>
        <v>Apr</v>
      </c>
      <c r="M2556" s="8" t="str">
        <f>IF(Sales_Pipeline[[#This Row],[Close_Date]]="","","Q"&amp;ROUNDUP(MONTH(Sales_Pipeline[[#This Row],[Close_Date]])/3,0))</f>
        <v>Q2</v>
      </c>
      <c r="N2556" s="2" cm="1">
        <f t="array" ref="N2556">IFERROR(_xlfn.IFS(Sales_Pipeline[[#This Row],[Deal_Stage]]="Won",_xlfn.XLOOKUP(Sales_Pipeline[[#This Row],[Product]],Products!$A$2:$A$8,Products!$C$2:$C$8),Sales_Pipeline[[#This Row],[Deal_Stage]]="Lost",_xlfn.XLOOKUP(Sales_Pipeline[[#This Row],[Product]],Products!$A$2:$A$8,Products!$C$2:$C$8)),"")</f>
        <v>1096</v>
      </c>
      <c r="O2556" s="2">
        <v>1080</v>
      </c>
    </row>
    <row r="2557" spans="1:15" x14ac:dyDescent="0.3">
      <c r="A2557" t="s">
        <v>2703</v>
      </c>
      <c r="B2557" t="s">
        <v>6</v>
      </c>
      <c r="C2557" t="str">
        <f>_xlfn.XLOOKUP(Sales_Pipeline[[#This Row],[Sales_Agent]],Sales_Teams[Sales_Agent],Sales_Teams[Manager])</f>
        <v>Dustin Brinkmann</v>
      </c>
      <c r="D2557" t="str">
        <f>_xlfn.XLOOKUP(Sales_Pipeline[[#This Row],[Manager]],Sales_Teams[Manager],Sales_Teams[Regional_Office])</f>
        <v>Central</v>
      </c>
      <c r="E2557" t="s">
        <v>63</v>
      </c>
      <c r="F2557" t="s">
        <v>81</v>
      </c>
      <c r="G2557" t="str">
        <f>IFERROR(_xlfn.XLOOKUP(Sales_Pipeline[[#This Row],[Account]],Accounts!$A$2:$A$86,Accounts!$F$2:$F$86),"")</f>
        <v>Italy</v>
      </c>
      <c r="H2557" t="s">
        <v>82</v>
      </c>
      <c r="I2557" s="3">
        <v>42844</v>
      </c>
      <c r="J2557" s="3">
        <v>42853</v>
      </c>
      <c r="K2557" s="8" t="str">
        <f>IF(Sales_Pipeline[[#This Row],[Close_Date]]="","",TEXT(Sales_Pipeline[[#This Row],[Close_Date]],"ddd"))</f>
        <v>Fri</v>
      </c>
      <c r="L2557" s="8" t="str">
        <f>IF(Sales_Pipeline[[#This Row],[Close_Date]]="","",TEXT(Sales_Pipeline[[#This Row],[Close_Date]],"mmm"))</f>
        <v>Apr</v>
      </c>
      <c r="M2557" s="8" t="str">
        <f>IF(Sales_Pipeline[[#This Row],[Close_Date]]="","","Q"&amp;ROUNDUP(MONTH(Sales_Pipeline[[#This Row],[Close_Date]])/3,0))</f>
        <v>Q2</v>
      </c>
      <c r="N2557" s="2" cm="1">
        <f t="array" ref="N2557">IFERROR(_xlfn.IFS(Sales_Pipeline[[#This Row],[Deal_Stage]]="Won",_xlfn.XLOOKUP(Sales_Pipeline[[#This Row],[Product]],Products!$A$2:$A$8,Products!$C$2:$C$8),Sales_Pipeline[[#This Row],[Deal_Stage]]="Lost",_xlfn.XLOOKUP(Sales_Pipeline[[#This Row],[Product]],Products!$A$2:$A$8,Products!$C$2:$C$8)),"")</f>
        <v>550</v>
      </c>
      <c r="O2557" s="2">
        <v>0</v>
      </c>
    </row>
    <row r="2558" spans="1:15" x14ac:dyDescent="0.3">
      <c r="A2558" t="s">
        <v>2704</v>
      </c>
      <c r="B2558" t="s">
        <v>6</v>
      </c>
      <c r="C2558" t="str">
        <f>_xlfn.XLOOKUP(Sales_Pipeline[[#This Row],[Sales_Agent]],Sales_Teams[Sales_Agent],Sales_Teams[Manager])</f>
        <v>Dustin Brinkmann</v>
      </c>
      <c r="D2558" t="str">
        <f>_xlfn.XLOOKUP(Sales_Pipeline[[#This Row],[Manager]],Sales_Teams[Manager],Sales_Teams[Regional_Office])</f>
        <v>Central</v>
      </c>
      <c r="E2558" t="s">
        <v>61</v>
      </c>
      <c r="F2558" t="s">
        <v>136</v>
      </c>
      <c r="G2558" t="str">
        <f>IFERROR(_xlfn.XLOOKUP(Sales_Pipeline[[#This Row],[Account]],Accounts!$A$2:$A$86,Accounts!$F$2:$F$86),"")</f>
        <v>United States</v>
      </c>
      <c r="H2558" t="s">
        <v>57</v>
      </c>
      <c r="I2558" s="3">
        <v>42844</v>
      </c>
      <c r="J2558" s="3">
        <v>42845</v>
      </c>
      <c r="K2558" s="8" t="str">
        <f>IF(Sales_Pipeline[[#This Row],[Close_Date]]="","",TEXT(Sales_Pipeline[[#This Row],[Close_Date]],"ddd"))</f>
        <v>Thu</v>
      </c>
      <c r="L2558" s="8" t="str">
        <f>IF(Sales_Pipeline[[#This Row],[Close_Date]]="","",TEXT(Sales_Pipeline[[#This Row],[Close_Date]],"mmm"))</f>
        <v>Apr</v>
      </c>
      <c r="M2558" s="8" t="str">
        <f>IF(Sales_Pipeline[[#This Row],[Close_Date]]="","","Q"&amp;ROUNDUP(MONTH(Sales_Pipeline[[#This Row],[Close_Date]])/3,0))</f>
        <v>Q2</v>
      </c>
      <c r="N2558" s="2" cm="1">
        <f t="array" ref="N2558">IFERROR(_xlfn.IFS(Sales_Pipeline[[#This Row],[Deal_Stage]]="Won",_xlfn.XLOOKUP(Sales_Pipeline[[#This Row],[Product]],Products!$A$2:$A$8,Products!$C$2:$C$8),Sales_Pipeline[[#This Row],[Deal_Stage]]="Lost",_xlfn.XLOOKUP(Sales_Pipeline[[#This Row],[Product]],Products!$A$2:$A$8,Products!$C$2:$C$8)),"")</f>
        <v>55</v>
      </c>
      <c r="O2558" s="2">
        <v>55</v>
      </c>
    </row>
    <row r="2559" spans="1:15" x14ac:dyDescent="0.3">
      <c r="A2559" t="s">
        <v>2705</v>
      </c>
      <c r="B2559" t="s">
        <v>20</v>
      </c>
      <c r="C2559" t="str">
        <f>_xlfn.XLOOKUP(Sales_Pipeline[[#This Row],[Sales_Agent]],Sales_Teams[Sales_Agent],Sales_Teams[Manager])</f>
        <v>Cara Losch</v>
      </c>
      <c r="D2559" t="str">
        <f>_xlfn.XLOOKUP(Sales_Pipeline[[#This Row],[Manager]],Sales_Teams[Manager],Sales_Teams[Regional_Office])</f>
        <v>East</v>
      </c>
      <c r="E2559" t="s">
        <v>63</v>
      </c>
      <c r="G2559" t="str">
        <f>IFERROR(_xlfn.XLOOKUP(Sales_Pipeline[[#This Row],[Account]],Accounts!$A$2:$A$86,Accounts!$F$2:$F$86),"")</f>
        <v/>
      </c>
      <c r="H2559" t="s">
        <v>77</v>
      </c>
      <c r="I2559" s="3">
        <v>42844</v>
      </c>
      <c r="K2559" s="8" t="str">
        <f>IF(Sales_Pipeline[[#This Row],[Close_Date]]="","",TEXT(Sales_Pipeline[[#This Row],[Close_Date]],"ddd"))</f>
        <v/>
      </c>
      <c r="L2559" s="8" t="str">
        <f>IF(Sales_Pipeline[[#This Row],[Close_Date]]="","",TEXT(Sales_Pipeline[[#This Row],[Close_Date]],"mmm"))</f>
        <v/>
      </c>
      <c r="M2559" s="8" t="str">
        <f>IF(Sales_Pipeline[[#This Row],[Close_Date]]="","","Q"&amp;ROUNDUP(MONTH(Sales_Pipeline[[#This Row],[Close_Date]])/3,0))</f>
        <v/>
      </c>
      <c r="N2559" s="2" t="str" cm="1">
        <f t="array" ref="N2559">IFERROR(_xlfn.IFS(Sales_Pipeline[[#This Row],[Deal_Stage]]="Won",_xlfn.XLOOKUP(Sales_Pipeline[[#This Row],[Product]],Products!$A$2:$A$8,Products!$C$2:$C$8),Sales_Pipeline[[#This Row],[Deal_Stage]]="Lost",_xlfn.XLOOKUP(Sales_Pipeline[[#This Row],[Product]],Products!$A$2:$A$8,Products!$C$2:$C$8)),"")</f>
        <v/>
      </c>
      <c r="O2559" s="2">
        <v>0</v>
      </c>
    </row>
    <row r="2560" spans="1:15" x14ac:dyDescent="0.3">
      <c r="A2560" t="s">
        <v>2706</v>
      </c>
      <c r="B2560" t="s">
        <v>25</v>
      </c>
      <c r="C2560" t="str">
        <f>_xlfn.XLOOKUP(Sales_Pipeline[[#This Row],[Sales_Agent]],Sales_Teams[Sales_Agent],Sales_Teams[Manager])</f>
        <v>Rocco Neubert</v>
      </c>
      <c r="D2560" t="str">
        <f>_xlfn.XLOOKUP(Sales_Pipeline[[#This Row],[Manager]],Sales_Teams[Manager],Sales_Teams[Regional_Office])</f>
        <v>East</v>
      </c>
      <c r="E2560" t="s">
        <v>55</v>
      </c>
      <c r="F2560" t="s">
        <v>123</v>
      </c>
      <c r="G2560" t="str">
        <f>IFERROR(_xlfn.XLOOKUP(Sales_Pipeline[[#This Row],[Account]],Accounts!$A$2:$A$86,Accounts!$F$2:$F$86),"")</f>
        <v>United States</v>
      </c>
      <c r="H2560" t="s">
        <v>57</v>
      </c>
      <c r="I2560" s="3">
        <v>42844</v>
      </c>
      <c r="J2560" s="3">
        <v>42877</v>
      </c>
      <c r="K2560" s="8" t="str">
        <f>IF(Sales_Pipeline[[#This Row],[Close_Date]]="","",TEXT(Sales_Pipeline[[#This Row],[Close_Date]],"ddd"))</f>
        <v>Mon</v>
      </c>
      <c r="L2560" s="8" t="str">
        <f>IF(Sales_Pipeline[[#This Row],[Close_Date]]="","",TEXT(Sales_Pipeline[[#This Row],[Close_Date]],"mmm"))</f>
        <v>May</v>
      </c>
      <c r="M2560" s="8" t="str">
        <f>IF(Sales_Pipeline[[#This Row],[Close_Date]]="","","Q"&amp;ROUNDUP(MONTH(Sales_Pipeline[[#This Row],[Close_Date]])/3,0))</f>
        <v>Q2</v>
      </c>
      <c r="N2560" s="2" cm="1">
        <f t="array" ref="N2560">IFERROR(_xlfn.IFS(Sales_Pipeline[[#This Row],[Deal_Stage]]="Won",_xlfn.XLOOKUP(Sales_Pipeline[[#This Row],[Product]],Products!$A$2:$A$8,Products!$C$2:$C$8),Sales_Pipeline[[#This Row],[Deal_Stage]]="Lost",_xlfn.XLOOKUP(Sales_Pipeline[[#This Row],[Product]],Products!$A$2:$A$8,Products!$C$2:$C$8)),"")</f>
        <v>1096</v>
      </c>
      <c r="O2560" s="2">
        <v>1282</v>
      </c>
    </row>
    <row r="2561" spans="1:15" x14ac:dyDescent="0.3">
      <c r="A2561" t="s">
        <v>2707</v>
      </c>
      <c r="B2561" t="s">
        <v>38</v>
      </c>
      <c r="C2561" t="str">
        <f>_xlfn.XLOOKUP(Sales_Pipeline[[#This Row],[Sales_Agent]],Sales_Teams[Sales_Agent],Sales_Teams[Manager])</f>
        <v>Celia Rouche</v>
      </c>
      <c r="D2561" t="str">
        <f>_xlfn.XLOOKUP(Sales_Pipeline[[#This Row],[Manager]],Sales_Teams[Manager],Sales_Teams[Regional_Office])</f>
        <v>West</v>
      </c>
      <c r="E2561" t="s">
        <v>163</v>
      </c>
      <c r="F2561" t="s">
        <v>201</v>
      </c>
      <c r="G2561" t="str">
        <f>IFERROR(_xlfn.XLOOKUP(Sales_Pipeline[[#This Row],[Account]],Accounts!$A$2:$A$86,Accounts!$F$2:$F$86),"")</f>
        <v>United States</v>
      </c>
      <c r="H2561" t="s">
        <v>57</v>
      </c>
      <c r="I2561" s="3">
        <v>42844</v>
      </c>
      <c r="J2561" s="3">
        <v>42845</v>
      </c>
      <c r="K2561" s="8" t="str">
        <f>IF(Sales_Pipeline[[#This Row],[Close_Date]]="","",TEXT(Sales_Pipeline[[#This Row],[Close_Date]],"ddd"))</f>
        <v>Thu</v>
      </c>
      <c r="L2561" s="8" t="str">
        <f>IF(Sales_Pipeline[[#This Row],[Close_Date]]="","",TEXT(Sales_Pipeline[[#This Row],[Close_Date]],"mmm"))</f>
        <v>Apr</v>
      </c>
      <c r="M2561" s="8" t="str">
        <f>IF(Sales_Pipeline[[#This Row],[Close_Date]]="","","Q"&amp;ROUNDUP(MONTH(Sales_Pipeline[[#This Row],[Close_Date]])/3,0))</f>
        <v>Q2</v>
      </c>
      <c r="N2561" s="2" cm="1">
        <f t="array" ref="N2561">IFERROR(_xlfn.IFS(Sales_Pipeline[[#This Row],[Deal_Stage]]="Won",_xlfn.XLOOKUP(Sales_Pipeline[[#This Row],[Product]],Products!$A$2:$A$8,Products!$C$2:$C$8),Sales_Pipeline[[#This Row],[Deal_Stage]]="Lost",_xlfn.XLOOKUP(Sales_Pipeline[[#This Row],[Product]],Products!$A$2:$A$8,Products!$C$2:$C$8)),"")</f>
        <v>26768</v>
      </c>
      <c r="O2561" s="2">
        <v>23746</v>
      </c>
    </row>
    <row r="2562" spans="1:15" x14ac:dyDescent="0.3">
      <c r="A2562" t="s">
        <v>2708</v>
      </c>
      <c r="B2562" t="s">
        <v>22</v>
      </c>
      <c r="C2562" t="str">
        <f>_xlfn.XLOOKUP(Sales_Pipeline[[#This Row],[Sales_Agent]],Sales_Teams[Sales_Agent],Sales_Teams[Manager])</f>
        <v>Cara Losch</v>
      </c>
      <c r="D2562" t="str">
        <f>_xlfn.XLOOKUP(Sales_Pipeline[[#This Row],[Manager]],Sales_Teams[Manager],Sales_Teams[Regional_Office])</f>
        <v>East</v>
      </c>
      <c r="E2562" t="s">
        <v>63</v>
      </c>
      <c r="F2562" t="s">
        <v>238</v>
      </c>
      <c r="G2562" t="str">
        <f>IFERROR(_xlfn.XLOOKUP(Sales_Pipeline[[#This Row],[Account]],Accounts!$A$2:$A$86,Accounts!$F$2:$F$86),"")</f>
        <v>United States</v>
      </c>
      <c r="H2562" t="s">
        <v>82</v>
      </c>
      <c r="I2562" s="3">
        <v>42844</v>
      </c>
      <c r="J2562" s="3">
        <v>42853</v>
      </c>
      <c r="K2562" s="8" t="str">
        <f>IF(Sales_Pipeline[[#This Row],[Close_Date]]="","",TEXT(Sales_Pipeline[[#This Row],[Close_Date]],"ddd"))</f>
        <v>Fri</v>
      </c>
      <c r="L2562" s="8" t="str">
        <f>IF(Sales_Pipeline[[#This Row],[Close_Date]]="","",TEXT(Sales_Pipeline[[#This Row],[Close_Date]],"mmm"))</f>
        <v>Apr</v>
      </c>
      <c r="M2562" s="8" t="str">
        <f>IF(Sales_Pipeline[[#This Row],[Close_Date]]="","","Q"&amp;ROUNDUP(MONTH(Sales_Pipeline[[#This Row],[Close_Date]])/3,0))</f>
        <v>Q2</v>
      </c>
      <c r="N2562" s="2" cm="1">
        <f t="array" ref="N2562">IFERROR(_xlfn.IFS(Sales_Pipeline[[#This Row],[Deal_Stage]]="Won",_xlfn.XLOOKUP(Sales_Pipeline[[#This Row],[Product]],Products!$A$2:$A$8,Products!$C$2:$C$8),Sales_Pipeline[[#This Row],[Deal_Stage]]="Lost",_xlfn.XLOOKUP(Sales_Pipeline[[#This Row],[Product]],Products!$A$2:$A$8,Products!$C$2:$C$8)),"")</f>
        <v>550</v>
      </c>
      <c r="O2562" s="2">
        <v>0</v>
      </c>
    </row>
    <row r="2563" spans="1:15" x14ac:dyDescent="0.3">
      <c r="A2563" t="s">
        <v>2709</v>
      </c>
      <c r="B2563" t="s">
        <v>36</v>
      </c>
      <c r="C2563" t="str">
        <f>_xlfn.XLOOKUP(Sales_Pipeline[[#This Row],[Sales_Agent]],Sales_Teams[Sales_Agent],Sales_Teams[Manager])</f>
        <v>Celia Rouche</v>
      </c>
      <c r="D2563" t="str">
        <f>_xlfn.XLOOKUP(Sales_Pipeline[[#This Row],[Manager]],Sales_Teams[Manager],Sales_Teams[Regional_Office])</f>
        <v>West</v>
      </c>
      <c r="E2563" t="s">
        <v>76</v>
      </c>
      <c r="G2563" t="str">
        <f>IFERROR(_xlfn.XLOOKUP(Sales_Pipeline[[#This Row],[Account]],Accounts!$A$2:$A$86,Accounts!$F$2:$F$86),"")</f>
        <v/>
      </c>
      <c r="H2563" t="s">
        <v>77</v>
      </c>
      <c r="I2563" s="3">
        <v>42844</v>
      </c>
      <c r="K2563" s="8" t="str">
        <f>IF(Sales_Pipeline[[#This Row],[Close_Date]]="","",TEXT(Sales_Pipeline[[#This Row],[Close_Date]],"ddd"))</f>
        <v/>
      </c>
      <c r="L2563" s="8" t="str">
        <f>IF(Sales_Pipeline[[#This Row],[Close_Date]]="","",TEXT(Sales_Pipeline[[#This Row],[Close_Date]],"mmm"))</f>
        <v/>
      </c>
      <c r="M2563" s="8" t="str">
        <f>IF(Sales_Pipeline[[#This Row],[Close_Date]]="","","Q"&amp;ROUNDUP(MONTH(Sales_Pipeline[[#This Row],[Close_Date]])/3,0))</f>
        <v/>
      </c>
      <c r="N2563" s="2" t="str" cm="1">
        <f t="array" ref="N2563">IFERROR(_xlfn.IFS(Sales_Pipeline[[#This Row],[Deal_Stage]]="Won",_xlfn.XLOOKUP(Sales_Pipeline[[#This Row],[Product]],Products!$A$2:$A$8,Products!$C$2:$C$8),Sales_Pipeline[[#This Row],[Deal_Stage]]="Lost",_xlfn.XLOOKUP(Sales_Pipeline[[#This Row],[Product]],Products!$A$2:$A$8,Products!$C$2:$C$8)),"")</f>
        <v/>
      </c>
      <c r="O2563" s="2">
        <v>0</v>
      </c>
    </row>
    <row r="2564" spans="1:15" x14ac:dyDescent="0.3">
      <c r="A2564" t="s">
        <v>2710</v>
      </c>
      <c r="B2564" t="s">
        <v>40</v>
      </c>
      <c r="C2564" t="str">
        <f>_xlfn.XLOOKUP(Sales_Pipeline[[#This Row],[Sales_Agent]],Sales_Teams[Sales_Agent],Sales_Teams[Manager])</f>
        <v>Summer Sewald</v>
      </c>
      <c r="D2564" t="str">
        <f>_xlfn.XLOOKUP(Sales_Pipeline[[#This Row],[Manager]],Sales_Teams[Manager],Sales_Teams[Regional_Office])</f>
        <v>West</v>
      </c>
      <c r="E2564" t="s">
        <v>63</v>
      </c>
      <c r="F2564" t="s">
        <v>240</v>
      </c>
      <c r="G2564" t="str">
        <f>IFERROR(_xlfn.XLOOKUP(Sales_Pipeline[[#This Row],[Account]],Accounts!$A$2:$A$86,Accounts!$F$2:$F$86),"")</f>
        <v>United States</v>
      </c>
      <c r="H2564" t="s">
        <v>82</v>
      </c>
      <c r="I2564" s="3">
        <v>42844</v>
      </c>
      <c r="J2564" s="3">
        <v>42856</v>
      </c>
      <c r="K2564" s="8" t="str">
        <f>IF(Sales_Pipeline[[#This Row],[Close_Date]]="","",TEXT(Sales_Pipeline[[#This Row],[Close_Date]],"ddd"))</f>
        <v>Mon</v>
      </c>
      <c r="L2564" s="8" t="str">
        <f>IF(Sales_Pipeline[[#This Row],[Close_Date]]="","",TEXT(Sales_Pipeline[[#This Row],[Close_Date]],"mmm"))</f>
        <v>May</v>
      </c>
      <c r="M2564" s="8" t="str">
        <f>IF(Sales_Pipeline[[#This Row],[Close_Date]]="","","Q"&amp;ROUNDUP(MONTH(Sales_Pipeline[[#This Row],[Close_Date]])/3,0))</f>
        <v>Q2</v>
      </c>
      <c r="N2564" s="2" cm="1">
        <f t="array" ref="N2564">IFERROR(_xlfn.IFS(Sales_Pipeline[[#This Row],[Deal_Stage]]="Won",_xlfn.XLOOKUP(Sales_Pipeline[[#This Row],[Product]],Products!$A$2:$A$8,Products!$C$2:$C$8),Sales_Pipeline[[#This Row],[Deal_Stage]]="Lost",_xlfn.XLOOKUP(Sales_Pipeline[[#This Row],[Product]],Products!$A$2:$A$8,Products!$C$2:$C$8)),"")</f>
        <v>550</v>
      </c>
      <c r="O2564" s="2">
        <v>0</v>
      </c>
    </row>
    <row r="2565" spans="1:15" x14ac:dyDescent="0.3">
      <c r="A2565" t="s">
        <v>2711</v>
      </c>
      <c r="B2565" t="s">
        <v>43</v>
      </c>
      <c r="C2565" t="str">
        <f>_xlfn.XLOOKUP(Sales_Pipeline[[#This Row],[Sales_Agent]],Sales_Teams[Sales_Agent],Sales_Teams[Manager])</f>
        <v>Summer Sewald</v>
      </c>
      <c r="D2565" t="str">
        <f>_xlfn.XLOOKUP(Sales_Pipeline[[#This Row],[Manager]],Sales_Teams[Manager],Sales_Teams[Regional_Office])</f>
        <v>West</v>
      </c>
      <c r="E2565" t="s">
        <v>63</v>
      </c>
      <c r="F2565" t="s">
        <v>143</v>
      </c>
      <c r="G2565" t="str">
        <f>IFERROR(_xlfn.XLOOKUP(Sales_Pipeline[[#This Row],[Account]],Accounts!$A$2:$A$86,Accounts!$F$2:$F$86),"")</f>
        <v>United States</v>
      </c>
      <c r="H2565" t="s">
        <v>82</v>
      </c>
      <c r="I2565" s="3">
        <v>42844</v>
      </c>
      <c r="J2565" s="3">
        <v>42963</v>
      </c>
      <c r="K2565" s="8" t="str">
        <f>IF(Sales_Pipeline[[#This Row],[Close_Date]]="","",TEXT(Sales_Pipeline[[#This Row],[Close_Date]],"ddd"))</f>
        <v>Wed</v>
      </c>
      <c r="L2565" s="8" t="str">
        <f>IF(Sales_Pipeline[[#This Row],[Close_Date]]="","",TEXT(Sales_Pipeline[[#This Row],[Close_Date]],"mmm"))</f>
        <v>Aug</v>
      </c>
      <c r="M2565" s="8" t="str">
        <f>IF(Sales_Pipeline[[#This Row],[Close_Date]]="","","Q"&amp;ROUNDUP(MONTH(Sales_Pipeline[[#This Row],[Close_Date]])/3,0))</f>
        <v>Q3</v>
      </c>
      <c r="N2565" s="2" cm="1">
        <f t="array" ref="N2565">IFERROR(_xlfn.IFS(Sales_Pipeline[[#This Row],[Deal_Stage]]="Won",_xlfn.XLOOKUP(Sales_Pipeline[[#This Row],[Product]],Products!$A$2:$A$8,Products!$C$2:$C$8),Sales_Pipeline[[#This Row],[Deal_Stage]]="Lost",_xlfn.XLOOKUP(Sales_Pipeline[[#This Row],[Product]],Products!$A$2:$A$8,Products!$C$2:$C$8)),"")</f>
        <v>550</v>
      </c>
      <c r="O2565" s="2">
        <v>0</v>
      </c>
    </row>
    <row r="2566" spans="1:15" x14ac:dyDescent="0.3">
      <c r="A2566" t="s">
        <v>2712</v>
      </c>
      <c r="B2566" t="s">
        <v>8</v>
      </c>
      <c r="C2566" t="str">
        <f>_xlfn.XLOOKUP(Sales_Pipeline[[#This Row],[Sales_Agent]],Sales_Teams[Sales_Agent],Sales_Teams[Manager])</f>
        <v>Dustin Brinkmann</v>
      </c>
      <c r="D2566" t="str">
        <f>_xlfn.XLOOKUP(Sales_Pipeline[[#This Row],[Manager]],Sales_Teams[Manager],Sales_Teams[Regional_Office])</f>
        <v>Central</v>
      </c>
      <c r="E2566" t="s">
        <v>76</v>
      </c>
      <c r="F2566" t="s">
        <v>507</v>
      </c>
      <c r="G2566" t="str">
        <f>IFERROR(_xlfn.XLOOKUP(Sales_Pipeline[[#This Row],[Account]],Accounts!$A$2:$A$86,Accounts!$F$2:$F$86),"")</f>
        <v>Belgium</v>
      </c>
      <c r="H2566" t="s">
        <v>82</v>
      </c>
      <c r="I2566" s="3">
        <v>42844</v>
      </c>
      <c r="J2566" s="3">
        <v>42846</v>
      </c>
      <c r="K2566" s="8" t="str">
        <f>IF(Sales_Pipeline[[#This Row],[Close_Date]]="","",TEXT(Sales_Pipeline[[#This Row],[Close_Date]],"ddd"))</f>
        <v>Fri</v>
      </c>
      <c r="L2566" s="8" t="str">
        <f>IF(Sales_Pipeline[[#This Row],[Close_Date]]="","",TEXT(Sales_Pipeline[[#This Row],[Close_Date]],"mmm"))</f>
        <v>Apr</v>
      </c>
      <c r="M2566" s="8" t="str">
        <f>IF(Sales_Pipeline[[#This Row],[Close_Date]]="","","Q"&amp;ROUNDUP(MONTH(Sales_Pipeline[[#This Row],[Close_Date]])/3,0))</f>
        <v>Q2</v>
      </c>
      <c r="N2566" s="2" cm="1">
        <f t="array" ref="N2566">IFERROR(_xlfn.IFS(Sales_Pipeline[[#This Row],[Deal_Stage]]="Won",_xlfn.XLOOKUP(Sales_Pipeline[[#This Row],[Product]],Products!$A$2:$A$8,Products!$C$2:$C$8),Sales_Pipeline[[#This Row],[Deal_Stage]]="Lost",_xlfn.XLOOKUP(Sales_Pipeline[[#This Row],[Product]],Products!$A$2:$A$8,Products!$C$2:$C$8)),"")</f>
        <v>3393</v>
      </c>
      <c r="O2566" s="2">
        <v>0</v>
      </c>
    </row>
    <row r="2567" spans="1:15" x14ac:dyDescent="0.3">
      <c r="A2567" t="s">
        <v>2713</v>
      </c>
      <c r="B2567" t="s">
        <v>45</v>
      </c>
      <c r="C2567" t="str">
        <f>_xlfn.XLOOKUP(Sales_Pipeline[[#This Row],[Sales_Agent]],Sales_Teams[Sales_Agent],Sales_Teams[Manager])</f>
        <v>Summer Sewald</v>
      </c>
      <c r="D2567" t="str">
        <f>_xlfn.XLOOKUP(Sales_Pipeline[[#This Row],[Manager]],Sales_Teams[Manager],Sales_Teams[Regional_Office])</f>
        <v>West</v>
      </c>
      <c r="E2567" t="s">
        <v>55</v>
      </c>
      <c r="F2567" t="s">
        <v>72</v>
      </c>
      <c r="G2567" t="str">
        <f>IFERROR(_xlfn.XLOOKUP(Sales_Pipeline[[#This Row],[Account]],Accounts!$A$2:$A$86,Accounts!$F$2:$F$86),"")</f>
        <v>United States</v>
      </c>
      <c r="H2567" t="s">
        <v>82</v>
      </c>
      <c r="I2567" s="3">
        <v>42844</v>
      </c>
      <c r="J2567" s="3">
        <v>42852</v>
      </c>
      <c r="K2567" s="8" t="str">
        <f>IF(Sales_Pipeline[[#This Row],[Close_Date]]="","",TEXT(Sales_Pipeline[[#This Row],[Close_Date]],"ddd"))</f>
        <v>Thu</v>
      </c>
      <c r="L2567" s="8" t="str">
        <f>IF(Sales_Pipeline[[#This Row],[Close_Date]]="","",TEXT(Sales_Pipeline[[#This Row],[Close_Date]],"mmm"))</f>
        <v>Apr</v>
      </c>
      <c r="M2567" s="8" t="str">
        <f>IF(Sales_Pipeline[[#This Row],[Close_Date]]="","","Q"&amp;ROUNDUP(MONTH(Sales_Pipeline[[#This Row],[Close_Date]])/3,0))</f>
        <v>Q2</v>
      </c>
      <c r="N2567" s="2" cm="1">
        <f t="array" ref="N2567">IFERROR(_xlfn.IFS(Sales_Pipeline[[#This Row],[Deal_Stage]]="Won",_xlfn.XLOOKUP(Sales_Pipeline[[#This Row],[Product]],Products!$A$2:$A$8,Products!$C$2:$C$8),Sales_Pipeline[[#This Row],[Deal_Stage]]="Lost",_xlfn.XLOOKUP(Sales_Pipeline[[#This Row],[Product]],Products!$A$2:$A$8,Products!$C$2:$C$8)),"")</f>
        <v>1096</v>
      </c>
      <c r="O2567" s="2">
        <v>0</v>
      </c>
    </row>
    <row r="2568" spans="1:15" x14ac:dyDescent="0.3">
      <c r="A2568" t="s">
        <v>2714</v>
      </c>
      <c r="B2568" t="s">
        <v>14</v>
      </c>
      <c r="C2568" t="str">
        <f>_xlfn.XLOOKUP(Sales_Pipeline[[#This Row],[Sales_Agent]],Sales_Teams[Sales_Agent],Sales_Teams[Manager])</f>
        <v>Melvin Marxen</v>
      </c>
      <c r="D2568" t="str">
        <f>_xlfn.XLOOKUP(Sales_Pipeline[[#This Row],[Manager]],Sales_Teams[Manager],Sales_Teams[Regional_Office])</f>
        <v>Central</v>
      </c>
      <c r="E2568" t="s">
        <v>63</v>
      </c>
      <c r="F2568" t="s">
        <v>56</v>
      </c>
      <c r="G2568" t="str">
        <f>IFERROR(_xlfn.XLOOKUP(Sales_Pipeline[[#This Row],[Account]],Accounts!$A$2:$A$86,Accounts!$F$2:$F$86),"")</f>
        <v>United States</v>
      </c>
      <c r="H2568" t="s">
        <v>82</v>
      </c>
      <c r="I2568" s="3">
        <v>42844</v>
      </c>
      <c r="J2568" s="3">
        <v>42846</v>
      </c>
      <c r="K2568" s="8" t="str">
        <f>IF(Sales_Pipeline[[#This Row],[Close_Date]]="","",TEXT(Sales_Pipeline[[#This Row],[Close_Date]],"ddd"))</f>
        <v>Fri</v>
      </c>
      <c r="L2568" s="8" t="str">
        <f>IF(Sales_Pipeline[[#This Row],[Close_Date]]="","",TEXT(Sales_Pipeline[[#This Row],[Close_Date]],"mmm"))</f>
        <v>Apr</v>
      </c>
      <c r="M2568" s="8" t="str">
        <f>IF(Sales_Pipeline[[#This Row],[Close_Date]]="","","Q"&amp;ROUNDUP(MONTH(Sales_Pipeline[[#This Row],[Close_Date]])/3,0))</f>
        <v>Q2</v>
      </c>
      <c r="N2568" s="2" cm="1">
        <f t="array" ref="N2568">IFERROR(_xlfn.IFS(Sales_Pipeline[[#This Row],[Deal_Stage]]="Won",_xlfn.XLOOKUP(Sales_Pipeline[[#This Row],[Product]],Products!$A$2:$A$8,Products!$C$2:$C$8),Sales_Pipeline[[#This Row],[Deal_Stage]]="Lost",_xlfn.XLOOKUP(Sales_Pipeline[[#This Row],[Product]],Products!$A$2:$A$8,Products!$C$2:$C$8)),"")</f>
        <v>550</v>
      </c>
      <c r="O2568" s="2">
        <v>0</v>
      </c>
    </row>
    <row r="2569" spans="1:15" x14ac:dyDescent="0.3">
      <c r="A2569" t="s">
        <v>2715</v>
      </c>
      <c r="B2569" t="s">
        <v>29</v>
      </c>
      <c r="C2569" t="str">
        <f>_xlfn.XLOOKUP(Sales_Pipeline[[#This Row],[Sales_Agent]],Sales_Teams[Sales_Agent],Sales_Teams[Manager])</f>
        <v>Rocco Neubert</v>
      </c>
      <c r="D2569" t="str">
        <f>_xlfn.XLOOKUP(Sales_Pipeline[[#This Row],[Manager]],Sales_Teams[Manager],Sales_Teams[Regional_Office])</f>
        <v>East</v>
      </c>
      <c r="E2569" t="s">
        <v>61</v>
      </c>
      <c r="F2569" t="s">
        <v>159</v>
      </c>
      <c r="G2569" t="str">
        <f>IFERROR(_xlfn.XLOOKUP(Sales_Pipeline[[#This Row],[Account]],Accounts!$A$2:$A$86,Accounts!$F$2:$F$86),"")</f>
        <v>United States</v>
      </c>
      <c r="H2569" t="s">
        <v>82</v>
      </c>
      <c r="I2569" s="3">
        <v>42844</v>
      </c>
      <c r="J2569" s="3">
        <v>42845</v>
      </c>
      <c r="K2569" s="8" t="str">
        <f>IF(Sales_Pipeline[[#This Row],[Close_Date]]="","",TEXT(Sales_Pipeline[[#This Row],[Close_Date]],"ddd"))</f>
        <v>Thu</v>
      </c>
      <c r="L2569" s="8" t="str">
        <f>IF(Sales_Pipeline[[#This Row],[Close_Date]]="","",TEXT(Sales_Pipeline[[#This Row],[Close_Date]],"mmm"))</f>
        <v>Apr</v>
      </c>
      <c r="M2569" s="8" t="str">
        <f>IF(Sales_Pipeline[[#This Row],[Close_Date]]="","","Q"&amp;ROUNDUP(MONTH(Sales_Pipeline[[#This Row],[Close_Date]])/3,0))</f>
        <v>Q2</v>
      </c>
      <c r="N2569" s="2" cm="1">
        <f t="array" ref="N2569">IFERROR(_xlfn.IFS(Sales_Pipeline[[#This Row],[Deal_Stage]]="Won",_xlfn.XLOOKUP(Sales_Pipeline[[#This Row],[Product]],Products!$A$2:$A$8,Products!$C$2:$C$8),Sales_Pipeline[[#This Row],[Deal_Stage]]="Lost",_xlfn.XLOOKUP(Sales_Pipeline[[#This Row],[Product]],Products!$A$2:$A$8,Products!$C$2:$C$8)),"")</f>
        <v>55</v>
      </c>
      <c r="O2569" s="2">
        <v>0</v>
      </c>
    </row>
    <row r="2570" spans="1:15" x14ac:dyDescent="0.3">
      <c r="A2570" t="s">
        <v>2716</v>
      </c>
      <c r="B2570" t="s">
        <v>29</v>
      </c>
      <c r="C2570" t="str">
        <f>_xlfn.XLOOKUP(Sales_Pipeline[[#This Row],[Sales_Agent]],Sales_Teams[Sales_Agent],Sales_Teams[Manager])</f>
        <v>Rocco Neubert</v>
      </c>
      <c r="D2570" t="str">
        <f>_xlfn.XLOOKUP(Sales_Pipeline[[#This Row],[Manager]],Sales_Teams[Manager],Sales_Teams[Regional_Office])</f>
        <v>East</v>
      </c>
      <c r="E2570" t="s">
        <v>61</v>
      </c>
      <c r="F2570" t="s">
        <v>159</v>
      </c>
      <c r="G2570" t="str">
        <f>IFERROR(_xlfn.XLOOKUP(Sales_Pipeline[[#This Row],[Account]],Accounts!$A$2:$A$86,Accounts!$F$2:$F$86),"")</f>
        <v>United States</v>
      </c>
      <c r="H2570" t="s">
        <v>57</v>
      </c>
      <c r="I2570" s="3">
        <v>42844</v>
      </c>
      <c r="J2570" s="3">
        <v>42852</v>
      </c>
      <c r="K2570" s="8" t="str">
        <f>IF(Sales_Pipeline[[#This Row],[Close_Date]]="","",TEXT(Sales_Pipeline[[#This Row],[Close_Date]],"ddd"))</f>
        <v>Thu</v>
      </c>
      <c r="L2570" s="8" t="str">
        <f>IF(Sales_Pipeline[[#This Row],[Close_Date]]="","",TEXT(Sales_Pipeline[[#This Row],[Close_Date]],"mmm"))</f>
        <v>Apr</v>
      </c>
      <c r="M2570" s="8" t="str">
        <f>IF(Sales_Pipeline[[#This Row],[Close_Date]]="","","Q"&amp;ROUNDUP(MONTH(Sales_Pipeline[[#This Row],[Close_Date]])/3,0))</f>
        <v>Q2</v>
      </c>
      <c r="N2570" s="2" cm="1">
        <f t="array" ref="N2570">IFERROR(_xlfn.IFS(Sales_Pipeline[[#This Row],[Deal_Stage]]="Won",_xlfn.XLOOKUP(Sales_Pipeline[[#This Row],[Product]],Products!$A$2:$A$8,Products!$C$2:$C$8),Sales_Pipeline[[#This Row],[Deal_Stage]]="Lost",_xlfn.XLOOKUP(Sales_Pipeline[[#This Row],[Product]],Products!$A$2:$A$8,Products!$C$2:$C$8)),"")</f>
        <v>55</v>
      </c>
      <c r="O2570" s="2">
        <v>61</v>
      </c>
    </row>
    <row r="2571" spans="1:15" x14ac:dyDescent="0.3">
      <c r="A2571" t="s">
        <v>2717</v>
      </c>
      <c r="B2571" t="s">
        <v>35</v>
      </c>
      <c r="C2571" t="str">
        <f>_xlfn.XLOOKUP(Sales_Pipeline[[#This Row],[Sales_Agent]],Sales_Teams[Sales_Agent],Sales_Teams[Manager])</f>
        <v>Celia Rouche</v>
      </c>
      <c r="D2571" t="str">
        <f>_xlfn.XLOOKUP(Sales_Pipeline[[#This Row],[Manager]],Sales_Teams[Manager],Sales_Teams[Regional_Office])</f>
        <v>West</v>
      </c>
      <c r="E2571" t="s">
        <v>61</v>
      </c>
      <c r="F2571" t="s">
        <v>70</v>
      </c>
      <c r="G2571" t="str">
        <f>IFERROR(_xlfn.XLOOKUP(Sales_Pipeline[[#This Row],[Account]],Accounts!$A$2:$A$86,Accounts!$F$2:$F$86),"")</f>
        <v>United States</v>
      </c>
      <c r="H2571" t="s">
        <v>82</v>
      </c>
      <c r="I2571" s="3">
        <v>42844</v>
      </c>
      <c r="J2571" s="3">
        <v>42855</v>
      </c>
      <c r="K2571" s="8" t="str">
        <f>IF(Sales_Pipeline[[#This Row],[Close_Date]]="","",TEXT(Sales_Pipeline[[#This Row],[Close_Date]],"ddd"))</f>
        <v>Sun</v>
      </c>
      <c r="L2571" s="8" t="str">
        <f>IF(Sales_Pipeline[[#This Row],[Close_Date]]="","",TEXT(Sales_Pipeline[[#This Row],[Close_Date]],"mmm"))</f>
        <v>Apr</v>
      </c>
      <c r="M2571" s="8" t="str">
        <f>IF(Sales_Pipeline[[#This Row],[Close_Date]]="","","Q"&amp;ROUNDUP(MONTH(Sales_Pipeline[[#This Row],[Close_Date]])/3,0))</f>
        <v>Q2</v>
      </c>
      <c r="N2571" s="2" cm="1">
        <f t="array" ref="N2571">IFERROR(_xlfn.IFS(Sales_Pipeline[[#This Row],[Deal_Stage]]="Won",_xlfn.XLOOKUP(Sales_Pipeline[[#This Row],[Product]],Products!$A$2:$A$8,Products!$C$2:$C$8),Sales_Pipeline[[#This Row],[Deal_Stage]]="Lost",_xlfn.XLOOKUP(Sales_Pipeline[[#This Row],[Product]],Products!$A$2:$A$8,Products!$C$2:$C$8)),"")</f>
        <v>55</v>
      </c>
      <c r="O2571" s="2">
        <v>0</v>
      </c>
    </row>
    <row r="2572" spans="1:15" x14ac:dyDescent="0.3">
      <c r="A2572" t="s">
        <v>2718</v>
      </c>
      <c r="B2572" t="s">
        <v>35</v>
      </c>
      <c r="C2572" t="str">
        <f>_xlfn.XLOOKUP(Sales_Pipeline[[#This Row],[Sales_Agent]],Sales_Teams[Sales_Agent],Sales_Teams[Manager])</f>
        <v>Celia Rouche</v>
      </c>
      <c r="D2572" t="str">
        <f>_xlfn.XLOOKUP(Sales_Pipeline[[#This Row],[Manager]],Sales_Teams[Manager],Sales_Teams[Regional_Office])</f>
        <v>West</v>
      </c>
      <c r="E2572" t="s">
        <v>63</v>
      </c>
      <c r="F2572" t="s">
        <v>166</v>
      </c>
      <c r="G2572" t="str">
        <f>IFERROR(_xlfn.XLOOKUP(Sales_Pipeline[[#This Row],[Account]],Accounts!$A$2:$A$86,Accounts!$F$2:$F$86),"")</f>
        <v>United States</v>
      </c>
      <c r="H2572" t="s">
        <v>57</v>
      </c>
      <c r="I2572" s="3">
        <v>42844</v>
      </c>
      <c r="J2572" s="3">
        <v>42853</v>
      </c>
      <c r="K2572" s="8" t="str">
        <f>IF(Sales_Pipeline[[#This Row],[Close_Date]]="","",TEXT(Sales_Pipeline[[#This Row],[Close_Date]],"ddd"))</f>
        <v>Fri</v>
      </c>
      <c r="L2572" s="8" t="str">
        <f>IF(Sales_Pipeline[[#This Row],[Close_Date]]="","",TEXT(Sales_Pipeline[[#This Row],[Close_Date]],"mmm"))</f>
        <v>Apr</v>
      </c>
      <c r="M2572" s="8" t="str">
        <f>IF(Sales_Pipeline[[#This Row],[Close_Date]]="","","Q"&amp;ROUNDUP(MONTH(Sales_Pipeline[[#This Row],[Close_Date]])/3,0))</f>
        <v>Q2</v>
      </c>
      <c r="N2572" s="2" cm="1">
        <f t="array" ref="N2572">IFERROR(_xlfn.IFS(Sales_Pipeline[[#This Row],[Deal_Stage]]="Won",_xlfn.XLOOKUP(Sales_Pipeline[[#This Row],[Product]],Products!$A$2:$A$8,Products!$C$2:$C$8),Sales_Pipeline[[#This Row],[Deal_Stage]]="Lost",_xlfn.XLOOKUP(Sales_Pipeline[[#This Row],[Product]],Products!$A$2:$A$8,Products!$C$2:$C$8)),"")</f>
        <v>550</v>
      </c>
      <c r="O2572" s="2">
        <v>600</v>
      </c>
    </row>
    <row r="2573" spans="1:15" x14ac:dyDescent="0.3">
      <c r="A2573" t="s">
        <v>2719</v>
      </c>
      <c r="B2573" t="s">
        <v>21</v>
      </c>
      <c r="C2573" t="str">
        <f>_xlfn.XLOOKUP(Sales_Pipeline[[#This Row],[Sales_Agent]],Sales_Teams[Sales_Agent],Sales_Teams[Manager])</f>
        <v>Cara Losch</v>
      </c>
      <c r="D2573" t="str">
        <f>_xlfn.XLOOKUP(Sales_Pipeline[[#This Row],[Manager]],Sales_Teams[Manager],Sales_Teams[Regional_Office])</f>
        <v>East</v>
      </c>
      <c r="E2573" t="s">
        <v>8953</v>
      </c>
      <c r="F2573" t="s">
        <v>220</v>
      </c>
      <c r="G2573" t="str">
        <f>IFERROR(_xlfn.XLOOKUP(Sales_Pipeline[[#This Row],[Account]],Accounts!$A$2:$A$86,Accounts!$F$2:$F$86),"")</f>
        <v>United States</v>
      </c>
      <c r="H2573" t="s">
        <v>77</v>
      </c>
      <c r="I2573" s="3">
        <v>42844</v>
      </c>
      <c r="K2573" s="8" t="str">
        <f>IF(Sales_Pipeline[[#This Row],[Close_Date]]="","",TEXT(Sales_Pipeline[[#This Row],[Close_Date]],"ddd"))</f>
        <v/>
      </c>
      <c r="L2573" s="8" t="str">
        <f>IF(Sales_Pipeline[[#This Row],[Close_Date]]="","",TEXT(Sales_Pipeline[[#This Row],[Close_Date]],"mmm"))</f>
        <v/>
      </c>
      <c r="M2573" s="8" t="str">
        <f>IF(Sales_Pipeline[[#This Row],[Close_Date]]="","","Q"&amp;ROUNDUP(MONTH(Sales_Pipeline[[#This Row],[Close_Date]])/3,0))</f>
        <v/>
      </c>
      <c r="N2573" s="2" t="str" cm="1">
        <f t="array" ref="N2573">IFERROR(_xlfn.IFS(Sales_Pipeline[[#This Row],[Deal_Stage]]="Won",_xlfn.XLOOKUP(Sales_Pipeline[[#This Row],[Product]],Products!$A$2:$A$8,Products!$C$2:$C$8),Sales_Pipeline[[#This Row],[Deal_Stage]]="Lost",_xlfn.XLOOKUP(Sales_Pipeline[[#This Row],[Product]],Products!$A$2:$A$8,Products!$C$2:$C$8)),"")</f>
        <v/>
      </c>
      <c r="O2573" s="2">
        <v>0</v>
      </c>
    </row>
    <row r="2574" spans="1:15" x14ac:dyDescent="0.3">
      <c r="A2574" t="s">
        <v>2720</v>
      </c>
      <c r="B2574" t="s">
        <v>21</v>
      </c>
      <c r="C2574" t="str">
        <f>_xlfn.XLOOKUP(Sales_Pipeline[[#This Row],[Sales_Agent]],Sales_Teams[Sales_Agent],Sales_Teams[Manager])</f>
        <v>Cara Losch</v>
      </c>
      <c r="D2574" t="str">
        <f>_xlfn.XLOOKUP(Sales_Pipeline[[#This Row],[Manager]],Sales_Teams[Manager],Sales_Teams[Regional_Office])</f>
        <v>East</v>
      </c>
      <c r="E2574" t="s">
        <v>84</v>
      </c>
      <c r="F2574" t="s">
        <v>159</v>
      </c>
      <c r="G2574" t="str">
        <f>IFERROR(_xlfn.XLOOKUP(Sales_Pipeline[[#This Row],[Account]],Accounts!$A$2:$A$86,Accounts!$F$2:$F$86),"")</f>
        <v>United States</v>
      </c>
      <c r="H2574" t="s">
        <v>57</v>
      </c>
      <c r="I2574" s="3">
        <v>42844</v>
      </c>
      <c r="J2574" s="3">
        <v>42845</v>
      </c>
      <c r="K2574" s="8" t="str">
        <f>IF(Sales_Pipeline[[#This Row],[Close_Date]]="","",TEXT(Sales_Pipeline[[#This Row],[Close_Date]],"ddd"))</f>
        <v>Thu</v>
      </c>
      <c r="L2574" s="8" t="str">
        <f>IF(Sales_Pipeline[[#This Row],[Close_Date]]="","",TEXT(Sales_Pipeline[[#This Row],[Close_Date]],"mmm"))</f>
        <v>Apr</v>
      </c>
      <c r="M2574" s="8" t="str">
        <f>IF(Sales_Pipeline[[#This Row],[Close_Date]]="","","Q"&amp;ROUNDUP(MONTH(Sales_Pipeline[[#This Row],[Close_Date]])/3,0))</f>
        <v>Q2</v>
      </c>
      <c r="N2574" s="2" cm="1">
        <f t="array" ref="N2574">IFERROR(_xlfn.IFS(Sales_Pipeline[[#This Row],[Deal_Stage]]="Won",_xlfn.XLOOKUP(Sales_Pipeline[[#This Row],[Product]],Products!$A$2:$A$8,Products!$C$2:$C$8),Sales_Pipeline[[#This Row],[Deal_Stage]]="Lost",_xlfn.XLOOKUP(Sales_Pipeline[[#This Row],[Product]],Products!$A$2:$A$8,Products!$C$2:$C$8)),"")</f>
        <v>5482</v>
      </c>
      <c r="O2574" s="2">
        <v>5805</v>
      </c>
    </row>
    <row r="2575" spans="1:15" x14ac:dyDescent="0.3">
      <c r="A2575" t="s">
        <v>2721</v>
      </c>
      <c r="B2575" t="s">
        <v>7</v>
      </c>
      <c r="C2575" t="str">
        <f>_xlfn.XLOOKUP(Sales_Pipeline[[#This Row],[Sales_Agent]],Sales_Teams[Sales_Agent],Sales_Teams[Manager])</f>
        <v>Dustin Brinkmann</v>
      </c>
      <c r="D2575" t="str">
        <f>_xlfn.XLOOKUP(Sales_Pipeline[[#This Row],[Manager]],Sales_Teams[Manager],Sales_Teams[Regional_Office])</f>
        <v>Central</v>
      </c>
      <c r="E2575" t="s">
        <v>61</v>
      </c>
      <c r="F2575" t="s">
        <v>330</v>
      </c>
      <c r="G2575" t="str">
        <f>IFERROR(_xlfn.XLOOKUP(Sales_Pipeline[[#This Row],[Account]],Accounts!$A$2:$A$86,Accounts!$F$2:$F$86),"")</f>
        <v>Korea</v>
      </c>
      <c r="H2575" t="s">
        <v>57</v>
      </c>
      <c r="I2575" s="3">
        <v>42844</v>
      </c>
      <c r="J2575" s="3">
        <v>42913</v>
      </c>
      <c r="K2575" s="8" t="str">
        <f>IF(Sales_Pipeline[[#This Row],[Close_Date]]="","",TEXT(Sales_Pipeline[[#This Row],[Close_Date]],"ddd"))</f>
        <v>Tue</v>
      </c>
      <c r="L2575" s="8" t="str">
        <f>IF(Sales_Pipeline[[#This Row],[Close_Date]]="","",TEXT(Sales_Pipeline[[#This Row],[Close_Date]],"mmm"))</f>
        <v>Jun</v>
      </c>
      <c r="M2575" s="8" t="str">
        <f>IF(Sales_Pipeline[[#This Row],[Close_Date]]="","","Q"&amp;ROUNDUP(MONTH(Sales_Pipeline[[#This Row],[Close_Date]])/3,0))</f>
        <v>Q2</v>
      </c>
      <c r="N2575" s="2" cm="1">
        <f t="array" ref="N2575">IFERROR(_xlfn.IFS(Sales_Pipeline[[#This Row],[Deal_Stage]]="Won",_xlfn.XLOOKUP(Sales_Pipeline[[#This Row],[Product]],Products!$A$2:$A$8,Products!$C$2:$C$8),Sales_Pipeline[[#This Row],[Deal_Stage]]="Lost",_xlfn.XLOOKUP(Sales_Pipeline[[#This Row],[Product]],Products!$A$2:$A$8,Products!$C$2:$C$8)),"")</f>
        <v>55</v>
      </c>
      <c r="O2575" s="2">
        <v>58</v>
      </c>
    </row>
    <row r="2576" spans="1:15" x14ac:dyDescent="0.3">
      <c r="A2576" t="s">
        <v>2722</v>
      </c>
      <c r="B2576" t="s">
        <v>7</v>
      </c>
      <c r="C2576" t="str">
        <f>_xlfn.XLOOKUP(Sales_Pipeline[[#This Row],[Sales_Agent]],Sales_Teams[Sales_Agent],Sales_Teams[Manager])</f>
        <v>Dustin Brinkmann</v>
      </c>
      <c r="D2576" t="str">
        <f>_xlfn.XLOOKUP(Sales_Pipeline[[#This Row],[Manager]],Sales_Teams[Manager],Sales_Teams[Regional_Office])</f>
        <v>Central</v>
      </c>
      <c r="E2576" t="s">
        <v>61</v>
      </c>
      <c r="F2576" t="s">
        <v>247</v>
      </c>
      <c r="G2576" t="str">
        <f>IFERROR(_xlfn.XLOOKUP(Sales_Pipeline[[#This Row],[Account]],Accounts!$A$2:$A$86,Accounts!$F$2:$F$86),"")</f>
        <v>United States</v>
      </c>
      <c r="H2576" t="s">
        <v>57</v>
      </c>
      <c r="I2576" s="3">
        <v>42844</v>
      </c>
      <c r="J2576" s="3">
        <v>42950</v>
      </c>
      <c r="K2576" s="8" t="str">
        <f>IF(Sales_Pipeline[[#This Row],[Close_Date]]="","",TEXT(Sales_Pipeline[[#This Row],[Close_Date]],"ddd"))</f>
        <v>Thu</v>
      </c>
      <c r="L2576" s="8" t="str">
        <f>IF(Sales_Pipeline[[#This Row],[Close_Date]]="","",TEXT(Sales_Pipeline[[#This Row],[Close_Date]],"mmm"))</f>
        <v>Aug</v>
      </c>
      <c r="M2576" s="8" t="str">
        <f>IF(Sales_Pipeline[[#This Row],[Close_Date]]="","","Q"&amp;ROUNDUP(MONTH(Sales_Pipeline[[#This Row],[Close_Date]])/3,0))</f>
        <v>Q3</v>
      </c>
      <c r="N2576" s="2" cm="1">
        <f t="array" ref="N2576">IFERROR(_xlfn.IFS(Sales_Pipeline[[#This Row],[Deal_Stage]]="Won",_xlfn.XLOOKUP(Sales_Pipeline[[#This Row],[Product]],Products!$A$2:$A$8,Products!$C$2:$C$8),Sales_Pipeline[[#This Row],[Deal_Stage]]="Lost",_xlfn.XLOOKUP(Sales_Pipeline[[#This Row],[Product]],Products!$A$2:$A$8,Products!$C$2:$C$8)),"")</f>
        <v>55</v>
      </c>
      <c r="O2576" s="2">
        <v>52</v>
      </c>
    </row>
    <row r="2577" spans="1:15" x14ac:dyDescent="0.3">
      <c r="A2577" t="s">
        <v>2723</v>
      </c>
      <c r="B2577" t="s">
        <v>17</v>
      </c>
      <c r="C2577" t="str">
        <f>_xlfn.XLOOKUP(Sales_Pipeline[[#This Row],[Sales_Agent]],Sales_Teams[Sales_Agent],Sales_Teams[Manager])</f>
        <v>Cara Losch</v>
      </c>
      <c r="D2577" t="str">
        <f>_xlfn.XLOOKUP(Sales_Pipeline[[#This Row],[Manager]],Sales_Teams[Manager],Sales_Teams[Regional_Office])</f>
        <v>East</v>
      </c>
      <c r="E2577" t="s">
        <v>61</v>
      </c>
      <c r="F2577" t="s">
        <v>253</v>
      </c>
      <c r="G2577" t="str">
        <f>IFERROR(_xlfn.XLOOKUP(Sales_Pipeline[[#This Row],[Account]],Accounts!$A$2:$A$86,Accounts!$F$2:$F$86),"")</f>
        <v>United States</v>
      </c>
      <c r="H2577" t="s">
        <v>82</v>
      </c>
      <c r="I2577" s="3">
        <v>42844</v>
      </c>
      <c r="J2577" s="3">
        <v>42846</v>
      </c>
      <c r="K2577" s="8" t="str">
        <f>IF(Sales_Pipeline[[#This Row],[Close_Date]]="","",TEXT(Sales_Pipeline[[#This Row],[Close_Date]],"ddd"))</f>
        <v>Fri</v>
      </c>
      <c r="L2577" s="8" t="str">
        <f>IF(Sales_Pipeline[[#This Row],[Close_Date]]="","",TEXT(Sales_Pipeline[[#This Row],[Close_Date]],"mmm"))</f>
        <v>Apr</v>
      </c>
      <c r="M2577" s="8" t="str">
        <f>IF(Sales_Pipeline[[#This Row],[Close_Date]]="","","Q"&amp;ROUNDUP(MONTH(Sales_Pipeline[[#This Row],[Close_Date]])/3,0))</f>
        <v>Q2</v>
      </c>
      <c r="N2577" s="2" cm="1">
        <f t="array" ref="N2577">IFERROR(_xlfn.IFS(Sales_Pipeline[[#This Row],[Deal_Stage]]="Won",_xlfn.XLOOKUP(Sales_Pipeline[[#This Row],[Product]],Products!$A$2:$A$8,Products!$C$2:$C$8),Sales_Pipeline[[#This Row],[Deal_Stage]]="Lost",_xlfn.XLOOKUP(Sales_Pipeline[[#This Row],[Product]],Products!$A$2:$A$8,Products!$C$2:$C$8)),"")</f>
        <v>55</v>
      </c>
      <c r="O2577" s="2">
        <v>0</v>
      </c>
    </row>
    <row r="2578" spans="1:15" x14ac:dyDescent="0.3">
      <c r="A2578" t="s">
        <v>2724</v>
      </c>
      <c r="B2578" t="s">
        <v>44</v>
      </c>
      <c r="C2578" t="str">
        <f>_xlfn.XLOOKUP(Sales_Pipeline[[#This Row],[Sales_Agent]],Sales_Teams[Sales_Agent],Sales_Teams[Manager])</f>
        <v>Summer Sewald</v>
      </c>
      <c r="D2578" t="str">
        <f>_xlfn.XLOOKUP(Sales_Pipeline[[#This Row],[Manager]],Sales_Teams[Manager],Sales_Teams[Regional_Office])</f>
        <v>West</v>
      </c>
      <c r="E2578" t="s">
        <v>63</v>
      </c>
      <c r="F2578" t="s">
        <v>330</v>
      </c>
      <c r="G2578" t="str">
        <f>IFERROR(_xlfn.XLOOKUP(Sales_Pipeline[[#This Row],[Account]],Accounts!$A$2:$A$86,Accounts!$F$2:$F$86),"")</f>
        <v>Korea</v>
      </c>
      <c r="H2578" t="s">
        <v>77</v>
      </c>
      <c r="I2578" s="3">
        <v>42844</v>
      </c>
      <c r="K2578" s="8" t="str">
        <f>IF(Sales_Pipeline[[#This Row],[Close_Date]]="","",TEXT(Sales_Pipeline[[#This Row],[Close_Date]],"ddd"))</f>
        <v/>
      </c>
      <c r="L2578" s="8" t="str">
        <f>IF(Sales_Pipeline[[#This Row],[Close_Date]]="","",TEXT(Sales_Pipeline[[#This Row],[Close_Date]],"mmm"))</f>
        <v/>
      </c>
      <c r="M2578" s="8" t="str">
        <f>IF(Sales_Pipeline[[#This Row],[Close_Date]]="","","Q"&amp;ROUNDUP(MONTH(Sales_Pipeline[[#This Row],[Close_Date]])/3,0))</f>
        <v/>
      </c>
      <c r="N2578" s="2" t="str" cm="1">
        <f t="array" ref="N2578">IFERROR(_xlfn.IFS(Sales_Pipeline[[#This Row],[Deal_Stage]]="Won",_xlfn.XLOOKUP(Sales_Pipeline[[#This Row],[Product]],Products!$A$2:$A$8,Products!$C$2:$C$8),Sales_Pipeline[[#This Row],[Deal_Stage]]="Lost",_xlfn.XLOOKUP(Sales_Pipeline[[#This Row],[Product]],Products!$A$2:$A$8,Products!$C$2:$C$8)),"")</f>
        <v/>
      </c>
      <c r="O2578" s="2">
        <v>0</v>
      </c>
    </row>
    <row r="2579" spans="1:15" x14ac:dyDescent="0.3">
      <c r="A2579" t="s">
        <v>2725</v>
      </c>
      <c r="B2579" t="s">
        <v>30</v>
      </c>
      <c r="C2579" t="str">
        <f>_xlfn.XLOOKUP(Sales_Pipeline[[#This Row],[Sales_Agent]],Sales_Teams[Sales_Agent],Sales_Teams[Manager])</f>
        <v>Rocco Neubert</v>
      </c>
      <c r="D2579" t="str">
        <f>_xlfn.XLOOKUP(Sales_Pipeline[[#This Row],[Manager]],Sales_Teams[Manager],Sales_Teams[Regional_Office])</f>
        <v>East</v>
      </c>
      <c r="E2579" t="s">
        <v>61</v>
      </c>
      <c r="F2579" t="s">
        <v>161</v>
      </c>
      <c r="G2579" t="str">
        <f>IFERROR(_xlfn.XLOOKUP(Sales_Pipeline[[#This Row],[Account]],Accounts!$A$2:$A$86,Accounts!$F$2:$F$86),"")</f>
        <v>United States</v>
      </c>
      <c r="H2579" t="s">
        <v>57</v>
      </c>
      <c r="I2579" s="3">
        <v>42845</v>
      </c>
      <c r="J2579" s="3">
        <v>42902</v>
      </c>
      <c r="K2579" s="8" t="str">
        <f>IF(Sales_Pipeline[[#This Row],[Close_Date]]="","",TEXT(Sales_Pipeline[[#This Row],[Close_Date]],"ddd"))</f>
        <v>Fri</v>
      </c>
      <c r="L2579" s="8" t="str">
        <f>IF(Sales_Pipeline[[#This Row],[Close_Date]]="","",TEXT(Sales_Pipeline[[#This Row],[Close_Date]],"mmm"))</f>
        <v>Jun</v>
      </c>
      <c r="M2579" s="8" t="str">
        <f>IF(Sales_Pipeline[[#This Row],[Close_Date]]="","","Q"&amp;ROUNDUP(MONTH(Sales_Pipeline[[#This Row],[Close_Date]])/3,0))</f>
        <v>Q2</v>
      </c>
      <c r="N2579" s="2" cm="1">
        <f t="array" ref="N2579">IFERROR(_xlfn.IFS(Sales_Pipeline[[#This Row],[Deal_Stage]]="Won",_xlfn.XLOOKUP(Sales_Pipeline[[#This Row],[Product]],Products!$A$2:$A$8,Products!$C$2:$C$8),Sales_Pipeline[[#This Row],[Deal_Stage]]="Lost",_xlfn.XLOOKUP(Sales_Pipeline[[#This Row],[Product]],Products!$A$2:$A$8,Products!$C$2:$C$8)),"")</f>
        <v>55</v>
      </c>
      <c r="O2579" s="2">
        <v>55</v>
      </c>
    </row>
    <row r="2580" spans="1:15" x14ac:dyDescent="0.3">
      <c r="A2580" t="s">
        <v>2726</v>
      </c>
      <c r="B2580" t="s">
        <v>27</v>
      </c>
      <c r="C2580" t="str">
        <f>_xlfn.XLOOKUP(Sales_Pipeline[[#This Row],[Sales_Agent]],Sales_Teams[Sales_Agent],Sales_Teams[Manager])</f>
        <v>Rocco Neubert</v>
      </c>
      <c r="D2580" t="str">
        <f>_xlfn.XLOOKUP(Sales_Pipeline[[#This Row],[Manager]],Sales_Teams[Manager],Sales_Teams[Regional_Office])</f>
        <v>East</v>
      </c>
      <c r="E2580" t="s">
        <v>55</v>
      </c>
      <c r="F2580" t="s">
        <v>123</v>
      </c>
      <c r="G2580" t="str">
        <f>IFERROR(_xlfn.XLOOKUP(Sales_Pipeline[[#This Row],[Account]],Accounts!$A$2:$A$86,Accounts!$F$2:$F$86),"")</f>
        <v>United States</v>
      </c>
      <c r="H2580" t="s">
        <v>57</v>
      </c>
      <c r="I2580" s="3">
        <v>42845</v>
      </c>
      <c r="J2580" s="3">
        <v>42957</v>
      </c>
      <c r="K2580" s="8" t="str">
        <f>IF(Sales_Pipeline[[#This Row],[Close_Date]]="","",TEXT(Sales_Pipeline[[#This Row],[Close_Date]],"ddd"))</f>
        <v>Thu</v>
      </c>
      <c r="L2580" s="8" t="str">
        <f>IF(Sales_Pipeline[[#This Row],[Close_Date]]="","",TEXT(Sales_Pipeline[[#This Row],[Close_Date]],"mmm"))</f>
        <v>Aug</v>
      </c>
      <c r="M2580" s="8" t="str">
        <f>IF(Sales_Pipeline[[#This Row],[Close_Date]]="","","Q"&amp;ROUNDUP(MONTH(Sales_Pipeline[[#This Row],[Close_Date]])/3,0))</f>
        <v>Q3</v>
      </c>
      <c r="N2580" s="2" cm="1">
        <f t="array" ref="N2580">IFERROR(_xlfn.IFS(Sales_Pipeline[[#This Row],[Deal_Stage]]="Won",_xlfn.XLOOKUP(Sales_Pipeline[[#This Row],[Product]],Products!$A$2:$A$8,Products!$C$2:$C$8),Sales_Pipeline[[#This Row],[Deal_Stage]]="Lost",_xlfn.XLOOKUP(Sales_Pipeline[[#This Row],[Product]],Products!$A$2:$A$8,Products!$C$2:$C$8)),"")</f>
        <v>1096</v>
      </c>
      <c r="O2580" s="2">
        <v>1161</v>
      </c>
    </row>
    <row r="2581" spans="1:15" x14ac:dyDescent="0.3">
      <c r="A2581" t="s">
        <v>2727</v>
      </c>
      <c r="B2581" t="s">
        <v>27</v>
      </c>
      <c r="C2581" t="str">
        <f>_xlfn.XLOOKUP(Sales_Pipeline[[#This Row],[Sales_Agent]],Sales_Teams[Sales_Agent],Sales_Teams[Manager])</f>
        <v>Rocco Neubert</v>
      </c>
      <c r="D2581" t="str">
        <f>_xlfn.XLOOKUP(Sales_Pipeline[[#This Row],[Manager]],Sales_Teams[Manager],Sales_Teams[Regional_Office])</f>
        <v>East</v>
      </c>
      <c r="E2581" t="s">
        <v>8953</v>
      </c>
      <c r="F2581" t="s">
        <v>231</v>
      </c>
      <c r="G2581" t="str">
        <f>IFERROR(_xlfn.XLOOKUP(Sales_Pipeline[[#This Row],[Account]],Accounts!$A$2:$A$86,Accounts!$F$2:$F$86),"")</f>
        <v>United States</v>
      </c>
      <c r="H2581" t="s">
        <v>57</v>
      </c>
      <c r="I2581" s="3">
        <v>42845</v>
      </c>
      <c r="J2581" s="3">
        <v>42850</v>
      </c>
      <c r="K2581" s="8" t="str">
        <f>IF(Sales_Pipeline[[#This Row],[Close_Date]]="","",TEXT(Sales_Pipeline[[#This Row],[Close_Date]],"ddd"))</f>
        <v>Tue</v>
      </c>
      <c r="L2581" s="8" t="str">
        <f>IF(Sales_Pipeline[[#This Row],[Close_Date]]="","",TEXT(Sales_Pipeline[[#This Row],[Close_Date]],"mmm"))</f>
        <v>Apr</v>
      </c>
      <c r="M2581" s="8" t="str">
        <f>IF(Sales_Pipeline[[#This Row],[Close_Date]]="","","Q"&amp;ROUNDUP(MONTH(Sales_Pipeline[[#This Row],[Close_Date]])/3,0))</f>
        <v>Q2</v>
      </c>
      <c r="N2581" s="2" cm="1">
        <f t="array" ref="N2581">IFERROR(_xlfn.IFS(Sales_Pipeline[[#This Row],[Deal_Stage]]="Won",_xlfn.XLOOKUP(Sales_Pipeline[[#This Row],[Product]],Products!$A$2:$A$8,Products!$C$2:$C$8),Sales_Pipeline[[#This Row],[Deal_Stage]]="Lost",_xlfn.XLOOKUP(Sales_Pipeline[[#This Row],[Product]],Products!$A$2:$A$8,Products!$C$2:$C$8)),"")</f>
        <v>4821</v>
      </c>
      <c r="O2581" s="2">
        <v>5091</v>
      </c>
    </row>
    <row r="2582" spans="1:15" x14ac:dyDescent="0.3">
      <c r="A2582" t="s">
        <v>2728</v>
      </c>
      <c r="B2582" t="s">
        <v>27</v>
      </c>
      <c r="C2582" t="str">
        <f>_xlfn.XLOOKUP(Sales_Pipeline[[#This Row],[Sales_Agent]],Sales_Teams[Sales_Agent],Sales_Teams[Manager])</f>
        <v>Rocco Neubert</v>
      </c>
      <c r="D2582" t="str">
        <f>_xlfn.XLOOKUP(Sales_Pipeline[[#This Row],[Manager]],Sales_Teams[Manager],Sales_Teams[Regional_Office])</f>
        <v>East</v>
      </c>
      <c r="E2582" t="s">
        <v>61</v>
      </c>
      <c r="F2582" t="s">
        <v>225</v>
      </c>
      <c r="G2582" t="str">
        <f>IFERROR(_xlfn.XLOOKUP(Sales_Pipeline[[#This Row],[Account]],Accounts!$A$2:$A$86,Accounts!$F$2:$F$86),"")</f>
        <v>United States</v>
      </c>
      <c r="H2582" t="s">
        <v>57</v>
      </c>
      <c r="I2582" s="3">
        <v>42845</v>
      </c>
      <c r="J2582" s="3">
        <v>42847</v>
      </c>
      <c r="K2582" s="8" t="str">
        <f>IF(Sales_Pipeline[[#This Row],[Close_Date]]="","",TEXT(Sales_Pipeline[[#This Row],[Close_Date]],"ddd"))</f>
        <v>Sat</v>
      </c>
      <c r="L2582" s="8" t="str">
        <f>IF(Sales_Pipeline[[#This Row],[Close_Date]]="","",TEXT(Sales_Pipeline[[#This Row],[Close_Date]],"mmm"))</f>
        <v>Apr</v>
      </c>
      <c r="M2582" s="8" t="str">
        <f>IF(Sales_Pipeline[[#This Row],[Close_Date]]="","","Q"&amp;ROUNDUP(MONTH(Sales_Pipeline[[#This Row],[Close_Date]])/3,0))</f>
        <v>Q2</v>
      </c>
      <c r="N2582" s="2" cm="1">
        <f t="array" ref="N2582">IFERROR(_xlfn.IFS(Sales_Pipeline[[#This Row],[Deal_Stage]]="Won",_xlfn.XLOOKUP(Sales_Pipeline[[#This Row],[Product]],Products!$A$2:$A$8,Products!$C$2:$C$8),Sales_Pipeline[[#This Row],[Deal_Stage]]="Lost",_xlfn.XLOOKUP(Sales_Pipeline[[#This Row],[Product]],Products!$A$2:$A$8,Products!$C$2:$C$8)),"")</f>
        <v>55</v>
      </c>
      <c r="O2582" s="2">
        <v>59</v>
      </c>
    </row>
    <row r="2583" spans="1:15" x14ac:dyDescent="0.3">
      <c r="A2583" t="s">
        <v>2729</v>
      </c>
      <c r="B2583" t="s">
        <v>20</v>
      </c>
      <c r="C2583" t="str">
        <f>_xlfn.XLOOKUP(Sales_Pipeline[[#This Row],[Sales_Agent]],Sales_Teams[Sales_Agent],Sales_Teams[Manager])</f>
        <v>Cara Losch</v>
      </c>
      <c r="D2583" t="str">
        <f>_xlfn.XLOOKUP(Sales_Pipeline[[#This Row],[Manager]],Sales_Teams[Manager],Sales_Teams[Regional_Office])</f>
        <v>East</v>
      </c>
      <c r="E2583" t="s">
        <v>84</v>
      </c>
      <c r="F2583" t="s">
        <v>231</v>
      </c>
      <c r="G2583" t="str">
        <f>IFERROR(_xlfn.XLOOKUP(Sales_Pipeline[[#This Row],[Account]],Accounts!$A$2:$A$86,Accounts!$F$2:$F$86),"")</f>
        <v>United States</v>
      </c>
      <c r="H2583" t="s">
        <v>82</v>
      </c>
      <c r="I2583" s="3">
        <v>42845</v>
      </c>
      <c r="J2583" s="3">
        <v>42856</v>
      </c>
      <c r="K2583" s="8" t="str">
        <f>IF(Sales_Pipeline[[#This Row],[Close_Date]]="","",TEXT(Sales_Pipeline[[#This Row],[Close_Date]],"ddd"))</f>
        <v>Mon</v>
      </c>
      <c r="L2583" s="8" t="str">
        <f>IF(Sales_Pipeline[[#This Row],[Close_Date]]="","",TEXT(Sales_Pipeline[[#This Row],[Close_Date]],"mmm"))</f>
        <v>May</v>
      </c>
      <c r="M2583" s="8" t="str">
        <f>IF(Sales_Pipeline[[#This Row],[Close_Date]]="","","Q"&amp;ROUNDUP(MONTH(Sales_Pipeline[[#This Row],[Close_Date]])/3,0))</f>
        <v>Q2</v>
      </c>
      <c r="N2583" s="2" cm="1">
        <f t="array" ref="N2583">IFERROR(_xlfn.IFS(Sales_Pipeline[[#This Row],[Deal_Stage]]="Won",_xlfn.XLOOKUP(Sales_Pipeline[[#This Row],[Product]],Products!$A$2:$A$8,Products!$C$2:$C$8),Sales_Pipeline[[#This Row],[Deal_Stage]]="Lost",_xlfn.XLOOKUP(Sales_Pipeline[[#This Row],[Product]],Products!$A$2:$A$8,Products!$C$2:$C$8)),"")</f>
        <v>5482</v>
      </c>
      <c r="O2583" s="2">
        <v>0</v>
      </c>
    </row>
    <row r="2584" spans="1:15" x14ac:dyDescent="0.3">
      <c r="A2584" t="s">
        <v>2730</v>
      </c>
      <c r="B2584" t="s">
        <v>25</v>
      </c>
      <c r="C2584" t="str">
        <f>_xlfn.XLOOKUP(Sales_Pipeline[[#This Row],[Sales_Agent]],Sales_Teams[Sales_Agent],Sales_Teams[Manager])</f>
        <v>Rocco Neubert</v>
      </c>
      <c r="D2584" t="str">
        <f>_xlfn.XLOOKUP(Sales_Pipeline[[#This Row],[Manager]],Sales_Teams[Manager],Sales_Teams[Regional_Office])</f>
        <v>East</v>
      </c>
      <c r="E2584" t="s">
        <v>63</v>
      </c>
      <c r="F2584" t="s">
        <v>194</v>
      </c>
      <c r="G2584" t="str">
        <f>IFERROR(_xlfn.XLOOKUP(Sales_Pipeline[[#This Row],[Account]],Accounts!$A$2:$A$86,Accounts!$F$2:$F$86),"")</f>
        <v>United States</v>
      </c>
      <c r="H2584" t="s">
        <v>82</v>
      </c>
      <c r="I2584" s="3">
        <v>42845</v>
      </c>
      <c r="J2584" s="3">
        <v>42847</v>
      </c>
      <c r="K2584" s="8" t="str">
        <f>IF(Sales_Pipeline[[#This Row],[Close_Date]]="","",TEXT(Sales_Pipeline[[#This Row],[Close_Date]],"ddd"))</f>
        <v>Sat</v>
      </c>
      <c r="L2584" s="8" t="str">
        <f>IF(Sales_Pipeline[[#This Row],[Close_Date]]="","",TEXT(Sales_Pipeline[[#This Row],[Close_Date]],"mmm"))</f>
        <v>Apr</v>
      </c>
      <c r="M2584" s="8" t="str">
        <f>IF(Sales_Pipeline[[#This Row],[Close_Date]]="","","Q"&amp;ROUNDUP(MONTH(Sales_Pipeline[[#This Row],[Close_Date]])/3,0))</f>
        <v>Q2</v>
      </c>
      <c r="N2584" s="2" cm="1">
        <f t="array" ref="N2584">IFERROR(_xlfn.IFS(Sales_Pipeline[[#This Row],[Deal_Stage]]="Won",_xlfn.XLOOKUP(Sales_Pipeline[[#This Row],[Product]],Products!$A$2:$A$8,Products!$C$2:$C$8),Sales_Pipeline[[#This Row],[Deal_Stage]]="Lost",_xlfn.XLOOKUP(Sales_Pipeline[[#This Row],[Product]],Products!$A$2:$A$8,Products!$C$2:$C$8)),"")</f>
        <v>550</v>
      </c>
      <c r="O2584" s="2">
        <v>0</v>
      </c>
    </row>
    <row r="2585" spans="1:15" x14ac:dyDescent="0.3">
      <c r="A2585" t="s">
        <v>2731</v>
      </c>
      <c r="B2585" t="s">
        <v>15</v>
      </c>
      <c r="C2585" t="str">
        <f>_xlfn.XLOOKUP(Sales_Pipeline[[#This Row],[Sales_Agent]],Sales_Teams[Sales_Agent],Sales_Teams[Manager])</f>
        <v>Melvin Marxen</v>
      </c>
      <c r="D2585" t="str">
        <f>_xlfn.XLOOKUP(Sales_Pipeline[[#This Row],[Manager]],Sales_Teams[Manager],Sales_Teams[Regional_Office])</f>
        <v>Central</v>
      </c>
      <c r="E2585" t="s">
        <v>8953</v>
      </c>
      <c r="F2585" t="s">
        <v>132</v>
      </c>
      <c r="G2585" t="str">
        <f>IFERROR(_xlfn.XLOOKUP(Sales_Pipeline[[#This Row],[Account]],Accounts!$A$2:$A$86,Accounts!$F$2:$F$86),"")</f>
        <v>United States</v>
      </c>
      <c r="H2585" t="s">
        <v>82</v>
      </c>
      <c r="I2585" s="3">
        <v>42845</v>
      </c>
      <c r="J2585" s="3">
        <v>42855</v>
      </c>
      <c r="K2585" s="8" t="str">
        <f>IF(Sales_Pipeline[[#This Row],[Close_Date]]="","",TEXT(Sales_Pipeline[[#This Row],[Close_Date]],"ddd"))</f>
        <v>Sun</v>
      </c>
      <c r="L2585" s="8" t="str">
        <f>IF(Sales_Pipeline[[#This Row],[Close_Date]]="","",TEXT(Sales_Pipeline[[#This Row],[Close_Date]],"mmm"))</f>
        <v>Apr</v>
      </c>
      <c r="M2585" s="8" t="str">
        <f>IF(Sales_Pipeline[[#This Row],[Close_Date]]="","","Q"&amp;ROUNDUP(MONTH(Sales_Pipeline[[#This Row],[Close_Date]])/3,0))</f>
        <v>Q2</v>
      </c>
      <c r="N2585" s="2" cm="1">
        <f t="array" ref="N2585">IFERROR(_xlfn.IFS(Sales_Pipeline[[#This Row],[Deal_Stage]]="Won",_xlfn.XLOOKUP(Sales_Pipeline[[#This Row],[Product]],Products!$A$2:$A$8,Products!$C$2:$C$8),Sales_Pipeline[[#This Row],[Deal_Stage]]="Lost",_xlfn.XLOOKUP(Sales_Pipeline[[#This Row],[Product]],Products!$A$2:$A$8,Products!$C$2:$C$8)),"")</f>
        <v>4821</v>
      </c>
      <c r="O2585" s="2">
        <v>0</v>
      </c>
    </row>
    <row r="2586" spans="1:15" x14ac:dyDescent="0.3">
      <c r="A2586" t="s">
        <v>2732</v>
      </c>
      <c r="B2586" t="s">
        <v>15</v>
      </c>
      <c r="C2586" t="str">
        <f>_xlfn.XLOOKUP(Sales_Pipeline[[#This Row],[Sales_Agent]],Sales_Teams[Sales_Agent],Sales_Teams[Manager])</f>
        <v>Melvin Marxen</v>
      </c>
      <c r="D2586" t="str">
        <f>_xlfn.XLOOKUP(Sales_Pipeline[[#This Row],[Manager]],Sales_Teams[Manager],Sales_Teams[Regional_Office])</f>
        <v>Central</v>
      </c>
      <c r="E2586" t="s">
        <v>63</v>
      </c>
      <c r="F2586" t="s">
        <v>147</v>
      </c>
      <c r="G2586" t="str">
        <f>IFERROR(_xlfn.XLOOKUP(Sales_Pipeline[[#This Row],[Account]],Accounts!$A$2:$A$86,Accounts!$F$2:$F$86),"")</f>
        <v>United States</v>
      </c>
      <c r="H2586" t="s">
        <v>57</v>
      </c>
      <c r="I2586" s="3">
        <v>42845</v>
      </c>
      <c r="J2586" s="3">
        <v>42853</v>
      </c>
      <c r="K2586" s="8" t="str">
        <f>IF(Sales_Pipeline[[#This Row],[Close_Date]]="","",TEXT(Sales_Pipeline[[#This Row],[Close_Date]],"ddd"))</f>
        <v>Fri</v>
      </c>
      <c r="L2586" s="8" t="str">
        <f>IF(Sales_Pipeline[[#This Row],[Close_Date]]="","",TEXT(Sales_Pipeline[[#This Row],[Close_Date]],"mmm"))</f>
        <v>Apr</v>
      </c>
      <c r="M2586" s="8" t="str">
        <f>IF(Sales_Pipeline[[#This Row],[Close_Date]]="","","Q"&amp;ROUNDUP(MONTH(Sales_Pipeline[[#This Row],[Close_Date]])/3,0))</f>
        <v>Q2</v>
      </c>
      <c r="N2586" s="2" cm="1">
        <f t="array" ref="N2586">IFERROR(_xlfn.IFS(Sales_Pipeline[[#This Row],[Deal_Stage]]="Won",_xlfn.XLOOKUP(Sales_Pipeline[[#This Row],[Product]],Products!$A$2:$A$8,Products!$C$2:$C$8),Sales_Pipeline[[#This Row],[Deal_Stage]]="Lost",_xlfn.XLOOKUP(Sales_Pipeline[[#This Row],[Product]],Products!$A$2:$A$8,Products!$C$2:$C$8)),"")</f>
        <v>550</v>
      </c>
      <c r="O2586" s="2">
        <v>549</v>
      </c>
    </row>
    <row r="2587" spans="1:15" x14ac:dyDescent="0.3">
      <c r="A2587" t="s">
        <v>2733</v>
      </c>
      <c r="B2587" t="s">
        <v>28</v>
      </c>
      <c r="C2587" t="str">
        <f>_xlfn.XLOOKUP(Sales_Pipeline[[#This Row],[Sales_Agent]],Sales_Teams[Sales_Agent],Sales_Teams[Manager])</f>
        <v>Rocco Neubert</v>
      </c>
      <c r="D2587" t="str">
        <f>_xlfn.XLOOKUP(Sales_Pipeline[[#This Row],[Manager]],Sales_Teams[Manager],Sales_Teams[Regional_Office])</f>
        <v>East</v>
      </c>
      <c r="E2587" t="s">
        <v>55</v>
      </c>
      <c r="F2587" t="s">
        <v>315</v>
      </c>
      <c r="G2587" t="str">
        <f>IFERROR(_xlfn.XLOOKUP(Sales_Pipeline[[#This Row],[Account]],Accounts!$A$2:$A$86,Accounts!$F$2:$F$86),"")</f>
        <v>United States</v>
      </c>
      <c r="H2587" t="s">
        <v>82</v>
      </c>
      <c r="I2587" s="3">
        <v>42845</v>
      </c>
      <c r="J2587" s="3">
        <v>42849</v>
      </c>
      <c r="K2587" s="8" t="str">
        <f>IF(Sales_Pipeline[[#This Row],[Close_Date]]="","",TEXT(Sales_Pipeline[[#This Row],[Close_Date]],"ddd"))</f>
        <v>Mon</v>
      </c>
      <c r="L2587" s="8" t="str">
        <f>IF(Sales_Pipeline[[#This Row],[Close_Date]]="","",TEXT(Sales_Pipeline[[#This Row],[Close_Date]],"mmm"))</f>
        <v>Apr</v>
      </c>
      <c r="M2587" s="8" t="str">
        <f>IF(Sales_Pipeline[[#This Row],[Close_Date]]="","","Q"&amp;ROUNDUP(MONTH(Sales_Pipeline[[#This Row],[Close_Date]])/3,0))</f>
        <v>Q2</v>
      </c>
      <c r="N2587" s="2" cm="1">
        <f t="array" ref="N2587">IFERROR(_xlfn.IFS(Sales_Pipeline[[#This Row],[Deal_Stage]]="Won",_xlfn.XLOOKUP(Sales_Pipeline[[#This Row],[Product]],Products!$A$2:$A$8,Products!$C$2:$C$8),Sales_Pipeline[[#This Row],[Deal_Stage]]="Lost",_xlfn.XLOOKUP(Sales_Pipeline[[#This Row],[Product]],Products!$A$2:$A$8,Products!$C$2:$C$8)),"")</f>
        <v>1096</v>
      </c>
      <c r="O2587" s="2">
        <v>0</v>
      </c>
    </row>
    <row r="2588" spans="1:15" x14ac:dyDescent="0.3">
      <c r="A2588" t="s">
        <v>2734</v>
      </c>
      <c r="B2588" t="s">
        <v>38</v>
      </c>
      <c r="C2588" t="str">
        <f>_xlfn.XLOOKUP(Sales_Pipeline[[#This Row],[Sales_Agent]],Sales_Teams[Sales_Agent],Sales_Teams[Manager])</f>
        <v>Celia Rouche</v>
      </c>
      <c r="D2588" t="str">
        <f>_xlfn.XLOOKUP(Sales_Pipeline[[#This Row],[Manager]],Sales_Teams[Manager],Sales_Teams[Regional_Office])</f>
        <v>West</v>
      </c>
      <c r="E2588" t="s">
        <v>163</v>
      </c>
      <c r="F2588" t="s">
        <v>145</v>
      </c>
      <c r="G2588" t="str">
        <f>IFERROR(_xlfn.XLOOKUP(Sales_Pipeline[[#This Row],[Account]],Accounts!$A$2:$A$86,Accounts!$F$2:$F$86),"")</f>
        <v>United States</v>
      </c>
      <c r="H2588" t="s">
        <v>57</v>
      </c>
      <c r="I2588" s="3">
        <v>42845</v>
      </c>
      <c r="J2588" s="3">
        <v>42914</v>
      </c>
      <c r="K2588" s="8" t="str">
        <f>IF(Sales_Pipeline[[#This Row],[Close_Date]]="","",TEXT(Sales_Pipeline[[#This Row],[Close_Date]],"ddd"))</f>
        <v>Wed</v>
      </c>
      <c r="L2588" s="8" t="str">
        <f>IF(Sales_Pipeline[[#This Row],[Close_Date]]="","",TEXT(Sales_Pipeline[[#This Row],[Close_Date]],"mmm"))</f>
        <v>Jun</v>
      </c>
      <c r="M2588" s="8" t="str">
        <f>IF(Sales_Pipeline[[#This Row],[Close_Date]]="","","Q"&amp;ROUNDUP(MONTH(Sales_Pipeline[[#This Row],[Close_Date]])/3,0))</f>
        <v>Q2</v>
      </c>
      <c r="N2588" s="2" cm="1">
        <f t="array" ref="N2588">IFERROR(_xlfn.IFS(Sales_Pipeline[[#This Row],[Deal_Stage]]="Won",_xlfn.XLOOKUP(Sales_Pipeline[[#This Row],[Product]],Products!$A$2:$A$8,Products!$C$2:$C$8),Sales_Pipeline[[#This Row],[Deal_Stage]]="Lost",_xlfn.XLOOKUP(Sales_Pipeline[[#This Row],[Product]],Products!$A$2:$A$8,Products!$C$2:$C$8)),"")</f>
        <v>26768</v>
      </c>
      <c r="O2588" s="2">
        <v>24949</v>
      </c>
    </row>
    <row r="2589" spans="1:15" x14ac:dyDescent="0.3">
      <c r="A2589" t="s">
        <v>2735</v>
      </c>
      <c r="B2589" t="s">
        <v>13</v>
      </c>
      <c r="C2589" t="str">
        <f>_xlfn.XLOOKUP(Sales_Pipeline[[#This Row],[Sales_Agent]],Sales_Teams[Sales_Agent],Sales_Teams[Manager])</f>
        <v>Melvin Marxen</v>
      </c>
      <c r="D2589" t="str">
        <f>_xlfn.XLOOKUP(Sales_Pipeline[[#This Row],[Manager]],Sales_Teams[Manager],Sales_Teams[Regional_Office])</f>
        <v>Central</v>
      </c>
      <c r="E2589" t="s">
        <v>55</v>
      </c>
      <c r="F2589" t="s">
        <v>81</v>
      </c>
      <c r="G2589" t="str">
        <f>IFERROR(_xlfn.XLOOKUP(Sales_Pipeline[[#This Row],[Account]],Accounts!$A$2:$A$86,Accounts!$F$2:$F$86),"")</f>
        <v>Italy</v>
      </c>
      <c r="H2589" t="s">
        <v>82</v>
      </c>
      <c r="I2589" s="3">
        <v>42845</v>
      </c>
      <c r="J2589" s="3">
        <v>42857</v>
      </c>
      <c r="K2589" s="8" t="str">
        <f>IF(Sales_Pipeline[[#This Row],[Close_Date]]="","",TEXT(Sales_Pipeline[[#This Row],[Close_Date]],"ddd"))</f>
        <v>Tue</v>
      </c>
      <c r="L2589" s="8" t="str">
        <f>IF(Sales_Pipeline[[#This Row],[Close_Date]]="","",TEXT(Sales_Pipeline[[#This Row],[Close_Date]],"mmm"))</f>
        <v>May</v>
      </c>
      <c r="M2589" s="8" t="str">
        <f>IF(Sales_Pipeline[[#This Row],[Close_Date]]="","","Q"&amp;ROUNDUP(MONTH(Sales_Pipeline[[#This Row],[Close_Date]])/3,0))</f>
        <v>Q2</v>
      </c>
      <c r="N2589" s="2" cm="1">
        <f t="array" ref="N2589">IFERROR(_xlfn.IFS(Sales_Pipeline[[#This Row],[Deal_Stage]]="Won",_xlfn.XLOOKUP(Sales_Pipeline[[#This Row],[Product]],Products!$A$2:$A$8,Products!$C$2:$C$8),Sales_Pipeline[[#This Row],[Deal_Stage]]="Lost",_xlfn.XLOOKUP(Sales_Pipeline[[#This Row],[Product]],Products!$A$2:$A$8,Products!$C$2:$C$8)),"")</f>
        <v>1096</v>
      </c>
      <c r="O2589" s="2">
        <v>0</v>
      </c>
    </row>
    <row r="2590" spans="1:15" x14ac:dyDescent="0.3">
      <c r="A2590" t="s">
        <v>2736</v>
      </c>
      <c r="B2590" t="s">
        <v>40</v>
      </c>
      <c r="C2590" t="str">
        <f>_xlfn.XLOOKUP(Sales_Pipeline[[#This Row],[Sales_Agent]],Sales_Teams[Sales_Agent],Sales_Teams[Manager])</f>
        <v>Summer Sewald</v>
      </c>
      <c r="D2590" t="str">
        <f>_xlfn.XLOOKUP(Sales_Pipeline[[#This Row],[Manager]],Sales_Teams[Manager],Sales_Teams[Regional_Office])</f>
        <v>West</v>
      </c>
      <c r="E2590" t="s">
        <v>8953</v>
      </c>
      <c r="F2590" t="s">
        <v>570</v>
      </c>
      <c r="G2590" t="str">
        <f>IFERROR(_xlfn.XLOOKUP(Sales_Pipeline[[#This Row],[Account]],Accounts!$A$2:$A$86,Accounts!$F$2:$F$86),"")</f>
        <v>Germany</v>
      </c>
      <c r="H2590" t="s">
        <v>82</v>
      </c>
      <c r="I2590" s="3">
        <v>42845</v>
      </c>
      <c r="J2590" s="3">
        <v>42864</v>
      </c>
      <c r="K2590" s="8" t="str">
        <f>IF(Sales_Pipeline[[#This Row],[Close_Date]]="","",TEXT(Sales_Pipeline[[#This Row],[Close_Date]],"ddd"))</f>
        <v>Tue</v>
      </c>
      <c r="L2590" s="8" t="str">
        <f>IF(Sales_Pipeline[[#This Row],[Close_Date]]="","",TEXT(Sales_Pipeline[[#This Row],[Close_Date]],"mmm"))</f>
        <v>May</v>
      </c>
      <c r="M2590" s="8" t="str">
        <f>IF(Sales_Pipeline[[#This Row],[Close_Date]]="","","Q"&amp;ROUNDUP(MONTH(Sales_Pipeline[[#This Row],[Close_Date]])/3,0))</f>
        <v>Q2</v>
      </c>
      <c r="N2590" s="2" cm="1">
        <f t="array" ref="N2590">IFERROR(_xlfn.IFS(Sales_Pipeline[[#This Row],[Deal_Stage]]="Won",_xlfn.XLOOKUP(Sales_Pipeline[[#This Row],[Product]],Products!$A$2:$A$8,Products!$C$2:$C$8),Sales_Pipeline[[#This Row],[Deal_Stage]]="Lost",_xlfn.XLOOKUP(Sales_Pipeline[[#This Row],[Product]],Products!$A$2:$A$8,Products!$C$2:$C$8)),"")</f>
        <v>4821</v>
      </c>
      <c r="O2590" s="2">
        <v>0</v>
      </c>
    </row>
    <row r="2591" spans="1:15" x14ac:dyDescent="0.3">
      <c r="A2591" t="s">
        <v>2737</v>
      </c>
      <c r="B2591" t="s">
        <v>40</v>
      </c>
      <c r="C2591" t="str">
        <f>_xlfn.XLOOKUP(Sales_Pipeline[[#This Row],[Sales_Agent]],Sales_Teams[Sales_Agent],Sales_Teams[Manager])</f>
        <v>Summer Sewald</v>
      </c>
      <c r="D2591" t="str">
        <f>_xlfn.XLOOKUP(Sales_Pipeline[[#This Row],[Manager]],Sales_Teams[Manager],Sales_Teams[Regional_Office])</f>
        <v>West</v>
      </c>
      <c r="E2591" t="s">
        <v>84</v>
      </c>
      <c r="F2591" t="s">
        <v>100</v>
      </c>
      <c r="G2591" t="str">
        <f>IFERROR(_xlfn.XLOOKUP(Sales_Pipeline[[#This Row],[Account]],Accounts!$A$2:$A$86,Accounts!$F$2:$F$86),"")</f>
        <v>United States</v>
      </c>
      <c r="H2591" t="s">
        <v>57</v>
      </c>
      <c r="I2591" s="3">
        <v>42845</v>
      </c>
      <c r="J2591" s="3">
        <v>42857</v>
      </c>
      <c r="K2591" s="8" t="str">
        <f>IF(Sales_Pipeline[[#This Row],[Close_Date]]="","",TEXT(Sales_Pipeline[[#This Row],[Close_Date]],"ddd"))</f>
        <v>Tue</v>
      </c>
      <c r="L2591" s="8" t="str">
        <f>IF(Sales_Pipeline[[#This Row],[Close_Date]]="","",TEXT(Sales_Pipeline[[#This Row],[Close_Date]],"mmm"))</f>
        <v>May</v>
      </c>
      <c r="M2591" s="8" t="str">
        <f>IF(Sales_Pipeline[[#This Row],[Close_Date]]="","","Q"&amp;ROUNDUP(MONTH(Sales_Pipeline[[#This Row],[Close_Date]])/3,0))</f>
        <v>Q2</v>
      </c>
      <c r="N2591" s="2" cm="1">
        <f t="array" ref="N2591">IFERROR(_xlfn.IFS(Sales_Pipeline[[#This Row],[Deal_Stage]]="Won",_xlfn.XLOOKUP(Sales_Pipeline[[#This Row],[Product]],Products!$A$2:$A$8,Products!$C$2:$C$8),Sales_Pipeline[[#This Row],[Deal_Stage]]="Lost",_xlfn.XLOOKUP(Sales_Pipeline[[#This Row],[Product]],Products!$A$2:$A$8,Products!$C$2:$C$8)),"")</f>
        <v>5482</v>
      </c>
      <c r="O2591" s="2">
        <v>4985</v>
      </c>
    </row>
    <row r="2592" spans="1:15" x14ac:dyDescent="0.3">
      <c r="A2592" t="s">
        <v>2738</v>
      </c>
      <c r="B2592" t="s">
        <v>10</v>
      </c>
      <c r="C2592" t="str">
        <f>_xlfn.XLOOKUP(Sales_Pipeline[[#This Row],[Sales_Agent]],Sales_Teams[Sales_Agent],Sales_Teams[Manager])</f>
        <v>Melvin Marxen</v>
      </c>
      <c r="D2592" t="str">
        <f>_xlfn.XLOOKUP(Sales_Pipeline[[#This Row],[Manager]],Sales_Teams[Manager],Sales_Teams[Regional_Office])</f>
        <v>Central</v>
      </c>
      <c r="E2592" t="s">
        <v>63</v>
      </c>
      <c r="F2592" t="s">
        <v>187</v>
      </c>
      <c r="G2592" t="str">
        <f>IFERROR(_xlfn.XLOOKUP(Sales_Pipeline[[#This Row],[Account]],Accounts!$A$2:$A$86,Accounts!$F$2:$F$86),"")</f>
        <v>United States</v>
      </c>
      <c r="H2592" t="s">
        <v>82</v>
      </c>
      <c r="I2592" s="3">
        <v>42845</v>
      </c>
      <c r="J2592" s="3">
        <v>42847</v>
      </c>
      <c r="K2592" s="8" t="str">
        <f>IF(Sales_Pipeline[[#This Row],[Close_Date]]="","",TEXT(Sales_Pipeline[[#This Row],[Close_Date]],"ddd"))</f>
        <v>Sat</v>
      </c>
      <c r="L2592" s="8" t="str">
        <f>IF(Sales_Pipeline[[#This Row],[Close_Date]]="","",TEXT(Sales_Pipeline[[#This Row],[Close_Date]],"mmm"))</f>
        <v>Apr</v>
      </c>
      <c r="M2592" s="8" t="str">
        <f>IF(Sales_Pipeline[[#This Row],[Close_Date]]="","","Q"&amp;ROUNDUP(MONTH(Sales_Pipeline[[#This Row],[Close_Date]])/3,0))</f>
        <v>Q2</v>
      </c>
      <c r="N2592" s="2" cm="1">
        <f t="array" ref="N2592">IFERROR(_xlfn.IFS(Sales_Pipeline[[#This Row],[Deal_Stage]]="Won",_xlfn.XLOOKUP(Sales_Pipeline[[#This Row],[Product]],Products!$A$2:$A$8,Products!$C$2:$C$8),Sales_Pipeline[[#This Row],[Deal_Stage]]="Lost",_xlfn.XLOOKUP(Sales_Pipeline[[#This Row],[Product]],Products!$A$2:$A$8,Products!$C$2:$C$8)),"")</f>
        <v>550</v>
      </c>
      <c r="O2592" s="2">
        <v>0</v>
      </c>
    </row>
    <row r="2593" spans="1:15" x14ac:dyDescent="0.3">
      <c r="A2593" t="s">
        <v>2739</v>
      </c>
      <c r="B2593" t="s">
        <v>10</v>
      </c>
      <c r="C2593" t="str">
        <f>_xlfn.XLOOKUP(Sales_Pipeline[[#This Row],[Sales_Agent]],Sales_Teams[Sales_Agent],Sales_Teams[Manager])</f>
        <v>Melvin Marxen</v>
      </c>
      <c r="D2593" t="str">
        <f>_xlfn.XLOOKUP(Sales_Pipeline[[#This Row],[Manager]],Sales_Teams[Manager],Sales_Teams[Regional_Office])</f>
        <v>Central</v>
      </c>
      <c r="E2593" t="s">
        <v>63</v>
      </c>
      <c r="F2593" t="s">
        <v>141</v>
      </c>
      <c r="G2593" t="str">
        <f>IFERROR(_xlfn.XLOOKUP(Sales_Pipeline[[#This Row],[Account]],Accounts!$A$2:$A$86,Accounts!$F$2:$F$86),"")</f>
        <v>United States</v>
      </c>
      <c r="H2593" t="s">
        <v>57</v>
      </c>
      <c r="I2593" s="3">
        <v>42845</v>
      </c>
      <c r="J2593" s="3">
        <v>42854</v>
      </c>
      <c r="K2593" s="8" t="str">
        <f>IF(Sales_Pipeline[[#This Row],[Close_Date]]="","",TEXT(Sales_Pipeline[[#This Row],[Close_Date]],"ddd"))</f>
        <v>Sat</v>
      </c>
      <c r="L2593" s="8" t="str">
        <f>IF(Sales_Pipeline[[#This Row],[Close_Date]]="","",TEXT(Sales_Pipeline[[#This Row],[Close_Date]],"mmm"))</f>
        <v>Apr</v>
      </c>
      <c r="M2593" s="8" t="str">
        <f>IF(Sales_Pipeline[[#This Row],[Close_Date]]="","","Q"&amp;ROUNDUP(MONTH(Sales_Pipeline[[#This Row],[Close_Date]])/3,0))</f>
        <v>Q2</v>
      </c>
      <c r="N2593" s="2" cm="1">
        <f t="array" ref="N2593">IFERROR(_xlfn.IFS(Sales_Pipeline[[#This Row],[Deal_Stage]]="Won",_xlfn.XLOOKUP(Sales_Pipeline[[#This Row],[Product]],Products!$A$2:$A$8,Products!$C$2:$C$8),Sales_Pipeline[[#This Row],[Deal_Stage]]="Lost",_xlfn.XLOOKUP(Sales_Pipeline[[#This Row],[Product]],Products!$A$2:$A$8,Products!$C$2:$C$8)),"")</f>
        <v>550</v>
      </c>
      <c r="O2593" s="2">
        <v>657</v>
      </c>
    </row>
    <row r="2594" spans="1:15" x14ac:dyDescent="0.3">
      <c r="A2594" t="s">
        <v>2740</v>
      </c>
      <c r="B2594" t="s">
        <v>10</v>
      </c>
      <c r="C2594" t="str">
        <f>_xlfn.XLOOKUP(Sales_Pipeline[[#This Row],[Sales_Agent]],Sales_Teams[Sales_Agent],Sales_Teams[Manager])</f>
        <v>Melvin Marxen</v>
      </c>
      <c r="D2594" t="str">
        <f>_xlfn.XLOOKUP(Sales_Pipeline[[#This Row],[Manager]],Sales_Teams[Manager],Sales_Teams[Regional_Office])</f>
        <v>Central</v>
      </c>
      <c r="E2594" t="s">
        <v>63</v>
      </c>
      <c r="F2594" t="s">
        <v>507</v>
      </c>
      <c r="G2594" t="str">
        <f>IFERROR(_xlfn.XLOOKUP(Sales_Pipeline[[#This Row],[Account]],Accounts!$A$2:$A$86,Accounts!$F$2:$F$86),"")</f>
        <v>Belgium</v>
      </c>
      <c r="H2594" t="s">
        <v>57</v>
      </c>
      <c r="I2594" s="3">
        <v>42845</v>
      </c>
      <c r="J2594" s="3">
        <v>42916</v>
      </c>
      <c r="K2594" s="8" t="str">
        <f>IF(Sales_Pipeline[[#This Row],[Close_Date]]="","",TEXT(Sales_Pipeline[[#This Row],[Close_Date]],"ddd"))</f>
        <v>Fri</v>
      </c>
      <c r="L2594" s="8" t="str">
        <f>IF(Sales_Pipeline[[#This Row],[Close_Date]]="","",TEXT(Sales_Pipeline[[#This Row],[Close_Date]],"mmm"))</f>
        <v>Jun</v>
      </c>
      <c r="M2594" s="8" t="str">
        <f>IF(Sales_Pipeline[[#This Row],[Close_Date]]="","","Q"&amp;ROUNDUP(MONTH(Sales_Pipeline[[#This Row],[Close_Date]])/3,0))</f>
        <v>Q2</v>
      </c>
      <c r="N2594" s="2" cm="1">
        <f t="array" ref="N2594">IFERROR(_xlfn.IFS(Sales_Pipeline[[#This Row],[Deal_Stage]]="Won",_xlfn.XLOOKUP(Sales_Pipeline[[#This Row],[Product]],Products!$A$2:$A$8,Products!$C$2:$C$8),Sales_Pipeline[[#This Row],[Deal_Stage]]="Lost",_xlfn.XLOOKUP(Sales_Pipeline[[#This Row],[Product]],Products!$A$2:$A$8,Products!$C$2:$C$8)),"")</f>
        <v>550</v>
      </c>
      <c r="O2594" s="2">
        <v>628</v>
      </c>
    </row>
    <row r="2595" spans="1:15" x14ac:dyDescent="0.3">
      <c r="A2595" t="s">
        <v>2741</v>
      </c>
      <c r="B2595" t="s">
        <v>10</v>
      </c>
      <c r="C2595" t="str">
        <f>_xlfn.XLOOKUP(Sales_Pipeline[[#This Row],[Sales_Agent]],Sales_Teams[Sales_Agent],Sales_Teams[Manager])</f>
        <v>Melvin Marxen</v>
      </c>
      <c r="D2595" t="str">
        <f>_xlfn.XLOOKUP(Sales_Pipeline[[#This Row],[Manager]],Sales_Teams[Manager],Sales_Teams[Regional_Office])</f>
        <v>Central</v>
      </c>
      <c r="E2595" t="s">
        <v>55</v>
      </c>
      <c r="F2595" t="s">
        <v>141</v>
      </c>
      <c r="G2595" t="str">
        <f>IFERROR(_xlfn.XLOOKUP(Sales_Pipeline[[#This Row],[Account]],Accounts!$A$2:$A$86,Accounts!$F$2:$F$86),"")</f>
        <v>United States</v>
      </c>
      <c r="H2595" t="s">
        <v>57</v>
      </c>
      <c r="I2595" s="3">
        <v>42845</v>
      </c>
      <c r="J2595" s="3">
        <v>42901</v>
      </c>
      <c r="K2595" s="8" t="str">
        <f>IF(Sales_Pipeline[[#This Row],[Close_Date]]="","",TEXT(Sales_Pipeline[[#This Row],[Close_Date]],"ddd"))</f>
        <v>Thu</v>
      </c>
      <c r="L2595" s="8" t="str">
        <f>IF(Sales_Pipeline[[#This Row],[Close_Date]]="","",TEXT(Sales_Pipeline[[#This Row],[Close_Date]],"mmm"))</f>
        <v>Jun</v>
      </c>
      <c r="M2595" s="8" t="str">
        <f>IF(Sales_Pipeline[[#This Row],[Close_Date]]="","","Q"&amp;ROUNDUP(MONTH(Sales_Pipeline[[#This Row],[Close_Date]])/3,0))</f>
        <v>Q2</v>
      </c>
      <c r="N2595" s="2" cm="1">
        <f t="array" ref="N2595">IFERROR(_xlfn.IFS(Sales_Pipeline[[#This Row],[Deal_Stage]]="Won",_xlfn.XLOOKUP(Sales_Pipeline[[#This Row],[Product]],Products!$A$2:$A$8,Products!$C$2:$C$8),Sales_Pipeline[[#This Row],[Deal_Stage]]="Lost",_xlfn.XLOOKUP(Sales_Pipeline[[#This Row],[Product]],Products!$A$2:$A$8,Products!$C$2:$C$8)),"")</f>
        <v>1096</v>
      </c>
      <c r="O2595" s="2">
        <v>1183</v>
      </c>
    </row>
    <row r="2596" spans="1:15" x14ac:dyDescent="0.3">
      <c r="A2596" t="s">
        <v>2742</v>
      </c>
      <c r="B2596" t="s">
        <v>10</v>
      </c>
      <c r="C2596" t="str">
        <f>_xlfn.XLOOKUP(Sales_Pipeline[[#This Row],[Sales_Agent]],Sales_Teams[Sales_Agent],Sales_Teams[Manager])</f>
        <v>Melvin Marxen</v>
      </c>
      <c r="D2596" t="str">
        <f>_xlfn.XLOOKUP(Sales_Pipeline[[#This Row],[Manager]],Sales_Teams[Manager],Sales_Teams[Regional_Office])</f>
        <v>Central</v>
      </c>
      <c r="E2596" t="s">
        <v>84</v>
      </c>
      <c r="F2596" t="s">
        <v>223</v>
      </c>
      <c r="G2596" t="str">
        <f>IFERROR(_xlfn.XLOOKUP(Sales_Pipeline[[#This Row],[Account]],Accounts!$A$2:$A$86,Accounts!$F$2:$F$86),"")</f>
        <v>United States</v>
      </c>
      <c r="H2596" t="s">
        <v>57</v>
      </c>
      <c r="I2596" s="3">
        <v>42845</v>
      </c>
      <c r="J2596" s="3">
        <v>42950</v>
      </c>
      <c r="K2596" s="8" t="str">
        <f>IF(Sales_Pipeline[[#This Row],[Close_Date]]="","",TEXT(Sales_Pipeline[[#This Row],[Close_Date]],"ddd"))</f>
        <v>Thu</v>
      </c>
      <c r="L2596" s="8" t="str">
        <f>IF(Sales_Pipeline[[#This Row],[Close_Date]]="","",TEXT(Sales_Pipeline[[#This Row],[Close_Date]],"mmm"))</f>
        <v>Aug</v>
      </c>
      <c r="M2596" s="8" t="str">
        <f>IF(Sales_Pipeline[[#This Row],[Close_Date]]="","","Q"&amp;ROUNDUP(MONTH(Sales_Pipeline[[#This Row],[Close_Date]])/3,0))</f>
        <v>Q3</v>
      </c>
      <c r="N2596" s="2" cm="1">
        <f t="array" ref="N2596">IFERROR(_xlfn.IFS(Sales_Pipeline[[#This Row],[Deal_Stage]]="Won",_xlfn.XLOOKUP(Sales_Pipeline[[#This Row],[Product]],Products!$A$2:$A$8,Products!$C$2:$C$8),Sales_Pipeline[[#This Row],[Deal_Stage]]="Lost",_xlfn.XLOOKUP(Sales_Pipeline[[#This Row],[Product]],Products!$A$2:$A$8,Products!$C$2:$C$8)),"")</f>
        <v>5482</v>
      </c>
      <c r="O2596" s="2">
        <v>5203</v>
      </c>
    </row>
    <row r="2597" spans="1:15" x14ac:dyDescent="0.3">
      <c r="A2597" t="s">
        <v>2743</v>
      </c>
      <c r="B2597" t="s">
        <v>10</v>
      </c>
      <c r="C2597" t="str">
        <f>_xlfn.XLOOKUP(Sales_Pipeline[[#This Row],[Sales_Agent]],Sales_Teams[Sales_Agent],Sales_Teams[Manager])</f>
        <v>Melvin Marxen</v>
      </c>
      <c r="D2597" t="str">
        <f>_xlfn.XLOOKUP(Sales_Pipeline[[#This Row],[Manager]],Sales_Teams[Manager],Sales_Teams[Regional_Office])</f>
        <v>Central</v>
      </c>
      <c r="E2597" t="s">
        <v>61</v>
      </c>
      <c r="F2597" t="s">
        <v>132</v>
      </c>
      <c r="G2597" t="str">
        <f>IFERROR(_xlfn.XLOOKUP(Sales_Pipeline[[#This Row],[Account]],Accounts!$A$2:$A$86,Accounts!$F$2:$F$86),"")</f>
        <v>United States</v>
      </c>
      <c r="H2597" t="s">
        <v>57</v>
      </c>
      <c r="I2597" s="3">
        <v>42845</v>
      </c>
      <c r="J2597" s="3">
        <v>42852</v>
      </c>
      <c r="K2597" s="8" t="str">
        <f>IF(Sales_Pipeline[[#This Row],[Close_Date]]="","",TEXT(Sales_Pipeline[[#This Row],[Close_Date]],"ddd"))</f>
        <v>Thu</v>
      </c>
      <c r="L2597" s="8" t="str">
        <f>IF(Sales_Pipeline[[#This Row],[Close_Date]]="","",TEXT(Sales_Pipeline[[#This Row],[Close_Date]],"mmm"))</f>
        <v>Apr</v>
      </c>
      <c r="M2597" s="8" t="str">
        <f>IF(Sales_Pipeline[[#This Row],[Close_Date]]="","","Q"&amp;ROUNDUP(MONTH(Sales_Pipeline[[#This Row],[Close_Date]])/3,0))</f>
        <v>Q2</v>
      </c>
      <c r="N2597" s="2" cm="1">
        <f t="array" ref="N2597">IFERROR(_xlfn.IFS(Sales_Pipeline[[#This Row],[Deal_Stage]]="Won",_xlfn.XLOOKUP(Sales_Pipeline[[#This Row],[Product]],Products!$A$2:$A$8,Products!$C$2:$C$8),Sales_Pipeline[[#This Row],[Deal_Stage]]="Lost",_xlfn.XLOOKUP(Sales_Pipeline[[#This Row],[Product]],Products!$A$2:$A$8,Products!$C$2:$C$8)),"")</f>
        <v>55</v>
      </c>
      <c r="O2597" s="2">
        <v>56</v>
      </c>
    </row>
    <row r="2598" spans="1:15" x14ac:dyDescent="0.3">
      <c r="A2598" t="s">
        <v>2744</v>
      </c>
      <c r="B2598" t="s">
        <v>43</v>
      </c>
      <c r="C2598" t="str">
        <f>_xlfn.XLOOKUP(Sales_Pipeline[[#This Row],[Sales_Agent]],Sales_Teams[Sales_Agent],Sales_Teams[Manager])</f>
        <v>Summer Sewald</v>
      </c>
      <c r="D2598" t="str">
        <f>_xlfn.XLOOKUP(Sales_Pipeline[[#This Row],[Manager]],Sales_Teams[Manager],Sales_Teams[Regional_Office])</f>
        <v>West</v>
      </c>
      <c r="E2598" t="s">
        <v>61</v>
      </c>
      <c r="G2598" t="str">
        <f>IFERROR(_xlfn.XLOOKUP(Sales_Pipeline[[#This Row],[Account]],Accounts!$A$2:$A$86,Accounts!$F$2:$F$86),"")</f>
        <v/>
      </c>
      <c r="H2598" t="s">
        <v>77</v>
      </c>
      <c r="I2598" s="3">
        <v>42845</v>
      </c>
      <c r="K2598" s="8" t="str">
        <f>IF(Sales_Pipeline[[#This Row],[Close_Date]]="","",TEXT(Sales_Pipeline[[#This Row],[Close_Date]],"ddd"))</f>
        <v/>
      </c>
      <c r="L2598" s="8" t="str">
        <f>IF(Sales_Pipeline[[#This Row],[Close_Date]]="","",TEXT(Sales_Pipeline[[#This Row],[Close_Date]],"mmm"))</f>
        <v/>
      </c>
      <c r="M2598" s="8" t="str">
        <f>IF(Sales_Pipeline[[#This Row],[Close_Date]]="","","Q"&amp;ROUNDUP(MONTH(Sales_Pipeline[[#This Row],[Close_Date]])/3,0))</f>
        <v/>
      </c>
      <c r="N2598" s="2" t="str" cm="1">
        <f t="array" ref="N2598">IFERROR(_xlfn.IFS(Sales_Pipeline[[#This Row],[Deal_Stage]]="Won",_xlfn.XLOOKUP(Sales_Pipeline[[#This Row],[Product]],Products!$A$2:$A$8,Products!$C$2:$C$8),Sales_Pipeline[[#This Row],[Deal_Stage]]="Lost",_xlfn.XLOOKUP(Sales_Pipeline[[#This Row],[Product]],Products!$A$2:$A$8,Products!$C$2:$C$8)),"")</f>
        <v/>
      </c>
      <c r="O2598" s="2">
        <v>0</v>
      </c>
    </row>
    <row r="2599" spans="1:15" x14ac:dyDescent="0.3">
      <c r="A2599" t="s">
        <v>2745</v>
      </c>
      <c r="B2599" t="s">
        <v>43</v>
      </c>
      <c r="C2599" t="str">
        <f>_xlfn.XLOOKUP(Sales_Pipeline[[#This Row],[Sales_Agent]],Sales_Teams[Sales_Agent],Sales_Teams[Manager])</f>
        <v>Summer Sewald</v>
      </c>
      <c r="D2599" t="str">
        <f>_xlfn.XLOOKUP(Sales_Pipeline[[#This Row],[Manager]],Sales_Teams[Manager],Sales_Teams[Regional_Office])</f>
        <v>West</v>
      </c>
      <c r="E2599" t="s">
        <v>63</v>
      </c>
      <c r="F2599" t="s">
        <v>328</v>
      </c>
      <c r="G2599" t="str">
        <f>IFERROR(_xlfn.XLOOKUP(Sales_Pipeline[[#This Row],[Account]],Accounts!$A$2:$A$86,Accounts!$F$2:$F$86),"")</f>
        <v>United States</v>
      </c>
      <c r="H2599" t="s">
        <v>57</v>
      </c>
      <c r="I2599" s="3">
        <v>42845</v>
      </c>
      <c r="J2599" s="3">
        <v>42853</v>
      </c>
      <c r="K2599" s="8" t="str">
        <f>IF(Sales_Pipeline[[#This Row],[Close_Date]]="","",TEXT(Sales_Pipeline[[#This Row],[Close_Date]],"ddd"))</f>
        <v>Fri</v>
      </c>
      <c r="L2599" s="8" t="str">
        <f>IF(Sales_Pipeline[[#This Row],[Close_Date]]="","",TEXT(Sales_Pipeline[[#This Row],[Close_Date]],"mmm"))</f>
        <v>Apr</v>
      </c>
      <c r="M2599" s="8" t="str">
        <f>IF(Sales_Pipeline[[#This Row],[Close_Date]]="","","Q"&amp;ROUNDUP(MONTH(Sales_Pipeline[[#This Row],[Close_Date]])/3,0))</f>
        <v>Q2</v>
      </c>
      <c r="N2599" s="2" cm="1">
        <f t="array" ref="N2599">IFERROR(_xlfn.IFS(Sales_Pipeline[[#This Row],[Deal_Stage]]="Won",_xlfn.XLOOKUP(Sales_Pipeline[[#This Row],[Product]],Products!$A$2:$A$8,Products!$C$2:$C$8),Sales_Pipeline[[#This Row],[Deal_Stage]]="Lost",_xlfn.XLOOKUP(Sales_Pipeline[[#This Row],[Product]],Products!$A$2:$A$8,Products!$C$2:$C$8)),"")</f>
        <v>550</v>
      </c>
      <c r="O2599" s="2">
        <v>502</v>
      </c>
    </row>
    <row r="2600" spans="1:15" x14ac:dyDescent="0.3">
      <c r="A2600" t="s">
        <v>2746</v>
      </c>
      <c r="B2600" t="s">
        <v>42</v>
      </c>
      <c r="C2600" t="str">
        <f>_xlfn.XLOOKUP(Sales_Pipeline[[#This Row],[Sales_Agent]],Sales_Teams[Sales_Agent],Sales_Teams[Manager])</f>
        <v>Summer Sewald</v>
      </c>
      <c r="D2600" t="str">
        <f>_xlfn.XLOOKUP(Sales_Pipeline[[#This Row],[Manager]],Sales_Teams[Manager],Sales_Teams[Regional_Office])</f>
        <v>West</v>
      </c>
      <c r="E2600" t="s">
        <v>63</v>
      </c>
      <c r="G2600" t="str">
        <f>IFERROR(_xlfn.XLOOKUP(Sales_Pipeline[[#This Row],[Account]],Accounts!$A$2:$A$86,Accounts!$F$2:$F$86),"")</f>
        <v/>
      </c>
      <c r="H2600" t="s">
        <v>77</v>
      </c>
      <c r="I2600" s="3">
        <v>42845</v>
      </c>
      <c r="K2600" s="8" t="str">
        <f>IF(Sales_Pipeline[[#This Row],[Close_Date]]="","",TEXT(Sales_Pipeline[[#This Row],[Close_Date]],"ddd"))</f>
        <v/>
      </c>
      <c r="L2600" s="8" t="str">
        <f>IF(Sales_Pipeline[[#This Row],[Close_Date]]="","",TEXT(Sales_Pipeline[[#This Row],[Close_Date]],"mmm"))</f>
        <v/>
      </c>
      <c r="M2600" s="8" t="str">
        <f>IF(Sales_Pipeline[[#This Row],[Close_Date]]="","","Q"&amp;ROUNDUP(MONTH(Sales_Pipeline[[#This Row],[Close_Date]])/3,0))</f>
        <v/>
      </c>
      <c r="N2600" s="2" t="str" cm="1">
        <f t="array" ref="N2600">IFERROR(_xlfn.IFS(Sales_Pipeline[[#This Row],[Deal_Stage]]="Won",_xlfn.XLOOKUP(Sales_Pipeline[[#This Row],[Product]],Products!$A$2:$A$8,Products!$C$2:$C$8),Sales_Pipeline[[#This Row],[Deal_Stage]]="Lost",_xlfn.XLOOKUP(Sales_Pipeline[[#This Row],[Product]],Products!$A$2:$A$8,Products!$C$2:$C$8)),"")</f>
        <v/>
      </c>
      <c r="O2600" s="2">
        <v>0</v>
      </c>
    </row>
    <row r="2601" spans="1:15" x14ac:dyDescent="0.3">
      <c r="A2601" t="s">
        <v>2747</v>
      </c>
      <c r="B2601" t="s">
        <v>42</v>
      </c>
      <c r="C2601" t="str">
        <f>_xlfn.XLOOKUP(Sales_Pipeline[[#This Row],[Sales_Agent]],Sales_Teams[Sales_Agent],Sales_Teams[Manager])</f>
        <v>Summer Sewald</v>
      </c>
      <c r="D2601" t="str">
        <f>_xlfn.XLOOKUP(Sales_Pipeline[[#This Row],[Manager]],Sales_Teams[Manager],Sales_Teams[Regional_Office])</f>
        <v>West</v>
      </c>
      <c r="E2601" t="s">
        <v>63</v>
      </c>
      <c r="F2601" t="s">
        <v>120</v>
      </c>
      <c r="G2601" t="str">
        <f>IFERROR(_xlfn.XLOOKUP(Sales_Pipeline[[#This Row],[Account]],Accounts!$A$2:$A$86,Accounts!$F$2:$F$86),"")</f>
        <v>United States</v>
      </c>
      <c r="H2601" t="s">
        <v>57</v>
      </c>
      <c r="I2601" s="3">
        <v>42845</v>
      </c>
      <c r="J2601" s="3">
        <v>42911</v>
      </c>
      <c r="K2601" s="8" t="str">
        <f>IF(Sales_Pipeline[[#This Row],[Close_Date]]="","",TEXT(Sales_Pipeline[[#This Row],[Close_Date]],"ddd"))</f>
        <v>Sun</v>
      </c>
      <c r="L2601" s="8" t="str">
        <f>IF(Sales_Pipeline[[#This Row],[Close_Date]]="","",TEXT(Sales_Pipeline[[#This Row],[Close_Date]],"mmm"))</f>
        <v>Jun</v>
      </c>
      <c r="M2601" s="8" t="str">
        <f>IF(Sales_Pipeline[[#This Row],[Close_Date]]="","","Q"&amp;ROUNDUP(MONTH(Sales_Pipeline[[#This Row],[Close_Date]])/3,0))</f>
        <v>Q2</v>
      </c>
      <c r="N2601" s="2" cm="1">
        <f t="array" ref="N2601">IFERROR(_xlfn.IFS(Sales_Pipeline[[#This Row],[Deal_Stage]]="Won",_xlfn.XLOOKUP(Sales_Pipeline[[#This Row],[Product]],Products!$A$2:$A$8,Products!$C$2:$C$8),Sales_Pipeline[[#This Row],[Deal_Stage]]="Lost",_xlfn.XLOOKUP(Sales_Pipeline[[#This Row],[Product]],Products!$A$2:$A$8,Products!$C$2:$C$8)),"")</f>
        <v>550</v>
      </c>
      <c r="O2601" s="2">
        <v>527</v>
      </c>
    </row>
    <row r="2602" spans="1:15" x14ac:dyDescent="0.3">
      <c r="A2602" t="s">
        <v>2748</v>
      </c>
      <c r="B2602" t="s">
        <v>37</v>
      </c>
      <c r="C2602" t="str">
        <f>_xlfn.XLOOKUP(Sales_Pipeline[[#This Row],[Sales_Agent]],Sales_Teams[Sales_Agent],Sales_Teams[Manager])</f>
        <v>Celia Rouche</v>
      </c>
      <c r="D2602" t="str">
        <f>_xlfn.XLOOKUP(Sales_Pipeline[[#This Row],[Manager]],Sales_Teams[Manager],Sales_Teams[Regional_Office])</f>
        <v>West</v>
      </c>
      <c r="E2602" t="s">
        <v>61</v>
      </c>
      <c r="F2602" t="s">
        <v>120</v>
      </c>
      <c r="G2602" t="str">
        <f>IFERROR(_xlfn.XLOOKUP(Sales_Pipeline[[#This Row],[Account]],Accounts!$A$2:$A$86,Accounts!$F$2:$F$86),"")</f>
        <v>United States</v>
      </c>
      <c r="H2602" t="s">
        <v>82</v>
      </c>
      <c r="I2602" s="3">
        <v>42845</v>
      </c>
      <c r="J2602" s="3">
        <v>42846</v>
      </c>
      <c r="K2602" s="8" t="str">
        <f>IF(Sales_Pipeline[[#This Row],[Close_Date]]="","",TEXT(Sales_Pipeline[[#This Row],[Close_Date]],"ddd"))</f>
        <v>Fri</v>
      </c>
      <c r="L2602" s="8" t="str">
        <f>IF(Sales_Pipeline[[#This Row],[Close_Date]]="","",TEXT(Sales_Pipeline[[#This Row],[Close_Date]],"mmm"))</f>
        <v>Apr</v>
      </c>
      <c r="M2602" s="8" t="str">
        <f>IF(Sales_Pipeline[[#This Row],[Close_Date]]="","","Q"&amp;ROUNDUP(MONTH(Sales_Pipeline[[#This Row],[Close_Date]])/3,0))</f>
        <v>Q2</v>
      </c>
      <c r="N2602" s="2" cm="1">
        <f t="array" ref="N2602">IFERROR(_xlfn.IFS(Sales_Pipeline[[#This Row],[Deal_Stage]]="Won",_xlfn.XLOOKUP(Sales_Pipeline[[#This Row],[Product]],Products!$A$2:$A$8,Products!$C$2:$C$8),Sales_Pipeline[[#This Row],[Deal_Stage]]="Lost",_xlfn.XLOOKUP(Sales_Pipeline[[#This Row],[Product]],Products!$A$2:$A$8,Products!$C$2:$C$8)),"")</f>
        <v>55</v>
      </c>
      <c r="O2602" s="2">
        <v>0</v>
      </c>
    </row>
    <row r="2603" spans="1:15" x14ac:dyDescent="0.3">
      <c r="A2603" t="s">
        <v>2749</v>
      </c>
      <c r="B2603" t="s">
        <v>12</v>
      </c>
      <c r="C2603" t="str">
        <f>_xlfn.XLOOKUP(Sales_Pipeline[[#This Row],[Sales_Agent]],Sales_Teams[Sales_Agent],Sales_Teams[Manager])</f>
        <v>Melvin Marxen</v>
      </c>
      <c r="D2603" t="str">
        <f>_xlfn.XLOOKUP(Sales_Pipeline[[#This Row],[Manager]],Sales_Teams[Manager],Sales_Teams[Regional_Office])</f>
        <v>Central</v>
      </c>
      <c r="E2603" t="s">
        <v>61</v>
      </c>
      <c r="F2603" t="s">
        <v>150</v>
      </c>
      <c r="G2603" t="str">
        <f>IFERROR(_xlfn.XLOOKUP(Sales_Pipeline[[#This Row],[Account]],Accounts!$A$2:$A$86,Accounts!$F$2:$F$86),"")</f>
        <v>United States</v>
      </c>
      <c r="H2603" t="s">
        <v>57</v>
      </c>
      <c r="I2603" s="3">
        <v>42845</v>
      </c>
      <c r="J2603" s="3">
        <v>42853</v>
      </c>
      <c r="K2603" s="8" t="str">
        <f>IF(Sales_Pipeline[[#This Row],[Close_Date]]="","",TEXT(Sales_Pipeline[[#This Row],[Close_Date]],"ddd"))</f>
        <v>Fri</v>
      </c>
      <c r="L2603" s="8" t="str">
        <f>IF(Sales_Pipeline[[#This Row],[Close_Date]]="","",TEXT(Sales_Pipeline[[#This Row],[Close_Date]],"mmm"))</f>
        <v>Apr</v>
      </c>
      <c r="M2603" s="8" t="str">
        <f>IF(Sales_Pipeline[[#This Row],[Close_Date]]="","","Q"&amp;ROUNDUP(MONTH(Sales_Pipeline[[#This Row],[Close_Date]])/3,0))</f>
        <v>Q2</v>
      </c>
      <c r="N2603" s="2" cm="1">
        <f t="array" ref="N2603">IFERROR(_xlfn.IFS(Sales_Pipeline[[#This Row],[Deal_Stage]]="Won",_xlfn.XLOOKUP(Sales_Pipeline[[#This Row],[Product]],Products!$A$2:$A$8,Products!$C$2:$C$8),Sales_Pipeline[[#This Row],[Deal_Stage]]="Lost",_xlfn.XLOOKUP(Sales_Pipeline[[#This Row],[Product]],Products!$A$2:$A$8,Products!$C$2:$C$8)),"")</f>
        <v>55</v>
      </c>
      <c r="O2603" s="2">
        <v>64</v>
      </c>
    </row>
    <row r="2604" spans="1:15" x14ac:dyDescent="0.3">
      <c r="A2604" t="s">
        <v>2750</v>
      </c>
      <c r="B2604" t="s">
        <v>45</v>
      </c>
      <c r="C2604" t="str">
        <f>_xlfn.XLOOKUP(Sales_Pipeline[[#This Row],[Sales_Agent]],Sales_Teams[Sales_Agent],Sales_Teams[Manager])</f>
        <v>Summer Sewald</v>
      </c>
      <c r="D2604" t="str">
        <f>_xlfn.XLOOKUP(Sales_Pipeline[[#This Row],[Manager]],Sales_Teams[Manager],Sales_Teams[Regional_Office])</f>
        <v>West</v>
      </c>
      <c r="E2604" t="s">
        <v>63</v>
      </c>
      <c r="F2604" t="s">
        <v>92</v>
      </c>
      <c r="G2604" t="str">
        <f>IFERROR(_xlfn.XLOOKUP(Sales_Pipeline[[#This Row],[Account]],Accounts!$A$2:$A$86,Accounts!$F$2:$F$86),"")</f>
        <v>United States</v>
      </c>
      <c r="H2604" t="s">
        <v>57</v>
      </c>
      <c r="I2604" s="3">
        <v>42845</v>
      </c>
      <c r="J2604" s="3">
        <v>42852</v>
      </c>
      <c r="K2604" s="8" t="str">
        <f>IF(Sales_Pipeline[[#This Row],[Close_Date]]="","",TEXT(Sales_Pipeline[[#This Row],[Close_Date]],"ddd"))</f>
        <v>Thu</v>
      </c>
      <c r="L2604" s="8" t="str">
        <f>IF(Sales_Pipeline[[#This Row],[Close_Date]]="","",TEXT(Sales_Pipeline[[#This Row],[Close_Date]],"mmm"))</f>
        <v>Apr</v>
      </c>
      <c r="M2604" s="8" t="str">
        <f>IF(Sales_Pipeline[[#This Row],[Close_Date]]="","","Q"&amp;ROUNDUP(MONTH(Sales_Pipeline[[#This Row],[Close_Date]])/3,0))</f>
        <v>Q2</v>
      </c>
      <c r="N2604" s="2" cm="1">
        <f t="array" ref="N2604">IFERROR(_xlfn.IFS(Sales_Pipeline[[#This Row],[Deal_Stage]]="Won",_xlfn.XLOOKUP(Sales_Pipeline[[#This Row],[Product]],Products!$A$2:$A$8,Products!$C$2:$C$8),Sales_Pipeline[[#This Row],[Deal_Stage]]="Lost",_xlfn.XLOOKUP(Sales_Pipeline[[#This Row],[Product]],Products!$A$2:$A$8,Products!$C$2:$C$8)),"")</f>
        <v>550</v>
      </c>
      <c r="O2604" s="2">
        <v>579</v>
      </c>
    </row>
    <row r="2605" spans="1:15" x14ac:dyDescent="0.3">
      <c r="A2605" t="s">
        <v>2751</v>
      </c>
      <c r="B2605" t="s">
        <v>45</v>
      </c>
      <c r="C2605" t="str">
        <f>_xlfn.XLOOKUP(Sales_Pipeline[[#This Row],[Sales_Agent]],Sales_Teams[Sales_Agent],Sales_Teams[Manager])</f>
        <v>Summer Sewald</v>
      </c>
      <c r="D2605" t="str">
        <f>_xlfn.XLOOKUP(Sales_Pipeline[[#This Row],[Manager]],Sales_Teams[Manager],Sales_Teams[Regional_Office])</f>
        <v>West</v>
      </c>
      <c r="E2605" t="s">
        <v>84</v>
      </c>
      <c r="F2605" t="s">
        <v>201</v>
      </c>
      <c r="G2605" t="str">
        <f>IFERROR(_xlfn.XLOOKUP(Sales_Pipeline[[#This Row],[Account]],Accounts!$A$2:$A$86,Accounts!$F$2:$F$86),"")</f>
        <v>United States</v>
      </c>
      <c r="H2605" t="s">
        <v>57</v>
      </c>
      <c r="I2605" s="3">
        <v>42845</v>
      </c>
      <c r="J2605" s="3">
        <v>42855</v>
      </c>
      <c r="K2605" s="8" t="str">
        <f>IF(Sales_Pipeline[[#This Row],[Close_Date]]="","",TEXT(Sales_Pipeline[[#This Row],[Close_Date]],"ddd"))</f>
        <v>Sun</v>
      </c>
      <c r="L2605" s="8" t="str">
        <f>IF(Sales_Pipeline[[#This Row],[Close_Date]]="","",TEXT(Sales_Pipeline[[#This Row],[Close_Date]],"mmm"))</f>
        <v>Apr</v>
      </c>
      <c r="M2605" s="8" t="str">
        <f>IF(Sales_Pipeline[[#This Row],[Close_Date]]="","","Q"&amp;ROUNDUP(MONTH(Sales_Pipeline[[#This Row],[Close_Date]])/3,0))</f>
        <v>Q2</v>
      </c>
      <c r="N2605" s="2" cm="1">
        <f t="array" ref="N2605">IFERROR(_xlfn.IFS(Sales_Pipeline[[#This Row],[Deal_Stage]]="Won",_xlfn.XLOOKUP(Sales_Pipeline[[#This Row],[Product]],Products!$A$2:$A$8,Products!$C$2:$C$8),Sales_Pipeline[[#This Row],[Deal_Stage]]="Lost",_xlfn.XLOOKUP(Sales_Pipeline[[#This Row],[Product]],Products!$A$2:$A$8,Products!$C$2:$C$8)),"")</f>
        <v>5482</v>
      </c>
      <c r="O2605" s="2">
        <v>5958</v>
      </c>
    </row>
    <row r="2606" spans="1:15" x14ac:dyDescent="0.3">
      <c r="A2606" t="s">
        <v>2752</v>
      </c>
      <c r="B2606" t="s">
        <v>45</v>
      </c>
      <c r="C2606" t="str">
        <f>_xlfn.XLOOKUP(Sales_Pipeline[[#This Row],[Sales_Agent]],Sales_Teams[Sales_Agent],Sales_Teams[Manager])</f>
        <v>Summer Sewald</v>
      </c>
      <c r="D2606" t="str">
        <f>_xlfn.XLOOKUP(Sales_Pipeline[[#This Row],[Manager]],Sales_Teams[Manager],Sales_Teams[Regional_Office])</f>
        <v>West</v>
      </c>
      <c r="E2606" t="s">
        <v>8953</v>
      </c>
      <c r="F2606" t="s">
        <v>92</v>
      </c>
      <c r="G2606" t="str">
        <f>IFERROR(_xlfn.XLOOKUP(Sales_Pipeline[[#This Row],[Account]],Accounts!$A$2:$A$86,Accounts!$F$2:$F$86),"")</f>
        <v>United States</v>
      </c>
      <c r="H2606" t="s">
        <v>57</v>
      </c>
      <c r="I2606" s="3">
        <v>42845</v>
      </c>
      <c r="J2606" s="3">
        <v>42882</v>
      </c>
      <c r="K2606" s="8" t="str">
        <f>IF(Sales_Pipeline[[#This Row],[Close_Date]]="","",TEXT(Sales_Pipeline[[#This Row],[Close_Date]],"ddd"))</f>
        <v>Sat</v>
      </c>
      <c r="L2606" s="8" t="str">
        <f>IF(Sales_Pipeline[[#This Row],[Close_Date]]="","",TEXT(Sales_Pipeline[[#This Row],[Close_Date]],"mmm"))</f>
        <v>May</v>
      </c>
      <c r="M2606" s="8" t="str">
        <f>IF(Sales_Pipeline[[#This Row],[Close_Date]]="","","Q"&amp;ROUNDUP(MONTH(Sales_Pipeline[[#This Row],[Close_Date]])/3,0))</f>
        <v>Q2</v>
      </c>
      <c r="N2606" s="2" cm="1">
        <f t="array" ref="N2606">IFERROR(_xlfn.IFS(Sales_Pipeline[[#This Row],[Deal_Stage]]="Won",_xlfn.XLOOKUP(Sales_Pipeline[[#This Row],[Product]],Products!$A$2:$A$8,Products!$C$2:$C$8),Sales_Pipeline[[#This Row],[Deal_Stage]]="Lost",_xlfn.XLOOKUP(Sales_Pipeline[[#This Row],[Product]],Products!$A$2:$A$8,Products!$C$2:$C$8)),"")</f>
        <v>4821</v>
      </c>
      <c r="O2606" s="2">
        <v>4543</v>
      </c>
    </row>
    <row r="2607" spans="1:15" x14ac:dyDescent="0.3">
      <c r="A2607" t="s">
        <v>2753</v>
      </c>
      <c r="B2607" t="s">
        <v>9</v>
      </c>
      <c r="C2607" t="str">
        <f>_xlfn.XLOOKUP(Sales_Pipeline[[#This Row],[Sales_Agent]],Sales_Teams[Sales_Agent],Sales_Teams[Manager])</f>
        <v>Dustin Brinkmann</v>
      </c>
      <c r="D2607" t="str">
        <f>_xlfn.XLOOKUP(Sales_Pipeline[[#This Row],[Manager]],Sales_Teams[Manager],Sales_Teams[Regional_Office])</f>
        <v>Central</v>
      </c>
      <c r="E2607" t="s">
        <v>63</v>
      </c>
      <c r="F2607" t="s">
        <v>333</v>
      </c>
      <c r="G2607" t="str">
        <f>IFERROR(_xlfn.XLOOKUP(Sales_Pipeline[[#This Row],[Account]],Accounts!$A$2:$A$86,Accounts!$F$2:$F$86),"")</f>
        <v>United States</v>
      </c>
      <c r="H2607" t="s">
        <v>82</v>
      </c>
      <c r="I2607" s="3">
        <v>42845</v>
      </c>
      <c r="J2607" s="3">
        <v>42847</v>
      </c>
      <c r="K2607" s="8" t="str">
        <f>IF(Sales_Pipeline[[#This Row],[Close_Date]]="","",TEXT(Sales_Pipeline[[#This Row],[Close_Date]],"ddd"))</f>
        <v>Sat</v>
      </c>
      <c r="L2607" s="8" t="str">
        <f>IF(Sales_Pipeline[[#This Row],[Close_Date]]="","",TEXT(Sales_Pipeline[[#This Row],[Close_Date]],"mmm"))</f>
        <v>Apr</v>
      </c>
      <c r="M2607" s="8" t="str">
        <f>IF(Sales_Pipeline[[#This Row],[Close_Date]]="","","Q"&amp;ROUNDUP(MONTH(Sales_Pipeline[[#This Row],[Close_Date]])/3,0))</f>
        <v>Q2</v>
      </c>
      <c r="N2607" s="2" cm="1">
        <f t="array" ref="N2607">IFERROR(_xlfn.IFS(Sales_Pipeline[[#This Row],[Deal_Stage]]="Won",_xlfn.XLOOKUP(Sales_Pipeline[[#This Row],[Product]],Products!$A$2:$A$8,Products!$C$2:$C$8),Sales_Pipeline[[#This Row],[Deal_Stage]]="Lost",_xlfn.XLOOKUP(Sales_Pipeline[[#This Row],[Product]],Products!$A$2:$A$8,Products!$C$2:$C$8)),"")</f>
        <v>550</v>
      </c>
      <c r="O2607" s="2">
        <v>0</v>
      </c>
    </row>
    <row r="2608" spans="1:15" x14ac:dyDescent="0.3">
      <c r="A2608" t="s">
        <v>2754</v>
      </c>
      <c r="B2608" t="s">
        <v>9</v>
      </c>
      <c r="C2608" t="str">
        <f>_xlfn.XLOOKUP(Sales_Pipeline[[#This Row],[Sales_Agent]],Sales_Teams[Sales_Agent],Sales_Teams[Manager])</f>
        <v>Dustin Brinkmann</v>
      </c>
      <c r="D2608" t="str">
        <f>_xlfn.XLOOKUP(Sales_Pipeline[[#This Row],[Manager]],Sales_Teams[Manager],Sales_Teams[Regional_Office])</f>
        <v>Central</v>
      </c>
      <c r="E2608" t="s">
        <v>61</v>
      </c>
      <c r="F2608" t="s">
        <v>94</v>
      </c>
      <c r="G2608" t="str">
        <f>IFERROR(_xlfn.XLOOKUP(Sales_Pipeline[[#This Row],[Account]],Accounts!$A$2:$A$86,Accounts!$F$2:$F$86),"")</f>
        <v>United States</v>
      </c>
      <c r="H2608" t="s">
        <v>57</v>
      </c>
      <c r="I2608" s="3">
        <v>42845</v>
      </c>
      <c r="J2608" s="3">
        <v>42857</v>
      </c>
      <c r="K2608" s="8" t="str">
        <f>IF(Sales_Pipeline[[#This Row],[Close_Date]]="","",TEXT(Sales_Pipeline[[#This Row],[Close_Date]],"ddd"))</f>
        <v>Tue</v>
      </c>
      <c r="L2608" s="8" t="str">
        <f>IF(Sales_Pipeline[[#This Row],[Close_Date]]="","",TEXT(Sales_Pipeline[[#This Row],[Close_Date]],"mmm"))</f>
        <v>May</v>
      </c>
      <c r="M2608" s="8" t="str">
        <f>IF(Sales_Pipeline[[#This Row],[Close_Date]]="","","Q"&amp;ROUNDUP(MONTH(Sales_Pipeline[[#This Row],[Close_Date]])/3,0))</f>
        <v>Q2</v>
      </c>
      <c r="N2608" s="2" cm="1">
        <f t="array" ref="N2608">IFERROR(_xlfn.IFS(Sales_Pipeline[[#This Row],[Deal_Stage]]="Won",_xlfn.XLOOKUP(Sales_Pipeline[[#This Row],[Product]],Products!$A$2:$A$8,Products!$C$2:$C$8),Sales_Pipeline[[#This Row],[Deal_Stage]]="Lost",_xlfn.XLOOKUP(Sales_Pipeline[[#This Row],[Product]],Products!$A$2:$A$8,Products!$C$2:$C$8)),"")</f>
        <v>55</v>
      </c>
      <c r="O2608" s="2">
        <v>58</v>
      </c>
    </row>
    <row r="2609" spans="1:15" x14ac:dyDescent="0.3">
      <c r="A2609" t="s">
        <v>2755</v>
      </c>
      <c r="B2609" t="s">
        <v>29</v>
      </c>
      <c r="C2609" t="str">
        <f>_xlfn.XLOOKUP(Sales_Pipeline[[#This Row],[Sales_Agent]],Sales_Teams[Sales_Agent],Sales_Teams[Manager])</f>
        <v>Rocco Neubert</v>
      </c>
      <c r="D2609" t="str">
        <f>_xlfn.XLOOKUP(Sales_Pipeline[[#This Row],[Manager]],Sales_Teams[Manager],Sales_Teams[Regional_Office])</f>
        <v>East</v>
      </c>
      <c r="E2609" t="s">
        <v>55</v>
      </c>
      <c r="F2609" t="s">
        <v>231</v>
      </c>
      <c r="G2609" t="str">
        <f>IFERROR(_xlfn.XLOOKUP(Sales_Pipeline[[#This Row],[Account]],Accounts!$A$2:$A$86,Accounts!$F$2:$F$86),"")</f>
        <v>United States</v>
      </c>
      <c r="H2609" t="s">
        <v>82</v>
      </c>
      <c r="I2609" s="3">
        <v>42845</v>
      </c>
      <c r="J2609" s="3">
        <v>42846</v>
      </c>
      <c r="K2609" s="8" t="str">
        <f>IF(Sales_Pipeline[[#This Row],[Close_Date]]="","",TEXT(Sales_Pipeline[[#This Row],[Close_Date]],"ddd"))</f>
        <v>Fri</v>
      </c>
      <c r="L2609" s="8" t="str">
        <f>IF(Sales_Pipeline[[#This Row],[Close_Date]]="","",TEXT(Sales_Pipeline[[#This Row],[Close_Date]],"mmm"))</f>
        <v>Apr</v>
      </c>
      <c r="M2609" s="8" t="str">
        <f>IF(Sales_Pipeline[[#This Row],[Close_Date]]="","","Q"&amp;ROUNDUP(MONTH(Sales_Pipeline[[#This Row],[Close_Date]])/3,0))</f>
        <v>Q2</v>
      </c>
      <c r="N2609" s="2" cm="1">
        <f t="array" ref="N2609">IFERROR(_xlfn.IFS(Sales_Pipeline[[#This Row],[Deal_Stage]]="Won",_xlfn.XLOOKUP(Sales_Pipeline[[#This Row],[Product]],Products!$A$2:$A$8,Products!$C$2:$C$8),Sales_Pipeline[[#This Row],[Deal_Stage]]="Lost",_xlfn.XLOOKUP(Sales_Pipeline[[#This Row],[Product]],Products!$A$2:$A$8,Products!$C$2:$C$8)),"")</f>
        <v>1096</v>
      </c>
      <c r="O2609" s="2">
        <v>0</v>
      </c>
    </row>
    <row r="2610" spans="1:15" x14ac:dyDescent="0.3">
      <c r="A2610" t="s">
        <v>2756</v>
      </c>
      <c r="B2610" t="s">
        <v>29</v>
      </c>
      <c r="C2610" t="str">
        <f>_xlfn.XLOOKUP(Sales_Pipeline[[#This Row],[Sales_Agent]],Sales_Teams[Sales_Agent],Sales_Teams[Manager])</f>
        <v>Rocco Neubert</v>
      </c>
      <c r="D2610" t="str">
        <f>_xlfn.XLOOKUP(Sales_Pipeline[[#This Row],[Manager]],Sales_Teams[Manager],Sales_Teams[Regional_Office])</f>
        <v>East</v>
      </c>
      <c r="E2610" t="s">
        <v>84</v>
      </c>
      <c r="F2610" t="s">
        <v>103</v>
      </c>
      <c r="G2610" t="str">
        <f>IFERROR(_xlfn.XLOOKUP(Sales_Pipeline[[#This Row],[Account]],Accounts!$A$2:$A$86,Accounts!$F$2:$F$86),"")</f>
        <v>United States</v>
      </c>
      <c r="H2610" t="s">
        <v>82</v>
      </c>
      <c r="I2610" s="3">
        <v>42845</v>
      </c>
      <c r="J2610" s="3">
        <v>42852</v>
      </c>
      <c r="K2610" s="8" t="str">
        <f>IF(Sales_Pipeline[[#This Row],[Close_Date]]="","",TEXT(Sales_Pipeline[[#This Row],[Close_Date]],"ddd"))</f>
        <v>Thu</v>
      </c>
      <c r="L2610" s="8" t="str">
        <f>IF(Sales_Pipeline[[#This Row],[Close_Date]]="","",TEXT(Sales_Pipeline[[#This Row],[Close_Date]],"mmm"))</f>
        <v>Apr</v>
      </c>
      <c r="M2610" s="8" t="str">
        <f>IF(Sales_Pipeline[[#This Row],[Close_Date]]="","","Q"&amp;ROUNDUP(MONTH(Sales_Pipeline[[#This Row],[Close_Date]])/3,0))</f>
        <v>Q2</v>
      </c>
      <c r="N2610" s="2" cm="1">
        <f t="array" ref="N2610">IFERROR(_xlfn.IFS(Sales_Pipeline[[#This Row],[Deal_Stage]]="Won",_xlfn.XLOOKUP(Sales_Pipeline[[#This Row],[Product]],Products!$A$2:$A$8,Products!$C$2:$C$8),Sales_Pipeline[[#This Row],[Deal_Stage]]="Lost",_xlfn.XLOOKUP(Sales_Pipeline[[#This Row],[Product]],Products!$A$2:$A$8,Products!$C$2:$C$8)),"")</f>
        <v>5482</v>
      </c>
      <c r="O2610" s="2">
        <v>0</v>
      </c>
    </row>
    <row r="2611" spans="1:15" x14ac:dyDescent="0.3">
      <c r="A2611" t="s">
        <v>2757</v>
      </c>
      <c r="B2611" t="s">
        <v>21</v>
      </c>
      <c r="C2611" t="str">
        <f>_xlfn.XLOOKUP(Sales_Pipeline[[#This Row],[Sales_Agent]],Sales_Teams[Sales_Agent],Sales_Teams[Manager])</f>
        <v>Cara Losch</v>
      </c>
      <c r="D2611" t="str">
        <f>_xlfn.XLOOKUP(Sales_Pipeline[[#This Row],[Manager]],Sales_Teams[Manager],Sales_Teams[Regional_Office])</f>
        <v>East</v>
      </c>
      <c r="E2611" t="s">
        <v>55</v>
      </c>
      <c r="F2611" t="s">
        <v>220</v>
      </c>
      <c r="G2611" t="str">
        <f>IFERROR(_xlfn.XLOOKUP(Sales_Pipeline[[#This Row],[Account]],Accounts!$A$2:$A$86,Accounts!$F$2:$F$86),"")</f>
        <v>United States</v>
      </c>
      <c r="H2611" t="s">
        <v>57</v>
      </c>
      <c r="I2611" s="3">
        <v>42845</v>
      </c>
      <c r="J2611" s="3">
        <v>42910</v>
      </c>
      <c r="K2611" s="8" t="str">
        <f>IF(Sales_Pipeline[[#This Row],[Close_Date]]="","",TEXT(Sales_Pipeline[[#This Row],[Close_Date]],"ddd"))</f>
        <v>Sat</v>
      </c>
      <c r="L2611" s="8" t="str">
        <f>IF(Sales_Pipeline[[#This Row],[Close_Date]]="","",TEXT(Sales_Pipeline[[#This Row],[Close_Date]],"mmm"))</f>
        <v>Jun</v>
      </c>
      <c r="M2611" s="8" t="str">
        <f>IF(Sales_Pipeline[[#This Row],[Close_Date]]="","","Q"&amp;ROUNDUP(MONTH(Sales_Pipeline[[#This Row],[Close_Date]])/3,0))</f>
        <v>Q2</v>
      </c>
      <c r="N2611" s="2" cm="1">
        <f t="array" ref="N2611">IFERROR(_xlfn.IFS(Sales_Pipeline[[#This Row],[Deal_Stage]]="Won",_xlfn.XLOOKUP(Sales_Pipeline[[#This Row],[Product]],Products!$A$2:$A$8,Products!$C$2:$C$8),Sales_Pipeline[[#This Row],[Deal_Stage]]="Lost",_xlfn.XLOOKUP(Sales_Pipeline[[#This Row],[Product]],Products!$A$2:$A$8,Products!$C$2:$C$8)),"")</f>
        <v>1096</v>
      </c>
      <c r="O2611" s="2">
        <v>1036</v>
      </c>
    </row>
    <row r="2612" spans="1:15" x14ac:dyDescent="0.3">
      <c r="A2612" t="s">
        <v>2758</v>
      </c>
      <c r="B2612" t="s">
        <v>7</v>
      </c>
      <c r="C2612" t="str">
        <f>_xlfn.XLOOKUP(Sales_Pipeline[[#This Row],[Sales_Agent]],Sales_Teams[Sales_Agent],Sales_Teams[Manager])</f>
        <v>Dustin Brinkmann</v>
      </c>
      <c r="D2612" t="str">
        <f>_xlfn.XLOOKUP(Sales_Pipeline[[#This Row],[Manager]],Sales_Teams[Manager],Sales_Teams[Regional_Office])</f>
        <v>Central</v>
      </c>
      <c r="E2612" t="s">
        <v>84</v>
      </c>
      <c r="F2612" t="s">
        <v>81</v>
      </c>
      <c r="G2612" t="str">
        <f>IFERROR(_xlfn.XLOOKUP(Sales_Pipeline[[#This Row],[Account]],Accounts!$A$2:$A$86,Accounts!$F$2:$F$86),"")</f>
        <v>Italy</v>
      </c>
      <c r="H2612" t="s">
        <v>57</v>
      </c>
      <c r="I2612" s="3">
        <v>42845</v>
      </c>
      <c r="J2612" s="3">
        <v>42852</v>
      </c>
      <c r="K2612" s="8" t="str">
        <f>IF(Sales_Pipeline[[#This Row],[Close_Date]]="","",TEXT(Sales_Pipeline[[#This Row],[Close_Date]],"ddd"))</f>
        <v>Thu</v>
      </c>
      <c r="L2612" s="8" t="str">
        <f>IF(Sales_Pipeline[[#This Row],[Close_Date]]="","",TEXT(Sales_Pipeline[[#This Row],[Close_Date]],"mmm"))</f>
        <v>Apr</v>
      </c>
      <c r="M2612" s="8" t="str">
        <f>IF(Sales_Pipeline[[#This Row],[Close_Date]]="","","Q"&amp;ROUNDUP(MONTH(Sales_Pipeline[[#This Row],[Close_Date]])/3,0))</f>
        <v>Q2</v>
      </c>
      <c r="N2612" s="2" cm="1">
        <f t="array" ref="N2612">IFERROR(_xlfn.IFS(Sales_Pipeline[[#This Row],[Deal_Stage]]="Won",_xlfn.XLOOKUP(Sales_Pipeline[[#This Row],[Product]],Products!$A$2:$A$8,Products!$C$2:$C$8),Sales_Pipeline[[#This Row],[Deal_Stage]]="Lost",_xlfn.XLOOKUP(Sales_Pipeline[[#This Row],[Product]],Products!$A$2:$A$8,Products!$C$2:$C$8)),"")</f>
        <v>5482</v>
      </c>
      <c r="O2612" s="2">
        <v>4878</v>
      </c>
    </row>
    <row r="2613" spans="1:15" x14ac:dyDescent="0.3">
      <c r="A2613" t="s">
        <v>2759</v>
      </c>
      <c r="B2613" t="s">
        <v>32</v>
      </c>
      <c r="C2613" t="str">
        <f>_xlfn.XLOOKUP(Sales_Pipeline[[#This Row],[Sales_Agent]],Sales_Teams[Sales_Agent],Sales_Teams[Manager])</f>
        <v>Celia Rouche</v>
      </c>
      <c r="D2613" t="str">
        <f>_xlfn.XLOOKUP(Sales_Pipeline[[#This Row],[Manager]],Sales_Teams[Manager],Sales_Teams[Regional_Office])</f>
        <v>West</v>
      </c>
      <c r="E2613" t="s">
        <v>63</v>
      </c>
      <c r="F2613" t="s">
        <v>211</v>
      </c>
      <c r="G2613" t="str">
        <f>IFERROR(_xlfn.XLOOKUP(Sales_Pipeline[[#This Row],[Account]],Accounts!$A$2:$A$86,Accounts!$F$2:$F$86),"")</f>
        <v>United States</v>
      </c>
      <c r="H2613" t="s">
        <v>82</v>
      </c>
      <c r="I2613" s="3">
        <v>42845</v>
      </c>
      <c r="J2613" s="3">
        <v>42853</v>
      </c>
      <c r="K2613" s="8" t="str">
        <f>IF(Sales_Pipeline[[#This Row],[Close_Date]]="","",TEXT(Sales_Pipeline[[#This Row],[Close_Date]],"ddd"))</f>
        <v>Fri</v>
      </c>
      <c r="L2613" s="8" t="str">
        <f>IF(Sales_Pipeline[[#This Row],[Close_Date]]="","",TEXT(Sales_Pipeline[[#This Row],[Close_Date]],"mmm"))</f>
        <v>Apr</v>
      </c>
      <c r="M2613" s="8" t="str">
        <f>IF(Sales_Pipeline[[#This Row],[Close_Date]]="","","Q"&amp;ROUNDUP(MONTH(Sales_Pipeline[[#This Row],[Close_Date]])/3,0))</f>
        <v>Q2</v>
      </c>
      <c r="N2613" s="2" cm="1">
        <f t="array" ref="N2613">IFERROR(_xlfn.IFS(Sales_Pipeline[[#This Row],[Deal_Stage]]="Won",_xlfn.XLOOKUP(Sales_Pipeline[[#This Row],[Product]],Products!$A$2:$A$8,Products!$C$2:$C$8),Sales_Pipeline[[#This Row],[Deal_Stage]]="Lost",_xlfn.XLOOKUP(Sales_Pipeline[[#This Row],[Product]],Products!$A$2:$A$8,Products!$C$2:$C$8)),"")</f>
        <v>550</v>
      </c>
      <c r="O2613" s="2">
        <v>0</v>
      </c>
    </row>
    <row r="2614" spans="1:15" x14ac:dyDescent="0.3">
      <c r="A2614" t="s">
        <v>2760</v>
      </c>
      <c r="B2614" t="s">
        <v>3</v>
      </c>
      <c r="C2614" t="str">
        <f>_xlfn.XLOOKUP(Sales_Pipeline[[#This Row],[Sales_Agent]],Sales_Teams[Sales_Agent],Sales_Teams[Manager])</f>
        <v>Dustin Brinkmann</v>
      </c>
      <c r="D2614" t="str">
        <f>_xlfn.XLOOKUP(Sales_Pipeline[[#This Row],[Manager]],Sales_Teams[Manager],Sales_Teams[Regional_Office])</f>
        <v>Central</v>
      </c>
      <c r="E2614" t="s">
        <v>55</v>
      </c>
      <c r="F2614" t="s">
        <v>507</v>
      </c>
      <c r="G2614" t="str">
        <f>IFERROR(_xlfn.XLOOKUP(Sales_Pipeline[[#This Row],[Account]],Accounts!$A$2:$A$86,Accounts!$F$2:$F$86),"")</f>
        <v>Belgium</v>
      </c>
      <c r="H2614" t="s">
        <v>82</v>
      </c>
      <c r="I2614" s="3">
        <v>42846</v>
      </c>
      <c r="J2614" s="3">
        <v>42860</v>
      </c>
      <c r="K2614" s="8" t="str">
        <f>IF(Sales_Pipeline[[#This Row],[Close_Date]]="","",TEXT(Sales_Pipeline[[#This Row],[Close_Date]],"ddd"))</f>
        <v>Fri</v>
      </c>
      <c r="L2614" s="8" t="str">
        <f>IF(Sales_Pipeline[[#This Row],[Close_Date]]="","",TEXT(Sales_Pipeline[[#This Row],[Close_Date]],"mmm"))</f>
        <v>May</v>
      </c>
      <c r="M2614" s="8" t="str">
        <f>IF(Sales_Pipeline[[#This Row],[Close_Date]]="","","Q"&amp;ROUNDUP(MONTH(Sales_Pipeline[[#This Row],[Close_Date]])/3,0))</f>
        <v>Q2</v>
      </c>
      <c r="N2614" s="2" cm="1">
        <f t="array" ref="N2614">IFERROR(_xlfn.IFS(Sales_Pipeline[[#This Row],[Deal_Stage]]="Won",_xlfn.XLOOKUP(Sales_Pipeline[[#This Row],[Product]],Products!$A$2:$A$8,Products!$C$2:$C$8),Sales_Pipeline[[#This Row],[Deal_Stage]]="Lost",_xlfn.XLOOKUP(Sales_Pipeline[[#This Row],[Product]],Products!$A$2:$A$8,Products!$C$2:$C$8)),"")</f>
        <v>1096</v>
      </c>
      <c r="O2614" s="2">
        <v>0</v>
      </c>
    </row>
    <row r="2615" spans="1:15" x14ac:dyDescent="0.3">
      <c r="A2615" t="s">
        <v>2761</v>
      </c>
      <c r="B2615" t="s">
        <v>27</v>
      </c>
      <c r="C2615" t="str">
        <f>_xlfn.XLOOKUP(Sales_Pipeline[[#This Row],[Sales_Agent]],Sales_Teams[Sales_Agent],Sales_Teams[Manager])</f>
        <v>Rocco Neubert</v>
      </c>
      <c r="D2615" t="str">
        <f>_xlfn.XLOOKUP(Sales_Pipeline[[#This Row],[Manager]],Sales_Teams[Manager],Sales_Teams[Regional_Office])</f>
        <v>East</v>
      </c>
      <c r="E2615" t="s">
        <v>55</v>
      </c>
      <c r="G2615" t="str">
        <f>IFERROR(_xlfn.XLOOKUP(Sales_Pipeline[[#This Row],[Account]],Accounts!$A$2:$A$86,Accounts!$F$2:$F$86),"")</f>
        <v/>
      </c>
      <c r="H2615" t="s">
        <v>77</v>
      </c>
      <c r="I2615" s="3">
        <v>42846</v>
      </c>
      <c r="K2615" s="8" t="str">
        <f>IF(Sales_Pipeline[[#This Row],[Close_Date]]="","",TEXT(Sales_Pipeline[[#This Row],[Close_Date]],"ddd"))</f>
        <v/>
      </c>
      <c r="L2615" s="8" t="str">
        <f>IF(Sales_Pipeline[[#This Row],[Close_Date]]="","",TEXT(Sales_Pipeline[[#This Row],[Close_Date]],"mmm"))</f>
        <v/>
      </c>
      <c r="M2615" s="8" t="str">
        <f>IF(Sales_Pipeline[[#This Row],[Close_Date]]="","","Q"&amp;ROUNDUP(MONTH(Sales_Pipeline[[#This Row],[Close_Date]])/3,0))</f>
        <v/>
      </c>
      <c r="N2615" s="2" t="str" cm="1">
        <f t="array" ref="N2615">IFERROR(_xlfn.IFS(Sales_Pipeline[[#This Row],[Deal_Stage]]="Won",_xlfn.XLOOKUP(Sales_Pipeline[[#This Row],[Product]],Products!$A$2:$A$8,Products!$C$2:$C$8),Sales_Pipeline[[#This Row],[Deal_Stage]]="Lost",_xlfn.XLOOKUP(Sales_Pipeline[[#This Row],[Product]],Products!$A$2:$A$8,Products!$C$2:$C$8)),"")</f>
        <v/>
      </c>
      <c r="O2615" s="2">
        <v>0</v>
      </c>
    </row>
    <row r="2616" spans="1:15" x14ac:dyDescent="0.3">
      <c r="A2616" t="s">
        <v>2762</v>
      </c>
      <c r="B2616" t="s">
        <v>27</v>
      </c>
      <c r="C2616" t="str">
        <f>_xlfn.XLOOKUP(Sales_Pipeline[[#This Row],[Sales_Agent]],Sales_Teams[Sales_Agent],Sales_Teams[Manager])</f>
        <v>Rocco Neubert</v>
      </c>
      <c r="D2616" t="str">
        <f>_xlfn.XLOOKUP(Sales_Pipeline[[#This Row],[Manager]],Sales_Teams[Manager],Sales_Teams[Regional_Office])</f>
        <v>East</v>
      </c>
      <c r="E2616" t="s">
        <v>55</v>
      </c>
      <c r="F2616" t="s">
        <v>209</v>
      </c>
      <c r="G2616" t="str">
        <f>IFERROR(_xlfn.XLOOKUP(Sales_Pipeline[[#This Row],[Account]],Accounts!$A$2:$A$86,Accounts!$F$2:$F$86),"")</f>
        <v>United States</v>
      </c>
      <c r="H2616" t="s">
        <v>57</v>
      </c>
      <c r="I2616" s="3">
        <v>42846</v>
      </c>
      <c r="J2616" s="3">
        <v>42968</v>
      </c>
      <c r="K2616" s="8" t="str">
        <f>IF(Sales_Pipeline[[#This Row],[Close_Date]]="","",TEXT(Sales_Pipeline[[#This Row],[Close_Date]],"ddd"))</f>
        <v>Mon</v>
      </c>
      <c r="L2616" s="8" t="str">
        <f>IF(Sales_Pipeline[[#This Row],[Close_Date]]="","",TEXT(Sales_Pipeline[[#This Row],[Close_Date]],"mmm"))</f>
        <v>Aug</v>
      </c>
      <c r="M2616" s="8" t="str">
        <f>IF(Sales_Pipeline[[#This Row],[Close_Date]]="","","Q"&amp;ROUNDUP(MONTH(Sales_Pipeline[[#This Row],[Close_Date]])/3,0))</f>
        <v>Q3</v>
      </c>
      <c r="N2616" s="2" cm="1">
        <f t="array" ref="N2616">IFERROR(_xlfn.IFS(Sales_Pipeline[[#This Row],[Deal_Stage]]="Won",_xlfn.XLOOKUP(Sales_Pipeline[[#This Row],[Product]],Products!$A$2:$A$8,Products!$C$2:$C$8),Sales_Pipeline[[#This Row],[Deal_Stage]]="Lost",_xlfn.XLOOKUP(Sales_Pipeline[[#This Row],[Product]],Products!$A$2:$A$8,Products!$C$2:$C$8)),"")</f>
        <v>1096</v>
      </c>
      <c r="O2616" s="2">
        <v>1033</v>
      </c>
    </row>
    <row r="2617" spans="1:15" x14ac:dyDescent="0.3">
      <c r="A2617" t="s">
        <v>2763</v>
      </c>
      <c r="B2617" t="s">
        <v>25</v>
      </c>
      <c r="C2617" t="str">
        <f>_xlfn.XLOOKUP(Sales_Pipeline[[#This Row],[Sales_Agent]],Sales_Teams[Sales_Agent],Sales_Teams[Manager])</f>
        <v>Rocco Neubert</v>
      </c>
      <c r="D2617" t="str">
        <f>_xlfn.XLOOKUP(Sales_Pipeline[[#This Row],[Manager]],Sales_Teams[Manager],Sales_Teams[Regional_Office])</f>
        <v>East</v>
      </c>
      <c r="E2617" t="s">
        <v>84</v>
      </c>
      <c r="F2617" t="s">
        <v>315</v>
      </c>
      <c r="G2617" t="str">
        <f>IFERROR(_xlfn.XLOOKUP(Sales_Pipeline[[#This Row],[Account]],Accounts!$A$2:$A$86,Accounts!$F$2:$F$86),"")</f>
        <v>United States</v>
      </c>
      <c r="H2617" t="s">
        <v>57</v>
      </c>
      <c r="I2617" s="3">
        <v>42846</v>
      </c>
      <c r="J2617" s="3">
        <v>42898</v>
      </c>
      <c r="K2617" s="8" t="str">
        <f>IF(Sales_Pipeline[[#This Row],[Close_Date]]="","",TEXT(Sales_Pipeline[[#This Row],[Close_Date]],"ddd"))</f>
        <v>Mon</v>
      </c>
      <c r="L2617" s="8" t="str">
        <f>IF(Sales_Pipeline[[#This Row],[Close_Date]]="","",TEXT(Sales_Pipeline[[#This Row],[Close_Date]],"mmm"))</f>
        <v>Jun</v>
      </c>
      <c r="M2617" s="8" t="str">
        <f>IF(Sales_Pipeline[[#This Row],[Close_Date]]="","","Q"&amp;ROUNDUP(MONTH(Sales_Pipeline[[#This Row],[Close_Date]])/3,0))</f>
        <v>Q2</v>
      </c>
      <c r="N2617" s="2" cm="1">
        <f t="array" ref="N2617">IFERROR(_xlfn.IFS(Sales_Pipeline[[#This Row],[Deal_Stage]]="Won",_xlfn.XLOOKUP(Sales_Pipeline[[#This Row],[Product]],Products!$A$2:$A$8,Products!$C$2:$C$8),Sales_Pipeline[[#This Row],[Deal_Stage]]="Lost",_xlfn.XLOOKUP(Sales_Pipeline[[#This Row],[Product]],Products!$A$2:$A$8,Products!$C$2:$C$8)),"")</f>
        <v>5482</v>
      </c>
      <c r="O2617" s="2">
        <v>5343</v>
      </c>
    </row>
    <row r="2618" spans="1:15" x14ac:dyDescent="0.3">
      <c r="A2618" t="s">
        <v>2764</v>
      </c>
      <c r="B2618" t="s">
        <v>15</v>
      </c>
      <c r="C2618" t="str">
        <f>_xlfn.XLOOKUP(Sales_Pipeline[[#This Row],[Sales_Agent]],Sales_Teams[Sales_Agent],Sales_Teams[Manager])</f>
        <v>Melvin Marxen</v>
      </c>
      <c r="D2618" t="str">
        <f>_xlfn.XLOOKUP(Sales_Pipeline[[#This Row],[Manager]],Sales_Teams[Manager],Sales_Teams[Regional_Office])</f>
        <v>Central</v>
      </c>
      <c r="E2618" t="s">
        <v>55</v>
      </c>
      <c r="F2618" t="s">
        <v>141</v>
      </c>
      <c r="G2618" t="str">
        <f>IFERROR(_xlfn.XLOOKUP(Sales_Pipeline[[#This Row],[Account]],Accounts!$A$2:$A$86,Accounts!$F$2:$F$86),"")</f>
        <v>United States</v>
      </c>
      <c r="H2618" t="s">
        <v>82</v>
      </c>
      <c r="I2618" s="3">
        <v>42846</v>
      </c>
      <c r="J2618" s="3">
        <v>42855</v>
      </c>
      <c r="K2618" s="8" t="str">
        <f>IF(Sales_Pipeline[[#This Row],[Close_Date]]="","",TEXT(Sales_Pipeline[[#This Row],[Close_Date]],"ddd"))</f>
        <v>Sun</v>
      </c>
      <c r="L2618" s="8" t="str">
        <f>IF(Sales_Pipeline[[#This Row],[Close_Date]]="","",TEXT(Sales_Pipeline[[#This Row],[Close_Date]],"mmm"))</f>
        <v>Apr</v>
      </c>
      <c r="M2618" s="8" t="str">
        <f>IF(Sales_Pipeline[[#This Row],[Close_Date]]="","","Q"&amp;ROUNDUP(MONTH(Sales_Pipeline[[#This Row],[Close_Date]])/3,0))</f>
        <v>Q2</v>
      </c>
      <c r="N2618" s="2" cm="1">
        <f t="array" ref="N2618">IFERROR(_xlfn.IFS(Sales_Pipeline[[#This Row],[Deal_Stage]]="Won",_xlfn.XLOOKUP(Sales_Pipeline[[#This Row],[Product]],Products!$A$2:$A$8,Products!$C$2:$C$8),Sales_Pipeline[[#This Row],[Deal_Stage]]="Lost",_xlfn.XLOOKUP(Sales_Pipeline[[#This Row],[Product]],Products!$A$2:$A$8,Products!$C$2:$C$8)),"")</f>
        <v>1096</v>
      </c>
      <c r="O2618" s="2">
        <v>0</v>
      </c>
    </row>
    <row r="2619" spans="1:15" x14ac:dyDescent="0.3">
      <c r="A2619" t="s">
        <v>2765</v>
      </c>
      <c r="B2619" t="s">
        <v>15</v>
      </c>
      <c r="C2619" t="str">
        <f>_xlfn.XLOOKUP(Sales_Pipeline[[#This Row],[Sales_Agent]],Sales_Teams[Sales_Agent],Sales_Teams[Manager])</f>
        <v>Melvin Marxen</v>
      </c>
      <c r="D2619" t="str">
        <f>_xlfn.XLOOKUP(Sales_Pipeline[[#This Row],[Manager]],Sales_Teams[Manager],Sales_Teams[Regional_Office])</f>
        <v>Central</v>
      </c>
      <c r="E2619" t="s">
        <v>8953</v>
      </c>
      <c r="F2619" t="s">
        <v>134</v>
      </c>
      <c r="G2619" t="str">
        <f>IFERROR(_xlfn.XLOOKUP(Sales_Pipeline[[#This Row],[Account]],Accounts!$A$2:$A$86,Accounts!$F$2:$F$86),"")</f>
        <v>United States</v>
      </c>
      <c r="H2619" t="s">
        <v>82</v>
      </c>
      <c r="I2619" s="3">
        <v>42846</v>
      </c>
      <c r="J2619" s="3">
        <v>42852</v>
      </c>
      <c r="K2619" s="8" t="str">
        <f>IF(Sales_Pipeline[[#This Row],[Close_Date]]="","",TEXT(Sales_Pipeline[[#This Row],[Close_Date]],"ddd"))</f>
        <v>Thu</v>
      </c>
      <c r="L2619" s="8" t="str">
        <f>IF(Sales_Pipeline[[#This Row],[Close_Date]]="","",TEXT(Sales_Pipeline[[#This Row],[Close_Date]],"mmm"))</f>
        <v>Apr</v>
      </c>
      <c r="M2619" s="8" t="str">
        <f>IF(Sales_Pipeline[[#This Row],[Close_Date]]="","","Q"&amp;ROUNDUP(MONTH(Sales_Pipeline[[#This Row],[Close_Date]])/3,0))</f>
        <v>Q2</v>
      </c>
      <c r="N2619" s="2" cm="1">
        <f t="array" ref="N2619">IFERROR(_xlfn.IFS(Sales_Pipeline[[#This Row],[Deal_Stage]]="Won",_xlfn.XLOOKUP(Sales_Pipeline[[#This Row],[Product]],Products!$A$2:$A$8,Products!$C$2:$C$8),Sales_Pipeline[[#This Row],[Deal_Stage]]="Lost",_xlfn.XLOOKUP(Sales_Pipeline[[#This Row],[Product]],Products!$A$2:$A$8,Products!$C$2:$C$8)),"")</f>
        <v>4821</v>
      </c>
      <c r="O2619" s="2">
        <v>0</v>
      </c>
    </row>
    <row r="2620" spans="1:15" x14ac:dyDescent="0.3">
      <c r="A2620" t="s">
        <v>2766</v>
      </c>
      <c r="B2620" t="s">
        <v>15</v>
      </c>
      <c r="C2620" t="str">
        <f>_xlfn.XLOOKUP(Sales_Pipeline[[#This Row],[Sales_Agent]],Sales_Teams[Sales_Agent],Sales_Teams[Manager])</f>
        <v>Melvin Marxen</v>
      </c>
      <c r="D2620" t="str">
        <f>_xlfn.XLOOKUP(Sales_Pipeline[[#This Row],[Manager]],Sales_Teams[Manager],Sales_Teams[Regional_Office])</f>
        <v>Central</v>
      </c>
      <c r="E2620" t="s">
        <v>8953</v>
      </c>
      <c r="F2620" t="s">
        <v>134</v>
      </c>
      <c r="G2620" t="str">
        <f>IFERROR(_xlfn.XLOOKUP(Sales_Pipeline[[#This Row],[Account]],Accounts!$A$2:$A$86,Accounts!$F$2:$F$86),"")</f>
        <v>United States</v>
      </c>
      <c r="H2620" t="s">
        <v>82</v>
      </c>
      <c r="I2620" s="3">
        <v>42846</v>
      </c>
      <c r="J2620" s="3">
        <v>42957</v>
      </c>
      <c r="K2620" s="8" t="str">
        <f>IF(Sales_Pipeline[[#This Row],[Close_Date]]="","",TEXT(Sales_Pipeline[[#This Row],[Close_Date]],"ddd"))</f>
        <v>Thu</v>
      </c>
      <c r="L2620" s="8" t="str">
        <f>IF(Sales_Pipeline[[#This Row],[Close_Date]]="","",TEXT(Sales_Pipeline[[#This Row],[Close_Date]],"mmm"))</f>
        <v>Aug</v>
      </c>
      <c r="M2620" s="8" t="str">
        <f>IF(Sales_Pipeline[[#This Row],[Close_Date]]="","","Q"&amp;ROUNDUP(MONTH(Sales_Pipeline[[#This Row],[Close_Date]])/3,0))</f>
        <v>Q3</v>
      </c>
      <c r="N2620" s="2" cm="1">
        <f t="array" ref="N2620">IFERROR(_xlfn.IFS(Sales_Pipeline[[#This Row],[Deal_Stage]]="Won",_xlfn.XLOOKUP(Sales_Pipeline[[#This Row],[Product]],Products!$A$2:$A$8,Products!$C$2:$C$8),Sales_Pipeline[[#This Row],[Deal_Stage]]="Lost",_xlfn.XLOOKUP(Sales_Pipeline[[#This Row],[Product]],Products!$A$2:$A$8,Products!$C$2:$C$8)),"")</f>
        <v>4821</v>
      </c>
      <c r="O2620" s="2">
        <v>0</v>
      </c>
    </row>
    <row r="2621" spans="1:15" x14ac:dyDescent="0.3">
      <c r="A2621" t="s">
        <v>2767</v>
      </c>
      <c r="B2621" t="s">
        <v>15</v>
      </c>
      <c r="C2621" t="str">
        <f>_xlfn.XLOOKUP(Sales_Pipeline[[#This Row],[Sales_Agent]],Sales_Teams[Sales_Agent],Sales_Teams[Manager])</f>
        <v>Melvin Marxen</v>
      </c>
      <c r="D2621" t="str">
        <f>_xlfn.XLOOKUP(Sales_Pipeline[[#This Row],[Manager]],Sales_Teams[Manager],Sales_Teams[Regional_Office])</f>
        <v>Central</v>
      </c>
      <c r="E2621" t="s">
        <v>76</v>
      </c>
      <c r="F2621" t="s">
        <v>150</v>
      </c>
      <c r="G2621" t="str">
        <f>IFERROR(_xlfn.XLOOKUP(Sales_Pipeline[[#This Row],[Account]],Accounts!$A$2:$A$86,Accounts!$F$2:$F$86),"")</f>
        <v>United States</v>
      </c>
      <c r="H2621" t="s">
        <v>57</v>
      </c>
      <c r="I2621" s="3">
        <v>42846</v>
      </c>
      <c r="J2621" s="3">
        <v>42851</v>
      </c>
      <c r="K2621" s="8" t="str">
        <f>IF(Sales_Pipeline[[#This Row],[Close_Date]]="","",TEXT(Sales_Pipeline[[#This Row],[Close_Date]],"ddd"))</f>
        <v>Wed</v>
      </c>
      <c r="L2621" s="8" t="str">
        <f>IF(Sales_Pipeline[[#This Row],[Close_Date]]="","",TEXT(Sales_Pipeline[[#This Row],[Close_Date]],"mmm"))</f>
        <v>Apr</v>
      </c>
      <c r="M2621" s="8" t="str">
        <f>IF(Sales_Pipeline[[#This Row],[Close_Date]]="","","Q"&amp;ROUNDUP(MONTH(Sales_Pipeline[[#This Row],[Close_Date]])/3,0))</f>
        <v>Q2</v>
      </c>
      <c r="N2621" s="2" cm="1">
        <f t="array" ref="N2621">IFERROR(_xlfn.IFS(Sales_Pipeline[[#This Row],[Deal_Stage]]="Won",_xlfn.XLOOKUP(Sales_Pipeline[[#This Row],[Product]],Products!$A$2:$A$8,Products!$C$2:$C$8),Sales_Pipeline[[#This Row],[Deal_Stage]]="Lost",_xlfn.XLOOKUP(Sales_Pipeline[[#This Row],[Product]],Products!$A$2:$A$8,Products!$C$2:$C$8)),"")</f>
        <v>3393</v>
      </c>
      <c r="O2621" s="2">
        <v>3269</v>
      </c>
    </row>
    <row r="2622" spans="1:15" x14ac:dyDescent="0.3">
      <c r="A2622" t="s">
        <v>2768</v>
      </c>
      <c r="B2622" t="s">
        <v>28</v>
      </c>
      <c r="C2622" t="str">
        <f>_xlfn.XLOOKUP(Sales_Pipeline[[#This Row],[Sales_Agent]],Sales_Teams[Sales_Agent],Sales_Teams[Manager])</f>
        <v>Rocco Neubert</v>
      </c>
      <c r="D2622" t="str">
        <f>_xlfn.XLOOKUP(Sales_Pipeline[[#This Row],[Manager]],Sales_Teams[Manager],Sales_Teams[Regional_Office])</f>
        <v>East</v>
      </c>
      <c r="E2622" t="s">
        <v>63</v>
      </c>
      <c r="F2622" t="s">
        <v>161</v>
      </c>
      <c r="G2622" t="str">
        <f>IFERROR(_xlfn.XLOOKUP(Sales_Pipeline[[#This Row],[Account]],Accounts!$A$2:$A$86,Accounts!$F$2:$F$86),"")</f>
        <v>United States</v>
      </c>
      <c r="H2622" t="s">
        <v>82</v>
      </c>
      <c r="I2622" s="3">
        <v>42846</v>
      </c>
      <c r="J2622" s="3">
        <v>42862</v>
      </c>
      <c r="K2622" s="8" t="str">
        <f>IF(Sales_Pipeline[[#This Row],[Close_Date]]="","",TEXT(Sales_Pipeline[[#This Row],[Close_Date]],"ddd"))</f>
        <v>Sun</v>
      </c>
      <c r="L2622" s="8" t="str">
        <f>IF(Sales_Pipeline[[#This Row],[Close_Date]]="","",TEXT(Sales_Pipeline[[#This Row],[Close_Date]],"mmm"))</f>
        <v>May</v>
      </c>
      <c r="M2622" s="8" t="str">
        <f>IF(Sales_Pipeline[[#This Row],[Close_Date]]="","","Q"&amp;ROUNDUP(MONTH(Sales_Pipeline[[#This Row],[Close_Date]])/3,0))</f>
        <v>Q2</v>
      </c>
      <c r="N2622" s="2" cm="1">
        <f t="array" ref="N2622">IFERROR(_xlfn.IFS(Sales_Pipeline[[#This Row],[Deal_Stage]]="Won",_xlfn.XLOOKUP(Sales_Pipeline[[#This Row],[Product]],Products!$A$2:$A$8,Products!$C$2:$C$8),Sales_Pipeline[[#This Row],[Deal_Stage]]="Lost",_xlfn.XLOOKUP(Sales_Pipeline[[#This Row],[Product]],Products!$A$2:$A$8,Products!$C$2:$C$8)),"")</f>
        <v>550</v>
      </c>
      <c r="O2622" s="2">
        <v>0</v>
      </c>
    </row>
    <row r="2623" spans="1:15" x14ac:dyDescent="0.3">
      <c r="A2623" t="s">
        <v>2769</v>
      </c>
      <c r="B2623" t="s">
        <v>28</v>
      </c>
      <c r="C2623" t="str">
        <f>_xlfn.XLOOKUP(Sales_Pipeline[[#This Row],[Sales_Agent]],Sales_Teams[Sales_Agent],Sales_Teams[Manager])</f>
        <v>Rocco Neubert</v>
      </c>
      <c r="D2623" t="str">
        <f>_xlfn.XLOOKUP(Sales_Pipeline[[#This Row],[Manager]],Sales_Teams[Manager],Sales_Teams[Regional_Office])</f>
        <v>East</v>
      </c>
      <c r="E2623" t="s">
        <v>8953</v>
      </c>
      <c r="F2623" t="s">
        <v>123</v>
      </c>
      <c r="G2623" t="str">
        <f>IFERROR(_xlfn.XLOOKUP(Sales_Pipeline[[#This Row],[Account]],Accounts!$A$2:$A$86,Accounts!$F$2:$F$86),"")</f>
        <v>United States</v>
      </c>
      <c r="H2623" t="s">
        <v>57</v>
      </c>
      <c r="I2623" s="3">
        <v>42846</v>
      </c>
      <c r="J2623" s="3">
        <v>42852</v>
      </c>
      <c r="K2623" s="8" t="str">
        <f>IF(Sales_Pipeline[[#This Row],[Close_Date]]="","",TEXT(Sales_Pipeline[[#This Row],[Close_Date]],"ddd"))</f>
        <v>Thu</v>
      </c>
      <c r="L2623" s="8" t="str">
        <f>IF(Sales_Pipeline[[#This Row],[Close_Date]]="","",TEXT(Sales_Pipeline[[#This Row],[Close_Date]],"mmm"))</f>
        <v>Apr</v>
      </c>
      <c r="M2623" s="8" t="str">
        <f>IF(Sales_Pipeline[[#This Row],[Close_Date]]="","","Q"&amp;ROUNDUP(MONTH(Sales_Pipeline[[#This Row],[Close_Date]])/3,0))</f>
        <v>Q2</v>
      </c>
      <c r="N2623" s="2" cm="1">
        <f t="array" ref="N2623">IFERROR(_xlfn.IFS(Sales_Pipeline[[#This Row],[Deal_Stage]]="Won",_xlfn.XLOOKUP(Sales_Pipeline[[#This Row],[Product]],Products!$A$2:$A$8,Products!$C$2:$C$8),Sales_Pipeline[[#This Row],[Deal_Stage]]="Lost",_xlfn.XLOOKUP(Sales_Pipeline[[#This Row],[Product]],Products!$A$2:$A$8,Products!$C$2:$C$8)),"")</f>
        <v>4821</v>
      </c>
      <c r="O2623" s="2">
        <v>4605</v>
      </c>
    </row>
    <row r="2624" spans="1:15" x14ac:dyDescent="0.3">
      <c r="A2624" t="s">
        <v>2770</v>
      </c>
      <c r="B2624" t="s">
        <v>22</v>
      </c>
      <c r="C2624" t="str">
        <f>_xlfn.XLOOKUP(Sales_Pipeline[[#This Row],[Sales_Agent]],Sales_Teams[Sales_Agent],Sales_Teams[Manager])</f>
        <v>Cara Losch</v>
      </c>
      <c r="D2624" t="str">
        <f>_xlfn.XLOOKUP(Sales_Pipeline[[#This Row],[Manager]],Sales_Teams[Manager],Sales_Teams[Regional_Office])</f>
        <v>East</v>
      </c>
      <c r="E2624" t="s">
        <v>84</v>
      </c>
      <c r="F2624" t="s">
        <v>129</v>
      </c>
      <c r="G2624" t="str">
        <f>IFERROR(_xlfn.XLOOKUP(Sales_Pipeline[[#This Row],[Account]],Accounts!$A$2:$A$86,Accounts!$F$2:$F$86),"")</f>
        <v>Jordan</v>
      </c>
      <c r="H2624" t="s">
        <v>57</v>
      </c>
      <c r="I2624" s="3">
        <v>42846</v>
      </c>
      <c r="J2624" s="3">
        <v>42898</v>
      </c>
      <c r="K2624" s="8" t="str">
        <f>IF(Sales_Pipeline[[#This Row],[Close_Date]]="","",TEXT(Sales_Pipeline[[#This Row],[Close_Date]],"ddd"))</f>
        <v>Mon</v>
      </c>
      <c r="L2624" s="8" t="str">
        <f>IF(Sales_Pipeline[[#This Row],[Close_Date]]="","",TEXT(Sales_Pipeline[[#This Row],[Close_Date]],"mmm"))</f>
        <v>Jun</v>
      </c>
      <c r="M2624" s="8" t="str">
        <f>IF(Sales_Pipeline[[#This Row],[Close_Date]]="","","Q"&amp;ROUNDUP(MONTH(Sales_Pipeline[[#This Row],[Close_Date]])/3,0))</f>
        <v>Q2</v>
      </c>
      <c r="N2624" s="2" cm="1">
        <f t="array" ref="N2624">IFERROR(_xlfn.IFS(Sales_Pipeline[[#This Row],[Deal_Stage]]="Won",_xlfn.XLOOKUP(Sales_Pipeline[[#This Row],[Product]],Products!$A$2:$A$8,Products!$C$2:$C$8),Sales_Pipeline[[#This Row],[Deal_Stage]]="Lost",_xlfn.XLOOKUP(Sales_Pipeline[[#This Row],[Product]],Products!$A$2:$A$8,Products!$C$2:$C$8)),"")</f>
        <v>5482</v>
      </c>
      <c r="O2624" s="2">
        <v>4908</v>
      </c>
    </row>
    <row r="2625" spans="1:15" x14ac:dyDescent="0.3">
      <c r="A2625" t="s">
        <v>2771</v>
      </c>
      <c r="B2625" t="s">
        <v>36</v>
      </c>
      <c r="C2625" t="str">
        <f>_xlfn.XLOOKUP(Sales_Pipeline[[#This Row],[Sales_Agent]],Sales_Teams[Sales_Agent],Sales_Teams[Manager])</f>
        <v>Celia Rouche</v>
      </c>
      <c r="D2625" t="str">
        <f>_xlfn.XLOOKUP(Sales_Pipeline[[#This Row],[Manager]],Sales_Teams[Manager],Sales_Teams[Regional_Office])</f>
        <v>West</v>
      </c>
      <c r="E2625" t="s">
        <v>76</v>
      </c>
      <c r="F2625" t="s">
        <v>114</v>
      </c>
      <c r="G2625" t="str">
        <f>IFERROR(_xlfn.XLOOKUP(Sales_Pipeline[[#This Row],[Account]],Accounts!$A$2:$A$86,Accounts!$F$2:$F$86),"")</f>
        <v>United States</v>
      </c>
      <c r="H2625" t="s">
        <v>57</v>
      </c>
      <c r="I2625" s="3">
        <v>42846</v>
      </c>
      <c r="J2625" s="3">
        <v>42855</v>
      </c>
      <c r="K2625" s="8" t="str">
        <f>IF(Sales_Pipeline[[#This Row],[Close_Date]]="","",TEXT(Sales_Pipeline[[#This Row],[Close_Date]],"ddd"))</f>
        <v>Sun</v>
      </c>
      <c r="L2625" s="8" t="str">
        <f>IF(Sales_Pipeline[[#This Row],[Close_Date]]="","",TEXT(Sales_Pipeline[[#This Row],[Close_Date]],"mmm"))</f>
        <v>Apr</v>
      </c>
      <c r="M2625" s="8" t="str">
        <f>IF(Sales_Pipeline[[#This Row],[Close_Date]]="","","Q"&amp;ROUNDUP(MONTH(Sales_Pipeline[[#This Row],[Close_Date]])/3,0))</f>
        <v>Q2</v>
      </c>
      <c r="N2625" s="2" cm="1">
        <f t="array" ref="N2625">IFERROR(_xlfn.IFS(Sales_Pipeline[[#This Row],[Deal_Stage]]="Won",_xlfn.XLOOKUP(Sales_Pipeline[[#This Row],[Product]],Products!$A$2:$A$8,Products!$C$2:$C$8),Sales_Pipeline[[#This Row],[Deal_Stage]]="Lost",_xlfn.XLOOKUP(Sales_Pipeline[[#This Row],[Product]],Products!$A$2:$A$8,Products!$C$2:$C$8)),"")</f>
        <v>3393</v>
      </c>
      <c r="O2625" s="2">
        <v>3303</v>
      </c>
    </row>
    <row r="2626" spans="1:15" x14ac:dyDescent="0.3">
      <c r="A2626" t="s">
        <v>2772</v>
      </c>
      <c r="B2626" t="s">
        <v>10</v>
      </c>
      <c r="C2626" t="str">
        <f>_xlfn.XLOOKUP(Sales_Pipeline[[#This Row],[Sales_Agent]],Sales_Teams[Sales_Agent],Sales_Teams[Manager])</f>
        <v>Melvin Marxen</v>
      </c>
      <c r="D2626" t="str">
        <f>_xlfn.XLOOKUP(Sales_Pipeline[[#This Row],[Manager]],Sales_Teams[Manager],Sales_Teams[Regional_Office])</f>
        <v>Central</v>
      </c>
      <c r="E2626" t="s">
        <v>76</v>
      </c>
      <c r="F2626" t="s">
        <v>118</v>
      </c>
      <c r="G2626" t="str">
        <f>IFERROR(_xlfn.XLOOKUP(Sales_Pipeline[[#This Row],[Account]],Accounts!$A$2:$A$86,Accounts!$F$2:$F$86),"")</f>
        <v>United States</v>
      </c>
      <c r="H2626" t="s">
        <v>82</v>
      </c>
      <c r="I2626" s="3">
        <v>42846</v>
      </c>
      <c r="J2626" s="3">
        <v>42847</v>
      </c>
      <c r="K2626" s="8" t="str">
        <f>IF(Sales_Pipeline[[#This Row],[Close_Date]]="","",TEXT(Sales_Pipeline[[#This Row],[Close_Date]],"ddd"))</f>
        <v>Sat</v>
      </c>
      <c r="L2626" s="8" t="str">
        <f>IF(Sales_Pipeline[[#This Row],[Close_Date]]="","",TEXT(Sales_Pipeline[[#This Row],[Close_Date]],"mmm"))</f>
        <v>Apr</v>
      </c>
      <c r="M2626" s="8" t="str">
        <f>IF(Sales_Pipeline[[#This Row],[Close_Date]]="","","Q"&amp;ROUNDUP(MONTH(Sales_Pipeline[[#This Row],[Close_Date]])/3,0))</f>
        <v>Q2</v>
      </c>
      <c r="N2626" s="2" cm="1">
        <f t="array" ref="N2626">IFERROR(_xlfn.IFS(Sales_Pipeline[[#This Row],[Deal_Stage]]="Won",_xlfn.XLOOKUP(Sales_Pipeline[[#This Row],[Product]],Products!$A$2:$A$8,Products!$C$2:$C$8),Sales_Pipeline[[#This Row],[Deal_Stage]]="Lost",_xlfn.XLOOKUP(Sales_Pipeline[[#This Row],[Product]],Products!$A$2:$A$8,Products!$C$2:$C$8)),"")</f>
        <v>3393</v>
      </c>
      <c r="O2626" s="2">
        <v>0</v>
      </c>
    </row>
    <row r="2627" spans="1:15" x14ac:dyDescent="0.3">
      <c r="A2627" t="s">
        <v>2773</v>
      </c>
      <c r="B2627" t="s">
        <v>10</v>
      </c>
      <c r="C2627" t="str">
        <f>_xlfn.XLOOKUP(Sales_Pipeline[[#This Row],[Sales_Agent]],Sales_Teams[Sales_Agent],Sales_Teams[Manager])</f>
        <v>Melvin Marxen</v>
      </c>
      <c r="D2627" t="str">
        <f>_xlfn.XLOOKUP(Sales_Pipeline[[#This Row],[Manager]],Sales_Teams[Manager],Sales_Teams[Regional_Office])</f>
        <v>Central</v>
      </c>
      <c r="E2627" t="s">
        <v>76</v>
      </c>
      <c r="F2627" t="s">
        <v>68</v>
      </c>
      <c r="G2627" t="str">
        <f>IFERROR(_xlfn.XLOOKUP(Sales_Pipeline[[#This Row],[Account]],Accounts!$A$2:$A$86,Accounts!$F$2:$F$86),"")</f>
        <v>United States</v>
      </c>
      <c r="H2627" t="s">
        <v>82</v>
      </c>
      <c r="I2627" s="3">
        <v>42846</v>
      </c>
      <c r="J2627" s="3">
        <v>42857</v>
      </c>
      <c r="K2627" s="8" t="str">
        <f>IF(Sales_Pipeline[[#This Row],[Close_Date]]="","",TEXT(Sales_Pipeline[[#This Row],[Close_Date]],"ddd"))</f>
        <v>Tue</v>
      </c>
      <c r="L2627" s="8" t="str">
        <f>IF(Sales_Pipeline[[#This Row],[Close_Date]]="","",TEXT(Sales_Pipeline[[#This Row],[Close_Date]],"mmm"))</f>
        <v>May</v>
      </c>
      <c r="M2627" s="8" t="str">
        <f>IF(Sales_Pipeline[[#This Row],[Close_Date]]="","","Q"&amp;ROUNDUP(MONTH(Sales_Pipeline[[#This Row],[Close_Date]])/3,0))</f>
        <v>Q2</v>
      </c>
      <c r="N2627" s="2" cm="1">
        <f t="array" ref="N2627">IFERROR(_xlfn.IFS(Sales_Pipeline[[#This Row],[Deal_Stage]]="Won",_xlfn.XLOOKUP(Sales_Pipeline[[#This Row],[Product]],Products!$A$2:$A$8,Products!$C$2:$C$8),Sales_Pipeline[[#This Row],[Deal_Stage]]="Lost",_xlfn.XLOOKUP(Sales_Pipeline[[#This Row],[Product]],Products!$A$2:$A$8,Products!$C$2:$C$8)),"")</f>
        <v>3393</v>
      </c>
      <c r="O2627" s="2">
        <v>0</v>
      </c>
    </row>
    <row r="2628" spans="1:15" x14ac:dyDescent="0.3">
      <c r="A2628" t="s">
        <v>2774</v>
      </c>
      <c r="B2628" t="s">
        <v>10</v>
      </c>
      <c r="C2628" t="str">
        <f>_xlfn.XLOOKUP(Sales_Pipeline[[#This Row],[Sales_Agent]],Sales_Teams[Sales_Agent],Sales_Teams[Manager])</f>
        <v>Melvin Marxen</v>
      </c>
      <c r="D2628" t="str">
        <f>_xlfn.XLOOKUP(Sales_Pipeline[[#This Row],[Manager]],Sales_Teams[Manager],Sales_Teams[Regional_Office])</f>
        <v>Central</v>
      </c>
      <c r="E2628" t="s">
        <v>61</v>
      </c>
      <c r="F2628" t="s">
        <v>507</v>
      </c>
      <c r="G2628" t="str">
        <f>IFERROR(_xlfn.XLOOKUP(Sales_Pipeline[[#This Row],[Account]],Accounts!$A$2:$A$86,Accounts!$F$2:$F$86),"")</f>
        <v>Belgium</v>
      </c>
      <c r="H2628" t="s">
        <v>57</v>
      </c>
      <c r="I2628" s="3">
        <v>42846</v>
      </c>
      <c r="J2628" s="3">
        <v>42847</v>
      </c>
      <c r="K2628" s="8" t="str">
        <f>IF(Sales_Pipeline[[#This Row],[Close_Date]]="","",TEXT(Sales_Pipeline[[#This Row],[Close_Date]],"ddd"))</f>
        <v>Sat</v>
      </c>
      <c r="L2628" s="8" t="str">
        <f>IF(Sales_Pipeline[[#This Row],[Close_Date]]="","",TEXT(Sales_Pipeline[[#This Row],[Close_Date]],"mmm"))</f>
        <v>Apr</v>
      </c>
      <c r="M2628" s="8" t="str">
        <f>IF(Sales_Pipeline[[#This Row],[Close_Date]]="","","Q"&amp;ROUNDUP(MONTH(Sales_Pipeline[[#This Row],[Close_Date]])/3,0))</f>
        <v>Q2</v>
      </c>
      <c r="N2628" s="2" cm="1">
        <f t="array" ref="N2628">IFERROR(_xlfn.IFS(Sales_Pipeline[[#This Row],[Deal_Stage]]="Won",_xlfn.XLOOKUP(Sales_Pipeline[[#This Row],[Product]],Products!$A$2:$A$8,Products!$C$2:$C$8),Sales_Pipeline[[#This Row],[Deal_Stage]]="Lost",_xlfn.XLOOKUP(Sales_Pipeline[[#This Row],[Product]],Products!$A$2:$A$8,Products!$C$2:$C$8)),"")</f>
        <v>55</v>
      </c>
      <c r="O2628" s="2">
        <v>55</v>
      </c>
    </row>
    <row r="2629" spans="1:15" x14ac:dyDescent="0.3">
      <c r="A2629" t="s">
        <v>2775</v>
      </c>
      <c r="B2629" t="s">
        <v>43</v>
      </c>
      <c r="C2629" t="str">
        <f>_xlfn.XLOOKUP(Sales_Pipeline[[#This Row],[Sales_Agent]],Sales_Teams[Sales_Agent],Sales_Teams[Manager])</f>
        <v>Summer Sewald</v>
      </c>
      <c r="D2629" t="str">
        <f>_xlfn.XLOOKUP(Sales_Pipeline[[#This Row],[Manager]],Sales_Teams[Manager],Sales_Teams[Regional_Office])</f>
        <v>West</v>
      </c>
      <c r="E2629" t="s">
        <v>63</v>
      </c>
      <c r="F2629" t="s">
        <v>201</v>
      </c>
      <c r="G2629" t="str">
        <f>IFERROR(_xlfn.XLOOKUP(Sales_Pipeline[[#This Row],[Account]],Accounts!$A$2:$A$86,Accounts!$F$2:$F$86),"")</f>
        <v>United States</v>
      </c>
      <c r="H2629" t="s">
        <v>57</v>
      </c>
      <c r="I2629" s="3">
        <v>42846</v>
      </c>
      <c r="J2629" s="3">
        <v>42915</v>
      </c>
      <c r="K2629" s="8" t="str">
        <f>IF(Sales_Pipeline[[#This Row],[Close_Date]]="","",TEXT(Sales_Pipeline[[#This Row],[Close_Date]],"ddd"))</f>
        <v>Thu</v>
      </c>
      <c r="L2629" s="8" t="str">
        <f>IF(Sales_Pipeline[[#This Row],[Close_Date]]="","",TEXT(Sales_Pipeline[[#This Row],[Close_Date]],"mmm"))</f>
        <v>Jun</v>
      </c>
      <c r="M2629" s="8" t="str">
        <f>IF(Sales_Pipeline[[#This Row],[Close_Date]]="","","Q"&amp;ROUNDUP(MONTH(Sales_Pipeline[[#This Row],[Close_Date]])/3,0))</f>
        <v>Q2</v>
      </c>
      <c r="N2629" s="2" cm="1">
        <f t="array" ref="N2629">IFERROR(_xlfn.IFS(Sales_Pipeline[[#This Row],[Deal_Stage]]="Won",_xlfn.XLOOKUP(Sales_Pipeline[[#This Row],[Product]],Products!$A$2:$A$8,Products!$C$2:$C$8),Sales_Pipeline[[#This Row],[Deal_Stage]]="Lost",_xlfn.XLOOKUP(Sales_Pipeline[[#This Row],[Product]],Products!$A$2:$A$8,Products!$C$2:$C$8)),"")</f>
        <v>550</v>
      </c>
      <c r="O2629" s="2">
        <v>531</v>
      </c>
    </row>
    <row r="2630" spans="1:15" x14ac:dyDescent="0.3">
      <c r="A2630" t="s">
        <v>2776</v>
      </c>
      <c r="B2630" t="s">
        <v>43</v>
      </c>
      <c r="C2630" t="str">
        <f>_xlfn.XLOOKUP(Sales_Pipeline[[#This Row],[Sales_Agent]],Sales_Teams[Sales_Agent],Sales_Teams[Manager])</f>
        <v>Summer Sewald</v>
      </c>
      <c r="D2630" t="str">
        <f>_xlfn.XLOOKUP(Sales_Pipeline[[#This Row],[Manager]],Sales_Teams[Manager],Sales_Teams[Regional_Office])</f>
        <v>West</v>
      </c>
      <c r="E2630" t="s">
        <v>63</v>
      </c>
      <c r="F2630" t="s">
        <v>570</v>
      </c>
      <c r="G2630" t="str">
        <f>IFERROR(_xlfn.XLOOKUP(Sales_Pipeline[[#This Row],[Account]],Accounts!$A$2:$A$86,Accounts!$F$2:$F$86),"")</f>
        <v>Germany</v>
      </c>
      <c r="H2630" t="s">
        <v>57</v>
      </c>
      <c r="I2630" s="3">
        <v>42846</v>
      </c>
      <c r="J2630" s="3">
        <v>42859</v>
      </c>
      <c r="K2630" s="8" t="str">
        <f>IF(Sales_Pipeline[[#This Row],[Close_Date]]="","",TEXT(Sales_Pipeline[[#This Row],[Close_Date]],"ddd"))</f>
        <v>Thu</v>
      </c>
      <c r="L2630" s="8" t="str">
        <f>IF(Sales_Pipeline[[#This Row],[Close_Date]]="","",TEXT(Sales_Pipeline[[#This Row],[Close_Date]],"mmm"))</f>
        <v>May</v>
      </c>
      <c r="M2630" s="8" t="str">
        <f>IF(Sales_Pipeline[[#This Row],[Close_Date]]="","","Q"&amp;ROUNDUP(MONTH(Sales_Pipeline[[#This Row],[Close_Date]])/3,0))</f>
        <v>Q2</v>
      </c>
      <c r="N2630" s="2" cm="1">
        <f t="array" ref="N2630">IFERROR(_xlfn.IFS(Sales_Pipeline[[#This Row],[Deal_Stage]]="Won",_xlfn.XLOOKUP(Sales_Pipeline[[#This Row],[Product]],Products!$A$2:$A$8,Products!$C$2:$C$8),Sales_Pipeline[[#This Row],[Deal_Stage]]="Lost",_xlfn.XLOOKUP(Sales_Pipeline[[#This Row],[Product]],Products!$A$2:$A$8,Products!$C$2:$C$8)),"")</f>
        <v>550</v>
      </c>
      <c r="O2630" s="2">
        <v>557</v>
      </c>
    </row>
    <row r="2631" spans="1:15" x14ac:dyDescent="0.3">
      <c r="A2631" t="s">
        <v>2777</v>
      </c>
      <c r="B2631" t="s">
        <v>8</v>
      </c>
      <c r="C2631" t="str">
        <f>_xlfn.XLOOKUP(Sales_Pipeline[[#This Row],[Sales_Agent]],Sales_Teams[Sales_Agent],Sales_Teams[Manager])</f>
        <v>Dustin Brinkmann</v>
      </c>
      <c r="D2631" t="str">
        <f>_xlfn.XLOOKUP(Sales_Pipeline[[#This Row],[Manager]],Sales_Teams[Manager],Sales_Teams[Regional_Office])</f>
        <v>Central</v>
      </c>
      <c r="E2631" t="s">
        <v>63</v>
      </c>
      <c r="F2631" t="s">
        <v>330</v>
      </c>
      <c r="G2631" t="str">
        <f>IFERROR(_xlfn.XLOOKUP(Sales_Pipeline[[#This Row],[Account]],Accounts!$A$2:$A$86,Accounts!$F$2:$F$86),"")</f>
        <v>Korea</v>
      </c>
      <c r="H2631" t="s">
        <v>57</v>
      </c>
      <c r="I2631" s="3">
        <v>42846</v>
      </c>
      <c r="J2631" s="3">
        <v>42898</v>
      </c>
      <c r="K2631" s="8" t="str">
        <f>IF(Sales_Pipeline[[#This Row],[Close_Date]]="","",TEXT(Sales_Pipeline[[#This Row],[Close_Date]],"ddd"))</f>
        <v>Mon</v>
      </c>
      <c r="L2631" s="8" t="str">
        <f>IF(Sales_Pipeline[[#This Row],[Close_Date]]="","",TEXT(Sales_Pipeline[[#This Row],[Close_Date]],"mmm"))</f>
        <v>Jun</v>
      </c>
      <c r="M2631" s="8" t="str">
        <f>IF(Sales_Pipeline[[#This Row],[Close_Date]]="","","Q"&amp;ROUNDUP(MONTH(Sales_Pipeline[[#This Row],[Close_Date]])/3,0))</f>
        <v>Q2</v>
      </c>
      <c r="N2631" s="2" cm="1">
        <f t="array" ref="N2631">IFERROR(_xlfn.IFS(Sales_Pipeline[[#This Row],[Deal_Stage]]="Won",_xlfn.XLOOKUP(Sales_Pipeline[[#This Row],[Product]],Products!$A$2:$A$8,Products!$C$2:$C$8),Sales_Pipeline[[#This Row],[Deal_Stage]]="Lost",_xlfn.XLOOKUP(Sales_Pipeline[[#This Row],[Product]],Products!$A$2:$A$8,Products!$C$2:$C$8)),"")</f>
        <v>550</v>
      </c>
      <c r="O2631" s="2">
        <v>489</v>
      </c>
    </row>
    <row r="2632" spans="1:15" x14ac:dyDescent="0.3">
      <c r="A2632" t="s">
        <v>2778</v>
      </c>
      <c r="B2632" t="s">
        <v>12</v>
      </c>
      <c r="C2632" t="str">
        <f>_xlfn.XLOOKUP(Sales_Pipeline[[#This Row],[Sales_Agent]],Sales_Teams[Sales_Agent],Sales_Teams[Manager])</f>
        <v>Melvin Marxen</v>
      </c>
      <c r="D2632" t="str">
        <f>_xlfn.XLOOKUP(Sales_Pipeline[[#This Row],[Manager]],Sales_Teams[Manager],Sales_Teams[Regional_Office])</f>
        <v>Central</v>
      </c>
      <c r="E2632" t="s">
        <v>76</v>
      </c>
      <c r="F2632" t="s">
        <v>247</v>
      </c>
      <c r="G2632" t="str">
        <f>IFERROR(_xlfn.XLOOKUP(Sales_Pipeline[[#This Row],[Account]],Accounts!$A$2:$A$86,Accounts!$F$2:$F$86),"")</f>
        <v>United States</v>
      </c>
      <c r="H2632" t="s">
        <v>82</v>
      </c>
      <c r="I2632" s="3">
        <v>42846</v>
      </c>
      <c r="J2632" s="3">
        <v>42884</v>
      </c>
      <c r="K2632" s="8" t="str">
        <f>IF(Sales_Pipeline[[#This Row],[Close_Date]]="","",TEXT(Sales_Pipeline[[#This Row],[Close_Date]],"ddd"))</f>
        <v>Mon</v>
      </c>
      <c r="L2632" s="8" t="str">
        <f>IF(Sales_Pipeline[[#This Row],[Close_Date]]="","",TEXT(Sales_Pipeline[[#This Row],[Close_Date]],"mmm"))</f>
        <v>May</v>
      </c>
      <c r="M2632" s="8" t="str">
        <f>IF(Sales_Pipeline[[#This Row],[Close_Date]]="","","Q"&amp;ROUNDUP(MONTH(Sales_Pipeline[[#This Row],[Close_Date]])/3,0))</f>
        <v>Q2</v>
      </c>
      <c r="N2632" s="2" cm="1">
        <f t="array" ref="N2632">IFERROR(_xlfn.IFS(Sales_Pipeline[[#This Row],[Deal_Stage]]="Won",_xlfn.XLOOKUP(Sales_Pipeline[[#This Row],[Product]],Products!$A$2:$A$8,Products!$C$2:$C$8),Sales_Pipeline[[#This Row],[Deal_Stage]]="Lost",_xlfn.XLOOKUP(Sales_Pipeline[[#This Row],[Product]],Products!$A$2:$A$8,Products!$C$2:$C$8)),"")</f>
        <v>3393</v>
      </c>
      <c r="O2632" s="2">
        <v>0</v>
      </c>
    </row>
    <row r="2633" spans="1:15" x14ac:dyDescent="0.3">
      <c r="A2633" t="s">
        <v>2779</v>
      </c>
      <c r="B2633" t="s">
        <v>9</v>
      </c>
      <c r="C2633" t="str">
        <f>_xlfn.XLOOKUP(Sales_Pipeline[[#This Row],[Sales_Agent]],Sales_Teams[Sales_Agent],Sales_Teams[Manager])</f>
        <v>Dustin Brinkmann</v>
      </c>
      <c r="D2633" t="str">
        <f>_xlfn.XLOOKUP(Sales_Pipeline[[#This Row],[Manager]],Sales_Teams[Manager],Sales_Teams[Regional_Office])</f>
        <v>Central</v>
      </c>
      <c r="E2633" t="s">
        <v>61</v>
      </c>
      <c r="F2633" t="s">
        <v>507</v>
      </c>
      <c r="G2633" t="str">
        <f>IFERROR(_xlfn.XLOOKUP(Sales_Pipeline[[#This Row],[Account]],Accounts!$A$2:$A$86,Accounts!$F$2:$F$86),"")</f>
        <v>Belgium</v>
      </c>
      <c r="H2633" t="s">
        <v>57</v>
      </c>
      <c r="I2633" s="3">
        <v>42846</v>
      </c>
      <c r="J2633" s="3">
        <v>42861</v>
      </c>
      <c r="K2633" s="8" t="str">
        <f>IF(Sales_Pipeline[[#This Row],[Close_Date]]="","",TEXT(Sales_Pipeline[[#This Row],[Close_Date]],"ddd"))</f>
        <v>Sat</v>
      </c>
      <c r="L2633" s="8" t="str">
        <f>IF(Sales_Pipeline[[#This Row],[Close_Date]]="","",TEXT(Sales_Pipeline[[#This Row],[Close_Date]],"mmm"))</f>
        <v>May</v>
      </c>
      <c r="M2633" s="8" t="str">
        <f>IF(Sales_Pipeline[[#This Row],[Close_Date]]="","","Q"&amp;ROUNDUP(MONTH(Sales_Pipeline[[#This Row],[Close_Date]])/3,0))</f>
        <v>Q2</v>
      </c>
      <c r="N2633" s="2" cm="1">
        <f t="array" ref="N2633">IFERROR(_xlfn.IFS(Sales_Pipeline[[#This Row],[Deal_Stage]]="Won",_xlfn.XLOOKUP(Sales_Pipeline[[#This Row],[Product]],Products!$A$2:$A$8,Products!$C$2:$C$8),Sales_Pipeline[[#This Row],[Deal_Stage]]="Lost",_xlfn.XLOOKUP(Sales_Pipeline[[#This Row],[Product]],Products!$A$2:$A$8,Products!$C$2:$C$8)),"")</f>
        <v>55</v>
      </c>
      <c r="O2633" s="2">
        <v>60</v>
      </c>
    </row>
    <row r="2634" spans="1:15" x14ac:dyDescent="0.3">
      <c r="A2634" t="s">
        <v>2780</v>
      </c>
      <c r="B2634" t="s">
        <v>29</v>
      </c>
      <c r="C2634" t="str">
        <f>_xlfn.XLOOKUP(Sales_Pipeline[[#This Row],[Sales_Agent]],Sales_Teams[Sales_Agent],Sales_Teams[Manager])</f>
        <v>Rocco Neubert</v>
      </c>
      <c r="D2634" t="str">
        <f>_xlfn.XLOOKUP(Sales_Pipeline[[#This Row],[Manager]],Sales_Teams[Manager],Sales_Teams[Regional_Office])</f>
        <v>East</v>
      </c>
      <c r="E2634" t="s">
        <v>76</v>
      </c>
      <c r="F2634" t="s">
        <v>220</v>
      </c>
      <c r="G2634" t="str">
        <f>IFERROR(_xlfn.XLOOKUP(Sales_Pipeline[[#This Row],[Account]],Accounts!$A$2:$A$86,Accounts!$F$2:$F$86),"")</f>
        <v>United States</v>
      </c>
      <c r="H2634" t="s">
        <v>57</v>
      </c>
      <c r="I2634" s="3">
        <v>42846</v>
      </c>
      <c r="J2634" s="3">
        <v>42890</v>
      </c>
      <c r="K2634" s="8" t="str">
        <f>IF(Sales_Pipeline[[#This Row],[Close_Date]]="","",TEXT(Sales_Pipeline[[#This Row],[Close_Date]],"ddd"))</f>
        <v>Sun</v>
      </c>
      <c r="L2634" s="8" t="str">
        <f>IF(Sales_Pipeline[[#This Row],[Close_Date]]="","",TEXT(Sales_Pipeline[[#This Row],[Close_Date]],"mmm"))</f>
        <v>Jun</v>
      </c>
      <c r="M2634" s="8" t="str">
        <f>IF(Sales_Pipeline[[#This Row],[Close_Date]]="","","Q"&amp;ROUNDUP(MONTH(Sales_Pipeline[[#This Row],[Close_Date]])/3,0))</f>
        <v>Q2</v>
      </c>
      <c r="N2634" s="2" cm="1">
        <f t="array" ref="N2634">IFERROR(_xlfn.IFS(Sales_Pipeline[[#This Row],[Deal_Stage]]="Won",_xlfn.XLOOKUP(Sales_Pipeline[[#This Row],[Product]],Products!$A$2:$A$8,Products!$C$2:$C$8),Sales_Pipeline[[#This Row],[Deal_Stage]]="Lost",_xlfn.XLOOKUP(Sales_Pipeline[[#This Row],[Product]],Products!$A$2:$A$8,Products!$C$2:$C$8)),"")</f>
        <v>3393</v>
      </c>
      <c r="O2634" s="2">
        <v>2887</v>
      </c>
    </row>
    <row r="2635" spans="1:15" x14ac:dyDescent="0.3">
      <c r="A2635" t="s">
        <v>2781</v>
      </c>
      <c r="B2635" t="s">
        <v>29</v>
      </c>
      <c r="C2635" t="str">
        <f>_xlfn.XLOOKUP(Sales_Pipeline[[#This Row],[Sales_Agent]],Sales_Teams[Sales_Agent],Sales_Teams[Manager])</f>
        <v>Rocco Neubert</v>
      </c>
      <c r="D2635" t="str">
        <f>_xlfn.XLOOKUP(Sales_Pipeline[[#This Row],[Manager]],Sales_Teams[Manager],Sales_Teams[Regional_Office])</f>
        <v>East</v>
      </c>
      <c r="E2635" t="s">
        <v>76</v>
      </c>
      <c r="F2635" t="s">
        <v>425</v>
      </c>
      <c r="G2635" t="str">
        <f>IFERROR(_xlfn.XLOOKUP(Sales_Pipeline[[#This Row],[Account]],Accounts!$A$2:$A$86,Accounts!$F$2:$F$86),"")</f>
        <v>United States</v>
      </c>
      <c r="H2635" t="s">
        <v>57</v>
      </c>
      <c r="I2635" s="3">
        <v>42846</v>
      </c>
      <c r="J2635" s="3">
        <v>42857</v>
      </c>
      <c r="K2635" s="8" t="str">
        <f>IF(Sales_Pipeline[[#This Row],[Close_Date]]="","",TEXT(Sales_Pipeline[[#This Row],[Close_Date]],"ddd"))</f>
        <v>Tue</v>
      </c>
      <c r="L2635" s="8" t="str">
        <f>IF(Sales_Pipeline[[#This Row],[Close_Date]]="","",TEXT(Sales_Pipeline[[#This Row],[Close_Date]],"mmm"))</f>
        <v>May</v>
      </c>
      <c r="M2635" s="8" t="str">
        <f>IF(Sales_Pipeline[[#This Row],[Close_Date]]="","","Q"&amp;ROUNDUP(MONTH(Sales_Pipeline[[#This Row],[Close_Date]])/3,0))</f>
        <v>Q2</v>
      </c>
      <c r="N2635" s="2" cm="1">
        <f t="array" ref="N2635">IFERROR(_xlfn.IFS(Sales_Pipeline[[#This Row],[Deal_Stage]]="Won",_xlfn.XLOOKUP(Sales_Pipeline[[#This Row],[Product]],Products!$A$2:$A$8,Products!$C$2:$C$8),Sales_Pipeline[[#This Row],[Deal_Stage]]="Lost",_xlfn.XLOOKUP(Sales_Pipeline[[#This Row],[Product]],Products!$A$2:$A$8,Products!$C$2:$C$8)),"")</f>
        <v>3393</v>
      </c>
      <c r="O2635" s="2">
        <v>3214</v>
      </c>
    </row>
    <row r="2636" spans="1:15" x14ac:dyDescent="0.3">
      <c r="A2636" t="s">
        <v>2782</v>
      </c>
      <c r="B2636" t="s">
        <v>21</v>
      </c>
      <c r="C2636" t="str">
        <f>_xlfn.XLOOKUP(Sales_Pipeline[[#This Row],[Sales_Agent]],Sales_Teams[Sales_Agent],Sales_Teams[Manager])</f>
        <v>Cara Losch</v>
      </c>
      <c r="D2636" t="str">
        <f>_xlfn.XLOOKUP(Sales_Pipeline[[#This Row],[Manager]],Sales_Teams[Manager],Sales_Teams[Regional_Office])</f>
        <v>East</v>
      </c>
      <c r="E2636" t="s">
        <v>76</v>
      </c>
      <c r="F2636" t="s">
        <v>318</v>
      </c>
      <c r="G2636" t="str">
        <f>IFERROR(_xlfn.XLOOKUP(Sales_Pipeline[[#This Row],[Account]],Accounts!$A$2:$A$86,Accounts!$F$2:$F$86),"")</f>
        <v>Kenya</v>
      </c>
      <c r="H2636" t="s">
        <v>77</v>
      </c>
      <c r="I2636" s="3">
        <v>42846</v>
      </c>
      <c r="K2636" s="8" t="str">
        <f>IF(Sales_Pipeline[[#This Row],[Close_Date]]="","",TEXT(Sales_Pipeline[[#This Row],[Close_Date]],"ddd"))</f>
        <v/>
      </c>
      <c r="L2636" s="8" t="str">
        <f>IF(Sales_Pipeline[[#This Row],[Close_Date]]="","",TEXT(Sales_Pipeline[[#This Row],[Close_Date]],"mmm"))</f>
        <v/>
      </c>
      <c r="M2636" s="8" t="str">
        <f>IF(Sales_Pipeline[[#This Row],[Close_Date]]="","","Q"&amp;ROUNDUP(MONTH(Sales_Pipeline[[#This Row],[Close_Date]])/3,0))</f>
        <v/>
      </c>
      <c r="N2636" s="2" t="str" cm="1">
        <f t="array" ref="N2636">IFERROR(_xlfn.IFS(Sales_Pipeline[[#This Row],[Deal_Stage]]="Won",_xlfn.XLOOKUP(Sales_Pipeline[[#This Row],[Product]],Products!$A$2:$A$8,Products!$C$2:$C$8),Sales_Pipeline[[#This Row],[Deal_Stage]]="Lost",_xlfn.XLOOKUP(Sales_Pipeline[[#This Row],[Product]],Products!$A$2:$A$8,Products!$C$2:$C$8)),"")</f>
        <v/>
      </c>
      <c r="O2636" s="2">
        <v>0</v>
      </c>
    </row>
    <row r="2637" spans="1:15" x14ac:dyDescent="0.3">
      <c r="A2637" t="s">
        <v>2783</v>
      </c>
      <c r="B2637" t="s">
        <v>21</v>
      </c>
      <c r="C2637" t="str">
        <f>_xlfn.XLOOKUP(Sales_Pipeline[[#This Row],[Sales_Agent]],Sales_Teams[Sales_Agent],Sales_Teams[Manager])</f>
        <v>Cara Losch</v>
      </c>
      <c r="D2637" t="str">
        <f>_xlfn.XLOOKUP(Sales_Pipeline[[#This Row],[Manager]],Sales_Teams[Manager],Sales_Teams[Regional_Office])</f>
        <v>East</v>
      </c>
      <c r="E2637" t="s">
        <v>76</v>
      </c>
      <c r="F2637" t="s">
        <v>123</v>
      </c>
      <c r="G2637" t="str">
        <f>IFERROR(_xlfn.XLOOKUP(Sales_Pipeline[[#This Row],[Account]],Accounts!$A$2:$A$86,Accounts!$F$2:$F$86),"")</f>
        <v>United States</v>
      </c>
      <c r="H2637" t="s">
        <v>57</v>
      </c>
      <c r="I2637" s="3">
        <v>42846</v>
      </c>
      <c r="J2637" s="3">
        <v>42848</v>
      </c>
      <c r="K2637" s="8" t="str">
        <f>IF(Sales_Pipeline[[#This Row],[Close_Date]]="","",TEXT(Sales_Pipeline[[#This Row],[Close_Date]],"ddd"))</f>
        <v>Sun</v>
      </c>
      <c r="L2637" s="8" t="str">
        <f>IF(Sales_Pipeline[[#This Row],[Close_Date]]="","",TEXT(Sales_Pipeline[[#This Row],[Close_Date]],"mmm"))</f>
        <v>Apr</v>
      </c>
      <c r="M2637" s="8" t="str">
        <f>IF(Sales_Pipeline[[#This Row],[Close_Date]]="","","Q"&amp;ROUNDUP(MONTH(Sales_Pipeline[[#This Row],[Close_Date]])/3,0))</f>
        <v>Q2</v>
      </c>
      <c r="N2637" s="2" cm="1">
        <f t="array" ref="N2637">IFERROR(_xlfn.IFS(Sales_Pipeline[[#This Row],[Deal_Stage]]="Won",_xlfn.XLOOKUP(Sales_Pipeline[[#This Row],[Product]],Products!$A$2:$A$8,Products!$C$2:$C$8),Sales_Pipeline[[#This Row],[Deal_Stage]]="Lost",_xlfn.XLOOKUP(Sales_Pipeline[[#This Row],[Product]],Products!$A$2:$A$8,Products!$C$2:$C$8)),"")</f>
        <v>3393</v>
      </c>
      <c r="O2637" s="2">
        <v>3850</v>
      </c>
    </row>
    <row r="2638" spans="1:15" x14ac:dyDescent="0.3">
      <c r="A2638" t="s">
        <v>2784</v>
      </c>
      <c r="B2638" t="s">
        <v>7</v>
      </c>
      <c r="C2638" t="str">
        <f>_xlfn.XLOOKUP(Sales_Pipeline[[#This Row],[Sales_Agent]],Sales_Teams[Sales_Agent],Sales_Teams[Manager])</f>
        <v>Dustin Brinkmann</v>
      </c>
      <c r="D2638" t="str">
        <f>_xlfn.XLOOKUP(Sales_Pipeline[[#This Row],[Manager]],Sales_Teams[Manager],Sales_Teams[Regional_Office])</f>
        <v>Central</v>
      </c>
      <c r="E2638" t="s">
        <v>61</v>
      </c>
      <c r="F2638" t="s">
        <v>132</v>
      </c>
      <c r="G2638" t="str">
        <f>IFERROR(_xlfn.XLOOKUP(Sales_Pipeline[[#This Row],[Account]],Accounts!$A$2:$A$86,Accounts!$F$2:$F$86),"")</f>
        <v>United States</v>
      </c>
      <c r="H2638" t="s">
        <v>57</v>
      </c>
      <c r="I2638" s="3">
        <v>42846</v>
      </c>
      <c r="J2638" s="3">
        <v>42895</v>
      </c>
      <c r="K2638" s="8" t="str">
        <f>IF(Sales_Pipeline[[#This Row],[Close_Date]]="","",TEXT(Sales_Pipeline[[#This Row],[Close_Date]],"ddd"))</f>
        <v>Fri</v>
      </c>
      <c r="L2638" s="8" t="str">
        <f>IF(Sales_Pipeline[[#This Row],[Close_Date]]="","",TEXT(Sales_Pipeline[[#This Row],[Close_Date]],"mmm"))</f>
        <v>Jun</v>
      </c>
      <c r="M2638" s="8" t="str">
        <f>IF(Sales_Pipeline[[#This Row],[Close_Date]]="","","Q"&amp;ROUNDUP(MONTH(Sales_Pipeline[[#This Row],[Close_Date]])/3,0))</f>
        <v>Q2</v>
      </c>
      <c r="N2638" s="2" cm="1">
        <f t="array" ref="N2638">IFERROR(_xlfn.IFS(Sales_Pipeline[[#This Row],[Deal_Stage]]="Won",_xlfn.XLOOKUP(Sales_Pipeline[[#This Row],[Product]],Products!$A$2:$A$8,Products!$C$2:$C$8),Sales_Pipeline[[#This Row],[Deal_Stage]]="Lost",_xlfn.XLOOKUP(Sales_Pipeline[[#This Row],[Product]],Products!$A$2:$A$8,Products!$C$2:$C$8)),"")</f>
        <v>55</v>
      </c>
      <c r="O2638" s="2">
        <v>54</v>
      </c>
    </row>
    <row r="2639" spans="1:15" x14ac:dyDescent="0.3">
      <c r="A2639" t="s">
        <v>2785</v>
      </c>
      <c r="B2639" t="s">
        <v>32</v>
      </c>
      <c r="C2639" t="str">
        <f>_xlfn.XLOOKUP(Sales_Pipeline[[#This Row],[Sales_Agent]],Sales_Teams[Sales_Agent],Sales_Teams[Manager])</f>
        <v>Celia Rouche</v>
      </c>
      <c r="D2639" t="str">
        <f>_xlfn.XLOOKUP(Sales_Pipeline[[#This Row],[Manager]],Sales_Teams[Manager],Sales_Teams[Regional_Office])</f>
        <v>West</v>
      </c>
      <c r="E2639" t="s">
        <v>8953</v>
      </c>
      <c r="G2639" t="str">
        <f>IFERROR(_xlfn.XLOOKUP(Sales_Pipeline[[#This Row],[Account]],Accounts!$A$2:$A$86,Accounts!$F$2:$F$86),"")</f>
        <v/>
      </c>
      <c r="H2639" t="s">
        <v>77</v>
      </c>
      <c r="I2639" s="3">
        <v>42846</v>
      </c>
      <c r="K2639" s="8" t="str">
        <f>IF(Sales_Pipeline[[#This Row],[Close_Date]]="","",TEXT(Sales_Pipeline[[#This Row],[Close_Date]],"ddd"))</f>
        <v/>
      </c>
      <c r="L2639" s="8" t="str">
        <f>IF(Sales_Pipeline[[#This Row],[Close_Date]]="","",TEXT(Sales_Pipeline[[#This Row],[Close_Date]],"mmm"))</f>
        <v/>
      </c>
      <c r="M2639" s="8" t="str">
        <f>IF(Sales_Pipeline[[#This Row],[Close_Date]]="","","Q"&amp;ROUNDUP(MONTH(Sales_Pipeline[[#This Row],[Close_Date]])/3,0))</f>
        <v/>
      </c>
      <c r="N2639" s="2" t="str" cm="1">
        <f t="array" ref="N2639">IFERROR(_xlfn.IFS(Sales_Pipeline[[#This Row],[Deal_Stage]]="Won",_xlfn.XLOOKUP(Sales_Pipeline[[#This Row],[Product]],Products!$A$2:$A$8,Products!$C$2:$C$8),Sales_Pipeline[[#This Row],[Deal_Stage]]="Lost",_xlfn.XLOOKUP(Sales_Pipeline[[#This Row],[Product]],Products!$A$2:$A$8,Products!$C$2:$C$8)),"")</f>
        <v/>
      </c>
      <c r="O2639" s="2">
        <v>0</v>
      </c>
    </row>
    <row r="2640" spans="1:15" x14ac:dyDescent="0.3">
      <c r="A2640" t="s">
        <v>2786</v>
      </c>
      <c r="B2640" t="s">
        <v>32</v>
      </c>
      <c r="C2640" t="str">
        <f>_xlfn.XLOOKUP(Sales_Pipeline[[#This Row],[Sales_Agent]],Sales_Teams[Sales_Agent],Sales_Teams[Manager])</f>
        <v>Celia Rouche</v>
      </c>
      <c r="D2640" t="str">
        <f>_xlfn.XLOOKUP(Sales_Pipeline[[#This Row],[Manager]],Sales_Teams[Manager],Sales_Teams[Regional_Office])</f>
        <v>West</v>
      </c>
      <c r="E2640" t="s">
        <v>61</v>
      </c>
      <c r="F2640" t="s">
        <v>413</v>
      </c>
      <c r="G2640" t="str">
        <f>IFERROR(_xlfn.XLOOKUP(Sales_Pipeline[[#This Row],[Account]],Accounts!$A$2:$A$86,Accounts!$F$2:$F$86),"")</f>
        <v>United States</v>
      </c>
      <c r="H2640" t="s">
        <v>82</v>
      </c>
      <c r="I2640" s="3">
        <v>42846</v>
      </c>
      <c r="J2640" s="3">
        <v>42854</v>
      </c>
      <c r="K2640" s="8" t="str">
        <f>IF(Sales_Pipeline[[#This Row],[Close_Date]]="","",TEXT(Sales_Pipeline[[#This Row],[Close_Date]],"ddd"))</f>
        <v>Sat</v>
      </c>
      <c r="L2640" s="8" t="str">
        <f>IF(Sales_Pipeline[[#This Row],[Close_Date]]="","",TEXT(Sales_Pipeline[[#This Row],[Close_Date]],"mmm"))</f>
        <v>Apr</v>
      </c>
      <c r="M2640" s="8" t="str">
        <f>IF(Sales_Pipeline[[#This Row],[Close_Date]]="","","Q"&amp;ROUNDUP(MONTH(Sales_Pipeline[[#This Row],[Close_Date]])/3,0))</f>
        <v>Q2</v>
      </c>
      <c r="N2640" s="2" cm="1">
        <f t="array" ref="N2640">IFERROR(_xlfn.IFS(Sales_Pipeline[[#This Row],[Deal_Stage]]="Won",_xlfn.XLOOKUP(Sales_Pipeline[[#This Row],[Product]],Products!$A$2:$A$8,Products!$C$2:$C$8),Sales_Pipeline[[#This Row],[Deal_Stage]]="Lost",_xlfn.XLOOKUP(Sales_Pipeline[[#This Row],[Product]],Products!$A$2:$A$8,Products!$C$2:$C$8)),"")</f>
        <v>55</v>
      </c>
      <c r="O2640" s="2">
        <v>0</v>
      </c>
    </row>
    <row r="2641" spans="1:15" x14ac:dyDescent="0.3">
      <c r="A2641" t="s">
        <v>2787</v>
      </c>
      <c r="B2641" t="s">
        <v>32</v>
      </c>
      <c r="C2641" t="str">
        <f>_xlfn.XLOOKUP(Sales_Pipeline[[#This Row],[Sales_Agent]],Sales_Teams[Sales_Agent],Sales_Teams[Manager])</f>
        <v>Celia Rouche</v>
      </c>
      <c r="D2641" t="str">
        <f>_xlfn.XLOOKUP(Sales_Pipeline[[#This Row],[Manager]],Sales_Teams[Manager],Sales_Teams[Regional_Office])</f>
        <v>West</v>
      </c>
      <c r="E2641" t="s">
        <v>8953</v>
      </c>
      <c r="F2641" t="s">
        <v>145</v>
      </c>
      <c r="G2641" t="str">
        <f>IFERROR(_xlfn.XLOOKUP(Sales_Pipeline[[#This Row],[Account]],Accounts!$A$2:$A$86,Accounts!$F$2:$F$86),"")</f>
        <v>United States</v>
      </c>
      <c r="H2641" t="s">
        <v>57</v>
      </c>
      <c r="I2641" s="3">
        <v>42846</v>
      </c>
      <c r="J2641" s="3">
        <v>42959</v>
      </c>
      <c r="K2641" s="8" t="str">
        <f>IF(Sales_Pipeline[[#This Row],[Close_Date]]="","",TEXT(Sales_Pipeline[[#This Row],[Close_Date]],"ddd"))</f>
        <v>Sat</v>
      </c>
      <c r="L2641" s="8" t="str">
        <f>IF(Sales_Pipeline[[#This Row],[Close_Date]]="","",TEXT(Sales_Pipeline[[#This Row],[Close_Date]],"mmm"))</f>
        <v>Aug</v>
      </c>
      <c r="M2641" s="8" t="str">
        <f>IF(Sales_Pipeline[[#This Row],[Close_Date]]="","","Q"&amp;ROUNDUP(MONTH(Sales_Pipeline[[#This Row],[Close_Date]])/3,0))</f>
        <v>Q3</v>
      </c>
      <c r="N2641" s="2" cm="1">
        <f t="array" ref="N2641">IFERROR(_xlfn.IFS(Sales_Pipeline[[#This Row],[Deal_Stage]]="Won",_xlfn.XLOOKUP(Sales_Pipeline[[#This Row],[Product]],Products!$A$2:$A$8,Products!$C$2:$C$8),Sales_Pipeline[[#This Row],[Deal_Stage]]="Lost",_xlfn.XLOOKUP(Sales_Pipeline[[#This Row],[Product]],Products!$A$2:$A$8,Products!$C$2:$C$8)),"")</f>
        <v>4821</v>
      </c>
      <c r="O2641" s="2">
        <v>5040</v>
      </c>
    </row>
    <row r="2642" spans="1:15" x14ac:dyDescent="0.3">
      <c r="A2642" t="s">
        <v>2788</v>
      </c>
      <c r="B2642" t="s">
        <v>23</v>
      </c>
      <c r="C2642" t="str">
        <f>_xlfn.XLOOKUP(Sales_Pipeline[[#This Row],[Sales_Agent]],Sales_Teams[Sales_Agent],Sales_Teams[Manager])</f>
        <v>Cara Losch</v>
      </c>
      <c r="D2642" t="str">
        <f>_xlfn.XLOOKUP(Sales_Pipeline[[#This Row],[Manager]],Sales_Teams[Manager],Sales_Teams[Regional_Office])</f>
        <v>East</v>
      </c>
      <c r="E2642" t="s">
        <v>84</v>
      </c>
      <c r="F2642" t="s">
        <v>533</v>
      </c>
      <c r="G2642" t="str">
        <f>IFERROR(_xlfn.XLOOKUP(Sales_Pipeline[[#This Row],[Account]],Accounts!$A$2:$A$86,Accounts!$F$2:$F$86),"")</f>
        <v>United States</v>
      </c>
      <c r="H2642" t="s">
        <v>57</v>
      </c>
      <c r="I2642" s="3">
        <v>42846</v>
      </c>
      <c r="J2642" s="3">
        <v>42847</v>
      </c>
      <c r="K2642" s="8" t="str">
        <f>IF(Sales_Pipeline[[#This Row],[Close_Date]]="","",TEXT(Sales_Pipeline[[#This Row],[Close_Date]],"ddd"))</f>
        <v>Sat</v>
      </c>
      <c r="L2642" s="8" t="str">
        <f>IF(Sales_Pipeline[[#This Row],[Close_Date]]="","",TEXT(Sales_Pipeline[[#This Row],[Close_Date]],"mmm"))</f>
        <v>Apr</v>
      </c>
      <c r="M2642" s="8" t="str">
        <f>IF(Sales_Pipeline[[#This Row],[Close_Date]]="","","Q"&amp;ROUNDUP(MONTH(Sales_Pipeline[[#This Row],[Close_Date]])/3,0))</f>
        <v>Q2</v>
      </c>
      <c r="N2642" s="2" cm="1">
        <f t="array" ref="N2642">IFERROR(_xlfn.IFS(Sales_Pipeline[[#This Row],[Deal_Stage]]="Won",_xlfn.XLOOKUP(Sales_Pipeline[[#This Row],[Product]],Products!$A$2:$A$8,Products!$C$2:$C$8),Sales_Pipeline[[#This Row],[Deal_Stage]]="Lost",_xlfn.XLOOKUP(Sales_Pipeline[[#This Row],[Product]],Products!$A$2:$A$8,Products!$C$2:$C$8)),"")</f>
        <v>5482</v>
      </c>
      <c r="O2642" s="2">
        <v>6263</v>
      </c>
    </row>
    <row r="2643" spans="1:15" x14ac:dyDescent="0.3">
      <c r="A2643" t="s">
        <v>2789</v>
      </c>
      <c r="B2643" t="s">
        <v>44</v>
      </c>
      <c r="C2643" t="str">
        <f>_xlfn.XLOOKUP(Sales_Pipeline[[#This Row],[Sales_Agent]],Sales_Teams[Sales_Agent],Sales_Teams[Manager])</f>
        <v>Summer Sewald</v>
      </c>
      <c r="D2643" t="str">
        <f>_xlfn.XLOOKUP(Sales_Pipeline[[#This Row],[Manager]],Sales_Teams[Manager],Sales_Teams[Regional_Office])</f>
        <v>West</v>
      </c>
      <c r="E2643" t="s">
        <v>8953</v>
      </c>
      <c r="F2643" t="s">
        <v>92</v>
      </c>
      <c r="G2643" t="str">
        <f>IFERROR(_xlfn.XLOOKUP(Sales_Pipeline[[#This Row],[Account]],Accounts!$A$2:$A$86,Accounts!$F$2:$F$86),"")</f>
        <v>United States</v>
      </c>
      <c r="H2643" t="s">
        <v>82</v>
      </c>
      <c r="I2643" s="3">
        <v>42846</v>
      </c>
      <c r="J2643" s="3">
        <v>42857</v>
      </c>
      <c r="K2643" s="8" t="str">
        <f>IF(Sales_Pipeline[[#This Row],[Close_Date]]="","",TEXT(Sales_Pipeline[[#This Row],[Close_Date]],"ddd"))</f>
        <v>Tue</v>
      </c>
      <c r="L2643" s="8" t="str">
        <f>IF(Sales_Pipeline[[#This Row],[Close_Date]]="","",TEXT(Sales_Pipeline[[#This Row],[Close_Date]],"mmm"))</f>
        <v>May</v>
      </c>
      <c r="M2643" s="8" t="str">
        <f>IF(Sales_Pipeline[[#This Row],[Close_Date]]="","","Q"&amp;ROUNDUP(MONTH(Sales_Pipeline[[#This Row],[Close_Date]])/3,0))</f>
        <v>Q2</v>
      </c>
      <c r="N2643" s="2" cm="1">
        <f t="array" ref="N2643">IFERROR(_xlfn.IFS(Sales_Pipeline[[#This Row],[Deal_Stage]]="Won",_xlfn.XLOOKUP(Sales_Pipeline[[#This Row],[Product]],Products!$A$2:$A$8,Products!$C$2:$C$8),Sales_Pipeline[[#This Row],[Deal_Stage]]="Lost",_xlfn.XLOOKUP(Sales_Pipeline[[#This Row],[Product]],Products!$A$2:$A$8,Products!$C$2:$C$8)),"")</f>
        <v>4821</v>
      </c>
      <c r="O2643" s="2">
        <v>0</v>
      </c>
    </row>
    <row r="2644" spans="1:15" x14ac:dyDescent="0.3">
      <c r="A2644" t="s">
        <v>2790</v>
      </c>
      <c r="B2644" t="s">
        <v>44</v>
      </c>
      <c r="C2644" t="str">
        <f>_xlfn.XLOOKUP(Sales_Pipeline[[#This Row],[Sales_Agent]],Sales_Teams[Sales_Agent],Sales_Teams[Manager])</f>
        <v>Summer Sewald</v>
      </c>
      <c r="D2644" t="str">
        <f>_xlfn.XLOOKUP(Sales_Pipeline[[#This Row],[Manager]],Sales_Teams[Manager],Sales_Teams[Regional_Office])</f>
        <v>West</v>
      </c>
      <c r="E2644" t="s">
        <v>63</v>
      </c>
      <c r="F2644" t="s">
        <v>328</v>
      </c>
      <c r="G2644" t="str">
        <f>IFERROR(_xlfn.XLOOKUP(Sales_Pipeline[[#This Row],[Account]],Accounts!$A$2:$A$86,Accounts!$F$2:$F$86),"")</f>
        <v>United States</v>
      </c>
      <c r="H2644" t="s">
        <v>57</v>
      </c>
      <c r="I2644" s="3">
        <v>42846</v>
      </c>
      <c r="J2644" s="3">
        <v>42848</v>
      </c>
      <c r="K2644" s="8" t="str">
        <f>IF(Sales_Pipeline[[#This Row],[Close_Date]]="","",TEXT(Sales_Pipeline[[#This Row],[Close_Date]],"ddd"))</f>
        <v>Sun</v>
      </c>
      <c r="L2644" s="8" t="str">
        <f>IF(Sales_Pipeline[[#This Row],[Close_Date]]="","",TEXT(Sales_Pipeline[[#This Row],[Close_Date]],"mmm"))</f>
        <v>Apr</v>
      </c>
      <c r="M2644" s="8" t="str">
        <f>IF(Sales_Pipeline[[#This Row],[Close_Date]]="","","Q"&amp;ROUNDUP(MONTH(Sales_Pipeline[[#This Row],[Close_Date]])/3,0))</f>
        <v>Q2</v>
      </c>
      <c r="N2644" s="2" cm="1">
        <f t="array" ref="N2644">IFERROR(_xlfn.IFS(Sales_Pipeline[[#This Row],[Deal_Stage]]="Won",_xlfn.XLOOKUP(Sales_Pipeline[[#This Row],[Product]],Products!$A$2:$A$8,Products!$C$2:$C$8),Sales_Pipeline[[#This Row],[Deal_Stage]]="Lost",_xlfn.XLOOKUP(Sales_Pipeline[[#This Row],[Product]],Products!$A$2:$A$8,Products!$C$2:$C$8)),"")</f>
        <v>550</v>
      </c>
      <c r="O2644" s="2">
        <v>570</v>
      </c>
    </row>
    <row r="2645" spans="1:15" x14ac:dyDescent="0.3">
      <c r="A2645" t="s">
        <v>2791</v>
      </c>
      <c r="B2645" t="s">
        <v>44</v>
      </c>
      <c r="C2645" t="str">
        <f>_xlfn.XLOOKUP(Sales_Pipeline[[#This Row],[Sales_Agent]],Sales_Teams[Sales_Agent],Sales_Teams[Manager])</f>
        <v>Summer Sewald</v>
      </c>
      <c r="D2645" t="str">
        <f>_xlfn.XLOOKUP(Sales_Pipeline[[#This Row],[Manager]],Sales_Teams[Manager],Sales_Teams[Regional_Office])</f>
        <v>West</v>
      </c>
      <c r="E2645" t="s">
        <v>8953</v>
      </c>
      <c r="F2645" t="s">
        <v>191</v>
      </c>
      <c r="G2645" t="str">
        <f>IFERROR(_xlfn.XLOOKUP(Sales_Pipeline[[#This Row],[Account]],Accounts!$A$2:$A$86,Accounts!$F$2:$F$86),"")</f>
        <v>United States</v>
      </c>
      <c r="H2645" t="s">
        <v>57</v>
      </c>
      <c r="I2645" s="3">
        <v>42846</v>
      </c>
      <c r="J2645" s="3">
        <v>42854</v>
      </c>
      <c r="K2645" s="8" t="str">
        <f>IF(Sales_Pipeline[[#This Row],[Close_Date]]="","",TEXT(Sales_Pipeline[[#This Row],[Close_Date]],"ddd"))</f>
        <v>Sat</v>
      </c>
      <c r="L2645" s="8" t="str">
        <f>IF(Sales_Pipeline[[#This Row],[Close_Date]]="","",TEXT(Sales_Pipeline[[#This Row],[Close_Date]],"mmm"))</f>
        <v>Apr</v>
      </c>
      <c r="M2645" s="8" t="str">
        <f>IF(Sales_Pipeline[[#This Row],[Close_Date]]="","","Q"&amp;ROUNDUP(MONTH(Sales_Pipeline[[#This Row],[Close_Date]])/3,0))</f>
        <v>Q2</v>
      </c>
      <c r="N2645" s="2" cm="1">
        <f t="array" ref="N2645">IFERROR(_xlfn.IFS(Sales_Pipeline[[#This Row],[Deal_Stage]]="Won",_xlfn.XLOOKUP(Sales_Pipeline[[#This Row],[Product]],Products!$A$2:$A$8,Products!$C$2:$C$8),Sales_Pipeline[[#This Row],[Deal_Stage]]="Lost",_xlfn.XLOOKUP(Sales_Pipeline[[#This Row],[Product]],Products!$A$2:$A$8,Products!$C$2:$C$8)),"")</f>
        <v>4821</v>
      </c>
      <c r="O2645" s="2">
        <v>4633</v>
      </c>
    </row>
    <row r="2646" spans="1:15" x14ac:dyDescent="0.3">
      <c r="A2646" t="s">
        <v>2792</v>
      </c>
      <c r="B2646" t="s">
        <v>30</v>
      </c>
      <c r="C2646" t="str">
        <f>_xlfn.XLOOKUP(Sales_Pipeline[[#This Row],[Sales_Agent]],Sales_Teams[Sales_Agent],Sales_Teams[Manager])</f>
        <v>Rocco Neubert</v>
      </c>
      <c r="D2646" t="str">
        <f>_xlfn.XLOOKUP(Sales_Pipeline[[#This Row],[Manager]],Sales_Teams[Manager],Sales_Teams[Regional_Office])</f>
        <v>East</v>
      </c>
      <c r="E2646" t="s">
        <v>84</v>
      </c>
      <c r="F2646" t="s">
        <v>225</v>
      </c>
      <c r="G2646" t="str">
        <f>IFERROR(_xlfn.XLOOKUP(Sales_Pipeline[[#This Row],[Account]],Accounts!$A$2:$A$86,Accounts!$F$2:$F$86),"")</f>
        <v>United States</v>
      </c>
      <c r="H2646" t="s">
        <v>82</v>
      </c>
      <c r="I2646" s="3">
        <v>42847</v>
      </c>
      <c r="J2646" s="3">
        <v>42854</v>
      </c>
      <c r="K2646" s="8" t="str">
        <f>IF(Sales_Pipeline[[#This Row],[Close_Date]]="","",TEXT(Sales_Pipeline[[#This Row],[Close_Date]],"ddd"))</f>
        <v>Sat</v>
      </c>
      <c r="L2646" s="8" t="str">
        <f>IF(Sales_Pipeline[[#This Row],[Close_Date]]="","",TEXT(Sales_Pipeline[[#This Row],[Close_Date]],"mmm"))</f>
        <v>Apr</v>
      </c>
      <c r="M2646" s="8" t="str">
        <f>IF(Sales_Pipeline[[#This Row],[Close_Date]]="","","Q"&amp;ROUNDUP(MONTH(Sales_Pipeline[[#This Row],[Close_Date]])/3,0))</f>
        <v>Q2</v>
      </c>
      <c r="N2646" s="2" cm="1">
        <f t="array" ref="N2646">IFERROR(_xlfn.IFS(Sales_Pipeline[[#This Row],[Deal_Stage]]="Won",_xlfn.XLOOKUP(Sales_Pipeline[[#This Row],[Product]],Products!$A$2:$A$8,Products!$C$2:$C$8),Sales_Pipeline[[#This Row],[Deal_Stage]]="Lost",_xlfn.XLOOKUP(Sales_Pipeline[[#This Row],[Product]],Products!$A$2:$A$8,Products!$C$2:$C$8)),"")</f>
        <v>5482</v>
      </c>
      <c r="O2646" s="2">
        <v>0</v>
      </c>
    </row>
    <row r="2647" spans="1:15" x14ac:dyDescent="0.3">
      <c r="A2647" t="s">
        <v>2793</v>
      </c>
      <c r="B2647" t="s">
        <v>27</v>
      </c>
      <c r="C2647" t="str">
        <f>_xlfn.XLOOKUP(Sales_Pipeline[[#This Row],[Sales_Agent]],Sales_Teams[Sales_Agent],Sales_Teams[Manager])</f>
        <v>Rocco Neubert</v>
      </c>
      <c r="D2647" t="str">
        <f>_xlfn.XLOOKUP(Sales_Pipeline[[#This Row],[Manager]],Sales_Teams[Manager],Sales_Teams[Regional_Office])</f>
        <v>East</v>
      </c>
      <c r="E2647" t="s">
        <v>8953</v>
      </c>
      <c r="F2647" t="s">
        <v>196</v>
      </c>
      <c r="G2647" t="str">
        <f>IFERROR(_xlfn.XLOOKUP(Sales_Pipeline[[#This Row],[Account]],Accounts!$A$2:$A$86,Accounts!$F$2:$F$86),"")</f>
        <v>United States</v>
      </c>
      <c r="H2647" t="s">
        <v>82</v>
      </c>
      <c r="I2647" s="3">
        <v>42847</v>
      </c>
      <c r="J2647" s="3">
        <v>42863</v>
      </c>
      <c r="K2647" s="8" t="str">
        <f>IF(Sales_Pipeline[[#This Row],[Close_Date]]="","",TEXT(Sales_Pipeline[[#This Row],[Close_Date]],"ddd"))</f>
        <v>Mon</v>
      </c>
      <c r="L2647" s="8" t="str">
        <f>IF(Sales_Pipeline[[#This Row],[Close_Date]]="","",TEXT(Sales_Pipeline[[#This Row],[Close_Date]],"mmm"))</f>
        <v>May</v>
      </c>
      <c r="M2647" s="8" t="str">
        <f>IF(Sales_Pipeline[[#This Row],[Close_Date]]="","","Q"&amp;ROUNDUP(MONTH(Sales_Pipeline[[#This Row],[Close_Date]])/3,0))</f>
        <v>Q2</v>
      </c>
      <c r="N2647" s="2" cm="1">
        <f t="array" ref="N2647">IFERROR(_xlfn.IFS(Sales_Pipeline[[#This Row],[Deal_Stage]]="Won",_xlfn.XLOOKUP(Sales_Pipeline[[#This Row],[Product]],Products!$A$2:$A$8,Products!$C$2:$C$8),Sales_Pipeline[[#This Row],[Deal_Stage]]="Lost",_xlfn.XLOOKUP(Sales_Pipeline[[#This Row],[Product]],Products!$A$2:$A$8,Products!$C$2:$C$8)),"")</f>
        <v>4821</v>
      </c>
      <c r="O2647" s="2">
        <v>0</v>
      </c>
    </row>
    <row r="2648" spans="1:15" x14ac:dyDescent="0.3">
      <c r="A2648" t="s">
        <v>2794</v>
      </c>
      <c r="B2648" t="s">
        <v>27</v>
      </c>
      <c r="C2648" t="str">
        <f>_xlfn.XLOOKUP(Sales_Pipeline[[#This Row],[Sales_Agent]],Sales_Teams[Sales_Agent],Sales_Teams[Manager])</f>
        <v>Rocco Neubert</v>
      </c>
      <c r="D2648" t="str">
        <f>_xlfn.XLOOKUP(Sales_Pipeline[[#This Row],[Manager]],Sales_Teams[Manager],Sales_Teams[Regional_Office])</f>
        <v>East</v>
      </c>
      <c r="E2648" t="s">
        <v>8953</v>
      </c>
      <c r="F2648" t="s">
        <v>127</v>
      </c>
      <c r="G2648" t="str">
        <f>IFERROR(_xlfn.XLOOKUP(Sales_Pipeline[[#This Row],[Account]],Accounts!$A$2:$A$86,Accounts!$F$2:$F$86),"")</f>
        <v>United States</v>
      </c>
      <c r="H2648" t="s">
        <v>57</v>
      </c>
      <c r="I2648" s="3">
        <v>42847</v>
      </c>
      <c r="J2648" s="3">
        <v>42853</v>
      </c>
      <c r="K2648" s="8" t="str">
        <f>IF(Sales_Pipeline[[#This Row],[Close_Date]]="","",TEXT(Sales_Pipeline[[#This Row],[Close_Date]],"ddd"))</f>
        <v>Fri</v>
      </c>
      <c r="L2648" s="8" t="str">
        <f>IF(Sales_Pipeline[[#This Row],[Close_Date]]="","",TEXT(Sales_Pipeline[[#This Row],[Close_Date]],"mmm"))</f>
        <v>Apr</v>
      </c>
      <c r="M2648" s="8" t="str">
        <f>IF(Sales_Pipeline[[#This Row],[Close_Date]]="","","Q"&amp;ROUNDUP(MONTH(Sales_Pipeline[[#This Row],[Close_Date]])/3,0))</f>
        <v>Q2</v>
      </c>
      <c r="N2648" s="2" cm="1">
        <f t="array" ref="N2648">IFERROR(_xlfn.IFS(Sales_Pipeline[[#This Row],[Deal_Stage]]="Won",_xlfn.XLOOKUP(Sales_Pipeline[[#This Row],[Product]],Products!$A$2:$A$8,Products!$C$2:$C$8),Sales_Pipeline[[#This Row],[Deal_Stage]]="Lost",_xlfn.XLOOKUP(Sales_Pipeline[[#This Row],[Product]],Products!$A$2:$A$8,Products!$C$2:$C$8)),"")</f>
        <v>4821</v>
      </c>
      <c r="O2648" s="2">
        <v>4891</v>
      </c>
    </row>
    <row r="2649" spans="1:15" x14ac:dyDescent="0.3">
      <c r="A2649" t="s">
        <v>2795</v>
      </c>
      <c r="B2649" t="s">
        <v>15</v>
      </c>
      <c r="C2649" t="str">
        <f>_xlfn.XLOOKUP(Sales_Pipeline[[#This Row],[Sales_Agent]],Sales_Teams[Sales_Agent],Sales_Teams[Manager])</f>
        <v>Melvin Marxen</v>
      </c>
      <c r="D2649" t="str">
        <f>_xlfn.XLOOKUP(Sales_Pipeline[[#This Row],[Manager]],Sales_Teams[Manager],Sales_Teams[Regional_Office])</f>
        <v>Central</v>
      </c>
      <c r="E2649" t="s">
        <v>84</v>
      </c>
      <c r="F2649" t="s">
        <v>507</v>
      </c>
      <c r="G2649" t="str">
        <f>IFERROR(_xlfn.XLOOKUP(Sales_Pipeline[[#This Row],[Account]],Accounts!$A$2:$A$86,Accounts!$F$2:$F$86),"")</f>
        <v>Belgium</v>
      </c>
      <c r="H2649" t="s">
        <v>57</v>
      </c>
      <c r="I2649" s="3">
        <v>42847</v>
      </c>
      <c r="J2649" s="3">
        <v>42854</v>
      </c>
      <c r="K2649" s="8" t="str">
        <f>IF(Sales_Pipeline[[#This Row],[Close_Date]]="","",TEXT(Sales_Pipeline[[#This Row],[Close_Date]],"ddd"))</f>
        <v>Sat</v>
      </c>
      <c r="L2649" s="8" t="str">
        <f>IF(Sales_Pipeline[[#This Row],[Close_Date]]="","",TEXT(Sales_Pipeline[[#This Row],[Close_Date]],"mmm"))</f>
        <v>Apr</v>
      </c>
      <c r="M2649" s="8" t="str">
        <f>IF(Sales_Pipeline[[#This Row],[Close_Date]]="","","Q"&amp;ROUNDUP(MONTH(Sales_Pipeline[[#This Row],[Close_Date]])/3,0))</f>
        <v>Q2</v>
      </c>
      <c r="N2649" s="2" cm="1">
        <f t="array" ref="N2649">IFERROR(_xlfn.IFS(Sales_Pipeline[[#This Row],[Deal_Stage]]="Won",_xlfn.XLOOKUP(Sales_Pipeline[[#This Row],[Product]],Products!$A$2:$A$8,Products!$C$2:$C$8),Sales_Pipeline[[#This Row],[Deal_Stage]]="Lost",_xlfn.XLOOKUP(Sales_Pipeline[[#This Row],[Product]],Products!$A$2:$A$8,Products!$C$2:$C$8)),"")</f>
        <v>5482</v>
      </c>
      <c r="O2649" s="2">
        <v>5858</v>
      </c>
    </row>
    <row r="2650" spans="1:15" x14ac:dyDescent="0.3">
      <c r="A2650" t="s">
        <v>2796</v>
      </c>
      <c r="B2650" t="s">
        <v>15</v>
      </c>
      <c r="C2650" t="str">
        <f>_xlfn.XLOOKUP(Sales_Pipeline[[#This Row],[Sales_Agent]],Sales_Teams[Sales_Agent],Sales_Teams[Manager])</f>
        <v>Melvin Marxen</v>
      </c>
      <c r="D2650" t="str">
        <f>_xlfn.XLOOKUP(Sales_Pipeline[[#This Row],[Manager]],Sales_Teams[Manager],Sales_Teams[Regional_Office])</f>
        <v>Central</v>
      </c>
      <c r="E2650" t="s">
        <v>8953</v>
      </c>
      <c r="F2650" t="s">
        <v>147</v>
      </c>
      <c r="G2650" t="str">
        <f>IFERROR(_xlfn.XLOOKUP(Sales_Pipeline[[#This Row],[Account]],Accounts!$A$2:$A$86,Accounts!$F$2:$F$86),"")</f>
        <v>United States</v>
      </c>
      <c r="H2650" t="s">
        <v>57</v>
      </c>
      <c r="I2650" s="3">
        <v>42847</v>
      </c>
      <c r="J2650" s="3">
        <v>42879</v>
      </c>
      <c r="K2650" s="8" t="str">
        <f>IF(Sales_Pipeline[[#This Row],[Close_Date]]="","",TEXT(Sales_Pipeline[[#This Row],[Close_Date]],"ddd"))</f>
        <v>Wed</v>
      </c>
      <c r="L2650" s="8" t="str">
        <f>IF(Sales_Pipeline[[#This Row],[Close_Date]]="","",TEXT(Sales_Pipeline[[#This Row],[Close_Date]],"mmm"))</f>
        <v>May</v>
      </c>
      <c r="M2650" s="8" t="str">
        <f>IF(Sales_Pipeline[[#This Row],[Close_Date]]="","","Q"&amp;ROUNDUP(MONTH(Sales_Pipeline[[#This Row],[Close_Date]])/3,0))</f>
        <v>Q2</v>
      </c>
      <c r="N2650" s="2" cm="1">
        <f t="array" ref="N2650">IFERROR(_xlfn.IFS(Sales_Pipeline[[#This Row],[Deal_Stage]]="Won",_xlfn.XLOOKUP(Sales_Pipeline[[#This Row],[Product]],Products!$A$2:$A$8,Products!$C$2:$C$8),Sales_Pipeline[[#This Row],[Deal_Stage]]="Lost",_xlfn.XLOOKUP(Sales_Pipeline[[#This Row],[Product]],Products!$A$2:$A$8,Products!$C$2:$C$8)),"")</f>
        <v>4821</v>
      </c>
      <c r="O2650" s="2">
        <v>4939</v>
      </c>
    </row>
    <row r="2651" spans="1:15" x14ac:dyDescent="0.3">
      <c r="A2651" t="s">
        <v>2797</v>
      </c>
      <c r="B2651" t="s">
        <v>10</v>
      </c>
      <c r="C2651" t="str">
        <f>_xlfn.XLOOKUP(Sales_Pipeline[[#This Row],[Sales_Agent]],Sales_Teams[Sales_Agent],Sales_Teams[Manager])</f>
        <v>Melvin Marxen</v>
      </c>
      <c r="D2651" t="str">
        <f>_xlfn.XLOOKUP(Sales_Pipeline[[#This Row],[Manager]],Sales_Teams[Manager],Sales_Teams[Regional_Office])</f>
        <v>Central</v>
      </c>
      <c r="E2651" t="s">
        <v>63</v>
      </c>
      <c r="F2651" t="s">
        <v>333</v>
      </c>
      <c r="G2651" t="str">
        <f>IFERROR(_xlfn.XLOOKUP(Sales_Pipeline[[#This Row],[Account]],Accounts!$A$2:$A$86,Accounts!$F$2:$F$86),"")</f>
        <v>United States</v>
      </c>
      <c r="H2651" t="s">
        <v>57</v>
      </c>
      <c r="I2651" s="3">
        <v>42847</v>
      </c>
      <c r="J2651" s="3">
        <v>42959</v>
      </c>
      <c r="K2651" s="8" t="str">
        <f>IF(Sales_Pipeline[[#This Row],[Close_Date]]="","",TEXT(Sales_Pipeline[[#This Row],[Close_Date]],"ddd"))</f>
        <v>Sat</v>
      </c>
      <c r="L2651" s="8" t="str">
        <f>IF(Sales_Pipeline[[#This Row],[Close_Date]]="","",TEXT(Sales_Pipeline[[#This Row],[Close_Date]],"mmm"))</f>
        <v>Aug</v>
      </c>
      <c r="M2651" s="8" t="str">
        <f>IF(Sales_Pipeline[[#This Row],[Close_Date]]="","","Q"&amp;ROUNDUP(MONTH(Sales_Pipeline[[#This Row],[Close_Date]])/3,0))</f>
        <v>Q3</v>
      </c>
      <c r="N2651" s="2" cm="1">
        <f t="array" ref="N2651">IFERROR(_xlfn.IFS(Sales_Pipeline[[#This Row],[Deal_Stage]]="Won",_xlfn.XLOOKUP(Sales_Pipeline[[#This Row],[Product]],Products!$A$2:$A$8,Products!$C$2:$C$8),Sales_Pipeline[[#This Row],[Deal_Stage]]="Lost",_xlfn.XLOOKUP(Sales_Pipeline[[#This Row],[Product]],Products!$A$2:$A$8,Products!$C$2:$C$8)),"")</f>
        <v>550</v>
      </c>
      <c r="O2651" s="2">
        <v>570</v>
      </c>
    </row>
    <row r="2652" spans="1:15" x14ac:dyDescent="0.3">
      <c r="A2652" t="s">
        <v>2798</v>
      </c>
      <c r="B2652" t="s">
        <v>42</v>
      </c>
      <c r="C2652" t="str">
        <f>_xlfn.XLOOKUP(Sales_Pipeline[[#This Row],[Sales_Agent]],Sales_Teams[Sales_Agent],Sales_Teams[Manager])</f>
        <v>Summer Sewald</v>
      </c>
      <c r="D2652" t="str">
        <f>_xlfn.XLOOKUP(Sales_Pipeline[[#This Row],[Manager]],Sales_Teams[Manager],Sales_Teams[Regional_Office])</f>
        <v>West</v>
      </c>
      <c r="E2652" t="s">
        <v>76</v>
      </c>
      <c r="F2652" t="s">
        <v>100</v>
      </c>
      <c r="G2652" t="str">
        <f>IFERROR(_xlfn.XLOOKUP(Sales_Pipeline[[#This Row],[Account]],Accounts!$A$2:$A$86,Accounts!$F$2:$F$86),"")</f>
        <v>United States</v>
      </c>
      <c r="H2652" t="s">
        <v>82</v>
      </c>
      <c r="I2652" s="3">
        <v>42847</v>
      </c>
      <c r="J2652" s="3">
        <v>42854</v>
      </c>
      <c r="K2652" s="8" t="str">
        <f>IF(Sales_Pipeline[[#This Row],[Close_Date]]="","",TEXT(Sales_Pipeline[[#This Row],[Close_Date]],"ddd"))</f>
        <v>Sat</v>
      </c>
      <c r="L2652" s="8" t="str">
        <f>IF(Sales_Pipeline[[#This Row],[Close_Date]]="","",TEXT(Sales_Pipeline[[#This Row],[Close_Date]],"mmm"))</f>
        <v>Apr</v>
      </c>
      <c r="M2652" s="8" t="str">
        <f>IF(Sales_Pipeline[[#This Row],[Close_Date]]="","","Q"&amp;ROUNDUP(MONTH(Sales_Pipeline[[#This Row],[Close_Date]])/3,0))</f>
        <v>Q2</v>
      </c>
      <c r="N2652" s="2" cm="1">
        <f t="array" ref="N2652">IFERROR(_xlfn.IFS(Sales_Pipeline[[#This Row],[Deal_Stage]]="Won",_xlfn.XLOOKUP(Sales_Pipeline[[#This Row],[Product]],Products!$A$2:$A$8,Products!$C$2:$C$8),Sales_Pipeline[[#This Row],[Deal_Stage]]="Lost",_xlfn.XLOOKUP(Sales_Pipeline[[#This Row],[Product]],Products!$A$2:$A$8,Products!$C$2:$C$8)),"")</f>
        <v>3393</v>
      </c>
      <c r="O2652" s="2">
        <v>0</v>
      </c>
    </row>
    <row r="2653" spans="1:15" x14ac:dyDescent="0.3">
      <c r="A2653" t="s">
        <v>2799</v>
      </c>
      <c r="B2653" t="s">
        <v>42</v>
      </c>
      <c r="C2653" t="str">
        <f>_xlfn.XLOOKUP(Sales_Pipeline[[#This Row],[Sales_Agent]],Sales_Teams[Sales_Agent],Sales_Teams[Manager])</f>
        <v>Summer Sewald</v>
      </c>
      <c r="D2653" t="str">
        <f>_xlfn.XLOOKUP(Sales_Pipeline[[#This Row],[Manager]],Sales_Teams[Manager],Sales_Teams[Regional_Office])</f>
        <v>West</v>
      </c>
      <c r="E2653" t="s">
        <v>63</v>
      </c>
      <c r="F2653" t="s">
        <v>177</v>
      </c>
      <c r="G2653" t="str">
        <f>IFERROR(_xlfn.XLOOKUP(Sales_Pipeline[[#This Row],[Account]],Accounts!$A$2:$A$86,Accounts!$F$2:$F$86),"")</f>
        <v>United States</v>
      </c>
      <c r="H2653" t="s">
        <v>57</v>
      </c>
      <c r="I2653" s="3">
        <v>42847</v>
      </c>
      <c r="J2653" s="3">
        <v>42855</v>
      </c>
      <c r="K2653" s="8" t="str">
        <f>IF(Sales_Pipeline[[#This Row],[Close_Date]]="","",TEXT(Sales_Pipeline[[#This Row],[Close_Date]],"ddd"))</f>
        <v>Sun</v>
      </c>
      <c r="L2653" s="8" t="str">
        <f>IF(Sales_Pipeline[[#This Row],[Close_Date]]="","",TEXT(Sales_Pipeline[[#This Row],[Close_Date]],"mmm"))</f>
        <v>Apr</v>
      </c>
      <c r="M2653" s="8" t="str">
        <f>IF(Sales_Pipeline[[#This Row],[Close_Date]]="","","Q"&amp;ROUNDUP(MONTH(Sales_Pipeline[[#This Row],[Close_Date]])/3,0))</f>
        <v>Q2</v>
      </c>
      <c r="N2653" s="2" cm="1">
        <f t="array" ref="N2653">IFERROR(_xlfn.IFS(Sales_Pipeline[[#This Row],[Deal_Stage]]="Won",_xlfn.XLOOKUP(Sales_Pipeline[[#This Row],[Product]],Products!$A$2:$A$8,Products!$C$2:$C$8),Sales_Pipeline[[#This Row],[Deal_Stage]]="Lost",_xlfn.XLOOKUP(Sales_Pipeline[[#This Row],[Product]],Products!$A$2:$A$8,Products!$C$2:$C$8)),"")</f>
        <v>550</v>
      </c>
      <c r="O2653" s="2">
        <v>500</v>
      </c>
    </row>
    <row r="2654" spans="1:15" x14ac:dyDescent="0.3">
      <c r="A2654" t="s">
        <v>2800</v>
      </c>
      <c r="B2654" t="s">
        <v>42</v>
      </c>
      <c r="C2654" t="str">
        <f>_xlfn.XLOOKUP(Sales_Pipeline[[#This Row],[Sales_Agent]],Sales_Teams[Sales_Agent],Sales_Teams[Manager])</f>
        <v>Summer Sewald</v>
      </c>
      <c r="D2654" t="str">
        <f>_xlfn.XLOOKUP(Sales_Pipeline[[#This Row],[Manager]],Sales_Teams[Manager],Sales_Teams[Regional_Office])</f>
        <v>West</v>
      </c>
      <c r="E2654" t="s">
        <v>76</v>
      </c>
      <c r="F2654" t="s">
        <v>173</v>
      </c>
      <c r="G2654" t="str">
        <f>IFERROR(_xlfn.XLOOKUP(Sales_Pipeline[[#This Row],[Account]],Accounts!$A$2:$A$86,Accounts!$F$2:$F$86),"")</f>
        <v>United States</v>
      </c>
      <c r="H2654" t="s">
        <v>57</v>
      </c>
      <c r="I2654" s="3">
        <v>42847</v>
      </c>
      <c r="J2654" s="3">
        <v>42848</v>
      </c>
      <c r="K2654" s="8" t="str">
        <f>IF(Sales_Pipeline[[#This Row],[Close_Date]]="","",TEXT(Sales_Pipeline[[#This Row],[Close_Date]],"ddd"))</f>
        <v>Sun</v>
      </c>
      <c r="L2654" s="8" t="str">
        <f>IF(Sales_Pipeline[[#This Row],[Close_Date]]="","",TEXT(Sales_Pipeline[[#This Row],[Close_Date]],"mmm"))</f>
        <v>Apr</v>
      </c>
      <c r="M2654" s="8" t="str">
        <f>IF(Sales_Pipeline[[#This Row],[Close_Date]]="","","Q"&amp;ROUNDUP(MONTH(Sales_Pipeline[[#This Row],[Close_Date]])/3,0))</f>
        <v>Q2</v>
      </c>
      <c r="N2654" s="2" cm="1">
        <f t="array" ref="N2654">IFERROR(_xlfn.IFS(Sales_Pipeline[[#This Row],[Deal_Stage]]="Won",_xlfn.XLOOKUP(Sales_Pipeline[[#This Row],[Product]],Products!$A$2:$A$8,Products!$C$2:$C$8),Sales_Pipeline[[#This Row],[Deal_Stage]]="Lost",_xlfn.XLOOKUP(Sales_Pipeline[[#This Row],[Product]],Products!$A$2:$A$8,Products!$C$2:$C$8)),"")</f>
        <v>3393</v>
      </c>
      <c r="O2654" s="2">
        <v>3546</v>
      </c>
    </row>
    <row r="2655" spans="1:15" x14ac:dyDescent="0.3">
      <c r="A2655" t="s">
        <v>2801</v>
      </c>
      <c r="B2655" t="s">
        <v>37</v>
      </c>
      <c r="C2655" t="str">
        <f>_xlfn.XLOOKUP(Sales_Pipeline[[#This Row],[Sales_Agent]],Sales_Teams[Sales_Agent],Sales_Teams[Manager])</f>
        <v>Celia Rouche</v>
      </c>
      <c r="D2655" t="str">
        <f>_xlfn.XLOOKUP(Sales_Pipeline[[#This Row],[Manager]],Sales_Teams[Manager],Sales_Teams[Regional_Office])</f>
        <v>West</v>
      </c>
      <c r="E2655" t="s">
        <v>63</v>
      </c>
      <c r="F2655" t="s">
        <v>191</v>
      </c>
      <c r="G2655" t="str">
        <f>IFERROR(_xlfn.XLOOKUP(Sales_Pipeline[[#This Row],[Account]],Accounts!$A$2:$A$86,Accounts!$F$2:$F$86),"")</f>
        <v>United States</v>
      </c>
      <c r="H2655" t="s">
        <v>57</v>
      </c>
      <c r="I2655" s="3">
        <v>42847</v>
      </c>
      <c r="J2655" s="3">
        <v>42855</v>
      </c>
      <c r="K2655" s="8" t="str">
        <f>IF(Sales_Pipeline[[#This Row],[Close_Date]]="","",TEXT(Sales_Pipeline[[#This Row],[Close_Date]],"ddd"))</f>
        <v>Sun</v>
      </c>
      <c r="L2655" s="8" t="str">
        <f>IF(Sales_Pipeline[[#This Row],[Close_Date]]="","",TEXT(Sales_Pipeline[[#This Row],[Close_Date]],"mmm"))</f>
        <v>Apr</v>
      </c>
      <c r="M2655" s="8" t="str">
        <f>IF(Sales_Pipeline[[#This Row],[Close_Date]]="","","Q"&amp;ROUNDUP(MONTH(Sales_Pipeline[[#This Row],[Close_Date]])/3,0))</f>
        <v>Q2</v>
      </c>
      <c r="N2655" s="2" cm="1">
        <f t="array" ref="N2655">IFERROR(_xlfn.IFS(Sales_Pipeline[[#This Row],[Deal_Stage]]="Won",_xlfn.XLOOKUP(Sales_Pipeline[[#This Row],[Product]],Products!$A$2:$A$8,Products!$C$2:$C$8),Sales_Pipeline[[#This Row],[Deal_Stage]]="Lost",_xlfn.XLOOKUP(Sales_Pipeline[[#This Row],[Product]],Products!$A$2:$A$8,Products!$C$2:$C$8)),"")</f>
        <v>550</v>
      </c>
      <c r="O2655" s="2">
        <v>525</v>
      </c>
    </row>
    <row r="2656" spans="1:15" x14ac:dyDescent="0.3">
      <c r="A2656" t="s">
        <v>2802</v>
      </c>
      <c r="B2656" t="s">
        <v>45</v>
      </c>
      <c r="C2656" t="str">
        <f>_xlfn.XLOOKUP(Sales_Pipeline[[#This Row],[Sales_Agent]],Sales_Teams[Sales_Agent],Sales_Teams[Manager])</f>
        <v>Summer Sewald</v>
      </c>
      <c r="D2656" t="str">
        <f>_xlfn.XLOOKUP(Sales_Pipeline[[#This Row],[Manager]],Sales_Teams[Manager],Sales_Teams[Regional_Office])</f>
        <v>West</v>
      </c>
      <c r="E2656" t="s">
        <v>61</v>
      </c>
      <c r="G2656" t="str">
        <f>IFERROR(_xlfn.XLOOKUP(Sales_Pipeline[[#This Row],[Account]],Accounts!$A$2:$A$86,Accounts!$F$2:$F$86),"")</f>
        <v/>
      </c>
      <c r="H2656" t="s">
        <v>77</v>
      </c>
      <c r="I2656" s="3">
        <v>42847</v>
      </c>
      <c r="K2656" s="8" t="str">
        <f>IF(Sales_Pipeline[[#This Row],[Close_Date]]="","",TEXT(Sales_Pipeline[[#This Row],[Close_Date]],"ddd"))</f>
        <v/>
      </c>
      <c r="L2656" s="8" t="str">
        <f>IF(Sales_Pipeline[[#This Row],[Close_Date]]="","",TEXT(Sales_Pipeline[[#This Row],[Close_Date]],"mmm"))</f>
        <v/>
      </c>
      <c r="M2656" s="8" t="str">
        <f>IF(Sales_Pipeline[[#This Row],[Close_Date]]="","","Q"&amp;ROUNDUP(MONTH(Sales_Pipeline[[#This Row],[Close_Date]])/3,0))</f>
        <v/>
      </c>
      <c r="N2656" s="2" t="str" cm="1">
        <f t="array" ref="N2656">IFERROR(_xlfn.IFS(Sales_Pipeline[[#This Row],[Deal_Stage]]="Won",_xlfn.XLOOKUP(Sales_Pipeline[[#This Row],[Product]],Products!$A$2:$A$8,Products!$C$2:$C$8),Sales_Pipeline[[#This Row],[Deal_Stage]]="Lost",_xlfn.XLOOKUP(Sales_Pipeline[[#This Row],[Product]],Products!$A$2:$A$8,Products!$C$2:$C$8)),"")</f>
        <v/>
      </c>
      <c r="O2656" s="2">
        <v>0</v>
      </c>
    </row>
    <row r="2657" spans="1:15" x14ac:dyDescent="0.3">
      <c r="A2657" t="s">
        <v>2803</v>
      </c>
      <c r="B2657" t="s">
        <v>9</v>
      </c>
      <c r="C2657" t="str">
        <f>_xlfn.XLOOKUP(Sales_Pipeline[[#This Row],[Sales_Agent]],Sales_Teams[Sales_Agent],Sales_Teams[Manager])</f>
        <v>Dustin Brinkmann</v>
      </c>
      <c r="D2657" t="str">
        <f>_xlfn.XLOOKUP(Sales_Pipeline[[#This Row],[Manager]],Sales_Teams[Manager],Sales_Teams[Regional_Office])</f>
        <v>Central</v>
      </c>
      <c r="E2657" t="s">
        <v>55</v>
      </c>
      <c r="F2657" t="s">
        <v>141</v>
      </c>
      <c r="G2657" t="str">
        <f>IFERROR(_xlfn.XLOOKUP(Sales_Pipeline[[#This Row],[Account]],Accounts!$A$2:$A$86,Accounts!$F$2:$F$86),"")</f>
        <v>United States</v>
      </c>
      <c r="H2657" t="s">
        <v>57</v>
      </c>
      <c r="I2657" s="3">
        <v>42847</v>
      </c>
      <c r="J2657" s="3">
        <v>42852</v>
      </c>
      <c r="K2657" s="8" t="str">
        <f>IF(Sales_Pipeline[[#This Row],[Close_Date]]="","",TEXT(Sales_Pipeline[[#This Row],[Close_Date]],"ddd"))</f>
        <v>Thu</v>
      </c>
      <c r="L2657" s="8" t="str">
        <f>IF(Sales_Pipeline[[#This Row],[Close_Date]]="","",TEXT(Sales_Pipeline[[#This Row],[Close_Date]],"mmm"))</f>
        <v>Apr</v>
      </c>
      <c r="M2657" s="8" t="str">
        <f>IF(Sales_Pipeline[[#This Row],[Close_Date]]="","","Q"&amp;ROUNDUP(MONTH(Sales_Pipeline[[#This Row],[Close_Date]])/3,0))</f>
        <v>Q2</v>
      </c>
      <c r="N2657" s="2" cm="1">
        <f t="array" ref="N2657">IFERROR(_xlfn.IFS(Sales_Pipeline[[#This Row],[Deal_Stage]]="Won",_xlfn.XLOOKUP(Sales_Pipeline[[#This Row],[Product]],Products!$A$2:$A$8,Products!$C$2:$C$8),Sales_Pipeline[[#This Row],[Deal_Stage]]="Lost",_xlfn.XLOOKUP(Sales_Pipeline[[#This Row],[Product]],Products!$A$2:$A$8,Products!$C$2:$C$8)),"")</f>
        <v>1096</v>
      </c>
      <c r="O2657" s="2">
        <v>1024</v>
      </c>
    </row>
    <row r="2658" spans="1:15" x14ac:dyDescent="0.3">
      <c r="A2658" t="s">
        <v>2804</v>
      </c>
      <c r="B2658" t="s">
        <v>14</v>
      </c>
      <c r="C2658" t="str">
        <f>_xlfn.XLOOKUP(Sales_Pipeline[[#This Row],[Sales_Agent]],Sales_Teams[Sales_Agent],Sales_Teams[Manager])</f>
        <v>Melvin Marxen</v>
      </c>
      <c r="D2658" t="str">
        <f>_xlfn.XLOOKUP(Sales_Pipeline[[#This Row],[Manager]],Sales_Teams[Manager],Sales_Teams[Regional_Office])</f>
        <v>Central</v>
      </c>
      <c r="E2658" t="s">
        <v>84</v>
      </c>
      <c r="F2658" t="s">
        <v>507</v>
      </c>
      <c r="G2658" t="str">
        <f>IFERROR(_xlfn.XLOOKUP(Sales_Pipeline[[#This Row],[Account]],Accounts!$A$2:$A$86,Accounts!$F$2:$F$86),"")</f>
        <v>Belgium</v>
      </c>
      <c r="H2658" t="s">
        <v>57</v>
      </c>
      <c r="I2658" s="3">
        <v>42847</v>
      </c>
      <c r="J2658" s="3">
        <v>42855</v>
      </c>
      <c r="K2658" s="8" t="str">
        <f>IF(Sales_Pipeline[[#This Row],[Close_Date]]="","",TEXT(Sales_Pipeline[[#This Row],[Close_Date]],"ddd"))</f>
        <v>Sun</v>
      </c>
      <c r="L2658" s="8" t="str">
        <f>IF(Sales_Pipeline[[#This Row],[Close_Date]]="","",TEXT(Sales_Pipeline[[#This Row],[Close_Date]],"mmm"))</f>
        <v>Apr</v>
      </c>
      <c r="M2658" s="8" t="str">
        <f>IF(Sales_Pipeline[[#This Row],[Close_Date]]="","","Q"&amp;ROUNDUP(MONTH(Sales_Pipeline[[#This Row],[Close_Date]])/3,0))</f>
        <v>Q2</v>
      </c>
      <c r="N2658" s="2" cm="1">
        <f t="array" ref="N2658">IFERROR(_xlfn.IFS(Sales_Pipeline[[#This Row],[Deal_Stage]]="Won",_xlfn.XLOOKUP(Sales_Pipeline[[#This Row],[Product]],Products!$A$2:$A$8,Products!$C$2:$C$8),Sales_Pipeline[[#This Row],[Deal_Stage]]="Lost",_xlfn.XLOOKUP(Sales_Pipeline[[#This Row],[Product]],Products!$A$2:$A$8,Products!$C$2:$C$8)),"")</f>
        <v>5482</v>
      </c>
      <c r="O2658" s="2">
        <v>6384</v>
      </c>
    </row>
    <row r="2659" spans="1:15" x14ac:dyDescent="0.3">
      <c r="A2659" t="s">
        <v>2805</v>
      </c>
      <c r="B2659" t="s">
        <v>29</v>
      </c>
      <c r="C2659" t="str">
        <f>_xlfn.XLOOKUP(Sales_Pipeline[[#This Row],[Sales_Agent]],Sales_Teams[Sales_Agent],Sales_Teams[Manager])</f>
        <v>Rocco Neubert</v>
      </c>
      <c r="D2659" t="str">
        <f>_xlfn.XLOOKUP(Sales_Pipeline[[#This Row],[Manager]],Sales_Teams[Manager],Sales_Teams[Regional_Office])</f>
        <v>East</v>
      </c>
      <c r="E2659" t="s">
        <v>63</v>
      </c>
      <c r="F2659" t="s">
        <v>123</v>
      </c>
      <c r="G2659" t="str">
        <f>IFERROR(_xlfn.XLOOKUP(Sales_Pipeline[[#This Row],[Account]],Accounts!$A$2:$A$86,Accounts!$F$2:$F$86),"")</f>
        <v>United States</v>
      </c>
      <c r="H2659" t="s">
        <v>82</v>
      </c>
      <c r="I2659" s="3">
        <v>42847</v>
      </c>
      <c r="J2659" s="3">
        <v>42863</v>
      </c>
      <c r="K2659" s="8" t="str">
        <f>IF(Sales_Pipeline[[#This Row],[Close_Date]]="","",TEXT(Sales_Pipeline[[#This Row],[Close_Date]],"ddd"))</f>
        <v>Mon</v>
      </c>
      <c r="L2659" s="8" t="str">
        <f>IF(Sales_Pipeline[[#This Row],[Close_Date]]="","",TEXT(Sales_Pipeline[[#This Row],[Close_Date]],"mmm"))</f>
        <v>May</v>
      </c>
      <c r="M2659" s="8" t="str">
        <f>IF(Sales_Pipeline[[#This Row],[Close_Date]]="","","Q"&amp;ROUNDUP(MONTH(Sales_Pipeline[[#This Row],[Close_Date]])/3,0))</f>
        <v>Q2</v>
      </c>
      <c r="N2659" s="2" cm="1">
        <f t="array" ref="N2659">IFERROR(_xlfn.IFS(Sales_Pipeline[[#This Row],[Deal_Stage]]="Won",_xlfn.XLOOKUP(Sales_Pipeline[[#This Row],[Product]],Products!$A$2:$A$8,Products!$C$2:$C$8),Sales_Pipeline[[#This Row],[Deal_Stage]]="Lost",_xlfn.XLOOKUP(Sales_Pipeline[[#This Row],[Product]],Products!$A$2:$A$8,Products!$C$2:$C$8)),"")</f>
        <v>550</v>
      </c>
      <c r="O2659" s="2">
        <v>0</v>
      </c>
    </row>
    <row r="2660" spans="1:15" x14ac:dyDescent="0.3">
      <c r="A2660" t="s">
        <v>2806</v>
      </c>
      <c r="B2660" t="s">
        <v>29</v>
      </c>
      <c r="C2660" t="str">
        <f>_xlfn.XLOOKUP(Sales_Pipeline[[#This Row],[Sales_Agent]],Sales_Teams[Sales_Agent],Sales_Teams[Manager])</f>
        <v>Rocco Neubert</v>
      </c>
      <c r="D2660" t="str">
        <f>_xlfn.XLOOKUP(Sales_Pipeline[[#This Row],[Manager]],Sales_Teams[Manager],Sales_Teams[Regional_Office])</f>
        <v>East</v>
      </c>
      <c r="E2660" t="s">
        <v>63</v>
      </c>
      <c r="F2660" t="s">
        <v>425</v>
      </c>
      <c r="G2660" t="str">
        <f>IFERROR(_xlfn.XLOOKUP(Sales_Pipeline[[#This Row],[Account]],Accounts!$A$2:$A$86,Accounts!$F$2:$F$86),"")</f>
        <v>United States</v>
      </c>
      <c r="H2660" t="s">
        <v>57</v>
      </c>
      <c r="I2660" s="3">
        <v>42847</v>
      </c>
      <c r="J2660" s="3">
        <v>42910</v>
      </c>
      <c r="K2660" s="8" t="str">
        <f>IF(Sales_Pipeline[[#This Row],[Close_Date]]="","",TEXT(Sales_Pipeline[[#This Row],[Close_Date]],"ddd"))</f>
        <v>Sat</v>
      </c>
      <c r="L2660" s="8" t="str">
        <f>IF(Sales_Pipeline[[#This Row],[Close_Date]]="","",TEXT(Sales_Pipeline[[#This Row],[Close_Date]],"mmm"))</f>
        <v>Jun</v>
      </c>
      <c r="M2660" s="8" t="str">
        <f>IF(Sales_Pipeline[[#This Row],[Close_Date]]="","","Q"&amp;ROUNDUP(MONTH(Sales_Pipeline[[#This Row],[Close_Date]])/3,0))</f>
        <v>Q2</v>
      </c>
      <c r="N2660" s="2" cm="1">
        <f t="array" ref="N2660">IFERROR(_xlfn.IFS(Sales_Pipeline[[#This Row],[Deal_Stage]]="Won",_xlfn.XLOOKUP(Sales_Pipeline[[#This Row],[Product]],Products!$A$2:$A$8,Products!$C$2:$C$8),Sales_Pipeline[[#This Row],[Deal_Stage]]="Lost",_xlfn.XLOOKUP(Sales_Pipeline[[#This Row],[Product]],Products!$A$2:$A$8,Products!$C$2:$C$8)),"")</f>
        <v>550</v>
      </c>
      <c r="O2660" s="2">
        <v>587</v>
      </c>
    </row>
    <row r="2661" spans="1:15" x14ac:dyDescent="0.3">
      <c r="A2661" t="s">
        <v>2807</v>
      </c>
      <c r="B2661" t="s">
        <v>35</v>
      </c>
      <c r="C2661" t="str">
        <f>_xlfn.XLOOKUP(Sales_Pipeline[[#This Row],[Sales_Agent]],Sales_Teams[Sales_Agent],Sales_Teams[Manager])</f>
        <v>Celia Rouche</v>
      </c>
      <c r="D2661" t="str">
        <f>_xlfn.XLOOKUP(Sales_Pipeline[[#This Row],[Manager]],Sales_Teams[Manager],Sales_Teams[Regional_Office])</f>
        <v>West</v>
      </c>
      <c r="E2661" t="s">
        <v>61</v>
      </c>
      <c r="F2661" t="s">
        <v>114</v>
      </c>
      <c r="G2661" t="str">
        <f>IFERROR(_xlfn.XLOOKUP(Sales_Pipeline[[#This Row],[Account]],Accounts!$A$2:$A$86,Accounts!$F$2:$F$86),"")</f>
        <v>United States</v>
      </c>
      <c r="H2661" t="s">
        <v>57</v>
      </c>
      <c r="I2661" s="3">
        <v>42847</v>
      </c>
      <c r="J2661" s="3">
        <v>42853</v>
      </c>
      <c r="K2661" s="8" t="str">
        <f>IF(Sales_Pipeline[[#This Row],[Close_Date]]="","",TEXT(Sales_Pipeline[[#This Row],[Close_Date]],"ddd"))</f>
        <v>Fri</v>
      </c>
      <c r="L2661" s="8" t="str">
        <f>IF(Sales_Pipeline[[#This Row],[Close_Date]]="","",TEXT(Sales_Pipeline[[#This Row],[Close_Date]],"mmm"))</f>
        <v>Apr</v>
      </c>
      <c r="M2661" s="8" t="str">
        <f>IF(Sales_Pipeline[[#This Row],[Close_Date]]="","","Q"&amp;ROUNDUP(MONTH(Sales_Pipeline[[#This Row],[Close_Date]])/3,0))</f>
        <v>Q2</v>
      </c>
      <c r="N2661" s="2" cm="1">
        <f t="array" ref="N2661">IFERROR(_xlfn.IFS(Sales_Pipeline[[#This Row],[Deal_Stage]]="Won",_xlfn.XLOOKUP(Sales_Pipeline[[#This Row],[Product]],Products!$A$2:$A$8,Products!$C$2:$C$8),Sales_Pipeline[[#This Row],[Deal_Stage]]="Lost",_xlfn.XLOOKUP(Sales_Pipeline[[#This Row],[Product]],Products!$A$2:$A$8,Products!$C$2:$C$8)),"")</f>
        <v>55</v>
      </c>
      <c r="O2661" s="2">
        <v>55</v>
      </c>
    </row>
    <row r="2662" spans="1:15" x14ac:dyDescent="0.3">
      <c r="A2662" t="s">
        <v>2808</v>
      </c>
      <c r="B2662" t="s">
        <v>35</v>
      </c>
      <c r="C2662" t="str">
        <f>_xlfn.XLOOKUP(Sales_Pipeline[[#This Row],[Sales_Agent]],Sales_Teams[Sales_Agent],Sales_Teams[Manager])</f>
        <v>Celia Rouche</v>
      </c>
      <c r="D2662" t="str">
        <f>_xlfn.XLOOKUP(Sales_Pipeline[[#This Row],[Manager]],Sales_Teams[Manager],Sales_Teams[Regional_Office])</f>
        <v>West</v>
      </c>
      <c r="E2662" t="s">
        <v>76</v>
      </c>
      <c r="F2662" t="s">
        <v>177</v>
      </c>
      <c r="G2662" t="str">
        <f>IFERROR(_xlfn.XLOOKUP(Sales_Pipeline[[#This Row],[Account]],Accounts!$A$2:$A$86,Accounts!$F$2:$F$86),"")</f>
        <v>United States</v>
      </c>
      <c r="H2662" t="s">
        <v>57</v>
      </c>
      <c r="I2662" s="3">
        <v>42847</v>
      </c>
      <c r="J2662" s="3">
        <v>42855</v>
      </c>
      <c r="K2662" s="8" t="str">
        <f>IF(Sales_Pipeline[[#This Row],[Close_Date]]="","",TEXT(Sales_Pipeline[[#This Row],[Close_Date]],"ddd"))</f>
        <v>Sun</v>
      </c>
      <c r="L2662" s="8" t="str">
        <f>IF(Sales_Pipeline[[#This Row],[Close_Date]]="","",TEXT(Sales_Pipeline[[#This Row],[Close_Date]],"mmm"))</f>
        <v>Apr</v>
      </c>
      <c r="M2662" s="8" t="str">
        <f>IF(Sales_Pipeline[[#This Row],[Close_Date]]="","","Q"&amp;ROUNDUP(MONTH(Sales_Pipeline[[#This Row],[Close_Date]])/3,0))</f>
        <v>Q2</v>
      </c>
      <c r="N2662" s="2" cm="1">
        <f t="array" ref="N2662">IFERROR(_xlfn.IFS(Sales_Pipeline[[#This Row],[Deal_Stage]]="Won",_xlfn.XLOOKUP(Sales_Pipeline[[#This Row],[Product]],Products!$A$2:$A$8,Products!$C$2:$C$8),Sales_Pipeline[[#This Row],[Deal_Stage]]="Lost",_xlfn.XLOOKUP(Sales_Pipeline[[#This Row],[Product]],Products!$A$2:$A$8,Products!$C$2:$C$8)),"")</f>
        <v>3393</v>
      </c>
      <c r="O2662" s="2">
        <v>3242</v>
      </c>
    </row>
    <row r="2663" spans="1:15" x14ac:dyDescent="0.3">
      <c r="A2663" t="s">
        <v>2809</v>
      </c>
      <c r="B2663" t="s">
        <v>7</v>
      </c>
      <c r="C2663" t="str">
        <f>_xlfn.XLOOKUP(Sales_Pipeline[[#This Row],[Sales_Agent]],Sales_Teams[Sales_Agent],Sales_Teams[Manager])</f>
        <v>Dustin Brinkmann</v>
      </c>
      <c r="D2663" t="str">
        <f>_xlfn.XLOOKUP(Sales_Pipeline[[#This Row],[Manager]],Sales_Teams[Manager],Sales_Teams[Regional_Office])</f>
        <v>Central</v>
      </c>
      <c r="E2663" t="s">
        <v>84</v>
      </c>
      <c r="F2663" t="s">
        <v>74</v>
      </c>
      <c r="G2663" t="str">
        <f>IFERROR(_xlfn.XLOOKUP(Sales_Pipeline[[#This Row],[Account]],Accounts!$A$2:$A$86,Accounts!$F$2:$F$86),"")</f>
        <v>United States</v>
      </c>
      <c r="H2663" t="s">
        <v>57</v>
      </c>
      <c r="I2663" s="3">
        <v>42847</v>
      </c>
      <c r="J2663" s="3">
        <v>42881</v>
      </c>
      <c r="K2663" s="8" t="str">
        <f>IF(Sales_Pipeline[[#This Row],[Close_Date]]="","",TEXT(Sales_Pipeline[[#This Row],[Close_Date]],"ddd"))</f>
        <v>Fri</v>
      </c>
      <c r="L2663" s="8" t="str">
        <f>IF(Sales_Pipeline[[#This Row],[Close_Date]]="","",TEXT(Sales_Pipeline[[#This Row],[Close_Date]],"mmm"))</f>
        <v>May</v>
      </c>
      <c r="M2663" s="8" t="str">
        <f>IF(Sales_Pipeline[[#This Row],[Close_Date]]="","","Q"&amp;ROUNDUP(MONTH(Sales_Pipeline[[#This Row],[Close_Date]])/3,0))</f>
        <v>Q2</v>
      </c>
      <c r="N2663" s="2" cm="1">
        <f t="array" ref="N2663">IFERROR(_xlfn.IFS(Sales_Pipeline[[#This Row],[Deal_Stage]]="Won",_xlfn.XLOOKUP(Sales_Pipeline[[#This Row],[Product]],Products!$A$2:$A$8,Products!$C$2:$C$8),Sales_Pipeline[[#This Row],[Deal_Stage]]="Lost",_xlfn.XLOOKUP(Sales_Pipeline[[#This Row],[Product]],Products!$A$2:$A$8,Products!$C$2:$C$8)),"")</f>
        <v>5482</v>
      </c>
      <c r="O2663" s="2">
        <v>5558</v>
      </c>
    </row>
    <row r="2664" spans="1:15" x14ac:dyDescent="0.3">
      <c r="A2664" t="s">
        <v>2810</v>
      </c>
      <c r="B2664" t="s">
        <v>32</v>
      </c>
      <c r="C2664" t="str">
        <f>_xlfn.XLOOKUP(Sales_Pipeline[[#This Row],[Sales_Agent]],Sales_Teams[Sales_Agent],Sales_Teams[Manager])</f>
        <v>Celia Rouche</v>
      </c>
      <c r="D2664" t="str">
        <f>_xlfn.XLOOKUP(Sales_Pipeline[[#This Row],[Manager]],Sales_Teams[Manager],Sales_Teams[Regional_Office])</f>
        <v>West</v>
      </c>
      <c r="E2664" t="s">
        <v>8953</v>
      </c>
      <c r="F2664" t="s">
        <v>288</v>
      </c>
      <c r="G2664" t="str">
        <f>IFERROR(_xlfn.XLOOKUP(Sales_Pipeline[[#This Row],[Account]],Accounts!$A$2:$A$86,Accounts!$F$2:$F$86),"")</f>
        <v>United States</v>
      </c>
      <c r="H2664" t="s">
        <v>57</v>
      </c>
      <c r="I2664" s="3">
        <v>42847</v>
      </c>
      <c r="J2664" s="3">
        <v>42853</v>
      </c>
      <c r="K2664" s="8" t="str">
        <f>IF(Sales_Pipeline[[#This Row],[Close_Date]]="","",TEXT(Sales_Pipeline[[#This Row],[Close_Date]],"ddd"))</f>
        <v>Fri</v>
      </c>
      <c r="L2664" s="8" t="str">
        <f>IF(Sales_Pipeline[[#This Row],[Close_Date]]="","",TEXT(Sales_Pipeline[[#This Row],[Close_Date]],"mmm"))</f>
        <v>Apr</v>
      </c>
      <c r="M2664" s="8" t="str">
        <f>IF(Sales_Pipeline[[#This Row],[Close_Date]]="","","Q"&amp;ROUNDUP(MONTH(Sales_Pipeline[[#This Row],[Close_Date]])/3,0))</f>
        <v>Q2</v>
      </c>
      <c r="N2664" s="2" cm="1">
        <f t="array" ref="N2664">IFERROR(_xlfn.IFS(Sales_Pipeline[[#This Row],[Deal_Stage]]="Won",_xlfn.XLOOKUP(Sales_Pipeline[[#This Row],[Product]],Products!$A$2:$A$8,Products!$C$2:$C$8),Sales_Pipeline[[#This Row],[Deal_Stage]]="Lost",_xlfn.XLOOKUP(Sales_Pipeline[[#This Row],[Product]],Products!$A$2:$A$8,Products!$C$2:$C$8)),"")</f>
        <v>4821</v>
      </c>
      <c r="O2664" s="2">
        <v>4869</v>
      </c>
    </row>
    <row r="2665" spans="1:15" x14ac:dyDescent="0.3">
      <c r="A2665" t="s">
        <v>2811</v>
      </c>
      <c r="B2665" t="s">
        <v>32</v>
      </c>
      <c r="C2665" t="str">
        <f>_xlfn.XLOOKUP(Sales_Pipeline[[#This Row],[Sales_Agent]],Sales_Teams[Sales_Agent],Sales_Teams[Manager])</f>
        <v>Celia Rouche</v>
      </c>
      <c r="D2665" t="str">
        <f>_xlfn.XLOOKUP(Sales_Pipeline[[#This Row],[Manager]],Sales_Teams[Manager],Sales_Teams[Regional_Office])</f>
        <v>West</v>
      </c>
      <c r="E2665" t="s">
        <v>76</v>
      </c>
      <c r="F2665" t="s">
        <v>330</v>
      </c>
      <c r="G2665" t="str">
        <f>IFERROR(_xlfn.XLOOKUP(Sales_Pipeline[[#This Row],[Account]],Accounts!$A$2:$A$86,Accounts!$F$2:$F$86),"")</f>
        <v>Korea</v>
      </c>
      <c r="H2665" t="s">
        <v>57</v>
      </c>
      <c r="I2665" s="3">
        <v>42847</v>
      </c>
      <c r="J2665" s="3">
        <v>42854</v>
      </c>
      <c r="K2665" s="8" t="str">
        <f>IF(Sales_Pipeline[[#This Row],[Close_Date]]="","",TEXT(Sales_Pipeline[[#This Row],[Close_Date]],"ddd"))</f>
        <v>Sat</v>
      </c>
      <c r="L2665" s="8" t="str">
        <f>IF(Sales_Pipeline[[#This Row],[Close_Date]]="","",TEXT(Sales_Pipeline[[#This Row],[Close_Date]],"mmm"))</f>
        <v>Apr</v>
      </c>
      <c r="M2665" s="8" t="str">
        <f>IF(Sales_Pipeline[[#This Row],[Close_Date]]="","","Q"&amp;ROUNDUP(MONTH(Sales_Pipeline[[#This Row],[Close_Date]])/3,0))</f>
        <v>Q2</v>
      </c>
      <c r="N2665" s="2" cm="1">
        <f t="array" ref="N2665">IFERROR(_xlfn.IFS(Sales_Pipeline[[#This Row],[Deal_Stage]]="Won",_xlfn.XLOOKUP(Sales_Pipeline[[#This Row],[Product]],Products!$A$2:$A$8,Products!$C$2:$C$8),Sales_Pipeline[[#This Row],[Deal_Stage]]="Lost",_xlfn.XLOOKUP(Sales_Pipeline[[#This Row],[Product]],Products!$A$2:$A$8,Products!$C$2:$C$8)),"")</f>
        <v>3393</v>
      </c>
      <c r="O2665" s="2">
        <v>3661</v>
      </c>
    </row>
    <row r="2666" spans="1:15" x14ac:dyDescent="0.3">
      <c r="A2666" t="s">
        <v>2812</v>
      </c>
      <c r="B2666" t="s">
        <v>17</v>
      </c>
      <c r="C2666" t="str">
        <f>_xlfn.XLOOKUP(Sales_Pipeline[[#This Row],[Sales_Agent]],Sales_Teams[Sales_Agent],Sales_Teams[Manager])</f>
        <v>Cara Losch</v>
      </c>
      <c r="D2666" t="str">
        <f>_xlfn.XLOOKUP(Sales_Pipeline[[#This Row],[Manager]],Sales_Teams[Manager],Sales_Teams[Regional_Office])</f>
        <v>East</v>
      </c>
      <c r="E2666" t="s">
        <v>63</v>
      </c>
      <c r="G2666" t="str">
        <f>IFERROR(_xlfn.XLOOKUP(Sales_Pipeline[[#This Row],[Account]],Accounts!$A$2:$A$86,Accounts!$F$2:$F$86),"")</f>
        <v/>
      </c>
      <c r="H2666" t="s">
        <v>77</v>
      </c>
      <c r="I2666" s="3">
        <v>42847</v>
      </c>
      <c r="K2666" s="8" t="str">
        <f>IF(Sales_Pipeline[[#This Row],[Close_Date]]="","",TEXT(Sales_Pipeline[[#This Row],[Close_Date]],"ddd"))</f>
        <v/>
      </c>
      <c r="L2666" s="8" t="str">
        <f>IF(Sales_Pipeline[[#This Row],[Close_Date]]="","",TEXT(Sales_Pipeline[[#This Row],[Close_Date]],"mmm"))</f>
        <v/>
      </c>
      <c r="M2666" s="8" t="str">
        <f>IF(Sales_Pipeline[[#This Row],[Close_Date]]="","","Q"&amp;ROUNDUP(MONTH(Sales_Pipeline[[#This Row],[Close_Date]])/3,0))</f>
        <v/>
      </c>
      <c r="N2666" s="2" t="str" cm="1">
        <f t="array" ref="N2666">IFERROR(_xlfn.IFS(Sales_Pipeline[[#This Row],[Deal_Stage]]="Won",_xlfn.XLOOKUP(Sales_Pipeline[[#This Row],[Product]],Products!$A$2:$A$8,Products!$C$2:$C$8),Sales_Pipeline[[#This Row],[Deal_Stage]]="Lost",_xlfn.XLOOKUP(Sales_Pipeline[[#This Row],[Product]],Products!$A$2:$A$8,Products!$C$2:$C$8)),"")</f>
        <v/>
      </c>
      <c r="O2666" s="2">
        <v>0</v>
      </c>
    </row>
    <row r="2667" spans="1:15" x14ac:dyDescent="0.3">
      <c r="A2667" t="s">
        <v>2813</v>
      </c>
      <c r="B2667" t="s">
        <v>17</v>
      </c>
      <c r="C2667" t="str">
        <f>_xlfn.XLOOKUP(Sales_Pipeline[[#This Row],[Sales_Agent]],Sales_Teams[Sales_Agent],Sales_Teams[Manager])</f>
        <v>Cara Losch</v>
      </c>
      <c r="D2667" t="str">
        <f>_xlfn.XLOOKUP(Sales_Pipeline[[#This Row],[Manager]],Sales_Teams[Manager],Sales_Teams[Regional_Office])</f>
        <v>East</v>
      </c>
      <c r="E2667" t="s">
        <v>61</v>
      </c>
      <c r="G2667" t="str">
        <f>IFERROR(_xlfn.XLOOKUP(Sales_Pipeline[[#This Row],[Account]],Accounts!$A$2:$A$86,Accounts!$F$2:$F$86),"")</f>
        <v/>
      </c>
      <c r="H2667" t="s">
        <v>77</v>
      </c>
      <c r="I2667" s="3">
        <v>42847</v>
      </c>
      <c r="K2667" s="8" t="str">
        <f>IF(Sales_Pipeline[[#This Row],[Close_Date]]="","",TEXT(Sales_Pipeline[[#This Row],[Close_Date]],"ddd"))</f>
        <v/>
      </c>
      <c r="L2667" s="8" t="str">
        <f>IF(Sales_Pipeline[[#This Row],[Close_Date]]="","",TEXT(Sales_Pipeline[[#This Row],[Close_Date]],"mmm"))</f>
        <v/>
      </c>
      <c r="M2667" s="8" t="str">
        <f>IF(Sales_Pipeline[[#This Row],[Close_Date]]="","","Q"&amp;ROUNDUP(MONTH(Sales_Pipeline[[#This Row],[Close_Date]])/3,0))</f>
        <v/>
      </c>
      <c r="N2667" s="2" t="str" cm="1">
        <f t="array" ref="N2667">IFERROR(_xlfn.IFS(Sales_Pipeline[[#This Row],[Deal_Stage]]="Won",_xlfn.XLOOKUP(Sales_Pipeline[[#This Row],[Product]],Products!$A$2:$A$8,Products!$C$2:$C$8),Sales_Pipeline[[#This Row],[Deal_Stage]]="Lost",_xlfn.XLOOKUP(Sales_Pipeline[[#This Row],[Product]],Products!$A$2:$A$8,Products!$C$2:$C$8)),"")</f>
        <v/>
      </c>
      <c r="O2667" s="2">
        <v>0</v>
      </c>
    </row>
    <row r="2668" spans="1:15" x14ac:dyDescent="0.3">
      <c r="A2668" t="s">
        <v>2814</v>
      </c>
      <c r="B2668" t="s">
        <v>44</v>
      </c>
      <c r="C2668" t="str">
        <f>_xlfn.XLOOKUP(Sales_Pipeline[[#This Row],[Sales_Agent]],Sales_Teams[Sales_Agent],Sales_Teams[Manager])</f>
        <v>Summer Sewald</v>
      </c>
      <c r="D2668" t="str">
        <f>_xlfn.XLOOKUP(Sales_Pipeline[[#This Row],[Manager]],Sales_Teams[Manager],Sales_Teams[Regional_Office])</f>
        <v>West</v>
      </c>
      <c r="E2668" t="s">
        <v>8953</v>
      </c>
      <c r="F2668" t="s">
        <v>173</v>
      </c>
      <c r="G2668" t="str">
        <f>IFERROR(_xlfn.XLOOKUP(Sales_Pipeline[[#This Row],[Account]],Accounts!$A$2:$A$86,Accounts!$F$2:$F$86),"")</f>
        <v>United States</v>
      </c>
      <c r="H2668" t="s">
        <v>57</v>
      </c>
      <c r="I2668" s="3">
        <v>42847</v>
      </c>
      <c r="J2668" s="3">
        <v>42854</v>
      </c>
      <c r="K2668" s="8" t="str">
        <f>IF(Sales_Pipeline[[#This Row],[Close_Date]]="","",TEXT(Sales_Pipeline[[#This Row],[Close_Date]],"ddd"))</f>
        <v>Sat</v>
      </c>
      <c r="L2668" s="8" t="str">
        <f>IF(Sales_Pipeline[[#This Row],[Close_Date]]="","",TEXT(Sales_Pipeline[[#This Row],[Close_Date]],"mmm"))</f>
        <v>Apr</v>
      </c>
      <c r="M2668" s="8" t="str">
        <f>IF(Sales_Pipeline[[#This Row],[Close_Date]]="","","Q"&amp;ROUNDUP(MONTH(Sales_Pipeline[[#This Row],[Close_Date]])/3,0))</f>
        <v>Q2</v>
      </c>
      <c r="N2668" s="2" cm="1">
        <f t="array" ref="N2668">IFERROR(_xlfn.IFS(Sales_Pipeline[[#This Row],[Deal_Stage]]="Won",_xlfn.XLOOKUP(Sales_Pipeline[[#This Row],[Product]],Products!$A$2:$A$8,Products!$C$2:$C$8),Sales_Pipeline[[#This Row],[Deal_Stage]]="Lost",_xlfn.XLOOKUP(Sales_Pipeline[[#This Row],[Product]],Products!$A$2:$A$8,Products!$C$2:$C$8)),"")</f>
        <v>4821</v>
      </c>
      <c r="O2668" s="2">
        <v>5456</v>
      </c>
    </row>
    <row r="2669" spans="1:15" x14ac:dyDescent="0.3">
      <c r="A2669" t="s">
        <v>2815</v>
      </c>
      <c r="B2669" t="s">
        <v>3</v>
      </c>
      <c r="C2669" t="str">
        <f>_xlfn.XLOOKUP(Sales_Pipeline[[#This Row],[Sales_Agent]],Sales_Teams[Sales_Agent],Sales_Teams[Manager])</f>
        <v>Dustin Brinkmann</v>
      </c>
      <c r="D2669" t="str">
        <f>_xlfn.XLOOKUP(Sales_Pipeline[[#This Row],[Manager]],Sales_Teams[Manager],Sales_Teams[Regional_Office])</f>
        <v>Central</v>
      </c>
      <c r="E2669" t="s">
        <v>61</v>
      </c>
      <c r="F2669" t="s">
        <v>229</v>
      </c>
      <c r="G2669" t="str">
        <f>IFERROR(_xlfn.XLOOKUP(Sales_Pipeline[[#This Row],[Account]],Accounts!$A$2:$A$86,Accounts!$F$2:$F$86),"")</f>
        <v>Norway</v>
      </c>
      <c r="H2669" t="s">
        <v>82</v>
      </c>
      <c r="I2669" s="3">
        <v>42848</v>
      </c>
      <c r="J2669" s="3">
        <v>42973</v>
      </c>
      <c r="K2669" s="8" t="str">
        <f>IF(Sales_Pipeline[[#This Row],[Close_Date]]="","",TEXT(Sales_Pipeline[[#This Row],[Close_Date]],"ddd"))</f>
        <v>Sat</v>
      </c>
      <c r="L2669" s="8" t="str">
        <f>IF(Sales_Pipeline[[#This Row],[Close_Date]]="","",TEXT(Sales_Pipeline[[#This Row],[Close_Date]],"mmm"))</f>
        <v>Aug</v>
      </c>
      <c r="M2669" s="8" t="str">
        <f>IF(Sales_Pipeline[[#This Row],[Close_Date]]="","","Q"&amp;ROUNDUP(MONTH(Sales_Pipeline[[#This Row],[Close_Date]])/3,0))</f>
        <v>Q3</v>
      </c>
      <c r="N2669" s="2" cm="1">
        <f t="array" ref="N2669">IFERROR(_xlfn.IFS(Sales_Pipeline[[#This Row],[Deal_Stage]]="Won",_xlfn.XLOOKUP(Sales_Pipeline[[#This Row],[Product]],Products!$A$2:$A$8,Products!$C$2:$C$8),Sales_Pipeline[[#This Row],[Deal_Stage]]="Lost",_xlfn.XLOOKUP(Sales_Pipeline[[#This Row],[Product]],Products!$A$2:$A$8,Products!$C$2:$C$8)),"")</f>
        <v>55</v>
      </c>
      <c r="O2669" s="2">
        <v>0</v>
      </c>
    </row>
    <row r="2670" spans="1:15" x14ac:dyDescent="0.3">
      <c r="A2670" t="s">
        <v>2816</v>
      </c>
      <c r="B2670" t="s">
        <v>30</v>
      </c>
      <c r="C2670" t="str">
        <f>_xlfn.XLOOKUP(Sales_Pipeline[[#This Row],[Sales_Agent]],Sales_Teams[Sales_Agent],Sales_Teams[Manager])</f>
        <v>Rocco Neubert</v>
      </c>
      <c r="D2670" t="str">
        <f>_xlfn.XLOOKUP(Sales_Pipeline[[#This Row],[Manager]],Sales_Teams[Manager],Sales_Teams[Regional_Office])</f>
        <v>East</v>
      </c>
      <c r="E2670" t="s">
        <v>8953</v>
      </c>
      <c r="F2670" t="s">
        <v>231</v>
      </c>
      <c r="G2670" t="str">
        <f>IFERROR(_xlfn.XLOOKUP(Sales_Pipeline[[#This Row],[Account]],Accounts!$A$2:$A$86,Accounts!$F$2:$F$86),"")</f>
        <v>United States</v>
      </c>
      <c r="H2670" t="s">
        <v>82</v>
      </c>
      <c r="I2670" s="3">
        <v>42848</v>
      </c>
      <c r="J2670" s="3">
        <v>42849</v>
      </c>
      <c r="K2670" s="8" t="str">
        <f>IF(Sales_Pipeline[[#This Row],[Close_Date]]="","",TEXT(Sales_Pipeline[[#This Row],[Close_Date]],"ddd"))</f>
        <v>Mon</v>
      </c>
      <c r="L2670" s="8" t="str">
        <f>IF(Sales_Pipeline[[#This Row],[Close_Date]]="","",TEXT(Sales_Pipeline[[#This Row],[Close_Date]],"mmm"))</f>
        <v>Apr</v>
      </c>
      <c r="M2670" s="8" t="str">
        <f>IF(Sales_Pipeline[[#This Row],[Close_Date]]="","","Q"&amp;ROUNDUP(MONTH(Sales_Pipeline[[#This Row],[Close_Date]])/3,0))</f>
        <v>Q2</v>
      </c>
      <c r="N2670" s="2" cm="1">
        <f t="array" ref="N2670">IFERROR(_xlfn.IFS(Sales_Pipeline[[#This Row],[Deal_Stage]]="Won",_xlfn.XLOOKUP(Sales_Pipeline[[#This Row],[Product]],Products!$A$2:$A$8,Products!$C$2:$C$8),Sales_Pipeline[[#This Row],[Deal_Stage]]="Lost",_xlfn.XLOOKUP(Sales_Pipeline[[#This Row],[Product]],Products!$A$2:$A$8,Products!$C$2:$C$8)),"")</f>
        <v>4821</v>
      </c>
      <c r="O2670" s="2">
        <v>0</v>
      </c>
    </row>
    <row r="2671" spans="1:15" x14ac:dyDescent="0.3">
      <c r="A2671" t="s">
        <v>2817</v>
      </c>
      <c r="B2671" t="s">
        <v>27</v>
      </c>
      <c r="C2671" t="str">
        <f>_xlfn.XLOOKUP(Sales_Pipeline[[#This Row],[Sales_Agent]],Sales_Teams[Sales_Agent],Sales_Teams[Manager])</f>
        <v>Rocco Neubert</v>
      </c>
      <c r="D2671" t="str">
        <f>_xlfn.XLOOKUP(Sales_Pipeline[[#This Row],[Manager]],Sales_Teams[Manager],Sales_Teams[Regional_Office])</f>
        <v>East</v>
      </c>
      <c r="E2671" t="s">
        <v>63</v>
      </c>
      <c r="F2671" t="s">
        <v>109</v>
      </c>
      <c r="G2671" t="str">
        <f>IFERROR(_xlfn.XLOOKUP(Sales_Pipeline[[#This Row],[Account]],Accounts!$A$2:$A$86,Accounts!$F$2:$F$86),"")</f>
        <v>Japan</v>
      </c>
      <c r="H2671" t="s">
        <v>82</v>
      </c>
      <c r="I2671" s="3">
        <v>42848</v>
      </c>
      <c r="J2671" s="3">
        <v>42855</v>
      </c>
      <c r="K2671" s="8" t="str">
        <f>IF(Sales_Pipeline[[#This Row],[Close_Date]]="","",TEXT(Sales_Pipeline[[#This Row],[Close_Date]],"ddd"))</f>
        <v>Sun</v>
      </c>
      <c r="L2671" s="8" t="str">
        <f>IF(Sales_Pipeline[[#This Row],[Close_Date]]="","",TEXT(Sales_Pipeline[[#This Row],[Close_Date]],"mmm"))</f>
        <v>Apr</v>
      </c>
      <c r="M2671" s="8" t="str">
        <f>IF(Sales_Pipeline[[#This Row],[Close_Date]]="","","Q"&amp;ROUNDUP(MONTH(Sales_Pipeline[[#This Row],[Close_Date]])/3,0))</f>
        <v>Q2</v>
      </c>
      <c r="N2671" s="2" cm="1">
        <f t="array" ref="N2671">IFERROR(_xlfn.IFS(Sales_Pipeline[[#This Row],[Deal_Stage]]="Won",_xlfn.XLOOKUP(Sales_Pipeline[[#This Row],[Product]],Products!$A$2:$A$8,Products!$C$2:$C$8),Sales_Pipeline[[#This Row],[Deal_Stage]]="Lost",_xlfn.XLOOKUP(Sales_Pipeline[[#This Row],[Product]],Products!$A$2:$A$8,Products!$C$2:$C$8)),"")</f>
        <v>550</v>
      </c>
      <c r="O2671" s="2">
        <v>0</v>
      </c>
    </row>
    <row r="2672" spans="1:15" x14ac:dyDescent="0.3">
      <c r="A2672" t="s">
        <v>2818</v>
      </c>
      <c r="B2672" t="s">
        <v>27</v>
      </c>
      <c r="C2672" t="str">
        <f>_xlfn.XLOOKUP(Sales_Pipeline[[#This Row],[Sales_Agent]],Sales_Teams[Sales_Agent],Sales_Teams[Manager])</f>
        <v>Rocco Neubert</v>
      </c>
      <c r="D2672" t="str">
        <f>_xlfn.XLOOKUP(Sales_Pipeline[[#This Row],[Manager]],Sales_Teams[Manager],Sales_Teams[Regional_Office])</f>
        <v>East</v>
      </c>
      <c r="E2672" t="s">
        <v>76</v>
      </c>
      <c r="F2672" t="s">
        <v>206</v>
      </c>
      <c r="G2672" t="str">
        <f>IFERROR(_xlfn.XLOOKUP(Sales_Pipeline[[#This Row],[Account]],Accounts!$A$2:$A$86,Accounts!$F$2:$F$86),"")</f>
        <v>United States</v>
      </c>
      <c r="H2672" t="s">
        <v>82</v>
      </c>
      <c r="I2672" s="3">
        <v>42848</v>
      </c>
      <c r="J2672" s="3">
        <v>42967</v>
      </c>
      <c r="K2672" s="8" t="str">
        <f>IF(Sales_Pipeline[[#This Row],[Close_Date]]="","",TEXT(Sales_Pipeline[[#This Row],[Close_Date]],"ddd"))</f>
        <v>Sun</v>
      </c>
      <c r="L2672" s="8" t="str">
        <f>IF(Sales_Pipeline[[#This Row],[Close_Date]]="","",TEXT(Sales_Pipeline[[#This Row],[Close_Date]],"mmm"))</f>
        <v>Aug</v>
      </c>
      <c r="M2672" s="8" t="str">
        <f>IF(Sales_Pipeline[[#This Row],[Close_Date]]="","","Q"&amp;ROUNDUP(MONTH(Sales_Pipeline[[#This Row],[Close_Date]])/3,0))</f>
        <v>Q3</v>
      </c>
      <c r="N2672" s="2" cm="1">
        <f t="array" ref="N2672">IFERROR(_xlfn.IFS(Sales_Pipeline[[#This Row],[Deal_Stage]]="Won",_xlfn.XLOOKUP(Sales_Pipeline[[#This Row],[Product]],Products!$A$2:$A$8,Products!$C$2:$C$8),Sales_Pipeline[[#This Row],[Deal_Stage]]="Lost",_xlfn.XLOOKUP(Sales_Pipeline[[#This Row],[Product]],Products!$A$2:$A$8,Products!$C$2:$C$8)),"")</f>
        <v>3393</v>
      </c>
      <c r="O2672" s="2">
        <v>0</v>
      </c>
    </row>
    <row r="2673" spans="1:15" x14ac:dyDescent="0.3">
      <c r="A2673" t="s">
        <v>2819</v>
      </c>
      <c r="B2673" t="s">
        <v>20</v>
      </c>
      <c r="C2673" t="str">
        <f>_xlfn.XLOOKUP(Sales_Pipeline[[#This Row],[Sales_Agent]],Sales_Teams[Sales_Agent],Sales_Teams[Manager])</f>
        <v>Cara Losch</v>
      </c>
      <c r="D2673" t="str">
        <f>_xlfn.XLOOKUP(Sales_Pipeline[[#This Row],[Manager]],Sales_Teams[Manager],Sales_Teams[Regional_Office])</f>
        <v>East</v>
      </c>
      <c r="E2673" t="s">
        <v>8953</v>
      </c>
      <c r="F2673" t="s">
        <v>129</v>
      </c>
      <c r="G2673" t="str">
        <f>IFERROR(_xlfn.XLOOKUP(Sales_Pipeline[[#This Row],[Account]],Accounts!$A$2:$A$86,Accounts!$F$2:$F$86),"")</f>
        <v>Jordan</v>
      </c>
      <c r="H2673" t="s">
        <v>82</v>
      </c>
      <c r="I2673" s="3">
        <v>42848</v>
      </c>
      <c r="J2673" s="3">
        <v>42855</v>
      </c>
      <c r="K2673" s="8" t="str">
        <f>IF(Sales_Pipeline[[#This Row],[Close_Date]]="","",TEXT(Sales_Pipeline[[#This Row],[Close_Date]],"ddd"))</f>
        <v>Sun</v>
      </c>
      <c r="L2673" s="8" t="str">
        <f>IF(Sales_Pipeline[[#This Row],[Close_Date]]="","",TEXT(Sales_Pipeline[[#This Row],[Close_Date]],"mmm"))</f>
        <v>Apr</v>
      </c>
      <c r="M2673" s="8" t="str">
        <f>IF(Sales_Pipeline[[#This Row],[Close_Date]]="","","Q"&amp;ROUNDUP(MONTH(Sales_Pipeline[[#This Row],[Close_Date]])/3,0))</f>
        <v>Q2</v>
      </c>
      <c r="N2673" s="2" cm="1">
        <f t="array" ref="N2673">IFERROR(_xlfn.IFS(Sales_Pipeline[[#This Row],[Deal_Stage]]="Won",_xlfn.XLOOKUP(Sales_Pipeline[[#This Row],[Product]],Products!$A$2:$A$8,Products!$C$2:$C$8),Sales_Pipeline[[#This Row],[Deal_Stage]]="Lost",_xlfn.XLOOKUP(Sales_Pipeline[[#This Row],[Product]],Products!$A$2:$A$8,Products!$C$2:$C$8)),"")</f>
        <v>4821</v>
      </c>
      <c r="O2673" s="2">
        <v>0</v>
      </c>
    </row>
    <row r="2674" spans="1:15" x14ac:dyDescent="0.3">
      <c r="A2674" t="s">
        <v>2820</v>
      </c>
      <c r="B2674" t="s">
        <v>20</v>
      </c>
      <c r="C2674" t="str">
        <f>_xlfn.XLOOKUP(Sales_Pipeline[[#This Row],[Sales_Agent]],Sales_Teams[Sales_Agent],Sales_Teams[Manager])</f>
        <v>Cara Losch</v>
      </c>
      <c r="D2674" t="str">
        <f>_xlfn.XLOOKUP(Sales_Pipeline[[#This Row],[Manager]],Sales_Teams[Manager],Sales_Teams[Regional_Office])</f>
        <v>East</v>
      </c>
      <c r="E2674" t="s">
        <v>84</v>
      </c>
      <c r="F2674" t="s">
        <v>116</v>
      </c>
      <c r="G2674" t="str">
        <f>IFERROR(_xlfn.XLOOKUP(Sales_Pipeline[[#This Row],[Account]],Accounts!$A$2:$A$86,Accounts!$F$2:$F$86),"")</f>
        <v>United States</v>
      </c>
      <c r="H2674" t="s">
        <v>57</v>
      </c>
      <c r="I2674" s="3">
        <v>42848</v>
      </c>
      <c r="J2674" s="3">
        <v>42849</v>
      </c>
      <c r="K2674" s="8" t="str">
        <f>IF(Sales_Pipeline[[#This Row],[Close_Date]]="","",TEXT(Sales_Pipeline[[#This Row],[Close_Date]],"ddd"))</f>
        <v>Mon</v>
      </c>
      <c r="L2674" s="8" t="str">
        <f>IF(Sales_Pipeline[[#This Row],[Close_Date]]="","",TEXT(Sales_Pipeline[[#This Row],[Close_Date]],"mmm"))</f>
        <v>Apr</v>
      </c>
      <c r="M2674" s="8" t="str">
        <f>IF(Sales_Pipeline[[#This Row],[Close_Date]]="","","Q"&amp;ROUNDUP(MONTH(Sales_Pipeline[[#This Row],[Close_Date]])/3,0))</f>
        <v>Q2</v>
      </c>
      <c r="N2674" s="2" cm="1">
        <f t="array" ref="N2674">IFERROR(_xlfn.IFS(Sales_Pipeline[[#This Row],[Deal_Stage]]="Won",_xlfn.XLOOKUP(Sales_Pipeline[[#This Row],[Product]],Products!$A$2:$A$8,Products!$C$2:$C$8),Sales_Pipeline[[#This Row],[Deal_Stage]]="Lost",_xlfn.XLOOKUP(Sales_Pipeline[[#This Row],[Product]],Products!$A$2:$A$8,Products!$C$2:$C$8)),"")</f>
        <v>5482</v>
      </c>
      <c r="O2674" s="2">
        <v>5780</v>
      </c>
    </row>
    <row r="2675" spans="1:15" x14ac:dyDescent="0.3">
      <c r="A2675" t="s">
        <v>2821</v>
      </c>
      <c r="B2675" t="s">
        <v>20</v>
      </c>
      <c r="C2675" t="str">
        <f>_xlfn.XLOOKUP(Sales_Pipeline[[#This Row],[Sales_Agent]],Sales_Teams[Sales_Agent],Sales_Teams[Manager])</f>
        <v>Cara Losch</v>
      </c>
      <c r="D2675" t="str">
        <f>_xlfn.XLOOKUP(Sales_Pipeline[[#This Row],[Manager]],Sales_Teams[Manager],Sales_Teams[Regional_Office])</f>
        <v>East</v>
      </c>
      <c r="E2675" t="s">
        <v>8953</v>
      </c>
      <c r="F2675" t="s">
        <v>388</v>
      </c>
      <c r="G2675" t="str">
        <f>IFERROR(_xlfn.XLOOKUP(Sales_Pipeline[[#This Row],[Account]],Accounts!$A$2:$A$86,Accounts!$F$2:$F$86),"")</f>
        <v>China</v>
      </c>
      <c r="H2675" t="s">
        <v>57</v>
      </c>
      <c r="I2675" s="3">
        <v>42848</v>
      </c>
      <c r="J2675" s="3">
        <v>42855</v>
      </c>
      <c r="K2675" s="8" t="str">
        <f>IF(Sales_Pipeline[[#This Row],[Close_Date]]="","",TEXT(Sales_Pipeline[[#This Row],[Close_Date]],"ddd"))</f>
        <v>Sun</v>
      </c>
      <c r="L2675" s="8" t="str">
        <f>IF(Sales_Pipeline[[#This Row],[Close_Date]]="","",TEXT(Sales_Pipeline[[#This Row],[Close_Date]],"mmm"))</f>
        <v>Apr</v>
      </c>
      <c r="M2675" s="8" t="str">
        <f>IF(Sales_Pipeline[[#This Row],[Close_Date]]="","","Q"&amp;ROUNDUP(MONTH(Sales_Pipeline[[#This Row],[Close_Date]])/3,0))</f>
        <v>Q2</v>
      </c>
      <c r="N2675" s="2" cm="1">
        <f t="array" ref="N2675">IFERROR(_xlfn.IFS(Sales_Pipeline[[#This Row],[Deal_Stage]]="Won",_xlfn.XLOOKUP(Sales_Pipeline[[#This Row],[Product]],Products!$A$2:$A$8,Products!$C$2:$C$8),Sales_Pipeline[[#This Row],[Deal_Stage]]="Lost",_xlfn.XLOOKUP(Sales_Pipeline[[#This Row],[Product]],Products!$A$2:$A$8,Products!$C$2:$C$8)),"")</f>
        <v>4821</v>
      </c>
      <c r="O2675" s="2">
        <v>5787</v>
      </c>
    </row>
    <row r="2676" spans="1:15" x14ac:dyDescent="0.3">
      <c r="A2676" t="s">
        <v>2822</v>
      </c>
      <c r="B2676" t="s">
        <v>25</v>
      </c>
      <c r="C2676" t="str">
        <f>_xlfn.XLOOKUP(Sales_Pipeline[[#This Row],[Sales_Agent]],Sales_Teams[Sales_Agent],Sales_Teams[Manager])</f>
        <v>Rocco Neubert</v>
      </c>
      <c r="D2676" t="str">
        <f>_xlfn.XLOOKUP(Sales_Pipeline[[#This Row],[Manager]],Sales_Teams[Manager],Sales_Teams[Regional_Office])</f>
        <v>East</v>
      </c>
      <c r="E2676" t="s">
        <v>8953</v>
      </c>
      <c r="F2676" t="s">
        <v>182</v>
      </c>
      <c r="G2676" t="str">
        <f>IFERROR(_xlfn.XLOOKUP(Sales_Pipeline[[#This Row],[Account]],Accounts!$A$2:$A$86,Accounts!$F$2:$F$86),"")</f>
        <v>United States</v>
      </c>
      <c r="H2676" t="s">
        <v>57</v>
      </c>
      <c r="I2676" s="3">
        <v>42848</v>
      </c>
      <c r="J2676" s="3">
        <v>42850</v>
      </c>
      <c r="K2676" s="8" t="str">
        <f>IF(Sales_Pipeline[[#This Row],[Close_Date]]="","",TEXT(Sales_Pipeline[[#This Row],[Close_Date]],"ddd"))</f>
        <v>Tue</v>
      </c>
      <c r="L2676" s="8" t="str">
        <f>IF(Sales_Pipeline[[#This Row],[Close_Date]]="","",TEXT(Sales_Pipeline[[#This Row],[Close_Date]],"mmm"))</f>
        <v>Apr</v>
      </c>
      <c r="M2676" s="8" t="str">
        <f>IF(Sales_Pipeline[[#This Row],[Close_Date]]="","","Q"&amp;ROUNDUP(MONTH(Sales_Pipeline[[#This Row],[Close_Date]])/3,0))</f>
        <v>Q2</v>
      </c>
      <c r="N2676" s="2" cm="1">
        <f t="array" ref="N2676">IFERROR(_xlfn.IFS(Sales_Pipeline[[#This Row],[Deal_Stage]]="Won",_xlfn.XLOOKUP(Sales_Pipeline[[#This Row],[Product]],Products!$A$2:$A$8,Products!$C$2:$C$8),Sales_Pipeline[[#This Row],[Deal_Stage]]="Lost",_xlfn.XLOOKUP(Sales_Pipeline[[#This Row],[Product]],Products!$A$2:$A$8,Products!$C$2:$C$8)),"")</f>
        <v>4821</v>
      </c>
      <c r="O2676" s="2">
        <v>5149</v>
      </c>
    </row>
    <row r="2677" spans="1:15" x14ac:dyDescent="0.3">
      <c r="A2677" t="s">
        <v>2823</v>
      </c>
      <c r="B2677" t="s">
        <v>28</v>
      </c>
      <c r="C2677" t="str">
        <f>_xlfn.XLOOKUP(Sales_Pipeline[[#This Row],[Sales_Agent]],Sales_Teams[Sales_Agent],Sales_Teams[Manager])</f>
        <v>Rocco Neubert</v>
      </c>
      <c r="D2677" t="str">
        <f>_xlfn.XLOOKUP(Sales_Pipeline[[#This Row],[Manager]],Sales_Teams[Manager],Sales_Teams[Regional_Office])</f>
        <v>East</v>
      </c>
      <c r="E2677" t="s">
        <v>55</v>
      </c>
      <c r="F2677" t="s">
        <v>109</v>
      </c>
      <c r="G2677" t="str">
        <f>IFERROR(_xlfn.XLOOKUP(Sales_Pipeline[[#This Row],[Account]],Accounts!$A$2:$A$86,Accounts!$F$2:$F$86),"")</f>
        <v>Japan</v>
      </c>
      <c r="H2677" t="s">
        <v>82</v>
      </c>
      <c r="I2677" s="3">
        <v>42848</v>
      </c>
      <c r="J2677" s="3">
        <v>42973</v>
      </c>
      <c r="K2677" s="8" t="str">
        <f>IF(Sales_Pipeline[[#This Row],[Close_Date]]="","",TEXT(Sales_Pipeline[[#This Row],[Close_Date]],"ddd"))</f>
        <v>Sat</v>
      </c>
      <c r="L2677" s="8" t="str">
        <f>IF(Sales_Pipeline[[#This Row],[Close_Date]]="","",TEXT(Sales_Pipeline[[#This Row],[Close_Date]],"mmm"))</f>
        <v>Aug</v>
      </c>
      <c r="M2677" s="8" t="str">
        <f>IF(Sales_Pipeline[[#This Row],[Close_Date]]="","","Q"&amp;ROUNDUP(MONTH(Sales_Pipeline[[#This Row],[Close_Date]])/3,0))</f>
        <v>Q3</v>
      </c>
      <c r="N2677" s="2" cm="1">
        <f t="array" ref="N2677">IFERROR(_xlfn.IFS(Sales_Pipeline[[#This Row],[Deal_Stage]]="Won",_xlfn.XLOOKUP(Sales_Pipeline[[#This Row],[Product]],Products!$A$2:$A$8,Products!$C$2:$C$8),Sales_Pipeline[[#This Row],[Deal_Stage]]="Lost",_xlfn.XLOOKUP(Sales_Pipeline[[#This Row],[Product]],Products!$A$2:$A$8,Products!$C$2:$C$8)),"")</f>
        <v>1096</v>
      </c>
      <c r="O2677" s="2">
        <v>0</v>
      </c>
    </row>
    <row r="2678" spans="1:15" x14ac:dyDescent="0.3">
      <c r="A2678" t="s">
        <v>2824</v>
      </c>
      <c r="B2678" t="s">
        <v>28</v>
      </c>
      <c r="C2678" t="str">
        <f>_xlfn.XLOOKUP(Sales_Pipeline[[#This Row],[Sales_Agent]],Sales_Teams[Sales_Agent],Sales_Teams[Manager])</f>
        <v>Rocco Neubert</v>
      </c>
      <c r="D2678" t="str">
        <f>_xlfn.XLOOKUP(Sales_Pipeline[[#This Row],[Manager]],Sales_Teams[Manager],Sales_Teams[Regional_Office])</f>
        <v>East</v>
      </c>
      <c r="E2678" t="s">
        <v>8953</v>
      </c>
      <c r="F2678" t="s">
        <v>220</v>
      </c>
      <c r="G2678" t="str">
        <f>IFERROR(_xlfn.XLOOKUP(Sales_Pipeline[[#This Row],[Account]],Accounts!$A$2:$A$86,Accounts!$F$2:$F$86),"")</f>
        <v>United States</v>
      </c>
      <c r="H2678" t="s">
        <v>57</v>
      </c>
      <c r="I2678" s="3">
        <v>42848</v>
      </c>
      <c r="J2678" s="3">
        <v>42889</v>
      </c>
      <c r="K2678" s="8" t="str">
        <f>IF(Sales_Pipeline[[#This Row],[Close_Date]]="","",TEXT(Sales_Pipeline[[#This Row],[Close_Date]],"ddd"))</f>
        <v>Sat</v>
      </c>
      <c r="L2678" s="8" t="str">
        <f>IF(Sales_Pipeline[[#This Row],[Close_Date]]="","",TEXT(Sales_Pipeline[[#This Row],[Close_Date]],"mmm"))</f>
        <v>Jun</v>
      </c>
      <c r="M2678" s="8" t="str">
        <f>IF(Sales_Pipeline[[#This Row],[Close_Date]]="","","Q"&amp;ROUNDUP(MONTH(Sales_Pipeline[[#This Row],[Close_Date]])/3,0))</f>
        <v>Q2</v>
      </c>
      <c r="N2678" s="2" cm="1">
        <f t="array" ref="N2678">IFERROR(_xlfn.IFS(Sales_Pipeline[[#This Row],[Deal_Stage]]="Won",_xlfn.XLOOKUP(Sales_Pipeline[[#This Row],[Product]],Products!$A$2:$A$8,Products!$C$2:$C$8),Sales_Pipeline[[#This Row],[Deal_Stage]]="Lost",_xlfn.XLOOKUP(Sales_Pipeline[[#This Row],[Product]],Products!$A$2:$A$8,Products!$C$2:$C$8)),"")</f>
        <v>4821</v>
      </c>
      <c r="O2678" s="2">
        <v>5100</v>
      </c>
    </row>
    <row r="2679" spans="1:15" x14ac:dyDescent="0.3">
      <c r="A2679" t="s">
        <v>2825</v>
      </c>
      <c r="B2679" t="s">
        <v>28</v>
      </c>
      <c r="C2679" t="str">
        <f>_xlfn.XLOOKUP(Sales_Pipeline[[#This Row],[Sales_Agent]],Sales_Teams[Sales_Agent],Sales_Teams[Manager])</f>
        <v>Rocco Neubert</v>
      </c>
      <c r="D2679" t="str">
        <f>_xlfn.XLOOKUP(Sales_Pipeline[[#This Row],[Manager]],Sales_Teams[Manager],Sales_Teams[Regional_Office])</f>
        <v>East</v>
      </c>
      <c r="E2679" t="s">
        <v>8953</v>
      </c>
      <c r="F2679" t="s">
        <v>103</v>
      </c>
      <c r="G2679" t="str">
        <f>IFERROR(_xlfn.XLOOKUP(Sales_Pipeline[[#This Row],[Account]],Accounts!$A$2:$A$86,Accounts!$F$2:$F$86),"")</f>
        <v>United States</v>
      </c>
      <c r="H2679" t="s">
        <v>57</v>
      </c>
      <c r="I2679" s="3">
        <v>42848</v>
      </c>
      <c r="J2679" s="3">
        <v>42855</v>
      </c>
      <c r="K2679" s="8" t="str">
        <f>IF(Sales_Pipeline[[#This Row],[Close_Date]]="","",TEXT(Sales_Pipeline[[#This Row],[Close_Date]],"ddd"))</f>
        <v>Sun</v>
      </c>
      <c r="L2679" s="8" t="str">
        <f>IF(Sales_Pipeline[[#This Row],[Close_Date]]="","",TEXT(Sales_Pipeline[[#This Row],[Close_Date]],"mmm"))</f>
        <v>Apr</v>
      </c>
      <c r="M2679" s="8" t="str">
        <f>IF(Sales_Pipeline[[#This Row],[Close_Date]]="","","Q"&amp;ROUNDUP(MONTH(Sales_Pipeline[[#This Row],[Close_Date]])/3,0))</f>
        <v>Q2</v>
      </c>
      <c r="N2679" s="2" cm="1">
        <f t="array" ref="N2679">IFERROR(_xlfn.IFS(Sales_Pipeline[[#This Row],[Deal_Stage]]="Won",_xlfn.XLOOKUP(Sales_Pipeline[[#This Row],[Product]],Products!$A$2:$A$8,Products!$C$2:$C$8),Sales_Pipeline[[#This Row],[Deal_Stage]]="Lost",_xlfn.XLOOKUP(Sales_Pipeline[[#This Row],[Product]],Products!$A$2:$A$8,Products!$C$2:$C$8)),"")</f>
        <v>4821</v>
      </c>
      <c r="O2679" s="2">
        <v>4810</v>
      </c>
    </row>
    <row r="2680" spans="1:15" x14ac:dyDescent="0.3">
      <c r="A2680" t="s">
        <v>2826</v>
      </c>
      <c r="B2680" t="s">
        <v>38</v>
      </c>
      <c r="C2680" t="str">
        <f>_xlfn.XLOOKUP(Sales_Pipeline[[#This Row],[Sales_Agent]],Sales_Teams[Sales_Agent],Sales_Teams[Manager])</f>
        <v>Celia Rouche</v>
      </c>
      <c r="D2680" t="str">
        <f>_xlfn.XLOOKUP(Sales_Pipeline[[#This Row],[Manager]],Sales_Teams[Manager],Sales_Teams[Regional_Office])</f>
        <v>West</v>
      </c>
      <c r="E2680" t="s">
        <v>61</v>
      </c>
      <c r="F2680" t="s">
        <v>166</v>
      </c>
      <c r="G2680" t="str">
        <f>IFERROR(_xlfn.XLOOKUP(Sales_Pipeline[[#This Row],[Account]],Accounts!$A$2:$A$86,Accounts!$F$2:$F$86),"")</f>
        <v>United States</v>
      </c>
      <c r="H2680" t="s">
        <v>82</v>
      </c>
      <c r="I2680" s="3">
        <v>42848</v>
      </c>
      <c r="J2680" s="3">
        <v>42859</v>
      </c>
      <c r="K2680" s="8" t="str">
        <f>IF(Sales_Pipeline[[#This Row],[Close_Date]]="","",TEXT(Sales_Pipeline[[#This Row],[Close_Date]],"ddd"))</f>
        <v>Thu</v>
      </c>
      <c r="L2680" s="8" t="str">
        <f>IF(Sales_Pipeline[[#This Row],[Close_Date]]="","",TEXT(Sales_Pipeline[[#This Row],[Close_Date]],"mmm"))</f>
        <v>May</v>
      </c>
      <c r="M2680" s="8" t="str">
        <f>IF(Sales_Pipeline[[#This Row],[Close_Date]]="","","Q"&amp;ROUNDUP(MONTH(Sales_Pipeline[[#This Row],[Close_Date]])/3,0))</f>
        <v>Q2</v>
      </c>
      <c r="N2680" s="2" cm="1">
        <f t="array" ref="N2680">IFERROR(_xlfn.IFS(Sales_Pipeline[[#This Row],[Deal_Stage]]="Won",_xlfn.XLOOKUP(Sales_Pipeline[[#This Row],[Product]],Products!$A$2:$A$8,Products!$C$2:$C$8),Sales_Pipeline[[#This Row],[Deal_Stage]]="Lost",_xlfn.XLOOKUP(Sales_Pipeline[[#This Row],[Product]],Products!$A$2:$A$8,Products!$C$2:$C$8)),"")</f>
        <v>55</v>
      </c>
      <c r="O2680" s="2">
        <v>0</v>
      </c>
    </row>
    <row r="2681" spans="1:15" x14ac:dyDescent="0.3">
      <c r="A2681" t="s">
        <v>2827</v>
      </c>
      <c r="B2681" t="s">
        <v>38</v>
      </c>
      <c r="C2681" t="str">
        <f>_xlfn.XLOOKUP(Sales_Pipeline[[#This Row],[Sales_Agent]],Sales_Teams[Sales_Agent],Sales_Teams[Manager])</f>
        <v>Celia Rouche</v>
      </c>
      <c r="D2681" t="str">
        <f>_xlfn.XLOOKUP(Sales_Pipeline[[#This Row],[Manager]],Sales_Teams[Manager],Sales_Teams[Regional_Office])</f>
        <v>West</v>
      </c>
      <c r="E2681" t="s">
        <v>76</v>
      </c>
      <c r="F2681" t="s">
        <v>328</v>
      </c>
      <c r="G2681" t="str">
        <f>IFERROR(_xlfn.XLOOKUP(Sales_Pipeline[[#This Row],[Account]],Accounts!$A$2:$A$86,Accounts!$F$2:$F$86),"")</f>
        <v>United States</v>
      </c>
      <c r="H2681" t="s">
        <v>82</v>
      </c>
      <c r="I2681" s="3">
        <v>42848</v>
      </c>
      <c r="J2681" s="3">
        <v>42948</v>
      </c>
      <c r="K2681" s="8" t="str">
        <f>IF(Sales_Pipeline[[#This Row],[Close_Date]]="","",TEXT(Sales_Pipeline[[#This Row],[Close_Date]],"ddd"))</f>
        <v>Tue</v>
      </c>
      <c r="L2681" s="8" t="str">
        <f>IF(Sales_Pipeline[[#This Row],[Close_Date]]="","",TEXT(Sales_Pipeline[[#This Row],[Close_Date]],"mmm"))</f>
        <v>Aug</v>
      </c>
      <c r="M2681" s="8" t="str">
        <f>IF(Sales_Pipeline[[#This Row],[Close_Date]]="","","Q"&amp;ROUNDUP(MONTH(Sales_Pipeline[[#This Row],[Close_Date]])/3,0))</f>
        <v>Q3</v>
      </c>
      <c r="N2681" s="2" cm="1">
        <f t="array" ref="N2681">IFERROR(_xlfn.IFS(Sales_Pipeline[[#This Row],[Deal_Stage]]="Won",_xlfn.XLOOKUP(Sales_Pipeline[[#This Row],[Product]],Products!$A$2:$A$8,Products!$C$2:$C$8),Sales_Pipeline[[#This Row],[Deal_Stage]]="Lost",_xlfn.XLOOKUP(Sales_Pipeline[[#This Row],[Product]],Products!$A$2:$A$8,Products!$C$2:$C$8)),"")</f>
        <v>3393</v>
      </c>
      <c r="O2681" s="2">
        <v>0</v>
      </c>
    </row>
    <row r="2682" spans="1:15" x14ac:dyDescent="0.3">
      <c r="A2682" t="s">
        <v>2828</v>
      </c>
      <c r="B2682" t="s">
        <v>13</v>
      </c>
      <c r="C2682" t="str">
        <f>_xlfn.XLOOKUP(Sales_Pipeline[[#This Row],[Sales_Agent]],Sales_Teams[Sales_Agent],Sales_Teams[Manager])</f>
        <v>Melvin Marxen</v>
      </c>
      <c r="D2682" t="str">
        <f>_xlfn.XLOOKUP(Sales_Pipeline[[#This Row],[Manager]],Sales_Teams[Manager],Sales_Teams[Regional_Office])</f>
        <v>Central</v>
      </c>
      <c r="E2682" t="s">
        <v>63</v>
      </c>
      <c r="F2682" t="s">
        <v>318</v>
      </c>
      <c r="G2682" t="str">
        <f>IFERROR(_xlfn.XLOOKUP(Sales_Pipeline[[#This Row],[Account]],Accounts!$A$2:$A$86,Accounts!$F$2:$F$86),"")</f>
        <v>Kenya</v>
      </c>
      <c r="H2682" t="s">
        <v>57</v>
      </c>
      <c r="I2682" s="3">
        <v>42848</v>
      </c>
      <c r="J2682" s="3">
        <v>42849</v>
      </c>
      <c r="K2682" s="8" t="str">
        <f>IF(Sales_Pipeline[[#This Row],[Close_Date]]="","",TEXT(Sales_Pipeline[[#This Row],[Close_Date]],"ddd"))</f>
        <v>Mon</v>
      </c>
      <c r="L2682" s="8" t="str">
        <f>IF(Sales_Pipeline[[#This Row],[Close_Date]]="","",TEXT(Sales_Pipeline[[#This Row],[Close_Date]],"mmm"))</f>
        <v>Apr</v>
      </c>
      <c r="M2682" s="8" t="str">
        <f>IF(Sales_Pipeline[[#This Row],[Close_Date]]="","","Q"&amp;ROUNDUP(MONTH(Sales_Pipeline[[#This Row],[Close_Date]])/3,0))</f>
        <v>Q2</v>
      </c>
      <c r="N2682" s="2" cm="1">
        <f t="array" ref="N2682">IFERROR(_xlfn.IFS(Sales_Pipeline[[#This Row],[Deal_Stage]]="Won",_xlfn.XLOOKUP(Sales_Pipeline[[#This Row],[Product]],Products!$A$2:$A$8,Products!$C$2:$C$8),Sales_Pipeline[[#This Row],[Deal_Stage]]="Lost",_xlfn.XLOOKUP(Sales_Pipeline[[#This Row],[Product]],Products!$A$2:$A$8,Products!$C$2:$C$8)),"")</f>
        <v>550</v>
      </c>
      <c r="O2682" s="2">
        <v>560</v>
      </c>
    </row>
    <row r="2683" spans="1:15" x14ac:dyDescent="0.3">
      <c r="A2683" t="s">
        <v>2829</v>
      </c>
      <c r="B2683" t="s">
        <v>13</v>
      </c>
      <c r="C2683" t="str">
        <f>_xlfn.XLOOKUP(Sales_Pipeline[[#This Row],[Sales_Agent]],Sales_Teams[Sales_Agent],Sales_Teams[Manager])</f>
        <v>Melvin Marxen</v>
      </c>
      <c r="D2683" t="str">
        <f>_xlfn.XLOOKUP(Sales_Pipeline[[#This Row],[Manager]],Sales_Teams[Manager],Sales_Teams[Regional_Office])</f>
        <v>Central</v>
      </c>
      <c r="E2683" t="s">
        <v>8953</v>
      </c>
      <c r="F2683" t="s">
        <v>333</v>
      </c>
      <c r="G2683" t="str">
        <f>IFERROR(_xlfn.XLOOKUP(Sales_Pipeline[[#This Row],[Account]],Accounts!$A$2:$A$86,Accounts!$F$2:$F$86),"")</f>
        <v>United States</v>
      </c>
      <c r="H2683" t="s">
        <v>57</v>
      </c>
      <c r="I2683" s="3">
        <v>42848</v>
      </c>
      <c r="J2683" s="3">
        <v>42857</v>
      </c>
      <c r="K2683" s="8" t="str">
        <f>IF(Sales_Pipeline[[#This Row],[Close_Date]]="","",TEXT(Sales_Pipeline[[#This Row],[Close_Date]],"ddd"))</f>
        <v>Tue</v>
      </c>
      <c r="L2683" s="8" t="str">
        <f>IF(Sales_Pipeline[[#This Row],[Close_Date]]="","",TEXT(Sales_Pipeline[[#This Row],[Close_Date]],"mmm"))</f>
        <v>May</v>
      </c>
      <c r="M2683" s="8" t="str">
        <f>IF(Sales_Pipeline[[#This Row],[Close_Date]]="","","Q"&amp;ROUNDUP(MONTH(Sales_Pipeline[[#This Row],[Close_Date]])/3,0))</f>
        <v>Q2</v>
      </c>
      <c r="N2683" s="2" cm="1">
        <f t="array" ref="N2683">IFERROR(_xlfn.IFS(Sales_Pipeline[[#This Row],[Deal_Stage]]="Won",_xlfn.XLOOKUP(Sales_Pipeline[[#This Row],[Product]],Products!$A$2:$A$8,Products!$C$2:$C$8),Sales_Pipeline[[#This Row],[Deal_Stage]]="Lost",_xlfn.XLOOKUP(Sales_Pipeline[[#This Row],[Product]],Products!$A$2:$A$8,Products!$C$2:$C$8)),"")</f>
        <v>4821</v>
      </c>
      <c r="O2683" s="2">
        <v>4916</v>
      </c>
    </row>
    <row r="2684" spans="1:15" x14ac:dyDescent="0.3">
      <c r="A2684" t="s">
        <v>2830</v>
      </c>
      <c r="B2684" t="s">
        <v>40</v>
      </c>
      <c r="C2684" t="str">
        <f>_xlfn.XLOOKUP(Sales_Pipeline[[#This Row],[Sales_Agent]],Sales_Teams[Sales_Agent],Sales_Teams[Manager])</f>
        <v>Summer Sewald</v>
      </c>
      <c r="D2684" t="str">
        <f>_xlfn.XLOOKUP(Sales_Pipeline[[#This Row],[Manager]],Sales_Teams[Manager],Sales_Teams[Regional_Office])</f>
        <v>West</v>
      </c>
      <c r="E2684" t="s">
        <v>61</v>
      </c>
      <c r="G2684" t="str">
        <f>IFERROR(_xlfn.XLOOKUP(Sales_Pipeline[[#This Row],[Account]],Accounts!$A$2:$A$86,Accounts!$F$2:$F$86),"")</f>
        <v/>
      </c>
      <c r="H2684" t="s">
        <v>77</v>
      </c>
      <c r="I2684" s="3">
        <v>42848</v>
      </c>
      <c r="K2684" s="8" t="str">
        <f>IF(Sales_Pipeline[[#This Row],[Close_Date]]="","",TEXT(Sales_Pipeline[[#This Row],[Close_Date]],"ddd"))</f>
        <v/>
      </c>
      <c r="L2684" s="8" t="str">
        <f>IF(Sales_Pipeline[[#This Row],[Close_Date]]="","",TEXT(Sales_Pipeline[[#This Row],[Close_Date]],"mmm"))</f>
        <v/>
      </c>
      <c r="M2684" s="8" t="str">
        <f>IF(Sales_Pipeline[[#This Row],[Close_Date]]="","","Q"&amp;ROUNDUP(MONTH(Sales_Pipeline[[#This Row],[Close_Date]])/3,0))</f>
        <v/>
      </c>
      <c r="N2684" s="2" t="str" cm="1">
        <f t="array" ref="N2684">IFERROR(_xlfn.IFS(Sales_Pipeline[[#This Row],[Deal_Stage]]="Won",_xlfn.XLOOKUP(Sales_Pipeline[[#This Row],[Product]],Products!$A$2:$A$8,Products!$C$2:$C$8),Sales_Pipeline[[#This Row],[Deal_Stage]]="Lost",_xlfn.XLOOKUP(Sales_Pipeline[[#This Row],[Product]],Products!$A$2:$A$8,Products!$C$2:$C$8)),"")</f>
        <v/>
      </c>
      <c r="O2684" s="2">
        <v>0</v>
      </c>
    </row>
    <row r="2685" spans="1:15" x14ac:dyDescent="0.3">
      <c r="A2685" t="s">
        <v>2831</v>
      </c>
      <c r="B2685" t="s">
        <v>40</v>
      </c>
      <c r="C2685" t="str">
        <f>_xlfn.XLOOKUP(Sales_Pipeline[[#This Row],[Sales_Agent]],Sales_Teams[Sales_Agent],Sales_Teams[Manager])</f>
        <v>Summer Sewald</v>
      </c>
      <c r="D2685" t="str">
        <f>_xlfn.XLOOKUP(Sales_Pipeline[[#This Row],[Manager]],Sales_Teams[Manager],Sales_Teams[Regional_Office])</f>
        <v>West</v>
      </c>
      <c r="E2685" t="s">
        <v>61</v>
      </c>
      <c r="F2685" t="s">
        <v>570</v>
      </c>
      <c r="G2685" t="str">
        <f>IFERROR(_xlfn.XLOOKUP(Sales_Pipeline[[#This Row],[Account]],Accounts!$A$2:$A$86,Accounts!$F$2:$F$86),"")</f>
        <v>Germany</v>
      </c>
      <c r="H2685" t="s">
        <v>57</v>
      </c>
      <c r="I2685" s="3">
        <v>42848</v>
      </c>
      <c r="J2685" s="3">
        <v>42897</v>
      </c>
      <c r="K2685" s="8" t="str">
        <f>IF(Sales_Pipeline[[#This Row],[Close_Date]]="","",TEXT(Sales_Pipeline[[#This Row],[Close_Date]],"ddd"))</f>
        <v>Sun</v>
      </c>
      <c r="L2685" s="8" t="str">
        <f>IF(Sales_Pipeline[[#This Row],[Close_Date]]="","",TEXT(Sales_Pipeline[[#This Row],[Close_Date]],"mmm"))</f>
        <v>Jun</v>
      </c>
      <c r="M2685" s="8" t="str">
        <f>IF(Sales_Pipeline[[#This Row],[Close_Date]]="","","Q"&amp;ROUNDUP(MONTH(Sales_Pipeline[[#This Row],[Close_Date]])/3,0))</f>
        <v>Q2</v>
      </c>
      <c r="N2685" s="2" cm="1">
        <f t="array" ref="N2685">IFERROR(_xlfn.IFS(Sales_Pipeline[[#This Row],[Deal_Stage]]="Won",_xlfn.XLOOKUP(Sales_Pipeline[[#This Row],[Product]],Products!$A$2:$A$8,Products!$C$2:$C$8),Sales_Pipeline[[#This Row],[Deal_Stage]]="Lost",_xlfn.XLOOKUP(Sales_Pipeline[[#This Row],[Product]],Products!$A$2:$A$8,Products!$C$2:$C$8)),"")</f>
        <v>55</v>
      </c>
      <c r="O2685" s="2">
        <v>45</v>
      </c>
    </row>
    <row r="2686" spans="1:15" x14ac:dyDescent="0.3">
      <c r="A2686" t="s">
        <v>2832</v>
      </c>
      <c r="B2686" t="s">
        <v>43</v>
      </c>
      <c r="C2686" t="str">
        <f>_xlfn.XLOOKUP(Sales_Pipeline[[#This Row],[Sales_Agent]],Sales_Teams[Sales_Agent],Sales_Teams[Manager])</f>
        <v>Summer Sewald</v>
      </c>
      <c r="D2686" t="str">
        <f>_xlfn.XLOOKUP(Sales_Pipeline[[#This Row],[Manager]],Sales_Teams[Manager],Sales_Teams[Regional_Office])</f>
        <v>West</v>
      </c>
      <c r="E2686" t="s">
        <v>55</v>
      </c>
      <c r="F2686" t="s">
        <v>216</v>
      </c>
      <c r="G2686" t="str">
        <f>IFERROR(_xlfn.XLOOKUP(Sales_Pipeline[[#This Row],[Account]],Accounts!$A$2:$A$86,Accounts!$F$2:$F$86),"")</f>
        <v>United States</v>
      </c>
      <c r="H2686" t="s">
        <v>82</v>
      </c>
      <c r="I2686" s="3">
        <v>42848</v>
      </c>
      <c r="J2686" s="3">
        <v>42850</v>
      </c>
      <c r="K2686" s="8" t="str">
        <f>IF(Sales_Pipeline[[#This Row],[Close_Date]]="","",TEXT(Sales_Pipeline[[#This Row],[Close_Date]],"ddd"))</f>
        <v>Tue</v>
      </c>
      <c r="L2686" s="8" t="str">
        <f>IF(Sales_Pipeline[[#This Row],[Close_Date]]="","",TEXT(Sales_Pipeline[[#This Row],[Close_Date]],"mmm"))</f>
        <v>Apr</v>
      </c>
      <c r="M2686" s="8" t="str">
        <f>IF(Sales_Pipeline[[#This Row],[Close_Date]]="","","Q"&amp;ROUNDUP(MONTH(Sales_Pipeline[[#This Row],[Close_Date]])/3,0))</f>
        <v>Q2</v>
      </c>
      <c r="N2686" s="2" cm="1">
        <f t="array" ref="N2686">IFERROR(_xlfn.IFS(Sales_Pipeline[[#This Row],[Deal_Stage]]="Won",_xlfn.XLOOKUP(Sales_Pipeline[[#This Row],[Product]],Products!$A$2:$A$8,Products!$C$2:$C$8),Sales_Pipeline[[#This Row],[Deal_Stage]]="Lost",_xlfn.XLOOKUP(Sales_Pipeline[[#This Row],[Product]],Products!$A$2:$A$8,Products!$C$2:$C$8)),"")</f>
        <v>1096</v>
      </c>
      <c r="O2686" s="2">
        <v>0</v>
      </c>
    </row>
    <row r="2687" spans="1:15" x14ac:dyDescent="0.3">
      <c r="A2687" t="s">
        <v>2833</v>
      </c>
      <c r="B2687" t="s">
        <v>43</v>
      </c>
      <c r="C2687" t="str">
        <f>_xlfn.XLOOKUP(Sales_Pipeline[[#This Row],[Sales_Agent]],Sales_Teams[Sales_Agent],Sales_Teams[Manager])</f>
        <v>Summer Sewald</v>
      </c>
      <c r="D2687" t="str">
        <f>_xlfn.XLOOKUP(Sales_Pipeline[[#This Row],[Manager]],Sales_Teams[Manager],Sales_Teams[Regional_Office])</f>
        <v>West</v>
      </c>
      <c r="E2687" t="s">
        <v>63</v>
      </c>
      <c r="F2687" t="s">
        <v>143</v>
      </c>
      <c r="G2687" t="str">
        <f>IFERROR(_xlfn.XLOOKUP(Sales_Pipeline[[#This Row],[Account]],Accounts!$A$2:$A$86,Accounts!$F$2:$F$86),"")</f>
        <v>United States</v>
      </c>
      <c r="H2687" t="s">
        <v>57</v>
      </c>
      <c r="I2687" s="3">
        <v>42848</v>
      </c>
      <c r="J2687" s="3">
        <v>42849</v>
      </c>
      <c r="K2687" s="8" t="str">
        <f>IF(Sales_Pipeline[[#This Row],[Close_Date]]="","",TEXT(Sales_Pipeline[[#This Row],[Close_Date]],"ddd"))</f>
        <v>Mon</v>
      </c>
      <c r="L2687" s="8" t="str">
        <f>IF(Sales_Pipeline[[#This Row],[Close_Date]]="","",TEXT(Sales_Pipeline[[#This Row],[Close_Date]],"mmm"))</f>
        <v>Apr</v>
      </c>
      <c r="M2687" s="8" t="str">
        <f>IF(Sales_Pipeline[[#This Row],[Close_Date]]="","","Q"&amp;ROUNDUP(MONTH(Sales_Pipeline[[#This Row],[Close_Date]])/3,0))</f>
        <v>Q2</v>
      </c>
      <c r="N2687" s="2" cm="1">
        <f t="array" ref="N2687">IFERROR(_xlfn.IFS(Sales_Pipeline[[#This Row],[Deal_Stage]]="Won",_xlfn.XLOOKUP(Sales_Pipeline[[#This Row],[Product]],Products!$A$2:$A$8,Products!$C$2:$C$8),Sales_Pipeline[[#This Row],[Deal_Stage]]="Lost",_xlfn.XLOOKUP(Sales_Pipeline[[#This Row],[Product]],Products!$A$2:$A$8,Products!$C$2:$C$8)),"")</f>
        <v>550</v>
      </c>
      <c r="O2687" s="2">
        <v>592</v>
      </c>
    </row>
    <row r="2688" spans="1:15" x14ac:dyDescent="0.3">
      <c r="A2688" t="s">
        <v>2834</v>
      </c>
      <c r="B2688" t="s">
        <v>42</v>
      </c>
      <c r="C2688" t="str">
        <f>_xlfn.XLOOKUP(Sales_Pipeline[[#This Row],[Sales_Agent]],Sales_Teams[Sales_Agent],Sales_Teams[Manager])</f>
        <v>Summer Sewald</v>
      </c>
      <c r="D2688" t="str">
        <f>_xlfn.XLOOKUP(Sales_Pipeline[[#This Row],[Manager]],Sales_Teams[Manager],Sales_Teams[Regional_Office])</f>
        <v>West</v>
      </c>
      <c r="E2688" t="s">
        <v>63</v>
      </c>
      <c r="F2688" t="s">
        <v>240</v>
      </c>
      <c r="G2688" t="str">
        <f>IFERROR(_xlfn.XLOOKUP(Sales_Pipeline[[#This Row],[Account]],Accounts!$A$2:$A$86,Accounts!$F$2:$F$86),"")</f>
        <v>United States</v>
      </c>
      <c r="H2688" t="s">
        <v>57</v>
      </c>
      <c r="I2688" s="3">
        <v>42848</v>
      </c>
      <c r="J2688" s="3">
        <v>42854</v>
      </c>
      <c r="K2688" s="8" t="str">
        <f>IF(Sales_Pipeline[[#This Row],[Close_Date]]="","",TEXT(Sales_Pipeline[[#This Row],[Close_Date]],"ddd"))</f>
        <v>Sat</v>
      </c>
      <c r="L2688" s="8" t="str">
        <f>IF(Sales_Pipeline[[#This Row],[Close_Date]]="","",TEXT(Sales_Pipeline[[#This Row],[Close_Date]],"mmm"))</f>
        <v>Apr</v>
      </c>
      <c r="M2688" s="8" t="str">
        <f>IF(Sales_Pipeline[[#This Row],[Close_Date]]="","","Q"&amp;ROUNDUP(MONTH(Sales_Pipeline[[#This Row],[Close_Date]])/3,0))</f>
        <v>Q2</v>
      </c>
      <c r="N2688" s="2" cm="1">
        <f t="array" ref="N2688">IFERROR(_xlfn.IFS(Sales_Pipeline[[#This Row],[Deal_Stage]]="Won",_xlfn.XLOOKUP(Sales_Pipeline[[#This Row],[Product]],Products!$A$2:$A$8,Products!$C$2:$C$8),Sales_Pipeline[[#This Row],[Deal_Stage]]="Lost",_xlfn.XLOOKUP(Sales_Pipeline[[#This Row],[Product]],Products!$A$2:$A$8,Products!$C$2:$C$8)),"")</f>
        <v>550</v>
      </c>
      <c r="O2688" s="2">
        <v>529</v>
      </c>
    </row>
    <row r="2689" spans="1:15" x14ac:dyDescent="0.3">
      <c r="A2689" t="s">
        <v>2835</v>
      </c>
      <c r="B2689" t="s">
        <v>42</v>
      </c>
      <c r="C2689" t="str">
        <f>_xlfn.XLOOKUP(Sales_Pipeline[[#This Row],[Sales_Agent]],Sales_Teams[Sales_Agent],Sales_Teams[Manager])</f>
        <v>Summer Sewald</v>
      </c>
      <c r="D2689" t="str">
        <f>_xlfn.XLOOKUP(Sales_Pipeline[[#This Row],[Manager]],Sales_Teams[Manager],Sales_Teams[Regional_Office])</f>
        <v>West</v>
      </c>
      <c r="E2689" t="s">
        <v>8953</v>
      </c>
      <c r="F2689" t="s">
        <v>70</v>
      </c>
      <c r="G2689" t="str">
        <f>IFERROR(_xlfn.XLOOKUP(Sales_Pipeline[[#This Row],[Account]],Accounts!$A$2:$A$86,Accounts!$F$2:$F$86),"")</f>
        <v>United States</v>
      </c>
      <c r="H2689" t="s">
        <v>57</v>
      </c>
      <c r="I2689" s="3">
        <v>42848</v>
      </c>
      <c r="J2689" s="3">
        <v>42851</v>
      </c>
      <c r="K2689" s="8" t="str">
        <f>IF(Sales_Pipeline[[#This Row],[Close_Date]]="","",TEXT(Sales_Pipeline[[#This Row],[Close_Date]],"ddd"))</f>
        <v>Wed</v>
      </c>
      <c r="L2689" s="8" t="str">
        <f>IF(Sales_Pipeline[[#This Row],[Close_Date]]="","",TEXT(Sales_Pipeline[[#This Row],[Close_Date]],"mmm"))</f>
        <v>Apr</v>
      </c>
      <c r="M2689" s="8" t="str">
        <f>IF(Sales_Pipeline[[#This Row],[Close_Date]]="","","Q"&amp;ROUNDUP(MONTH(Sales_Pipeline[[#This Row],[Close_Date]])/3,0))</f>
        <v>Q2</v>
      </c>
      <c r="N2689" s="2" cm="1">
        <f t="array" ref="N2689">IFERROR(_xlfn.IFS(Sales_Pipeline[[#This Row],[Deal_Stage]]="Won",_xlfn.XLOOKUP(Sales_Pipeline[[#This Row],[Product]],Products!$A$2:$A$8,Products!$C$2:$C$8),Sales_Pipeline[[#This Row],[Deal_Stage]]="Lost",_xlfn.XLOOKUP(Sales_Pipeline[[#This Row],[Product]],Products!$A$2:$A$8,Products!$C$2:$C$8)),"")</f>
        <v>4821</v>
      </c>
      <c r="O2689" s="2">
        <v>5415</v>
      </c>
    </row>
    <row r="2690" spans="1:15" x14ac:dyDescent="0.3">
      <c r="A2690" t="s">
        <v>2836</v>
      </c>
      <c r="B2690" t="s">
        <v>8</v>
      </c>
      <c r="C2690" t="str">
        <f>_xlfn.XLOOKUP(Sales_Pipeline[[#This Row],[Sales_Agent]],Sales_Teams[Sales_Agent],Sales_Teams[Manager])</f>
        <v>Dustin Brinkmann</v>
      </c>
      <c r="D2690" t="str">
        <f>_xlfn.XLOOKUP(Sales_Pipeline[[#This Row],[Manager]],Sales_Teams[Manager],Sales_Teams[Regional_Office])</f>
        <v>Central</v>
      </c>
      <c r="E2690" t="s">
        <v>84</v>
      </c>
      <c r="F2690" t="s">
        <v>507</v>
      </c>
      <c r="G2690" t="str">
        <f>IFERROR(_xlfn.XLOOKUP(Sales_Pipeline[[#This Row],[Account]],Accounts!$A$2:$A$86,Accounts!$F$2:$F$86),"")</f>
        <v>Belgium</v>
      </c>
      <c r="H2690" t="s">
        <v>82</v>
      </c>
      <c r="I2690" s="3">
        <v>42848</v>
      </c>
      <c r="J2690" s="3">
        <v>42857</v>
      </c>
      <c r="K2690" s="8" t="str">
        <f>IF(Sales_Pipeline[[#This Row],[Close_Date]]="","",TEXT(Sales_Pipeline[[#This Row],[Close_Date]],"ddd"))</f>
        <v>Tue</v>
      </c>
      <c r="L2690" s="8" t="str">
        <f>IF(Sales_Pipeline[[#This Row],[Close_Date]]="","",TEXT(Sales_Pipeline[[#This Row],[Close_Date]],"mmm"))</f>
        <v>May</v>
      </c>
      <c r="M2690" s="8" t="str">
        <f>IF(Sales_Pipeline[[#This Row],[Close_Date]]="","","Q"&amp;ROUNDUP(MONTH(Sales_Pipeline[[#This Row],[Close_Date]])/3,0))</f>
        <v>Q2</v>
      </c>
      <c r="N2690" s="2" cm="1">
        <f t="array" ref="N2690">IFERROR(_xlfn.IFS(Sales_Pipeline[[#This Row],[Deal_Stage]]="Won",_xlfn.XLOOKUP(Sales_Pipeline[[#This Row],[Product]],Products!$A$2:$A$8,Products!$C$2:$C$8),Sales_Pipeline[[#This Row],[Deal_Stage]]="Lost",_xlfn.XLOOKUP(Sales_Pipeline[[#This Row],[Product]],Products!$A$2:$A$8,Products!$C$2:$C$8)),"")</f>
        <v>5482</v>
      </c>
      <c r="O2690" s="2">
        <v>0</v>
      </c>
    </row>
    <row r="2691" spans="1:15" x14ac:dyDescent="0.3">
      <c r="A2691" t="s">
        <v>2837</v>
      </c>
      <c r="B2691" t="s">
        <v>8</v>
      </c>
      <c r="C2691" t="str">
        <f>_xlfn.XLOOKUP(Sales_Pipeline[[#This Row],[Sales_Agent]],Sales_Teams[Sales_Agent],Sales_Teams[Manager])</f>
        <v>Dustin Brinkmann</v>
      </c>
      <c r="D2691" t="str">
        <f>_xlfn.XLOOKUP(Sales_Pipeline[[#This Row],[Manager]],Sales_Teams[Manager],Sales_Teams[Regional_Office])</f>
        <v>Central</v>
      </c>
      <c r="E2691" t="s">
        <v>63</v>
      </c>
      <c r="F2691" t="s">
        <v>79</v>
      </c>
      <c r="G2691" t="str">
        <f>IFERROR(_xlfn.XLOOKUP(Sales_Pipeline[[#This Row],[Account]],Accounts!$A$2:$A$86,Accounts!$F$2:$F$86),"")</f>
        <v>Philipines</v>
      </c>
      <c r="H2691" t="s">
        <v>57</v>
      </c>
      <c r="I2691" s="3">
        <v>42848</v>
      </c>
      <c r="J2691" s="3">
        <v>42901</v>
      </c>
      <c r="K2691" s="8" t="str">
        <f>IF(Sales_Pipeline[[#This Row],[Close_Date]]="","",TEXT(Sales_Pipeline[[#This Row],[Close_Date]],"ddd"))</f>
        <v>Thu</v>
      </c>
      <c r="L2691" s="8" t="str">
        <f>IF(Sales_Pipeline[[#This Row],[Close_Date]]="","",TEXT(Sales_Pipeline[[#This Row],[Close_Date]],"mmm"))</f>
        <v>Jun</v>
      </c>
      <c r="M2691" s="8" t="str">
        <f>IF(Sales_Pipeline[[#This Row],[Close_Date]]="","","Q"&amp;ROUNDUP(MONTH(Sales_Pipeline[[#This Row],[Close_Date]])/3,0))</f>
        <v>Q2</v>
      </c>
      <c r="N2691" s="2" cm="1">
        <f t="array" ref="N2691">IFERROR(_xlfn.IFS(Sales_Pipeline[[#This Row],[Deal_Stage]]="Won",_xlfn.XLOOKUP(Sales_Pipeline[[#This Row],[Product]],Products!$A$2:$A$8,Products!$C$2:$C$8),Sales_Pipeline[[#This Row],[Deal_Stage]]="Lost",_xlfn.XLOOKUP(Sales_Pipeline[[#This Row],[Product]],Products!$A$2:$A$8,Products!$C$2:$C$8)),"")</f>
        <v>550</v>
      </c>
      <c r="O2691" s="2">
        <v>518</v>
      </c>
    </row>
    <row r="2692" spans="1:15" x14ac:dyDescent="0.3">
      <c r="A2692" t="s">
        <v>2838</v>
      </c>
      <c r="B2692" t="s">
        <v>8</v>
      </c>
      <c r="C2692" t="str">
        <f>_xlfn.XLOOKUP(Sales_Pipeline[[#This Row],[Sales_Agent]],Sales_Teams[Sales_Agent],Sales_Teams[Manager])</f>
        <v>Dustin Brinkmann</v>
      </c>
      <c r="D2692" t="str">
        <f>_xlfn.XLOOKUP(Sales_Pipeline[[#This Row],[Manager]],Sales_Teams[Manager],Sales_Teams[Regional_Office])</f>
        <v>Central</v>
      </c>
      <c r="E2692" t="s">
        <v>61</v>
      </c>
      <c r="F2692" t="s">
        <v>105</v>
      </c>
      <c r="G2692" t="str">
        <f>IFERROR(_xlfn.XLOOKUP(Sales_Pipeline[[#This Row],[Account]],Accounts!$A$2:$A$86,Accounts!$F$2:$F$86),"")</f>
        <v>United States</v>
      </c>
      <c r="H2692" t="s">
        <v>57</v>
      </c>
      <c r="I2692" s="3">
        <v>42848</v>
      </c>
      <c r="J2692" s="3">
        <v>42958</v>
      </c>
      <c r="K2692" s="8" t="str">
        <f>IF(Sales_Pipeline[[#This Row],[Close_Date]]="","",TEXT(Sales_Pipeline[[#This Row],[Close_Date]],"ddd"))</f>
        <v>Fri</v>
      </c>
      <c r="L2692" s="8" t="str">
        <f>IF(Sales_Pipeline[[#This Row],[Close_Date]]="","",TEXT(Sales_Pipeline[[#This Row],[Close_Date]],"mmm"))</f>
        <v>Aug</v>
      </c>
      <c r="M2692" s="8" t="str">
        <f>IF(Sales_Pipeline[[#This Row],[Close_Date]]="","","Q"&amp;ROUNDUP(MONTH(Sales_Pipeline[[#This Row],[Close_Date]])/3,0))</f>
        <v>Q3</v>
      </c>
      <c r="N2692" s="2" cm="1">
        <f t="array" ref="N2692">IFERROR(_xlfn.IFS(Sales_Pipeline[[#This Row],[Deal_Stage]]="Won",_xlfn.XLOOKUP(Sales_Pipeline[[#This Row],[Product]],Products!$A$2:$A$8,Products!$C$2:$C$8),Sales_Pipeline[[#This Row],[Deal_Stage]]="Lost",_xlfn.XLOOKUP(Sales_Pipeline[[#This Row],[Product]],Products!$A$2:$A$8,Products!$C$2:$C$8)),"")</f>
        <v>55</v>
      </c>
      <c r="O2692" s="2">
        <v>52</v>
      </c>
    </row>
    <row r="2693" spans="1:15" x14ac:dyDescent="0.3">
      <c r="A2693" t="s">
        <v>2839</v>
      </c>
      <c r="B2693" t="s">
        <v>37</v>
      </c>
      <c r="C2693" t="str">
        <f>_xlfn.XLOOKUP(Sales_Pipeline[[#This Row],[Sales_Agent]],Sales_Teams[Sales_Agent],Sales_Teams[Manager])</f>
        <v>Celia Rouche</v>
      </c>
      <c r="D2693" t="str">
        <f>_xlfn.XLOOKUP(Sales_Pipeline[[#This Row],[Manager]],Sales_Teams[Manager],Sales_Teams[Regional_Office])</f>
        <v>West</v>
      </c>
      <c r="E2693" t="s">
        <v>76</v>
      </c>
      <c r="G2693" t="str">
        <f>IFERROR(_xlfn.XLOOKUP(Sales_Pipeline[[#This Row],[Account]],Accounts!$A$2:$A$86,Accounts!$F$2:$F$86),"")</f>
        <v/>
      </c>
      <c r="H2693" t="s">
        <v>77</v>
      </c>
      <c r="I2693" s="3">
        <v>42848</v>
      </c>
      <c r="K2693" s="8" t="str">
        <f>IF(Sales_Pipeline[[#This Row],[Close_Date]]="","",TEXT(Sales_Pipeline[[#This Row],[Close_Date]],"ddd"))</f>
        <v/>
      </c>
      <c r="L2693" s="8" t="str">
        <f>IF(Sales_Pipeline[[#This Row],[Close_Date]]="","",TEXT(Sales_Pipeline[[#This Row],[Close_Date]],"mmm"))</f>
        <v/>
      </c>
      <c r="M2693" s="8" t="str">
        <f>IF(Sales_Pipeline[[#This Row],[Close_Date]]="","","Q"&amp;ROUNDUP(MONTH(Sales_Pipeline[[#This Row],[Close_Date]])/3,0))</f>
        <v/>
      </c>
      <c r="N2693" s="2" t="str" cm="1">
        <f t="array" ref="N2693">IFERROR(_xlfn.IFS(Sales_Pipeline[[#This Row],[Deal_Stage]]="Won",_xlfn.XLOOKUP(Sales_Pipeline[[#This Row],[Product]],Products!$A$2:$A$8,Products!$C$2:$C$8),Sales_Pipeline[[#This Row],[Deal_Stage]]="Lost",_xlfn.XLOOKUP(Sales_Pipeline[[#This Row],[Product]],Products!$A$2:$A$8,Products!$C$2:$C$8)),"")</f>
        <v/>
      </c>
      <c r="O2693" s="2">
        <v>0</v>
      </c>
    </row>
    <row r="2694" spans="1:15" x14ac:dyDescent="0.3">
      <c r="A2694" t="s">
        <v>2840</v>
      </c>
      <c r="B2694" t="s">
        <v>37</v>
      </c>
      <c r="C2694" t="str">
        <f>_xlfn.XLOOKUP(Sales_Pipeline[[#This Row],[Sales_Agent]],Sales_Teams[Sales_Agent],Sales_Teams[Manager])</f>
        <v>Celia Rouche</v>
      </c>
      <c r="D2694" t="str">
        <f>_xlfn.XLOOKUP(Sales_Pipeline[[#This Row],[Manager]],Sales_Teams[Manager],Sales_Teams[Regional_Office])</f>
        <v>West</v>
      </c>
      <c r="E2694" t="s">
        <v>61</v>
      </c>
      <c r="F2694" t="s">
        <v>114</v>
      </c>
      <c r="G2694" t="str">
        <f>IFERROR(_xlfn.XLOOKUP(Sales_Pipeline[[#This Row],[Account]],Accounts!$A$2:$A$86,Accounts!$F$2:$F$86),"")</f>
        <v>United States</v>
      </c>
      <c r="H2694" t="s">
        <v>82</v>
      </c>
      <c r="I2694" s="3">
        <v>42848</v>
      </c>
      <c r="J2694" s="3">
        <v>42849</v>
      </c>
      <c r="K2694" s="8" t="str">
        <f>IF(Sales_Pipeline[[#This Row],[Close_Date]]="","",TEXT(Sales_Pipeline[[#This Row],[Close_Date]],"ddd"))</f>
        <v>Mon</v>
      </c>
      <c r="L2694" s="8" t="str">
        <f>IF(Sales_Pipeline[[#This Row],[Close_Date]]="","",TEXT(Sales_Pipeline[[#This Row],[Close_Date]],"mmm"))</f>
        <v>Apr</v>
      </c>
      <c r="M2694" s="8" t="str">
        <f>IF(Sales_Pipeline[[#This Row],[Close_Date]]="","","Q"&amp;ROUNDUP(MONTH(Sales_Pipeline[[#This Row],[Close_Date]])/3,0))</f>
        <v>Q2</v>
      </c>
      <c r="N2694" s="2" cm="1">
        <f t="array" ref="N2694">IFERROR(_xlfn.IFS(Sales_Pipeline[[#This Row],[Deal_Stage]]="Won",_xlfn.XLOOKUP(Sales_Pipeline[[#This Row],[Product]],Products!$A$2:$A$8,Products!$C$2:$C$8),Sales_Pipeline[[#This Row],[Deal_Stage]]="Lost",_xlfn.XLOOKUP(Sales_Pipeline[[#This Row],[Product]],Products!$A$2:$A$8,Products!$C$2:$C$8)),"")</f>
        <v>55</v>
      </c>
      <c r="O2694" s="2">
        <v>0</v>
      </c>
    </row>
    <row r="2695" spans="1:15" x14ac:dyDescent="0.3">
      <c r="A2695" t="s">
        <v>2841</v>
      </c>
      <c r="B2695" t="s">
        <v>9</v>
      </c>
      <c r="C2695" t="str">
        <f>_xlfn.XLOOKUP(Sales_Pipeline[[#This Row],[Sales_Agent]],Sales_Teams[Sales_Agent],Sales_Teams[Manager])</f>
        <v>Dustin Brinkmann</v>
      </c>
      <c r="D2695" t="str">
        <f>_xlfn.XLOOKUP(Sales_Pipeline[[#This Row],[Manager]],Sales_Teams[Manager],Sales_Teams[Regional_Office])</f>
        <v>Central</v>
      </c>
      <c r="E2695" t="s">
        <v>61</v>
      </c>
      <c r="F2695" t="s">
        <v>155</v>
      </c>
      <c r="G2695" t="str">
        <f>IFERROR(_xlfn.XLOOKUP(Sales_Pipeline[[#This Row],[Account]],Accounts!$A$2:$A$86,Accounts!$F$2:$F$86),"")</f>
        <v>United States</v>
      </c>
      <c r="H2695" t="s">
        <v>57</v>
      </c>
      <c r="I2695" s="3">
        <v>42848</v>
      </c>
      <c r="J2695" s="3">
        <v>42911</v>
      </c>
      <c r="K2695" s="8" t="str">
        <f>IF(Sales_Pipeline[[#This Row],[Close_Date]]="","",TEXT(Sales_Pipeline[[#This Row],[Close_Date]],"ddd"))</f>
        <v>Sun</v>
      </c>
      <c r="L2695" s="8" t="str">
        <f>IF(Sales_Pipeline[[#This Row],[Close_Date]]="","",TEXT(Sales_Pipeline[[#This Row],[Close_Date]],"mmm"))</f>
        <v>Jun</v>
      </c>
      <c r="M2695" s="8" t="str">
        <f>IF(Sales_Pipeline[[#This Row],[Close_Date]]="","","Q"&amp;ROUNDUP(MONTH(Sales_Pipeline[[#This Row],[Close_Date]])/3,0))</f>
        <v>Q2</v>
      </c>
      <c r="N2695" s="2" cm="1">
        <f t="array" ref="N2695">IFERROR(_xlfn.IFS(Sales_Pipeline[[#This Row],[Deal_Stage]]="Won",_xlfn.XLOOKUP(Sales_Pipeline[[#This Row],[Product]],Products!$A$2:$A$8,Products!$C$2:$C$8),Sales_Pipeline[[#This Row],[Deal_Stage]]="Lost",_xlfn.XLOOKUP(Sales_Pipeline[[#This Row],[Product]],Products!$A$2:$A$8,Products!$C$2:$C$8)),"")</f>
        <v>55</v>
      </c>
      <c r="O2695" s="2">
        <v>51</v>
      </c>
    </row>
    <row r="2696" spans="1:15" x14ac:dyDescent="0.3">
      <c r="A2696" t="s">
        <v>2842</v>
      </c>
      <c r="B2696" t="s">
        <v>14</v>
      </c>
      <c r="C2696" t="str">
        <f>_xlfn.XLOOKUP(Sales_Pipeline[[#This Row],[Sales_Agent]],Sales_Teams[Sales_Agent],Sales_Teams[Manager])</f>
        <v>Melvin Marxen</v>
      </c>
      <c r="D2696" t="str">
        <f>_xlfn.XLOOKUP(Sales_Pipeline[[#This Row],[Manager]],Sales_Teams[Manager],Sales_Teams[Regional_Office])</f>
        <v>Central</v>
      </c>
      <c r="E2696" t="s">
        <v>63</v>
      </c>
      <c r="F2696" t="s">
        <v>81</v>
      </c>
      <c r="G2696" t="str">
        <f>IFERROR(_xlfn.XLOOKUP(Sales_Pipeline[[#This Row],[Account]],Accounts!$A$2:$A$86,Accounts!$F$2:$F$86),"")</f>
        <v>Italy</v>
      </c>
      <c r="H2696" t="s">
        <v>57</v>
      </c>
      <c r="I2696" s="3">
        <v>42848</v>
      </c>
      <c r="J2696" s="3">
        <v>42849</v>
      </c>
      <c r="K2696" s="8" t="str">
        <f>IF(Sales_Pipeline[[#This Row],[Close_Date]]="","",TEXT(Sales_Pipeline[[#This Row],[Close_Date]],"ddd"))</f>
        <v>Mon</v>
      </c>
      <c r="L2696" s="8" t="str">
        <f>IF(Sales_Pipeline[[#This Row],[Close_Date]]="","",TEXT(Sales_Pipeline[[#This Row],[Close_Date]],"mmm"))</f>
        <v>Apr</v>
      </c>
      <c r="M2696" s="8" t="str">
        <f>IF(Sales_Pipeline[[#This Row],[Close_Date]]="","","Q"&amp;ROUNDUP(MONTH(Sales_Pipeline[[#This Row],[Close_Date]])/3,0))</f>
        <v>Q2</v>
      </c>
      <c r="N2696" s="2" cm="1">
        <f t="array" ref="N2696">IFERROR(_xlfn.IFS(Sales_Pipeline[[#This Row],[Deal_Stage]]="Won",_xlfn.XLOOKUP(Sales_Pipeline[[#This Row],[Product]],Products!$A$2:$A$8,Products!$C$2:$C$8),Sales_Pipeline[[#This Row],[Deal_Stage]]="Lost",_xlfn.XLOOKUP(Sales_Pipeline[[#This Row],[Product]],Products!$A$2:$A$8,Products!$C$2:$C$8)),"")</f>
        <v>550</v>
      </c>
      <c r="O2696" s="2">
        <v>554</v>
      </c>
    </row>
    <row r="2697" spans="1:15" x14ac:dyDescent="0.3">
      <c r="A2697" t="s">
        <v>2843</v>
      </c>
      <c r="B2697" t="s">
        <v>14</v>
      </c>
      <c r="C2697" t="str">
        <f>_xlfn.XLOOKUP(Sales_Pipeline[[#This Row],[Sales_Agent]],Sales_Teams[Sales_Agent],Sales_Teams[Manager])</f>
        <v>Melvin Marxen</v>
      </c>
      <c r="D2697" t="str">
        <f>_xlfn.XLOOKUP(Sales_Pipeline[[#This Row],[Manager]],Sales_Teams[Manager],Sales_Teams[Regional_Office])</f>
        <v>Central</v>
      </c>
      <c r="E2697" t="s">
        <v>8953</v>
      </c>
      <c r="F2697" t="s">
        <v>147</v>
      </c>
      <c r="G2697" t="str">
        <f>IFERROR(_xlfn.XLOOKUP(Sales_Pipeline[[#This Row],[Account]],Accounts!$A$2:$A$86,Accounts!$F$2:$F$86),"")</f>
        <v>United States</v>
      </c>
      <c r="H2697" t="s">
        <v>57</v>
      </c>
      <c r="I2697" s="3">
        <v>42848</v>
      </c>
      <c r="J2697" s="3">
        <v>42979</v>
      </c>
      <c r="K2697" s="8" t="str">
        <f>IF(Sales_Pipeline[[#This Row],[Close_Date]]="","",TEXT(Sales_Pipeline[[#This Row],[Close_Date]],"ddd"))</f>
        <v>Fri</v>
      </c>
      <c r="L2697" s="8" t="str">
        <f>IF(Sales_Pipeline[[#This Row],[Close_Date]]="","",TEXT(Sales_Pipeline[[#This Row],[Close_Date]],"mmm"))</f>
        <v>Sep</v>
      </c>
      <c r="M2697" s="8" t="str">
        <f>IF(Sales_Pipeline[[#This Row],[Close_Date]]="","","Q"&amp;ROUNDUP(MONTH(Sales_Pipeline[[#This Row],[Close_Date]])/3,0))</f>
        <v>Q3</v>
      </c>
      <c r="N2697" s="2" cm="1">
        <f t="array" ref="N2697">IFERROR(_xlfn.IFS(Sales_Pipeline[[#This Row],[Deal_Stage]]="Won",_xlfn.XLOOKUP(Sales_Pipeline[[#This Row],[Product]],Products!$A$2:$A$8,Products!$C$2:$C$8),Sales_Pipeline[[#This Row],[Deal_Stage]]="Lost",_xlfn.XLOOKUP(Sales_Pipeline[[#This Row],[Product]],Products!$A$2:$A$8,Products!$C$2:$C$8)),"")</f>
        <v>4821</v>
      </c>
      <c r="O2697" s="2">
        <v>4835</v>
      </c>
    </row>
    <row r="2698" spans="1:15" x14ac:dyDescent="0.3">
      <c r="A2698" t="s">
        <v>2844</v>
      </c>
      <c r="B2698" t="s">
        <v>29</v>
      </c>
      <c r="C2698" t="str">
        <f>_xlfn.XLOOKUP(Sales_Pipeline[[#This Row],[Sales_Agent]],Sales_Teams[Sales_Agent],Sales_Teams[Manager])</f>
        <v>Rocco Neubert</v>
      </c>
      <c r="D2698" t="str">
        <f>_xlfn.XLOOKUP(Sales_Pipeline[[#This Row],[Manager]],Sales_Teams[Manager],Sales_Teams[Regional_Office])</f>
        <v>East</v>
      </c>
      <c r="E2698" t="s">
        <v>76</v>
      </c>
      <c r="F2698" t="s">
        <v>194</v>
      </c>
      <c r="G2698" t="str">
        <f>IFERROR(_xlfn.XLOOKUP(Sales_Pipeline[[#This Row],[Account]],Accounts!$A$2:$A$86,Accounts!$F$2:$F$86),"")</f>
        <v>United States</v>
      </c>
      <c r="H2698" t="s">
        <v>82</v>
      </c>
      <c r="I2698" s="3">
        <v>42848</v>
      </c>
      <c r="J2698" s="3">
        <v>42849</v>
      </c>
      <c r="K2698" s="8" t="str">
        <f>IF(Sales_Pipeline[[#This Row],[Close_Date]]="","",TEXT(Sales_Pipeline[[#This Row],[Close_Date]],"ddd"))</f>
        <v>Mon</v>
      </c>
      <c r="L2698" s="8" t="str">
        <f>IF(Sales_Pipeline[[#This Row],[Close_Date]]="","",TEXT(Sales_Pipeline[[#This Row],[Close_Date]],"mmm"))</f>
        <v>Apr</v>
      </c>
      <c r="M2698" s="8" t="str">
        <f>IF(Sales_Pipeline[[#This Row],[Close_Date]]="","","Q"&amp;ROUNDUP(MONTH(Sales_Pipeline[[#This Row],[Close_Date]])/3,0))</f>
        <v>Q2</v>
      </c>
      <c r="N2698" s="2" cm="1">
        <f t="array" ref="N2698">IFERROR(_xlfn.IFS(Sales_Pipeline[[#This Row],[Deal_Stage]]="Won",_xlfn.XLOOKUP(Sales_Pipeline[[#This Row],[Product]],Products!$A$2:$A$8,Products!$C$2:$C$8),Sales_Pipeline[[#This Row],[Deal_Stage]]="Lost",_xlfn.XLOOKUP(Sales_Pipeline[[#This Row],[Product]],Products!$A$2:$A$8,Products!$C$2:$C$8)),"")</f>
        <v>3393</v>
      </c>
      <c r="O2698" s="2">
        <v>0</v>
      </c>
    </row>
    <row r="2699" spans="1:15" x14ac:dyDescent="0.3">
      <c r="A2699" t="s">
        <v>2845</v>
      </c>
      <c r="B2699" t="s">
        <v>35</v>
      </c>
      <c r="C2699" t="str">
        <f>_xlfn.XLOOKUP(Sales_Pipeline[[#This Row],[Sales_Agent]],Sales_Teams[Sales_Agent],Sales_Teams[Manager])</f>
        <v>Celia Rouche</v>
      </c>
      <c r="D2699" t="str">
        <f>_xlfn.XLOOKUP(Sales_Pipeline[[#This Row],[Manager]],Sales_Teams[Manager],Sales_Teams[Regional_Office])</f>
        <v>West</v>
      </c>
      <c r="E2699" t="s">
        <v>61</v>
      </c>
      <c r="G2699" t="str">
        <f>IFERROR(_xlfn.XLOOKUP(Sales_Pipeline[[#This Row],[Account]],Accounts!$A$2:$A$86,Accounts!$F$2:$F$86),"")</f>
        <v/>
      </c>
      <c r="H2699" t="s">
        <v>77</v>
      </c>
      <c r="I2699" s="3">
        <v>42848</v>
      </c>
      <c r="K2699" s="8" t="str">
        <f>IF(Sales_Pipeline[[#This Row],[Close_Date]]="","",TEXT(Sales_Pipeline[[#This Row],[Close_Date]],"ddd"))</f>
        <v/>
      </c>
      <c r="L2699" s="8" t="str">
        <f>IF(Sales_Pipeline[[#This Row],[Close_Date]]="","",TEXT(Sales_Pipeline[[#This Row],[Close_Date]],"mmm"))</f>
        <v/>
      </c>
      <c r="M2699" s="8" t="str">
        <f>IF(Sales_Pipeline[[#This Row],[Close_Date]]="","","Q"&amp;ROUNDUP(MONTH(Sales_Pipeline[[#This Row],[Close_Date]])/3,0))</f>
        <v/>
      </c>
      <c r="N2699" s="2" t="str" cm="1">
        <f t="array" ref="N2699">IFERROR(_xlfn.IFS(Sales_Pipeline[[#This Row],[Deal_Stage]]="Won",_xlfn.XLOOKUP(Sales_Pipeline[[#This Row],[Product]],Products!$A$2:$A$8,Products!$C$2:$C$8),Sales_Pipeline[[#This Row],[Deal_Stage]]="Lost",_xlfn.XLOOKUP(Sales_Pipeline[[#This Row],[Product]],Products!$A$2:$A$8,Products!$C$2:$C$8)),"")</f>
        <v/>
      </c>
      <c r="O2699" s="2">
        <v>0</v>
      </c>
    </row>
    <row r="2700" spans="1:15" x14ac:dyDescent="0.3">
      <c r="A2700" t="s">
        <v>2846</v>
      </c>
      <c r="B2700" t="s">
        <v>35</v>
      </c>
      <c r="C2700" t="str">
        <f>_xlfn.XLOOKUP(Sales_Pipeline[[#This Row],[Sales_Agent]],Sales_Teams[Sales_Agent],Sales_Teams[Manager])</f>
        <v>Celia Rouche</v>
      </c>
      <c r="D2700" t="str">
        <f>_xlfn.XLOOKUP(Sales_Pipeline[[#This Row],[Manager]],Sales_Teams[Manager],Sales_Teams[Regional_Office])</f>
        <v>West</v>
      </c>
      <c r="E2700" t="s">
        <v>61</v>
      </c>
      <c r="F2700" t="s">
        <v>328</v>
      </c>
      <c r="G2700" t="str">
        <f>IFERROR(_xlfn.XLOOKUP(Sales_Pipeline[[#This Row],[Account]],Accounts!$A$2:$A$86,Accounts!$F$2:$F$86),"")</f>
        <v>United States</v>
      </c>
      <c r="H2700" t="s">
        <v>57</v>
      </c>
      <c r="I2700" s="3">
        <v>42848</v>
      </c>
      <c r="J2700" s="3">
        <v>42855</v>
      </c>
      <c r="K2700" s="8" t="str">
        <f>IF(Sales_Pipeline[[#This Row],[Close_Date]]="","",TEXT(Sales_Pipeline[[#This Row],[Close_Date]],"ddd"))</f>
        <v>Sun</v>
      </c>
      <c r="L2700" s="8" t="str">
        <f>IF(Sales_Pipeline[[#This Row],[Close_Date]]="","",TEXT(Sales_Pipeline[[#This Row],[Close_Date]],"mmm"))</f>
        <v>Apr</v>
      </c>
      <c r="M2700" s="8" t="str">
        <f>IF(Sales_Pipeline[[#This Row],[Close_Date]]="","","Q"&amp;ROUNDUP(MONTH(Sales_Pipeline[[#This Row],[Close_Date]])/3,0))</f>
        <v>Q2</v>
      </c>
      <c r="N2700" s="2" cm="1">
        <f t="array" ref="N2700">IFERROR(_xlfn.IFS(Sales_Pipeline[[#This Row],[Deal_Stage]]="Won",_xlfn.XLOOKUP(Sales_Pipeline[[#This Row],[Product]],Products!$A$2:$A$8,Products!$C$2:$C$8),Sales_Pipeline[[#This Row],[Deal_Stage]]="Lost",_xlfn.XLOOKUP(Sales_Pipeline[[#This Row],[Product]],Products!$A$2:$A$8,Products!$C$2:$C$8)),"")</f>
        <v>55</v>
      </c>
      <c r="O2700" s="2">
        <v>59</v>
      </c>
    </row>
    <row r="2701" spans="1:15" x14ac:dyDescent="0.3">
      <c r="A2701" t="s">
        <v>2847</v>
      </c>
      <c r="B2701" t="s">
        <v>21</v>
      </c>
      <c r="C2701" t="str">
        <f>_xlfn.XLOOKUP(Sales_Pipeline[[#This Row],[Sales_Agent]],Sales_Teams[Sales_Agent],Sales_Teams[Manager])</f>
        <v>Cara Losch</v>
      </c>
      <c r="D2701" t="str">
        <f>_xlfn.XLOOKUP(Sales_Pipeline[[#This Row],[Manager]],Sales_Teams[Manager],Sales_Teams[Regional_Office])</f>
        <v>East</v>
      </c>
      <c r="E2701" t="s">
        <v>76</v>
      </c>
      <c r="F2701" t="s">
        <v>256</v>
      </c>
      <c r="G2701" t="str">
        <f>IFERROR(_xlfn.XLOOKUP(Sales_Pipeline[[#This Row],[Account]],Accounts!$A$2:$A$86,Accounts!$F$2:$F$86),"")</f>
        <v>United States</v>
      </c>
      <c r="H2701" t="s">
        <v>82</v>
      </c>
      <c r="I2701" s="3">
        <v>42848</v>
      </c>
      <c r="J2701" s="3">
        <v>42861</v>
      </c>
      <c r="K2701" s="8" t="str">
        <f>IF(Sales_Pipeline[[#This Row],[Close_Date]]="","",TEXT(Sales_Pipeline[[#This Row],[Close_Date]],"ddd"))</f>
        <v>Sat</v>
      </c>
      <c r="L2701" s="8" t="str">
        <f>IF(Sales_Pipeline[[#This Row],[Close_Date]]="","",TEXT(Sales_Pipeline[[#This Row],[Close_Date]],"mmm"))</f>
        <v>May</v>
      </c>
      <c r="M2701" s="8" t="str">
        <f>IF(Sales_Pipeline[[#This Row],[Close_Date]]="","","Q"&amp;ROUNDUP(MONTH(Sales_Pipeline[[#This Row],[Close_Date]])/3,0))</f>
        <v>Q2</v>
      </c>
      <c r="N2701" s="2" cm="1">
        <f t="array" ref="N2701">IFERROR(_xlfn.IFS(Sales_Pipeline[[#This Row],[Deal_Stage]]="Won",_xlfn.XLOOKUP(Sales_Pipeline[[#This Row],[Product]],Products!$A$2:$A$8,Products!$C$2:$C$8),Sales_Pipeline[[#This Row],[Deal_Stage]]="Lost",_xlfn.XLOOKUP(Sales_Pipeline[[#This Row],[Product]],Products!$A$2:$A$8,Products!$C$2:$C$8)),"")</f>
        <v>3393</v>
      </c>
      <c r="O2701" s="2">
        <v>0</v>
      </c>
    </row>
    <row r="2702" spans="1:15" x14ac:dyDescent="0.3">
      <c r="A2702" t="s">
        <v>2848</v>
      </c>
      <c r="B2702" t="s">
        <v>7</v>
      </c>
      <c r="C2702" t="str">
        <f>_xlfn.XLOOKUP(Sales_Pipeline[[#This Row],[Sales_Agent]],Sales_Teams[Sales_Agent],Sales_Teams[Manager])</f>
        <v>Dustin Brinkmann</v>
      </c>
      <c r="D2702" t="str">
        <f>_xlfn.XLOOKUP(Sales_Pipeline[[#This Row],[Manager]],Sales_Teams[Manager],Sales_Teams[Regional_Office])</f>
        <v>Central</v>
      </c>
      <c r="E2702" t="s">
        <v>61</v>
      </c>
      <c r="F2702" t="s">
        <v>74</v>
      </c>
      <c r="G2702" t="str">
        <f>IFERROR(_xlfn.XLOOKUP(Sales_Pipeline[[#This Row],[Account]],Accounts!$A$2:$A$86,Accounts!$F$2:$F$86),"")</f>
        <v>United States</v>
      </c>
      <c r="H2702" t="s">
        <v>82</v>
      </c>
      <c r="I2702" s="3">
        <v>42848</v>
      </c>
      <c r="J2702" s="3">
        <v>42860</v>
      </c>
      <c r="K2702" s="8" t="str">
        <f>IF(Sales_Pipeline[[#This Row],[Close_Date]]="","",TEXT(Sales_Pipeline[[#This Row],[Close_Date]],"ddd"))</f>
        <v>Fri</v>
      </c>
      <c r="L2702" s="8" t="str">
        <f>IF(Sales_Pipeline[[#This Row],[Close_Date]]="","",TEXT(Sales_Pipeline[[#This Row],[Close_Date]],"mmm"))</f>
        <v>May</v>
      </c>
      <c r="M2702" s="8" t="str">
        <f>IF(Sales_Pipeline[[#This Row],[Close_Date]]="","","Q"&amp;ROUNDUP(MONTH(Sales_Pipeline[[#This Row],[Close_Date]])/3,0))</f>
        <v>Q2</v>
      </c>
      <c r="N2702" s="2" cm="1">
        <f t="array" ref="N2702">IFERROR(_xlfn.IFS(Sales_Pipeline[[#This Row],[Deal_Stage]]="Won",_xlfn.XLOOKUP(Sales_Pipeline[[#This Row],[Product]],Products!$A$2:$A$8,Products!$C$2:$C$8),Sales_Pipeline[[#This Row],[Deal_Stage]]="Lost",_xlfn.XLOOKUP(Sales_Pipeline[[#This Row],[Product]],Products!$A$2:$A$8,Products!$C$2:$C$8)),"")</f>
        <v>55</v>
      </c>
      <c r="O2702" s="2">
        <v>0</v>
      </c>
    </row>
    <row r="2703" spans="1:15" x14ac:dyDescent="0.3">
      <c r="A2703" t="s">
        <v>2849</v>
      </c>
      <c r="B2703" t="s">
        <v>7</v>
      </c>
      <c r="C2703" t="str">
        <f>_xlfn.XLOOKUP(Sales_Pipeline[[#This Row],[Sales_Agent]],Sales_Teams[Sales_Agent],Sales_Teams[Manager])</f>
        <v>Dustin Brinkmann</v>
      </c>
      <c r="D2703" t="str">
        <f>_xlfn.XLOOKUP(Sales_Pipeline[[#This Row],[Manager]],Sales_Teams[Manager],Sales_Teams[Regional_Office])</f>
        <v>Central</v>
      </c>
      <c r="E2703" t="s">
        <v>76</v>
      </c>
      <c r="F2703" t="s">
        <v>214</v>
      </c>
      <c r="G2703" t="str">
        <f>IFERROR(_xlfn.XLOOKUP(Sales_Pipeline[[#This Row],[Account]],Accounts!$A$2:$A$86,Accounts!$F$2:$F$86),"")</f>
        <v>United States</v>
      </c>
      <c r="H2703" t="s">
        <v>82</v>
      </c>
      <c r="I2703" s="3">
        <v>42848</v>
      </c>
      <c r="J2703" s="3">
        <v>42953</v>
      </c>
      <c r="K2703" s="8" t="str">
        <f>IF(Sales_Pipeline[[#This Row],[Close_Date]]="","",TEXT(Sales_Pipeline[[#This Row],[Close_Date]],"ddd"))</f>
        <v>Sun</v>
      </c>
      <c r="L2703" s="8" t="str">
        <f>IF(Sales_Pipeline[[#This Row],[Close_Date]]="","",TEXT(Sales_Pipeline[[#This Row],[Close_Date]],"mmm"))</f>
        <v>Aug</v>
      </c>
      <c r="M2703" s="8" t="str">
        <f>IF(Sales_Pipeline[[#This Row],[Close_Date]]="","","Q"&amp;ROUNDUP(MONTH(Sales_Pipeline[[#This Row],[Close_Date]])/3,0))</f>
        <v>Q3</v>
      </c>
      <c r="N2703" s="2" cm="1">
        <f t="array" ref="N2703">IFERROR(_xlfn.IFS(Sales_Pipeline[[#This Row],[Deal_Stage]]="Won",_xlfn.XLOOKUP(Sales_Pipeline[[#This Row],[Product]],Products!$A$2:$A$8,Products!$C$2:$C$8),Sales_Pipeline[[#This Row],[Deal_Stage]]="Lost",_xlfn.XLOOKUP(Sales_Pipeline[[#This Row],[Product]],Products!$A$2:$A$8,Products!$C$2:$C$8)),"")</f>
        <v>3393</v>
      </c>
      <c r="O2703" s="2">
        <v>0</v>
      </c>
    </row>
    <row r="2704" spans="1:15" x14ac:dyDescent="0.3">
      <c r="A2704" t="s">
        <v>2850</v>
      </c>
      <c r="B2704" t="s">
        <v>32</v>
      </c>
      <c r="C2704" t="str">
        <f>_xlfn.XLOOKUP(Sales_Pipeline[[#This Row],[Sales_Agent]],Sales_Teams[Sales_Agent],Sales_Teams[Manager])</f>
        <v>Celia Rouche</v>
      </c>
      <c r="D2704" t="str">
        <f>_xlfn.XLOOKUP(Sales_Pipeline[[#This Row],[Manager]],Sales_Teams[Manager],Sales_Teams[Regional_Office])</f>
        <v>West</v>
      </c>
      <c r="E2704" t="s">
        <v>8953</v>
      </c>
      <c r="F2704" t="s">
        <v>145</v>
      </c>
      <c r="G2704" t="str">
        <f>IFERROR(_xlfn.XLOOKUP(Sales_Pipeline[[#This Row],[Account]],Accounts!$A$2:$A$86,Accounts!$F$2:$F$86),"")</f>
        <v>United States</v>
      </c>
      <c r="H2704" t="s">
        <v>82</v>
      </c>
      <c r="I2704" s="3">
        <v>42848</v>
      </c>
      <c r="J2704" s="3">
        <v>42960</v>
      </c>
      <c r="K2704" s="8" t="str">
        <f>IF(Sales_Pipeline[[#This Row],[Close_Date]]="","",TEXT(Sales_Pipeline[[#This Row],[Close_Date]],"ddd"))</f>
        <v>Sun</v>
      </c>
      <c r="L2704" s="8" t="str">
        <f>IF(Sales_Pipeline[[#This Row],[Close_Date]]="","",TEXT(Sales_Pipeline[[#This Row],[Close_Date]],"mmm"))</f>
        <v>Aug</v>
      </c>
      <c r="M2704" s="8" t="str">
        <f>IF(Sales_Pipeline[[#This Row],[Close_Date]]="","","Q"&amp;ROUNDUP(MONTH(Sales_Pipeline[[#This Row],[Close_Date]])/3,0))</f>
        <v>Q3</v>
      </c>
      <c r="N2704" s="2" cm="1">
        <f t="array" ref="N2704">IFERROR(_xlfn.IFS(Sales_Pipeline[[#This Row],[Deal_Stage]]="Won",_xlfn.XLOOKUP(Sales_Pipeline[[#This Row],[Product]],Products!$A$2:$A$8,Products!$C$2:$C$8),Sales_Pipeline[[#This Row],[Deal_Stage]]="Lost",_xlfn.XLOOKUP(Sales_Pipeline[[#This Row],[Product]],Products!$A$2:$A$8,Products!$C$2:$C$8)),"")</f>
        <v>4821</v>
      </c>
      <c r="O2704" s="2">
        <v>0</v>
      </c>
    </row>
    <row r="2705" spans="1:15" x14ac:dyDescent="0.3">
      <c r="A2705" t="s">
        <v>2851</v>
      </c>
      <c r="B2705" t="s">
        <v>32</v>
      </c>
      <c r="C2705" t="str">
        <f>_xlfn.XLOOKUP(Sales_Pipeline[[#This Row],[Sales_Agent]],Sales_Teams[Sales_Agent],Sales_Teams[Manager])</f>
        <v>Celia Rouche</v>
      </c>
      <c r="D2705" t="str">
        <f>_xlfn.XLOOKUP(Sales_Pipeline[[#This Row],[Manager]],Sales_Teams[Manager],Sales_Teams[Regional_Office])</f>
        <v>West</v>
      </c>
      <c r="E2705" t="s">
        <v>61</v>
      </c>
      <c r="F2705" t="s">
        <v>570</v>
      </c>
      <c r="G2705" t="str">
        <f>IFERROR(_xlfn.XLOOKUP(Sales_Pipeline[[#This Row],[Account]],Accounts!$A$2:$A$86,Accounts!$F$2:$F$86),"")</f>
        <v>Germany</v>
      </c>
      <c r="H2705" t="s">
        <v>82</v>
      </c>
      <c r="I2705" s="3">
        <v>42848</v>
      </c>
      <c r="J2705" s="3">
        <v>42855</v>
      </c>
      <c r="K2705" s="8" t="str">
        <f>IF(Sales_Pipeline[[#This Row],[Close_Date]]="","",TEXT(Sales_Pipeline[[#This Row],[Close_Date]],"ddd"))</f>
        <v>Sun</v>
      </c>
      <c r="L2705" s="8" t="str">
        <f>IF(Sales_Pipeline[[#This Row],[Close_Date]]="","",TEXT(Sales_Pipeline[[#This Row],[Close_Date]],"mmm"))</f>
        <v>Apr</v>
      </c>
      <c r="M2705" s="8" t="str">
        <f>IF(Sales_Pipeline[[#This Row],[Close_Date]]="","","Q"&amp;ROUNDUP(MONTH(Sales_Pipeline[[#This Row],[Close_Date]])/3,0))</f>
        <v>Q2</v>
      </c>
      <c r="N2705" s="2" cm="1">
        <f t="array" ref="N2705">IFERROR(_xlfn.IFS(Sales_Pipeline[[#This Row],[Deal_Stage]]="Won",_xlfn.XLOOKUP(Sales_Pipeline[[#This Row],[Product]],Products!$A$2:$A$8,Products!$C$2:$C$8),Sales_Pipeline[[#This Row],[Deal_Stage]]="Lost",_xlfn.XLOOKUP(Sales_Pipeline[[#This Row],[Product]],Products!$A$2:$A$8,Products!$C$2:$C$8)),"")</f>
        <v>55</v>
      </c>
      <c r="O2705" s="2">
        <v>0</v>
      </c>
    </row>
    <row r="2706" spans="1:15" x14ac:dyDescent="0.3">
      <c r="A2706" t="s">
        <v>2852</v>
      </c>
      <c r="B2706" t="s">
        <v>17</v>
      </c>
      <c r="C2706" t="str">
        <f>_xlfn.XLOOKUP(Sales_Pipeline[[#This Row],[Sales_Agent]],Sales_Teams[Sales_Agent],Sales_Teams[Manager])</f>
        <v>Cara Losch</v>
      </c>
      <c r="D2706" t="str">
        <f>_xlfn.XLOOKUP(Sales_Pipeline[[#This Row],[Manager]],Sales_Teams[Manager],Sales_Teams[Regional_Office])</f>
        <v>East</v>
      </c>
      <c r="E2706" t="s">
        <v>84</v>
      </c>
      <c r="F2706" t="s">
        <v>96</v>
      </c>
      <c r="G2706" t="str">
        <f>IFERROR(_xlfn.XLOOKUP(Sales_Pipeline[[#This Row],[Account]],Accounts!$A$2:$A$86,Accounts!$F$2:$F$86),"")</f>
        <v>United States</v>
      </c>
      <c r="H2706" t="s">
        <v>57</v>
      </c>
      <c r="I2706" s="3">
        <v>42848</v>
      </c>
      <c r="J2706" s="3">
        <v>42863</v>
      </c>
      <c r="K2706" s="8" t="str">
        <f>IF(Sales_Pipeline[[#This Row],[Close_Date]]="","",TEXT(Sales_Pipeline[[#This Row],[Close_Date]],"ddd"))</f>
        <v>Mon</v>
      </c>
      <c r="L2706" s="8" t="str">
        <f>IF(Sales_Pipeline[[#This Row],[Close_Date]]="","",TEXT(Sales_Pipeline[[#This Row],[Close_Date]],"mmm"))</f>
        <v>May</v>
      </c>
      <c r="M2706" s="8" t="str">
        <f>IF(Sales_Pipeline[[#This Row],[Close_Date]]="","","Q"&amp;ROUNDUP(MONTH(Sales_Pipeline[[#This Row],[Close_Date]])/3,0))</f>
        <v>Q2</v>
      </c>
      <c r="N2706" s="2" cm="1">
        <f t="array" ref="N2706">IFERROR(_xlfn.IFS(Sales_Pipeline[[#This Row],[Deal_Stage]]="Won",_xlfn.XLOOKUP(Sales_Pipeline[[#This Row],[Product]],Products!$A$2:$A$8,Products!$C$2:$C$8),Sales_Pipeline[[#This Row],[Deal_Stage]]="Lost",_xlfn.XLOOKUP(Sales_Pipeline[[#This Row],[Product]],Products!$A$2:$A$8,Products!$C$2:$C$8)),"")</f>
        <v>5482</v>
      </c>
      <c r="O2706" s="2">
        <v>5813</v>
      </c>
    </row>
    <row r="2707" spans="1:15" x14ac:dyDescent="0.3">
      <c r="A2707" t="s">
        <v>2853</v>
      </c>
      <c r="B2707" t="s">
        <v>23</v>
      </c>
      <c r="C2707" t="str">
        <f>_xlfn.XLOOKUP(Sales_Pipeline[[#This Row],[Sales_Agent]],Sales_Teams[Sales_Agent],Sales_Teams[Manager])</f>
        <v>Cara Losch</v>
      </c>
      <c r="D2707" t="str">
        <f>_xlfn.XLOOKUP(Sales_Pipeline[[#This Row],[Manager]],Sales_Teams[Manager],Sales_Teams[Regional_Office])</f>
        <v>East</v>
      </c>
      <c r="E2707" t="s">
        <v>8953</v>
      </c>
      <c r="F2707" t="s">
        <v>159</v>
      </c>
      <c r="G2707" t="str">
        <f>IFERROR(_xlfn.XLOOKUP(Sales_Pipeline[[#This Row],[Account]],Accounts!$A$2:$A$86,Accounts!$F$2:$F$86),"")</f>
        <v>United States</v>
      </c>
      <c r="H2707" t="s">
        <v>57</v>
      </c>
      <c r="I2707" s="3">
        <v>42848</v>
      </c>
      <c r="J2707" s="3">
        <v>42856</v>
      </c>
      <c r="K2707" s="8" t="str">
        <f>IF(Sales_Pipeline[[#This Row],[Close_Date]]="","",TEXT(Sales_Pipeline[[#This Row],[Close_Date]],"ddd"))</f>
        <v>Mon</v>
      </c>
      <c r="L2707" s="8" t="str">
        <f>IF(Sales_Pipeline[[#This Row],[Close_Date]]="","",TEXT(Sales_Pipeline[[#This Row],[Close_Date]],"mmm"))</f>
        <v>May</v>
      </c>
      <c r="M2707" s="8" t="str">
        <f>IF(Sales_Pipeline[[#This Row],[Close_Date]]="","","Q"&amp;ROUNDUP(MONTH(Sales_Pipeline[[#This Row],[Close_Date]])/3,0))</f>
        <v>Q2</v>
      </c>
      <c r="N2707" s="2" cm="1">
        <f t="array" ref="N2707">IFERROR(_xlfn.IFS(Sales_Pipeline[[#This Row],[Deal_Stage]]="Won",_xlfn.XLOOKUP(Sales_Pipeline[[#This Row],[Product]],Products!$A$2:$A$8,Products!$C$2:$C$8),Sales_Pipeline[[#This Row],[Deal_Stage]]="Lost",_xlfn.XLOOKUP(Sales_Pipeline[[#This Row],[Product]],Products!$A$2:$A$8,Products!$C$2:$C$8)),"")</f>
        <v>4821</v>
      </c>
      <c r="O2707" s="2">
        <v>5414</v>
      </c>
    </row>
    <row r="2708" spans="1:15" x14ac:dyDescent="0.3">
      <c r="A2708" t="s">
        <v>2854</v>
      </c>
      <c r="B2708" t="s">
        <v>44</v>
      </c>
      <c r="C2708" t="str">
        <f>_xlfn.XLOOKUP(Sales_Pipeline[[#This Row],[Sales_Agent]],Sales_Teams[Sales_Agent],Sales_Teams[Manager])</f>
        <v>Summer Sewald</v>
      </c>
      <c r="D2708" t="str">
        <f>_xlfn.XLOOKUP(Sales_Pipeline[[#This Row],[Manager]],Sales_Teams[Manager],Sales_Teams[Regional_Office])</f>
        <v>West</v>
      </c>
      <c r="E2708" t="s">
        <v>84</v>
      </c>
      <c r="F2708" t="s">
        <v>120</v>
      </c>
      <c r="G2708" t="str">
        <f>IFERROR(_xlfn.XLOOKUP(Sales_Pipeline[[#This Row],[Account]],Accounts!$A$2:$A$86,Accounts!$F$2:$F$86),"")</f>
        <v>United States</v>
      </c>
      <c r="H2708" t="s">
        <v>82</v>
      </c>
      <c r="I2708" s="3">
        <v>42848</v>
      </c>
      <c r="J2708" s="3">
        <v>42853</v>
      </c>
      <c r="K2708" s="8" t="str">
        <f>IF(Sales_Pipeline[[#This Row],[Close_Date]]="","",TEXT(Sales_Pipeline[[#This Row],[Close_Date]],"ddd"))</f>
        <v>Fri</v>
      </c>
      <c r="L2708" s="8" t="str">
        <f>IF(Sales_Pipeline[[#This Row],[Close_Date]]="","",TEXT(Sales_Pipeline[[#This Row],[Close_Date]],"mmm"))</f>
        <v>Apr</v>
      </c>
      <c r="M2708" s="8" t="str">
        <f>IF(Sales_Pipeline[[#This Row],[Close_Date]]="","","Q"&amp;ROUNDUP(MONTH(Sales_Pipeline[[#This Row],[Close_Date]])/3,0))</f>
        <v>Q2</v>
      </c>
      <c r="N2708" s="2" cm="1">
        <f t="array" ref="N2708">IFERROR(_xlfn.IFS(Sales_Pipeline[[#This Row],[Deal_Stage]]="Won",_xlfn.XLOOKUP(Sales_Pipeline[[#This Row],[Product]],Products!$A$2:$A$8,Products!$C$2:$C$8),Sales_Pipeline[[#This Row],[Deal_Stage]]="Lost",_xlfn.XLOOKUP(Sales_Pipeline[[#This Row],[Product]],Products!$A$2:$A$8,Products!$C$2:$C$8)),"")</f>
        <v>5482</v>
      </c>
      <c r="O2708" s="2">
        <v>0</v>
      </c>
    </row>
    <row r="2709" spans="1:15" x14ac:dyDescent="0.3">
      <c r="A2709" t="s">
        <v>2855</v>
      </c>
      <c r="B2709" t="s">
        <v>3</v>
      </c>
      <c r="C2709" t="str">
        <f>_xlfn.XLOOKUP(Sales_Pipeline[[#This Row],[Sales_Agent]],Sales_Teams[Sales_Agent],Sales_Teams[Manager])</f>
        <v>Dustin Brinkmann</v>
      </c>
      <c r="D2709" t="str">
        <f>_xlfn.XLOOKUP(Sales_Pipeline[[#This Row],[Manager]],Sales_Teams[Manager],Sales_Teams[Regional_Office])</f>
        <v>Central</v>
      </c>
      <c r="E2709" t="s">
        <v>61</v>
      </c>
      <c r="F2709" t="s">
        <v>68</v>
      </c>
      <c r="G2709" t="str">
        <f>IFERROR(_xlfn.XLOOKUP(Sales_Pipeline[[#This Row],[Account]],Accounts!$A$2:$A$86,Accounts!$F$2:$F$86),"")</f>
        <v>United States</v>
      </c>
      <c r="H2709" t="s">
        <v>57</v>
      </c>
      <c r="I2709" s="3">
        <v>42849</v>
      </c>
      <c r="J2709" s="3">
        <v>42850</v>
      </c>
      <c r="K2709" s="8" t="str">
        <f>IF(Sales_Pipeline[[#This Row],[Close_Date]]="","",TEXT(Sales_Pipeline[[#This Row],[Close_Date]],"ddd"))</f>
        <v>Tue</v>
      </c>
      <c r="L2709" s="8" t="str">
        <f>IF(Sales_Pipeline[[#This Row],[Close_Date]]="","",TEXT(Sales_Pipeline[[#This Row],[Close_Date]],"mmm"))</f>
        <v>Apr</v>
      </c>
      <c r="M2709" s="8" t="str">
        <f>IF(Sales_Pipeline[[#This Row],[Close_Date]]="","","Q"&amp;ROUNDUP(MONTH(Sales_Pipeline[[#This Row],[Close_Date]])/3,0))</f>
        <v>Q2</v>
      </c>
      <c r="N2709" s="2" cm="1">
        <f t="array" ref="N2709">IFERROR(_xlfn.IFS(Sales_Pipeline[[#This Row],[Deal_Stage]]="Won",_xlfn.XLOOKUP(Sales_Pipeline[[#This Row],[Product]],Products!$A$2:$A$8,Products!$C$2:$C$8),Sales_Pipeline[[#This Row],[Deal_Stage]]="Lost",_xlfn.XLOOKUP(Sales_Pipeline[[#This Row],[Product]],Products!$A$2:$A$8,Products!$C$2:$C$8)),"")</f>
        <v>55</v>
      </c>
      <c r="O2709" s="2">
        <v>62</v>
      </c>
    </row>
    <row r="2710" spans="1:15" x14ac:dyDescent="0.3">
      <c r="A2710" t="s">
        <v>2856</v>
      </c>
      <c r="B2710" t="s">
        <v>20</v>
      </c>
      <c r="C2710" t="str">
        <f>_xlfn.XLOOKUP(Sales_Pipeline[[#This Row],[Sales_Agent]],Sales_Teams[Sales_Agent],Sales_Teams[Manager])</f>
        <v>Cara Losch</v>
      </c>
      <c r="D2710" t="str">
        <f>_xlfn.XLOOKUP(Sales_Pipeline[[#This Row],[Manager]],Sales_Teams[Manager],Sales_Teams[Regional_Office])</f>
        <v>East</v>
      </c>
      <c r="E2710" t="s">
        <v>76</v>
      </c>
      <c r="G2710" t="str">
        <f>IFERROR(_xlfn.XLOOKUP(Sales_Pipeline[[#This Row],[Account]],Accounts!$A$2:$A$86,Accounts!$F$2:$F$86),"")</f>
        <v/>
      </c>
      <c r="H2710" t="s">
        <v>77</v>
      </c>
      <c r="I2710" s="3">
        <v>42849</v>
      </c>
      <c r="K2710" s="8" t="str">
        <f>IF(Sales_Pipeline[[#This Row],[Close_Date]]="","",TEXT(Sales_Pipeline[[#This Row],[Close_Date]],"ddd"))</f>
        <v/>
      </c>
      <c r="L2710" s="8" t="str">
        <f>IF(Sales_Pipeline[[#This Row],[Close_Date]]="","",TEXT(Sales_Pipeline[[#This Row],[Close_Date]],"mmm"))</f>
        <v/>
      </c>
      <c r="M2710" s="8" t="str">
        <f>IF(Sales_Pipeline[[#This Row],[Close_Date]]="","","Q"&amp;ROUNDUP(MONTH(Sales_Pipeline[[#This Row],[Close_Date]])/3,0))</f>
        <v/>
      </c>
      <c r="N2710" s="2" t="str" cm="1">
        <f t="array" ref="N2710">IFERROR(_xlfn.IFS(Sales_Pipeline[[#This Row],[Deal_Stage]]="Won",_xlfn.XLOOKUP(Sales_Pipeline[[#This Row],[Product]],Products!$A$2:$A$8,Products!$C$2:$C$8),Sales_Pipeline[[#This Row],[Deal_Stage]]="Lost",_xlfn.XLOOKUP(Sales_Pipeline[[#This Row],[Product]],Products!$A$2:$A$8,Products!$C$2:$C$8)),"")</f>
        <v/>
      </c>
      <c r="O2710" s="2">
        <v>0</v>
      </c>
    </row>
    <row r="2711" spans="1:15" x14ac:dyDescent="0.3">
      <c r="A2711" t="s">
        <v>2857</v>
      </c>
      <c r="B2711" t="s">
        <v>20</v>
      </c>
      <c r="C2711" t="str">
        <f>_xlfn.XLOOKUP(Sales_Pipeline[[#This Row],[Sales_Agent]],Sales_Teams[Sales_Agent],Sales_Teams[Manager])</f>
        <v>Cara Losch</v>
      </c>
      <c r="D2711" t="str">
        <f>_xlfn.XLOOKUP(Sales_Pipeline[[#This Row],[Manager]],Sales_Teams[Manager],Sales_Teams[Regional_Office])</f>
        <v>East</v>
      </c>
      <c r="E2711" t="s">
        <v>8953</v>
      </c>
      <c r="F2711" t="s">
        <v>231</v>
      </c>
      <c r="G2711" t="str">
        <f>IFERROR(_xlfn.XLOOKUP(Sales_Pipeline[[#This Row],[Account]],Accounts!$A$2:$A$86,Accounts!$F$2:$F$86),"")</f>
        <v>United States</v>
      </c>
      <c r="H2711" t="s">
        <v>57</v>
      </c>
      <c r="I2711" s="3">
        <v>42849</v>
      </c>
      <c r="J2711" s="3">
        <v>42951</v>
      </c>
      <c r="K2711" s="8" t="str">
        <f>IF(Sales_Pipeline[[#This Row],[Close_Date]]="","",TEXT(Sales_Pipeline[[#This Row],[Close_Date]],"ddd"))</f>
        <v>Fri</v>
      </c>
      <c r="L2711" s="8" t="str">
        <f>IF(Sales_Pipeline[[#This Row],[Close_Date]]="","",TEXT(Sales_Pipeline[[#This Row],[Close_Date]],"mmm"))</f>
        <v>Aug</v>
      </c>
      <c r="M2711" s="8" t="str">
        <f>IF(Sales_Pipeline[[#This Row],[Close_Date]]="","","Q"&amp;ROUNDUP(MONTH(Sales_Pipeline[[#This Row],[Close_Date]])/3,0))</f>
        <v>Q3</v>
      </c>
      <c r="N2711" s="2" cm="1">
        <f t="array" ref="N2711">IFERROR(_xlfn.IFS(Sales_Pipeline[[#This Row],[Deal_Stage]]="Won",_xlfn.XLOOKUP(Sales_Pipeline[[#This Row],[Product]],Products!$A$2:$A$8,Products!$C$2:$C$8),Sales_Pipeline[[#This Row],[Deal_Stage]]="Lost",_xlfn.XLOOKUP(Sales_Pipeline[[#This Row],[Product]],Products!$A$2:$A$8,Products!$C$2:$C$8)),"")</f>
        <v>4821</v>
      </c>
      <c r="O2711" s="2">
        <v>4505</v>
      </c>
    </row>
    <row r="2712" spans="1:15" x14ac:dyDescent="0.3">
      <c r="A2712" t="s">
        <v>2858</v>
      </c>
      <c r="B2712" t="s">
        <v>15</v>
      </c>
      <c r="C2712" t="str">
        <f>_xlfn.XLOOKUP(Sales_Pipeline[[#This Row],[Sales_Agent]],Sales_Teams[Sales_Agent],Sales_Teams[Manager])</f>
        <v>Melvin Marxen</v>
      </c>
      <c r="D2712" t="str">
        <f>_xlfn.XLOOKUP(Sales_Pipeline[[#This Row],[Manager]],Sales_Teams[Manager],Sales_Teams[Regional_Office])</f>
        <v>Central</v>
      </c>
      <c r="E2712" t="s">
        <v>8953</v>
      </c>
      <c r="F2712" t="s">
        <v>59</v>
      </c>
      <c r="G2712" t="str">
        <f>IFERROR(_xlfn.XLOOKUP(Sales_Pipeline[[#This Row],[Account]],Accounts!$A$2:$A$86,Accounts!$F$2:$F$86),"")</f>
        <v>United States</v>
      </c>
      <c r="H2712" t="s">
        <v>82</v>
      </c>
      <c r="I2712" s="3">
        <v>42849</v>
      </c>
      <c r="J2712" s="3">
        <v>42855</v>
      </c>
      <c r="K2712" s="8" t="str">
        <f>IF(Sales_Pipeline[[#This Row],[Close_Date]]="","",TEXT(Sales_Pipeline[[#This Row],[Close_Date]],"ddd"))</f>
        <v>Sun</v>
      </c>
      <c r="L2712" s="8" t="str">
        <f>IF(Sales_Pipeline[[#This Row],[Close_Date]]="","",TEXT(Sales_Pipeline[[#This Row],[Close_Date]],"mmm"))</f>
        <v>Apr</v>
      </c>
      <c r="M2712" s="8" t="str">
        <f>IF(Sales_Pipeline[[#This Row],[Close_Date]]="","","Q"&amp;ROUNDUP(MONTH(Sales_Pipeline[[#This Row],[Close_Date]])/3,0))</f>
        <v>Q2</v>
      </c>
      <c r="N2712" s="2" cm="1">
        <f t="array" ref="N2712">IFERROR(_xlfn.IFS(Sales_Pipeline[[#This Row],[Deal_Stage]]="Won",_xlfn.XLOOKUP(Sales_Pipeline[[#This Row],[Product]],Products!$A$2:$A$8,Products!$C$2:$C$8),Sales_Pipeline[[#This Row],[Deal_Stage]]="Lost",_xlfn.XLOOKUP(Sales_Pipeline[[#This Row],[Product]],Products!$A$2:$A$8,Products!$C$2:$C$8)),"")</f>
        <v>4821</v>
      </c>
      <c r="O2712" s="2">
        <v>0</v>
      </c>
    </row>
    <row r="2713" spans="1:15" x14ac:dyDescent="0.3">
      <c r="A2713" t="s">
        <v>2859</v>
      </c>
      <c r="B2713" t="s">
        <v>15</v>
      </c>
      <c r="C2713" t="str">
        <f>_xlfn.XLOOKUP(Sales_Pipeline[[#This Row],[Sales_Agent]],Sales_Teams[Sales_Agent],Sales_Teams[Manager])</f>
        <v>Melvin Marxen</v>
      </c>
      <c r="D2713" t="str">
        <f>_xlfn.XLOOKUP(Sales_Pipeline[[#This Row],[Manager]],Sales_Teams[Manager],Sales_Teams[Regional_Office])</f>
        <v>Central</v>
      </c>
      <c r="E2713" t="s">
        <v>55</v>
      </c>
      <c r="F2713" t="s">
        <v>136</v>
      </c>
      <c r="G2713" t="str">
        <f>IFERROR(_xlfn.XLOOKUP(Sales_Pipeline[[#This Row],[Account]],Accounts!$A$2:$A$86,Accounts!$F$2:$F$86),"")</f>
        <v>United States</v>
      </c>
      <c r="H2713" t="s">
        <v>57</v>
      </c>
      <c r="I2713" s="3">
        <v>42849</v>
      </c>
      <c r="J2713" s="3">
        <v>42861</v>
      </c>
      <c r="K2713" s="8" t="str">
        <f>IF(Sales_Pipeline[[#This Row],[Close_Date]]="","",TEXT(Sales_Pipeline[[#This Row],[Close_Date]],"ddd"))</f>
        <v>Sat</v>
      </c>
      <c r="L2713" s="8" t="str">
        <f>IF(Sales_Pipeline[[#This Row],[Close_Date]]="","",TEXT(Sales_Pipeline[[#This Row],[Close_Date]],"mmm"))</f>
        <v>May</v>
      </c>
      <c r="M2713" s="8" t="str">
        <f>IF(Sales_Pipeline[[#This Row],[Close_Date]]="","","Q"&amp;ROUNDUP(MONTH(Sales_Pipeline[[#This Row],[Close_Date]])/3,0))</f>
        <v>Q2</v>
      </c>
      <c r="N2713" s="2" cm="1">
        <f t="array" ref="N2713">IFERROR(_xlfn.IFS(Sales_Pipeline[[#This Row],[Deal_Stage]]="Won",_xlfn.XLOOKUP(Sales_Pipeline[[#This Row],[Product]],Products!$A$2:$A$8,Products!$C$2:$C$8),Sales_Pipeline[[#This Row],[Deal_Stage]]="Lost",_xlfn.XLOOKUP(Sales_Pipeline[[#This Row],[Product]],Products!$A$2:$A$8,Products!$C$2:$C$8)),"")</f>
        <v>1096</v>
      </c>
      <c r="O2713" s="2">
        <v>1020</v>
      </c>
    </row>
    <row r="2714" spans="1:15" x14ac:dyDescent="0.3">
      <c r="A2714" t="s">
        <v>2860</v>
      </c>
      <c r="B2714" t="s">
        <v>15</v>
      </c>
      <c r="C2714" t="str">
        <f>_xlfn.XLOOKUP(Sales_Pipeline[[#This Row],[Sales_Agent]],Sales_Teams[Sales_Agent],Sales_Teams[Manager])</f>
        <v>Melvin Marxen</v>
      </c>
      <c r="D2714" t="str">
        <f>_xlfn.XLOOKUP(Sales_Pipeline[[#This Row],[Manager]],Sales_Teams[Manager],Sales_Teams[Regional_Office])</f>
        <v>Central</v>
      </c>
      <c r="E2714" t="s">
        <v>84</v>
      </c>
      <c r="F2714" t="s">
        <v>223</v>
      </c>
      <c r="G2714" t="str">
        <f>IFERROR(_xlfn.XLOOKUP(Sales_Pipeline[[#This Row],[Account]],Accounts!$A$2:$A$86,Accounts!$F$2:$F$86),"")</f>
        <v>United States</v>
      </c>
      <c r="H2714" t="s">
        <v>57</v>
      </c>
      <c r="I2714" s="3">
        <v>42849</v>
      </c>
      <c r="J2714" s="3">
        <v>42854</v>
      </c>
      <c r="K2714" s="8" t="str">
        <f>IF(Sales_Pipeline[[#This Row],[Close_Date]]="","",TEXT(Sales_Pipeline[[#This Row],[Close_Date]],"ddd"))</f>
        <v>Sat</v>
      </c>
      <c r="L2714" s="8" t="str">
        <f>IF(Sales_Pipeline[[#This Row],[Close_Date]]="","",TEXT(Sales_Pipeline[[#This Row],[Close_Date]],"mmm"))</f>
        <v>Apr</v>
      </c>
      <c r="M2714" s="8" t="str">
        <f>IF(Sales_Pipeline[[#This Row],[Close_Date]]="","","Q"&amp;ROUNDUP(MONTH(Sales_Pipeline[[#This Row],[Close_Date]])/3,0))</f>
        <v>Q2</v>
      </c>
      <c r="N2714" s="2" cm="1">
        <f t="array" ref="N2714">IFERROR(_xlfn.IFS(Sales_Pipeline[[#This Row],[Deal_Stage]]="Won",_xlfn.XLOOKUP(Sales_Pipeline[[#This Row],[Product]],Products!$A$2:$A$8,Products!$C$2:$C$8),Sales_Pipeline[[#This Row],[Deal_Stage]]="Lost",_xlfn.XLOOKUP(Sales_Pipeline[[#This Row],[Product]],Products!$A$2:$A$8,Products!$C$2:$C$8)),"")</f>
        <v>5482</v>
      </c>
      <c r="O2714" s="2">
        <v>5029</v>
      </c>
    </row>
    <row r="2715" spans="1:15" x14ac:dyDescent="0.3">
      <c r="A2715" t="s">
        <v>2861</v>
      </c>
      <c r="B2715" t="s">
        <v>15</v>
      </c>
      <c r="C2715" t="str">
        <f>_xlfn.XLOOKUP(Sales_Pipeline[[#This Row],[Sales_Agent]],Sales_Teams[Sales_Agent],Sales_Teams[Manager])</f>
        <v>Melvin Marxen</v>
      </c>
      <c r="D2715" t="str">
        <f>_xlfn.XLOOKUP(Sales_Pipeline[[#This Row],[Manager]],Sales_Teams[Manager],Sales_Teams[Regional_Office])</f>
        <v>Central</v>
      </c>
      <c r="E2715" t="s">
        <v>8953</v>
      </c>
      <c r="F2715" t="s">
        <v>247</v>
      </c>
      <c r="G2715" t="str">
        <f>IFERROR(_xlfn.XLOOKUP(Sales_Pipeline[[#This Row],[Account]],Accounts!$A$2:$A$86,Accounts!$F$2:$F$86),"")</f>
        <v>United States</v>
      </c>
      <c r="H2715" t="s">
        <v>57</v>
      </c>
      <c r="I2715" s="3">
        <v>42849</v>
      </c>
      <c r="J2715" s="3">
        <v>42962</v>
      </c>
      <c r="K2715" s="8" t="str">
        <f>IF(Sales_Pipeline[[#This Row],[Close_Date]]="","",TEXT(Sales_Pipeline[[#This Row],[Close_Date]],"ddd"))</f>
        <v>Tue</v>
      </c>
      <c r="L2715" s="8" t="str">
        <f>IF(Sales_Pipeline[[#This Row],[Close_Date]]="","",TEXT(Sales_Pipeline[[#This Row],[Close_Date]],"mmm"))</f>
        <v>Aug</v>
      </c>
      <c r="M2715" s="8" t="str">
        <f>IF(Sales_Pipeline[[#This Row],[Close_Date]]="","","Q"&amp;ROUNDUP(MONTH(Sales_Pipeline[[#This Row],[Close_Date]])/3,0))</f>
        <v>Q3</v>
      </c>
      <c r="N2715" s="2" cm="1">
        <f t="array" ref="N2715">IFERROR(_xlfn.IFS(Sales_Pipeline[[#This Row],[Deal_Stage]]="Won",_xlfn.XLOOKUP(Sales_Pipeline[[#This Row],[Product]],Products!$A$2:$A$8,Products!$C$2:$C$8),Sales_Pipeline[[#This Row],[Deal_Stage]]="Lost",_xlfn.XLOOKUP(Sales_Pipeline[[#This Row],[Product]],Products!$A$2:$A$8,Products!$C$2:$C$8)),"")</f>
        <v>4821</v>
      </c>
      <c r="O2715" s="2">
        <v>5191</v>
      </c>
    </row>
    <row r="2716" spans="1:15" x14ac:dyDescent="0.3">
      <c r="A2716" t="s">
        <v>2862</v>
      </c>
      <c r="B2716" t="s">
        <v>22</v>
      </c>
      <c r="C2716" t="str">
        <f>_xlfn.XLOOKUP(Sales_Pipeline[[#This Row],[Sales_Agent]],Sales_Teams[Sales_Agent],Sales_Teams[Manager])</f>
        <v>Cara Losch</v>
      </c>
      <c r="D2716" t="str">
        <f>_xlfn.XLOOKUP(Sales_Pipeline[[#This Row],[Manager]],Sales_Teams[Manager],Sales_Teams[Regional_Office])</f>
        <v>East</v>
      </c>
      <c r="E2716" t="s">
        <v>63</v>
      </c>
      <c r="F2716" t="s">
        <v>116</v>
      </c>
      <c r="G2716" t="str">
        <f>IFERROR(_xlfn.XLOOKUP(Sales_Pipeline[[#This Row],[Account]],Accounts!$A$2:$A$86,Accounts!$F$2:$F$86),"")</f>
        <v>United States</v>
      </c>
      <c r="H2716" t="s">
        <v>82</v>
      </c>
      <c r="I2716" s="3">
        <v>42849</v>
      </c>
      <c r="J2716" s="3">
        <v>42861</v>
      </c>
      <c r="K2716" s="8" t="str">
        <f>IF(Sales_Pipeline[[#This Row],[Close_Date]]="","",TEXT(Sales_Pipeline[[#This Row],[Close_Date]],"ddd"))</f>
        <v>Sat</v>
      </c>
      <c r="L2716" s="8" t="str">
        <f>IF(Sales_Pipeline[[#This Row],[Close_Date]]="","",TEXT(Sales_Pipeline[[#This Row],[Close_Date]],"mmm"))</f>
        <v>May</v>
      </c>
      <c r="M2716" s="8" t="str">
        <f>IF(Sales_Pipeline[[#This Row],[Close_Date]]="","","Q"&amp;ROUNDUP(MONTH(Sales_Pipeline[[#This Row],[Close_Date]])/3,0))</f>
        <v>Q2</v>
      </c>
      <c r="N2716" s="2" cm="1">
        <f t="array" ref="N2716">IFERROR(_xlfn.IFS(Sales_Pipeline[[#This Row],[Deal_Stage]]="Won",_xlfn.XLOOKUP(Sales_Pipeline[[#This Row],[Product]],Products!$A$2:$A$8,Products!$C$2:$C$8),Sales_Pipeline[[#This Row],[Deal_Stage]]="Lost",_xlfn.XLOOKUP(Sales_Pipeline[[#This Row],[Product]],Products!$A$2:$A$8,Products!$C$2:$C$8)),"")</f>
        <v>550</v>
      </c>
      <c r="O2716" s="2">
        <v>0</v>
      </c>
    </row>
    <row r="2717" spans="1:15" x14ac:dyDescent="0.3">
      <c r="A2717" t="s">
        <v>2863</v>
      </c>
      <c r="B2717" t="s">
        <v>13</v>
      </c>
      <c r="C2717" t="str">
        <f>_xlfn.XLOOKUP(Sales_Pipeline[[#This Row],[Sales_Agent]],Sales_Teams[Sales_Agent],Sales_Teams[Manager])</f>
        <v>Melvin Marxen</v>
      </c>
      <c r="D2717" t="str">
        <f>_xlfn.XLOOKUP(Sales_Pipeline[[#This Row],[Manager]],Sales_Teams[Manager],Sales_Teams[Regional_Office])</f>
        <v>Central</v>
      </c>
      <c r="E2717" t="s">
        <v>8953</v>
      </c>
      <c r="F2717" t="s">
        <v>214</v>
      </c>
      <c r="G2717" t="str">
        <f>IFERROR(_xlfn.XLOOKUP(Sales_Pipeline[[#This Row],[Account]],Accounts!$A$2:$A$86,Accounts!$F$2:$F$86),"")</f>
        <v>United States</v>
      </c>
      <c r="H2717" t="s">
        <v>82</v>
      </c>
      <c r="I2717" s="3">
        <v>42849</v>
      </c>
      <c r="J2717" s="3">
        <v>42858</v>
      </c>
      <c r="K2717" s="8" t="str">
        <f>IF(Sales_Pipeline[[#This Row],[Close_Date]]="","",TEXT(Sales_Pipeline[[#This Row],[Close_Date]],"ddd"))</f>
        <v>Wed</v>
      </c>
      <c r="L2717" s="8" t="str">
        <f>IF(Sales_Pipeline[[#This Row],[Close_Date]]="","",TEXT(Sales_Pipeline[[#This Row],[Close_Date]],"mmm"))</f>
        <v>May</v>
      </c>
      <c r="M2717" s="8" t="str">
        <f>IF(Sales_Pipeline[[#This Row],[Close_Date]]="","","Q"&amp;ROUNDUP(MONTH(Sales_Pipeline[[#This Row],[Close_Date]])/3,0))</f>
        <v>Q2</v>
      </c>
      <c r="N2717" s="2" cm="1">
        <f t="array" ref="N2717">IFERROR(_xlfn.IFS(Sales_Pipeline[[#This Row],[Deal_Stage]]="Won",_xlfn.XLOOKUP(Sales_Pipeline[[#This Row],[Product]],Products!$A$2:$A$8,Products!$C$2:$C$8),Sales_Pipeline[[#This Row],[Deal_Stage]]="Lost",_xlfn.XLOOKUP(Sales_Pipeline[[#This Row],[Product]],Products!$A$2:$A$8,Products!$C$2:$C$8)),"")</f>
        <v>4821</v>
      </c>
      <c r="O2717" s="2">
        <v>0</v>
      </c>
    </row>
    <row r="2718" spans="1:15" x14ac:dyDescent="0.3">
      <c r="A2718" t="s">
        <v>2864</v>
      </c>
      <c r="B2718" t="s">
        <v>36</v>
      </c>
      <c r="C2718" t="str">
        <f>_xlfn.XLOOKUP(Sales_Pipeline[[#This Row],[Sales_Agent]],Sales_Teams[Sales_Agent],Sales_Teams[Manager])</f>
        <v>Celia Rouche</v>
      </c>
      <c r="D2718" t="str">
        <f>_xlfn.XLOOKUP(Sales_Pipeline[[#This Row],[Manager]],Sales_Teams[Manager],Sales_Teams[Regional_Office])</f>
        <v>West</v>
      </c>
      <c r="E2718" t="s">
        <v>76</v>
      </c>
      <c r="G2718" t="str">
        <f>IFERROR(_xlfn.XLOOKUP(Sales_Pipeline[[#This Row],[Account]],Accounts!$A$2:$A$86,Accounts!$F$2:$F$86),"")</f>
        <v/>
      </c>
      <c r="H2718" t="s">
        <v>77</v>
      </c>
      <c r="I2718" s="3">
        <v>42849</v>
      </c>
      <c r="K2718" s="8" t="str">
        <f>IF(Sales_Pipeline[[#This Row],[Close_Date]]="","",TEXT(Sales_Pipeline[[#This Row],[Close_Date]],"ddd"))</f>
        <v/>
      </c>
      <c r="L2718" s="8" t="str">
        <f>IF(Sales_Pipeline[[#This Row],[Close_Date]]="","",TEXT(Sales_Pipeline[[#This Row],[Close_Date]],"mmm"))</f>
        <v/>
      </c>
      <c r="M2718" s="8" t="str">
        <f>IF(Sales_Pipeline[[#This Row],[Close_Date]]="","","Q"&amp;ROUNDUP(MONTH(Sales_Pipeline[[#This Row],[Close_Date]])/3,0))</f>
        <v/>
      </c>
      <c r="N2718" s="2" t="str" cm="1">
        <f t="array" ref="N2718">IFERROR(_xlfn.IFS(Sales_Pipeline[[#This Row],[Deal_Stage]]="Won",_xlfn.XLOOKUP(Sales_Pipeline[[#This Row],[Product]],Products!$A$2:$A$8,Products!$C$2:$C$8),Sales_Pipeline[[#This Row],[Deal_Stage]]="Lost",_xlfn.XLOOKUP(Sales_Pipeline[[#This Row],[Product]],Products!$A$2:$A$8,Products!$C$2:$C$8)),"")</f>
        <v/>
      </c>
      <c r="O2718" s="2">
        <v>0</v>
      </c>
    </row>
    <row r="2719" spans="1:15" x14ac:dyDescent="0.3">
      <c r="A2719" t="s">
        <v>2865</v>
      </c>
      <c r="B2719" t="s">
        <v>40</v>
      </c>
      <c r="C2719" t="str">
        <f>_xlfn.XLOOKUP(Sales_Pipeline[[#This Row],[Sales_Agent]],Sales_Teams[Sales_Agent],Sales_Teams[Manager])</f>
        <v>Summer Sewald</v>
      </c>
      <c r="D2719" t="str">
        <f>_xlfn.XLOOKUP(Sales_Pipeline[[#This Row],[Manager]],Sales_Teams[Manager],Sales_Teams[Regional_Office])</f>
        <v>West</v>
      </c>
      <c r="E2719" t="s">
        <v>76</v>
      </c>
      <c r="F2719" t="s">
        <v>92</v>
      </c>
      <c r="G2719" t="str">
        <f>IFERROR(_xlfn.XLOOKUP(Sales_Pipeline[[#This Row],[Account]],Accounts!$A$2:$A$86,Accounts!$F$2:$F$86),"")</f>
        <v>United States</v>
      </c>
      <c r="H2719" t="s">
        <v>57</v>
      </c>
      <c r="I2719" s="3">
        <v>42849</v>
      </c>
      <c r="J2719" s="3">
        <v>42860</v>
      </c>
      <c r="K2719" s="8" t="str">
        <f>IF(Sales_Pipeline[[#This Row],[Close_Date]]="","",TEXT(Sales_Pipeline[[#This Row],[Close_Date]],"ddd"))</f>
        <v>Fri</v>
      </c>
      <c r="L2719" s="8" t="str">
        <f>IF(Sales_Pipeline[[#This Row],[Close_Date]]="","",TEXT(Sales_Pipeline[[#This Row],[Close_Date]],"mmm"))</f>
        <v>May</v>
      </c>
      <c r="M2719" s="8" t="str">
        <f>IF(Sales_Pipeline[[#This Row],[Close_Date]]="","","Q"&amp;ROUNDUP(MONTH(Sales_Pipeline[[#This Row],[Close_Date]])/3,0))</f>
        <v>Q2</v>
      </c>
      <c r="N2719" s="2" cm="1">
        <f t="array" ref="N2719">IFERROR(_xlfn.IFS(Sales_Pipeline[[#This Row],[Deal_Stage]]="Won",_xlfn.XLOOKUP(Sales_Pipeline[[#This Row],[Product]],Products!$A$2:$A$8,Products!$C$2:$C$8),Sales_Pipeline[[#This Row],[Deal_Stage]]="Lost",_xlfn.XLOOKUP(Sales_Pipeline[[#This Row],[Product]],Products!$A$2:$A$8,Products!$C$2:$C$8)),"")</f>
        <v>3393</v>
      </c>
      <c r="O2719" s="2">
        <v>3042</v>
      </c>
    </row>
    <row r="2720" spans="1:15" x14ac:dyDescent="0.3">
      <c r="A2720" t="s">
        <v>2866</v>
      </c>
      <c r="B2720" t="s">
        <v>10</v>
      </c>
      <c r="C2720" t="str">
        <f>_xlfn.XLOOKUP(Sales_Pipeline[[#This Row],[Sales_Agent]],Sales_Teams[Sales_Agent],Sales_Teams[Manager])</f>
        <v>Melvin Marxen</v>
      </c>
      <c r="D2720" t="str">
        <f>_xlfn.XLOOKUP(Sales_Pipeline[[#This Row],[Manager]],Sales_Teams[Manager],Sales_Teams[Regional_Office])</f>
        <v>Central</v>
      </c>
      <c r="E2720" t="s">
        <v>63</v>
      </c>
      <c r="F2720" t="s">
        <v>229</v>
      </c>
      <c r="G2720" t="str">
        <f>IFERROR(_xlfn.XLOOKUP(Sales_Pipeline[[#This Row],[Account]],Accounts!$A$2:$A$86,Accounts!$F$2:$F$86),"")</f>
        <v>Norway</v>
      </c>
      <c r="H2720" t="s">
        <v>57</v>
      </c>
      <c r="I2720" s="3">
        <v>42849</v>
      </c>
      <c r="J2720" s="3">
        <v>42851</v>
      </c>
      <c r="K2720" s="8" t="str">
        <f>IF(Sales_Pipeline[[#This Row],[Close_Date]]="","",TEXT(Sales_Pipeline[[#This Row],[Close_Date]],"ddd"))</f>
        <v>Wed</v>
      </c>
      <c r="L2720" s="8" t="str">
        <f>IF(Sales_Pipeline[[#This Row],[Close_Date]]="","",TEXT(Sales_Pipeline[[#This Row],[Close_Date]],"mmm"))</f>
        <v>Apr</v>
      </c>
      <c r="M2720" s="8" t="str">
        <f>IF(Sales_Pipeline[[#This Row],[Close_Date]]="","","Q"&amp;ROUNDUP(MONTH(Sales_Pipeline[[#This Row],[Close_Date]])/3,0))</f>
        <v>Q2</v>
      </c>
      <c r="N2720" s="2" cm="1">
        <f t="array" ref="N2720">IFERROR(_xlfn.IFS(Sales_Pipeline[[#This Row],[Deal_Stage]]="Won",_xlfn.XLOOKUP(Sales_Pipeline[[#This Row],[Product]],Products!$A$2:$A$8,Products!$C$2:$C$8),Sales_Pipeline[[#This Row],[Deal_Stage]]="Lost",_xlfn.XLOOKUP(Sales_Pipeline[[#This Row],[Product]],Products!$A$2:$A$8,Products!$C$2:$C$8)),"")</f>
        <v>550</v>
      </c>
      <c r="O2720" s="2">
        <v>580</v>
      </c>
    </row>
    <row r="2721" spans="1:15" x14ac:dyDescent="0.3">
      <c r="A2721" t="s">
        <v>2867</v>
      </c>
      <c r="B2721" t="s">
        <v>43</v>
      </c>
      <c r="C2721" t="str">
        <f>_xlfn.XLOOKUP(Sales_Pipeline[[#This Row],[Sales_Agent]],Sales_Teams[Sales_Agent],Sales_Teams[Manager])</f>
        <v>Summer Sewald</v>
      </c>
      <c r="D2721" t="str">
        <f>_xlfn.XLOOKUP(Sales_Pipeline[[#This Row],[Manager]],Sales_Teams[Manager],Sales_Teams[Regional_Office])</f>
        <v>West</v>
      </c>
      <c r="E2721" t="s">
        <v>55</v>
      </c>
      <c r="G2721" t="str">
        <f>IFERROR(_xlfn.XLOOKUP(Sales_Pipeline[[#This Row],[Account]],Accounts!$A$2:$A$86,Accounts!$F$2:$F$86),"")</f>
        <v/>
      </c>
      <c r="H2721" t="s">
        <v>77</v>
      </c>
      <c r="I2721" s="3">
        <v>42849</v>
      </c>
      <c r="K2721" s="8" t="str">
        <f>IF(Sales_Pipeline[[#This Row],[Close_Date]]="","",TEXT(Sales_Pipeline[[#This Row],[Close_Date]],"ddd"))</f>
        <v/>
      </c>
      <c r="L2721" s="8" t="str">
        <f>IF(Sales_Pipeline[[#This Row],[Close_Date]]="","",TEXT(Sales_Pipeline[[#This Row],[Close_Date]],"mmm"))</f>
        <v/>
      </c>
      <c r="M2721" s="8" t="str">
        <f>IF(Sales_Pipeline[[#This Row],[Close_Date]]="","","Q"&amp;ROUNDUP(MONTH(Sales_Pipeline[[#This Row],[Close_Date]])/3,0))</f>
        <v/>
      </c>
      <c r="N2721" s="2" t="str" cm="1">
        <f t="array" ref="N2721">IFERROR(_xlfn.IFS(Sales_Pipeline[[#This Row],[Deal_Stage]]="Won",_xlfn.XLOOKUP(Sales_Pipeline[[#This Row],[Product]],Products!$A$2:$A$8,Products!$C$2:$C$8),Sales_Pipeline[[#This Row],[Deal_Stage]]="Lost",_xlfn.XLOOKUP(Sales_Pipeline[[#This Row],[Product]],Products!$A$2:$A$8,Products!$C$2:$C$8)),"")</f>
        <v/>
      </c>
      <c r="O2721" s="2">
        <v>0</v>
      </c>
    </row>
    <row r="2722" spans="1:15" x14ac:dyDescent="0.3">
      <c r="A2722" t="s">
        <v>2868</v>
      </c>
      <c r="B2722" t="s">
        <v>42</v>
      </c>
      <c r="C2722" t="str">
        <f>_xlfn.XLOOKUP(Sales_Pipeline[[#This Row],[Sales_Agent]],Sales_Teams[Sales_Agent],Sales_Teams[Manager])</f>
        <v>Summer Sewald</v>
      </c>
      <c r="D2722" t="str">
        <f>_xlfn.XLOOKUP(Sales_Pipeline[[#This Row],[Manager]],Sales_Teams[Manager],Sales_Teams[Regional_Office])</f>
        <v>West</v>
      </c>
      <c r="E2722" t="s">
        <v>63</v>
      </c>
      <c r="F2722" t="s">
        <v>175</v>
      </c>
      <c r="G2722" t="str">
        <f>IFERROR(_xlfn.XLOOKUP(Sales_Pipeline[[#This Row],[Account]],Accounts!$A$2:$A$86,Accounts!$F$2:$F$86),"")</f>
        <v>Brazil</v>
      </c>
      <c r="H2722" t="s">
        <v>57</v>
      </c>
      <c r="I2722" s="3">
        <v>42849</v>
      </c>
      <c r="J2722" s="3">
        <v>42981</v>
      </c>
      <c r="K2722" s="8" t="str">
        <f>IF(Sales_Pipeline[[#This Row],[Close_Date]]="","",TEXT(Sales_Pipeline[[#This Row],[Close_Date]],"ddd"))</f>
        <v>Sun</v>
      </c>
      <c r="L2722" s="8" t="str">
        <f>IF(Sales_Pipeline[[#This Row],[Close_Date]]="","",TEXT(Sales_Pipeline[[#This Row],[Close_Date]],"mmm"))</f>
        <v>Sep</v>
      </c>
      <c r="M2722" s="8" t="str">
        <f>IF(Sales_Pipeline[[#This Row],[Close_Date]]="","","Q"&amp;ROUNDUP(MONTH(Sales_Pipeline[[#This Row],[Close_Date]])/3,0))</f>
        <v>Q3</v>
      </c>
      <c r="N2722" s="2" cm="1">
        <f t="array" ref="N2722">IFERROR(_xlfn.IFS(Sales_Pipeline[[#This Row],[Deal_Stage]]="Won",_xlfn.XLOOKUP(Sales_Pipeline[[#This Row],[Product]],Products!$A$2:$A$8,Products!$C$2:$C$8),Sales_Pipeline[[#This Row],[Deal_Stage]]="Lost",_xlfn.XLOOKUP(Sales_Pipeline[[#This Row],[Product]],Products!$A$2:$A$8,Products!$C$2:$C$8)),"")</f>
        <v>550</v>
      </c>
      <c r="O2722" s="2">
        <v>616</v>
      </c>
    </row>
    <row r="2723" spans="1:15" x14ac:dyDescent="0.3">
      <c r="A2723" t="s">
        <v>2869</v>
      </c>
      <c r="B2723" t="s">
        <v>37</v>
      </c>
      <c r="C2723" t="str">
        <f>_xlfn.XLOOKUP(Sales_Pipeline[[#This Row],[Sales_Agent]],Sales_Teams[Sales_Agent],Sales_Teams[Manager])</f>
        <v>Celia Rouche</v>
      </c>
      <c r="D2723" t="str">
        <f>_xlfn.XLOOKUP(Sales_Pipeline[[#This Row],[Manager]],Sales_Teams[Manager],Sales_Teams[Regional_Office])</f>
        <v>West</v>
      </c>
      <c r="E2723" t="s">
        <v>55</v>
      </c>
      <c r="F2723" t="s">
        <v>70</v>
      </c>
      <c r="G2723" t="str">
        <f>IFERROR(_xlfn.XLOOKUP(Sales_Pipeline[[#This Row],[Account]],Accounts!$A$2:$A$86,Accounts!$F$2:$F$86),"")</f>
        <v>United States</v>
      </c>
      <c r="H2723" t="s">
        <v>57</v>
      </c>
      <c r="I2723" s="3">
        <v>42849</v>
      </c>
      <c r="J2723" s="3">
        <v>42854</v>
      </c>
      <c r="K2723" s="8" t="str">
        <f>IF(Sales_Pipeline[[#This Row],[Close_Date]]="","",TEXT(Sales_Pipeline[[#This Row],[Close_Date]],"ddd"))</f>
        <v>Sat</v>
      </c>
      <c r="L2723" s="8" t="str">
        <f>IF(Sales_Pipeline[[#This Row],[Close_Date]]="","",TEXT(Sales_Pipeline[[#This Row],[Close_Date]],"mmm"))</f>
        <v>Apr</v>
      </c>
      <c r="M2723" s="8" t="str">
        <f>IF(Sales_Pipeline[[#This Row],[Close_Date]]="","","Q"&amp;ROUNDUP(MONTH(Sales_Pipeline[[#This Row],[Close_Date]])/3,0))</f>
        <v>Q2</v>
      </c>
      <c r="N2723" s="2" cm="1">
        <f t="array" ref="N2723">IFERROR(_xlfn.IFS(Sales_Pipeline[[#This Row],[Deal_Stage]]="Won",_xlfn.XLOOKUP(Sales_Pipeline[[#This Row],[Product]],Products!$A$2:$A$8,Products!$C$2:$C$8),Sales_Pipeline[[#This Row],[Deal_Stage]]="Lost",_xlfn.XLOOKUP(Sales_Pipeline[[#This Row],[Product]],Products!$A$2:$A$8,Products!$C$2:$C$8)),"")</f>
        <v>1096</v>
      </c>
      <c r="O2723" s="2">
        <v>788</v>
      </c>
    </row>
    <row r="2724" spans="1:15" x14ac:dyDescent="0.3">
      <c r="A2724" t="s">
        <v>2870</v>
      </c>
      <c r="B2724" t="s">
        <v>45</v>
      </c>
      <c r="C2724" t="str">
        <f>_xlfn.XLOOKUP(Sales_Pipeline[[#This Row],[Sales_Agent]],Sales_Teams[Sales_Agent],Sales_Teams[Manager])</f>
        <v>Summer Sewald</v>
      </c>
      <c r="D2724" t="str">
        <f>_xlfn.XLOOKUP(Sales_Pipeline[[#This Row],[Manager]],Sales_Teams[Manager],Sales_Teams[Regional_Office])</f>
        <v>West</v>
      </c>
      <c r="E2724" t="s">
        <v>63</v>
      </c>
      <c r="F2724" t="s">
        <v>173</v>
      </c>
      <c r="G2724" t="str">
        <f>IFERROR(_xlfn.XLOOKUP(Sales_Pipeline[[#This Row],[Account]],Accounts!$A$2:$A$86,Accounts!$F$2:$F$86),"")</f>
        <v>United States</v>
      </c>
      <c r="H2724" t="s">
        <v>82</v>
      </c>
      <c r="I2724" s="3">
        <v>42849</v>
      </c>
      <c r="J2724" s="3">
        <v>42851</v>
      </c>
      <c r="K2724" s="8" t="str">
        <f>IF(Sales_Pipeline[[#This Row],[Close_Date]]="","",TEXT(Sales_Pipeline[[#This Row],[Close_Date]],"ddd"))</f>
        <v>Wed</v>
      </c>
      <c r="L2724" s="8" t="str">
        <f>IF(Sales_Pipeline[[#This Row],[Close_Date]]="","",TEXT(Sales_Pipeline[[#This Row],[Close_Date]],"mmm"))</f>
        <v>Apr</v>
      </c>
      <c r="M2724" s="8" t="str">
        <f>IF(Sales_Pipeline[[#This Row],[Close_Date]]="","","Q"&amp;ROUNDUP(MONTH(Sales_Pipeline[[#This Row],[Close_Date]])/3,0))</f>
        <v>Q2</v>
      </c>
      <c r="N2724" s="2" cm="1">
        <f t="array" ref="N2724">IFERROR(_xlfn.IFS(Sales_Pipeline[[#This Row],[Deal_Stage]]="Won",_xlfn.XLOOKUP(Sales_Pipeline[[#This Row],[Product]],Products!$A$2:$A$8,Products!$C$2:$C$8),Sales_Pipeline[[#This Row],[Deal_Stage]]="Lost",_xlfn.XLOOKUP(Sales_Pipeline[[#This Row],[Product]],Products!$A$2:$A$8,Products!$C$2:$C$8)),"")</f>
        <v>550</v>
      </c>
      <c r="O2724" s="2">
        <v>0</v>
      </c>
    </row>
    <row r="2725" spans="1:15" x14ac:dyDescent="0.3">
      <c r="A2725" t="s">
        <v>2871</v>
      </c>
      <c r="B2725" t="s">
        <v>29</v>
      </c>
      <c r="C2725" t="str">
        <f>_xlfn.XLOOKUP(Sales_Pipeline[[#This Row],[Sales_Agent]],Sales_Teams[Sales_Agent],Sales_Teams[Manager])</f>
        <v>Rocco Neubert</v>
      </c>
      <c r="D2725" t="str">
        <f>_xlfn.XLOOKUP(Sales_Pipeline[[#This Row],[Manager]],Sales_Teams[Manager],Sales_Teams[Regional_Office])</f>
        <v>East</v>
      </c>
      <c r="E2725" t="s">
        <v>8953</v>
      </c>
      <c r="F2725" t="s">
        <v>103</v>
      </c>
      <c r="G2725" t="str">
        <f>IFERROR(_xlfn.XLOOKUP(Sales_Pipeline[[#This Row],[Account]],Accounts!$A$2:$A$86,Accounts!$F$2:$F$86),"")</f>
        <v>United States</v>
      </c>
      <c r="H2725" t="s">
        <v>57</v>
      </c>
      <c r="I2725" s="3">
        <v>42849</v>
      </c>
      <c r="J2725" s="3">
        <v>42850</v>
      </c>
      <c r="K2725" s="8" t="str">
        <f>IF(Sales_Pipeline[[#This Row],[Close_Date]]="","",TEXT(Sales_Pipeline[[#This Row],[Close_Date]],"ddd"))</f>
        <v>Tue</v>
      </c>
      <c r="L2725" s="8" t="str">
        <f>IF(Sales_Pipeline[[#This Row],[Close_Date]]="","",TEXT(Sales_Pipeline[[#This Row],[Close_Date]],"mmm"))</f>
        <v>Apr</v>
      </c>
      <c r="M2725" s="8" t="str">
        <f>IF(Sales_Pipeline[[#This Row],[Close_Date]]="","","Q"&amp;ROUNDUP(MONTH(Sales_Pipeline[[#This Row],[Close_Date]])/3,0))</f>
        <v>Q2</v>
      </c>
      <c r="N2725" s="2" cm="1">
        <f t="array" ref="N2725">IFERROR(_xlfn.IFS(Sales_Pipeline[[#This Row],[Deal_Stage]]="Won",_xlfn.XLOOKUP(Sales_Pipeline[[#This Row],[Product]],Products!$A$2:$A$8,Products!$C$2:$C$8),Sales_Pipeline[[#This Row],[Deal_Stage]]="Lost",_xlfn.XLOOKUP(Sales_Pipeline[[#This Row],[Product]],Products!$A$2:$A$8,Products!$C$2:$C$8)),"")</f>
        <v>4821</v>
      </c>
      <c r="O2725" s="2">
        <v>4980</v>
      </c>
    </row>
    <row r="2726" spans="1:15" x14ac:dyDescent="0.3">
      <c r="A2726" t="s">
        <v>2872</v>
      </c>
      <c r="B2726" t="s">
        <v>32</v>
      </c>
      <c r="C2726" t="str">
        <f>_xlfn.XLOOKUP(Sales_Pipeline[[#This Row],[Sales_Agent]],Sales_Teams[Sales_Agent],Sales_Teams[Manager])</f>
        <v>Celia Rouche</v>
      </c>
      <c r="D2726" t="str">
        <f>_xlfn.XLOOKUP(Sales_Pipeline[[#This Row],[Manager]],Sales_Teams[Manager],Sales_Teams[Regional_Office])</f>
        <v>West</v>
      </c>
      <c r="E2726" t="s">
        <v>61</v>
      </c>
      <c r="G2726" t="str">
        <f>IFERROR(_xlfn.XLOOKUP(Sales_Pipeline[[#This Row],[Account]],Accounts!$A$2:$A$86,Accounts!$F$2:$F$86),"")</f>
        <v/>
      </c>
      <c r="H2726" t="s">
        <v>77</v>
      </c>
      <c r="I2726" s="3">
        <v>42849</v>
      </c>
      <c r="K2726" s="8" t="str">
        <f>IF(Sales_Pipeline[[#This Row],[Close_Date]]="","",TEXT(Sales_Pipeline[[#This Row],[Close_Date]],"ddd"))</f>
        <v/>
      </c>
      <c r="L2726" s="8" t="str">
        <f>IF(Sales_Pipeline[[#This Row],[Close_Date]]="","",TEXT(Sales_Pipeline[[#This Row],[Close_Date]],"mmm"))</f>
        <v/>
      </c>
      <c r="M2726" s="8" t="str">
        <f>IF(Sales_Pipeline[[#This Row],[Close_Date]]="","","Q"&amp;ROUNDUP(MONTH(Sales_Pipeline[[#This Row],[Close_Date]])/3,0))</f>
        <v/>
      </c>
      <c r="N2726" s="2" t="str" cm="1">
        <f t="array" ref="N2726">IFERROR(_xlfn.IFS(Sales_Pipeline[[#This Row],[Deal_Stage]]="Won",_xlfn.XLOOKUP(Sales_Pipeline[[#This Row],[Product]],Products!$A$2:$A$8,Products!$C$2:$C$8),Sales_Pipeline[[#This Row],[Deal_Stage]]="Lost",_xlfn.XLOOKUP(Sales_Pipeline[[#This Row],[Product]],Products!$A$2:$A$8,Products!$C$2:$C$8)),"")</f>
        <v/>
      </c>
      <c r="O2726" s="2">
        <v>0</v>
      </c>
    </row>
    <row r="2727" spans="1:15" x14ac:dyDescent="0.3">
      <c r="A2727" t="s">
        <v>2873</v>
      </c>
      <c r="B2727" t="s">
        <v>32</v>
      </c>
      <c r="C2727" t="str">
        <f>_xlfn.XLOOKUP(Sales_Pipeline[[#This Row],[Sales_Agent]],Sales_Teams[Sales_Agent],Sales_Teams[Manager])</f>
        <v>Celia Rouche</v>
      </c>
      <c r="D2727" t="str">
        <f>_xlfn.XLOOKUP(Sales_Pipeline[[#This Row],[Manager]],Sales_Teams[Manager],Sales_Teams[Regional_Office])</f>
        <v>West</v>
      </c>
      <c r="E2727" t="s">
        <v>61</v>
      </c>
      <c r="G2727" t="str">
        <f>IFERROR(_xlfn.XLOOKUP(Sales_Pipeline[[#This Row],[Account]],Accounts!$A$2:$A$86,Accounts!$F$2:$F$86),"")</f>
        <v/>
      </c>
      <c r="H2727" t="s">
        <v>77</v>
      </c>
      <c r="I2727" s="3">
        <v>42849</v>
      </c>
      <c r="K2727" s="8" t="str">
        <f>IF(Sales_Pipeline[[#This Row],[Close_Date]]="","",TEXT(Sales_Pipeline[[#This Row],[Close_Date]],"ddd"))</f>
        <v/>
      </c>
      <c r="L2727" s="8" t="str">
        <f>IF(Sales_Pipeline[[#This Row],[Close_Date]]="","",TEXT(Sales_Pipeline[[#This Row],[Close_Date]],"mmm"))</f>
        <v/>
      </c>
      <c r="M2727" s="8" t="str">
        <f>IF(Sales_Pipeline[[#This Row],[Close_Date]]="","","Q"&amp;ROUNDUP(MONTH(Sales_Pipeline[[#This Row],[Close_Date]])/3,0))</f>
        <v/>
      </c>
      <c r="N2727" s="2" t="str" cm="1">
        <f t="array" ref="N2727">IFERROR(_xlfn.IFS(Sales_Pipeline[[#This Row],[Deal_Stage]]="Won",_xlfn.XLOOKUP(Sales_Pipeline[[#This Row],[Product]],Products!$A$2:$A$8,Products!$C$2:$C$8),Sales_Pipeline[[#This Row],[Deal_Stage]]="Lost",_xlfn.XLOOKUP(Sales_Pipeline[[#This Row],[Product]],Products!$A$2:$A$8,Products!$C$2:$C$8)),"")</f>
        <v/>
      </c>
      <c r="O2727" s="2">
        <v>0</v>
      </c>
    </row>
    <row r="2728" spans="1:15" x14ac:dyDescent="0.3">
      <c r="A2728" t="s">
        <v>2874</v>
      </c>
      <c r="B2728" t="s">
        <v>32</v>
      </c>
      <c r="C2728" t="str">
        <f>_xlfn.XLOOKUP(Sales_Pipeline[[#This Row],[Sales_Agent]],Sales_Teams[Sales_Agent],Sales_Teams[Manager])</f>
        <v>Celia Rouche</v>
      </c>
      <c r="D2728" t="str">
        <f>_xlfn.XLOOKUP(Sales_Pipeline[[#This Row],[Manager]],Sales_Teams[Manager],Sales_Teams[Regional_Office])</f>
        <v>West</v>
      </c>
      <c r="E2728" t="s">
        <v>63</v>
      </c>
      <c r="F2728" t="s">
        <v>125</v>
      </c>
      <c r="G2728" t="str">
        <f>IFERROR(_xlfn.XLOOKUP(Sales_Pipeline[[#This Row],[Account]],Accounts!$A$2:$A$86,Accounts!$F$2:$F$86),"")</f>
        <v>United States</v>
      </c>
      <c r="H2728" t="s">
        <v>82</v>
      </c>
      <c r="I2728" s="3">
        <v>42849</v>
      </c>
      <c r="J2728" s="3">
        <v>42957</v>
      </c>
      <c r="K2728" s="8" t="str">
        <f>IF(Sales_Pipeline[[#This Row],[Close_Date]]="","",TEXT(Sales_Pipeline[[#This Row],[Close_Date]],"ddd"))</f>
        <v>Thu</v>
      </c>
      <c r="L2728" s="8" t="str">
        <f>IF(Sales_Pipeline[[#This Row],[Close_Date]]="","",TEXT(Sales_Pipeline[[#This Row],[Close_Date]],"mmm"))</f>
        <v>Aug</v>
      </c>
      <c r="M2728" s="8" t="str">
        <f>IF(Sales_Pipeline[[#This Row],[Close_Date]]="","","Q"&amp;ROUNDUP(MONTH(Sales_Pipeline[[#This Row],[Close_Date]])/3,0))</f>
        <v>Q3</v>
      </c>
      <c r="N2728" s="2" cm="1">
        <f t="array" ref="N2728">IFERROR(_xlfn.IFS(Sales_Pipeline[[#This Row],[Deal_Stage]]="Won",_xlfn.XLOOKUP(Sales_Pipeline[[#This Row],[Product]],Products!$A$2:$A$8,Products!$C$2:$C$8),Sales_Pipeline[[#This Row],[Deal_Stage]]="Lost",_xlfn.XLOOKUP(Sales_Pipeline[[#This Row],[Product]],Products!$A$2:$A$8,Products!$C$2:$C$8)),"")</f>
        <v>550</v>
      </c>
      <c r="O2728" s="2">
        <v>0</v>
      </c>
    </row>
    <row r="2729" spans="1:15" x14ac:dyDescent="0.3">
      <c r="A2729" t="s">
        <v>2875</v>
      </c>
      <c r="B2729" t="s">
        <v>17</v>
      </c>
      <c r="C2729" t="str">
        <f>_xlfn.XLOOKUP(Sales_Pipeline[[#This Row],[Sales_Agent]],Sales_Teams[Sales_Agent],Sales_Teams[Manager])</f>
        <v>Cara Losch</v>
      </c>
      <c r="D2729" t="str">
        <f>_xlfn.XLOOKUP(Sales_Pipeline[[#This Row],[Manager]],Sales_Teams[Manager],Sales_Teams[Regional_Office])</f>
        <v>East</v>
      </c>
      <c r="E2729" t="s">
        <v>76</v>
      </c>
      <c r="F2729" t="s">
        <v>182</v>
      </c>
      <c r="G2729" t="str">
        <f>IFERROR(_xlfn.XLOOKUP(Sales_Pipeline[[#This Row],[Account]],Accounts!$A$2:$A$86,Accounts!$F$2:$F$86),"")</f>
        <v>United States</v>
      </c>
      <c r="H2729" t="s">
        <v>57</v>
      </c>
      <c r="I2729" s="3">
        <v>42849</v>
      </c>
      <c r="J2729" s="3">
        <v>42951</v>
      </c>
      <c r="K2729" s="8" t="str">
        <f>IF(Sales_Pipeline[[#This Row],[Close_Date]]="","",TEXT(Sales_Pipeline[[#This Row],[Close_Date]],"ddd"))</f>
        <v>Fri</v>
      </c>
      <c r="L2729" s="8" t="str">
        <f>IF(Sales_Pipeline[[#This Row],[Close_Date]]="","",TEXT(Sales_Pipeline[[#This Row],[Close_Date]],"mmm"))</f>
        <v>Aug</v>
      </c>
      <c r="M2729" s="8" t="str">
        <f>IF(Sales_Pipeline[[#This Row],[Close_Date]]="","","Q"&amp;ROUNDUP(MONTH(Sales_Pipeline[[#This Row],[Close_Date]])/3,0))</f>
        <v>Q3</v>
      </c>
      <c r="N2729" s="2" cm="1">
        <f t="array" ref="N2729">IFERROR(_xlfn.IFS(Sales_Pipeline[[#This Row],[Deal_Stage]]="Won",_xlfn.XLOOKUP(Sales_Pipeline[[#This Row],[Product]],Products!$A$2:$A$8,Products!$C$2:$C$8),Sales_Pipeline[[#This Row],[Deal_Stage]]="Lost",_xlfn.XLOOKUP(Sales_Pipeline[[#This Row],[Product]],Products!$A$2:$A$8,Products!$C$2:$C$8)),"")</f>
        <v>3393</v>
      </c>
      <c r="O2729" s="2">
        <v>2981</v>
      </c>
    </row>
    <row r="2730" spans="1:15" x14ac:dyDescent="0.3">
      <c r="A2730" t="s">
        <v>2876</v>
      </c>
      <c r="B2730" t="s">
        <v>44</v>
      </c>
      <c r="C2730" t="str">
        <f>_xlfn.XLOOKUP(Sales_Pipeline[[#This Row],[Sales_Agent]],Sales_Teams[Sales_Agent],Sales_Teams[Manager])</f>
        <v>Summer Sewald</v>
      </c>
      <c r="D2730" t="str">
        <f>_xlfn.XLOOKUP(Sales_Pipeline[[#This Row],[Manager]],Sales_Teams[Manager],Sales_Teams[Regional_Office])</f>
        <v>West</v>
      </c>
      <c r="E2730" t="s">
        <v>63</v>
      </c>
      <c r="F2730" t="s">
        <v>89</v>
      </c>
      <c r="G2730" t="str">
        <f>IFERROR(_xlfn.XLOOKUP(Sales_Pipeline[[#This Row],[Account]],Accounts!$A$2:$A$86,Accounts!$F$2:$F$86),"")</f>
        <v>United States</v>
      </c>
      <c r="H2730" t="s">
        <v>82</v>
      </c>
      <c r="I2730" s="3">
        <v>42849</v>
      </c>
      <c r="J2730" s="3">
        <v>42855</v>
      </c>
      <c r="K2730" s="8" t="str">
        <f>IF(Sales_Pipeline[[#This Row],[Close_Date]]="","",TEXT(Sales_Pipeline[[#This Row],[Close_Date]],"ddd"))</f>
        <v>Sun</v>
      </c>
      <c r="L2730" s="8" t="str">
        <f>IF(Sales_Pipeline[[#This Row],[Close_Date]]="","",TEXT(Sales_Pipeline[[#This Row],[Close_Date]],"mmm"))</f>
        <v>Apr</v>
      </c>
      <c r="M2730" s="8" t="str">
        <f>IF(Sales_Pipeline[[#This Row],[Close_Date]]="","","Q"&amp;ROUNDUP(MONTH(Sales_Pipeline[[#This Row],[Close_Date]])/3,0))</f>
        <v>Q2</v>
      </c>
      <c r="N2730" s="2" cm="1">
        <f t="array" ref="N2730">IFERROR(_xlfn.IFS(Sales_Pipeline[[#This Row],[Deal_Stage]]="Won",_xlfn.XLOOKUP(Sales_Pipeline[[#This Row],[Product]],Products!$A$2:$A$8,Products!$C$2:$C$8),Sales_Pipeline[[#This Row],[Deal_Stage]]="Lost",_xlfn.XLOOKUP(Sales_Pipeline[[#This Row],[Product]],Products!$A$2:$A$8,Products!$C$2:$C$8)),"")</f>
        <v>550</v>
      </c>
      <c r="O2730" s="2">
        <v>0</v>
      </c>
    </row>
    <row r="2731" spans="1:15" x14ac:dyDescent="0.3">
      <c r="A2731" t="s">
        <v>2877</v>
      </c>
      <c r="B2731" t="s">
        <v>44</v>
      </c>
      <c r="C2731" t="str">
        <f>_xlfn.XLOOKUP(Sales_Pipeline[[#This Row],[Sales_Agent]],Sales_Teams[Sales_Agent],Sales_Teams[Manager])</f>
        <v>Summer Sewald</v>
      </c>
      <c r="D2731" t="str">
        <f>_xlfn.XLOOKUP(Sales_Pipeline[[#This Row],[Manager]],Sales_Teams[Manager],Sales_Teams[Regional_Office])</f>
        <v>West</v>
      </c>
      <c r="E2731" t="s">
        <v>84</v>
      </c>
      <c r="F2731" t="s">
        <v>125</v>
      </c>
      <c r="G2731" t="str">
        <f>IFERROR(_xlfn.XLOOKUP(Sales_Pipeline[[#This Row],[Account]],Accounts!$A$2:$A$86,Accounts!$F$2:$F$86),"")</f>
        <v>United States</v>
      </c>
      <c r="H2731" t="s">
        <v>82</v>
      </c>
      <c r="I2731" s="3">
        <v>42849</v>
      </c>
      <c r="J2731" s="3">
        <v>42852</v>
      </c>
      <c r="K2731" s="8" t="str">
        <f>IF(Sales_Pipeline[[#This Row],[Close_Date]]="","",TEXT(Sales_Pipeline[[#This Row],[Close_Date]],"ddd"))</f>
        <v>Thu</v>
      </c>
      <c r="L2731" s="8" t="str">
        <f>IF(Sales_Pipeline[[#This Row],[Close_Date]]="","",TEXT(Sales_Pipeline[[#This Row],[Close_Date]],"mmm"))</f>
        <v>Apr</v>
      </c>
      <c r="M2731" s="8" t="str">
        <f>IF(Sales_Pipeline[[#This Row],[Close_Date]]="","","Q"&amp;ROUNDUP(MONTH(Sales_Pipeline[[#This Row],[Close_Date]])/3,0))</f>
        <v>Q2</v>
      </c>
      <c r="N2731" s="2" cm="1">
        <f t="array" ref="N2731">IFERROR(_xlfn.IFS(Sales_Pipeline[[#This Row],[Deal_Stage]]="Won",_xlfn.XLOOKUP(Sales_Pipeline[[#This Row],[Product]],Products!$A$2:$A$8,Products!$C$2:$C$8),Sales_Pipeline[[#This Row],[Deal_Stage]]="Lost",_xlfn.XLOOKUP(Sales_Pipeline[[#This Row],[Product]],Products!$A$2:$A$8,Products!$C$2:$C$8)),"")</f>
        <v>5482</v>
      </c>
      <c r="O2731" s="2">
        <v>0</v>
      </c>
    </row>
    <row r="2732" spans="1:15" x14ac:dyDescent="0.3">
      <c r="A2732" t="s">
        <v>2878</v>
      </c>
      <c r="B2732" t="s">
        <v>30</v>
      </c>
      <c r="C2732" t="str">
        <f>_xlfn.XLOOKUP(Sales_Pipeline[[#This Row],[Sales_Agent]],Sales_Teams[Sales_Agent],Sales_Teams[Manager])</f>
        <v>Rocco Neubert</v>
      </c>
      <c r="D2732" t="str">
        <f>_xlfn.XLOOKUP(Sales_Pipeline[[#This Row],[Manager]],Sales_Teams[Manager],Sales_Teams[Regional_Office])</f>
        <v>East</v>
      </c>
      <c r="E2732" t="s">
        <v>55</v>
      </c>
      <c r="G2732" t="str">
        <f>IFERROR(_xlfn.XLOOKUP(Sales_Pipeline[[#This Row],[Account]],Accounts!$A$2:$A$86,Accounts!$F$2:$F$86),"")</f>
        <v/>
      </c>
      <c r="H2732" t="s">
        <v>77</v>
      </c>
      <c r="I2732" s="3">
        <v>42850</v>
      </c>
      <c r="K2732" s="8" t="str">
        <f>IF(Sales_Pipeline[[#This Row],[Close_Date]]="","",TEXT(Sales_Pipeline[[#This Row],[Close_Date]],"ddd"))</f>
        <v/>
      </c>
      <c r="L2732" s="8" t="str">
        <f>IF(Sales_Pipeline[[#This Row],[Close_Date]]="","",TEXT(Sales_Pipeline[[#This Row],[Close_Date]],"mmm"))</f>
        <v/>
      </c>
      <c r="M2732" s="8" t="str">
        <f>IF(Sales_Pipeline[[#This Row],[Close_Date]]="","","Q"&amp;ROUNDUP(MONTH(Sales_Pipeline[[#This Row],[Close_Date]])/3,0))</f>
        <v/>
      </c>
      <c r="N2732" s="2" t="str" cm="1">
        <f t="array" ref="N2732">IFERROR(_xlfn.IFS(Sales_Pipeline[[#This Row],[Deal_Stage]]="Won",_xlfn.XLOOKUP(Sales_Pipeline[[#This Row],[Product]],Products!$A$2:$A$8,Products!$C$2:$C$8),Sales_Pipeline[[#This Row],[Deal_Stage]]="Lost",_xlfn.XLOOKUP(Sales_Pipeline[[#This Row],[Product]],Products!$A$2:$A$8,Products!$C$2:$C$8)),"")</f>
        <v/>
      </c>
      <c r="O2732" s="2">
        <v>0</v>
      </c>
    </row>
    <row r="2733" spans="1:15" x14ac:dyDescent="0.3">
      <c r="A2733" t="s">
        <v>2879</v>
      </c>
      <c r="B2733" t="s">
        <v>30</v>
      </c>
      <c r="C2733" t="str">
        <f>_xlfn.XLOOKUP(Sales_Pipeline[[#This Row],[Sales_Agent]],Sales_Teams[Sales_Agent],Sales_Teams[Manager])</f>
        <v>Rocco Neubert</v>
      </c>
      <c r="D2733" t="str">
        <f>_xlfn.XLOOKUP(Sales_Pipeline[[#This Row],[Manager]],Sales_Teams[Manager],Sales_Teams[Regional_Office])</f>
        <v>East</v>
      </c>
      <c r="E2733" t="s">
        <v>63</v>
      </c>
      <c r="F2733" t="s">
        <v>388</v>
      </c>
      <c r="G2733" t="str">
        <f>IFERROR(_xlfn.XLOOKUP(Sales_Pipeline[[#This Row],[Account]],Accounts!$A$2:$A$86,Accounts!$F$2:$F$86),"")</f>
        <v>China</v>
      </c>
      <c r="H2733" t="s">
        <v>57</v>
      </c>
      <c r="I2733" s="3">
        <v>42850</v>
      </c>
      <c r="J2733" s="3">
        <v>42852</v>
      </c>
      <c r="K2733" s="8" t="str">
        <f>IF(Sales_Pipeline[[#This Row],[Close_Date]]="","",TEXT(Sales_Pipeline[[#This Row],[Close_Date]],"ddd"))</f>
        <v>Thu</v>
      </c>
      <c r="L2733" s="8" t="str">
        <f>IF(Sales_Pipeline[[#This Row],[Close_Date]]="","",TEXT(Sales_Pipeline[[#This Row],[Close_Date]],"mmm"))</f>
        <v>Apr</v>
      </c>
      <c r="M2733" s="8" t="str">
        <f>IF(Sales_Pipeline[[#This Row],[Close_Date]]="","","Q"&amp;ROUNDUP(MONTH(Sales_Pipeline[[#This Row],[Close_Date]])/3,0))</f>
        <v>Q2</v>
      </c>
      <c r="N2733" s="2" cm="1">
        <f t="array" ref="N2733">IFERROR(_xlfn.IFS(Sales_Pipeline[[#This Row],[Deal_Stage]]="Won",_xlfn.XLOOKUP(Sales_Pipeline[[#This Row],[Product]],Products!$A$2:$A$8,Products!$C$2:$C$8),Sales_Pipeline[[#This Row],[Deal_Stage]]="Lost",_xlfn.XLOOKUP(Sales_Pipeline[[#This Row],[Product]],Products!$A$2:$A$8,Products!$C$2:$C$8)),"")</f>
        <v>550</v>
      </c>
      <c r="O2733" s="2">
        <v>560</v>
      </c>
    </row>
    <row r="2734" spans="1:15" x14ac:dyDescent="0.3">
      <c r="A2734" t="s">
        <v>2880</v>
      </c>
      <c r="B2734" t="s">
        <v>27</v>
      </c>
      <c r="C2734" t="str">
        <f>_xlfn.XLOOKUP(Sales_Pipeline[[#This Row],[Sales_Agent]],Sales_Teams[Sales_Agent],Sales_Teams[Manager])</f>
        <v>Rocco Neubert</v>
      </c>
      <c r="D2734" t="str">
        <f>_xlfn.XLOOKUP(Sales_Pipeline[[#This Row],[Manager]],Sales_Teams[Manager],Sales_Teams[Regional_Office])</f>
        <v>East</v>
      </c>
      <c r="E2734" t="s">
        <v>8953</v>
      </c>
      <c r="G2734" t="str">
        <f>IFERROR(_xlfn.XLOOKUP(Sales_Pipeline[[#This Row],[Account]],Accounts!$A$2:$A$86,Accounts!$F$2:$F$86),"")</f>
        <v/>
      </c>
      <c r="H2734" t="s">
        <v>77</v>
      </c>
      <c r="I2734" s="3">
        <v>42850</v>
      </c>
      <c r="K2734" s="8" t="str">
        <f>IF(Sales_Pipeline[[#This Row],[Close_Date]]="","",TEXT(Sales_Pipeline[[#This Row],[Close_Date]],"ddd"))</f>
        <v/>
      </c>
      <c r="L2734" s="8" t="str">
        <f>IF(Sales_Pipeline[[#This Row],[Close_Date]]="","",TEXT(Sales_Pipeline[[#This Row],[Close_Date]],"mmm"))</f>
        <v/>
      </c>
      <c r="M2734" s="8" t="str">
        <f>IF(Sales_Pipeline[[#This Row],[Close_Date]]="","","Q"&amp;ROUNDUP(MONTH(Sales_Pipeline[[#This Row],[Close_Date]])/3,0))</f>
        <v/>
      </c>
      <c r="N2734" s="2" t="str" cm="1">
        <f t="array" ref="N2734">IFERROR(_xlfn.IFS(Sales_Pipeline[[#This Row],[Deal_Stage]]="Won",_xlfn.XLOOKUP(Sales_Pipeline[[#This Row],[Product]],Products!$A$2:$A$8,Products!$C$2:$C$8),Sales_Pipeline[[#This Row],[Deal_Stage]]="Lost",_xlfn.XLOOKUP(Sales_Pipeline[[#This Row],[Product]],Products!$A$2:$A$8,Products!$C$2:$C$8)),"")</f>
        <v/>
      </c>
      <c r="O2734" s="2">
        <v>0</v>
      </c>
    </row>
    <row r="2735" spans="1:15" x14ac:dyDescent="0.3">
      <c r="A2735" t="s">
        <v>2881</v>
      </c>
      <c r="B2735" t="s">
        <v>27</v>
      </c>
      <c r="C2735" t="str">
        <f>_xlfn.XLOOKUP(Sales_Pipeline[[#This Row],[Sales_Agent]],Sales_Teams[Sales_Agent],Sales_Teams[Manager])</f>
        <v>Rocco Neubert</v>
      </c>
      <c r="D2735" t="str">
        <f>_xlfn.XLOOKUP(Sales_Pipeline[[#This Row],[Manager]],Sales_Teams[Manager],Sales_Teams[Regional_Office])</f>
        <v>East</v>
      </c>
      <c r="E2735" t="s">
        <v>76</v>
      </c>
      <c r="F2735" t="s">
        <v>225</v>
      </c>
      <c r="G2735" t="str">
        <f>IFERROR(_xlfn.XLOOKUP(Sales_Pipeline[[#This Row],[Account]],Accounts!$A$2:$A$86,Accounts!$F$2:$F$86),"")</f>
        <v>United States</v>
      </c>
      <c r="H2735" t="s">
        <v>57</v>
      </c>
      <c r="I2735" s="3">
        <v>42850</v>
      </c>
      <c r="J2735" s="3">
        <v>42865</v>
      </c>
      <c r="K2735" s="8" t="str">
        <f>IF(Sales_Pipeline[[#This Row],[Close_Date]]="","",TEXT(Sales_Pipeline[[#This Row],[Close_Date]],"ddd"))</f>
        <v>Wed</v>
      </c>
      <c r="L2735" s="8" t="str">
        <f>IF(Sales_Pipeline[[#This Row],[Close_Date]]="","",TEXT(Sales_Pipeline[[#This Row],[Close_Date]],"mmm"))</f>
        <v>May</v>
      </c>
      <c r="M2735" s="8" t="str">
        <f>IF(Sales_Pipeline[[#This Row],[Close_Date]]="","","Q"&amp;ROUNDUP(MONTH(Sales_Pipeline[[#This Row],[Close_Date]])/3,0))</f>
        <v>Q2</v>
      </c>
      <c r="N2735" s="2" cm="1">
        <f t="array" ref="N2735">IFERROR(_xlfn.IFS(Sales_Pipeline[[#This Row],[Deal_Stage]]="Won",_xlfn.XLOOKUP(Sales_Pipeline[[#This Row],[Product]],Products!$A$2:$A$8,Products!$C$2:$C$8),Sales_Pipeline[[#This Row],[Deal_Stage]]="Lost",_xlfn.XLOOKUP(Sales_Pipeline[[#This Row],[Product]],Products!$A$2:$A$8,Products!$C$2:$C$8)),"")</f>
        <v>3393</v>
      </c>
      <c r="O2735" s="2">
        <v>3844</v>
      </c>
    </row>
    <row r="2736" spans="1:15" x14ac:dyDescent="0.3">
      <c r="A2736" t="s">
        <v>2882</v>
      </c>
      <c r="B2736" t="s">
        <v>20</v>
      </c>
      <c r="C2736" t="str">
        <f>_xlfn.XLOOKUP(Sales_Pipeline[[#This Row],[Sales_Agent]],Sales_Teams[Sales_Agent],Sales_Teams[Manager])</f>
        <v>Cara Losch</v>
      </c>
      <c r="D2736" t="str">
        <f>_xlfn.XLOOKUP(Sales_Pipeline[[#This Row],[Manager]],Sales_Teams[Manager],Sales_Teams[Regional_Office])</f>
        <v>East</v>
      </c>
      <c r="E2736" t="s">
        <v>63</v>
      </c>
      <c r="F2736" t="s">
        <v>760</v>
      </c>
      <c r="G2736" t="str">
        <f>IFERROR(_xlfn.XLOOKUP(Sales_Pipeline[[#This Row],[Account]],Accounts!$A$2:$A$86,Accounts!$F$2:$F$86),"")</f>
        <v>United States</v>
      </c>
      <c r="H2736" t="s">
        <v>57</v>
      </c>
      <c r="I2736" s="3">
        <v>42850</v>
      </c>
      <c r="J2736" s="3">
        <v>42861</v>
      </c>
      <c r="K2736" s="8" t="str">
        <f>IF(Sales_Pipeline[[#This Row],[Close_Date]]="","",TEXT(Sales_Pipeline[[#This Row],[Close_Date]],"ddd"))</f>
        <v>Sat</v>
      </c>
      <c r="L2736" s="8" t="str">
        <f>IF(Sales_Pipeline[[#This Row],[Close_Date]]="","",TEXT(Sales_Pipeline[[#This Row],[Close_Date]],"mmm"))</f>
        <v>May</v>
      </c>
      <c r="M2736" s="8" t="str">
        <f>IF(Sales_Pipeline[[#This Row],[Close_Date]]="","","Q"&amp;ROUNDUP(MONTH(Sales_Pipeline[[#This Row],[Close_Date]])/3,0))</f>
        <v>Q2</v>
      </c>
      <c r="N2736" s="2" cm="1">
        <f t="array" ref="N2736">IFERROR(_xlfn.IFS(Sales_Pipeline[[#This Row],[Deal_Stage]]="Won",_xlfn.XLOOKUP(Sales_Pipeline[[#This Row],[Product]],Products!$A$2:$A$8,Products!$C$2:$C$8),Sales_Pipeline[[#This Row],[Deal_Stage]]="Lost",_xlfn.XLOOKUP(Sales_Pipeline[[#This Row],[Product]],Products!$A$2:$A$8,Products!$C$2:$C$8)),"")</f>
        <v>550</v>
      </c>
      <c r="O2736" s="2">
        <v>562</v>
      </c>
    </row>
    <row r="2737" spans="1:15" x14ac:dyDescent="0.3">
      <c r="A2737" t="s">
        <v>2883</v>
      </c>
      <c r="B2737" t="s">
        <v>25</v>
      </c>
      <c r="C2737" t="str">
        <f>_xlfn.XLOOKUP(Sales_Pipeline[[#This Row],[Sales_Agent]],Sales_Teams[Sales_Agent],Sales_Teams[Manager])</f>
        <v>Rocco Neubert</v>
      </c>
      <c r="D2737" t="str">
        <f>_xlfn.XLOOKUP(Sales_Pipeline[[#This Row],[Manager]],Sales_Teams[Manager],Sales_Teams[Regional_Office])</f>
        <v>East</v>
      </c>
      <c r="E2737" t="s">
        <v>61</v>
      </c>
      <c r="F2737" t="s">
        <v>127</v>
      </c>
      <c r="G2737" t="str">
        <f>IFERROR(_xlfn.XLOOKUP(Sales_Pipeline[[#This Row],[Account]],Accounts!$A$2:$A$86,Accounts!$F$2:$F$86),"")</f>
        <v>United States</v>
      </c>
      <c r="H2737" t="s">
        <v>57</v>
      </c>
      <c r="I2737" s="3">
        <v>42850</v>
      </c>
      <c r="J2737" s="3">
        <v>42856</v>
      </c>
      <c r="K2737" s="8" t="str">
        <f>IF(Sales_Pipeline[[#This Row],[Close_Date]]="","",TEXT(Sales_Pipeline[[#This Row],[Close_Date]],"ddd"))</f>
        <v>Mon</v>
      </c>
      <c r="L2737" s="8" t="str">
        <f>IF(Sales_Pipeline[[#This Row],[Close_Date]]="","",TEXT(Sales_Pipeline[[#This Row],[Close_Date]],"mmm"))</f>
        <v>May</v>
      </c>
      <c r="M2737" s="8" t="str">
        <f>IF(Sales_Pipeline[[#This Row],[Close_Date]]="","","Q"&amp;ROUNDUP(MONTH(Sales_Pipeline[[#This Row],[Close_Date]])/3,0))</f>
        <v>Q2</v>
      </c>
      <c r="N2737" s="2" cm="1">
        <f t="array" ref="N2737">IFERROR(_xlfn.IFS(Sales_Pipeline[[#This Row],[Deal_Stage]]="Won",_xlfn.XLOOKUP(Sales_Pipeline[[#This Row],[Product]],Products!$A$2:$A$8,Products!$C$2:$C$8),Sales_Pipeline[[#This Row],[Deal_Stage]]="Lost",_xlfn.XLOOKUP(Sales_Pipeline[[#This Row],[Product]],Products!$A$2:$A$8,Products!$C$2:$C$8)),"")</f>
        <v>55</v>
      </c>
      <c r="O2737" s="2">
        <v>51</v>
      </c>
    </row>
    <row r="2738" spans="1:15" x14ac:dyDescent="0.3">
      <c r="A2738" t="s">
        <v>2884</v>
      </c>
      <c r="B2738" t="s">
        <v>15</v>
      </c>
      <c r="C2738" t="str">
        <f>_xlfn.XLOOKUP(Sales_Pipeline[[#This Row],[Sales_Agent]],Sales_Teams[Sales_Agent],Sales_Teams[Manager])</f>
        <v>Melvin Marxen</v>
      </c>
      <c r="D2738" t="str">
        <f>_xlfn.XLOOKUP(Sales_Pipeline[[#This Row],[Manager]],Sales_Teams[Manager],Sales_Teams[Regional_Office])</f>
        <v>Central</v>
      </c>
      <c r="E2738" t="s">
        <v>55</v>
      </c>
      <c r="F2738" t="s">
        <v>150</v>
      </c>
      <c r="G2738" t="str">
        <f>IFERROR(_xlfn.XLOOKUP(Sales_Pipeline[[#This Row],[Account]],Accounts!$A$2:$A$86,Accounts!$F$2:$F$86),"")</f>
        <v>United States</v>
      </c>
      <c r="H2738" t="s">
        <v>57</v>
      </c>
      <c r="I2738" s="3">
        <v>42850</v>
      </c>
      <c r="J2738" s="3">
        <v>42906</v>
      </c>
      <c r="K2738" s="8" t="str">
        <f>IF(Sales_Pipeline[[#This Row],[Close_Date]]="","",TEXT(Sales_Pipeline[[#This Row],[Close_Date]],"ddd"))</f>
        <v>Tue</v>
      </c>
      <c r="L2738" s="8" t="str">
        <f>IF(Sales_Pipeline[[#This Row],[Close_Date]]="","",TEXT(Sales_Pipeline[[#This Row],[Close_Date]],"mmm"))</f>
        <v>Jun</v>
      </c>
      <c r="M2738" s="8" t="str">
        <f>IF(Sales_Pipeline[[#This Row],[Close_Date]]="","","Q"&amp;ROUNDUP(MONTH(Sales_Pipeline[[#This Row],[Close_Date]])/3,0))</f>
        <v>Q2</v>
      </c>
      <c r="N2738" s="2" cm="1">
        <f t="array" ref="N2738">IFERROR(_xlfn.IFS(Sales_Pipeline[[#This Row],[Deal_Stage]]="Won",_xlfn.XLOOKUP(Sales_Pipeline[[#This Row],[Product]],Products!$A$2:$A$8,Products!$C$2:$C$8),Sales_Pipeline[[#This Row],[Deal_Stage]]="Lost",_xlfn.XLOOKUP(Sales_Pipeline[[#This Row],[Product]],Products!$A$2:$A$8,Products!$C$2:$C$8)),"")</f>
        <v>1096</v>
      </c>
      <c r="O2738" s="2">
        <v>984</v>
      </c>
    </row>
    <row r="2739" spans="1:15" x14ac:dyDescent="0.3">
      <c r="A2739" t="s">
        <v>2885</v>
      </c>
      <c r="B2739" t="s">
        <v>15</v>
      </c>
      <c r="C2739" t="str">
        <f>_xlfn.XLOOKUP(Sales_Pipeline[[#This Row],[Sales_Agent]],Sales_Teams[Sales_Agent],Sales_Teams[Manager])</f>
        <v>Melvin Marxen</v>
      </c>
      <c r="D2739" t="str">
        <f>_xlfn.XLOOKUP(Sales_Pipeline[[#This Row],[Manager]],Sales_Teams[Manager],Sales_Teams[Regional_Office])</f>
        <v>Central</v>
      </c>
      <c r="E2739" t="s">
        <v>8953</v>
      </c>
      <c r="F2739" t="s">
        <v>132</v>
      </c>
      <c r="G2739" t="str">
        <f>IFERROR(_xlfn.XLOOKUP(Sales_Pipeline[[#This Row],[Account]],Accounts!$A$2:$A$86,Accounts!$F$2:$F$86),"")</f>
        <v>United States</v>
      </c>
      <c r="H2739" t="s">
        <v>57</v>
      </c>
      <c r="I2739" s="3">
        <v>42850</v>
      </c>
      <c r="J2739" s="3">
        <v>42893</v>
      </c>
      <c r="K2739" s="8" t="str">
        <f>IF(Sales_Pipeline[[#This Row],[Close_Date]]="","",TEXT(Sales_Pipeline[[#This Row],[Close_Date]],"ddd"))</f>
        <v>Wed</v>
      </c>
      <c r="L2739" s="8" t="str">
        <f>IF(Sales_Pipeline[[#This Row],[Close_Date]]="","",TEXT(Sales_Pipeline[[#This Row],[Close_Date]],"mmm"))</f>
        <v>Jun</v>
      </c>
      <c r="M2739" s="8" t="str">
        <f>IF(Sales_Pipeline[[#This Row],[Close_Date]]="","","Q"&amp;ROUNDUP(MONTH(Sales_Pipeline[[#This Row],[Close_Date]])/3,0))</f>
        <v>Q2</v>
      </c>
      <c r="N2739" s="2" cm="1">
        <f t="array" ref="N2739">IFERROR(_xlfn.IFS(Sales_Pipeline[[#This Row],[Deal_Stage]]="Won",_xlfn.XLOOKUP(Sales_Pipeline[[#This Row],[Product]],Products!$A$2:$A$8,Products!$C$2:$C$8),Sales_Pipeline[[#This Row],[Deal_Stage]]="Lost",_xlfn.XLOOKUP(Sales_Pipeline[[#This Row],[Product]],Products!$A$2:$A$8,Products!$C$2:$C$8)),"")</f>
        <v>4821</v>
      </c>
      <c r="O2739" s="2">
        <v>4923</v>
      </c>
    </row>
    <row r="2740" spans="1:15" x14ac:dyDescent="0.3">
      <c r="A2740" t="s">
        <v>2886</v>
      </c>
      <c r="B2740" t="s">
        <v>36</v>
      </c>
      <c r="C2740" t="str">
        <f>_xlfn.XLOOKUP(Sales_Pipeline[[#This Row],[Sales_Agent]],Sales_Teams[Sales_Agent],Sales_Teams[Manager])</f>
        <v>Celia Rouche</v>
      </c>
      <c r="D2740" t="str">
        <f>_xlfn.XLOOKUP(Sales_Pipeline[[#This Row],[Manager]],Sales_Teams[Manager],Sales_Teams[Regional_Office])</f>
        <v>West</v>
      </c>
      <c r="E2740" t="s">
        <v>55</v>
      </c>
      <c r="G2740" t="str">
        <f>IFERROR(_xlfn.XLOOKUP(Sales_Pipeline[[#This Row],[Account]],Accounts!$A$2:$A$86,Accounts!$F$2:$F$86),"")</f>
        <v/>
      </c>
      <c r="H2740" t="s">
        <v>77</v>
      </c>
      <c r="I2740" s="3">
        <v>42850</v>
      </c>
      <c r="K2740" s="8" t="str">
        <f>IF(Sales_Pipeline[[#This Row],[Close_Date]]="","",TEXT(Sales_Pipeline[[#This Row],[Close_Date]],"ddd"))</f>
        <v/>
      </c>
      <c r="L2740" s="8" t="str">
        <f>IF(Sales_Pipeline[[#This Row],[Close_Date]]="","",TEXT(Sales_Pipeline[[#This Row],[Close_Date]],"mmm"))</f>
        <v/>
      </c>
      <c r="M2740" s="8" t="str">
        <f>IF(Sales_Pipeline[[#This Row],[Close_Date]]="","","Q"&amp;ROUNDUP(MONTH(Sales_Pipeline[[#This Row],[Close_Date]])/3,0))</f>
        <v/>
      </c>
      <c r="N2740" s="2" t="str" cm="1">
        <f t="array" ref="N2740">IFERROR(_xlfn.IFS(Sales_Pipeline[[#This Row],[Deal_Stage]]="Won",_xlfn.XLOOKUP(Sales_Pipeline[[#This Row],[Product]],Products!$A$2:$A$8,Products!$C$2:$C$8),Sales_Pipeline[[#This Row],[Deal_Stage]]="Lost",_xlfn.XLOOKUP(Sales_Pipeline[[#This Row],[Product]],Products!$A$2:$A$8,Products!$C$2:$C$8)),"")</f>
        <v/>
      </c>
      <c r="O2740" s="2">
        <v>0</v>
      </c>
    </row>
    <row r="2741" spans="1:15" x14ac:dyDescent="0.3">
      <c r="A2741" t="s">
        <v>2887</v>
      </c>
      <c r="B2741" t="s">
        <v>40</v>
      </c>
      <c r="C2741" t="str">
        <f>_xlfn.XLOOKUP(Sales_Pipeline[[#This Row],[Sales_Agent]],Sales_Teams[Sales_Agent],Sales_Teams[Manager])</f>
        <v>Summer Sewald</v>
      </c>
      <c r="D2741" t="str">
        <f>_xlfn.XLOOKUP(Sales_Pipeline[[#This Row],[Manager]],Sales_Teams[Manager],Sales_Teams[Regional_Office])</f>
        <v>West</v>
      </c>
      <c r="E2741" t="s">
        <v>63</v>
      </c>
      <c r="F2741" t="s">
        <v>211</v>
      </c>
      <c r="G2741" t="str">
        <f>IFERROR(_xlfn.XLOOKUP(Sales_Pipeline[[#This Row],[Account]],Accounts!$A$2:$A$86,Accounts!$F$2:$F$86),"")</f>
        <v>United States</v>
      </c>
      <c r="H2741" t="s">
        <v>82</v>
      </c>
      <c r="I2741" s="3">
        <v>42850</v>
      </c>
      <c r="J2741" s="3">
        <v>42950</v>
      </c>
      <c r="K2741" s="8" t="str">
        <f>IF(Sales_Pipeline[[#This Row],[Close_Date]]="","",TEXT(Sales_Pipeline[[#This Row],[Close_Date]],"ddd"))</f>
        <v>Thu</v>
      </c>
      <c r="L2741" s="8" t="str">
        <f>IF(Sales_Pipeline[[#This Row],[Close_Date]]="","",TEXT(Sales_Pipeline[[#This Row],[Close_Date]],"mmm"))</f>
        <v>Aug</v>
      </c>
      <c r="M2741" s="8" t="str">
        <f>IF(Sales_Pipeline[[#This Row],[Close_Date]]="","","Q"&amp;ROUNDUP(MONTH(Sales_Pipeline[[#This Row],[Close_Date]])/3,0))</f>
        <v>Q3</v>
      </c>
      <c r="N2741" s="2" cm="1">
        <f t="array" ref="N2741">IFERROR(_xlfn.IFS(Sales_Pipeline[[#This Row],[Deal_Stage]]="Won",_xlfn.XLOOKUP(Sales_Pipeline[[#This Row],[Product]],Products!$A$2:$A$8,Products!$C$2:$C$8),Sales_Pipeline[[#This Row],[Deal_Stage]]="Lost",_xlfn.XLOOKUP(Sales_Pipeline[[#This Row],[Product]],Products!$A$2:$A$8,Products!$C$2:$C$8)),"")</f>
        <v>550</v>
      </c>
      <c r="O2741" s="2">
        <v>0</v>
      </c>
    </row>
    <row r="2742" spans="1:15" x14ac:dyDescent="0.3">
      <c r="A2742" t="s">
        <v>2888</v>
      </c>
      <c r="B2742" t="s">
        <v>42</v>
      </c>
      <c r="C2742" t="str">
        <f>_xlfn.XLOOKUP(Sales_Pipeline[[#This Row],[Sales_Agent]],Sales_Teams[Sales_Agent],Sales_Teams[Manager])</f>
        <v>Summer Sewald</v>
      </c>
      <c r="D2742" t="str">
        <f>_xlfn.XLOOKUP(Sales_Pipeline[[#This Row],[Manager]],Sales_Teams[Manager],Sales_Teams[Regional_Office])</f>
        <v>West</v>
      </c>
      <c r="E2742" t="s">
        <v>8953</v>
      </c>
      <c r="F2742" t="s">
        <v>85</v>
      </c>
      <c r="G2742" t="str">
        <f>IFERROR(_xlfn.XLOOKUP(Sales_Pipeline[[#This Row],[Account]],Accounts!$A$2:$A$86,Accounts!$F$2:$F$86),"")</f>
        <v>Poland</v>
      </c>
      <c r="H2742" t="s">
        <v>82</v>
      </c>
      <c r="I2742" s="3">
        <v>42850</v>
      </c>
      <c r="J2742" s="3">
        <v>42852</v>
      </c>
      <c r="K2742" s="8" t="str">
        <f>IF(Sales_Pipeline[[#This Row],[Close_Date]]="","",TEXT(Sales_Pipeline[[#This Row],[Close_Date]],"ddd"))</f>
        <v>Thu</v>
      </c>
      <c r="L2742" s="8" t="str">
        <f>IF(Sales_Pipeline[[#This Row],[Close_Date]]="","",TEXT(Sales_Pipeline[[#This Row],[Close_Date]],"mmm"))</f>
        <v>Apr</v>
      </c>
      <c r="M2742" s="8" t="str">
        <f>IF(Sales_Pipeline[[#This Row],[Close_Date]]="","","Q"&amp;ROUNDUP(MONTH(Sales_Pipeline[[#This Row],[Close_Date]])/3,0))</f>
        <v>Q2</v>
      </c>
      <c r="N2742" s="2" cm="1">
        <f t="array" ref="N2742">IFERROR(_xlfn.IFS(Sales_Pipeline[[#This Row],[Deal_Stage]]="Won",_xlfn.XLOOKUP(Sales_Pipeline[[#This Row],[Product]],Products!$A$2:$A$8,Products!$C$2:$C$8),Sales_Pipeline[[#This Row],[Deal_Stage]]="Lost",_xlfn.XLOOKUP(Sales_Pipeline[[#This Row],[Product]],Products!$A$2:$A$8,Products!$C$2:$C$8)),"")</f>
        <v>4821</v>
      </c>
      <c r="O2742" s="2">
        <v>0</v>
      </c>
    </row>
    <row r="2743" spans="1:15" x14ac:dyDescent="0.3">
      <c r="A2743" t="s">
        <v>2889</v>
      </c>
      <c r="B2743" t="s">
        <v>8</v>
      </c>
      <c r="C2743" t="str">
        <f>_xlfn.XLOOKUP(Sales_Pipeline[[#This Row],[Sales_Agent]],Sales_Teams[Sales_Agent],Sales_Teams[Manager])</f>
        <v>Dustin Brinkmann</v>
      </c>
      <c r="D2743" t="str">
        <f>_xlfn.XLOOKUP(Sales_Pipeline[[#This Row],[Manager]],Sales_Teams[Manager],Sales_Teams[Regional_Office])</f>
        <v>Central</v>
      </c>
      <c r="E2743" t="s">
        <v>63</v>
      </c>
      <c r="F2743" t="s">
        <v>330</v>
      </c>
      <c r="G2743" t="str">
        <f>IFERROR(_xlfn.XLOOKUP(Sales_Pipeline[[#This Row],[Account]],Accounts!$A$2:$A$86,Accounts!$F$2:$F$86),"")</f>
        <v>Korea</v>
      </c>
      <c r="H2743" t="s">
        <v>82</v>
      </c>
      <c r="I2743" s="3">
        <v>42850</v>
      </c>
      <c r="J2743" s="3">
        <v>42963</v>
      </c>
      <c r="K2743" s="8" t="str">
        <f>IF(Sales_Pipeline[[#This Row],[Close_Date]]="","",TEXT(Sales_Pipeline[[#This Row],[Close_Date]],"ddd"))</f>
        <v>Wed</v>
      </c>
      <c r="L2743" s="8" t="str">
        <f>IF(Sales_Pipeline[[#This Row],[Close_Date]]="","",TEXT(Sales_Pipeline[[#This Row],[Close_Date]],"mmm"))</f>
        <v>Aug</v>
      </c>
      <c r="M2743" s="8" t="str">
        <f>IF(Sales_Pipeline[[#This Row],[Close_Date]]="","","Q"&amp;ROUNDUP(MONTH(Sales_Pipeline[[#This Row],[Close_Date]])/3,0))</f>
        <v>Q3</v>
      </c>
      <c r="N2743" s="2" cm="1">
        <f t="array" ref="N2743">IFERROR(_xlfn.IFS(Sales_Pipeline[[#This Row],[Deal_Stage]]="Won",_xlfn.XLOOKUP(Sales_Pipeline[[#This Row],[Product]],Products!$A$2:$A$8,Products!$C$2:$C$8),Sales_Pipeline[[#This Row],[Deal_Stage]]="Lost",_xlfn.XLOOKUP(Sales_Pipeline[[#This Row],[Product]],Products!$A$2:$A$8,Products!$C$2:$C$8)),"")</f>
        <v>550</v>
      </c>
      <c r="O2743" s="2">
        <v>0</v>
      </c>
    </row>
    <row r="2744" spans="1:15" x14ac:dyDescent="0.3">
      <c r="A2744" t="s">
        <v>2890</v>
      </c>
      <c r="B2744" t="s">
        <v>12</v>
      </c>
      <c r="C2744" t="str">
        <f>_xlfn.XLOOKUP(Sales_Pipeline[[#This Row],[Sales_Agent]],Sales_Teams[Sales_Agent],Sales_Teams[Manager])</f>
        <v>Melvin Marxen</v>
      </c>
      <c r="D2744" t="str">
        <f>_xlfn.XLOOKUP(Sales_Pipeline[[#This Row],[Manager]],Sales_Teams[Manager],Sales_Teams[Regional_Office])</f>
        <v>Central</v>
      </c>
      <c r="E2744" t="s">
        <v>76</v>
      </c>
      <c r="F2744" t="s">
        <v>136</v>
      </c>
      <c r="G2744" t="str">
        <f>IFERROR(_xlfn.XLOOKUP(Sales_Pipeline[[#This Row],[Account]],Accounts!$A$2:$A$86,Accounts!$F$2:$F$86),"")</f>
        <v>United States</v>
      </c>
      <c r="H2744" t="s">
        <v>82</v>
      </c>
      <c r="I2744" s="3">
        <v>42850</v>
      </c>
      <c r="J2744" s="3">
        <v>42857</v>
      </c>
      <c r="K2744" s="8" t="str">
        <f>IF(Sales_Pipeline[[#This Row],[Close_Date]]="","",TEXT(Sales_Pipeline[[#This Row],[Close_Date]],"ddd"))</f>
        <v>Tue</v>
      </c>
      <c r="L2744" s="8" t="str">
        <f>IF(Sales_Pipeline[[#This Row],[Close_Date]]="","",TEXT(Sales_Pipeline[[#This Row],[Close_Date]],"mmm"))</f>
        <v>May</v>
      </c>
      <c r="M2744" s="8" t="str">
        <f>IF(Sales_Pipeline[[#This Row],[Close_Date]]="","","Q"&amp;ROUNDUP(MONTH(Sales_Pipeline[[#This Row],[Close_Date]])/3,0))</f>
        <v>Q2</v>
      </c>
      <c r="N2744" s="2" cm="1">
        <f t="array" ref="N2744">IFERROR(_xlfn.IFS(Sales_Pipeline[[#This Row],[Deal_Stage]]="Won",_xlfn.XLOOKUP(Sales_Pipeline[[#This Row],[Product]],Products!$A$2:$A$8,Products!$C$2:$C$8),Sales_Pipeline[[#This Row],[Deal_Stage]]="Lost",_xlfn.XLOOKUP(Sales_Pipeline[[#This Row],[Product]],Products!$A$2:$A$8,Products!$C$2:$C$8)),"")</f>
        <v>3393</v>
      </c>
      <c r="O2744" s="2">
        <v>0</v>
      </c>
    </row>
    <row r="2745" spans="1:15" x14ac:dyDescent="0.3">
      <c r="A2745" t="s">
        <v>2891</v>
      </c>
      <c r="B2745" t="s">
        <v>45</v>
      </c>
      <c r="C2745" t="str">
        <f>_xlfn.XLOOKUP(Sales_Pipeline[[#This Row],[Sales_Agent]],Sales_Teams[Sales_Agent],Sales_Teams[Manager])</f>
        <v>Summer Sewald</v>
      </c>
      <c r="D2745" t="str">
        <f>_xlfn.XLOOKUP(Sales_Pipeline[[#This Row],[Manager]],Sales_Teams[Manager],Sales_Teams[Regional_Office])</f>
        <v>West</v>
      </c>
      <c r="E2745" t="s">
        <v>8953</v>
      </c>
      <c r="G2745" t="str">
        <f>IFERROR(_xlfn.XLOOKUP(Sales_Pipeline[[#This Row],[Account]],Accounts!$A$2:$A$86,Accounts!$F$2:$F$86),"")</f>
        <v/>
      </c>
      <c r="H2745" t="s">
        <v>77</v>
      </c>
      <c r="I2745" s="3">
        <v>42850</v>
      </c>
      <c r="K2745" s="8" t="str">
        <f>IF(Sales_Pipeline[[#This Row],[Close_Date]]="","",TEXT(Sales_Pipeline[[#This Row],[Close_Date]],"ddd"))</f>
        <v/>
      </c>
      <c r="L2745" s="8" t="str">
        <f>IF(Sales_Pipeline[[#This Row],[Close_Date]]="","",TEXT(Sales_Pipeline[[#This Row],[Close_Date]],"mmm"))</f>
        <v/>
      </c>
      <c r="M2745" s="8" t="str">
        <f>IF(Sales_Pipeline[[#This Row],[Close_Date]]="","","Q"&amp;ROUNDUP(MONTH(Sales_Pipeline[[#This Row],[Close_Date]])/3,0))</f>
        <v/>
      </c>
      <c r="N2745" s="2" t="str" cm="1">
        <f t="array" ref="N2745">IFERROR(_xlfn.IFS(Sales_Pipeline[[#This Row],[Deal_Stage]]="Won",_xlfn.XLOOKUP(Sales_Pipeline[[#This Row],[Product]],Products!$A$2:$A$8,Products!$C$2:$C$8),Sales_Pipeline[[#This Row],[Deal_Stage]]="Lost",_xlfn.XLOOKUP(Sales_Pipeline[[#This Row],[Product]],Products!$A$2:$A$8,Products!$C$2:$C$8)),"")</f>
        <v/>
      </c>
      <c r="O2745" s="2">
        <v>0</v>
      </c>
    </row>
    <row r="2746" spans="1:15" x14ac:dyDescent="0.3">
      <c r="A2746" t="s">
        <v>2892</v>
      </c>
      <c r="B2746" t="s">
        <v>45</v>
      </c>
      <c r="C2746" t="str">
        <f>_xlfn.XLOOKUP(Sales_Pipeline[[#This Row],[Sales_Agent]],Sales_Teams[Sales_Agent],Sales_Teams[Manager])</f>
        <v>Summer Sewald</v>
      </c>
      <c r="D2746" t="str">
        <f>_xlfn.XLOOKUP(Sales_Pipeline[[#This Row],[Manager]],Sales_Teams[Manager],Sales_Teams[Regional_Office])</f>
        <v>West</v>
      </c>
      <c r="E2746" t="s">
        <v>55</v>
      </c>
      <c r="F2746" t="s">
        <v>177</v>
      </c>
      <c r="G2746" t="str">
        <f>IFERROR(_xlfn.XLOOKUP(Sales_Pipeline[[#This Row],[Account]],Accounts!$A$2:$A$86,Accounts!$F$2:$F$86),"")</f>
        <v>United States</v>
      </c>
      <c r="H2746" t="s">
        <v>57</v>
      </c>
      <c r="I2746" s="3">
        <v>42850</v>
      </c>
      <c r="J2746" s="3">
        <v>42851</v>
      </c>
      <c r="K2746" s="8" t="str">
        <f>IF(Sales_Pipeline[[#This Row],[Close_Date]]="","",TEXT(Sales_Pipeline[[#This Row],[Close_Date]],"ddd"))</f>
        <v>Wed</v>
      </c>
      <c r="L2746" s="8" t="str">
        <f>IF(Sales_Pipeline[[#This Row],[Close_Date]]="","",TEXT(Sales_Pipeline[[#This Row],[Close_Date]],"mmm"))</f>
        <v>Apr</v>
      </c>
      <c r="M2746" s="8" t="str">
        <f>IF(Sales_Pipeline[[#This Row],[Close_Date]]="","","Q"&amp;ROUNDUP(MONTH(Sales_Pipeline[[#This Row],[Close_Date]])/3,0))</f>
        <v>Q2</v>
      </c>
      <c r="N2746" s="2" cm="1">
        <f t="array" ref="N2746">IFERROR(_xlfn.IFS(Sales_Pipeline[[#This Row],[Deal_Stage]]="Won",_xlfn.XLOOKUP(Sales_Pipeline[[#This Row],[Product]],Products!$A$2:$A$8,Products!$C$2:$C$8),Sales_Pipeline[[#This Row],[Deal_Stage]]="Lost",_xlfn.XLOOKUP(Sales_Pipeline[[#This Row],[Product]],Products!$A$2:$A$8,Products!$C$2:$C$8)),"")</f>
        <v>1096</v>
      </c>
      <c r="O2746" s="2">
        <v>1113</v>
      </c>
    </row>
    <row r="2747" spans="1:15" x14ac:dyDescent="0.3">
      <c r="A2747" t="s">
        <v>2893</v>
      </c>
      <c r="B2747" t="s">
        <v>14</v>
      </c>
      <c r="C2747" t="str">
        <f>_xlfn.XLOOKUP(Sales_Pipeline[[#This Row],[Sales_Agent]],Sales_Teams[Sales_Agent],Sales_Teams[Manager])</f>
        <v>Melvin Marxen</v>
      </c>
      <c r="D2747" t="str">
        <f>_xlfn.XLOOKUP(Sales_Pipeline[[#This Row],[Manager]],Sales_Teams[Manager],Sales_Teams[Regional_Office])</f>
        <v>Central</v>
      </c>
      <c r="E2747" t="s">
        <v>84</v>
      </c>
      <c r="F2747" t="s">
        <v>94</v>
      </c>
      <c r="G2747" t="str">
        <f>IFERROR(_xlfn.XLOOKUP(Sales_Pipeline[[#This Row],[Account]],Accounts!$A$2:$A$86,Accounts!$F$2:$F$86),"")</f>
        <v>United States</v>
      </c>
      <c r="H2747" t="s">
        <v>57</v>
      </c>
      <c r="I2747" s="3">
        <v>42850</v>
      </c>
      <c r="J2747" s="3">
        <v>42866</v>
      </c>
      <c r="K2747" s="8" t="str">
        <f>IF(Sales_Pipeline[[#This Row],[Close_Date]]="","",TEXT(Sales_Pipeline[[#This Row],[Close_Date]],"ddd"))</f>
        <v>Thu</v>
      </c>
      <c r="L2747" s="8" t="str">
        <f>IF(Sales_Pipeline[[#This Row],[Close_Date]]="","",TEXT(Sales_Pipeline[[#This Row],[Close_Date]],"mmm"))</f>
        <v>May</v>
      </c>
      <c r="M2747" s="8" t="str">
        <f>IF(Sales_Pipeline[[#This Row],[Close_Date]]="","","Q"&amp;ROUNDUP(MONTH(Sales_Pipeline[[#This Row],[Close_Date]])/3,0))</f>
        <v>Q2</v>
      </c>
      <c r="N2747" s="2" cm="1">
        <f t="array" ref="N2747">IFERROR(_xlfn.IFS(Sales_Pipeline[[#This Row],[Deal_Stage]]="Won",_xlfn.XLOOKUP(Sales_Pipeline[[#This Row],[Product]],Products!$A$2:$A$8,Products!$C$2:$C$8),Sales_Pipeline[[#This Row],[Deal_Stage]]="Lost",_xlfn.XLOOKUP(Sales_Pipeline[[#This Row],[Product]],Products!$A$2:$A$8,Products!$C$2:$C$8)),"")</f>
        <v>5482</v>
      </c>
      <c r="O2747" s="2">
        <v>6039</v>
      </c>
    </row>
    <row r="2748" spans="1:15" x14ac:dyDescent="0.3">
      <c r="A2748" t="s">
        <v>2894</v>
      </c>
      <c r="B2748" t="s">
        <v>29</v>
      </c>
      <c r="C2748" t="str">
        <f>_xlfn.XLOOKUP(Sales_Pipeline[[#This Row],[Sales_Agent]],Sales_Teams[Sales_Agent],Sales_Teams[Manager])</f>
        <v>Rocco Neubert</v>
      </c>
      <c r="D2748" t="str">
        <f>_xlfn.XLOOKUP(Sales_Pipeline[[#This Row],[Manager]],Sales_Teams[Manager],Sales_Teams[Regional_Office])</f>
        <v>East</v>
      </c>
      <c r="E2748" t="s">
        <v>63</v>
      </c>
      <c r="F2748" t="s">
        <v>238</v>
      </c>
      <c r="G2748" t="str">
        <f>IFERROR(_xlfn.XLOOKUP(Sales_Pipeline[[#This Row],[Account]],Accounts!$A$2:$A$86,Accounts!$F$2:$F$86),"")</f>
        <v>United States</v>
      </c>
      <c r="H2748" t="s">
        <v>57</v>
      </c>
      <c r="I2748" s="3">
        <v>42850</v>
      </c>
      <c r="J2748" s="3">
        <v>42890</v>
      </c>
      <c r="K2748" s="8" t="str">
        <f>IF(Sales_Pipeline[[#This Row],[Close_Date]]="","",TEXT(Sales_Pipeline[[#This Row],[Close_Date]],"ddd"))</f>
        <v>Sun</v>
      </c>
      <c r="L2748" s="8" t="str">
        <f>IF(Sales_Pipeline[[#This Row],[Close_Date]]="","",TEXT(Sales_Pipeline[[#This Row],[Close_Date]],"mmm"))</f>
        <v>Jun</v>
      </c>
      <c r="M2748" s="8" t="str">
        <f>IF(Sales_Pipeline[[#This Row],[Close_Date]]="","","Q"&amp;ROUNDUP(MONTH(Sales_Pipeline[[#This Row],[Close_Date]])/3,0))</f>
        <v>Q2</v>
      </c>
      <c r="N2748" s="2" cm="1">
        <f t="array" ref="N2748">IFERROR(_xlfn.IFS(Sales_Pipeline[[#This Row],[Deal_Stage]]="Won",_xlfn.XLOOKUP(Sales_Pipeline[[#This Row],[Product]],Products!$A$2:$A$8,Products!$C$2:$C$8),Sales_Pipeline[[#This Row],[Deal_Stage]]="Lost",_xlfn.XLOOKUP(Sales_Pipeline[[#This Row],[Product]],Products!$A$2:$A$8,Products!$C$2:$C$8)),"")</f>
        <v>550</v>
      </c>
      <c r="O2748" s="2">
        <v>538</v>
      </c>
    </row>
    <row r="2749" spans="1:15" x14ac:dyDescent="0.3">
      <c r="A2749" t="s">
        <v>2895</v>
      </c>
      <c r="B2749" t="s">
        <v>7</v>
      </c>
      <c r="C2749" t="str">
        <f>_xlfn.XLOOKUP(Sales_Pipeline[[#This Row],[Sales_Agent]],Sales_Teams[Sales_Agent],Sales_Teams[Manager])</f>
        <v>Dustin Brinkmann</v>
      </c>
      <c r="D2749" t="str">
        <f>_xlfn.XLOOKUP(Sales_Pipeline[[#This Row],[Manager]],Sales_Teams[Manager],Sales_Teams[Regional_Office])</f>
        <v>Central</v>
      </c>
      <c r="E2749" t="s">
        <v>76</v>
      </c>
      <c r="F2749" t="s">
        <v>229</v>
      </c>
      <c r="G2749" t="str">
        <f>IFERROR(_xlfn.XLOOKUP(Sales_Pipeline[[#This Row],[Account]],Accounts!$A$2:$A$86,Accounts!$F$2:$F$86),"")</f>
        <v>Norway</v>
      </c>
      <c r="H2749" t="s">
        <v>82</v>
      </c>
      <c r="I2749" s="3">
        <v>42850</v>
      </c>
      <c r="J2749" s="3">
        <v>42852</v>
      </c>
      <c r="K2749" s="8" t="str">
        <f>IF(Sales_Pipeline[[#This Row],[Close_Date]]="","",TEXT(Sales_Pipeline[[#This Row],[Close_Date]],"ddd"))</f>
        <v>Thu</v>
      </c>
      <c r="L2749" s="8" t="str">
        <f>IF(Sales_Pipeline[[#This Row],[Close_Date]]="","",TEXT(Sales_Pipeline[[#This Row],[Close_Date]],"mmm"))</f>
        <v>Apr</v>
      </c>
      <c r="M2749" s="8" t="str">
        <f>IF(Sales_Pipeline[[#This Row],[Close_Date]]="","","Q"&amp;ROUNDUP(MONTH(Sales_Pipeline[[#This Row],[Close_Date]])/3,0))</f>
        <v>Q2</v>
      </c>
      <c r="N2749" s="2" cm="1">
        <f t="array" ref="N2749">IFERROR(_xlfn.IFS(Sales_Pipeline[[#This Row],[Deal_Stage]]="Won",_xlfn.XLOOKUP(Sales_Pipeline[[#This Row],[Product]],Products!$A$2:$A$8,Products!$C$2:$C$8),Sales_Pipeline[[#This Row],[Deal_Stage]]="Lost",_xlfn.XLOOKUP(Sales_Pipeline[[#This Row],[Product]],Products!$A$2:$A$8,Products!$C$2:$C$8)),"")</f>
        <v>3393</v>
      </c>
      <c r="O2749" s="2">
        <v>0</v>
      </c>
    </row>
    <row r="2750" spans="1:15" x14ac:dyDescent="0.3">
      <c r="A2750" t="s">
        <v>2896</v>
      </c>
      <c r="B2750" t="s">
        <v>32</v>
      </c>
      <c r="C2750" t="str">
        <f>_xlfn.XLOOKUP(Sales_Pipeline[[#This Row],[Sales_Agent]],Sales_Teams[Sales_Agent],Sales_Teams[Manager])</f>
        <v>Celia Rouche</v>
      </c>
      <c r="D2750" t="str">
        <f>_xlfn.XLOOKUP(Sales_Pipeline[[#This Row],[Manager]],Sales_Teams[Manager],Sales_Teams[Regional_Office])</f>
        <v>West</v>
      </c>
      <c r="E2750" t="s">
        <v>8953</v>
      </c>
      <c r="F2750" t="s">
        <v>413</v>
      </c>
      <c r="G2750" t="str">
        <f>IFERROR(_xlfn.XLOOKUP(Sales_Pipeline[[#This Row],[Account]],Accounts!$A$2:$A$86,Accounts!$F$2:$F$86),"")</f>
        <v>United States</v>
      </c>
      <c r="H2750" t="s">
        <v>57</v>
      </c>
      <c r="I2750" s="3">
        <v>42850</v>
      </c>
      <c r="J2750" s="3">
        <v>42877</v>
      </c>
      <c r="K2750" s="8" t="str">
        <f>IF(Sales_Pipeline[[#This Row],[Close_Date]]="","",TEXT(Sales_Pipeline[[#This Row],[Close_Date]],"ddd"))</f>
        <v>Mon</v>
      </c>
      <c r="L2750" s="8" t="str">
        <f>IF(Sales_Pipeline[[#This Row],[Close_Date]]="","",TEXT(Sales_Pipeline[[#This Row],[Close_Date]],"mmm"))</f>
        <v>May</v>
      </c>
      <c r="M2750" s="8" t="str">
        <f>IF(Sales_Pipeline[[#This Row],[Close_Date]]="","","Q"&amp;ROUNDUP(MONTH(Sales_Pipeline[[#This Row],[Close_Date]])/3,0))</f>
        <v>Q2</v>
      </c>
      <c r="N2750" s="2" cm="1">
        <f t="array" ref="N2750">IFERROR(_xlfn.IFS(Sales_Pipeline[[#This Row],[Deal_Stage]]="Won",_xlfn.XLOOKUP(Sales_Pipeline[[#This Row],[Product]],Products!$A$2:$A$8,Products!$C$2:$C$8),Sales_Pipeline[[#This Row],[Deal_Stage]]="Lost",_xlfn.XLOOKUP(Sales_Pipeline[[#This Row],[Product]],Products!$A$2:$A$8,Products!$C$2:$C$8)),"")</f>
        <v>4821</v>
      </c>
      <c r="O2750" s="2">
        <v>4364</v>
      </c>
    </row>
    <row r="2751" spans="1:15" x14ac:dyDescent="0.3">
      <c r="A2751" t="s">
        <v>2897</v>
      </c>
      <c r="B2751" t="s">
        <v>17</v>
      </c>
      <c r="C2751" t="str">
        <f>_xlfn.XLOOKUP(Sales_Pipeline[[#This Row],[Sales_Agent]],Sales_Teams[Sales_Agent],Sales_Teams[Manager])</f>
        <v>Cara Losch</v>
      </c>
      <c r="D2751" t="str">
        <f>_xlfn.XLOOKUP(Sales_Pipeline[[#This Row],[Manager]],Sales_Teams[Manager],Sales_Teams[Regional_Office])</f>
        <v>East</v>
      </c>
      <c r="E2751" t="s">
        <v>55</v>
      </c>
      <c r="G2751" t="str">
        <f>IFERROR(_xlfn.XLOOKUP(Sales_Pipeline[[#This Row],[Account]],Accounts!$A$2:$A$86,Accounts!$F$2:$F$86),"")</f>
        <v/>
      </c>
      <c r="H2751" t="s">
        <v>77</v>
      </c>
      <c r="I2751" s="3">
        <v>42850</v>
      </c>
      <c r="K2751" s="8" t="str">
        <f>IF(Sales_Pipeline[[#This Row],[Close_Date]]="","",TEXT(Sales_Pipeline[[#This Row],[Close_Date]],"ddd"))</f>
        <v/>
      </c>
      <c r="L2751" s="8" t="str">
        <f>IF(Sales_Pipeline[[#This Row],[Close_Date]]="","",TEXT(Sales_Pipeline[[#This Row],[Close_Date]],"mmm"))</f>
        <v/>
      </c>
      <c r="M2751" s="8" t="str">
        <f>IF(Sales_Pipeline[[#This Row],[Close_Date]]="","","Q"&amp;ROUNDUP(MONTH(Sales_Pipeline[[#This Row],[Close_Date]])/3,0))</f>
        <v/>
      </c>
      <c r="N2751" s="2" t="str" cm="1">
        <f t="array" ref="N2751">IFERROR(_xlfn.IFS(Sales_Pipeline[[#This Row],[Deal_Stage]]="Won",_xlfn.XLOOKUP(Sales_Pipeline[[#This Row],[Product]],Products!$A$2:$A$8,Products!$C$2:$C$8),Sales_Pipeline[[#This Row],[Deal_Stage]]="Lost",_xlfn.XLOOKUP(Sales_Pipeline[[#This Row],[Product]],Products!$A$2:$A$8,Products!$C$2:$C$8)),"")</f>
        <v/>
      </c>
      <c r="O2751" s="2">
        <v>0</v>
      </c>
    </row>
    <row r="2752" spans="1:15" x14ac:dyDescent="0.3">
      <c r="A2752" t="s">
        <v>2898</v>
      </c>
      <c r="B2752" t="s">
        <v>23</v>
      </c>
      <c r="C2752" t="str">
        <f>_xlfn.XLOOKUP(Sales_Pipeline[[#This Row],[Sales_Agent]],Sales_Teams[Sales_Agent],Sales_Teams[Manager])</f>
        <v>Cara Losch</v>
      </c>
      <c r="D2752" t="str">
        <f>_xlfn.XLOOKUP(Sales_Pipeline[[#This Row],[Manager]],Sales_Teams[Manager],Sales_Teams[Regional_Office])</f>
        <v>East</v>
      </c>
      <c r="E2752" t="s">
        <v>63</v>
      </c>
      <c r="G2752" t="str">
        <f>IFERROR(_xlfn.XLOOKUP(Sales_Pipeline[[#This Row],[Account]],Accounts!$A$2:$A$86,Accounts!$F$2:$F$86),"")</f>
        <v/>
      </c>
      <c r="H2752" t="s">
        <v>77</v>
      </c>
      <c r="I2752" s="3">
        <v>42850</v>
      </c>
      <c r="K2752" s="8" t="str">
        <f>IF(Sales_Pipeline[[#This Row],[Close_Date]]="","",TEXT(Sales_Pipeline[[#This Row],[Close_Date]],"ddd"))</f>
        <v/>
      </c>
      <c r="L2752" s="8" t="str">
        <f>IF(Sales_Pipeline[[#This Row],[Close_Date]]="","",TEXT(Sales_Pipeline[[#This Row],[Close_Date]],"mmm"))</f>
        <v/>
      </c>
      <c r="M2752" s="8" t="str">
        <f>IF(Sales_Pipeline[[#This Row],[Close_Date]]="","","Q"&amp;ROUNDUP(MONTH(Sales_Pipeline[[#This Row],[Close_Date]])/3,0))</f>
        <v/>
      </c>
      <c r="N2752" s="2" t="str" cm="1">
        <f t="array" ref="N2752">IFERROR(_xlfn.IFS(Sales_Pipeline[[#This Row],[Deal_Stage]]="Won",_xlfn.XLOOKUP(Sales_Pipeline[[#This Row],[Product]],Products!$A$2:$A$8,Products!$C$2:$C$8),Sales_Pipeline[[#This Row],[Deal_Stage]]="Lost",_xlfn.XLOOKUP(Sales_Pipeline[[#This Row],[Product]],Products!$A$2:$A$8,Products!$C$2:$C$8)),"")</f>
        <v/>
      </c>
      <c r="O2752" s="2">
        <v>0</v>
      </c>
    </row>
    <row r="2753" spans="1:15" x14ac:dyDescent="0.3">
      <c r="A2753" t="s">
        <v>2899</v>
      </c>
      <c r="B2753" t="s">
        <v>44</v>
      </c>
      <c r="C2753" t="str">
        <f>_xlfn.XLOOKUP(Sales_Pipeline[[#This Row],[Sales_Agent]],Sales_Teams[Sales_Agent],Sales_Teams[Manager])</f>
        <v>Summer Sewald</v>
      </c>
      <c r="D2753" t="str">
        <f>_xlfn.XLOOKUP(Sales_Pipeline[[#This Row],[Manager]],Sales_Teams[Manager],Sales_Teams[Regional_Office])</f>
        <v>West</v>
      </c>
      <c r="E2753" t="s">
        <v>63</v>
      </c>
      <c r="F2753" t="s">
        <v>114</v>
      </c>
      <c r="G2753" t="str">
        <f>IFERROR(_xlfn.XLOOKUP(Sales_Pipeline[[#This Row],[Account]],Accounts!$A$2:$A$86,Accounts!$F$2:$F$86),"")</f>
        <v>United States</v>
      </c>
      <c r="H2753" t="s">
        <v>82</v>
      </c>
      <c r="I2753" s="3">
        <v>42850</v>
      </c>
      <c r="J2753" s="3">
        <v>42954</v>
      </c>
      <c r="K2753" s="8" t="str">
        <f>IF(Sales_Pipeline[[#This Row],[Close_Date]]="","",TEXT(Sales_Pipeline[[#This Row],[Close_Date]],"ddd"))</f>
        <v>Mon</v>
      </c>
      <c r="L2753" s="8" t="str">
        <f>IF(Sales_Pipeline[[#This Row],[Close_Date]]="","",TEXT(Sales_Pipeline[[#This Row],[Close_Date]],"mmm"))</f>
        <v>Aug</v>
      </c>
      <c r="M2753" s="8" t="str">
        <f>IF(Sales_Pipeline[[#This Row],[Close_Date]]="","","Q"&amp;ROUNDUP(MONTH(Sales_Pipeline[[#This Row],[Close_Date]])/3,0))</f>
        <v>Q3</v>
      </c>
      <c r="N2753" s="2" cm="1">
        <f t="array" ref="N2753">IFERROR(_xlfn.IFS(Sales_Pipeline[[#This Row],[Deal_Stage]]="Won",_xlfn.XLOOKUP(Sales_Pipeline[[#This Row],[Product]],Products!$A$2:$A$8,Products!$C$2:$C$8),Sales_Pipeline[[#This Row],[Deal_Stage]]="Lost",_xlfn.XLOOKUP(Sales_Pipeline[[#This Row],[Product]],Products!$A$2:$A$8,Products!$C$2:$C$8)),"")</f>
        <v>550</v>
      </c>
      <c r="O2753" s="2">
        <v>0</v>
      </c>
    </row>
    <row r="2754" spans="1:15" x14ac:dyDescent="0.3">
      <c r="A2754" t="s">
        <v>2900</v>
      </c>
      <c r="B2754" t="s">
        <v>44</v>
      </c>
      <c r="C2754" t="str">
        <f>_xlfn.XLOOKUP(Sales_Pipeline[[#This Row],[Sales_Agent]],Sales_Teams[Sales_Agent],Sales_Teams[Manager])</f>
        <v>Summer Sewald</v>
      </c>
      <c r="D2754" t="str">
        <f>_xlfn.XLOOKUP(Sales_Pipeline[[#This Row],[Manager]],Sales_Teams[Manager],Sales_Teams[Regional_Office])</f>
        <v>West</v>
      </c>
      <c r="E2754" t="s">
        <v>63</v>
      </c>
      <c r="F2754" t="s">
        <v>98</v>
      </c>
      <c r="G2754" t="str">
        <f>IFERROR(_xlfn.XLOOKUP(Sales_Pipeline[[#This Row],[Account]],Accounts!$A$2:$A$86,Accounts!$F$2:$F$86),"")</f>
        <v>United States</v>
      </c>
      <c r="H2754" t="s">
        <v>57</v>
      </c>
      <c r="I2754" s="3">
        <v>42850</v>
      </c>
      <c r="J2754" s="3">
        <v>42852</v>
      </c>
      <c r="K2754" s="8" t="str">
        <f>IF(Sales_Pipeline[[#This Row],[Close_Date]]="","",TEXT(Sales_Pipeline[[#This Row],[Close_Date]],"ddd"))</f>
        <v>Thu</v>
      </c>
      <c r="L2754" s="8" t="str">
        <f>IF(Sales_Pipeline[[#This Row],[Close_Date]]="","",TEXT(Sales_Pipeline[[#This Row],[Close_Date]],"mmm"))</f>
        <v>Apr</v>
      </c>
      <c r="M2754" s="8" t="str">
        <f>IF(Sales_Pipeline[[#This Row],[Close_Date]]="","","Q"&amp;ROUNDUP(MONTH(Sales_Pipeline[[#This Row],[Close_Date]])/3,0))</f>
        <v>Q2</v>
      </c>
      <c r="N2754" s="2" cm="1">
        <f t="array" ref="N2754">IFERROR(_xlfn.IFS(Sales_Pipeline[[#This Row],[Deal_Stage]]="Won",_xlfn.XLOOKUP(Sales_Pipeline[[#This Row],[Product]],Products!$A$2:$A$8,Products!$C$2:$C$8),Sales_Pipeline[[#This Row],[Deal_Stage]]="Lost",_xlfn.XLOOKUP(Sales_Pipeline[[#This Row],[Product]],Products!$A$2:$A$8,Products!$C$2:$C$8)),"")</f>
        <v>550</v>
      </c>
      <c r="O2754" s="2">
        <v>464</v>
      </c>
    </row>
    <row r="2755" spans="1:15" x14ac:dyDescent="0.3">
      <c r="A2755" t="s">
        <v>2901</v>
      </c>
      <c r="B2755" t="s">
        <v>3</v>
      </c>
      <c r="C2755" t="str">
        <f>_xlfn.XLOOKUP(Sales_Pipeline[[#This Row],[Sales_Agent]],Sales_Teams[Sales_Agent],Sales_Teams[Manager])</f>
        <v>Dustin Brinkmann</v>
      </c>
      <c r="D2755" t="str">
        <f>_xlfn.XLOOKUP(Sales_Pipeline[[#This Row],[Manager]],Sales_Teams[Manager],Sales_Teams[Regional_Office])</f>
        <v>Central</v>
      </c>
      <c r="E2755" t="s">
        <v>55</v>
      </c>
      <c r="F2755" t="s">
        <v>56</v>
      </c>
      <c r="G2755" t="str">
        <f>IFERROR(_xlfn.XLOOKUP(Sales_Pipeline[[#This Row],[Account]],Accounts!$A$2:$A$86,Accounts!$F$2:$F$86),"")</f>
        <v>United States</v>
      </c>
      <c r="H2755" t="s">
        <v>82</v>
      </c>
      <c r="I2755" s="3">
        <v>42851</v>
      </c>
      <c r="J2755" s="3">
        <v>42948</v>
      </c>
      <c r="K2755" s="8" t="str">
        <f>IF(Sales_Pipeline[[#This Row],[Close_Date]]="","",TEXT(Sales_Pipeline[[#This Row],[Close_Date]],"ddd"))</f>
        <v>Tue</v>
      </c>
      <c r="L2755" s="8" t="str">
        <f>IF(Sales_Pipeline[[#This Row],[Close_Date]]="","",TEXT(Sales_Pipeline[[#This Row],[Close_Date]],"mmm"))</f>
        <v>Aug</v>
      </c>
      <c r="M2755" s="8" t="str">
        <f>IF(Sales_Pipeline[[#This Row],[Close_Date]]="","","Q"&amp;ROUNDUP(MONTH(Sales_Pipeline[[#This Row],[Close_Date]])/3,0))</f>
        <v>Q3</v>
      </c>
      <c r="N2755" s="2" cm="1">
        <f t="array" ref="N2755">IFERROR(_xlfn.IFS(Sales_Pipeline[[#This Row],[Deal_Stage]]="Won",_xlfn.XLOOKUP(Sales_Pipeline[[#This Row],[Product]],Products!$A$2:$A$8,Products!$C$2:$C$8),Sales_Pipeline[[#This Row],[Deal_Stage]]="Lost",_xlfn.XLOOKUP(Sales_Pipeline[[#This Row],[Product]],Products!$A$2:$A$8,Products!$C$2:$C$8)),"")</f>
        <v>1096</v>
      </c>
      <c r="O2755" s="2">
        <v>0</v>
      </c>
    </row>
    <row r="2756" spans="1:15" x14ac:dyDescent="0.3">
      <c r="A2756" t="s">
        <v>2902</v>
      </c>
      <c r="B2756" t="s">
        <v>3</v>
      </c>
      <c r="C2756" t="str">
        <f>_xlfn.XLOOKUP(Sales_Pipeline[[#This Row],[Sales_Agent]],Sales_Teams[Sales_Agent],Sales_Teams[Manager])</f>
        <v>Dustin Brinkmann</v>
      </c>
      <c r="D2756" t="str">
        <f>_xlfn.XLOOKUP(Sales_Pipeline[[#This Row],[Manager]],Sales_Teams[Manager],Sales_Teams[Regional_Office])</f>
        <v>Central</v>
      </c>
      <c r="E2756" t="s">
        <v>84</v>
      </c>
      <c r="F2756" t="s">
        <v>105</v>
      </c>
      <c r="G2756" t="str">
        <f>IFERROR(_xlfn.XLOOKUP(Sales_Pipeline[[#This Row],[Account]],Accounts!$A$2:$A$86,Accounts!$F$2:$F$86),"")</f>
        <v>United States</v>
      </c>
      <c r="H2756" t="s">
        <v>82</v>
      </c>
      <c r="I2756" s="3">
        <v>42851</v>
      </c>
      <c r="J2756" s="3">
        <v>42948</v>
      </c>
      <c r="K2756" s="8" t="str">
        <f>IF(Sales_Pipeline[[#This Row],[Close_Date]]="","",TEXT(Sales_Pipeline[[#This Row],[Close_Date]],"ddd"))</f>
        <v>Tue</v>
      </c>
      <c r="L2756" s="8" t="str">
        <f>IF(Sales_Pipeline[[#This Row],[Close_Date]]="","",TEXT(Sales_Pipeline[[#This Row],[Close_Date]],"mmm"))</f>
        <v>Aug</v>
      </c>
      <c r="M2756" s="8" t="str">
        <f>IF(Sales_Pipeline[[#This Row],[Close_Date]]="","","Q"&amp;ROUNDUP(MONTH(Sales_Pipeline[[#This Row],[Close_Date]])/3,0))</f>
        <v>Q3</v>
      </c>
      <c r="N2756" s="2" cm="1">
        <f t="array" ref="N2756">IFERROR(_xlfn.IFS(Sales_Pipeline[[#This Row],[Deal_Stage]]="Won",_xlfn.XLOOKUP(Sales_Pipeline[[#This Row],[Product]],Products!$A$2:$A$8,Products!$C$2:$C$8),Sales_Pipeline[[#This Row],[Deal_Stage]]="Lost",_xlfn.XLOOKUP(Sales_Pipeline[[#This Row],[Product]],Products!$A$2:$A$8,Products!$C$2:$C$8)),"")</f>
        <v>5482</v>
      </c>
      <c r="O2756" s="2">
        <v>0</v>
      </c>
    </row>
    <row r="2757" spans="1:15" x14ac:dyDescent="0.3">
      <c r="A2757" t="s">
        <v>2903</v>
      </c>
      <c r="B2757" t="s">
        <v>3</v>
      </c>
      <c r="C2757" t="str">
        <f>_xlfn.XLOOKUP(Sales_Pipeline[[#This Row],[Sales_Agent]],Sales_Teams[Sales_Agent],Sales_Teams[Manager])</f>
        <v>Dustin Brinkmann</v>
      </c>
      <c r="D2757" t="str">
        <f>_xlfn.XLOOKUP(Sales_Pipeline[[#This Row],[Manager]],Sales_Teams[Manager],Sales_Teams[Regional_Office])</f>
        <v>Central</v>
      </c>
      <c r="E2757" t="s">
        <v>55</v>
      </c>
      <c r="F2757" t="s">
        <v>330</v>
      </c>
      <c r="G2757" t="str">
        <f>IFERROR(_xlfn.XLOOKUP(Sales_Pipeline[[#This Row],[Account]],Accounts!$A$2:$A$86,Accounts!$F$2:$F$86),"")</f>
        <v>Korea</v>
      </c>
      <c r="H2757" t="s">
        <v>57</v>
      </c>
      <c r="I2757" s="3">
        <v>42851</v>
      </c>
      <c r="J2757" s="3">
        <v>42916</v>
      </c>
      <c r="K2757" s="8" t="str">
        <f>IF(Sales_Pipeline[[#This Row],[Close_Date]]="","",TEXT(Sales_Pipeline[[#This Row],[Close_Date]],"ddd"))</f>
        <v>Fri</v>
      </c>
      <c r="L2757" s="8" t="str">
        <f>IF(Sales_Pipeline[[#This Row],[Close_Date]]="","",TEXT(Sales_Pipeline[[#This Row],[Close_Date]],"mmm"))</f>
        <v>Jun</v>
      </c>
      <c r="M2757" s="8" t="str">
        <f>IF(Sales_Pipeline[[#This Row],[Close_Date]]="","","Q"&amp;ROUNDUP(MONTH(Sales_Pipeline[[#This Row],[Close_Date]])/3,0))</f>
        <v>Q2</v>
      </c>
      <c r="N2757" s="2" cm="1">
        <f t="array" ref="N2757">IFERROR(_xlfn.IFS(Sales_Pipeline[[#This Row],[Deal_Stage]]="Won",_xlfn.XLOOKUP(Sales_Pipeline[[#This Row],[Product]],Products!$A$2:$A$8,Products!$C$2:$C$8),Sales_Pipeline[[#This Row],[Deal_Stage]]="Lost",_xlfn.XLOOKUP(Sales_Pipeline[[#This Row],[Product]],Products!$A$2:$A$8,Products!$C$2:$C$8)),"")</f>
        <v>1096</v>
      </c>
      <c r="O2757" s="2">
        <v>1073</v>
      </c>
    </row>
    <row r="2758" spans="1:15" x14ac:dyDescent="0.3">
      <c r="A2758" t="s">
        <v>2904</v>
      </c>
      <c r="B2758" t="s">
        <v>30</v>
      </c>
      <c r="C2758" t="str">
        <f>_xlfn.XLOOKUP(Sales_Pipeline[[#This Row],[Sales_Agent]],Sales_Teams[Sales_Agent],Sales_Teams[Manager])</f>
        <v>Rocco Neubert</v>
      </c>
      <c r="D2758" t="str">
        <f>_xlfn.XLOOKUP(Sales_Pipeline[[#This Row],[Manager]],Sales_Teams[Manager],Sales_Teams[Regional_Office])</f>
        <v>East</v>
      </c>
      <c r="E2758" t="s">
        <v>63</v>
      </c>
      <c r="F2758" t="s">
        <v>206</v>
      </c>
      <c r="G2758" t="str">
        <f>IFERROR(_xlfn.XLOOKUP(Sales_Pipeline[[#This Row],[Account]],Accounts!$A$2:$A$86,Accounts!$F$2:$F$86),"")</f>
        <v>United States</v>
      </c>
      <c r="H2758" t="s">
        <v>82</v>
      </c>
      <c r="I2758" s="3">
        <v>42851</v>
      </c>
      <c r="J2758" s="3">
        <v>42853</v>
      </c>
      <c r="K2758" s="8" t="str">
        <f>IF(Sales_Pipeline[[#This Row],[Close_Date]]="","",TEXT(Sales_Pipeline[[#This Row],[Close_Date]],"ddd"))</f>
        <v>Fri</v>
      </c>
      <c r="L2758" s="8" t="str">
        <f>IF(Sales_Pipeline[[#This Row],[Close_Date]]="","",TEXT(Sales_Pipeline[[#This Row],[Close_Date]],"mmm"))</f>
        <v>Apr</v>
      </c>
      <c r="M2758" s="8" t="str">
        <f>IF(Sales_Pipeline[[#This Row],[Close_Date]]="","","Q"&amp;ROUNDUP(MONTH(Sales_Pipeline[[#This Row],[Close_Date]])/3,0))</f>
        <v>Q2</v>
      </c>
      <c r="N2758" s="2" cm="1">
        <f t="array" ref="N2758">IFERROR(_xlfn.IFS(Sales_Pipeline[[#This Row],[Deal_Stage]]="Won",_xlfn.XLOOKUP(Sales_Pipeline[[#This Row],[Product]],Products!$A$2:$A$8,Products!$C$2:$C$8),Sales_Pipeline[[#This Row],[Deal_Stage]]="Lost",_xlfn.XLOOKUP(Sales_Pipeline[[#This Row],[Product]],Products!$A$2:$A$8,Products!$C$2:$C$8)),"")</f>
        <v>550</v>
      </c>
      <c r="O2758" s="2">
        <v>0</v>
      </c>
    </row>
    <row r="2759" spans="1:15" x14ac:dyDescent="0.3">
      <c r="A2759" t="s">
        <v>2905</v>
      </c>
      <c r="B2759" t="s">
        <v>30</v>
      </c>
      <c r="C2759" t="str">
        <f>_xlfn.XLOOKUP(Sales_Pipeline[[#This Row],[Sales_Agent]],Sales_Teams[Sales_Agent],Sales_Teams[Manager])</f>
        <v>Rocco Neubert</v>
      </c>
      <c r="D2759" t="str">
        <f>_xlfn.XLOOKUP(Sales_Pipeline[[#This Row],[Manager]],Sales_Teams[Manager],Sales_Teams[Regional_Office])</f>
        <v>East</v>
      </c>
      <c r="E2759" t="s">
        <v>55</v>
      </c>
      <c r="F2759" t="s">
        <v>425</v>
      </c>
      <c r="G2759" t="str">
        <f>IFERROR(_xlfn.XLOOKUP(Sales_Pipeline[[#This Row],[Account]],Accounts!$A$2:$A$86,Accounts!$F$2:$F$86),"")</f>
        <v>United States</v>
      </c>
      <c r="H2759" t="s">
        <v>82</v>
      </c>
      <c r="I2759" s="3">
        <v>42851</v>
      </c>
      <c r="J2759" s="3">
        <v>42856</v>
      </c>
      <c r="K2759" s="8" t="str">
        <f>IF(Sales_Pipeline[[#This Row],[Close_Date]]="","",TEXT(Sales_Pipeline[[#This Row],[Close_Date]],"ddd"))</f>
        <v>Mon</v>
      </c>
      <c r="L2759" s="8" t="str">
        <f>IF(Sales_Pipeline[[#This Row],[Close_Date]]="","",TEXT(Sales_Pipeline[[#This Row],[Close_Date]],"mmm"))</f>
        <v>May</v>
      </c>
      <c r="M2759" s="8" t="str">
        <f>IF(Sales_Pipeline[[#This Row],[Close_Date]]="","","Q"&amp;ROUNDUP(MONTH(Sales_Pipeline[[#This Row],[Close_Date]])/3,0))</f>
        <v>Q2</v>
      </c>
      <c r="N2759" s="2" cm="1">
        <f t="array" ref="N2759">IFERROR(_xlfn.IFS(Sales_Pipeline[[#This Row],[Deal_Stage]]="Won",_xlfn.XLOOKUP(Sales_Pipeline[[#This Row],[Product]],Products!$A$2:$A$8,Products!$C$2:$C$8),Sales_Pipeline[[#This Row],[Deal_Stage]]="Lost",_xlfn.XLOOKUP(Sales_Pipeline[[#This Row],[Product]],Products!$A$2:$A$8,Products!$C$2:$C$8)),"")</f>
        <v>1096</v>
      </c>
      <c r="O2759" s="2">
        <v>0</v>
      </c>
    </row>
    <row r="2760" spans="1:15" x14ac:dyDescent="0.3">
      <c r="A2760" t="s">
        <v>2906</v>
      </c>
      <c r="B2760" t="s">
        <v>27</v>
      </c>
      <c r="C2760" t="str">
        <f>_xlfn.XLOOKUP(Sales_Pipeline[[#This Row],[Sales_Agent]],Sales_Teams[Sales_Agent],Sales_Teams[Manager])</f>
        <v>Rocco Neubert</v>
      </c>
      <c r="D2760" t="str">
        <f>_xlfn.XLOOKUP(Sales_Pipeline[[#This Row],[Manager]],Sales_Teams[Manager],Sales_Teams[Regional_Office])</f>
        <v>East</v>
      </c>
      <c r="E2760" t="s">
        <v>8953</v>
      </c>
      <c r="F2760" t="s">
        <v>238</v>
      </c>
      <c r="G2760" t="str">
        <f>IFERROR(_xlfn.XLOOKUP(Sales_Pipeline[[#This Row],[Account]],Accounts!$A$2:$A$86,Accounts!$F$2:$F$86),"")</f>
        <v>United States</v>
      </c>
      <c r="H2760" t="s">
        <v>82</v>
      </c>
      <c r="I2760" s="3">
        <v>42851</v>
      </c>
      <c r="J2760" s="3">
        <v>42956</v>
      </c>
      <c r="K2760" s="8" t="str">
        <f>IF(Sales_Pipeline[[#This Row],[Close_Date]]="","",TEXT(Sales_Pipeline[[#This Row],[Close_Date]],"ddd"))</f>
        <v>Wed</v>
      </c>
      <c r="L2760" s="8" t="str">
        <f>IF(Sales_Pipeline[[#This Row],[Close_Date]]="","",TEXT(Sales_Pipeline[[#This Row],[Close_Date]],"mmm"))</f>
        <v>Aug</v>
      </c>
      <c r="M2760" s="8" t="str">
        <f>IF(Sales_Pipeline[[#This Row],[Close_Date]]="","","Q"&amp;ROUNDUP(MONTH(Sales_Pipeline[[#This Row],[Close_Date]])/3,0))</f>
        <v>Q3</v>
      </c>
      <c r="N2760" s="2" cm="1">
        <f t="array" ref="N2760">IFERROR(_xlfn.IFS(Sales_Pipeline[[#This Row],[Deal_Stage]]="Won",_xlfn.XLOOKUP(Sales_Pipeline[[#This Row],[Product]],Products!$A$2:$A$8,Products!$C$2:$C$8),Sales_Pipeline[[#This Row],[Deal_Stage]]="Lost",_xlfn.XLOOKUP(Sales_Pipeline[[#This Row],[Product]],Products!$A$2:$A$8,Products!$C$2:$C$8)),"")</f>
        <v>4821</v>
      </c>
      <c r="O2760" s="2">
        <v>0</v>
      </c>
    </row>
    <row r="2761" spans="1:15" x14ac:dyDescent="0.3">
      <c r="A2761" t="s">
        <v>2907</v>
      </c>
      <c r="B2761" t="s">
        <v>20</v>
      </c>
      <c r="C2761" t="str">
        <f>_xlfn.XLOOKUP(Sales_Pipeline[[#This Row],[Sales_Agent]],Sales_Teams[Sales_Agent],Sales_Teams[Manager])</f>
        <v>Cara Losch</v>
      </c>
      <c r="D2761" t="str">
        <f>_xlfn.XLOOKUP(Sales_Pipeline[[#This Row],[Manager]],Sales_Teams[Manager],Sales_Teams[Regional_Office])</f>
        <v>East</v>
      </c>
      <c r="E2761" t="s">
        <v>84</v>
      </c>
      <c r="G2761" t="str">
        <f>IFERROR(_xlfn.XLOOKUP(Sales_Pipeline[[#This Row],[Account]],Accounts!$A$2:$A$86,Accounts!$F$2:$F$86),"")</f>
        <v/>
      </c>
      <c r="H2761" t="s">
        <v>77</v>
      </c>
      <c r="I2761" s="3">
        <v>42851</v>
      </c>
      <c r="K2761" s="8" t="str">
        <f>IF(Sales_Pipeline[[#This Row],[Close_Date]]="","",TEXT(Sales_Pipeline[[#This Row],[Close_Date]],"ddd"))</f>
        <v/>
      </c>
      <c r="L2761" s="8" t="str">
        <f>IF(Sales_Pipeline[[#This Row],[Close_Date]]="","",TEXT(Sales_Pipeline[[#This Row],[Close_Date]],"mmm"))</f>
        <v/>
      </c>
      <c r="M2761" s="8" t="str">
        <f>IF(Sales_Pipeline[[#This Row],[Close_Date]]="","","Q"&amp;ROUNDUP(MONTH(Sales_Pipeline[[#This Row],[Close_Date]])/3,0))</f>
        <v/>
      </c>
      <c r="N2761" s="2" t="str" cm="1">
        <f t="array" ref="N2761">IFERROR(_xlfn.IFS(Sales_Pipeline[[#This Row],[Deal_Stage]]="Won",_xlfn.XLOOKUP(Sales_Pipeline[[#This Row],[Product]],Products!$A$2:$A$8,Products!$C$2:$C$8),Sales_Pipeline[[#This Row],[Deal_Stage]]="Lost",_xlfn.XLOOKUP(Sales_Pipeline[[#This Row],[Product]],Products!$A$2:$A$8,Products!$C$2:$C$8)),"")</f>
        <v/>
      </c>
      <c r="O2761" s="2">
        <v>0</v>
      </c>
    </row>
    <row r="2762" spans="1:15" x14ac:dyDescent="0.3">
      <c r="A2762" t="s">
        <v>2908</v>
      </c>
      <c r="B2762" t="s">
        <v>20</v>
      </c>
      <c r="C2762" t="str">
        <f>_xlfn.XLOOKUP(Sales_Pipeline[[#This Row],[Sales_Agent]],Sales_Teams[Sales_Agent],Sales_Teams[Manager])</f>
        <v>Cara Losch</v>
      </c>
      <c r="D2762" t="str">
        <f>_xlfn.XLOOKUP(Sales_Pipeline[[#This Row],[Manager]],Sales_Teams[Manager],Sales_Teams[Regional_Office])</f>
        <v>East</v>
      </c>
      <c r="E2762" t="s">
        <v>61</v>
      </c>
      <c r="F2762" t="s">
        <v>425</v>
      </c>
      <c r="G2762" t="str">
        <f>IFERROR(_xlfn.XLOOKUP(Sales_Pipeline[[#This Row],[Account]],Accounts!$A$2:$A$86,Accounts!$F$2:$F$86),"")</f>
        <v>United States</v>
      </c>
      <c r="H2762" t="s">
        <v>82</v>
      </c>
      <c r="I2762" s="3">
        <v>42851</v>
      </c>
      <c r="J2762" s="3">
        <v>42951</v>
      </c>
      <c r="K2762" s="8" t="str">
        <f>IF(Sales_Pipeline[[#This Row],[Close_Date]]="","",TEXT(Sales_Pipeline[[#This Row],[Close_Date]],"ddd"))</f>
        <v>Fri</v>
      </c>
      <c r="L2762" s="8" t="str">
        <f>IF(Sales_Pipeline[[#This Row],[Close_Date]]="","",TEXT(Sales_Pipeline[[#This Row],[Close_Date]],"mmm"))</f>
        <v>Aug</v>
      </c>
      <c r="M2762" s="8" t="str">
        <f>IF(Sales_Pipeline[[#This Row],[Close_Date]]="","","Q"&amp;ROUNDUP(MONTH(Sales_Pipeline[[#This Row],[Close_Date]])/3,0))</f>
        <v>Q3</v>
      </c>
      <c r="N2762" s="2" cm="1">
        <f t="array" ref="N2762">IFERROR(_xlfn.IFS(Sales_Pipeline[[#This Row],[Deal_Stage]]="Won",_xlfn.XLOOKUP(Sales_Pipeline[[#This Row],[Product]],Products!$A$2:$A$8,Products!$C$2:$C$8),Sales_Pipeline[[#This Row],[Deal_Stage]]="Lost",_xlfn.XLOOKUP(Sales_Pipeline[[#This Row],[Product]],Products!$A$2:$A$8,Products!$C$2:$C$8)),"")</f>
        <v>55</v>
      </c>
      <c r="O2762" s="2">
        <v>0</v>
      </c>
    </row>
    <row r="2763" spans="1:15" x14ac:dyDescent="0.3">
      <c r="A2763" t="s">
        <v>2909</v>
      </c>
      <c r="B2763" t="s">
        <v>25</v>
      </c>
      <c r="C2763" t="str">
        <f>_xlfn.XLOOKUP(Sales_Pipeline[[#This Row],[Sales_Agent]],Sales_Teams[Sales_Agent],Sales_Teams[Manager])</f>
        <v>Rocco Neubert</v>
      </c>
      <c r="D2763" t="str">
        <f>_xlfn.XLOOKUP(Sales_Pipeline[[#This Row],[Manager]],Sales_Teams[Manager],Sales_Teams[Regional_Office])</f>
        <v>East</v>
      </c>
      <c r="E2763" t="s">
        <v>76</v>
      </c>
      <c r="G2763" t="str">
        <f>IFERROR(_xlfn.XLOOKUP(Sales_Pipeline[[#This Row],[Account]],Accounts!$A$2:$A$86,Accounts!$F$2:$F$86),"")</f>
        <v/>
      </c>
      <c r="H2763" t="s">
        <v>77</v>
      </c>
      <c r="I2763" s="3">
        <v>42851</v>
      </c>
      <c r="K2763" s="8" t="str">
        <f>IF(Sales_Pipeline[[#This Row],[Close_Date]]="","",TEXT(Sales_Pipeline[[#This Row],[Close_Date]],"ddd"))</f>
        <v/>
      </c>
      <c r="L2763" s="8" t="str">
        <f>IF(Sales_Pipeline[[#This Row],[Close_Date]]="","",TEXT(Sales_Pipeline[[#This Row],[Close_Date]],"mmm"))</f>
        <v/>
      </c>
      <c r="M2763" s="8" t="str">
        <f>IF(Sales_Pipeline[[#This Row],[Close_Date]]="","","Q"&amp;ROUNDUP(MONTH(Sales_Pipeline[[#This Row],[Close_Date]])/3,0))</f>
        <v/>
      </c>
      <c r="N2763" s="2" t="str" cm="1">
        <f t="array" ref="N2763">IFERROR(_xlfn.IFS(Sales_Pipeline[[#This Row],[Deal_Stage]]="Won",_xlfn.XLOOKUP(Sales_Pipeline[[#This Row],[Product]],Products!$A$2:$A$8,Products!$C$2:$C$8),Sales_Pipeline[[#This Row],[Deal_Stage]]="Lost",_xlfn.XLOOKUP(Sales_Pipeline[[#This Row],[Product]],Products!$A$2:$A$8,Products!$C$2:$C$8)),"")</f>
        <v/>
      </c>
      <c r="O2763" s="2">
        <v>0</v>
      </c>
    </row>
    <row r="2764" spans="1:15" x14ac:dyDescent="0.3">
      <c r="A2764" t="s">
        <v>2910</v>
      </c>
      <c r="B2764" t="s">
        <v>15</v>
      </c>
      <c r="C2764" t="str">
        <f>_xlfn.XLOOKUP(Sales_Pipeline[[#This Row],[Sales_Agent]],Sales_Teams[Sales_Agent],Sales_Teams[Manager])</f>
        <v>Melvin Marxen</v>
      </c>
      <c r="D2764" t="str">
        <f>_xlfn.XLOOKUP(Sales_Pipeline[[#This Row],[Manager]],Sales_Teams[Manager],Sales_Teams[Regional_Office])</f>
        <v>Central</v>
      </c>
      <c r="E2764" t="s">
        <v>55</v>
      </c>
      <c r="F2764" t="s">
        <v>229</v>
      </c>
      <c r="G2764" t="str">
        <f>IFERROR(_xlfn.XLOOKUP(Sales_Pipeline[[#This Row],[Account]],Accounts!$A$2:$A$86,Accounts!$F$2:$F$86),"")</f>
        <v>Norway</v>
      </c>
      <c r="H2764" t="s">
        <v>82</v>
      </c>
      <c r="I2764" s="3">
        <v>42851</v>
      </c>
      <c r="J2764" s="3">
        <v>42956</v>
      </c>
      <c r="K2764" s="8" t="str">
        <f>IF(Sales_Pipeline[[#This Row],[Close_Date]]="","",TEXT(Sales_Pipeline[[#This Row],[Close_Date]],"ddd"))</f>
        <v>Wed</v>
      </c>
      <c r="L2764" s="8" t="str">
        <f>IF(Sales_Pipeline[[#This Row],[Close_Date]]="","",TEXT(Sales_Pipeline[[#This Row],[Close_Date]],"mmm"))</f>
        <v>Aug</v>
      </c>
      <c r="M2764" s="8" t="str">
        <f>IF(Sales_Pipeline[[#This Row],[Close_Date]]="","","Q"&amp;ROUNDUP(MONTH(Sales_Pipeline[[#This Row],[Close_Date]])/3,0))</f>
        <v>Q3</v>
      </c>
      <c r="N2764" s="2" cm="1">
        <f t="array" ref="N2764">IFERROR(_xlfn.IFS(Sales_Pipeline[[#This Row],[Deal_Stage]]="Won",_xlfn.XLOOKUP(Sales_Pipeline[[#This Row],[Product]],Products!$A$2:$A$8,Products!$C$2:$C$8),Sales_Pipeline[[#This Row],[Deal_Stage]]="Lost",_xlfn.XLOOKUP(Sales_Pipeline[[#This Row],[Product]],Products!$A$2:$A$8,Products!$C$2:$C$8)),"")</f>
        <v>1096</v>
      </c>
      <c r="O2764" s="2">
        <v>0</v>
      </c>
    </row>
    <row r="2765" spans="1:15" x14ac:dyDescent="0.3">
      <c r="A2765" t="s">
        <v>2911</v>
      </c>
      <c r="B2765" t="s">
        <v>15</v>
      </c>
      <c r="C2765" t="str">
        <f>_xlfn.XLOOKUP(Sales_Pipeline[[#This Row],[Sales_Agent]],Sales_Teams[Sales_Agent],Sales_Teams[Manager])</f>
        <v>Melvin Marxen</v>
      </c>
      <c r="D2765" t="str">
        <f>_xlfn.XLOOKUP(Sales_Pipeline[[#This Row],[Manager]],Sales_Teams[Manager],Sales_Teams[Regional_Office])</f>
        <v>Central</v>
      </c>
      <c r="E2765" t="s">
        <v>55</v>
      </c>
      <c r="F2765" t="s">
        <v>147</v>
      </c>
      <c r="G2765" t="str">
        <f>IFERROR(_xlfn.XLOOKUP(Sales_Pipeline[[#This Row],[Account]],Accounts!$A$2:$A$86,Accounts!$F$2:$F$86),"")</f>
        <v>United States</v>
      </c>
      <c r="H2765" t="s">
        <v>57</v>
      </c>
      <c r="I2765" s="3">
        <v>42851</v>
      </c>
      <c r="J2765" s="3">
        <v>42866</v>
      </c>
      <c r="K2765" s="8" t="str">
        <f>IF(Sales_Pipeline[[#This Row],[Close_Date]]="","",TEXT(Sales_Pipeline[[#This Row],[Close_Date]],"ddd"))</f>
        <v>Thu</v>
      </c>
      <c r="L2765" s="8" t="str">
        <f>IF(Sales_Pipeline[[#This Row],[Close_Date]]="","",TEXT(Sales_Pipeline[[#This Row],[Close_Date]],"mmm"))</f>
        <v>May</v>
      </c>
      <c r="M2765" s="8" t="str">
        <f>IF(Sales_Pipeline[[#This Row],[Close_Date]]="","","Q"&amp;ROUNDUP(MONTH(Sales_Pipeline[[#This Row],[Close_Date]])/3,0))</f>
        <v>Q2</v>
      </c>
      <c r="N2765" s="2" cm="1">
        <f t="array" ref="N2765">IFERROR(_xlfn.IFS(Sales_Pipeline[[#This Row],[Deal_Stage]]="Won",_xlfn.XLOOKUP(Sales_Pipeline[[#This Row],[Product]],Products!$A$2:$A$8,Products!$C$2:$C$8),Sales_Pipeline[[#This Row],[Deal_Stage]]="Lost",_xlfn.XLOOKUP(Sales_Pipeline[[#This Row],[Product]],Products!$A$2:$A$8,Products!$C$2:$C$8)),"")</f>
        <v>1096</v>
      </c>
      <c r="O2765" s="2">
        <v>1055</v>
      </c>
    </row>
    <row r="2766" spans="1:15" x14ac:dyDescent="0.3">
      <c r="A2766" t="s">
        <v>2912</v>
      </c>
      <c r="B2766" t="s">
        <v>38</v>
      </c>
      <c r="C2766" t="str">
        <f>_xlfn.XLOOKUP(Sales_Pipeline[[#This Row],[Sales_Agent]],Sales_Teams[Sales_Agent],Sales_Teams[Manager])</f>
        <v>Celia Rouche</v>
      </c>
      <c r="D2766" t="str">
        <f>_xlfn.XLOOKUP(Sales_Pipeline[[#This Row],[Manager]],Sales_Teams[Manager],Sales_Teams[Regional_Office])</f>
        <v>West</v>
      </c>
      <c r="E2766" t="s">
        <v>61</v>
      </c>
      <c r="F2766" t="s">
        <v>211</v>
      </c>
      <c r="G2766" t="str">
        <f>IFERROR(_xlfn.XLOOKUP(Sales_Pipeline[[#This Row],[Account]],Accounts!$A$2:$A$86,Accounts!$F$2:$F$86),"")</f>
        <v>United States</v>
      </c>
      <c r="H2766" t="s">
        <v>57</v>
      </c>
      <c r="I2766" s="3">
        <v>42851</v>
      </c>
      <c r="J2766" s="3">
        <v>42853</v>
      </c>
      <c r="K2766" s="8" t="str">
        <f>IF(Sales_Pipeline[[#This Row],[Close_Date]]="","",TEXT(Sales_Pipeline[[#This Row],[Close_Date]],"ddd"))</f>
        <v>Fri</v>
      </c>
      <c r="L2766" s="8" t="str">
        <f>IF(Sales_Pipeline[[#This Row],[Close_Date]]="","",TEXT(Sales_Pipeline[[#This Row],[Close_Date]],"mmm"))</f>
        <v>Apr</v>
      </c>
      <c r="M2766" s="8" t="str">
        <f>IF(Sales_Pipeline[[#This Row],[Close_Date]]="","","Q"&amp;ROUNDUP(MONTH(Sales_Pipeline[[#This Row],[Close_Date]])/3,0))</f>
        <v>Q2</v>
      </c>
      <c r="N2766" s="2" cm="1">
        <f t="array" ref="N2766">IFERROR(_xlfn.IFS(Sales_Pipeline[[#This Row],[Deal_Stage]]="Won",_xlfn.XLOOKUP(Sales_Pipeline[[#This Row],[Product]],Products!$A$2:$A$8,Products!$C$2:$C$8),Sales_Pipeline[[#This Row],[Deal_Stage]]="Lost",_xlfn.XLOOKUP(Sales_Pipeline[[#This Row],[Product]],Products!$A$2:$A$8,Products!$C$2:$C$8)),"")</f>
        <v>55</v>
      </c>
      <c r="O2766" s="2">
        <v>43</v>
      </c>
    </row>
    <row r="2767" spans="1:15" x14ac:dyDescent="0.3">
      <c r="A2767" t="s">
        <v>2913</v>
      </c>
      <c r="B2767" t="s">
        <v>40</v>
      </c>
      <c r="C2767" t="str">
        <f>_xlfn.XLOOKUP(Sales_Pipeline[[#This Row],[Sales_Agent]],Sales_Teams[Sales_Agent],Sales_Teams[Manager])</f>
        <v>Summer Sewald</v>
      </c>
      <c r="D2767" t="str">
        <f>_xlfn.XLOOKUP(Sales_Pipeline[[#This Row],[Manager]],Sales_Teams[Manager],Sales_Teams[Regional_Office])</f>
        <v>West</v>
      </c>
      <c r="E2767" t="s">
        <v>63</v>
      </c>
      <c r="F2767" t="s">
        <v>330</v>
      </c>
      <c r="G2767" t="str">
        <f>IFERROR(_xlfn.XLOOKUP(Sales_Pipeline[[#This Row],[Account]],Accounts!$A$2:$A$86,Accounts!$F$2:$F$86),"")</f>
        <v>Korea</v>
      </c>
      <c r="H2767" t="s">
        <v>82</v>
      </c>
      <c r="I2767" s="3">
        <v>42851</v>
      </c>
      <c r="J2767" s="3">
        <v>42859</v>
      </c>
      <c r="K2767" s="8" t="str">
        <f>IF(Sales_Pipeline[[#This Row],[Close_Date]]="","",TEXT(Sales_Pipeline[[#This Row],[Close_Date]],"ddd"))</f>
        <v>Thu</v>
      </c>
      <c r="L2767" s="8" t="str">
        <f>IF(Sales_Pipeline[[#This Row],[Close_Date]]="","",TEXT(Sales_Pipeline[[#This Row],[Close_Date]],"mmm"))</f>
        <v>May</v>
      </c>
      <c r="M2767" s="8" t="str">
        <f>IF(Sales_Pipeline[[#This Row],[Close_Date]]="","","Q"&amp;ROUNDUP(MONTH(Sales_Pipeline[[#This Row],[Close_Date]])/3,0))</f>
        <v>Q2</v>
      </c>
      <c r="N2767" s="2" cm="1">
        <f t="array" ref="N2767">IFERROR(_xlfn.IFS(Sales_Pipeline[[#This Row],[Deal_Stage]]="Won",_xlfn.XLOOKUP(Sales_Pipeline[[#This Row],[Product]],Products!$A$2:$A$8,Products!$C$2:$C$8),Sales_Pipeline[[#This Row],[Deal_Stage]]="Lost",_xlfn.XLOOKUP(Sales_Pipeline[[#This Row],[Product]],Products!$A$2:$A$8,Products!$C$2:$C$8)),"")</f>
        <v>550</v>
      </c>
      <c r="O2767" s="2">
        <v>0</v>
      </c>
    </row>
    <row r="2768" spans="1:15" x14ac:dyDescent="0.3">
      <c r="A2768" t="s">
        <v>2914</v>
      </c>
      <c r="B2768" t="s">
        <v>40</v>
      </c>
      <c r="C2768" t="str">
        <f>_xlfn.XLOOKUP(Sales_Pipeline[[#This Row],[Sales_Agent]],Sales_Teams[Sales_Agent],Sales_Teams[Manager])</f>
        <v>Summer Sewald</v>
      </c>
      <c r="D2768" t="str">
        <f>_xlfn.XLOOKUP(Sales_Pipeline[[#This Row],[Manager]],Sales_Teams[Manager],Sales_Teams[Regional_Office])</f>
        <v>West</v>
      </c>
      <c r="E2768" t="s">
        <v>61</v>
      </c>
      <c r="F2768" t="s">
        <v>143</v>
      </c>
      <c r="G2768" t="str">
        <f>IFERROR(_xlfn.XLOOKUP(Sales_Pipeline[[#This Row],[Account]],Accounts!$A$2:$A$86,Accounts!$F$2:$F$86),"")</f>
        <v>United States</v>
      </c>
      <c r="H2768" t="s">
        <v>57</v>
      </c>
      <c r="I2768" s="3">
        <v>42851</v>
      </c>
      <c r="J2768" s="3">
        <v>42853</v>
      </c>
      <c r="K2768" s="8" t="str">
        <f>IF(Sales_Pipeline[[#This Row],[Close_Date]]="","",TEXT(Sales_Pipeline[[#This Row],[Close_Date]],"ddd"))</f>
        <v>Fri</v>
      </c>
      <c r="L2768" s="8" t="str">
        <f>IF(Sales_Pipeline[[#This Row],[Close_Date]]="","",TEXT(Sales_Pipeline[[#This Row],[Close_Date]],"mmm"))</f>
        <v>Apr</v>
      </c>
      <c r="M2768" s="8" t="str">
        <f>IF(Sales_Pipeline[[#This Row],[Close_Date]]="","","Q"&amp;ROUNDUP(MONTH(Sales_Pipeline[[#This Row],[Close_Date]])/3,0))</f>
        <v>Q2</v>
      </c>
      <c r="N2768" s="2" cm="1">
        <f t="array" ref="N2768">IFERROR(_xlfn.IFS(Sales_Pipeline[[#This Row],[Deal_Stage]]="Won",_xlfn.XLOOKUP(Sales_Pipeline[[#This Row],[Product]],Products!$A$2:$A$8,Products!$C$2:$C$8),Sales_Pipeline[[#This Row],[Deal_Stage]]="Lost",_xlfn.XLOOKUP(Sales_Pipeline[[#This Row],[Product]],Products!$A$2:$A$8,Products!$C$2:$C$8)),"")</f>
        <v>55</v>
      </c>
      <c r="O2768" s="2">
        <v>49</v>
      </c>
    </row>
    <row r="2769" spans="1:15" x14ac:dyDescent="0.3">
      <c r="A2769" t="s">
        <v>2915</v>
      </c>
      <c r="B2769" t="s">
        <v>43</v>
      </c>
      <c r="C2769" t="str">
        <f>_xlfn.XLOOKUP(Sales_Pipeline[[#This Row],[Sales_Agent]],Sales_Teams[Sales_Agent],Sales_Teams[Manager])</f>
        <v>Summer Sewald</v>
      </c>
      <c r="D2769" t="str">
        <f>_xlfn.XLOOKUP(Sales_Pipeline[[#This Row],[Manager]],Sales_Teams[Manager],Sales_Teams[Regional_Office])</f>
        <v>West</v>
      </c>
      <c r="E2769" t="s">
        <v>55</v>
      </c>
      <c r="F2769" t="s">
        <v>175</v>
      </c>
      <c r="G2769" t="str">
        <f>IFERROR(_xlfn.XLOOKUP(Sales_Pipeline[[#This Row],[Account]],Accounts!$A$2:$A$86,Accounts!$F$2:$F$86),"")</f>
        <v>Brazil</v>
      </c>
      <c r="H2769" t="s">
        <v>82</v>
      </c>
      <c r="I2769" s="3">
        <v>42851</v>
      </c>
      <c r="J2769" s="3">
        <v>42853</v>
      </c>
      <c r="K2769" s="8" t="str">
        <f>IF(Sales_Pipeline[[#This Row],[Close_Date]]="","",TEXT(Sales_Pipeline[[#This Row],[Close_Date]],"ddd"))</f>
        <v>Fri</v>
      </c>
      <c r="L2769" s="8" t="str">
        <f>IF(Sales_Pipeline[[#This Row],[Close_Date]]="","",TEXT(Sales_Pipeline[[#This Row],[Close_Date]],"mmm"))</f>
        <v>Apr</v>
      </c>
      <c r="M2769" s="8" t="str">
        <f>IF(Sales_Pipeline[[#This Row],[Close_Date]]="","","Q"&amp;ROUNDUP(MONTH(Sales_Pipeline[[#This Row],[Close_Date]])/3,0))</f>
        <v>Q2</v>
      </c>
      <c r="N2769" s="2" cm="1">
        <f t="array" ref="N2769">IFERROR(_xlfn.IFS(Sales_Pipeline[[#This Row],[Deal_Stage]]="Won",_xlfn.XLOOKUP(Sales_Pipeline[[#This Row],[Product]],Products!$A$2:$A$8,Products!$C$2:$C$8),Sales_Pipeline[[#This Row],[Deal_Stage]]="Lost",_xlfn.XLOOKUP(Sales_Pipeline[[#This Row],[Product]],Products!$A$2:$A$8,Products!$C$2:$C$8)),"")</f>
        <v>1096</v>
      </c>
      <c r="O2769" s="2">
        <v>0</v>
      </c>
    </row>
    <row r="2770" spans="1:15" x14ac:dyDescent="0.3">
      <c r="A2770" t="s">
        <v>2916</v>
      </c>
      <c r="B2770" t="s">
        <v>43</v>
      </c>
      <c r="C2770" t="str">
        <f>_xlfn.XLOOKUP(Sales_Pipeline[[#This Row],[Sales_Agent]],Sales_Teams[Sales_Agent],Sales_Teams[Manager])</f>
        <v>Summer Sewald</v>
      </c>
      <c r="D2770" t="str">
        <f>_xlfn.XLOOKUP(Sales_Pipeline[[#This Row],[Manager]],Sales_Teams[Manager],Sales_Teams[Regional_Office])</f>
        <v>West</v>
      </c>
      <c r="E2770" t="s">
        <v>8953</v>
      </c>
      <c r="F2770" t="s">
        <v>177</v>
      </c>
      <c r="G2770" t="str">
        <f>IFERROR(_xlfn.XLOOKUP(Sales_Pipeline[[#This Row],[Account]],Accounts!$A$2:$A$86,Accounts!$F$2:$F$86),"")</f>
        <v>United States</v>
      </c>
      <c r="H2770" t="s">
        <v>82</v>
      </c>
      <c r="I2770" s="3">
        <v>42851</v>
      </c>
      <c r="J2770" s="3">
        <v>42853</v>
      </c>
      <c r="K2770" s="8" t="str">
        <f>IF(Sales_Pipeline[[#This Row],[Close_Date]]="","",TEXT(Sales_Pipeline[[#This Row],[Close_Date]],"ddd"))</f>
        <v>Fri</v>
      </c>
      <c r="L2770" s="8" t="str">
        <f>IF(Sales_Pipeline[[#This Row],[Close_Date]]="","",TEXT(Sales_Pipeline[[#This Row],[Close_Date]],"mmm"))</f>
        <v>Apr</v>
      </c>
      <c r="M2770" s="8" t="str">
        <f>IF(Sales_Pipeline[[#This Row],[Close_Date]]="","","Q"&amp;ROUNDUP(MONTH(Sales_Pipeline[[#This Row],[Close_Date]])/3,0))</f>
        <v>Q2</v>
      </c>
      <c r="N2770" s="2" cm="1">
        <f t="array" ref="N2770">IFERROR(_xlfn.IFS(Sales_Pipeline[[#This Row],[Deal_Stage]]="Won",_xlfn.XLOOKUP(Sales_Pipeline[[#This Row],[Product]],Products!$A$2:$A$8,Products!$C$2:$C$8),Sales_Pipeline[[#This Row],[Deal_Stage]]="Lost",_xlfn.XLOOKUP(Sales_Pipeline[[#This Row],[Product]],Products!$A$2:$A$8,Products!$C$2:$C$8)),"")</f>
        <v>4821</v>
      </c>
      <c r="O2770" s="2">
        <v>0</v>
      </c>
    </row>
    <row r="2771" spans="1:15" x14ac:dyDescent="0.3">
      <c r="A2771" t="s">
        <v>2917</v>
      </c>
      <c r="B2771" t="s">
        <v>42</v>
      </c>
      <c r="C2771" t="str">
        <f>_xlfn.XLOOKUP(Sales_Pipeline[[#This Row],[Sales_Agent]],Sales_Teams[Sales_Agent],Sales_Teams[Manager])</f>
        <v>Summer Sewald</v>
      </c>
      <c r="D2771" t="str">
        <f>_xlfn.XLOOKUP(Sales_Pipeline[[#This Row],[Manager]],Sales_Teams[Manager],Sales_Teams[Regional_Office])</f>
        <v>West</v>
      </c>
      <c r="E2771" t="s">
        <v>8953</v>
      </c>
      <c r="F2771" t="s">
        <v>114</v>
      </c>
      <c r="G2771" t="str">
        <f>IFERROR(_xlfn.XLOOKUP(Sales_Pipeline[[#This Row],[Account]],Accounts!$A$2:$A$86,Accounts!$F$2:$F$86),"")</f>
        <v>United States</v>
      </c>
      <c r="H2771" t="s">
        <v>57</v>
      </c>
      <c r="I2771" s="3">
        <v>42851</v>
      </c>
      <c r="J2771" s="3">
        <v>42955</v>
      </c>
      <c r="K2771" s="8" t="str">
        <f>IF(Sales_Pipeline[[#This Row],[Close_Date]]="","",TEXT(Sales_Pipeline[[#This Row],[Close_Date]],"ddd"))</f>
        <v>Tue</v>
      </c>
      <c r="L2771" s="8" t="str">
        <f>IF(Sales_Pipeline[[#This Row],[Close_Date]]="","",TEXT(Sales_Pipeline[[#This Row],[Close_Date]],"mmm"))</f>
        <v>Aug</v>
      </c>
      <c r="M2771" s="8" t="str">
        <f>IF(Sales_Pipeline[[#This Row],[Close_Date]]="","","Q"&amp;ROUNDUP(MONTH(Sales_Pipeline[[#This Row],[Close_Date]])/3,0))</f>
        <v>Q3</v>
      </c>
      <c r="N2771" s="2" cm="1">
        <f t="array" ref="N2771">IFERROR(_xlfn.IFS(Sales_Pipeline[[#This Row],[Deal_Stage]]="Won",_xlfn.XLOOKUP(Sales_Pipeline[[#This Row],[Product]],Products!$A$2:$A$8,Products!$C$2:$C$8),Sales_Pipeline[[#This Row],[Deal_Stage]]="Lost",_xlfn.XLOOKUP(Sales_Pipeline[[#This Row],[Product]],Products!$A$2:$A$8,Products!$C$2:$C$8)),"")</f>
        <v>4821</v>
      </c>
      <c r="O2771" s="2">
        <v>4901</v>
      </c>
    </row>
    <row r="2772" spans="1:15" x14ac:dyDescent="0.3">
      <c r="A2772" t="s">
        <v>2918</v>
      </c>
      <c r="B2772" t="s">
        <v>8</v>
      </c>
      <c r="C2772" t="str">
        <f>_xlfn.XLOOKUP(Sales_Pipeline[[#This Row],[Sales_Agent]],Sales_Teams[Sales_Agent],Sales_Teams[Manager])</f>
        <v>Dustin Brinkmann</v>
      </c>
      <c r="D2772" t="str">
        <f>_xlfn.XLOOKUP(Sales_Pipeline[[#This Row],[Manager]],Sales_Teams[Manager],Sales_Teams[Regional_Office])</f>
        <v>Central</v>
      </c>
      <c r="E2772" t="s">
        <v>63</v>
      </c>
      <c r="F2772" t="s">
        <v>134</v>
      </c>
      <c r="G2772" t="str">
        <f>IFERROR(_xlfn.XLOOKUP(Sales_Pipeline[[#This Row],[Account]],Accounts!$A$2:$A$86,Accounts!$F$2:$F$86),"")</f>
        <v>United States</v>
      </c>
      <c r="H2772" t="s">
        <v>57</v>
      </c>
      <c r="I2772" s="3">
        <v>42851</v>
      </c>
      <c r="J2772" s="3">
        <v>42852</v>
      </c>
      <c r="K2772" s="8" t="str">
        <f>IF(Sales_Pipeline[[#This Row],[Close_Date]]="","",TEXT(Sales_Pipeline[[#This Row],[Close_Date]],"ddd"))</f>
        <v>Thu</v>
      </c>
      <c r="L2772" s="8" t="str">
        <f>IF(Sales_Pipeline[[#This Row],[Close_Date]]="","",TEXT(Sales_Pipeline[[#This Row],[Close_Date]],"mmm"))</f>
        <v>Apr</v>
      </c>
      <c r="M2772" s="8" t="str">
        <f>IF(Sales_Pipeline[[#This Row],[Close_Date]]="","","Q"&amp;ROUNDUP(MONTH(Sales_Pipeline[[#This Row],[Close_Date]])/3,0))</f>
        <v>Q2</v>
      </c>
      <c r="N2772" s="2" cm="1">
        <f t="array" ref="N2772">IFERROR(_xlfn.IFS(Sales_Pipeline[[#This Row],[Deal_Stage]]="Won",_xlfn.XLOOKUP(Sales_Pipeline[[#This Row],[Product]],Products!$A$2:$A$8,Products!$C$2:$C$8),Sales_Pipeline[[#This Row],[Deal_Stage]]="Lost",_xlfn.XLOOKUP(Sales_Pipeline[[#This Row],[Product]],Products!$A$2:$A$8,Products!$C$2:$C$8)),"")</f>
        <v>550</v>
      </c>
      <c r="O2772" s="2">
        <v>517</v>
      </c>
    </row>
    <row r="2773" spans="1:15" x14ac:dyDescent="0.3">
      <c r="A2773" t="s">
        <v>2919</v>
      </c>
      <c r="B2773" t="s">
        <v>12</v>
      </c>
      <c r="C2773" t="str">
        <f>_xlfn.XLOOKUP(Sales_Pipeline[[#This Row],[Sales_Agent]],Sales_Teams[Sales_Agent],Sales_Teams[Manager])</f>
        <v>Melvin Marxen</v>
      </c>
      <c r="D2773" t="str">
        <f>_xlfn.XLOOKUP(Sales_Pipeline[[#This Row],[Manager]],Sales_Teams[Manager],Sales_Teams[Regional_Office])</f>
        <v>Central</v>
      </c>
      <c r="E2773" t="s">
        <v>55</v>
      </c>
      <c r="F2773" t="s">
        <v>155</v>
      </c>
      <c r="G2773" t="str">
        <f>IFERROR(_xlfn.XLOOKUP(Sales_Pipeline[[#This Row],[Account]],Accounts!$A$2:$A$86,Accounts!$F$2:$F$86),"")</f>
        <v>United States</v>
      </c>
      <c r="H2773" t="s">
        <v>57</v>
      </c>
      <c r="I2773" s="3">
        <v>42851</v>
      </c>
      <c r="J2773" s="3">
        <v>42899</v>
      </c>
      <c r="K2773" s="8" t="str">
        <f>IF(Sales_Pipeline[[#This Row],[Close_Date]]="","",TEXT(Sales_Pipeline[[#This Row],[Close_Date]],"ddd"))</f>
        <v>Tue</v>
      </c>
      <c r="L2773" s="8" t="str">
        <f>IF(Sales_Pipeline[[#This Row],[Close_Date]]="","",TEXT(Sales_Pipeline[[#This Row],[Close_Date]],"mmm"))</f>
        <v>Jun</v>
      </c>
      <c r="M2773" s="8" t="str">
        <f>IF(Sales_Pipeline[[#This Row],[Close_Date]]="","","Q"&amp;ROUNDUP(MONTH(Sales_Pipeline[[#This Row],[Close_Date]])/3,0))</f>
        <v>Q2</v>
      </c>
      <c r="N2773" s="2" cm="1">
        <f t="array" ref="N2773">IFERROR(_xlfn.IFS(Sales_Pipeline[[#This Row],[Deal_Stage]]="Won",_xlfn.XLOOKUP(Sales_Pipeline[[#This Row],[Product]],Products!$A$2:$A$8,Products!$C$2:$C$8),Sales_Pipeline[[#This Row],[Deal_Stage]]="Lost",_xlfn.XLOOKUP(Sales_Pipeline[[#This Row],[Product]],Products!$A$2:$A$8,Products!$C$2:$C$8)),"")</f>
        <v>1096</v>
      </c>
      <c r="O2773" s="2">
        <v>1105</v>
      </c>
    </row>
    <row r="2774" spans="1:15" x14ac:dyDescent="0.3">
      <c r="A2774" t="s">
        <v>2920</v>
      </c>
      <c r="B2774" t="s">
        <v>45</v>
      </c>
      <c r="C2774" t="str">
        <f>_xlfn.XLOOKUP(Sales_Pipeline[[#This Row],[Sales_Agent]],Sales_Teams[Sales_Agent],Sales_Teams[Manager])</f>
        <v>Summer Sewald</v>
      </c>
      <c r="D2774" t="str">
        <f>_xlfn.XLOOKUP(Sales_Pipeline[[#This Row],[Manager]],Sales_Teams[Manager],Sales_Teams[Regional_Office])</f>
        <v>West</v>
      </c>
      <c r="E2774" t="s">
        <v>63</v>
      </c>
      <c r="F2774" t="s">
        <v>175</v>
      </c>
      <c r="G2774" t="str">
        <f>IFERROR(_xlfn.XLOOKUP(Sales_Pipeline[[#This Row],[Account]],Accounts!$A$2:$A$86,Accounts!$F$2:$F$86),"")</f>
        <v>Brazil</v>
      </c>
      <c r="H2774" t="s">
        <v>57</v>
      </c>
      <c r="I2774" s="3">
        <v>42851</v>
      </c>
      <c r="J2774" s="3">
        <v>42865</v>
      </c>
      <c r="K2774" s="8" t="str">
        <f>IF(Sales_Pipeline[[#This Row],[Close_Date]]="","",TEXT(Sales_Pipeline[[#This Row],[Close_Date]],"ddd"))</f>
        <v>Wed</v>
      </c>
      <c r="L2774" s="8" t="str">
        <f>IF(Sales_Pipeline[[#This Row],[Close_Date]]="","",TEXT(Sales_Pipeline[[#This Row],[Close_Date]],"mmm"))</f>
        <v>May</v>
      </c>
      <c r="M2774" s="8" t="str">
        <f>IF(Sales_Pipeline[[#This Row],[Close_Date]]="","","Q"&amp;ROUNDUP(MONTH(Sales_Pipeline[[#This Row],[Close_Date]])/3,0))</f>
        <v>Q2</v>
      </c>
      <c r="N2774" s="2" cm="1">
        <f t="array" ref="N2774">IFERROR(_xlfn.IFS(Sales_Pipeline[[#This Row],[Deal_Stage]]="Won",_xlfn.XLOOKUP(Sales_Pipeline[[#This Row],[Product]],Products!$A$2:$A$8,Products!$C$2:$C$8),Sales_Pipeline[[#This Row],[Deal_Stage]]="Lost",_xlfn.XLOOKUP(Sales_Pipeline[[#This Row],[Product]],Products!$A$2:$A$8,Products!$C$2:$C$8)),"")</f>
        <v>550</v>
      </c>
      <c r="O2774" s="2">
        <v>556</v>
      </c>
    </row>
    <row r="2775" spans="1:15" x14ac:dyDescent="0.3">
      <c r="A2775" t="s">
        <v>2921</v>
      </c>
      <c r="B2775" t="s">
        <v>9</v>
      </c>
      <c r="C2775" t="str">
        <f>_xlfn.XLOOKUP(Sales_Pipeline[[#This Row],[Sales_Agent]],Sales_Teams[Sales_Agent],Sales_Teams[Manager])</f>
        <v>Dustin Brinkmann</v>
      </c>
      <c r="D2775" t="str">
        <f>_xlfn.XLOOKUP(Sales_Pipeline[[#This Row],[Manager]],Sales_Teams[Manager],Sales_Teams[Regional_Office])</f>
        <v>Central</v>
      </c>
      <c r="E2775" t="s">
        <v>76</v>
      </c>
      <c r="F2775" t="s">
        <v>94</v>
      </c>
      <c r="G2775" t="str">
        <f>IFERROR(_xlfn.XLOOKUP(Sales_Pipeline[[#This Row],[Account]],Accounts!$A$2:$A$86,Accounts!$F$2:$F$86),"")</f>
        <v>United States</v>
      </c>
      <c r="H2775" t="s">
        <v>57</v>
      </c>
      <c r="I2775" s="3">
        <v>42851</v>
      </c>
      <c r="J2775" s="3">
        <v>42963</v>
      </c>
      <c r="K2775" s="8" t="str">
        <f>IF(Sales_Pipeline[[#This Row],[Close_Date]]="","",TEXT(Sales_Pipeline[[#This Row],[Close_Date]],"ddd"))</f>
        <v>Wed</v>
      </c>
      <c r="L2775" s="8" t="str">
        <f>IF(Sales_Pipeline[[#This Row],[Close_Date]]="","",TEXT(Sales_Pipeline[[#This Row],[Close_Date]],"mmm"))</f>
        <v>Aug</v>
      </c>
      <c r="M2775" s="8" t="str">
        <f>IF(Sales_Pipeline[[#This Row],[Close_Date]]="","","Q"&amp;ROUNDUP(MONTH(Sales_Pipeline[[#This Row],[Close_Date]])/3,0))</f>
        <v>Q3</v>
      </c>
      <c r="N2775" s="2" cm="1">
        <f t="array" ref="N2775">IFERROR(_xlfn.IFS(Sales_Pipeline[[#This Row],[Deal_Stage]]="Won",_xlfn.XLOOKUP(Sales_Pipeline[[#This Row],[Product]],Products!$A$2:$A$8,Products!$C$2:$C$8),Sales_Pipeline[[#This Row],[Deal_Stage]]="Lost",_xlfn.XLOOKUP(Sales_Pipeline[[#This Row],[Product]],Products!$A$2:$A$8,Products!$C$2:$C$8)),"")</f>
        <v>3393</v>
      </c>
      <c r="O2775" s="2">
        <v>3025</v>
      </c>
    </row>
    <row r="2776" spans="1:15" x14ac:dyDescent="0.3">
      <c r="A2776" t="s">
        <v>2922</v>
      </c>
      <c r="B2776" t="s">
        <v>14</v>
      </c>
      <c r="C2776" t="str">
        <f>_xlfn.XLOOKUP(Sales_Pipeline[[#This Row],[Sales_Agent]],Sales_Teams[Sales_Agent],Sales_Teams[Manager])</f>
        <v>Melvin Marxen</v>
      </c>
      <c r="D2776" t="str">
        <f>_xlfn.XLOOKUP(Sales_Pipeline[[#This Row],[Manager]],Sales_Teams[Manager],Sales_Teams[Regional_Office])</f>
        <v>Central</v>
      </c>
      <c r="E2776" t="s">
        <v>61</v>
      </c>
      <c r="F2776" t="s">
        <v>234</v>
      </c>
      <c r="G2776" t="str">
        <f>IFERROR(_xlfn.XLOOKUP(Sales_Pipeline[[#This Row],[Account]],Accounts!$A$2:$A$86,Accounts!$F$2:$F$86),"")</f>
        <v>United States</v>
      </c>
      <c r="H2776" t="s">
        <v>57</v>
      </c>
      <c r="I2776" s="3">
        <v>42851</v>
      </c>
      <c r="J2776" s="3">
        <v>42891</v>
      </c>
      <c r="K2776" s="8" t="str">
        <f>IF(Sales_Pipeline[[#This Row],[Close_Date]]="","",TEXT(Sales_Pipeline[[#This Row],[Close_Date]],"ddd"))</f>
        <v>Mon</v>
      </c>
      <c r="L2776" s="8" t="str">
        <f>IF(Sales_Pipeline[[#This Row],[Close_Date]]="","",TEXT(Sales_Pipeline[[#This Row],[Close_Date]],"mmm"))</f>
        <v>Jun</v>
      </c>
      <c r="M2776" s="8" t="str">
        <f>IF(Sales_Pipeline[[#This Row],[Close_Date]]="","","Q"&amp;ROUNDUP(MONTH(Sales_Pipeline[[#This Row],[Close_Date]])/3,0))</f>
        <v>Q2</v>
      </c>
      <c r="N2776" s="2" cm="1">
        <f t="array" ref="N2776">IFERROR(_xlfn.IFS(Sales_Pipeline[[#This Row],[Deal_Stage]]="Won",_xlfn.XLOOKUP(Sales_Pipeline[[#This Row],[Product]],Products!$A$2:$A$8,Products!$C$2:$C$8),Sales_Pipeline[[#This Row],[Deal_Stage]]="Lost",_xlfn.XLOOKUP(Sales_Pipeline[[#This Row],[Product]],Products!$A$2:$A$8,Products!$C$2:$C$8)),"")</f>
        <v>55</v>
      </c>
      <c r="O2776" s="2">
        <v>54</v>
      </c>
    </row>
    <row r="2777" spans="1:15" x14ac:dyDescent="0.3">
      <c r="A2777" t="s">
        <v>2923</v>
      </c>
      <c r="B2777" t="s">
        <v>35</v>
      </c>
      <c r="C2777" t="str">
        <f>_xlfn.XLOOKUP(Sales_Pipeline[[#This Row],[Sales_Agent]],Sales_Teams[Sales_Agent],Sales_Teams[Manager])</f>
        <v>Celia Rouche</v>
      </c>
      <c r="D2777" t="str">
        <f>_xlfn.XLOOKUP(Sales_Pipeline[[#This Row],[Manager]],Sales_Teams[Manager],Sales_Teams[Regional_Office])</f>
        <v>West</v>
      </c>
      <c r="E2777" t="s">
        <v>61</v>
      </c>
      <c r="F2777" t="s">
        <v>234</v>
      </c>
      <c r="G2777" t="str">
        <f>IFERROR(_xlfn.XLOOKUP(Sales_Pipeline[[#This Row],[Account]],Accounts!$A$2:$A$86,Accounts!$F$2:$F$86),"")</f>
        <v>United States</v>
      </c>
      <c r="H2777" t="s">
        <v>57</v>
      </c>
      <c r="I2777" s="3">
        <v>42851</v>
      </c>
      <c r="J2777" s="3">
        <v>42853</v>
      </c>
      <c r="K2777" s="8" t="str">
        <f>IF(Sales_Pipeline[[#This Row],[Close_Date]]="","",TEXT(Sales_Pipeline[[#This Row],[Close_Date]],"ddd"))</f>
        <v>Fri</v>
      </c>
      <c r="L2777" s="8" t="str">
        <f>IF(Sales_Pipeline[[#This Row],[Close_Date]]="","",TEXT(Sales_Pipeline[[#This Row],[Close_Date]],"mmm"))</f>
        <v>Apr</v>
      </c>
      <c r="M2777" s="8" t="str">
        <f>IF(Sales_Pipeline[[#This Row],[Close_Date]]="","","Q"&amp;ROUNDUP(MONTH(Sales_Pipeline[[#This Row],[Close_Date]])/3,0))</f>
        <v>Q2</v>
      </c>
      <c r="N2777" s="2" cm="1">
        <f t="array" ref="N2777">IFERROR(_xlfn.IFS(Sales_Pipeline[[#This Row],[Deal_Stage]]="Won",_xlfn.XLOOKUP(Sales_Pipeline[[#This Row],[Product]],Products!$A$2:$A$8,Products!$C$2:$C$8),Sales_Pipeline[[#This Row],[Deal_Stage]]="Lost",_xlfn.XLOOKUP(Sales_Pipeline[[#This Row],[Product]],Products!$A$2:$A$8,Products!$C$2:$C$8)),"")</f>
        <v>55</v>
      </c>
      <c r="O2777" s="2">
        <v>53</v>
      </c>
    </row>
    <row r="2778" spans="1:15" x14ac:dyDescent="0.3">
      <c r="A2778" t="s">
        <v>2924</v>
      </c>
      <c r="B2778" t="s">
        <v>32</v>
      </c>
      <c r="C2778" t="str">
        <f>_xlfn.XLOOKUP(Sales_Pipeline[[#This Row],[Sales_Agent]],Sales_Teams[Sales_Agent],Sales_Teams[Manager])</f>
        <v>Celia Rouche</v>
      </c>
      <c r="D2778" t="str">
        <f>_xlfn.XLOOKUP(Sales_Pipeline[[#This Row],[Manager]],Sales_Teams[Manager],Sales_Teams[Regional_Office])</f>
        <v>West</v>
      </c>
      <c r="E2778" t="s">
        <v>8953</v>
      </c>
      <c r="F2778" t="s">
        <v>570</v>
      </c>
      <c r="G2778" t="str">
        <f>IFERROR(_xlfn.XLOOKUP(Sales_Pipeline[[#This Row],[Account]],Accounts!$A$2:$A$86,Accounts!$F$2:$F$86),"")</f>
        <v>Germany</v>
      </c>
      <c r="H2778" t="s">
        <v>57</v>
      </c>
      <c r="I2778" s="3">
        <v>42851</v>
      </c>
      <c r="J2778" s="3">
        <v>42852</v>
      </c>
      <c r="K2778" s="8" t="str">
        <f>IF(Sales_Pipeline[[#This Row],[Close_Date]]="","",TEXT(Sales_Pipeline[[#This Row],[Close_Date]],"ddd"))</f>
        <v>Thu</v>
      </c>
      <c r="L2778" s="8" t="str">
        <f>IF(Sales_Pipeline[[#This Row],[Close_Date]]="","",TEXT(Sales_Pipeline[[#This Row],[Close_Date]],"mmm"))</f>
        <v>Apr</v>
      </c>
      <c r="M2778" s="8" t="str">
        <f>IF(Sales_Pipeline[[#This Row],[Close_Date]]="","","Q"&amp;ROUNDUP(MONTH(Sales_Pipeline[[#This Row],[Close_Date]])/3,0))</f>
        <v>Q2</v>
      </c>
      <c r="N2778" s="2" cm="1">
        <f t="array" ref="N2778">IFERROR(_xlfn.IFS(Sales_Pipeline[[#This Row],[Deal_Stage]]="Won",_xlfn.XLOOKUP(Sales_Pipeline[[#This Row],[Product]],Products!$A$2:$A$8,Products!$C$2:$C$8),Sales_Pipeline[[#This Row],[Deal_Stage]]="Lost",_xlfn.XLOOKUP(Sales_Pipeline[[#This Row],[Product]],Products!$A$2:$A$8,Products!$C$2:$C$8)),"")</f>
        <v>4821</v>
      </c>
      <c r="O2778" s="2">
        <v>4735</v>
      </c>
    </row>
    <row r="2779" spans="1:15" x14ac:dyDescent="0.3">
      <c r="A2779" t="s">
        <v>2925</v>
      </c>
      <c r="B2779" t="s">
        <v>44</v>
      </c>
      <c r="C2779" t="str">
        <f>_xlfn.XLOOKUP(Sales_Pipeline[[#This Row],[Sales_Agent]],Sales_Teams[Sales_Agent],Sales_Teams[Manager])</f>
        <v>Summer Sewald</v>
      </c>
      <c r="D2779" t="str">
        <f>_xlfn.XLOOKUP(Sales_Pipeline[[#This Row],[Manager]],Sales_Teams[Manager],Sales_Teams[Regional_Office])</f>
        <v>West</v>
      </c>
      <c r="E2779" t="s">
        <v>63</v>
      </c>
      <c r="G2779" t="str">
        <f>IFERROR(_xlfn.XLOOKUP(Sales_Pipeline[[#This Row],[Account]],Accounts!$A$2:$A$86,Accounts!$F$2:$F$86),"")</f>
        <v/>
      </c>
      <c r="H2779" t="s">
        <v>77</v>
      </c>
      <c r="I2779" s="3">
        <v>42851</v>
      </c>
      <c r="K2779" s="8" t="str">
        <f>IF(Sales_Pipeline[[#This Row],[Close_Date]]="","",TEXT(Sales_Pipeline[[#This Row],[Close_Date]],"ddd"))</f>
        <v/>
      </c>
      <c r="L2779" s="8" t="str">
        <f>IF(Sales_Pipeline[[#This Row],[Close_Date]]="","",TEXT(Sales_Pipeline[[#This Row],[Close_Date]],"mmm"))</f>
        <v/>
      </c>
      <c r="M2779" s="8" t="str">
        <f>IF(Sales_Pipeline[[#This Row],[Close_Date]]="","","Q"&amp;ROUNDUP(MONTH(Sales_Pipeline[[#This Row],[Close_Date]])/3,0))</f>
        <v/>
      </c>
      <c r="N2779" s="2" t="str" cm="1">
        <f t="array" ref="N2779">IFERROR(_xlfn.IFS(Sales_Pipeline[[#This Row],[Deal_Stage]]="Won",_xlfn.XLOOKUP(Sales_Pipeline[[#This Row],[Product]],Products!$A$2:$A$8,Products!$C$2:$C$8),Sales_Pipeline[[#This Row],[Deal_Stage]]="Lost",_xlfn.XLOOKUP(Sales_Pipeline[[#This Row],[Product]],Products!$A$2:$A$8,Products!$C$2:$C$8)),"")</f>
        <v/>
      </c>
      <c r="O2779" s="2">
        <v>0</v>
      </c>
    </row>
    <row r="2780" spans="1:15" x14ac:dyDescent="0.3">
      <c r="A2780" t="s">
        <v>2926</v>
      </c>
      <c r="B2780" t="s">
        <v>30</v>
      </c>
      <c r="C2780" t="str">
        <f>_xlfn.XLOOKUP(Sales_Pipeline[[#This Row],[Sales_Agent]],Sales_Teams[Sales_Agent],Sales_Teams[Manager])</f>
        <v>Rocco Neubert</v>
      </c>
      <c r="D2780" t="str">
        <f>_xlfn.XLOOKUP(Sales_Pipeline[[#This Row],[Manager]],Sales_Teams[Manager],Sales_Teams[Regional_Office])</f>
        <v>East</v>
      </c>
      <c r="E2780" t="s">
        <v>63</v>
      </c>
      <c r="F2780" t="s">
        <v>216</v>
      </c>
      <c r="G2780" t="str">
        <f>IFERROR(_xlfn.XLOOKUP(Sales_Pipeline[[#This Row],[Account]],Accounts!$A$2:$A$86,Accounts!$F$2:$F$86),"")</f>
        <v>United States</v>
      </c>
      <c r="H2780" t="s">
        <v>57</v>
      </c>
      <c r="I2780" s="3">
        <v>42852</v>
      </c>
      <c r="J2780" s="3">
        <v>42854</v>
      </c>
      <c r="K2780" s="8" t="str">
        <f>IF(Sales_Pipeline[[#This Row],[Close_Date]]="","",TEXT(Sales_Pipeline[[#This Row],[Close_Date]],"ddd"))</f>
        <v>Sat</v>
      </c>
      <c r="L2780" s="8" t="str">
        <f>IF(Sales_Pipeline[[#This Row],[Close_Date]]="","",TEXT(Sales_Pipeline[[#This Row],[Close_Date]],"mmm"))</f>
        <v>Apr</v>
      </c>
      <c r="M2780" s="8" t="str">
        <f>IF(Sales_Pipeline[[#This Row],[Close_Date]]="","","Q"&amp;ROUNDUP(MONTH(Sales_Pipeline[[#This Row],[Close_Date]])/3,0))</f>
        <v>Q2</v>
      </c>
      <c r="N2780" s="2" cm="1">
        <f t="array" ref="N2780">IFERROR(_xlfn.IFS(Sales_Pipeline[[#This Row],[Deal_Stage]]="Won",_xlfn.XLOOKUP(Sales_Pipeline[[#This Row],[Product]],Products!$A$2:$A$8,Products!$C$2:$C$8),Sales_Pipeline[[#This Row],[Deal_Stage]]="Lost",_xlfn.XLOOKUP(Sales_Pipeline[[#This Row],[Product]],Products!$A$2:$A$8,Products!$C$2:$C$8)),"")</f>
        <v>550</v>
      </c>
      <c r="O2780" s="2">
        <v>584</v>
      </c>
    </row>
    <row r="2781" spans="1:15" x14ac:dyDescent="0.3">
      <c r="A2781" t="s">
        <v>2927</v>
      </c>
      <c r="B2781" t="s">
        <v>27</v>
      </c>
      <c r="C2781" t="str">
        <f>_xlfn.XLOOKUP(Sales_Pipeline[[#This Row],[Sales_Agent]],Sales_Teams[Sales_Agent],Sales_Teams[Manager])</f>
        <v>Rocco Neubert</v>
      </c>
      <c r="D2781" t="str">
        <f>_xlfn.XLOOKUP(Sales_Pipeline[[#This Row],[Manager]],Sales_Teams[Manager],Sales_Teams[Regional_Office])</f>
        <v>East</v>
      </c>
      <c r="E2781" t="s">
        <v>8953</v>
      </c>
      <c r="F2781" t="s">
        <v>206</v>
      </c>
      <c r="G2781" t="str">
        <f>IFERROR(_xlfn.XLOOKUP(Sales_Pipeline[[#This Row],[Account]],Accounts!$A$2:$A$86,Accounts!$F$2:$F$86),"")</f>
        <v>United States</v>
      </c>
      <c r="H2781" t="s">
        <v>82</v>
      </c>
      <c r="I2781" s="3">
        <v>42852</v>
      </c>
      <c r="J2781" s="3">
        <v>42867</v>
      </c>
      <c r="K2781" s="8" t="str">
        <f>IF(Sales_Pipeline[[#This Row],[Close_Date]]="","",TEXT(Sales_Pipeline[[#This Row],[Close_Date]],"ddd"))</f>
        <v>Fri</v>
      </c>
      <c r="L2781" s="8" t="str">
        <f>IF(Sales_Pipeline[[#This Row],[Close_Date]]="","",TEXT(Sales_Pipeline[[#This Row],[Close_Date]],"mmm"))</f>
        <v>May</v>
      </c>
      <c r="M2781" s="8" t="str">
        <f>IF(Sales_Pipeline[[#This Row],[Close_Date]]="","","Q"&amp;ROUNDUP(MONTH(Sales_Pipeline[[#This Row],[Close_Date]])/3,0))</f>
        <v>Q2</v>
      </c>
      <c r="N2781" s="2" cm="1">
        <f t="array" ref="N2781">IFERROR(_xlfn.IFS(Sales_Pipeline[[#This Row],[Deal_Stage]]="Won",_xlfn.XLOOKUP(Sales_Pipeline[[#This Row],[Product]],Products!$A$2:$A$8,Products!$C$2:$C$8),Sales_Pipeline[[#This Row],[Deal_Stage]]="Lost",_xlfn.XLOOKUP(Sales_Pipeline[[#This Row],[Product]],Products!$A$2:$A$8,Products!$C$2:$C$8)),"")</f>
        <v>4821</v>
      </c>
      <c r="O2781" s="2">
        <v>0</v>
      </c>
    </row>
    <row r="2782" spans="1:15" x14ac:dyDescent="0.3">
      <c r="A2782" t="s">
        <v>2928</v>
      </c>
      <c r="B2782" t="s">
        <v>25</v>
      </c>
      <c r="C2782" t="str">
        <f>_xlfn.XLOOKUP(Sales_Pipeline[[#This Row],[Sales_Agent]],Sales_Teams[Sales_Agent],Sales_Teams[Manager])</f>
        <v>Rocco Neubert</v>
      </c>
      <c r="D2782" t="str">
        <f>_xlfn.XLOOKUP(Sales_Pipeline[[#This Row],[Manager]],Sales_Teams[Manager],Sales_Teams[Regional_Office])</f>
        <v>East</v>
      </c>
      <c r="E2782" t="s">
        <v>84</v>
      </c>
      <c r="G2782" t="str">
        <f>IFERROR(_xlfn.XLOOKUP(Sales_Pipeline[[#This Row],[Account]],Accounts!$A$2:$A$86,Accounts!$F$2:$F$86),"")</f>
        <v/>
      </c>
      <c r="H2782" t="s">
        <v>77</v>
      </c>
      <c r="I2782" s="3">
        <v>42852</v>
      </c>
      <c r="K2782" s="8" t="str">
        <f>IF(Sales_Pipeline[[#This Row],[Close_Date]]="","",TEXT(Sales_Pipeline[[#This Row],[Close_Date]],"ddd"))</f>
        <v/>
      </c>
      <c r="L2782" s="8" t="str">
        <f>IF(Sales_Pipeline[[#This Row],[Close_Date]]="","",TEXT(Sales_Pipeline[[#This Row],[Close_Date]],"mmm"))</f>
        <v/>
      </c>
      <c r="M2782" s="8" t="str">
        <f>IF(Sales_Pipeline[[#This Row],[Close_Date]]="","","Q"&amp;ROUNDUP(MONTH(Sales_Pipeline[[#This Row],[Close_Date]])/3,0))</f>
        <v/>
      </c>
      <c r="N2782" s="2" t="str" cm="1">
        <f t="array" ref="N2782">IFERROR(_xlfn.IFS(Sales_Pipeline[[#This Row],[Deal_Stage]]="Won",_xlfn.XLOOKUP(Sales_Pipeline[[#This Row],[Product]],Products!$A$2:$A$8,Products!$C$2:$C$8),Sales_Pipeline[[#This Row],[Deal_Stage]]="Lost",_xlfn.XLOOKUP(Sales_Pipeline[[#This Row],[Product]],Products!$A$2:$A$8,Products!$C$2:$C$8)),"")</f>
        <v/>
      </c>
      <c r="O2782" s="2">
        <v>0</v>
      </c>
    </row>
    <row r="2783" spans="1:15" x14ac:dyDescent="0.3">
      <c r="A2783" t="s">
        <v>2929</v>
      </c>
      <c r="B2783" t="s">
        <v>25</v>
      </c>
      <c r="C2783" t="str">
        <f>_xlfn.XLOOKUP(Sales_Pipeline[[#This Row],[Sales_Agent]],Sales_Teams[Sales_Agent],Sales_Teams[Manager])</f>
        <v>Rocco Neubert</v>
      </c>
      <c r="D2783" t="str">
        <f>_xlfn.XLOOKUP(Sales_Pipeline[[#This Row],[Manager]],Sales_Teams[Manager],Sales_Teams[Regional_Office])</f>
        <v>East</v>
      </c>
      <c r="E2783" t="s">
        <v>8953</v>
      </c>
      <c r="F2783" t="s">
        <v>216</v>
      </c>
      <c r="G2783" t="str">
        <f>IFERROR(_xlfn.XLOOKUP(Sales_Pipeline[[#This Row],[Account]],Accounts!$A$2:$A$86,Accounts!$F$2:$F$86),"")</f>
        <v>United States</v>
      </c>
      <c r="H2783" t="s">
        <v>57</v>
      </c>
      <c r="I2783" s="3">
        <v>42852</v>
      </c>
      <c r="J2783" s="3">
        <v>42853</v>
      </c>
      <c r="K2783" s="8" t="str">
        <f>IF(Sales_Pipeline[[#This Row],[Close_Date]]="","",TEXT(Sales_Pipeline[[#This Row],[Close_Date]],"ddd"))</f>
        <v>Fri</v>
      </c>
      <c r="L2783" s="8" t="str">
        <f>IF(Sales_Pipeline[[#This Row],[Close_Date]]="","",TEXT(Sales_Pipeline[[#This Row],[Close_Date]],"mmm"))</f>
        <v>Apr</v>
      </c>
      <c r="M2783" s="8" t="str">
        <f>IF(Sales_Pipeline[[#This Row],[Close_Date]]="","","Q"&amp;ROUNDUP(MONTH(Sales_Pipeline[[#This Row],[Close_Date]])/3,0))</f>
        <v>Q2</v>
      </c>
      <c r="N2783" s="2" cm="1">
        <f t="array" ref="N2783">IFERROR(_xlfn.IFS(Sales_Pipeline[[#This Row],[Deal_Stage]]="Won",_xlfn.XLOOKUP(Sales_Pipeline[[#This Row],[Product]],Products!$A$2:$A$8,Products!$C$2:$C$8),Sales_Pipeline[[#This Row],[Deal_Stage]]="Lost",_xlfn.XLOOKUP(Sales_Pipeline[[#This Row],[Product]],Products!$A$2:$A$8,Products!$C$2:$C$8)),"")</f>
        <v>4821</v>
      </c>
      <c r="O2783" s="2">
        <v>5676</v>
      </c>
    </row>
    <row r="2784" spans="1:15" x14ac:dyDescent="0.3">
      <c r="A2784" t="s">
        <v>2930</v>
      </c>
      <c r="B2784" t="s">
        <v>15</v>
      </c>
      <c r="C2784" t="str">
        <f>_xlfn.XLOOKUP(Sales_Pipeline[[#This Row],[Sales_Agent]],Sales_Teams[Sales_Agent],Sales_Teams[Manager])</f>
        <v>Melvin Marxen</v>
      </c>
      <c r="D2784" t="str">
        <f>_xlfn.XLOOKUP(Sales_Pipeline[[#This Row],[Manager]],Sales_Teams[Manager],Sales_Teams[Regional_Office])</f>
        <v>Central</v>
      </c>
      <c r="E2784" t="s">
        <v>63</v>
      </c>
      <c r="F2784" t="s">
        <v>136</v>
      </c>
      <c r="G2784" t="str">
        <f>IFERROR(_xlfn.XLOOKUP(Sales_Pipeline[[#This Row],[Account]],Accounts!$A$2:$A$86,Accounts!$F$2:$F$86),"")</f>
        <v>United States</v>
      </c>
      <c r="H2784" t="s">
        <v>82</v>
      </c>
      <c r="I2784" s="3">
        <v>42852</v>
      </c>
      <c r="J2784" s="3">
        <v>42854</v>
      </c>
      <c r="K2784" s="8" t="str">
        <f>IF(Sales_Pipeline[[#This Row],[Close_Date]]="","",TEXT(Sales_Pipeline[[#This Row],[Close_Date]],"ddd"))</f>
        <v>Sat</v>
      </c>
      <c r="L2784" s="8" t="str">
        <f>IF(Sales_Pipeline[[#This Row],[Close_Date]]="","",TEXT(Sales_Pipeline[[#This Row],[Close_Date]],"mmm"))</f>
        <v>Apr</v>
      </c>
      <c r="M2784" s="8" t="str">
        <f>IF(Sales_Pipeline[[#This Row],[Close_Date]]="","","Q"&amp;ROUNDUP(MONTH(Sales_Pipeline[[#This Row],[Close_Date]])/3,0))</f>
        <v>Q2</v>
      </c>
      <c r="N2784" s="2" cm="1">
        <f t="array" ref="N2784">IFERROR(_xlfn.IFS(Sales_Pipeline[[#This Row],[Deal_Stage]]="Won",_xlfn.XLOOKUP(Sales_Pipeline[[#This Row],[Product]],Products!$A$2:$A$8,Products!$C$2:$C$8),Sales_Pipeline[[#This Row],[Deal_Stage]]="Lost",_xlfn.XLOOKUP(Sales_Pipeline[[#This Row],[Product]],Products!$A$2:$A$8,Products!$C$2:$C$8)),"")</f>
        <v>550</v>
      </c>
      <c r="O2784" s="2">
        <v>0</v>
      </c>
    </row>
    <row r="2785" spans="1:15" x14ac:dyDescent="0.3">
      <c r="A2785" t="s">
        <v>2931</v>
      </c>
      <c r="B2785" t="s">
        <v>15</v>
      </c>
      <c r="C2785" t="str">
        <f>_xlfn.XLOOKUP(Sales_Pipeline[[#This Row],[Sales_Agent]],Sales_Teams[Sales_Agent],Sales_Teams[Manager])</f>
        <v>Melvin Marxen</v>
      </c>
      <c r="D2785" t="str">
        <f>_xlfn.XLOOKUP(Sales_Pipeline[[#This Row],[Manager]],Sales_Teams[Manager],Sales_Teams[Regional_Office])</f>
        <v>Central</v>
      </c>
      <c r="E2785" t="s">
        <v>8953</v>
      </c>
      <c r="F2785" t="s">
        <v>247</v>
      </c>
      <c r="G2785" t="str">
        <f>IFERROR(_xlfn.XLOOKUP(Sales_Pipeline[[#This Row],[Account]],Accounts!$A$2:$A$86,Accounts!$F$2:$F$86),"")</f>
        <v>United States</v>
      </c>
      <c r="H2785" t="s">
        <v>82</v>
      </c>
      <c r="I2785" s="3">
        <v>42852</v>
      </c>
      <c r="J2785" s="3">
        <v>42854</v>
      </c>
      <c r="K2785" s="8" t="str">
        <f>IF(Sales_Pipeline[[#This Row],[Close_Date]]="","",TEXT(Sales_Pipeline[[#This Row],[Close_Date]],"ddd"))</f>
        <v>Sat</v>
      </c>
      <c r="L2785" s="8" t="str">
        <f>IF(Sales_Pipeline[[#This Row],[Close_Date]]="","",TEXT(Sales_Pipeline[[#This Row],[Close_Date]],"mmm"))</f>
        <v>Apr</v>
      </c>
      <c r="M2785" s="8" t="str">
        <f>IF(Sales_Pipeline[[#This Row],[Close_Date]]="","","Q"&amp;ROUNDUP(MONTH(Sales_Pipeline[[#This Row],[Close_Date]])/3,0))</f>
        <v>Q2</v>
      </c>
      <c r="N2785" s="2" cm="1">
        <f t="array" ref="N2785">IFERROR(_xlfn.IFS(Sales_Pipeline[[#This Row],[Deal_Stage]]="Won",_xlfn.XLOOKUP(Sales_Pipeline[[#This Row],[Product]],Products!$A$2:$A$8,Products!$C$2:$C$8),Sales_Pipeline[[#This Row],[Deal_Stage]]="Lost",_xlfn.XLOOKUP(Sales_Pipeline[[#This Row],[Product]],Products!$A$2:$A$8,Products!$C$2:$C$8)),"")</f>
        <v>4821</v>
      </c>
      <c r="O2785" s="2">
        <v>0</v>
      </c>
    </row>
    <row r="2786" spans="1:15" x14ac:dyDescent="0.3">
      <c r="A2786" t="s">
        <v>2932</v>
      </c>
      <c r="B2786" t="s">
        <v>15</v>
      </c>
      <c r="C2786" t="str">
        <f>_xlfn.XLOOKUP(Sales_Pipeline[[#This Row],[Sales_Agent]],Sales_Teams[Sales_Agent],Sales_Teams[Manager])</f>
        <v>Melvin Marxen</v>
      </c>
      <c r="D2786" t="str">
        <f>_xlfn.XLOOKUP(Sales_Pipeline[[#This Row],[Manager]],Sales_Teams[Manager],Sales_Teams[Regional_Office])</f>
        <v>Central</v>
      </c>
      <c r="E2786" t="s">
        <v>8953</v>
      </c>
      <c r="F2786" t="s">
        <v>150</v>
      </c>
      <c r="G2786" t="str">
        <f>IFERROR(_xlfn.XLOOKUP(Sales_Pipeline[[#This Row],[Account]],Accounts!$A$2:$A$86,Accounts!$F$2:$F$86),"")</f>
        <v>United States</v>
      </c>
      <c r="H2786" t="s">
        <v>57</v>
      </c>
      <c r="I2786" s="3">
        <v>42852</v>
      </c>
      <c r="J2786" s="3">
        <v>42861</v>
      </c>
      <c r="K2786" s="8" t="str">
        <f>IF(Sales_Pipeline[[#This Row],[Close_Date]]="","",TEXT(Sales_Pipeline[[#This Row],[Close_Date]],"ddd"))</f>
        <v>Sat</v>
      </c>
      <c r="L2786" s="8" t="str">
        <f>IF(Sales_Pipeline[[#This Row],[Close_Date]]="","",TEXT(Sales_Pipeline[[#This Row],[Close_Date]],"mmm"))</f>
        <v>May</v>
      </c>
      <c r="M2786" s="8" t="str">
        <f>IF(Sales_Pipeline[[#This Row],[Close_Date]]="","","Q"&amp;ROUNDUP(MONTH(Sales_Pipeline[[#This Row],[Close_Date]])/3,0))</f>
        <v>Q2</v>
      </c>
      <c r="N2786" s="2" cm="1">
        <f t="array" ref="N2786">IFERROR(_xlfn.IFS(Sales_Pipeline[[#This Row],[Deal_Stage]]="Won",_xlfn.XLOOKUP(Sales_Pipeline[[#This Row],[Product]],Products!$A$2:$A$8,Products!$C$2:$C$8),Sales_Pipeline[[#This Row],[Deal_Stage]]="Lost",_xlfn.XLOOKUP(Sales_Pipeline[[#This Row],[Product]],Products!$A$2:$A$8,Products!$C$2:$C$8)),"")</f>
        <v>4821</v>
      </c>
      <c r="O2786" s="2">
        <v>4727</v>
      </c>
    </row>
    <row r="2787" spans="1:15" x14ac:dyDescent="0.3">
      <c r="A2787" t="s">
        <v>2933</v>
      </c>
      <c r="B2787" t="s">
        <v>22</v>
      </c>
      <c r="C2787" t="str">
        <f>_xlfn.XLOOKUP(Sales_Pipeline[[#This Row],[Sales_Agent]],Sales_Teams[Sales_Agent],Sales_Teams[Manager])</f>
        <v>Cara Losch</v>
      </c>
      <c r="D2787" t="str">
        <f>_xlfn.XLOOKUP(Sales_Pipeline[[#This Row],[Manager]],Sales_Teams[Manager],Sales_Teams[Regional_Office])</f>
        <v>East</v>
      </c>
      <c r="E2787" t="s">
        <v>84</v>
      </c>
      <c r="F2787" t="s">
        <v>253</v>
      </c>
      <c r="G2787" t="str">
        <f>IFERROR(_xlfn.XLOOKUP(Sales_Pipeline[[#This Row],[Account]],Accounts!$A$2:$A$86,Accounts!$F$2:$F$86),"")</f>
        <v>United States</v>
      </c>
      <c r="H2787" t="s">
        <v>82</v>
      </c>
      <c r="I2787" s="3">
        <v>42852</v>
      </c>
      <c r="J2787" s="3">
        <v>42958</v>
      </c>
      <c r="K2787" s="8" t="str">
        <f>IF(Sales_Pipeline[[#This Row],[Close_Date]]="","",TEXT(Sales_Pipeline[[#This Row],[Close_Date]],"ddd"))</f>
        <v>Fri</v>
      </c>
      <c r="L2787" s="8" t="str">
        <f>IF(Sales_Pipeline[[#This Row],[Close_Date]]="","",TEXT(Sales_Pipeline[[#This Row],[Close_Date]],"mmm"))</f>
        <v>Aug</v>
      </c>
      <c r="M2787" s="8" t="str">
        <f>IF(Sales_Pipeline[[#This Row],[Close_Date]]="","","Q"&amp;ROUNDUP(MONTH(Sales_Pipeline[[#This Row],[Close_Date]])/3,0))</f>
        <v>Q3</v>
      </c>
      <c r="N2787" s="2" cm="1">
        <f t="array" ref="N2787">IFERROR(_xlfn.IFS(Sales_Pipeline[[#This Row],[Deal_Stage]]="Won",_xlfn.XLOOKUP(Sales_Pipeline[[#This Row],[Product]],Products!$A$2:$A$8,Products!$C$2:$C$8),Sales_Pipeline[[#This Row],[Deal_Stage]]="Lost",_xlfn.XLOOKUP(Sales_Pipeline[[#This Row],[Product]],Products!$A$2:$A$8,Products!$C$2:$C$8)),"")</f>
        <v>5482</v>
      </c>
      <c r="O2787" s="2">
        <v>0</v>
      </c>
    </row>
    <row r="2788" spans="1:15" x14ac:dyDescent="0.3">
      <c r="A2788" t="s">
        <v>2934</v>
      </c>
      <c r="B2788" t="s">
        <v>13</v>
      </c>
      <c r="C2788" t="str">
        <f>_xlfn.XLOOKUP(Sales_Pipeline[[#This Row],[Sales_Agent]],Sales_Teams[Sales_Agent],Sales_Teams[Manager])</f>
        <v>Melvin Marxen</v>
      </c>
      <c r="D2788" t="str">
        <f>_xlfn.XLOOKUP(Sales_Pipeline[[#This Row],[Manager]],Sales_Teams[Manager],Sales_Teams[Regional_Office])</f>
        <v>Central</v>
      </c>
      <c r="E2788" t="s">
        <v>55</v>
      </c>
      <c r="F2788" t="s">
        <v>118</v>
      </c>
      <c r="G2788" t="str">
        <f>IFERROR(_xlfn.XLOOKUP(Sales_Pipeline[[#This Row],[Account]],Accounts!$A$2:$A$86,Accounts!$F$2:$F$86),"")</f>
        <v>United States</v>
      </c>
      <c r="H2788" t="s">
        <v>57</v>
      </c>
      <c r="I2788" s="3">
        <v>42852</v>
      </c>
      <c r="J2788" s="3">
        <v>42948</v>
      </c>
      <c r="K2788" s="8" t="str">
        <f>IF(Sales_Pipeline[[#This Row],[Close_Date]]="","",TEXT(Sales_Pipeline[[#This Row],[Close_Date]],"ddd"))</f>
        <v>Tue</v>
      </c>
      <c r="L2788" s="8" t="str">
        <f>IF(Sales_Pipeline[[#This Row],[Close_Date]]="","",TEXT(Sales_Pipeline[[#This Row],[Close_Date]],"mmm"))</f>
        <v>Aug</v>
      </c>
      <c r="M2788" s="8" t="str">
        <f>IF(Sales_Pipeline[[#This Row],[Close_Date]]="","","Q"&amp;ROUNDUP(MONTH(Sales_Pipeline[[#This Row],[Close_Date]])/3,0))</f>
        <v>Q3</v>
      </c>
      <c r="N2788" s="2" cm="1">
        <f t="array" ref="N2788">IFERROR(_xlfn.IFS(Sales_Pipeline[[#This Row],[Deal_Stage]]="Won",_xlfn.XLOOKUP(Sales_Pipeline[[#This Row],[Product]],Products!$A$2:$A$8,Products!$C$2:$C$8),Sales_Pipeline[[#This Row],[Deal_Stage]]="Lost",_xlfn.XLOOKUP(Sales_Pipeline[[#This Row],[Product]],Products!$A$2:$A$8,Products!$C$2:$C$8)),"")</f>
        <v>1096</v>
      </c>
      <c r="O2788" s="2">
        <v>821</v>
      </c>
    </row>
    <row r="2789" spans="1:15" x14ac:dyDescent="0.3">
      <c r="A2789" t="s">
        <v>2935</v>
      </c>
      <c r="B2789" t="s">
        <v>40</v>
      </c>
      <c r="C2789" t="str">
        <f>_xlfn.XLOOKUP(Sales_Pipeline[[#This Row],[Sales_Agent]],Sales_Teams[Sales_Agent],Sales_Teams[Manager])</f>
        <v>Summer Sewald</v>
      </c>
      <c r="D2789" t="str">
        <f>_xlfn.XLOOKUP(Sales_Pipeline[[#This Row],[Manager]],Sales_Teams[Manager],Sales_Teams[Regional_Office])</f>
        <v>West</v>
      </c>
      <c r="E2789" t="s">
        <v>55</v>
      </c>
      <c r="F2789" t="s">
        <v>143</v>
      </c>
      <c r="G2789" t="str">
        <f>IFERROR(_xlfn.XLOOKUP(Sales_Pipeline[[#This Row],[Account]],Accounts!$A$2:$A$86,Accounts!$F$2:$F$86),"")</f>
        <v>United States</v>
      </c>
      <c r="H2789" t="s">
        <v>82</v>
      </c>
      <c r="I2789" s="3">
        <v>42852</v>
      </c>
      <c r="J2789" s="3">
        <v>42872</v>
      </c>
      <c r="K2789" s="8" t="str">
        <f>IF(Sales_Pipeline[[#This Row],[Close_Date]]="","",TEXT(Sales_Pipeline[[#This Row],[Close_Date]],"ddd"))</f>
        <v>Wed</v>
      </c>
      <c r="L2789" s="8" t="str">
        <f>IF(Sales_Pipeline[[#This Row],[Close_Date]]="","",TEXT(Sales_Pipeline[[#This Row],[Close_Date]],"mmm"))</f>
        <v>May</v>
      </c>
      <c r="M2789" s="8" t="str">
        <f>IF(Sales_Pipeline[[#This Row],[Close_Date]]="","","Q"&amp;ROUNDUP(MONTH(Sales_Pipeline[[#This Row],[Close_Date]])/3,0))</f>
        <v>Q2</v>
      </c>
      <c r="N2789" s="2" cm="1">
        <f t="array" ref="N2789">IFERROR(_xlfn.IFS(Sales_Pipeline[[#This Row],[Deal_Stage]]="Won",_xlfn.XLOOKUP(Sales_Pipeline[[#This Row],[Product]],Products!$A$2:$A$8,Products!$C$2:$C$8),Sales_Pipeline[[#This Row],[Deal_Stage]]="Lost",_xlfn.XLOOKUP(Sales_Pipeline[[#This Row],[Product]],Products!$A$2:$A$8,Products!$C$2:$C$8)),"")</f>
        <v>1096</v>
      </c>
      <c r="O2789" s="2">
        <v>0</v>
      </c>
    </row>
    <row r="2790" spans="1:15" x14ac:dyDescent="0.3">
      <c r="A2790" t="s">
        <v>2936</v>
      </c>
      <c r="B2790" t="s">
        <v>8</v>
      </c>
      <c r="C2790" t="str">
        <f>_xlfn.XLOOKUP(Sales_Pipeline[[#This Row],[Sales_Agent]],Sales_Teams[Sales_Agent],Sales_Teams[Manager])</f>
        <v>Dustin Brinkmann</v>
      </c>
      <c r="D2790" t="str">
        <f>_xlfn.XLOOKUP(Sales_Pipeline[[#This Row],[Manager]],Sales_Teams[Manager],Sales_Teams[Regional_Office])</f>
        <v>Central</v>
      </c>
      <c r="E2790" t="s">
        <v>55</v>
      </c>
      <c r="F2790" t="s">
        <v>214</v>
      </c>
      <c r="G2790" t="str">
        <f>IFERROR(_xlfn.XLOOKUP(Sales_Pipeline[[#This Row],[Account]],Accounts!$A$2:$A$86,Accounts!$F$2:$F$86),"")</f>
        <v>United States</v>
      </c>
      <c r="H2790" t="s">
        <v>57</v>
      </c>
      <c r="I2790" s="3">
        <v>42852</v>
      </c>
      <c r="J2790" s="3">
        <v>42954</v>
      </c>
      <c r="K2790" s="8" t="str">
        <f>IF(Sales_Pipeline[[#This Row],[Close_Date]]="","",TEXT(Sales_Pipeline[[#This Row],[Close_Date]],"ddd"))</f>
        <v>Mon</v>
      </c>
      <c r="L2790" s="8" t="str">
        <f>IF(Sales_Pipeline[[#This Row],[Close_Date]]="","",TEXT(Sales_Pipeline[[#This Row],[Close_Date]],"mmm"))</f>
        <v>Aug</v>
      </c>
      <c r="M2790" s="8" t="str">
        <f>IF(Sales_Pipeline[[#This Row],[Close_Date]]="","","Q"&amp;ROUNDUP(MONTH(Sales_Pipeline[[#This Row],[Close_Date]])/3,0))</f>
        <v>Q3</v>
      </c>
      <c r="N2790" s="2" cm="1">
        <f t="array" ref="N2790">IFERROR(_xlfn.IFS(Sales_Pipeline[[#This Row],[Deal_Stage]]="Won",_xlfn.XLOOKUP(Sales_Pipeline[[#This Row],[Product]],Products!$A$2:$A$8,Products!$C$2:$C$8),Sales_Pipeline[[#This Row],[Deal_Stage]]="Lost",_xlfn.XLOOKUP(Sales_Pipeline[[#This Row],[Product]],Products!$A$2:$A$8,Products!$C$2:$C$8)),"")</f>
        <v>1096</v>
      </c>
      <c r="O2790" s="2">
        <v>999</v>
      </c>
    </row>
    <row r="2791" spans="1:15" x14ac:dyDescent="0.3">
      <c r="A2791" t="s">
        <v>2937</v>
      </c>
      <c r="B2791" t="s">
        <v>8</v>
      </c>
      <c r="C2791" t="str">
        <f>_xlfn.XLOOKUP(Sales_Pipeline[[#This Row],[Sales_Agent]],Sales_Teams[Sales_Agent],Sales_Teams[Manager])</f>
        <v>Dustin Brinkmann</v>
      </c>
      <c r="D2791" t="str">
        <f>_xlfn.XLOOKUP(Sales_Pipeline[[#This Row],[Manager]],Sales_Teams[Manager],Sales_Teams[Regional_Office])</f>
        <v>Central</v>
      </c>
      <c r="E2791" t="s">
        <v>61</v>
      </c>
      <c r="F2791" t="s">
        <v>118</v>
      </c>
      <c r="G2791" t="str">
        <f>IFERROR(_xlfn.XLOOKUP(Sales_Pipeline[[#This Row],[Account]],Accounts!$A$2:$A$86,Accounts!$F$2:$F$86),"")</f>
        <v>United States</v>
      </c>
      <c r="H2791" t="s">
        <v>57</v>
      </c>
      <c r="I2791" s="3">
        <v>42852</v>
      </c>
      <c r="J2791" s="3">
        <v>42952</v>
      </c>
      <c r="K2791" s="8" t="str">
        <f>IF(Sales_Pipeline[[#This Row],[Close_Date]]="","",TEXT(Sales_Pipeline[[#This Row],[Close_Date]],"ddd"))</f>
        <v>Sat</v>
      </c>
      <c r="L2791" s="8" t="str">
        <f>IF(Sales_Pipeline[[#This Row],[Close_Date]]="","",TEXT(Sales_Pipeline[[#This Row],[Close_Date]],"mmm"))</f>
        <v>Aug</v>
      </c>
      <c r="M2791" s="8" t="str">
        <f>IF(Sales_Pipeline[[#This Row],[Close_Date]]="","","Q"&amp;ROUNDUP(MONTH(Sales_Pipeline[[#This Row],[Close_Date]])/3,0))</f>
        <v>Q3</v>
      </c>
      <c r="N2791" s="2" cm="1">
        <f t="array" ref="N2791">IFERROR(_xlfn.IFS(Sales_Pipeline[[#This Row],[Deal_Stage]]="Won",_xlfn.XLOOKUP(Sales_Pipeline[[#This Row],[Product]],Products!$A$2:$A$8,Products!$C$2:$C$8),Sales_Pipeline[[#This Row],[Deal_Stage]]="Lost",_xlfn.XLOOKUP(Sales_Pipeline[[#This Row],[Product]],Products!$A$2:$A$8,Products!$C$2:$C$8)),"")</f>
        <v>55</v>
      </c>
      <c r="O2791" s="2">
        <v>54</v>
      </c>
    </row>
    <row r="2792" spans="1:15" x14ac:dyDescent="0.3">
      <c r="A2792" t="s">
        <v>2938</v>
      </c>
      <c r="B2792" t="s">
        <v>12</v>
      </c>
      <c r="C2792" t="str">
        <f>_xlfn.XLOOKUP(Sales_Pipeline[[#This Row],[Sales_Agent]],Sales_Teams[Sales_Agent],Sales_Teams[Manager])</f>
        <v>Melvin Marxen</v>
      </c>
      <c r="D2792" t="str">
        <f>_xlfn.XLOOKUP(Sales_Pipeline[[#This Row],[Manager]],Sales_Teams[Manager],Sales_Teams[Regional_Office])</f>
        <v>Central</v>
      </c>
      <c r="E2792" t="s">
        <v>63</v>
      </c>
      <c r="F2792" t="s">
        <v>141</v>
      </c>
      <c r="G2792" t="str">
        <f>IFERROR(_xlfn.XLOOKUP(Sales_Pipeline[[#This Row],[Account]],Accounts!$A$2:$A$86,Accounts!$F$2:$F$86),"")</f>
        <v>United States</v>
      </c>
      <c r="H2792" t="s">
        <v>82</v>
      </c>
      <c r="I2792" s="3">
        <v>42852</v>
      </c>
      <c r="J2792" s="3">
        <v>42953</v>
      </c>
      <c r="K2792" s="8" t="str">
        <f>IF(Sales_Pipeline[[#This Row],[Close_Date]]="","",TEXT(Sales_Pipeline[[#This Row],[Close_Date]],"ddd"))</f>
        <v>Sun</v>
      </c>
      <c r="L2792" s="8" t="str">
        <f>IF(Sales_Pipeline[[#This Row],[Close_Date]]="","",TEXT(Sales_Pipeline[[#This Row],[Close_Date]],"mmm"))</f>
        <v>Aug</v>
      </c>
      <c r="M2792" s="8" t="str">
        <f>IF(Sales_Pipeline[[#This Row],[Close_Date]]="","","Q"&amp;ROUNDUP(MONTH(Sales_Pipeline[[#This Row],[Close_Date]])/3,0))</f>
        <v>Q3</v>
      </c>
      <c r="N2792" s="2" cm="1">
        <f t="array" ref="N2792">IFERROR(_xlfn.IFS(Sales_Pipeline[[#This Row],[Deal_Stage]]="Won",_xlfn.XLOOKUP(Sales_Pipeline[[#This Row],[Product]],Products!$A$2:$A$8,Products!$C$2:$C$8),Sales_Pipeline[[#This Row],[Deal_Stage]]="Lost",_xlfn.XLOOKUP(Sales_Pipeline[[#This Row],[Product]],Products!$A$2:$A$8,Products!$C$2:$C$8)),"")</f>
        <v>550</v>
      </c>
      <c r="O2792" s="2">
        <v>0</v>
      </c>
    </row>
    <row r="2793" spans="1:15" x14ac:dyDescent="0.3">
      <c r="A2793" t="s">
        <v>2939</v>
      </c>
      <c r="B2793" t="s">
        <v>14</v>
      </c>
      <c r="C2793" t="str">
        <f>_xlfn.XLOOKUP(Sales_Pipeline[[#This Row],[Sales_Agent]],Sales_Teams[Sales_Agent],Sales_Teams[Manager])</f>
        <v>Melvin Marxen</v>
      </c>
      <c r="D2793" t="str">
        <f>_xlfn.XLOOKUP(Sales_Pipeline[[#This Row],[Manager]],Sales_Teams[Manager],Sales_Teams[Regional_Office])</f>
        <v>Central</v>
      </c>
      <c r="E2793" t="s">
        <v>76</v>
      </c>
      <c r="F2793" t="s">
        <v>132</v>
      </c>
      <c r="G2793" t="str">
        <f>IFERROR(_xlfn.XLOOKUP(Sales_Pipeline[[#This Row],[Account]],Accounts!$A$2:$A$86,Accounts!$F$2:$F$86),"")</f>
        <v>United States</v>
      </c>
      <c r="H2793" t="s">
        <v>57</v>
      </c>
      <c r="I2793" s="3">
        <v>42852</v>
      </c>
      <c r="J2793" s="3">
        <v>42865</v>
      </c>
      <c r="K2793" s="8" t="str">
        <f>IF(Sales_Pipeline[[#This Row],[Close_Date]]="","",TEXT(Sales_Pipeline[[#This Row],[Close_Date]],"ddd"))</f>
        <v>Wed</v>
      </c>
      <c r="L2793" s="8" t="str">
        <f>IF(Sales_Pipeline[[#This Row],[Close_Date]]="","",TEXT(Sales_Pipeline[[#This Row],[Close_Date]],"mmm"))</f>
        <v>May</v>
      </c>
      <c r="M2793" s="8" t="str">
        <f>IF(Sales_Pipeline[[#This Row],[Close_Date]]="","","Q"&amp;ROUNDUP(MONTH(Sales_Pipeline[[#This Row],[Close_Date]])/3,0))</f>
        <v>Q2</v>
      </c>
      <c r="N2793" s="2" cm="1">
        <f t="array" ref="N2793">IFERROR(_xlfn.IFS(Sales_Pipeline[[#This Row],[Deal_Stage]]="Won",_xlfn.XLOOKUP(Sales_Pipeline[[#This Row],[Product]],Products!$A$2:$A$8,Products!$C$2:$C$8),Sales_Pipeline[[#This Row],[Deal_Stage]]="Lost",_xlfn.XLOOKUP(Sales_Pipeline[[#This Row],[Product]],Products!$A$2:$A$8,Products!$C$2:$C$8)),"")</f>
        <v>3393</v>
      </c>
      <c r="O2793" s="2">
        <v>3397</v>
      </c>
    </row>
    <row r="2794" spans="1:15" x14ac:dyDescent="0.3">
      <c r="A2794" t="s">
        <v>2940</v>
      </c>
      <c r="B2794" t="s">
        <v>21</v>
      </c>
      <c r="C2794" t="str">
        <f>_xlfn.XLOOKUP(Sales_Pipeline[[#This Row],[Sales_Agent]],Sales_Teams[Sales_Agent],Sales_Teams[Manager])</f>
        <v>Cara Losch</v>
      </c>
      <c r="D2794" t="str">
        <f>_xlfn.XLOOKUP(Sales_Pipeline[[#This Row],[Manager]],Sales_Teams[Manager],Sales_Teams[Regional_Office])</f>
        <v>East</v>
      </c>
      <c r="E2794" t="s">
        <v>63</v>
      </c>
      <c r="F2794" t="s">
        <v>161</v>
      </c>
      <c r="G2794" t="str">
        <f>IFERROR(_xlfn.XLOOKUP(Sales_Pipeline[[#This Row],[Account]],Accounts!$A$2:$A$86,Accounts!$F$2:$F$86),"")</f>
        <v>United States</v>
      </c>
      <c r="H2794" t="s">
        <v>57</v>
      </c>
      <c r="I2794" s="3">
        <v>42852</v>
      </c>
      <c r="J2794" s="3">
        <v>42870</v>
      </c>
      <c r="K2794" s="8" t="str">
        <f>IF(Sales_Pipeline[[#This Row],[Close_Date]]="","",TEXT(Sales_Pipeline[[#This Row],[Close_Date]],"ddd"))</f>
        <v>Mon</v>
      </c>
      <c r="L2794" s="8" t="str">
        <f>IF(Sales_Pipeline[[#This Row],[Close_Date]]="","",TEXT(Sales_Pipeline[[#This Row],[Close_Date]],"mmm"))</f>
        <v>May</v>
      </c>
      <c r="M2794" s="8" t="str">
        <f>IF(Sales_Pipeline[[#This Row],[Close_Date]]="","","Q"&amp;ROUNDUP(MONTH(Sales_Pipeline[[#This Row],[Close_Date]])/3,0))</f>
        <v>Q2</v>
      </c>
      <c r="N2794" s="2" cm="1">
        <f t="array" ref="N2794">IFERROR(_xlfn.IFS(Sales_Pipeline[[#This Row],[Deal_Stage]]="Won",_xlfn.XLOOKUP(Sales_Pipeline[[#This Row],[Product]],Products!$A$2:$A$8,Products!$C$2:$C$8),Sales_Pipeline[[#This Row],[Deal_Stage]]="Lost",_xlfn.XLOOKUP(Sales_Pipeline[[#This Row],[Product]],Products!$A$2:$A$8,Products!$C$2:$C$8)),"")</f>
        <v>550</v>
      </c>
      <c r="O2794" s="2">
        <v>574</v>
      </c>
    </row>
    <row r="2795" spans="1:15" x14ac:dyDescent="0.3">
      <c r="A2795" t="s">
        <v>2941</v>
      </c>
      <c r="B2795" t="s">
        <v>7</v>
      </c>
      <c r="C2795" t="str">
        <f>_xlfn.XLOOKUP(Sales_Pipeline[[#This Row],[Sales_Agent]],Sales_Teams[Sales_Agent],Sales_Teams[Manager])</f>
        <v>Dustin Brinkmann</v>
      </c>
      <c r="D2795" t="str">
        <f>_xlfn.XLOOKUP(Sales_Pipeline[[#This Row],[Manager]],Sales_Teams[Manager],Sales_Teams[Regional_Office])</f>
        <v>Central</v>
      </c>
      <c r="E2795" t="s">
        <v>61</v>
      </c>
      <c r="F2795" t="s">
        <v>333</v>
      </c>
      <c r="G2795" t="str">
        <f>IFERROR(_xlfn.XLOOKUP(Sales_Pipeline[[#This Row],[Account]],Accounts!$A$2:$A$86,Accounts!$F$2:$F$86),"")</f>
        <v>United States</v>
      </c>
      <c r="H2795" t="s">
        <v>82</v>
      </c>
      <c r="I2795" s="3">
        <v>42852</v>
      </c>
      <c r="J2795" s="3">
        <v>42864</v>
      </c>
      <c r="K2795" s="8" t="str">
        <f>IF(Sales_Pipeline[[#This Row],[Close_Date]]="","",TEXT(Sales_Pipeline[[#This Row],[Close_Date]],"ddd"))</f>
        <v>Tue</v>
      </c>
      <c r="L2795" s="8" t="str">
        <f>IF(Sales_Pipeline[[#This Row],[Close_Date]]="","",TEXT(Sales_Pipeline[[#This Row],[Close_Date]],"mmm"))</f>
        <v>May</v>
      </c>
      <c r="M2795" s="8" t="str">
        <f>IF(Sales_Pipeline[[#This Row],[Close_Date]]="","","Q"&amp;ROUNDUP(MONTH(Sales_Pipeline[[#This Row],[Close_Date]])/3,0))</f>
        <v>Q2</v>
      </c>
      <c r="N2795" s="2" cm="1">
        <f t="array" ref="N2795">IFERROR(_xlfn.IFS(Sales_Pipeline[[#This Row],[Deal_Stage]]="Won",_xlfn.XLOOKUP(Sales_Pipeline[[#This Row],[Product]],Products!$A$2:$A$8,Products!$C$2:$C$8),Sales_Pipeline[[#This Row],[Deal_Stage]]="Lost",_xlfn.XLOOKUP(Sales_Pipeline[[#This Row],[Product]],Products!$A$2:$A$8,Products!$C$2:$C$8)),"")</f>
        <v>55</v>
      </c>
      <c r="O2795" s="2">
        <v>0</v>
      </c>
    </row>
    <row r="2796" spans="1:15" x14ac:dyDescent="0.3">
      <c r="A2796" t="s">
        <v>2942</v>
      </c>
      <c r="B2796" t="s">
        <v>7</v>
      </c>
      <c r="C2796" t="str">
        <f>_xlfn.XLOOKUP(Sales_Pipeline[[#This Row],[Sales_Agent]],Sales_Teams[Sales_Agent],Sales_Teams[Manager])</f>
        <v>Dustin Brinkmann</v>
      </c>
      <c r="D2796" t="str">
        <f>_xlfn.XLOOKUP(Sales_Pipeline[[#This Row],[Manager]],Sales_Teams[Manager],Sales_Teams[Regional_Office])</f>
        <v>Central</v>
      </c>
      <c r="E2796" t="s">
        <v>61</v>
      </c>
      <c r="F2796" t="s">
        <v>132</v>
      </c>
      <c r="G2796" t="str">
        <f>IFERROR(_xlfn.XLOOKUP(Sales_Pipeline[[#This Row],[Account]],Accounts!$A$2:$A$86,Accounts!$F$2:$F$86),"")</f>
        <v>United States</v>
      </c>
      <c r="H2796" t="s">
        <v>57</v>
      </c>
      <c r="I2796" s="3">
        <v>42852</v>
      </c>
      <c r="J2796" s="3">
        <v>42962</v>
      </c>
      <c r="K2796" s="8" t="str">
        <f>IF(Sales_Pipeline[[#This Row],[Close_Date]]="","",TEXT(Sales_Pipeline[[#This Row],[Close_Date]],"ddd"))</f>
        <v>Tue</v>
      </c>
      <c r="L2796" s="8" t="str">
        <f>IF(Sales_Pipeline[[#This Row],[Close_Date]]="","",TEXT(Sales_Pipeline[[#This Row],[Close_Date]],"mmm"))</f>
        <v>Aug</v>
      </c>
      <c r="M2796" s="8" t="str">
        <f>IF(Sales_Pipeline[[#This Row],[Close_Date]]="","","Q"&amp;ROUNDUP(MONTH(Sales_Pipeline[[#This Row],[Close_Date]])/3,0))</f>
        <v>Q3</v>
      </c>
      <c r="N2796" s="2" cm="1">
        <f t="array" ref="N2796">IFERROR(_xlfn.IFS(Sales_Pipeline[[#This Row],[Deal_Stage]]="Won",_xlfn.XLOOKUP(Sales_Pipeline[[#This Row],[Product]],Products!$A$2:$A$8,Products!$C$2:$C$8),Sales_Pipeline[[#This Row],[Deal_Stage]]="Lost",_xlfn.XLOOKUP(Sales_Pipeline[[#This Row],[Product]],Products!$A$2:$A$8,Products!$C$2:$C$8)),"")</f>
        <v>55</v>
      </c>
      <c r="O2796" s="2">
        <v>59</v>
      </c>
    </row>
    <row r="2797" spans="1:15" x14ac:dyDescent="0.3">
      <c r="A2797" t="s">
        <v>2943</v>
      </c>
      <c r="B2797" t="s">
        <v>7</v>
      </c>
      <c r="C2797" t="str">
        <f>_xlfn.XLOOKUP(Sales_Pipeline[[#This Row],[Sales_Agent]],Sales_Teams[Sales_Agent],Sales_Teams[Manager])</f>
        <v>Dustin Brinkmann</v>
      </c>
      <c r="D2797" t="str">
        <f>_xlfn.XLOOKUP(Sales_Pipeline[[#This Row],[Manager]],Sales_Teams[Manager],Sales_Teams[Regional_Office])</f>
        <v>Central</v>
      </c>
      <c r="E2797" t="s">
        <v>61</v>
      </c>
      <c r="F2797" t="s">
        <v>94</v>
      </c>
      <c r="G2797" t="str">
        <f>IFERROR(_xlfn.XLOOKUP(Sales_Pipeline[[#This Row],[Account]],Accounts!$A$2:$A$86,Accounts!$F$2:$F$86),"")</f>
        <v>United States</v>
      </c>
      <c r="H2797" t="s">
        <v>57</v>
      </c>
      <c r="I2797" s="3">
        <v>42852</v>
      </c>
      <c r="J2797" s="3">
        <v>42854</v>
      </c>
      <c r="K2797" s="8" t="str">
        <f>IF(Sales_Pipeline[[#This Row],[Close_Date]]="","",TEXT(Sales_Pipeline[[#This Row],[Close_Date]],"ddd"))</f>
        <v>Sat</v>
      </c>
      <c r="L2797" s="8" t="str">
        <f>IF(Sales_Pipeline[[#This Row],[Close_Date]]="","",TEXT(Sales_Pipeline[[#This Row],[Close_Date]],"mmm"))</f>
        <v>Apr</v>
      </c>
      <c r="M2797" s="8" t="str">
        <f>IF(Sales_Pipeline[[#This Row],[Close_Date]]="","","Q"&amp;ROUNDUP(MONTH(Sales_Pipeline[[#This Row],[Close_Date]])/3,0))</f>
        <v>Q2</v>
      </c>
      <c r="N2797" s="2" cm="1">
        <f t="array" ref="N2797">IFERROR(_xlfn.IFS(Sales_Pipeline[[#This Row],[Deal_Stage]]="Won",_xlfn.XLOOKUP(Sales_Pipeline[[#This Row],[Product]],Products!$A$2:$A$8,Products!$C$2:$C$8),Sales_Pipeline[[#This Row],[Deal_Stage]]="Lost",_xlfn.XLOOKUP(Sales_Pipeline[[#This Row],[Product]],Products!$A$2:$A$8,Products!$C$2:$C$8)),"")</f>
        <v>55</v>
      </c>
      <c r="O2797" s="2">
        <v>60</v>
      </c>
    </row>
    <row r="2798" spans="1:15" x14ac:dyDescent="0.3">
      <c r="A2798" t="s">
        <v>2944</v>
      </c>
      <c r="B2798" t="s">
        <v>32</v>
      </c>
      <c r="C2798" t="str">
        <f>_xlfn.XLOOKUP(Sales_Pipeline[[#This Row],[Sales_Agent]],Sales_Teams[Sales_Agent],Sales_Teams[Manager])</f>
        <v>Celia Rouche</v>
      </c>
      <c r="D2798" t="str">
        <f>_xlfn.XLOOKUP(Sales_Pipeline[[#This Row],[Manager]],Sales_Teams[Manager],Sales_Teams[Regional_Office])</f>
        <v>West</v>
      </c>
      <c r="E2798" t="s">
        <v>63</v>
      </c>
      <c r="F2798" t="s">
        <v>201</v>
      </c>
      <c r="G2798" t="str">
        <f>IFERROR(_xlfn.XLOOKUP(Sales_Pipeline[[#This Row],[Account]],Accounts!$A$2:$A$86,Accounts!$F$2:$F$86),"")</f>
        <v>United States</v>
      </c>
      <c r="H2798" t="s">
        <v>82</v>
      </c>
      <c r="I2798" s="3">
        <v>42852</v>
      </c>
      <c r="J2798" s="3">
        <v>42854</v>
      </c>
      <c r="K2798" s="8" t="str">
        <f>IF(Sales_Pipeline[[#This Row],[Close_Date]]="","",TEXT(Sales_Pipeline[[#This Row],[Close_Date]],"ddd"))</f>
        <v>Sat</v>
      </c>
      <c r="L2798" s="8" t="str">
        <f>IF(Sales_Pipeline[[#This Row],[Close_Date]]="","",TEXT(Sales_Pipeline[[#This Row],[Close_Date]],"mmm"))</f>
        <v>Apr</v>
      </c>
      <c r="M2798" s="8" t="str">
        <f>IF(Sales_Pipeline[[#This Row],[Close_Date]]="","","Q"&amp;ROUNDUP(MONTH(Sales_Pipeline[[#This Row],[Close_Date]])/3,0))</f>
        <v>Q2</v>
      </c>
      <c r="N2798" s="2" cm="1">
        <f t="array" ref="N2798">IFERROR(_xlfn.IFS(Sales_Pipeline[[#This Row],[Deal_Stage]]="Won",_xlfn.XLOOKUP(Sales_Pipeline[[#This Row],[Product]],Products!$A$2:$A$8,Products!$C$2:$C$8),Sales_Pipeline[[#This Row],[Deal_Stage]]="Lost",_xlfn.XLOOKUP(Sales_Pipeline[[#This Row],[Product]],Products!$A$2:$A$8,Products!$C$2:$C$8)),"")</f>
        <v>550</v>
      </c>
      <c r="O2798" s="2">
        <v>0</v>
      </c>
    </row>
    <row r="2799" spans="1:15" x14ac:dyDescent="0.3">
      <c r="A2799" t="s">
        <v>2945</v>
      </c>
      <c r="B2799" t="s">
        <v>32</v>
      </c>
      <c r="C2799" t="str">
        <f>_xlfn.XLOOKUP(Sales_Pipeline[[#This Row],[Sales_Agent]],Sales_Teams[Sales_Agent],Sales_Teams[Manager])</f>
        <v>Celia Rouche</v>
      </c>
      <c r="D2799" t="str">
        <f>_xlfn.XLOOKUP(Sales_Pipeline[[#This Row],[Manager]],Sales_Teams[Manager],Sales_Teams[Regional_Office])</f>
        <v>West</v>
      </c>
      <c r="E2799" t="s">
        <v>63</v>
      </c>
      <c r="F2799" t="s">
        <v>107</v>
      </c>
      <c r="G2799" t="str">
        <f>IFERROR(_xlfn.XLOOKUP(Sales_Pipeline[[#This Row],[Account]],Accounts!$A$2:$A$86,Accounts!$F$2:$F$86),"")</f>
        <v>United States</v>
      </c>
      <c r="H2799" t="s">
        <v>57</v>
      </c>
      <c r="I2799" s="3">
        <v>42852</v>
      </c>
      <c r="J2799" s="3">
        <v>42870</v>
      </c>
      <c r="K2799" s="8" t="str">
        <f>IF(Sales_Pipeline[[#This Row],[Close_Date]]="","",TEXT(Sales_Pipeline[[#This Row],[Close_Date]],"ddd"))</f>
        <v>Mon</v>
      </c>
      <c r="L2799" s="8" t="str">
        <f>IF(Sales_Pipeline[[#This Row],[Close_Date]]="","",TEXT(Sales_Pipeline[[#This Row],[Close_Date]],"mmm"))</f>
        <v>May</v>
      </c>
      <c r="M2799" s="8" t="str">
        <f>IF(Sales_Pipeline[[#This Row],[Close_Date]]="","","Q"&amp;ROUNDUP(MONTH(Sales_Pipeline[[#This Row],[Close_Date]])/3,0))</f>
        <v>Q2</v>
      </c>
      <c r="N2799" s="2" cm="1">
        <f t="array" ref="N2799">IFERROR(_xlfn.IFS(Sales_Pipeline[[#This Row],[Deal_Stage]]="Won",_xlfn.XLOOKUP(Sales_Pipeline[[#This Row],[Product]],Products!$A$2:$A$8,Products!$C$2:$C$8),Sales_Pipeline[[#This Row],[Deal_Stage]]="Lost",_xlfn.XLOOKUP(Sales_Pipeline[[#This Row],[Product]],Products!$A$2:$A$8,Products!$C$2:$C$8)),"")</f>
        <v>550</v>
      </c>
      <c r="O2799" s="2">
        <v>573</v>
      </c>
    </row>
    <row r="2800" spans="1:15" x14ac:dyDescent="0.3">
      <c r="A2800" t="s">
        <v>2946</v>
      </c>
      <c r="B2800" t="s">
        <v>32</v>
      </c>
      <c r="C2800" t="str">
        <f>_xlfn.XLOOKUP(Sales_Pipeline[[#This Row],[Sales_Agent]],Sales_Teams[Sales_Agent],Sales_Teams[Manager])</f>
        <v>Celia Rouche</v>
      </c>
      <c r="D2800" t="str">
        <f>_xlfn.XLOOKUP(Sales_Pipeline[[#This Row],[Manager]],Sales_Teams[Manager],Sales_Teams[Regional_Office])</f>
        <v>West</v>
      </c>
      <c r="E2800" t="s">
        <v>8953</v>
      </c>
      <c r="F2800" t="s">
        <v>89</v>
      </c>
      <c r="G2800" t="str">
        <f>IFERROR(_xlfn.XLOOKUP(Sales_Pipeline[[#This Row],[Account]],Accounts!$A$2:$A$86,Accounts!$F$2:$F$86),"")</f>
        <v>United States</v>
      </c>
      <c r="H2800" t="s">
        <v>57</v>
      </c>
      <c r="I2800" s="3">
        <v>42852</v>
      </c>
      <c r="J2800" s="3">
        <v>42872</v>
      </c>
      <c r="K2800" s="8" t="str">
        <f>IF(Sales_Pipeline[[#This Row],[Close_Date]]="","",TEXT(Sales_Pipeline[[#This Row],[Close_Date]],"ddd"))</f>
        <v>Wed</v>
      </c>
      <c r="L2800" s="8" t="str">
        <f>IF(Sales_Pipeline[[#This Row],[Close_Date]]="","",TEXT(Sales_Pipeline[[#This Row],[Close_Date]],"mmm"))</f>
        <v>May</v>
      </c>
      <c r="M2800" s="8" t="str">
        <f>IF(Sales_Pipeline[[#This Row],[Close_Date]]="","","Q"&amp;ROUNDUP(MONTH(Sales_Pipeline[[#This Row],[Close_Date]])/3,0))</f>
        <v>Q2</v>
      </c>
      <c r="N2800" s="2" cm="1">
        <f t="array" ref="N2800">IFERROR(_xlfn.IFS(Sales_Pipeline[[#This Row],[Deal_Stage]]="Won",_xlfn.XLOOKUP(Sales_Pipeline[[#This Row],[Product]],Products!$A$2:$A$8,Products!$C$2:$C$8),Sales_Pipeline[[#This Row],[Deal_Stage]]="Lost",_xlfn.XLOOKUP(Sales_Pipeline[[#This Row],[Product]],Products!$A$2:$A$8,Products!$C$2:$C$8)),"")</f>
        <v>4821</v>
      </c>
      <c r="O2800" s="2">
        <v>4406</v>
      </c>
    </row>
    <row r="2801" spans="1:15" x14ac:dyDescent="0.3">
      <c r="A2801" t="s">
        <v>2947</v>
      </c>
      <c r="B2801" t="s">
        <v>17</v>
      </c>
      <c r="C2801" t="str">
        <f>_xlfn.XLOOKUP(Sales_Pipeline[[#This Row],[Sales_Agent]],Sales_Teams[Sales_Agent],Sales_Teams[Manager])</f>
        <v>Cara Losch</v>
      </c>
      <c r="D2801" t="str">
        <f>_xlfn.XLOOKUP(Sales_Pipeline[[#This Row],[Manager]],Sales_Teams[Manager],Sales_Teams[Regional_Office])</f>
        <v>East</v>
      </c>
      <c r="E2801" t="s">
        <v>55</v>
      </c>
      <c r="F2801" t="s">
        <v>231</v>
      </c>
      <c r="G2801" t="str">
        <f>IFERROR(_xlfn.XLOOKUP(Sales_Pipeline[[#This Row],[Account]],Accounts!$A$2:$A$86,Accounts!$F$2:$F$86),"")</f>
        <v>United States</v>
      </c>
      <c r="H2801" t="s">
        <v>57</v>
      </c>
      <c r="I2801" s="3">
        <v>42852</v>
      </c>
      <c r="J2801" s="3">
        <v>42853</v>
      </c>
      <c r="K2801" s="8" t="str">
        <f>IF(Sales_Pipeline[[#This Row],[Close_Date]]="","",TEXT(Sales_Pipeline[[#This Row],[Close_Date]],"ddd"))</f>
        <v>Fri</v>
      </c>
      <c r="L2801" s="8" t="str">
        <f>IF(Sales_Pipeline[[#This Row],[Close_Date]]="","",TEXT(Sales_Pipeline[[#This Row],[Close_Date]],"mmm"))</f>
        <v>Apr</v>
      </c>
      <c r="M2801" s="8" t="str">
        <f>IF(Sales_Pipeline[[#This Row],[Close_Date]]="","","Q"&amp;ROUNDUP(MONTH(Sales_Pipeline[[#This Row],[Close_Date]])/3,0))</f>
        <v>Q2</v>
      </c>
      <c r="N2801" s="2" cm="1">
        <f t="array" ref="N2801">IFERROR(_xlfn.IFS(Sales_Pipeline[[#This Row],[Deal_Stage]]="Won",_xlfn.XLOOKUP(Sales_Pipeline[[#This Row],[Product]],Products!$A$2:$A$8,Products!$C$2:$C$8),Sales_Pipeline[[#This Row],[Deal_Stage]]="Lost",_xlfn.XLOOKUP(Sales_Pipeline[[#This Row],[Product]],Products!$A$2:$A$8,Products!$C$2:$C$8)),"")</f>
        <v>1096</v>
      </c>
      <c r="O2801" s="2">
        <v>1146</v>
      </c>
    </row>
    <row r="2802" spans="1:15" x14ac:dyDescent="0.3">
      <c r="A2802" t="s">
        <v>2948</v>
      </c>
      <c r="B2802" t="s">
        <v>23</v>
      </c>
      <c r="C2802" t="str">
        <f>_xlfn.XLOOKUP(Sales_Pipeline[[#This Row],[Sales_Agent]],Sales_Teams[Sales_Agent],Sales_Teams[Manager])</f>
        <v>Cara Losch</v>
      </c>
      <c r="D2802" t="str">
        <f>_xlfn.XLOOKUP(Sales_Pipeline[[#This Row],[Manager]],Sales_Teams[Manager],Sales_Teams[Regional_Office])</f>
        <v>East</v>
      </c>
      <c r="E2802" t="s">
        <v>61</v>
      </c>
      <c r="G2802" t="str">
        <f>IFERROR(_xlfn.XLOOKUP(Sales_Pipeline[[#This Row],[Account]],Accounts!$A$2:$A$86,Accounts!$F$2:$F$86),"")</f>
        <v/>
      </c>
      <c r="H2802" t="s">
        <v>77</v>
      </c>
      <c r="I2802" s="3">
        <v>42852</v>
      </c>
      <c r="K2802" s="8" t="str">
        <f>IF(Sales_Pipeline[[#This Row],[Close_Date]]="","",TEXT(Sales_Pipeline[[#This Row],[Close_Date]],"ddd"))</f>
        <v/>
      </c>
      <c r="L2802" s="8" t="str">
        <f>IF(Sales_Pipeline[[#This Row],[Close_Date]]="","",TEXT(Sales_Pipeline[[#This Row],[Close_Date]],"mmm"))</f>
        <v/>
      </c>
      <c r="M2802" s="8" t="str">
        <f>IF(Sales_Pipeline[[#This Row],[Close_Date]]="","","Q"&amp;ROUNDUP(MONTH(Sales_Pipeline[[#This Row],[Close_Date]])/3,0))</f>
        <v/>
      </c>
      <c r="N2802" s="2" t="str" cm="1">
        <f t="array" ref="N2802">IFERROR(_xlfn.IFS(Sales_Pipeline[[#This Row],[Deal_Stage]]="Won",_xlfn.XLOOKUP(Sales_Pipeline[[#This Row],[Product]],Products!$A$2:$A$8,Products!$C$2:$C$8),Sales_Pipeline[[#This Row],[Deal_Stage]]="Lost",_xlfn.XLOOKUP(Sales_Pipeline[[#This Row],[Product]],Products!$A$2:$A$8,Products!$C$2:$C$8)),"")</f>
        <v/>
      </c>
      <c r="O2802" s="2">
        <v>0</v>
      </c>
    </row>
    <row r="2803" spans="1:15" x14ac:dyDescent="0.3">
      <c r="A2803" t="s">
        <v>2949</v>
      </c>
      <c r="B2803" t="s">
        <v>23</v>
      </c>
      <c r="C2803" t="str">
        <f>_xlfn.XLOOKUP(Sales_Pipeline[[#This Row],[Sales_Agent]],Sales_Teams[Sales_Agent],Sales_Teams[Manager])</f>
        <v>Cara Losch</v>
      </c>
      <c r="D2803" t="str">
        <f>_xlfn.XLOOKUP(Sales_Pipeline[[#This Row],[Manager]],Sales_Teams[Manager],Sales_Teams[Regional_Office])</f>
        <v>East</v>
      </c>
      <c r="E2803" t="s">
        <v>63</v>
      </c>
      <c r="F2803" t="s">
        <v>196</v>
      </c>
      <c r="G2803" t="str">
        <f>IFERROR(_xlfn.XLOOKUP(Sales_Pipeline[[#This Row],[Account]],Accounts!$A$2:$A$86,Accounts!$F$2:$F$86),"")</f>
        <v>United States</v>
      </c>
      <c r="H2803" t="s">
        <v>57</v>
      </c>
      <c r="I2803" s="3">
        <v>42852</v>
      </c>
      <c r="J2803" s="3">
        <v>42868</v>
      </c>
      <c r="K2803" s="8" t="str">
        <f>IF(Sales_Pipeline[[#This Row],[Close_Date]]="","",TEXT(Sales_Pipeline[[#This Row],[Close_Date]],"ddd"))</f>
        <v>Sat</v>
      </c>
      <c r="L2803" s="8" t="str">
        <f>IF(Sales_Pipeline[[#This Row],[Close_Date]]="","",TEXT(Sales_Pipeline[[#This Row],[Close_Date]],"mmm"))</f>
        <v>May</v>
      </c>
      <c r="M2803" s="8" t="str">
        <f>IF(Sales_Pipeline[[#This Row],[Close_Date]]="","","Q"&amp;ROUNDUP(MONTH(Sales_Pipeline[[#This Row],[Close_Date]])/3,0))</f>
        <v>Q2</v>
      </c>
      <c r="N2803" s="2" cm="1">
        <f t="array" ref="N2803">IFERROR(_xlfn.IFS(Sales_Pipeline[[#This Row],[Deal_Stage]]="Won",_xlfn.XLOOKUP(Sales_Pipeline[[#This Row],[Product]],Products!$A$2:$A$8,Products!$C$2:$C$8),Sales_Pipeline[[#This Row],[Deal_Stage]]="Lost",_xlfn.XLOOKUP(Sales_Pipeline[[#This Row],[Product]],Products!$A$2:$A$8,Products!$C$2:$C$8)),"")</f>
        <v>550</v>
      </c>
      <c r="O2803" s="2">
        <v>525</v>
      </c>
    </row>
    <row r="2804" spans="1:15" x14ac:dyDescent="0.3">
      <c r="A2804" t="s">
        <v>2950</v>
      </c>
      <c r="B2804" t="s">
        <v>3</v>
      </c>
      <c r="C2804" t="str">
        <f>_xlfn.XLOOKUP(Sales_Pipeline[[#This Row],[Sales_Agent]],Sales_Teams[Sales_Agent],Sales_Teams[Manager])</f>
        <v>Dustin Brinkmann</v>
      </c>
      <c r="D2804" t="str">
        <f>_xlfn.XLOOKUP(Sales_Pipeline[[#This Row],[Manager]],Sales_Teams[Manager],Sales_Teams[Regional_Office])</f>
        <v>Central</v>
      </c>
      <c r="E2804" t="s">
        <v>63</v>
      </c>
      <c r="F2804" t="s">
        <v>214</v>
      </c>
      <c r="G2804" t="str">
        <f>IFERROR(_xlfn.XLOOKUP(Sales_Pipeline[[#This Row],[Account]],Accounts!$A$2:$A$86,Accounts!$F$2:$F$86),"")</f>
        <v>United States</v>
      </c>
      <c r="H2804" t="s">
        <v>82</v>
      </c>
      <c r="I2804" s="3">
        <v>42853</v>
      </c>
      <c r="J2804" s="3">
        <v>42854</v>
      </c>
      <c r="K2804" s="8" t="str">
        <f>IF(Sales_Pipeline[[#This Row],[Close_Date]]="","",TEXT(Sales_Pipeline[[#This Row],[Close_Date]],"ddd"))</f>
        <v>Sat</v>
      </c>
      <c r="L2804" s="8" t="str">
        <f>IF(Sales_Pipeline[[#This Row],[Close_Date]]="","",TEXT(Sales_Pipeline[[#This Row],[Close_Date]],"mmm"))</f>
        <v>Apr</v>
      </c>
      <c r="M2804" s="8" t="str">
        <f>IF(Sales_Pipeline[[#This Row],[Close_Date]]="","","Q"&amp;ROUNDUP(MONTH(Sales_Pipeline[[#This Row],[Close_Date]])/3,0))</f>
        <v>Q2</v>
      </c>
      <c r="N2804" s="2" cm="1">
        <f t="array" ref="N2804">IFERROR(_xlfn.IFS(Sales_Pipeline[[#This Row],[Deal_Stage]]="Won",_xlfn.XLOOKUP(Sales_Pipeline[[#This Row],[Product]],Products!$A$2:$A$8,Products!$C$2:$C$8),Sales_Pipeline[[#This Row],[Deal_Stage]]="Lost",_xlfn.XLOOKUP(Sales_Pipeline[[#This Row],[Product]],Products!$A$2:$A$8,Products!$C$2:$C$8)),"")</f>
        <v>550</v>
      </c>
      <c r="O2804" s="2">
        <v>0</v>
      </c>
    </row>
    <row r="2805" spans="1:15" x14ac:dyDescent="0.3">
      <c r="A2805" t="s">
        <v>2951</v>
      </c>
      <c r="B2805" t="s">
        <v>3</v>
      </c>
      <c r="C2805" t="str">
        <f>_xlfn.XLOOKUP(Sales_Pipeline[[#This Row],[Sales_Agent]],Sales_Teams[Sales_Agent],Sales_Teams[Manager])</f>
        <v>Dustin Brinkmann</v>
      </c>
      <c r="D2805" t="str">
        <f>_xlfn.XLOOKUP(Sales_Pipeline[[#This Row],[Manager]],Sales_Teams[Manager],Sales_Teams[Regional_Office])</f>
        <v>Central</v>
      </c>
      <c r="E2805" t="s">
        <v>55</v>
      </c>
      <c r="F2805" t="s">
        <v>247</v>
      </c>
      <c r="G2805" t="str">
        <f>IFERROR(_xlfn.XLOOKUP(Sales_Pipeline[[#This Row],[Account]],Accounts!$A$2:$A$86,Accounts!$F$2:$F$86),"")</f>
        <v>United States</v>
      </c>
      <c r="H2805" t="s">
        <v>82</v>
      </c>
      <c r="I2805" s="3">
        <v>42853</v>
      </c>
      <c r="J2805" s="3">
        <v>42984</v>
      </c>
      <c r="K2805" s="8" t="str">
        <f>IF(Sales_Pipeline[[#This Row],[Close_Date]]="","",TEXT(Sales_Pipeline[[#This Row],[Close_Date]],"ddd"))</f>
        <v>Wed</v>
      </c>
      <c r="L2805" s="8" t="str">
        <f>IF(Sales_Pipeline[[#This Row],[Close_Date]]="","",TEXT(Sales_Pipeline[[#This Row],[Close_Date]],"mmm"))</f>
        <v>Sep</v>
      </c>
      <c r="M2805" s="8" t="str">
        <f>IF(Sales_Pipeline[[#This Row],[Close_Date]]="","","Q"&amp;ROUNDUP(MONTH(Sales_Pipeline[[#This Row],[Close_Date]])/3,0))</f>
        <v>Q3</v>
      </c>
      <c r="N2805" s="2" cm="1">
        <f t="array" ref="N2805">IFERROR(_xlfn.IFS(Sales_Pipeline[[#This Row],[Deal_Stage]]="Won",_xlfn.XLOOKUP(Sales_Pipeline[[#This Row],[Product]],Products!$A$2:$A$8,Products!$C$2:$C$8),Sales_Pipeline[[#This Row],[Deal_Stage]]="Lost",_xlfn.XLOOKUP(Sales_Pipeline[[#This Row],[Product]],Products!$A$2:$A$8,Products!$C$2:$C$8)),"")</f>
        <v>1096</v>
      </c>
      <c r="O2805" s="2">
        <v>0</v>
      </c>
    </row>
    <row r="2806" spans="1:15" x14ac:dyDescent="0.3">
      <c r="A2806" t="s">
        <v>2952</v>
      </c>
      <c r="B2806" t="s">
        <v>3</v>
      </c>
      <c r="C2806" t="str">
        <f>_xlfn.XLOOKUP(Sales_Pipeline[[#This Row],[Sales_Agent]],Sales_Teams[Sales_Agent],Sales_Teams[Manager])</f>
        <v>Dustin Brinkmann</v>
      </c>
      <c r="D2806" t="str">
        <f>_xlfn.XLOOKUP(Sales_Pipeline[[#This Row],[Manager]],Sales_Teams[Manager],Sales_Teams[Regional_Office])</f>
        <v>Central</v>
      </c>
      <c r="E2806" t="s">
        <v>76</v>
      </c>
      <c r="F2806" t="s">
        <v>169</v>
      </c>
      <c r="G2806" t="str">
        <f>IFERROR(_xlfn.XLOOKUP(Sales_Pipeline[[#This Row],[Account]],Accounts!$A$2:$A$86,Accounts!$F$2:$F$86),"")</f>
        <v>Panama</v>
      </c>
      <c r="H2806" t="s">
        <v>57</v>
      </c>
      <c r="I2806" s="3">
        <v>42853</v>
      </c>
      <c r="J2806" s="3">
        <v>42961</v>
      </c>
      <c r="K2806" s="8" t="str">
        <f>IF(Sales_Pipeline[[#This Row],[Close_Date]]="","",TEXT(Sales_Pipeline[[#This Row],[Close_Date]],"ddd"))</f>
        <v>Mon</v>
      </c>
      <c r="L2806" s="8" t="str">
        <f>IF(Sales_Pipeline[[#This Row],[Close_Date]]="","",TEXT(Sales_Pipeline[[#This Row],[Close_Date]],"mmm"))</f>
        <v>Aug</v>
      </c>
      <c r="M2806" s="8" t="str">
        <f>IF(Sales_Pipeline[[#This Row],[Close_Date]]="","","Q"&amp;ROUNDUP(MONTH(Sales_Pipeline[[#This Row],[Close_Date]])/3,0))</f>
        <v>Q3</v>
      </c>
      <c r="N2806" s="2" cm="1">
        <f t="array" ref="N2806">IFERROR(_xlfn.IFS(Sales_Pipeline[[#This Row],[Deal_Stage]]="Won",_xlfn.XLOOKUP(Sales_Pipeline[[#This Row],[Product]],Products!$A$2:$A$8,Products!$C$2:$C$8),Sales_Pipeline[[#This Row],[Deal_Stage]]="Lost",_xlfn.XLOOKUP(Sales_Pipeline[[#This Row],[Product]],Products!$A$2:$A$8,Products!$C$2:$C$8)),"")</f>
        <v>3393</v>
      </c>
      <c r="O2806" s="2">
        <v>3334</v>
      </c>
    </row>
    <row r="2807" spans="1:15" x14ac:dyDescent="0.3">
      <c r="A2807" t="s">
        <v>2953</v>
      </c>
      <c r="B2807" t="s">
        <v>27</v>
      </c>
      <c r="C2807" t="str">
        <f>_xlfn.XLOOKUP(Sales_Pipeline[[#This Row],[Sales_Agent]],Sales_Teams[Sales_Agent],Sales_Teams[Manager])</f>
        <v>Rocco Neubert</v>
      </c>
      <c r="D2807" t="str">
        <f>_xlfn.XLOOKUP(Sales_Pipeline[[#This Row],[Manager]],Sales_Teams[Manager],Sales_Teams[Regional_Office])</f>
        <v>East</v>
      </c>
      <c r="E2807" t="s">
        <v>63</v>
      </c>
      <c r="F2807" t="s">
        <v>256</v>
      </c>
      <c r="G2807" t="str">
        <f>IFERROR(_xlfn.XLOOKUP(Sales_Pipeline[[#This Row],[Account]],Accounts!$A$2:$A$86,Accounts!$F$2:$F$86),"")</f>
        <v>United States</v>
      </c>
      <c r="H2807" t="s">
        <v>82</v>
      </c>
      <c r="I2807" s="3">
        <v>42853</v>
      </c>
      <c r="J2807" s="3">
        <v>42867</v>
      </c>
      <c r="K2807" s="8" t="str">
        <f>IF(Sales_Pipeline[[#This Row],[Close_Date]]="","",TEXT(Sales_Pipeline[[#This Row],[Close_Date]],"ddd"))</f>
        <v>Fri</v>
      </c>
      <c r="L2807" s="8" t="str">
        <f>IF(Sales_Pipeline[[#This Row],[Close_Date]]="","",TEXT(Sales_Pipeline[[#This Row],[Close_Date]],"mmm"))</f>
        <v>May</v>
      </c>
      <c r="M2807" s="8" t="str">
        <f>IF(Sales_Pipeline[[#This Row],[Close_Date]]="","","Q"&amp;ROUNDUP(MONTH(Sales_Pipeline[[#This Row],[Close_Date]])/3,0))</f>
        <v>Q2</v>
      </c>
      <c r="N2807" s="2" cm="1">
        <f t="array" ref="N2807">IFERROR(_xlfn.IFS(Sales_Pipeline[[#This Row],[Deal_Stage]]="Won",_xlfn.XLOOKUP(Sales_Pipeline[[#This Row],[Product]],Products!$A$2:$A$8,Products!$C$2:$C$8),Sales_Pipeline[[#This Row],[Deal_Stage]]="Lost",_xlfn.XLOOKUP(Sales_Pipeline[[#This Row],[Product]],Products!$A$2:$A$8,Products!$C$2:$C$8)),"")</f>
        <v>550</v>
      </c>
      <c r="O2807" s="2">
        <v>0</v>
      </c>
    </row>
    <row r="2808" spans="1:15" x14ac:dyDescent="0.3">
      <c r="A2808" t="s">
        <v>2954</v>
      </c>
      <c r="B2808" t="s">
        <v>25</v>
      </c>
      <c r="C2808" t="str">
        <f>_xlfn.XLOOKUP(Sales_Pipeline[[#This Row],[Sales_Agent]],Sales_Teams[Sales_Agent],Sales_Teams[Manager])</f>
        <v>Rocco Neubert</v>
      </c>
      <c r="D2808" t="str">
        <f>_xlfn.XLOOKUP(Sales_Pipeline[[#This Row],[Manager]],Sales_Teams[Manager],Sales_Teams[Regional_Office])</f>
        <v>East</v>
      </c>
      <c r="E2808" t="s">
        <v>55</v>
      </c>
      <c r="F2808" t="s">
        <v>225</v>
      </c>
      <c r="G2808" t="str">
        <f>IFERROR(_xlfn.XLOOKUP(Sales_Pipeline[[#This Row],[Account]],Accounts!$A$2:$A$86,Accounts!$F$2:$F$86),"")</f>
        <v>United States</v>
      </c>
      <c r="H2808" t="s">
        <v>82</v>
      </c>
      <c r="I2808" s="3">
        <v>42853</v>
      </c>
      <c r="J2808" s="3">
        <v>42855</v>
      </c>
      <c r="K2808" s="8" t="str">
        <f>IF(Sales_Pipeline[[#This Row],[Close_Date]]="","",TEXT(Sales_Pipeline[[#This Row],[Close_Date]],"ddd"))</f>
        <v>Sun</v>
      </c>
      <c r="L2808" s="8" t="str">
        <f>IF(Sales_Pipeline[[#This Row],[Close_Date]]="","",TEXT(Sales_Pipeline[[#This Row],[Close_Date]],"mmm"))</f>
        <v>Apr</v>
      </c>
      <c r="M2808" s="8" t="str">
        <f>IF(Sales_Pipeline[[#This Row],[Close_Date]]="","","Q"&amp;ROUNDUP(MONTH(Sales_Pipeline[[#This Row],[Close_Date]])/3,0))</f>
        <v>Q2</v>
      </c>
      <c r="N2808" s="2" cm="1">
        <f t="array" ref="N2808">IFERROR(_xlfn.IFS(Sales_Pipeline[[#This Row],[Deal_Stage]]="Won",_xlfn.XLOOKUP(Sales_Pipeline[[#This Row],[Product]],Products!$A$2:$A$8,Products!$C$2:$C$8),Sales_Pipeline[[#This Row],[Deal_Stage]]="Lost",_xlfn.XLOOKUP(Sales_Pipeline[[#This Row],[Product]],Products!$A$2:$A$8,Products!$C$2:$C$8)),"")</f>
        <v>1096</v>
      </c>
      <c r="O2808" s="2">
        <v>0</v>
      </c>
    </row>
    <row r="2809" spans="1:15" x14ac:dyDescent="0.3">
      <c r="A2809" t="s">
        <v>2955</v>
      </c>
      <c r="B2809" t="s">
        <v>28</v>
      </c>
      <c r="C2809" t="str">
        <f>_xlfn.XLOOKUP(Sales_Pipeline[[#This Row],[Sales_Agent]],Sales_Teams[Sales_Agent],Sales_Teams[Manager])</f>
        <v>Rocco Neubert</v>
      </c>
      <c r="D2809" t="str">
        <f>_xlfn.XLOOKUP(Sales_Pipeline[[#This Row],[Manager]],Sales_Teams[Manager],Sales_Teams[Regional_Office])</f>
        <v>East</v>
      </c>
      <c r="E2809" t="s">
        <v>8953</v>
      </c>
      <c r="F2809" t="s">
        <v>109</v>
      </c>
      <c r="G2809" t="str">
        <f>IFERROR(_xlfn.XLOOKUP(Sales_Pipeline[[#This Row],[Account]],Accounts!$A$2:$A$86,Accounts!$F$2:$F$86),"")</f>
        <v>Japan</v>
      </c>
      <c r="H2809" t="s">
        <v>82</v>
      </c>
      <c r="I2809" s="3">
        <v>42853</v>
      </c>
      <c r="J2809" s="3">
        <v>42854</v>
      </c>
      <c r="K2809" s="8" t="str">
        <f>IF(Sales_Pipeline[[#This Row],[Close_Date]]="","",TEXT(Sales_Pipeline[[#This Row],[Close_Date]],"ddd"))</f>
        <v>Sat</v>
      </c>
      <c r="L2809" s="8" t="str">
        <f>IF(Sales_Pipeline[[#This Row],[Close_Date]]="","",TEXT(Sales_Pipeline[[#This Row],[Close_Date]],"mmm"))</f>
        <v>Apr</v>
      </c>
      <c r="M2809" s="8" t="str">
        <f>IF(Sales_Pipeline[[#This Row],[Close_Date]]="","","Q"&amp;ROUNDUP(MONTH(Sales_Pipeline[[#This Row],[Close_Date]])/3,0))</f>
        <v>Q2</v>
      </c>
      <c r="N2809" s="2" cm="1">
        <f t="array" ref="N2809">IFERROR(_xlfn.IFS(Sales_Pipeline[[#This Row],[Deal_Stage]]="Won",_xlfn.XLOOKUP(Sales_Pipeline[[#This Row],[Product]],Products!$A$2:$A$8,Products!$C$2:$C$8),Sales_Pipeline[[#This Row],[Deal_Stage]]="Lost",_xlfn.XLOOKUP(Sales_Pipeline[[#This Row],[Product]],Products!$A$2:$A$8,Products!$C$2:$C$8)),"")</f>
        <v>4821</v>
      </c>
      <c r="O2809" s="2">
        <v>0</v>
      </c>
    </row>
    <row r="2810" spans="1:15" x14ac:dyDescent="0.3">
      <c r="A2810" t="s">
        <v>2956</v>
      </c>
      <c r="B2810" t="s">
        <v>38</v>
      </c>
      <c r="C2810" t="str">
        <f>_xlfn.XLOOKUP(Sales_Pipeline[[#This Row],[Sales_Agent]],Sales_Teams[Sales_Agent],Sales_Teams[Manager])</f>
        <v>Celia Rouche</v>
      </c>
      <c r="D2810" t="str">
        <f>_xlfn.XLOOKUP(Sales_Pipeline[[#This Row],[Manager]],Sales_Teams[Manager],Sales_Teams[Regional_Office])</f>
        <v>West</v>
      </c>
      <c r="E2810" t="s">
        <v>163</v>
      </c>
      <c r="F2810" t="s">
        <v>114</v>
      </c>
      <c r="G2810" t="str">
        <f>IFERROR(_xlfn.XLOOKUP(Sales_Pipeline[[#This Row],[Account]],Accounts!$A$2:$A$86,Accounts!$F$2:$F$86),"")</f>
        <v>United States</v>
      </c>
      <c r="H2810" t="s">
        <v>57</v>
      </c>
      <c r="I2810" s="3">
        <v>42853</v>
      </c>
      <c r="J2810" s="3">
        <v>42904</v>
      </c>
      <c r="K2810" s="8" t="str">
        <f>IF(Sales_Pipeline[[#This Row],[Close_Date]]="","",TEXT(Sales_Pipeline[[#This Row],[Close_Date]],"ddd"))</f>
        <v>Sun</v>
      </c>
      <c r="L2810" s="8" t="str">
        <f>IF(Sales_Pipeline[[#This Row],[Close_Date]]="","",TEXT(Sales_Pipeline[[#This Row],[Close_Date]],"mmm"))</f>
        <v>Jun</v>
      </c>
      <c r="M2810" s="8" t="str">
        <f>IF(Sales_Pipeline[[#This Row],[Close_Date]]="","","Q"&amp;ROUNDUP(MONTH(Sales_Pipeline[[#This Row],[Close_Date]])/3,0))</f>
        <v>Q2</v>
      </c>
      <c r="N2810" s="2" cm="1">
        <f t="array" ref="N2810">IFERROR(_xlfn.IFS(Sales_Pipeline[[#This Row],[Deal_Stage]]="Won",_xlfn.XLOOKUP(Sales_Pipeline[[#This Row],[Product]],Products!$A$2:$A$8,Products!$C$2:$C$8),Sales_Pipeline[[#This Row],[Deal_Stage]]="Lost",_xlfn.XLOOKUP(Sales_Pipeline[[#This Row],[Product]],Products!$A$2:$A$8,Products!$C$2:$C$8)),"")</f>
        <v>26768</v>
      </c>
      <c r="O2810" s="2">
        <v>27385</v>
      </c>
    </row>
    <row r="2811" spans="1:15" x14ac:dyDescent="0.3">
      <c r="A2811" t="s">
        <v>2957</v>
      </c>
      <c r="B2811" t="s">
        <v>10</v>
      </c>
      <c r="C2811" t="str">
        <f>_xlfn.XLOOKUP(Sales_Pipeline[[#This Row],[Sales_Agent]],Sales_Teams[Sales_Agent],Sales_Teams[Manager])</f>
        <v>Melvin Marxen</v>
      </c>
      <c r="D2811" t="str">
        <f>_xlfn.XLOOKUP(Sales_Pipeline[[#This Row],[Manager]],Sales_Teams[Manager],Sales_Teams[Regional_Office])</f>
        <v>Central</v>
      </c>
      <c r="E2811" t="s">
        <v>63</v>
      </c>
      <c r="F2811" t="s">
        <v>136</v>
      </c>
      <c r="G2811" t="str">
        <f>IFERROR(_xlfn.XLOOKUP(Sales_Pipeline[[#This Row],[Account]],Accounts!$A$2:$A$86,Accounts!$F$2:$F$86),"")</f>
        <v>United States</v>
      </c>
      <c r="H2811" t="s">
        <v>82</v>
      </c>
      <c r="I2811" s="3">
        <v>42853</v>
      </c>
      <c r="J2811" s="3">
        <v>42962</v>
      </c>
      <c r="K2811" s="8" t="str">
        <f>IF(Sales_Pipeline[[#This Row],[Close_Date]]="","",TEXT(Sales_Pipeline[[#This Row],[Close_Date]],"ddd"))</f>
        <v>Tue</v>
      </c>
      <c r="L2811" s="8" t="str">
        <f>IF(Sales_Pipeline[[#This Row],[Close_Date]]="","",TEXT(Sales_Pipeline[[#This Row],[Close_Date]],"mmm"))</f>
        <v>Aug</v>
      </c>
      <c r="M2811" s="8" t="str">
        <f>IF(Sales_Pipeline[[#This Row],[Close_Date]]="","","Q"&amp;ROUNDUP(MONTH(Sales_Pipeline[[#This Row],[Close_Date]])/3,0))</f>
        <v>Q3</v>
      </c>
      <c r="N2811" s="2" cm="1">
        <f t="array" ref="N2811">IFERROR(_xlfn.IFS(Sales_Pipeline[[#This Row],[Deal_Stage]]="Won",_xlfn.XLOOKUP(Sales_Pipeline[[#This Row],[Product]],Products!$A$2:$A$8,Products!$C$2:$C$8),Sales_Pipeline[[#This Row],[Deal_Stage]]="Lost",_xlfn.XLOOKUP(Sales_Pipeline[[#This Row],[Product]],Products!$A$2:$A$8,Products!$C$2:$C$8)),"")</f>
        <v>550</v>
      </c>
      <c r="O2811" s="2">
        <v>0</v>
      </c>
    </row>
    <row r="2812" spans="1:15" x14ac:dyDescent="0.3">
      <c r="A2812" t="s">
        <v>2958</v>
      </c>
      <c r="B2812" t="s">
        <v>43</v>
      </c>
      <c r="C2812" t="str">
        <f>_xlfn.XLOOKUP(Sales_Pipeline[[#This Row],[Sales_Agent]],Sales_Teams[Sales_Agent],Sales_Teams[Manager])</f>
        <v>Summer Sewald</v>
      </c>
      <c r="D2812" t="str">
        <f>_xlfn.XLOOKUP(Sales_Pipeline[[#This Row],[Manager]],Sales_Teams[Manager],Sales_Teams[Regional_Office])</f>
        <v>West</v>
      </c>
      <c r="E2812" t="s">
        <v>63</v>
      </c>
      <c r="F2812" t="s">
        <v>333</v>
      </c>
      <c r="G2812" t="str">
        <f>IFERROR(_xlfn.XLOOKUP(Sales_Pipeline[[#This Row],[Account]],Accounts!$A$2:$A$86,Accounts!$F$2:$F$86),"")</f>
        <v>United States</v>
      </c>
      <c r="H2812" t="s">
        <v>77</v>
      </c>
      <c r="I2812" s="3">
        <v>42853</v>
      </c>
      <c r="K2812" s="8" t="str">
        <f>IF(Sales_Pipeline[[#This Row],[Close_Date]]="","",TEXT(Sales_Pipeline[[#This Row],[Close_Date]],"ddd"))</f>
        <v/>
      </c>
      <c r="L2812" s="8" t="str">
        <f>IF(Sales_Pipeline[[#This Row],[Close_Date]]="","",TEXT(Sales_Pipeline[[#This Row],[Close_Date]],"mmm"))</f>
        <v/>
      </c>
      <c r="M2812" s="8" t="str">
        <f>IF(Sales_Pipeline[[#This Row],[Close_Date]]="","","Q"&amp;ROUNDUP(MONTH(Sales_Pipeline[[#This Row],[Close_Date]])/3,0))</f>
        <v/>
      </c>
      <c r="N2812" s="2" t="str" cm="1">
        <f t="array" ref="N2812">IFERROR(_xlfn.IFS(Sales_Pipeline[[#This Row],[Deal_Stage]]="Won",_xlfn.XLOOKUP(Sales_Pipeline[[#This Row],[Product]],Products!$A$2:$A$8,Products!$C$2:$C$8),Sales_Pipeline[[#This Row],[Deal_Stage]]="Lost",_xlfn.XLOOKUP(Sales_Pipeline[[#This Row],[Product]],Products!$A$2:$A$8,Products!$C$2:$C$8)),"")</f>
        <v/>
      </c>
      <c r="O2812" s="2">
        <v>0</v>
      </c>
    </row>
    <row r="2813" spans="1:15" x14ac:dyDescent="0.3">
      <c r="A2813" t="s">
        <v>2959</v>
      </c>
      <c r="B2813" t="s">
        <v>37</v>
      </c>
      <c r="C2813" t="str">
        <f>_xlfn.XLOOKUP(Sales_Pipeline[[#This Row],[Sales_Agent]],Sales_Teams[Sales_Agent],Sales_Teams[Manager])</f>
        <v>Celia Rouche</v>
      </c>
      <c r="D2813" t="str">
        <f>_xlfn.XLOOKUP(Sales_Pipeline[[#This Row],[Manager]],Sales_Teams[Manager],Sales_Teams[Regional_Office])</f>
        <v>West</v>
      </c>
      <c r="E2813" t="s">
        <v>55</v>
      </c>
      <c r="F2813" t="s">
        <v>201</v>
      </c>
      <c r="G2813" t="str">
        <f>IFERROR(_xlfn.XLOOKUP(Sales_Pipeline[[#This Row],[Account]],Accounts!$A$2:$A$86,Accounts!$F$2:$F$86),"")</f>
        <v>United States</v>
      </c>
      <c r="H2813" t="s">
        <v>82</v>
      </c>
      <c r="I2813" s="3">
        <v>42853</v>
      </c>
      <c r="J2813" s="3">
        <v>42854</v>
      </c>
      <c r="K2813" s="8" t="str">
        <f>IF(Sales_Pipeline[[#This Row],[Close_Date]]="","",TEXT(Sales_Pipeline[[#This Row],[Close_Date]],"ddd"))</f>
        <v>Sat</v>
      </c>
      <c r="L2813" s="8" t="str">
        <f>IF(Sales_Pipeline[[#This Row],[Close_Date]]="","",TEXT(Sales_Pipeline[[#This Row],[Close_Date]],"mmm"))</f>
        <v>Apr</v>
      </c>
      <c r="M2813" s="8" t="str">
        <f>IF(Sales_Pipeline[[#This Row],[Close_Date]]="","","Q"&amp;ROUNDUP(MONTH(Sales_Pipeline[[#This Row],[Close_Date]])/3,0))</f>
        <v>Q2</v>
      </c>
      <c r="N2813" s="2" cm="1">
        <f t="array" ref="N2813">IFERROR(_xlfn.IFS(Sales_Pipeline[[#This Row],[Deal_Stage]]="Won",_xlfn.XLOOKUP(Sales_Pipeline[[#This Row],[Product]],Products!$A$2:$A$8,Products!$C$2:$C$8),Sales_Pipeline[[#This Row],[Deal_Stage]]="Lost",_xlfn.XLOOKUP(Sales_Pipeline[[#This Row],[Product]],Products!$A$2:$A$8,Products!$C$2:$C$8)),"")</f>
        <v>1096</v>
      </c>
      <c r="O2813" s="2">
        <v>0</v>
      </c>
    </row>
    <row r="2814" spans="1:15" x14ac:dyDescent="0.3">
      <c r="A2814" t="s">
        <v>2960</v>
      </c>
      <c r="B2814" t="s">
        <v>9</v>
      </c>
      <c r="C2814" t="str">
        <f>_xlfn.XLOOKUP(Sales_Pipeline[[#This Row],[Sales_Agent]],Sales_Teams[Sales_Agent],Sales_Teams[Manager])</f>
        <v>Dustin Brinkmann</v>
      </c>
      <c r="D2814" t="str">
        <f>_xlfn.XLOOKUP(Sales_Pipeline[[#This Row],[Manager]],Sales_Teams[Manager],Sales_Teams[Regional_Office])</f>
        <v>Central</v>
      </c>
      <c r="E2814" t="s">
        <v>63</v>
      </c>
      <c r="F2814" t="s">
        <v>105</v>
      </c>
      <c r="G2814" t="str">
        <f>IFERROR(_xlfn.XLOOKUP(Sales_Pipeline[[#This Row],[Account]],Accounts!$A$2:$A$86,Accounts!$F$2:$F$86),"")</f>
        <v>United States</v>
      </c>
      <c r="H2814" t="s">
        <v>57</v>
      </c>
      <c r="I2814" s="3">
        <v>42853</v>
      </c>
      <c r="J2814" s="3">
        <v>42961</v>
      </c>
      <c r="K2814" s="8" t="str">
        <f>IF(Sales_Pipeline[[#This Row],[Close_Date]]="","",TEXT(Sales_Pipeline[[#This Row],[Close_Date]],"ddd"))</f>
        <v>Mon</v>
      </c>
      <c r="L2814" s="8" t="str">
        <f>IF(Sales_Pipeline[[#This Row],[Close_Date]]="","",TEXT(Sales_Pipeline[[#This Row],[Close_Date]],"mmm"))</f>
        <v>Aug</v>
      </c>
      <c r="M2814" s="8" t="str">
        <f>IF(Sales_Pipeline[[#This Row],[Close_Date]]="","","Q"&amp;ROUNDUP(MONTH(Sales_Pipeline[[#This Row],[Close_Date]])/3,0))</f>
        <v>Q3</v>
      </c>
      <c r="N2814" s="2" cm="1">
        <f t="array" ref="N2814">IFERROR(_xlfn.IFS(Sales_Pipeline[[#This Row],[Deal_Stage]]="Won",_xlfn.XLOOKUP(Sales_Pipeline[[#This Row],[Product]],Products!$A$2:$A$8,Products!$C$2:$C$8),Sales_Pipeline[[#This Row],[Deal_Stage]]="Lost",_xlfn.XLOOKUP(Sales_Pipeline[[#This Row],[Product]],Products!$A$2:$A$8,Products!$C$2:$C$8)),"")</f>
        <v>550</v>
      </c>
      <c r="O2814" s="2">
        <v>599</v>
      </c>
    </row>
    <row r="2815" spans="1:15" x14ac:dyDescent="0.3">
      <c r="A2815" t="s">
        <v>2961</v>
      </c>
      <c r="B2815" t="s">
        <v>21</v>
      </c>
      <c r="C2815" t="str">
        <f>_xlfn.XLOOKUP(Sales_Pipeline[[#This Row],[Sales_Agent]],Sales_Teams[Sales_Agent],Sales_Teams[Manager])</f>
        <v>Cara Losch</v>
      </c>
      <c r="D2815" t="str">
        <f>_xlfn.XLOOKUP(Sales_Pipeline[[#This Row],[Manager]],Sales_Teams[Manager],Sales_Teams[Regional_Office])</f>
        <v>East</v>
      </c>
      <c r="E2815" t="s">
        <v>61</v>
      </c>
      <c r="F2815" t="s">
        <v>129</v>
      </c>
      <c r="G2815" t="str">
        <f>IFERROR(_xlfn.XLOOKUP(Sales_Pipeline[[#This Row],[Account]],Accounts!$A$2:$A$86,Accounts!$F$2:$F$86),"")</f>
        <v>Jordan</v>
      </c>
      <c r="H2815" t="s">
        <v>57</v>
      </c>
      <c r="I2815" s="3">
        <v>42853</v>
      </c>
      <c r="J2815" s="3">
        <v>42858</v>
      </c>
      <c r="K2815" s="8" t="str">
        <f>IF(Sales_Pipeline[[#This Row],[Close_Date]]="","",TEXT(Sales_Pipeline[[#This Row],[Close_Date]],"ddd"))</f>
        <v>Wed</v>
      </c>
      <c r="L2815" s="8" t="str">
        <f>IF(Sales_Pipeline[[#This Row],[Close_Date]]="","",TEXT(Sales_Pipeline[[#This Row],[Close_Date]],"mmm"))</f>
        <v>May</v>
      </c>
      <c r="M2815" s="8" t="str">
        <f>IF(Sales_Pipeline[[#This Row],[Close_Date]]="","","Q"&amp;ROUNDUP(MONTH(Sales_Pipeline[[#This Row],[Close_Date]])/3,0))</f>
        <v>Q2</v>
      </c>
      <c r="N2815" s="2" cm="1">
        <f t="array" ref="N2815">IFERROR(_xlfn.IFS(Sales_Pipeline[[#This Row],[Deal_Stage]]="Won",_xlfn.XLOOKUP(Sales_Pipeline[[#This Row],[Product]],Products!$A$2:$A$8,Products!$C$2:$C$8),Sales_Pipeline[[#This Row],[Deal_Stage]]="Lost",_xlfn.XLOOKUP(Sales_Pipeline[[#This Row],[Product]],Products!$A$2:$A$8,Products!$C$2:$C$8)),"")</f>
        <v>55</v>
      </c>
      <c r="O2815" s="2">
        <v>64</v>
      </c>
    </row>
    <row r="2816" spans="1:15" x14ac:dyDescent="0.3">
      <c r="A2816" t="s">
        <v>2962</v>
      </c>
      <c r="B2816" t="s">
        <v>32</v>
      </c>
      <c r="C2816" t="str">
        <f>_xlfn.XLOOKUP(Sales_Pipeline[[#This Row],[Sales_Agent]],Sales_Teams[Sales_Agent],Sales_Teams[Manager])</f>
        <v>Celia Rouche</v>
      </c>
      <c r="D2816" t="str">
        <f>_xlfn.XLOOKUP(Sales_Pipeline[[#This Row],[Manager]],Sales_Teams[Manager],Sales_Teams[Regional_Office])</f>
        <v>West</v>
      </c>
      <c r="E2816" t="s">
        <v>84</v>
      </c>
      <c r="F2816" t="s">
        <v>225</v>
      </c>
      <c r="G2816" t="str">
        <f>IFERROR(_xlfn.XLOOKUP(Sales_Pipeline[[#This Row],[Account]],Accounts!$A$2:$A$86,Accounts!$F$2:$F$86),"")</f>
        <v>United States</v>
      </c>
      <c r="H2816" t="s">
        <v>77</v>
      </c>
      <c r="I2816" s="3">
        <v>42853</v>
      </c>
      <c r="K2816" s="8" t="str">
        <f>IF(Sales_Pipeline[[#This Row],[Close_Date]]="","",TEXT(Sales_Pipeline[[#This Row],[Close_Date]],"ddd"))</f>
        <v/>
      </c>
      <c r="L2816" s="8" t="str">
        <f>IF(Sales_Pipeline[[#This Row],[Close_Date]]="","",TEXT(Sales_Pipeline[[#This Row],[Close_Date]],"mmm"))</f>
        <v/>
      </c>
      <c r="M2816" s="8" t="str">
        <f>IF(Sales_Pipeline[[#This Row],[Close_Date]]="","","Q"&amp;ROUNDUP(MONTH(Sales_Pipeline[[#This Row],[Close_Date]])/3,0))</f>
        <v/>
      </c>
      <c r="N2816" s="2" t="str" cm="1">
        <f t="array" ref="N2816">IFERROR(_xlfn.IFS(Sales_Pipeline[[#This Row],[Deal_Stage]]="Won",_xlfn.XLOOKUP(Sales_Pipeline[[#This Row],[Product]],Products!$A$2:$A$8,Products!$C$2:$C$8),Sales_Pipeline[[#This Row],[Deal_Stage]]="Lost",_xlfn.XLOOKUP(Sales_Pipeline[[#This Row],[Product]],Products!$A$2:$A$8,Products!$C$2:$C$8)),"")</f>
        <v/>
      </c>
      <c r="O2816" s="2">
        <v>0</v>
      </c>
    </row>
    <row r="2817" spans="1:15" x14ac:dyDescent="0.3">
      <c r="A2817" t="s">
        <v>2963</v>
      </c>
      <c r="B2817" t="s">
        <v>32</v>
      </c>
      <c r="C2817" t="str">
        <f>_xlfn.XLOOKUP(Sales_Pipeline[[#This Row],[Sales_Agent]],Sales_Teams[Sales_Agent],Sales_Teams[Manager])</f>
        <v>Celia Rouche</v>
      </c>
      <c r="D2817" t="str">
        <f>_xlfn.XLOOKUP(Sales_Pipeline[[#This Row],[Manager]],Sales_Teams[Manager],Sales_Teams[Regional_Office])</f>
        <v>West</v>
      </c>
      <c r="E2817" t="s">
        <v>8953</v>
      </c>
      <c r="F2817" t="s">
        <v>92</v>
      </c>
      <c r="G2817" t="str">
        <f>IFERROR(_xlfn.XLOOKUP(Sales_Pipeline[[#This Row],[Account]],Accounts!$A$2:$A$86,Accounts!$F$2:$F$86),"")</f>
        <v>United States</v>
      </c>
      <c r="H2817" t="s">
        <v>82</v>
      </c>
      <c r="I2817" s="3">
        <v>42853</v>
      </c>
      <c r="J2817" s="3">
        <v>42861</v>
      </c>
      <c r="K2817" s="8" t="str">
        <f>IF(Sales_Pipeline[[#This Row],[Close_Date]]="","",TEXT(Sales_Pipeline[[#This Row],[Close_Date]],"ddd"))</f>
        <v>Sat</v>
      </c>
      <c r="L2817" s="8" t="str">
        <f>IF(Sales_Pipeline[[#This Row],[Close_Date]]="","",TEXT(Sales_Pipeline[[#This Row],[Close_Date]],"mmm"))</f>
        <v>May</v>
      </c>
      <c r="M2817" s="8" t="str">
        <f>IF(Sales_Pipeline[[#This Row],[Close_Date]]="","","Q"&amp;ROUNDUP(MONTH(Sales_Pipeline[[#This Row],[Close_Date]])/3,0))</f>
        <v>Q2</v>
      </c>
      <c r="N2817" s="2" cm="1">
        <f t="array" ref="N2817">IFERROR(_xlfn.IFS(Sales_Pipeline[[#This Row],[Deal_Stage]]="Won",_xlfn.XLOOKUP(Sales_Pipeline[[#This Row],[Product]],Products!$A$2:$A$8,Products!$C$2:$C$8),Sales_Pipeline[[#This Row],[Deal_Stage]]="Lost",_xlfn.XLOOKUP(Sales_Pipeline[[#This Row],[Product]],Products!$A$2:$A$8,Products!$C$2:$C$8)),"")</f>
        <v>4821</v>
      </c>
      <c r="O2817" s="2">
        <v>0</v>
      </c>
    </row>
    <row r="2818" spans="1:15" x14ac:dyDescent="0.3">
      <c r="A2818" t="s">
        <v>2964</v>
      </c>
      <c r="B2818" t="s">
        <v>32</v>
      </c>
      <c r="C2818" t="str">
        <f>_xlfn.XLOOKUP(Sales_Pipeline[[#This Row],[Sales_Agent]],Sales_Teams[Sales_Agent],Sales_Teams[Manager])</f>
        <v>Celia Rouche</v>
      </c>
      <c r="D2818" t="str">
        <f>_xlfn.XLOOKUP(Sales_Pipeline[[#This Row],[Manager]],Sales_Teams[Manager],Sales_Teams[Regional_Office])</f>
        <v>West</v>
      </c>
      <c r="E2818" t="s">
        <v>76</v>
      </c>
      <c r="F2818" t="s">
        <v>201</v>
      </c>
      <c r="G2818" t="str">
        <f>IFERROR(_xlfn.XLOOKUP(Sales_Pipeline[[#This Row],[Account]],Accounts!$A$2:$A$86,Accounts!$F$2:$F$86),"")</f>
        <v>United States</v>
      </c>
      <c r="H2818" t="s">
        <v>82</v>
      </c>
      <c r="I2818" s="3">
        <v>42853</v>
      </c>
      <c r="J2818" s="3">
        <v>42869</v>
      </c>
      <c r="K2818" s="8" t="str">
        <f>IF(Sales_Pipeline[[#This Row],[Close_Date]]="","",TEXT(Sales_Pipeline[[#This Row],[Close_Date]],"ddd"))</f>
        <v>Sun</v>
      </c>
      <c r="L2818" s="8" t="str">
        <f>IF(Sales_Pipeline[[#This Row],[Close_Date]]="","",TEXT(Sales_Pipeline[[#This Row],[Close_Date]],"mmm"))</f>
        <v>May</v>
      </c>
      <c r="M2818" s="8" t="str">
        <f>IF(Sales_Pipeline[[#This Row],[Close_Date]]="","","Q"&amp;ROUNDUP(MONTH(Sales_Pipeline[[#This Row],[Close_Date]])/3,0))</f>
        <v>Q2</v>
      </c>
      <c r="N2818" s="2" cm="1">
        <f t="array" ref="N2818">IFERROR(_xlfn.IFS(Sales_Pipeline[[#This Row],[Deal_Stage]]="Won",_xlfn.XLOOKUP(Sales_Pipeline[[#This Row],[Product]],Products!$A$2:$A$8,Products!$C$2:$C$8),Sales_Pipeline[[#This Row],[Deal_Stage]]="Lost",_xlfn.XLOOKUP(Sales_Pipeline[[#This Row],[Product]],Products!$A$2:$A$8,Products!$C$2:$C$8)),"")</f>
        <v>3393</v>
      </c>
      <c r="O2818" s="2">
        <v>0</v>
      </c>
    </row>
    <row r="2819" spans="1:15" x14ac:dyDescent="0.3">
      <c r="A2819" t="s">
        <v>2965</v>
      </c>
      <c r="B2819" t="s">
        <v>17</v>
      </c>
      <c r="C2819" t="str">
        <f>_xlfn.XLOOKUP(Sales_Pipeline[[#This Row],[Sales_Agent]],Sales_Teams[Sales_Agent],Sales_Teams[Manager])</f>
        <v>Cara Losch</v>
      </c>
      <c r="D2819" t="str">
        <f>_xlfn.XLOOKUP(Sales_Pipeline[[#This Row],[Manager]],Sales_Teams[Manager],Sales_Teams[Regional_Office])</f>
        <v>East</v>
      </c>
      <c r="E2819" t="s">
        <v>61</v>
      </c>
      <c r="F2819" t="s">
        <v>196</v>
      </c>
      <c r="G2819" t="str">
        <f>IFERROR(_xlfn.XLOOKUP(Sales_Pipeline[[#This Row],[Account]],Accounts!$A$2:$A$86,Accounts!$F$2:$F$86),"")</f>
        <v>United States</v>
      </c>
      <c r="H2819" t="s">
        <v>82</v>
      </c>
      <c r="I2819" s="3">
        <v>42853</v>
      </c>
      <c r="J2819" s="3">
        <v>42896</v>
      </c>
      <c r="K2819" s="8" t="str">
        <f>IF(Sales_Pipeline[[#This Row],[Close_Date]]="","",TEXT(Sales_Pipeline[[#This Row],[Close_Date]],"ddd"))</f>
        <v>Sat</v>
      </c>
      <c r="L2819" s="8" t="str">
        <f>IF(Sales_Pipeline[[#This Row],[Close_Date]]="","",TEXT(Sales_Pipeline[[#This Row],[Close_Date]],"mmm"))</f>
        <v>Jun</v>
      </c>
      <c r="M2819" s="8" t="str">
        <f>IF(Sales_Pipeline[[#This Row],[Close_Date]]="","","Q"&amp;ROUNDUP(MONTH(Sales_Pipeline[[#This Row],[Close_Date]])/3,0))</f>
        <v>Q2</v>
      </c>
      <c r="N2819" s="2" cm="1">
        <f t="array" ref="N2819">IFERROR(_xlfn.IFS(Sales_Pipeline[[#This Row],[Deal_Stage]]="Won",_xlfn.XLOOKUP(Sales_Pipeline[[#This Row],[Product]],Products!$A$2:$A$8,Products!$C$2:$C$8),Sales_Pipeline[[#This Row],[Deal_Stage]]="Lost",_xlfn.XLOOKUP(Sales_Pipeline[[#This Row],[Product]],Products!$A$2:$A$8,Products!$C$2:$C$8)),"")</f>
        <v>55</v>
      </c>
      <c r="O2819" s="2">
        <v>0</v>
      </c>
    </row>
    <row r="2820" spans="1:15" x14ac:dyDescent="0.3">
      <c r="A2820" t="s">
        <v>2966</v>
      </c>
      <c r="B2820" t="s">
        <v>3</v>
      </c>
      <c r="C2820" t="str">
        <f>_xlfn.XLOOKUP(Sales_Pipeline[[#This Row],[Sales_Agent]],Sales_Teams[Sales_Agent],Sales_Teams[Manager])</f>
        <v>Dustin Brinkmann</v>
      </c>
      <c r="D2820" t="str">
        <f>_xlfn.XLOOKUP(Sales_Pipeline[[#This Row],[Manager]],Sales_Teams[Manager],Sales_Teams[Regional_Office])</f>
        <v>Central</v>
      </c>
      <c r="E2820" t="s">
        <v>55</v>
      </c>
      <c r="F2820" t="s">
        <v>247</v>
      </c>
      <c r="G2820" t="str">
        <f>IFERROR(_xlfn.XLOOKUP(Sales_Pipeline[[#This Row],[Account]],Accounts!$A$2:$A$86,Accounts!$F$2:$F$86),"")</f>
        <v>United States</v>
      </c>
      <c r="H2820" t="s">
        <v>57</v>
      </c>
      <c r="I2820" s="3">
        <v>42854</v>
      </c>
      <c r="J2820" s="3">
        <v>42870</v>
      </c>
      <c r="K2820" s="8" t="str">
        <f>IF(Sales_Pipeline[[#This Row],[Close_Date]]="","",TEXT(Sales_Pipeline[[#This Row],[Close_Date]],"ddd"))</f>
        <v>Mon</v>
      </c>
      <c r="L2820" s="8" t="str">
        <f>IF(Sales_Pipeline[[#This Row],[Close_Date]]="","",TEXT(Sales_Pipeline[[#This Row],[Close_Date]],"mmm"))</f>
        <v>May</v>
      </c>
      <c r="M2820" s="8" t="str">
        <f>IF(Sales_Pipeline[[#This Row],[Close_Date]]="","","Q"&amp;ROUNDUP(MONTH(Sales_Pipeline[[#This Row],[Close_Date]])/3,0))</f>
        <v>Q2</v>
      </c>
      <c r="N2820" s="2" cm="1">
        <f t="array" ref="N2820">IFERROR(_xlfn.IFS(Sales_Pipeline[[#This Row],[Deal_Stage]]="Won",_xlfn.XLOOKUP(Sales_Pipeline[[#This Row],[Product]],Products!$A$2:$A$8,Products!$C$2:$C$8),Sales_Pipeline[[#This Row],[Deal_Stage]]="Lost",_xlfn.XLOOKUP(Sales_Pipeline[[#This Row],[Product]],Products!$A$2:$A$8,Products!$C$2:$C$8)),"")</f>
        <v>1096</v>
      </c>
      <c r="O2820" s="2">
        <v>918</v>
      </c>
    </row>
    <row r="2821" spans="1:15" x14ac:dyDescent="0.3">
      <c r="A2821" t="s">
        <v>2967</v>
      </c>
      <c r="B2821" t="s">
        <v>27</v>
      </c>
      <c r="C2821" t="str">
        <f>_xlfn.XLOOKUP(Sales_Pipeline[[#This Row],[Sales_Agent]],Sales_Teams[Sales_Agent],Sales_Teams[Manager])</f>
        <v>Rocco Neubert</v>
      </c>
      <c r="D2821" t="str">
        <f>_xlfn.XLOOKUP(Sales_Pipeline[[#This Row],[Manager]],Sales_Teams[Manager],Sales_Teams[Regional_Office])</f>
        <v>East</v>
      </c>
      <c r="E2821" t="s">
        <v>61</v>
      </c>
      <c r="G2821" t="str">
        <f>IFERROR(_xlfn.XLOOKUP(Sales_Pipeline[[#This Row],[Account]],Accounts!$A$2:$A$86,Accounts!$F$2:$F$86),"")</f>
        <v/>
      </c>
      <c r="H2821" t="s">
        <v>77</v>
      </c>
      <c r="I2821" s="3">
        <v>42854</v>
      </c>
      <c r="K2821" s="8" t="str">
        <f>IF(Sales_Pipeline[[#This Row],[Close_Date]]="","",TEXT(Sales_Pipeline[[#This Row],[Close_Date]],"ddd"))</f>
        <v/>
      </c>
      <c r="L2821" s="8" t="str">
        <f>IF(Sales_Pipeline[[#This Row],[Close_Date]]="","",TEXT(Sales_Pipeline[[#This Row],[Close_Date]],"mmm"))</f>
        <v/>
      </c>
      <c r="M2821" s="8" t="str">
        <f>IF(Sales_Pipeline[[#This Row],[Close_Date]]="","","Q"&amp;ROUNDUP(MONTH(Sales_Pipeline[[#This Row],[Close_Date]])/3,0))</f>
        <v/>
      </c>
      <c r="N2821" s="2" t="str" cm="1">
        <f t="array" ref="N2821">IFERROR(_xlfn.IFS(Sales_Pipeline[[#This Row],[Deal_Stage]]="Won",_xlfn.XLOOKUP(Sales_Pipeline[[#This Row],[Product]],Products!$A$2:$A$8,Products!$C$2:$C$8),Sales_Pipeline[[#This Row],[Deal_Stage]]="Lost",_xlfn.XLOOKUP(Sales_Pipeline[[#This Row],[Product]],Products!$A$2:$A$8,Products!$C$2:$C$8)),"")</f>
        <v/>
      </c>
      <c r="O2821" s="2">
        <v>0</v>
      </c>
    </row>
    <row r="2822" spans="1:15" x14ac:dyDescent="0.3">
      <c r="A2822" t="s">
        <v>2968</v>
      </c>
      <c r="B2822" t="s">
        <v>25</v>
      </c>
      <c r="C2822" t="str">
        <f>_xlfn.XLOOKUP(Sales_Pipeline[[#This Row],[Sales_Agent]],Sales_Teams[Sales_Agent],Sales_Teams[Manager])</f>
        <v>Rocco Neubert</v>
      </c>
      <c r="D2822" t="str">
        <f>_xlfn.XLOOKUP(Sales_Pipeline[[#This Row],[Manager]],Sales_Teams[Manager],Sales_Teams[Regional_Office])</f>
        <v>East</v>
      </c>
      <c r="E2822" t="s">
        <v>61</v>
      </c>
      <c r="F2822" t="s">
        <v>209</v>
      </c>
      <c r="G2822" t="str">
        <f>IFERROR(_xlfn.XLOOKUP(Sales_Pipeline[[#This Row],[Account]],Accounts!$A$2:$A$86,Accounts!$F$2:$F$86),"")</f>
        <v>United States</v>
      </c>
      <c r="H2822" t="s">
        <v>57</v>
      </c>
      <c r="I2822" s="3">
        <v>42854</v>
      </c>
      <c r="J2822" s="3">
        <v>42859</v>
      </c>
      <c r="K2822" s="8" t="str">
        <f>IF(Sales_Pipeline[[#This Row],[Close_Date]]="","",TEXT(Sales_Pipeline[[#This Row],[Close_Date]],"ddd"))</f>
        <v>Thu</v>
      </c>
      <c r="L2822" s="8" t="str">
        <f>IF(Sales_Pipeline[[#This Row],[Close_Date]]="","",TEXT(Sales_Pipeline[[#This Row],[Close_Date]],"mmm"))</f>
        <v>May</v>
      </c>
      <c r="M2822" s="8" t="str">
        <f>IF(Sales_Pipeline[[#This Row],[Close_Date]]="","","Q"&amp;ROUNDUP(MONTH(Sales_Pipeline[[#This Row],[Close_Date]])/3,0))</f>
        <v>Q2</v>
      </c>
      <c r="N2822" s="2" cm="1">
        <f t="array" ref="N2822">IFERROR(_xlfn.IFS(Sales_Pipeline[[#This Row],[Deal_Stage]]="Won",_xlfn.XLOOKUP(Sales_Pipeline[[#This Row],[Product]],Products!$A$2:$A$8,Products!$C$2:$C$8),Sales_Pipeline[[#This Row],[Deal_Stage]]="Lost",_xlfn.XLOOKUP(Sales_Pipeline[[#This Row],[Product]],Products!$A$2:$A$8,Products!$C$2:$C$8)),"")</f>
        <v>55</v>
      </c>
      <c r="O2822" s="2">
        <v>60</v>
      </c>
    </row>
    <row r="2823" spans="1:15" x14ac:dyDescent="0.3">
      <c r="A2823" t="s">
        <v>2969</v>
      </c>
      <c r="B2823" t="s">
        <v>28</v>
      </c>
      <c r="C2823" t="str">
        <f>_xlfn.XLOOKUP(Sales_Pipeline[[#This Row],[Sales_Agent]],Sales_Teams[Sales_Agent],Sales_Teams[Manager])</f>
        <v>Rocco Neubert</v>
      </c>
      <c r="D2823" t="str">
        <f>_xlfn.XLOOKUP(Sales_Pipeline[[#This Row],[Manager]],Sales_Teams[Manager],Sales_Teams[Regional_Office])</f>
        <v>East</v>
      </c>
      <c r="E2823" t="s">
        <v>8953</v>
      </c>
      <c r="F2823" t="s">
        <v>194</v>
      </c>
      <c r="G2823" t="str">
        <f>IFERROR(_xlfn.XLOOKUP(Sales_Pipeline[[#This Row],[Account]],Accounts!$A$2:$A$86,Accounts!$F$2:$F$86),"")</f>
        <v>United States</v>
      </c>
      <c r="H2823" t="s">
        <v>82</v>
      </c>
      <c r="I2823" s="3">
        <v>42854</v>
      </c>
      <c r="J2823" s="3">
        <v>42865</v>
      </c>
      <c r="K2823" s="8" t="str">
        <f>IF(Sales_Pipeline[[#This Row],[Close_Date]]="","",TEXT(Sales_Pipeline[[#This Row],[Close_Date]],"ddd"))</f>
        <v>Wed</v>
      </c>
      <c r="L2823" s="8" t="str">
        <f>IF(Sales_Pipeline[[#This Row],[Close_Date]]="","",TEXT(Sales_Pipeline[[#This Row],[Close_Date]],"mmm"))</f>
        <v>May</v>
      </c>
      <c r="M2823" s="8" t="str">
        <f>IF(Sales_Pipeline[[#This Row],[Close_Date]]="","","Q"&amp;ROUNDUP(MONTH(Sales_Pipeline[[#This Row],[Close_Date]])/3,0))</f>
        <v>Q2</v>
      </c>
      <c r="N2823" s="2" cm="1">
        <f t="array" ref="N2823">IFERROR(_xlfn.IFS(Sales_Pipeline[[#This Row],[Deal_Stage]]="Won",_xlfn.XLOOKUP(Sales_Pipeline[[#This Row],[Product]],Products!$A$2:$A$8,Products!$C$2:$C$8),Sales_Pipeline[[#This Row],[Deal_Stage]]="Lost",_xlfn.XLOOKUP(Sales_Pipeline[[#This Row],[Product]],Products!$A$2:$A$8,Products!$C$2:$C$8)),"")</f>
        <v>4821</v>
      </c>
      <c r="O2823" s="2">
        <v>0</v>
      </c>
    </row>
    <row r="2824" spans="1:15" x14ac:dyDescent="0.3">
      <c r="A2824" t="s">
        <v>2970</v>
      </c>
      <c r="B2824" t="s">
        <v>28</v>
      </c>
      <c r="C2824" t="str">
        <f>_xlfn.XLOOKUP(Sales_Pipeline[[#This Row],[Sales_Agent]],Sales_Teams[Sales_Agent],Sales_Teams[Manager])</f>
        <v>Rocco Neubert</v>
      </c>
      <c r="D2824" t="str">
        <f>_xlfn.XLOOKUP(Sales_Pipeline[[#This Row],[Manager]],Sales_Teams[Manager],Sales_Teams[Regional_Office])</f>
        <v>East</v>
      </c>
      <c r="E2824" t="s">
        <v>63</v>
      </c>
      <c r="F2824" t="s">
        <v>253</v>
      </c>
      <c r="G2824" t="str">
        <f>IFERROR(_xlfn.XLOOKUP(Sales_Pipeline[[#This Row],[Account]],Accounts!$A$2:$A$86,Accounts!$F$2:$F$86),"")</f>
        <v>United States</v>
      </c>
      <c r="H2824" t="s">
        <v>57</v>
      </c>
      <c r="I2824" s="3">
        <v>42854</v>
      </c>
      <c r="J2824" s="3">
        <v>42861</v>
      </c>
      <c r="K2824" s="8" t="str">
        <f>IF(Sales_Pipeline[[#This Row],[Close_Date]]="","",TEXT(Sales_Pipeline[[#This Row],[Close_Date]],"ddd"))</f>
        <v>Sat</v>
      </c>
      <c r="L2824" s="8" t="str">
        <f>IF(Sales_Pipeline[[#This Row],[Close_Date]]="","",TEXT(Sales_Pipeline[[#This Row],[Close_Date]],"mmm"))</f>
        <v>May</v>
      </c>
      <c r="M2824" s="8" t="str">
        <f>IF(Sales_Pipeline[[#This Row],[Close_Date]]="","","Q"&amp;ROUNDUP(MONTH(Sales_Pipeline[[#This Row],[Close_Date]])/3,0))</f>
        <v>Q2</v>
      </c>
      <c r="N2824" s="2" cm="1">
        <f t="array" ref="N2824">IFERROR(_xlfn.IFS(Sales_Pipeline[[#This Row],[Deal_Stage]]="Won",_xlfn.XLOOKUP(Sales_Pipeline[[#This Row],[Product]],Products!$A$2:$A$8,Products!$C$2:$C$8),Sales_Pipeline[[#This Row],[Deal_Stage]]="Lost",_xlfn.XLOOKUP(Sales_Pipeline[[#This Row],[Product]],Products!$A$2:$A$8,Products!$C$2:$C$8)),"")</f>
        <v>550</v>
      </c>
      <c r="O2824" s="2">
        <v>519</v>
      </c>
    </row>
    <row r="2825" spans="1:15" x14ac:dyDescent="0.3">
      <c r="A2825" t="s">
        <v>2971</v>
      </c>
      <c r="B2825" t="s">
        <v>38</v>
      </c>
      <c r="C2825" t="str">
        <f>_xlfn.XLOOKUP(Sales_Pipeline[[#This Row],[Sales_Agent]],Sales_Teams[Sales_Agent],Sales_Teams[Manager])</f>
        <v>Celia Rouche</v>
      </c>
      <c r="D2825" t="str">
        <f>_xlfn.XLOOKUP(Sales_Pipeline[[#This Row],[Manager]],Sales_Teams[Manager],Sales_Teams[Regional_Office])</f>
        <v>West</v>
      </c>
      <c r="E2825" t="s">
        <v>63</v>
      </c>
      <c r="G2825" t="str">
        <f>IFERROR(_xlfn.XLOOKUP(Sales_Pipeline[[#This Row],[Account]],Accounts!$A$2:$A$86,Accounts!$F$2:$F$86),"")</f>
        <v/>
      </c>
      <c r="H2825" t="s">
        <v>77</v>
      </c>
      <c r="I2825" s="3">
        <v>42854</v>
      </c>
      <c r="K2825" s="8" t="str">
        <f>IF(Sales_Pipeline[[#This Row],[Close_Date]]="","",TEXT(Sales_Pipeline[[#This Row],[Close_Date]],"ddd"))</f>
        <v/>
      </c>
      <c r="L2825" s="8" t="str">
        <f>IF(Sales_Pipeline[[#This Row],[Close_Date]]="","",TEXT(Sales_Pipeline[[#This Row],[Close_Date]],"mmm"))</f>
        <v/>
      </c>
      <c r="M2825" s="8" t="str">
        <f>IF(Sales_Pipeline[[#This Row],[Close_Date]]="","","Q"&amp;ROUNDUP(MONTH(Sales_Pipeline[[#This Row],[Close_Date]])/3,0))</f>
        <v/>
      </c>
      <c r="N2825" s="2" t="str" cm="1">
        <f t="array" ref="N2825">IFERROR(_xlfn.IFS(Sales_Pipeline[[#This Row],[Deal_Stage]]="Won",_xlfn.XLOOKUP(Sales_Pipeline[[#This Row],[Product]],Products!$A$2:$A$8,Products!$C$2:$C$8),Sales_Pipeline[[#This Row],[Deal_Stage]]="Lost",_xlfn.XLOOKUP(Sales_Pipeline[[#This Row],[Product]],Products!$A$2:$A$8,Products!$C$2:$C$8)),"")</f>
        <v/>
      </c>
      <c r="O2825" s="2">
        <v>0</v>
      </c>
    </row>
    <row r="2826" spans="1:15" x14ac:dyDescent="0.3">
      <c r="A2826" t="s">
        <v>2972</v>
      </c>
      <c r="B2826" t="s">
        <v>36</v>
      </c>
      <c r="C2826" t="str">
        <f>_xlfn.XLOOKUP(Sales_Pipeline[[#This Row],[Sales_Agent]],Sales_Teams[Sales_Agent],Sales_Teams[Manager])</f>
        <v>Celia Rouche</v>
      </c>
      <c r="D2826" t="str">
        <f>_xlfn.XLOOKUP(Sales_Pipeline[[#This Row],[Manager]],Sales_Teams[Manager],Sales_Teams[Regional_Office])</f>
        <v>West</v>
      </c>
      <c r="E2826" t="s">
        <v>61</v>
      </c>
      <c r="F2826" t="s">
        <v>220</v>
      </c>
      <c r="G2826" t="str">
        <f>IFERROR(_xlfn.XLOOKUP(Sales_Pipeline[[#This Row],[Account]],Accounts!$A$2:$A$86,Accounts!$F$2:$F$86),"")</f>
        <v>United States</v>
      </c>
      <c r="H2826" t="s">
        <v>77</v>
      </c>
      <c r="I2826" s="3">
        <v>42854</v>
      </c>
      <c r="K2826" s="8" t="str">
        <f>IF(Sales_Pipeline[[#This Row],[Close_Date]]="","",TEXT(Sales_Pipeline[[#This Row],[Close_Date]],"ddd"))</f>
        <v/>
      </c>
      <c r="L2826" s="8" t="str">
        <f>IF(Sales_Pipeline[[#This Row],[Close_Date]]="","",TEXT(Sales_Pipeline[[#This Row],[Close_Date]],"mmm"))</f>
        <v/>
      </c>
      <c r="M2826" s="8" t="str">
        <f>IF(Sales_Pipeline[[#This Row],[Close_Date]]="","","Q"&amp;ROUNDUP(MONTH(Sales_Pipeline[[#This Row],[Close_Date]])/3,0))</f>
        <v/>
      </c>
      <c r="N2826" s="2" t="str" cm="1">
        <f t="array" ref="N2826">IFERROR(_xlfn.IFS(Sales_Pipeline[[#This Row],[Deal_Stage]]="Won",_xlfn.XLOOKUP(Sales_Pipeline[[#This Row],[Product]],Products!$A$2:$A$8,Products!$C$2:$C$8),Sales_Pipeline[[#This Row],[Deal_Stage]]="Lost",_xlfn.XLOOKUP(Sales_Pipeline[[#This Row],[Product]],Products!$A$2:$A$8,Products!$C$2:$C$8)),"")</f>
        <v/>
      </c>
      <c r="O2826" s="2">
        <v>0</v>
      </c>
    </row>
    <row r="2827" spans="1:15" x14ac:dyDescent="0.3">
      <c r="A2827" t="s">
        <v>2973</v>
      </c>
      <c r="B2827" t="s">
        <v>40</v>
      </c>
      <c r="C2827" t="str">
        <f>_xlfn.XLOOKUP(Sales_Pipeline[[#This Row],[Sales_Agent]],Sales_Teams[Sales_Agent],Sales_Teams[Manager])</f>
        <v>Summer Sewald</v>
      </c>
      <c r="D2827" t="str">
        <f>_xlfn.XLOOKUP(Sales_Pipeline[[#This Row],[Manager]],Sales_Teams[Manager],Sales_Teams[Regional_Office])</f>
        <v>West</v>
      </c>
      <c r="E2827" t="s">
        <v>84</v>
      </c>
      <c r="F2827" t="s">
        <v>92</v>
      </c>
      <c r="G2827" t="str">
        <f>IFERROR(_xlfn.XLOOKUP(Sales_Pipeline[[#This Row],[Account]],Accounts!$A$2:$A$86,Accounts!$F$2:$F$86),"")</f>
        <v>United States</v>
      </c>
      <c r="H2827" t="s">
        <v>57</v>
      </c>
      <c r="I2827" s="3">
        <v>42854</v>
      </c>
      <c r="J2827" s="3">
        <v>42859</v>
      </c>
      <c r="K2827" s="8" t="str">
        <f>IF(Sales_Pipeline[[#This Row],[Close_Date]]="","",TEXT(Sales_Pipeline[[#This Row],[Close_Date]],"ddd"))</f>
        <v>Thu</v>
      </c>
      <c r="L2827" s="8" t="str">
        <f>IF(Sales_Pipeline[[#This Row],[Close_Date]]="","",TEXT(Sales_Pipeline[[#This Row],[Close_Date]],"mmm"))</f>
        <v>May</v>
      </c>
      <c r="M2827" s="8" t="str">
        <f>IF(Sales_Pipeline[[#This Row],[Close_Date]]="","","Q"&amp;ROUNDUP(MONTH(Sales_Pipeline[[#This Row],[Close_Date]])/3,0))</f>
        <v>Q2</v>
      </c>
      <c r="N2827" s="2" cm="1">
        <f t="array" ref="N2827">IFERROR(_xlfn.IFS(Sales_Pipeline[[#This Row],[Deal_Stage]]="Won",_xlfn.XLOOKUP(Sales_Pipeline[[#This Row],[Product]],Products!$A$2:$A$8,Products!$C$2:$C$8),Sales_Pipeline[[#This Row],[Deal_Stage]]="Lost",_xlfn.XLOOKUP(Sales_Pipeline[[#This Row],[Product]],Products!$A$2:$A$8,Products!$C$2:$C$8)),"")</f>
        <v>5482</v>
      </c>
      <c r="O2827" s="2">
        <v>4956</v>
      </c>
    </row>
    <row r="2828" spans="1:15" x14ac:dyDescent="0.3">
      <c r="A2828" t="s">
        <v>2974</v>
      </c>
      <c r="B2828" t="s">
        <v>42</v>
      </c>
      <c r="C2828" t="str">
        <f>_xlfn.XLOOKUP(Sales_Pipeline[[#This Row],[Sales_Agent]],Sales_Teams[Sales_Agent],Sales_Teams[Manager])</f>
        <v>Summer Sewald</v>
      </c>
      <c r="D2828" t="str">
        <f>_xlfn.XLOOKUP(Sales_Pipeline[[#This Row],[Manager]],Sales_Teams[Manager],Sales_Teams[Regional_Office])</f>
        <v>West</v>
      </c>
      <c r="E2828" t="s">
        <v>76</v>
      </c>
      <c r="F2828" t="s">
        <v>187</v>
      </c>
      <c r="G2828" t="str">
        <f>IFERROR(_xlfn.XLOOKUP(Sales_Pipeline[[#This Row],[Account]],Accounts!$A$2:$A$86,Accounts!$F$2:$F$86),"")</f>
        <v>United States</v>
      </c>
      <c r="H2828" t="s">
        <v>77</v>
      </c>
      <c r="I2828" s="3">
        <v>42854</v>
      </c>
      <c r="K2828" s="8" t="str">
        <f>IF(Sales_Pipeline[[#This Row],[Close_Date]]="","",TEXT(Sales_Pipeline[[#This Row],[Close_Date]],"ddd"))</f>
        <v/>
      </c>
      <c r="L2828" s="8" t="str">
        <f>IF(Sales_Pipeline[[#This Row],[Close_Date]]="","",TEXT(Sales_Pipeline[[#This Row],[Close_Date]],"mmm"))</f>
        <v/>
      </c>
      <c r="M2828" s="8" t="str">
        <f>IF(Sales_Pipeline[[#This Row],[Close_Date]]="","","Q"&amp;ROUNDUP(MONTH(Sales_Pipeline[[#This Row],[Close_Date]])/3,0))</f>
        <v/>
      </c>
      <c r="N2828" s="2" t="str" cm="1">
        <f t="array" ref="N2828">IFERROR(_xlfn.IFS(Sales_Pipeline[[#This Row],[Deal_Stage]]="Won",_xlfn.XLOOKUP(Sales_Pipeline[[#This Row],[Product]],Products!$A$2:$A$8,Products!$C$2:$C$8),Sales_Pipeline[[#This Row],[Deal_Stage]]="Lost",_xlfn.XLOOKUP(Sales_Pipeline[[#This Row],[Product]],Products!$A$2:$A$8,Products!$C$2:$C$8)),"")</f>
        <v/>
      </c>
      <c r="O2828" s="2">
        <v>0</v>
      </c>
    </row>
    <row r="2829" spans="1:15" x14ac:dyDescent="0.3">
      <c r="A2829" t="s">
        <v>2975</v>
      </c>
      <c r="B2829" t="s">
        <v>8</v>
      </c>
      <c r="C2829" t="str">
        <f>_xlfn.XLOOKUP(Sales_Pipeline[[#This Row],[Sales_Agent]],Sales_Teams[Sales_Agent],Sales_Teams[Manager])</f>
        <v>Dustin Brinkmann</v>
      </c>
      <c r="D2829" t="str">
        <f>_xlfn.XLOOKUP(Sales_Pipeline[[#This Row],[Manager]],Sales_Teams[Manager],Sales_Teams[Regional_Office])</f>
        <v>Central</v>
      </c>
      <c r="E2829" t="s">
        <v>63</v>
      </c>
      <c r="F2829" t="s">
        <v>94</v>
      </c>
      <c r="G2829" t="str">
        <f>IFERROR(_xlfn.XLOOKUP(Sales_Pipeline[[#This Row],[Account]],Accounts!$A$2:$A$86,Accounts!$F$2:$F$86),"")</f>
        <v>United States</v>
      </c>
      <c r="H2829" t="s">
        <v>82</v>
      </c>
      <c r="I2829" s="3">
        <v>42854</v>
      </c>
      <c r="J2829" s="3">
        <v>42872</v>
      </c>
      <c r="K2829" s="8" t="str">
        <f>IF(Sales_Pipeline[[#This Row],[Close_Date]]="","",TEXT(Sales_Pipeline[[#This Row],[Close_Date]],"ddd"))</f>
        <v>Wed</v>
      </c>
      <c r="L2829" s="8" t="str">
        <f>IF(Sales_Pipeline[[#This Row],[Close_Date]]="","",TEXT(Sales_Pipeline[[#This Row],[Close_Date]],"mmm"))</f>
        <v>May</v>
      </c>
      <c r="M2829" s="8" t="str">
        <f>IF(Sales_Pipeline[[#This Row],[Close_Date]]="","","Q"&amp;ROUNDUP(MONTH(Sales_Pipeline[[#This Row],[Close_Date]])/3,0))</f>
        <v>Q2</v>
      </c>
      <c r="N2829" s="2" cm="1">
        <f t="array" ref="N2829">IFERROR(_xlfn.IFS(Sales_Pipeline[[#This Row],[Deal_Stage]]="Won",_xlfn.XLOOKUP(Sales_Pipeline[[#This Row],[Product]],Products!$A$2:$A$8,Products!$C$2:$C$8),Sales_Pipeline[[#This Row],[Deal_Stage]]="Lost",_xlfn.XLOOKUP(Sales_Pipeline[[#This Row],[Product]],Products!$A$2:$A$8,Products!$C$2:$C$8)),"")</f>
        <v>550</v>
      </c>
      <c r="O2829" s="2">
        <v>0</v>
      </c>
    </row>
    <row r="2830" spans="1:15" x14ac:dyDescent="0.3">
      <c r="A2830" t="s">
        <v>2976</v>
      </c>
      <c r="B2830" t="s">
        <v>8</v>
      </c>
      <c r="C2830" t="str">
        <f>_xlfn.XLOOKUP(Sales_Pipeline[[#This Row],[Sales_Agent]],Sales_Teams[Sales_Agent],Sales_Teams[Manager])</f>
        <v>Dustin Brinkmann</v>
      </c>
      <c r="D2830" t="str">
        <f>_xlfn.XLOOKUP(Sales_Pipeline[[#This Row],[Manager]],Sales_Teams[Manager],Sales_Teams[Regional_Office])</f>
        <v>Central</v>
      </c>
      <c r="E2830" t="s">
        <v>84</v>
      </c>
      <c r="F2830" t="s">
        <v>169</v>
      </c>
      <c r="G2830" t="str">
        <f>IFERROR(_xlfn.XLOOKUP(Sales_Pipeline[[#This Row],[Account]],Accounts!$A$2:$A$86,Accounts!$F$2:$F$86),"")</f>
        <v>Panama</v>
      </c>
      <c r="H2830" t="s">
        <v>57</v>
      </c>
      <c r="I2830" s="3">
        <v>42854</v>
      </c>
      <c r="J2830" s="3">
        <v>42955</v>
      </c>
      <c r="K2830" s="8" t="str">
        <f>IF(Sales_Pipeline[[#This Row],[Close_Date]]="","",TEXT(Sales_Pipeline[[#This Row],[Close_Date]],"ddd"))</f>
        <v>Tue</v>
      </c>
      <c r="L2830" s="8" t="str">
        <f>IF(Sales_Pipeline[[#This Row],[Close_Date]]="","",TEXT(Sales_Pipeline[[#This Row],[Close_Date]],"mmm"))</f>
        <v>Aug</v>
      </c>
      <c r="M2830" s="8" t="str">
        <f>IF(Sales_Pipeline[[#This Row],[Close_Date]]="","","Q"&amp;ROUNDUP(MONTH(Sales_Pipeline[[#This Row],[Close_Date]])/3,0))</f>
        <v>Q3</v>
      </c>
      <c r="N2830" s="2" cm="1">
        <f t="array" ref="N2830">IFERROR(_xlfn.IFS(Sales_Pipeline[[#This Row],[Deal_Stage]]="Won",_xlfn.XLOOKUP(Sales_Pipeline[[#This Row],[Product]],Products!$A$2:$A$8,Products!$C$2:$C$8),Sales_Pipeline[[#This Row],[Deal_Stage]]="Lost",_xlfn.XLOOKUP(Sales_Pipeline[[#This Row],[Product]],Products!$A$2:$A$8,Products!$C$2:$C$8)),"")</f>
        <v>5482</v>
      </c>
      <c r="O2830" s="2">
        <v>5913</v>
      </c>
    </row>
    <row r="2831" spans="1:15" x14ac:dyDescent="0.3">
      <c r="A2831" t="s">
        <v>2977</v>
      </c>
      <c r="B2831" t="s">
        <v>45</v>
      </c>
      <c r="C2831" t="str">
        <f>_xlfn.XLOOKUP(Sales_Pipeline[[#This Row],[Sales_Agent]],Sales_Teams[Sales_Agent],Sales_Teams[Manager])</f>
        <v>Summer Sewald</v>
      </c>
      <c r="D2831" t="str">
        <f>_xlfn.XLOOKUP(Sales_Pipeline[[#This Row],[Manager]],Sales_Teams[Manager],Sales_Teams[Regional_Office])</f>
        <v>West</v>
      </c>
      <c r="E2831" t="s">
        <v>8953</v>
      </c>
      <c r="F2831" t="s">
        <v>238</v>
      </c>
      <c r="G2831" t="str">
        <f>IFERROR(_xlfn.XLOOKUP(Sales_Pipeline[[#This Row],[Account]],Accounts!$A$2:$A$86,Accounts!$F$2:$F$86),"")</f>
        <v>United States</v>
      </c>
      <c r="H2831" t="s">
        <v>77</v>
      </c>
      <c r="I2831" s="3">
        <v>42854</v>
      </c>
      <c r="K2831" s="8" t="str">
        <f>IF(Sales_Pipeline[[#This Row],[Close_Date]]="","",TEXT(Sales_Pipeline[[#This Row],[Close_Date]],"ddd"))</f>
        <v/>
      </c>
      <c r="L2831" s="8" t="str">
        <f>IF(Sales_Pipeline[[#This Row],[Close_Date]]="","",TEXT(Sales_Pipeline[[#This Row],[Close_Date]],"mmm"))</f>
        <v/>
      </c>
      <c r="M2831" s="8" t="str">
        <f>IF(Sales_Pipeline[[#This Row],[Close_Date]]="","","Q"&amp;ROUNDUP(MONTH(Sales_Pipeline[[#This Row],[Close_Date]])/3,0))</f>
        <v/>
      </c>
      <c r="N2831" s="2" t="str" cm="1">
        <f t="array" ref="N2831">IFERROR(_xlfn.IFS(Sales_Pipeline[[#This Row],[Deal_Stage]]="Won",_xlfn.XLOOKUP(Sales_Pipeline[[#This Row],[Product]],Products!$A$2:$A$8,Products!$C$2:$C$8),Sales_Pipeline[[#This Row],[Deal_Stage]]="Lost",_xlfn.XLOOKUP(Sales_Pipeline[[#This Row],[Product]],Products!$A$2:$A$8,Products!$C$2:$C$8)),"")</f>
        <v/>
      </c>
      <c r="O2831" s="2">
        <v>0</v>
      </c>
    </row>
    <row r="2832" spans="1:15" x14ac:dyDescent="0.3">
      <c r="A2832" t="s">
        <v>2978</v>
      </c>
      <c r="B2832" t="s">
        <v>9</v>
      </c>
      <c r="C2832" t="str">
        <f>_xlfn.XLOOKUP(Sales_Pipeline[[#This Row],[Sales_Agent]],Sales_Teams[Sales_Agent],Sales_Teams[Manager])</f>
        <v>Dustin Brinkmann</v>
      </c>
      <c r="D2832" t="str">
        <f>_xlfn.XLOOKUP(Sales_Pipeline[[#This Row],[Manager]],Sales_Teams[Manager],Sales_Teams[Regional_Office])</f>
        <v>Central</v>
      </c>
      <c r="E2832" t="s">
        <v>63</v>
      </c>
      <c r="F2832" t="s">
        <v>79</v>
      </c>
      <c r="G2832" t="str">
        <f>IFERROR(_xlfn.XLOOKUP(Sales_Pipeline[[#This Row],[Account]],Accounts!$A$2:$A$86,Accounts!$F$2:$F$86),"")</f>
        <v>Philipines</v>
      </c>
      <c r="H2832" t="s">
        <v>82</v>
      </c>
      <c r="I2832" s="3">
        <v>42854</v>
      </c>
      <c r="J2832" s="3">
        <v>42886</v>
      </c>
      <c r="K2832" s="8" t="str">
        <f>IF(Sales_Pipeline[[#This Row],[Close_Date]]="","",TEXT(Sales_Pipeline[[#This Row],[Close_Date]],"ddd"))</f>
        <v>Wed</v>
      </c>
      <c r="L2832" s="8" t="str">
        <f>IF(Sales_Pipeline[[#This Row],[Close_Date]]="","",TEXT(Sales_Pipeline[[#This Row],[Close_Date]],"mmm"))</f>
        <v>May</v>
      </c>
      <c r="M2832" s="8" t="str">
        <f>IF(Sales_Pipeline[[#This Row],[Close_Date]]="","","Q"&amp;ROUNDUP(MONTH(Sales_Pipeline[[#This Row],[Close_Date]])/3,0))</f>
        <v>Q2</v>
      </c>
      <c r="N2832" s="2" cm="1">
        <f t="array" ref="N2832">IFERROR(_xlfn.IFS(Sales_Pipeline[[#This Row],[Deal_Stage]]="Won",_xlfn.XLOOKUP(Sales_Pipeline[[#This Row],[Product]],Products!$A$2:$A$8,Products!$C$2:$C$8),Sales_Pipeline[[#This Row],[Deal_Stage]]="Lost",_xlfn.XLOOKUP(Sales_Pipeline[[#This Row],[Product]],Products!$A$2:$A$8,Products!$C$2:$C$8)),"")</f>
        <v>550</v>
      </c>
      <c r="O2832" s="2">
        <v>0</v>
      </c>
    </row>
    <row r="2833" spans="1:15" x14ac:dyDescent="0.3">
      <c r="A2833" t="s">
        <v>2979</v>
      </c>
      <c r="B2833" t="s">
        <v>35</v>
      </c>
      <c r="C2833" t="str">
        <f>_xlfn.XLOOKUP(Sales_Pipeline[[#This Row],[Sales_Agent]],Sales_Teams[Sales_Agent],Sales_Teams[Manager])</f>
        <v>Celia Rouche</v>
      </c>
      <c r="D2833" t="str">
        <f>_xlfn.XLOOKUP(Sales_Pipeline[[#This Row],[Manager]],Sales_Teams[Manager],Sales_Teams[Regional_Office])</f>
        <v>West</v>
      </c>
      <c r="E2833" t="s">
        <v>55</v>
      </c>
      <c r="F2833" t="s">
        <v>413</v>
      </c>
      <c r="G2833" t="str">
        <f>IFERROR(_xlfn.XLOOKUP(Sales_Pipeline[[#This Row],[Account]],Accounts!$A$2:$A$86,Accounts!$F$2:$F$86),"")</f>
        <v>United States</v>
      </c>
      <c r="H2833" t="s">
        <v>57</v>
      </c>
      <c r="I2833" s="3">
        <v>42854</v>
      </c>
      <c r="J2833" s="3">
        <v>42968</v>
      </c>
      <c r="K2833" s="8" t="str">
        <f>IF(Sales_Pipeline[[#This Row],[Close_Date]]="","",TEXT(Sales_Pipeline[[#This Row],[Close_Date]],"ddd"))</f>
        <v>Mon</v>
      </c>
      <c r="L2833" s="8" t="str">
        <f>IF(Sales_Pipeline[[#This Row],[Close_Date]]="","",TEXT(Sales_Pipeline[[#This Row],[Close_Date]],"mmm"))</f>
        <v>Aug</v>
      </c>
      <c r="M2833" s="8" t="str">
        <f>IF(Sales_Pipeline[[#This Row],[Close_Date]]="","","Q"&amp;ROUNDUP(MONTH(Sales_Pipeline[[#This Row],[Close_Date]])/3,0))</f>
        <v>Q3</v>
      </c>
      <c r="N2833" s="2" cm="1">
        <f t="array" ref="N2833">IFERROR(_xlfn.IFS(Sales_Pipeline[[#This Row],[Deal_Stage]]="Won",_xlfn.XLOOKUP(Sales_Pipeline[[#This Row],[Product]],Products!$A$2:$A$8,Products!$C$2:$C$8),Sales_Pipeline[[#This Row],[Deal_Stage]]="Lost",_xlfn.XLOOKUP(Sales_Pipeline[[#This Row],[Product]],Products!$A$2:$A$8,Products!$C$2:$C$8)),"")</f>
        <v>1096</v>
      </c>
      <c r="O2833" s="2">
        <v>1210</v>
      </c>
    </row>
    <row r="2834" spans="1:15" x14ac:dyDescent="0.3">
      <c r="A2834" t="s">
        <v>2980</v>
      </c>
      <c r="B2834" t="s">
        <v>32</v>
      </c>
      <c r="C2834" t="str">
        <f>_xlfn.XLOOKUP(Sales_Pipeline[[#This Row],[Sales_Agent]],Sales_Teams[Sales_Agent],Sales_Teams[Manager])</f>
        <v>Celia Rouche</v>
      </c>
      <c r="D2834" t="str">
        <f>_xlfn.XLOOKUP(Sales_Pipeline[[#This Row],[Manager]],Sales_Teams[Manager],Sales_Teams[Regional_Office])</f>
        <v>West</v>
      </c>
      <c r="E2834" t="s">
        <v>76</v>
      </c>
      <c r="F2834" t="s">
        <v>114</v>
      </c>
      <c r="G2834" t="str">
        <f>IFERROR(_xlfn.XLOOKUP(Sales_Pipeline[[#This Row],[Account]],Accounts!$A$2:$A$86,Accounts!$F$2:$F$86),"")</f>
        <v>United States</v>
      </c>
      <c r="H2834" t="s">
        <v>82</v>
      </c>
      <c r="I2834" s="3">
        <v>42854</v>
      </c>
      <c r="J2834" s="3">
        <v>42855</v>
      </c>
      <c r="K2834" s="8" t="str">
        <f>IF(Sales_Pipeline[[#This Row],[Close_Date]]="","",TEXT(Sales_Pipeline[[#This Row],[Close_Date]],"ddd"))</f>
        <v>Sun</v>
      </c>
      <c r="L2834" s="8" t="str">
        <f>IF(Sales_Pipeline[[#This Row],[Close_Date]]="","",TEXT(Sales_Pipeline[[#This Row],[Close_Date]],"mmm"))</f>
        <v>Apr</v>
      </c>
      <c r="M2834" s="8" t="str">
        <f>IF(Sales_Pipeline[[#This Row],[Close_Date]]="","","Q"&amp;ROUNDUP(MONTH(Sales_Pipeline[[#This Row],[Close_Date]])/3,0))</f>
        <v>Q2</v>
      </c>
      <c r="N2834" s="2" cm="1">
        <f t="array" ref="N2834">IFERROR(_xlfn.IFS(Sales_Pipeline[[#This Row],[Deal_Stage]]="Won",_xlfn.XLOOKUP(Sales_Pipeline[[#This Row],[Product]],Products!$A$2:$A$8,Products!$C$2:$C$8),Sales_Pipeline[[#This Row],[Deal_Stage]]="Lost",_xlfn.XLOOKUP(Sales_Pipeline[[#This Row],[Product]],Products!$A$2:$A$8,Products!$C$2:$C$8)),"")</f>
        <v>3393</v>
      </c>
      <c r="O2834" s="2">
        <v>0</v>
      </c>
    </row>
    <row r="2835" spans="1:15" x14ac:dyDescent="0.3">
      <c r="A2835" t="s">
        <v>2981</v>
      </c>
      <c r="B2835" t="s">
        <v>17</v>
      </c>
      <c r="C2835" t="str">
        <f>_xlfn.XLOOKUP(Sales_Pipeline[[#This Row],[Sales_Agent]],Sales_Teams[Sales_Agent],Sales_Teams[Manager])</f>
        <v>Cara Losch</v>
      </c>
      <c r="D2835" t="str">
        <f>_xlfn.XLOOKUP(Sales_Pipeline[[#This Row],[Manager]],Sales_Teams[Manager],Sales_Teams[Regional_Office])</f>
        <v>East</v>
      </c>
      <c r="E2835" t="s">
        <v>55</v>
      </c>
      <c r="G2835" t="str">
        <f>IFERROR(_xlfn.XLOOKUP(Sales_Pipeline[[#This Row],[Account]],Accounts!$A$2:$A$86,Accounts!$F$2:$F$86),"")</f>
        <v/>
      </c>
      <c r="H2835" t="s">
        <v>77</v>
      </c>
      <c r="I2835" s="3">
        <v>42854</v>
      </c>
      <c r="K2835" s="8" t="str">
        <f>IF(Sales_Pipeline[[#This Row],[Close_Date]]="","",TEXT(Sales_Pipeline[[#This Row],[Close_Date]],"ddd"))</f>
        <v/>
      </c>
      <c r="L2835" s="8" t="str">
        <f>IF(Sales_Pipeline[[#This Row],[Close_Date]]="","",TEXT(Sales_Pipeline[[#This Row],[Close_Date]],"mmm"))</f>
        <v/>
      </c>
      <c r="M2835" s="8" t="str">
        <f>IF(Sales_Pipeline[[#This Row],[Close_Date]]="","","Q"&amp;ROUNDUP(MONTH(Sales_Pipeline[[#This Row],[Close_Date]])/3,0))</f>
        <v/>
      </c>
      <c r="N2835" s="2" t="str" cm="1">
        <f t="array" ref="N2835">IFERROR(_xlfn.IFS(Sales_Pipeline[[#This Row],[Deal_Stage]]="Won",_xlfn.XLOOKUP(Sales_Pipeline[[#This Row],[Product]],Products!$A$2:$A$8,Products!$C$2:$C$8),Sales_Pipeline[[#This Row],[Deal_Stage]]="Lost",_xlfn.XLOOKUP(Sales_Pipeline[[#This Row],[Product]],Products!$A$2:$A$8,Products!$C$2:$C$8)),"")</f>
        <v/>
      </c>
      <c r="O2835" s="2">
        <v>0</v>
      </c>
    </row>
    <row r="2836" spans="1:15" x14ac:dyDescent="0.3">
      <c r="A2836" t="s">
        <v>2982</v>
      </c>
      <c r="B2836" t="s">
        <v>6</v>
      </c>
      <c r="C2836" t="str">
        <f>_xlfn.XLOOKUP(Sales_Pipeline[[#This Row],[Sales_Agent]],Sales_Teams[Sales_Agent],Sales_Teams[Manager])</f>
        <v>Dustin Brinkmann</v>
      </c>
      <c r="D2836" t="str">
        <f>_xlfn.XLOOKUP(Sales_Pipeline[[#This Row],[Manager]],Sales_Teams[Manager],Sales_Teams[Regional_Office])</f>
        <v>Central</v>
      </c>
      <c r="E2836" t="s">
        <v>76</v>
      </c>
      <c r="F2836" t="s">
        <v>81</v>
      </c>
      <c r="G2836" t="str">
        <f>IFERROR(_xlfn.XLOOKUP(Sales_Pipeline[[#This Row],[Account]],Accounts!$A$2:$A$86,Accounts!$F$2:$F$86),"")</f>
        <v>Italy</v>
      </c>
      <c r="H2836" t="s">
        <v>57</v>
      </c>
      <c r="I2836" s="3">
        <v>42855</v>
      </c>
      <c r="J2836" s="3">
        <v>42957</v>
      </c>
      <c r="K2836" s="8" t="str">
        <f>IF(Sales_Pipeline[[#This Row],[Close_Date]]="","",TEXT(Sales_Pipeline[[#This Row],[Close_Date]],"ddd"))</f>
        <v>Thu</v>
      </c>
      <c r="L2836" s="8" t="str">
        <f>IF(Sales_Pipeline[[#This Row],[Close_Date]]="","",TEXT(Sales_Pipeline[[#This Row],[Close_Date]],"mmm"))</f>
        <v>Aug</v>
      </c>
      <c r="M2836" s="8" t="str">
        <f>IF(Sales_Pipeline[[#This Row],[Close_Date]]="","","Q"&amp;ROUNDUP(MONTH(Sales_Pipeline[[#This Row],[Close_Date]])/3,0))</f>
        <v>Q3</v>
      </c>
      <c r="N2836" s="2" cm="1">
        <f t="array" ref="N2836">IFERROR(_xlfn.IFS(Sales_Pipeline[[#This Row],[Deal_Stage]]="Won",_xlfn.XLOOKUP(Sales_Pipeline[[#This Row],[Product]],Products!$A$2:$A$8,Products!$C$2:$C$8),Sales_Pipeline[[#This Row],[Deal_Stage]]="Lost",_xlfn.XLOOKUP(Sales_Pipeline[[#This Row],[Product]],Products!$A$2:$A$8,Products!$C$2:$C$8)),"")</f>
        <v>3393</v>
      </c>
      <c r="O2836" s="2">
        <v>3139</v>
      </c>
    </row>
    <row r="2837" spans="1:15" x14ac:dyDescent="0.3">
      <c r="A2837" t="s">
        <v>2983</v>
      </c>
      <c r="B2837" t="s">
        <v>20</v>
      </c>
      <c r="C2837" t="str">
        <f>_xlfn.XLOOKUP(Sales_Pipeline[[#This Row],[Sales_Agent]],Sales_Teams[Sales_Agent],Sales_Teams[Manager])</f>
        <v>Cara Losch</v>
      </c>
      <c r="D2837" t="str">
        <f>_xlfn.XLOOKUP(Sales_Pipeline[[#This Row],[Manager]],Sales_Teams[Manager],Sales_Teams[Regional_Office])</f>
        <v>East</v>
      </c>
      <c r="E2837" t="s">
        <v>63</v>
      </c>
      <c r="F2837" t="s">
        <v>256</v>
      </c>
      <c r="G2837" t="str">
        <f>IFERROR(_xlfn.XLOOKUP(Sales_Pipeline[[#This Row],[Account]],Accounts!$A$2:$A$86,Accounts!$F$2:$F$86),"")</f>
        <v>United States</v>
      </c>
      <c r="H2837" t="s">
        <v>57</v>
      </c>
      <c r="I2837" s="3">
        <v>42855</v>
      </c>
      <c r="J2837" s="3">
        <v>42958</v>
      </c>
      <c r="K2837" s="8" t="str">
        <f>IF(Sales_Pipeline[[#This Row],[Close_Date]]="","",TEXT(Sales_Pipeline[[#This Row],[Close_Date]],"ddd"))</f>
        <v>Fri</v>
      </c>
      <c r="L2837" s="8" t="str">
        <f>IF(Sales_Pipeline[[#This Row],[Close_Date]]="","",TEXT(Sales_Pipeline[[#This Row],[Close_Date]],"mmm"))</f>
        <v>Aug</v>
      </c>
      <c r="M2837" s="8" t="str">
        <f>IF(Sales_Pipeline[[#This Row],[Close_Date]]="","","Q"&amp;ROUNDUP(MONTH(Sales_Pipeline[[#This Row],[Close_Date]])/3,0))</f>
        <v>Q3</v>
      </c>
      <c r="N2837" s="2" cm="1">
        <f t="array" ref="N2837">IFERROR(_xlfn.IFS(Sales_Pipeline[[#This Row],[Deal_Stage]]="Won",_xlfn.XLOOKUP(Sales_Pipeline[[#This Row],[Product]],Products!$A$2:$A$8,Products!$C$2:$C$8),Sales_Pipeline[[#This Row],[Deal_Stage]]="Lost",_xlfn.XLOOKUP(Sales_Pipeline[[#This Row],[Product]],Products!$A$2:$A$8,Products!$C$2:$C$8)),"")</f>
        <v>550</v>
      </c>
      <c r="O2837" s="2">
        <v>527</v>
      </c>
    </row>
    <row r="2838" spans="1:15" x14ac:dyDescent="0.3">
      <c r="A2838" t="s">
        <v>2984</v>
      </c>
      <c r="B2838" t="s">
        <v>25</v>
      </c>
      <c r="C2838" t="str">
        <f>_xlfn.XLOOKUP(Sales_Pipeline[[#This Row],[Sales_Agent]],Sales_Teams[Sales_Agent],Sales_Teams[Manager])</f>
        <v>Rocco Neubert</v>
      </c>
      <c r="D2838" t="str">
        <f>_xlfn.XLOOKUP(Sales_Pipeline[[#This Row],[Manager]],Sales_Teams[Manager],Sales_Teams[Regional_Office])</f>
        <v>East</v>
      </c>
      <c r="E2838" t="s">
        <v>84</v>
      </c>
      <c r="G2838" t="str">
        <f>IFERROR(_xlfn.XLOOKUP(Sales_Pipeline[[#This Row],[Account]],Accounts!$A$2:$A$86,Accounts!$F$2:$F$86),"")</f>
        <v/>
      </c>
      <c r="H2838" t="s">
        <v>77</v>
      </c>
      <c r="I2838" s="3">
        <v>42855</v>
      </c>
      <c r="K2838" s="8" t="str">
        <f>IF(Sales_Pipeline[[#This Row],[Close_Date]]="","",TEXT(Sales_Pipeline[[#This Row],[Close_Date]],"ddd"))</f>
        <v/>
      </c>
      <c r="L2838" s="8" t="str">
        <f>IF(Sales_Pipeline[[#This Row],[Close_Date]]="","",TEXT(Sales_Pipeline[[#This Row],[Close_Date]],"mmm"))</f>
        <v/>
      </c>
      <c r="M2838" s="8" t="str">
        <f>IF(Sales_Pipeline[[#This Row],[Close_Date]]="","","Q"&amp;ROUNDUP(MONTH(Sales_Pipeline[[#This Row],[Close_Date]])/3,0))</f>
        <v/>
      </c>
      <c r="N2838" s="2" t="str" cm="1">
        <f t="array" ref="N2838">IFERROR(_xlfn.IFS(Sales_Pipeline[[#This Row],[Deal_Stage]]="Won",_xlfn.XLOOKUP(Sales_Pipeline[[#This Row],[Product]],Products!$A$2:$A$8,Products!$C$2:$C$8),Sales_Pipeline[[#This Row],[Deal_Stage]]="Lost",_xlfn.XLOOKUP(Sales_Pipeline[[#This Row],[Product]],Products!$A$2:$A$8,Products!$C$2:$C$8)),"")</f>
        <v/>
      </c>
      <c r="O2838" s="2">
        <v>0</v>
      </c>
    </row>
    <row r="2839" spans="1:15" x14ac:dyDescent="0.3">
      <c r="A2839" t="s">
        <v>2985</v>
      </c>
      <c r="B2839" t="s">
        <v>15</v>
      </c>
      <c r="C2839" t="str">
        <f>_xlfn.XLOOKUP(Sales_Pipeline[[#This Row],[Sales_Agent]],Sales_Teams[Sales_Agent],Sales_Teams[Manager])</f>
        <v>Melvin Marxen</v>
      </c>
      <c r="D2839" t="str">
        <f>_xlfn.XLOOKUP(Sales_Pipeline[[#This Row],[Manager]],Sales_Teams[Manager],Sales_Teams[Regional_Office])</f>
        <v>Central</v>
      </c>
      <c r="E2839" t="s">
        <v>63</v>
      </c>
      <c r="F2839" t="s">
        <v>214</v>
      </c>
      <c r="G2839" t="str">
        <f>IFERROR(_xlfn.XLOOKUP(Sales_Pipeline[[#This Row],[Account]],Accounts!$A$2:$A$86,Accounts!$F$2:$F$86),"")</f>
        <v>United States</v>
      </c>
      <c r="H2839" t="s">
        <v>82</v>
      </c>
      <c r="I2839" s="3">
        <v>42855</v>
      </c>
      <c r="J2839" s="3">
        <v>42859</v>
      </c>
      <c r="K2839" s="8" t="str">
        <f>IF(Sales_Pipeline[[#This Row],[Close_Date]]="","",TEXT(Sales_Pipeline[[#This Row],[Close_Date]],"ddd"))</f>
        <v>Thu</v>
      </c>
      <c r="L2839" s="8" t="str">
        <f>IF(Sales_Pipeline[[#This Row],[Close_Date]]="","",TEXT(Sales_Pipeline[[#This Row],[Close_Date]],"mmm"))</f>
        <v>May</v>
      </c>
      <c r="M2839" s="8" t="str">
        <f>IF(Sales_Pipeline[[#This Row],[Close_Date]]="","","Q"&amp;ROUNDUP(MONTH(Sales_Pipeline[[#This Row],[Close_Date]])/3,0))</f>
        <v>Q2</v>
      </c>
      <c r="N2839" s="2" cm="1">
        <f t="array" ref="N2839">IFERROR(_xlfn.IFS(Sales_Pipeline[[#This Row],[Deal_Stage]]="Won",_xlfn.XLOOKUP(Sales_Pipeline[[#This Row],[Product]],Products!$A$2:$A$8,Products!$C$2:$C$8),Sales_Pipeline[[#This Row],[Deal_Stage]]="Lost",_xlfn.XLOOKUP(Sales_Pipeline[[#This Row],[Product]],Products!$A$2:$A$8,Products!$C$2:$C$8)),"")</f>
        <v>550</v>
      </c>
      <c r="O2839" s="2">
        <v>0</v>
      </c>
    </row>
    <row r="2840" spans="1:15" x14ac:dyDescent="0.3">
      <c r="A2840" t="s">
        <v>2986</v>
      </c>
      <c r="B2840" t="s">
        <v>36</v>
      </c>
      <c r="C2840" t="str">
        <f>_xlfn.XLOOKUP(Sales_Pipeline[[#This Row],[Sales_Agent]],Sales_Teams[Sales_Agent],Sales_Teams[Manager])</f>
        <v>Celia Rouche</v>
      </c>
      <c r="D2840" t="str">
        <f>_xlfn.XLOOKUP(Sales_Pipeline[[#This Row],[Manager]],Sales_Teams[Manager],Sales_Teams[Regional_Office])</f>
        <v>West</v>
      </c>
      <c r="E2840" t="s">
        <v>84</v>
      </c>
      <c r="F2840" t="s">
        <v>114</v>
      </c>
      <c r="G2840" t="str">
        <f>IFERROR(_xlfn.XLOOKUP(Sales_Pipeline[[#This Row],[Account]],Accounts!$A$2:$A$86,Accounts!$F$2:$F$86),"")</f>
        <v>United States</v>
      </c>
      <c r="H2840" t="s">
        <v>57</v>
      </c>
      <c r="I2840" s="3">
        <v>42855</v>
      </c>
      <c r="J2840" s="3">
        <v>42959</v>
      </c>
      <c r="K2840" s="8" t="str">
        <f>IF(Sales_Pipeline[[#This Row],[Close_Date]]="","",TEXT(Sales_Pipeline[[#This Row],[Close_Date]],"ddd"))</f>
        <v>Sat</v>
      </c>
      <c r="L2840" s="8" t="str">
        <f>IF(Sales_Pipeline[[#This Row],[Close_Date]]="","",TEXT(Sales_Pipeline[[#This Row],[Close_Date]],"mmm"))</f>
        <v>Aug</v>
      </c>
      <c r="M2840" s="8" t="str">
        <f>IF(Sales_Pipeline[[#This Row],[Close_Date]]="","","Q"&amp;ROUNDUP(MONTH(Sales_Pipeline[[#This Row],[Close_Date]])/3,0))</f>
        <v>Q3</v>
      </c>
      <c r="N2840" s="2" cm="1">
        <f t="array" ref="N2840">IFERROR(_xlfn.IFS(Sales_Pipeline[[#This Row],[Deal_Stage]]="Won",_xlfn.XLOOKUP(Sales_Pipeline[[#This Row],[Product]],Products!$A$2:$A$8,Products!$C$2:$C$8),Sales_Pipeline[[#This Row],[Deal_Stage]]="Lost",_xlfn.XLOOKUP(Sales_Pipeline[[#This Row],[Product]],Products!$A$2:$A$8,Products!$C$2:$C$8)),"")</f>
        <v>5482</v>
      </c>
      <c r="O2840" s="2">
        <v>5408</v>
      </c>
    </row>
    <row r="2841" spans="1:15" x14ac:dyDescent="0.3">
      <c r="A2841" t="s">
        <v>2987</v>
      </c>
      <c r="B2841" t="s">
        <v>36</v>
      </c>
      <c r="C2841" t="str">
        <f>_xlfn.XLOOKUP(Sales_Pipeline[[#This Row],[Sales_Agent]],Sales_Teams[Sales_Agent],Sales_Teams[Manager])</f>
        <v>Celia Rouche</v>
      </c>
      <c r="D2841" t="str">
        <f>_xlfn.XLOOKUP(Sales_Pipeline[[#This Row],[Manager]],Sales_Teams[Manager],Sales_Teams[Regional_Office])</f>
        <v>West</v>
      </c>
      <c r="E2841" t="s">
        <v>61</v>
      </c>
      <c r="F2841" t="s">
        <v>413</v>
      </c>
      <c r="G2841" t="str">
        <f>IFERROR(_xlfn.XLOOKUP(Sales_Pipeline[[#This Row],[Account]],Accounts!$A$2:$A$86,Accounts!$F$2:$F$86),"")</f>
        <v>United States</v>
      </c>
      <c r="H2841" t="s">
        <v>57</v>
      </c>
      <c r="I2841" s="3">
        <v>42855</v>
      </c>
      <c r="J2841" s="3">
        <v>42959</v>
      </c>
      <c r="K2841" s="8" t="str">
        <f>IF(Sales_Pipeline[[#This Row],[Close_Date]]="","",TEXT(Sales_Pipeline[[#This Row],[Close_Date]],"ddd"))</f>
        <v>Sat</v>
      </c>
      <c r="L2841" s="8" t="str">
        <f>IF(Sales_Pipeline[[#This Row],[Close_Date]]="","",TEXT(Sales_Pipeline[[#This Row],[Close_Date]],"mmm"))</f>
        <v>Aug</v>
      </c>
      <c r="M2841" s="8" t="str">
        <f>IF(Sales_Pipeline[[#This Row],[Close_Date]]="","","Q"&amp;ROUNDUP(MONTH(Sales_Pipeline[[#This Row],[Close_Date]])/3,0))</f>
        <v>Q3</v>
      </c>
      <c r="N2841" s="2" cm="1">
        <f t="array" ref="N2841">IFERROR(_xlfn.IFS(Sales_Pipeline[[#This Row],[Deal_Stage]]="Won",_xlfn.XLOOKUP(Sales_Pipeline[[#This Row],[Product]],Products!$A$2:$A$8,Products!$C$2:$C$8),Sales_Pipeline[[#This Row],[Deal_Stage]]="Lost",_xlfn.XLOOKUP(Sales_Pipeline[[#This Row],[Product]],Products!$A$2:$A$8,Products!$C$2:$C$8)),"")</f>
        <v>55</v>
      </c>
      <c r="O2841" s="2">
        <v>62</v>
      </c>
    </row>
    <row r="2842" spans="1:15" x14ac:dyDescent="0.3">
      <c r="A2842" t="s">
        <v>2988</v>
      </c>
      <c r="B2842" t="s">
        <v>10</v>
      </c>
      <c r="C2842" t="str">
        <f>_xlfn.XLOOKUP(Sales_Pipeline[[#This Row],[Sales_Agent]],Sales_Teams[Sales_Agent],Sales_Teams[Manager])</f>
        <v>Melvin Marxen</v>
      </c>
      <c r="D2842" t="str">
        <f>_xlfn.XLOOKUP(Sales_Pipeline[[#This Row],[Manager]],Sales_Teams[Manager],Sales_Teams[Regional_Office])</f>
        <v>Central</v>
      </c>
      <c r="E2842" t="s">
        <v>63</v>
      </c>
      <c r="F2842" t="s">
        <v>223</v>
      </c>
      <c r="G2842" t="str">
        <f>IFERROR(_xlfn.XLOOKUP(Sales_Pipeline[[#This Row],[Account]],Accounts!$A$2:$A$86,Accounts!$F$2:$F$86),"")</f>
        <v>United States</v>
      </c>
      <c r="H2842" t="s">
        <v>57</v>
      </c>
      <c r="I2842" s="3">
        <v>42855</v>
      </c>
      <c r="J2842" s="3">
        <v>42868</v>
      </c>
      <c r="K2842" s="8" t="str">
        <f>IF(Sales_Pipeline[[#This Row],[Close_Date]]="","",TEXT(Sales_Pipeline[[#This Row],[Close_Date]],"ddd"))</f>
        <v>Sat</v>
      </c>
      <c r="L2842" s="8" t="str">
        <f>IF(Sales_Pipeline[[#This Row],[Close_Date]]="","",TEXT(Sales_Pipeline[[#This Row],[Close_Date]],"mmm"))</f>
        <v>May</v>
      </c>
      <c r="M2842" s="8" t="str">
        <f>IF(Sales_Pipeline[[#This Row],[Close_Date]]="","","Q"&amp;ROUNDUP(MONTH(Sales_Pipeline[[#This Row],[Close_Date]])/3,0))</f>
        <v>Q2</v>
      </c>
      <c r="N2842" s="2" cm="1">
        <f t="array" ref="N2842">IFERROR(_xlfn.IFS(Sales_Pipeline[[#This Row],[Deal_Stage]]="Won",_xlfn.XLOOKUP(Sales_Pipeline[[#This Row],[Product]],Products!$A$2:$A$8,Products!$C$2:$C$8),Sales_Pipeline[[#This Row],[Deal_Stage]]="Lost",_xlfn.XLOOKUP(Sales_Pipeline[[#This Row],[Product]],Products!$A$2:$A$8,Products!$C$2:$C$8)),"")</f>
        <v>550</v>
      </c>
      <c r="O2842" s="2">
        <v>586</v>
      </c>
    </row>
    <row r="2843" spans="1:15" x14ac:dyDescent="0.3">
      <c r="A2843" t="s">
        <v>2989</v>
      </c>
      <c r="B2843" t="s">
        <v>43</v>
      </c>
      <c r="C2843" t="str">
        <f>_xlfn.XLOOKUP(Sales_Pipeline[[#This Row],[Sales_Agent]],Sales_Teams[Sales_Agent],Sales_Teams[Manager])</f>
        <v>Summer Sewald</v>
      </c>
      <c r="D2843" t="str">
        <f>_xlfn.XLOOKUP(Sales_Pipeline[[#This Row],[Manager]],Sales_Teams[Manager],Sales_Teams[Regional_Office])</f>
        <v>West</v>
      </c>
      <c r="E2843" t="s">
        <v>8953</v>
      </c>
      <c r="F2843" t="s">
        <v>175</v>
      </c>
      <c r="G2843" t="str">
        <f>IFERROR(_xlfn.XLOOKUP(Sales_Pipeline[[#This Row],[Account]],Accounts!$A$2:$A$86,Accounts!$F$2:$F$86),"")</f>
        <v>Brazil</v>
      </c>
      <c r="H2843" t="s">
        <v>82</v>
      </c>
      <c r="I2843" s="3">
        <v>42855</v>
      </c>
      <c r="J2843" s="3">
        <v>42856</v>
      </c>
      <c r="K2843" s="8" t="str">
        <f>IF(Sales_Pipeline[[#This Row],[Close_Date]]="","",TEXT(Sales_Pipeline[[#This Row],[Close_Date]],"ddd"))</f>
        <v>Mon</v>
      </c>
      <c r="L2843" s="8" t="str">
        <f>IF(Sales_Pipeline[[#This Row],[Close_Date]]="","",TEXT(Sales_Pipeline[[#This Row],[Close_Date]],"mmm"))</f>
        <v>May</v>
      </c>
      <c r="M2843" s="8" t="str">
        <f>IF(Sales_Pipeline[[#This Row],[Close_Date]]="","","Q"&amp;ROUNDUP(MONTH(Sales_Pipeline[[#This Row],[Close_Date]])/3,0))</f>
        <v>Q2</v>
      </c>
      <c r="N2843" s="2" cm="1">
        <f t="array" ref="N2843">IFERROR(_xlfn.IFS(Sales_Pipeline[[#This Row],[Deal_Stage]]="Won",_xlfn.XLOOKUP(Sales_Pipeline[[#This Row],[Product]],Products!$A$2:$A$8,Products!$C$2:$C$8),Sales_Pipeline[[#This Row],[Deal_Stage]]="Lost",_xlfn.XLOOKUP(Sales_Pipeline[[#This Row],[Product]],Products!$A$2:$A$8,Products!$C$2:$C$8)),"")</f>
        <v>4821</v>
      </c>
      <c r="O2843" s="2">
        <v>0</v>
      </c>
    </row>
    <row r="2844" spans="1:15" x14ac:dyDescent="0.3">
      <c r="A2844" t="s">
        <v>2990</v>
      </c>
      <c r="B2844" t="s">
        <v>42</v>
      </c>
      <c r="C2844" t="str">
        <f>_xlfn.XLOOKUP(Sales_Pipeline[[#This Row],[Sales_Agent]],Sales_Teams[Sales_Agent],Sales_Teams[Manager])</f>
        <v>Summer Sewald</v>
      </c>
      <c r="D2844" t="str">
        <f>_xlfn.XLOOKUP(Sales_Pipeline[[#This Row],[Manager]],Sales_Teams[Manager],Sales_Teams[Regional_Office])</f>
        <v>West</v>
      </c>
      <c r="E2844" t="s">
        <v>63</v>
      </c>
      <c r="F2844" t="s">
        <v>201</v>
      </c>
      <c r="G2844" t="str">
        <f>IFERROR(_xlfn.XLOOKUP(Sales_Pipeline[[#This Row],[Account]],Accounts!$A$2:$A$86,Accounts!$F$2:$F$86),"")</f>
        <v>United States</v>
      </c>
      <c r="H2844" t="s">
        <v>57</v>
      </c>
      <c r="I2844" s="3">
        <v>42855</v>
      </c>
      <c r="J2844" s="3">
        <v>42953</v>
      </c>
      <c r="K2844" s="8" t="str">
        <f>IF(Sales_Pipeline[[#This Row],[Close_Date]]="","",TEXT(Sales_Pipeline[[#This Row],[Close_Date]],"ddd"))</f>
        <v>Sun</v>
      </c>
      <c r="L2844" s="8" t="str">
        <f>IF(Sales_Pipeline[[#This Row],[Close_Date]]="","",TEXT(Sales_Pipeline[[#This Row],[Close_Date]],"mmm"))</f>
        <v>Aug</v>
      </c>
      <c r="M2844" s="8" t="str">
        <f>IF(Sales_Pipeline[[#This Row],[Close_Date]]="","","Q"&amp;ROUNDUP(MONTH(Sales_Pipeline[[#This Row],[Close_Date]])/3,0))</f>
        <v>Q3</v>
      </c>
      <c r="N2844" s="2" cm="1">
        <f t="array" ref="N2844">IFERROR(_xlfn.IFS(Sales_Pipeline[[#This Row],[Deal_Stage]]="Won",_xlfn.XLOOKUP(Sales_Pipeline[[#This Row],[Product]],Products!$A$2:$A$8,Products!$C$2:$C$8),Sales_Pipeline[[#This Row],[Deal_Stage]]="Lost",_xlfn.XLOOKUP(Sales_Pipeline[[#This Row],[Product]],Products!$A$2:$A$8,Products!$C$2:$C$8)),"")</f>
        <v>550</v>
      </c>
      <c r="O2844" s="2">
        <v>532</v>
      </c>
    </row>
    <row r="2845" spans="1:15" x14ac:dyDescent="0.3">
      <c r="A2845" t="s">
        <v>2991</v>
      </c>
      <c r="B2845" t="s">
        <v>42</v>
      </c>
      <c r="C2845" t="str">
        <f>_xlfn.XLOOKUP(Sales_Pipeline[[#This Row],[Sales_Agent]],Sales_Teams[Sales_Agent],Sales_Teams[Manager])</f>
        <v>Summer Sewald</v>
      </c>
      <c r="D2845" t="str">
        <f>_xlfn.XLOOKUP(Sales_Pipeline[[#This Row],[Manager]],Sales_Teams[Manager],Sales_Teams[Regional_Office])</f>
        <v>West</v>
      </c>
      <c r="E2845" t="s">
        <v>63</v>
      </c>
      <c r="F2845" t="s">
        <v>570</v>
      </c>
      <c r="G2845" t="str">
        <f>IFERROR(_xlfn.XLOOKUP(Sales_Pipeline[[#This Row],[Account]],Accounts!$A$2:$A$86,Accounts!$F$2:$F$86),"")</f>
        <v>Germany</v>
      </c>
      <c r="H2845" t="s">
        <v>57</v>
      </c>
      <c r="I2845" s="3">
        <v>42855</v>
      </c>
      <c r="J2845" s="3">
        <v>42960</v>
      </c>
      <c r="K2845" s="8" t="str">
        <f>IF(Sales_Pipeline[[#This Row],[Close_Date]]="","",TEXT(Sales_Pipeline[[#This Row],[Close_Date]],"ddd"))</f>
        <v>Sun</v>
      </c>
      <c r="L2845" s="8" t="str">
        <f>IF(Sales_Pipeline[[#This Row],[Close_Date]]="","",TEXT(Sales_Pipeline[[#This Row],[Close_Date]],"mmm"))</f>
        <v>Aug</v>
      </c>
      <c r="M2845" s="8" t="str">
        <f>IF(Sales_Pipeline[[#This Row],[Close_Date]]="","","Q"&amp;ROUNDUP(MONTH(Sales_Pipeline[[#This Row],[Close_Date]])/3,0))</f>
        <v>Q3</v>
      </c>
      <c r="N2845" s="2" cm="1">
        <f t="array" ref="N2845">IFERROR(_xlfn.IFS(Sales_Pipeline[[#This Row],[Deal_Stage]]="Won",_xlfn.XLOOKUP(Sales_Pipeline[[#This Row],[Product]],Products!$A$2:$A$8,Products!$C$2:$C$8),Sales_Pipeline[[#This Row],[Deal_Stage]]="Lost",_xlfn.XLOOKUP(Sales_Pipeline[[#This Row],[Product]],Products!$A$2:$A$8,Products!$C$2:$C$8)),"")</f>
        <v>550</v>
      </c>
      <c r="O2845" s="2">
        <v>585</v>
      </c>
    </row>
    <row r="2846" spans="1:15" x14ac:dyDescent="0.3">
      <c r="A2846" t="s">
        <v>2992</v>
      </c>
      <c r="B2846" t="s">
        <v>8</v>
      </c>
      <c r="C2846" t="str">
        <f>_xlfn.XLOOKUP(Sales_Pipeline[[#This Row],[Sales_Agent]],Sales_Teams[Sales_Agent],Sales_Teams[Manager])</f>
        <v>Dustin Brinkmann</v>
      </c>
      <c r="D2846" t="str">
        <f>_xlfn.XLOOKUP(Sales_Pipeline[[#This Row],[Manager]],Sales_Teams[Manager],Sales_Teams[Regional_Office])</f>
        <v>Central</v>
      </c>
      <c r="E2846" t="s">
        <v>63</v>
      </c>
      <c r="F2846" t="s">
        <v>68</v>
      </c>
      <c r="G2846" t="str">
        <f>IFERROR(_xlfn.XLOOKUP(Sales_Pipeline[[#This Row],[Account]],Accounts!$A$2:$A$86,Accounts!$F$2:$F$86),"")</f>
        <v>United States</v>
      </c>
      <c r="H2846" t="s">
        <v>57</v>
      </c>
      <c r="I2846" s="3">
        <v>42855</v>
      </c>
      <c r="J2846" s="3">
        <v>42958</v>
      </c>
      <c r="K2846" s="8" t="str">
        <f>IF(Sales_Pipeline[[#This Row],[Close_Date]]="","",TEXT(Sales_Pipeline[[#This Row],[Close_Date]],"ddd"))</f>
        <v>Fri</v>
      </c>
      <c r="L2846" s="8" t="str">
        <f>IF(Sales_Pipeline[[#This Row],[Close_Date]]="","",TEXT(Sales_Pipeline[[#This Row],[Close_Date]],"mmm"))</f>
        <v>Aug</v>
      </c>
      <c r="M2846" s="8" t="str">
        <f>IF(Sales_Pipeline[[#This Row],[Close_Date]]="","","Q"&amp;ROUNDUP(MONTH(Sales_Pipeline[[#This Row],[Close_Date]])/3,0))</f>
        <v>Q3</v>
      </c>
      <c r="N2846" s="2" cm="1">
        <f t="array" ref="N2846">IFERROR(_xlfn.IFS(Sales_Pipeline[[#This Row],[Deal_Stage]]="Won",_xlfn.XLOOKUP(Sales_Pipeline[[#This Row],[Product]],Products!$A$2:$A$8,Products!$C$2:$C$8),Sales_Pipeline[[#This Row],[Deal_Stage]]="Lost",_xlfn.XLOOKUP(Sales_Pipeline[[#This Row],[Product]],Products!$A$2:$A$8,Products!$C$2:$C$8)),"")</f>
        <v>550</v>
      </c>
      <c r="O2846" s="2">
        <v>583</v>
      </c>
    </row>
    <row r="2847" spans="1:15" x14ac:dyDescent="0.3">
      <c r="A2847" t="s">
        <v>2993</v>
      </c>
      <c r="B2847" t="s">
        <v>12</v>
      </c>
      <c r="C2847" t="str">
        <f>_xlfn.XLOOKUP(Sales_Pipeline[[#This Row],[Sales_Agent]],Sales_Teams[Sales_Agent],Sales_Teams[Manager])</f>
        <v>Melvin Marxen</v>
      </c>
      <c r="D2847" t="str">
        <f>_xlfn.XLOOKUP(Sales_Pipeline[[#This Row],[Manager]],Sales_Teams[Manager],Sales_Teams[Regional_Office])</f>
        <v>Central</v>
      </c>
      <c r="E2847" t="s">
        <v>63</v>
      </c>
      <c r="F2847" t="s">
        <v>169</v>
      </c>
      <c r="G2847" t="str">
        <f>IFERROR(_xlfn.XLOOKUP(Sales_Pipeline[[#This Row],[Account]],Accounts!$A$2:$A$86,Accounts!$F$2:$F$86),"")</f>
        <v>Panama</v>
      </c>
      <c r="H2847" t="s">
        <v>57</v>
      </c>
      <c r="I2847" s="3">
        <v>42855</v>
      </c>
      <c r="J2847" s="3">
        <v>42980</v>
      </c>
      <c r="K2847" s="8" t="str">
        <f>IF(Sales_Pipeline[[#This Row],[Close_Date]]="","",TEXT(Sales_Pipeline[[#This Row],[Close_Date]],"ddd"))</f>
        <v>Sat</v>
      </c>
      <c r="L2847" s="8" t="str">
        <f>IF(Sales_Pipeline[[#This Row],[Close_Date]]="","",TEXT(Sales_Pipeline[[#This Row],[Close_Date]],"mmm"))</f>
        <v>Sep</v>
      </c>
      <c r="M2847" s="8" t="str">
        <f>IF(Sales_Pipeline[[#This Row],[Close_Date]]="","","Q"&amp;ROUNDUP(MONTH(Sales_Pipeline[[#This Row],[Close_Date]])/3,0))</f>
        <v>Q3</v>
      </c>
      <c r="N2847" s="2" cm="1">
        <f t="array" ref="N2847">IFERROR(_xlfn.IFS(Sales_Pipeline[[#This Row],[Deal_Stage]]="Won",_xlfn.XLOOKUP(Sales_Pipeline[[#This Row],[Product]],Products!$A$2:$A$8,Products!$C$2:$C$8),Sales_Pipeline[[#This Row],[Deal_Stage]]="Lost",_xlfn.XLOOKUP(Sales_Pipeline[[#This Row],[Product]],Products!$A$2:$A$8,Products!$C$2:$C$8)),"")</f>
        <v>550</v>
      </c>
      <c r="O2847" s="2">
        <v>433</v>
      </c>
    </row>
    <row r="2848" spans="1:15" x14ac:dyDescent="0.3">
      <c r="A2848" t="s">
        <v>2994</v>
      </c>
      <c r="B2848" t="s">
        <v>14</v>
      </c>
      <c r="C2848" t="str">
        <f>_xlfn.XLOOKUP(Sales_Pipeline[[#This Row],[Sales_Agent]],Sales_Teams[Sales_Agent],Sales_Teams[Manager])</f>
        <v>Melvin Marxen</v>
      </c>
      <c r="D2848" t="str">
        <f>_xlfn.XLOOKUP(Sales_Pipeline[[#This Row],[Manager]],Sales_Teams[Manager],Sales_Teams[Regional_Office])</f>
        <v>Central</v>
      </c>
      <c r="E2848" t="s">
        <v>63</v>
      </c>
      <c r="F2848" t="s">
        <v>234</v>
      </c>
      <c r="G2848" t="str">
        <f>IFERROR(_xlfn.XLOOKUP(Sales_Pipeline[[#This Row],[Account]],Accounts!$A$2:$A$86,Accounts!$F$2:$F$86),"")</f>
        <v>United States</v>
      </c>
      <c r="H2848" t="s">
        <v>57</v>
      </c>
      <c r="I2848" s="3">
        <v>42855</v>
      </c>
      <c r="J2848" s="3">
        <v>42861</v>
      </c>
      <c r="K2848" s="8" t="str">
        <f>IF(Sales_Pipeline[[#This Row],[Close_Date]]="","",TEXT(Sales_Pipeline[[#This Row],[Close_Date]],"ddd"))</f>
        <v>Sat</v>
      </c>
      <c r="L2848" s="8" t="str">
        <f>IF(Sales_Pipeline[[#This Row],[Close_Date]]="","",TEXT(Sales_Pipeline[[#This Row],[Close_Date]],"mmm"))</f>
        <v>May</v>
      </c>
      <c r="M2848" s="8" t="str">
        <f>IF(Sales_Pipeline[[#This Row],[Close_Date]]="","","Q"&amp;ROUNDUP(MONTH(Sales_Pipeline[[#This Row],[Close_Date]])/3,0))</f>
        <v>Q2</v>
      </c>
      <c r="N2848" s="2" cm="1">
        <f t="array" ref="N2848">IFERROR(_xlfn.IFS(Sales_Pipeline[[#This Row],[Deal_Stage]]="Won",_xlfn.XLOOKUP(Sales_Pipeline[[#This Row],[Product]],Products!$A$2:$A$8,Products!$C$2:$C$8),Sales_Pipeline[[#This Row],[Deal_Stage]]="Lost",_xlfn.XLOOKUP(Sales_Pipeline[[#This Row],[Product]],Products!$A$2:$A$8,Products!$C$2:$C$8)),"")</f>
        <v>550</v>
      </c>
      <c r="O2848" s="2">
        <v>557</v>
      </c>
    </row>
    <row r="2849" spans="1:15" x14ac:dyDescent="0.3">
      <c r="A2849" t="s">
        <v>2995</v>
      </c>
      <c r="B2849" t="s">
        <v>29</v>
      </c>
      <c r="C2849" t="str">
        <f>_xlfn.XLOOKUP(Sales_Pipeline[[#This Row],[Sales_Agent]],Sales_Teams[Sales_Agent],Sales_Teams[Manager])</f>
        <v>Rocco Neubert</v>
      </c>
      <c r="D2849" t="str">
        <f>_xlfn.XLOOKUP(Sales_Pipeline[[#This Row],[Manager]],Sales_Teams[Manager],Sales_Teams[Regional_Office])</f>
        <v>East</v>
      </c>
      <c r="E2849" t="s">
        <v>8953</v>
      </c>
      <c r="F2849" t="s">
        <v>159</v>
      </c>
      <c r="G2849" t="str">
        <f>IFERROR(_xlfn.XLOOKUP(Sales_Pipeline[[#This Row],[Account]],Accounts!$A$2:$A$86,Accounts!$F$2:$F$86),"")</f>
        <v>United States</v>
      </c>
      <c r="H2849" t="s">
        <v>57</v>
      </c>
      <c r="I2849" s="3">
        <v>42855</v>
      </c>
      <c r="J2849" s="3">
        <v>42864</v>
      </c>
      <c r="K2849" s="8" t="str">
        <f>IF(Sales_Pipeline[[#This Row],[Close_Date]]="","",TEXT(Sales_Pipeline[[#This Row],[Close_Date]],"ddd"))</f>
        <v>Tue</v>
      </c>
      <c r="L2849" s="8" t="str">
        <f>IF(Sales_Pipeline[[#This Row],[Close_Date]]="","",TEXT(Sales_Pipeline[[#This Row],[Close_Date]],"mmm"))</f>
        <v>May</v>
      </c>
      <c r="M2849" s="8" t="str">
        <f>IF(Sales_Pipeline[[#This Row],[Close_Date]]="","","Q"&amp;ROUNDUP(MONTH(Sales_Pipeline[[#This Row],[Close_Date]])/3,0))</f>
        <v>Q2</v>
      </c>
      <c r="N2849" s="2" cm="1">
        <f t="array" ref="N2849">IFERROR(_xlfn.IFS(Sales_Pipeline[[#This Row],[Deal_Stage]]="Won",_xlfn.XLOOKUP(Sales_Pipeline[[#This Row],[Product]],Products!$A$2:$A$8,Products!$C$2:$C$8),Sales_Pipeline[[#This Row],[Deal_Stage]]="Lost",_xlfn.XLOOKUP(Sales_Pipeline[[#This Row],[Product]],Products!$A$2:$A$8,Products!$C$2:$C$8)),"")</f>
        <v>4821</v>
      </c>
      <c r="O2849" s="2">
        <v>4704</v>
      </c>
    </row>
    <row r="2850" spans="1:15" x14ac:dyDescent="0.3">
      <c r="A2850" t="s">
        <v>2996</v>
      </c>
      <c r="B2850" t="s">
        <v>35</v>
      </c>
      <c r="C2850" t="str">
        <f>_xlfn.XLOOKUP(Sales_Pipeline[[#This Row],[Sales_Agent]],Sales_Teams[Sales_Agent],Sales_Teams[Manager])</f>
        <v>Celia Rouche</v>
      </c>
      <c r="D2850" t="str">
        <f>_xlfn.XLOOKUP(Sales_Pipeline[[#This Row],[Manager]],Sales_Teams[Manager],Sales_Teams[Regional_Office])</f>
        <v>West</v>
      </c>
      <c r="E2850" t="s">
        <v>63</v>
      </c>
      <c r="G2850" t="str">
        <f>IFERROR(_xlfn.XLOOKUP(Sales_Pipeline[[#This Row],[Account]],Accounts!$A$2:$A$86,Accounts!$F$2:$F$86),"")</f>
        <v/>
      </c>
      <c r="H2850" t="s">
        <v>77</v>
      </c>
      <c r="I2850" s="3">
        <v>42855</v>
      </c>
      <c r="K2850" s="8" t="str">
        <f>IF(Sales_Pipeline[[#This Row],[Close_Date]]="","",TEXT(Sales_Pipeline[[#This Row],[Close_Date]],"ddd"))</f>
        <v/>
      </c>
      <c r="L2850" s="8" t="str">
        <f>IF(Sales_Pipeline[[#This Row],[Close_Date]]="","",TEXT(Sales_Pipeline[[#This Row],[Close_Date]],"mmm"))</f>
        <v/>
      </c>
      <c r="M2850" s="8" t="str">
        <f>IF(Sales_Pipeline[[#This Row],[Close_Date]]="","","Q"&amp;ROUNDUP(MONTH(Sales_Pipeline[[#This Row],[Close_Date]])/3,0))</f>
        <v/>
      </c>
      <c r="N2850" s="2" t="str" cm="1">
        <f t="array" ref="N2850">IFERROR(_xlfn.IFS(Sales_Pipeline[[#This Row],[Deal_Stage]]="Won",_xlfn.XLOOKUP(Sales_Pipeline[[#This Row],[Product]],Products!$A$2:$A$8,Products!$C$2:$C$8),Sales_Pipeline[[#This Row],[Deal_Stage]]="Lost",_xlfn.XLOOKUP(Sales_Pipeline[[#This Row],[Product]],Products!$A$2:$A$8,Products!$C$2:$C$8)),"")</f>
        <v/>
      </c>
      <c r="O2850" s="2">
        <v>0</v>
      </c>
    </row>
    <row r="2851" spans="1:15" x14ac:dyDescent="0.3">
      <c r="A2851" t="s">
        <v>2997</v>
      </c>
      <c r="B2851" t="s">
        <v>21</v>
      </c>
      <c r="C2851" t="str">
        <f>_xlfn.XLOOKUP(Sales_Pipeline[[#This Row],[Sales_Agent]],Sales_Teams[Sales_Agent],Sales_Teams[Manager])</f>
        <v>Cara Losch</v>
      </c>
      <c r="D2851" t="str">
        <f>_xlfn.XLOOKUP(Sales_Pipeline[[#This Row],[Manager]],Sales_Teams[Manager],Sales_Teams[Regional_Office])</f>
        <v>East</v>
      </c>
      <c r="E2851" t="s">
        <v>8953</v>
      </c>
      <c r="F2851" t="s">
        <v>231</v>
      </c>
      <c r="G2851" t="str">
        <f>IFERROR(_xlfn.XLOOKUP(Sales_Pipeline[[#This Row],[Account]],Accounts!$A$2:$A$86,Accounts!$F$2:$F$86),"")</f>
        <v>United States</v>
      </c>
      <c r="H2851" t="s">
        <v>57</v>
      </c>
      <c r="I2851" s="3">
        <v>42855</v>
      </c>
      <c r="J2851" s="3">
        <v>42959</v>
      </c>
      <c r="K2851" s="8" t="str">
        <f>IF(Sales_Pipeline[[#This Row],[Close_Date]]="","",TEXT(Sales_Pipeline[[#This Row],[Close_Date]],"ddd"))</f>
        <v>Sat</v>
      </c>
      <c r="L2851" s="8" t="str">
        <f>IF(Sales_Pipeline[[#This Row],[Close_Date]]="","",TEXT(Sales_Pipeline[[#This Row],[Close_Date]],"mmm"))</f>
        <v>Aug</v>
      </c>
      <c r="M2851" s="8" t="str">
        <f>IF(Sales_Pipeline[[#This Row],[Close_Date]]="","","Q"&amp;ROUNDUP(MONTH(Sales_Pipeline[[#This Row],[Close_Date]])/3,0))</f>
        <v>Q3</v>
      </c>
      <c r="N2851" s="2" cm="1">
        <f t="array" ref="N2851">IFERROR(_xlfn.IFS(Sales_Pipeline[[#This Row],[Deal_Stage]]="Won",_xlfn.XLOOKUP(Sales_Pipeline[[#This Row],[Product]],Products!$A$2:$A$8,Products!$C$2:$C$8),Sales_Pipeline[[#This Row],[Deal_Stage]]="Lost",_xlfn.XLOOKUP(Sales_Pipeline[[#This Row],[Product]],Products!$A$2:$A$8,Products!$C$2:$C$8)),"")</f>
        <v>4821</v>
      </c>
      <c r="O2851" s="2">
        <v>5182</v>
      </c>
    </row>
    <row r="2852" spans="1:15" x14ac:dyDescent="0.3">
      <c r="A2852" t="s">
        <v>2998</v>
      </c>
      <c r="B2852" t="s">
        <v>44</v>
      </c>
      <c r="C2852" t="str">
        <f>_xlfn.XLOOKUP(Sales_Pipeline[[#This Row],[Sales_Agent]],Sales_Teams[Sales_Agent],Sales_Teams[Manager])</f>
        <v>Summer Sewald</v>
      </c>
      <c r="D2852" t="str">
        <f>_xlfn.XLOOKUP(Sales_Pipeline[[#This Row],[Manager]],Sales_Teams[Manager],Sales_Teams[Regional_Office])</f>
        <v>West</v>
      </c>
      <c r="E2852" t="s">
        <v>8953</v>
      </c>
      <c r="F2852" t="s">
        <v>201</v>
      </c>
      <c r="G2852" t="str">
        <f>IFERROR(_xlfn.XLOOKUP(Sales_Pipeline[[#This Row],[Account]],Accounts!$A$2:$A$86,Accounts!$F$2:$F$86),"")</f>
        <v>United States</v>
      </c>
      <c r="H2852" t="s">
        <v>57</v>
      </c>
      <c r="I2852" s="3">
        <v>42855</v>
      </c>
      <c r="J2852" s="3">
        <v>42868</v>
      </c>
      <c r="K2852" s="8" t="str">
        <f>IF(Sales_Pipeline[[#This Row],[Close_Date]]="","",TEXT(Sales_Pipeline[[#This Row],[Close_Date]],"ddd"))</f>
        <v>Sat</v>
      </c>
      <c r="L2852" s="8" t="str">
        <f>IF(Sales_Pipeline[[#This Row],[Close_Date]]="","",TEXT(Sales_Pipeline[[#This Row],[Close_Date]],"mmm"))</f>
        <v>May</v>
      </c>
      <c r="M2852" s="8" t="str">
        <f>IF(Sales_Pipeline[[#This Row],[Close_Date]]="","","Q"&amp;ROUNDUP(MONTH(Sales_Pipeline[[#This Row],[Close_Date]])/3,0))</f>
        <v>Q2</v>
      </c>
      <c r="N2852" s="2" cm="1">
        <f t="array" ref="N2852">IFERROR(_xlfn.IFS(Sales_Pipeline[[#This Row],[Deal_Stage]]="Won",_xlfn.XLOOKUP(Sales_Pipeline[[#This Row],[Product]],Products!$A$2:$A$8,Products!$C$2:$C$8),Sales_Pipeline[[#This Row],[Deal_Stage]]="Lost",_xlfn.XLOOKUP(Sales_Pipeline[[#This Row],[Product]],Products!$A$2:$A$8,Products!$C$2:$C$8)),"")</f>
        <v>4821</v>
      </c>
      <c r="O2852" s="2">
        <v>5311</v>
      </c>
    </row>
    <row r="2853" spans="1:15" x14ac:dyDescent="0.3">
      <c r="A2853" t="s">
        <v>2999</v>
      </c>
      <c r="B2853" t="s">
        <v>3</v>
      </c>
      <c r="C2853" t="str">
        <f>_xlfn.XLOOKUP(Sales_Pipeline[[#This Row],[Sales_Agent]],Sales_Teams[Sales_Agent],Sales_Teams[Manager])</f>
        <v>Dustin Brinkmann</v>
      </c>
      <c r="D2853" t="str">
        <f>_xlfn.XLOOKUP(Sales_Pipeline[[#This Row],[Manager]],Sales_Teams[Manager],Sales_Teams[Regional_Office])</f>
        <v>Central</v>
      </c>
      <c r="E2853" t="s">
        <v>84</v>
      </c>
      <c r="F2853" t="s">
        <v>234</v>
      </c>
      <c r="G2853" t="str">
        <f>IFERROR(_xlfn.XLOOKUP(Sales_Pipeline[[#This Row],[Account]],Accounts!$A$2:$A$86,Accounts!$F$2:$F$86),"")</f>
        <v>United States</v>
      </c>
      <c r="H2853" t="s">
        <v>82</v>
      </c>
      <c r="I2853" s="3">
        <v>42856</v>
      </c>
      <c r="J2853" s="3">
        <v>42873</v>
      </c>
      <c r="K2853" s="8" t="str">
        <f>IF(Sales_Pipeline[[#This Row],[Close_Date]]="","",TEXT(Sales_Pipeline[[#This Row],[Close_Date]],"ddd"))</f>
        <v>Thu</v>
      </c>
      <c r="L2853" s="8" t="str">
        <f>IF(Sales_Pipeline[[#This Row],[Close_Date]]="","",TEXT(Sales_Pipeline[[#This Row],[Close_Date]],"mmm"))</f>
        <v>May</v>
      </c>
      <c r="M2853" s="8" t="str">
        <f>IF(Sales_Pipeline[[#This Row],[Close_Date]]="","","Q"&amp;ROUNDUP(MONTH(Sales_Pipeline[[#This Row],[Close_Date]])/3,0))</f>
        <v>Q2</v>
      </c>
      <c r="N2853" s="2" cm="1">
        <f t="array" ref="N2853">IFERROR(_xlfn.IFS(Sales_Pipeline[[#This Row],[Deal_Stage]]="Won",_xlfn.XLOOKUP(Sales_Pipeline[[#This Row],[Product]],Products!$A$2:$A$8,Products!$C$2:$C$8),Sales_Pipeline[[#This Row],[Deal_Stage]]="Lost",_xlfn.XLOOKUP(Sales_Pipeline[[#This Row],[Product]],Products!$A$2:$A$8,Products!$C$2:$C$8)),"")</f>
        <v>5482</v>
      </c>
      <c r="O2853" s="2">
        <v>0</v>
      </c>
    </row>
    <row r="2854" spans="1:15" x14ac:dyDescent="0.3">
      <c r="A2854" t="s">
        <v>3000</v>
      </c>
      <c r="B2854" t="s">
        <v>3</v>
      </c>
      <c r="C2854" t="str">
        <f>_xlfn.XLOOKUP(Sales_Pipeline[[#This Row],[Sales_Agent]],Sales_Teams[Sales_Agent],Sales_Teams[Manager])</f>
        <v>Dustin Brinkmann</v>
      </c>
      <c r="D2854" t="str">
        <f>_xlfn.XLOOKUP(Sales_Pipeline[[#This Row],[Manager]],Sales_Teams[Manager],Sales_Teams[Regional_Office])</f>
        <v>Central</v>
      </c>
      <c r="E2854" t="s">
        <v>61</v>
      </c>
      <c r="F2854" t="s">
        <v>229</v>
      </c>
      <c r="G2854" t="str">
        <f>IFERROR(_xlfn.XLOOKUP(Sales_Pipeline[[#This Row],[Account]],Accounts!$A$2:$A$86,Accounts!$F$2:$F$86),"")</f>
        <v>Norway</v>
      </c>
      <c r="H2854" t="s">
        <v>57</v>
      </c>
      <c r="I2854" s="3">
        <v>42856</v>
      </c>
      <c r="J2854" s="3">
        <v>42975</v>
      </c>
      <c r="K2854" s="8" t="str">
        <f>IF(Sales_Pipeline[[#This Row],[Close_Date]]="","",TEXT(Sales_Pipeline[[#This Row],[Close_Date]],"ddd"))</f>
        <v>Mon</v>
      </c>
      <c r="L2854" s="8" t="str">
        <f>IF(Sales_Pipeline[[#This Row],[Close_Date]]="","",TEXT(Sales_Pipeline[[#This Row],[Close_Date]],"mmm"))</f>
        <v>Aug</v>
      </c>
      <c r="M2854" s="8" t="str">
        <f>IF(Sales_Pipeline[[#This Row],[Close_Date]]="","","Q"&amp;ROUNDUP(MONTH(Sales_Pipeline[[#This Row],[Close_Date]])/3,0))</f>
        <v>Q3</v>
      </c>
      <c r="N2854" s="2" cm="1">
        <f t="array" ref="N2854">IFERROR(_xlfn.IFS(Sales_Pipeline[[#This Row],[Deal_Stage]]="Won",_xlfn.XLOOKUP(Sales_Pipeline[[#This Row],[Product]],Products!$A$2:$A$8,Products!$C$2:$C$8),Sales_Pipeline[[#This Row],[Deal_Stage]]="Lost",_xlfn.XLOOKUP(Sales_Pipeline[[#This Row],[Product]],Products!$A$2:$A$8,Products!$C$2:$C$8)),"")</f>
        <v>55</v>
      </c>
      <c r="O2854" s="2">
        <v>64</v>
      </c>
    </row>
    <row r="2855" spans="1:15" x14ac:dyDescent="0.3">
      <c r="A2855" t="s">
        <v>3001</v>
      </c>
      <c r="B2855" t="s">
        <v>30</v>
      </c>
      <c r="C2855" t="str">
        <f>_xlfn.XLOOKUP(Sales_Pipeline[[#This Row],[Sales_Agent]],Sales_Teams[Sales_Agent],Sales_Teams[Manager])</f>
        <v>Rocco Neubert</v>
      </c>
      <c r="D2855" t="str">
        <f>_xlfn.XLOOKUP(Sales_Pipeline[[#This Row],[Manager]],Sales_Teams[Manager],Sales_Teams[Regional_Office])</f>
        <v>East</v>
      </c>
      <c r="E2855" t="s">
        <v>84</v>
      </c>
      <c r="G2855" t="str">
        <f>IFERROR(_xlfn.XLOOKUP(Sales_Pipeline[[#This Row],[Account]],Accounts!$A$2:$A$86,Accounts!$F$2:$F$86),"")</f>
        <v/>
      </c>
      <c r="H2855" t="s">
        <v>77</v>
      </c>
      <c r="I2855" s="3">
        <v>42856</v>
      </c>
      <c r="K2855" s="8" t="str">
        <f>IF(Sales_Pipeline[[#This Row],[Close_Date]]="","",TEXT(Sales_Pipeline[[#This Row],[Close_Date]],"ddd"))</f>
        <v/>
      </c>
      <c r="L2855" s="8" t="str">
        <f>IF(Sales_Pipeline[[#This Row],[Close_Date]]="","",TEXT(Sales_Pipeline[[#This Row],[Close_Date]],"mmm"))</f>
        <v/>
      </c>
      <c r="M2855" s="8" t="str">
        <f>IF(Sales_Pipeline[[#This Row],[Close_Date]]="","","Q"&amp;ROUNDUP(MONTH(Sales_Pipeline[[#This Row],[Close_Date]])/3,0))</f>
        <v/>
      </c>
      <c r="N2855" s="2" t="str" cm="1">
        <f t="array" ref="N2855">IFERROR(_xlfn.IFS(Sales_Pipeline[[#This Row],[Deal_Stage]]="Won",_xlfn.XLOOKUP(Sales_Pipeline[[#This Row],[Product]],Products!$A$2:$A$8,Products!$C$2:$C$8),Sales_Pipeline[[#This Row],[Deal_Stage]]="Lost",_xlfn.XLOOKUP(Sales_Pipeline[[#This Row],[Product]],Products!$A$2:$A$8,Products!$C$2:$C$8)),"")</f>
        <v/>
      </c>
      <c r="O2855" s="2">
        <v>0</v>
      </c>
    </row>
    <row r="2856" spans="1:15" x14ac:dyDescent="0.3">
      <c r="A2856" t="s">
        <v>3002</v>
      </c>
      <c r="B2856" t="s">
        <v>20</v>
      </c>
      <c r="C2856" t="str">
        <f>_xlfn.XLOOKUP(Sales_Pipeline[[#This Row],[Sales_Agent]],Sales_Teams[Sales_Agent],Sales_Teams[Manager])</f>
        <v>Cara Losch</v>
      </c>
      <c r="D2856" t="str">
        <f>_xlfn.XLOOKUP(Sales_Pipeline[[#This Row],[Manager]],Sales_Teams[Manager],Sales_Teams[Regional_Office])</f>
        <v>East</v>
      </c>
      <c r="E2856" t="s">
        <v>63</v>
      </c>
      <c r="F2856" t="s">
        <v>388</v>
      </c>
      <c r="G2856" t="str">
        <f>IFERROR(_xlfn.XLOOKUP(Sales_Pipeline[[#This Row],[Account]],Accounts!$A$2:$A$86,Accounts!$F$2:$F$86),"")</f>
        <v>China</v>
      </c>
      <c r="H2856" t="s">
        <v>77</v>
      </c>
      <c r="I2856" s="3">
        <v>42856</v>
      </c>
      <c r="K2856" s="8" t="str">
        <f>IF(Sales_Pipeline[[#This Row],[Close_Date]]="","",TEXT(Sales_Pipeline[[#This Row],[Close_Date]],"ddd"))</f>
        <v/>
      </c>
      <c r="L2856" s="8" t="str">
        <f>IF(Sales_Pipeline[[#This Row],[Close_Date]]="","",TEXT(Sales_Pipeline[[#This Row],[Close_Date]],"mmm"))</f>
        <v/>
      </c>
      <c r="M2856" s="8" t="str">
        <f>IF(Sales_Pipeline[[#This Row],[Close_Date]]="","","Q"&amp;ROUNDUP(MONTH(Sales_Pipeline[[#This Row],[Close_Date]])/3,0))</f>
        <v/>
      </c>
      <c r="N2856" s="2" t="str" cm="1">
        <f t="array" ref="N2856">IFERROR(_xlfn.IFS(Sales_Pipeline[[#This Row],[Deal_Stage]]="Won",_xlfn.XLOOKUP(Sales_Pipeline[[#This Row],[Product]],Products!$A$2:$A$8,Products!$C$2:$C$8),Sales_Pipeline[[#This Row],[Deal_Stage]]="Lost",_xlfn.XLOOKUP(Sales_Pipeline[[#This Row],[Product]],Products!$A$2:$A$8,Products!$C$2:$C$8)),"")</f>
        <v/>
      </c>
      <c r="O2856" s="2">
        <v>0</v>
      </c>
    </row>
    <row r="2857" spans="1:15" x14ac:dyDescent="0.3">
      <c r="A2857" t="s">
        <v>3003</v>
      </c>
      <c r="B2857" t="s">
        <v>15</v>
      </c>
      <c r="C2857" t="str">
        <f>_xlfn.XLOOKUP(Sales_Pipeline[[#This Row],[Sales_Agent]],Sales_Teams[Sales_Agent],Sales_Teams[Manager])</f>
        <v>Melvin Marxen</v>
      </c>
      <c r="D2857" t="str">
        <f>_xlfn.XLOOKUP(Sales_Pipeline[[#This Row],[Manager]],Sales_Teams[Manager],Sales_Teams[Regional_Office])</f>
        <v>Central</v>
      </c>
      <c r="E2857" t="s">
        <v>55</v>
      </c>
      <c r="F2857" t="s">
        <v>105</v>
      </c>
      <c r="G2857" t="str">
        <f>IFERROR(_xlfn.XLOOKUP(Sales_Pipeline[[#This Row],[Account]],Accounts!$A$2:$A$86,Accounts!$F$2:$F$86),"")</f>
        <v>United States</v>
      </c>
      <c r="H2857" t="s">
        <v>57</v>
      </c>
      <c r="I2857" s="3">
        <v>42856</v>
      </c>
      <c r="J2857" s="3">
        <v>42970</v>
      </c>
      <c r="K2857" s="8" t="str">
        <f>IF(Sales_Pipeline[[#This Row],[Close_Date]]="","",TEXT(Sales_Pipeline[[#This Row],[Close_Date]],"ddd"))</f>
        <v>Wed</v>
      </c>
      <c r="L2857" s="8" t="str">
        <f>IF(Sales_Pipeline[[#This Row],[Close_Date]]="","",TEXT(Sales_Pipeline[[#This Row],[Close_Date]],"mmm"))</f>
        <v>Aug</v>
      </c>
      <c r="M2857" s="8" t="str">
        <f>IF(Sales_Pipeline[[#This Row],[Close_Date]]="","","Q"&amp;ROUNDUP(MONTH(Sales_Pipeline[[#This Row],[Close_Date]])/3,0))</f>
        <v>Q3</v>
      </c>
      <c r="N2857" s="2" cm="1">
        <f t="array" ref="N2857">IFERROR(_xlfn.IFS(Sales_Pipeline[[#This Row],[Deal_Stage]]="Won",_xlfn.XLOOKUP(Sales_Pipeline[[#This Row],[Product]],Products!$A$2:$A$8,Products!$C$2:$C$8),Sales_Pipeline[[#This Row],[Deal_Stage]]="Lost",_xlfn.XLOOKUP(Sales_Pipeline[[#This Row],[Product]],Products!$A$2:$A$8,Products!$C$2:$C$8)),"")</f>
        <v>1096</v>
      </c>
      <c r="O2857" s="2">
        <v>878</v>
      </c>
    </row>
    <row r="2858" spans="1:15" x14ac:dyDescent="0.3">
      <c r="A2858" t="s">
        <v>3004</v>
      </c>
      <c r="B2858" t="s">
        <v>15</v>
      </c>
      <c r="C2858" t="str">
        <f>_xlfn.XLOOKUP(Sales_Pipeline[[#This Row],[Sales_Agent]],Sales_Teams[Sales_Agent],Sales_Teams[Manager])</f>
        <v>Melvin Marxen</v>
      </c>
      <c r="D2858" t="str">
        <f>_xlfn.XLOOKUP(Sales_Pipeline[[#This Row],[Manager]],Sales_Teams[Manager],Sales_Teams[Regional_Office])</f>
        <v>Central</v>
      </c>
      <c r="E2858" t="s">
        <v>61</v>
      </c>
      <c r="F2858" t="s">
        <v>81</v>
      </c>
      <c r="G2858" t="str">
        <f>IFERROR(_xlfn.XLOOKUP(Sales_Pipeline[[#This Row],[Account]],Accounts!$A$2:$A$86,Accounts!$F$2:$F$86),"")</f>
        <v>Italy</v>
      </c>
      <c r="H2858" t="s">
        <v>57</v>
      </c>
      <c r="I2858" s="3">
        <v>42856</v>
      </c>
      <c r="J2858" s="3">
        <v>42857</v>
      </c>
      <c r="K2858" s="8" t="str">
        <f>IF(Sales_Pipeline[[#This Row],[Close_Date]]="","",TEXT(Sales_Pipeline[[#This Row],[Close_Date]],"ddd"))</f>
        <v>Tue</v>
      </c>
      <c r="L2858" s="8" t="str">
        <f>IF(Sales_Pipeline[[#This Row],[Close_Date]]="","",TEXT(Sales_Pipeline[[#This Row],[Close_Date]],"mmm"))</f>
        <v>May</v>
      </c>
      <c r="M2858" s="8" t="str">
        <f>IF(Sales_Pipeline[[#This Row],[Close_Date]]="","","Q"&amp;ROUNDUP(MONTH(Sales_Pipeline[[#This Row],[Close_Date]])/3,0))</f>
        <v>Q2</v>
      </c>
      <c r="N2858" s="2" cm="1">
        <f t="array" ref="N2858">IFERROR(_xlfn.IFS(Sales_Pipeline[[#This Row],[Deal_Stage]]="Won",_xlfn.XLOOKUP(Sales_Pipeline[[#This Row],[Product]],Products!$A$2:$A$8,Products!$C$2:$C$8),Sales_Pipeline[[#This Row],[Deal_Stage]]="Lost",_xlfn.XLOOKUP(Sales_Pipeline[[#This Row],[Product]],Products!$A$2:$A$8,Products!$C$2:$C$8)),"")</f>
        <v>55</v>
      </c>
      <c r="O2858" s="2">
        <v>59</v>
      </c>
    </row>
    <row r="2859" spans="1:15" x14ac:dyDescent="0.3">
      <c r="A2859" t="s">
        <v>3005</v>
      </c>
      <c r="B2859" t="s">
        <v>28</v>
      </c>
      <c r="C2859" t="str">
        <f>_xlfn.XLOOKUP(Sales_Pipeline[[#This Row],[Sales_Agent]],Sales_Teams[Sales_Agent],Sales_Teams[Manager])</f>
        <v>Rocco Neubert</v>
      </c>
      <c r="D2859" t="str">
        <f>_xlfn.XLOOKUP(Sales_Pipeline[[#This Row],[Manager]],Sales_Teams[Manager],Sales_Teams[Regional_Office])</f>
        <v>East</v>
      </c>
      <c r="E2859" t="s">
        <v>63</v>
      </c>
      <c r="F2859" t="s">
        <v>116</v>
      </c>
      <c r="G2859" t="str">
        <f>IFERROR(_xlfn.XLOOKUP(Sales_Pipeline[[#This Row],[Account]],Accounts!$A$2:$A$86,Accounts!$F$2:$F$86),"")</f>
        <v>United States</v>
      </c>
      <c r="H2859" t="s">
        <v>82</v>
      </c>
      <c r="I2859" s="3">
        <v>42856</v>
      </c>
      <c r="J2859" s="3">
        <v>42875</v>
      </c>
      <c r="K2859" s="8" t="str">
        <f>IF(Sales_Pipeline[[#This Row],[Close_Date]]="","",TEXT(Sales_Pipeline[[#This Row],[Close_Date]],"ddd"))</f>
        <v>Sat</v>
      </c>
      <c r="L2859" s="8" t="str">
        <f>IF(Sales_Pipeline[[#This Row],[Close_Date]]="","",TEXT(Sales_Pipeline[[#This Row],[Close_Date]],"mmm"))</f>
        <v>May</v>
      </c>
      <c r="M2859" s="8" t="str">
        <f>IF(Sales_Pipeline[[#This Row],[Close_Date]]="","","Q"&amp;ROUNDUP(MONTH(Sales_Pipeline[[#This Row],[Close_Date]])/3,0))</f>
        <v>Q2</v>
      </c>
      <c r="N2859" s="2" cm="1">
        <f t="array" ref="N2859">IFERROR(_xlfn.IFS(Sales_Pipeline[[#This Row],[Deal_Stage]]="Won",_xlfn.XLOOKUP(Sales_Pipeline[[#This Row],[Product]],Products!$A$2:$A$8,Products!$C$2:$C$8),Sales_Pipeline[[#This Row],[Deal_Stage]]="Lost",_xlfn.XLOOKUP(Sales_Pipeline[[#This Row],[Product]],Products!$A$2:$A$8,Products!$C$2:$C$8)),"")</f>
        <v>550</v>
      </c>
      <c r="O2859" s="2">
        <v>0</v>
      </c>
    </row>
    <row r="2860" spans="1:15" x14ac:dyDescent="0.3">
      <c r="A2860" t="s">
        <v>3006</v>
      </c>
      <c r="B2860" t="s">
        <v>13</v>
      </c>
      <c r="C2860" t="str">
        <f>_xlfn.XLOOKUP(Sales_Pipeline[[#This Row],[Sales_Agent]],Sales_Teams[Sales_Agent],Sales_Teams[Manager])</f>
        <v>Melvin Marxen</v>
      </c>
      <c r="D2860" t="str">
        <f>_xlfn.XLOOKUP(Sales_Pipeline[[#This Row],[Manager]],Sales_Teams[Manager],Sales_Teams[Regional_Office])</f>
        <v>Central</v>
      </c>
      <c r="E2860" t="s">
        <v>8953</v>
      </c>
      <c r="F2860" t="s">
        <v>507</v>
      </c>
      <c r="G2860" t="str">
        <f>IFERROR(_xlfn.XLOOKUP(Sales_Pipeline[[#This Row],[Account]],Accounts!$A$2:$A$86,Accounts!$F$2:$F$86),"")</f>
        <v>Belgium</v>
      </c>
      <c r="H2860" t="s">
        <v>82</v>
      </c>
      <c r="I2860" s="3">
        <v>42856</v>
      </c>
      <c r="J2860" s="3">
        <v>42954</v>
      </c>
      <c r="K2860" s="8" t="str">
        <f>IF(Sales_Pipeline[[#This Row],[Close_Date]]="","",TEXT(Sales_Pipeline[[#This Row],[Close_Date]],"ddd"))</f>
        <v>Mon</v>
      </c>
      <c r="L2860" s="8" t="str">
        <f>IF(Sales_Pipeline[[#This Row],[Close_Date]]="","",TEXT(Sales_Pipeline[[#This Row],[Close_Date]],"mmm"))</f>
        <v>Aug</v>
      </c>
      <c r="M2860" s="8" t="str">
        <f>IF(Sales_Pipeline[[#This Row],[Close_Date]]="","","Q"&amp;ROUNDUP(MONTH(Sales_Pipeline[[#This Row],[Close_Date]])/3,0))</f>
        <v>Q3</v>
      </c>
      <c r="N2860" s="2" cm="1">
        <f t="array" ref="N2860">IFERROR(_xlfn.IFS(Sales_Pipeline[[#This Row],[Deal_Stage]]="Won",_xlfn.XLOOKUP(Sales_Pipeline[[#This Row],[Product]],Products!$A$2:$A$8,Products!$C$2:$C$8),Sales_Pipeline[[#This Row],[Deal_Stage]]="Lost",_xlfn.XLOOKUP(Sales_Pipeline[[#This Row],[Product]],Products!$A$2:$A$8,Products!$C$2:$C$8)),"")</f>
        <v>4821</v>
      </c>
      <c r="O2860" s="2">
        <v>0</v>
      </c>
    </row>
    <row r="2861" spans="1:15" x14ac:dyDescent="0.3">
      <c r="A2861" t="s">
        <v>3007</v>
      </c>
      <c r="B2861" t="s">
        <v>40</v>
      </c>
      <c r="C2861" t="str">
        <f>_xlfn.XLOOKUP(Sales_Pipeline[[#This Row],[Sales_Agent]],Sales_Teams[Sales_Agent],Sales_Teams[Manager])</f>
        <v>Summer Sewald</v>
      </c>
      <c r="D2861" t="str">
        <f>_xlfn.XLOOKUP(Sales_Pipeline[[#This Row],[Manager]],Sales_Teams[Manager],Sales_Teams[Regional_Office])</f>
        <v>West</v>
      </c>
      <c r="E2861" t="s">
        <v>84</v>
      </c>
      <c r="F2861" t="s">
        <v>204</v>
      </c>
      <c r="G2861" t="str">
        <f>IFERROR(_xlfn.XLOOKUP(Sales_Pipeline[[#This Row],[Account]],Accounts!$A$2:$A$86,Accounts!$F$2:$F$86),"")</f>
        <v>United States</v>
      </c>
      <c r="H2861" t="s">
        <v>77</v>
      </c>
      <c r="I2861" s="3">
        <v>42856</v>
      </c>
      <c r="K2861" s="8" t="str">
        <f>IF(Sales_Pipeline[[#This Row],[Close_Date]]="","",TEXT(Sales_Pipeline[[#This Row],[Close_Date]],"ddd"))</f>
        <v/>
      </c>
      <c r="L2861" s="8" t="str">
        <f>IF(Sales_Pipeline[[#This Row],[Close_Date]]="","",TEXT(Sales_Pipeline[[#This Row],[Close_Date]],"mmm"))</f>
        <v/>
      </c>
      <c r="M2861" s="8" t="str">
        <f>IF(Sales_Pipeline[[#This Row],[Close_Date]]="","","Q"&amp;ROUNDUP(MONTH(Sales_Pipeline[[#This Row],[Close_Date]])/3,0))</f>
        <v/>
      </c>
      <c r="N2861" s="2" t="str" cm="1">
        <f t="array" ref="N2861">IFERROR(_xlfn.IFS(Sales_Pipeline[[#This Row],[Deal_Stage]]="Won",_xlfn.XLOOKUP(Sales_Pipeline[[#This Row],[Product]],Products!$A$2:$A$8,Products!$C$2:$C$8),Sales_Pipeline[[#This Row],[Deal_Stage]]="Lost",_xlfn.XLOOKUP(Sales_Pipeline[[#This Row],[Product]],Products!$A$2:$A$8,Products!$C$2:$C$8)),"")</f>
        <v/>
      </c>
      <c r="O2861" s="2">
        <v>0</v>
      </c>
    </row>
    <row r="2862" spans="1:15" x14ac:dyDescent="0.3">
      <c r="A2862" t="s">
        <v>3008</v>
      </c>
      <c r="B2862" t="s">
        <v>40</v>
      </c>
      <c r="C2862" t="str">
        <f>_xlfn.XLOOKUP(Sales_Pipeline[[#This Row],[Sales_Agent]],Sales_Teams[Sales_Agent],Sales_Teams[Manager])</f>
        <v>Summer Sewald</v>
      </c>
      <c r="D2862" t="str">
        <f>_xlfn.XLOOKUP(Sales_Pipeline[[#This Row],[Manager]],Sales_Teams[Manager],Sales_Teams[Regional_Office])</f>
        <v>West</v>
      </c>
      <c r="E2862" t="s">
        <v>61</v>
      </c>
      <c r="F2862" t="s">
        <v>288</v>
      </c>
      <c r="G2862" t="str">
        <f>IFERROR(_xlfn.XLOOKUP(Sales_Pipeline[[#This Row],[Account]],Accounts!$A$2:$A$86,Accounts!$F$2:$F$86),"")</f>
        <v>United States</v>
      </c>
      <c r="H2862" t="s">
        <v>57</v>
      </c>
      <c r="I2862" s="3">
        <v>42856</v>
      </c>
      <c r="J2862" s="3">
        <v>42967</v>
      </c>
      <c r="K2862" s="8" t="str">
        <f>IF(Sales_Pipeline[[#This Row],[Close_Date]]="","",TEXT(Sales_Pipeline[[#This Row],[Close_Date]],"ddd"))</f>
        <v>Sun</v>
      </c>
      <c r="L2862" s="8" t="str">
        <f>IF(Sales_Pipeline[[#This Row],[Close_Date]]="","",TEXT(Sales_Pipeline[[#This Row],[Close_Date]],"mmm"))</f>
        <v>Aug</v>
      </c>
      <c r="M2862" s="8" t="str">
        <f>IF(Sales_Pipeline[[#This Row],[Close_Date]]="","","Q"&amp;ROUNDUP(MONTH(Sales_Pipeline[[#This Row],[Close_Date]])/3,0))</f>
        <v>Q3</v>
      </c>
      <c r="N2862" s="2" cm="1">
        <f t="array" ref="N2862">IFERROR(_xlfn.IFS(Sales_Pipeline[[#This Row],[Deal_Stage]]="Won",_xlfn.XLOOKUP(Sales_Pipeline[[#This Row],[Product]],Products!$A$2:$A$8,Products!$C$2:$C$8),Sales_Pipeline[[#This Row],[Deal_Stage]]="Lost",_xlfn.XLOOKUP(Sales_Pipeline[[#This Row],[Product]],Products!$A$2:$A$8,Products!$C$2:$C$8)),"")</f>
        <v>55</v>
      </c>
      <c r="O2862" s="2">
        <v>65</v>
      </c>
    </row>
    <row r="2863" spans="1:15" x14ac:dyDescent="0.3">
      <c r="A2863" t="s">
        <v>3009</v>
      </c>
      <c r="B2863" t="s">
        <v>10</v>
      </c>
      <c r="C2863" t="str">
        <f>_xlfn.XLOOKUP(Sales_Pipeline[[#This Row],[Sales_Agent]],Sales_Teams[Sales_Agent],Sales_Teams[Manager])</f>
        <v>Melvin Marxen</v>
      </c>
      <c r="D2863" t="str">
        <f>_xlfn.XLOOKUP(Sales_Pipeline[[#This Row],[Manager]],Sales_Teams[Manager],Sales_Teams[Regional_Office])</f>
        <v>Central</v>
      </c>
      <c r="E2863" t="s">
        <v>63</v>
      </c>
      <c r="F2863" t="s">
        <v>330</v>
      </c>
      <c r="G2863" t="str">
        <f>IFERROR(_xlfn.XLOOKUP(Sales_Pipeline[[#This Row],[Account]],Accounts!$A$2:$A$86,Accounts!$F$2:$F$86),"")</f>
        <v>Korea</v>
      </c>
      <c r="H2863" t="s">
        <v>57</v>
      </c>
      <c r="I2863" s="3">
        <v>42856</v>
      </c>
      <c r="J2863" s="3">
        <v>42958</v>
      </c>
      <c r="K2863" s="8" t="str">
        <f>IF(Sales_Pipeline[[#This Row],[Close_Date]]="","",TEXT(Sales_Pipeline[[#This Row],[Close_Date]],"ddd"))</f>
        <v>Fri</v>
      </c>
      <c r="L2863" s="8" t="str">
        <f>IF(Sales_Pipeline[[#This Row],[Close_Date]]="","",TEXT(Sales_Pipeline[[#This Row],[Close_Date]],"mmm"))</f>
        <v>Aug</v>
      </c>
      <c r="M2863" s="8" t="str">
        <f>IF(Sales_Pipeline[[#This Row],[Close_Date]]="","","Q"&amp;ROUNDUP(MONTH(Sales_Pipeline[[#This Row],[Close_Date]])/3,0))</f>
        <v>Q3</v>
      </c>
      <c r="N2863" s="2" cm="1">
        <f t="array" ref="N2863">IFERROR(_xlfn.IFS(Sales_Pipeline[[#This Row],[Deal_Stage]]="Won",_xlfn.XLOOKUP(Sales_Pipeline[[#This Row],[Product]],Products!$A$2:$A$8,Products!$C$2:$C$8),Sales_Pipeline[[#This Row],[Deal_Stage]]="Lost",_xlfn.XLOOKUP(Sales_Pipeline[[#This Row],[Product]],Products!$A$2:$A$8,Products!$C$2:$C$8)),"")</f>
        <v>550</v>
      </c>
      <c r="O2863" s="2">
        <v>543</v>
      </c>
    </row>
    <row r="2864" spans="1:15" x14ac:dyDescent="0.3">
      <c r="A2864" t="s">
        <v>3010</v>
      </c>
      <c r="B2864" t="s">
        <v>43</v>
      </c>
      <c r="C2864" t="str">
        <f>_xlfn.XLOOKUP(Sales_Pipeline[[#This Row],[Sales_Agent]],Sales_Teams[Sales_Agent],Sales_Teams[Manager])</f>
        <v>Summer Sewald</v>
      </c>
      <c r="D2864" t="str">
        <f>_xlfn.XLOOKUP(Sales_Pipeline[[#This Row],[Manager]],Sales_Teams[Manager],Sales_Teams[Regional_Office])</f>
        <v>West</v>
      </c>
      <c r="E2864" t="s">
        <v>63</v>
      </c>
      <c r="F2864" t="s">
        <v>760</v>
      </c>
      <c r="G2864" t="str">
        <f>IFERROR(_xlfn.XLOOKUP(Sales_Pipeline[[#This Row],[Account]],Accounts!$A$2:$A$86,Accounts!$F$2:$F$86),"")</f>
        <v>United States</v>
      </c>
      <c r="H2864" t="s">
        <v>77</v>
      </c>
      <c r="I2864" s="3">
        <v>42856</v>
      </c>
      <c r="K2864" s="8" t="str">
        <f>IF(Sales_Pipeline[[#This Row],[Close_Date]]="","",TEXT(Sales_Pipeline[[#This Row],[Close_Date]],"ddd"))</f>
        <v/>
      </c>
      <c r="L2864" s="8" t="str">
        <f>IF(Sales_Pipeline[[#This Row],[Close_Date]]="","",TEXT(Sales_Pipeline[[#This Row],[Close_Date]],"mmm"))</f>
        <v/>
      </c>
      <c r="M2864" s="8" t="str">
        <f>IF(Sales_Pipeline[[#This Row],[Close_Date]]="","","Q"&amp;ROUNDUP(MONTH(Sales_Pipeline[[#This Row],[Close_Date]])/3,0))</f>
        <v/>
      </c>
      <c r="N2864" s="2" t="str" cm="1">
        <f t="array" ref="N2864">IFERROR(_xlfn.IFS(Sales_Pipeline[[#This Row],[Deal_Stage]]="Won",_xlfn.XLOOKUP(Sales_Pipeline[[#This Row],[Product]],Products!$A$2:$A$8,Products!$C$2:$C$8),Sales_Pipeline[[#This Row],[Deal_Stage]]="Lost",_xlfn.XLOOKUP(Sales_Pipeline[[#This Row],[Product]],Products!$A$2:$A$8,Products!$C$2:$C$8)),"")</f>
        <v/>
      </c>
      <c r="O2864" s="2">
        <v>0</v>
      </c>
    </row>
    <row r="2865" spans="1:15" x14ac:dyDescent="0.3">
      <c r="A2865" t="s">
        <v>3011</v>
      </c>
      <c r="B2865" t="s">
        <v>42</v>
      </c>
      <c r="C2865" t="str">
        <f>_xlfn.XLOOKUP(Sales_Pipeline[[#This Row],[Sales_Agent]],Sales_Teams[Sales_Agent],Sales_Teams[Manager])</f>
        <v>Summer Sewald</v>
      </c>
      <c r="D2865" t="str">
        <f>_xlfn.XLOOKUP(Sales_Pipeline[[#This Row],[Manager]],Sales_Teams[Manager],Sales_Teams[Regional_Office])</f>
        <v>West</v>
      </c>
      <c r="E2865" t="s">
        <v>8953</v>
      </c>
      <c r="G2865" t="str">
        <f>IFERROR(_xlfn.XLOOKUP(Sales_Pipeline[[#This Row],[Account]],Accounts!$A$2:$A$86,Accounts!$F$2:$F$86),"")</f>
        <v/>
      </c>
      <c r="H2865" t="s">
        <v>77</v>
      </c>
      <c r="I2865" s="3">
        <v>42856</v>
      </c>
      <c r="K2865" s="8" t="str">
        <f>IF(Sales_Pipeline[[#This Row],[Close_Date]]="","",TEXT(Sales_Pipeline[[#This Row],[Close_Date]],"ddd"))</f>
        <v/>
      </c>
      <c r="L2865" s="8" t="str">
        <f>IF(Sales_Pipeline[[#This Row],[Close_Date]]="","",TEXT(Sales_Pipeline[[#This Row],[Close_Date]],"mmm"))</f>
        <v/>
      </c>
      <c r="M2865" s="8" t="str">
        <f>IF(Sales_Pipeline[[#This Row],[Close_Date]]="","","Q"&amp;ROUNDUP(MONTH(Sales_Pipeline[[#This Row],[Close_Date]])/3,0))</f>
        <v/>
      </c>
      <c r="N2865" s="2" t="str" cm="1">
        <f t="array" ref="N2865">IFERROR(_xlfn.IFS(Sales_Pipeline[[#This Row],[Deal_Stage]]="Won",_xlfn.XLOOKUP(Sales_Pipeline[[#This Row],[Product]],Products!$A$2:$A$8,Products!$C$2:$C$8),Sales_Pipeline[[#This Row],[Deal_Stage]]="Lost",_xlfn.XLOOKUP(Sales_Pipeline[[#This Row],[Product]],Products!$A$2:$A$8,Products!$C$2:$C$8)),"")</f>
        <v/>
      </c>
      <c r="O2865" s="2">
        <v>0</v>
      </c>
    </row>
    <row r="2866" spans="1:15" x14ac:dyDescent="0.3">
      <c r="A2866" t="s">
        <v>3012</v>
      </c>
      <c r="B2866" t="s">
        <v>42</v>
      </c>
      <c r="C2866" t="str">
        <f>_xlfn.XLOOKUP(Sales_Pipeline[[#This Row],[Sales_Agent]],Sales_Teams[Sales_Agent],Sales_Teams[Manager])</f>
        <v>Summer Sewald</v>
      </c>
      <c r="D2866" t="str">
        <f>_xlfn.XLOOKUP(Sales_Pipeline[[#This Row],[Manager]],Sales_Teams[Manager],Sales_Teams[Regional_Office])</f>
        <v>West</v>
      </c>
      <c r="E2866" t="s">
        <v>63</v>
      </c>
      <c r="F2866" t="s">
        <v>92</v>
      </c>
      <c r="G2866" t="str">
        <f>IFERROR(_xlfn.XLOOKUP(Sales_Pipeline[[#This Row],[Account]],Accounts!$A$2:$A$86,Accounts!$F$2:$F$86),"")</f>
        <v>United States</v>
      </c>
      <c r="H2866" t="s">
        <v>82</v>
      </c>
      <c r="I2866" s="3">
        <v>42856</v>
      </c>
      <c r="J2866" s="3">
        <v>42898</v>
      </c>
      <c r="K2866" s="8" t="str">
        <f>IF(Sales_Pipeline[[#This Row],[Close_Date]]="","",TEXT(Sales_Pipeline[[#This Row],[Close_Date]],"ddd"))</f>
        <v>Mon</v>
      </c>
      <c r="L2866" s="8" t="str">
        <f>IF(Sales_Pipeline[[#This Row],[Close_Date]]="","",TEXT(Sales_Pipeline[[#This Row],[Close_Date]],"mmm"))</f>
        <v>Jun</v>
      </c>
      <c r="M2866" s="8" t="str">
        <f>IF(Sales_Pipeline[[#This Row],[Close_Date]]="","","Q"&amp;ROUNDUP(MONTH(Sales_Pipeline[[#This Row],[Close_Date]])/3,0))</f>
        <v>Q2</v>
      </c>
      <c r="N2866" s="2" cm="1">
        <f t="array" ref="N2866">IFERROR(_xlfn.IFS(Sales_Pipeline[[#This Row],[Deal_Stage]]="Won",_xlfn.XLOOKUP(Sales_Pipeline[[#This Row],[Product]],Products!$A$2:$A$8,Products!$C$2:$C$8),Sales_Pipeline[[#This Row],[Deal_Stage]]="Lost",_xlfn.XLOOKUP(Sales_Pipeline[[#This Row],[Product]],Products!$A$2:$A$8,Products!$C$2:$C$8)),"")</f>
        <v>550</v>
      </c>
      <c r="O2866" s="2">
        <v>0</v>
      </c>
    </row>
    <row r="2867" spans="1:15" x14ac:dyDescent="0.3">
      <c r="A2867" t="s">
        <v>3013</v>
      </c>
      <c r="B2867" t="s">
        <v>37</v>
      </c>
      <c r="C2867" t="str">
        <f>_xlfn.XLOOKUP(Sales_Pipeline[[#This Row],[Sales_Agent]],Sales_Teams[Sales_Agent],Sales_Teams[Manager])</f>
        <v>Celia Rouche</v>
      </c>
      <c r="D2867" t="str">
        <f>_xlfn.XLOOKUP(Sales_Pipeline[[#This Row],[Manager]],Sales_Teams[Manager],Sales_Teams[Regional_Office])</f>
        <v>West</v>
      </c>
      <c r="E2867" t="s">
        <v>76</v>
      </c>
      <c r="F2867" t="s">
        <v>223</v>
      </c>
      <c r="G2867" t="str">
        <f>IFERROR(_xlfn.XLOOKUP(Sales_Pipeline[[#This Row],[Account]],Accounts!$A$2:$A$86,Accounts!$F$2:$F$86),"")</f>
        <v>United States</v>
      </c>
      <c r="H2867" t="s">
        <v>77</v>
      </c>
      <c r="I2867" s="3">
        <v>42856</v>
      </c>
      <c r="K2867" s="8" t="str">
        <f>IF(Sales_Pipeline[[#This Row],[Close_Date]]="","",TEXT(Sales_Pipeline[[#This Row],[Close_Date]],"ddd"))</f>
        <v/>
      </c>
      <c r="L2867" s="8" t="str">
        <f>IF(Sales_Pipeline[[#This Row],[Close_Date]]="","",TEXT(Sales_Pipeline[[#This Row],[Close_Date]],"mmm"))</f>
        <v/>
      </c>
      <c r="M2867" s="8" t="str">
        <f>IF(Sales_Pipeline[[#This Row],[Close_Date]]="","","Q"&amp;ROUNDUP(MONTH(Sales_Pipeline[[#This Row],[Close_Date]])/3,0))</f>
        <v/>
      </c>
      <c r="N2867" s="2" t="str" cm="1">
        <f t="array" ref="N2867">IFERROR(_xlfn.IFS(Sales_Pipeline[[#This Row],[Deal_Stage]]="Won",_xlfn.XLOOKUP(Sales_Pipeline[[#This Row],[Product]],Products!$A$2:$A$8,Products!$C$2:$C$8),Sales_Pipeline[[#This Row],[Deal_Stage]]="Lost",_xlfn.XLOOKUP(Sales_Pipeline[[#This Row],[Product]],Products!$A$2:$A$8,Products!$C$2:$C$8)),"")</f>
        <v/>
      </c>
      <c r="O2867" s="2">
        <v>0</v>
      </c>
    </row>
    <row r="2868" spans="1:15" x14ac:dyDescent="0.3">
      <c r="A2868" t="s">
        <v>3014</v>
      </c>
      <c r="B2868" t="s">
        <v>45</v>
      </c>
      <c r="C2868" t="str">
        <f>_xlfn.XLOOKUP(Sales_Pipeline[[#This Row],[Sales_Agent]],Sales_Teams[Sales_Agent],Sales_Teams[Manager])</f>
        <v>Summer Sewald</v>
      </c>
      <c r="D2868" t="str">
        <f>_xlfn.XLOOKUP(Sales_Pipeline[[#This Row],[Manager]],Sales_Teams[Manager],Sales_Teams[Regional_Office])</f>
        <v>West</v>
      </c>
      <c r="E2868" t="s">
        <v>84</v>
      </c>
      <c r="G2868" t="str">
        <f>IFERROR(_xlfn.XLOOKUP(Sales_Pipeline[[#This Row],[Account]],Accounts!$A$2:$A$86,Accounts!$F$2:$F$86),"")</f>
        <v/>
      </c>
      <c r="H2868" t="s">
        <v>77</v>
      </c>
      <c r="I2868" s="3">
        <v>42856</v>
      </c>
      <c r="K2868" s="8" t="str">
        <f>IF(Sales_Pipeline[[#This Row],[Close_Date]]="","",TEXT(Sales_Pipeline[[#This Row],[Close_Date]],"ddd"))</f>
        <v/>
      </c>
      <c r="L2868" s="8" t="str">
        <f>IF(Sales_Pipeline[[#This Row],[Close_Date]]="","",TEXT(Sales_Pipeline[[#This Row],[Close_Date]],"mmm"))</f>
        <v/>
      </c>
      <c r="M2868" s="8" t="str">
        <f>IF(Sales_Pipeline[[#This Row],[Close_Date]]="","","Q"&amp;ROUNDUP(MONTH(Sales_Pipeline[[#This Row],[Close_Date]])/3,0))</f>
        <v/>
      </c>
      <c r="N2868" s="2" t="str" cm="1">
        <f t="array" ref="N2868">IFERROR(_xlfn.IFS(Sales_Pipeline[[#This Row],[Deal_Stage]]="Won",_xlfn.XLOOKUP(Sales_Pipeline[[#This Row],[Product]],Products!$A$2:$A$8,Products!$C$2:$C$8),Sales_Pipeline[[#This Row],[Deal_Stage]]="Lost",_xlfn.XLOOKUP(Sales_Pipeline[[#This Row],[Product]],Products!$A$2:$A$8,Products!$C$2:$C$8)),"")</f>
        <v/>
      </c>
      <c r="O2868" s="2">
        <v>0</v>
      </c>
    </row>
    <row r="2869" spans="1:15" x14ac:dyDescent="0.3">
      <c r="A2869" t="s">
        <v>3015</v>
      </c>
      <c r="B2869" t="s">
        <v>9</v>
      </c>
      <c r="C2869" t="str">
        <f>_xlfn.XLOOKUP(Sales_Pipeline[[#This Row],[Sales_Agent]],Sales_Teams[Sales_Agent],Sales_Teams[Manager])</f>
        <v>Dustin Brinkmann</v>
      </c>
      <c r="D2869" t="str">
        <f>_xlfn.XLOOKUP(Sales_Pipeline[[#This Row],[Manager]],Sales_Teams[Manager],Sales_Teams[Regional_Office])</f>
        <v>Central</v>
      </c>
      <c r="E2869" t="s">
        <v>84</v>
      </c>
      <c r="F2869" t="s">
        <v>234</v>
      </c>
      <c r="G2869" t="str">
        <f>IFERROR(_xlfn.XLOOKUP(Sales_Pipeline[[#This Row],[Account]],Accounts!$A$2:$A$86,Accounts!$F$2:$F$86),"")</f>
        <v>United States</v>
      </c>
      <c r="H2869" t="s">
        <v>82</v>
      </c>
      <c r="I2869" s="3">
        <v>42856</v>
      </c>
      <c r="J2869" s="3">
        <v>42865</v>
      </c>
      <c r="K2869" s="8" t="str">
        <f>IF(Sales_Pipeline[[#This Row],[Close_Date]]="","",TEXT(Sales_Pipeline[[#This Row],[Close_Date]],"ddd"))</f>
        <v>Wed</v>
      </c>
      <c r="L2869" s="8" t="str">
        <f>IF(Sales_Pipeline[[#This Row],[Close_Date]]="","",TEXT(Sales_Pipeline[[#This Row],[Close_Date]],"mmm"))</f>
        <v>May</v>
      </c>
      <c r="M2869" s="8" t="str">
        <f>IF(Sales_Pipeline[[#This Row],[Close_Date]]="","","Q"&amp;ROUNDUP(MONTH(Sales_Pipeline[[#This Row],[Close_Date]])/3,0))</f>
        <v>Q2</v>
      </c>
      <c r="N2869" s="2" cm="1">
        <f t="array" ref="N2869">IFERROR(_xlfn.IFS(Sales_Pipeline[[#This Row],[Deal_Stage]]="Won",_xlfn.XLOOKUP(Sales_Pipeline[[#This Row],[Product]],Products!$A$2:$A$8,Products!$C$2:$C$8),Sales_Pipeline[[#This Row],[Deal_Stage]]="Lost",_xlfn.XLOOKUP(Sales_Pipeline[[#This Row],[Product]],Products!$A$2:$A$8,Products!$C$2:$C$8)),"")</f>
        <v>5482</v>
      </c>
      <c r="O2869" s="2">
        <v>0</v>
      </c>
    </row>
    <row r="2870" spans="1:15" x14ac:dyDescent="0.3">
      <c r="A2870" t="s">
        <v>3016</v>
      </c>
      <c r="B2870" t="s">
        <v>9</v>
      </c>
      <c r="C2870" t="str">
        <f>_xlfn.XLOOKUP(Sales_Pipeline[[#This Row],[Sales_Agent]],Sales_Teams[Sales_Agent],Sales_Teams[Manager])</f>
        <v>Dustin Brinkmann</v>
      </c>
      <c r="D2870" t="str">
        <f>_xlfn.XLOOKUP(Sales_Pipeline[[#This Row],[Manager]],Sales_Teams[Manager],Sales_Teams[Regional_Office])</f>
        <v>Central</v>
      </c>
      <c r="E2870" t="s">
        <v>84</v>
      </c>
      <c r="F2870" t="s">
        <v>105</v>
      </c>
      <c r="G2870" t="str">
        <f>IFERROR(_xlfn.XLOOKUP(Sales_Pipeline[[#This Row],[Account]],Accounts!$A$2:$A$86,Accounts!$F$2:$F$86),"")</f>
        <v>United States</v>
      </c>
      <c r="H2870" t="s">
        <v>82</v>
      </c>
      <c r="I2870" s="3">
        <v>42856</v>
      </c>
      <c r="J2870" s="3">
        <v>42862</v>
      </c>
      <c r="K2870" s="8" t="str">
        <f>IF(Sales_Pipeline[[#This Row],[Close_Date]]="","",TEXT(Sales_Pipeline[[#This Row],[Close_Date]],"ddd"))</f>
        <v>Sun</v>
      </c>
      <c r="L2870" s="8" t="str">
        <f>IF(Sales_Pipeline[[#This Row],[Close_Date]]="","",TEXT(Sales_Pipeline[[#This Row],[Close_Date]],"mmm"))</f>
        <v>May</v>
      </c>
      <c r="M2870" s="8" t="str">
        <f>IF(Sales_Pipeline[[#This Row],[Close_Date]]="","","Q"&amp;ROUNDUP(MONTH(Sales_Pipeline[[#This Row],[Close_Date]])/3,0))</f>
        <v>Q2</v>
      </c>
      <c r="N2870" s="2" cm="1">
        <f t="array" ref="N2870">IFERROR(_xlfn.IFS(Sales_Pipeline[[#This Row],[Deal_Stage]]="Won",_xlfn.XLOOKUP(Sales_Pipeline[[#This Row],[Product]],Products!$A$2:$A$8,Products!$C$2:$C$8),Sales_Pipeline[[#This Row],[Deal_Stage]]="Lost",_xlfn.XLOOKUP(Sales_Pipeline[[#This Row],[Product]],Products!$A$2:$A$8,Products!$C$2:$C$8)),"")</f>
        <v>5482</v>
      </c>
      <c r="O2870" s="2">
        <v>0</v>
      </c>
    </row>
    <row r="2871" spans="1:15" x14ac:dyDescent="0.3">
      <c r="A2871" t="s">
        <v>3017</v>
      </c>
      <c r="B2871" t="s">
        <v>9</v>
      </c>
      <c r="C2871" t="str">
        <f>_xlfn.XLOOKUP(Sales_Pipeline[[#This Row],[Sales_Agent]],Sales_Teams[Sales_Agent],Sales_Teams[Manager])</f>
        <v>Dustin Brinkmann</v>
      </c>
      <c r="D2871" t="str">
        <f>_xlfn.XLOOKUP(Sales_Pipeline[[#This Row],[Manager]],Sales_Teams[Manager],Sales_Teams[Regional_Office])</f>
        <v>Central</v>
      </c>
      <c r="E2871" t="s">
        <v>76</v>
      </c>
      <c r="F2871" t="s">
        <v>68</v>
      </c>
      <c r="G2871" t="str">
        <f>IFERROR(_xlfn.XLOOKUP(Sales_Pipeline[[#This Row],[Account]],Accounts!$A$2:$A$86,Accounts!$F$2:$F$86),"")</f>
        <v>United States</v>
      </c>
      <c r="H2871" t="s">
        <v>57</v>
      </c>
      <c r="I2871" s="3">
        <v>42856</v>
      </c>
      <c r="J2871" s="3">
        <v>42863</v>
      </c>
      <c r="K2871" s="8" t="str">
        <f>IF(Sales_Pipeline[[#This Row],[Close_Date]]="","",TEXT(Sales_Pipeline[[#This Row],[Close_Date]],"ddd"))</f>
        <v>Mon</v>
      </c>
      <c r="L2871" s="8" t="str">
        <f>IF(Sales_Pipeline[[#This Row],[Close_Date]]="","",TEXT(Sales_Pipeline[[#This Row],[Close_Date]],"mmm"))</f>
        <v>May</v>
      </c>
      <c r="M2871" s="8" t="str">
        <f>IF(Sales_Pipeline[[#This Row],[Close_Date]]="","","Q"&amp;ROUNDUP(MONTH(Sales_Pipeline[[#This Row],[Close_Date]])/3,0))</f>
        <v>Q2</v>
      </c>
      <c r="N2871" s="2" cm="1">
        <f t="array" ref="N2871">IFERROR(_xlfn.IFS(Sales_Pipeline[[#This Row],[Deal_Stage]]="Won",_xlfn.XLOOKUP(Sales_Pipeline[[#This Row],[Product]],Products!$A$2:$A$8,Products!$C$2:$C$8),Sales_Pipeline[[#This Row],[Deal_Stage]]="Lost",_xlfn.XLOOKUP(Sales_Pipeline[[#This Row],[Product]],Products!$A$2:$A$8,Products!$C$2:$C$8)),"")</f>
        <v>3393</v>
      </c>
      <c r="O2871" s="2">
        <v>3971</v>
      </c>
    </row>
    <row r="2872" spans="1:15" x14ac:dyDescent="0.3">
      <c r="A2872" t="s">
        <v>3018</v>
      </c>
      <c r="B2872" t="s">
        <v>14</v>
      </c>
      <c r="C2872" t="str">
        <f>_xlfn.XLOOKUP(Sales_Pipeline[[#This Row],[Sales_Agent]],Sales_Teams[Sales_Agent],Sales_Teams[Manager])</f>
        <v>Melvin Marxen</v>
      </c>
      <c r="D2872" t="str">
        <f>_xlfn.XLOOKUP(Sales_Pipeline[[#This Row],[Manager]],Sales_Teams[Manager],Sales_Teams[Regional_Office])</f>
        <v>Central</v>
      </c>
      <c r="E2872" t="s">
        <v>63</v>
      </c>
      <c r="F2872" t="s">
        <v>247</v>
      </c>
      <c r="G2872" t="str">
        <f>IFERROR(_xlfn.XLOOKUP(Sales_Pipeline[[#This Row],[Account]],Accounts!$A$2:$A$86,Accounts!$F$2:$F$86),"")</f>
        <v>United States</v>
      </c>
      <c r="H2872" t="s">
        <v>57</v>
      </c>
      <c r="I2872" s="3">
        <v>42856</v>
      </c>
      <c r="J2872" s="3">
        <v>42871</v>
      </c>
      <c r="K2872" s="8" t="str">
        <f>IF(Sales_Pipeline[[#This Row],[Close_Date]]="","",TEXT(Sales_Pipeline[[#This Row],[Close_Date]],"ddd"))</f>
        <v>Tue</v>
      </c>
      <c r="L2872" s="8" t="str">
        <f>IF(Sales_Pipeline[[#This Row],[Close_Date]]="","",TEXT(Sales_Pipeline[[#This Row],[Close_Date]],"mmm"))</f>
        <v>May</v>
      </c>
      <c r="M2872" s="8" t="str">
        <f>IF(Sales_Pipeline[[#This Row],[Close_Date]]="","","Q"&amp;ROUNDUP(MONTH(Sales_Pipeline[[#This Row],[Close_Date]])/3,0))</f>
        <v>Q2</v>
      </c>
      <c r="N2872" s="2" cm="1">
        <f t="array" ref="N2872">IFERROR(_xlfn.IFS(Sales_Pipeline[[#This Row],[Deal_Stage]]="Won",_xlfn.XLOOKUP(Sales_Pipeline[[#This Row],[Product]],Products!$A$2:$A$8,Products!$C$2:$C$8),Sales_Pipeline[[#This Row],[Deal_Stage]]="Lost",_xlfn.XLOOKUP(Sales_Pipeline[[#This Row],[Product]],Products!$A$2:$A$8,Products!$C$2:$C$8)),"")</f>
        <v>550</v>
      </c>
      <c r="O2872" s="2">
        <v>554</v>
      </c>
    </row>
    <row r="2873" spans="1:15" x14ac:dyDescent="0.3">
      <c r="A2873" t="s">
        <v>3019</v>
      </c>
      <c r="B2873" t="s">
        <v>32</v>
      </c>
      <c r="C2873" t="str">
        <f>_xlfn.XLOOKUP(Sales_Pipeline[[#This Row],[Sales_Agent]],Sales_Teams[Sales_Agent],Sales_Teams[Manager])</f>
        <v>Celia Rouche</v>
      </c>
      <c r="D2873" t="str">
        <f>_xlfn.XLOOKUP(Sales_Pipeline[[#This Row],[Manager]],Sales_Teams[Manager],Sales_Teams[Regional_Office])</f>
        <v>West</v>
      </c>
      <c r="E2873" t="s">
        <v>84</v>
      </c>
      <c r="G2873" t="str">
        <f>IFERROR(_xlfn.XLOOKUP(Sales_Pipeline[[#This Row],[Account]],Accounts!$A$2:$A$86,Accounts!$F$2:$F$86),"")</f>
        <v/>
      </c>
      <c r="H2873" t="s">
        <v>77</v>
      </c>
      <c r="I2873" s="3">
        <v>42856</v>
      </c>
      <c r="K2873" s="8" t="str">
        <f>IF(Sales_Pipeline[[#This Row],[Close_Date]]="","",TEXT(Sales_Pipeline[[#This Row],[Close_Date]],"ddd"))</f>
        <v/>
      </c>
      <c r="L2873" s="8" t="str">
        <f>IF(Sales_Pipeline[[#This Row],[Close_Date]]="","",TEXT(Sales_Pipeline[[#This Row],[Close_Date]],"mmm"))</f>
        <v/>
      </c>
      <c r="M2873" s="8" t="str">
        <f>IF(Sales_Pipeline[[#This Row],[Close_Date]]="","","Q"&amp;ROUNDUP(MONTH(Sales_Pipeline[[#This Row],[Close_Date]])/3,0))</f>
        <v/>
      </c>
      <c r="N2873" s="2" t="str" cm="1">
        <f t="array" ref="N2873">IFERROR(_xlfn.IFS(Sales_Pipeline[[#This Row],[Deal_Stage]]="Won",_xlfn.XLOOKUP(Sales_Pipeline[[#This Row],[Product]],Products!$A$2:$A$8,Products!$C$2:$C$8),Sales_Pipeline[[#This Row],[Deal_Stage]]="Lost",_xlfn.XLOOKUP(Sales_Pipeline[[#This Row],[Product]],Products!$A$2:$A$8,Products!$C$2:$C$8)),"")</f>
        <v/>
      </c>
      <c r="O2873" s="2">
        <v>0</v>
      </c>
    </row>
    <row r="2874" spans="1:15" x14ac:dyDescent="0.3">
      <c r="A2874" t="s">
        <v>3020</v>
      </c>
      <c r="B2874" t="s">
        <v>32</v>
      </c>
      <c r="C2874" t="str">
        <f>_xlfn.XLOOKUP(Sales_Pipeline[[#This Row],[Sales_Agent]],Sales_Teams[Sales_Agent],Sales_Teams[Manager])</f>
        <v>Celia Rouche</v>
      </c>
      <c r="D2874" t="str">
        <f>_xlfn.XLOOKUP(Sales_Pipeline[[#This Row],[Manager]],Sales_Teams[Manager],Sales_Teams[Regional_Office])</f>
        <v>West</v>
      </c>
      <c r="E2874" t="s">
        <v>76</v>
      </c>
      <c r="F2874" t="s">
        <v>72</v>
      </c>
      <c r="G2874" t="str">
        <f>IFERROR(_xlfn.XLOOKUP(Sales_Pipeline[[#This Row],[Account]],Accounts!$A$2:$A$86,Accounts!$F$2:$F$86),"")</f>
        <v>United States</v>
      </c>
      <c r="H2874" t="s">
        <v>82</v>
      </c>
      <c r="I2874" s="3">
        <v>42856</v>
      </c>
      <c r="J2874" s="3">
        <v>42912</v>
      </c>
      <c r="K2874" s="8" t="str">
        <f>IF(Sales_Pipeline[[#This Row],[Close_Date]]="","",TEXT(Sales_Pipeline[[#This Row],[Close_Date]],"ddd"))</f>
        <v>Mon</v>
      </c>
      <c r="L2874" s="8" t="str">
        <f>IF(Sales_Pipeline[[#This Row],[Close_Date]]="","",TEXT(Sales_Pipeline[[#This Row],[Close_Date]],"mmm"))</f>
        <v>Jun</v>
      </c>
      <c r="M2874" s="8" t="str">
        <f>IF(Sales_Pipeline[[#This Row],[Close_Date]]="","","Q"&amp;ROUNDUP(MONTH(Sales_Pipeline[[#This Row],[Close_Date]])/3,0))</f>
        <v>Q2</v>
      </c>
      <c r="N2874" s="2" cm="1">
        <f t="array" ref="N2874">IFERROR(_xlfn.IFS(Sales_Pipeline[[#This Row],[Deal_Stage]]="Won",_xlfn.XLOOKUP(Sales_Pipeline[[#This Row],[Product]],Products!$A$2:$A$8,Products!$C$2:$C$8),Sales_Pipeline[[#This Row],[Deal_Stage]]="Lost",_xlfn.XLOOKUP(Sales_Pipeline[[#This Row],[Product]],Products!$A$2:$A$8,Products!$C$2:$C$8)),"")</f>
        <v>3393</v>
      </c>
      <c r="O2874" s="2">
        <v>0</v>
      </c>
    </row>
    <row r="2875" spans="1:15" x14ac:dyDescent="0.3">
      <c r="A2875" t="s">
        <v>3021</v>
      </c>
      <c r="B2875" t="s">
        <v>32</v>
      </c>
      <c r="C2875" t="str">
        <f>_xlfn.XLOOKUP(Sales_Pipeline[[#This Row],[Sales_Agent]],Sales_Teams[Sales_Agent],Sales_Teams[Manager])</f>
        <v>Celia Rouche</v>
      </c>
      <c r="D2875" t="str">
        <f>_xlfn.XLOOKUP(Sales_Pipeline[[#This Row],[Manager]],Sales_Teams[Manager],Sales_Teams[Regional_Office])</f>
        <v>West</v>
      </c>
      <c r="E2875" t="s">
        <v>55</v>
      </c>
      <c r="F2875" t="s">
        <v>100</v>
      </c>
      <c r="G2875" t="str">
        <f>IFERROR(_xlfn.XLOOKUP(Sales_Pipeline[[#This Row],[Account]],Accounts!$A$2:$A$86,Accounts!$F$2:$F$86),"")</f>
        <v>United States</v>
      </c>
      <c r="H2875" t="s">
        <v>57</v>
      </c>
      <c r="I2875" s="3">
        <v>42856</v>
      </c>
      <c r="J2875" s="3">
        <v>42902</v>
      </c>
      <c r="K2875" s="8" t="str">
        <f>IF(Sales_Pipeline[[#This Row],[Close_Date]]="","",TEXT(Sales_Pipeline[[#This Row],[Close_Date]],"ddd"))</f>
        <v>Fri</v>
      </c>
      <c r="L2875" s="8" t="str">
        <f>IF(Sales_Pipeline[[#This Row],[Close_Date]]="","",TEXT(Sales_Pipeline[[#This Row],[Close_Date]],"mmm"))</f>
        <v>Jun</v>
      </c>
      <c r="M2875" s="8" t="str">
        <f>IF(Sales_Pipeline[[#This Row],[Close_Date]]="","","Q"&amp;ROUNDUP(MONTH(Sales_Pipeline[[#This Row],[Close_Date]])/3,0))</f>
        <v>Q2</v>
      </c>
      <c r="N2875" s="2" cm="1">
        <f t="array" ref="N2875">IFERROR(_xlfn.IFS(Sales_Pipeline[[#This Row],[Deal_Stage]]="Won",_xlfn.XLOOKUP(Sales_Pipeline[[#This Row],[Product]],Products!$A$2:$A$8,Products!$C$2:$C$8),Sales_Pipeline[[#This Row],[Deal_Stage]]="Lost",_xlfn.XLOOKUP(Sales_Pipeline[[#This Row],[Product]],Products!$A$2:$A$8,Products!$C$2:$C$8)),"")</f>
        <v>1096</v>
      </c>
      <c r="O2875" s="2">
        <v>1273</v>
      </c>
    </row>
    <row r="2876" spans="1:15" x14ac:dyDescent="0.3">
      <c r="A2876" t="s">
        <v>3022</v>
      </c>
      <c r="B2876" t="s">
        <v>44</v>
      </c>
      <c r="C2876" t="str">
        <f>_xlfn.XLOOKUP(Sales_Pipeline[[#This Row],[Sales_Agent]],Sales_Teams[Sales_Agent],Sales_Teams[Manager])</f>
        <v>Summer Sewald</v>
      </c>
      <c r="D2876" t="str">
        <f>_xlfn.XLOOKUP(Sales_Pipeline[[#This Row],[Manager]],Sales_Teams[Manager],Sales_Teams[Regional_Office])</f>
        <v>West</v>
      </c>
      <c r="E2876" t="s">
        <v>76</v>
      </c>
      <c r="F2876" t="s">
        <v>206</v>
      </c>
      <c r="G2876" t="str">
        <f>IFERROR(_xlfn.XLOOKUP(Sales_Pipeline[[#This Row],[Account]],Accounts!$A$2:$A$86,Accounts!$F$2:$F$86),"")</f>
        <v>United States</v>
      </c>
      <c r="H2876" t="s">
        <v>77</v>
      </c>
      <c r="I2876" s="3">
        <v>42856</v>
      </c>
      <c r="K2876" s="8" t="str">
        <f>IF(Sales_Pipeline[[#This Row],[Close_Date]]="","",TEXT(Sales_Pipeline[[#This Row],[Close_Date]],"ddd"))</f>
        <v/>
      </c>
      <c r="L2876" s="8" t="str">
        <f>IF(Sales_Pipeline[[#This Row],[Close_Date]]="","",TEXT(Sales_Pipeline[[#This Row],[Close_Date]],"mmm"))</f>
        <v/>
      </c>
      <c r="M2876" s="8" t="str">
        <f>IF(Sales_Pipeline[[#This Row],[Close_Date]]="","","Q"&amp;ROUNDUP(MONTH(Sales_Pipeline[[#This Row],[Close_Date]])/3,0))</f>
        <v/>
      </c>
      <c r="N2876" s="2" t="str" cm="1">
        <f t="array" ref="N2876">IFERROR(_xlfn.IFS(Sales_Pipeline[[#This Row],[Deal_Stage]]="Won",_xlfn.XLOOKUP(Sales_Pipeline[[#This Row],[Product]],Products!$A$2:$A$8,Products!$C$2:$C$8),Sales_Pipeline[[#This Row],[Deal_Stage]]="Lost",_xlfn.XLOOKUP(Sales_Pipeline[[#This Row],[Product]],Products!$A$2:$A$8,Products!$C$2:$C$8)),"")</f>
        <v/>
      </c>
      <c r="O2876" s="2">
        <v>0</v>
      </c>
    </row>
    <row r="2877" spans="1:15" x14ac:dyDescent="0.3">
      <c r="A2877" t="s">
        <v>3023</v>
      </c>
      <c r="B2877" t="s">
        <v>3</v>
      </c>
      <c r="C2877" t="str">
        <f>_xlfn.XLOOKUP(Sales_Pipeline[[#This Row],[Sales_Agent]],Sales_Teams[Sales_Agent],Sales_Teams[Manager])</f>
        <v>Dustin Brinkmann</v>
      </c>
      <c r="D2877" t="str">
        <f>_xlfn.XLOOKUP(Sales_Pipeline[[#This Row],[Manager]],Sales_Teams[Manager],Sales_Teams[Regional_Office])</f>
        <v>Central</v>
      </c>
      <c r="E2877" t="s">
        <v>55</v>
      </c>
      <c r="F2877" t="s">
        <v>141</v>
      </c>
      <c r="G2877" t="str">
        <f>IFERROR(_xlfn.XLOOKUP(Sales_Pipeline[[#This Row],[Account]],Accounts!$A$2:$A$86,Accounts!$F$2:$F$86),"")</f>
        <v>United States</v>
      </c>
      <c r="H2877" t="s">
        <v>57</v>
      </c>
      <c r="I2877" s="3">
        <v>42857</v>
      </c>
      <c r="J2877" s="3">
        <v>42866</v>
      </c>
      <c r="K2877" s="8" t="str">
        <f>IF(Sales_Pipeline[[#This Row],[Close_Date]]="","",TEXT(Sales_Pipeline[[#This Row],[Close_Date]],"ddd"))</f>
        <v>Thu</v>
      </c>
      <c r="L2877" s="8" t="str">
        <f>IF(Sales_Pipeline[[#This Row],[Close_Date]]="","",TEXT(Sales_Pipeline[[#This Row],[Close_Date]],"mmm"))</f>
        <v>May</v>
      </c>
      <c r="M2877" s="8" t="str">
        <f>IF(Sales_Pipeline[[#This Row],[Close_Date]]="","","Q"&amp;ROUNDUP(MONTH(Sales_Pipeline[[#This Row],[Close_Date]])/3,0))</f>
        <v>Q2</v>
      </c>
      <c r="N2877" s="2" cm="1">
        <f t="array" ref="N2877">IFERROR(_xlfn.IFS(Sales_Pipeline[[#This Row],[Deal_Stage]]="Won",_xlfn.XLOOKUP(Sales_Pipeline[[#This Row],[Product]],Products!$A$2:$A$8,Products!$C$2:$C$8),Sales_Pipeline[[#This Row],[Deal_Stage]]="Lost",_xlfn.XLOOKUP(Sales_Pipeline[[#This Row],[Product]],Products!$A$2:$A$8,Products!$C$2:$C$8)),"")</f>
        <v>1096</v>
      </c>
      <c r="O2877" s="2">
        <v>1300</v>
      </c>
    </row>
    <row r="2878" spans="1:15" x14ac:dyDescent="0.3">
      <c r="A2878" t="s">
        <v>3024</v>
      </c>
      <c r="B2878" t="s">
        <v>30</v>
      </c>
      <c r="C2878" t="str">
        <f>_xlfn.XLOOKUP(Sales_Pipeline[[#This Row],[Sales_Agent]],Sales_Teams[Sales_Agent],Sales_Teams[Manager])</f>
        <v>Rocco Neubert</v>
      </c>
      <c r="D2878" t="str">
        <f>_xlfn.XLOOKUP(Sales_Pipeline[[#This Row],[Manager]],Sales_Teams[Manager],Sales_Teams[Regional_Office])</f>
        <v>East</v>
      </c>
      <c r="E2878" t="s">
        <v>55</v>
      </c>
      <c r="G2878" t="str">
        <f>IFERROR(_xlfn.XLOOKUP(Sales_Pipeline[[#This Row],[Account]],Accounts!$A$2:$A$86,Accounts!$F$2:$F$86),"")</f>
        <v/>
      </c>
      <c r="H2878" t="s">
        <v>77</v>
      </c>
      <c r="I2878" s="3">
        <v>42857</v>
      </c>
      <c r="K2878" s="8" t="str">
        <f>IF(Sales_Pipeline[[#This Row],[Close_Date]]="","",TEXT(Sales_Pipeline[[#This Row],[Close_Date]],"ddd"))</f>
        <v/>
      </c>
      <c r="L2878" s="8" t="str">
        <f>IF(Sales_Pipeline[[#This Row],[Close_Date]]="","",TEXT(Sales_Pipeline[[#This Row],[Close_Date]],"mmm"))</f>
        <v/>
      </c>
      <c r="M2878" s="8" t="str">
        <f>IF(Sales_Pipeline[[#This Row],[Close_Date]]="","","Q"&amp;ROUNDUP(MONTH(Sales_Pipeline[[#This Row],[Close_Date]])/3,0))</f>
        <v/>
      </c>
      <c r="N2878" s="2" t="str" cm="1">
        <f t="array" ref="N2878">IFERROR(_xlfn.IFS(Sales_Pipeline[[#This Row],[Deal_Stage]]="Won",_xlfn.XLOOKUP(Sales_Pipeline[[#This Row],[Product]],Products!$A$2:$A$8,Products!$C$2:$C$8),Sales_Pipeline[[#This Row],[Deal_Stage]]="Lost",_xlfn.XLOOKUP(Sales_Pipeline[[#This Row],[Product]],Products!$A$2:$A$8,Products!$C$2:$C$8)),"")</f>
        <v/>
      </c>
      <c r="O2878" s="2">
        <v>0</v>
      </c>
    </row>
    <row r="2879" spans="1:15" x14ac:dyDescent="0.3">
      <c r="A2879" t="s">
        <v>3025</v>
      </c>
      <c r="B2879" t="s">
        <v>30</v>
      </c>
      <c r="C2879" t="str">
        <f>_xlfn.XLOOKUP(Sales_Pipeline[[#This Row],[Sales_Agent]],Sales_Teams[Sales_Agent],Sales_Teams[Manager])</f>
        <v>Rocco Neubert</v>
      </c>
      <c r="D2879" t="str">
        <f>_xlfn.XLOOKUP(Sales_Pipeline[[#This Row],[Manager]],Sales_Teams[Manager],Sales_Teams[Regional_Office])</f>
        <v>East</v>
      </c>
      <c r="E2879" t="s">
        <v>55</v>
      </c>
      <c r="G2879" t="str">
        <f>IFERROR(_xlfn.XLOOKUP(Sales_Pipeline[[#This Row],[Account]],Accounts!$A$2:$A$86,Accounts!$F$2:$F$86),"")</f>
        <v/>
      </c>
      <c r="H2879" t="s">
        <v>77</v>
      </c>
      <c r="I2879" s="3">
        <v>42857</v>
      </c>
      <c r="K2879" s="8" t="str">
        <f>IF(Sales_Pipeline[[#This Row],[Close_Date]]="","",TEXT(Sales_Pipeline[[#This Row],[Close_Date]],"ddd"))</f>
        <v/>
      </c>
      <c r="L2879" s="8" t="str">
        <f>IF(Sales_Pipeline[[#This Row],[Close_Date]]="","",TEXT(Sales_Pipeline[[#This Row],[Close_Date]],"mmm"))</f>
        <v/>
      </c>
      <c r="M2879" s="8" t="str">
        <f>IF(Sales_Pipeline[[#This Row],[Close_Date]]="","","Q"&amp;ROUNDUP(MONTH(Sales_Pipeline[[#This Row],[Close_Date]])/3,0))</f>
        <v/>
      </c>
      <c r="N2879" s="2" t="str" cm="1">
        <f t="array" ref="N2879">IFERROR(_xlfn.IFS(Sales_Pipeline[[#This Row],[Deal_Stage]]="Won",_xlfn.XLOOKUP(Sales_Pipeline[[#This Row],[Product]],Products!$A$2:$A$8,Products!$C$2:$C$8),Sales_Pipeline[[#This Row],[Deal_Stage]]="Lost",_xlfn.XLOOKUP(Sales_Pipeline[[#This Row],[Product]],Products!$A$2:$A$8,Products!$C$2:$C$8)),"")</f>
        <v/>
      </c>
      <c r="O2879" s="2">
        <v>0</v>
      </c>
    </row>
    <row r="2880" spans="1:15" x14ac:dyDescent="0.3">
      <c r="A2880" t="s">
        <v>3026</v>
      </c>
      <c r="B2880" t="s">
        <v>30</v>
      </c>
      <c r="C2880" t="str">
        <f>_xlfn.XLOOKUP(Sales_Pipeline[[#This Row],[Sales_Agent]],Sales_Teams[Sales_Agent],Sales_Teams[Manager])</f>
        <v>Rocco Neubert</v>
      </c>
      <c r="D2880" t="str">
        <f>_xlfn.XLOOKUP(Sales_Pipeline[[#This Row],[Manager]],Sales_Teams[Manager],Sales_Teams[Regional_Office])</f>
        <v>East</v>
      </c>
      <c r="E2880" t="s">
        <v>84</v>
      </c>
      <c r="F2880" t="s">
        <v>129</v>
      </c>
      <c r="G2880" t="str">
        <f>IFERROR(_xlfn.XLOOKUP(Sales_Pipeline[[#This Row],[Account]],Accounts!$A$2:$A$86,Accounts!$F$2:$F$86),"")</f>
        <v>Jordan</v>
      </c>
      <c r="H2880" t="s">
        <v>82</v>
      </c>
      <c r="I2880" s="3">
        <v>42857</v>
      </c>
      <c r="J2880" s="3">
        <v>42876</v>
      </c>
      <c r="K2880" s="8" t="str">
        <f>IF(Sales_Pipeline[[#This Row],[Close_Date]]="","",TEXT(Sales_Pipeline[[#This Row],[Close_Date]],"ddd"))</f>
        <v>Sun</v>
      </c>
      <c r="L2880" s="8" t="str">
        <f>IF(Sales_Pipeline[[#This Row],[Close_Date]]="","",TEXT(Sales_Pipeline[[#This Row],[Close_Date]],"mmm"))</f>
        <v>May</v>
      </c>
      <c r="M2880" s="8" t="str">
        <f>IF(Sales_Pipeline[[#This Row],[Close_Date]]="","","Q"&amp;ROUNDUP(MONTH(Sales_Pipeline[[#This Row],[Close_Date]])/3,0))</f>
        <v>Q2</v>
      </c>
      <c r="N2880" s="2" cm="1">
        <f t="array" ref="N2880">IFERROR(_xlfn.IFS(Sales_Pipeline[[#This Row],[Deal_Stage]]="Won",_xlfn.XLOOKUP(Sales_Pipeline[[#This Row],[Product]],Products!$A$2:$A$8,Products!$C$2:$C$8),Sales_Pipeline[[#This Row],[Deal_Stage]]="Lost",_xlfn.XLOOKUP(Sales_Pipeline[[#This Row],[Product]],Products!$A$2:$A$8,Products!$C$2:$C$8)),"")</f>
        <v>5482</v>
      </c>
      <c r="O2880" s="2">
        <v>0</v>
      </c>
    </row>
    <row r="2881" spans="1:15" x14ac:dyDescent="0.3">
      <c r="A2881" t="s">
        <v>3027</v>
      </c>
      <c r="B2881" t="s">
        <v>38</v>
      </c>
      <c r="C2881" t="str">
        <f>_xlfn.XLOOKUP(Sales_Pipeline[[#This Row],[Sales_Agent]],Sales_Teams[Sales_Agent],Sales_Teams[Manager])</f>
        <v>Celia Rouche</v>
      </c>
      <c r="D2881" t="str">
        <f>_xlfn.XLOOKUP(Sales_Pipeline[[#This Row],[Manager]],Sales_Teams[Manager],Sales_Teams[Regional_Office])</f>
        <v>West</v>
      </c>
      <c r="E2881" t="s">
        <v>61</v>
      </c>
      <c r="F2881" t="s">
        <v>234</v>
      </c>
      <c r="G2881" t="str">
        <f>IFERROR(_xlfn.XLOOKUP(Sales_Pipeline[[#This Row],[Account]],Accounts!$A$2:$A$86,Accounts!$F$2:$F$86),"")</f>
        <v>United States</v>
      </c>
      <c r="H2881" t="s">
        <v>82</v>
      </c>
      <c r="I2881" s="3">
        <v>42857</v>
      </c>
      <c r="J2881" s="3">
        <v>42961</v>
      </c>
      <c r="K2881" s="8" t="str">
        <f>IF(Sales_Pipeline[[#This Row],[Close_Date]]="","",TEXT(Sales_Pipeline[[#This Row],[Close_Date]],"ddd"))</f>
        <v>Mon</v>
      </c>
      <c r="L2881" s="8" t="str">
        <f>IF(Sales_Pipeline[[#This Row],[Close_Date]]="","",TEXT(Sales_Pipeline[[#This Row],[Close_Date]],"mmm"))</f>
        <v>Aug</v>
      </c>
      <c r="M2881" s="8" t="str">
        <f>IF(Sales_Pipeline[[#This Row],[Close_Date]]="","","Q"&amp;ROUNDUP(MONTH(Sales_Pipeline[[#This Row],[Close_Date]])/3,0))</f>
        <v>Q3</v>
      </c>
      <c r="N2881" s="2" cm="1">
        <f t="array" ref="N2881">IFERROR(_xlfn.IFS(Sales_Pipeline[[#This Row],[Deal_Stage]]="Won",_xlfn.XLOOKUP(Sales_Pipeline[[#This Row],[Product]],Products!$A$2:$A$8,Products!$C$2:$C$8),Sales_Pipeline[[#This Row],[Deal_Stage]]="Lost",_xlfn.XLOOKUP(Sales_Pipeline[[#This Row],[Product]],Products!$A$2:$A$8,Products!$C$2:$C$8)),"")</f>
        <v>55</v>
      </c>
      <c r="O2881" s="2">
        <v>0</v>
      </c>
    </row>
    <row r="2882" spans="1:15" x14ac:dyDescent="0.3">
      <c r="A2882" t="s">
        <v>3028</v>
      </c>
      <c r="B2882" t="s">
        <v>36</v>
      </c>
      <c r="C2882" t="str">
        <f>_xlfn.XLOOKUP(Sales_Pipeline[[#This Row],[Sales_Agent]],Sales_Teams[Sales_Agent],Sales_Teams[Manager])</f>
        <v>Celia Rouche</v>
      </c>
      <c r="D2882" t="str">
        <f>_xlfn.XLOOKUP(Sales_Pipeline[[#This Row],[Manager]],Sales_Teams[Manager],Sales_Teams[Regional_Office])</f>
        <v>West</v>
      </c>
      <c r="E2882" t="s">
        <v>76</v>
      </c>
      <c r="F2882" t="s">
        <v>87</v>
      </c>
      <c r="G2882" t="str">
        <f>IFERROR(_xlfn.XLOOKUP(Sales_Pipeline[[#This Row],[Account]],Accounts!$A$2:$A$86,Accounts!$F$2:$F$86),"")</f>
        <v>United States</v>
      </c>
      <c r="H2882" t="s">
        <v>57</v>
      </c>
      <c r="I2882" s="3">
        <v>42857</v>
      </c>
      <c r="J2882" s="3">
        <v>42865</v>
      </c>
      <c r="K2882" s="8" t="str">
        <f>IF(Sales_Pipeline[[#This Row],[Close_Date]]="","",TEXT(Sales_Pipeline[[#This Row],[Close_Date]],"ddd"))</f>
        <v>Wed</v>
      </c>
      <c r="L2882" s="8" t="str">
        <f>IF(Sales_Pipeline[[#This Row],[Close_Date]]="","",TEXT(Sales_Pipeline[[#This Row],[Close_Date]],"mmm"))</f>
        <v>May</v>
      </c>
      <c r="M2882" s="8" t="str">
        <f>IF(Sales_Pipeline[[#This Row],[Close_Date]]="","","Q"&amp;ROUNDUP(MONTH(Sales_Pipeline[[#This Row],[Close_Date]])/3,0))</f>
        <v>Q2</v>
      </c>
      <c r="N2882" s="2" cm="1">
        <f t="array" ref="N2882">IFERROR(_xlfn.IFS(Sales_Pipeline[[#This Row],[Deal_Stage]]="Won",_xlfn.XLOOKUP(Sales_Pipeline[[#This Row],[Product]],Products!$A$2:$A$8,Products!$C$2:$C$8),Sales_Pipeline[[#This Row],[Deal_Stage]]="Lost",_xlfn.XLOOKUP(Sales_Pipeline[[#This Row],[Product]],Products!$A$2:$A$8,Products!$C$2:$C$8)),"")</f>
        <v>3393</v>
      </c>
      <c r="O2882" s="2">
        <v>3527</v>
      </c>
    </row>
    <row r="2883" spans="1:15" x14ac:dyDescent="0.3">
      <c r="A2883" t="s">
        <v>3029</v>
      </c>
      <c r="B2883" t="s">
        <v>10</v>
      </c>
      <c r="C2883" t="str">
        <f>_xlfn.XLOOKUP(Sales_Pipeline[[#This Row],[Sales_Agent]],Sales_Teams[Sales_Agent],Sales_Teams[Manager])</f>
        <v>Melvin Marxen</v>
      </c>
      <c r="D2883" t="str">
        <f>_xlfn.XLOOKUP(Sales_Pipeline[[#This Row],[Manager]],Sales_Teams[Manager],Sales_Teams[Regional_Office])</f>
        <v>Central</v>
      </c>
      <c r="E2883" t="s">
        <v>63</v>
      </c>
      <c r="F2883" t="s">
        <v>147</v>
      </c>
      <c r="G2883" t="str">
        <f>IFERROR(_xlfn.XLOOKUP(Sales_Pipeline[[#This Row],[Account]],Accounts!$A$2:$A$86,Accounts!$F$2:$F$86),"")</f>
        <v>United States</v>
      </c>
      <c r="H2883" t="s">
        <v>57</v>
      </c>
      <c r="I2883" s="3">
        <v>42857</v>
      </c>
      <c r="J2883" s="3">
        <v>42861</v>
      </c>
      <c r="K2883" s="8" t="str">
        <f>IF(Sales_Pipeline[[#This Row],[Close_Date]]="","",TEXT(Sales_Pipeline[[#This Row],[Close_Date]],"ddd"))</f>
        <v>Sat</v>
      </c>
      <c r="L2883" s="8" t="str">
        <f>IF(Sales_Pipeline[[#This Row],[Close_Date]]="","",TEXT(Sales_Pipeline[[#This Row],[Close_Date]],"mmm"))</f>
        <v>May</v>
      </c>
      <c r="M2883" s="8" t="str">
        <f>IF(Sales_Pipeline[[#This Row],[Close_Date]]="","","Q"&amp;ROUNDUP(MONTH(Sales_Pipeline[[#This Row],[Close_Date]])/3,0))</f>
        <v>Q2</v>
      </c>
      <c r="N2883" s="2" cm="1">
        <f t="array" ref="N2883">IFERROR(_xlfn.IFS(Sales_Pipeline[[#This Row],[Deal_Stage]]="Won",_xlfn.XLOOKUP(Sales_Pipeline[[#This Row],[Product]],Products!$A$2:$A$8,Products!$C$2:$C$8),Sales_Pipeline[[#This Row],[Deal_Stage]]="Lost",_xlfn.XLOOKUP(Sales_Pipeline[[#This Row],[Product]],Products!$A$2:$A$8,Products!$C$2:$C$8)),"")</f>
        <v>550</v>
      </c>
      <c r="O2883" s="2">
        <v>526</v>
      </c>
    </row>
    <row r="2884" spans="1:15" x14ac:dyDescent="0.3">
      <c r="A2884" t="s">
        <v>3030</v>
      </c>
      <c r="B2884" t="s">
        <v>43</v>
      </c>
      <c r="C2884" t="str">
        <f>_xlfn.XLOOKUP(Sales_Pipeline[[#This Row],[Sales_Agent]],Sales_Teams[Sales_Agent],Sales_Teams[Manager])</f>
        <v>Summer Sewald</v>
      </c>
      <c r="D2884" t="str">
        <f>_xlfn.XLOOKUP(Sales_Pipeline[[#This Row],[Manager]],Sales_Teams[Manager],Sales_Teams[Regional_Office])</f>
        <v>West</v>
      </c>
      <c r="E2884" t="s">
        <v>61</v>
      </c>
      <c r="F2884" t="s">
        <v>234</v>
      </c>
      <c r="G2884" t="str">
        <f>IFERROR(_xlfn.XLOOKUP(Sales_Pipeline[[#This Row],[Account]],Accounts!$A$2:$A$86,Accounts!$F$2:$F$86),"")</f>
        <v>United States</v>
      </c>
      <c r="H2884" t="s">
        <v>82</v>
      </c>
      <c r="I2884" s="3">
        <v>42857</v>
      </c>
      <c r="J2884" s="3">
        <v>42896</v>
      </c>
      <c r="K2884" s="8" t="str">
        <f>IF(Sales_Pipeline[[#This Row],[Close_Date]]="","",TEXT(Sales_Pipeline[[#This Row],[Close_Date]],"ddd"))</f>
        <v>Sat</v>
      </c>
      <c r="L2884" s="8" t="str">
        <f>IF(Sales_Pipeline[[#This Row],[Close_Date]]="","",TEXT(Sales_Pipeline[[#This Row],[Close_Date]],"mmm"))</f>
        <v>Jun</v>
      </c>
      <c r="M2884" s="8" t="str">
        <f>IF(Sales_Pipeline[[#This Row],[Close_Date]]="","","Q"&amp;ROUNDUP(MONTH(Sales_Pipeline[[#This Row],[Close_Date]])/3,0))</f>
        <v>Q2</v>
      </c>
      <c r="N2884" s="2" cm="1">
        <f t="array" ref="N2884">IFERROR(_xlfn.IFS(Sales_Pipeline[[#This Row],[Deal_Stage]]="Won",_xlfn.XLOOKUP(Sales_Pipeline[[#This Row],[Product]],Products!$A$2:$A$8,Products!$C$2:$C$8),Sales_Pipeline[[#This Row],[Deal_Stage]]="Lost",_xlfn.XLOOKUP(Sales_Pipeline[[#This Row],[Product]],Products!$A$2:$A$8,Products!$C$2:$C$8)),"")</f>
        <v>55</v>
      </c>
      <c r="O2884" s="2">
        <v>0</v>
      </c>
    </row>
    <row r="2885" spans="1:15" x14ac:dyDescent="0.3">
      <c r="A2885" t="s">
        <v>3031</v>
      </c>
      <c r="B2885" t="s">
        <v>8</v>
      </c>
      <c r="C2885" t="str">
        <f>_xlfn.XLOOKUP(Sales_Pipeline[[#This Row],[Sales_Agent]],Sales_Teams[Sales_Agent],Sales_Teams[Manager])</f>
        <v>Dustin Brinkmann</v>
      </c>
      <c r="D2885" t="str">
        <f>_xlfn.XLOOKUP(Sales_Pipeline[[#This Row],[Manager]],Sales_Teams[Manager],Sales_Teams[Regional_Office])</f>
        <v>Central</v>
      </c>
      <c r="E2885" t="s">
        <v>63</v>
      </c>
      <c r="F2885" t="s">
        <v>59</v>
      </c>
      <c r="G2885" t="str">
        <f>IFERROR(_xlfn.XLOOKUP(Sales_Pipeline[[#This Row],[Account]],Accounts!$A$2:$A$86,Accounts!$F$2:$F$86),"")</f>
        <v>United States</v>
      </c>
      <c r="H2885" t="s">
        <v>82</v>
      </c>
      <c r="I2885" s="3">
        <v>42857</v>
      </c>
      <c r="J2885" s="3">
        <v>42954</v>
      </c>
      <c r="K2885" s="8" t="str">
        <f>IF(Sales_Pipeline[[#This Row],[Close_Date]]="","",TEXT(Sales_Pipeline[[#This Row],[Close_Date]],"ddd"))</f>
        <v>Mon</v>
      </c>
      <c r="L2885" s="8" t="str">
        <f>IF(Sales_Pipeline[[#This Row],[Close_Date]]="","",TEXT(Sales_Pipeline[[#This Row],[Close_Date]],"mmm"))</f>
        <v>Aug</v>
      </c>
      <c r="M2885" s="8" t="str">
        <f>IF(Sales_Pipeline[[#This Row],[Close_Date]]="","","Q"&amp;ROUNDUP(MONTH(Sales_Pipeline[[#This Row],[Close_Date]])/3,0))</f>
        <v>Q3</v>
      </c>
      <c r="N2885" s="2" cm="1">
        <f t="array" ref="N2885">IFERROR(_xlfn.IFS(Sales_Pipeline[[#This Row],[Deal_Stage]]="Won",_xlfn.XLOOKUP(Sales_Pipeline[[#This Row],[Product]],Products!$A$2:$A$8,Products!$C$2:$C$8),Sales_Pipeline[[#This Row],[Deal_Stage]]="Lost",_xlfn.XLOOKUP(Sales_Pipeline[[#This Row],[Product]],Products!$A$2:$A$8,Products!$C$2:$C$8)),"")</f>
        <v>550</v>
      </c>
      <c r="O2885" s="2">
        <v>0</v>
      </c>
    </row>
    <row r="2886" spans="1:15" x14ac:dyDescent="0.3">
      <c r="A2886" t="s">
        <v>3032</v>
      </c>
      <c r="B2886" t="s">
        <v>37</v>
      </c>
      <c r="C2886" t="str">
        <f>_xlfn.XLOOKUP(Sales_Pipeline[[#This Row],[Sales_Agent]],Sales_Teams[Sales_Agent],Sales_Teams[Manager])</f>
        <v>Celia Rouche</v>
      </c>
      <c r="D2886" t="str">
        <f>_xlfn.XLOOKUP(Sales_Pipeline[[#This Row],[Manager]],Sales_Teams[Manager],Sales_Teams[Regional_Office])</f>
        <v>West</v>
      </c>
      <c r="E2886" t="s">
        <v>63</v>
      </c>
      <c r="F2886" t="s">
        <v>330</v>
      </c>
      <c r="G2886" t="str">
        <f>IFERROR(_xlfn.XLOOKUP(Sales_Pipeline[[#This Row],[Account]],Accounts!$A$2:$A$86,Accounts!$F$2:$F$86),"")</f>
        <v>Korea</v>
      </c>
      <c r="H2886" t="s">
        <v>57</v>
      </c>
      <c r="I2886" s="3">
        <v>42857</v>
      </c>
      <c r="J2886" s="3">
        <v>42908</v>
      </c>
      <c r="K2886" s="8" t="str">
        <f>IF(Sales_Pipeline[[#This Row],[Close_Date]]="","",TEXT(Sales_Pipeline[[#This Row],[Close_Date]],"ddd"))</f>
        <v>Thu</v>
      </c>
      <c r="L2886" s="8" t="str">
        <f>IF(Sales_Pipeline[[#This Row],[Close_Date]]="","",TEXT(Sales_Pipeline[[#This Row],[Close_Date]],"mmm"))</f>
        <v>Jun</v>
      </c>
      <c r="M2886" s="8" t="str">
        <f>IF(Sales_Pipeline[[#This Row],[Close_Date]]="","","Q"&amp;ROUNDUP(MONTH(Sales_Pipeline[[#This Row],[Close_Date]])/3,0))</f>
        <v>Q2</v>
      </c>
      <c r="N2886" s="2" cm="1">
        <f t="array" ref="N2886">IFERROR(_xlfn.IFS(Sales_Pipeline[[#This Row],[Deal_Stage]]="Won",_xlfn.XLOOKUP(Sales_Pipeline[[#This Row],[Product]],Products!$A$2:$A$8,Products!$C$2:$C$8),Sales_Pipeline[[#This Row],[Deal_Stage]]="Lost",_xlfn.XLOOKUP(Sales_Pipeline[[#This Row],[Product]],Products!$A$2:$A$8,Products!$C$2:$C$8)),"")</f>
        <v>550</v>
      </c>
      <c r="O2886" s="2">
        <v>569</v>
      </c>
    </row>
    <row r="2887" spans="1:15" x14ac:dyDescent="0.3">
      <c r="A2887" t="s">
        <v>3033</v>
      </c>
      <c r="B2887" t="s">
        <v>45</v>
      </c>
      <c r="C2887" t="str">
        <f>_xlfn.XLOOKUP(Sales_Pipeline[[#This Row],[Sales_Agent]],Sales_Teams[Sales_Agent],Sales_Teams[Manager])</f>
        <v>Summer Sewald</v>
      </c>
      <c r="D2887" t="str">
        <f>_xlfn.XLOOKUP(Sales_Pipeline[[#This Row],[Manager]],Sales_Teams[Manager],Sales_Teams[Regional_Office])</f>
        <v>West</v>
      </c>
      <c r="E2887" t="s">
        <v>84</v>
      </c>
      <c r="F2887" t="s">
        <v>92</v>
      </c>
      <c r="G2887" t="str">
        <f>IFERROR(_xlfn.XLOOKUP(Sales_Pipeline[[#This Row],[Account]],Accounts!$A$2:$A$86,Accounts!$F$2:$F$86),"")</f>
        <v>United States</v>
      </c>
      <c r="H2887" t="s">
        <v>57</v>
      </c>
      <c r="I2887" s="3">
        <v>42857</v>
      </c>
      <c r="J2887" s="3">
        <v>42869</v>
      </c>
      <c r="K2887" s="8" t="str">
        <f>IF(Sales_Pipeline[[#This Row],[Close_Date]]="","",TEXT(Sales_Pipeline[[#This Row],[Close_Date]],"ddd"))</f>
        <v>Sun</v>
      </c>
      <c r="L2887" s="8" t="str">
        <f>IF(Sales_Pipeline[[#This Row],[Close_Date]]="","",TEXT(Sales_Pipeline[[#This Row],[Close_Date]],"mmm"))</f>
        <v>May</v>
      </c>
      <c r="M2887" s="8" t="str">
        <f>IF(Sales_Pipeline[[#This Row],[Close_Date]]="","","Q"&amp;ROUNDUP(MONTH(Sales_Pipeline[[#This Row],[Close_Date]])/3,0))</f>
        <v>Q2</v>
      </c>
      <c r="N2887" s="2" cm="1">
        <f t="array" ref="N2887">IFERROR(_xlfn.IFS(Sales_Pipeline[[#This Row],[Deal_Stage]]="Won",_xlfn.XLOOKUP(Sales_Pipeline[[#This Row],[Product]],Products!$A$2:$A$8,Products!$C$2:$C$8),Sales_Pipeline[[#This Row],[Deal_Stage]]="Lost",_xlfn.XLOOKUP(Sales_Pipeline[[#This Row],[Product]],Products!$A$2:$A$8,Products!$C$2:$C$8)),"")</f>
        <v>5482</v>
      </c>
      <c r="O2887" s="2">
        <v>6310</v>
      </c>
    </row>
    <row r="2888" spans="1:15" x14ac:dyDescent="0.3">
      <c r="A2888" t="s">
        <v>3034</v>
      </c>
      <c r="B2888" t="s">
        <v>9</v>
      </c>
      <c r="C2888" t="str">
        <f>_xlfn.XLOOKUP(Sales_Pipeline[[#This Row],[Sales_Agent]],Sales_Teams[Sales_Agent],Sales_Teams[Manager])</f>
        <v>Dustin Brinkmann</v>
      </c>
      <c r="D2888" t="str">
        <f>_xlfn.XLOOKUP(Sales_Pipeline[[#This Row],[Manager]],Sales_Teams[Manager],Sales_Teams[Regional_Office])</f>
        <v>Central</v>
      </c>
      <c r="E2888" t="s">
        <v>76</v>
      </c>
      <c r="F2888" t="s">
        <v>229</v>
      </c>
      <c r="G2888" t="str">
        <f>IFERROR(_xlfn.XLOOKUP(Sales_Pipeline[[#This Row],[Account]],Accounts!$A$2:$A$86,Accounts!$F$2:$F$86),"")</f>
        <v>Norway</v>
      </c>
      <c r="H2888" t="s">
        <v>82</v>
      </c>
      <c r="I2888" s="3">
        <v>42857</v>
      </c>
      <c r="J2888" s="3">
        <v>42865</v>
      </c>
      <c r="K2888" s="8" t="str">
        <f>IF(Sales_Pipeline[[#This Row],[Close_Date]]="","",TEXT(Sales_Pipeline[[#This Row],[Close_Date]],"ddd"))</f>
        <v>Wed</v>
      </c>
      <c r="L2888" s="8" t="str">
        <f>IF(Sales_Pipeline[[#This Row],[Close_Date]]="","",TEXT(Sales_Pipeline[[#This Row],[Close_Date]],"mmm"))</f>
        <v>May</v>
      </c>
      <c r="M2888" s="8" t="str">
        <f>IF(Sales_Pipeline[[#This Row],[Close_Date]]="","","Q"&amp;ROUNDUP(MONTH(Sales_Pipeline[[#This Row],[Close_Date]])/3,0))</f>
        <v>Q2</v>
      </c>
      <c r="N2888" s="2" cm="1">
        <f t="array" ref="N2888">IFERROR(_xlfn.IFS(Sales_Pipeline[[#This Row],[Deal_Stage]]="Won",_xlfn.XLOOKUP(Sales_Pipeline[[#This Row],[Product]],Products!$A$2:$A$8,Products!$C$2:$C$8),Sales_Pipeline[[#This Row],[Deal_Stage]]="Lost",_xlfn.XLOOKUP(Sales_Pipeline[[#This Row],[Product]],Products!$A$2:$A$8,Products!$C$2:$C$8)),"")</f>
        <v>3393</v>
      </c>
      <c r="O2888" s="2">
        <v>0</v>
      </c>
    </row>
    <row r="2889" spans="1:15" x14ac:dyDescent="0.3">
      <c r="A2889" t="s">
        <v>3035</v>
      </c>
      <c r="B2889" t="s">
        <v>29</v>
      </c>
      <c r="C2889" t="str">
        <f>_xlfn.XLOOKUP(Sales_Pipeline[[#This Row],[Sales_Agent]],Sales_Teams[Sales_Agent],Sales_Teams[Manager])</f>
        <v>Rocco Neubert</v>
      </c>
      <c r="D2889" t="str">
        <f>_xlfn.XLOOKUP(Sales_Pipeline[[#This Row],[Manager]],Sales_Teams[Manager],Sales_Teams[Regional_Office])</f>
        <v>East</v>
      </c>
      <c r="E2889" t="s">
        <v>55</v>
      </c>
      <c r="F2889" t="s">
        <v>216</v>
      </c>
      <c r="G2889" t="str">
        <f>IFERROR(_xlfn.XLOOKUP(Sales_Pipeline[[#This Row],[Account]],Accounts!$A$2:$A$86,Accounts!$F$2:$F$86),"")</f>
        <v>United States</v>
      </c>
      <c r="H2889" t="s">
        <v>57</v>
      </c>
      <c r="I2889" s="3">
        <v>42857</v>
      </c>
      <c r="J2889" s="3">
        <v>42872</v>
      </c>
      <c r="K2889" s="8" t="str">
        <f>IF(Sales_Pipeline[[#This Row],[Close_Date]]="","",TEXT(Sales_Pipeline[[#This Row],[Close_Date]],"ddd"))</f>
        <v>Wed</v>
      </c>
      <c r="L2889" s="8" t="str">
        <f>IF(Sales_Pipeline[[#This Row],[Close_Date]]="","",TEXT(Sales_Pipeline[[#This Row],[Close_Date]],"mmm"))</f>
        <v>May</v>
      </c>
      <c r="M2889" s="8" t="str">
        <f>IF(Sales_Pipeline[[#This Row],[Close_Date]]="","","Q"&amp;ROUNDUP(MONTH(Sales_Pipeline[[#This Row],[Close_Date]])/3,0))</f>
        <v>Q2</v>
      </c>
      <c r="N2889" s="2" cm="1">
        <f t="array" ref="N2889">IFERROR(_xlfn.IFS(Sales_Pipeline[[#This Row],[Deal_Stage]]="Won",_xlfn.XLOOKUP(Sales_Pipeline[[#This Row],[Product]],Products!$A$2:$A$8,Products!$C$2:$C$8),Sales_Pipeline[[#This Row],[Deal_Stage]]="Lost",_xlfn.XLOOKUP(Sales_Pipeline[[#This Row],[Product]],Products!$A$2:$A$8,Products!$C$2:$C$8)),"")</f>
        <v>1096</v>
      </c>
      <c r="O2889" s="2">
        <v>1135</v>
      </c>
    </row>
    <row r="2890" spans="1:15" x14ac:dyDescent="0.3">
      <c r="A2890" t="s">
        <v>3036</v>
      </c>
      <c r="B2890" t="s">
        <v>35</v>
      </c>
      <c r="C2890" t="str">
        <f>_xlfn.XLOOKUP(Sales_Pipeline[[#This Row],[Sales_Agent]],Sales_Teams[Sales_Agent],Sales_Teams[Manager])</f>
        <v>Celia Rouche</v>
      </c>
      <c r="D2890" t="str">
        <f>_xlfn.XLOOKUP(Sales_Pipeline[[#This Row],[Manager]],Sales_Teams[Manager],Sales_Teams[Regional_Office])</f>
        <v>West</v>
      </c>
      <c r="E2890" t="s">
        <v>61</v>
      </c>
      <c r="G2890" t="str">
        <f>IFERROR(_xlfn.XLOOKUP(Sales_Pipeline[[#This Row],[Account]],Accounts!$A$2:$A$86,Accounts!$F$2:$F$86),"")</f>
        <v/>
      </c>
      <c r="H2890" t="s">
        <v>77</v>
      </c>
      <c r="I2890" s="3">
        <v>42857</v>
      </c>
      <c r="K2890" s="8" t="str">
        <f>IF(Sales_Pipeline[[#This Row],[Close_Date]]="","",TEXT(Sales_Pipeline[[#This Row],[Close_Date]],"ddd"))</f>
        <v/>
      </c>
      <c r="L2890" s="8" t="str">
        <f>IF(Sales_Pipeline[[#This Row],[Close_Date]]="","",TEXT(Sales_Pipeline[[#This Row],[Close_Date]],"mmm"))</f>
        <v/>
      </c>
      <c r="M2890" s="8" t="str">
        <f>IF(Sales_Pipeline[[#This Row],[Close_Date]]="","","Q"&amp;ROUNDUP(MONTH(Sales_Pipeline[[#This Row],[Close_Date]])/3,0))</f>
        <v/>
      </c>
      <c r="N2890" s="2" t="str" cm="1">
        <f t="array" ref="N2890">IFERROR(_xlfn.IFS(Sales_Pipeline[[#This Row],[Deal_Stage]]="Won",_xlfn.XLOOKUP(Sales_Pipeline[[#This Row],[Product]],Products!$A$2:$A$8,Products!$C$2:$C$8),Sales_Pipeline[[#This Row],[Deal_Stage]]="Lost",_xlfn.XLOOKUP(Sales_Pipeline[[#This Row],[Product]],Products!$A$2:$A$8,Products!$C$2:$C$8)),"")</f>
        <v/>
      </c>
      <c r="O2890" s="2">
        <v>0</v>
      </c>
    </row>
    <row r="2891" spans="1:15" x14ac:dyDescent="0.3">
      <c r="A2891" t="s">
        <v>3037</v>
      </c>
      <c r="B2891" t="s">
        <v>7</v>
      </c>
      <c r="C2891" t="str">
        <f>_xlfn.XLOOKUP(Sales_Pipeline[[#This Row],[Sales_Agent]],Sales_Teams[Sales_Agent],Sales_Teams[Manager])</f>
        <v>Dustin Brinkmann</v>
      </c>
      <c r="D2891" t="str">
        <f>_xlfn.XLOOKUP(Sales_Pipeline[[#This Row],[Manager]],Sales_Teams[Manager],Sales_Teams[Regional_Office])</f>
        <v>Central</v>
      </c>
      <c r="E2891" t="s">
        <v>84</v>
      </c>
      <c r="F2891" t="s">
        <v>118</v>
      </c>
      <c r="G2891" t="str">
        <f>IFERROR(_xlfn.XLOOKUP(Sales_Pipeline[[#This Row],[Account]],Accounts!$A$2:$A$86,Accounts!$F$2:$F$86),"")</f>
        <v>United States</v>
      </c>
      <c r="H2891" t="s">
        <v>57</v>
      </c>
      <c r="I2891" s="3">
        <v>42857</v>
      </c>
      <c r="J2891" s="3">
        <v>42966</v>
      </c>
      <c r="K2891" s="8" t="str">
        <f>IF(Sales_Pipeline[[#This Row],[Close_Date]]="","",TEXT(Sales_Pipeline[[#This Row],[Close_Date]],"ddd"))</f>
        <v>Sat</v>
      </c>
      <c r="L2891" s="8" t="str">
        <f>IF(Sales_Pipeline[[#This Row],[Close_Date]]="","",TEXT(Sales_Pipeline[[#This Row],[Close_Date]],"mmm"))</f>
        <v>Aug</v>
      </c>
      <c r="M2891" s="8" t="str">
        <f>IF(Sales_Pipeline[[#This Row],[Close_Date]]="","","Q"&amp;ROUNDUP(MONTH(Sales_Pipeline[[#This Row],[Close_Date]])/3,0))</f>
        <v>Q3</v>
      </c>
      <c r="N2891" s="2" cm="1">
        <f t="array" ref="N2891">IFERROR(_xlfn.IFS(Sales_Pipeline[[#This Row],[Deal_Stage]]="Won",_xlfn.XLOOKUP(Sales_Pipeline[[#This Row],[Product]],Products!$A$2:$A$8,Products!$C$2:$C$8),Sales_Pipeline[[#This Row],[Deal_Stage]]="Lost",_xlfn.XLOOKUP(Sales_Pipeline[[#This Row],[Product]],Products!$A$2:$A$8,Products!$C$2:$C$8)),"")</f>
        <v>5482</v>
      </c>
      <c r="O2891" s="2">
        <v>5145</v>
      </c>
    </row>
    <row r="2892" spans="1:15" x14ac:dyDescent="0.3">
      <c r="A2892" t="s">
        <v>3038</v>
      </c>
      <c r="B2892" t="s">
        <v>7</v>
      </c>
      <c r="C2892" t="str">
        <f>_xlfn.XLOOKUP(Sales_Pipeline[[#This Row],[Sales_Agent]],Sales_Teams[Sales_Agent],Sales_Teams[Manager])</f>
        <v>Dustin Brinkmann</v>
      </c>
      <c r="D2892" t="str">
        <f>_xlfn.XLOOKUP(Sales_Pipeline[[#This Row],[Manager]],Sales_Teams[Manager],Sales_Teams[Regional_Office])</f>
        <v>Central</v>
      </c>
      <c r="E2892" t="s">
        <v>61</v>
      </c>
      <c r="F2892" t="s">
        <v>56</v>
      </c>
      <c r="G2892" t="str">
        <f>IFERROR(_xlfn.XLOOKUP(Sales_Pipeline[[#This Row],[Account]],Accounts!$A$2:$A$86,Accounts!$F$2:$F$86),"")</f>
        <v>United States</v>
      </c>
      <c r="H2892" t="s">
        <v>57</v>
      </c>
      <c r="I2892" s="3">
        <v>42857</v>
      </c>
      <c r="J2892" s="3">
        <v>42956</v>
      </c>
      <c r="K2892" s="8" t="str">
        <f>IF(Sales_Pipeline[[#This Row],[Close_Date]]="","",TEXT(Sales_Pipeline[[#This Row],[Close_Date]],"ddd"))</f>
        <v>Wed</v>
      </c>
      <c r="L2892" s="8" t="str">
        <f>IF(Sales_Pipeline[[#This Row],[Close_Date]]="","",TEXT(Sales_Pipeline[[#This Row],[Close_Date]],"mmm"))</f>
        <v>Aug</v>
      </c>
      <c r="M2892" s="8" t="str">
        <f>IF(Sales_Pipeline[[#This Row],[Close_Date]]="","","Q"&amp;ROUNDUP(MONTH(Sales_Pipeline[[#This Row],[Close_Date]])/3,0))</f>
        <v>Q3</v>
      </c>
      <c r="N2892" s="2" cm="1">
        <f t="array" ref="N2892">IFERROR(_xlfn.IFS(Sales_Pipeline[[#This Row],[Deal_Stage]]="Won",_xlfn.XLOOKUP(Sales_Pipeline[[#This Row],[Product]],Products!$A$2:$A$8,Products!$C$2:$C$8),Sales_Pipeline[[#This Row],[Deal_Stage]]="Lost",_xlfn.XLOOKUP(Sales_Pipeline[[#This Row],[Product]],Products!$A$2:$A$8,Products!$C$2:$C$8)),"")</f>
        <v>55</v>
      </c>
      <c r="O2892" s="2">
        <v>54</v>
      </c>
    </row>
    <row r="2893" spans="1:15" x14ac:dyDescent="0.3">
      <c r="A2893" t="s">
        <v>3039</v>
      </c>
      <c r="B2893" t="s">
        <v>32</v>
      </c>
      <c r="C2893" t="str">
        <f>_xlfn.XLOOKUP(Sales_Pipeline[[#This Row],[Sales_Agent]],Sales_Teams[Sales_Agent],Sales_Teams[Manager])</f>
        <v>Celia Rouche</v>
      </c>
      <c r="D2893" t="str">
        <f>_xlfn.XLOOKUP(Sales_Pipeline[[#This Row],[Manager]],Sales_Teams[Manager],Sales_Teams[Regional_Office])</f>
        <v>West</v>
      </c>
      <c r="E2893" t="s">
        <v>8953</v>
      </c>
      <c r="F2893" t="s">
        <v>92</v>
      </c>
      <c r="G2893" t="str">
        <f>IFERROR(_xlfn.XLOOKUP(Sales_Pipeline[[#This Row],[Account]],Accounts!$A$2:$A$86,Accounts!$F$2:$F$86),"")</f>
        <v>United States</v>
      </c>
      <c r="H2893" t="s">
        <v>82</v>
      </c>
      <c r="I2893" s="3">
        <v>42857</v>
      </c>
      <c r="J2893" s="3">
        <v>42872</v>
      </c>
      <c r="K2893" s="8" t="str">
        <f>IF(Sales_Pipeline[[#This Row],[Close_Date]]="","",TEXT(Sales_Pipeline[[#This Row],[Close_Date]],"ddd"))</f>
        <v>Wed</v>
      </c>
      <c r="L2893" s="8" t="str">
        <f>IF(Sales_Pipeline[[#This Row],[Close_Date]]="","",TEXT(Sales_Pipeline[[#This Row],[Close_Date]],"mmm"))</f>
        <v>May</v>
      </c>
      <c r="M2893" s="8" t="str">
        <f>IF(Sales_Pipeline[[#This Row],[Close_Date]]="","","Q"&amp;ROUNDUP(MONTH(Sales_Pipeline[[#This Row],[Close_Date]])/3,0))</f>
        <v>Q2</v>
      </c>
      <c r="N2893" s="2" cm="1">
        <f t="array" ref="N2893">IFERROR(_xlfn.IFS(Sales_Pipeline[[#This Row],[Deal_Stage]]="Won",_xlfn.XLOOKUP(Sales_Pipeline[[#This Row],[Product]],Products!$A$2:$A$8,Products!$C$2:$C$8),Sales_Pipeline[[#This Row],[Deal_Stage]]="Lost",_xlfn.XLOOKUP(Sales_Pipeline[[#This Row],[Product]],Products!$A$2:$A$8,Products!$C$2:$C$8)),"")</f>
        <v>4821</v>
      </c>
      <c r="O2893" s="2">
        <v>0</v>
      </c>
    </row>
    <row r="2894" spans="1:15" x14ac:dyDescent="0.3">
      <c r="A2894" t="s">
        <v>3040</v>
      </c>
      <c r="B2894" t="s">
        <v>44</v>
      </c>
      <c r="C2894" t="str">
        <f>_xlfn.XLOOKUP(Sales_Pipeline[[#This Row],[Sales_Agent]],Sales_Teams[Sales_Agent],Sales_Teams[Manager])</f>
        <v>Summer Sewald</v>
      </c>
      <c r="D2894" t="str">
        <f>_xlfn.XLOOKUP(Sales_Pipeline[[#This Row],[Manager]],Sales_Teams[Manager],Sales_Teams[Regional_Office])</f>
        <v>West</v>
      </c>
      <c r="E2894" t="s">
        <v>84</v>
      </c>
      <c r="G2894" t="str">
        <f>IFERROR(_xlfn.XLOOKUP(Sales_Pipeline[[#This Row],[Account]],Accounts!$A$2:$A$86,Accounts!$F$2:$F$86),"")</f>
        <v/>
      </c>
      <c r="H2894" t="s">
        <v>77</v>
      </c>
      <c r="I2894" s="3">
        <v>42857</v>
      </c>
      <c r="K2894" s="8" t="str">
        <f>IF(Sales_Pipeline[[#This Row],[Close_Date]]="","",TEXT(Sales_Pipeline[[#This Row],[Close_Date]],"ddd"))</f>
        <v/>
      </c>
      <c r="L2894" s="8" t="str">
        <f>IF(Sales_Pipeline[[#This Row],[Close_Date]]="","",TEXT(Sales_Pipeline[[#This Row],[Close_Date]],"mmm"))</f>
        <v/>
      </c>
      <c r="M2894" s="8" t="str">
        <f>IF(Sales_Pipeline[[#This Row],[Close_Date]]="","","Q"&amp;ROUNDUP(MONTH(Sales_Pipeline[[#This Row],[Close_Date]])/3,0))</f>
        <v/>
      </c>
      <c r="N2894" s="2" t="str" cm="1">
        <f t="array" ref="N2894">IFERROR(_xlfn.IFS(Sales_Pipeline[[#This Row],[Deal_Stage]]="Won",_xlfn.XLOOKUP(Sales_Pipeline[[#This Row],[Product]],Products!$A$2:$A$8,Products!$C$2:$C$8),Sales_Pipeline[[#This Row],[Deal_Stage]]="Lost",_xlfn.XLOOKUP(Sales_Pipeline[[#This Row],[Product]],Products!$A$2:$A$8,Products!$C$2:$C$8)),"")</f>
        <v/>
      </c>
      <c r="O2894" s="2">
        <v>0</v>
      </c>
    </row>
    <row r="2895" spans="1:15" x14ac:dyDescent="0.3">
      <c r="A2895" t="s">
        <v>3041</v>
      </c>
      <c r="B2895" t="s">
        <v>3</v>
      </c>
      <c r="C2895" t="str">
        <f>_xlfn.XLOOKUP(Sales_Pipeline[[#This Row],[Sales_Agent]],Sales_Teams[Sales_Agent],Sales_Teams[Manager])</f>
        <v>Dustin Brinkmann</v>
      </c>
      <c r="D2895" t="str">
        <f>_xlfn.XLOOKUP(Sales_Pipeline[[#This Row],[Manager]],Sales_Teams[Manager],Sales_Teams[Regional_Office])</f>
        <v>Central</v>
      </c>
      <c r="E2895" t="s">
        <v>61</v>
      </c>
      <c r="F2895" t="s">
        <v>64</v>
      </c>
      <c r="G2895" t="str">
        <f>IFERROR(_xlfn.XLOOKUP(Sales_Pipeline[[#This Row],[Account]],Accounts!$A$2:$A$86,Accounts!$F$2:$F$86),"")</f>
        <v>United States</v>
      </c>
      <c r="H2895" t="s">
        <v>57</v>
      </c>
      <c r="I2895" s="3">
        <v>42858</v>
      </c>
      <c r="J2895" s="3">
        <v>42948</v>
      </c>
      <c r="K2895" s="8" t="str">
        <f>IF(Sales_Pipeline[[#This Row],[Close_Date]]="","",TEXT(Sales_Pipeline[[#This Row],[Close_Date]],"ddd"))</f>
        <v>Tue</v>
      </c>
      <c r="L2895" s="8" t="str">
        <f>IF(Sales_Pipeline[[#This Row],[Close_Date]]="","",TEXT(Sales_Pipeline[[#This Row],[Close_Date]],"mmm"))</f>
        <v>Aug</v>
      </c>
      <c r="M2895" s="8" t="str">
        <f>IF(Sales_Pipeline[[#This Row],[Close_Date]]="","","Q"&amp;ROUNDUP(MONTH(Sales_Pipeline[[#This Row],[Close_Date]])/3,0))</f>
        <v>Q3</v>
      </c>
      <c r="N2895" s="2" cm="1">
        <f t="array" ref="N2895">IFERROR(_xlfn.IFS(Sales_Pipeline[[#This Row],[Deal_Stage]]="Won",_xlfn.XLOOKUP(Sales_Pipeline[[#This Row],[Product]],Products!$A$2:$A$8,Products!$C$2:$C$8),Sales_Pipeline[[#This Row],[Deal_Stage]]="Lost",_xlfn.XLOOKUP(Sales_Pipeline[[#This Row],[Product]],Products!$A$2:$A$8,Products!$C$2:$C$8)),"")</f>
        <v>55</v>
      </c>
      <c r="O2895" s="2">
        <v>53</v>
      </c>
    </row>
    <row r="2896" spans="1:15" x14ac:dyDescent="0.3">
      <c r="A2896" t="s">
        <v>3042</v>
      </c>
      <c r="B2896" t="s">
        <v>30</v>
      </c>
      <c r="C2896" t="str">
        <f>_xlfn.XLOOKUP(Sales_Pipeline[[#This Row],[Sales_Agent]],Sales_Teams[Sales_Agent],Sales_Teams[Manager])</f>
        <v>Rocco Neubert</v>
      </c>
      <c r="D2896" t="str">
        <f>_xlfn.XLOOKUP(Sales_Pipeline[[#This Row],[Manager]],Sales_Teams[Manager],Sales_Teams[Regional_Office])</f>
        <v>East</v>
      </c>
      <c r="E2896" t="s">
        <v>63</v>
      </c>
      <c r="F2896" t="s">
        <v>206</v>
      </c>
      <c r="G2896" t="str">
        <f>IFERROR(_xlfn.XLOOKUP(Sales_Pipeline[[#This Row],[Account]],Accounts!$A$2:$A$86,Accounts!$F$2:$F$86),"")</f>
        <v>United States</v>
      </c>
      <c r="H2896" t="s">
        <v>57</v>
      </c>
      <c r="I2896" s="3">
        <v>42858</v>
      </c>
      <c r="J2896" s="3">
        <v>42868</v>
      </c>
      <c r="K2896" s="8" t="str">
        <f>IF(Sales_Pipeline[[#This Row],[Close_Date]]="","",TEXT(Sales_Pipeline[[#This Row],[Close_Date]],"ddd"))</f>
        <v>Sat</v>
      </c>
      <c r="L2896" s="8" t="str">
        <f>IF(Sales_Pipeline[[#This Row],[Close_Date]]="","",TEXT(Sales_Pipeline[[#This Row],[Close_Date]],"mmm"))</f>
        <v>May</v>
      </c>
      <c r="M2896" s="8" t="str">
        <f>IF(Sales_Pipeline[[#This Row],[Close_Date]]="","","Q"&amp;ROUNDUP(MONTH(Sales_Pipeline[[#This Row],[Close_Date]])/3,0))</f>
        <v>Q2</v>
      </c>
      <c r="N2896" s="2" cm="1">
        <f t="array" ref="N2896">IFERROR(_xlfn.IFS(Sales_Pipeline[[#This Row],[Deal_Stage]]="Won",_xlfn.XLOOKUP(Sales_Pipeline[[#This Row],[Product]],Products!$A$2:$A$8,Products!$C$2:$C$8),Sales_Pipeline[[#This Row],[Deal_Stage]]="Lost",_xlfn.XLOOKUP(Sales_Pipeline[[#This Row],[Product]],Products!$A$2:$A$8,Products!$C$2:$C$8)),"")</f>
        <v>550</v>
      </c>
      <c r="O2896" s="2">
        <v>511</v>
      </c>
    </row>
    <row r="2897" spans="1:15" x14ac:dyDescent="0.3">
      <c r="A2897" t="s">
        <v>3043</v>
      </c>
      <c r="B2897" t="s">
        <v>30</v>
      </c>
      <c r="C2897" t="str">
        <f>_xlfn.XLOOKUP(Sales_Pipeline[[#This Row],[Sales_Agent]],Sales_Teams[Sales_Agent],Sales_Teams[Manager])</f>
        <v>Rocco Neubert</v>
      </c>
      <c r="D2897" t="str">
        <f>_xlfn.XLOOKUP(Sales_Pipeline[[#This Row],[Manager]],Sales_Teams[Manager],Sales_Teams[Regional_Office])</f>
        <v>East</v>
      </c>
      <c r="E2897" t="s">
        <v>84</v>
      </c>
      <c r="F2897" t="s">
        <v>216</v>
      </c>
      <c r="G2897" t="str">
        <f>IFERROR(_xlfn.XLOOKUP(Sales_Pipeline[[#This Row],[Account]],Accounts!$A$2:$A$86,Accounts!$F$2:$F$86),"")</f>
        <v>United States</v>
      </c>
      <c r="H2897" t="s">
        <v>57</v>
      </c>
      <c r="I2897" s="3">
        <v>42858</v>
      </c>
      <c r="J2897" s="3">
        <v>42972</v>
      </c>
      <c r="K2897" s="8" t="str">
        <f>IF(Sales_Pipeline[[#This Row],[Close_Date]]="","",TEXT(Sales_Pipeline[[#This Row],[Close_Date]],"ddd"))</f>
        <v>Fri</v>
      </c>
      <c r="L2897" s="8" t="str">
        <f>IF(Sales_Pipeline[[#This Row],[Close_Date]]="","",TEXT(Sales_Pipeline[[#This Row],[Close_Date]],"mmm"))</f>
        <v>Aug</v>
      </c>
      <c r="M2897" s="8" t="str">
        <f>IF(Sales_Pipeline[[#This Row],[Close_Date]]="","","Q"&amp;ROUNDUP(MONTH(Sales_Pipeline[[#This Row],[Close_Date]])/3,0))</f>
        <v>Q3</v>
      </c>
      <c r="N2897" s="2" cm="1">
        <f t="array" ref="N2897">IFERROR(_xlfn.IFS(Sales_Pipeline[[#This Row],[Deal_Stage]]="Won",_xlfn.XLOOKUP(Sales_Pipeline[[#This Row],[Product]],Products!$A$2:$A$8,Products!$C$2:$C$8),Sales_Pipeline[[#This Row],[Deal_Stage]]="Lost",_xlfn.XLOOKUP(Sales_Pipeline[[#This Row],[Product]],Products!$A$2:$A$8,Products!$C$2:$C$8)),"")</f>
        <v>5482</v>
      </c>
      <c r="O2897" s="2">
        <v>5747</v>
      </c>
    </row>
    <row r="2898" spans="1:15" x14ac:dyDescent="0.3">
      <c r="A2898" t="s">
        <v>3044</v>
      </c>
      <c r="B2898" t="s">
        <v>27</v>
      </c>
      <c r="C2898" t="str">
        <f>_xlfn.XLOOKUP(Sales_Pipeline[[#This Row],[Sales_Agent]],Sales_Teams[Sales_Agent],Sales_Teams[Manager])</f>
        <v>Rocco Neubert</v>
      </c>
      <c r="D2898" t="str">
        <f>_xlfn.XLOOKUP(Sales_Pipeline[[#This Row],[Manager]],Sales_Teams[Manager],Sales_Teams[Regional_Office])</f>
        <v>East</v>
      </c>
      <c r="E2898" t="s">
        <v>8953</v>
      </c>
      <c r="F2898" t="s">
        <v>333</v>
      </c>
      <c r="G2898" t="str">
        <f>IFERROR(_xlfn.XLOOKUP(Sales_Pipeline[[#This Row],[Account]],Accounts!$A$2:$A$86,Accounts!$F$2:$F$86),"")</f>
        <v>United States</v>
      </c>
      <c r="H2898" t="s">
        <v>77</v>
      </c>
      <c r="I2898" s="3">
        <v>42858</v>
      </c>
      <c r="K2898" s="8" t="str">
        <f>IF(Sales_Pipeline[[#This Row],[Close_Date]]="","",TEXT(Sales_Pipeline[[#This Row],[Close_Date]],"ddd"))</f>
        <v/>
      </c>
      <c r="L2898" s="8" t="str">
        <f>IF(Sales_Pipeline[[#This Row],[Close_Date]]="","",TEXT(Sales_Pipeline[[#This Row],[Close_Date]],"mmm"))</f>
        <v/>
      </c>
      <c r="M2898" s="8" t="str">
        <f>IF(Sales_Pipeline[[#This Row],[Close_Date]]="","","Q"&amp;ROUNDUP(MONTH(Sales_Pipeline[[#This Row],[Close_Date]])/3,0))</f>
        <v/>
      </c>
      <c r="N2898" s="2" t="str" cm="1">
        <f t="array" ref="N2898">IFERROR(_xlfn.IFS(Sales_Pipeline[[#This Row],[Deal_Stage]]="Won",_xlfn.XLOOKUP(Sales_Pipeline[[#This Row],[Product]],Products!$A$2:$A$8,Products!$C$2:$C$8),Sales_Pipeline[[#This Row],[Deal_Stage]]="Lost",_xlfn.XLOOKUP(Sales_Pipeline[[#This Row],[Product]],Products!$A$2:$A$8,Products!$C$2:$C$8)),"")</f>
        <v/>
      </c>
      <c r="O2898" s="2">
        <v>0</v>
      </c>
    </row>
    <row r="2899" spans="1:15" x14ac:dyDescent="0.3">
      <c r="A2899" t="s">
        <v>3045</v>
      </c>
      <c r="B2899" t="s">
        <v>27</v>
      </c>
      <c r="C2899" t="str">
        <f>_xlfn.XLOOKUP(Sales_Pipeline[[#This Row],[Sales_Agent]],Sales_Teams[Sales_Agent],Sales_Teams[Manager])</f>
        <v>Rocco Neubert</v>
      </c>
      <c r="D2899" t="str">
        <f>_xlfn.XLOOKUP(Sales_Pipeline[[#This Row],[Manager]],Sales_Teams[Manager],Sales_Teams[Regional_Office])</f>
        <v>East</v>
      </c>
      <c r="E2899" t="s">
        <v>63</v>
      </c>
      <c r="F2899" t="s">
        <v>123</v>
      </c>
      <c r="G2899" t="str">
        <f>IFERROR(_xlfn.XLOOKUP(Sales_Pipeline[[#This Row],[Account]],Accounts!$A$2:$A$86,Accounts!$F$2:$F$86),"")</f>
        <v>United States</v>
      </c>
      <c r="H2899" t="s">
        <v>82</v>
      </c>
      <c r="I2899" s="3">
        <v>42858</v>
      </c>
      <c r="J2899" s="3">
        <v>42948</v>
      </c>
      <c r="K2899" s="8" t="str">
        <f>IF(Sales_Pipeline[[#This Row],[Close_Date]]="","",TEXT(Sales_Pipeline[[#This Row],[Close_Date]],"ddd"))</f>
        <v>Tue</v>
      </c>
      <c r="L2899" s="8" t="str">
        <f>IF(Sales_Pipeline[[#This Row],[Close_Date]]="","",TEXT(Sales_Pipeline[[#This Row],[Close_Date]],"mmm"))</f>
        <v>Aug</v>
      </c>
      <c r="M2899" s="8" t="str">
        <f>IF(Sales_Pipeline[[#This Row],[Close_Date]]="","","Q"&amp;ROUNDUP(MONTH(Sales_Pipeline[[#This Row],[Close_Date]])/3,0))</f>
        <v>Q3</v>
      </c>
      <c r="N2899" s="2" cm="1">
        <f t="array" ref="N2899">IFERROR(_xlfn.IFS(Sales_Pipeline[[#This Row],[Deal_Stage]]="Won",_xlfn.XLOOKUP(Sales_Pipeline[[#This Row],[Product]],Products!$A$2:$A$8,Products!$C$2:$C$8),Sales_Pipeline[[#This Row],[Deal_Stage]]="Lost",_xlfn.XLOOKUP(Sales_Pipeline[[#This Row],[Product]],Products!$A$2:$A$8,Products!$C$2:$C$8)),"")</f>
        <v>550</v>
      </c>
      <c r="O2899" s="2">
        <v>0</v>
      </c>
    </row>
    <row r="2900" spans="1:15" x14ac:dyDescent="0.3">
      <c r="A2900" t="s">
        <v>3046</v>
      </c>
      <c r="B2900" t="s">
        <v>15</v>
      </c>
      <c r="C2900" t="str">
        <f>_xlfn.XLOOKUP(Sales_Pipeline[[#This Row],[Sales_Agent]],Sales_Teams[Sales_Agent],Sales_Teams[Manager])</f>
        <v>Melvin Marxen</v>
      </c>
      <c r="D2900" t="str">
        <f>_xlfn.XLOOKUP(Sales_Pipeline[[#This Row],[Manager]],Sales_Teams[Manager],Sales_Teams[Regional_Office])</f>
        <v>Central</v>
      </c>
      <c r="E2900" t="s">
        <v>8953</v>
      </c>
      <c r="F2900" t="s">
        <v>64</v>
      </c>
      <c r="G2900" t="str">
        <f>IFERROR(_xlfn.XLOOKUP(Sales_Pipeline[[#This Row],[Account]],Accounts!$A$2:$A$86,Accounts!$F$2:$F$86),"")</f>
        <v>United States</v>
      </c>
      <c r="H2900" t="s">
        <v>82</v>
      </c>
      <c r="I2900" s="3">
        <v>42858</v>
      </c>
      <c r="J2900" s="3">
        <v>42955</v>
      </c>
      <c r="K2900" s="8" t="str">
        <f>IF(Sales_Pipeline[[#This Row],[Close_Date]]="","",TEXT(Sales_Pipeline[[#This Row],[Close_Date]],"ddd"))</f>
        <v>Tue</v>
      </c>
      <c r="L2900" s="8" t="str">
        <f>IF(Sales_Pipeline[[#This Row],[Close_Date]]="","",TEXT(Sales_Pipeline[[#This Row],[Close_Date]],"mmm"))</f>
        <v>Aug</v>
      </c>
      <c r="M2900" s="8" t="str">
        <f>IF(Sales_Pipeline[[#This Row],[Close_Date]]="","","Q"&amp;ROUNDUP(MONTH(Sales_Pipeline[[#This Row],[Close_Date]])/3,0))</f>
        <v>Q3</v>
      </c>
      <c r="N2900" s="2" cm="1">
        <f t="array" ref="N2900">IFERROR(_xlfn.IFS(Sales_Pipeline[[#This Row],[Deal_Stage]]="Won",_xlfn.XLOOKUP(Sales_Pipeline[[#This Row],[Product]],Products!$A$2:$A$8,Products!$C$2:$C$8),Sales_Pipeline[[#This Row],[Deal_Stage]]="Lost",_xlfn.XLOOKUP(Sales_Pipeline[[#This Row],[Product]],Products!$A$2:$A$8,Products!$C$2:$C$8)),"")</f>
        <v>4821</v>
      </c>
      <c r="O2900" s="2">
        <v>0</v>
      </c>
    </row>
    <row r="2901" spans="1:15" x14ac:dyDescent="0.3">
      <c r="A2901" t="s">
        <v>3047</v>
      </c>
      <c r="B2901" t="s">
        <v>15</v>
      </c>
      <c r="C2901" t="str">
        <f>_xlfn.XLOOKUP(Sales_Pipeline[[#This Row],[Sales_Agent]],Sales_Teams[Sales_Agent],Sales_Teams[Manager])</f>
        <v>Melvin Marxen</v>
      </c>
      <c r="D2901" t="str">
        <f>_xlfn.XLOOKUP(Sales_Pipeline[[#This Row],[Manager]],Sales_Teams[Manager],Sales_Teams[Regional_Office])</f>
        <v>Central</v>
      </c>
      <c r="E2901" t="s">
        <v>63</v>
      </c>
      <c r="F2901" t="s">
        <v>333</v>
      </c>
      <c r="G2901" t="str">
        <f>IFERROR(_xlfn.XLOOKUP(Sales_Pipeline[[#This Row],[Account]],Accounts!$A$2:$A$86,Accounts!$F$2:$F$86),"")</f>
        <v>United States</v>
      </c>
      <c r="H2901" t="s">
        <v>57</v>
      </c>
      <c r="I2901" s="3">
        <v>42858</v>
      </c>
      <c r="J2901" s="3">
        <v>42958</v>
      </c>
      <c r="K2901" s="8" t="str">
        <f>IF(Sales_Pipeline[[#This Row],[Close_Date]]="","",TEXT(Sales_Pipeline[[#This Row],[Close_Date]],"ddd"))</f>
        <v>Fri</v>
      </c>
      <c r="L2901" s="8" t="str">
        <f>IF(Sales_Pipeline[[#This Row],[Close_Date]]="","",TEXT(Sales_Pipeline[[#This Row],[Close_Date]],"mmm"))</f>
        <v>Aug</v>
      </c>
      <c r="M2901" s="8" t="str">
        <f>IF(Sales_Pipeline[[#This Row],[Close_Date]]="","","Q"&amp;ROUNDUP(MONTH(Sales_Pipeline[[#This Row],[Close_Date]])/3,0))</f>
        <v>Q3</v>
      </c>
      <c r="N2901" s="2" cm="1">
        <f t="array" ref="N2901">IFERROR(_xlfn.IFS(Sales_Pipeline[[#This Row],[Deal_Stage]]="Won",_xlfn.XLOOKUP(Sales_Pipeline[[#This Row],[Product]],Products!$A$2:$A$8,Products!$C$2:$C$8),Sales_Pipeline[[#This Row],[Deal_Stage]]="Lost",_xlfn.XLOOKUP(Sales_Pipeline[[#This Row],[Product]],Products!$A$2:$A$8,Products!$C$2:$C$8)),"")</f>
        <v>550</v>
      </c>
      <c r="O2901" s="2">
        <v>596</v>
      </c>
    </row>
    <row r="2902" spans="1:15" x14ac:dyDescent="0.3">
      <c r="A2902" t="s">
        <v>3048</v>
      </c>
      <c r="B2902" t="s">
        <v>10</v>
      </c>
      <c r="C2902" t="str">
        <f>_xlfn.XLOOKUP(Sales_Pipeline[[#This Row],[Sales_Agent]],Sales_Teams[Sales_Agent],Sales_Teams[Manager])</f>
        <v>Melvin Marxen</v>
      </c>
      <c r="D2902" t="str">
        <f>_xlfn.XLOOKUP(Sales_Pipeline[[#This Row],[Manager]],Sales_Teams[Manager],Sales_Teams[Regional_Office])</f>
        <v>Central</v>
      </c>
      <c r="E2902" t="s">
        <v>61</v>
      </c>
      <c r="F2902" t="s">
        <v>141</v>
      </c>
      <c r="G2902" t="str">
        <f>IFERROR(_xlfn.XLOOKUP(Sales_Pipeline[[#This Row],[Account]],Accounts!$A$2:$A$86,Accounts!$F$2:$F$86),"")</f>
        <v>United States</v>
      </c>
      <c r="H2902" t="s">
        <v>57</v>
      </c>
      <c r="I2902" s="3">
        <v>42858</v>
      </c>
      <c r="J2902" s="3">
        <v>42869</v>
      </c>
      <c r="K2902" s="8" t="str">
        <f>IF(Sales_Pipeline[[#This Row],[Close_Date]]="","",TEXT(Sales_Pipeline[[#This Row],[Close_Date]],"ddd"))</f>
        <v>Sun</v>
      </c>
      <c r="L2902" s="8" t="str">
        <f>IF(Sales_Pipeline[[#This Row],[Close_Date]]="","",TEXT(Sales_Pipeline[[#This Row],[Close_Date]],"mmm"))</f>
        <v>May</v>
      </c>
      <c r="M2902" s="8" t="str">
        <f>IF(Sales_Pipeline[[#This Row],[Close_Date]]="","","Q"&amp;ROUNDUP(MONTH(Sales_Pipeline[[#This Row],[Close_Date]])/3,0))</f>
        <v>Q2</v>
      </c>
      <c r="N2902" s="2" cm="1">
        <f t="array" ref="N2902">IFERROR(_xlfn.IFS(Sales_Pipeline[[#This Row],[Deal_Stage]]="Won",_xlfn.XLOOKUP(Sales_Pipeline[[#This Row],[Product]],Products!$A$2:$A$8,Products!$C$2:$C$8),Sales_Pipeline[[#This Row],[Deal_Stage]]="Lost",_xlfn.XLOOKUP(Sales_Pipeline[[#This Row],[Product]],Products!$A$2:$A$8,Products!$C$2:$C$8)),"")</f>
        <v>55</v>
      </c>
      <c r="O2902" s="2">
        <v>60</v>
      </c>
    </row>
    <row r="2903" spans="1:15" x14ac:dyDescent="0.3">
      <c r="A2903" t="s">
        <v>3049</v>
      </c>
      <c r="B2903" t="s">
        <v>43</v>
      </c>
      <c r="C2903" t="str">
        <f>_xlfn.XLOOKUP(Sales_Pipeline[[#This Row],[Sales_Agent]],Sales_Teams[Sales_Agent],Sales_Teams[Manager])</f>
        <v>Summer Sewald</v>
      </c>
      <c r="D2903" t="str">
        <f>_xlfn.XLOOKUP(Sales_Pipeline[[#This Row],[Manager]],Sales_Teams[Manager],Sales_Teams[Regional_Office])</f>
        <v>West</v>
      </c>
      <c r="E2903" t="s">
        <v>8953</v>
      </c>
      <c r="F2903" t="s">
        <v>89</v>
      </c>
      <c r="G2903" t="str">
        <f>IFERROR(_xlfn.XLOOKUP(Sales_Pipeline[[#This Row],[Account]],Accounts!$A$2:$A$86,Accounts!$F$2:$F$86),"")</f>
        <v>United States</v>
      </c>
      <c r="H2903" t="s">
        <v>57</v>
      </c>
      <c r="I2903" s="3">
        <v>42858</v>
      </c>
      <c r="J2903" s="3">
        <v>42859</v>
      </c>
      <c r="K2903" s="8" t="str">
        <f>IF(Sales_Pipeline[[#This Row],[Close_Date]]="","",TEXT(Sales_Pipeline[[#This Row],[Close_Date]],"ddd"))</f>
        <v>Thu</v>
      </c>
      <c r="L2903" s="8" t="str">
        <f>IF(Sales_Pipeline[[#This Row],[Close_Date]]="","",TEXT(Sales_Pipeline[[#This Row],[Close_Date]],"mmm"))</f>
        <v>May</v>
      </c>
      <c r="M2903" s="8" t="str">
        <f>IF(Sales_Pipeline[[#This Row],[Close_Date]]="","","Q"&amp;ROUNDUP(MONTH(Sales_Pipeline[[#This Row],[Close_Date]])/3,0))</f>
        <v>Q2</v>
      </c>
      <c r="N2903" s="2" cm="1">
        <f t="array" ref="N2903">IFERROR(_xlfn.IFS(Sales_Pipeline[[#This Row],[Deal_Stage]]="Won",_xlfn.XLOOKUP(Sales_Pipeline[[#This Row],[Product]],Products!$A$2:$A$8,Products!$C$2:$C$8),Sales_Pipeline[[#This Row],[Deal_Stage]]="Lost",_xlfn.XLOOKUP(Sales_Pipeline[[#This Row],[Product]],Products!$A$2:$A$8,Products!$C$2:$C$8)),"")</f>
        <v>4821</v>
      </c>
      <c r="O2903" s="2">
        <v>4372</v>
      </c>
    </row>
    <row r="2904" spans="1:15" x14ac:dyDescent="0.3">
      <c r="A2904" t="s">
        <v>3050</v>
      </c>
      <c r="B2904" t="s">
        <v>42</v>
      </c>
      <c r="C2904" t="str">
        <f>_xlfn.XLOOKUP(Sales_Pipeline[[#This Row],[Sales_Agent]],Sales_Teams[Sales_Agent],Sales_Teams[Manager])</f>
        <v>Summer Sewald</v>
      </c>
      <c r="D2904" t="str">
        <f>_xlfn.XLOOKUP(Sales_Pipeline[[#This Row],[Manager]],Sales_Teams[Manager],Sales_Teams[Regional_Office])</f>
        <v>West</v>
      </c>
      <c r="E2904" t="s">
        <v>8953</v>
      </c>
      <c r="F2904" t="s">
        <v>120</v>
      </c>
      <c r="G2904" t="str">
        <f>IFERROR(_xlfn.XLOOKUP(Sales_Pipeline[[#This Row],[Account]],Accounts!$A$2:$A$86,Accounts!$F$2:$F$86),"")</f>
        <v>United States</v>
      </c>
      <c r="H2904" t="s">
        <v>57</v>
      </c>
      <c r="I2904" s="3">
        <v>42858</v>
      </c>
      <c r="J2904" s="3">
        <v>42863</v>
      </c>
      <c r="K2904" s="8" t="str">
        <f>IF(Sales_Pipeline[[#This Row],[Close_Date]]="","",TEXT(Sales_Pipeline[[#This Row],[Close_Date]],"ddd"))</f>
        <v>Mon</v>
      </c>
      <c r="L2904" s="8" t="str">
        <f>IF(Sales_Pipeline[[#This Row],[Close_Date]]="","",TEXT(Sales_Pipeline[[#This Row],[Close_Date]],"mmm"))</f>
        <v>May</v>
      </c>
      <c r="M2904" s="8" t="str">
        <f>IF(Sales_Pipeline[[#This Row],[Close_Date]]="","","Q"&amp;ROUNDUP(MONTH(Sales_Pipeline[[#This Row],[Close_Date]])/3,0))</f>
        <v>Q2</v>
      </c>
      <c r="N2904" s="2" cm="1">
        <f t="array" ref="N2904">IFERROR(_xlfn.IFS(Sales_Pipeline[[#This Row],[Deal_Stage]]="Won",_xlfn.XLOOKUP(Sales_Pipeline[[#This Row],[Product]],Products!$A$2:$A$8,Products!$C$2:$C$8),Sales_Pipeline[[#This Row],[Deal_Stage]]="Lost",_xlfn.XLOOKUP(Sales_Pipeline[[#This Row],[Product]],Products!$A$2:$A$8,Products!$C$2:$C$8)),"")</f>
        <v>4821</v>
      </c>
      <c r="O2904" s="2">
        <v>4604</v>
      </c>
    </row>
    <row r="2905" spans="1:15" x14ac:dyDescent="0.3">
      <c r="A2905" t="s">
        <v>3051</v>
      </c>
      <c r="B2905" t="s">
        <v>37</v>
      </c>
      <c r="C2905" t="str">
        <f>_xlfn.XLOOKUP(Sales_Pipeline[[#This Row],[Sales_Agent]],Sales_Teams[Sales_Agent],Sales_Teams[Manager])</f>
        <v>Celia Rouche</v>
      </c>
      <c r="D2905" t="str">
        <f>_xlfn.XLOOKUP(Sales_Pipeline[[#This Row],[Manager]],Sales_Teams[Manager],Sales_Teams[Regional_Office])</f>
        <v>West</v>
      </c>
      <c r="E2905" t="s">
        <v>84</v>
      </c>
      <c r="G2905" t="str">
        <f>IFERROR(_xlfn.XLOOKUP(Sales_Pipeline[[#This Row],[Account]],Accounts!$A$2:$A$86,Accounts!$F$2:$F$86),"")</f>
        <v/>
      </c>
      <c r="H2905" t="s">
        <v>77</v>
      </c>
      <c r="I2905" s="3">
        <v>42858</v>
      </c>
      <c r="K2905" s="8" t="str">
        <f>IF(Sales_Pipeline[[#This Row],[Close_Date]]="","",TEXT(Sales_Pipeline[[#This Row],[Close_Date]],"ddd"))</f>
        <v/>
      </c>
      <c r="L2905" s="8" t="str">
        <f>IF(Sales_Pipeline[[#This Row],[Close_Date]]="","",TEXT(Sales_Pipeline[[#This Row],[Close_Date]],"mmm"))</f>
        <v/>
      </c>
      <c r="M2905" s="8" t="str">
        <f>IF(Sales_Pipeline[[#This Row],[Close_Date]]="","","Q"&amp;ROUNDUP(MONTH(Sales_Pipeline[[#This Row],[Close_Date]])/3,0))</f>
        <v/>
      </c>
      <c r="N2905" s="2" t="str" cm="1">
        <f t="array" ref="N2905">IFERROR(_xlfn.IFS(Sales_Pipeline[[#This Row],[Deal_Stage]]="Won",_xlfn.XLOOKUP(Sales_Pipeline[[#This Row],[Product]],Products!$A$2:$A$8,Products!$C$2:$C$8),Sales_Pipeline[[#This Row],[Deal_Stage]]="Lost",_xlfn.XLOOKUP(Sales_Pipeline[[#This Row],[Product]],Products!$A$2:$A$8,Products!$C$2:$C$8)),"")</f>
        <v/>
      </c>
      <c r="O2905" s="2">
        <v>0</v>
      </c>
    </row>
    <row r="2906" spans="1:15" x14ac:dyDescent="0.3">
      <c r="A2906" t="s">
        <v>3052</v>
      </c>
      <c r="B2906" t="s">
        <v>37</v>
      </c>
      <c r="C2906" t="str">
        <f>_xlfn.XLOOKUP(Sales_Pipeline[[#This Row],[Sales_Agent]],Sales_Teams[Sales_Agent],Sales_Teams[Manager])</f>
        <v>Celia Rouche</v>
      </c>
      <c r="D2906" t="str">
        <f>_xlfn.XLOOKUP(Sales_Pipeline[[#This Row],[Manager]],Sales_Teams[Manager],Sales_Teams[Regional_Office])</f>
        <v>West</v>
      </c>
      <c r="E2906" t="s">
        <v>76</v>
      </c>
      <c r="F2906" t="s">
        <v>166</v>
      </c>
      <c r="G2906" t="str">
        <f>IFERROR(_xlfn.XLOOKUP(Sales_Pipeline[[#This Row],[Account]],Accounts!$A$2:$A$86,Accounts!$F$2:$F$86),"")</f>
        <v>United States</v>
      </c>
      <c r="H2906" t="s">
        <v>82</v>
      </c>
      <c r="I2906" s="3">
        <v>42858</v>
      </c>
      <c r="J2906" s="3">
        <v>42868</v>
      </c>
      <c r="K2906" s="8" t="str">
        <f>IF(Sales_Pipeline[[#This Row],[Close_Date]]="","",TEXT(Sales_Pipeline[[#This Row],[Close_Date]],"ddd"))</f>
        <v>Sat</v>
      </c>
      <c r="L2906" s="8" t="str">
        <f>IF(Sales_Pipeline[[#This Row],[Close_Date]]="","",TEXT(Sales_Pipeline[[#This Row],[Close_Date]],"mmm"))</f>
        <v>May</v>
      </c>
      <c r="M2906" s="8" t="str">
        <f>IF(Sales_Pipeline[[#This Row],[Close_Date]]="","","Q"&amp;ROUNDUP(MONTH(Sales_Pipeline[[#This Row],[Close_Date]])/3,0))</f>
        <v>Q2</v>
      </c>
      <c r="N2906" s="2" cm="1">
        <f t="array" ref="N2906">IFERROR(_xlfn.IFS(Sales_Pipeline[[#This Row],[Deal_Stage]]="Won",_xlfn.XLOOKUP(Sales_Pipeline[[#This Row],[Product]],Products!$A$2:$A$8,Products!$C$2:$C$8),Sales_Pipeline[[#This Row],[Deal_Stage]]="Lost",_xlfn.XLOOKUP(Sales_Pipeline[[#This Row],[Product]],Products!$A$2:$A$8,Products!$C$2:$C$8)),"")</f>
        <v>3393</v>
      </c>
      <c r="O2906" s="2">
        <v>0</v>
      </c>
    </row>
    <row r="2907" spans="1:15" x14ac:dyDescent="0.3">
      <c r="A2907" t="s">
        <v>3053</v>
      </c>
      <c r="B2907" t="s">
        <v>29</v>
      </c>
      <c r="C2907" t="str">
        <f>_xlfn.XLOOKUP(Sales_Pipeline[[#This Row],[Sales_Agent]],Sales_Teams[Sales_Agent],Sales_Teams[Manager])</f>
        <v>Rocco Neubert</v>
      </c>
      <c r="D2907" t="str">
        <f>_xlfn.XLOOKUP(Sales_Pipeline[[#This Row],[Manager]],Sales_Teams[Manager],Sales_Teams[Regional_Office])</f>
        <v>East</v>
      </c>
      <c r="E2907" t="s">
        <v>8953</v>
      </c>
      <c r="F2907" t="s">
        <v>220</v>
      </c>
      <c r="G2907" t="str">
        <f>IFERROR(_xlfn.XLOOKUP(Sales_Pipeline[[#This Row],[Account]],Accounts!$A$2:$A$86,Accounts!$F$2:$F$86),"")</f>
        <v>United States</v>
      </c>
      <c r="H2907" t="s">
        <v>57</v>
      </c>
      <c r="I2907" s="3">
        <v>42858</v>
      </c>
      <c r="J2907" s="3">
        <v>42863</v>
      </c>
      <c r="K2907" s="8" t="str">
        <f>IF(Sales_Pipeline[[#This Row],[Close_Date]]="","",TEXT(Sales_Pipeline[[#This Row],[Close_Date]],"ddd"))</f>
        <v>Mon</v>
      </c>
      <c r="L2907" s="8" t="str">
        <f>IF(Sales_Pipeline[[#This Row],[Close_Date]]="","",TEXT(Sales_Pipeline[[#This Row],[Close_Date]],"mmm"))</f>
        <v>May</v>
      </c>
      <c r="M2907" s="8" t="str">
        <f>IF(Sales_Pipeline[[#This Row],[Close_Date]]="","","Q"&amp;ROUNDUP(MONTH(Sales_Pipeline[[#This Row],[Close_Date]])/3,0))</f>
        <v>Q2</v>
      </c>
      <c r="N2907" s="2" cm="1">
        <f t="array" ref="N2907">IFERROR(_xlfn.IFS(Sales_Pipeline[[#This Row],[Deal_Stage]]="Won",_xlfn.XLOOKUP(Sales_Pipeline[[#This Row],[Product]],Products!$A$2:$A$8,Products!$C$2:$C$8),Sales_Pipeline[[#This Row],[Deal_Stage]]="Lost",_xlfn.XLOOKUP(Sales_Pipeline[[#This Row],[Product]],Products!$A$2:$A$8,Products!$C$2:$C$8)),"")</f>
        <v>4821</v>
      </c>
      <c r="O2907" s="2">
        <v>4859</v>
      </c>
    </row>
    <row r="2908" spans="1:15" x14ac:dyDescent="0.3">
      <c r="A2908" t="s">
        <v>3054</v>
      </c>
      <c r="B2908" t="s">
        <v>32</v>
      </c>
      <c r="C2908" t="str">
        <f>_xlfn.XLOOKUP(Sales_Pipeline[[#This Row],[Sales_Agent]],Sales_Teams[Sales_Agent],Sales_Teams[Manager])</f>
        <v>Celia Rouche</v>
      </c>
      <c r="D2908" t="str">
        <f>_xlfn.XLOOKUP(Sales_Pipeline[[#This Row],[Manager]],Sales_Teams[Manager],Sales_Teams[Regional_Office])</f>
        <v>West</v>
      </c>
      <c r="E2908" t="s">
        <v>76</v>
      </c>
      <c r="F2908" t="s">
        <v>107</v>
      </c>
      <c r="G2908" t="str">
        <f>IFERROR(_xlfn.XLOOKUP(Sales_Pipeline[[#This Row],[Account]],Accounts!$A$2:$A$86,Accounts!$F$2:$F$86),"")</f>
        <v>United States</v>
      </c>
      <c r="H2908" t="s">
        <v>57</v>
      </c>
      <c r="I2908" s="3">
        <v>42858</v>
      </c>
      <c r="J2908" s="3">
        <v>42950</v>
      </c>
      <c r="K2908" s="8" t="str">
        <f>IF(Sales_Pipeline[[#This Row],[Close_Date]]="","",TEXT(Sales_Pipeline[[#This Row],[Close_Date]],"ddd"))</f>
        <v>Thu</v>
      </c>
      <c r="L2908" s="8" t="str">
        <f>IF(Sales_Pipeline[[#This Row],[Close_Date]]="","",TEXT(Sales_Pipeline[[#This Row],[Close_Date]],"mmm"))</f>
        <v>Aug</v>
      </c>
      <c r="M2908" s="8" t="str">
        <f>IF(Sales_Pipeline[[#This Row],[Close_Date]]="","","Q"&amp;ROUNDUP(MONTH(Sales_Pipeline[[#This Row],[Close_Date]])/3,0))</f>
        <v>Q3</v>
      </c>
      <c r="N2908" s="2" cm="1">
        <f t="array" ref="N2908">IFERROR(_xlfn.IFS(Sales_Pipeline[[#This Row],[Deal_Stage]]="Won",_xlfn.XLOOKUP(Sales_Pipeline[[#This Row],[Product]],Products!$A$2:$A$8,Products!$C$2:$C$8),Sales_Pipeline[[#This Row],[Deal_Stage]]="Lost",_xlfn.XLOOKUP(Sales_Pipeline[[#This Row],[Product]],Products!$A$2:$A$8,Products!$C$2:$C$8)),"")</f>
        <v>3393</v>
      </c>
      <c r="O2908" s="2">
        <v>3718</v>
      </c>
    </row>
    <row r="2909" spans="1:15" x14ac:dyDescent="0.3">
      <c r="A2909" t="s">
        <v>3055</v>
      </c>
      <c r="B2909" t="s">
        <v>17</v>
      </c>
      <c r="C2909" t="str">
        <f>_xlfn.XLOOKUP(Sales_Pipeline[[#This Row],[Sales_Agent]],Sales_Teams[Sales_Agent],Sales_Teams[Manager])</f>
        <v>Cara Losch</v>
      </c>
      <c r="D2909" t="str">
        <f>_xlfn.XLOOKUP(Sales_Pipeline[[#This Row],[Manager]],Sales_Teams[Manager],Sales_Teams[Regional_Office])</f>
        <v>East</v>
      </c>
      <c r="E2909" t="s">
        <v>61</v>
      </c>
      <c r="F2909" t="s">
        <v>413</v>
      </c>
      <c r="G2909" t="str">
        <f>IFERROR(_xlfn.XLOOKUP(Sales_Pipeline[[#This Row],[Account]],Accounts!$A$2:$A$86,Accounts!$F$2:$F$86),"")</f>
        <v>United States</v>
      </c>
      <c r="H2909" t="s">
        <v>77</v>
      </c>
      <c r="I2909" s="3">
        <v>42858</v>
      </c>
      <c r="K2909" s="8" t="str">
        <f>IF(Sales_Pipeline[[#This Row],[Close_Date]]="","",TEXT(Sales_Pipeline[[#This Row],[Close_Date]],"ddd"))</f>
        <v/>
      </c>
      <c r="L2909" s="8" t="str">
        <f>IF(Sales_Pipeline[[#This Row],[Close_Date]]="","",TEXT(Sales_Pipeline[[#This Row],[Close_Date]],"mmm"))</f>
        <v/>
      </c>
      <c r="M2909" s="8" t="str">
        <f>IF(Sales_Pipeline[[#This Row],[Close_Date]]="","","Q"&amp;ROUNDUP(MONTH(Sales_Pipeline[[#This Row],[Close_Date]])/3,0))</f>
        <v/>
      </c>
      <c r="N2909" s="2" t="str" cm="1">
        <f t="array" ref="N2909">IFERROR(_xlfn.IFS(Sales_Pipeline[[#This Row],[Deal_Stage]]="Won",_xlfn.XLOOKUP(Sales_Pipeline[[#This Row],[Product]],Products!$A$2:$A$8,Products!$C$2:$C$8),Sales_Pipeline[[#This Row],[Deal_Stage]]="Lost",_xlfn.XLOOKUP(Sales_Pipeline[[#This Row],[Product]],Products!$A$2:$A$8,Products!$C$2:$C$8)),"")</f>
        <v/>
      </c>
      <c r="O2909" s="2">
        <v>0</v>
      </c>
    </row>
    <row r="2910" spans="1:15" x14ac:dyDescent="0.3">
      <c r="A2910" t="s">
        <v>3056</v>
      </c>
      <c r="B2910" t="s">
        <v>17</v>
      </c>
      <c r="C2910" t="str">
        <f>_xlfn.XLOOKUP(Sales_Pipeline[[#This Row],[Sales_Agent]],Sales_Teams[Sales_Agent],Sales_Teams[Manager])</f>
        <v>Cara Losch</v>
      </c>
      <c r="D2910" t="str">
        <f>_xlfn.XLOOKUP(Sales_Pipeline[[#This Row],[Manager]],Sales_Teams[Manager],Sales_Teams[Regional_Office])</f>
        <v>East</v>
      </c>
      <c r="E2910" t="s">
        <v>76</v>
      </c>
      <c r="F2910" t="s">
        <v>344</v>
      </c>
      <c r="G2910" t="str">
        <f>IFERROR(_xlfn.XLOOKUP(Sales_Pipeline[[#This Row],[Account]],Accounts!$A$2:$A$86,Accounts!$F$2:$F$86),"")</f>
        <v>Romania</v>
      </c>
      <c r="H2910" t="s">
        <v>82</v>
      </c>
      <c r="I2910" s="3">
        <v>42858</v>
      </c>
      <c r="J2910" s="3">
        <v>42874</v>
      </c>
      <c r="K2910" s="8" t="str">
        <f>IF(Sales_Pipeline[[#This Row],[Close_Date]]="","",TEXT(Sales_Pipeline[[#This Row],[Close_Date]],"ddd"))</f>
        <v>Fri</v>
      </c>
      <c r="L2910" s="8" t="str">
        <f>IF(Sales_Pipeline[[#This Row],[Close_Date]]="","",TEXT(Sales_Pipeline[[#This Row],[Close_Date]],"mmm"))</f>
        <v>May</v>
      </c>
      <c r="M2910" s="8" t="str">
        <f>IF(Sales_Pipeline[[#This Row],[Close_Date]]="","","Q"&amp;ROUNDUP(MONTH(Sales_Pipeline[[#This Row],[Close_Date]])/3,0))</f>
        <v>Q2</v>
      </c>
      <c r="N2910" s="2" cm="1">
        <f t="array" ref="N2910">IFERROR(_xlfn.IFS(Sales_Pipeline[[#This Row],[Deal_Stage]]="Won",_xlfn.XLOOKUP(Sales_Pipeline[[#This Row],[Product]],Products!$A$2:$A$8,Products!$C$2:$C$8),Sales_Pipeline[[#This Row],[Deal_Stage]]="Lost",_xlfn.XLOOKUP(Sales_Pipeline[[#This Row],[Product]],Products!$A$2:$A$8,Products!$C$2:$C$8)),"")</f>
        <v>3393</v>
      </c>
      <c r="O2910" s="2">
        <v>0</v>
      </c>
    </row>
    <row r="2911" spans="1:15" x14ac:dyDescent="0.3">
      <c r="A2911" t="s">
        <v>3057</v>
      </c>
      <c r="B2911" t="s">
        <v>44</v>
      </c>
      <c r="C2911" t="str">
        <f>_xlfn.XLOOKUP(Sales_Pipeline[[#This Row],[Sales_Agent]],Sales_Teams[Sales_Agent],Sales_Teams[Manager])</f>
        <v>Summer Sewald</v>
      </c>
      <c r="D2911" t="str">
        <f>_xlfn.XLOOKUP(Sales_Pipeline[[#This Row],[Manager]],Sales_Teams[Manager],Sales_Teams[Regional_Office])</f>
        <v>West</v>
      </c>
      <c r="E2911" t="s">
        <v>63</v>
      </c>
      <c r="F2911" t="s">
        <v>330</v>
      </c>
      <c r="G2911" t="str">
        <f>IFERROR(_xlfn.XLOOKUP(Sales_Pipeline[[#This Row],[Account]],Accounts!$A$2:$A$86,Accounts!$F$2:$F$86),"")</f>
        <v>Korea</v>
      </c>
      <c r="H2911" t="s">
        <v>57</v>
      </c>
      <c r="I2911" s="3">
        <v>42858</v>
      </c>
      <c r="J2911" s="3">
        <v>42885</v>
      </c>
      <c r="K2911" s="8" t="str">
        <f>IF(Sales_Pipeline[[#This Row],[Close_Date]]="","",TEXT(Sales_Pipeline[[#This Row],[Close_Date]],"ddd"))</f>
        <v>Tue</v>
      </c>
      <c r="L2911" s="8" t="str">
        <f>IF(Sales_Pipeline[[#This Row],[Close_Date]]="","",TEXT(Sales_Pipeline[[#This Row],[Close_Date]],"mmm"))</f>
        <v>May</v>
      </c>
      <c r="M2911" s="8" t="str">
        <f>IF(Sales_Pipeline[[#This Row],[Close_Date]]="","","Q"&amp;ROUNDUP(MONTH(Sales_Pipeline[[#This Row],[Close_Date]])/3,0))</f>
        <v>Q2</v>
      </c>
      <c r="N2911" s="2" cm="1">
        <f t="array" ref="N2911">IFERROR(_xlfn.IFS(Sales_Pipeline[[#This Row],[Deal_Stage]]="Won",_xlfn.XLOOKUP(Sales_Pipeline[[#This Row],[Product]],Products!$A$2:$A$8,Products!$C$2:$C$8),Sales_Pipeline[[#This Row],[Deal_Stage]]="Lost",_xlfn.XLOOKUP(Sales_Pipeline[[#This Row],[Product]],Products!$A$2:$A$8,Products!$C$2:$C$8)),"")</f>
        <v>550</v>
      </c>
      <c r="O2911" s="2">
        <v>493</v>
      </c>
    </row>
    <row r="2912" spans="1:15" x14ac:dyDescent="0.3">
      <c r="A2912" t="s">
        <v>3058</v>
      </c>
      <c r="B2912" t="s">
        <v>3</v>
      </c>
      <c r="C2912" t="str">
        <f>_xlfn.XLOOKUP(Sales_Pipeline[[#This Row],[Sales_Agent]],Sales_Teams[Sales_Agent],Sales_Teams[Manager])</f>
        <v>Dustin Brinkmann</v>
      </c>
      <c r="D2912" t="str">
        <f>_xlfn.XLOOKUP(Sales_Pipeline[[#This Row],[Manager]],Sales_Teams[Manager],Sales_Teams[Regional_Office])</f>
        <v>Central</v>
      </c>
      <c r="E2912" t="s">
        <v>61</v>
      </c>
      <c r="F2912" t="s">
        <v>223</v>
      </c>
      <c r="G2912" t="str">
        <f>IFERROR(_xlfn.XLOOKUP(Sales_Pipeline[[#This Row],[Account]],Accounts!$A$2:$A$86,Accounts!$F$2:$F$86),"")</f>
        <v>United States</v>
      </c>
      <c r="H2912" t="s">
        <v>57</v>
      </c>
      <c r="I2912" s="3">
        <v>42859</v>
      </c>
      <c r="J2912" s="3">
        <v>42890</v>
      </c>
      <c r="K2912" s="8" t="str">
        <f>IF(Sales_Pipeline[[#This Row],[Close_Date]]="","",TEXT(Sales_Pipeline[[#This Row],[Close_Date]],"ddd"))</f>
        <v>Sun</v>
      </c>
      <c r="L2912" s="8" t="str">
        <f>IF(Sales_Pipeline[[#This Row],[Close_Date]]="","",TEXT(Sales_Pipeline[[#This Row],[Close_Date]],"mmm"))</f>
        <v>Jun</v>
      </c>
      <c r="M2912" s="8" t="str">
        <f>IF(Sales_Pipeline[[#This Row],[Close_Date]]="","","Q"&amp;ROUNDUP(MONTH(Sales_Pipeline[[#This Row],[Close_Date]])/3,0))</f>
        <v>Q2</v>
      </c>
      <c r="N2912" s="2" cm="1">
        <f t="array" ref="N2912">IFERROR(_xlfn.IFS(Sales_Pipeline[[#This Row],[Deal_Stage]]="Won",_xlfn.XLOOKUP(Sales_Pipeline[[#This Row],[Product]],Products!$A$2:$A$8,Products!$C$2:$C$8),Sales_Pipeline[[#This Row],[Deal_Stage]]="Lost",_xlfn.XLOOKUP(Sales_Pipeline[[#This Row],[Product]],Products!$A$2:$A$8,Products!$C$2:$C$8)),"")</f>
        <v>55</v>
      </c>
      <c r="O2912" s="2">
        <v>54</v>
      </c>
    </row>
    <row r="2913" spans="1:15" x14ac:dyDescent="0.3">
      <c r="A2913" t="s">
        <v>3059</v>
      </c>
      <c r="B2913" t="s">
        <v>3</v>
      </c>
      <c r="C2913" t="str">
        <f>_xlfn.XLOOKUP(Sales_Pipeline[[#This Row],[Sales_Agent]],Sales_Teams[Sales_Agent],Sales_Teams[Manager])</f>
        <v>Dustin Brinkmann</v>
      </c>
      <c r="D2913" t="str">
        <f>_xlfn.XLOOKUP(Sales_Pipeline[[#This Row],[Manager]],Sales_Teams[Manager],Sales_Teams[Regional_Office])</f>
        <v>Central</v>
      </c>
      <c r="E2913" t="s">
        <v>61</v>
      </c>
      <c r="F2913" t="s">
        <v>136</v>
      </c>
      <c r="G2913" t="str">
        <f>IFERROR(_xlfn.XLOOKUP(Sales_Pipeline[[#This Row],[Account]],Accounts!$A$2:$A$86,Accounts!$F$2:$F$86),"")</f>
        <v>United States</v>
      </c>
      <c r="H2913" t="s">
        <v>57</v>
      </c>
      <c r="I2913" s="3">
        <v>42859</v>
      </c>
      <c r="J2913" s="3">
        <v>42895</v>
      </c>
      <c r="K2913" s="8" t="str">
        <f>IF(Sales_Pipeline[[#This Row],[Close_Date]]="","",TEXT(Sales_Pipeline[[#This Row],[Close_Date]],"ddd"))</f>
        <v>Fri</v>
      </c>
      <c r="L2913" s="8" t="str">
        <f>IF(Sales_Pipeline[[#This Row],[Close_Date]]="","",TEXT(Sales_Pipeline[[#This Row],[Close_Date]],"mmm"))</f>
        <v>Jun</v>
      </c>
      <c r="M2913" s="8" t="str">
        <f>IF(Sales_Pipeline[[#This Row],[Close_Date]]="","","Q"&amp;ROUNDUP(MONTH(Sales_Pipeline[[#This Row],[Close_Date]])/3,0))</f>
        <v>Q2</v>
      </c>
      <c r="N2913" s="2" cm="1">
        <f t="array" ref="N2913">IFERROR(_xlfn.IFS(Sales_Pipeline[[#This Row],[Deal_Stage]]="Won",_xlfn.XLOOKUP(Sales_Pipeline[[#This Row],[Product]],Products!$A$2:$A$8,Products!$C$2:$C$8),Sales_Pipeline[[#This Row],[Deal_Stage]]="Lost",_xlfn.XLOOKUP(Sales_Pipeline[[#This Row],[Product]],Products!$A$2:$A$8,Products!$C$2:$C$8)),"")</f>
        <v>55</v>
      </c>
      <c r="O2913" s="2">
        <v>52</v>
      </c>
    </row>
    <row r="2914" spans="1:15" x14ac:dyDescent="0.3">
      <c r="A2914" t="s">
        <v>3060</v>
      </c>
      <c r="B2914" t="s">
        <v>3</v>
      </c>
      <c r="C2914" t="str">
        <f>_xlfn.XLOOKUP(Sales_Pipeline[[#This Row],[Sales_Agent]],Sales_Teams[Sales_Agent],Sales_Teams[Manager])</f>
        <v>Dustin Brinkmann</v>
      </c>
      <c r="D2914" t="str">
        <f>_xlfn.XLOOKUP(Sales_Pipeline[[#This Row],[Manager]],Sales_Teams[Manager],Sales_Teams[Regional_Office])</f>
        <v>Central</v>
      </c>
      <c r="E2914" t="s">
        <v>76</v>
      </c>
      <c r="F2914" t="s">
        <v>169</v>
      </c>
      <c r="G2914" t="str">
        <f>IFERROR(_xlfn.XLOOKUP(Sales_Pipeline[[#This Row],[Account]],Accounts!$A$2:$A$86,Accounts!$F$2:$F$86),"")</f>
        <v>Panama</v>
      </c>
      <c r="H2914" t="s">
        <v>57</v>
      </c>
      <c r="I2914" s="3">
        <v>42859</v>
      </c>
      <c r="J2914" s="3">
        <v>42909</v>
      </c>
      <c r="K2914" s="8" t="str">
        <f>IF(Sales_Pipeline[[#This Row],[Close_Date]]="","",TEXT(Sales_Pipeline[[#This Row],[Close_Date]],"ddd"))</f>
        <v>Fri</v>
      </c>
      <c r="L2914" s="8" t="str">
        <f>IF(Sales_Pipeline[[#This Row],[Close_Date]]="","",TEXT(Sales_Pipeline[[#This Row],[Close_Date]],"mmm"))</f>
        <v>Jun</v>
      </c>
      <c r="M2914" s="8" t="str">
        <f>IF(Sales_Pipeline[[#This Row],[Close_Date]]="","","Q"&amp;ROUNDUP(MONTH(Sales_Pipeline[[#This Row],[Close_Date]])/3,0))</f>
        <v>Q2</v>
      </c>
      <c r="N2914" s="2" cm="1">
        <f t="array" ref="N2914">IFERROR(_xlfn.IFS(Sales_Pipeline[[#This Row],[Deal_Stage]]="Won",_xlfn.XLOOKUP(Sales_Pipeline[[#This Row],[Product]],Products!$A$2:$A$8,Products!$C$2:$C$8),Sales_Pipeline[[#This Row],[Deal_Stage]]="Lost",_xlfn.XLOOKUP(Sales_Pipeline[[#This Row],[Product]],Products!$A$2:$A$8,Products!$C$2:$C$8)),"")</f>
        <v>3393</v>
      </c>
      <c r="O2914" s="2">
        <v>3813</v>
      </c>
    </row>
    <row r="2915" spans="1:15" x14ac:dyDescent="0.3">
      <c r="A2915" t="s">
        <v>3061</v>
      </c>
      <c r="B2915" t="s">
        <v>25</v>
      </c>
      <c r="C2915" t="str">
        <f>_xlfn.XLOOKUP(Sales_Pipeline[[#This Row],[Sales_Agent]],Sales_Teams[Sales_Agent],Sales_Teams[Manager])</f>
        <v>Rocco Neubert</v>
      </c>
      <c r="D2915" t="str">
        <f>_xlfn.XLOOKUP(Sales_Pipeline[[#This Row],[Manager]],Sales_Teams[Manager],Sales_Teams[Regional_Office])</f>
        <v>East</v>
      </c>
      <c r="E2915" t="s">
        <v>8953</v>
      </c>
      <c r="F2915" t="s">
        <v>103</v>
      </c>
      <c r="G2915" t="str">
        <f>IFERROR(_xlfn.XLOOKUP(Sales_Pipeline[[#This Row],[Account]],Accounts!$A$2:$A$86,Accounts!$F$2:$F$86),"")</f>
        <v>United States</v>
      </c>
      <c r="H2915" t="s">
        <v>82</v>
      </c>
      <c r="I2915" s="3">
        <v>42859</v>
      </c>
      <c r="J2915" s="3">
        <v>42951</v>
      </c>
      <c r="K2915" s="8" t="str">
        <f>IF(Sales_Pipeline[[#This Row],[Close_Date]]="","",TEXT(Sales_Pipeline[[#This Row],[Close_Date]],"ddd"))</f>
        <v>Fri</v>
      </c>
      <c r="L2915" s="8" t="str">
        <f>IF(Sales_Pipeline[[#This Row],[Close_Date]]="","",TEXT(Sales_Pipeline[[#This Row],[Close_Date]],"mmm"))</f>
        <v>Aug</v>
      </c>
      <c r="M2915" s="8" t="str">
        <f>IF(Sales_Pipeline[[#This Row],[Close_Date]]="","","Q"&amp;ROUNDUP(MONTH(Sales_Pipeline[[#This Row],[Close_Date]])/3,0))</f>
        <v>Q3</v>
      </c>
      <c r="N2915" s="2" cm="1">
        <f t="array" ref="N2915">IFERROR(_xlfn.IFS(Sales_Pipeline[[#This Row],[Deal_Stage]]="Won",_xlfn.XLOOKUP(Sales_Pipeline[[#This Row],[Product]],Products!$A$2:$A$8,Products!$C$2:$C$8),Sales_Pipeline[[#This Row],[Deal_Stage]]="Lost",_xlfn.XLOOKUP(Sales_Pipeline[[#This Row],[Product]],Products!$A$2:$A$8,Products!$C$2:$C$8)),"")</f>
        <v>4821</v>
      </c>
      <c r="O2915" s="2">
        <v>0</v>
      </c>
    </row>
    <row r="2916" spans="1:15" x14ac:dyDescent="0.3">
      <c r="A2916" t="s">
        <v>3062</v>
      </c>
      <c r="B2916" t="s">
        <v>15</v>
      </c>
      <c r="C2916" t="str">
        <f>_xlfn.XLOOKUP(Sales_Pipeline[[#This Row],[Sales_Agent]],Sales_Teams[Sales_Agent],Sales_Teams[Manager])</f>
        <v>Melvin Marxen</v>
      </c>
      <c r="D2916" t="str">
        <f>_xlfn.XLOOKUP(Sales_Pipeline[[#This Row],[Manager]],Sales_Teams[Manager],Sales_Teams[Regional_Office])</f>
        <v>Central</v>
      </c>
      <c r="E2916" t="s">
        <v>8953</v>
      </c>
      <c r="F2916" t="s">
        <v>214</v>
      </c>
      <c r="G2916" t="str">
        <f>IFERROR(_xlfn.XLOOKUP(Sales_Pipeline[[#This Row],[Account]],Accounts!$A$2:$A$86,Accounts!$F$2:$F$86),"")</f>
        <v>United States</v>
      </c>
      <c r="H2916" t="s">
        <v>57</v>
      </c>
      <c r="I2916" s="3">
        <v>42859</v>
      </c>
      <c r="J2916" s="3">
        <v>42959</v>
      </c>
      <c r="K2916" s="8" t="str">
        <f>IF(Sales_Pipeline[[#This Row],[Close_Date]]="","",TEXT(Sales_Pipeline[[#This Row],[Close_Date]],"ddd"))</f>
        <v>Sat</v>
      </c>
      <c r="L2916" s="8" t="str">
        <f>IF(Sales_Pipeline[[#This Row],[Close_Date]]="","",TEXT(Sales_Pipeline[[#This Row],[Close_Date]],"mmm"))</f>
        <v>Aug</v>
      </c>
      <c r="M2916" s="8" t="str">
        <f>IF(Sales_Pipeline[[#This Row],[Close_Date]]="","","Q"&amp;ROUNDUP(MONTH(Sales_Pipeline[[#This Row],[Close_Date]])/3,0))</f>
        <v>Q3</v>
      </c>
      <c r="N2916" s="2" cm="1">
        <f t="array" ref="N2916">IFERROR(_xlfn.IFS(Sales_Pipeline[[#This Row],[Deal_Stage]]="Won",_xlfn.XLOOKUP(Sales_Pipeline[[#This Row],[Product]],Products!$A$2:$A$8,Products!$C$2:$C$8),Sales_Pipeline[[#This Row],[Deal_Stage]]="Lost",_xlfn.XLOOKUP(Sales_Pipeline[[#This Row],[Product]],Products!$A$2:$A$8,Products!$C$2:$C$8)),"")</f>
        <v>4821</v>
      </c>
      <c r="O2916" s="2">
        <v>4935</v>
      </c>
    </row>
    <row r="2917" spans="1:15" x14ac:dyDescent="0.3">
      <c r="A2917" t="s">
        <v>3063</v>
      </c>
      <c r="B2917" t="s">
        <v>15</v>
      </c>
      <c r="C2917" t="str">
        <f>_xlfn.XLOOKUP(Sales_Pipeline[[#This Row],[Sales_Agent]],Sales_Teams[Sales_Agent],Sales_Teams[Manager])</f>
        <v>Melvin Marxen</v>
      </c>
      <c r="D2917" t="str">
        <f>_xlfn.XLOOKUP(Sales_Pipeline[[#This Row],[Manager]],Sales_Teams[Manager],Sales_Teams[Regional_Office])</f>
        <v>Central</v>
      </c>
      <c r="E2917" t="s">
        <v>76</v>
      </c>
      <c r="F2917" t="s">
        <v>64</v>
      </c>
      <c r="G2917" t="str">
        <f>IFERROR(_xlfn.XLOOKUP(Sales_Pipeline[[#This Row],[Account]],Accounts!$A$2:$A$86,Accounts!$F$2:$F$86),"")</f>
        <v>United States</v>
      </c>
      <c r="H2917" t="s">
        <v>57</v>
      </c>
      <c r="I2917" s="3">
        <v>42859</v>
      </c>
      <c r="J2917" s="3">
        <v>42964</v>
      </c>
      <c r="K2917" s="8" t="str">
        <f>IF(Sales_Pipeline[[#This Row],[Close_Date]]="","",TEXT(Sales_Pipeline[[#This Row],[Close_Date]],"ddd"))</f>
        <v>Thu</v>
      </c>
      <c r="L2917" s="8" t="str">
        <f>IF(Sales_Pipeline[[#This Row],[Close_Date]]="","",TEXT(Sales_Pipeline[[#This Row],[Close_Date]],"mmm"))</f>
        <v>Aug</v>
      </c>
      <c r="M2917" s="8" t="str">
        <f>IF(Sales_Pipeline[[#This Row],[Close_Date]]="","","Q"&amp;ROUNDUP(MONTH(Sales_Pipeline[[#This Row],[Close_Date]])/3,0))</f>
        <v>Q3</v>
      </c>
      <c r="N2917" s="2" cm="1">
        <f t="array" ref="N2917">IFERROR(_xlfn.IFS(Sales_Pipeline[[#This Row],[Deal_Stage]]="Won",_xlfn.XLOOKUP(Sales_Pipeline[[#This Row],[Product]],Products!$A$2:$A$8,Products!$C$2:$C$8),Sales_Pipeline[[#This Row],[Deal_Stage]]="Lost",_xlfn.XLOOKUP(Sales_Pipeline[[#This Row],[Product]],Products!$A$2:$A$8,Products!$C$2:$C$8)),"")</f>
        <v>3393</v>
      </c>
      <c r="O2917" s="2">
        <v>3560</v>
      </c>
    </row>
    <row r="2918" spans="1:15" x14ac:dyDescent="0.3">
      <c r="A2918" t="s">
        <v>3064</v>
      </c>
      <c r="B2918" t="s">
        <v>10</v>
      </c>
      <c r="C2918" t="str">
        <f>_xlfn.XLOOKUP(Sales_Pipeline[[#This Row],[Sales_Agent]],Sales_Teams[Sales_Agent],Sales_Teams[Manager])</f>
        <v>Melvin Marxen</v>
      </c>
      <c r="D2918" t="str">
        <f>_xlfn.XLOOKUP(Sales_Pipeline[[#This Row],[Manager]],Sales_Teams[Manager],Sales_Teams[Regional_Office])</f>
        <v>Central</v>
      </c>
      <c r="E2918" t="s">
        <v>8953</v>
      </c>
      <c r="F2918" t="s">
        <v>318</v>
      </c>
      <c r="G2918" t="str">
        <f>IFERROR(_xlfn.XLOOKUP(Sales_Pipeline[[#This Row],[Account]],Accounts!$A$2:$A$86,Accounts!$F$2:$F$86),"")</f>
        <v>Kenya</v>
      </c>
      <c r="H2918" t="s">
        <v>82</v>
      </c>
      <c r="I2918" s="3">
        <v>42859</v>
      </c>
      <c r="J2918" s="3">
        <v>42875</v>
      </c>
      <c r="K2918" s="8" t="str">
        <f>IF(Sales_Pipeline[[#This Row],[Close_Date]]="","",TEXT(Sales_Pipeline[[#This Row],[Close_Date]],"ddd"))</f>
        <v>Sat</v>
      </c>
      <c r="L2918" s="8" t="str">
        <f>IF(Sales_Pipeline[[#This Row],[Close_Date]]="","",TEXT(Sales_Pipeline[[#This Row],[Close_Date]],"mmm"))</f>
        <v>May</v>
      </c>
      <c r="M2918" s="8" t="str">
        <f>IF(Sales_Pipeline[[#This Row],[Close_Date]]="","","Q"&amp;ROUNDUP(MONTH(Sales_Pipeline[[#This Row],[Close_Date]])/3,0))</f>
        <v>Q2</v>
      </c>
      <c r="N2918" s="2" cm="1">
        <f t="array" ref="N2918">IFERROR(_xlfn.IFS(Sales_Pipeline[[#This Row],[Deal_Stage]]="Won",_xlfn.XLOOKUP(Sales_Pipeline[[#This Row],[Product]],Products!$A$2:$A$8,Products!$C$2:$C$8),Sales_Pipeline[[#This Row],[Deal_Stage]]="Lost",_xlfn.XLOOKUP(Sales_Pipeline[[#This Row],[Product]],Products!$A$2:$A$8,Products!$C$2:$C$8)),"")</f>
        <v>4821</v>
      </c>
      <c r="O2918" s="2">
        <v>0</v>
      </c>
    </row>
    <row r="2919" spans="1:15" x14ac:dyDescent="0.3">
      <c r="A2919" t="s">
        <v>3065</v>
      </c>
      <c r="B2919" t="s">
        <v>10</v>
      </c>
      <c r="C2919" t="str">
        <f>_xlfn.XLOOKUP(Sales_Pipeline[[#This Row],[Sales_Agent]],Sales_Teams[Sales_Agent],Sales_Teams[Manager])</f>
        <v>Melvin Marxen</v>
      </c>
      <c r="D2919" t="str">
        <f>_xlfn.XLOOKUP(Sales_Pipeline[[#This Row],[Manager]],Sales_Teams[Manager],Sales_Teams[Regional_Office])</f>
        <v>Central</v>
      </c>
      <c r="E2919" t="s">
        <v>8953</v>
      </c>
      <c r="F2919" t="s">
        <v>204</v>
      </c>
      <c r="G2919" t="str">
        <f>IFERROR(_xlfn.XLOOKUP(Sales_Pipeline[[#This Row],[Account]],Accounts!$A$2:$A$86,Accounts!$F$2:$F$86),"")</f>
        <v>United States</v>
      </c>
      <c r="H2919" t="s">
        <v>82</v>
      </c>
      <c r="I2919" s="3">
        <v>42859</v>
      </c>
      <c r="J2919" s="3">
        <v>42972</v>
      </c>
      <c r="K2919" s="8" t="str">
        <f>IF(Sales_Pipeline[[#This Row],[Close_Date]]="","",TEXT(Sales_Pipeline[[#This Row],[Close_Date]],"ddd"))</f>
        <v>Fri</v>
      </c>
      <c r="L2919" s="8" t="str">
        <f>IF(Sales_Pipeline[[#This Row],[Close_Date]]="","",TEXT(Sales_Pipeline[[#This Row],[Close_Date]],"mmm"))</f>
        <v>Aug</v>
      </c>
      <c r="M2919" s="8" t="str">
        <f>IF(Sales_Pipeline[[#This Row],[Close_Date]]="","","Q"&amp;ROUNDUP(MONTH(Sales_Pipeline[[#This Row],[Close_Date]])/3,0))</f>
        <v>Q3</v>
      </c>
      <c r="N2919" s="2" cm="1">
        <f t="array" ref="N2919">IFERROR(_xlfn.IFS(Sales_Pipeline[[#This Row],[Deal_Stage]]="Won",_xlfn.XLOOKUP(Sales_Pipeline[[#This Row],[Product]],Products!$A$2:$A$8,Products!$C$2:$C$8),Sales_Pipeline[[#This Row],[Deal_Stage]]="Lost",_xlfn.XLOOKUP(Sales_Pipeline[[#This Row],[Product]],Products!$A$2:$A$8,Products!$C$2:$C$8)),"")</f>
        <v>4821</v>
      </c>
      <c r="O2919" s="2">
        <v>0</v>
      </c>
    </row>
    <row r="2920" spans="1:15" x14ac:dyDescent="0.3">
      <c r="A2920" t="s">
        <v>3066</v>
      </c>
      <c r="B2920" t="s">
        <v>8</v>
      </c>
      <c r="C2920" t="str">
        <f>_xlfn.XLOOKUP(Sales_Pipeline[[#This Row],[Sales_Agent]],Sales_Teams[Sales_Agent],Sales_Teams[Manager])</f>
        <v>Dustin Brinkmann</v>
      </c>
      <c r="D2920" t="str">
        <f>_xlfn.XLOOKUP(Sales_Pipeline[[#This Row],[Manager]],Sales_Teams[Manager],Sales_Teams[Regional_Office])</f>
        <v>Central</v>
      </c>
      <c r="E2920" t="s">
        <v>63</v>
      </c>
      <c r="F2920" t="s">
        <v>68</v>
      </c>
      <c r="G2920" t="str">
        <f>IFERROR(_xlfn.XLOOKUP(Sales_Pipeline[[#This Row],[Account]],Accounts!$A$2:$A$86,Accounts!$F$2:$F$86),"")</f>
        <v>United States</v>
      </c>
      <c r="H2920" t="s">
        <v>82</v>
      </c>
      <c r="I2920" s="3">
        <v>42859</v>
      </c>
      <c r="J2920" s="3">
        <v>42865</v>
      </c>
      <c r="K2920" s="8" t="str">
        <f>IF(Sales_Pipeline[[#This Row],[Close_Date]]="","",TEXT(Sales_Pipeline[[#This Row],[Close_Date]],"ddd"))</f>
        <v>Wed</v>
      </c>
      <c r="L2920" s="8" t="str">
        <f>IF(Sales_Pipeline[[#This Row],[Close_Date]]="","",TEXT(Sales_Pipeline[[#This Row],[Close_Date]],"mmm"))</f>
        <v>May</v>
      </c>
      <c r="M2920" s="8" t="str">
        <f>IF(Sales_Pipeline[[#This Row],[Close_Date]]="","","Q"&amp;ROUNDUP(MONTH(Sales_Pipeline[[#This Row],[Close_Date]])/3,0))</f>
        <v>Q2</v>
      </c>
      <c r="N2920" s="2" cm="1">
        <f t="array" ref="N2920">IFERROR(_xlfn.IFS(Sales_Pipeline[[#This Row],[Deal_Stage]]="Won",_xlfn.XLOOKUP(Sales_Pipeline[[#This Row],[Product]],Products!$A$2:$A$8,Products!$C$2:$C$8),Sales_Pipeline[[#This Row],[Deal_Stage]]="Lost",_xlfn.XLOOKUP(Sales_Pipeline[[#This Row],[Product]],Products!$A$2:$A$8,Products!$C$2:$C$8)),"")</f>
        <v>550</v>
      </c>
      <c r="O2920" s="2">
        <v>0</v>
      </c>
    </row>
    <row r="2921" spans="1:15" x14ac:dyDescent="0.3">
      <c r="A2921" t="s">
        <v>3067</v>
      </c>
      <c r="B2921" t="s">
        <v>8</v>
      </c>
      <c r="C2921" t="str">
        <f>_xlfn.XLOOKUP(Sales_Pipeline[[#This Row],[Sales_Agent]],Sales_Teams[Sales_Agent],Sales_Teams[Manager])</f>
        <v>Dustin Brinkmann</v>
      </c>
      <c r="D2921" t="str">
        <f>_xlfn.XLOOKUP(Sales_Pipeline[[#This Row],[Manager]],Sales_Teams[Manager],Sales_Teams[Regional_Office])</f>
        <v>Central</v>
      </c>
      <c r="E2921" t="s">
        <v>55</v>
      </c>
      <c r="F2921" t="s">
        <v>318</v>
      </c>
      <c r="G2921" t="str">
        <f>IFERROR(_xlfn.XLOOKUP(Sales_Pipeline[[#This Row],[Account]],Accounts!$A$2:$A$86,Accounts!$F$2:$F$86),"")</f>
        <v>Kenya</v>
      </c>
      <c r="H2921" t="s">
        <v>82</v>
      </c>
      <c r="I2921" s="3">
        <v>42859</v>
      </c>
      <c r="J2921" s="3">
        <v>42967</v>
      </c>
      <c r="K2921" s="8" t="str">
        <f>IF(Sales_Pipeline[[#This Row],[Close_Date]]="","",TEXT(Sales_Pipeline[[#This Row],[Close_Date]],"ddd"))</f>
        <v>Sun</v>
      </c>
      <c r="L2921" s="8" t="str">
        <f>IF(Sales_Pipeline[[#This Row],[Close_Date]]="","",TEXT(Sales_Pipeline[[#This Row],[Close_Date]],"mmm"))</f>
        <v>Aug</v>
      </c>
      <c r="M2921" s="8" t="str">
        <f>IF(Sales_Pipeline[[#This Row],[Close_Date]]="","","Q"&amp;ROUNDUP(MONTH(Sales_Pipeline[[#This Row],[Close_Date]])/3,0))</f>
        <v>Q3</v>
      </c>
      <c r="N2921" s="2" cm="1">
        <f t="array" ref="N2921">IFERROR(_xlfn.IFS(Sales_Pipeline[[#This Row],[Deal_Stage]]="Won",_xlfn.XLOOKUP(Sales_Pipeline[[#This Row],[Product]],Products!$A$2:$A$8,Products!$C$2:$C$8),Sales_Pipeline[[#This Row],[Deal_Stage]]="Lost",_xlfn.XLOOKUP(Sales_Pipeline[[#This Row],[Product]],Products!$A$2:$A$8,Products!$C$2:$C$8)),"")</f>
        <v>1096</v>
      </c>
      <c r="O2921" s="2">
        <v>0</v>
      </c>
    </row>
    <row r="2922" spans="1:15" x14ac:dyDescent="0.3">
      <c r="A2922" t="s">
        <v>3068</v>
      </c>
      <c r="B2922" t="s">
        <v>8</v>
      </c>
      <c r="C2922" t="str">
        <f>_xlfn.XLOOKUP(Sales_Pipeline[[#This Row],[Sales_Agent]],Sales_Teams[Sales_Agent],Sales_Teams[Manager])</f>
        <v>Dustin Brinkmann</v>
      </c>
      <c r="D2922" t="str">
        <f>_xlfn.XLOOKUP(Sales_Pipeline[[#This Row],[Manager]],Sales_Teams[Manager],Sales_Teams[Regional_Office])</f>
        <v>Central</v>
      </c>
      <c r="E2922" t="s">
        <v>76</v>
      </c>
      <c r="F2922" t="s">
        <v>74</v>
      </c>
      <c r="G2922" t="str">
        <f>IFERROR(_xlfn.XLOOKUP(Sales_Pipeline[[#This Row],[Account]],Accounts!$A$2:$A$86,Accounts!$F$2:$F$86),"")</f>
        <v>United States</v>
      </c>
      <c r="H2922" t="s">
        <v>82</v>
      </c>
      <c r="I2922" s="3">
        <v>42859</v>
      </c>
      <c r="J2922" s="3">
        <v>42974</v>
      </c>
      <c r="K2922" s="8" t="str">
        <f>IF(Sales_Pipeline[[#This Row],[Close_Date]]="","",TEXT(Sales_Pipeline[[#This Row],[Close_Date]],"ddd"))</f>
        <v>Sun</v>
      </c>
      <c r="L2922" s="8" t="str">
        <f>IF(Sales_Pipeline[[#This Row],[Close_Date]]="","",TEXT(Sales_Pipeline[[#This Row],[Close_Date]],"mmm"))</f>
        <v>Aug</v>
      </c>
      <c r="M2922" s="8" t="str">
        <f>IF(Sales_Pipeline[[#This Row],[Close_Date]]="","","Q"&amp;ROUNDUP(MONTH(Sales_Pipeline[[#This Row],[Close_Date]])/3,0))</f>
        <v>Q3</v>
      </c>
      <c r="N2922" s="2" cm="1">
        <f t="array" ref="N2922">IFERROR(_xlfn.IFS(Sales_Pipeline[[#This Row],[Deal_Stage]]="Won",_xlfn.XLOOKUP(Sales_Pipeline[[#This Row],[Product]],Products!$A$2:$A$8,Products!$C$2:$C$8),Sales_Pipeline[[#This Row],[Deal_Stage]]="Lost",_xlfn.XLOOKUP(Sales_Pipeline[[#This Row],[Product]],Products!$A$2:$A$8,Products!$C$2:$C$8)),"")</f>
        <v>3393</v>
      </c>
      <c r="O2922" s="2">
        <v>0</v>
      </c>
    </row>
    <row r="2923" spans="1:15" x14ac:dyDescent="0.3">
      <c r="A2923" t="s">
        <v>3069</v>
      </c>
      <c r="B2923" t="s">
        <v>14</v>
      </c>
      <c r="C2923" t="str">
        <f>_xlfn.XLOOKUP(Sales_Pipeline[[#This Row],[Sales_Agent]],Sales_Teams[Sales_Agent],Sales_Teams[Manager])</f>
        <v>Melvin Marxen</v>
      </c>
      <c r="D2923" t="str">
        <f>_xlfn.XLOOKUP(Sales_Pipeline[[#This Row],[Manager]],Sales_Teams[Manager],Sales_Teams[Regional_Office])</f>
        <v>Central</v>
      </c>
      <c r="E2923" t="s">
        <v>55</v>
      </c>
      <c r="F2923" t="s">
        <v>134</v>
      </c>
      <c r="G2923" t="str">
        <f>IFERROR(_xlfn.XLOOKUP(Sales_Pipeline[[#This Row],[Account]],Accounts!$A$2:$A$86,Accounts!$F$2:$F$86),"")</f>
        <v>United States</v>
      </c>
      <c r="H2923" t="s">
        <v>82</v>
      </c>
      <c r="I2923" s="3">
        <v>42859</v>
      </c>
      <c r="J2923" s="3">
        <v>42972</v>
      </c>
      <c r="K2923" s="8" t="str">
        <f>IF(Sales_Pipeline[[#This Row],[Close_Date]]="","",TEXT(Sales_Pipeline[[#This Row],[Close_Date]],"ddd"))</f>
        <v>Fri</v>
      </c>
      <c r="L2923" s="8" t="str">
        <f>IF(Sales_Pipeline[[#This Row],[Close_Date]]="","",TEXT(Sales_Pipeline[[#This Row],[Close_Date]],"mmm"))</f>
        <v>Aug</v>
      </c>
      <c r="M2923" s="8" t="str">
        <f>IF(Sales_Pipeline[[#This Row],[Close_Date]]="","","Q"&amp;ROUNDUP(MONTH(Sales_Pipeline[[#This Row],[Close_Date]])/3,0))</f>
        <v>Q3</v>
      </c>
      <c r="N2923" s="2" cm="1">
        <f t="array" ref="N2923">IFERROR(_xlfn.IFS(Sales_Pipeline[[#This Row],[Deal_Stage]]="Won",_xlfn.XLOOKUP(Sales_Pipeline[[#This Row],[Product]],Products!$A$2:$A$8,Products!$C$2:$C$8),Sales_Pipeline[[#This Row],[Deal_Stage]]="Lost",_xlfn.XLOOKUP(Sales_Pipeline[[#This Row],[Product]],Products!$A$2:$A$8,Products!$C$2:$C$8)),"")</f>
        <v>1096</v>
      </c>
      <c r="O2923" s="2">
        <v>0</v>
      </c>
    </row>
    <row r="2924" spans="1:15" x14ac:dyDescent="0.3">
      <c r="A2924" t="s">
        <v>3070</v>
      </c>
      <c r="B2924" t="s">
        <v>14</v>
      </c>
      <c r="C2924" t="str">
        <f>_xlfn.XLOOKUP(Sales_Pipeline[[#This Row],[Sales_Agent]],Sales_Teams[Sales_Agent],Sales_Teams[Manager])</f>
        <v>Melvin Marxen</v>
      </c>
      <c r="D2924" t="str">
        <f>_xlfn.XLOOKUP(Sales_Pipeline[[#This Row],[Manager]],Sales_Teams[Manager],Sales_Teams[Regional_Office])</f>
        <v>Central</v>
      </c>
      <c r="E2924" t="s">
        <v>63</v>
      </c>
      <c r="F2924" t="s">
        <v>81</v>
      </c>
      <c r="G2924" t="str">
        <f>IFERROR(_xlfn.XLOOKUP(Sales_Pipeline[[#This Row],[Account]],Accounts!$A$2:$A$86,Accounts!$F$2:$F$86),"")</f>
        <v>Italy</v>
      </c>
      <c r="H2924" t="s">
        <v>57</v>
      </c>
      <c r="I2924" s="3">
        <v>42859</v>
      </c>
      <c r="J2924" s="3">
        <v>42952</v>
      </c>
      <c r="K2924" s="8" t="str">
        <f>IF(Sales_Pipeline[[#This Row],[Close_Date]]="","",TEXT(Sales_Pipeline[[#This Row],[Close_Date]],"ddd"))</f>
        <v>Sat</v>
      </c>
      <c r="L2924" s="8" t="str">
        <f>IF(Sales_Pipeline[[#This Row],[Close_Date]]="","",TEXT(Sales_Pipeline[[#This Row],[Close_Date]],"mmm"))</f>
        <v>Aug</v>
      </c>
      <c r="M2924" s="8" t="str">
        <f>IF(Sales_Pipeline[[#This Row],[Close_Date]]="","","Q"&amp;ROUNDUP(MONTH(Sales_Pipeline[[#This Row],[Close_Date]])/3,0))</f>
        <v>Q3</v>
      </c>
      <c r="N2924" s="2" cm="1">
        <f t="array" ref="N2924">IFERROR(_xlfn.IFS(Sales_Pipeline[[#This Row],[Deal_Stage]]="Won",_xlfn.XLOOKUP(Sales_Pipeline[[#This Row],[Product]],Products!$A$2:$A$8,Products!$C$2:$C$8),Sales_Pipeline[[#This Row],[Deal_Stage]]="Lost",_xlfn.XLOOKUP(Sales_Pipeline[[#This Row],[Product]],Products!$A$2:$A$8,Products!$C$2:$C$8)),"")</f>
        <v>550</v>
      </c>
      <c r="O2924" s="2">
        <v>528</v>
      </c>
    </row>
    <row r="2925" spans="1:15" x14ac:dyDescent="0.3">
      <c r="A2925" t="s">
        <v>3071</v>
      </c>
      <c r="B2925" t="s">
        <v>14</v>
      </c>
      <c r="C2925" t="str">
        <f>_xlfn.XLOOKUP(Sales_Pipeline[[#This Row],[Sales_Agent]],Sales_Teams[Sales_Agent],Sales_Teams[Manager])</f>
        <v>Melvin Marxen</v>
      </c>
      <c r="D2925" t="str">
        <f>_xlfn.XLOOKUP(Sales_Pipeline[[#This Row],[Manager]],Sales_Teams[Manager],Sales_Teams[Regional_Office])</f>
        <v>Central</v>
      </c>
      <c r="E2925" t="s">
        <v>55</v>
      </c>
      <c r="F2925" t="s">
        <v>134</v>
      </c>
      <c r="G2925" t="str">
        <f>IFERROR(_xlfn.XLOOKUP(Sales_Pipeline[[#This Row],[Account]],Accounts!$A$2:$A$86,Accounts!$F$2:$F$86),"")</f>
        <v>United States</v>
      </c>
      <c r="H2925" t="s">
        <v>57</v>
      </c>
      <c r="I2925" s="3">
        <v>42859</v>
      </c>
      <c r="J2925" s="3">
        <v>42906</v>
      </c>
      <c r="K2925" s="8" t="str">
        <f>IF(Sales_Pipeline[[#This Row],[Close_Date]]="","",TEXT(Sales_Pipeline[[#This Row],[Close_Date]],"ddd"))</f>
        <v>Tue</v>
      </c>
      <c r="L2925" s="8" t="str">
        <f>IF(Sales_Pipeline[[#This Row],[Close_Date]]="","",TEXT(Sales_Pipeline[[#This Row],[Close_Date]],"mmm"))</f>
        <v>Jun</v>
      </c>
      <c r="M2925" s="8" t="str">
        <f>IF(Sales_Pipeline[[#This Row],[Close_Date]]="","","Q"&amp;ROUNDUP(MONTH(Sales_Pipeline[[#This Row],[Close_Date]])/3,0))</f>
        <v>Q2</v>
      </c>
      <c r="N2925" s="2" cm="1">
        <f t="array" ref="N2925">IFERROR(_xlfn.IFS(Sales_Pipeline[[#This Row],[Deal_Stage]]="Won",_xlfn.XLOOKUP(Sales_Pipeline[[#This Row],[Product]],Products!$A$2:$A$8,Products!$C$2:$C$8),Sales_Pipeline[[#This Row],[Deal_Stage]]="Lost",_xlfn.XLOOKUP(Sales_Pipeline[[#This Row],[Product]],Products!$A$2:$A$8,Products!$C$2:$C$8)),"")</f>
        <v>1096</v>
      </c>
      <c r="O2925" s="2">
        <v>1188</v>
      </c>
    </row>
    <row r="2926" spans="1:15" x14ac:dyDescent="0.3">
      <c r="A2926" t="s">
        <v>3072</v>
      </c>
      <c r="B2926" t="s">
        <v>29</v>
      </c>
      <c r="C2926" t="str">
        <f>_xlfn.XLOOKUP(Sales_Pipeline[[#This Row],[Sales_Agent]],Sales_Teams[Sales_Agent],Sales_Teams[Manager])</f>
        <v>Rocco Neubert</v>
      </c>
      <c r="D2926" t="str">
        <f>_xlfn.XLOOKUP(Sales_Pipeline[[#This Row],[Manager]],Sales_Teams[Manager],Sales_Teams[Regional_Office])</f>
        <v>East</v>
      </c>
      <c r="E2926" t="s">
        <v>84</v>
      </c>
      <c r="F2926" t="s">
        <v>96</v>
      </c>
      <c r="G2926" t="str">
        <f>IFERROR(_xlfn.XLOOKUP(Sales_Pipeline[[#This Row],[Account]],Accounts!$A$2:$A$86,Accounts!$F$2:$F$86),"")</f>
        <v>United States</v>
      </c>
      <c r="H2926" t="s">
        <v>82</v>
      </c>
      <c r="I2926" s="3">
        <v>42859</v>
      </c>
      <c r="J2926" s="3">
        <v>42993</v>
      </c>
      <c r="K2926" s="8" t="str">
        <f>IF(Sales_Pipeline[[#This Row],[Close_Date]]="","",TEXT(Sales_Pipeline[[#This Row],[Close_Date]],"ddd"))</f>
        <v>Fri</v>
      </c>
      <c r="L2926" s="8" t="str">
        <f>IF(Sales_Pipeline[[#This Row],[Close_Date]]="","",TEXT(Sales_Pipeline[[#This Row],[Close_Date]],"mmm"))</f>
        <v>Sep</v>
      </c>
      <c r="M2926" s="8" t="str">
        <f>IF(Sales_Pipeline[[#This Row],[Close_Date]]="","","Q"&amp;ROUNDUP(MONTH(Sales_Pipeline[[#This Row],[Close_Date]])/3,0))</f>
        <v>Q3</v>
      </c>
      <c r="N2926" s="2" cm="1">
        <f t="array" ref="N2926">IFERROR(_xlfn.IFS(Sales_Pipeline[[#This Row],[Deal_Stage]]="Won",_xlfn.XLOOKUP(Sales_Pipeline[[#This Row],[Product]],Products!$A$2:$A$8,Products!$C$2:$C$8),Sales_Pipeline[[#This Row],[Deal_Stage]]="Lost",_xlfn.XLOOKUP(Sales_Pipeline[[#This Row],[Product]],Products!$A$2:$A$8,Products!$C$2:$C$8)),"")</f>
        <v>5482</v>
      </c>
      <c r="O2926" s="2">
        <v>0</v>
      </c>
    </row>
    <row r="2927" spans="1:15" x14ac:dyDescent="0.3">
      <c r="A2927" t="s">
        <v>3073</v>
      </c>
      <c r="B2927" t="s">
        <v>7</v>
      </c>
      <c r="C2927" t="str">
        <f>_xlfn.XLOOKUP(Sales_Pipeline[[#This Row],[Sales_Agent]],Sales_Teams[Sales_Agent],Sales_Teams[Manager])</f>
        <v>Dustin Brinkmann</v>
      </c>
      <c r="D2927" t="str">
        <f>_xlfn.XLOOKUP(Sales_Pipeline[[#This Row],[Manager]],Sales_Teams[Manager],Sales_Teams[Regional_Office])</f>
        <v>Central</v>
      </c>
      <c r="E2927" t="s">
        <v>76</v>
      </c>
      <c r="F2927" t="s">
        <v>214</v>
      </c>
      <c r="G2927" t="str">
        <f>IFERROR(_xlfn.XLOOKUP(Sales_Pipeline[[#This Row],[Account]],Accounts!$A$2:$A$86,Accounts!$F$2:$F$86),"")</f>
        <v>United States</v>
      </c>
      <c r="H2927" t="s">
        <v>82</v>
      </c>
      <c r="I2927" s="3">
        <v>42859</v>
      </c>
      <c r="J2927" s="3">
        <v>42865</v>
      </c>
      <c r="K2927" s="8" t="str">
        <f>IF(Sales_Pipeline[[#This Row],[Close_Date]]="","",TEXT(Sales_Pipeline[[#This Row],[Close_Date]],"ddd"))</f>
        <v>Wed</v>
      </c>
      <c r="L2927" s="8" t="str">
        <f>IF(Sales_Pipeline[[#This Row],[Close_Date]]="","",TEXT(Sales_Pipeline[[#This Row],[Close_Date]],"mmm"))</f>
        <v>May</v>
      </c>
      <c r="M2927" s="8" t="str">
        <f>IF(Sales_Pipeline[[#This Row],[Close_Date]]="","","Q"&amp;ROUNDUP(MONTH(Sales_Pipeline[[#This Row],[Close_Date]])/3,0))</f>
        <v>Q2</v>
      </c>
      <c r="N2927" s="2" cm="1">
        <f t="array" ref="N2927">IFERROR(_xlfn.IFS(Sales_Pipeline[[#This Row],[Deal_Stage]]="Won",_xlfn.XLOOKUP(Sales_Pipeline[[#This Row],[Product]],Products!$A$2:$A$8,Products!$C$2:$C$8),Sales_Pipeline[[#This Row],[Deal_Stage]]="Lost",_xlfn.XLOOKUP(Sales_Pipeline[[#This Row],[Product]],Products!$A$2:$A$8,Products!$C$2:$C$8)),"")</f>
        <v>3393</v>
      </c>
      <c r="O2927" s="2">
        <v>0</v>
      </c>
    </row>
    <row r="2928" spans="1:15" x14ac:dyDescent="0.3">
      <c r="A2928" t="s">
        <v>3074</v>
      </c>
      <c r="B2928" t="s">
        <v>7</v>
      </c>
      <c r="C2928" t="str">
        <f>_xlfn.XLOOKUP(Sales_Pipeline[[#This Row],[Sales_Agent]],Sales_Teams[Sales_Agent],Sales_Teams[Manager])</f>
        <v>Dustin Brinkmann</v>
      </c>
      <c r="D2928" t="str">
        <f>_xlfn.XLOOKUP(Sales_Pipeline[[#This Row],[Manager]],Sales_Teams[Manager],Sales_Teams[Regional_Office])</f>
        <v>Central</v>
      </c>
      <c r="E2928" t="s">
        <v>63</v>
      </c>
      <c r="F2928" t="s">
        <v>318</v>
      </c>
      <c r="G2928" t="str">
        <f>IFERROR(_xlfn.XLOOKUP(Sales_Pipeline[[#This Row],[Account]],Accounts!$A$2:$A$86,Accounts!$F$2:$F$86),"")</f>
        <v>Kenya</v>
      </c>
      <c r="H2928" t="s">
        <v>57</v>
      </c>
      <c r="I2928" s="3">
        <v>42859</v>
      </c>
      <c r="J2928" s="3">
        <v>42956</v>
      </c>
      <c r="K2928" s="8" t="str">
        <f>IF(Sales_Pipeline[[#This Row],[Close_Date]]="","",TEXT(Sales_Pipeline[[#This Row],[Close_Date]],"ddd"))</f>
        <v>Wed</v>
      </c>
      <c r="L2928" s="8" t="str">
        <f>IF(Sales_Pipeline[[#This Row],[Close_Date]]="","",TEXT(Sales_Pipeline[[#This Row],[Close_Date]],"mmm"))</f>
        <v>Aug</v>
      </c>
      <c r="M2928" s="8" t="str">
        <f>IF(Sales_Pipeline[[#This Row],[Close_Date]]="","","Q"&amp;ROUNDUP(MONTH(Sales_Pipeline[[#This Row],[Close_Date]])/3,0))</f>
        <v>Q3</v>
      </c>
      <c r="N2928" s="2" cm="1">
        <f t="array" ref="N2928">IFERROR(_xlfn.IFS(Sales_Pipeline[[#This Row],[Deal_Stage]]="Won",_xlfn.XLOOKUP(Sales_Pipeline[[#This Row],[Product]],Products!$A$2:$A$8,Products!$C$2:$C$8),Sales_Pipeline[[#This Row],[Deal_Stage]]="Lost",_xlfn.XLOOKUP(Sales_Pipeline[[#This Row],[Product]],Products!$A$2:$A$8,Products!$C$2:$C$8)),"")</f>
        <v>550</v>
      </c>
      <c r="O2928" s="2">
        <v>590</v>
      </c>
    </row>
    <row r="2929" spans="1:15" x14ac:dyDescent="0.3">
      <c r="A2929" t="s">
        <v>3075</v>
      </c>
      <c r="B2929" t="s">
        <v>32</v>
      </c>
      <c r="C2929" t="str">
        <f>_xlfn.XLOOKUP(Sales_Pipeline[[#This Row],[Sales_Agent]],Sales_Teams[Sales_Agent],Sales_Teams[Manager])</f>
        <v>Celia Rouche</v>
      </c>
      <c r="D2929" t="str">
        <f>_xlfn.XLOOKUP(Sales_Pipeline[[#This Row],[Manager]],Sales_Teams[Manager],Sales_Teams[Regional_Office])</f>
        <v>West</v>
      </c>
      <c r="E2929" t="s">
        <v>63</v>
      </c>
      <c r="F2929" t="s">
        <v>177</v>
      </c>
      <c r="G2929" t="str">
        <f>IFERROR(_xlfn.XLOOKUP(Sales_Pipeline[[#This Row],[Account]],Accounts!$A$2:$A$86,Accounts!$F$2:$F$86),"")</f>
        <v>United States</v>
      </c>
      <c r="H2929" t="s">
        <v>57</v>
      </c>
      <c r="I2929" s="3">
        <v>42859</v>
      </c>
      <c r="J2929" s="3">
        <v>42961</v>
      </c>
      <c r="K2929" s="8" t="str">
        <f>IF(Sales_Pipeline[[#This Row],[Close_Date]]="","",TEXT(Sales_Pipeline[[#This Row],[Close_Date]],"ddd"))</f>
        <v>Mon</v>
      </c>
      <c r="L2929" s="8" t="str">
        <f>IF(Sales_Pipeline[[#This Row],[Close_Date]]="","",TEXT(Sales_Pipeline[[#This Row],[Close_Date]],"mmm"))</f>
        <v>Aug</v>
      </c>
      <c r="M2929" s="8" t="str">
        <f>IF(Sales_Pipeline[[#This Row],[Close_Date]]="","","Q"&amp;ROUNDUP(MONTH(Sales_Pipeline[[#This Row],[Close_Date]])/3,0))</f>
        <v>Q3</v>
      </c>
      <c r="N2929" s="2" cm="1">
        <f t="array" ref="N2929">IFERROR(_xlfn.IFS(Sales_Pipeline[[#This Row],[Deal_Stage]]="Won",_xlfn.XLOOKUP(Sales_Pipeline[[#This Row],[Product]],Products!$A$2:$A$8,Products!$C$2:$C$8),Sales_Pipeline[[#This Row],[Deal_Stage]]="Lost",_xlfn.XLOOKUP(Sales_Pipeline[[#This Row],[Product]],Products!$A$2:$A$8,Products!$C$2:$C$8)),"")</f>
        <v>550</v>
      </c>
      <c r="O2929" s="2">
        <v>578</v>
      </c>
    </row>
    <row r="2930" spans="1:15" x14ac:dyDescent="0.3">
      <c r="A2930" t="s">
        <v>3076</v>
      </c>
      <c r="B2930" t="s">
        <v>17</v>
      </c>
      <c r="C2930" t="str">
        <f>_xlfn.XLOOKUP(Sales_Pipeline[[#This Row],[Sales_Agent]],Sales_Teams[Sales_Agent],Sales_Teams[Manager])</f>
        <v>Cara Losch</v>
      </c>
      <c r="D2930" t="str">
        <f>_xlfn.XLOOKUP(Sales_Pipeline[[#This Row],[Manager]],Sales_Teams[Manager],Sales_Teams[Regional_Office])</f>
        <v>East</v>
      </c>
      <c r="E2930" t="s">
        <v>8953</v>
      </c>
      <c r="F2930" t="s">
        <v>253</v>
      </c>
      <c r="G2930" t="str">
        <f>IFERROR(_xlfn.XLOOKUP(Sales_Pipeline[[#This Row],[Account]],Accounts!$A$2:$A$86,Accounts!$F$2:$F$86),"")</f>
        <v>United States</v>
      </c>
      <c r="H2930" t="s">
        <v>82</v>
      </c>
      <c r="I2930" s="3">
        <v>42859</v>
      </c>
      <c r="J2930" s="3">
        <v>42953</v>
      </c>
      <c r="K2930" s="8" t="str">
        <f>IF(Sales_Pipeline[[#This Row],[Close_Date]]="","",TEXT(Sales_Pipeline[[#This Row],[Close_Date]],"ddd"))</f>
        <v>Sun</v>
      </c>
      <c r="L2930" s="8" t="str">
        <f>IF(Sales_Pipeline[[#This Row],[Close_Date]]="","",TEXT(Sales_Pipeline[[#This Row],[Close_Date]],"mmm"))</f>
        <v>Aug</v>
      </c>
      <c r="M2930" s="8" t="str">
        <f>IF(Sales_Pipeline[[#This Row],[Close_Date]]="","","Q"&amp;ROUNDUP(MONTH(Sales_Pipeline[[#This Row],[Close_Date]])/3,0))</f>
        <v>Q3</v>
      </c>
      <c r="N2930" s="2" cm="1">
        <f t="array" ref="N2930">IFERROR(_xlfn.IFS(Sales_Pipeline[[#This Row],[Deal_Stage]]="Won",_xlfn.XLOOKUP(Sales_Pipeline[[#This Row],[Product]],Products!$A$2:$A$8,Products!$C$2:$C$8),Sales_Pipeline[[#This Row],[Deal_Stage]]="Lost",_xlfn.XLOOKUP(Sales_Pipeline[[#This Row],[Product]],Products!$A$2:$A$8,Products!$C$2:$C$8)),"")</f>
        <v>4821</v>
      </c>
      <c r="O2930" s="2">
        <v>0</v>
      </c>
    </row>
    <row r="2931" spans="1:15" x14ac:dyDescent="0.3">
      <c r="A2931" t="s">
        <v>3077</v>
      </c>
      <c r="B2931" t="s">
        <v>23</v>
      </c>
      <c r="C2931" t="str">
        <f>_xlfn.XLOOKUP(Sales_Pipeline[[#This Row],[Sales_Agent]],Sales_Teams[Sales_Agent],Sales_Teams[Manager])</f>
        <v>Cara Losch</v>
      </c>
      <c r="D2931" t="str">
        <f>_xlfn.XLOOKUP(Sales_Pipeline[[#This Row],[Manager]],Sales_Teams[Manager],Sales_Teams[Regional_Office])</f>
        <v>East</v>
      </c>
      <c r="E2931" t="s">
        <v>76</v>
      </c>
      <c r="G2931" t="str">
        <f>IFERROR(_xlfn.XLOOKUP(Sales_Pipeline[[#This Row],[Account]],Accounts!$A$2:$A$86,Accounts!$F$2:$F$86),"")</f>
        <v/>
      </c>
      <c r="H2931" t="s">
        <v>77</v>
      </c>
      <c r="I2931" s="3">
        <v>42859</v>
      </c>
      <c r="K2931" s="8" t="str">
        <f>IF(Sales_Pipeline[[#This Row],[Close_Date]]="","",TEXT(Sales_Pipeline[[#This Row],[Close_Date]],"ddd"))</f>
        <v/>
      </c>
      <c r="L2931" s="8" t="str">
        <f>IF(Sales_Pipeline[[#This Row],[Close_Date]]="","",TEXT(Sales_Pipeline[[#This Row],[Close_Date]],"mmm"))</f>
        <v/>
      </c>
      <c r="M2931" s="8" t="str">
        <f>IF(Sales_Pipeline[[#This Row],[Close_Date]]="","","Q"&amp;ROUNDUP(MONTH(Sales_Pipeline[[#This Row],[Close_Date]])/3,0))</f>
        <v/>
      </c>
      <c r="N2931" s="2" t="str" cm="1">
        <f t="array" ref="N2931">IFERROR(_xlfn.IFS(Sales_Pipeline[[#This Row],[Deal_Stage]]="Won",_xlfn.XLOOKUP(Sales_Pipeline[[#This Row],[Product]],Products!$A$2:$A$8,Products!$C$2:$C$8),Sales_Pipeline[[#This Row],[Deal_Stage]]="Lost",_xlfn.XLOOKUP(Sales_Pipeline[[#This Row],[Product]],Products!$A$2:$A$8,Products!$C$2:$C$8)),"")</f>
        <v/>
      </c>
      <c r="O2931" s="2">
        <v>0</v>
      </c>
    </row>
    <row r="2932" spans="1:15" x14ac:dyDescent="0.3">
      <c r="A2932" t="s">
        <v>3078</v>
      </c>
      <c r="B2932" t="s">
        <v>44</v>
      </c>
      <c r="C2932" t="str">
        <f>_xlfn.XLOOKUP(Sales_Pipeline[[#This Row],[Sales_Agent]],Sales_Teams[Sales_Agent],Sales_Teams[Manager])</f>
        <v>Summer Sewald</v>
      </c>
      <c r="D2932" t="str">
        <f>_xlfn.XLOOKUP(Sales_Pipeline[[#This Row],[Manager]],Sales_Teams[Manager],Sales_Teams[Regional_Office])</f>
        <v>West</v>
      </c>
      <c r="E2932" t="s">
        <v>63</v>
      </c>
      <c r="F2932" t="s">
        <v>201</v>
      </c>
      <c r="G2932" t="str">
        <f>IFERROR(_xlfn.XLOOKUP(Sales_Pipeline[[#This Row],[Account]],Accounts!$A$2:$A$86,Accounts!$F$2:$F$86),"")</f>
        <v>United States</v>
      </c>
      <c r="H2932" t="s">
        <v>82</v>
      </c>
      <c r="I2932" s="3">
        <v>42859</v>
      </c>
      <c r="J2932" s="3">
        <v>42864</v>
      </c>
      <c r="K2932" s="8" t="str">
        <f>IF(Sales_Pipeline[[#This Row],[Close_Date]]="","",TEXT(Sales_Pipeline[[#This Row],[Close_Date]],"ddd"))</f>
        <v>Tue</v>
      </c>
      <c r="L2932" s="8" t="str">
        <f>IF(Sales_Pipeline[[#This Row],[Close_Date]]="","",TEXT(Sales_Pipeline[[#This Row],[Close_Date]],"mmm"))</f>
        <v>May</v>
      </c>
      <c r="M2932" s="8" t="str">
        <f>IF(Sales_Pipeline[[#This Row],[Close_Date]]="","","Q"&amp;ROUNDUP(MONTH(Sales_Pipeline[[#This Row],[Close_Date]])/3,0))</f>
        <v>Q2</v>
      </c>
      <c r="N2932" s="2" cm="1">
        <f t="array" ref="N2932">IFERROR(_xlfn.IFS(Sales_Pipeline[[#This Row],[Deal_Stage]]="Won",_xlfn.XLOOKUP(Sales_Pipeline[[#This Row],[Product]],Products!$A$2:$A$8,Products!$C$2:$C$8),Sales_Pipeline[[#This Row],[Deal_Stage]]="Lost",_xlfn.XLOOKUP(Sales_Pipeline[[#This Row],[Product]],Products!$A$2:$A$8,Products!$C$2:$C$8)),"")</f>
        <v>550</v>
      </c>
      <c r="O2932" s="2">
        <v>0</v>
      </c>
    </row>
    <row r="2933" spans="1:15" x14ac:dyDescent="0.3">
      <c r="A2933" t="s">
        <v>3079</v>
      </c>
      <c r="B2933" t="s">
        <v>3</v>
      </c>
      <c r="C2933" t="str">
        <f>_xlfn.XLOOKUP(Sales_Pipeline[[#This Row],[Sales_Agent]],Sales_Teams[Sales_Agent],Sales_Teams[Manager])</f>
        <v>Dustin Brinkmann</v>
      </c>
      <c r="D2933" t="str">
        <f>_xlfn.XLOOKUP(Sales_Pipeline[[#This Row],[Manager]],Sales_Teams[Manager],Sales_Teams[Regional_Office])</f>
        <v>Central</v>
      </c>
      <c r="E2933" t="s">
        <v>76</v>
      </c>
      <c r="F2933" t="s">
        <v>79</v>
      </c>
      <c r="G2933" t="str">
        <f>IFERROR(_xlfn.XLOOKUP(Sales_Pipeline[[#This Row],[Account]],Accounts!$A$2:$A$86,Accounts!$F$2:$F$86),"")</f>
        <v>Philipines</v>
      </c>
      <c r="H2933" t="s">
        <v>82</v>
      </c>
      <c r="I2933" s="3">
        <v>42860</v>
      </c>
      <c r="J2933" s="3">
        <v>42962</v>
      </c>
      <c r="K2933" s="8" t="str">
        <f>IF(Sales_Pipeline[[#This Row],[Close_Date]]="","",TEXT(Sales_Pipeline[[#This Row],[Close_Date]],"ddd"))</f>
        <v>Tue</v>
      </c>
      <c r="L2933" s="8" t="str">
        <f>IF(Sales_Pipeline[[#This Row],[Close_Date]]="","",TEXT(Sales_Pipeline[[#This Row],[Close_Date]],"mmm"))</f>
        <v>Aug</v>
      </c>
      <c r="M2933" s="8" t="str">
        <f>IF(Sales_Pipeline[[#This Row],[Close_Date]]="","","Q"&amp;ROUNDUP(MONTH(Sales_Pipeline[[#This Row],[Close_Date]])/3,0))</f>
        <v>Q3</v>
      </c>
      <c r="N2933" s="2" cm="1">
        <f t="array" ref="N2933">IFERROR(_xlfn.IFS(Sales_Pipeline[[#This Row],[Deal_Stage]]="Won",_xlfn.XLOOKUP(Sales_Pipeline[[#This Row],[Product]],Products!$A$2:$A$8,Products!$C$2:$C$8),Sales_Pipeline[[#This Row],[Deal_Stage]]="Lost",_xlfn.XLOOKUP(Sales_Pipeline[[#This Row],[Product]],Products!$A$2:$A$8,Products!$C$2:$C$8)),"")</f>
        <v>3393</v>
      </c>
      <c r="O2933" s="2">
        <v>0</v>
      </c>
    </row>
    <row r="2934" spans="1:15" x14ac:dyDescent="0.3">
      <c r="A2934" t="s">
        <v>3080</v>
      </c>
      <c r="B2934" t="s">
        <v>27</v>
      </c>
      <c r="C2934" t="str">
        <f>_xlfn.XLOOKUP(Sales_Pipeline[[#This Row],[Sales_Agent]],Sales_Teams[Sales_Agent],Sales_Teams[Manager])</f>
        <v>Rocco Neubert</v>
      </c>
      <c r="D2934" t="str">
        <f>_xlfn.XLOOKUP(Sales_Pipeline[[#This Row],[Manager]],Sales_Teams[Manager],Sales_Teams[Regional_Office])</f>
        <v>East</v>
      </c>
      <c r="E2934" t="s">
        <v>55</v>
      </c>
      <c r="F2934" t="s">
        <v>120</v>
      </c>
      <c r="G2934" t="str">
        <f>IFERROR(_xlfn.XLOOKUP(Sales_Pipeline[[#This Row],[Account]],Accounts!$A$2:$A$86,Accounts!$F$2:$F$86),"")</f>
        <v>United States</v>
      </c>
      <c r="H2934" t="s">
        <v>77</v>
      </c>
      <c r="I2934" s="3">
        <v>42860</v>
      </c>
      <c r="K2934" s="8" t="str">
        <f>IF(Sales_Pipeline[[#This Row],[Close_Date]]="","",TEXT(Sales_Pipeline[[#This Row],[Close_Date]],"ddd"))</f>
        <v/>
      </c>
      <c r="L2934" s="8" t="str">
        <f>IF(Sales_Pipeline[[#This Row],[Close_Date]]="","",TEXT(Sales_Pipeline[[#This Row],[Close_Date]],"mmm"))</f>
        <v/>
      </c>
      <c r="M2934" s="8" t="str">
        <f>IF(Sales_Pipeline[[#This Row],[Close_Date]]="","","Q"&amp;ROUNDUP(MONTH(Sales_Pipeline[[#This Row],[Close_Date]])/3,0))</f>
        <v/>
      </c>
      <c r="N2934" s="2" t="str" cm="1">
        <f t="array" ref="N2934">IFERROR(_xlfn.IFS(Sales_Pipeline[[#This Row],[Deal_Stage]]="Won",_xlfn.XLOOKUP(Sales_Pipeline[[#This Row],[Product]],Products!$A$2:$A$8,Products!$C$2:$C$8),Sales_Pipeline[[#This Row],[Deal_Stage]]="Lost",_xlfn.XLOOKUP(Sales_Pipeline[[#This Row],[Product]],Products!$A$2:$A$8,Products!$C$2:$C$8)),"")</f>
        <v/>
      </c>
      <c r="O2934" s="2">
        <v>0</v>
      </c>
    </row>
    <row r="2935" spans="1:15" x14ac:dyDescent="0.3">
      <c r="A2935" t="s">
        <v>3081</v>
      </c>
      <c r="B2935" t="s">
        <v>27</v>
      </c>
      <c r="C2935" t="str">
        <f>_xlfn.XLOOKUP(Sales_Pipeline[[#This Row],[Sales_Agent]],Sales_Teams[Sales_Agent],Sales_Teams[Manager])</f>
        <v>Rocco Neubert</v>
      </c>
      <c r="D2935" t="str">
        <f>_xlfn.XLOOKUP(Sales_Pipeline[[#This Row],[Manager]],Sales_Teams[Manager],Sales_Teams[Regional_Office])</f>
        <v>East</v>
      </c>
      <c r="E2935" t="s">
        <v>8953</v>
      </c>
      <c r="F2935" t="s">
        <v>225</v>
      </c>
      <c r="G2935" t="str">
        <f>IFERROR(_xlfn.XLOOKUP(Sales_Pipeline[[#This Row],[Account]],Accounts!$A$2:$A$86,Accounts!$F$2:$F$86),"")</f>
        <v>United States</v>
      </c>
      <c r="H2935" t="s">
        <v>57</v>
      </c>
      <c r="I2935" s="3">
        <v>42860</v>
      </c>
      <c r="J2935" s="3">
        <v>42952</v>
      </c>
      <c r="K2935" s="8" t="str">
        <f>IF(Sales_Pipeline[[#This Row],[Close_Date]]="","",TEXT(Sales_Pipeline[[#This Row],[Close_Date]],"ddd"))</f>
        <v>Sat</v>
      </c>
      <c r="L2935" s="8" t="str">
        <f>IF(Sales_Pipeline[[#This Row],[Close_Date]]="","",TEXT(Sales_Pipeline[[#This Row],[Close_Date]],"mmm"))</f>
        <v>Aug</v>
      </c>
      <c r="M2935" s="8" t="str">
        <f>IF(Sales_Pipeline[[#This Row],[Close_Date]]="","","Q"&amp;ROUNDUP(MONTH(Sales_Pipeline[[#This Row],[Close_Date]])/3,0))</f>
        <v>Q3</v>
      </c>
      <c r="N2935" s="2" cm="1">
        <f t="array" ref="N2935">IFERROR(_xlfn.IFS(Sales_Pipeline[[#This Row],[Deal_Stage]]="Won",_xlfn.XLOOKUP(Sales_Pipeline[[#This Row],[Product]],Products!$A$2:$A$8,Products!$C$2:$C$8),Sales_Pipeline[[#This Row],[Deal_Stage]]="Lost",_xlfn.XLOOKUP(Sales_Pipeline[[#This Row],[Product]],Products!$A$2:$A$8,Products!$C$2:$C$8)),"")</f>
        <v>4821</v>
      </c>
      <c r="O2935" s="2">
        <v>4697</v>
      </c>
    </row>
    <row r="2936" spans="1:15" x14ac:dyDescent="0.3">
      <c r="A2936" t="s">
        <v>3082</v>
      </c>
      <c r="B2936" t="s">
        <v>28</v>
      </c>
      <c r="C2936" t="str">
        <f>_xlfn.XLOOKUP(Sales_Pipeline[[#This Row],[Sales_Agent]],Sales_Teams[Sales_Agent],Sales_Teams[Manager])</f>
        <v>Rocco Neubert</v>
      </c>
      <c r="D2936" t="str">
        <f>_xlfn.XLOOKUP(Sales_Pipeline[[#This Row],[Manager]],Sales_Teams[Manager],Sales_Teams[Regional_Office])</f>
        <v>East</v>
      </c>
      <c r="E2936" t="s">
        <v>8953</v>
      </c>
      <c r="F2936" t="s">
        <v>194</v>
      </c>
      <c r="G2936" t="str">
        <f>IFERROR(_xlfn.XLOOKUP(Sales_Pipeline[[#This Row],[Account]],Accounts!$A$2:$A$86,Accounts!$F$2:$F$86),"")</f>
        <v>United States</v>
      </c>
      <c r="H2936" t="s">
        <v>82</v>
      </c>
      <c r="I2936" s="3">
        <v>42860</v>
      </c>
      <c r="J2936" s="3">
        <v>42960</v>
      </c>
      <c r="K2936" s="8" t="str">
        <f>IF(Sales_Pipeline[[#This Row],[Close_Date]]="","",TEXT(Sales_Pipeline[[#This Row],[Close_Date]],"ddd"))</f>
        <v>Sun</v>
      </c>
      <c r="L2936" s="8" t="str">
        <f>IF(Sales_Pipeline[[#This Row],[Close_Date]]="","",TEXT(Sales_Pipeline[[#This Row],[Close_Date]],"mmm"))</f>
        <v>Aug</v>
      </c>
      <c r="M2936" s="8" t="str">
        <f>IF(Sales_Pipeline[[#This Row],[Close_Date]]="","","Q"&amp;ROUNDUP(MONTH(Sales_Pipeline[[#This Row],[Close_Date]])/3,0))</f>
        <v>Q3</v>
      </c>
      <c r="N2936" s="2" cm="1">
        <f t="array" ref="N2936">IFERROR(_xlfn.IFS(Sales_Pipeline[[#This Row],[Deal_Stage]]="Won",_xlfn.XLOOKUP(Sales_Pipeline[[#This Row],[Product]],Products!$A$2:$A$8,Products!$C$2:$C$8),Sales_Pipeline[[#This Row],[Deal_Stage]]="Lost",_xlfn.XLOOKUP(Sales_Pipeline[[#This Row],[Product]],Products!$A$2:$A$8,Products!$C$2:$C$8)),"")</f>
        <v>4821</v>
      </c>
      <c r="O2936" s="2">
        <v>0</v>
      </c>
    </row>
    <row r="2937" spans="1:15" x14ac:dyDescent="0.3">
      <c r="A2937" t="s">
        <v>3083</v>
      </c>
      <c r="B2937" t="s">
        <v>28</v>
      </c>
      <c r="C2937" t="str">
        <f>_xlfn.XLOOKUP(Sales_Pipeline[[#This Row],[Sales_Agent]],Sales_Teams[Sales_Agent],Sales_Teams[Manager])</f>
        <v>Rocco Neubert</v>
      </c>
      <c r="D2937" t="str">
        <f>_xlfn.XLOOKUP(Sales_Pipeline[[#This Row],[Manager]],Sales_Teams[Manager],Sales_Teams[Regional_Office])</f>
        <v>East</v>
      </c>
      <c r="E2937" t="s">
        <v>8953</v>
      </c>
      <c r="F2937" t="s">
        <v>194</v>
      </c>
      <c r="G2937" t="str">
        <f>IFERROR(_xlfn.XLOOKUP(Sales_Pipeline[[#This Row],[Account]],Accounts!$A$2:$A$86,Accounts!$F$2:$F$86),"")</f>
        <v>United States</v>
      </c>
      <c r="H2937" t="s">
        <v>82</v>
      </c>
      <c r="I2937" s="3">
        <v>42860</v>
      </c>
      <c r="J2937" s="3">
        <v>42885</v>
      </c>
      <c r="K2937" s="8" t="str">
        <f>IF(Sales_Pipeline[[#This Row],[Close_Date]]="","",TEXT(Sales_Pipeline[[#This Row],[Close_Date]],"ddd"))</f>
        <v>Tue</v>
      </c>
      <c r="L2937" s="8" t="str">
        <f>IF(Sales_Pipeline[[#This Row],[Close_Date]]="","",TEXT(Sales_Pipeline[[#This Row],[Close_Date]],"mmm"))</f>
        <v>May</v>
      </c>
      <c r="M2937" s="8" t="str">
        <f>IF(Sales_Pipeline[[#This Row],[Close_Date]]="","","Q"&amp;ROUNDUP(MONTH(Sales_Pipeline[[#This Row],[Close_Date]])/3,0))</f>
        <v>Q2</v>
      </c>
      <c r="N2937" s="2" cm="1">
        <f t="array" ref="N2937">IFERROR(_xlfn.IFS(Sales_Pipeline[[#This Row],[Deal_Stage]]="Won",_xlfn.XLOOKUP(Sales_Pipeline[[#This Row],[Product]],Products!$A$2:$A$8,Products!$C$2:$C$8),Sales_Pipeline[[#This Row],[Deal_Stage]]="Lost",_xlfn.XLOOKUP(Sales_Pipeline[[#This Row],[Product]],Products!$A$2:$A$8,Products!$C$2:$C$8)),"")</f>
        <v>4821</v>
      </c>
      <c r="O2937" s="2">
        <v>0</v>
      </c>
    </row>
    <row r="2938" spans="1:15" x14ac:dyDescent="0.3">
      <c r="A2938" t="s">
        <v>3084</v>
      </c>
      <c r="B2938" t="s">
        <v>28</v>
      </c>
      <c r="C2938" t="str">
        <f>_xlfn.XLOOKUP(Sales_Pipeline[[#This Row],[Sales_Agent]],Sales_Teams[Sales_Agent],Sales_Teams[Manager])</f>
        <v>Rocco Neubert</v>
      </c>
      <c r="D2938" t="str">
        <f>_xlfn.XLOOKUP(Sales_Pipeline[[#This Row],[Manager]],Sales_Teams[Manager],Sales_Teams[Regional_Office])</f>
        <v>East</v>
      </c>
      <c r="E2938" t="s">
        <v>55</v>
      </c>
      <c r="F2938" t="s">
        <v>196</v>
      </c>
      <c r="G2938" t="str">
        <f>IFERROR(_xlfn.XLOOKUP(Sales_Pipeline[[#This Row],[Account]],Accounts!$A$2:$A$86,Accounts!$F$2:$F$86),"")</f>
        <v>United States</v>
      </c>
      <c r="H2938" t="s">
        <v>57</v>
      </c>
      <c r="I2938" s="3">
        <v>42860</v>
      </c>
      <c r="J2938" s="3">
        <v>42973</v>
      </c>
      <c r="K2938" s="8" t="str">
        <f>IF(Sales_Pipeline[[#This Row],[Close_Date]]="","",TEXT(Sales_Pipeline[[#This Row],[Close_Date]],"ddd"))</f>
        <v>Sat</v>
      </c>
      <c r="L2938" s="8" t="str">
        <f>IF(Sales_Pipeline[[#This Row],[Close_Date]]="","",TEXT(Sales_Pipeline[[#This Row],[Close_Date]],"mmm"))</f>
        <v>Aug</v>
      </c>
      <c r="M2938" s="8" t="str">
        <f>IF(Sales_Pipeline[[#This Row],[Close_Date]]="","","Q"&amp;ROUNDUP(MONTH(Sales_Pipeline[[#This Row],[Close_Date]])/3,0))</f>
        <v>Q3</v>
      </c>
      <c r="N2938" s="2" cm="1">
        <f t="array" ref="N2938">IFERROR(_xlfn.IFS(Sales_Pipeline[[#This Row],[Deal_Stage]]="Won",_xlfn.XLOOKUP(Sales_Pipeline[[#This Row],[Product]],Products!$A$2:$A$8,Products!$C$2:$C$8),Sales_Pipeline[[#This Row],[Deal_Stage]]="Lost",_xlfn.XLOOKUP(Sales_Pipeline[[#This Row],[Product]],Products!$A$2:$A$8,Products!$C$2:$C$8)),"")</f>
        <v>1096</v>
      </c>
      <c r="O2938" s="2">
        <v>1161</v>
      </c>
    </row>
    <row r="2939" spans="1:15" x14ac:dyDescent="0.3">
      <c r="A2939" t="s">
        <v>3085</v>
      </c>
      <c r="B2939" t="s">
        <v>28</v>
      </c>
      <c r="C2939" t="str">
        <f>_xlfn.XLOOKUP(Sales_Pipeline[[#This Row],[Sales_Agent]],Sales_Teams[Sales_Agent],Sales_Teams[Manager])</f>
        <v>Rocco Neubert</v>
      </c>
      <c r="D2939" t="str">
        <f>_xlfn.XLOOKUP(Sales_Pipeline[[#This Row],[Manager]],Sales_Teams[Manager],Sales_Teams[Regional_Office])</f>
        <v>East</v>
      </c>
      <c r="E2939" t="s">
        <v>55</v>
      </c>
      <c r="F2939" t="s">
        <v>103</v>
      </c>
      <c r="G2939" t="str">
        <f>IFERROR(_xlfn.XLOOKUP(Sales_Pipeline[[#This Row],[Account]],Accounts!$A$2:$A$86,Accounts!$F$2:$F$86),"")</f>
        <v>United States</v>
      </c>
      <c r="H2939" t="s">
        <v>57</v>
      </c>
      <c r="I2939" s="3">
        <v>42860</v>
      </c>
      <c r="J2939" s="3">
        <v>42861</v>
      </c>
      <c r="K2939" s="8" t="str">
        <f>IF(Sales_Pipeline[[#This Row],[Close_Date]]="","",TEXT(Sales_Pipeline[[#This Row],[Close_Date]],"ddd"))</f>
        <v>Sat</v>
      </c>
      <c r="L2939" s="8" t="str">
        <f>IF(Sales_Pipeline[[#This Row],[Close_Date]]="","",TEXT(Sales_Pipeline[[#This Row],[Close_Date]],"mmm"))</f>
        <v>May</v>
      </c>
      <c r="M2939" s="8" t="str">
        <f>IF(Sales_Pipeline[[#This Row],[Close_Date]]="","","Q"&amp;ROUNDUP(MONTH(Sales_Pipeline[[#This Row],[Close_Date]])/3,0))</f>
        <v>Q2</v>
      </c>
      <c r="N2939" s="2" cm="1">
        <f t="array" ref="N2939">IFERROR(_xlfn.IFS(Sales_Pipeline[[#This Row],[Deal_Stage]]="Won",_xlfn.XLOOKUP(Sales_Pipeline[[#This Row],[Product]],Products!$A$2:$A$8,Products!$C$2:$C$8),Sales_Pipeline[[#This Row],[Deal_Stage]]="Lost",_xlfn.XLOOKUP(Sales_Pipeline[[#This Row],[Product]],Products!$A$2:$A$8,Products!$C$2:$C$8)),"")</f>
        <v>1096</v>
      </c>
      <c r="O2939" s="2">
        <v>1101</v>
      </c>
    </row>
    <row r="2940" spans="1:15" x14ac:dyDescent="0.3">
      <c r="A2940" t="s">
        <v>3086</v>
      </c>
      <c r="B2940" t="s">
        <v>10</v>
      </c>
      <c r="C2940" t="str">
        <f>_xlfn.XLOOKUP(Sales_Pipeline[[#This Row],[Sales_Agent]],Sales_Teams[Sales_Agent],Sales_Teams[Manager])</f>
        <v>Melvin Marxen</v>
      </c>
      <c r="D2940" t="str">
        <f>_xlfn.XLOOKUP(Sales_Pipeline[[#This Row],[Manager]],Sales_Teams[Manager],Sales_Teams[Regional_Office])</f>
        <v>Central</v>
      </c>
      <c r="E2940" t="s">
        <v>63</v>
      </c>
      <c r="F2940" t="s">
        <v>333</v>
      </c>
      <c r="G2940" t="str">
        <f>IFERROR(_xlfn.XLOOKUP(Sales_Pipeline[[#This Row],[Account]],Accounts!$A$2:$A$86,Accounts!$F$2:$F$86),"")</f>
        <v>United States</v>
      </c>
      <c r="H2940" t="s">
        <v>57</v>
      </c>
      <c r="I2940" s="3">
        <v>42860</v>
      </c>
      <c r="J2940" s="3">
        <v>42959</v>
      </c>
      <c r="K2940" s="8" t="str">
        <f>IF(Sales_Pipeline[[#This Row],[Close_Date]]="","",TEXT(Sales_Pipeline[[#This Row],[Close_Date]],"ddd"))</f>
        <v>Sat</v>
      </c>
      <c r="L2940" s="8" t="str">
        <f>IF(Sales_Pipeline[[#This Row],[Close_Date]]="","",TEXT(Sales_Pipeline[[#This Row],[Close_Date]],"mmm"))</f>
        <v>Aug</v>
      </c>
      <c r="M2940" s="8" t="str">
        <f>IF(Sales_Pipeline[[#This Row],[Close_Date]]="","","Q"&amp;ROUNDUP(MONTH(Sales_Pipeline[[#This Row],[Close_Date]])/3,0))</f>
        <v>Q3</v>
      </c>
      <c r="N2940" s="2" cm="1">
        <f t="array" ref="N2940">IFERROR(_xlfn.IFS(Sales_Pipeline[[#This Row],[Deal_Stage]]="Won",_xlfn.XLOOKUP(Sales_Pipeline[[#This Row],[Product]],Products!$A$2:$A$8,Products!$C$2:$C$8),Sales_Pipeline[[#This Row],[Deal_Stage]]="Lost",_xlfn.XLOOKUP(Sales_Pipeline[[#This Row],[Product]],Products!$A$2:$A$8,Products!$C$2:$C$8)),"")</f>
        <v>550</v>
      </c>
      <c r="O2940" s="2">
        <v>511</v>
      </c>
    </row>
    <row r="2941" spans="1:15" x14ac:dyDescent="0.3">
      <c r="A2941" t="s">
        <v>3087</v>
      </c>
      <c r="B2941" t="s">
        <v>10</v>
      </c>
      <c r="C2941" t="str">
        <f>_xlfn.XLOOKUP(Sales_Pipeline[[#This Row],[Sales_Agent]],Sales_Teams[Sales_Agent],Sales_Teams[Manager])</f>
        <v>Melvin Marxen</v>
      </c>
      <c r="D2941" t="str">
        <f>_xlfn.XLOOKUP(Sales_Pipeline[[#This Row],[Manager]],Sales_Teams[Manager],Sales_Teams[Regional_Office])</f>
        <v>Central</v>
      </c>
      <c r="E2941" t="s">
        <v>61</v>
      </c>
      <c r="F2941" t="s">
        <v>234</v>
      </c>
      <c r="G2941" t="str">
        <f>IFERROR(_xlfn.XLOOKUP(Sales_Pipeline[[#This Row],[Account]],Accounts!$A$2:$A$86,Accounts!$F$2:$F$86),"")</f>
        <v>United States</v>
      </c>
      <c r="H2941" t="s">
        <v>57</v>
      </c>
      <c r="I2941" s="3">
        <v>42860</v>
      </c>
      <c r="J2941" s="3">
        <v>42948</v>
      </c>
      <c r="K2941" s="8" t="str">
        <f>IF(Sales_Pipeline[[#This Row],[Close_Date]]="","",TEXT(Sales_Pipeline[[#This Row],[Close_Date]],"ddd"))</f>
        <v>Tue</v>
      </c>
      <c r="L2941" s="8" t="str">
        <f>IF(Sales_Pipeline[[#This Row],[Close_Date]]="","",TEXT(Sales_Pipeline[[#This Row],[Close_Date]],"mmm"))</f>
        <v>Aug</v>
      </c>
      <c r="M2941" s="8" t="str">
        <f>IF(Sales_Pipeline[[#This Row],[Close_Date]]="","","Q"&amp;ROUNDUP(MONTH(Sales_Pipeline[[#This Row],[Close_Date]])/3,0))</f>
        <v>Q3</v>
      </c>
      <c r="N2941" s="2" cm="1">
        <f t="array" ref="N2941">IFERROR(_xlfn.IFS(Sales_Pipeline[[#This Row],[Deal_Stage]]="Won",_xlfn.XLOOKUP(Sales_Pipeline[[#This Row],[Product]],Products!$A$2:$A$8,Products!$C$2:$C$8),Sales_Pipeline[[#This Row],[Deal_Stage]]="Lost",_xlfn.XLOOKUP(Sales_Pipeline[[#This Row],[Product]],Products!$A$2:$A$8,Products!$C$2:$C$8)),"")</f>
        <v>55</v>
      </c>
      <c r="O2941" s="2">
        <v>57</v>
      </c>
    </row>
    <row r="2942" spans="1:15" x14ac:dyDescent="0.3">
      <c r="A2942" t="s">
        <v>3088</v>
      </c>
      <c r="B2942" t="s">
        <v>43</v>
      </c>
      <c r="C2942" t="str">
        <f>_xlfn.XLOOKUP(Sales_Pipeline[[#This Row],[Sales_Agent]],Sales_Teams[Sales_Agent],Sales_Teams[Manager])</f>
        <v>Summer Sewald</v>
      </c>
      <c r="D2942" t="str">
        <f>_xlfn.XLOOKUP(Sales_Pipeline[[#This Row],[Manager]],Sales_Teams[Manager],Sales_Teams[Regional_Office])</f>
        <v>West</v>
      </c>
      <c r="E2942" t="s">
        <v>61</v>
      </c>
      <c r="F2942" t="s">
        <v>120</v>
      </c>
      <c r="G2942" t="str">
        <f>IFERROR(_xlfn.XLOOKUP(Sales_Pipeline[[#This Row],[Account]],Accounts!$A$2:$A$86,Accounts!$F$2:$F$86),"")</f>
        <v>United States</v>
      </c>
      <c r="H2942" t="s">
        <v>82</v>
      </c>
      <c r="I2942" s="3">
        <v>42860</v>
      </c>
      <c r="J2942" s="3">
        <v>42867</v>
      </c>
      <c r="K2942" s="8" t="str">
        <f>IF(Sales_Pipeline[[#This Row],[Close_Date]]="","",TEXT(Sales_Pipeline[[#This Row],[Close_Date]],"ddd"))</f>
        <v>Fri</v>
      </c>
      <c r="L2942" s="8" t="str">
        <f>IF(Sales_Pipeline[[#This Row],[Close_Date]]="","",TEXT(Sales_Pipeline[[#This Row],[Close_Date]],"mmm"))</f>
        <v>May</v>
      </c>
      <c r="M2942" s="8" t="str">
        <f>IF(Sales_Pipeline[[#This Row],[Close_Date]]="","","Q"&amp;ROUNDUP(MONTH(Sales_Pipeline[[#This Row],[Close_Date]])/3,0))</f>
        <v>Q2</v>
      </c>
      <c r="N2942" s="2" cm="1">
        <f t="array" ref="N2942">IFERROR(_xlfn.IFS(Sales_Pipeline[[#This Row],[Deal_Stage]]="Won",_xlfn.XLOOKUP(Sales_Pipeline[[#This Row],[Product]],Products!$A$2:$A$8,Products!$C$2:$C$8),Sales_Pipeline[[#This Row],[Deal_Stage]]="Lost",_xlfn.XLOOKUP(Sales_Pipeline[[#This Row],[Product]],Products!$A$2:$A$8,Products!$C$2:$C$8)),"")</f>
        <v>55</v>
      </c>
      <c r="O2942" s="2">
        <v>0</v>
      </c>
    </row>
    <row r="2943" spans="1:15" x14ac:dyDescent="0.3">
      <c r="A2943" t="s">
        <v>3089</v>
      </c>
      <c r="B2943" t="s">
        <v>43</v>
      </c>
      <c r="C2943" t="str">
        <f>_xlfn.XLOOKUP(Sales_Pipeline[[#This Row],[Sales_Agent]],Sales_Teams[Sales_Agent],Sales_Teams[Manager])</f>
        <v>Summer Sewald</v>
      </c>
      <c r="D2943" t="str">
        <f>_xlfn.XLOOKUP(Sales_Pipeline[[#This Row],[Manager]],Sales_Teams[Manager],Sales_Teams[Regional_Office])</f>
        <v>West</v>
      </c>
      <c r="E2943" t="s">
        <v>63</v>
      </c>
      <c r="F2943" t="s">
        <v>288</v>
      </c>
      <c r="G2943" t="str">
        <f>IFERROR(_xlfn.XLOOKUP(Sales_Pipeline[[#This Row],[Account]],Accounts!$A$2:$A$86,Accounts!$F$2:$F$86),"")</f>
        <v>United States</v>
      </c>
      <c r="H2943" t="s">
        <v>57</v>
      </c>
      <c r="I2943" s="3">
        <v>42860</v>
      </c>
      <c r="J2943" s="3">
        <v>42876</v>
      </c>
      <c r="K2943" s="8" t="str">
        <f>IF(Sales_Pipeline[[#This Row],[Close_Date]]="","",TEXT(Sales_Pipeline[[#This Row],[Close_Date]],"ddd"))</f>
        <v>Sun</v>
      </c>
      <c r="L2943" s="8" t="str">
        <f>IF(Sales_Pipeline[[#This Row],[Close_Date]]="","",TEXT(Sales_Pipeline[[#This Row],[Close_Date]],"mmm"))</f>
        <v>May</v>
      </c>
      <c r="M2943" s="8" t="str">
        <f>IF(Sales_Pipeline[[#This Row],[Close_Date]]="","","Q"&amp;ROUNDUP(MONTH(Sales_Pipeline[[#This Row],[Close_Date]])/3,0))</f>
        <v>Q2</v>
      </c>
      <c r="N2943" s="2" cm="1">
        <f t="array" ref="N2943">IFERROR(_xlfn.IFS(Sales_Pipeline[[#This Row],[Deal_Stage]]="Won",_xlfn.XLOOKUP(Sales_Pipeline[[#This Row],[Product]],Products!$A$2:$A$8,Products!$C$2:$C$8),Sales_Pipeline[[#This Row],[Deal_Stage]]="Lost",_xlfn.XLOOKUP(Sales_Pipeline[[#This Row],[Product]],Products!$A$2:$A$8,Products!$C$2:$C$8)),"")</f>
        <v>550</v>
      </c>
      <c r="O2943" s="2">
        <v>635</v>
      </c>
    </row>
    <row r="2944" spans="1:15" x14ac:dyDescent="0.3">
      <c r="A2944" t="s">
        <v>3090</v>
      </c>
      <c r="B2944" t="s">
        <v>43</v>
      </c>
      <c r="C2944" t="str">
        <f>_xlfn.XLOOKUP(Sales_Pipeline[[#This Row],[Sales_Agent]],Sales_Teams[Sales_Agent],Sales_Teams[Manager])</f>
        <v>Summer Sewald</v>
      </c>
      <c r="D2944" t="str">
        <f>_xlfn.XLOOKUP(Sales_Pipeline[[#This Row],[Manager]],Sales_Teams[Manager],Sales_Teams[Regional_Office])</f>
        <v>West</v>
      </c>
      <c r="E2944" t="s">
        <v>8953</v>
      </c>
      <c r="F2944" t="s">
        <v>175</v>
      </c>
      <c r="G2944" t="str">
        <f>IFERROR(_xlfn.XLOOKUP(Sales_Pipeline[[#This Row],[Account]],Accounts!$A$2:$A$86,Accounts!$F$2:$F$86),"")</f>
        <v>Brazil</v>
      </c>
      <c r="H2944" t="s">
        <v>57</v>
      </c>
      <c r="I2944" s="3">
        <v>42860</v>
      </c>
      <c r="J2944" s="3">
        <v>42963</v>
      </c>
      <c r="K2944" s="8" t="str">
        <f>IF(Sales_Pipeline[[#This Row],[Close_Date]]="","",TEXT(Sales_Pipeline[[#This Row],[Close_Date]],"ddd"))</f>
        <v>Wed</v>
      </c>
      <c r="L2944" s="8" t="str">
        <f>IF(Sales_Pipeline[[#This Row],[Close_Date]]="","",TEXT(Sales_Pipeline[[#This Row],[Close_Date]],"mmm"))</f>
        <v>Aug</v>
      </c>
      <c r="M2944" s="8" t="str">
        <f>IF(Sales_Pipeline[[#This Row],[Close_Date]]="","","Q"&amp;ROUNDUP(MONTH(Sales_Pipeline[[#This Row],[Close_Date]])/3,0))</f>
        <v>Q3</v>
      </c>
      <c r="N2944" s="2" cm="1">
        <f t="array" ref="N2944">IFERROR(_xlfn.IFS(Sales_Pipeline[[#This Row],[Deal_Stage]]="Won",_xlfn.XLOOKUP(Sales_Pipeline[[#This Row],[Product]],Products!$A$2:$A$8,Products!$C$2:$C$8),Sales_Pipeline[[#This Row],[Deal_Stage]]="Lost",_xlfn.XLOOKUP(Sales_Pipeline[[#This Row],[Product]],Products!$A$2:$A$8,Products!$C$2:$C$8)),"")</f>
        <v>4821</v>
      </c>
      <c r="O2944" s="2">
        <v>4352</v>
      </c>
    </row>
    <row r="2945" spans="1:15" x14ac:dyDescent="0.3">
      <c r="A2945" t="s">
        <v>3091</v>
      </c>
      <c r="B2945" t="s">
        <v>42</v>
      </c>
      <c r="C2945" t="str">
        <f>_xlfn.XLOOKUP(Sales_Pipeline[[#This Row],[Sales_Agent]],Sales_Teams[Sales_Agent],Sales_Teams[Manager])</f>
        <v>Summer Sewald</v>
      </c>
      <c r="D2945" t="str">
        <f>_xlfn.XLOOKUP(Sales_Pipeline[[#This Row],[Manager]],Sales_Teams[Manager],Sales_Teams[Regional_Office])</f>
        <v>West</v>
      </c>
      <c r="E2945" t="s">
        <v>55</v>
      </c>
      <c r="F2945" t="s">
        <v>103</v>
      </c>
      <c r="G2945" t="str">
        <f>IFERROR(_xlfn.XLOOKUP(Sales_Pipeline[[#This Row],[Account]],Accounts!$A$2:$A$86,Accounts!$F$2:$F$86),"")</f>
        <v>United States</v>
      </c>
      <c r="H2945" t="s">
        <v>77</v>
      </c>
      <c r="I2945" s="3">
        <v>42860</v>
      </c>
      <c r="K2945" s="8" t="str">
        <f>IF(Sales_Pipeline[[#This Row],[Close_Date]]="","",TEXT(Sales_Pipeline[[#This Row],[Close_Date]],"ddd"))</f>
        <v/>
      </c>
      <c r="L2945" s="8" t="str">
        <f>IF(Sales_Pipeline[[#This Row],[Close_Date]]="","",TEXT(Sales_Pipeline[[#This Row],[Close_Date]],"mmm"))</f>
        <v/>
      </c>
      <c r="M2945" s="8" t="str">
        <f>IF(Sales_Pipeline[[#This Row],[Close_Date]]="","","Q"&amp;ROUNDUP(MONTH(Sales_Pipeline[[#This Row],[Close_Date]])/3,0))</f>
        <v/>
      </c>
      <c r="N2945" s="2" t="str" cm="1">
        <f t="array" ref="N2945">IFERROR(_xlfn.IFS(Sales_Pipeline[[#This Row],[Deal_Stage]]="Won",_xlfn.XLOOKUP(Sales_Pipeline[[#This Row],[Product]],Products!$A$2:$A$8,Products!$C$2:$C$8),Sales_Pipeline[[#This Row],[Deal_Stage]]="Lost",_xlfn.XLOOKUP(Sales_Pipeline[[#This Row],[Product]],Products!$A$2:$A$8,Products!$C$2:$C$8)),"")</f>
        <v/>
      </c>
      <c r="O2945" s="2">
        <v>0</v>
      </c>
    </row>
    <row r="2946" spans="1:15" x14ac:dyDescent="0.3">
      <c r="A2946" t="s">
        <v>3092</v>
      </c>
      <c r="B2946" t="s">
        <v>42</v>
      </c>
      <c r="C2946" t="str">
        <f>_xlfn.XLOOKUP(Sales_Pipeline[[#This Row],[Sales_Agent]],Sales_Teams[Sales_Agent],Sales_Teams[Manager])</f>
        <v>Summer Sewald</v>
      </c>
      <c r="D2946" t="str">
        <f>_xlfn.XLOOKUP(Sales_Pipeline[[#This Row],[Manager]],Sales_Teams[Manager],Sales_Teams[Regional_Office])</f>
        <v>West</v>
      </c>
      <c r="E2946" t="s">
        <v>61</v>
      </c>
      <c r="F2946" t="s">
        <v>177</v>
      </c>
      <c r="G2946" t="str">
        <f>IFERROR(_xlfn.XLOOKUP(Sales_Pipeline[[#This Row],[Account]],Accounts!$A$2:$A$86,Accounts!$F$2:$F$86),"")</f>
        <v>United States</v>
      </c>
      <c r="H2946" t="s">
        <v>82</v>
      </c>
      <c r="I2946" s="3">
        <v>42860</v>
      </c>
      <c r="J2946" s="3">
        <v>42871</v>
      </c>
      <c r="K2946" s="8" t="str">
        <f>IF(Sales_Pipeline[[#This Row],[Close_Date]]="","",TEXT(Sales_Pipeline[[#This Row],[Close_Date]],"ddd"))</f>
        <v>Tue</v>
      </c>
      <c r="L2946" s="8" t="str">
        <f>IF(Sales_Pipeline[[#This Row],[Close_Date]]="","",TEXT(Sales_Pipeline[[#This Row],[Close_Date]],"mmm"))</f>
        <v>May</v>
      </c>
      <c r="M2946" s="8" t="str">
        <f>IF(Sales_Pipeline[[#This Row],[Close_Date]]="","","Q"&amp;ROUNDUP(MONTH(Sales_Pipeline[[#This Row],[Close_Date]])/3,0))</f>
        <v>Q2</v>
      </c>
      <c r="N2946" s="2" cm="1">
        <f t="array" ref="N2946">IFERROR(_xlfn.IFS(Sales_Pipeline[[#This Row],[Deal_Stage]]="Won",_xlfn.XLOOKUP(Sales_Pipeline[[#This Row],[Product]],Products!$A$2:$A$8,Products!$C$2:$C$8),Sales_Pipeline[[#This Row],[Deal_Stage]]="Lost",_xlfn.XLOOKUP(Sales_Pipeline[[#This Row],[Product]],Products!$A$2:$A$8,Products!$C$2:$C$8)),"")</f>
        <v>55</v>
      </c>
      <c r="O2946" s="2">
        <v>0</v>
      </c>
    </row>
    <row r="2947" spans="1:15" x14ac:dyDescent="0.3">
      <c r="A2947" t="s">
        <v>3093</v>
      </c>
      <c r="B2947" t="s">
        <v>8</v>
      </c>
      <c r="C2947" t="str">
        <f>_xlfn.XLOOKUP(Sales_Pipeline[[#This Row],[Sales_Agent]],Sales_Teams[Sales_Agent],Sales_Teams[Manager])</f>
        <v>Dustin Brinkmann</v>
      </c>
      <c r="D2947" t="str">
        <f>_xlfn.XLOOKUP(Sales_Pipeline[[#This Row],[Manager]],Sales_Teams[Manager],Sales_Teams[Regional_Office])</f>
        <v>Central</v>
      </c>
      <c r="E2947" t="s">
        <v>84</v>
      </c>
      <c r="F2947" t="s">
        <v>169</v>
      </c>
      <c r="G2947" t="str">
        <f>IFERROR(_xlfn.XLOOKUP(Sales_Pipeline[[#This Row],[Account]],Accounts!$A$2:$A$86,Accounts!$F$2:$F$86),"")</f>
        <v>Panama</v>
      </c>
      <c r="H2947" t="s">
        <v>82</v>
      </c>
      <c r="I2947" s="3">
        <v>42860</v>
      </c>
      <c r="J2947" s="3">
        <v>42865</v>
      </c>
      <c r="K2947" s="8" t="str">
        <f>IF(Sales_Pipeline[[#This Row],[Close_Date]]="","",TEXT(Sales_Pipeline[[#This Row],[Close_Date]],"ddd"))</f>
        <v>Wed</v>
      </c>
      <c r="L2947" s="8" t="str">
        <f>IF(Sales_Pipeline[[#This Row],[Close_Date]]="","",TEXT(Sales_Pipeline[[#This Row],[Close_Date]],"mmm"))</f>
        <v>May</v>
      </c>
      <c r="M2947" s="8" t="str">
        <f>IF(Sales_Pipeline[[#This Row],[Close_Date]]="","","Q"&amp;ROUNDUP(MONTH(Sales_Pipeline[[#This Row],[Close_Date]])/3,0))</f>
        <v>Q2</v>
      </c>
      <c r="N2947" s="2" cm="1">
        <f t="array" ref="N2947">IFERROR(_xlfn.IFS(Sales_Pipeline[[#This Row],[Deal_Stage]]="Won",_xlfn.XLOOKUP(Sales_Pipeline[[#This Row],[Product]],Products!$A$2:$A$8,Products!$C$2:$C$8),Sales_Pipeline[[#This Row],[Deal_Stage]]="Lost",_xlfn.XLOOKUP(Sales_Pipeline[[#This Row],[Product]],Products!$A$2:$A$8,Products!$C$2:$C$8)),"")</f>
        <v>5482</v>
      </c>
      <c r="O2947" s="2">
        <v>0</v>
      </c>
    </row>
    <row r="2948" spans="1:15" x14ac:dyDescent="0.3">
      <c r="A2948" t="s">
        <v>3094</v>
      </c>
      <c r="B2948" t="s">
        <v>8</v>
      </c>
      <c r="C2948" t="str">
        <f>_xlfn.XLOOKUP(Sales_Pipeline[[#This Row],[Sales_Agent]],Sales_Teams[Sales_Agent],Sales_Teams[Manager])</f>
        <v>Dustin Brinkmann</v>
      </c>
      <c r="D2948" t="str">
        <f>_xlfn.XLOOKUP(Sales_Pipeline[[#This Row],[Manager]],Sales_Teams[Manager],Sales_Teams[Regional_Office])</f>
        <v>Central</v>
      </c>
      <c r="E2948" t="s">
        <v>76</v>
      </c>
      <c r="F2948" t="s">
        <v>223</v>
      </c>
      <c r="G2948" t="str">
        <f>IFERROR(_xlfn.XLOOKUP(Sales_Pipeline[[#This Row],[Account]],Accounts!$A$2:$A$86,Accounts!$F$2:$F$86),"")</f>
        <v>United States</v>
      </c>
      <c r="H2948" t="s">
        <v>57</v>
      </c>
      <c r="I2948" s="3">
        <v>42860</v>
      </c>
      <c r="J2948" s="3">
        <v>42863</v>
      </c>
      <c r="K2948" s="8" t="str">
        <f>IF(Sales_Pipeline[[#This Row],[Close_Date]]="","",TEXT(Sales_Pipeline[[#This Row],[Close_Date]],"ddd"))</f>
        <v>Mon</v>
      </c>
      <c r="L2948" s="8" t="str">
        <f>IF(Sales_Pipeline[[#This Row],[Close_Date]]="","",TEXT(Sales_Pipeline[[#This Row],[Close_Date]],"mmm"))</f>
        <v>May</v>
      </c>
      <c r="M2948" s="8" t="str">
        <f>IF(Sales_Pipeline[[#This Row],[Close_Date]]="","","Q"&amp;ROUNDUP(MONTH(Sales_Pipeline[[#This Row],[Close_Date]])/3,0))</f>
        <v>Q2</v>
      </c>
      <c r="N2948" s="2" cm="1">
        <f t="array" ref="N2948">IFERROR(_xlfn.IFS(Sales_Pipeline[[#This Row],[Deal_Stage]]="Won",_xlfn.XLOOKUP(Sales_Pipeline[[#This Row],[Product]],Products!$A$2:$A$8,Products!$C$2:$C$8),Sales_Pipeline[[#This Row],[Deal_Stage]]="Lost",_xlfn.XLOOKUP(Sales_Pipeline[[#This Row],[Product]],Products!$A$2:$A$8,Products!$C$2:$C$8)),"")</f>
        <v>3393</v>
      </c>
      <c r="O2948" s="2">
        <v>3952</v>
      </c>
    </row>
    <row r="2949" spans="1:15" x14ac:dyDescent="0.3">
      <c r="A2949" t="s">
        <v>3095</v>
      </c>
      <c r="B2949" t="s">
        <v>37</v>
      </c>
      <c r="C2949" t="str">
        <f>_xlfn.XLOOKUP(Sales_Pipeline[[#This Row],[Sales_Agent]],Sales_Teams[Sales_Agent],Sales_Teams[Manager])</f>
        <v>Celia Rouche</v>
      </c>
      <c r="D2949" t="str">
        <f>_xlfn.XLOOKUP(Sales_Pipeline[[#This Row],[Manager]],Sales_Teams[Manager],Sales_Teams[Regional_Office])</f>
        <v>West</v>
      </c>
      <c r="E2949" t="s">
        <v>63</v>
      </c>
      <c r="F2949" t="s">
        <v>127</v>
      </c>
      <c r="G2949" t="str">
        <f>IFERROR(_xlfn.XLOOKUP(Sales_Pipeline[[#This Row],[Account]],Accounts!$A$2:$A$86,Accounts!$F$2:$F$86),"")</f>
        <v>United States</v>
      </c>
      <c r="H2949" t="s">
        <v>77</v>
      </c>
      <c r="I2949" s="3">
        <v>42860</v>
      </c>
      <c r="K2949" s="8" t="str">
        <f>IF(Sales_Pipeline[[#This Row],[Close_Date]]="","",TEXT(Sales_Pipeline[[#This Row],[Close_Date]],"ddd"))</f>
        <v/>
      </c>
      <c r="L2949" s="8" t="str">
        <f>IF(Sales_Pipeline[[#This Row],[Close_Date]]="","",TEXT(Sales_Pipeline[[#This Row],[Close_Date]],"mmm"))</f>
        <v/>
      </c>
      <c r="M2949" s="8" t="str">
        <f>IF(Sales_Pipeline[[#This Row],[Close_Date]]="","","Q"&amp;ROUNDUP(MONTH(Sales_Pipeline[[#This Row],[Close_Date]])/3,0))</f>
        <v/>
      </c>
      <c r="N2949" s="2" t="str" cm="1">
        <f t="array" ref="N2949">IFERROR(_xlfn.IFS(Sales_Pipeline[[#This Row],[Deal_Stage]]="Won",_xlfn.XLOOKUP(Sales_Pipeline[[#This Row],[Product]],Products!$A$2:$A$8,Products!$C$2:$C$8),Sales_Pipeline[[#This Row],[Deal_Stage]]="Lost",_xlfn.XLOOKUP(Sales_Pipeline[[#This Row],[Product]],Products!$A$2:$A$8,Products!$C$2:$C$8)),"")</f>
        <v/>
      </c>
      <c r="O2949" s="2">
        <v>0</v>
      </c>
    </row>
    <row r="2950" spans="1:15" x14ac:dyDescent="0.3">
      <c r="A2950" t="s">
        <v>3096</v>
      </c>
      <c r="B2950" t="s">
        <v>37</v>
      </c>
      <c r="C2950" t="str">
        <f>_xlfn.XLOOKUP(Sales_Pipeline[[#This Row],[Sales_Agent]],Sales_Teams[Sales_Agent],Sales_Teams[Manager])</f>
        <v>Celia Rouche</v>
      </c>
      <c r="D2950" t="str">
        <f>_xlfn.XLOOKUP(Sales_Pipeline[[#This Row],[Manager]],Sales_Teams[Manager],Sales_Teams[Regional_Office])</f>
        <v>West</v>
      </c>
      <c r="E2950" t="s">
        <v>63</v>
      </c>
      <c r="G2950" t="str">
        <f>IFERROR(_xlfn.XLOOKUP(Sales_Pipeline[[#This Row],[Account]],Accounts!$A$2:$A$86,Accounts!$F$2:$F$86),"")</f>
        <v/>
      </c>
      <c r="H2950" t="s">
        <v>77</v>
      </c>
      <c r="I2950" s="3">
        <v>42860</v>
      </c>
      <c r="K2950" s="8" t="str">
        <f>IF(Sales_Pipeline[[#This Row],[Close_Date]]="","",TEXT(Sales_Pipeline[[#This Row],[Close_Date]],"ddd"))</f>
        <v/>
      </c>
      <c r="L2950" s="8" t="str">
        <f>IF(Sales_Pipeline[[#This Row],[Close_Date]]="","",TEXT(Sales_Pipeline[[#This Row],[Close_Date]],"mmm"))</f>
        <v/>
      </c>
      <c r="M2950" s="8" t="str">
        <f>IF(Sales_Pipeline[[#This Row],[Close_Date]]="","","Q"&amp;ROUNDUP(MONTH(Sales_Pipeline[[#This Row],[Close_Date]])/3,0))</f>
        <v/>
      </c>
      <c r="N2950" s="2" t="str" cm="1">
        <f t="array" ref="N2950">IFERROR(_xlfn.IFS(Sales_Pipeline[[#This Row],[Deal_Stage]]="Won",_xlfn.XLOOKUP(Sales_Pipeline[[#This Row],[Product]],Products!$A$2:$A$8,Products!$C$2:$C$8),Sales_Pipeline[[#This Row],[Deal_Stage]]="Lost",_xlfn.XLOOKUP(Sales_Pipeline[[#This Row],[Product]],Products!$A$2:$A$8,Products!$C$2:$C$8)),"")</f>
        <v/>
      </c>
      <c r="O2950" s="2">
        <v>0</v>
      </c>
    </row>
    <row r="2951" spans="1:15" x14ac:dyDescent="0.3">
      <c r="A2951" t="s">
        <v>3097</v>
      </c>
      <c r="B2951" t="s">
        <v>37</v>
      </c>
      <c r="C2951" t="str">
        <f>_xlfn.XLOOKUP(Sales_Pipeline[[#This Row],[Sales_Agent]],Sales_Teams[Sales_Agent],Sales_Teams[Manager])</f>
        <v>Celia Rouche</v>
      </c>
      <c r="D2951" t="str">
        <f>_xlfn.XLOOKUP(Sales_Pipeline[[#This Row],[Manager]],Sales_Teams[Manager],Sales_Teams[Regional_Office])</f>
        <v>West</v>
      </c>
      <c r="E2951" t="s">
        <v>63</v>
      </c>
      <c r="F2951" t="s">
        <v>173</v>
      </c>
      <c r="G2951" t="str">
        <f>IFERROR(_xlfn.XLOOKUP(Sales_Pipeline[[#This Row],[Account]],Accounts!$A$2:$A$86,Accounts!$F$2:$F$86),"")</f>
        <v>United States</v>
      </c>
      <c r="H2951" t="s">
        <v>57</v>
      </c>
      <c r="I2951" s="3">
        <v>42860</v>
      </c>
      <c r="J2951" s="3">
        <v>42861</v>
      </c>
      <c r="K2951" s="8" t="str">
        <f>IF(Sales_Pipeline[[#This Row],[Close_Date]]="","",TEXT(Sales_Pipeline[[#This Row],[Close_Date]],"ddd"))</f>
        <v>Sat</v>
      </c>
      <c r="L2951" s="8" t="str">
        <f>IF(Sales_Pipeline[[#This Row],[Close_Date]]="","",TEXT(Sales_Pipeline[[#This Row],[Close_Date]],"mmm"))</f>
        <v>May</v>
      </c>
      <c r="M2951" s="8" t="str">
        <f>IF(Sales_Pipeline[[#This Row],[Close_Date]]="","","Q"&amp;ROUNDUP(MONTH(Sales_Pipeline[[#This Row],[Close_Date]])/3,0))</f>
        <v>Q2</v>
      </c>
      <c r="N2951" s="2" cm="1">
        <f t="array" ref="N2951">IFERROR(_xlfn.IFS(Sales_Pipeline[[#This Row],[Deal_Stage]]="Won",_xlfn.XLOOKUP(Sales_Pipeline[[#This Row],[Product]],Products!$A$2:$A$8,Products!$C$2:$C$8),Sales_Pipeline[[#This Row],[Deal_Stage]]="Lost",_xlfn.XLOOKUP(Sales_Pipeline[[#This Row],[Product]],Products!$A$2:$A$8,Products!$C$2:$C$8)),"")</f>
        <v>550</v>
      </c>
      <c r="O2951" s="2">
        <v>560</v>
      </c>
    </row>
    <row r="2952" spans="1:15" x14ac:dyDescent="0.3">
      <c r="A2952" t="s">
        <v>3098</v>
      </c>
      <c r="B2952" t="s">
        <v>12</v>
      </c>
      <c r="C2952" t="str">
        <f>_xlfn.XLOOKUP(Sales_Pipeline[[#This Row],[Sales_Agent]],Sales_Teams[Sales_Agent],Sales_Teams[Manager])</f>
        <v>Melvin Marxen</v>
      </c>
      <c r="D2952" t="str">
        <f>_xlfn.XLOOKUP(Sales_Pipeline[[#This Row],[Manager]],Sales_Teams[Manager],Sales_Teams[Regional_Office])</f>
        <v>Central</v>
      </c>
      <c r="E2952" t="s">
        <v>55</v>
      </c>
      <c r="F2952" t="s">
        <v>79</v>
      </c>
      <c r="G2952" t="str">
        <f>IFERROR(_xlfn.XLOOKUP(Sales_Pipeline[[#This Row],[Account]],Accounts!$A$2:$A$86,Accounts!$F$2:$F$86),"")</f>
        <v>Philipines</v>
      </c>
      <c r="H2952" t="s">
        <v>82</v>
      </c>
      <c r="I2952" s="3">
        <v>42860</v>
      </c>
      <c r="J2952" s="3">
        <v>42863</v>
      </c>
      <c r="K2952" s="8" t="str">
        <f>IF(Sales_Pipeline[[#This Row],[Close_Date]]="","",TEXT(Sales_Pipeline[[#This Row],[Close_Date]],"ddd"))</f>
        <v>Mon</v>
      </c>
      <c r="L2952" s="8" t="str">
        <f>IF(Sales_Pipeline[[#This Row],[Close_Date]]="","",TEXT(Sales_Pipeline[[#This Row],[Close_Date]],"mmm"))</f>
        <v>May</v>
      </c>
      <c r="M2952" s="8" t="str">
        <f>IF(Sales_Pipeline[[#This Row],[Close_Date]]="","","Q"&amp;ROUNDUP(MONTH(Sales_Pipeline[[#This Row],[Close_Date]])/3,0))</f>
        <v>Q2</v>
      </c>
      <c r="N2952" s="2" cm="1">
        <f t="array" ref="N2952">IFERROR(_xlfn.IFS(Sales_Pipeline[[#This Row],[Deal_Stage]]="Won",_xlfn.XLOOKUP(Sales_Pipeline[[#This Row],[Product]],Products!$A$2:$A$8,Products!$C$2:$C$8),Sales_Pipeline[[#This Row],[Deal_Stage]]="Lost",_xlfn.XLOOKUP(Sales_Pipeline[[#This Row],[Product]],Products!$A$2:$A$8,Products!$C$2:$C$8)),"")</f>
        <v>1096</v>
      </c>
      <c r="O2952" s="2">
        <v>0</v>
      </c>
    </row>
    <row r="2953" spans="1:15" x14ac:dyDescent="0.3">
      <c r="A2953" t="s">
        <v>3099</v>
      </c>
      <c r="B2953" t="s">
        <v>14</v>
      </c>
      <c r="C2953" t="str">
        <f>_xlfn.XLOOKUP(Sales_Pipeline[[#This Row],[Sales_Agent]],Sales_Teams[Sales_Agent],Sales_Teams[Manager])</f>
        <v>Melvin Marxen</v>
      </c>
      <c r="D2953" t="str">
        <f>_xlfn.XLOOKUP(Sales_Pipeline[[#This Row],[Manager]],Sales_Teams[Manager],Sales_Teams[Regional_Office])</f>
        <v>Central</v>
      </c>
      <c r="E2953" t="s">
        <v>55</v>
      </c>
      <c r="F2953" t="s">
        <v>155</v>
      </c>
      <c r="G2953" t="str">
        <f>IFERROR(_xlfn.XLOOKUP(Sales_Pipeline[[#This Row],[Account]],Accounts!$A$2:$A$86,Accounts!$F$2:$F$86),"")</f>
        <v>United States</v>
      </c>
      <c r="H2953" t="s">
        <v>57</v>
      </c>
      <c r="I2953" s="3">
        <v>42860</v>
      </c>
      <c r="J2953" s="3">
        <v>42996</v>
      </c>
      <c r="K2953" s="8" t="str">
        <f>IF(Sales_Pipeline[[#This Row],[Close_Date]]="","",TEXT(Sales_Pipeline[[#This Row],[Close_Date]],"ddd"))</f>
        <v>Mon</v>
      </c>
      <c r="L2953" s="8" t="str">
        <f>IF(Sales_Pipeline[[#This Row],[Close_Date]]="","",TEXT(Sales_Pipeline[[#This Row],[Close_Date]],"mmm"))</f>
        <v>Sep</v>
      </c>
      <c r="M2953" s="8" t="str">
        <f>IF(Sales_Pipeline[[#This Row],[Close_Date]]="","","Q"&amp;ROUNDUP(MONTH(Sales_Pipeline[[#This Row],[Close_Date]])/3,0))</f>
        <v>Q3</v>
      </c>
      <c r="N2953" s="2" cm="1">
        <f t="array" ref="N2953">IFERROR(_xlfn.IFS(Sales_Pipeline[[#This Row],[Deal_Stage]]="Won",_xlfn.XLOOKUP(Sales_Pipeline[[#This Row],[Product]],Products!$A$2:$A$8,Products!$C$2:$C$8),Sales_Pipeline[[#This Row],[Deal_Stage]]="Lost",_xlfn.XLOOKUP(Sales_Pipeline[[#This Row],[Product]],Products!$A$2:$A$8,Products!$C$2:$C$8)),"")</f>
        <v>1096</v>
      </c>
      <c r="O2953" s="2">
        <v>984</v>
      </c>
    </row>
    <row r="2954" spans="1:15" x14ac:dyDescent="0.3">
      <c r="A2954" t="s">
        <v>3100</v>
      </c>
      <c r="B2954" t="s">
        <v>29</v>
      </c>
      <c r="C2954" t="str">
        <f>_xlfn.XLOOKUP(Sales_Pipeline[[#This Row],[Sales_Agent]],Sales_Teams[Sales_Agent],Sales_Teams[Manager])</f>
        <v>Rocco Neubert</v>
      </c>
      <c r="D2954" t="str">
        <f>_xlfn.XLOOKUP(Sales_Pipeline[[#This Row],[Manager]],Sales_Teams[Manager],Sales_Teams[Regional_Office])</f>
        <v>East</v>
      </c>
      <c r="E2954" t="s">
        <v>76</v>
      </c>
      <c r="F2954" t="s">
        <v>103</v>
      </c>
      <c r="G2954" t="str">
        <f>IFERROR(_xlfn.XLOOKUP(Sales_Pipeline[[#This Row],[Account]],Accounts!$A$2:$A$86,Accounts!$F$2:$F$86),"")</f>
        <v>United States</v>
      </c>
      <c r="H2954" t="s">
        <v>82</v>
      </c>
      <c r="I2954" s="3">
        <v>42860</v>
      </c>
      <c r="J2954" s="3">
        <v>42866</v>
      </c>
      <c r="K2954" s="8" t="str">
        <f>IF(Sales_Pipeline[[#This Row],[Close_Date]]="","",TEXT(Sales_Pipeline[[#This Row],[Close_Date]],"ddd"))</f>
        <v>Thu</v>
      </c>
      <c r="L2954" s="8" t="str">
        <f>IF(Sales_Pipeline[[#This Row],[Close_Date]]="","",TEXT(Sales_Pipeline[[#This Row],[Close_Date]],"mmm"))</f>
        <v>May</v>
      </c>
      <c r="M2954" s="8" t="str">
        <f>IF(Sales_Pipeline[[#This Row],[Close_Date]]="","","Q"&amp;ROUNDUP(MONTH(Sales_Pipeline[[#This Row],[Close_Date]])/3,0))</f>
        <v>Q2</v>
      </c>
      <c r="N2954" s="2" cm="1">
        <f t="array" ref="N2954">IFERROR(_xlfn.IFS(Sales_Pipeline[[#This Row],[Deal_Stage]]="Won",_xlfn.XLOOKUP(Sales_Pipeline[[#This Row],[Product]],Products!$A$2:$A$8,Products!$C$2:$C$8),Sales_Pipeline[[#This Row],[Deal_Stage]]="Lost",_xlfn.XLOOKUP(Sales_Pipeline[[#This Row],[Product]],Products!$A$2:$A$8,Products!$C$2:$C$8)),"")</f>
        <v>3393</v>
      </c>
      <c r="O2954" s="2">
        <v>0</v>
      </c>
    </row>
    <row r="2955" spans="1:15" x14ac:dyDescent="0.3">
      <c r="A2955" t="s">
        <v>3101</v>
      </c>
      <c r="B2955" t="s">
        <v>32</v>
      </c>
      <c r="C2955" t="str">
        <f>_xlfn.XLOOKUP(Sales_Pipeline[[#This Row],[Sales_Agent]],Sales_Teams[Sales_Agent],Sales_Teams[Manager])</f>
        <v>Celia Rouche</v>
      </c>
      <c r="D2955" t="str">
        <f>_xlfn.XLOOKUP(Sales_Pipeline[[#This Row],[Manager]],Sales_Teams[Manager],Sales_Teams[Regional_Office])</f>
        <v>West</v>
      </c>
      <c r="E2955" t="s">
        <v>63</v>
      </c>
      <c r="F2955" t="s">
        <v>87</v>
      </c>
      <c r="G2955" t="str">
        <f>IFERROR(_xlfn.XLOOKUP(Sales_Pipeline[[#This Row],[Account]],Accounts!$A$2:$A$86,Accounts!$F$2:$F$86),"")</f>
        <v>United States</v>
      </c>
      <c r="H2955" t="s">
        <v>57</v>
      </c>
      <c r="I2955" s="3">
        <v>42860</v>
      </c>
      <c r="J2955" s="3">
        <v>42869</v>
      </c>
      <c r="K2955" s="8" t="str">
        <f>IF(Sales_Pipeline[[#This Row],[Close_Date]]="","",TEXT(Sales_Pipeline[[#This Row],[Close_Date]],"ddd"))</f>
        <v>Sun</v>
      </c>
      <c r="L2955" s="8" t="str">
        <f>IF(Sales_Pipeline[[#This Row],[Close_Date]]="","",TEXT(Sales_Pipeline[[#This Row],[Close_Date]],"mmm"))</f>
        <v>May</v>
      </c>
      <c r="M2955" s="8" t="str">
        <f>IF(Sales_Pipeline[[#This Row],[Close_Date]]="","","Q"&amp;ROUNDUP(MONTH(Sales_Pipeline[[#This Row],[Close_Date]])/3,0))</f>
        <v>Q2</v>
      </c>
      <c r="N2955" s="2" cm="1">
        <f t="array" ref="N2955">IFERROR(_xlfn.IFS(Sales_Pipeline[[#This Row],[Deal_Stage]]="Won",_xlfn.XLOOKUP(Sales_Pipeline[[#This Row],[Product]],Products!$A$2:$A$8,Products!$C$2:$C$8),Sales_Pipeline[[#This Row],[Deal_Stage]]="Lost",_xlfn.XLOOKUP(Sales_Pipeline[[#This Row],[Product]],Products!$A$2:$A$8,Products!$C$2:$C$8)),"")</f>
        <v>550</v>
      </c>
      <c r="O2955" s="2">
        <v>579</v>
      </c>
    </row>
    <row r="2956" spans="1:15" x14ac:dyDescent="0.3">
      <c r="A2956" t="s">
        <v>3102</v>
      </c>
      <c r="B2956" t="s">
        <v>32</v>
      </c>
      <c r="C2956" t="str">
        <f>_xlfn.XLOOKUP(Sales_Pipeline[[#This Row],[Sales_Agent]],Sales_Teams[Sales_Agent],Sales_Teams[Manager])</f>
        <v>Celia Rouche</v>
      </c>
      <c r="D2956" t="str">
        <f>_xlfn.XLOOKUP(Sales_Pipeline[[#This Row],[Manager]],Sales_Teams[Manager],Sales_Teams[Regional_Office])</f>
        <v>West</v>
      </c>
      <c r="E2956" t="s">
        <v>55</v>
      </c>
      <c r="F2956" t="s">
        <v>413</v>
      </c>
      <c r="G2956" t="str">
        <f>IFERROR(_xlfn.XLOOKUP(Sales_Pipeline[[#This Row],[Account]],Accounts!$A$2:$A$86,Accounts!$F$2:$F$86),"")</f>
        <v>United States</v>
      </c>
      <c r="H2956" t="s">
        <v>57</v>
      </c>
      <c r="I2956" s="3">
        <v>42860</v>
      </c>
      <c r="J2956" s="3">
        <v>42957</v>
      </c>
      <c r="K2956" s="8" t="str">
        <f>IF(Sales_Pipeline[[#This Row],[Close_Date]]="","",TEXT(Sales_Pipeline[[#This Row],[Close_Date]],"ddd"))</f>
        <v>Thu</v>
      </c>
      <c r="L2956" s="8" t="str">
        <f>IF(Sales_Pipeline[[#This Row],[Close_Date]]="","",TEXT(Sales_Pipeline[[#This Row],[Close_Date]],"mmm"))</f>
        <v>Aug</v>
      </c>
      <c r="M2956" s="8" t="str">
        <f>IF(Sales_Pipeline[[#This Row],[Close_Date]]="","","Q"&amp;ROUNDUP(MONTH(Sales_Pipeline[[#This Row],[Close_Date]])/3,0))</f>
        <v>Q3</v>
      </c>
      <c r="N2956" s="2" cm="1">
        <f t="array" ref="N2956">IFERROR(_xlfn.IFS(Sales_Pipeline[[#This Row],[Deal_Stage]]="Won",_xlfn.XLOOKUP(Sales_Pipeline[[#This Row],[Product]],Products!$A$2:$A$8,Products!$C$2:$C$8),Sales_Pipeline[[#This Row],[Deal_Stage]]="Lost",_xlfn.XLOOKUP(Sales_Pipeline[[#This Row],[Product]],Products!$A$2:$A$8,Products!$C$2:$C$8)),"")</f>
        <v>1096</v>
      </c>
      <c r="O2956" s="2">
        <v>1151</v>
      </c>
    </row>
    <row r="2957" spans="1:15" x14ac:dyDescent="0.3">
      <c r="A2957" t="s">
        <v>3103</v>
      </c>
      <c r="B2957" t="s">
        <v>17</v>
      </c>
      <c r="C2957" t="str">
        <f>_xlfn.XLOOKUP(Sales_Pipeline[[#This Row],[Sales_Agent]],Sales_Teams[Sales_Agent],Sales_Teams[Manager])</f>
        <v>Cara Losch</v>
      </c>
      <c r="D2957" t="str">
        <f>_xlfn.XLOOKUP(Sales_Pipeline[[#This Row],[Manager]],Sales_Teams[Manager],Sales_Teams[Regional_Office])</f>
        <v>East</v>
      </c>
      <c r="E2957" t="s">
        <v>55</v>
      </c>
      <c r="F2957" t="s">
        <v>425</v>
      </c>
      <c r="G2957" t="str">
        <f>IFERROR(_xlfn.XLOOKUP(Sales_Pipeline[[#This Row],[Account]],Accounts!$A$2:$A$86,Accounts!$F$2:$F$86),"")</f>
        <v>United States</v>
      </c>
      <c r="H2957" t="s">
        <v>57</v>
      </c>
      <c r="I2957" s="3">
        <v>42860</v>
      </c>
      <c r="J2957" s="3">
        <v>42972</v>
      </c>
      <c r="K2957" s="8" t="str">
        <f>IF(Sales_Pipeline[[#This Row],[Close_Date]]="","",TEXT(Sales_Pipeline[[#This Row],[Close_Date]],"ddd"))</f>
        <v>Fri</v>
      </c>
      <c r="L2957" s="8" t="str">
        <f>IF(Sales_Pipeline[[#This Row],[Close_Date]]="","",TEXT(Sales_Pipeline[[#This Row],[Close_Date]],"mmm"))</f>
        <v>Aug</v>
      </c>
      <c r="M2957" s="8" t="str">
        <f>IF(Sales_Pipeline[[#This Row],[Close_Date]]="","","Q"&amp;ROUNDUP(MONTH(Sales_Pipeline[[#This Row],[Close_Date]])/3,0))</f>
        <v>Q3</v>
      </c>
      <c r="N2957" s="2" cm="1">
        <f t="array" ref="N2957">IFERROR(_xlfn.IFS(Sales_Pipeline[[#This Row],[Deal_Stage]]="Won",_xlfn.XLOOKUP(Sales_Pipeline[[#This Row],[Product]],Products!$A$2:$A$8,Products!$C$2:$C$8),Sales_Pipeline[[#This Row],[Deal_Stage]]="Lost",_xlfn.XLOOKUP(Sales_Pipeline[[#This Row],[Product]],Products!$A$2:$A$8,Products!$C$2:$C$8)),"")</f>
        <v>1096</v>
      </c>
      <c r="O2957" s="2">
        <v>881</v>
      </c>
    </row>
    <row r="2958" spans="1:15" x14ac:dyDescent="0.3">
      <c r="A2958" t="s">
        <v>3104</v>
      </c>
      <c r="B2958" t="s">
        <v>17</v>
      </c>
      <c r="C2958" t="str">
        <f>_xlfn.XLOOKUP(Sales_Pipeline[[#This Row],[Sales_Agent]],Sales_Teams[Sales_Agent],Sales_Teams[Manager])</f>
        <v>Cara Losch</v>
      </c>
      <c r="D2958" t="str">
        <f>_xlfn.XLOOKUP(Sales_Pipeline[[#This Row],[Manager]],Sales_Teams[Manager],Sales_Teams[Regional_Office])</f>
        <v>East</v>
      </c>
      <c r="E2958" t="s">
        <v>61</v>
      </c>
      <c r="F2958" t="s">
        <v>206</v>
      </c>
      <c r="G2958" t="str">
        <f>IFERROR(_xlfn.XLOOKUP(Sales_Pipeline[[#This Row],[Account]],Accounts!$A$2:$A$86,Accounts!$F$2:$F$86),"")</f>
        <v>United States</v>
      </c>
      <c r="H2958" t="s">
        <v>57</v>
      </c>
      <c r="I2958" s="3">
        <v>42860</v>
      </c>
      <c r="J2958" s="3">
        <v>42964</v>
      </c>
      <c r="K2958" s="8" t="str">
        <f>IF(Sales_Pipeline[[#This Row],[Close_Date]]="","",TEXT(Sales_Pipeline[[#This Row],[Close_Date]],"ddd"))</f>
        <v>Thu</v>
      </c>
      <c r="L2958" s="8" t="str">
        <f>IF(Sales_Pipeline[[#This Row],[Close_Date]]="","",TEXT(Sales_Pipeline[[#This Row],[Close_Date]],"mmm"))</f>
        <v>Aug</v>
      </c>
      <c r="M2958" s="8" t="str">
        <f>IF(Sales_Pipeline[[#This Row],[Close_Date]]="","","Q"&amp;ROUNDUP(MONTH(Sales_Pipeline[[#This Row],[Close_Date]])/3,0))</f>
        <v>Q3</v>
      </c>
      <c r="N2958" s="2" cm="1">
        <f t="array" ref="N2958">IFERROR(_xlfn.IFS(Sales_Pipeline[[#This Row],[Deal_Stage]]="Won",_xlfn.XLOOKUP(Sales_Pipeline[[#This Row],[Product]],Products!$A$2:$A$8,Products!$C$2:$C$8),Sales_Pipeline[[#This Row],[Deal_Stage]]="Lost",_xlfn.XLOOKUP(Sales_Pipeline[[#This Row],[Product]],Products!$A$2:$A$8,Products!$C$2:$C$8)),"")</f>
        <v>55</v>
      </c>
      <c r="O2958" s="2">
        <v>59</v>
      </c>
    </row>
    <row r="2959" spans="1:15" x14ac:dyDescent="0.3">
      <c r="A2959" t="s">
        <v>3105</v>
      </c>
      <c r="B2959" t="s">
        <v>44</v>
      </c>
      <c r="C2959" t="str">
        <f>_xlfn.XLOOKUP(Sales_Pipeline[[#This Row],[Sales_Agent]],Sales_Teams[Sales_Agent],Sales_Teams[Manager])</f>
        <v>Summer Sewald</v>
      </c>
      <c r="D2959" t="str">
        <f>_xlfn.XLOOKUP(Sales_Pipeline[[#This Row],[Manager]],Sales_Teams[Manager],Sales_Teams[Regional_Office])</f>
        <v>West</v>
      </c>
      <c r="E2959" t="s">
        <v>63</v>
      </c>
      <c r="F2959" t="s">
        <v>145</v>
      </c>
      <c r="G2959" t="str">
        <f>IFERROR(_xlfn.XLOOKUP(Sales_Pipeline[[#This Row],[Account]],Accounts!$A$2:$A$86,Accounts!$F$2:$F$86),"")</f>
        <v>United States</v>
      </c>
      <c r="H2959" t="s">
        <v>57</v>
      </c>
      <c r="I2959" s="3">
        <v>42860</v>
      </c>
      <c r="J2959" s="3">
        <v>42867</v>
      </c>
      <c r="K2959" s="8" t="str">
        <f>IF(Sales_Pipeline[[#This Row],[Close_Date]]="","",TEXT(Sales_Pipeline[[#This Row],[Close_Date]],"ddd"))</f>
        <v>Fri</v>
      </c>
      <c r="L2959" s="8" t="str">
        <f>IF(Sales_Pipeline[[#This Row],[Close_Date]]="","",TEXT(Sales_Pipeline[[#This Row],[Close_Date]],"mmm"))</f>
        <v>May</v>
      </c>
      <c r="M2959" s="8" t="str">
        <f>IF(Sales_Pipeline[[#This Row],[Close_Date]]="","","Q"&amp;ROUNDUP(MONTH(Sales_Pipeline[[#This Row],[Close_Date]])/3,0))</f>
        <v>Q2</v>
      </c>
      <c r="N2959" s="2" cm="1">
        <f t="array" ref="N2959">IFERROR(_xlfn.IFS(Sales_Pipeline[[#This Row],[Deal_Stage]]="Won",_xlfn.XLOOKUP(Sales_Pipeline[[#This Row],[Product]],Products!$A$2:$A$8,Products!$C$2:$C$8),Sales_Pipeline[[#This Row],[Deal_Stage]]="Lost",_xlfn.XLOOKUP(Sales_Pipeline[[#This Row],[Product]],Products!$A$2:$A$8,Products!$C$2:$C$8)),"")</f>
        <v>550</v>
      </c>
      <c r="O2959" s="2">
        <v>608</v>
      </c>
    </row>
    <row r="2960" spans="1:15" x14ac:dyDescent="0.3">
      <c r="A2960" t="s">
        <v>3106</v>
      </c>
      <c r="B2960" t="s">
        <v>3</v>
      </c>
      <c r="C2960" t="str">
        <f>_xlfn.XLOOKUP(Sales_Pipeline[[#This Row],[Sales_Agent]],Sales_Teams[Sales_Agent],Sales_Teams[Manager])</f>
        <v>Dustin Brinkmann</v>
      </c>
      <c r="D2960" t="str">
        <f>_xlfn.XLOOKUP(Sales_Pipeline[[#This Row],[Manager]],Sales_Teams[Manager],Sales_Teams[Regional_Office])</f>
        <v>Central</v>
      </c>
      <c r="E2960" t="s">
        <v>84</v>
      </c>
      <c r="F2960" t="s">
        <v>214</v>
      </c>
      <c r="G2960" t="str">
        <f>IFERROR(_xlfn.XLOOKUP(Sales_Pipeline[[#This Row],[Account]],Accounts!$A$2:$A$86,Accounts!$F$2:$F$86),"")</f>
        <v>United States</v>
      </c>
      <c r="H2960" t="s">
        <v>57</v>
      </c>
      <c r="I2960" s="3">
        <v>42861</v>
      </c>
      <c r="J2960" s="3">
        <v>42864</v>
      </c>
      <c r="K2960" s="8" t="str">
        <f>IF(Sales_Pipeline[[#This Row],[Close_Date]]="","",TEXT(Sales_Pipeline[[#This Row],[Close_Date]],"ddd"))</f>
        <v>Tue</v>
      </c>
      <c r="L2960" s="8" t="str">
        <f>IF(Sales_Pipeline[[#This Row],[Close_Date]]="","",TEXT(Sales_Pipeline[[#This Row],[Close_Date]],"mmm"))</f>
        <v>May</v>
      </c>
      <c r="M2960" s="8" t="str">
        <f>IF(Sales_Pipeline[[#This Row],[Close_Date]]="","","Q"&amp;ROUNDUP(MONTH(Sales_Pipeline[[#This Row],[Close_Date]])/3,0))</f>
        <v>Q2</v>
      </c>
      <c r="N2960" s="2" cm="1">
        <f t="array" ref="N2960">IFERROR(_xlfn.IFS(Sales_Pipeline[[#This Row],[Deal_Stage]]="Won",_xlfn.XLOOKUP(Sales_Pipeline[[#This Row],[Product]],Products!$A$2:$A$8,Products!$C$2:$C$8),Sales_Pipeline[[#This Row],[Deal_Stage]]="Lost",_xlfn.XLOOKUP(Sales_Pipeline[[#This Row],[Product]],Products!$A$2:$A$8,Products!$C$2:$C$8)),"")</f>
        <v>5482</v>
      </c>
      <c r="O2960" s="2">
        <v>4784</v>
      </c>
    </row>
    <row r="2961" spans="1:15" x14ac:dyDescent="0.3">
      <c r="A2961" t="s">
        <v>3107</v>
      </c>
      <c r="B2961" t="s">
        <v>30</v>
      </c>
      <c r="C2961" t="str">
        <f>_xlfn.XLOOKUP(Sales_Pipeline[[#This Row],[Sales_Agent]],Sales_Teams[Sales_Agent],Sales_Teams[Manager])</f>
        <v>Rocco Neubert</v>
      </c>
      <c r="D2961" t="str">
        <f>_xlfn.XLOOKUP(Sales_Pipeline[[#This Row],[Manager]],Sales_Teams[Manager],Sales_Teams[Regional_Office])</f>
        <v>East</v>
      </c>
      <c r="E2961" t="s">
        <v>76</v>
      </c>
      <c r="F2961" t="s">
        <v>123</v>
      </c>
      <c r="G2961" t="str">
        <f>IFERROR(_xlfn.XLOOKUP(Sales_Pipeline[[#This Row],[Account]],Accounts!$A$2:$A$86,Accounts!$F$2:$F$86),"")</f>
        <v>United States</v>
      </c>
      <c r="H2961" t="s">
        <v>57</v>
      </c>
      <c r="I2961" s="3">
        <v>42861</v>
      </c>
      <c r="J2961" s="3">
        <v>42877</v>
      </c>
      <c r="K2961" s="8" t="str">
        <f>IF(Sales_Pipeline[[#This Row],[Close_Date]]="","",TEXT(Sales_Pipeline[[#This Row],[Close_Date]],"ddd"))</f>
        <v>Mon</v>
      </c>
      <c r="L2961" s="8" t="str">
        <f>IF(Sales_Pipeline[[#This Row],[Close_Date]]="","",TEXT(Sales_Pipeline[[#This Row],[Close_Date]],"mmm"))</f>
        <v>May</v>
      </c>
      <c r="M2961" s="8" t="str">
        <f>IF(Sales_Pipeline[[#This Row],[Close_Date]]="","","Q"&amp;ROUNDUP(MONTH(Sales_Pipeline[[#This Row],[Close_Date]])/3,0))</f>
        <v>Q2</v>
      </c>
      <c r="N2961" s="2" cm="1">
        <f t="array" ref="N2961">IFERROR(_xlfn.IFS(Sales_Pipeline[[#This Row],[Deal_Stage]]="Won",_xlfn.XLOOKUP(Sales_Pipeline[[#This Row],[Product]],Products!$A$2:$A$8,Products!$C$2:$C$8),Sales_Pipeline[[#This Row],[Deal_Stage]]="Lost",_xlfn.XLOOKUP(Sales_Pipeline[[#This Row],[Product]],Products!$A$2:$A$8,Products!$C$2:$C$8)),"")</f>
        <v>3393</v>
      </c>
      <c r="O2961" s="2">
        <v>3370</v>
      </c>
    </row>
    <row r="2962" spans="1:15" x14ac:dyDescent="0.3">
      <c r="A2962" t="s">
        <v>3108</v>
      </c>
      <c r="B2962" t="s">
        <v>27</v>
      </c>
      <c r="C2962" t="str">
        <f>_xlfn.XLOOKUP(Sales_Pipeline[[#This Row],[Sales_Agent]],Sales_Teams[Sales_Agent],Sales_Teams[Manager])</f>
        <v>Rocco Neubert</v>
      </c>
      <c r="D2962" t="str">
        <f>_xlfn.XLOOKUP(Sales_Pipeline[[#This Row],[Manager]],Sales_Teams[Manager],Sales_Teams[Regional_Office])</f>
        <v>East</v>
      </c>
      <c r="E2962" t="s">
        <v>61</v>
      </c>
      <c r="F2962" t="s">
        <v>220</v>
      </c>
      <c r="G2962" t="str">
        <f>IFERROR(_xlfn.XLOOKUP(Sales_Pipeline[[#This Row],[Account]],Accounts!$A$2:$A$86,Accounts!$F$2:$F$86),"")</f>
        <v>United States</v>
      </c>
      <c r="H2962" t="s">
        <v>82</v>
      </c>
      <c r="I2962" s="3">
        <v>42861</v>
      </c>
      <c r="J2962" s="3">
        <v>42879</v>
      </c>
      <c r="K2962" s="8" t="str">
        <f>IF(Sales_Pipeline[[#This Row],[Close_Date]]="","",TEXT(Sales_Pipeline[[#This Row],[Close_Date]],"ddd"))</f>
        <v>Wed</v>
      </c>
      <c r="L2962" s="8" t="str">
        <f>IF(Sales_Pipeline[[#This Row],[Close_Date]]="","",TEXT(Sales_Pipeline[[#This Row],[Close_Date]],"mmm"))</f>
        <v>May</v>
      </c>
      <c r="M2962" s="8" t="str">
        <f>IF(Sales_Pipeline[[#This Row],[Close_Date]]="","","Q"&amp;ROUNDUP(MONTH(Sales_Pipeline[[#This Row],[Close_Date]])/3,0))</f>
        <v>Q2</v>
      </c>
      <c r="N2962" s="2" cm="1">
        <f t="array" ref="N2962">IFERROR(_xlfn.IFS(Sales_Pipeline[[#This Row],[Deal_Stage]]="Won",_xlfn.XLOOKUP(Sales_Pipeline[[#This Row],[Product]],Products!$A$2:$A$8,Products!$C$2:$C$8),Sales_Pipeline[[#This Row],[Deal_Stage]]="Lost",_xlfn.XLOOKUP(Sales_Pipeline[[#This Row],[Product]],Products!$A$2:$A$8,Products!$C$2:$C$8)),"")</f>
        <v>55</v>
      </c>
      <c r="O2962" s="2">
        <v>0</v>
      </c>
    </row>
    <row r="2963" spans="1:15" x14ac:dyDescent="0.3">
      <c r="A2963" t="s">
        <v>3109</v>
      </c>
      <c r="B2963" t="s">
        <v>20</v>
      </c>
      <c r="C2963" t="str">
        <f>_xlfn.XLOOKUP(Sales_Pipeline[[#This Row],[Sales_Agent]],Sales_Teams[Sales_Agent],Sales_Teams[Manager])</f>
        <v>Cara Losch</v>
      </c>
      <c r="D2963" t="str">
        <f>_xlfn.XLOOKUP(Sales_Pipeline[[#This Row],[Manager]],Sales_Teams[Manager],Sales_Teams[Regional_Office])</f>
        <v>East</v>
      </c>
      <c r="E2963" t="s">
        <v>84</v>
      </c>
      <c r="F2963" t="s">
        <v>109</v>
      </c>
      <c r="G2963" t="str">
        <f>IFERROR(_xlfn.XLOOKUP(Sales_Pipeline[[#This Row],[Account]],Accounts!$A$2:$A$86,Accounts!$F$2:$F$86),"")</f>
        <v>Japan</v>
      </c>
      <c r="H2963" t="s">
        <v>77</v>
      </c>
      <c r="I2963" s="3">
        <v>42861</v>
      </c>
      <c r="K2963" s="8" t="str">
        <f>IF(Sales_Pipeline[[#This Row],[Close_Date]]="","",TEXT(Sales_Pipeline[[#This Row],[Close_Date]],"ddd"))</f>
        <v/>
      </c>
      <c r="L2963" s="8" t="str">
        <f>IF(Sales_Pipeline[[#This Row],[Close_Date]]="","",TEXT(Sales_Pipeline[[#This Row],[Close_Date]],"mmm"))</f>
        <v/>
      </c>
      <c r="M2963" s="8" t="str">
        <f>IF(Sales_Pipeline[[#This Row],[Close_Date]]="","","Q"&amp;ROUNDUP(MONTH(Sales_Pipeline[[#This Row],[Close_Date]])/3,0))</f>
        <v/>
      </c>
      <c r="N2963" s="2" t="str" cm="1">
        <f t="array" ref="N2963">IFERROR(_xlfn.IFS(Sales_Pipeline[[#This Row],[Deal_Stage]]="Won",_xlfn.XLOOKUP(Sales_Pipeline[[#This Row],[Product]],Products!$A$2:$A$8,Products!$C$2:$C$8),Sales_Pipeline[[#This Row],[Deal_Stage]]="Lost",_xlfn.XLOOKUP(Sales_Pipeline[[#This Row],[Product]],Products!$A$2:$A$8,Products!$C$2:$C$8)),"")</f>
        <v/>
      </c>
      <c r="O2963" s="2">
        <v>0</v>
      </c>
    </row>
    <row r="2964" spans="1:15" x14ac:dyDescent="0.3">
      <c r="A2964" t="s">
        <v>3110</v>
      </c>
      <c r="B2964" t="s">
        <v>15</v>
      </c>
      <c r="C2964" t="str">
        <f>_xlfn.XLOOKUP(Sales_Pipeline[[#This Row],[Sales_Agent]],Sales_Teams[Sales_Agent],Sales_Teams[Manager])</f>
        <v>Melvin Marxen</v>
      </c>
      <c r="D2964" t="str">
        <f>_xlfn.XLOOKUP(Sales_Pipeline[[#This Row],[Manager]],Sales_Teams[Manager],Sales_Teams[Regional_Office])</f>
        <v>Central</v>
      </c>
      <c r="E2964" t="s">
        <v>55</v>
      </c>
      <c r="F2964" t="s">
        <v>155</v>
      </c>
      <c r="G2964" t="str">
        <f>IFERROR(_xlfn.XLOOKUP(Sales_Pipeline[[#This Row],[Account]],Accounts!$A$2:$A$86,Accounts!$F$2:$F$86),"")</f>
        <v>United States</v>
      </c>
      <c r="H2964" t="s">
        <v>82</v>
      </c>
      <c r="I2964" s="3">
        <v>42861</v>
      </c>
      <c r="J2964" s="3">
        <v>42988</v>
      </c>
      <c r="K2964" s="8" t="str">
        <f>IF(Sales_Pipeline[[#This Row],[Close_Date]]="","",TEXT(Sales_Pipeline[[#This Row],[Close_Date]],"ddd"))</f>
        <v>Sun</v>
      </c>
      <c r="L2964" s="8" t="str">
        <f>IF(Sales_Pipeline[[#This Row],[Close_Date]]="","",TEXT(Sales_Pipeline[[#This Row],[Close_Date]],"mmm"))</f>
        <v>Sep</v>
      </c>
      <c r="M2964" s="8" t="str">
        <f>IF(Sales_Pipeline[[#This Row],[Close_Date]]="","","Q"&amp;ROUNDUP(MONTH(Sales_Pipeline[[#This Row],[Close_Date]])/3,0))</f>
        <v>Q3</v>
      </c>
      <c r="N2964" s="2" cm="1">
        <f t="array" ref="N2964">IFERROR(_xlfn.IFS(Sales_Pipeline[[#This Row],[Deal_Stage]]="Won",_xlfn.XLOOKUP(Sales_Pipeline[[#This Row],[Product]],Products!$A$2:$A$8,Products!$C$2:$C$8),Sales_Pipeline[[#This Row],[Deal_Stage]]="Lost",_xlfn.XLOOKUP(Sales_Pipeline[[#This Row],[Product]],Products!$A$2:$A$8,Products!$C$2:$C$8)),"")</f>
        <v>1096</v>
      </c>
      <c r="O2964" s="2">
        <v>0</v>
      </c>
    </row>
    <row r="2965" spans="1:15" x14ac:dyDescent="0.3">
      <c r="A2965" t="s">
        <v>3111</v>
      </c>
      <c r="B2965" t="s">
        <v>15</v>
      </c>
      <c r="C2965" t="str">
        <f>_xlfn.XLOOKUP(Sales_Pipeline[[#This Row],[Sales_Agent]],Sales_Teams[Sales_Agent],Sales_Teams[Manager])</f>
        <v>Melvin Marxen</v>
      </c>
      <c r="D2965" t="str">
        <f>_xlfn.XLOOKUP(Sales_Pipeline[[#This Row],[Manager]],Sales_Teams[Manager],Sales_Teams[Regional_Office])</f>
        <v>Central</v>
      </c>
      <c r="E2965" t="s">
        <v>63</v>
      </c>
      <c r="F2965" t="s">
        <v>155</v>
      </c>
      <c r="G2965" t="str">
        <f>IFERROR(_xlfn.XLOOKUP(Sales_Pipeline[[#This Row],[Account]],Accounts!$A$2:$A$86,Accounts!$F$2:$F$86),"")</f>
        <v>United States</v>
      </c>
      <c r="H2965" t="s">
        <v>57</v>
      </c>
      <c r="I2965" s="3">
        <v>42861</v>
      </c>
      <c r="J2965" s="3">
        <v>42964</v>
      </c>
      <c r="K2965" s="8" t="str">
        <f>IF(Sales_Pipeline[[#This Row],[Close_Date]]="","",TEXT(Sales_Pipeline[[#This Row],[Close_Date]],"ddd"))</f>
        <v>Thu</v>
      </c>
      <c r="L2965" s="8" t="str">
        <f>IF(Sales_Pipeline[[#This Row],[Close_Date]]="","",TEXT(Sales_Pipeline[[#This Row],[Close_Date]],"mmm"))</f>
        <v>Aug</v>
      </c>
      <c r="M2965" s="8" t="str">
        <f>IF(Sales_Pipeline[[#This Row],[Close_Date]]="","","Q"&amp;ROUNDUP(MONTH(Sales_Pipeline[[#This Row],[Close_Date]])/3,0))</f>
        <v>Q3</v>
      </c>
      <c r="N2965" s="2" cm="1">
        <f t="array" ref="N2965">IFERROR(_xlfn.IFS(Sales_Pipeline[[#This Row],[Deal_Stage]]="Won",_xlfn.XLOOKUP(Sales_Pipeline[[#This Row],[Product]],Products!$A$2:$A$8,Products!$C$2:$C$8),Sales_Pipeline[[#This Row],[Deal_Stage]]="Lost",_xlfn.XLOOKUP(Sales_Pipeline[[#This Row],[Product]],Products!$A$2:$A$8,Products!$C$2:$C$8)),"")</f>
        <v>550</v>
      </c>
      <c r="O2965" s="2">
        <v>526</v>
      </c>
    </row>
    <row r="2966" spans="1:15" x14ac:dyDescent="0.3">
      <c r="A2966" t="s">
        <v>3112</v>
      </c>
      <c r="B2966" t="s">
        <v>28</v>
      </c>
      <c r="C2966" t="str">
        <f>_xlfn.XLOOKUP(Sales_Pipeline[[#This Row],[Sales_Agent]],Sales_Teams[Sales_Agent],Sales_Teams[Manager])</f>
        <v>Rocco Neubert</v>
      </c>
      <c r="D2966" t="str">
        <f>_xlfn.XLOOKUP(Sales_Pipeline[[#This Row],[Manager]],Sales_Teams[Manager],Sales_Teams[Regional_Office])</f>
        <v>East</v>
      </c>
      <c r="E2966" t="s">
        <v>55</v>
      </c>
      <c r="F2966" t="s">
        <v>129</v>
      </c>
      <c r="G2966" t="str">
        <f>IFERROR(_xlfn.XLOOKUP(Sales_Pipeline[[#This Row],[Account]],Accounts!$A$2:$A$86,Accounts!$F$2:$F$86),"")</f>
        <v>Jordan</v>
      </c>
      <c r="H2966" t="s">
        <v>82</v>
      </c>
      <c r="I2966" s="3">
        <v>42861</v>
      </c>
      <c r="J2966" s="3">
        <v>42867</v>
      </c>
      <c r="K2966" s="8" t="str">
        <f>IF(Sales_Pipeline[[#This Row],[Close_Date]]="","",TEXT(Sales_Pipeline[[#This Row],[Close_Date]],"ddd"))</f>
        <v>Fri</v>
      </c>
      <c r="L2966" s="8" t="str">
        <f>IF(Sales_Pipeline[[#This Row],[Close_Date]]="","",TEXT(Sales_Pipeline[[#This Row],[Close_Date]],"mmm"))</f>
        <v>May</v>
      </c>
      <c r="M2966" s="8" t="str">
        <f>IF(Sales_Pipeline[[#This Row],[Close_Date]]="","","Q"&amp;ROUNDUP(MONTH(Sales_Pipeline[[#This Row],[Close_Date]])/3,0))</f>
        <v>Q2</v>
      </c>
      <c r="N2966" s="2" cm="1">
        <f t="array" ref="N2966">IFERROR(_xlfn.IFS(Sales_Pipeline[[#This Row],[Deal_Stage]]="Won",_xlfn.XLOOKUP(Sales_Pipeline[[#This Row],[Product]],Products!$A$2:$A$8,Products!$C$2:$C$8),Sales_Pipeline[[#This Row],[Deal_Stage]]="Lost",_xlfn.XLOOKUP(Sales_Pipeline[[#This Row],[Product]],Products!$A$2:$A$8,Products!$C$2:$C$8)),"")</f>
        <v>1096</v>
      </c>
      <c r="O2966" s="2">
        <v>0</v>
      </c>
    </row>
    <row r="2967" spans="1:15" x14ac:dyDescent="0.3">
      <c r="A2967" t="s">
        <v>3113</v>
      </c>
      <c r="B2967" t="s">
        <v>13</v>
      </c>
      <c r="C2967" t="str">
        <f>_xlfn.XLOOKUP(Sales_Pipeline[[#This Row],[Sales_Agent]],Sales_Teams[Sales_Agent],Sales_Teams[Manager])</f>
        <v>Melvin Marxen</v>
      </c>
      <c r="D2967" t="str">
        <f>_xlfn.XLOOKUP(Sales_Pipeline[[#This Row],[Manager]],Sales_Teams[Manager],Sales_Teams[Regional_Office])</f>
        <v>Central</v>
      </c>
      <c r="E2967" t="s">
        <v>8953</v>
      </c>
      <c r="F2967" t="s">
        <v>330</v>
      </c>
      <c r="G2967" t="str">
        <f>IFERROR(_xlfn.XLOOKUP(Sales_Pipeline[[#This Row],[Account]],Accounts!$A$2:$A$86,Accounts!$F$2:$F$86),"")</f>
        <v>Korea</v>
      </c>
      <c r="H2967" t="s">
        <v>57</v>
      </c>
      <c r="I2967" s="3">
        <v>42861</v>
      </c>
      <c r="J2967" s="3">
        <v>42915</v>
      </c>
      <c r="K2967" s="8" t="str">
        <f>IF(Sales_Pipeline[[#This Row],[Close_Date]]="","",TEXT(Sales_Pipeline[[#This Row],[Close_Date]],"ddd"))</f>
        <v>Thu</v>
      </c>
      <c r="L2967" s="8" t="str">
        <f>IF(Sales_Pipeline[[#This Row],[Close_Date]]="","",TEXT(Sales_Pipeline[[#This Row],[Close_Date]],"mmm"))</f>
        <v>Jun</v>
      </c>
      <c r="M2967" s="8" t="str">
        <f>IF(Sales_Pipeline[[#This Row],[Close_Date]]="","","Q"&amp;ROUNDUP(MONTH(Sales_Pipeline[[#This Row],[Close_Date]])/3,0))</f>
        <v>Q2</v>
      </c>
      <c r="N2967" s="2" cm="1">
        <f t="array" ref="N2967">IFERROR(_xlfn.IFS(Sales_Pipeline[[#This Row],[Deal_Stage]]="Won",_xlfn.XLOOKUP(Sales_Pipeline[[#This Row],[Product]],Products!$A$2:$A$8,Products!$C$2:$C$8),Sales_Pipeline[[#This Row],[Deal_Stage]]="Lost",_xlfn.XLOOKUP(Sales_Pipeline[[#This Row],[Product]],Products!$A$2:$A$8,Products!$C$2:$C$8)),"")</f>
        <v>4821</v>
      </c>
      <c r="O2967" s="2">
        <v>5028</v>
      </c>
    </row>
    <row r="2968" spans="1:15" x14ac:dyDescent="0.3">
      <c r="A2968" t="s">
        <v>3114</v>
      </c>
      <c r="B2968" t="s">
        <v>10</v>
      </c>
      <c r="C2968" t="str">
        <f>_xlfn.XLOOKUP(Sales_Pipeline[[#This Row],[Sales_Agent]],Sales_Teams[Sales_Agent],Sales_Teams[Manager])</f>
        <v>Melvin Marxen</v>
      </c>
      <c r="D2968" t="str">
        <f>_xlfn.XLOOKUP(Sales_Pipeline[[#This Row],[Manager]],Sales_Teams[Manager],Sales_Teams[Regional_Office])</f>
        <v>Central</v>
      </c>
      <c r="E2968" t="s">
        <v>63</v>
      </c>
      <c r="F2968" t="s">
        <v>234</v>
      </c>
      <c r="G2968" t="str">
        <f>IFERROR(_xlfn.XLOOKUP(Sales_Pipeline[[#This Row],[Account]],Accounts!$A$2:$A$86,Accounts!$F$2:$F$86),"")</f>
        <v>United States</v>
      </c>
      <c r="H2968" t="s">
        <v>82</v>
      </c>
      <c r="I2968" s="3">
        <v>42861</v>
      </c>
      <c r="J2968" s="3">
        <v>42878</v>
      </c>
      <c r="K2968" s="8" t="str">
        <f>IF(Sales_Pipeline[[#This Row],[Close_Date]]="","",TEXT(Sales_Pipeline[[#This Row],[Close_Date]],"ddd"))</f>
        <v>Tue</v>
      </c>
      <c r="L2968" s="8" t="str">
        <f>IF(Sales_Pipeline[[#This Row],[Close_Date]]="","",TEXT(Sales_Pipeline[[#This Row],[Close_Date]],"mmm"))</f>
        <v>May</v>
      </c>
      <c r="M2968" s="8" t="str">
        <f>IF(Sales_Pipeline[[#This Row],[Close_Date]]="","","Q"&amp;ROUNDUP(MONTH(Sales_Pipeline[[#This Row],[Close_Date]])/3,0))</f>
        <v>Q2</v>
      </c>
      <c r="N2968" s="2" cm="1">
        <f t="array" ref="N2968">IFERROR(_xlfn.IFS(Sales_Pipeline[[#This Row],[Deal_Stage]]="Won",_xlfn.XLOOKUP(Sales_Pipeline[[#This Row],[Product]],Products!$A$2:$A$8,Products!$C$2:$C$8),Sales_Pipeline[[#This Row],[Deal_Stage]]="Lost",_xlfn.XLOOKUP(Sales_Pipeline[[#This Row],[Product]],Products!$A$2:$A$8,Products!$C$2:$C$8)),"")</f>
        <v>550</v>
      </c>
      <c r="O2968" s="2">
        <v>0</v>
      </c>
    </row>
    <row r="2969" spans="1:15" x14ac:dyDescent="0.3">
      <c r="A2969" t="s">
        <v>3115</v>
      </c>
      <c r="B2969" t="s">
        <v>10</v>
      </c>
      <c r="C2969" t="str">
        <f>_xlfn.XLOOKUP(Sales_Pipeline[[#This Row],[Sales_Agent]],Sales_Teams[Sales_Agent],Sales_Teams[Manager])</f>
        <v>Melvin Marxen</v>
      </c>
      <c r="D2969" t="str">
        <f>_xlfn.XLOOKUP(Sales_Pipeline[[#This Row],[Manager]],Sales_Teams[Manager],Sales_Teams[Regional_Office])</f>
        <v>Central</v>
      </c>
      <c r="E2969" t="s">
        <v>8953</v>
      </c>
      <c r="F2969" t="s">
        <v>59</v>
      </c>
      <c r="G2969" t="str">
        <f>IFERROR(_xlfn.XLOOKUP(Sales_Pipeline[[#This Row],[Account]],Accounts!$A$2:$A$86,Accounts!$F$2:$F$86),"")</f>
        <v>United States</v>
      </c>
      <c r="H2969" t="s">
        <v>82</v>
      </c>
      <c r="I2969" s="3">
        <v>42861</v>
      </c>
      <c r="J2969" s="3">
        <v>42873</v>
      </c>
      <c r="K2969" s="8" t="str">
        <f>IF(Sales_Pipeline[[#This Row],[Close_Date]]="","",TEXT(Sales_Pipeline[[#This Row],[Close_Date]],"ddd"))</f>
        <v>Thu</v>
      </c>
      <c r="L2969" s="8" t="str">
        <f>IF(Sales_Pipeline[[#This Row],[Close_Date]]="","",TEXT(Sales_Pipeline[[#This Row],[Close_Date]],"mmm"))</f>
        <v>May</v>
      </c>
      <c r="M2969" s="8" t="str">
        <f>IF(Sales_Pipeline[[#This Row],[Close_Date]]="","","Q"&amp;ROUNDUP(MONTH(Sales_Pipeline[[#This Row],[Close_Date]])/3,0))</f>
        <v>Q2</v>
      </c>
      <c r="N2969" s="2" cm="1">
        <f t="array" ref="N2969">IFERROR(_xlfn.IFS(Sales_Pipeline[[#This Row],[Deal_Stage]]="Won",_xlfn.XLOOKUP(Sales_Pipeline[[#This Row],[Product]],Products!$A$2:$A$8,Products!$C$2:$C$8),Sales_Pipeline[[#This Row],[Deal_Stage]]="Lost",_xlfn.XLOOKUP(Sales_Pipeline[[#This Row],[Product]],Products!$A$2:$A$8,Products!$C$2:$C$8)),"")</f>
        <v>4821</v>
      </c>
      <c r="O2969" s="2">
        <v>0</v>
      </c>
    </row>
    <row r="2970" spans="1:15" x14ac:dyDescent="0.3">
      <c r="A2970" t="s">
        <v>3116</v>
      </c>
      <c r="B2970" t="s">
        <v>42</v>
      </c>
      <c r="C2970" t="str">
        <f>_xlfn.XLOOKUP(Sales_Pipeline[[#This Row],[Sales_Agent]],Sales_Teams[Sales_Agent],Sales_Teams[Manager])</f>
        <v>Summer Sewald</v>
      </c>
      <c r="D2970" t="str">
        <f>_xlfn.XLOOKUP(Sales_Pipeline[[#This Row],[Manager]],Sales_Teams[Manager],Sales_Teams[Regional_Office])</f>
        <v>West</v>
      </c>
      <c r="E2970" t="s">
        <v>63</v>
      </c>
      <c r="F2970" t="s">
        <v>256</v>
      </c>
      <c r="G2970" t="str">
        <f>IFERROR(_xlfn.XLOOKUP(Sales_Pipeline[[#This Row],[Account]],Accounts!$A$2:$A$86,Accounts!$F$2:$F$86),"")</f>
        <v>United States</v>
      </c>
      <c r="H2970" t="s">
        <v>77</v>
      </c>
      <c r="I2970" s="3">
        <v>42861</v>
      </c>
      <c r="K2970" s="8" t="str">
        <f>IF(Sales_Pipeline[[#This Row],[Close_Date]]="","",TEXT(Sales_Pipeline[[#This Row],[Close_Date]],"ddd"))</f>
        <v/>
      </c>
      <c r="L2970" s="8" t="str">
        <f>IF(Sales_Pipeline[[#This Row],[Close_Date]]="","",TEXT(Sales_Pipeline[[#This Row],[Close_Date]],"mmm"))</f>
        <v/>
      </c>
      <c r="M2970" s="8" t="str">
        <f>IF(Sales_Pipeline[[#This Row],[Close_Date]]="","","Q"&amp;ROUNDUP(MONTH(Sales_Pipeline[[#This Row],[Close_Date]])/3,0))</f>
        <v/>
      </c>
      <c r="N2970" s="2" t="str" cm="1">
        <f t="array" ref="N2970">IFERROR(_xlfn.IFS(Sales_Pipeline[[#This Row],[Deal_Stage]]="Won",_xlfn.XLOOKUP(Sales_Pipeline[[#This Row],[Product]],Products!$A$2:$A$8,Products!$C$2:$C$8),Sales_Pipeline[[#This Row],[Deal_Stage]]="Lost",_xlfn.XLOOKUP(Sales_Pipeline[[#This Row],[Product]],Products!$A$2:$A$8,Products!$C$2:$C$8)),"")</f>
        <v/>
      </c>
      <c r="O2970" s="2">
        <v>0</v>
      </c>
    </row>
    <row r="2971" spans="1:15" x14ac:dyDescent="0.3">
      <c r="A2971" t="s">
        <v>3117</v>
      </c>
      <c r="B2971" t="s">
        <v>8</v>
      </c>
      <c r="C2971" t="str">
        <f>_xlfn.XLOOKUP(Sales_Pipeline[[#This Row],[Sales_Agent]],Sales_Teams[Sales_Agent],Sales_Teams[Manager])</f>
        <v>Dustin Brinkmann</v>
      </c>
      <c r="D2971" t="str">
        <f>_xlfn.XLOOKUP(Sales_Pipeline[[#This Row],[Manager]],Sales_Teams[Manager],Sales_Teams[Regional_Office])</f>
        <v>Central</v>
      </c>
      <c r="E2971" t="s">
        <v>63</v>
      </c>
      <c r="F2971" t="s">
        <v>64</v>
      </c>
      <c r="G2971" t="str">
        <f>IFERROR(_xlfn.XLOOKUP(Sales_Pipeline[[#This Row],[Account]],Accounts!$A$2:$A$86,Accounts!$F$2:$F$86),"")</f>
        <v>United States</v>
      </c>
      <c r="H2971" t="s">
        <v>82</v>
      </c>
      <c r="I2971" s="3">
        <v>42861</v>
      </c>
      <c r="J2971" s="3">
        <v>42873</v>
      </c>
      <c r="K2971" s="8" t="str">
        <f>IF(Sales_Pipeline[[#This Row],[Close_Date]]="","",TEXT(Sales_Pipeline[[#This Row],[Close_Date]],"ddd"))</f>
        <v>Thu</v>
      </c>
      <c r="L2971" s="8" t="str">
        <f>IF(Sales_Pipeline[[#This Row],[Close_Date]]="","",TEXT(Sales_Pipeline[[#This Row],[Close_Date]],"mmm"))</f>
        <v>May</v>
      </c>
      <c r="M2971" s="8" t="str">
        <f>IF(Sales_Pipeline[[#This Row],[Close_Date]]="","","Q"&amp;ROUNDUP(MONTH(Sales_Pipeline[[#This Row],[Close_Date]])/3,0))</f>
        <v>Q2</v>
      </c>
      <c r="N2971" s="2" cm="1">
        <f t="array" ref="N2971">IFERROR(_xlfn.IFS(Sales_Pipeline[[#This Row],[Deal_Stage]]="Won",_xlfn.XLOOKUP(Sales_Pipeline[[#This Row],[Product]],Products!$A$2:$A$8,Products!$C$2:$C$8),Sales_Pipeline[[#This Row],[Deal_Stage]]="Lost",_xlfn.XLOOKUP(Sales_Pipeline[[#This Row],[Product]],Products!$A$2:$A$8,Products!$C$2:$C$8)),"")</f>
        <v>550</v>
      </c>
      <c r="O2971" s="2">
        <v>0</v>
      </c>
    </row>
    <row r="2972" spans="1:15" x14ac:dyDescent="0.3">
      <c r="A2972" t="s">
        <v>3118</v>
      </c>
      <c r="B2972" t="s">
        <v>8</v>
      </c>
      <c r="C2972" t="str">
        <f>_xlfn.XLOOKUP(Sales_Pipeline[[#This Row],[Sales_Agent]],Sales_Teams[Sales_Agent],Sales_Teams[Manager])</f>
        <v>Dustin Brinkmann</v>
      </c>
      <c r="D2972" t="str">
        <f>_xlfn.XLOOKUP(Sales_Pipeline[[#This Row],[Manager]],Sales_Teams[Manager],Sales_Teams[Regional_Office])</f>
        <v>Central</v>
      </c>
      <c r="E2972" t="s">
        <v>63</v>
      </c>
      <c r="F2972" t="s">
        <v>118</v>
      </c>
      <c r="G2972" t="str">
        <f>IFERROR(_xlfn.XLOOKUP(Sales_Pipeline[[#This Row],[Account]],Accounts!$A$2:$A$86,Accounts!$F$2:$F$86),"")</f>
        <v>United States</v>
      </c>
      <c r="H2972" t="s">
        <v>82</v>
      </c>
      <c r="I2972" s="3">
        <v>42861</v>
      </c>
      <c r="J2972" s="3">
        <v>42875</v>
      </c>
      <c r="K2972" s="8" t="str">
        <f>IF(Sales_Pipeline[[#This Row],[Close_Date]]="","",TEXT(Sales_Pipeline[[#This Row],[Close_Date]],"ddd"))</f>
        <v>Sat</v>
      </c>
      <c r="L2972" s="8" t="str">
        <f>IF(Sales_Pipeline[[#This Row],[Close_Date]]="","",TEXT(Sales_Pipeline[[#This Row],[Close_Date]],"mmm"))</f>
        <v>May</v>
      </c>
      <c r="M2972" s="8" t="str">
        <f>IF(Sales_Pipeline[[#This Row],[Close_Date]]="","","Q"&amp;ROUNDUP(MONTH(Sales_Pipeline[[#This Row],[Close_Date]])/3,0))</f>
        <v>Q2</v>
      </c>
      <c r="N2972" s="2" cm="1">
        <f t="array" ref="N2972">IFERROR(_xlfn.IFS(Sales_Pipeline[[#This Row],[Deal_Stage]]="Won",_xlfn.XLOOKUP(Sales_Pipeline[[#This Row],[Product]],Products!$A$2:$A$8,Products!$C$2:$C$8),Sales_Pipeline[[#This Row],[Deal_Stage]]="Lost",_xlfn.XLOOKUP(Sales_Pipeline[[#This Row],[Product]],Products!$A$2:$A$8,Products!$C$2:$C$8)),"")</f>
        <v>550</v>
      </c>
      <c r="O2972" s="2">
        <v>0</v>
      </c>
    </row>
    <row r="2973" spans="1:15" x14ac:dyDescent="0.3">
      <c r="A2973" t="s">
        <v>3119</v>
      </c>
      <c r="B2973" t="s">
        <v>8</v>
      </c>
      <c r="C2973" t="str">
        <f>_xlfn.XLOOKUP(Sales_Pipeline[[#This Row],[Sales_Agent]],Sales_Teams[Sales_Agent],Sales_Teams[Manager])</f>
        <v>Dustin Brinkmann</v>
      </c>
      <c r="D2973" t="str">
        <f>_xlfn.XLOOKUP(Sales_Pipeline[[#This Row],[Manager]],Sales_Teams[Manager],Sales_Teams[Regional_Office])</f>
        <v>Central</v>
      </c>
      <c r="E2973" t="s">
        <v>76</v>
      </c>
      <c r="F2973" t="s">
        <v>507</v>
      </c>
      <c r="G2973" t="str">
        <f>IFERROR(_xlfn.XLOOKUP(Sales_Pipeline[[#This Row],[Account]],Accounts!$A$2:$A$86,Accounts!$F$2:$F$86),"")</f>
        <v>Belgium</v>
      </c>
      <c r="H2973" t="s">
        <v>82</v>
      </c>
      <c r="I2973" s="3">
        <v>42861</v>
      </c>
      <c r="J2973" s="3">
        <v>42878</v>
      </c>
      <c r="K2973" s="8" t="str">
        <f>IF(Sales_Pipeline[[#This Row],[Close_Date]]="","",TEXT(Sales_Pipeline[[#This Row],[Close_Date]],"ddd"))</f>
        <v>Tue</v>
      </c>
      <c r="L2973" s="8" t="str">
        <f>IF(Sales_Pipeline[[#This Row],[Close_Date]]="","",TEXT(Sales_Pipeline[[#This Row],[Close_Date]],"mmm"))</f>
        <v>May</v>
      </c>
      <c r="M2973" s="8" t="str">
        <f>IF(Sales_Pipeline[[#This Row],[Close_Date]]="","","Q"&amp;ROUNDUP(MONTH(Sales_Pipeline[[#This Row],[Close_Date]])/3,0))</f>
        <v>Q2</v>
      </c>
      <c r="N2973" s="2" cm="1">
        <f t="array" ref="N2973">IFERROR(_xlfn.IFS(Sales_Pipeline[[#This Row],[Deal_Stage]]="Won",_xlfn.XLOOKUP(Sales_Pipeline[[#This Row],[Product]],Products!$A$2:$A$8,Products!$C$2:$C$8),Sales_Pipeline[[#This Row],[Deal_Stage]]="Lost",_xlfn.XLOOKUP(Sales_Pipeline[[#This Row],[Product]],Products!$A$2:$A$8,Products!$C$2:$C$8)),"")</f>
        <v>3393</v>
      </c>
      <c r="O2973" s="2">
        <v>0</v>
      </c>
    </row>
    <row r="2974" spans="1:15" x14ac:dyDescent="0.3">
      <c r="A2974" t="s">
        <v>3120</v>
      </c>
      <c r="B2974" t="s">
        <v>37</v>
      </c>
      <c r="C2974" t="str">
        <f>_xlfn.XLOOKUP(Sales_Pipeline[[#This Row],[Sales_Agent]],Sales_Teams[Sales_Agent],Sales_Teams[Manager])</f>
        <v>Celia Rouche</v>
      </c>
      <c r="D2974" t="str">
        <f>_xlfn.XLOOKUP(Sales_Pipeline[[#This Row],[Manager]],Sales_Teams[Manager],Sales_Teams[Regional_Office])</f>
        <v>West</v>
      </c>
      <c r="E2974" t="s">
        <v>55</v>
      </c>
      <c r="G2974" t="str">
        <f>IFERROR(_xlfn.XLOOKUP(Sales_Pipeline[[#This Row],[Account]],Accounts!$A$2:$A$86,Accounts!$F$2:$F$86),"")</f>
        <v/>
      </c>
      <c r="H2974" t="s">
        <v>77</v>
      </c>
      <c r="I2974" s="3">
        <v>42861</v>
      </c>
      <c r="K2974" s="8" t="str">
        <f>IF(Sales_Pipeline[[#This Row],[Close_Date]]="","",TEXT(Sales_Pipeline[[#This Row],[Close_Date]],"ddd"))</f>
        <v/>
      </c>
      <c r="L2974" s="8" t="str">
        <f>IF(Sales_Pipeline[[#This Row],[Close_Date]]="","",TEXT(Sales_Pipeline[[#This Row],[Close_Date]],"mmm"))</f>
        <v/>
      </c>
      <c r="M2974" s="8" t="str">
        <f>IF(Sales_Pipeline[[#This Row],[Close_Date]]="","","Q"&amp;ROUNDUP(MONTH(Sales_Pipeline[[#This Row],[Close_Date]])/3,0))</f>
        <v/>
      </c>
      <c r="N2974" s="2" t="str" cm="1">
        <f t="array" ref="N2974">IFERROR(_xlfn.IFS(Sales_Pipeline[[#This Row],[Deal_Stage]]="Won",_xlfn.XLOOKUP(Sales_Pipeline[[#This Row],[Product]],Products!$A$2:$A$8,Products!$C$2:$C$8),Sales_Pipeline[[#This Row],[Deal_Stage]]="Lost",_xlfn.XLOOKUP(Sales_Pipeline[[#This Row],[Product]],Products!$A$2:$A$8,Products!$C$2:$C$8)),"")</f>
        <v/>
      </c>
      <c r="O2974" s="2">
        <v>0</v>
      </c>
    </row>
    <row r="2975" spans="1:15" x14ac:dyDescent="0.3">
      <c r="A2975" t="s">
        <v>3121</v>
      </c>
      <c r="B2975" t="s">
        <v>9</v>
      </c>
      <c r="C2975" t="str">
        <f>_xlfn.XLOOKUP(Sales_Pipeline[[#This Row],[Sales_Agent]],Sales_Teams[Sales_Agent],Sales_Teams[Manager])</f>
        <v>Dustin Brinkmann</v>
      </c>
      <c r="D2975" t="str">
        <f>_xlfn.XLOOKUP(Sales_Pipeline[[#This Row],[Manager]],Sales_Teams[Manager],Sales_Teams[Regional_Office])</f>
        <v>Central</v>
      </c>
      <c r="E2975" t="s">
        <v>63</v>
      </c>
      <c r="F2975" t="s">
        <v>81</v>
      </c>
      <c r="G2975" t="str">
        <f>IFERROR(_xlfn.XLOOKUP(Sales_Pipeline[[#This Row],[Account]],Accounts!$A$2:$A$86,Accounts!$F$2:$F$86),"")</f>
        <v>Italy</v>
      </c>
      <c r="H2975" t="s">
        <v>57</v>
      </c>
      <c r="I2975" s="3">
        <v>42861</v>
      </c>
      <c r="J2975" s="3">
        <v>42877</v>
      </c>
      <c r="K2975" s="8" t="str">
        <f>IF(Sales_Pipeline[[#This Row],[Close_Date]]="","",TEXT(Sales_Pipeline[[#This Row],[Close_Date]],"ddd"))</f>
        <v>Mon</v>
      </c>
      <c r="L2975" s="8" t="str">
        <f>IF(Sales_Pipeline[[#This Row],[Close_Date]]="","",TEXT(Sales_Pipeline[[#This Row],[Close_Date]],"mmm"))</f>
        <v>May</v>
      </c>
      <c r="M2975" s="8" t="str">
        <f>IF(Sales_Pipeline[[#This Row],[Close_Date]]="","","Q"&amp;ROUNDUP(MONTH(Sales_Pipeline[[#This Row],[Close_Date]])/3,0))</f>
        <v>Q2</v>
      </c>
      <c r="N2975" s="2" cm="1">
        <f t="array" ref="N2975">IFERROR(_xlfn.IFS(Sales_Pipeline[[#This Row],[Deal_Stage]]="Won",_xlfn.XLOOKUP(Sales_Pipeline[[#This Row],[Product]],Products!$A$2:$A$8,Products!$C$2:$C$8),Sales_Pipeline[[#This Row],[Deal_Stage]]="Lost",_xlfn.XLOOKUP(Sales_Pipeline[[#This Row],[Product]],Products!$A$2:$A$8,Products!$C$2:$C$8)),"")</f>
        <v>550</v>
      </c>
      <c r="O2975" s="2">
        <v>569</v>
      </c>
    </row>
    <row r="2976" spans="1:15" x14ac:dyDescent="0.3">
      <c r="A2976" t="s">
        <v>3122</v>
      </c>
      <c r="B2976" t="s">
        <v>14</v>
      </c>
      <c r="C2976" t="str">
        <f>_xlfn.XLOOKUP(Sales_Pipeline[[#This Row],[Sales_Agent]],Sales_Teams[Sales_Agent],Sales_Teams[Manager])</f>
        <v>Melvin Marxen</v>
      </c>
      <c r="D2976" t="str">
        <f>_xlfn.XLOOKUP(Sales_Pipeline[[#This Row],[Manager]],Sales_Teams[Manager],Sales_Teams[Regional_Office])</f>
        <v>Central</v>
      </c>
      <c r="E2976" t="s">
        <v>61</v>
      </c>
      <c r="F2976" t="s">
        <v>64</v>
      </c>
      <c r="G2976" t="str">
        <f>IFERROR(_xlfn.XLOOKUP(Sales_Pipeline[[#This Row],[Account]],Accounts!$A$2:$A$86,Accounts!$F$2:$F$86),"")</f>
        <v>United States</v>
      </c>
      <c r="H2976" t="s">
        <v>82</v>
      </c>
      <c r="I2976" s="3">
        <v>42861</v>
      </c>
      <c r="J2976" s="3">
        <v>42881</v>
      </c>
      <c r="K2976" s="8" t="str">
        <f>IF(Sales_Pipeline[[#This Row],[Close_Date]]="","",TEXT(Sales_Pipeline[[#This Row],[Close_Date]],"ddd"))</f>
        <v>Fri</v>
      </c>
      <c r="L2976" s="8" t="str">
        <f>IF(Sales_Pipeline[[#This Row],[Close_Date]]="","",TEXT(Sales_Pipeline[[#This Row],[Close_Date]],"mmm"))</f>
        <v>May</v>
      </c>
      <c r="M2976" s="8" t="str">
        <f>IF(Sales_Pipeline[[#This Row],[Close_Date]]="","","Q"&amp;ROUNDUP(MONTH(Sales_Pipeline[[#This Row],[Close_Date]])/3,0))</f>
        <v>Q2</v>
      </c>
      <c r="N2976" s="2" cm="1">
        <f t="array" ref="N2976">IFERROR(_xlfn.IFS(Sales_Pipeline[[#This Row],[Deal_Stage]]="Won",_xlfn.XLOOKUP(Sales_Pipeline[[#This Row],[Product]],Products!$A$2:$A$8,Products!$C$2:$C$8),Sales_Pipeline[[#This Row],[Deal_Stage]]="Lost",_xlfn.XLOOKUP(Sales_Pipeline[[#This Row],[Product]],Products!$A$2:$A$8,Products!$C$2:$C$8)),"")</f>
        <v>55</v>
      </c>
      <c r="O2976" s="2">
        <v>0</v>
      </c>
    </row>
    <row r="2977" spans="1:15" x14ac:dyDescent="0.3">
      <c r="A2977" t="s">
        <v>3123</v>
      </c>
      <c r="B2977" t="s">
        <v>21</v>
      </c>
      <c r="C2977" t="str">
        <f>_xlfn.XLOOKUP(Sales_Pipeline[[#This Row],[Sales_Agent]],Sales_Teams[Sales_Agent],Sales_Teams[Manager])</f>
        <v>Cara Losch</v>
      </c>
      <c r="D2977" t="str">
        <f>_xlfn.XLOOKUP(Sales_Pipeline[[#This Row],[Manager]],Sales_Teams[Manager],Sales_Teams[Regional_Office])</f>
        <v>East</v>
      </c>
      <c r="E2977" t="s">
        <v>84</v>
      </c>
      <c r="F2977" t="s">
        <v>253</v>
      </c>
      <c r="G2977" t="str">
        <f>IFERROR(_xlfn.XLOOKUP(Sales_Pipeline[[#This Row],[Account]],Accounts!$A$2:$A$86,Accounts!$F$2:$F$86),"")</f>
        <v>United States</v>
      </c>
      <c r="H2977" t="s">
        <v>82</v>
      </c>
      <c r="I2977" s="3">
        <v>42861</v>
      </c>
      <c r="J2977" s="3">
        <v>42949</v>
      </c>
      <c r="K2977" s="8" t="str">
        <f>IF(Sales_Pipeline[[#This Row],[Close_Date]]="","",TEXT(Sales_Pipeline[[#This Row],[Close_Date]],"ddd"))</f>
        <v>Wed</v>
      </c>
      <c r="L2977" s="8" t="str">
        <f>IF(Sales_Pipeline[[#This Row],[Close_Date]]="","",TEXT(Sales_Pipeline[[#This Row],[Close_Date]],"mmm"))</f>
        <v>Aug</v>
      </c>
      <c r="M2977" s="8" t="str">
        <f>IF(Sales_Pipeline[[#This Row],[Close_Date]]="","","Q"&amp;ROUNDUP(MONTH(Sales_Pipeline[[#This Row],[Close_Date]])/3,0))</f>
        <v>Q3</v>
      </c>
      <c r="N2977" s="2" cm="1">
        <f t="array" ref="N2977">IFERROR(_xlfn.IFS(Sales_Pipeline[[#This Row],[Deal_Stage]]="Won",_xlfn.XLOOKUP(Sales_Pipeline[[#This Row],[Product]],Products!$A$2:$A$8,Products!$C$2:$C$8),Sales_Pipeline[[#This Row],[Deal_Stage]]="Lost",_xlfn.XLOOKUP(Sales_Pipeline[[#This Row],[Product]],Products!$A$2:$A$8,Products!$C$2:$C$8)),"")</f>
        <v>5482</v>
      </c>
      <c r="O2977" s="2">
        <v>0</v>
      </c>
    </row>
    <row r="2978" spans="1:15" x14ac:dyDescent="0.3">
      <c r="A2978" t="s">
        <v>3124</v>
      </c>
      <c r="B2978" t="s">
        <v>21</v>
      </c>
      <c r="C2978" t="str">
        <f>_xlfn.XLOOKUP(Sales_Pipeline[[#This Row],[Sales_Agent]],Sales_Teams[Sales_Agent],Sales_Teams[Manager])</f>
        <v>Cara Losch</v>
      </c>
      <c r="D2978" t="str">
        <f>_xlfn.XLOOKUP(Sales_Pipeline[[#This Row],[Manager]],Sales_Teams[Manager],Sales_Teams[Regional_Office])</f>
        <v>East</v>
      </c>
      <c r="E2978" t="s">
        <v>61</v>
      </c>
      <c r="F2978" t="s">
        <v>173</v>
      </c>
      <c r="G2978" t="str">
        <f>IFERROR(_xlfn.XLOOKUP(Sales_Pipeline[[#This Row],[Account]],Accounts!$A$2:$A$86,Accounts!$F$2:$F$86),"")</f>
        <v>United States</v>
      </c>
      <c r="H2978" t="s">
        <v>57</v>
      </c>
      <c r="I2978" s="3">
        <v>42861</v>
      </c>
      <c r="J2978" s="3">
        <v>42956</v>
      </c>
      <c r="K2978" s="8" t="str">
        <f>IF(Sales_Pipeline[[#This Row],[Close_Date]]="","",TEXT(Sales_Pipeline[[#This Row],[Close_Date]],"ddd"))</f>
        <v>Wed</v>
      </c>
      <c r="L2978" s="8" t="str">
        <f>IF(Sales_Pipeline[[#This Row],[Close_Date]]="","",TEXT(Sales_Pipeline[[#This Row],[Close_Date]],"mmm"))</f>
        <v>Aug</v>
      </c>
      <c r="M2978" s="8" t="str">
        <f>IF(Sales_Pipeline[[#This Row],[Close_Date]]="","","Q"&amp;ROUNDUP(MONTH(Sales_Pipeline[[#This Row],[Close_Date]])/3,0))</f>
        <v>Q3</v>
      </c>
      <c r="N2978" s="2" cm="1">
        <f t="array" ref="N2978">IFERROR(_xlfn.IFS(Sales_Pipeline[[#This Row],[Deal_Stage]]="Won",_xlfn.XLOOKUP(Sales_Pipeline[[#This Row],[Product]],Products!$A$2:$A$8,Products!$C$2:$C$8),Sales_Pipeline[[#This Row],[Deal_Stage]]="Lost",_xlfn.XLOOKUP(Sales_Pipeline[[#This Row],[Product]],Products!$A$2:$A$8,Products!$C$2:$C$8)),"")</f>
        <v>55</v>
      </c>
      <c r="O2978" s="2">
        <v>51</v>
      </c>
    </row>
    <row r="2979" spans="1:15" x14ac:dyDescent="0.3">
      <c r="A2979" t="s">
        <v>3125</v>
      </c>
      <c r="B2979" t="s">
        <v>32</v>
      </c>
      <c r="C2979" t="str">
        <f>_xlfn.XLOOKUP(Sales_Pipeline[[#This Row],[Sales_Agent]],Sales_Teams[Sales_Agent],Sales_Teams[Manager])</f>
        <v>Celia Rouche</v>
      </c>
      <c r="D2979" t="str">
        <f>_xlfn.XLOOKUP(Sales_Pipeline[[#This Row],[Manager]],Sales_Teams[Manager],Sales_Teams[Regional_Office])</f>
        <v>West</v>
      </c>
      <c r="E2979" t="s">
        <v>84</v>
      </c>
      <c r="F2979" t="s">
        <v>143</v>
      </c>
      <c r="G2979" t="str">
        <f>IFERROR(_xlfn.XLOOKUP(Sales_Pipeline[[#This Row],[Account]],Accounts!$A$2:$A$86,Accounts!$F$2:$F$86),"")</f>
        <v>United States</v>
      </c>
      <c r="H2979" t="s">
        <v>77</v>
      </c>
      <c r="I2979" s="3">
        <v>42861</v>
      </c>
      <c r="K2979" s="8" t="str">
        <f>IF(Sales_Pipeline[[#This Row],[Close_Date]]="","",TEXT(Sales_Pipeline[[#This Row],[Close_Date]],"ddd"))</f>
        <v/>
      </c>
      <c r="L2979" s="8" t="str">
        <f>IF(Sales_Pipeline[[#This Row],[Close_Date]]="","",TEXT(Sales_Pipeline[[#This Row],[Close_Date]],"mmm"))</f>
        <v/>
      </c>
      <c r="M2979" s="8" t="str">
        <f>IF(Sales_Pipeline[[#This Row],[Close_Date]]="","","Q"&amp;ROUNDUP(MONTH(Sales_Pipeline[[#This Row],[Close_Date]])/3,0))</f>
        <v/>
      </c>
      <c r="N2979" s="2" t="str" cm="1">
        <f t="array" ref="N2979">IFERROR(_xlfn.IFS(Sales_Pipeline[[#This Row],[Deal_Stage]]="Won",_xlfn.XLOOKUP(Sales_Pipeline[[#This Row],[Product]],Products!$A$2:$A$8,Products!$C$2:$C$8),Sales_Pipeline[[#This Row],[Deal_Stage]]="Lost",_xlfn.XLOOKUP(Sales_Pipeline[[#This Row],[Product]],Products!$A$2:$A$8,Products!$C$2:$C$8)),"")</f>
        <v/>
      </c>
      <c r="O2979" s="2">
        <v>0</v>
      </c>
    </row>
    <row r="2980" spans="1:15" x14ac:dyDescent="0.3">
      <c r="A2980" t="s">
        <v>3126</v>
      </c>
      <c r="B2980" t="s">
        <v>32</v>
      </c>
      <c r="C2980" t="str">
        <f>_xlfn.XLOOKUP(Sales_Pipeline[[#This Row],[Sales_Agent]],Sales_Teams[Sales_Agent],Sales_Teams[Manager])</f>
        <v>Celia Rouche</v>
      </c>
      <c r="D2980" t="str">
        <f>_xlfn.XLOOKUP(Sales_Pipeline[[#This Row],[Manager]],Sales_Teams[Manager],Sales_Teams[Regional_Office])</f>
        <v>West</v>
      </c>
      <c r="E2980" t="s">
        <v>8953</v>
      </c>
      <c r="G2980" t="str">
        <f>IFERROR(_xlfn.XLOOKUP(Sales_Pipeline[[#This Row],[Account]],Accounts!$A$2:$A$86,Accounts!$F$2:$F$86),"")</f>
        <v/>
      </c>
      <c r="H2980" t="s">
        <v>77</v>
      </c>
      <c r="I2980" s="3">
        <v>42861</v>
      </c>
      <c r="K2980" s="8" t="str">
        <f>IF(Sales_Pipeline[[#This Row],[Close_Date]]="","",TEXT(Sales_Pipeline[[#This Row],[Close_Date]],"ddd"))</f>
        <v/>
      </c>
      <c r="L2980" s="8" t="str">
        <f>IF(Sales_Pipeline[[#This Row],[Close_Date]]="","",TEXT(Sales_Pipeline[[#This Row],[Close_Date]],"mmm"))</f>
        <v/>
      </c>
      <c r="M2980" s="8" t="str">
        <f>IF(Sales_Pipeline[[#This Row],[Close_Date]]="","","Q"&amp;ROUNDUP(MONTH(Sales_Pipeline[[#This Row],[Close_Date]])/3,0))</f>
        <v/>
      </c>
      <c r="N2980" s="2" t="str" cm="1">
        <f t="array" ref="N2980">IFERROR(_xlfn.IFS(Sales_Pipeline[[#This Row],[Deal_Stage]]="Won",_xlfn.XLOOKUP(Sales_Pipeline[[#This Row],[Product]],Products!$A$2:$A$8,Products!$C$2:$C$8),Sales_Pipeline[[#This Row],[Deal_Stage]]="Lost",_xlfn.XLOOKUP(Sales_Pipeline[[#This Row],[Product]],Products!$A$2:$A$8,Products!$C$2:$C$8)),"")</f>
        <v/>
      </c>
      <c r="O2980" s="2">
        <v>0</v>
      </c>
    </row>
    <row r="2981" spans="1:15" x14ac:dyDescent="0.3">
      <c r="A2981" t="s">
        <v>3127</v>
      </c>
      <c r="B2981" t="s">
        <v>3</v>
      </c>
      <c r="C2981" t="str">
        <f>_xlfn.XLOOKUP(Sales_Pipeline[[#This Row],[Sales_Agent]],Sales_Teams[Sales_Agent],Sales_Teams[Manager])</f>
        <v>Dustin Brinkmann</v>
      </c>
      <c r="D2981" t="str">
        <f>_xlfn.XLOOKUP(Sales_Pipeline[[#This Row],[Manager]],Sales_Teams[Manager],Sales_Teams[Regional_Office])</f>
        <v>Central</v>
      </c>
      <c r="E2981" t="s">
        <v>55</v>
      </c>
      <c r="F2981" t="s">
        <v>118</v>
      </c>
      <c r="G2981" t="str">
        <f>IFERROR(_xlfn.XLOOKUP(Sales_Pipeline[[#This Row],[Account]],Accounts!$A$2:$A$86,Accounts!$F$2:$F$86),"")</f>
        <v>United States</v>
      </c>
      <c r="H2981" t="s">
        <v>82</v>
      </c>
      <c r="I2981" s="3">
        <v>42862</v>
      </c>
      <c r="J2981" s="3">
        <v>42977</v>
      </c>
      <c r="K2981" s="8" t="str">
        <f>IF(Sales_Pipeline[[#This Row],[Close_Date]]="","",TEXT(Sales_Pipeline[[#This Row],[Close_Date]],"ddd"))</f>
        <v>Wed</v>
      </c>
      <c r="L2981" s="8" t="str">
        <f>IF(Sales_Pipeline[[#This Row],[Close_Date]]="","",TEXT(Sales_Pipeline[[#This Row],[Close_Date]],"mmm"))</f>
        <v>Aug</v>
      </c>
      <c r="M2981" s="8" t="str">
        <f>IF(Sales_Pipeline[[#This Row],[Close_Date]]="","","Q"&amp;ROUNDUP(MONTH(Sales_Pipeline[[#This Row],[Close_Date]])/3,0))</f>
        <v>Q3</v>
      </c>
      <c r="N2981" s="2" cm="1">
        <f t="array" ref="N2981">IFERROR(_xlfn.IFS(Sales_Pipeline[[#This Row],[Deal_Stage]]="Won",_xlfn.XLOOKUP(Sales_Pipeline[[#This Row],[Product]],Products!$A$2:$A$8,Products!$C$2:$C$8),Sales_Pipeline[[#This Row],[Deal_Stage]]="Lost",_xlfn.XLOOKUP(Sales_Pipeline[[#This Row],[Product]],Products!$A$2:$A$8,Products!$C$2:$C$8)),"")</f>
        <v>1096</v>
      </c>
      <c r="O2981" s="2">
        <v>0</v>
      </c>
    </row>
    <row r="2982" spans="1:15" x14ac:dyDescent="0.3">
      <c r="A2982" t="s">
        <v>3128</v>
      </c>
      <c r="B2982" t="s">
        <v>27</v>
      </c>
      <c r="C2982" t="str">
        <f>_xlfn.XLOOKUP(Sales_Pipeline[[#This Row],[Sales_Agent]],Sales_Teams[Sales_Agent],Sales_Teams[Manager])</f>
        <v>Rocco Neubert</v>
      </c>
      <c r="D2982" t="str">
        <f>_xlfn.XLOOKUP(Sales_Pipeline[[#This Row],[Manager]],Sales_Teams[Manager],Sales_Teams[Regional_Office])</f>
        <v>East</v>
      </c>
      <c r="E2982" t="s">
        <v>76</v>
      </c>
      <c r="F2982" t="s">
        <v>209</v>
      </c>
      <c r="G2982" t="str">
        <f>IFERROR(_xlfn.XLOOKUP(Sales_Pipeline[[#This Row],[Account]],Accounts!$A$2:$A$86,Accounts!$F$2:$F$86),"")</f>
        <v>United States</v>
      </c>
      <c r="H2982" t="s">
        <v>57</v>
      </c>
      <c r="I2982" s="3">
        <v>42862</v>
      </c>
      <c r="J2982" s="3">
        <v>42876</v>
      </c>
      <c r="K2982" s="8" t="str">
        <f>IF(Sales_Pipeline[[#This Row],[Close_Date]]="","",TEXT(Sales_Pipeline[[#This Row],[Close_Date]],"ddd"))</f>
        <v>Sun</v>
      </c>
      <c r="L2982" s="8" t="str">
        <f>IF(Sales_Pipeline[[#This Row],[Close_Date]]="","",TEXT(Sales_Pipeline[[#This Row],[Close_Date]],"mmm"))</f>
        <v>May</v>
      </c>
      <c r="M2982" s="8" t="str">
        <f>IF(Sales_Pipeline[[#This Row],[Close_Date]]="","","Q"&amp;ROUNDUP(MONTH(Sales_Pipeline[[#This Row],[Close_Date]])/3,0))</f>
        <v>Q2</v>
      </c>
      <c r="N2982" s="2" cm="1">
        <f t="array" ref="N2982">IFERROR(_xlfn.IFS(Sales_Pipeline[[#This Row],[Deal_Stage]]="Won",_xlfn.XLOOKUP(Sales_Pipeline[[#This Row],[Product]],Products!$A$2:$A$8,Products!$C$2:$C$8),Sales_Pipeline[[#This Row],[Deal_Stage]]="Lost",_xlfn.XLOOKUP(Sales_Pipeline[[#This Row],[Product]],Products!$A$2:$A$8,Products!$C$2:$C$8)),"")</f>
        <v>3393</v>
      </c>
      <c r="O2982" s="2">
        <v>4287</v>
      </c>
    </row>
    <row r="2983" spans="1:15" x14ac:dyDescent="0.3">
      <c r="A2983" t="s">
        <v>3129</v>
      </c>
      <c r="B2983" t="s">
        <v>20</v>
      </c>
      <c r="C2983" t="str">
        <f>_xlfn.XLOOKUP(Sales_Pipeline[[#This Row],[Sales_Agent]],Sales_Teams[Sales_Agent],Sales_Teams[Manager])</f>
        <v>Cara Losch</v>
      </c>
      <c r="D2983" t="str">
        <f>_xlfn.XLOOKUP(Sales_Pipeline[[#This Row],[Manager]],Sales_Teams[Manager],Sales_Teams[Regional_Office])</f>
        <v>East</v>
      </c>
      <c r="E2983" t="s">
        <v>55</v>
      </c>
      <c r="F2983" t="s">
        <v>231</v>
      </c>
      <c r="G2983" t="str">
        <f>IFERROR(_xlfn.XLOOKUP(Sales_Pipeline[[#This Row],[Account]],Accounts!$A$2:$A$86,Accounts!$F$2:$F$86),"")</f>
        <v>United States</v>
      </c>
      <c r="H2983" t="s">
        <v>77</v>
      </c>
      <c r="I2983" s="3">
        <v>42862</v>
      </c>
      <c r="K2983" s="8" t="str">
        <f>IF(Sales_Pipeline[[#This Row],[Close_Date]]="","",TEXT(Sales_Pipeline[[#This Row],[Close_Date]],"ddd"))</f>
        <v/>
      </c>
      <c r="L2983" s="8" t="str">
        <f>IF(Sales_Pipeline[[#This Row],[Close_Date]]="","",TEXT(Sales_Pipeline[[#This Row],[Close_Date]],"mmm"))</f>
        <v/>
      </c>
      <c r="M2983" s="8" t="str">
        <f>IF(Sales_Pipeline[[#This Row],[Close_Date]]="","","Q"&amp;ROUNDUP(MONTH(Sales_Pipeline[[#This Row],[Close_Date]])/3,0))</f>
        <v/>
      </c>
      <c r="N2983" s="2" t="str" cm="1">
        <f t="array" ref="N2983">IFERROR(_xlfn.IFS(Sales_Pipeline[[#This Row],[Deal_Stage]]="Won",_xlfn.XLOOKUP(Sales_Pipeline[[#This Row],[Product]],Products!$A$2:$A$8,Products!$C$2:$C$8),Sales_Pipeline[[#This Row],[Deal_Stage]]="Lost",_xlfn.XLOOKUP(Sales_Pipeline[[#This Row],[Product]],Products!$A$2:$A$8,Products!$C$2:$C$8)),"")</f>
        <v/>
      </c>
      <c r="O2983" s="2">
        <v>0</v>
      </c>
    </row>
    <row r="2984" spans="1:15" x14ac:dyDescent="0.3">
      <c r="A2984" t="s">
        <v>3130</v>
      </c>
      <c r="B2984" t="s">
        <v>20</v>
      </c>
      <c r="C2984" t="str">
        <f>_xlfn.XLOOKUP(Sales_Pipeline[[#This Row],[Sales_Agent]],Sales_Teams[Sales_Agent],Sales_Teams[Manager])</f>
        <v>Cara Losch</v>
      </c>
      <c r="D2984" t="str">
        <f>_xlfn.XLOOKUP(Sales_Pipeline[[#This Row],[Manager]],Sales_Teams[Manager],Sales_Teams[Regional_Office])</f>
        <v>East</v>
      </c>
      <c r="E2984" t="s">
        <v>8953</v>
      </c>
      <c r="G2984" t="str">
        <f>IFERROR(_xlfn.XLOOKUP(Sales_Pipeline[[#This Row],[Account]],Accounts!$A$2:$A$86,Accounts!$F$2:$F$86),"")</f>
        <v/>
      </c>
      <c r="H2984" t="s">
        <v>77</v>
      </c>
      <c r="I2984" s="3">
        <v>42862</v>
      </c>
      <c r="K2984" s="8" t="str">
        <f>IF(Sales_Pipeline[[#This Row],[Close_Date]]="","",TEXT(Sales_Pipeline[[#This Row],[Close_Date]],"ddd"))</f>
        <v/>
      </c>
      <c r="L2984" s="8" t="str">
        <f>IF(Sales_Pipeline[[#This Row],[Close_Date]]="","",TEXT(Sales_Pipeline[[#This Row],[Close_Date]],"mmm"))</f>
        <v/>
      </c>
      <c r="M2984" s="8" t="str">
        <f>IF(Sales_Pipeline[[#This Row],[Close_Date]]="","","Q"&amp;ROUNDUP(MONTH(Sales_Pipeline[[#This Row],[Close_Date]])/3,0))</f>
        <v/>
      </c>
      <c r="N2984" s="2" t="str" cm="1">
        <f t="array" ref="N2984">IFERROR(_xlfn.IFS(Sales_Pipeline[[#This Row],[Deal_Stage]]="Won",_xlfn.XLOOKUP(Sales_Pipeline[[#This Row],[Product]],Products!$A$2:$A$8,Products!$C$2:$C$8),Sales_Pipeline[[#This Row],[Deal_Stage]]="Lost",_xlfn.XLOOKUP(Sales_Pipeline[[#This Row],[Product]],Products!$A$2:$A$8,Products!$C$2:$C$8)),"")</f>
        <v/>
      </c>
      <c r="O2984" s="2">
        <v>0</v>
      </c>
    </row>
    <row r="2985" spans="1:15" x14ac:dyDescent="0.3">
      <c r="A2985" t="s">
        <v>3131</v>
      </c>
      <c r="B2985" t="s">
        <v>20</v>
      </c>
      <c r="C2985" t="str">
        <f>_xlfn.XLOOKUP(Sales_Pipeline[[#This Row],[Sales_Agent]],Sales_Teams[Sales_Agent],Sales_Teams[Manager])</f>
        <v>Cara Losch</v>
      </c>
      <c r="D2985" t="str">
        <f>_xlfn.XLOOKUP(Sales_Pipeline[[#This Row],[Manager]],Sales_Teams[Manager],Sales_Teams[Regional_Office])</f>
        <v>East</v>
      </c>
      <c r="E2985" t="s">
        <v>8953</v>
      </c>
      <c r="F2985" t="s">
        <v>194</v>
      </c>
      <c r="G2985" t="str">
        <f>IFERROR(_xlfn.XLOOKUP(Sales_Pipeline[[#This Row],[Account]],Accounts!$A$2:$A$86,Accounts!$F$2:$F$86),"")</f>
        <v>United States</v>
      </c>
      <c r="H2985" t="s">
        <v>57</v>
      </c>
      <c r="I2985" s="3">
        <v>42862</v>
      </c>
      <c r="J2985" s="3">
        <v>42870</v>
      </c>
      <c r="K2985" s="8" t="str">
        <f>IF(Sales_Pipeline[[#This Row],[Close_Date]]="","",TEXT(Sales_Pipeline[[#This Row],[Close_Date]],"ddd"))</f>
        <v>Mon</v>
      </c>
      <c r="L2985" s="8" t="str">
        <f>IF(Sales_Pipeline[[#This Row],[Close_Date]]="","",TEXT(Sales_Pipeline[[#This Row],[Close_Date]],"mmm"))</f>
        <v>May</v>
      </c>
      <c r="M2985" s="8" t="str">
        <f>IF(Sales_Pipeline[[#This Row],[Close_Date]]="","","Q"&amp;ROUNDUP(MONTH(Sales_Pipeline[[#This Row],[Close_Date]])/3,0))</f>
        <v>Q2</v>
      </c>
      <c r="N2985" s="2" cm="1">
        <f t="array" ref="N2985">IFERROR(_xlfn.IFS(Sales_Pipeline[[#This Row],[Deal_Stage]]="Won",_xlfn.XLOOKUP(Sales_Pipeline[[#This Row],[Product]],Products!$A$2:$A$8,Products!$C$2:$C$8),Sales_Pipeline[[#This Row],[Deal_Stage]]="Lost",_xlfn.XLOOKUP(Sales_Pipeline[[#This Row],[Product]],Products!$A$2:$A$8,Products!$C$2:$C$8)),"")</f>
        <v>4821</v>
      </c>
      <c r="O2985" s="2">
        <v>3960</v>
      </c>
    </row>
    <row r="2986" spans="1:15" x14ac:dyDescent="0.3">
      <c r="A2986" t="s">
        <v>3132</v>
      </c>
      <c r="B2986" t="s">
        <v>28</v>
      </c>
      <c r="C2986" t="str">
        <f>_xlfn.XLOOKUP(Sales_Pipeline[[#This Row],[Sales_Agent]],Sales_Teams[Sales_Agent],Sales_Teams[Manager])</f>
        <v>Rocco Neubert</v>
      </c>
      <c r="D2986" t="str">
        <f>_xlfn.XLOOKUP(Sales_Pipeline[[#This Row],[Manager]],Sales_Teams[Manager],Sales_Teams[Regional_Office])</f>
        <v>East</v>
      </c>
      <c r="E2986" t="s">
        <v>8953</v>
      </c>
      <c r="F2986" t="s">
        <v>216</v>
      </c>
      <c r="G2986" t="str">
        <f>IFERROR(_xlfn.XLOOKUP(Sales_Pipeline[[#This Row],[Account]],Accounts!$A$2:$A$86,Accounts!$F$2:$F$86),"")</f>
        <v>United States</v>
      </c>
      <c r="H2986" t="s">
        <v>82</v>
      </c>
      <c r="I2986" s="3">
        <v>42862</v>
      </c>
      <c r="J2986" s="3">
        <v>42864</v>
      </c>
      <c r="K2986" s="8" t="str">
        <f>IF(Sales_Pipeline[[#This Row],[Close_Date]]="","",TEXT(Sales_Pipeline[[#This Row],[Close_Date]],"ddd"))</f>
        <v>Tue</v>
      </c>
      <c r="L2986" s="8" t="str">
        <f>IF(Sales_Pipeline[[#This Row],[Close_Date]]="","",TEXT(Sales_Pipeline[[#This Row],[Close_Date]],"mmm"))</f>
        <v>May</v>
      </c>
      <c r="M2986" s="8" t="str">
        <f>IF(Sales_Pipeline[[#This Row],[Close_Date]]="","","Q"&amp;ROUNDUP(MONTH(Sales_Pipeline[[#This Row],[Close_Date]])/3,0))</f>
        <v>Q2</v>
      </c>
      <c r="N2986" s="2" cm="1">
        <f t="array" ref="N2986">IFERROR(_xlfn.IFS(Sales_Pipeline[[#This Row],[Deal_Stage]]="Won",_xlfn.XLOOKUP(Sales_Pipeline[[#This Row],[Product]],Products!$A$2:$A$8,Products!$C$2:$C$8),Sales_Pipeline[[#This Row],[Deal_Stage]]="Lost",_xlfn.XLOOKUP(Sales_Pipeline[[#This Row],[Product]],Products!$A$2:$A$8,Products!$C$2:$C$8)),"")</f>
        <v>4821</v>
      </c>
      <c r="O2986" s="2">
        <v>0</v>
      </c>
    </row>
    <row r="2987" spans="1:15" x14ac:dyDescent="0.3">
      <c r="A2987" t="s">
        <v>3133</v>
      </c>
      <c r="B2987" t="s">
        <v>10</v>
      </c>
      <c r="C2987" t="str">
        <f>_xlfn.XLOOKUP(Sales_Pipeline[[#This Row],[Sales_Agent]],Sales_Teams[Sales_Agent],Sales_Teams[Manager])</f>
        <v>Melvin Marxen</v>
      </c>
      <c r="D2987" t="str">
        <f>_xlfn.XLOOKUP(Sales_Pipeline[[#This Row],[Manager]],Sales_Teams[Manager],Sales_Teams[Regional_Office])</f>
        <v>Central</v>
      </c>
      <c r="E2987" t="s">
        <v>55</v>
      </c>
      <c r="F2987" t="s">
        <v>64</v>
      </c>
      <c r="G2987" t="str">
        <f>IFERROR(_xlfn.XLOOKUP(Sales_Pipeline[[#This Row],[Account]],Accounts!$A$2:$A$86,Accounts!$F$2:$F$86),"")</f>
        <v>United States</v>
      </c>
      <c r="H2987" t="s">
        <v>57</v>
      </c>
      <c r="I2987" s="3">
        <v>42862</v>
      </c>
      <c r="J2987" s="3">
        <v>42980</v>
      </c>
      <c r="K2987" s="8" t="str">
        <f>IF(Sales_Pipeline[[#This Row],[Close_Date]]="","",TEXT(Sales_Pipeline[[#This Row],[Close_Date]],"ddd"))</f>
        <v>Sat</v>
      </c>
      <c r="L2987" s="8" t="str">
        <f>IF(Sales_Pipeline[[#This Row],[Close_Date]]="","",TEXT(Sales_Pipeline[[#This Row],[Close_Date]],"mmm"))</f>
        <v>Sep</v>
      </c>
      <c r="M2987" s="8" t="str">
        <f>IF(Sales_Pipeline[[#This Row],[Close_Date]]="","","Q"&amp;ROUNDUP(MONTH(Sales_Pipeline[[#This Row],[Close_Date]])/3,0))</f>
        <v>Q3</v>
      </c>
      <c r="N2987" s="2" cm="1">
        <f t="array" ref="N2987">IFERROR(_xlfn.IFS(Sales_Pipeline[[#This Row],[Deal_Stage]]="Won",_xlfn.XLOOKUP(Sales_Pipeline[[#This Row],[Product]],Products!$A$2:$A$8,Products!$C$2:$C$8),Sales_Pipeline[[#This Row],[Deal_Stage]]="Lost",_xlfn.XLOOKUP(Sales_Pipeline[[#This Row],[Product]],Products!$A$2:$A$8,Products!$C$2:$C$8)),"")</f>
        <v>1096</v>
      </c>
      <c r="O2987" s="2">
        <v>1093</v>
      </c>
    </row>
    <row r="2988" spans="1:15" x14ac:dyDescent="0.3">
      <c r="A2988" t="s">
        <v>3134</v>
      </c>
      <c r="B2988" t="s">
        <v>10</v>
      </c>
      <c r="C2988" t="str">
        <f>_xlfn.XLOOKUP(Sales_Pipeline[[#This Row],[Sales_Agent]],Sales_Teams[Sales_Agent],Sales_Teams[Manager])</f>
        <v>Melvin Marxen</v>
      </c>
      <c r="D2988" t="str">
        <f>_xlfn.XLOOKUP(Sales_Pipeline[[#This Row],[Manager]],Sales_Teams[Manager],Sales_Teams[Regional_Office])</f>
        <v>Central</v>
      </c>
      <c r="E2988" t="s">
        <v>55</v>
      </c>
      <c r="F2988" t="s">
        <v>105</v>
      </c>
      <c r="G2988" t="str">
        <f>IFERROR(_xlfn.XLOOKUP(Sales_Pipeline[[#This Row],[Account]],Accounts!$A$2:$A$86,Accounts!$F$2:$F$86),"")</f>
        <v>United States</v>
      </c>
      <c r="H2988" t="s">
        <v>57</v>
      </c>
      <c r="I2988" s="3">
        <v>42862</v>
      </c>
      <c r="J2988" s="3">
        <v>42957</v>
      </c>
      <c r="K2988" s="8" t="str">
        <f>IF(Sales_Pipeline[[#This Row],[Close_Date]]="","",TEXT(Sales_Pipeline[[#This Row],[Close_Date]],"ddd"))</f>
        <v>Thu</v>
      </c>
      <c r="L2988" s="8" t="str">
        <f>IF(Sales_Pipeline[[#This Row],[Close_Date]]="","",TEXT(Sales_Pipeline[[#This Row],[Close_Date]],"mmm"))</f>
        <v>Aug</v>
      </c>
      <c r="M2988" s="8" t="str">
        <f>IF(Sales_Pipeline[[#This Row],[Close_Date]]="","","Q"&amp;ROUNDUP(MONTH(Sales_Pipeline[[#This Row],[Close_Date]])/3,0))</f>
        <v>Q3</v>
      </c>
      <c r="N2988" s="2" cm="1">
        <f t="array" ref="N2988">IFERROR(_xlfn.IFS(Sales_Pipeline[[#This Row],[Deal_Stage]]="Won",_xlfn.XLOOKUP(Sales_Pipeline[[#This Row],[Product]],Products!$A$2:$A$8,Products!$C$2:$C$8),Sales_Pipeline[[#This Row],[Deal_Stage]]="Lost",_xlfn.XLOOKUP(Sales_Pipeline[[#This Row],[Product]],Products!$A$2:$A$8,Products!$C$2:$C$8)),"")</f>
        <v>1096</v>
      </c>
      <c r="O2988" s="2">
        <v>1194</v>
      </c>
    </row>
    <row r="2989" spans="1:15" x14ac:dyDescent="0.3">
      <c r="A2989" t="s">
        <v>3135</v>
      </c>
      <c r="B2989" t="s">
        <v>10</v>
      </c>
      <c r="C2989" t="str">
        <f>_xlfn.XLOOKUP(Sales_Pipeline[[#This Row],[Sales_Agent]],Sales_Teams[Sales_Agent],Sales_Teams[Manager])</f>
        <v>Melvin Marxen</v>
      </c>
      <c r="D2989" t="str">
        <f>_xlfn.XLOOKUP(Sales_Pipeline[[#This Row],[Manager]],Sales_Teams[Manager],Sales_Teams[Regional_Office])</f>
        <v>Central</v>
      </c>
      <c r="E2989" t="s">
        <v>8953</v>
      </c>
      <c r="F2989" t="s">
        <v>169</v>
      </c>
      <c r="G2989" t="str">
        <f>IFERROR(_xlfn.XLOOKUP(Sales_Pipeline[[#This Row],[Account]],Accounts!$A$2:$A$86,Accounts!$F$2:$F$86),"")</f>
        <v>Panama</v>
      </c>
      <c r="H2989" t="s">
        <v>57</v>
      </c>
      <c r="I2989" s="3">
        <v>42862</v>
      </c>
      <c r="J2989" s="3">
        <v>42961</v>
      </c>
      <c r="K2989" s="8" t="str">
        <f>IF(Sales_Pipeline[[#This Row],[Close_Date]]="","",TEXT(Sales_Pipeline[[#This Row],[Close_Date]],"ddd"))</f>
        <v>Mon</v>
      </c>
      <c r="L2989" s="8" t="str">
        <f>IF(Sales_Pipeline[[#This Row],[Close_Date]]="","",TEXT(Sales_Pipeline[[#This Row],[Close_Date]],"mmm"))</f>
        <v>Aug</v>
      </c>
      <c r="M2989" s="8" t="str">
        <f>IF(Sales_Pipeline[[#This Row],[Close_Date]]="","","Q"&amp;ROUNDUP(MONTH(Sales_Pipeline[[#This Row],[Close_Date]])/3,0))</f>
        <v>Q3</v>
      </c>
      <c r="N2989" s="2" cm="1">
        <f t="array" ref="N2989">IFERROR(_xlfn.IFS(Sales_Pipeline[[#This Row],[Deal_Stage]]="Won",_xlfn.XLOOKUP(Sales_Pipeline[[#This Row],[Product]],Products!$A$2:$A$8,Products!$C$2:$C$8),Sales_Pipeline[[#This Row],[Deal_Stage]]="Lost",_xlfn.XLOOKUP(Sales_Pipeline[[#This Row],[Product]],Products!$A$2:$A$8,Products!$C$2:$C$8)),"")</f>
        <v>4821</v>
      </c>
      <c r="O2989" s="2">
        <v>5310</v>
      </c>
    </row>
    <row r="2990" spans="1:15" x14ac:dyDescent="0.3">
      <c r="A2990" t="s">
        <v>3136</v>
      </c>
      <c r="B2990" t="s">
        <v>43</v>
      </c>
      <c r="C2990" t="str">
        <f>_xlfn.XLOOKUP(Sales_Pipeline[[#This Row],[Sales_Agent]],Sales_Teams[Sales_Agent],Sales_Teams[Manager])</f>
        <v>Summer Sewald</v>
      </c>
      <c r="D2990" t="str">
        <f>_xlfn.XLOOKUP(Sales_Pipeline[[#This Row],[Manager]],Sales_Teams[Manager],Sales_Teams[Regional_Office])</f>
        <v>West</v>
      </c>
      <c r="E2990" t="s">
        <v>55</v>
      </c>
      <c r="F2990" t="s">
        <v>328</v>
      </c>
      <c r="G2990" t="str">
        <f>IFERROR(_xlfn.XLOOKUP(Sales_Pipeline[[#This Row],[Account]],Accounts!$A$2:$A$86,Accounts!$F$2:$F$86),"")</f>
        <v>United States</v>
      </c>
      <c r="H2990" t="s">
        <v>82</v>
      </c>
      <c r="I2990" s="3">
        <v>42862</v>
      </c>
      <c r="J2990" s="3">
        <v>42951</v>
      </c>
      <c r="K2990" s="8" t="str">
        <f>IF(Sales_Pipeline[[#This Row],[Close_Date]]="","",TEXT(Sales_Pipeline[[#This Row],[Close_Date]],"ddd"))</f>
        <v>Fri</v>
      </c>
      <c r="L2990" s="8" t="str">
        <f>IF(Sales_Pipeline[[#This Row],[Close_Date]]="","",TEXT(Sales_Pipeline[[#This Row],[Close_Date]],"mmm"))</f>
        <v>Aug</v>
      </c>
      <c r="M2990" s="8" t="str">
        <f>IF(Sales_Pipeline[[#This Row],[Close_Date]]="","","Q"&amp;ROUNDUP(MONTH(Sales_Pipeline[[#This Row],[Close_Date]])/3,0))</f>
        <v>Q3</v>
      </c>
      <c r="N2990" s="2" cm="1">
        <f t="array" ref="N2990">IFERROR(_xlfn.IFS(Sales_Pipeline[[#This Row],[Deal_Stage]]="Won",_xlfn.XLOOKUP(Sales_Pipeline[[#This Row],[Product]],Products!$A$2:$A$8,Products!$C$2:$C$8),Sales_Pipeline[[#This Row],[Deal_Stage]]="Lost",_xlfn.XLOOKUP(Sales_Pipeline[[#This Row],[Product]],Products!$A$2:$A$8,Products!$C$2:$C$8)),"")</f>
        <v>1096</v>
      </c>
      <c r="O2990" s="2">
        <v>0</v>
      </c>
    </row>
    <row r="2991" spans="1:15" x14ac:dyDescent="0.3">
      <c r="A2991" t="s">
        <v>3137</v>
      </c>
      <c r="B2991" t="s">
        <v>42</v>
      </c>
      <c r="C2991" t="str">
        <f>_xlfn.XLOOKUP(Sales_Pipeline[[#This Row],[Sales_Agent]],Sales_Teams[Sales_Agent],Sales_Teams[Manager])</f>
        <v>Summer Sewald</v>
      </c>
      <c r="D2991" t="str">
        <f>_xlfn.XLOOKUP(Sales_Pipeline[[#This Row],[Manager]],Sales_Teams[Manager],Sales_Teams[Regional_Office])</f>
        <v>West</v>
      </c>
      <c r="E2991" t="s">
        <v>55</v>
      </c>
      <c r="F2991" t="s">
        <v>100</v>
      </c>
      <c r="G2991" t="str">
        <f>IFERROR(_xlfn.XLOOKUP(Sales_Pipeline[[#This Row],[Account]],Accounts!$A$2:$A$86,Accounts!$F$2:$F$86),"")</f>
        <v>United States</v>
      </c>
      <c r="H2991" t="s">
        <v>82</v>
      </c>
      <c r="I2991" s="3">
        <v>42862</v>
      </c>
      <c r="J2991" s="3">
        <v>42875</v>
      </c>
      <c r="K2991" s="8" t="str">
        <f>IF(Sales_Pipeline[[#This Row],[Close_Date]]="","",TEXT(Sales_Pipeline[[#This Row],[Close_Date]],"ddd"))</f>
        <v>Sat</v>
      </c>
      <c r="L2991" s="8" t="str">
        <f>IF(Sales_Pipeline[[#This Row],[Close_Date]]="","",TEXT(Sales_Pipeline[[#This Row],[Close_Date]],"mmm"))</f>
        <v>May</v>
      </c>
      <c r="M2991" s="8" t="str">
        <f>IF(Sales_Pipeline[[#This Row],[Close_Date]]="","","Q"&amp;ROUNDUP(MONTH(Sales_Pipeline[[#This Row],[Close_Date]])/3,0))</f>
        <v>Q2</v>
      </c>
      <c r="N2991" s="2" cm="1">
        <f t="array" ref="N2991">IFERROR(_xlfn.IFS(Sales_Pipeline[[#This Row],[Deal_Stage]]="Won",_xlfn.XLOOKUP(Sales_Pipeline[[#This Row],[Product]],Products!$A$2:$A$8,Products!$C$2:$C$8),Sales_Pipeline[[#This Row],[Deal_Stage]]="Lost",_xlfn.XLOOKUP(Sales_Pipeline[[#This Row],[Product]],Products!$A$2:$A$8,Products!$C$2:$C$8)),"")</f>
        <v>1096</v>
      </c>
      <c r="O2991" s="2">
        <v>0</v>
      </c>
    </row>
    <row r="2992" spans="1:15" x14ac:dyDescent="0.3">
      <c r="A2992" t="s">
        <v>3138</v>
      </c>
      <c r="B2992" t="s">
        <v>8</v>
      </c>
      <c r="C2992" t="str">
        <f>_xlfn.XLOOKUP(Sales_Pipeline[[#This Row],[Sales_Agent]],Sales_Teams[Sales_Agent],Sales_Teams[Manager])</f>
        <v>Dustin Brinkmann</v>
      </c>
      <c r="D2992" t="str">
        <f>_xlfn.XLOOKUP(Sales_Pipeline[[#This Row],[Manager]],Sales_Teams[Manager],Sales_Teams[Regional_Office])</f>
        <v>Central</v>
      </c>
      <c r="E2992" t="s">
        <v>63</v>
      </c>
      <c r="F2992" t="s">
        <v>330</v>
      </c>
      <c r="G2992" t="str">
        <f>IFERROR(_xlfn.XLOOKUP(Sales_Pipeline[[#This Row],[Account]],Accounts!$A$2:$A$86,Accounts!$F$2:$F$86),"")</f>
        <v>Korea</v>
      </c>
      <c r="H2992" t="s">
        <v>82</v>
      </c>
      <c r="I2992" s="3">
        <v>42862</v>
      </c>
      <c r="J2992" s="3">
        <v>42950</v>
      </c>
      <c r="K2992" s="8" t="str">
        <f>IF(Sales_Pipeline[[#This Row],[Close_Date]]="","",TEXT(Sales_Pipeline[[#This Row],[Close_Date]],"ddd"))</f>
        <v>Thu</v>
      </c>
      <c r="L2992" s="8" t="str">
        <f>IF(Sales_Pipeline[[#This Row],[Close_Date]]="","",TEXT(Sales_Pipeline[[#This Row],[Close_Date]],"mmm"))</f>
        <v>Aug</v>
      </c>
      <c r="M2992" s="8" t="str">
        <f>IF(Sales_Pipeline[[#This Row],[Close_Date]]="","","Q"&amp;ROUNDUP(MONTH(Sales_Pipeline[[#This Row],[Close_Date]])/3,0))</f>
        <v>Q3</v>
      </c>
      <c r="N2992" s="2" cm="1">
        <f t="array" ref="N2992">IFERROR(_xlfn.IFS(Sales_Pipeline[[#This Row],[Deal_Stage]]="Won",_xlfn.XLOOKUP(Sales_Pipeline[[#This Row],[Product]],Products!$A$2:$A$8,Products!$C$2:$C$8),Sales_Pipeline[[#This Row],[Deal_Stage]]="Lost",_xlfn.XLOOKUP(Sales_Pipeline[[#This Row],[Product]],Products!$A$2:$A$8,Products!$C$2:$C$8)),"")</f>
        <v>550</v>
      </c>
      <c r="O2992" s="2">
        <v>0</v>
      </c>
    </row>
    <row r="2993" spans="1:15" x14ac:dyDescent="0.3">
      <c r="A2993" t="s">
        <v>3139</v>
      </c>
      <c r="B2993" t="s">
        <v>37</v>
      </c>
      <c r="C2993" t="str">
        <f>_xlfn.XLOOKUP(Sales_Pipeline[[#This Row],[Sales_Agent]],Sales_Teams[Sales_Agent],Sales_Teams[Manager])</f>
        <v>Celia Rouche</v>
      </c>
      <c r="D2993" t="str">
        <f>_xlfn.XLOOKUP(Sales_Pipeline[[#This Row],[Manager]],Sales_Teams[Manager],Sales_Teams[Regional_Office])</f>
        <v>West</v>
      </c>
      <c r="E2993" t="s">
        <v>84</v>
      </c>
      <c r="G2993" t="str">
        <f>IFERROR(_xlfn.XLOOKUP(Sales_Pipeline[[#This Row],[Account]],Accounts!$A$2:$A$86,Accounts!$F$2:$F$86),"")</f>
        <v/>
      </c>
      <c r="H2993" t="s">
        <v>77</v>
      </c>
      <c r="I2993" s="3">
        <v>42862</v>
      </c>
      <c r="K2993" s="8" t="str">
        <f>IF(Sales_Pipeline[[#This Row],[Close_Date]]="","",TEXT(Sales_Pipeline[[#This Row],[Close_Date]],"ddd"))</f>
        <v/>
      </c>
      <c r="L2993" s="8" t="str">
        <f>IF(Sales_Pipeline[[#This Row],[Close_Date]]="","",TEXT(Sales_Pipeline[[#This Row],[Close_Date]],"mmm"))</f>
        <v/>
      </c>
      <c r="M2993" s="8" t="str">
        <f>IF(Sales_Pipeline[[#This Row],[Close_Date]]="","","Q"&amp;ROUNDUP(MONTH(Sales_Pipeline[[#This Row],[Close_Date]])/3,0))</f>
        <v/>
      </c>
      <c r="N2993" s="2" t="str" cm="1">
        <f t="array" ref="N2993">IFERROR(_xlfn.IFS(Sales_Pipeline[[#This Row],[Deal_Stage]]="Won",_xlfn.XLOOKUP(Sales_Pipeline[[#This Row],[Product]],Products!$A$2:$A$8,Products!$C$2:$C$8),Sales_Pipeline[[#This Row],[Deal_Stage]]="Lost",_xlfn.XLOOKUP(Sales_Pipeline[[#This Row],[Product]],Products!$A$2:$A$8,Products!$C$2:$C$8)),"")</f>
        <v/>
      </c>
      <c r="O2993" s="2">
        <v>0</v>
      </c>
    </row>
    <row r="2994" spans="1:15" x14ac:dyDescent="0.3">
      <c r="A2994" t="s">
        <v>3140</v>
      </c>
      <c r="B2994" t="s">
        <v>45</v>
      </c>
      <c r="C2994" t="str">
        <f>_xlfn.XLOOKUP(Sales_Pipeline[[#This Row],[Sales_Agent]],Sales_Teams[Sales_Agent],Sales_Teams[Manager])</f>
        <v>Summer Sewald</v>
      </c>
      <c r="D2994" t="str">
        <f>_xlfn.XLOOKUP(Sales_Pipeline[[#This Row],[Manager]],Sales_Teams[Manager],Sales_Teams[Regional_Office])</f>
        <v>West</v>
      </c>
      <c r="E2994" t="s">
        <v>55</v>
      </c>
      <c r="F2994" t="s">
        <v>143</v>
      </c>
      <c r="G2994" t="str">
        <f>IFERROR(_xlfn.XLOOKUP(Sales_Pipeline[[#This Row],[Account]],Accounts!$A$2:$A$86,Accounts!$F$2:$F$86),"")</f>
        <v>United States</v>
      </c>
      <c r="H2994" t="s">
        <v>57</v>
      </c>
      <c r="I2994" s="3">
        <v>42862</v>
      </c>
      <c r="J2994" s="3">
        <v>42955</v>
      </c>
      <c r="K2994" s="8" t="str">
        <f>IF(Sales_Pipeline[[#This Row],[Close_Date]]="","",TEXT(Sales_Pipeline[[#This Row],[Close_Date]],"ddd"))</f>
        <v>Tue</v>
      </c>
      <c r="L2994" s="8" t="str">
        <f>IF(Sales_Pipeline[[#This Row],[Close_Date]]="","",TEXT(Sales_Pipeline[[#This Row],[Close_Date]],"mmm"))</f>
        <v>Aug</v>
      </c>
      <c r="M2994" s="8" t="str">
        <f>IF(Sales_Pipeline[[#This Row],[Close_Date]]="","","Q"&amp;ROUNDUP(MONTH(Sales_Pipeline[[#This Row],[Close_Date]])/3,0))</f>
        <v>Q3</v>
      </c>
      <c r="N2994" s="2" cm="1">
        <f t="array" ref="N2994">IFERROR(_xlfn.IFS(Sales_Pipeline[[#This Row],[Deal_Stage]]="Won",_xlfn.XLOOKUP(Sales_Pipeline[[#This Row],[Product]],Products!$A$2:$A$8,Products!$C$2:$C$8),Sales_Pipeline[[#This Row],[Deal_Stage]]="Lost",_xlfn.XLOOKUP(Sales_Pipeline[[#This Row],[Product]],Products!$A$2:$A$8,Products!$C$2:$C$8)),"")</f>
        <v>1096</v>
      </c>
      <c r="O2994" s="2">
        <v>1222</v>
      </c>
    </row>
    <row r="2995" spans="1:15" x14ac:dyDescent="0.3">
      <c r="A2995" t="s">
        <v>3141</v>
      </c>
      <c r="B2995" t="s">
        <v>9</v>
      </c>
      <c r="C2995" t="str">
        <f>_xlfn.XLOOKUP(Sales_Pipeline[[#This Row],[Sales_Agent]],Sales_Teams[Sales_Agent],Sales_Teams[Manager])</f>
        <v>Dustin Brinkmann</v>
      </c>
      <c r="D2995" t="str">
        <f>_xlfn.XLOOKUP(Sales_Pipeline[[#This Row],[Manager]],Sales_Teams[Manager],Sales_Teams[Regional_Office])</f>
        <v>Central</v>
      </c>
      <c r="E2995" t="s">
        <v>55</v>
      </c>
      <c r="F2995" t="s">
        <v>333</v>
      </c>
      <c r="G2995" t="str">
        <f>IFERROR(_xlfn.XLOOKUP(Sales_Pipeline[[#This Row],[Account]],Accounts!$A$2:$A$86,Accounts!$F$2:$F$86),"")</f>
        <v>United States</v>
      </c>
      <c r="H2995" t="s">
        <v>57</v>
      </c>
      <c r="I2995" s="3">
        <v>42862</v>
      </c>
      <c r="J2995" s="3">
        <v>42952</v>
      </c>
      <c r="K2995" s="8" t="str">
        <f>IF(Sales_Pipeline[[#This Row],[Close_Date]]="","",TEXT(Sales_Pipeline[[#This Row],[Close_Date]],"ddd"))</f>
        <v>Sat</v>
      </c>
      <c r="L2995" s="8" t="str">
        <f>IF(Sales_Pipeline[[#This Row],[Close_Date]]="","",TEXT(Sales_Pipeline[[#This Row],[Close_Date]],"mmm"))</f>
        <v>Aug</v>
      </c>
      <c r="M2995" s="8" t="str">
        <f>IF(Sales_Pipeline[[#This Row],[Close_Date]]="","","Q"&amp;ROUNDUP(MONTH(Sales_Pipeline[[#This Row],[Close_Date]])/3,0))</f>
        <v>Q3</v>
      </c>
      <c r="N2995" s="2" cm="1">
        <f t="array" ref="N2995">IFERROR(_xlfn.IFS(Sales_Pipeline[[#This Row],[Deal_Stage]]="Won",_xlfn.XLOOKUP(Sales_Pipeline[[#This Row],[Product]],Products!$A$2:$A$8,Products!$C$2:$C$8),Sales_Pipeline[[#This Row],[Deal_Stage]]="Lost",_xlfn.XLOOKUP(Sales_Pipeline[[#This Row],[Product]],Products!$A$2:$A$8,Products!$C$2:$C$8)),"")</f>
        <v>1096</v>
      </c>
      <c r="O2995" s="2">
        <v>901</v>
      </c>
    </row>
    <row r="2996" spans="1:15" x14ac:dyDescent="0.3">
      <c r="A2996" t="s">
        <v>3142</v>
      </c>
      <c r="B2996" t="s">
        <v>29</v>
      </c>
      <c r="C2996" t="str">
        <f>_xlfn.XLOOKUP(Sales_Pipeline[[#This Row],[Sales_Agent]],Sales_Teams[Sales_Agent],Sales_Teams[Manager])</f>
        <v>Rocco Neubert</v>
      </c>
      <c r="D2996" t="str">
        <f>_xlfn.XLOOKUP(Sales_Pipeline[[#This Row],[Manager]],Sales_Teams[Manager],Sales_Teams[Regional_Office])</f>
        <v>East</v>
      </c>
      <c r="E2996" t="s">
        <v>76</v>
      </c>
      <c r="F2996" t="s">
        <v>194</v>
      </c>
      <c r="G2996" t="str">
        <f>IFERROR(_xlfn.XLOOKUP(Sales_Pipeline[[#This Row],[Account]],Accounts!$A$2:$A$86,Accounts!$F$2:$F$86),"")</f>
        <v>United States</v>
      </c>
      <c r="H2996" t="s">
        <v>82</v>
      </c>
      <c r="I2996" s="3">
        <v>42862</v>
      </c>
      <c r="J2996" s="3">
        <v>42973</v>
      </c>
      <c r="K2996" s="8" t="str">
        <f>IF(Sales_Pipeline[[#This Row],[Close_Date]]="","",TEXT(Sales_Pipeline[[#This Row],[Close_Date]],"ddd"))</f>
        <v>Sat</v>
      </c>
      <c r="L2996" s="8" t="str">
        <f>IF(Sales_Pipeline[[#This Row],[Close_Date]]="","",TEXT(Sales_Pipeline[[#This Row],[Close_Date]],"mmm"))</f>
        <v>Aug</v>
      </c>
      <c r="M2996" s="8" t="str">
        <f>IF(Sales_Pipeline[[#This Row],[Close_Date]]="","","Q"&amp;ROUNDUP(MONTH(Sales_Pipeline[[#This Row],[Close_Date]])/3,0))</f>
        <v>Q3</v>
      </c>
      <c r="N2996" s="2" cm="1">
        <f t="array" ref="N2996">IFERROR(_xlfn.IFS(Sales_Pipeline[[#This Row],[Deal_Stage]]="Won",_xlfn.XLOOKUP(Sales_Pipeline[[#This Row],[Product]],Products!$A$2:$A$8,Products!$C$2:$C$8),Sales_Pipeline[[#This Row],[Deal_Stage]]="Lost",_xlfn.XLOOKUP(Sales_Pipeline[[#This Row],[Product]],Products!$A$2:$A$8,Products!$C$2:$C$8)),"")</f>
        <v>3393</v>
      </c>
      <c r="O2996" s="2">
        <v>0</v>
      </c>
    </row>
    <row r="2997" spans="1:15" x14ac:dyDescent="0.3">
      <c r="A2997" t="s">
        <v>3143</v>
      </c>
      <c r="B2997" t="s">
        <v>29</v>
      </c>
      <c r="C2997" t="str">
        <f>_xlfn.XLOOKUP(Sales_Pipeline[[#This Row],[Sales_Agent]],Sales_Teams[Sales_Agent],Sales_Teams[Manager])</f>
        <v>Rocco Neubert</v>
      </c>
      <c r="D2997" t="str">
        <f>_xlfn.XLOOKUP(Sales_Pipeline[[#This Row],[Manager]],Sales_Teams[Manager],Sales_Teams[Regional_Office])</f>
        <v>East</v>
      </c>
      <c r="E2997" t="s">
        <v>84</v>
      </c>
      <c r="F2997" t="s">
        <v>173</v>
      </c>
      <c r="G2997" t="str">
        <f>IFERROR(_xlfn.XLOOKUP(Sales_Pipeline[[#This Row],[Account]],Accounts!$A$2:$A$86,Accounts!$F$2:$F$86),"")</f>
        <v>United States</v>
      </c>
      <c r="H2997" t="s">
        <v>57</v>
      </c>
      <c r="I2997" s="3">
        <v>42862</v>
      </c>
      <c r="J2997" s="3">
        <v>42948</v>
      </c>
      <c r="K2997" s="8" t="str">
        <f>IF(Sales_Pipeline[[#This Row],[Close_Date]]="","",TEXT(Sales_Pipeline[[#This Row],[Close_Date]],"ddd"))</f>
        <v>Tue</v>
      </c>
      <c r="L2997" s="8" t="str">
        <f>IF(Sales_Pipeline[[#This Row],[Close_Date]]="","",TEXT(Sales_Pipeline[[#This Row],[Close_Date]],"mmm"))</f>
        <v>Aug</v>
      </c>
      <c r="M2997" s="8" t="str">
        <f>IF(Sales_Pipeline[[#This Row],[Close_Date]]="","","Q"&amp;ROUNDUP(MONTH(Sales_Pipeline[[#This Row],[Close_Date]])/3,0))</f>
        <v>Q3</v>
      </c>
      <c r="N2997" s="2" cm="1">
        <f t="array" ref="N2997">IFERROR(_xlfn.IFS(Sales_Pipeline[[#This Row],[Deal_Stage]]="Won",_xlfn.XLOOKUP(Sales_Pipeline[[#This Row],[Product]],Products!$A$2:$A$8,Products!$C$2:$C$8),Sales_Pipeline[[#This Row],[Deal_Stage]]="Lost",_xlfn.XLOOKUP(Sales_Pipeline[[#This Row],[Product]],Products!$A$2:$A$8,Products!$C$2:$C$8)),"")</f>
        <v>5482</v>
      </c>
      <c r="O2997" s="2">
        <v>5601</v>
      </c>
    </row>
    <row r="2998" spans="1:15" x14ac:dyDescent="0.3">
      <c r="A2998" t="s">
        <v>3144</v>
      </c>
      <c r="B2998" t="s">
        <v>35</v>
      </c>
      <c r="C2998" t="str">
        <f>_xlfn.XLOOKUP(Sales_Pipeline[[#This Row],[Sales_Agent]],Sales_Teams[Sales_Agent],Sales_Teams[Manager])</f>
        <v>Celia Rouche</v>
      </c>
      <c r="D2998" t="str">
        <f>_xlfn.XLOOKUP(Sales_Pipeline[[#This Row],[Manager]],Sales_Teams[Manager],Sales_Teams[Regional_Office])</f>
        <v>West</v>
      </c>
      <c r="E2998" t="s">
        <v>76</v>
      </c>
      <c r="G2998" t="str">
        <f>IFERROR(_xlfn.XLOOKUP(Sales_Pipeline[[#This Row],[Account]],Accounts!$A$2:$A$86,Accounts!$F$2:$F$86),"")</f>
        <v/>
      </c>
      <c r="H2998" t="s">
        <v>77</v>
      </c>
      <c r="I2998" s="3">
        <v>42862</v>
      </c>
      <c r="K2998" s="8" t="str">
        <f>IF(Sales_Pipeline[[#This Row],[Close_Date]]="","",TEXT(Sales_Pipeline[[#This Row],[Close_Date]],"ddd"))</f>
        <v/>
      </c>
      <c r="L2998" s="8" t="str">
        <f>IF(Sales_Pipeline[[#This Row],[Close_Date]]="","",TEXT(Sales_Pipeline[[#This Row],[Close_Date]],"mmm"))</f>
        <v/>
      </c>
      <c r="M2998" s="8" t="str">
        <f>IF(Sales_Pipeline[[#This Row],[Close_Date]]="","","Q"&amp;ROUNDUP(MONTH(Sales_Pipeline[[#This Row],[Close_Date]])/3,0))</f>
        <v/>
      </c>
      <c r="N2998" s="2" t="str" cm="1">
        <f t="array" ref="N2998">IFERROR(_xlfn.IFS(Sales_Pipeline[[#This Row],[Deal_Stage]]="Won",_xlfn.XLOOKUP(Sales_Pipeline[[#This Row],[Product]],Products!$A$2:$A$8,Products!$C$2:$C$8),Sales_Pipeline[[#This Row],[Deal_Stage]]="Lost",_xlfn.XLOOKUP(Sales_Pipeline[[#This Row],[Product]],Products!$A$2:$A$8,Products!$C$2:$C$8)),"")</f>
        <v/>
      </c>
      <c r="O2998" s="2">
        <v>0</v>
      </c>
    </row>
    <row r="2999" spans="1:15" x14ac:dyDescent="0.3">
      <c r="A2999" t="s">
        <v>3145</v>
      </c>
      <c r="B2999" t="s">
        <v>17</v>
      </c>
      <c r="C2999" t="str">
        <f>_xlfn.XLOOKUP(Sales_Pipeline[[#This Row],[Sales_Agent]],Sales_Teams[Sales_Agent],Sales_Teams[Manager])</f>
        <v>Cara Losch</v>
      </c>
      <c r="D2999" t="str">
        <f>_xlfn.XLOOKUP(Sales_Pipeline[[#This Row],[Manager]],Sales_Teams[Manager],Sales_Teams[Regional_Office])</f>
        <v>East</v>
      </c>
      <c r="E2999" t="s">
        <v>76</v>
      </c>
      <c r="G2999" t="str">
        <f>IFERROR(_xlfn.XLOOKUP(Sales_Pipeline[[#This Row],[Account]],Accounts!$A$2:$A$86,Accounts!$F$2:$F$86),"")</f>
        <v/>
      </c>
      <c r="H2999" t="s">
        <v>77</v>
      </c>
      <c r="I2999" s="3">
        <v>42862</v>
      </c>
      <c r="K2999" s="8" t="str">
        <f>IF(Sales_Pipeline[[#This Row],[Close_Date]]="","",TEXT(Sales_Pipeline[[#This Row],[Close_Date]],"ddd"))</f>
        <v/>
      </c>
      <c r="L2999" s="8" t="str">
        <f>IF(Sales_Pipeline[[#This Row],[Close_Date]]="","",TEXT(Sales_Pipeline[[#This Row],[Close_Date]],"mmm"))</f>
        <v/>
      </c>
      <c r="M2999" s="8" t="str">
        <f>IF(Sales_Pipeline[[#This Row],[Close_Date]]="","","Q"&amp;ROUNDUP(MONTH(Sales_Pipeline[[#This Row],[Close_Date]])/3,0))</f>
        <v/>
      </c>
      <c r="N2999" s="2" t="str" cm="1">
        <f t="array" ref="N2999">IFERROR(_xlfn.IFS(Sales_Pipeline[[#This Row],[Deal_Stage]]="Won",_xlfn.XLOOKUP(Sales_Pipeline[[#This Row],[Product]],Products!$A$2:$A$8,Products!$C$2:$C$8),Sales_Pipeline[[#This Row],[Deal_Stage]]="Lost",_xlfn.XLOOKUP(Sales_Pipeline[[#This Row],[Product]],Products!$A$2:$A$8,Products!$C$2:$C$8)),"")</f>
        <v/>
      </c>
      <c r="O2999" s="2">
        <v>0</v>
      </c>
    </row>
    <row r="3000" spans="1:15" x14ac:dyDescent="0.3">
      <c r="A3000" t="s">
        <v>3146</v>
      </c>
      <c r="B3000" t="s">
        <v>23</v>
      </c>
      <c r="C3000" t="str">
        <f>_xlfn.XLOOKUP(Sales_Pipeline[[#This Row],[Sales_Agent]],Sales_Teams[Sales_Agent],Sales_Teams[Manager])</f>
        <v>Cara Losch</v>
      </c>
      <c r="D3000" t="str">
        <f>_xlfn.XLOOKUP(Sales_Pipeline[[#This Row],[Manager]],Sales_Teams[Manager],Sales_Teams[Regional_Office])</f>
        <v>East</v>
      </c>
      <c r="E3000" t="s">
        <v>55</v>
      </c>
      <c r="F3000" t="s">
        <v>225</v>
      </c>
      <c r="G3000" t="str">
        <f>IFERROR(_xlfn.XLOOKUP(Sales_Pipeline[[#This Row],[Account]],Accounts!$A$2:$A$86,Accounts!$F$2:$F$86),"")</f>
        <v>United States</v>
      </c>
      <c r="H3000" t="s">
        <v>57</v>
      </c>
      <c r="I3000" s="3">
        <v>42862</v>
      </c>
      <c r="J3000" s="3">
        <v>42952</v>
      </c>
      <c r="K3000" s="8" t="str">
        <f>IF(Sales_Pipeline[[#This Row],[Close_Date]]="","",TEXT(Sales_Pipeline[[#This Row],[Close_Date]],"ddd"))</f>
        <v>Sat</v>
      </c>
      <c r="L3000" s="8" t="str">
        <f>IF(Sales_Pipeline[[#This Row],[Close_Date]]="","",TEXT(Sales_Pipeline[[#This Row],[Close_Date]],"mmm"))</f>
        <v>Aug</v>
      </c>
      <c r="M3000" s="8" t="str">
        <f>IF(Sales_Pipeline[[#This Row],[Close_Date]]="","","Q"&amp;ROUNDUP(MONTH(Sales_Pipeline[[#This Row],[Close_Date]])/3,0))</f>
        <v>Q3</v>
      </c>
      <c r="N3000" s="2" cm="1">
        <f t="array" ref="N3000">IFERROR(_xlfn.IFS(Sales_Pipeline[[#This Row],[Deal_Stage]]="Won",_xlfn.XLOOKUP(Sales_Pipeline[[#This Row],[Product]],Products!$A$2:$A$8,Products!$C$2:$C$8),Sales_Pipeline[[#This Row],[Deal_Stage]]="Lost",_xlfn.XLOOKUP(Sales_Pipeline[[#This Row],[Product]],Products!$A$2:$A$8,Products!$C$2:$C$8)),"")</f>
        <v>1096</v>
      </c>
      <c r="O3000" s="2">
        <v>995</v>
      </c>
    </row>
    <row r="3001" spans="1:15" x14ac:dyDescent="0.3">
      <c r="A3001" t="s">
        <v>3147</v>
      </c>
      <c r="B3001" t="s">
        <v>23</v>
      </c>
      <c r="C3001" t="str">
        <f>_xlfn.XLOOKUP(Sales_Pipeline[[#This Row],[Sales_Agent]],Sales_Teams[Sales_Agent],Sales_Teams[Manager])</f>
        <v>Cara Losch</v>
      </c>
      <c r="D3001" t="str">
        <f>_xlfn.XLOOKUP(Sales_Pipeline[[#This Row],[Manager]],Sales_Teams[Manager],Sales_Teams[Regional_Office])</f>
        <v>East</v>
      </c>
      <c r="E3001" t="s">
        <v>76</v>
      </c>
      <c r="F3001" t="s">
        <v>96</v>
      </c>
      <c r="G3001" t="str">
        <f>IFERROR(_xlfn.XLOOKUP(Sales_Pipeline[[#This Row],[Account]],Accounts!$A$2:$A$86,Accounts!$F$2:$F$86),"")</f>
        <v>United States</v>
      </c>
      <c r="H3001" t="s">
        <v>57</v>
      </c>
      <c r="I3001" s="3">
        <v>42862</v>
      </c>
      <c r="J3001" s="3">
        <v>42952</v>
      </c>
      <c r="K3001" s="8" t="str">
        <f>IF(Sales_Pipeline[[#This Row],[Close_Date]]="","",TEXT(Sales_Pipeline[[#This Row],[Close_Date]],"ddd"))</f>
        <v>Sat</v>
      </c>
      <c r="L3001" s="8" t="str">
        <f>IF(Sales_Pipeline[[#This Row],[Close_Date]]="","",TEXT(Sales_Pipeline[[#This Row],[Close_Date]],"mmm"))</f>
        <v>Aug</v>
      </c>
      <c r="M3001" s="8" t="str">
        <f>IF(Sales_Pipeline[[#This Row],[Close_Date]]="","","Q"&amp;ROUNDUP(MONTH(Sales_Pipeline[[#This Row],[Close_Date]])/3,0))</f>
        <v>Q3</v>
      </c>
      <c r="N3001" s="2" cm="1">
        <f t="array" ref="N3001">IFERROR(_xlfn.IFS(Sales_Pipeline[[#This Row],[Deal_Stage]]="Won",_xlfn.XLOOKUP(Sales_Pipeline[[#This Row],[Product]],Products!$A$2:$A$8,Products!$C$2:$C$8),Sales_Pipeline[[#This Row],[Deal_Stage]]="Lost",_xlfn.XLOOKUP(Sales_Pipeline[[#This Row],[Product]],Products!$A$2:$A$8,Products!$C$2:$C$8)),"")</f>
        <v>3393</v>
      </c>
      <c r="O3001" s="2">
        <v>3666</v>
      </c>
    </row>
    <row r="3002" spans="1:15" x14ac:dyDescent="0.3">
      <c r="A3002" t="s">
        <v>3148</v>
      </c>
      <c r="B3002" t="s">
        <v>3</v>
      </c>
      <c r="C3002" t="str">
        <f>_xlfn.XLOOKUP(Sales_Pipeline[[#This Row],[Sales_Agent]],Sales_Teams[Sales_Agent],Sales_Teams[Manager])</f>
        <v>Dustin Brinkmann</v>
      </c>
      <c r="D3002" t="str">
        <f>_xlfn.XLOOKUP(Sales_Pipeline[[#This Row],[Manager]],Sales_Teams[Manager],Sales_Teams[Regional_Office])</f>
        <v>Central</v>
      </c>
      <c r="E3002" t="s">
        <v>55</v>
      </c>
      <c r="F3002" t="s">
        <v>74</v>
      </c>
      <c r="G3002" t="str">
        <f>IFERROR(_xlfn.XLOOKUP(Sales_Pipeline[[#This Row],[Account]],Accounts!$A$2:$A$86,Accounts!$F$2:$F$86),"")</f>
        <v>United States</v>
      </c>
      <c r="H3002" t="s">
        <v>82</v>
      </c>
      <c r="I3002" s="3">
        <v>42863</v>
      </c>
      <c r="J3002" s="3">
        <v>42873</v>
      </c>
      <c r="K3002" s="8" t="str">
        <f>IF(Sales_Pipeline[[#This Row],[Close_Date]]="","",TEXT(Sales_Pipeline[[#This Row],[Close_Date]],"ddd"))</f>
        <v>Thu</v>
      </c>
      <c r="L3002" s="8" t="str">
        <f>IF(Sales_Pipeline[[#This Row],[Close_Date]]="","",TEXT(Sales_Pipeline[[#This Row],[Close_Date]],"mmm"))</f>
        <v>May</v>
      </c>
      <c r="M3002" s="8" t="str">
        <f>IF(Sales_Pipeline[[#This Row],[Close_Date]]="","","Q"&amp;ROUNDUP(MONTH(Sales_Pipeline[[#This Row],[Close_Date]])/3,0))</f>
        <v>Q2</v>
      </c>
      <c r="N3002" s="2" cm="1">
        <f t="array" ref="N3002">IFERROR(_xlfn.IFS(Sales_Pipeline[[#This Row],[Deal_Stage]]="Won",_xlfn.XLOOKUP(Sales_Pipeline[[#This Row],[Product]],Products!$A$2:$A$8,Products!$C$2:$C$8),Sales_Pipeline[[#This Row],[Deal_Stage]]="Lost",_xlfn.XLOOKUP(Sales_Pipeline[[#This Row],[Product]],Products!$A$2:$A$8,Products!$C$2:$C$8)),"")</f>
        <v>1096</v>
      </c>
      <c r="O3002" s="2">
        <v>0</v>
      </c>
    </row>
    <row r="3003" spans="1:15" x14ac:dyDescent="0.3">
      <c r="A3003" t="s">
        <v>3149</v>
      </c>
      <c r="B3003" t="s">
        <v>3</v>
      </c>
      <c r="C3003" t="str">
        <f>_xlfn.XLOOKUP(Sales_Pipeline[[#This Row],[Sales_Agent]],Sales_Teams[Sales_Agent],Sales_Teams[Manager])</f>
        <v>Dustin Brinkmann</v>
      </c>
      <c r="D3003" t="str">
        <f>_xlfn.XLOOKUP(Sales_Pipeline[[#This Row],[Manager]],Sales_Teams[Manager],Sales_Teams[Regional_Office])</f>
        <v>Central</v>
      </c>
      <c r="E3003" t="s">
        <v>61</v>
      </c>
      <c r="F3003" t="s">
        <v>247</v>
      </c>
      <c r="G3003" t="str">
        <f>IFERROR(_xlfn.XLOOKUP(Sales_Pipeline[[#This Row],[Account]],Accounts!$A$2:$A$86,Accounts!$F$2:$F$86),"")</f>
        <v>United States</v>
      </c>
      <c r="H3003" t="s">
        <v>57</v>
      </c>
      <c r="I3003" s="3">
        <v>42863</v>
      </c>
      <c r="J3003" s="3">
        <v>42874</v>
      </c>
      <c r="K3003" s="8" t="str">
        <f>IF(Sales_Pipeline[[#This Row],[Close_Date]]="","",TEXT(Sales_Pipeline[[#This Row],[Close_Date]],"ddd"))</f>
        <v>Fri</v>
      </c>
      <c r="L3003" s="8" t="str">
        <f>IF(Sales_Pipeline[[#This Row],[Close_Date]]="","",TEXT(Sales_Pipeline[[#This Row],[Close_Date]],"mmm"))</f>
        <v>May</v>
      </c>
      <c r="M3003" s="8" t="str">
        <f>IF(Sales_Pipeline[[#This Row],[Close_Date]]="","","Q"&amp;ROUNDUP(MONTH(Sales_Pipeline[[#This Row],[Close_Date]])/3,0))</f>
        <v>Q2</v>
      </c>
      <c r="N3003" s="2" cm="1">
        <f t="array" ref="N3003">IFERROR(_xlfn.IFS(Sales_Pipeline[[#This Row],[Deal_Stage]]="Won",_xlfn.XLOOKUP(Sales_Pipeline[[#This Row],[Product]],Products!$A$2:$A$8,Products!$C$2:$C$8),Sales_Pipeline[[#This Row],[Deal_Stage]]="Lost",_xlfn.XLOOKUP(Sales_Pipeline[[#This Row],[Product]],Products!$A$2:$A$8,Products!$C$2:$C$8)),"")</f>
        <v>55</v>
      </c>
      <c r="O3003" s="2">
        <v>56</v>
      </c>
    </row>
    <row r="3004" spans="1:15" x14ac:dyDescent="0.3">
      <c r="A3004" t="s">
        <v>3150</v>
      </c>
      <c r="B3004" t="s">
        <v>27</v>
      </c>
      <c r="C3004" t="str">
        <f>_xlfn.XLOOKUP(Sales_Pipeline[[#This Row],[Sales_Agent]],Sales_Teams[Sales_Agent],Sales_Teams[Manager])</f>
        <v>Rocco Neubert</v>
      </c>
      <c r="D3004" t="str">
        <f>_xlfn.XLOOKUP(Sales_Pipeline[[#This Row],[Manager]],Sales_Teams[Manager],Sales_Teams[Regional_Office])</f>
        <v>East</v>
      </c>
      <c r="E3004" t="s">
        <v>55</v>
      </c>
      <c r="F3004" t="s">
        <v>256</v>
      </c>
      <c r="G3004" t="str">
        <f>IFERROR(_xlfn.XLOOKUP(Sales_Pipeline[[#This Row],[Account]],Accounts!$A$2:$A$86,Accounts!$F$2:$F$86),"")</f>
        <v>United States</v>
      </c>
      <c r="H3004" t="s">
        <v>57</v>
      </c>
      <c r="I3004" s="3">
        <v>42863</v>
      </c>
      <c r="J3004" s="3">
        <v>42872</v>
      </c>
      <c r="K3004" s="8" t="str">
        <f>IF(Sales_Pipeline[[#This Row],[Close_Date]]="","",TEXT(Sales_Pipeline[[#This Row],[Close_Date]],"ddd"))</f>
        <v>Wed</v>
      </c>
      <c r="L3004" s="8" t="str">
        <f>IF(Sales_Pipeline[[#This Row],[Close_Date]]="","",TEXT(Sales_Pipeline[[#This Row],[Close_Date]],"mmm"))</f>
        <v>May</v>
      </c>
      <c r="M3004" s="8" t="str">
        <f>IF(Sales_Pipeline[[#This Row],[Close_Date]]="","","Q"&amp;ROUNDUP(MONTH(Sales_Pipeline[[#This Row],[Close_Date]])/3,0))</f>
        <v>Q2</v>
      </c>
      <c r="N3004" s="2" cm="1">
        <f t="array" ref="N3004">IFERROR(_xlfn.IFS(Sales_Pipeline[[#This Row],[Deal_Stage]]="Won",_xlfn.XLOOKUP(Sales_Pipeline[[#This Row],[Product]],Products!$A$2:$A$8,Products!$C$2:$C$8),Sales_Pipeline[[#This Row],[Deal_Stage]]="Lost",_xlfn.XLOOKUP(Sales_Pipeline[[#This Row],[Product]],Products!$A$2:$A$8,Products!$C$2:$C$8)),"")</f>
        <v>1096</v>
      </c>
      <c r="O3004" s="2">
        <v>1372</v>
      </c>
    </row>
    <row r="3005" spans="1:15" x14ac:dyDescent="0.3">
      <c r="A3005" t="s">
        <v>3151</v>
      </c>
      <c r="B3005" t="s">
        <v>25</v>
      </c>
      <c r="C3005" t="str">
        <f>_xlfn.XLOOKUP(Sales_Pipeline[[#This Row],[Sales_Agent]],Sales_Teams[Sales_Agent],Sales_Teams[Manager])</f>
        <v>Rocco Neubert</v>
      </c>
      <c r="D3005" t="str">
        <f>_xlfn.XLOOKUP(Sales_Pipeline[[#This Row],[Manager]],Sales_Teams[Manager],Sales_Teams[Regional_Office])</f>
        <v>East</v>
      </c>
      <c r="E3005" t="s">
        <v>76</v>
      </c>
      <c r="F3005" t="s">
        <v>760</v>
      </c>
      <c r="G3005" t="str">
        <f>IFERROR(_xlfn.XLOOKUP(Sales_Pipeline[[#This Row],[Account]],Accounts!$A$2:$A$86,Accounts!$F$2:$F$86),"")</f>
        <v>United States</v>
      </c>
      <c r="H3005" t="s">
        <v>57</v>
      </c>
      <c r="I3005" s="3">
        <v>42863</v>
      </c>
      <c r="J3005" s="3">
        <v>42948</v>
      </c>
      <c r="K3005" s="8" t="str">
        <f>IF(Sales_Pipeline[[#This Row],[Close_Date]]="","",TEXT(Sales_Pipeline[[#This Row],[Close_Date]],"ddd"))</f>
        <v>Tue</v>
      </c>
      <c r="L3005" s="8" t="str">
        <f>IF(Sales_Pipeline[[#This Row],[Close_Date]]="","",TEXT(Sales_Pipeline[[#This Row],[Close_Date]],"mmm"))</f>
        <v>Aug</v>
      </c>
      <c r="M3005" s="8" t="str">
        <f>IF(Sales_Pipeline[[#This Row],[Close_Date]]="","","Q"&amp;ROUNDUP(MONTH(Sales_Pipeline[[#This Row],[Close_Date]])/3,0))</f>
        <v>Q3</v>
      </c>
      <c r="N3005" s="2" cm="1">
        <f t="array" ref="N3005">IFERROR(_xlfn.IFS(Sales_Pipeline[[#This Row],[Deal_Stage]]="Won",_xlfn.XLOOKUP(Sales_Pipeline[[#This Row],[Product]],Products!$A$2:$A$8,Products!$C$2:$C$8),Sales_Pipeline[[#This Row],[Deal_Stage]]="Lost",_xlfn.XLOOKUP(Sales_Pipeline[[#This Row],[Product]],Products!$A$2:$A$8,Products!$C$2:$C$8)),"")</f>
        <v>3393</v>
      </c>
      <c r="O3005" s="2">
        <v>3282</v>
      </c>
    </row>
    <row r="3006" spans="1:15" x14ac:dyDescent="0.3">
      <c r="A3006" t="s">
        <v>3152</v>
      </c>
      <c r="B3006" t="s">
        <v>15</v>
      </c>
      <c r="C3006" t="str">
        <f>_xlfn.XLOOKUP(Sales_Pipeline[[#This Row],[Sales_Agent]],Sales_Teams[Sales_Agent],Sales_Teams[Manager])</f>
        <v>Melvin Marxen</v>
      </c>
      <c r="D3006" t="str">
        <f>_xlfn.XLOOKUP(Sales_Pipeline[[#This Row],[Manager]],Sales_Teams[Manager],Sales_Teams[Regional_Office])</f>
        <v>Central</v>
      </c>
      <c r="E3006" t="s">
        <v>8953</v>
      </c>
      <c r="F3006" t="s">
        <v>214</v>
      </c>
      <c r="G3006" t="str">
        <f>IFERROR(_xlfn.XLOOKUP(Sales_Pipeline[[#This Row],[Account]],Accounts!$A$2:$A$86,Accounts!$F$2:$F$86),"")</f>
        <v>United States</v>
      </c>
      <c r="H3006" t="s">
        <v>82</v>
      </c>
      <c r="I3006" s="3">
        <v>42863</v>
      </c>
      <c r="J3006" s="3">
        <v>42953</v>
      </c>
      <c r="K3006" s="8" t="str">
        <f>IF(Sales_Pipeline[[#This Row],[Close_Date]]="","",TEXT(Sales_Pipeline[[#This Row],[Close_Date]],"ddd"))</f>
        <v>Sun</v>
      </c>
      <c r="L3006" s="8" t="str">
        <f>IF(Sales_Pipeline[[#This Row],[Close_Date]]="","",TEXT(Sales_Pipeline[[#This Row],[Close_Date]],"mmm"))</f>
        <v>Aug</v>
      </c>
      <c r="M3006" s="8" t="str">
        <f>IF(Sales_Pipeline[[#This Row],[Close_Date]]="","","Q"&amp;ROUNDUP(MONTH(Sales_Pipeline[[#This Row],[Close_Date]])/3,0))</f>
        <v>Q3</v>
      </c>
      <c r="N3006" s="2" cm="1">
        <f t="array" ref="N3006">IFERROR(_xlfn.IFS(Sales_Pipeline[[#This Row],[Deal_Stage]]="Won",_xlfn.XLOOKUP(Sales_Pipeline[[#This Row],[Product]],Products!$A$2:$A$8,Products!$C$2:$C$8),Sales_Pipeline[[#This Row],[Deal_Stage]]="Lost",_xlfn.XLOOKUP(Sales_Pipeline[[#This Row],[Product]],Products!$A$2:$A$8,Products!$C$2:$C$8)),"")</f>
        <v>4821</v>
      </c>
      <c r="O3006" s="2">
        <v>0</v>
      </c>
    </row>
    <row r="3007" spans="1:15" x14ac:dyDescent="0.3">
      <c r="A3007" t="s">
        <v>3153</v>
      </c>
      <c r="B3007" t="s">
        <v>38</v>
      </c>
      <c r="C3007" t="str">
        <f>_xlfn.XLOOKUP(Sales_Pipeline[[#This Row],[Sales_Agent]],Sales_Teams[Sales_Agent],Sales_Teams[Manager])</f>
        <v>Celia Rouche</v>
      </c>
      <c r="D3007" t="str">
        <f>_xlfn.XLOOKUP(Sales_Pipeline[[#This Row],[Manager]],Sales_Teams[Manager],Sales_Teams[Regional_Office])</f>
        <v>West</v>
      </c>
      <c r="E3007" t="s">
        <v>61</v>
      </c>
      <c r="F3007" t="s">
        <v>191</v>
      </c>
      <c r="G3007" t="str">
        <f>IFERROR(_xlfn.XLOOKUP(Sales_Pipeline[[#This Row],[Account]],Accounts!$A$2:$A$86,Accounts!$F$2:$F$86),"")</f>
        <v>United States</v>
      </c>
      <c r="H3007" t="s">
        <v>57</v>
      </c>
      <c r="I3007" s="3">
        <v>42863</v>
      </c>
      <c r="J3007" s="3">
        <v>42965</v>
      </c>
      <c r="K3007" s="8" t="str">
        <f>IF(Sales_Pipeline[[#This Row],[Close_Date]]="","",TEXT(Sales_Pipeline[[#This Row],[Close_Date]],"ddd"))</f>
        <v>Fri</v>
      </c>
      <c r="L3007" s="8" t="str">
        <f>IF(Sales_Pipeline[[#This Row],[Close_Date]]="","",TEXT(Sales_Pipeline[[#This Row],[Close_Date]],"mmm"))</f>
        <v>Aug</v>
      </c>
      <c r="M3007" s="8" t="str">
        <f>IF(Sales_Pipeline[[#This Row],[Close_Date]]="","","Q"&amp;ROUNDUP(MONTH(Sales_Pipeline[[#This Row],[Close_Date]])/3,0))</f>
        <v>Q3</v>
      </c>
      <c r="N3007" s="2" cm="1">
        <f t="array" ref="N3007">IFERROR(_xlfn.IFS(Sales_Pipeline[[#This Row],[Deal_Stage]]="Won",_xlfn.XLOOKUP(Sales_Pipeline[[#This Row],[Product]],Products!$A$2:$A$8,Products!$C$2:$C$8),Sales_Pipeline[[#This Row],[Deal_Stage]]="Lost",_xlfn.XLOOKUP(Sales_Pipeline[[#This Row],[Product]],Products!$A$2:$A$8,Products!$C$2:$C$8)),"")</f>
        <v>55</v>
      </c>
      <c r="O3007" s="2">
        <v>43</v>
      </c>
    </row>
    <row r="3008" spans="1:15" x14ac:dyDescent="0.3">
      <c r="A3008" t="s">
        <v>3154</v>
      </c>
      <c r="B3008" t="s">
        <v>38</v>
      </c>
      <c r="C3008" t="str">
        <f>_xlfn.XLOOKUP(Sales_Pipeline[[#This Row],[Sales_Agent]],Sales_Teams[Sales_Agent],Sales_Teams[Manager])</f>
        <v>Celia Rouche</v>
      </c>
      <c r="D3008" t="str">
        <f>_xlfn.XLOOKUP(Sales_Pipeline[[#This Row],[Manager]],Sales_Teams[Manager],Sales_Teams[Regional_Office])</f>
        <v>West</v>
      </c>
      <c r="E3008" t="s">
        <v>61</v>
      </c>
      <c r="F3008" t="s">
        <v>570</v>
      </c>
      <c r="G3008" t="str">
        <f>IFERROR(_xlfn.XLOOKUP(Sales_Pipeline[[#This Row],[Account]],Accounts!$A$2:$A$86,Accounts!$F$2:$F$86),"")</f>
        <v>Germany</v>
      </c>
      <c r="H3008" t="s">
        <v>57</v>
      </c>
      <c r="I3008" s="3">
        <v>42863</v>
      </c>
      <c r="J3008" s="3">
        <v>42983</v>
      </c>
      <c r="K3008" s="8" t="str">
        <f>IF(Sales_Pipeline[[#This Row],[Close_Date]]="","",TEXT(Sales_Pipeline[[#This Row],[Close_Date]],"ddd"))</f>
        <v>Tue</v>
      </c>
      <c r="L3008" s="8" t="str">
        <f>IF(Sales_Pipeline[[#This Row],[Close_Date]]="","",TEXT(Sales_Pipeline[[#This Row],[Close_Date]],"mmm"))</f>
        <v>Sep</v>
      </c>
      <c r="M3008" s="8" t="str">
        <f>IF(Sales_Pipeline[[#This Row],[Close_Date]]="","","Q"&amp;ROUNDUP(MONTH(Sales_Pipeline[[#This Row],[Close_Date]])/3,0))</f>
        <v>Q3</v>
      </c>
      <c r="N3008" s="2" cm="1">
        <f t="array" ref="N3008">IFERROR(_xlfn.IFS(Sales_Pipeline[[#This Row],[Deal_Stage]]="Won",_xlfn.XLOOKUP(Sales_Pipeline[[#This Row],[Product]],Products!$A$2:$A$8,Products!$C$2:$C$8),Sales_Pipeline[[#This Row],[Deal_Stage]]="Lost",_xlfn.XLOOKUP(Sales_Pipeline[[#This Row],[Product]],Products!$A$2:$A$8,Products!$C$2:$C$8)),"")</f>
        <v>55</v>
      </c>
      <c r="O3008" s="2">
        <v>54</v>
      </c>
    </row>
    <row r="3009" spans="1:15" x14ac:dyDescent="0.3">
      <c r="A3009" t="s">
        <v>3155</v>
      </c>
      <c r="B3009" t="s">
        <v>10</v>
      </c>
      <c r="C3009" t="str">
        <f>_xlfn.XLOOKUP(Sales_Pipeline[[#This Row],[Sales_Agent]],Sales_Teams[Sales_Agent],Sales_Teams[Manager])</f>
        <v>Melvin Marxen</v>
      </c>
      <c r="D3009" t="str">
        <f>_xlfn.XLOOKUP(Sales_Pipeline[[#This Row],[Manager]],Sales_Teams[Manager],Sales_Teams[Regional_Office])</f>
        <v>Central</v>
      </c>
      <c r="E3009" t="s">
        <v>63</v>
      </c>
      <c r="F3009" t="s">
        <v>134</v>
      </c>
      <c r="G3009" t="str">
        <f>IFERROR(_xlfn.XLOOKUP(Sales_Pipeline[[#This Row],[Account]],Accounts!$A$2:$A$86,Accounts!$F$2:$F$86),"")</f>
        <v>United States</v>
      </c>
      <c r="H3009" t="s">
        <v>82</v>
      </c>
      <c r="I3009" s="3">
        <v>42863</v>
      </c>
      <c r="J3009" s="3">
        <v>42968</v>
      </c>
      <c r="K3009" s="8" t="str">
        <f>IF(Sales_Pipeline[[#This Row],[Close_Date]]="","",TEXT(Sales_Pipeline[[#This Row],[Close_Date]],"ddd"))</f>
        <v>Mon</v>
      </c>
      <c r="L3009" s="8" t="str">
        <f>IF(Sales_Pipeline[[#This Row],[Close_Date]]="","",TEXT(Sales_Pipeline[[#This Row],[Close_Date]],"mmm"))</f>
        <v>Aug</v>
      </c>
      <c r="M3009" s="8" t="str">
        <f>IF(Sales_Pipeline[[#This Row],[Close_Date]]="","","Q"&amp;ROUNDUP(MONTH(Sales_Pipeline[[#This Row],[Close_Date]])/3,0))</f>
        <v>Q3</v>
      </c>
      <c r="N3009" s="2" cm="1">
        <f t="array" ref="N3009">IFERROR(_xlfn.IFS(Sales_Pipeline[[#This Row],[Deal_Stage]]="Won",_xlfn.XLOOKUP(Sales_Pipeline[[#This Row],[Product]],Products!$A$2:$A$8,Products!$C$2:$C$8),Sales_Pipeline[[#This Row],[Deal_Stage]]="Lost",_xlfn.XLOOKUP(Sales_Pipeline[[#This Row],[Product]],Products!$A$2:$A$8,Products!$C$2:$C$8)),"")</f>
        <v>550</v>
      </c>
      <c r="O3009" s="2">
        <v>0</v>
      </c>
    </row>
    <row r="3010" spans="1:15" x14ac:dyDescent="0.3">
      <c r="A3010" t="s">
        <v>3156</v>
      </c>
      <c r="B3010" t="s">
        <v>43</v>
      </c>
      <c r="C3010" t="str">
        <f>_xlfn.XLOOKUP(Sales_Pipeline[[#This Row],[Sales_Agent]],Sales_Teams[Sales_Agent],Sales_Teams[Manager])</f>
        <v>Summer Sewald</v>
      </c>
      <c r="D3010" t="str">
        <f>_xlfn.XLOOKUP(Sales_Pipeline[[#This Row],[Manager]],Sales_Teams[Manager],Sales_Teams[Regional_Office])</f>
        <v>West</v>
      </c>
      <c r="E3010" t="s">
        <v>63</v>
      </c>
      <c r="F3010" t="s">
        <v>72</v>
      </c>
      <c r="G3010" t="str">
        <f>IFERROR(_xlfn.XLOOKUP(Sales_Pipeline[[#This Row],[Account]],Accounts!$A$2:$A$86,Accounts!$F$2:$F$86),"")</f>
        <v>United States</v>
      </c>
      <c r="H3010" t="s">
        <v>57</v>
      </c>
      <c r="I3010" s="3">
        <v>42863</v>
      </c>
      <c r="J3010" s="3">
        <v>42871</v>
      </c>
      <c r="K3010" s="8" t="str">
        <f>IF(Sales_Pipeline[[#This Row],[Close_Date]]="","",TEXT(Sales_Pipeline[[#This Row],[Close_Date]],"ddd"))</f>
        <v>Tue</v>
      </c>
      <c r="L3010" s="8" t="str">
        <f>IF(Sales_Pipeline[[#This Row],[Close_Date]]="","",TEXT(Sales_Pipeline[[#This Row],[Close_Date]],"mmm"))</f>
        <v>May</v>
      </c>
      <c r="M3010" s="8" t="str">
        <f>IF(Sales_Pipeline[[#This Row],[Close_Date]]="","","Q"&amp;ROUNDUP(MONTH(Sales_Pipeline[[#This Row],[Close_Date]])/3,0))</f>
        <v>Q2</v>
      </c>
      <c r="N3010" s="2" cm="1">
        <f t="array" ref="N3010">IFERROR(_xlfn.IFS(Sales_Pipeline[[#This Row],[Deal_Stage]]="Won",_xlfn.XLOOKUP(Sales_Pipeline[[#This Row],[Product]],Products!$A$2:$A$8,Products!$C$2:$C$8),Sales_Pipeline[[#This Row],[Deal_Stage]]="Lost",_xlfn.XLOOKUP(Sales_Pipeline[[#This Row],[Product]],Products!$A$2:$A$8,Products!$C$2:$C$8)),"")</f>
        <v>550</v>
      </c>
      <c r="O3010" s="2">
        <v>575</v>
      </c>
    </row>
    <row r="3011" spans="1:15" x14ac:dyDescent="0.3">
      <c r="A3011" t="s">
        <v>3157</v>
      </c>
      <c r="B3011" t="s">
        <v>43</v>
      </c>
      <c r="C3011" t="str">
        <f>_xlfn.XLOOKUP(Sales_Pipeline[[#This Row],[Sales_Agent]],Sales_Teams[Sales_Agent],Sales_Teams[Manager])</f>
        <v>Summer Sewald</v>
      </c>
      <c r="D3011" t="str">
        <f>_xlfn.XLOOKUP(Sales_Pipeline[[#This Row],[Manager]],Sales_Teams[Manager],Sales_Teams[Regional_Office])</f>
        <v>West</v>
      </c>
      <c r="E3011" t="s">
        <v>55</v>
      </c>
      <c r="F3011" t="s">
        <v>330</v>
      </c>
      <c r="G3011" t="str">
        <f>IFERROR(_xlfn.XLOOKUP(Sales_Pipeline[[#This Row],[Account]],Accounts!$A$2:$A$86,Accounts!$F$2:$F$86),"")</f>
        <v>Korea</v>
      </c>
      <c r="H3011" t="s">
        <v>57</v>
      </c>
      <c r="I3011" s="3">
        <v>42863</v>
      </c>
      <c r="J3011" s="3">
        <v>42957</v>
      </c>
      <c r="K3011" s="8" t="str">
        <f>IF(Sales_Pipeline[[#This Row],[Close_Date]]="","",TEXT(Sales_Pipeline[[#This Row],[Close_Date]],"ddd"))</f>
        <v>Thu</v>
      </c>
      <c r="L3011" s="8" t="str">
        <f>IF(Sales_Pipeline[[#This Row],[Close_Date]]="","",TEXT(Sales_Pipeline[[#This Row],[Close_Date]],"mmm"))</f>
        <v>Aug</v>
      </c>
      <c r="M3011" s="8" t="str">
        <f>IF(Sales_Pipeline[[#This Row],[Close_Date]]="","","Q"&amp;ROUNDUP(MONTH(Sales_Pipeline[[#This Row],[Close_Date]])/3,0))</f>
        <v>Q3</v>
      </c>
      <c r="N3011" s="2" cm="1">
        <f t="array" ref="N3011">IFERROR(_xlfn.IFS(Sales_Pipeline[[#This Row],[Deal_Stage]]="Won",_xlfn.XLOOKUP(Sales_Pipeline[[#This Row],[Product]],Products!$A$2:$A$8,Products!$C$2:$C$8),Sales_Pipeline[[#This Row],[Deal_Stage]]="Lost",_xlfn.XLOOKUP(Sales_Pipeline[[#This Row],[Product]],Products!$A$2:$A$8,Products!$C$2:$C$8)),"")</f>
        <v>1096</v>
      </c>
      <c r="O3011" s="2">
        <v>768</v>
      </c>
    </row>
    <row r="3012" spans="1:15" x14ac:dyDescent="0.3">
      <c r="A3012" t="s">
        <v>3158</v>
      </c>
      <c r="B3012" t="s">
        <v>43</v>
      </c>
      <c r="C3012" t="str">
        <f>_xlfn.XLOOKUP(Sales_Pipeline[[#This Row],[Sales_Agent]],Sales_Teams[Sales_Agent],Sales_Teams[Manager])</f>
        <v>Summer Sewald</v>
      </c>
      <c r="D3012" t="str">
        <f>_xlfn.XLOOKUP(Sales_Pipeline[[#This Row],[Manager]],Sales_Teams[Manager],Sales_Teams[Regional_Office])</f>
        <v>West</v>
      </c>
      <c r="E3012" t="s">
        <v>8953</v>
      </c>
      <c r="F3012" t="s">
        <v>288</v>
      </c>
      <c r="G3012" t="str">
        <f>IFERROR(_xlfn.XLOOKUP(Sales_Pipeline[[#This Row],[Account]],Accounts!$A$2:$A$86,Accounts!$F$2:$F$86),"")</f>
        <v>United States</v>
      </c>
      <c r="H3012" t="s">
        <v>57</v>
      </c>
      <c r="I3012" s="3">
        <v>42863</v>
      </c>
      <c r="J3012" s="3">
        <v>42990</v>
      </c>
      <c r="K3012" s="8" t="str">
        <f>IF(Sales_Pipeline[[#This Row],[Close_Date]]="","",TEXT(Sales_Pipeline[[#This Row],[Close_Date]],"ddd"))</f>
        <v>Tue</v>
      </c>
      <c r="L3012" s="8" t="str">
        <f>IF(Sales_Pipeline[[#This Row],[Close_Date]]="","",TEXT(Sales_Pipeline[[#This Row],[Close_Date]],"mmm"))</f>
        <v>Sep</v>
      </c>
      <c r="M3012" s="8" t="str">
        <f>IF(Sales_Pipeline[[#This Row],[Close_Date]]="","","Q"&amp;ROUNDUP(MONTH(Sales_Pipeline[[#This Row],[Close_Date]])/3,0))</f>
        <v>Q3</v>
      </c>
      <c r="N3012" s="2" cm="1">
        <f t="array" ref="N3012">IFERROR(_xlfn.IFS(Sales_Pipeline[[#This Row],[Deal_Stage]]="Won",_xlfn.XLOOKUP(Sales_Pipeline[[#This Row],[Product]],Products!$A$2:$A$8,Products!$C$2:$C$8),Sales_Pipeline[[#This Row],[Deal_Stage]]="Lost",_xlfn.XLOOKUP(Sales_Pipeline[[#This Row],[Product]],Products!$A$2:$A$8,Products!$C$2:$C$8)),"")</f>
        <v>4821</v>
      </c>
      <c r="O3012" s="2">
        <v>4426</v>
      </c>
    </row>
    <row r="3013" spans="1:15" x14ac:dyDescent="0.3">
      <c r="A3013" t="s">
        <v>3159</v>
      </c>
      <c r="B3013" t="s">
        <v>8</v>
      </c>
      <c r="C3013" t="str">
        <f>_xlfn.XLOOKUP(Sales_Pipeline[[#This Row],[Sales_Agent]],Sales_Teams[Sales_Agent],Sales_Teams[Manager])</f>
        <v>Dustin Brinkmann</v>
      </c>
      <c r="D3013" t="str">
        <f>_xlfn.XLOOKUP(Sales_Pipeline[[#This Row],[Manager]],Sales_Teams[Manager],Sales_Teams[Regional_Office])</f>
        <v>Central</v>
      </c>
      <c r="E3013" t="s">
        <v>63</v>
      </c>
      <c r="F3013" t="s">
        <v>318</v>
      </c>
      <c r="G3013" t="str">
        <f>IFERROR(_xlfn.XLOOKUP(Sales_Pipeline[[#This Row],[Account]],Accounts!$A$2:$A$86,Accounts!$F$2:$F$86),"")</f>
        <v>Kenya</v>
      </c>
      <c r="H3013" t="s">
        <v>82</v>
      </c>
      <c r="I3013" s="3">
        <v>42863</v>
      </c>
      <c r="J3013" s="3">
        <v>42865</v>
      </c>
      <c r="K3013" s="8" t="str">
        <f>IF(Sales_Pipeline[[#This Row],[Close_Date]]="","",TEXT(Sales_Pipeline[[#This Row],[Close_Date]],"ddd"))</f>
        <v>Wed</v>
      </c>
      <c r="L3013" s="8" t="str">
        <f>IF(Sales_Pipeline[[#This Row],[Close_Date]]="","",TEXT(Sales_Pipeline[[#This Row],[Close_Date]],"mmm"))</f>
        <v>May</v>
      </c>
      <c r="M3013" s="8" t="str">
        <f>IF(Sales_Pipeline[[#This Row],[Close_Date]]="","","Q"&amp;ROUNDUP(MONTH(Sales_Pipeline[[#This Row],[Close_Date]])/3,0))</f>
        <v>Q2</v>
      </c>
      <c r="N3013" s="2" cm="1">
        <f t="array" ref="N3013">IFERROR(_xlfn.IFS(Sales_Pipeline[[#This Row],[Deal_Stage]]="Won",_xlfn.XLOOKUP(Sales_Pipeline[[#This Row],[Product]],Products!$A$2:$A$8,Products!$C$2:$C$8),Sales_Pipeline[[#This Row],[Deal_Stage]]="Lost",_xlfn.XLOOKUP(Sales_Pipeline[[#This Row],[Product]],Products!$A$2:$A$8,Products!$C$2:$C$8)),"")</f>
        <v>550</v>
      </c>
      <c r="O3013" s="2">
        <v>0</v>
      </c>
    </row>
    <row r="3014" spans="1:15" x14ac:dyDescent="0.3">
      <c r="A3014" t="s">
        <v>3160</v>
      </c>
      <c r="B3014" t="s">
        <v>8</v>
      </c>
      <c r="C3014" t="str">
        <f>_xlfn.XLOOKUP(Sales_Pipeline[[#This Row],[Sales_Agent]],Sales_Teams[Sales_Agent],Sales_Teams[Manager])</f>
        <v>Dustin Brinkmann</v>
      </c>
      <c r="D3014" t="str">
        <f>_xlfn.XLOOKUP(Sales_Pipeline[[#This Row],[Manager]],Sales_Teams[Manager],Sales_Teams[Regional_Office])</f>
        <v>Central</v>
      </c>
      <c r="E3014" t="s">
        <v>63</v>
      </c>
      <c r="F3014" t="s">
        <v>136</v>
      </c>
      <c r="G3014" t="str">
        <f>IFERROR(_xlfn.XLOOKUP(Sales_Pipeline[[#This Row],[Account]],Accounts!$A$2:$A$86,Accounts!$F$2:$F$86),"")</f>
        <v>United States</v>
      </c>
      <c r="H3014" t="s">
        <v>57</v>
      </c>
      <c r="I3014" s="3">
        <v>42863</v>
      </c>
      <c r="J3014" s="3">
        <v>42967</v>
      </c>
      <c r="K3014" s="8" t="str">
        <f>IF(Sales_Pipeline[[#This Row],[Close_Date]]="","",TEXT(Sales_Pipeline[[#This Row],[Close_Date]],"ddd"))</f>
        <v>Sun</v>
      </c>
      <c r="L3014" s="8" t="str">
        <f>IF(Sales_Pipeline[[#This Row],[Close_Date]]="","",TEXT(Sales_Pipeline[[#This Row],[Close_Date]],"mmm"))</f>
        <v>Aug</v>
      </c>
      <c r="M3014" s="8" t="str">
        <f>IF(Sales_Pipeline[[#This Row],[Close_Date]]="","","Q"&amp;ROUNDUP(MONTH(Sales_Pipeline[[#This Row],[Close_Date]])/3,0))</f>
        <v>Q3</v>
      </c>
      <c r="N3014" s="2" cm="1">
        <f t="array" ref="N3014">IFERROR(_xlfn.IFS(Sales_Pipeline[[#This Row],[Deal_Stage]]="Won",_xlfn.XLOOKUP(Sales_Pipeline[[#This Row],[Product]],Products!$A$2:$A$8,Products!$C$2:$C$8),Sales_Pipeline[[#This Row],[Deal_Stage]]="Lost",_xlfn.XLOOKUP(Sales_Pipeline[[#This Row],[Product]],Products!$A$2:$A$8,Products!$C$2:$C$8)),"")</f>
        <v>550</v>
      </c>
      <c r="O3014" s="2">
        <v>553</v>
      </c>
    </row>
    <row r="3015" spans="1:15" x14ac:dyDescent="0.3">
      <c r="A3015" t="s">
        <v>3161</v>
      </c>
      <c r="B3015" t="s">
        <v>12</v>
      </c>
      <c r="C3015" t="str">
        <f>_xlfn.XLOOKUP(Sales_Pipeline[[#This Row],[Sales_Agent]],Sales_Teams[Sales_Agent],Sales_Teams[Manager])</f>
        <v>Melvin Marxen</v>
      </c>
      <c r="D3015" t="str">
        <f>_xlfn.XLOOKUP(Sales_Pipeline[[#This Row],[Manager]],Sales_Teams[Manager],Sales_Teams[Regional_Office])</f>
        <v>Central</v>
      </c>
      <c r="E3015" t="s">
        <v>84</v>
      </c>
      <c r="F3015" t="s">
        <v>64</v>
      </c>
      <c r="G3015" t="str">
        <f>IFERROR(_xlfn.XLOOKUP(Sales_Pipeline[[#This Row],[Account]],Accounts!$A$2:$A$86,Accounts!$F$2:$F$86),"")</f>
        <v>United States</v>
      </c>
      <c r="H3015" t="s">
        <v>82</v>
      </c>
      <c r="I3015" s="3">
        <v>42863</v>
      </c>
      <c r="J3015" s="3">
        <v>42875</v>
      </c>
      <c r="K3015" s="8" t="str">
        <f>IF(Sales_Pipeline[[#This Row],[Close_Date]]="","",TEXT(Sales_Pipeline[[#This Row],[Close_Date]],"ddd"))</f>
        <v>Sat</v>
      </c>
      <c r="L3015" s="8" t="str">
        <f>IF(Sales_Pipeline[[#This Row],[Close_Date]]="","",TEXT(Sales_Pipeline[[#This Row],[Close_Date]],"mmm"))</f>
        <v>May</v>
      </c>
      <c r="M3015" s="8" t="str">
        <f>IF(Sales_Pipeline[[#This Row],[Close_Date]]="","","Q"&amp;ROUNDUP(MONTH(Sales_Pipeline[[#This Row],[Close_Date]])/3,0))</f>
        <v>Q2</v>
      </c>
      <c r="N3015" s="2" cm="1">
        <f t="array" ref="N3015">IFERROR(_xlfn.IFS(Sales_Pipeline[[#This Row],[Deal_Stage]]="Won",_xlfn.XLOOKUP(Sales_Pipeline[[#This Row],[Product]],Products!$A$2:$A$8,Products!$C$2:$C$8),Sales_Pipeline[[#This Row],[Deal_Stage]]="Lost",_xlfn.XLOOKUP(Sales_Pipeline[[#This Row],[Product]],Products!$A$2:$A$8,Products!$C$2:$C$8)),"")</f>
        <v>5482</v>
      </c>
      <c r="O3015" s="2">
        <v>0</v>
      </c>
    </row>
    <row r="3016" spans="1:15" x14ac:dyDescent="0.3">
      <c r="A3016" t="s">
        <v>3162</v>
      </c>
      <c r="B3016" t="s">
        <v>45</v>
      </c>
      <c r="C3016" t="str">
        <f>_xlfn.XLOOKUP(Sales_Pipeline[[#This Row],[Sales_Agent]],Sales_Teams[Sales_Agent],Sales_Teams[Manager])</f>
        <v>Summer Sewald</v>
      </c>
      <c r="D3016" t="str">
        <f>_xlfn.XLOOKUP(Sales_Pipeline[[#This Row],[Manager]],Sales_Teams[Manager],Sales_Teams[Regional_Office])</f>
        <v>West</v>
      </c>
      <c r="E3016" t="s">
        <v>55</v>
      </c>
      <c r="G3016" t="str">
        <f>IFERROR(_xlfn.XLOOKUP(Sales_Pipeline[[#This Row],[Account]],Accounts!$A$2:$A$86,Accounts!$F$2:$F$86),"")</f>
        <v/>
      </c>
      <c r="H3016" t="s">
        <v>77</v>
      </c>
      <c r="I3016" s="3">
        <v>42863</v>
      </c>
      <c r="K3016" s="8" t="str">
        <f>IF(Sales_Pipeline[[#This Row],[Close_Date]]="","",TEXT(Sales_Pipeline[[#This Row],[Close_Date]],"ddd"))</f>
        <v/>
      </c>
      <c r="L3016" s="8" t="str">
        <f>IF(Sales_Pipeline[[#This Row],[Close_Date]]="","",TEXT(Sales_Pipeline[[#This Row],[Close_Date]],"mmm"))</f>
        <v/>
      </c>
      <c r="M3016" s="8" t="str">
        <f>IF(Sales_Pipeline[[#This Row],[Close_Date]]="","","Q"&amp;ROUNDUP(MONTH(Sales_Pipeline[[#This Row],[Close_Date]])/3,0))</f>
        <v/>
      </c>
      <c r="N3016" s="2" t="str" cm="1">
        <f t="array" ref="N3016">IFERROR(_xlfn.IFS(Sales_Pipeline[[#This Row],[Deal_Stage]]="Won",_xlfn.XLOOKUP(Sales_Pipeline[[#This Row],[Product]],Products!$A$2:$A$8,Products!$C$2:$C$8),Sales_Pipeline[[#This Row],[Deal_Stage]]="Lost",_xlfn.XLOOKUP(Sales_Pipeline[[#This Row],[Product]],Products!$A$2:$A$8,Products!$C$2:$C$8)),"")</f>
        <v/>
      </c>
      <c r="O3016" s="2">
        <v>0</v>
      </c>
    </row>
    <row r="3017" spans="1:15" x14ac:dyDescent="0.3">
      <c r="A3017" t="s">
        <v>3163</v>
      </c>
      <c r="B3017" t="s">
        <v>45</v>
      </c>
      <c r="C3017" t="str">
        <f>_xlfn.XLOOKUP(Sales_Pipeline[[#This Row],[Sales_Agent]],Sales_Teams[Sales_Agent],Sales_Teams[Manager])</f>
        <v>Summer Sewald</v>
      </c>
      <c r="D3017" t="str">
        <f>_xlfn.XLOOKUP(Sales_Pipeline[[#This Row],[Manager]],Sales_Teams[Manager],Sales_Teams[Regional_Office])</f>
        <v>West</v>
      </c>
      <c r="E3017" t="s">
        <v>55</v>
      </c>
      <c r="F3017" t="s">
        <v>125</v>
      </c>
      <c r="G3017" t="str">
        <f>IFERROR(_xlfn.XLOOKUP(Sales_Pipeline[[#This Row],[Account]],Accounts!$A$2:$A$86,Accounts!$F$2:$F$86),"")</f>
        <v>United States</v>
      </c>
      <c r="H3017" t="s">
        <v>82</v>
      </c>
      <c r="I3017" s="3">
        <v>42863</v>
      </c>
      <c r="J3017" s="3">
        <v>42952</v>
      </c>
      <c r="K3017" s="8" t="str">
        <f>IF(Sales_Pipeline[[#This Row],[Close_Date]]="","",TEXT(Sales_Pipeline[[#This Row],[Close_Date]],"ddd"))</f>
        <v>Sat</v>
      </c>
      <c r="L3017" s="8" t="str">
        <f>IF(Sales_Pipeline[[#This Row],[Close_Date]]="","",TEXT(Sales_Pipeline[[#This Row],[Close_Date]],"mmm"))</f>
        <v>Aug</v>
      </c>
      <c r="M3017" s="8" t="str">
        <f>IF(Sales_Pipeline[[#This Row],[Close_Date]]="","","Q"&amp;ROUNDUP(MONTH(Sales_Pipeline[[#This Row],[Close_Date]])/3,0))</f>
        <v>Q3</v>
      </c>
      <c r="N3017" s="2" cm="1">
        <f t="array" ref="N3017">IFERROR(_xlfn.IFS(Sales_Pipeline[[#This Row],[Deal_Stage]]="Won",_xlfn.XLOOKUP(Sales_Pipeline[[#This Row],[Product]],Products!$A$2:$A$8,Products!$C$2:$C$8),Sales_Pipeline[[#This Row],[Deal_Stage]]="Lost",_xlfn.XLOOKUP(Sales_Pipeline[[#This Row],[Product]],Products!$A$2:$A$8,Products!$C$2:$C$8)),"")</f>
        <v>1096</v>
      </c>
      <c r="O3017" s="2">
        <v>0</v>
      </c>
    </row>
    <row r="3018" spans="1:15" x14ac:dyDescent="0.3">
      <c r="A3018" t="s">
        <v>3164</v>
      </c>
      <c r="B3018" t="s">
        <v>45</v>
      </c>
      <c r="C3018" t="str">
        <f>_xlfn.XLOOKUP(Sales_Pipeline[[#This Row],[Sales_Agent]],Sales_Teams[Sales_Agent],Sales_Teams[Manager])</f>
        <v>Summer Sewald</v>
      </c>
      <c r="D3018" t="str">
        <f>_xlfn.XLOOKUP(Sales_Pipeline[[#This Row],[Manager]],Sales_Teams[Manager],Sales_Teams[Regional_Office])</f>
        <v>West</v>
      </c>
      <c r="E3018" t="s">
        <v>84</v>
      </c>
      <c r="F3018" t="s">
        <v>107</v>
      </c>
      <c r="G3018" t="str">
        <f>IFERROR(_xlfn.XLOOKUP(Sales_Pipeline[[#This Row],[Account]],Accounts!$A$2:$A$86,Accounts!$F$2:$F$86),"")</f>
        <v>United States</v>
      </c>
      <c r="H3018" t="s">
        <v>57</v>
      </c>
      <c r="I3018" s="3">
        <v>42863</v>
      </c>
      <c r="J3018" s="3">
        <v>42996</v>
      </c>
      <c r="K3018" s="8" t="str">
        <f>IF(Sales_Pipeline[[#This Row],[Close_Date]]="","",TEXT(Sales_Pipeline[[#This Row],[Close_Date]],"ddd"))</f>
        <v>Mon</v>
      </c>
      <c r="L3018" s="8" t="str">
        <f>IF(Sales_Pipeline[[#This Row],[Close_Date]]="","",TEXT(Sales_Pipeline[[#This Row],[Close_Date]],"mmm"))</f>
        <v>Sep</v>
      </c>
      <c r="M3018" s="8" t="str">
        <f>IF(Sales_Pipeline[[#This Row],[Close_Date]]="","","Q"&amp;ROUNDUP(MONTH(Sales_Pipeline[[#This Row],[Close_Date]])/3,0))</f>
        <v>Q3</v>
      </c>
      <c r="N3018" s="2" cm="1">
        <f t="array" ref="N3018">IFERROR(_xlfn.IFS(Sales_Pipeline[[#This Row],[Deal_Stage]]="Won",_xlfn.XLOOKUP(Sales_Pipeline[[#This Row],[Product]],Products!$A$2:$A$8,Products!$C$2:$C$8),Sales_Pipeline[[#This Row],[Deal_Stage]]="Lost",_xlfn.XLOOKUP(Sales_Pipeline[[#This Row],[Product]],Products!$A$2:$A$8,Products!$C$2:$C$8)),"")</f>
        <v>5482</v>
      </c>
      <c r="O3018" s="2">
        <v>4786</v>
      </c>
    </row>
    <row r="3019" spans="1:15" x14ac:dyDescent="0.3">
      <c r="A3019" t="s">
        <v>3165</v>
      </c>
      <c r="B3019" t="s">
        <v>9</v>
      </c>
      <c r="C3019" t="str">
        <f>_xlfn.XLOOKUP(Sales_Pipeline[[#This Row],[Sales_Agent]],Sales_Teams[Sales_Agent],Sales_Teams[Manager])</f>
        <v>Dustin Brinkmann</v>
      </c>
      <c r="D3019" t="str">
        <f>_xlfn.XLOOKUP(Sales_Pipeline[[#This Row],[Manager]],Sales_Teams[Manager],Sales_Teams[Regional_Office])</f>
        <v>Central</v>
      </c>
      <c r="E3019" t="s">
        <v>76</v>
      </c>
      <c r="F3019" t="s">
        <v>147</v>
      </c>
      <c r="G3019" t="str">
        <f>IFERROR(_xlfn.XLOOKUP(Sales_Pipeline[[#This Row],[Account]],Accounts!$A$2:$A$86,Accounts!$F$2:$F$86),"")</f>
        <v>United States</v>
      </c>
      <c r="H3019" t="s">
        <v>82</v>
      </c>
      <c r="I3019" s="3">
        <v>42863</v>
      </c>
      <c r="J3019" s="3">
        <v>42878</v>
      </c>
      <c r="K3019" s="8" t="str">
        <f>IF(Sales_Pipeline[[#This Row],[Close_Date]]="","",TEXT(Sales_Pipeline[[#This Row],[Close_Date]],"ddd"))</f>
        <v>Tue</v>
      </c>
      <c r="L3019" s="8" t="str">
        <f>IF(Sales_Pipeline[[#This Row],[Close_Date]]="","",TEXT(Sales_Pipeline[[#This Row],[Close_Date]],"mmm"))</f>
        <v>May</v>
      </c>
      <c r="M3019" s="8" t="str">
        <f>IF(Sales_Pipeline[[#This Row],[Close_Date]]="","","Q"&amp;ROUNDUP(MONTH(Sales_Pipeline[[#This Row],[Close_Date]])/3,0))</f>
        <v>Q2</v>
      </c>
      <c r="N3019" s="2" cm="1">
        <f t="array" ref="N3019">IFERROR(_xlfn.IFS(Sales_Pipeline[[#This Row],[Deal_Stage]]="Won",_xlfn.XLOOKUP(Sales_Pipeline[[#This Row],[Product]],Products!$A$2:$A$8,Products!$C$2:$C$8),Sales_Pipeline[[#This Row],[Deal_Stage]]="Lost",_xlfn.XLOOKUP(Sales_Pipeline[[#This Row],[Product]],Products!$A$2:$A$8,Products!$C$2:$C$8)),"")</f>
        <v>3393</v>
      </c>
      <c r="O3019" s="2">
        <v>0</v>
      </c>
    </row>
    <row r="3020" spans="1:15" x14ac:dyDescent="0.3">
      <c r="A3020" t="s">
        <v>3166</v>
      </c>
      <c r="B3020" t="s">
        <v>29</v>
      </c>
      <c r="C3020" t="str">
        <f>_xlfn.XLOOKUP(Sales_Pipeline[[#This Row],[Sales_Agent]],Sales_Teams[Sales_Agent],Sales_Teams[Manager])</f>
        <v>Rocco Neubert</v>
      </c>
      <c r="D3020" t="str">
        <f>_xlfn.XLOOKUP(Sales_Pipeline[[#This Row],[Manager]],Sales_Teams[Manager],Sales_Teams[Regional_Office])</f>
        <v>East</v>
      </c>
      <c r="E3020" t="s">
        <v>8953</v>
      </c>
      <c r="F3020" t="s">
        <v>127</v>
      </c>
      <c r="G3020" t="str">
        <f>IFERROR(_xlfn.XLOOKUP(Sales_Pipeline[[#This Row],[Account]],Accounts!$A$2:$A$86,Accounts!$F$2:$F$86),"")</f>
        <v>United States</v>
      </c>
      <c r="H3020" t="s">
        <v>82</v>
      </c>
      <c r="I3020" s="3">
        <v>42863</v>
      </c>
      <c r="J3020" s="3">
        <v>42872</v>
      </c>
      <c r="K3020" s="8" t="str">
        <f>IF(Sales_Pipeline[[#This Row],[Close_Date]]="","",TEXT(Sales_Pipeline[[#This Row],[Close_Date]],"ddd"))</f>
        <v>Wed</v>
      </c>
      <c r="L3020" s="8" t="str">
        <f>IF(Sales_Pipeline[[#This Row],[Close_Date]]="","",TEXT(Sales_Pipeline[[#This Row],[Close_Date]],"mmm"))</f>
        <v>May</v>
      </c>
      <c r="M3020" s="8" t="str">
        <f>IF(Sales_Pipeline[[#This Row],[Close_Date]]="","","Q"&amp;ROUNDUP(MONTH(Sales_Pipeline[[#This Row],[Close_Date]])/3,0))</f>
        <v>Q2</v>
      </c>
      <c r="N3020" s="2" cm="1">
        <f t="array" ref="N3020">IFERROR(_xlfn.IFS(Sales_Pipeline[[#This Row],[Deal_Stage]]="Won",_xlfn.XLOOKUP(Sales_Pipeline[[#This Row],[Product]],Products!$A$2:$A$8,Products!$C$2:$C$8),Sales_Pipeline[[#This Row],[Deal_Stage]]="Lost",_xlfn.XLOOKUP(Sales_Pipeline[[#This Row],[Product]],Products!$A$2:$A$8,Products!$C$2:$C$8)),"")</f>
        <v>4821</v>
      </c>
      <c r="O3020" s="2">
        <v>0</v>
      </c>
    </row>
    <row r="3021" spans="1:15" x14ac:dyDescent="0.3">
      <c r="A3021" t="s">
        <v>3167</v>
      </c>
      <c r="B3021" t="s">
        <v>7</v>
      </c>
      <c r="C3021" t="str">
        <f>_xlfn.XLOOKUP(Sales_Pipeline[[#This Row],[Sales_Agent]],Sales_Teams[Sales_Agent],Sales_Teams[Manager])</f>
        <v>Dustin Brinkmann</v>
      </c>
      <c r="D3021" t="str">
        <f>_xlfn.XLOOKUP(Sales_Pipeline[[#This Row],[Manager]],Sales_Teams[Manager],Sales_Teams[Regional_Office])</f>
        <v>Central</v>
      </c>
      <c r="E3021" t="s">
        <v>84</v>
      </c>
      <c r="F3021" t="s">
        <v>333</v>
      </c>
      <c r="G3021" t="str">
        <f>IFERROR(_xlfn.XLOOKUP(Sales_Pipeline[[#This Row],[Account]],Accounts!$A$2:$A$86,Accounts!$F$2:$F$86),"")</f>
        <v>United States</v>
      </c>
      <c r="H3021" t="s">
        <v>82</v>
      </c>
      <c r="I3021" s="3">
        <v>42863</v>
      </c>
      <c r="J3021" s="3">
        <v>42949</v>
      </c>
      <c r="K3021" s="8" t="str">
        <f>IF(Sales_Pipeline[[#This Row],[Close_Date]]="","",TEXT(Sales_Pipeline[[#This Row],[Close_Date]],"ddd"))</f>
        <v>Wed</v>
      </c>
      <c r="L3021" s="8" t="str">
        <f>IF(Sales_Pipeline[[#This Row],[Close_Date]]="","",TEXT(Sales_Pipeline[[#This Row],[Close_Date]],"mmm"))</f>
        <v>Aug</v>
      </c>
      <c r="M3021" s="8" t="str">
        <f>IF(Sales_Pipeline[[#This Row],[Close_Date]]="","","Q"&amp;ROUNDUP(MONTH(Sales_Pipeline[[#This Row],[Close_Date]])/3,0))</f>
        <v>Q3</v>
      </c>
      <c r="N3021" s="2" cm="1">
        <f t="array" ref="N3021">IFERROR(_xlfn.IFS(Sales_Pipeline[[#This Row],[Deal_Stage]]="Won",_xlfn.XLOOKUP(Sales_Pipeline[[#This Row],[Product]],Products!$A$2:$A$8,Products!$C$2:$C$8),Sales_Pipeline[[#This Row],[Deal_Stage]]="Lost",_xlfn.XLOOKUP(Sales_Pipeline[[#This Row],[Product]],Products!$A$2:$A$8,Products!$C$2:$C$8)),"")</f>
        <v>5482</v>
      </c>
      <c r="O3021" s="2">
        <v>0</v>
      </c>
    </row>
    <row r="3022" spans="1:15" x14ac:dyDescent="0.3">
      <c r="A3022" t="s">
        <v>3168</v>
      </c>
      <c r="B3022" t="s">
        <v>7</v>
      </c>
      <c r="C3022" t="str">
        <f>_xlfn.XLOOKUP(Sales_Pipeline[[#This Row],[Sales_Agent]],Sales_Teams[Sales_Agent],Sales_Teams[Manager])</f>
        <v>Dustin Brinkmann</v>
      </c>
      <c r="D3022" t="str">
        <f>_xlfn.XLOOKUP(Sales_Pipeline[[#This Row],[Manager]],Sales_Teams[Manager],Sales_Teams[Regional_Office])</f>
        <v>Central</v>
      </c>
      <c r="E3022" t="s">
        <v>61</v>
      </c>
      <c r="F3022" t="s">
        <v>68</v>
      </c>
      <c r="G3022" t="str">
        <f>IFERROR(_xlfn.XLOOKUP(Sales_Pipeline[[#This Row],[Account]],Accounts!$A$2:$A$86,Accounts!$F$2:$F$86),"")</f>
        <v>United States</v>
      </c>
      <c r="H3022" t="s">
        <v>82</v>
      </c>
      <c r="I3022" s="3">
        <v>42863</v>
      </c>
      <c r="J3022" s="3">
        <v>42966</v>
      </c>
      <c r="K3022" s="8" t="str">
        <f>IF(Sales_Pipeline[[#This Row],[Close_Date]]="","",TEXT(Sales_Pipeline[[#This Row],[Close_Date]],"ddd"))</f>
        <v>Sat</v>
      </c>
      <c r="L3022" s="8" t="str">
        <f>IF(Sales_Pipeline[[#This Row],[Close_Date]]="","",TEXT(Sales_Pipeline[[#This Row],[Close_Date]],"mmm"))</f>
        <v>Aug</v>
      </c>
      <c r="M3022" s="8" t="str">
        <f>IF(Sales_Pipeline[[#This Row],[Close_Date]]="","","Q"&amp;ROUNDUP(MONTH(Sales_Pipeline[[#This Row],[Close_Date]])/3,0))</f>
        <v>Q3</v>
      </c>
      <c r="N3022" s="2" cm="1">
        <f t="array" ref="N3022">IFERROR(_xlfn.IFS(Sales_Pipeline[[#This Row],[Deal_Stage]]="Won",_xlfn.XLOOKUP(Sales_Pipeline[[#This Row],[Product]],Products!$A$2:$A$8,Products!$C$2:$C$8),Sales_Pipeline[[#This Row],[Deal_Stage]]="Lost",_xlfn.XLOOKUP(Sales_Pipeline[[#This Row],[Product]],Products!$A$2:$A$8,Products!$C$2:$C$8)),"")</f>
        <v>55</v>
      </c>
      <c r="O3022" s="2">
        <v>0</v>
      </c>
    </row>
    <row r="3023" spans="1:15" x14ac:dyDescent="0.3">
      <c r="A3023" t="s">
        <v>3169</v>
      </c>
      <c r="B3023" t="s">
        <v>7</v>
      </c>
      <c r="C3023" t="str">
        <f>_xlfn.XLOOKUP(Sales_Pipeline[[#This Row],[Sales_Agent]],Sales_Teams[Sales_Agent],Sales_Teams[Manager])</f>
        <v>Dustin Brinkmann</v>
      </c>
      <c r="D3023" t="str">
        <f>_xlfn.XLOOKUP(Sales_Pipeline[[#This Row],[Manager]],Sales_Teams[Manager],Sales_Teams[Regional_Office])</f>
        <v>Central</v>
      </c>
      <c r="E3023" t="s">
        <v>84</v>
      </c>
      <c r="F3023" t="s">
        <v>118</v>
      </c>
      <c r="G3023" t="str">
        <f>IFERROR(_xlfn.XLOOKUP(Sales_Pipeline[[#This Row],[Account]],Accounts!$A$2:$A$86,Accounts!$F$2:$F$86),"")</f>
        <v>United States</v>
      </c>
      <c r="H3023" t="s">
        <v>57</v>
      </c>
      <c r="I3023" s="3">
        <v>42863</v>
      </c>
      <c r="J3023" s="3">
        <v>42871</v>
      </c>
      <c r="K3023" s="8" t="str">
        <f>IF(Sales_Pipeline[[#This Row],[Close_Date]]="","",TEXT(Sales_Pipeline[[#This Row],[Close_Date]],"ddd"))</f>
        <v>Tue</v>
      </c>
      <c r="L3023" s="8" t="str">
        <f>IF(Sales_Pipeline[[#This Row],[Close_Date]]="","",TEXT(Sales_Pipeline[[#This Row],[Close_Date]],"mmm"))</f>
        <v>May</v>
      </c>
      <c r="M3023" s="8" t="str">
        <f>IF(Sales_Pipeline[[#This Row],[Close_Date]]="","","Q"&amp;ROUNDUP(MONTH(Sales_Pipeline[[#This Row],[Close_Date]])/3,0))</f>
        <v>Q2</v>
      </c>
      <c r="N3023" s="2" cm="1">
        <f t="array" ref="N3023">IFERROR(_xlfn.IFS(Sales_Pipeline[[#This Row],[Deal_Stage]]="Won",_xlfn.XLOOKUP(Sales_Pipeline[[#This Row],[Product]],Products!$A$2:$A$8,Products!$C$2:$C$8),Sales_Pipeline[[#This Row],[Deal_Stage]]="Lost",_xlfn.XLOOKUP(Sales_Pipeline[[#This Row],[Product]],Products!$A$2:$A$8,Products!$C$2:$C$8)),"")</f>
        <v>5482</v>
      </c>
      <c r="O3023" s="2">
        <v>5338</v>
      </c>
    </row>
    <row r="3024" spans="1:15" x14ac:dyDescent="0.3">
      <c r="A3024" t="s">
        <v>3170</v>
      </c>
      <c r="B3024" t="s">
        <v>44</v>
      </c>
      <c r="C3024" t="str">
        <f>_xlfn.XLOOKUP(Sales_Pipeline[[#This Row],[Sales_Agent]],Sales_Teams[Sales_Agent],Sales_Teams[Manager])</f>
        <v>Summer Sewald</v>
      </c>
      <c r="D3024" t="str">
        <f>_xlfn.XLOOKUP(Sales_Pipeline[[#This Row],[Manager]],Sales_Teams[Manager],Sales_Teams[Regional_Office])</f>
        <v>West</v>
      </c>
      <c r="E3024" t="s">
        <v>8953</v>
      </c>
      <c r="F3024" t="s">
        <v>66</v>
      </c>
      <c r="G3024" t="str">
        <f>IFERROR(_xlfn.XLOOKUP(Sales_Pipeline[[#This Row],[Account]],Accounts!$A$2:$A$86,Accounts!$F$2:$F$86),"")</f>
        <v>United States</v>
      </c>
      <c r="H3024" t="s">
        <v>77</v>
      </c>
      <c r="I3024" s="3">
        <v>42863</v>
      </c>
      <c r="K3024" s="8" t="str">
        <f>IF(Sales_Pipeline[[#This Row],[Close_Date]]="","",TEXT(Sales_Pipeline[[#This Row],[Close_Date]],"ddd"))</f>
        <v/>
      </c>
      <c r="L3024" s="8" t="str">
        <f>IF(Sales_Pipeline[[#This Row],[Close_Date]]="","",TEXT(Sales_Pipeline[[#This Row],[Close_Date]],"mmm"))</f>
        <v/>
      </c>
      <c r="M3024" s="8" t="str">
        <f>IF(Sales_Pipeline[[#This Row],[Close_Date]]="","","Q"&amp;ROUNDUP(MONTH(Sales_Pipeline[[#This Row],[Close_Date]])/3,0))</f>
        <v/>
      </c>
      <c r="N3024" s="2" t="str" cm="1">
        <f t="array" ref="N3024">IFERROR(_xlfn.IFS(Sales_Pipeline[[#This Row],[Deal_Stage]]="Won",_xlfn.XLOOKUP(Sales_Pipeline[[#This Row],[Product]],Products!$A$2:$A$8,Products!$C$2:$C$8),Sales_Pipeline[[#This Row],[Deal_Stage]]="Lost",_xlfn.XLOOKUP(Sales_Pipeline[[#This Row],[Product]],Products!$A$2:$A$8,Products!$C$2:$C$8)),"")</f>
        <v/>
      </c>
      <c r="O3024" s="2">
        <v>0</v>
      </c>
    </row>
    <row r="3025" spans="1:15" x14ac:dyDescent="0.3">
      <c r="A3025" t="s">
        <v>3171</v>
      </c>
      <c r="B3025" t="s">
        <v>44</v>
      </c>
      <c r="C3025" t="str">
        <f>_xlfn.XLOOKUP(Sales_Pipeline[[#This Row],[Sales_Agent]],Sales_Teams[Sales_Agent],Sales_Teams[Manager])</f>
        <v>Summer Sewald</v>
      </c>
      <c r="D3025" t="str">
        <f>_xlfn.XLOOKUP(Sales_Pipeline[[#This Row],[Manager]],Sales_Teams[Manager],Sales_Teams[Regional_Office])</f>
        <v>West</v>
      </c>
      <c r="E3025" t="s">
        <v>63</v>
      </c>
      <c r="F3025" t="s">
        <v>92</v>
      </c>
      <c r="G3025" t="str">
        <f>IFERROR(_xlfn.XLOOKUP(Sales_Pipeline[[#This Row],[Account]],Accounts!$A$2:$A$86,Accounts!$F$2:$F$86),"")</f>
        <v>United States</v>
      </c>
      <c r="H3025" t="s">
        <v>82</v>
      </c>
      <c r="I3025" s="3">
        <v>42863</v>
      </c>
      <c r="J3025" s="3">
        <v>42870</v>
      </c>
      <c r="K3025" s="8" t="str">
        <f>IF(Sales_Pipeline[[#This Row],[Close_Date]]="","",TEXT(Sales_Pipeline[[#This Row],[Close_Date]],"ddd"))</f>
        <v>Mon</v>
      </c>
      <c r="L3025" s="8" t="str">
        <f>IF(Sales_Pipeline[[#This Row],[Close_Date]]="","",TEXT(Sales_Pipeline[[#This Row],[Close_Date]],"mmm"))</f>
        <v>May</v>
      </c>
      <c r="M3025" s="8" t="str">
        <f>IF(Sales_Pipeline[[#This Row],[Close_Date]]="","","Q"&amp;ROUNDUP(MONTH(Sales_Pipeline[[#This Row],[Close_Date]])/3,0))</f>
        <v>Q2</v>
      </c>
      <c r="N3025" s="2" cm="1">
        <f t="array" ref="N3025">IFERROR(_xlfn.IFS(Sales_Pipeline[[#This Row],[Deal_Stage]]="Won",_xlfn.XLOOKUP(Sales_Pipeline[[#This Row],[Product]],Products!$A$2:$A$8,Products!$C$2:$C$8),Sales_Pipeline[[#This Row],[Deal_Stage]]="Lost",_xlfn.XLOOKUP(Sales_Pipeline[[#This Row],[Product]],Products!$A$2:$A$8,Products!$C$2:$C$8)),"")</f>
        <v>550</v>
      </c>
      <c r="O3025" s="2">
        <v>0</v>
      </c>
    </row>
    <row r="3026" spans="1:15" x14ac:dyDescent="0.3">
      <c r="A3026" t="s">
        <v>3172</v>
      </c>
      <c r="B3026" t="s">
        <v>3</v>
      </c>
      <c r="C3026" t="str">
        <f>_xlfn.XLOOKUP(Sales_Pipeline[[#This Row],[Sales_Agent]],Sales_Teams[Sales_Agent],Sales_Teams[Manager])</f>
        <v>Dustin Brinkmann</v>
      </c>
      <c r="D3026" t="str">
        <f>_xlfn.XLOOKUP(Sales_Pipeline[[#This Row],[Manager]],Sales_Teams[Manager],Sales_Teams[Regional_Office])</f>
        <v>Central</v>
      </c>
      <c r="E3026" t="s">
        <v>55</v>
      </c>
      <c r="F3026" t="s">
        <v>204</v>
      </c>
      <c r="G3026" t="str">
        <f>IFERROR(_xlfn.XLOOKUP(Sales_Pipeline[[#This Row],[Account]],Accounts!$A$2:$A$86,Accounts!$F$2:$F$86),"")</f>
        <v>United States</v>
      </c>
      <c r="H3026" t="s">
        <v>57</v>
      </c>
      <c r="I3026" s="3">
        <v>42864</v>
      </c>
      <c r="J3026" s="3">
        <v>42978</v>
      </c>
      <c r="K3026" s="8" t="str">
        <f>IF(Sales_Pipeline[[#This Row],[Close_Date]]="","",TEXT(Sales_Pipeline[[#This Row],[Close_Date]],"ddd"))</f>
        <v>Thu</v>
      </c>
      <c r="L3026" s="8" t="str">
        <f>IF(Sales_Pipeline[[#This Row],[Close_Date]]="","",TEXT(Sales_Pipeline[[#This Row],[Close_Date]],"mmm"))</f>
        <v>Aug</v>
      </c>
      <c r="M3026" s="8" t="str">
        <f>IF(Sales_Pipeline[[#This Row],[Close_Date]]="","","Q"&amp;ROUNDUP(MONTH(Sales_Pipeline[[#This Row],[Close_Date]])/3,0))</f>
        <v>Q3</v>
      </c>
      <c r="N3026" s="2" cm="1">
        <f t="array" ref="N3026">IFERROR(_xlfn.IFS(Sales_Pipeline[[#This Row],[Deal_Stage]]="Won",_xlfn.XLOOKUP(Sales_Pipeline[[#This Row],[Product]],Products!$A$2:$A$8,Products!$C$2:$C$8),Sales_Pipeline[[#This Row],[Deal_Stage]]="Lost",_xlfn.XLOOKUP(Sales_Pipeline[[#This Row],[Product]],Products!$A$2:$A$8,Products!$C$2:$C$8)),"")</f>
        <v>1096</v>
      </c>
      <c r="O3026" s="2">
        <v>996</v>
      </c>
    </row>
    <row r="3027" spans="1:15" x14ac:dyDescent="0.3">
      <c r="A3027" t="s">
        <v>3173</v>
      </c>
      <c r="B3027" t="s">
        <v>30</v>
      </c>
      <c r="C3027" t="str">
        <f>_xlfn.XLOOKUP(Sales_Pipeline[[#This Row],[Sales_Agent]],Sales_Teams[Sales_Agent],Sales_Teams[Manager])</f>
        <v>Rocco Neubert</v>
      </c>
      <c r="D3027" t="str">
        <f>_xlfn.XLOOKUP(Sales_Pipeline[[#This Row],[Manager]],Sales_Teams[Manager],Sales_Teams[Regional_Office])</f>
        <v>East</v>
      </c>
      <c r="E3027" t="s">
        <v>55</v>
      </c>
      <c r="G3027" t="str">
        <f>IFERROR(_xlfn.XLOOKUP(Sales_Pipeline[[#This Row],[Account]],Accounts!$A$2:$A$86,Accounts!$F$2:$F$86),"")</f>
        <v/>
      </c>
      <c r="H3027" t="s">
        <v>77</v>
      </c>
      <c r="I3027" s="3">
        <v>42864</v>
      </c>
      <c r="K3027" s="8" t="str">
        <f>IF(Sales_Pipeline[[#This Row],[Close_Date]]="","",TEXT(Sales_Pipeline[[#This Row],[Close_Date]],"ddd"))</f>
        <v/>
      </c>
      <c r="L3027" s="8" t="str">
        <f>IF(Sales_Pipeline[[#This Row],[Close_Date]]="","",TEXT(Sales_Pipeline[[#This Row],[Close_Date]],"mmm"))</f>
        <v/>
      </c>
      <c r="M3027" s="8" t="str">
        <f>IF(Sales_Pipeline[[#This Row],[Close_Date]]="","","Q"&amp;ROUNDUP(MONTH(Sales_Pipeline[[#This Row],[Close_Date]])/3,0))</f>
        <v/>
      </c>
      <c r="N3027" s="2" t="str" cm="1">
        <f t="array" ref="N3027">IFERROR(_xlfn.IFS(Sales_Pipeline[[#This Row],[Deal_Stage]]="Won",_xlfn.XLOOKUP(Sales_Pipeline[[#This Row],[Product]],Products!$A$2:$A$8,Products!$C$2:$C$8),Sales_Pipeline[[#This Row],[Deal_Stage]]="Lost",_xlfn.XLOOKUP(Sales_Pipeline[[#This Row],[Product]],Products!$A$2:$A$8,Products!$C$2:$C$8)),"")</f>
        <v/>
      </c>
      <c r="O3027" s="2">
        <v>0</v>
      </c>
    </row>
    <row r="3028" spans="1:15" x14ac:dyDescent="0.3">
      <c r="A3028" t="s">
        <v>3174</v>
      </c>
      <c r="B3028" t="s">
        <v>30</v>
      </c>
      <c r="C3028" t="str">
        <f>_xlfn.XLOOKUP(Sales_Pipeline[[#This Row],[Sales_Agent]],Sales_Teams[Sales_Agent],Sales_Teams[Manager])</f>
        <v>Rocco Neubert</v>
      </c>
      <c r="D3028" t="str">
        <f>_xlfn.XLOOKUP(Sales_Pipeline[[#This Row],[Manager]],Sales_Teams[Manager],Sales_Teams[Regional_Office])</f>
        <v>East</v>
      </c>
      <c r="E3028" t="s">
        <v>76</v>
      </c>
      <c r="G3028" t="str">
        <f>IFERROR(_xlfn.XLOOKUP(Sales_Pipeline[[#This Row],[Account]],Accounts!$A$2:$A$86,Accounts!$F$2:$F$86),"")</f>
        <v/>
      </c>
      <c r="H3028" t="s">
        <v>77</v>
      </c>
      <c r="I3028" s="3">
        <v>42864</v>
      </c>
      <c r="K3028" s="8" t="str">
        <f>IF(Sales_Pipeline[[#This Row],[Close_Date]]="","",TEXT(Sales_Pipeline[[#This Row],[Close_Date]],"ddd"))</f>
        <v/>
      </c>
      <c r="L3028" s="8" t="str">
        <f>IF(Sales_Pipeline[[#This Row],[Close_Date]]="","",TEXT(Sales_Pipeline[[#This Row],[Close_Date]],"mmm"))</f>
        <v/>
      </c>
      <c r="M3028" s="8" t="str">
        <f>IF(Sales_Pipeline[[#This Row],[Close_Date]]="","","Q"&amp;ROUNDUP(MONTH(Sales_Pipeline[[#This Row],[Close_Date]])/3,0))</f>
        <v/>
      </c>
      <c r="N3028" s="2" t="str" cm="1">
        <f t="array" ref="N3028">IFERROR(_xlfn.IFS(Sales_Pipeline[[#This Row],[Deal_Stage]]="Won",_xlfn.XLOOKUP(Sales_Pipeline[[#This Row],[Product]],Products!$A$2:$A$8,Products!$C$2:$C$8),Sales_Pipeline[[#This Row],[Deal_Stage]]="Lost",_xlfn.XLOOKUP(Sales_Pipeline[[#This Row],[Product]],Products!$A$2:$A$8,Products!$C$2:$C$8)),"")</f>
        <v/>
      </c>
      <c r="O3028" s="2">
        <v>0</v>
      </c>
    </row>
    <row r="3029" spans="1:15" x14ac:dyDescent="0.3">
      <c r="A3029" t="s">
        <v>3175</v>
      </c>
      <c r="B3029" t="s">
        <v>27</v>
      </c>
      <c r="C3029" t="str">
        <f>_xlfn.XLOOKUP(Sales_Pipeline[[#This Row],[Sales_Agent]],Sales_Teams[Sales_Agent],Sales_Teams[Manager])</f>
        <v>Rocco Neubert</v>
      </c>
      <c r="D3029" t="str">
        <f>_xlfn.XLOOKUP(Sales_Pipeline[[#This Row],[Manager]],Sales_Teams[Manager],Sales_Teams[Regional_Office])</f>
        <v>East</v>
      </c>
      <c r="E3029" t="s">
        <v>76</v>
      </c>
      <c r="F3029" t="s">
        <v>253</v>
      </c>
      <c r="G3029" t="str">
        <f>IFERROR(_xlfn.XLOOKUP(Sales_Pipeline[[#This Row],[Account]],Accounts!$A$2:$A$86,Accounts!$F$2:$F$86),"")</f>
        <v>United States</v>
      </c>
      <c r="H3029" t="s">
        <v>82</v>
      </c>
      <c r="I3029" s="3">
        <v>42864</v>
      </c>
      <c r="J3029" s="3">
        <v>42875</v>
      </c>
      <c r="K3029" s="8" t="str">
        <f>IF(Sales_Pipeline[[#This Row],[Close_Date]]="","",TEXT(Sales_Pipeline[[#This Row],[Close_Date]],"ddd"))</f>
        <v>Sat</v>
      </c>
      <c r="L3029" s="8" t="str">
        <f>IF(Sales_Pipeline[[#This Row],[Close_Date]]="","",TEXT(Sales_Pipeline[[#This Row],[Close_Date]],"mmm"))</f>
        <v>May</v>
      </c>
      <c r="M3029" s="8" t="str">
        <f>IF(Sales_Pipeline[[#This Row],[Close_Date]]="","","Q"&amp;ROUNDUP(MONTH(Sales_Pipeline[[#This Row],[Close_Date]])/3,0))</f>
        <v>Q2</v>
      </c>
      <c r="N3029" s="2" cm="1">
        <f t="array" ref="N3029">IFERROR(_xlfn.IFS(Sales_Pipeline[[#This Row],[Deal_Stage]]="Won",_xlfn.XLOOKUP(Sales_Pipeline[[#This Row],[Product]],Products!$A$2:$A$8,Products!$C$2:$C$8),Sales_Pipeline[[#This Row],[Deal_Stage]]="Lost",_xlfn.XLOOKUP(Sales_Pipeline[[#This Row],[Product]],Products!$A$2:$A$8,Products!$C$2:$C$8)),"")</f>
        <v>3393</v>
      </c>
      <c r="O3029" s="2">
        <v>0</v>
      </c>
    </row>
    <row r="3030" spans="1:15" x14ac:dyDescent="0.3">
      <c r="A3030" t="s">
        <v>3176</v>
      </c>
      <c r="B3030" t="s">
        <v>6</v>
      </c>
      <c r="C3030" t="str">
        <f>_xlfn.XLOOKUP(Sales_Pipeline[[#This Row],[Sales_Agent]],Sales_Teams[Sales_Agent],Sales_Teams[Manager])</f>
        <v>Dustin Brinkmann</v>
      </c>
      <c r="D3030" t="str">
        <f>_xlfn.XLOOKUP(Sales_Pipeline[[#This Row],[Manager]],Sales_Teams[Manager],Sales_Teams[Regional_Office])</f>
        <v>Central</v>
      </c>
      <c r="E3030" t="s">
        <v>61</v>
      </c>
      <c r="F3030" t="s">
        <v>214</v>
      </c>
      <c r="G3030" t="str">
        <f>IFERROR(_xlfn.XLOOKUP(Sales_Pipeline[[#This Row],[Account]],Accounts!$A$2:$A$86,Accounts!$F$2:$F$86),"")</f>
        <v>United States</v>
      </c>
      <c r="H3030" t="s">
        <v>57</v>
      </c>
      <c r="I3030" s="3">
        <v>42864</v>
      </c>
      <c r="J3030" s="3">
        <v>42956</v>
      </c>
      <c r="K3030" s="8" t="str">
        <f>IF(Sales_Pipeline[[#This Row],[Close_Date]]="","",TEXT(Sales_Pipeline[[#This Row],[Close_Date]],"ddd"))</f>
        <v>Wed</v>
      </c>
      <c r="L3030" s="8" t="str">
        <f>IF(Sales_Pipeline[[#This Row],[Close_Date]]="","",TEXT(Sales_Pipeline[[#This Row],[Close_Date]],"mmm"))</f>
        <v>Aug</v>
      </c>
      <c r="M3030" s="8" t="str">
        <f>IF(Sales_Pipeline[[#This Row],[Close_Date]]="","","Q"&amp;ROUNDUP(MONTH(Sales_Pipeline[[#This Row],[Close_Date]])/3,0))</f>
        <v>Q3</v>
      </c>
      <c r="N3030" s="2" cm="1">
        <f t="array" ref="N3030">IFERROR(_xlfn.IFS(Sales_Pipeline[[#This Row],[Deal_Stage]]="Won",_xlfn.XLOOKUP(Sales_Pipeline[[#This Row],[Product]],Products!$A$2:$A$8,Products!$C$2:$C$8),Sales_Pipeline[[#This Row],[Deal_Stage]]="Lost",_xlfn.XLOOKUP(Sales_Pipeline[[#This Row],[Product]],Products!$A$2:$A$8,Products!$C$2:$C$8)),"")</f>
        <v>55</v>
      </c>
      <c r="O3030" s="2">
        <v>63</v>
      </c>
    </row>
    <row r="3031" spans="1:15" x14ac:dyDescent="0.3">
      <c r="A3031" t="s">
        <v>3177</v>
      </c>
      <c r="B3031" t="s">
        <v>25</v>
      </c>
      <c r="C3031" t="str">
        <f>_xlfn.XLOOKUP(Sales_Pipeline[[#This Row],[Sales_Agent]],Sales_Teams[Sales_Agent],Sales_Teams[Manager])</f>
        <v>Rocco Neubert</v>
      </c>
      <c r="D3031" t="str">
        <f>_xlfn.XLOOKUP(Sales_Pipeline[[#This Row],[Manager]],Sales_Teams[Manager],Sales_Teams[Regional_Office])</f>
        <v>East</v>
      </c>
      <c r="E3031" t="s">
        <v>55</v>
      </c>
      <c r="F3031" t="s">
        <v>159</v>
      </c>
      <c r="G3031" t="str">
        <f>IFERROR(_xlfn.XLOOKUP(Sales_Pipeline[[#This Row],[Account]],Accounts!$A$2:$A$86,Accounts!$F$2:$F$86),"")</f>
        <v>United States</v>
      </c>
      <c r="H3031" t="s">
        <v>82</v>
      </c>
      <c r="I3031" s="3">
        <v>42864</v>
      </c>
      <c r="J3031" s="3">
        <v>42964</v>
      </c>
      <c r="K3031" s="8" t="str">
        <f>IF(Sales_Pipeline[[#This Row],[Close_Date]]="","",TEXT(Sales_Pipeline[[#This Row],[Close_Date]],"ddd"))</f>
        <v>Thu</v>
      </c>
      <c r="L3031" s="8" t="str">
        <f>IF(Sales_Pipeline[[#This Row],[Close_Date]]="","",TEXT(Sales_Pipeline[[#This Row],[Close_Date]],"mmm"))</f>
        <v>Aug</v>
      </c>
      <c r="M3031" s="8" t="str">
        <f>IF(Sales_Pipeline[[#This Row],[Close_Date]]="","","Q"&amp;ROUNDUP(MONTH(Sales_Pipeline[[#This Row],[Close_Date]])/3,0))</f>
        <v>Q3</v>
      </c>
      <c r="N3031" s="2" cm="1">
        <f t="array" ref="N3031">IFERROR(_xlfn.IFS(Sales_Pipeline[[#This Row],[Deal_Stage]]="Won",_xlfn.XLOOKUP(Sales_Pipeline[[#This Row],[Product]],Products!$A$2:$A$8,Products!$C$2:$C$8),Sales_Pipeline[[#This Row],[Deal_Stage]]="Lost",_xlfn.XLOOKUP(Sales_Pipeline[[#This Row],[Product]],Products!$A$2:$A$8,Products!$C$2:$C$8)),"")</f>
        <v>1096</v>
      </c>
      <c r="O3031" s="2">
        <v>0</v>
      </c>
    </row>
    <row r="3032" spans="1:15" x14ac:dyDescent="0.3">
      <c r="A3032" t="s">
        <v>3178</v>
      </c>
      <c r="B3032" t="s">
        <v>15</v>
      </c>
      <c r="C3032" t="str">
        <f>_xlfn.XLOOKUP(Sales_Pipeline[[#This Row],[Sales_Agent]],Sales_Teams[Sales_Agent],Sales_Teams[Manager])</f>
        <v>Melvin Marxen</v>
      </c>
      <c r="D3032" t="str">
        <f>_xlfn.XLOOKUP(Sales_Pipeline[[#This Row],[Manager]],Sales_Teams[Manager],Sales_Teams[Regional_Office])</f>
        <v>Central</v>
      </c>
      <c r="E3032" t="s">
        <v>55</v>
      </c>
      <c r="F3032" t="s">
        <v>333</v>
      </c>
      <c r="G3032" t="str">
        <f>IFERROR(_xlfn.XLOOKUP(Sales_Pipeline[[#This Row],[Account]],Accounts!$A$2:$A$86,Accounts!$F$2:$F$86),"")</f>
        <v>United States</v>
      </c>
      <c r="H3032" t="s">
        <v>57</v>
      </c>
      <c r="I3032" s="3">
        <v>42864</v>
      </c>
      <c r="J3032" s="3">
        <v>42874</v>
      </c>
      <c r="K3032" s="8" t="str">
        <f>IF(Sales_Pipeline[[#This Row],[Close_Date]]="","",TEXT(Sales_Pipeline[[#This Row],[Close_Date]],"ddd"))</f>
        <v>Fri</v>
      </c>
      <c r="L3032" s="8" t="str">
        <f>IF(Sales_Pipeline[[#This Row],[Close_Date]]="","",TEXT(Sales_Pipeline[[#This Row],[Close_Date]],"mmm"))</f>
        <v>May</v>
      </c>
      <c r="M3032" s="8" t="str">
        <f>IF(Sales_Pipeline[[#This Row],[Close_Date]]="","","Q"&amp;ROUNDUP(MONTH(Sales_Pipeline[[#This Row],[Close_Date]])/3,0))</f>
        <v>Q2</v>
      </c>
      <c r="N3032" s="2" cm="1">
        <f t="array" ref="N3032">IFERROR(_xlfn.IFS(Sales_Pipeline[[#This Row],[Deal_Stage]]="Won",_xlfn.XLOOKUP(Sales_Pipeline[[#This Row],[Product]],Products!$A$2:$A$8,Products!$C$2:$C$8),Sales_Pipeline[[#This Row],[Deal_Stage]]="Lost",_xlfn.XLOOKUP(Sales_Pipeline[[#This Row],[Product]],Products!$A$2:$A$8,Products!$C$2:$C$8)),"")</f>
        <v>1096</v>
      </c>
      <c r="O3032" s="2">
        <v>1075</v>
      </c>
    </row>
    <row r="3033" spans="1:15" x14ac:dyDescent="0.3">
      <c r="A3033" t="s">
        <v>3179</v>
      </c>
      <c r="B3033" t="s">
        <v>15</v>
      </c>
      <c r="C3033" t="str">
        <f>_xlfn.XLOOKUP(Sales_Pipeline[[#This Row],[Sales_Agent]],Sales_Teams[Sales_Agent],Sales_Teams[Manager])</f>
        <v>Melvin Marxen</v>
      </c>
      <c r="D3033" t="str">
        <f>_xlfn.XLOOKUP(Sales_Pipeline[[#This Row],[Manager]],Sales_Teams[Manager],Sales_Teams[Regional_Office])</f>
        <v>Central</v>
      </c>
      <c r="E3033" t="s">
        <v>8953</v>
      </c>
      <c r="F3033" t="s">
        <v>105</v>
      </c>
      <c r="G3033" t="str">
        <f>IFERROR(_xlfn.XLOOKUP(Sales_Pipeline[[#This Row],[Account]],Accounts!$A$2:$A$86,Accounts!$F$2:$F$86),"")</f>
        <v>United States</v>
      </c>
      <c r="H3033" t="s">
        <v>57</v>
      </c>
      <c r="I3033" s="3">
        <v>42864</v>
      </c>
      <c r="J3033" s="3">
        <v>42879</v>
      </c>
      <c r="K3033" s="8" t="str">
        <f>IF(Sales_Pipeline[[#This Row],[Close_Date]]="","",TEXT(Sales_Pipeline[[#This Row],[Close_Date]],"ddd"))</f>
        <v>Wed</v>
      </c>
      <c r="L3033" s="8" t="str">
        <f>IF(Sales_Pipeline[[#This Row],[Close_Date]]="","",TEXT(Sales_Pipeline[[#This Row],[Close_Date]],"mmm"))</f>
        <v>May</v>
      </c>
      <c r="M3033" s="8" t="str">
        <f>IF(Sales_Pipeline[[#This Row],[Close_Date]]="","","Q"&amp;ROUNDUP(MONTH(Sales_Pipeline[[#This Row],[Close_Date]])/3,0))</f>
        <v>Q2</v>
      </c>
      <c r="N3033" s="2" cm="1">
        <f t="array" ref="N3033">IFERROR(_xlfn.IFS(Sales_Pipeline[[#This Row],[Deal_Stage]]="Won",_xlfn.XLOOKUP(Sales_Pipeline[[#This Row],[Product]],Products!$A$2:$A$8,Products!$C$2:$C$8),Sales_Pipeline[[#This Row],[Deal_Stage]]="Lost",_xlfn.XLOOKUP(Sales_Pipeline[[#This Row],[Product]],Products!$A$2:$A$8,Products!$C$2:$C$8)),"")</f>
        <v>4821</v>
      </c>
      <c r="O3033" s="2">
        <v>5033</v>
      </c>
    </row>
    <row r="3034" spans="1:15" x14ac:dyDescent="0.3">
      <c r="A3034" t="s">
        <v>3180</v>
      </c>
      <c r="B3034" t="s">
        <v>15</v>
      </c>
      <c r="C3034" t="str">
        <f>_xlfn.XLOOKUP(Sales_Pipeline[[#This Row],[Sales_Agent]],Sales_Teams[Sales_Agent],Sales_Teams[Manager])</f>
        <v>Melvin Marxen</v>
      </c>
      <c r="D3034" t="str">
        <f>_xlfn.XLOOKUP(Sales_Pipeline[[#This Row],[Manager]],Sales_Teams[Manager],Sales_Teams[Regional_Office])</f>
        <v>Central</v>
      </c>
      <c r="E3034" t="s">
        <v>76</v>
      </c>
      <c r="F3034" t="s">
        <v>147</v>
      </c>
      <c r="G3034" t="str">
        <f>IFERROR(_xlfn.XLOOKUP(Sales_Pipeline[[#This Row],[Account]],Accounts!$A$2:$A$86,Accounts!$F$2:$F$86),"")</f>
        <v>United States</v>
      </c>
      <c r="H3034" t="s">
        <v>57</v>
      </c>
      <c r="I3034" s="3">
        <v>42864</v>
      </c>
      <c r="J3034" s="3">
        <v>42912</v>
      </c>
      <c r="K3034" s="8" t="str">
        <f>IF(Sales_Pipeline[[#This Row],[Close_Date]]="","",TEXT(Sales_Pipeline[[#This Row],[Close_Date]],"ddd"))</f>
        <v>Mon</v>
      </c>
      <c r="L3034" s="8" t="str">
        <f>IF(Sales_Pipeline[[#This Row],[Close_Date]]="","",TEXT(Sales_Pipeline[[#This Row],[Close_Date]],"mmm"))</f>
        <v>Jun</v>
      </c>
      <c r="M3034" s="8" t="str">
        <f>IF(Sales_Pipeline[[#This Row],[Close_Date]]="","","Q"&amp;ROUNDUP(MONTH(Sales_Pipeline[[#This Row],[Close_Date]])/3,0))</f>
        <v>Q2</v>
      </c>
      <c r="N3034" s="2" cm="1">
        <f t="array" ref="N3034">IFERROR(_xlfn.IFS(Sales_Pipeline[[#This Row],[Deal_Stage]]="Won",_xlfn.XLOOKUP(Sales_Pipeline[[#This Row],[Product]],Products!$A$2:$A$8,Products!$C$2:$C$8),Sales_Pipeline[[#This Row],[Deal_Stage]]="Lost",_xlfn.XLOOKUP(Sales_Pipeline[[#This Row],[Product]],Products!$A$2:$A$8,Products!$C$2:$C$8)),"")</f>
        <v>3393</v>
      </c>
      <c r="O3034" s="2">
        <v>3249</v>
      </c>
    </row>
    <row r="3035" spans="1:15" x14ac:dyDescent="0.3">
      <c r="A3035" t="s">
        <v>3181</v>
      </c>
      <c r="B3035" t="s">
        <v>13</v>
      </c>
      <c r="C3035" t="str">
        <f>_xlfn.XLOOKUP(Sales_Pipeline[[#This Row],[Sales_Agent]],Sales_Teams[Sales_Agent],Sales_Teams[Manager])</f>
        <v>Melvin Marxen</v>
      </c>
      <c r="D3035" t="str">
        <f>_xlfn.XLOOKUP(Sales_Pipeline[[#This Row],[Manager]],Sales_Teams[Manager],Sales_Teams[Regional_Office])</f>
        <v>Central</v>
      </c>
      <c r="E3035" t="s">
        <v>55</v>
      </c>
      <c r="F3035" t="s">
        <v>229</v>
      </c>
      <c r="G3035" t="str">
        <f>IFERROR(_xlfn.XLOOKUP(Sales_Pipeline[[#This Row],[Account]],Accounts!$A$2:$A$86,Accounts!$F$2:$F$86),"")</f>
        <v>Norway</v>
      </c>
      <c r="H3035" t="s">
        <v>57</v>
      </c>
      <c r="I3035" s="3">
        <v>42864</v>
      </c>
      <c r="J3035" s="3">
        <v>42961</v>
      </c>
      <c r="K3035" s="8" t="str">
        <f>IF(Sales_Pipeline[[#This Row],[Close_Date]]="","",TEXT(Sales_Pipeline[[#This Row],[Close_Date]],"ddd"))</f>
        <v>Mon</v>
      </c>
      <c r="L3035" s="8" t="str">
        <f>IF(Sales_Pipeline[[#This Row],[Close_Date]]="","",TEXT(Sales_Pipeline[[#This Row],[Close_Date]],"mmm"))</f>
        <v>Aug</v>
      </c>
      <c r="M3035" s="8" t="str">
        <f>IF(Sales_Pipeline[[#This Row],[Close_Date]]="","","Q"&amp;ROUNDUP(MONTH(Sales_Pipeline[[#This Row],[Close_Date]])/3,0))</f>
        <v>Q3</v>
      </c>
      <c r="N3035" s="2" cm="1">
        <f t="array" ref="N3035">IFERROR(_xlfn.IFS(Sales_Pipeline[[#This Row],[Deal_Stage]]="Won",_xlfn.XLOOKUP(Sales_Pipeline[[#This Row],[Product]],Products!$A$2:$A$8,Products!$C$2:$C$8),Sales_Pipeline[[#This Row],[Deal_Stage]]="Lost",_xlfn.XLOOKUP(Sales_Pipeline[[#This Row],[Product]],Products!$A$2:$A$8,Products!$C$2:$C$8)),"")</f>
        <v>1096</v>
      </c>
      <c r="O3035" s="2">
        <v>1015</v>
      </c>
    </row>
    <row r="3036" spans="1:15" x14ac:dyDescent="0.3">
      <c r="A3036" t="s">
        <v>3182</v>
      </c>
      <c r="B3036" t="s">
        <v>10</v>
      </c>
      <c r="C3036" t="str">
        <f>_xlfn.XLOOKUP(Sales_Pipeline[[#This Row],[Sales_Agent]],Sales_Teams[Sales_Agent],Sales_Teams[Manager])</f>
        <v>Melvin Marxen</v>
      </c>
      <c r="D3036" t="str">
        <f>_xlfn.XLOOKUP(Sales_Pipeline[[#This Row],[Manager]],Sales_Teams[Manager],Sales_Teams[Regional_Office])</f>
        <v>Central</v>
      </c>
      <c r="E3036" t="s">
        <v>63</v>
      </c>
      <c r="F3036" t="s">
        <v>134</v>
      </c>
      <c r="G3036" t="str">
        <f>IFERROR(_xlfn.XLOOKUP(Sales_Pipeline[[#This Row],[Account]],Accounts!$A$2:$A$86,Accounts!$F$2:$F$86),"")</f>
        <v>United States</v>
      </c>
      <c r="H3036" t="s">
        <v>82</v>
      </c>
      <c r="I3036" s="3">
        <v>42864</v>
      </c>
      <c r="J3036" s="3">
        <v>42913</v>
      </c>
      <c r="K3036" s="8" t="str">
        <f>IF(Sales_Pipeline[[#This Row],[Close_Date]]="","",TEXT(Sales_Pipeline[[#This Row],[Close_Date]],"ddd"))</f>
        <v>Tue</v>
      </c>
      <c r="L3036" s="8" t="str">
        <f>IF(Sales_Pipeline[[#This Row],[Close_Date]]="","",TEXT(Sales_Pipeline[[#This Row],[Close_Date]],"mmm"))</f>
        <v>Jun</v>
      </c>
      <c r="M3036" s="8" t="str">
        <f>IF(Sales_Pipeline[[#This Row],[Close_Date]]="","","Q"&amp;ROUNDUP(MONTH(Sales_Pipeline[[#This Row],[Close_Date]])/3,0))</f>
        <v>Q2</v>
      </c>
      <c r="N3036" s="2" cm="1">
        <f t="array" ref="N3036">IFERROR(_xlfn.IFS(Sales_Pipeline[[#This Row],[Deal_Stage]]="Won",_xlfn.XLOOKUP(Sales_Pipeline[[#This Row],[Product]],Products!$A$2:$A$8,Products!$C$2:$C$8),Sales_Pipeline[[#This Row],[Deal_Stage]]="Lost",_xlfn.XLOOKUP(Sales_Pipeline[[#This Row],[Product]],Products!$A$2:$A$8,Products!$C$2:$C$8)),"")</f>
        <v>550</v>
      </c>
      <c r="O3036" s="2">
        <v>0</v>
      </c>
    </row>
    <row r="3037" spans="1:15" x14ac:dyDescent="0.3">
      <c r="A3037" t="s">
        <v>3183</v>
      </c>
      <c r="B3037" t="s">
        <v>10</v>
      </c>
      <c r="C3037" t="str">
        <f>_xlfn.XLOOKUP(Sales_Pipeline[[#This Row],[Sales_Agent]],Sales_Teams[Sales_Agent],Sales_Teams[Manager])</f>
        <v>Melvin Marxen</v>
      </c>
      <c r="D3037" t="str">
        <f>_xlfn.XLOOKUP(Sales_Pipeline[[#This Row],[Manager]],Sales_Teams[Manager],Sales_Teams[Regional_Office])</f>
        <v>Central</v>
      </c>
      <c r="E3037" t="s">
        <v>55</v>
      </c>
      <c r="F3037" t="s">
        <v>132</v>
      </c>
      <c r="G3037" t="str">
        <f>IFERROR(_xlfn.XLOOKUP(Sales_Pipeline[[#This Row],[Account]],Accounts!$A$2:$A$86,Accounts!$F$2:$F$86),"")</f>
        <v>United States</v>
      </c>
      <c r="H3037" t="s">
        <v>57</v>
      </c>
      <c r="I3037" s="3">
        <v>42864</v>
      </c>
      <c r="J3037" s="3">
        <v>42871</v>
      </c>
      <c r="K3037" s="8" t="str">
        <f>IF(Sales_Pipeline[[#This Row],[Close_Date]]="","",TEXT(Sales_Pipeline[[#This Row],[Close_Date]],"ddd"))</f>
        <v>Tue</v>
      </c>
      <c r="L3037" s="8" t="str">
        <f>IF(Sales_Pipeline[[#This Row],[Close_Date]]="","",TEXT(Sales_Pipeline[[#This Row],[Close_Date]],"mmm"))</f>
        <v>May</v>
      </c>
      <c r="M3037" s="8" t="str">
        <f>IF(Sales_Pipeline[[#This Row],[Close_Date]]="","","Q"&amp;ROUNDUP(MONTH(Sales_Pipeline[[#This Row],[Close_Date]])/3,0))</f>
        <v>Q2</v>
      </c>
      <c r="N3037" s="2" cm="1">
        <f t="array" ref="N3037">IFERROR(_xlfn.IFS(Sales_Pipeline[[#This Row],[Deal_Stage]]="Won",_xlfn.XLOOKUP(Sales_Pipeline[[#This Row],[Product]],Products!$A$2:$A$8,Products!$C$2:$C$8),Sales_Pipeline[[#This Row],[Deal_Stage]]="Lost",_xlfn.XLOOKUP(Sales_Pipeline[[#This Row],[Product]],Products!$A$2:$A$8,Products!$C$2:$C$8)),"")</f>
        <v>1096</v>
      </c>
      <c r="O3037" s="2">
        <v>1100</v>
      </c>
    </row>
    <row r="3038" spans="1:15" x14ac:dyDescent="0.3">
      <c r="A3038" t="s">
        <v>3184</v>
      </c>
      <c r="B3038" t="s">
        <v>43</v>
      </c>
      <c r="C3038" t="str">
        <f>_xlfn.XLOOKUP(Sales_Pipeline[[#This Row],[Sales_Agent]],Sales_Teams[Sales_Agent],Sales_Teams[Manager])</f>
        <v>Summer Sewald</v>
      </c>
      <c r="D3038" t="str">
        <f>_xlfn.XLOOKUP(Sales_Pipeline[[#This Row],[Manager]],Sales_Teams[Manager],Sales_Teams[Regional_Office])</f>
        <v>West</v>
      </c>
      <c r="E3038" t="s">
        <v>84</v>
      </c>
      <c r="F3038" t="s">
        <v>328</v>
      </c>
      <c r="G3038" t="str">
        <f>IFERROR(_xlfn.XLOOKUP(Sales_Pipeline[[#This Row],[Account]],Accounts!$A$2:$A$86,Accounts!$F$2:$F$86),"")</f>
        <v>United States</v>
      </c>
      <c r="H3038" t="s">
        <v>57</v>
      </c>
      <c r="I3038" s="3">
        <v>42864</v>
      </c>
      <c r="J3038" s="3">
        <v>42991</v>
      </c>
      <c r="K3038" s="8" t="str">
        <f>IF(Sales_Pipeline[[#This Row],[Close_Date]]="","",TEXT(Sales_Pipeline[[#This Row],[Close_Date]],"ddd"))</f>
        <v>Wed</v>
      </c>
      <c r="L3038" s="8" t="str">
        <f>IF(Sales_Pipeline[[#This Row],[Close_Date]]="","",TEXT(Sales_Pipeline[[#This Row],[Close_Date]],"mmm"))</f>
        <v>Sep</v>
      </c>
      <c r="M3038" s="8" t="str">
        <f>IF(Sales_Pipeline[[#This Row],[Close_Date]]="","","Q"&amp;ROUNDUP(MONTH(Sales_Pipeline[[#This Row],[Close_Date]])/3,0))</f>
        <v>Q3</v>
      </c>
      <c r="N3038" s="2" cm="1">
        <f t="array" ref="N3038">IFERROR(_xlfn.IFS(Sales_Pipeline[[#This Row],[Deal_Stage]]="Won",_xlfn.XLOOKUP(Sales_Pipeline[[#This Row],[Product]],Products!$A$2:$A$8,Products!$C$2:$C$8),Sales_Pipeline[[#This Row],[Deal_Stage]]="Lost",_xlfn.XLOOKUP(Sales_Pipeline[[#This Row],[Product]],Products!$A$2:$A$8,Products!$C$2:$C$8)),"")</f>
        <v>5482</v>
      </c>
      <c r="O3038" s="2">
        <v>4755</v>
      </c>
    </row>
    <row r="3039" spans="1:15" x14ac:dyDescent="0.3">
      <c r="A3039" t="s">
        <v>3185</v>
      </c>
      <c r="B3039" t="s">
        <v>42</v>
      </c>
      <c r="C3039" t="str">
        <f>_xlfn.XLOOKUP(Sales_Pipeline[[#This Row],[Sales_Agent]],Sales_Teams[Sales_Agent],Sales_Teams[Manager])</f>
        <v>Summer Sewald</v>
      </c>
      <c r="D3039" t="str">
        <f>_xlfn.XLOOKUP(Sales_Pipeline[[#This Row],[Manager]],Sales_Teams[Manager],Sales_Teams[Regional_Office])</f>
        <v>West</v>
      </c>
      <c r="E3039" t="s">
        <v>63</v>
      </c>
      <c r="F3039" t="s">
        <v>173</v>
      </c>
      <c r="G3039" t="str">
        <f>IFERROR(_xlfn.XLOOKUP(Sales_Pipeline[[#This Row],[Account]],Accounts!$A$2:$A$86,Accounts!$F$2:$F$86),"")</f>
        <v>United States</v>
      </c>
      <c r="H3039" t="s">
        <v>82</v>
      </c>
      <c r="I3039" s="3">
        <v>42864</v>
      </c>
      <c r="J3039" s="3">
        <v>42955</v>
      </c>
      <c r="K3039" s="8" t="str">
        <f>IF(Sales_Pipeline[[#This Row],[Close_Date]]="","",TEXT(Sales_Pipeline[[#This Row],[Close_Date]],"ddd"))</f>
        <v>Tue</v>
      </c>
      <c r="L3039" s="8" t="str">
        <f>IF(Sales_Pipeline[[#This Row],[Close_Date]]="","",TEXT(Sales_Pipeline[[#This Row],[Close_Date]],"mmm"))</f>
        <v>Aug</v>
      </c>
      <c r="M3039" s="8" t="str">
        <f>IF(Sales_Pipeline[[#This Row],[Close_Date]]="","","Q"&amp;ROUNDUP(MONTH(Sales_Pipeline[[#This Row],[Close_Date]])/3,0))</f>
        <v>Q3</v>
      </c>
      <c r="N3039" s="2" cm="1">
        <f t="array" ref="N3039">IFERROR(_xlfn.IFS(Sales_Pipeline[[#This Row],[Deal_Stage]]="Won",_xlfn.XLOOKUP(Sales_Pipeline[[#This Row],[Product]],Products!$A$2:$A$8,Products!$C$2:$C$8),Sales_Pipeline[[#This Row],[Deal_Stage]]="Lost",_xlfn.XLOOKUP(Sales_Pipeline[[#This Row],[Product]],Products!$A$2:$A$8,Products!$C$2:$C$8)),"")</f>
        <v>550</v>
      </c>
      <c r="O3039" s="2">
        <v>0</v>
      </c>
    </row>
    <row r="3040" spans="1:15" x14ac:dyDescent="0.3">
      <c r="A3040" t="s">
        <v>3186</v>
      </c>
      <c r="B3040" t="s">
        <v>37</v>
      </c>
      <c r="C3040" t="str">
        <f>_xlfn.XLOOKUP(Sales_Pipeline[[#This Row],[Sales_Agent]],Sales_Teams[Sales_Agent],Sales_Teams[Manager])</f>
        <v>Celia Rouche</v>
      </c>
      <c r="D3040" t="str">
        <f>_xlfn.XLOOKUP(Sales_Pipeline[[#This Row],[Manager]],Sales_Teams[Manager],Sales_Teams[Regional_Office])</f>
        <v>West</v>
      </c>
      <c r="E3040" t="s">
        <v>163</v>
      </c>
      <c r="G3040" t="str">
        <f>IFERROR(_xlfn.XLOOKUP(Sales_Pipeline[[#This Row],[Account]],Accounts!$A$2:$A$86,Accounts!$F$2:$F$86),"")</f>
        <v/>
      </c>
      <c r="H3040" t="s">
        <v>77</v>
      </c>
      <c r="I3040" s="3">
        <v>42864</v>
      </c>
      <c r="K3040" s="8" t="str">
        <f>IF(Sales_Pipeline[[#This Row],[Close_Date]]="","",TEXT(Sales_Pipeline[[#This Row],[Close_Date]],"ddd"))</f>
        <v/>
      </c>
      <c r="L3040" s="8" t="str">
        <f>IF(Sales_Pipeline[[#This Row],[Close_Date]]="","",TEXT(Sales_Pipeline[[#This Row],[Close_Date]],"mmm"))</f>
        <v/>
      </c>
      <c r="M3040" s="8" t="str">
        <f>IF(Sales_Pipeline[[#This Row],[Close_Date]]="","","Q"&amp;ROUNDUP(MONTH(Sales_Pipeline[[#This Row],[Close_Date]])/3,0))</f>
        <v/>
      </c>
      <c r="N3040" s="2" t="str" cm="1">
        <f t="array" ref="N3040">IFERROR(_xlfn.IFS(Sales_Pipeline[[#This Row],[Deal_Stage]]="Won",_xlfn.XLOOKUP(Sales_Pipeline[[#This Row],[Product]],Products!$A$2:$A$8,Products!$C$2:$C$8),Sales_Pipeline[[#This Row],[Deal_Stage]]="Lost",_xlfn.XLOOKUP(Sales_Pipeline[[#This Row],[Product]],Products!$A$2:$A$8,Products!$C$2:$C$8)),"")</f>
        <v/>
      </c>
      <c r="O3040" s="2">
        <v>0</v>
      </c>
    </row>
    <row r="3041" spans="1:15" x14ac:dyDescent="0.3">
      <c r="A3041" t="s">
        <v>3187</v>
      </c>
      <c r="B3041" t="s">
        <v>37</v>
      </c>
      <c r="C3041" t="str">
        <f>_xlfn.XLOOKUP(Sales_Pipeline[[#This Row],[Sales_Agent]],Sales_Teams[Sales_Agent],Sales_Teams[Manager])</f>
        <v>Celia Rouche</v>
      </c>
      <c r="D3041" t="str">
        <f>_xlfn.XLOOKUP(Sales_Pipeline[[#This Row],[Manager]],Sales_Teams[Manager],Sales_Teams[Regional_Office])</f>
        <v>West</v>
      </c>
      <c r="E3041" t="s">
        <v>63</v>
      </c>
      <c r="F3041" t="s">
        <v>413</v>
      </c>
      <c r="G3041" t="str">
        <f>IFERROR(_xlfn.XLOOKUP(Sales_Pipeline[[#This Row],[Account]],Accounts!$A$2:$A$86,Accounts!$F$2:$F$86),"")</f>
        <v>United States</v>
      </c>
      <c r="H3041" t="s">
        <v>77</v>
      </c>
      <c r="I3041" s="3">
        <v>42864</v>
      </c>
      <c r="K3041" s="8" t="str">
        <f>IF(Sales_Pipeline[[#This Row],[Close_Date]]="","",TEXT(Sales_Pipeline[[#This Row],[Close_Date]],"ddd"))</f>
        <v/>
      </c>
      <c r="L3041" s="8" t="str">
        <f>IF(Sales_Pipeline[[#This Row],[Close_Date]]="","",TEXT(Sales_Pipeline[[#This Row],[Close_Date]],"mmm"))</f>
        <v/>
      </c>
      <c r="M3041" s="8" t="str">
        <f>IF(Sales_Pipeline[[#This Row],[Close_Date]]="","","Q"&amp;ROUNDUP(MONTH(Sales_Pipeline[[#This Row],[Close_Date]])/3,0))</f>
        <v/>
      </c>
      <c r="N3041" s="2" t="str" cm="1">
        <f t="array" ref="N3041">IFERROR(_xlfn.IFS(Sales_Pipeline[[#This Row],[Deal_Stage]]="Won",_xlfn.XLOOKUP(Sales_Pipeline[[#This Row],[Product]],Products!$A$2:$A$8,Products!$C$2:$C$8),Sales_Pipeline[[#This Row],[Deal_Stage]]="Lost",_xlfn.XLOOKUP(Sales_Pipeline[[#This Row],[Product]],Products!$A$2:$A$8,Products!$C$2:$C$8)),"")</f>
        <v/>
      </c>
      <c r="O3041" s="2">
        <v>0</v>
      </c>
    </row>
    <row r="3042" spans="1:15" x14ac:dyDescent="0.3">
      <c r="A3042" t="s">
        <v>3188</v>
      </c>
      <c r="B3042" t="s">
        <v>37</v>
      </c>
      <c r="C3042" t="str">
        <f>_xlfn.XLOOKUP(Sales_Pipeline[[#This Row],[Sales_Agent]],Sales_Teams[Sales_Agent],Sales_Teams[Manager])</f>
        <v>Celia Rouche</v>
      </c>
      <c r="D3042" t="str">
        <f>_xlfn.XLOOKUP(Sales_Pipeline[[#This Row],[Manager]],Sales_Teams[Manager],Sales_Teams[Regional_Office])</f>
        <v>West</v>
      </c>
      <c r="E3042" t="s">
        <v>55</v>
      </c>
      <c r="F3042" t="s">
        <v>216</v>
      </c>
      <c r="G3042" t="str">
        <f>IFERROR(_xlfn.XLOOKUP(Sales_Pipeline[[#This Row],[Account]],Accounts!$A$2:$A$86,Accounts!$F$2:$F$86),"")</f>
        <v>United States</v>
      </c>
      <c r="H3042" t="s">
        <v>82</v>
      </c>
      <c r="I3042" s="3">
        <v>42864</v>
      </c>
      <c r="J3042" s="3">
        <v>42874</v>
      </c>
      <c r="K3042" s="8" t="str">
        <f>IF(Sales_Pipeline[[#This Row],[Close_Date]]="","",TEXT(Sales_Pipeline[[#This Row],[Close_Date]],"ddd"))</f>
        <v>Fri</v>
      </c>
      <c r="L3042" s="8" t="str">
        <f>IF(Sales_Pipeline[[#This Row],[Close_Date]]="","",TEXT(Sales_Pipeline[[#This Row],[Close_Date]],"mmm"))</f>
        <v>May</v>
      </c>
      <c r="M3042" s="8" t="str">
        <f>IF(Sales_Pipeline[[#This Row],[Close_Date]]="","","Q"&amp;ROUNDUP(MONTH(Sales_Pipeline[[#This Row],[Close_Date]])/3,0))</f>
        <v>Q2</v>
      </c>
      <c r="N3042" s="2" cm="1">
        <f t="array" ref="N3042">IFERROR(_xlfn.IFS(Sales_Pipeline[[#This Row],[Deal_Stage]]="Won",_xlfn.XLOOKUP(Sales_Pipeline[[#This Row],[Product]],Products!$A$2:$A$8,Products!$C$2:$C$8),Sales_Pipeline[[#This Row],[Deal_Stage]]="Lost",_xlfn.XLOOKUP(Sales_Pipeline[[#This Row],[Product]],Products!$A$2:$A$8,Products!$C$2:$C$8)),"")</f>
        <v>1096</v>
      </c>
      <c r="O3042" s="2">
        <v>0</v>
      </c>
    </row>
    <row r="3043" spans="1:15" x14ac:dyDescent="0.3">
      <c r="A3043" t="s">
        <v>3189</v>
      </c>
      <c r="B3043" t="s">
        <v>37</v>
      </c>
      <c r="C3043" t="str">
        <f>_xlfn.XLOOKUP(Sales_Pipeline[[#This Row],[Sales_Agent]],Sales_Teams[Sales_Agent],Sales_Teams[Manager])</f>
        <v>Celia Rouche</v>
      </c>
      <c r="D3043" t="str">
        <f>_xlfn.XLOOKUP(Sales_Pipeline[[#This Row],[Manager]],Sales_Teams[Manager],Sales_Teams[Regional_Office])</f>
        <v>West</v>
      </c>
      <c r="E3043" t="s">
        <v>8953</v>
      </c>
      <c r="F3043" t="s">
        <v>143</v>
      </c>
      <c r="G3043" t="str">
        <f>IFERROR(_xlfn.XLOOKUP(Sales_Pipeline[[#This Row],[Account]],Accounts!$A$2:$A$86,Accounts!$F$2:$F$86),"")</f>
        <v>United States</v>
      </c>
      <c r="H3043" t="s">
        <v>82</v>
      </c>
      <c r="I3043" s="3">
        <v>42864</v>
      </c>
      <c r="J3043" s="3">
        <v>42916</v>
      </c>
      <c r="K3043" s="8" t="str">
        <f>IF(Sales_Pipeline[[#This Row],[Close_Date]]="","",TEXT(Sales_Pipeline[[#This Row],[Close_Date]],"ddd"))</f>
        <v>Fri</v>
      </c>
      <c r="L3043" s="8" t="str">
        <f>IF(Sales_Pipeline[[#This Row],[Close_Date]]="","",TEXT(Sales_Pipeline[[#This Row],[Close_Date]],"mmm"))</f>
        <v>Jun</v>
      </c>
      <c r="M3043" s="8" t="str">
        <f>IF(Sales_Pipeline[[#This Row],[Close_Date]]="","","Q"&amp;ROUNDUP(MONTH(Sales_Pipeline[[#This Row],[Close_Date]])/3,0))</f>
        <v>Q2</v>
      </c>
      <c r="N3043" s="2" cm="1">
        <f t="array" ref="N3043">IFERROR(_xlfn.IFS(Sales_Pipeline[[#This Row],[Deal_Stage]]="Won",_xlfn.XLOOKUP(Sales_Pipeline[[#This Row],[Product]],Products!$A$2:$A$8,Products!$C$2:$C$8),Sales_Pipeline[[#This Row],[Deal_Stage]]="Lost",_xlfn.XLOOKUP(Sales_Pipeline[[#This Row],[Product]],Products!$A$2:$A$8,Products!$C$2:$C$8)),"")</f>
        <v>4821</v>
      </c>
      <c r="O3043" s="2">
        <v>0</v>
      </c>
    </row>
    <row r="3044" spans="1:15" x14ac:dyDescent="0.3">
      <c r="A3044" t="s">
        <v>3190</v>
      </c>
      <c r="B3044" t="s">
        <v>37</v>
      </c>
      <c r="C3044" t="str">
        <f>_xlfn.XLOOKUP(Sales_Pipeline[[#This Row],[Sales_Agent]],Sales_Teams[Sales_Agent],Sales_Teams[Manager])</f>
        <v>Celia Rouche</v>
      </c>
      <c r="D3044" t="str">
        <f>_xlfn.XLOOKUP(Sales_Pipeline[[#This Row],[Manager]],Sales_Teams[Manager],Sales_Teams[Regional_Office])</f>
        <v>West</v>
      </c>
      <c r="E3044" t="s">
        <v>63</v>
      </c>
      <c r="F3044" t="s">
        <v>70</v>
      </c>
      <c r="G3044" t="str">
        <f>IFERROR(_xlfn.XLOOKUP(Sales_Pipeline[[#This Row],[Account]],Accounts!$A$2:$A$86,Accounts!$F$2:$F$86),"")</f>
        <v>United States</v>
      </c>
      <c r="H3044" t="s">
        <v>57</v>
      </c>
      <c r="I3044" s="3">
        <v>42864</v>
      </c>
      <c r="J3044" s="3">
        <v>42865</v>
      </c>
      <c r="K3044" s="8" t="str">
        <f>IF(Sales_Pipeline[[#This Row],[Close_Date]]="","",TEXT(Sales_Pipeline[[#This Row],[Close_Date]],"ddd"))</f>
        <v>Wed</v>
      </c>
      <c r="L3044" s="8" t="str">
        <f>IF(Sales_Pipeline[[#This Row],[Close_Date]]="","",TEXT(Sales_Pipeline[[#This Row],[Close_Date]],"mmm"))</f>
        <v>May</v>
      </c>
      <c r="M3044" s="8" t="str">
        <f>IF(Sales_Pipeline[[#This Row],[Close_Date]]="","","Q"&amp;ROUNDUP(MONTH(Sales_Pipeline[[#This Row],[Close_Date]])/3,0))</f>
        <v>Q2</v>
      </c>
      <c r="N3044" s="2" cm="1">
        <f t="array" ref="N3044">IFERROR(_xlfn.IFS(Sales_Pipeline[[#This Row],[Deal_Stage]]="Won",_xlfn.XLOOKUP(Sales_Pipeline[[#This Row],[Product]],Products!$A$2:$A$8,Products!$C$2:$C$8),Sales_Pipeline[[#This Row],[Deal_Stage]]="Lost",_xlfn.XLOOKUP(Sales_Pipeline[[#This Row],[Product]],Products!$A$2:$A$8,Products!$C$2:$C$8)),"")</f>
        <v>550</v>
      </c>
      <c r="O3044" s="2">
        <v>541</v>
      </c>
    </row>
    <row r="3045" spans="1:15" x14ac:dyDescent="0.3">
      <c r="A3045" t="s">
        <v>3191</v>
      </c>
      <c r="B3045" t="s">
        <v>37</v>
      </c>
      <c r="C3045" t="str">
        <f>_xlfn.XLOOKUP(Sales_Pipeline[[#This Row],[Sales_Agent]],Sales_Teams[Sales_Agent],Sales_Teams[Manager])</f>
        <v>Celia Rouche</v>
      </c>
      <c r="D3045" t="str">
        <f>_xlfn.XLOOKUP(Sales_Pipeline[[#This Row],[Manager]],Sales_Teams[Manager],Sales_Teams[Regional_Office])</f>
        <v>West</v>
      </c>
      <c r="E3045" t="s">
        <v>8953</v>
      </c>
      <c r="F3045" t="s">
        <v>66</v>
      </c>
      <c r="G3045" t="str">
        <f>IFERROR(_xlfn.XLOOKUP(Sales_Pipeline[[#This Row],[Account]],Accounts!$A$2:$A$86,Accounts!$F$2:$F$86),"")</f>
        <v>United States</v>
      </c>
      <c r="H3045" t="s">
        <v>57</v>
      </c>
      <c r="I3045" s="3">
        <v>42864</v>
      </c>
      <c r="J3045" s="3">
        <v>42888</v>
      </c>
      <c r="K3045" s="8" t="str">
        <f>IF(Sales_Pipeline[[#This Row],[Close_Date]]="","",TEXT(Sales_Pipeline[[#This Row],[Close_Date]],"ddd"))</f>
        <v>Fri</v>
      </c>
      <c r="L3045" s="8" t="str">
        <f>IF(Sales_Pipeline[[#This Row],[Close_Date]]="","",TEXT(Sales_Pipeline[[#This Row],[Close_Date]],"mmm"))</f>
        <v>Jun</v>
      </c>
      <c r="M3045" s="8" t="str">
        <f>IF(Sales_Pipeline[[#This Row],[Close_Date]]="","","Q"&amp;ROUNDUP(MONTH(Sales_Pipeline[[#This Row],[Close_Date]])/3,0))</f>
        <v>Q2</v>
      </c>
      <c r="N3045" s="2" cm="1">
        <f t="array" ref="N3045">IFERROR(_xlfn.IFS(Sales_Pipeline[[#This Row],[Deal_Stage]]="Won",_xlfn.XLOOKUP(Sales_Pipeline[[#This Row],[Product]],Products!$A$2:$A$8,Products!$C$2:$C$8),Sales_Pipeline[[#This Row],[Deal_Stage]]="Lost",_xlfn.XLOOKUP(Sales_Pipeline[[#This Row],[Product]],Products!$A$2:$A$8,Products!$C$2:$C$8)),"")</f>
        <v>4821</v>
      </c>
      <c r="O3045" s="2">
        <v>4815</v>
      </c>
    </row>
    <row r="3046" spans="1:15" x14ac:dyDescent="0.3">
      <c r="A3046" t="s">
        <v>3192</v>
      </c>
      <c r="B3046" t="s">
        <v>45</v>
      </c>
      <c r="C3046" t="str">
        <f>_xlfn.XLOOKUP(Sales_Pipeline[[#This Row],[Sales_Agent]],Sales_Teams[Sales_Agent],Sales_Teams[Manager])</f>
        <v>Summer Sewald</v>
      </c>
      <c r="D3046" t="str">
        <f>_xlfn.XLOOKUP(Sales_Pipeline[[#This Row],[Manager]],Sales_Teams[Manager],Sales_Teams[Regional_Office])</f>
        <v>West</v>
      </c>
      <c r="E3046" t="s">
        <v>55</v>
      </c>
      <c r="F3046" t="s">
        <v>225</v>
      </c>
      <c r="G3046" t="str">
        <f>IFERROR(_xlfn.XLOOKUP(Sales_Pipeline[[#This Row],[Account]],Accounts!$A$2:$A$86,Accounts!$F$2:$F$86),"")</f>
        <v>United States</v>
      </c>
      <c r="H3046" t="s">
        <v>77</v>
      </c>
      <c r="I3046" s="3">
        <v>42864</v>
      </c>
      <c r="K3046" s="8" t="str">
        <f>IF(Sales_Pipeline[[#This Row],[Close_Date]]="","",TEXT(Sales_Pipeline[[#This Row],[Close_Date]],"ddd"))</f>
        <v/>
      </c>
      <c r="L3046" s="8" t="str">
        <f>IF(Sales_Pipeline[[#This Row],[Close_Date]]="","",TEXT(Sales_Pipeline[[#This Row],[Close_Date]],"mmm"))</f>
        <v/>
      </c>
      <c r="M3046" s="8" t="str">
        <f>IF(Sales_Pipeline[[#This Row],[Close_Date]]="","","Q"&amp;ROUNDUP(MONTH(Sales_Pipeline[[#This Row],[Close_Date]])/3,0))</f>
        <v/>
      </c>
      <c r="N3046" s="2" t="str" cm="1">
        <f t="array" ref="N3046">IFERROR(_xlfn.IFS(Sales_Pipeline[[#This Row],[Deal_Stage]]="Won",_xlfn.XLOOKUP(Sales_Pipeline[[#This Row],[Product]],Products!$A$2:$A$8,Products!$C$2:$C$8),Sales_Pipeline[[#This Row],[Deal_Stage]]="Lost",_xlfn.XLOOKUP(Sales_Pipeline[[#This Row],[Product]],Products!$A$2:$A$8,Products!$C$2:$C$8)),"")</f>
        <v/>
      </c>
      <c r="O3046" s="2">
        <v>0</v>
      </c>
    </row>
    <row r="3047" spans="1:15" x14ac:dyDescent="0.3">
      <c r="A3047" t="s">
        <v>3193</v>
      </c>
      <c r="B3047" t="s">
        <v>45</v>
      </c>
      <c r="C3047" t="str">
        <f>_xlfn.XLOOKUP(Sales_Pipeline[[#This Row],[Sales_Agent]],Sales_Teams[Sales_Agent],Sales_Teams[Manager])</f>
        <v>Summer Sewald</v>
      </c>
      <c r="D3047" t="str">
        <f>_xlfn.XLOOKUP(Sales_Pipeline[[#This Row],[Manager]],Sales_Teams[Manager],Sales_Teams[Regional_Office])</f>
        <v>West</v>
      </c>
      <c r="E3047" t="s">
        <v>61</v>
      </c>
      <c r="F3047" t="s">
        <v>216</v>
      </c>
      <c r="G3047" t="str">
        <f>IFERROR(_xlfn.XLOOKUP(Sales_Pipeline[[#This Row],[Account]],Accounts!$A$2:$A$86,Accounts!$F$2:$F$86),"")</f>
        <v>United States</v>
      </c>
      <c r="H3047" t="s">
        <v>57</v>
      </c>
      <c r="I3047" s="3">
        <v>42864</v>
      </c>
      <c r="J3047" s="3">
        <v>42867</v>
      </c>
      <c r="K3047" s="8" t="str">
        <f>IF(Sales_Pipeline[[#This Row],[Close_Date]]="","",TEXT(Sales_Pipeline[[#This Row],[Close_Date]],"ddd"))</f>
        <v>Fri</v>
      </c>
      <c r="L3047" s="8" t="str">
        <f>IF(Sales_Pipeline[[#This Row],[Close_Date]]="","",TEXT(Sales_Pipeline[[#This Row],[Close_Date]],"mmm"))</f>
        <v>May</v>
      </c>
      <c r="M3047" s="8" t="str">
        <f>IF(Sales_Pipeline[[#This Row],[Close_Date]]="","","Q"&amp;ROUNDUP(MONTH(Sales_Pipeline[[#This Row],[Close_Date]])/3,0))</f>
        <v>Q2</v>
      </c>
      <c r="N3047" s="2" cm="1">
        <f t="array" ref="N3047">IFERROR(_xlfn.IFS(Sales_Pipeline[[#This Row],[Deal_Stage]]="Won",_xlfn.XLOOKUP(Sales_Pipeline[[#This Row],[Product]],Products!$A$2:$A$8,Products!$C$2:$C$8),Sales_Pipeline[[#This Row],[Deal_Stage]]="Lost",_xlfn.XLOOKUP(Sales_Pipeline[[#This Row],[Product]],Products!$A$2:$A$8,Products!$C$2:$C$8)),"")</f>
        <v>55</v>
      </c>
      <c r="O3047" s="2">
        <v>57</v>
      </c>
    </row>
    <row r="3048" spans="1:15" x14ac:dyDescent="0.3">
      <c r="A3048" t="s">
        <v>3194</v>
      </c>
      <c r="B3048" t="s">
        <v>14</v>
      </c>
      <c r="C3048" t="str">
        <f>_xlfn.XLOOKUP(Sales_Pipeline[[#This Row],[Sales_Agent]],Sales_Teams[Sales_Agent],Sales_Teams[Manager])</f>
        <v>Melvin Marxen</v>
      </c>
      <c r="D3048" t="str">
        <f>_xlfn.XLOOKUP(Sales_Pipeline[[#This Row],[Manager]],Sales_Teams[Manager],Sales_Teams[Regional_Office])</f>
        <v>Central</v>
      </c>
      <c r="E3048" t="s">
        <v>55</v>
      </c>
      <c r="F3048" t="s">
        <v>68</v>
      </c>
      <c r="G3048" t="str">
        <f>IFERROR(_xlfn.XLOOKUP(Sales_Pipeline[[#This Row],[Account]],Accounts!$A$2:$A$86,Accounts!$F$2:$F$86),"")</f>
        <v>United States</v>
      </c>
      <c r="H3048" t="s">
        <v>82</v>
      </c>
      <c r="I3048" s="3">
        <v>42864</v>
      </c>
      <c r="J3048" s="3">
        <v>42875</v>
      </c>
      <c r="K3048" s="8" t="str">
        <f>IF(Sales_Pipeline[[#This Row],[Close_Date]]="","",TEXT(Sales_Pipeline[[#This Row],[Close_Date]],"ddd"))</f>
        <v>Sat</v>
      </c>
      <c r="L3048" s="8" t="str">
        <f>IF(Sales_Pipeline[[#This Row],[Close_Date]]="","",TEXT(Sales_Pipeline[[#This Row],[Close_Date]],"mmm"))</f>
        <v>May</v>
      </c>
      <c r="M3048" s="8" t="str">
        <f>IF(Sales_Pipeline[[#This Row],[Close_Date]]="","","Q"&amp;ROUNDUP(MONTH(Sales_Pipeline[[#This Row],[Close_Date]])/3,0))</f>
        <v>Q2</v>
      </c>
      <c r="N3048" s="2" cm="1">
        <f t="array" ref="N3048">IFERROR(_xlfn.IFS(Sales_Pipeline[[#This Row],[Deal_Stage]]="Won",_xlfn.XLOOKUP(Sales_Pipeline[[#This Row],[Product]],Products!$A$2:$A$8,Products!$C$2:$C$8),Sales_Pipeline[[#This Row],[Deal_Stage]]="Lost",_xlfn.XLOOKUP(Sales_Pipeline[[#This Row],[Product]],Products!$A$2:$A$8,Products!$C$2:$C$8)),"")</f>
        <v>1096</v>
      </c>
      <c r="O3048" s="2">
        <v>0</v>
      </c>
    </row>
    <row r="3049" spans="1:15" x14ac:dyDescent="0.3">
      <c r="A3049" t="s">
        <v>3195</v>
      </c>
      <c r="B3049" t="s">
        <v>14</v>
      </c>
      <c r="C3049" t="str">
        <f>_xlfn.XLOOKUP(Sales_Pipeline[[#This Row],[Sales_Agent]],Sales_Teams[Sales_Agent],Sales_Teams[Manager])</f>
        <v>Melvin Marxen</v>
      </c>
      <c r="D3049" t="str">
        <f>_xlfn.XLOOKUP(Sales_Pipeline[[#This Row],[Manager]],Sales_Teams[Manager],Sales_Teams[Regional_Office])</f>
        <v>Central</v>
      </c>
      <c r="E3049" t="s">
        <v>61</v>
      </c>
      <c r="F3049" t="s">
        <v>68</v>
      </c>
      <c r="G3049" t="str">
        <f>IFERROR(_xlfn.XLOOKUP(Sales_Pipeline[[#This Row],[Account]],Accounts!$A$2:$A$86,Accounts!$F$2:$F$86),"")</f>
        <v>United States</v>
      </c>
      <c r="H3049" t="s">
        <v>82</v>
      </c>
      <c r="I3049" s="3">
        <v>42864</v>
      </c>
      <c r="J3049" s="3">
        <v>42969</v>
      </c>
      <c r="K3049" s="8" t="str">
        <f>IF(Sales_Pipeline[[#This Row],[Close_Date]]="","",TEXT(Sales_Pipeline[[#This Row],[Close_Date]],"ddd"))</f>
        <v>Tue</v>
      </c>
      <c r="L3049" s="8" t="str">
        <f>IF(Sales_Pipeline[[#This Row],[Close_Date]]="","",TEXT(Sales_Pipeline[[#This Row],[Close_Date]],"mmm"))</f>
        <v>Aug</v>
      </c>
      <c r="M3049" s="8" t="str">
        <f>IF(Sales_Pipeline[[#This Row],[Close_Date]]="","","Q"&amp;ROUNDUP(MONTH(Sales_Pipeline[[#This Row],[Close_Date]])/3,0))</f>
        <v>Q3</v>
      </c>
      <c r="N3049" s="2" cm="1">
        <f t="array" ref="N3049">IFERROR(_xlfn.IFS(Sales_Pipeline[[#This Row],[Deal_Stage]]="Won",_xlfn.XLOOKUP(Sales_Pipeline[[#This Row],[Product]],Products!$A$2:$A$8,Products!$C$2:$C$8),Sales_Pipeline[[#This Row],[Deal_Stage]]="Lost",_xlfn.XLOOKUP(Sales_Pipeline[[#This Row],[Product]],Products!$A$2:$A$8,Products!$C$2:$C$8)),"")</f>
        <v>55</v>
      </c>
      <c r="O3049" s="2">
        <v>0</v>
      </c>
    </row>
    <row r="3050" spans="1:15" x14ac:dyDescent="0.3">
      <c r="A3050" t="s">
        <v>3196</v>
      </c>
      <c r="B3050" t="s">
        <v>29</v>
      </c>
      <c r="C3050" t="str">
        <f>_xlfn.XLOOKUP(Sales_Pipeline[[#This Row],[Sales_Agent]],Sales_Teams[Sales_Agent],Sales_Teams[Manager])</f>
        <v>Rocco Neubert</v>
      </c>
      <c r="D3050" t="str">
        <f>_xlfn.XLOOKUP(Sales_Pipeline[[#This Row],[Manager]],Sales_Teams[Manager],Sales_Teams[Regional_Office])</f>
        <v>East</v>
      </c>
      <c r="E3050" t="s">
        <v>84</v>
      </c>
      <c r="F3050" t="s">
        <v>159</v>
      </c>
      <c r="G3050" t="str">
        <f>IFERROR(_xlfn.XLOOKUP(Sales_Pipeline[[#This Row],[Account]],Accounts!$A$2:$A$86,Accounts!$F$2:$F$86),"")</f>
        <v>United States</v>
      </c>
      <c r="H3050" t="s">
        <v>57</v>
      </c>
      <c r="I3050" s="3">
        <v>42864</v>
      </c>
      <c r="J3050" s="3">
        <v>42872</v>
      </c>
      <c r="K3050" s="8" t="str">
        <f>IF(Sales_Pipeline[[#This Row],[Close_Date]]="","",TEXT(Sales_Pipeline[[#This Row],[Close_Date]],"ddd"))</f>
        <v>Wed</v>
      </c>
      <c r="L3050" s="8" t="str">
        <f>IF(Sales_Pipeline[[#This Row],[Close_Date]]="","",TEXT(Sales_Pipeline[[#This Row],[Close_Date]],"mmm"))</f>
        <v>May</v>
      </c>
      <c r="M3050" s="8" t="str">
        <f>IF(Sales_Pipeline[[#This Row],[Close_Date]]="","","Q"&amp;ROUNDUP(MONTH(Sales_Pipeline[[#This Row],[Close_Date]])/3,0))</f>
        <v>Q2</v>
      </c>
      <c r="N3050" s="2" cm="1">
        <f t="array" ref="N3050">IFERROR(_xlfn.IFS(Sales_Pipeline[[#This Row],[Deal_Stage]]="Won",_xlfn.XLOOKUP(Sales_Pipeline[[#This Row],[Product]],Products!$A$2:$A$8,Products!$C$2:$C$8),Sales_Pipeline[[#This Row],[Deal_Stage]]="Lost",_xlfn.XLOOKUP(Sales_Pipeline[[#This Row],[Product]],Products!$A$2:$A$8,Products!$C$2:$C$8)),"")</f>
        <v>5482</v>
      </c>
      <c r="O3050" s="2">
        <v>5406</v>
      </c>
    </row>
    <row r="3051" spans="1:15" x14ac:dyDescent="0.3">
      <c r="A3051" t="s">
        <v>3197</v>
      </c>
      <c r="B3051" t="s">
        <v>21</v>
      </c>
      <c r="C3051" t="str">
        <f>_xlfn.XLOOKUP(Sales_Pipeline[[#This Row],[Sales_Agent]],Sales_Teams[Sales_Agent],Sales_Teams[Manager])</f>
        <v>Cara Losch</v>
      </c>
      <c r="D3051" t="str">
        <f>_xlfn.XLOOKUP(Sales_Pipeline[[#This Row],[Manager]],Sales_Teams[Manager],Sales_Teams[Regional_Office])</f>
        <v>East</v>
      </c>
      <c r="E3051" t="s">
        <v>8953</v>
      </c>
      <c r="G3051" t="str">
        <f>IFERROR(_xlfn.XLOOKUP(Sales_Pipeline[[#This Row],[Account]],Accounts!$A$2:$A$86,Accounts!$F$2:$F$86),"")</f>
        <v/>
      </c>
      <c r="H3051" t="s">
        <v>77</v>
      </c>
      <c r="I3051" s="3">
        <v>42864</v>
      </c>
      <c r="K3051" s="8" t="str">
        <f>IF(Sales_Pipeline[[#This Row],[Close_Date]]="","",TEXT(Sales_Pipeline[[#This Row],[Close_Date]],"ddd"))</f>
        <v/>
      </c>
      <c r="L3051" s="8" t="str">
        <f>IF(Sales_Pipeline[[#This Row],[Close_Date]]="","",TEXT(Sales_Pipeline[[#This Row],[Close_Date]],"mmm"))</f>
        <v/>
      </c>
      <c r="M3051" s="8" t="str">
        <f>IF(Sales_Pipeline[[#This Row],[Close_Date]]="","","Q"&amp;ROUNDUP(MONTH(Sales_Pipeline[[#This Row],[Close_Date]])/3,0))</f>
        <v/>
      </c>
      <c r="N3051" s="2" t="str" cm="1">
        <f t="array" ref="N3051">IFERROR(_xlfn.IFS(Sales_Pipeline[[#This Row],[Deal_Stage]]="Won",_xlfn.XLOOKUP(Sales_Pipeline[[#This Row],[Product]],Products!$A$2:$A$8,Products!$C$2:$C$8),Sales_Pipeline[[#This Row],[Deal_Stage]]="Lost",_xlfn.XLOOKUP(Sales_Pipeline[[#This Row],[Product]],Products!$A$2:$A$8,Products!$C$2:$C$8)),"")</f>
        <v/>
      </c>
      <c r="O3051" s="2">
        <v>0</v>
      </c>
    </row>
    <row r="3052" spans="1:15" x14ac:dyDescent="0.3">
      <c r="A3052" t="s">
        <v>3198</v>
      </c>
      <c r="B3052" t="s">
        <v>32</v>
      </c>
      <c r="C3052" t="str">
        <f>_xlfn.XLOOKUP(Sales_Pipeline[[#This Row],[Sales_Agent]],Sales_Teams[Sales_Agent],Sales_Teams[Manager])</f>
        <v>Celia Rouche</v>
      </c>
      <c r="D3052" t="str">
        <f>_xlfn.XLOOKUP(Sales_Pipeline[[#This Row],[Manager]],Sales_Teams[Manager],Sales_Teams[Regional_Office])</f>
        <v>West</v>
      </c>
      <c r="E3052" t="s">
        <v>63</v>
      </c>
      <c r="F3052" t="s">
        <v>100</v>
      </c>
      <c r="G3052" t="str">
        <f>IFERROR(_xlfn.XLOOKUP(Sales_Pipeline[[#This Row],[Account]],Accounts!$A$2:$A$86,Accounts!$F$2:$F$86),"")</f>
        <v>United States</v>
      </c>
      <c r="H3052" t="s">
        <v>82</v>
      </c>
      <c r="I3052" s="3">
        <v>42864</v>
      </c>
      <c r="J3052" s="3">
        <v>42907</v>
      </c>
      <c r="K3052" s="8" t="str">
        <f>IF(Sales_Pipeline[[#This Row],[Close_Date]]="","",TEXT(Sales_Pipeline[[#This Row],[Close_Date]],"ddd"))</f>
        <v>Wed</v>
      </c>
      <c r="L3052" s="8" t="str">
        <f>IF(Sales_Pipeline[[#This Row],[Close_Date]]="","",TEXT(Sales_Pipeline[[#This Row],[Close_Date]],"mmm"))</f>
        <v>Jun</v>
      </c>
      <c r="M3052" s="8" t="str">
        <f>IF(Sales_Pipeline[[#This Row],[Close_Date]]="","","Q"&amp;ROUNDUP(MONTH(Sales_Pipeline[[#This Row],[Close_Date]])/3,0))</f>
        <v>Q2</v>
      </c>
      <c r="N3052" s="2" cm="1">
        <f t="array" ref="N3052">IFERROR(_xlfn.IFS(Sales_Pipeline[[#This Row],[Deal_Stage]]="Won",_xlfn.XLOOKUP(Sales_Pipeline[[#This Row],[Product]],Products!$A$2:$A$8,Products!$C$2:$C$8),Sales_Pipeline[[#This Row],[Deal_Stage]]="Lost",_xlfn.XLOOKUP(Sales_Pipeline[[#This Row],[Product]],Products!$A$2:$A$8,Products!$C$2:$C$8)),"")</f>
        <v>550</v>
      </c>
      <c r="O3052" s="2">
        <v>0</v>
      </c>
    </row>
    <row r="3053" spans="1:15" x14ac:dyDescent="0.3">
      <c r="A3053" t="s">
        <v>3199</v>
      </c>
      <c r="B3053" t="s">
        <v>32</v>
      </c>
      <c r="C3053" t="str">
        <f>_xlfn.XLOOKUP(Sales_Pipeline[[#This Row],[Sales_Agent]],Sales_Teams[Sales_Agent],Sales_Teams[Manager])</f>
        <v>Celia Rouche</v>
      </c>
      <c r="D3053" t="str">
        <f>_xlfn.XLOOKUP(Sales_Pipeline[[#This Row],[Manager]],Sales_Teams[Manager],Sales_Teams[Regional_Office])</f>
        <v>West</v>
      </c>
      <c r="E3053" t="s">
        <v>76</v>
      </c>
      <c r="F3053" t="s">
        <v>120</v>
      </c>
      <c r="G3053" t="str">
        <f>IFERROR(_xlfn.XLOOKUP(Sales_Pipeline[[#This Row],[Account]],Accounts!$A$2:$A$86,Accounts!$F$2:$F$86),"")</f>
        <v>United States</v>
      </c>
      <c r="H3053" t="s">
        <v>82</v>
      </c>
      <c r="I3053" s="3">
        <v>42864</v>
      </c>
      <c r="J3053" s="3">
        <v>42951</v>
      </c>
      <c r="K3053" s="8" t="str">
        <f>IF(Sales_Pipeline[[#This Row],[Close_Date]]="","",TEXT(Sales_Pipeline[[#This Row],[Close_Date]],"ddd"))</f>
        <v>Fri</v>
      </c>
      <c r="L3053" s="8" t="str">
        <f>IF(Sales_Pipeline[[#This Row],[Close_Date]]="","",TEXT(Sales_Pipeline[[#This Row],[Close_Date]],"mmm"))</f>
        <v>Aug</v>
      </c>
      <c r="M3053" s="8" t="str">
        <f>IF(Sales_Pipeline[[#This Row],[Close_Date]]="","","Q"&amp;ROUNDUP(MONTH(Sales_Pipeline[[#This Row],[Close_Date]])/3,0))</f>
        <v>Q3</v>
      </c>
      <c r="N3053" s="2" cm="1">
        <f t="array" ref="N3053">IFERROR(_xlfn.IFS(Sales_Pipeline[[#This Row],[Deal_Stage]]="Won",_xlfn.XLOOKUP(Sales_Pipeline[[#This Row],[Product]],Products!$A$2:$A$8,Products!$C$2:$C$8),Sales_Pipeline[[#This Row],[Deal_Stage]]="Lost",_xlfn.XLOOKUP(Sales_Pipeline[[#This Row],[Product]],Products!$A$2:$A$8,Products!$C$2:$C$8)),"")</f>
        <v>3393</v>
      </c>
      <c r="O3053" s="2">
        <v>0</v>
      </c>
    </row>
    <row r="3054" spans="1:15" x14ac:dyDescent="0.3">
      <c r="A3054" t="s">
        <v>3200</v>
      </c>
      <c r="B3054" t="s">
        <v>44</v>
      </c>
      <c r="C3054" t="str">
        <f>_xlfn.XLOOKUP(Sales_Pipeline[[#This Row],[Sales_Agent]],Sales_Teams[Sales_Agent],Sales_Teams[Manager])</f>
        <v>Summer Sewald</v>
      </c>
      <c r="D3054" t="str">
        <f>_xlfn.XLOOKUP(Sales_Pipeline[[#This Row],[Manager]],Sales_Teams[Manager],Sales_Teams[Regional_Office])</f>
        <v>West</v>
      </c>
      <c r="E3054" t="s">
        <v>63</v>
      </c>
      <c r="F3054" t="s">
        <v>169</v>
      </c>
      <c r="G3054" t="str">
        <f>IFERROR(_xlfn.XLOOKUP(Sales_Pipeline[[#This Row],[Account]],Accounts!$A$2:$A$86,Accounts!$F$2:$F$86),"")</f>
        <v>Panama</v>
      </c>
      <c r="H3054" t="s">
        <v>77</v>
      </c>
      <c r="I3054" s="3">
        <v>42864</v>
      </c>
      <c r="K3054" s="8" t="str">
        <f>IF(Sales_Pipeline[[#This Row],[Close_Date]]="","",TEXT(Sales_Pipeline[[#This Row],[Close_Date]],"ddd"))</f>
        <v/>
      </c>
      <c r="L3054" s="8" t="str">
        <f>IF(Sales_Pipeline[[#This Row],[Close_Date]]="","",TEXT(Sales_Pipeline[[#This Row],[Close_Date]],"mmm"))</f>
        <v/>
      </c>
      <c r="M3054" s="8" t="str">
        <f>IF(Sales_Pipeline[[#This Row],[Close_Date]]="","","Q"&amp;ROUNDUP(MONTH(Sales_Pipeline[[#This Row],[Close_Date]])/3,0))</f>
        <v/>
      </c>
      <c r="N3054" s="2" t="str" cm="1">
        <f t="array" ref="N3054">IFERROR(_xlfn.IFS(Sales_Pipeline[[#This Row],[Deal_Stage]]="Won",_xlfn.XLOOKUP(Sales_Pipeline[[#This Row],[Product]],Products!$A$2:$A$8,Products!$C$2:$C$8),Sales_Pipeline[[#This Row],[Deal_Stage]]="Lost",_xlfn.XLOOKUP(Sales_Pipeline[[#This Row],[Product]],Products!$A$2:$A$8,Products!$C$2:$C$8)),"")</f>
        <v/>
      </c>
      <c r="O3054" s="2">
        <v>0</v>
      </c>
    </row>
    <row r="3055" spans="1:15" x14ac:dyDescent="0.3">
      <c r="A3055" t="s">
        <v>3201</v>
      </c>
      <c r="B3055" t="s">
        <v>44</v>
      </c>
      <c r="C3055" t="str">
        <f>_xlfn.XLOOKUP(Sales_Pipeline[[#This Row],[Sales_Agent]],Sales_Teams[Sales_Agent],Sales_Teams[Manager])</f>
        <v>Summer Sewald</v>
      </c>
      <c r="D3055" t="str">
        <f>_xlfn.XLOOKUP(Sales_Pipeline[[#This Row],[Manager]],Sales_Teams[Manager],Sales_Teams[Regional_Office])</f>
        <v>West</v>
      </c>
      <c r="E3055" t="s">
        <v>84</v>
      </c>
      <c r="F3055" t="s">
        <v>166</v>
      </c>
      <c r="G3055" t="str">
        <f>IFERROR(_xlfn.XLOOKUP(Sales_Pipeline[[#This Row],[Account]],Accounts!$A$2:$A$86,Accounts!$F$2:$F$86),"")</f>
        <v>United States</v>
      </c>
      <c r="H3055" t="s">
        <v>57</v>
      </c>
      <c r="I3055" s="3">
        <v>42864</v>
      </c>
      <c r="J3055" s="3">
        <v>42875</v>
      </c>
      <c r="K3055" s="8" t="str">
        <f>IF(Sales_Pipeline[[#This Row],[Close_Date]]="","",TEXT(Sales_Pipeline[[#This Row],[Close_Date]],"ddd"))</f>
        <v>Sat</v>
      </c>
      <c r="L3055" s="8" t="str">
        <f>IF(Sales_Pipeline[[#This Row],[Close_Date]]="","",TEXT(Sales_Pipeline[[#This Row],[Close_Date]],"mmm"))</f>
        <v>May</v>
      </c>
      <c r="M3055" s="8" t="str">
        <f>IF(Sales_Pipeline[[#This Row],[Close_Date]]="","","Q"&amp;ROUNDUP(MONTH(Sales_Pipeline[[#This Row],[Close_Date]])/3,0))</f>
        <v>Q2</v>
      </c>
      <c r="N3055" s="2" cm="1">
        <f t="array" ref="N3055">IFERROR(_xlfn.IFS(Sales_Pipeline[[#This Row],[Deal_Stage]]="Won",_xlfn.XLOOKUP(Sales_Pipeline[[#This Row],[Product]],Products!$A$2:$A$8,Products!$C$2:$C$8),Sales_Pipeline[[#This Row],[Deal_Stage]]="Lost",_xlfn.XLOOKUP(Sales_Pipeline[[#This Row],[Product]],Products!$A$2:$A$8,Products!$C$2:$C$8)),"")</f>
        <v>5482</v>
      </c>
      <c r="O3055" s="2">
        <v>5042</v>
      </c>
    </row>
    <row r="3056" spans="1:15" x14ac:dyDescent="0.3">
      <c r="A3056" t="s">
        <v>3202</v>
      </c>
      <c r="B3056" t="s">
        <v>44</v>
      </c>
      <c r="C3056" t="str">
        <f>_xlfn.XLOOKUP(Sales_Pipeline[[#This Row],[Sales_Agent]],Sales_Teams[Sales_Agent],Sales_Teams[Manager])</f>
        <v>Summer Sewald</v>
      </c>
      <c r="D3056" t="str">
        <f>_xlfn.XLOOKUP(Sales_Pipeline[[#This Row],[Manager]],Sales_Teams[Manager],Sales_Teams[Regional_Office])</f>
        <v>West</v>
      </c>
      <c r="E3056" t="s">
        <v>8953</v>
      </c>
      <c r="F3056" t="s">
        <v>98</v>
      </c>
      <c r="G3056" t="str">
        <f>IFERROR(_xlfn.XLOOKUP(Sales_Pipeline[[#This Row],[Account]],Accounts!$A$2:$A$86,Accounts!$F$2:$F$86),"")</f>
        <v>United States</v>
      </c>
      <c r="H3056" t="s">
        <v>57</v>
      </c>
      <c r="I3056" s="3">
        <v>42864</v>
      </c>
      <c r="J3056" s="3">
        <v>42878</v>
      </c>
      <c r="K3056" s="8" t="str">
        <f>IF(Sales_Pipeline[[#This Row],[Close_Date]]="","",TEXT(Sales_Pipeline[[#This Row],[Close_Date]],"ddd"))</f>
        <v>Tue</v>
      </c>
      <c r="L3056" s="8" t="str">
        <f>IF(Sales_Pipeline[[#This Row],[Close_Date]]="","",TEXT(Sales_Pipeline[[#This Row],[Close_Date]],"mmm"))</f>
        <v>May</v>
      </c>
      <c r="M3056" s="8" t="str">
        <f>IF(Sales_Pipeline[[#This Row],[Close_Date]]="","","Q"&amp;ROUNDUP(MONTH(Sales_Pipeline[[#This Row],[Close_Date]])/3,0))</f>
        <v>Q2</v>
      </c>
      <c r="N3056" s="2" cm="1">
        <f t="array" ref="N3056">IFERROR(_xlfn.IFS(Sales_Pipeline[[#This Row],[Deal_Stage]]="Won",_xlfn.XLOOKUP(Sales_Pipeline[[#This Row],[Product]],Products!$A$2:$A$8,Products!$C$2:$C$8),Sales_Pipeline[[#This Row],[Deal_Stage]]="Lost",_xlfn.XLOOKUP(Sales_Pipeline[[#This Row],[Product]],Products!$A$2:$A$8,Products!$C$2:$C$8)),"")</f>
        <v>4821</v>
      </c>
      <c r="O3056" s="2">
        <v>3969</v>
      </c>
    </row>
    <row r="3057" spans="1:15" x14ac:dyDescent="0.3">
      <c r="A3057" t="s">
        <v>3203</v>
      </c>
      <c r="B3057" t="s">
        <v>3</v>
      </c>
      <c r="C3057" t="str">
        <f>_xlfn.XLOOKUP(Sales_Pipeline[[#This Row],[Sales_Agent]],Sales_Teams[Sales_Agent],Sales_Teams[Manager])</f>
        <v>Dustin Brinkmann</v>
      </c>
      <c r="D3057" t="str">
        <f>_xlfn.XLOOKUP(Sales_Pipeline[[#This Row],[Manager]],Sales_Teams[Manager],Sales_Teams[Regional_Office])</f>
        <v>Central</v>
      </c>
      <c r="E3057" t="s">
        <v>61</v>
      </c>
      <c r="F3057" t="s">
        <v>118</v>
      </c>
      <c r="G3057" t="str">
        <f>IFERROR(_xlfn.XLOOKUP(Sales_Pipeline[[#This Row],[Account]],Accounts!$A$2:$A$86,Accounts!$F$2:$F$86),"")</f>
        <v>United States</v>
      </c>
      <c r="H3057" t="s">
        <v>82</v>
      </c>
      <c r="I3057" s="3">
        <v>42865</v>
      </c>
      <c r="J3057" s="3">
        <v>42968</v>
      </c>
      <c r="K3057" s="8" t="str">
        <f>IF(Sales_Pipeline[[#This Row],[Close_Date]]="","",TEXT(Sales_Pipeline[[#This Row],[Close_Date]],"ddd"))</f>
        <v>Mon</v>
      </c>
      <c r="L3057" s="8" t="str">
        <f>IF(Sales_Pipeline[[#This Row],[Close_Date]]="","",TEXT(Sales_Pipeline[[#This Row],[Close_Date]],"mmm"))</f>
        <v>Aug</v>
      </c>
      <c r="M3057" s="8" t="str">
        <f>IF(Sales_Pipeline[[#This Row],[Close_Date]]="","","Q"&amp;ROUNDUP(MONTH(Sales_Pipeline[[#This Row],[Close_Date]])/3,0))</f>
        <v>Q3</v>
      </c>
      <c r="N3057" s="2" cm="1">
        <f t="array" ref="N3057">IFERROR(_xlfn.IFS(Sales_Pipeline[[#This Row],[Deal_Stage]]="Won",_xlfn.XLOOKUP(Sales_Pipeline[[#This Row],[Product]],Products!$A$2:$A$8,Products!$C$2:$C$8),Sales_Pipeline[[#This Row],[Deal_Stage]]="Lost",_xlfn.XLOOKUP(Sales_Pipeline[[#This Row],[Product]],Products!$A$2:$A$8,Products!$C$2:$C$8)),"")</f>
        <v>55</v>
      </c>
      <c r="O3057" s="2">
        <v>0</v>
      </c>
    </row>
    <row r="3058" spans="1:15" x14ac:dyDescent="0.3">
      <c r="A3058" t="s">
        <v>3204</v>
      </c>
      <c r="B3058" t="s">
        <v>3</v>
      </c>
      <c r="C3058" t="str">
        <f>_xlfn.XLOOKUP(Sales_Pipeline[[#This Row],[Sales_Agent]],Sales_Teams[Sales_Agent],Sales_Teams[Manager])</f>
        <v>Dustin Brinkmann</v>
      </c>
      <c r="D3058" t="str">
        <f>_xlfn.XLOOKUP(Sales_Pipeline[[#This Row],[Manager]],Sales_Teams[Manager],Sales_Teams[Regional_Office])</f>
        <v>Central</v>
      </c>
      <c r="E3058" t="s">
        <v>61</v>
      </c>
      <c r="F3058" t="s">
        <v>59</v>
      </c>
      <c r="G3058" t="str">
        <f>IFERROR(_xlfn.XLOOKUP(Sales_Pipeline[[#This Row],[Account]],Accounts!$A$2:$A$86,Accounts!$F$2:$F$86),"")</f>
        <v>United States</v>
      </c>
      <c r="H3058" t="s">
        <v>57</v>
      </c>
      <c r="I3058" s="3">
        <v>42865</v>
      </c>
      <c r="J3058" s="3">
        <v>42951</v>
      </c>
      <c r="K3058" s="8" t="str">
        <f>IF(Sales_Pipeline[[#This Row],[Close_Date]]="","",TEXT(Sales_Pipeline[[#This Row],[Close_Date]],"ddd"))</f>
        <v>Fri</v>
      </c>
      <c r="L3058" s="8" t="str">
        <f>IF(Sales_Pipeline[[#This Row],[Close_Date]]="","",TEXT(Sales_Pipeline[[#This Row],[Close_Date]],"mmm"))</f>
        <v>Aug</v>
      </c>
      <c r="M3058" s="8" t="str">
        <f>IF(Sales_Pipeline[[#This Row],[Close_Date]]="","","Q"&amp;ROUNDUP(MONTH(Sales_Pipeline[[#This Row],[Close_Date]])/3,0))</f>
        <v>Q3</v>
      </c>
      <c r="N3058" s="2" cm="1">
        <f t="array" ref="N3058">IFERROR(_xlfn.IFS(Sales_Pipeline[[#This Row],[Deal_Stage]]="Won",_xlfn.XLOOKUP(Sales_Pipeline[[#This Row],[Product]],Products!$A$2:$A$8,Products!$C$2:$C$8),Sales_Pipeline[[#This Row],[Deal_Stage]]="Lost",_xlfn.XLOOKUP(Sales_Pipeline[[#This Row],[Product]],Products!$A$2:$A$8,Products!$C$2:$C$8)),"")</f>
        <v>55</v>
      </c>
      <c r="O3058" s="2">
        <v>59</v>
      </c>
    </row>
    <row r="3059" spans="1:15" x14ac:dyDescent="0.3">
      <c r="A3059" t="s">
        <v>3205</v>
      </c>
      <c r="B3059" t="s">
        <v>27</v>
      </c>
      <c r="C3059" t="str">
        <f>_xlfn.XLOOKUP(Sales_Pipeline[[#This Row],[Sales_Agent]],Sales_Teams[Sales_Agent],Sales_Teams[Manager])</f>
        <v>Rocco Neubert</v>
      </c>
      <c r="D3059" t="str">
        <f>_xlfn.XLOOKUP(Sales_Pipeline[[#This Row],[Manager]],Sales_Teams[Manager],Sales_Teams[Regional_Office])</f>
        <v>East</v>
      </c>
      <c r="E3059" t="s">
        <v>63</v>
      </c>
      <c r="F3059" t="s">
        <v>344</v>
      </c>
      <c r="G3059" t="str">
        <f>IFERROR(_xlfn.XLOOKUP(Sales_Pipeline[[#This Row],[Account]],Accounts!$A$2:$A$86,Accounts!$F$2:$F$86),"")</f>
        <v>Romania</v>
      </c>
      <c r="H3059" t="s">
        <v>57</v>
      </c>
      <c r="I3059" s="3">
        <v>42865</v>
      </c>
      <c r="J3059" s="3">
        <v>42871</v>
      </c>
      <c r="K3059" s="8" t="str">
        <f>IF(Sales_Pipeline[[#This Row],[Close_Date]]="","",TEXT(Sales_Pipeline[[#This Row],[Close_Date]],"ddd"))</f>
        <v>Tue</v>
      </c>
      <c r="L3059" s="8" t="str">
        <f>IF(Sales_Pipeline[[#This Row],[Close_Date]]="","",TEXT(Sales_Pipeline[[#This Row],[Close_Date]],"mmm"))</f>
        <v>May</v>
      </c>
      <c r="M3059" s="8" t="str">
        <f>IF(Sales_Pipeline[[#This Row],[Close_Date]]="","","Q"&amp;ROUNDUP(MONTH(Sales_Pipeline[[#This Row],[Close_Date]])/3,0))</f>
        <v>Q2</v>
      </c>
      <c r="N3059" s="2" cm="1">
        <f t="array" ref="N3059">IFERROR(_xlfn.IFS(Sales_Pipeline[[#This Row],[Deal_Stage]]="Won",_xlfn.XLOOKUP(Sales_Pipeline[[#This Row],[Product]],Products!$A$2:$A$8,Products!$C$2:$C$8),Sales_Pipeline[[#This Row],[Deal_Stage]]="Lost",_xlfn.XLOOKUP(Sales_Pipeline[[#This Row],[Product]],Products!$A$2:$A$8,Products!$C$2:$C$8)),"")</f>
        <v>550</v>
      </c>
      <c r="O3059" s="2">
        <v>629</v>
      </c>
    </row>
    <row r="3060" spans="1:15" x14ac:dyDescent="0.3">
      <c r="A3060" t="s">
        <v>3206</v>
      </c>
      <c r="B3060" t="s">
        <v>6</v>
      </c>
      <c r="C3060" t="str">
        <f>_xlfn.XLOOKUP(Sales_Pipeline[[#This Row],[Sales_Agent]],Sales_Teams[Sales_Agent],Sales_Teams[Manager])</f>
        <v>Dustin Brinkmann</v>
      </c>
      <c r="D3060" t="str">
        <f>_xlfn.XLOOKUP(Sales_Pipeline[[#This Row],[Manager]],Sales_Teams[Manager],Sales_Teams[Regional_Office])</f>
        <v>Central</v>
      </c>
      <c r="E3060" t="s">
        <v>61</v>
      </c>
      <c r="F3060" t="s">
        <v>214</v>
      </c>
      <c r="G3060" t="str">
        <f>IFERROR(_xlfn.XLOOKUP(Sales_Pipeline[[#This Row],[Account]],Accounts!$A$2:$A$86,Accounts!$F$2:$F$86),"")</f>
        <v>United States</v>
      </c>
      <c r="H3060" t="s">
        <v>57</v>
      </c>
      <c r="I3060" s="3">
        <v>42865</v>
      </c>
      <c r="J3060" s="3">
        <v>42871</v>
      </c>
      <c r="K3060" s="8" t="str">
        <f>IF(Sales_Pipeline[[#This Row],[Close_Date]]="","",TEXT(Sales_Pipeline[[#This Row],[Close_Date]],"ddd"))</f>
        <v>Tue</v>
      </c>
      <c r="L3060" s="8" t="str">
        <f>IF(Sales_Pipeline[[#This Row],[Close_Date]]="","",TEXT(Sales_Pipeline[[#This Row],[Close_Date]],"mmm"))</f>
        <v>May</v>
      </c>
      <c r="M3060" s="8" t="str">
        <f>IF(Sales_Pipeline[[#This Row],[Close_Date]]="","","Q"&amp;ROUNDUP(MONTH(Sales_Pipeline[[#This Row],[Close_Date]])/3,0))</f>
        <v>Q2</v>
      </c>
      <c r="N3060" s="2" cm="1">
        <f t="array" ref="N3060">IFERROR(_xlfn.IFS(Sales_Pipeline[[#This Row],[Deal_Stage]]="Won",_xlfn.XLOOKUP(Sales_Pipeline[[#This Row],[Product]],Products!$A$2:$A$8,Products!$C$2:$C$8),Sales_Pipeline[[#This Row],[Deal_Stage]]="Lost",_xlfn.XLOOKUP(Sales_Pipeline[[#This Row],[Product]],Products!$A$2:$A$8,Products!$C$2:$C$8)),"")</f>
        <v>55</v>
      </c>
      <c r="O3060" s="2">
        <v>57</v>
      </c>
    </row>
    <row r="3061" spans="1:15" x14ac:dyDescent="0.3">
      <c r="A3061" t="s">
        <v>3207</v>
      </c>
      <c r="B3061" t="s">
        <v>20</v>
      </c>
      <c r="C3061" t="str">
        <f>_xlfn.XLOOKUP(Sales_Pipeline[[#This Row],[Sales_Agent]],Sales_Teams[Sales_Agent],Sales_Teams[Manager])</f>
        <v>Cara Losch</v>
      </c>
      <c r="D3061" t="str">
        <f>_xlfn.XLOOKUP(Sales_Pipeline[[#This Row],[Manager]],Sales_Teams[Manager],Sales_Teams[Regional_Office])</f>
        <v>East</v>
      </c>
      <c r="E3061" t="s">
        <v>76</v>
      </c>
      <c r="F3061" t="s">
        <v>216</v>
      </c>
      <c r="G3061" t="str">
        <f>IFERROR(_xlfn.XLOOKUP(Sales_Pipeline[[#This Row],[Account]],Accounts!$A$2:$A$86,Accounts!$F$2:$F$86),"")</f>
        <v>United States</v>
      </c>
      <c r="H3061" t="s">
        <v>82</v>
      </c>
      <c r="I3061" s="3">
        <v>42865</v>
      </c>
      <c r="J3061" s="3">
        <v>42869</v>
      </c>
      <c r="K3061" s="8" t="str">
        <f>IF(Sales_Pipeline[[#This Row],[Close_Date]]="","",TEXT(Sales_Pipeline[[#This Row],[Close_Date]],"ddd"))</f>
        <v>Sun</v>
      </c>
      <c r="L3061" s="8" t="str">
        <f>IF(Sales_Pipeline[[#This Row],[Close_Date]]="","",TEXT(Sales_Pipeline[[#This Row],[Close_Date]],"mmm"))</f>
        <v>May</v>
      </c>
      <c r="M3061" s="8" t="str">
        <f>IF(Sales_Pipeline[[#This Row],[Close_Date]]="","","Q"&amp;ROUNDUP(MONTH(Sales_Pipeline[[#This Row],[Close_Date]])/3,0))</f>
        <v>Q2</v>
      </c>
      <c r="N3061" s="2" cm="1">
        <f t="array" ref="N3061">IFERROR(_xlfn.IFS(Sales_Pipeline[[#This Row],[Deal_Stage]]="Won",_xlfn.XLOOKUP(Sales_Pipeline[[#This Row],[Product]],Products!$A$2:$A$8,Products!$C$2:$C$8),Sales_Pipeline[[#This Row],[Deal_Stage]]="Lost",_xlfn.XLOOKUP(Sales_Pipeline[[#This Row],[Product]],Products!$A$2:$A$8,Products!$C$2:$C$8)),"")</f>
        <v>3393</v>
      </c>
      <c r="O3061" s="2">
        <v>0</v>
      </c>
    </row>
    <row r="3062" spans="1:15" x14ac:dyDescent="0.3">
      <c r="A3062" t="s">
        <v>3208</v>
      </c>
      <c r="B3062" t="s">
        <v>20</v>
      </c>
      <c r="C3062" t="str">
        <f>_xlfn.XLOOKUP(Sales_Pipeline[[#This Row],[Sales_Agent]],Sales_Teams[Sales_Agent],Sales_Teams[Manager])</f>
        <v>Cara Losch</v>
      </c>
      <c r="D3062" t="str">
        <f>_xlfn.XLOOKUP(Sales_Pipeline[[#This Row],[Manager]],Sales_Teams[Manager],Sales_Teams[Regional_Office])</f>
        <v>East</v>
      </c>
      <c r="E3062" t="s">
        <v>8953</v>
      </c>
      <c r="F3062" t="s">
        <v>161</v>
      </c>
      <c r="G3062" t="str">
        <f>IFERROR(_xlfn.XLOOKUP(Sales_Pipeline[[#This Row],[Account]],Accounts!$A$2:$A$86,Accounts!$F$2:$F$86),"")</f>
        <v>United States</v>
      </c>
      <c r="H3062" t="s">
        <v>57</v>
      </c>
      <c r="I3062" s="3">
        <v>42865</v>
      </c>
      <c r="J3062" s="3">
        <v>42953</v>
      </c>
      <c r="K3062" s="8" t="str">
        <f>IF(Sales_Pipeline[[#This Row],[Close_Date]]="","",TEXT(Sales_Pipeline[[#This Row],[Close_Date]],"ddd"))</f>
        <v>Sun</v>
      </c>
      <c r="L3062" s="8" t="str">
        <f>IF(Sales_Pipeline[[#This Row],[Close_Date]]="","",TEXT(Sales_Pipeline[[#This Row],[Close_Date]],"mmm"))</f>
        <v>Aug</v>
      </c>
      <c r="M3062" s="8" t="str">
        <f>IF(Sales_Pipeline[[#This Row],[Close_Date]]="","","Q"&amp;ROUNDUP(MONTH(Sales_Pipeline[[#This Row],[Close_Date]])/3,0))</f>
        <v>Q3</v>
      </c>
      <c r="N3062" s="2" cm="1">
        <f t="array" ref="N3062">IFERROR(_xlfn.IFS(Sales_Pipeline[[#This Row],[Deal_Stage]]="Won",_xlfn.XLOOKUP(Sales_Pipeline[[#This Row],[Product]],Products!$A$2:$A$8,Products!$C$2:$C$8),Sales_Pipeline[[#This Row],[Deal_Stage]]="Lost",_xlfn.XLOOKUP(Sales_Pipeline[[#This Row],[Product]],Products!$A$2:$A$8,Products!$C$2:$C$8)),"")</f>
        <v>4821</v>
      </c>
      <c r="O3062" s="2">
        <v>4861</v>
      </c>
    </row>
    <row r="3063" spans="1:15" x14ac:dyDescent="0.3">
      <c r="A3063" t="s">
        <v>3209</v>
      </c>
      <c r="B3063" t="s">
        <v>25</v>
      </c>
      <c r="C3063" t="str">
        <f>_xlfn.XLOOKUP(Sales_Pipeline[[#This Row],[Sales_Agent]],Sales_Teams[Sales_Agent],Sales_Teams[Manager])</f>
        <v>Rocco Neubert</v>
      </c>
      <c r="D3063" t="str">
        <f>_xlfn.XLOOKUP(Sales_Pipeline[[#This Row],[Manager]],Sales_Teams[Manager],Sales_Teams[Regional_Office])</f>
        <v>East</v>
      </c>
      <c r="E3063" t="s">
        <v>76</v>
      </c>
      <c r="F3063" t="s">
        <v>231</v>
      </c>
      <c r="G3063" t="str">
        <f>IFERROR(_xlfn.XLOOKUP(Sales_Pipeline[[#This Row],[Account]],Accounts!$A$2:$A$86,Accounts!$F$2:$F$86),"")</f>
        <v>United States</v>
      </c>
      <c r="H3063" t="s">
        <v>82</v>
      </c>
      <c r="I3063" s="3">
        <v>42865</v>
      </c>
      <c r="J3063" s="3">
        <v>42981</v>
      </c>
      <c r="K3063" s="8" t="str">
        <f>IF(Sales_Pipeline[[#This Row],[Close_Date]]="","",TEXT(Sales_Pipeline[[#This Row],[Close_Date]],"ddd"))</f>
        <v>Sun</v>
      </c>
      <c r="L3063" s="8" t="str">
        <f>IF(Sales_Pipeline[[#This Row],[Close_Date]]="","",TEXT(Sales_Pipeline[[#This Row],[Close_Date]],"mmm"))</f>
        <v>Sep</v>
      </c>
      <c r="M3063" s="8" t="str">
        <f>IF(Sales_Pipeline[[#This Row],[Close_Date]]="","","Q"&amp;ROUNDUP(MONTH(Sales_Pipeline[[#This Row],[Close_Date]])/3,0))</f>
        <v>Q3</v>
      </c>
      <c r="N3063" s="2" cm="1">
        <f t="array" ref="N3063">IFERROR(_xlfn.IFS(Sales_Pipeline[[#This Row],[Deal_Stage]]="Won",_xlfn.XLOOKUP(Sales_Pipeline[[#This Row],[Product]],Products!$A$2:$A$8,Products!$C$2:$C$8),Sales_Pipeline[[#This Row],[Deal_Stage]]="Lost",_xlfn.XLOOKUP(Sales_Pipeline[[#This Row],[Product]],Products!$A$2:$A$8,Products!$C$2:$C$8)),"")</f>
        <v>3393</v>
      </c>
      <c r="O3063" s="2">
        <v>0</v>
      </c>
    </row>
    <row r="3064" spans="1:15" x14ac:dyDescent="0.3">
      <c r="A3064" t="s">
        <v>3210</v>
      </c>
      <c r="B3064" t="s">
        <v>15</v>
      </c>
      <c r="C3064" t="str">
        <f>_xlfn.XLOOKUP(Sales_Pipeline[[#This Row],[Sales_Agent]],Sales_Teams[Sales_Agent],Sales_Teams[Manager])</f>
        <v>Melvin Marxen</v>
      </c>
      <c r="D3064" t="str">
        <f>_xlfn.XLOOKUP(Sales_Pipeline[[#This Row],[Manager]],Sales_Teams[Manager],Sales_Teams[Regional_Office])</f>
        <v>Central</v>
      </c>
      <c r="E3064" t="s">
        <v>8953</v>
      </c>
      <c r="F3064" t="s">
        <v>214</v>
      </c>
      <c r="G3064" t="str">
        <f>IFERROR(_xlfn.XLOOKUP(Sales_Pipeline[[#This Row],[Account]],Accounts!$A$2:$A$86,Accounts!$F$2:$F$86),"")</f>
        <v>United States</v>
      </c>
      <c r="H3064" t="s">
        <v>82</v>
      </c>
      <c r="I3064" s="3">
        <v>42865</v>
      </c>
      <c r="J3064" s="3">
        <v>42948</v>
      </c>
      <c r="K3064" s="8" t="str">
        <f>IF(Sales_Pipeline[[#This Row],[Close_Date]]="","",TEXT(Sales_Pipeline[[#This Row],[Close_Date]],"ddd"))</f>
        <v>Tue</v>
      </c>
      <c r="L3064" s="8" t="str">
        <f>IF(Sales_Pipeline[[#This Row],[Close_Date]]="","",TEXT(Sales_Pipeline[[#This Row],[Close_Date]],"mmm"))</f>
        <v>Aug</v>
      </c>
      <c r="M3064" s="8" t="str">
        <f>IF(Sales_Pipeline[[#This Row],[Close_Date]]="","","Q"&amp;ROUNDUP(MONTH(Sales_Pipeline[[#This Row],[Close_Date]])/3,0))</f>
        <v>Q3</v>
      </c>
      <c r="N3064" s="2" cm="1">
        <f t="array" ref="N3064">IFERROR(_xlfn.IFS(Sales_Pipeline[[#This Row],[Deal_Stage]]="Won",_xlfn.XLOOKUP(Sales_Pipeline[[#This Row],[Product]],Products!$A$2:$A$8,Products!$C$2:$C$8),Sales_Pipeline[[#This Row],[Deal_Stage]]="Lost",_xlfn.XLOOKUP(Sales_Pipeline[[#This Row],[Product]],Products!$A$2:$A$8,Products!$C$2:$C$8)),"")</f>
        <v>4821</v>
      </c>
      <c r="O3064" s="2">
        <v>0</v>
      </c>
    </row>
    <row r="3065" spans="1:15" x14ac:dyDescent="0.3">
      <c r="A3065" t="s">
        <v>3211</v>
      </c>
      <c r="B3065" t="s">
        <v>15</v>
      </c>
      <c r="C3065" t="str">
        <f>_xlfn.XLOOKUP(Sales_Pipeline[[#This Row],[Sales_Agent]],Sales_Teams[Sales_Agent],Sales_Teams[Manager])</f>
        <v>Melvin Marxen</v>
      </c>
      <c r="D3065" t="str">
        <f>_xlfn.XLOOKUP(Sales_Pipeline[[#This Row],[Manager]],Sales_Teams[Manager],Sales_Teams[Regional_Office])</f>
        <v>Central</v>
      </c>
      <c r="E3065" t="s">
        <v>55</v>
      </c>
      <c r="F3065" t="s">
        <v>74</v>
      </c>
      <c r="G3065" t="str">
        <f>IFERROR(_xlfn.XLOOKUP(Sales_Pipeline[[#This Row],[Account]],Accounts!$A$2:$A$86,Accounts!$F$2:$F$86),"")</f>
        <v>United States</v>
      </c>
      <c r="H3065" t="s">
        <v>57</v>
      </c>
      <c r="I3065" s="3">
        <v>42865</v>
      </c>
      <c r="J3065" s="3">
        <v>42885</v>
      </c>
      <c r="K3065" s="8" t="str">
        <f>IF(Sales_Pipeline[[#This Row],[Close_Date]]="","",TEXT(Sales_Pipeline[[#This Row],[Close_Date]],"ddd"))</f>
        <v>Tue</v>
      </c>
      <c r="L3065" s="8" t="str">
        <f>IF(Sales_Pipeline[[#This Row],[Close_Date]]="","",TEXT(Sales_Pipeline[[#This Row],[Close_Date]],"mmm"))</f>
        <v>May</v>
      </c>
      <c r="M3065" s="8" t="str">
        <f>IF(Sales_Pipeline[[#This Row],[Close_Date]]="","","Q"&amp;ROUNDUP(MONTH(Sales_Pipeline[[#This Row],[Close_Date]])/3,0))</f>
        <v>Q2</v>
      </c>
      <c r="N3065" s="2" cm="1">
        <f t="array" ref="N3065">IFERROR(_xlfn.IFS(Sales_Pipeline[[#This Row],[Deal_Stage]]="Won",_xlfn.XLOOKUP(Sales_Pipeline[[#This Row],[Product]],Products!$A$2:$A$8,Products!$C$2:$C$8),Sales_Pipeline[[#This Row],[Deal_Stage]]="Lost",_xlfn.XLOOKUP(Sales_Pipeline[[#This Row],[Product]],Products!$A$2:$A$8,Products!$C$2:$C$8)),"")</f>
        <v>1096</v>
      </c>
      <c r="O3065" s="2">
        <v>980</v>
      </c>
    </row>
    <row r="3066" spans="1:15" x14ac:dyDescent="0.3">
      <c r="A3066" t="s">
        <v>3212</v>
      </c>
      <c r="B3066" t="s">
        <v>28</v>
      </c>
      <c r="C3066" t="str">
        <f>_xlfn.XLOOKUP(Sales_Pipeline[[#This Row],[Sales_Agent]],Sales_Teams[Sales_Agent],Sales_Teams[Manager])</f>
        <v>Rocco Neubert</v>
      </c>
      <c r="D3066" t="str">
        <f>_xlfn.XLOOKUP(Sales_Pipeline[[#This Row],[Manager]],Sales_Teams[Manager],Sales_Teams[Regional_Office])</f>
        <v>East</v>
      </c>
      <c r="E3066" t="s">
        <v>84</v>
      </c>
      <c r="F3066" t="s">
        <v>206</v>
      </c>
      <c r="G3066" t="str">
        <f>IFERROR(_xlfn.XLOOKUP(Sales_Pipeline[[#This Row],[Account]],Accounts!$A$2:$A$86,Accounts!$F$2:$F$86),"")</f>
        <v>United States</v>
      </c>
      <c r="H3066" t="s">
        <v>82</v>
      </c>
      <c r="I3066" s="3">
        <v>42865</v>
      </c>
      <c r="J3066" s="3">
        <v>42872</v>
      </c>
      <c r="K3066" s="8" t="str">
        <f>IF(Sales_Pipeline[[#This Row],[Close_Date]]="","",TEXT(Sales_Pipeline[[#This Row],[Close_Date]],"ddd"))</f>
        <v>Wed</v>
      </c>
      <c r="L3066" s="8" t="str">
        <f>IF(Sales_Pipeline[[#This Row],[Close_Date]]="","",TEXT(Sales_Pipeline[[#This Row],[Close_Date]],"mmm"))</f>
        <v>May</v>
      </c>
      <c r="M3066" s="8" t="str">
        <f>IF(Sales_Pipeline[[#This Row],[Close_Date]]="","","Q"&amp;ROUNDUP(MONTH(Sales_Pipeline[[#This Row],[Close_Date]])/3,0))</f>
        <v>Q2</v>
      </c>
      <c r="N3066" s="2" cm="1">
        <f t="array" ref="N3066">IFERROR(_xlfn.IFS(Sales_Pipeline[[#This Row],[Deal_Stage]]="Won",_xlfn.XLOOKUP(Sales_Pipeline[[#This Row],[Product]],Products!$A$2:$A$8,Products!$C$2:$C$8),Sales_Pipeline[[#This Row],[Deal_Stage]]="Lost",_xlfn.XLOOKUP(Sales_Pipeline[[#This Row],[Product]],Products!$A$2:$A$8,Products!$C$2:$C$8)),"")</f>
        <v>5482</v>
      </c>
      <c r="O3066" s="2">
        <v>0</v>
      </c>
    </row>
    <row r="3067" spans="1:15" x14ac:dyDescent="0.3">
      <c r="A3067" t="s">
        <v>3213</v>
      </c>
      <c r="B3067" t="s">
        <v>28</v>
      </c>
      <c r="C3067" t="str">
        <f>_xlfn.XLOOKUP(Sales_Pipeline[[#This Row],[Sales_Agent]],Sales_Teams[Sales_Agent],Sales_Teams[Manager])</f>
        <v>Rocco Neubert</v>
      </c>
      <c r="D3067" t="str">
        <f>_xlfn.XLOOKUP(Sales_Pipeline[[#This Row],[Manager]],Sales_Teams[Manager],Sales_Teams[Regional_Office])</f>
        <v>East</v>
      </c>
      <c r="E3067" t="s">
        <v>76</v>
      </c>
      <c r="F3067" t="s">
        <v>116</v>
      </c>
      <c r="G3067" t="str">
        <f>IFERROR(_xlfn.XLOOKUP(Sales_Pipeline[[#This Row],[Account]],Accounts!$A$2:$A$86,Accounts!$F$2:$F$86),"")</f>
        <v>United States</v>
      </c>
      <c r="H3067" t="s">
        <v>82</v>
      </c>
      <c r="I3067" s="3">
        <v>42865</v>
      </c>
      <c r="J3067" s="3">
        <v>42877</v>
      </c>
      <c r="K3067" s="8" t="str">
        <f>IF(Sales_Pipeline[[#This Row],[Close_Date]]="","",TEXT(Sales_Pipeline[[#This Row],[Close_Date]],"ddd"))</f>
        <v>Mon</v>
      </c>
      <c r="L3067" s="8" t="str">
        <f>IF(Sales_Pipeline[[#This Row],[Close_Date]]="","",TEXT(Sales_Pipeline[[#This Row],[Close_Date]],"mmm"))</f>
        <v>May</v>
      </c>
      <c r="M3067" s="8" t="str">
        <f>IF(Sales_Pipeline[[#This Row],[Close_Date]]="","","Q"&amp;ROUNDUP(MONTH(Sales_Pipeline[[#This Row],[Close_Date]])/3,0))</f>
        <v>Q2</v>
      </c>
      <c r="N3067" s="2" cm="1">
        <f t="array" ref="N3067">IFERROR(_xlfn.IFS(Sales_Pipeline[[#This Row],[Deal_Stage]]="Won",_xlfn.XLOOKUP(Sales_Pipeline[[#This Row],[Product]],Products!$A$2:$A$8,Products!$C$2:$C$8),Sales_Pipeline[[#This Row],[Deal_Stage]]="Lost",_xlfn.XLOOKUP(Sales_Pipeline[[#This Row],[Product]],Products!$A$2:$A$8,Products!$C$2:$C$8)),"")</f>
        <v>3393</v>
      </c>
      <c r="O3067" s="2">
        <v>0</v>
      </c>
    </row>
    <row r="3068" spans="1:15" x14ac:dyDescent="0.3">
      <c r="A3068" t="s">
        <v>3214</v>
      </c>
      <c r="B3068" t="s">
        <v>22</v>
      </c>
      <c r="C3068" t="str">
        <f>_xlfn.XLOOKUP(Sales_Pipeline[[#This Row],[Sales_Agent]],Sales_Teams[Sales_Agent],Sales_Teams[Manager])</f>
        <v>Cara Losch</v>
      </c>
      <c r="D3068" t="str">
        <f>_xlfn.XLOOKUP(Sales_Pipeline[[#This Row],[Manager]],Sales_Teams[Manager],Sales_Teams[Regional_Office])</f>
        <v>East</v>
      </c>
      <c r="E3068" t="s">
        <v>8953</v>
      </c>
      <c r="F3068" t="s">
        <v>173</v>
      </c>
      <c r="G3068" t="str">
        <f>IFERROR(_xlfn.XLOOKUP(Sales_Pipeline[[#This Row],[Account]],Accounts!$A$2:$A$86,Accounts!$F$2:$F$86),"")</f>
        <v>United States</v>
      </c>
      <c r="H3068" t="s">
        <v>82</v>
      </c>
      <c r="I3068" s="3">
        <v>42865</v>
      </c>
      <c r="J3068" s="3">
        <v>42971</v>
      </c>
      <c r="K3068" s="8" t="str">
        <f>IF(Sales_Pipeline[[#This Row],[Close_Date]]="","",TEXT(Sales_Pipeline[[#This Row],[Close_Date]],"ddd"))</f>
        <v>Thu</v>
      </c>
      <c r="L3068" s="8" t="str">
        <f>IF(Sales_Pipeline[[#This Row],[Close_Date]]="","",TEXT(Sales_Pipeline[[#This Row],[Close_Date]],"mmm"))</f>
        <v>Aug</v>
      </c>
      <c r="M3068" s="8" t="str">
        <f>IF(Sales_Pipeline[[#This Row],[Close_Date]]="","","Q"&amp;ROUNDUP(MONTH(Sales_Pipeline[[#This Row],[Close_Date]])/3,0))</f>
        <v>Q3</v>
      </c>
      <c r="N3068" s="2" cm="1">
        <f t="array" ref="N3068">IFERROR(_xlfn.IFS(Sales_Pipeline[[#This Row],[Deal_Stage]]="Won",_xlfn.XLOOKUP(Sales_Pipeline[[#This Row],[Product]],Products!$A$2:$A$8,Products!$C$2:$C$8),Sales_Pipeline[[#This Row],[Deal_Stage]]="Lost",_xlfn.XLOOKUP(Sales_Pipeline[[#This Row],[Product]],Products!$A$2:$A$8,Products!$C$2:$C$8)),"")</f>
        <v>4821</v>
      </c>
      <c r="O3068" s="2">
        <v>0</v>
      </c>
    </row>
    <row r="3069" spans="1:15" x14ac:dyDescent="0.3">
      <c r="A3069" t="s">
        <v>3215</v>
      </c>
      <c r="B3069" t="s">
        <v>13</v>
      </c>
      <c r="C3069" t="str">
        <f>_xlfn.XLOOKUP(Sales_Pipeline[[#This Row],[Sales_Agent]],Sales_Teams[Sales_Agent],Sales_Teams[Manager])</f>
        <v>Melvin Marxen</v>
      </c>
      <c r="D3069" t="str">
        <f>_xlfn.XLOOKUP(Sales_Pipeline[[#This Row],[Manager]],Sales_Teams[Manager],Sales_Teams[Regional_Office])</f>
        <v>Central</v>
      </c>
      <c r="E3069" t="s">
        <v>8953</v>
      </c>
      <c r="F3069" t="s">
        <v>56</v>
      </c>
      <c r="G3069" t="str">
        <f>IFERROR(_xlfn.XLOOKUP(Sales_Pipeline[[#This Row],[Account]],Accounts!$A$2:$A$86,Accounts!$F$2:$F$86),"")</f>
        <v>United States</v>
      </c>
      <c r="H3069" t="s">
        <v>57</v>
      </c>
      <c r="I3069" s="3">
        <v>42865</v>
      </c>
      <c r="J3069" s="3">
        <v>42957</v>
      </c>
      <c r="K3069" s="8" t="str">
        <f>IF(Sales_Pipeline[[#This Row],[Close_Date]]="","",TEXT(Sales_Pipeline[[#This Row],[Close_Date]],"ddd"))</f>
        <v>Thu</v>
      </c>
      <c r="L3069" s="8" t="str">
        <f>IF(Sales_Pipeline[[#This Row],[Close_Date]]="","",TEXT(Sales_Pipeline[[#This Row],[Close_Date]],"mmm"))</f>
        <v>Aug</v>
      </c>
      <c r="M3069" s="8" t="str">
        <f>IF(Sales_Pipeline[[#This Row],[Close_Date]]="","","Q"&amp;ROUNDUP(MONTH(Sales_Pipeline[[#This Row],[Close_Date]])/3,0))</f>
        <v>Q3</v>
      </c>
      <c r="N3069" s="2" cm="1">
        <f t="array" ref="N3069">IFERROR(_xlfn.IFS(Sales_Pipeline[[#This Row],[Deal_Stage]]="Won",_xlfn.XLOOKUP(Sales_Pipeline[[#This Row],[Product]],Products!$A$2:$A$8,Products!$C$2:$C$8),Sales_Pipeline[[#This Row],[Deal_Stage]]="Lost",_xlfn.XLOOKUP(Sales_Pipeline[[#This Row],[Product]],Products!$A$2:$A$8,Products!$C$2:$C$8)),"")</f>
        <v>4821</v>
      </c>
      <c r="O3069" s="2">
        <v>5361</v>
      </c>
    </row>
    <row r="3070" spans="1:15" x14ac:dyDescent="0.3">
      <c r="A3070" t="s">
        <v>3216</v>
      </c>
      <c r="B3070" t="s">
        <v>40</v>
      </c>
      <c r="C3070" t="str">
        <f>_xlfn.XLOOKUP(Sales_Pipeline[[#This Row],[Sales_Agent]],Sales_Teams[Sales_Agent],Sales_Teams[Manager])</f>
        <v>Summer Sewald</v>
      </c>
      <c r="D3070" t="str">
        <f>_xlfn.XLOOKUP(Sales_Pipeline[[#This Row],[Manager]],Sales_Teams[Manager],Sales_Teams[Regional_Office])</f>
        <v>West</v>
      </c>
      <c r="E3070" t="s">
        <v>76</v>
      </c>
      <c r="F3070" t="s">
        <v>114</v>
      </c>
      <c r="G3070" t="str">
        <f>IFERROR(_xlfn.XLOOKUP(Sales_Pipeline[[#This Row],[Account]],Accounts!$A$2:$A$86,Accounts!$F$2:$F$86),"")</f>
        <v>United States</v>
      </c>
      <c r="H3070" t="s">
        <v>82</v>
      </c>
      <c r="I3070" s="3">
        <v>42865</v>
      </c>
      <c r="J3070" s="3">
        <v>42958</v>
      </c>
      <c r="K3070" s="8" t="str">
        <f>IF(Sales_Pipeline[[#This Row],[Close_Date]]="","",TEXT(Sales_Pipeline[[#This Row],[Close_Date]],"ddd"))</f>
        <v>Fri</v>
      </c>
      <c r="L3070" s="8" t="str">
        <f>IF(Sales_Pipeline[[#This Row],[Close_Date]]="","",TEXT(Sales_Pipeline[[#This Row],[Close_Date]],"mmm"))</f>
        <v>Aug</v>
      </c>
      <c r="M3070" s="8" t="str">
        <f>IF(Sales_Pipeline[[#This Row],[Close_Date]]="","","Q"&amp;ROUNDUP(MONTH(Sales_Pipeline[[#This Row],[Close_Date]])/3,0))</f>
        <v>Q3</v>
      </c>
      <c r="N3070" s="2" cm="1">
        <f t="array" ref="N3070">IFERROR(_xlfn.IFS(Sales_Pipeline[[#This Row],[Deal_Stage]]="Won",_xlfn.XLOOKUP(Sales_Pipeline[[#This Row],[Product]],Products!$A$2:$A$8,Products!$C$2:$C$8),Sales_Pipeline[[#This Row],[Deal_Stage]]="Lost",_xlfn.XLOOKUP(Sales_Pipeline[[#This Row],[Product]],Products!$A$2:$A$8,Products!$C$2:$C$8)),"")</f>
        <v>3393</v>
      </c>
      <c r="O3070" s="2">
        <v>0</v>
      </c>
    </row>
    <row r="3071" spans="1:15" x14ac:dyDescent="0.3">
      <c r="A3071" t="s">
        <v>3217</v>
      </c>
      <c r="B3071" t="s">
        <v>43</v>
      </c>
      <c r="C3071" t="str">
        <f>_xlfn.XLOOKUP(Sales_Pipeline[[#This Row],[Sales_Agent]],Sales_Teams[Sales_Agent],Sales_Teams[Manager])</f>
        <v>Summer Sewald</v>
      </c>
      <c r="D3071" t="str">
        <f>_xlfn.XLOOKUP(Sales_Pipeline[[#This Row],[Manager]],Sales_Teams[Manager],Sales_Teams[Regional_Office])</f>
        <v>West</v>
      </c>
      <c r="E3071" t="s">
        <v>63</v>
      </c>
      <c r="G3071" t="str">
        <f>IFERROR(_xlfn.XLOOKUP(Sales_Pipeline[[#This Row],[Account]],Accounts!$A$2:$A$86,Accounts!$F$2:$F$86),"")</f>
        <v/>
      </c>
      <c r="H3071" t="s">
        <v>77</v>
      </c>
      <c r="I3071" s="3">
        <v>42865</v>
      </c>
      <c r="K3071" s="8" t="str">
        <f>IF(Sales_Pipeline[[#This Row],[Close_Date]]="","",TEXT(Sales_Pipeline[[#This Row],[Close_Date]],"ddd"))</f>
        <v/>
      </c>
      <c r="L3071" s="8" t="str">
        <f>IF(Sales_Pipeline[[#This Row],[Close_Date]]="","",TEXT(Sales_Pipeline[[#This Row],[Close_Date]],"mmm"))</f>
        <v/>
      </c>
      <c r="M3071" s="8" t="str">
        <f>IF(Sales_Pipeline[[#This Row],[Close_Date]]="","","Q"&amp;ROUNDUP(MONTH(Sales_Pipeline[[#This Row],[Close_Date]])/3,0))</f>
        <v/>
      </c>
      <c r="N3071" s="2" t="str" cm="1">
        <f t="array" ref="N3071">IFERROR(_xlfn.IFS(Sales_Pipeline[[#This Row],[Deal_Stage]]="Won",_xlfn.XLOOKUP(Sales_Pipeline[[#This Row],[Product]],Products!$A$2:$A$8,Products!$C$2:$C$8),Sales_Pipeline[[#This Row],[Deal_Stage]]="Lost",_xlfn.XLOOKUP(Sales_Pipeline[[#This Row],[Product]],Products!$A$2:$A$8,Products!$C$2:$C$8)),"")</f>
        <v/>
      </c>
      <c r="O3071" s="2">
        <v>0</v>
      </c>
    </row>
    <row r="3072" spans="1:15" x14ac:dyDescent="0.3">
      <c r="A3072" t="s">
        <v>3218</v>
      </c>
      <c r="B3072" t="s">
        <v>43</v>
      </c>
      <c r="C3072" t="str">
        <f>_xlfn.XLOOKUP(Sales_Pipeline[[#This Row],[Sales_Agent]],Sales_Teams[Sales_Agent],Sales_Teams[Manager])</f>
        <v>Summer Sewald</v>
      </c>
      <c r="D3072" t="str">
        <f>_xlfn.XLOOKUP(Sales_Pipeline[[#This Row],[Manager]],Sales_Teams[Manager],Sales_Teams[Regional_Office])</f>
        <v>West</v>
      </c>
      <c r="E3072" t="s">
        <v>63</v>
      </c>
      <c r="G3072" t="str">
        <f>IFERROR(_xlfn.XLOOKUP(Sales_Pipeline[[#This Row],[Account]],Accounts!$A$2:$A$86,Accounts!$F$2:$F$86),"")</f>
        <v/>
      </c>
      <c r="H3072" t="s">
        <v>77</v>
      </c>
      <c r="I3072" s="3">
        <v>42865</v>
      </c>
      <c r="K3072" s="8" t="str">
        <f>IF(Sales_Pipeline[[#This Row],[Close_Date]]="","",TEXT(Sales_Pipeline[[#This Row],[Close_Date]],"ddd"))</f>
        <v/>
      </c>
      <c r="L3072" s="8" t="str">
        <f>IF(Sales_Pipeline[[#This Row],[Close_Date]]="","",TEXT(Sales_Pipeline[[#This Row],[Close_Date]],"mmm"))</f>
        <v/>
      </c>
      <c r="M3072" s="8" t="str">
        <f>IF(Sales_Pipeline[[#This Row],[Close_Date]]="","","Q"&amp;ROUNDUP(MONTH(Sales_Pipeline[[#This Row],[Close_Date]])/3,0))</f>
        <v/>
      </c>
      <c r="N3072" s="2" t="str" cm="1">
        <f t="array" ref="N3072">IFERROR(_xlfn.IFS(Sales_Pipeline[[#This Row],[Deal_Stage]]="Won",_xlfn.XLOOKUP(Sales_Pipeline[[#This Row],[Product]],Products!$A$2:$A$8,Products!$C$2:$C$8),Sales_Pipeline[[#This Row],[Deal_Stage]]="Lost",_xlfn.XLOOKUP(Sales_Pipeline[[#This Row],[Product]],Products!$A$2:$A$8,Products!$C$2:$C$8)),"")</f>
        <v/>
      </c>
      <c r="O3072" s="2">
        <v>0</v>
      </c>
    </row>
    <row r="3073" spans="1:15" x14ac:dyDescent="0.3">
      <c r="A3073" t="s">
        <v>3219</v>
      </c>
      <c r="B3073" t="s">
        <v>43</v>
      </c>
      <c r="C3073" t="str">
        <f>_xlfn.XLOOKUP(Sales_Pipeline[[#This Row],[Sales_Agent]],Sales_Teams[Sales_Agent],Sales_Teams[Manager])</f>
        <v>Summer Sewald</v>
      </c>
      <c r="D3073" t="str">
        <f>_xlfn.XLOOKUP(Sales_Pipeline[[#This Row],[Manager]],Sales_Teams[Manager],Sales_Teams[Regional_Office])</f>
        <v>West</v>
      </c>
      <c r="E3073" t="s">
        <v>63</v>
      </c>
      <c r="F3073" t="s">
        <v>166</v>
      </c>
      <c r="G3073" t="str">
        <f>IFERROR(_xlfn.XLOOKUP(Sales_Pipeline[[#This Row],[Account]],Accounts!$A$2:$A$86,Accounts!$F$2:$F$86),"")</f>
        <v>United States</v>
      </c>
      <c r="H3073" t="s">
        <v>82</v>
      </c>
      <c r="I3073" s="3">
        <v>42865</v>
      </c>
      <c r="J3073" s="3">
        <v>42972</v>
      </c>
      <c r="K3073" s="8" t="str">
        <f>IF(Sales_Pipeline[[#This Row],[Close_Date]]="","",TEXT(Sales_Pipeline[[#This Row],[Close_Date]],"ddd"))</f>
        <v>Fri</v>
      </c>
      <c r="L3073" s="8" t="str">
        <f>IF(Sales_Pipeline[[#This Row],[Close_Date]]="","",TEXT(Sales_Pipeline[[#This Row],[Close_Date]],"mmm"))</f>
        <v>Aug</v>
      </c>
      <c r="M3073" s="8" t="str">
        <f>IF(Sales_Pipeline[[#This Row],[Close_Date]]="","","Q"&amp;ROUNDUP(MONTH(Sales_Pipeline[[#This Row],[Close_Date]])/3,0))</f>
        <v>Q3</v>
      </c>
      <c r="N3073" s="2" cm="1">
        <f t="array" ref="N3073">IFERROR(_xlfn.IFS(Sales_Pipeline[[#This Row],[Deal_Stage]]="Won",_xlfn.XLOOKUP(Sales_Pipeline[[#This Row],[Product]],Products!$A$2:$A$8,Products!$C$2:$C$8),Sales_Pipeline[[#This Row],[Deal_Stage]]="Lost",_xlfn.XLOOKUP(Sales_Pipeline[[#This Row],[Product]],Products!$A$2:$A$8,Products!$C$2:$C$8)),"")</f>
        <v>550</v>
      </c>
      <c r="O3073" s="2">
        <v>0</v>
      </c>
    </row>
    <row r="3074" spans="1:15" x14ac:dyDescent="0.3">
      <c r="A3074" t="s">
        <v>3220</v>
      </c>
      <c r="B3074" t="s">
        <v>42</v>
      </c>
      <c r="C3074" t="str">
        <f>_xlfn.XLOOKUP(Sales_Pipeline[[#This Row],[Sales_Agent]],Sales_Teams[Sales_Agent],Sales_Teams[Manager])</f>
        <v>Summer Sewald</v>
      </c>
      <c r="D3074" t="str">
        <f>_xlfn.XLOOKUP(Sales_Pipeline[[#This Row],[Manager]],Sales_Teams[Manager],Sales_Teams[Regional_Office])</f>
        <v>West</v>
      </c>
      <c r="E3074" t="s">
        <v>55</v>
      </c>
      <c r="F3074" t="s">
        <v>211</v>
      </c>
      <c r="G3074" t="str">
        <f>IFERROR(_xlfn.XLOOKUP(Sales_Pipeline[[#This Row],[Account]],Accounts!$A$2:$A$86,Accounts!$F$2:$F$86),"")</f>
        <v>United States</v>
      </c>
      <c r="H3074" t="s">
        <v>57</v>
      </c>
      <c r="I3074" s="3">
        <v>42865</v>
      </c>
      <c r="J3074" s="3">
        <v>42992</v>
      </c>
      <c r="K3074" s="8" t="str">
        <f>IF(Sales_Pipeline[[#This Row],[Close_Date]]="","",TEXT(Sales_Pipeline[[#This Row],[Close_Date]],"ddd"))</f>
        <v>Thu</v>
      </c>
      <c r="L3074" s="8" t="str">
        <f>IF(Sales_Pipeline[[#This Row],[Close_Date]]="","",TEXT(Sales_Pipeline[[#This Row],[Close_Date]],"mmm"))</f>
        <v>Sep</v>
      </c>
      <c r="M3074" s="8" t="str">
        <f>IF(Sales_Pipeline[[#This Row],[Close_Date]]="","","Q"&amp;ROUNDUP(MONTH(Sales_Pipeline[[#This Row],[Close_Date]])/3,0))</f>
        <v>Q3</v>
      </c>
      <c r="N3074" s="2" cm="1">
        <f t="array" ref="N3074">IFERROR(_xlfn.IFS(Sales_Pipeline[[#This Row],[Deal_Stage]]="Won",_xlfn.XLOOKUP(Sales_Pipeline[[#This Row],[Product]],Products!$A$2:$A$8,Products!$C$2:$C$8),Sales_Pipeline[[#This Row],[Deal_Stage]]="Lost",_xlfn.XLOOKUP(Sales_Pipeline[[#This Row],[Product]],Products!$A$2:$A$8,Products!$C$2:$C$8)),"")</f>
        <v>1096</v>
      </c>
      <c r="O3074" s="2">
        <v>1220</v>
      </c>
    </row>
    <row r="3075" spans="1:15" x14ac:dyDescent="0.3">
      <c r="A3075" t="s">
        <v>3221</v>
      </c>
      <c r="B3075" t="s">
        <v>37</v>
      </c>
      <c r="C3075" t="str">
        <f>_xlfn.XLOOKUP(Sales_Pipeline[[#This Row],[Sales_Agent]],Sales_Teams[Sales_Agent],Sales_Teams[Manager])</f>
        <v>Celia Rouche</v>
      </c>
      <c r="D3075" t="str">
        <f>_xlfn.XLOOKUP(Sales_Pipeline[[#This Row],[Manager]],Sales_Teams[Manager],Sales_Teams[Regional_Office])</f>
        <v>West</v>
      </c>
      <c r="E3075" t="s">
        <v>61</v>
      </c>
      <c r="F3075" t="s">
        <v>240</v>
      </c>
      <c r="G3075" t="str">
        <f>IFERROR(_xlfn.XLOOKUP(Sales_Pipeline[[#This Row],[Account]],Accounts!$A$2:$A$86,Accounts!$F$2:$F$86),"")</f>
        <v>United States</v>
      </c>
      <c r="H3075" t="s">
        <v>82</v>
      </c>
      <c r="I3075" s="3">
        <v>42865</v>
      </c>
      <c r="J3075" s="3">
        <v>42877</v>
      </c>
      <c r="K3075" s="8" t="str">
        <f>IF(Sales_Pipeline[[#This Row],[Close_Date]]="","",TEXT(Sales_Pipeline[[#This Row],[Close_Date]],"ddd"))</f>
        <v>Mon</v>
      </c>
      <c r="L3075" s="8" t="str">
        <f>IF(Sales_Pipeline[[#This Row],[Close_Date]]="","",TEXT(Sales_Pipeline[[#This Row],[Close_Date]],"mmm"))</f>
        <v>May</v>
      </c>
      <c r="M3075" s="8" t="str">
        <f>IF(Sales_Pipeline[[#This Row],[Close_Date]]="","","Q"&amp;ROUNDUP(MONTH(Sales_Pipeline[[#This Row],[Close_Date]])/3,0))</f>
        <v>Q2</v>
      </c>
      <c r="N3075" s="2" cm="1">
        <f t="array" ref="N3075">IFERROR(_xlfn.IFS(Sales_Pipeline[[#This Row],[Deal_Stage]]="Won",_xlfn.XLOOKUP(Sales_Pipeline[[#This Row],[Product]],Products!$A$2:$A$8,Products!$C$2:$C$8),Sales_Pipeline[[#This Row],[Deal_Stage]]="Lost",_xlfn.XLOOKUP(Sales_Pipeline[[#This Row],[Product]],Products!$A$2:$A$8,Products!$C$2:$C$8)),"")</f>
        <v>55</v>
      </c>
      <c r="O3075" s="2">
        <v>0</v>
      </c>
    </row>
    <row r="3076" spans="1:15" x14ac:dyDescent="0.3">
      <c r="A3076" t="s">
        <v>3222</v>
      </c>
      <c r="B3076" t="s">
        <v>37</v>
      </c>
      <c r="C3076" t="str">
        <f>_xlfn.XLOOKUP(Sales_Pipeline[[#This Row],[Sales_Agent]],Sales_Teams[Sales_Agent],Sales_Teams[Manager])</f>
        <v>Celia Rouche</v>
      </c>
      <c r="D3076" t="str">
        <f>_xlfn.XLOOKUP(Sales_Pipeline[[#This Row],[Manager]],Sales_Teams[Manager],Sales_Teams[Regional_Office])</f>
        <v>West</v>
      </c>
      <c r="E3076" t="s">
        <v>76</v>
      </c>
      <c r="F3076" t="s">
        <v>288</v>
      </c>
      <c r="G3076" t="str">
        <f>IFERROR(_xlfn.XLOOKUP(Sales_Pipeline[[#This Row],[Account]],Accounts!$A$2:$A$86,Accounts!$F$2:$F$86),"")</f>
        <v>United States</v>
      </c>
      <c r="H3076" t="s">
        <v>82</v>
      </c>
      <c r="I3076" s="3">
        <v>42865</v>
      </c>
      <c r="J3076" s="3">
        <v>42871</v>
      </c>
      <c r="K3076" s="8" t="str">
        <f>IF(Sales_Pipeline[[#This Row],[Close_Date]]="","",TEXT(Sales_Pipeline[[#This Row],[Close_Date]],"ddd"))</f>
        <v>Tue</v>
      </c>
      <c r="L3076" s="8" t="str">
        <f>IF(Sales_Pipeline[[#This Row],[Close_Date]]="","",TEXT(Sales_Pipeline[[#This Row],[Close_Date]],"mmm"))</f>
        <v>May</v>
      </c>
      <c r="M3076" s="8" t="str">
        <f>IF(Sales_Pipeline[[#This Row],[Close_Date]]="","","Q"&amp;ROUNDUP(MONTH(Sales_Pipeline[[#This Row],[Close_Date]])/3,0))</f>
        <v>Q2</v>
      </c>
      <c r="N3076" s="2" cm="1">
        <f t="array" ref="N3076">IFERROR(_xlfn.IFS(Sales_Pipeline[[#This Row],[Deal_Stage]]="Won",_xlfn.XLOOKUP(Sales_Pipeline[[#This Row],[Product]],Products!$A$2:$A$8,Products!$C$2:$C$8),Sales_Pipeline[[#This Row],[Deal_Stage]]="Lost",_xlfn.XLOOKUP(Sales_Pipeline[[#This Row],[Product]],Products!$A$2:$A$8,Products!$C$2:$C$8)),"")</f>
        <v>3393</v>
      </c>
      <c r="O3076" s="2">
        <v>0</v>
      </c>
    </row>
    <row r="3077" spans="1:15" x14ac:dyDescent="0.3">
      <c r="A3077" t="s">
        <v>3223</v>
      </c>
      <c r="B3077" t="s">
        <v>37</v>
      </c>
      <c r="C3077" t="str">
        <f>_xlfn.XLOOKUP(Sales_Pipeline[[#This Row],[Sales_Agent]],Sales_Teams[Sales_Agent],Sales_Teams[Manager])</f>
        <v>Celia Rouche</v>
      </c>
      <c r="D3077" t="str">
        <f>_xlfn.XLOOKUP(Sales_Pipeline[[#This Row],[Manager]],Sales_Teams[Manager],Sales_Teams[Regional_Office])</f>
        <v>West</v>
      </c>
      <c r="E3077" t="s">
        <v>63</v>
      </c>
      <c r="F3077" t="s">
        <v>92</v>
      </c>
      <c r="G3077" t="str">
        <f>IFERROR(_xlfn.XLOOKUP(Sales_Pipeline[[#This Row],[Account]],Accounts!$A$2:$A$86,Accounts!$F$2:$F$86),"")</f>
        <v>United States</v>
      </c>
      <c r="H3077" t="s">
        <v>57</v>
      </c>
      <c r="I3077" s="3">
        <v>42865</v>
      </c>
      <c r="J3077" s="3">
        <v>42982</v>
      </c>
      <c r="K3077" s="8" t="str">
        <f>IF(Sales_Pipeline[[#This Row],[Close_Date]]="","",TEXT(Sales_Pipeline[[#This Row],[Close_Date]],"ddd"))</f>
        <v>Mon</v>
      </c>
      <c r="L3077" s="8" t="str">
        <f>IF(Sales_Pipeline[[#This Row],[Close_Date]]="","",TEXT(Sales_Pipeline[[#This Row],[Close_Date]],"mmm"))</f>
        <v>Sep</v>
      </c>
      <c r="M3077" s="8" t="str">
        <f>IF(Sales_Pipeline[[#This Row],[Close_Date]]="","","Q"&amp;ROUNDUP(MONTH(Sales_Pipeline[[#This Row],[Close_Date]])/3,0))</f>
        <v>Q3</v>
      </c>
      <c r="N3077" s="2" cm="1">
        <f t="array" ref="N3077">IFERROR(_xlfn.IFS(Sales_Pipeline[[#This Row],[Deal_Stage]]="Won",_xlfn.XLOOKUP(Sales_Pipeline[[#This Row],[Product]],Products!$A$2:$A$8,Products!$C$2:$C$8),Sales_Pipeline[[#This Row],[Deal_Stage]]="Lost",_xlfn.XLOOKUP(Sales_Pipeline[[#This Row],[Product]],Products!$A$2:$A$8,Products!$C$2:$C$8)),"")</f>
        <v>550</v>
      </c>
      <c r="O3077" s="2">
        <v>464</v>
      </c>
    </row>
    <row r="3078" spans="1:15" x14ac:dyDescent="0.3">
      <c r="A3078" t="s">
        <v>3224</v>
      </c>
      <c r="B3078" t="s">
        <v>12</v>
      </c>
      <c r="C3078" t="str">
        <f>_xlfn.XLOOKUP(Sales_Pipeline[[#This Row],[Sales_Agent]],Sales_Teams[Sales_Agent],Sales_Teams[Manager])</f>
        <v>Melvin Marxen</v>
      </c>
      <c r="D3078" t="str">
        <f>_xlfn.XLOOKUP(Sales_Pipeline[[#This Row],[Manager]],Sales_Teams[Manager],Sales_Teams[Regional_Office])</f>
        <v>Central</v>
      </c>
      <c r="E3078" t="s">
        <v>76</v>
      </c>
      <c r="F3078" t="s">
        <v>81</v>
      </c>
      <c r="G3078" t="str">
        <f>IFERROR(_xlfn.XLOOKUP(Sales_Pipeline[[#This Row],[Account]],Accounts!$A$2:$A$86,Accounts!$F$2:$F$86),"")</f>
        <v>Italy</v>
      </c>
      <c r="H3078" t="s">
        <v>57</v>
      </c>
      <c r="I3078" s="3">
        <v>42865</v>
      </c>
      <c r="J3078" s="3">
        <v>42879</v>
      </c>
      <c r="K3078" s="8" t="str">
        <f>IF(Sales_Pipeline[[#This Row],[Close_Date]]="","",TEXT(Sales_Pipeline[[#This Row],[Close_Date]],"ddd"))</f>
        <v>Wed</v>
      </c>
      <c r="L3078" s="8" t="str">
        <f>IF(Sales_Pipeline[[#This Row],[Close_Date]]="","",TEXT(Sales_Pipeline[[#This Row],[Close_Date]],"mmm"))</f>
        <v>May</v>
      </c>
      <c r="M3078" s="8" t="str">
        <f>IF(Sales_Pipeline[[#This Row],[Close_Date]]="","","Q"&amp;ROUNDUP(MONTH(Sales_Pipeline[[#This Row],[Close_Date]])/3,0))</f>
        <v>Q2</v>
      </c>
      <c r="N3078" s="2" cm="1">
        <f t="array" ref="N3078">IFERROR(_xlfn.IFS(Sales_Pipeline[[#This Row],[Deal_Stage]]="Won",_xlfn.XLOOKUP(Sales_Pipeline[[#This Row],[Product]],Products!$A$2:$A$8,Products!$C$2:$C$8),Sales_Pipeline[[#This Row],[Deal_Stage]]="Lost",_xlfn.XLOOKUP(Sales_Pipeline[[#This Row],[Product]],Products!$A$2:$A$8,Products!$C$2:$C$8)),"")</f>
        <v>3393</v>
      </c>
      <c r="O3078" s="2">
        <v>3604</v>
      </c>
    </row>
    <row r="3079" spans="1:15" x14ac:dyDescent="0.3">
      <c r="A3079" t="s">
        <v>3225</v>
      </c>
      <c r="B3079" t="s">
        <v>9</v>
      </c>
      <c r="C3079" t="str">
        <f>_xlfn.XLOOKUP(Sales_Pipeline[[#This Row],[Sales_Agent]],Sales_Teams[Sales_Agent],Sales_Teams[Manager])</f>
        <v>Dustin Brinkmann</v>
      </c>
      <c r="D3079" t="str">
        <f>_xlfn.XLOOKUP(Sales_Pipeline[[#This Row],[Manager]],Sales_Teams[Manager],Sales_Teams[Regional_Office])</f>
        <v>Central</v>
      </c>
      <c r="E3079" t="s">
        <v>63</v>
      </c>
      <c r="F3079" t="s">
        <v>150</v>
      </c>
      <c r="G3079" t="str">
        <f>IFERROR(_xlfn.XLOOKUP(Sales_Pipeline[[#This Row],[Account]],Accounts!$A$2:$A$86,Accounts!$F$2:$F$86),"")</f>
        <v>United States</v>
      </c>
      <c r="H3079" t="s">
        <v>57</v>
      </c>
      <c r="I3079" s="3">
        <v>42865</v>
      </c>
      <c r="J3079" s="3">
        <v>42968</v>
      </c>
      <c r="K3079" s="8" t="str">
        <f>IF(Sales_Pipeline[[#This Row],[Close_Date]]="","",TEXT(Sales_Pipeline[[#This Row],[Close_Date]],"ddd"))</f>
        <v>Mon</v>
      </c>
      <c r="L3079" s="8" t="str">
        <f>IF(Sales_Pipeline[[#This Row],[Close_Date]]="","",TEXT(Sales_Pipeline[[#This Row],[Close_Date]],"mmm"))</f>
        <v>Aug</v>
      </c>
      <c r="M3079" s="8" t="str">
        <f>IF(Sales_Pipeline[[#This Row],[Close_Date]]="","","Q"&amp;ROUNDUP(MONTH(Sales_Pipeline[[#This Row],[Close_Date]])/3,0))</f>
        <v>Q3</v>
      </c>
      <c r="N3079" s="2" cm="1">
        <f t="array" ref="N3079">IFERROR(_xlfn.IFS(Sales_Pipeline[[#This Row],[Deal_Stage]]="Won",_xlfn.XLOOKUP(Sales_Pipeline[[#This Row],[Product]],Products!$A$2:$A$8,Products!$C$2:$C$8),Sales_Pipeline[[#This Row],[Deal_Stage]]="Lost",_xlfn.XLOOKUP(Sales_Pipeline[[#This Row],[Product]],Products!$A$2:$A$8,Products!$C$2:$C$8)),"")</f>
        <v>550</v>
      </c>
      <c r="O3079" s="2">
        <v>529</v>
      </c>
    </row>
    <row r="3080" spans="1:15" x14ac:dyDescent="0.3">
      <c r="A3080" t="s">
        <v>3226</v>
      </c>
      <c r="B3080" t="s">
        <v>14</v>
      </c>
      <c r="C3080" t="str">
        <f>_xlfn.XLOOKUP(Sales_Pipeline[[#This Row],[Sales_Agent]],Sales_Teams[Sales_Agent],Sales_Teams[Manager])</f>
        <v>Melvin Marxen</v>
      </c>
      <c r="D3080" t="str">
        <f>_xlfn.XLOOKUP(Sales_Pipeline[[#This Row],[Manager]],Sales_Teams[Manager],Sales_Teams[Regional_Office])</f>
        <v>Central</v>
      </c>
      <c r="E3080" t="s">
        <v>55</v>
      </c>
      <c r="F3080" t="s">
        <v>187</v>
      </c>
      <c r="G3080" t="str">
        <f>IFERROR(_xlfn.XLOOKUP(Sales_Pipeline[[#This Row],[Account]],Accounts!$A$2:$A$86,Accounts!$F$2:$F$86),"")</f>
        <v>United States</v>
      </c>
      <c r="H3080" t="s">
        <v>82</v>
      </c>
      <c r="I3080" s="3">
        <v>42865</v>
      </c>
      <c r="J3080" s="3">
        <v>42997</v>
      </c>
      <c r="K3080" s="8" t="str">
        <f>IF(Sales_Pipeline[[#This Row],[Close_Date]]="","",TEXT(Sales_Pipeline[[#This Row],[Close_Date]],"ddd"))</f>
        <v>Tue</v>
      </c>
      <c r="L3080" s="8" t="str">
        <f>IF(Sales_Pipeline[[#This Row],[Close_Date]]="","",TEXT(Sales_Pipeline[[#This Row],[Close_Date]],"mmm"))</f>
        <v>Sep</v>
      </c>
      <c r="M3080" s="8" t="str">
        <f>IF(Sales_Pipeline[[#This Row],[Close_Date]]="","","Q"&amp;ROUNDUP(MONTH(Sales_Pipeline[[#This Row],[Close_Date]])/3,0))</f>
        <v>Q3</v>
      </c>
      <c r="N3080" s="2" cm="1">
        <f t="array" ref="N3080">IFERROR(_xlfn.IFS(Sales_Pipeline[[#This Row],[Deal_Stage]]="Won",_xlfn.XLOOKUP(Sales_Pipeline[[#This Row],[Product]],Products!$A$2:$A$8,Products!$C$2:$C$8),Sales_Pipeline[[#This Row],[Deal_Stage]]="Lost",_xlfn.XLOOKUP(Sales_Pipeline[[#This Row],[Product]],Products!$A$2:$A$8,Products!$C$2:$C$8)),"")</f>
        <v>1096</v>
      </c>
      <c r="O3080" s="2">
        <v>0</v>
      </c>
    </row>
    <row r="3081" spans="1:15" x14ac:dyDescent="0.3">
      <c r="A3081" t="s">
        <v>3227</v>
      </c>
      <c r="B3081" t="s">
        <v>35</v>
      </c>
      <c r="C3081" t="str">
        <f>_xlfn.XLOOKUP(Sales_Pipeline[[#This Row],[Sales_Agent]],Sales_Teams[Sales_Agent],Sales_Teams[Manager])</f>
        <v>Celia Rouche</v>
      </c>
      <c r="D3081" t="str">
        <f>_xlfn.XLOOKUP(Sales_Pipeline[[#This Row],[Manager]],Sales_Teams[Manager],Sales_Teams[Regional_Office])</f>
        <v>West</v>
      </c>
      <c r="E3081" t="s">
        <v>76</v>
      </c>
      <c r="F3081" t="s">
        <v>125</v>
      </c>
      <c r="G3081" t="str">
        <f>IFERROR(_xlfn.XLOOKUP(Sales_Pipeline[[#This Row],[Account]],Accounts!$A$2:$A$86,Accounts!$F$2:$F$86),"")</f>
        <v>United States</v>
      </c>
      <c r="H3081" t="s">
        <v>82</v>
      </c>
      <c r="I3081" s="3">
        <v>42865</v>
      </c>
      <c r="J3081" s="3">
        <v>42873</v>
      </c>
      <c r="K3081" s="8" t="str">
        <f>IF(Sales_Pipeline[[#This Row],[Close_Date]]="","",TEXT(Sales_Pipeline[[#This Row],[Close_Date]],"ddd"))</f>
        <v>Thu</v>
      </c>
      <c r="L3081" s="8" t="str">
        <f>IF(Sales_Pipeline[[#This Row],[Close_Date]]="","",TEXT(Sales_Pipeline[[#This Row],[Close_Date]],"mmm"))</f>
        <v>May</v>
      </c>
      <c r="M3081" s="8" t="str">
        <f>IF(Sales_Pipeline[[#This Row],[Close_Date]]="","","Q"&amp;ROUNDUP(MONTH(Sales_Pipeline[[#This Row],[Close_Date]])/3,0))</f>
        <v>Q2</v>
      </c>
      <c r="N3081" s="2" cm="1">
        <f t="array" ref="N3081">IFERROR(_xlfn.IFS(Sales_Pipeline[[#This Row],[Deal_Stage]]="Won",_xlfn.XLOOKUP(Sales_Pipeline[[#This Row],[Product]],Products!$A$2:$A$8,Products!$C$2:$C$8),Sales_Pipeline[[#This Row],[Deal_Stage]]="Lost",_xlfn.XLOOKUP(Sales_Pipeline[[#This Row],[Product]],Products!$A$2:$A$8,Products!$C$2:$C$8)),"")</f>
        <v>3393</v>
      </c>
      <c r="O3081" s="2">
        <v>0</v>
      </c>
    </row>
    <row r="3082" spans="1:15" x14ac:dyDescent="0.3">
      <c r="A3082" t="s">
        <v>3228</v>
      </c>
      <c r="B3082" t="s">
        <v>21</v>
      </c>
      <c r="C3082" t="str">
        <f>_xlfn.XLOOKUP(Sales_Pipeline[[#This Row],[Sales_Agent]],Sales_Teams[Sales_Agent],Sales_Teams[Manager])</f>
        <v>Cara Losch</v>
      </c>
      <c r="D3082" t="str">
        <f>_xlfn.XLOOKUP(Sales_Pipeline[[#This Row],[Manager]],Sales_Teams[Manager],Sales_Teams[Regional_Office])</f>
        <v>East</v>
      </c>
      <c r="E3082" t="s">
        <v>61</v>
      </c>
      <c r="F3082" t="s">
        <v>209</v>
      </c>
      <c r="G3082" t="str">
        <f>IFERROR(_xlfn.XLOOKUP(Sales_Pipeline[[#This Row],[Account]],Accounts!$A$2:$A$86,Accounts!$F$2:$F$86),"")</f>
        <v>United States</v>
      </c>
      <c r="H3082" t="s">
        <v>57</v>
      </c>
      <c r="I3082" s="3">
        <v>42865</v>
      </c>
      <c r="J3082" s="3">
        <v>42867</v>
      </c>
      <c r="K3082" s="8" t="str">
        <f>IF(Sales_Pipeline[[#This Row],[Close_Date]]="","",TEXT(Sales_Pipeline[[#This Row],[Close_Date]],"ddd"))</f>
        <v>Fri</v>
      </c>
      <c r="L3082" s="8" t="str">
        <f>IF(Sales_Pipeline[[#This Row],[Close_Date]]="","",TEXT(Sales_Pipeline[[#This Row],[Close_Date]],"mmm"))</f>
        <v>May</v>
      </c>
      <c r="M3082" s="8" t="str">
        <f>IF(Sales_Pipeline[[#This Row],[Close_Date]]="","","Q"&amp;ROUNDUP(MONTH(Sales_Pipeline[[#This Row],[Close_Date]])/3,0))</f>
        <v>Q2</v>
      </c>
      <c r="N3082" s="2" cm="1">
        <f t="array" ref="N3082">IFERROR(_xlfn.IFS(Sales_Pipeline[[#This Row],[Deal_Stage]]="Won",_xlfn.XLOOKUP(Sales_Pipeline[[#This Row],[Product]],Products!$A$2:$A$8,Products!$C$2:$C$8),Sales_Pipeline[[#This Row],[Deal_Stage]]="Lost",_xlfn.XLOOKUP(Sales_Pipeline[[#This Row],[Product]],Products!$A$2:$A$8,Products!$C$2:$C$8)),"")</f>
        <v>55</v>
      </c>
      <c r="O3082" s="2">
        <v>54</v>
      </c>
    </row>
    <row r="3083" spans="1:15" x14ac:dyDescent="0.3">
      <c r="A3083" t="s">
        <v>3229</v>
      </c>
      <c r="B3083" t="s">
        <v>32</v>
      </c>
      <c r="C3083" t="str">
        <f>_xlfn.XLOOKUP(Sales_Pipeline[[#This Row],[Sales_Agent]],Sales_Teams[Sales_Agent],Sales_Teams[Manager])</f>
        <v>Celia Rouche</v>
      </c>
      <c r="D3083" t="str">
        <f>_xlfn.XLOOKUP(Sales_Pipeline[[#This Row],[Manager]],Sales_Teams[Manager],Sales_Teams[Regional_Office])</f>
        <v>West</v>
      </c>
      <c r="E3083" t="s">
        <v>63</v>
      </c>
      <c r="F3083" t="s">
        <v>141</v>
      </c>
      <c r="G3083" t="str">
        <f>IFERROR(_xlfn.XLOOKUP(Sales_Pipeline[[#This Row],[Account]],Accounts!$A$2:$A$86,Accounts!$F$2:$F$86),"")</f>
        <v>United States</v>
      </c>
      <c r="H3083" t="s">
        <v>77</v>
      </c>
      <c r="I3083" s="3">
        <v>42865</v>
      </c>
      <c r="K3083" s="8" t="str">
        <f>IF(Sales_Pipeline[[#This Row],[Close_Date]]="","",TEXT(Sales_Pipeline[[#This Row],[Close_Date]],"ddd"))</f>
        <v/>
      </c>
      <c r="L3083" s="8" t="str">
        <f>IF(Sales_Pipeline[[#This Row],[Close_Date]]="","",TEXT(Sales_Pipeline[[#This Row],[Close_Date]],"mmm"))</f>
        <v/>
      </c>
      <c r="M3083" s="8" t="str">
        <f>IF(Sales_Pipeline[[#This Row],[Close_Date]]="","","Q"&amp;ROUNDUP(MONTH(Sales_Pipeline[[#This Row],[Close_Date]])/3,0))</f>
        <v/>
      </c>
      <c r="N3083" s="2" t="str" cm="1">
        <f t="array" ref="N3083">IFERROR(_xlfn.IFS(Sales_Pipeline[[#This Row],[Deal_Stage]]="Won",_xlfn.XLOOKUP(Sales_Pipeline[[#This Row],[Product]],Products!$A$2:$A$8,Products!$C$2:$C$8),Sales_Pipeline[[#This Row],[Deal_Stage]]="Lost",_xlfn.XLOOKUP(Sales_Pipeline[[#This Row],[Product]],Products!$A$2:$A$8,Products!$C$2:$C$8)),"")</f>
        <v/>
      </c>
      <c r="O3083" s="2">
        <v>0</v>
      </c>
    </row>
    <row r="3084" spans="1:15" x14ac:dyDescent="0.3">
      <c r="A3084" t="s">
        <v>3230</v>
      </c>
      <c r="B3084" t="s">
        <v>17</v>
      </c>
      <c r="C3084" t="str">
        <f>_xlfn.XLOOKUP(Sales_Pipeline[[#This Row],[Sales_Agent]],Sales_Teams[Sales_Agent],Sales_Teams[Manager])</f>
        <v>Cara Losch</v>
      </c>
      <c r="D3084" t="str">
        <f>_xlfn.XLOOKUP(Sales_Pipeline[[#This Row],[Manager]],Sales_Teams[Manager],Sales_Teams[Regional_Office])</f>
        <v>East</v>
      </c>
      <c r="E3084" t="s">
        <v>55</v>
      </c>
      <c r="F3084" t="s">
        <v>123</v>
      </c>
      <c r="G3084" t="str">
        <f>IFERROR(_xlfn.XLOOKUP(Sales_Pipeline[[#This Row],[Account]],Accounts!$A$2:$A$86,Accounts!$F$2:$F$86),"")</f>
        <v>United States</v>
      </c>
      <c r="H3084" t="s">
        <v>57</v>
      </c>
      <c r="I3084" s="3">
        <v>42865</v>
      </c>
      <c r="J3084" s="3">
        <v>42883</v>
      </c>
      <c r="K3084" s="8" t="str">
        <f>IF(Sales_Pipeline[[#This Row],[Close_Date]]="","",TEXT(Sales_Pipeline[[#This Row],[Close_Date]],"ddd"))</f>
        <v>Sun</v>
      </c>
      <c r="L3084" s="8" t="str">
        <f>IF(Sales_Pipeline[[#This Row],[Close_Date]]="","",TEXT(Sales_Pipeline[[#This Row],[Close_Date]],"mmm"))</f>
        <v>May</v>
      </c>
      <c r="M3084" s="8" t="str">
        <f>IF(Sales_Pipeline[[#This Row],[Close_Date]]="","","Q"&amp;ROUNDUP(MONTH(Sales_Pipeline[[#This Row],[Close_Date]])/3,0))</f>
        <v>Q2</v>
      </c>
      <c r="N3084" s="2" cm="1">
        <f t="array" ref="N3084">IFERROR(_xlfn.IFS(Sales_Pipeline[[#This Row],[Deal_Stage]]="Won",_xlfn.XLOOKUP(Sales_Pipeline[[#This Row],[Product]],Products!$A$2:$A$8,Products!$C$2:$C$8),Sales_Pipeline[[#This Row],[Deal_Stage]]="Lost",_xlfn.XLOOKUP(Sales_Pipeline[[#This Row],[Product]],Products!$A$2:$A$8,Products!$C$2:$C$8)),"")</f>
        <v>1096</v>
      </c>
      <c r="O3084" s="2">
        <v>1022</v>
      </c>
    </row>
    <row r="3085" spans="1:15" x14ac:dyDescent="0.3">
      <c r="A3085" t="s">
        <v>3231</v>
      </c>
      <c r="B3085" t="s">
        <v>3</v>
      </c>
      <c r="C3085" t="str">
        <f>_xlfn.XLOOKUP(Sales_Pipeline[[#This Row],[Sales_Agent]],Sales_Teams[Sales_Agent],Sales_Teams[Manager])</f>
        <v>Dustin Brinkmann</v>
      </c>
      <c r="D3085" t="str">
        <f>_xlfn.XLOOKUP(Sales_Pipeline[[#This Row],[Manager]],Sales_Teams[Manager],Sales_Teams[Regional_Office])</f>
        <v>Central</v>
      </c>
      <c r="E3085" t="s">
        <v>55</v>
      </c>
      <c r="F3085" t="s">
        <v>68</v>
      </c>
      <c r="G3085" t="str">
        <f>IFERROR(_xlfn.XLOOKUP(Sales_Pipeline[[#This Row],[Account]],Accounts!$A$2:$A$86,Accounts!$F$2:$F$86),"")</f>
        <v>United States</v>
      </c>
      <c r="H3085" t="s">
        <v>82</v>
      </c>
      <c r="I3085" s="3">
        <v>42866</v>
      </c>
      <c r="J3085" s="3">
        <v>42950</v>
      </c>
      <c r="K3085" s="8" t="str">
        <f>IF(Sales_Pipeline[[#This Row],[Close_Date]]="","",TEXT(Sales_Pipeline[[#This Row],[Close_Date]],"ddd"))</f>
        <v>Thu</v>
      </c>
      <c r="L3085" s="8" t="str">
        <f>IF(Sales_Pipeline[[#This Row],[Close_Date]]="","",TEXT(Sales_Pipeline[[#This Row],[Close_Date]],"mmm"))</f>
        <v>Aug</v>
      </c>
      <c r="M3085" s="8" t="str">
        <f>IF(Sales_Pipeline[[#This Row],[Close_Date]]="","","Q"&amp;ROUNDUP(MONTH(Sales_Pipeline[[#This Row],[Close_Date]])/3,0))</f>
        <v>Q3</v>
      </c>
      <c r="N3085" s="2" cm="1">
        <f t="array" ref="N3085">IFERROR(_xlfn.IFS(Sales_Pipeline[[#This Row],[Deal_Stage]]="Won",_xlfn.XLOOKUP(Sales_Pipeline[[#This Row],[Product]],Products!$A$2:$A$8,Products!$C$2:$C$8),Sales_Pipeline[[#This Row],[Deal_Stage]]="Lost",_xlfn.XLOOKUP(Sales_Pipeline[[#This Row],[Product]],Products!$A$2:$A$8,Products!$C$2:$C$8)),"")</f>
        <v>1096</v>
      </c>
      <c r="O3085" s="2">
        <v>0</v>
      </c>
    </row>
    <row r="3086" spans="1:15" x14ac:dyDescent="0.3">
      <c r="A3086" t="s">
        <v>3232</v>
      </c>
      <c r="B3086" t="s">
        <v>3</v>
      </c>
      <c r="C3086" t="str">
        <f>_xlfn.XLOOKUP(Sales_Pipeline[[#This Row],[Sales_Agent]],Sales_Teams[Sales_Agent],Sales_Teams[Manager])</f>
        <v>Dustin Brinkmann</v>
      </c>
      <c r="D3086" t="str">
        <f>_xlfn.XLOOKUP(Sales_Pipeline[[#This Row],[Manager]],Sales_Teams[Manager],Sales_Teams[Regional_Office])</f>
        <v>Central</v>
      </c>
      <c r="E3086" t="s">
        <v>61</v>
      </c>
      <c r="F3086" t="s">
        <v>214</v>
      </c>
      <c r="G3086" t="str">
        <f>IFERROR(_xlfn.XLOOKUP(Sales_Pipeline[[#This Row],[Account]],Accounts!$A$2:$A$86,Accounts!$F$2:$F$86),"")</f>
        <v>United States</v>
      </c>
      <c r="H3086" t="s">
        <v>57</v>
      </c>
      <c r="I3086" s="3">
        <v>42866</v>
      </c>
      <c r="J3086" s="3">
        <v>42881</v>
      </c>
      <c r="K3086" s="8" t="str">
        <f>IF(Sales_Pipeline[[#This Row],[Close_Date]]="","",TEXT(Sales_Pipeline[[#This Row],[Close_Date]],"ddd"))</f>
        <v>Fri</v>
      </c>
      <c r="L3086" s="8" t="str">
        <f>IF(Sales_Pipeline[[#This Row],[Close_Date]]="","",TEXT(Sales_Pipeline[[#This Row],[Close_Date]],"mmm"))</f>
        <v>May</v>
      </c>
      <c r="M3086" s="8" t="str">
        <f>IF(Sales_Pipeline[[#This Row],[Close_Date]]="","","Q"&amp;ROUNDUP(MONTH(Sales_Pipeline[[#This Row],[Close_Date]])/3,0))</f>
        <v>Q2</v>
      </c>
      <c r="N3086" s="2" cm="1">
        <f t="array" ref="N3086">IFERROR(_xlfn.IFS(Sales_Pipeline[[#This Row],[Deal_Stage]]="Won",_xlfn.XLOOKUP(Sales_Pipeline[[#This Row],[Product]],Products!$A$2:$A$8,Products!$C$2:$C$8),Sales_Pipeline[[#This Row],[Deal_Stage]]="Lost",_xlfn.XLOOKUP(Sales_Pipeline[[#This Row],[Product]],Products!$A$2:$A$8,Products!$C$2:$C$8)),"")</f>
        <v>55</v>
      </c>
      <c r="O3086" s="2">
        <v>52</v>
      </c>
    </row>
    <row r="3087" spans="1:15" x14ac:dyDescent="0.3">
      <c r="A3087" t="s">
        <v>3233</v>
      </c>
      <c r="B3087" t="s">
        <v>30</v>
      </c>
      <c r="C3087" t="str">
        <f>_xlfn.XLOOKUP(Sales_Pipeline[[#This Row],[Sales_Agent]],Sales_Teams[Sales_Agent],Sales_Teams[Manager])</f>
        <v>Rocco Neubert</v>
      </c>
      <c r="D3087" t="str">
        <f>_xlfn.XLOOKUP(Sales_Pipeline[[#This Row],[Manager]],Sales_Teams[Manager],Sales_Teams[Regional_Office])</f>
        <v>East</v>
      </c>
      <c r="E3087" t="s">
        <v>63</v>
      </c>
      <c r="F3087" t="s">
        <v>209</v>
      </c>
      <c r="G3087" t="str">
        <f>IFERROR(_xlfn.XLOOKUP(Sales_Pipeline[[#This Row],[Account]],Accounts!$A$2:$A$86,Accounts!$F$2:$F$86),"")</f>
        <v>United States</v>
      </c>
      <c r="H3087" t="s">
        <v>77</v>
      </c>
      <c r="I3087" s="3">
        <v>42866</v>
      </c>
      <c r="K3087" s="8" t="str">
        <f>IF(Sales_Pipeline[[#This Row],[Close_Date]]="","",TEXT(Sales_Pipeline[[#This Row],[Close_Date]],"ddd"))</f>
        <v/>
      </c>
      <c r="L3087" s="8" t="str">
        <f>IF(Sales_Pipeline[[#This Row],[Close_Date]]="","",TEXT(Sales_Pipeline[[#This Row],[Close_Date]],"mmm"))</f>
        <v/>
      </c>
      <c r="M3087" s="8" t="str">
        <f>IF(Sales_Pipeline[[#This Row],[Close_Date]]="","","Q"&amp;ROUNDUP(MONTH(Sales_Pipeline[[#This Row],[Close_Date]])/3,0))</f>
        <v/>
      </c>
      <c r="N3087" s="2" t="str" cm="1">
        <f t="array" ref="N3087">IFERROR(_xlfn.IFS(Sales_Pipeline[[#This Row],[Deal_Stage]]="Won",_xlfn.XLOOKUP(Sales_Pipeline[[#This Row],[Product]],Products!$A$2:$A$8,Products!$C$2:$C$8),Sales_Pipeline[[#This Row],[Deal_Stage]]="Lost",_xlfn.XLOOKUP(Sales_Pipeline[[#This Row],[Product]],Products!$A$2:$A$8,Products!$C$2:$C$8)),"")</f>
        <v/>
      </c>
      <c r="O3087" s="2">
        <v>0</v>
      </c>
    </row>
    <row r="3088" spans="1:15" x14ac:dyDescent="0.3">
      <c r="A3088" t="s">
        <v>3234</v>
      </c>
      <c r="B3088" t="s">
        <v>27</v>
      </c>
      <c r="C3088" t="str">
        <f>_xlfn.XLOOKUP(Sales_Pipeline[[#This Row],[Sales_Agent]],Sales_Teams[Sales_Agent],Sales_Teams[Manager])</f>
        <v>Rocco Neubert</v>
      </c>
      <c r="D3088" t="str">
        <f>_xlfn.XLOOKUP(Sales_Pipeline[[#This Row],[Manager]],Sales_Teams[Manager],Sales_Teams[Regional_Office])</f>
        <v>East</v>
      </c>
      <c r="E3088" t="s">
        <v>63</v>
      </c>
      <c r="F3088" t="s">
        <v>388</v>
      </c>
      <c r="G3088" t="str">
        <f>IFERROR(_xlfn.XLOOKUP(Sales_Pipeline[[#This Row],[Account]],Accounts!$A$2:$A$86,Accounts!$F$2:$F$86),"")</f>
        <v>China</v>
      </c>
      <c r="H3088" t="s">
        <v>77</v>
      </c>
      <c r="I3088" s="3">
        <v>42866</v>
      </c>
      <c r="K3088" s="8" t="str">
        <f>IF(Sales_Pipeline[[#This Row],[Close_Date]]="","",TEXT(Sales_Pipeline[[#This Row],[Close_Date]],"ddd"))</f>
        <v/>
      </c>
      <c r="L3088" s="8" t="str">
        <f>IF(Sales_Pipeline[[#This Row],[Close_Date]]="","",TEXT(Sales_Pipeline[[#This Row],[Close_Date]],"mmm"))</f>
        <v/>
      </c>
      <c r="M3088" s="8" t="str">
        <f>IF(Sales_Pipeline[[#This Row],[Close_Date]]="","","Q"&amp;ROUNDUP(MONTH(Sales_Pipeline[[#This Row],[Close_Date]])/3,0))</f>
        <v/>
      </c>
      <c r="N3088" s="2" t="str" cm="1">
        <f t="array" ref="N3088">IFERROR(_xlfn.IFS(Sales_Pipeline[[#This Row],[Deal_Stage]]="Won",_xlfn.XLOOKUP(Sales_Pipeline[[#This Row],[Product]],Products!$A$2:$A$8,Products!$C$2:$C$8),Sales_Pipeline[[#This Row],[Deal_Stage]]="Lost",_xlfn.XLOOKUP(Sales_Pipeline[[#This Row],[Product]],Products!$A$2:$A$8,Products!$C$2:$C$8)),"")</f>
        <v/>
      </c>
      <c r="O3088" s="2">
        <v>0</v>
      </c>
    </row>
    <row r="3089" spans="1:15" x14ac:dyDescent="0.3">
      <c r="A3089" t="s">
        <v>3235</v>
      </c>
      <c r="B3089" t="s">
        <v>20</v>
      </c>
      <c r="C3089" t="str">
        <f>_xlfn.XLOOKUP(Sales_Pipeline[[#This Row],[Sales_Agent]],Sales_Teams[Sales_Agent],Sales_Teams[Manager])</f>
        <v>Cara Losch</v>
      </c>
      <c r="D3089" t="str">
        <f>_xlfn.XLOOKUP(Sales_Pipeline[[#This Row],[Manager]],Sales_Teams[Manager],Sales_Teams[Regional_Office])</f>
        <v>East</v>
      </c>
      <c r="E3089" t="s">
        <v>61</v>
      </c>
      <c r="G3089" t="str">
        <f>IFERROR(_xlfn.XLOOKUP(Sales_Pipeline[[#This Row],[Account]],Accounts!$A$2:$A$86,Accounts!$F$2:$F$86),"")</f>
        <v/>
      </c>
      <c r="H3089" t="s">
        <v>77</v>
      </c>
      <c r="I3089" s="3">
        <v>42866</v>
      </c>
      <c r="K3089" s="8" t="str">
        <f>IF(Sales_Pipeline[[#This Row],[Close_Date]]="","",TEXT(Sales_Pipeline[[#This Row],[Close_Date]],"ddd"))</f>
        <v/>
      </c>
      <c r="L3089" s="8" t="str">
        <f>IF(Sales_Pipeline[[#This Row],[Close_Date]]="","",TEXT(Sales_Pipeline[[#This Row],[Close_Date]],"mmm"))</f>
        <v/>
      </c>
      <c r="M3089" s="8" t="str">
        <f>IF(Sales_Pipeline[[#This Row],[Close_Date]]="","","Q"&amp;ROUNDUP(MONTH(Sales_Pipeline[[#This Row],[Close_Date]])/3,0))</f>
        <v/>
      </c>
      <c r="N3089" s="2" t="str" cm="1">
        <f t="array" ref="N3089">IFERROR(_xlfn.IFS(Sales_Pipeline[[#This Row],[Deal_Stage]]="Won",_xlfn.XLOOKUP(Sales_Pipeline[[#This Row],[Product]],Products!$A$2:$A$8,Products!$C$2:$C$8),Sales_Pipeline[[#This Row],[Deal_Stage]]="Lost",_xlfn.XLOOKUP(Sales_Pipeline[[#This Row],[Product]],Products!$A$2:$A$8,Products!$C$2:$C$8)),"")</f>
        <v/>
      </c>
      <c r="O3089" s="2">
        <v>0</v>
      </c>
    </row>
    <row r="3090" spans="1:15" x14ac:dyDescent="0.3">
      <c r="A3090" t="s">
        <v>3236</v>
      </c>
      <c r="B3090" t="s">
        <v>15</v>
      </c>
      <c r="C3090" t="str">
        <f>_xlfn.XLOOKUP(Sales_Pipeline[[#This Row],[Sales_Agent]],Sales_Teams[Sales_Agent],Sales_Teams[Manager])</f>
        <v>Melvin Marxen</v>
      </c>
      <c r="D3090" t="str">
        <f>_xlfn.XLOOKUP(Sales_Pipeline[[#This Row],[Manager]],Sales_Teams[Manager],Sales_Teams[Regional_Office])</f>
        <v>Central</v>
      </c>
      <c r="E3090" t="s">
        <v>8953</v>
      </c>
      <c r="F3090" t="s">
        <v>79</v>
      </c>
      <c r="G3090" t="str">
        <f>IFERROR(_xlfn.XLOOKUP(Sales_Pipeline[[#This Row],[Account]],Accounts!$A$2:$A$86,Accounts!$F$2:$F$86),"")</f>
        <v>Philipines</v>
      </c>
      <c r="H3090" t="s">
        <v>57</v>
      </c>
      <c r="I3090" s="3">
        <v>42866</v>
      </c>
      <c r="J3090" s="3">
        <v>42958</v>
      </c>
      <c r="K3090" s="8" t="str">
        <f>IF(Sales_Pipeline[[#This Row],[Close_Date]]="","",TEXT(Sales_Pipeline[[#This Row],[Close_Date]],"ddd"))</f>
        <v>Fri</v>
      </c>
      <c r="L3090" s="8" t="str">
        <f>IF(Sales_Pipeline[[#This Row],[Close_Date]]="","",TEXT(Sales_Pipeline[[#This Row],[Close_Date]],"mmm"))</f>
        <v>Aug</v>
      </c>
      <c r="M3090" s="8" t="str">
        <f>IF(Sales_Pipeline[[#This Row],[Close_Date]]="","","Q"&amp;ROUNDUP(MONTH(Sales_Pipeline[[#This Row],[Close_Date]])/3,0))</f>
        <v>Q3</v>
      </c>
      <c r="N3090" s="2" cm="1">
        <f t="array" ref="N3090">IFERROR(_xlfn.IFS(Sales_Pipeline[[#This Row],[Deal_Stage]]="Won",_xlfn.XLOOKUP(Sales_Pipeline[[#This Row],[Product]],Products!$A$2:$A$8,Products!$C$2:$C$8),Sales_Pipeline[[#This Row],[Deal_Stage]]="Lost",_xlfn.XLOOKUP(Sales_Pipeline[[#This Row],[Product]],Products!$A$2:$A$8,Products!$C$2:$C$8)),"")</f>
        <v>4821</v>
      </c>
      <c r="O3090" s="2">
        <v>5037</v>
      </c>
    </row>
    <row r="3091" spans="1:15" x14ac:dyDescent="0.3">
      <c r="A3091" t="s">
        <v>3237</v>
      </c>
      <c r="B3091" t="s">
        <v>15</v>
      </c>
      <c r="C3091" t="str">
        <f>_xlfn.XLOOKUP(Sales_Pipeline[[#This Row],[Sales_Agent]],Sales_Teams[Sales_Agent],Sales_Teams[Manager])</f>
        <v>Melvin Marxen</v>
      </c>
      <c r="D3091" t="str">
        <f>_xlfn.XLOOKUP(Sales_Pipeline[[#This Row],[Manager]],Sales_Teams[Manager],Sales_Teams[Regional_Office])</f>
        <v>Central</v>
      </c>
      <c r="E3091" t="s">
        <v>8953</v>
      </c>
      <c r="F3091" t="s">
        <v>229</v>
      </c>
      <c r="G3091" t="str">
        <f>IFERROR(_xlfn.XLOOKUP(Sales_Pipeline[[#This Row],[Account]],Accounts!$A$2:$A$86,Accounts!$F$2:$F$86),"")</f>
        <v>Norway</v>
      </c>
      <c r="H3091" t="s">
        <v>57</v>
      </c>
      <c r="I3091" s="3">
        <v>42866</v>
      </c>
      <c r="J3091" s="3">
        <v>42915</v>
      </c>
      <c r="K3091" s="8" t="str">
        <f>IF(Sales_Pipeline[[#This Row],[Close_Date]]="","",TEXT(Sales_Pipeline[[#This Row],[Close_Date]],"ddd"))</f>
        <v>Thu</v>
      </c>
      <c r="L3091" s="8" t="str">
        <f>IF(Sales_Pipeline[[#This Row],[Close_Date]]="","",TEXT(Sales_Pipeline[[#This Row],[Close_Date]],"mmm"))</f>
        <v>Jun</v>
      </c>
      <c r="M3091" s="8" t="str">
        <f>IF(Sales_Pipeline[[#This Row],[Close_Date]]="","","Q"&amp;ROUNDUP(MONTH(Sales_Pipeline[[#This Row],[Close_Date]])/3,0))</f>
        <v>Q2</v>
      </c>
      <c r="N3091" s="2" cm="1">
        <f t="array" ref="N3091">IFERROR(_xlfn.IFS(Sales_Pipeline[[#This Row],[Deal_Stage]]="Won",_xlfn.XLOOKUP(Sales_Pipeline[[#This Row],[Product]],Products!$A$2:$A$8,Products!$C$2:$C$8),Sales_Pipeline[[#This Row],[Deal_Stage]]="Lost",_xlfn.XLOOKUP(Sales_Pipeline[[#This Row],[Product]],Products!$A$2:$A$8,Products!$C$2:$C$8)),"")</f>
        <v>4821</v>
      </c>
      <c r="O3091" s="2">
        <v>4709</v>
      </c>
    </row>
    <row r="3092" spans="1:15" x14ac:dyDescent="0.3">
      <c r="A3092" t="s">
        <v>3238</v>
      </c>
      <c r="B3092" t="s">
        <v>15</v>
      </c>
      <c r="C3092" t="str">
        <f>_xlfn.XLOOKUP(Sales_Pipeline[[#This Row],[Sales_Agent]],Sales_Teams[Sales_Agent],Sales_Teams[Manager])</f>
        <v>Melvin Marxen</v>
      </c>
      <c r="D3092" t="str">
        <f>_xlfn.XLOOKUP(Sales_Pipeline[[#This Row],[Manager]],Sales_Teams[Manager],Sales_Teams[Regional_Office])</f>
        <v>Central</v>
      </c>
      <c r="E3092" t="s">
        <v>61</v>
      </c>
      <c r="F3092" t="s">
        <v>94</v>
      </c>
      <c r="G3092" t="str">
        <f>IFERROR(_xlfn.XLOOKUP(Sales_Pipeline[[#This Row],[Account]],Accounts!$A$2:$A$86,Accounts!$F$2:$F$86),"")</f>
        <v>United States</v>
      </c>
      <c r="H3092" t="s">
        <v>57</v>
      </c>
      <c r="I3092" s="3">
        <v>42866</v>
      </c>
      <c r="J3092" s="3">
        <v>42875</v>
      </c>
      <c r="K3092" s="8" t="str">
        <f>IF(Sales_Pipeline[[#This Row],[Close_Date]]="","",TEXT(Sales_Pipeline[[#This Row],[Close_Date]],"ddd"))</f>
        <v>Sat</v>
      </c>
      <c r="L3092" s="8" t="str">
        <f>IF(Sales_Pipeline[[#This Row],[Close_Date]]="","",TEXT(Sales_Pipeline[[#This Row],[Close_Date]],"mmm"))</f>
        <v>May</v>
      </c>
      <c r="M3092" s="8" t="str">
        <f>IF(Sales_Pipeline[[#This Row],[Close_Date]]="","","Q"&amp;ROUNDUP(MONTH(Sales_Pipeline[[#This Row],[Close_Date]])/3,0))</f>
        <v>Q2</v>
      </c>
      <c r="N3092" s="2" cm="1">
        <f t="array" ref="N3092">IFERROR(_xlfn.IFS(Sales_Pipeline[[#This Row],[Deal_Stage]]="Won",_xlfn.XLOOKUP(Sales_Pipeline[[#This Row],[Product]],Products!$A$2:$A$8,Products!$C$2:$C$8),Sales_Pipeline[[#This Row],[Deal_Stage]]="Lost",_xlfn.XLOOKUP(Sales_Pipeline[[#This Row],[Product]],Products!$A$2:$A$8,Products!$C$2:$C$8)),"")</f>
        <v>55</v>
      </c>
      <c r="O3092" s="2">
        <v>60</v>
      </c>
    </row>
    <row r="3093" spans="1:15" x14ac:dyDescent="0.3">
      <c r="A3093" t="s">
        <v>3239</v>
      </c>
      <c r="B3093" t="s">
        <v>15</v>
      </c>
      <c r="C3093" t="str">
        <f>_xlfn.XLOOKUP(Sales_Pipeline[[#This Row],[Sales_Agent]],Sales_Teams[Sales_Agent],Sales_Teams[Manager])</f>
        <v>Melvin Marxen</v>
      </c>
      <c r="D3093" t="str">
        <f>_xlfn.XLOOKUP(Sales_Pipeline[[#This Row],[Manager]],Sales_Teams[Manager],Sales_Teams[Regional_Office])</f>
        <v>Central</v>
      </c>
      <c r="E3093" t="s">
        <v>76</v>
      </c>
      <c r="F3093" t="s">
        <v>134</v>
      </c>
      <c r="G3093" t="str">
        <f>IFERROR(_xlfn.XLOOKUP(Sales_Pipeline[[#This Row],[Account]],Accounts!$A$2:$A$86,Accounts!$F$2:$F$86),"")</f>
        <v>United States</v>
      </c>
      <c r="H3093" t="s">
        <v>57</v>
      </c>
      <c r="I3093" s="3">
        <v>42866</v>
      </c>
      <c r="J3093" s="3">
        <v>42971</v>
      </c>
      <c r="K3093" s="8" t="str">
        <f>IF(Sales_Pipeline[[#This Row],[Close_Date]]="","",TEXT(Sales_Pipeline[[#This Row],[Close_Date]],"ddd"))</f>
        <v>Thu</v>
      </c>
      <c r="L3093" s="8" t="str">
        <f>IF(Sales_Pipeline[[#This Row],[Close_Date]]="","",TEXT(Sales_Pipeline[[#This Row],[Close_Date]],"mmm"))</f>
        <v>Aug</v>
      </c>
      <c r="M3093" s="8" t="str">
        <f>IF(Sales_Pipeline[[#This Row],[Close_Date]]="","","Q"&amp;ROUNDUP(MONTH(Sales_Pipeline[[#This Row],[Close_Date]])/3,0))</f>
        <v>Q3</v>
      </c>
      <c r="N3093" s="2" cm="1">
        <f t="array" ref="N3093">IFERROR(_xlfn.IFS(Sales_Pipeline[[#This Row],[Deal_Stage]]="Won",_xlfn.XLOOKUP(Sales_Pipeline[[#This Row],[Product]],Products!$A$2:$A$8,Products!$C$2:$C$8),Sales_Pipeline[[#This Row],[Deal_Stage]]="Lost",_xlfn.XLOOKUP(Sales_Pipeline[[#This Row],[Product]],Products!$A$2:$A$8,Products!$C$2:$C$8)),"")</f>
        <v>3393</v>
      </c>
      <c r="O3093" s="2">
        <v>3766</v>
      </c>
    </row>
    <row r="3094" spans="1:15" x14ac:dyDescent="0.3">
      <c r="A3094" t="s">
        <v>3240</v>
      </c>
      <c r="B3094" t="s">
        <v>22</v>
      </c>
      <c r="C3094" t="str">
        <f>_xlfn.XLOOKUP(Sales_Pipeline[[#This Row],[Sales_Agent]],Sales_Teams[Sales_Agent],Sales_Teams[Manager])</f>
        <v>Cara Losch</v>
      </c>
      <c r="D3094" t="str">
        <f>_xlfn.XLOOKUP(Sales_Pipeline[[#This Row],[Manager]],Sales_Teams[Manager],Sales_Teams[Regional_Office])</f>
        <v>East</v>
      </c>
      <c r="E3094" t="s">
        <v>76</v>
      </c>
      <c r="F3094" t="s">
        <v>225</v>
      </c>
      <c r="G3094" t="str">
        <f>IFERROR(_xlfn.XLOOKUP(Sales_Pipeline[[#This Row],[Account]],Accounts!$A$2:$A$86,Accounts!$F$2:$F$86),"")</f>
        <v>United States</v>
      </c>
      <c r="H3094" t="s">
        <v>57</v>
      </c>
      <c r="I3094" s="3">
        <v>42866</v>
      </c>
      <c r="J3094" s="3">
        <v>42958</v>
      </c>
      <c r="K3094" s="8" t="str">
        <f>IF(Sales_Pipeline[[#This Row],[Close_Date]]="","",TEXT(Sales_Pipeline[[#This Row],[Close_Date]],"ddd"))</f>
        <v>Fri</v>
      </c>
      <c r="L3094" s="8" t="str">
        <f>IF(Sales_Pipeline[[#This Row],[Close_Date]]="","",TEXT(Sales_Pipeline[[#This Row],[Close_Date]],"mmm"))</f>
        <v>Aug</v>
      </c>
      <c r="M3094" s="8" t="str">
        <f>IF(Sales_Pipeline[[#This Row],[Close_Date]]="","","Q"&amp;ROUNDUP(MONTH(Sales_Pipeline[[#This Row],[Close_Date]])/3,0))</f>
        <v>Q3</v>
      </c>
      <c r="N3094" s="2" cm="1">
        <f t="array" ref="N3094">IFERROR(_xlfn.IFS(Sales_Pipeline[[#This Row],[Deal_Stage]]="Won",_xlfn.XLOOKUP(Sales_Pipeline[[#This Row],[Product]],Products!$A$2:$A$8,Products!$C$2:$C$8),Sales_Pipeline[[#This Row],[Deal_Stage]]="Lost",_xlfn.XLOOKUP(Sales_Pipeline[[#This Row],[Product]],Products!$A$2:$A$8,Products!$C$2:$C$8)),"")</f>
        <v>3393</v>
      </c>
      <c r="O3094" s="2">
        <v>3552</v>
      </c>
    </row>
    <row r="3095" spans="1:15" x14ac:dyDescent="0.3">
      <c r="A3095" t="s">
        <v>3241</v>
      </c>
      <c r="B3095" t="s">
        <v>43</v>
      </c>
      <c r="C3095" t="str">
        <f>_xlfn.XLOOKUP(Sales_Pipeline[[#This Row],[Sales_Agent]],Sales_Teams[Sales_Agent],Sales_Teams[Manager])</f>
        <v>Summer Sewald</v>
      </c>
      <c r="D3095" t="str">
        <f>_xlfn.XLOOKUP(Sales_Pipeline[[#This Row],[Manager]],Sales_Teams[Manager],Sales_Teams[Regional_Office])</f>
        <v>West</v>
      </c>
      <c r="E3095" t="s">
        <v>63</v>
      </c>
      <c r="G3095" t="str">
        <f>IFERROR(_xlfn.XLOOKUP(Sales_Pipeline[[#This Row],[Account]],Accounts!$A$2:$A$86,Accounts!$F$2:$F$86),"")</f>
        <v/>
      </c>
      <c r="H3095" t="s">
        <v>77</v>
      </c>
      <c r="I3095" s="3">
        <v>42866</v>
      </c>
      <c r="K3095" s="8" t="str">
        <f>IF(Sales_Pipeline[[#This Row],[Close_Date]]="","",TEXT(Sales_Pipeline[[#This Row],[Close_Date]],"ddd"))</f>
        <v/>
      </c>
      <c r="L3095" s="8" t="str">
        <f>IF(Sales_Pipeline[[#This Row],[Close_Date]]="","",TEXT(Sales_Pipeline[[#This Row],[Close_Date]],"mmm"))</f>
        <v/>
      </c>
      <c r="M3095" s="8" t="str">
        <f>IF(Sales_Pipeline[[#This Row],[Close_Date]]="","","Q"&amp;ROUNDUP(MONTH(Sales_Pipeline[[#This Row],[Close_Date]])/3,0))</f>
        <v/>
      </c>
      <c r="N3095" s="2" t="str" cm="1">
        <f t="array" ref="N3095">IFERROR(_xlfn.IFS(Sales_Pipeline[[#This Row],[Deal_Stage]]="Won",_xlfn.XLOOKUP(Sales_Pipeline[[#This Row],[Product]],Products!$A$2:$A$8,Products!$C$2:$C$8),Sales_Pipeline[[#This Row],[Deal_Stage]]="Lost",_xlfn.XLOOKUP(Sales_Pipeline[[#This Row],[Product]],Products!$A$2:$A$8,Products!$C$2:$C$8)),"")</f>
        <v/>
      </c>
      <c r="O3095" s="2">
        <v>0</v>
      </c>
    </row>
    <row r="3096" spans="1:15" x14ac:dyDescent="0.3">
      <c r="A3096" t="s">
        <v>3242</v>
      </c>
      <c r="B3096" t="s">
        <v>43</v>
      </c>
      <c r="C3096" t="str">
        <f>_xlfn.XLOOKUP(Sales_Pipeline[[#This Row],[Sales_Agent]],Sales_Teams[Sales_Agent],Sales_Teams[Manager])</f>
        <v>Summer Sewald</v>
      </c>
      <c r="D3096" t="str">
        <f>_xlfn.XLOOKUP(Sales_Pipeline[[#This Row],[Manager]],Sales_Teams[Manager],Sales_Teams[Regional_Office])</f>
        <v>West</v>
      </c>
      <c r="E3096" t="s">
        <v>61</v>
      </c>
      <c r="F3096" t="s">
        <v>328</v>
      </c>
      <c r="G3096" t="str">
        <f>IFERROR(_xlfn.XLOOKUP(Sales_Pipeline[[#This Row],[Account]],Accounts!$A$2:$A$86,Accounts!$F$2:$F$86),"")</f>
        <v>United States</v>
      </c>
      <c r="H3096" t="s">
        <v>82</v>
      </c>
      <c r="I3096" s="3">
        <v>42866</v>
      </c>
      <c r="J3096" s="3">
        <v>42980</v>
      </c>
      <c r="K3096" s="8" t="str">
        <f>IF(Sales_Pipeline[[#This Row],[Close_Date]]="","",TEXT(Sales_Pipeline[[#This Row],[Close_Date]],"ddd"))</f>
        <v>Sat</v>
      </c>
      <c r="L3096" s="8" t="str">
        <f>IF(Sales_Pipeline[[#This Row],[Close_Date]]="","",TEXT(Sales_Pipeline[[#This Row],[Close_Date]],"mmm"))</f>
        <v>Sep</v>
      </c>
      <c r="M3096" s="8" t="str">
        <f>IF(Sales_Pipeline[[#This Row],[Close_Date]]="","","Q"&amp;ROUNDUP(MONTH(Sales_Pipeline[[#This Row],[Close_Date]])/3,0))</f>
        <v>Q3</v>
      </c>
      <c r="N3096" s="2" cm="1">
        <f t="array" ref="N3096">IFERROR(_xlfn.IFS(Sales_Pipeline[[#This Row],[Deal_Stage]]="Won",_xlfn.XLOOKUP(Sales_Pipeline[[#This Row],[Product]],Products!$A$2:$A$8,Products!$C$2:$C$8),Sales_Pipeline[[#This Row],[Deal_Stage]]="Lost",_xlfn.XLOOKUP(Sales_Pipeline[[#This Row],[Product]],Products!$A$2:$A$8,Products!$C$2:$C$8)),"")</f>
        <v>55</v>
      </c>
      <c r="O3096" s="2">
        <v>0</v>
      </c>
    </row>
    <row r="3097" spans="1:15" x14ac:dyDescent="0.3">
      <c r="A3097" t="s">
        <v>3243</v>
      </c>
      <c r="B3097" t="s">
        <v>43</v>
      </c>
      <c r="C3097" t="str">
        <f>_xlfn.XLOOKUP(Sales_Pipeline[[#This Row],[Sales_Agent]],Sales_Teams[Sales_Agent],Sales_Teams[Manager])</f>
        <v>Summer Sewald</v>
      </c>
      <c r="D3097" t="str">
        <f>_xlfn.XLOOKUP(Sales_Pipeline[[#This Row],[Manager]],Sales_Teams[Manager],Sales_Teams[Regional_Office])</f>
        <v>West</v>
      </c>
      <c r="E3097" t="s">
        <v>76</v>
      </c>
      <c r="F3097" t="s">
        <v>413</v>
      </c>
      <c r="G3097" t="str">
        <f>IFERROR(_xlfn.XLOOKUP(Sales_Pipeline[[#This Row],[Account]],Accounts!$A$2:$A$86,Accounts!$F$2:$F$86),"")</f>
        <v>United States</v>
      </c>
      <c r="H3097" t="s">
        <v>82</v>
      </c>
      <c r="I3097" s="3">
        <v>42866</v>
      </c>
      <c r="J3097" s="3">
        <v>42950</v>
      </c>
      <c r="K3097" s="8" t="str">
        <f>IF(Sales_Pipeline[[#This Row],[Close_Date]]="","",TEXT(Sales_Pipeline[[#This Row],[Close_Date]],"ddd"))</f>
        <v>Thu</v>
      </c>
      <c r="L3097" s="8" t="str">
        <f>IF(Sales_Pipeline[[#This Row],[Close_Date]]="","",TEXT(Sales_Pipeline[[#This Row],[Close_Date]],"mmm"))</f>
        <v>Aug</v>
      </c>
      <c r="M3097" s="8" t="str">
        <f>IF(Sales_Pipeline[[#This Row],[Close_Date]]="","","Q"&amp;ROUNDUP(MONTH(Sales_Pipeline[[#This Row],[Close_Date]])/3,0))</f>
        <v>Q3</v>
      </c>
      <c r="N3097" s="2" cm="1">
        <f t="array" ref="N3097">IFERROR(_xlfn.IFS(Sales_Pipeline[[#This Row],[Deal_Stage]]="Won",_xlfn.XLOOKUP(Sales_Pipeline[[#This Row],[Product]],Products!$A$2:$A$8,Products!$C$2:$C$8),Sales_Pipeline[[#This Row],[Deal_Stage]]="Lost",_xlfn.XLOOKUP(Sales_Pipeline[[#This Row],[Product]],Products!$A$2:$A$8,Products!$C$2:$C$8)),"")</f>
        <v>3393</v>
      </c>
      <c r="O3097" s="2">
        <v>0</v>
      </c>
    </row>
    <row r="3098" spans="1:15" x14ac:dyDescent="0.3">
      <c r="A3098" t="s">
        <v>3244</v>
      </c>
      <c r="B3098" t="s">
        <v>42</v>
      </c>
      <c r="C3098" t="str">
        <f>_xlfn.XLOOKUP(Sales_Pipeline[[#This Row],[Sales_Agent]],Sales_Teams[Sales_Agent],Sales_Teams[Manager])</f>
        <v>Summer Sewald</v>
      </c>
      <c r="D3098" t="str">
        <f>_xlfn.XLOOKUP(Sales_Pipeline[[#This Row],[Manager]],Sales_Teams[Manager],Sales_Teams[Regional_Office])</f>
        <v>West</v>
      </c>
      <c r="E3098" t="s">
        <v>63</v>
      </c>
      <c r="F3098" t="s">
        <v>79</v>
      </c>
      <c r="G3098" t="str">
        <f>IFERROR(_xlfn.XLOOKUP(Sales_Pipeline[[#This Row],[Account]],Accounts!$A$2:$A$86,Accounts!$F$2:$F$86),"")</f>
        <v>Philipines</v>
      </c>
      <c r="H3098" t="s">
        <v>77</v>
      </c>
      <c r="I3098" s="3">
        <v>42866</v>
      </c>
      <c r="K3098" s="8" t="str">
        <f>IF(Sales_Pipeline[[#This Row],[Close_Date]]="","",TEXT(Sales_Pipeline[[#This Row],[Close_Date]],"ddd"))</f>
        <v/>
      </c>
      <c r="L3098" s="8" t="str">
        <f>IF(Sales_Pipeline[[#This Row],[Close_Date]]="","",TEXT(Sales_Pipeline[[#This Row],[Close_Date]],"mmm"))</f>
        <v/>
      </c>
      <c r="M3098" s="8" t="str">
        <f>IF(Sales_Pipeline[[#This Row],[Close_Date]]="","","Q"&amp;ROUNDUP(MONTH(Sales_Pipeline[[#This Row],[Close_Date]])/3,0))</f>
        <v/>
      </c>
      <c r="N3098" s="2" t="str" cm="1">
        <f t="array" ref="N3098">IFERROR(_xlfn.IFS(Sales_Pipeline[[#This Row],[Deal_Stage]]="Won",_xlfn.XLOOKUP(Sales_Pipeline[[#This Row],[Product]],Products!$A$2:$A$8,Products!$C$2:$C$8),Sales_Pipeline[[#This Row],[Deal_Stage]]="Lost",_xlfn.XLOOKUP(Sales_Pipeline[[#This Row],[Product]],Products!$A$2:$A$8,Products!$C$2:$C$8)),"")</f>
        <v/>
      </c>
      <c r="O3098" s="2">
        <v>0</v>
      </c>
    </row>
    <row r="3099" spans="1:15" x14ac:dyDescent="0.3">
      <c r="A3099" t="s">
        <v>3245</v>
      </c>
      <c r="B3099" t="s">
        <v>42</v>
      </c>
      <c r="C3099" t="str">
        <f>_xlfn.XLOOKUP(Sales_Pipeline[[#This Row],[Sales_Agent]],Sales_Teams[Sales_Agent],Sales_Teams[Manager])</f>
        <v>Summer Sewald</v>
      </c>
      <c r="D3099" t="str">
        <f>_xlfn.XLOOKUP(Sales_Pipeline[[#This Row],[Manager]],Sales_Teams[Manager],Sales_Teams[Regional_Office])</f>
        <v>West</v>
      </c>
      <c r="E3099" t="s">
        <v>8953</v>
      </c>
      <c r="F3099" t="s">
        <v>173</v>
      </c>
      <c r="G3099" t="str">
        <f>IFERROR(_xlfn.XLOOKUP(Sales_Pipeline[[#This Row],[Account]],Accounts!$A$2:$A$86,Accounts!$F$2:$F$86),"")</f>
        <v>United States</v>
      </c>
      <c r="H3099" t="s">
        <v>82</v>
      </c>
      <c r="I3099" s="3">
        <v>42866</v>
      </c>
      <c r="J3099" s="3">
        <v>42885</v>
      </c>
      <c r="K3099" s="8" t="str">
        <f>IF(Sales_Pipeline[[#This Row],[Close_Date]]="","",TEXT(Sales_Pipeline[[#This Row],[Close_Date]],"ddd"))</f>
        <v>Tue</v>
      </c>
      <c r="L3099" s="8" t="str">
        <f>IF(Sales_Pipeline[[#This Row],[Close_Date]]="","",TEXT(Sales_Pipeline[[#This Row],[Close_Date]],"mmm"))</f>
        <v>May</v>
      </c>
      <c r="M3099" s="8" t="str">
        <f>IF(Sales_Pipeline[[#This Row],[Close_Date]]="","","Q"&amp;ROUNDUP(MONTH(Sales_Pipeline[[#This Row],[Close_Date]])/3,0))</f>
        <v>Q2</v>
      </c>
      <c r="N3099" s="2" cm="1">
        <f t="array" ref="N3099">IFERROR(_xlfn.IFS(Sales_Pipeline[[#This Row],[Deal_Stage]]="Won",_xlfn.XLOOKUP(Sales_Pipeline[[#This Row],[Product]],Products!$A$2:$A$8,Products!$C$2:$C$8),Sales_Pipeline[[#This Row],[Deal_Stage]]="Lost",_xlfn.XLOOKUP(Sales_Pipeline[[#This Row],[Product]],Products!$A$2:$A$8,Products!$C$2:$C$8)),"")</f>
        <v>4821</v>
      </c>
      <c r="O3099" s="2">
        <v>0</v>
      </c>
    </row>
    <row r="3100" spans="1:15" x14ac:dyDescent="0.3">
      <c r="A3100" t="s">
        <v>3246</v>
      </c>
      <c r="B3100" t="s">
        <v>37</v>
      </c>
      <c r="C3100" t="str">
        <f>_xlfn.XLOOKUP(Sales_Pipeline[[#This Row],[Sales_Agent]],Sales_Teams[Sales_Agent],Sales_Teams[Manager])</f>
        <v>Celia Rouche</v>
      </c>
      <c r="D3100" t="str">
        <f>_xlfn.XLOOKUP(Sales_Pipeline[[#This Row],[Manager]],Sales_Teams[Manager],Sales_Teams[Regional_Office])</f>
        <v>West</v>
      </c>
      <c r="E3100" t="s">
        <v>76</v>
      </c>
      <c r="F3100" t="s">
        <v>100</v>
      </c>
      <c r="G3100" t="str">
        <f>IFERROR(_xlfn.XLOOKUP(Sales_Pipeline[[#This Row],[Account]],Accounts!$A$2:$A$86,Accounts!$F$2:$F$86),"")</f>
        <v>United States</v>
      </c>
      <c r="H3100" t="s">
        <v>82</v>
      </c>
      <c r="I3100" s="3">
        <v>42866</v>
      </c>
      <c r="J3100" s="3">
        <v>42950</v>
      </c>
      <c r="K3100" s="8" t="str">
        <f>IF(Sales_Pipeline[[#This Row],[Close_Date]]="","",TEXT(Sales_Pipeline[[#This Row],[Close_Date]],"ddd"))</f>
        <v>Thu</v>
      </c>
      <c r="L3100" s="8" t="str">
        <f>IF(Sales_Pipeline[[#This Row],[Close_Date]]="","",TEXT(Sales_Pipeline[[#This Row],[Close_Date]],"mmm"))</f>
        <v>Aug</v>
      </c>
      <c r="M3100" s="8" t="str">
        <f>IF(Sales_Pipeline[[#This Row],[Close_Date]]="","","Q"&amp;ROUNDUP(MONTH(Sales_Pipeline[[#This Row],[Close_Date]])/3,0))</f>
        <v>Q3</v>
      </c>
      <c r="N3100" s="2" cm="1">
        <f t="array" ref="N3100">IFERROR(_xlfn.IFS(Sales_Pipeline[[#This Row],[Deal_Stage]]="Won",_xlfn.XLOOKUP(Sales_Pipeline[[#This Row],[Product]],Products!$A$2:$A$8,Products!$C$2:$C$8),Sales_Pipeline[[#This Row],[Deal_Stage]]="Lost",_xlfn.XLOOKUP(Sales_Pipeline[[#This Row],[Product]],Products!$A$2:$A$8,Products!$C$2:$C$8)),"")</f>
        <v>3393</v>
      </c>
      <c r="O3100" s="2">
        <v>0</v>
      </c>
    </row>
    <row r="3101" spans="1:15" x14ac:dyDescent="0.3">
      <c r="A3101" t="s">
        <v>3247</v>
      </c>
      <c r="B3101" t="s">
        <v>45</v>
      </c>
      <c r="C3101" t="str">
        <f>_xlfn.XLOOKUP(Sales_Pipeline[[#This Row],[Sales_Agent]],Sales_Teams[Sales_Agent],Sales_Teams[Manager])</f>
        <v>Summer Sewald</v>
      </c>
      <c r="D3101" t="str">
        <f>_xlfn.XLOOKUP(Sales_Pipeline[[#This Row],[Manager]],Sales_Teams[Manager],Sales_Teams[Regional_Office])</f>
        <v>West</v>
      </c>
      <c r="E3101" t="s">
        <v>84</v>
      </c>
      <c r="F3101" t="s">
        <v>87</v>
      </c>
      <c r="G3101" t="str">
        <f>IFERROR(_xlfn.XLOOKUP(Sales_Pipeline[[#This Row],[Account]],Accounts!$A$2:$A$86,Accounts!$F$2:$F$86),"")</f>
        <v>United States</v>
      </c>
      <c r="H3101" t="s">
        <v>77</v>
      </c>
      <c r="I3101" s="3">
        <v>42866</v>
      </c>
      <c r="K3101" s="8" t="str">
        <f>IF(Sales_Pipeline[[#This Row],[Close_Date]]="","",TEXT(Sales_Pipeline[[#This Row],[Close_Date]],"ddd"))</f>
        <v/>
      </c>
      <c r="L3101" s="8" t="str">
        <f>IF(Sales_Pipeline[[#This Row],[Close_Date]]="","",TEXT(Sales_Pipeline[[#This Row],[Close_Date]],"mmm"))</f>
        <v/>
      </c>
      <c r="M3101" s="8" t="str">
        <f>IF(Sales_Pipeline[[#This Row],[Close_Date]]="","","Q"&amp;ROUNDUP(MONTH(Sales_Pipeline[[#This Row],[Close_Date]])/3,0))</f>
        <v/>
      </c>
      <c r="N3101" s="2" t="str" cm="1">
        <f t="array" ref="N3101">IFERROR(_xlfn.IFS(Sales_Pipeline[[#This Row],[Deal_Stage]]="Won",_xlfn.XLOOKUP(Sales_Pipeline[[#This Row],[Product]],Products!$A$2:$A$8,Products!$C$2:$C$8),Sales_Pipeline[[#This Row],[Deal_Stage]]="Lost",_xlfn.XLOOKUP(Sales_Pipeline[[#This Row],[Product]],Products!$A$2:$A$8,Products!$C$2:$C$8)),"")</f>
        <v/>
      </c>
      <c r="O3101" s="2">
        <v>0</v>
      </c>
    </row>
    <row r="3102" spans="1:15" x14ac:dyDescent="0.3">
      <c r="A3102" t="s">
        <v>3248</v>
      </c>
      <c r="B3102" t="s">
        <v>45</v>
      </c>
      <c r="C3102" t="str">
        <f>_xlfn.XLOOKUP(Sales_Pipeline[[#This Row],[Sales_Agent]],Sales_Teams[Sales_Agent],Sales_Teams[Manager])</f>
        <v>Summer Sewald</v>
      </c>
      <c r="D3102" t="str">
        <f>_xlfn.XLOOKUP(Sales_Pipeline[[#This Row],[Manager]],Sales_Teams[Manager],Sales_Teams[Regional_Office])</f>
        <v>West</v>
      </c>
      <c r="E3102" t="s">
        <v>63</v>
      </c>
      <c r="F3102" t="s">
        <v>89</v>
      </c>
      <c r="G3102" t="str">
        <f>IFERROR(_xlfn.XLOOKUP(Sales_Pipeline[[#This Row],[Account]],Accounts!$A$2:$A$86,Accounts!$F$2:$F$86),"")</f>
        <v>United States</v>
      </c>
      <c r="H3102" t="s">
        <v>82</v>
      </c>
      <c r="I3102" s="3">
        <v>42866</v>
      </c>
      <c r="J3102" s="3">
        <v>42877</v>
      </c>
      <c r="K3102" s="8" t="str">
        <f>IF(Sales_Pipeline[[#This Row],[Close_Date]]="","",TEXT(Sales_Pipeline[[#This Row],[Close_Date]],"ddd"))</f>
        <v>Mon</v>
      </c>
      <c r="L3102" s="8" t="str">
        <f>IF(Sales_Pipeline[[#This Row],[Close_Date]]="","",TEXT(Sales_Pipeline[[#This Row],[Close_Date]],"mmm"))</f>
        <v>May</v>
      </c>
      <c r="M3102" s="8" t="str">
        <f>IF(Sales_Pipeline[[#This Row],[Close_Date]]="","","Q"&amp;ROUNDUP(MONTH(Sales_Pipeline[[#This Row],[Close_Date]])/3,0))</f>
        <v>Q2</v>
      </c>
      <c r="N3102" s="2" cm="1">
        <f t="array" ref="N3102">IFERROR(_xlfn.IFS(Sales_Pipeline[[#This Row],[Deal_Stage]]="Won",_xlfn.XLOOKUP(Sales_Pipeline[[#This Row],[Product]],Products!$A$2:$A$8,Products!$C$2:$C$8),Sales_Pipeline[[#This Row],[Deal_Stage]]="Lost",_xlfn.XLOOKUP(Sales_Pipeline[[#This Row],[Product]],Products!$A$2:$A$8,Products!$C$2:$C$8)),"")</f>
        <v>550</v>
      </c>
      <c r="O3102" s="2">
        <v>0</v>
      </c>
    </row>
    <row r="3103" spans="1:15" x14ac:dyDescent="0.3">
      <c r="A3103" t="s">
        <v>3249</v>
      </c>
      <c r="B3103" t="s">
        <v>9</v>
      </c>
      <c r="C3103" t="str">
        <f>_xlfn.XLOOKUP(Sales_Pipeline[[#This Row],[Sales_Agent]],Sales_Teams[Sales_Agent],Sales_Teams[Manager])</f>
        <v>Dustin Brinkmann</v>
      </c>
      <c r="D3103" t="str">
        <f>_xlfn.XLOOKUP(Sales_Pipeline[[#This Row],[Manager]],Sales_Teams[Manager],Sales_Teams[Regional_Office])</f>
        <v>Central</v>
      </c>
      <c r="E3103" t="s">
        <v>63</v>
      </c>
      <c r="F3103" t="s">
        <v>94</v>
      </c>
      <c r="G3103" t="str">
        <f>IFERROR(_xlfn.XLOOKUP(Sales_Pipeline[[#This Row],[Account]],Accounts!$A$2:$A$86,Accounts!$F$2:$F$86),"")</f>
        <v>United States</v>
      </c>
      <c r="H3103" t="s">
        <v>57</v>
      </c>
      <c r="I3103" s="3">
        <v>42866</v>
      </c>
      <c r="J3103" s="3">
        <v>42880</v>
      </c>
      <c r="K3103" s="8" t="str">
        <f>IF(Sales_Pipeline[[#This Row],[Close_Date]]="","",TEXT(Sales_Pipeline[[#This Row],[Close_Date]],"ddd"))</f>
        <v>Thu</v>
      </c>
      <c r="L3103" s="8" t="str">
        <f>IF(Sales_Pipeline[[#This Row],[Close_Date]]="","",TEXT(Sales_Pipeline[[#This Row],[Close_Date]],"mmm"))</f>
        <v>May</v>
      </c>
      <c r="M3103" s="8" t="str">
        <f>IF(Sales_Pipeline[[#This Row],[Close_Date]]="","","Q"&amp;ROUNDUP(MONTH(Sales_Pipeline[[#This Row],[Close_Date]])/3,0))</f>
        <v>Q2</v>
      </c>
      <c r="N3103" s="2" cm="1">
        <f t="array" ref="N3103">IFERROR(_xlfn.IFS(Sales_Pipeline[[#This Row],[Deal_Stage]]="Won",_xlfn.XLOOKUP(Sales_Pipeline[[#This Row],[Product]],Products!$A$2:$A$8,Products!$C$2:$C$8),Sales_Pipeline[[#This Row],[Deal_Stage]]="Lost",_xlfn.XLOOKUP(Sales_Pipeline[[#This Row],[Product]],Products!$A$2:$A$8,Products!$C$2:$C$8)),"")</f>
        <v>550</v>
      </c>
      <c r="O3103" s="2">
        <v>472</v>
      </c>
    </row>
    <row r="3104" spans="1:15" x14ac:dyDescent="0.3">
      <c r="A3104" t="s">
        <v>3250</v>
      </c>
      <c r="B3104" t="s">
        <v>32</v>
      </c>
      <c r="C3104" t="str">
        <f>_xlfn.XLOOKUP(Sales_Pipeline[[#This Row],[Sales_Agent]],Sales_Teams[Sales_Agent],Sales_Teams[Manager])</f>
        <v>Celia Rouche</v>
      </c>
      <c r="D3104" t="str">
        <f>_xlfn.XLOOKUP(Sales_Pipeline[[#This Row],[Manager]],Sales_Teams[Manager],Sales_Teams[Regional_Office])</f>
        <v>West</v>
      </c>
      <c r="E3104" t="s">
        <v>84</v>
      </c>
      <c r="G3104" t="str">
        <f>IFERROR(_xlfn.XLOOKUP(Sales_Pipeline[[#This Row],[Account]],Accounts!$A$2:$A$86,Accounts!$F$2:$F$86),"")</f>
        <v/>
      </c>
      <c r="H3104" t="s">
        <v>77</v>
      </c>
      <c r="I3104" s="3">
        <v>42866</v>
      </c>
      <c r="K3104" s="8" t="str">
        <f>IF(Sales_Pipeline[[#This Row],[Close_Date]]="","",TEXT(Sales_Pipeline[[#This Row],[Close_Date]],"ddd"))</f>
        <v/>
      </c>
      <c r="L3104" s="8" t="str">
        <f>IF(Sales_Pipeline[[#This Row],[Close_Date]]="","",TEXT(Sales_Pipeline[[#This Row],[Close_Date]],"mmm"))</f>
        <v/>
      </c>
      <c r="M3104" s="8" t="str">
        <f>IF(Sales_Pipeline[[#This Row],[Close_Date]]="","","Q"&amp;ROUNDUP(MONTH(Sales_Pipeline[[#This Row],[Close_Date]])/3,0))</f>
        <v/>
      </c>
      <c r="N3104" s="2" t="str" cm="1">
        <f t="array" ref="N3104">IFERROR(_xlfn.IFS(Sales_Pipeline[[#This Row],[Deal_Stage]]="Won",_xlfn.XLOOKUP(Sales_Pipeline[[#This Row],[Product]],Products!$A$2:$A$8,Products!$C$2:$C$8),Sales_Pipeline[[#This Row],[Deal_Stage]]="Lost",_xlfn.XLOOKUP(Sales_Pipeline[[#This Row],[Product]],Products!$A$2:$A$8,Products!$C$2:$C$8)),"")</f>
        <v/>
      </c>
      <c r="O3104" s="2">
        <v>0</v>
      </c>
    </row>
    <row r="3105" spans="1:15" x14ac:dyDescent="0.3">
      <c r="A3105" t="s">
        <v>3251</v>
      </c>
      <c r="B3105" t="s">
        <v>32</v>
      </c>
      <c r="C3105" t="str">
        <f>_xlfn.XLOOKUP(Sales_Pipeline[[#This Row],[Sales_Agent]],Sales_Teams[Sales_Agent],Sales_Teams[Manager])</f>
        <v>Celia Rouche</v>
      </c>
      <c r="D3105" t="str">
        <f>_xlfn.XLOOKUP(Sales_Pipeline[[#This Row],[Manager]],Sales_Teams[Manager],Sales_Teams[Regional_Office])</f>
        <v>West</v>
      </c>
      <c r="E3105" t="s">
        <v>61</v>
      </c>
      <c r="F3105" t="s">
        <v>72</v>
      </c>
      <c r="G3105" t="str">
        <f>IFERROR(_xlfn.XLOOKUP(Sales_Pipeline[[#This Row],[Account]],Accounts!$A$2:$A$86,Accounts!$F$2:$F$86),"")</f>
        <v>United States</v>
      </c>
      <c r="H3105" t="s">
        <v>57</v>
      </c>
      <c r="I3105" s="3">
        <v>42866</v>
      </c>
      <c r="J3105" s="3">
        <v>42875</v>
      </c>
      <c r="K3105" s="8" t="str">
        <f>IF(Sales_Pipeline[[#This Row],[Close_Date]]="","",TEXT(Sales_Pipeline[[#This Row],[Close_Date]],"ddd"))</f>
        <v>Sat</v>
      </c>
      <c r="L3105" s="8" t="str">
        <f>IF(Sales_Pipeline[[#This Row],[Close_Date]]="","",TEXT(Sales_Pipeline[[#This Row],[Close_Date]],"mmm"))</f>
        <v>May</v>
      </c>
      <c r="M3105" s="8" t="str">
        <f>IF(Sales_Pipeline[[#This Row],[Close_Date]]="","","Q"&amp;ROUNDUP(MONTH(Sales_Pipeline[[#This Row],[Close_Date]])/3,0))</f>
        <v>Q2</v>
      </c>
      <c r="N3105" s="2" cm="1">
        <f t="array" ref="N3105">IFERROR(_xlfn.IFS(Sales_Pipeline[[#This Row],[Deal_Stage]]="Won",_xlfn.XLOOKUP(Sales_Pipeline[[#This Row],[Product]],Products!$A$2:$A$8,Products!$C$2:$C$8),Sales_Pipeline[[#This Row],[Deal_Stage]]="Lost",_xlfn.XLOOKUP(Sales_Pipeline[[#This Row],[Product]],Products!$A$2:$A$8,Products!$C$2:$C$8)),"")</f>
        <v>55</v>
      </c>
      <c r="O3105" s="2">
        <v>56</v>
      </c>
    </row>
    <row r="3106" spans="1:15" x14ac:dyDescent="0.3">
      <c r="A3106" t="s">
        <v>3252</v>
      </c>
      <c r="B3106" t="s">
        <v>17</v>
      </c>
      <c r="C3106" t="str">
        <f>_xlfn.XLOOKUP(Sales_Pipeline[[#This Row],[Sales_Agent]],Sales_Teams[Sales_Agent],Sales_Teams[Manager])</f>
        <v>Cara Losch</v>
      </c>
      <c r="D3106" t="str">
        <f>_xlfn.XLOOKUP(Sales_Pipeline[[#This Row],[Manager]],Sales_Teams[Manager],Sales_Teams[Regional_Office])</f>
        <v>East</v>
      </c>
      <c r="E3106" t="s">
        <v>61</v>
      </c>
      <c r="F3106" t="s">
        <v>159</v>
      </c>
      <c r="G3106" t="str">
        <f>IFERROR(_xlfn.XLOOKUP(Sales_Pipeline[[#This Row],[Account]],Accounts!$A$2:$A$86,Accounts!$F$2:$F$86),"")</f>
        <v>United States</v>
      </c>
      <c r="H3106" t="s">
        <v>57</v>
      </c>
      <c r="I3106" s="3">
        <v>42866</v>
      </c>
      <c r="J3106" s="3">
        <v>42902</v>
      </c>
      <c r="K3106" s="8" t="str">
        <f>IF(Sales_Pipeline[[#This Row],[Close_Date]]="","",TEXT(Sales_Pipeline[[#This Row],[Close_Date]],"ddd"))</f>
        <v>Fri</v>
      </c>
      <c r="L3106" s="8" t="str">
        <f>IF(Sales_Pipeline[[#This Row],[Close_Date]]="","",TEXT(Sales_Pipeline[[#This Row],[Close_Date]],"mmm"))</f>
        <v>Jun</v>
      </c>
      <c r="M3106" s="8" t="str">
        <f>IF(Sales_Pipeline[[#This Row],[Close_Date]]="","","Q"&amp;ROUNDUP(MONTH(Sales_Pipeline[[#This Row],[Close_Date]])/3,0))</f>
        <v>Q2</v>
      </c>
      <c r="N3106" s="2" cm="1">
        <f t="array" ref="N3106">IFERROR(_xlfn.IFS(Sales_Pipeline[[#This Row],[Deal_Stage]]="Won",_xlfn.XLOOKUP(Sales_Pipeline[[#This Row],[Product]],Products!$A$2:$A$8,Products!$C$2:$C$8),Sales_Pipeline[[#This Row],[Deal_Stage]]="Lost",_xlfn.XLOOKUP(Sales_Pipeline[[#This Row],[Product]],Products!$A$2:$A$8,Products!$C$2:$C$8)),"")</f>
        <v>55</v>
      </c>
      <c r="O3106" s="2">
        <v>57</v>
      </c>
    </row>
    <row r="3107" spans="1:15" x14ac:dyDescent="0.3">
      <c r="A3107" t="s">
        <v>3253</v>
      </c>
      <c r="B3107" t="s">
        <v>23</v>
      </c>
      <c r="C3107" t="str">
        <f>_xlfn.XLOOKUP(Sales_Pipeline[[#This Row],[Sales_Agent]],Sales_Teams[Sales_Agent],Sales_Teams[Manager])</f>
        <v>Cara Losch</v>
      </c>
      <c r="D3107" t="str">
        <f>_xlfn.XLOOKUP(Sales_Pipeline[[#This Row],[Manager]],Sales_Teams[Manager],Sales_Teams[Regional_Office])</f>
        <v>East</v>
      </c>
      <c r="E3107" t="s">
        <v>76</v>
      </c>
      <c r="F3107" t="s">
        <v>129</v>
      </c>
      <c r="G3107" t="str">
        <f>IFERROR(_xlfn.XLOOKUP(Sales_Pipeline[[#This Row],[Account]],Accounts!$A$2:$A$86,Accounts!$F$2:$F$86),"")</f>
        <v>Jordan</v>
      </c>
      <c r="H3107" t="s">
        <v>82</v>
      </c>
      <c r="I3107" s="3">
        <v>42866</v>
      </c>
      <c r="J3107" s="3">
        <v>42951</v>
      </c>
      <c r="K3107" s="8" t="str">
        <f>IF(Sales_Pipeline[[#This Row],[Close_Date]]="","",TEXT(Sales_Pipeline[[#This Row],[Close_Date]],"ddd"))</f>
        <v>Fri</v>
      </c>
      <c r="L3107" s="8" t="str">
        <f>IF(Sales_Pipeline[[#This Row],[Close_Date]]="","",TEXT(Sales_Pipeline[[#This Row],[Close_Date]],"mmm"))</f>
        <v>Aug</v>
      </c>
      <c r="M3107" s="8" t="str">
        <f>IF(Sales_Pipeline[[#This Row],[Close_Date]]="","","Q"&amp;ROUNDUP(MONTH(Sales_Pipeline[[#This Row],[Close_Date]])/3,0))</f>
        <v>Q3</v>
      </c>
      <c r="N3107" s="2" cm="1">
        <f t="array" ref="N3107">IFERROR(_xlfn.IFS(Sales_Pipeline[[#This Row],[Deal_Stage]]="Won",_xlfn.XLOOKUP(Sales_Pipeline[[#This Row],[Product]],Products!$A$2:$A$8,Products!$C$2:$C$8),Sales_Pipeline[[#This Row],[Deal_Stage]]="Lost",_xlfn.XLOOKUP(Sales_Pipeline[[#This Row],[Product]],Products!$A$2:$A$8,Products!$C$2:$C$8)),"")</f>
        <v>3393</v>
      </c>
      <c r="O3107" s="2">
        <v>0</v>
      </c>
    </row>
    <row r="3108" spans="1:15" x14ac:dyDescent="0.3">
      <c r="A3108" t="s">
        <v>3254</v>
      </c>
      <c r="B3108" t="s">
        <v>44</v>
      </c>
      <c r="C3108" t="str">
        <f>_xlfn.XLOOKUP(Sales_Pipeline[[#This Row],[Sales_Agent]],Sales_Teams[Sales_Agent],Sales_Teams[Manager])</f>
        <v>Summer Sewald</v>
      </c>
      <c r="D3108" t="str">
        <f>_xlfn.XLOOKUP(Sales_Pipeline[[#This Row],[Manager]],Sales_Teams[Manager],Sales_Teams[Regional_Office])</f>
        <v>West</v>
      </c>
      <c r="E3108" t="s">
        <v>55</v>
      </c>
      <c r="F3108" t="s">
        <v>570</v>
      </c>
      <c r="G3108" t="str">
        <f>IFERROR(_xlfn.XLOOKUP(Sales_Pipeline[[#This Row],[Account]],Accounts!$A$2:$A$86,Accounts!$F$2:$F$86),"")</f>
        <v>Germany</v>
      </c>
      <c r="H3108" t="s">
        <v>57</v>
      </c>
      <c r="I3108" s="3">
        <v>42866</v>
      </c>
      <c r="J3108" s="3">
        <v>42964</v>
      </c>
      <c r="K3108" s="8" t="str">
        <f>IF(Sales_Pipeline[[#This Row],[Close_Date]]="","",TEXT(Sales_Pipeline[[#This Row],[Close_Date]],"ddd"))</f>
        <v>Thu</v>
      </c>
      <c r="L3108" s="8" t="str">
        <f>IF(Sales_Pipeline[[#This Row],[Close_Date]]="","",TEXT(Sales_Pipeline[[#This Row],[Close_Date]],"mmm"))</f>
        <v>Aug</v>
      </c>
      <c r="M3108" s="8" t="str">
        <f>IF(Sales_Pipeline[[#This Row],[Close_Date]]="","","Q"&amp;ROUNDUP(MONTH(Sales_Pipeline[[#This Row],[Close_Date]])/3,0))</f>
        <v>Q3</v>
      </c>
      <c r="N3108" s="2" cm="1">
        <f t="array" ref="N3108">IFERROR(_xlfn.IFS(Sales_Pipeline[[#This Row],[Deal_Stage]]="Won",_xlfn.XLOOKUP(Sales_Pipeline[[#This Row],[Product]],Products!$A$2:$A$8,Products!$C$2:$C$8),Sales_Pipeline[[#This Row],[Deal_Stage]]="Lost",_xlfn.XLOOKUP(Sales_Pipeline[[#This Row],[Product]],Products!$A$2:$A$8,Products!$C$2:$C$8)),"")</f>
        <v>1096</v>
      </c>
      <c r="O3108" s="2">
        <v>776</v>
      </c>
    </row>
    <row r="3109" spans="1:15" x14ac:dyDescent="0.3">
      <c r="A3109" t="s">
        <v>3255</v>
      </c>
      <c r="B3109" t="s">
        <v>3</v>
      </c>
      <c r="C3109" t="str">
        <f>_xlfn.XLOOKUP(Sales_Pipeline[[#This Row],[Sales_Agent]],Sales_Teams[Sales_Agent],Sales_Teams[Manager])</f>
        <v>Dustin Brinkmann</v>
      </c>
      <c r="D3109" t="str">
        <f>_xlfn.XLOOKUP(Sales_Pipeline[[#This Row],[Manager]],Sales_Teams[Manager],Sales_Teams[Regional_Office])</f>
        <v>Central</v>
      </c>
      <c r="E3109" t="s">
        <v>61</v>
      </c>
      <c r="F3109" t="s">
        <v>132</v>
      </c>
      <c r="G3109" t="str">
        <f>IFERROR(_xlfn.XLOOKUP(Sales_Pipeline[[#This Row],[Account]],Accounts!$A$2:$A$86,Accounts!$F$2:$F$86),"")</f>
        <v>United States</v>
      </c>
      <c r="H3109" t="s">
        <v>82</v>
      </c>
      <c r="I3109" s="3">
        <v>42867</v>
      </c>
      <c r="J3109" s="3">
        <v>42878</v>
      </c>
      <c r="K3109" s="8" t="str">
        <f>IF(Sales_Pipeline[[#This Row],[Close_Date]]="","",TEXT(Sales_Pipeline[[#This Row],[Close_Date]],"ddd"))</f>
        <v>Tue</v>
      </c>
      <c r="L3109" s="8" t="str">
        <f>IF(Sales_Pipeline[[#This Row],[Close_Date]]="","",TEXT(Sales_Pipeline[[#This Row],[Close_Date]],"mmm"))</f>
        <v>May</v>
      </c>
      <c r="M3109" s="8" t="str">
        <f>IF(Sales_Pipeline[[#This Row],[Close_Date]]="","","Q"&amp;ROUNDUP(MONTH(Sales_Pipeline[[#This Row],[Close_Date]])/3,0))</f>
        <v>Q2</v>
      </c>
      <c r="N3109" s="2" cm="1">
        <f t="array" ref="N3109">IFERROR(_xlfn.IFS(Sales_Pipeline[[#This Row],[Deal_Stage]]="Won",_xlfn.XLOOKUP(Sales_Pipeline[[#This Row],[Product]],Products!$A$2:$A$8,Products!$C$2:$C$8),Sales_Pipeline[[#This Row],[Deal_Stage]]="Lost",_xlfn.XLOOKUP(Sales_Pipeline[[#This Row],[Product]],Products!$A$2:$A$8,Products!$C$2:$C$8)),"")</f>
        <v>55</v>
      </c>
      <c r="O3109" s="2">
        <v>0</v>
      </c>
    </row>
    <row r="3110" spans="1:15" x14ac:dyDescent="0.3">
      <c r="A3110" t="s">
        <v>3256</v>
      </c>
      <c r="B3110" t="s">
        <v>6</v>
      </c>
      <c r="C3110" t="str">
        <f>_xlfn.XLOOKUP(Sales_Pipeline[[#This Row],[Sales_Agent]],Sales_Teams[Sales_Agent],Sales_Teams[Manager])</f>
        <v>Dustin Brinkmann</v>
      </c>
      <c r="D3110" t="str">
        <f>_xlfn.XLOOKUP(Sales_Pipeline[[#This Row],[Manager]],Sales_Teams[Manager],Sales_Teams[Regional_Office])</f>
        <v>Central</v>
      </c>
      <c r="E3110" t="s">
        <v>61</v>
      </c>
      <c r="F3110" t="s">
        <v>64</v>
      </c>
      <c r="G3110" t="str">
        <f>IFERROR(_xlfn.XLOOKUP(Sales_Pipeline[[#This Row],[Account]],Accounts!$A$2:$A$86,Accounts!$F$2:$F$86),"")</f>
        <v>United States</v>
      </c>
      <c r="H3110" t="s">
        <v>57</v>
      </c>
      <c r="I3110" s="3">
        <v>42867</v>
      </c>
      <c r="J3110" s="3">
        <v>42896</v>
      </c>
      <c r="K3110" s="8" t="str">
        <f>IF(Sales_Pipeline[[#This Row],[Close_Date]]="","",TEXT(Sales_Pipeline[[#This Row],[Close_Date]],"ddd"))</f>
        <v>Sat</v>
      </c>
      <c r="L3110" s="8" t="str">
        <f>IF(Sales_Pipeline[[#This Row],[Close_Date]]="","",TEXT(Sales_Pipeline[[#This Row],[Close_Date]],"mmm"))</f>
        <v>Jun</v>
      </c>
      <c r="M3110" s="8" t="str">
        <f>IF(Sales_Pipeline[[#This Row],[Close_Date]]="","","Q"&amp;ROUNDUP(MONTH(Sales_Pipeline[[#This Row],[Close_Date]])/3,0))</f>
        <v>Q2</v>
      </c>
      <c r="N3110" s="2" cm="1">
        <f t="array" ref="N3110">IFERROR(_xlfn.IFS(Sales_Pipeline[[#This Row],[Deal_Stage]]="Won",_xlfn.XLOOKUP(Sales_Pipeline[[#This Row],[Product]],Products!$A$2:$A$8,Products!$C$2:$C$8),Sales_Pipeline[[#This Row],[Deal_Stage]]="Lost",_xlfn.XLOOKUP(Sales_Pipeline[[#This Row],[Product]],Products!$A$2:$A$8,Products!$C$2:$C$8)),"")</f>
        <v>55</v>
      </c>
      <c r="O3110" s="2">
        <v>61</v>
      </c>
    </row>
    <row r="3111" spans="1:15" x14ac:dyDescent="0.3">
      <c r="A3111" t="s">
        <v>3257</v>
      </c>
      <c r="B3111" t="s">
        <v>6</v>
      </c>
      <c r="C3111" t="str">
        <f>_xlfn.XLOOKUP(Sales_Pipeline[[#This Row],[Sales_Agent]],Sales_Teams[Sales_Agent],Sales_Teams[Manager])</f>
        <v>Dustin Brinkmann</v>
      </c>
      <c r="D3111" t="str">
        <f>_xlfn.XLOOKUP(Sales_Pipeline[[#This Row],[Manager]],Sales_Teams[Manager],Sales_Teams[Regional_Office])</f>
        <v>Central</v>
      </c>
      <c r="E3111" t="s">
        <v>76</v>
      </c>
      <c r="F3111" t="s">
        <v>330</v>
      </c>
      <c r="G3111" t="str">
        <f>IFERROR(_xlfn.XLOOKUP(Sales_Pipeline[[#This Row],[Account]],Accounts!$A$2:$A$86,Accounts!$F$2:$F$86),"")</f>
        <v>Korea</v>
      </c>
      <c r="H3111" t="s">
        <v>57</v>
      </c>
      <c r="I3111" s="3">
        <v>42867</v>
      </c>
      <c r="J3111" s="3">
        <v>42882</v>
      </c>
      <c r="K3111" s="8" t="str">
        <f>IF(Sales_Pipeline[[#This Row],[Close_Date]]="","",TEXT(Sales_Pipeline[[#This Row],[Close_Date]],"ddd"))</f>
        <v>Sat</v>
      </c>
      <c r="L3111" s="8" t="str">
        <f>IF(Sales_Pipeline[[#This Row],[Close_Date]]="","",TEXT(Sales_Pipeline[[#This Row],[Close_Date]],"mmm"))</f>
        <v>May</v>
      </c>
      <c r="M3111" s="8" t="str">
        <f>IF(Sales_Pipeline[[#This Row],[Close_Date]]="","","Q"&amp;ROUNDUP(MONTH(Sales_Pipeline[[#This Row],[Close_Date]])/3,0))</f>
        <v>Q2</v>
      </c>
      <c r="N3111" s="2" cm="1">
        <f t="array" ref="N3111">IFERROR(_xlfn.IFS(Sales_Pipeline[[#This Row],[Deal_Stage]]="Won",_xlfn.XLOOKUP(Sales_Pipeline[[#This Row],[Product]],Products!$A$2:$A$8,Products!$C$2:$C$8),Sales_Pipeline[[#This Row],[Deal_Stage]]="Lost",_xlfn.XLOOKUP(Sales_Pipeline[[#This Row],[Product]],Products!$A$2:$A$8,Products!$C$2:$C$8)),"")</f>
        <v>3393</v>
      </c>
      <c r="O3111" s="2">
        <v>3831</v>
      </c>
    </row>
    <row r="3112" spans="1:15" x14ac:dyDescent="0.3">
      <c r="A3112" t="s">
        <v>3258</v>
      </c>
      <c r="B3112" t="s">
        <v>20</v>
      </c>
      <c r="C3112" t="str">
        <f>_xlfn.XLOOKUP(Sales_Pipeline[[#This Row],[Sales_Agent]],Sales_Teams[Sales_Agent],Sales_Teams[Manager])</f>
        <v>Cara Losch</v>
      </c>
      <c r="D3112" t="str">
        <f>_xlfn.XLOOKUP(Sales_Pipeline[[#This Row],[Manager]],Sales_Teams[Manager],Sales_Teams[Regional_Office])</f>
        <v>East</v>
      </c>
      <c r="E3112" t="s">
        <v>76</v>
      </c>
      <c r="F3112" t="s">
        <v>344</v>
      </c>
      <c r="G3112" t="str">
        <f>IFERROR(_xlfn.XLOOKUP(Sales_Pipeline[[#This Row],[Account]],Accounts!$A$2:$A$86,Accounts!$F$2:$F$86),"")</f>
        <v>Romania</v>
      </c>
      <c r="H3112" t="s">
        <v>82</v>
      </c>
      <c r="I3112" s="3">
        <v>42867</v>
      </c>
      <c r="J3112" s="3">
        <v>42971</v>
      </c>
      <c r="K3112" s="8" t="str">
        <f>IF(Sales_Pipeline[[#This Row],[Close_Date]]="","",TEXT(Sales_Pipeline[[#This Row],[Close_Date]],"ddd"))</f>
        <v>Thu</v>
      </c>
      <c r="L3112" s="8" t="str">
        <f>IF(Sales_Pipeline[[#This Row],[Close_Date]]="","",TEXT(Sales_Pipeline[[#This Row],[Close_Date]],"mmm"))</f>
        <v>Aug</v>
      </c>
      <c r="M3112" s="8" t="str">
        <f>IF(Sales_Pipeline[[#This Row],[Close_Date]]="","","Q"&amp;ROUNDUP(MONTH(Sales_Pipeline[[#This Row],[Close_Date]])/3,0))</f>
        <v>Q3</v>
      </c>
      <c r="N3112" s="2" cm="1">
        <f t="array" ref="N3112">IFERROR(_xlfn.IFS(Sales_Pipeline[[#This Row],[Deal_Stage]]="Won",_xlfn.XLOOKUP(Sales_Pipeline[[#This Row],[Product]],Products!$A$2:$A$8,Products!$C$2:$C$8),Sales_Pipeline[[#This Row],[Deal_Stage]]="Lost",_xlfn.XLOOKUP(Sales_Pipeline[[#This Row],[Product]],Products!$A$2:$A$8,Products!$C$2:$C$8)),"")</f>
        <v>3393</v>
      </c>
      <c r="O3112" s="2">
        <v>0</v>
      </c>
    </row>
    <row r="3113" spans="1:15" x14ac:dyDescent="0.3">
      <c r="A3113" t="s">
        <v>3259</v>
      </c>
      <c r="B3113" t="s">
        <v>13</v>
      </c>
      <c r="C3113" t="str">
        <f>_xlfn.XLOOKUP(Sales_Pipeline[[#This Row],[Sales_Agent]],Sales_Teams[Sales_Agent],Sales_Teams[Manager])</f>
        <v>Melvin Marxen</v>
      </c>
      <c r="D3113" t="str">
        <f>_xlfn.XLOOKUP(Sales_Pipeline[[#This Row],[Manager]],Sales_Teams[Manager],Sales_Teams[Regional_Office])</f>
        <v>Central</v>
      </c>
      <c r="E3113" t="s">
        <v>61</v>
      </c>
      <c r="F3113" t="s">
        <v>169</v>
      </c>
      <c r="G3113" t="str">
        <f>IFERROR(_xlfn.XLOOKUP(Sales_Pipeline[[#This Row],[Account]],Accounts!$A$2:$A$86,Accounts!$F$2:$F$86),"")</f>
        <v>Panama</v>
      </c>
      <c r="H3113" t="s">
        <v>57</v>
      </c>
      <c r="I3113" s="3">
        <v>42867</v>
      </c>
      <c r="J3113" s="3">
        <v>42956</v>
      </c>
      <c r="K3113" s="8" t="str">
        <f>IF(Sales_Pipeline[[#This Row],[Close_Date]]="","",TEXT(Sales_Pipeline[[#This Row],[Close_Date]],"ddd"))</f>
        <v>Wed</v>
      </c>
      <c r="L3113" s="8" t="str">
        <f>IF(Sales_Pipeline[[#This Row],[Close_Date]]="","",TEXT(Sales_Pipeline[[#This Row],[Close_Date]],"mmm"))</f>
        <v>Aug</v>
      </c>
      <c r="M3113" s="8" t="str">
        <f>IF(Sales_Pipeline[[#This Row],[Close_Date]]="","","Q"&amp;ROUNDUP(MONTH(Sales_Pipeline[[#This Row],[Close_Date]])/3,0))</f>
        <v>Q3</v>
      </c>
      <c r="N3113" s="2" cm="1">
        <f t="array" ref="N3113">IFERROR(_xlfn.IFS(Sales_Pipeline[[#This Row],[Deal_Stage]]="Won",_xlfn.XLOOKUP(Sales_Pipeline[[#This Row],[Product]],Products!$A$2:$A$8,Products!$C$2:$C$8),Sales_Pipeline[[#This Row],[Deal_Stage]]="Lost",_xlfn.XLOOKUP(Sales_Pipeline[[#This Row],[Product]],Products!$A$2:$A$8,Products!$C$2:$C$8)),"")</f>
        <v>55</v>
      </c>
      <c r="O3113" s="2">
        <v>52</v>
      </c>
    </row>
    <row r="3114" spans="1:15" x14ac:dyDescent="0.3">
      <c r="A3114" t="s">
        <v>3260</v>
      </c>
      <c r="B3114" t="s">
        <v>40</v>
      </c>
      <c r="C3114" t="str">
        <f>_xlfn.XLOOKUP(Sales_Pipeline[[#This Row],[Sales_Agent]],Sales_Teams[Sales_Agent],Sales_Teams[Manager])</f>
        <v>Summer Sewald</v>
      </c>
      <c r="D3114" t="str">
        <f>_xlfn.XLOOKUP(Sales_Pipeline[[#This Row],[Manager]],Sales_Teams[Manager],Sales_Teams[Regional_Office])</f>
        <v>West</v>
      </c>
      <c r="E3114" t="s">
        <v>8953</v>
      </c>
      <c r="F3114" t="s">
        <v>143</v>
      </c>
      <c r="G3114" t="str">
        <f>IFERROR(_xlfn.XLOOKUP(Sales_Pipeline[[#This Row],[Account]],Accounts!$A$2:$A$86,Accounts!$F$2:$F$86),"")</f>
        <v>United States</v>
      </c>
      <c r="H3114" t="s">
        <v>82</v>
      </c>
      <c r="I3114" s="3">
        <v>42867</v>
      </c>
      <c r="J3114" s="3">
        <v>42948</v>
      </c>
      <c r="K3114" s="8" t="str">
        <f>IF(Sales_Pipeline[[#This Row],[Close_Date]]="","",TEXT(Sales_Pipeline[[#This Row],[Close_Date]],"ddd"))</f>
        <v>Tue</v>
      </c>
      <c r="L3114" s="8" t="str">
        <f>IF(Sales_Pipeline[[#This Row],[Close_Date]]="","",TEXT(Sales_Pipeline[[#This Row],[Close_Date]],"mmm"))</f>
        <v>Aug</v>
      </c>
      <c r="M3114" s="8" t="str">
        <f>IF(Sales_Pipeline[[#This Row],[Close_Date]]="","","Q"&amp;ROUNDUP(MONTH(Sales_Pipeline[[#This Row],[Close_Date]])/3,0))</f>
        <v>Q3</v>
      </c>
      <c r="N3114" s="2" cm="1">
        <f t="array" ref="N3114">IFERROR(_xlfn.IFS(Sales_Pipeline[[#This Row],[Deal_Stage]]="Won",_xlfn.XLOOKUP(Sales_Pipeline[[#This Row],[Product]],Products!$A$2:$A$8,Products!$C$2:$C$8),Sales_Pipeline[[#This Row],[Deal_Stage]]="Lost",_xlfn.XLOOKUP(Sales_Pipeline[[#This Row],[Product]],Products!$A$2:$A$8,Products!$C$2:$C$8)),"")</f>
        <v>4821</v>
      </c>
      <c r="O3114" s="2">
        <v>0</v>
      </c>
    </row>
    <row r="3115" spans="1:15" x14ac:dyDescent="0.3">
      <c r="A3115" t="s">
        <v>3261</v>
      </c>
      <c r="B3115" t="s">
        <v>10</v>
      </c>
      <c r="C3115" t="str">
        <f>_xlfn.XLOOKUP(Sales_Pipeline[[#This Row],[Sales_Agent]],Sales_Teams[Sales_Agent],Sales_Teams[Manager])</f>
        <v>Melvin Marxen</v>
      </c>
      <c r="D3115" t="str">
        <f>_xlfn.XLOOKUP(Sales_Pipeline[[#This Row],[Manager]],Sales_Teams[Manager],Sales_Teams[Regional_Office])</f>
        <v>Central</v>
      </c>
      <c r="E3115" t="s">
        <v>76</v>
      </c>
      <c r="F3115" t="s">
        <v>118</v>
      </c>
      <c r="G3115" t="str">
        <f>IFERROR(_xlfn.XLOOKUP(Sales_Pipeline[[#This Row],[Account]],Accounts!$A$2:$A$86,Accounts!$F$2:$F$86),"")</f>
        <v>United States</v>
      </c>
      <c r="H3115" t="s">
        <v>82</v>
      </c>
      <c r="I3115" s="3">
        <v>42867</v>
      </c>
      <c r="J3115" s="3">
        <v>42875</v>
      </c>
      <c r="K3115" s="8" t="str">
        <f>IF(Sales_Pipeline[[#This Row],[Close_Date]]="","",TEXT(Sales_Pipeline[[#This Row],[Close_Date]],"ddd"))</f>
        <v>Sat</v>
      </c>
      <c r="L3115" s="8" t="str">
        <f>IF(Sales_Pipeline[[#This Row],[Close_Date]]="","",TEXT(Sales_Pipeline[[#This Row],[Close_Date]],"mmm"))</f>
        <v>May</v>
      </c>
      <c r="M3115" s="8" t="str">
        <f>IF(Sales_Pipeline[[#This Row],[Close_Date]]="","","Q"&amp;ROUNDUP(MONTH(Sales_Pipeline[[#This Row],[Close_Date]])/3,0))</f>
        <v>Q2</v>
      </c>
      <c r="N3115" s="2" cm="1">
        <f t="array" ref="N3115">IFERROR(_xlfn.IFS(Sales_Pipeline[[#This Row],[Deal_Stage]]="Won",_xlfn.XLOOKUP(Sales_Pipeline[[#This Row],[Product]],Products!$A$2:$A$8,Products!$C$2:$C$8),Sales_Pipeline[[#This Row],[Deal_Stage]]="Lost",_xlfn.XLOOKUP(Sales_Pipeline[[#This Row],[Product]],Products!$A$2:$A$8,Products!$C$2:$C$8)),"")</f>
        <v>3393</v>
      </c>
      <c r="O3115" s="2">
        <v>0</v>
      </c>
    </row>
    <row r="3116" spans="1:15" x14ac:dyDescent="0.3">
      <c r="A3116" t="s">
        <v>3262</v>
      </c>
      <c r="B3116" t="s">
        <v>43</v>
      </c>
      <c r="C3116" t="str">
        <f>_xlfn.XLOOKUP(Sales_Pipeline[[#This Row],[Sales_Agent]],Sales_Teams[Sales_Agent],Sales_Teams[Manager])</f>
        <v>Summer Sewald</v>
      </c>
      <c r="D3116" t="str">
        <f>_xlfn.XLOOKUP(Sales_Pipeline[[#This Row],[Manager]],Sales_Teams[Manager],Sales_Teams[Regional_Office])</f>
        <v>West</v>
      </c>
      <c r="E3116" t="s">
        <v>8953</v>
      </c>
      <c r="F3116" t="s">
        <v>201</v>
      </c>
      <c r="G3116" t="str">
        <f>IFERROR(_xlfn.XLOOKUP(Sales_Pipeline[[#This Row],[Account]],Accounts!$A$2:$A$86,Accounts!$F$2:$F$86),"")</f>
        <v>United States</v>
      </c>
      <c r="H3116" t="s">
        <v>82</v>
      </c>
      <c r="I3116" s="3">
        <v>42867</v>
      </c>
      <c r="J3116" s="3">
        <v>42875</v>
      </c>
      <c r="K3116" s="8" t="str">
        <f>IF(Sales_Pipeline[[#This Row],[Close_Date]]="","",TEXT(Sales_Pipeline[[#This Row],[Close_Date]],"ddd"))</f>
        <v>Sat</v>
      </c>
      <c r="L3116" s="8" t="str">
        <f>IF(Sales_Pipeline[[#This Row],[Close_Date]]="","",TEXT(Sales_Pipeline[[#This Row],[Close_Date]],"mmm"))</f>
        <v>May</v>
      </c>
      <c r="M3116" s="8" t="str">
        <f>IF(Sales_Pipeline[[#This Row],[Close_Date]]="","","Q"&amp;ROUNDUP(MONTH(Sales_Pipeline[[#This Row],[Close_Date]])/3,0))</f>
        <v>Q2</v>
      </c>
      <c r="N3116" s="2" cm="1">
        <f t="array" ref="N3116">IFERROR(_xlfn.IFS(Sales_Pipeline[[#This Row],[Deal_Stage]]="Won",_xlfn.XLOOKUP(Sales_Pipeline[[#This Row],[Product]],Products!$A$2:$A$8,Products!$C$2:$C$8),Sales_Pipeline[[#This Row],[Deal_Stage]]="Lost",_xlfn.XLOOKUP(Sales_Pipeline[[#This Row],[Product]],Products!$A$2:$A$8,Products!$C$2:$C$8)),"")</f>
        <v>4821</v>
      </c>
      <c r="O3116" s="2">
        <v>0</v>
      </c>
    </row>
    <row r="3117" spans="1:15" x14ac:dyDescent="0.3">
      <c r="A3117" t="s">
        <v>3263</v>
      </c>
      <c r="B3117" t="s">
        <v>42</v>
      </c>
      <c r="C3117" t="str">
        <f>_xlfn.XLOOKUP(Sales_Pipeline[[#This Row],[Sales_Agent]],Sales_Teams[Sales_Agent],Sales_Teams[Manager])</f>
        <v>Summer Sewald</v>
      </c>
      <c r="D3117" t="str">
        <f>_xlfn.XLOOKUP(Sales_Pipeline[[#This Row],[Manager]],Sales_Teams[Manager],Sales_Teams[Regional_Office])</f>
        <v>West</v>
      </c>
      <c r="E3117" t="s">
        <v>8953</v>
      </c>
      <c r="F3117" t="s">
        <v>216</v>
      </c>
      <c r="G3117" t="str">
        <f>IFERROR(_xlfn.XLOOKUP(Sales_Pipeline[[#This Row],[Account]],Accounts!$A$2:$A$86,Accounts!$F$2:$F$86),"")</f>
        <v>United States</v>
      </c>
      <c r="H3117" t="s">
        <v>82</v>
      </c>
      <c r="I3117" s="3">
        <v>42867</v>
      </c>
      <c r="J3117" s="3">
        <v>42950</v>
      </c>
      <c r="K3117" s="8" t="str">
        <f>IF(Sales_Pipeline[[#This Row],[Close_Date]]="","",TEXT(Sales_Pipeline[[#This Row],[Close_Date]],"ddd"))</f>
        <v>Thu</v>
      </c>
      <c r="L3117" s="8" t="str">
        <f>IF(Sales_Pipeline[[#This Row],[Close_Date]]="","",TEXT(Sales_Pipeline[[#This Row],[Close_Date]],"mmm"))</f>
        <v>Aug</v>
      </c>
      <c r="M3117" s="8" t="str">
        <f>IF(Sales_Pipeline[[#This Row],[Close_Date]]="","","Q"&amp;ROUNDUP(MONTH(Sales_Pipeline[[#This Row],[Close_Date]])/3,0))</f>
        <v>Q3</v>
      </c>
      <c r="N3117" s="2" cm="1">
        <f t="array" ref="N3117">IFERROR(_xlfn.IFS(Sales_Pipeline[[#This Row],[Deal_Stage]]="Won",_xlfn.XLOOKUP(Sales_Pipeline[[#This Row],[Product]],Products!$A$2:$A$8,Products!$C$2:$C$8),Sales_Pipeline[[#This Row],[Deal_Stage]]="Lost",_xlfn.XLOOKUP(Sales_Pipeline[[#This Row],[Product]],Products!$A$2:$A$8,Products!$C$2:$C$8)),"")</f>
        <v>4821</v>
      </c>
      <c r="O3117" s="2">
        <v>0</v>
      </c>
    </row>
    <row r="3118" spans="1:15" x14ac:dyDescent="0.3">
      <c r="A3118" t="s">
        <v>3264</v>
      </c>
      <c r="B3118" t="s">
        <v>42</v>
      </c>
      <c r="C3118" t="str">
        <f>_xlfn.XLOOKUP(Sales_Pipeline[[#This Row],[Sales_Agent]],Sales_Teams[Sales_Agent],Sales_Teams[Manager])</f>
        <v>Summer Sewald</v>
      </c>
      <c r="D3118" t="str">
        <f>_xlfn.XLOOKUP(Sales_Pipeline[[#This Row],[Manager]],Sales_Teams[Manager],Sales_Teams[Regional_Office])</f>
        <v>West</v>
      </c>
      <c r="E3118" t="s">
        <v>84</v>
      </c>
      <c r="F3118" t="s">
        <v>92</v>
      </c>
      <c r="G3118" t="str">
        <f>IFERROR(_xlfn.XLOOKUP(Sales_Pipeline[[#This Row],[Account]],Accounts!$A$2:$A$86,Accounts!$F$2:$F$86),"")</f>
        <v>United States</v>
      </c>
      <c r="H3118" t="s">
        <v>57</v>
      </c>
      <c r="I3118" s="3">
        <v>42867</v>
      </c>
      <c r="J3118" s="3">
        <v>42908</v>
      </c>
      <c r="K3118" s="8" t="str">
        <f>IF(Sales_Pipeline[[#This Row],[Close_Date]]="","",TEXT(Sales_Pipeline[[#This Row],[Close_Date]],"ddd"))</f>
        <v>Thu</v>
      </c>
      <c r="L3118" s="8" t="str">
        <f>IF(Sales_Pipeline[[#This Row],[Close_Date]]="","",TEXT(Sales_Pipeline[[#This Row],[Close_Date]],"mmm"))</f>
        <v>Jun</v>
      </c>
      <c r="M3118" s="8" t="str">
        <f>IF(Sales_Pipeline[[#This Row],[Close_Date]]="","","Q"&amp;ROUNDUP(MONTH(Sales_Pipeline[[#This Row],[Close_Date]])/3,0))</f>
        <v>Q2</v>
      </c>
      <c r="N3118" s="2" cm="1">
        <f t="array" ref="N3118">IFERROR(_xlfn.IFS(Sales_Pipeline[[#This Row],[Deal_Stage]]="Won",_xlfn.XLOOKUP(Sales_Pipeline[[#This Row],[Product]],Products!$A$2:$A$8,Products!$C$2:$C$8),Sales_Pipeline[[#This Row],[Deal_Stage]]="Lost",_xlfn.XLOOKUP(Sales_Pipeline[[#This Row],[Product]],Products!$A$2:$A$8,Products!$C$2:$C$8)),"")</f>
        <v>5482</v>
      </c>
      <c r="O3118" s="2">
        <v>5698</v>
      </c>
    </row>
    <row r="3119" spans="1:15" x14ac:dyDescent="0.3">
      <c r="A3119" t="s">
        <v>3265</v>
      </c>
      <c r="B3119" t="s">
        <v>8</v>
      </c>
      <c r="C3119" t="str">
        <f>_xlfn.XLOOKUP(Sales_Pipeline[[#This Row],[Sales_Agent]],Sales_Teams[Sales_Agent],Sales_Teams[Manager])</f>
        <v>Dustin Brinkmann</v>
      </c>
      <c r="D3119" t="str">
        <f>_xlfn.XLOOKUP(Sales_Pipeline[[#This Row],[Manager]],Sales_Teams[Manager],Sales_Teams[Regional_Office])</f>
        <v>Central</v>
      </c>
      <c r="E3119" t="s">
        <v>63</v>
      </c>
      <c r="F3119" t="s">
        <v>68</v>
      </c>
      <c r="G3119" t="str">
        <f>IFERROR(_xlfn.XLOOKUP(Sales_Pipeline[[#This Row],[Account]],Accounts!$A$2:$A$86,Accounts!$F$2:$F$86),"")</f>
        <v>United States</v>
      </c>
      <c r="H3119" t="s">
        <v>57</v>
      </c>
      <c r="I3119" s="3">
        <v>42867</v>
      </c>
      <c r="J3119" s="3">
        <v>42877</v>
      </c>
      <c r="K3119" s="8" t="str">
        <f>IF(Sales_Pipeline[[#This Row],[Close_Date]]="","",TEXT(Sales_Pipeline[[#This Row],[Close_Date]],"ddd"))</f>
        <v>Mon</v>
      </c>
      <c r="L3119" s="8" t="str">
        <f>IF(Sales_Pipeline[[#This Row],[Close_Date]]="","",TEXT(Sales_Pipeline[[#This Row],[Close_Date]],"mmm"))</f>
        <v>May</v>
      </c>
      <c r="M3119" s="8" t="str">
        <f>IF(Sales_Pipeline[[#This Row],[Close_Date]]="","","Q"&amp;ROUNDUP(MONTH(Sales_Pipeline[[#This Row],[Close_Date]])/3,0))</f>
        <v>Q2</v>
      </c>
      <c r="N3119" s="2" cm="1">
        <f t="array" ref="N3119">IFERROR(_xlfn.IFS(Sales_Pipeline[[#This Row],[Deal_Stage]]="Won",_xlfn.XLOOKUP(Sales_Pipeline[[#This Row],[Product]],Products!$A$2:$A$8,Products!$C$2:$C$8),Sales_Pipeline[[#This Row],[Deal_Stage]]="Lost",_xlfn.XLOOKUP(Sales_Pipeline[[#This Row],[Product]],Products!$A$2:$A$8,Products!$C$2:$C$8)),"")</f>
        <v>550</v>
      </c>
      <c r="O3119" s="2">
        <v>595</v>
      </c>
    </row>
    <row r="3120" spans="1:15" x14ac:dyDescent="0.3">
      <c r="A3120" t="s">
        <v>3266</v>
      </c>
      <c r="B3120" t="s">
        <v>12</v>
      </c>
      <c r="C3120" t="str">
        <f>_xlfn.XLOOKUP(Sales_Pipeline[[#This Row],[Sales_Agent]],Sales_Teams[Sales_Agent],Sales_Teams[Manager])</f>
        <v>Melvin Marxen</v>
      </c>
      <c r="D3120" t="str">
        <f>_xlfn.XLOOKUP(Sales_Pipeline[[#This Row],[Manager]],Sales_Teams[Manager],Sales_Teams[Regional_Office])</f>
        <v>Central</v>
      </c>
      <c r="E3120" t="s">
        <v>84</v>
      </c>
      <c r="F3120" t="s">
        <v>64</v>
      </c>
      <c r="G3120" t="str">
        <f>IFERROR(_xlfn.XLOOKUP(Sales_Pipeline[[#This Row],[Account]],Accounts!$A$2:$A$86,Accounts!$F$2:$F$86),"")</f>
        <v>United States</v>
      </c>
      <c r="H3120" t="s">
        <v>82</v>
      </c>
      <c r="I3120" s="3">
        <v>42867</v>
      </c>
      <c r="J3120" s="3">
        <v>42959</v>
      </c>
      <c r="K3120" s="8" t="str">
        <f>IF(Sales_Pipeline[[#This Row],[Close_Date]]="","",TEXT(Sales_Pipeline[[#This Row],[Close_Date]],"ddd"))</f>
        <v>Sat</v>
      </c>
      <c r="L3120" s="8" t="str">
        <f>IF(Sales_Pipeline[[#This Row],[Close_Date]]="","",TEXT(Sales_Pipeline[[#This Row],[Close_Date]],"mmm"))</f>
        <v>Aug</v>
      </c>
      <c r="M3120" s="8" t="str">
        <f>IF(Sales_Pipeline[[#This Row],[Close_Date]]="","","Q"&amp;ROUNDUP(MONTH(Sales_Pipeline[[#This Row],[Close_Date]])/3,0))</f>
        <v>Q3</v>
      </c>
      <c r="N3120" s="2" cm="1">
        <f t="array" ref="N3120">IFERROR(_xlfn.IFS(Sales_Pipeline[[#This Row],[Deal_Stage]]="Won",_xlfn.XLOOKUP(Sales_Pipeline[[#This Row],[Product]],Products!$A$2:$A$8,Products!$C$2:$C$8),Sales_Pipeline[[#This Row],[Deal_Stage]]="Lost",_xlfn.XLOOKUP(Sales_Pipeline[[#This Row],[Product]],Products!$A$2:$A$8,Products!$C$2:$C$8)),"")</f>
        <v>5482</v>
      </c>
      <c r="O3120" s="2">
        <v>0</v>
      </c>
    </row>
    <row r="3121" spans="1:15" x14ac:dyDescent="0.3">
      <c r="A3121" t="s">
        <v>3267</v>
      </c>
      <c r="B3121" t="s">
        <v>45</v>
      </c>
      <c r="C3121" t="str">
        <f>_xlfn.XLOOKUP(Sales_Pipeline[[#This Row],[Sales_Agent]],Sales_Teams[Sales_Agent],Sales_Teams[Manager])</f>
        <v>Summer Sewald</v>
      </c>
      <c r="D3121" t="str">
        <f>_xlfn.XLOOKUP(Sales_Pipeline[[#This Row],[Manager]],Sales_Teams[Manager],Sales_Teams[Regional_Office])</f>
        <v>West</v>
      </c>
      <c r="E3121" t="s">
        <v>55</v>
      </c>
      <c r="F3121" t="s">
        <v>570</v>
      </c>
      <c r="G3121" t="str">
        <f>IFERROR(_xlfn.XLOOKUP(Sales_Pipeline[[#This Row],[Account]],Accounts!$A$2:$A$86,Accounts!$F$2:$F$86),"")</f>
        <v>Germany</v>
      </c>
      <c r="H3121" t="s">
        <v>57</v>
      </c>
      <c r="I3121" s="3">
        <v>42867</v>
      </c>
      <c r="J3121" s="3">
        <v>42970</v>
      </c>
      <c r="K3121" s="8" t="str">
        <f>IF(Sales_Pipeline[[#This Row],[Close_Date]]="","",TEXT(Sales_Pipeline[[#This Row],[Close_Date]],"ddd"))</f>
        <v>Wed</v>
      </c>
      <c r="L3121" s="8" t="str">
        <f>IF(Sales_Pipeline[[#This Row],[Close_Date]]="","",TEXT(Sales_Pipeline[[#This Row],[Close_Date]],"mmm"))</f>
        <v>Aug</v>
      </c>
      <c r="M3121" s="8" t="str">
        <f>IF(Sales_Pipeline[[#This Row],[Close_Date]]="","","Q"&amp;ROUNDUP(MONTH(Sales_Pipeline[[#This Row],[Close_Date]])/3,0))</f>
        <v>Q3</v>
      </c>
      <c r="N3121" s="2" cm="1">
        <f t="array" ref="N3121">IFERROR(_xlfn.IFS(Sales_Pipeline[[#This Row],[Deal_Stage]]="Won",_xlfn.XLOOKUP(Sales_Pipeline[[#This Row],[Product]],Products!$A$2:$A$8,Products!$C$2:$C$8),Sales_Pipeline[[#This Row],[Deal_Stage]]="Lost",_xlfn.XLOOKUP(Sales_Pipeline[[#This Row],[Product]],Products!$A$2:$A$8,Products!$C$2:$C$8)),"")</f>
        <v>1096</v>
      </c>
      <c r="O3121" s="2">
        <v>1144</v>
      </c>
    </row>
    <row r="3122" spans="1:15" x14ac:dyDescent="0.3">
      <c r="A3122" t="s">
        <v>3268</v>
      </c>
      <c r="B3122" t="s">
        <v>9</v>
      </c>
      <c r="C3122" t="str">
        <f>_xlfn.XLOOKUP(Sales_Pipeline[[#This Row],[Sales_Agent]],Sales_Teams[Sales_Agent],Sales_Teams[Manager])</f>
        <v>Dustin Brinkmann</v>
      </c>
      <c r="D3122" t="str">
        <f>_xlfn.XLOOKUP(Sales_Pipeline[[#This Row],[Manager]],Sales_Teams[Manager],Sales_Teams[Regional_Office])</f>
        <v>Central</v>
      </c>
      <c r="E3122" t="s">
        <v>61</v>
      </c>
      <c r="F3122" t="s">
        <v>150</v>
      </c>
      <c r="G3122" t="str">
        <f>IFERROR(_xlfn.XLOOKUP(Sales_Pipeline[[#This Row],[Account]],Accounts!$A$2:$A$86,Accounts!$F$2:$F$86),"")</f>
        <v>United States</v>
      </c>
      <c r="H3122" t="s">
        <v>57</v>
      </c>
      <c r="I3122" s="3">
        <v>42867</v>
      </c>
      <c r="J3122" s="3">
        <v>42993</v>
      </c>
      <c r="K3122" s="8" t="str">
        <f>IF(Sales_Pipeline[[#This Row],[Close_Date]]="","",TEXT(Sales_Pipeline[[#This Row],[Close_Date]],"ddd"))</f>
        <v>Fri</v>
      </c>
      <c r="L3122" s="8" t="str">
        <f>IF(Sales_Pipeline[[#This Row],[Close_Date]]="","",TEXT(Sales_Pipeline[[#This Row],[Close_Date]],"mmm"))</f>
        <v>Sep</v>
      </c>
      <c r="M3122" s="8" t="str">
        <f>IF(Sales_Pipeline[[#This Row],[Close_Date]]="","","Q"&amp;ROUNDUP(MONTH(Sales_Pipeline[[#This Row],[Close_Date]])/3,0))</f>
        <v>Q3</v>
      </c>
      <c r="N3122" s="2" cm="1">
        <f t="array" ref="N3122">IFERROR(_xlfn.IFS(Sales_Pipeline[[#This Row],[Deal_Stage]]="Won",_xlfn.XLOOKUP(Sales_Pipeline[[#This Row],[Product]],Products!$A$2:$A$8,Products!$C$2:$C$8),Sales_Pipeline[[#This Row],[Deal_Stage]]="Lost",_xlfn.XLOOKUP(Sales_Pipeline[[#This Row],[Product]],Products!$A$2:$A$8,Products!$C$2:$C$8)),"")</f>
        <v>55</v>
      </c>
      <c r="O3122" s="2">
        <v>61</v>
      </c>
    </row>
    <row r="3123" spans="1:15" x14ac:dyDescent="0.3">
      <c r="A3123" t="s">
        <v>3269</v>
      </c>
      <c r="B3123" t="s">
        <v>29</v>
      </c>
      <c r="C3123" t="str">
        <f>_xlfn.XLOOKUP(Sales_Pipeline[[#This Row],[Sales_Agent]],Sales_Teams[Sales_Agent],Sales_Teams[Manager])</f>
        <v>Rocco Neubert</v>
      </c>
      <c r="D3123" t="str">
        <f>_xlfn.XLOOKUP(Sales_Pipeline[[#This Row],[Manager]],Sales_Teams[Manager],Sales_Teams[Regional_Office])</f>
        <v>East</v>
      </c>
      <c r="E3123" t="s">
        <v>8953</v>
      </c>
      <c r="F3123" t="s">
        <v>123</v>
      </c>
      <c r="G3123" t="str">
        <f>IFERROR(_xlfn.XLOOKUP(Sales_Pipeline[[#This Row],[Account]],Accounts!$A$2:$A$86,Accounts!$F$2:$F$86),"")</f>
        <v>United States</v>
      </c>
      <c r="H3123" t="s">
        <v>82</v>
      </c>
      <c r="I3123" s="3">
        <v>42867</v>
      </c>
      <c r="J3123" s="3">
        <v>42879</v>
      </c>
      <c r="K3123" s="8" t="str">
        <f>IF(Sales_Pipeline[[#This Row],[Close_Date]]="","",TEXT(Sales_Pipeline[[#This Row],[Close_Date]],"ddd"))</f>
        <v>Wed</v>
      </c>
      <c r="L3123" s="8" t="str">
        <f>IF(Sales_Pipeline[[#This Row],[Close_Date]]="","",TEXT(Sales_Pipeline[[#This Row],[Close_Date]],"mmm"))</f>
        <v>May</v>
      </c>
      <c r="M3123" s="8" t="str">
        <f>IF(Sales_Pipeline[[#This Row],[Close_Date]]="","","Q"&amp;ROUNDUP(MONTH(Sales_Pipeline[[#This Row],[Close_Date]])/3,0))</f>
        <v>Q2</v>
      </c>
      <c r="N3123" s="2" cm="1">
        <f t="array" ref="N3123">IFERROR(_xlfn.IFS(Sales_Pipeline[[#This Row],[Deal_Stage]]="Won",_xlfn.XLOOKUP(Sales_Pipeline[[#This Row],[Product]],Products!$A$2:$A$8,Products!$C$2:$C$8),Sales_Pipeline[[#This Row],[Deal_Stage]]="Lost",_xlfn.XLOOKUP(Sales_Pipeline[[#This Row],[Product]],Products!$A$2:$A$8,Products!$C$2:$C$8)),"")</f>
        <v>4821</v>
      </c>
      <c r="O3123" s="2">
        <v>0</v>
      </c>
    </row>
    <row r="3124" spans="1:15" x14ac:dyDescent="0.3">
      <c r="A3124" t="s">
        <v>3270</v>
      </c>
      <c r="B3124" t="s">
        <v>29</v>
      </c>
      <c r="C3124" t="str">
        <f>_xlfn.XLOOKUP(Sales_Pipeline[[#This Row],[Sales_Agent]],Sales_Teams[Sales_Agent],Sales_Teams[Manager])</f>
        <v>Rocco Neubert</v>
      </c>
      <c r="D3124" t="str">
        <f>_xlfn.XLOOKUP(Sales_Pipeline[[#This Row],[Manager]],Sales_Teams[Manager],Sales_Teams[Regional_Office])</f>
        <v>East</v>
      </c>
      <c r="E3124" t="s">
        <v>76</v>
      </c>
      <c r="F3124" t="s">
        <v>216</v>
      </c>
      <c r="G3124" t="str">
        <f>IFERROR(_xlfn.XLOOKUP(Sales_Pipeline[[#This Row],[Account]],Accounts!$A$2:$A$86,Accounts!$F$2:$F$86),"")</f>
        <v>United States</v>
      </c>
      <c r="H3124" t="s">
        <v>82</v>
      </c>
      <c r="I3124" s="3">
        <v>42867</v>
      </c>
      <c r="J3124" s="3">
        <v>42960</v>
      </c>
      <c r="K3124" s="8" t="str">
        <f>IF(Sales_Pipeline[[#This Row],[Close_Date]]="","",TEXT(Sales_Pipeline[[#This Row],[Close_Date]],"ddd"))</f>
        <v>Sun</v>
      </c>
      <c r="L3124" s="8" t="str">
        <f>IF(Sales_Pipeline[[#This Row],[Close_Date]]="","",TEXT(Sales_Pipeline[[#This Row],[Close_Date]],"mmm"))</f>
        <v>Aug</v>
      </c>
      <c r="M3124" s="8" t="str">
        <f>IF(Sales_Pipeline[[#This Row],[Close_Date]]="","","Q"&amp;ROUNDUP(MONTH(Sales_Pipeline[[#This Row],[Close_Date]])/3,0))</f>
        <v>Q3</v>
      </c>
      <c r="N3124" s="2" cm="1">
        <f t="array" ref="N3124">IFERROR(_xlfn.IFS(Sales_Pipeline[[#This Row],[Deal_Stage]]="Won",_xlfn.XLOOKUP(Sales_Pipeline[[#This Row],[Product]],Products!$A$2:$A$8,Products!$C$2:$C$8),Sales_Pipeline[[#This Row],[Deal_Stage]]="Lost",_xlfn.XLOOKUP(Sales_Pipeline[[#This Row],[Product]],Products!$A$2:$A$8,Products!$C$2:$C$8)),"")</f>
        <v>3393</v>
      </c>
      <c r="O3124" s="2">
        <v>0</v>
      </c>
    </row>
    <row r="3125" spans="1:15" x14ac:dyDescent="0.3">
      <c r="A3125" t="s">
        <v>3271</v>
      </c>
      <c r="B3125" t="s">
        <v>29</v>
      </c>
      <c r="C3125" t="str">
        <f>_xlfn.XLOOKUP(Sales_Pipeline[[#This Row],[Sales_Agent]],Sales_Teams[Sales_Agent],Sales_Teams[Manager])</f>
        <v>Rocco Neubert</v>
      </c>
      <c r="D3125" t="str">
        <f>_xlfn.XLOOKUP(Sales_Pipeline[[#This Row],[Manager]],Sales_Teams[Manager],Sales_Teams[Regional_Office])</f>
        <v>East</v>
      </c>
      <c r="E3125" t="s">
        <v>76</v>
      </c>
      <c r="F3125" t="s">
        <v>231</v>
      </c>
      <c r="G3125" t="str">
        <f>IFERROR(_xlfn.XLOOKUP(Sales_Pipeline[[#This Row],[Account]],Accounts!$A$2:$A$86,Accounts!$F$2:$F$86),"")</f>
        <v>United States</v>
      </c>
      <c r="H3125" t="s">
        <v>57</v>
      </c>
      <c r="I3125" s="3">
        <v>42867</v>
      </c>
      <c r="J3125" s="3">
        <v>42870</v>
      </c>
      <c r="K3125" s="8" t="str">
        <f>IF(Sales_Pipeline[[#This Row],[Close_Date]]="","",TEXT(Sales_Pipeline[[#This Row],[Close_Date]],"ddd"))</f>
        <v>Mon</v>
      </c>
      <c r="L3125" s="8" t="str">
        <f>IF(Sales_Pipeline[[#This Row],[Close_Date]]="","",TEXT(Sales_Pipeline[[#This Row],[Close_Date]],"mmm"))</f>
        <v>May</v>
      </c>
      <c r="M3125" s="8" t="str">
        <f>IF(Sales_Pipeline[[#This Row],[Close_Date]]="","","Q"&amp;ROUNDUP(MONTH(Sales_Pipeline[[#This Row],[Close_Date]])/3,0))</f>
        <v>Q2</v>
      </c>
      <c r="N3125" s="2" cm="1">
        <f t="array" ref="N3125">IFERROR(_xlfn.IFS(Sales_Pipeline[[#This Row],[Deal_Stage]]="Won",_xlfn.XLOOKUP(Sales_Pipeline[[#This Row],[Product]],Products!$A$2:$A$8,Products!$C$2:$C$8),Sales_Pipeline[[#This Row],[Deal_Stage]]="Lost",_xlfn.XLOOKUP(Sales_Pipeline[[#This Row],[Product]],Products!$A$2:$A$8,Products!$C$2:$C$8)),"")</f>
        <v>3393</v>
      </c>
      <c r="O3125" s="2">
        <v>3510</v>
      </c>
    </row>
    <row r="3126" spans="1:15" x14ac:dyDescent="0.3">
      <c r="A3126" t="s">
        <v>3272</v>
      </c>
      <c r="B3126" t="s">
        <v>21</v>
      </c>
      <c r="C3126" t="str">
        <f>_xlfn.XLOOKUP(Sales_Pipeline[[#This Row],[Sales_Agent]],Sales_Teams[Sales_Agent],Sales_Teams[Manager])</f>
        <v>Cara Losch</v>
      </c>
      <c r="D3126" t="str">
        <f>_xlfn.XLOOKUP(Sales_Pipeline[[#This Row],[Manager]],Sales_Teams[Manager],Sales_Teams[Regional_Office])</f>
        <v>East</v>
      </c>
      <c r="E3126" t="s">
        <v>63</v>
      </c>
      <c r="F3126" t="s">
        <v>216</v>
      </c>
      <c r="G3126" t="str">
        <f>IFERROR(_xlfn.XLOOKUP(Sales_Pipeline[[#This Row],[Account]],Accounts!$A$2:$A$86,Accounts!$F$2:$F$86),"")</f>
        <v>United States</v>
      </c>
      <c r="H3126" t="s">
        <v>57</v>
      </c>
      <c r="I3126" s="3">
        <v>42867</v>
      </c>
      <c r="J3126" s="3">
        <v>42951</v>
      </c>
      <c r="K3126" s="8" t="str">
        <f>IF(Sales_Pipeline[[#This Row],[Close_Date]]="","",TEXT(Sales_Pipeline[[#This Row],[Close_Date]],"ddd"))</f>
        <v>Fri</v>
      </c>
      <c r="L3126" s="8" t="str">
        <f>IF(Sales_Pipeline[[#This Row],[Close_Date]]="","",TEXT(Sales_Pipeline[[#This Row],[Close_Date]],"mmm"))</f>
        <v>Aug</v>
      </c>
      <c r="M3126" s="8" t="str">
        <f>IF(Sales_Pipeline[[#This Row],[Close_Date]]="","","Q"&amp;ROUNDUP(MONTH(Sales_Pipeline[[#This Row],[Close_Date]])/3,0))</f>
        <v>Q3</v>
      </c>
      <c r="N3126" s="2" cm="1">
        <f t="array" ref="N3126">IFERROR(_xlfn.IFS(Sales_Pipeline[[#This Row],[Deal_Stage]]="Won",_xlfn.XLOOKUP(Sales_Pipeline[[#This Row],[Product]],Products!$A$2:$A$8,Products!$C$2:$C$8),Sales_Pipeline[[#This Row],[Deal_Stage]]="Lost",_xlfn.XLOOKUP(Sales_Pipeline[[#This Row],[Product]],Products!$A$2:$A$8,Products!$C$2:$C$8)),"")</f>
        <v>550</v>
      </c>
      <c r="O3126" s="2">
        <v>513</v>
      </c>
    </row>
    <row r="3127" spans="1:15" x14ac:dyDescent="0.3">
      <c r="A3127" t="s">
        <v>3273</v>
      </c>
      <c r="B3127" t="s">
        <v>7</v>
      </c>
      <c r="C3127" t="str">
        <f>_xlfn.XLOOKUP(Sales_Pipeline[[#This Row],[Sales_Agent]],Sales_Teams[Sales_Agent],Sales_Teams[Manager])</f>
        <v>Dustin Brinkmann</v>
      </c>
      <c r="D3127" t="str">
        <f>_xlfn.XLOOKUP(Sales_Pipeline[[#This Row],[Manager]],Sales_Teams[Manager],Sales_Teams[Regional_Office])</f>
        <v>Central</v>
      </c>
      <c r="E3127" t="s">
        <v>76</v>
      </c>
      <c r="F3127" t="s">
        <v>187</v>
      </c>
      <c r="G3127" t="str">
        <f>IFERROR(_xlfn.XLOOKUP(Sales_Pipeline[[#This Row],[Account]],Accounts!$A$2:$A$86,Accounts!$F$2:$F$86),"")</f>
        <v>United States</v>
      </c>
      <c r="H3127" t="s">
        <v>82</v>
      </c>
      <c r="I3127" s="3">
        <v>42867</v>
      </c>
      <c r="J3127" s="3">
        <v>42961</v>
      </c>
      <c r="K3127" s="8" t="str">
        <f>IF(Sales_Pipeline[[#This Row],[Close_Date]]="","",TEXT(Sales_Pipeline[[#This Row],[Close_Date]],"ddd"))</f>
        <v>Mon</v>
      </c>
      <c r="L3127" s="8" t="str">
        <f>IF(Sales_Pipeline[[#This Row],[Close_Date]]="","",TEXT(Sales_Pipeline[[#This Row],[Close_Date]],"mmm"))</f>
        <v>Aug</v>
      </c>
      <c r="M3127" s="8" t="str">
        <f>IF(Sales_Pipeline[[#This Row],[Close_Date]]="","","Q"&amp;ROUNDUP(MONTH(Sales_Pipeline[[#This Row],[Close_Date]])/3,0))</f>
        <v>Q3</v>
      </c>
      <c r="N3127" s="2" cm="1">
        <f t="array" ref="N3127">IFERROR(_xlfn.IFS(Sales_Pipeline[[#This Row],[Deal_Stage]]="Won",_xlfn.XLOOKUP(Sales_Pipeline[[#This Row],[Product]],Products!$A$2:$A$8,Products!$C$2:$C$8),Sales_Pipeline[[#This Row],[Deal_Stage]]="Lost",_xlfn.XLOOKUP(Sales_Pipeline[[#This Row],[Product]],Products!$A$2:$A$8,Products!$C$2:$C$8)),"")</f>
        <v>3393</v>
      </c>
      <c r="O3127" s="2">
        <v>0</v>
      </c>
    </row>
    <row r="3128" spans="1:15" x14ac:dyDescent="0.3">
      <c r="A3128" t="s">
        <v>3274</v>
      </c>
      <c r="B3128" t="s">
        <v>7</v>
      </c>
      <c r="C3128" t="str">
        <f>_xlfn.XLOOKUP(Sales_Pipeline[[#This Row],[Sales_Agent]],Sales_Teams[Sales_Agent],Sales_Teams[Manager])</f>
        <v>Dustin Brinkmann</v>
      </c>
      <c r="D3128" t="str">
        <f>_xlfn.XLOOKUP(Sales_Pipeline[[#This Row],[Manager]],Sales_Teams[Manager],Sales_Teams[Regional_Office])</f>
        <v>Central</v>
      </c>
      <c r="E3128" t="s">
        <v>55</v>
      </c>
      <c r="F3128" t="s">
        <v>333</v>
      </c>
      <c r="G3128" t="str">
        <f>IFERROR(_xlfn.XLOOKUP(Sales_Pipeline[[#This Row],[Account]],Accounts!$A$2:$A$86,Accounts!$F$2:$F$86),"")</f>
        <v>United States</v>
      </c>
      <c r="H3128" t="s">
        <v>57</v>
      </c>
      <c r="I3128" s="3">
        <v>42867</v>
      </c>
      <c r="J3128" s="3">
        <v>42958</v>
      </c>
      <c r="K3128" s="8" t="str">
        <f>IF(Sales_Pipeline[[#This Row],[Close_Date]]="","",TEXT(Sales_Pipeline[[#This Row],[Close_Date]],"ddd"))</f>
        <v>Fri</v>
      </c>
      <c r="L3128" s="8" t="str">
        <f>IF(Sales_Pipeline[[#This Row],[Close_Date]]="","",TEXT(Sales_Pipeline[[#This Row],[Close_Date]],"mmm"))</f>
        <v>Aug</v>
      </c>
      <c r="M3128" s="8" t="str">
        <f>IF(Sales_Pipeline[[#This Row],[Close_Date]]="","","Q"&amp;ROUNDUP(MONTH(Sales_Pipeline[[#This Row],[Close_Date]])/3,0))</f>
        <v>Q3</v>
      </c>
      <c r="N3128" s="2" cm="1">
        <f t="array" ref="N3128">IFERROR(_xlfn.IFS(Sales_Pipeline[[#This Row],[Deal_Stage]]="Won",_xlfn.XLOOKUP(Sales_Pipeline[[#This Row],[Product]],Products!$A$2:$A$8,Products!$C$2:$C$8),Sales_Pipeline[[#This Row],[Deal_Stage]]="Lost",_xlfn.XLOOKUP(Sales_Pipeline[[#This Row],[Product]],Products!$A$2:$A$8,Products!$C$2:$C$8)),"")</f>
        <v>1096</v>
      </c>
      <c r="O3128" s="2">
        <v>1083</v>
      </c>
    </row>
    <row r="3129" spans="1:15" x14ac:dyDescent="0.3">
      <c r="A3129" t="s">
        <v>3275</v>
      </c>
      <c r="B3129" t="s">
        <v>32</v>
      </c>
      <c r="C3129" t="str">
        <f>_xlfn.XLOOKUP(Sales_Pipeline[[#This Row],[Sales_Agent]],Sales_Teams[Sales_Agent],Sales_Teams[Manager])</f>
        <v>Celia Rouche</v>
      </c>
      <c r="D3129" t="str">
        <f>_xlfn.XLOOKUP(Sales_Pipeline[[#This Row],[Manager]],Sales_Teams[Manager],Sales_Teams[Regional_Office])</f>
        <v>West</v>
      </c>
      <c r="E3129" t="s">
        <v>63</v>
      </c>
      <c r="F3129" t="s">
        <v>92</v>
      </c>
      <c r="G3129" t="str">
        <f>IFERROR(_xlfn.XLOOKUP(Sales_Pipeline[[#This Row],[Account]],Accounts!$A$2:$A$86,Accounts!$F$2:$F$86),"")</f>
        <v>United States</v>
      </c>
      <c r="H3129" t="s">
        <v>82</v>
      </c>
      <c r="I3129" s="3">
        <v>42867</v>
      </c>
      <c r="J3129" s="3">
        <v>42881</v>
      </c>
      <c r="K3129" s="8" t="str">
        <f>IF(Sales_Pipeline[[#This Row],[Close_Date]]="","",TEXT(Sales_Pipeline[[#This Row],[Close_Date]],"ddd"))</f>
        <v>Fri</v>
      </c>
      <c r="L3129" s="8" t="str">
        <f>IF(Sales_Pipeline[[#This Row],[Close_Date]]="","",TEXT(Sales_Pipeline[[#This Row],[Close_Date]],"mmm"))</f>
        <v>May</v>
      </c>
      <c r="M3129" s="8" t="str">
        <f>IF(Sales_Pipeline[[#This Row],[Close_Date]]="","","Q"&amp;ROUNDUP(MONTH(Sales_Pipeline[[#This Row],[Close_Date]])/3,0))</f>
        <v>Q2</v>
      </c>
      <c r="N3129" s="2" cm="1">
        <f t="array" ref="N3129">IFERROR(_xlfn.IFS(Sales_Pipeline[[#This Row],[Deal_Stage]]="Won",_xlfn.XLOOKUP(Sales_Pipeline[[#This Row],[Product]],Products!$A$2:$A$8,Products!$C$2:$C$8),Sales_Pipeline[[#This Row],[Deal_Stage]]="Lost",_xlfn.XLOOKUP(Sales_Pipeline[[#This Row],[Product]],Products!$A$2:$A$8,Products!$C$2:$C$8)),"")</f>
        <v>550</v>
      </c>
      <c r="O3129" s="2">
        <v>0</v>
      </c>
    </row>
    <row r="3130" spans="1:15" x14ac:dyDescent="0.3">
      <c r="A3130" t="s">
        <v>3276</v>
      </c>
      <c r="B3130" t="s">
        <v>32</v>
      </c>
      <c r="C3130" t="str">
        <f>_xlfn.XLOOKUP(Sales_Pipeline[[#This Row],[Sales_Agent]],Sales_Teams[Sales_Agent],Sales_Teams[Manager])</f>
        <v>Celia Rouche</v>
      </c>
      <c r="D3130" t="str">
        <f>_xlfn.XLOOKUP(Sales_Pipeline[[#This Row],[Manager]],Sales_Teams[Manager],Sales_Teams[Regional_Office])</f>
        <v>West</v>
      </c>
      <c r="E3130" t="s">
        <v>84</v>
      </c>
      <c r="F3130" t="s">
        <v>234</v>
      </c>
      <c r="G3130" t="str">
        <f>IFERROR(_xlfn.XLOOKUP(Sales_Pipeline[[#This Row],[Account]],Accounts!$A$2:$A$86,Accounts!$F$2:$F$86),"")</f>
        <v>United States</v>
      </c>
      <c r="H3130" t="s">
        <v>57</v>
      </c>
      <c r="I3130" s="3">
        <v>42867</v>
      </c>
      <c r="J3130" s="3">
        <v>42970</v>
      </c>
      <c r="K3130" s="8" t="str">
        <f>IF(Sales_Pipeline[[#This Row],[Close_Date]]="","",TEXT(Sales_Pipeline[[#This Row],[Close_Date]],"ddd"))</f>
        <v>Wed</v>
      </c>
      <c r="L3130" s="8" t="str">
        <f>IF(Sales_Pipeline[[#This Row],[Close_Date]]="","",TEXT(Sales_Pipeline[[#This Row],[Close_Date]],"mmm"))</f>
        <v>Aug</v>
      </c>
      <c r="M3130" s="8" t="str">
        <f>IF(Sales_Pipeline[[#This Row],[Close_Date]]="","","Q"&amp;ROUNDUP(MONTH(Sales_Pipeline[[#This Row],[Close_Date]])/3,0))</f>
        <v>Q3</v>
      </c>
      <c r="N3130" s="2" cm="1">
        <f t="array" ref="N3130">IFERROR(_xlfn.IFS(Sales_Pipeline[[#This Row],[Deal_Stage]]="Won",_xlfn.XLOOKUP(Sales_Pipeline[[#This Row],[Product]],Products!$A$2:$A$8,Products!$C$2:$C$8),Sales_Pipeline[[#This Row],[Deal_Stage]]="Lost",_xlfn.XLOOKUP(Sales_Pipeline[[#This Row],[Product]],Products!$A$2:$A$8,Products!$C$2:$C$8)),"")</f>
        <v>5482</v>
      </c>
      <c r="O3130" s="2">
        <v>5987</v>
      </c>
    </row>
    <row r="3131" spans="1:15" x14ac:dyDescent="0.3">
      <c r="A3131" t="s">
        <v>3277</v>
      </c>
      <c r="B3131" t="s">
        <v>3</v>
      </c>
      <c r="C3131" t="str">
        <f>_xlfn.XLOOKUP(Sales_Pipeline[[#This Row],[Sales_Agent]],Sales_Teams[Sales_Agent],Sales_Teams[Manager])</f>
        <v>Dustin Brinkmann</v>
      </c>
      <c r="D3131" t="str">
        <f>_xlfn.XLOOKUP(Sales_Pipeline[[#This Row],[Manager]],Sales_Teams[Manager],Sales_Teams[Regional_Office])</f>
        <v>Central</v>
      </c>
      <c r="E3131" t="s">
        <v>55</v>
      </c>
      <c r="F3131" t="s">
        <v>118</v>
      </c>
      <c r="G3131" t="str">
        <f>IFERROR(_xlfn.XLOOKUP(Sales_Pipeline[[#This Row],[Account]],Accounts!$A$2:$A$86,Accounts!$F$2:$F$86),"")</f>
        <v>United States</v>
      </c>
      <c r="H3131" t="s">
        <v>57</v>
      </c>
      <c r="I3131" s="3">
        <v>42868</v>
      </c>
      <c r="J3131" s="3">
        <v>42914</v>
      </c>
      <c r="K3131" s="8" t="str">
        <f>IF(Sales_Pipeline[[#This Row],[Close_Date]]="","",TEXT(Sales_Pipeline[[#This Row],[Close_Date]],"ddd"))</f>
        <v>Wed</v>
      </c>
      <c r="L3131" s="8" t="str">
        <f>IF(Sales_Pipeline[[#This Row],[Close_Date]]="","",TEXT(Sales_Pipeline[[#This Row],[Close_Date]],"mmm"))</f>
        <v>Jun</v>
      </c>
      <c r="M3131" s="8" t="str">
        <f>IF(Sales_Pipeline[[#This Row],[Close_Date]]="","","Q"&amp;ROUNDUP(MONTH(Sales_Pipeline[[#This Row],[Close_Date]])/3,0))</f>
        <v>Q2</v>
      </c>
      <c r="N3131" s="2" cm="1">
        <f t="array" ref="N3131">IFERROR(_xlfn.IFS(Sales_Pipeline[[#This Row],[Deal_Stage]]="Won",_xlfn.XLOOKUP(Sales_Pipeline[[#This Row],[Product]],Products!$A$2:$A$8,Products!$C$2:$C$8),Sales_Pipeline[[#This Row],[Deal_Stage]]="Lost",_xlfn.XLOOKUP(Sales_Pipeline[[#This Row],[Product]],Products!$A$2:$A$8,Products!$C$2:$C$8)),"")</f>
        <v>1096</v>
      </c>
      <c r="O3131" s="2">
        <v>1041</v>
      </c>
    </row>
    <row r="3132" spans="1:15" x14ac:dyDescent="0.3">
      <c r="A3132" t="s">
        <v>3278</v>
      </c>
      <c r="B3132" t="s">
        <v>3</v>
      </c>
      <c r="C3132" t="str">
        <f>_xlfn.XLOOKUP(Sales_Pipeline[[#This Row],[Sales_Agent]],Sales_Teams[Sales_Agent],Sales_Teams[Manager])</f>
        <v>Dustin Brinkmann</v>
      </c>
      <c r="D3132" t="str">
        <f>_xlfn.XLOOKUP(Sales_Pipeline[[#This Row],[Manager]],Sales_Teams[Manager],Sales_Teams[Regional_Office])</f>
        <v>Central</v>
      </c>
      <c r="E3132" t="s">
        <v>61</v>
      </c>
      <c r="F3132" t="s">
        <v>155</v>
      </c>
      <c r="G3132" t="str">
        <f>IFERROR(_xlfn.XLOOKUP(Sales_Pipeline[[#This Row],[Account]],Accounts!$A$2:$A$86,Accounts!$F$2:$F$86),"")</f>
        <v>United States</v>
      </c>
      <c r="H3132" t="s">
        <v>57</v>
      </c>
      <c r="I3132" s="3">
        <v>42868</v>
      </c>
      <c r="J3132" s="3">
        <v>42951</v>
      </c>
      <c r="K3132" s="8" t="str">
        <f>IF(Sales_Pipeline[[#This Row],[Close_Date]]="","",TEXT(Sales_Pipeline[[#This Row],[Close_Date]],"ddd"))</f>
        <v>Fri</v>
      </c>
      <c r="L3132" s="8" t="str">
        <f>IF(Sales_Pipeline[[#This Row],[Close_Date]]="","",TEXT(Sales_Pipeline[[#This Row],[Close_Date]],"mmm"))</f>
        <v>Aug</v>
      </c>
      <c r="M3132" s="8" t="str">
        <f>IF(Sales_Pipeline[[#This Row],[Close_Date]]="","","Q"&amp;ROUNDUP(MONTH(Sales_Pipeline[[#This Row],[Close_Date]])/3,0))</f>
        <v>Q3</v>
      </c>
      <c r="N3132" s="2" cm="1">
        <f t="array" ref="N3132">IFERROR(_xlfn.IFS(Sales_Pipeline[[#This Row],[Deal_Stage]]="Won",_xlfn.XLOOKUP(Sales_Pipeline[[#This Row],[Product]],Products!$A$2:$A$8,Products!$C$2:$C$8),Sales_Pipeline[[#This Row],[Deal_Stage]]="Lost",_xlfn.XLOOKUP(Sales_Pipeline[[#This Row],[Product]],Products!$A$2:$A$8,Products!$C$2:$C$8)),"")</f>
        <v>55</v>
      </c>
      <c r="O3132" s="2">
        <v>54</v>
      </c>
    </row>
    <row r="3133" spans="1:15" x14ac:dyDescent="0.3">
      <c r="A3133" t="s">
        <v>3279</v>
      </c>
      <c r="B3133" t="s">
        <v>30</v>
      </c>
      <c r="C3133" t="str">
        <f>_xlfn.XLOOKUP(Sales_Pipeline[[#This Row],[Sales_Agent]],Sales_Teams[Sales_Agent],Sales_Teams[Manager])</f>
        <v>Rocco Neubert</v>
      </c>
      <c r="D3133" t="str">
        <f>_xlfn.XLOOKUP(Sales_Pipeline[[#This Row],[Manager]],Sales_Teams[Manager],Sales_Teams[Regional_Office])</f>
        <v>East</v>
      </c>
      <c r="E3133" t="s">
        <v>76</v>
      </c>
      <c r="F3133" t="s">
        <v>238</v>
      </c>
      <c r="G3133" t="str">
        <f>IFERROR(_xlfn.XLOOKUP(Sales_Pipeline[[#This Row],[Account]],Accounts!$A$2:$A$86,Accounts!$F$2:$F$86),"")</f>
        <v>United States</v>
      </c>
      <c r="H3133" t="s">
        <v>57</v>
      </c>
      <c r="I3133" s="3">
        <v>42868</v>
      </c>
      <c r="J3133" s="3">
        <v>42887</v>
      </c>
      <c r="K3133" s="8" t="str">
        <f>IF(Sales_Pipeline[[#This Row],[Close_Date]]="","",TEXT(Sales_Pipeline[[#This Row],[Close_Date]],"ddd"))</f>
        <v>Thu</v>
      </c>
      <c r="L3133" s="8" t="str">
        <f>IF(Sales_Pipeline[[#This Row],[Close_Date]]="","",TEXT(Sales_Pipeline[[#This Row],[Close_Date]],"mmm"))</f>
        <v>Jun</v>
      </c>
      <c r="M3133" s="8" t="str">
        <f>IF(Sales_Pipeline[[#This Row],[Close_Date]]="","","Q"&amp;ROUNDUP(MONTH(Sales_Pipeline[[#This Row],[Close_Date]])/3,0))</f>
        <v>Q2</v>
      </c>
      <c r="N3133" s="2" cm="1">
        <f t="array" ref="N3133">IFERROR(_xlfn.IFS(Sales_Pipeline[[#This Row],[Deal_Stage]]="Won",_xlfn.XLOOKUP(Sales_Pipeline[[#This Row],[Product]],Products!$A$2:$A$8,Products!$C$2:$C$8),Sales_Pipeline[[#This Row],[Deal_Stage]]="Lost",_xlfn.XLOOKUP(Sales_Pipeline[[#This Row],[Product]],Products!$A$2:$A$8,Products!$C$2:$C$8)),"")</f>
        <v>3393</v>
      </c>
      <c r="O3133" s="2">
        <v>2677</v>
      </c>
    </row>
    <row r="3134" spans="1:15" x14ac:dyDescent="0.3">
      <c r="A3134" t="s">
        <v>3280</v>
      </c>
      <c r="B3134" t="s">
        <v>6</v>
      </c>
      <c r="C3134" t="str">
        <f>_xlfn.XLOOKUP(Sales_Pipeline[[#This Row],[Sales_Agent]],Sales_Teams[Sales_Agent],Sales_Teams[Manager])</f>
        <v>Dustin Brinkmann</v>
      </c>
      <c r="D3134" t="str">
        <f>_xlfn.XLOOKUP(Sales_Pipeline[[#This Row],[Manager]],Sales_Teams[Manager],Sales_Teams[Regional_Office])</f>
        <v>Central</v>
      </c>
      <c r="E3134" t="s">
        <v>76</v>
      </c>
      <c r="F3134" t="s">
        <v>147</v>
      </c>
      <c r="G3134" t="str">
        <f>IFERROR(_xlfn.XLOOKUP(Sales_Pipeline[[#This Row],[Account]],Accounts!$A$2:$A$86,Accounts!$F$2:$F$86),"")</f>
        <v>United States</v>
      </c>
      <c r="H3134" t="s">
        <v>57</v>
      </c>
      <c r="I3134" s="3">
        <v>42868</v>
      </c>
      <c r="J3134" s="3">
        <v>42882</v>
      </c>
      <c r="K3134" s="8" t="str">
        <f>IF(Sales_Pipeline[[#This Row],[Close_Date]]="","",TEXT(Sales_Pipeline[[#This Row],[Close_Date]],"ddd"))</f>
        <v>Sat</v>
      </c>
      <c r="L3134" s="8" t="str">
        <f>IF(Sales_Pipeline[[#This Row],[Close_Date]]="","",TEXT(Sales_Pipeline[[#This Row],[Close_Date]],"mmm"))</f>
        <v>May</v>
      </c>
      <c r="M3134" s="8" t="str">
        <f>IF(Sales_Pipeline[[#This Row],[Close_Date]]="","","Q"&amp;ROUNDUP(MONTH(Sales_Pipeline[[#This Row],[Close_Date]])/3,0))</f>
        <v>Q2</v>
      </c>
      <c r="N3134" s="2" cm="1">
        <f t="array" ref="N3134">IFERROR(_xlfn.IFS(Sales_Pipeline[[#This Row],[Deal_Stage]]="Won",_xlfn.XLOOKUP(Sales_Pipeline[[#This Row],[Product]],Products!$A$2:$A$8,Products!$C$2:$C$8),Sales_Pipeline[[#This Row],[Deal_Stage]]="Lost",_xlfn.XLOOKUP(Sales_Pipeline[[#This Row],[Product]],Products!$A$2:$A$8,Products!$C$2:$C$8)),"")</f>
        <v>3393</v>
      </c>
      <c r="O3134" s="2">
        <v>3558</v>
      </c>
    </row>
    <row r="3135" spans="1:15" x14ac:dyDescent="0.3">
      <c r="A3135" t="s">
        <v>3281</v>
      </c>
      <c r="B3135" t="s">
        <v>20</v>
      </c>
      <c r="C3135" t="str">
        <f>_xlfn.XLOOKUP(Sales_Pipeline[[#This Row],[Sales_Agent]],Sales_Teams[Sales_Agent],Sales_Teams[Manager])</f>
        <v>Cara Losch</v>
      </c>
      <c r="D3135" t="str">
        <f>_xlfn.XLOOKUP(Sales_Pipeline[[#This Row],[Manager]],Sales_Teams[Manager],Sales_Teams[Regional_Office])</f>
        <v>East</v>
      </c>
      <c r="E3135" t="s">
        <v>76</v>
      </c>
      <c r="G3135" t="str">
        <f>IFERROR(_xlfn.XLOOKUP(Sales_Pipeline[[#This Row],[Account]],Accounts!$A$2:$A$86,Accounts!$F$2:$F$86),"")</f>
        <v/>
      </c>
      <c r="H3135" t="s">
        <v>77</v>
      </c>
      <c r="I3135" s="3">
        <v>42868</v>
      </c>
      <c r="K3135" s="8" t="str">
        <f>IF(Sales_Pipeline[[#This Row],[Close_Date]]="","",TEXT(Sales_Pipeline[[#This Row],[Close_Date]],"ddd"))</f>
        <v/>
      </c>
      <c r="L3135" s="8" t="str">
        <f>IF(Sales_Pipeline[[#This Row],[Close_Date]]="","",TEXT(Sales_Pipeline[[#This Row],[Close_Date]],"mmm"))</f>
        <v/>
      </c>
      <c r="M3135" s="8" t="str">
        <f>IF(Sales_Pipeline[[#This Row],[Close_Date]]="","","Q"&amp;ROUNDUP(MONTH(Sales_Pipeline[[#This Row],[Close_Date]])/3,0))</f>
        <v/>
      </c>
      <c r="N3135" s="2" t="str" cm="1">
        <f t="array" ref="N3135">IFERROR(_xlfn.IFS(Sales_Pipeline[[#This Row],[Deal_Stage]]="Won",_xlfn.XLOOKUP(Sales_Pipeline[[#This Row],[Product]],Products!$A$2:$A$8,Products!$C$2:$C$8),Sales_Pipeline[[#This Row],[Deal_Stage]]="Lost",_xlfn.XLOOKUP(Sales_Pipeline[[#This Row],[Product]],Products!$A$2:$A$8,Products!$C$2:$C$8)),"")</f>
        <v/>
      </c>
      <c r="O3135" s="2">
        <v>0</v>
      </c>
    </row>
    <row r="3136" spans="1:15" x14ac:dyDescent="0.3">
      <c r="A3136" t="s">
        <v>3282</v>
      </c>
      <c r="B3136" t="s">
        <v>20</v>
      </c>
      <c r="C3136" t="str">
        <f>_xlfn.XLOOKUP(Sales_Pipeline[[#This Row],[Sales_Agent]],Sales_Teams[Sales_Agent],Sales_Teams[Manager])</f>
        <v>Cara Losch</v>
      </c>
      <c r="D3136" t="str">
        <f>_xlfn.XLOOKUP(Sales_Pipeline[[#This Row],[Manager]],Sales_Teams[Manager],Sales_Teams[Regional_Office])</f>
        <v>East</v>
      </c>
      <c r="E3136" t="s">
        <v>63</v>
      </c>
      <c r="F3136" t="s">
        <v>344</v>
      </c>
      <c r="G3136" t="str">
        <f>IFERROR(_xlfn.XLOOKUP(Sales_Pipeline[[#This Row],[Account]],Accounts!$A$2:$A$86,Accounts!$F$2:$F$86),"")</f>
        <v>Romania</v>
      </c>
      <c r="H3136" t="s">
        <v>82</v>
      </c>
      <c r="I3136" s="3">
        <v>42868</v>
      </c>
      <c r="J3136" s="3">
        <v>42955</v>
      </c>
      <c r="K3136" s="8" t="str">
        <f>IF(Sales_Pipeline[[#This Row],[Close_Date]]="","",TEXT(Sales_Pipeline[[#This Row],[Close_Date]],"ddd"))</f>
        <v>Tue</v>
      </c>
      <c r="L3136" s="8" t="str">
        <f>IF(Sales_Pipeline[[#This Row],[Close_Date]]="","",TEXT(Sales_Pipeline[[#This Row],[Close_Date]],"mmm"))</f>
        <v>Aug</v>
      </c>
      <c r="M3136" s="8" t="str">
        <f>IF(Sales_Pipeline[[#This Row],[Close_Date]]="","","Q"&amp;ROUNDUP(MONTH(Sales_Pipeline[[#This Row],[Close_Date]])/3,0))</f>
        <v>Q3</v>
      </c>
      <c r="N3136" s="2" cm="1">
        <f t="array" ref="N3136">IFERROR(_xlfn.IFS(Sales_Pipeline[[#This Row],[Deal_Stage]]="Won",_xlfn.XLOOKUP(Sales_Pipeline[[#This Row],[Product]],Products!$A$2:$A$8,Products!$C$2:$C$8),Sales_Pipeline[[#This Row],[Deal_Stage]]="Lost",_xlfn.XLOOKUP(Sales_Pipeline[[#This Row],[Product]],Products!$A$2:$A$8,Products!$C$2:$C$8)),"")</f>
        <v>550</v>
      </c>
      <c r="O3136" s="2">
        <v>0</v>
      </c>
    </row>
    <row r="3137" spans="1:15" x14ac:dyDescent="0.3">
      <c r="A3137" t="s">
        <v>3283</v>
      </c>
      <c r="B3137" t="s">
        <v>20</v>
      </c>
      <c r="C3137" t="str">
        <f>_xlfn.XLOOKUP(Sales_Pipeline[[#This Row],[Sales_Agent]],Sales_Teams[Sales_Agent],Sales_Teams[Manager])</f>
        <v>Cara Losch</v>
      </c>
      <c r="D3137" t="str">
        <f>_xlfn.XLOOKUP(Sales_Pipeline[[#This Row],[Manager]],Sales_Teams[Manager],Sales_Teams[Regional_Office])</f>
        <v>East</v>
      </c>
      <c r="E3137" t="s">
        <v>55</v>
      </c>
      <c r="F3137" t="s">
        <v>231</v>
      </c>
      <c r="G3137" t="str">
        <f>IFERROR(_xlfn.XLOOKUP(Sales_Pipeline[[#This Row],[Account]],Accounts!$A$2:$A$86,Accounts!$F$2:$F$86),"")</f>
        <v>United States</v>
      </c>
      <c r="H3137" t="s">
        <v>57</v>
      </c>
      <c r="I3137" s="3">
        <v>42868</v>
      </c>
      <c r="J3137" s="3">
        <v>42967</v>
      </c>
      <c r="K3137" s="8" t="str">
        <f>IF(Sales_Pipeline[[#This Row],[Close_Date]]="","",TEXT(Sales_Pipeline[[#This Row],[Close_Date]],"ddd"))</f>
        <v>Sun</v>
      </c>
      <c r="L3137" s="8" t="str">
        <f>IF(Sales_Pipeline[[#This Row],[Close_Date]]="","",TEXT(Sales_Pipeline[[#This Row],[Close_Date]],"mmm"))</f>
        <v>Aug</v>
      </c>
      <c r="M3137" s="8" t="str">
        <f>IF(Sales_Pipeline[[#This Row],[Close_Date]]="","","Q"&amp;ROUNDUP(MONTH(Sales_Pipeline[[#This Row],[Close_Date]])/3,0))</f>
        <v>Q3</v>
      </c>
      <c r="N3137" s="2" cm="1">
        <f t="array" ref="N3137">IFERROR(_xlfn.IFS(Sales_Pipeline[[#This Row],[Deal_Stage]]="Won",_xlfn.XLOOKUP(Sales_Pipeline[[#This Row],[Product]],Products!$A$2:$A$8,Products!$C$2:$C$8),Sales_Pipeline[[#This Row],[Deal_Stage]]="Lost",_xlfn.XLOOKUP(Sales_Pipeline[[#This Row],[Product]],Products!$A$2:$A$8,Products!$C$2:$C$8)),"")</f>
        <v>1096</v>
      </c>
      <c r="O3137" s="2">
        <v>866</v>
      </c>
    </row>
    <row r="3138" spans="1:15" x14ac:dyDescent="0.3">
      <c r="A3138" t="s">
        <v>3284</v>
      </c>
      <c r="B3138" t="s">
        <v>15</v>
      </c>
      <c r="C3138" t="str">
        <f>_xlfn.XLOOKUP(Sales_Pipeline[[#This Row],[Sales_Agent]],Sales_Teams[Sales_Agent],Sales_Teams[Manager])</f>
        <v>Melvin Marxen</v>
      </c>
      <c r="D3138" t="str">
        <f>_xlfn.XLOOKUP(Sales_Pipeline[[#This Row],[Manager]],Sales_Teams[Manager],Sales_Teams[Regional_Office])</f>
        <v>Central</v>
      </c>
      <c r="E3138" t="s">
        <v>55</v>
      </c>
      <c r="F3138" t="s">
        <v>234</v>
      </c>
      <c r="G3138" t="str">
        <f>IFERROR(_xlfn.XLOOKUP(Sales_Pipeline[[#This Row],[Account]],Accounts!$A$2:$A$86,Accounts!$F$2:$F$86),"")</f>
        <v>United States</v>
      </c>
      <c r="H3138" t="s">
        <v>57</v>
      </c>
      <c r="I3138" s="3">
        <v>42868</v>
      </c>
      <c r="J3138" s="3">
        <v>42971</v>
      </c>
      <c r="K3138" s="8" t="str">
        <f>IF(Sales_Pipeline[[#This Row],[Close_Date]]="","",TEXT(Sales_Pipeline[[#This Row],[Close_Date]],"ddd"))</f>
        <v>Thu</v>
      </c>
      <c r="L3138" s="8" t="str">
        <f>IF(Sales_Pipeline[[#This Row],[Close_Date]]="","",TEXT(Sales_Pipeline[[#This Row],[Close_Date]],"mmm"))</f>
        <v>Aug</v>
      </c>
      <c r="M3138" s="8" t="str">
        <f>IF(Sales_Pipeline[[#This Row],[Close_Date]]="","","Q"&amp;ROUNDUP(MONTH(Sales_Pipeline[[#This Row],[Close_Date]])/3,0))</f>
        <v>Q3</v>
      </c>
      <c r="N3138" s="2" cm="1">
        <f t="array" ref="N3138">IFERROR(_xlfn.IFS(Sales_Pipeline[[#This Row],[Deal_Stage]]="Won",_xlfn.XLOOKUP(Sales_Pipeline[[#This Row],[Product]],Products!$A$2:$A$8,Products!$C$2:$C$8),Sales_Pipeline[[#This Row],[Deal_Stage]]="Lost",_xlfn.XLOOKUP(Sales_Pipeline[[#This Row],[Product]],Products!$A$2:$A$8,Products!$C$2:$C$8)),"")</f>
        <v>1096</v>
      </c>
      <c r="O3138" s="2">
        <v>987</v>
      </c>
    </row>
    <row r="3139" spans="1:15" x14ac:dyDescent="0.3">
      <c r="A3139" t="s">
        <v>3285</v>
      </c>
      <c r="B3139" t="s">
        <v>15</v>
      </c>
      <c r="C3139" t="str">
        <f>_xlfn.XLOOKUP(Sales_Pipeline[[#This Row],[Sales_Agent]],Sales_Teams[Sales_Agent],Sales_Teams[Manager])</f>
        <v>Melvin Marxen</v>
      </c>
      <c r="D3139" t="str">
        <f>_xlfn.XLOOKUP(Sales_Pipeline[[#This Row],[Manager]],Sales_Teams[Manager],Sales_Teams[Regional_Office])</f>
        <v>Central</v>
      </c>
      <c r="E3139" t="s">
        <v>76</v>
      </c>
      <c r="F3139" t="s">
        <v>214</v>
      </c>
      <c r="G3139" t="str">
        <f>IFERROR(_xlfn.XLOOKUP(Sales_Pipeline[[#This Row],[Account]],Accounts!$A$2:$A$86,Accounts!$F$2:$F$86),"")</f>
        <v>United States</v>
      </c>
      <c r="H3139" t="s">
        <v>57</v>
      </c>
      <c r="I3139" s="3">
        <v>42868</v>
      </c>
      <c r="J3139" s="3">
        <v>42962</v>
      </c>
      <c r="K3139" s="8" t="str">
        <f>IF(Sales_Pipeline[[#This Row],[Close_Date]]="","",TEXT(Sales_Pipeline[[#This Row],[Close_Date]],"ddd"))</f>
        <v>Tue</v>
      </c>
      <c r="L3139" s="8" t="str">
        <f>IF(Sales_Pipeline[[#This Row],[Close_Date]]="","",TEXT(Sales_Pipeline[[#This Row],[Close_Date]],"mmm"))</f>
        <v>Aug</v>
      </c>
      <c r="M3139" s="8" t="str">
        <f>IF(Sales_Pipeline[[#This Row],[Close_Date]]="","","Q"&amp;ROUNDUP(MONTH(Sales_Pipeline[[#This Row],[Close_Date]])/3,0))</f>
        <v>Q3</v>
      </c>
      <c r="N3139" s="2" cm="1">
        <f t="array" ref="N3139">IFERROR(_xlfn.IFS(Sales_Pipeline[[#This Row],[Deal_Stage]]="Won",_xlfn.XLOOKUP(Sales_Pipeline[[#This Row],[Product]],Products!$A$2:$A$8,Products!$C$2:$C$8),Sales_Pipeline[[#This Row],[Deal_Stage]]="Lost",_xlfn.XLOOKUP(Sales_Pipeline[[#This Row],[Product]],Products!$A$2:$A$8,Products!$C$2:$C$8)),"")</f>
        <v>3393</v>
      </c>
      <c r="O3139" s="2">
        <v>3290</v>
      </c>
    </row>
    <row r="3140" spans="1:15" x14ac:dyDescent="0.3">
      <c r="A3140" t="s">
        <v>3286</v>
      </c>
      <c r="B3140" t="s">
        <v>28</v>
      </c>
      <c r="C3140" t="str">
        <f>_xlfn.XLOOKUP(Sales_Pipeline[[#This Row],[Sales_Agent]],Sales_Teams[Sales_Agent],Sales_Teams[Manager])</f>
        <v>Rocco Neubert</v>
      </c>
      <c r="D3140" t="str">
        <f>_xlfn.XLOOKUP(Sales_Pipeline[[#This Row],[Manager]],Sales_Teams[Manager],Sales_Teams[Regional_Office])</f>
        <v>East</v>
      </c>
      <c r="E3140" t="s">
        <v>84</v>
      </c>
      <c r="F3140" t="s">
        <v>96</v>
      </c>
      <c r="G3140" t="str">
        <f>IFERROR(_xlfn.XLOOKUP(Sales_Pipeline[[#This Row],[Account]],Accounts!$A$2:$A$86,Accounts!$F$2:$F$86),"")</f>
        <v>United States</v>
      </c>
      <c r="H3140" t="s">
        <v>82</v>
      </c>
      <c r="I3140" s="3">
        <v>42868</v>
      </c>
      <c r="J3140" s="3">
        <v>42956</v>
      </c>
      <c r="K3140" s="8" t="str">
        <f>IF(Sales_Pipeline[[#This Row],[Close_Date]]="","",TEXT(Sales_Pipeline[[#This Row],[Close_Date]],"ddd"))</f>
        <v>Wed</v>
      </c>
      <c r="L3140" s="8" t="str">
        <f>IF(Sales_Pipeline[[#This Row],[Close_Date]]="","",TEXT(Sales_Pipeline[[#This Row],[Close_Date]],"mmm"))</f>
        <v>Aug</v>
      </c>
      <c r="M3140" s="8" t="str">
        <f>IF(Sales_Pipeline[[#This Row],[Close_Date]]="","","Q"&amp;ROUNDUP(MONTH(Sales_Pipeline[[#This Row],[Close_Date]])/3,0))</f>
        <v>Q3</v>
      </c>
      <c r="N3140" s="2" cm="1">
        <f t="array" ref="N3140">IFERROR(_xlfn.IFS(Sales_Pipeline[[#This Row],[Deal_Stage]]="Won",_xlfn.XLOOKUP(Sales_Pipeline[[#This Row],[Product]],Products!$A$2:$A$8,Products!$C$2:$C$8),Sales_Pipeline[[#This Row],[Deal_Stage]]="Lost",_xlfn.XLOOKUP(Sales_Pipeline[[#This Row],[Product]],Products!$A$2:$A$8,Products!$C$2:$C$8)),"")</f>
        <v>5482</v>
      </c>
      <c r="O3140" s="2">
        <v>0</v>
      </c>
    </row>
    <row r="3141" spans="1:15" x14ac:dyDescent="0.3">
      <c r="A3141" t="s">
        <v>3287</v>
      </c>
      <c r="B3141" t="s">
        <v>28</v>
      </c>
      <c r="C3141" t="str">
        <f>_xlfn.XLOOKUP(Sales_Pipeline[[#This Row],[Sales_Agent]],Sales_Teams[Sales_Agent],Sales_Teams[Manager])</f>
        <v>Rocco Neubert</v>
      </c>
      <c r="D3141" t="str">
        <f>_xlfn.XLOOKUP(Sales_Pipeline[[#This Row],[Manager]],Sales_Teams[Manager],Sales_Teams[Regional_Office])</f>
        <v>East</v>
      </c>
      <c r="E3141" t="s">
        <v>76</v>
      </c>
      <c r="F3141" t="s">
        <v>225</v>
      </c>
      <c r="G3141" t="str">
        <f>IFERROR(_xlfn.XLOOKUP(Sales_Pipeline[[#This Row],[Account]],Accounts!$A$2:$A$86,Accounts!$F$2:$F$86),"")</f>
        <v>United States</v>
      </c>
      <c r="H3141" t="s">
        <v>82</v>
      </c>
      <c r="I3141" s="3">
        <v>42868</v>
      </c>
      <c r="J3141" s="3">
        <v>42874</v>
      </c>
      <c r="K3141" s="8" t="str">
        <f>IF(Sales_Pipeline[[#This Row],[Close_Date]]="","",TEXT(Sales_Pipeline[[#This Row],[Close_Date]],"ddd"))</f>
        <v>Fri</v>
      </c>
      <c r="L3141" s="8" t="str">
        <f>IF(Sales_Pipeline[[#This Row],[Close_Date]]="","",TEXT(Sales_Pipeline[[#This Row],[Close_Date]],"mmm"))</f>
        <v>May</v>
      </c>
      <c r="M3141" s="8" t="str">
        <f>IF(Sales_Pipeline[[#This Row],[Close_Date]]="","","Q"&amp;ROUNDUP(MONTH(Sales_Pipeline[[#This Row],[Close_Date]])/3,0))</f>
        <v>Q2</v>
      </c>
      <c r="N3141" s="2" cm="1">
        <f t="array" ref="N3141">IFERROR(_xlfn.IFS(Sales_Pipeline[[#This Row],[Deal_Stage]]="Won",_xlfn.XLOOKUP(Sales_Pipeline[[#This Row],[Product]],Products!$A$2:$A$8,Products!$C$2:$C$8),Sales_Pipeline[[#This Row],[Deal_Stage]]="Lost",_xlfn.XLOOKUP(Sales_Pipeline[[#This Row],[Product]],Products!$A$2:$A$8,Products!$C$2:$C$8)),"")</f>
        <v>3393</v>
      </c>
      <c r="O3141" s="2">
        <v>0</v>
      </c>
    </row>
    <row r="3142" spans="1:15" x14ac:dyDescent="0.3">
      <c r="A3142" t="s">
        <v>3288</v>
      </c>
      <c r="B3142" t="s">
        <v>28</v>
      </c>
      <c r="C3142" t="str">
        <f>_xlfn.XLOOKUP(Sales_Pipeline[[#This Row],[Sales_Agent]],Sales_Teams[Sales_Agent],Sales_Teams[Manager])</f>
        <v>Rocco Neubert</v>
      </c>
      <c r="D3142" t="str">
        <f>_xlfn.XLOOKUP(Sales_Pipeline[[#This Row],[Manager]],Sales_Teams[Manager],Sales_Teams[Regional_Office])</f>
        <v>East</v>
      </c>
      <c r="E3142" t="s">
        <v>76</v>
      </c>
      <c r="F3142" t="s">
        <v>129</v>
      </c>
      <c r="G3142" t="str">
        <f>IFERROR(_xlfn.XLOOKUP(Sales_Pipeline[[#This Row],[Account]],Accounts!$A$2:$A$86,Accounts!$F$2:$F$86),"")</f>
        <v>Jordan</v>
      </c>
      <c r="H3142" t="s">
        <v>82</v>
      </c>
      <c r="I3142" s="3">
        <v>42868</v>
      </c>
      <c r="J3142" s="3">
        <v>42872</v>
      </c>
      <c r="K3142" s="8" t="str">
        <f>IF(Sales_Pipeline[[#This Row],[Close_Date]]="","",TEXT(Sales_Pipeline[[#This Row],[Close_Date]],"ddd"))</f>
        <v>Wed</v>
      </c>
      <c r="L3142" s="8" t="str">
        <f>IF(Sales_Pipeline[[#This Row],[Close_Date]]="","",TEXT(Sales_Pipeline[[#This Row],[Close_Date]],"mmm"))</f>
        <v>May</v>
      </c>
      <c r="M3142" s="8" t="str">
        <f>IF(Sales_Pipeline[[#This Row],[Close_Date]]="","","Q"&amp;ROUNDUP(MONTH(Sales_Pipeline[[#This Row],[Close_Date]])/3,0))</f>
        <v>Q2</v>
      </c>
      <c r="N3142" s="2" cm="1">
        <f t="array" ref="N3142">IFERROR(_xlfn.IFS(Sales_Pipeline[[#This Row],[Deal_Stage]]="Won",_xlfn.XLOOKUP(Sales_Pipeline[[#This Row],[Product]],Products!$A$2:$A$8,Products!$C$2:$C$8),Sales_Pipeline[[#This Row],[Deal_Stage]]="Lost",_xlfn.XLOOKUP(Sales_Pipeline[[#This Row],[Product]],Products!$A$2:$A$8,Products!$C$2:$C$8)),"")</f>
        <v>3393</v>
      </c>
      <c r="O3142" s="2">
        <v>0</v>
      </c>
    </row>
    <row r="3143" spans="1:15" x14ac:dyDescent="0.3">
      <c r="A3143" t="s">
        <v>3289</v>
      </c>
      <c r="B3143" t="s">
        <v>38</v>
      </c>
      <c r="C3143" t="str">
        <f>_xlfn.XLOOKUP(Sales_Pipeline[[#This Row],[Sales_Agent]],Sales_Teams[Sales_Agent],Sales_Teams[Manager])</f>
        <v>Celia Rouche</v>
      </c>
      <c r="D3143" t="str">
        <f>_xlfn.XLOOKUP(Sales_Pipeline[[#This Row],[Manager]],Sales_Teams[Manager],Sales_Teams[Regional_Office])</f>
        <v>West</v>
      </c>
      <c r="E3143" t="s">
        <v>61</v>
      </c>
      <c r="F3143" t="s">
        <v>211</v>
      </c>
      <c r="G3143" t="str">
        <f>IFERROR(_xlfn.XLOOKUP(Sales_Pipeline[[#This Row],[Account]],Accounts!$A$2:$A$86,Accounts!$F$2:$F$86),"")</f>
        <v>United States</v>
      </c>
      <c r="H3143" t="s">
        <v>57</v>
      </c>
      <c r="I3143" s="3">
        <v>42868</v>
      </c>
      <c r="J3143" s="3">
        <v>42991</v>
      </c>
      <c r="K3143" s="8" t="str">
        <f>IF(Sales_Pipeline[[#This Row],[Close_Date]]="","",TEXT(Sales_Pipeline[[#This Row],[Close_Date]],"ddd"))</f>
        <v>Wed</v>
      </c>
      <c r="L3143" s="8" t="str">
        <f>IF(Sales_Pipeline[[#This Row],[Close_Date]]="","",TEXT(Sales_Pipeline[[#This Row],[Close_Date]],"mmm"))</f>
        <v>Sep</v>
      </c>
      <c r="M3143" s="8" t="str">
        <f>IF(Sales_Pipeline[[#This Row],[Close_Date]]="","","Q"&amp;ROUNDUP(MONTH(Sales_Pipeline[[#This Row],[Close_Date]])/3,0))</f>
        <v>Q3</v>
      </c>
      <c r="N3143" s="2" cm="1">
        <f t="array" ref="N3143">IFERROR(_xlfn.IFS(Sales_Pipeline[[#This Row],[Deal_Stage]]="Won",_xlfn.XLOOKUP(Sales_Pipeline[[#This Row],[Product]],Products!$A$2:$A$8,Products!$C$2:$C$8),Sales_Pipeline[[#This Row],[Deal_Stage]]="Lost",_xlfn.XLOOKUP(Sales_Pipeline[[#This Row],[Product]],Products!$A$2:$A$8,Products!$C$2:$C$8)),"")</f>
        <v>55</v>
      </c>
      <c r="O3143" s="2">
        <v>54</v>
      </c>
    </row>
    <row r="3144" spans="1:15" x14ac:dyDescent="0.3">
      <c r="A3144" t="s">
        <v>3290</v>
      </c>
      <c r="B3144" t="s">
        <v>36</v>
      </c>
      <c r="C3144" t="str">
        <f>_xlfn.XLOOKUP(Sales_Pipeline[[#This Row],[Sales_Agent]],Sales_Teams[Sales_Agent],Sales_Teams[Manager])</f>
        <v>Celia Rouche</v>
      </c>
      <c r="D3144" t="str">
        <f>_xlfn.XLOOKUP(Sales_Pipeline[[#This Row],[Manager]],Sales_Teams[Manager],Sales_Teams[Regional_Office])</f>
        <v>West</v>
      </c>
      <c r="E3144" t="s">
        <v>76</v>
      </c>
      <c r="F3144" t="s">
        <v>211</v>
      </c>
      <c r="G3144" t="str">
        <f>IFERROR(_xlfn.XLOOKUP(Sales_Pipeline[[#This Row],[Account]],Accounts!$A$2:$A$86,Accounts!$F$2:$F$86),"")</f>
        <v>United States</v>
      </c>
      <c r="H3144" t="s">
        <v>77</v>
      </c>
      <c r="I3144" s="3">
        <v>42868</v>
      </c>
      <c r="K3144" s="8" t="str">
        <f>IF(Sales_Pipeline[[#This Row],[Close_Date]]="","",TEXT(Sales_Pipeline[[#This Row],[Close_Date]],"ddd"))</f>
        <v/>
      </c>
      <c r="L3144" s="8" t="str">
        <f>IF(Sales_Pipeline[[#This Row],[Close_Date]]="","",TEXT(Sales_Pipeline[[#This Row],[Close_Date]],"mmm"))</f>
        <v/>
      </c>
      <c r="M3144" s="8" t="str">
        <f>IF(Sales_Pipeline[[#This Row],[Close_Date]]="","","Q"&amp;ROUNDUP(MONTH(Sales_Pipeline[[#This Row],[Close_Date]])/3,0))</f>
        <v/>
      </c>
      <c r="N3144" s="2" t="str" cm="1">
        <f t="array" ref="N3144">IFERROR(_xlfn.IFS(Sales_Pipeline[[#This Row],[Deal_Stage]]="Won",_xlfn.XLOOKUP(Sales_Pipeline[[#This Row],[Product]],Products!$A$2:$A$8,Products!$C$2:$C$8),Sales_Pipeline[[#This Row],[Deal_Stage]]="Lost",_xlfn.XLOOKUP(Sales_Pipeline[[#This Row],[Product]],Products!$A$2:$A$8,Products!$C$2:$C$8)),"")</f>
        <v/>
      </c>
      <c r="O3144" s="2">
        <v>0</v>
      </c>
    </row>
    <row r="3145" spans="1:15" x14ac:dyDescent="0.3">
      <c r="A3145" t="s">
        <v>3291</v>
      </c>
      <c r="B3145" t="s">
        <v>36</v>
      </c>
      <c r="C3145" t="str">
        <f>_xlfn.XLOOKUP(Sales_Pipeline[[#This Row],[Sales_Agent]],Sales_Teams[Sales_Agent],Sales_Teams[Manager])</f>
        <v>Celia Rouche</v>
      </c>
      <c r="D3145" t="str">
        <f>_xlfn.XLOOKUP(Sales_Pipeline[[#This Row],[Manager]],Sales_Teams[Manager],Sales_Teams[Regional_Office])</f>
        <v>West</v>
      </c>
      <c r="E3145" t="s">
        <v>84</v>
      </c>
      <c r="F3145" t="s">
        <v>288</v>
      </c>
      <c r="G3145" t="str">
        <f>IFERROR(_xlfn.XLOOKUP(Sales_Pipeline[[#This Row],[Account]],Accounts!$A$2:$A$86,Accounts!$F$2:$F$86),"")</f>
        <v>United States</v>
      </c>
      <c r="H3145" t="s">
        <v>57</v>
      </c>
      <c r="I3145" s="3">
        <v>42868</v>
      </c>
      <c r="J3145" s="3">
        <v>42872</v>
      </c>
      <c r="K3145" s="8" t="str">
        <f>IF(Sales_Pipeline[[#This Row],[Close_Date]]="","",TEXT(Sales_Pipeline[[#This Row],[Close_Date]],"ddd"))</f>
        <v>Wed</v>
      </c>
      <c r="L3145" s="8" t="str">
        <f>IF(Sales_Pipeline[[#This Row],[Close_Date]]="","",TEXT(Sales_Pipeline[[#This Row],[Close_Date]],"mmm"))</f>
        <v>May</v>
      </c>
      <c r="M3145" s="8" t="str">
        <f>IF(Sales_Pipeline[[#This Row],[Close_Date]]="","","Q"&amp;ROUNDUP(MONTH(Sales_Pipeline[[#This Row],[Close_Date]])/3,0))</f>
        <v>Q2</v>
      </c>
      <c r="N3145" s="2" cm="1">
        <f t="array" ref="N3145">IFERROR(_xlfn.IFS(Sales_Pipeline[[#This Row],[Deal_Stage]]="Won",_xlfn.XLOOKUP(Sales_Pipeline[[#This Row],[Product]],Products!$A$2:$A$8,Products!$C$2:$C$8),Sales_Pipeline[[#This Row],[Deal_Stage]]="Lost",_xlfn.XLOOKUP(Sales_Pipeline[[#This Row],[Product]],Products!$A$2:$A$8,Products!$C$2:$C$8)),"")</f>
        <v>5482</v>
      </c>
      <c r="O3145" s="2">
        <v>4627</v>
      </c>
    </row>
    <row r="3146" spans="1:15" x14ac:dyDescent="0.3">
      <c r="A3146" t="s">
        <v>3292</v>
      </c>
      <c r="B3146" t="s">
        <v>40</v>
      </c>
      <c r="C3146" t="str">
        <f>_xlfn.XLOOKUP(Sales_Pipeline[[#This Row],[Sales_Agent]],Sales_Teams[Sales_Agent],Sales_Teams[Manager])</f>
        <v>Summer Sewald</v>
      </c>
      <c r="D3146" t="str">
        <f>_xlfn.XLOOKUP(Sales_Pipeline[[#This Row],[Manager]],Sales_Teams[Manager],Sales_Teams[Regional_Office])</f>
        <v>West</v>
      </c>
      <c r="E3146" t="s">
        <v>63</v>
      </c>
      <c r="F3146" t="s">
        <v>125</v>
      </c>
      <c r="G3146" t="str">
        <f>IFERROR(_xlfn.XLOOKUP(Sales_Pipeline[[#This Row],[Account]],Accounts!$A$2:$A$86,Accounts!$F$2:$F$86),"")</f>
        <v>United States</v>
      </c>
      <c r="H3146" t="s">
        <v>82</v>
      </c>
      <c r="I3146" s="3">
        <v>42868</v>
      </c>
      <c r="J3146" s="3">
        <v>42969</v>
      </c>
      <c r="K3146" s="8" t="str">
        <f>IF(Sales_Pipeline[[#This Row],[Close_Date]]="","",TEXT(Sales_Pipeline[[#This Row],[Close_Date]],"ddd"))</f>
        <v>Tue</v>
      </c>
      <c r="L3146" s="8" t="str">
        <f>IF(Sales_Pipeline[[#This Row],[Close_Date]]="","",TEXT(Sales_Pipeline[[#This Row],[Close_Date]],"mmm"))</f>
        <v>Aug</v>
      </c>
      <c r="M3146" s="8" t="str">
        <f>IF(Sales_Pipeline[[#This Row],[Close_Date]]="","","Q"&amp;ROUNDUP(MONTH(Sales_Pipeline[[#This Row],[Close_Date]])/3,0))</f>
        <v>Q3</v>
      </c>
      <c r="N3146" s="2" cm="1">
        <f t="array" ref="N3146">IFERROR(_xlfn.IFS(Sales_Pipeline[[#This Row],[Deal_Stage]]="Won",_xlfn.XLOOKUP(Sales_Pipeline[[#This Row],[Product]],Products!$A$2:$A$8,Products!$C$2:$C$8),Sales_Pipeline[[#This Row],[Deal_Stage]]="Lost",_xlfn.XLOOKUP(Sales_Pipeline[[#This Row],[Product]],Products!$A$2:$A$8,Products!$C$2:$C$8)),"")</f>
        <v>550</v>
      </c>
      <c r="O3146" s="2">
        <v>0</v>
      </c>
    </row>
    <row r="3147" spans="1:15" x14ac:dyDescent="0.3">
      <c r="A3147" t="s">
        <v>3293</v>
      </c>
      <c r="B3147" t="s">
        <v>10</v>
      </c>
      <c r="C3147" t="str">
        <f>_xlfn.XLOOKUP(Sales_Pipeline[[#This Row],[Sales_Agent]],Sales_Teams[Sales_Agent],Sales_Teams[Manager])</f>
        <v>Melvin Marxen</v>
      </c>
      <c r="D3147" t="str">
        <f>_xlfn.XLOOKUP(Sales_Pipeline[[#This Row],[Manager]],Sales_Teams[Manager],Sales_Teams[Regional_Office])</f>
        <v>Central</v>
      </c>
      <c r="E3147" t="s">
        <v>8953</v>
      </c>
      <c r="F3147" t="s">
        <v>64</v>
      </c>
      <c r="G3147" t="str">
        <f>IFERROR(_xlfn.XLOOKUP(Sales_Pipeline[[#This Row],[Account]],Accounts!$A$2:$A$86,Accounts!$F$2:$F$86),"")</f>
        <v>United States</v>
      </c>
      <c r="H3147" t="s">
        <v>57</v>
      </c>
      <c r="I3147" s="3">
        <v>42868</v>
      </c>
      <c r="J3147" s="3">
        <v>42984</v>
      </c>
      <c r="K3147" s="8" t="str">
        <f>IF(Sales_Pipeline[[#This Row],[Close_Date]]="","",TEXT(Sales_Pipeline[[#This Row],[Close_Date]],"ddd"))</f>
        <v>Wed</v>
      </c>
      <c r="L3147" s="8" t="str">
        <f>IF(Sales_Pipeline[[#This Row],[Close_Date]]="","",TEXT(Sales_Pipeline[[#This Row],[Close_Date]],"mmm"))</f>
        <v>Sep</v>
      </c>
      <c r="M3147" s="8" t="str">
        <f>IF(Sales_Pipeline[[#This Row],[Close_Date]]="","","Q"&amp;ROUNDUP(MONTH(Sales_Pipeline[[#This Row],[Close_Date]])/3,0))</f>
        <v>Q3</v>
      </c>
      <c r="N3147" s="2" cm="1">
        <f t="array" ref="N3147">IFERROR(_xlfn.IFS(Sales_Pipeline[[#This Row],[Deal_Stage]]="Won",_xlfn.XLOOKUP(Sales_Pipeline[[#This Row],[Product]],Products!$A$2:$A$8,Products!$C$2:$C$8),Sales_Pipeline[[#This Row],[Deal_Stage]]="Lost",_xlfn.XLOOKUP(Sales_Pipeline[[#This Row],[Product]],Products!$A$2:$A$8,Products!$C$2:$C$8)),"")</f>
        <v>4821</v>
      </c>
      <c r="O3147" s="2">
        <v>5625</v>
      </c>
    </row>
    <row r="3148" spans="1:15" x14ac:dyDescent="0.3">
      <c r="A3148" t="s">
        <v>3294</v>
      </c>
      <c r="B3148" t="s">
        <v>8</v>
      </c>
      <c r="C3148" t="str">
        <f>_xlfn.XLOOKUP(Sales_Pipeline[[#This Row],[Sales_Agent]],Sales_Teams[Sales_Agent],Sales_Teams[Manager])</f>
        <v>Dustin Brinkmann</v>
      </c>
      <c r="D3148" t="str">
        <f>_xlfn.XLOOKUP(Sales_Pipeline[[#This Row],[Manager]],Sales_Teams[Manager],Sales_Teams[Regional_Office])</f>
        <v>Central</v>
      </c>
      <c r="E3148" t="s">
        <v>63</v>
      </c>
      <c r="F3148" t="s">
        <v>81</v>
      </c>
      <c r="G3148" t="str">
        <f>IFERROR(_xlfn.XLOOKUP(Sales_Pipeline[[#This Row],[Account]],Accounts!$A$2:$A$86,Accounts!$F$2:$F$86),"")</f>
        <v>Italy</v>
      </c>
      <c r="H3148" t="s">
        <v>82</v>
      </c>
      <c r="I3148" s="3">
        <v>42868</v>
      </c>
      <c r="J3148" s="3">
        <v>42870</v>
      </c>
      <c r="K3148" s="8" t="str">
        <f>IF(Sales_Pipeline[[#This Row],[Close_Date]]="","",TEXT(Sales_Pipeline[[#This Row],[Close_Date]],"ddd"))</f>
        <v>Mon</v>
      </c>
      <c r="L3148" s="8" t="str">
        <f>IF(Sales_Pipeline[[#This Row],[Close_Date]]="","",TEXT(Sales_Pipeline[[#This Row],[Close_Date]],"mmm"))</f>
        <v>May</v>
      </c>
      <c r="M3148" s="8" t="str">
        <f>IF(Sales_Pipeline[[#This Row],[Close_Date]]="","","Q"&amp;ROUNDUP(MONTH(Sales_Pipeline[[#This Row],[Close_Date]])/3,0))</f>
        <v>Q2</v>
      </c>
      <c r="N3148" s="2" cm="1">
        <f t="array" ref="N3148">IFERROR(_xlfn.IFS(Sales_Pipeline[[#This Row],[Deal_Stage]]="Won",_xlfn.XLOOKUP(Sales_Pipeline[[#This Row],[Product]],Products!$A$2:$A$8,Products!$C$2:$C$8),Sales_Pipeline[[#This Row],[Deal_Stage]]="Lost",_xlfn.XLOOKUP(Sales_Pipeline[[#This Row],[Product]],Products!$A$2:$A$8,Products!$C$2:$C$8)),"")</f>
        <v>550</v>
      </c>
      <c r="O3148" s="2">
        <v>0</v>
      </c>
    </row>
    <row r="3149" spans="1:15" x14ac:dyDescent="0.3">
      <c r="A3149" t="s">
        <v>3295</v>
      </c>
      <c r="B3149" t="s">
        <v>37</v>
      </c>
      <c r="C3149" t="str">
        <f>_xlfn.XLOOKUP(Sales_Pipeline[[#This Row],[Sales_Agent]],Sales_Teams[Sales_Agent],Sales_Teams[Manager])</f>
        <v>Celia Rouche</v>
      </c>
      <c r="D3149" t="str">
        <f>_xlfn.XLOOKUP(Sales_Pipeline[[#This Row],[Manager]],Sales_Teams[Manager],Sales_Teams[Regional_Office])</f>
        <v>West</v>
      </c>
      <c r="E3149" t="s">
        <v>61</v>
      </c>
      <c r="F3149" t="s">
        <v>288</v>
      </c>
      <c r="G3149" t="str">
        <f>IFERROR(_xlfn.XLOOKUP(Sales_Pipeline[[#This Row],[Account]],Accounts!$A$2:$A$86,Accounts!$F$2:$F$86),"")</f>
        <v>United States</v>
      </c>
      <c r="H3149" t="s">
        <v>57</v>
      </c>
      <c r="I3149" s="3">
        <v>42868</v>
      </c>
      <c r="J3149" s="3">
        <v>42970</v>
      </c>
      <c r="K3149" s="8" t="str">
        <f>IF(Sales_Pipeline[[#This Row],[Close_Date]]="","",TEXT(Sales_Pipeline[[#This Row],[Close_Date]],"ddd"))</f>
        <v>Wed</v>
      </c>
      <c r="L3149" s="8" t="str">
        <f>IF(Sales_Pipeline[[#This Row],[Close_Date]]="","",TEXT(Sales_Pipeline[[#This Row],[Close_Date]],"mmm"))</f>
        <v>Aug</v>
      </c>
      <c r="M3149" s="8" t="str">
        <f>IF(Sales_Pipeline[[#This Row],[Close_Date]]="","","Q"&amp;ROUNDUP(MONTH(Sales_Pipeline[[#This Row],[Close_Date]])/3,0))</f>
        <v>Q3</v>
      </c>
      <c r="N3149" s="2" cm="1">
        <f t="array" ref="N3149">IFERROR(_xlfn.IFS(Sales_Pipeline[[#This Row],[Deal_Stage]]="Won",_xlfn.XLOOKUP(Sales_Pipeline[[#This Row],[Product]],Products!$A$2:$A$8,Products!$C$2:$C$8),Sales_Pipeline[[#This Row],[Deal_Stage]]="Lost",_xlfn.XLOOKUP(Sales_Pipeline[[#This Row],[Product]],Products!$A$2:$A$8,Products!$C$2:$C$8)),"")</f>
        <v>55</v>
      </c>
      <c r="O3149" s="2">
        <v>57</v>
      </c>
    </row>
    <row r="3150" spans="1:15" x14ac:dyDescent="0.3">
      <c r="A3150" t="s">
        <v>3296</v>
      </c>
      <c r="B3150" t="s">
        <v>14</v>
      </c>
      <c r="C3150" t="str">
        <f>_xlfn.XLOOKUP(Sales_Pipeline[[#This Row],[Sales_Agent]],Sales_Teams[Sales_Agent],Sales_Teams[Manager])</f>
        <v>Melvin Marxen</v>
      </c>
      <c r="D3150" t="str">
        <f>_xlfn.XLOOKUP(Sales_Pipeline[[#This Row],[Manager]],Sales_Teams[Manager],Sales_Teams[Regional_Office])</f>
        <v>Central</v>
      </c>
      <c r="E3150" t="s">
        <v>55</v>
      </c>
      <c r="F3150" t="s">
        <v>214</v>
      </c>
      <c r="G3150" t="str">
        <f>IFERROR(_xlfn.XLOOKUP(Sales_Pipeline[[#This Row],[Account]],Accounts!$A$2:$A$86,Accounts!$F$2:$F$86),"")</f>
        <v>United States</v>
      </c>
      <c r="H3150" t="s">
        <v>82</v>
      </c>
      <c r="I3150" s="3">
        <v>42868</v>
      </c>
      <c r="J3150" s="3">
        <v>42971</v>
      </c>
      <c r="K3150" s="8" t="str">
        <f>IF(Sales_Pipeline[[#This Row],[Close_Date]]="","",TEXT(Sales_Pipeline[[#This Row],[Close_Date]],"ddd"))</f>
        <v>Thu</v>
      </c>
      <c r="L3150" s="8" t="str">
        <f>IF(Sales_Pipeline[[#This Row],[Close_Date]]="","",TEXT(Sales_Pipeline[[#This Row],[Close_Date]],"mmm"))</f>
        <v>Aug</v>
      </c>
      <c r="M3150" s="8" t="str">
        <f>IF(Sales_Pipeline[[#This Row],[Close_Date]]="","","Q"&amp;ROUNDUP(MONTH(Sales_Pipeline[[#This Row],[Close_Date]])/3,0))</f>
        <v>Q3</v>
      </c>
      <c r="N3150" s="2" cm="1">
        <f t="array" ref="N3150">IFERROR(_xlfn.IFS(Sales_Pipeline[[#This Row],[Deal_Stage]]="Won",_xlfn.XLOOKUP(Sales_Pipeline[[#This Row],[Product]],Products!$A$2:$A$8,Products!$C$2:$C$8),Sales_Pipeline[[#This Row],[Deal_Stage]]="Lost",_xlfn.XLOOKUP(Sales_Pipeline[[#This Row],[Product]],Products!$A$2:$A$8,Products!$C$2:$C$8)),"")</f>
        <v>1096</v>
      </c>
      <c r="O3150" s="2">
        <v>0</v>
      </c>
    </row>
    <row r="3151" spans="1:15" x14ac:dyDescent="0.3">
      <c r="A3151" t="s">
        <v>3297</v>
      </c>
      <c r="B3151" t="s">
        <v>35</v>
      </c>
      <c r="C3151" t="str">
        <f>_xlfn.XLOOKUP(Sales_Pipeline[[#This Row],[Sales_Agent]],Sales_Teams[Sales_Agent],Sales_Teams[Manager])</f>
        <v>Celia Rouche</v>
      </c>
      <c r="D3151" t="str">
        <f>_xlfn.XLOOKUP(Sales_Pipeline[[#This Row],[Manager]],Sales_Teams[Manager],Sales_Teams[Regional_Office])</f>
        <v>West</v>
      </c>
      <c r="E3151" t="s">
        <v>55</v>
      </c>
      <c r="F3151" t="s">
        <v>288</v>
      </c>
      <c r="G3151" t="str">
        <f>IFERROR(_xlfn.XLOOKUP(Sales_Pipeline[[#This Row],[Account]],Accounts!$A$2:$A$86,Accounts!$F$2:$F$86),"")</f>
        <v>United States</v>
      </c>
      <c r="H3151" t="s">
        <v>57</v>
      </c>
      <c r="I3151" s="3">
        <v>42868</v>
      </c>
      <c r="J3151" s="3">
        <v>42948</v>
      </c>
      <c r="K3151" s="8" t="str">
        <f>IF(Sales_Pipeline[[#This Row],[Close_Date]]="","",TEXT(Sales_Pipeline[[#This Row],[Close_Date]],"ddd"))</f>
        <v>Tue</v>
      </c>
      <c r="L3151" s="8" t="str">
        <f>IF(Sales_Pipeline[[#This Row],[Close_Date]]="","",TEXT(Sales_Pipeline[[#This Row],[Close_Date]],"mmm"))</f>
        <v>Aug</v>
      </c>
      <c r="M3151" s="8" t="str">
        <f>IF(Sales_Pipeline[[#This Row],[Close_Date]]="","","Q"&amp;ROUNDUP(MONTH(Sales_Pipeline[[#This Row],[Close_Date]])/3,0))</f>
        <v>Q3</v>
      </c>
      <c r="N3151" s="2" cm="1">
        <f t="array" ref="N3151">IFERROR(_xlfn.IFS(Sales_Pipeline[[#This Row],[Deal_Stage]]="Won",_xlfn.XLOOKUP(Sales_Pipeline[[#This Row],[Product]],Products!$A$2:$A$8,Products!$C$2:$C$8),Sales_Pipeline[[#This Row],[Deal_Stage]]="Lost",_xlfn.XLOOKUP(Sales_Pipeline[[#This Row],[Product]],Products!$A$2:$A$8,Products!$C$2:$C$8)),"")</f>
        <v>1096</v>
      </c>
      <c r="O3151" s="2">
        <v>1032</v>
      </c>
    </row>
    <row r="3152" spans="1:15" x14ac:dyDescent="0.3">
      <c r="A3152" t="s">
        <v>3298</v>
      </c>
      <c r="B3152" t="s">
        <v>21</v>
      </c>
      <c r="C3152" t="str">
        <f>_xlfn.XLOOKUP(Sales_Pipeline[[#This Row],[Sales_Agent]],Sales_Teams[Sales_Agent],Sales_Teams[Manager])</f>
        <v>Cara Losch</v>
      </c>
      <c r="D3152" t="str">
        <f>_xlfn.XLOOKUP(Sales_Pipeline[[#This Row],[Manager]],Sales_Teams[Manager],Sales_Teams[Regional_Office])</f>
        <v>East</v>
      </c>
      <c r="E3152" t="s">
        <v>63</v>
      </c>
      <c r="F3152" t="s">
        <v>159</v>
      </c>
      <c r="G3152" t="str">
        <f>IFERROR(_xlfn.XLOOKUP(Sales_Pipeline[[#This Row],[Account]],Accounts!$A$2:$A$86,Accounts!$F$2:$F$86),"")</f>
        <v>United States</v>
      </c>
      <c r="H3152" t="s">
        <v>57</v>
      </c>
      <c r="I3152" s="3">
        <v>42868</v>
      </c>
      <c r="J3152" s="3">
        <v>42872</v>
      </c>
      <c r="K3152" s="8" t="str">
        <f>IF(Sales_Pipeline[[#This Row],[Close_Date]]="","",TEXT(Sales_Pipeline[[#This Row],[Close_Date]],"ddd"))</f>
        <v>Wed</v>
      </c>
      <c r="L3152" s="8" t="str">
        <f>IF(Sales_Pipeline[[#This Row],[Close_Date]]="","",TEXT(Sales_Pipeline[[#This Row],[Close_Date]],"mmm"))</f>
        <v>May</v>
      </c>
      <c r="M3152" s="8" t="str">
        <f>IF(Sales_Pipeline[[#This Row],[Close_Date]]="","","Q"&amp;ROUNDUP(MONTH(Sales_Pipeline[[#This Row],[Close_Date]])/3,0))</f>
        <v>Q2</v>
      </c>
      <c r="N3152" s="2" cm="1">
        <f t="array" ref="N3152">IFERROR(_xlfn.IFS(Sales_Pipeline[[#This Row],[Deal_Stage]]="Won",_xlfn.XLOOKUP(Sales_Pipeline[[#This Row],[Product]],Products!$A$2:$A$8,Products!$C$2:$C$8),Sales_Pipeline[[#This Row],[Deal_Stage]]="Lost",_xlfn.XLOOKUP(Sales_Pipeline[[#This Row],[Product]],Products!$A$2:$A$8,Products!$C$2:$C$8)),"")</f>
        <v>550</v>
      </c>
      <c r="O3152" s="2">
        <v>567</v>
      </c>
    </row>
    <row r="3153" spans="1:15" x14ac:dyDescent="0.3">
      <c r="A3153" t="s">
        <v>3299</v>
      </c>
      <c r="B3153" t="s">
        <v>7</v>
      </c>
      <c r="C3153" t="str">
        <f>_xlfn.XLOOKUP(Sales_Pipeline[[#This Row],[Sales_Agent]],Sales_Teams[Sales_Agent],Sales_Teams[Manager])</f>
        <v>Dustin Brinkmann</v>
      </c>
      <c r="D3153" t="str">
        <f>_xlfn.XLOOKUP(Sales_Pipeline[[#This Row],[Manager]],Sales_Teams[Manager],Sales_Teams[Regional_Office])</f>
        <v>Central</v>
      </c>
      <c r="E3153" t="s">
        <v>61</v>
      </c>
      <c r="F3153" t="s">
        <v>214</v>
      </c>
      <c r="G3153" t="str">
        <f>IFERROR(_xlfn.XLOOKUP(Sales_Pipeline[[#This Row],[Account]],Accounts!$A$2:$A$86,Accounts!$F$2:$F$86),"")</f>
        <v>United States</v>
      </c>
      <c r="H3153" t="s">
        <v>57</v>
      </c>
      <c r="I3153" s="3">
        <v>42868</v>
      </c>
      <c r="J3153" s="3">
        <v>42874</v>
      </c>
      <c r="K3153" s="8" t="str">
        <f>IF(Sales_Pipeline[[#This Row],[Close_Date]]="","",TEXT(Sales_Pipeline[[#This Row],[Close_Date]],"ddd"))</f>
        <v>Fri</v>
      </c>
      <c r="L3153" s="8" t="str">
        <f>IF(Sales_Pipeline[[#This Row],[Close_Date]]="","",TEXT(Sales_Pipeline[[#This Row],[Close_Date]],"mmm"))</f>
        <v>May</v>
      </c>
      <c r="M3153" s="8" t="str">
        <f>IF(Sales_Pipeline[[#This Row],[Close_Date]]="","","Q"&amp;ROUNDUP(MONTH(Sales_Pipeline[[#This Row],[Close_Date]])/3,0))</f>
        <v>Q2</v>
      </c>
      <c r="N3153" s="2" cm="1">
        <f t="array" ref="N3153">IFERROR(_xlfn.IFS(Sales_Pipeline[[#This Row],[Deal_Stage]]="Won",_xlfn.XLOOKUP(Sales_Pipeline[[#This Row],[Product]],Products!$A$2:$A$8,Products!$C$2:$C$8),Sales_Pipeline[[#This Row],[Deal_Stage]]="Lost",_xlfn.XLOOKUP(Sales_Pipeline[[#This Row],[Product]],Products!$A$2:$A$8,Products!$C$2:$C$8)),"")</f>
        <v>55</v>
      </c>
      <c r="O3153" s="2">
        <v>58</v>
      </c>
    </row>
    <row r="3154" spans="1:15" x14ac:dyDescent="0.3">
      <c r="A3154" t="s">
        <v>3300</v>
      </c>
      <c r="B3154" t="s">
        <v>3</v>
      </c>
      <c r="C3154" t="str">
        <f>_xlfn.XLOOKUP(Sales_Pipeline[[#This Row],[Sales_Agent]],Sales_Teams[Sales_Agent],Sales_Teams[Manager])</f>
        <v>Dustin Brinkmann</v>
      </c>
      <c r="D3154" t="str">
        <f>_xlfn.XLOOKUP(Sales_Pipeline[[#This Row],[Manager]],Sales_Teams[Manager],Sales_Teams[Regional_Office])</f>
        <v>Central</v>
      </c>
      <c r="E3154" t="s">
        <v>84</v>
      </c>
      <c r="F3154" t="s">
        <v>132</v>
      </c>
      <c r="G3154" t="str">
        <f>IFERROR(_xlfn.XLOOKUP(Sales_Pipeline[[#This Row],[Account]],Accounts!$A$2:$A$86,Accounts!$F$2:$F$86),"")</f>
        <v>United States</v>
      </c>
      <c r="H3154" t="s">
        <v>82</v>
      </c>
      <c r="I3154" s="3">
        <v>42869</v>
      </c>
      <c r="J3154" s="3">
        <v>42972</v>
      </c>
      <c r="K3154" s="8" t="str">
        <f>IF(Sales_Pipeline[[#This Row],[Close_Date]]="","",TEXT(Sales_Pipeline[[#This Row],[Close_Date]],"ddd"))</f>
        <v>Fri</v>
      </c>
      <c r="L3154" s="8" t="str">
        <f>IF(Sales_Pipeline[[#This Row],[Close_Date]]="","",TEXT(Sales_Pipeline[[#This Row],[Close_Date]],"mmm"))</f>
        <v>Aug</v>
      </c>
      <c r="M3154" s="8" t="str">
        <f>IF(Sales_Pipeline[[#This Row],[Close_Date]]="","","Q"&amp;ROUNDUP(MONTH(Sales_Pipeline[[#This Row],[Close_Date]])/3,0))</f>
        <v>Q3</v>
      </c>
      <c r="N3154" s="2" cm="1">
        <f t="array" ref="N3154">IFERROR(_xlfn.IFS(Sales_Pipeline[[#This Row],[Deal_Stage]]="Won",_xlfn.XLOOKUP(Sales_Pipeline[[#This Row],[Product]],Products!$A$2:$A$8,Products!$C$2:$C$8),Sales_Pipeline[[#This Row],[Deal_Stage]]="Lost",_xlfn.XLOOKUP(Sales_Pipeline[[#This Row],[Product]],Products!$A$2:$A$8,Products!$C$2:$C$8)),"")</f>
        <v>5482</v>
      </c>
      <c r="O3154" s="2">
        <v>0</v>
      </c>
    </row>
    <row r="3155" spans="1:15" x14ac:dyDescent="0.3">
      <c r="A3155" t="s">
        <v>3301</v>
      </c>
      <c r="B3155" t="s">
        <v>3</v>
      </c>
      <c r="C3155" t="str">
        <f>_xlfn.XLOOKUP(Sales_Pipeline[[#This Row],[Sales_Agent]],Sales_Teams[Sales_Agent],Sales_Teams[Manager])</f>
        <v>Dustin Brinkmann</v>
      </c>
      <c r="D3155" t="str">
        <f>_xlfn.XLOOKUP(Sales_Pipeline[[#This Row],[Manager]],Sales_Teams[Manager],Sales_Teams[Regional_Office])</f>
        <v>Central</v>
      </c>
      <c r="E3155" t="s">
        <v>61</v>
      </c>
      <c r="F3155" t="s">
        <v>147</v>
      </c>
      <c r="G3155" t="str">
        <f>IFERROR(_xlfn.XLOOKUP(Sales_Pipeline[[#This Row],[Account]],Accounts!$A$2:$A$86,Accounts!$F$2:$F$86),"")</f>
        <v>United States</v>
      </c>
      <c r="H3155" t="s">
        <v>57</v>
      </c>
      <c r="I3155" s="3">
        <v>42869</v>
      </c>
      <c r="J3155" s="3">
        <v>42877</v>
      </c>
      <c r="K3155" s="8" t="str">
        <f>IF(Sales_Pipeline[[#This Row],[Close_Date]]="","",TEXT(Sales_Pipeline[[#This Row],[Close_Date]],"ddd"))</f>
        <v>Mon</v>
      </c>
      <c r="L3155" s="8" t="str">
        <f>IF(Sales_Pipeline[[#This Row],[Close_Date]]="","",TEXT(Sales_Pipeline[[#This Row],[Close_Date]],"mmm"))</f>
        <v>May</v>
      </c>
      <c r="M3155" s="8" t="str">
        <f>IF(Sales_Pipeline[[#This Row],[Close_Date]]="","","Q"&amp;ROUNDUP(MONTH(Sales_Pipeline[[#This Row],[Close_Date]])/3,0))</f>
        <v>Q2</v>
      </c>
      <c r="N3155" s="2" cm="1">
        <f t="array" ref="N3155">IFERROR(_xlfn.IFS(Sales_Pipeline[[#This Row],[Deal_Stage]]="Won",_xlfn.XLOOKUP(Sales_Pipeline[[#This Row],[Product]],Products!$A$2:$A$8,Products!$C$2:$C$8),Sales_Pipeline[[#This Row],[Deal_Stage]]="Lost",_xlfn.XLOOKUP(Sales_Pipeline[[#This Row],[Product]],Products!$A$2:$A$8,Products!$C$2:$C$8)),"")</f>
        <v>55</v>
      </c>
      <c r="O3155" s="2">
        <v>50</v>
      </c>
    </row>
    <row r="3156" spans="1:15" x14ac:dyDescent="0.3">
      <c r="A3156" t="s">
        <v>3302</v>
      </c>
      <c r="B3156" t="s">
        <v>30</v>
      </c>
      <c r="C3156" t="str">
        <f>_xlfn.XLOOKUP(Sales_Pipeline[[#This Row],[Sales_Agent]],Sales_Teams[Sales_Agent],Sales_Teams[Manager])</f>
        <v>Rocco Neubert</v>
      </c>
      <c r="D3156" t="str">
        <f>_xlfn.XLOOKUP(Sales_Pipeline[[#This Row],[Manager]],Sales_Teams[Manager],Sales_Teams[Regional_Office])</f>
        <v>East</v>
      </c>
      <c r="E3156" t="s">
        <v>76</v>
      </c>
      <c r="F3156" t="s">
        <v>187</v>
      </c>
      <c r="G3156" t="str">
        <f>IFERROR(_xlfn.XLOOKUP(Sales_Pipeline[[#This Row],[Account]],Accounts!$A$2:$A$86,Accounts!$F$2:$F$86),"")</f>
        <v>United States</v>
      </c>
      <c r="H3156" t="s">
        <v>77</v>
      </c>
      <c r="I3156" s="3">
        <v>42869</v>
      </c>
      <c r="K3156" s="8" t="str">
        <f>IF(Sales_Pipeline[[#This Row],[Close_Date]]="","",TEXT(Sales_Pipeline[[#This Row],[Close_Date]],"ddd"))</f>
        <v/>
      </c>
      <c r="L3156" s="8" t="str">
        <f>IF(Sales_Pipeline[[#This Row],[Close_Date]]="","",TEXT(Sales_Pipeline[[#This Row],[Close_Date]],"mmm"))</f>
        <v/>
      </c>
      <c r="M3156" s="8" t="str">
        <f>IF(Sales_Pipeline[[#This Row],[Close_Date]]="","","Q"&amp;ROUNDUP(MONTH(Sales_Pipeline[[#This Row],[Close_Date]])/3,0))</f>
        <v/>
      </c>
      <c r="N3156" s="2" t="str" cm="1">
        <f t="array" ref="N3156">IFERROR(_xlfn.IFS(Sales_Pipeline[[#This Row],[Deal_Stage]]="Won",_xlfn.XLOOKUP(Sales_Pipeline[[#This Row],[Product]],Products!$A$2:$A$8,Products!$C$2:$C$8),Sales_Pipeline[[#This Row],[Deal_Stage]]="Lost",_xlfn.XLOOKUP(Sales_Pipeline[[#This Row],[Product]],Products!$A$2:$A$8,Products!$C$2:$C$8)),"")</f>
        <v/>
      </c>
      <c r="O3156" s="2">
        <v>0</v>
      </c>
    </row>
    <row r="3157" spans="1:15" x14ac:dyDescent="0.3">
      <c r="A3157" t="s">
        <v>3303</v>
      </c>
      <c r="B3157" t="s">
        <v>27</v>
      </c>
      <c r="C3157" t="str">
        <f>_xlfn.XLOOKUP(Sales_Pipeline[[#This Row],[Sales_Agent]],Sales_Teams[Sales_Agent],Sales_Teams[Manager])</f>
        <v>Rocco Neubert</v>
      </c>
      <c r="D3157" t="str">
        <f>_xlfn.XLOOKUP(Sales_Pipeline[[#This Row],[Manager]],Sales_Teams[Manager],Sales_Teams[Regional_Office])</f>
        <v>East</v>
      </c>
      <c r="E3157" t="s">
        <v>55</v>
      </c>
      <c r="G3157" t="str">
        <f>IFERROR(_xlfn.XLOOKUP(Sales_Pipeline[[#This Row],[Account]],Accounts!$A$2:$A$86,Accounts!$F$2:$F$86),"")</f>
        <v/>
      </c>
      <c r="H3157" t="s">
        <v>77</v>
      </c>
      <c r="I3157" s="3">
        <v>42869</v>
      </c>
      <c r="K3157" s="8" t="str">
        <f>IF(Sales_Pipeline[[#This Row],[Close_Date]]="","",TEXT(Sales_Pipeline[[#This Row],[Close_Date]],"ddd"))</f>
        <v/>
      </c>
      <c r="L3157" s="8" t="str">
        <f>IF(Sales_Pipeline[[#This Row],[Close_Date]]="","",TEXT(Sales_Pipeline[[#This Row],[Close_Date]],"mmm"))</f>
        <v/>
      </c>
      <c r="M3157" s="8" t="str">
        <f>IF(Sales_Pipeline[[#This Row],[Close_Date]]="","","Q"&amp;ROUNDUP(MONTH(Sales_Pipeline[[#This Row],[Close_Date]])/3,0))</f>
        <v/>
      </c>
      <c r="N3157" s="2" t="str" cm="1">
        <f t="array" ref="N3157">IFERROR(_xlfn.IFS(Sales_Pipeline[[#This Row],[Deal_Stage]]="Won",_xlfn.XLOOKUP(Sales_Pipeline[[#This Row],[Product]],Products!$A$2:$A$8,Products!$C$2:$C$8),Sales_Pipeline[[#This Row],[Deal_Stage]]="Lost",_xlfn.XLOOKUP(Sales_Pipeline[[#This Row],[Product]],Products!$A$2:$A$8,Products!$C$2:$C$8)),"")</f>
        <v/>
      </c>
      <c r="O3157" s="2">
        <v>0</v>
      </c>
    </row>
    <row r="3158" spans="1:15" x14ac:dyDescent="0.3">
      <c r="A3158" t="s">
        <v>3304</v>
      </c>
      <c r="B3158" t="s">
        <v>27</v>
      </c>
      <c r="C3158" t="str">
        <f>_xlfn.XLOOKUP(Sales_Pipeline[[#This Row],[Sales_Agent]],Sales_Teams[Sales_Agent],Sales_Teams[Manager])</f>
        <v>Rocco Neubert</v>
      </c>
      <c r="D3158" t="str">
        <f>_xlfn.XLOOKUP(Sales_Pipeline[[#This Row],[Manager]],Sales_Teams[Manager],Sales_Teams[Regional_Office])</f>
        <v>East</v>
      </c>
      <c r="E3158" t="s">
        <v>63</v>
      </c>
      <c r="F3158" t="s">
        <v>129</v>
      </c>
      <c r="G3158" t="str">
        <f>IFERROR(_xlfn.XLOOKUP(Sales_Pipeline[[#This Row],[Account]],Accounts!$A$2:$A$86,Accounts!$F$2:$F$86),"")</f>
        <v>Jordan</v>
      </c>
      <c r="H3158" t="s">
        <v>82</v>
      </c>
      <c r="I3158" s="3">
        <v>42869</v>
      </c>
      <c r="J3158" s="3">
        <v>42949</v>
      </c>
      <c r="K3158" s="8" t="str">
        <f>IF(Sales_Pipeline[[#This Row],[Close_Date]]="","",TEXT(Sales_Pipeline[[#This Row],[Close_Date]],"ddd"))</f>
        <v>Wed</v>
      </c>
      <c r="L3158" s="8" t="str">
        <f>IF(Sales_Pipeline[[#This Row],[Close_Date]]="","",TEXT(Sales_Pipeline[[#This Row],[Close_Date]],"mmm"))</f>
        <v>Aug</v>
      </c>
      <c r="M3158" s="8" t="str">
        <f>IF(Sales_Pipeline[[#This Row],[Close_Date]]="","","Q"&amp;ROUNDUP(MONTH(Sales_Pipeline[[#This Row],[Close_Date]])/3,0))</f>
        <v>Q3</v>
      </c>
      <c r="N3158" s="2" cm="1">
        <f t="array" ref="N3158">IFERROR(_xlfn.IFS(Sales_Pipeline[[#This Row],[Deal_Stage]]="Won",_xlfn.XLOOKUP(Sales_Pipeline[[#This Row],[Product]],Products!$A$2:$A$8,Products!$C$2:$C$8),Sales_Pipeline[[#This Row],[Deal_Stage]]="Lost",_xlfn.XLOOKUP(Sales_Pipeline[[#This Row],[Product]],Products!$A$2:$A$8,Products!$C$2:$C$8)),"")</f>
        <v>550</v>
      </c>
      <c r="O3158" s="2">
        <v>0</v>
      </c>
    </row>
    <row r="3159" spans="1:15" x14ac:dyDescent="0.3">
      <c r="A3159" t="s">
        <v>3305</v>
      </c>
      <c r="B3159" t="s">
        <v>25</v>
      </c>
      <c r="C3159" t="str">
        <f>_xlfn.XLOOKUP(Sales_Pipeline[[#This Row],[Sales_Agent]],Sales_Teams[Sales_Agent],Sales_Teams[Manager])</f>
        <v>Rocco Neubert</v>
      </c>
      <c r="D3159" t="str">
        <f>_xlfn.XLOOKUP(Sales_Pipeline[[#This Row],[Manager]],Sales_Teams[Manager],Sales_Teams[Regional_Office])</f>
        <v>East</v>
      </c>
      <c r="E3159" t="s">
        <v>63</v>
      </c>
      <c r="F3159" t="s">
        <v>209</v>
      </c>
      <c r="G3159" t="str">
        <f>IFERROR(_xlfn.XLOOKUP(Sales_Pipeline[[#This Row],[Account]],Accounts!$A$2:$A$86,Accounts!$F$2:$F$86),"")</f>
        <v>United States</v>
      </c>
      <c r="H3159" t="s">
        <v>82</v>
      </c>
      <c r="I3159" s="3">
        <v>42869</v>
      </c>
      <c r="J3159" s="3">
        <v>42887</v>
      </c>
      <c r="K3159" s="8" t="str">
        <f>IF(Sales_Pipeline[[#This Row],[Close_Date]]="","",TEXT(Sales_Pipeline[[#This Row],[Close_Date]],"ddd"))</f>
        <v>Thu</v>
      </c>
      <c r="L3159" s="8" t="str">
        <f>IF(Sales_Pipeline[[#This Row],[Close_Date]]="","",TEXT(Sales_Pipeline[[#This Row],[Close_Date]],"mmm"))</f>
        <v>Jun</v>
      </c>
      <c r="M3159" s="8" t="str">
        <f>IF(Sales_Pipeline[[#This Row],[Close_Date]]="","","Q"&amp;ROUNDUP(MONTH(Sales_Pipeline[[#This Row],[Close_Date]])/3,0))</f>
        <v>Q2</v>
      </c>
      <c r="N3159" s="2" cm="1">
        <f t="array" ref="N3159">IFERROR(_xlfn.IFS(Sales_Pipeline[[#This Row],[Deal_Stage]]="Won",_xlfn.XLOOKUP(Sales_Pipeline[[#This Row],[Product]],Products!$A$2:$A$8,Products!$C$2:$C$8),Sales_Pipeline[[#This Row],[Deal_Stage]]="Lost",_xlfn.XLOOKUP(Sales_Pipeline[[#This Row],[Product]],Products!$A$2:$A$8,Products!$C$2:$C$8)),"")</f>
        <v>550</v>
      </c>
      <c r="O3159" s="2">
        <v>0</v>
      </c>
    </row>
    <row r="3160" spans="1:15" x14ac:dyDescent="0.3">
      <c r="A3160" t="s">
        <v>3306</v>
      </c>
      <c r="B3160" t="s">
        <v>15</v>
      </c>
      <c r="C3160" t="str">
        <f>_xlfn.XLOOKUP(Sales_Pipeline[[#This Row],[Sales_Agent]],Sales_Teams[Sales_Agent],Sales_Teams[Manager])</f>
        <v>Melvin Marxen</v>
      </c>
      <c r="D3160" t="str">
        <f>_xlfn.XLOOKUP(Sales_Pipeline[[#This Row],[Manager]],Sales_Teams[Manager],Sales_Teams[Regional_Office])</f>
        <v>Central</v>
      </c>
      <c r="E3160" t="s">
        <v>61</v>
      </c>
      <c r="F3160" t="s">
        <v>132</v>
      </c>
      <c r="G3160" t="str">
        <f>IFERROR(_xlfn.XLOOKUP(Sales_Pipeline[[#This Row],[Account]],Accounts!$A$2:$A$86,Accounts!$F$2:$F$86),"")</f>
        <v>United States</v>
      </c>
      <c r="H3160" t="s">
        <v>57</v>
      </c>
      <c r="I3160" s="3">
        <v>42869</v>
      </c>
      <c r="J3160" s="3">
        <v>42910</v>
      </c>
      <c r="K3160" s="8" t="str">
        <f>IF(Sales_Pipeline[[#This Row],[Close_Date]]="","",TEXT(Sales_Pipeline[[#This Row],[Close_Date]],"ddd"))</f>
        <v>Sat</v>
      </c>
      <c r="L3160" s="8" t="str">
        <f>IF(Sales_Pipeline[[#This Row],[Close_Date]]="","",TEXT(Sales_Pipeline[[#This Row],[Close_Date]],"mmm"))</f>
        <v>Jun</v>
      </c>
      <c r="M3160" s="8" t="str">
        <f>IF(Sales_Pipeline[[#This Row],[Close_Date]]="","","Q"&amp;ROUNDUP(MONTH(Sales_Pipeline[[#This Row],[Close_Date]])/3,0))</f>
        <v>Q2</v>
      </c>
      <c r="N3160" s="2" cm="1">
        <f t="array" ref="N3160">IFERROR(_xlfn.IFS(Sales_Pipeline[[#This Row],[Deal_Stage]]="Won",_xlfn.XLOOKUP(Sales_Pipeline[[#This Row],[Product]],Products!$A$2:$A$8,Products!$C$2:$C$8),Sales_Pipeline[[#This Row],[Deal_Stage]]="Lost",_xlfn.XLOOKUP(Sales_Pipeline[[#This Row],[Product]],Products!$A$2:$A$8,Products!$C$2:$C$8)),"")</f>
        <v>55</v>
      </c>
      <c r="O3160" s="2">
        <v>59</v>
      </c>
    </row>
    <row r="3161" spans="1:15" x14ac:dyDescent="0.3">
      <c r="A3161" t="s">
        <v>3307</v>
      </c>
      <c r="B3161" t="s">
        <v>28</v>
      </c>
      <c r="C3161" t="str">
        <f>_xlfn.XLOOKUP(Sales_Pipeline[[#This Row],[Sales_Agent]],Sales_Teams[Sales_Agent],Sales_Teams[Manager])</f>
        <v>Rocco Neubert</v>
      </c>
      <c r="D3161" t="str">
        <f>_xlfn.XLOOKUP(Sales_Pipeline[[#This Row],[Manager]],Sales_Teams[Manager],Sales_Teams[Regional_Office])</f>
        <v>East</v>
      </c>
      <c r="E3161" t="s">
        <v>84</v>
      </c>
      <c r="F3161" t="s">
        <v>206</v>
      </c>
      <c r="G3161" t="str">
        <f>IFERROR(_xlfn.XLOOKUP(Sales_Pipeline[[#This Row],[Account]],Accounts!$A$2:$A$86,Accounts!$F$2:$F$86),"")</f>
        <v>United States</v>
      </c>
      <c r="H3161" t="s">
        <v>82</v>
      </c>
      <c r="I3161" s="3">
        <v>42869</v>
      </c>
      <c r="J3161" s="3">
        <v>42961</v>
      </c>
      <c r="K3161" s="8" t="str">
        <f>IF(Sales_Pipeline[[#This Row],[Close_Date]]="","",TEXT(Sales_Pipeline[[#This Row],[Close_Date]],"ddd"))</f>
        <v>Mon</v>
      </c>
      <c r="L3161" s="8" t="str">
        <f>IF(Sales_Pipeline[[#This Row],[Close_Date]]="","",TEXT(Sales_Pipeline[[#This Row],[Close_Date]],"mmm"))</f>
        <v>Aug</v>
      </c>
      <c r="M3161" s="8" t="str">
        <f>IF(Sales_Pipeline[[#This Row],[Close_Date]]="","","Q"&amp;ROUNDUP(MONTH(Sales_Pipeline[[#This Row],[Close_Date]])/3,0))</f>
        <v>Q3</v>
      </c>
      <c r="N3161" s="2" cm="1">
        <f t="array" ref="N3161">IFERROR(_xlfn.IFS(Sales_Pipeline[[#This Row],[Deal_Stage]]="Won",_xlfn.XLOOKUP(Sales_Pipeline[[#This Row],[Product]],Products!$A$2:$A$8,Products!$C$2:$C$8),Sales_Pipeline[[#This Row],[Deal_Stage]]="Lost",_xlfn.XLOOKUP(Sales_Pipeline[[#This Row],[Product]],Products!$A$2:$A$8,Products!$C$2:$C$8)),"")</f>
        <v>5482</v>
      </c>
      <c r="O3161" s="2">
        <v>0</v>
      </c>
    </row>
    <row r="3162" spans="1:15" x14ac:dyDescent="0.3">
      <c r="A3162" t="s">
        <v>3308</v>
      </c>
      <c r="B3162" t="s">
        <v>28</v>
      </c>
      <c r="C3162" t="str">
        <f>_xlfn.XLOOKUP(Sales_Pipeline[[#This Row],[Sales_Agent]],Sales_Teams[Sales_Agent],Sales_Teams[Manager])</f>
        <v>Rocco Neubert</v>
      </c>
      <c r="D3162" t="str">
        <f>_xlfn.XLOOKUP(Sales_Pipeline[[#This Row],[Manager]],Sales_Teams[Manager],Sales_Teams[Regional_Office])</f>
        <v>East</v>
      </c>
      <c r="E3162" t="s">
        <v>63</v>
      </c>
      <c r="F3162" t="s">
        <v>760</v>
      </c>
      <c r="G3162" t="str">
        <f>IFERROR(_xlfn.XLOOKUP(Sales_Pipeline[[#This Row],[Account]],Accounts!$A$2:$A$86,Accounts!$F$2:$F$86),"")</f>
        <v>United States</v>
      </c>
      <c r="H3162" t="s">
        <v>57</v>
      </c>
      <c r="I3162" s="3">
        <v>42869</v>
      </c>
      <c r="J3162" s="3">
        <v>42953</v>
      </c>
      <c r="K3162" s="8" t="str">
        <f>IF(Sales_Pipeline[[#This Row],[Close_Date]]="","",TEXT(Sales_Pipeline[[#This Row],[Close_Date]],"ddd"))</f>
        <v>Sun</v>
      </c>
      <c r="L3162" s="8" t="str">
        <f>IF(Sales_Pipeline[[#This Row],[Close_Date]]="","",TEXT(Sales_Pipeline[[#This Row],[Close_Date]],"mmm"))</f>
        <v>Aug</v>
      </c>
      <c r="M3162" s="8" t="str">
        <f>IF(Sales_Pipeline[[#This Row],[Close_Date]]="","","Q"&amp;ROUNDUP(MONTH(Sales_Pipeline[[#This Row],[Close_Date]])/3,0))</f>
        <v>Q3</v>
      </c>
      <c r="N3162" s="2" cm="1">
        <f t="array" ref="N3162">IFERROR(_xlfn.IFS(Sales_Pipeline[[#This Row],[Deal_Stage]]="Won",_xlfn.XLOOKUP(Sales_Pipeline[[#This Row],[Product]],Products!$A$2:$A$8,Products!$C$2:$C$8),Sales_Pipeline[[#This Row],[Deal_Stage]]="Lost",_xlfn.XLOOKUP(Sales_Pipeline[[#This Row],[Product]],Products!$A$2:$A$8,Products!$C$2:$C$8)),"")</f>
        <v>550</v>
      </c>
      <c r="O3162" s="2">
        <v>525</v>
      </c>
    </row>
    <row r="3163" spans="1:15" x14ac:dyDescent="0.3">
      <c r="A3163" t="s">
        <v>3309</v>
      </c>
      <c r="B3163" t="s">
        <v>40</v>
      </c>
      <c r="C3163" t="str">
        <f>_xlfn.XLOOKUP(Sales_Pipeline[[#This Row],[Sales_Agent]],Sales_Teams[Sales_Agent],Sales_Teams[Manager])</f>
        <v>Summer Sewald</v>
      </c>
      <c r="D3163" t="str">
        <f>_xlfn.XLOOKUP(Sales_Pipeline[[#This Row],[Manager]],Sales_Teams[Manager],Sales_Teams[Regional_Office])</f>
        <v>West</v>
      </c>
      <c r="E3163" t="s">
        <v>84</v>
      </c>
      <c r="F3163" t="s">
        <v>196</v>
      </c>
      <c r="G3163" t="str">
        <f>IFERROR(_xlfn.XLOOKUP(Sales_Pipeline[[#This Row],[Account]],Accounts!$A$2:$A$86,Accounts!$F$2:$F$86),"")</f>
        <v>United States</v>
      </c>
      <c r="H3163" t="s">
        <v>77</v>
      </c>
      <c r="I3163" s="3">
        <v>42869</v>
      </c>
      <c r="K3163" s="8" t="str">
        <f>IF(Sales_Pipeline[[#This Row],[Close_Date]]="","",TEXT(Sales_Pipeline[[#This Row],[Close_Date]],"ddd"))</f>
        <v/>
      </c>
      <c r="L3163" s="8" t="str">
        <f>IF(Sales_Pipeline[[#This Row],[Close_Date]]="","",TEXT(Sales_Pipeline[[#This Row],[Close_Date]],"mmm"))</f>
        <v/>
      </c>
      <c r="M3163" s="8" t="str">
        <f>IF(Sales_Pipeline[[#This Row],[Close_Date]]="","","Q"&amp;ROUNDUP(MONTH(Sales_Pipeline[[#This Row],[Close_Date]])/3,0))</f>
        <v/>
      </c>
      <c r="N3163" s="2" t="str" cm="1">
        <f t="array" ref="N3163">IFERROR(_xlfn.IFS(Sales_Pipeline[[#This Row],[Deal_Stage]]="Won",_xlfn.XLOOKUP(Sales_Pipeline[[#This Row],[Product]],Products!$A$2:$A$8,Products!$C$2:$C$8),Sales_Pipeline[[#This Row],[Deal_Stage]]="Lost",_xlfn.XLOOKUP(Sales_Pipeline[[#This Row],[Product]],Products!$A$2:$A$8,Products!$C$2:$C$8)),"")</f>
        <v/>
      </c>
      <c r="O3163" s="2">
        <v>0</v>
      </c>
    </row>
    <row r="3164" spans="1:15" x14ac:dyDescent="0.3">
      <c r="A3164" t="s">
        <v>3310</v>
      </c>
      <c r="B3164" t="s">
        <v>40</v>
      </c>
      <c r="C3164" t="str">
        <f>_xlfn.XLOOKUP(Sales_Pipeline[[#This Row],[Sales_Agent]],Sales_Teams[Sales_Agent],Sales_Teams[Manager])</f>
        <v>Summer Sewald</v>
      </c>
      <c r="D3164" t="str">
        <f>_xlfn.XLOOKUP(Sales_Pipeline[[#This Row],[Manager]],Sales_Teams[Manager],Sales_Teams[Regional_Office])</f>
        <v>West</v>
      </c>
      <c r="E3164" t="s">
        <v>84</v>
      </c>
      <c r="F3164" t="s">
        <v>288</v>
      </c>
      <c r="G3164" t="str">
        <f>IFERROR(_xlfn.XLOOKUP(Sales_Pipeline[[#This Row],[Account]],Accounts!$A$2:$A$86,Accounts!$F$2:$F$86),"")</f>
        <v>United States</v>
      </c>
      <c r="H3164" t="s">
        <v>57</v>
      </c>
      <c r="I3164" s="3">
        <v>42869</v>
      </c>
      <c r="J3164" s="3">
        <v>42949</v>
      </c>
      <c r="K3164" s="8" t="str">
        <f>IF(Sales_Pipeline[[#This Row],[Close_Date]]="","",TEXT(Sales_Pipeline[[#This Row],[Close_Date]],"ddd"))</f>
        <v>Wed</v>
      </c>
      <c r="L3164" s="8" t="str">
        <f>IF(Sales_Pipeline[[#This Row],[Close_Date]]="","",TEXT(Sales_Pipeline[[#This Row],[Close_Date]],"mmm"))</f>
        <v>Aug</v>
      </c>
      <c r="M3164" s="8" t="str">
        <f>IF(Sales_Pipeline[[#This Row],[Close_Date]]="","","Q"&amp;ROUNDUP(MONTH(Sales_Pipeline[[#This Row],[Close_Date]])/3,0))</f>
        <v>Q3</v>
      </c>
      <c r="N3164" s="2" cm="1">
        <f t="array" ref="N3164">IFERROR(_xlfn.IFS(Sales_Pipeline[[#This Row],[Deal_Stage]]="Won",_xlfn.XLOOKUP(Sales_Pipeline[[#This Row],[Product]],Products!$A$2:$A$8,Products!$C$2:$C$8),Sales_Pipeline[[#This Row],[Deal_Stage]]="Lost",_xlfn.XLOOKUP(Sales_Pipeline[[#This Row],[Product]],Products!$A$2:$A$8,Products!$C$2:$C$8)),"")</f>
        <v>5482</v>
      </c>
      <c r="O3164" s="2">
        <v>5525</v>
      </c>
    </row>
    <row r="3165" spans="1:15" x14ac:dyDescent="0.3">
      <c r="A3165" t="s">
        <v>3311</v>
      </c>
      <c r="B3165" t="s">
        <v>45</v>
      </c>
      <c r="C3165" t="str">
        <f>_xlfn.XLOOKUP(Sales_Pipeline[[#This Row],[Sales_Agent]],Sales_Teams[Sales_Agent],Sales_Teams[Manager])</f>
        <v>Summer Sewald</v>
      </c>
      <c r="D3165" t="str">
        <f>_xlfn.XLOOKUP(Sales_Pipeline[[#This Row],[Manager]],Sales_Teams[Manager],Sales_Teams[Regional_Office])</f>
        <v>West</v>
      </c>
      <c r="E3165" t="s">
        <v>63</v>
      </c>
      <c r="G3165" t="str">
        <f>IFERROR(_xlfn.XLOOKUP(Sales_Pipeline[[#This Row],[Account]],Accounts!$A$2:$A$86,Accounts!$F$2:$F$86),"")</f>
        <v/>
      </c>
      <c r="H3165" t="s">
        <v>77</v>
      </c>
      <c r="I3165" s="3">
        <v>42869</v>
      </c>
      <c r="K3165" s="8" t="str">
        <f>IF(Sales_Pipeline[[#This Row],[Close_Date]]="","",TEXT(Sales_Pipeline[[#This Row],[Close_Date]],"ddd"))</f>
        <v/>
      </c>
      <c r="L3165" s="8" t="str">
        <f>IF(Sales_Pipeline[[#This Row],[Close_Date]]="","",TEXT(Sales_Pipeline[[#This Row],[Close_Date]],"mmm"))</f>
        <v/>
      </c>
      <c r="M3165" s="8" t="str">
        <f>IF(Sales_Pipeline[[#This Row],[Close_Date]]="","","Q"&amp;ROUNDUP(MONTH(Sales_Pipeline[[#This Row],[Close_Date]])/3,0))</f>
        <v/>
      </c>
      <c r="N3165" s="2" t="str" cm="1">
        <f t="array" ref="N3165">IFERROR(_xlfn.IFS(Sales_Pipeline[[#This Row],[Deal_Stage]]="Won",_xlfn.XLOOKUP(Sales_Pipeline[[#This Row],[Product]],Products!$A$2:$A$8,Products!$C$2:$C$8),Sales_Pipeline[[#This Row],[Deal_Stage]]="Lost",_xlfn.XLOOKUP(Sales_Pipeline[[#This Row],[Product]],Products!$A$2:$A$8,Products!$C$2:$C$8)),"")</f>
        <v/>
      </c>
      <c r="O3165" s="2">
        <v>0</v>
      </c>
    </row>
    <row r="3166" spans="1:15" x14ac:dyDescent="0.3">
      <c r="A3166" t="s">
        <v>3312</v>
      </c>
      <c r="B3166" t="s">
        <v>45</v>
      </c>
      <c r="C3166" t="str">
        <f>_xlfn.XLOOKUP(Sales_Pipeline[[#This Row],[Sales_Agent]],Sales_Teams[Sales_Agent],Sales_Teams[Manager])</f>
        <v>Summer Sewald</v>
      </c>
      <c r="D3166" t="str">
        <f>_xlfn.XLOOKUP(Sales_Pipeline[[#This Row],[Manager]],Sales_Teams[Manager],Sales_Teams[Regional_Office])</f>
        <v>West</v>
      </c>
      <c r="E3166" t="s">
        <v>55</v>
      </c>
      <c r="F3166" t="s">
        <v>159</v>
      </c>
      <c r="G3166" t="str">
        <f>IFERROR(_xlfn.XLOOKUP(Sales_Pipeline[[#This Row],[Account]],Accounts!$A$2:$A$86,Accounts!$F$2:$F$86),"")</f>
        <v>United States</v>
      </c>
      <c r="H3166" t="s">
        <v>77</v>
      </c>
      <c r="I3166" s="3">
        <v>42869</v>
      </c>
      <c r="K3166" s="8" t="str">
        <f>IF(Sales_Pipeline[[#This Row],[Close_Date]]="","",TEXT(Sales_Pipeline[[#This Row],[Close_Date]],"ddd"))</f>
        <v/>
      </c>
      <c r="L3166" s="8" t="str">
        <f>IF(Sales_Pipeline[[#This Row],[Close_Date]]="","",TEXT(Sales_Pipeline[[#This Row],[Close_Date]],"mmm"))</f>
        <v/>
      </c>
      <c r="M3166" s="8" t="str">
        <f>IF(Sales_Pipeline[[#This Row],[Close_Date]]="","","Q"&amp;ROUNDUP(MONTH(Sales_Pipeline[[#This Row],[Close_Date]])/3,0))</f>
        <v/>
      </c>
      <c r="N3166" s="2" t="str" cm="1">
        <f t="array" ref="N3166">IFERROR(_xlfn.IFS(Sales_Pipeline[[#This Row],[Deal_Stage]]="Won",_xlfn.XLOOKUP(Sales_Pipeline[[#This Row],[Product]],Products!$A$2:$A$8,Products!$C$2:$C$8),Sales_Pipeline[[#This Row],[Deal_Stage]]="Lost",_xlfn.XLOOKUP(Sales_Pipeline[[#This Row],[Product]],Products!$A$2:$A$8,Products!$C$2:$C$8)),"")</f>
        <v/>
      </c>
      <c r="O3166" s="2">
        <v>0</v>
      </c>
    </row>
    <row r="3167" spans="1:15" x14ac:dyDescent="0.3">
      <c r="A3167" t="s">
        <v>3313</v>
      </c>
      <c r="B3167" t="s">
        <v>45</v>
      </c>
      <c r="C3167" t="str">
        <f>_xlfn.XLOOKUP(Sales_Pipeline[[#This Row],[Sales_Agent]],Sales_Teams[Sales_Agent],Sales_Teams[Manager])</f>
        <v>Summer Sewald</v>
      </c>
      <c r="D3167" t="str">
        <f>_xlfn.XLOOKUP(Sales_Pipeline[[#This Row],[Manager]],Sales_Teams[Manager],Sales_Teams[Regional_Office])</f>
        <v>West</v>
      </c>
      <c r="E3167" t="s">
        <v>63</v>
      </c>
      <c r="F3167" t="s">
        <v>107</v>
      </c>
      <c r="G3167" t="str">
        <f>IFERROR(_xlfn.XLOOKUP(Sales_Pipeline[[#This Row],[Account]],Accounts!$A$2:$A$86,Accounts!$F$2:$F$86),"")</f>
        <v>United States</v>
      </c>
      <c r="H3167" t="s">
        <v>57</v>
      </c>
      <c r="I3167" s="3">
        <v>42869</v>
      </c>
      <c r="J3167" s="3">
        <v>42883</v>
      </c>
      <c r="K3167" s="8" t="str">
        <f>IF(Sales_Pipeline[[#This Row],[Close_Date]]="","",TEXT(Sales_Pipeline[[#This Row],[Close_Date]],"ddd"))</f>
        <v>Sun</v>
      </c>
      <c r="L3167" s="8" t="str">
        <f>IF(Sales_Pipeline[[#This Row],[Close_Date]]="","",TEXT(Sales_Pipeline[[#This Row],[Close_Date]],"mmm"))</f>
        <v>May</v>
      </c>
      <c r="M3167" s="8" t="str">
        <f>IF(Sales_Pipeline[[#This Row],[Close_Date]]="","","Q"&amp;ROUNDUP(MONTH(Sales_Pipeline[[#This Row],[Close_Date]])/3,0))</f>
        <v>Q2</v>
      </c>
      <c r="N3167" s="2" cm="1">
        <f t="array" ref="N3167">IFERROR(_xlfn.IFS(Sales_Pipeline[[#This Row],[Deal_Stage]]="Won",_xlfn.XLOOKUP(Sales_Pipeline[[#This Row],[Product]],Products!$A$2:$A$8,Products!$C$2:$C$8),Sales_Pipeline[[#This Row],[Deal_Stage]]="Lost",_xlfn.XLOOKUP(Sales_Pipeline[[#This Row],[Product]],Products!$A$2:$A$8,Products!$C$2:$C$8)),"")</f>
        <v>550</v>
      </c>
      <c r="O3167" s="2">
        <v>628</v>
      </c>
    </row>
    <row r="3168" spans="1:15" x14ac:dyDescent="0.3">
      <c r="A3168" t="s">
        <v>3314</v>
      </c>
      <c r="B3168" t="s">
        <v>45</v>
      </c>
      <c r="C3168" t="str">
        <f>_xlfn.XLOOKUP(Sales_Pipeline[[#This Row],[Sales_Agent]],Sales_Teams[Sales_Agent],Sales_Teams[Manager])</f>
        <v>Summer Sewald</v>
      </c>
      <c r="D3168" t="str">
        <f>_xlfn.XLOOKUP(Sales_Pipeline[[#This Row],[Manager]],Sales_Teams[Manager],Sales_Teams[Regional_Office])</f>
        <v>West</v>
      </c>
      <c r="E3168" t="s">
        <v>55</v>
      </c>
      <c r="F3168" t="s">
        <v>330</v>
      </c>
      <c r="G3168" t="str">
        <f>IFERROR(_xlfn.XLOOKUP(Sales_Pipeline[[#This Row],[Account]],Accounts!$A$2:$A$86,Accounts!$F$2:$F$86),"")</f>
        <v>Korea</v>
      </c>
      <c r="H3168" t="s">
        <v>57</v>
      </c>
      <c r="I3168" s="3">
        <v>42869</v>
      </c>
      <c r="J3168" s="3">
        <v>42877</v>
      </c>
      <c r="K3168" s="8" t="str">
        <f>IF(Sales_Pipeline[[#This Row],[Close_Date]]="","",TEXT(Sales_Pipeline[[#This Row],[Close_Date]],"ddd"))</f>
        <v>Mon</v>
      </c>
      <c r="L3168" s="8" t="str">
        <f>IF(Sales_Pipeline[[#This Row],[Close_Date]]="","",TEXT(Sales_Pipeline[[#This Row],[Close_Date]],"mmm"))</f>
        <v>May</v>
      </c>
      <c r="M3168" s="8" t="str">
        <f>IF(Sales_Pipeline[[#This Row],[Close_Date]]="","","Q"&amp;ROUNDUP(MONTH(Sales_Pipeline[[#This Row],[Close_Date]])/3,0))</f>
        <v>Q2</v>
      </c>
      <c r="N3168" s="2" cm="1">
        <f t="array" ref="N3168">IFERROR(_xlfn.IFS(Sales_Pipeline[[#This Row],[Deal_Stage]]="Won",_xlfn.XLOOKUP(Sales_Pipeline[[#This Row],[Product]],Products!$A$2:$A$8,Products!$C$2:$C$8),Sales_Pipeline[[#This Row],[Deal_Stage]]="Lost",_xlfn.XLOOKUP(Sales_Pipeline[[#This Row],[Product]],Products!$A$2:$A$8,Products!$C$2:$C$8)),"")</f>
        <v>1096</v>
      </c>
      <c r="O3168" s="2">
        <v>902</v>
      </c>
    </row>
    <row r="3169" spans="1:15" x14ac:dyDescent="0.3">
      <c r="A3169" t="s">
        <v>3315</v>
      </c>
      <c r="B3169" t="s">
        <v>14</v>
      </c>
      <c r="C3169" t="str">
        <f>_xlfn.XLOOKUP(Sales_Pipeline[[#This Row],[Sales_Agent]],Sales_Teams[Sales_Agent],Sales_Teams[Manager])</f>
        <v>Melvin Marxen</v>
      </c>
      <c r="D3169" t="str">
        <f>_xlfn.XLOOKUP(Sales_Pipeline[[#This Row],[Manager]],Sales_Teams[Manager],Sales_Teams[Regional_Office])</f>
        <v>Central</v>
      </c>
      <c r="E3169" t="s">
        <v>55</v>
      </c>
      <c r="F3169" t="s">
        <v>134</v>
      </c>
      <c r="G3169" t="str">
        <f>IFERROR(_xlfn.XLOOKUP(Sales_Pipeline[[#This Row],[Account]],Accounts!$A$2:$A$86,Accounts!$F$2:$F$86),"")</f>
        <v>United States</v>
      </c>
      <c r="H3169" t="s">
        <v>57</v>
      </c>
      <c r="I3169" s="3">
        <v>42869</v>
      </c>
      <c r="J3169" s="3">
        <v>42893</v>
      </c>
      <c r="K3169" s="8" t="str">
        <f>IF(Sales_Pipeline[[#This Row],[Close_Date]]="","",TEXT(Sales_Pipeline[[#This Row],[Close_Date]],"ddd"))</f>
        <v>Wed</v>
      </c>
      <c r="L3169" s="8" t="str">
        <f>IF(Sales_Pipeline[[#This Row],[Close_Date]]="","",TEXT(Sales_Pipeline[[#This Row],[Close_Date]],"mmm"))</f>
        <v>Jun</v>
      </c>
      <c r="M3169" s="8" t="str">
        <f>IF(Sales_Pipeline[[#This Row],[Close_Date]]="","","Q"&amp;ROUNDUP(MONTH(Sales_Pipeline[[#This Row],[Close_Date]])/3,0))</f>
        <v>Q2</v>
      </c>
      <c r="N3169" s="2" cm="1">
        <f t="array" ref="N3169">IFERROR(_xlfn.IFS(Sales_Pipeline[[#This Row],[Deal_Stage]]="Won",_xlfn.XLOOKUP(Sales_Pipeline[[#This Row],[Product]],Products!$A$2:$A$8,Products!$C$2:$C$8),Sales_Pipeline[[#This Row],[Deal_Stage]]="Lost",_xlfn.XLOOKUP(Sales_Pipeline[[#This Row],[Product]],Products!$A$2:$A$8,Products!$C$2:$C$8)),"")</f>
        <v>1096</v>
      </c>
      <c r="O3169" s="2">
        <v>1064</v>
      </c>
    </row>
    <row r="3170" spans="1:15" x14ac:dyDescent="0.3">
      <c r="A3170" t="s">
        <v>3316</v>
      </c>
      <c r="B3170" t="s">
        <v>29</v>
      </c>
      <c r="C3170" t="str">
        <f>_xlfn.XLOOKUP(Sales_Pipeline[[#This Row],[Sales_Agent]],Sales_Teams[Sales_Agent],Sales_Teams[Manager])</f>
        <v>Rocco Neubert</v>
      </c>
      <c r="D3170" t="str">
        <f>_xlfn.XLOOKUP(Sales_Pipeline[[#This Row],[Manager]],Sales_Teams[Manager],Sales_Teams[Regional_Office])</f>
        <v>East</v>
      </c>
      <c r="E3170" t="s">
        <v>84</v>
      </c>
      <c r="F3170" t="s">
        <v>116</v>
      </c>
      <c r="G3170" t="str">
        <f>IFERROR(_xlfn.XLOOKUP(Sales_Pipeline[[#This Row],[Account]],Accounts!$A$2:$A$86,Accounts!$F$2:$F$86),"")</f>
        <v>United States</v>
      </c>
      <c r="H3170" t="s">
        <v>57</v>
      </c>
      <c r="I3170" s="3">
        <v>42869</v>
      </c>
      <c r="J3170" s="3">
        <v>42967</v>
      </c>
      <c r="K3170" s="8" t="str">
        <f>IF(Sales_Pipeline[[#This Row],[Close_Date]]="","",TEXT(Sales_Pipeline[[#This Row],[Close_Date]],"ddd"))</f>
        <v>Sun</v>
      </c>
      <c r="L3170" s="8" t="str">
        <f>IF(Sales_Pipeline[[#This Row],[Close_Date]]="","",TEXT(Sales_Pipeline[[#This Row],[Close_Date]],"mmm"))</f>
        <v>Aug</v>
      </c>
      <c r="M3170" s="8" t="str">
        <f>IF(Sales_Pipeline[[#This Row],[Close_Date]]="","","Q"&amp;ROUNDUP(MONTH(Sales_Pipeline[[#This Row],[Close_Date]])/3,0))</f>
        <v>Q3</v>
      </c>
      <c r="N3170" s="2" cm="1">
        <f t="array" ref="N3170">IFERROR(_xlfn.IFS(Sales_Pipeline[[#This Row],[Deal_Stage]]="Won",_xlfn.XLOOKUP(Sales_Pipeline[[#This Row],[Product]],Products!$A$2:$A$8,Products!$C$2:$C$8),Sales_Pipeline[[#This Row],[Deal_Stage]]="Lost",_xlfn.XLOOKUP(Sales_Pipeline[[#This Row],[Product]],Products!$A$2:$A$8,Products!$C$2:$C$8)),"")</f>
        <v>5482</v>
      </c>
      <c r="O3170" s="2">
        <v>6346</v>
      </c>
    </row>
    <row r="3171" spans="1:15" x14ac:dyDescent="0.3">
      <c r="A3171" t="s">
        <v>3317</v>
      </c>
      <c r="B3171" t="s">
        <v>29</v>
      </c>
      <c r="C3171" t="str">
        <f>_xlfn.XLOOKUP(Sales_Pipeline[[#This Row],[Sales_Agent]],Sales_Teams[Sales_Agent],Sales_Teams[Manager])</f>
        <v>Rocco Neubert</v>
      </c>
      <c r="D3171" t="str">
        <f>_xlfn.XLOOKUP(Sales_Pipeline[[#This Row],[Manager]],Sales_Teams[Manager],Sales_Teams[Regional_Office])</f>
        <v>East</v>
      </c>
      <c r="E3171" t="s">
        <v>76</v>
      </c>
      <c r="F3171" t="s">
        <v>96</v>
      </c>
      <c r="G3171" t="str">
        <f>IFERROR(_xlfn.XLOOKUP(Sales_Pipeline[[#This Row],[Account]],Accounts!$A$2:$A$86,Accounts!$F$2:$F$86),"")</f>
        <v>United States</v>
      </c>
      <c r="H3171" t="s">
        <v>57</v>
      </c>
      <c r="I3171" s="3">
        <v>42869</v>
      </c>
      <c r="J3171" s="3">
        <v>42879</v>
      </c>
      <c r="K3171" s="8" t="str">
        <f>IF(Sales_Pipeline[[#This Row],[Close_Date]]="","",TEXT(Sales_Pipeline[[#This Row],[Close_Date]],"ddd"))</f>
        <v>Wed</v>
      </c>
      <c r="L3171" s="8" t="str">
        <f>IF(Sales_Pipeline[[#This Row],[Close_Date]]="","",TEXT(Sales_Pipeline[[#This Row],[Close_Date]],"mmm"))</f>
        <v>May</v>
      </c>
      <c r="M3171" s="8" t="str">
        <f>IF(Sales_Pipeline[[#This Row],[Close_Date]]="","","Q"&amp;ROUNDUP(MONTH(Sales_Pipeline[[#This Row],[Close_Date]])/3,0))</f>
        <v>Q2</v>
      </c>
      <c r="N3171" s="2" cm="1">
        <f t="array" ref="N3171">IFERROR(_xlfn.IFS(Sales_Pipeline[[#This Row],[Deal_Stage]]="Won",_xlfn.XLOOKUP(Sales_Pipeline[[#This Row],[Product]],Products!$A$2:$A$8,Products!$C$2:$C$8),Sales_Pipeline[[#This Row],[Deal_Stage]]="Lost",_xlfn.XLOOKUP(Sales_Pipeline[[#This Row],[Product]],Products!$A$2:$A$8,Products!$C$2:$C$8)),"")</f>
        <v>3393</v>
      </c>
      <c r="O3171" s="2">
        <v>3089</v>
      </c>
    </row>
    <row r="3172" spans="1:15" x14ac:dyDescent="0.3">
      <c r="A3172" t="s">
        <v>3318</v>
      </c>
      <c r="B3172" t="s">
        <v>35</v>
      </c>
      <c r="C3172" t="str">
        <f>_xlfn.XLOOKUP(Sales_Pipeline[[#This Row],[Sales_Agent]],Sales_Teams[Sales_Agent],Sales_Teams[Manager])</f>
        <v>Celia Rouche</v>
      </c>
      <c r="D3172" t="str">
        <f>_xlfn.XLOOKUP(Sales_Pipeline[[#This Row],[Manager]],Sales_Teams[Manager],Sales_Teams[Regional_Office])</f>
        <v>West</v>
      </c>
      <c r="E3172" t="s">
        <v>76</v>
      </c>
      <c r="F3172" t="s">
        <v>87</v>
      </c>
      <c r="G3172" t="str">
        <f>IFERROR(_xlfn.XLOOKUP(Sales_Pipeline[[#This Row],[Account]],Accounts!$A$2:$A$86,Accounts!$F$2:$F$86),"")</f>
        <v>United States</v>
      </c>
      <c r="H3172" t="s">
        <v>57</v>
      </c>
      <c r="I3172" s="3">
        <v>42869</v>
      </c>
      <c r="J3172" s="3">
        <v>42873</v>
      </c>
      <c r="K3172" s="8" t="str">
        <f>IF(Sales_Pipeline[[#This Row],[Close_Date]]="","",TEXT(Sales_Pipeline[[#This Row],[Close_Date]],"ddd"))</f>
        <v>Thu</v>
      </c>
      <c r="L3172" s="8" t="str">
        <f>IF(Sales_Pipeline[[#This Row],[Close_Date]]="","",TEXT(Sales_Pipeline[[#This Row],[Close_Date]],"mmm"))</f>
        <v>May</v>
      </c>
      <c r="M3172" s="8" t="str">
        <f>IF(Sales_Pipeline[[#This Row],[Close_Date]]="","","Q"&amp;ROUNDUP(MONTH(Sales_Pipeline[[#This Row],[Close_Date]])/3,0))</f>
        <v>Q2</v>
      </c>
      <c r="N3172" s="2" cm="1">
        <f t="array" ref="N3172">IFERROR(_xlfn.IFS(Sales_Pipeline[[#This Row],[Deal_Stage]]="Won",_xlfn.XLOOKUP(Sales_Pipeline[[#This Row],[Product]],Products!$A$2:$A$8,Products!$C$2:$C$8),Sales_Pipeline[[#This Row],[Deal_Stage]]="Lost",_xlfn.XLOOKUP(Sales_Pipeline[[#This Row],[Product]],Products!$A$2:$A$8,Products!$C$2:$C$8)),"")</f>
        <v>3393</v>
      </c>
      <c r="O3172" s="2">
        <v>3484</v>
      </c>
    </row>
    <row r="3173" spans="1:15" x14ac:dyDescent="0.3">
      <c r="A3173" t="s">
        <v>3319</v>
      </c>
      <c r="B3173" t="s">
        <v>7</v>
      </c>
      <c r="C3173" t="str">
        <f>_xlfn.XLOOKUP(Sales_Pipeline[[#This Row],[Sales_Agent]],Sales_Teams[Sales_Agent],Sales_Teams[Manager])</f>
        <v>Dustin Brinkmann</v>
      </c>
      <c r="D3173" t="str">
        <f>_xlfn.XLOOKUP(Sales_Pipeline[[#This Row],[Manager]],Sales_Teams[Manager],Sales_Teams[Regional_Office])</f>
        <v>Central</v>
      </c>
      <c r="E3173" t="s">
        <v>61</v>
      </c>
      <c r="F3173" t="s">
        <v>59</v>
      </c>
      <c r="G3173" t="str">
        <f>IFERROR(_xlfn.XLOOKUP(Sales_Pipeline[[#This Row],[Account]],Accounts!$A$2:$A$86,Accounts!$F$2:$F$86),"")</f>
        <v>United States</v>
      </c>
      <c r="H3173" t="s">
        <v>82</v>
      </c>
      <c r="I3173" s="3">
        <v>42869</v>
      </c>
      <c r="J3173" s="3">
        <v>42971</v>
      </c>
      <c r="K3173" s="8" t="str">
        <f>IF(Sales_Pipeline[[#This Row],[Close_Date]]="","",TEXT(Sales_Pipeline[[#This Row],[Close_Date]],"ddd"))</f>
        <v>Thu</v>
      </c>
      <c r="L3173" s="8" t="str">
        <f>IF(Sales_Pipeline[[#This Row],[Close_Date]]="","",TEXT(Sales_Pipeline[[#This Row],[Close_Date]],"mmm"))</f>
        <v>Aug</v>
      </c>
      <c r="M3173" s="8" t="str">
        <f>IF(Sales_Pipeline[[#This Row],[Close_Date]]="","","Q"&amp;ROUNDUP(MONTH(Sales_Pipeline[[#This Row],[Close_Date]])/3,0))</f>
        <v>Q3</v>
      </c>
      <c r="N3173" s="2" cm="1">
        <f t="array" ref="N3173">IFERROR(_xlfn.IFS(Sales_Pipeline[[#This Row],[Deal_Stage]]="Won",_xlfn.XLOOKUP(Sales_Pipeline[[#This Row],[Product]],Products!$A$2:$A$8,Products!$C$2:$C$8),Sales_Pipeline[[#This Row],[Deal_Stage]]="Lost",_xlfn.XLOOKUP(Sales_Pipeline[[#This Row],[Product]],Products!$A$2:$A$8,Products!$C$2:$C$8)),"")</f>
        <v>55</v>
      </c>
      <c r="O3173" s="2">
        <v>0</v>
      </c>
    </row>
    <row r="3174" spans="1:15" x14ac:dyDescent="0.3">
      <c r="A3174" t="s">
        <v>3320</v>
      </c>
      <c r="B3174" t="s">
        <v>7</v>
      </c>
      <c r="C3174" t="str">
        <f>_xlfn.XLOOKUP(Sales_Pipeline[[#This Row],[Sales_Agent]],Sales_Teams[Sales_Agent],Sales_Teams[Manager])</f>
        <v>Dustin Brinkmann</v>
      </c>
      <c r="D3174" t="str">
        <f>_xlfn.XLOOKUP(Sales_Pipeline[[#This Row],[Manager]],Sales_Teams[Manager],Sales_Teams[Regional_Office])</f>
        <v>Central</v>
      </c>
      <c r="E3174" t="s">
        <v>61</v>
      </c>
      <c r="F3174" t="s">
        <v>147</v>
      </c>
      <c r="G3174" t="str">
        <f>IFERROR(_xlfn.XLOOKUP(Sales_Pipeline[[#This Row],[Account]],Accounts!$A$2:$A$86,Accounts!$F$2:$F$86),"")</f>
        <v>United States</v>
      </c>
      <c r="H3174" t="s">
        <v>82</v>
      </c>
      <c r="I3174" s="3">
        <v>42869</v>
      </c>
      <c r="J3174" s="3">
        <v>42953</v>
      </c>
      <c r="K3174" s="8" t="str">
        <f>IF(Sales_Pipeline[[#This Row],[Close_Date]]="","",TEXT(Sales_Pipeline[[#This Row],[Close_Date]],"ddd"))</f>
        <v>Sun</v>
      </c>
      <c r="L3174" s="8" t="str">
        <f>IF(Sales_Pipeline[[#This Row],[Close_Date]]="","",TEXT(Sales_Pipeline[[#This Row],[Close_Date]],"mmm"))</f>
        <v>Aug</v>
      </c>
      <c r="M3174" s="8" t="str">
        <f>IF(Sales_Pipeline[[#This Row],[Close_Date]]="","","Q"&amp;ROUNDUP(MONTH(Sales_Pipeline[[#This Row],[Close_Date]])/3,0))</f>
        <v>Q3</v>
      </c>
      <c r="N3174" s="2" cm="1">
        <f t="array" ref="N3174">IFERROR(_xlfn.IFS(Sales_Pipeline[[#This Row],[Deal_Stage]]="Won",_xlfn.XLOOKUP(Sales_Pipeline[[#This Row],[Product]],Products!$A$2:$A$8,Products!$C$2:$C$8),Sales_Pipeline[[#This Row],[Deal_Stage]]="Lost",_xlfn.XLOOKUP(Sales_Pipeline[[#This Row],[Product]],Products!$A$2:$A$8,Products!$C$2:$C$8)),"")</f>
        <v>55</v>
      </c>
      <c r="O3174" s="2">
        <v>0</v>
      </c>
    </row>
    <row r="3175" spans="1:15" x14ac:dyDescent="0.3">
      <c r="A3175" t="s">
        <v>3321</v>
      </c>
      <c r="B3175" t="s">
        <v>7</v>
      </c>
      <c r="C3175" t="str">
        <f>_xlfn.XLOOKUP(Sales_Pipeline[[#This Row],[Sales_Agent]],Sales_Teams[Sales_Agent],Sales_Teams[Manager])</f>
        <v>Dustin Brinkmann</v>
      </c>
      <c r="D3175" t="str">
        <f>_xlfn.XLOOKUP(Sales_Pipeline[[#This Row],[Manager]],Sales_Teams[Manager],Sales_Teams[Regional_Office])</f>
        <v>Central</v>
      </c>
      <c r="E3175" t="s">
        <v>61</v>
      </c>
      <c r="F3175" t="s">
        <v>318</v>
      </c>
      <c r="G3175" t="str">
        <f>IFERROR(_xlfn.XLOOKUP(Sales_Pipeline[[#This Row],[Account]],Accounts!$A$2:$A$86,Accounts!$F$2:$F$86),"")</f>
        <v>Kenya</v>
      </c>
      <c r="H3175" t="s">
        <v>57</v>
      </c>
      <c r="I3175" s="3">
        <v>42869</v>
      </c>
      <c r="J3175" s="3">
        <v>42871</v>
      </c>
      <c r="K3175" s="8" t="str">
        <f>IF(Sales_Pipeline[[#This Row],[Close_Date]]="","",TEXT(Sales_Pipeline[[#This Row],[Close_Date]],"ddd"))</f>
        <v>Tue</v>
      </c>
      <c r="L3175" s="8" t="str">
        <f>IF(Sales_Pipeline[[#This Row],[Close_Date]]="","",TEXT(Sales_Pipeline[[#This Row],[Close_Date]],"mmm"))</f>
        <v>May</v>
      </c>
      <c r="M3175" s="8" t="str">
        <f>IF(Sales_Pipeline[[#This Row],[Close_Date]]="","","Q"&amp;ROUNDUP(MONTH(Sales_Pipeline[[#This Row],[Close_Date]])/3,0))</f>
        <v>Q2</v>
      </c>
      <c r="N3175" s="2" cm="1">
        <f t="array" ref="N3175">IFERROR(_xlfn.IFS(Sales_Pipeline[[#This Row],[Deal_Stage]]="Won",_xlfn.XLOOKUP(Sales_Pipeline[[#This Row],[Product]],Products!$A$2:$A$8,Products!$C$2:$C$8),Sales_Pipeline[[#This Row],[Deal_Stage]]="Lost",_xlfn.XLOOKUP(Sales_Pipeline[[#This Row],[Product]],Products!$A$2:$A$8,Products!$C$2:$C$8)),"")</f>
        <v>55</v>
      </c>
      <c r="O3175" s="2">
        <v>68</v>
      </c>
    </row>
    <row r="3176" spans="1:15" x14ac:dyDescent="0.3">
      <c r="A3176" t="s">
        <v>3322</v>
      </c>
      <c r="B3176" t="s">
        <v>32</v>
      </c>
      <c r="C3176" t="str">
        <f>_xlfn.XLOOKUP(Sales_Pipeline[[#This Row],[Sales_Agent]],Sales_Teams[Sales_Agent],Sales_Teams[Manager])</f>
        <v>Celia Rouche</v>
      </c>
      <c r="D3176" t="str">
        <f>_xlfn.XLOOKUP(Sales_Pipeline[[#This Row],[Manager]],Sales_Teams[Manager],Sales_Teams[Regional_Office])</f>
        <v>West</v>
      </c>
      <c r="E3176" t="s">
        <v>63</v>
      </c>
      <c r="G3176" t="str">
        <f>IFERROR(_xlfn.XLOOKUP(Sales_Pipeline[[#This Row],[Account]],Accounts!$A$2:$A$86,Accounts!$F$2:$F$86),"")</f>
        <v/>
      </c>
      <c r="H3176" t="s">
        <v>77</v>
      </c>
      <c r="I3176" s="3">
        <v>42869</v>
      </c>
      <c r="K3176" s="8" t="str">
        <f>IF(Sales_Pipeline[[#This Row],[Close_Date]]="","",TEXT(Sales_Pipeline[[#This Row],[Close_Date]],"ddd"))</f>
        <v/>
      </c>
      <c r="L3176" s="8" t="str">
        <f>IF(Sales_Pipeline[[#This Row],[Close_Date]]="","",TEXT(Sales_Pipeline[[#This Row],[Close_Date]],"mmm"))</f>
        <v/>
      </c>
      <c r="M3176" s="8" t="str">
        <f>IF(Sales_Pipeline[[#This Row],[Close_Date]]="","","Q"&amp;ROUNDUP(MONTH(Sales_Pipeline[[#This Row],[Close_Date]])/3,0))</f>
        <v/>
      </c>
      <c r="N3176" s="2" t="str" cm="1">
        <f t="array" ref="N3176">IFERROR(_xlfn.IFS(Sales_Pipeline[[#This Row],[Deal_Stage]]="Won",_xlfn.XLOOKUP(Sales_Pipeline[[#This Row],[Product]],Products!$A$2:$A$8,Products!$C$2:$C$8),Sales_Pipeline[[#This Row],[Deal_Stage]]="Lost",_xlfn.XLOOKUP(Sales_Pipeline[[#This Row],[Product]],Products!$A$2:$A$8,Products!$C$2:$C$8)),"")</f>
        <v/>
      </c>
      <c r="O3176" s="2">
        <v>0</v>
      </c>
    </row>
    <row r="3177" spans="1:15" x14ac:dyDescent="0.3">
      <c r="A3177" t="s">
        <v>3323</v>
      </c>
      <c r="B3177" t="s">
        <v>32</v>
      </c>
      <c r="C3177" t="str">
        <f>_xlfn.XLOOKUP(Sales_Pipeline[[#This Row],[Sales_Agent]],Sales_Teams[Sales_Agent],Sales_Teams[Manager])</f>
        <v>Celia Rouche</v>
      </c>
      <c r="D3177" t="str">
        <f>_xlfn.XLOOKUP(Sales_Pipeline[[#This Row],[Manager]],Sales_Teams[Manager],Sales_Teams[Regional_Office])</f>
        <v>West</v>
      </c>
      <c r="E3177" t="s">
        <v>63</v>
      </c>
      <c r="F3177" t="s">
        <v>100</v>
      </c>
      <c r="G3177" t="str">
        <f>IFERROR(_xlfn.XLOOKUP(Sales_Pipeline[[#This Row],[Account]],Accounts!$A$2:$A$86,Accounts!$F$2:$F$86),"")</f>
        <v>United States</v>
      </c>
      <c r="H3177" t="s">
        <v>57</v>
      </c>
      <c r="I3177" s="3">
        <v>42869</v>
      </c>
      <c r="J3177" s="3">
        <v>42963</v>
      </c>
      <c r="K3177" s="8" t="str">
        <f>IF(Sales_Pipeline[[#This Row],[Close_Date]]="","",TEXT(Sales_Pipeline[[#This Row],[Close_Date]],"ddd"))</f>
        <v>Wed</v>
      </c>
      <c r="L3177" s="8" t="str">
        <f>IF(Sales_Pipeline[[#This Row],[Close_Date]]="","",TEXT(Sales_Pipeline[[#This Row],[Close_Date]],"mmm"))</f>
        <v>Aug</v>
      </c>
      <c r="M3177" s="8" t="str">
        <f>IF(Sales_Pipeline[[#This Row],[Close_Date]]="","","Q"&amp;ROUNDUP(MONTH(Sales_Pipeline[[#This Row],[Close_Date]])/3,0))</f>
        <v>Q3</v>
      </c>
      <c r="N3177" s="2" cm="1">
        <f t="array" ref="N3177">IFERROR(_xlfn.IFS(Sales_Pipeline[[#This Row],[Deal_Stage]]="Won",_xlfn.XLOOKUP(Sales_Pipeline[[#This Row],[Product]],Products!$A$2:$A$8,Products!$C$2:$C$8),Sales_Pipeline[[#This Row],[Deal_Stage]]="Lost",_xlfn.XLOOKUP(Sales_Pipeline[[#This Row],[Product]],Products!$A$2:$A$8,Products!$C$2:$C$8)),"")</f>
        <v>550</v>
      </c>
      <c r="O3177" s="2">
        <v>575</v>
      </c>
    </row>
    <row r="3178" spans="1:15" x14ac:dyDescent="0.3">
      <c r="A3178" t="s">
        <v>3324</v>
      </c>
      <c r="B3178" t="s">
        <v>17</v>
      </c>
      <c r="C3178" t="str">
        <f>_xlfn.XLOOKUP(Sales_Pipeline[[#This Row],[Sales_Agent]],Sales_Teams[Sales_Agent],Sales_Teams[Manager])</f>
        <v>Cara Losch</v>
      </c>
      <c r="D3178" t="str">
        <f>_xlfn.XLOOKUP(Sales_Pipeline[[#This Row],[Manager]],Sales_Teams[Manager],Sales_Teams[Regional_Office])</f>
        <v>East</v>
      </c>
      <c r="E3178" t="s">
        <v>76</v>
      </c>
      <c r="F3178" t="s">
        <v>96</v>
      </c>
      <c r="G3178" t="str">
        <f>IFERROR(_xlfn.XLOOKUP(Sales_Pipeline[[#This Row],[Account]],Accounts!$A$2:$A$86,Accounts!$F$2:$F$86),"")</f>
        <v>United States</v>
      </c>
      <c r="H3178" t="s">
        <v>57</v>
      </c>
      <c r="I3178" s="3">
        <v>42869</v>
      </c>
      <c r="J3178" s="3">
        <v>42872</v>
      </c>
      <c r="K3178" s="8" t="str">
        <f>IF(Sales_Pipeline[[#This Row],[Close_Date]]="","",TEXT(Sales_Pipeline[[#This Row],[Close_Date]],"ddd"))</f>
        <v>Wed</v>
      </c>
      <c r="L3178" s="8" t="str">
        <f>IF(Sales_Pipeline[[#This Row],[Close_Date]]="","",TEXT(Sales_Pipeline[[#This Row],[Close_Date]],"mmm"))</f>
        <v>May</v>
      </c>
      <c r="M3178" s="8" t="str">
        <f>IF(Sales_Pipeline[[#This Row],[Close_Date]]="","","Q"&amp;ROUNDUP(MONTH(Sales_Pipeline[[#This Row],[Close_Date]])/3,0))</f>
        <v>Q2</v>
      </c>
      <c r="N3178" s="2" cm="1">
        <f t="array" ref="N3178">IFERROR(_xlfn.IFS(Sales_Pipeline[[#This Row],[Deal_Stage]]="Won",_xlfn.XLOOKUP(Sales_Pipeline[[#This Row],[Product]],Products!$A$2:$A$8,Products!$C$2:$C$8),Sales_Pipeline[[#This Row],[Deal_Stage]]="Lost",_xlfn.XLOOKUP(Sales_Pipeline[[#This Row],[Product]],Products!$A$2:$A$8,Products!$C$2:$C$8)),"")</f>
        <v>3393</v>
      </c>
      <c r="O3178" s="2">
        <v>3720</v>
      </c>
    </row>
    <row r="3179" spans="1:15" x14ac:dyDescent="0.3">
      <c r="A3179" t="s">
        <v>3325</v>
      </c>
      <c r="B3179" t="s">
        <v>23</v>
      </c>
      <c r="C3179" t="str">
        <f>_xlfn.XLOOKUP(Sales_Pipeline[[#This Row],[Sales_Agent]],Sales_Teams[Sales_Agent],Sales_Teams[Manager])</f>
        <v>Cara Losch</v>
      </c>
      <c r="D3179" t="str">
        <f>_xlfn.XLOOKUP(Sales_Pipeline[[#This Row],[Manager]],Sales_Teams[Manager],Sales_Teams[Regional_Office])</f>
        <v>East</v>
      </c>
      <c r="E3179" t="s">
        <v>8953</v>
      </c>
      <c r="G3179" t="str">
        <f>IFERROR(_xlfn.XLOOKUP(Sales_Pipeline[[#This Row],[Account]],Accounts!$A$2:$A$86,Accounts!$F$2:$F$86),"")</f>
        <v/>
      </c>
      <c r="H3179" t="s">
        <v>77</v>
      </c>
      <c r="I3179" s="3">
        <v>42869</v>
      </c>
      <c r="K3179" s="8" t="str">
        <f>IF(Sales_Pipeline[[#This Row],[Close_Date]]="","",TEXT(Sales_Pipeline[[#This Row],[Close_Date]],"ddd"))</f>
        <v/>
      </c>
      <c r="L3179" s="8" t="str">
        <f>IF(Sales_Pipeline[[#This Row],[Close_Date]]="","",TEXT(Sales_Pipeline[[#This Row],[Close_Date]],"mmm"))</f>
        <v/>
      </c>
      <c r="M3179" s="8" t="str">
        <f>IF(Sales_Pipeline[[#This Row],[Close_Date]]="","","Q"&amp;ROUNDUP(MONTH(Sales_Pipeline[[#This Row],[Close_Date]])/3,0))</f>
        <v/>
      </c>
      <c r="N3179" s="2" t="str" cm="1">
        <f t="array" ref="N3179">IFERROR(_xlfn.IFS(Sales_Pipeline[[#This Row],[Deal_Stage]]="Won",_xlfn.XLOOKUP(Sales_Pipeline[[#This Row],[Product]],Products!$A$2:$A$8,Products!$C$2:$C$8),Sales_Pipeline[[#This Row],[Deal_Stage]]="Lost",_xlfn.XLOOKUP(Sales_Pipeline[[#This Row],[Product]],Products!$A$2:$A$8,Products!$C$2:$C$8)),"")</f>
        <v/>
      </c>
      <c r="O3179" s="2">
        <v>0</v>
      </c>
    </row>
    <row r="3180" spans="1:15" x14ac:dyDescent="0.3">
      <c r="A3180" t="s">
        <v>3326</v>
      </c>
      <c r="B3180" t="s">
        <v>44</v>
      </c>
      <c r="C3180" t="str">
        <f>_xlfn.XLOOKUP(Sales_Pipeline[[#This Row],[Sales_Agent]],Sales_Teams[Sales_Agent],Sales_Teams[Manager])</f>
        <v>Summer Sewald</v>
      </c>
      <c r="D3180" t="str">
        <f>_xlfn.XLOOKUP(Sales_Pipeline[[#This Row],[Manager]],Sales_Teams[Manager],Sales_Teams[Regional_Office])</f>
        <v>West</v>
      </c>
      <c r="E3180" t="s">
        <v>84</v>
      </c>
      <c r="F3180" t="s">
        <v>330</v>
      </c>
      <c r="G3180" t="str">
        <f>IFERROR(_xlfn.XLOOKUP(Sales_Pipeline[[#This Row],[Account]],Accounts!$A$2:$A$86,Accounts!$F$2:$F$86),"")</f>
        <v>Korea</v>
      </c>
      <c r="H3180" t="s">
        <v>82</v>
      </c>
      <c r="I3180" s="3">
        <v>42869</v>
      </c>
      <c r="J3180" s="3">
        <v>42882</v>
      </c>
      <c r="K3180" s="8" t="str">
        <f>IF(Sales_Pipeline[[#This Row],[Close_Date]]="","",TEXT(Sales_Pipeline[[#This Row],[Close_Date]],"ddd"))</f>
        <v>Sat</v>
      </c>
      <c r="L3180" s="8" t="str">
        <f>IF(Sales_Pipeline[[#This Row],[Close_Date]]="","",TEXT(Sales_Pipeline[[#This Row],[Close_Date]],"mmm"))</f>
        <v>May</v>
      </c>
      <c r="M3180" s="8" t="str">
        <f>IF(Sales_Pipeline[[#This Row],[Close_Date]]="","","Q"&amp;ROUNDUP(MONTH(Sales_Pipeline[[#This Row],[Close_Date]])/3,0))</f>
        <v>Q2</v>
      </c>
      <c r="N3180" s="2" cm="1">
        <f t="array" ref="N3180">IFERROR(_xlfn.IFS(Sales_Pipeline[[#This Row],[Deal_Stage]]="Won",_xlfn.XLOOKUP(Sales_Pipeline[[#This Row],[Product]],Products!$A$2:$A$8,Products!$C$2:$C$8),Sales_Pipeline[[#This Row],[Deal_Stage]]="Lost",_xlfn.XLOOKUP(Sales_Pipeline[[#This Row],[Product]],Products!$A$2:$A$8,Products!$C$2:$C$8)),"")</f>
        <v>5482</v>
      </c>
      <c r="O3180" s="2">
        <v>0</v>
      </c>
    </row>
    <row r="3181" spans="1:15" x14ac:dyDescent="0.3">
      <c r="A3181" t="s">
        <v>3327</v>
      </c>
      <c r="B3181" t="s">
        <v>27</v>
      </c>
      <c r="C3181" t="str">
        <f>_xlfn.XLOOKUP(Sales_Pipeline[[#This Row],[Sales_Agent]],Sales_Teams[Sales_Agent],Sales_Teams[Manager])</f>
        <v>Rocco Neubert</v>
      </c>
      <c r="D3181" t="str">
        <f>_xlfn.XLOOKUP(Sales_Pipeline[[#This Row],[Manager]],Sales_Teams[Manager],Sales_Teams[Regional_Office])</f>
        <v>East</v>
      </c>
      <c r="E3181" t="s">
        <v>76</v>
      </c>
      <c r="F3181" t="s">
        <v>234</v>
      </c>
      <c r="G3181" t="str">
        <f>IFERROR(_xlfn.XLOOKUP(Sales_Pipeline[[#This Row],[Account]],Accounts!$A$2:$A$86,Accounts!$F$2:$F$86),"")</f>
        <v>United States</v>
      </c>
      <c r="H3181" t="s">
        <v>77</v>
      </c>
      <c r="I3181" s="3">
        <v>42870</v>
      </c>
      <c r="K3181" s="8" t="str">
        <f>IF(Sales_Pipeline[[#This Row],[Close_Date]]="","",TEXT(Sales_Pipeline[[#This Row],[Close_Date]],"ddd"))</f>
        <v/>
      </c>
      <c r="L3181" s="8" t="str">
        <f>IF(Sales_Pipeline[[#This Row],[Close_Date]]="","",TEXT(Sales_Pipeline[[#This Row],[Close_Date]],"mmm"))</f>
        <v/>
      </c>
      <c r="M3181" s="8" t="str">
        <f>IF(Sales_Pipeline[[#This Row],[Close_Date]]="","","Q"&amp;ROUNDUP(MONTH(Sales_Pipeline[[#This Row],[Close_Date]])/3,0))</f>
        <v/>
      </c>
      <c r="N3181" s="2" t="str" cm="1">
        <f t="array" ref="N3181">IFERROR(_xlfn.IFS(Sales_Pipeline[[#This Row],[Deal_Stage]]="Won",_xlfn.XLOOKUP(Sales_Pipeline[[#This Row],[Product]],Products!$A$2:$A$8,Products!$C$2:$C$8),Sales_Pipeline[[#This Row],[Deal_Stage]]="Lost",_xlfn.XLOOKUP(Sales_Pipeline[[#This Row],[Product]],Products!$A$2:$A$8,Products!$C$2:$C$8)),"")</f>
        <v/>
      </c>
      <c r="O3181" s="2">
        <v>0</v>
      </c>
    </row>
    <row r="3182" spans="1:15" x14ac:dyDescent="0.3">
      <c r="A3182" t="s">
        <v>3328</v>
      </c>
      <c r="B3182" t="s">
        <v>27</v>
      </c>
      <c r="C3182" t="str">
        <f>_xlfn.XLOOKUP(Sales_Pipeline[[#This Row],[Sales_Agent]],Sales_Teams[Sales_Agent],Sales_Teams[Manager])</f>
        <v>Rocco Neubert</v>
      </c>
      <c r="D3182" t="str">
        <f>_xlfn.XLOOKUP(Sales_Pipeline[[#This Row],[Manager]],Sales_Teams[Manager],Sales_Teams[Regional_Office])</f>
        <v>East</v>
      </c>
      <c r="E3182" t="s">
        <v>55</v>
      </c>
      <c r="F3182" t="s">
        <v>760</v>
      </c>
      <c r="G3182" t="str">
        <f>IFERROR(_xlfn.XLOOKUP(Sales_Pipeline[[#This Row],[Account]],Accounts!$A$2:$A$86,Accounts!$F$2:$F$86),"")</f>
        <v>United States</v>
      </c>
      <c r="H3182" t="s">
        <v>57</v>
      </c>
      <c r="I3182" s="3">
        <v>42870</v>
      </c>
      <c r="J3182" s="3">
        <v>42913</v>
      </c>
      <c r="K3182" s="8" t="str">
        <f>IF(Sales_Pipeline[[#This Row],[Close_Date]]="","",TEXT(Sales_Pipeline[[#This Row],[Close_Date]],"ddd"))</f>
        <v>Tue</v>
      </c>
      <c r="L3182" s="8" t="str">
        <f>IF(Sales_Pipeline[[#This Row],[Close_Date]]="","",TEXT(Sales_Pipeline[[#This Row],[Close_Date]],"mmm"))</f>
        <v>Jun</v>
      </c>
      <c r="M3182" s="8" t="str">
        <f>IF(Sales_Pipeline[[#This Row],[Close_Date]]="","","Q"&amp;ROUNDUP(MONTH(Sales_Pipeline[[#This Row],[Close_Date]])/3,0))</f>
        <v>Q2</v>
      </c>
      <c r="N3182" s="2" cm="1">
        <f t="array" ref="N3182">IFERROR(_xlfn.IFS(Sales_Pipeline[[#This Row],[Deal_Stage]]="Won",_xlfn.XLOOKUP(Sales_Pipeline[[#This Row],[Product]],Products!$A$2:$A$8,Products!$C$2:$C$8),Sales_Pipeline[[#This Row],[Deal_Stage]]="Lost",_xlfn.XLOOKUP(Sales_Pipeline[[#This Row],[Product]],Products!$A$2:$A$8,Products!$C$2:$C$8)),"")</f>
        <v>1096</v>
      </c>
      <c r="O3182" s="2">
        <v>1078</v>
      </c>
    </row>
    <row r="3183" spans="1:15" x14ac:dyDescent="0.3">
      <c r="A3183" t="s">
        <v>3329</v>
      </c>
      <c r="B3183" t="s">
        <v>27</v>
      </c>
      <c r="C3183" t="str">
        <f>_xlfn.XLOOKUP(Sales_Pipeline[[#This Row],[Sales_Agent]],Sales_Teams[Sales_Agent],Sales_Teams[Manager])</f>
        <v>Rocco Neubert</v>
      </c>
      <c r="D3183" t="str">
        <f>_xlfn.XLOOKUP(Sales_Pipeline[[#This Row],[Manager]],Sales_Teams[Manager],Sales_Teams[Regional_Office])</f>
        <v>East</v>
      </c>
      <c r="E3183" t="s">
        <v>8953</v>
      </c>
      <c r="F3183" t="s">
        <v>344</v>
      </c>
      <c r="G3183" t="str">
        <f>IFERROR(_xlfn.XLOOKUP(Sales_Pipeline[[#This Row],[Account]],Accounts!$A$2:$A$86,Accounts!$F$2:$F$86),"")</f>
        <v>Romania</v>
      </c>
      <c r="H3183" t="s">
        <v>57</v>
      </c>
      <c r="I3183" s="3">
        <v>42870</v>
      </c>
      <c r="J3183" s="3">
        <v>42878</v>
      </c>
      <c r="K3183" s="8" t="str">
        <f>IF(Sales_Pipeline[[#This Row],[Close_Date]]="","",TEXT(Sales_Pipeline[[#This Row],[Close_Date]],"ddd"))</f>
        <v>Tue</v>
      </c>
      <c r="L3183" s="8" t="str">
        <f>IF(Sales_Pipeline[[#This Row],[Close_Date]]="","",TEXT(Sales_Pipeline[[#This Row],[Close_Date]],"mmm"))</f>
        <v>May</v>
      </c>
      <c r="M3183" s="8" t="str">
        <f>IF(Sales_Pipeline[[#This Row],[Close_Date]]="","","Q"&amp;ROUNDUP(MONTH(Sales_Pipeline[[#This Row],[Close_Date]])/3,0))</f>
        <v>Q2</v>
      </c>
      <c r="N3183" s="2" cm="1">
        <f t="array" ref="N3183">IFERROR(_xlfn.IFS(Sales_Pipeline[[#This Row],[Deal_Stage]]="Won",_xlfn.XLOOKUP(Sales_Pipeline[[#This Row],[Product]],Products!$A$2:$A$8,Products!$C$2:$C$8),Sales_Pipeline[[#This Row],[Deal_Stage]]="Lost",_xlfn.XLOOKUP(Sales_Pipeline[[#This Row],[Product]],Products!$A$2:$A$8,Products!$C$2:$C$8)),"")</f>
        <v>4821</v>
      </c>
      <c r="O3183" s="2">
        <v>3717</v>
      </c>
    </row>
    <row r="3184" spans="1:15" x14ac:dyDescent="0.3">
      <c r="A3184" t="s">
        <v>3330</v>
      </c>
      <c r="B3184" t="s">
        <v>6</v>
      </c>
      <c r="C3184" t="str">
        <f>_xlfn.XLOOKUP(Sales_Pipeline[[#This Row],[Sales_Agent]],Sales_Teams[Sales_Agent],Sales_Teams[Manager])</f>
        <v>Dustin Brinkmann</v>
      </c>
      <c r="D3184" t="str">
        <f>_xlfn.XLOOKUP(Sales_Pipeline[[#This Row],[Manager]],Sales_Teams[Manager],Sales_Teams[Regional_Office])</f>
        <v>Central</v>
      </c>
      <c r="E3184" t="s">
        <v>55</v>
      </c>
      <c r="F3184" t="s">
        <v>330</v>
      </c>
      <c r="G3184" t="str">
        <f>IFERROR(_xlfn.XLOOKUP(Sales_Pipeline[[#This Row],[Account]],Accounts!$A$2:$A$86,Accounts!$F$2:$F$86),"")</f>
        <v>Korea</v>
      </c>
      <c r="H3184" t="s">
        <v>57</v>
      </c>
      <c r="I3184" s="3">
        <v>42870</v>
      </c>
      <c r="J3184" s="3">
        <v>42885</v>
      </c>
      <c r="K3184" s="8" t="str">
        <f>IF(Sales_Pipeline[[#This Row],[Close_Date]]="","",TEXT(Sales_Pipeline[[#This Row],[Close_Date]],"ddd"))</f>
        <v>Tue</v>
      </c>
      <c r="L3184" s="8" t="str">
        <f>IF(Sales_Pipeline[[#This Row],[Close_Date]]="","",TEXT(Sales_Pipeline[[#This Row],[Close_Date]],"mmm"))</f>
        <v>May</v>
      </c>
      <c r="M3184" s="8" t="str">
        <f>IF(Sales_Pipeline[[#This Row],[Close_Date]]="","","Q"&amp;ROUNDUP(MONTH(Sales_Pipeline[[#This Row],[Close_Date]])/3,0))</f>
        <v>Q2</v>
      </c>
      <c r="N3184" s="2" cm="1">
        <f t="array" ref="N3184">IFERROR(_xlfn.IFS(Sales_Pipeline[[#This Row],[Deal_Stage]]="Won",_xlfn.XLOOKUP(Sales_Pipeline[[#This Row],[Product]],Products!$A$2:$A$8,Products!$C$2:$C$8),Sales_Pipeline[[#This Row],[Deal_Stage]]="Lost",_xlfn.XLOOKUP(Sales_Pipeline[[#This Row],[Product]],Products!$A$2:$A$8,Products!$C$2:$C$8)),"")</f>
        <v>1096</v>
      </c>
      <c r="O3184" s="2">
        <v>1129</v>
      </c>
    </row>
    <row r="3185" spans="1:15" x14ac:dyDescent="0.3">
      <c r="A3185" t="s">
        <v>3331</v>
      </c>
      <c r="B3185" t="s">
        <v>25</v>
      </c>
      <c r="C3185" t="str">
        <f>_xlfn.XLOOKUP(Sales_Pipeline[[#This Row],[Sales_Agent]],Sales_Teams[Sales_Agent],Sales_Teams[Manager])</f>
        <v>Rocco Neubert</v>
      </c>
      <c r="D3185" t="str">
        <f>_xlfn.XLOOKUP(Sales_Pipeline[[#This Row],[Manager]],Sales_Teams[Manager],Sales_Teams[Regional_Office])</f>
        <v>East</v>
      </c>
      <c r="E3185" t="s">
        <v>84</v>
      </c>
      <c r="F3185" t="s">
        <v>114</v>
      </c>
      <c r="G3185" t="str">
        <f>IFERROR(_xlfn.XLOOKUP(Sales_Pipeline[[#This Row],[Account]],Accounts!$A$2:$A$86,Accounts!$F$2:$F$86),"")</f>
        <v>United States</v>
      </c>
      <c r="H3185" t="s">
        <v>77</v>
      </c>
      <c r="I3185" s="3">
        <v>42870</v>
      </c>
      <c r="K3185" s="8" t="str">
        <f>IF(Sales_Pipeline[[#This Row],[Close_Date]]="","",TEXT(Sales_Pipeline[[#This Row],[Close_Date]],"ddd"))</f>
        <v/>
      </c>
      <c r="L3185" s="8" t="str">
        <f>IF(Sales_Pipeline[[#This Row],[Close_Date]]="","",TEXT(Sales_Pipeline[[#This Row],[Close_Date]],"mmm"))</f>
        <v/>
      </c>
      <c r="M3185" s="8" t="str">
        <f>IF(Sales_Pipeline[[#This Row],[Close_Date]]="","","Q"&amp;ROUNDUP(MONTH(Sales_Pipeline[[#This Row],[Close_Date]])/3,0))</f>
        <v/>
      </c>
      <c r="N3185" s="2" t="str" cm="1">
        <f t="array" ref="N3185">IFERROR(_xlfn.IFS(Sales_Pipeline[[#This Row],[Deal_Stage]]="Won",_xlfn.XLOOKUP(Sales_Pipeline[[#This Row],[Product]],Products!$A$2:$A$8,Products!$C$2:$C$8),Sales_Pipeline[[#This Row],[Deal_Stage]]="Lost",_xlfn.XLOOKUP(Sales_Pipeline[[#This Row],[Product]],Products!$A$2:$A$8,Products!$C$2:$C$8)),"")</f>
        <v/>
      </c>
      <c r="O3185" s="2">
        <v>0</v>
      </c>
    </row>
    <row r="3186" spans="1:15" x14ac:dyDescent="0.3">
      <c r="A3186" t="s">
        <v>3332</v>
      </c>
      <c r="B3186" t="s">
        <v>25</v>
      </c>
      <c r="C3186" t="str">
        <f>_xlfn.XLOOKUP(Sales_Pipeline[[#This Row],[Sales_Agent]],Sales_Teams[Sales_Agent],Sales_Teams[Manager])</f>
        <v>Rocco Neubert</v>
      </c>
      <c r="D3186" t="str">
        <f>_xlfn.XLOOKUP(Sales_Pipeline[[#This Row],[Manager]],Sales_Teams[Manager],Sales_Teams[Regional_Office])</f>
        <v>East</v>
      </c>
      <c r="E3186" t="s">
        <v>63</v>
      </c>
      <c r="F3186" t="s">
        <v>206</v>
      </c>
      <c r="G3186" t="str">
        <f>IFERROR(_xlfn.XLOOKUP(Sales_Pipeline[[#This Row],[Account]],Accounts!$A$2:$A$86,Accounts!$F$2:$F$86),"")</f>
        <v>United States</v>
      </c>
      <c r="H3186" t="s">
        <v>57</v>
      </c>
      <c r="I3186" s="3">
        <v>42870</v>
      </c>
      <c r="J3186" s="3">
        <v>42993</v>
      </c>
      <c r="K3186" s="8" t="str">
        <f>IF(Sales_Pipeline[[#This Row],[Close_Date]]="","",TEXT(Sales_Pipeline[[#This Row],[Close_Date]],"ddd"))</f>
        <v>Fri</v>
      </c>
      <c r="L3186" s="8" t="str">
        <f>IF(Sales_Pipeline[[#This Row],[Close_Date]]="","",TEXT(Sales_Pipeline[[#This Row],[Close_Date]],"mmm"))</f>
        <v>Sep</v>
      </c>
      <c r="M3186" s="8" t="str">
        <f>IF(Sales_Pipeline[[#This Row],[Close_Date]]="","","Q"&amp;ROUNDUP(MONTH(Sales_Pipeline[[#This Row],[Close_Date]])/3,0))</f>
        <v>Q3</v>
      </c>
      <c r="N3186" s="2" cm="1">
        <f t="array" ref="N3186">IFERROR(_xlfn.IFS(Sales_Pipeline[[#This Row],[Deal_Stage]]="Won",_xlfn.XLOOKUP(Sales_Pipeline[[#This Row],[Product]],Products!$A$2:$A$8,Products!$C$2:$C$8),Sales_Pipeline[[#This Row],[Deal_Stage]]="Lost",_xlfn.XLOOKUP(Sales_Pipeline[[#This Row],[Product]],Products!$A$2:$A$8,Products!$C$2:$C$8)),"")</f>
        <v>550</v>
      </c>
      <c r="O3186" s="2">
        <v>536</v>
      </c>
    </row>
    <row r="3187" spans="1:15" x14ac:dyDescent="0.3">
      <c r="A3187" t="s">
        <v>3333</v>
      </c>
      <c r="B3187" t="s">
        <v>25</v>
      </c>
      <c r="C3187" t="str">
        <f>_xlfn.XLOOKUP(Sales_Pipeline[[#This Row],[Sales_Agent]],Sales_Teams[Sales_Agent],Sales_Teams[Manager])</f>
        <v>Rocco Neubert</v>
      </c>
      <c r="D3187" t="str">
        <f>_xlfn.XLOOKUP(Sales_Pipeline[[#This Row],[Manager]],Sales_Teams[Manager],Sales_Teams[Regional_Office])</f>
        <v>East</v>
      </c>
      <c r="E3187" t="s">
        <v>8953</v>
      </c>
      <c r="F3187" t="s">
        <v>123</v>
      </c>
      <c r="G3187" t="str">
        <f>IFERROR(_xlfn.XLOOKUP(Sales_Pipeline[[#This Row],[Account]],Accounts!$A$2:$A$86,Accounts!$F$2:$F$86),"")</f>
        <v>United States</v>
      </c>
      <c r="H3187" t="s">
        <v>57</v>
      </c>
      <c r="I3187" s="3">
        <v>42870</v>
      </c>
      <c r="J3187" s="3">
        <v>42911</v>
      </c>
      <c r="K3187" s="8" t="str">
        <f>IF(Sales_Pipeline[[#This Row],[Close_Date]]="","",TEXT(Sales_Pipeline[[#This Row],[Close_Date]],"ddd"))</f>
        <v>Sun</v>
      </c>
      <c r="L3187" s="8" t="str">
        <f>IF(Sales_Pipeline[[#This Row],[Close_Date]]="","",TEXT(Sales_Pipeline[[#This Row],[Close_Date]],"mmm"))</f>
        <v>Jun</v>
      </c>
      <c r="M3187" s="8" t="str">
        <f>IF(Sales_Pipeline[[#This Row],[Close_Date]]="","","Q"&amp;ROUNDUP(MONTH(Sales_Pipeline[[#This Row],[Close_Date]])/3,0))</f>
        <v>Q2</v>
      </c>
      <c r="N3187" s="2" cm="1">
        <f t="array" ref="N3187">IFERROR(_xlfn.IFS(Sales_Pipeline[[#This Row],[Deal_Stage]]="Won",_xlfn.XLOOKUP(Sales_Pipeline[[#This Row],[Product]],Products!$A$2:$A$8,Products!$C$2:$C$8),Sales_Pipeline[[#This Row],[Deal_Stage]]="Lost",_xlfn.XLOOKUP(Sales_Pipeline[[#This Row],[Product]],Products!$A$2:$A$8,Products!$C$2:$C$8)),"")</f>
        <v>4821</v>
      </c>
      <c r="O3187" s="2">
        <v>5857</v>
      </c>
    </row>
    <row r="3188" spans="1:15" x14ac:dyDescent="0.3">
      <c r="A3188" t="s">
        <v>3334</v>
      </c>
      <c r="B3188" t="s">
        <v>38</v>
      </c>
      <c r="C3188" t="str">
        <f>_xlfn.XLOOKUP(Sales_Pipeline[[#This Row],[Sales_Agent]],Sales_Teams[Sales_Agent],Sales_Teams[Manager])</f>
        <v>Celia Rouche</v>
      </c>
      <c r="D3188" t="str">
        <f>_xlfn.XLOOKUP(Sales_Pipeline[[#This Row],[Manager]],Sales_Teams[Manager],Sales_Teams[Regional_Office])</f>
        <v>West</v>
      </c>
      <c r="E3188" t="s">
        <v>61</v>
      </c>
      <c r="G3188" t="str">
        <f>IFERROR(_xlfn.XLOOKUP(Sales_Pipeline[[#This Row],[Account]],Accounts!$A$2:$A$86,Accounts!$F$2:$F$86),"")</f>
        <v/>
      </c>
      <c r="H3188" t="s">
        <v>77</v>
      </c>
      <c r="I3188" s="3">
        <v>42870</v>
      </c>
      <c r="K3188" s="8" t="str">
        <f>IF(Sales_Pipeline[[#This Row],[Close_Date]]="","",TEXT(Sales_Pipeline[[#This Row],[Close_Date]],"ddd"))</f>
        <v/>
      </c>
      <c r="L3188" s="8" t="str">
        <f>IF(Sales_Pipeline[[#This Row],[Close_Date]]="","",TEXT(Sales_Pipeline[[#This Row],[Close_Date]],"mmm"))</f>
        <v/>
      </c>
      <c r="M3188" s="8" t="str">
        <f>IF(Sales_Pipeline[[#This Row],[Close_Date]]="","","Q"&amp;ROUNDUP(MONTH(Sales_Pipeline[[#This Row],[Close_Date]])/3,0))</f>
        <v/>
      </c>
      <c r="N3188" s="2" t="str" cm="1">
        <f t="array" ref="N3188">IFERROR(_xlfn.IFS(Sales_Pipeline[[#This Row],[Deal_Stage]]="Won",_xlfn.XLOOKUP(Sales_Pipeline[[#This Row],[Product]],Products!$A$2:$A$8,Products!$C$2:$C$8),Sales_Pipeline[[#This Row],[Deal_Stage]]="Lost",_xlfn.XLOOKUP(Sales_Pipeline[[#This Row],[Product]],Products!$A$2:$A$8,Products!$C$2:$C$8)),"")</f>
        <v/>
      </c>
      <c r="O3188" s="2">
        <v>0</v>
      </c>
    </row>
    <row r="3189" spans="1:15" x14ac:dyDescent="0.3">
      <c r="A3189" t="s">
        <v>3335</v>
      </c>
      <c r="B3189" t="s">
        <v>36</v>
      </c>
      <c r="C3189" t="str">
        <f>_xlfn.XLOOKUP(Sales_Pipeline[[#This Row],[Sales_Agent]],Sales_Teams[Sales_Agent],Sales_Teams[Manager])</f>
        <v>Celia Rouche</v>
      </c>
      <c r="D3189" t="str">
        <f>_xlfn.XLOOKUP(Sales_Pipeline[[#This Row],[Manager]],Sales_Teams[Manager],Sales_Teams[Regional_Office])</f>
        <v>West</v>
      </c>
      <c r="E3189" t="s">
        <v>61</v>
      </c>
      <c r="F3189" t="s">
        <v>328</v>
      </c>
      <c r="G3189" t="str">
        <f>IFERROR(_xlfn.XLOOKUP(Sales_Pipeline[[#This Row],[Account]],Accounts!$A$2:$A$86,Accounts!$F$2:$F$86),"")</f>
        <v>United States</v>
      </c>
      <c r="H3189" t="s">
        <v>82</v>
      </c>
      <c r="I3189" s="3">
        <v>42870</v>
      </c>
      <c r="J3189" s="3">
        <v>42986</v>
      </c>
      <c r="K3189" s="8" t="str">
        <f>IF(Sales_Pipeline[[#This Row],[Close_Date]]="","",TEXT(Sales_Pipeline[[#This Row],[Close_Date]],"ddd"))</f>
        <v>Fri</v>
      </c>
      <c r="L3189" s="8" t="str">
        <f>IF(Sales_Pipeline[[#This Row],[Close_Date]]="","",TEXT(Sales_Pipeline[[#This Row],[Close_Date]],"mmm"))</f>
        <v>Sep</v>
      </c>
      <c r="M3189" s="8" t="str">
        <f>IF(Sales_Pipeline[[#This Row],[Close_Date]]="","","Q"&amp;ROUNDUP(MONTH(Sales_Pipeline[[#This Row],[Close_Date]])/3,0))</f>
        <v>Q3</v>
      </c>
      <c r="N3189" s="2" cm="1">
        <f t="array" ref="N3189">IFERROR(_xlfn.IFS(Sales_Pipeline[[#This Row],[Deal_Stage]]="Won",_xlfn.XLOOKUP(Sales_Pipeline[[#This Row],[Product]],Products!$A$2:$A$8,Products!$C$2:$C$8),Sales_Pipeline[[#This Row],[Deal_Stage]]="Lost",_xlfn.XLOOKUP(Sales_Pipeline[[#This Row],[Product]],Products!$A$2:$A$8,Products!$C$2:$C$8)),"")</f>
        <v>55</v>
      </c>
      <c r="O3189" s="2">
        <v>0</v>
      </c>
    </row>
    <row r="3190" spans="1:15" x14ac:dyDescent="0.3">
      <c r="A3190" t="s">
        <v>3336</v>
      </c>
      <c r="B3190" t="s">
        <v>42</v>
      </c>
      <c r="C3190" t="str">
        <f>_xlfn.XLOOKUP(Sales_Pipeline[[#This Row],[Sales_Agent]],Sales_Teams[Sales_Agent],Sales_Teams[Manager])</f>
        <v>Summer Sewald</v>
      </c>
      <c r="D3190" t="str">
        <f>_xlfn.XLOOKUP(Sales_Pipeline[[#This Row],[Manager]],Sales_Teams[Manager],Sales_Teams[Regional_Office])</f>
        <v>West</v>
      </c>
      <c r="E3190" t="s">
        <v>63</v>
      </c>
      <c r="G3190" t="str">
        <f>IFERROR(_xlfn.XLOOKUP(Sales_Pipeline[[#This Row],[Account]],Accounts!$A$2:$A$86,Accounts!$F$2:$F$86),"")</f>
        <v/>
      </c>
      <c r="H3190" t="s">
        <v>77</v>
      </c>
      <c r="I3190" s="3">
        <v>42870</v>
      </c>
      <c r="K3190" s="8" t="str">
        <f>IF(Sales_Pipeline[[#This Row],[Close_Date]]="","",TEXT(Sales_Pipeline[[#This Row],[Close_Date]],"ddd"))</f>
        <v/>
      </c>
      <c r="L3190" s="8" t="str">
        <f>IF(Sales_Pipeline[[#This Row],[Close_Date]]="","",TEXT(Sales_Pipeline[[#This Row],[Close_Date]],"mmm"))</f>
        <v/>
      </c>
      <c r="M3190" s="8" t="str">
        <f>IF(Sales_Pipeline[[#This Row],[Close_Date]]="","","Q"&amp;ROUNDUP(MONTH(Sales_Pipeline[[#This Row],[Close_Date]])/3,0))</f>
        <v/>
      </c>
      <c r="N3190" s="2" t="str" cm="1">
        <f t="array" ref="N3190">IFERROR(_xlfn.IFS(Sales_Pipeline[[#This Row],[Deal_Stage]]="Won",_xlfn.XLOOKUP(Sales_Pipeline[[#This Row],[Product]],Products!$A$2:$A$8,Products!$C$2:$C$8),Sales_Pipeline[[#This Row],[Deal_Stage]]="Lost",_xlfn.XLOOKUP(Sales_Pipeline[[#This Row],[Product]],Products!$A$2:$A$8,Products!$C$2:$C$8)),"")</f>
        <v/>
      </c>
      <c r="O3190" s="2">
        <v>0</v>
      </c>
    </row>
    <row r="3191" spans="1:15" x14ac:dyDescent="0.3">
      <c r="A3191" t="s">
        <v>3337</v>
      </c>
      <c r="B3191" t="s">
        <v>42</v>
      </c>
      <c r="C3191" t="str">
        <f>_xlfn.XLOOKUP(Sales_Pipeline[[#This Row],[Sales_Agent]],Sales_Teams[Sales_Agent],Sales_Teams[Manager])</f>
        <v>Summer Sewald</v>
      </c>
      <c r="D3191" t="str">
        <f>_xlfn.XLOOKUP(Sales_Pipeline[[#This Row],[Manager]],Sales_Teams[Manager],Sales_Teams[Regional_Office])</f>
        <v>West</v>
      </c>
      <c r="E3191" t="s">
        <v>63</v>
      </c>
      <c r="F3191" t="s">
        <v>177</v>
      </c>
      <c r="G3191" t="str">
        <f>IFERROR(_xlfn.XLOOKUP(Sales_Pipeline[[#This Row],[Account]],Accounts!$A$2:$A$86,Accounts!$F$2:$F$86),"")</f>
        <v>United States</v>
      </c>
      <c r="H3191" t="s">
        <v>57</v>
      </c>
      <c r="I3191" s="3">
        <v>42870</v>
      </c>
      <c r="J3191" s="3">
        <v>42880</v>
      </c>
      <c r="K3191" s="8" t="str">
        <f>IF(Sales_Pipeline[[#This Row],[Close_Date]]="","",TEXT(Sales_Pipeline[[#This Row],[Close_Date]],"ddd"))</f>
        <v>Thu</v>
      </c>
      <c r="L3191" s="8" t="str">
        <f>IF(Sales_Pipeline[[#This Row],[Close_Date]]="","",TEXT(Sales_Pipeline[[#This Row],[Close_Date]],"mmm"))</f>
        <v>May</v>
      </c>
      <c r="M3191" s="8" t="str">
        <f>IF(Sales_Pipeline[[#This Row],[Close_Date]]="","","Q"&amp;ROUNDUP(MONTH(Sales_Pipeline[[#This Row],[Close_Date]])/3,0))</f>
        <v>Q2</v>
      </c>
      <c r="N3191" s="2" cm="1">
        <f t="array" ref="N3191">IFERROR(_xlfn.IFS(Sales_Pipeline[[#This Row],[Deal_Stage]]="Won",_xlfn.XLOOKUP(Sales_Pipeline[[#This Row],[Product]],Products!$A$2:$A$8,Products!$C$2:$C$8),Sales_Pipeline[[#This Row],[Deal_Stage]]="Lost",_xlfn.XLOOKUP(Sales_Pipeline[[#This Row],[Product]],Products!$A$2:$A$8,Products!$C$2:$C$8)),"")</f>
        <v>550</v>
      </c>
      <c r="O3191" s="2">
        <v>549</v>
      </c>
    </row>
    <row r="3192" spans="1:15" x14ac:dyDescent="0.3">
      <c r="A3192" t="s">
        <v>3338</v>
      </c>
      <c r="B3192" t="s">
        <v>8</v>
      </c>
      <c r="C3192" t="str">
        <f>_xlfn.XLOOKUP(Sales_Pipeline[[#This Row],[Sales_Agent]],Sales_Teams[Sales_Agent],Sales_Teams[Manager])</f>
        <v>Dustin Brinkmann</v>
      </c>
      <c r="D3192" t="str">
        <f>_xlfn.XLOOKUP(Sales_Pipeline[[#This Row],[Manager]],Sales_Teams[Manager],Sales_Teams[Regional_Office])</f>
        <v>Central</v>
      </c>
      <c r="E3192" t="s">
        <v>61</v>
      </c>
      <c r="F3192" t="s">
        <v>507</v>
      </c>
      <c r="G3192" t="str">
        <f>IFERROR(_xlfn.XLOOKUP(Sales_Pipeline[[#This Row],[Account]],Accounts!$A$2:$A$86,Accounts!$F$2:$F$86),"")</f>
        <v>Belgium</v>
      </c>
      <c r="H3192" t="s">
        <v>57</v>
      </c>
      <c r="I3192" s="3">
        <v>42870</v>
      </c>
      <c r="J3192" s="3">
        <v>42985</v>
      </c>
      <c r="K3192" s="8" t="str">
        <f>IF(Sales_Pipeline[[#This Row],[Close_Date]]="","",TEXT(Sales_Pipeline[[#This Row],[Close_Date]],"ddd"))</f>
        <v>Thu</v>
      </c>
      <c r="L3192" s="8" t="str">
        <f>IF(Sales_Pipeline[[#This Row],[Close_Date]]="","",TEXT(Sales_Pipeline[[#This Row],[Close_Date]],"mmm"))</f>
        <v>Sep</v>
      </c>
      <c r="M3192" s="8" t="str">
        <f>IF(Sales_Pipeline[[#This Row],[Close_Date]]="","","Q"&amp;ROUNDUP(MONTH(Sales_Pipeline[[#This Row],[Close_Date]])/3,0))</f>
        <v>Q3</v>
      </c>
      <c r="N3192" s="2" cm="1">
        <f t="array" ref="N3192">IFERROR(_xlfn.IFS(Sales_Pipeline[[#This Row],[Deal_Stage]]="Won",_xlfn.XLOOKUP(Sales_Pipeline[[#This Row],[Product]],Products!$A$2:$A$8,Products!$C$2:$C$8),Sales_Pipeline[[#This Row],[Deal_Stage]]="Lost",_xlfn.XLOOKUP(Sales_Pipeline[[#This Row],[Product]],Products!$A$2:$A$8,Products!$C$2:$C$8)),"")</f>
        <v>55</v>
      </c>
      <c r="O3192" s="2">
        <v>61</v>
      </c>
    </row>
    <row r="3193" spans="1:15" x14ac:dyDescent="0.3">
      <c r="A3193" t="s">
        <v>3339</v>
      </c>
      <c r="B3193" t="s">
        <v>37</v>
      </c>
      <c r="C3193" t="str">
        <f>_xlfn.XLOOKUP(Sales_Pipeline[[#This Row],[Sales_Agent]],Sales_Teams[Sales_Agent],Sales_Teams[Manager])</f>
        <v>Celia Rouche</v>
      </c>
      <c r="D3193" t="str">
        <f>_xlfn.XLOOKUP(Sales_Pipeline[[#This Row],[Manager]],Sales_Teams[Manager],Sales_Teams[Regional_Office])</f>
        <v>West</v>
      </c>
      <c r="E3193" t="s">
        <v>84</v>
      </c>
      <c r="F3193" t="s">
        <v>92</v>
      </c>
      <c r="G3193" t="str">
        <f>IFERROR(_xlfn.XLOOKUP(Sales_Pipeline[[#This Row],[Account]],Accounts!$A$2:$A$86,Accounts!$F$2:$F$86),"")</f>
        <v>United States</v>
      </c>
      <c r="H3193" t="s">
        <v>82</v>
      </c>
      <c r="I3193" s="3">
        <v>42870</v>
      </c>
      <c r="J3193" s="3">
        <v>42954</v>
      </c>
      <c r="K3193" s="8" t="str">
        <f>IF(Sales_Pipeline[[#This Row],[Close_Date]]="","",TEXT(Sales_Pipeline[[#This Row],[Close_Date]],"ddd"))</f>
        <v>Mon</v>
      </c>
      <c r="L3193" s="8" t="str">
        <f>IF(Sales_Pipeline[[#This Row],[Close_Date]]="","",TEXT(Sales_Pipeline[[#This Row],[Close_Date]],"mmm"))</f>
        <v>Aug</v>
      </c>
      <c r="M3193" s="8" t="str">
        <f>IF(Sales_Pipeline[[#This Row],[Close_Date]]="","","Q"&amp;ROUNDUP(MONTH(Sales_Pipeline[[#This Row],[Close_Date]])/3,0))</f>
        <v>Q3</v>
      </c>
      <c r="N3193" s="2" cm="1">
        <f t="array" ref="N3193">IFERROR(_xlfn.IFS(Sales_Pipeline[[#This Row],[Deal_Stage]]="Won",_xlfn.XLOOKUP(Sales_Pipeline[[#This Row],[Product]],Products!$A$2:$A$8,Products!$C$2:$C$8),Sales_Pipeline[[#This Row],[Deal_Stage]]="Lost",_xlfn.XLOOKUP(Sales_Pipeline[[#This Row],[Product]],Products!$A$2:$A$8,Products!$C$2:$C$8)),"")</f>
        <v>5482</v>
      </c>
      <c r="O3193" s="2">
        <v>0</v>
      </c>
    </row>
    <row r="3194" spans="1:15" x14ac:dyDescent="0.3">
      <c r="A3194" t="s">
        <v>3340</v>
      </c>
      <c r="B3194" t="s">
        <v>12</v>
      </c>
      <c r="C3194" t="str">
        <f>_xlfn.XLOOKUP(Sales_Pipeline[[#This Row],[Sales_Agent]],Sales_Teams[Sales_Agent],Sales_Teams[Manager])</f>
        <v>Melvin Marxen</v>
      </c>
      <c r="D3194" t="str">
        <f>_xlfn.XLOOKUP(Sales_Pipeline[[#This Row],[Manager]],Sales_Teams[Manager],Sales_Teams[Regional_Office])</f>
        <v>Central</v>
      </c>
      <c r="E3194" t="s">
        <v>61</v>
      </c>
      <c r="F3194" t="s">
        <v>187</v>
      </c>
      <c r="G3194" t="str">
        <f>IFERROR(_xlfn.XLOOKUP(Sales_Pipeline[[#This Row],[Account]],Accounts!$A$2:$A$86,Accounts!$F$2:$F$86),"")</f>
        <v>United States</v>
      </c>
      <c r="H3194" t="s">
        <v>82</v>
      </c>
      <c r="I3194" s="3">
        <v>42870</v>
      </c>
      <c r="J3194" s="3">
        <v>42957</v>
      </c>
      <c r="K3194" s="8" t="str">
        <f>IF(Sales_Pipeline[[#This Row],[Close_Date]]="","",TEXT(Sales_Pipeline[[#This Row],[Close_Date]],"ddd"))</f>
        <v>Thu</v>
      </c>
      <c r="L3194" s="8" t="str">
        <f>IF(Sales_Pipeline[[#This Row],[Close_Date]]="","",TEXT(Sales_Pipeline[[#This Row],[Close_Date]],"mmm"))</f>
        <v>Aug</v>
      </c>
      <c r="M3194" s="8" t="str">
        <f>IF(Sales_Pipeline[[#This Row],[Close_Date]]="","","Q"&amp;ROUNDUP(MONTH(Sales_Pipeline[[#This Row],[Close_Date]])/3,0))</f>
        <v>Q3</v>
      </c>
      <c r="N3194" s="2" cm="1">
        <f t="array" ref="N3194">IFERROR(_xlfn.IFS(Sales_Pipeline[[#This Row],[Deal_Stage]]="Won",_xlfn.XLOOKUP(Sales_Pipeline[[#This Row],[Product]],Products!$A$2:$A$8,Products!$C$2:$C$8),Sales_Pipeline[[#This Row],[Deal_Stage]]="Lost",_xlfn.XLOOKUP(Sales_Pipeline[[#This Row],[Product]],Products!$A$2:$A$8,Products!$C$2:$C$8)),"")</f>
        <v>55</v>
      </c>
      <c r="O3194" s="2">
        <v>0</v>
      </c>
    </row>
    <row r="3195" spans="1:15" x14ac:dyDescent="0.3">
      <c r="A3195" t="s">
        <v>3341</v>
      </c>
      <c r="B3195" t="s">
        <v>12</v>
      </c>
      <c r="C3195" t="str">
        <f>_xlfn.XLOOKUP(Sales_Pipeline[[#This Row],[Sales_Agent]],Sales_Teams[Sales_Agent],Sales_Teams[Manager])</f>
        <v>Melvin Marxen</v>
      </c>
      <c r="D3195" t="str">
        <f>_xlfn.XLOOKUP(Sales_Pipeline[[#This Row],[Manager]],Sales_Teams[Manager],Sales_Teams[Regional_Office])</f>
        <v>Central</v>
      </c>
      <c r="E3195" t="s">
        <v>76</v>
      </c>
      <c r="F3195" t="s">
        <v>56</v>
      </c>
      <c r="G3195" t="str">
        <f>IFERROR(_xlfn.XLOOKUP(Sales_Pipeline[[#This Row],[Account]],Accounts!$A$2:$A$86,Accounts!$F$2:$F$86),"")</f>
        <v>United States</v>
      </c>
      <c r="H3195" t="s">
        <v>82</v>
      </c>
      <c r="I3195" s="3">
        <v>42870</v>
      </c>
      <c r="J3195" s="3">
        <v>42968</v>
      </c>
      <c r="K3195" s="8" t="str">
        <f>IF(Sales_Pipeline[[#This Row],[Close_Date]]="","",TEXT(Sales_Pipeline[[#This Row],[Close_Date]],"ddd"))</f>
        <v>Mon</v>
      </c>
      <c r="L3195" s="8" t="str">
        <f>IF(Sales_Pipeline[[#This Row],[Close_Date]]="","",TEXT(Sales_Pipeline[[#This Row],[Close_Date]],"mmm"))</f>
        <v>Aug</v>
      </c>
      <c r="M3195" s="8" t="str">
        <f>IF(Sales_Pipeline[[#This Row],[Close_Date]]="","","Q"&amp;ROUNDUP(MONTH(Sales_Pipeline[[#This Row],[Close_Date]])/3,0))</f>
        <v>Q3</v>
      </c>
      <c r="N3195" s="2" cm="1">
        <f t="array" ref="N3195">IFERROR(_xlfn.IFS(Sales_Pipeline[[#This Row],[Deal_Stage]]="Won",_xlfn.XLOOKUP(Sales_Pipeline[[#This Row],[Product]],Products!$A$2:$A$8,Products!$C$2:$C$8),Sales_Pipeline[[#This Row],[Deal_Stage]]="Lost",_xlfn.XLOOKUP(Sales_Pipeline[[#This Row],[Product]],Products!$A$2:$A$8,Products!$C$2:$C$8)),"")</f>
        <v>3393</v>
      </c>
      <c r="O3195" s="2">
        <v>0</v>
      </c>
    </row>
    <row r="3196" spans="1:15" x14ac:dyDescent="0.3">
      <c r="A3196" t="s">
        <v>3342</v>
      </c>
      <c r="B3196" t="s">
        <v>45</v>
      </c>
      <c r="C3196" t="str">
        <f>_xlfn.XLOOKUP(Sales_Pipeline[[#This Row],[Sales_Agent]],Sales_Teams[Sales_Agent],Sales_Teams[Manager])</f>
        <v>Summer Sewald</v>
      </c>
      <c r="D3196" t="str">
        <f>_xlfn.XLOOKUP(Sales_Pipeline[[#This Row],[Manager]],Sales_Teams[Manager],Sales_Teams[Regional_Office])</f>
        <v>West</v>
      </c>
      <c r="E3196" t="s">
        <v>63</v>
      </c>
      <c r="F3196" t="s">
        <v>100</v>
      </c>
      <c r="G3196" t="str">
        <f>IFERROR(_xlfn.XLOOKUP(Sales_Pipeline[[#This Row],[Account]],Accounts!$A$2:$A$86,Accounts!$F$2:$F$86),"")</f>
        <v>United States</v>
      </c>
      <c r="H3196" t="s">
        <v>82</v>
      </c>
      <c r="I3196" s="3">
        <v>42870</v>
      </c>
      <c r="J3196" s="3">
        <v>42960</v>
      </c>
      <c r="K3196" s="8" t="str">
        <f>IF(Sales_Pipeline[[#This Row],[Close_Date]]="","",TEXT(Sales_Pipeline[[#This Row],[Close_Date]],"ddd"))</f>
        <v>Sun</v>
      </c>
      <c r="L3196" s="8" t="str">
        <f>IF(Sales_Pipeline[[#This Row],[Close_Date]]="","",TEXT(Sales_Pipeline[[#This Row],[Close_Date]],"mmm"))</f>
        <v>Aug</v>
      </c>
      <c r="M3196" s="8" t="str">
        <f>IF(Sales_Pipeline[[#This Row],[Close_Date]]="","","Q"&amp;ROUNDUP(MONTH(Sales_Pipeline[[#This Row],[Close_Date]])/3,0))</f>
        <v>Q3</v>
      </c>
      <c r="N3196" s="2" cm="1">
        <f t="array" ref="N3196">IFERROR(_xlfn.IFS(Sales_Pipeline[[#This Row],[Deal_Stage]]="Won",_xlfn.XLOOKUP(Sales_Pipeline[[#This Row],[Product]],Products!$A$2:$A$8,Products!$C$2:$C$8),Sales_Pipeline[[#This Row],[Deal_Stage]]="Lost",_xlfn.XLOOKUP(Sales_Pipeline[[#This Row],[Product]],Products!$A$2:$A$8,Products!$C$2:$C$8)),"")</f>
        <v>550</v>
      </c>
      <c r="O3196" s="2">
        <v>0</v>
      </c>
    </row>
    <row r="3197" spans="1:15" x14ac:dyDescent="0.3">
      <c r="A3197" t="s">
        <v>3343</v>
      </c>
      <c r="B3197" t="s">
        <v>45</v>
      </c>
      <c r="C3197" t="str">
        <f>_xlfn.XLOOKUP(Sales_Pipeline[[#This Row],[Sales_Agent]],Sales_Teams[Sales_Agent],Sales_Teams[Manager])</f>
        <v>Summer Sewald</v>
      </c>
      <c r="D3197" t="str">
        <f>_xlfn.XLOOKUP(Sales_Pipeline[[#This Row],[Manager]],Sales_Teams[Manager],Sales_Teams[Regional_Office])</f>
        <v>West</v>
      </c>
      <c r="E3197" t="s">
        <v>55</v>
      </c>
      <c r="F3197" t="s">
        <v>328</v>
      </c>
      <c r="G3197" t="str">
        <f>IFERROR(_xlfn.XLOOKUP(Sales_Pipeline[[#This Row],[Account]],Accounts!$A$2:$A$86,Accounts!$F$2:$F$86),"")</f>
        <v>United States</v>
      </c>
      <c r="H3197" t="s">
        <v>57</v>
      </c>
      <c r="I3197" s="3">
        <v>42870</v>
      </c>
      <c r="J3197" s="3">
        <v>42988</v>
      </c>
      <c r="K3197" s="8" t="str">
        <f>IF(Sales_Pipeline[[#This Row],[Close_Date]]="","",TEXT(Sales_Pipeline[[#This Row],[Close_Date]],"ddd"))</f>
        <v>Sun</v>
      </c>
      <c r="L3197" s="8" t="str">
        <f>IF(Sales_Pipeline[[#This Row],[Close_Date]]="","",TEXT(Sales_Pipeline[[#This Row],[Close_Date]],"mmm"))</f>
        <v>Sep</v>
      </c>
      <c r="M3197" s="8" t="str">
        <f>IF(Sales_Pipeline[[#This Row],[Close_Date]]="","","Q"&amp;ROUNDUP(MONTH(Sales_Pipeline[[#This Row],[Close_Date]])/3,0))</f>
        <v>Q3</v>
      </c>
      <c r="N3197" s="2" cm="1">
        <f t="array" ref="N3197">IFERROR(_xlfn.IFS(Sales_Pipeline[[#This Row],[Deal_Stage]]="Won",_xlfn.XLOOKUP(Sales_Pipeline[[#This Row],[Product]],Products!$A$2:$A$8,Products!$C$2:$C$8),Sales_Pipeline[[#This Row],[Deal_Stage]]="Lost",_xlfn.XLOOKUP(Sales_Pipeline[[#This Row],[Product]],Products!$A$2:$A$8,Products!$C$2:$C$8)),"")</f>
        <v>1096</v>
      </c>
      <c r="O3197" s="2">
        <v>1101</v>
      </c>
    </row>
    <row r="3198" spans="1:15" x14ac:dyDescent="0.3">
      <c r="A3198" t="s">
        <v>3344</v>
      </c>
      <c r="B3198" t="s">
        <v>14</v>
      </c>
      <c r="C3198" t="str">
        <f>_xlfn.XLOOKUP(Sales_Pipeline[[#This Row],[Sales_Agent]],Sales_Teams[Sales_Agent],Sales_Teams[Manager])</f>
        <v>Melvin Marxen</v>
      </c>
      <c r="D3198" t="str">
        <f>_xlfn.XLOOKUP(Sales_Pipeline[[#This Row],[Manager]],Sales_Teams[Manager],Sales_Teams[Regional_Office])</f>
        <v>Central</v>
      </c>
      <c r="E3198" t="s">
        <v>63</v>
      </c>
      <c r="F3198" t="s">
        <v>333</v>
      </c>
      <c r="G3198" t="str">
        <f>IFERROR(_xlfn.XLOOKUP(Sales_Pipeline[[#This Row],[Account]],Accounts!$A$2:$A$86,Accounts!$F$2:$F$86),"")</f>
        <v>United States</v>
      </c>
      <c r="H3198" t="s">
        <v>82</v>
      </c>
      <c r="I3198" s="3">
        <v>42870</v>
      </c>
      <c r="J3198" s="3">
        <v>42958</v>
      </c>
      <c r="K3198" s="8" t="str">
        <f>IF(Sales_Pipeline[[#This Row],[Close_Date]]="","",TEXT(Sales_Pipeline[[#This Row],[Close_Date]],"ddd"))</f>
        <v>Fri</v>
      </c>
      <c r="L3198" s="8" t="str">
        <f>IF(Sales_Pipeline[[#This Row],[Close_Date]]="","",TEXT(Sales_Pipeline[[#This Row],[Close_Date]],"mmm"))</f>
        <v>Aug</v>
      </c>
      <c r="M3198" s="8" t="str">
        <f>IF(Sales_Pipeline[[#This Row],[Close_Date]]="","","Q"&amp;ROUNDUP(MONTH(Sales_Pipeline[[#This Row],[Close_Date]])/3,0))</f>
        <v>Q3</v>
      </c>
      <c r="N3198" s="2" cm="1">
        <f t="array" ref="N3198">IFERROR(_xlfn.IFS(Sales_Pipeline[[#This Row],[Deal_Stage]]="Won",_xlfn.XLOOKUP(Sales_Pipeline[[#This Row],[Product]],Products!$A$2:$A$8,Products!$C$2:$C$8),Sales_Pipeline[[#This Row],[Deal_Stage]]="Lost",_xlfn.XLOOKUP(Sales_Pipeline[[#This Row],[Product]],Products!$A$2:$A$8,Products!$C$2:$C$8)),"")</f>
        <v>550</v>
      </c>
      <c r="O3198" s="2">
        <v>0</v>
      </c>
    </row>
    <row r="3199" spans="1:15" x14ac:dyDescent="0.3">
      <c r="A3199" t="s">
        <v>3345</v>
      </c>
      <c r="B3199" t="s">
        <v>14</v>
      </c>
      <c r="C3199" t="str">
        <f>_xlfn.XLOOKUP(Sales_Pipeline[[#This Row],[Sales_Agent]],Sales_Teams[Sales_Agent],Sales_Teams[Manager])</f>
        <v>Melvin Marxen</v>
      </c>
      <c r="D3199" t="str">
        <f>_xlfn.XLOOKUP(Sales_Pipeline[[#This Row],[Manager]],Sales_Teams[Manager],Sales_Teams[Regional_Office])</f>
        <v>Central</v>
      </c>
      <c r="E3199" t="s">
        <v>63</v>
      </c>
      <c r="F3199" t="s">
        <v>214</v>
      </c>
      <c r="G3199" t="str">
        <f>IFERROR(_xlfn.XLOOKUP(Sales_Pipeline[[#This Row],[Account]],Accounts!$A$2:$A$86,Accounts!$F$2:$F$86),"")</f>
        <v>United States</v>
      </c>
      <c r="H3199" t="s">
        <v>57</v>
      </c>
      <c r="I3199" s="3">
        <v>42870</v>
      </c>
      <c r="J3199" s="3">
        <v>42913</v>
      </c>
      <c r="K3199" s="8" t="str">
        <f>IF(Sales_Pipeline[[#This Row],[Close_Date]]="","",TEXT(Sales_Pipeline[[#This Row],[Close_Date]],"ddd"))</f>
        <v>Tue</v>
      </c>
      <c r="L3199" s="8" t="str">
        <f>IF(Sales_Pipeline[[#This Row],[Close_Date]]="","",TEXT(Sales_Pipeline[[#This Row],[Close_Date]],"mmm"))</f>
        <v>Jun</v>
      </c>
      <c r="M3199" s="8" t="str">
        <f>IF(Sales_Pipeline[[#This Row],[Close_Date]]="","","Q"&amp;ROUNDUP(MONTH(Sales_Pipeline[[#This Row],[Close_Date]])/3,0))</f>
        <v>Q2</v>
      </c>
      <c r="N3199" s="2" cm="1">
        <f t="array" ref="N3199">IFERROR(_xlfn.IFS(Sales_Pipeline[[#This Row],[Deal_Stage]]="Won",_xlfn.XLOOKUP(Sales_Pipeline[[#This Row],[Product]],Products!$A$2:$A$8,Products!$C$2:$C$8),Sales_Pipeline[[#This Row],[Deal_Stage]]="Lost",_xlfn.XLOOKUP(Sales_Pipeline[[#This Row],[Product]],Products!$A$2:$A$8,Products!$C$2:$C$8)),"")</f>
        <v>550</v>
      </c>
      <c r="O3199" s="2">
        <v>603</v>
      </c>
    </row>
    <row r="3200" spans="1:15" x14ac:dyDescent="0.3">
      <c r="A3200" t="s">
        <v>3346</v>
      </c>
      <c r="B3200" t="s">
        <v>14</v>
      </c>
      <c r="C3200" t="str">
        <f>_xlfn.XLOOKUP(Sales_Pipeline[[#This Row],[Sales_Agent]],Sales_Teams[Sales_Agent],Sales_Teams[Manager])</f>
        <v>Melvin Marxen</v>
      </c>
      <c r="D3200" t="str">
        <f>_xlfn.XLOOKUP(Sales_Pipeline[[#This Row],[Manager]],Sales_Teams[Manager],Sales_Teams[Regional_Office])</f>
        <v>Central</v>
      </c>
      <c r="E3200" t="s">
        <v>63</v>
      </c>
      <c r="F3200" t="s">
        <v>333</v>
      </c>
      <c r="G3200" t="str">
        <f>IFERROR(_xlfn.XLOOKUP(Sales_Pipeline[[#This Row],[Account]],Accounts!$A$2:$A$86,Accounts!$F$2:$F$86),"")</f>
        <v>United States</v>
      </c>
      <c r="H3200" t="s">
        <v>57</v>
      </c>
      <c r="I3200" s="3">
        <v>42870</v>
      </c>
      <c r="J3200" s="3">
        <v>42983</v>
      </c>
      <c r="K3200" s="8" t="str">
        <f>IF(Sales_Pipeline[[#This Row],[Close_Date]]="","",TEXT(Sales_Pipeline[[#This Row],[Close_Date]],"ddd"))</f>
        <v>Tue</v>
      </c>
      <c r="L3200" s="8" t="str">
        <f>IF(Sales_Pipeline[[#This Row],[Close_Date]]="","",TEXT(Sales_Pipeline[[#This Row],[Close_Date]],"mmm"))</f>
        <v>Sep</v>
      </c>
      <c r="M3200" s="8" t="str">
        <f>IF(Sales_Pipeline[[#This Row],[Close_Date]]="","","Q"&amp;ROUNDUP(MONTH(Sales_Pipeline[[#This Row],[Close_Date]])/3,0))</f>
        <v>Q3</v>
      </c>
      <c r="N3200" s="2" cm="1">
        <f t="array" ref="N3200">IFERROR(_xlfn.IFS(Sales_Pipeline[[#This Row],[Deal_Stage]]="Won",_xlfn.XLOOKUP(Sales_Pipeline[[#This Row],[Product]],Products!$A$2:$A$8,Products!$C$2:$C$8),Sales_Pipeline[[#This Row],[Deal_Stage]]="Lost",_xlfn.XLOOKUP(Sales_Pipeline[[#This Row],[Product]],Products!$A$2:$A$8,Products!$C$2:$C$8)),"")</f>
        <v>550</v>
      </c>
      <c r="O3200" s="2">
        <v>545</v>
      </c>
    </row>
    <row r="3201" spans="1:15" x14ac:dyDescent="0.3">
      <c r="A3201" t="s">
        <v>3347</v>
      </c>
      <c r="B3201" t="s">
        <v>29</v>
      </c>
      <c r="C3201" t="str">
        <f>_xlfn.XLOOKUP(Sales_Pipeline[[#This Row],[Sales_Agent]],Sales_Teams[Sales_Agent],Sales_Teams[Manager])</f>
        <v>Rocco Neubert</v>
      </c>
      <c r="D3201" t="str">
        <f>_xlfn.XLOOKUP(Sales_Pipeline[[#This Row],[Manager]],Sales_Teams[Manager],Sales_Teams[Regional_Office])</f>
        <v>East</v>
      </c>
      <c r="E3201" t="s">
        <v>76</v>
      </c>
      <c r="F3201" t="s">
        <v>103</v>
      </c>
      <c r="G3201" t="str">
        <f>IFERROR(_xlfn.XLOOKUP(Sales_Pipeline[[#This Row],[Account]],Accounts!$A$2:$A$86,Accounts!$F$2:$F$86),"")</f>
        <v>United States</v>
      </c>
      <c r="H3201" t="s">
        <v>82</v>
      </c>
      <c r="I3201" s="3">
        <v>42870</v>
      </c>
      <c r="J3201" s="3">
        <v>42885</v>
      </c>
      <c r="K3201" s="8" t="str">
        <f>IF(Sales_Pipeline[[#This Row],[Close_Date]]="","",TEXT(Sales_Pipeline[[#This Row],[Close_Date]],"ddd"))</f>
        <v>Tue</v>
      </c>
      <c r="L3201" s="8" t="str">
        <f>IF(Sales_Pipeline[[#This Row],[Close_Date]]="","",TEXT(Sales_Pipeline[[#This Row],[Close_Date]],"mmm"))</f>
        <v>May</v>
      </c>
      <c r="M3201" s="8" t="str">
        <f>IF(Sales_Pipeline[[#This Row],[Close_Date]]="","","Q"&amp;ROUNDUP(MONTH(Sales_Pipeline[[#This Row],[Close_Date]])/3,0))</f>
        <v>Q2</v>
      </c>
      <c r="N3201" s="2" cm="1">
        <f t="array" ref="N3201">IFERROR(_xlfn.IFS(Sales_Pipeline[[#This Row],[Deal_Stage]]="Won",_xlfn.XLOOKUP(Sales_Pipeline[[#This Row],[Product]],Products!$A$2:$A$8,Products!$C$2:$C$8),Sales_Pipeline[[#This Row],[Deal_Stage]]="Lost",_xlfn.XLOOKUP(Sales_Pipeline[[#This Row],[Product]],Products!$A$2:$A$8,Products!$C$2:$C$8)),"")</f>
        <v>3393</v>
      </c>
      <c r="O3201" s="2">
        <v>0</v>
      </c>
    </row>
    <row r="3202" spans="1:15" x14ac:dyDescent="0.3">
      <c r="A3202" t="s">
        <v>3348</v>
      </c>
      <c r="B3202" t="s">
        <v>35</v>
      </c>
      <c r="C3202" t="str">
        <f>_xlfn.XLOOKUP(Sales_Pipeline[[#This Row],[Sales_Agent]],Sales_Teams[Sales_Agent],Sales_Teams[Manager])</f>
        <v>Celia Rouche</v>
      </c>
      <c r="D3202" t="str">
        <f>_xlfn.XLOOKUP(Sales_Pipeline[[#This Row],[Manager]],Sales_Teams[Manager],Sales_Teams[Regional_Office])</f>
        <v>West</v>
      </c>
      <c r="E3202" t="s">
        <v>76</v>
      </c>
      <c r="G3202" t="str">
        <f>IFERROR(_xlfn.XLOOKUP(Sales_Pipeline[[#This Row],[Account]],Accounts!$A$2:$A$86,Accounts!$F$2:$F$86),"")</f>
        <v/>
      </c>
      <c r="H3202" t="s">
        <v>77</v>
      </c>
      <c r="I3202" s="3">
        <v>42870</v>
      </c>
      <c r="K3202" s="8" t="str">
        <f>IF(Sales_Pipeline[[#This Row],[Close_Date]]="","",TEXT(Sales_Pipeline[[#This Row],[Close_Date]],"ddd"))</f>
        <v/>
      </c>
      <c r="L3202" s="8" t="str">
        <f>IF(Sales_Pipeline[[#This Row],[Close_Date]]="","",TEXT(Sales_Pipeline[[#This Row],[Close_Date]],"mmm"))</f>
        <v/>
      </c>
      <c r="M3202" s="8" t="str">
        <f>IF(Sales_Pipeline[[#This Row],[Close_Date]]="","","Q"&amp;ROUNDUP(MONTH(Sales_Pipeline[[#This Row],[Close_Date]])/3,0))</f>
        <v/>
      </c>
      <c r="N3202" s="2" t="str" cm="1">
        <f t="array" ref="N3202">IFERROR(_xlfn.IFS(Sales_Pipeline[[#This Row],[Deal_Stage]]="Won",_xlfn.XLOOKUP(Sales_Pipeline[[#This Row],[Product]],Products!$A$2:$A$8,Products!$C$2:$C$8),Sales_Pipeline[[#This Row],[Deal_Stage]]="Lost",_xlfn.XLOOKUP(Sales_Pipeline[[#This Row],[Product]],Products!$A$2:$A$8,Products!$C$2:$C$8)),"")</f>
        <v/>
      </c>
      <c r="O3202" s="2">
        <v>0</v>
      </c>
    </row>
    <row r="3203" spans="1:15" x14ac:dyDescent="0.3">
      <c r="A3203" t="s">
        <v>3349</v>
      </c>
      <c r="B3203" t="s">
        <v>21</v>
      </c>
      <c r="C3203" t="str">
        <f>_xlfn.XLOOKUP(Sales_Pipeline[[#This Row],[Sales_Agent]],Sales_Teams[Sales_Agent],Sales_Teams[Manager])</f>
        <v>Cara Losch</v>
      </c>
      <c r="D3203" t="str">
        <f>_xlfn.XLOOKUP(Sales_Pipeline[[#This Row],[Manager]],Sales_Teams[Manager],Sales_Teams[Regional_Office])</f>
        <v>East</v>
      </c>
      <c r="E3203" t="s">
        <v>84</v>
      </c>
      <c r="F3203" t="s">
        <v>293</v>
      </c>
      <c r="G3203" t="str">
        <f>IFERROR(_xlfn.XLOOKUP(Sales_Pipeline[[#This Row],[Account]],Accounts!$A$2:$A$86,Accounts!$F$2:$F$86),"")</f>
        <v>United States</v>
      </c>
      <c r="H3203" t="s">
        <v>82</v>
      </c>
      <c r="I3203" s="3">
        <v>42870</v>
      </c>
      <c r="J3203" s="3">
        <v>42881</v>
      </c>
      <c r="K3203" s="8" t="str">
        <f>IF(Sales_Pipeline[[#This Row],[Close_Date]]="","",TEXT(Sales_Pipeline[[#This Row],[Close_Date]],"ddd"))</f>
        <v>Fri</v>
      </c>
      <c r="L3203" s="8" t="str">
        <f>IF(Sales_Pipeline[[#This Row],[Close_Date]]="","",TEXT(Sales_Pipeline[[#This Row],[Close_Date]],"mmm"))</f>
        <v>May</v>
      </c>
      <c r="M3203" s="8" t="str">
        <f>IF(Sales_Pipeline[[#This Row],[Close_Date]]="","","Q"&amp;ROUNDUP(MONTH(Sales_Pipeline[[#This Row],[Close_Date]])/3,0))</f>
        <v>Q2</v>
      </c>
      <c r="N3203" s="2" cm="1">
        <f t="array" ref="N3203">IFERROR(_xlfn.IFS(Sales_Pipeline[[#This Row],[Deal_Stage]]="Won",_xlfn.XLOOKUP(Sales_Pipeline[[#This Row],[Product]],Products!$A$2:$A$8,Products!$C$2:$C$8),Sales_Pipeline[[#This Row],[Deal_Stage]]="Lost",_xlfn.XLOOKUP(Sales_Pipeline[[#This Row],[Product]],Products!$A$2:$A$8,Products!$C$2:$C$8)),"")</f>
        <v>5482</v>
      </c>
      <c r="O3203" s="2">
        <v>0</v>
      </c>
    </row>
    <row r="3204" spans="1:15" x14ac:dyDescent="0.3">
      <c r="A3204" t="s">
        <v>3350</v>
      </c>
      <c r="B3204" t="s">
        <v>32</v>
      </c>
      <c r="C3204" t="str">
        <f>_xlfn.XLOOKUP(Sales_Pipeline[[#This Row],[Sales_Agent]],Sales_Teams[Sales_Agent],Sales_Teams[Manager])</f>
        <v>Celia Rouche</v>
      </c>
      <c r="D3204" t="str">
        <f>_xlfn.XLOOKUP(Sales_Pipeline[[#This Row],[Manager]],Sales_Teams[Manager],Sales_Teams[Regional_Office])</f>
        <v>West</v>
      </c>
      <c r="E3204" t="s">
        <v>55</v>
      </c>
      <c r="F3204" t="s">
        <v>100</v>
      </c>
      <c r="G3204" t="str">
        <f>IFERROR(_xlfn.XLOOKUP(Sales_Pipeline[[#This Row],[Account]],Accounts!$A$2:$A$86,Accounts!$F$2:$F$86),"")</f>
        <v>United States</v>
      </c>
      <c r="H3204" t="s">
        <v>57</v>
      </c>
      <c r="I3204" s="3">
        <v>42870</v>
      </c>
      <c r="J3204" s="3">
        <v>42972</v>
      </c>
      <c r="K3204" s="8" t="str">
        <f>IF(Sales_Pipeline[[#This Row],[Close_Date]]="","",TEXT(Sales_Pipeline[[#This Row],[Close_Date]],"ddd"))</f>
        <v>Fri</v>
      </c>
      <c r="L3204" s="8" t="str">
        <f>IF(Sales_Pipeline[[#This Row],[Close_Date]]="","",TEXT(Sales_Pipeline[[#This Row],[Close_Date]],"mmm"))</f>
        <v>Aug</v>
      </c>
      <c r="M3204" s="8" t="str">
        <f>IF(Sales_Pipeline[[#This Row],[Close_Date]]="","","Q"&amp;ROUNDUP(MONTH(Sales_Pipeline[[#This Row],[Close_Date]])/3,0))</f>
        <v>Q3</v>
      </c>
      <c r="N3204" s="2" cm="1">
        <f t="array" ref="N3204">IFERROR(_xlfn.IFS(Sales_Pipeline[[#This Row],[Deal_Stage]]="Won",_xlfn.XLOOKUP(Sales_Pipeline[[#This Row],[Product]],Products!$A$2:$A$8,Products!$C$2:$C$8),Sales_Pipeline[[#This Row],[Deal_Stage]]="Lost",_xlfn.XLOOKUP(Sales_Pipeline[[#This Row],[Product]],Products!$A$2:$A$8,Products!$C$2:$C$8)),"")</f>
        <v>1096</v>
      </c>
      <c r="O3204" s="2">
        <v>959</v>
      </c>
    </row>
    <row r="3205" spans="1:15" x14ac:dyDescent="0.3">
      <c r="A3205" t="s">
        <v>3351</v>
      </c>
      <c r="B3205" t="s">
        <v>32</v>
      </c>
      <c r="C3205" t="str">
        <f>_xlfn.XLOOKUP(Sales_Pipeline[[#This Row],[Sales_Agent]],Sales_Teams[Sales_Agent],Sales_Teams[Manager])</f>
        <v>Celia Rouche</v>
      </c>
      <c r="D3205" t="str">
        <f>_xlfn.XLOOKUP(Sales_Pipeline[[#This Row],[Manager]],Sales_Teams[Manager],Sales_Teams[Regional_Office])</f>
        <v>West</v>
      </c>
      <c r="E3205" t="s">
        <v>55</v>
      </c>
      <c r="F3205" t="s">
        <v>216</v>
      </c>
      <c r="G3205" t="str">
        <f>IFERROR(_xlfn.XLOOKUP(Sales_Pipeline[[#This Row],[Account]],Accounts!$A$2:$A$86,Accounts!$F$2:$F$86),"")</f>
        <v>United States</v>
      </c>
      <c r="H3205" t="s">
        <v>57</v>
      </c>
      <c r="I3205" s="3">
        <v>42870</v>
      </c>
      <c r="J3205" s="3">
        <v>42889</v>
      </c>
      <c r="K3205" s="8" t="str">
        <f>IF(Sales_Pipeline[[#This Row],[Close_Date]]="","",TEXT(Sales_Pipeline[[#This Row],[Close_Date]],"ddd"))</f>
        <v>Sat</v>
      </c>
      <c r="L3205" s="8" t="str">
        <f>IF(Sales_Pipeline[[#This Row],[Close_Date]]="","",TEXT(Sales_Pipeline[[#This Row],[Close_Date]],"mmm"))</f>
        <v>Jun</v>
      </c>
      <c r="M3205" s="8" t="str">
        <f>IF(Sales_Pipeline[[#This Row],[Close_Date]]="","","Q"&amp;ROUNDUP(MONTH(Sales_Pipeline[[#This Row],[Close_Date]])/3,0))</f>
        <v>Q2</v>
      </c>
      <c r="N3205" s="2" cm="1">
        <f t="array" ref="N3205">IFERROR(_xlfn.IFS(Sales_Pipeline[[#This Row],[Deal_Stage]]="Won",_xlfn.XLOOKUP(Sales_Pipeline[[#This Row],[Product]],Products!$A$2:$A$8,Products!$C$2:$C$8),Sales_Pipeline[[#This Row],[Deal_Stage]]="Lost",_xlfn.XLOOKUP(Sales_Pipeline[[#This Row],[Product]],Products!$A$2:$A$8,Products!$C$2:$C$8)),"")</f>
        <v>1096</v>
      </c>
      <c r="O3205" s="2">
        <v>1208</v>
      </c>
    </row>
    <row r="3206" spans="1:15" x14ac:dyDescent="0.3">
      <c r="A3206" t="s">
        <v>3352</v>
      </c>
      <c r="B3206" t="s">
        <v>32</v>
      </c>
      <c r="C3206" t="str">
        <f>_xlfn.XLOOKUP(Sales_Pipeline[[#This Row],[Sales_Agent]],Sales_Teams[Sales_Agent],Sales_Teams[Manager])</f>
        <v>Celia Rouche</v>
      </c>
      <c r="D3206" t="str">
        <f>_xlfn.XLOOKUP(Sales_Pipeline[[#This Row],[Manager]],Sales_Teams[Manager],Sales_Teams[Regional_Office])</f>
        <v>West</v>
      </c>
      <c r="E3206" t="s">
        <v>8953</v>
      </c>
      <c r="F3206" t="s">
        <v>166</v>
      </c>
      <c r="G3206" t="str">
        <f>IFERROR(_xlfn.XLOOKUP(Sales_Pipeline[[#This Row],[Account]],Accounts!$A$2:$A$86,Accounts!$F$2:$F$86),"")</f>
        <v>United States</v>
      </c>
      <c r="H3206" t="s">
        <v>57</v>
      </c>
      <c r="I3206" s="3">
        <v>42870</v>
      </c>
      <c r="J3206" s="3">
        <v>42966</v>
      </c>
      <c r="K3206" s="8" t="str">
        <f>IF(Sales_Pipeline[[#This Row],[Close_Date]]="","",TEXT(Sales_Pipeline[[#This Row],[Close_Date]],"ddd"))</f>
        <v>Sat</v>
      </c>
      <c r="L3206" s="8" t="str">
        <f>IF(Sales_Pipeline[[#This Row],[Close_Date]]="","",TEXT(Sales_Pipeline[[#This Row],[Close_Date]],"mmm"))</f>
        <v>Aug</v>
      </c>
      <c r="M3206" s="8" t="str">
        <f>IF(Sales_Pipeline[[#This Row],[Close_Date]]="","","Q"&amp;ROUNDUP(MONTH(Sales_Pipeline[[#This Row],[Close_Date]])/3,0))</f>
        <v>Q3</v>
      </c>
      <c r="N3206" s="2" cm="1">
        <f t="array" ref="N3206">IFERROR(_xlfn.IFS(Sales_Pipeline[[#This Row],[Deal_Stage]]="Won",_xlfn.XLOOKUP(Sales_Pipeline[[#This Row],[Product]],Products!$A$2:$A$8,Products!$C$2:$C$8),Sales_Pipeline[[#This Row],[Deal_Stage]]="Lost",_xlfn.XLOOKUP(Sales_Pipeline[[#This Row],[Product]],Products!$A$2:$A$8,Products!$C$2:$C$8)),"")</f>
        <v>4821</v>
      </c>
      <c r="O3206" s="2">
        <v>4246</v>
      </c>
    </row>
    <row r="3207" spans="1:15" x14ac:dyDescent="0.3">
      <c r="A3207" t="s">
        <v>3353</v>
      </c>
      <c r="B3207" t="s">
        <v>17</v>
      </c>
      <c r="C3207" t="str">
        <f>_xlfn.XLOOKUP(Sales_Pipeline[[#This Row],[Sales_Agent]],Sales_Teams[Sales_Agent],Sales_Teams[Manager])</f>
        <v>Cara Losch</v>
      </c>
      <c r="D3207" t="str">
        <f>_xlfn.XLOOKUP(Sales_Pipeline[[#This Row],[Manager]],Sales_Teams[Manager],Sales_Teams[Regional_Office])</f>
        <v>East</v>
      </c>
      <c r="E3207" t="s">
        <v>76</v>
      </c>
      <c r="F3207" t="s">
        <v>116</v>
      </c>
      <c r="G3207" t="str">
        <f>IFERROR(_xlfn.XLOOKUP(Sales_Pipeline[[#This Row],[Account]],Accounts!$A$2:$A$86,Accounts!$F$2:$F$86),"")</f>
        <v>United States</v>
      </c>
      <c r="H3207" t="s">
        <v>57</v>
      </c>
      <c r="I3207" s="3">
        <v>42870</v>
      </c>
      <c r="J3207" s="3">
        <v>43004</v>
      </c>
      <c r="K3207" s="8" t="str">
        <f>IF(Sales_Pipeline[[#This Row],[Close_Date]]="","",TEXT(Sales_Pipeline[[#This Row],[Close_Date]],"ddd"))</f>
        <v>Tue</v>
      </c>
      <c r="L3207" s="8" t="str">
        <f>IF(Sales_Pipeline[[#This Row],[Close_Date]]="","",TEXT(Sales_Pipeline[[#This Row],[Close_Date]],"mmm"))</f>
        <v>Sep</v>
      </c>
      <c r="M3207" s="8" t="str">
        <f>IF(Sales_Pipeline[[#This Row],[Close_Date]]="","","Q"&amp;ROUNDUP(MONTH(Sales_Pipeline[[#This Row],[Close_Date]])/3,0))</f>
        <v>Q3</v>
      </c>
      <c r="N3207" s="2" cm="1">
        <f t="array" ref="N3207">IFERROR(_xlfn.IFS(Sales_Pipeline[[#This Row],[Deal_Stage]]="Won",_xlfn.XLOOKUP(Sales_Pipeline[[#This Row],[Product]],Products!$A$2:$A$8,Products!$C$2:$C$8),Sales_Pipeline[[#This Row],[Deal_Stage]]="Lost",_xlfn.XLOOKUP(Sales_Pipeline[[#This Row],[Product]],Products!$A$2:$A$8,Products!$C$2:$C$8)),"")</f>
        <v>3393</v>
      </c>
      <c r="O3207" s="2">
        <v>3061</v>
      </c>
    </row>
    <row r="3208" spans="1:15" x14ac:dyDescent="0.3">
      <c r="A3208" t="s">
        <v>3354</v>
      </c>
      <c r="B3208" t="s">
        <v>44</v>
      </c>
      <c r="C3208" t="str">
        <f>_xlfn.XLOOKUP(Sales_Pipeline[[#This Row],[Sales_Agent]],Sales_Teams[Sales_Agent],Sales_Teams[Manager])</f>
        <v>Summer Sewald</v>
      </c>
      <c r="D3208" t="str">
        <f>_xlfn.XLOOKUP(Sales_Pipeline[[#This Row],[Manager]],Sales_Teams[Manager],Sales_Teams[Regional_Office])</f>
        <v>West</v>
      </c>
      <c r="E3208" t="s">
        <v>8953</v>
      </c>
      <c r="F3208" t="s">
        <v>98</v>
      </c>
      <c r="G3208" t="str">
        <f>IFERROR(_xlfn.XLOOKUP(Sales_Pipeline[[#This Row],[Account]],Accounts!$A$2:$A$86,Accounts!$F$2:$F$86),"")</f>
        <v>United States</v>
      </c>
      <c r="H3208" t="s">
        <v>82</v>
      </c>
      <c r="I3208" s="3">
        <v>42870</v>
      </c>
      <c r="J3208" s="3">
        <v>42907</v>
      </c>
      <c r="K3208" s="8" t="str">
        <f>IF(Sales_Pipeline[[#This Row],[Close_Date]]="","",TEXT(Sales_Pipeline[[#This Row],[Close_Date]],"ddd"))</f>
        <v>Wed</v>
      </c>
      <c r="L3208" s="8" t="str">
        <f>IF(Sales_Pipeline[[#This Row],[Close_Date]]="","",TEXT(Sales_Pipeline[[#This Row],[Close_Date]],"mmm"))</f>
        <v>Jun</v>
      </c>
      <c r="M3208" s="8" t="str">
        <f>IF(Sales_Pipeline[[#This Row],[Close_Date]]="","","Q"&amp;ROUNDUP(MONTH(Sales_Pipeline[[#This Row],[Close_Date]])/3,0))</f>
        <v>Q2</v>
      </c>
      <c r="N3208" s="2" cm="1">
        <f t="array" ref="N3208">IFERROR(_xlfn.IFS(Sales_Pipeline[[#This Row],[Deal_Stage]]="Won",_xlfn.XLOOKUP(Sales_Pipeline[[#This Row],[Product]],Products!$A$2:$A$8,Products!$C$2:$C$8),Sales_Pipeline[[#This Row],[Deal_Stage]]="Lost",_xlfn.XLOOKUP(Sales_Pipeline[[#This Row],[Product]],Products!$A$2:$A$8,Products!$C$2:$C$8)),"")</f>
        <v>4821</v>
      </c>
      <c r="O3208" s="2">
        <v>0</v>
      </c>
    </row>
    <row r="3209" spans="1:15" x14ac:dyDescent="0.3">
      <c r="A3209" t="s">
        <v>3355</v>
      </c>
      <c r="B3209" t="s">
        <v>27</v>
      </c>
      <c r="C3209" t="str">
        <f>_xlfn.XLOOKUP(Sales_Pipeline[[#This Row],[Sales_Agent]],Sales_Teams[Sales_Agent],Sales_Teams[Manager])</f>
        <v>Rocco Neubert</v>
      </c>
      <c r="D3209" t="str">
        <f>_xlfn.XLOOKUP(Sales_Pipeline[[#This Row],[Manager]],Sales_Teams[Manager],Sales_Teams[Regional_Office])</f>
        <v>East</v>
      </c>
      <c r="E3209" t="s">
        <v>8953</v>
      </c>
      <c r="F3209" t="s">
        <v>234</v>
      </c>
      <c r="G3209" t="str">
        <f>IFERROR(_xlfn.XLOOKUP(Sales_Pipeline[[#This Row],[Account]],Accounts!$A$2:$A$86,Accounts!$F$2:$F$86),"")</f>
        <v>United States</v>
      </c>
      <c r="H3209" t="s">
        <v>82</v>
      </c>
      <c r="I3209" s="3">
        <v>42871</v>
      </c>
      <c r="J3209" s="3">
        <v>42960</v>
      </c>
      <c r="K3209" s="8" t="str">
        <f>IF(Sales_Pipeline[[#This Row],[Close_Date]]="","",TEXT(Sales_Pipeline[[#This Row],[Close_Date]],"ddd"))</f>
        <v>Sun</v>
      </c>
      <c r="L3209" s="8" t="str">
        <f>IF(Sales_Pipeline[[#This Row],[Close_Date]]="","",TEXT(Sales_Pipeline[[#This Row],[Close_Date]],"mmm"))</f>
        <v>Aug</v>
      </c>
      <c r="M3209" s="8" t="str">
        <f>IF(Sales_Pipeline[[#This Row],[Close_Date]]="","","Q"&amp;ROUNDUP(MONTH(Sales_Pipeline[[#This Row],[Close_Date]])/3,0))</f>
        <v>Q3</v>
      </c>
      <c r="N3209" s="2" cm="1">
        <f t="array" ref="N3209">IFERROR(_xlfn.IFS(Sales_Pipeline[[#This Row],[Deal_Stage]]="Won",_xlfn.XLOOKUP(Sales_Pipeline[[#This Row],[Product]],Products!$A$2:$A$8,Products!$C$2:$C$8),Sales_Pipeline[[#This Row],[Deal_Stage]]="Lost",_xlfn.XLOOKUP(Sales_Pipeline[[#This Row],[Product]],Products!$A$2:$A$8,Products!$C$2:$C$8)),"")</f>
        <v>4821</v>
      </c>
      <c r="O3209" s="2">
        <v>0</v>
      </c>
    </row>
    <row r="3210" spans="1:15" x14ac:dyDescent="0.3">
      <c r="A3210" t="s">
        <v>3356</v>
      </c>
      <c r="B3210" t="s">
        <v>20</v>
      </c>
      <c r="C3210" t="str">
        <f>_xlfn.XLOOKUP(Sales_Pipeline[[#This Row],[Sales_Agent]],Sales_Teams[Sales_Agent],Sales_Teams[Manager])</f>
        <v>Cara Losch</v>
      </c>
      <c r="D3210" t="str">
        <f>_xlfn.XLOOKUP(Sales_Pipeline[[#This Row],[Manager]],Sales_Teams[Manager],Sales_Teams[Regional_Office])</f>
        <v>East</v>
      </c>
      <c r="E3210" t="s">
        <v>76</v>
      </c>
      <c r="G3210" t="str">
        <f>IFERROR(_xlfn.XLOOKUP(Sales_Pipeline[[#This Row],[Account]],Accounts!$A$2:$A$86,Accounts!$F$2:$F$86),"")</f>
        <v/>
      </c>
      <c r="H3210" t="s">
        <v>77</v>
      </c>
      <c r="I3210" s="3">
        <v>42871</v>
      </c>
      <c r="K3210" s="8" t="str">
        <f>IF(Sales_Pipeline[[#This Row],[Close_Date]]="","",TEXT(Sales_Pipeline[[#This Row],[Close_Date]],"ddd"))</f>
        <v/>
      </c>
      <c r="L3210" s="8" t="str">
        <f>IF(Sales_Pipeline[[#This Row],[Close_Date]]="","",TEXT(Sales_Pipeline[[#This Row],[Close_Date]],"mmm"))</f>
        <v/>
      </c>
      <c r="M3210" s="8" t="str">
        <f>IF(Sales_Pipeline[[#This Row],[Close_Date]]="","","Q"&amp;ROUNDUP(MONTH(Sales_Pipeline[[#This Row],[Close_Date]])/3,0))</f>
        <v/>
      </c>
      <c r="N3210" s="2" t="str" cm="1">
        <f t="array" ref="N3210">IFERROR(_xlfn.IFS(Sales_Pipeline[[#This Row],[Deal_Stage]]="Won",_xlfn.XLOOKUP(Sales_Pipeline[[#This Row],[Product]],Products!$A$2:$A$8,Products!$C$2:$C$8),Sales_Pipeline[[#This Row],[Deal_Stage]]="Lost",_xlfn.XLOOKUP(Sales_Pipeline[[#This Row],[Product]],Products!$A$2:$A$8,Products!$C$2:$C$8)),"")</f>
        <v/>
      </c>
      <c r="O3210" s="2">
        <v>0</v>
      </c>
    </row>
    <row r="3211" spans="1:15" x14ac:dyDescent="0.3">
      <c r="A3211" t="s">
        <v>3357</v>
      </c>
      <c r="B3211" t="s">
        <v>28</v>
      </c>
      <c r="C3211" t="str">
        <f>_xlfn.XLOOKUP(Sales_Pipeline[[#This Row],[Sales_Agent]],Sales_Teams[Sales_Agent],Sales_Teams[Manager])</f>
        <v>Rocco Neubert</v>
      </c>
      <c r="D3211" t="str">
        <f>_xlfn.XLOOKUP(Sales_Pipeline[[#This Row],[Manager]],Sales_Teams[Manager],Sales_Teams[Regional_Office])</f>
        <v>East</v>
      </c>
      <c r="E3211" t="s">
        <v>76</v>
      </c>
      <c r="F3211" t="s">
        <v>238</v>
      </c>
      <c r="G3211" t="str">
        <f>IFERROR(_xlfn.XLOOKUP(Sales_Pipeline[[#This Row],[Account]],Accounts!$A$2:$A$86,Accounts!$F$2:$F$86),"")</f>
        <v>United States</v>
      </c>
      <c r="H3211" t="s">
        <v>57</v>
      </c>
      <c r="I3211" s="3">
        <v>42871</v>
      </c>
      <c r="J3211" s="3">
        <v>42960</v>
      </c>
      <c r="K3211" s="8" t="str">
        <f>IF(Sales_Pipeline[[#This Row],[Close_Date]]="","",TEXT(Sales_Pipeline[[#This Row],[Close_Date]],"ddd"))</f>
        <v>Sun</v>
      </c>
      <c r="L3211" s="8" t="str">
        <f>IF(Sales_Pipeline[[#This Row],[Close_Date]]="","",TEXT(Sales_Pipeline[[#This Row],[Close_Date]],"mmm"))</f>
        <v>Aug</v>
      </c>
      <c r="M3211" s="8" t="str">
        <f>IF(Sales_Pipeline[[#This Row],[Close_Date]]="","","Q"&amp;ROUNDUP(MONTH(Sales_Pipeline[[#This Row],[Close_Date]])/3,0))</f>
        <v>Q3</v>
      </c>
      <c r="N3211" s="2" cm="1">
        <f t="array" ref="N3211">IFERROR(_xlfn.IFS(Sales_Pipeline[[#This Row],[Deal_Stage]]="Won",_xlfn.XLOOKUP(Sales_Pipeline[[#This Row],[Product]],Products!$A$2:$A$8,Products!$C$2:$C$8),Sales_Pipeline[[#This Row],[Deal_Stage]]="Lost",_xlfn.XLOOKUP(Sales_Pipeline[[#This Row],[Product]],Products!$A$2:$A$8,Products!$C$2:$C$8)),"")</f>
        <v>3393</v>
      </c>
      <c r="O3211" s="2">
        <v>3351</v>
      </c>
    </row>
    <row r="3212" spans="1:15" x14ac:dyDescent="0.3">
      <c r="A3212" t="s">
        <v>3358</v>
      </c>
      <c r="B3212" t="s">
        <v>38</v>
      </c>
      <c r="C3212" t="str">
        <f>_xlfn.XLOOKUP(Sales_Pipeline[[#This Row],[Sales_Agent]],Sales_Teams[Sales_Agent],Sales_Teams[Manager])</f>
        <v>Celia Rouche</v>
      </c>
      <c r="D3212" t="str">
        <f>_xlfn.XLOOKUP(Sales_Pipeline[[#This Row],[Manager]],Sales_Teams[Manager],Sales_Teams[Regional_Office])</f>
        <v>West</v>
      </c>
      <c r="E3212" t="s">
        <v>63</v>
      </c>
      <c r="G3212" t="str">
        <f>IFERROR(_xlfn.XLOOKUP(Sales_Pipeline[[#This Row],[Account]],Accounts!$A$2:$A$86,Accounts!$F$2:$F$86),"")</f>
        <v/>
      </c>
      <c r="H3212" t="s">
        <v>77</v>
      </c>
      <c r="I3212" s="3">
        <v>42871</v>
      </c>
      <c r="K3212" s="8" t="str">
        <f>IF(Sales_Pipeline[[#This Row],[Close_Date]]="","",TEXT(Sales_Pipeline[[#This Row],[Close_Date]],"ddd"))</f>
        <v/>
      </c>
      <c r="L3212" s="8" t="str">
        <f>IF(Sales_Pipeline[[#This Row],[Close_Date]]="","",TEXT(Sales_Pipeline[[#This Row],[Close_Date]],"mmm"))</f>
        <v/>
      </c>
      <c r="M3212" s="8" t="str">
        <f>IF(Sales_Pipeline[[#This Row],[Close_Date]]="","","Q"&amp;ROUNDUP(MONTH(Sales_Pipeline[[#This Row],[Close_Date]])/3,0))</f>
        <v/>
      </c>
      <c r="N3212" s="2" t="str" cm="1">
        <f t="array" ref="N3212">IFERROR(_xlfn.IFS(Sales_Pipeline[[#This Row],[Deal_Stage]]="Won",_xlfn.XLOOKUP(Sales_Pipeline[[#This Row],[Product]],Products!$A$2:$A$8,Products!$C$2:$C$8),Sales_Pipeline[[#This Row],[Deal_Stage]]="Lost",_xlfn.XLOOKUP(Sales_Pipeline[[#This Row],[Product]],Products!$A$2:$A$8,Products!$C$2:$C$8)),"")</f>
        <v/>
      </c>
      <c r="O3212" s="2">
        <v>0</v>
      </c>
    </row>
    <row r="3213" spans="1:15" x14ac:dyDescent="0.3">
      <c r="A3213" t="s">
        <v>3359</v>
      </c>
      <c r="B3213" t="s">
        <v>36</v>
      </c>
      <c r="C3213" t="str">
        <f>_xlfn.XLOOKUP(Sales_Pipeline[[#This Row],[Sales_Agent]],Sales_Teams[Sales_Agent],Sales_Teams[Manager])</f>
        <v>Celia Rouche</v>
      </c>
      <c r="D3213" t="str">
        <f>_xlfn.XLOOKUP(Sales_Pipeline[[#This Row],[Manager]],Sales_Teams[Manager],Sales_Teams[Regional_Office])</f>
        <v>West</v>
      </c>
      <c r="E3213" t="s">
        <v>76</v>
      </c>
      <c r="F3213" t="s">
        <v>330</v>
      </c>
      <c r="G3213" t="str">
        <f>IFERROR(_xlfn.XLOOKUP(Sales_Pipeline[[#This Row],[Account]],Accounts!$A$2:$A$86,Accounts!$F$2:$F$86),"")</f>
        <v>Korea</v>
      </c>
      <c r="H3213" t="s">
        <v>57</v>
      </c>
      <c r="I3213" s="3">
        <v>42871</v>
      </c>
      <c r="J3213" s="3">
        <v>42885</v>
      </c>
      <c r="K3213" s="8" t="str">
        <f>IF(Sales_Pipeline[[#This Row],[Close_Date]]="","",TEXT(Sales_Pipeline[[#This Row],[Close_Date]],"ddd"))</f>
        <v>Tue</v>
      </c>
      <c r="L3213" s="8" t="str">
        <f>IF(Sales_Pipeline[[#This Row],[Close_Date]]="","",TEXT(Sales_Pipeline[[#This Row],[Close_Date]],"mmm"))</f>
        <v>May</v>
      </c>
      <c r="M3213" s="8" t="str">
        <f>IF(Sales_Pipeline[[#This Row],[Close_Date]]="","","Q"&amp;ROUNDUP(MONTH(Sales_Pipeline[[#This Row],[Close_Date]])/3,0))</f>
        <v>Q2</v>
      </c>
      <c r="N3213" s="2" cm="1">
        <f t="array" ref="N3213">IFERROR(_xlfn.IFS(Sales_Pipeline[[#This Row],[Deal_Stage]]="Won",_xlfn.XLOOKUP(Sales_Pipeline[[#This Row],[Product]],Products!$A$2:$A$8,Products!$C$2:$C$8),Sales_Pipeline[[#This Row],[Deal_Stage]]="Lost",_xlfn.XLOOKUP(Sales_Pipeline[[#This Row],[Product]],Products!$A$2:$A$8,Products!$C$2:$C$8)),"")</f>
        <v>3393</v>
      </c>
      <c r="O3213" s="2">
        <v>3153</v>
      </c>
    </row>
    <row r="3214" spans="1:15" x14ac:dyDescent="0.3">
      <c r="A3214" t="s">
        <v>3360</v>
      </c>
      <c r="B3214" t="s">
        <v>40</v>
      </c>
      <c r="C3214" t="str">
        <f>_xlfn.XLOOKUP(Sales_Pipeline[[#This Row],[Sales_Agent]],Sales_Teams[Sales_Agent],Sales_Teams[Manager])</f>
        <v>Summer Sewald</v>
      </c>
      <c r="D3214" t="str">
        <f>_xlfn.XLOOKUP(Sales_Pipeline[[#This Row],[Manager]],Sales_Teams[Manager],Sales_Teams[Regional_Office])</f>
        <v>West</v>
      </c>
      <c r="E3214" t="s">
        <v>55</v>
      </c>
      <c r="F3214" t="s">
        <v>216</v>
      </c>
      <c r="G3214" t="str">
        <f>IFERROR(_xlfn.XLOOKUP(Sales_Pipeline[[#This Row],[Account]],Accounts!$A$2:$A$86,Accounts!$F$2:$F$86),"")</f>
        <v>United States</v>
      </c>
      <c r="H3214" t="s">
        <v>82</v>
      </c>
      <c r="I3214" s="3">
        <v>42871</v>
      </c>
      <c r="J3214" s="3">
        <v>42875</v>
      </c>
      <c r="K3214" s="8" t="str">
        <f>IF(Sales_Pipeline[[#This Row],[Close_Date]]="","",TEXT(Sales_Pipeline[[#This Row],[Close_Date]],"ddd"))</f>
        <v>Sat</v>
      </c>
      <c r="L3214" s="8" t="str">
        <f>IF(Sales_Pipeline[[#This Row],[Close_Date]]="","",TEXT(Sales_Pipeline[[#This Row],[Close_Date]],"mmm"))</f>
        <v>May</v>
      </c>
      <c r="M3214" s="8" t="str">
        <f>IF(Sales_Pipeline[[#This Row],[Close_Date]]="","","Q"&amp;ROUNDUP(MONTH(Sales_Pipeline[[#This Row],[Close_Date]])/3,0))</f>
        <v>Q2</v>
      </c>
      <c r="N3214" s="2" cm="1">
        <f t="array" ref="N3214">IFERROR(_xlfn.IFS(Sales_Pipeline[[#This Row],[Deal_Stage]]="Won",_xlfn.XLOOKUP(Sales_Pipeline[[#This Row],[Product]],Products!$A$2:$A$8,Products!$C$2:$C$8),Sales_Pipeline[[#This Row],[Deal_Stage]]="Lost",_xlfn.XLOOKUP(Sales_Pipeline[[#This Row],[Product]],Products!$A$2:$A$8,Products!$C$2:$C$8)),"")</f>
        <v>1096</v>
      </c>
      <c r="O3214" s="2">
        <v>0</v>
      </c>
    </row>
    <row r="3215" spans="1:15" x14ac:dyDescent="0.3">
      <c r="A3215" t="s">
        <v>3361</v>
      </c>
      <c r="B3215" t="s">
        <v>40</v>
      </c>
      <c r="C3215" t="str">
        <f>_xlfn.XLOOKUP(Sales_Pipeline[[#This Row],[Sales_Agent]],Sales_Teams[Sales_Agent],Sales_Teams[Manager])</f>
        <v>Summer Sewald</v>
      </c>
      <c r="D3215" t="str">
        <f>_xlfn.XLOOKUP(Sales_Pipeline[[#This Row],[Manager]],Sales_Teams[Manager],Sales_Teams[Regional_Office])</f>
        <v>West</v>
      </c>
      <c r="E3215" t="s">
        <v>84</v>
      </c>
      <c r="F3215" t="s">
        <v>70</v>
      </c>
      <c r="G3215" t="str">
        <f>IFERROR(_xlfn.XLOOKUP(Sales_Pipeline[[#This Row],[Account]],Accounts!$A$2:$A$86,Accounts!$F$2:$F$86),"")</f>
        <v>United States</v>
      </c>
      <c r="H3215" t="s">
        <v>82</v>
      </c>
      <c r="I3215" s="3">
        <v>42871</v>
      </c>
      <c r="J3215" s="3">
        <v>42882</v>
      </c>
      <c r="K3215" s="8" t="str">
        <f>IF(Sales_Pipeline[[#This Row],[Close_Date]]="","",TEXT(Sales_Pipeline[[#This Row],[Close_Date]],"ddd"))</f>
        <v>Sat</v>
      </c>
      <c r="L3215" s="8" t="str">
        <f>IF(Sales_Pipeline[[#This Row],[Close_Date]]="","",TEXT(Sales_Pipeline[[#This Row],[Close_Date]],"mmm"))</f>
        <v>May</v>
      </c>
      <c r="M3215" s="8" t="str">
        <f>IF(Sales_Pipeline[[#This Row],[Close_Date]]="","","Q"&amp;ROUNDUP(MONTH(Sales_Pipeline[[#This Row],[Close_Date]])/3,0))</f>
        <v>Q2</v>
      </c>
      <c r="N3215" s="2" cm="1">
        <f t="array" ref="N3215">IFERROR(_xlfn.IFS(Sales_Pipeline[[#This Row],[Deal_Stage]]="Won",_xlfn.XLOOKUP(Sales_Pipeline[[#This Row],[Product]],Products!$A$2:$A$8,Products!$C$2:$C$8),Sales_Pipeline[[#This Row],[Deal_Stage]]="Lost",_xlfn.XLOOKUP(Sales_Pipeline[[#This Row],[Product]],Products!$A$2:$A$8,Products!$C$2:$C$8)),"")</f>
        <v>5482</v>
      </c>
      <c r="O3215" s="2">
        <v>0</v>
      </c>
    </row>
    <row r="3216" spans="1:15" x14ac:dyDescent="0.3">
      <c r="A3216" t="s">
        <v>3362</v>
      </c>
      <c r="B3216" t="s">
        <v>43</v>
      </c>
      <c r="C3216" t="str">
        <f>_xlfn.XLOOKUP(Sales_Pipeline[[#This Row],[Sales_Agent]],Sales_Teams[Sales_Agent],Sales_Teams[Manager])</f>
        <v>Summer Sewald</v>
      </c>
      <c r="D3216" t="str">
        <f>_xlfn.XLOOKUP(Sales_Pipeline[[#This Row],[Manager]],Sales_Teams[Manager],Sales_Teams[Regional_Office])</f>
        <v>West</v>
      </c>
      <c r="E3216" t="s">
        <v>63</v>
      </c>
      <c r="F3216" t="s">
        <v>330</v>
      </c>
      <c r="G3216" t="str">
        <f>IFERROR(_xlfn.XLOOKUP(Sales_Pipeline[[#This Row],[Account]],Accounts!$A$2:$A$86,Accounts!$F$2:$F$86),"")</f>
        <v>Korea</v>
      </c>
      <c r="H3216" t="s">
        <v>82</v>
      </c>
      <c r="I3216" s="3">
        <v>42871</v>
      </c>
      <c r="J3216" s="3">
        <v>42969</v>
      </c>
      <c r="K3216" s="8" t="str">
        <f>IF(Sales_Pipeline[[#This Row],[Close_Date]]="","",TEXT(Sales_Pipeline[[#This Row],[Close_Date]],"ddd"))</f>
        <v>Tue</v>
      </c>
      <c r="L3216" s="8" t="str">
        <f>IF(Sales_Pipeline[[#This Row],[Close_Date]]="","",TEXT(Sales_Pipeline[[#This Row],[Close_Date]],"mmm"))</f>
        <v>Aug</v>
      </c>
      <c r="M3216" s="8" t="str">
        <f>IF(Sales_Pipeline[[#This Row],[Close_Date]]="","","Q"&amp;ROUNDUP(MONTH(Sales_Pipeline[[#This Row],[Close_Date]])/3,0))</f>
        <v>Q3</v>
      </c>
      <c r="N3216" s="2" cm="1">
        <f t="array" ref="N3216">IFERROR(_xlfn.IFS(Sales_Pipeline[[#This Row],[Deal_Stage]]="Won",_xlfn.XLOOKUP(Sales_Pipeline[[#This Row],[Product]],Products!$A$2:$A$8,Products!$C$2:$C$8),Sales_Pipeline[[#This Row],[Deal_Stage]]="Lost",_xlfn.XLOOKUP(Sales_Pipeline[[#This Row],[Product]],Products!$A$2:$A$8,Products!$C$2:$C$8)),"")</f>
        <v>550</v>
      </c>
      <c r="O3216" s="2">
        <v>0</v>
      </c>
    </row>
    <row r="3217" spans="1:15" x14ac:dyDescent="0.3">
      <c r="A3217" t="s">
        <v>3363</v>
      </c>
      <c r="B3217" t="s">
        <v>43</v>
      </c>
      <c r="C3217" t="str">
        <f>_xlfn.XLOOKUP(Sales_Pipeline[[#This Row],[Sales_Agent]],Sales_Teams[Sales_Agent],Sales_Teams[Manager])</f>
        <v>Summer Sewald</v>
      </c>
      <c r="D3217" t="str">
        <f>_xlfn.XLOOKUP(Sales_Pipeline[[#This Row],[Manager]],Sales_Teams[Manager],Sales_Teams[Regional_Office])</f>
        <v>West</v>
      </c>
      <c r="E3217" t="s">
        <v>63</v>
      </c>
      <c r="F3217" t="s">
        <v>330</v>
      </c>
      <c r="G3217" t="str">
        <f>IFERROR(_xlfn.XLOOKUP(Sales_Pipeline[[#This Row],[Account]],Accounts!$A$2:$A$86,Accounts!$F$2:$F$86),"")</f>
        <v>Korea</v>
      </c>
      <c r="H3217" t="s">
        <v>57</v>
      </c>
      <c r="I3217" s="3">
        <v>42871</v>
      </c>
      <c r="J3217" s="3">
        <v>42892</v>
      </c>
      <c r="K3217" s="8" t="str">
        <f>IF(Sales_Pipeline[[#This Row],[Close_Date]]="","",TEXT(Sales_Pipeline[[#This Row],[Close_Date]],"ddd"))</f>
        <v>Tue</v>
      </c>
      <c r="L3217" s="8" t="str">
        <f>IF(Sales_Pipeline[[#This Row],[Close_Date]]="","",TEXT(Sales_Pipeline[[#This Row],[Close_Date]],"mmm"))</f>
        <v>Jun</v>
      </c>
      <c r="M3217" s="8" t="str">
        <f>IF(Sales_Pipeline[[#This Row],[Close_Date]]="","","Q"&amp;ROUNDUP(MONTH(Sales_Pipeline[[#This Row],[Close_Date]])/3,0))</f>
        <v>Q2</v>
      </c>
      <c r="N3217" s="2" cm="1">
        <f t="array" ref="N3217">IFERROR(_xlfn.IFS(Sales_Pipeline[[#This Row],[Deal_Stage]]="Won",_xlfn.XLOOKUP(Sales_Pipeline[[#This Row],[Product]],Products!$A$2:$A$8,Products!$C$2:$C$8),Sales_Pipeline[[#This Row],[Deal_Stage]]="Lost",_xlfn.XLOOKUP(Sales_Pipeline[[#This Row],[Product]],Products!$A$2:$A$8,Products!$C$2:$C$8)),"")</f>
        <v>550</v>
      </c>
      <c r="O3217" s="2">
        <v>533</v>
      </c>
    </row>
    <row r="3218" spans="1:15" x14ac:dyDescent="0.3">
      <c r="A3218" t="s">
        <v>3364</v>
      </c>
      <c r="B3218" t="s">
        <v>8</v>
      </c>
      <c r="C3218" t="str">
        <f>_xlfn.XLOOKUP(Sales_Pipeline[[#This Row],[Sales_Agent]],Sales_Teams[Sales_Agent],Sales_Teams[Manager])</f>
        <v>Dustin Brinkmann</v>
      </c>
      <c r="D3218" t="str">
        <f>_xlfn.XLOOKUP(Sales_Pipeline[[#This Row],[Manager]],Sales_Teams[Manager],Sales_Teams[Regional_Office])</f>
        <v>Central</v>
      </c>
      <c r="E3218" t="s">
        <v>63</v>
      </c>
      <c r="F3218" t="s">
        <v>79</v>
      </c>
      <c r="G3218" t="str">
        <f>IFERROR(_xlfn.XLOOKUP(Sales_Pipeline[[#This Row],[Account]],Accounts!$A$2:$A$86,Accounts!$F$2:$F$86),"")</f>
        <v>Philipines</v>
      </c>
      <c r="H3218" t="s">
        <v>82</v>
      </c>
      <c r="I3218" s="3">
        <v>42871</v>
      </c>
      <c r="J3218" s="3">
        <v>42971</v>
      </c>
      <c r="K3218" s="8" t="str">
        <f>IF(Sales_Pipeline[[#This Row],[Close_Date]]="","",TEXT(Sales_Pipeline[[#This Row],[Close_Date]],"ddd"))</f>
        <v>Thu</v>
      </c>
      <c r="L3218" s="8" t="str">
        <f>IF(Sales_Pipeline[[#This Row],[Close_Date]]="","",TEXT(Sales_Pipeline[[#This Row],[Close_Date]],"mmm"))</f>
        <v>Aug</v>
      </c>
      <c r="M3218" s="8" t="str">
        <f>IF(Sales_Pipeline[[#This Row],[Close_Date]]="","","Q"&amp;ROUNDUP(MONTH(Sales_Pipeline[[#This Row],[Close_Date]])/3,0))</f>
        <v>Q3</v>
      </c>
      <c r="N3218" s="2" cm="1">
        <f t="array" ref="N3218">IFERROR(_xlfn.IFS(Sales_Pipeline[[#This Row],[Deal_Stage]]="Won",_xlfn.XLOOKUP(Sales_Pipeline[[#This Row],[Product]],Products!$A$2:$A$8,Products!$C$2:$C$8),Sales_Pipeline[[#This Row],[Deal_Stage]]="Lost",_xlfn.XLOOKUP(Sales_Pipeline[[#This Row],[Product]],Products!$A$2:$A$8,Products!$C$2:$C$8)),"")</f>
        <v>550</v>
      </c>
      <c r="O3218" s="2">
        <v>0</v>
      </c>
    </row>
    <row r="3219" spans="1:15" x14ac:dyDescent="0.3">
      <c r="A3219" t="s">
        <v>3365</v>
      </c>
      <c r="B3219" t="s">
        <v>8</v>
      </c>
      <c r="C3219" t="str">
        <f>_xlfn.XLOOKUP(Sales_Pipeline[[#This Row],[Sales_Agent]],Sales_Teams[Sales_Agent],Sales_Teams[Manager])</f>
        <v>Dustin Brinkmann</v>
      </c>
      <c r="D3219" t="str">
        <f>_xlfn.XLOOKUP(Sales_Pipeline[[#This Row],[Manager]],Sales_Teams[Manager],Sales_Teams[Regional_Office])</f>
        <v>Central</v>
      </c>
      <c r="E3219" t="s">
        <v>61</v>
      </c>
      <c r="F3219" t="s">
        <v>81</v>
      </c>
      <c r="G3219" t="str">
        <f>IFERROR(_xlfn.XLOOKUP(Sales_Pipeline[[#This Row],[Account]],Accounts!$A$2:$A$86,Accounts!$F$2:$F$86),"")</f>
        <v>Italy</v>
      </c>
      <c r="H3219" t="s">
        <v>57</v>
      </c>
      <c r="I3219" s="3">
        <v>42871</v>
      </c>
      <c r="J3219" s="3">
        <v>42887</v>
      </c>
      <c r="K3219" s="8" t="str">
        <f>IF(Sales_Pipeline[[#This Row],[Close_Date]]="","",TEXT(Sales_Pipeline[[#This Row],[Close_Date]],"ddd"))</f>
        <v>Thu</v>
      </c>
      <c r="L3219" s="8" t="str">
        <f>IF(Sales_Pipeline[[#This Row],[Close_Date]]="","",TEXT(Sales_Pipeline[[#This Row],[Close_Date]],"mmm"))</f>
        <v>Jun</v>
      </c>
      <c r="M3219" s="8" t="str">
        <f>IF(Sales_Pipeline[[#This Row],[Close_Date]]="","","Q"&amp;ROUNDUP(MONTH(Sales_Pipeline[[#This Row],[Close_Date]])/3,0))</f>
        <v>Q2</v>
      </c>
      <c r="N3219" s="2" cm="1">
        <f t="array" ref="N3219">IFERROR(_xlfn.IFS(Sales_Pipeline[[#This Row],[Deal_Stage]]="Won",_xlfn.XLOOKUP(Sales_Pipeline[[#This Row],[Product]],Products!$A$2:$A$8,Products!$C$2:$C$8),Sales_Pipeline[[#This Row],[Deal_Stage]]="Lost",_xlfn.XLOOKUP(Sales_Pipeline[[#This Row],[Product]],Products!$A$2:$A$8,Products!$C$2:$C$8)),"")</f>
        <v>55</v>
      </c>
      <c r="O3219" s="2">
        <v>56</v>
      </c>
    </row>
    <row r="3220" spans="1:15" x14ac:dyDescent="0.3">
      <c r="A3220" t="s">
        <v>3366</v>
      </c>
      <c r="B3220" t="s">
        <v>12</v>
      </c>
      <c r="C3220" t="str">
        <f>_xlfn.XLOOKUP(Sales_Pipeline[[#This Row],[Sales_Agent]],Sales_Teams[Sales_Agent],Sales_Teams[Manager])</f>
        <v>Melvin Marxen</v>
      </c>
      <c r="D3220" t="str">
        <f>_xlfn.XLOOKUP(Sales_Pipeline[[#This Row],[Manager]],Sales_Teams[Manager],Sales_Teams[Regional_Office])</f>
        <v>Central</v>
      </c>
      <c r="E3220" t="s">
        <v>55</v>
      </c>
      <c r="F3220" t="s">
        <v>204</v>
      </c>
      <c r="G3220" t="str">
        <f>IFERROR(_xlfn.XLOOKUP(Sales_Pipeline[[#This Row],[Account]],Accounts!$A$2:$A$86,Accounts!$F$2:$F$86),"")</f>
        <v>United States</v>
      </c>
      <c r="H3220" t="s">
        <v>82</v>
      </c>
      <c r="I3220" s="3">
        <v>42871</v>
      </c>
      <c r="J3220" s="3">
        <v>42879</v>
      </c>
      <c r="K3220" s="8" t="str">
        <f>IF(Sales_Pipeline[[#This Row],[Close_Date]]="","",TEXT(Sales_Pipeline[[#This Row],[Close_Date]],"ddd"))</f>
        <v>Wed</v>
      </c>
      <c r="L3220" s="8" t="str">
        <f>IF(Sales_Pipeline[[#This Row],[Close_Date]]="","",TEXT(Sales_Pipeline[[#This Row],[Close_Date]],"mmm"))</f>
        <v>May</v>
      </c>
      <c r="M3220" s="8" t="str">
        <f>IF(Sales_Pipeline[[#This Row],[Close_Date]]="","","Q"&amp;ROUNDUP(MONTH(Sales_Pipeline[[#This Row],[Close_Date]])/3,0))</f>
        <v>Q2</v>
      </c>
      <c r="N3220" s="2" cm="1">
        <f t="array" ref="N3220">IFERROR(_xlfn.IFS(Sales_Pipeline[[#This Row],[Deal_Stage]]="Won",_xlfn.XLOOKUP(Sales_Pipeline[[#This Row],[Product]],Products!$A$2:$A$8,Products!$C$2:$C$8),Sales_Pipeline[[#This Row],[Deal_Stage]]="Lost",_xlfn.XLOOKUP(Sales_Pipeline[[#This Row],[Product]],Products!$A$2:$A$8,Products!$C$2:$C$8)),"")</f>
        <v>1096</v>
      </c>
      <c r="O3220" s="2">
        <v>0</v>
      </c>
    </row>
    <row r="3221" spans="1:15" x14ac:dyDescent="0.3">
      <c r="A3221" t="s">
        <v>3367</v>
      </c>
      <c r="B3221" t="s">
        <v>45</v>
      </c>
      <c r="C3221" t="str">
        <f>_xlfn.XLOOKUP(Sales_Pipeline[[#This Row],[Sales_Agent]],Sales_Teams[Sales_Agent],Sales_Teams[Manager])</f>
        <v>Summer Sewald</v>
      </c>
      <c r="D3221" t="str">
        <f>_xlfn.XLOOKUP(Sales_Pipeline[[#This Row],[Manager]],Sales_Teams[Manager],Sales_Teams[Regional_Office])</f>
        <v>West</v>
      </c>
      <c r="E3221" t="s">
        <v>63</v>
      </c>
      <c r="F3221" t="s">
        <v>89</v>
      </c>
      <c r="G3221" t="str">
        <f>IFERROR(_xlfn.XLOOKUP(Sales_Pipeline[[#This Row],[Account]],Accounts!$A$2:$A$86,Accounts!$F$2:$F$86),"")</f>
        <v>United States</v>
      </c>
      <c r="H3221" t="s">
        <v>57</v>
      </c>
      <c r="I3221" s="3">
        <v>42871</v>
      </c>
      <c r="J3221" s="3">
        <v>42951</v>
      </c>
      <c r="K3221" s="8" t="str">
        <f>IF(Sales_Pipeline[[#This Row],[Close_Date]]="","",TEXT(Sales_Pipeline[[#This Row],[Close_Date]],"ddd"))</f>
        <v>Fri</v>
      </c>
      <c r="L3221" s="8" t="str">
        <f>IF(Sales_Pipeline[[#This Row],[Close_Date]]="","",TEXT(Sales_Pipeline[[#This Row],[Close_Date]],"mmm"))</f>
        <v>Aug</v>
      </c>
      <c r="M3221" s="8" t="str">
        <f>IF(Sales_Pipeline[[#This Row],[Close_Date]]="","","Q"&amp;ROUNDUP(MONTH(Sales_Pipeline[[#This Row],[Close_Date]])/3,0))</f>
        <v>Q3</v>
      </c>
      <c r="N3221" s="2" cm="1">
        <f t="array" ref="N3221">IFERROR(_xlfn.IFS(Sales_Pipeline[[#This Row],[Deal_Stage]]="Won",_xlfn.XLOOKUP(Sales_Pipeline[[#This Row],[Product]],Products!$A$2:$A$8,Products!$C$2:$C$8),Sales_Pipeline[[#This Row],[Deal_Stage]]="Lost",_xlfn.XLOOKUP(Sales_Pipeline[[#This Row],[Product]],Products!$A$2:$A$8,Products!$C$2:$C$8)),"")</f>
        <v>550</v>
      </c>
      <c r="O3221" s="2">
        <v>522</v>
      </c>
    </row>
    <row r="3222" spans="1:15" x14ac:dyDescent="0.3">
      <c r="A3222" t="s">
        <v>3368</v>
      </c>
      <c r="B3222" t="s">
        <v>35</v>
      </c>
      <c r="C3222" t="str">
        <f>_xlfn.XLOOKUP(Sales_Pipeline[[#This Row],[Sales_Agent]],Sales_Teams[Sales_Agent],Sales_Teams[Manager])</f>
        <v>Celia Rouche</v>
      </c>
      <c r="D3222" t="str">
        <f>_xlfn.XLOOKUP(Sales_Pipeline[[#This Row],[Manager]],Sales_Teams[Manager],Sales_Teams[Regional_Office])</f>
        <v>West</v>
      </c>
      <c r="E3222" t="s">
        <v>55</v>
      </c>
      <c r="G3222" t="str">
        <f>IFERROR(_xlfn.XLOOKUP(Sales_Pipeline[[#This Row],[Account]],Accounts!$A$2:$A$86,Accounts!$F$2:$F$86),"")</f>
        <v/>
      </c>
      <c r="H3222" t="s">
        <v>77</v>
      </c>
      <c r="I3222" s="3">
        <v>42871</v>
      </c>
      <c r="K3222" s="8" t="str">
        <f>IF(Sales_Pipeline[[#This Row],[Close_Date]]="","",TEXT(Sales_Pipeline[[#This Row],[Close_Date]],"ddd"))</f>
        <v/>
      </c>
      <c r="L3222" s="8" t="str">
        <f>IF(Sales_Pipeline[[#This Row],[Close_Date]]="","",TEXT(Sales_Pipeline[[#This Row],[Close_Date]],"mmm"))</f>
        <v/>
      </c>
      <c r="M3222" s="8" t="str">
        <f>IF(Sales_Pipeline[[#This Row],[Close_Date]]="","","Q"&amp;ROUNDUP(MONTH(Sales_Pipeline[[#This Row],[Close_Date]])/3,0))</f>
        <v/>
      </c>
      <c r="N3222" s="2" t="str" cm="1">
        <f t="array" ref="N3222">IFERROR(_xlfn.IFS(Sales_Pipeline[[#This Row],[Deal_Stage]]="Won",_xlfn.XLOOKUP(Sales_Pipeline[[#This Row],[Product]],Products!$A$2:$A$8,Products!$C$2:$C$8),Sales_Pipeline[[#This Row],[Deal_Stage]]="Lost",_xlfn.XLOOKUP(Sales_Pipeline[[#This Row],[Product]],Products!$A$2:$A$8,Products!$C$2:$C$8)),"")</f>
        <v/>
      </c>
      <c r="O3222" s="2">
        <v>0</v>
      </c>
    </row>
    <row r="3223" spans="1:15" x14ac:dyDescent="0.3">
      <c r="A3223" t="s">
        <v>3369</v>
      </c>
      <c r="B3223" t="s">
        <v>35</v>
      </c>
      <c r="C3223" t="str">
        <f>_xlfn.XLOOKUP(Sales_Pipeline[[#This Row],[Sales_Agent]],Sales_Teams[Sales_Agent],Sales_Teams[Manager])</f>
        <v>Celia Rouche</v>
      </c>
      <c r="D3223" t="str">
        <f>_xlfn.XLOOKUP(Sales_Pipeline[[#This Row],[Manager]],Sales_Teams[Manager],Sales_Teams[Regional_Office])</f>
        <v>West</v>
      </c>
      <c r="E3223" t="s">
        <v>61</v>
      </c>
      <c r="F3223" t="s">
        <v>166</v>
      </c>
      <c r="G3223" t="str">
        <f>IFERROR(_xlfn.XLOOKUP(Sales_Pipeline[[#This Row],[Account]],Accounts!$A$2:$A$86,Accounts!$F$2:$F$86),"")</f>
        <v>United States</v>
      </c>
      <c r="H3223" t="s">
        <v>57</v>
      </c>
      <c r="I3223" s="3">
        <v>42871</v>
      </c>
      <c r="J3223" s="3">
        <v>42967</v>
      </c>
      <c r="K3223" s="8" t="str">
        <f>IF(Sales_Pipeline[[#This Row],[Close_Date]]="","",TEXT(Sales_Pipeline[[#This Row],[Close_Date]],"ddd"))</f>
        <v>Sun</v>
      </c>
      <c r="L3223" s="8" t="str">
        <f>IF(Sales_Pipeline[[#This Row],[Close_Date]]="","",TEXT(Sales_Pipeline[[#This Row],[Close_Date]],"mmm"))</f>
        <v>Aug</v>
      </c>
      <c r="M3223" s="8" t="str">
        <f>IF(Sales_Pipeline[[#This Row],[Close_Date]]="","","Q"&amp;ROUNDUP(MONTH(Sales_Pipeline[[#This Row],[Close_Date]])/3,0))</f>
        <v>Q3</v>
      </c>
      <c r="N3223" s="2" cm="1">
        <f t="array" ref="N3223">IFERROR(_xlfn.IFS(Sales_Pipeline[[#This Row],[Deal_Stage]]="Won",_xlfn.XLOOKUP(Sales_Pipeline[[#This Row],[Product]],Products!$A$2:$A$8,Products!$C$2:$C$8),Sales_Pipeline[[#This Row],[Deal_Stage]]="Lost",_xlfn.XLOOKUP(Sales_Pipeline[[#This Row],[Product]],Products!$A$2:$A$8,Products!$C$2:$C$8)),"")</f>
        <v>55</v>
      </c>
      <c r="O3223" s="2">
        <v>54</v>
      </c>
    </row>
    <row r="3224" spans="1:15" x14ac:dyDescent="0.3">
      <c r="A3224" t="s">
        <v>3370</v>
      </c>
      <c r="B3224" t="s">
        <v>21</v>
      </c>
      <c r="C3224" t="str">
        <f>_xlfn.XLOOKUP(Sales_Pipeline[[#This Row],[Sales_Agent]],Sales_Teams[Sales_Agent],Sales_Teams[Manager])</f>
        <v>Cara Losch</v>
      </c>
      <c r="D3224" t="str">
        <f>_xlfn.XLOOKUP(Sales_Pipeline[[#This Row],[Manager]],Sales_Teams[Manager],Sales_Teams[Regional_Office])</f>
        <v>East</v>
      </c>
      <c r="E3224" t="s">
        <v>63</v>
      </c>
      <c r="G3224" t="str">
        <f>IFERROR(_xlfn.XLOOKUP(Sales_Pipeline[[#This Row],[Account]],Accounts!$A$2:$A$86,Accounts!$F$2:$F$86),"")</f>
        <v/>
      </c>
      <c r="H3224" t="s">
        <v>77</v>
      </c>
      <c r="I3224" s="3">
        <v>42871</v>
      </c>
      <c r="K3224" s="8" t="str">
        <f>IF(Sales_Pipeline[[#This Row],[Close_Date]]="","",TEXT(Sales_Pipeline[[#This Row],[Close_Date]],"ddd"))</f>
        <v/>
      </c>
      <c r="L3224" s="8" t="str">
        <f>IF(Sales_Pipeline[[#This Row],[Close_Date]]="","",TEXT(Sales_Pipeline[[#This Row],[Close_Date]],"mmm"))</f>
        <v/>
      </c>
      <c r="M3224" s="8" t="str">
        <f>IF(Sales_Pipeline[[#This Row],[Close_Date]]="","","Q"&amp;ROUNDUP(MONTH(Sales_Pipeline[[#This Row],[Close_Date]])/3,0))</f>
        <v/>
      </c>
      <c r="N3224" s="2" t="str" cm="1">
        <f t="array" ref="N3224">IFERROR(_xlfn.IFS(Sales_Pipeline[[#This Row],[Deal_Stage]]="Won",_xlfn.XLOOKUP(Sales_Pipeline[[#This Row],[Product]],Products!$A$2:$A$8,Products!$C$2:$C$8),Sales_Pipeline[[#This Row],[Deal_Stage]]="Lost",_xlfn.XLOOKUP(Sales_Pipeline[[#This Row],[Product]],Products!$A$2:$A$8,Products!$C$2:$C$8)),"")</f>
        <v/>
      </c>
      <c r="O3224" s="2">
        <v>0</v>
      </c>
    </row>
    <row r="3225" spans="1:15" x14ac:dyDescent="0.3">
      <c r="A3225" t="s">
        <v>3371</v>
      </c>
      <c r="B3225" t="s">
        <v>32</v>
      </c>
      <c r="C3225" t="str">
        <f>_xlfn.XLOOKUP(Sales_Pipeline[[#This Row],[Sales_Agent]],Sales_Teams[Sales_Agent],Sales_Teams[Manager])</f>
        <v>Celia Rouche</v>
      </c>
      <c r="D3225" t="str">
        <f>_xlfn.XLOOKUP(Sales_Pipeline[[#This Row],[Manager]],Sales_Teams[Manager],Sales_Teams[Regional_Office])</f>
        <v>West</v>
      </c>
      <c r="E3225" t="s">
        <v>76</v>
      </c>
      <c r="F3225" t="s">
        <v>66</v>
      </c>
      <c r="G3225" t="str">
        <f>IFERROR(_xlfn.XLOOKUP(Sales_Pipeline[[#This Row],[Account]],Accounts!$A$2:$A$86,Accounts!$F$2:$F$86),"")</f>
        <v>United States</v>
      </c>
      <c r="H3225" t="s">
        <v>82</v>
      </c>
      <c r="I3225" s="3">
        <v>42871</v>
      </c>
      <c r="J3225" s="3">
        <v>42882</v>
      </c>
      <c r="K3225" s="8" t="str">
        <f>IF(Sales_Pipeline[[#This Row],[Close_Date]]="","",TEXT(Sales_Pipeline[[#This Row],[Close_Date]],"ddd"))</f>
        <v>Sat</v>
      </c>
      <c r="L3225" s="8" t="str">
        <f>IF(Sales_Pipeline[[#This Row],[Close_Date]]="","",TEXT(Sales_Pipeline[[#This Row],[Close_Date]],"mmm"))</f>
        <v>May</v>
      </c>
      <c r="M3225" s="8" t="str">
        <f>IF(Sales_Pipeline[[#This Row],[Close_Date]]="","","Q"&amp;ROUNDUP(MONTH(Sales_Pipeline[[#This Row],[Close_Date]])/3,0))</f>
        <v>Q2</v>
      </c>
      <c r="N3225" s="2" cm="1">
        <f t="array" ref="N3225">IFERROR(_xlfn.IFS(Sales_Pipeline[[#This Row],[Deal_Stage]]="Won",_xlfn.XLOOKUP(Sales_Pipeline[[#This Row],[Product]],Products!$A$2:$A$8,Products!$C$2:$C$8),Sales_Pipeline[[#This Row],[Deal_Stage]]="Lost",_xlfn.XLOOKUP(Sales_Pipeline[[#This Row],[Product]],Products!$A$2:$A$8,Products!$C$2:$C$8)),"")</f>
        <v>3393</v>
      </c>
      <c r="O3225" s="2">
        <v>0</v>
      </c>
    </row>
    <row r="3226" spans="1:15" x14ac:dyDescent="0.3">
      <c r="A3226" t="s">
        <v>3372</v>
      </c>
      <c r="B3226" t="s">
        <v>32</v>
      </c>
      <c r="C3226" t="str">
        <f>_xlfn.XLOOKUP(Sales_Pipeline[[#This Row],[Sales_Agent]],Sales_Teams[Sales_Agent],Sales_Teams[Manager])</f>
        <v>Celia Rouche</v>
      </c>
      <c r="D3226" t="str">
        <f>_xlfn.XLOOKUP(Sales_Pipeline[[#This Row],[Manager]],Sales_Teams[Manager],Sales_Teams[Regional_Office])</f>
        <v>West</v>
      </c>
      <c r="E3226" t="s">
        <v>8953</v>
      </c>
      <c r="F3226" t="s">
        <v>98</v>
      </c>
      <c r="G3226" t="str">
        <f>IFERROR(_xlfn.XLOOKUP(Sales_Pipeline[[#This Row],[Account]],Accounts!$A$2:$A$86,Accounts!$F$2:$F$86),"")</f>
        <v>United States</v>
      </c>
      <c r="H3226" t="s">
        <v>57</v>
      </c>
      <c r="I3226" s="3">
        <v>42871</v>
      </c>
      <c r="J3226" s="3">
        <v>42985</v>
      </c>
      <c r="K3226" s="8" t="str">
        <f>IF(Sales_Pipeline[[#This Row],[Close_Date]]="","",TEXT(Sales_Pipeline[[#This Row],[Close_Date]],"ddd"))</f>
        <v>Thu</v>
      </c>
      <c r="L3226" s="8" t="str">
        <f>IF(Sales_Pipeline[[#This Row],[Close_Date]]="","",TEXT(Sales_Pipeline[[#This Row],[Close_Date]],"mmm"))</f>
        <v>Sep</v>
      </c>
      <c r="M3226" s="8" t="str">
        <f>IF(Sales_Pipeline[[#This Row],[Close_Date]]="","","Q"&amp;ROUNDUP(MONTH(Sales_Pipeline[[#This Row],[Close_Date]])/3,0))</f>
        <v>Q3</v>
      </c>
      <c r="N3226" s="2" cm="1">
        <f t="array" ref="N3226">IFERROR(_xlfn.IFS(Sales_Pipeline[[#This Row],[Deal_Stage]]="Won",_xlfn.XLOOKUP(Sales_Pipeline[[#This Row],[Product]],Products!$A$2:$A$8,Products!$C$2:$C$8),Sales_Pipeline[[#This Row],[Deal_Stage]]="Lost",_xlfn.XLOOKUP(Sales_Pipeline[[#This Row],[Product]],Products!$A$2:$A$8,Products!$C$2:$C$8)),"")</f>
        <v>4821</v>
      </c>
      <c r="O3226" s="2">
        <v>5154</v>
      </c>
    </row>
    <row r="3227" spans="1:15" x14ac:dyDescent="0.3">
      <c r="A3227" t="s">
        <v>3373</v>
      </c>
      <c r="B3227" t="s">
        <v>17</v>
      </c>
      <c r="C3227" t="str">
        <f>_xlfn.XLOOKUP(Sales_Pipeline[[#This Row],[Sales_Agent]],Sales_Teams[Sales_Agent],Sales_Teams[Manager])</f>
        <v>Cara Losch</v>
      </c>
      <c r="D3227" t="str">
        <f>_xlfn.XLOOKUP(Sales_Pipeline[[#This Row],[Manager]],Sales_Teams[Manager],Sales_Teams[Regional_Office])</f>
        <v>East</v>
      </c>
      <c r="E3227" t="s">
        <v>61</v>
      </c>
      <c r="F3227" t="s">
        <v>123</v>
      </c>
      <c r="G3227" t="str">
        <f>IFERROR(_xlfn.XLOOKUP(Sales_Pipeline[[#This Row],[Account]],Accounts!$A$2:$A$86,Accounts!$F$2:$F$86),"")</f>
        <v>United States</v>
      </c>
      <c r="H3227" t="s">
        <v>82</v>
      </c>
      <c r="I3227" s="3">
        <v>42871</v>
      </c>
      <c r="J3227" s="3">
        <v>42963</v>
      </c>
      <c r="K3227" s="8" t="str">
        <f>IF(Sales_Pipeline[[#This Row],[Close_Date]]="","",TEXT(Sales_Pipeline[[#This Row],[Close_Date]],"ddd"))</f>
        <v>Wed</v>
      </c>
      <c r="L3227" s="8" t="str">
        <f>IF(Sales_Pipeline[[#This Row],[Close_Date]]="","",TEXT(Sales_Pipeline[[#This Row],[Close_Date]],"mmm"))</f>
        <v>Aug</v>
      </c>
      <c r="M3227" s="8" t="str">
        <f>IF(Sales_Pipeline[[#This Row],[Close_Date]]="","","Q"&amp;ROUNDUP(MONTH(Sales_Pipeline[[#This Row],[Close_Date]])/3,0))</f>
        <v>Q3</v>
      </c>
      <c r="N3227" s="2" cm="1">
        <f t="array" ref="N3227">IFERROR(_xlfn.IFS(Sales_Pipeline[[#This Row],[Deal_Stage]]="Won",_xlfn.XLOOKUP(Sales_Pipeline[[#This Row],[Product]],Products!$A$2:$A$8,Products!$C$2:$C$8),Sales_Pipeline[[#This Row],[Deal_Stage]]="Lost",_xlfn.XLOOKUP(Sales_Pipeline[[#This Row],[Product]],Products!$A$2:$A$8,Products!$C$2:$C$8)),"")</f>
        <v>55</v>
      </c>
      <c r="O3227" s="2">
        <v>0</v>
      </c>
    </row>
    <row r="3228" spans="1:15" x14ac:dyDescent="0.3">
      <c r="A3228" t="s">
        <v>3374</v>
      </c>
      <c r="B3228" t="s">
        <v>23</v>
      </c>
      <c r="C3228" t="str">
        <f>_xlfn.XLOOKUP(Sales_Pipeline[[#This Row],[Sales_Agent]],Sales_Teams[Sales_Agent],Sales_Teams[Manager])</f>
        <v>Cara Losch</v>
      </c>
      <c r="D3228" t="str">
        <f>_xlfn.XLOOKUP(Sales_Pipeline[[#This Row],[Manager]],Sales_Teams[Manager],Sales_Teams[Regional_Office])</f>
        <v>East</v>
      </c>
      <c r="E3228" t="s">
        <v>76</v>
      </c>
      <c r="F3228" t="s">
        <v>253</v>
      </c>
      <c r="G3228" t="str">
        <f>IFERROR(_xlfn.XLOOKUP(Sales_Pipeline[[#This Row],[Account]],Accounts!$A$2:$A$86,Accounts!$F$2:$F$86),"")</f>
        <v>United States</v>
      </c>
      <c r="H3228" t="s">
        <v>57</v>
      </c>
      <c r="I3228" s="3">
        <v>42871</v>
      </c>
      <c r="J3228" s="3">
        <v>42994</v>
      </c>
      <c r="K3228" s="8" t="str">
        <f>IF(Sales_Pipeline[[#This Row],[Close_Date]]="","",TEXT(Sales_Pipeline[[#This Row],[Close_Date]],"ddd"))</f>
        <v>Sat</v>
      </c>
      <c r="L3228" s="8" t="str">
        <f>IF(Sales_Pipeline[[#This Row],[Close_Date]]="","",TEXT(Sales_Pipeline[[#This Row],[Close_Date]],"mmm"))</f>
        <v>Sep</v>
      </c>
      <c r="M3228" s="8" t="str">
        <f>IF(Sales_Pipeline[[#This Row],[Close_Date]]="","","Q"&amp;ROUNDUP(MONTH(Sales_Pipeline[[#This Row],[Close_Date]])/3,0))</f>
        <v>Q3</v>
      </c>
      <c r="N3228" s="2" cm="1">
        <f t="array" ref="N3228">IFERROR(_xlfn.IFS(Sales_Pipeline[[#This Row],[Deal_Stage]]="Won",_xlfn.XLOOKUP(Sales_Pipeline[[#This Row],[Product]],Products!$A$2:$A$8,Products!$C$2:$C$8),Sales_Pipeline[[#This Row],[Deal_Stage]]="Lost",_xlfn.XLOOKUP(Sales_Pipeline[[#This Row],[Product]],Products!$A$2:$A$8,Products!$C$2:$C$8)),"")</f>
        <v>3393</v>
      </c>
      <c r="O3228" s="2">
        <v>3483</v>
      </c>
    </row>
    <row r="3229" spans="1:15" x14ac:dyDescent="0.3">
      <c r="A3229" t="s">
        <v>3375</v>
      </c>
      <c r="B3229" t="s">
        <v>27</v>
      </c>
      <c r="C3229" t="str">
        <f>_xlfn.XLOOKUP(Sales_Pipeline[[#This Row],[Sales_Agent]],Sales_Teams[Sales_Agent],Sales_Teams[Manager])</f>
        <v>Rocco Neubert</v>
      </c>
      <c r="D3229" t="str">
        <f>_xlfn.XLOOKUP(Sales_Pipeline[[#This Row],[Manager]],Sales_Teams[Manager],Sales_Teams[Regional_Office])</f>
        <v>East</v>
      </c>
      <c r="E3229" t="s">
        <v>55</v>
      </c>
      <c r="G3229" t="str">
        <f>IFERROR(_xlfn.XLOOKUP(Sales_Pipeline[[#This Row],[Account]],Accounts!$A$2:$A$86,Accounts!$F$2:$F$86),"")</f>
        <v/>
      </c>
      <c r="H3229" t="s">
        <v>77</v>
      </c>
      <c r="I3229" s="3">
        <v>42872</v>
      </c>
      <c r="K3229" s="8" t="str">
        <f>IF(Sales_Pipeline[[#This Row],[Close_Date]]="","",TEXT(Sales_Pipeline[[#This Row],[Close_Date]],"ddd"))</f>
        <v/>
      </c>
      <c r="L3229" s="8" t="str">
        <f>IF(Sales_Pipeline[[#This Row],[Close_Date]]="","",TEXT(Sales_Pipeline[[#This Row],[Close_Date]],"mmm"))</f>
        <v/>
      </c>
      <c r="M3229" s="8" t="str">
        <f>IF(Sales_Pipeline[[#This Row],[Close_Date]]="","","Q"&amp;ROUNDUP(MONTH(Sales_Pipeline[[#This Row],[Close_Date]])/3,0))</f>
        <v/>
      </c>
      <c r="N3229" s="2" t="str" cm="1">
        <f t="array" ref="N3229">IFERROR(_xlfn.IFS(Sales_Pipeline[[#This Row],[Deal_Stage]]="Won",_xlfn.XLOOKUP(Sales_Pipeline[[#This Row],[Product]],Products!$A$2:$A$8,Products!$C$2:$C$8),Sales_Pipeline[[#This Row],[Deal_Stage]]="Lost",_xlfn.XLOOKUP(Sales_Pipeline[[#This Row],[Product]],Products!$A$2:$A$8,Products!$C$2:$C$8)),"")</f>
        <v/>
      </c>
      <c r="O3229" s="2">
        <v>0</v>
      </c>
    </row>
    <row r="3230" spans="1:15" x14ac:dyDescent="0.3">
      <c r="A3230" t="s">
        <v>3376</v>
      </c>
      <c r="B3230" t="s">
        <v>27</v>
      </c>
      <c r="C3230" t="str">
        <f>_xlfn.XLOOKUP(Sales_Pipeline[[#This Row],[Sales_Agent]],Sales_Teams[Sales_Agent],Sales_Teams[Manager])</f>
        <v>Rocco Neubert</v>
      </c>
      <c r="D3230" t="str">
        <f>_xlfn.XLOOKUP(Sales_Pipeline[[#This Row],[Manager]],Sales_Teams[Manager],Sales_Teams[Regional_Office])</f>
        <v>East</v>
      </c>
      <c r="E3230" t="s">
        <v>61</v>
      </c>
      <c r="F3230" t="s">
        <v>209</v>
      </c>
      <c r="G3230" t="str">
        <f>IFERROR(_xlfn.XLOOKUP(Sales_Pipeline[[#This Row],[Account]],Accounts!$A$2:$A$86,Accounts!$F$2:$F$86),"")</f>
        <v>United States</v>
      </c>
      <c r="H3230" t="s">
        <v>82</v>
      </c>
      <c r="I3230" s="3">
        <v>42872</v>
      </c>
      <c r="J3230" s="3">
        <v>42880</v>
      </c>
      <c r="K3230" s="8" t="str">
        <f>IF(Sales_Pipeline[[#This Row],[Close_Date]]="","",TEXT(Sales_Pipeline[[#This Row],[Close_Date]],"ddd"))</f>
        <v>Thu</v>
      </c>
      <c r="L3230" s="8" t="str">
        <f>IF(Sales_Pipeline[[#This Row],[Close_Date]]="","",TEXT(Sales_Pipeline[[#This Row],[Close_Date]],"mmm"))</f>
        <v>May</v>
      </c>
      <c r="M3230" s="8" t="str">
        <f>IF(Sales_Pipeline[[#This Row],[Close_Date]]="","","Q"&amp;ROUNDUP(MONTH(Sales_Pipeline[[#This Row],[Close_Date]])/3,0))</f>
        <v>Q2</v>
      </c>
      <c r="N3230" s="2" cm="1">
        <f t="array" ref="N3230">IFERROR(_xlfn.IFS(Sales_Pipeline[[#This Row],[Deal_Stage]]="Won",_xlfn.XLOOKUP(Sales_Pipeline[[#This Row],[Product]],Products!$A$2:$A$8,Products!$C$2:$C$8),Sales_Pipeline[[#This Row],[Deal_Stage]]="Lost",_xlfn.XLOOKUP(Sales_Pipeline[[#This Row],[Product]],Products!$A$2:$A$8,Products!$C$2:$C$8)),"")</f>
        <v>55</v>
      </c>
      <c r="O3230" s="2">
        <v>0</v>
      </c>
    </row>
    <row r="3231" spans="1:15" x14ac:dyDescent="0.3">
      <c r="A3231" t="s">
        <v>3377</v>
      </c>
      <c r="B3231" t="s">
        <v>15</v>
      </c>
      <c r="C3231" t="str">
        <f>_xlfn.XLOOKUP(Sales_Pipeline[[#This Row],[Sales_Agent]],Sales_Teams[Sales_Agent],Sales_Teams[Manager])</f>
        <v>Melvin Marxen</v>
      </c>
      <c r="D3231" t="str">
        <f>_xlfn.XLOOKUP(Sales_Pipeline[[#This Row],[Manager]],Sales_Teams[Manager],Sales_Teams[Regional_Office])</f>
        <v>Central</v>
      </c>
      <c r="E3231" t="s">
        <v>55</v>
      </c>
      <c r="F3231" t="s">
        <v>150</v>
      </c>
      <c r="G3231" t="str">
        <f>IFERROR(_xlfn.XLOOKUP(Sales_Pipeline[[#This Row],[Account]],Accounts!$A$2:$A$86,Accounts!$F$2:$F$86),"")</f>
        <v>United States</v>
      </c>
      <c r="H3231" t="s">
        <v>57</v>
      </c>
      <c r="I3231" s="3">
        <v>42872</v>
      </c>
      <c r="J3231" s="3">
        <v>42958</v>
      </c>
      <c r="K3231" s="8" t="str">
        <f>IF(Sales_Pipeline[[#This Row],[Close_Date]]="","",TEXT(Sales_Pipeline[[#This Row],[Close_Date]],"ddd"))</f>
        <v>Fri</v>
      </c>
      <c r="L3231" s="8" t="str">
        <f>IF(Sales_Pipeline[[#This Row],[Close_Date]]="","",TEXT(Sales_Pipeline[[#This Row],[Close_Date]],"mmm"))</f>
        <v>Aug</v>
      </c>
      <c r="M3231" s="8" t="str">
        <f>IF(Sales_Pipeline[[#This Row],[Close_Date]]="","","Q"&amp;ROUNDUP(MONTH(Sales_Pipeline[[#This Row],[Close_Date]])/3,0))</f>
        <v>Q3</v>
      </c>
      <c r="N3231" s="2" cm="1">
        <f t="array" ref="N3231">IFERROR(_xlfn.IFS(Sales_Pipeline[[#This Row],[Deal_Stage]]="Won",_xlfn.XLOOKUP(Sales_Pipeline[[#This Row],[Product]],Products!$A$2:$A$8,Products!$C$2:$C$8),Sales_Pipeline[[#This Row],[Deal_Stage]]="Lost",_xlfn.XLOOKUP(Sales_Pipeline[[#This Row],[Product]],Products!$A$2:$A$8,Products!$C$2:$C$8)),"")</f>
        <v>1096</v>
      </c>
      <c r="O3231" s="2">
        <v>1110</v>
      </c>
    </row>
    <row r="3232" spans="1:15" x14ac:dyDescent="0.3">
      <c r="A3232" t="s">
        <v>3378</v>
      </c>
      <c r="B3232" t="s">
        <v>28</v>
      </c>
      <c r="C3232" t="str">
        <f>_xlfn.XLOOKUP(Sales_Pipeline[[#This Row],[Sales_Agent]],Sales_Teams[Sales_Agent],Sales_Teams[Manager])</f>
        <v>Rocco Neubert</v>
      </c>
      <c r="D3232" t="str">
        <f>_xlfn.XLOOKUP(Sales_Pipeline[[#This Row],[Manager]],Sales_Teams[Manager],Sales_Teams[Regional_Office])</f>
        <v>East</v>
      </c>
      <c r="E3232" t="s">
        <v>63</v>
      </c>
      <c r="F3232" t="s">
        <v>206</v>
      </c>
      <c r="G3232" t="str">
        <f>IFERROR(_xlfn.XLOOKUP(Sales_Pipeline[[#This Row],[Account]],Accounts!$A$2:$A$86,Accounts!$F$2:$F$86),"")</f>
        <v>United States</v>
      </c>
      <c r="H3232" t="s">
        <v>57</v>
      </c>
      <c r="I3232" s="3">
        <v>42872</v>
      </c>
      <c r="J3232" s="3">
        <v>42882</v>
      </c>
      <c r="K3232" s="8" t="str">
        <f>IF(Sales_Pipeline[[#This Row],[Close_Date]]="","",TEXT(Sales_Pipeline[[#This Row],[Close_Date]],"ddd"))</f>
        <v>Sat</v>
      </c>
      <c r="L3232" s="8" t="str">
        <f>IF(Sales_Pipeline[[#This Row],[Close_Date]]="","",TEXT(Sales_Pipeline[[#This Row],[Close_Date]],"mmm"))</f>
        <v>May</v>
      </c>
      <c r="M3232" s="8" t="str">
        <f>IF(Sales_Pipeline[[#This Row],[Close_Date]]="","","Q"&amp;ROUNDUP(MONTH(Sales_Pipeline[[#This Row],[Close_Date]])/3,0))</f>
        <v>Q2</v>
      </c>
      <c r="N3232" s="2" cm="1">
        <f t="array" ref="N3232">IFERROR(_xlfn.IFS(Sales_Pipeline[[#This Row],[Deal_Stage]]="Won",_xlfn.XLOOKUP(Sales_Pipeline[[#This Row],[Product]],Products!$A$2:$A$8,Products!$C$2:$C$8),Sales_Pipeline[[#This Row],[Deal_Stage]]="Lost",_xlfn.XLOOKUP(Sales_Pipeline[[#This Row],[Product]],Products!$A$2:$A$8,Products!$C$2:$C$8)),"")</f>
        <v>550</v>
      </c>
      <c r="O3232" s="2">
        <v>441</v>
      </c>
    </row>
    <row r="3233" spans="1:15" x14ac:dyDescent="0.3">
      <c r="A3233" t="s">
        <v>3379</v>
      </c>
      <c r="B3233" t="s">
        <v>38</v>
      </c>
      <c r="C3233" t="str">
        <f>_xlfn.XLOOKUP(Sales_Pipeline[[#This Row],[Sales_Agent]],Sales_Teams[Sales_Agent],Sales_Teams[Manager])</f>
        <v>Celia Rouche</v>
      </c>
      <c r="D3233" t="str">
        <f>_xlfn.XLOOKUP(Sales_Pipeline[[#This Row],[Manager]],Sales_Teams[Manager],Sales_Teams[Regional_Office])</f>
        <v>West</v>
      </c>
      <c r="E3233" t="s">
        <v>84</v>
      </c>
      <c r="G3233" t="str">
        <f>IFERROR(_xlfn.XLOOKUP(Sales_Pipeline[[#This Row],[Account]],Accounts!$A$2:$A$86,Accounts!$F$2:$F$86),"")</f>
        <v/>
      </c>
      <c r="H3233" t="s">
        <v>77</v>
      </c>
      <c r="I3233" s="3">
        <v>42872</v>
      </c>
      <c r="K3233" s="8" t="str">
        <f>IF(Sales_Pipeline[[#This Row],[Close_Date]]="","",TEXT(Sales_Pipeline[[#This Row],[Close_Date]],"ddd"))</f>
        <v/>
      </c>
      <c r="L3233" s="8" t="str">
        <f>IF(Sales_Pipeline[[#This Row],[Close_Date]]="","",TEXT(Sales_Pipeline[[#This Row],[Close_Date]],"mmm"))</f>
        <v/>
      </c>
      <c r="M3233" s="8" t="str">
        <f>IF(Sales_Pipeline[[#This Row],[Close_Date]]="","","Q"&amp;ROUNDUP(MONTH(Sales_Pipeline[[#This Row],[Close_Date]])/3,0))</f>
        <v/>
      </c>
      <c r="N3233" s="2" t="str" cm="1">
        <f t="array" ref="N3233">IFERROR(_xlfn.IFS(Sales_Pipeline[[#This Row],[Deal_Stage]]="Won",_xlfn.XLOOKUP(Sales_Pipeline[[#This Row],[Product]],Products!$A$2:$A$8,Products!$C$2:$C$8),Sales_Pipeline[[#This Row],[Deal_Stage]]="Lost",_xlfn.XLOOKUP(Sales_Pipeline[[#This Row],[Product]],Products!$A$2:$A$8,Products!$C$2:$C$8)),"")</f>
        <v/>
      </c>
      <c r="O3233" s="2">
        <v>0</v>
      </c>
    </row>
    <row r="3234" spans="1:15" x14ac:dyDescent="0.3">
      <c r="A3234" t="s">
        <v>3380</v>
      </c>
      <c r="B3234" t="s">
        <v>38</v>
      </c>
      <c r="C3234" t="str">
        <f>_xlfn.XLOOKUP(Sales_Pipeline[[#This Row],[Sales_Agent]],Sales_Teams[Sales_Agent],Sales_Teams[Manager])</f>
        <v>Celia Rouche</v>
      </c>
      <c r="D3234" t="str">
        <f>_xlfn.XLOOKUP(Sales_Pipeline[[#This Row],[Manager]],Sales_Teams[Manager],Sales_Teams[Regional_Office])</f>
        <v>West</v>
      </c>
      <c r="E3234" t="s">
        <v>63</v>
      </c>
      <c r="F3234" t="s">
        <v>330</v>
      </c>
      <c r="G3234" t="str">
        <f>IFERROR(_xlfn.XLOOKUP(Sales_Pipeline[[#This Row],[Account]],Accounts!$A$2:$A$86,Accounts!$F$2:$F$86),"")</f>
        <v>Korea</v>
      </c>
      <c r="H3234" t="s">
        <v>57</v>
      </c>
      <c r="I3234" s="3">
        <v>42872</v>
      </c>
      <c r="J3234" s="3">
        <v>42955</v>
      </c>
      <c r="K3234" s="8" t="str">
        <f>IF(Sales_Pipeline[[#This Row],[Close_Date]]="","",TEXT(Sales_Pipeline[[#This Row],[Close_Date]],"ddd"))</f>
        <v>Tue</v>
      </c>
      <c r="L3234" s="8" t="str">
        <f>IF(Sales_Pipeline[[#This Row],[Close_Date]]="","",TEXT(Sales_Pipeline[[#This Row],[Close_Date]],"mmm"))</f>
        <v>Aug</v>
      </c>
      <c r="M3234" s="8" t="str">
        <f>IF(Sales_Pipeline[[#This Row],[Close_Date]]="","","Q"&amp;ROUNDUP(MONTH(Sales_Pipeline[[#This Row],[Close_Date]])/3,0))</f>
        <v>Q3</v>
      </c>
      <c r="N3234" s="2" cm="1">
        <f t="array" ref="N3234">IFERROR(_xlfn.IFS(Sales_Pipeline[[#This Row],[Deal_Stage]]="Won",_xlfn.XLOOKUP(Sales_Pipeline[[#This Row],[Product]],Products!$A$2:$A$8,Products!$C$2:$C$8),Sales_Pipeline[[#This Row],[Deal_Stage]]="Lost",_xlfn.XLOOKUP(Sales_Pipeline[[#This Row],[Product]],Products!$A$2:$A$8,Products!$C$2:$C$8)),"")</f>
        <v>550</v>
      </c>
      <c r="O3234" s="2">
        <v>553</v>
      </c>
    </row>
    <row r="3235" spans="1:15" x14ac:dyDescent="0.3">
      <c r="A3235" t="s">
        <v>3381</v>
      </c>
      <c r="B3235" t="s">
        <v>36</v>
      </c>
      <c r="C3235" t="str">
        <f>_xlfn.XLOOKUP(Sales_Pipeline[[#This Row],[Sales_Agent]],Sales_Teams[Sales_Agent],Sales_Teams[Manager])</f>
        <v>Celia Rouche</v>
      </c>
      <c r="D3235" t="str">
        <f>_xlfn.XLOOKUP(Sales_Pipeline[[#This Row],[Manager]],Sales_Teams[Manager],Sales_Teams[Regional_Office])</f>
        <v>West</v>
      </c>
      <c r="E3235" t="s">
        <v>76</v>
      </c>
      <c r="F3235" t="s">
        <v>92</v>
      </c>
      <c r="G3235" t="str">
        <f>IFERROR(_xlfn.XLOOKUP(Sales_Pipeline[[#This Row],[Account]],Accounts!$A$2:$A$86,Accounts!$F$2:$F$86),"")</f>
        <v>United States</v>
      </c>
      <c r="H3235" t="s">
        <v>57</v>
      </c>
      <c r="I3235" s="3">
        <v>42872</v>
      </c>
      <c r="J3235" s="3">
        <v>42890</v>
      </c>
      <c r="K3235" s="8" t="str">
        <f>IF(Sales_Pipeline[[#This Row],[Close_Date]]="","",TEXT(Sales_Pipeline[[#This Row],[Close_Date]],"ddd"))</f>
        <v>Sun</v>
      </c>
      <c r="L3235" s="8" t="str">
        <f>IF(Sales_Pipeline[[#This Row],[Close_Date]]="","",TEXT(Sales_Pipeline[[#This Row],[Close_Date]],"mmm"))</f>
        <v>Jun</v>
      </c>
      <c r="M3235" s="8" t="str">
        <f>IF(Sales_Pipeline[[#This Row],[Close_Date]]="","","Q"&amp;ROUNDUP(MONTH(Sales_Pipeline[[#This Row],[Close_Date]])/3,0))</f>
        <v>Q2</v>
      </c>
      <c r="N3235" s="2" cm="1">
        <f t="array" ref="N3235">IFERROR(_xlfn.IFS(Sales_Pipeline[[#This Row],[Deal_Stage]]="Won",_xlfn.XLOOKUP(Sales_Pipeline[[#This Row],[Product]],Products!$A$2:$A$8,Products!$C$2:$C$8),Sales_Pipeline[[#This Row],[Deal_Stage]]="Lost",_xlfn.XLOOKUP(Sales_Pipeline[[#This Row],[Product]],Products!$A$2:$A$8,Products!$C$2:$C$8)),"")</f>
        <v>3393</v>
      </c>
      <c r="O3235" s="2">
        <v>3624</v>
      </c>
    </row>
    <row r="3236" spans="1:15" x14ac:dyDescent="0.3">
      <c r="A3236" t="s">
        <v>3382</v>
      </c>
      <c r="B3236" t="s">
        <v>10</v>
      </c>
      <c r="C3236" t="str">
        <f>_xlfn.XLOOKUP(Sales_Pipeline[[#This Row],[Sales_Agent]],Sales_Teams[Sales_Agent],Sales_Teams[Manager])</f>
        <v>Melvin Marxen</v>
      </c>
      <c r="D3236" t="str">
        <f>_xlfn.XLOOKUP(Sales_Pipeline[[#This Row],[Manager]],Sales_Teams[Manager],Sales_Teams[Regional_Office])</f>
        <v>Central</v>
      </c>
      <c r="E3236" t="s">
        <v>63</v>
      </c>
      <c r="F3236" t="s">
        <v>81</v>
      </c>
      <c r="G3236" t="str">
        <f>IFERROR(_xlfn.XLOOKUP(Sales_Pipeline[[#This Row],[Account]],Accounts!$A$2:$A$86,Accounts!$F$2:$F$86),"")</f>
        <v>Italy</v>
      </c>
      <c r="H3236" t="s">
        <v>82</v>
      </c>
      <c r="I3236" s="3">
        <v>42872</v>
      </c>
      <c r="J3236" s="3">
        <v>42886</v>
      </c>
      <c r="K3236" s="8" t="str">
        <f>IF(Sales_Pipeline[[#This Row],[Close_Date]]="","",TEXT(Sales_Pipeline[[#This Row],[Close_Date]],"ddd"))</f>
        <v>Wed</v>
      </c>
      <c r="L3236" s="8" t="str">
        <f>IF(Sales_Pipeline[[#This Row],[Close_Date]]="","",TEXT(Sales_Pipeline[[#This Row],[Close_Date]],"mmm"))</f>
        <v>May</v>
      </c>
      <c r="M3236" s="8" t="str">
        <f>IF(Sales_Pipeline[[#This Row],[Close_Date]]="","","Q"&amp;ROUNDUP(MONTH(Sales_Pipeline[[#This Row],[Close_Date]])/3,0))</f>
        <v>Q2</v>
      </c>
      <c r="N3236" s="2" cm="1">
        <f t="array" ref="N3236">IFERROR(_xlfn.IFS(Sales_Pipeline[[#This Row],[Deal_Stage]]="Won",_xlfn.XLOOKUP(Sales_Pipeline[[#This Row],[Product]],Products!$A$2:$A$8,Products!$C$2:$C$8),Sales_Pipeline[[#This Row],[Deal_Stage]]="Lost",_xlfn.XLOOKUP(Sales_Pipeline[[#This Row],[Product]],Products!$A$2:$A$8,Products!$C$2:$C$8)),"")</f>
        <v>550</v>
      </c>
      <c r="O3236" s="2">
        <v>0</v>
      </c>
    </row>
    <row r="3237" spans="1:15" x14ac:dyDescent="0.3">
      <c r="A3237" t="s">
        <v>3383</v>
      </c>
      <c r="B3237" t="s">
        <v>43</v>
      </c>
      <c r="C3237" t="str">
        <f>_xlfn.XLOOKUP(Sales_Pipeline[[#This Row],[Sales_Agent]],Sales_Teams[Sales_Agent],Sales_Teams[Manager])</f>
        <v>Summer Sewald</v>
      </c>
      <c r="D3237" t="str">
        <f>_xlfn.XLOOKUP(Sales_Pipeline[[#This Row],[Manager]],Sales_Teams[Manager],Sales_Teams[Regional_Office])</f>
        <v>West</v>
      </c>
      <c r="E3237" t="s">
        <v>8953</v>
      </c>
      <c r="F3237" t="s">
        <v>211</v>
      </c>
      <c r="G3237" t="str">
        <f>IFERROR(_xlfn.XLOOKUP(Sales_Pipeline[[#This Row],[Account]],Accounts!$A$2:$A$86,Accounts!$F$2:$F$86),"")</f>
        <v>United States</v>
      </c>
      <c r="H3237" t="s">
        <v>82</v>
      </c>
      <c r="I3237" s="3">
        <v>42872</v>
      </c>
      <c r="J3237" s="3">
        <v>42969</v>
      </c>
      <c r="K3237" s="8" t="str">
        <f>IF(Sales_Pipeline[[#This Row],[Close_Date]]="","",TEXT(Sales_Pipeline[[#This Row],[Close_Date]],"ddd"))</f>
        <v>Tue</v>
      </c>
      <c r="L3237" s="8" t="str">
        <f>IF(Sales_Pipeline[[#This Row],[Close_Date]]="","",TEXT(Sales_Pipeline[[#This Row],[Close_Date]],"mmm"))</f>
        <v>Aug</v>
      </c>
      <c r="M3237" s="8" t="str">
        <f>IF(Sales_Pipeline[[#This Row],[Close_Date]]="","","Q"&amp;ROUNDUP(MONTH(Sales_Pipeline[[#This Row],[Close_Date]])/3,0))</f>
        <v>Q3</v>
      </c>
      <c r="N3237" s="2" cm="1">
        <f t="array" ref="N3237">IFERROR(_xlfn.IFS(Sales_Pipeline[[#This Row],[Deal_Stage]]="Won",_xlfn.XLOOKUP(Sales_Pipeline[[#This Row],[Product]],Products!$A$2:$A$8,Products!$C$2:$C$8),Sales_Pipeline[[#This Row],[Deal_Stage]]="Lost",_xlfn.XLOOKUP(Sales_Pipeline[[#This Row],[Product]],Products!$A$2:$A$8,Products!$C$2:$C$8)),"")</f>
        <v>4821</v>
      </c>
      <c r="O3237" s="2">
        <v>0</v>
      </c>
    </row>
    <row r="3238" spans="1:15" x14ac:dyDescent="0.3">
      <c r="A3238" t="s">
        <v>3384</v>
      </c>
      <c r="B3238" t="s">
        <v>42</v>
      </c>
      <c r="C3238" t="str">
        <f>_xlfn.XLOOKUP(Sales_Pipeline[[#This Row],[Sales_Agent]],Sales_Teams[Sales_Agent],Sales_Teams[Manager])</f>
        <v>Summer Sewald</v>
      </c>
      <c r="D3238" t="str">
        <f>_xlfn.XLOOKUP(Sales_Pipeline[[#This Row],[Manager]],Sales_Teams[Manager],Sales_Teams[Regional_Office])</f>
        <v>West</v>
      </c>
      <c r="E3238" t="s">
        <v>76</v>
      </c>
      <c r="F3238" t="s">
        <v>120</v>
      </c>
      <c r="G3238" t="str">
        <f>IFERROR(_xlfn.XLOOKUP(Sales_Pipeline[[#This Row],[Account]],Accounts!$A$2:$A$86,Accounts!$F$2:$F$86),"")</f>
        <v>United States</v>
      </c>
      <c r="H3238" t="s">
        <v>77</v>
      </c>
      <c r="I3238" s="3">
        <v>42872</v>
      </c>
      <c r="K3238" s="8" t="str">
        <f>IF(Sales_Pipeline[[#This Row],[Close_Date]]="","",TEXT(Sales_Pipeline[[#This Row],[Close_Date]],"ddd"))</f>
        <v/>
      </c>
      <c r="L3238" s="8" t="str">
        <f>IF(Sales_Pipeline[[#This Row],[Close_Date]]="","",TEXT(Sales_Pipeline[[#This Row],[Close_Date]],"mmm"))</f>
        <v/>
      </c>
      <c r="M3238" s="8" t="str">
        <f>IF(Sales_Pipeline[[#This Row],[Close_Date]]="","","Q"&amp;ROUNDUP(MONTH(Sales_Pipeline[[#This Row],[Close_Date]])/3,0))</f>
        <v/>
      </c>
      <c r="N3238" s="2" t="str" cm="1">
        <f t="array" ref="N3238">IFERROR(_xlfn.IFS(Sales_Pipeline[[#This Row],[Deal_Stage]]="Won",_xlfn.XLOOKUP(Sales_Pipeline[[#This Row],[Product]],Products!$A$2:$A$8,Products!$C$2:$C$8),Sales_Pipeline[[#This Row],[Deal_Stage]]="Lost",_xlfn.XLOOKUP(Sales_Pipeline[[#This Row],[Product]],Products!$A$2:$A$8,Products!$C$2:$C$8)),"")</f>
        <v/>
      </c>
      <c r="O3238" s="2">
        <v>0</v>
      </c>
    </row>
    <row r="3239" spans="1:15" x14ac:dyDescent="0.3">
      <c r="A3239" t="s">
        <v>3385</v>
      </c>
      <c r="B3239" t="s">
        <v>8</v>
      </c>
      <c r="C3239" t="str">
        <f>_xlfn.XLOOKUP(Sales_Pipeline[[#This Row],[Sales_Agent]],Sales_Teams[Sales_Agent],Sales_Teams[Manager])</f>
        <v>Dustin Brinkmann</v>
      </c>
      <c r="D3239" t="str">
        <f>_xlfn.XLOOKUP(Sales_Pipeline[[#This Row],[Manager]],Sales_Teams[Manager],Sales_Teams[Regional_Office])</f>
        <v>Central</v>
      </c>
      <c r="E3239" t="s">
        <v>61</v>
      </c>
      <c r="F3239" t="s">
        <v>118</v>
      </c>
      <c r="G3239" t="str">
        <f>IFERROR(_xlfn.XLOOKUP(Sales_Pipeline[[#This Row],[Account]],Accounts!$A$2:$A$86,Accounts!$F$2:$F$86),"")</f>
        <v>United States</v>
      </c>
      <c r="H3239" t="s">
        <v>82</v>
      </c>
      <c r="I3239" s="3">
        <v>42872</v>
      </c>
      <c r="J3239" s="3">
        <v>42955</v>
      </c>
      <c r="K3239" s="8" t="str">
        <f>IF(Sales_Pipeline[[#This Row],[Close_Date]]="","",TEXT(Sales_Pipeline[[#This Row],[Close_Date]],"ddd"))</f>
        <v>Tue</v>
      </c>
      <c r="L3239" s="8" t="str">
        <f>IF(Sales_Pipeline[[#This Row],[Close_Date]]="","",TEXT(Sales_Pipeline[[#This Row],[Close_Date]],"mmm"))</f>
        <v>Aug</v>
      </c>
      <c r="M3239" s="8" t="str">
        <f>IF(Sales_Pipeline[[#This Row],[Close_Date]]="","","Q"&amp;ROUNDUP(MONTH(Sales_Pipeline[[#This Row],[Close_Date]])/3,0))</f>
        <v>Q3</v>
      </c>
      <c r="N3239" s="2" cm="1">
        <f t="array" ref="N3239">IFERROR(_xlfn.IFS(Sales_Pipeline[[#This Row],[Deal_Stage]]="Won",_xlfn.XLOOKUP(Sales_Pipeline[[#This Row],[Product]],Products!$A$2:$A$8,Products!$C$2:$C$8),Sales_Pipeline[[#This Row],[Deal_Stage]]="Lost",_xlfn.XLOOKUP(Sales_Pipeline[[#This Row],[Product]],Products!$A$2:$A$8,Products!$C$2:$C$8)),"")</f>
        <v>55</v>
      </c>
      <c r="O3239" s="2">
        <v>0</v>
      </c>
    </row>
    <row r="3240" spans="1:15" x14ac:dyDescent="0.3">
      <c r="A3240" t="s">
        <v>3386</v>
      </c>
      <c r="B3240" t="s">
        <v>37</v>
      </c>
      <c r="C3240" t="str">
        <f>_xlfn.XLOOKUP(Sales_Pipeline[[#This Row],[Sales_Agent]],Sales_Teams[Sales_Agent],Sales_Teams[Manager])</f>
        <v>Celia Rouche</v>
      </c>
      <c r="D3240" t="str">
        <f>_xlfn.XLOOKUP(Sales_Pipeline[[#This Row],[Manager]],Sales_Teams[Manager],Sales_Teams[Regional_Office])</f>
        <v>West</v>
      </c>
      <c r="E3240" t="s">
        <v>8953</v>
      </c>
      <c r="F3240" t="s">
        <v>114</v>
      </c>
      <c r="G3240" t="str">
        <f>IFERROR(_xlfn.XLOOKUP(Sales_Pipeline[[#This Row],[Account]],Accounts!$A$2:$A$86,Accounts!$F$2:$F$86),"")</f>
        <v>United States</v>
      </c>
      <c r="H3240" t="s">
        <v>77</v>
      </c>
      <c r="I3240" s="3">
        <v>42872</v>
      </c>
      <c r="K3240" s="8" t="str">
        <f>IF(Sales_Pipeline[[#This Row],[Close_Date]]="","",TEXT(Sales_Pipeline[[#This Row],[Close_Date]],"ddd"))</f>
        <v/>
      </c>
      <c r="L3240" s="8" t="str">
        <f>IF(Sales_Pipeline[[#This Row],[Close_Date]]="","",TEXT(Sales_Pipeline[[#This Row],[Close_Date]],"mmm"))</f>
        <v/>
      </c>
      <c r="M3240" s="8" t="str">
        <f>IF(Sales_Pipeline[[#This Row],[Close_Date]]="","","Q"&amp;ROUNDUP(MONTH(Sales_Pipeline[[#This Row],[Close_Date]])/3,0))</f>
        <v/>
      </c>
      <c r="N3240" s="2" t="str" cm="1">
        <f t="array" ref="N3240">IFERROR(_xlfn.IFS(Sales_Pipeline[[#This Row],[Deal_Stage]]="Won",_xlfn.XLOOKUP(Sales_Pipeline[[#This Row],[Product]],Products!$A$2:$A$8,Products!$C$2:$C$8),Sales_Pipeline[[#This Row],[Deal_Stage]]="Lost",_xlfn.XLOOKUP(Sales_Pipeline[[#This Row],[Product]],Products!$A$2:$A$8,Products!$C$2:$C$8)),"")</f>
        <v/>
      </c>
      <c r="O3240" s="2">
        <v>0</v>
      </c>
    </row>
    <row r="3241" spans="1:15" x14ac:dyDescent="0.3">
      <c r="A3241" t="s">
        <v>3387</v>
      </c>
      <c r="B3241" t="s">
        <v>37</v>
      </c>
      <c r="C3241" t="str">
        <f>_xlfn.XLOOKUP(Sales_Pipeline[[#This Row],[Sales_Agent]],Sales_Teams[Sales_Agent],Sales_Teams[Manager])</f>
        <v>Celia Rouche</v>
      </c>
      <c r="D3241" t="str">
        <f>_xlfn.XLOOKUP(Sales_Pipeline[[#This Row],[Manager]],Sales_Teams[Manager],Sales_Teams[Regional_Office])</f>
        <v>West</v>
      </c>
      <c r="E3241" t="s">
        <v>8953</v>
      </c>
      <c r="F3241" t="s">
        <v>216</v>
      </c>
      <c r="G3241" t="str">
        <f>IFERROR(_xlfn.XLOOKUP(Sales_Pipeline[[#This Row],[Account]],Accounts!$A$2:$A$86,Accounts!$F$2:$F$86),"")</f>
        <v>United States</v>
      </c>
      <c r="H3241" t="s">
        <v>82</v>
      </c>
      <c r="I3241" s="3">
        <v>42872</v>
      </c>
      <c r="J3241" s="3">
        <v>42959</v>
      </c>
      <c r="K3241" s="8" t="str">
        <f>IF(Sales_Pipeline[[#This Row],[Close_Date]]="","",TEXT(Sales_Pipeline[[#This Row],[Close_Date]],"ddd"))</f>
        <v>Sat</v>
      </c>
      <c r="L3241" s="8" t="str">
        <f>IF(Sales_Pipeline[[#This Row],[Close_Date]]="","",TEXT(Sales_Pipeline[[#This Row],[Close_Date]],"mmm"))</f>
        <v>Aug</v>
      </c>
      <c r="M3241" s="8" t="str">
        <f>IF(Sales_Pipeline[[#This Row],[Close_Date]]="","","Q"&amp;ROUNDUP(MONTH(Sales_Pipeline[[#This Row],[Close_Date]])/3,0))</f>
        <v>Q3</v>
      </c>
      <c r="N3241" s="2" cm="1">
        <f t="array" ref="N3241">IFERROR(_xlfn.IFS(Sales_Pipeline[[#This Row],[Deal_Stage]]="Won",_xlfn.XLOOKUP(Sales_Pipeline[[#This Row],[Product]],Products!$A$2:$A$8,Products!$C$2:$C$8),Sales_Pipeline[[#This Row],[Deal_Stage]]="Lost",_xlfn.XLOOKUP(Sales_Pipeline[[#This Row],[Product]],Products!$A$2:$A$8,Products!$C$2:$C$8)),"")</f>
        <v>4821</v>
      </c>
      <c r="O3241" s="2">
        <v>0</v>
      </c>
    </row>
    <row r="3242" spans="1:15" x14ac:dyDescent="0.3">
      <c r="A3242" t="s">
        <v>3388</v>
      </c>
      <c r="B3242" t="s">
        <v>37</v>
      </c>
      <c r="C3242" t="str">
        <f>_xlfn.XLOOKUP(Sales_Pipeline[[#This Row],[Sales_Agent]],Sales_Teams[Sales_Agent],Sales_Teams[Manager])</f>
        <v>Celia Rouche</v>
      </c>
      <c r="D3242" t="str">
        <f>_xlfn.XLOOKUP(Sales_Pipeline[[#This Row],[Manager]],Sales_Teams[Manager],Sales_Teams[Regional_Office])</f>
        <v>West</v>
      </c>
      <c r="E3242" t="s">
        <v>61</v>
      </c>
      <c r="F3242" t="s">
        <v>70</v>
      </c>
      <c r="G3242" t="str">
        <f>IFERROR(_xlfn.XLOOKUP(Sales_Pipeline[[#This Row],[Account]],Accounts!$A$2:$A$86,Accounts!$F$2:$F$86),"")</f>
        <v>United States</v>
      </c>
      <c r="H3242" t="s">
        <v>82</v>
      </c>
      <c r="I3242" s="3">
        <v>42872</v>
      </c>
      <c r="J3242" s="3">
        <v>42965</v>
      </c>
      <c r="K3242" s="8" t="str">
        <f>IF(Sales_Pipeline[[#This Row],[Close_Date]]="","",TEXT(Sales_Pipeline[[#This Row],[Close_Date]],"ddd"))</f>
        <v>Fri</v>
      </c>
      <c r="L3242" s="8" t="str">
        <f>IF(Sales_Pipeline[[#This Row],[Close_Date]]="","",TEXT(Sales_Pipeline[[#This Row],[Close_Date]],"mmm"))</f>
        <v>Aug</v>
      </c>
      <c r="M3242" s="8" t="str">
        <f>IF(Sales_Pipeline[[#This Row],[Close_Date]]="","","Q"&amp;ROUNDUP(MONTH(Sales_Pipeline[[#This Row],[Close_Date]])/3,0))</f>
        <v>Q3</v>
      </c>
      <c r="N3242" s="2" cm="1">
        <f t="array" ref="N3242">IFERROR(_xlfn.IFS(Sales_Pipeline[[#This Row],[Deal_Stage]]="Won",_xlfn.XLOOKUP(Sales_Pipeline[[#This Row],[Product]],Products!$A$2:$A$8,Products!$C$2:$C$8),Sales_Pipeline[[#This Row],[Deal_Stage]]="Lost",_xlfn.XLOOKUP(Sales_Pipeline[[#This Row],[Product]],Products!$A$2:$A$8,Products!$C$2:$C$8)),"")</f>
        <v>55</v>
      </c>
      <c r="O3242" s="2">
        <v>0</v>
      </c>
    </row>
    <row r="3243" spans="1:15" x14ac:dyDescent="0.3">
      <c r="A3243" t="s">
        <v>3389</v>
      </c>
      <c r="B3243" t="s">
        <v>37</v>
      </c>
      <c r="C3243" t="str">
        <f>_xlfn.XLOOKUP(Sales_Pipeline[[#This Row],[Sales_Agent]],Sales_Teams[Sales_Agent],Sales_Teams[Manager])</f>
        <v>Celia Rouche</v>
      </c>
      <c r="D3243" t="str">
        <f>_xlfn.XLOOKUP(Sales_Pipeline[[#This Row],[Manager]],Sales_Teams[Manager],Sales_Teams[Regional_Office])</f>
        <v>West</v>
      </c>
      <c r="E3243" t="s">
        <v>8953</v>
      </c>
      <c r="F3243" t="s">
        <v>145</v>
      </c>
      <c r="G3243" t="str">
        <f>IFERROR(_xlfn.XLOOKUP(Sales_Pipeline[[#This Row],[Account]],Accounts!$A$2:$A$86,Accounts!$F$2:$F$86),"")</f>
        <v>United States</v>
      </c>
      <c r="H3243" t="s">
        <v>57</v>
      </c>
      <c r="I3243" s="3">
        <v>42872</v>
      </c>
      <c r="J3243" s="3">
        <v>42965</v>
      </c>
      <c r="K3243" s="8" t="str">
        <f>IF(Sales_Pipeline[[#This Row],[Close_Date]]="","",TEXT(Sales_Pipeline[[#This Row],[Close_Date]],"ddd"))</f>
        <v>Fri</v>
      </c>
      <c r="L3243" s="8" t="str">
        <f>IF(Sales_Pipeline[[#This Row],[Close_Date]]="","",TEXT(Sales_Pipeline[[#This Row],[Close_Date]],"mmm"))</f>
        <v>Aug</v>
      </c>
      <c r="M3243" s="8" t="str">
        <f>IF(Sales_Pipeline[[#This Row],[Close_Date]]="","","Q"&amp;ROUNDUP(MONTH(Sales_Pipeline[[#This Row],[Close_Date]])/3,0))</f>
        <v>Q3</v>
      </c>
      <c r="N3243" s="2" cm="1">
        <f t="array" ref="N3243">IFERROR(_xlfn.IFS(Sales_Pipeline[[#This Row],[Deal_Stage]]="Won",_xlfn.XLOOKUP(Sales_Pipeline[[#This Row],[Product]],Products!$A$2:$A$8,Products!$C$2:$C$8),Sales_Pipeline[[#This Row],[Deal_Stage]]="Lost",_xlfn.XLOOKUP(Sales_Pipeline[[#This Row],[Product]],Products!$A$2:$A$8,Products!$C$2:$C$8)),"")</f>
        <v>4821</v>
      </c>
      <c r="O3243" s="2">
        <v>4644</v>
      </c>
    </row>
    <row r="3244" spans="1:15" x14ac:dyDescent="0.3">
      <c r="A3244" t="s">
        <v>3390</v>
      </c>
      <c r="B3244" t="s">
        <v>21</v>
      </c>
      <c r="C3244" t="str">
        <f>_xlfn.XLOOKUP(Sales_Pipeline[[#This Row],[Sales_Agent]],Sales_Teams[Sales_Agent],Sales_Teams[Manager])</f>
        <v>Cara Losch</v>
      </c>
      <c r="D3244" t="str">
        <f>_xlfn.XLOOKUP(Sales_Pipeline[[#This Row],[Manager]],Sales_Teams[Manager],Sales_Teams[Regional_Office])</f>
        <v>East</v>
      </c>
      <c r="E3244" t="s">
        <v>61</v>
      </c>
      <c r="F3244" t="s">
        <v>206</v>
      </c>
      <c r="G3244" t="str">
        <f>IFERROR(_xlfn.XLOOKUP(Sales_Pipeline[[#This Row],[Account]],Accounts!$A$2:$A$86,Accounts!$F$2:$F$86),"")</f>
        <v>United States</v>
      </c>
      <c r="H3244" t="s">
        <v>82</v>
      </c>
      <c r="I3244" s="3">
        <v>42872</v>
      </c>
      <c r="J3244" s="3">
        <v>42884</v>
      </c>
      <c r="K3244" s="8" t="str">
        <f>IF(Sales_Pipeline[[#This Row],[Close_Date]]="","",TEXT(Sales_Pipeline[[#This Row],[Close_Date]],"ddd"))</f>
        <v>Mon</v>
      </c>
      <c r="L3244" s="8" t="str">
        <f>IF(Sales_Pipeline[[#This Row],[Close_Date]]="","",TEXT(Sales_Pipeline[[#This Row],[Close_Date]],"mmm"))</f>
        <v>May</v>
      </c>
      <c r="M3244" s="8" t="str">
        <f>IF(Sales_Pipeline[[#This Row],[Close_Date]]="","","Q"&amp;ROUNDUP(MONTH(Sales_Pipeline[[#This Row],[Close_Date]])/3,0))</f>
        <v>Q2</v>
      </c>
      <c r="N3244" s="2" cm="1">
        <f t="array" ref="N3244">IFERROR(_xlfn.IFS(Sales_Pipeline[[#This Row],[Deal_Stage]]="Won",_xlfn.XLOOKUP(Sales_Pipeline[[#This Row],[Product]],Products!$A$2:$A$8,Products!$C$2:$C$8),Sales_Pipeline[[#This Row],[Deal_Stage]]="Lost",_xlfn.XLOOKUP(Sales_Pipeline[[#This Row],[Product]],Products!$A$2:$A$8,Products!$C$2:$C$8)),"")</f>
        <v>55</v>
      </c>
      <c r="O3244" s="2">
        <v>0</v>
      </c>
    </row>
    <row r="3245" spans="1:15" x14ac:dyDescent="0.3">
      <c r="A3245" t="s">
        <v>3391</v>
      </c>
      <c r="B3245" t="s">
        <v>7</v>
      </c>
      <c r="C3245" t="str">
        <f>_xlfn.XLOOKUP(Sales_Pipeline[[#This Row],[Sales_Agent]],Sales_Teams[Sales_Agent],Sales_Teams[Manager])</f>
        <v>Dustin Brinkmann</v>
      </c>
      <c r="D3245" t="str">
        <f>_xlfn.XLOOKUP(Sales_Pipeline[[#This Row],[Manager]],Sales_Teams[Manager],Sales_Teams[Regional_Office])</f>
        <v>Central</v>
      </c>
      <c r="E3245" t="s">
        <v>61</v>
      </c>
      <c r="F3245" t="s">
        <v>64</v>
      </c>
      <c r="G3245" t="str">
        <f>IFERROR(_xlfn.XLOOKUP(Sales_Pipeline[[#This Row],[Account]],Accounts!$A$2:$A$86,Accounts!$F$2:$F$86),"")</f>
        <v>United States</v>
      </c>
      <c r="H3245" t="s">
        <v>57</v>
      </c>
      <c r="I3245" s="3">
        <v>42872</v>
      </c>
      <c r="J3245" s="3">
        <v>42998</v>
      </c>
      <c r="K3245" s="8" t="str">
        <f>IF(Sales_Pipeline[[#This Row],[Close_Date]]="","",TEXT(Sales_Pipeline[[#This Row],[Close_Date]],"ddd"))</f>
        <v>Wed</v>
      </c>
      <c r="L3245" s="8" t="str">
        <f>IF(Sales_Pipeline[[#This Row],[Close_Date]]="","",TEXT(Sales_Pipeline[[#This Row],[Close_Date]],"mmm"))</f>
        <v>Sep</v>
      </c>
      <c r="M3245" s="8" t="str">
        <f>IF(Sales_Pipeline[[#This Row],[Close_Date]]="","","Q"&amp;ROUNDUP(MONTH(Sales_Pipeline[[#This Row],[Close_Date]])/3,0))</f>
        <v>Q3</v>
      </c>
      <c r="N3245" s="2" cm="1">
        <f t="array" ref="N3245">IFERROR(_xlfn.IFS(Sales_Pipeline[[#This Row],[Deal_Stage]]="Won",_xlfn.XLOOKUP(Sales_Pipeline[[#This Row],[Product]],Products!$A$2:$A$8,Products!$C$2:$C$8),Sales_Pipeline[[#This Row],[Deal_Stage]]="Lost",_xlfn.XLOOKUP(Sales_Pipeline[[#This Row],[Product]],Products!$A$2:$A$8,Products!$C$2:$C$8)),"")</f>
        <v>55</v>
      </c>
      <c r="O3245" s="2">
        <v>51</v>
      </c>
    </row>
    <row r="3246" spans="1:15" x14ac:dyDescent="0.3">
      <c r="A3246" t="s">
        <v>3392</v>
      </c>
      <c r="B3246" t="s">
        <v>32</v>
      </c>
      <c r="C3246" t="str">
        <f>_xlfn.XLOOKUP(Sales_Pipeline[[#This Row],[Sales_Agent]],Sales_Teams[Sales_Agent],Sales_Teams[Manager])</f>
        <v>Celia Rouche</v>
      </c>
      <c r="D3246" t="str">
        <f>_xlfn.XLOOKUP(Sales_Pipeline[[#This Row],[Manager]],Sales_Teams[Manager],Sales_Teams[Regional_Office])</f>
        <v>West</v>
      </c>
      <c r="E3246" t="s">
        <v>8953</v>
      </c>
      <c r="F3246" t="s">
        <v>143</v>
      </c>
      <c r="G3246" t="str">
        <f>IFERROR(_xlfn.XLOOKUP(Sales_Pipeline[[#This Row],[Account]],Accounts!$A$2:$A$86,Accounts!$F$2:$F$86),"")</f>
        <v>United States</v>
      </c>
      <c r="H3246" t="s">
        <v>57</v>
      </c>
      <c r="I3246" s="3">
        <v>42872</v>
      </c>
      <c r="J3246" s="3">
        <v>42986</v>
      </c>
      <c r="K3246" s="8" t="str">
        <f>IF(Sales_Pipeline[[#This Row],[Close_Date]]="","",TEXT(Sales_Pipeline[[#This Row],[Close_Date]],"ddd"))</f>
        <v>Fri</v>
      </c>
      <c r="L3246" s="8" t="str">
        <f>IF(Sales_Pipeline[[#This Row],[Close_Date]]="","",TEXT(Sales_Pipeline[[#This Row],[Close_Date]],"mmm"))</f>
        <v>Sep</v>
      </c>
      <c r="M3246" s="8" t="str">
        <f>IF(Sales_Pipeline[[#This Row],[Close_Date]]="","","Q"&amp;ROUNDUP(MONTH(Sales_Pipeline[[#This Row],[Close_Date]])/3,0))</f>
        <v>Q3</v>
      </c>
      <c r="N3246" s="2" cm="1">
        <f t="array" ref="N3246">IFERROR(_xlfn.IFS(Sales_Pipeline[[#This Row],[Deal_Stage]]="Won",_xlfn.XLOOKUP(Sales_Pipeline[[#This Row],[Product]],Products!$A$2:$A$8,Products!$C$2:$C$8),Sales_Pipeline[[#This Row],[Deal_Stage]]="Lost",_xlfn.XLOOKUP(Sales_Pipeline[[#This Row],[Product]],Products!$A$2:$A$8,Products!$C$2:$C$8)),"")</f>
        <v>4821</v>
      </c>
      <c r="O3246" s="2">
        <v>4573</v>
      </c>
    </row>
    <row r="3247" spans="1:15" x14ac:dyDescent="0.3">
      <c r="A3247" t="s">
        <v>3393</v>
      </c>
      <c r="B3247" t="s">
        <v>17</v>
      </c>
      <c r="C3247" t="str">
        <f>_xlfn.XLOOKUP(Sales_Pipeline[[#This Row],[Sales_Agent]],Sales_Teams[Sales_Agent],Sales_Teams[Manager])</f>
        <v>Cara Losch</v>
      </c>
      <c r="D3247" t="str">
        <f>_xlfn.XLOOKUP(Sales_Pipeline[[#This Row],[Manager]],Sales_Teams[Manager],Sales_Teams[Regional_Office])</f>
        <v>East</v>
      </c>
      <c r="E3247" t="s">
        <v>76</v>
      </c>
      <c r="F3247" t="s">
        <v>161</v>
      </c>
      <c r="G3247" t="str">
        <f>IFERROR(_xlfn.XLOOKUP(Sales_Pipeline[[#This Row],[Account]],Accounts!$A$2:$A$86,Accounts!$F$2:$F$86),"")</f>
        <v>United States</v>
      </c>
      <c r="H3247" t="s">
        <v>57</v>
      </c>
      <c r="I3247" s="3">
        <v>42872</v>
      </c>
      <c r="J3247" s="3">
        <v>42948</v>
      </c>
      <c r="K3247" s="8" t="str">
        <f>IF(Sales_Pipeline[[#This Row],[Close_Date]]="","",TEXT(Sales_Pipeline[[#This Row],[Close_Date]],"ddd"))</f>
        <v>Tue</v>
      </c>
      <c r="L3247" s="8" t="str">
        <f>IF(Sales_Pipeline[[#This Row],[Close_Date]]="","",TEXT(Sales_Pipeline[[#This Row],[Close_Date]],"mmm"))</f>
        <v>Aug</v>
      </c>
      <c r="M3247" s="8" t="str">
        <f>IF(Sales_Pipeline[[#This Row],[Close_Date]]="","","Q"&amp;ROUNDUP(MONTH(Sales_Pipeline[[#This Row],[Close_Date]])/3,0))</f>
        <v>Q3</v>
      </c>
      <c r="N3247" s="2" cm="1">
        <f t="array" ref="N3247">IFERROR(_xlfn.IFS(Sales_Pipeline[[#This Row],[Deal_Stage]]="Won",_xlfn.XLOOKUP(Sales_Pipeline[[#This Row],[Product]],Products!$A$2:$A$8,Products!$C$2:$C$8),Sales_Pipeline[[#This Row],[Deal_Stage]]="Lost",_xlfn.XLOOKUP(Sales_Pipeline[[#This Row],[Product]],Products!$A$2:$A$8,Products!$C$2:$C$8)),"")</f>
        <v>3393</v>
      </c>
      <c r="O3247" s="2">
        <v>3033</v>
      </c>
    </row>
    <row r="3248" spans="1:15" x14ac:dyDescent="0.3">
      <c r="A3248" t="s">
        <v>3394</v>
      </c>
      <c r="B3248" t="s">
        <v>44</v>
      </c>
      <c r="C3248" t="str">
        <f>_xlfn.XLOOKUP(Sales_Pipeline[[#This Row],[Sales_Agent]],Sales_Teams[Sales_Agent],Sales_Teams[Manager])</f>
        <v>Summer Sewald</v>
      </c>
      <c r="D3248" t="str">
        <f>_xlfn.XLOOKUP(Sales_Pipeline[[#This Row],[Manager]],Sales_Teams[Manager],Sales_Teams[Regional_Office])</f>
        <v>West</v>
      </c>
      <c r="E3248" t="s">
        <v>61</v>
      </c>
      <c r="F3248" t="s">
        <v>66</v>
      </c>
      <c r="G3248" t="str">
        <f>IFERROR(_xlfn.XLOOKUP(Sales_Pipeline[[#This Row],[Account]],Accounts!$A$2:$A$86,Accounts!$F$2:$F$86),"")</f>
        <v>United States</v>
      </c>
      <c r="H3248" t="s">
        <v>82</v>
      </c>
      <c r="I3248" s="3">
        <v>42872</v>
      </c>
      <c r="J3248" s="3">
        <v>42881</v>
      </c>
      <c r="K3248" s="8" t="str">
        <f>IF(Sales_Pipeline[[#This Row],[Close_Date]]="","",TEXT(Sales_Pipeline[[#This Row],[Close_Date]],"ddd"))</f>
        <v>Fri</v>
      </c>
      <c r="L3248" s="8" t="str">
        <f>IF(Sales_Pipeline[[#This Row],[Close_Date]]="","",TEXT(Sales_Pipeline[[#This Row],[Close_Date]],"mmm"))</f>
        <v>May</v>
      </c>
      <c r="M3248" s="8" t="str">
        <f>IF(Sales_Pipeline[[#This Row],[Close_Date]]="","","Q"&amp;ROUNDUP(MONTH(Sales_Pipeline[[#This Row],[Close_Date]])/3,0))</f>
        <v>Q2</v>
      </c>
      <c r="N3248" s="2" cm="1">
        <f t="array" ref="N3248">IFERROR(_xlfn.IFS(Sales_Pipeline[[#This Row],[Deal_Stage]]="Won",_xlfn.XLOOKUP(Sales_Pipeline[[#This Row],[Product]],Products!$A$2:$A$8,Products!$C$2:$C$8),Sales_Pipeline[[#This Row],[Deal_Stage]]="Lost",_xlfn.XLOOKUP(Sales_Pipeline[[#This Row],[Product]],Products!$A$2:$A$8,Products!$C$2:$C$8)),"")</f>
        <v>55</v>
      </c>
      <c r="O3248" s="2">
        <v>0</v>
      </c>
    </row>
    <row r="3249" spans="1:15" x14ac:dyDescent="0.3">
      <c r="A3249" t="s">
        <v>3395</v>
      </c>
      <c r="B3249" t="s">
        <v>3</v>
      </c>
      <c r="C3249" t="str">
        <f>_xlfn.XLOOKUP(Sales_Pipeline[[#This Row],[Sales_Agent]],Sales_Teams[Sales_Agent],Sales_Teams[Manager])</f>
        <v>Dustin Brinkmann</v>
      </c>
      <c r="D3249" t="str">
        <f>_xlfn.XLOOKUP(Sales_Pipeline[[#This Row],[Manager]],Sales_Teams[Manager],Sales_Teams[Regional_Office])</f>
        <v>Central</v>
      </c>
      <c r="E3249" t="s">
        <v>61</v>
      </c>
      <c r="F3249" t="s">
        <v>105</v>
      </c>
      <c r="G3249" t="str">
        <f>IFERROR(_xlfn.XLOOKUP(Sales_Pipeline[[#This Row],[Account]],Accounts!$A$2:$A$86,Accounts!$F$2:$F$86),"")</f>
        <v>United States</v>
      </c>
      <c r="H3249" t="s">
        <v>82</v>
      </c>
      <c r="I3249" s="3">
        <v>42873</v>
      </c>
      <c r="J3249" s="3">
        <v>42879</v>
      </c>
      <c r="K3249" s="8" t="str">
        <f>IF(Sales_Pipeline[[#This Row],[Close_Date]]="","",TEXT(Sales_Pipeline[[#This Row],[Close_Date]],"ddd"))</f>
        <v>Wed</v>
      </c>
      <c r="L3249" s="8" t="str">
        <f>IF(Sales_Pipeline[[#This Row],[Close_Date]]="","",TEXT(Sales_Pipeline[[#This Row],[Close_Date]],"mmm"))</f>
        <v>May</v>
      </c>
      <c r="M3249" s="8" t="str">
        <f>IF(Sales_Pipeline[[#This Row],[Close_Date]]="","","Q"&amp;ROUNDUP(MONTH(Sales_Pipeline[[#This Row],[Close_Date]])/3,0))</f>
        <v>Q2</v>
      </c>
      <c r="N3249" s="2" cm="1">
        <f t="array" ref="N3249">IFERROR(_xlfn.IFS(Sales_Pipeline[[#This Row],[Deal_Stage]]="Won",_xlfn.XLOOKUP(Sales_Pipeline[[#This Row],[Product]],Products!$A$2:$A$8,Products!$C$2:$C$8),Sales_Pipeline[[#This Row],[Deal_Stage]]="Lost",_xlfn.XLOOKUP(Sales_Pipeline[[#This Row],[Product]],Products!$A$2:$A$8,Products!$C$2:$C$8)),"")</f>
        <v>55</v>
      </c>
      <c r="O3249" s="2">
        <v>0</v>
      </c>
    </row>
    <row r="3250" spans="1:15" x14ac:dyDescent="0.3">
      <c r="A3250" t="s">
        <v>3396</v>
      </c>
      <c r="B3250" t="s">
        <v>3</v>
      </c>
      <c r="C3250" t="str">
        <f>_xlfn.XLOOKUP(Sales_Pipeline[[#This Row],[Sales_Agent]],Sales_Teams[Sales_Agent],Sales_Teams[Manager])</f>
        <v>Dustin Brinkmann</v>
      </c>
      <c r="D3250" t="str">
        <f>_xlfn.XLOOKUP(Sales_Pipeline[[#This Row],[Manager]],Sales_Teams[Manager],Sales_Teams[Regional_Office])</f>
        <v>Central</v>
      </c>
      <c r="E3250" t="s">
        <v>61</v>
      </c>
      <c r="F3250" t="s">
        <v>68</v>
      </c>
      <c r="G3250" t="str">
        <f>IFERROR(_xlfn.XLOOKUP(Sales_Pipeline[[#This Row],[Account]],Accounts!$A$2:$A$86,Accounts!$F$2:$F$86),"")</f>
        <v>United States</v>
      </c>
      <c r="H3250" t="s">
        <v>57</v>
      </c>
      <c r="I3250" s="3">
        <v>42873</v>
      </c>
      <c r="J3250" s="3">
        <v>42888</v>
      </c>
      <c r="K3250" s="8" t="str">
        <f>IF(Sales_Pipeline[[#This Row],[Close_Date]]="","",TEXT(Sales_Pipeline[[#This Row],[Close_Date]],"ddd"))</f>
        <v>Fri</v>
      </c>
      <c r="L3250" s="8" t="str">
        <f>IF(Sales_Pipeline[[#This Row],[Close_Date]]="","",TEXT(Sales_Pipeline[[#This Row],[Close_Date]],"mmm"))</f>
        <v>Jun</v>
      </c>
      <c r="M3250" s="8" t="str">
        <f>IF(Sales_Pipeline[[#This Row],[Close_Date]]="","","Q"&amp;ROUNDUP(MONTH(Sales_Pipeline[[#This Row],[Close_Date]])/3,0))</f>
        <v>Q2</v>
      </c>
      <c r="N3250" s="2" cm="1">
        <f t="array" ref="N3250">IFERROR(_xlfn.IFS(Sales_Pipeline[[#This Row],[Deal_Stage]]="Won",_xlfn.XLOOKUP(Sales_Pipeline[[#This Row],[Product]],Products!$A$2:$A$8,Products!$C$2:$C$8),Sales_Pipeline[[#This Row],[Deal_Stage]]="Lost",_xlfn.XLOOKUP(Sales_Pipeline[[#This Row],[Product]],Products!$A$2:$A$8,Products!$C$2:$C$8)),"")</f>
        <v>55</v>
      </c>
      <c r="O3250" s="2">
        <v>58</v>
      </c>
    </row>
    <row r="3251" spans="1:15" x14ac:dyDescent="0.3">
      <c r="A3251" t="s">
        <v>3397</v>
      </c>
      <c r="B3251" t="s">
        <v>3</v>
      </c>
      <c r="C3251" t="str">
        <f>_xlfn.XLOOKUP(Sales_Pipeline[[#This Row],[Sales_Agent]],Sales_Teams[Sales_Agent],Sales_Teams[Manager])</f>
        <v>Dustin Brinkmann</v>
      </c>
      <c r="D3251" t="str">
        <f>_xlfn.XLOOKUP(Sales_Pipeline[[#This Row],[Manager]],Sales_Teams[Manager],Sales_Teams[Regional_Office])</f>
        <v>Central</v>
      </c>
      <c r="E3251" t="s">
        <v>61</v>
      </c>
      <c r="F3251" t="s">
        <v>507</v>
      </c>
      <c r="G3251" t="str">
        <f>IFERROR(_xlfn.XLOOKUP(Sales_Pipeline[[#This Row],[Account]],Accounts!$A$2:$A$86,Accounts!$F$2:$F$86),"")</f>
        <v>Belgium</v>
      </c>
      <c r="H3251" t="s">
        <v>57</v>
      </c>
      <c r="I3251" s="3">
        <v>42873</v>
      </c>
      <c r="J3251" s="3">
        <v>42993</v>
      </c>
      <c r="K3251" s="8" t="str">
        <f>IF(Sales_Pipeline[[#This Row],[Close_Date]]="","",TEXT(Sales_Pipeline[[#This Row],[Close_Date]],"ddd"))</f>
        <v>Fri</v>
      </c>
      <c r="L3251" s="8" t="str">
        <f>IF(Sales_Pipeline[[#This Row],[Close_Date]]="","",TEXT(Sales_Pipeline[[#This Row],[Close_Date]],"mmm"))</f>
        <v>Sep</v>
      </c>
      <c r="M3251" s="8" t="str">
        <f>IF(Sales_Pipeline[[#This Row],[Close_Date]]="","","Q"&amp;ROUNDUP(MONTH(Sales_Pipeline[[#This Row],[Close_Date]])/3,0))</f>
        <v>Q3</v>
      </c>
      <c r="N3251" s="2" cm="1">
        <f t="array" ref="N3251">IFERROR(_xlfn.IFS(Sales_Pipeline[[#This Row],[Deal_Stage]]="Won",_xlfn.XLOOKUP(Sales_Pipeline[[#This Row],[Product]],Products!$A$2:$A$8,Products!$C$2:$C$8),Sales_Pipeline[[#This Row],[Deal_Stage]]="Lost",_xlfn.XLOOKUP(Sales_Pipeline[[#This Row],[Product]],Products!$A$2:$A$8,Products!$C$2:$C$8)),"")</f>
        <v>55</v>
      </c>
      <c r="O3251" s="2">
        <v>51</v>
      </c>
    </row>
    <row r="3252" spans="1:15" x14ac:dyDescent="0.3">
      <c r="A3252" t="s">
        <v>3398</v>
      </c>
      <c r="B3252" t="s">
        <v>27</v>
      </c>
      <c r="C3252" t="str">
        <f>_xlfn.XLOOKUP(Sales_Pipeline[[#This Row],[Sales_Agent]],Sales_Teams[Sales_Agent],Sales_Teams[Manager])</f>
        <v>Rocco Neubert</v>
      </c>
      <c r="D3252" t="str">
        <f>_xlfn.XLOOKUP(Sales_Pipeline[[#This Row],[Manager]],Sales_Teams[Manager],Sales_Teams[Regional_Office])</f>
        <v>East</v>
      </c>
      <c r="E3252" t="s">
        <v>8953</v>
      </c>
      <c r="F3252" t="s">
        <v>238</v>
      </c>
      <c r="G3252" t="str">
        <f>IFERROR(_xlfn.XLOOKUP(Sales_Pipeline[[#This Row],[Account]],Accounts!$A$2:$A$86,Accounts!$F$2:$F$86),"")</f>
        <v>United States</v>
      </c>
      <c r="H3252" t="s">
        <v>57</v>
      </c>
      <c r="I3252" s="3">
        <v>42873</v>
      </c>
      <c r="J3252" s="3">
        <v>42949</v>
      </c>
      <c r="K3252" s="8" t="str">
        <f>IF(Sales_Pipeline[[#This Row],[Close_Date]]="","",TEXT(Sales_Pipeline[[#This Row],[Close_Date]],"ddd"))</f>
        <v>Wed</v>
      </c>
      <c r="L3252" s="8" t="str">
        <f>IF(Sales_Pipeline[[#This Row],[Close_Date]]="","",TEXT(Sales_Pipeline[[#This Row],[Close_Date]],"mmm"))</f>
        <v>Aug</v>
      </c>
      <c r="M3252" s="8" t="str">
        <f>IF(Sales_Pipeline[[#This Row],[Close_Date]]="","","Q"&amp;ROUNDUP(MONTH(Sales_Pipeline[[#This Row],[Close_Date]])/3,0))</f>
        <v>Q3</v>
      </c>
      <c r="N3252" s="2" cm="1">
        <f t="array" ref="N3252">IFERROR(_xlfn.IFS(Sales_Pipeline[[#This Row],[Deal_Stage]]="Won",_xlfn.XLOOKUP(Sales_Pipeline[[#This Row],[Product]],Products!$A$2:$A$8,Products!$C$2:$C$8),Sales_Pipeline[[#This Row],[Deal_Stage]]="Lost",_xlfn.XLOOKUP(Sales_Pipeline[[#This Row],[Product]],Products!$A$2:$A$8,Products!$C$2:$C$8)),"")</f>
        <v>4821</v>
      </c>
      <c r="O3252" s="2">
        <v>4873</v>
      </c>
    </row>
    <row r="3253" spans="1:15" x14ac:dyDescent="0.3">
      <c r="A3253" t="s">
        <v>3399</v>
      </c>
      <c r="B3253" t="s">
        <v>20</v>
      </c>
      <c r="C3253" t="str">
        <f>_xlfn.XLOOKUP(Sales_Pipeline[[#This Row],[Sales_Agent]],Sales_Teams[Sales_Agent],Sales_Teams[Manager])</f>
        <v>Cara Losch</v>
      </c>
      <c r="D3253" t="str">
        <f>_xlfn.XLOOKUP(Sales_Pipeline[[#This Row],[Manager]],Sales_Teams[Manager],Sales_Teams[Regional_Office])</f>
        <v>East</v>
      </c>
      <c r="E3253" t="s">
        <v>63</v>
      </c>
      <c r="F3253" t="s">
        <v>225</v>
      </c>
      <c r="G3253" t="str">
        <f>IFERROR(_xlfn.XLOOKUP(Sales_Pipeline[[#This Row],[Account]],Accounts!$A$2:$A$86,Accounts!$F$2:$F$86),"")</f>
        <v>United States</v>
      </c>
      <c r="H3253" t="s">
        <v>77</v>
      </c>
      <c r="I3253" s="3">
        <v>42873</v>
      </c>
      <c r="K3253" s="8" t="str">
        <f>IF(Sales_Pipeline[[#This Row],[Close_Date]]="","",TEXT(Sales_Pipeline[[#This Row],[Close_Date]],"ddd"))</f>
        <v/>
      </c>
      <c r="L3253" s="8" t="str">
        <f>IF(Sales_Pipeline[[#This Row],[Close_Date]]="","",TEXT(Sales_Pipeline[[#This Row],[Close_Date]],"mmm"))</f>
        <v/>
      </c>
      <c r="M3253" s="8" t="str">
        <f>IF(Sales_Pipeline[[#This Row],[Close_Date]]="","","Q"&amp;ROUNDUP(MONTH(Sales_Pipeline[[#This Row],[Close_Date]])/3,0))</f>
        <v/>
      </c>
      <c r="N3253" s="2" t="str" cm="1">
        <f t="array" ref="N3253">IFERROR(_xlfn.IFS(Sales_Pipeline[[#This Row],[Deal_Stage]]="Won",_xlfn.XLOOKUP(Sales_Pipeline[[#This Row],[Product]],Products!$A$2:$A$8,Products!$C$2:$C$8),Sales_Pipeline[[#This Row],[Deal_Stage]]="Lost",_xlfn.XLOOKUP(Sales_Pipeline[[#This Row],[Product]],Products!$A$2:$A$8,Products!$C$2:$C$8)),"")</f>
        <v/>
      </c>
      <c r="O3253" s="2">
        <v>0</v>
      </c>
    </row>
    <row r="3254" spans="1:15" x14ac:dyDescent="0.3">
      <c r="A3254" t="s">
        <v>3400</v>
      </c>
      <c r="B3254" t="s">
        <v>15</v>
      </c>
      <c r="C3254" t="str">
        <f>_xlfn.XLOOKUP(Sales_Pipeline[[#This Row],[Sales_Agent]],Sales_Teams[Sales_Agent],Sales_Teams[Manager])</f>
        <v>Melvin Marxen</v>
      </c>
      <c r="D3254" t="str">
        <f>_xlfn.XLOOKUP(Sales_Pipeline[[#This Row],[Manager]],Sales_Teams[Manager],Sales_Teams[Regional_Office])</f>
        <v>Central</v>
      </c>
      <c r="E3254" t="s">
        <v>8953</v>
      </c>
      <c r="F3254" t="s">
        <v>59</v>
      </c>
      <c r="G3254" t="str">
        <f>IFERROR(_xlfn.XLOOKUP(Sales_Pipeline[[#This Row],[Account]],Accounts!$A$2:$A$86,Accounts!$F$2:$F$86),"")</f>
        <v>United States</v>
      </c>
      <c r="H3254" t="s">
        <v>57</v>
      </c>
      <c r="I3254" s="3">
        <v>42873</v>
      </c>
      <c r="J3254" s="3">
        <v>42893</v>
      </c>
      <c r="K3254" s="8" t="str">
        <f>IF(Sales_Pipeline[[#This Row],[Close_Date]]="","",TEXT(Sales_Pipeline[[#This Row],[Close_Date]],"ddd"))</f>
        <v>Wed</v>
      </c>
      <c r="L3254" s="8" t="str">
        <f>IF(Sales_Pipeline[[#This Row],[Close_Date]]="","",TEXT(Sales_Pipeline[[#This Row],[Close_Date]],"mmm"))</f>
        <v>Jun</v>
      </c>
      <c r="M3254" s="8" t="str">
        <f>IF(Sales_Pipeline[[#This Row],[Close_Date]]="","","Q"&amp;ROUNDUP(MONTH(Sales_Pipeline[[#This Row],[Close_Date]])/3,0))</f>
        <v>Q2</v>
      </c>
      <c r="N3254" s="2" cm="1">
        <f t="array" ref="N3254">IFERROR(_xlfn.IFS(Sales_Pipeline[[#This Row],[Deal_Stage]]="Won",_xlfn.XLOOKUP(Sales_Pipeline[[#This Row],[Product]],Products!$A$2:$A$8,Products!$C$2:$C$8),Sales_Pipeline[[#This Row],[Deal_Stage]]="Lost",_xlfn.XLOOKUP(Sales_Pipeline[[#This Row],[Product]],Products!$A$2:$A$8,Products!$C$2:$C$8)),"")</f>
        <v>4821</v>
      </c>
      <c r="O3254" s="2">
        <v>4606</v>
      </c>
    </row>
    <row r="3255" spans="1:15" x14ac:dyDescent="0.3">
      <c r="A3255" t="s">
        <v>3401</v>
      </c>
      <c r="B3255" t="s">
        <v>28</v>
      </c>
      <c r="C3255" t="str">
        <f>_xlfn.XLOOKUP(Sales_Pipeline[[#This Row],[Sales_Agent]],Sales_Teams[Sales_Agent],Sales_Teams[Manager])</f>
        <v>Rocco Neubert</v>
      </c>
      <c r="D3255" t="str">
        <f>_xlfn.XLOOKUP(Sales_Pipeline[[#This Row],[Manager]],Sales_Teams[Manager],Sales_Teams[Regional_Office])</f>
        <v>East</v>
      </c>
      <c r="E3255" t="s">
        <v>55</v>
      </c>
      <c r="F3255" t="s">
        <v>533</v>
      </c>
      <c r="G3255" t="str">
        <f>IFERROR(_xlfn.XLOOKUP(Sales_Pipeline[[#This Row],[Account]],Accounts!$A$2:$A$86,Accounts!$F$2:$F$86),"")</f>
        <v>United States</v>
      </c>
      <c r="H3255" t="s">
        <v>57</v>
      </c>
      <c r="I3255" s="3">
        <v>42873</v>
      </c>
      <c r="J3255" s="3">
        <v>42983</v>
      </c>
      <c r="K3255" s="8" t="str">
        <f>IF(Sales_Pipeline[[#This Row],[Close_Date]]="","",TEXT(Sales_Pipeline[[#This Row],[Close_Date]],"ddd"))</f>
        <v>Tue</v>
      </c>
      <c r="L3255" s="8" t="str">
        <f>IF(Sales_Pipeline[[#This Row],[Close_Date]]="","",TEXT(Sales_Pipeline[[#This Row],[Close_Date]],"mmm"))</f>
        <v>Sep</v>
      </c>
      <c r="M3255" s="8" t="str">
        <f>IF(Sales_Pipeline[[#This Row],[Close_Date]]="","","Q"&amp;ROUNDUP(MONTH(Sales_Pipeline[[#This Row],[Close_Date]])/3,0))</f>
        <v>Q3</v>
      </c>
      <c r="N3255" s="2" cm="1">
        <f t="array" ref="N3255">IFERROR(_xlfn.IFS(Sales_Pipeline[[#This Row],[Deal_Stage]]="Won",_xlfn.XLOOKUP(Sales_Pipeline[[#This Row],[Product]],Products!$A$2:$A$8,Products!$C$2:$C$8),Sales_Pipeline[[#This Row],[Deal_Stage]]="Lost",_xlfn.XLOOKUP(Sales_Pipeline[[#This Row],[Product]],Products!$A$2:$A$8,Products!$C$2:$C$8)),"")</f>
        <v>1096</v>
      </c>
      <c r="O3255" s="2">
        <v>995</v>
      </c>
    </row>
    <row r="3256" spans="1:15" x14ac:dyDescent="0.3">
      <c r="A3256" t="s">
        <v>3402</v>
      </c>
      <c r="B3256" t="s">
        <v>28</v>
      </c>
      <c r="C3256" t="str">
        <f>_xlfn.XLOOKUP(Sales_Pipeline[[#This Row],[Sales_Agent]],Sales_Teams[Sales_Agent],Sales_Teams[Manager])</f>
        <v>Rocco Neubert</v>
      </c>
      <c r="D3256" t="str">
        <f>_xlfn.XLOOKUP(Sales_Pipeline[[#This Row],[Manager]],Sales_Teams[Manager],Sales_Teams[Regional_Office])</f>
        <v>East</v>
      </c>
      <c r="E3256" t="s">
        <v>8953</v>
      </c>
      <c r="F3256" t="s">
        <v>206</v>
      </c>
      <c r="G3256" t="str">
        <f>IFERROR(_xlfn.XLOOKUP(Sales_Pipeline[[#This Row],[Account]],Accounts!$A$2:$A$86,Accounts!$F$2:$F$86),"")</f>
        <v>United States</v>
      </c>
      <c r="H3256" t="s">
        <v>57</v>
      </c>
      <c r="I3256" s="3">
        <v>42873</v>
      </c>
      <c r="J3256" s="3">
        <v>42957</v>
      </c>
      <c r="K3256" s="8" t="str">
        <f>IF(Sales_Pipeline[[#This Row],[Close_Date]]="","",TEXT(Sales_Pipeline[[#This Row],[Close_Date]],"ddd"))</f>
        <v>Thu</v>
      </c>
      <c r="L3256" s="8" t="str">
        <f>IF(Sales_Pipeline[[#This Row],[Close_Date]]="","",TEXT(Sales_Pipeline[[#This Row],[Close_Date]],"mmm"))</f>
        <v>Aug</v>
      </c>
      <c r="M3256" s="8" t="str">
        <f>IF(Sales_Pipeline[[#This Row],[Close_Date]]="","","Q"&amp;ROUNDUP(MONTH(Sales_Pipeline[[#This Row],[Close_Date]])/3,0))</f>
        <v>Q3</v>
      </c>
      <c r="N3256" s="2" cm="1">
        <f t="array" ref="N3256">IFERROR(_xlfn.IFS(Sales_Pipeline[[#This Row],[Deal_Stage]]="Won",_xlfn.XLOOKUP(Sales_Pipeline[[#This Row],[Product]],Products!$A$2:$A$8,Products!$C$2:$C$8),Sales_Pipeline[[#This Row],[Deal_Stage]]="Lost",_xlfn.XLOOKUP(Sales_Pipeline[[#This Row],[Product]],Products!$A$2:$A$8,Products!$C$2:$C$8)),"")</f>
        <v>4821</v>
      </c>
      <c r="O3256" s="2">
        <v>4581</v>
      </c>
    </row>
    <row r="3257" spans="1:15" x14ac:dyDescent="0.3">
      <c r="A3257" t="s">
        <v>3403</v>
      </c>
      <c r="B3257" t="s">
        <v>22</v>
      </c>
      <c r="C3257" t="str">
        <f>_xlfn.XLOOKUP(Sales_Pipeline[[#This Row],[Sales_Agent]],Sales_Teams[Sales_Agent],Sales_Teams[Manager])</f>
        <v>Cara Losch</v>
      </c>
      <c r="D3257" t="str">
        <f>_xlfn.XLOOKUP(Sales_Pipeline[[#This Row],[Manager]],Sales_Teams[Manager],Sales_Teams[Regional_Office])</f>
        <v>East</v>
      </c>
      <c r="E3257" t="s">
        <v>8953</v>
      </c>
      <c r="F3257" t="s">
        <v>238</v>
      </c>
      <c r="G3257" t="str">
        <f>IFERROR(_xlfn.XLOOKUP(Sales_Pipeline[[#This Row],[Account]],Accounts!$A$2:$A$86,Accounts!$F$2:$F$86),"")</f>
        <v>United States</v>
      </c>
      <c r="H3257" t="s">
        <v>57</v>
      </c>
      <c r="I3257" s="3">
        <v>42873</v>
      </c>
      <c r="J3257" s="3">
        <v>42961</v>
      </c>
      <c r="K3257" s="8" t="str">
        <f>IF(Sales_Pipeline[[#This Row],[Close_Date]]="","",TEXT(Sales_Pipeline[[#This Row],[Close_Date]],"ddd"))</f>
        <v>Mon</v>
      </c>
      <c r="L3257" s="8" t="str">
        <f>IF(Sales_Pipeline[[#This Row],[Close_Date]]="","",TEXT(Sales_Pipeline[[#This Row],[Close_Date]],"mmm"))</f>
        <v>Aug</v>
      </c>
      <c r="M3257" s="8" t="str">
        <f>IF(Sales_Pipeline[[#This Row],[Close_Date]]="","","Q"&amp;ROUNDUP(MONTH(Sales_Pipeline[[#This Row],[Close_Date]])/3,0))</f>
        <v>Q3</v>
      </c>
      <c r="N3257" s="2" cm="1">
        <f t="array" ref="N3257">IFERROR(_xlfn.IFS(Sales_Pipeline[[#This Row],[Deal_Stage]]="Won",_xlfn.XLOOKUP(Sales_Pipeline[[#This Row],[Product]],Products!$A$2:$A$8,Products!$C$2:$C$8),Sales_Pipeline[[#This Row],[Deal_Stage]]="Lost",_xlfn.XLOOKUP(Sales_Pipeline[[#This Row],[Product]],Products!$A$2:$A$8,Products!$C$2:$C$8)),"")</f>
        <v>4821</v>
      </c>
      <c r="O3257" s="2">
        <v>4671</v>
      </c>
    </row>
    <row r="3258" spans="1:15" x14ac:dyDescent="0.3">
      <c r="A3258" t="s">
        <v>3404</v>
      </c>
      <c r="B3258" t="s">
        <v>36</v>
      </c>
      <c r="C3258" t="str">
        <f>_xlfn.XLOOKUP(Sales_Pipeline[[#This Row],[Sales_Agent]],Sales_Teams[Sales_Agent],Sales_Teams[Manager])</f>
        <v>Celia Rouche</v>
      </c>
      <c r="D3258" t="str">
        <f>_xlfn.XLOOKUP(Sales_Pipeline[[#This Row],[Manager]],Sales_Teams[Manager],Sales_Teams[Regional_Office])</f>
        <v>West</v>
      </c>
      <c r="E3258" t="s">
        <v>84</v>
      </c>
      <c r="F3258" t="s">
        <v>155</v>
      </c>
      <c r="G3258" t="str">
        <f>IFERROR(_xlfn.XLOOKUP(Sales_Pipeline[[#This Row],[Account]],Accounts!$A$2:$A$86,Accounts!$F$2:$F$86),"")</f>
        <v>United States</v>
      </c>
      <c r="H3258" t="s">
        <v>77</v>
      </c>
      <c r="I3258" s="3">
        <v>42873</v>
      </c>
      <c r="K3258" s="8" t="str">
        <f>IF(Sales_Pipeline[[#This Row],[Close_Date]]="","",TEXT(Sales_Pipeline[[#This Row],[Close_Date]],"ddd"))</f>
        <v/>
      </c>
      <c r="L3258" s="8" t="str">
        <f>IF(Sales_Pipeline[[#This Row],[Close_Date]]="","",TEXT(Sales_Pipeline[[#This Row],[Close_Date]],"mmm"))</f>
        <v/>
      </c>
      <c r="M3258" s="8" t="str">
        <f>IF(Sales_Pipeline[[#This Row],[Close_Date]]="","","Q"&amp;ROUNDUP(MONTH(Sales_Pipeline[[#This Row],[Close_Date]])/3,0))</f>
        <v/>
      </c>
      <c r="N3258" s="2" t="str" cm="1">
        <f t="array" ref="N3258">IFERROR(_xlfn.IFS(Sales_Pipeline[[#This Row],[Deal_Stage]]="Won",_xlfn.XLOOKUP(Sales_Pipeline[[#This Row],[Product]],Products!$A$2:$A$8,Products!$C$2:$C$8),Sales_Pipeline[[#This Row],[Deal_Stage]]="Lost",_xlfn.XLOOKUP(Sales_Pipeline[[#This Row],[Product]],Products!$A$2:$A$8,Products!$C$2:$C$8)),"")</f>
        <v/>
      </c>
      <c r="O3258" s="2">
        <v>0</v>
      </c>
    </row>
    <row r="3259" spans="1:15" x14ac:dyDescent="0.3">
      <c r="A3259" t="s">
        <v>3405</v>
      </c>
      <c r="B3259" t="s">
        <v>36</v>
      </c>
      <c r="C3259" t="str">
        <f>_xlfn.XLOOKUP(Sales_Pipeline[[#This Row],[Sales_Agent]],Sales_Teams[Sales_Agent],Sales_Teams[Manager])</f>
        <v>Celia Rouche</v>
      </c>
      <c r="D3259" t="str">
        <f>_xlfn.XLOOKUP(Sales_Pipeline[[#This Row],[Manager]],Sales_Teams[Manager],Sales_Teams[Regional_Office])</f>
        <v>West</v>
      </c>
      <c r="E3259" t="s">
        <v>76</v>
      </c>
      <c r="G3259" t="str">
        <f>IFERROR(_xlfn.XLOOKUP(Sales_Pipeline[[#This Row],[Account]],Accounts!$A$2:$A$86,Accounts!$F$2:$F$86),"")</f>
        <v/>
      </c>
      <c r="H3259" t="s">
        <v>77</v>
      </c>
      <c r="I3259" s="3">
        <v>42873</v>
      </c>
      <c r="K3259" s="8" t="str">
        <f>IF(Sales_Pipeline[[#This Row],[Close_Date]]="","",TEXT(Sales_Pipeline[[#This Row],[Close_Date]],"ddd"))</f>
        <v/>
      </c>
      <c r="L3259" s="8" t="str">
        <f>IF(Sales_Pipeline[[#This Row],[Close_Date]]="","",TEXT(Sales_Pipeline[[#This Row],[Close_Date]],"mmm"))</f>
        <v/>
      </c>
      <c r="M3259" s="8" t="str">
        <f>IF(Sales_Pipeline[[#This Row],[Close_Date]]="","","Q"&amp;ROUNDUP(MONTH(Sales_Pipeline[[#This Row],[Close_Date]])/3,0))</f>
        <v/>
      </c>
      <c r="N3259" s="2" t="str" cm="1">
        <f t="array" ref="N3259">IFERROR(_xlfn.IFS(Sales_Pipeline[[#This Row],[Deal_Stage]]="Won",_xlfn.XLOOKUP(Sales_Pipeline[[#This Row],[Product]],Products!$A$2:$A$8,Products!$C$2:$C$8),Sales_Pipeline[[#This Row],[Deal_Stage]]="Lost",_xlfn.XLOOKUP(Sales_Pipeline[[#This Row],[Product]],Products!$A$2:$A$8,Products!$C$2:$C$8)),"")</f>
        <v/>
      </c>
      <c r="O3259" s="2">
        <v>0</v>
      </c>
    </row>
    <row r="3260" spans="1:15" x14ac:dyDescent="0.3">
      <c r="A3260" t="s">
        <v>3406</v>
      </c>
      <c r="B3260" t="s">
        <v>40</v>
      </c>
      <c r="C3260" t="str">
        <f>_xlfn.XLOOKUP(Sales_Pipeline[[#This Row],[Sales_Agent]],Sales_Teams[Sales_Agent],Sales_Teams[Manager])</f>
        <v>Summer Sewald</v>
      </c>
      <c r="D3260" t="str">
        <f>_xlfn.XLOOKUP(Sales_Pipeline[[#This Row],[Manager]],Sales_Teams[Manager],Sales_Teams[Regional_Office])</f>
        <v>West</v>
      </c>
      <c r="E3260" t="s">
        <v>84</v>
      </c>
      <c r="F3260" t="s">
        <v>225</v>
      </c>
      <c r="G3260" t="str">
        <f>IFERROR(_xlfn.XLOOKUP(Sales_Pipeline[[#This Row],[Account]],Accounts!$A$2:$A$86,Accounts!$F$2:$F$86),"")</f>
        <v>United States</v>
      </c>
      <c r="H3260" t="s">
        <v>77</v>
      </c>
      <c r="I3260" s="3">
        <v>42873</v>
      </c>
      <c r="K3260" s="8" t="str">
        <f>IF(Sales_Pipeline[[#This Row],[Close_Date]]="","",TEXT(Sales_Pipeline[[#This Row],[Close_Date]],"ddd"))</f>
        <v/>
      </c>
      <c r="L3260" s="8" t="str">
        <f>IF(Sales_Pipeline[[#This Row],[Close_Date]]="","",TEXT(Sales_Pipeline[[#This Row],[Close_Date]],"mmm"))</f>
        <v/>
      </c>
      <c r="M3260" s="8" t="str">
        <f>IF(Sales_Pipeline[[#This Row],[Close_Date]]="","","Q"&amp;ROUNDUP(MONTH(Sales_Pipeline[[#This Row],[Close_Date]])/3,0))</f>
        <v/>
      </c>
      <c r="N3260" s="2" t="str" cm="1">
        <f t="array" ref="N3260">IFERROR(_xlfn.IFS(Sales_Pipeline[[#This Row],[Deal_Stage]]="Won",_xlfn.XLOOKUP(Sales_Pipeline[[#This Row],[Product]],Products!$A$2:$A$8,Products!$C$2:$C$8),Sales_Pipeline[[#This Row],[Deal_Stage]]="Lost",_xlfn.XLOOKUP(Sales_Pipeline[[#This Row],[Product]],Products!$A$2:$A$8,Products!$C$2:$C$8)),"")</f>
        <v/>
      </c>
      <c r="O3260" s="2">
        <v>0</v>
      </c>
    </row>
    <row r="3261" spans="1:15" x14ac:dyDescent="0.3">
      <c r="A3261" t="s">
        <v>3407</v>
      </c>
      <c r="B3261" t="s">
        <v>40</v>
      </c>
      <c r="C3261" t="str">
        <f>_xlfn.XLOOKUP(Sales_Pipeline[[#This Row],[Sales_Agent]],Sales_Teams[Sales_Agent],Sales_Teams[Manager])</f>
        <v>Summer Sewald</v>
      </c>
      <c r="D3261" t="str">
        <f>_xlfn.XLOOKUP(Sales_Pipeline[[#This Row],[Manager]],Sales_Teams[Manager],Sales_Teams[Regional_Office])</f>
        <v>West</v>
      </c>
      <c r="E3261" t="s">
        <v>84</v>
      </c>
      <c r="G3261" t="str">
        <f>IFERROR(_xlfn.XLOOKUP(Sales_Pipeline[[#This Row],[Account]],Accounts!$A$2:$A$86,Accounts!$F$2:$F$86),"")</f>
        <v/>
      </c>
      <c r="H3261" t="s">
        <v>77</v>
      </c>
      <c r="I3261" s="3">
        <v>42873</v>
      </c>
      <c r="K3261" s="8" t="str">
        <f>IF(Sales_Pipeline[[#This Row],[Close_Date]]="","",TEXT(Sales_Pipeline[[#This Row],[Close_Date]],"ddd"))</f>
        <v/>
      </c>
      <c r="L3261" s="8" t="str">
        <f>IF(Sales_Pipeline[[#This Row],[Close_Date]]="","",TEXT(Sales_Pipeline[[#This Row],[Close_Date]],"mmm"))</f>
        <v/>
      </c>
      <c r="M3261" s="8" t="str">
        <f>IF(Sales_Pipeline[[#This Row],[Close_Date]]="","","Q"&amp;ROUNDUP(MONTH(Sales_Pipeline[[#This Row],[Close_Date]])/3,0))</f>
        <v/>
      </c>
      <c r="N3261" s="2" t="str" cm="1">
        <f t="array" ref="N3261">IFERROR(_xlfn.IFS(Sales_Pipeline[[#This Row],[Deal_Stage]]="Won",_xlfn.XLOOKUP(Sales_Pipeline[[#This Row],[Product]],Products!$A$2:$A$8,Products!$C$2:$C$8),Sales_Pipeline[[#This Row],[Deal_Stage]]="Lost",_xlfn.XLOOKUP(Sales_Pipeline[[#This Row],[Product]],Products!$A$2:$A$8,Products!$C$2:$C$8)),"")</f>
        <v/>
      </c>
      <c r="O3261" s="2">
        <v>0</v>
      </c>
    </row>
    <row r="3262" spans="1:15" x14ac:dyDescent="0.3">
      <c r="A3262" t="s">
        <v>3408</v>
      </c>
      <c r="B3262" t="s">
        <v>42</v>
      </c>
      <c r="C3262" t="str">
        <f>_xlfn.XLOOKUP(Sales_Pipeline[[#This Row],[Sales_Agent]],Sales_Teams[Sales_Agent],Sales_Teams[Manager])</f>
        <v>Summer Sewald</v>
      </c>
      <c r="D3262" t="str">
        <f>_xlfn.XLOOKUP(Sales_Pipeline[[#This Row],[Manager]],Sales_Teams[Manager],Sales_Teams[Regional_Office])</f>
        <v>West</v>
      </c>
      <c r="E3262" t="s">
        <v>55</v>
      </c>
      <c r="F3262" t="s">
        <v>413</v>
      </c>
      <c r="G3262" t="str">
        <f>IFERROR(_xlfn.XLOOKUP(Sales_Pipeline[[#This Row],[Account]],Accounts!$A$2:$A$86,Accounts!$F$2:$F$86),"")</f>
        <v>United States</v>
      </c>
      <c r="H3262" t="s">
        <v>77</v>
      </c>
      <c r="I3262" s="3">
        <v>42873</v>
      </c>
      <c r="K3262" s="8" t="str">
        <f>IF(Sales_Pipeline[[#This Row],[Close_Date]]="","",TEXT(Sales_Pipeline[[#This Row],[Close_Date]],"ddd"))</f>
        <v/>
      </c>
      <c r="L3262" s="8" t="str">
        <f>IF(Sales_Pipeline[[#This Row],[Close_Date]]="","",TEXT(Sales_Pipeline[[#This Row],[Close_Date]],"mmm"))</f>
        <v/>
      </c>
      <c r="M3262" s="8" t="str">
        <f>IF(Sales_Pipeline[[#This Row],[Close_Date]]="","","Q"&amp;ROUNDUP(MONTH(Sales_Pipeline[[#This Row],[Close_Date]])/3,0))</f>
        <v/>
      </c>
      <c r="N3262" s="2" t="str" cm="1">
        <f t="array" ref="N3262">IFERROR(_xlfn.IFS(Sales_Pipeline[[#This Row],[Deal_Stage]]="Won",_xlfn.XLOOKUP(Sales_Pipeline[[#This Row],[Product]],Products!$A$2:$A$8,Products!$C$2:$C$8),Sales_Pipeline[[#This Row],[Deal_Stage]]="Lost",_xlfn.XLOOKUP(Sales_Pipeline[[#This Row],[Product]],Products!$A$2:$A$8,Products!$C$2:$C$8)),"")</f>
        <v/>
      </c>
      <c r="O3262" s="2">
        <v>0</v>
      </c>
    </row>
    <row r="3263" spans="1:15" x14ac:dyDescent="0.3">
      <c r="A3263" t="s">
        <v>3409</v>
      </c>
      <c r="B3263" t="s">
        <v>37</v>
      </c>
      <c r="C3263" t="str">
        <f>_xlfn.XLOOKUP(Sales_Pipeline[[#This Row],[Sales_Agent]],Sales_Teams[Sales_Agent],Sales_Teams[Manager])</f>
        <v>Celia Rouche</v>
      </c>
      <c r="D3263" t="str">
        <f>_xlfn.XLOOKUP(Sales_Pipeline[[#This Row],[Manager]],Sales_Teams[Manager],Sales_Teams[Regional_Office])</f>
        <v>West</v>
      </c>
      <c r="E3263" t="s">
        <v>163</v>
      </c>
      <c r="G3263" t="str">
        <f>IFERROR(_xlfn.XLOOKUP(Sales_Pipeline[[#This Row],[Account]],Accounts!$A$2:$A$86,Accounts!$F$2:$F$86),"")</f>
        <v/>
      </c>
      <c r="H3263" t="s">
        <v>77</v>
      </c>
      <c r="I3263" s="3">
        <v>42873</v>
      </c>
      <c r="K3263" s="8" t="str">
        <f>IF(Sales_Pipeline[[#This Row],[Close_Date]]="","",TEXT(Sales_Pipeline[[#This Row],[Close_Date]],"ddd"))</f>
        <v/>
      </c>
      <c r="L3263" s="8" t="str">
        <f>IF(Sales_Pipeline[[#This Row],[Close_Date]]="","",TEXT(Sales_Pipeline[[#This Row],[Close_Date]],"mmm"))</f>
        <v/>
      </c>
      <c r="M3263" s="8" t="str">
        <f>IF(Sales_Pipeline[[#This Row],[Close_Date]]="","","Q"&amp;ROUNDUP(MONTH(Sales_Pipeline[[#This Row],[Close_Date]])/3,0))</f>
        <v/>
      </c>
      <c r="N3263" s="2" t="str" cm="1">
        <f t="array" ref="N3263">IFERROR(_xlfn.IFS(Sales_Pipeline[[#This Row],[Deal_Stage]]="Won",_xlfn.XLOOKUP(Sales_Pipeline[[#This Row],[Product]],Products!$A$2:$A$8,Products!$C$2:$C$8),Sales_Pipeline[[#This Row],[Deal_Stage]]="Lost",_xlfn.XLOOKUP(Sales_Pipeline[[#This Row],[Product]],Products!$A$2:$A$8,Products!$C$2:$C$8)),"")</f>
        <v/>
      </c>
      <c r="O3263" s="2">
        <v>0</v>
      </c>
    </row>
    <row r="3264" spans="1:15" x14ac:dyDescent="0.3">
      <c r="A3264" t="s">
        <v>3410</v>
      </c>
      <c r="B3264" t="s">
        <v>12</v>
      </c>
      <c r="C3264" t="str">
        <f>_xlfn.XLOOKUP(Sales_Pipeline[[#This Row],[Sales_Agent]],Sales_Teams[Sales_Agent],Sales_Teams[Manager])</f>
        <v>Melvin Marxen</v>
      </c>
      <c r="D3264" t="str">
        <f>_xlfn.XLOOKUP(Sales_Pipeline[[#This Row],[Manager]],Sales_Teams[Manager],Sales_Teams[Regional_Office])</f>
        <v>Central</v>
      </c>
      <c r="E3264" t="s">
        <v>61</v>
      </c>
      <c r="F3264" t="s">
        <v>79</v>
      </c>
      <c r="G3264" t="str">
        <f>IFERROR(_xlfn.XLOOKUP(Sales_Pipeline[[#This Row],[Account]],Accounts!$A$2:$A$86,Accounts!$F$2:$F$86),"")</f>
        <v>Philipines</v>
      </c>
      <c r="H3264" t="s">
        <v>82</v>
      </c>
      <c r="I3264" s="3">
        <v>42873</v>
      </c>
      <c r="J3264" s="3">
        <v>42988</v>
      </c>
      <c r="K3264" s="8" t="str">
        <f>IF(Sales_Pipeline[[#This Row],[Close_Date]]="","",TEXT(Sales_Pipeline[[#This Row],[Close_Date]],"ddd"))</f>
        <v>Sun</v>
      </c>
      <c r="L3264" s="8" t="str">
        <f>IF(Sales_Pipeline[[#This Row],[Close_Date]]="","",TEXT(Sales_Pipeline[[#This Row],[Close_Date]],"mmm"))</f>
        <v>Sep</v>
      </c>
      <c r="M3264" s="8" t="str">
        <f>IF(Sales_Pipeline[[#This Row],[Close_Date]]="","","Q"&amp;ROUNDUP(MONTH(Sales_Pipeline[[#This Row],[Close_Date]])/3,0))</f>
        <v>Q3</v>
      </c>
      <c r="N3264" s="2" cm="1">
        <f t="array" ref="N3264">IFERROR(_xlfn.IFS(Sales_Pipeline[[#This Row],[Deal_Stage]]="Won",_xlfn.XLOOKUP(Sales_Pipeline[[#This Row],[Product]],Products!$A$2:$A$8,Products!$C$2:$C$8),Sales_Pipeline[[#This Row],[Deal_Stage]]="Lost",_xlfn.XLOOKUP(Sales_Pipeline[[#This Row],[Product]],Products!$A$2:$A$8,Products!$C$2:$C$8)),"")</f>
        <v>55</v>
      </c>
      <c r="O3264" s="2">
        <v>0</v>
      </c>
    </row>
    <row r="3265" spans="1:15" x14ac:dyDescent="0.3">
      <c r="A3265" t="s">
        <v>3411</v>
      </c>
      <c r="B3265" t="s">
        <v>12</v>
      </c>
      <c r="C3265" t="str">
        <f>_xlfn.XLOOKUP(Sales_Pipeline[[#This Row],[Sales_Agent]],Sales_Teams[Sales_Agent],Sales_Teams[Manager])</f>
        <v>Melvin Marxen</v>
      </c>
      <c r="D3265" t="str">
        <f>_xlfn.XLOOKUP(Sales_Pipeline[[#This Row],[Manager]],Sales_Teams[Manager],Sales_Teams[Regional_Office])</f>
        <v>Central</v>
      </c>
      <c r="E3265" t="s">
        <v>84</v>
      </c>
      <c r="F3265" t="s">
        <v>223</v>
      </c>
      <c r="G3265" t="str">
        <f>IFERROR(_xlfn.XLOOKUP(Sales_Pipeline[[#This Row],[Account]],Accounts!$A$2:$A$86,Accounts!$F$2:$F$86),"")</f>
        <v>United States</v>
      </c>
      <c r="H3265" t="s">
        <v>57</v>
      </c>
      <c r="I3265" s="3">
        <v>42873</v>
      </c>
      <c r="J3265" s="3">
        <v>42897</v>
      </c>
      <c r="K3265" s="8" t="str">
        <f>IF(Sales_Pipeline[[#This Row],[Close_Date]]="","",TEXT(Sales_Pipeline[[#This Row],[Close_Date]],"ddd"))</f>
        <v>Sun</v>
      </c>
      <c r="L3265" s="8" t="str">
        <f>IF(Sales_Pipeline[[#This Row],[Close_Date]]="","",TEXT(Sales_Pipeline[[#This Row],[Close_Date]],"mmm"))</f>
        <v>Jun</v>
      </c>
      <c r="M3265" s="8" t="str">
        <f>IF(Sales_Pipeline[[#This Row],[Close_Date]]="","","Q"&amp;ROUNDUP(MONTH(Sales_Pipeline[[#This Row],[Close_Date]])/3,0))</f>
        <v>Q2</v>
      </c>
      <c r="N3265" s="2" cm="1">
        <f t="array" ref="N3265">IFERROR(_xlfn.IFS(Sales_Pipeline[[#This Row],[Deal_Stage]]="Won",_xlfn.XLOOKUP(Sales_Pipeline[[#This Row],[Product]],Products!$A$2:$A$8,Products!$C$2:$C$8),Sales_Pipeline[[#This Row],[Deal_Stage]]="Lost",_xlfn.XLOOKUP(Sales_Pipeline[[#This Row],[Product]],Products!$A$2:$A$8,Products!$C$2:$C$8)),"")</f>
        <v>5482</v>
      </c>
      <c r="O3265" s="2">
        <v>5241</v>
      </c>
    </row>
    <row r="3266" spans="1:15" x14ac:dyDescent="0.3">
      <c r="A3266" t="s">
        <v>3412</v>
      </c>
      <c r="B3266" t="s">
        <v>45</v>
      </c>
      <c r="C3266" t="str">
        <f>_xlfn.XLOOKUP(Sales_Pipeline[[#This Row],[Sales_Agent]],Sales_Teams[Sales_Agent],Sales_Teams[Manager])</f>
        <v>Summer Sewald</v>
      </c>
      <c r="D3266" t="str">
        <f>_xlfn.XLOOKUP(Sales_Pipeline[[#This Row],[Manager]],Sales_Teams[Manager],Sales_Teams[Regional_Office])</f>
        <v>West</v>
      </c>
      <c r="E3266" t="s">
        <v>55</v>
      </c>
      <c r="F3266" t="s">
        <v>175</v>
      </c>
      <c r="G3266" t="str">
        <f>IFERROR(_xlfn.XLOOKUP(Sales_Pipeline[[#This Row],[Account]],Accounts!$A$2:$A$86,Accounts!$F$2:$F$86),"")</f>
        <v>Brazil</v>
      </c>
      <c r="H3266" t="s">
        <v>57</v>
      </c>
      <c r="I3266" s="3">
        <v>42873</v>
      </c>
      <c r="J3266" s="3">
        <v>42877</v>
      </c>
      <c r="K3266" s="8" t="str">
        <f>IF(Sales_Pipeline[[#This Row],[Close_Date]]="","",TEXT(Sales_Pipeline[[#This Row],[Close_Date]],"ddd"))</f>
        <v>Mon</v>
      </c>
      <c r="L3266" s="8" t="str">
        <f>IF(Sales_Pipeline[[#This Row],[Close_Date]]="","",TEXT(Sales_Pipeline[[#This Row],[Close_Date]],"mmm"))</f>
        <v>May</v>
      </c>
      <c r="M3266" s="8" t="str">
        <f>IF(Sales_Pipeline[[#This Row],[Close_Date]]="","","Q"&amp;ROUNDUP(MONTH(Sales_Pipeline[[#This Row],[Close_Date]])/3,0))</f>
        <v>Q2</v>
      </c>
      <c r="N3266" s="2" cm="1">
        <f t="array" ref="N3266">IFERROR(_xlfn.IFS(Sales_Pipeline[[#This Row],[Deal_Stage]]="Won",_xlfn.XLOOKUP(Sales_Pipeline[[#This Row],[Product]],Products!$A$2:$A$8,Products!$C$2:$C$8),Sales_Pipeline[[#This Row],[Deal_Stage]]="Lost",_xlfn.XLOOKUP(Sales_Pipeline[[#This Row],[Product]],Products!$A$2:$A$8,Products!$C$2:$C$8)),"")</f>
        <v>1096</v>
      </c>
      <c r="O3266" s="2">
        <v>1082</v>
      </c>
    </row>
    <row r="3267" spans="1:15" x14ac:dyDescent="0.3">
      <c r="A3267" t="s">
        <v>3413</v>
      </c>
      <c r="B3267" t="s">
        <v>14</v>
      </c>
      <c r="C3267" t="str">
        <f>_xlfn.XLOOKUP(Sales_Pipeline[[#This Row],[Sales_Agent]],Sales_Teams[Sales_Agent],Sales_Teams[Manager])</f>
        <v>Melvin Marxen</v>
      </c>
      <c r="D3267" t="str">
        <f>_xlfn.XLOOKUP(Sales_Pipeline[[#This Row],[Manager]],Sales_Teams[Manager],Sales_Teams[Regional_Office])</f>
        <v>Central</v>
      </c>
      <c r="E3267" t="s">
        <v>63</v>
      </c>
      <c r="F3267" t="s">
        <v>147</v>
      </c>
      <c r="G3267" t="str">
        <f>IFERROR(_xlfn.XLOOKUP(Sales_Pipeline[[#This Row],[Account]],Accounts!$A$2:$A$86,Accounts!$F$2:$F$86),"")</f>
        <v>United States</v>
      </c>
      <c r="H3267" t="s">
        <v>57</v>
      </c>
      <c r="I3267" s="3">
        <v>42873</v>
      </c>
      <c r="J3267" s="3">
        <v>42891</v>
      </c>
      <c r="K3267" s="8" t="str">
        <f>IF(Sales_Pipeline[[#This Row],[Close_Date]]="","",TEXT(Sales_Pipeline[[#This Row],[Close_Date]],"ddd"))</f>
        <v>Mon</v>
      </c>
      <c r="L3267" s="8" t="str">
        <f>IF(Sales_Pipeline[[#This Row],[Close_Date]]="","",TEXT(Sales_Pipeline[[#This Row],[Close_Date]],"mmm"))</f>
        <v>Jun</v>
      </c>
      <c r="M3267" s="8" t="str">
        <f>IF(Sales_Pipeline[[#This Row],[Close_Date]]="","","Q"&amp;ROUNDUP(MONTH(Sales_Pipeline[[#This Row],[Close_Date]])/3,0))</f>
        <v>Q2</v>
      </c>
      <c r="N3267" s="2" cm="1">
        <f t="array" ref="N3267">IFERROR(_xlfn.IFS(Sales_Pipeline[[#This Row],[Deal_Stage]]="Won",_xlfn.XLOOKUP(Sales_Pipeline[[#This Row],[Product]],Products!$A$2:$A$8,Products!$C$2:$C$8),Sales_Pipeline[[#This Row],[Deal_Stage]]="Lost",_xlfn.XLOOKUP(Sales_Pipeline[[#This Row],[Product]],Products!$A$2:$A$8,Products!$C$2:$C$8)),"")</f>
        <v>550</v>
      </c>
      <c r="O3267" s="2">
        <v>616</v>
      </c>
    </row>
    <row r="3268" spans="1:15" x14ac:dyDescent="0.3">
      <c r="A3268" t="s">
        <v>3414</v>
      </c>
      <c r="B3268" t="s">
        <v>35</v>
      </c>
      <c r="C3268" t="str">
        <f>_xlfn.XLOOKUP(Sales_Pipeline[[#This Row],[Sales_Agent]],Sales_Teams[Sales_Agent],Sales_Teams[Manager])</f>
        <v>Celia Rouche</v>
      </c>
      <c r="D3268" t="str">
        <f>_xlfn.XLOOKUP(Sales_Pipeline[[#This Row],[Manager]],Sales_Teams[Manager],Sales_Teams[Regional_Office])</f>
        <v>West</v>
      </c>
      <c r="E3268" t="s">
        <v>61</v>
      </c>
      <c r="G3268" t="str">
        <f>IFERROR(_xlfn.XLOOKUP(Sales_Pipeline[[#This Row],[Account]],Accounts!$A$2:$A$86,Accounts!$F$2:$F$86),"")</f>
        <v/>
      </c>
      <c r="H3268" t="s">
        <v>77</v>
      </c>
      <c r="I3268" s="3">
        <v>42873</v>
      </c>
      <c r="K3268" s="8" t="str">
        <f>IF(Sales_Pipeline[[#This Row],[Close_Date]]="","",TEXT(Sales_Pipeline[[#This Row],[Close_Date]],"ddd"))</f>
        <v/>
      </c>
      <c r="L3268" s="8" t="str">
        <f>IF(Sales_Pipeline[[#This Row],[Close_Date]]="","",TEXT(Sales_Pipeline[[#This Row],[Close_Date]],"mmm"))</f>
        <v/>
      </c>
      <c r="M3268" s="8" t="str">
        <f>IF(Sales_Pipeline[[#This Row],[Close_Date]]="","","Q"&amp;ROUNDUP(MONTH(Sales_Pipeline[[#This Row],[Close_Date]])/3,0))</f>
        <v/>
      </c>
      <c r="N3268" s="2" t="str" cm="1">
        <f t="array" ref="N3268">IFERROR(_xlfn.IFS(Sales_Pipeline[[#This Row],[Deal_Stage]]="Won",_xlfn.XLOOKUP(Sales_Pipeline[[#This Row],[Product]],Products!$A$2:$A$8,Products!$C$2:$C$8),Sales_Pipeline[[#This Row],[Deal_Stage]]="Lost",_xlfn.XLOOKUP(Sales_Pipeline[[#This Row],[Product]],Products!$A$2:$A$8,Products!$C$2:$C$8)),"")</f>
        <v/>
      </c>
      <c r="O3268" s="2">
        <v>0</v>
      </c>
    </row>
    <row r="3269" spans="1:15" x14ac:dyDescent="0.3">
      <c r="A3269" t="s">
        <v>3415</v>
      </c>
      <c r="B3269" t="s">
        <v>21</v>
      </c>
      <c r="C3269" t="str">
        <f>_xlfn.XLOOKUP(Sales_Pipeline[[#This Row],[Sales_Agent]],Sales_Teams[Sales_Agent],Sales_Teams[Manager])</f>
        <v>Cara Losch</v>
      </c>
      <c r="D3269" t="str">
        <f>_xlfn.XLOOKUP(Sales_Pipeline[[#This Row],[Manager]],Sales_Teams[Manager],Sales_Teams[Regional_Office])</f>
        <v>East</v>
      </c>
      <c r="E3269" t="s">
        <v>61</v>
      </c>
      <c r="F3269" t="s">
        <v>388</v>
      </c>
      <c r="G3269" t="str">
        <f>IFERROR(_xlfn.XLOOKUP(Sales_Pipeline[[#This Row],[Account]],Accounts!$A$2:$A$86,Accounts!$F$2:$F$86),"")</f>
        <v>China</v>
      </c>
      <c r="H3269" t="s">
        <v>82</v>
      </c>
      <c r="I3269" s="3">
        <v>42873</v>
      </c>
      <c r="J3269" s="3">
        <v>42961</v>
      </c>
      <c r="K3269" s="8" t="str">
        <f>IF(Sales_Pipeline[[#This Row],[Close_Date]]="","",TEXT(Sales_Pipeline[[#This Row],[Close_Date]],"ddd"))</f>
        <v>Mon</v>
      </c>
      <c r="L3269" s="8" t="str">
        <f>IF(Sales_Pipeline[[#This Row],[Close_Date]]="","",TEXT(Sales_Pipeline[[#This Row],[Close_Date]],"mmm"))</f>
        <v>Aug</v>
      </c>
      <c r="M3269" s="8" t="str">
        <f>IF(Sales_Pipeline[[#This Row],[Close_Date]]="","","Q"&amp;ROUNDUP(MONTH(Sales_Pipeline[[#This Row],[Close_Date]])/3,0))</f>
        <v>Q3</v>
      </c>
      <c r="N3269" s="2" cm="1">
        <f t="array" ref="N3269">IFERROR(_xlfn.IFS(Sales_Pipeline[[#This Row],[Deal_Stage]]="Won",_xlfn.XLOOKUP(Sales_Pipeline[[#This Row],[Product]],Products!$A$2:$A$8,Products!$C$2:$C$8),Sales_Pipeline[[#This Row],[Deal_Stage]]="Lost",_xlfn.XLOOKUP(Sales_Pipeline[[#This Row],[Product]],Products!$A$2:$A$8,Products!$C$2:$C$8)),"")</f>
        <v>55</v>
      </c>
      <c r="O3269" s="2">
        <v>0</v>
      </c>
    </row>
    <row r="3270" spans="1:15" x14ac:dyDescent="0.3">
      <c r="A3270" t="s">
        <v>3416</v>
      </c>
      <c r="B3270" t="s">
        <v>7</v>
      </c>
      <c r="C3270" t="str">
        <f>_xlfn.XLOOKUP(Sales_Pipeline[[#This Row],[Sales_Agent]],Sales_Teams[Sales_Agent],Sales_Teams[Manager])</f>
        <v>Dustin Brinkmann</v>
      </c>
      <c r="D3270" t="str">
        <f>_xlfn.XLOOKUP(Sales_Pipeline[[#This Row],[Manager]],Sales_Teams[Manager],Sales_Teams[Regional_Office])</f>
        <v>Central</v>
      </c>
      <c r="E3270" t="s">
        <v>61</v>
      </c>
      <c r="F3270" t="s">
        <v>150</v>
      </c>
      <c r="G3270" t="str">
        <f>IFERROR(_xlfn.XLOOKUP(Sales_Pipeline[[#This Row],[Account]],Accounts!$A$2:$A$86,Accounts!$F$2:$F$86),"")</f>
        <v>United States</v>
      </c>
      <c r="H3270" t="s">
        <v>82</v>
      </c>
      <c r="I3270" s="3">
        <v>42873</v>
      </c>
      <c r="J3270" s="3">
        <v>42879</v>
      </c>
      <c r="K3270" s="8" t="str">
        <f>IF(Sales_Pipeline[[#This Row],[Close_Date]]="","",TEXT(Sales_Pipeline[[#This Row],[Close_Date]],"ddd"))</f>
        <v>Wed</v>
      </c>
      <c r="L3270" s="8" t="str">
        <f>IF(Sales_Pipeline[[#This Row],[Close_Date]]="","",TEXT(Sales_Pipeline[[#This Row],[Close_Date]],"mmm"))</f>
        <v>May</v>
      </c>
      <c r="M3270" s="8" t="str">
        <f>IF(Sales_Pipeline[[#This Row],[Close_Date]]="","","Q"&amp;ROUNDUP(MONTH(Sales_Pipeline[[#This Row],[Close_Date]])/3,0))</f>
        <v>Q2</v>
      </c>
      <c r="N3270" s="2" cm="1">
        <f t="array" ref="N3270">IFERROR(_xlfn.IFS(Sales_Pipeline[[#This Row],[Deal_Stage]]="Won",_xlfn.XLOOKUP(Sales_Pipeline[[#This Row],[Product]],Products!$A$2:$A$8,Products!$C$2:$C$8),Sales_Pipeline[[#This Row],[Deal_Stage]]="Lost",_xlfn.XLOOKUP(Sales_Pipeline[[#This Row],[Product]],Products!$A$2:$A$8,Products!$C$2:$C$8)),"")</f>
        <v>55</v>
      </c>
      <c r="O3270" s="2">
        <v>0</v>
      </c>
    </row>
    <row r="3271" spans="1:15" x14ac:dyDescent="0.3">
      <c r="A3271" t="s">
        <v>3417</v>
      </c>
      <c r="B3271" t="s">
        <v>23</v>
      </c>
      <c r="C3271" t="str">
        <f>_xlfn.XLOOKUP(Sales_Pipeline[[#This Row],[Sales_Agent]],Sales_Teams[Sales_Agent],Sales_Teams[Manager])</f>
        <v>Cara Losch</v>
      </c>
      <c r="D3271" t="str">
        <f>_xlfn.XLOOKUP(Sales_Pipeline[[#This Row],[Manager]],Sales_Teams[Manager],Sales_Teams[Regional_Office])</f>
        <v>East</v>
      </c>
      <c r="E3271" t="s">
        <v>61</v>
      </c>
      <c r="G3271" t="str">
        <f>IFERROR(_xlfn.XLOOKUP(Sales_Pipeline[[#This Row],[Account]],Accounts!$A$2:$A$86,Accounts!$F$2:$F$86),"")</f>
        <v/>
      </c>
      <c r="H3271" t="s">
        <v>77</v>
      </c>
      <c r="I3271" s="3">
        <v>42873</v>
      </c>
      <c r="K3271" s="8" t="str">
        <f>IF(Sales_Pipeline[[#This Row],[Close_Date]]="","",TEXT(Sales_Pipeline[[#This Row],[Close_Date]],"ddd"))</f>
        <v/>
      </c>
      <c r="L3271" s="8" t="str">
        <f>IF(Sales_Pipeline[[#This Row],[Close_Date]]="","",TEXT(Sales_Pipeline[[#This Row],[Close_Date]],"mmm"))</f>
        <v/>
      </c>
      <c r="M3271" s="8" t="str">
        <f>IF(Sales_Pipeline[[#This Row],[Close_Date]]="","","Q"&amp;ROUNDUP(MONTH(Sales_Pipeline[[#This Row],[Close_Date]])/3,0))</f>
        <v/>
      </c>
      <c r="N3271" s="2" t="str" cm="1">
        <f t="array" ref="N3271">IFERROR(_xlfn.IFS(Sales_Pipeline[[#This Row],[Deal_Stage]]="Won",_xlfn.XLOOKUP(Sales_Pipeline[[#This Row],[Product]],Products!$A$2:$A$8,Products!$C$2:$C$8),Sales_Pipeline[[#This Row],[Deal_Stage]]="Lost",_xlfn.XLOOKUP(Sales_Pipeline[[#This Row],[Product]],Products!$A$2:$A$8,Products!$C$2:$C$8)),"")</f>
        <v/>
      </c>
      <c r="O3271" s="2">
        <v>0</v>
      </c>
    </row>
    <row r="3272" spans="1:15" x14ac:dyDescent="0.3">
      <c r="A3272" t="s">
        <v>3418</v>
      </c>
      <c r="B3272" t="s">
        <v>44</v>
      </c>
      <c r="C3272" t="str">
        <f>_xlfn.XLOOKUP(Sales_Pipeline[[#This Row],[Sales_Agent]],Sales_Teams[Sales_Agent],Sales_Teams[Manager])</f>
        <v>Summer Sewald</v>
      </c>
      <c r="D3272" t="str">
        <f>_xlfn.XLOOKUP(Sales_Pipeline[[#This Row],[Manager]],Sales_Teams[Manager],Sales_Teams[Regional_Office])</f>
        <v>West</v>
      </c>
      <c r="E3272" t="s">
        <v>63</v>
      </c>
      <c r="G3272" t="str">
        <f>IFERROR(_xlfn.XLOOKUP(Sales_Pipeline[[#This Row],[Account]],Accounts!$A$2:$A$86,Accounts!$F$2:$F$86),"")</f>
        <v/>
      </c>
      <c r="H3272" t="s">
        <v>77</v>
      </c>
      <c r="I3272" s="3">
        <v>42873</v>
      </c>
      <c r="K3272" s="8" t="str">
        <f>IF(Sales_Pipeline[[#This Row],[Close_Date]]="","",TEXT(Sales_Pipeline[[#This Row],[Close_Date]],"ddd"))</f>
        <v/>
      </c>
      <c r="L3272" s="8" t="str">
        <f>IF(Sales_Pipeline[[#This Row],[Close_Date]]="","",TEXT(Sales_Pipeline[[#This Row],[Close_Date]],"mmm"))</f>
        <v/>
      </c>
      <c r="M3272" s="8" t="str">
        <f>IF(Sales_Pipeline[[#This Row],[Close_Date]]="","","Q"&amp;ROUNDUP(MONTH(Sales_Pipeline[[#This Row],[Close_Date]])/3,0))</f>
        <v/>
      </c>
      <c r="N3272" s="2" t="str" cm="1">
        <f t="array" ref="N3272">IFERROR(_xlfn.IFS(Sales_Pipeline[[#This Row],[Deal_Stage]]="Won",_xlfn.XLOOKUP(Sales_Pipeline[[#This Row],[Product]],Products!$A$2:$A$8,Products!$C$2:$C$8),Sales_Pipeline[[#This Row],[Deal_Stage]]="Lost",_xlfn.XLOOKUP(Sales_Pipeline[[#This Row],[Product]],Products!$A$2:$A$8,Products!$C$2:$C$8)),"")</f>
        <v/>
      </c>
      <c r="O3272" s="2">
        <v>0</v>
      </c>
    </row>
    <row r="3273" spans="1:15" x14ac:dyDescent="0.3">
      <c r="A3273" t="s">
        <v>3419</v>
      </c>
      <c r="B3273" t="s">
        <v>44</v>
      </c>
      <c r="C3273" t="str">
        <f>_xlfn.XLOOKUP(Sales_Pipeline[[#This Row],[Sales_Agent]],Sales_Teams[Sales_Agent],Sales_Teams[Manager])</f>
        <v>Summer Sewald</v>
      </c>
      <c r="D3273" t="str">
        <f>_xlfn.XLOOKUP(Sales_Pipeline[[#This Row],[Manager]],Sales_Teams[Manager],Sales_Teams[Regional_Office])</f>
        <v>West</v>
      </c>
      <c r="E3273" t="s">
        <v>63</v>
      </c>
      <c r="F3273" t="s">
        <v>177</v>
      </c>
      <c r="G3273" t="str">
        <f>IFERROR(_xlfn.XLOOKUP(Sales_Pipeline[[#This Row],[Account]],Accounts!$A$2:$A$86,Accounts!$F$2:$F$86),"")</f>
        <v>United States</v>
      </c>
      <c r="H3273" t="s">
        <v>82</v>
      </c>
      <c r="I3273" s="3">
        <v>42873</v>
      </c>
      <c r="J3273" s="3">
        <v>42911</v>
      </c>
      <c r="K3273" s="8" t="str">
        <f>IF(Sales_Pipeline[[#This Row],[Close_Date]]="","",TEXT(Sales_Pipeline[[#This Row],[Close_Date]],"ddd"))</f>
        <v>Sun</v>
      </c>
      <c r="L3273" s="8" t="str">
        <f>IF(Sales_Pipeline[[#This Row],[Close_Date]]="","",TEXT(Sales_Pipeline[[#This Row],[Close_Date]],"mmm"))</f>
        <v>Jun</v>
      </c>
      <c r="M3273" s="8" t="str">
        <f>IF(Sales_Pipeline[[#This Row],[Close_Date]]="","","Q"&amp;ROUNDUP(MONTH(Sales_Pipeline[[#This Row],[Close_Date]])/3,0))</f>
        <v>Q2</v>
      </c>
      <c r="N3273" s="2" cm="1">
        <f t="array" ref="N3273">IFERROR(_xlfn.IFS(Sales_Pipeline[[#This Row],[Deal_Stage]]="Won",_xlfn.XLOOKUP(Sales_Pipeline[[#This Row],[Product]],Products!$A$2:$A$8,Products!$C$2:$C$8),Sales_Pipeline[[#This Row],[Deal_Stage]]="Lost",_xlfn.XLOOKUP(Sales_Pipeline[[#This Row],[Product]],Products!$A$2:$A$8,Products!$C$2:$C$8)),"")</f>
        <v>550</v>
      </c>
      <c r="O3273" s="2">
        <v>0</v>
      </c>
    </row>
    <row r="3274" spans="1:15" x14ac:dyDescent="0.3">
      <c r="A3274" t="s">
        <v>3420</v>
      </c>
      <c r="B3274" t="s">
        <v>44</v>
      </c>
      <c r="C3274" t="str">
        <f>_xlfn.XLOOKUP(Sales_Pipeline[[#This Row],[Sales_Agent]],Sales_Teams[Sales_Agent],Sales_Teams[Manager])</f>
        <v>Summer Sewald</v>
      </c>
      <c r="D3274" t="str">
        <f>_xlfn.XLOOKUP(Sales_Pipeline[[#This Row],[Manager]],Sales_Teams[Manager],Sales_Teams[Regional_Office])</f>
        <v>West</v>
      </c>
      <c r="E3274" t="s">
        <v>61</v>
      </c>
      <c r="F3274" t="s">
        <v>201</v>
      </c>
      <c r="G3274" t="str">
        <f>IFERROR(_xlfn.XLOOKUP(Sales_Pipeline[[#This Row],[Account]],Accounts!$A$2:$A$86,Accounts!$F$2:$F$86),"")</f>
        <v>United States</v>
      </c>
      <c r="H3274" t="s">
        <v>82</v>
      </c>
      <c r="I3274" s="3">
        <v>42873</v>
      </c>
      <c r="J3274" s="3">
        <v>42878</v>
      </c>
      <c r="K3274" s="8" t="str">
        <f>IF(Sales_Pipeline[[#This Row],[Close_Date]]="","",TEXT(Sales_Pipeline[[#This Row],[Close_Date]],"ddd"))</f>
        <v>Tue</v>
      </c>
      <c r="L3274" s="8" t="str">
        <f>IF(Sales_Pipeline[[#This Row],[Close_Date]]="","",TEXT(Sales_Pipeline[[#This Row],[Close_Date]],"mmm"))</f>
        <v>May</v>
      </c>
      <c r="M3274" s="8" t="str">
        <f>IF(Sales_Pipeline[[#This Row],[Close_Date]]="","","Q"&amp;ROUNDUP(MONTH(Sales_Pipeline[[#This Row],[Close_Date]])/3,0))</f>
        <v>Q2</v>
      </c>
      <c r="N3274" s="2" cm="1">
        <f t="array" ref="N3274">IFERROR(_xlfn.IFS(Sales_Pipeline[[#This Row],[Deal_Stage]]="Won",_xlfn.XLOOKUP(Sales_Pipeline[[#This Row],[Product]],Products!$A$2:$A$8,Products!$C$2:$C$8),Sales_Pipeline[[#This Row],[Deal_Stage]]="Lost",_xlfn.XLOOKUP(Sales_Pipeline[[#This Row],[Product]],Products!$A$2:$A$8,Products!$C$2:$C$8)),"")</f>
        <v>55</v>
      </c>
      <c r="O3274" s="2">
        <v>0</v>
      </c>
    </row>
    <row r="3275" spans="1:15" x14ac:dyDescent="0.3">
      <c r="A3275" t="s">
        <v>3421</v>
      </c>
      <c r="B3275" t="s">
        <v>44</v>
      </c>
      <c r="C3275" t="str">
        <f>_xlfn.XLOOKUP(Sales_Pipeline[[#This Row],[Sales_Agent]],Sales_Teams[Sales_Agent],Sales_Teams[Manager])</f>
        <v>Summer Sewald</v>
      </c>
      <c r="D3275" t="str">
        <f>_xlfn.XLOOKUP(Sales_Pipeline[[#This Row],[Manager]],Sales_Teams[Manager],Sales_Teams[Regional_Office])</f>
        <v>West</v>
      </c>
      <c r="E3275" t="s">
        <v>8953</v>
      </c>
      <c r="F3275" t="s">
        <v>234</v>
      </c>
      <c r="G3275" t="str">
        <f>IFERROR(_xlfn.XLOOKUP(Sales_Pipeline[[#This Row],[Account]],Accounts!$A$2:$A$86,Accounts!$F$2:$F$86),"")</f>
        <v>United States</v>
      </c>
      <c r="H3275" t="s">
        <v>57</v>
      </c>
      <c r="I3275" s="3">
        <v>42873</v>
      </c>
      <c r="J3275" s="3">
        <v>42889</v>
      </c>
      <c r="K3275" s="8" t="str">
        <f>IF(Sales_Pipeline[[#This Row],[Close_Date]]="","",TEXT(Sales_Pipeline[[#This Row],[Close_Date]],"ddd"))</f>
        <v>Sat</v>
      </c>
      <c r="L3275" s="8" t="str">
        <f>IF(Sales_Pipeline[[#This Row],[Close_Date]]="","",TEXT(Sales_Pipeline[[#This Row],[Close_Date]],"mmm"))</f>
        <v>Jun</v>
      </c>
      <c r="M3275" s="8" t="str">
        <f>IF(Sales_Pipeline[[#This Row],[Close_Date]]="","","Q"&amp;ROUNDUP(MONTH(Sales_Pipeline[[#This Row],[Close_Date]])/3,0))</f>
        <v>Q2</v>
      </c>
      <c r="N3275" s="2" cm="1">
        <f t="array" ref="N3275">IFERROR(_xlfn.IFS(Sales_Pipeline[[#This Row],[Deal_Stage]]="Won",_xlfn.XLOOKUP(Sales_Pipeline[[#This Row],[Product]],Products!$A$2:$A$8,Products!$C$2:$C$8),Sales_Pipeline[[#This Row],[Deal_Stage]]="Lost",_xlfn.XLOOKUP(Sales_Pipeline[[#This Row],[Product]],Products!$A$2:$A$8,Products!$C$2:$C$8)),"")</f>
        <v>4821</v>
      </c>
      <c r="O3275" s="2">
        <v>4642</v>
      </c>
    </row>
    <row r="3276" spans="1:15" x14ac:dyDescent="0.3">
      <c r="A3276" t="s">
        <v>3422</v>
      </c>
      <c r="B3276" t="s">
        <v>3</v>
      </c>
      <c r="C3276" t="str">
        <f>_xlfn.XLOOKUP(Sales_Pipeline[[#This Row],[Sales_Agent]],Sales_Teams[Sales_Agent],Sales_Teams[Manager])</f>
        <v>Dustin Brinkmann</v>
      </c>
      <c r="D3276" t="str">
        <f>_xlfn.XLOOKUP(Sales_Pipeline[[#This Row],[Manager]],Sales_Teams[Manager],Sales_Teams[Regional_Office])</f>
        <v>Central</v>
      </c>
      <c r="E3276" t="s">
        <v>61</v>
      </c>
      <c r="F3276" t="s">
        <v>79</v>
      </c>
      <c r="G3276" t="str">
        <f>IFERROR(_xlfn.XLOOKUP(Sales_Pipeline[[#This Row],[Account]],Accounts!$A$2:$A$86,Accounts!$F$2:$F$86),"")</f>
        <v>Philipines</v>
      </c>
      <c r="H3276" t="s">
        <v>57</v>
      </c>
      <c r="I3276" s="3">
        <v>42874</v>
      </c>
      <c r="J3276" s="3">
        <v>42913</v>
      </c>
      <c r="K3276" s="8" t="str">
        <f>IF(Sales_Pipeline[[#This Row],[Close_Date]]="","",TEXT(Sales_Pipeline[[#This Row],[Close_Date]],"ddd"))</f>
        <v>Tue</v>
      </c>
      <c r="L3276" s="8" t="str">
        <f>IF(Sales_Pipeline[[#This Row],[Close_Date]]="","",TEXT(Sales_Pipeline[[#This Row],[Close_Date]],"mmm"))</f>
        <v>Jun</v>
      </c>
      <c r="M3276" s="8" t="str">
        <f>IF(Sales_Pipeline[[#This Row],[Close_Date]]="","","Q"&amp;ROUNDUP(MONTH(Sales_Pipeline[[#This Row],[Close_Date]])/3,0))</f>
        <v>Q2</v>
      </c>
      <c r="N3276" s="2" cm="1">
        <f t="array" ref="N3276">IFERROR(_xlfn.IFS(Sales_Pipeline[[#This Row],[Deal_Stage]]="Won",_xlfn.XLOOKUP(Sales_Pipeline[[#This Row],[Product]],Products!$A$2:$A$8,Products!$C$2:$C$8),Sales_Pipeline[[#This Row],[Deal_Stage]]="Lost",_xlfn.XLOOKUP(Sales_Pipeline[[#This Row],[Product]],Products!$A$2:$A$8,Products!$C$2:$C$8)),"")</f>
        <v>55</v>
      </c>
      <c r="O3276" s="2">
        <v>63</v>
      </c>
    </row>
    <row r="3277" spans="1:15" x14ac:dyDescent="0.3">
      <c r="A3277" t="s">
        <v>3423</v>
      </c>
      <c r="B3277" t="s">
        <v>30</v>
      </c>
      <c r="C3277" t="str">
        <f>_xlfn.XLOOKUP(Sales_Pipeline[[#This Row],[Sales_Agent]],Sales_Teams[Sales_Agent],Sales_Teams[Manager])</f>
        <v>Rocco Neubert</v>
      </c>
      <c r="D3277" t="str">
        <f>_xlfn.XLOOKUP(Sales_Pipeline[[#This Row],[Manager]],Sales_Teams[Manager],Sales_Teams[Regional_Office])</f>
        <v>East</v>
      </c>
      <c r="E3277" t="s">
        <v>76</v>
      </c>
      <c r="F3277" t="s">
        <v>216</v>
      </c>
      <c r="G3277" t="str">
        <f>IFERROR(_xlfn.XLOOKUP(Sales_Pipeline[[#This Row],[Account]],Accounts!$A$2:$A$86,Accounts!$F$2:$F$86),"")</f>
        <v>United States</v>
      </c>
      <c r="H3277" t="s">
        <v>82</v>
      </c>
      <c r="I3277" s="3">
        <v>42874</v>
      </c>
      <c r="J3277" s="3">
        <v>42875</v>
      </c>
      <c r="K3277" s="8" t="str">
        <f>IF(Sales_Pipeline[[#This Row],[Close_Date]]="","",TEXT(Sales_Pipeline[[#This Row],[Close_Date]],"ddd"))</f>
        <v>Sat</v>
      </c>
      <c r="L3277" s="8" t="str">
        <f>IF(Sales_Pipeline[[#This Row],[Close_Date]]="","",TEXT(Sales_Pipeline[[#This Row],[Close_Date]],"mmm"))</f>
        <v>May</v>
      </c>
      <c r="M3277" s="8" t="str">
        <f>IF(Sales_Pipeline[[#This Row],[Close_Date]]="","","Q"&amp;ROUNDUP(MONTH(Sales_Pipeline[[#This Row],[Close_Date]])/3,0))</f>
        <v>Q2</v>
      </c>
      <c r="N3277" s="2" cm="1">
        <f t="array" ref="N3277">IFERROR(_xlfn.IFS(Sales_Pipeline[[#This Row],[Deal_Stage]]="Won",_xlfn.XLOOKUP(Sales_Pipeline[[#This Row],[Product]],Products!$A$2:$A$8,Products!$C$2:$C$8),Sales_Pipeline[[#This Row],[Deal_Stage]]="Lost",_xlfn.XLOOKUP(Sales_Pipeline[[#This Row],[Product]],Products!$A$2:$A$8,Products!$C$2:$C$8)),"")</f>
        <v>3393</v>
      </c>
      <c r="O3277" s="2">
        <v>0</v>
      </c>
    </row>
    <row r="3278" spans="1:15" x14ac:dyDescent="0.3">
      <c r="A3278" t="s">
        <v>3424</v>
      </c>
      <c r="B3278" t="s">
        <v>27</v>
      </c>
      <c r="C3278" t="str">
        <f>_xlfn.XLOOKUP(Sales_Pipeline[[#This Row],[Sales_Agent]],Sales_Teams[Sales_Agent],Sales_Teams[Manager])</f>
        <v>Rocco Neubert</v>
      </c>
      <c r="D3278" t="str">
        <f>_xlfn.XLOOKUP(Sales_Pipeline[[#This Row],[Manager]],Sales_Teams[Manager],Sales_Teams[Regional_Office])</f>
        <v>East</v>
      </c>
      <c r="E3278" t="s">
        <v>55</v>
      </c>
      <c r="F3278" t="s">
        <v>388</v>
      </c>
      <c r="G3278" t="str">
        <f>IFERROR(_xlfn.XLOOKUP(Sales_Pipeline[[#This Row],[Account]],Accounts!$A$2:$A$86,Accounts!$F$2:$F$86),"")</f>
        <v>China</v>
      </c>
      <c r="H3278" t="s">
        <v>82</v>
      </c>
      <c r="I3278" s="3">
        <v>42874</v>
      </c>
      <c r="J3278" s="3">
        <v>42887</v>
      </c>
      <c r="K3278" s="8" t="str">
        <f>IF(Sales_Pipeline[[#This Row],[Close_Date]]="","",TEXT(Sales_Pipeline[[#This Row],[Close_Date]],"ddd"))</f>
        <v>Thu</v>
      </c>
      <c r="L3278" s="8" t="str">
        <f>IF(Sales_Pipeline[[#This Row],[Close_Date]]="","",TEXT(Sales_Pipeline[[#This Row],[Close_Date]],"mmm"))</f>
        <v>Jun</v>
      </c>
      <c r="M3278" s="8" t="str">
        <f>IF(Sales_Pipeline[[#This Row],[Close_Date]]="","","Q"&amp;ROUNDUP(MONTH(Sales_Pipeline[[#This Row],[Close_Date]])/3,0))</f>
        <v>Q2</v>
      </c>
      <c r="N3278" s="2" cm="1">
        <f t="array" ref="N3278">IFERROR(_xlfn.IFS(Sales_Pipeline[[#This Row],[Deal_Stage]]="Won",_xlfn.XLOOKUP(Sales_Pipeline[[#This Row],[Product]],Products!$A$2:$A$8,Products!$C$2:$C$8),Sales_Pipeline[[#This Row],[Deal_Stage]]="Lost",_xlfn.XLOOKUP(Sales_Pipeline[[#This Row],[Product]],Products!$A$2:$A$8,Products!$C$2:$C$8)),"")</f>
        <v>1096</v>
      </c>
      <c r="O3278" s="2">
        <v>0</v>
      </c>
    </row>
    <row r="3279" spans="1:15" x14ac:dyDescent="0.3">
      <c r="A3279" t="s">
        <v>3425</v>
      </c>
      <c r="B3279" t="s">
        <v>27</v>
      </c>
      <c r="C3279" t="str">
        <f>_xlfn.XLOOKUP(Sales_Pipeline[[#This Row],[Sales_Agent]],Sales_Teams[Sales_Agent],Sales_Teams[Manager])</f>
        <v>Rocco Neubert</v>
      </c>
      <c r="D3279" t="str">
        <f>_xlfn.XLOOKUP(Sales_Pipeline[[#This Row],[Manager]],Sales_Teams[Manager],Sales_Teams[Regional_Office])</f>
        <v>East</v>
      </c>
      <c r="E3279" t="s">
        <v>55</v>
      </c>
      <c r="F3279" t="s">
        <v>220</v>
      </c>
      <c r="G3279" t="str">
        <f>IFERROR(_xlfn.XLOOKUP(Sales_Pipeline[[#This Row],[Account]],Accounts!$A$2:$A$86,Accounts!$F$2:$F$86),"")</f>
        <v>United States</v>
      </c>
      <c r="H3279" t="s">
        <v>57</v>
      </c>
      <c r="I3279" s="3">
        <v>42874</v>
      </c>
      <c r="J3279" s="3">
        <v>42966</v>
      </c>
      <c r="K3279" s="8" t="str">
        <f>IF(Sales_Pipeline[[#This Row],[Close_Date]]="","",TEXT(Sales_Pipeline[[#This Row],[Close_Date]],"ddd"))</f>
        <v>Sat</v>
      </c>
      <c r="L3279" s="8" t="str">
        <f>IF(Sales_Pipeline[[#This Row],[Close_Date]]="","",TEXT(Sales_Pipeline[[#This Row],[Close_Date]],"mmm"))</f>
        <v>Aug</v>
      </c>
      <c r="M3279" s="8" t="str">
        <f>IF(Sales_Pipeline[[#This Row],[Close_Date]]="","","Q"&amp;ROUNDUP(MONTH(Sales_Pipeline[[#This Row],[Close_Date]])/3,0))</f>
        <v>Q3</v>
      </c>
      <c r="N3279" s="2" cm="1">
        <f t="array" ref="N3279">IFERROR(_xlfn.IFS(Sales_Pipeline[[#This Row],[Deal_Stage]]="Won",_xlfn.XLOOKUP(Sales_Pipeline[[#This Row],[Product]],Products!$A$2:$A$8,Products!$C$2:$C$8),Sales_Pipeline[[#This Row],[Deal_Stage]]="Lost",_xlfn.XLOOKUP(Sales_Pipeline[[#This Row],[Product]],Products!$A$2:$A$8,Products!$C$2:$C$8)),"")</f>
        <v>1096</v>
      </c>
      <c r="O3279" s="2">
        <v>1131</v>
      </c>
    </row>
    <row r="3280" spans="1:15" x14ac:dyDescent="0.3">
      <c r="A3280" t="s">
        <v>3426</v>
      </c>
      <c r="B3280" t="s">
        <v>20</v>
      </c>
      <c r="C3280" t="str">
        <f>_xlfn.XLOOKUP(Sales_Pipeline[[#This Row],[Sales_Agent]],Sales_Teams[Sales_Agent],Sales_Teams[Manager])</f>
        <v>Cara Losch</v>
      </c>
      <c r="D3280" t="str">
        <f>_xlfn.XLOOKUP(Sales_Pipeline[[#This Row],[Manager]],Sales_Teams[Manager],Sales_Teams[Regional_Office])</f>
        <v>East</v>
      </c>
      <c r="E3280" t="s">
        <v>63</v>
      </c>
      <c r="F3280" t="s">
        <v>109</v>
      </c>
      <c r="G3280" t="str">
        <f>IFERROR(_xlfn.XLOOKUP(Sales_Pipeline[[#This Row],[Account]],Accounts!$A$2:$A$86,Accounts!$F$2:$F$86),"")</f>
        <v>Japan</v>
      </c>
      <c r="H3280" t="s">
        <v>57</v>
      </c>
      <c r="I3280" s="3">
        <v>42874</v>
      </c>
      <c r="J3280" s="3">
        <v>42982</v>
      </c>
      <c r="K3280" s="8" t="str">
        <f>IF(Sales_Pipeline[[#This Row],[Close_Date]]="","",TEXT(Sales_Pipeline[[#This Row],[Close_Date]],"ddd"))</f>
        <v>Mon</v>
      </c>
      <c r="L3280" s="8" t="str">
        <f>IF(Sales_Pipeline[[#This Row],[Close_Date]]="","",TEXT(Sales_Pipeline[[#This Row],[Close_Date]],"mmm"))</f>
        <v>Sep</v>
      </c>
      <c r="M3280" s="8" t="str">
        <f>IF(Sales_Pipeline[[#This Row],[Close_Date]]="","","Q"&amp;ROUNDUP(MONTH(Sales_Pipeline[[#This Row],[Close_Date]])/3,0))</f>
        <v>Q3</v>
      </c>
      <c r="N3280" s="2" cm="1">
        <f t="array" ref="N3280">IFERROR(_xlfn.IFS(Sales_Pipeline[[#This Row],[Deal_Stage]]="Won",_xlfn.XLOOKUP(Sales_Pipeline[[#This Row],[Product]],Products!$A$2:$A$8,Products!$C$2:$C$8),Sales_Pipeline[[#This Row],[Deal_Stage]]="Lost",_xlfn.XLOOKUP(Sales_Pipeline[[#This Row],[Product]],Products!$A$2:$A$8,Products!$C$2:$C$8)),"")</f>
        <v>550</v>
      </c>
      <c r="O3280" s="2">
        <v>503</v>
      </c>
    </row>
    <row r="3281" spans="1:15" x14ac:dyDescent="0.3">
      <c r="A3281" t="s">
        <v>3427</v>
      </c>
      <c r="B3281" t="s">
        <v>20</v>
      </c>
      <c r="C3281" t="str">
        <f>_xlfn.XLOOKUP(Sales_Pipeline[[#This Row],[Sales_Agent]],Sales_Teams[Sales_Agent],Sales_Teams[Manager])</f>
        <v>Cara Losch</v>
      </c>
      <c r="D3281" t="str">
        <f>_xlfn.XLOOKUP(Sales_Pipeline[[#This Row],[Manager]],Sales_Teams[Manager],Sales_Teams[Regional_Office])</f>
        <v>East</v>
      </c>
      <c r="E3281" t="s">
        <v>63</v>
      </c>
      <c r="F3281" t="s">
        <v>238</v>
      </c>
      <c r="G3281" t="str">
        <f>IFERROR(_xlfn.XLOOKUP(Sales_Pipeline[[#This Row],[Account]],Accounts!$A$2:$A$86,Accounts!$F$2:$F$86),"")</f>
        <v>United States</v>
      </c>
      <c r="H3281" t="s">
        <v>57</v>
      </c>
      <c r="I3281" s="3">
        <v>42874</v>
      </c>
      <c r="J3281" s="3">
        <v>42950</v>
      </c>
      <c r="K3281" s="8" t="str">
        <f>IF(Sales_Pipeline[[#This Row],[Close_Date]]="","",TEXT(Sales_Pipeline[[#This Row],[Close_Date]],"ddd"))</f>
        <v>Thu</v>
      </c>
      <c r="L3281" s="8" t="str">
        <f>IF(Sales_Pipeline[[#This Row],[Close_Date]]="","",TEXT(Sales_Pipeline[[#This Row],[Close_Date]],"mmm"))</f>
        <v>Aug</v>
      </c>
      <c r="M3281" s="8" t="str">
        <f>IF(Sales_Pipeline[[#This Row],[Close_Date]]="","","Q"&amp;ROUNDUP(MONTH(Sales_Pipeline[[#This Row],[Close_Date]])/3,0))</f>
        <v>Q3</v>
      </c>
      <c r="N3281" s="2" cm="1">
        <f t="array" ref="N3281">IFERROR(_xlfn.IFS(Sales_Pipeline[[#This Row],[Deal_Stage]]="Won",_xlfn.XLOOKUP(Sales_Pipeline[[#This Row],[Product]],Products!$A$2:$A$8,Products!$C$2:$C$8),Sales_Pipeline[[#This Row],[Deal_Stage]]="Lost",_xlfn.XLOOKUP(Sales_Pipeline[[#This Row],[Product]],Products!$A$2:$A$8,Products!$C$2:$C$8)),"")</f>
        <v>550</v>
      </c>
      <c r="O3281" s="2">
        <v>516</v>
      </c>
    </row>
    <row r="3282" spans="1:15" x14ac:dyDescent="0.3">
      <c r="A3282" t="s">
        <v>3428</v>
      </c>
      <c r="B3282" t="s">
        <v>25</v>
      </c>
      <c r="C3282" t="str">
        <f>_xlfn.XLOOKUP(Sales_Pipeline[[#This Row],[Sales_Agent]],Sales_Teams[Sales_Agent],Sales_Teams[Manager])</f>
        <v>Rocco Neubert</v>
      </c>
      <c r="D3282" t="str">
        <f>_xlfn.XLOOKUP(Sales_Pipeline[[#This Row],[Manager]],Sales_Teams[Manager],Sales_Teams[Regional_Office])</f>
        <v>East</v>
      </c>
      <c r="E3282" t="s">
        <v>63</v>
      </c>
      <c r="F3282" t="s">
        <v>129</v>
      </c>
      <c r="G3282" t="str">
        <f>IFERROR(_xlfn.XLOOKUP(Sales_Pipeline[[#This Row],[Account]],Accounts!$A$2:$A$86,Accounts!$F$2:$F$86),"")</f>
        <v>Jordan</v>
      </c>
      <c r="H3282" t="s">
        <v>57</v>
      </c>
      <c r="I3282" s="3">
        <v>42874</v>
      </c>
      <c r="J3282" s="3">
        <v>42979</v>
      </c>
      <c r="K3282" s="8" t="str">
        <f>IF(Sales_Pipeline[[#This Row],[Close_Date]]="","",TEXT(Sales_Pipeline[[#This Row],[Close_Date]],"ddd"))</f>
        <v>Fri</v>
      </c>
      <c r="L3282" s="8" t="str">
        <f>IF(Sales_Pipeline[[#This Row],[Close_Date]]="","",TEXT(Sales_Pipeline[[#This Row],[Close_Date]],"mmm"))</f>
        <v>Sep</v>
      </c>
      <c r="M3282" s="8" t="str">
        <f>IF(Sales_Pipeline[[#This Row],[Close_Date]]="","","Q"&amp;ROUNDUP(MONTH(Sales_Pipeline[[#This Row],[Close_Date]])/3,0))</f>
        <v>Q3</v>
      </c>
      <c r="N3282" s="2" cm="1">
        <f t="array" ref="N3282">IFERROR(_xlfn.IFS(Sales_Pipeline[[#This Row],[Deal_Stage]]="Won",_xlfn.XLOOKUP(Sales_Pipeline[[#This Row],[Product]],Products!$A$2:$A$8,Products!$C$2:$C$8),Sales_Pipeline[[#This Row],[Deal_Stage]]="Lost",_xlfn.XLOOKUP(Sales_Pipeline[[#This Row],[Product]],Products!$A$2:$A$8,Products!$C$2:$C$8)),"")</f>
        <v>550</v>
      </c>
      <c r="O3282" s="2">
        <v>592</v>
      </c>
    </row>
    <row r="3283" spans="1:15" x14ac:dyDescent="0.3">
      <c r="A3283" t="s">
        <v>3429</v>
      </c>
      <c r="B3283" t="s">
        <v>15</v>
      </c>
      <c r="C3283" t="str">
        <f>_xlfn.XLOOKUP(Sales_Pipeline[[#This Row],[Sales_Agent]],Sales_Teams[Sales_Agent],Sales_Teams[Manager])</f>
        <v>Melvin Marxen</v>
      </c>
      <c r="D3283" t="str">
        <f>_xlfn.XLOOKUP(Sales_Pipeline[[#This Row],[Manager]],Sales_Teams[Manager],Sales_Teams[Regional_Office])</f>
        <v>Central</v>
      </c>
      <c r="E3283" t="s">
        <v>8953</v>
      </c>
      <c r="F3283" t="s">
        <v>187</v>
      </c>
      <c r="G3283" t="str">
        <f>IFERROR(_xlfn.XLOOKUP(Sales_Pipeline[[#This Row],[Account]],Accounts!$A$2:$A$86,Accounts!$F$2:$F$86),"")</f>
        <v>United States</v>
      </c>
      <c r="H3283" t="s">
        <v>82</v>
      </c>
      <c r="I3283" s="3">
        <v>42874</v>
      </c>
      <c r="J3283" s="3">
        <v>42974</v>
      </c>
      <c r="K3283" s="8" t="str">
        <f>IF(Sales_Pipeline[[#This Row],[Close_Date]]="","",TEXT(Sales_Pipeline[[#This Row],[Close_Date]],"ddd"))</f>
        <v>Sun</v>
      </c>
      <c r="L3283" s="8" t="str">
        <f>IF(Sales_Pipeline[[#This Row],[Close_Date]]="","",TEXT(Sales_Pipeline[[#This Row],[Close_Date]],"mmm"))</f>
        <v>Aug</v>
      </c>
      <c r="M3283" s="8" t="str">
        <f>IF(Sales_Pipeline[[#This Row],[Close_Date]]="","","Q"&amp;ROUNDUP(MONTH(Sales_Pipeline[[#This Row],[Close_Date]])/3,0))</f>
        <v>Q3</v>
      </c>
      <c r="N3283" s="2" cm="1">
        <f t="array" ref="N3283">IFERROR(_xlfn.IFS(Sales_Pipeline[[#This Row],[Deal_Stage]]="Won",_xlfn.XLOOKUP(Sales_Pipeline[[#This Row],[Product]],Products!$A$2:$A$8,Products!$C$2:$C$8),Sales_Pipeline[[#This Row],[Deal_Stage]]="Lost",_xlfn.XLOOKUP(Sales_Pipeline[[#This Row],[Product]],Products!$A$2:$A$8,Products!$C$2:$C$8)),"")</f>
        <v>4821</v>
      </c>
      <c r="O3283" s="2">
        <v>0</v>
      </c>
    </row>
    <row r="3284" spans="1:15" x14ac:dyDescent="0.3">
      <c r="A3284" t="s">
        <v>3430</v>
      </c>
      <c r="B3284" t="s">
        <v>15</v>
      </c>
      <c r="C3284" t="str">
        <f>_xlfn.XLOOKUP(Sales_Pipeline[[#This Row],[Sales_Agent]],Sales_Teams[Sales_Agent],Sales_Teams[Manager])</f>
        <v>Melvin Marxen</v>
      </c>
      <c r="D3284" t="str">
        <f>_xlfn.XLOOKUP(Sales_Pipeline[[#This Row],[Manager]],Sales_Teams[Manager],Sales_Teams[Regional_Office])</f>
        <v>Central</v>
      </c>
      <c r="E3284" t="s">
        <v>8953</v>
      </c>
      <c r="F3284" t="s">
        <v>105</v>
      </c>
      <c r="G3284" t="str">
        <f>IFERROR(_xlfn.XLOOKUP(Sales_Pipeline[[#This Row],[Account]],Accounts!$A$2:$A$86,Accounts!$F$2:$F$86),"")</f>
        <v>United States</v>
      </c>
      <c r="H3284" t="s">
        <v>57</v>
      </c>
      <c r="I3284" s="3">
        <v>42874</v>
      </c>
      <c r="J3284" s="3">
        <v>42989</v>
      </c>
      <c r="K3284" s="8" t="str">
        <f>IF(Sales_Pipeline[[#This Row],[Close_Date]]="","",TEXT(Sales_Pipeline[[#This Row],[Close_Date]],"ddd"))</f>
        <v>Mon</v>
      </c>
      <c r="L3284" s="8" t="str">
        <f>IF(Sales_Pipeline[[#This Row],[Close_Date]]="","",TEXT(Sales_Pipeline[[#This Row],[Close_Date]],"mmm"))</f>
        <v>Sep</v>
      </c>
      <c r="M3284" s="8" t="str">
        <f>IF(Sales_Pipeline[[#This Row],[Close_Date]]="","","Q"&amp;ROUNDUP(MONTH(Sales_Pipeline[[#This Row],[Close_Date]])/3,0))</f>
        <v>Q3</v>
      </c>
      <c r="N3284" s="2" cm="1">
        <f t="array" ref="N3284">IFERROR(_xlfn.IFS(Sales_Pipeline[[#This Row],[Deal_Stage]]="Won",_xlfn.XLOOKUP(Sales_Pipeline[[#This Row],[Product]],Products!$A$2:$A$8,Products!$C$2:$C$8),Sales_Pipeline[[#This Row],[Deal_Stage]]="Lost",_xlfn.XLOOKUP(Sales_Pipeline[[#This Row],[Product]],Products!$A$2:$A$8,Products!$C$2:$C$8)),"")</f>
        <v>4821</v>
      </c>
      <c r="O3284" s="2">
        <v>4914</v>
      </c>
    </row>
    <row r="3285" spans="1:15" x14ac:dyDescent="0.3">
      <c r="A3285" t="s">
        <v>3431</v>
      </c>
      <c r="B3285" t="s">
        <v>28</v>
      </c>
      <c r="C3285" t="str">
        <f>_xlfn.XLOOKUP(Sales_Pipeline[[#This Row],[Sales_Agent]],Sales_Teams[Sales_Agent],Sales_Teams[Manager])</f>
        <v>Rocco Neubert</v>
      </c>
      <c r="D3285" t="str">
        <f>_xlfn.XLOOKUP(Sales_Pipeline[[#This Row],[Manager]],Sales_Teams[Manager],Sales_Teams[Regional_Office])</f>
        <v>East</v>
      </c>
      <c r="E3285" t="s">
        <v>63</v>
      </c>
      <c r="F3285" t="s">
        <v>234</v>
      </c>
      <c r="G3285" t="str">
        <f>IFERROR(_xlfn.XLOOKUP(Sales_Pipeline[[#This Row],[Account]],Accounts!$A$2:$A$86,Accounts!$F$2:$F$86),"")</f>
        <v>United States</v>
      </c>
      <c r="H3285" t="s">
        <v>57</v>
      </c>
      <c r="I3285" s="3">
        <v>42874</v>
      </c>
      <c r="J3285" s="3">
        <v>42887</v>
      </c>
      <c r="K3285" s="8" t="str">
        <f>IF(Sales_Pipeline[[#This Row],[Close_Date]]="","",TEXT(Sales_Pipeline[[#This Row],[Close_Date]],"ddd"))</f>
        <v>Thu</v>
      </c>
      <c r="L3285" s="8" t="str">
        <f>IF(Sales_Pipeline[[#This Row],[Close_Date]]="","",TEXT(Sales_Pipeline[[#This Row],[Close_Date]],"mmm"))</f>
        <v>Jun</v>
      </c>
      <c r="M3285" s="8" t="str">
        <f>IF(Sales_Pipeline[[#This Row],[Close_Date]]="","","Q"&amp;ROUNDUP(MONTH(Sales_Pipeline[[#This Row],[Close_Date]])/3,0))</f>
        <v>Q2</v>
      </c>
      <c r="N3285" s="2" cm="1">
        <f t="array" ref="N3285">IFERROR(_xlfn.IFS(Sales_Pipeline[[#This Row],[Deal_Stage]]="Won",_xlfn.XLOOKUP(Sales_Pipeline[[#This Row],[Product]],Products!$A$2:$A$8,Products!$C$2:$C$8),Sales_Pipeline[[#This Row],[Deal_Stage]]="Lost",_xlfn.XLOOKUP(Sales_Pipeline[[#This Row],[Product]],Products!$A$2:$A$8,Products!$C$2:$C$8)),"")</f>
        <v>550</v>
      </c>
      <c r="O3285" s="2">
        <v>564</v>
      </c>
    </row>
    <row r="3286" spans="1:15" x14ac:dyDescent="0.3">
      <c r="A3286" t="s">
        <v>3432</v>
      </c>
      <c r="B3286" t="s">
        <v>38</v>
      </c>
      <c r="C3286" t="str">
        <f>_xlfn.XLOOKUP(Sales_Pipeline[[#This Row],[Sales_Agent]],Sales_Teams[Sales_Agent],Sales_Teams[Manager])</f>
        <v>Celia Rouche</v>
      </c>
      <c r="D3286" t="str">
        <f>_xlfn.XLOOKUP(Sales_Pipeline[[#This Row],[Manager]],Sales_Teams[Manager],Sales_Teams[Regional_Office])</f>
        <v>West</v>
      </c>
      <c r="E3286" t="s">
        <v>61</v>
      </c>
      <c r="F3286" t="s">
        <v>173</v>
      </c>
      <c r="G3286" t="str">
        <f>IFERROR(_xlfn.XLOOKUP(Sales_Pipeline[[#This Row],[Account]],Accounts!$A$2:$A$86,Accounts!$F$2:$F$86),"")</f>
        <v>United States</v>
      </c>
      <c r="H3286" t="s">
        <v>82</v>
      </c>
      <c r="I3286" s="3">
        <v>42874</v>
      </c>
      <c r="J3286" s="3">
        <v>42882</v>
      </c>
      <c r="K3286" s="8" t="str">
        <f>IF(Sales_Pipeline[[#This Row],[Close_Date]]="","",TEXT(Sales_Pipeline[[#This Row],[Close_Date]],"ddd"))</f>
        <v>Sat</v>
      </c>
      <c r="L3286" s="8" t="str">
        <f>IF(Sales_Pipeline[[#This Row],[Close_Date]]="","",TEXT(Sales_Pipeline[[#This Row],[Close_Date]],"mmm"))</f>
        <v>May</v>
      </c>
      <c r="M3286" s="8" t="str">
        <f>IF(Sales_Pipeline[[#This Row],[Close_Date]]="","","Q"&amp;ROUNDUP(MONTH(Sales_Pipeline[[#This Row],[Close_Date]])/3,0))</f>
        <v>Q2</v>
      </c>
      <c r="N3286" s="2" cm="1">
        <f t="array" ref="N3286">IFERROR(_xlfn.IFS(Sales_Pipeline[[#This Row],[Deal_Stage]]="Won",_xlfn.XLOOKUP(Sales_Pipeline[[#This Row],[Product]],Products!$A$2:$A$8,Products!$C$2:$C$8),Sales_Pipeline[[#This Row],[Deal_Stage]]="Lost",_xlfn.XLOOKUP(Sales_Pipeline[[#This Row],[Product]],Products!$A$2:$A$8,Products!$C$2:$C$8)),"")</f>
        <v>55</v>
      </c>
      <c r="O3286" s="2">
        <v>0</v>
      </c>
    </row>
    <row r="3287" spans="1:15" x14ac:dyDescent="0.3">
      <c r="A3287" t="s">
        <v>3433</v>
      </c>
      <c r="B3287" t="s">
        <v>36</v>
      </c>
      <c r="C3287" t="str">
        <f>_xlfn.XLOOKUP(Sales_Pipeline[[#This Row],[Sales_Agent]],Sales_Teams[Sales_Agent],Sales_Teams[Manager])</f>
        <v>Celia Rouche</v>
      </c>
      <c r="D3287" t="str">
        <f>_xlfn.XLOOKUP(Sales_Pipeline[[#This Row],[Manager]],Sales_Teams[Manager],Sales_Teams[Regional_Office])</f>
        <v>West</v>
      </c>
      <c r="E3287" t="s">
        <v>55</v>
      </c>
      <c r="F3287" t="s">
        <v>143</v>
      </c>
      <c r="G3287" t="str">
        <f>IFERROR(_xlfn.XLOOKUP(Sales_Pipeline[[#This Row],[Account]],Accounts!$A$2:$A$86,Accounts!$F$2:$F$86),"")</f>
        <v>United States</v>
      </c>
      <c r="H3287" t="s">
        <v>57</v>
      </c>
      <c r="I3287" s="3">
        <v>42874</v>
      </c>
      <c r="J3287" s="3">
        <v>42887</v>
      </c>
      <c r="K3287" s="8" t="str">
        <f>IF(Sales_Pipeline[[#This Row],[Close_Date]]="","",TEXT(Sales_Pipeline[[#This Row],[Close_Date]],"ddd"))</f>
        <v>Thu</v>
      </c>
      <c r="L3287" s="8" t="str">
        <f>IF(Sales_Pipeline[[#This Row],[Close_Date]]="","",TEXT(Sales_Pipeline[[#This Row],[Close_Date]],"mmm"))</f>
        <v>Jun</v>
      </c>
      <c r="M3287" s="8" t="str">
        <f>IF(Sales_Pipeline[[#This Row],[Close_Date]]="","","Q"&amp;ROUNDUP(MONTH(Sales_Pipeline[[#This Row],[Close_Date]])/3,0))</f>
        <v>Q2</v>
      </c>
      <c r="N3287" s="2" cm="1">
        <f t="array" ref="N3287">IFERROR(_xlfn.IFS(Sales_Pipeline[[#This Row],[Deal_Stage]]="Won",_xlfn.XLOOKUP(Sales_Pipeline[[#This Row],[Product]],Products!$A$2:$A$8,Products!$C$2:$C$8),Sales_Pipeline[[#This Row],[Deal_Stage]]="Lost",_xlfn.XLOOKUP(Sales_Pipeline[[#This Row],[Product]],Products!$A$2:$A$8,Products!$C$2:$C$8)),"")</f>
        <v>1096</v>
      </c>
      <c r="O3287" s="2">
        <v>964</v>
      </c>
    </row>
    <row r="3288" spans="1:15" x14ac:dyDescent="0.3">
      <c r="A3288" t="s">
        <v>3434</v>
      </c>
      <c r="B3288" t="s">
        <v>10</v>
      </c>
      <c r="C3288" t="str">
        <f>_xlfn.XLOOKUP(Sales_Pipeline[[#This Row],[Sales_Agent]],Sales_Teams[Sales_Agent],Sales_Teams[Manager])</f>
        <v>Melvin Marxen</v>
      </c>
      <c r="D3288" t="str">
        <f>_xlfn.XLOOKUP(Sales_Pipeline[[#This Row],[Manager]],Sales_Teams[Manager],Sales_Teams[Regional_Office])</f>
        <v>Central</v>
      </c>
      <c r="E3288" t="s">
        <v>8953</v>
      </c>
      <c r="F3288" t="s">
        <v>147</v>
      </c>
      <c r="G3288" t="str">
        <f>IFERROR(_xlfn.XLOOKUP(Sales_Pipeline[[#This Row],[Account]],Accounts!$A$2:$A$86,Accounts!$F$2:$F$86),"")</f>
        <v>United States</v>
      </c>
      <c r="H3288" t="s">
        <v>82</v>
      </c>
      <c r="I3288" s="3">
        <v>42874</v>
      </c>
      <c r="J3288" s="3">
        <v>42987</v>
      </c>
      <c r="K3288" s="8" t="str">
        <f>IF(Sales_Pipeline[[#This Row],[Close_Date]]="","",TEXT(Sales_Pipeline[[#This Row],[Close_Date]],"ddd"))</f>
        <v>Sat</v>
      </c>
      <c r="L3288" s="8" t="str">
        <f>IF(Sales_Pipeline[[#This Row],[Close_Date]]="","",TEXT(Sales_Pipeline[[#This Row],[Close_Date]],"mmm"))</f>
        <v>Sep</v>
      </c>
      <c r="M3288" s="8" t="str">
        <f>IF(Sales_Pipeline[[#This Row],[Close_Date]]="","","Q"&amp;ROUNDUP(MONTH(Sales_Pipeline[[#This Row],[Close_Date]])/3,0))</f>
        <v>Q3</v>
      </c>
      <c r="N3288" s="2" cm="1">
        <f t="array" ref="N3288">IFERROR(_xlfn.IFS(Sales_Pipeline[[#This Row],[Deal_Stage]]="Won",_xlfn.XLOOKUP(Sales_Pipeline[[#This Row],[Product]],Products!$A$2:$A$8,Products!$C$2:$C$8),Sales_Pipeline[[#This Row],[Deal_Stage]]="Lost",_xlfn.XLOOKUP(Sales_Pipeline[[#This Row],[Product]],Products!$A$2:$A$8,Products!$C$2:$C$8)),"")</f>
        <v>4821</v>
      </c>
      <c r="O3288" s="2">
        <v>0</v>
      </c>
    </row>
    <row r="3289" spans="1:15" x14ac:dyDescent="0.3">
      <c r="A3289" t="s">
        <v>3435</v>
      </c>
      <c r="B3289" t="s">
        <v>10</v>
      </c>
      <c r="C3289" t="str">
        <f>_xlfn.XLOOKUP(Sales_Pipeline[[#This Row],[Sales_Agent]],Sales_Teams[Sales_Agent],Sales_Teams[Manager])</f>
        <v>Melvin Marxen</v>
      </c>
      <c r="D3289" t="str">
        <f>_xlfn.XLOOKUP(Sales_Pipeline[[#This Row],[Manager]],Sales_Teams[Manager],Sales_Teams[Regional_Office])</f>
        <v>Central</v>
      </c>
      <c r="E3289" t="s">
        <v>63</v>
      </c>
      <c r="F3289" t="s">
        <v>155</v>
      </c>
      <c r="G3289" t="str">
        <f>IFERROR(_xlfn.XLOOKUP(Sales_Pipeline[[#This Row],[Account]],Accounts!$A$2:$A$86,Accounts!$F$2:$F$86),"")</f>
        <v>United States</v>
      </c>
      <c r="H3289" t="s">
        <v>57</v>
      </c>
      <c r="I3289" s="3">
        <v>42874</v>
      </c>
      <c r="J3289" s="3">
        <v>42888</v>
      </c>
      <c r="K3289" s="8" t="str">
        <f>IF(Sales_Pipeline[[#This Row],[Close_Date]]="","",TEXT(Sales_Pipeline[[#This Row],[Close_Date]],"ddd"))</f>
        <v>Fri</v>
      </c>
      <c r="L3289" s="8" t="str">
        <f>IF(Sales_Pipeline[[#This Row],[Close_Date]]="","",TEXT(Sales_Pipeline[[#This Row],[Close_Date]],"mmm"))</f>
        <v>Jun</v>
      </c>
      <c r="M3289" s="8" t="str">
        <f>IF(Sales_Pipeline[[#This Row],[Close_Date]]="","","Q"&amp;ROUNDUP(MONTH(Sales_Pipeline[[#This Row],[Close_Date]])/3,0))</f>
        <v>Q2</v>
      </c>
      <c r="N3289" s="2" cm="1">
        <f t="array" ref="N3289">IFERROR(_xlfn.IFS(Sales_Pipeline[[#This Row],[Deal_Stage]]="Won",_xlfn.XLOOKUP(Sales_Pipeline[[#This Row],[Product]],Products!$A$2:$A$8,Products!$C$2:$C$8),Sales_Pipeline[[#This Row],[Deal_Stage]]="Lost",_xlfn.XLOOKUP(Sales_Pipeline[[#This Row],[Product]],Products!$A$2:$A$8,Products!$C$2:$C$8)),"")</f>
        <v>550</v>
      </c>
      <c r="O3289" s="2">
        <v>583</v>
      </c>
    </row>
    <row r="3290" spans="1:15" x14ac:dyDescent="0.3">
      <c r="A3290" t="s">
        <v>3436</v>
      </c>
      <c r="B3290" t="s">
        <v>43</v>
      </c>
      <c r="C3290" t="str">
        <f>_xlfn.XLOOKUP(Sales_Pipeline[[#This Row],[Sales_Agent]],Sales_Teams[Sales_Agent],Sales_Teams[Manager])</f>
        <v>Summer Sewald</v>
      </c>
      <c r="D3290" t="str">
        <f>_xlfn.XLOOKUP(Sales_Pipeline[[#This Row],[Manager]],Sales_Teams[Manager],Sales_Teams[Regional_Office])</f>
        <v>West</v>
      </c>
      <c r="E3290" t="s">
        <v>63</v>
      </c>
      <c r="F3290" t="s">
        <v>229</v>
      </c>
      <c r="G3290" t="str">
        <f>IFERROR(_xlfn.XLOOKUP(Sales_Pipeline[[#This Row],[Account]],Accounts!$A$2:$A$86,Accounts!$F$2:$F$86),"")</f>
        <v>Norway</v>
      </c>
      <c r="H3290" t="s">
        <v>77</v>
      </c>
      <c r="I3290" s="3">
        <v>42874</v>
      </c>
      <c r="K3290" s="8" t="str">
        <f>IF(Sales_Pipeline[[#This Row],[Close_Date]]="","",TEXT(Sales_Pipeline[[#This Row],[Close_Date]],"ddd"))</f>
        <v/>
      </c>
      <c r="L3290" s="8" t="str">
        <f>IF(Sales_Pipeline[[#This Row],[Close_Date]]="","",TEXT(Sales_Pipeline[[#This Row],[Close_Date]],"mmm"))</f>
        <v/>
      </c>
      <c r="M3290" s="8" t="str">
        <f>IF(Sales_Pipeline[[#This Row],[Close_Date]]="","","Q"&amp;ROUNDUP(MONTH(Sales_Pipeline[[#This Row],[Close_Date]])/3,0))</f>
        <v/>
      </c>
      <c r="N3290" s="2" t="str" cm="1">
        <f t="array" ref="N3290">IFERROR(_xlfn.IFS(Sales_Pipeline[[#This Row],[Deal_Stage]]="Won",_xlfn.XLOOKUP(Sales_Pipeline[[#This Row],[Product]],Products!$A$2:$A$8,Products!$C$2:$C$8),Sales_Pipeline[[#This Row],[Deal_Stage]]="Lost",_xlfn.XLOOKUP(Sales_Pipeline[[#This Row],[Product]],Products!$A$2:$A$8,Products!$C$2:$C$8)),"")</f>
        <v/>
      </c>
      <c r="O3290" s="2">
        <v>0</v>
      </c>
    </row>
    <row r="3291" spans="1:15" x14ac:dyDescent="0.3">
      <c r="A3291" t="s">
        <v>3437</v>
      </c>
      <c r="B3291" t="s">
        <v>42</v>
      </c>
      <c r="C3291" t="str">
        <f>_xlfn.XLOOKUP(Sales_Pipeline[[#This Row],[Sales_Agent]],Sales_Teams[Sales_Agent],Sales_Teams[Manager])</f>
        <v>Summer Sewald</v>
      </c>
      <c r="D3291" t="str">
        <f>_xlfn.XLOOKUP(Sales_Pipeline[[#This Row],[Manager]],Sales_Teams[Manager],Sales_Teams[Regional_Office])</f>
        <v>West</v>
      </c>
      <c r="E3291" t="s">
        <v>55</v>
      </c>
      <c r="G3291" t="str">
        <f>IFERROR(_xlfn.XLOOKUP(Sales_Pipeline[[#This Row],[Account]],Accounts!$A$2:$A$86,Accounts!$F$2:$F$86),"")</f>
        <v/>
      </c>
      <c r="H3291" t="s">
        <v>77</v>
      </c>
      <c r="I3291" s="3">
        <v>42874</v>
      </c>
      <c r="K3291" s="8" t="str">
        <f>IF(Sales_Pipeline[[#This Row],[Close_Date]]="","",TEXT(Sales_Pipeline[[#This Row],[Close_Date]],"ddd"))</f>
        <v/>
      </c>
      <c r="L3291" s="8" t="str">
        <f>IF(Sales_Pipeline[[#This Row],[Close_Date]]="","",TEXT(Sales_Pipeline[[#This Row],[Close_Date]],"mmm"))</f>
        <v/>
      </c>
      <c r="M3291" s="8" t="str">
        <f>IF(Sales_Pipeline[[#This Row],[Close_Date]]="","","Q"&amp;ROUNDUP(MONTH(Sales_Pipeline[[#This Row],[Close_Date]])/3,0))</f>
        <v/>
      </c>
      <c r="N3291" s="2" t="str" cm="1">
        <f t="array" ref="N3291">IFERROR(_xlfn.IFS(Sales_Pipeline[[#This Row],[Deal_Stage]]="Won",_xlfn.XLOOKUP(Sales_Pipeline[[#This Row],[Product]],Products!$A$2:$A$8,Products!$C$2:$C$8),Sales_Pipeline[[#This Row],[Deal_Stage]]="Lost",_xlfn.XLOOKUP(Sales_Pipeline[[#This Row],[Product]],Products!$A$2:$A$8,Products!$C$2:$C$8)),"")</f>
        <v/>
      </c>
      <c r="O3291" s="2">
        <v>0</v>
      </c>
    </row>
    <row r="3292" spans="1:15" x14ac:dyDescent="0.3">
      <c r="A3292" t="s">
        <v>3438</v>
      </c>
      <c r="B3292" t="s">
        <v>8</v>
      </c>
      <c r="C3292" t="str">
        <f>_xlfn.XLOOKUP(Sales_Pipeline[[#This Row],[Sales_Agent]],Sales_Teams[Sales_Agent],Sales_Teams[Manager])</f>
        <v>Dustin Brinkmann</v>
      </c>
      <c r="D3292" t="str">
        <f>_xlfn.XLOOKUP(Sales_Pipeline[[#This Row],[Manager]],Sales_Teams[Manager],Sales_Teams[Regional_Office])</f>
        <v>Central</v>
      </c>
      <c r="E3292" t="s">
        <v>63</v>
      </c>
      <c r="F3292" t="s">
        <v>68</v>
      </c>
      <c r="G3292" t="str">
        <f>IFERROR(_xlfn.XLOOKUP(Sales_Pipeline[[#This Row],[Account]],Accounts!$A$2:$A$86,Accounts!$F$2:$F$86),"")</f>
        <v>United States</v>
      </c>
      <c r="H3292" t="s">
        <v>57</v>
      </c>
      <c r="I3292" s="3">
        <v>42874</v>
      </c>
      <c r="J3292" s="3">
        <v>42962</v>
      </c>
      <c r="K3292" s="8" t="str">
        <f>IF(Sales_Pipeline[[#This Row],[Close_Date]]="","",TEXT(Sales_Pipeline[[#This Row],[Close_Date]],"ddd"))</f>
        <v>Tue</v>
      </c>
      <c r="L3292" s="8" t="str">
        <f>IF(Sales_Pipeline[[#This Row],[Close_Date]]="","",TEXT(Sales_Pipeline[[#This Row],[Close_Date]],"mmm"))</f>
        <v>Aug</v>
      </c>
      <c r="M3292" s="8" t="str">
        <f>IF(Sales_Pipeline[[#This Row],[Close_Date]]="","","Q"&amp;ROUNDUP(MONTH(Sales_Pipeline[[#This Row],[Close_Date]])/3,0))</f>
        <v>Q3</v>
      </c>
      <c r="N3292" s="2" cm="1">
        <f t="array" ref="N3292">IFERROR(_xlfn.IFS(Sales_Pipeline[[#This Row],[Deal_Stage]]="Won",_xlfn.XLOOKUP(Sales_Pipeline[[#This Row],[Product]],Products!$A$2:$A$8,Products!$C$2:$C$8),Sales_Pipeline[[#This Row],[Deal_Stage]]="Lost",_xlfn.XLOOKUP(Sales_Pipeline[[#This Row],[Product]],Products!$A$2:$A$8,Products!$C$2:$C$8)),"")</f>
        <v>550</v>
      </c>
      <c r="O3292" s="2">
        <v>440</v>
      </c>
    </row>
    <row r="3293" spans="1:15" x14ac:dyDescent="0.3">
      <c r="A3293" t="s">
        <v>3439</v>
      </c>
      <c r="B3293" t="s">
        <v>9</v>
      </c>
      <c r="C3293" t="str">
        <f>_xlfn.XLOOKUP(Sales_Pipeline[[#This Row],[Sales_Agent]],Sales_Teams[Sales_Agent],Sales_Teams[Manager])</f>
        <v>Dustin Brinkmann</v>
      </c>
      <c r="D3293" t="str">
        <f>_xlfn.XLOOKUP(Sales_Pipeline[[#This Row],[Manager]],Sales_Teams[Manager],Sales_Teams[Regional_Office])</f>
        <v>Central</v>
      </c>
      <c r="E3293" t="s">
        <v>61</v>
      </c>
      <c r="F3293" t="s">
        <v>333</v>
      </c>
      <c r="G3293" t="str">
        <f>IFERROR(_xlfn.XLOOKUP(Sales_Pipeline[[#This Row],[Account]],Accounts!$A$2:$A$86,Accounts!$F$2:$F$86),"")</f>
        <v>United States</v>
      </c>
      <c r="H3293" t="s">
        <v>57</v>
      </c>
      <c r="I3293" s="3">
        <v>42874</v>
      </c>
      <c r="J3293" s="3">
        <v>42978</v>
      </c>
      <c r="K3293" s="8" t="str">
        <f>IF(Sales_Pipeline[[#This Row],[Close_Date]]="","",TEXT(Sales_Pipeline[[#This Row],[Close_Date]],"ddd"))</f>
        <v>Thu</v>
      </c>
      <c r="L3293" s="8" t="str">
        <f>IF(Sales_Pipeline[[#This Row],[Close_Date]]="","",TEXT(Sales_Pipeline[[#This Row],[Close_Date]],"mmm"))</f>
        <v>Aug</v>
      </c>
      <c r="M3293" s="8" t="str">
        <f>IF(Sales_Pipeline[[#This Row],[Close_Date]]="","","Q"&amp;ROUNDUP(MONTH(Sales_Pipeline[[#This Row],[Close_Date]])/3,0))</f>
        <v>Q3</v>
      </c>
      <c r="N3293" s="2" cm="1">
        <f t="array" ref="N3293">IFERROR(_xlfn.IFS(Sales_Pipeline[[#This Row],[Deal_Stage]]="Won",_xlfn.XLOOKUP(Sales_Pipeline[[#This Row],[Product]],Products!$A$2:$A$8,Products!$C$2:$C$8),Sales_Pipeline[[#This Row],[Deal_Stage]]="Lost",_xlfn.XLOOKUP(Sales_Pipeline[[#This Row],[Product]],Products!$A$2:$A$8,Products!$C$2:$C$8)),"")</f>
        <v>55</v>
      </c>
      <c r="O3293" s="2">
        <v>58</v>
      </c>
    </row>
    <row r="3294" spans="1:15" x14ac:dyDescent="0.3">
      <c r="A3294" t="s">
        <v>3440</v>
      </c>
      <c r="B3294" t="s">
        <v>29</v>
      </c>
      <c r="C3294" t="str">
        <f>_xlfn.XLOOKUP(Sales_Pipeline[[#This Row],[Sales_Agent]],Sales_Teams[Sales_Agent],Sales_Teams[Manager])</f>
        <v>Rocco Neubert</v>
      </c>
      <c r="D3294" t="str">
        <f>_xlfn.XLOOKUP(Sales_Pipeline[[#This Row],[Manager]],Sales_Teams[Manager],Sales_Teams[Regional_Office])</f>
        <v>East</v>
      </c>
      <c r="E3294" t="s">
        <v>55</v>
      </c>
      <c r="F3294" t="s">
        <v>256</v>
      </c>
      <c r="G3294" t="str">
        <f>IFERROR(_xlfn.XLOOKUP(Sales_Pipeline[[#This Row],[Account]],Accounts!$A$2:$A$86,Accounts!$F$2:$F$86),"")</f>
        <v>United States</v>
      </c>
      <c r="H3294" t="s">
        <v>57</v>
      </c>
      <c r="I3294" s="3">
        <v>42874</v>
      </c>
      <c r="J3294" s="3">
        <v>42881</v>
      </c>
      <c r="K3294" s="8" t="str">
        <f>IF(Sales_Pipeline[[#This Row],[Close_Date]]="","",TEXT(Sales_Pipeline[[#This Row],[Close_Date]],"ddd"))</f>
        <v>Fri</v>
      </c>
      <c r="L3294" s="8" t="str">
        <f>IF(Sales_Pipeline[[#This Row],[Close_Date]]="","",TEXT(Sales_Pipeline[[#This Row],[Close_Date]],"mmm"))</f>
        <v>May</v>
      </c>
      <c r="M3294" s="8" t="str">
        <f>IF(Sales_Pipeline[[#This Row],[Close_Date]]="","","Q"&amp;ROUNDUP(MONTH(Sales_Pipeline[[#This Row],[Close_Date]])/3,0))</f>
        <v>Q2</v>
      </c>
      <c r="N3294" s="2" cm="1">
        <f t="array" ref="N3294">IFERROR(_xlfn.IFS(Sales_Pipeline[[#This Row],[Deal_Stage]]="Won",_xlfn.XLOOKUP(Sales_Pipeline[[#This Row],[Product]],Products!$A$2:$A$8,Products!$C$2:$C$8),Sales_Pipeline[[#This Row],[Deal_Stage]]="Lost",_xlfn.XLOOKUP(Sales_Pipeline[[#This Row],[Product]],Products!$A$2:$A$8,Products!$C$2:$C$8)),"")</f>
        <v>1096</v>
      </c>
      <c r="O3294" s="2">
        <v>1093</v>
      </c>
    </row>
    <row r="3295" spans="1:15" x14ac:dyDescent="0.3">
      <c r="A3295" t="s">
        <v>3441</v>
      </c>
      <c r="B3295" t="s">
        <v>17</v>
      </c>
      <c r="C3295" t="str">
        <f>_xlfn.XLOOKUP(Sales_Pipeline[[#This Row],[Sales_Agent]],Sales_Teams[Sales_Agent],Sales_Teams[Manager])</f>
        <v>Cara Losch</v>
      </c>
      <c r="D3295" t="str">
        <f>_xlfn.XLOOKUP(Sales_Pipeline[[#This Row],[Manager]],Sales_Teams[Manager],Sales_Teams[Regional_Office])</f>
        <v>East</v>
      </c>
      <c r="E3295" t="s">
        <v>76</v>
      </c>
      <c r="G3295" t="str">
        <f>IFERROR(_xlfn.XLOOKUP(Sales_Pipeline[[#This Row],[Account]],Accounts!$A$2:$A$86,Accounts!$F$2:$F$86),"")</f>
        <v/>
      </c>
      <c r="H3295" t="s">
        <v>77</v>
      </c>
      <c r="I3295" s="3">
        <v>42874</v>
      </c>
      <c r="K3295" s="8" t="str">
        <f>IF(Sales_Pipeline[[#This Row],[Close_Date]]="","",TEXT(Sales_Pipeline[[#This Row],[Close_Date]],"ddd"))</f>
        <v/>
      </c>
      <c r="L3295" s="8" t="str">
        <f>IF(Sales_Pipeline[[#This Row],[Close_Date]]="","",TEXT(Sales_Pipeline[[#This Row],[Close_Date]],"mmm"))</f>
        <v/>
      </c>
      <c r="M3295" s="8" t="str">
        <f>IF(Sales_Pipeline[[#This Row],[Close_Date]]="","","Q"&amp;ROUNDUP(MONTH(Sales_Pipeline[[#This Row],[Close_Date]])/3,0))</f>
        <v/>
      </c>
      <c r="N3295" s="2" t="str" cm="1">
        <f t="array" ref="N3295">IFERROR(_xlfn.IFS(Sales_Pipeline[[#This Row],[Deal_Stage]]="Won",_xlfn.XLOOKUP(Sales_Pipeline[[#This Row],[Product]],Products!$A$2:$A$8,Products!$C$2:$C$8),Sales_Pipeline[[#This Row],[Deal_Stage]]="Lost",_xlfn.XLOOKUP(Sales_Pipeline[[#This Row],[Product]],Products!$A$2:$A$8,Products!$C$2:$C$8)),"")</f>
        <v/>
      </c>
      <c r="O3295" s="2">
        <v>0</v>
      </c>
    </row>
    <row r="3296" spans="1:15" x14ac:dyDescent="0.3">
      <c r="A3296" t="s">
        <v>3442</v>
      </c>
      <c r="B3296" t="s">
        <v>17</v>
      </c>
      <c r="C3296" t="str">
        <f>_xlfn.XLOOKUP(Sales_Pipeline[[#This Row],[Sales_Agent]],Sales_Teams[Sales_Agent],Sales_Teams[Manager])</f>
        <v>Cara Losch</v>
      </c>
      <c r="D3296" t="str">
        <f>_xlfn.XLOOKUP(Sales_Pipeline[[#This Row],[Manager]],Sales_Teams[Manager],Sales_Teams[Regional_Office])</f>
        <v>East</v>
      </c>
      <c r="E3296" t="s">
        <v>55</v>
      </c>
      <c r="F3296" t="s">
        <v>225</v>
      </c>
      <c r="G3296" t="str">
        <f>IFERROR(_xlfn.XLOOKUP(Sales_Pipeline[[#This Row],[Account]],Accounts!$A$2:$A$86,Accounts!$F$2:$F$86),"")</f>
        <v>United States</v>
      </c>
      <c r="H3296" t="s">
        <v>82</v>
      </c>
      <c r="I3296" s="3">
        <v>42874</v>
      </c>
      <c r="J3296" s="3">
        <v>42959</v>
      </c>
      <c r="K3296" s="8" t="str">
        <f>IF(Sales_Pipeline[[#This Row],[Close_Date]]="","",TEXT(Sales_Pipeline[[#This Row],[Close_Date]],"ddd"))</f>
        <v>Sat</v>
      </c>
      <c r="L3296" s="8" t="str">
        <f>IF(Sales_Pipeline[[#This Row],[Close_Date]]="","",TEXT(Sales_Pipeline[[#This Row],[Close_Date]],"mmm"))</f>
        <v>Aug</v>
      </c>
      <c r="M3296" s="8" t="str">
        <f>IF(Sales_Pipeline[[#This Row],[Close_Date]]="","","Q"&amp;ROUNDUP(MONTH(Sales_Pipeline[[#This Row],[Close_Date]])/3,0))</f>
        <v>Q3</v>
      </c>
      <c r="N3296" s="2" cm="1">
        <f t="array" ref="N3296">IFERROR(_xlfn.IFS(Sales_Pipeline[[#This Row],[Deal_Stage]]="Won",_xlfn.XLOOKUP(Sales_Pipeline[[#This Row],[Product]],Products!$A$2:$A$8,Products!$C$2:$C$8),Sales_Pipeline[[#This Row],[Deal_Stage]]="Lost",_xlfn.XLOOKUP(Sales_Pipeline[[#This Row],[Product]],Products!$A$2:$A$8,Products!$C$2:$C$8)),"")</f>
        <v>1096</v>
      </c>
      <c r="O3296" s="2">
        <v>0</v>
      </c>
    </row>
    <row r="3297" spans="1:15" x14ac:dyDescent="0.3">
      <c r="A3297" t="s">
        <v>3443</v>
      </c>
      <c r="B3297" t="s">
        <v>3</v>
      </c>
      <c r="C3297" t="str">
        <f>_xlfn.XLOOKUP(Sales_Pipeline[[#This Row],[Sales_Agent]],Sales_Teams[Sales_Agent],Sales_Teams[Manager])</f>
        <v>Dustin Brinkmann</v>
      </c>
      <c r="D3297" t="str">
        <f>_xlfn.XLOOKUP(Sales_Pipeline[[#This Row],[Manager]],Sales_Teams[Manager],Sales_Teams[Regional_Office])</f>
        <v>Central</v>
      </c>
      <c r="E3297" t="s">
        <v>76</v>
      </c>
      <c r="F3297" t="s">
        <v>169</v>
      </c>
      <c r="G3297" t="str">
        <f>IFERROR(_xlfn.XLOOKUP(Sales_Pipeline[[#This Row],[Account]],Accounts!$A$2:$A$86,Accounts!$F$2:$F$86),"")</f>
        <v>Panama</v>
      </c>
      <c r="H3297" t="s">
        <v>82</v>
      </c>
      <c r="I3297" s="3">
        <v>42875</v>
      </c>
      <c r="J3297" s="3">
        <v>42948</v>
      </c>
      <c r="K3297" s="8" t="str">
        <f>IF(Sales_Pipeline[[#This Row],[Close_Date]]="","",TEXT(Sales_Pipeline[[#This Row],[Close_Date]],"ddd"))</f>
        <v>Tue</v>
      </c>
      <c r="L3297" s="8" t="str">
        <f>IF(Sales_Pipeline[[#This Row],[Close_Date]]="","",TEXT(Sales_Pipeline[[#This Row],[Close_Date]],"mmm"))</f>
        <v>Aug</v>
      </c>
      <c r="M3297" s="8" t="str">
        <f>IF(Sales_Pipeline[[#This Row],[Close_Date]]="","","Q"&amp;ROUNDUP(MONTH(Sales_Pipeline[[#This Row],[Close_Date]])/3,0))</f>
        <v>Q3</v>
      </c>
      <c r="N3297" s="2" cm="1">
        <f t="array" ref="N3297">IFERROR(_xlfn.IFS(Sales_Pipeline[[#This Row],[Deal_Stage]]="Won",_xlfn.XLOOKUP(Sales_Pipeline[[#This Row],[Product]],Products!$A$2:$A$8,Products!$C$2:$C$8),Sales_Pipeline[[#This Row],[Deal_Stage]]="Lost",_xlfn.XLOOKUP(Sales_Pipeline[[#This Row],[Product]],Products!$A$2:$A$8,Products!$C$2:$C$8)),"")</f>
        <v>3393</v>
      </c>
      <c r="O3297" s="2">
        <v>0</v>
      </c>
    </row>
    <row r="3298" spans="1:15" x14ac:dyDescent="0.3">
      <c r="A3298" t="s">
        <v>3444</v>
      </c>
      <c r="B3298" t="s">
        <v>30</v>
      </c>
      <c r="C3298" t="str">
        <f>_xlfn.XLOOKUP(Sales_Pipeline[[#This Row],[Sales_Agent]],Sales_Teams[Sales_Agent],Sales_Teams[Manager])</f>
        <v>Rocco Neubert</v>
      </c>
      <c r="D3298" t="str">
        <f>_xlfn.XLOOKUP(Sales_Pipeline[[#This Row],[Manager]],Sales_Teams[Manager],Sales_Teams[Regional_Office])</f>
        <v>East</v>
      </c>
      <c r="E3298" t="s">
        <v>84</v>
      </c>
      <c r="G3298" t="str">
        <f>IFERROR(_xlfn.XLOOKUP(Sales_Pipeline[[#This Row],[Account]],Accounts!$A$2:$A$86,Accounts!$F$2:$F$86),"")</f>
        <v/>
      </c>
      <c r="H3298" t="s">
        <v>77</v>
      </c>
      <c r="I3298" s="3">
        <v>42875</v>
      </c>
      <c r="K3298" s="8" t="str">
        <f>IF(Sales_Pipeline[[#This Row],[Close_Date]]="","",TEXT(Sales_Pipeline[[#This Row],[Close_Date]],"ddd"))</f>
        <v/>
      </c>
      <c r="L3298" s="8" t="str">
        <f>IF(Sales_Pipeline[[#This Row],[Close_Date]]="","",TEXT(Sales_Pipeline[[#This Row],[Close_Date]],"mmm"))</f>
        <v/>
      </c>
      <c r="M3298" s="8" t="str">
        <f>IF(Sales_Pipeline[[#This Row],[Close_Date]]="","","Q"&amp;ROUNDUP(MONTH(Sales_Pipeline[[#This Row],[Close_Date]])/3,0))</f>
        <v/>
      </c>
      <c r="N3298" s="2" t="str" cm="1">
        <f t="array" ref="N3298">IFERROR(_xlfn.IFS(Sales_Pipeline[[#This Row],[Deal_Stage]]="Won",_xlfn.XLOOKUP(Sales_Pipeline[[#This Row],[Product]],Products!$A$2:$A$8,Products!$C$2:$C$8),Sales_Pipeline[[#This Row],[Deal_Stage]]="Lost",_xlfn.XLOOKUP(Sales_Pipeline[[#This Row],[Product]],Products!$A$2:$A$8,Products!$C$2:$C$8)),"")</f>
        <v/>
      </c>
      <c r="O3298" s="2">
        <v>0</v>
      </c>
    </row>
    <row r="3299" spans="1:15" x14ac:dyDescent="0.3">
      <c r="A3299" t="s">
        <v>3445</v>
      </c>
      <c r="B3299" t="s">
        <v>30</v>
      </c>
      <c r="C3299" t="str">
        <f>_xlfn.XLOOKUP(Sales_Pipeline[[#This Row],[Sales_Agent]],Sales_Teams[Sales_Agent],Sales_Teams[Manager])</f>
        <v>Rocco Neubert</v>
      </c>
      <c r="D3299" t="str">
        <f>_xlfn.XLOOKUP(Sales_Pipeline[[#This Row],[Manager]],Sales_Teams[Manager],Sales_Teams[Regional_Office])</f>
        <v>East</v>
      </c>
      <c r="E3299" t="s">
        <v>63</v>
      </c>
      <c r="F3299" t="s">
        <v>388</v>
      </c>
      <c r="G3299" t="str">
        <f>IFERROR(_xlfn.XLOOKUP(Sales_Pipeline[[#This Row],[Account]],Accounts!$A$2:$A$86,Accounts!$F$2:$F$86),"")</f>
        <v>China</v>
      </c>
      <c r="H3299" t="s">
        <v>57</v>
      </c>
      <c r="I3299" s="3">
        <v>42875</v>
      </c>
      <c r="J3299" s="3">
        <v>42882</v>
      </c>
      <c r="K3299" s="8" t="str">
        <f>IF(Sales_Pipeline[[#This Row],[Close_Date]]="","",TEXT(Sales_Pipeline[[#This Row],[Close_Date]],"ddd"))</f>
        <v>Sat</v>
      </c>
      <c r="L3299" s="8" t="str">
        <f>IF(Sales_Pipeline[[#This Row],[Close_Date]]="","",TEXT(Sales_Pipeline[[#This Row],[Close_Date]],"mmm"))</f>
        <v>May</v>
      </c>
      <c r="M3299" s="8" t="str">
        <f>IF(Sales_Pipeline[[#This Row],[Close_Date]]="","","Q"&amp;ROUNDUP(MONTH(Sales_Pipeline[[#This Row],[Close_Date]])/3,0))</f>
        <v>Q2</v>
      </c>
      <c r="N3299" s="2" cm="1">
        <f t="array" ref="N3299">IFERROR(_xlfn.IFS(Sales_Pipeline[[#This Row],[Deal_Stage]]="Won",_xlfn.XLOOKUP(Sales_Pipeline[[#This Row],[Product]],Products!$A$2:$A$8,Products!$C$2:$C$8),Sales_Pipeline[[#This Row],[Deal_Stage]]="Lost",_xlfn.XLOOKUP(Sales_Pipeline[[#This Row],[Product]],Products!$A$2:$A$8,Products!$C$2:$C$8)),"")</f>
        <v>550</v>
      </c>
      <c r="O3299" s="2">
        <v>529</v>
      </c>
    </row>
    <row r="3300" spans="1:15" x14ac:dyDescent="0.3">
      <c r="A3300" t="s">
        <v>3446</v>
      </c>
      <c r="B3300" t="s">
        <v>27</v>
      </c>
      <c r="C3300" t="str">
        <f>_xlfn.XLOOKUP(Sales_Pipeline[[#This Row],[Sales_Agent]],Sales_Teams[Sales_Agent],Sales_Teams[Manager])</f>
        <v>Rocco Neubert</v>
      </c>
      <c r="D3300" t="str">
        <f>_xlfn.XLOOKUP(Sales_Pipeline[[#This Row],[Manager]],Sales_Teams[Manager],Sales_Teams[Regional_Office])</f>
        <v>East</v>
      </c>
      <c r="E3300" t="s">
        <v>8953</v>
      </c>
      <c r="F3300" t="s">
        <v>344</v>
      </c>
      <c r="G3300" t="str">
        <f>IFERROR(_xlfn.XLOOKUP(Sales_Pipeline[[#This Row],[Account]],Accounts!$A$2:$A$86,Accounts!$F$2:$F$86),"")</f>
        <v>Romania</v>
      </c>
      <c r="H3300" t="s">
        <v>57</v>
      </c>
      <c r="I3300" s="3">
        <v>42875</v>
      </c>
      <c r="J3300" s="3">
        <v>42879</v>
      </c>
      <c r="K3300" s="8" t="str">
        <f>IF(Sales_Pipeline[[#This Row],[Close_Date]]="","",TEXT(Sales_Pipeline[[#This Row],[Close_Date]],"ddd"))</f>
        <v>Wed</v>
      </c>
      <c r="L3300" s="8" t="str">
        <f>IF(Sales_Pipeline[[#This Row],[Close_Date]]="","",TEXT(Sales_Pipeline[[#This Row],[Close_Date]],"mmm"))</f>
        <v>May</v>
      </c>
      <c r="M3300" s="8" t="str">
        <f>IF(Sales_Pipeline[[#This Row],[Close_Date]]="","","Q"&amp;ROUNDUP(MONTH(Sales_Pipeline[[#This Row],[Close_Date]])/3,0))</f>
        <v>Q2</v>
      </c>
      <c r="N3300" s="2" cm="1">
        <f t="array" ref="N3300">IFERROR(_xlfn.IFS(Sales_Pipeline[[#This Row],[Deal_Stage]]="Won",_xlfn.XLOOKUP(Sales_Pipeline[[#This Row],[Product]],Products!$A$2:$A$8,Products!$C$2:$C$8),Sales_Pipeline[[#This Row],[Deal_Stage]]="Lost",_xlfn.XLOOKUP(Sales_Pipeline[[#This Row],[Product]],Products!$A$2:$A$8,Products!$C$2:$C$8)),"")</f>
        <v>4821</v>
      </c>
      <c r="O3300" s="2">
        <v>4839</v>
      </c>
    </row>
    <row r="3301" spans="1:15" x14ac:dyDescent="0.3">
      <c r="A3301" t="s">
        <v>3447</v>
      </c>
      <c r="B3301" t="s">
        <v>20</v>
      </c>
      <c r="C3301" t="str">
        <f>_xlfn.XLOOKUP(Sales_Pipeline[[#This Row],[Sales_Agent]],Sales_Teams[Sales_Agent],Sales_Teams[Manager])</f>
        <v>Cara Losch</v>
      </c>
      <c r="D3301" t="str">
        <f>_xlfn.XLOOKUP(Sales_Pipeline[[#This Row],[Manager]],Sales_Teams[Manager],Sales_Teams[Regional_Office])</f>
        <v>East</v>
      </c>
      <c r="E3301" t="s">
        <v>8953</v>
      </c>
      <c r="G3301" t="str">
        <f>IFERROR(_xlfn.XLOOKUP(Sales_Pipeline[[#This Row],[Account]],Accounts!$A$2:$A$86,Accounts!$F$2:$F$86),"")</f>
        <v/>
      </c>
      <c r="H3301" t="s">
        <v>77</v>
      </c>
      <c r="I3301" s="3">
        <v>42875</v>
      </c>
      <c r="K3301" s="8" t="str">
        <f>IF(Sales_Pipeline[[#This Row],[Close_Date]]="","",TEXT(Sales_Pipeline[[#This Row],[Close_Date]],"ddd"))</f>
        <v/>
      </c>
      <c r="L3301" s="8" t="str">
        <f>IF(Sales_Pipeline[[#This Row],[Close_Date]]="","",TEXT(Sales_Pipeline[[#This Row],[Close_Date]],"mmm"))</f>
        <v/>
      </c>
      <c r="M3301" s="8" t="str">
        <f>IF(Sales_Pipeline[[#This Row],[Close_Date]]="","","Q"&amp;ROUNDUP(MONTH(Sales_Pipeline[[#This Row],[Close_Date]])/3,0))</f>
        <v/>
      </c>
      <c r="N3301" s="2" t="str" cm="1">
        <f t="array" ref="N3301">IFERROR(_xlfn.IFS(Sales_Pipeline[[#This Row],[Deal_Stage]]="Won",_xlfn.XLOOKUP(Sales_Pipeline[[#This Row],[Product]],Products!$A$2:$A$8,Products!$C$2:$C$8),Sales_Pipeline[[#This Row],[Deal_Stage]]="Lost",_xlfn.XLOOKUP(Sales_Pipeline[[#This Row],[Product]],Products!$A$2:$A$8,Products!$C$2:$C$8)),"")</f>
        <v/>
      </c>
      <c r="O3301" s="2">
        <v>0</v>
      </c>
    </row>
    <row r="3302" spans="1:15" x14ac:dyDescent="0.3">
      <c r="A3302" t="s">
        <v>3448</v>
      </c>
      <c r="B3302" t="s">
        <v>15</v>
      </c>
      <c r="C3302" t="str">
        <f>_xlfn.XLOOKUP(Sales_Pipeline[[#This Row],[Sales_Agent]],Sales_Teams[Sales_Agent],Sales_Teams[Manager])</f>
        <v>Melvin Marxen</v>
      </c>
      <c r="D3302" t="str">
        <f>_xlfn.XLOOKUP(Sales_Pipeline[[#This Row],[Manager]],Sales_Teams[Manager],Sales_Teams[Regional_Office])</f>
        <v>Central</v>
      </c>
      <c r="E3302" t="s">
        <v>8953</v>
      </c>
      <c r="F3302" t="s">
        <v>56</v>
      </c>
      <c r="G3302" t="str">
        <f>IFERROR(_xlfn.XLOOKUP(Sales_Pipeline[[#This Row],[Account]],Accounts!$A$2:$A$86,Accounts!$F$2:$F$86),"")</f>
        <v>United States</v>
      </c>
      <c r="H3302" t="s">
        <v>57</v>
      </c>
      <c r="I3302" s="3">
        <v>42875</v>
      </c>
      <c r="J3302" s="3">
        <v>43005</v>
      </c>
      <c r="K3302" s="8" t="str">
        <f>IF(Sales_Pipeline[[#This Row],[Close_Date]]="","",TEXT(Sales_Pipeline[[#This Row],[Close_Date]],"ddd"))</f>
        <v>Wed</v>
      </c>
      <c r="L3302" s="8" t="str">
        <f>IF(Sales_Pipeline[[#This Row],[Close_Date]]="","",TEXT(Sales_Pipeline[[#This Row],[Close_Date]],"mmm"))</f>
        <v>Sep</v>
      </c>
      <c r="M3302" s="8" t="str">
        <f>IF(Sales_Pipeline[[#This Row],[Close_Date]]="","","Q"&amp;ROUNDUP(MONTH(Sales_Pipeline[[#This Row],[Close_Date]])/3,0))</f>
        <v>Q3</v>
      </c>
      <c r="N3302" s="2" cm="1">
        <f t="array" ref="N3302">IFERROR(_xlfn.IFS(Sales_Pipeline[[#This Row],[Deal_Stage]]="Won",_xlfn.XLOOKUP(Sales_Pipeline[[#This Row],[Product]],Products!$A$2:$A$8,Products!$C$2:$C$8),Sales_Pipeline[[#This Row],[Deal_Stage]]="Lost",_xlfn.XLOOKUP(Sales_Pipeline[[#This Row],[Product]],Products!$A$2:$A$8,Products!$C$2:$C$8)),"")</f>
        <v>4821</v>
      </c>
      <c r="O3302" s="2">
        <v>5961</v>
      </c>
    </row>
    <row r="3303" spans="1:15" x14ac:dyDescent="0.3">
      <c r="A3303" t="s">
        <v>3449</v>
      </c>
      <c r="B3303" t="s">
        <v>15</v>
      </c>
      <c r="C3303" t="str">
        <f>_xlfn.XLOOKUP(Sales_Pipeline[[#This Row],[Sales_Agent]],Sales_Teams[Sales_Agent],Sales_Teams[Manager])</f>
        <v>Melvin Marxen</v>
      </c>
      <c r="D3303" t="str">
        <f>_xlfn.XLOOKUP(Sales_Pipeline[[#This Row],[Manager]],Sales_Teams[Manager],Sales_Teams[Regional_Office])</f>
        <v>Central</v>
      </c>
      <c r="E3303" t="s">
        <v>8953</v>
      </c>
      <c r="F3303" t="s">
        <v>132</v>
      </c>
      <c r="G3303" t="str">
        <f>IFERROR(_xlfn.XLOOKUP(Sales_Pipeline[[#This Row],[Account]],Accounts!$A$2:$A$86,Accounts!$F$2:$F$86),"")</f>
        <v>United States</v>
      </c>
      <c r="H3303" t="s">
        <v>57</v>
      </c>
      <c r="I3303" s="3">
        <v>42875</v>
      </c>
      <c r="J3303" s="3">
        <v>42956</v>
      </c>
      <c r="K3303" s="8" t="str">
        <f>IF(Sales_Pipeline[[#This Row],[Close_Date]]="","",TEXT(Sales_Pipeline[[#This Row],[Close_Date]],"ddd"))</f>
        <v>Wed</v>
      </c>
      <c r="L3303" s="8" t="str">
        <f>IF(Sales_Pipeline[[#This Row],[Close_Date]]="","",TEXT(Sales_Pipeline[[#This Row],[Close_Date]],"mmm"))</f>
        <v>Aug</v>
      </c>
      <c r="M3303" s="8" t="str">
        <f>IF(Sales_Pipeline[[#This Row],[Close_Date]]="","","Q"&amp;ROUNDUP(MONTH(Sales_Pipeline[[#This Row],[Close_Date]])/3,0))</f>
        <v>Q3</v>
      </c>
      <c r="N3303" s="2" cm="1">
        <f t="array" ref="N3303">IFERROR(_xlfn.IFS(Sales_Pipeline[[#This Row],[Deal_Stage]]="Won",_xlfn.XLOOKUP(Sales_Pipeline[[#This Row],[Product]],Products!$A$2:$A$8,Products!$C$2:$C$8),Sales_Pipeline[[#This Row],[Deal_Stage]]="Lost",_xlfn.XLOOKUP(Sales_Pipeline[[#This Row],[Product]],Products!$A$2:$A$8,Products!$C$2:$C$8)),"")</f>
        <v>4821</v>
      </c>
      <c r="O3303" s="2">
        <v>5647</v>
      </c>
    </row>
    <row r="3304" spans="1:15" x14ac:dyDescent="0.3">
      <c r="A3304" t="s">
        <v>3450</v>
      </c>
      <c r="B3304" t="s">
        <v>15</v>
      </c>
      <c r="C3304" t="str">
        <f>_xlfn.XLOOKUP(Sales_Pipeline[[#This Row],[Sales_Agent]],Sales_Teams[Sales_Agent],Sales_Teams[Manager])</f>
        <v>Melvin Marxen</v>
      </c>
      <c r="D3304" t="str">
        <f>_xlfn.XLOOKUP(Sales_Pipeline[[#This Row],[Manager]],Sales_Teams[Manager],Sales_Teams[Regional_Office])</f>
        <v>Central</v>
      </c>
      <c r="E3304" t="s">
        <v>61</v>
      </c>
      <c r="F3304" t="s">
        <v>187</v>
      </c>
      <c r="G3304" t="str">
        <f>IFERROR(_xlfn.XLOOKUP(Sales_Pipeline[[#This Row],[Account]],Accounts!$A$2:$A$86,Accounts!$F$2:$F$86),"")</f>
        <v>United States</v>
      </c>
      <c r="H3304" t="s">
        <v>57</v>
      </c>
      <c r="I3304" s="3">
        <v>42875</v>
      </c>
      <c r="J3304" s="3">
        <v>42965</v>
      </c>
      <c r="K3304" s="8" t="str">
        <f>IF(Sales_Pipeline[[#This Row],[Close_Date]]="","",TEXT(Sales_Pipeline[[#This Row],[Close_Date]],"ddd"))</f>
        <v>Fri</v>
      </c>
      <c r="L3304" s="8" t="str">
        <f>IF(Sales_Pipeline[[#This Row],[Close_Date]]="","",TEXT(Sales_Pipeline[[#This Row],[Close_Date]],"mmm"))</f>
        <v>Aug</v>
      </c>
      <c r="M3304" s="8" t="str">
        <f>IF(Sales_Pipeline[[#This Row],[Close_Date]]="","","Q"&amp;ROUNDUP(MONTH(Sales_Pipeline[[#This Row],[Close_Date]])/3,0))</f>
        <v>Q3</v>
      </c>
      <c r="N3304" s="2" cm="1">
        <f t="array" ref="N3304">IFERROR(_xlfn.IFS(Sales_Pipeline[[#This Row],[Deal_Stage]]="Won",_xlfn.XLOOKUP(Sales_Pipeline[[#This Row],[Product]],Products!$A$2:$A$8,Products!$C$2:$C$8),Sales_Pipeline[[#This Row],[Deal_Stage]]="Lost",_xlfn.XLOOKUP(Sales_Pipeline[[#This Row],[Product]],Products!$A$2:$A$8,Products!$C$2:$C$8)),"")</f>
        <v>55</v>
      </c>
      <c r="O3304" s="2">
        <v>56</v>
      </c>
    </row>
    <row r="3305" spans="1:15" x14ac:dyDescent="0.3">
      <c r="A3305" t="s">
        <v>3451</v>
      </c>
      <c r="B3305" t="s">
        <v>28</v>
      </c>
      <c r="C3305" t="str">
        <f>_xlfn.XLOOKUP(Sales_Pipeline[[#This Row],[Sales_Agent]],Sales_Teams[Sales_Agent],Sales_Teams[Manager])</f>
        <v>Rocco Neubert</v>
      </c>
      <c r="D3305" t="str">
        <f>_xlfn.XLOOKUP(Sales_Pipeline[[#This Row],[Manager]],Sales_Teams[Manager],Sales_Teams[Regional_Office])</f>
        <v>East</v>
      </c>
      <c r="E3305" t="s">
        <v>63</v>
      </c>
      <c r="F3305" t="s">
        <v>388</v>
      </c>
      <c r="G3305" t="str">
        <f>IFERROR(_xlfn.XLOOKUP(Sales_Pipeline[[#This Row],[Account]],Accounts!$A$2:$A$86,Accounts!$F$2:$F$86),"")</f>
        <v>China</v>
      </c>
      <c r="H3305" t="s">
        <v>82</v>
      </c>
      <c r="I3305" s="3">
        <v>42875</v>
      </c>
      <c r="J3305" s="3">
        <v>42952</v>
      </c>
      <c r="K3305" s="8" t="str">
        <f>IF(Sales_Pipeline[[#This Row],[Close_Date]]="","",TEXT(Sales_Pipeline[[#This Row],[Close_Date]],"ddd"))</f>
        <v>Sat</v>
      </c>
      <c r="L3305" s="8" t="str">
        <f>IF(Sales_Pipeline[[#This Row],[Close_Date]]="","",TEXT(Sales_Pipeline[[#This Row],[Close_Date]],"mmm"))</f>
        <v>Aug</v>
      </c>
      <c r="M3305" s="8" t="str">
        <f>IF(Sales_Pipeline[[#This Row],[Close_Date]]="","","Q"&amp;ROUNDUP(MONTH(Sales_Pipeline[[#This Row],[Close_Date]])/3,0))</f>
        <v>Q3</v>
      </c>
      <c r="N3305" s="2" cm="1">
        <f t="array" ref="N3305">IFERROR(_xlfn.IFS(Sales_Pipeline[[#This Row],[Deal_Stage]]="Won",_xlfn.XLOOKUP(Sales_Pipeline[[#This Row],[Product]],Products!$A$2:$A$8,Products!$C$2:$C$8),Sales_Pipeline[[#This Row],[Deal_Stage]]="Lost",_xlfn.XLOOKUP(Sales_Pipeline[[#This Row],[Product]],Products!$A$2:$A$8,Products!$C$2:$C$8)),"")</f>
        <v>550</v>
      </c>
      <c r="O3305" s="2">
        <v>0</v>
      </c>
    </row>
    <row r="3306" spans="1:15" x14ac:dyDescent="0.3">
      <c r="A3306" t="s">
        <v>3452</v>
      </c>
      <c r="B3306" t="s">
        <v>28</v>
      </c>
      <c r="C3306" t="str">
        <f>_xlfn.XLOOKUP(Sales_Pipeline[[#This Row],[Sales_Agent]],Sales_Teams[Sales_Agent],Sales_Teams[Manager])</f>
        <v>Rocco Neubert</v>
      </c>
      <c r="D3306" t="str">
        <f>_xlfn.XLOOKUP(Sales_Pipeline[[#This Row],[Manager]],Sales_Teams[Manager],Sales_Teams[Regional_Office])</f>
        <v>East</v>
      </c>
      <c r="E3306" t="s">
        <v>8953</v>
      </c>
      <c r="F3306" t="s">
        <v>173</v>
      </c>
      <c r="G3306" t="str">
        <f>IFERROR(_xlfn.XLOOKUP(Sales_Pipeline[[#This Row],[Account]],Accounts!$A$2:$A$86,Accounts!$F$2:$F$86),"")</f>
        <v>United States</v>
      </c>
      <c r="H3306" t="s">
        <v>82</v>
      </c>
      <c r="I3306" s="3">
        <v>42875</v>
      </c>
      <c r="J3306" s="3">
        <v>42953</v>
      </c>
      <c r="K3306" s="8" t="str">
        <f>IF(Sales_Pipeline[[#This Row],[Close_Date]]="","",TEXT(Sales_Pipeline[[#This Row],[Close_Date]],"ddd"))</f>
        <v>Sun</v>
      </c>
      <c r="L3306" s="8" t="str">
        <f>IF(Sales_Pipeline[[#This Row],[Close_Date]]="","",TEXT(Sales_Pipeline[[#This Row],[Close_Date]],"mmm"))</f>
        <v>Aug</v>
      </c>
      <c r="M3306" s="8" t="str">
        <f>IF(Sales_Pipeline[[#This Row],[Close_Date]]="","","Q"&amp;ROUNDUP(MONTH(Sales_Pipeline[[#This Row],[Close_Date]])/3,0))</f>
        <v>Q3</v>
      </c>
      <c r="N3306" s="2" cm="1">
        <f t="array" ref="N3306">IFERROR(_xlfn.IFS(Sales_Pipeline[[#This Row],[Deal_Stage]]="Won",_xlfn.XLOOKUP(Sales_Pipeline[[#This Row],[Product]],Products!$A$2:$A$8,Products!$C$2:$C$8),Sales_Pipeline[[#This Row],[Deal_Stage]]="Lost",_xlfn.XLOOKUP(Sales_Pipeline[[#This Row],[Product]],Products!$A$2:$A$8,Products!$C$2:$C$8)),"")</f>
        <v>4821</v>
      </c>
      <c r="O3306" s="2">
        <v>0</v>
      </c>
    </row>
    <row r="3307" spans="1:15" x14ac:dyDescent="0.3">
      <c r="A3307" t="s">
        <v>3453</v>
      </c>
      <c r="B3307" t="s">
        <v>22</v>
      </c>
      <c r="C3307" t="str">
        <f>_xlfn.XLOOKUP(Sales_Pipeline[[#This Row],[Sales_Agent]],Sales_Teams[Sales_Agent],Sales_Teams[Manager])</f>
        <v>Cara Losch</v>
      </c>
      <c r="D3307" t="str">
        <f>_xlfn.XLOOKUP(Sales_Pipeline[[#This Row],[Manager]],Sales_Teams[Manager],Sales_Teams[Regional_Office])</f>
        <v>East</v>
      </c>
      <c r="E3307" t="s">
        <v>63</v>
      </c>
      <c r="F3307" t="s">
        <v>173</v>
      </c>
      <c r="G3307" t="str">
        <f>IFERROR(_xlfn.XLOOKUP(Sales_Pipeline[[#This Row],[Account]],Accounts!$A$2:$A$86,Accounts!$F$2:$F$86),"")</f>
        <v>United States</v>
      </c>
      <c r="H3307" t="s">
        <v>57</v>
      </c>
      <c r="I3307" s="3">
        <v>42875</v>
      </c>
      <c r="J3307" s="3">
        <v>42965</v>
      </c>
      <c r="K3307" s="8" t="str">
        <f>IF(Sales_Pipeline[[#This Row],[Close_Date]]="","",TEXT(Sales_Pipeline[[#This Row],[Close_Date]],"ddd"))</f>
        <v>Fri</v>
      </c>
      <c r="L3307" s="8" t="str">
        <f>IF(Sales_Pipeline[[#This Row],[Close_Date]]="","",TEXT(Sales_Pipeline[[#This Row],[Close_Date]],"mmm"))</f>
        <v>Aug</v>
      </c>
      <c r="M3307" s="8" t="str">
        <f>IF(Sales_Pipeline[[#This Row],[Close_Date]]="","","Q"&amp;ROUNDUP(MONTH(Sales_Pipeline[[#This Row],[Close_Date]])/3,0))</f>
        <v>Q3</v>
      </c>
      <c r="N3307" s="2" cm="1">
        <f t="array" ref="N3307">IFERROR(_xlfn.IFS(Sales_Pipeline[[#This Row],[Deal_Stage]]="Won",_xlfn.XLOOKUP(Sales_Pipeline[[#This Row],[Product]],Products!$A$2:$A$8,Products!$C$2:$C$8),Sales_Pipeline[[#This Row],[Deal_Stage]]="Lost",_xlfn.XLOOKUP(Sales_Pipeline[[#This Row],[Product]],Products!$A$2:$A$8,Products!$C$2:$C$8)),"")</f>
        <v>550</v>
      </c>
      <c r="O3307" s="2">
        <v>492</v>
      </c>
    </row>
    <row r="3308" spans="1:15" x14ac:dyDescent="0.3">
      <c r="A3308" t="s">
        <v>3454</v>
      </c>
      <c r="B3308" t="s">
        <v>13</v>
      </c>
      <c r="C3308" t="str">
        <f>_xlfn.XLOOKUP(Sales_Pipeline[[#This Row],[Sales_Agent]],Sales_Teams[Sales_Agent],Sales_Teams[Manager])</f>
        <v>Melvin Marxen</v>
      </c>
      <c r="D3308" t="str">
        <f>_xlfn.XLOOKUP(Sales_Pipeline[[#This Row],[Manager]],Sales_Teams[Manager],Sales_Teams[Regional_Office])</f>
        <v>Central</v>
      </c>
      <c r="E3308" t="s">
        <v>61</v>
      </c>
      <c r="F3308" t="s">
        <v>204</v>
      </c>
      <c r="G3308" t="str">
        <f>IFERROR(_xlfn.XLOOKUP(Sales_Pipeline[[#This Row],[Account]],Accounts!$A$2:$A$86,Accounts!$F$2:$F$86),"")</f>
        <v>United States</v>
      </c>
      <c r="H3308" t="s">
        <v>57</v>
      </c>
      <c r="I3308" s="3">
        <v>42875</v>
      </c>
      <c r="J3308" s="3">
        <v>42978</v>
      </c>
      <c r="K3308" s="8" t="str">
        <f>IF(Sales_Pipeline[[#This Row],[Close_Date]]="","",TEXT(Sales_Pipeline[[#This Row],[Close_Date]],"ddd"))</f>
        <v>Thu</v>
      </c>
      <c r="L3308" s="8" t="str">
        <f>IF(Sales_Pipeline[[#This Row],[Close_Date]]="","",TEXT(Sales_Pipeline[[#This Row],[Close_Date]],"mmm"))</f>
        <v>Aug</v>
      </c>
      <c r="M3308" s="8" t="str">
        <f>IF(Sales_Pipeline[[#This Row],[Close_Date]]="","","Q"&amp;ROUNDUP(MONTH(Sales_Pipeline[[#This Row],[Close_Date]])/3,0))</f>
        <v>Q3</v>
      </c>
      <c r="N3308" s="2" cm="1">
        <f t="array" ref="N3308">IFERROR(_xlfn.IFS(Sales_Pipeline[[#This Row],[Deal_Stage]]="Won",_xlfn.XLOOKUP(Sales_Pipeline[[#This Row],[Product]],Products!$A$2:$A$8,Products!$C$2:$C$8),Sales_Pipeline[[#This Row],[Deal_Stage]]="Lost",_xlfn.XLOOKUP(Sales_Pipeline[[#This Row],[Product]],Products!$A$2:$A$8,Products!$C$2:$C$8)),"")</f>
        <v>55</v>
      </c>
      <c r="O3308" s="2">
        <v>68</v>
      </c>
    </row>
    <row r="3309" spans="1:15" x14ac:dyDescent="0.3">
      <c r="A3309" t="s">
        <v>3455</v>
      </c>
      <c r="B3309" t="s">
        <v>36</v>
      </c>
      <c r="C3309" t="str">
        <f>_xlfn.XLOOKUP(Sales_Pipeline[[#This Row],[Sales_Agent]],Sales_Teams[Sales_Agent],Sales_Teams[Manager])</f>
        <v>Celia Rouche</v>
      </c>
      <c r="D3309" t="str">
        <f>_xlfn.XLOOKUP(Sales_Pipeline[[#This Row],[Manager]],Sales_Teams[Manager],Sales_Teams[Regional_Office])</f>
        <v>West</v>
      </c>
      <c r="E3309" t="s">
        <v>76</v>
      </c>
      <c r="F3309" t="s">
        <v>413</v>
      </c>
      <c r="G3309" t="str">
        <f>IFERROR(_xlfn.XLOOKUP(Sales_Pipeline[[#This Row],[Account]],Accounts!$A$2:$A$86,Accounts!$F$2:$F$86),"")</f>
        <v>United States</v>
      </c>
      <c r="H3309" t="s">
        <v>57</v>
      </c>
      <c r="I3309" s="3">
        <v>42875</v>
      </c>
      <c r="J3309" s="3">
        <v>42992</v>
      </c>
      <c r="K3309" s="8" t="str">
        <f>IF(Sales_Pipeline[[#This Row],[Close_Date]]="","",TEXT(Sales_Pipeline[[#This Row],[Close_Date]],"ddd"))</f>
        <v>Thu</v>
      </c>
      <c r="L3309" s="8" t="str">
        <f>IF(Sales_Pipeline[[#This Row],[Close_Date]]="","",TEXT(Sales_Pipeline[[#This Row],[Close_Date]],"mmm"))</f>
        <v>Sep</v>
      </c>
      <c r="M3309" s="8" t="str">
        <f>IF(Sales_Pipeline[[#This Row],[Close_Date]]="","","Q"&amp;ROUNDUP(MONTH(Sales_Pipeline[[#This Row],[Close_Date]])/3,0))</f>
        <v>Q3</v>
      </c>
      <c r="N3309" s="2" cm="1">
        <f t="array" ref="N3309">IFERROR(_xlfn.IFS(Sales_Pipeline[[#This Row],[Deal_Stage]]="Won",_xlfn.XLOOKUP(Sales_Pipeline[[#This Row],[Product]],Products!$A$2:$A$8,Products!$C$2:$C$8),Sales_Pipeline[[#This Row],[Deal_Stage]]="Lost",_xlfn.XLOOKUP(Sales_Pipeline[[#This Row],[Product]],Products!$A$2:$A$8,Products!$C$2:$C$8)),"")</f>
        <v>3393</v>
      </c>
      <c r="O3309" s="2">
        <v>3728</v>
      </c>
    </row>
    <row r="3310" spans="1:15" x14ac:dyDescent="0.3">
      <c r="A3310" t="s">
        <v>3456</v>
      </c>
      <c r="B3310" t="s">
        <v>43</v>
      </c>
      <c r="C3310" t="str">
        <f>_xlfn.XLOOKUP(Sales_Pipeline[[#This Row],[Sales_Agent]],Sales_Teams[Sales_Agent],Sales_Teams[Manager])</f>
        <v>Summer Sewald</v>
      </c>
      <c r="D3310" t="str">
        <f>_xlfn.XLOOKUP(Sales_Pipeline[[#This Row],[Manager]],Sales_Teams[Manager],Sales_Teams[Regional_Office])</f>
        <v>West</v>
      </c>
      <c r="E3310" t="s">
        <v>55</v>
      </c>
      <c r="F3310" t="s">
        <v>185</v>
      </c>
      <c r="G3310" t="str">
        <f>IFERROR(_xlfn.XLOOKUP(Sales_Pipeline[[#This Row],[Account]],Accounts!$A$2:$A$86,Accounts!$F$2:$F$86),"")</f>
        <v>United States</v>
      </c>
      <c r="H3310" t="s">
        <v>57</v>
      </c>
      <c r="I3310" s="3">
        <v>42875</v>
      </c>
      <c r="J3310" s="3">
        <v>42991</v>
      </c>
      <c r="K3310" s="8" t="str">
        <f>IF(Sales_Pipeline[[#This Row],[Close_Date]]="","",TEXT(Sales_Pipeline[[#This Row],[Close_Date]],"ddd"))</f>
        <v>Wed</v>
      </c>
      <c r="L3310" s="8" t="str">
        <f>IF(Sales_Pipeline[[#This Row],[Close_Date]]="","",TEXT(Sales_Pipeline[[#This Row],[Close_Date]],"mmm"))</f>
        <v>Sep</v>
      </c>
      <c r="M3310" s="8" t="str">
        <f>IF(Sales_Pipeline[[#This Row],[Close_Date]]="","","Q"&amp;ROUNDUP(MONTH(Sales_Pipeline[[#This Row],[Close_Date]])/3,0))</f>
        <v>Q3</v>
      </c>
      <c r="N3310" s="2" cm="1">
        <f t="array" ref="N3310">IFERROR(_xlfn.IFS(Sales_Pipeline[[#This Row],[Deal_Stage]]="Won",_xlfn.XLOOKUP(Sales_Pipeline[[#This Row],[Product]],Products!$A$2:$A$8,Products!$C$2:$C$8),Sales_Pipeline[[#This Row],[Deal_Stage]]="Lost",_xlfn.XLOOKUP(Sales_Pipeline[[#This Row],[Product]],Products!$A$2:$A$8,Products!$C$2:$C$8)),"")</f>
        <v>1096</v>
      </c>
      <c r="O3310" s="2">
        <v>1082</v>
      </c>
    </row>
    <row r="3311" spans="1:15" x14ac:dyDescent="0.3">
      <c r="A3311" t="s">
        <v>3457</v>
      </c>
      <c r="B3311" t="s">
        <v>42</v>
      </c>
      <c r="C3311" t="str">
        <f>_xlfn.XLOOKUP(Sales_Pipeline[[#This Row],[Sales_Agent]],Sales_Teams[Sales_Agent],Sales_Teams[Manager])</f>
        <v>Summer Sewald</v>
      </c>
      <c r="D3311" t="str">
        <f>_xlfn.XLOOKUP(Sales_Pipeline[[#This Row],[Manager]],Sales_Teams[Manager],Sales_Teams[Regional_Office])</f>
        <v>West</v>
      </c>
      <c r="E3311" t="s">
        <v>55</v>
      </c>
      <c r="F3311" t="s">
        <v>66</v>
      </c>
      <c r="G3311" t="str">
        <f>IFERROR(_xlfn.XLOOKUP(Sales_Pipeline[[#This Row],[Account]],Accounts!$A$2:$A$86,Accounts!$F$2:$F$86),"")</f>
        <v>United States</v>
      </c>
      <c r="H3311" t="s">
        <v>82</v>
      </c>
      <c r="I3311" s="3">
        <v>42875</v>
      </c>
      <c r="J3311" s="3">
        <v>42968</v>
      </c>
      <c r="K3311" s="8" t="str">
        <f>IF(Sales_Pipeline[[#This Row],[Close_Date]]="","",TEXT(Sales_Pipeline[[#This Row],[Close_Date]],"ddd"))</f>
        <v>Mon</v>
      </c>
      <c r="L3311" s="8" t="str">
        <f>IF(Sales_Pipeline[[#This Row],[Close_Date]]="","",TEXT(Sales_Pipeline[[#This Row],[Close_Date]],"mmm"))</f>
        <v>Aug</v>
      </c>
      <c r="M3311" s="8" t="str">
        <f>IF(Sales_Pipeline[[#This Row],[Close_Date]]="","","Q"&amp;ROUNDUP(MONTH(Sales_Pipeline[[#This Row],[Close_Date]])/3,0))</f>
        <v>Q3</v>
      </c>
      <c r="N3311" s="2" cm="1">
        <f t="array" ref="N3311">IFERROR(_xlfn.IFS(Sales_Pipeline[[#This Row],[Deal_Stage]]="Won",_xlfn.XLOOKUP(Sales_Pipeline[[#This Row],[Product]],Products!$A$2:$A$8,Products!$C$2:$C$8),Sales_Pipeline[[#This Row],[Deal_Stage]]="Lost",_xlfn.XLOOKUP(Sales_Pipeline[[#This Row],[Product]],Products!$A$2:$A$8,Products!$C$2:$C$8)),"")</f>
        <v>1096</v>
      </c>
      <c r="O3311" s="2">
        <v>0</v>
      </c>
    </row>
    <row r="3312" spans="1:15" x14ac:dyDescent="0.3">
      <c r="A3312" t="s">
        <v>3458</v>
      </c>
      <c r="B3312" t="s">
        <v>8</v>
      </c>
      <c r="C3312" t="str">
        <f>_xlfn.XLOOKUP(Sales_Pipeline[[#This Row],[Sales_Agent]],Sales_Teams[Sales_Agent],Sales_Teams[Manager])</f>
        <v>Dustin Brinkmann</v>
      </c>
      <c r="D3312" t="str">
        <f>_xlfn.XLOOKUP(Sales_Pipeline[[#This Row],[Manager]],Sales_Teams[Manager],Sales_Teams[Regional_Office])</f>
        <v>Central</v>
      </c>
      <c r="E3312" t="s">
        <v>63</v>
      </c>
      <c r="F3312" t="s">
        <v>155</v>
      </c>
      <c r="G3312" t="str">
        <f>IFERROR(_xlfn.XLOOKUP(Sales_Pipeline[[#This Row],[Account]],Accounts!$A$2:$A$86,Accounts!$F$2:$F$86),"")</f>
        <v>United States</v>
      </c>
      <c r="H3312" t="s">
        <v>57</v>
      </c>
      <c r="I3312" s="3">
        <v>42875</v>
      </c>
      <c r="J3312" s="3">
        <v>42952</v>
      </c>
      <c r="K3312" s="8" t="str">
        <f>IF(Sales_Pipeline[[#This Row],[Close_Date]]="","",TEXT(Sales_Pipeline[[#This Row],[Close_Date]],"ddd"))</f>
        <v>Sat</v>
      </c>
      <c r="L3312" s="8" t="str">
        <f>IF(Sales_Pipeline[[#This Row],[Close_Date]]="","",TEXT(Sales_Pipeline[[#This Row],[Close_Date]],"mmm"))</f>
        <v>Aug</v>
      </c>
      <c r="M3312" s="8" t="str">
        <f>IF(Sales_Pipeline[[#This Row],[Close_Date]]="","","Q"&amp;ROUNDUP(MONTH(Sales_Pipeline[[#This Row],[Close_Date]])/3,0))</f>
        <v>Q3</v>
      </c>
      <c r="N3312" s="2" cm="1">
        <f t="array" ref="N3312">IFERROR(_xlfn.IFS(Sales_Pipeline[[#This Row],[Deal_Stage]]="Won",_xlfn.XLOOKUP(Sales_Pipeline[[#This Row],[Product]],Products!$A$2:$A$8,Products!$C$2:$C$8),Sales_Pipeline[[#This Row],[Deal_Stage]]="Lost",_xlfn.XLOOKUP(Sales_Pipeline[[#This Row],[Product]],Products!$A$2:$A$8,Products!$C$2:$C$8)),"")</f>
        <v>550</v>
      </c>
      <c r="O3312" s="2">
        <v>557</v>
      </c>
    </row>
    <row r="3313" spans="1:15" x14ac:dyDescent="0.3">
      <c r="A3313" t="s">
        <v>3459</v>
      </c>
      <c r="B3313" t="s">
        <v>14</v>
      </c>
      <c r="C3313" t="str">
        <f>_xlfn.XLOOKUP(Sales_Pipeline[[#This Row],[Sales_Agent]],Sales_Teams[Sales_Agent],Sales_Teams[Manager])</f>
        <v>Melvin Marxen</v>
      </c>
      <c r="D3313" t="str">
        <f>_xlfn.XLOOKUP(Sales_Pipeline[[#This Row],[Manager]],Sales_Teams[Manager],Sales_Teams[Regional_Office])</f>
        <v>Central</v>
      </c>
      <c r="E3313" t="s">
        <v>61</v>
      </c>
      <c r="F3313" t="s">
        <v>214</v>
      </c>
      <c r="G3313" t="str">
        <f>IFERROR(_xlfn.XLOOKUP(Sales_Pipeline[[#This Row],[Account]],Accounts!$A$2:$A$86,Accounts!$F$2:$F$86),"")</f>
        <v>United States</v>
      </c>
      <c r="H3313" t="s">
        <v>57</v>
      </c>
      <c r="I3313" s="3">
        <v>42875</v>
      </c>
      <c r="J3313" s="3">
        <v>42956</v>
      </c>
      <c r="K3313" s="8" t="str">
        <f>IF(Sales_Pipeline[[#This Row],[Close_Date]]="","",TEXT(Sales_Pipeline[[#This Row],[Close_Date]],"ddd"))</f>
        <v>Wed</v>
      </c>
      <c r="L3313" s="8" t="str">
        <f>IF(Sales_Pipeline[[#This Row],[Close_Date]]="","",TEXT(Sales_Pipeline[[#This Row],[Close_Date]],"mmm"))</f>
        <v>Aug</v>
      </c>
      <c r="M3313" s="8" t="str">
        <f>IF(Sales_Pipeline[[#This Row],[Close_Date]]="","","Q"&amp;ROUNDUP(MONTH(Sales_Pipeline[[#This Row],[Close_Date]])/3,0))</f>
        <v>Q3</v>
      </c>
      <c r="N3313" s="2" cm="1">
        <f t="array" ref="N3313">IFERROR(_xlfn.IFS(Sales_Pipeline[[#This Row],[Deal_Stage]]="Won",_xlfn.XLOOKUP(Sales_Pipeline[[#This Row],[Product]],Products!$A$2:$A$8,Products!$C$2:$C$8),Sales_Pipeline[[#This Row],[Deal_Stage]]="Lost",_xlfn.XLOOKUP(Sales_Pipeline[[#This Row],[Product]],Products!$A$2:$A$8,Products!$C$2:$C$8)),"")</f>
        <v>55</v>
      </c>
      <c r="O3313" s="2">
        <v>60</v>
      </c>
    </row>
    <row r="3314" spans="1:15" x14ac:dyDescent="0.3">
      <c r="A3314" t="s">
        <v>3460</v>
      </c>
      <c r="B3314" t="s">
        <v>7</v>
      </c>
      <c r="C3314" t="str">
        <f>_xlfn.XLOOKUP(Sales_Pipeline[[#This Row],[Sales_Agent]],Sales_Teams[Sales_Agent],Sales_Teams[Manager])</f>
        <v>Dustin Brinkmann</v>
      </c>
      <c r="D3314" t="str">
        <f>_xlfn.XLOOKUP(Sales_Pipeline[[#This Row],[Manager]],Sales_Teams[Manager],Sales_Teams[Regional_Office])</f>
        <v>Central</v>
      </c>
      <c r="E3314" t="s">
        <v>84</v>
      </c>
      <c r="F3314" t="s">
        <v>247</v>
      </c>
      <c r="G3314" t="str">
        <f>IFERROR(_xlfn.XLOOKUP(Sales_Pipeline[[#This Row],[Account]],Accounts!$A$2:$A$86,Accounts!$F$2:$F$86),"")</f>
        <v>United States</v>
      </c>
      <c r="H3314" t="s">
        <v>57</v>
      </c>
      <c r="I3314" s="3">
        <v>42875</v>
      </c>
      <c r="J3314" s="3">
        <v>42880</v>
      </c>
      <c r="K3314" s="8" t="str">
        <f>IF(Sales_Pipeline[[#This Row],[Close_Date]]="","",TEXT(Sales_Pipeline[[#This Row],[Close_Date]],"ddd"))</f>
        <v>Thu</v>
      </c>
      <c r="L3314" s="8" t="str">
        <f>IF(Sales_Pipeline[[#This Row],[Close_Date]]="","",TEXT(Sales_Pipeline[[#This Row],[Close_Date]],"mmm"))</f>
        <v>May</v>
      </c>
      <c r="M3314" s="8" t="str">
        <f>IF(Sales_Pipeline[[#This Row],[Close_Date]]="","","Q"&amp;ROUNDUP(MONTH(Sales_Pipeline[[#This Row],[Close_Date]])/3,0))</f>
        <v>Q2</v>
      </c>
      <c r="N3314" s="2" cm="1">
        <f t="array" ref="N3314">IFERROR(_xlfn.IFS(Sales_Pipeline[[#This Row],[Deal_Stage]]="Won",_xlfn.XLOOKUP(Sales_Pipeline[[#This Row],[Product]],Products!$A$2:$A$8,Products!$C$2:$C$8),Sales_Pipeline[[#This Row],[Deal_Stage]]="Lost",_xlfn.XLOOKUP(Sales_Pipeline[[#This Row],[Product]],Products!$A$2:$A$8,Products!$C$2:$C$8)),"")</f>
        <v>5482</v>
      </c>
      <c r="O3314" s="2">
        <v>5046</v>
      </c>
    </row>
    <row r="3315" spans="1:15" x14ac:dyDescent="0.3">
      <c r="A3315" t="s">
        <v>3461</v>
      </c>
      <c r="B3315" t="s">
        <v>7</v>
      </c>
      <c r="C3315" t="str">
        <f>_xlfn.XLOOKUP(Sales_Pipeline[[#This Row],[Sales_Agent]],Sales_Teams[Sales_Agent],Sales_Teams[Manager])</f>
        <v>Dustin Brinkmann</v>
      </c>
      <c r="D3315" t="str">
        <f>_xlfn.XLOOKUP(Sales_Pipeline[[#This Row],[Manager]],Sales_Teams[Manager],Sales_Teams[Regional_Office])</f>
        <v>Central</v>
      </c>
      <c r="E3315" t="s">
        <v>61</v>
      </c>
      <c r="F3315" t="s">
        <v>132</v>
      </c>
      <c r="G3315" t="str">
        <f>IFERROR(_xlfn.XLOOKUP(Sales_Pipeline[[#This Row],[Account]],Accounts!$A$2:$A$86,Accounts!$F$2:$F$86),"")</f>
        <v>United States</v>
      </c>
      <c r="H3315" t="s">
        <v>57</v>
      </c>
      <c r="I3315" s="3">
        <v>42875</v>
      </c>
      <c r="J3315" s="3">
        <v>42951</v>
      </c>
      <c r="K3315" s="8" t="str">
        <f>IF(Sales_Pipeline[[#This Row],[Close_Date]]="","",TEXT(Sales_Pipeline[[#This Row],[Close_Date]],"ddd"))</f>
        <v>Fri</v>
      </c>
      <c r="L3315" s="8" t="str">
        <f>IF(Sales_Pipeline[[#This Row],[Close_Date]]="","",TEXT(Sales_Pipeline[[#This Row],[Close_Date]],"mmm"))</f>
        <v>Aug</v>
      </c>
      <c r="M3315" s="8" t="str">
        <f>IF(Sales_Pipeline[[#This Row],[Close_Date]]="","","Q"&amp;ROUNDUP(MONTH(Sales_Pipeline[[#This Row],[Close_Date]])/3,0))</f>
        <v>Q3</v>
      </c>
      <c r="N3315" s="2" cm="1">
        <f t="array" ref="N3315">IFERROR(_xlfn.IFS(Sales_Pipeline[[#This Row],[Deal_Stage]]="Won",_xlfn.XLOOKUP(Sales_Pipeline[[#This Row],[Product]],Products!$A$2:$A$8,Products!$C$2:$C$8),Sales_Pipeline[[#This Row],[Deal_Stage]]="Lost",_xlfn.XLOOKUP(Sales_Pipeline[[#This Row],[Product]],Products!$A$2:$A$8,Products!$C$2:$C$8)),"")</f>
        <v>55</v>
      </c>
      <c r="O3315" s="2">
        <v>53</v>
      </c>
    </row>
    <row r="3316" spans="1:15" x14ac:dyDescent="0.3">
      <c r="A3316" t="s">
        <v>3462</v>
      </c>
      <c r="B3316" t="s">
        <v>7</v>
      </c>
      <c r="C3316" t="str">
        <f>_xlfn.XLOOKUP(Sales_Pipeline[[#This Row],[Sales_Agent]],Sales_Teams[Sales_Agent],Sales_Teams[Manager])</f>
        <v>Dustin Brinkmann</v>
      </c>
      <c r="D3316" t="str">
        <f>_xlfn.XLOOKUP(Sales_Pipeline[[#This Row],[Manager]],Sales_Teams[Manager],Sales_Teams[Regional_Office])</f>
        <v>Central</v>
      </c>
      <c r="E3316" t="s">
        <v>76</v>
      </c>
      <c r="F3316" t="s">
        <v>134</v>
      </c>
      <c r="G3316" t="str">
        <f>IFERROR(_xlfn.XLOOKUP(Sales_Pipeline[[#This Row],[Account]],Accounts!$A$2:$A$86,Accounts!$F$2:$F$86),"")</f>
        <v>United States</v>
      </c>
      <c r="H3316" t="s">
        <v>57</v>
      </c>
      <c r="I3316" s="3">
        <v>42875</v>
      </c>
      <c r="J3316" s="3">
        <v>42896</v>
      </c>
      <c r="K3316" s="8" t="str">
        <f>IF(Sales_Pipeline[[#This Row],[Close_Date]]="","",TEXT(Sales_Pipeline[[#This Row],[Close_Date]],"ddd"))</f>
        <v>Sat</v>
      </c>
      <c r="L3316" s="8" t="str">
        <f>IF(Sales_Pipeline[[#This Row],[Close_Date]]="","",TEXT(Sales_Pipeline[[#This Row],[Close_Date]],"mmm"))</f>
        <v>Jun</v>
      </c>
      <c r="M3316" s="8" t="str">
        <f>IF(Sales_Pipeline[[#This Row],[Close_Date]]="","","Q"&amp;ROUNDUP(MONTH(Sales_Pipeline[[#This Row],[Close_Date]])/3,0))</f>
        <v>Q2</v>
      </c>
      <c r="N3316" s="2" cm="1">
        <f t="array" ref="N3316">IFERROR(_xlfn.IFS(Sales_Pipeline[[#This Row],[Deal_Stage]]="Won",_xlfn.XLOOKUP(Sales_Pipeline[[#This Row],[Product]],Products!$A$2:$A$8,Products!$C$2:$C$8),Sales_Pipeline[[#This Row],[Deal_Stage]]="Lost",_xlfn.XLOOKUP(Sales_Pipeline[[#This Row],[Product]],Products!$A$2:$A$8,Products!$C$2:$C$8)),"")</f>
        <v>3393</v>
      </c>
      <c r="O3316" s="2">
        <v>2807</v>
      </c>
    </row>
    <row r="3317" spans="1:15" x14ac:dyDescent="0.3">
      <c r="A3317" t="s">
        <v>3463</v>
      </c>
      <c r="B3317" t="s">
        <v>32</v>
      </c>
      <c r="C3317" t="str">
        <f>_xlfn.XLOOKUP(Sales_Pipeline[[#This Row],[Sales_Agent]],Sales_Teams[Sales_Agent],Sales_Teams[Manager])</f>
        <v>Celia Rouche</v>
      </c>
      <c r="D3317" t="str">
        <f>_xlfn.XLOOKUP(Sales_Pipeline[[#This Row],[Manager]],Sales_Teams[Manager],Sales_Teams[Regional_Office])</f>
        <v>West</v>
      </c>
      <c r="E3317" t="s">
        <v>8953</v>
      </c>
      <c r="F3317" t="s">
        <v>145</v>
      </c>
      <c r="G3317" t="str">
        <f>IFERROR(_xlfn.XLOOKUP(Sales_Pipeline[[#This Row],[Account]],Accounts!$A$2:$A$86,Accounts!$F$2:$F$86),"")</f>
        <v>United States</v>
      </c>
      <c r="H3317" t="s">
        <v>82</v>
      </c>
      <c r="I3317" s="3">
        <v>42875</v>
      </c>
      <c r="J3317" s="3">
        <v>42970</v>
      </c>
      <c r="K3317" s="8" t="str">
        <f>IF(Sales_Pipeline[[#This Row],[Close_Date]]="","",TEXT(Sales_Pipeline[[#This Row],[Close_Date]],"ddd"))</f>
        <v>Wed</v>
      </c>
      <c r="L3317" s="8" t="str">
        <f>IF(Sales_Pipeline[[#This Row],[Close_Date]]="","",TEXT(Sales_Pipeline[[#This Row],[Close_Date]],"mmm"))</f>
        <v>Aug</v>
      </c>
      <c r="M3317" s="8" t="str">
        <f>IF(Sales_Pipeline[[#This Row],[Close_Date]]="","","Q"&amp;ROUNDUP(MONTH(Sales_Pipeline[[#This Row],[Close_Date]])/3,0))</f>
        <v>Q3</v>
      </c>
      <c r="N3317" s="2" cm="1">
        <f t="array" ref="N3317">IFERROR(_xlfn.IFS(Sales_Pipeline[[#This Row],[Deal_Stage]]="Won",_xlfn.XLOOKUP(Sales_Pipeline[[#This Row],[Product]],Products!$A$2:$A$8,Products!$C$2:$C$8),Sales_Pipeline[[#This Row],[Deal_Stage]]="Lost",_xlfn.XLOOKUP(Sales_Pipeline[[#This Row],[Product]],Products!$A$2:$A$8,Products!$C$2:$C$8)),"")</f>
        <v>4821</v>
      </c>
      <c r="O3317" s="2">
        <v>0</v>
      </c>
    </row>
    <row r="3318" spans="1:15" x14ac:dyDescent="0.3">
      <c r="A3318" t="s">
        <v>3464</v>
      </c>
      <c r="B3318" t="s">
        <v>44</v>
      </c>
      <c r="C3318" t="str">
        <f>_xlfn.XLOOKUP(Sales_Pipeline[[#This Row],[Sales_Agent]],Sales_Teams[Sales_Agent],Sales_Teams[Manager])</f>
        <v>Summer Sewald</v>
      </c>
      <c r="D3318" t="str">
        <f>_xlfn.XLOOKUP(Sales_Pipeline[[#This Row],[Manager]],Sales_Teams[Manager],Sales_Teams[Regional_Office])</f>
        <v>West</v>
      </c>
      <c r="E3318" t="s">
        <v>8953</v>
      </c>
      <c r="F3318" t="s">
        <v>185</v>
      </c>
      <c r="G3318" t="str">
        <f>IFERROR(_xlfn.XLOOKUP(Sales_Pipeline[[#This Row],[Account]],Accounts!$A$2:$A$86,Accounts!$F$2:$F$86),"")</f>
        <v>United States</v>
      </c>
      <c r="H3318" t="s">
        <v>82</v>
      </c>
      <c r="I3318" s="3">
        <v>42875</v>
      </c>
      <c r="J3318" s="3">
        <v>42885</v>
      </c>
      <c r="K3318" s="8" t="str">
        <f>IF(Sales_Pipeline[[#This Row],[Close_Date]]="","",TEXT(Sales_Pipeline[[#This Row],[Close_Date]],"ddd"))</f>
        <v>Tue</v>
      </c>
      <c r="L3318" s="8" t="str">
        <f>IF(Sales_Pipeline[[#This Row],[Close_Date]]="","",TEXT(Sales_Pipeline[[#This Row],[Close_Date]],"mmm"))</f>
        <v>May</v>
      </c>
      <c r="M3318" s="8" t="str">
        <f>IF(Sales_Pipeline[[#This Row],[Close_Date]]="","","Q"&amp;ROUNDUP(MONTH(Sales_Pipeline[[#This Row],[Close_Date]])/3,0))</f>
        <v>Q2</v>
      </c>
      <c r="N3318" s="2" cm="1">
        <f t="array" ref="N3318">IFERROR(_xlfn.IFS(Sales_Pipeline[[#This Row],[Deal_Stage]]="Won",_xlfn.XLOOKUP(Sales_Pipeline[[#This Row],[Product]],Products!$A$2:$A$8,Products!$C$2:$C$8),Sales_Pipeline[[#This Row],[Deal_Stage]]="Lost",_xlfn.XLOOKUP(Sales_Pipeline[[#This Row],[Product]],Products!$A$2:$A$8,Products!$C$2:$C$8)),"")</f>
        <v>4821</v>
      </c>
      <c r="O3318" s="2">
        <v>0</v>
      </c>
    </row>
    <row r="3319" spans="1:15" x14ac:dyDescent="0.3">
      <c r="A3319" t="s">
        <v>3465</v>
      </c>
      <c r="B3319" t="s">
        <v>3</v>
      </c>
      <c r="C3319" t="str">
        <f>_xlfn.XLOOKUP(Sales_Pipeline[[#This Row],[Sales_Agent]],Sales_Teams[Sales_Agent],Sales_Teams[Manager])</f>
        <v>Dustin Brinkmann</v>
      </c>
      <c r="D3319" t="str">
        <f>_xlfn.XLOOKUP(Sales_Pipeline[[#This Row],[Manager]],Sales_Teams[Manager],Sales_Teams[Regional_Office])</f>
        <v>Central</v>
      </c>
      <c r="E3319" t="s">
        <v>63</v>
      </c>
      <c r="F3319" t="s">
        <v>79</v>
      </c>
      <c r="G3319" t="str">
        <f>IFERROR(_xlfn.XLOOKUP(Sales_Pipeline[[#This Row],[Account]],Accounts!$A$2:$A$86,Accounts!$F$2:$F$86),"")</f>
        <v>Philipines</v>
      </c>
      <c r="H3319" t="s">
        <v>57</v>
      </c>
      <c r="I3319" s="3">
        <v>42876</v>
      </c>
      <c r="J3319" s="3">
        <v>42958</v>
      </c>
      <c r="K3319" s="8" t="str">
        <f>IF(Sales_Pipeline[[#This Row],[Close_Date]]="","",TEXT(Sales_Pipeline[[#This Row],[Close_Date]],"ddd"))</f>
        <v>Fri</v>
      </c>
      <c r="L3319" s="8" t="str">
        <f>IF(Sales_Pipeline[[#This Row],[Close_Date]]="","",TEXT(Sales_Pipeline[[#This Row],[Close_Date]],"mmm"))</f>
        <v>Aug</v>
      </c>
      <c r="M3319" s="8" t="str">
        <f>IF(Sales_Pipeline[[#This Row],[Close_Date]]="","","Q"&amp;ROUNDUP(MONTH(Sales_Pipeline[[#This Row],[Close_Date]])/3,0))</f>
        <v>Q3</v>
      </c>
      <c r="N3319" s="2" cm="1">
        <f t="array" ref="N3319">IFERROR(_xlfn.IFS(Sales_Pipeline[[#This Row],[Deal_Stage]]="Won",_xlfn.XLOOKUP(Sales_Pipeline[[#This Row],[Product]],Products!$A$2:$A$8,Products!$C$2:$C$8),Sales_Pipeline[[#This Row],[Deal_Stage]]="Lost",_xlfn.XLOOKUP(Sales_Pipeline[[#This Row],[Product]],Products!$A$2:$A$8,Products!$C$2:$C$8)),"")</f>
        <v>550</v>
      </c>
      <c r="O3319" s="2">
        <v>475</v>
      </c>
    </row>
    <row r="3320" spans="1:15" x14ac:dyDescent="0.3">
      <c r="A3320" t="s">
        <v>3466</v>
      </c>
      <c r="B3320" t="s">
        <v>3</v>
      </c>
      <c r="C3320" t="str">
        <f>_xlfn.XLOOKUP(Sales_Pipeline[[#This Row],[Sales_Agent]],Sales_Teams[Sales_Agent],Sales_Teams[Manager])</f>
        <v>Dustin Brinkmann</v>
      </c>
      <c r="D3320" t="str">
        <f>_xlfn.XLOOKUP(Sales_Pipeline[[#This Row],[Manager]],Sales_Teams[Manager],Sales_Teams[Regional_Office])</f>
        <v>Central</v>
      </c>
      <c r="E3320" t="s">
        <v>76</v>
      </c>
      <c r="F3320" t="s">
        <v>68</v>
      </c>
      <c r="G3320" t="str">
        <f>IFERROR(_xlfn.XLOOKUP(Sales_Pipeline[[#This Row],[Account]],Accounts!$A$2:$A$86,Accounts!$F$2:$F$86),"")</f>
        <v>United States</v>
      </c>
      <c r="H3320" t="s">
        <v>57</v>
      </c>
      <c r="I3320" s="3">
        <v>42876</v>
      </c>
      <c r="J3320" s="3">
        <v>42950</v>
      </c>
      <c r="K3320" s="8" t="str">
        <f>IF(Sales_Pipeline[[#This Row],[Close_Date]]="","",TEXT(Sales_Pipeline[[#This Row],[Close_Date]],"ddd"))</f>
        <v>Thu</v>
      </c>
      <c r="L3320" s="8" t="str">
        <f>IF(Sales_Pipeline[[#This Row],[Close_Date]]="","",TEXT(Sales_Pipeline[[#This Row],[Close_Date]],"mmm"))</f>
        <v>Aug</v>
      </c>
      <c r="M3320" s="8" t="str">
        <f>IF(Sales_Pipeline[[#This Row],[Close_Date]]="","","Q"&amp;ROUNDUP(MONTH(Sales_Pipeline[[#This Row],[Close_Date]])/3,0))</f>
        <v>Q3</v>
      </c>
      <c r="N3320" s="2" cm="1">
        <f t="array" ref="N3320">IFERROR(_xlfn.IFS(Sales_Pipeline[[#This Row],[Deal_Stage]]="Won",_xlfn.XLOOKUP(Sales_Pipeline[[#This Row],[Product]],Products!$A$2:$A$8,Products!$C$2:$C$8),Sales_Pipeline[[#This Row],[Deal_Stage]]="Lost",_xlfn.XLOOKUP(Sales_Pipeline[[#This Row],[Product]],Products!$A$2:$A$8,Products!$C$2:$C$8)),"")</f>
        <v>3393</v>
      </c>
      <c r="O3320" s="2">
        <v>3031</v>
      </c>
    </row>
    <row r="3321" spans="1:15" x14ac:dyDescent="0.3">
      <c r="A3321" t="s">
        <v>3467</v>
      </c>
      <c r="B3321" t="s">
        <v>30</v>
      </c>
      <c r="C3321" t="str">
        <f>_xlfn.XLOOKUP(Sales_Pipeline[[#This Row],[Sales_Agent]],Sales_Teams[Sales_Agent],Sales_Teams[Manager])</f>
        <v>Rocco Neubert</v>
      </c>
      <c r="D3321" t="str">
        <f>_xlfn.XLOOKUP(Sales_Pipeline[[#This Row],[Manager]],Sales_Teams[Manager],Sales_Teams[Regional_Office])</f>
        <v>East</v>
      </c>
      <c r="E3321" t="s">
        <v>61</v>
      </c>
      <c r="F3321" t="s">
        <v>194</v>
      </c>
      <c r="G3321" t="str">
        <f>IFERROR(_xlfn.XLOOKUP(Sales_Pipeline[[#This Row],[Account]],Accounts!$A$2:$A$86,Accounts!$F$2:$F$86),"")</f>
        <v>United States</v>
      </c>
      <c r="H3321" t="s">
        <v>57</v>
      </c>
      <c r="I3321" s="3">
        <v>42876</v>
      </c>
      <c r="J3321" s="3">
        <v>42956</v>
      </c>
      <c r="K3321" s="8" t="str">
        <f>IF(Sales_Pipeline[[#This Row],[Close_Date]]="","",TEXT(Sales_Pipeline[[#This Row],[Close_Date]],"ddd"))</f>
        <v>Wed</v>
      </c>
      <c r="L3321" s="8" t="str">
        <f>IF(Sales_Pipeline[[#This Row],[Close_Date]]="","",TEXT(Sales_Pipeline[[#This Row],[Close_Date]],"mmm"))</f>
        <v>Aug</v>
      </c>
      <c r="M3321" s="8" t="str">
        <f>IF(Sales_Pipeline[[#This Row],[Close_Date]]="","","Q"&amp;ROUNDUP(MONTH(Sales_Pipeline[[#This Row],[Close_Date]])/3,0))</f>
        <v>Q3</v>
      </c>
      <c r="N3321" s="2" cm="1">
        <f t="array" ref="N3321">IFERROR(_xlfn.IFS(Sales_Pipeline[[#This Row],[Deal_Stage]]="Won",_xlfn.XLOOKUP(Sales_Pipeline[[#This Row],[Product]],Products!$A$2:$A$8,Products!$C$2:$C$8),Sales_Pipeline[[#This Row],[Deal_Stage]]="Lost",_xlfn.XLOOKUP(Sales_Pipeline[[#This Row],[Product]],Products!$A$2:$A$8,Products!$C$2:$C$8)),"")</f>
        <v>55</v>
      </c>
      <c r="O3321" s="2">
        <v>53</v>
      </c>
    </row>
    <row r="3322" spans="1:15" x14ac:dyDescent="0.3">
      <c r="A3322" t="s">
        <v>3468</v>
      </c>
      <c r="B3322" t="s">
        <v>27</v>
      </c>
      <c r="C3322" t="str">
        <f>_xlfn.XLOOKUP(Sales_Pipeline[[#This Row],[Sales_Agent]],Sales_Teams[Sales_Agent],Sales_Teams[Manager])</f>
        <v>Rocco Neubert</v>
      </c>
      <c r="D3322" t="str">
        <f>_xlfn.XLOOKUP(Sales_Pipeline[[#This Row],[Manager]],Sales_Teams[Manager],Sales_Teams[Regional_Office])</f>
        <v>East</v>
      </c>
      <c r="E3322" t="s">
        <v>55</v>
      </c>
      <c r="F3322" t="s">
        <v>96</v>
      </c>
      <c r="G3322" t="str">
        <f>IFERROR(_xlfn.XLOOKUP(Sales_Pipeline[[#This Row],[Account]],Accounts!$A$2:$A$86,Accounts!$F$2:$F$86),"")</f>
        <v>United States</v>
      </c>
      <c r="H3322" t="s">
        <v>57</v>
      </c>
      <c r="I3322" s="3">
        <v>42876</v>
      </c>
      <c r="J3322" s="3">
        <v>42890</v>
      </c>
      <c r="K3322" s="8" t="str">
        <f>IF(Sales_Pipeline[[#This Row],[Close_Date]]="","",TEXT(Sales_Pipeline[[#This Row],[Close_Date]],"ddd"))</f>
        <v>Sun</v>
      </c>
      <c r="L3322" s="8" t="str">
        <f>IF(Sales_Pipeline[[#This Row],[Close_Date]]="","",TEXT(Sales_Pipeline[[#This Row],[Close_Date]],"mmm"))</f>
        <v>Jun</v>
      </c>
      <c r="M3322" s="8" t="str">
        <f>IF(Sales_Pipeline[[#This Row],[Close_Date]]="","","Q"&amp;ROUNDUP(MONTH(Sales_Pipeline[[#This Row],[Close_Date]])/3,0))</f>
        <v>Q2</v>
      </c>
      <c r="N3322" s="2" cm="1">
        <f t="array" ref="N3322">IFERROR(_xlfn.IFS(Sales_Pipeline[[#This Row],[Deal_Stage]]="Won",_xlfn.XLOOKUP(Sales_Pipeline[[#This Row],[Product]],Products!$A$2:$A$8,Products!$C$2:$C$8),Sales_Pipeline[[#This Row],[Deal_Stage]]="Lost",_xlfn.XLOOKUP(Sales_Pipeline[[#This Row],[Product]],Products!$A$2:$A$8,Products!$C$2:$C$8)),"")</f>
        <v>1096</v>
      </c>
      <c r="O3322" s="2">
        <v>1112</v>
      </c>
    </row>
    <row r="3323" spans="1:15" x14ac:dyDescent="0.3">
      <c r="A3323" t="s">
        <v>3469</v>
      </c>
      <c r="B3323" t="s">
        <v>20</v>
      </c>
      <c r="C3323" t="str">
        <f>_xlfn.XLOOKUP(Sales_Pipeline[[#This Row],[Sales_Agent]],Sales_Teams[Sales_Agent],Sales_Teams[Manager])</f>
        <v>Cara Losch</v>
      </c>
      <c r="D3323" t="str">
        <f>_xlfn.XLOOKUP(Sales_Pipeline[[#This Row],[Manager]],Sales_Teams[Manager],Sales_Teams[Regional_Office])</f>
        <v>East</v>
      </c>
      <c r="E3323" t="s">
        <v>63</v>
      </c>
      <c r="F3323" t="s">
        <v>94</v>
      </c>
      <c r="G3323" t="str">
        <f>IFERROR(_xlfn.XLOOKUP(Sales_Pipeline[[#This Row],[Account]],Accounts!$A$2:$A$86,Accounts!$F$2:$F$86),"")</f>
        <v>United States</v>
      </c>
      <c r="H3323" t="s">
        <v>77</v>
      </c>
      <c r="I3323" s="3">
        <v>42876</v>
      </c>
      <c r="K3323" s="8" t="str">
        <f>IF(Sales_Pipeline[[#This Row],[Close_Date]]="","",TEXT(Sales_Pipeline[[#This Row],[Close_Date]],"ddd"))</f>
        <v/>
      </c>
      <c r="L3323" s="8" t="str">
        <f>IF(Sales_Pipeline[[#This Row],[Close_Date]]="","",TEXT(Sales_Pipeline[[#This Row],[Close_Date]],"mmm"))</f>
        <v/>
      </c>
      <c r="M3323" s="8" t="str">
        <f>IF(Sales_Pipeline[[#This Row],[Close_Date]]="","","Q"&amp;ROUNDUP(MONTH(Sales_Pipeline[[#This Row],[Close_Date]])/3,0))</f>
        <v/>
      </c>
      <c r="N3323" s="2" t="str" cm="1">
        <f t="array" ref="N3323">IFERROR(_xlfn.IFS(Sales_Pipeline[[#This Row],[Deal_Stage]]="Won",_xlfn.XLOOKUP(Sales_Pipeline[[#This Row],[Product]],Products!$A$2:$A$8,Products!$C$2:$C$8),Sales_Pipeline[[#This Row],[Deal_Stage]]="Lost",_xlfn.XLOOKUP(Sales_Pipeline[[#This Row],[Product]],Products!$A$2:$A$8,Products!$C$2:$C$8)),"")</f>
        <v/>
      </c>
      <c r="O3323" s="2">
        <v>0</v>
      </c>
    </row>
    <row r="3324" spans="1:15" x14ac:dyDescent="0.3">
      <c r="A3324" t="s">
        <v>3470</v>
      </c>
      <c r="B3324" t="s">
        <v>25</v>
      </c>
      <c r="C3324" t="str">
        <f>_xlfn.XLOOKUP(Sales_Pipeline[[#This Row],[Sales_Agent]],Sales_Teams[Sales_Agent],Sales_Teams[Manager])</f>
        <v>Rocco Neubert</v>
      </c>
      <c r="D3324" t="str">
        <f>_xlfn.XLOOKUP(Sales_Pipeline[[#This Row],[Manager]],Sales_Teams[Manager],Sales_Teams[Regional_Office])</f>
        <v>East</v>
      </c>
      <c r="E3324" t="s">
        <v>8953</v>
      </c>
      <c r="F3324" t="s">
        <v>293</v>
      </c>
      <c r="G3324" t="str">
        <f>IFERROR(_xlfn.XLOOKUP(Sales_Pipeline[[#This Row],[Account]],Accounts!$A$2:$A$86,Accounts!$F$2:$F$86),"")</f>
        <v>United States</v>
      </c>
      <c r="H3324" t="s">
        <v>57</v>
      </c>
      <c r="I3324" s="3">
        <v>42876</v>
      </c>
      <c r="J3324" s="3">
        <v>42989</v>
      </c>
      <c r="K3324" s="8" t="str">
        <f>IF(Sales_Pipeline[[#This Row],[Close_Date]]="","",TEXT(Sales_Pipeline[[#This Row],[Close_Date]],"ddd"))</f>
        <v>Mon</v>
      </c>
      <c r="L3324" s="8" t="str">
        <f>IF(Sales_Pipeline[[#This Row],[Close_Date]]="","",TEXT(Sales_Pipeline[[#This Row],[Close_Date]],"mmm"))</f>
        <v>Sep</v>
      </c>
      <c r="M3324" s="8" t="str">
        <f>IF(Sales_Pipeline[[#This Row],[Close_Date]]="","","Q"&amp;ROUNDUP(MONTH(Sales_Pipeline[[#This Row],[Close_Date]])/3,0))</f>
        <v>Q3</v>
      </c>
      <c r="N3324" s="2" cm="1">
        <f t="array" ref="N3324">IFERROR(_xlfn.IFS(Sales_Pipeline[[#This Row],[Deal_Stage]]="Won",_xlfn.XLOOKUP(Sales_Pipeline[[#This Row],[Product]],Products!$A$2:$A$8,Products!$C$2:$C$8),Sales_Pipeline[[#This Row],[Deal_Stage]]="Lost",_xlfn.XLOOKUP(Sales_Pipeline[[#This Row],[Product]],Products!$A$2:$A$8,Products!$C$2:$C$8)),"")</f>
        <v>4821</v>
      </c>
      <c r="O3324" s="2">
        <v>4491</v>
      </c>
    </row>
    <row r="3325" spans="1:15" x14ac:dyDescent="0.3">
      <c r="A3325" t="s">
        <v>3471</v>
      </c>
      <c r="B3325" t="s">
        <v>38</v>
      </c>
      <c r="C3325" t="str">
        <f>_xlfn.XLOOKUP(Sales_Pipeline[[#This Row],[Sales_Agent]],Sales_Teams[Sales_Agent],Sales_Teams[Manager])</f>
        <v>Celia Rouche</v>
      </c>
      <c r="D3325" t="str">
        <f>_xlfn.XLOOKUP(Sales_Pipeline[[#This Row],[Manager]],Sales_Teams[Manager],Sales_Teams[Regional_Office])</f>
        <v>West</v>
      </c>
      <c r="E3325" t="s">
        <v>63</v>
      </c>
      <c r="F3325" t="s">
        <v>328</v>
      </c>
      <c r="G3325" t="str">
        <f>IFERROR(_xlfn.XLOOKUP(Sales_Pipeline[[#This Row],[Account]],Accounts!$A$2:$A$86,Accounts!$F$2:$F$86),"")</f>
        <v>United States</v>
      </c>
      <c r="H3325" t="s">
        <v>57</v>
      </c>
      <c r="I3325" s="3">
        <v>42876</v>
      </c>
      <c r="J3325" s="3">
        <v>42892</v>
      </c>
      <c r="K3325" s="8" t="str">
        <f>IF(Sales_Pipeline[[#This Row],[Close_Date]]="","",TEXT(Sales_Pipeline[[#This Row],[Close_Date]],"ddd"))</f>
        <v>Tue</v>
      </c>
      <c r="L3325" s="8" t="str">
        <f>IF(Sales_Pipeline[[#This Row],[Close_Date]]="","",TEXT(Sales_Pipeline[[#This Row],[Close_Date]],"mmm"))</f>
        <v>Jun</v>
      </c>
      <c r="M3325" s="8" t="str">
        <f>IF(Sales_Pipeline[[#This Row],[Close_Date]]="","","Q"&amp;ROUNDUP(MONTH(Sales_Pipeline[[#This Row],[Close_Date]])/3,0))</f>
        <v>Q2</v>
      </c>
      <c r="N3325" s="2" cm="1">
        <f t="array" ref="N3325">IFERROR(_xlfn.IFS(Sales_Pipeline[[#This Row],[Deal_Stage]]="Won",_xlfn.XLOOKUP(Sales_Pipeline[[#This Row],[Product]],Products!$A$2:$A$8,Products!$C$2:$C$8),Sales_Pipeline[[#This Row],[Deal_Stage]]="Lost",_xlfn.XLOOKUP(Sales_Pipeline[[#This Row],[Product]],Products!$A$2:$A$8,Products!$C$2:$C$8)),"")</f>
        <v>550</v>
      </c>
      <c r="O3325" s="2">
        <v>562</v>
      </c>
    </row>
    <row r="3326" spans="1:15" x14ac:dyDescent="0.3">
      <c r="A3326" t="s">
        <v>3472</v>
      </c>
      <c r="B3326" t="s">
        <v>40</v>
      </c>
      <c r="C3326" t="str">
        <f>_xlfn.XLOOKUP(Sales_Pipeline[[#This Row],[Sales_Agent]],Sales_Teams[Sales_Agent],Sales_Teams[Manager])</f>
        <v>Summer Sewald</v>
      </c>
      <c r="D3326" t="str">
        <f>_xlfn.XLOOKUP(Sales_Pipeline[[#This Row],[Manager]],Sales_Teams[Manager],Sales_Teams[Regional_Office])</f>
        <v>West</v>
      </c>
      <c r="E3326" t="s">
        <v>63</v>
      </c>
      <c r="F3326" t="s">
        <v>98</v>
      </c>
      <c r="G3326" t="str">
        <f>IFERROR(_xlfn.XLOOKUP(Sales_Pipeline[[#This Row],[Account]],Accounts!$A$2:$A$86,Accounts!$F$2:$F$86),"")</f>
        <v>United States</v>
      </c>
      <c r="H3326" t="s">
        <v>57</v>
      </c>
      <c r="I3326" s="3">
        <v>42876</v>
      </c>
      <c r="J3326" s="3">
        <v>42890</v>
      </c>
      <c r="K3326" s="8" t="str">
        <f>IF(Sales_Pipeline[[#This Row],[Close_Date]]="","",TEXT(Sales_Pipeline[[#This Row],[Close_Date]],"ddd"))</f>
        <v>Sun</v>
      </c>
      <c r="L3326" s="8" t="str">
        <f>IF(Sales_Pipeline[[#This Row],[Close_Date]]="","",TEXT(Sales_Pipeline[[#This Row],[Close_Date]],"mmm"))</f>
        <v>Jun</v>
      </c>
      <c r="M3326" s="8" t="str">
        <f>IF(Sales_Pipeline[[#This Row],[Close_Date]]="","","Q"&amp;ROUNDUP(MONTH(Sales_Pipeline[[#This Row],[Close_Date]])/3,0))</f>
        <v>Q2</v>
      </c>
      <c r="N3326" s="2" cm="1">
        <f t="array" ref="N3326">IFERROR(_xlfn.IFS(Sales_Pipeline[[#This Row],[Deal_Stage]]="Won",_xlfn.XLOOKUP(Sales_Pipeline[[#This Row],[Product]],Products!$A$2:$A$8,Products!$C$2:$C$8),Sales_Pipeline[[#This Row],[Deal_Stage]]="Lost",_xlfn.XLOOKUP(Sales_Pipeline[[#This Row],[Product]],Products!$A$2:$A$8,Products!$C$2:$C$8)),"")</f>
        <v>550</v>
      </c>
      <c r="O3326" s="2">
        <v>593</v>
      </c>
    </row>
    <row r="3327" spans="1:15" x14ac:dyDescent="0.3">
      <c r="A3327" t="s">
        <v>3473</v>
      </c>
      <c r="B3327" t="s">
        <v>10</v>
      </c>
      <c r="C3327" t="str">
        <f>_xlfn.XLOOKUP(Sales_Pipeline[[#This Row],[Sales_Agent]],Sales_Teams[Sales_Agent],Sales_Teams[Manager])</f>
        <v>Melvin Marxen</v>
      </c>
      <c r="D3327" t="str">
        <f>_xlfn.XLOOKUP(Sales_Pipeline[[#This Row],[Manager]],Sales_Teams[Manager],Sales_Teams[Regional_Office])</f>
        <v>Central</v>
      </c>
      <c r="E3327" t="s">
        <v>8953</v>
      </c>
      <c r="F3327" t="s">
        <v>330</v>
      </c>
      <c r="G3327" t="str">
        <f>IFERROR(_xlfn.XLOOKUP(Sales_Pipeline[[#This Row],[Account]],Accounts!$A$2:$A$86,Accounts!$F$2:$F$86),"")</f>
        <v>Korea</v>
      </c>
      <c r="H3327" t="s">
        <v>57</v>
      </c>
      <c r="I3327" s="3">
        <v>42876</v>
      </c>
      <c r="J3327" s="3">
        <v>42977</v>
      </c>
      <c r="K3327" s="8" t="str">
        <f>IF(Sales_Pipeline[[#This Row],[Close_Date]]="","",TEXT(Sales_Pipeline[[#This Row],[Close_Date]],"ddd"))</f>
        <v>Wed</v>
      </c>
      <c r="L3327" s="8" t="str">
        <f>IF(Sales_Pipeline[[#This Row],[Close_Date]]="","",TEXT(Sales_Pipeline[[#This Row],[Close_Date]],"mmm"))</f>
        <v>Aug</v>
      </c>
      <c r="M3327" s="8" t="str">
        <f>IF(Sales_Pipeline[[#This Row],[Close_Date]]="","","Q"&amp;ROUNDUP(MONTH(Sales_Pipeline[[#This Row],[Close_Date]])/3,0))</f>
        <v>Q3</v>
      </c>
      <c r="N3327" s="2" cm="1">
        <f t="array" ref="N3327">IFERROR(_xlfn.IFS(Sales_Pipeline[[#This Row],[Deal_Stage]]="Won",_xlfn.XLOOKUP(Sales_Pipeline[[#This Row],[Product]],Products!$A$2:$A$8,Products!$C$2:$C$8),Sales_Pipeline[[#This Row],[Deal_Stage]]="Lost",_xlfn.XLOOKUP(Sales_Pipeline[[#This Row],[Product]],Products!$A$2:$A$8,Products!$C$2:$C$8)),"")</f>
        <v>4821</v>
      </c>
      <c r="O3327" s="2">
        <v>4606</v>
      </c>
    </row>
    <row r="3328" spans="1:15" x14ac:dyDescent="0.3">
      <c r="A3328" t="s">
        <v>3474</v>
      </c>
      <c r="B3328" t="s">
        <v>43</v>
      </c>
      <c r="C3328" t="str">
        <f>_xlfn.XLOOKUP(Sales_Pipeline[[#This Row],[Sales_Agent]],Sales_Teams[Sales_Agent],Sales_Teams[Manager])</f>
        <v>Summer Sewald</v>
      </c>
      <c r="D3328" t="str">
        <f>_xlfn.XLOOKUP(Sales_Pipeline[[#This Row],[Manager]],Sales_Teams[Manager],Sales_Teams[Regional_Office])</f>
        <v>West</v>
      </c>
      <c r="E3328" t="s">
        <v>55</v>
      </c>
      <c r="F3328" t="s">
        <v>211</v>
      </c>
      <c r="G3328" t="str">
        <f>IFERROR(_xlfn.XLOOKUP(Sales_Pipeline[[#This Row],[Account]],Accounts!$A$2:$A$86,Accounts!$F$2:$F$86),"")</f>
        <v>United States</v>
      </c>
      <c r="H3328" t="s">
        <v>57</v>
      </c>
      <c r="I3328" s="3">
        <v>42876</v>
      </c>
      <c r="J3328" s="3">
        <v>42958</v>
      </c>
      <c r="K3328" s="8" t="str">
        <f>IF(Sales_Pipeline[[#This Row],[Close_Date]]="","",TEXT(Sales_Pipeline[[#This Row],[Close_Date]],"ddd"))</f>
        <v>Fri</v>
      </c>
      <c r="L3328" s="8" t="str">
        <f>IF(Sales_Pipeline[[#This Row],[Close_Date]]="","",TEXT(Sales_Pipeline[[#This Row],[Close_Date]],"mmm"))</f>
        <v>Aug</v>
      </c>
      <c r="M3328" s="8" t="str">
        <f>IF(Sales_Pipeline[[#This Row],[Close_Date]]="","","Q"&amp;ROUNDUP(MONTH(Sales_Pipeline[[#This Row],[Close_Date]])/3,0))</f>
        <v>Q3</v>
      </c>
      <c r="N3328" s="2" cm="1">
        <f t="array" ref="N3328">IFERROR(_xlfn.IFS(Sales_Pipeline[[#This Row],[Deal_Stage]]="Won",_xlfn.XLOOKUP(Sales_Pipeline[[#This Row],[Product]],Products!$A$2:$A$8,Products!$C$2:$C$8),Sales_Pipeline[[#This Row],[Deal_Stage]]="Lost",_xlfn.XLOOKUP(Sales_Pipeline[[#This Row],[Product]],Products!$A$2:$A$8,Products!$C$2:$C$8)),"")</f>
        <v>1096</v>
      </c>
      <c r="O3328" s="2">
        <v>1100</v>
      </c>
    </row>
    <row r="3329" spans="1:15" x14ac:dyDescent="0.3">
      <c r="A3329" t="s">
        <v>3475</v>
      </c>
      <c r="B3329" t="s">
        <v>43</v>
      </c>
      <c r="C3329" t="str">
        <f>_xlfn.XLOOKUP(Sales_Pipeline[[#This Row],[Sales_Agent]],Sales_Teams[Sales_Agent],Sales_Teams[Manager])</f>
        <v>Summer Sewald</v>
      </c>
      <c r="D3329" t="str">
        <f>_xlfn.XLOOKUP(Sales_Pipeline[[#This Row],[Manager]],Sales_Teams[Manager],Sales_Teams[Regional_Office])</f>
        <v>West</v>
      </c>
      <c r="E3329" t="s">
        <v>55</v>
      </c>
      <c r="F3329" t="s">
        <v>92</v>
      </c>
      <c r="G3329" t="str">
        <f>IFERROR(_xlfn.XLOOKUP(Sales_Pipeline[[#This Row],[Account]],Accounts!$A$2:$A$86,Accounts!$F$2:$F$86),"")</f>
        <v>United States</v>
      </c>
      <c r="H3329" t="s">
        <v>57</v>
      </c>
      <c r="I3329" s="3">
        <v>42876</v>
      </c>
      <c r="J3329" s="3">
        <v>42965</v>
      </c>
      <c r="K3329" s="8" t="str">
        <f>IF(Sales_Pipeline[[#This Row],[Close_Date]]="","",TEXT(Sales_Pipeline[[#This Row],[Close_Date]],"ddd"))</f>
        <v>Fri</v>
      </c>
      <c r="L3329" s="8" t="str">
        <f>IF(Sales_Pipeline[[#This Row],[Close_Date]]="","",TEXT(Sales_Pipeline[[#This Row],[Close_Date]],"mmm"))</f>
        <v>Aug</v>
      </c>
      <c r="M3329" s="8" t="str">
        <f>IF(Sales_Pipeline[[#This Row],[Close_Date]]="","","Q"&amp;ROUNDUP(MONTH(Sales_Pipeline[[#This Row],[Close_Date]])/3,0))</f>
        <v>Q3</v>
      </c>
      <c r="N3329" s="2" cm="1">
        <f t="array" ref="N3329">IFERROR(_xlfn.IFS(Sales_Pipeline[[#This Row],[Deal_Stage]]="Won",_xlfn.XLOOKUP(Sales_Pipeline[[#This Row],[Product]],Products!$A$2:$A$8,Products!$C$2:$C$8),Sales_Pipeline[[#This Row],[Deal_Stage]]="Lost",_xlfn.XLOOKUP(Sales_Pipeline[[#This Row],[Product]],Products!$A$2:$A$8,Products!$C$2:$C$8)),"")</f>
        <v>1096</v>
      </c>
      <c r="O3329" s="2">
        <v>1198</v>
      </c>
    </row>
    <row r="3330" spans="1:15" x14ac:dyDescent="0.3">
      <c r="A3330" t="s">
        <v>3476</v>
      </c>
      <c r="B3330" t="s">
        <v>42</v>
      </c>
      <c r="C3330" t="str">
        <f>_xlfn.XLOOKUP(Sales_Pipeline[[#This Row],[Sales_Agent]],Sales_Teams[Sales_Agent],Sales_Teams[Manager])</f>
        <v>Summer Sewald</v>
      </c>
      <c r="D3330" t="str">
        <f>_xlfn.XLOOKUP(Sales_Pipeline[[#This Row],[Manager]],Sales_Teams[Manager],Sales_Teams[Regional_Office])</f>
        <v>West</v>
      </c>
      <c r="E3330" t="s">
        <v>63</v>
      </c>
      <c r="G3330" t="str">
        <f>IFERROR(_xlfn.XLOOKUP(Sales_Pipeline[[#This Row],[Account]],Accounts!$A$2:$A$86,Accounts!$F$2:$F$86),"")</f>
        <v/>
      </c>
      <c r="H3330" t="s">
        <v>77</v>
      </c>
      <c r="I3330" s="3">
        <v>42876</v>
      </c>
      <c r="K3330" s="8" t="str">
        <f>IF(Sales_Pipeline[[#This Row],[Close_Date]]="","",TEXT(Sales_Pipeline[[#This Row],[Close_Date]],"ddd"))</f>
        <v/>
      </c>
      <c r="L3330" s="8" t="str">
        <f>IF(Sales_Pipeline[[#This Row],[Close_Date]]="","",TEXT(Sales_Pipeline[[#This Row],[Close_Date]],"mmm"))</f>
        <v/>
      </c>
      <c r="M3330" s="8" t="str">
        <f>IF(Sales_Pipeline[[#This Row],[Close_Date]]="","","Q"&amp;ROUNDUP(MONTH(Sales_Pipeline[[#This Row],[Close_Date]])/3,0))</f>
        <v/>
      </c>
      <c r="N3330" s="2" t="str" cm="1">
        <f t="array" ref="N3330">IFERROR(_xlfn.IFS(Sales_Pipeline[[#This Row],[Deal_Stage]]="Won",_xlfn.XLOOKUP(Sales_Pipeline[[#This Row],[Product]],Products!$A$2:$A$8,Products!$C$2:$C$8),Sales_Pipeline[[#This Row],[Deal_Stage]]="Lost",_xlfn.XLOOKUP(Sales_Pipeline[[#This Row],[Product]],Products!$A$2:$A$8,Products!$C$2:$C$8)),"")</f>
        <v/>
      </c>
      <c r="O3330" s="2">
        <v>0</v>
      </c>
    </row>
    <row r="3331" spans="1:15" x14ac:dyDescent="0.3">
      <c r="A3331" t="s">
        <v>3477</v>
      </c>
      <c r="B3331" t="s">
        <v>42</v>
      </c>
      <c r="C3331" t="str">
        <f>_xlfn.XLOOKUP(Sales_Pipeline[[#This Row],[Sales_Agent]],Sales_Teams[Sales_Agent],Sales_Teams[Manager])</f>
        <v>Summer Sewald</v>
      </c>
      <c r="D3331" t="str">
        <f>_xlfn.XLOOKUP(Sales_Pipeline[[#This Row],[Manager]],Sales_Teams[Manager],Sales_Teams[Regional_Office])</f>
        <v>West</v>
      </c>
      <c r="E3331" t="s">
        <v>84</v>
      </c>
      <c r="G3331" t="str">
        <f>IFERROR(_xlfn.XLOOKUP(Sales_Pipeline[[#This Row],[Account]],Accounts!$A$2:$A$86,Accounts!$F$2:$F$86),"")</f>
        <v/>
      </c>
      <c r="H3331" t="s">
        <v>77</v>
      </c>
      <c r="I3331" s="3">
        <v>42876</v>
      </c>
      <c r="K3331" s="8" t="str">
        <f>IF(Sales_Pipeline[[#This Row],[Close_Date]]="","",TEXT(Sales_Pipeline[[#This Row],[Close_Date]],"ddd"))</f>
        <v/>
      </c>
      <c r="L3331" s="8" t="str">
        <f>IF(Sales_Pipeline[[#This Row],[Close_Date]]="","",TEXT(Sales_Pipeline[[#This Row],[Close_Date]],"mmm"))</f>
        <v/>
      </c>
      <c r="M3331" s="8" t="str">
        <f>IF(Sales_Pipeline[[#This Row],[Close_Date]]="","","Q"&amp;ROUNDUP(MONTH(Sales_Pipeline[[#This Row],[Close_Date]])/3,0))</f>
        <v/>
      </c>
      <c r="N3331" s="2" t="str" cm="1">
        <f t="array" ref="N3331">IFERROR(_xlfn.IFS(Sales_Pipeline[[#This Row],[Deal_Stage]]="Won",_xlfn.XLOOKUP(Sales_Pipeline[[#This Row],[Product]],Products!$A$2:$A$8,Products!$C$2:$C$8),Sales_Pipeline[[#This Row],[Deal_Stage]]="Lost",_xlfn.XLOOKUP(Sales_Pipeline[[#This Row],[Product]],Products!$A$2:$A$8,Products!$C$2:$C$8)),"")</f>
        <v/>
      </c>
      <c r="O3331" s="2">
        <v>0</v>
      </c>
    </row>
    <row r="3332" spans="1:15" x14ac:dyDescent="0.3">
      <c r="A3332" t="s">
        <v>3478</v>
      </c>
      <c r="B3332" t="s">
        <v>8</v>
      </c>
      <c r="C3332" t="str">
        <f>_xlfn.XLOOKUP(Sales_Pipeline[[#This Row],[Sales_Agent]],Sales_Teams[Sales_Agent],Sales_Teams[Manager])</f>
        <v>Dustin Brinkmann</v>
      </c>
      <c r="D3332" t="str">
        <f>_xlfn.XLOOKUP(Sales_Pipeline[[#This Row],[Manager]],Sales_Teams[Manager],Sales_Teams[Regional_Office])</f>
        <v>Central</v>
      </c>
      <c r="E3332" t="s">
        <v>76</v>
      </c>
      <c r="F3332" t="s">
        <v>214</v>
      </c>
      <c r="G3332" t="str">
        <f>IFERROR(_xlfn.XLOOKUP(Sales_Pipeline[[#This Row],[Account]],Accounts!$A$2:$A$86,Accounts!$F$2:$F$86),"")</f>
        <v>United States</v>
      </c>
      <c r="H3332" t="s">
        <v>57</v>
      </c>
      <c r="I3332" s="3">
        <v>42876</v>
      </c>
      <c r="J3332" s="3">
        <v>42967</v>
      </c>
      <c r="K3332" s="8" t="str">
        <f>IF(Sales_Pipeline[[#This Row],[Close_Date]]="","",TEXT(Sales_Pipeline[[#This Row],[Close_Date]],"ddd"))</f>
        <v>Sun</v>
      </c>
      <c r="L3332" s="8" t="str">
        <f>IF(Sales_Pipeline[[#This Row],[Close_Date]]="","",TEXT(Sales_Pipeline[[#This Row],[Close_Date]],"mmm"))</f>
        <v>Aug</v>
      </c>
      <c r="M3332" s="8" t="str">
        <f>IF(Sales_Pipeline[[#This Row],[Close_Date]]="","","Q"&amp;ROUNDUP(MONTH(Sales_Pipeline[[#This Row],[Close_Date]])/3,0))</f>
        <v>Q3</v>
      </c>
      <c r="N3332" s="2" cm="1">
        <f t="array" ref="N3332">IFERROR(_xlfn.IFS(Sales_Pipeline[[#This Row],[Deal_Stage]]="Won",_xlfn.XLOOKUP(Sales_Pipeline[[#This Row],[Product]],Products!$A$2:$A$8,Products!$C$2:$C$8),Sales_Pipeline[[#This Row],[Deal_Stage]]="Lost",_xlfn.XLOOKUP(Sales_Pipeline[[#This Row],[Product]],Products!$A$2:$A$8,Products!$C$2:$C$8)),"")</f>
        <v>3393</v>
      </c>
      <c r="O3332" s="2">
        <v>3250</v>
      </c>
    </row>
    <row r="3333" spans="1:15" x14ac:dyDescent="0.3">
      <c r="A3333" t="s">
        <v>3479</v>
      </c>
      <c r="B3333" t="s">
        <v>12</v>
      </c>
      <c r="C3333" t="str">
        <f>_xlfn.XLOOKUP(Sales_Pipeline[[#This Row],[Sales_Agent]],Sales_Teams[Sales_Agent],Sales_Teams[Manager])</f>
        <v>Melvin Marxen</v>
      </c>
      <c r="D3333" t="str">
        <f>_xlfn.XLOOKUP(Sales_Pipeline[[#This Row],[Manager]],Sales_Teams[Manager],Sales_Teams[Regional_Office])</f>
        <v>Central</v>
      </c>
      <c r="E3333" t="s">
        <v>76</v>
      </c>
      <c r="F3333" t="s">
        <v>94</v>
      </c>
      <c r="G3333" t="str">
        <f>IFERROR(_xlfn.XLOOKUP(Sales_Pipeline[[#This Row],[Account]],Accounts!$A$2:$A$86,Accounts!$F$2:$F$86),"")</f>
        <v>United States</v>
      </c>
      <c r="H3333" t="s">
        <v>57</v>
      </c>
      <c r="I3333" s="3">
        <v>42876</v>
      </c>
      <c r="J3333" s="3">
        <v>42983</v>
      </c>
      <c r="K3333" s="8" t="str">
        <f>IF(Sales_Pipeline[[#This Row],[Close_Date]]="","",TEXT(Sales_Pipeline[[#This Row],[Close_Date]],"ddd"))</f>
        <v>Tue</v>
      </c>
      <c r="L3333" s="8" t="str">
        <f>IF(Sales_Pipeline[[#This Row],[Close_Date]]="","",TEXT(Sales_Pipeline[[#This Row],[Close_Date]],"mmm"))</f>
        <v>Sep</v>
      </c>
      <c r="M3333" s="8" t="str">
        <f>IF(Sales_Pipeline[[#This Row],[Close_Date]]="","","Q"&amp;ROUNDUP(MONTH(Sales_Pipeline[[#This Row],[Close_Date]])/3,0))</f>
        <v>Q3</v>
      </c>
      <c r="N3333" s="2" cm="1">
        <f t="array" ref="N3333">IFERROR(_xlfn.IFS(Sales_Pipeline[[#This Row],[Deal_Stage]]="Won",_xlfn.XLOOKUP(Sales_Pipeline[[#This Row],[Product]],Products!$A$2:$A$8,Products!$C$2:$C$8),Sales_Pipeline[[#This Row],[Deal_Stage]]="Lost",_xlfn.XLOOKUP(Sales_Pipeline[[#This Row],[Product]],Products!$A$2:$A$8,Products!$C$2:$C$8)),"")</f>
        <v>3393</v>
      </c>
      <c r="O3333" s="2">
        <v>2785</v>
      </c>
    </row>
    <row r="3334" spans="1:15" x14ac:dyDescent="0.3">
      <c r="A3334" t="s">
        <v>3480</v>
      </c>
      <c r="B3334" t="s">
        <v>45</v>
      </c>
      <c r="C3334" t="str">
        <f>_xlfn.XLOOKUP(Sales_Pipeline[[#This Row],[Sales_Agent]],Sales_Teams[Sales_Agent],Sales_Teams[Manager])</f>
        <v>Summer Sewald</v>
      </c>
      <c r="D3334" t="str">
        <f>_xlfn.XLOOKUP(Sales_Pipeline[[#This Row],[Manager]],Sales_Teams[Manager],Sales_Teams[Regional_Office])</f>
        <v>West</v>
      </c>
      <c r="E3334" t="s">
        <v>61</v>
      </c>
      <c r="F3334" t="s">
        <v>92</v>
      </c>
      <c r="G3334" t="str">
        <f>IFERROR(_xlfn.XLOOKUP(Sales_Pipeline[[#This Row],[Account]],Accounts!$A$2:$A$86,Accounts!$F$2:$F$86),"")</f>
        <v>United States</v>
      </c>
      <c r="H3334" t="s">
        <v>57</v>
      </c>
      <c r="I3334" s="3">
        <v>42876</v>
      </c>
      <c r="J3334" s="3">
        <v>42958</v>
      </c>
      <c r="K3334" s="8" t="str">
        <f>IF(Sales_Pipeline[[#This Row],[Close_Date]]="","",TEXT(Sales_Pipeline[[#This Row],[Close_Date]],"ddd"))</f>
        <v>Fri</v>
      </c>
      <c r="L3334" s="8" t="str">
        <f>IF(Sales_Pipeline[[#This Row],[Close_Date]]="","",TEXT(Sales_Pipeline[[#This Row],[Close_Date]],"mmm"))</f>
        <v>Aug</v>
      </c>
      <c r="M3334" s="8" t="str">
        <f>IF(Sales_Pipeline[[#This Row],[Close_Date]]="","","Q"&amp;ROUNDUP(MONTH(Sales_Pipeline[[#This Row],[Close_Date]])/3,0))</f>
        <v>Q3</v>
      </c>
      <c r="N3334" s="2" cm="1">
        <f t="array" ref="N3334">IFERROR(_xlfn.IFS(Sales_Pipeline[[#This Row],[Deal_Stage]]="Won",_xlfn.XLOOKUP(Sales_Pipeline[[#This Row],[Product]],Products!$A$2:$A$8,Products!$C$2:$C$8),Sales_Pipeline[[#This Row],[Deal_Stage]]="Lost",_xlfn.XLOOKUP(Sales_Pipeline[[#This Row],[Product]],Products!$A$2:$A$8,Products!$C$2:$C$8)),"")</f>
        <v>55</v>
      </c>
      <c r="O3334" s="2">
        <v>49</v>
      </c>
    </row>
    <row r="3335" spans="1:15" x14ac:dyDescent="0.3">
      <c r="A3335" t="s">
        <v>3481</v>
      </c>
      <c r="B3335" t="s">
        <v>9</v>
      </c>
      <c r="C3335" t="str">
        <f>_xlfn.XLOOKUP(Sales_Pipeline[[#This Row],[Sales_Agent]],Sales_Teams[Sales_Agent],Sales_Teams[Manager])</f>
        <v>Dustin Brinkmann</v>
      </c>
      <c r="D3335" t="str">
        <f>_xlfn.XLOOKUP(Sales_Pipeline[[#This Row],[Manager]],Sales_Teams[Manager],Sales_Teams[Regional_Office])</f>
        <v>Central</v>
      </c>
      <c r="E3335" t="s">
        <v>76</v>
      </c>
      <c r="F3335" t="s">
        <v>333</v>
      </c>
      <c r="G3335" t="str">
        <f>IFERROR(_xlfn.XLOOKUP(Sales_Pipeline[[#This Row],[Account]],Accounts!$A$2:$A$86,Accounts!$F$2:$F$86),"")</f>
        <v>United States</v>
      </c>
      <c r="H3335" t="s">
        <v>82</v>
      </c>
      <c r="I3335" s="3">
        <v>42876</v>
      </c>
      <c r="J3335" s="3">
        <v>42880</v>
      </c>
      <c r="K3335" s="8" t="str">
        <f>IF(Sales_Pipeline[[#This Row],[Close_Date]]="","",TEXT(Sales_Pipeline[[#This Row],[Close_Date]],"ddd"))</f>
        <v>Thu</v>
      </c>
      <c r="L3335" s="8" t="str">
        <f>IF(Sales_Pipeline[[#This Row],[Close_Date]]="","",TEXT(Sales_Pipeline[[#This Row],[Close_Date]],"mmm"))</f>
        <v>May</v>
      </c>
      <c r="M3335" s="8" t="str">
        <f>IF(Sales_Pipeline[[#This Row],[Close_Date]]="","","Q"&amp;ROUNDUP(MONTH(Sales_Pipeline[[#This Row],[Close_Date]])/3,0))</f>
        <v>Q2</v>
      </c>
      <c r="N3335" s="2" cm="1">
        <f t="array" ref="N3335">IFERROR(_xlfn.IFS(Sales_Pipeline[[#This Row],[Deal_Stage]]="Won",_xlfn.XLOOKUP(Sales_Pipeline[[#This Row],[Product]],Products!$A$2:$A$8,Products!$C$2:$C$8),Sales_Pipeline[[#This Row],[Deal_Stage]]="Lost",_xlfn.XLOOKUP(Sales_Pipeline[[#This Row],[Product]],Products!$A$2:$A$8,Products!$C$2:$C$8)),"")</f>
        <v>3393</v>
      </c>
      <c r="O3335" s="2">
        <v>0</v>
      </c>
    </row>
    <row r="3336" spans="1:15" x14ac:dyDescent="0.3">
      <c r="A3336" t="s">
        <v>3482</v>
      </c>
      <c r="B3336" t="s">
        <v>9</v>
      </c>
      <c r="C3336" t="str">
        <f>_xlfn.XLOOKUP(Sales_Pipeline[[#This Row],[Sales_Agent]],Sales_Teams[Sales_Agent],Sales_Teams[Manager])</f>
        <v>Dustin Brinkmann</v>
      </c>
      <c r="D3336" t="str">
        <f>_xlfn.XLOOKUP(Sales_Pipeline[[#This Row],[Manager]],Sales_Teams[Manager],Sales_Teams[Regional_Office])</f>
        <v>Central</v>
      </c>
      <c r="E3336" t="s">
        <v>63</v>
      </c>
      <c r="F3336" t="s">
        <v>79</v>
      </c>
      <c r="G3336" t="str">
        <f>IFERROR(_xlfn.XLOOKUP(Sales_Pipeline[[#This Row],[Account]],Accounts!$A$2:$A$86,Accounts!$F$2:$F$86),"")</f>
        <v>Philipines</v>
      </c>
      <c r="H3336" t="s">
        <v>57</v>
      </c>
      <c r="I3336" s="3">
        <v>42876</v>
      </c>
      <c r="J3336" s="3">
        <v>42993</v>
      </c>
      <c r="K3336" s="8" t="str">
        <f>IF(Sales_Pipeline[[#This Row],[Close_Date]]="","",TEXT(Sales_Pipeline[[#This Row],[Close_Date]],"ddd"))</f>
        <v>Fri</v>
      </c>
      <c r="L3336" s="8" t="str">
        <f>IF(Sales_Pipeline[[#This Row],[Close_Date]]="","",TEXT(Sales_Pipeline[[#This Row],[Close_Date]],"mmm"))</f>
        <v>Sep</v>
      </c>
      <c r="M3336" s="8" t="str">
        <f>IF(Sales_Pipeline[[#This Row],[Close_Date]]="","","Q"&amp;ROUNDUP(MONTH(Sales_Pipeline[[#This Row],[Close_Date]])/3,0))</f>
        <v>Q3</v>
      </c>
      <c r="N3336" s="2" cm="1">
        <f t="array" ref="N3336">IFERROR(_xlfn.IFS(Sales_Pipeline[[#This Row],[Deal_Stage]]="Won",_xlfn.XLOOKUP(Sales_Pipeline[[#This Row],[Product]],Products!$A$2:$A$8,Products!$C$2:$C$8),Sales_Pipeline[[#This Row],[Deal_Stage]]="Lost",_xlfn.XLOOKUP(Sales_Pipeline[[#This Row],[Product]],Products!$A$2:$A$8,Products!$C$2:$C$8)),"")</f>
        <v>550</v>
      </c>
      <c r="O3336" s="2">
        <v>547</v>
      </c>
    </row>
    <row r="3337" spans="1:15" x14ac:dyDescent="0.3">
      <c r="A3337" t="s">
        <v>3483</v>
      </c>
      <c r="B3337" t="s">
        <v>14</v>
      </c>
      <c r="C3337" t="str">
        <f>_xlfn.XLOOKUP(Sales_Pipeline[[#This Row],[Sales_Agent]],Sales_Teams[Sales_Agent],Sales_Teams[Manager])</f>
        <v>Melvin Marxen</v>
      </c>
      <c r="D3337" t="str">
        <f>_xlfn.XLOOKUP(Sales_Pipeline[[#This Row],[Manager]],Sales_Teams[Manager],Sales_Teams[Regional_Office])</f>
        <v>Central</v>
      </c>
      <c r="E3337" t="s">
        <v>61</v>
      </c>
      <c r="F3337" t="s">
        <v>79</v>
      </c>
      <c r="G3337" t="str">
        <f>IFERROR(_xlfn.XLOOKUP(Sales_Pipeline[[#This Row],[Account]],Accounts!$A$2:$A$86,Accounts!$F$2:$F$86),"")</f>
        <v>Philipines</v>
      </c>
      <c r="H3337" t="s">
        <v>57</v>
      </c>
      <c r="I3337" s="3">
        <v>42876</v>
      </c>
      <c r="J3337" s="3">
        <v>42948</v>
      </c>
      <c r="K3337" s="8" t="str">
        <f>IF(Sales_Pipeline[[#This Row],[Close_Date]]="","",TEXT(Sales_Pipeline[[#This Row],[Close_Date]],"ddd"))</f>
        <v>Tue</v>
      </c>
      <c r="L3337" s="8" t="str">
        <f>IF(Sales_Pipeline[[#This Row],[Close_Date]]="","",TEXT(Sales_Pipeline[[#This Row],[Close_Date]],"mmm"))</f>
        <v>Aug</v>
      </c>
      <c r="M3337" s="8" t="str">
        <f>IF(Sales_Pipeline[[#This Row],[Close_Date]]="","","Q"&amp;ROUNDUP(MONTH(Sales_Pipeline[[#This Row],[Close_Date]])/3,0))</f>
        <v>Q3</v>
      </c>
      <c r="N3337" s="2" cm="1">
        <f t="array" ref="N3337">IFERROR(_xlfn.IFS(Sales_Pipeline[[#This Row],[Deal_Stage]]="Won",_xlfn.XLOOKUP(Sales_Pipeline[[#This Row],[Product]],Products!$A$2:$A$8,Products!$C$2:$C$8),Sales_Pipeline[[#This Row],[Deal_Stage]]="Lost",_xlfn.XLOOKUP(Sales_Pipeline[[#This Row],[Product]],Products!$A$2:$A$8,Products!$C$2:$C$8)),"")</f>
        <v>55</v>
      </c>
      <c r="O3337" s="2">
        <v>57</v>
      </c>
    </row>
    <row r="3338" spans="1:15" x14ac:dyDescent="0.3">
      <c r="A3338" t="s">
        <v>3484</v>
      </c>
      <c r="B3338" t="s">
        <v>35</v>
      </c>
      <c r="C3338" t="str">
        <f>_xlfn.XLOOKUP(Sales_Pipeline[[#This Row],[Sales_Agent]],Sales_Teams[Sales_Agent],Sales_Teams[Manager])</f>
        <v>Celia Rouche</v>
      </c>
      <c r="D3338" t="str">
        <f>_xlfn.XLOOKUP(Sales_Pipeline[[#This Row],[Manager]],Sales_Teams[Manager],Sales_Teams[Regional_Office])</f>
        <v>West</v>
      </c>
      <c r="E3338" t="s">
        <v>61</v>
      </c>
      <c r="F3338" t="s">
        <v>100</v>
      </c>
      <c r="G3338" t="str">
        <f>IFERROR(_xlfn.XLOOKUP(Sales_Pipeline[[#This Row],[Account]],Accounts!$A$2:$A$86,Accounts!$F$2:$F$86),"")</f>
        <v>United States</v>
      </c>
      <c r="H3338" t="s">
        <v>82</v>
      </c>
      <c r="I3338" s="3">
        <v>42876</v>
      </c>
      <c r="J3338" s="3">
        <v>42955</v>
      </c>
      <c r="K3338" s="8" t="str">
        <f>IF(Sales_Pipeline[[#This Row],[Close_Date]]="","",TEXT(Sales_Pipeline[[#This Row],[Close_Date]],"ddd"))</f>
        <v>Tue</v>
      </c>
      <c r="L3338" s="8" t="str">
        <f>IF(Sales_Pipeline[[#This Row],[Close_Date]]="","",TEXT(Sales_Pipeline[[#This Row],[Close_Date]],"mmm"))</f>
        <v>Aug</v>
      </c>
      <c r="M3338" s="8" t="str">
        <f>IF(Sales_Pipeline[[#This Row],[Close_Date]]="","","Q"&amp;ROUNDUP(MONTH(Sales_Pipeline[[#This Row],[Close_Date]])/3,0))</f>
        <v>Q3</v>
      </c>
      <c r="N3338" s="2" cm="1">
        <f t="array" ref="N3338">IFERROR(_xlfn.IFS(Sales_Pipeline[[#This Row],[Deal_Stage]]="Won",_xlfn.XLOOKUP(Sales_Pipeline[[#This Row],[Product]],Products!$A$2:$A$8,Products!$C$2:$C$8),Sales_Pipeline[[#This Row],[Deal_Stage]]="Lost",_xlfn.XLOOKUP(Sales_Pipeline[[#This Row],[Product]],Products!$A$2:$A$8,Products!$C$2:$C$8)),"")</f>
        <v>55</v>
      </c>
      <c r="O3338" s="2">
        <v>0</v>
      </c>
    </row>
    <row r="3339" spans="1:15" x14ac:dyDescent="0.3">
      <c r="A3339" t="s">
        <v>3485</v>
      </c>
      <c r="B3339" t="s">
        <v>35</v>
      </c>
      <c r="C3339" t="str">
        <f>_xlfn.XLOOKUP(Sales_Pipeline[[#This Row],[Sales_Agent]],Sales_Teams[Sales_Agent],Sales_Teams[Manager])</f>
        <v>Celia Rouche</v>
      </c>
      <c r="D3339" t="str">
        <f>_xlfn.XLOOKUP(Sales_Pipeline[[#This Row],[Manager]],Sales_Teams[Manager],Sales_Teams[Regional_Office])</f>
        <v>West</v>
      </c>
      <c r="E3339" t="s">
        <v>61</v>
      </c>
      <c r="F3339" t="s">
        <v>177</v>
      </c>
      <c r="G3339" t="str">
        <f>IFERROR(_xlfn.XLOOKUP(Sales_Pipeline[[#This Row],[Account]],Accounts!$A$2:$A$86,Accounts!$F$2:$F$86),"")</f>
        <v>United States</v>
      </c>
      <c r="H3339" t="s">
        <v>82</v>
      </c>
      <c r="I3339" s="3">
        <v>42876</v>
      </c>
      <c r="J3339" s="3">
        <v>42953</v>
      </c>
      <c r="K3339" s="8" t="str">
        <f>IF(Sales_Pipeline[[#This Row],[Close_Date]]="","",TEXT(Sales_Pipeline[[#This Row],[Close_Date]],"ddd"))</f>
        <v>Sun</v>
      </c>
      <c r="L3339" s="8" t="str">
        <f>IF(Sales_Pipeline[[#This Row],[Close_Date]]="","",TEXT(Sales_Pipeline[[#This Row],[Close_Date]],"mmm"))</f>
        <v>Aug</v>
      </c>
      <c r="M3339" s="8" t="str">
        <f>IF(Sales_Pipeline[[#This Row],[Close_Date]]="","","Q"&amp;ROUNDUP(MONTH(Sales_Pipeline[[#This Row],[Close_Date]])/3,0))</f>
        <v>Q3</v>
      </c>
      <c r="N3339" s="2" cm="1">
        <f t="array" ref="N3339">IFERROR(_xlfn.IFS(Sales_Pipeline[[#This Row],[Deal_Stage]]="Won",_xlfn.XLOOKUP(Sales_Pipeline[[#This Row],[Product]],Products!$A$2:$A$8,Products!$C$2:$C$8),Sales_Pipeline[[#This Row],[Deal_Stage]]="Lost",_xlfn.XLOOKUP(Sales_Pipeline[[#This Row],[Product]],Products!$A$2:$A$8,Products!$C$2:$C$8)),"")</f>
        <v>55</v>
      </c>
      <c r="O3339" s="2">
        <v>0</v>
      </c>
    </row>
    <row r="3340" spans="1:15" x14ac:dyDescent="0.3">
      <c r="A3340" t="s">
        <v>3486</v>
      </c>
      <c r="B3340" t="s">
        <v>32</v>
      </c>
      <c r="C3340" t="str">
        <f>_xlfn.XLOOKUP(Sales_Pipeline[[#This Row],[Sales_Agent]],Sales_Teams[Sales_Agent],Sales_Teams[Manager])</f>
        <v>Celia Rouche</v>
      </c>
      <c r="D3340" t="str">
        <f>_xlfn.XLOOKUP(Sales_Pipeline[[#This Row],[Manager]],Sales_Teams[Manager],Sales_Teams[Regional_Office])</f>
        <v>West</v>
      </c>
      <c r="E3340" t="s">
        <v>76</v>
      </c>
      <c r="F3340" t="s">
        <v>87</v>
      </c>
      <c r="G3340" t="str">
        <f>IFERROR(_xlfn.XLOOKUP(Sales_Pipeline[[#This Row],[Account]],Accounts!$A$2:$A$86,Accounts!$F$2:$F$86),"")</f>
        <v>United States</v>
      </c>
      <c r="H3340" t="s">
        <v>82</v>
      </c>
      <c r="I3340" s="3">
        <v>42876</v>
      </c>
      <c r="J3340" s="3">
        <v>42878</v>
      </c>
      <c r="K3340" s="8" t="str">
        <f>IF(Sales_Pipeline[[#This Row],[Close_Date]]="","",TEXT(Sales_Pipeline[[#This Row],[Close_Date]],"ddd"))</f>
        <v>Tue</v>
      </c>
      <c r="L3340" s="8" t="str">
        <f>IF(Sales_Pipeline[[#This Row],[Close_Date]]="","",TEXT(Sales_Pipeline[[#This Row],[Close_Date]],"mmm"))</f>
        <v>May</v>
      </c>
      <c r="M3340" s="8" t="str">
        <f>IF(Sales_Pipeline[[#This Row],[Close_Date]]="","","Q"&amp;ROUNDUP(MONTH(Sales_Pipeline[[#This Row],[Close_Date]])/3,0))</f>
        <v>Q2</v>
      </c>
      <c r="N3340" s="2" cm="1">
        <f t="array" ref="N3340">IFERROR(_xlfn.IFS(Sales_Pipeline[[#This Row],[Deal_Stage]]="Won",_xlfn.XLOOKUP(Sales_Pipeline[[#This Row],[Product]],Products!$A$2:$A$8,Products!$C$2:$C$8),Sales_Pipeline[[#This Row],[Deal_Stage]]="Lost",_xlfn.XLOOKUP(Sales_Pipeline[[#This Row],[Product]],Products!$A$2:$A$8,Products!$C$2:$C$8)),"")</f>
        <v>3393</v>
      </c>
      <c r="O3340" s="2">
        <v>0</v>
      </c>
    </row>
    <row r="3341" spans="1:15" x14ac:dyDescent="0.3">
      <c r="A3341" t="s">
        <v>3487</v>
      </c>
      <c r="B3341" t="s">
        <v>32</v>
      </c>
      <c r="C3341" t="str">
        <f>_xlfn.XLOOKUP(Sales_Pipeline[[#This Row],[Sales_Agent]],Sales_Teams[Sales_Agent],Sales_Teams[Manager])</f>
        <v>Celia Rouche</v>
      </c>
      <c r="D3341" t="str">
        <f>_xlfn.XLOOKUP(Sales_Pipeline[[#This Row],[Manager]],Sales_Teams[Manager],Sales_Teams[Regional_Office])</f>
        <v>West</v>
      </c>
      <c r="E3341" t="s">
        <v>63</v>
      </c>
      <c r="F3341" t="s">
        <v>72</v>
      </c>
      <c r="G3341" t="str">
        <f>IFERROR(_xlfn.XLOOKUP(Sales_Pipeline[[#This Row],[Account]],Accounts!$A$2:$A$86,Accounts!$F$2:$F$86),"")</f>
        <v>United States</v>
      </c>
      <c r="H3341" t="s">
        <v>57</v>
      </c>
      <c r="I3341" s="3">
        <v>42876</v>
      </c>
      <c r="J3341" s="3">
        <v>42952</v>
      </c>
      <c r="K3341" s="8" t="str">
        <f>IF(Sales_Pipeline[[#This Row],[Close_Date]]="","",TEXT(Sales_Pipeline[[#This Row],[Close_Date]],"ddd"))</f>
        <v>Sat</v>
      </c>
      <c r="L3341" s="8" t="str">
        <f>IF(Sales_Pipeline[[#This Row],[Close_Date]]="","",TEXT(Sales_Pipeline[[#This Row],[Close_Date]],"mmm"))</f>
        <v>Aug</v>
      </c>
      <c r="M3341" s="8" t="str">
        <f>IF(Sales_Pipeline[[#This Row],[Close_Date]]="","","Q"&amp;ROUNDUP(MONTH(Sales_Pipeline[[#This Row],[Close_Date]])/3,0))</f>
        <v>Q3</v>
      </c>
      <c r="N3341" s="2" cm="1">
        <f t="array" ref="N3341">IFERROR(_xlfn.IFS(Sales_Pipeline[[#This Row],[Deal_Stage]]="Won",_xlfn.XLOOKUP(Sales_Pipeline[[#This Row],[Product]],Products!$A$2:$A$8,Products!$C$2:$C$8),Sales_Pipeline[[#This Row],[Deal_Stage]]="Lost",_xlfn.XLOOKUP(Sales_Pipeline[[#This Row],[Product]],Products!$A$2:$A$8,Products!$C$2:$C$8)),"")</f>
        <v>550</v>
      </c>
      <c r="O3341" s="2">
        <v>572</v>
      </c>
    </row>
    <row r="3342" spans="1:15" x14ac:dyDescent="0.3">
      <c r="A3342" t="s">
        <v>3488</v>
      </c>
      <c r="B3342" t="s">
        <v>17</v>
      </c>
      <c r="C3342" t="str">
        <f>_xlfn.XLOOKUP(Sales_Pipeline[[#This Row],[Sales_Agent]],Sales_Teams[Sales_Agent],Sales_Teams[Manager])</f>
        <v>Cara Losch</v>
      </c>
      <c r="D3342" t="str">
        <f>_xlfn.XLOOKUP(Sales_Pipeline[[#This Row],[Manager]],Sales_Teams[Manager],Sales_Teams[Regional_Office])</f>
        <v>East</v>
      </c>
      <c r="E3342" t="s">
        <v>61</v>
      </c>
      <c r="F3342" t="s">
        <v>194</v>
      </c>
      <c r="G3342" t="str">
        <f>IFERROR(_xlfn.XLOOKUP(Sales_Pipeline[[#This Row],[Account]],Accounts!$A$2:$A$86,Accounts!$F$2:$F$86),"")</f>
        <v>United States</v>
      </c>
      <c r="H3342" t="s">
        <v>57</v>
      </c>
      <c r="I3342" s="3">
        <v>42876</v>
      </c>
      <c r="J3342" s="3">
        <v>42896</v>
      </c>
      <c r="K3342" s="8" t="str">
        <f>IF(Sales_Pipeline[[#This Row],[Close_Date]]="","",TEXT(Sales_Pipeline[[#This Row],[Close_Date]],"ddd"))</f>
        <v>Sat</v>
      </c>
      <c r="L3342" s="8" t="str">
        <f>IF(Sales_Pipeline[[#This Row],[Close_Date]]="","",TEXT(Sales_Pipeline[[#This Row],[Close_Date]],"mmm"))</f>
        <v>Jun</v>
      </c>
      <c r="M3342" s="8" t="str">
        <f>IF(Sales_Pipeline[[#This Row],[Close_Date]]="","","Q"&amp;ROUNDUP(MONTH(Sales_Pipeline[[#This Row],[Close_Date]])/3,0))</f>
        <v>Q2</v>
      </c>
      <c r="N3342" s="2" cm="1">
        <f t="array" ref="N3342">IFERROR(_xlfn.IFS(Sales_Pipeline[[#This Row],[Deal_Stage]]="Won",_xlfn.XLOOKUP(Sales_Pipeline[[#This Row],[Product]],Products!$A$2:$A$8,Products!$C$2:$C$8),Sales_Pipeline[[#This Row],[Deal_Stage]]="Lost",_xlfn.XLOOKUP(Sales_Pipeline[[#This Row],[Product]],Products!$A$2:$A$8,Products!$C$2:$C$8)),"")</f>
        <v>55</v>
      </c>
      <c r="O3342" s="2">
        <v>48</v>
      </c>
    </row>
    <row r="3343" spans="1:15" x14ac:dyDescent="0.3">
      <c r="A3343" t="s">
        <v>3489</v>
      </c>
      <c r="B3343" t="s">
        <v>3</v>
      </c>
      <c r="C3343" t="str">
        <f>_xlfn.XLOOKUP(Sales_Pipeline[[#This Row],[Sales_Agent]],Sales_Teams[Sales_Agent],Sales_Teams[Manager])</f>
        <v>Dustin Brinkmann</v>
      </c>
      <c r="D3343" t="str">
        <f>_xlfn.XLOOKUP(Sales_Pipeline[[#This Row],[Manager]],Sales_Teams[Manager],Sales_Teams[Regional_Office])</f>
        <v>Central</v>
      </c>
      <c r="E3343" t="s">
        <v>84</v>
      </c>
      <c r="F3343" t="s">
        <v>59</v>
      </c>
      <c r="G3343" t="str">
        <f>IFERROR(_xlfn.XLOOKUP(Sales_Pipeline[[#This Row],[Account]],Accounts!$A$2:$A$86,Accounts!$F$2:$F$86),"")</f>
        <v>United States</v>
      </c>
      <c r="H3343" t="s">
        <v>82</v>
      </c>
      <c r="I3343" s="3">
        <v>42877</v>
      </c>
      <c r="J3343" s="3">
        <v>42886</v>
      </c>
      <c r="K3343" s="8" t="str">
        <f>IF(Sales_Pipeline[[#This Row],[Close_Date]]="","",TEXT(Sales_Pipeline[[#This Row],[Close_Date]],"ddd"))</f>
        <v>Wed</v>
      </c>
      <c r="L3343" s="8" t="str">
        <f>IF(Sales_Pipeline[[#This Row],[Close_Date]]="","",TEXT(Sales_Pipeline[[#This Row],[Close_Date]],"mmm"))</f>
        <v>May</v>
      </c>
      <c r="M3343" s="8" t="str">
        <f>IF(Sales_Pipeline[[#This Row],[Close_Date]]="","","Q"&amp;ROUNDUP(MONTH(Sales_Pipeline[[#This Row],[Close_Date]])/3,0))</f>
        <v>Q2</v>
      </c>
      <c r="N3343" s="2" cm="1">
        <f t="array" ref="N3343">IFERROR(_xlfn.IFS(Sales_Pipeline[[#This Row],[Deal_Stage]]="Won",_xlfn.XLOOKUP(Sales_Pipeline[[#This Row],[Product]],Products!$A$2:$A$8,Products!$C$2:$C$8),Sales_Pipeline[[#This Row],[Deal_Stage]]="Lost",_xlfn.XLOOKUP(Sales_Pipeline[[#This Row],[Product]],Products!$A$2:$A$8,Products!$C$2:$C$8)),"")</f>
        <v>5482</v>
      </c>
      <c r="O3343" s="2">
        <v>0</v>
      </c>
    </row>
    <row r="3344" spans="1:15" x14ac:dyDescent="0.3">
      <c r="A3344" t="s">
        <v>3490</v>
      </c>
      <c r="B3344" t="s">
        <v>20</v>
      </c>
      <c r="C3344" t="str">
        <f>_xlfn.XLOOKUP(Sales_Pipeline[[#This Row],[Sales_Agent]],Sales_Teams[Sales_Agent],Sales_Teams[Manager])</f>
        <v>Cara Losch</v>
      </c>
      <c r="D3344" t="str">
        <f>_xlfn.XLOOKUP(Sales_Pipeline[[#This Row],[Manager]],Sales_Teams[Manager],Sales_Teams[Regional_Office])</f>
        <v>East</v>
      </c>
      <c r="E3344" t="s">
        <v>55</v>
      </c>
      <c r="F3344" t="s">
        <v>413</v>
      </c>
      <c r="G3344" t="str">
        <f>IFERROR(_xlfn.XLOOKUP(Sales_Pipeline[[#This Row],[Account]],Accounts!$A$2:$A$86,Accounts!$F$2:$F$86),"")</f>
        <v>United States</v>
      </c>
      <c r="H3344" t="s">
        <v>77</v>
      </c>
      <c r="I3344" s="3">
        <v>42877</v>
      </c>
      <c r="K3344" s="8" t="str">
        <f>IF(Sales_Pipeline[[#This Row],[Close_Date]]="","",TEXT(Sales_Pipeline[[#This Row],[Close_Date]],"ddd"))</f>
        <v/>
      </c>
      <c r="L3344" s="8" t="str">
        <f>IF(Sales_Pipeline[[#This Row],[Close_Date]]="","",TEXT(Sales_Pipeline[[#This Row],[Close_Date]],"mmm"))</f>
        <v/>
      </c>
      <c r="M3344" s="8" t="str">
        <f>IF(Sales_Pipeline[[#This Row],[Close_Date]]="","","Q"&amp;ROUNDUP(MONTH(Sales_Pipeline[[#This Row],[Close_Date]])/3,0))</f>
        <v/>
      </c>
      <c r="N3344" s="2" t="str" cm="1">
        <f t="array" ref="N3344">IFERROR(_xlfn.IFS(Sales_Pipeline[[#This Row],[Deal_Stage]]="Won",_xlfn.XLOOKUP(Sales_Pipeline[[#This Row],[Product]],Products!$A$2:$A$8,Products!$C$2:$C$8),Sales_Pipeline[[#This Row],[Deal_Stage]]="Lost",_xlfn.XLOOKUP(Sales_Pipeline[[#This Row],[Product]],Products!$A$2:$A$8,Products!$C$2:$C$8)),"")</f>
        <v/>
      </c>
      <c r="O3344" s="2">
        <v>0</v>
      </c>
    </row>
    <row r="3345" spans="1:15" x14ac:dyDescent="0.3">
      <c r="A3345" t="s">
        <v>3491</v>
      </c>
      <c r="B3345" t="s">
        <v>25</v>
      </c>
      <c r="C3345" t="str">
        <f>_xlfn.XLOOKUP(Sales_Pipeline[[#This Row],[Sales_Agent]],Sales_Teams[Sales_Agent],Sales_Teams[Manager])</f>
        <v>Rocco Neubert</v>
      </c>
      <c r="D3345" t="str">
        <f>_xlfn.XLOOKUP(Sales_Pipeline[[#This Row],[Manager]],Sales_Teams[Manager],Sales_Teams[Regional_Office])</f>
        <v>East</v>
      </c>
      <c r="E3345" t="s">
        <v>76</v>
      </c>
      <c r="G3345" t="str">
        <f>IFERROR(_xlfn.XLOOKUP(Sales_Pipeline[[#This Row],[Account]],Accounts!$A$2:$A$86,Accounts!$F$2:$F$86),"")</f>
        <v/>
      </c>
      <c r="H3345" t="s">
        <v>77</v>
      </c>
      <c r="I3345" s="3">
        <v>42877</v>
      </c>
      <c r="K3345" s="8" t="str">
        <f>IF(Sales_Pipeline[[#This Row],[Close_Date]]="","",TEXT(Sales_Pipeline[[#This Row],[Close_Date]],"ddd"))</f>
        <v/>
      </c>
      <c r="L3345" s="8" t="str">
        <f>IF(Sales_Pipeline[[#This Row],[Close_Date]]="","",TEXT(Sales_Pipeline[[#This Row],[Close_Date]],"mmm"))</f>
        <v/>
      </c>
      <c r="M3345" s="8" t="str">
        <f>IF(Sales_Pipeline[[#This Row],[Close_Date]]="","","Q"&amp;ROUNDUP(MONTH(Sales_Pipeline[[#This Row],[Close_Date]])/3,0))</f>
        <v/>
      </c>
      <c r="N3345" s="2" t="str" cm="1">
        <f t="array" ref="N3345">IFERROR(_xlfn.IFS(Sales_Pipeline[[#This Row],[Deal_Stage]]="Won",_xlfn.XLOOKUP(Sales_Pipeline[[#This Row],[Product]],Products!$A$2:$A$8,Products!$C$2:$C$8),Sales_Pipeline[[#This Row],[Deal_Stage]]="Lost",_xlfn.XLOOKUP(Sales_Pipeline[[#This Row],[Product]],Products!$A$2:$A$8,Products!$C$2:$C$8)),"")</f>
        <v/>
      </c>
      <c r="O3345" s="2">
        <v>0</v>
      </c>
    </row>
    <row r="3346" spans="1:15" x14ac:dyDescent="0.3">
      <c r="A3346" t="s">
        <v>3492</v>
      </c>
      <c r="B3346" t="s">
        <v>15</v>
      </c>
      <c r="C3346" t="str">
        <f>_xlfn.XLOOKUP(Sales_Pipeline[[#This Row],[Sales_Agent]],Sales_Teams[Sales_Agent],Sales_Teams[Manager])</f>
        <v>Melvin Marxen</v>
      </c>
      <c r="D3346" t="str">
        <f>_xlfn.XLOOKUP(Sales_Pipeline[[#This Row],[Manager]],Sales_Teams[Manager],Sales_Teams[Regional_Office])</f>
        <v>Central</v>
      </c>
      <c r="E3346" t="s">
        <v>76</v>
      </c>
      <c r="F3346" t="s">
        <v>141</v>
      </c>
      <c r="G3346" t="str">
        <f>IFERROR(_xlfn.XLOOKUP(Sales_Pipeline[[#This Row],[Account]],Accounts!$A$2:$A$86,Accounts!$F$2:$F$86),"")</f>
        <v>United States</v>
      </c>
      <c r="H3346" t="s">
        <v>82</v>
      </c>
      <c r="I3346" s="3">
        <v>42877</v>
      </c>
      <c r="J3346" s="3">
        <v>42986</v>
      </c>
      <c r="K3346" s="8" t="str">
        <f>IF(Sales_Pipeline[[#This Row],[Close_Date]]="","",TEXT(Sales_Pipeline[[#This Row],[Close_Date]],"ddd"))</f>
        <v>Fri</v>
      </c>
      <c r="L3346" s="8" t="str">
        <f>IF(Sales_Pipeline[[#This Row],[Close_Date]]="","",TEXT(Sales_Pipeline[[#This Row],[Close_Date]],"mmm"))</f>
        <v>Sep</v>
      </c>
      <c r="M3346" s="8" t="str">
        <f>IF(Sales_Pipeline[[#This Row],[Close_Date]]="","","Q"&amp;ROUNDUP(MONTH(Sales_Pipeline[[#This Row],[Close_Date]])/3,0))</f>
        <v>Q3</v>
      </c>
      <c r="N3346" s="2" cm="1">
        <f t="array" ref="N3346">IFERROR(_xlfn.IFS(Sales_Pipeline[[#This Row],[Deal_Stage]]="Won",_xlfn.XLOOKUP(Sales_Pipeline[[#This Row],[Product]],Products!$A$2:$A$8,Products!$C$2:$C$8),Sales_Pipeline[[#This Row],[Deal_Stage]]="Lost",_xlfn.XLOOKUP(Sales_Pipeline[[#This Row],[Product]],Products!$A$2:$A$8,Products!$C$2:$C$8)),"")</f>
        <v>3393</v>
      </c>
      <c r="O3346" s="2">
        <v>0</v>
      </c>
    </row>
    <row r="3347" spans="1:15" x14ac:dyDescent="0.3">
      <c r="A3347" t="s">
        <v>3493</v>
      </c>
      <c r="B3347" t="s">
        <v>22</v>
      </c>
      <c r="C3347" t="str">
        <f>_xlfn.XLOOKUP(Sales_Pipeline[[#This Row],[Sales_Agent]],Sales_Teams[Sales_Agent],Sales_Teams[Manager])</f>
        <v>Cara Losch</v>
      </c>
      <c r="D3347" t="str">
        <f>_xlfn.XLOOKUP(Sales_Pipeline[[#This Row],[Manager]],Sales_Teams[Manager],Sales_Teams[Regional_Office])</f>
        <v>East</v>
      </c>
      <c r="E3347" t="s">
        <v>63</v>
      </c>
      <c r="F3347" t="s">
        <v>173</v>
      </c>
      <c r="G3347" t="str">
        <f>IFERROR(_xlfn.XLOOKUP(Sales_Pipeline[[#This Row],[Account]],Accounts!$A$2:$A$86,Accounts!$F$2:$F$86),"")</f>
        <v>United States</v>
      </c>
      <c r="H3347" t="s">
        <v>57</v>
      </c>
      <c r="I3347" s="3">
        <v>42877</v>
      </c>
      <c r="J3347" s="3">
        <v>42892</v>
      </c>
      <c r="K3347" s="8" t="str">
        <f>IF(Sales_Pipeline[[#This Row],[Close_Date]]="","",TEXT(Sales_Pipeline[[#This Row],[Close_Date]],"ddd"))</f>
        <v>Tue</v>
      </c>
      <c r="L3347" s="8" t="str">
        <f>IF(Sales_Pipeline[[#This Row],[Close_Date]]="","",TEXT(Sales_Pipeline[[#This Row],[Close_Date]],"mmm"))</f>
        <v>Jun</v>
      </c>
      <c r="M3347" s="8" t="str">
        <f>IF(Sales_Pipeline[[#This Row],[Close_Date]]="","","Q"&amp;ROUNDUP(MONTH(Sales_Pipeline[[#This Row],[Close_Date]])/3,0))</f>
        <v>Q2</v>
      </c>
      <c r="N3347" s="2" cm="1">
        <f t="array" ref="N3347">IFERROR(_xlfn.IFS(Sales_Pipeline[[#This Row],[Deal_Stage]]="Won",_xlfn.XLOOKUP(Sales_Pipeline[[#This Row],[Product]],Products!$A$2:$A$8,Products!$C$2:$C$8),Sales_Pipeline[[#This Row],[Deal_Stage]]="Lost",_xlfn.XLOOKUP(Sales_Pipeline[[#This Row],[Product]],Products!$A$2:$A$8,Products!$C$2:$C$8)),"")</f>
        <v>550</v>
      </c>
      <c r="O3347" s="2">
        <v>555</v>
      </c>
    </row>
    <row r="3348" spans="1:15" x14ac:dyDescent="0.3">
      <c r="A3348" t="s">
        <v>3494</v>
      </c>
      <c r="B3348" t="s">
        <v>22</v>
      </c>
      <c r="C3348" t="str">
        <f>_xlfn.XLOOKUP(Sales_Pipeline[[#This Row],[Sales_Agent]],Sales_Teams[Sales_Agent],Sales_Teams[Manager])</f>
        <v>Cara Losch</v>
      </c>
      <c r="D3348" t="str">
        <f>_xlfn.XLOOKUP(Sales_Pipeline[[#This Row],[Manager]],Sales_Teams[Manager],Sales_Teams[Regional_Office])</f>
        <v>East</v>
      </c>
      <c r="E3348" t="s">
        <v>63</v>
      </c>
      <c r="F3348" t="s">
        <v>216</v>
      </c>
      <c r="G3348" t="str">
        <f>IFERROR(_xlfn.XLOOKUP(Sales_Pipeline[[#This Row],[Account]],Accounts!$A$2:$A$86,Accounts!$F$2:$F$86),"")</f>
        <v>United States</v>
      </c>
      <c r="H3348" t="s">
        <v>57</v>
      </c>
      <c r="I3348" s="3">
        <v>42877</v>
      </c>
      <c r="J3348" s="3">
        <v>42980</v>
      </c>
      <c r="K3348" s="8" t="str">
        <f>IF(Sales_Pipeline[[#This Row],[Close_Date]]="","",TEXT(Sales_Pipeline[[#This Row],[Close_Date]],"ddd"))</f>
        <v>Sat</v>
      </c>
      <c r="L3348" s="8" t="str">
        <f>IF(Sales_Pipeline[[#This Row],[Close_Date]]="","",TEXT(Sales_Pipeline[[#This Row],[Close_Date]],"mmm"))</f>
        <v>Sep</v>
      </c>
      <c r="M3348" s="8" t="str">
        <f>IF(Sales_Pipeline[[#This Row],[Close_Date]]="","","Q"&amp;ROUNDUP(MONTH(Sales_Pipeline[[#This Row],[Close_Date]])/3,0))</f>
        <v>Q3</v>
      </c>
      <c r="N3348" s="2" cm="1">
        <f t="array" ref="N3348">IFERROR(_xlfn.IFS(Sales_Pipeline[[#This Row],[Deal_Stage]]="Won",_xlfn.XLOOKUP(Sales_Pipeline[[#This Row],[Product]],Products!$A$2:$A$8,Products!$C$2:$C$8),Sales_Pipeline[[#This Row],[Deal_Stage]]="Lost",_xlfn.XLOOKUP(Sales_Pipeline[[#This Row],[Product]],Products!$A$2:$A$8,Products!$C$2:$C$8)),"")</f>
        <v>550</v>
      </c>
      <c r="O3348" s="2">
        <v>476</v>
      </c>
    </row>
    <row r="3349" spans="1:15" x14ac:dyDescent="0.3">
      <c r="A3349" t="s">
        <v>3495</v>
      </c>
      <c r="B3349" t="s">
        <v>36</v>
      </c>
      <c r="C3349" t="str">
        <f>_xlfn.XLOOKUP(Sales_Pipeline[[#This Row],[Sales_Agent]],Sales_Teams[Sales_Agent],Sales_Teams[Manager])</f>
        <v>Celia Rouche</v>
      </c>
      <c r="D3349" t="str">
        <f>_xlfn.XLOOKUP(Sales_Pipeline[[#This Row],[Manager]],Sales_Teams[Manager],Sales_Teams[Regional_Office])</f>
        <v>West</v>
      </c>
      <c r="E3349" t="s">
        <v>76</v>
      </c>
      <c r="G3349" t="str">
        <f>IFERROR(_xlfn.XLOOKUP(Sales_Pipeline[[#This Row],[Account]],Accounts!$A$2:$A$86,Accounts!$F$2:$F$86),"")</f>
        <v/>
      </c>
      <c r="H3349" t="s">
        <v>77</v>
      </c>
      <c r="I3349" s="3">
        <v>42877</v>
      </c>
      <c r="K3349" s="8" t="str">
        <f>IF(Sales_Pipeline[[#This Row],[Close_Date]]="","",TEXT(Sales_Pipeline[[#This Row],[Close_Date]],"ddd"))</f>
        <v/>
      </c>
      <c r="L3349" s="8" t="str">
        <f>IF(Sales_Pipeline[[#This Row],[Close_Date]]="","",TEXT(Sales_Pipeline[[#This Row],[Close_Date]],"mmm"))</f>
        <v/>
      </c>
      <c r="M3349" s="8" t="str">
        <f>IF(Sales_Pipeline[[#This Row],[Close_Date]]="","","Q"&amp;ROUNDUP(MONTH(Sales_Pipeline[[#This Row],[Close_Date]])/3,0))</f>
        <v/>
      </c>
      <c r="N3349" s="2" t="str" cm="1">
        <f t="array" ref="N3349">IFERROR(_xlfn.IFS(Sales_Pipeline[[#This Row],[Deal_Stage]]="Won",_xlfn.XLOOKUP(Sales_Pipeline[[#This Row],[Product]],Products!$A$2:$A$8,Products!$C$2:$C$8),Sales_Pipeline[[#This Row],[Deal_Stage]]="Lost",_xlfn.XLOOKUP(Sales_Pipeline[[#This Row],[Product]],Products!$A$2:$A$8,Products!$C$2:$C$8)),"")</f>
        <v/>
      </c>
      <c r="O3349" s="2">
        <v>0</v>
      </c>
    </row>
    <row r="3350" spans="1:15" x14ac:dyDescent="0.3">
      <c r="A3350" t="s">
        <v>3496</v>
      </c>
      <c r="B3350" t="s">
        <v>40</v>
      </c>
      <c r="C3350" t="str">
        <f>_xlfn.XLOOKUP(Sales_Pipeline[[#This Row],[Sales_Agent]],Sales_Teams[Sales_Agent],Sales_Teams[Manager])</f>
        <v>Summer Sewald</v>
      </c>
      <c r="D3350" t="str">
        <f>_xlfn.XLOOKUP(Sales_Pipeline[[#This Row],[Manager]],Sales_Teams[Manager],Sales_Teams[Regional_Office])</f>
        <v>West</v>
      </c>
      <c r="E3350" t="s">
        <v>55</v>
      </c>
      <c r="F3350" t="s">
        <v>114</v>
      </c>
      <c r="G3350" t="str">
        <f>IFERROR(_xlfn.XLOOKUP(Sales_Pipeline[[#This Row],[Account]],Accounts!$A$2:$A$86,Accounts!$F$2:$F$86),"")</f>
        <v>United States</v>
      </c>
      <c r="H3350" t="s">
        <v>57</v>
      </c>
      <c r="I3350" s="3">
        <v>42877</v>
      </c>
      <c r="J3350" s="3">
        <v>42900</v>
      </c>
      <c r="K3350" s="8" t="str">
        <f>IF(Sales_Pipeline[[#This Row],[Close_Date]]="","",TEXT(Sales_Pipeline[[#This Row],[Close_Date]],"ddd"))</f>
        <v>Wed</v>
      </c>
      <c r="L3350" s="8" t="str">
        <f>IF(Sales_Pipeline[[#This Row],[Close_Date]]="","",TEXT(Sales_Pipeline[[#This Row],[Close_Date]],"mmm"))</f>
        <v>Jun</v>
      </c>
      <c r="M3350" s="8" t="str">
        <f>IF(Sales_Pipeline[[#This Row],[Close_Date]]="","","Q"&amp;ROUNDUP(MONTH(Sales_Pipeline[[#This Row],[Close_Date]])/3,0))</f>
        <v>Q2</v>
      </c>
      <c r="N3350" s="2" cm="1">
        <f t="array" ref="N3350">IFERROR(_xlfn.IFS(Sales_Pipeline[[#This Row],[Deal_Stage]]="Won",_xlfn.XLOOKUP(Sales_Pipeline[[#This Row],[Product]],Products!$A$2:$A$8,Products!$C$2:$C$8),Sales_Pipeline[[#This Row],[Deal_Stage]]="Lost",_xlfn.XLOOKUP(Sales_Pipeline[[#This Row],[Product]],Products!$A$2:$A$8,Products!$C$2:$C$8)),"")</f>
        <v>1096</v>
      </c>
      <c r="O3350" s="2">
        <v>1090</v>
      </c>
    </row>
    <row r="3351" spans="1:15" x14ac:dyDescent="0.3">
      <c r="A3351" t="s">
        <v>3497</v>
      </c>
      <c r="B3351" t="s">
        <v>42</v>
      </c>
      <c r="C3351" t="str">
        <f>_xlfn.XLOOKUP(Sales_Pipeline[[#This Row],[Sales_Agent]],Sales_Teams[Sales_Agent],Sales_Teams[Manager])</f>
        <v>Summer Sewald</v>
      </c>
      <c r="D3351" t="str">
        <f>_xlfn.XLOOKUP(Sales_Pipeline[[#This Row],[Manager]],Sales_Teams[Manager],Sales_Teams[Regional_Office])</f>
        <v>West</v>
      </c>
      <c r="E3351" t="s">
        <v>61</v>
      </c>
      <c r="F3351" t="s">
        <v>159</v>
      </c>
      <c r="G3351" t="str">
        <f>IFERROR(_xlfn.XLOOKUP(Sales_Pipeline[[#This Row],[Account]],Accounts!$A$2:$A$86,Accounts!$F$2:$F$86),"")</f>
        <v>United States</v>
      </c>
      <c r="H3351" t="s">
        <v>77</v>
      </c>
      <c r="I3351" s="3">
        <v>42877</v>
      </c>
      <c r="K3351" s="8" t="str">
        <f>IF(Sales_Pipeline[[#This Row],[Close_Date]]="","",TEXT(Sales_Pipeline[[#This Row],[Close_Date]],"ddd"))</f>
        <v/>
      </c>
      <c r="L3351" s="8" t="str">
        <f>IF(Sales_Pipeline[[#This Row],[Close_Date]]="","",TEXT(Sales_Pipeline[[#This Row],[Close_Date]],"mmm"))</f>
        <v/>
      </c>
      <c r="M3351" s="8" t="str">
        <f>IF(Sales_Pipeline[[#This Row],[Close_Date]]="","","Q"&amp;ROUNDUP(MONTH(Sales_Pipeline[[#This Row],[Close_Date]])/3,0))</f>
        <v/>
      </c>
      <c r="N3351" s="2" t="str" cm="1">
        <f t="array" ref="N3351">IFERROR(_xlfn.IFS(Sales_Pipeline[[#This Row],[Deal_Stage]]="Won",_xlfn.XLOOKUP(Sales_Pipeline[[#This Row],[Product]],Products!$A$2:$A$8,Products!$C$2:$C$8),Sales_Pipeline[[#This Row],[Deal_Stage]]="Lost",_xlfn.XLOOKUP(Sales_Pipeline[[#This Row],[Product]],Products!$A$2:$A$8,Products!$C$2:$C$8)),"")</f>
        <v/>
      </c>
      <c r="O3351" s="2">
        <v>0</v>
      </c>
    </row>
    <row r="3352" spans="1:15" x14ac:dyDescent="0.3">
      <c r="A3352" t="s">
        <v>3498</v>
      </c>
      <c r="B3352" t="s">
        <v>42</v>
      </c>
      <c r="C3352" t="str">
        <f>_xlfn.XLOOKUP(Sales_Pipeline[[#This Row],[Sales_Agent]],Sales_Teams[Sales_Agent],Sales_Teams[Manager])</f>
        <v>Summer Sewald</v>
      </c>
      <c r="D3352" t="str">
        <f>_xlfn.XLOOKUP(Sales_Pipeline[[#This Row],[Manager]],Sales_Teams[Manager],Sales_Teams[Regional_Office])</f>
        <v>West</v>
      </c>
      <c r="E3352" t="s">
        <v>63</v>
      </c>
      <c r="F3352" t="s">
        <v>234</v>
      </c>
      <c r="G3352" t="str">
        <f>IFERROR(_xlfn.XLOOKUP(Sales_Pipeline[[#This Row],[Account]],Accounts!$A$2:$A$86,Accounts!$F$2:$F$86),"")</f>
        <v>United States</v>
      </c>
      <c r="H3352" t="s">
        <v>57</v>
      </c>
      <c r="I3352" s="3">
        <v>42877</v>
      </c>
      <c r="J3352" s="3">
        <v>43003</v>
      </c>
      <c r="K3352" s="8" t="str">
        <f>IF(Sales_Pipeline[[#This Row],[Close_Date]]="","",TEXT(Sales_Pipeline[[#This Row],[Close_Date]],"ddd"))</f>
        <v>Mon</v>
      </c>
      <c r="L3352" s="8" t="str">
        <f>IF(Sales_Pipeline[[#This Row],[Close_Date]]="","",TEXT(Sales_Pipeline[[#This Row],[Close_Date]],"mmm"))</f>
        <v>Sep</v>
      </c>
      <c r="M3352" s="8" t="str">
        <f>IF(Sales_Pipeline[[#This Row],[Close_Date]]="","","Q"&amp;ROUNDUP(MONTH(Sales_Pipeline[[#This Row],[Close_Date]])/3,0))</f>
        <v>Q3</v>
      </c>
      <c r="N3352" s="2" cm="1">
        <f t="array" ref="N3352">IFERROR(_xlfn.IFS(Sales_Pipeline[[#This Row],[Deal_Stage]]="Won",_xlfn.XLOOKUP(Sales_Pipeline[[#This Row],[Product]],Products!$A$2:$A$8,Products!$C$2:$C$8),Sales_Pipeline[[#This Row],[Deal_Stage]]="Lost",_xlfn.XLOOKUP(Sales_Pipeline[[#This Row],[Product]],Products!$A$2:$A$8,Products!$C$2:$C$8)),"")</f>
        <v>550</v>
      </c>
      <c r="O3352" s="2">
        <v>584</v>
      </c>
    </row>
    <row r="3353" spans="1:15" x14ac:dyDescent="0.3">
      <c r="A3353" t="s">
        <v>3499</v>
      </c>
      <c r="B3353" t="s">
        <v>37</v>
      </c>
      <c r="C3353" t="str">
        <f>_xlfn.XLOOKUP(Sales_Pipeline[[#This Row],[Sales_Agent]],Sales_Teams[Sales_Agent],Sales_Teams[Manager])</f>
        <v>Celia Rouche</v>
      </c>
      <c r="D3353" t="str">
        <f>_xlfn.XLOOKUP(Sales_Pipeline[[#This Row],[Manager]],Sales_Teams[Manager],Sales_Teams[Regional_Office])</f>
        <v>West</v>
      </c>
      <c r="E3353" t="s">
        <v>84</v>
      </c>
      <c r="G3353" t="str">
        <f>IFERROR(_xlfn.XLOOKUP(Sales_Pipeline[[#This Row],[Account]],Accounts!$A$2:$A$86,Accounts!$F$2:$F$86),"")</f>
        <v/>
      </c>
      <c r="H3353" t="s">
        <v>77</v>
      </c>
      <c r="I3353" s="3">
        <v>42877</v>
      </c>
      <c r="K3353" s="8" t="str">
        <f>IF(Sales_Pipeline[[#This Row],[Close_Date]]="","",TEXT(Sales_Pipeline[[#This Row],[Close_Date]],"ddd"))</f>
        <v/>
      </c>
      <c r="L3353" s="8" t="str">
        <f>IF(Sales_Pipeline[[#This Row],[Close_Date]]="","",TEXT(Sales_Pipeline[[#This Row],[Close_Date]],"mmm"))</f>
        <v/>
      </c>
      <c r="M3353" s="8" t="str">
        <f>IF(Sales_Pipeline[[#This Row],[Close_Date]]="","","Q"&amp;ROUNDUP(MONTH(Sales_Pipeline[[#This Row],[Close_Date]])/3,0))</f>
        <v/>
      </c>
      <c r="N3353" s="2" t="str" cm="1">
        <f t="array" ref="N3353">IFERROR(_xlfn.IFS(Sales_Pipeline[[#This Row],[Deal_Stage]]="Won",_xlfn.XLOOKUP(Sales_Pipeline[[#This Row],[Product]],Products!$A$2:$A$8,Products!$C$2:$C$8),Sales_Pipeline[[#This Row],[Deal_Stage]]="Lost",_xlfn.XLOOKUP(Sales_Pipeline[[#This Row],[Product]],Products!$A$2:$A$8,Products!$C$2:$C$8)),"")</f>
        <v/>
      </c>
      <c r="O3353" s="2">
        <v>0</v>
      </c>
    </row>
    <row r="3354" spans="1:15" x14ac:dyDescent="0.3">
      <c r="A3354" t="s">
        <v>3500</v>
      </c>
      <c r="B3354" t="s">
        <v>37</v>
      </c>
      <c r="C3354" t="str">
        <f>_xlfn.XLOOKUP(Sales_Pipeline[[#This Row],[Sales_Agent]],Sales_Teams[Sales_Agent],Sales_Teams[Manager])</f>
        <v>Celia Rouche</v>
      </c>
      <c r="D3354" t="str">
        <f>_xlfn.XLOOKUP(Sales_Pipeline[[#This Row],[Manager]],Sales_Teams[Manager],Sales_Teams[Regional_Office])</f>
        <v>West</v>
      </c>
      <c r="E3354" t="s">
        <v>163</v>
      </c>
      <c r="F3354" t="s">
        <v>89</v>
      </c>
      <c r="G3354" t="str">
        <f>IFERROR(_xlfn.XLOOKUP(Sales_Pipeline[[#This Row],[Account]],Accounts!$A$2:$A$86,Accounts!$F$2:$F$86),"")</f>
        <v>United States</v>
      </c>
      <c r="H3354" t="s">
        <v>57</v>
      </c>
      <c r="I3354" s="3">
        <v>42877</v>
      </c>
      <c r="J3354" s="3">
        <v>42961</v>
      </c>
      <c r="K3354" s="8" t="str">
        <f>IF(Sales_Pipeline[[#This Row],[Close_Date]]="","",TEXT(Sales_Pipeline[[#This Row],[Close_Date]],"ddd"))</f>
        <v>Mon</v>
      </c>
      <c r="L3354" s="8" t="str">
        <f>IF(Sales_Pipeline[[#This Row],[Close_Date]]="","",TEXT(Sales_Pipeline[[#This Row],[Close_Date]],"mmm"))</f>
        <v>Aug</v>
      </c>
      <c r="M3354" s="8" t="str">
        <f>IF(Sales_Pipeline[[#This Row],[Close_Date]]="","","Q"&amp;ROUNDUP(MONTH(Sales_Pipeline[[#This Row],[Close_Date]])/3,0))</f>
        <v>Q3</v>
      </c>
      <c r="N3354" s="2" cm="1">
        <f t="array" ref="N3354">IFERROR(_xlfn.IFS(Sales_Pipeline[[#This Row],[Deal_Stage]]="Won",_xlfn.XLOOKUP(Sales_Pipeline[[#This Row],[Product]],Products!$A$2:$A$8,Products!$C$2:$C$8),Sales_Pipeline[[#This Row],[Deal_Stage]]="Lost",_xlfn.XLOOKUP(Sales_Pipeline[[#This Row],[Product]],Products!$A$2:$A$8,Products!$C$2:$C$8)),"")</f>
        <v>26768</v>
      </c>
      <c r="O3354" s="2">
        <v>24745</v>
      </c>
    </row>
    <row r="3355" spans="1:15" x14ac:dyDescent="0.3">
      <c r="A3355" t="s">
        <v>3501</v>
      </c>
      <c r="B3355" t="s">
        <v>45</v>
      </c>
      <c r="C3355" t="str">
        <f>_xlfn.XLOOKUP(Sales_Pipeline[[#This Row],[Sales_Agent]],Sales_Teams[Sales_Agent],Sales_Teams[Manager])</f>
        <v>Summer Sewald</v>
      </c>
      <c r="D3355" t="str">
        <f>_xlfn.XLOOKUP(Sales_Pipeline[[#This Row],[Manager]],Sales_Teams[Manager],Sales_Teams[Regional_Office])</f>
        <v>West</v>
      </c>
      <c r="E3355" t="s">
        <v>55</v>
      </c>
      <c r="G3355" t="str">
        <f>IFERROR(_xlfn.XLOOKUP(Sales_Pipeline[[#This Row],[Account]],Accounts!$A$2:$A$86,Accounts!$F$2:$F$86),"")</f>
        <v/>
      </c>
      <c r="H3355" t="s">
        <v>77</v>
      </c>
      <c r="I3355" s="3">
        <v>42877</v>
      </c>
      <c r="K3355" s="8" t="str">
        <f>IF(Sales_Pipeline[[#This Row],[Close_Date]]="","",TEXT(Sales_Pipeline[[#This Row],[Close_Date]],"ddd"))</f>
        <v/>
      </c>
      <c r="L3355" s="8" t="str">
        <f>IF(Sales_Pipeline[[#This Row],[Close_Date]]="","",TEXT(Sales_Pipeline[[#This Row],[Close_Date]],"mmm"))</f>
        <v/>
      </c>
      <c r="M3355" s="8" t="str">
        <f>IF(Sales_Pipeline[[#This Row],[Close_Date]]="","","Q"&amp;ROUNDUP(MONTH(Sales_Pipeline[[#This Row],[Close_Date]])/3,0))</f>
        <v/>
      </c>
      <c r="N3355" s="2" t="str" cm="1">
        <f t="array" ref="N3355">IFERROR(_xlfn.IFS(Sales_Pipeline[[#This Row],[Deal_Stage]]="Won",_xlfn.XLOOKUP(Sales_Pipeline[[#This Row],[Product]],Products!$A$2:$A$8,Products!$C$2:$C$8),Sales_Pipeline[[#This Row],[Deal_Stage]]="Lost",_xlfn.XLOOKUP(Sales_Pipeline[[#This Row],[Product]],Products!$A$2:$A$8,Products!$C$2:$C$8)),"")</f>
        <v/>
      </c>
      <c r="O3355" s="2">
        <v>0</v>
      </c>
    </row>
    <row r="3356" spans="1:15" x14ac:dyDescent="0.3">
      <c r="A3356" t="s">
        <v>3502</v>
      </c>
      <c r="B3356" t="s">
        <v>29</v>
      </c>
      <c r="C3356" t="str">
        <f>_xlfn.XLOOKUP(Sales_Pipeline[[#This Row],[Sales_Agent]],Sales_Teams[Sales_Agent],Sales_Teams[Manager])</f>
        <v>Rocco Neubert</v>
      </c>
      <c r="D3356" t="str">
        <f>_xlfn.XLOOKUP(Sales_Pipeline[[#This Row],[Manager]],Sales_Teams[Manager],Sales_Teams[Regional_Office])</f>
        <v>East</v>
      </c>
      <c r="E3356" t="s">
        <v>8953</v>
      </c>
      <c r="F3356" t="s">
        <v>234</v>
      </c>
      <c r="G3356" t="str">
        <f>IFERROR(_xlfn.XLOOKUP(Sales_Pipeline[[#This Row],[Account]],Accounts!$A$2:$A$86,Accounts!$F$2:$F$86),"")</f>
        <v>United States</v>
      </c>
      <c r="H3356" t="s">
        <v>82</v>
      </c>
      <c r="I3356" s="3">
        <v>42877</v>
      </c>
      <c r="J3356" s="3">
        <v>42880</v>
      </c>
      <c r="K3356" s="8" t="str">
        <f>IF(Sales_Pipeline[[#This Row],[Close_Date]]="","",TEXT(Sales_Pipeline[[#This Row],[Close_Date]],"ddd"))</f>
        <v>Thu</v>
      </c>
      <c r="L3356" s="8" t="str">
        <f>IF(Sales_Pipeline[[#This Row],[Close_Date]]="","",TEXT(Sales_Pipeline[[#This Row],[Close_Date]],"mmm"))</f>
        <v>May</v>
      </c>
      <c r="M3356" s="8" t="str">
        <f>IF(Sales_Pipeline[[#This Row],[Close_Date]]="","","Q"&amp;ROUNDUP(MONTH(Sales_Pipeline[[#This Row],[Close_Date]])/3,0))</f>
        <v>Q2</v>
      </c>
      <c r="N3356" s="2" cm="1">
        <f t="array" ref="N3356">IFERROR(_xlfn.IFS(Sales_Pipeline[[#This Row],[Deal_Stage]]="Won",_xlfn.XLOOKUP(Sales_Pipeline[[#This Row],[Product]],Products!$A$2:$A$8,Products!$C$2:$C$8),Sales_Pipeline[[#This Row],[Deal_Stage]]="Lost",_xlfn.XLOOKUP(Sales_Pipeline[[#This Row],[Product]],Products!$A$2:$A$8,Products!$C$2:$C$8)),"")</f>
        <v>4821</v>
      </c>
      <c r="O3356" s="2">
        <v>0</v>
      </c>
    </row>
    <row r="3357" spans="1:15" x14ac:dyDescent="0.3">
      <c r="A3357" t="s">
        <v>3503</v>
      </c>
      <c r="B3357" t="s">
        <v>29</v>
      </c>
      <c r="C3357" t="str">
        <f>_xlfn.XLOOKUP(Sales_Pipeline[[#This Row],[Sales_Agent]],Sales_Teams[Sales_Agent],Sales_Teams[Manager])</f>
        <v>Rocco Neubert</v>
      </c>
      <c r="D3357" t="str">
        <f>_xlfn.XLOOKUP(Sales_Pipeline[[#This Row],[Manager]],Sales_Teams[Manager],Sales_Teams[Regional_Office])</f>
        <v>East</v>
      </c>
      <c r="E3357" t="s">
        <v>63</v>
      </c>
      <c r="F3357" t="s">
        <v>116</v>
      </c>
      <c r="G3357" t="str">
        <f>IFERROR(_xlfn.XLOOKUP(Sales_Pipeline[[#This Row],[Account]],Accounts!$A$2:$A$86,Accounts!$F$2:$F$86),"")</f>
        <v>United States</v>
      </c>
      <c r="H3357" t="s">
        <v>57</v>
      </c>
      <c r="I3357" s="3">
        <v>42877</v>
      </c>
      <c r="J3357" s="3">
        <v>42882</v>
      </c>
      <c r="K3357" s="8" t="str">
        <f>IF(Sales_Pipeline[[#This Row],[Close_Date]]="","",TEXT(Sales_Pipeline[[#This Row],[Close_Date]],"ddd"))</f>
        <v>Sat</v>
      </c>
      <c r="L3357" s="8" t="str">
        <f>IF(Sales_Pipeline[[#This Row],[Close_Date]]="","",TEXT(Sales_Pipeline[[#This Row],[Close_Date]],"mmm"))</f>
        <v>May</v>
      </c>
      <c r="M3357" s="8" t="str">
        <f>IF(Sales_Pipeline[[#This Row],[Close_Date]]="","","Q"&amp;ROUNDUP(MONTH(Sales_Pipeline[[#This Row],[Close_Date]])/3,0))</f>
        <v>Q2</v>
      </c>
      <c r="N3357" s="2" cm="1">
        <f t="array" ref="N3357">IFERROR(_xlfn.IFS(Sales_Pipeline[[#This Row],[Deal_Stage]]="Won",_xlfn.XLOOKUP(Sales_Pipeline[[#This Row],[Product]],Products!$A$2:$A$8,Products!$C$2:$C$8),Sales_Pipeline[[#This Row],[Deal_Stage]]="Lost",_xlfn.XLOOKUP(Sales_Pipeline[[#This Row],[Product]],Products!$A$2:$A$8,Products!$C$2:$C$8)),"")</f>
        <v>550</v>
      </c>
      <c r="O3357" s="2">
        <v>512</v>
      </c>
    </row>
    <row r="3358" spans="1:15" x14ac:dyDescent="0.3">
      <c r="A3358" t="s">
        <v>3504</v>
      </c>
      <c r="B3358" t="s">
        <v>21</v>
      </c>
      <c r="C3358" t="str">
        <f>_xlfn.XLOOKUP(Sales_Pipeline[[#This Row],[Sales_Agent]],Sales_Teams[Sales_Agent],Sales_Teams[Manager])</f>
        <v>Cara Losch</v>
      </c>
      <c r="D3358" t="str">
        <f>_xlfn.XLOOKUP(Sales_Pipeline[[#This Row],[Manager]],Sales_Teams[Manager],Sales_Teams[Regional_Office])</f>
        <v>East</v>
      </c>
      <c r="E3358" t="s">
        <v>8953</v>
      </c>
      <c r="G3358" t="str">
        <f>IFERROR(_xlfn.XLOOKUP(Sales_Pipeline[[#This Row],[Account]],Accounts!$A$2:$A$86,Accounts!$F$2:$F$86),"")</f>
        <v/>
      </c>
      <c r="H3358" t="s">
        <v>77</v>
      </c>
      <c r="I3358" s="3">
        <v>42877</v>
      </c>
      <c r="K3358" s="8" t="str">
        <f>IF(Sales_Pipeline[[#This Row],[Close_Date]]="","",TEXT(Sales_Pipeline[[#This Row],[Close_Date]],"ddd"))</f>
        <v/>
      </c>
      <c r="L3358" s="8" t="str">
        <f>IF(Sales_Pipeline[[#This Row],[Close_Date]]="","",TEXT(Sales_Pipeline[[#This Row],[Close_Date]],"mmm"))</f>
        <v/>
      </c>
      <c r="M3358" s="8" t="str">
        <f>IF(Sales_Pipeline[[#This Row],[Close_Date]]="","","Q"&amp;ROUNDUP(MONTH(Sales_Pipeline[[#This Row],[Close_Date]])/3,0))</f>
        <v/>
      </c>
      <c r="N3358" s="2" t="str" cm="1">
        <f t="array" ref="N3358">IFERROR(_xlfn.IFS(Sales_Pipeline[[#This Row],[Deal_Stage]]="Won",_xlfn.XLOOKUP(Sales_Pipeline[[#This Row],[Product]],Products!$A$2:$A$8,Products!$C$2:$C$8),Sales_Pipeline[[#This Row],[Deal_Stage]]="Lost",_xlfn.XLOOKUP(Sales_Pipeline[[#This Row],[Product]],Products!$A$2:$A$8,Products!$C$2:$C$8)),"")</f>
        <v/>
      </c>
      <c r="O3358" s="2">
        <v>0</v>
      </c>
    </row>
    <row r="3359" spans="1:15" x14ac:dyDescent="0.3">
      <c r="A3359" t="s">
        <v>3505</v>
      </c>
      <c r="B3359" t="s">
        <v>32</v>
      </c>
      <c r="C3359" t="str">
        <f>_xlfn.XLOOKUP(Sales_Pipeline[[#This Row],[Sales_Agent]],Sales_Teams[Sales_Agent],Sales_Teams[Manager])</f>
        <v>Celia Rouche</v>
      </c>
      <c r="D3359" t="str">
        <f>_xlfn.XLOOKUP(Sales_Pipeline[[#This Row],[Manager]],Sales_Teams[Manager],Sales_Teams[Regional_Office])</f>
        <v>West</v>
      </c>
      <c r="E3359" t="s">
        <v>61</v>
      </c>
      <c r="F3359" t="s">
        <v>107</v>
      </c>
      <c r="G3359" t="str">
        <f>IFERROR(_xlfn.XLOOKUP(Sales_Pipeline[[#This Row],[Account]],Accounts!$A$2:$A$86,Accounts!$F$2:$F$86),"")</f>
        <v>United States</v>
      </c>
      <c r="H3359" t="s">
        <v>57</v>
      </c>
      <c r="I3359" s="3">
        <v>42877</v>
      </c>
      <c r="J3359" s="3">
        <v>42893</v>
      </c>
      <c r="K3359" s="8" t="str">
        <f>IF(Sales_Pipeline[[#This Row],[Close_Date]]="","",TEXT(Sales_Pipeline[[#This Row],[Close_Date]],"ddd"))</f>
        <v>Wed</v>
      </c>
      <c r="L3359" s="8" t="str">
        <f>IF(Sales_Pipeline[[#This Row],[Close_Date]]="","",TEXT(Sales_Pipeline[[#This Row],[Close_Date]],"mmm"))</f>
        <v>Jun</v>
      </c>
      <c r="M3359" s="8" t="str">
        <f>IF(Sales_Pipeline[[#This Row],[Close_Date]]="","","Q"&amp;ROUNDUP(MONTH(Sales_Pipeline[[#This Row],[Close_Date]])/3,0))</f>
        <v>Q2</v>
      </c>
      <c r="N3359" s="2" cm="1">
        <f t="array" ref="N3359">IFERROR(_xlfn.IFS(Sales_Pipeline[[#This Row],[Deal_Stage]]="Won",_xlfn.XLOOKUP(Sales_Pipeline[[#This Row],[Product]],Products!$A$2:$A$8,Products!$C$2:$C$8),Sales_Pipeline[[#This Row],[Deal_Stage]]="Lost",_xlfn.XLOOKUP(Sales_Pipeline[[#This Row],[Product]],Products!$A$2:$A$8,Products!$C$2:$C$8)),"")</f>
        <v>55</v>
      </c>
      <c r="O3359" s="2">
        <v>60</v>
      </c>
    </row>
    <row r="3360" spans="1:15" x14ac:dyDescent="0.3">
      <c r="A3360" t="s">
        <v>3506</v>
      </c>
      <c r="B3360" t="s">
        <v>44</v>
      </c>
      <c r="C3360" t="str">
        <f>_xlfn.XLOOKUP(Sales_Pipeline[[#This Row],[Sales_Agent]],Sales_Teams[Sales_Agent],Sales_Teams[Manager])</f>
        <v>Summer Sewald</v>
      </c>
      <c r="D3360" t="str">
        <f>_xlfn.XLOOKUP(Sales_Pipeline[[#This Row],[Manager]],Sales_Teams[Manager],Sales_Teams[Regional_Office])</f>
        <v>West</v>
      </c>
      <c r="E3360" t="s">
        <v>8953</v>
      </c>
      <c r="F3360" t="s">
        <v>330</v>
      </c>
      <c r="G3360" t="str">
        <f>IFERROR(_xlfn.XLOOKUP(Sales_Pipeline[[#This Row],[Account]],Accounts!$A$2:$A$86,Accounts!$F$2:$F$86),"")</f>
        <v>Korea</v>
      </c>
      <c r="H3360" t="s">
        <v>82</v>
      </c>
      <c r="I3360" s="3">
        <v>42877</v>
      </c>
      <c r="J3360" s="3">
        <v>42985</v>
      </c>
      <c r="K3360" s="8" t="str">
        <f>IF(Sales_Pipeline[[#This Row],[Close_Date]]="","",TEXT(Sales_Pipeline[[#This Row],[Close_Date]],"ddd"))</f>
        <v>Thu</v>
      </c>
      <c r="L3360" s="8" t="str">
        <f>IF(Sales_Pipeline[[#This Row],[Close_Date]]="","",TEXT(Sales_Pipeline[[#This Row],[Close_Date]],"mmm"))</f>
        <v>Sep</v>
      </c>
      <c r="M3360" s="8" t="str">
        <f>IF(Sales_Pipeline[[#This Row],[Close_Date]]="","","Q"&amp;ROUNDUP(MONTH(Sales_Pipeline[[#This Row],[Close_Date]])/3,0))</f>
        <v>Q3</v>
      </c>
      <c r="N3360" s="2" cm="1">
        <f t="array" ref="N3360">IFERROR(_xlfn.IFS(Sales_Pipeline[[#This Row],[Deal_Stage]]="Won",_xlfn.XLOOKUP(Sales_Pipeline[[#This Row],[Product]],Products!$A$2:$A$8,Products!$C$2:$C$8),Sales_Pipeline[[#This Row],[Deal_Stage]]="Lost",_xlfn.XLOOKUP(Sales_Pipeline[[#This Row],[Product]],Products!$A$2:$A$8,Products!$C$2:$C$8)),"")</f>
        <v>4821</v>
      </c>
      <c r="O3360" s="2">
        <v>0</v>
      </c>
    </row>
    <row r="3361" spans="1:15" x14ac:dyDescent="0.3">
      <c r="A3361" t="s">
        <v>3507</v>
      </c>
      <c r="B3361" t="s">
        <v>44</v>
      </c>
      <c r="C3361" t="str">
        <f>_xlfn.XLOOKUP(Sales_Pipeline[[#This Row],[Sales_Agent]],Sales_Teams[Sales_Agent],Sales_Teams[Manager])</f>
        <v>Summer Sewald</v>
      </c>
      <c r="D3361" t="str">
        <f>_xlfn.XLOOKUP(Sales_Pipeline[[#This Row],[Manager]],Sales_Teams[Manager],Sales_Teams[Regional_Office])</f>
        <v>West</v>
      </c>
      <c r="E3361" t="s">
        <v>55</v>
      </c>
      <c r="F3361" t="s">
        <v>191</v>
      </c>
      <c r="G3361" t="str">
        <f>IFERROR(_xlfn.XLOOKUP(Sales_Pipeline[[#This Row],[Account]],Accounts!$A$2:$A$86,Accounts!$F$2:$F$86),"")</f>
        <v>United States</v>
      </c>
      <c r="H3361" t="s">
        <v>57</v>
      </c>
      <c r="I3361" s="3">
        <v>42877</v>
      </c>
      <c r="J3361" s="3">
        <v>42955</v>
      </c>
      <c r="K3361" s="8" t="str">
        <f>IF(Sales_Pipeline[[#This Row],[Close_Date]]="","",TEXT(Sales_Pipeline[[#This Row],[Close_Date]],"ddd"))</f>
        <v>Tue</v>
      </c>
      <c r="L3361" s="8" t="str">
        <f>IF(Sales_Pipeline[[#This Row],[Close_Date]]="","",TEXT(Sales_Pipeline[[#This Row],[Close_Date]],"mmm"))</f>
        <v>Aug</v>
      </c>
      <c r="M3361" s="8" t="str">
        <f>IF(Sales_Pipeline[[#This Row],[Close_Date]]="","","Q"&amp;ROUNDUP(MONTH(Sales_Pipeline[[#This Row],[Close_Date]])/3,0))</f>
        <v>Q3</v>
      </c>
      <c r="N3361" s="2" cm="1">
        <f t="array" ref="N3361">IFERROR(_xlfn.IFS(Sales_Pipeline[[#This Row],[Deal_Stage]]="Won",_xlfn.XLOOKUP(Sales_Pipeline[[#This Row],[Product]],Products!$A$2:$A$8,Products!$C$2:$C$8),Sales_Pipeline[[#This Row],[Deal_Stage]]="Lost",_xlfn.XLOOKUP(Sales_Pipeline[[#This Row],[Product]],Products!$A$2:$A$8,Products!$C$2:$C$8)),"")</f>
        <v>1096</v>
      </c>
      <c r="O3361" s="2">
        <v>1088</v>
      </c>
    </row>
    <row r="3362" spans="1:15" x14ac:dyDescent="0.3">
      <c r="A3362" t="s">
        <v>3508</v>
      </c>
      <c r="B3362" t="s">
        <v>30</v>
      </c>
      <c r="C3362" t="str">
        <f>_xlfn.XLOOKUP(Sales_Pipeline[[#This Row],[Sales_Agent]],Sales_Teams[Sales_Agent],Sales_Teams[Manager])</f>
        <v>Rocco Neubert</v>
      </c>
      <c r="D3362" t="str">
        <f>_xlfn.XLOOKUP(Sales_Pipeline[[#This Row],[Manager]],Sales_Teams[Manager],Sales_Teams[Regional_Office])</f>
        <v>East</v>
      </c>
      <c r="E3362" t="s">
        <v>55</v>
      </c>
      <c r="G3362" t="str">
        <f>IFERROR(_xlfn.XLOOKUP(Sales_Pipeline[[#This Row],[Account]],Accounts!$A$2:$A$86,Accounts!$F$2:$F$86),"")</f>
        <v/>
      </c>
      <c r="H3362" t="s">
        <v>77</v>
      </c>
      <c r="I3362" s="3">
        <v>42878</v>
      </c>
      <c r="K3362" s="8" t="str">
        <f>IF(Sales_Pipeline[[#This Row],[Close_Date]]="","",TEXT(Sales_Pipeline[[#This Row],[Close_Date]],"ddd"))</f>
        <v/>
      </c>
      <c r="L3362" s="8" t="str">
        <f>IF(Sales_Pipeline[[#This Row],[Close_Date]]="","",TEXT(Sales_Pipeline[[#This Row],[Close_Date]],"mmm"))</f>
        <v/>
      </c>
      <c r="M3362" s="8" t="str">
        <f>IF(Sales_Pipeline[[#This Row],[Close_Date]]="","","Q"&amp;ROUNDUP(MONTH(Sales_Pipeline[[#This Row],[Close_Date]])/3,0))</f>
        <v/>
      </c>
      <c r="N3362" s="2" t="str" cm="1">
        <f t="array" ref="N3362">IFERROR(_xlfn.IFS(Sales_Pipeline[[#This Row],[Deal_Stage]]="Won",_xlfn.XLOOKUP(Sales_Pipeline[[#This Row],[Product]],Products!$A$2:$A$8,Products!$C$2:$C$8),Sales_Pipeline[[#This Row],[Deal_Stage]]="Lost",_xlfn.XLOOKUP(Sales_Pipeline[[#This Row],[Product]],Products!$A$2:$A$8,Products!$C$2:$C$8)),"")</f>
        <v/>
      </c>
      <c r="O3362" s="2">
        <v>0</v>
      </c>
    </row>
    <row r="3363" spans="1:15" x14ac:dyDescent="0.3">
      <c r="A3363" t="s">
        <v>3509</v>
      </c>
      <c r="B3363" t="s">
        <v>30</v>
      </c>
      <c r="C3363" t="str">
        <f>_xlfn.XLOOKUP(Sales_Pipeline[[#This Row],[Sales_Agent]],Sales_Teams[Sales_Agent],Sales_Teams[Manager])</f>
        <v>Rocco Neubert</v>
      </c>
      <c r="D3363" t="str">
        <f>_xlfn.XLOOKUP(Sales_Pipeline[[#This Row],[Manager]],Sales_Teams[Manager],Sales_Teams[Regional_Office])</f>
        <v>East</v>
      </c>
      <c r="E3363" t="s">
        <v>84</v>
      </c>
      <c r="G3363" t="str">
        <f>IFERROR(_xlfn.XLOOKUP(Sales_Pipeline[[#This Row],[Account]],Accounts!$A$2:$A$86,Accounts!$F$2:$F$86),"")</f>
        <v/>
      </c>
      <c r="H3363" t="s">
        <v>77</v>
      </c>
      <c r="I3363" s="3">
        <v>42878</v>
      </c>
      <c r="K3363" s="8" t="str">
        <f>IF(Sales_Pipeline[[#This Row],[Close_Date]]="","",TEXT(Sales_Pipeline[[#This Row],[Close_Date]],"ddd"))</f>
        <v/>
      </c>
      <c r="L3363" s="8" t="str">
        <f>IF(Sales_Pipeline[[#This Row],[Close_Date]]="","",TEXT(Sales_Pipeline[[#This Row],[Close_Date]],"mmm"))</f>
        <v/>
      </c>
      <c r="M3363" s="8" t="str">
        <f>IF(Sales_Pipeline[[#This Row],[Close_Date]]="","","Q"&amp;ROUNDUP(MONTH(Sales_Pipeline[[#This Row],[Close_Date]])/3,0))</f>
        <v/>
      </c>
      <c r="N3363" s="2" t="str" cm="1">
        <f t="array" ref="N3363">IFERROR(_xlfn.IFS(Sales_Pipeline[[#This Row],[Deal_Stage]]="Won",_xlfn.XLOOKUP(Sales_Pipeline[[#This Row],[Product]],Products!$A$2:$A$8,Products!$C$2:$C$8),Sales_Pipeline[[#This Row],[Deal_Stage]]="Lost",_xlfn.XLOOKUP(Sales_Pipeline[[#This Row],[Product]],Products!$A$2:$A$8,Products!$C$2:$C$8)),"")</f>
        <v/>
      </c>
      <c r="O3363" s="2">
        <v>0</v>
      </c>
    </row>
    <row r="3364" spans="1:15" x14ac:dyDescent="0.3">
      <c r="A3364" t="s">
        <v>3510</v>
      </c>
      <c r="B3364" t="s">
        <v>27</v>
      </c>
      <c r="C3364" t="str">
        <f>_xlfn.XLOOKUP(Sales_Pipeline[[#This Row],[Sales_Agent]],Sales_Teams[Sales_Agent],Sales_Teams[Manager])</f>
        <v>Rocco Neubert</v>
      </c>
      <c r="D3364" t="str">
        <f>_xlfn.XLOOKUP(Sales_Pipeline[[#This Row],[Manager]],Sales_Teams[Manager],Sales_Teams[Regional_Office])</f>
        <v>East</v>
      </c>
      <c r="E3364" t="s">
        <v>61</v>
      </c>
      <c r="G3364" t="str">
        <f>IFERROR(_xlfn.XLOOKUP(Sales_Pipeline[[#This Row],[Account]],Accounts!$A$2:$A$86,Accounts!$F$2:$F$86),"")</f>
        <v/>
      </c>
      <c r="H3364" t="s">
        <v>77</v>
      </c>
      <c r="I3364" s="3">
        <v>42878</v>
      </c>
      <c r="K3364" s="8" t="str">
        <f>IF(Sales_Pipeline[[#This Row],[Close_Date]]="","",TEXT(Sales_Pipeline[[#This Row],[Close_Date]],"ddd"))</f>
        <v/>
      </c>
      <c r="L3364" s="8" t="str">
        <f>IF(Sales_Pipeline[[#This Row],[Close_Date]]="","",TEXT(Sales_Pipeline[[#This Row],[Close_Date]],"mmm"))</f>
        <v/>
      </c>
      <c r="M3364" s="8" t="str">
        <f>IF(Sales_Pipeline[[#This Row],[Close_Date]]="","","Q"&amp;ROUNDUP(MONTH(Sales_Pipeline[[#This Row],[Close_Date]])/3,0))</f>
        <v/>
      </c>
      <c r="N3364" s="2" t="str" cm="1">
        <f t="array" ref="N3364">IFERROR(_xlfn.IFS(Sales_Pipeline[[#This Row],[Deal_Stage]]="Won",_xlfn.XLOOKUP(Sales_Pipeline[[#This Row],[Product]],Products!$A$2:$A$8,Products!$C$2:$C$8),Sales_Pipeline[[#This Row],[Deal_Stage]]="Lost",_xlfn.XLOOKUP(Sales_Pipeline[[#This Row],[Product]],Products!$A$2:$A$8,Products!$C$2:$C$8)),"")</f>
        <v/>
      </c>
      <c r="O3364" s="2">
        <v>0</v>
      </c>
    </row>
    <row r="3365" spans="1:15" x14ac:dyDescent="0.3">
      <c r="A3365" t="s">
        <v>3511</v>
      </c>
      <c r="B3365" t="s">
        <v>20</v>
      </c>
      <c r="C3365" t="str">
        <f>_xlfn.XLOOKUP(Sales_Pipeline[[#This Row],[Sales_Agent]],Sales_Teams[Sales_Agent],Sales_Teams[Manager])</f>
        <v>Cara Losch</v>
      </c>
      <c r="D3365" t="str">
        <f>_xlfn.XLOOKUP(Sales_Pipeline[[#This Row],[Manager]],Sales_Teams[Manager],Sales_Teams[Regional_Office])</f>
        <v>East</v>
      </c>
      <c r="E3365" t="s">
        <v>63</v>
      </c>
      <c r="F3365" t="s">
        <v>127</v>
      </c>
      <c r="G3365" t="str">
        <f>IFERROR(_xlfn.XLOOKUP(Sales_Pipeline[[#This Row],[Account]],Accounts!$A$2:$A$86,Accounts!$F$2:$F$86),"")</f>
        <v>United States</v>
      </c>
      <c r="H3365" t="s">
        <v>57</v>
      </c>
      <c r="I3365" s="3">
        <v>42878</v>
      </c>
      <c r="J3365" s="3">
        <v>42881</v>
      </c>
      <c r="K3365" s="8" t="str">
        <f>IF(Sales_Pipeline[[#This Row],[Close_Date]]="","",TEXT(Sales_Pipeline[[#This Row],[Close_Date]],"ddd"))</f>
        <v>Fri</v>
      </c>
      <c r="L3365" s="8" t="str">
        <f>IF(Sales_Pipeline[[#This Row],[Close_Date]]="","",TEXT(Sales_Pipeline[[#This Row],[Close_Date]],"mmm"))</f>
        <v>May</v>
      </c>
      <c r="M3365" s="8" t="str">
        <f>IF(Sales_Pipeline[[#This Row],[Close_Date]]="","","Q"&amp;ROUNDUP(MONTH(Sales_Pipeline[[#This Row],[Close_Date]])/3,0))</f>
        <v>Q2</v>
      </c>
      <c r="N3365" s="2" cm="1">
        <f t="array" ref="N3365">IFERROR(_xlfn.IFS(Sales_Pipeline[[#This Row],[Deal_Stage]]="Won",_xlfn.XLOOKUP(Sales_Pipeline[[#This Row],[Product]],Products!$A$2:$A$8,Products!$C$2:$C$8),Sales_Pipeline[[#This Row],[Deal_Stage]]="Lost",_xlfn.XLOOKUP(Sales_Pipeline[[#This Row],[Product]],Products!$A$2:$A$8,Products!$C$2:$C$8)),"")</f>
        <v>550</v>
      </c>
      <c r="O3365" s="2">
        <v>463</v>
      </c>
    </row>
    <row r="3366" spans="1:15" x14ac:dyDescent="0.3">
      <c r="A3366" t="s">
        <v>3512</v>
      </c>
      <c r="B3366" t="s">
        <v>28</v>
      </c>
      <c r="C3366" t="str">
        <f>_xlfn.XLOOKUP(Sales_Pipeline[[#This Row],[Sales_Agent]],Sales_Teams[Sales_Agent],Sales_Teams[Manager])</f>
        <v>Rocco Neubert</v>
      </c>
      <c r="D3366" t="str">
        <f>_xlfn.XLOOKUP(Sales_Pipeline[[#This Row],[Manager]],Sales_Teams[Manager],Sales_Teams[Regional_Office])</f>
        <v>East</v>
      </c>
      <c r="E3366" t="s">
        <v>55</v>
      </c>
      <c r="F3366" t="s">
        <v>253</v>
      </c>
      <c r="G3366" t="str">
        <f>IFERROR(_xlfn.XLOOKUP(Sales_Pipeline[[#This Row],[Account]],Accounts!$A$2:$A$86,Accounts!$F$2:$F$86),"")</f>
        <v>United States</v>
      </c>
      <c r="H3366" t="s">
        <v>57</v>
      </c>
      <c r="I3366" s="3">
        <v>42878</v>
      </c>
      <c r="J3366" s="3">
        <v>42971</v>
      </c>
      <c r="K3366" s="8" t="str">
        <f>IF(Sales_Pipeline[[#This Row],[Close_Date]]="","",TEXT(Sales_Pipeline[[#This Row],[Close_Date]],"ddd"))</f>
        <v>Thu</v>
      </c>
      <c r="L3366" s="8" t="str">
        <f>IF(Sales_Pipeline[[#This Row],[Close_Date]]="","",TEXT(Sales_Pipeline[[#This Row],[Close_Date]],"mmm"))</f>
        <v>Aug</v>
      </c>
      <c r="M3366" s="8" t="str">
        <f>IF(Sales_Pipeline[[#This Row],[Close_Date]]="","","Q"&amp;ROUNDUP(MONTH(Sales_Pipeline[[#This Row],[Close_Date]])/3,0))</f>
        <v>Q3</v>
      </c>
      <c r="N3366" s="2" cm="1">
        <f t="array" ref="N3366">IFERROR(_xlfn.IFS(Sales_Pipeline[[#This Row],[Deal_Stage]]="Won",_xlfn.XLOOKUP(Sales_Pipeline[[#This Row],[Product]],Products!$A$2:$A$8,Products!$C$2:$C$8),Sales_Pipeline[[#This Row],[Deal_Stage]]="Lost",_xlfn.XLOOKUP(Sales_Pipeline[[#This Row],[Product]],Products!$A$2:$A$8,Products!$C$2:$C$8)),"")</f>
        <v>1096</v>
      </c>
      <c r="O3366" s="2">
        <v>877</v>
      </c>
    </row>
    <row r="3367" spans="1:15" x14ac:dyDescent="0.3">
      <c r="A3367" t="s">
        <v>3513</v>
      </c>
      <c r="B3367" t="s">
        <v>13</v>
      </c>
      <c r="C3367" t="str">
        <f>_xlfn.XLOOKUP(Sales_Pipeline[[#This Row],[Sales_Agent]],Sales_Teams[Sales_Agent],Sales_Teams[Manager])</f>
        <v>Melvin Marxen</v>
      </c>
      <c r="D3367" t="str">
        <f>_xlfn.XLOOKUP(Sales_Pipeline[[#This Row],[Manager]],Sales_Teams[Manager],Sales_Teams[Regional_Office])</f>
        <v>Central</v>
      </c>
      <c r="E3367" t="s">
        <v>76</v>
      </c>
      <c r="F3367" t="s">
        <v>330</v>
      </c>
      <c r="G3367" t="str">
        <f>IFERROR(_xlfn.XLOOKUP(Sales_Pipeline[[#This Row],[Account]],Accounts!$A$2:$A$86,Accounts!$F$2:$F$86),"")</f>
        <v>Korea</v>
      </c>
      <c r="H3367" t="s">
        <v>57</v>
      </c>
      <c r="I3367" s="3">
        <v>42878</v>
      </c>
      <c r="J3367" s="3">
        <v>42971</v>
      </c>
      <c r="K3367" s="8" t="str">
        <f>IF(Sales_Pipeline[[#This Row],[Close_Date]]="","",TEXT(Sales_Pipeline[[#This Row],[Close_Date]],"ddd"))</f>
        <v>Thu</v>
      </c>
      <c r="L3367" s="8" t="str">
        <f>IF(Sales_Pipeline[[#This Row],[Close_Date]]="","",TEXT(Sales_Pipeline[[#This Row],[Close_Date]],"mmm"))</f>
        <v>Aug</v>
      </c>
      <c r="M3367" s="8" t="str">
        <f>IF(Sales_Pipeline[[#This Row],[Close_Date]]="","","Q"&amp;ROUNDUP(MONTH(Sales_Pipeline[[#This Row],[Close_Date]])/3,0))</f>
        <v>Q3</v>
      </c>
      <c r="N3367" s="2" cm="1">
        <f t="array" ref="N3367">IFERROR(_xlfn.IFS(Sales_Pipeline[[#This Row],[Deal_Stage]]="Won",_xlfn.XLOOKUP(Sales_Pipeline[[#This Row],[Product]],Products!$A$2:$A$8,Products!$C$2:$C$8),Sales_Pipeline[[#This Row],[Deal_Stage]]="Lost",_xlfn.XLOOKUP(Sales_Pipeline[[#This Row],[Product]],Products!$A$2:$A$8,Products!$C$2:$C$8)),"")</f>
        <v>3393</v>
      </c>
      <c r="O3367" s="2">
        <v>3339</v>
      </c>
    </row>
    <row r="3368" spans="1:15" x14ac:dyDescent="0.3">
      <c r="A3368" t="s">
        <v>3514</v>
      </c>
      <c r="B3368" t="s">
        <v>40</v>
      </c>
      <c r="C3368" t="str">
        <f>_xlfn.XLOOKUP(Sales_Pipeline[[#This Row],[Sales_Agent]],Sales_Teams[Sales_Agent],Sales_Teams[Manager])</f>
        <v>Summer Sewald</v>
      </c>
      <c r="D3368" t="str">
        <f>_xlfn.XLOOKUP(Sales_Pipeline[[#This Row],[Manager]],Sales_Teams[Manager],Sales_Teams[Regional_Office])</f>
        <v>West</v>
      </c>
      <c r="E3368" t="s">
        <v>55</v>
      </c>
      <c r="F3368" t="s">
        <v>234</v>
      </c>
      <c r="G3368" t="str">
        <f>IFERROR(_xlfn.XLOOKUP(Sales_Pipeline[[#This Row],[Account]],Accounts!$A$2:$A$86,Accounts!$F$2:$F$86),"")</f>
        <v>United States</v>
      </c>
      <c r="H3368" t="s">
        <v>77</v>
      </c>
      <c r="I3368" s="3">
        <v>42878</v>
      </c>
      <c r="K3368" s="8" t="str">
        <f>IF(Sales_Pipeline[[#This Row],[Close_Date]]="","",TEXT(Sales_Pipeline[[#This Row],[Close_Date]],"ddd"))</f>
        <v/>
      </c>
      <c r="L3368" s="8" t="str">
        <f>IF(Sales_Pipeline[[#This Row],[Close_Date]]="","",TEXT(Sales_Pipeline[[#This Row],[Close_Date]],"mmm"))</f>
        <v/>
      </c>
      <c r="M3368" s="8" t="str">
        <f>IF(Sales_Pipeline[[#This Row],[Close_Date]]="","","Q"&amp;ROUNDUP(MONTH(Sales_Pipeline[[#This Row],[Close_Date]])/3,0))</f>
        <v/>
      </c>
      <c r="N3368" s="2" t="str" cm="1">
        <f t="array" ref="N3368">IFERROR(_xlfn.IFS(Sales_Pipeline[[#This Row],[Deal_Stage]]="Won",_xlfn.XLOOKUP(Sales_Pipeline[[#This Row],[Product]],Products!$A$2:$A$8,Products!$C$2:$C$8),Sales_Pipeline[[#This Row],[Deal_Stage]]="Lost",_xlfn.XLOOKUP(Sales_Pipeline[[#This Row],[Product]],Products!$A$2:$A$8,Products!$C$2:$C$8)),"")</f>
        <v/>
      </c>
      <c r="O3368" s="2">
        <v>0</v>
      </c>
    </row>
    <row r="3369" spans="1:15" x14ac:dyDescent="0.3">
      <c r="A3369" t="s">
        <v>3515</v>
      </c>
      <c r="B3369" t="s">
        <v>10</v>
      </c>
      <c r="C3369" t="str">
        <f>_xlfn.XLOOKUP(Sales_Pipeline[[#This Row],[Sales_Agent]],Sales_Teams[Sales_Agent],Sales_Teams[Manager])</f>
        <v>Melvin Marxen</v>
      </c>
      <c r="D3369" t="str">
        <f>_xlfn.XLOOKUP(Sales_Pipeline[[#This Row],[Manager]],Sales_Teams[Manager],Sales_Teams[Regional_Office])</f>
        <v>Central</v>
      </c>
      <c r="E3369" t="s">
        <v>61</v>
      </c>
      <c r="F3369" t="s">
        <v>150</v>
      </c>
      <c r="G3369" t="str">
        <f>IFERROR(_xlfn.XLOOKUP(Sales_Pipeline[[#This Row],[Account]],Accounts!$A$2:$A$86,Accounts!$F$2:$F$86),"")</f>
        <v>United States</v>
      </c>
      <c r="H3369" t="s">
        <v>82</v>
      </c>
      <c r="I3369" s="3">
        <v>42878</v>
      </c>
      <c r="J3369" s="3">
        <v>42883</v>
      </c>
      <c r="K3369" s="8" t="str">
        <f>IF(Sales_Pipeline[[#This Row],[Close_Date]]="","",TEXT(Sales_Pipeline[[#This Row],[Close_Date]],"ddd"))</f>
        <v>Sun</v>
      </c>
      <c r="L3369" s="8" t="str">
        <f>IF(Sales_Pipeline[[#This Row],[Close_Date]]="","",TEXT(Sales_Pipeline[[#This Row],[Close_Date]],"mmm"))</f>
        <v>May</v>
      </c>
      <c r="M3369" s="8" t="str">
        <f>IF(Sales_Pipeline[[#This Row],[Close_Date]]="","","Q"&amp;ROUNDUP(MONTH(Sales_Pipeline[[#This Row],[Close_Date]])/3,0))</f>
        <v>Q2</v>
      </c>
      <c r="N3369" s="2" cm="1">
        <f t="array" ref="N3369">IFERROR(_xlfn.IFS(Sales_Pipeline[[#This Row],[Deal_Stage]]="Won",_xlfn.XLOOKUP(Sales_Pipeline[[#This Row],[Product]],Products!$A$2:$A$8,Products!$C$2:$C$8),Sales_Pipeline[[#This Row],[Deal_Stage]]="Lost",_xlfn.XLOOKUP(Sales_Pipeline[[#This Row],[Product]],Products!$A$2:$A$8,Products!$C$2:$C$8)),"")</f>
        <v>55</v>
      </c>
      <c r="O3369" s="2">
        <v>0</v>
      </c>
    </row>
    <row r="3370" spans="1:15" x14ac:dyDescent="0.3">
      <c r="A3370" t="s">
        <v>3516</v>
      </c>
      <c r="B3370" t="s">
        <v>10</v>
      </c>
      <c r="C3370" t="str">
        <f>_xlfn.XLOOKUP(Sales_Pipeline[[#This Row],[Sales_Agent]],Sales_Teams[Sales_Agent],Sales_Teams[Manager])</f>
        <v>Melvin Marxen</v>
      </c>
      <c r="D3370" t="str">
        <f>_xlfn.XLOOKUP(Sales_Pipeline[[#This Row],[Manager]],Sales_Teams[Manager],Sales_Teams[Regional_Office])</f>
        <v>Central</v>
      </c>
      <c r="E3370" t="s">
        <v>8953</v>
      </c>
      <c r="F3370" t="s">
        <v>155</v>
      </c>
      <c r="G3370" t="str">
        <f>IFERROR(_xlfn.XLOOKUP(Sales_Pipeline[[#This Row],[Account]],Accounts!$A$2:$A$86,Accounts!$F$2:$F$86),"")</f>
        <v>United States</v>
      </c>
      <c r="H3370" t="s">
        <v>57</v>
      </c>
      <c r="I3370" s="3">
        <v>42878</v>
      </c>
      <c r="J3370" s="3">
        <v>42967</v>
      </c>
      <c r="K3370" s="8" t="str">
        <f>IF(Sales_Pipeline[[#This Row],[Close_Date]]="","",TEXT(Sales_Pipeline[[#This Row],[Close_Date]],"ddd"))</f>
        <v>Sun</v>
      </c>
      <c r="L3370" s="8" t="str">
        <f>IF(Sales_Pipeline[[#This Row],[Close_Date]]="","",TEXT(Sales_Pipeline[[#This Row],[Close_Date]],"mmm"))</f>
        <v>Aug</v>
      </c>
      <c r="M3370" s="8" t="str">
        <f>IF(Sales_Pipeline[[#This Row],[Close_Date]]="","","Q"&amp;ROUNDUP(MONTH(Sales_Pipeline[[#This Row],[Close_Date]])/3,0))</f>
        <v>Q3</v>
      </c>
      <c r="N3370" s="2" cm="1">
        <f t="array" ref="N3370">IFERROR(_xlfn.IFS(Sales_Pipeline[[#This Row],[Deal_Stage]]="Won",_xlfn.XLOOKUP(Sales_Pipeline[[#This Row],[Product]],Products!$A$2:$A$8,Products!$C$2:$C$8),Sales_Pipeline[[#This Row],[Deal_Stage]]="Lost",_xlfn.XLOOKUP(Sales_Pipeline[[#This Row],[Product]],Products!$A$2:$A$8,Products!$C$2:$C$8)),"")</f>
        <v>4821</v>
      </c>
      <c r="O3370" s="2">
        <v>4180</v>
      </c>
    </row>
    <row r="3371" spans="1:15" x14ac:dyDescent="0.3">
      <c r="A3371" t="s">
        <v>3517</v>
      </c>
      <c r="B3371" t="s">
        <v>42</v>
      </c>
      <c r="C3371" t="str">
        <f>_xlfn.XLOOKUP(Sales_Pipeline[[#This Row],[Sales_Agent]],Sales_Teams[Sales_Agent],Sales_Teams[Manager])</f>
        <v>Summer Sewald</v>
      </c>
      <c r="D3371" t="str">
        <f>_xlfn.XLOOKUP(Sales_Pipeline[[#This Row],[Manager]],Sales_Teams[Manager],Sales_Teams[Regional_Office])</f>
        <v>West</v>
      </c>
      <c r="E3371" t="s">
        <v>55</v>
      </c>
      <c r="F3371" t="s">
        <v>114</v>
      </c>
      <c r="G3371" t="str">
        <f>IFERROR(_xlfn.XLOOKUP(Sales_Pipeline[[#This Row],[Account]],Accounts!$A$2:$A$86,Accounts!$F$2:$F$86),"")</f>
        <v>United States</v>
      </c>
      <c r="H3371" t="s">
        <v>82</v>
      </c>
      <c r="I3371" s="3">
        <v>42878</v>
      </c>
      <c r="J3371" s="3">
        <v>42949</v>
      </c>
      <c r="K3371" s="8" t="str">
        <f>IF(Sales_Pipeline[[#This Row],[Close_Date]]="","",TEXT(Sales_Pipeline[[#This Row],[Close_Date]],"ddd"))</f>
        <v>Wed</v>
      </c>
      <c r="L3371" s="8" t="str">
        <f>IF(Sales_Pipeline[[#This Row],[Close_Date]]="","",TEXT(Sales_Pipeline[[#This Row],[Close_Date]],"mmm"))</f>
        <v>Aug</v>
      </c>
      <c r="M3371" s="8" t="str">
        <f>IF(Sales_Pipeline[[#This Row],[Close_Date]]="","","Q"&amp;ROUNDUP(MONTH(Sales_Pipeline[[#This Row],[Close_Date]])/3,0))</f>
        <v>Q3</v>
      </c>
      <c r="N3371" s="2" cm="1">
        <f t="array" ref="N3371">IFERROR(_xlfn.IFS(Sales_Pipeline[[#This Row],[Deal_Stage]]="Won",_xlfn.XLOOKUP(Sales_Pipeline[[#This Row],[Product]],Products!$A$2:$A$8,Products!$C$2:$C$8),Sales_Pipeline[[#This Row],[Deal_Stage]]="Lost",_xlfn.XLOOKUP(Sales_Pipeline[[#This Row],[Product]],Products!$A$2:$A$8,Products!$C$2:$C$8)),"")</f>
        <v>1096</v>
      </c>
      <c r="O3371" s="2">
        <v>0</v>
      </c>
    </row>
    <row r="3372" spans="1:15" x14ac:dyDescent="0.3">
      <c r="A3372" t="s">
        <v>3518</v>
      </c>
      <c r="B3372" t="s">
        <v>37</v>
      </c>
      <c r="C3372" t="str">
        <f>_xlfn.XLOOKUP(Sales_Pipeline[[#This Row],[Sales_Agent]],Sales_Teams[Sales_Agent],Sales_Teams[Manager])</f>
        <v>Celia Rouche</v>
      </c>
      <c r="D3372" t="str">
        <f>_xlfn.XLOOKUP(Sales_Pipeline[[#This Row],[Manager]],Sales_Teams[Manager],Sales_Teams[Regional_Office])</f>
        <v>West</v>
      </c>
      <c r="E3372" t="s">
        <v>63</v>
      </c>
      <c r="F3372" t="s">
        <v>66</v>
      </c>
      <c r="G3372" t="str">
        <f>IFERROR(_xlfn.XLOOKUP(Sales_Pipeline[[#This Row],[Account]],Accounts!$A$2:$A$86,Accounts!$F$2:$F$86),"")</f>
        <v>United States</v>
      </c>
      <c r="H3372" t="s">
        <v>82</v>
      </c>
      <c r="I3372" s="3">
        <v>42878</v>
      </c>
      <c r="J3372" s="3">
        <v>42881</v>
      </c>
      <c r="K3372" s="8" t="str">
        <f>IF(Sales_Pipeline[[#This Row],[Close_Date]]="","",TEXT(Sales_Pipeline[[#This Row],[Close_Date]],"ddd"))</f>
        <v>Fri</v>
      </c>
      <c r="L3372" s="8" t="str">
        <f>IF(Sales_Pipeline[[#This Row],[Close_Date]]="","",TEXT(Sales_Pipeline[[#This Row],[Close_Date]],"mmm"))</f>
        <v>May</v>
      </c>
      <c r="M3372" s="8" t="str">
        <f>IF(Sales_Pipeline[[#This Row],[Close_Date]]="","","Q"&amp;ROUNDUP(MONTH(Sales_Pipeline[[#This Row],[Close_Date]])/3,0))</f>
        <v>Q2</v>
      </c>
      <c r="N3372" s="2" cm="1">
        <f t="array" ref="N3372">IFERROR(_xlfn.IFS(Sales_Pipeline[[#This Row],[Deal_Stage]]="Won",_xlfn.XLOOKUP(Sales_Pipeline[[#This Row],[Product]],Products!$A$2:$A$8,Products!$C$2:$C$8),Sales_Pipeline[[#This Row],[Deal_Stage]]="Lost",_xlfn.XLOOKUP(Sales_Pipeline[[#This Row],[Product]],Products!$A$2:$A$8,Products!$C$2:$C$8)),"")</f>
        <v>550</v>
      </c>
      <c r="O3372" s="2">
        <v>0</v>
      </c>
    </row>
    <row r="3373" spans="1:15" x14ac:dyDescent="0.3">
      <c r="A3373" t="s">
        <v>3519</v>
      </c>
      <c r="B3373" t="s">
        <v>37</v>
      </c>
      <c r="C3373" t="str">
        <f>_xlfn.XLOOKUP(Sales_Pipeline[[#This Row],[Sales_Agent]],Sales_Teams[Sales_Agent],Sales_Teams[Manager])</f>
        <v>Celia Rouche</v>
      </c>
      <c r="D3373" t="str">
        <f>_xlfn.XLOOKUP(Sales_Pipeline[[#This Row],[Manager]],Sales_Teams[Manager],Sales_Teams[Regional_Office])</f>
        <v>West</v>
      </c>
      <c r="E3373" t="s">
        <v>84</v>
      </c>
      <c r="F3373" t="s">
        <v>66</v>
      </c>
      <c r="G3373" t="str">
        <f>IFERROR(_xlfn.XLOOKUP(Sales_Pipeline[[#This Row],[Account]],Accounts!$A$2:$A$86,Accounts!$F$2:$F$86),"")</f>
        <v>United States</v>
      </c>
      <c r="H3373" t="s">
        <v>57</v>
      </c>
      <c r="I3373" s="3">
        <v>42878</v>
      </c>
      <c r="J3373" s="3">
        <v>42961</v>
      </c>
      <c r="K3373" s="8" t="str">
        <f>IF(Sales_Pipeline[[#This Row],[Close_Date]]="","",TEXT(Sales_Pipeline[[#This Row],[Close_Date]],"ddd"))</f>
        <v>Mon</v>
      </c>
      <c r="L3373" s="8" t="str">
        <f>IF(Sales_Pipeline[[#This Row],[Close_Date]]="","",TEXT(Sales_Pipeline[[#This Row],[Close_Date]],"mmm"))</f>
        <v>Aug</v>
      </c>
      <c r="M3373" s="8" t="str">
        <f>IF(Sales_Pipeline[[#This Row],[Close_Date]]="","","Q"&amp;ROUNDUP(MONTH(Sales_Pipeline[[#This Row],[Close_Date]])/3,0))</f>
        <v>Q3</v>
      </c>
      <c r="N3373" s="2" cm="1">
        <f t="array" ref="N3373">IFERROR(_xlfn.IFS(Sales_Pipeline[[#This Row],[Deal_Stage]]="Won",_xlfn.XLOOKUP(Sales_Pipeline[[#This Row],[Product]],Products!$A$2:$A$8,Products!$C$2:$C$8),Sales_Pipeline[[#This Row],[Deal_Stage]]="Lost",_xlfn.XLOOKUP(Sales_Pipeline[[#This Row],[Product]],Products!$A$2:$A$8,Products!$C$2:$C$8)),"")</f>
        <v>5482</v>
      </c>
      <c r="O3373" s="2">
        <v>4642</v>
      </c>
    </row>
    <row r="3374" spans="1:15" x14ac:dyDescent="0.3">
      <c r="A3374" t="s">
        <v>3520</v>
      </c>
      <c r="B3374" t="s">
        <v>12</v>
      </c>
      <c r="C3374" t="str">
        <f>_xlfn.XLOOKUP(Sales_Pipeline[[#This Row],[Sales_Agent]],Sales_Teams[Sales_Agent],Sales_Teams[Manager])</f>
        <v>Melvin Marxen</v>
      </c>
      <c r="D3374" t="str">
        <f>_xlfn.XLOOKUP(Sales_Pipeline[[#This Row],[Manager]],Sales_Teams[Manager],Sales_Teams[Regional_Office])</f>
        <v>Central</v>
      </c>
      <c r="E3374" t="s">
        <v>76</v>
      </c>
      <c r="F3374" t="s">
        <v>105</v>
      </c>
      <c r="G3374" t="str">
        <f>IFERROR(_xlfn.XLOOKUP(Sales_Pipeline[[#This Row],[Account]],Accounts!$A$2:$A$86,Accounts!$F$2:$F$86),"")</f>
        <v>United States</v>
      </c>
      <c r="H3374" t="s">
        <v>82</v>
      </c>
      <c r="I3374" s="3">
        <v>42878</v>
      </c>
      <c r="J3374" s="3">
        <v>42991</v>
      </c>
      <c r="K3374" s="8" t="str">
        <f>IF(Sales_Pipeline[[#This Row],[Close_Date]]="","",TEXT(Sales_Pipeline[[#This Row],[Close_Date]],"ddd"))</f>
        <v>Wed</v>
      </c>
      <c r="L3374" s="8" t="str">
        <f>IF(Sales_Pipeline[[#This Row],[Close_Date]]="","",TEXT(Sales_Pipeline[[#This Row],[Close_Date]],"mmm"))</f>
        <v>Sep</v>
      </c>
      <c r="M3374" s="8" t="str">
        <f>IF(Sales_Pipeline[[#This Row],[Close_Date]]="","","Q"&amp;ROUNDUP(MONTH(Sales_Pipeline[[#This Row],[Close_Date]])/3,0))</f>
        <v>Q3</v>
      </c>
      <c r="N3374" s="2" cm="1">
        <f t="array" ref="N3374">IFERROR(_xlfn.IFS(Sales_Pipeline[[#This Row],[Deal_Stage]]="Won",_xlfn.XLOOKUP(Sales_Pipeline[[#This Row],[Product]],Products!$A$2:$A$8,Products!$C$2:$C$8),Sales_Pipeline[[#This Row],[Deal_Stage]]="Lost",_xlfn.XLOOKUP(Sales_Pipeline[[#This Row],[Product]],Products!$A$2:$A$8,Products!$C$2:$C$8)),"")</f>
        <v>3393</v>
      </c>
      <c r="O3374" s="2">
        <v>0</v>
      </c>
    </row>
    <row r="3375" spans="1:15" x14ac:dyDescent="0.3">
      <c r="A3375" t="s">
        <v>3521</v>
      </c>
      <c r="B3375" t="s">
        <v>14</v>
      </c>
      <c r="C3375" t="str">
        <f>_xlfn.XLOOKUP(Sales_Pipeline[[#This Row],[Sales_Agent]],Sales_Teams[Sales_Agent],Sales_Teams[Manager])</f>
        <v>Melvin Marxen</v>
      </c>
      <c r="D3375" t="str">
        <f>_xlfn.XLOOKUP(Sales_Pipeline[[#This Row],[Manager]],Sales_Teams[Manager],Sales_Teams[Regional_Office])</f>
        <v>Central</v>
      </c>
      <c r="E3375" t="s">
        <v>63</v>
      </c>
      <c r="F3375" t="s">
        <v>229</v>
      </c>
      <c r="G3375" t="str">
        <f>IFERROR(_xlfn.XLOOKUP(Sales_Pipeline[[#This Row],[Account]],Accounts!$A$2:$A$86,Accounts!$F$2:$F$86),"")</f>
        <v>Norway</v>
      </c>
      <c r="H3375" t="s">
        <v>57</v>
      </c>
      <c r="I3375" s="3">
        <v>42878</v>
      </c>
      <c r="J3375" s="3">
        <v>42986</v>
      </c>
      <c r="K3375" s="8" t="str">
        <f>IF(Sales_Pipeline[[#This Row],[Close_Date]]="","",TEXT(Sales_Pipeline[[#This Row],[Close_Date]],"ddd"))</f>
        <v>Fri</v>
      </c>
      <c r="L3375" s="8" t="str">
        <f>IF(Sales_Pipeline[[#This Row],[Close_Date]]="","",TEXT(Sales_Pipeline[[#This Row],[Close_Date]],"mmm"))</f>
        <v>Sep</v>
      </c>
      <c r="M3375" s="8" t="str">
        <f>IF(Sales_Pipeline[[#This Row],[Close_Date]]="","","Q"&amp;ROUNDUP(MONTH(Sales_Pipeline[[#This Row],[Close_Date]])/3,0))</f>
        <v>Q3</v>
      </c>
      <c r="N3375" s="2" cm="1">
        <f t="array" ref="N3375">IFERROR(_xlfn.IFS(Sales_Pipeline[[#This Row],[Deal_Stage]]="Won",_xlfn.XLOOKUP(Sales_Pipeline[[#This Row],[Product]],Products!$A$2:$A$8,Products!$C$2:$C$8),Sales_Pipeline[[#This Row],[Deal_Stage]]="Lost",_xlfn.XLOOKUP(Sales_Pipeline[[#This Row],[Product]],Products!$A$2:$A$8,Products!$C$2:$C$8)),"")</f>
        <v>550</v>
      </c>
      <c r="O3375" s="2">
        <v>578</v>
      </c>
    </row>
    <row r="3376" spans="1:15" x14ac:dyDescent="0.3">
      <c r="A3376" t="s">
        <v>3522</v>
      </c>
      <c r="B3376" t="s">
        <v>7</v>
      </c>
      <c r="C3376" t="str">
        <f>_xlfn.XLOOKUP(Sales_Pipeline[[#This Row],[Sales_Agent]],Sales_Teams[Sales_Agent],Sales_Teams[Manager])</f>
        <v>Dustin Brinkmann</v>
      </c>
      <c r="D3376" t="str">
        <f>_xlfn.XLOOKUP(Sales_Pipeline[[#This Row],[Manager]],Sales_Teams[Manager],Sales_Teams[Regional_Office])</f>
        <v>Central</v>
      </c>
      <c r="E3376" t="s">
        <v>76</v>
      </c>
      <c r="F3376" t="s">
        <v>132</v>
      </c>
      <c r="G3376" t="str">
        <f>IFERROR(_xlfn.XLOOKUP(Sales_Pipeline[[#This Row],[Account]],Accounts!$A$2:$A$86,Accounts!$F$2:$F$86),"")</f>
        <v>United States</v>
      </c>
      <c r="H3376" t="s">
        <v>57</v>
      </c>
      <c r="I3376" s="3">
        <v>42878</v>
      </c>
      <c r="J3376" s="3">
        <v>42958</v>
      </c>
      <c r="K3376" s="8" t="str">
        <f>IF(Sales_Pipeline[[#This Row],[Close_Date]]="","",TEXT(Sales_Pipeline[[#This Row],[Close_Date]],"ddd"))</f>
        <v>Fri</v>
      </c>
      <c r="L3376" s="8" t="str">
        <f>IF(Sales_Pipeline[[#This Row],[Close_Date]]="","",TEXT(Sales_Pipeline[[#This Row],[Close_Date]],"mmm"))</f>
        <v>Aug</v>
      </c>
      <c r="M3376" s="8" t="str">
        <f>IF(Sales_Pipeline[[#This Row],[Close_Date]]="","","Q"&amp;ROUNDUP(MONTH(Sales_Pipeline[[#This Row],[Close_Date]])/3,0))</f>
        <v>Q3</v>
      </c>
      <c r="N3376" s="2" cm="1">
        <f t="array" ref="N3376">IFERROR(_xlfn.IFS(Sales_Pipeline[[#This Row],[Deal_Stage]]="Won",_xlfn.XLOOKUP(Sales_Pipeline[[#This Row],[Product]],Products!$A$2:$A$8,Products!$C$2:$C$8),Sales_Pipeline[[#This Row],[Deal_Stage]]="Lost",_xlfn.XLOOKUP(Sales_Pipeline[[#This Row],[Product]],Products!$A$2:$A$8,Products!$C$2:$C$8)),"")</f>
        <v>3393</v>
      </c>
      <c r="O3376" s="2">
        <v>3285</v>
      </c>
    </row>
    <row r="3377" spans="1:15" x14ac:dyDescent="0.3">
      <c r="A3377" t="s">
        <v>3523</v>
      </c>
      <c r="B3377" t="s">
        <v>32</v>
      </c>
      <c r="C3377" t="str">
        <f>_xlfn.XLOOKUP(Sales_Pipeline[[#This Row],[Sales_Agent]],Sales_Teams[Sales_Agent],Sales_Teams[Manager])</f>
        <v>Celia Rouche</v>
      </c>
      <c r="D3377" t="str">
        <f>_xlfn.XLOOKUP(Sales_Pipeline[[#This Row],[Manager]],Sales_Teams[Manager],Sales_Teams[Regional_Office])</f>
        <v>West</v>
      </c>
      <c r="E3377" t="s">
        <v>61</v>
      </c>
      <c r="F3377" t="s">
        <v>145</v>
      </c>
      <c r="G3377" t="str">
        <f>IFERROR(_xlfn.XLOOKUP(Sales_Pipeline[[#This Row],[Account]],Accounts!$A$2:$A$86,Accounts!$F$2:$F$86),"")</f>
        <v>United States</v>
      </c>
      <c r="H3377" t="s">
        <v>82</v>
      </c>
      <c r="I3377" s="3">
        <v>42878</v>
      </c>
      <c r="J3377" s="3">
        <v>42959</v>
      </c>
      <c r="K3377" s="8" t="str">
        <f>IF(Sales_Pipeline[[#This Row],[Close_Date]]="","",TEXT(Sales_Pipeline[[#This Row],[Close_Date]],"ddd"))</f>
        <v>Sat</v>
      </c>
      <c r="L3377" s="8" t="str">
        <f>IF(Sales_Pipeline[[#This Row],[Close_Date]]="","",TEXT(Sales_Pipeline[[#This Row],[Close_Date]],"mmm"))</f>
        <v>Aug</v>
      </c>
      <c r="M3377" s="8" t="str">
        <f>IF(Sales_Pipeline[[#This Row],[Close_Date]]="","","Q"&amp;ROUNDUP(MONTH(Sales_Pipeline[[#This Row],[Close_Date]])/3,0))</f>
        <v>Q3</v>
      </c>
      <c r="N3377" s="2" cm="1">
        <f t="array" ref="N3377">IFERROR(_xlfn.IFS(Sales_Pipeline[[#This Row],[Deal_Stage]]="Won",_xlfn.XLOOKUP(Sales_Pipeline[[#This Row],[Product]],Products!$A$2:$A$8,Products!$C$2:$C$8),Sales_Pipeline[[#This Row],[Deal_Stage]]="Lost",_xlfn.XLOOKUP(Sales_Pipeline[[#This Row],[Product]],Products!$A$2:$A$8,Products!$C$2:$C$8)),"")</f>
        <v>55</v>
      </c>
      <c r="O3377" s="2">
        <v>0</v>
      </c>
    </row>
    <row r="3378" spans="1:15" x14ac:dyDescent="0.3">
      <c r="A3378" t="s">
        <v>3524</v>
      </c>
      <c r="B3378" t="s">
        <v>17</v>
      </c>
      <c r="C3378" t="str">
        <f>_xlfn.XLOOKUP(Sales_Pipeline[[#This Row],[Sales_Agent]],Sales_Teams[Sales_Agent],Sales_Teams[Manager])</f>
        <v>Cara Losch</v>
      </c>
      <c r="D3378" t="str">
        <f>_xlfn.XLOOKUP(Sales_Pipeline[[#This Row],[Manager]],Sales_Teams[Manager],Sales_Teams[Regional_Office])</f>
        <v>East</v>
      </c>
      <c r="E3378" t="s">
        <v>55</v>
      </c>
      <c r="F3378" t="s">
        <v>96</v>
      </c>
      <c r="G3378" t="str">
        <f>IFERROR(_xlfn.XLOOKUP(Sales_Pipeline[[#This Row],[Account]],Accounts!$A$2:$A$86,Accounts!$F$2:$F$86),"")</f>
        <v>United States</v>
      </c>
      <c r="H3378" t="s">
        <v>82</v>
      </c>
      <c r="I3378" s="3">
        <v>42878</v>
      </c>
      <c r="J3378" s="3">
        <v>42976</v>
      </c>
      <c r="K3378" s="8" t="str">
        <f>IF(Sales_Pipeline[[#This Row],[Close_Date]]="","",TEXT(Sales_Pipeline[[#This Row],[Close_Date]],"ddd"))</f>
        <v>Tue</v>
      </c>
      <c r="L3378" s="8" t="str">
        <f>IF(Sales_Pipeline[[#This Row],[Close_Date]]="","",TEXT(Sales_Pipeline[[#This Row],[Close_Date]],"mmm"))</f>
        <v>Aug</v>
      </c>
      <c r="M3378" s="8" t="str">
        <f>IF(Sales_Pipeline[[#This Row],[Close_Date]]="","","Q"&amp;ROUNDUP(MONTH(Sales_Pipeline[[#This Row],[Close_Date]])/3,0))</f>
        <v>Q3</v>
      </c>
      <c r="N3378" s="2" cm="1">
        <f t="array" ref="N3378">IFERROR(_xlfn.IFS(Sales_Pipeline[[#This Row],[Deal_Stage]]="Won",_xlfn.XLOOKUP(Sales_Pipeline[[#This Row],[Product]],Products!$A$2:$A$8,Products!$C$2:$C$8),Sales_Pipeline[[#This Row],[Deal_Stage]]="Lost",_xlfn.XLOOKUP(Sales_Pipeline[[#This Row],[Product]],Products!$A$2:$A$8,Products!$C$2:$C$8)),"")</f>
        <v>1096</v>
      </c>
      <c r="O3378" s="2">
        <v>0</v>
      </c>
    </row>
    <row r="3379" spans="1:15" x14ac:dyDescent="0.3">
      <c r="A3379" t="s">
        <v>3525</v>
      </c>
      <c r="B3379" t="s">
        <v>44</v>
      </c>
      <c r="C3379" t="str">
        <f>_xlfn.XLOOKUP(Sales_Pipeline[[#This Row],[Sales_Agent]],Sales_Teams[Sales_Agent],Sales_Teams[Manager])</f>
        <v>Summer Sewald</v>
      </c>
      <c r="D3379" t="str">
        <f>_xlfn.XLOOKUP(Sales_Pipeline[[#This Row],[Manager]],Sales_Teams[Manager],Sales_Teams[Regional_Office])</f>
        <v>West</v>
      </c>
      <c r="E3379" t="s">
        <v>8953</v>
      </c>
      <c r="F3379" t="s">
        <v>72</v>
      </c>
      <c r="G3379" t="str">
        <f>IFERROR(_xlfn.XLOOKUP(Sales_Pipeline[[#This Row],[Account]],Accounts!$A$2:$A$86,Accounts!$F$2:$F$86),"")</f>
        <v>United States</v>
      </c>
      <c r="H3379" t="s">
        <v>57</v>
      </c>
      <c r="I3379" s="3">
        <v>42878</v>
      </c>
      <c r="J3379" s="3">
        <v>42886</v>
      </c>
      <c r="K3379" s="8" t="str">
        <f>IF(Sales_Pipeline[[#This Row],[Close_Date]]="","",TEXT(Sales_Pipeline[[#This Row],[Close_Date]],"ddd"))</f>
        <v>Wed</v>
      </c>
      <c r="L3379" s="8" t="str">
        <f>IF(Sales_Pipeline[[#This Row],[Close_Date]]="","",TEXT(Sales_Pipeline[[#This Row],[Close_Date]],"mmm"))</f>
        <v>May</v>
      </c>
      <c r="M3379" s="8" t="str">
        <f>IF(Sales_Pipeline[[#This Row],[Close_Date]]="","","Q"&amp;ROUNDUP(MONTH(Sales_Pipeline[[#This Row],[Close_Date]])/3,0))</f>
        <v>Q2</v>
      </c>
      <c r="N3379" s="2" cm="1">
        <f t="array" ref="N3379">IFERROR(_xlfn.IFS(Sales_Pipeline[[#This Row],[Deal_Stage]]="Won",_xlfn.XLOOKUP(Sales_Pipeline[[#This Row],[Product]],Products!$A$2:$A$8,Products!$C$2:$C$8),Sales_Pipeline[[#This Row],[Deal_Stage]]="Lost",_xlfn.XLOOKUP(Sales_Pipeline[[#This Row],[Product]],Products!$A$2:$A$8,Products!$C$2:$C$8)),"")</f>
        <v>4821</v>
      </c>
      <c r="O3379" s="2">
        <v>5212</v>
      </c>
    </row>
    <row r="3380" spans="1:15" x14ac:dyDescent="0.3">
      <c r="A3380" t="s">
        <v>3526</v>
      </c>
      <c r="B3380" t="s">
        <v>27</v>
      </c>
      <c r="C3380" t="str">
        <f>_xlfn.XLOOKUP(Sales_Pipeline[[#This Row],[Sales_Agent]],Sales_Teams[Sales_Agent],Sales_Teams[Manager])</f>
        <v>Rocco Neubert</v>
      </c>
      <c r="D3380" t="str">
        <f>_xlfn.XLOOKUP(Sales_Pipeline[[#This Row],[Manager]],Sales_Teams[Manager],Sales_Teams[Regional_Office])</f>
        <v>East</v>
      </c>
      <c r="E3380" t="s">
        <v>63</v>
      </c>
      <c r="F3380" t="s">
        <v>425</v>
      </c>
      <c r="G3380" t="str">
        <f>IFERROR(_xlfn.XLOOKUP(Sales_Pipeline[[#This Row],[Account]],Accounts!$A$2:$A$86,Accounts!$F$2:$F$86),"")</f>
        <v>United States</v>
      </c>
      <c r="H3380" t="s">
        <v>57</v>
      </c>
      <c r="I3380" s="3">
        <v>42879</v>
      </c>
      <c r="J3380" s="3">
        <v>43002</v>
      </c>
      <c r="K3380" s="8" t="str">
        <f>IF(Sales_Pipeline[[#This Row],[Close_Date]]="","",TEXT(Sales_Pipeline[[#This Row],[Close_Date]],"ddd"))</f>
        <v>Sun</v>
      </c>
      <c r="L3380" s="8" t="str">
        <f>IF(Sales_Pipeline[[#This Row],[Close_Date]]="","",TEXT(Sales_Pipeline[[#This Row],[Close_Date]],"mmm"))</f>
        <v>Sep</v>
      </c>
      <c r="M3380" s="8" t="str">
        <f>IF(Sales_Pipeline[[#This Row],[Close_Date]]="","","Q"&amp;ROUNDUP(MONTH(Sales_Pipeline[[#This Row],[Close_Date]])/3,0))</f>
        <v>Q3</v>
      </c>
      <c r="N3380" s="2" cm="1">
        <f t="array" ref="N3380">IFERROR(_xlfn.IFS(Sales_Pipeline[[#This Row],[Deal_Stage]]="Won",_xlfn.XLOOKUP(Sales_Pipeline[[#This Row],[Product]],Products!$A$2:$A$8,Products!$C$2:$C$8),Sales_Pipeline[[#This Row],[Deal_Stage]]="Lost",_xlfn.XLOOKUP(Sales_Pipeline[[#This Row],[Product]],Products!$A$2:$A$8,Products!$C$2:$C$8)),"")</f>
        <v>550</v>
      </c>
      <c r="O3380" s="2">
        <v>614</v>
      </c>
    </row>
    <row r="3381" spans="1:15" x14ac:dyDescent="0.3">
      <c r="A3381" t="s">
        <v>3527</v>
      </c>
      <c r="B3381" t="s">
        <v>27</v>
      </c>
      <c r="C3381" t="str">
        <f>_xlfn.XLOOKUP(Sales_Pipeline[[#This Row],[Sales_Agent]],Sales_Teams[Sales_Agent],Sales_Teams[Manager])</f>
        <v>Rocco Neubert</v>
      </c>
      <c r="D3381" t="str">
        <f>_xlfn.XLOOKUP(Sales_Pipeline[[#This Row],[Manager]],Sales_Teams[Manager],Sales_Teams[Regional_Office])</f>
        <v>East</v>
      </c>
      <c r="E3381" t="s">
        <v>84</v>
      </c>
      <c r="F3381" t="s">
        <v>209</v>
      </c>
      <c r="G3381" t="str">
        <f>IFERROR(_xlfn.XLOOKUP(Sales_Pipeline[[#This Row],[Account]],Accounts!$A$2:$A$86,Accounts!$F$2:$F$86),"")</f>
        <v>United States</v>
      </c>
      <c r="H3381" t="s">
        <v>57</v>
      </c>
      <c r="I3381" s="3">
        <v>42879</v>
      </c>
      <c r="J3381" s="3">
        <v>42991</v>
      </c>
      <c r="K3381" s="8" t="str">
        <f>IF(Sales_Pipeline[[#This Row],[Close_Date]]="","",TEXT(Sales_Pipeline[[#This Row],[Close_Date]],"ddd"))</f>
        <v>Wed</v>
      </c>
      <c r="L3381" s="8" t="str">
        <f>IF(Sales_Pipeline[[#This Row],[Close_Date]]="","",TEXT(Sales_Pipeline[[#This Row],[Close_Date]],"mmm"))</f>
        <v>Sep</v>
      </c>
      <c r="M3381" s="8" t="str">
        <f>IF(Sales_Pipeline[[#This Row],[Close_Date]]="","","Q"&amp;ROUNDUP(MONTH(Sales_Pipeline[[#This Row],[Close_Date]])/3,0))</f>
        <v>Q3</v>
      </c>
      <c r="N3381" s="2" cm="1">
        <f t="array" ref="N3381">IFERROR(_xlfn.IFS(Sales_Pipeline[[#This Row],[Deal_Stage]]="Won",_xlfn.XLOOKUP(Sales_Pipeline[[#This Row],[Product]],Products!$A$2:$A$8,Products!$C$2:$C$8),Sales_Pipeline[[#This Row],[Deal_Stage]]="Lost",_xlfn.XLOOKUP(Sales_Pipeline[[#This Row],[Product]],Products!$A$2:$A$8,Products!$C$2:$C$8)),"")</f>
        <v>5482</v>
      </c>
      <c r="O3381" s="2">
        <v>5778</v>
      </c>
    </row>
    <row r="3382" spans="1:15" x14ac:dyDescent="0.3">
      <c r="A3382" t="s">
        <v>3528</v>
      </c>
      <c r="B3382" t="s">
        <v>20</v>
      </c>
      <c r="C3382" t="str">
        <f>_xlfn.XLOOKUP(Sales_Pipeline[[#This Row],[Sales_Agent]],Sales_Teams[Sales_Agent],Sales_Teams[Manager])</f>
        <v>Cara Losch</v>
      </c>
      <c r="D3382" t="str">
        <f>_xlfn.XLOOKUP(Sales_Pipeline[[#This Row],[Manager]],Sales_Teams[Manager],Sales_Teams[Regional_Office])</f>
        <v>East</v>
      </c>
      <c r="E3382" t="s">
        <v>63</v>
      </c>
      <c r="F3382" t="s">
        <v>114</v>
      </c>
      <c r="G3382" t="str">
        <f>IFERROR(_xlfn.XLOOKUP(Sales_Pipeline[[#This Row],[Account]],Accounts!$A$2:$A$86,Accounts!$F$2:$F$86),"")</f>
        <v>United States</v>
      </c>
      <c r="H3382" t="s">
        <v>77</v>
      </c>
      <c r="I3382" s="3">
        <v>42879</v>
      </c>
      <c r="K3382" s="8" t="str">
        <f>IF(Sales_Pipeline[[#This Row],[Close_Date]]="","",TEXT(Sales_Pipeline[[#This Row],[Close_Date]],"ddd"))</f>
        <v/>
      </c>
      <c r="L3382" s="8" t="str">
        <f>IF(Sales_Pipeline[[#This Row],[Close_Date]]="","",TEXT(Sales_Pipeline[[#This Row],[Close_Date]],"mmm"))</f>
        <v/>
      </c>
      <c r="M3382" s="8" t="str">
        <f>IF(Sales_Pipeline[[#This Row],[Close_Date]]="","","Q"&amp;ROUNDUP(MONTH(Sales_Pipeline[[#This Row],[Close_Date]])/3,0))</f>
        <v/>
      </c>
      <c r="N3382" s="2" t="str" cm="1">
        <f t="array" ref="N3382">IFERROR(_xlfn.IFS(Sales_Pipeline[[#This Row],[Deal_Stage]]="Won",_xlfn.XLOOKUP(Sales_Pipeline[[#This Row],[Product]],Products!$A$2:$A$8,Products!$C$2:$C$8),Sales_Pipeline[[#This Row],[Deal_Stage]]="Lost",_xlfn.XLOOKUP(Sales_Pipeline[[#This Row],[Product]],Products!$A$2:$A$8,Products!$C$2:$C$8)),"")</f>
        <v/>
      </c>
      <c r="O3382" s="2">
        <v>0</v>
      </c>
    </row>
    <row r="3383" spans="1:15" x14ac:dyDescent="0.3">
      <c r="A3383" t="s">
        <v>3529</v>
      </c>
      <c r="B3383" t="s">
        <v>28</v>
      </c>
      <c r="C3383" t="str">
        <f>_xlfn.XLOOKUP(Sales_Pipeline[[#This Row],[Sales_Agent]],Sales_Teams[Sales_Agent],Sales_Teams[Manager])</f>
        <v>Rocco Neubert</v>
      </c>
      <c r="D3383" t="str">
        <f>_xlfn.XLOOKUP(Sales_Pipeline[[#This Row],[Manager]],Sales_Teams[Manager],Sales_Teams[Regional_Office])</f>
        <v>East</v>
      </c>
      <c r="E3383" t="s">
        <v>76</v>
      </c>
      <c r="F3383" t="s">
        <v>209</v>
      </c>
      <c r="G3383" t="str">
        <f>IFERROR(_xlfn.XLOOKUP(Sales_Pipeline[[#This Row],[Account]],Accounts!$A$2:$A$86,Accounts!$F$2:$F$86),"")</f>
        <v>United States</v>
      </c>
      <c r="H3383" t="s">
        <v>57</v>
      </c>
      <c r="I3383" s="3">
        <v>42879</v>
      </c>
      <c r="J3383" s="3">
        <v>42988</v>
      </c>
      <c r="K3383" s="8" t="str">
        <f>IF(Sales_Pipeline[[#This Row],[Close_Date]]="","",TEXT(Sales_Pipeline[[#This Row],[Close_Date]],"ddd"))</f>
        <v>Sun</v>
      </c>
      <c r="L3383" s="8" t="str">
        <f>IF(Sales_Pipeline[[#This Row],[Close_Date]]="","",TEXT(Sales_Pipeline[[#This Row],[Close_Date]],"mmm"))</f>
        <v>Sep</v>
      </c>
      <c r="M3383" s="8" t="str">
        <f>IF(Sales_Pipeline[[#This Row],[Close_Date]]="","","Q"&amp;ROUNDUP(MONTH(Sales_Pipeline[[#This Row],[Close_Date]])/3,0))</f>
        <v>Q3</v>
      </c>
      <c r="N3383" s="2" cm="1">
        <f t="array" ref="N3383">IFERROR(_xlfn.IFS(Sales_Pipeline[[#This Row],[Deal_Stage]]="Won",_xlfn.XLOOKUP(Sales_Pipeline[[#This Row],[Product]],Products!$A$2:$A$8,Products!$C$2:$C$8),Sales_Pipeline[[#This Row],[Deal_Stage]]="Lost",_xlfn.XLOOKUP(Sales_Pipeline[[#This Row],[Product]],Products!$A$2:$A$8,Products!$C$2:$C$8)),"")</f>
        <v>3393</v>
      </c>
      <c r="O3383" s="2">
        <v>3521</v>
      </c>
    </row>
    <row r="3384" spans="1:15" x14ac:dyDescent="0.3">
      <c r="A3384" t="s">
        <v>3530</v>
      </c>
      <c r="B3384" t="s">
        <v>38</v>
      </c>
      <c r="C3384" t="str">
        <f>_xlfn.XLOOKUP(Sales_Pipeline[[#This Row],[Sales_Agent]],Sales_Teams[Sales_Agent],Sales_Teams[Manager])</f>
        <v>Celia Rouche</v>
      </c>
      <c r="D3384" t="str">
        <f>_xlfn.XLOOKUP(Sales_Pipeline[[#This Row],[Manager]],Sales_Teams[Manager],Sales_Teams[Regional_Office])</f>
        <v>West</v>
      </c>
      <c r="E3384" t="s">
        <v>8953</v>
      </c>
      <c r="G3384" t="str">
        <f>IFERROR(_xlfn.XLOOKUP(Sales_Pipeline[[#This Row],[Account]],Accounts!$A$2:$A$86,Accounts!$F$2:$F$86),"")</f>
        <v/>
      </c>
      <c r="H3384" t="s">
        <v>77</v>
      </c>
      <c r="I3384" s="3">
        <v>42879</v>
      </c>
      <c r="K3384" s="8" t="str">
        <f>IF(Sales_Pipeline[[#This Row],[Close_Date]]="","",TEXT(Sales_Pipeline[[#This Row],[Close_Date]],"ddd"))</f>
        <v/>
      </c>
      <c r="L3384" s="8" t="str">
        <f>IF(Sales_Pipeline[[#This Row],[Close_Date]]="","",TEXT(Sales_Pipeline[[#This Row],[Close_Date]],"mmm"))</f>
        <v/>
      </c>
      <c r="M3384" s="8" t="str">
        <f>IF(Sales_Pipeline[[#This Row],[Close_Date]]="","","Q"&amp;ROUNDUP(MONTH(Sales_Pipeline[[#This Row],[Close_Date]])/3,0))</f>
        <v/>
      </c>
      <c r="N3384" s="2" t="str" cm="1">
        <f t="array" ref="N3384">IFERROR(_xlfn.IFS(Sales_Pipeline[[#This Row],[Deal_Stage]]="Won",_xlfn.XLOOKUP(Sales_Pipeline[[#This Row],[Product]],Products!$A$2:$A$8,Products!$C$2:$C$8),Sales_Pipeline[[#This Row],[Deal_Stage]]="Lost",_xlfn.XLOOKUP(Sales_Pipeline[[#This Row],[Product]],Products!$A$2:$A$8,Products!$C$2:$C$8)),"")</f>
        <v/>
      </c>
      <c r="O3384" s="2">
        <v>0</v>
      </c>
    </row>
    <row r="3385" spans="1:15" x14ac:dyDescent="0.3">
      <c r="A3385" t="s">
        <v>3531</v>
      </c>
      <c r="B3385" t="s">
        <v>22</v>
      </c>
      <c r="C3385" t="str">
        <f>_xlfn.XLOOKUP(Sales_Pipeline[[#This Row],[Sales_Agent]],Sales_Teams[Sales_Agent],Sales_Teams[Manager])</f>
        <v>Cara Losch</v>
      </c>
      <c r="D3385" t="str">
        <f>_xlfn.XLOOKUP(Sales_Pipeline[[#This Row],[Manager]],Sales_Teams[Manager],Sales_Teams[Regional_Office])</f>
        <v>East</v>
      </c>
      <c r="E3385" t="s">
        <v>84</v>
      </c>
      <c r="F3385" t="s">
        <v>196</v>
      </c>
      <c r="G3385" t="str">
        <f>IFERROR(_xlfn.XLOOKUP(Sales_Pipeline[[#This Row],[Account]],Accounts!$A$2:$A$86,Accounts!$F$2:$F$86),"")</f>
        <v>United States</v>
      </c>
      <c r="H3385" t="s">
        <v>82</v>
      </c>
      <c r="I3385" s="3">
        <v>42879</v>
      </c>
      <c r="J3385" s="3">
        <v>42999</v>
      </c>
      <c r="K3385" s="8" t="str">
        <f>IF(Sales_Pipeline[[#This Row],[Close_Date]]="","",TEXT(Sales_Pipeline[[#This Row],[Close_Date]],"ddd"))</f>
        <v>Thu</v>
      </c>
      <c r="L3385" s="8" t="str">
        <f>IF(Sales_Pipeline[[#This Row],[Close_Date]]="","",TEXT(Sales_Pipeline[[#This Row],[Close_Date]],"mmm"))</f>
        <v>Sep</v>
      </c>
      <c r="M3385" s="8" t="str">
        <f>IF(Sales_Pipeline[[#This Row],[Close_Date]]="","","Q"&amp;ROUNDUP(MONTH(Sales_Pipeline[[#This Row],[Close_Date]])/3,0))</f>
        <v>Q3</v>
      </c>
      <c r="N3385" s="2" cm="1">
        <f t="array" ref="N3385">IFERROR(_xlfn.IFS(Sales_Pipeline[[#This Row],[Deal_Stage]]="Won",_xlfn.XLOOKUP(Sales_Pipeline[[#This Row],[Product]],Products!$A$2:$A$8,Products!$C$2:$C$8),Sales_Pipeline[[#This Row],[Deal_Stage]]="Lost",_xlfn.XLOOKUP(Sales_Pipeline[[#This Row],[Product]],Products!$A$2:$A$8,Products!$C$2:$C$8)),"")</f>
        <v>5482</v>
      </c>
      <c r="O3385" s="2">
        <v>0</v>
      </c>
    </row>
    <row r="3386" spans="1:15" x14ac:dyDescent="0.3">
      <c r="A3386" t="s">
        <v>3532</v>
      </c>
      <c r="B3386" t="s">
        <v>13</v>
      </c>
      <c r="C3386" t="str">
        <f>_xlfn.XLOOKUP(Sales_Pipeline[[#This Row],[Sales_Agent]],Sales_Teams[Sales_Agent],Sales_Teams[Manager])</f>
        <v>Melvin Marxen</v>
      </c>
      <c r="D3386" t="str">
        <f>_xlfn.XLOOKUP(Sales_Pipeline[[#This Row],[Manager]],Sales_Teams[Manager],Sales_Teams[Regional_Office])</f>
        <v>Central</v>
      </c>
      <c r="E3386" t="s">
        <v>8953</v>
      </c>
      <c r="F3386" t="s">
        <v>147</v>
      </c>
      <c r="G3386" t="str">
        <f>IFERROR(_xlfn.XLOOKUP(Sales_Pipeline[[#This Row],[Account]],Accounts!$A$2:$A$86,Accounts!$F$2:$F$86),"")</f>
        <v>United States</v>
      </c>
      <c r="H3386" t="s">
        <v>57</v>
      </c>
      <c r="I3386" s="3">
        <v>42879</v>
      </c>
      <c r="J3386" s="3">
        <v>42953</v>
      </c>
      <c r="K3386" s="8" t="str">
        <f>IF(Sales_Pipeline[[#This Row],[Close_Date]]="","",TEXT(Sales_Pipeline[[#This Row],[Close_Date]],"ddd"))</f>
        <v>Sun</v>
      </c>
      <c r="L3386" s="8" t="str">
        <f>IF(Sales_Pipeline[[#This Row],[Close_Date]]="","",TEXT(Sales_Pipeline[[#This Row],[Close_Date]],"mmm"))</f>
        <v>Aug</v>
      </c>
      <c r="M3386" s="8" t="str">
        <f>IF(Sales_Pipeline[[#This Row],[Close_Date]]="","","Q"&amp;ROUNDUP(MONTH(Sales_Pipeline[[#This Row],[Close_Date]])/3,0))</f>
        <v>Q3</v>
      </c>
      <c r="N3386" s="2" cm="1">
        <f t="array" ref="N3386">IFERROR(_xlfn.IFS(Sales_Pipeline[[#This Row],[Deal_Stage]]="Won",_xlfn.XLOOKUP(Sales_Pipeline[[#This Row],[Product]],Products!$A$2:$A$8,Products!$C$2:$C$8),Sales_Pipeline[[#This Row],[Deal_Stage]]="Lost",_xlfn.XLOOKUP(Sales_Pipeline[[#This Row],[Product]],Products!$A$2:$A$8,Products!$C$2:$C$8)),"")</f>
        <v>4821</v>
      </c>
      <c r="O3386" s="2">
        <v>5109</v>
      </c>
    </row>
    <row r="3387" spans="1:15" x14ac:dyDescent="0.3">
      <c r="A3387" t="s">
        <v>3533</v>
      </c>
      <c r="B3387" t="s">
        <v>40</v>
      </c>
      <c r="C3387" t="str">
        <f>_xlfn.XLOOKUP(Sales_Pipeline[[#This Row],[Sales_Agent]],Sales_Teams[Sales_Agent],Sales_Teams[Manager])</f>
        <v>Summer Sewald</v>
      </c>
      <c r="D3387" t="str">
        <f>_xlfn.XLOOKUP(Sales_Pipeline[[#This Row],[Manager]],Sales_Teams[Manager],Sales_Teams[Regional_Office])</f>
        <v>West</v>
      </c>
      <c r="E3387" t="s">
        <v>84</v>
      </c>
      <c r="G3387" t="str">
        <f>IFERROR(_xlfn.XLOOKUP(Sales_Pipeline[[#This Row],[Account]],Accounts!$A$2:$A$86,Accounts!$F$2:$F$86),"")</f>
        <v/>
      </c>
      <c r="H3387" t="s">
        <v>77</v>
      </c>
      <c r="I3387" s="3">
        <v>42879</v>
      </c>
      <c r="K3387" s="8" t="str">
        <f>IF(Sales_Pipeline[[#This Row],[Close_Date]]="","",TEXT(Sales_Pipeline[[#This Row],[Close_Date]],"ddd"))</f>
        <v/>
      </c>
      <c r="L3387" s="8" t="str">
        <f>IF(Sales_Pipeline[[#This Row],[Close_Date]]="","",TEXT(Sales_Pipeline[[#This Row],[Close_Date]],"mmm"))</f>
        <v/>
      </c>
      <c r="M3387" s="8" t="str">
        <f>IF(Sales_Pipeline[[#This Row],[Close_Date]]="","","Q"&amp;ROUNDUP(MONTH(Sales_Pipeline[[#This Row],[Close_Date]])/3,0))</f>
        <v/>
      </c>
      <c r="N3387" s="2" t="str" cm="1">
        <f t="array" ref="N3387">IFERROR(_xlfn.IFS(Sales_Pipeline[[#This Row],[Deal_Stage]]="Won",_xlfn.XLOOKUP(Sales_Pipeline[[#This Row],[Product]],Products!$A$2:$A$8,Products!$C$2:$C$8),Sales_Pipeline[[#This Row],[Deal_Stage]]="Lost",_xlfn.XLOOKUP(Sales_Pipeline[[#This Row],[Product]],Products!$A$2:$A$8,Products!$C$2:$C$8)),"")</f>
        <v/>
      </c>
      <c r="O3387" s="2">
        <v>0</v>
      </c>
    </row>
    <row r="3388" spans="1:15" x14ac:dyDescent="0.3">
      <c r="A3388" t="s">
        <v>3534</v>
      </c>
      <c r="B3388" t="s">
        <v>40</v>
      </c>
      <c r="C3388" t="str">
        <f>_xlfn.XLOOKUP(Sales_Pipeline[[#This Row],[Sales_Agent]],Sales_Teams[Sales_Agent],Sales_Teams[Manager])</f>
        <v>Summer Sewald</v>
      </c>
      <c r="D3388" t="str">
        <f>_xlfn.XLOOKUP(Sales_Pipeline[[#This Row],[Manager]],Sales_Teams[Manager],Sales_Teams[Regional_Office])</f>
        <v>West</v>
      </c>
      <c r="E3388" t="s">
        <v>63</v>
      </c>
      <c r="F3388" t="s">
        <v>240</v>
      </c>
      <c r="G3388" t="str">
        <f>IFERROR(_xlfn.XLOOKUP(Sales_Pipeline[[#This Row],[Account]],Accounts!$A$2:$A$86,Accounts!$F$2:$F$86),"")</f>
        <v>United States</v>
      </c>
      <c r="H3388" t="s">
        <v>82</v>
      </c>
      <c r="I3388" s="3">
        <v>42879</v>
      </c>
      <c r="J3388" s="3">
        <v>42906</v>
      </c>
      <c r="K3388" s="8" t="str">
        <f>IF(Sales_Pipeline[[#This Row],[Close_Date]]="","",TEXT(Sales_Pipeline[[#This Row],[Close_Date]],"ddd"))</f>
        <v>Tue</v>
      </c>
      <c r="L3388" s="8" t="str">
        <f>IF(Sales_Pipeline[[#This Row],[Close_Date]]="","",TEXT(Sales_Pipeline[[#This Row],[Close_Date]],"mmm"))</f>
        <v>Jun</v>
      </c>
      <c r="M3388" s="8" t="str">
        <f>IF(Sales_Pipeline[[#This Row],[Close_Date]]="","","Q"&amp;ROUNDUP(MONTH(Sales_Pipeline[[#This Row],[Close_Date]])/3,0))</f>
        <v>Q2</v>
      </c>
      <c r="N3388" s="2" cm="1">
        <f t="array" ref="N3388">IFERROR(_xlfn.IFS(Sales_Pipeline[[#This Row],[Deal_Stage]]="Won",_xlfn.XLOOKUP(Sales_Pipeline[[#This Row],[Product]],Products!$A$2:$A$8,Products!$C$2:$C$8),Sales_Pipeline[[#This Row],[Deal_Stage]]="Lost",_xlfn.XLOOKUP(Sales_Pipeline[[#This Row],[Product]],Products!$A$2:$A$8,Products!$C$2:$C$8)),"")</f>
        <v>550</v>
      </c>
      <c r="O3388" s="2">
        <v>0</v>
      </c>
    </row>
    <row r="3389" spans="1:15" x14ac:dyDescent="0.3">
      <c r="A3389" t="s">
        <v>3535</v>
      </c>
      <c r="B3389" t="s">
        <v>40</v>
      </c>
      <c r="C3389" t="str">
        <f>_xlfn.XLOOKUP(Sales_Pipeline[[#This Row],[Sales_Agent]],Sales_Teams[Sales_Agent],Sales_Teams[Manager])</f>
        <v>Summer Sewald</v>
      </c>
      <c r="D3389" t="str">
        <f>_xlfn.XLOOKUP(Sales_Pipeline[[#This Row],[Manager]],Sales_Teams[Manager],Sales_Teams[Regional_Office])</f>
        <v>West</v>
      </c>
      <c r="E3389" t="s">
        <v>84</v>
      </c>
      <c r="F3389" t="s">
        <v>201</v>
      </c>
      <c r="G3389" t="str">
        <f>IFERROR(_xlfn.XLOOKUP(Sales_Pipeline[[#This Row],[Account]],Accounts!$A$2:$A$86,Accounts!$F$2:$F$86),"")</f>
        <v>United States</v>
      </c>
      <c r="H3389" t="s">
        <v>57</v>
      </c>
      <c r="I3389" s="3">
        <v>42879</v>
      </c>
      <c r="J3389" s="3">
        <v>42996</v>
      </c>
      <c r="K3389" s="8" t="str">
        <f>IF(Sales_Pipeline[[#This Row],[Close_Date]]="","",TEXT(Sales_Pipeline[[#This Row],[Close_Date]],"ddd"))</f>
        <v>Mon</v>
      </c>
      <c r="L3389" s="8" t="str">
        <f>IF(Sales_Pipeline[[#This Row],[Close_Date]]="","",TEXT(Sales_Pipeline[[#This Row],[Close_Date]],"mmm"))</f>
        <v>Sep</v>
      </c>
      <c r="M3389" s="8" t="str">
        <f>IF(Sales_Pipeline[[#This Row],[Close_Date]]="","","Q"&amp;ROUNDUP(MONTH(Sales_Pipeline[[#This Row],[Close_Date]])/3,0))</f>
        <v>Q3</v>
      </c>
      <c r="N3389" s="2" cm="1">
        <f t="array" ref="N3389">IFERROR(_xlfn.IFS(Sales_Pipeline[[#This Row],[Deal_Stage]]="Won",_xlfn.XLOOKUP(Sales_Pipeline[[#This Row],[Product]],Products!$A$2:$A$8,Products!$C$2:$C$8),Sales_Pipeline[[#This Row],[Deal_Stage]]="Lost",_xlfn.XLOOKUP(Sales_Pipeline[[#This Row],[Product]],Products!$A$2:$A$8,Products!$C$2:$C$8)),"")</f>
        <v>5482</v>
      </c>
      <c r="O3389" s="2">
        <v>5190</v>
      </c>
    </row>
    <row r="3390" spans="1:15" x14ac:dyDescent="0.3">
      <c r="A3390" t="s">
        <v>3536</v>
      </c>
      <c r="B3390" t="s">
        <v>42</v>
      </c>
      <c r="C3390" t="str">
        <f>_xlfn.XLOOKUP(Sales_Pipeline[[#This Row],[Sales_Agent]],Sales_Teams[Sales_Agent],Sales_Teams[Manager])</f>
        <v>Summer Sewald</v>
      </c>
      <c r="D3390" t="str">
        <f>_xlfn.XLOOKUP(Sales_Pipeline[[#This Row],[Manager]],Sales_Teams[Manager],Sales_Teams[Regional_Office])</f>
        <v>West</v>
      </c>
      <c r="E3390" t="s">
        <v>63</v>
      </c>
      <c r="F3390" t="s">
        <v>92</v>
      </c>
      <c r="G3390" t="str">
        <f>IFERROR(_xlfn.XLOOKUP(Sales_Pipeline[[#This Row],[Account]],Accounts!$A$2:$A$86,Accounts!$F$2:$F$86),"")</f>
        <v>United States</v>
      </c>
      <c r="H3390" t="s">
        <v>82</v>
      </c>
      <c r="I3390" s="3">
        <v>42879</v>
      </c>
      <c r="J3390" s="3">
        <v>42969</v>
      </c>
      <c r="K3390" s="8" t="str">
        <f>IF(Sales_Pipeline[[#This Row],[Close_Date]]="","",TEXT(Sales_Pipeline[[#This Row],[Close_Date]],"ddd"))</f>
        <v>Tue</v>
      </c>
      <c r="L3390" s="8" t="str">
        <f>IF(Sales_Pipeline[[#This Row],[Close_Date]]="","",TEXT(Sales_Pipeline[[#This Row],[Close_Date]],"mmm"))</f>
        <v>Aug</v>
      </c>
      <c r="M3390" s="8" t="str">
        <f>IF(Sales_Pipeline[[#This Row],[Close_Date]]="","","Q"&amp;ROUNDUP(MONTH(Sales_Pipeline[[#This Row],[Close_Date]])/3,0))</f>
        <v>Q3</v>
      </c>
      <c r="N3390" s="2" cm="1">
        <f t="array" ref="N3390">IFERROR(_xlfn.IFS(Sales_Pipeline[[#This Row],[Deal_Stage]]="Won",_xlfn.XLOOKUP(Sales_Pipeline[[#This Row],[Product]],Products!$A$2:$A$8,Products!$C$2:$C$8),Sales_Pipeline[[#This Row],[Deal_Stage]]="Lost",_xlfn.XLOOKUP(Sales_Pipeline[[#This Row],[Product]],Products!$A$2:$A$8,Products!$C$2:$C$8)),"")</f>
        <v>550</v>
      </c>
      <c r="O3390" s="2">
        <v>0</v>
      </c>
    </row>
    <row r="3391" spans="1:15" x14ac:dyDescent="0.3">
      <c r="A3391" t="s">
        <v>3537</v>
      </c>
      <c r="B3391" t="s">
        <v>42</v>
      </c>
      <c r="C3391" t="str">
        <f>_xlfn.XLOOKUP(Sales_Pipeline[[#This Row],[Sales_Agent]],Sales_Teams[Sales_Agent],Sales_Teams[Manager])</f>
        <v>Summer Sewald</v>
      </c>
      <c r="D3391" t="str">
        <f>_xlfn.XLOOKUP(Sales_Pipeline[[#This Row],[Manager]],Sales_Teams[Manager],Sales_Teams[Regional_Office])</f>
        <v>West</v>
      </c>
      <c r="E3391" t="s">
        <v>8953</v>
      </c>
      <c r="F3391" t="s">
        <v>107</v>
      </c>
      <c r="G3391" t="str">
        <f>IFERROR(_xlfn.XLOOKUP(Sales_Pipeline[[#This Row],[Account]],Accounts!$A$2:$A$86,Accounts!$F$2:$F$86),"")</f>
        <v>United States</v>
      </c>
      <c r="H3391" t="s">
        <v>82</v>
      </c>
      <c r="I3391" s="3">
        <v>42879</v>
      </c>
      <c r="J3391" s="3">
        <v>42960</v>
      </c>
      <c r="K3391" s="8" t="str">
        <f>IF(Sales_Pipeline[[#This Row],[Close_Date]]="","",TEXT(Sales_Pipeline[[#This Row],[Close_Date]],"ddd"))</f>
        <v>Sun</v>
      </c>
      <c r="L3391" s="8" t="str">
        <f>IF(Sales_Pipeline[[#This Row],[Close_Date]]="","",TEXT(Sales_Pipeline[[#This Row],[Close_Date]],"mmm"))</f>
        <v>Aug</v>
      </c>
      <c r="M3391" s="8" t="str">
        <f>IF(Sales_Pipeline[[#This Row],[Close_Date]]="","","Q"&amp;ROUNDUP(MONTH(Sales_Pipeline[[#This Row],[Close_Date]])/3,0))</f>
        <v>Q3</v>
      </c>
      <c r="N3391" s="2" cm="1">
        <f t="array" ref="N3391">IFERROR(_xlfn.IFS(Sales_Pipeline[[#This Row],[Deal_Stage]]="Won",_xlfn.XLOOKUP(Sales_Pipeline[[#This Row],[Product]],Products!$A$2:$A$8,Products!$C$2:$C$8),Sales_Pipeline[[#This Row],[Deal_Stage]]="Lost",_xlfn.XLOOKUP(Sales_Pipeline[[#This Row],[Product]],Products!$A$2:$A$8,Products!$C$2:$C$8)),"")</f>
        <v>4821</v>
      </c>
      <c r="O3391" s="2">
        <v>0</v>
      </c>
    </row>
    <row r="3392" spans="1:15" x14ac:dyDescent="0.3">
      <c r="A3392" t="s">
        <v>3538</v>
      </c>
      <c r="B3392" t="s">
        <v>8</v>
      </c>
      <c r="C3392" t="str">
        <f>_xlfn.XLOOKUP(Sales_Pipeline[[#This Row],[Sales_Agent]],Sales_Teams[Sales_Agent],Sales_Teams[Manager])</f>
        <v>Dustin Brinkmann</v>
      </c>
      <c r="D3392" t="str">
        <f>_xlfn.XLOOKUP(Sales_Pipeline[[#This Row],[Manager]],Sales_Teams[Manager],Sales_Teams[Regional_Office])</f>
        <v>Central</v>
      </c>
      <c r="E3392" t="s">
        <v>76</v>
      </c>
      <c r="F3392" t="s">
        <v>214</v>
      </c>
      <c r="G3392" t="str">
        <f>IFERROR(_xlfn.XLOOKUP(Sales_Pipeline[[#This Row],[Account]],Accounts!$A$2:$A$86,Accounts!$F$2:$F$86),"")</f>
        <v>United States</v>
      </c>
      <c r="H3392" t="s">
        <v>82</v>
      </c>
      <c r="I3392" s="3">
        <v>42879</v>
      </c>
      <c r="J3392" s="3">
        <v>42961</v>
      </c>
      <c r="K3392" s="8" t="str">
        <f>IF(Sales_Pipeline[[#This Row],[Close_Date]]="","",TEXT(Sales_Pipeline[[#This Row],[Close_Date]],"ddd"))</f>
        <v>Mon</v>
      </c>
      <c r="L3392" s="8" t="str">
        <f>IF(Sales_Pipeline[[#This Row],[Close_Date]]="","",TEXT(Sales_Pipeline[[#This Row],[Close_Date]],"mmm"))</f>
        <v>Aug</v>
      </c>
      <c r="M3392" s="8" t="str">
        <f>IF(Sales_Pipeline[[#This Row],[Close_Date]]="","","Q"&amp;ROUNDUP(MONTH(Sales_Pipeline[[#This Row],[Close_Date]])/3,0))</f>
        <v>Q3</v>
      </c>
      <c r="N3392" s="2" cm="1">
        <f t="array" ref="N3392">IFERROR(_xlfn.IFS(Sales_Pipeline[[#This Row],[Deal_Stage]]="Won",_xlfn.XLOOKUP(Sales_Pipeline[[#This Row],[Product]],Products!$A$2:$A$8,Products!$C$2:$C$8),Sales_Pipeline[[#This Row],[Deal_Stage]]="Lost",_xlfn.XLOOKUP(Sales_Pipeline[[#This Row],[Product]],Products!$A$2:$A$8,Products!$C$2:$C$8)),"")</f>
        <v>3393</v>
      </c>
      <c r="O3392" s="2">
        <v>0</v>
      </c>
    </row>
    <row r="3393" spans="1:15" x14ac:dyDescent="0.3">
      <c r="A3393" t="s">
        <v>3539</v>
      </c>
      <c r="B3393" t="s">
        <v>37</v>
      </c>
      <c r="C3393" t="str">
        <f>_xlfn.XLOOKUP(Sales_Pipeline[[#This Row],[Sales_Agent]],Sales_Teams[Sales_Agent],Sales_Teams[Manager])</f>
        <v>Celia Rouche</v>
      </c>
      <c r="D3393" t="str">
        <f>_xlfn.XLOOKUP(Sales_Pipeline[[#This Row],[Manager]],Sales_Teams[Manager],Sales_Teams[Regional_Office])</f>
        <v>West</v>
      </c>
      <c r="E3393" t="s">
        <v>76</v>
      </c>
      <c r="F3393" t="s">
        <v>177</v>
      </c>
      <c r="G3393" t="str">
        <f>IFERROR(_xlfn.XLOOKUP(Sales_Pipeline[[#This Row],[Account]],Accounts!$A$2:$A$86,Accounts!$F$2:$F$86),"")</f>
        <v>United States</v>
      </c>
      <c r="H3393" t="s">
        <v>77</v>
      </c>
      <c r="I3393" s="3">
        <v>42879</v>
      </c>
      <c r="K3393" s="8" t="str">
        <f>IF(Sales_Pipeline[[#This Row],[Close_Date]]="","",TEXT(Sales_Pipeline[[#This Row],[Close_Date]],"ddd"))</f>
        <v/>
      </c>
      <c r="L3393" s="8" t="str">
        <f>IF(Sales_Pipeline[[#This Row],[Close_Date]]="","",TEXT(Sales_Pipeline[[#This Row],[Close_Date]],"mmm"))</f>
        <v/>
      </c>
      <c r="M3393" s="8" t="str">
        <f>IF(Sales_Pipeline[[#This Row],[Close_Date]]="","","Q"&amp;ROUNDUP(MONTH(Sales_Pipeline[[#This Row],[Close_Date]])/3,0))</f>
        <v/>
      </c>
      <c r="N3393" s="2" t="str" cm="1">
        <f t="array" ref="N3393">IFERROR(_xlfn.IFS(Sales_Pipeline[[#This Row],[Deal_Stage]]="Won",_xlfn.XLOOKUP(Sales_Pipeline[[#This Row],[Product]],Products!$A$2:$A$8,Products!$C$2:$C$8),Sales_Pipeline[[#This Row],[Deal_Stage]]="Lost",_xlfn.XLOOKUP(Sales_Pipeline[[#This Row],[Product]],Products!$A$2:$A$8,Products!$C$2:$C$8)),"")</f>
        <v/>
      </c>
      <c r="O3393" s="2">
        <v>0</v>
      </c>
    </row>
    <row r="3394" spans="1:15" x14ac:dyDescent="0.3">
      <c r="A3394" t="s">
        <v>3540</v>
      </c>
      <c r="B3394" t="s">
        <v>45</v>
      </c>
      <c r="C3394" t="str">
        <f>_xlfn.XLOOKUP(Sales_Pipeline[[#This Row],[Sales_Agent]],Sales_Teams[Sales_Agent],Sales_Teams[Manager])</f>
        <v>Summer Sewald</v>
      </c>
      <c r="D3394" t="str">
        <f>_xlfn.XLOOKUP(Sales_Pipeline[[#This Row],[Manager]],Sales_Teams[Manager],Sales_Teams[Regional_Office])</f>
        <v>West</v>
      </c>
      <c r="E3394" t="s">
        <v>61</v>
      </c>
      <c r="G3394" t="str">
        <f>IFERROR(_xlfn.XLOOKUP(Sales_Pipeline[[#This Row],[Account]],Accounts!$A$2:$A$86,Accounts!$F$2:$F$86),"")</f>
        <v/>
      </c>
      <c r="H3394" t="s">
        <v>77</v>
      </c>
      <c r="I3394" s="3">
        <v>42879</v>
      </c>
      <c r="K3394" s="8" t="str">
        <f>IF(Sales_Pipeline[[#This Row],[Close_Date]]="","",TEXT(Sales_Pipeline[[#This Row],[Close_Date]],"ddd"))</f>
        <v/>
      </c>
      <c r="L3394" s="8" t="str">
        <f>IF(Sales_Pipeline[[#This Row],[Close_Date]]="","",TEXT(Sales_Pipeline[[#This Row],[Close_Date]],"mmm"))</f>
        <v/>
      </c>
      <c r="M3394" s="8" t="str">
        <f>IF(Sales_Pipeline[[#This Row],[Close_Date]]="","","Q"&amp;ROUNDUP(MONTH(Sales_Pipeline[[#This Row],[Close_Date]])/3,0))</f>
        <v/>
      </c>
      <c r="N3394" s="2" t="str" cm="1">
        <f t="array" ref="N3394">IFERROR(_xlfn.IFS(Sales_Pipeline[[#This Row],[Deal_Stage]]="Won",_xlfn.XLOOKUP(Sales_Pipeline[[#This Row],[Product]],Products!$A$2:$A$8,Products!$C$2:$C$8),Sales_Pipeline[[#This Row],[Deal_Stage]]="Lost",_xlfn.XLOOKUP(Sales_Pipeline[[#This Row],[Product]],Products!$A$2:$A$8,Products!$C$2:$C$8)),"")</f>
        <v/>
      </c>
      <c r="O3394" s="2">
        <v>0</v>
      </c>
    </row>
    <row r="3395" spans="1:15" x14ac:dyDescent="0.3">
      <c r="A3395" t="s">
        <v>3541</v>
      </c>
      <c r="B3395" t="s">
        <v>45</v>
      </c>
      <c r="C3395" t="str">
        <f>_xlfn.XLOOKUP(Sales_Pipeline[[#This Row],[Sales_Agent]],Sales_Teams[Sales_Agent],Sales_Teams[Manager])</f>
        <v>Summer Sewald</v>
      </c>
      <c r="D3395" t="str">
        <f>_xlfn.XLOOKUP(Sales_Pipeline[[#This Row],[Manager]],Sales_Teams[Manager],Sales_Teams[Regional_Office])</f>
        <v>West</v>
      </c>
      <c r="E3395" t="s">
        <v>55</v>
      </c>
      <c r="F3395" t="s">
        <v>166</v>
      </c>
      <c r="G3395" t="str">
        <f>IFERROR(_xlfn.XLOOKUP(Sales_Pipeline[[#This Row],[Account]],Accounts!$A$2:$A$86,Accounts!$F$2:$F$86),"")</f>
        <v>United States</v>
      </c>
      <c r="H3395" t="s">
        <v>57</v>
      </c>
      <c r="I3395" s="3">
        <v>42879</v>
      </c>
      <c r="J3395" s="3">
        <v>43005</v>
      </c>
      <c r="K3395" s="8" t="str">
        <f>IF(Sales_Pipeline[[#This Row],[Close_Date]]="","",TEXT(Sales_Pipeline[[#This Row],[Close_Date]],"ddd"))</f>
        <v>Wed</v>
      </c>
      <c r="L3395" s="8" t="str">
        <f>IF(Sales_Pipeline[[#This Row],[Close_Date]]="","",TEXT(Sales_Pipeline[[#This Row],[Close_Date]],"mmm"))</f>
        <v>Sep</v>
      </c>
      <c r="M3395" s="8" t="str">
        <f>IF(Sales_Pipeline[[#This Row],[Close_Date]]="","","Q"&amp;ROUNDUP(MONTH(Sales_Pipeline[[#This Row],[Close_Date]])/3,0))</f>
        <v>Q3</v>
      </c>
      <c r="N3395" s="2" cm="1">
        <f t="array" ref="N3395">IFERROR(_xlfn.IFS(Sales_Pipeline[[#This Row],[Deal_Stage]]="Won",_xlfn.XLOOKUP(Sales_Pipeline[[#This Row],[Product]],Products!$A$2:$A$8,Products!$C$2:$C$8),Sales_Pipeline[[#This Row],[Deal_Stage]]="Lost",_xlfn.XLOOKUP(Sales_Pipeline[[#This Row],[Product]],Products!$A$2:$A$8,Products!$C$2:$C$8)),"")</f>
        <v>1096</v>
      </c>
      <c r="O3395" s="2">
        <v>940</v>
      </c>
    </row>
    <row r="3396" spans="1:15" x14ac:dyDescent="0.3">
      <c r="A3396" t="s">
        <v>3542</v>
      </c>
      <c r="B3396" t="s">
        <v>14</v>
      </c>
      <c r="C3396" t="str">
        <f>_xlfn.XLOOKUP(Sales_Pipeline[[#This Row],[Sales_Agent]],Sales_Teams[Sales_Agent],Sales_Teams[Manager])</f>
        <v>Melvin Marxen</v>
      </c>
      <c r="D3396" t="str">
        <f>_xlfn.XLOOKUP(Sales_Pipeline[[#This Row],[Manager]],Sales_Teams[Manager],Sales_Teams[Regional_Office])</f>
        <v>Central</v>
      </c>
      <c r="E3396" t="s">
        <v>8953</v>
      </c>
      <c r="F3396" t="s">
        <v>118</v>
      </c>
      <c r="G3396" t="str">
        <f>IFERROR(_xlfn.XLOOKUP(Sales_Pipeline[[#This Row],[Account]],Accounts!$A$2:$A$86,Accounts!$F$2:$F$86),"")</f>
        <v>United States</v>
      </c>
      <c r="H3396" t="s">
        <v>82</v>
      </c>
      <c r="I3396" s="3">
        <v>42879</v>
      </c>
      <c r="J3396" s="3">
        <v>42973</v>
      </c>
      <c r="K3396" s="8" t="str">
        <f>IF(Sales_Pipeline[[#This Row],[Close_Date]]="","",TEXT(Sales_Pipeline[[#This Row],[Close_Date]],"ddd"))</f>
        <v>Sat</v>
      </c>
      <c r="L3396" s="8" t="str">
        <f>IF(Sales_Pipeline[[#This Row],[Close_Date]]="","",TEXT(Sales_Pipeline[[#This Row],[Close_Date]],"mmm"))</f>
        <v>Aug</v>
      </c>
      <c r="M3396" s="8" t="str">
        <f>IF(Sales_Pipeline[[#This Row],[Close_Date]]="","","Q"&amp;ROUNDUP(MONTH(Sales_Pipeline[[#This Row],[Close_Date]])/3,0))</f>
        <v>Q3</v>
      </c>
      <c r="N3396" s="2" cm="1">
        <f t="array" ref="N3396">IFERROR(_xlfn.IFS(Sales_Pipeline[[#This Row],[Deal_Stage]]="Won",_xlfn.XLOOKUP(Sales_Pipeline[[#This Row],[Product]],Products!$A$2:$A$8,Products!$C$2:$C$8),Sales_Pipeline[[#This Row],[Deal_Stage]]="Lost",_xlfn.XLOOKUP(Sales_Pipeline[[#This Row],[Product]],Products!$A$2:$A$8,Products!$C$2:$C$8)),"")</f>
        <v>4821</v>
      </c>
      <c r="O3396" s="2">
        <v>0</v>
      </c>
    </row>
    <row r="3397" spans="1:15" x14ac:dyDescent="0.3">
      <c r="A3397" t="s">
        <v>3543</v>
      </c>
      <c r="B3397" t="s">
        <v>35</v>
      </c>
      <c r="C3397" t="str">
        <f>_xlfn.XLOOKUP(Sales_Pipeline[[#This Row],[Sales_Agent]],Sales_Teams[Sales_Agent],Sales_Teams[Manager])</f>
        <v>Celia Rouche</v>
      </c>
      <c r="D3397" t="str">
        <f>_xlfn.XLOOKUP(Sales_Pipeline[[#This Row],[Manager]],Sales_Teams[Manager],Sales_Teams[Regional_Office])</f>
        <v>West</v>
      </c>
      <c r="E3397" t="s">
        <v>63</v>
      </c>
      <c r="F3397" t="s">
        <v>166</v>
      </c>
      <c r="G3397" t="str">
        <f>IFERROR(_xlfn.XLOOKUP(Sales_Pipeline[[#This Row],[Account]],Accounts!$A$2:$A$86,Accounts!$F$2:$F$86),"")</f>
        <v>United States</v>
      </c>
      <c r="H3397" t="s">
        <v>57</v>
      </c>
      <c r="I3397" s="3">
        <v>42879</v>
      </c>
      <c r="J3397" s="3">
        <v>42953</v>
      </c>
      <c r="K3397" s="8" t="str">
        <f>IF(Sales_Pipeline[[#This Row],[Close_Date]]="","",TEXT(Sales_Pipeline[[#This Row],[Close_Date]],"ddd"))</f>
        <v>Sun</v>
      </c>
      <c r="L3397" s="8" t="str">
        <f>IF(Sales_Pipeline[[#This Row],[Close_Date]]="","",TEXT(Sales_Pipeline[[#This Row],[Close_Date]],"mmm"))</f>
        <v>Aug</v>
      </c>
      <c r="M3397" s="8" t="str">
        <f>IF(Sales_Pipeline[[#This Row],[Close_Date]]="","","Q"&amp;ROUNDUP(MONTH(Sales_Pipeline[[#This Row],[Close_Date]])/3,0))</f>
        <v>Q3</v>
      </c>
      <c r="N3397" s="2" cm="1">
        <f t="array" ref="N3397">IFERROR(_xlfn.IFS(Sales_Pipeline[[#This Row],[Deal_Stage]]="Won",_xlfn.XLOOKUP(Sales_Pipeline[[#This Row],[Product]],Products!$A$2:$A$8,Products!$C$2:$C$8),Sales_Pipeline[[#This Row],[Deal_Stage]]="Lost",_xlfn.XLOOKUP(Sales_Pipeline[[#This Row],[Product]],Products!$A$2:$A$8,Products!$C$2:$C$8)),"")</f>
        <v>550</v>
      </c>
      <c r="O3397" s="2">
        <v>647</v>
      </c>
    </row>
    <row r="3398" spans="1:15" x14ac:dyDescent="0.3">
      <c r="A3398" t="s">
        <v>3544</v>
      </c>
      <c r="B3398" t="s">
        <v>32</v>
      </c>
      <c r="C3398" t="str">
        <f>_xlfn.XLOOKUP(Sales_Pipeline[[#This Row],[Sales_Agent]],Sales_Teams[Sales_Agent],Sales_Teams[Manager])</f>
        <v>Celia Rouche</v>
      </c>
      <c r="D3398" t="str">
        <f>_xlfn.XLOOKUP(Sales_Pipeline[[#This Row],[Manager]],Sales_Teams[Manager],Sales_Teams[Regional_Office])</f>
        <v>West</v>
      </c>
      <c r="E3398" t="s">
        <v>84</v>
      </c>
      <c r="F3398" t="s">
        <v>234</v>
      </c>
      <c r="G3398" t="str">
        <f>IFERROR(_xlfn.XLOOKUP(Sales_Pipeline[[#This Row],[Account]],Accounts!$A$2:$A$86,Accounts!$F$2:$F$86),"")</f>
        <v>United States</v>
      </c>
      <c r="H3398" t="s">
        <v>57</v>
      </c>
      <c r="I3398" s="3">
        <v>42879</v>
      </c>
      <c r="J3398" s="3">
        <v>42964</v>
      </c>
      <c r="K3398" s="8" t="str">
        <f>IF(Sales_Pipeline[[#This Row],[Close_Date]]="","",TEXT(Sales_Pipeline[[#This Row],[Close_Date]],"ddd"))</f>
        <v>Thu</v>
      </c>
      <c r="L3398" s="8" t="str">
        <f>IF(Sales_Pipeline[[#This Row],[Close_Date]]="","",TEXT(Sales_Pipeline[[#This Row],[Close_Date]],"mmm"))</f>
        <v>Aug</v>
      </c>
      <c r="M3398" s="8" t="str">
        <f>IF(Sales_Pipeline[[#This Row],[Close_Date]]="","","Q"&amp;ROUNDUP(MONTH(Sales_Pipeline[[#This Row],[Close_Date]])/3,0))</f>
        <v>Q3</v>
      </c>
      <c r="N3398" s="2" cm="1">
        <f t="array" ref="N3398">IFERROR(_xlfn.IFS(Sales_Pipeline[[#This Row],[Deal_Stage]]="Won",_xlfn.XLOOKUP(Sales_Pipeline[[#This Row],[Product]],Products!$A$2:$A$8,Products!$C$2:$C$8),Sales_Pipeline[[#This Row],[Deal_Stage]]="Lost",_xlfn.XLOOKUP(Sales_Pipeline[[#This Row],[Product]],Products!$A$2:$A$8,Products!$C$2:$C$8)),"")</f>
        <v>5482</v>
      </c>
      <c r="O3398" s="2">
        <v>6206</v>
      </c>
    </row>
    <row r="3399" spans="1:15" x14ac:dyDescent="0.3">
      <c r="A3399" t="s">
        <v>3545</v>
      </c>
      <c r="B3399" t="s">
        <v>17</v>
      </c>
      <c r="C3399" t="str">
        <f>_xlfn.XLOOKUP(Sales_Pipeline[[#This Row],[Sales_Agent]],Sales_Teams[Sales_Agent],Sales_Teams[Manager])</f>
        <v>Cara Losch</v>
      </c>
      <c r="D3399" t="str">
        <f>_xlfn.XLOOKUP(Sales_Pipeline[[#This Row],[Manager]],Sales_Teams[Manager],Sales_Teams[Regional_Office])</f>
        <v>East</v>
      </c>
      <c r="E3399" t="s">
        <v>76</v>
      </c>
      <c r="F3399" t="s">
        <v>238</v>
      </c>
      <c r="G3399" t="str">
        <f>IFERROR(_xlfn.XLOOKUP(Sales_Pipeline[[#This Row],[Account]],Accounts!$A$2:$A$86,Accounts!$F$2:$F$86),"")</f>
        <v>United States</v>
      </c>
      <c r="H3399" t="s">
        <v>57</v>
      </c>
      <c r="I3399" s="3">
        <v>42879</v>
      </c>
      <c r="J3399" s="3">
        <v>42988</v>
      </c>
      <c r="K3399" s="8" t="str">
        <f>IF(Sales_Pipeline[[#This Row],[Close_Date]]="","",TEXT(Sales_Pipeline[[#This Row],[Close_Date]],"ddd"))</f>
        <v>Sun</v>
      </c>
      <c r="L3399" s="8" t="str">
        <f>IF(Sales_Pipeline[[#This Row],[Close_Date]]="","",TEXT(Sales_Pipeline[[#This Row],[Close_Date]],"mmm"))</f>
        <v>Sep</v>
      </c>
      <c r="M3399" s="8" t="str">
        <f>IF(Sales_Pipeline[[#This Row],[Close_Date]]="","","Q"&amp;ROUNDUP(MONTH(Sales_Pipeline[[#This Row],[Close_Date]])/3,0))</f>
        <v>Q3</v>
      </c>
      <c r="N3399" s="2" cm="1">
        <f t="array" ref="N3399">IFERROR(_xlfn.IFS(Sales_Pipeline[[#This Row],[Deal_Stage]]="Won",_xlfn.XLOOKUP(Sales_Pipeline[[#This Row],[Product]],Products!$A$2:$A$8,Products!$C$2:$C$8),Sales_Pipeline[[#This Row],[Deal_Stage]]="Lost",_xlfn.XLOOKUP(Sales_Pipeline[[#This Row],[Product]],Products!$A$2:$A$8,Products!$C$2:$C$8)),"")</f>
        <v>3393</v>
      </c>
      <c r="O3399" s="2">
        <v>3158</v>
      </c>
    </row>
    <row r="3400" spans="1:15" x14ac:dyDescent="0.3">
      <c r="A3400" t="s">
        <v>3546</v>
      </c>
      <c r="B3400" t="s">
        <v>23</v>
      </c>
      <c r="C3400" t="str">
        <f>_xlfn.XLOOKUP(Sales_Pipeline[[#This Row],[Sales_Agent]],Sales_Teams[Sales_Agent],Sales_Teams[Manager])</f>
        <v>Cara Losch</v>
      </c>
      <c r="D3400" t="str">
        <f>_xlfn.XLOOKUP(Sales_Pipeline[[#This Row],[Manager]],Sales_Teams[Manager],Sales_Teams[Regional_Office])</f>
        <v>East</v>
      </c>
      <c r="E3400" t="s">
        <v>76</v>
      </c>
      <c r="F3400" t="s">
        <v>425</v>
      </c>
      <c r="G3400" t="str">
        <f>IFERROR(_xlfn.XLOOKUP(Sales_Pipeline[[#This Row],[Account]],Accounts!$A$2:$A$86,Accounts!$F$2:$F$86),"")</f>
        <v>United States</v>
      </c>
      <c r="H3400" t="s">
        <v>57</v>
      </c>
      <c r="I3400" s="3">
        <v>42879</v>
      </c>
      <c r="J3400" s="3">
        <v>42966</v>
      </c>
      <c r="K3400" s="8" t="str">
        <f>IF(Sales_Pipeline[[#This Row],[Close_Date]]="","",TEXT(Sales_Pipeline[[#This Row],[Close_Date]],"ddd"))</f>
        <v>Sat</v>
      </c>
      <c r="L3400" s="8" t="str">
        <f>IF(Sales_Pipeline[[#This Row],[Close_Date]]="","",TEXT(Sales_Pipeline[[#This Row],[Close_Date]],"mmm"))</f>
        <v>Aug</v>
      </c>
      <c r="M3400" s="8" t="str">
        <f>IF(Sales_Pipeline[[#This Row],[Close_Date]]="","","Q"&amp;ROUNDUP(MONTH(Sales_Pipeline[[#This Row],[Close_Date]])/3,0))</f>
        <v>Q3</v>
      </c>
      <c r="N3400" s="2" cm="1">
        <f t="array" ref="N3400">IFERROR(_xlfn.IFS(Sales_Pipeline[[#This Row],[Deal_Stage]]="Won",_xlfn.XLOOKUP(Sales_Pipeline[[#This Row],[Product]],Products!$A$2:$A$8,Products!$C$2:$C$8),Sales_Pipeline[[#This Row],[Deal_Stage]]="Lost",_xlfn.XLOOKUP(Sales_Pipeline[[#This Row],[Product]],Products!$A$2:$A$8,Products!$C$2:$C$8)),"")</f>
        <v>3393</v>
      </c>
      <c r="O3400" s="2">
        <v>2699</v>
      </c>
    </row>
    <row r="3401" spans="1:15" x14ac:dyDescent="0.3">
      <c r="A3401" t="s">
        <v>3547</v>
      </c>
      <c r="B3401" t="s">
        <v>3</v>
      </c>
      <c r="C3401" t="str">
        <f>_xlfn.XLOOKUP(Sales_Pipeline[[#This Row],[Sales_Agent]],Sales_Teams[Sales_Agent],Sales_Teams[Manager])</f>
        <v>Dustin Brinkmann</v>
      </c>
      <c r="D3401" t="str">
        <f>_xlfn.XLOOKUP(Sales_Pipeline[[#This Row],[Manager]],Sales_Teams[Manager],Sales_Teams[Regional_Office])</f>
        <v>Central</v>
      </c>
      <c r="E3401" t="s">
        <v>61</v>
      </c>
      <c r="F3401" t="s">
        <v>223</v>
      </c>
      <c r="G3401" t="str">
        <f>IFERROR(_xlfn.XLOOKUP(Sales_Pipeline[[#This Row],[Account]],Accounts!$A$2:$A$86,Accounts!$F$2:$F$86),"")</f>
        <v>United States</v>
      </c>
      <c r="H3401" t="s">
        <v>82</v>
      </c>
      <c r="I3401" s="3">
        <v>42880</v>
      </c>
      <c r="J3401" s="3">
        <v>42960</v>
      </c>
      <c r="K3401" s="8" t="str">
        <f>IF(Sales_Pipeline[[#This Row],[Close_Date]]="","",TEXT(Sales_Pipeline[[#This Row],[Close_Date]],"ddd"))</f>
        <v>Sun</v>
      </c>
      <c r="L3401" s="8" t="str">
        <f>IF(Sales_Pipeline[[#This Row],[Close_Date]]="","",TEXT(Sales_Pipeline[[#This Row],[Close_Date]],"mmm"))</f>
        <v>Aug</v>
      </c>
      <c r="M3401" s="8" t="str">
        <f>IF(Sales_Pipeline[[#This Row],[Close_Date]]="","","Q"&amp;ROUNDUP(MONTH(Sales_Pipeline[[#This Row],[Close_Date]])/3,0))</f>
        <v>Q3</v>
      </c>
      <c r="N3401" s="2" cm="1">
        <f t="array" ref="N3401">IFERROR(_xlfn.IFS(Sales_Pipeline[[#This Row],[Deal_Stage]]="Won",_xlfn.XLOOKUP(Sales_Pipeline[[#This Row],[Product]],Products!$A$2:$A$8,Products!$C$2:$C$8),Sales_Pipeline[[#This Row],[Deal_Stage]]="Lost",_xlfn.XLOOKUP(Sales_Pipeline[[#This Row],[Product]],Products!$A$2:$A$8,Products!$C$2:$C$8)),"")</f>
        <v>55</v>
      </c>
      <c r="O3401" s="2">
        <v>0</v>
      </c>
    </row>
    <row r="3402" spans="1:15" x14ac:dyDescent="0.3">
      <c r="A3402" t="s">
        <v>3548</v>
      </c>
      <c r="B3402" t="s">
        <v>30</v>
      </c>
      <c r="C3402" t="str">
        <f>_xlfn.XLOOKUP(Sales_Pipeline[[#This Row],[Sales_Agent]],Sales_Teams[Sales_Agent],Sales_Teams[Manager])</f>
        <v>Rocco Neubert</v>
      </c>
      <c r="D3402" t="str">
        <f>_xlfn.XLOOKUP(Sales_Pipeline[[#This Row],[Manager]],Sales_Teams[Manager],Sales_Teams[Regional_Office])</f>
        <v>East</v>
      </c>
      <c r="E3402" t="s">
        <v>55</v>
      </c>
      <c r="F3402" t="s">
        <v>231</v>
      </c>
      <c r="G3402" t="str">
        <f>IFERROR(_xlfn.XLOOKUP(Sales_Pipeline[[#This Row],[Account]],Accounts!$A$2:$A$86,Accounts!$F$2:$F$86),"")</f>
        <v>United States</v>
      </c>
      <c r="H3402" t="s">
        <v>57</v>
      </c>
      <c r="I3402" s="3">
        <v>42880</v>
      </c>
      <c r="J3402" s="3">
        <v>42951</v>
      </c>
      <c r="K3402" s="8" t="str">
        <f>IF(Sales_Pipeline[[#This Row],[Close_Date]]="","",TEXT(Sales_Pipeline[[#This Row],[Close_Date]],"ddd"))</f>
        <v>Fri</v>
      </c>
      <c r="L3402" s="8" t="str">
        <f>IF(Sales_Pipeline[[#This Row],[Close_Date]]="","",TEXT(Sales_Pipeline[[#This Row],[Close_Date]],"mmm"))</f>
        <v>Aug</v>
      </c>
      <c r="M3402" s="8" t="str">
        <f>IF(Sales_Pipeline[[#This Row],[Close_Date]]="","","Q"&amp;ROUNDUP(MONTH(Sales_Pipeline[[#This Row],[Close_Date]])/3,0))</f>
        <v>Q3</v>
      </c>
      <c r="N3402" s="2" cm="1">
        <f t="array" ref="N3402">IFERROR(_xlfn.IFS(Sales_Pipeline[[#This Row],[Deal_Stage]]="Won",_xlfn.XLOOKUP(Sales_Pipeline[[#This Row],[Product]],Products!$A$2:$A$8,Products!$C$2:$C$8),Sales_Pipeline[[#This Row],[Deal_Stage]]="Lost",_xlfn.XLOOKUP(Sales_Pipeline[[#This Row],[Product]],Products!$A$2:$A$8,Products!$C$2:$C$8)),"")</f>
        <v>1096</v>
      </c>
      <c r="O3402" s="2">
        <v>1302</v>
      </c>
    </row>
    <row r="3403" spans="1:15" x14ac:dyDescent="0.3">
      <c r="A3403" t="s">
        <v>3549</v>
      </c>
      <c r="B3403" t="s">
        <v>27</v>
      </c>
      <c r="C3403" t="str">
        <f>_xlfn.XLOOKUP(Sales_Pipeline[[#This Row],[Sales_Agent]],Sales_Teams[Sales_Agent],Sales_Teams[Manager])</f>
        <v>Rocco Neubert</v>
      </c>
      <c r="D3403" t="str">
        <f>_xlfn.XLOOKUP(Sales_Pipeline[[#This Row],[Manager]],Sales_Teams[Manager],Sales_Teams[Regional_Office])</f>
        <v>East</v>
      </c>
      <c r="E3403" t="s">
        <v>76</v>
      </c>
      <c r="F3403" t="s">
        <v>182</v>
      </c>
      <c r="G3403" t="str">
        <f>IFERROR(_xlfn.XLOOKUP(Sales_Pipeline[[#This Row],[Account]],Accounts!$A$2:$A$86,Accounts!$F$2:$F$86),"")</f>
        <v>United States</v>
      </c>
      <c r="H3403" t="s">
        <v>57</v>
      </c>
      <c r="I3403" s="3">
        <v>42880</v>
      </c>
      <c r="J3403" s="3">
        <v>42913</v>
      </c>
      <c r="K3403" s="8" t="str">
        <f>IF(Sales_Pipeline[[#This Row],[Close_Date]]="","",TEXT(Sales_Pipeline[[#This Row],[Close_Date]],"ddd"))</f>
        <v>Tue</v>
      </c>
      <c r="L3403" s="8" t="str">
        <f>IF(Sales_Pipeline[[#This Row],[Close_Date]]="","",TEXT(Sales_Pipeline[[#This Row],[Close_Date]],"mmm"))</f>
        <v>Jun</v>
      </c>
      <c r="M3403" s="8" t="str">
        <f>IF(Sales_Pipeline[[#This Row],[Close_Date]]="","","Q"&amp;ROUNDUP(MONTH(Sales_Pipeline[[#This Row],[Close_Date]])/3,0))</f>
        <v>Q2</v>
      </c>
      <c r="N3403" s="2" cm="1">
        <f t="array" ref="N3403">IFERROR(_xlfn.IFS(Sales_Pipeline[[#This Row],[Deal_Stage]]="Won",_xlfn.XLOOKUP(Sales_Pipeline[[#This Row],[Product]],Products!$A$2:$A$8,Products!$C$2:$C$8),Sales_Pipeline[[#This Row],[Deal_Stage]]="Lost",_xlfn.XLOOKUP(Sales_Pipeline[[#This Row],[Product]],Products!$A$2:$A$8,Products!$C$2:$C$8)),"")</f>
        <v>3393</v>
      </c>
      <c r="O3403" s="2">
        <v>2993</v>
      </c>
    </row>
    <row r="3404" spans="1:15" x14ac:dyDescent="0.3">
      <c r="A3404" t="s">
        <v>3550</v>
      </c>
      <c r="B3404" t="s">
        <v>6</v>
      </c>
      <c r="C3404" t="str">
        <f>_xlfn.XLOOKUP(Sales_Pipeline[[#This Row],[Sales_Agent]],Sales_Teams[Sales_Agent],Sales_Teams[Manager])</f>
        <v>Dustin Brinkmann</v>
      </c>
      <c r="D3404" t="str">
        <f>_xlfn.XLOOKUP(Sales_Pipeline[[#This Row],[Manager]],Sales_Teams[Manager],Sales_Teams[Regional_Office])</f>
        <v>Central</v>
      </c>
      <c r="E3404" t="s">
        <v>63</v>
      </c>
      <c r="F3404" t="s">
        <v>318</v>
      </c>
      <c r="G3404" t="str">
        <f>IFERROR(_xlfn.XLOOKUP(Sales_Pipeline[[#This Row],[Account]],Accounts!$A$2:$A$86,Accounts!$F$2:$F$86),"")</f>
        <v>Kenya</v>
      </c>
      <c r="H3404" t="s">
        <v>57</v>
      </c>
      <c r="I3404" s="3">
        <v>42880</v>
      </c>
      <c r="J3404" s="3">
        <v>42891</v>
      </c>
      <c r="K3404" s="8" t="str">
        <f>IF(Sales_Pipeline[[#This Row],[Close_Date]]="","",TEXT(Sales_Pipeline[[#This Row],[Close_Date]],"ddd"))</f>
        <v>Mon</v>
      </c>
      <c r="L3404" s="8" t="str">
        <f>IF(Sales_Pipeline[[#This Row],[Close_Date]]="","",TEXT(Sales_Pipeline[[#This Row],[Close_Date]],"mmm"))</f>
        <v>Jun</v>
      </c>
      <c r="M3404" s="8" t="str">
        <f>IF(Sales_Pipeline[[#This Row],[Close_Date]]="","","Q"&amp;ROUNDUP(MONTH(Sales_Pipeline[[#This Row],[Close_Date]])/3,0))</f>
        <v>Q2</v>
      </c>
      <c r="N3404" s="2" cm="1">
        <f t="array" ref="N3404">IFERROR(_xlfn.IFS(Sales_Pipeline[[#This Row],[Deal_Stage]]="Won",_xlfn.XLOOKUP(Sales_Pipeline[[#This Row],[Product]],Products!$A$2:$A$8,Products!$C$2:$C$8),Sales_Pipeline[[#This Row],[Deal_Stage]]="Lost",_xlfn.XLOOKUP(Sales_Pipeline[[#This Row],[Product]],Products!$A$2:$A$8,Products!$C$2:$C$8)),"")</f>
        <v>550</v>
      </c>
      <c r="O3404" s="2">
        <v>460</v>
      </c>
    </row>
    <row r="3405" spans="1:15" x14ac:dyDescent="0.3">
      <c r="A3405" t="s">
        <v>3551</v>
      </c>
      <c r="B3405" t="s">
        <v>20</v>
      </c>
      <c r="C3405" t="str">
        <f>_xlfn.XLOOKUP(Sales_Pipeline[[#This Row],[Sales_Agent]],Sales_Teams[Sales_Agent],Sales_Teams[Manager])</f>
        <v>Cara Losch</v>
      </c>
      <c r="D3405" t="str">
        <f>_xlfn.XLOOKUP(Sales_Pipeline[[#This Row],[Manager]],Sales_Teams[Manager],Sales_Teams[Regional_Office])</f>
        <v>East</v>
      </c>
      <c r="E3405" t="s">
        <v>84</v>
      </c>
      <c r="F3405" t="s">
        <v>333</v>
      </c>
      <c r="G3405" t="str">
        <f>IFERROR(_xlfn.XLOOKUP(Sales_Pipeline[[#This Row],[Account]],Accounts!$A$2:$A$86,Accounts!$F$2:$F$86),"")</f>
        <v>United States</v>
      </c>
      <c r="H3405" t="s">
        <v>77</v>
      </c>
      <c r="I3405" s="3">
        <v>42880</v>
      </c>
      <c r="K3405" s="8" t="str">
        <f>IF(Sales_Pipeline[[#This Row],[Close_Date]]="","",TEXT(Sales_Pipeline[[#This Row],[Close_Date]],"ddd"))</f>
        <v/>
      </c>
      <c r="L3405" s="8" t="str">
        <f>IF(Sales_Pipeline[[#This Row],[Close_Date]]="","",TEXT(Sales_Pipeline[[#This Row],[Close_Date]],"mmm"))</f>
        <v/>
      </c>
      <c r="M3405" s="8" t="str">
        <f>IF(Sales_Pipeline[[#This Row],[Close_Date]]="","","Q"&amp;ROUNDUP(MONTH(Sales_Pipeline[[#This Row],[Close_Date]])/3,0))</f>
        <v/>
      </c>
      <c r="N3405" s="2" t="str" cm="1">
        <f t="array" ref="N3405">IFERROR(_xlfn.IFS(Sales_Pipeline[[#This Row],[Deal_Stage]]="Won",_xlfn.XLOOKUP(Sales_Pipeline[[#This Row],[Product]],Products!$A$2:$A$8,Products!$C$2:$C$8),Sales_Pipeline[[#This Row],[Deal_Stage]]="Lost",_xlfn.XLOOKUP(Sales_Pipeline[[#This Row],[Product]],Products!$A$2:$A$8,Products!$C$2:$C$8)),"")</f>
        <v/>
      </c>
      <c r="O3405" s="2">
        <v>0</v>
      </c>
    </row>
    <row r="3406" spans="1:15" x14ac:dyDescent="0.3">
      <c r="A3406" t="s">
        <v>3552</v>
      </c>
      <c r="B3406" t="s">
        <v>20</v>
      </c>
      <c r="C3406" t="str">
        <f>_xlfn.XLOOKUP(Sales_Pipeline[[#This Row],[Sales_Agent]],Sales_Teams[Sales_Agent],Sales_Teams[Manager])</f>
        <v>Cara Losch</v>
      </c>
      <c r="D3406" t="str">
        <f>_xlfn.XLOOKUP(Sales_Pipeline[[#This Row],[Manager]],Sales_Teams[Manager],Sales_Teams[Regional_Office])</f>
        <v>East</v>
      </c>
      <c r="E3406" t="s">
        <v>63</v>
      </c>
      <c r="F3406" t="s">
        <v>216</v>
      </c>
      <c r="G3406" t="str">
        <f>IFERROR(_xlfn.XLOOKUP(Sales_Pipeline[[#This Row],[Account]],Accounts!$A$2:$A$86,Accounts!$F$2:$F$86),"")</f>
        <v>United States</v>
      </c>
      <c r="H3406" t="s">
        <v>57</v>
      </c>
      <c r="I3406" s="3">
        <v>42880</v>
      </c>
      <c r="J3406" s="3">
        <v>43003</v>
      </c>
      <c r="K3406" s="8" t="str">
        <f>IF(Sales_Pipeline[[#This Row],[Close_Date]]="","",TEXT(Sales_Pipeline[[#This Row],[Close_Date]],"ddd"))</f>
        <v>Mon</v>
      </c>
      <c r="L3406" s="8" t="str">
        <f>IF(Sales_Pipeline[[#This Row],[Close_Date]]="","",TEXT(Sales_Pipeline[[#This Row],[Close_Date]],"mmm"))</f>
        <v>Sep</v>
      </c>
      <c r="M3406" s="8" t="str">
        <f>IF(Sales_Pipeline[[#This Row],[Close_Date]]="","","Q"&amp;ROUNDUP(MONTH(Sales_Pipeline[[#This Row],[Close_Date]])/3,0))</f>
        <v>Q3</v>
      </c>
      <c r="N3406" s="2" cm="1">
        <f t="array" ref="N3406">IFERROR(_xlfn.IFS(Sales_Pipeline[[#This Row],[Deal_Stage]]="Won",_xlfn.XLOOKUP(Sales_Pipeline[[#This Row],[Product]],Products!$A$2:$A$8,Products!$C$2:$C$8),Sales_Pipeline[[#This Row],[Deal_Stage]]="Lost",_xlfn.XLOOKUP(Sales_Pipeline[[#This Row],[Product]],Products!$A$2:$A$8,Products!$C$2:$C$8)),"")</f>
        <v>550</v>
      </c>
      <c r="O3406" s="2">
        <v>616</v>
      </c>
    </row>
    <row r="3407" spans="1:15" x14ac:dyDescent="0.3">
      <c r="A3407" t="s">
        <v>3553</v>
      </c>
      <c r="B3407" t="s">
        <v>15</v>
      </c>
      <c r="C3407" t="str">
        <f>_xlfn.XLOOKUP(Sales_Pipeline[[#This Row],[Sales_Agent]],Sales_Teams[Sales_Agent],Sales_Teams[Manager])</f>
        <v>Melvin Marxen</v>
      </c>
      <c r="D3407" t="str">
        <f>_xlfn.XLOOKUP(Sales_Pipeline[[#This Row],[Manager]],Sales_Teams[Manager],Sales_Teams[Regional_Office])</f>
        <v>Central</v>
      </c>
      <c r="E3407" t="s">
        <v>76</v>
      </c>
      <c r="F3407" t="s">
        <v>247</v>
      </c>
      <c r="G3407" t="str">
        <f>IFERROR(_xlfn.XLOOKUP(Sales_Pipeline[[#This Row],[Account]],Accounts!$A$2:$A$86,Accounts!$F$2:$F$86),"")</f>
        <v>United States</v>
      </c>
      <c r="H3407" t="s">
        <v>82</v>
      </c>
      <c r="I3407" s="3">
        <v>42880</v>
      </c>
      <c r="J3407" s="3">
        <v>42954</v>
      </c>
      <c r="K3407" s="8" t="str">
        <f>IF(Sales_Pipeline[[#This Row],[Close_Date]]="","",TEXT(Sales_Pipeline[[#This Row],[Close_Date]],"ddd"))</f>
        <v>Mon</v>
      </c>
      <c r="L3407" s="8" t="str">
        <f>IF(Sales_Pipeline[[#This Row],[Close_Date]]="","",TEXT(Sales_Pipeline[[#This Row],[Close_Date]],"mmm"))</f>
        <v>Aug</v>
      </c>
      <c r="M3407" s="8" t="str">
        <f>IF(Sales_Pipeline[[#This Row],[Close_Date]]="","","Q"&amp;ROUNDUP(MONTH(Sales_Pipeline[[#This Row],[Close_Date]])/3,0))</f>
        <v>Q3</v>
      </c>
      <c r="N3407" s="2" cm="1">
        <f t="array" ref="N3407">IFERROR(_xlfn.IFS(Sales_Pipeline[[#This Row],[Deal_Stage]]="Won",_xlfn.XLOOKUP(Sales_Pipeline[[#This Row],[Product]],Products!$A$2:$A$8,Products!$C$2:$C$8),Sales_Pipeline[[#This Row],[Deal_Stage]]="Lost",_xlfn.XLOOKUP(Sales_Pipeline[[#This Row],[Product]],Products!$A$2:$A$8,Products!$C$2:$C$8)),"")</f>
        <v>3393</v>
      </c>
      <c r="O3407" s="2">
        <v>0</v>
      </c>
    </row>
    <row r="3408" spans="1:15" x14ac:dyDescent="0.3">
      <c r="A3408" t="s">
        <v>3554</v>
      </c>
      <c r="B3408" t="s">
        <v>15</v>
      </c>
      <c r="C3408" t="str">
        <f>_xlfn.XLOOKUP(Sales_Pipeline[[#This Row],[Sales_Agent]],Sales_Teams[Sales_Agent],Sales_Teams[Manager])</f>
        <v>Melvin Marxen</v>
      </c>
      <c r="D3408" t="str">
        <f>_xlfn.XLOOKUP(Sales_Pipeline[[#This Row],[Manager]],Sales_Teams[Manager],Sales_Teams[Regional_Office])</f>
        <v>Central</v>
      </c>
      <c r="E3408" t="s">
        <v>8953</v>
      </c>
      <c r="F3408" t="s">
        <v>229</v>
      </c>
      <c r="G3408" t="str">
        <f>IFERROR(_xlfn.XLOOKUP(Sales_Pipeline[[#This Row],[Account]],Accounts!$A$2:$A$86,Accounts!$F$2:$F$86),"")</f>
        <v>Norway</v>
      </c>
      <c r="H3408" t="s">
        <v>57</v>
      </c>
      <c r="I3408" s="3">
        <v>42880</v>
      </c>
      <c r="J3408" s="3">
        <v>42961</v>
      </c>
      <c r="K3408" s="8" t="str">
        <f>IF(Sales_Pipeline[[#This Row],[Close_Date]]="","",TEXT(Sales_Pipeline[[#This Row],[Close_Date]],"ddd"))</f>
        <v>Mon</v>
      </c>
      <c r="L3408" s="8" t="str">
        <f>IF(Sales_Pipeline[[#This Row],[Close_Date]]="","",TEXT(Sales_Pipeline[[#This Row],[Close_Date]],"mmm"))</f>
        <v>Aug</v>
      </c>
      <c r="M3408" s="8" t="str">
        <f>IF(Sales_Pipeline[[#This Row],[Close_Date]]="","","Q"&amp;ROUNDUP(MONTH(Sales_Pipeline[[#This Row],[Close_Date]])/3,0))</f>
        <v>Q3</v>
      </c>
      <c r="N3408" s="2" cm="1">
        <f t="array" ref="N3408">IFERROR(_xlfn.IFS(Sales_Pipeline[[#This Row],[Deal_Stage]]="Won",_xlfn.XLOOKUP(Sales_Pipeline[[#This Row],[Product]],Products!$A$2:$A$8,Products!$C$2:$C$8),Sales_Pipeline[[#This Row],[Deal_Stage]]="Lost",_xlfn.XLOOKUP(Sales_Pipeline[[#This Row],[Product]],Products!$A$2:$A$8,Products!$C$2:$C$8)),"")</f>
        <v>4821</v>
      </c>
      <c r="O3408" s="2">
        <v>4270</v>
      </c>
    </row>
    <row r="3409" spans="1:15" x14ac:dyDescent="0.3">
      <c r="A3409" t="s">
        <v>3555</v>
      </c>
      <c r="B3409" t="s">
        <v>28</v>
      </c>
      <c r="C3409" t="str">
        <f>_xlfn.XLOOKUP(Sales_Pipeline[[#This Row],[Sales_Agent]],Sales_Teams[Sales_Agent],Sales_Teams[Manager])</f>
        <v>Rocco Neubert</v>
      </c>
      <c r="D3409" t="str">
        <f>_xlfn.XLOOKUP(Sales_Pipeline[[#This Row],[Manager]],Sales_Teams[Manager],Sales_Teams[Regional_Office])</f>
        <v>East</v>
      </c>
      <c r="E3409" t="s">
        <v>8953</v>
      </c>
      <c r="F3409" t="s">
        <v>194</v>
      </c>
      <c r="G3409" t="str">
        <f>IFERROR(_xlfn.XLOOKUP(Sales_Pipeline[[#This Row],[Account]],Accounts!$A$2:$A$86,Accounts!$F$2:$F$86),"")</f>
        <v>United States</v>
      </c>
      <c r="H3409" t="s">
        <v>82</v>
      </c>
      <c r="I3409" s="3">
        <v>42880</v>
      </c>
      <c r="J3409" s="3">
        <v>42968</v>
      </c>
      <c r="K3409" s="8" t="str">
        <f>IF(Sales_Pipeline[[#This Row],[Close_Date]]="","",TEXT(Sales_Pipeline[[#This Row],[Close_Date]],"ddd"))</f>
        <v>Mon</v>
      </c>
      <c r="L3409" s="8" t="str">
        <f>IF(Sales_Pipeline[[#This Row],[Close_Date]]="","",TEXT(Sales_Pipeline[[#This Row],[Close_Date]],"mmm"))</f>
        <v>Aug</v>
      </c>
      <c r="M3409" s="8" t="str">
        <f>IF(Sales_Pipeline[[#This Row],[Close_Date]]="","","Q"&amp;ROUNDUP(MONTH(Sales_Pipeline[[#This Row],[Close_Date]])/3,0))</f>
        <v>Q3</v>
      </c>
      <c r="N3409" s="2" cm="1">
        <f t="array" ref="N3409">IFERROR(_xlfn.IFS(Sales_Pipeline[[#This Row],[Deal_Stage]]="Won",_xlfn.XLOOKUP(Sales_Pipeline[[#This Row],[Product]],Products!$A$2:$A$8,Products!$C$2:$C$8),Sales_Pipeline[[#This Row],[Deal_Stage]]="Lost",_xlfn.XLOOKUP(Sales_Pipeline[[#This Row],[Product]],Products!$A$2:$A$8,Products!$C$2:$C$8)),"")</f>
        <v>4821</v>
      </c>
      <c r="O3409" s="2">
        <v>0</v>
      </c>
    </row>
    <row r="3410" spans="1:15" x14ac:dyDescent="0.3">
      <c r="A3410" t="s">
        <v>3556</v>
      </c>
      <c r="B3410" t="s">
        <v>13</v>
      </c>
      <c r="C3410" t="str">
        <f>_xlfn.XLOOKUP(Sales_Pipeline[[#This Row],[Sales_Agent]],Sales_Teams[Sales_Agent],Sales_Teams[Manager])</f>
        <v>Melvin Marxen</v>
      </c>
      <c r="D3410" t="str">
        <f>_xlfn.XLOOKUP(Sales_Pipeline[[#This Row],[Manager]],Sales_Teams[Manager],Sales_Teams[Regional_Office])</f>
        <v>Central</v>
      </c>
      <c r="E3410" t="s">
        <v>8953</v>
      </c>
      <c r="F3410" t="s">
        <v>94</v>
      </c>
      <c r="G3410" t="str">
        <f>IFERROR(_xlfn.XLOOKUP(Sales_Pipeline[[#This Row],[Account]],Accounts!$A$2:$A$86,Accounts!$F$2:$F$86),"")</f>
        <v>United States</v>
      </c>
      <c r="H3410" t="s">
        <v>57</v>
      </c>
      <c r="I3410" s="3">
        <v>42880</v>
      </c>
      <c r="J3410" s="3">
        <v>42969</v>
      </c>
      <c r="K3410" s="8" t="str">
        <f>IF(Sales_Pipeline[[#This Row],[Close_Date]]="","",TEXT(Sales_Pipeline[[#This Row],[Close_Date]],"ddd"))</f>
        <v>Tue</v>
      </c>
      <c r="L3410" s="8" t="str">
        <f>IF(Sales_Pipeline[[#This Row],[Close_Date]]="","",TEXT(Sales_Pipeline[[#This Row],[Close_Date]],"mmm"))</f>
        <v>Aug</v>
      </c>
      <c r="M3410" s="8" t="str">
        <f>IF(Sales_Pipeline[[#This Row],[Close_Date]]="","","Q"&amp;ROUNDUP(MONTH(Sales_Pipeline[[#This Row],[Close_Date]])/3,0))</f>
        <v>Q3</v>
      </c>
      <c r="N3410" s="2" cm="1">
        <f t="array" ref="N3410">IFERROR(_xlfn.IFS(Sales_Pipeline[[#This Row],[Deal_Stage]]="Won",_xlfn.XLOOKUP(Sales_Pipeline[[#This Row],[Product]],Products!$A$2:$A$8,Products!$C$2:$C$8),Sales_Pipeline[[#This Row],[Deal_Stage]]="Lost",_xlfn.XLOOKUP(Sales_Pipeline[[#This Row],[Product]],Products!$A$2:$A$8,Products!$C$2:$C$8)),"")</f>
        <v>4821</v>
      </c>
      <c r="O3410" s="2">
        <v>4787</v>
      </c>
    </row>
    <row r="3411" spans="1:15" x14ac:dyDescent="0.3">
      <c r="A3411" t="s">
        <v>3557</v>
      </c>
      <c r="B3411" t="s">
        <v>36</v>
      </c>
      <c r="C3411" t="str">
        <f>_xlfn.XLOOKUP(Sales_Pipeline[[#This Row],[Sales_Agent]],Sales_Teams[Sales_Agent],Sales_Teams[Manager])</f>
        <v>Celia Rouche</v>
      </c>
      <c r="D3411" t="str">
        <f>_xlfn.XLOOKUP(Sales_Pipeline[[#This Row],[Manager]],Sales_Teams[Manager],Sales_Teams[Regional_Office])</f>
        <v>West</v>
      </c>
      <c r="E3411" t="s">
        <v>76</v>
      </c>
      <c r="G3411" t="str">
        <f>IFERROR(_xlfn.XLOOKUP(Sales_Pipeline[[#This Row],[Account]],Accounts!$A$2:$A$86,Accounts!$F$2:$F$86),"")</f>
        <v/>
      </c>
      <c r="H3411" t="s">
        <v>77</v>
      </c>
      <c r="I3411" s="3">
        <v>42880</v>
      </c>
      <c r="K3411" s="8" t="str">
        <f>IF(Sales_Pipeline[[#This Row],[Close_Date]]="","",TEXT(Sales_Pipeline[[#This Row],[Close_Date]],"ddd"))</f>
        <v/>
      </c>
      <c r="L3411" s="8" t="str">
        <f>IF(Sales_Pipeline[[#This Row],[Close_Date]]="","",TEXT(Sales_Pipeline[[#This Row],[Close_Date]],"mmm"))</f>
        <v/>
      </c>
      <c r="M3411" s="8" t="str">
        <f>IF(Sales_Pipeline[[#This Row],[Close_Date]]="","","Q"&amp;ROUNDUP(MONTH(Sales_Pipeline[[#This Row],[Close_Date]])/3,0))</f>
        <v/>
      </c>
      <c r="N3411" s="2" t="str" cm="1">
        <f t="array" ref="N3411">IFERROR(_xlfn.IFS(Sales_Pipeline[[#This Row],[Deal_Stage]]="Won",_xlfn.XLOOKUP(Sales_Pipeline[[#This Row],[Product]],Products!$A$2:$A$8,Products!$C$2:$C$8),Sales_Pipeline[[#This Row],[Deal_Stage]]="Lost",_xlfn.XLOOKUP(Sales_Pipeline[[#This Row],[Product]],Products!$A$2:$A$8,Products!$C$2:$C$8)),"")</f>
        <v/>
      </c>
      <c r="O3411" s="2">
        <v>0</v>
      </c>
    </row>
    <row r="3412" spans="1:15" x14ac:dyDescent="0.3">
      <c r="A3412" t="s">
        <v>3558</v>
      </c>
      <c r="B3412" t="s">
        <v>10</v>
      </c>
      <c r="C3412" t="str">
        <f>_xlfn.XLOOKUP(Sales_Pipeline[[#This Row],[Sales_Agent]],Sales_Teams[Sales_Agent],Sales_Teams[Manager])</f>
        <v>Melvin Marxen</v>
      </c>
      <c r="D3412" t="str">
        <f>_xlfn.XLOOKUP(Sales_Pipeline[[#This Row],[Manager]],Sales_Teams[Manager],Sales_Teams[Regional_Office])</f>
        <v>Central</v>
      </c>
      <c r="E3412" t="s">
        <v>63</v>
      </c>
      <c r="F3412" t="s">
        <v>204</v>
      </c>
      <c r="G3412" t="str">
        <f>IFERROR(_xlfn.XLOOKUP(Sales_Pipeline[[#This Row],[Account]],Accounts!$A$2:$A$86,Accounts!$F$2:$F$86),"")</f>
        <v>United States</v>
      </c>
      <c r="H3412" t="s">
        <v>82</v>
      </c>
      <c r="I3412" s="3">
        <v>42880</v>
      </c>
      <c r="J3412" s="3">
        <v>42975</v>
      </c>
      <c r="K3412" s="8" t="str">
        <f>IF(Sales_Pipeline[[#This Row],[Close_Date]]="","",TEXT(Sales_Pipeline[[#This Row],[Close_Date]],"ddd"))</f>
        <v>Mon</v>
      </c>
      <c r="L3412" s="8" t="str">
        <f>IF(Sales_Pipeline[[#This Row],[Close_Date]]="","",TEXT(Sales_Pipeline[[#This Row],[Close_Date]],"mmm"))</f>
        <v>Aug</v>
      </c>
      <c r="M3412" s="8" t="str">
        <f>IF(Sales_Pipeline[[#This Row],[Close_Date]]="","","Q"&amp;ROUNDUP(MONTH(Sales_Pipeline[[#This Row],[Close_Date]])/3,0))</f>
        <v>Q3</v>
      </c>
      <c r="N3412" s="2" cm="1">
        <f t="array" ref="N3412">IFERROR(_xlfn.IFS(Sales_Pipeline[[#This Row],[Deal_Stage]]="Won",_xlfn.XLOOKUP(Sales_Pipeline[[#This Row],[Product]],Products!$A$2:$A$8,Products!$C$2:$C$8),Sales_Pipeline[[#This Row],[Deal_Stage]]="Lost",_xlfn.XLOOKUP(Sales_Pipeline[[#This Row],[Product]],Products!$A$2:$A$8,Products!$C$2:$C$8)),"")</f>
        <v>550</v>
      </c>
      <c r="O3412" s="2">
        <v>0</v>
      </c>
    </row>
    <row r="3413" spans="1:15" x14ac:dyDescent="0.3">
      <c r="A3413" t="s">
        <v>3559</v>
      </c>
      <c r="B3413" t="s">
        <v>10</v>
      </c>
      <c r="C3413" t="str">
        <f>_xlfn.XLOOKUP(Sales_Pipeline[[#This Row],[Sales_Agent]],Sales_Teams[Sales_Agent],Sales_Teams[Manager])</f>
        <v>Melvin Marxen</v>
      </c>
      <c r="D3413" t="str">
        <f>_xlfn.XLOOKUP(Sales_Pipeline[[#This Row],[Manager]],Sales_Teams[Manager],Sales_Teams[Regional_Office])</f>
        <v>Central</v>
      </c>
      <c r="E3413" t="s">
        <v>61</v>
      </c>
      <c r="F3413" t="s">
        <v>330</v>
      </c>
      <c r="G3413" t="str">
        <f>IFERROR(_xlfn.XLOOKUP(Sales_Pipeline[[#This Row],[Account]],Accounts!$A$2:$A$86,Accounts!$F$2:$F$86),"")</f>
        <v>Korea</v>
      </c>
      <c r="H3413" t="s">
        <v>57</v>
      </c>
      <c r="I3413" s="3">
        <v>42880</v>
      </c>
      <c r="J3413" s="3">
        <v>42886</v>
      </c>
      <c r="K3413" s="8" t="str">
        <f>IF(Sales_Pipeline[[#This Row],[Close_Date]]="","",TEXT(Sales_Pipeline[[#This Row],[Close_Date]],"ddd"))</f>
        <v>Wed</v>
      </c>
      <c r="L3413" s="8" t="str">
        <f>IF(Sales_Pipeline[[#This Row],[Close_Date]]="","",TEXT(Sales_Pipeline[[#This Row],[Close_Date]],"mmm"))</f>
        <v>May</v>
      </c>
      <c r="M3413" s="8" t="str">
        <f>IF(Sales_Pipeline[[#This Row],[Close_Date]]="","","Q"&amp;ROUNDUP(MONTH(Sales_Pipeline[[#This Row],[Close_Date]])/3,0))</f>
        <v>Q2</v>
      </c>
      <c r="N3413" s="2" cm="1">
        <f t="array" ref="N3413">IFERROR(_xlfn.IFS(Sales_Pipeline[[#This Row],[Deal_Stage]]="Won",_xlfn.XLOOKUP(Sales_Pipeline[[#This Row],[Product]],Products!$A$2:$A$8,Products!$C$2:$C$8),Sales_Pipeline[[#This Row],[Deal_Stage]]="Lost",_xlfn.XLOOKUP(Sales_Pipeline[[#This Row],[Product]],Products!$A$2:$A$8,Products!$C$2:$C$8)),"")</f>
        <v>55</v>
      </c>
      <c r="O3413" s="2">
        <v>55</v>
      </c>
    </row>
    <row r="3414" spans="1:15" x14ac:dyDescent="0.3">
      <c r="A3414" t="s">
        <v>3560</v>
      </c>
      <c r="B3414" t="s">
        <v>10</v>
      </c>
      <c r="C3414" t="str">
        <f>_xlfn.XLOOKUP(Sales_Pipeline[[#This Row],[Sales_Agent]],Sales_Teams[Sales_Agent],Sales_Teams[Manager])</f>
        <v>Melvin Marxen</v>
      </c>
      <c r="D3414" t="str">
        <f>_xlfn.XLOOKUP(Sales_Pipeline[[#This Row],[Manager]],Sales_Teams[Manager],Sales_Teams[Regional_Office])</f>
        <v>Central</v>
      </c>
      <c r="E3414" t="s">
        <v>76</v>
      </c>
      <c r="F3414" t="s">
        <v>155</v>
      </c>
      <c r="G3414" t="str">
        <f>IFERROR(_xlfn.XLOOKUP(Sales_Pipeline[[#This Row],[Account]],Accounts!$A$2:$A$86,Accounts!$F$2:$F$86),"")</f>
        <v>United States</v>
      </c>
      <c r="H3414" t="s">
        <v>57</v>
      </c>
      <c r="I3414" s="3">
        <v>42880</v>
      </c>
      <c r="J3414" s="3">
        <v>42956</v>
      </c>
      <c r="K3414" s="8" t="str">
        <f>IF(Sales_Pipeline[[#This Row],[Close_Date]]="","",TEXT(Sales_Pipeline[[#This Row],[Close_Date]],"ddd"))</f>
        <v>Wed</v>
      </c>
      <c r="L3414" s="8" t="str">
        <f>IF(Sales_Pipeline[[#This Row],[Close_Date]]="","",TEXT(Sales_Pipeline[[#This Row],[Close_Date]],"mmm"))</f>
        <v>Aug</v>
      </c>
      <c r="M3414" s="8" t="str">
        <f>IF(Sales_Pipeline[[#This Row],[Close_Date]]="","","Q"&amp;ROUNDUP(MONTH(Sales_Pipeline[[#This Row],[Close_Date]])/3,0))</f>
        <v>Q3</v>
      </c>
      <c r="N3414" s="2" cm="1">
        <f t="array" ref="N3414">IFERROR(_xlfn.IFS(Sales_Pipeline[[#This Row],[Deal_Stage]]="Won",_xlfn.XLOOKUP(Sales_Pipeline[[#This Row],[Product]],Products!$A$2:$A$8,Products!$C$2:$C$8),Sales_Pipeline[[#This Row],[Deal_Stage]]="Lost",_xlfn.XLOOKUP(Sales_Pipeline[[#This Row],[Product]],Products!$A$2:$A$8,Products!$C$2:$C$8)),"")</f>
        <v>3393</v>
      </c>
      <c r="O3414" s="2">
        <v>3808</v>
      </c>
    </row>
    <row r="3415" spans="1:15" x14ac:dyDescent="0.3">
      <c r="A3415" t="s">
        <v>3561</v>
      </c>
      <c r="B3415" t="s">
        <v>42</v>
      </c>
      <c r="C3415" t="str">
        <f>_xlfn.XLOOKUP(Sales_Pipeline[[#This Row],[Sales_Agent]],Sales_Teams[Sales_Agent],Sales_Teams[Manager])</f>
        <v>Summer Sewald</v>
      </c>
      <c r="D3415" t="str">
        <f>_xlfn.XLOOKUP(Sales_Pipeline[[#This Row],[Manager]],Sales_Teams[Manager],Sales_Teams[Regional_Office])</f>
        <v>West</v>
      </c>
      <c r="E3415" t="s">
        <v>8953</v>
      </c>
      <c r="G3415" t="str">
        <f>IFERROR(_xlfn.XLOOKUP(Sales_Pipeline[[#This Row],[Account]],Accounts!$A$2:$A$86,Accounts!$F$2:$F$86),"")</f>
        <v/>
      </c>
      <c r="H3415" t="s">
        <v>77</v>
      </c>
      <c r="I3415" s="3">
        <v>42880</v>
      </c>
      <c r="K3415" s="8" t="str">
        <f>IF(Sales_Pipeline[[#This Row],[Close_Date]]="","",TEXT(Sales_Pipeline[[#This Row],[Close_Date]],"ddd"))</f>
        <v/>
      </c>
      <c r="L3415" s="8" t="str">
        <f>IF(Sales_Pipeline[[#This Row],[Close_Date]]="","",TEXT(Sales_Pipeline[[#This Row],[Close_Date]],"mmm"))</f>
        <v/>
      </c>
      <c r="M3415" s="8" t="str">
        <f>IF(Sales_Pipeline[[#This Row],[Close_Date]]="","","Q"&amp;ROUNDUP(MONTH(Sales_Pipeline[[#This Row],[Close_Date]])/3,0))</f>
        <v/>
      </c>
      <c r="N3415" s="2" t="str" cm="1">
        <f t="array" ref="N3415">IFERROR(_xlfn.IFS(Sales_Pipeline[[#This Row],[Deal_Stage]]="Won",_xlfn.XLOOKUP(Sales_Pipeline[[#This Row],[Product]],Products!$A$2:$A$8,Products!$C$2:$C$8),Sales_Pipeline[[#This Row],[Deal_Stage]]="Lost",_xlfn.XLOOKUP(Sales_Pipeline[[#This Row],[Product]],Products!$A$2:$A$8,Products!$C$2:$C$8)),"")</f>
        <v/>
      </c>
      <c r="O3415" s="2">
        <v>0</v>
      </c>
    </row>
    <row r="3416" spans="1:15" x14ac:dyDescent="0.3">
      <c r="A3416" t="s">
        <v>3562</v>
      </c>
      <c r="B3416" t="s">
        <v>8</v>
      </c>
      <c r="C3416" t="str">
        <f>_xlfn.XLOOKUP(Sales_Pipeline[[#This Row],[Sales_Agent]],Sales_Teams[Sales_Agent],Sales_Teams[Manager])</f>
        <v>Dustin Brinkmann</v>
      </c>
      <c r="D3416" t="str">
        <f>_xlfn.XLOOKUP(Sales_Pipeline[[#This Row],[Manager]],Sales_Teams[Manager],Sales_Teams[Regional_Office])</f>
        <v>Central</v>
      </c>
      <c r="E3416" t="s">
        <v>63</v>
      </c>
      <c r="F3416" t="s">
        <v>147</v>
      </c>
      <c r="G3416" t="str">
        <f>IFERROR(_xlfn.XLOOKUP(Sales_Pipeline[[#This Row],[Account]],Accounts!$A$2:$A$86,Accounts!$F$2:$F$86),"")</f>
        <v>United States</v>
      </c>
      <c r="H3416" t="s">
        <v>57</v>
      </c>
      <c r="I3416" s="3">
        <v>42880</v>
      </c>
      <c r="J3416" s="3">
        <v>43001</v>
      </c>
      <c r="K3416" s="8" t="str">
        <f>IF(Sales_Pipeline[[#This Row],[Close_Date]]="","",TEXT(Sales_Pipeline[[#This Row],[Close_Date]],"ddd"))</f>
        <v>Sat</v>
      </c>
      <c r="L3416" s="8" t="str">
        <f>IF(Sales_Pipeline[[#This Row],[Close_Date]]="","",TEXT(Sales_Pipeline[[#This Row],[Close_Date]],"mmm"))</f>
        <v>Sep</v>
      </c>
      <c r="M3416" s="8" t="str">
        <f>IF(Sales_Pipeline[[#This Row],[Close_Date]]="","","Q"&amp;ROUNDUP(MONTH(Sales_Pipeline[[#This Row],[Close_Date]])/3,0))</f>
        <v>Q3</v>
      </c>
      <c r="N3416" s="2" cm="1">
        <f t="array" ref="N3416">IFERROR(_xlfn.IFS(Sales_Pipeline[[#This Row],[Deal_Stage]]="Won",_xlfn.XLOOKUP(Sales_Pipeline[[#This Row],[Product]],Products!$A$2:$A$8,Products!$C$2:$C$8),Sales_Pipeline[[#This Row],[Deal_Stage]]="Lost",_xlfn.XLOOKUP(Sales_Pipeline[[#This Row],[Product]],Products!$A$2:$A$8,Products!$C$2:$C$8)),"")</f>
        <v>550</v>
      </c>
      <c r="O3416" s="2">
        <v>483</v>
      </c>
    </row>
    <row r="3417" spans="1:15" x14ac:dyDescent="0.3">
      <c r="A3417" t="s">
        <v>3563</v>
      </c>
      <c r="B3417" t="s">
        <v>8</v>
      </c>
      <c r="C3417" t="str">
        <f>_xlfn.XLOOKUP(Sales_Pipeline[[#This Row],[Sales_Agent]],Sales_Teams[Sales_Agent],Sales_Teams[Manager])</f>
        <v>Dustin Brinkmann</v>
      </c>
      <c r="D3417" t="str">
        <f>_xlfn.XLOOKUP(Sales_Pipeline[[#This Row],[Manager]],Sales_Teams[Manager],Sales_Teams[Regional_Office])</f>
        <v>Central</v>
      </c>
      <c r="E3417" t="s">
        <v>76</v>
      </c>
      <c r="F3417" t="s">
        <v>105</v>
      </c>
      <c r="G3417" t="str">
        <f>IFERROR(_xlfn.XLOOKUP(Sales_Pipeline[[#This Row],[Account]],Accounts!$A$2:$A$86,Accounts!$F$2:$F$86),"")</f>
        <v>United States</v>
      </c>
      <c r="H3417" t="s">
        <v>57</v>
      </c>
      <c r="I3417" s="3">
        <v>42880</v>
      </c>
      <c r="J3417" s="3">
        <v>42994</v>
      </c>
      <c r="K3417" s="8" t="str">
        <f>IF(Sales_Pipeline[[#This Row],[Close_Date]]="","",TEXT(Sales_Pipeline[[#This Row],[Close_Date]],"ddd"))</f>
        <v>Sat</v>
      </c>
      <c r="L3417" s="8" t="str">
        <f>IF(Sales_Pipeline[[#This Row],[Close_Date]]="","",TEXT(Sales_Pipeline[[#This Row],[Close_Date]],"mmm"))</f>
        <v>Sep</v>
      </c>
      <c r="M3417" s="8" t="str">
        <f>IF(Sales_Pipeline[[#This Row],[Close_Date]]="","","Q"&amp;ROUNDUP(MONTH(Sales_Pipeline[[#This Row],[Close_Date]])/3,0))</f>
        <v>Q3</v>
      </c>
      <c r="N3417" s="2" cm="1">
        <f t="array" ref="N3417">IFERROR(_xlfn.IFS(Sales_Pipeline[[#This Row],[Deal_Stage]]="Won",_xlfn.XLOOKUP(Sales_Pipeline[[#This Row],[Product]],Products!$A$2:$A$8,Products!$C$2:$C$8),Sales_Pipeline[[#This Row],[Deal_Stage]]="Lost",_xlfn.XLOOKUP(Sales_Pipeline[[#This Row],[Product]],Products!$A$2:$A$8,Products!$C$2:$C$8)),"")</f>
        <v>3393</v>
      </c>
      <c r="O3417" s="2">
        <v>3727</v>
      </c>
    </row>
    <row r="3418" spans="1:15" x14ac:dyDescent="0.3">
      <c r="A3418" t="s">
        <v>3564</v>
      </c>
      <c r="B3418" t="s">
        <v>37</v>
      </c>
      <c r="C3418" t="str">
        <f>_xlfn.XLOOKUP(Sales_Pipeline[[#This Row],[Sales_Agent]],Sales_Teams[Sales_Agent],Sales_Teams[Manager])</f>
        <v>Celia Rouche</v>
      </c>
      <c r="D3418" t="str">
        <f>_xlfn.XLOOKUP(Sales_Pipeline[[#This Row],[Manager]],Sales_Teams[Manager],Sales_Teams[Regional_Office])</f>
        <v>West</v>
      </c>
      <c r="E3418" t="s">
        <v>8953</v>
      </c>
      <c r="F3418" t="s">
        <v>211</v>
      </c>
      <c r="G3418" t="str">
        <f>IFERROR(_xlfn.XLOOKUP(Sales_Pipeline[[#This Row],[Account]],Accounts!$A$2:$A$86,Accounts!$F$2:$F$86),"")</f>
        <v>United States</v>
      </c>
      <c r="H3418" t="s">
        <v>57</v>
      </c>
      <c r="I3418" s="3">
        <v>42880</v>
      </c>
      <c r="J3418" s="3">
        <v>42961</v>
      </c>
      <c r="K3418" s="8" t="str">
        <f>IF(Sales_Pipeline[[#This Row],[Close_Date]]="","",TEXT(Sales_Pipeline[[#This Row],[Close_Date]],"ddd"))</f>
        <v>Mon</v>
      </c>
      <c r="L3418" s="8" t="str">
        <f>IF(Sales_Pipeline[[#This Row],[Close_Date]]="","",TEXT(Sales_Pipeline[[#This Row],[Close_Date]],"mmm"))</f>
        <v>Aug</v>
      </c>
      <c r="M3418" s="8" t="str">
        <f>IF(Sales_Pipeline[[#This Row],[Close_Date]]="","","Q"&amp;ROUNDUP(MONTH(Sales_Pipeline[[#This Row],[Close_Date]])/3,0))</f>
        <v>Q3</v>
      </c>
      <c r="N3418" s="2" cm="1">
        <f t="array" ref="N3418">IFERROR(_xlfn.IFS(Sales_Pipeline[[#This Row],[Deal_Stage]]="Won",_xlfn.XLOOKUP(Sales_Pipeline[[#This Row],[Product]],Products!$A$2:$A$8,Products!$C$2:$C$8),Sales_Pipeline[[#This Row],[Deal_Stage]]="Lost",_xlfn.XLOOKUP(Sales_Pipeline[[#This Row],[Product]],Products!$A$2:$A$8,Products!$C$2:$C$8)),"")</f>
        <v>4821</v>
      </c>
      <c r="O3418" s="2">
        <v>4738</v>
      </c>
    </row>
    <row r="3419" spans="1:15" x14ac:dyDescent="0.3">
      <c r="A3419" t="s">
        <v>3565</v>
      </c>
      <c r="B3419" t="s">
        <v>12</v>
      </c>
      <c r="C3419" t="str">
        <f>_xlfn.XLOOKUP(Sales_Pipeline[[#This Row],[Sales_Agent]],Sales_Teams[Sales_Agent],Sales_Teams[Manager])</f>
        <v>Melvin Marxen</v>
      </c>
      <c r="D3419" t="str">
        <f>_xlfn.XLOOKUP(Sales_Pipeline[[#This Row],[Manager]],Sales_Teams[Manager],Sales_Teams[Regional_Office])</f>
        <v>Central</v>
      </c>
      <c r="E3419" t="s">
        <v>55</v>
      </c>
      <c r="F3419" t="s">
        <v>68</v>
      </c>
      <c r="G3419" t="str">
        <f>IFERROR(_xlfn.XLOOKUP(Sales_Pipeline[[#This Row],[Account]],Accounts!$A$2:$A$86,Accounts!$F$2:$F$86),"")</f>
        <v>United States</v>
      </c>
      <c r="H3419" t="s">
        <v>57</v>
      </c>
      <c r="I3419" s="3">
        <v>42880</v>
      </c>
      <c r="J3419" s="3">
        <v>42951</v>
      </c>
      <c r="K3419" s="8" t="str">
        <f>IF(Sales_Pipeline[[#This Row],[Close_Date]]="","",TEXT(Sales_Pipeline[[#This Row],[Close_Date]],"ddd"))</f>
        <v>Fri</v>
      </c>
      <c r="L3419" s="8" t="str">
        <f>IF(Sales_Pipeline[[#This Row],[Close_Date]]="","",TEXT(Sales_Pipeline[[#This Row],[Close_Date]],"mmm"))</f>
        <v>Aug</v>
      </c>
      <c r="M3419" s="8" t="str">
        <f>IF(Sales_Pipeline[[#This Row],[Close_Date]]="","","Q"&amp;ROUNDUP(MONTH(Sales_Pipeline[[#This Row],[Close_Date]])/3,0))</f>
        <v>Q3</v>
      </c>
      <c r="N3419" s="2" cm="1">
        <f t="array" ref="N3419">IFERROR(_xlfn.IFS(Sales_Pipeline[[#This Row],[Deal_Stage]]="Won",_xlfn.XLOOKUP(Sales_Pipeline[[#This Row],[Product]],Products!$A$2:$A$8,Products!$C$2:$C$8),Sales_Pipeline[[#This Row],[Deal_Stage]]="Lost",_xlfn.XLOOKUP(Sales_Pipeline[[#This Row],[Product]],Products!$A$2:$A$8,Products!$C$2:$C$8)),"")</f>
        <v>1096</v>
      </c>
      <c r="O3419" s="2">
        <v>1275</v>
      </c>
    </row>
    <row r="3420" spans="1:15" x14ac:dyDescent="0.3">
      <c r="A3420" t="s">
        <v>3566</v>
      </c>
      <c r="B3420" t="s">
        <v>12</v>
      </c>
      <c r="C3420" t="str">
        <f>_xlfn.XLOOKUP(Sales_Pipeline[[#This Row],[Sales_Agent]],Sales_Teams[Sales_Agent],Sales_Teams[Manager])</f>
        <v>Melvin Marxen</v>
      </c>
      <c r="D3420" t="str">
        <f>_xlfn.XLOOKUP(Sales_Pipeline[[#This Row],[Manager]],Sales_Teams[Manager],Sales_Teams[Regional_Office])</f>
        <v>Central</v>
      </c>
      <c r="E3420" t="s">
        <v>76</v>
      </c>
      <c r="F3420" t="s">
        <v>94</v>
      </c>
      <c r="G3420" t="str">
        <f>IFERROR(_xlfn.XLOOKUP(Sales_Pipeline[[#This Row],[Account]],Accounts!$A$2:$A$86,Accounts!$F$2:$F$86),"")</f>
        <v>United States</v>
      </c>
      <c r="H3420" t="s">
        <v>57</v>
      </c>
      <c r="I3420" s="3">
        <v>42880</v>
      </c>
      <c r="J3420" s="3">
        <v>42966</v>
      </c>
      <c r="K3420" s="8" t="str">
        <f>IF(Sales_Pipeline[[#This Row],[Close_Date]]="","",TEXT(Sales_Pipeline[[#This Row],[Close_Date]],"ddd"))</f>
        <v>Sat</v>
      </c>
      <c r="L3420" s="8" t="str">
        <f>IF(Sales_Pipeline[[#This Row],[Close_Date]]="","",TEXT(Sales_Pipeline[[#This Row],[Close_Date]],"mmm"))</f>
        <v>Aug</v>
      </c>
      <c r="M3420" s="8" t="str">
        <f>IF(Sales_Pipeline[[#This Row],[Close_Date]]="","","Q"&amp;ROUNDUP(MONTH(Sales_Pipeline[[#This Row],[Close_Date]])/3,0))</f>
        <v>Q3</v>
      </c>
      <c r="N3420" s="2" cm="1">
        <f t="array" ref="N3420">IFERROR(_xlfn.IFS(Sales_Pipeline[[#This Row],[Deal_Stage]]="Won",_xlfn.XLOOKUP(Sales_Pipeline[[#This Row],[Product]],Products!$A$2:$A$8,Products!$C$2:$C$8),Sales_Pipeline[[#This Row],[Deal_Stage]]="Lost",_xlfn.XLOOKUP(Sales_Pipeline[[#This Row],[Product]],Products!$A$2:$A$8,Products!$C$2:$C$8)),"")</f>
        <v>3393</v>
      </c>
      <c r="O3420" s="2">
        <v>3428</v>
      </c>
    </row>
    <row r="3421" spans="1:15" x14ac:dyDescent="0.3">
      <c r="A3421" t="s">
        <v>3567</v>
      </c>
      <c r="B3421" t="s">
        <v>9</v>
      </c>
      <c r="C3421" t="str">
        <f>_xlfn.XLOOKUP(Sales_Pipeline[[#This Row],[Sales_Agent]],Sales_Teams[Sales_Agent],Sales_Teams[Manager])</f>
        <v>Dustin Brinkmann</v>
      </c>
      <c r="D3421" t="str">
        <f>_xlfn.XLOOKUP(Sales_Pipeline[[#This Row],[Manager]],Sales_Teams[Manager],Sales_Teams[Regional_Office])</f>
        <v>Central</v>
      </c>
      <c r="E3421" t="s">
        <v>61</v>
      </c>
      <c r="F3421" t="s">
        <v>141</v>
      </c>
      <c r="G3421" t="str">
        <f>IFERROR(_xlfn.XLOOKUP(Sales_Pipeline[[#This Row],[Account]],Accounts!$A$2:$A$86,Accounts!$F$2:$F$86),"")</f>
        <v>United States</v>
      </c>
      <c r="H3421" t="s">
        <v>82</v>
      </c>
      <c r="I3421" s="3">
        <v>42880</v>
      </c>
      <c r="J3421" s="3">
        <v>42989</v>
      </c>
      <c r="K3421" s="8" t="str">
        <f>IF(Sales_Pipeline[[#This Row],[Close_Date]]="","",TEXT(Sales_Pipeline[[#This Row],[Close_Date]],"ddd"))</f>
        <v>Mon</v>
      </c>
      <c r="L3421" s="8" t="str">
        <f>IF(Sales_Pipeline[[#This Row],[Close_Date]]="","",TEXT(Sales_Pipeline[[#This Row],[Close_Date]],"mmm"))</f>
        <v>Sep</v>
      </c>
      <c r="M3421" s="8" t="str">
        <f>IF(Sales_Pipeline[[#This Row],[Close_Date]]="","","Q"&amp;ROUNDUP(MONTH(Sales_Pipeline[[#This Row],[Close_Date]])/3,0))</f>
        <v>Q3</v>
      </c>
      <c r="N3421" s="2" cm="1">
        <f t="array" ref="N3421">IFERROR(_xlfn.IFS(Sales_Pipeline[[#This Row],[Deal_Stage]]="Won",_xlfn.XLOOKUP(Sales_Pipeline[[#This Row],[Product]],Products!$A$2:$A$8,Products!$C$2:$C$8),Sales_Pipeline[[#This Row],[Deal_Stage]]="Lost",_xlfn.XLOOKUP(Sales_Pipeline[[#This Row],[Product]],Products!$A$2:$A$8,Products!$C$2:$C$8)),"")</f>
        <v>55</v>
      </c>
      <c r="O3421" s="2">
        <v>0</v>
      </c>
    </row>
    <row r="3422" spans="1:15" x14ac:dyDescent="0.3">
      <c r="A3422" t="s">
        <v>3568</v>
      </c>
      <c r="B3422" t="s">
        <v>29</v>
      </c>
      <c r="C3422" t="str">
        <f>_xlfn.XLOOKUP(Sales_Pipeline[[#This Row],[Sales_Agent]],Sales_Teams[Sales_Agent],Sales_Teams[Manager])</f>
        <v>Rocco Neubert</v>
      </c>
      <c r="D3422" t="str">
        <f>_xlfn.XLOOKUP(Sales_Pipeline[[#This Row],[Manager]],Sales_Teams[Manager],Sales_Teams[Regional_Office])</f>
        <v>East</v>
      </c>
      <c r="E3422" t="s">
        <v>8953</v>
      </c>
      <c r="F3422" t="s">
        <v>129</v>
      </c>
      <c r="G3422" t="str">
        <f>IFERROR(_xlfn.XLOOKUP(Sales_Pipeline[[#This Row],[Account]],Accounts!$A$2:$A$86,Accounts!$F$2:$F$86),"")</f>
        <v>Jordan</v>
      </c>
      <c r="H3422" t="s">
        <v>57</v>
      </c>
      <c r="I3422" s="3">
        <v>42880</v>
      </c>
      <c r="J3422" s="3">
        <v>42893</v>
      </c>
      <c r="K3422" s="8" t="str">
        <f>IF(Sales_Pipeline[[#This Row],[Close_Date]]="","",TEXT(Sales_Pipeline[[#This Row],[Close_Date]],"ddd"))</f>
        <v>Wed</v>
      </c>
      <c r="L3422" s="8" t="str">
        <f>IF(Sales_Pipeline[[#This Row],[Close_Date]]="","",TEXT(Sales_Pipeline[[#This Row],[Close_Date]],"mmm"))</f>
        <v>Jun</v>
      </c>
      <c r="M3422" s="8" t="str">
        <f>IF(Sales_Pipeline[[#This Row],[Close_Date]]="","","Q"&amp;ROUNDUP(MONTH(Sales_Pipeline[[#This Row],[Close_Date]])/3,0))</f>
        <v>Q2</v>
      </c>
      <c r="N3422" s="2" cm="1">
        <f t="array" ref="N3422">IFERROR(_xlfn.IFS(Sales_Pipeline[[#This Row],[Deal_Stage]]="Won",_xlfn.XLOOKUP(Sales_Pipeline[[#This Row],[Product]],Products!$A$2:$A$8,Products!$C$2:$C$8),Sales_Pipeline[[#This Row],[Deal_Stage]]="Lost",_xlfn.XLOOKUP(Sales_Pipeline[[#This Row],[Product]],Products!$A$2:$A$8,Products!$C$2:$C$8)),"")</f>
        <v>4821</v>
      </c>
      <c r="O3422" s="2">
        <v>5420</v>
      </c>
    </row>
    <row r="3423" spans="1:15" x14ac:dyDescent="0.3">
      <c r="A3423" t="s">
        <v>3569</v>
      </c>
      <c r="B3423" t="s">
        <v>35</v>
      </c>
      <c r="C3423" t="str">
        <f>_xlfn.XLOOKUP(Sales_Pipeline[[#This Row],[Sales_Agent]],Sales_Teams[Sales_Agent],Sales_Teams[Manager])</f>
        <v>Celia Rouche</v>
      </c>
      <c r="D3423" t="str">
        <f>_xlfn.XLOOKUP(Sales_Pipeline[[#This Row],[Manager]],Sales_Teams[Manager],Sales_Teams[Regional_Office])</f>
        <v>West</v>
      </c>
      <c r="E3423" t="s">
        <v>61</v>
      </c>
      <c r="F3423" t="s">
        <v>191</v>
      </c>
      <c r="G3423" t="str">
        <f>IFERROR(_xlfn.XLOOKUP(Sales_Pipeline[[#This Row],[Account]],Accounts!$A$2:$A$86,Accounts!$F$2:$F$86),"")</f>
        <v>United States</v>
      </c>
      <c r="H3423" t="s">
        <v>82</v>
      </c>
      <c r="I3423" s="3">
        <v>42880</v>
      </c>
      <c r="J3423" s="3">
        <v>42975</v>
      </c>
      <c r="K3423" s="8" t="str">
        <f>IF(Sales_Pipeline[[#This Row],[Close_Date]]="","",TEXT(Sales_Pipeline[[#This Row],[Close_Date]],"ddd"))</f>
        <v>Mon</v>
      </c>
      <c r="L3423" s="8" t="str">
        <f>IF(Sales_Pipeline[[#This Row],[Close_Date]]="","",TEXT(Sales_Pipeline[[#This Row],[Close_Date]],"mmm"))</f>
        <v>Aug</v>
      </c>
      <c r="M3423" s="8" t="str">
        <f>IF(Sales_Pipeline[[#This Row],[Close_Date]]="","","Q"&amp;ROUNDUP(MONTH(Sales_Pipeline[[#This Row],[Close_Date]])/3,0))</f>
        <v>Q3</v>
      </c>
      <c r="N3423" s="2" cm="1">
        <f t="array" ref="N3423">IFERROR(_xlfn.IFS(Sales_Pipeline[[#This Row],[Deal_Stage]]="Won",_xlfn.XLOOKUP(Sales_Pipeline[[#This Row],[Product]],Products!$A$2:$A$8,Products!$C$2:$C$8),Sales_Pipeline[[#This Row],[Deal_Stage]]="Lost",_xlfn.XLOOKUP(Sales_Pipeline[[#This Row],[Product]],Products!$A$2:$A$8,Products!$C$2:$C$8)),"")</f>
        <v>55</v>
      </c>
      <c r="O3423" s="2">
        <v>0</v>
      </c>
    </row>
    <row r="3424" spans="1:15" x14ac:dyDescent="0.3">
      <c r="A3424" t="s">
        <v>3570</v>
      </c>
      <c r="B3424" t="s">
        <v>7</v>
      </c>
      <c r="C3424" t="str">
        <f>_xlfn.XLOOKUP(Sales_Pipeline[[#This Row],[Sales_Agent]],Sales_Teams[Sales_Agent],Sales_Teams[Manager])</f>
        <v>Dustin Brinkmann</v>
      </c>
      <c r="D3424" t="str">
        <f>_xlfn.XLOOKUP(Sales_Pipeline[[#This Row],[Manager]],Sales_Teams[Manager],Sales_Teams[Regional_Office])</f>
        <v>Central</v>
      </c>
      <c r="E3424" t="s">
        <v>61</v>
      </c>
      <c r="F3424" t="s">
        <v>214</v>
      </c>
      <c r="G3424" t="str">
        <f>IFERROR(_xlfn.XLOOKUP(Sales_Pipeline[[#This Row],[Account]],Accounts!$A$2:$A$86,Accounts!$F$2:$F$86),"")</f>
        <v>United States</v>
      </c>
      <c r="H3424" t="s">
        <v>57</v>
      </c>
      <c r="I3424" s="3">
        <v>42880</v>
      </c>
      <c r="J3424" s="3">
        <v>42897</v>
      </c>
      <c r="K3424" s="8" t="str">
        <f>IF(Sales_Pipeline[[#This Row],[Close_Date]]="","",TEXT(Sales_Pipeline[[#This Row],[Close_Date]],"ddd"))</f>
        <v>Sun</v>
      </c>
      <c r="L3424" s="8" t="str">
        <f>IF(Sales_Pipeline[[#This Row],[Close_Date]]="","",TEXT(Sales_Pipeline[[#This Row],[Close_Date]],"mmm"))</f>
        <v>Jun</v>
      </c>
      <c r="M3424" s="8" t="str">
        <f>IF(Sales_Pipeline[[#This Row],[Close_Date]]="","","Q"&amp;ROUNDUP(MONTH(Sales_Pipeline[[#This Row],[Close_Date]])/3,0))</f>
        <v>Q2</v>
      </c>
      <c r="N3424" s="2" cm="1">
        <f t="array" ref="N3424">IFERROR(_xlfn.IFS(Sales_Pipeline[[#This Row],[Deal_Stage]]="Won",_xlfn.XLOOKUP(Sales_Pipeline[[#This Row],[Product]],Products!$A$2:$A$8,Products!$C$2:$C$8),Sales_Pipeline[[#This Row],[Deal_Stage]]="Lost",_xlfn.XLOOKUP(Sales_Pipeline[[#This Row],[Product]],Products!$A$2:$A$8,Products!$C$2:$C$8)),"")</f>
        <v>55</v>
      </c>
      <c r="O3424" s="2">
        <v>59</v>
      </c>
    </row>
    <row r="3425" spans="1:15" x14ac:dyDescent="0.3">
      <c r="A3425" t="s">
        <v>3571</v>
      </c>
      <c r="B3425" t="s">
        <v>32</v>
      </c>
      <c r="C3425" t="str">
        <f>_xlfn.XLOOKUP(Sales_Pipeline[[#This Row],[Sales_Agent]],Sales_Teams[Sales_Agent],Sales_Teams[Manager])</f>
        <v>Celia Rouche</v>
      </c>
      <c r="D3425" t="str">
        <f>_xlfn.XLOOKUP(Sales_Pipeline[[#This Row],[Manager]],Sales_Teams[Manager],Sales_Teams[Regional_Office])</f>
        <v>West</v>
      </c>
      <c r="E3425" t="s">
        <v>84</v>
      </c>
      <c r="F3425" t="s">
        <v>288</v>
      </c>
      <c r="G3425" t="str">
        <f>IFERROR(_xlfn.XLOOKUP(Sales_Pipeline[[#This Row],[Account]],Accounts!$A$2:$A$86,Accounts!$F$2:$F$86),"")</f>
        <v>United States</v>
      </c>
      <c r="H3425" t="s">
        <v>77</v>
      </c>
      <c r="I3425" s="3">
        <v>42880</v>
      </c>
      <c r="K3425" s="8" t="str">
        <f>IF(Sales_Pipeline[[#This Row],[Close_Date]]="","",TEXT(Sales_Pipeline[[#This Row],[Close_Date]],"ddd"))</f>
        <v/>
      </c>
      <c r="L3425" s="8" t="str">
        <f>IF(Sales_Pipeline[[#This Row],[Close_Date]]="","",TEXT(Sales_Pipeline[[#This Row],[Close_Date]],"mmm"))</f>
        <v/>
      </c>
      <c r="M3425" s="8" t="str">
        <f>IF(Sales_Pipeline[[#This Row],[Close_Date]]="","","Q"&amp;ROUNDUP(MONTH(Sales_Pipeline[[#This Row],[Close_Date]])/3,0))</f>
        <v/>
      </c>
      <c r="N3425" s="2" t="str" cm="1">
        <f t="array" ref="N3425">IFERROR(_xlfn.IFS(Sales_Pipeline[[#This Row],[Deal_Stage]]="Won",_xlfn.XLOOKUP(Sales_Pipeline[[#This Row],[Product]],Products!$A$2:$A$8,Products!$C$2:$C$8),Sales_Pipeline[[#This Row],[Deal_Stage]]="Lost",_xlfn.XLOOKUP(Sales_Pipeline[[#This Row],[Product]],Products!$A$2:$A$8,Products!$C$2:$C$8)),"")</f>
        <v/>
      </c>
      <c r="O3425" s="2">
        <v>0</v>
      </c>
    </row>
    <row r="3426" spans="1:15" x14ac:dyDescent="0.3">
      <c r="A3426" t="s">
        <v>3572</v>
      </c>
      <c r="B3426" t="s">
        <v>32</v>
      </c>
      <c r="C3426" t="str">
        <f>_xlfn.XLOOKUP(Sales_Pipeline[[#This Row],[Sales_Agent]],Sales_Teams[Sales_Agent],Sales_Teams[Manager])</f>
        <v>Celia Rouche</v>
      </c>
      <c r="D3426" t="str">
        <f>_xlfn.XLOOKUP(Sales_Pipeline[[#This Row],[Manager]],Sales_Teams[Manager],Sales_Teams[Regional_Office])</f>
        <v>West</v>
      </c>
      <c r="E3426" t="s">
        <v>61</v>
      </c>
      <c r="F3426" t="s">
        <v>81</v>
      </c>
      <c r="G3426" t="str">
        <f>IFERROR(_xlfn.XLOOKUP(Sales_Pipeline[[#This Row],[Account]],Accounts!$A$2:$A$86,Accounts!$F$2:$F$86),"")</f>
        <v>Italy</v>
      </c>
      <c r="H3426" t="s">
        <v>77</v>
      </c>
      <c r="I3426" s="3">
        <v>42880</v>
      </c>
      <c r="K3426" s="8" t="str">
        <f>IF(Sales_Pipeline[[#This Row],[Close_Date]]="","",TEXT(Sales_Pipeline[[#This Row],[Close_Date]],"ddd"))</f>
        <v/>
      </c>
      <c r="L3426" s="8" t="str">
        <f>IF(Sales_Pipeline[[#This Row],[Close_Date]]="","",TEXT(Sales_Pipeline[[#This Row],[Close_Date]],"mmm"))</f>
        <v/>
      </c>
      <c r="M3426" s="8" t="str">
        <f>IF(Sales_Pipeline[[#This Row],[Close_Date]]="","","Q"&amp;ROUNDUP(MONTH(Sales_Pipeline[[#This Row],[Close_Date]])/3,0))</f>
        <v/>
      </c>
      <c r="N3426" s="2" t="str" cm="1">
        <f t="array" ref="N3426">IFERROR(_xlfn.IFS(Sales_Pipeline[[#This Row],[Deal_Stage]]="Won",_xlfn.XLOOKUP(Sales_Pipeline[[#This Row],[Product]],Products!$A$2:$A$8,Products!$C$2:$C$8),Sales_Pipeline[[#This Row],[Deal_Stage]]="Lost",_xlfn.XLOOKUP(Sales_Pipeline[[#This Row],[Product]],Products!$A$2:$A$8,Products!$C$2:$C$8)),"")</f>
        <v/>
      </c>
      <c r="O3426" s="2">
        <v>0</v>
      </c>
    </row>
    <row r="3427" spans="1:15" x14ac:dyDescent="0.3">
      <c r="A3427" t="s">
        <v>3573</v>
      </c>
      <c r="B3427" t="s">
        <v>3</v>
      </c>
      <c r="C3427" t="str">
        <f>_xlfn.XLOOKUP(Sales_Pipeline[[#This Row],[Sales_Agent]],Sales_Teams[Sales_Agent],Sales_Teams[Manager])</f>
        <v>Dustin Brinkmann</v>
      </c>
      <c r="D3427" t="str">
        <f>_xlfn.XLOOKUP(Sales_Pipeline[[#This Row],[Manager]],Sales_Teams[Manager],Sales_Teams[Regional_Office])</f>
        <v>Central</v>
      </c>
      <c r="E3427" t="s">
        <v>55</v>
      </c>
      <c r="F3427" t="s">
        <v>214</v>
      </c>
      <c r="G3427" t="str">
        <f>IFERROR(_xlfn.XLOOKUP(Sales_Pipeline[[#This Row],[Account]],Accounts!$A$2:$A$86,Accounts!$F$2:$F$86),"")</f>
        <v>United States</v>
      </c>
      <c r="H3427" t="s">
        <v>82</v>
      </c>
      <c r="I3427" s="3">
        <v>42881</v>
      </c>
      <c r="J3427" s="3">
        <v>42962</v>
      </c>
      <c r="K3427" s="8" t="str">
        <f>IF(Sales_Pipeline[[#This Row],[Close_Date]]="","",TEXT(Sales_Pipeline[[#This Row],[Close_Date]],"ddd"))</f>
        <v>Tue</v>
      </c>
      <c r="L3427" s="8" t="str">
        <f>IF(Sales_Pipeline[[#This Row],[Close_Date]]="","",TEXT(Sales_Pipeline[[#This Row],[Close_Date]],"mmm"))</f>
        <v>Aug</v>
      </c>
      <c r="M3427" s="8" t="str">
        <f>IF(Sales_Pipeline[[#This Row],[Close_Date]]="","","Q"&amp;ROUNDUP(MONTH(Sales_Pipeline[[#This Row],[Close_Date]])/3,0))</f>
        <v>Q3</v>
      </c>
      <c r="N3427" s="2" cm="1">
        <f t="array" ref="N3427">IFERROR(_xlfn.IFS(Sales_Pipeline[[#This Row],[Deal_Stage]]="Won",_xlfn.XLOOKUP(Sales_Pipeline[[#This Row],[Product]],Products!$A$2:$A$8,Products!$C$2:$C$8),Sales_Pipeline[[#This Row],[Deal_Stage]]="Lost",_xlfn.XLOOKUP(Sales_Pipeline[[#This Row],[Product]],Products!$A$2:$A$8,Products!$C$2:$C$8)),"")</f>
        <v>1096</v>
      </c>
      <c r="O3427" s="2">
        <v>0</v>
      </c>
    </row>
    <row r="3428" spans="1:15" x14ac:dyDescent="0.3">
      <c r="A3428" t="s">
        <v>3574</v>
      </c>
      <c r="B3428" t="s">
        <v>3</v>
      </c>
      <c r="C3428" t="str">
        <f>_xlfn.XLOOKUP(Sales_Pipeline[[#This Row],[Sales_Agent]],Sales_Teams[Sales_Agent],Sales_Teams[Manager])</f>
        <v>Dustin Brinkmann</v>
      </c>
      <c r="D3428" t="str">
        <f>_xlfn.XLOOKUP(Sales_Pipeline[[#This Row],[Manager]],Sales_Teams[Manager],Sales_Teams[Regional_Office])</f>
        <v>Central</v>
      </c>
      <c r="E3428" t="s">
        <v>76</v>
      </c>
      <c r="F3428" t="s">
        <v>169</v>
      </c>
      <c r="G3428" t="str">
        <f>IFERROR(_xlfn.XLOOKUP(Sales_Pipeline[[#This Row],[Account]],Accounts!$A$2:$A$86,Accounts!$F$2:$F$86),"")</f>
        <v>Panama</v>
      </c>
      <c r="H3428" t="s">
        <v>82</v>
      </c>
      <c r="I3428" s="3">
        <v>42881</v>
      </c>
      <c r="J3428" s="3">
        <v>42966</v>
      </c>
      <c r="K3428" s="8" t="str">
        <f>IF(Sales_Pipeline[[#This Row],[Close_Date]]="","",TEXT(Sales_Pipeline[[#This Row],[Close_Date]],"ddd"))</f>
        <v>Sat</v>
      </c>
      <c r="L3428" s="8" t="str">
        <f>IF(Sales_Pipeline[[#This Row],[Close_Date]]="","",TEXT(Sales_Pipeline[[#This Row],[Close_Date]],"mmm"))</f>
        <v>Aug</v>
      </c>
      <c r="M3428" s="8" t="str">
        <f>IF(Sales_Pipeline[[#This Row],[Close_Date]]="","","Q"&amp;ROUNDUP(MONTH(Sales_Pipeline[[#This Row],[Close_Date]])/3,0))</f>
        <v>Q3</v>
      </c>
      <c r="N3428" s="2" cm="1">
        <f t="array" ref="N3428">IFERROR(_xlfn.IFS(Sales_Pipeline[[#This Row],[Deal_Stage]]="Won",_xlfn.XLOOKUP(Sales_Pipeline[[#This Row],[Product]],Products!$A$2:$A$8,Products!$C$2:$C$8),Sales_Pipeline[[#This Row],[Deal_Stage]]="Lost",_xlfn.XLOOKUP(Sales_Pipeline[[#This Row],[Product]],Products!$A$2:$A$8,Products!$C$2:$C$8)),"")</f>
        <v>3393</v>
      </c>
      <c r="O3428" s="2">
        <v>0</v>
      </c>
    </row>
    <row r="3429" spans="1:15" x14ac:dyDescent="0.3">
      <c r="A3429" t="s">
        <v>3575</v>
      </c>
      <c r="B3429" t="s">
        <v>30</v>
      </c>
      <c r="C3429" t="str">
        <f>_xlfn.XLOOKUP(Sales_Pipeline[[#This Row],[Sales_Agent]],Sales_Teams[Sales_Agent],Sales_Teams[Manager])</f>
        <v>Rocco Neubert</v>
      </c>
      <c r="D3429" t="str">
        <f>_xlfn.XLOOKUP(Sales_Pipeline[[#This Row],[Manager]],Sales_Teams[Manager],Sales_Teams[Regional_Office])</f>
        <v>East</v>
      </c>
      <c r="E3429" t="s">
        <v>76</v>
      </c>
      <c r="G3429" t="str">
        <f>IFERROR(_xlfn.XLOOKUP(Sales_Pipeline[[#This Row],[Account]],Accounts!$A$2:$A$86,Accounts!$F$2:$F$86),"")</f>
        <v/>
      </c>
      <c r="H3429" t="s">
        <v>77</v>
      </c>
      <c r="I3429" s="3">
        <v>42881</v>
      </c>
      <c r="K3429" s="8" t="str">
        <f>IF(Sales_Pipeline[[#This Row],[Close_Date]]="","",TEXT(Sales_Pipeline[[#This Row],[Close_Date]],"ddd"))</f>
        <v/>
      </c>
      <c r="L3429" s="8" t="str">
        <f>IF(Sales_Pipeline[[#This Row],[Close_Date]]="","",TEXT(Sales_Pipeline[[#This Row],[Close_Date]],"mmm"))</f>
        <v/>
      </c>
      <c r="M3429" s="8" t="str">
        <f>IF(Sales_Pipeline[[#This Row],[Close_Date]]="","","Q"&amp;ROUNDUP(MONTH(Sales_Pipeline[[#This Row],[Close_Date]])/3,0))</f>
        <v/>
      </c>
      <c r="N3429" s="2" t="str" cm="1">
        <f t="array" ref="N3429">IFERROR(_xlfn.IFS(Sales_Pipeline[[#This Row],[Deal_Stage]]="Won",_xlfn.XLOOKUP(Sales_Pipeline[[#This Row],[Product]],Products!$A$2:$A$8,Products!$C$2:$C$8),Sales_Pipeline[[#This Row],[Deal_Stage]]="Lost",_xlfn.XLOOKUP(Sales_Pipeline[[#This Row],[Product]],Products!$A$2:$A$8,Products!$C$2:$C$8)),"")</f>
        <v/>
      </c>
      <c r="O3429" s="2">
        <v>0</v>
      </c>
    </row>
    <row r="3430" spans="1:15" x14ac:dyDescent="0.3">
      <c r="A3430" t="s">
        <v>3576</v>
      </c>
      <c r="B3430" t="s">
        <v>30</v>
      </c>
      <c r="C3430" t="str">
        <f>_xlfn.XLOOKUP(Sales_Pipeline[[#This Row],[Sales_Agent]],Sales_Teams[Sales_Agent],Sales_Teams[Manager])</f>
        <v>Rocco Neubert</v>
      </c>
      <c r="D3430" t="str">
        <f>_xlfn.XLOOKUP(Sales_Pipeline[[#This Row],[Manager]],Sales_Teams[Manager],Sales_Teams[Regional_Office])</f>
        <v>East</v>
      </c>
      <c r="E3430" t="s">
        <v>63</v>
      </c>
      <c r="F3430" t="s">
        <v>161</v>
      </c>
      <c r="G3430" t="str">
        <f>IFERROR(_xlfn.XLOOKUP(Sales_Pipeline[[#This Row],[Account]],Accounts!$A$2:$A$86,Accounts!$F$2:$F$86),"")</f>
        <v>United States</v>
      </c>
      <c r="H3430" t="s">
        <v>57</v>
      </c>
      <c r="I3430" s="3">
        <v>42881</v>
      </c>
      <c r="J3430" s="3">
        <v>42993</v>
      </c>
      <c r="K3430" s="8" t="str">
        <f>IF(Sales_Pipeline[[#This Row],[Close_Date]]="","",TEXT(Sales_Pipeline[[#This Row],[Close_Date]],"ddd"))</f>
        <v>Fri</v>
      </c>
      <c r="L3430" s="8" t="str">
        <f>IF(Sales_Pipeline[[#This Row],[Close_Date]]="","",TEXT(Sales_Pipeline[[#This Row],[Close_Date]],"mmm"))</f>
        <v>Sep</v>
      </c>
      <c r="M3430" s="8" t="str">
        <f>IF(Sales_Pipeline[[#This Row],[Close_Date]]="","","Q"&amp;ROUNDUP(MONTH(Sales_Pipeline[[#This Row],[Close_Date]])/3,0))</f>
        <v>Q3</v>
      </c>
      <c r="N3430" s="2" cm="1">
        <f t="array" ref="N3430">IFERROR(_xlfn.IFS(Sales_Pipeline[[#This Row],[Deal_Stage]]="Won",_xlfn.XLOOKUP(Sales_Pipeline[[#This Row],[Product]],Products!$A$2:$A$8,Products!$C$2:$C$8),Sales_Pipeline[[#This Row],[Deal_Stage]]="Lost",_xlfn.XLOOKUP(Sales_Pipeline[[#This Row],[Product]],Products!$A$2:$A$8,Products!$C$2:$C$8)),"")</f>
        <v>550</v>
      </c>
      <c r="O3430" s="2">
        <v>561</v>
      </c>
    </row>
    <row r="3431" spans="1:15" x14ac:dyDescent="0.3">
      <c r="A3431" t="s">
        <v>3577</v>
      </c>
      <c r="B3431" t="s">
        <v>30</v>
      </c>
      <c r="C3431" t="str">
        <f>_xlfn.XLOOKUP(Sales_Pipeline[[#This Row],[Sales_Agent]],Sales_Teams[Sales_Agent],Sales_Teams[Manager])</f>
        <v>Rocco Neubert</v>
      </c>
      <c r="D3431" t="str">
        <f>_xlfn.XLOOKUP(Sales_Pipeline[[#This Row],[Manager]],Sales_Teams[Manager],Sales_Teams[Regional_Office])</f>
        <v>East</v>
      </c>
      <c r="E3431" t="s">
        <v>55</v>
      </c>
      <c r="F3431" t="s">
        <v>315</v>
      </c>
      <c r="G3431" t="str">
        <f>IFERROR(_xlfn.XLOOKUP(Sales_Pipeline[[#This Row],[Account]],Accounts!$A$2:$A$86,Accounts!$F$2:$F$86),"")</f>
        <v>United States</v>
      </c>
      <c r="H3431" t="s">
        <v>57</v>
      </c>
      <c r="I3431" s="3">
        <v>42881</v>
      </c>
      <c r="J3431" s="3">
        <v>42957</v>
      </c>
      <c r="K3431" s="8" t="str">
        <f>IF(Sales_Pipeline[[#This Row],[Close_Date]]="","",TEXT(Sales_Pipeline[[#This Row],[Close_Date]],"ddd"))</f>
        <v>Thu</v>
      </c>
      <c r="L3431" s="8" t="str">
        <f>IF(Sales_Pipeline[[#This Row],[Close_Date]]="","",TEXT(Sales_Pipeline[[#This Row],[Close_Date]],"mmm"))</f>
        <v>Aug</v>
      </c>
      <c r="M3431" s="8" t="str">
        <f>IF(Sales_Pipeline[[#This Row],[Close_Date]]="","","Q"&amp;ROUNDUP(MONTH(Sales_Pipeline[[#This Row],[Close_Date]])/3,0))</f>
        <v>Q3</v>
      </c>
      <c r="N3431" s="2" cm="1">
        <f t="array" ref="N3431">IFERROR(_xlfn.IFS(Sales_Pipeline[[#This Row],[Deal_Stage]]="Won",_xlfn.XLOOKUP(Sales_Pipeline[[#This Row],[Product]],Products!$A$2:$A$8,Products!$C$2:$C$8),Sales_Pipeline[[#This Row],[Deal_Stage]]="Lost",_xlfn.XLOOKUP(Sales_Pipeline[[#This Row],[Product]],Products!$A$2:$A$8,Products!$C$2:$C$8)),"")</f>
        <v>1096</v>
      </c>
      <c r="O3431" s="2">
        <v>1354</v>
      </c>
    </row>
    <row r="3432" spans="1:15" x14ac:dyDescent="0.3">
      <c r="A3432" t="s">
        <v>3578</v>
      </c>
      <c r="B3432" t="s">
        <v>27</v>
      </c>
      <c r="C3432" t="str">
        <f>_xlfn.XLOOKUP(Sales_Pipeline[[#This Row],[Sales_Agent]],Sales_Teams[Sales_Agent],Sales_Teams[Manager])</f>
        <v>Rocco Neubert</v>
      </c>
      <c r="D3432" t="str">
        <f>_xlfn.XLOOKUP(Sales_Pipeline[[#This Row],[Manager]],Sales_Teams[Manager],Sales_Teams[Regional_Office])</f>
        <v>East</v>
      </c>
      <c r="E3432" t="s">
        <v>61</v>
      </c>
      <c r="F3432" t="s">
        <v>127</v>
      </c>
      <c r="G3432" t="str">
        <f>IFERROR(_xlfn.XLOOKUP(Sales_Pipeline[[#This Row],[Account]],Accounts!$A$2:$A$86,Accounts!$F$2:$F$86),"")</f>
        <v>United States</v>
      </c>
      <c r="H3432" t="s">
        <v>57</v>
      </c>
      <c r="I3432" s="3">
        <v>42881</v>
      </c>
      <c r="J3432" s="3">
        <v>42996</v>
      </c>
      <c r="K3432" s="8" t="str">
        <f>IF(Sales_Pipeline[[#This Row],[Close_Date]]="","",TEXT(Sales_Pipeline[[#This Row],[Close_Date]],"ddd"))</f>
        <v>Mon</v>
      </c>
      <c r="L3432" s="8" t="str">
        <f>IF(Sales_Pipeline[[#This Row],[Close_Date]]="","",TEXT(Sales_Pipeline[[#This Row],[Close_Date]],"mmm"))</f>
        <v>Sep</v>
      </c>
      <c r="M3432" s="8" t="str">
        <f>IF(Sales_Pipeline[[#This Row],[Close_Date]]="","","Q"&amp;ROUNDUP(MONTH(Sales_Pipeline[[#This Row],[Close_Date]])/3,0))</f>
        <v>Q3</v>
      </c>
      <c r="N3432" s="2" cm="1">
        <f t="array" ref="N3432">IFERROR(_xlfn.IFS(Sales_Pipeline[[#This Row],[Deal_Stage]]="Won",_xlfn.XLOOKUP(Sales_Pipeline[[#This Row],[Product]],Products!$A$2:$A$8,Products!$C$2:$C$8),Sales_Pipeline[[#This Row],[Deal_Stage]]="Lost",_xlfn.XLOOKUP(Sales_Pipeline[[#This Row],[Product]],Products!$A$2:$A$8,Products!$C$2:$C$8)),"")</f>
        <v>55</v>
      </c>
      <c r="O3432" s="2">
        <v>44</v>
      </c>
    </row>
    <row r="3433" spans="1:15" x14ac:dyDescent="0.3">
      <c r="A3433" t="s">
        <v>3579</v>
      </c>
      <c r="B3433" t="s">
        <v>20</v>
      </c>
      <c r="C3433" t="str">
        <f>_xlfn.XLOOKUP(Sales_Pipeline[[#This Row],[Sales_Agent]],Sales_Teams[Sales_Agent],Sales_Teams[Manager])</f>
        <v>Cara Losch</v>
      </c>
      <c r="D3433" t="str">
        <f>_xlfn.XLOOKUP(Sales_Pipeline[[#This Row],[Manager]],Sales_Teams[Manager],Sales_Teams[Regional_Office])</f>
        <v>East</v>
      </c>
      <c r="E3433" t="s">
        <v>63</v>
      </c>
      <c r="F3433" t="s">
        <v>129</v>
      </c>
      <c r="G3433" t="str">
        <f>IFERROR(_xlfn.XLOOKUP(Sales_Pipeline[[#This Row],[Account]],Accounts!$A$2:$A$86,Accounts!$F$2:$F$86),"")</f>
        <v>Jordan</v>
      </c>
      <c r="H3433" t="s">
        <v>57</v>
      </c>
      <c r="I3433" s="3">
        <v>42881</v>
      </c>
      <c r="J3433" s="3">
        <v>42996</v>
      </c>
      <c r="K3433" s="8" t="str">
        <f>IF(Sales_Pipeline[[#This Row],[Close_Date]]="","",TEXT(Sales_Pipeline[[#This Row],[Close_Date]],"ddd"))</f>
        <v>Mon</v>
      </c>
      <c r="L3433" s="8" t="str">
        <f>IF(Sales_Pipeline[[#This Row],[Close_Date]]="","",TEXT(Sales_Pipeline[[#This Row],[Close_Date]],"mmm"))</f>
        <v>Sep</v>
      </c>
      <c r="M3433" s="8" t="str">
        <f>IF(Sales_Pipeline[[#This Row],[Close_Date]]="","","Q"&amp;ROUNDUP(MONTH(Sales_Pipeline[[#This Row],[Close_Date]])/3,0))</f>
        <v>Q3</v>
      </c>
      <c r="N3433" s="2" cm="1">
        <f t="array" ref="N3433">IFERROR(_xlfn.IFS(Sales_Pipeline[[#This Row],[Deal_Stage]]="Won",_xlfn.XLOOKUP(Sales_Pipeline[[#This Row],[Product]],Products!$A$2:$A$8,Products!$C$2:$C$8),Sales_Pipeline[[#This Row],[Deal_Stage]]="Lost",_xlfn.XLOOKUP(Sales_Pipeline[[#This Row],[Product]],Products!$A$2:$A$8,Products!$C$2:$C$8)),"")</f>
        <v>550</v>
      </c>
      <c r="O3433" s="2">
        <v>560</v>
      </c>
    </row>
    <row r="3434" spans="1:15" x14ac:dyDescent="0.3">
      <c r="A3434" t="s">
        <v>3580</v>
      </c>
      <c r="B3434" t="s">
        <v>20</v>
      </c>
      <c r="C3434" t="str">
        <f>_xlfn.XLOOKUP(Sales_Pipeline[[#This Row],[Sales_Agent]],Sales_Teams[Sales_Agent],Sales_Teams[Manager])</f>
        <v>Cara Losch</v>
      </c>
      <c r="D3434" t="str">
        <f>_xlfn.XLOOKUP(Sales_Pipeline[[#This Row],[Manager]],Sales_Teams[Manager],Sales_Teams[Regional_Office])</f>
        <v>East</v>
      </c>
      <c r="E3434" t="s">
        <v>8953</v>
      </c>
      <c r="F3434" t="s">
        <v>225</v>
      </c>
      <c r="G3434" t="str">
        <f>IFERROR(_xlfn.XLOOKUP(Sales_Pipeline[[#This Row],[Account]],Accounts!$A$2:$A$86,Accounts!$F$2:$F$86),"")</f>
        <v>United States</v>
      </c>
      <c r="H3434" t="s">
        <v>57</v>
      </c>
      <c r="I3434" s="3">
        <v>42881</v>
      </c>
      <c r="J3434" s="3">
        <v>42895</v>
      </c>
      <c r="K3434" s="8" t="str">
        <f>IF(Sales_Pipeline[[#This Row],[Close_Date]]="","",TEXT(Sales_Pipeline[[#This Row],[Close_Date]],"ddd"))</f>
        <v>Fri</v>
      </c>
      <c r="L3434" s="8" t="str">
        <f>IF(Sales_Pipeline[[#This Row],[Close_Date]]="","",TEXT(Sales_Pipeline[[#This Row],[Close_Date]],"mmm"))</f>
        <v>Jun</v>
      </c>
      <c r="M3434" s="8" t="str">
        <f>IF(Sales_Pipeline[[#This Row],[Close_Date]]="","","Q"&amp;ROUNDUP(MONTH(Sales_Pipeline[[#This Row],[Close_Date]])/3,0))</f>
        <v>Q2</v>
      </c>
      <c r="N3434" s="2" cm="1">
        <f t="array" ref="N3434">IFERROR(_xlfn.IFS(Sales_Pipeline[[#This Row],[Deal_Stage]]="Won",_xlfn.XLOOKUP(Sales_Pipeline[[#This Row],[Product]],Products!$A$2:$A$8,Products!$C$2:$C$8),Sales_Pipeline[[#This Row],[Deal_Stage]]="Lost",_xlfn.XLOOKUP(Sales_Pipeline[[#This Row],[Product]],Products!$A$2:$A$8,Products!$C$2:$C$8)),"")</f>
        <v>4821</v>
      </c>
      <c r="O3434" s="2">
        <v>5324</v>
      </c>
    </row>
    <row r="3435" spans="1:15" x14ac:dyDescent="0.3">
      <c r="A3435" t="s">
        <v>3581</v>
      </c>
      <c r="B3435" t="s">
        <v>36</v>
      </c>
      <c r="C3435" t="str">
        <f>_xlfn.XLOOKUP(Sales_Pipeline[[#This Row],[Sales_Agent]],Sales_Teams[Sales_Agent],Sales_Teams[Manager])</f>
        <v>Celia Rouche</v>
      </c>
      <c r="D3435" t="str">
        <f>_xlfn.XLOOKUP(Sales_Pipeline[[#This Row],[Manager]],Sales_Teams[Manager],Sales_Teams[Regional_Office])</f>
        <v>West</v>
      </c>
      <c r="E3435" t="s">
        <v>76</v>
      </c>
      <c r="G3435" t="str">
        <f>IFERROR(_xlfn.XLOOKUP(Sales_Pipeline[[#This Row],[Account]],Accounts!$A$2:$A$86,Accounts!$F$2:$F$86),"")</f>
        <v/>
      </c>
      <c r="H3435" t="s">
        <v>77</v>
      </c>
      <c r="I3435" s="3">
        <v>42881</v>
      </c>
      <c r="K3435" s="8" t="str">
        <f>IF(Sales_Pipeline[[#This Row],[Close_Date]]="","",TEXT(Sales_Pipeline[[#This Row],[Close_Date]],"ddd"))</f>
        <v/>
      </c>
      <c r="L3435" s="8" t="str">
        <f>IF(Sales_Pipeline[[#This Row],[Close_Date]]="","",TEXT(Sales_Pipeline[[#This Row],[Close_Date]],"mmm"))</f>
        <v/>
      </c>
      <c r="M3435" s="8" t="str">
        <f>IF(Sales_Pipeline[[#This Row],[Close_Date]]="","","Q"&amp;ROUNDUP(MONTH(Sales_Pipeline[[#This Row],[Close_Date]])/3,0))</f>
        <v/>
      </c>
      <c r="N3435" s="2" t="str" cm="1">
        <f t="array" ref="N3435">IFERROR(_xlfn.IFS(Sales_Pipeline[[#This Row],[Deal_Stage]]="Won",_xlfn.XLOOKUP(Sales_Pipeline[[#This Row],[Product]],Products!$A$2:$A$8,Products!$C$2:$C$8),Sales_Pipeline[[#This Row],[Deal_Stage]]="Lost",_xlfn.XLOOKUP(Sales_Pipeline[[#This Row],[Product]],Products!$A$2:$A$8,Products!$C$2:$C$8)),"")</f>
        <v/>
      </c>
      <c r="O3435" s="2">
        <v>0</v>
      </c>
    </row>
    <row r="3436" spans="1:15" x14ac:dyDescent="0.3">
      <c r="A3436" t="s">
        <v>3582</v>
      </c>
      <c r="B3436" t="s">
        <v>36</v>
      </c>
      <c r="C3436" t="str">
        <f>_xlfn.XLOOKUP(Sales_Pipeline[[#This Row],[Sales_Agent]],Sales_Teams[Sales_Agent],Sales_Teams[Manager])</f>
        <v>Celia Rouche</v>
      </c>
      <c r="D3436" t="str">
        <f>_xlfn.XLOOKUP(Sales_Pipeline[[#This Row],[Manager]],Sales_Teams[Manager],Sales_Teams[Regional_Office])</f>
        <v>West</v>
      </c>
      <c r="E3436" t="s">
        <v>76</v>
      </c>
      <c r="G3436" t="str">
        <f>IFERROR(_xlfn.XLOOKUP(Sales_Pipeline[[#This Row],[Account]],Accounts!$A$2:$A$86,Accounts!$F$2:$F$86),"")</f>
        <v/>
      </c>
      <c r="H3436" t="s">
        <v>77</v>
      </c>
      <c r="I3436" s="3">
        <v>42881</v>
      </c>
      <c r="K3436" s="8" t="str">
        <f>IF(Sales_Pipeline[[#This Row],[Close_Date]]="","",TEXT(Sales_Pipeline[[#This Row],[Close_Date]],"ddd"))</f>
        <v/>
      </c>
      <c r="L3436" s="8" t="str">
        <f>IF(Sales_Pipeline[[#This Row],[Close_Date]]="","",TEXT(Sales_Pipeline[[#This Row],[Close_Date]],"mmm"))</f>
        <v/>
      </c>
      <c r="M3436" s="8" t="str">
        <f>IF(Sales_Pipeline[[#This Row],[Close_Date]]="","","Q"&amp;ROUNDUP(MONTH(Sales_Pipeline[[#This Row],[Close_Date]])/3,0))</f>
        <v/>
      </c>
      <c r="N3436" s="2" t="str" cm="1">
        <f t="array" ref="N3436">IFERROR(_xlfn.IFS(Sales_Pipeline[[#This Row],[Deal_Stage]]="Won",_xlfn.XLOOKUP(Sales_Pipeline[[#This Row],[Product]],Products!$A$2:$A$8,Products!$C$2:$C$8),Sales_Pipeline[[#This Row],[Deal_Stage]]="Lost",_xlfn.XLOOKUP(Sales_Pipeline[[#This Row],[Product]],Products!$A$2:$A$8,Products!$C$2:$C$8)),"")</f>
        <v/>
      </c>
      <c r="O3436" s="2">
        <v>0</v>
      </c>
    </row>
    <row r="3437" spans="1:15" x14ac:dyDescent="0.3">
      <c r="A3437" t="s">
        <v>3583</v>
      </c>
      <c r="B3437" t="s">
        <v>40</v>
      </c>
      <c r="C3437" t="str">
        <f>_xlfn.XLOOKUP(Sales_Pipeline[[#This Row],[Sales_Agent]],Sales_Teams[Sales_Agent],Sales_Teams[Manager])</f>
        <v>Summer Sewald</v>
      </c>
      <c r="D3437" t="str">
        <f>_xlfn.XLOOKUP(Sales_Pipeline[[#This Row],[Manager]],Sales_Teams[Manager],Sales_Teams[Regional_Office])</f>
        <v>West</v>
      </c>
      <c r="E3437" t="s">
        <v>55</v>
      </c>
      <c r="F3437" t="s">
        <v>107</v>
      </c>
      <c r="G3437" t="str">
        <f>IFERROR(_xlfn.XLOOKUP(Sales_Pipeline[[#This Row],[Account]],Accounts!$A$2:$A$86,Accounts!$F$2:$F$86),"")</f>
        <v>United States</v>
      </c>
      <c r="H3437" t="s">
        <v>77</v>
      </c>
      <c r="I3437" s="3">
        <v>42881</v>
      </c>
      <c r="K3437" s="8" t="str">
        <f>IF(Sales_Pipeline[[#This Row],[Close_Date]]="","",TEXT(Sales_Pipeline[[#This Row],[Close_Date]],"ddd"))</f>
        <v/>
      </c>
      <c r="L3437" s="8" t="str">
        <f>IF(Sales_Pipeline[[#This Row],[Close_Date]]="","",TEXT(Sales_Pipeline[[#This Row],[Close_Date]],"mmm"))</f>
        <v/>
      </c>
      <c r="M3437" s="8" t="str">
        <f>IF(Sales_Pipeline[[#This Row],[Close_Date]]="","","Q"&amp;ROUNDUP(MONTH(Sales_Pipeline[[#This Row],[Close_Date]])/3,0))</f>
        <v/>
      </c>
      <c r="N3437" s="2" t="str" cm="1">
        <f t="array" ref="N3437">IFERROR(_xlfn.IFS(Sales_Pipeline[[#This Row],[Deal_Stage]]="Won",_xlfn.XLOOKUP(Sales_Pipeline[[#This Row],[Product]],Products!$A$2:$A$8,Products!$C$2:$C$8),Sales_Pipeline[[#This Row],[Deal_Stage]]="Lost",_xlfn.XLOOKUP(Sales_Pipeline[[#This Row],[Product]],Products!$A$2:$A$8,Products!$C$2:$C$8)),"")</f>
        <v/>
      </c>
      <c r="O3437" s="2">
        <v>0</v>
      </c>
    </row>
    <row r="3438" spans="1:15" x14ac:dyDescent="0.3">
      <c r="A3438" t="s">
        <v>3584</v>
      </c>
      <c r="B3438" t="s">
        <v>43</v>
      </c>
      <c r="C3438" t="str">
        <f>_xlfn.XLOOKUP(Sales_Pipeline[[#This Row],[Sales_Agent]],Sales_Teams[Sales_Agent],Sales_Teams[Manager])</f>
        <v>Summer Sewald</v>
      </c>
      <c r="D3438" t="str">
        <f>_xlfn.XLOOKUP(Sales_Pipeline[[#This Row],[Manager]],Sales_Teams[Manager],Sales_Teams[Regional_Office])</f>
        <v>West</v>
      </c>
      <c r="E3438" t="s">
        <v>8953</v>
      </c>
      <c r="F3438" t="s">
        <v>141</v>
      </c>
      <c r="G3438" t="str">
        <f>IFERROR(_xlfn.XLOOKUP(Sales_Pipeline[[#This Row],[Account]],Accounts!$A$2:$A$86,Accounts!$F$2:$F$86),"")</f>
        <v>United States</v>
      </c>
      <c r="H3438" t="s">
        <v>77</v>
      </c>
      <c r="I3438" s="3">
        <v>42881</v>
      </c>
      <c r="K3438" s="8" t="str">
        <f>IF(Sales_Pipeline[[#This Row],[Close_Date]]="","",TEXT(Sales_Pipeline[[#This Row],[Close_Date]],"ddd"))</f>
        <v/>
      </c>
      <c r="L3438" s="8" t="str">
        <f>IF(Sales_Pipeline[[#This Row],[Close_Date]]="","",TEXT(Sales_Pipeline[[#This Row],[Close_Date]],"mmm"))</f>
        <v/>
      </c>
      <c r="M3438" s="8" t="str">
        <f>IF(Sales_Pipeline[[#This Row],[Close_Date]]="","","Q"&amp;ROUNDUP(MONTH(Sales_Pipeline[[#This Row],[Close_Date]])/3,0))</f>
        <v/>
      </c>
      <c r="N3438" s="2" t="str" cm="1">
        <f t="array" ref="N3438">IFERROR(_xlfn.IFS(Sales_Pipeline[[#This Row],[Deal_Stage]]="Won",_xlfn.XLOOKUP(Sales_Pipeline[[#This Row],[Product]],Products!$A$2:$A$8,Products!$C$2:$C$8),Sales_Pipeline[[#This Row],[Deal_Stage]]="Lost",_xlfn.XLOOKUP(Sales_Pipeline[[#This Row],[Product]],Products!$A$2:$A$8,Products!$C$2:$C$8)),"")</f>
        <v/>
      </c>
      <c r="O3438" s="2">
        <v>0</v>
      </c>
    </row>
    <row r="3439" spans="1:15" x14ac:dyDescent="0.3">
      <c r="A3439" t="s">
        <v>3585</v>
      </c>
      <c r="B3439" t="s">
        <v>43</v>
      </c>
      <c r="C3439" t="str">
        <f>_xlfn.XLOOKUP(Sales_Pipeline[[#This Row],[Sales_Agent]],Sales_Teams[Sales_Agent],Sales_Teams[Manager])</f>
        <v>Summer Sewald</v>
      </c>
      <c r="D3439" t="str">
        <f>_xlfn.XLOOKUP(Sales_Pipeline[[#This Row],[Manager]],Sales_Teams[Manager],Sales_Teams[Regional_Office])</f>
        <v>West</v>
      </c>
      <c r="E3439" t="s">
        <v>8953</v>
      </c>
      <c r="F3439" t="s">
        <v>211</v>
      </c>
      <c r="G3439" t="str">
        <f>IFERROR(_xlfn.XLOOKUP(Sales_Pipeline[[#This Row],[Account]],Accounts!$A$2:$A$86,Accounts!$F$2:$F$86),"")</f>
        <v>United States</v>
      </c>
      <c r="H3439" t="s">
        <v>57</v>
      </c>
      <c r="I3439" s="3">
        <v>42881</v>
      </c>
      <c r="J3439" s="3">
        <v>43001</v>
      </c>
      <c r="K3439" s="8" t="str">
        <f>IF(Sales_Pipeline[[#This Row],[Close_Date]]="","",TEXT(Sales_Pipeline[[#This Row],[Close_Date]],"ddd"))</f>
        <v>Sat</v>
      </c>
      <c r="L3439" s="8" t="str">
        <f>IF(Sales_Pipeline[[#This Row],[Close_Date]]="","",TEXT(Sales_Pipeline[[#This Row],[Close_Date]],"mmm"))</f>
        <v>Sep</v>
      </c>
      <c r="M3439" s="8" t="str">
        <f>IF(Sales_Pipeline[[#This Row],[Close_Date]]="","","Q"&amp;ROUNDUP(MONTH(Sales_Pipeline[[#This Row],[Close_Date]])/3,0))</f>
        <v>Q3</v>
      </c>
      <c r="N3439" s="2" cm="1">
        <f t="array" ref="N3439">IFERROR(_xlfn.IFS(Sales_Pipeline[[#This Row],[Deal_Stage]]="Won",_xlfn.XLOOKUP(Sales_Pipeline[[#This Row],[Product]],Products!$A$2:$A$8,Products!$C$2:$C$8),Sales_Pipeline[[#This Row],[Deal_Stage]]="Lost",_xlfn.XLOOKUP(Sales_Pipeline[[#This Row],[Product]],Products!$A$2:$A$8,Products!$C$2:$C$8)),"")</f>
        <v>4821</v>
      </c>
      <c r="O3439" s="2">
        <v>4924</v>
      </c>
    </row>
    <row r="3440" spans="1:15" x14ac:dyDescent="0.3">
      <c r="A3440" t="s">
        <v>3586</v>
      </c>
      <c r="B3440" t="s">
        <v>42</v>
      </c>
      <c r="C3440" t="str">
        <f>_xlfn.XLOOKUP(Sales_Pipeline[[#This Row],[Sales_Agent]],Sales_Teams[Sales_Agent],Sales_Teams[Manager])</f>
        <v>Summer Sewald</v>
      </c>
      <c r="D3440" t="str">
        <f>_xlfn.XLOOKUP(Sales_Pipeline[[#This Row],[Manager]],Sales_Teams[Manager],Sales_Teams[Regional_Office])</f>
        <v>West</v>
      </c>
      <c r="E3440" t="s">
        <v>63</v>
      </c>
      <c r="F3440" t="s">
        <v>143</v>
      </c>
      <c r="G3440" t="str">
        <f>IFERROR(_xlfn.XLOOKUP(Sales_Pipeline[[#This Row],[Account]],Accounts!$A$2:$A$86,Accounts!$F$2:$F$86),"")</f>
        <v>United States</v>
      </c>
      <c r="H3440" t="s">
        <v>57</v>
      </c>
      <c r="I3440" s="3">
        <v>42881</v>
      </c>
      <c r="J3440" s="3">
        <v>42954</v>
      </c>
      <c r="K3440" s="8" t="str">
        <f>IF(Sales_Pipeline[[#This Row],[Close_Date]]="","",TEXT(Sales_Pipeline[[#This Row],[Close_Date]],"ddd"))</f>
        <v>Mon</v>
      </c>
      <c r="L3440" s="8" t="str">
        <f>IF(Sales_Pipeline[[#This Row],[Close_Date]]="","",TEXT(Sales_Pipeline[[#This Row],[Close_Date]],"mmm"))</f>
        <v>Aug</v>
      </c>
      <c r="M3440" s="8" t="str">
        <f>IF(Sales_Pipeline[[#This Row],[Close_Date]]="","","Q"&amp;ROUNDUP(MONTH(Sales_Pipeline[[#This Row],[Close_Date]])/3,0))</f>
        <v>Q3</v>
      </c>
      <c r="N3440" s="2" cm="1">
        <f t="array" ref="N3440">IFERROR(_xlfn.IFS(Sales_Pipeline[[#This Row],[Deal_Stage]]="Won",_xlfn.XLOOKUP(Sales_Pipeline[[#This Row],[Product]],Products!$A$2:$A$8,Products!$C$2:$C$8),Sales_Pipeline[[#This Row],[Deal_Stage]]="Lost",_xlfn.XLOOKUP(Sales_Pipeline[[#This Row],[Product]],Products!$A$2:$A$8,Products!$C$2:$C$8)),"")</f>
        <v>550</v>
      </c>
      <c r="O3440" s="2">
        <v>571</v>
      </c>
    </row>
    <row r="3441" spans="1:15" x14ac:dyDescent="0.3">
      <c r="A3441" t="s">
        <v>3587</v>
      </c>
      <c r="B3441" t="s">
        <v>42</v>
      </c>
      <c r="C3441" t="str">
        <f>_xlfn.XLOOKUP(Sales_Pipeline[[#This Row],[Sales_Agent]],Sales_Teams[Sales_Agent],Sales_Teams[Manager])</f>
        <v>Summer Sewald</v>
      </c>
      <c r="D3441" t="str">
        <f>_xlfn.XLOOKUP(Sales_Pipeline[[#This Row],[Manager]],Sales_Teams[Manager],Sales_Teams[Regional_Office])</f>
        <v>West</v>
      </c>
      <c r="E3441" t="s">
        <v>76</v>
      </c>
      <c r="F3441" t="s">
        <v>216</v>
      </c>
      <c r="G3441" t="str">
        <f>IFERROR(_xlfn.XLOOKUP(Sales_Pipeline[[#This Row],[Account]],Accounts!$A$2:$A$86,Accounts!$F$2:$F$86),"")</f>
        <v>United States</v>
      </c>
      <c r="H3441" t="s">
        <v>57</v>
      </c>
      <c r="I3441" s="3">
        <v>42881</v>
      </c>
      <c r="J3441" s="3">
        <v>42959</v>
      </c>
      <c r="K3441" s="8" t="str">
        <f>IF(Sales_Pipeline[[#This Row],[Close_Date]]="","",TEXT(Sales_Pipeline[[#This Row],[Close_Date]],"ddd"))</f>
        <v>Sat</v>
      </c>
      <c r="L3441" s="8" t="str">
        <f>IF(Sales_Pipeline[[#This Row],[Close_Date]]="","",TEXT(Sales_Pipeline[[#This Row],[Close_Date]],"mmm"))</f>
        <v>Aug</v>
      </c>
      <c r="M3441" s="8" t="str">
        <f>IF(Sales_Pipeline[[#This Row],[Close_Date]]="","","Q"&amp;ROUNDUP(MONTH(Sales_Pipeline[[#This Row],[Close_Date]])/3,0))</f>
        <v>Q3</v>
      </c>
      <c r="N3441" s="2" cm="1">
        <f t="array" ref="N3441">IFERROR(_xlfn.IFS(Sales_Pipeline[[#This Row],[Deal_Stage]]="Won",_xlfn.XLOOKUP(Sales_Pipeline[[#This Row],[Product]],Products!$A$2:$A$8,Products!$C$2:$C$8),Sales_Pipeline[[#This Row],[Deal_Stage]]="Lost",_xlfn.XLOOKUP(Sales_Pipeline[[#This Row],[Product]],Products!$A$2:$A$8,Products!$C$2:$C$8)),"")</f>
        <v>3393</v>
      </c>
      <c r="O3441" s="2">
        <v>4022</v>
      </c>
    </row>
    <row r="3442" spans="1:15" x14ac:dyDescent="0.3">
      <c r="A3442" t="s">
        <v>3588</v>
      </c>
      <c r="B3442" t="s">
        <v>8</v>
      </c>
      <c r="C3442" t="str">
        <f>_xlfn.XLOOKUP(Sales_Pipeline[[#This Row],[Sales_Agent]],Sales_Teams[Sales_Agent],Sales_Teams[Manager])</f>
        <v>Dustin Brinkmann</v>
      </c>
      <c r="D3442" t="str">
        <f>_xlfn.XLOOKUP(Sales_Pipeline[[#This Row],[Manager]],Sales_Teams[Manager],Sales_Teams[Regional_Office])</f>
        <v>Central</v>
      </c>
      <c r="E3442" t="s">
        <v>63</v>
      </c>
      <c r="F3442" t="s">
        <v>147</v>
      </c>
      <c r="G3442" t="str">
        <f>IFERROR(_xlfn.XLOOKUP(Sales_Pipeline[[#This Row],[Account]],Accounts!$A$2:$A$86,Accounts!$F$2:$F$86),"")</f>
        <v>United States</v>
      </c>
      <c r="H3442" t="s">
        <v>82</v>
      </c>
      <c r="I3442" s="3">
        <v>42881</v>
      </c>
      <c r="J3442" s="3">
        <v>42959</v>
      </c>
      <c r="K3442" s="8" t="str">
        <f>IF(Sales_Pipeline[[#This Row],[Close_Date]]="","",TEXT(Sales_Pipeline[[#This Row],[Close_Date]],"ddd"))</f>
        <v>Sat</v>
      </c>
      <c r="L3442" s="8" t="str">
        <f>IF(Sales_Pipeline[[#This Row],[Close_Date]]="","",TEXT(Sales_Pipeline[[#This Row],[Close_Date]],"mmm"))</f>
        <v>Aug</v>
      </c>
      <c r="M3442" s="8" t="str">
        <f>IF(Sales_Pipeline[[#This Row],[Close_Date]]="","","Q"&amp;ROUNDUP(MONTH(Sales_Pipeline[[#This Row],[Close_Date]])/3,0))</f>
        <v>Q3</v>
      </c>
      <c r="N3442" s="2" cm="1">
        <f t="array" ref="N3442">IFERROR(_xlfn.IFS(Sales_Pipeline[[#This Row],[Deal_Stage]]="Won",_xlfn.XLOOKUP(Sales_Pipeline[[#This Row],[Product]],Products!$A$2:$A$8,Products!$C$2:$C$8),Sales_Pipeline[[#This Row],[Deal_Stage]]="Lost",_xlfn.XLOOKUP(Sales_Pipeline[[#This Row],[Product]],Products!$A$2:$A$8,Products!$C$2:$C$8)),"")</f>
        <v>550</v>
      </c>
      <c r="O3442" s="2">
        <v>0</v>
      </c>
    </row>
    <row r="3443" spans="1:15" x14ac:dyDescent="0.3">
      <c r="A3443" t="s">
        <v>3589</v>
      </c>
      <c r="B3443" t="s">
        <v>45</v>
      </c>
      <c r="C3443" t="str">
        <f>_xlfn.XLOOKUP(Sales_Pipeline[[#This Row],[Sales_Agent]],Sales_Teams[Sales_Agent],Sales_Teams[Manager])</f>
        <v>Summer Sewald</v>
      </c>
      <c r="D3443" t="str">
        <f>_xlfn.XLOOKUP(Sales_Pipeline[[#This Row],[Manager]],Sales_Teams[Manager],Sales_Teams[Regional_Office])</f>
        <v>West</v>
      </c>
      <c r="E3443" t="s">
        <v>61</v>
      </c>
      <c r="F3443" t="s">
        <v>413</v>
      </c>
      <c r="G3443" t="str">
        <f>IFERROR(_xlfn.XLOOKUP(Sales_Pipeline[[#This Row],[Account]],Accounts!$A$2:$A$86,Accounts!$F$2:$F$86),"")</f>
        <v>United States</v>
      </c>
      <c r="H3443" t="s">
        <v>82</v>
      </c>
      <c r="I3443" s="3">
        <v>42881</v>
      </c>
      <c r="J3443" s="3">
        <v>42969</v>
      </c>
      <c r="K3443" s="8" t="str">
        <f>IF(Sales_Pipeline[[#This Row],[Close_Date]]="","",TEXT(Sales_Pipeline[[#This Row],[Close_Date]],"ddd"))</f>
        <v>Tue</v>
      </c>
      <c r="L3443" s="8" t="str">
        <f>IF(Sales_Pipeline[[#This Row],[Close_Date]]="","",TEXT(Sales_Pipeline[[#This Row],[Close_Date]],"mmm"))</f>
        <v>Aug</v>
      </c>
      <c r="M3443" s="8" t="str">
        <f>IF(Sales_Pipeline[[#This Row],[Close_Date]]="","","Q"&amp;ROUNDUP(MONTH(Sales_Pipeline[[#This Row],[Close_Date]])/3,0))</f>
        <v>Q3</v>
      </c>
      <c r="N3443" s="2" cm="1">
        <f t="array" ref="N3443">IFERROR(_xlfn.IFS(Sales_Pipeline[[#This Row],[Deal_Stage]]="Won",_xlfn.XLOOKUP(Sales_Pipeline[[#This Row],[Product]],Products!$A$2:$A$8,Products!$C$2:$C$8),Sales_Pipeline[[#This Row],[Deal_Stage]]="Lost",_xlfn.XLOOKUP(Sales_Pipeline[[#This Row],[Product]],Products!$A$2:$A$8,Products!$C$2:$C$8)),"")</f>
        <v>55</v>
      </c>
      <c r="O3443" s="2">
        <v>0</v>
      </c>
    </row>
    <row r="3444" spans="1:15" x14ac:dyDescent="0.3">
      <c r="A3444" t="s">
        <v>3590</v>
      </c>
      <c r="B3444" t="s">
        <v>45</v>
      </c>
      <c r="C3444" t="str">
        <f>_xlfn.XLOOKUP(Sales_Pipeline[[#This Row],[Sales_Agent]],Sales_Teams[Sales_Agent],Sales_Teams[Manager])</f>
        <v>Summer Sewald</v>
      </c>
      <c r="D3444" t="str">
        <f>_xlfn.XLOOKUP(Sales_Pipeline[[#This Row],[Manager]],Sales_Teams[Manager],Sales_Teams[Regional_Office])</f>
        <v>West</v>
      </c>
      <c r="E3444" t="s">
        <v>55</v>
      </c>
      <c r="F3444" t="s">
        <v>211</v>
      </c>
      <c r="G3444" t="str">
        <f>IFERROR(_xlfn.XLOOKUP(Sales_Pipeline[[#This Row],[Account]],Accounts!$A$2:$A$86,Accounts!$F$2:$F$86),"")</f>
        <v>United States</v>
      </c>
      <c r="H3444" t="s">
        <v>57</v>
      </c>
      <c r="I3444" s="3">
        <v>42881</v>
      </c>
      <c r="J3444" s="3">
        <v>42898</v>
      </c>
      <c r="K3444" s="8" t="str">
        <f>IF(Sales_Pipeline[[#This Row],[Close_Date]]="","",TEXT(Sales_Pipeline[[#This Row],[Close_Date]],"ddd"))</f>
        <v>Mon</v>
      </c>
      <c r="L3444" s="8" t="str">
        <f>IF(Sales_Pipeline[[#This Row],[Close_Date]]="","",TEXT(Sales_Pipeline[[#This Row],[Close_Date]],"mmm"))</f>
        <v>Jun</v>
      </c>
      <c r="M3444" s="8" t="str">
        <f>IF(Sales_Pipeline[[#This Row],[Close_Date]]="","","Q"&amp;ROUNDUP(MONTH(Sales_Pipeline[[#This Row],[Close_Date]])/3,0))</f>
        <v>Q2</v>
      </c>
      <c r="N3444" s="2" cm="1">
        <f t="array" ref="N3444">IFERROR(_xlfn.IFS(Sales_Pipeline[[#This Row],[Deal_Stage]]="Won",_xlfn.XLOOKUP(Sales_Pipeline[[#This Row],[Product]],Products!$A$2:$A$8,Products!$C$2:$C$8),Sales_Pipeline[[#This Row],[Deal_Stage]]="Lost",_xlfn.XLOOKUP(Sales_Pipeline[[#This Row],[Product]],Products!$A$2:$A$8,Products!$C$2:$C$8)),"")</f>
        <v>1096</v>
      </c>
      <c r="O3444" s="2">
        <v>1030</v>
      </c>
    </row>
    <row r="3445" spans="1:15" x14ac:dyDescent="0.3">
      <c r="A3445" t="s">
        <v>3591</v>
      </c>
      <c r="B3445" t="s">
        <v>9</v>
      </c>
      <c r="C3445" t="str">
        <f>_xlfn.XLOOKUP(Sales_Pipeline[[#This Row],[Sales_Agent]],Sales_Teams[Sales_Agent],Sales_Teams[Manager])</f>
        <v>Dustin Brinkmann</v>
      </c>
      <c r="D3445" t="str">
        <f>_xlfn.XLOOKUP(Sales_Pipeline[[#This Row],[Manager]],Sales_Teams[Manager],Sales_Teams[Regional_Office])</f>
        <v>Central</v>
      </c>
      <c r="E3445" t="s">
        <v>76</v>
      </c>
      <c r="F3445" t="s">
        <v>79</v>
      </c>
      <c r="G3445" t="str">
        <f>IFERROR(_xlfn.XLOOKUP(Sales_Pipeline[[#This Row],[Account]],Accounts!$A$2:$A$86,Accounts!$F$2:$F$86),"")</f>
        <v>Philipines</v>
      </c>
      <c r="H3445" t="s">
        <v>82</v>
      </c>
      <c r="I3445" s="3">
        <v>42881</v>
      </c>
      <c r="J3445" s="3">
        <v>42956</v>
      </c>
      <c r="K3445" s="8" t="str">
        <f>IF(Sales_Pipeline[[#This Row],[Close_Date]]="","",TEXT(Sales_Pipeline[[#This Row],[Close_Date]],"ddd"))</f>
        <v>Wed</v>
      </c>
      <c r="L3445" s="8" t="str">
        <f>IF(Sales_Pipeline[[#This Row],[Close_Date]]="","",TEXT(Sales_Pipeline[[#This Row],[Close_Date]],"mmm"))</f>
        <v>Aug</v>
      </c>
      <c r="M3445" s="8" t="str">
        <f>IF(Sales_Pipeline[[#This Row],[Close_Date]]="","","Q"&amp;ROUNDUP(MONTH(Sales_Pipeline[[#This Row],[Close_Date]])/3,0))</f>
        <v>Q3</v>
      </c>
      <c r="N3445" s="2" cm="1">
        <f t="array" ref="N3445">IFERROR(_xlfn.IFS(Sales_Pipeline[[#This Row],[Deal_Stage]]="Won",_xlfn.XLOOKUP(Sales_Pipeline[[#This Row],[Product]],Products!$A$2:$A$8,Products!$C$2:$C$8),Sales_Pipeline[[#This Row],[Deal_Stage]]="Lost",_xlfn.XLOOKUP(Sales_Pipeline[[#This Row],[Product]],Products!$A$2:$A$8,Products!$C$2:$C$8)),"")</f>
        <v>3393</v>
      </c>
      <c r="O3445" s="2">
        <v>0</v>
      </c>
    </row>
    <row r="3446" spans="1:15" x14ac:dyDescent="0.3">
      <c r="A3446" t="s">
        <v>3592</v>
      </c>
      <c r="B3446" t="s">
        <v>14</v>
      </c>
      <c r="C3446" t="str">
        <f>_xlfn.XLOOKUP(Sales_Pipeline[[#This Row],[Sales_Agent]],Sales_Teams[Sales_Agent],Sales_Teams[Manager])</f>
        <v>Melvin Marxen</v>
      </c>
      <c r="D3446" t="str">
        <f>_xlfn.XLOOKUP(Sales_Pipeline[[#This Row],[Manager]],Sales_Teams[Manager],Sales_Teams[Regional_Office])</f>
        <v>Central</v>
      </c>
      <c r="E3446" t="s">
        <v>61</v>
      </c>
      <c r="F3446" t="s">
        <v>507</v>
      </c>
      <c r="G3446" t="str">
        <f>IFERROR(_xlfn.XLOOKUP(Sales_Pipeline[[#This Row],[Account]],Accounts!$A$2:$A$86,Accounts!$F$2:$F$86),"")</f>
        <v>Belgium</v>
      </c>
      <c r="H3446" t="s">
        <v>82</v>
      </c>
      <c r="I3446" s="3">
        <v>42881</v>
      </c>
      <c r="J3446" s="3">
        <v>42886</v>
      </c>
      <c r="K3446" s="8" t="str">
        <f>IF(Sales_Pipeline[[#This Row],[Close_Date]]="","",TEXT(Sales_Pipeline[[#This Row],[Close_Date]],"ddd"))</f>
        <v>Wed</v>
      </c>
      <c r="L3446" s="8" t="str">
        <f>IF(Sales_Pipeline[[#This Row],[Close_Date]]="","",TEXT(Sales_Pipeline[[#This Row],[Close_Date]],"mmm"))</f>
        <v>May</v>
      </c>
      <c r="M3446" s="8" t="str">
        <f>IF(Sales_Pipeline[[#This Row],[Close_Date]]="","","Q"&amp;ROUNDUP(MONTH(Sales_Pipeline[[#This Row],[Close_Date]])/3,0))</f>
        <v>Q2</v>
      </c>
      <c r="N3446" s="2" cm="1">
        <f t="array" ref="N3446">IFERROR(_xlfn.IFS(Sales_Pipeline[[#This Row],[Deal_Stage]]="Won",_xlfn.XLOOKUP(Sales_Pipeline[[#This Row],[Product]],Products!$A$2:$A$8,Products!$C$2:$C$8),Sales_Pipeline[[#This Row],[Deal_Stage]]="Lost",_xlfn.XLOOKUP(Sales_Pipeline[[#This Row],[Product]],Products!$A$2:$A$8,Products!$C$2:$C$8)),"")</f>
        <v>55</v>
      </c>
      <c r="O3446" s="2">
        <v>0</v>
      </c>
    </row>
    <row r="3447" spans="1:15" x14ac:dyDescent="0.3">
      <c r="A3447" t="s">
        <v>3593</v>
      </c>
      <c r="B3447" t="s">
        <v>7</v>
      </c>
      <c r="C3447" t="str">
        <f>_xlfn.XLOOKUP(Sales_Pipeline[[#This Row],[Sales_Agent]],Sales_Teams[Sales_Agent],Sales_Teams[Manager])</f>
        <v>Dustin Brinkmann</v>
      </c>
      <c r="D3447" t="str">
        <f>_xlfn.XLOOKUP(Sales_Pipeline[[#This Row],[Manager]],Sales_Teams[Manager],Sales_Teams[Regional_Office])</f>
        <v>Central</v>
      </c>
      <c r="E3447" t="s">
        <v>61</v>
      </c>
      <c r="F3447" t="s">
        <v>64</v>
      </c>
      <c r="G3447" t="str">
        <f>IFERROR(_xlfn.XLOOKUP(Sales_Pipeline[[#This Row],[Account]],Accounts!$A$2:$A$86,Accounts!$F$2:$F$86),"")</f>
        <v>United States</v>
      </c>
      <c r="H3447" t="s">
        <v>82</v>
      </c>
      <c r="I3447" s="3">
        <v>42881</v>
      </c>
      <c r="J3447" s="3">
        <v>42987</v>
      </c>
      <c r="K3447" s="8" t="str">
        <f>IF(Sales_Pipeline[[#This Row],[Close_Date]]="","",TEXT(Sales_Pipeline[[#This Row],[Close_Date]],"ddd"))</f>
        <v>Sat</v>
      </c>
      <c r="L3447" s="8" t="str">
        <f>IF(Sales_Pipeline[[#This Row],[Close_Date]]="","",TEXT(Sales_Pipeline[[#This Row],[Close_Date]],"mmm"))</f>
        <v>Sep</v>
      </c>
      <c r="M3447" s="8" t="str">
        <f>IF(Sales_Pipeline[[#This Row],[Close_Date]]="","","Q"&amp;ROUNDUP(MONTH(Sales_Pipeline[[#This Row],[Close_Date]])/3,0))</f>
        <v>Q3</v>
      </c>
      <c r="N3447" s="2" cm="1">
        <f t="array" ref="N3447">IFERROR(_xlfn.IFS(Sales_Pipeline[[#This Row],[Deal_Stage]]="Won",_xlfn.XLOOKUP(Sales_Pipeline[[#This Row],[Product]],Products!$A$2:$A$8,Products!$C$2:$C$8),Sales_Pipeline[[#This Row],[Deal_Stage]]="Lost",_xlfn.XLOOKUP(Sales_Pipeline[[#This Row],[Product]],Products!$A$2:$A$8,Products!$C$2:$C$8)),"")</f>
        <v>55</v>
      </c>
      <c r="O3447" s="2">
        <v>0</v>
      </c>
    </row>
    <row r="3448" spans="1:15" x14ac:dyDescent="0.3">
      <c r="A3448" t="s">
        <v>3594</v>
      </c>
      <c r="B3448" t="s">
        <v>32</v>
      </c>
      <c r="C3448" t="str">
        <f>_xlfn.XLOOKUP(Sales_Pipeline[[#This Row],[Sales_Agent]],Sales_Teams[Sales_Agent],Sales_Teams[Manager])</f>
        <v>Celia Rouche</v>
      </c>
      <c r="D3448" t="str">
        <f>_xlfn.XLOOKUP(Sales_Pipeline[[#This Row],[Manager]],Sales_Teams[Manager],Sales_Teams[Regional_Office])</f>
        <v>West</v>
      </c>
      <c r="E3448" t="s">
        <v>63</v>
      </c>
      <c r="F3448" t="s">
        <v>66</v>
      </c>
      <c r="G3448" t="str">
        <f>IFERROR(_xlfn.XLOOKUP(Sales_Pipeline[[#This Row],[Account]],Accounts!$A$2:$A$86,Accounts!$F$2:$F$86),"")</f>
        <v>United States</v>
      </c>
      <c r="H3448" t="s">
        <v>82</v>
      </c>
      <c r="I3448" s="3">
        <v>42881</v>
      </c>
      <c r="J3448" s="3">
        <v>42950</v>
      </c>
      <c r="K3448" s="8" t="str">
        <f>IF(Sales_Pipeline[[#This Row],[Close_Date]]="","",TEXT(Sales_Pipeline[[#This Row],[Close_Date]],"ddd"))</f>
        <v>Thu</v>
      </c>
      <c r="L3448" s="8" t="str">
        <f>IF(Sales_Pipeline[[#This Row],[Close_Date]]="","",TEXT(Sales_Pipeline[[#This Row],[Close_Date]],"mmm"))</f>
        <v>Aug</v>
      </c>
      <c r="M3448" s="8" t="str">
        <f>IF(Sales_Pipeline[[#This Row],[Close_Date]]="","","Q"&amp;ROUNDUP(MONTH(Sales_Pipeline[[#This Row],[Close_Date]])/3,0))</f>
        <v>Q3</v>
      </c>
      <c r="N3448" s="2" cm="1">
        <f t="array" ref="N3448">IFERROR(_xlfn.IFS(Sales_Pipeline[[#This Row],[Deal_Stage]]="Won",_xlfn.XLOOKUP(Sales_Pipeline[[#This Row],[Product]],Products!$A$2:$A$8,Products!$C$2:$C$8),Sales_Pipeline[[#This Row],[Deal_Stage]]="Lost",_xlfn.XLOOKUP(Sales_Pipeline[[#This Row],[Product]],Products!$A$2:$A$8,Products!$C$2:$C$8)),"")</f>
        <v>550</v>
      </c>
      <c r="O3448" s="2">
        <v>0</v>
      </c>
    </row>
    <row r="3449" spans="1:15" x14ac:dyDescent="0.3">
      <c r="A3449" t="s">
        <v>3595</v>
      </c>
      <c r="B3449" t="s">
        <v>32</v>
      </c>
      <c r="C3449" t="str">
        <f>_xlfn.XLOOKUP(Sales_Pipeline[[#This Row],[Sales_Agent]],Sales_Teams[Sales_Agent],Sales_Teams[Manager])</f>
        <v>Celia Rouche</v>
      </c>
      <c r="D3449" t="str">
        <f>_xlfn.XLOOKUP(Sales_Pipeline[[#This Row],[Manager]],Sales_Teams[Manager],Sales_Teams[Regional_Office])</f>
        <v>West</v>
      </c>
      <c r="E3449" t="s">
        <v>8953</v>
      </c>
      <c r="F3449" t="s">
        <v>173</v>
      </c>
      <c r="G3449" t="str">
        <f>IFERROR(_xlfn.XLOOKUP(Sales_Pipeline[[#This Row],[Account]],Accounts!$A$2:$A$86,Accounts!$F$2:$F$86),"")</f>
        <v>United States</v>
      </c>
      <c r="H3449" t="s">
        <v>57</v>
      </c>
      <c r="I3449" s="3">
        <v>42881</v>
      </c>
      <c r="J3449" s="3">
        <v>42999</v>
      </c>
      <c r="K3449" s="8" t="str">
        <f>IF(Sales_Pipeline[[#This Row],[Close_Date]]="","",TEXT(Sales_Pipeline[[#This Row],[Close_Date]],"ddd"))</f>
        <v>Thu</v>
      </c>
      <c r="L3449" s="8" t="str">
        <f>IF(Sales_Pipeline[[#This Row],[Close_Date]]="","",TEXT(Sales_Pipeline[[#This Row],[Close_Date]],"mmm"))</f>
        <v>Sep</v>
      </c>
      <c r="M3449" s="8" t="str">
        <f>IF(Sales_Pipeline[[#This Row],[Close_Date]]="","","Q"&amp;ROUNDUP(MONTH(Sales_Pipeline[[#This Row],[Close_Date]])/3,0))</f>
        <v>Q3</v>
      </c>
      <c r="N3449" s="2" cm="1">
        <f t="array" ref="N3449">IFERROR(_xlfn.IFS(Sales_Pipeline[[#This Row],[Deal_Stage]]="Won",_xlfn.XLOOKUP(Sales_Pipeline[[#This Row],[Product]],Products!$A$2:$A$8,Products!$C$2:$C$8),Sales_Pipeline[[#This Row],[Deal_Stage]]="Lost",_xlfn.XLOOKUP(Sales_Pipeline[[#This Row],[Product]],Products!$A$2:$A$8,Products!$C$2:$C$8)),"")</f>
        <v>4821</v>
      </c>
      <c r="O3449" s="2">
        <v>5074</v>
      </c>
    </row>
    <row r="3450" spans="1:15" x14ac:dyDescent="0.3">
      <c r="A3450" t="s">
        <v>3596</v>
      </c>
      <c r="B3450" t="s">
        <v>17</v>
      </c>
      <c r="C3450" t="str">
        <f>_xlfn.XLOOKUP(Sales_Pipeline[[#This Row],[Sales_Agent]],Sales_Teams[Sales_Agent],Sales_Teams[Manager])</f>
        <v>Cara Losch</v>
      </c>
      <c r="D3450" t="str">
        <f>_xlfn.XLOOKUP(Sales_Pipeline[[#This Row],[Manager]],Sales_Teams[Manager],Sales_Teams[Regional_Office])</f>
        <v>East</v>
      </c>
      <c r="E3450" t="s">
        <v>61</v>
      </c>
      <c r="F3450" t="s">
        <v>107</v>
      </c>
      <c r="G3450" t="str">
        <f>IFERROR(_xlfn.XLOOKUP(Sales_Pipeline[[#This Row],[Account]],Accounts!$A$2:$A$86,Accounts!$F$2:$F$86),"")</f>
        <v>United States</v>
      </c>
      <c r="H3450" t="s">
        <v>77</v>
      </c>
      <c r="I3450" s="3">
        <v>42881</v>
      </c>
      <c r="K3450" s="8" t="str">
        <f>IF(Sales_Pipeline[[#This Row],[Close_Date]]="","",TEXT(Sales_Pipeline[[#This Row],[Close_Date]],"ddd"))</f>
        <v/>
      </c>
      <c r="L3450" s="8" t="str">
        <f>IF(Sales_Pipeline[[#This Row],[Close_Date]]="","",TEXT(Sales_Pipeline[[#This Row],[Close_Date]],"mmm"))</f>
        <v/>
      </c>
      <c r="M3450" s="8" t="str">
        <f>IF(Sales_Pipeline[[#This Row],[Close_Date]]="","","Q"&amp;ROUNDUP(MONTH(Sales_Pipeline[[#This Row],[Close_Date]])/3,0))</f>
        <v/>
      </c>
      <c r="N3450" s="2" t="str" cm="1">
        <f t="array" ref="N3450">IFERROR(_xlfn.IFS(Sales_Pipeline[[#This Row],[Deal_Stage]]="Won",_xlfn.XLOOKUP(Sales_Pipeline[[#This Row],[Product]],Products!$A$2:$A$8,Products!$C$2:$C$8),Sales_Pipeline[[#This Row],[Deal_Stage]]="Lost",_xlfn.XLOOKUP(Sales_Pipeline[[#This Row],[Product]],Products!$A$2:$A$8,Products!$C$2:$C$8)),"")</f>
        <v/>
      </c>
      <c r="O3450" s="2">
        <v>0</v>
      </c>
    </row>
    <row r="3451" spans="1:15" x14ac:dyDescent="0.3">
      <c r="A3451" t="s">
        <v>3597</v>
      </c>
      <c r="B3451" t="s">
        <v>23</v>
      </c>
      <c r="C3451" t="str">
        <f>_xlfn.XLOOKUP(Sales_Pipeline[[#This Row],[Sales_Agent]],Sales_Teams[Sales_Agent],Sales_Teams[Manager])</f>
        <v>Cara Losch</v>
      </c>
      <c r="D3451" t="str">
        <f>_xlfn.XLOOKUP(Sales_Pipeline[[#This Row],[Manager]],Sales_Teams[Manager],Sales_Teams[Regional_Office])</f>
        <v>East</v>
      </c>
      <c r="E3451" t="s">
        <v>84</v>
      </c>
      <c r="F3451" t="s">
        <v>103</v>
      </c>
      <c r="G3451" t="str">
        <f>IFERROR(_xlfn.XLOOKUP(Sales_Pipeline[[#This Row],[Account]],Accounts!$A$2:$A$86,Accounts!$F$2:$F$86),"")</f>
        <v>United States</v>
      </c>
      <c r="H3451" t="s">
        <v>57</v>
      </c>
      <c r="I3451" s="3">
        <v>42881</v>
      </c>
      <c r="J3451" s="3">
        <v>43001</v>
      </c>
      <c r="K3451" s="8" t="str">
        <f>IF(Sales_Pipeline[[#This Row],[Close_Date]]="","",TEXT(Sales_Pipeline[[#This Row],[Close_Date]],"ddd"))</f>
        <v>Sat</v>
      </c>
      <c r="L3451" s="8" t="str">
        <f>IF(Sales_Pipeline[[#This Row],[Close_Date]]="","",TEXT(Sales_Pipeline[[#This Row],[Close_Date]],"mmm"))</f>
        <v>Sep</v>
      </c>
      <c r="M3451" s="8" t="str">
        <f>IF(Sales_Pipeline[[#This Row],[Close_Date]]="","","Q"&amp;ROUNDUP(MONTH(Sales_Pipeline[[#This Row],[Close_Date]])/3,0))</f>
        <v>Q3</v>
      </c>
      <c r="N3451" s="2" cm="1">
        <f t="array" ref="N3451">IFERROR(_xlfn.IFS(Sales_Pipeline[[#This Row],[Deal_Stage]]="Won",_xlfn.XLOOKUP(Sales_Pipeline[[#This Row],[Product]],Products!$A$2:$A$8,Products!$C$2:$C$8),Sales_Pipeline[[#This Row],[Deal_Stage]]="Lost",_xlfn.XLOOKUP(Sales_Pipeline[[#This Row],[Product]],Products!$A$2:$A$8,Products!$C$2:$C$8)),"")</f>
        <v>5482</v>
      </c>
      <c r="O3451" s="2">
        <v>5198</v>
      </c>
    </row>
    <row r="3452" spans="1:15" x14ac:dyDescent="0.3">
      <c r="A3452" t="s">
        <v>3598</v>
      </c>
      <c r="B3452" t="s">
        <v>44</v>
      </c>
      <c r="C3452" t="str">
        <f>_xlfn.XLOOKUP(Sales_Pipeline[[#This Row],[Sales_Agent]],Sales_Teams[Sales_Agent],Sales_Teams[Manager])</f>
        <v>Summer Sewald</v>
      </c>
      <c r="D3452" t="str">
        <f>_xlfn.XLOOKUP(Sales_Pipeline[[#This Row],[Manager]],Sales_Teams[Manager],Sales_Teams[Regional_Office])</f>
        <v>West</v>
      </c>
      <c r="E3452" t="s">
        <v>63</v>
      </c>
      <c r="G3452" t="str">
        <f>IFERROR(_xlfn.XLOOKUP(Sales_Pipeline[[#This Row],[Account]],Accounts!$A$2:$A$86,Accounts!$F$2:$F$86),"")</f>
        <v/>
      </c>
      <c r="H3452" t="s">
        <v>77</v>
      </c>
      <c r="I3452" s="3">
        <v>42881</v>
      </c>
      <c r="K3452" s="8" t="str">
        <f>IF(Sales_Pipeline[[#This Row],[Close_Date]]="","",TEXT(Sales_Pipeline[[#This Row],[Close_Date]],"ddd"))</f>
        <v/>
      </c>
      <c r="L3452" s="8" t="str">
        <f>IF(Sales_Pipeline[[#This Row],[Close_Date]]="","",TEXT(Sales_Pipeline[[#This Row],[Close_Date]],"mmm"))</f>
        <v/>
      </c>
      <c r="M3452" s="8" t="str">
        <f>IF(Sales_Pipeline[[#This Row],[Close_Date]]="","","Q"&amp;ROUNDUP(MONTH(Sales_Pipeline[[#This Row],[Close_Date]])/3,0))</f>
        <v/>
      </c>
      <c r="N3452" s="2" t="str" cm="1">
        <f t="array" ref="N3452">IFERROR(_xlfn.IFS(Sales_Pipeline[[#This Row],[Deal_Stage]]="Won",_xlfn.XLOOKUP(Sales_Pipeline[[#This Row],[Product]],Products!$A$2:$A$8,Products!$C$2:$C$8),Sales_Pipeline[[#This Row],[Deal_Stage]]="Lost",_xlfn.XLOOKUP(Sales_Pipeline[[#This Row],[Product]],Products!$A$2:$A$8,Products!$C$2:$C$8)),"")</f>
        <v/>
      </c>
      <c r="O3452" s="2">
        <v>0</v>
      </c>
    </row>
    <row r="3453" spans="1:15" x14ac:dyDescent="0.3">
      <c r="A3453" t="s">
        <v>3599</v>
      </c>
      <c r="B3453" t="s">
        <v>44</v>
      </c>
      <c r="C3453" t="str">
        <f>_xlfn.XLOOKUP(Sales_Pipeline[[#This Row],[Sales_Agent]],Sales_Teams[Sales_Agent],Sales_Teams[Manager])</f>
        <v>Summer Sewald</v>
      </c>
      <c r="D3453" t="str">
        <f>_xlfn.XLOOKUP(Sales_Pipeline[[#This Row],[Manager]],Sales_Teams[Manager],Sales_Teams[Regional_Office])</f>
        <v>West</v>
      </c>
      <c r="E3453" t="s">
        <v>84</v>
      </c>
      <c r="F3453" t="s">
        <v>211</v>
      </c>
      <c r="G3453" t="str">
        <f>IFERROR(_xlfn.XLOOKUP(Sales_Pipeline[[#This Row],[Account]],Accounts!$A$2:$A$86,Accounts!$F$2:$F$86),"")</f>
        <v>United States</v>
      </c>
      <c r="H3453" t="s">
        <v>82</v>
      </c>
      <c r="I3453" s="3">
        <v>42881</v>
      </c>
      <c r="J3453" s="3">
        <v>42984</v>
      </c>
      <c r="K3453" s="8" t="str">
        <f>IF(Sales_Pipeline[[#This Row],[Close_Date]]="","",TEXT(Sales_Pipeline[[#This Row],[Close_Date]],"ddd"))</f>
        <v>Wed</v>
      </c>
      <c r="L3453" s="8" t="str">
        <f>IF(Sales_Pipeline[[#This Row],[Close_Date]]="","",TEXT(Sales_Pipeline[[#This Row],[Close_Date]],"mmm"))</f>
        <v>Sep</v>
      </c>
      <c r="M3453" s="8" t="str">
        <f>IF(Sales_Pipeline[[#This Row],[Close_Date]]="","","Q"&amp;ROUNDUP(MONTH(Sales_Pipeline[[#This Row],[Close_Date]])/3,0))</f>
        <v>Q3</v>
      </c>
      <c r="N3453" s="2" cm="1">
        <f t="array" ref="N3453">IFERROR(_xlfn.IFS(Sales_Pipeline[[#This Row],[Deal_Stage]]="Won",_xlfn.XLOOKUP(Sales_Pipeline[[#This Row],[Product]],Products!$A$2:$A$8,Products!$C$2:$C$8),Sales_Pipeline[[#This Row],[Deal_Stage]]="Lost",_xlfn.XLOOKUP(Sales_Pipeline[[#This Row],[Product]],Products!$A$2:$A$8,Products!$C$2:$C$8)),"")</f>
        <v>5482</v>
      </c>
      <c r="O3453" s="2">
        <v>0</v>
      </c>
    </row>
    <row r="3454" spans="1:15" x14ac:dyDescent="0.3">
      <c r="A3454" t="s">
        <v>3600</v>
      </c>
      <c r="B3454" t="s">
        <v>3</v>
      </c>
      <c r="C3454" t="str">
        <f>_xlfn.XLOOKUP(Sales_Pipeline[[#This Row],[Sales_Agent]],Sales_Teams[Sales_Agent],Sales_Teams[Manager])</f>
        <v>Dustin Brinkmann</v>
      </c>
      <c r="D3454" t="str">
        <f>_xlfn.XLOOKUP(Sales_Pipeline[[#This Row],[Manager]],Sales_Teams[Manager],Sales_Teams[Regional_Office])</f>
        <v>Central</v>
      </c>
      <c r="E3454" t="s">
        <v>61</v>
      </c>
      <c r="F3454" t="s">
        <v>318</v>
      </c>
      <c r="G3454" t="str">
        <f>IFERROR(_xlfn.XLOOKUP(Sales_Pipeline[[#This Row],[Account]],Accounts!$A$2:$A$86,Accounts!$F$2:$F$86),"")</f>
        <v>Kenya</v>
      </c>
      <c r="H3454" t="s">
        <v>82</v>
      </c>
      <c r="I3454" s="3">
        <v>42882</v>
      </c>
      <c r="J3454" s="3">
        <v>42971</v>
      </c>
      <c r="K3454" s="8" t="str">
        <f>IF(Sales_Pipeline[[#This Row],[Close_Date]]="","",TEXT(Sales_Pipeline[[#This Row],[Close_Date]],"ddd"))</f>
        <v>Thu</v>
      </c>
      <c r="L3454" s="8" t="str">
        <f>IF(Sales_Pipeline[[#This Row],[Close_Date]]="","",TEXT(Sales_Pipeline[[#This Row],[Close_Date]],"mmm"))</f>
        <v>Aug</v>
      </c>
      <c r="M3454" s="8" t="str">
        <f>IF(Sales_Pipeline[[#This Row],[Close_Date]]="","","Q"&amp;ROUNDUP(MONTH(Sales_Pipeline[[#This Row],[Close_Date]])/3,0))</f>
        <v>Q3</v>
      </c>
      <c r="N3454" s="2" cm="1">
        <f t="array" ref="N3454">IFERROR(_xlfn.IFS(Sales_Pipeline[[#This Row],[Deal_Stage]]="Won",_xlfn.XLOOKUP(Sales_Pipeline[[#This Row],[Product]],Products!$A$2:$A$8,Products!$C$2:$C$8),Sales_Pipeline[[#This Row],[Deal_Stage]]="Lost",_xlfn.XLOOKUP(Sales_Pipeline[[#This Row],[Product]],Products!$A$2:$A$8,Products!$C$2:$C$8)),"")</f>
        <v>55</v>
      </c>
      <c r="O3454" s="2">
        <v>0</v>
      </c>
    </row>
    <row r="3455" spans="1:15" x14ac:dyDescent="0.3">
      <c r="A3455" t="s">
        <v>3601</v>
      </c>
      <c r="B3455" t="s">
        <v>3</v>
      </c>
      <c r="C3455" t="str">
        <f>_xlfn.XLOOKUP(Sales_Pipeline[[#This Row],[Sales_Agent]],Sales_Teams[Sales_Agent],Sales_Teams[Manager])</f>
        <v>Dustin Brinkmann</v>
      </c>
      <c r="D3455" t="str">
        <f>_xlfn.XLOOKUP(Sales_Pipeline[[#This Row],[Manager]],Sales_Teams[Manager],Sales_Teams[Regional_Office])</f>
        <v>Central</v>
      </c>
      <c r="E3455" t="s">
        <v>63</v>
      </c>
      <c r="F3455" t="s">
        <v>141</v>
      </c>
      <c r="G3455" t="str">
        <f>IFERROR(_xlfn.XLOOKUP(Sales_Pipeline[[#This Row],[Account]],Accounts!$A$2:$A$86,Accounts!$F$2:$F$86),"")</f>
        <v>United States</v>
      </c>
      <c r="H3455" t="s">
        <v>57</v>
      </c>
      <c r="I3455" s="3">
        <v>42882</v>
      </c>
      <c r="J3455" s="3">
        <v>42981</v>
      </c>
      <c r="K3455" s="8" t="str">
        <f>IF(Sales_Pipeline[[#This Row],[Close_Date]]="","",TEXT(Sales_Pipeline[[#This Row],[Close_Date]],"ddd"))</f>
        <v>Sun</v>
      </c>
      <c r="L3455" s="8" t="str">
        <f>IF(Sales_Pipeline[[#This Row],[Close_Date]]="","",TEXT(Sales_Pipeline[[#This Row],[Close_Date]],"mmm"))</f>
        <v>Sep</v>
      </c>
      <c r="M3455" s="8" t="str">
        <f>IF(Sales_Pipeline[[#This Row],[Close_Date]]="","","Q"&amp;ROUNDUP(MONTH(Sales_Pipeline[[#This Row],[Close_Date]])/3,0))</f>
        <v>Q3</v>
      </c>
      <c r="N3455" s="2" cm="1">
        <f t="array" ref="N3455">IFERROR(_xlfn.IFS(Sales_Pipeline[[#This Row],[Deal_Stage]]="Won",_xlfn.XLOOKUP(Sales_Pipeline[[#This Row],[Product]],Products!$A$2:$A$8,Products!$C$2:$C$8),Sales_Pipeline[[#This Row],[Deal_Stage]]="Lost",_xlfn.XLOOKUP(Sales_Pipeline[[#This Row],[Product]],Products!$A$2:$A$8,Products!$C$2:$C$8)),"")</f>
        <v>550</v>
      </c>
      <c r="O3455" s="2">
        <v>576</v>
      </c>
    </row>
    <row r="3456" spans="1:15" x14ac:dyDescent="0.3">
      <c r="A3456" t="s">
        <v>3602</v>
      </c>
      <c r="B3456" t="s">
        <v>3</v>
      </c>
      <c r="C3456" t="str">
        <f>_xlfn.XLOOKUP(Sales_Pipeline[[#This Row],[Sales_Agent]],Sales_Teams[Sales_Agent],Sales_Teams[Manager])</f>
        <v>Dustin Brinkmann</v>
      </c>
      <c r="D3456" t="str">
        <f>_xlfn.XLOOKUP(Sales_Pipeline[[#This Row],[Manager]],Sales_Teams[Manager],Sales_Teams[Regional_Office])</f>
        <v>Central</v>
      </c>
      <c r="E3456" t="s">
        <v>61</v>
      </c>
      <c r="F3456" t="s">
        <v>134</v>
      </c>
      <c r="G3456" t="str">
        <f>IFERROR(_xlfn.XLOOKUP(Sales_Pipeline[[#This Row],[Account]],Accounts!$A$2:$A$86,Accounts!$F$2:$F$86),"")</f>
        <v>United States</v>
      </c>
      <c r="H3456" t="s">
        <v>57</v>
      </c>
      <c r="I3456" s="3">
        <v>42882</v>
      </c>
      <c r="J3456" s="3">
        <v>42968</v>
      </c>
      <c r="K3456" s="8" t="str">
        <f>IF(Sales_Pipeline[[#This Row],[Close_Date]]="","",TEXT(Sales_Pipeline[[#This Row],[Close_Date]],"ddd"))</f>
        <v>Mon</v>
      </c>
      <c r="L3456" s="8" t="str">
        <f>IF(Sales_Pipeline[[#This Row],[Close_Date]]="","",TEXT(Sales_Pipeline[[#This Row],[Close_Date]],"mmm"))</f>
        <v>Aug</v>
      </c>
      <c r="M3456" s="8" t="str">
        <f>IF(Sales_Pipeline[[#This Row],[Close_Date]]="","","Q"&amp;ROUNDUP(MONTH(Sales_Pipeline[[#This Row],[Close_Date]])/3,0))</f>
        <v>Q3</v>
      </c>
      <c r="N3456" s="2" cm="1">
        <f t="array" ref="N3456">IFERROR(_xlfn.IFS(Sales_Pipeline[[#This Row],[Deal_Stage]]="Won",_xlfn.XLOOKUP(Sales_Pipeline[[#This Row],[Product]],Products!$A$2:$A$8,Products!$C$2:$C$8),Sales_Pipeline[[#This Row],[Deal_Stage]]="Lost",_xlfn.XLOOKUP(Sales_Pipeline[[#This Row],[Product]],Products!$A$2:$A$8,Products!$C$2:$C$8)),"")</f>
        <v>55</v>
      </c>
      <c r="O3456" s="2">
        <v>57</v>
      </c>
    </row>
    <row r="3457" spans="1:15" x14ac:dyDescent="0.3">
      <c r="A3457" t="s">
        <v>3603</v>
      </c>
      <c r="B3457" t="s">
        <v>27</v>
      </c>
      <c r="C3457" t="str">
        <f>_xlfn.XLOOKUP(Sales_Pipeline[[#This Row],[Sales_Agent]],Sales_Teams[Sales_Agent],Sales_Teams[Manager])</f>
        <v>Rocco Neubert</v>
      </c>
      <c r="D3457" t="str">
        <f>_xlfn.XLOOKUP(Sales_Pipeline[[#This Row],[Manager]],Sales_Teams[Manager],Sales_Teams[Regional_Office])</f>
        <v>East</v>
      </c>
      <c r="E3457" t="s">
        <v>8953</v>
      </c>
      <c r="F3457" t="s">
        <v>216</v>
      </c>
      <c r="G3457" t="str">
        <f>IFERROR(_xlfn.XLOOKUP(Sales_Pipeline[[#This Row],[Account]],Accounts!$A$2:$A$86,Accounts!$F$2:$F$86),"")</f>
        <v>United States</v>
      </c>
      <c r="H3457" t="s">
        <v>82</v>
      </c>
      <c r="I3457" s="3">
        <v>42882</v>
      </c>
      <c r="J3457" s="3">
        <v>42961</v>
      </c>
      <c r="K3457" s="8" t="str">
        <f>IF(Sales_Pipeline[[#This Row],[Close_Date]]="","",TEXT(Sales_Pipeline[[#This Row],[Close_Date]],"ddd"))</f>
        <v>Mon</v>
      </c>
      <c r="L3457" s="8" t="str">
        <f>IF(Sales_Pipeline[[#This Row],[Close_Date]]="","",TEXT(Sales_Pipeline[[#This Row],[Close_Date]],"mmm"))</f>
        <v>Aug</v>
      </c>
      <c r="M3457" s="8" t="str">
        <f>IF(Sales_Pipeline[[#This Row],[Close_Date]]="","","Q"&amp;ROUNDUP(MONTH(Sales_Pipeline[[#This Row],[Close_Date]])/3,0))</f>
        <v>Q3</v>
      </c>
      <c r="N3457" s="2" cm="1">
        <f t="array" ref="N3457">IFERROR(_xlfn.IFS(Sales_Pipeline[[#This Row],[Deal_Stage]]="Won",_xlfn.XLOOKUP(Sales_Pipeline[[#This Row],[Product]],Products!$A$2:$A$8,Products!$C$2:$C$8),Sales_Pipeline[[#This Row],[Deal_Stage]]="Lost",_xlfn.XLOOKUP(Sales_Pipeline[[#This Row],[Product]],Products!$A$2:$A$8,Products!$C$2:$C$8)),"")</f>
        <v>4821</v>
      </c>
      <c r="O3457" s="2">
        <v>0</v>
      </c>
    </row>
    <row r="3458" spans="1:15" x14ac:dyDescent="0.3">
      <c r="A3458" t="s">
        <v>3604</v>
      </c>
      <c r="B3458" t="s">
        <v>6</v>
      </c>
      <c r="C3458" t="str">
        <f>_xlfn.XLOOKUP(Sales_Pipeline[[#This Row],[Sales_Agent]],Sales_Teams[Sales_Agent],Sales_Teams[Manager])</f>
        <v>Dustin Brinkmann</v>
      </c>
      <c r="D3458" t="str">
        <f>_xlfn.XLOOKUP(Sales_Pipeline[[#This Row],[Manager]],Sales_Teams[Manager],Sales_Teams[Regional_Office])</f>
        <v>Central</v>
      </c>
      <c r="E3458" t="s">
        <v>76</v>
      </c>
      <c r="F3458" t="s">
        <v>234</v>
      </c>
      <c r="G3458" t="str">
        <f>IFERROR(_xlfn.XLOOKUP(Sales_Pipeline[[#This Row],[Account]],Accounts!$A$2:$A$86,Accounts!$F$2:$F$86),"")</f>
        <v>United States</v>
      </c>
      <c r="H3458" t="s">
        <v>82</v>
      </c>
      <c r="I3458" s="3">
        <v>42882</v>
      </c>
      <c r="J3458" s="3">
        <v>42891</v>
      </c>
      <c r="K3458" s="8" t="str">
        <f>IF(Sales_Pipeline[[#This Row],[Close_Date]]="","",TEXT(Sales_Pipeline[[#This Row],[Close_Date]],"ddd"))</f>
        <v>Mon</v>
      </c>
      <c r="L3458" s="8" t="str">
        <f>IF(Sales_Pipeline[[#This Row],[Close_Date]]="","",TEXT(Sales_Pipeline[[#This Row],[Close_Date]],"mmm"))</f>
        <v>Jun</v>
      </c>
      <c r="M3458" s="8" t="str">
        <f>IF(Sales_Pipeline[[#This Row],[Close_Date]]="","","Q"&amp;ROUNDUP(MONTH(Sales_Pipeline[[#This Row],[Close_Date]])/3,0))</f>
        <v>Q2</v>
      </c>
      <c r="N3458" s="2" cm="1">
        <f t="array" ref="N3458">IFERROR(_xlfn.IFS(Sales_Pipeline[[#This Row],[Deal_Stage]]="Won",_xlfn.XLOOKUP(Sales_Pipeline[[#This Row],[Product]],Products!$A$2:$A$8,Products!$C$2:$C$8),Sales_Pipeline[[#This Row],[Deal_Stage]]="Lost",_xlfn.XLOOKUP(Sales_Pipeline[[#This Row],[Product]],Products!$A$2:$A$8,Products!$C$2:$C$8)),"")</f>
        <v>3393</v>
      </c>
      <c r="O3458" s="2">
        <v>0</v>
      </c>
    </row>
    <row r="3459" spans="1:15" x14ac:dyDescent="0.3">
      <c r="A3459" t="s">
        <v>3605</v>
      </c>
      <c r="B3459" t="s">
        <v>25</v>
      </c>
      <c r="C3459" t="str">
        <f>_xlfn.XLOOKUP(Sales_Pipeline[[#This Row],[Sales_Agent]],Sales_Teams[Sales_Agent],Sales_Teams[Manager])</f>
        <v>Rocco Neubert</v>
      </c>
      <c r="D3459" t="str">
        <f>_xlfn.XLOOKUP(Sales_Pipeline[[#This Row],[Manager]],Sales_Teams[Manager],Sales_Teams[Regional_Office])</f>
        <v>East</v>
      </c>
      <c r="E3459" t="s">
        <v>8953</v>
      </c>
      <c r="F3459" t="s">
        <v>214</v>
      </c>
      <c r="G3459" t="str">
        <f>IFERROR(_xlfn.XLOOKUP(Sales_Pipeline[[#This Row],[Account]],Accounts!$A$2:$A$86,Accounts!$F$2:$F$86),"")</f>
        <v>United States</v>
      </c>
      <c r="H3459" t="s">
        <v>77</v>
      </c>
      <c r="I3459" s="3">
        <v>42882</v>
      </c>
      <c r="K3459" s="8" t="str">
        <f>IF(Sales_Pipeline[[#This Row],[Close_Date]]="","",TEXT(Sales_Pipeline[[#This Row],[Close_Date]],"ddd"))</f>
        <v/>
      </c>
      <c r="L3459" s="8" t="str">
        <f>IF(Sales_Pipeline[[#This Row],[Close_Date]]="","",TEXT(Sales_Pipeline[[#This Row],[Close_Date]],"mmm"))</f>
        <v/>
      </c>
      <c r="M3459" s="8" t="str">
        <f>IF(Sales_Pipeline[[#This Row],[Close_Date]]="","","Q"&amp;ROUNDUP(MONTH(Sales_Pipeline[[#This Row],[Close_Date]])/3,0))</f>
        <v/>
      </c>
      <c r="N3459" s="2" t="str" cm="1">
        <f t="array" ref="N3459">IFERROR(_xlfn.IFS(Sales_Pipeline[[#This Row],[Deal_Stage]]="Won",_xlfn.XLOOKUP(Sales_Pipeline[[#This Row],[Product]],Products!$A$2:$A$8,Products!$C$2:$C$8),Sales_Pipeline[[#This Row],[Deal_Stage]]="Lost",_xlfn.XLOOKUP(Sales_Pipeline[[#This Row],[Product]],Products!$A$2:$A$8,Products!$C$2:$C$8)),"")</f>
        <v/>
      </c>
      <c r="O3459" s="2">
        <v>0</v>
      </c>
    </row>
    <row r="3460" spans="1:15" x14ac:dyDescent="0.3">
      <c r="A3460" t="s">
        <v>3606</v>
      </c>
      <c r="B3460" t="s">
        <v>25</v>
      </c>
      <c r="C3460" t="str">
        <f>_xlfn.XLOOKUP(Sales_Pipeline[[#This Row],[Sales_Agent]],Sales_Teams[Sales_Agent],Sales_Teams[Manager])</f>
        <v>Rocco Neubert</v>
      </c>
      <c r="D3460" t="str">
        <f>_xlfn.XLOOKUP(Sales_Pipeline[[#This Row],[Manager]],Sales_Teams[Manager],Sales_Teams[Regional_Office])</f>
        <v>East</v>
      </c>
      <c r="E3460" t="s">
        <v>8953</v>
      </c>
      <c r="G3460" t="str">
        <f>IFERROR(_xlfn.XLOOKUP(Sales_Pipeline[[#This Row],[Account]],Accounts!$A$2:$A$86,Accounts!$F$2:$F$86),"")</f>
        <v/>
      </c>
      <c r="H3460" t="s">
        <v>77</v>
      </c>
      <c r="I3460" s="3">
        <v>42882</v>
      </c>
      <c r="K3460" s="8" t="str">
        <f>IF(Sales_Pipeline[[#This Row],[Close_Date]]="","",TEXT(Sales_Pipeline[[#This Row],[Close_Date]],"ddd"))</f>
        <v/>
      </c>
      <c r="L3460" s="8" t="str">
        <f>IF(Sales_Pipeline[[#This Row],[Close_Date]]="","",TEXT(Sales_Pipeline[[#This Row],[Close_Date]],"mmm"))</f>
        <v/>
      </c>
      <c r="M3460" s="8" t="str">
        <f>IF(Sales_Pipeline[[#This Row],[Close_Date]]="","","Q"&amp;ROUNDUP(MONTH(Sales_Pipeline[[#This Row],[Close_Date]])/3,0))</f>
        <v/>
      </c>
      <c r="N3460" s="2" t="str" cm="1">
        <f t="array" ref="N3460">IFERROR(_xlfn.IFS(Sales_Pipeline[[#This Row],[Deal_Stage]]="Won",_xlfn.XLOOKUP(Sales_Pipeline[[#This Row],[Product]],Products!$A$2:$A$8,Products!$C$2:$C$8),Sales_Pipeline[[#This Row],[Deal_Stage]]="Lost",_xlfn.XLOOKUP(Sales_Pipeline[[#This Row],[Product]],Products!$A$2:$A$8,Products!$C$2:$C$8)),"")</f>
        <v/>
      </c>
      <c r="O3460" s="2">
        <v>0</v>
      </c>
    </row>
    <row r="3461" spans="1:15" x14ac:dyDescent="0.3">
      <c r="A3461" t="s">
        <v>3607</v>
      </c>
      <c r="B3461" t="s">
        <v>15</v>
      </c>
      <c r="C3461" t="str">
        <f>_xlfn.XLOOKUP(Sales_Pipeline[[#This Row],[Sales_Agent]],Sales_Teams[Sales_Agent],Sales_Teams[Manager])</f>
        <v>Melvin Marxen</v>
      </c>
      <c r="D3461" t="str">
        <f>_xlfn.XLOOKUP(Sales_Pipeline[[#This Row],[Manager]],Sales_Teams[Manager],Sales_Teams[Regional_Office])</f>
        <v>Central</v>
      </c>
      <c r="E3461" t="s">
        <v>8953</v>
      </c>
      <c r="F3461" t="s">
        <v>64</v>
      </c>
      <c r="G3461" t="str">
        <f>IFERROR(_xlfn.XLOOKUP(Sales_Pipeline[[#This Row],[Account]],Accounts!$A$2:$A$86,Accounts!$F$2:$F$86),"")</f>
        <v>United States</v>
      </c>
      <c r="H3461" t="s">
        <v>82</v>
      </c>
      <c r="I3461" s="3">
        <v>42882</v>
      </c>
      <c r="J3461" s="3">
        <v>42965</v>
      </c>
      <c r="K3461" s="8" t="str">
        <f>IF(Sales_Pipeline[[#This Row],[Close_Date]]="","",TEXT(Sales_Pipeline[[#This Row],[Close_Date]],"ddd"))</f>
        <v>Fri</v>
      </c>
      <c r="L3461" s="8" t="str">
        <f>IF(Sales_Pipeline[[#This Row],[Close_Date]]="","",TEXT(Sales_Pipeline[[#This Row],[Close_Date]],"mmm"))</f>
        <v>Aug</v>
      </c>
      <c r="M3461" s="8" t="str">
        <f>IF(Sales_Pipeline[[#This Row],[Close_Date]]="","","Q"&amp;ROUNDUP(MONTH(Sales_Pipeline[[#This Row],[Close_Date]])/3,0))</f>
        <v>Q3</v>
      </c>
      <c r="N3461" s="2" cm="1">
        <f t="array" ref="N3461">IFERROR(_xlfn.IFS(Sales_Pipeline[[#This Row],[Deal_Stage]]="Won",_xlfn.XLOOKUP(Sales_Pipeline[[#This Row],[Product]],Products!$A$2:$A$8,Products!$C$2:$C$8),Sales_Pipeline[[#This Row],[Deal_Stage]]="Lost",_xlfn.XLOOKUP(Sales_Pipeline[[#This Row],[Product]],Products!$A$2:$A$8,Products!$C$2:$C$8)),"")</f>
        <v>4821</v>
      </c>
      <c r="O3461" s="2">
        <v>0</v>
      </c>
    </row>
    <row r="3462" spans="1:15" x14ac:dyDescent="0.3">
      <c r="A3462" t="s">
        <v>3608</v>
      </c>
      <c r="B3462" t="s">
        <v>15</v>
      </c>
      <c r="C3462" t="str">
        <f>_xlfn.XLOOKUP(Sales_Pipeline[[#This Row],[Sales_Agent]],Sales_Teams[Sales_Agent],Sales_Teams[Manager])</f>
        <v>Melvin Marxen</v>
      </c>
      <c r="D3462" t="str">
        <f>_xlfn.XLOOKUP(Sales_Pipeline[[#This Row],[Manager]],Sales_Teams[Manager],Sales_Teams[Regional_Office])</f>
        <v>Central</v>
      </c>
      <c r="E3462" t="s">
        <v>8953</v>
      </c>
      <c r="F3462" t="s">
        <v>247</v>
      </c>
      <c r="G3462" t="str">
        <f>IFERROR(_xlfn.XLOOKUP(Sales_Pipeline[[#This Row],[Account]],Accounts!$A$2:$A$86,Accounts!$F$2:$F$86),"")</f>
        <v>United States</v>
      </c>
      <c r="H3462" t="s">
        <v>57</v>
      </c>
      <c r="I3462" s="3">
        <v>42882</v>
      </c>
      <c r="J3462" s="3">
        <v>42969</v>
      </c>
      <c r="K3462" s="8" t="str">
        <f>IF(Sales_Pipeline[[#This Row],[Close_Date]]="","",TEXT(Sales_Pipeline[[#This Row],[Close_Date]],"ddd"))</f>
        <v>Tue</v>
      </c>
      <c r="L3462" s="8" t="str">
        <f>IF(Sales_Pipeline[[#This Row],[Close_Date]]="","",TEXT(Sales_Pipeline[[#This Row],[Close_Date]],"mmm"))</f>
        <v>Aug</v>
      </c>
      <c r="M3462" s="8" t="str">
        <f>IF(Sales_Pipeline[[#This Row],[Close_Date]]="","","Q"&amp;ROUNDUP(MONTH(Sales_Pipeline[[#This Row],[Close_Date]])/3,0))</f>
        <v>Q3</v>
      </c>
      <c r="N3462" s="2" cm="1">
        <f t="array" ref="N3462">IFERROR(_xlfn.IFS(Sales_Pipeline[[#This Row],[Deal_Stage]]="Won",_xlfn.XLOOKUP(Sales_Pipeline[[#This Row],[Product]],Products!$A$2:$A$8,Products!$C$2:$C$8),Sales_Pipeline[[#This Row],[Deal_Stage]]="Lost",_xlfn.XLOOKUP(Sales_Pipeline[[#This Row],[Product]],Products!$A$2:$A$8,Products!$C$2:$C$8)),"")</f>
        <v>4821</v>
      </c>
      <c r="O3462" s="2">
        <v>4432</v>
      </c>
    </row>
    <row r="3463" spans="1:15" x14ac:dyDescent="0.3">
      <c r="A3463" t="s">
        <v>3609</v>
      </c>
      <c r="B3463" t="s">
        <v>28</v>
      </c>
      <c r="C3463" t="str">
        <f>_xlfn.XLOOKUP(Sales_Pipeline[[#This Row],[Sales_Agent]],Sales_Teams[Sales_Agent],Sales_Teams[Manager])</f>
        <v>Rocco Neubert</v>
      </c>
      <c r="D3463" t="str">
        <f>_xlfn.XLOOKUP(Sales_Pipeline[[#This Row],[Manager]],Sales_Teams[Manager],Sales_Teams[Regional_Office])</f>
        <v>East</v>
      </c>
      <c r="E3463" t="s">
        <v>63</v>
      </c>
      <c r="F3463" t="s">
        <v>196</v>
      </c>
      <c r="G3463" t="str">
        <f>IFERROR(_xlfn.XLOOKUP(Sales_Pipeline[[#This Row],[Account]],Accounts!$A$2:$A$86,Accounts!$F$2:$F$86),"")</f>
        <v>United States</v>
      </c>
      <c r="H3463" t="s">
        <v>57</v>
      </c>
      <c r="I3463" s="3">
        <v>42882</v>
      </c>
      <c r="J3463" s="3">
        <v>42980</v>
      </c>
      <c r="K3463" s="8" t="str">
        <f>IF(Sales_Pipeline[[#This Row],[Close_Date]]="","",TEXT(Sales_Pipeline[[#This Row],[Close_Date]],"ddd"))</f>
        <v>Sat</v>
      </c>
      <c r="L3463" s="8" t="str">
        <f>IF(Sales_Pipeline[[#This Row],[Close_Date]]="","",TEXT(Sales_Pipeline[[#This Row],[Close_Date]],"mmm"))</f>
        <v>Sep</v>
      </c>
      <c r="M3463" s="8" t="str">
        <f>IF(Sales_Pipeline[[#This Row],[Close_Date]]="","","Q"&amp;ROUNDUP(MONTH(Sales_Pipeline[[#This Row],[Close_Date]])/3,0))</f>
        <v>Q3</v>
      </c>
      <c r="N3463" s="2" cm="1">
        <f t="array" ref="N3463">IFERROR(_xlfn.IFS(Sales_Pipeline[[#This Row],[Deal_Stage]]="Won",_xlfn.XLOOKUP(Sales_Pipeline[[#This Row],[Product]],Products!$A$2:$A$8,Products!$C$2:$C$8),Sales_Pipeline[[#This Row],[Deal_Stage]]="Lost",_xlfn.XLOOKUP(Sales_Pipeline[[#This Row],[Product]],Products!$A$2:$A$8,Products!$C$2:$C$8)),"")</f>
        <v>550</v>
      </c>
      <c r="O3463" s="2">
        <v>481</v>
      </c>
    </row>
    <row r="3464" spans="1:15" x14ac:dyDescent="0.3">
      <c r="A3464" t="s">
        <v>3610</v>
      </c>
      <c r="B3464" t="s">
        <v>40</v>
      </c>
      <c r="C3464" t="str">
        <f>_xlfn.XLOOKUP(Sales_Pipeline[[#This Row],[Sales_Agent]],Sales_Teams[Sales_Agent],Sales_Teams[Manager])</f>
        <v>Summer Sewald</v>
      </c>
      <c r="D3464" t="str">
        <f>_xlfn.XLOOKUP(Sales_Pipeline[[#This Row],[Manager]],Sales_Teams[Manager],Sales_Teams[Regional_Office])</f>
        <v>West</v>
      </c>
      <c r="E3464" t="s">
        <v>84</v>
      </c>
      <c r="F3464" t="s">
        <v>177</v>
      </c>
      <c r="G3464" t="str">
        <f>IFERROR(_xlfn.XLOOKUP(Sales_Pipeline[[#This Row],[Account]],Accounts!$A$2:$A$86,Accounts!$F$2:$F$86),"")</f>
        <v>United States</v>
      </c>
      <c r="H3464" t="s">
        <v>82</v>
      </c>
      <c r="I3464" s="3">
        <v>42882</v>
      </c>
      <c r="J3464" s="3">
        <v>42969</v>
      </c>
      <c r="K3464" s="8" t="str">
        <f>IF(Sales_Pipeline[[#This Row],[Close_Date]]="","",TEXT(Sales_Pipeline[[#This Row],[Close_Date]],"ddd"))</f>
        <v>Tue</v>
      </c>
      <c r="L3464" s="8" t="str">
        <f>IF(Sales_Pipeline[[#This Row],[Close_Date]]="","",TEXT(Sales_Pipeline[[#This Row],[Close_Date]],"mmm"))</f>
        <v>Aug</v>
      </c>
      <c r="M3464" s="8" t="str">
        <f>IF(Sales_Pipeline[[#This Row],[Close_Date]]="","","Q"&amp;ROUNDUP(MONTH(Sales_Pipeline[[#This Row],[Close_Date]])/3,0))</f>
        <v>Q3</v>
      </c>
      <c r="N3464" s="2" cm="1">
        <f t="array" ref="N3464">IFERROR(_xlfn.IFS(Sales_Pipeline[[#This Row],[Deal_Stage]]="Won",_xlfn.XLOOKUP(Sales_Pipeline[[#This Row],[Product]],Products!$A$2:$A$8,Products!$C$2:$C$8),Sales_Pipeline[[#This Row],[Deal_Stage]]="Lost",_xlfn.XLOOKUP(Sales_Pipeline[[#This Row],[Product]],Products!$A$2:$A$8,Products!$C$2:$C$8)),"")</f>
        <v>5482</v>
      </c>
      <c r="O3464" s="2">
        <v>0</v>
      </c>
    </row>
    <row r="3465" spans="1:15" x14ac:dyDescent="0.3">
      <c r="A3465" t="s">
        <v>3611</v>
      </c>
      <c r="B3465" t="s">
        <v>40</v>
      </c>
      <c r="C3465" t="str">
        <f>_xlfn.XLOOKUP(Sales_Pipeline[[#This Row],[Sales_Agent]],Sales_Teams[Sales_Agent],Sales_Teams[Manager])</f>
        <v>Summer Sewald</v>
      </c>
      <c r="D3465" t="str">
        <f>_xlfn.XLOOKUP(Sales_Pipeline[[#This Row],[Manager]],Sales_Teams[Manager],Sales_Teams[Regional_Office])</f>
        <v>West</v>
      </c>
      <c r="E3465" t="s">
        <v>8953</v>
      </c>
      <c r="F3465" t="s">
        <v>570</v>
      </c>
      <c r="G3465" t="str">
        <f>IFERROR(_xlfn.XLOOKUP(Sales_Pipeline[[#This Row],[Account]],Accounts!$A$2:$A$86,Accounts!$F$2:$F$86),"")</f>
        <v>Germany</v>
      </c>
      <c r="H3465" t="s">
        <v>57</v>
      </c>
      <c r="I3465" s="3">
        <v>42882</v>
      </c>
      <c r="J3465" s="3">
        <v>42975</v>
      </c>
      <c r="K3465" s="8" t="str">
        <f>IF(Sales_Pipeline[[#This Row],[Close_Date]]="","",TEXT(Sales_Pipeline[[#This Row],[Close_Date]],"ddd"))</f>
        <v>Mon</v>
      </c>
      <c r="L3465" s="8" t="str">
        <f>IF(Sales_Pipeline[[#This Row],[Close_Date]]="","",TEXT(Sales_Pipeline[[#This Row],[Close_Date]],"mmm"))</f>
        <v>Aug</v>
      </c>
      <c r="M3465" s="8" t="str">
        <f>IF(Sales_Pipeline[[#This Row],[Close_Date]]="","","Q"&amp;ROUNDUP(MONTH(Sales_Pipeline[[#This Row],[Close_Date]])/3,0))</f>
        <v>Q3</v>
      </c>
      <c r="N3465" s="2" cm="1">
        <f t="array" ref="N3465">IFERROR(_xlfn.IFS(Sales_Pipeline[[#This Row],[Deal_Stage]]="Won",_xlfn.XLOOKUP(Sales_Pipeline[[#This Row],[Product]],Products!$A$2:$A$8,Products!$C$2:$C$8),Sales_Pipeline[[#This Row],[Deal_Stage]]="Lost",_xlfn.XLOOKUP(Sales_Pipeline[[#This Row],[Product]],Products!$A$2:$A$8,Products!$C$2:$C$8)),"")</f>
        <v>4821</v>
      </c>
      <c r="O3465" s="2">
        <v>5293</v>
      </c>
    </row>
    <row r="3466" spans="1:15" x14ac:dyDescent="0.3">
      <c r="A3466" t="s">
        <v>3612</v>
      </c>
      <c r="B3466" t="s">
        <v>10</v>
      </c>
      <c r="C3466" t="str">
        <f>_xlfn.XLOOKUP(Sales_Pipeline[[#This Row],[Sales_Agent]],Sales_Teams[Sales_Agent],Sales_Teams[Manager])</f>
        <v>Melvin Marxen</v>
      </c>
      <c r="D3466" t="str">
        <f>_xlfn.XLOOKUP(Sales_Pipeline[[#This Row],[Manager]],Sales_Teams[Manager],Sales_Teams[Regional_Office])</f>
        <v>Central</v>
      </c>
      <c r="E3466" t="s">
        <v>8953</v>
      </c>
      <c r="F3466" t="s">
        <v>64</v>
      </c>
      <c r="G3466" t="str">
        <f>IFERROR(_xlfn.XLOOKUP(Sales_Pipeline[[#This Row],[Account]],Accounts!$A$2:$A$86,Accounts!$F$2:$F$86),"")</f>
        <v>United States</v>
      </c>
      <c r="H3466" t="s">
        <v>82</v>
      </c>
      <c r="I3466" s="3">
        <v>42882</v>
      </c>
      <c r="J3466" s="3">
        <v>42953</v>
      </c>
      <c r="K3466" s="8" t="str">
        <f>IF(Sales_Pipeline[[#This Row],[Close_Date]]="","",TEXT(Sales_Pipeline[[#This Row],[Close_Date]],"ddd"))</f>
        <v>Sun</v>
      </c>
      <c r="L3466" s="8" t="str">
        <f>IF(Sales_Pipeline[[#This Row],[Close_Date]]="","",TEXT(Sales_Pipeline[[#This Row],[Close_Date]],"mmm"))</f>
        <v>Aug</v>
      </c>
      <c r="M3466" s="8" t="str">
        <f>IF(Sales_Pipeline[[#This Row],[Close_Date]]="","","Q"&amp;ROUNDUP(MONTH(Sales_Pipeline[[#This Row],[Close_Date]])/3,0))</f>
        <v>Q3</v>
      </c>
      <c r="N3466" s="2" cm="1">
        <f t="array" ref="N3466">IFERROR(_xlfn.IFS(Sales_Pipeline[[#This Row],[Deal_Stage]]="Won",_xlfn.XLOOKUP(Sales_Pipeline[[#This Row],[Product]],Products!$A$2:$A$8,Products!$C$2:$C$8),Sales_Pipeline[[#This Row],[Deal_Stage]]="Lost",_xlfn.XLOOKUP(Sales_Pipeline[[#This Row],[Product]],Products!$A$2:$A$8,Products!$C$2:$C$8)),"")</f>
        <v>4821</v>
      </c>
      <c r="O3466" s="2">
        <v>0</v>
      </c>
    </row>
    <row r="3467" spans="1:15" x14ac:dyDescent="0.3">
      <c r="A3467" t="s">
        <v>3613</v>
      </c>
      <c r="B3467" t="s">
        <v>10</v>
      </c>
      <c r="C3467" t="str">
        <f>_xlfn.XLOOKUP(Sales_Pipeline[[#This Row],[Sales_Agent]],Sales_Teams[Sales_Agent],Sales_Teams[Manager])</f>
        <v>Melvin Marxen</v>
      </c>
      <c r="D3467" t="str">
        <f>_xlfn.XLOOKUP(Sales_Pipeline[[#This Row],[Manager]],Sales_Teams[Manager],Sales_Teams[Regional_Office])</f>
        <v>Central</v>
      </c>
      <c r="E3467" t="s">
        <v>84</v>
      </c>
      <c r="F3467" t="s">
        <v>330</v>
      </c>
      <c r="G3467" t="str">
        <f>IFERROR(_xlfn.XLOOKUP(Sales_Pipeline[[#This Row],[Account]],Accounts!$A$2:$A$86,Accounts!$F$2:$F$86),"")</f>
        <v>Korea</v>
      </c>
      <c r="H3467" t="s">
        <v>57</v>
      </c>
      <c r="I3467" s="3">
        <v>42882</v>
      </c>
      <c r="J3467" s="3">
        <v>42964</v>
      </c>
      <c r="K3467" s="8" t="str">
        <f>IF(Sales_Pipeline[[#This Row],[Close_Date]]="","",TEXT(Sales_Pipeline[[#This Row],[Close_Date]],"ddd"))</f>
        <v>Thu</v>
      </c>
      <c r="L3467" s="8" t="str">
        <f>IF(Sales_Pipeline[[#This Row],[Close_Date]]="","",TEXT(Sales_Pipeline[[#This Row],[Close_Date]],"mmm"))</f>
        <v>Aug</v>
      </c>
      <c r="M3467" s="8" t="str">
        <f>IF(Sales_Pipeline[[#This Row],[Close_Date]]="","","Q"&amp;ROUNDUP(MONTH(Sales_Pipeline[[#This Row],[Close_Date]])/3,0))</f>
        <v>Q3</v>
      </c>
      <c r="N3467" s="2" cm="1">
        <f t="array" ref="N3467">IFERROR(_xlfn.IFS(Sales_Pipeline[[#This Row],[Deal_Stage]]="Won",_xlfn.XLOOKUP(Sales_Pipeline[[#This Row],[Product]],Products!$A$2:$A$8,Products!$C$2:$C$8),Sales_Pipeline[[#This Row],[Deal_Stage]]="Lost",_xlfn.XLOOKUP(Sales_Pipeline[[#This Row],[Product]],Products!$A$2:$A$8,Products!$C$2:$C$8)),"")</f>
        <v>5482</v>
      </c>
      <c r="O3467" s="2">
        <v>5769</v>
      </c>
    </row>
    <row r="3468" spans="1:15" x14ac:dyDescent="0.3">
      <c r="A3468" t="s">
        <v>3614</v>
      </c>
      <c r="B3468" t="s">
        <v>10</v>
      </c>
      <c r="C3468" t="str">
        <f>_xlfn.XLOOKUP(Sales_Pipeline[[#This Row],[Sales_Agent]],Sales_Teams[Sales_Agent],Sales_Teams[Manager])</f>
        <v>Melvin Marxen</v>
      </c>
      <c r="D3468" t="str">
        <f>_xlfn.XLOOKUP(Sales_Pipeline[[#This Row],[Manager]],Sales_Teams[Manager],Sales_Teams[Regional_Office])</f>
        <v>Central</v>
      </c>
      <c r="E3468" t="s">
        <v>8953</v>
      </c>
      <c r="F3468" t="s">
        <v>229</v>
      </c>
      <c r="G3468" t="str">
        <f>IFERROR(_xlfn.XLOOKUP(Sales_Pipeline[[#This Row],[Account]],Accounts!$A$2:$A$86,Accounts!$F$2:$F$86),"")</f>
        <v>Norway</v>
      </c>
      <c r="H3468" t="s">
        <v>57</v>
      </c>
      <c r="I3468" s="3">
        <v>42882</v>
      </c>
      <c r="J3468" s="3">
        <v>42980</v>
      </c>
      <c r="K3468" s="8" t="str">
        <f>IF(Sales_Pipeline[[#This Row],[Close_Date]]="","",TEXT(Sales_Pipeline[[#This Row],[Close_Date]],"ddd"))</f>
        <v>Sat</v>
      </c>
      <c r="L3468" s="8" t="str">
        <f>IF(Sales_Pipeline[[#This Row],[Close_Date]]="","",TEXT(Sales_Pipeline[[#This Row],[Close_Date]],"mmm"))</f>
        <v>Sep</v>
      </c>
      <c r="M3468" s="8" t="str">
        <f>IF(Sales_Pipeline[[#This Row],[Close_Date]]="","","Q"&amp;ROUNDUP(MONTH(Sales_Pipeline[[#This Row],[Close_Date]])/3,0))</f>
        <v>Q3</v>
      </c>
      <c r="N3468" s="2" cm="1">
        <f t="array" ref="N3468">IFERROR(_xlfn.IFS(Sales_Pipeline[[#This Row],[Deal_Stage]]="Won",_xlfn.XLOOKUP(Sales_Pipeline[[#This Row],[Product]],Products!$A$2:$A$8,Products!$C$2:$C$8),Sales_Pipeline[[#This Row],[Deal_Stage]]="Lost",_xlfn.XLOOKUP(Sales_Pipeline[[#This Row],[Product]],Products!$A$2:$A$8,Products!$C$2:$C$8)),"")</f>
        <v>4821</v>
      </c>
      <c r="O3468" s="2">
        <v>4929</v>
      </c>
    </row>
    <row r="3469" spans="1:15" x14ac:dyDescent="0.3">
      <c r="A3469" t="s">
        <v>3615</v>
      </c>
      <c r="B3469" t="s">
        <v>10</v>
      </c>
      <c r="C3469" t="str">
        <f>_xlfn.XLOOKUP(Sales_Pipeline[[#This Row],[Sales_Agent]],Sales_Teams[Sales_Agent],Sales_Teams[Manager])</f>
        <v>Melvin Marxen</v>
      </c>
      <c r="D3469" t="str">
        <f>_xlfn.XLOOKUP(Sales_Pipeline[[#This Row],[Manager]],Sales_Teams[Manager],Sales_Teams[Regional_Office])</f>
        <v>Central</v>
      </c>
      <c r="E3469" t="s">
        <v>8953</v>
      </c>
      <c r="F3469" t="s">
        <v>147</v>
      </c>
      <c r="G3469" t="str">
        <f>IFERROR(_xlfn.XLOOKUP(Sales_Pipeline[[#This Row],[Account]],Accounts!$A$2:$A$86,Accounts!$F$2:$F$86),"")</f>
        <v>United States</v>
      </c>
      <c r="H3469" t="s">
        <v>57</v>
      </c>
      <c r="I3469" s="3">
        <v>42882</v>
      </c>
      <c r="J3469" s="3">
        <v>42952</v>
      </c>
      <c r="K3469" s="8" t="str">
        <f>IF(Sales_Pipeline[[#This Row],[Close_Date]]="","",TEXT(Sales_Pipeline[[#This Row],[Close_Date]],"ddd"))</f>
        <v>Sat</v>
      </c>
      <c r="L3469" s="8" t="str">
        <f>IF(Sales_Pipeline[[#This Row],[Close_Date]]="","",TEXT(Sales_Pipeline[[#This Row],[Close_Date]],"mmm"))</f>
        <v>Aug</v>
      </c>
      <c r="M3469" s="8" t="str">
        <f>IF(Sales_Pipeline[[#This Row],[Close_Date]]="","","Q"&amp;ROUNDUP(MONTH(Sales_Pipeline[[#This Row],[Close_Date]])/3,0))</f>
        <v>Q3</v>
      </c>
      <c r="N3469" s="2" cm="1">
        <f t="array" ref="N3469">IFERROR(_xlfn.IFS(Sales_Pipeline[[#This Row],[Deal_Stage]]="Won",_xlfn.XLOOKUP(Sales_Pipeline[[#This Row],[Product]],Products!$A$2:$A$8,Products!$C$2:$C$8),Sales_Pipeline[[#This Row],[Deal_Stage]]="Lost",_xlfn.XLOOKUP(Sales_Pipeline[[#This Row],[Product]],Products!$A$2:$A$8,Products!$C$2:$C$8)),"")</f>
        <v>4821</v>
      </c>
      <c r="O3469" s="2">
        <v>4924</v>
      </c>
    </row>
    <row r="3470" spans="1:15" x14ac:dyDescent="0.3">
      <c r="A3470" t="s">
        <v>3616</v>
      </c>
      <c r="B3470" t="s">
        <v>43</v>
      </c>
      <c r="C3470" t="str">
        <f>_xlfn.XLOOKUP(Sales_Pipeline[[#This Row],[Sales_Agent]],Sales_Teams[Sales_Agent],Sales_Teams[Manager])</f>
        <v>Summer Sewald</v>
      </c>
      <c r="D3470" t="str">
        <f>_xlfn.XLOOKUP(Sales_Pipeline[[#This Row],[Manager]],Sales_Teams[Manager],Sales_Teams[Regional_Office])</f>
        <v>West</v>
      </c>
      <c r="E3470" t="s">
        <v>55</v>
      </c>
      <c r="F3470" t="s">
        <v>328</v>
      </c>
      <c r="G3470" t="str">
        <f>IFERROR(_xlfn.XLOOKUP(Sales_Pipeline[[#This Row],[Account]],Accounts!$A$2:$A$86,Accounts!$F$2:$F$86),"")</f>
        <v>United States</v>
      </c>
      <c r="H3470" t="s">
        <v>82</v>
      </c>
      <c r="I3470" s="3">
        <v>42882</v>
      </c>
      <c r="J3470" s="3">
        <v>42961</v>
      </c>
      <c r="K3470" s="8" t="str">
        <f>IF(Sales_Pipeline[[#This Row],[Close_Date]]="","",TEXT(Sales_Pipeline[[#This Row],[Close_Date]],"ddd"))</f>
        <v>Mon</v>
      </c>
      <c r="L3470" s="8" t="str">
        <f>IF(Sales_Pipeline[[#This Row],[Close_Date]]="","",TEXT(Sales_Pipeline[[#This Row],[Close_Date]],"mmm"))</f>
        <v>Aug</v>
      </c>
      <c r="M3470" s="8" t="str">
        <f>IF(Sales_Pipeline[[#This Row],[Close_Date]]="","","Q"&amp;ROUNDUP(MONTH(Sales_Pipeline[[#This Row],[Close_Date]])/3,0))</f>
        <v>Q3</v>
      </c>
      <c r="N3470" s="2" cm="1">
        <f t="array" ref="N3470">IFERROR(_xlfn.IFS(Sales_Pipeline[[#This Row],[Deal_Stage]]="Won",_xlfn.XLOOKUP(Sales_Pipeline[[#This Row],[Product]],Products!$A$2:$A$8,Products!$C$2:$C$8),Sales_Pipeline[[#This Row],[Deal_Stage]]="Lost",_xlfn.XLOOKUP(Sales_Pipeline[[#This Row],[Product]],Products!$A$2:$A$8,Products!$C$2:$C$8)),"")</f>
        <v>1096</v>
      </c>
      <c r="O3470" s="2">
        <v>0</v>
      </c>
    </row>
    <row r="3471" spans="1:15" x14ac:dyDescent="0.3">
      <c r="A3471" t="s">
        <v>3617</v>
      </c>
      <c r="B3471" t="s">
        <v>42</v>
      </c>
      <c r="C3471" t="str">
        <f>_xlfn.XLOOKUP(Sales_Pipeline[[#This Row],[Sales_Agent]],Sales_Teams[Sales_Agent],Sales_Teams[Manager])</f>
        <v>Summer Sewald</v>
      </c>
      <c r="D3471" t="str">
        <f>_xlfn.XLOOKUP(Sales_Pipeline[[#This Row],[Manager]],Sales_Teams[Manager],Sales_Teams[Regional_Office])</f>
        <v>West</v>
      </c>
      <c r="E3471" t="s">
        <v>84</v>
      </c>
      <c r="F3471" t="s">
        <v>211</v>
      </c>
      <c r="G3471" t="str">
        <f>IFERROR(_xlfn.XLOOKUP(Sales_Pipeline[[#This Row],[Account]],Accounts!$A$2:$A$86,Accounts!$F$2:$F$86),"")</f>
        <v>United States</v>
      </c>
      <c r="H3471" t="s">
        <v>57</v>
      </c>
      <c r="I3471" s="3">
        <v>42882</v>
      </c>
      <c r="J3471" s="3">
        <v>42951</v>
      </c>
      <c r="K3471" s="8" t="str">
        <f>IF(Sales_Pipeline[[#This Row],[Close_Date]]="","",TEXT(Sales_Pipeline[[#This Row],[Close_Date]],"ddd"))</f>
        <v>Fri</v>
      </c>
      <c r="L3471" s="8" t="str">
        <f>IF(Sales_Pipeline[[#This Row],[Close_Date]]="","",TEXT(Sales_Pipeline[[#This Row],[Close_Date]],"mmm"))</f>
        <v>Aug</v>
      </c>
      <c r="M3471" s="8" t="str">
        <f>IF(Sales_Pipeline[[#This Row],[Close_Date]]="","","Q"&amp;ROUNDUP(MONTH(Sales_Pipeline[[#This Row],[Close_Date]])/3,0))</f>
        <v>Q3</v>
      </c>
      <c r="N3471" s="2" cm="1">
        <f t="array" ref="N3471">IFERROR(_xlfn.IFS(Sales_Pipeline[[#This Row],[Deal_Stage]]="Won",_xlfn.XLOOKUP(Sales_Pipeline[[#This Row],[Product]],Products!$A$2:$A$8,Products!$C$2:$C$8),Sales_Pipeline[[#This Row],[Deal_Stage]]="Lost",_xlfn.XLOOKUP(Sales_Pipeline[[#This Row],[Product]],Products!$A$2:$A$8,Products!$C$2:$C$8)),"")</f>
        <v>5482</v>
      </c>
      <c r="O3471" s="2">
        <v>5312</v>
      </c>
    </row>
    <row r="3472" spans="1:15" x14ac:dyDescent="0.3">
      <c r="A3472" t="s">
        <v>3618</v>
      </c>
      <c r="B3472" t="s">
        <v>42</v>
      </c>
      <c r="C3472" t="str">
        <f>_xlfn.XLOOKUP(Sales_Pipeline[[#This Row],[Sales_Agent]],Sales_Teams[Sales_Agent],Sales_Teams[Manager])</f>
        <v>Summer Sewald</v>
      </c>
      <c r="D3472" t="str">
        <f>_xlfn.XLOOKUP(Sales_Pipeline[[#This Row],[Manager]],Sales_Teams[Manager],Sales_Teams[Regional_Office])</f>
        <v>West</v>
      </c>
      <c r="E3472" t="s">
        <v>61</v>
      </c>
      <c r="F3472" t="s">
        <v>175</v>
      </c>
      <c r="G3472" t="str">
        <f>IFERROR(_xlfn.XLOOKUP(Sales_Pipeline[[#This Row],[Account]],Accounts!$A$2:$A$86,Accounts!$F$2:$F$86),"")</f>
        <v>Brazil</v>
      </c>
      <c r="H3472" t="s">
        <v>57</v>
      </c>
      <c r="I3472" s="3">
        <v>42882</v>
      </c>
      <c r="J3472" s="3">
        <v>42893</v>
      </c>
      <c r="K3472" s="8" t="str">
        <f>IF(Sales_Pipeline[[#This Row],[Close_Date]]="","",TEXT(Sales_Pipeline[[#This Row],[Close_Date]],"ddd"))</f>
        <v>Wed</v>
      </c>
      <c r="L3472" s="8" t="str">
        <f>IF(Sales_Pipeline[[#This Row],[Close_Date]]="","",TEXT(Sales_Pipeline[[#This Row],[Close_Date]],"mmm"))</f>
        <v>Jun</v>
      </c>
      <c r="M3472" s="8" t="str">
        <f>IF(Sales_Pipeline[[#This Row],[Close_Date]]="","","Q"&amp;ROUNDUP(MONTH(Sales_Pipeline[[#This Row],[Close_Date]])/3,0))</f>
        <v>Q2</v>
      </c>
      <c r="N3472" s="2" cm="1">
        <f t="array" ref="N3472">IFERROR(_xlfn.IFS(Sales_Pipeline[[#This Row],[Deal_Stage]]="Won",_xlfn.XLOOKUP(Sales_Pipeline[[#This Row],[Product]],Products!$A$2:$A$8,Products!$C$2:$C$8),Sales_Pipeline[[#This Row],[Deal_Stage]]="Lost",_xlfn.XLOOKUP(Sales_Pipeline[[#This Row],[Product]],Products!$A$2:$A$8,Products!$C$2:$C$8)),"")</f>
        <v>55</v>
      </c>
      <c r="O3472" s="2">
        <v>66</v>
      </c>
    </row>
    <row r="3473" spans="1:15" x14ac:dyDescent="0.3">
      <c r="A3473" t="s">
        <v>3619</v>
      </c>
      <c r="B3473" t="s">
        <v>12</v>
      </c>
      <c r="C3473" t="str">
        <f>_xlfn.XLOOKUP(Sales_Pipeline[[#This Row],[Sales_Agent]],Sales_Teams[Sales_Agent],Sales_Teams[Manager])</f>
        <v>Melvin Marxen</v>
      </c>
      <c r="D3473" t="str">
        <f>_xlfn.XLOOKUP(Sales_Pipeline[[#This Row],[Manager]],Sales_Teams[Manager],Sales_Teams[Regional_Office])</f>
        <v>Central</v>
      </c>
      <c r="E3473" t="s">
        <v>55</v>
      </c>
      <c r="F3473" t="s">
        <v>187</v>
      </c>
      <c r="G3473" t="str">
        <f>IFERROR(_xlfn.XLOOKUP(Sales_Pipeline[[#This Row],[Account]],Accounts!$A$2:$A$86,Accounts!$F$2:$F$86),"")</f>
        <v>United States</v>
      </c>
      <c r="H3473" t="s">
        <v>57</v>
      </c>
      <c r="I3473" s="3">
        <v>42882</v>
      </c>
      <c r="J3473" s="3">
        <v>42904</v>
      </c>
      <c r="K3473" s="8" t="str">
        <f>IF(Sales_Pipeline[[#This Row],[Close_Date]]="","",TEXT(Sales_Pipeline[[#This Row],[Close_Date]],"ddd"))</f>
        <v>Sun</v>
      </c>
      <c r="L3473" s="8" t="str">
        <f>IF(Sales_Pipeline[[#This Row],[Close_Date]]="","",TEXT(Sales_Pipeline[[#This Row],[Close_Date]],"mmm"))</f>
        <v>Jun</v>
      </c>
      <c r="M3473" s="8" t="str">
        <f>IF(Sales_Pipeline[[#This Row],[Close_Date]]="","","Q"&amp;ROUNDUP(MONTH(Sales_Pipeline[[#This Row],[Close_Date]])/3,0))</f>
        <v>Q2</v>
      </c>
      <c r="N3473" s="2" cm="1">
        <f t="array" ref="N3473">IFERROR(_xlfn.IFS(Sales_Pipeline[[#This Row],[Deal_Stage]]="Won",_xlfn.XLOOKUP(Sales_Pipeline[[#This Row],[Product]],Products!$A$2:$A$8,Products!$C$2:$C$8),Sales_Pipeline[[#This Row],[Deal_Stage]]="Lost",_xlfn.XLOOKUP(Sales_Pipeline[[#This Row],[Product]],Products!$A$2:$A$8,Products!$C$2:$C$8)),"")</f>
        <v>1096</v>
      </c>
      <c r="O3473" s="2">
        <v>1115</v>
      </c>
    </row>
    <row r="3474" spans="1:15" x14ac:dyDescent="0.3">
      <c r="A3474" t="s">
        <v>3620</v>
      </c>
      <c r="B3474" t="s">
        <v>12</v>
      </c>
      <c r="C3474" t="str">
        <f>_xlfn.XLOOKUP(Sales_Pipeline[[#This Row],[Sales_Agent]],Sales_Teams[Sales_Agent],Sales_Teams[Manager])</f>
        <v>Melvin Marxen</v>
      </c>
      <c r="D3474" t="str">
        <f>_xlfn.XLOOKUP(Sales_Pipeline[[#This Row],[Manager]],Sales_Teams[Manager],Sales_Teams[Regional_Office])</f>
        <v>Central</v>
      </c>
      <c r="E3474" t="s">
        <v>76</v>
      </c>
      <c r="F3474" t="s">
        <v>141</v>
      </c>
      <c r="G3474" t="str">
        <f>IFERROR(_xlfn.XLOOKUP(Sales_Pipeline[[#This Row],[Account]],Accounts!$A$2:$A$86,Accounts!$F$2:$F$86),"")</f>
        <v>United States</v>
      </c>
      <c r="H3474" t="s">
        <v>57</v>
      </c>
      <c r="I3474" s="3">
        <v>42882</v>
      </c>
      <c r="J3474" s="3">
        <v>42970</v>
      </c>
      <c r="K3474" s="8" t="str">
        <f>IF(Sales_Pipeline[[#This Row],[Close_Date]]="","",TEXT(Sales_Pipeline[[#This Row],[Close_Date]],"ddd"))</f>
        <v>Wed</v>
      </c>
      <c r="L3474" s="8" t="str">
        <f>IF(Sales_Pipeline[[#This Row],[Close_Date]]="","",TEXT(Sales_Pipeline[[#This Row],[Close_Date]],"mmm"))</f>
        <v>Aug</v>
      </c>
      <c r="M3474" s="8" t="str">
        <f>IF(Sales_Pipeline[[#This Row],[Close_Date]]="","","Q"&amp;ROUNDUP(MONTH(Sales_Pipeline[[#This Row],[Close_Date]])/3,0))</f>
        <v>Q3</v>
      </c>
      <c r="N3474" s="2" cm="1">
        <f t="array" ref="N3474">IFERROR(_xlfn.IFS(Sales_Pipeline[[#This Row],[Deal_Stage]]="Won",_xlfn.XLOOKUP(Sales_Pipeline[[#This Row],[Product]],Products!$A$2:$A$8,Products!$C$2:$C$8),Sales_Pipeline[[#This Row],[Deal_Stage]]="Lost",_xlfn.XLOOKUP(Sales_Pipeline[[#This Row],[Product]],Products!$A$2:$A$8,Products!$C$2:$C$8)),"")</f>
        <v>3393</v>
      </c>
      <c r="O3474" s="2">
        <v>3407</v>
      </c>
    </row>
    <row r="3475" spans="1:15" x14ac:dyDescent="0.3">
      <c r="A3475" t="s">
        <v>3621</v>
      </c>
      <c r="B3475" t="s">
        <v>14</v>
      </c>
      <c r="C3475" t="str">
        <f>_xlfn.XLOOKUP(Sales_Pipeline[[#This Row],[Sales_Agent]],Sales_Teams[Sales_Agent],Sales_Teams[Manager])</f>
        <v>Melvin Marxen</v>
      </c>
      <c r="D3475" t="str">
        <f>_xlfn.XLOOKUP(Sales_Pipeline[[#This Row],[Manager]],Sales_Teams[Manager],Sales_Teams[Regional_Office])</f>
        <v>Central</v>
      </c>
      <c r="E3475" t="s">
        <v>63</v>
      </c>
      <c r="F3475" t="s">
        <v>56</v>
      </c>
      <c r="G3475" t="str">
        <f>IFERROR(_xlfn.XLOOKUP(Sales_Pipeline[[#This Row],[Account]],Accounts!$A$2:$A$86,Accounts!$F$2:$F$86),"")</f>
        <v>United States</v>
      </c>
      <c r="H3475" t="s">
        <v>57</v>
      </c>
      <c r="I3475" s="3">
        <v>42882</v>
      </c>
      <c r="J3475" s="3">
        <v>42981</v>
      </c>
      <c r="K3475" s="8" t="str">
        <f>IF(Sales_Pipeline[[#This Row],[Close_Date]]="","",TEXT(Sales_Pipeline[[#This Row],[Close_Date]],"ddd"))</f>
        <v>Sun</v>
      </c>
      <c r="L3475" s="8" t="str">
        <f>IF(Sales_Pipeline[[#This Row],[Close_Date]]="","",TEXT(Sales_Pipeline[[#This Row],[Close_Date]],"mmm"))</f>
        <v>Sep</v>
      </c>
      <c r="M3475" s="8" t="str">
        <f>IF(Sales_Pipeline[[#This Row],[Close_Date]]="","","Q"&amp;ROUNDUP(MONTH(Sales_Pipeline[[#This Row],[Close_Date]])/3,0))</f>
        <v>Q3</v>
      </c>
      <c r="N3475" s="2" cm="1">
        <f t="array" ref="N3475">IFERROR(_xlfn.IFS(Sales_Pipeline[[#This Row],[Deal_Stage]]="Won",_xlfn.XLOOKUP(Sales_Pipeline[[#This Row],[Product]],Products!$A$2:$A$8,Products!$C$2:$C$8),Sales_Pipeline[[#This Row],[Deal_Stage]]="Lost",_xlfn.XLOOKUP(Sales_Pipeline[[#This Row],[Product]],Products!$A$2:$A$8,Products!$C$2:$C$8)),"")</f>
        <v>550</v>
      </c>
      <c r="O3475" s="2">
        <v>540</v>
      </c>
    </row>
    <row r="3476" spans="1:15" x14ac:dyDescent="0.3">
      <c r="A3476" t="s">
        <v>3622</v>
      </c>
      <c r="B3476" t="s">
        <v>29</v>
      </c>
      <c r="C3476" t="str">
        <f>_xlfn.XLOOKUP(Sales_Pipeline[[#This Row],[Sales_Agent]],Sales_Teams[Sales_Agent],Sales_Teams[Manager])</f>
        <v>Rocco Neubert</v>
      </c>
      <c r="D3476" t="str">
        <f>_xlfn.XLOOKUP(Sales_Pipeline[[#This Row],[Manager]],Sales_Teams[Manager],Sales_Teams[Regional_Office])</f>
        <v>East</v>
      </c>
      <c r="E3476" t="s">
        <v>55</v>
      </c>
      <c r="F3476" t="s">
        <v>123</v>
      </c>
      <c r="G3476" t="str">
        <f>IFERROR(_xlfn.XLOOKUP(Sales_Pipeline[[#This Row],[Account]],Accounts!$A$2:$A$86,Accounts!$F$2:$F$86),"")</f>
        <v>United States</v>
      </c>
      <c r="H3476" t="s">
        <v>57</v>
      </c>
      <c r="I3476" s="3">
        <v>42882</v>
      </c>
      <c r="J3476" s="3">
        <v>42982</v>
      </c>
      <c r="K3476" s="8" t="str">
        <f>IF(Sales_Pipeline[[#This Row],[Close_Date]]="","",TEXT(Sales_Pipeline[[#This Row],[Close_Date]],"ddd"))</f>
        <v>Mon</v>
      </c>
      <c r="L3476" s="8" t="str">
        <f>IF(Sales_Pipeline[[#This Row],[Close_Date]]="","",TEXT(Sales_Pipeline[[#This Row],[Close_Date]],"mmm"))</f>
        <v>Sep</v>
      </c>
      <c r="M3476" s="8" t="str">
        <f>IF(Sales_Pipeline[[#This Row],[Close_Date]]="","","Q"&amp;ROUNDUP(MONTH(Sales_Pipeline[[#This Row],[Close_Date]])/3,0))</f>
        <v>Q3</v>
      </c>
      <c r="N3476" s="2" cm="1">
        <f t="array" ref="N3476">IFERROR(_xlfn.IFS(Sales_Pipeline[[#This Row],[Deal_Stage]]="Won",_xlfn.XLOOKUP(Sales_Pipeline[[#This Row],[Product]],Products!$A$2:$A$8,Products!$C$2:$C$8),Sales_Pipeline[[#This Row],[Deal_Stage]]="Lost",_xlfn.XLOOKUP(Sales_Pipeline[[#This Row],[Product]],Products!$A$2:$A$8,Products!$C$2:$C$8)),"")</f>
        <v>1096</v>
      </c>
      <c r="O3476" s="2">
        <v>1095</v>
      </c>
    </row>
    <row r="3477" spans="1:15" x14ac:dyDescent="0.3">
      <c r="A3477" t="s">
        <v>3623</v>
      </c>
      <c r="B3477" t="s">
        <v>29</v>
      </c>
      <c r="C3477" t="str">
        <f>_xlfn.XLOOKUP(Sales_Pipeline[[#This Row],[Sales_Agent]],Sales_Teams[Sales_Agent],Sales_Teams[Manager])</f>
        <v>Rocco Neubert</v>
      </c>
      <c r="D3477" t="str">
        <f>_xlfn.XLOOKUP(Sales_Pipeline[[#This Row],[Manager]],Sales_Teams[Manager],Sales_Teams[Regional_Office])</f>
        <v>East</v>
      </c>
      <c r="E3477" t="s">
        <v>55</v>
      </c>
      <c r="F3477" t="s">
        <v>161</v>
      </c>
      <c r="G3477" t="str">
        <f>IFERROR(_xlfn.XLOOKUP(Sales_Pipeline[[#This Row],[Account]],Accounts!$A$2:$A$86,Accounts!$F$2:$F$86),"")</f>
        <v>United States</v>
      </c>
      <c r="H3477" t="s">
        <v>57</v>
      </c>
      <c r="I3477" s="3">
        <v>42882</v>
      </c>
      <c r="J3477" s="3">
        <v>42970</v>
      </c>
      <c r="K3477" s="8" t="str">
        <f>IF(Sales_Pipeline[[#This Row],[Close_Date]]="","",TEXT(Sales_Pipeline[[#This Row],[Close_Date]],"ddd"))</f>
        <v>Wed</v>
      </c>
      <c r="L3477" s="8" t="str">
        <f>IF(Sales_Pipeline[[#This Row],[Close_Date]]="","",TEXT(Sales_Pipeline[[#This Row],[Close_Date]],"mmm"))</f>
        <v>Aug</v>
      </c>
      <c r="M3477" s="8" t="str">
        <f>IF(Sales_Pipeline[[#This Row],[Close_Date]]="","","Q"&amp;ROUNDUP(MONTH(Sales_Pipeline[[#This Row],[Close_Date]])/3,0))</f>
        <v>Q3</v>
      </c>
      <c r="N3477" s="2" cm="1">
        <f t="array" ref="N3477">IFERROR(_xlfn.IFS(Sales_Pipeline[[#This Row],[Deal_Stage]]="Won",_xlfn.XLOOKUP(Sales_Pipeline[[#This Row],[Product]],Products!$A$2:$A$8,Products!$C$2:$C$8),Sales_Pipeline[[#This Row],[Deal_Stage]]="Lost",_xlfn.XLOOKUP(Sales_Pipeline[[#This Row],[Product]],Products!$A$2:$A$8,Products!$C$2:$C$8)),"")</f>
        <v>1096</v>
      </c>
      <c r="O3477" s="2">
        <v>1019</v>
      </c>
    </row>
    <row r="3478" spans="1:15" x14ac:dyDescent="0.3">
      <c r="A3478" t="s">
        <v>3624</v>
      </c>
      <c r="B3478" t="s">
        <v>32</v>
      </c>
      <c r="C3478" t="str">
        <f>_xlfn.XLOOKUP(Sales_Pipeline[[#This Row],[Sales_Agent]],Sales_Teams[Sales_Agent],Sales_Teams[Manager])</f>
        <v>Celia Rouche</v>
      </c>
      <c r="D3478" t="str">
        <f>_xlfn.XLOOKUP(Sales_Pipeline[[#This Row],[Manager]],Sales_Teams[Manager],Sales_Teams[Regional_Office])</f>
        <v>West</v>
      </c>
      <c r="E3478" t="s">
        <v>55</v>
      </c>
      <c r="F3478" t="s">
        <v>125</v>
      </c>
      <c r="G3478" t="str">
        <f>IFERROR(_xlfn.XLOOKUP(Sales_Pipeline[[#This Row],[Account]],Accounts!$A$2:$A$86,Accounts!$F$2:$F$86),"")</f>
        <v>United States</v>
      </c>
      <c r="H3478" t="s">
        <v>82</v>
      </c>
      <c r="I3478" s="3">
        <v>42882</v>
      </c>
      <c r="J3478" s="3">
        <v>42885</v>
      </c>
      <c r="K3478" s="8" t="str">
        <f>IF(Sales_Pipeline[[#This Row],[Close_Date]]="","",TEXT(Sales_Pipeline[[#This Row],[Close_Date]],"ddd"))</f>
        <v>Tue</v>
      </c>
      <c r="L3478" s="8" t="str">
        <f>IF(Sales_Pipeline[[#This Row],[Close_Date]]="","",TEXT(Sales_Pipeline[[#This Row],[Close_Date]],"mmm"))</f>
        <v>May</v>
      </c>
      <c r="M3478" s="8" t="str">
        <f>IF(Sales_Pipeline[[#This Row],[Close_Date]]="","","Q"&amp;ROUNDUP(MONTH(Sales_Pipeline[[#This Row],[Close_Date]])/3,0))</f>
        <v>Q2</v>
      </c>
      <c r="N3478" s="2" cm="1">
        <f t="array" ref="N3478">IFERROR(_xlfn.IFS(Sales_Pipeline[[#This Row],[Deal_Stage]]="Won",_xlfn.XLOOKUP(Sales_Pipeline[[#This Row],[Product]],Products!$A$2:$A$8,Products!$C$2:$C$8),Sales_Pipeline[[#This Row],[Deal_Stage]]="Lost",_xlfn.XLOOKUP(Sales_Pipeline[[#This Row],[Product]],Products!$A$2:$A$8,Products!$C$2:$C$8)),"")</f>
        <v>1096</v>
      </c>
      <c r="O3478" s="2">
        <v>0</v>
      </c>
    </row>
    <row r="3479" spans="1:15" x14ac:dyDescent="0.3">
      <c r="A3479" t="s">
        <v>3625</v>
      </c>
      <c r="B3479" t="s">
        <v>32</v>
      </c>
      <c r="C3479" t="str">
        <f>_xlfn.XLOOKUP(Sales_Pipeline[[#This Row],[Sales_Agent]],Sales_Teams[Sales_Agent],Sales_Teams[Manager])</f>
        <v>Celia Rouche</v>
      </c>
      <c r="D3479" t="str">
        <f>_xlfn.XLOOKUP(Sales_Pipeline[[#This Row],[Manager]],Sales_Teams[Manager],Sales_Teams[Regional_Office])</f>
        <v>West</v>
      </c>
      <c r="E3479" t="s">
        <v>8953</v>
      </c>
      <c r="F3479" t="s">
        <v>92</v>
      </c>
      <c r="G3479" t="str">
        <f>IFERROR(_xlfn.XLOOKUP(Sales_Pipeline[[#This Row],[Account]],Accounts!$A$2:$A$86,Accounts!$F$2:$F$86),"")</f>
        <v>United States</v>
      </c>
      <c r="H3479" t="s">
        <v>82</v>
      </c>
      <c r="I3479" s="3">
        <v>42882</v>
      </c>
      <c r="J3479" s="3">
        <v>42964</v>
      </c>
      <c r="K3479" s="8" t="str">
        <f>IF(Sales_Pipeline[[#This Row],[Close_Date]]="","",TEXT(Sales_Pipeline[[#This Row],[Close_Date]],"ddd"))</f>
        <v>Thu</v>
      </c>
      <c r="L3479" s="8" t="str">
        <f>IF(Sales_Pipeline[[#This Row],[Close_Date]]="","",TEXT(Sales_Pipeline[[#This Row],[Close_Date]],"mmm"))</f>
        <v>Aug</v>
      </c>
      <c r="M3479" s="8" t="str">
        <f>IF(Sales_Pipeline[[#This Row],[Close_Date]]="","","Q"&amp;ROUNDUP(MONTH(Sales_Pipeline[[#This Row],[Close_Date]])/3,0))</f>
        <v>Q3</v>
      </c>
      <c r="N3479" s="2" cm="1">
        <f t="array" ref="N3479">IFERROR(_xlfn.IFS(Sales_Pipeline[[#This Row],[Deal_Stage]]="Won",_xlfn.XLOOKUP(Sales_Pipeline[[#This Row],[Product]],Products!$A$2:$A$8,Products!$C$2:$C$8),Sales_Pipeline[[#This Row],[Deal_Stage]]="Lost",_xlfn.XLOOKUP(Sales_Pipeline[[#This Row],[Product]],Products!$A$2:$A$8,Products!$C$2:$C$8)),"")</f>
        <v>4821</v>
      </c>
      <c r="O3479" s="2">
        <v>0</v>
      </c>
    </row>
    <row r="3480" spans="1:15" x14ac:dyDescent="0.3">
      <c r="A3480" t="s">
        <v>3626</v>
      </c>
      <c r="B3480" t="s">
        <v>32</v>
      </c>
      <c r="C3480" t="str">
        <f>_xlfn.XLOOKUP(Sales_Pipeline[[#This Row],[Sales_Agent]],Sales_Teams[Sales_Agent],Sales_Teams[Manager])</f>
        <v>Celia Rouche</v>
      </c>
      <c r="D3480" t="str">
        <f>_xlfn.XLOOKUP(Sales_Pipeline[[#This Row],[Manager]],Sales_Teams[Manager],Sales_Teams[Regional_Office])</f>
        <v>West</v>
      </c>
      <c r="E3480" t="s">
        <v>8953</v>
      </c>
      <c r="F3480" t="s">
        <v>125</v>
      </c>
      <c r="G3480" t="str">
        <f>IFERROR(_xlfn.XLOOKUP(Sales_Pipeline[[#This Row],[Account]],Accounts!$A$2:$A$86,Accounts!$F$2:$F$86),"")</f>
        <v>United States</v>
      </c>
      <c r="H3480" t="s">
        <v>57</v>
      </c>
      <c r="I3480" s="3">
        <v>42882</v>
      </c>
      <c r="J3480" s="3">
        <v>42992</v>
      </c>
      <c r="K3480" s="8" t="str">
        <f>IF(Sales_Pipeline[[#This Row],[Close_Date]]="","",TEXT(Sales_Pipeline[[#This Row],[Close_Date]],"ddd"))</f>
        <v>Thu</v>
      </c>
      <c r="L3480" s="8" t="str">
        <f>IF(Sales_Pipeline[[#This Row],[Close_Date]]="","",TEXT(Sales_Pipeline[[#This Row],[Close_Date]],"mmm"))</f>
        <v>Sep</v>
      </c>
      <c r="M3480" s="8" t="str">
        <f>IF(Sales_Pipeline[[#This Row],[Close_Date]]="","","Q"&amp;ROUNDUP(MONTH(Sales_Pipeline[[#This Row],[Close_Date]])/3,0))</f>
        <v>Q3</v>
      </c>
      <c r="N3480" s="2" cm="1">
        <f t="array" ref="N3480">IFERROR(_xlfn.IFS(Sales_Pipeline[[#This Row],[Deal_Stage]]="Won",_xlfn.XLOOKUP(Sales_Pipeline[[#This Row],[Product]],Products!$A$2:$A$8,Products!$C$2:$C$8),Sales_Pipeline[[#This Row],[Deal_Stage]]="Lost",_xlfn.XLOOKUP(Sales_Pipeline[[#This Row],[Product]],Products!$A$2:$A$8,Products!$C$2:$C$8)),"")</f>
        <v>4821</v>
      </c>
      <c r="O3480" s="2">
        <v>4477</v>
      </c>
    </row>
    <row r="3481" spans="1:15" x14ac:dyDescent="0.3">
      <c r="A3481" t="s">
        <v>3627</v>
      </c>
      <c r="B3481" t="s">
        <v>32</v>
      </c>
      <c r="C3481" t="str">
        <f>_xlfn.XLOOKUP(Sales_Pipeline[[#This Row],[Sales_Agent]],Sales_Teams[Sales_Agent],Sales_Teams[Manager])</f>
        <v>Celia Rouche</v>
      </c>
      <c r="D3481" t="str">
        <f>_xlfn.XLOOKUP(Sales_Pipeline[[#This Row],[Manager]],Sales_Teams[Manager],Sales_Teams[Regional_Office])</f>
        <v>West</v>
      </c>
      <c r="E3481" t="s">
        <v>8953</v>
      </c>
      <c r="F3481" t="s">
        <v>66</v>
      </c>
      <c r="G3481" t="str">
        <f>IFERROR(_xlfn.XLOOKUP(Sales_Pipeline[[#This Row],[Account]],Accounts!$A$2:$A$86,Accounts!$F$2:$F$86),"")</f>
        <v>United States</v>
      </c>
      <c r="H3481" t="s">
        <v>57</v>
      </c>
      <c r="I3481" s="3">
        <v>42882</v>
      </c>
      <c r="J3481" s="3">
        <v>42888</v>
      </c>
      <c r="K3481" s="8" t="str">
        <f>IF(Sales_Pipeline[[#This Row],[Close_Date]]="","",TEXT(Sales_Pipeline[[#This Row],[Close_Date]],"ddd"))</f>
        <v>Fri</v>
      </c>
      <c r="L3481" s="8" t="str">
        <f>IF(Sales_Pipeline[[#This Row],[Close_Date]]="","",TEXT(Sales_Pipeline[[#This Row],[Close_Date]],"mmm"))</f>
        <v>Jun</v>
      </c>
      <c r="M3481" s="8" t="str">
        <f>IF(Sales_Pipeline[[#This Row],[Close_Date]]="","","Q"&amp;ROUNDUP(MONTH(Sales_Pipeline[[#This Row],[Close_Date]])/3,0))</f>
        <v>Q2</v>
      </c>
      <c r="N3481" s="2" cm="1">
        <f t="array" ref="N3481">IFERROR(_xlfn.IFS(Sales_Pipeline[[#This Row],[Deal_Stage]]="Won",_xlfn.XLOOKUP(Sales_Pipeline[[#This Row],[Product]],Products!$A$2:$A$8,Products!$C$2:$C$8),Sales_Pipeline[[#This Row],[Deal_Stage]]="Lost",_xlfn.XLOOKUP(Sales_Pipeline[[#This Row],[Product]],Products!$A$2:$A$8,Products!$C$2:$C$8)),"")</f>
        <v>4821</v>
      </c>
      <c r="O3481" s="2">
        <v>4644</v>
      </c>
    </row>
    <row r="3482" spans="1:15" x14ac:dyDescent="0.3">
      <c r="A3482" t="s">
        <v>3628</v>
      </c>
      <c r="B3482" t="s">
        <v>3</v>
      </c>
      <c r="C3482" t="str">
        <f>_xlfn.XLOOKUP(Sales_Pipeline[[#This Row],[Sales_Agent]],Sales_Teams[Sales_Agent],Sales_Teams[Manager])</f>
        <v>Dustin Brinkmann</v>
      </c>
      <c r="D3482" t="str">
        <f>_xlfn.XLOOKUP(Sales_Pipeline[[#This Row],[Manager]],Sales_Teams[Manager],Sales_Teams[Regional_Office])</f>
        <v>Central</v>
      </c>
      <c r="E3482" t="s">
        <v>63</v>
      </c>
      <c r="F3482" t="s">
        <v>150</v>
      </c>
      <c r="G3482" t="str">
        <f>IFERROR(_xlfn.XLOOKUP(Sales_Pipeline[[#This Row],[Account]],Accounts!$A$2:$A$86,Accounts!$F$2:$F$86),"")</f>
        <v>United States</v>
      </c>
      <c r="H3482" t="s">
        <v>82</v>
      </c>
      <c r="I3482" s="3">
        <v>42883</v>
      </c>
      <c r="J3482" s="3">
        <v>42967</v>
      </c>
      <c r="K3482" s="8" t="str">
        <f>IF(Sales_Pipeline[[#This Row],[Close_Date]]="","",TEXT(Sales_Pipeline[[#This Row],[Close_Date]],"ddd"))</f>
        <v>Sun</v>
      </c>
      <c r="L3482" s="8" t="str">
        <f>IF(Sales_Pipeline[[#This Row],[Close_Date]]="","",TEXT(Sales_Pipeline[[#This Row],[Close_Date]],"mmm"))</f>
        <v>Aug</v>
      </c>
      <c r="M3482" s="8" t="str">
        <f>IF(Sales_Pipeline[[#This Row],[Close_Date]]="","","Q"&amp;ROUNDUP(MONTH(Sales_Pipeline[[#This Row],[Close_Date]])/3,0))</f>
        <v>Q3</v>
      </c>
      <c r="N3482" s="2" cm="1">
        <f t="array" ref="N3482">IFERROR(_xlfn.IFS(Sales_Pipeline[[#This Row],[Deal_Stage]]="Won",_xlfn.XLOOKUP(Sales_Pipeline[[#This Row],[Product]],Products!$A$2:$A$8,Products!$C$2:$C$8),Sales_Pipeline[[#This Row],[Deal_Stage]]="Lost",_xlfn.XLOOKUP(Sales_Pipeline[[#This Row],[Product]],Products!$A$2:$A$8,Products!$C$2:$C$8)),"")</f>
        <v>550</v>
      </c>
      <c r="O3482" s="2">
        <v>0</v>
      </c>
    </row>
    <row r="3483" spans="1:15" x14ac:dyDescent="0.3">
      <c r="A3483" t="s">
        <v>3629</v>
      </c>
      <c r="B3483" t="s">
        <v>3</v>
      </c>
      <c r="C3483" t="str">
        <f>_xlfn.XLOOKUP(Sales_Pipeline[[#This Row],[Sales_Agent]],Sales_Teams[Sales_Agent],Sales_Teams[Manager])</f>
        <v>Dustin Brinkmann</v>
      </c>
      <c r="D3483" t="str">
        <f>_xlfn.XLOOKUP(Sales_Pipeline[[#This Row],[Manager]],Sales_Teams[Manager],Sales_Teams[Regional_Office])</f>
        <v>Central</v>
      </c>
      <c r="E3483" t="s">
        <v>55</v>
      </c>
      <c r="F3483" t="s">
        <v>56</v>
      </c>
      <c r="G3483" t="str">
        <f>IFERROR(_xlfn.XLOOKUP(Sales_Pipeline[[#This Row],[Account]],Accounts!$A$2:$A$86,Accounts!$F$2:$F$86),"")</f>
        <v>United States</v>
      </c>
      <c r="H3483" t="s">
        <v>82</v>
      </c>
      <c r="I3483" s="3">
        <v>42883</v>
      </c>
      <c r="J3483" s="3">
        <v>42899</v>
      </c>
      <c r="K3483" s="8" t="str">
        <f>IF(Sales_Pipeline[[#This Row],[Close_Date]]="","",TEXT(Sales_Pipeline[[#This Row],[Close_Date]],"ddd"))</f>
        <v>Tue</v>
      </c>
      <c r="L3483" s="8" t="str">
        <f>IF(Sales_Pipeline[[#This Row],[Close_Date]]="","",TEXT(Sales_Pipeline[[#This Row],[Close_Date]],"mmm"))</f>
        <v>Jun</v>
      </c>
      <c r="M3483" s="8" t="str">
        <f>IF(Sales_Pipeline[[#This Row],[Close_Date]]="","","Q"&amp;ROUNDUP(MONTH(Sales_Pipeline[[#This Row],[Close_Date]])/3,0))</f>
        <v>Q2</v>
      </c>
      <c r="N3483" s="2" cm="1">
        <f t="array" ref="N3483">IFERROR(_xlfn.IFS(Sales_Pipeline[[#This Row],[Deal_Stage]]="Won",_xlfn.XLOOKUP(Sales_Pipeline[[#This Row],[Product]],Products!$A$2:$A$8,Products!$C$2:$C$8),Sales_Pipeline[[#This Row],[Deal_Stage]]="Lost",_xlfn.XLOOKUP(Sales_Pipeline[[#This Row],[Product]],Products!$A$2:$A$8,Products!$C$2:$C$8)),"")</f>
        <v>1096</v>
      </c>
      <c r="O3483" s="2">
        <v>0</v>
      </c>
    </row>
    <row r="3484" spans="1:15" x14ac:dyDescent="0.3">
      <c r="A3484" t="s">
        <v>3630</v>
      </c>
      <c r="B3484" t="s">
        <v>30</v>
      </c>
      <c r="C3484" t="str">
        <f>_xlfn.XLOOKUP(Sales_Pipeline[[#This Row],[Sales_Agent]],Sales_Teams[Sales_Agent],Sales_Teams[Manager])</f>
        <v>Rocco Neubert</v>
      </c>
      <c r="D3484" t="str">
        <f>_xlfn.XLOOKUP(Sales_Pipeline[[#This Row],[Manager]],Sales_Teams[Manager],Sales_Teams[Regional_Office])</f>
        <v>East</v>
      </c>
      <c r="E3484" t="s">
        <v>84</v>
      </c>
      <c r="G3484" t="str">
        <f>IFERROR(_xlfn.XLOOKUP(Sales_Pipeline[[#This Row],[Account]],Accounts!$A$2:$A$86,Accounts!$F$2:$F$86),"")</f>
        <v/>
      </c>
      <c r="H3484" t="s">
        <v>77</v>
      </c>
      <c r="I3484" s="3">
        <v>42883</v>
      </c>
      <c r="K3484" s="8" t="str">
        <f>IF(Sales_Pipeline[[#This Row],[Close_Date]]="","",TEXT(Sales_Pipeline[[#This Row],[Close_Date]],"ddd"))</f>
        <v/>
      </c>
      <c r="L3484" s="8" t="str">
        <f>IF(Sales_Pipeline[[#This Row],[Close_Date]]="","",TEXT(Sales_Pipeline[[#This Row],[Close_Date]],"mmm"))</f>
        <v/>
      </c>
      <c r="M3484" s="8" t="str">
        <f>IF(Sales_Pipeline[[#This Row],[Close_Date]]="","","Q"&amp;ROUNDUP(MONTH(Sales_Pipeline[[#This Row],[Close_Date]])/3,0))</f>
        <v/>
      </c>
      <c r="N3484" s="2" t="str" cm="1">
        <f t="array" ref="N3484">IFERROR(_xlfn.IFS(Sales_Pipeline[[#This Row],[Deal_Stage]]="Won",_xlfn.XLOOKUP(Sales_Pipeline[[#This Row],[Product]],Products!$A$2:$A$8,Products!$C$2:$C$8),Sales_Pipeline[[#This Row],[Deal_Stage]]="Lost",_xlfn.XLOOKUP(Sales_Pipeline[[#This Row],[Product]],Products!$A$2:$A$8,Products!$C$2:$C$8)),"")</f>
        <v/>
      </c>
      <c r="O3484" s="2">
        <v>0</v>
      </c>
    </row>
    <row r="3485" spans="1:15" x14ac:dyDescent="0.3">
      <c r="A3485" t="s">
        <v>3631</v>
      </c>
      <c r="B3485" t="s">
        <v>30</v>
      </c>
      <c r="C3485" t="str">
        <f>_xlfn.XLOOKUP(Sales_Pipeline[[#This Row],[Sales_Agent]],Sales_Teams[Sales_Agent],Sales_Teams[Manager])</f>
        <v>Rocco Neubert</v>
      </c>
      <c r="D3485" t="str">
        <f>_xlfn.XLOOKUP(Sales_Pipeline[[#This Row],[Manager]],Sales_Teams[Manager],Sales_Teams[Regional_Office])</f>
        <v>East</v>
      </c>
      <c r="E3485" t="s">
        <v>55</v>
      </c>
      <c r="F3485" t="s">
        <v>116</v>
      </c>
      <c r="G3485" t="str">
        <f>IFERROR(_xlfn.XLOOKUP(Sales_Pipeline[[#This Row],[Account]],Accounts!$A$2:$A$86,Accounts!$F$2:$F$86),"")</f>
        <v>United States</v>
      </c>
      <c r="H3485" t="s">
        <v>57</v>
      </c>
      <c r="I3485" s="3">
        <v>42883</v>
      </c>
      <c r="J3485" s="3">
        <v>42894</v>
      </c>
      <c r="K3485" s="8" t="str">
        <f>IF(Sales_Pipeline[[#This Row],[Close_Date]]="","",TEXT(Sales_Pipeline[[#This Row],[Close_Date]],"ddd"))</f>
        <v>Thu</v>
      </c>
      <c r="L3485" s="8" t="str">
        <f>IF(Sales_Pipeline[[#This Row],[Close_Date]]="","",TEXT(Sales_Pipeline[[#This Row],[Close_Date]],"mmm"))</f>
        <v>Jun</v>
      </c>
      <c r="M3485" s="8" t="str">
        <f>IF(Sales_Pipeline[[#This Row],[Close_Date]]="","","Q"&amp;ROUNDUP(MONTH(Sales_Pipeline[[#This Row],[Close_Date]])/3,0))</f>
        <v>Q2</v>
      </c>
      <c r="N3485" s="2" cm="1">
        <f t="array" ref="N3485">IFERROR(_xlfn.IFS(Sales_Pipeline[[#This Row],[Deal_Stage]]="Won",_xlfn.XLOOKUP(Sales_Pipeline[[#This Row],[Product]],Products!$A$2:$A$8,Products!$C$2:$C$8),Sales_Pipeline[[#This Row],[Deal_Stage]]="Lost",_xlfn.XLOOKUP(Sales_Pipeline[[#This Row],[Product]],Products!$A$2:$A$8,Products!$C$2:$C$8)),"")</f>
        <v>1096</v>
      </c>
      <c r="O3485" s="2">
        <v>940</v>
      </c>
    </row>
    <row r="3486" spans="1:15" x14ac:dyDescent="0.3">
      <c r="A3486" t="s">
        <v>3632</v>
      </c>
      <c r="B3486" t="s">
        <v>25</v>
      </c>
      <c r="C3486" t="str">
        <f>_xlfn.XLOOKUP(Sales_Pipeline[[#This Row],[Sales_Agent]],Sales_Teams[Sales_Agent],Sales_Teams[Manager])</f>
        <v>Rocco Neubert</v>
      </c>
      <c r="D3486" t="str">
        <f>_xlfn.XLOOKUP(Sales_Pipeline[[#This Row],[Manager]],Sales_Teams[Manager],Sales_Teams[Regional_Office])</f>
        <v>East</v>
      </c>
      <c r="E3486" t="s">
        <v>8953</v>
      </c>
      <c r="F3486" t="s">
        <v>123</v>
      </c>
      <c r="G3486" t="str">
        <f>IFERROR(_xlfn.XLOOKUP(Sales_Pipeline[[#This Row],[Account]],Accounts!$A$2:$A$86,Accounts!$F$2:$F$86),"")</f>
        <v>United States</v>
      </c>
      <c r="H3486" t="s">
        <v>57</v>
      </c>
      <c r="I3486" s="3">
        <v>42883</v>
      </c>
      <c r="J3486" s="3">
        <v>42893</v>
      </c>
      <c r="K3486" s="8" t="str">
        <f>IF(Sales_Pipeline[[#This Row],[Close_Date]]="","",TEXT(Sales_Pipeline[[#This Row],[Close_Date]],"ddd"))</f>
        <v>Wed</v>
      </c>
      <c r="L3486" s="8" t="str">
        <f>IF(Sales_Pipeline[[#This Row],[Close_Date]]="","",TEXT(Sales_Pipeline[[#This Row],[Close_Date]],"mmm"))</f>
        <v>Jun</v>
      </c>
      <c r="M3486" s="8" t="str">
        <f>IF(Sales_Pipeline[[#This Row],[Close_Date]]="","","Q"&amp;ROUNDUP(MONTH(Sales_Pipeline[[#This Row],[Close_Date]])/3,0))</f>
        <v>Q2</v>
      </c>
      <c r="N3486" s="2" cm="1">
        <f t="array" ref="N3486">IFERROR(_xlfn.IFS(Sales_Pipeline[[#This Row],[Deal_Stage]]="Won",_xlfn.XLOOKUP(Sales_Pipeline[[#This Row],[Product]],Products!$A$2:$A$8,Products!$C$2:$C$8),Sales_Pipeline[[#This Row],[Deal_Stage]]="Lost",_xlfn.XLOOKUP(Sales_Pipeline[[#This Row],[Product]],Products!$A$2:$A$8,Products!$C$2:$C$8)),"")</f>
        <v>4821</v>
      </c>
      <c r="O3486" s="2">
        <v>5378</v>
      </c>
    </row>
    <row r="3487" spans="1:15" x14ac:dyDescent="0.3">
      <c r="A3487" t="s">
        <v>3633</v>
      </c>
      <c r="B3487" t="s">
        <v>25</v>
      </c>
      <c r="C3487" t="str">
        <f>_xlfn.XLOOKUP(Sales_Pipeline[[#This Row],[Sales_Agent]],Sales_Teams[Sales_Agent],Sales_Teams[Manager])</f>
        <v>Rocco Neubert</v>
      </c>
      <c r="D3487" t="str">
        <f>_xlfn.XLOOKUP(Sales_Pipeline[[#This Row],[Manager]],Sales_Teams[Manager],Sales_Teams[Regional_Office])</f>
        <v>East</v>
      </c>
      <c r="E3487" t="s">
        <v>8953</v>
      </c>
      <c r="F3487" t="s">
        <v>173</v>
      </c>
      <c r="G3487" t="str">
        <f>IFERROR(_xlfn.XLOOKUP(Sales_Pipeline[[#This Row],[Account]],Accounts!$A$2:$A$86,Accounts!$F$2:$F$86),"")</f>
        <v>United States</v>
      </c>
      <c r="H3487" t="s">
        <v>57</v>
      </c>
      <c r="I3487" s="3">
        <v>42883</v>
      </c>
      <c r="J3487" s="3">
        <v>42901</v>
      </c>
      <c r="K3487" s="8" t="str">
        <f>IF(Sales_Pipeline[[#This Row],[Close_Date]]="","",TEXT(Sales_Pipeline[[#This Row],[Close_Date]],"ddd"))</f>
        <v>Thu</v>
      </c>
      <c r="L3487" s="8" t="str">
        <f>IF(Sales_Pipeline[[#This Row],[Close_Date]]="","",TEXT(Sales_Pipeline[[#This Row],[Close_Date]],"mmm"))</f>
        <v>Jun</v>
      </c>
      <c r="M3487" s="8" t="str">
        <f>IF(Sales_Pipeline[[#This Row],[Close_Date]]="","","Q"&amp;ROUNDUP(MONTH(Sales_Pipeline[[#This Row],[Close_Date]])/3,0))</f>
        <v>Q2</v>
      </c>
      <c r="N3487" s="2" cm="1">
        <f t="array" ref="N3487">IFERROR(_xlfn.IFS(Sales_Pipeline[[#This Row],[Deal_Stage]]="Won",_xlfn.XLOOKUP(Sales_Pipeline[[#This Row],[Product]],Products!$A$2:$A$8,Products!$C$2:$C$8),Sales_Pipeline[[#This Row],[Deal_Stage]]="Lost",_xlfn.XLOOKUP(Sales_Pipeline[[#This Row],[Product]],Products!$A$2:$A$8,Products!$C$2:$C$8)),"")</f>
        <v>4821</v>
      </c>
      <c r="O3487" s="2">
        <v>4712</v>
      </c>
    </row>
    <row r="3488" spans="1:15" x14ac:dyDescent="0.3">
      <c r="A3488" t="s">
        <v>3634</v>
      </c>
      <c r="B3488" t="s">
        <v>15</v>
      </c>
      <c r="C3488" t="str">
        <f>_xlfn.XLOOKUP(Sales_Pipeline[[#This Row],[Sales_Agent]],Sales_Teams[Sales_Agent],Sales_Teams[Manager])</f>
        <v>Melvin Marxen</v>
      </c>
      <c r="D3488" t="str">
        <f>_xlfn.XLOOKUP(Sales_Pipeline[[#This Row],[Manager]],Sales_Teams[Manager],Sales_Teams[Regional_Office])</f>
        <v>Central</v>
      </c>
      <c r="E3488" t="s">
        <v>55</v>
      </c>
      <c r="F3488" t="s">
        <v>79</v>
      </c>
      <c r="G3488" t="str">
        <f>IFERROR(_xlfn.XLOOKUP(Sales_Pipeline[[#This Row],[Account]],Accounts!$A$2:$A$86,Accounts!$F$2:$F$86),"")</f>
        <v>Philipines</v>
      </c>
      <c r="H3488" t="s">
        <v>57</v>
      </c>
      <c r="I3488" s="3">
        <v>42883</v>
      </c>
      <c r="J3488" s="3">
        <v>42972</v>
      </c>
      <c r="K3488" s="8" t="str">
        <f>IF(Sales_Pipeline[[#This Row],[Close_Date]]="","",TEXT(Sales_Pipeline[[#This Row],[Close_Date]],"ddd"))</f>
        <v>Fri</v>
      </c>
      <c r="L3488" s="8" t="str">
        <f>IF(Sales_Pipeline[[#This Row],[Close_Date]]="","",TEXT(Sales_Pipeline[[#This Row],[Close_Date]],"mmm"))</f>
        <v>Aug</v>
      </c>
      <c r="M3488" s="8" t="str">
        <f>IF(Sales_Pipeline[[#This Row],[Close_Date]]="","","Q"&amp;ROUNDUP(MONTH(Sales_Pipeline[[#This Row],[Close_Date]])/3,0))</f>
        <v>Q3</v>
      </c>
      <c r="N3488" s="2" cm="1">
        <f t="array" ref="N3488">IFERROR(_xlfn.IFS(Sales_Pipeline[[#This Row],[Deal_Stage]]="Won",_xlfn.XLOOKUP(Sales_Pipeline[[#This Row],[Product]],Products!$A$2:$A$8,Products!$C$2:$C$8),Sales_Pipeline[[#This Row],[Deal_Stage]]="Lost",_xlfn.XLOOKUP(Sales_Pipeline[[#This Row],[Product]],Products!$A$2:$A$8,Products!$C$2:$C$8)),"")</f>
        <v>1096</v>
      </c>
      <c r="O3488" s="2">
        <v>1118</v>
      </c>
    </row>
    <row r="3489" spans="1:15" x14ac:dyDescent="0.3">
      <c r="A3489" t="s">
        <v>3635</v>
      </c>
      <c r="B3489" t="s">
        <v>28</v>
      </c>
      <c r="C3489" t="str">
        <f>_xlfn.XLOOKUP(Sales_Pipeline[[#This Row],[Sales_Agent]],Sales_Teams[Sales_Agent],Sales_Teams[Manager])</f>
        <v>Rocco Neubert</v>
      </c>
      <c r="D3489" t="str">
        <f>_xlfn.XLOOKUP(Sales_Pipeline[[#This Row],[Manager]],Sales_Teams[Manager],Sales_Teams[Regional_Office])</f>
        <v>East</v>
      </c>
      <c r="E3489" t="s">
        <v>84</v>
      </c>
      <c r="F3489" t="s">
        <v>109</v>
      </c>
      <c r="G3489" t="str">
        <f>IFERROR(_xlfn.XLOOKUP(Sales_Pipeline[[#This Row],[Account]],Accounts!$A$2:$A$86,Accounts!$F$2:$F$86),"")</f>
        <v>Japan</v>
      </c>
      <c r="H3489" t="s">
        <v>57</v>
      </c>
      <c r="I3489" s="3">
        <v>42883</v>
      </c>
      <c r="J3489" s="3">
        <v>42958</v>
      </c>
      <c r="K3489" s="8" t="str">
        <f>IF(Sales_Pipeline[[#This Row],[Close_Date]]="","",TEXT(Sales_Pipeline[[#This Row],[Close_Date]],"ddd"))</f>
        <v>Fri</v>
      </c>
      <c r="L3489" s="8" t="str">
        <f>IF(Sales_Pipeline[[#This Row],[Close_Date]]="","",TEXT(Sales_Pipeline[[#This Row],[Close_Date]],"mmm"))</f>
        <v>Aug</v>
      </c>
      <c r="M3489" s="8" t="str">
        <f>IF(Sales_Pipeline[[#This Row],[Close_Date]]="","","Q"&amp;ROUNDUP(MONTH(Sales_Pipeline[[#This Row],[Close_Date]])/3,0))</f>
        <v>Q3</v>
      </c>
      <c r="N3489" s="2" cm="1">
        <f t="array" ref="N3489">IFERROR(_xlfn.IFS(Sales_Pipeline[[#This Row],[Deal_Stage]]="Won",_xlfn.XLOOKUP(Sales_Pipeline[[#This Row],[Product]],Products!$A$2:$A$8,Products!$C$2:$C$8),Sales_Pipeline[[#This Row],[Deal_Stage]]="Lost",_xlfn.XLOOKUP(Sales_Pipeline[[#This Row],[Product]],Products!$A$2:$A$8,Products!$C$2:$C$8)),"")</f>
        <v>5482</v>
      </c>
      <c r="O3489" s="2">
        <v>5695</v>
      </c>
    </row>
    <row r="3490" spans="1:15" x14ac:dyDescent="0.3">
      <c r="A3490" t="s">
        <v>3636</v>
      </c>
      <c r="B3490" t="s">
        <v>28</v>
      </c>
      <c r="C3490" t="str">
        <f>_xlfn.XLOOKUP(Sales_Pipeline[[#This Row],[Sales_Agent]],Sales_Teams[Sales_Agent],Sales_Teams[Manager])</f>
        <v>Rocco Neubert</v>
      </c>
      <c r="D3490" t="str">
        <f>_xlfn.XLOOKUP(Sales_Pipeline[[#This Row],[Manager]],Sales_Teams[Manager],Sales_Teams[Regional_Office])</f>
        <v>East</v>
      </c>
      <c r="E3490" t="s">
        <v>8953</v>
      </c>
      <c r="F3490" t="s">
        <v>293</v>
      </c>
      <c r="G3490" t="str">
        <f>IFERROR(_xlfn.XLOOKUP(Sales_Pipeline[[#This Row],[Account]],Accounts!$A$2:$A$86,Accounts!$F$2:$F$86),"")</f>
        <v>United States</v>
      </c>
      <c r="H3490" t="s">
        <v>57</v>
      </c>
      <c r="I3490" s="3">
        <v>42883</v>
      </c>
      <c r="J3490" s="3">
        <v>42952</v>
      </c>
      <c r="K3490" s="8" t="str">
        <f>IF(Sales_Pipeline[[#This Row],[Close_Date]]="","",TEXT(Sales_Pipeline[[#This Row],[Close_Date]],"ddd"))</f>
        <v>Sat</v>
      </c>
      <c r="L3490" s="8" t="str">
        <f>IF(Sales_Pipeline[[#This Row],[Close_Date]]="","",TEXT(Sales_Pipeline[[#This Row],[Close_Date]],"mmm"))</f>
        <v>Aug</v>
      </c>
      <c r="M3490" s="8" t="str">
        <f>IF(Sales_Pipeline[[#This Row],[Close_Date]]="","","Q"&amp;ROUNDUP(MONTH(Sales_Pipeline[[#This Row],[Close_Date]])/3,0))</f>
        <v>Q3</v>
      </c>
      <c r="N3490" s="2" cm="1">
        <f t="array" ref="N3490">IFERROR(_xlfn.IFS(Sales_Pipeline[[#This Row],[Deal_Stage]]="Won",_xlfn.XLOOKUP(Sales_Pipeline[[#This Row],[Product]],Products!$A$2:$A$8,Products!$C$2:$C$8),Sales_Pipeline[[#This Row],[Deal_Stage]]="Lost",_xlfn.XLOOKUP(Sales_Pipeline[[#This Row],[Product]],Products!$A$2:$A$8,Products!$C$2:$C$8)),"")</f>
        <v>4821</v>
      </c>
      <c r="O3490" s="2">
        <v>4462</v>
      </c>
    </row>
    <row r="3491" spans="1:15" x14ac:dyDescent="0.3">
      <c r="A3491" t="s">
        <v>3637</v>
      </c>
      <c r="B3491" t="s">
        <v>22</v>
      </c>
      <c r="C3491" t="str">
        <f>_xlfn.XLOOKUP(Sales_Pipeline[[#This Row],[Sales_Agent]],Sales_Teams[Sales_Agent],Sales_Teams[Manager])</f>
        <v>Cara Losch</v>
      </c>
      <c r="D3491" t="str">
        <f>_xlfn.XLOOKUP(Sales_Pipeline[[#This Row],[Manager]],Sales_Teams[Manager],Sales_Teams[Regional_Office])</f>
        <v>East</v>
      </c>
      <c r="E3491" t="s">
        <v>8953</v>
      </c>
      <c r="F3491" t="s">
        <v>231</v>
      </c>
      <c r="G3491" t="str">
        <f>IFERROR(_xlfn.XLOOKUP(Sales_Pipeline[[#This Row],[Account]],Accounts!$A$2:$A$86,Accounts!$F$2:$F$86),"")</f>
        <v>United States</v>
      </c>
      <c r="H3491" t="s">
        <v>82</v>
      </c>
      <c r="I3491" s="3">
        <v>42883</v>
      </c>
      <c r="J3491" s="3">
        <v>42977</v>
      </c>
      <c r="K3491" s="8" t="str">
        <f>IF(Sales_Pipeline[[#This Row],[Close_Date]]="","",TEXT(Sales_Pipeline[[#This Row],[Close_Date]],"ddd"))</f>
        <v>Wed</v>
      </c>
      <c r="L3491" s="8" t="str">
        <f>IF(Sales_Pipeline[[#This Row],[Close_Date]]="","",TEXT(Sales_Pipeline[[#This Row],[Close_Date]],"mmm"))</f>
        <v>Aug</v>
      </c>
      <c r="M3491" s="8" t="str">
        <f>IF(Sales_Pipeline[[#This Row],[Close_Date]]="","","Q"&amp;ROUNDUP(MONTH(Sales_Pipeline[[#This Row],[Close_Date]])/3,0))</f>
        <v>Q3</v>
      </c>
      <c r="N3491" s="2" cm="1">
        <f t="array" ref="N3491">IFERROR(_xlfn.IFS(Sales_Pipeline[[#This Row],[Deal_Stage]]="Won",_xlfn.XLOOKUP(Sales_Pipeline[[#This Row],[Product]],Products!$A$2:$A$8,Products!$C$2:$C$8),Sales_Pipeline[[#This Row],[Deal_Stage]]="Lost",_xlfn.XLOOKUP(Sales_Pipeline[[#This Row],[Product]],Products!$A$2:$A$8,Products!$C$2:$C$8)),"")</f>
        <v>4821</v>
      </c>
      <c r="O3491" s="2">
        <v>0</v>
      </c>
    </row>
    <row r="3492" spans="1:15" x14ac:dyDescent="0.3">
      <c r="A3492" t="s">
        <v>3638</v>
      </c>
      <c r="B3492" t="s">
        <v>36</v>
      </c>
      <c r="C3492" t="str">
        <f>_xlfn.XLOOKUP(Sales_Pipeline[[#This Row],[Sales_Agent]],Sales_Teams[Sales_Agent],Sales_Teams[Manager])</f>
        <v>Celia Rouche</v>
      </c>
      <c r="D3492" t="str">
        <f>_xlfn.XLOOKUP(Sales_Pipeline[[#This Row],[Manager]],Sales_Teams[Manager],Sales_Teams[Regional_Office])</f>
        <v>West</v>
      </c>
      <c r="E3492" t="s">
        <v>76</v>
      </c>
      <c r="F3492" t="s">
        <v>288</v>
      </c>
      <c r="G3492" t="str">
        <f>IFERROR(_xlfn.XLOOKUP(Sales_Pipeline[[#This Row],[Account]],Accounts!$A$2:$A$86,Accounts!$F$2:$F$86),"")</f>
        <v>United States</v>
      </c>
      <c r="H3492" t="s">
        <v>57</v>
      </c>
      <c r="I3492" s="3">
        <v>42883</v>
      </c>
      <c r="J3492" s="3">
        <v>42975</v>
      </c>
      <c r="K3492" s="8" t="str">
        <f>IF(Sales_Pipeline[[#This Row],[Close_Date]]="","",TEXT(Sales_Pipeline[[#This Row],[Close_Date]],"ddd"))</f>
        <v>Mon</v>
      </c>
      <c r="L3492" s="8" t="str">
        <f>IF(Sales_Pipeline[[#This Row],[Close_Date]]="","",TEXT(Sales_Pipeline[[#This Row],[Close_Date]],"mmm"))</f>
        <v>Aug</v>
      </c>
      <c r="M3492" s="8" t="str">
        <f>IF(Sales_Pipeline[[#This Row],[Close_Date]]="","","Q"&amp;ROUNDUP(MONTH(Sales_Pipeline[[#This Row],[Close_Date]])/3,0))</f>
        <v>Q3</v>
      </c>
      <c r="N3492" s="2" cm="1">
        <f t="array" ref="N3492">IFERROR(_xlfn.IFS(Sales_Pipeline[[#This Row],[Deal_Stage]]="Won",_xlfn.XLOOKUP(Sales_Pipeline[[#This Row],[Product]],Products!$A$2:$A$8,Products!$C$2:$C$8),Sales_Pipeline[[#This Row],[Deal_Stage]]="Lost",_xlfn.XLOOKUP(Sales_Pipeline[[#This Row],[Product]],Products!$A$2:$A$8,Products!$C$2:$C$8)),"")</f>
        <v>3393</v>
      </c>
      <c r="O3492" s="2">
        <v>3701</v>
      </c>
    </row>
    <row r="3493" spans="1:15" x14ac:dyDescent="0.3">
      <c r="A3493" t="s">
        <v>3639</v>
      </c>
      <c r="B3493" t="s">
        <v>42</v>
      </c>
      <c r="C3493" t="str">
        <f>_xlfn.XLOOKUP(Sales_Pipeline[[#This Row],[Sales_Agent]],Sales_Teams[Sales_Agent],Sales_Teams[Manager])</f>
        <v>Summer Sewald</v>
      </c>
      <c r="D3493" t="str">
        <f>_xlfn.XLOOKUP(Sales_Pipeline[[#This Row],[Manager]],Sales_Teams[Manager],Sales_Teams[Regional_Office])</f>
        <v>West</v>
      </c>
      <c r="E3493" t="s">
        <v>55</v>
      </c>
      <c r="F3493" t="s">
        <v>194</v>
      </c>
      <c r="G3493" t="str">
        <f>IFERROR(_xlfn.XLOOKUP(Sales_Pipeline[[#This Row],[Account]],Accounts!$A$2:$A$86,Accounts!$F$2:$F$86),"")</f>
        <v>United States</v>
      </c>
      <c r="H3493" t="s">
        <v>77</v>
      </c>
      <c r="I3493" s="3">
        <v>42883</v>
      </c>
      <c r="K3493" s="8" t="str">
        <f>IF(Sales_Pipeline[[#This Row],[Close_Date]]="","",TEXT(Sales_Pipeline[[#This Row],[Close_Date]],"ddd"))</f>
        <v/>
      </c>
      <c r="L3493" s="8" t="str">
        <f>IF(Sales_Pipeline[[#This Row],[Close_Date]]="","",TEXT(Sales_Pipeline[[#This Row],[Close_Date]],"mmm"))</f>
        <v/>
      </c>
      <c r="M3493" s="8" t="str">
        <f>IF(Sales_Pipeline[[#This Row],[Close_Date]]="","","Q"&amp;ROUNDUP(MONTH(Sales_Pipeline[[#This Row],[Close_Date]])/3,0))</f>
        <v/>
      </c>
      <c r="N3493" s="2" t="str" cm="1">
        <f t="array" ref="N3493">IFERROR(_xlfn.IFS(Sales_Pipeline[[#This Row],[Deal_Stage]]="Won",_xlfn.XLOOKUP(Sales_Pipeline[[#This Row],[Product]],Products!$A$2:$A$8,Products!$C$2:$C$8),Sales_Pipeline[[#This Row],[Deal_Stage]]="Lost",_xlfn.XLOOKUP(Sales_Pipeline[[#This Row],[Product]],Products!$A$2:$A$8,Products!$C$2:$C$8)),"")</f>
        <v/>
      </c>
      <c r="O3493" s="2">
        <v>0</v>
      </c>
    </row>
    <row r="3494" spans="1:15" x14ac:dyDescent="0.3">
      <c r="A3494" t="s">
        <v>3640</v>
      </c>
      <c r="B3494" t="s">
        <v>37</v>
      </c>
      <c r="C3494" t="str">
        <f>_xlfn.XLOOKUP(Sales_Pipeline[[#This Row],[Sales_Agent]],Sales_Teams[Sales_Agent],Sales_Teams[Manager])</f>
        <v>Celia Rouche</v>
      </c>
      <c r="D3494" t="str">
        <f>_xlfn.XLOOKUP(Sales_Pipeline[[#This Row],[Manager]],Sales_Teams[Manager],Sales_Teams[Regional_Office])</f>
        <v>West</v>
      </c>
      <c r="E3494" t="s">
        <v>63</v>
      </c>
      <c r="G3494" t="str">
        <f>IFERROR(_xlfn.XLOOKUP(Sales_Pipeline[[#This Row],[Account]],Accounts!$A$2:$A$86,Accounts!$F$2:$F$86),"")</f>
        <v/>
      </c>
      <c r="H3494" t="s">
        <v>77</v>
      </c>
      <c r="I3494" s="3">
        <v>42883</v>
      </c>
      <c r="K3494" s="8" t="str">
        <f>IF(Sales_Pipeline[[#This Row],[Close_Date]]="","",TEXT(Sales_Pipeline[[#This Row],[Close_Date]],"ddd"))</f>
        <v/>
      </c>
      <c r="L3494" s="8" t="str">
        <f>IF(Sales_Pipeline[[#This Row],[Close_Date]]="","",TEXT(Sales_Pipeline[[#This Row],[Close_Date]],"mmm"))</f>
        <v/>
      </c>
      <c r="M3494" s="8" t="str">
        <f>IF(Sales_Pipeline[[#This Row],[Close_Date]]="","","Q"&amp;ROUNDUP(MONTH(Sales_Pipeline[[#This Row],[Close_Date]])/3,0))</f>
        <v/>
      </c>
      <c r="N3494" s="2" t="str" cm="1">
        <f t="array" ref="N3494">IFERROR(_xlfn.IFS(Sales_Pipeline[[#This Row],[Deal_Stage]]="Won",_xlfn.XLOOKUP(Sales_Pipeline[[#This Row],[Product]],Products!$A$2:$A$8,Products!$C$2:$C$8),Sales_Pipeline[[#This Row],[Deal_Stage]]="Lost",_xlfn.XLOOKUP(Sales_Pipeline[[#This Row],[Product]],Products!$A$2:$A$8,Products!$C$2:$C$8)),"")</f>
        <v/>
      </c>
      <c r="O3494" s="2">
        <v>0</v>
      </c>
    </row>
    <row r="3495" spans="1:15" x14ac:dyDescent="0.3">
      <c r="A3495" t="s">
        <v>3641</v>
      </c>
      <c r="B3495" t="s">
        <v>37</v>
      </c>
      <c r="C3495" t="str">
        <f>_xlfn.XLOOKUP(Sales_Pipeline[[#This Row],[Sales_Agent]],Sales_Teams[Sales_Agent],Sales_Teams[Manager])</f>
        <v>Celia Rouche</v>
      </c>
      <c r="D3495" t="str">
        <f>_xlfn.XLOOKUP(Sales_Pipeline[[#This Row],[Manager]],Sales_Teams[Manager],Sales_Teams[Regional_Office])</f>
        <v>West</v>
      </c>
      <c r="E3495" t="s">
        <v>55</v>
      </c>
      <c r="F3495" t="s">
        <v>70</v>
      </c>
      <c r="G3495" t="str">
        <f>IFERROR(_xlfn.XLOOKUP(Sales_Pipeline[[#This Row],[Account]],Accounts!$A$2:$A$86,Accounts!$F$2:$F$86),"")</f>
        <v>United States</v>
      </c>
      <c r="H3495" t="s">
        <v>57</v>
      </c>
      <c r="I3495" s="3">
        <v>42883</v>
      </c>
      <c r="J3495" s="3">
        <v>42894</v>
      </c>
      <c r="K3495" s="8" t="str">
        <f>IF(Sales_Pipeline[[#This Row],[Close_Date]]="","",TEXT(Sales_Pipeline[[#This Row],[Close_Date]],"ddd"))</f>
        <v>Thu</v>
      </c>
      <c r="L3495" s="8" t="str">
        <f>IF(Sales_Pipeline[[#This Row],[Close_Date]]="","",TEXT(Sales_Pipeline[[#This Row],[Close_Date]],"mmm"))</f>
        <v>Jun</v>
      </c>
      <c r="M3495" s="8" t="str">
        <f>IF(Sales_Pipeline[[#This Row],[Close_Date]]="","","Q"&amp;ROUNDUP(MONTH(Sales_Pipeline[[#This Row],[Close_Date]])/3,0))</f>
        <v>Q2</v>
      </c>
      <c r="N3495" s="2" cm="1">
        <f t="array" ref="N3495">IFERROR(_xlfn.IFS(Sales_Pipeline[[#This Row],[Deal_Stage]]="Won",_xlfn.XLOOKUP(Sales_Pipeline[[#This Row],[Product]],Products!$A$2:$A$8,Products!$C$2:$C$8),Sales_Pipeline[[#This Row],[Deal_Stage]]="Lost",_xlfn.XLOOKUP(Sales_Pipeline[[#This Row],[Product]],Products!$A$2:$A$8,Products!$C$2:$C$8)),"")</f>
        <v>1096</v>
      </c>
      <c r="O3495" s="2">
        <v>941</v>
      </c>
    </row>
    <row r="3496" spans="1:15" x14ac:dyDescent="0.3">
      <c r="A3496" t="s">
        <v>3642</v>
      </c>
      <c r="B3496" t="s">
        <v>45</v>
      </c>
      <c r="C3496" t="str">
        <f>_xlfn.XLOOKUP(Sales_Pipeline[[#This Row],[Sales_Agent]],Sales_Teams[Sales_Agent],Sales_Teams[Manager])</f>
        <v>Summer Sewald</v>
      </c>
      <c r="D3496" t="str">
        <f>_xlfn.XLOOKUP(Sales_Pipeline[[#This Row],[Manager]],Sales_Teams[Manager],Sales_Teams[Regional_Office])</f>
        <v>West</v>
      </c>
      <c r="E3496" t="s">
        <v>55</v>
      </c>
      <c r="F3496" t="s">
        <v>66</v>
      </c>
      <c r="G3496" t="str">
        <f>IFERROR(_xlfn.XLOOKUP(Sales_Pipeline[[#This Row],[Account]],Accounts!$A$2:$A$86,Accounts!$F$2:$F$86),"")</f>
        <v>United States</v>
      </c>
      <c r="H3496" t="s">
        <v>57</v>
      </c>
      <c r="I3496" s="3">
        <v>42883</v>
      </c>
      <c r="J3496" s="3">
        <v>42891</v>
      </c>
      <c r="K3496" s="8" t="str">
        <f>IF(Sales_Pipeline[[#This Row],[Close_Date]]="","",TEXT(Sales_Pipeline[[#This Row],[Close_Date]],"ddd"))</f>
        <v>Mon</v>
      </c>
      <c r="L3496" s="8" t="str">
        <f>IF(Sales_Pipeline[[#This Row],[Close_Date]]="","",TEXT(Sales_Pipeline[[#This Row],[Close_Date]],"mmm"))</f>
        <v>Jun</v>
      </c>
      <c r="M3496" s="8" t="str">
        <f>IF(Sales_Pipeline[[#This Row],[Close_Date]]="","","Q"&amp;ROUNDUP(MONTH(Sales_Pipeline[[#This Row],[Close_Date]])/3,0))</f>
        <v>Q2</v>
      </c>
      <c r="N3496" s="2" cm="1">
        <f t="array" ref="N3496">IFERROR(_xlfn.IFS(Sales_Pipeline[[#This Row],[Deal_Stage]]="Won",_xlfn.XLOOKUP(Sales_Pipeline[[#This Row],[Product]],Products!$A$2:$A$8,Products!$C$2:$C$8),Sales_Pipeline[[#This Row],[Deal_Stage]]="Lost",_xlfn.XLOOKUP(Sales_Pipeline[[#This Row],[Product]],Products!$A$2:$A$8,Products!$C$2:$C$8)),"")</f>
        <v>1096</v>
      </c>
      <c r="O3496" s="2">
        <v>1171</v>
      </c>
    </row>
    <row r="3497" spans="1:15" x14ac:dyDescent="0.3">
      <c r="A3497" t="s">
        <v>3643</v>
      </c>
      <c r="B3497" t="s">
        <v>35</v>
      </c>
      <c r="C3497" t="str">
        <f>_xlfn.XLOOKUP(Sales_Pipeline[[#This Row],[Sales_Agent]],Sales_Teams[Sales_Agent],Sales_Teams[Manager])</f>
        <v>Celia Rouche</v>
      </c>
      <c r="D3497" t="str">
        <f>_xlfn.XLOOKUP(Sales_Pipeline[[#This Row],[Manager]],Sales_Teams[Manager],Sales_Teams[Regional_Office])</f>
        <v>West</v>
      </c>
      <c r="E3497" t="s">
        <v>163</v>
      </c>
      <c r="F3497" t="s">
        <v>98</v>
      </c>
      <c r="G3497" t="str">
        <f>IFERROR(_xlfn.XLOOKUP(Sales_Pipeline[[#This Row],[Account]],Accounts!$A$2:$A$86,Accounts!$F$2:$F$86),"")</f>
        <v>United States</v>
      </c>
      <c r="H3497" t="s">
        <v>57</v>
      </c>
      <c r="I3497" s="3">
        <v>42883</v>
      </c>
      <c r="J3497" s="3">
        <v>42975</v>
      </c>
      <c r="K3497" s="8" t="str">
        <f>IF(Sales_Pipeline[[#This Row],[Close_Date]]="","",TEXT(Sales_Pipeline[[#This Row],[Close_Date]],"ddd"))</f>
        <v>Mon</v>
      </c>
      <c r="L3497" s="8" t="str">
        <f>IF(Sales_Pipeline[[#This Row],[Close_Date]]="","",TEXT(Sales_Pipeline[[#This Row],[Close_Date]],"mmm"))</f>
        <v>Aug</v>
      </c>
      <c r="M3497" s="8" t="str">
        <f>IF(Sales_Pipeline[[#This Row],[Close_Date]]="","","Q"&amp;ROUNDUP(MONTH(Sales_Pipeline[[#This Row],[Close_Date]])/3,0))</f>
        <v>Q3</v>
      </c>
      <c r="N3497" s="2" cm="1">
        <f t="array" ref="N3497">IFERROR(_xlfn.IFS(Sales_Pipeline[[#This Row],[Deal_Stage]]="Won",_xlfn.XLOOKUP(Sales_Pipeline[[#This Row],[Product]],Products!$A$2:$A$8,Products!$C$2:$C$8),Sales_Pipeline[[#This Row],[Deal_Stage]]="Lost",_xlfn.XLOOKUP(Sales_Pipeline[[#This Row],[Product]],Products!$A$2:$A$8,Products!$C$2:$C$8)),"")</f>
        <v>26768</v>
      </c>
      <c r="O3497" s="2">
        <v>24899</v>
      </c>
    </row>
    <row r="3498" spans="1:15" x14ac:dyDescent="0.3">
      <c r="A3498" t="s">
        <v>3644</v>
      </c>
      <c r="B3498" t="s">
        <v>35</v>
      </c>
      <c r="C3498" t="str">
        <f>_xlfn.XLOOKUP(Sales_Pipeline[[#This Row],[Sales_Agent]],Sales_Teams[Sales_Agent],Sales_Teams[Manager])</f>
        <v>Celia Rouche</v>
      </c>
      <c r="D3498" t="str">
        <f>_xlfn.XLOOKUP(Sales_Pipeline[[#This Row],[Manager]],Sales_Teams[Manager],Sales_Teams[Regional_Office])</f>
        <v>West</v>
      </c>
      <c r="E3498" t="s">
        <v>76</v>
      </c>
      <c r="F3498" t="s">
        <v>98</v>
      </c>
      <c r="G3498" t="str">
        <f>IFERROR(_xlfn.XLOOKUP(Sales_Pipeline[[#This Row],[Account]],Accounts!$A$2:$A$86,Accounts!$F$2:$F$86),"")</f>
        <v>United States</v>
      </c>
      <c r="H3498" t="s">
        <v>57</v>
      </c>
      <c r="I3498" s="3">
        <v>42883</v>
      </c>
      <c r="J3498" s="3">
        <v>42999</v>
      </c>
      <c r="K3498" s="8" t="str">
        <f>IF(Sales_Pipeline[[#This Row],[Close_Date]]="","",TEXT(Sales_Pipeline[[#This Row],[Close_Date]],"ddd"))</f>
        <v>Thu</v>
      </c>
      <c r="L3498" s="8" t="str">
        <f>IF(Sales_Pipeline[[#This Row],[Close_Date]]="","",TEXT(Sales_Pipeline[[#This Row],[Close_Date]],"mmm"))</f>
        <v>Sep</v>
      </c>
      <c r="M3498" s="8" t="str">
        <f>IF(Sales_Pipeline[[#This Row],[Close_Date]]="","","Q"&amp;ROUNDUP(MONTH(Sales_Pipeline[[#This Row],[Close_Date]])/3,0))</f>
        <v>Q3</v>
      </c>
      <c r="N3498" s="2" cm="1">
        <f t="array" ref="N3498">IFERROR(_xlfn.IFS(Sales_Pipeline[[#This Row],[Deal_Stage]]="Won",_xlfn.XLOOKUP(Sales_Pipeline[[#This Row],[Product]],Products!$A$2:$A$8,Products!$C$2:$C$8),Sales_Pipeline[[#This Row],[Deal_Stage]]="Lost",_xlfn.XLOOKUP(Sales_Pipeline[[#This Row],[Product]],Products!$A$2:$A$8,Products!$C$2:$C$8)),"")</f>
        <v>3393</v>
      </c>
      <c r="O3498" s="2">
        <v>3418</v>
      </c>
    </row>
    <row r="3499" spans="1:15" x14ac:dyDescent="0.3">
      <c r="A3499" t="s">
        <v>3645</v>
      </c>
      <c r="B3499" t="s">
        <v>32</v>
      </c>
      <c r="C3499" t="str">
        <f>_xlfn.XLOOKUP(Sales_Pipeline[[#This Row],[Sales_Agent]],Sales_Teams[Sales_Agent],Sales_Teams[Manager])</f>
        <v>Celia Rouche</v>
      </c>
      <c r="D3499" t="str">
        <f>_xlfn.XLOOKUP(Sales_Pipeline[[#This Row],[Manager]],Sales_Teams[Manager],Sales_Teams[Regional_Office])</f>
        <v>West</v>
      </c>
      <c r="E3499" t="s">
        <v>63</v>
      </c>
      <c r="F3499" t="s">
        <v>330</v>
      </c>
      <c r="G3499" t="str">
        <f>IFERROR(_xlfn.XLOOKUP(Sales_Pipeline[[#This Row],[Account]],Accounts!$A$2:$A$86,Accounts!$F$2:$F$86),"")</f>
        <v>Korea</v>
      </c>
      <c r="H3499" t="s">
        <v>57</v>
      </c>
      <c r="I3499" s="3">
        <v>42883</v>
      </c>
      <c r="J3499" s="3">
        <v>42894</v>
      </c>
      <c r="K3499" s="8" t="str">
        <f>IF(Sales_Pipeline[[#This Row],[Close_Date]]="","",TEXT(Sales_Pipeline[[#This Row],[Close_Date]],"ddd"))</f>
        <v>Thu</v>
      </c>
      <c r="L3499" s="8" t="str">
        <f>IF(Sales_Pipeline[[#This Row],[Close_Date]]="","",TEXT(Sales_Pipeline[[#This Row],[Close_Date]],"mmm"))</f>
        <v>Jun</v>
      </c>
      <c r="M3499" s="8" t="str">
        <f>IF(Sales_Pipeline[[#This Row],[Close_Date]]="","","Q"&amp;ROUNDUP(MONTH(Sales_Pipeline[[#This Row],[Close_Date]])/3,0))</f>
        <v>Q2</v>
      </c>
      <c r="N3499" s="2" cm="1">
        <f t="array" ref="N3499">IFERROR(_xlfn.IFS(Sales_Pipeline[[#This Row],[Deal_Stage]]="Won",_xlfn.XLOOKUP(Sales_Pipeline[[#This Row],[Product]],Products!$A$2:$A$8,Products!$C$2:$C$8),Sales_Pipeline[[#This Row],[Deal_Stage]]="Lost",_xlfn.XLOOKUP(Sales_Pipeline[[#This Row],[Product]],Products!$A$2:$A$8,Products!$C$2:$C$8)),"")</f>
        <v>550</v>
      </c>
      <c r="O3499" s="2">
        <v>537</v>
      </c>
    </row>
    <row r="3500" spans="1:15" x14ac:dyDescent="0.3">
      <c r="A3500" t="s">
        <v>3646</v>
      </c>
      <c r="B3500" t="s">
        <v>44</v>
      </c>
      <c r="C3500" t="str">
        <f>_xlfn.XLOOKUP(Sales_Pipeline[[#This Row],[Sales_Agent]],Sales_Teams[Sales_Agent],Sales_Teams[Manager])</f>
        <v>Summer Sewald</v>
      </c>
      <c r="D3500" t="str">
        <f>_xlfn.XLOOKUP(Sales_Pipeline[[#This Row],[Manager]],Sales_Teams[Manager],Sales_Teams[Regional_Office])</f>
        <v>West</v>
      </c>
      <c r="E3500" t="s">
        <v>8953</v>
      </c>
      <c r="G3500" t="str">
        <f>IFERROR(_xlfn.XLOOKUP(Sales_Pipeline[[#This Row],[Account]],Accounts!$A$2:$A$86,Accounts!$F$2:$F$86),"")</f>
        <v/>
      </c>
      <c r="H3500" t="s">
        <v>77</v>
      </c>
      <c r="I3500" s="3">
        <v>42883</v>
      </c>
      <c r="K3500" s="8" t="str">
        <f>IF(Sales_Pipeline[[#This Row],[Close_Date]]="","",TEXT(Sales_Pipeline[[#This Row],[Close_Date]],"ddd"))</f>
        <v/>
      </c>
      <c r="L3500" s="8" t="str">
        <f>IF(Sales_Pipeline[[#This Row],[Close_Date]]="","",TEXT(Sales_Pipeline[[#This Row],[Close_Date]],"mmm"))</f>
        <v/>
      </c>
      <c r="M3500" s="8" t="str">
        <f>IF(Sales_Pipeline[[#This Row],[Close_Date]]="","","Q"&amp;ROUNDUP(MONTH(Sales_Pipeline[[#This Row],[Close_Date]])/3,0))</f>
        <v/>
      </c>
      <c r="N3500" s="2" t="str" cm="1">
        <f t="array" ref="N3500">IFERROR(_xlfn.IFS(Sales_Pipeline[[#This Row],[Deal_Stage]]="Won",_xlfn.XLOOKUP(Sales_Pipeline[[#This Row],[Product]],Products!$A$2:$A$8,Products!$C$2:$C$8),Sales_Pipeline[[#This Row],[Deal_Stage]]="Lost",_xlfn.XLOOKUP(Sales_Pipeline[[#This Row],[Product]],Products!$A$2:$A$8,Products!$C$2:$C$8)),"")</f>
        <v/>
      </c>
      <c r="O3500" s="2">
        <v>0</v>
      </c>
    </row>
    <row r="3501" spans="1:15" x14ac:dyDescent="0.3">
      <c r="A3501" t="s">
        <v>3647</v>
      </c>
      <c r="B3501" t="s">
        <v>44</v>
      </c>
      <c r="C3501" t="str">
        <f>_xlfn.XLOOKUP(Sales_Pipeline[[#This Row],[Sales_Agent]],Sales_Teams[Sales_Agent],Sales_Teams[Manager])</f>
        <v>Summer Sewald</v>
      </c>
      <c r="D3501" t="str">
        <f>_xlfn.XLOOKUP(Sales_Pipeline[[#This Row],[Manager]],Sales_Teams[Manager],Sales_Teams[Regional_Office])</f>
        <v>West</v>
      </c>
      <c r="E3501" t="s">
        <v>55</v>
      </c>
      <c r="F3501" t="s">
        <v>98</v>
      </c>
      <c r="G3501" t="str">
        <f>IFERROR(_xlfn.XLOOKUP(Sales_Pipeline[[#This Row],[Account]],Accounts!$A$2:$A$86,Accounts!$F$2:$F$86),"")</f>
        <v>United States</v>
      </c>
      <c r="H3501" t="s">
        <v>57</v>
      </c>
      <c r="I3501" s="3">
        <v>42883</v>
      </c>
      <c r="J3501" s="3">
        <v>42951</v>
      </c>
      <c r="K3501" s="8" t="str">
        <f>IF(Sales_Pipeline[[#This Row],[Close_Date]]="","",TEXT(Sales_Pipeline[[#This Row],[Close_Date]],"ddd"))</f>
        <v>Fri</v>
      </c>
      <c r="L3501" s="8" t="str">
        <f>IF(Sales_Pipeline[[#This Row],[Close_Date]]="","",TEXT(Sales_Pipeline[[#This Row],[Close_Date]],"mmm"))</f>
        <v>Aug</v>
      </c>
      <c r="M3501" s="8" t="str">
        <f>IF(Sales_Pipeline[[#This Row],[Close_Date]]="","","Q"&amp;ROUNDUP(MONTH(Sales_Pipeline[[#This Row],[Close_Date]])/3,0))</f>
        <v>Q3</v>
      </c>
      <c r="N3501" s="2" cm="1">
        <f t="array" ref="N3501">IFERROR(_xlfn.IFS(Sales_Pipeline[[#This Row],[Deal_Stage]]="Won",_xlfn.XLOOKUP(Sales_Pipeline[[#This Row],[Product]],Products!$A$2:$A$8,Products!$C$2:$C$8),Sales_Pipeline[[#This Row],[Deal_Stage]]="Lost",_xlfn.XLOOKUP(Sales_Pipeline[[#This Row],[Product]],Products!$A$2:$A$8,Products!$C$2:$C$8)),"")</f>
        <v>1096</v>
      </c>
      <c r="O3501" s="2">
        <v>1053</v>
      </c>
    </row>
    <row r="3502" spans="1:15" x14ac:dyDescent="0.3">
      <c r="A3502" t="s">
        <v>3648</v>
      </c>
      <c r="B3502" t="s">
        <v>3</v>
      </c>
      <c r="C3502" t="str">
        <f>_xlfn.XLOOKUP(Sales_Pipeline[[#This Row],[Sales_Agent]],Sales_Teams[Sales_Agent],Sales_Teams[Manager])</f>
        <v>Dustin Brinkmann</v>
      </c>
      <c r="D3502" t="str">
        <f>_xlfn.XLOOKUP(Sales_Pipeline[[#This Row],[Manager]],Sales_Teams[Manager],Sales_Teams[Regional_Office])</f>
        <v>Central</v>
      </c>
      <c r="E3502" t="s">
        <v>63</v>
      </c>
      <c r="F3502" t="s">
        <v>81</v>
      </c>
      <c r="G3502" t="str">
        <f>IFERROR(_xlfn.XLOOKUP(Sales_Pipeline[[#This Row],[Account]],Accounts!$A$2:$A$86,Accounts!$F$2:$F$86),"")</f>
        <v>Italy</v>
      </c>
      <c r="H3502" t="s">
        <v>57</v>
      </c>
      <c r="I3502" s="3">
        <v>42884</v>
      </c>
      <c r="J3502" s="3">
        <v>42897</v>
      </c>
      <c r="K3502" s="8" t="str">
        <f>IF(Sales_Pipeline[[#This Row],[Close_Date]]="","",TEXT(Sales_Pipeline[[#This Row],[Close_Date]],"ddd"))</f>
        <v>Sun</v>
      </c>
      <c r="L3502" s="8" t="str">
        <f>IF(Sales_Pipeline[[#This Row],[Close_Date]]="","",TEXT(Sales_Pipeline[[#This Row],[Close_Date]],"mmm"))</f>
        <v>Jun</v>
      </c>
      <c r="M3502" s="8" t="str">
        <f>IF(Sales_Pipeline[[#This Row],[Close_Date]]="","","Q"&amp;ROUNDUP(MONTH(Sales_Pipeline[[#This Row],[Close_Date]])/3,0))</f>
        <v>Q2</v>
      </c>
      <c r="N3502" s="2" cm="1">
        <f t="array" ref="N3502">IFERROR(_xlfn.IFS(Sales_Pipeline[[#This Row],[Deal_Stage]]="Won",_xlfn.XLOOKUP(Sales_Pipeline[[#This Row],[Product]],Products!$A$2:$A$8,Products!$C$2:$C$8),Sales_Pipeline[[#This Row],[Deal_Stage]]="Lost",_xlfn.XLOOKUP(Sales_Pipeline[[#This Row],[Product]],Products!$A$2:$A$8,Products!$C$2:$C$8)),"")</f>
        <v>550</v>
      </c>
      <c r="O3502" s="2">
        <v>497</v>
      </c>
    </row>
    <row r="3503" spans="1:15" x14ac:dyDescent="0.3">
      <c r="A3503" t="s">
        <v>3649</v>
      </c>
      <c r="B3503" t="s">
        <v>30</v>
      </c>
      <c r="C3503" t="str">
        <f>_xlfn.XLOOKUP(Sales_Pipeline[[#This Row],[Sales_Agent]],Sales_Teams[Sales_Agent],Sales_Teams[Manager])</f>
        <v>Rocco Neubert</v>
      </c>
      <c r="D3503" t="str">
        <f>_xlfn.XLOOKUP(Sales_Pipeline[[#This Row],[Manager]],Sales_Teams[Manager],Sales_Teams[Regional_Office])</f>
        <v>East</v>
      </c>
      <c r="E3503" t="s">
        <v>84</v>
      </c>
      <c r="F3503" t="s">
        <v>388</v>
      </c>
      <c r="G3503" t="str">
        <f>IFERROR(_xlfn.XLOOKUP(Sales_Pipeline[[#This Row],[Account]],Accounts!$A$2:$A$86,Accounts!$F$2:$F$86),"")</f>
        <v>China</v>
      </c>
      <c r="H3503" t="s">
        <v>57</v>
      </c>
      <c r="I3503" s="3">
        <v>42884</v>
      </c>
      <c r="J3503" s="3">
        <v>42991</v>
      </c>
      <c r="K3503" s="8" t="str">
        <f>IF(Sales_Pipeline[[#This Row],[Close_Date]]="","",TEXT(Sales_Pipeline[[#This Row],[Close_Date]],"ddd"))</f>
        <v>Wed</v>
      </c>
      <c r="L3503" s="8" t="str">
        <f>IF(Sales_Pipeline[[#This Row],[Close_Date]]="","",TEXT(Sales_Pipeline[[#This Row],[Close_Date]],"mmm"))</f>
        <v>Sep</v>
      </c>
      <c r="M3503" s="8" t="str">
        <f>IF(Sales_Pipeline[[#This Row],[Close_Date]]="","","Q"&amp;ROUNDUP(MONTH(Sales_Pipeline[[#This Row],[Close_Date]])/3,0))</f>
        <v>Q3</v>
      </c>
      <c r="N3503" s="2" cm="1">
        <f t="array" ref="N3503">IFERROR(_xlfn.IFS(Sales_Pipeline[[#This Row],[Deal_Stage]]="Won",_xlfn.XLOOKUP(Sales_Pipeline[[#This Row],[Product]],Products!$A$2:$A$8,Products!$C$2:$C$8),Sales_Pipeline[[#This Row],[Deal_Stage]]="Lost",_xlfn.XLOOKUP(Sales_Pipeline[[#This Row],[Product]],Products!$A$2:$A$8,Products!$C$2:$C$8)),"")</f>
        <v>5482</v>
      </c>
      <c r="O3503" s="2">
        <v>5714</v>
      </c>
    </row>
    <row r="3504" spans="1:15" x14ac:dyDescent="0.3">
      <c r="A3504" t="s">
        <v>3650</v>
      </c>
      <c r="B3504" t="s">
        <v>6</v>
      </c>
      <c r="C3504" t="str">
        <f>_xlfn.XLOOKUP(Sales_Pipeline[[#This Row],[Sales_Agent]],Sales_Teams[Sales_Agent],Sales_Teams[Manager])</f>
        <v>Dustin Brinkmann</v>
      </c>
      <c r="D3504" t="str">
        <f>_xlfn.XLOOKUP(Sales_Pipeline[[#This Row],[Manager]],Sales_Teams[Manager],Sales_Teams[Regional_Office])</f>
        <v>Central</v>
      </c>
      <c r="E3504" t="s">
        <v>63</v>
      </c>
      <c r="F3504" t="s">
        <v>79</v>
      </c>
      <c r="G3504" t="str">
        <f>IFERROR(_xlfn.XLOOKUP(Sales_Pipeline[[#This Row],[Account]],Accounts!$A$2:$A$86,Accounts!$F$2:$F$86),"")</f>
        <v>Philipines</v>
      </c>
      <c r="H3504" t="s">
        <v>57</v>
      </c>
      <c r="I3504" s="3">
        <v>42884</v>
      </c>
      <c r="J3504" s="3">
        <v>42976</v>
      </c>
      <c r="K3504" s="8" t="str">
        <f>IF(Sales_Pipeline[[#This Row],[Close_Date]]="","",TEXT(Sales_Pipeline[[#This Row],[Close_Date]],"ddd"))</f>
        <v>Tue</v>
      </c>
      <c r="L3504" s="8" t="str">
        <f>IF(Sales_Pipeline[[#This Row],[Close_Date]]="","",TEXT(Sales_Pipeline[[#This Row],[Close_Date]],"mmm"))</f>
        <v>Aug</v>
      </c>
      <c r="M3504" s="8" t="str">
        <f>IF(Sales_Pipeline[[#This Row],[Close_Date]]="","","Q"&amp;ROUNDUP(MONTH(Sales_Pipeline[[#This Row],[Close_Date]])/3,0))</f>
        <v>Q3</v>
      </c>
      <c r="N3504" s="2" cm="1">
        <f t="array" ref="N3504">IFERROR(_xlfn.IFS(Sales_Pipeline[[#This Row],[Deal_Stage]]="Won",_xlfn.XLOOKUP(Sales_Pipeline[[#This Row],[Product]],Products!$A$2:$A$8,Products!$C$2:$C$8),Sales_Pipeline[[#This Row],[Deal_Stage]]="Lost",_xlfn.XLOOKUP(Sales_Pipeline[[#This Row],[Product]],Products!$A$2:$A$8,Products!$C$2:$C$8)),"")</f>
        <v>550</v>
      </c>
      <c r="O3504" s="2">
        <v>611</v>
      </c>
    </row>
    <row r="3505" spans="1:15" x14ac:dyDescent="0.3">
      <c r="A3505" t="s">
        <v>3651</v>
      </c>
      <c r="B3505" t="s">
        <v>20</v>
      </c>
      <c r="C3505" t="str">
        <f>_xlfn.XLOOKUP(Sales_Pipeline[[#This Row],[Sales_Agent]],Sales_Teams[Sales_Agent],Sales_Teams[Manager])</f>
        <v>Cara Losch</v>
      </c>
      <c r="D3505" t="str">
        <f>_xlfn.XLOOKUP(Sales_Pipeline[[#This Row],[Manager]],Sales_Teams[Manager],Sales_Teams[Regional_Office])</f>
        <v>East</v>
      </c>
      <c r="E3505" t="s">
        <v>8953</v>
      </c>
      <c r="F3505" t="s">
        <v>315</v>
      </c>
      <c r="G3505" t="str">
        <f>IFERROR(_xlfn.XLOOKUP(Sales_Pipeline[[#This Row],[Account]],Accounts!$A$2:$A$86,Accounts!$F$2:$F$86),"")</f>
        <v>United States</v>
      </c>
      <c r="H3505" t="s">
        <v>77</v>
      </c>
      <c r="I3505" s="3">
        <v>42884</v>
      </c>
      <c r="K3505" s="8" t="str">
        <f>IF(Sales_Pipeline[[#This Row],[Close_Date]]="","",TEXT(Sales_Pipeline[[#This Row],[Close_Date]],"ddd"))</f>
        <v/>
      </c>
      <c r="L3505" s="8" t="str">
        <f>IF(Sales_Pipeline[[#This Row],[Close_Date]]="","",TEXT(Sales_Pipeline[[#This Row],[Close_Date]],"mmm"))</f>
        <v/>
      </c>
      <c r="M3505" s="8" t="str">
        <f>IF(Sales_Pipeline[[#This Row],[Close_Date]]="","","Q"&amp;ROUNDUP(MONTH(Sales_Pipeline[[#This Row],[Close_Date]])/3,0))</f>
        <v/>
      </c>
      <c r="N3505" s="2" t="str" cm="1">
        <f t="array" ref="N3505">IFERROR(_xlfn.IFS(Sales_Pipeline[[#This Row],[Deal_Stage]]="Won",_xlfn.XLOOKUP(Sales_Pipeline[[#This Row],[Product]],Products!$A$2:$A$8,Products!$C$2:$C$8),Sales_Pipeline[[#This Row],[Deal_Stage]]="Lost",_xlfn.XLOOKUP(Sales_Pipeline[[#This Row],[Product]],Products!$A$2:$A$8,Products!$C$2:$C$8)),"")</f>
        <v/>
      </c>
      <c r="O3505" s="2">
        <v>0</v>
      </c>
    </row>
    <row r="3506" spans="1:15" x14ac:dyDescent="0.3">
      <c r="A3506" t="s">
        <v>3652</v>
      </c>
      <c r="B3506" t="s">
        <v>20</v>
      </c>
      <c r="C3506" t="str">
        <f>_xlfn.XLOOKUP(Sales_Pipeline[[#This Row],[Sales_Agent]],Sales_Teams[Sales_Agent],Sales_Teams[Manager])</f>
        <v>Cara Losch</v>
      </c>
      <c r="D3506" t="str">
        <f>_xlfn.XLOOKUP(Sales_Pipeline[[#This Row],[Manager]],Sales_Teams[Manager],Sales_Teams[Regional_Office])</f>
        <v>East</v>
      </c>
      <c r="E3506" t="s">
        <v>8953</v>
      </c>
      <c r="F3506" t="s">
        <v>159</v>
      </c>
      <c r="G3506" t="str">
        <f>IFERROR(_xlfn.XLOOKUP(Sales_Pipeline[[#This Row],[Account]],Accounts!$A$2:$A$86,Accounts!$F$2:$F$86),"")</f>
        <v>United States</v>
      </c>
      <c r="H3506" t="s">
        <v>57</v>
      </c>
      <c r="I3506" s="3">
        <v>42884</v>
      </c>
      <c r="J3506" s="3">
        <v>42897</v>
      </c>
      <c r="K3506" s="8" t="str">
        <f>IF(Sales_Pipeline[[#This Row],[Close_Date]]="","",TEXT(Sales_Pipeline[[#This Row],[Close_Date]],"ddd"))</f>
        <v>Sun</v>
      </c>
      <c r="L3506" s="8" t="str">
        <f>IF(Sales_Pipeline[[#This Row],[Close_Date]]="","",TEXT(Sales_Pipeline[[#This Row],[Close_Date]],"mmm"))</f>
        <v>Jun</v>
      </c>
      <c r="M3506" s="8" t="str">
        <f>IF(Sales_Pipeline[[#This Row],[Close_Date]]="","","Q"&amp;ROUNDUP(MONTH(Sales_Pipeline[[#This Row],[Close_Date]])/3,0))</f>
        <v>Q2</v>
      </c>
      <c r="N3506" s="2" cm="1">
        <f t="array" ref="N3506">IFERROR(_xlfn.IFS(Sales_Pipeline[[#This Row],[Deal_Stage]]="Won",_xlfn.XLOOKUP(Sales_Pipeline[[#This Row],[Product]],Products!$A$2:$A$8,Products!$C$2:$C$8),Sales_Pipeline[[#This Row],[Deal_Stage]]="Lost",_xlfn.XLOOKUP(Sales_Pipeline[[#This Row],[Product]],Products!$A$2:$A$8,Products!$C$2:$C$8)),"")</f>
        <v>4821</v>
      </c>
      <c r="O3506" s="2">
        <v>5642</v>
      </c>
    </row>
    <row r="3507" spans="1:15" x14ac:dyDescent="0.3">
      <c r="A3507" t="s">
        <v>3653</v>
      </c>
      <c r="B3507" t="s">
        <v>20</v>
      </c>
      <c r="C3507" t="str">
        <f>_xlfn.XLOOKUP(Sales_Pipeline[[#This Row],[Sales_Agent]],Sales_Teams[Sales_Agent],Sales_Teams[Manager])</f>
        <v>Cara Losch</v>
      </c>
      <c r="D3507" t="str">
        <f>_xlfn.XLOOKUP(Sales_Pipeline[[#This Row],[Manager]],Sales_Teams[Manager],Sales_Teams[Regional_Office])</f>
        <v>East</v>
      </c>
      <c r="E3507" t="s">
        <v>8953</v>
      </c>
      <c r="F3507" t="s">
        <v>206</v>
      </c>
      <c r="G3507" t="str">
        <f>IFERROR(_xlfn.XLOOKUP(Sales_Pipeline[[#This Row],[Account]],Accounts!$A$2:$A$86,Accounts!$F$2:$F$86),"")</f>
        <v>United States</v>
      </c>
      <c r="H3507" t="s">
        <v>57</v>
      </c>
      <c r="I3507" s="3">
        <v>42884</v>
      </c>
      <c r="J3507" s="3">
        <v>42897</v>
      </c>
      <c r="K3507" s="8" t="str">
        <f>IF(Sales_Pipeline[[#This Row],[Close_Date]]="","",TEXT(Sales_Pipeline[[#This Row],[Close_Date]],"ddd"))</f>
        <v>Sun</v>
      </c>
      <c r="L3507" s="8" t="str">
        <f>IF(Sales_Pipeline[[#This Row],[Close_Date]]="","",TEXT(Sales_Pipeline[[#This Row],[Close_Date]],"mmm"))</f>
        <v>Jun</v>
      </c>
      <c r="M3507" s="8" t="str">
        <f>IF(Sales_Pipeline[[#This Row],[Close_Date]]="","","Q"&amp;ROUNDUP(MONTH(Sales_Pipeline[[#This Row],[Close_Date]])/3,0))</f>
        <v>Q2</v>
      </c>
      <c r="N3507" s="2" cm="1">
        <f t="array" ref="N3507">IFERROR(_xlfn.IFS(Sales_Pipeline[[#This Row],[Deal_Stage]]="Won",_xlfn.XLOOKUP(Sales_Pipeline[[#This Row],[Product]],Products!$A$2:$A$8,Products!$C$2:$C$8),Sales_Pipeline[[#This Row],[Deal_Stage]]="Lost",_xlfn.XLOOKUP(Sales_Pipeline[[#This Row],[Product]],Products!$A$2:$A$8,Products!$C$2:$C$8)),"")</f>
        <v>4821</v>
      </c>
      <c r="O3507" s="2">
        <v>5081</v>
      </c>
    </row>
    <row r="3508" spans="1:15" x14ac:dyDescent="0.3">
      <c r="A3508" t="s">
        <v>3654</v>
      </c>
      <c r="B3508" t="s">
        <v>15</v>
      </c>
      <c r="C3508" t="str">
        <f>_xlfn.XLOOKUP(Sales_Pipeline[[#This Row],[Sales_Agent]],Sales_Teams[Sales_Agent],Sales_Teams[Manager])</f>
        <v>Melvin Marxen</v>
      </c>
      <c r="D3508" t="str">
        <f>_xlfn.XLOOKUP(Sales_Pipeline[[#This Row],[Manager]],Sales_Teams[Manager],Sales_Teams[Regional_Office])</f>
        <v>Central</v>
      </c>
      <c r="E3508" t="s">
        <v>8953</v>
      </c>
      <c r="F3508" t="s">
        <v>56</v>
      </c>
      <c r="G3508" t="str">
        <f>IFERROR(_xlfn.XLOOKUP(Sales_Pipeline[[#This Row],[Account]],Accounts!$A$2:$A$86,Accounts!$F$2:$F$86),"")</f>
        <v>United States</v>
      </c>
      <c r="H3508" t="s">
        <v>57</v>
      </c>
      <c r="I3508" s="3">
        <v>42884</v>
      </c>
      <c r="J3508" s="3">
        <v>42949</v>
      </c>
      <c r="K3508" s="8" t="str">
        <f>IF(Sales_Pipeline[[#This Row],[Close_Date]]="","",TEXT(Sales_Pipeline[[#This Row],[Close_Date]],"ddd"))</f>
        <v>Wed</v>
      </c>
      <c r="L3508" s="8" t="str">
        <f>IF(Sales_Pipeline[[#This Row],[Close_Date]]="","",TEXT(Sales_Pipeline[[#This Row],[Close_Date]],"mmm"))</f>
        <v>Aug</v>
      </c>
      <c r="M3508" s="8" t="str">
        <f>IF(Sales_Pipeline[[#This Row],[Close_Date]]="","","Q"&amp;ROUNDUP(MONTH(Sales_Pipeline[[#This Row],[Close_Date]])/3,0))</f>
        <v>Q3</v>
      </c>
      <c r="N3508" s="2" cm="1">
        <f t="array" ref="N3508">IFERROR(_xlfn.IFS(Sales_Pipeline[[#This Row],[Deal_Stage]]="Won",_xlfn.XLOOKUP(Sales_Pipeline[[#This Row],[Product]],Products!$A$2:$A$8,Products!$C$2:$C$8),Sales_Pipeline[[#This Row],[Deal_Stage]]="Lost",_xlfn.XLOOKUP(Sales_Pipeline[[#This Row],[Product]],Products!$A$2:$A$8,Products!$C$2:$C$8)),"")</f>
        <v>4821</v>
      </c>
      <c r="O3508" s="2">
        <v>3985</v>
      </c>
    </row>
    <row r="3509" spans="1:15" x14ac:dyDescent="0.3">
      <c r="A3509" t="s">
        <v>3655</v>
      </c>
      <c r="B3509" t="s">
        <v>28</v>
      </c>
      <c r="C3509" t="str">
        <f>_xlfn.XLOOKUP(Sales_Pipeline[[#This Row],[Sales_Agent]],Sales_Teams[Sales_Agent],Sales_Teams[Manager])</f>
        <v>Rocco Neubert</v>
      </c>
      <c r="D3509" t="str">
        <f>_xlfn.XLOOKUP(Sales_Pipeline[[#This Row],[Manager]],Sales_Teams[Manager],Sales_Teams[Regional_Office])</f>
        <v>East</v>
      </c>
      <c r="E3509" t="s">
        <v>76</v>
      </c>
      <c r="F3509" t="s">
        <v>760</v>
      </c>
      <c r="G3509" t="str">
        <f>IFERROR(_xlfn.XLOOKUP(Sales_Pipeline[[#This Row],[Account]],Accounts!$A$2:$A$86,Accounts!$F$2:$F$86),"")</f>
        <v>United States</v>
      </c>
      <c r="H3509" t="s">
        <v>57</v>
      </c>
      <c r="I3509" s="3">
        <v>42884</v>
      </c>
      <c r="J3509" s="3">
        <v>42897</v>
      </c>
      <c r="K3509" s="8" t="str">
        <f>IF(Sales_Pipeline[[#This Row],[Close_Date]]="","",TEXT(Sales_Pipeline[[#This Row],[Close_Date]],"ddd"))</f>
        <v>Sun</v>
      </c>
      <c r="L3509" s="8" t="str">
        <f>IF(Sales_Pipeline[[#This Row],[Close_Date]]="","",TEXT(Sales_Pipeline[[#This Row],[Close_Date]],"mmm"))</f>
        <v>Jun</v>
      </c>
      <c r="M3509" s="8" t="str">
        <f>IF(Sales_Pipeline[[#This Row],[Close_Date]]="","","Q"&amp;ROUNDUP(MONTH(Sales_Pipeline[[#This Row],[Close_Date]])/3,0))</f>
        <v>Q2</v>
      </c>
      <c r="N3509" s="2" cm="1">
        <f t="array" ref="N3509">IFERROR(_xlfn.IFS(Sales_Pipeline[[#This Row],[Deal_Stage]]="Won",_xlfn.XLOOKUP(Sales_Pipeline[[#This Row],[Product]],Products!$A$2:$A$8,Products!$C$2:$C$8),Sales_Pipeline[[#This Row],[Deal_Stage]]="Lost",_xlfn.XLOOKUP(Sales_Pipeline[[#This Row],[Product]],Products!$A$2:$A$8,Products!$C$2:$C$8)),"")</f>
        <v>3393</v>
      </c>
      <c r="O3509" s="2">
        <v>3313</v>
      </c>
    </row>
    <row r="3510" spans="1:15" x14ac:dyDescent="0.3">
      <c r="A3510" t="s">
        <v>3656</v>
      </c>
      <c r="B3510" t="s">
        <v>38</v>
      </c>
      <c r="C3510" t="str">
        <f>_xlfn.XLOOKUP(Sales_Pipeline[[#This Row],[Sales_Agent]],Sales_Teams[Sales_Agent],Sales_Teams[Manager])</f>
        <v>Celia Rouche</v>
      </c>
      <c r="D3510" t="str">
        <f>_xlfn.XLOOKUP(Sales_Pipeline[[#This Row],[Manager]],Sales_Teams[Manager],Sales_Teams[Regional_Office])</f>
        <v>West</v>
      </c>
      <c r="E3510" t="s">
        <v>76</v>
      </c>
      <c r="F3510" t="s">
        <v>145</v>
      </c>
      <c r="G3510" t="str">
        <f>IFERROR(_xlfn.XLOOKUP(Sales_Pipeline[[#This Row],[Account]],Accounts!$A$2:$A$86,Accounts!$F$2:$F$86),"")</f>
        <v>United States</v>
      </c>
      <c r="H3510" t="s">
        <v>57</v>
      </c>
      <c r="I3510" s="3">
        <v>42884</v>
      </c>
      <c r="J3510" s="3">
        <v>42897</v>
      </c>
      <c r="K3510" s="8" t="str">
        <f>IF(Sales_Pipeline[[#This Row],[Close_Date]]="","",TEXT(Sales_Pipeline[[#This Row],[Close_Date]],"ddd"))</f>
        <v>Sun</v>
      </c>
      <c r="L3510" s="8" t="str">
        <f>IF(Sales_Pipeline[[#This Row],[Close_Date]]="","",TEXT(Sales_Pipeline[[#This Row],[Close_Date]],"mmm"))</f>
        <v>Jun</v>
      </c>
      <c r="M3510" s="8" t="str">
        <f>IF(Sales_Pipeline[[#This Row],[Close_Date]]="","","Q"&amp;ROUNDUP(MONTH(Sales_Pipeline[[#This Row],[Close_Date]])/3,0))</f>
        <v>Q2</v>
      </c>
      <c r="N3510" s="2" cm="1">
        <f t="array" ref="N3510">IFERROR(_xlfn.IFS(Sales_Pipeline[[#This Row],[Deal_Stage]]="Won",_xlfn.XLOOKUP(Sales_Pipeline[[#This Row],[Product]],Products!$A$2:$A$8,Products!$C$2:$C$8),Sales_Pipeline[[#This Row],[Deal_Stage]]="Lost",_xlfn.XLOOKUP(Sales_Pipeline[[#This Row],[Product]],Products!$A$2:$A$8,Products!$C$2:$C$8)),"")</f>
        <v>3393</v>
      </c>
      <c r="O3510" s="2">
        <v>3850</v>
      </c>
    </row>
    <row r="3511" spans="1:15" x14ac:dyDescent="0.3">
      <c r="A3511" t="s">
        <v>3657</v>
      </c>
      <c r="B3511" t="s">
        <v>13</v>
      </c>
      <c r="C3511" t="str">
        <f>_xlfn.XLOOKUP(Sales_Pipeline[[#This Row],[Sales_Agent]],Sales_Teams[Sales_Agent],Sales_Teams[Manager])</f>
        <v>Melvin Marxen</v>
      </c>
      <c r="D3511" t="str">
        <f>_xlfn.XLOOKUP(Sales_Pipeline[[#This Row],[Manager]],Sales_Teams[Manager],Sales_Teams[Regional_Office])</f>
        <v>Central</v>
      </c>
      <c r="E3511" t="s">
        <v>55</v>
      </c>
      <c r="F3511" t="s">
        <v>247</v>
      </c>
      <c r="G3511" t="str">
        <f>IFERROR(_xlfn.XLOOKUP(Sales_Pipeline[[#This Row],[Account]],Accounts!$A$2:$A$86,Accounts!$F$2:$F$86),"")</f>
        <v>United States</v>
      </c>
      <c r="H3511" t="s">
        <v>57</v>
      </c>
      <c r="I3511" s="3">
        <v>42884</v>
      </c>
      <c r="J3511" s="3">
        <v>42953</v>
      </c>
      <c r="K3511" s="8" t="str">
        <f>IF(Sales_Pipeline[[#This Row],[Close_Date]]="","",TEXT(Sales_Pipeline[[#This Row],[Close_Date]],"ddd"))</f>
        <v>Sun</v>
      </c>
      <c r="L3511" s="8" t="str">
        <f>IF(Sales_Pipeline[[#This Row],[Close_Date]]="","",TEXT(Sales_Pipeline[[#This Row],[Close_Date]],"mmm"))</f>
        <v>Aug</v>
      </c>
      <c r="M3511" s="8" t="str">
        <f>IF(Sales_Pipeline[[#This Row],[Close_Date]]="","","Q"&amp;ROUNDUP(MONTH(Sales_Pipeline[[#This Row],[Close_Date]])/3,0))</f>
        <v>Q3</v>
      </c>
      <c r="N3511" s="2" cm="1">
        <f t="array" ref="N3511">IFERROR(_xlfn.IFS(Sales_Pipeline[[#This Row],[Deal_Stage]]="Won",_xlfn.XLOOKUP(Sales_Pipeline[[#This Row],[Product]],Products!$A$2:$A$8,Products!$C$2:$C$8),Sales_Pipeline[[#This Row],[Deal_Stage]]="Lost",_xlfn.XLOOKUP(Sales_Pipeline[[#This Row],[Product]],Products!$A$2:$A$8,Products!$C$2:$C$8)),"")</f>
        <v>1096</v>
      </c>
      <c r="O3511" s="2">
        <v>917</v>
      </c>
    </row>
    <row r="3512" spans="1:15" x14ac:dyDescent="0.3">
      <c r="A3512" t="s">
        <v>3658</v>
      </c>
      <c r="B3512" t="s">
        <v>13</v>
      </c>
      <c r="C3512" t="str">
        <f>_xlfn.XLOOKUP(Sales_Pipeline[[#This Row],[Sales_Agent]],Sales_Teams[Sales_Agent],Sales_Teams[Manager])</f>
        <v>Melvin Marxen</v>
      </c>
      <c r="D3512" t="str">
        <f>_xlfn.XLOOKUP(Sales_Pipeline[[#This Row],[Manager]],Sales_Teams[Manager],Sales_Teams[Regional_Office])</f>
        <v>Central</v>
      </c>
      <c r="E3512" t="s">
        <v>61</v>
      </c>
      <c r="F3512" t="s">
        <v>507</v>
      </c>
      <c r="G3512" t="str">
        <f>IFERROR(_xlfn.XLOOKUP(Sales_Pipeline[[#This Row],[Account]],Accounts!$A$2:$A$86,Accounts!$F$2:$F$86),"")</f>
        <v>Belgium</v>
      </c>
      <c r="H3512" t="s">
        <v>57</v>
      </c>
      <c r="I3512" s="3">
        <v>42884</v>
      </c>
      <c r="J3512" s="3">
        <v>42955</v>
      </c>
      <c r="K3512" s="8" t="str">
        <f>IF(Sales_Pipeline[[#This Row],[Close_Date]]="","",TEXT(Sales_Pipeline[[#This Row],[Close_Date]],"ddd"))</f>
        <v>Tue</v>
      </c>
      <c r="L3512" s="8" t="str">
        <f>IF(Sales_Pipeline[[#This Row],[Close_Date]]="","",TEXT(Sales_Pipeline[[#This Row],[Close_Date]],"mmm"))</f>
        <v>Aug</v>
      </c>
      <c r="M3512" s="8" t="str">
        <f>IF(Sales_Pipeline[[#This Row],[Close_Date]]="","","Q"&amp;ROUNDUP(MONTH(Sales_Pipeline[[#This Row],[Close_Date]])/3,0))</f>
        <v>Q3</v>
      </c>
      <c r="N3512" s="2" cm="1">
        <f t="array" ref="N3512">IFERROR(_xlfn.IFS(Sales_Pipeline[[#This Row],[Deal_Stage]]="Won",_xlfn.XLOOKUP(Sales_Pipeline[[#This Row],[Product]],Products!$A$2:$A$8,Products!$C$2:$C$8),Sales_Pipeline[[#This Row],[Deal_Stage]]="Lost",_xlfn.XLOOKUP(Sales_Pipeline[[#This Row],[Product]],Products!$A$2:$A$8,Products!$C$2:$C$8)),"")</f>
        <v>55</v>
      </c>
      <c r="O3512" s="2">
        <v>56</v>
      </c>
    </row>
    <row r="3513" spans="1:15" x14ac:dyDescent="0.3">
      <c r="A3513" t="s">
        <v>3659</v>
      </c>
      <c r="B3513" t="s">
        <v>40</v>
      </c>
      <c r="C3513" t="str">
        <f>_xlfn.XLOOKUP(Sales_Pipeline[[#This Row],[Sales_Agent]],Sales_Teams[Sales_Agent],Sales_Teams[Manager])</f>
        <v>Summer Sewald</v>
      </c>
      <c r="D3513" t="str">
        <f>_xlfn.XLOOKUP(Sales_Pipeline[[#This Row],[Manager]],Sales_Teams[Manager],Sales_Teams[Regional_Office])</f>
        <v>West</v>
      </c>
      <c r="E3513" t="s">
        <v>63</v>
      </c>
      <c r="G3513" t="str">
        <f>IFERROR(_xlfn.XLOOKUP(Sales_Pipeline[[#This Row],[Account]],Accounts!$A$2:$A$86,Accounts!$F$2:$F$86),"")</f>
        <v/>
      </c>
      <c r="H3513" t="s">
        <v>77</v>
      </c>
      <c r="I3513" s="3">
        <v>42884</v>
      </c>
      <c r="K3513" s="8" t="str">
        <f>IF(Sales_Pipeline[[#This Row],[Close_Date]]="","",TEXT(Sales_Pipeline[[#This Row],[Close_Date]],"ddd"))</f>
        <v/>
      </c>
      <c r="L3513" s="8" t="str">
        <f>IF(Sales_Pipeline[[#This Row],[Close_Date]]="","",TEXT(Sales_Pipeline[[#This Row],[Close_Date]],"mmm"))</f>
        <v/>
      </c>
      <c r="M3513" s="8" t="str">
        <f>IF(Sales_Pipeline[[#This Row],[Close_Date]]="","","Q"&amp;ROUNDUP(MONTH(Sales_Pipeline[[#This Row],[Close_Date]])/3,0))</f>
        <v/>
      </c>
      <c r="N3513" s="2" t="str" cm="1">
        <f t="array" ref="N3513">IFERROR(_xlfn.IFS(Sales_Pipeline[[#This Row],[Deal_Stage]]="Won",_xlfn.XLOOKUP(Sales_Pipeline[[#This Row],[Product]],Products!$A$2:$A$8,Products!$C$2:$C$8),Sales_Pipeline[[#This Row],[Deal_Stage]]="Lost",_xlfn.XLOOKUP(Sales_Pipeline[[#This Row],[Product]],Products!$A$2:$A$8,Products!$C$2:$C$8)),"")</f>
        <v/>
      </c>
      <c r="O3513" s="2">
        <v>0</v>
      </c>
    </row>
    <row r="3514" spans="1:15" x14ac:dyDescent="0.3">
      <c r="A3514" t="s">
        <v>3660</v>
      </c>
      <c r="B3514" t="s">
        <v>40</v>
      </c>
      <c r="C3514" t="str">
        <f>_xlfn.XLOOKUP(Sales_Pipeline[[#This Row],[Sales_Agent]],Sales_Teams[Sales_Agent],Sales_Teams[Manager])</f>
        <v>Summer Sewald</v>
      </c>
      <c r="D3514" t="str">
        <f>_xlfn.XLOOKUP(Sales_Pipeline[[#This Row],[Manager]],Sales_Teams[Manager],Sales_Teams[Regional_Office])</f>
        <v>West</v>
      </c>
      <c r="E3514" t="s">
        <v>76</v>
      </c>
      <c r="F3514" t="s">
        <v>201</v>
      </c>
      <c r="G3514" t="str">
        <f>IFERROR(_xlfn.XLOOKUP(Sales_Pipeline[[#This Row],[Account]],Accounts!$A$2:$A$86,Accounts!$F$2:$F$86),"")</f>
        <v>United States</v>
      </c>
      <c r="H3514" t="s">
        <v>82</v>
      </c>
      <c r="I3514" s="3">
        <v>42884</v>
      </c>
      <c r="J3514" s="3">
        <v>42965</v>
      </c>
      <c r="K3514" s="8" t="str">
        <f>IF(Sales_Pipeline[[#This Row],[Close_Date]]="","",TEXT(Sales_Pipeline[[#This Row],[Close_Date]],"ddd"))</f>
        <v>Fri</v>
      </c>
      <c r="L3514" s="8" t="str">
        <f>IF(Sales_Pipeline[[#This Row],[Close_Date]]="","",TEXT(Sales_Pipeline[[#This Row],[Close_Date]],"mmm"))</f>
        <v>Aug</v>
      </c>
      <c r="M3514" s="8" t="str">
        <f>IF(Sales_Pipeline[[#This Row],[Close_Date]]="","","Q"&amp;ROUNDUP(MONTH(Sales_Pipeline[[#This Row],[Close_Date]])/3,0))</f>
        <v>Q3</v>
      </c>
      <c r="N3514" s="2" cm="1">
        <f t="array" ref="N3514">IFERROR(_xlfn.IFS(Sales_Pipeline[[#This Row],[Deal_Stage]]="Won",_xlfn.XLOOKUP(Sales_Pipeline[[#This Row],[Product]],Products!$A$2:$A$8,Products!$C$2:$C$8),Sales_Pipeline[[#This Row],[Deal_Stage]]="Lost",_xlfn.XLOOKUP(Sales_Pipeline[[#This Row],[Product]],Products!$A$2:$A$8,Products!$C$2:$C$8)),"")</f>
        <v>3393</v>
      </c>
      <c r="O3514" s="2">
        <v>0</v>
      </c>
    </row>
    <row r="3515" spans="1:15" x14ac:dyDescent="0.3">
      <c r="A3515" t="s">
        <v>3661</v>
      </c>
      <c r="B3515" t="s">
        <v>40</v>
      </c>
      <c r="C3515" t="str">
        <f>_xlfn.XLOOKUP(Sales_Pipeline[[#This Row],[Sales_Agent]],Sales_Teams[Sales_Agent],Sales_Teams[Manager])</f>
        <v>Summer Sewald</v>
      </c>
      <c r="D3515" t="str">
        <f>_xlfn.XLOOKUP(Sales_Pipeline[[#This Row],[Manager]],Sales_Teams[Manager],Sales_Teams[Regional_Office])</f>
        <v>West</v>
      </c>
      <c r="E3515" t="s">
        <v>8953</v>
      </c>
      <c r="F3515" t="s">
        <v>570</v>
      </c>
      <c r="G3515" t="str">
        <f>IFERROR(_xlfn.XLOOKUP(Sales_Pipeline[[#This Row],[Account]],Accounts!$A$2:$A$86,Accounts!$F$2:$F$86),"")</f>
        <v>Germany</v>
      </c>
      <c r="H3515" t="s">
        <v>57</v>
      </c>
      <c r="I3515" s="3">
        <v>42884</v>
      </c>
      <c r="J3515" s="3">
        <v>42954</v>
      </c>
      <c r="K3515" s="8" t="str">
        <f>IF(Sales_Pipeline[[#This Row],[Close_Date]]="","",TEXT(Sales_Pipeline[[#This Row],[Close_Date]],"ddd"))</f>
        <v>Mon</v>
      </c>
      <c r="L3515" s="8" t="str">
        <f>IF(Sales_Pipeline[[#This Row],[Close_Date]]="","",TEXT(Sales_Pipeline[[#This Row],[Close_Date]],"mmm"))</f>
        <v>Aug</v>
      </c>
      <c r="M3515" s="8" t="str">
        <f>IF(Sales_Pipeline[[#This Row],[Close_Date]]="","","Q"&amp;ROUNDUP(MONTH(Sales_Pipeline[[#This Row],[Close_Date]])/3,0))</f>
        <v>Q3</v>
      </c>
      <c r="N3515" s="2" cm="1">
        <f t="array" ref="N3515">IFERROR(_xlfn.IFS(Sales_Pipeline[[#This Row],[Deal_Stage]]="Won",_xlfn.XLOOKUP(Sales_Pipeline[[#This Row],[Product]],Products!$A$2:$A$8,Products!$C$2:$C$8),Sales_Pipeline[[#This Row],[Deal_Stage]]="Lost",_xlfn.XLOOKUP(Sales_Pipeline[[#This Row],[Product]],Products!$A$2:$A$8,Products!$C$2:$C$8)),"")</f>
        <v>4821</v>
      </c>
      <c r="O3515" s="2">
        <v>5194</v>
      </c>
    </row>
    <row r="3516" spans="1:15" x14ac:dyDescent="0.3">
      <c r="A3516" t="s">
        <v>3662</v>
      </c>
      <c r="B3516" t="s">
        <v>10</v>
      </c>
      <c r="C3516" t="str">
        <f>_xlfn.XLOOKUP(Sales_Pipeline[[#This Row],[Sales_Agent]],Sales_Teams[Sales_Agent],Sales_Teams[Manager])</f>
        <v>Melvin Marxen</v>
      </c>
      <c r="D3516" t="str">
        <f>_xlfn.XLOOKUP(Sales_Pipeline[[#This Row],[Manager]],Sales_Teams[Manager],Sales_Teams[Regional_Office])</f>
        <v>Central</v>
      </c>
      <c r="E3516" t="s">
        <v>55</v>
      </c>
      <c r="F3516" t="s">
        <v>79</v>
      </c>
      <c r="G3516" t="str">
        <f>IFERROR(_xlfn.XLOOKUP(Sales_Pipeline[[#This Row],[Account]],Accounts!$A$2:$A$86,Accounts!$F$2:$F$86),"")</f>
        <v>Philipines</v>
      </c>
      <c r="H3516" t="s">
        <v>82</v>
      </c>
      <c r="I3516" s="3">
        <v>42884</v>
      </c>
      <c r="J3516" s="3">
        <v>42976</v>
      </c>
      <c r="K3516" s="8" t="str">
        <f>IF(Sales_Pipeline[[#This Row],[Close_Date]]="","",TEXT(Sales_Pipeline[[#This Row],[Close_Date]],"ddd"))</f>
        <v>Tue</v>
      </c>
      <c r="L3516" s="8" t="str">
        <f>IF(Sales_Pipeline[[#This Row],[Close_Date]]="","",TEXT(Sales_Pipeline[[#This Row],[Close_Date]],"mmm"))</f>
        <v>Aug</v>
      </c>
      <c r="M3516" s="8" t="str">
        <f>IF(Sales_Pipeline[[#This Row],[Close_Date]]="","","Q"&amp;ROUNDUP(MONTH(Sales_Pipeline[[#This Row],[Close_Date]])/3,0))</f>
        <v>Q3</v>
      </c>
      <c r="N3516" s="2" cm="1">
        <f t="array" ref="N3516">IFERROR(_xlfn.IFS(Sales_Pipeline[[#This Row],[Deal_Stage]]="Won",_xlfn.XLOOKUP(Sales_Pipeline[[#This Row],[Product]],Products!$A$2:$A$8,Products!$C$2:$C$8),Sales_Pipeline[[#This Row],[Deal_Stage]]="Lost",_xlfn.XLOOKUP(Sales_Pipeline[[#This Row],[Product]],Products!$A$2:$A$8,Products!$C$2:$C$8)),"")</f>
        <v>1096</v>
      </c>
      <c r="O3516" s="2">
        <v>0</v>
      </c>
    </row>
    <row r="3517" spans="1:15" x14ac:dyDescent="0.3">
      <c r="A3517" t="s">
        <v>3663</v>
      </c>
      <c r="B3517" t="s">
        <v>43</v>
      </c>
      <c r="C3517" t="str">
        <f>_xlfn.XLOOKUP(Sales_Pipeline[[#This Row],[Sales_Agent]],Sales_Teams[Sales_Agent],Sales_Teams[Manager])</f>
        <v>Summer Sewald</v>
      </c>
      <c r="D3517" t="str">
        <f>_xlfn.XLOOKUP(Sales_Pipeline[[#This Row],[Manager]],Sales_Teams[Manager],Sales_Teams[Regional_Office])</f>
        <v>West</v>
      </c>
      <c r="E3517" t="s">
        <v>55</v>
      </c>
      <c r="F3517" t="s">
        <v>214</v>
      </c>
      <c r="G3517" t="str">
        <f>IFERROR(_xlfn.XLOOKUP(Sales_Pipeline[[#This Row],[Account]],Accounts!$A$2:$A$86,Accounts!$F$2:$F$86),"")</f>
        <v>United States</v>
      </c>
      <c r="H3517" t="s">
        <v>77</v>
      </c>
      <c r="I3517" s="3">
        <v>42884</v>
      </c>
      <c r="K3517" s="8" t="str">
        <f>IF(Sales_Pipeline[[#This Row],[Close_Date]]="","",TEXT(Sales_Pipeline[[#This Row],[Close_Date]],"ddd"))</f>
        <v/>
      </c>
      <c r="L3517" s="8" t="str">
        <f>IF(Sales_Pipeline[[#This Row],[Close_Date]]="","",TEXT(Sales_Pipeline[[#This Row],[Close_Date]],"mmm"))</f>
        <v/>
      </c>
      <c r="M3517" s="8" t="str">
        <f>IF(Sales_Pipeline[[#This Row],[Close_Date]]="","","Q"&amp;ROUNDUP(MONTH(Sales_Pipeline[[#This Row],[Close_Date]])/3,0))</f>
        <v/>
      </c>
      <c r="N3517" s="2" t="str" cm="1">
        <f t="array" ref="N3517">IFERROR(_xlfn.IFS(Sales_Pipeline[[#This Row],[Deal_Stage]]="Won",_xlfn.XLOOKUP(Sales_Pipeline[[#This Row],[Product]],Products!$A$2:$A$8,Products!$C$2:$C$8),Sales_Pipeline[[#This Row],[Deal_Stage]]="Lost",_xlfn.XLOOKUP(Sales_Pipeline[[#This Row],[Product]],Products!$A$2:$A$8,Products!$C$2:$C$8)),"")</f>
        <v/>
      </c>
      <c r="O3517" s="2">
        <v>0</v>
      </c>
    </row>
    <row r="3518" spans="1:15" x14ac:dyDescent="0.3">
      <c r="A3518" t="s">
        <v>3664</v>
      </c>
      <c r="B3518" t="s">
        <v>42</v>
      </c>
      <c r="C3518" t="str">
        <f>_xlfn.XLOOKUP(Sales_Pipeline[[#This Row],[Sales_Agent]],Sales_Teams[Sales_Agent],Sales_Teams[Manager])</f>
        <v>Summer Sewald</v>
      </c>
      <c r="D3518" t="str">
        <f>_xlfn.XLOOKUP(Sales_Pipeline[[#This Row],[Manager]],Sales_Teams[Manager],Sales_Teams[Regional_Office])</f>
        <v>West</v>
      </c>
      <c r="E3518" t="s">
        <v>8953</v>
      </c>
      <c r="G3518" t="str">
        <f>IFERROR(_xlfn.XLOOKUP(Sales_Pipeline[[#This Row],[Account]],Accounts!$A$2:$A$86,Accounts!$F$2:$F$86),"")</f>
        <v/>
      </c>
      <c r="H3518" t="s">
        <v>77</v>
      </c>
      <c r="I3518" s="3">
        <v>42884</v>
      </c>
      <c r="K3518" s="8" t="str">
        <f>IF(Sales_Pipeline[[#This Row],[Close_Date]]="","",TEXT(Sales_Pipeline[[#This Row],[Close_Date]],"ddd"))</f>
        <v/>
      </c>
      <c r="L3518" s="8" t="str">
        <f>IF(Sales_Pipeline[[#This Row],[Close_Date]]="","",TEXT(Sales_Pipeline[[#This Row],[Close_Date]],"mmm"))</f>
        <v/>
      </c>
      <c r="M3518" s="8" t="str">
        <f>IF(Sales_Pipeline[[#This Row],[Close_Date]]="","","Q"&amp;ROUNDUP(MONTH(Sales_Pipeline[[#This Row],[Close_Date]])/3,0))</f>
        <v/>
      </c>
      <c r="N3518" s="2" t="str" cm="1">
        <f t="array" ref="N3518">IFERROR(_xlfn.IFS(Sales_Pipeline[[#This Row],[Deal_Stage]]="Won",_xlfn.XLOOKUP(Sales_Pipeline[[#This Row],[Product]],Products!$A$2:$A$8,Products!$C$2:$C$8),Sales_Pipeline[[#This Row],[Deal_Stage]]="Lost",_xlfn.XLOOKUP(Sales_Pipeline[[#This Row],[Product]],Products!$A$2:$A$8,Products!$C$2:$C$8)),"")</f>
        <v/>
      </c>
      <c r="O3518" s="2">
        <v>0</v>
      </c>
    </row>
    <row r="3519" spans="1:15" x14ac:dyDescent="0.3">
      <c r="A3519" t="s">
        <v>3665</v>
      </c>
      <c r="B3519" t="s">
        <v>42</v>
      </c>
      <c r="C3519" t="str">
        <f>_xlfn.XLOOKUP(Sales_Pipeline[[#This Row],[Sales_Agent]],Sales_Teams[Sales_Agent],Sales_Teams[Manager])</f>
        <v>Summer Sewald</v>
      </c>
      <c r="D3519" t="str">
        <f>_xlfn.XLOOKUP(Sales_Pipeline[[#This Row],[Manager]],Sales_Teams[Manager],Sales_Teams[Regional_Office])</f>
        <v>West</v>
      </c>
      <c r="E3519" t="s">
        <v>55</v>
      </c>
      <c r="F3519" t="s">
        <v>143</v>
      </c>
      <c r="G3519" t="str">
        <f>IFERROR(_xlfn.XLOOKUP(Sales_Pipeline[[#This Row],[Account]],Accounts!$A$2:$A$86,Accounts!$F$2:$F$86),"")</f>
        <v>United States</v>
      </c>
      <c r="H3519" t="s">
        <v>57</v>
      </c>
      <c r="I3519" s="3">
        <v>42884</v>
      </c>
      <c r="J3519" s="3">
        <v>42964</v>
      </c>
      <c r="K3519" s="8" t="str">
        <f>IF(Sales_Pipeline[[#This Row],[Close_Date]]="","",TEXT(Sales_Pipeline[[#This Row],[Close_Date]],"ddd"))</f>
        <v>Thu</v>
      </c>
      <c r="L3519" s="8" t="str">
        <f>IF(Sales_Pipeline[[#This Row],[Close_Date]]="","",TEXT(Sales_Pipeline[[#This Row],[Close_Date]],"mmm"))</f>
        <v>Aug</v>
      </c>
      <c r="M3519" s="8" t="str">
        <f>IF(Sales_Pipeline[[#This Row],[Close_Date]]="","","Q"&amp;ROUNDUP(MONTH(Sales_Pipeline[[#This Row],[Close_Date]])/3,0))</f>
        <v>Q3</v>
      </c>
      <c r="N3519" s="2" cm="1">
        <f t="array" ref="N3519">IFERROR(_xlfn.IFS(Sales_Pipeline[[#This Row],[Deal_Stage]]="Won",_xlfn.XLOOKUP(Sales_Pipeline[[#This Row],[Product]],Products!$A$2:$A$8,Products!$C$2:$C$8),Sales_Pipeline[[#This Row],[Deal_Stage]]="Lost",_xlfn.XLOOKUP(Sales_Pipeline[[#This Row],[Product]],Products!$A$2:$A$8,Products!$C$2:$C$8)),"")</f>
        <v>1096</v>
      </c>
      <c r="O3519" s="2">
        <v>1002</v>
      </c>
    </row>
    <row r="3520" spans="1:15" x14ac:dyDescent="0.3">
      <c r="A3520" t="s">
        <v>3666</v>
      </c>
      <c r="B3520" t="s">
        <v>42</v>
      </c>
      <c r="C3520" t="str">
        <f>_xlfn.XLOOKUP(Sales_Pipeline[[#This Row],[Sales_Agent]],Sales_Teams[Sales_Agent],Sales_Teams[Manager])</f>
        <v>Summer Sewald</v>
      </c>
      <c r="D3520" t="str">
        <f>_xlfn.XLOOKUP(Sales_Pipeline[[#This Row],[Manager]],Sales_Teams[Manager],Sales_Teams[Regional_Office])</f>
        <v>West</v>
      </c>
      <c r="E3520" t="s">
        <v>84</v>
      </c>
      <c r="F3520" t="s">
        <v>330</v>
      </c>
      <c r="G3520" t="str">
        <f>IFERROR(_xlfn.XLOOKUP(Sales_Pipeline[[#This Row],[Account]],Accounts!$A$2:$A$86,Accounts!$F$2:$F$86),"")</f>
        <v>Korea</v>
      </c>
      <c r="H3520" t="s">
        <v>57</v>
      </c>
      <c r="I3520" s="3">
        <v>42884</v>
      </c>
      <c r="J3520" s="3">
        <v>42964</v>
      </c>
      <c r="K3520" s="8" t="str">
        <f>IF(Sales_Pipeline[[#This Row],[Close_Date]]="","",TEXT(Sales_Pipeline[[#This Row],[Close_Date]],"ddd"))</f>
        <v>Thu</v>
      </c>
      <c r="L3520" s="8" t="str">
        <f>IF(Sales_Pipeline[[#This Row],[Close_Date]]="","",TEXT(Sales_Pipeline[[#This Row],[Close_Date]],"mmm"))</f>
        <v>Aug</v>
      </c>
      <c r="M3520" s="8" t="str">
        <f>IF(Sales_Pipeline[[#This Row],[Close_Date]]="","","Q"&amp;ROUNDUP(MONTH(Sales_Pipeline[[#This Row],[Close_Date]])/3,0))</f>
        <v>Q3</v>
      </c>
      <c r="N3520" s="2" cm="1">
        <f t="array" ref="N3520">IFERROR(_xlfn.IFS(Sales_Pipeline[[#This Row],[Deal_Stage]]="Won",_xlfn.XLOOKUP(Sales_Pipeline[[#This Row],[Product]],Products!$A$2:$A$8,Products!$C$2:$C$8),Sales_Pipeline[[#This Row],[Deal_Stage]]="Lost",_xlfn.XLOOKUP(Sales_Pipeline[[#This Row],[Product]],Products!$A$2:$A$8,Products!$C$2:$C$8)),"")</f>
        <v>5482</v>
      </c>
      <c r="O3520" s="2">
        <v>6042</v>
      </c>
    </row>
    <row r="3521" spans="1:15" x14ac:dyDescent="0.3">
      <c r="A3521" t="s">
        <v>3667</v>
      </c>
      <c r="B3521" t="s">
        <v>37</v>
      </c>
      <c r="C3521" t="str">
        <f>_xlfn.XLOOKUP(Sales_Pipeline[[#This Row],[Sales_Agent]],Sales_Teams[Sales_Agent],Sales_Teams[Manager])</f>
        <v>Celia Rouche</v>
      </c>
      <c r="D3521" t="str">
        <f>_xlfn.XLOOKUP(Sales_Pipeline[[#This Row],[Manager]],Sales_Teams[Manager],Sales_Teams[Regional_Office])</f>
        <v>West</v>
      </c>
      <c r="E3521" t="s">
        <v>84</v>
      </c>
      <c r="F3521" t="s">
        <v>87</v>
      </c>
      <c r="G3521" t="str">
        <f>IFERROR(_xlfn.XLOOKUP(Sales_Pipeline[[#This Row],[Account]],Accounts!$A$2:$A$86,Accounts!$F$2:$F$86),"")</f>
        <v>United States</v>
      </c>
      <c r="H3521" t="s">
        <v>57</v>
      </c>
      <c r="I3521" s="3">
        <v>42884</v>
      </c>
      <c r="J3521" s="3">
        <v>42901</v>
      </c>
      <c r="K3521" s="8" t="str">
        <f>IF(Sales_Pipeline[[#This Row],[Close_Date]]="","",TEXT(Sales_Pipeline[[#This Row],[Close_Date]],"ddd"))</f>
        <v>Thu</v>
      </c>
      <c r="L3521" s="8" t="str">
        <f>IF(Sales_Pipeline[[#This Row],[Close_Date]]="","",TEXT(Sales_Pipeline[[#This Row],[Close_Date]],"mmm"))</f>
        <v>Jun</v>
      </c>
      <c r="M3521" s="8" t="str">
        <f>IF(Sales_Pipeline[[#This Row],[Close_Date]]="","","Q"&amp;ROUNDUP(MONTH(Sales_Pipeline[[#This Row],[Close_Date]])/3,0))</f>
        <v>Q2</v>
      </c>
      <c r="N3521" s="2" cm="1">
        <f t="array" ref="N3521">IFERROR(_xlfn.IFS(Sales_Pipeline[[#This Row],[Deal_Stage]]="Won",_xlfn.XLOOKUP(Sales_Pipeline[[#This Row],[Product]],Products!$A$2:$A$8,Products!$C$2:$C$8),Sales_Pipeline[[#This Row],[Deal_Stage]]="Lost",_xlfn.XLOOKUP(Sales_Pipeline[[#This Row],[Product]],Products!$A$2:$A$8,Products!$C$2:$C$8)),"")</f>
        <v>5482</v>
      </c>
      <c r="O3521" s="2">
        <v>4423</v>
      </c>
    </row>
    <row r="3522" spans="1:15" x14ac:dyDescent="0.3">
      <c r="A3522" t="s">
        <v>3668</v>
      </c>
      <c r="B3522" t="s">
        <v>37</v>
      </c>
      <c r="C3522" t="str">
        <f>_xlfn.XLOOKUP(Sales_Pipeline[[#This Row],[Sales_Agent]],Sales_Teams[Sales_Agent],Sales_Teams[Manager])</f>
        <v>Celia Rouche</v>
      </c>
      <c r="D3522" t="str">
        <f>_xlfn.XLOOKUP(Sales_Pipeline[[#This Row],[Manager]],Sales_Teams[Manager],Sales_Teams[Regional_Office])</f>
        <v>West</v>
      </c>
      <c r="E3522" t="s">
        <v>61</v>
      </c>
      <c r="F3522" t="s">
        <v>413</v>
      </c>
      <c r="G3522" t="str">
        <f>IFERROR(_xlfn.XLOOKUP(Sales_Pipeline[[#This Row],[Account]],Accounts!$A$2:$A$86,Accounts!$F$2:$F$86),"")</f>
        <v>United States</v>
      </c>
      <c r="H3522" t="s">
        <v>57</v>
      </c>
      <c r="I3522" s="3">
        <v>42884</v>
      </c>
      <c r="J3522" s="3">
        <v>42965</v>
      </c>
      <c r="K3522" s="8" t="str">
        <f>IF(Sales_Pipeline[[#This Row],[Close_Date]]="","",TEXT(Sales_Pipeline[[#This Row],[Close_Date]],"ddd"))</f>
        <v>Fri</v>
      </c>
      <c r="L3522" s="8" t="str">
        <f>IF(Sales_Pipeline[[#This Row],[Close_Date]]="","",TEXT(Sales_Pipeline[[#This Row],[Close_Date]],"mmm"))</f>
        <v>Aug</v>
      </c>
      <c r="M3522" s="8" t="str">
        <f>IF(Sales_Pipeline[[#This Row],[Close_Date]]="","","Q"&amp;ROUNDUP(MONTH(Sales_Pipeline[[#This Row],[Close_Date]])/3,0))</f>
        <v>Q3</v>
      </c>
      <c r="N3522" s="2" cm="1">
        <f t="array" ref="N3522">IFERROR(_xlfn.IFS(Sales_Pipeline[[#This Row],[Deal_Stage]]="Won",_xlfn.XLOOKUP(Sales_Pipeline[[#This Row],[Product]],Products!$A$2:$A$8,Products!$C$2:$C$8),Sales_Pipeline[[#This Row],[Deal_Stage]]="Lost",_xlfn.XLOOKUP(Sales_Pipeline[[#This Row],[Product]],Products!$A$2:$A$8,Products!$C$2:$C$8)),"")</f>
        <v>55</v>
      </c>
      <c r="O3522" s="2">
        <v>45</v>
      </c>
    </row>
    <row r="3523" spans="1:15" x14ac:dyDescent="0.3">
      <c r="A3523" t="s">
        <v>3669</v>
      </c>
      <c r="B3523" t="s">
        <v>35</v>
      </c>
      <c r="C3523" t="str">
        <f>_xlfn.XLOOKUP(Sales_Pipeline[[#This Row],[Sales_Agent]],Sales_Teams[Sales_Agent],Sales_Teams[Manager])</f>
        <v>Celia Rouche</v>
      </c>
      <c r="D3523" t="str">
        <f>_xlfn.XLOOKUP(Sales_Pipeline[[#This Row],[Manager]],Sales_Teams[Manager],Sales_Teams[Regional_Office])</f>
        <v>West</v>
      </c>
      <c r="E3523" t="s">
        <v>63</v>
      </c>
      <c r="G3523" t="str">
        <f>IFERROR(_xlfn.XLOOKUP(Sales_Pipeline[[#This Row],[Account]],Accounts!$A$2:$A$86,Accounts!$F$2:$F$86),"")</f>
        <v/>
      </c>
      <c r="H3523" t="s">
        <v>77</v>
      </c>
      <c r="I3523" s="3">
        <v>42884</v>
      </c>
      <c r="K3523" s="8" t="str">
        <f>IF(Sales_Pipeline[[#This Row],[Close_Date]]="","",TEXT(Sales_Pipeline[[#This Row],[Close_Date]],"ddd"))</f>
        <v/>
      </c>
      <c r="L3523" s="8" t="str">
        <f>IF(Sales_Pipeline[[#This Row],[Close_Date]]="","",TEXT(Sales_Pipeline[[#This Row],[Close_Date]],"mmm"))</f>
        <v/>
      </c>
      <c r="M3523" s="8" t="str">
        <f>IF(Sales_Pipeline[[#This Row],[Close_Date]]="","","Q"&amp;ROUNDUP(MONTH(Sales_Pipeline[[#This Row],[Close_Date]])/3,0))</f>
        <v/>
      </c>
      <c r="N3523" s="2" t="str" cm="1">
        <f t="array" ref="N3523">IFERROR(_xlfn.IFS(Sales_Pipeline[[#This Row],[Deal_Stage]]="Won",_xlfn.XLOOKUP(Sales_Pipeline[[#This Row],[Product]],Products!$A$2:$A$8,Products!$C$2:$C$8),Sales_Pipeline[[#This Row],[Deal_Stage]]="Lost",_xlfn.XLOOKUP(Sales_Pipeline[[#This Row],[Product]],Products!$A$2:$A$8,Products!$C$2:$C$8)),"")</f>
        <v/>
      </c>
      <c r="O3523" s="2">
        <v>0</v>
      </c>
    </row>
    <row r="3524" spans="1:15" x14ac:dyDescent="0.3">
      <c r="A3524" t="s">
        <v>3670</v>
      </c>
      <c r="B3524" t="s">
        <v>35</v>
      </c>
      <c r="C3524" t="str">
        <f>_xlfn.XLOOKUP(Sales_Pipeline[[#This Row],[Sales_Agent]],Sales_Teams[Sales_Agent],Sales_Teams[Manager])</f>
        <v>Celia Rouche</v>
      </c>
      <c r="D3524" t="str">
        <f>_xlfn.XLOOKUP(Sales_Pipeline[[#This Row],[Manager]],Sales_Teams[Manager],Sales_Teams[Regional_Office])</f>
        <v>West</v>
      </c>
      <c r="E3524" t="s">
        <v>163</v>
      </c>
      <c r="F3524" t="s">
        <v>173</v>
      </c>
      <c r="G3524" t="str">
        <f>IFERROR(_xlfn.XLOOKUP(Sales_Pipeline[[#This Row],[Account]],Accounts!$A$2:$A$86,Accounts!$F$2:$F$86),"")</f>
        <v>United States</v>
      </c>
      <c r="H3524" t="s">
        <v>57</v>
      </c>
      <c r="I3524" s="3">
        <v>42884</v>
      </c>
      <c r="J3524" s="3">
        <v>42976</v>
      </c>
      <c r="K3524" s="8" t="str">
        <f>IF(Sales_Pipeline[[#This Row],[Close_Date]]="","",TEXT(Sales_Pipeline[[#This Row],[Close_Date]],"ddd"))</f>
        <v>Tue</v>
      </c>
      <c r="L3524" s="8" t="str">
        <f>IF(Sales_Pipeline[[#This Row],[Close_Date]]="","",TEXT(Sales_Pipeline[[#This Row],[Close_Date]],"mmm"))</f>
        <v>Aug</v>
      </c>
      <c r="M3524" s="8" t="str">
        <f>IF(Sales_Pipeline[[#This Row],[Close_Date]]="","","Q"&amp;ROUNDUP(MONTH(Sales_Pipeline[[#This Row],[Close_Date]])/3,0))</f>
        <v>Q3</v>
      </c>
      <c r="N3524" s="2" cm="1">
        <f t="array" ref="N3524">IFERROR(_xlfn.IFS(Sales_Pipeline[[#This Row],[Deal_Stage]]="Won",_xlfn.XLOOKUP(Sales_Pipeline[[#This Row],[Product]],Products!$A$2:$A$8,Products!$C$2:$C$8),Sales_Pipeline[[#This Row],[Deal_Stage]]="Lost",_xlfn.XLOOKUP(Sales_Pipeline[[#This Row],[Product]],Products!$A$2:$A$8,Products!$C$2:$C$8)),"")</f>
        <v>26768</v>
      </c>
      <c r="O3524" s="2">
        <v>25791</v>
      </c>
    </row>
    <row r="3525" spans="1:15" x14ac:dyDescent="0.3">
      <c r="A3525" t="s">
        <v>3671</v>
      </c>
      <c r="B3525" t="s">
        <v>21</v>
      </c>
      <c r="C3525" t="str">
        <f>_xlfn.XLOOKUP(Sales_Pipeline[[#This Row],[Sales_Agent]],Sales_Teams[Sales_Agent],Sales_Teams[Manager])</f>
        <v>Cara Losch</v>
      </c>
      <c r="D3525" t="str">
        <f>_xlfn.XLOOKUP(Sales_Pipeline[[#This Row],[Manager]],Sales_Teams[Manager],Sales_Teams[Regional_Office])</f>
        <v>East</v>
      </c>
      <c r="E3525" t="s">
        <v>76</v>
      </c>
      <c r="F3525" t="s">
        <v>129</v>
      </c>
      <c r="G3525" t="str">
        <f>IFERROR(_xlfn.XLOOKUP(Sales_Pipeline[[#This Row],[Account]],Accounts!$A$2:$A$86,Accounts!$F$2:$F$86),"")</f>
        <v>Jordan</v>
      </c>
      <c r="H3525" t="s">
        <v>57</v>
      </c>
      <c r="I3525" s="3">
        <v>42884</v>
      </c>
      <c r="J3525" s="3">
        <v>42903</v>
      </c>
      <c r="K3525" s="8" t="str">
        <f>IF(Sales_Pipeline[[#This Row],[Close_Date]]="","",TEXT(Sales_Pipeline[[#This Row],[Close_Date]],"ddd"))</f>
        <v>Sat</v>
      </c>
      <c r="L3525" s="8" t="str">
        <f>IF(Sales_Pipeline[[#This Row],[Close_Date]]="","",TEXT(Sales_Pipeline[[#This Row],[Close_Date]],"mmm"))</f>
        <v>Jun</v>
      </c>
      <c r="M3525" s="8" t="str">
        <f>IF(Sales_Pipeline[[#This Row],[Close_Date]]="","","Q"&amp;ROUNDUP(MONTH(Sales_Pipeline[[#This Row],[Close_Date]])/3,0))</f>
        <v>Q2</v>
      </c>
      <c r="N3525" s="2" cm="1">
        <f t="array" ref="N3525">IFERROR(_xlfn.IFS(Sales_Pipeline[[#This Row],[Deal_Stage]]="Won",_xlfn.XLOOKUP(Sales_Pipeline[[#This Row],[Product]],Products!$A$2:$A$8,Products!$C$2:$C$8),Sales_Pipeline[[#This Row],[Deal_Stage]]="Lost",_xlfn.XLOOKUP(Sales_Pipeline[[#This Row],[Product]],Products!$A$2:$A$8,Products!$C$2:$C$8)),"")</f>
        <v>3393</v>
      </c>
      <c r="O3525" s="2">
        <v>2918</v>
      </c>
    </row>
    <row r="3526" spans="1:15" x14ac:dyDescent="0.3">
      <c r="A3526" t="s">
        <v>3672</v>
      </c>
      <c r="B3526" t="s">
        <v>7</v>
      </c>
      <c r="C3526" t="str">
        <f>_xlfn.XLOOKUP(Sales_Pipeline[[#This Row],[Sales_Agent]],Sales_Teams[Sales_Agent],Sales_Teams[Manager])</f>
        <v>Dustin Brinkmann</v>
      </c>
      <c r="D3526" t="str">
        <f>_xlfn.XLOOKUP(Sales_Pipeline[[#This Row],[Manager]],Sales_Teams[Manager],Sales_Teams[Regional_Office])</f>
        <v>Central</v>
      </c>
      <c r="E3526" t="s">
        <v>55</v>
      </c>
      <c r="F3526" t="s">
        <v>507</v>
      </c>
      <c r="G3526" t="str">
        <f>IFERROR(_xlfn.XLOOKUP(Sales_Pipeline[[#This Row],[Account]],Accounts!$A$2:$A$86,Accounts!$F$2:$F$86),"")</f>
        <v>Belgium</v>
      </c>
      <c r="H3526" t="s">
        <v>57</v>
      </c>
      <c r="I3526" s="3">
        <v>42884</v>
      </c>
      <c r="J3526" s="3">
        <v>42997</v>
      </c>
      <c r="K3526" s="8" t="str">
        <f>IF(Sales_Pipeline[[#This Row],[Close_Date]]="","",TEXT(Sales_Pipeline[[#This Row],[Close_Date]],"ddd"))</f>
        <v>Tue</v>
      </c>
      <c r="L3526" s="8" t="str">
        <f>IF(Sales_Pipeline[[#This Row],[Close_Date]]="","",TEXT(Sales_Pipeline[[#This Row],[Close_Date]],"mmm"))</f>
        <v>Sep</v>
      </c>
      <c r="M3526" s="8" t="str">
        <f>IF(Sales_Pipeline[[#This Row],[Close_Date]]="","","Q"&amp;ROUNDUP(MONTH(Sales_Pipeline[[#This Row],[Close_Date]])/3,0))</f>
        <v>Q3</v>
      </c>
      <c r="N3526" s="2" cm="1">
        <f t="array" ref="N3526">IFERROR(_xlfn.IFS(Sales_Pipeline[[#This Row],[Deal_Stage]]="Won",_xlfn.XLOOKUP(Sales_Pipeline[[#This Row],[Product]],Products!$A$2:$A$8,Products!$C$2:$C$8),Sales_Pipeline[[#This Row],[Deal_Stage]]="Lost",_xlfn.XLOOKUP(Sales_Pipeline[[#This Row],[Product]],Products!$A$2:$A$8,Products!$C$2:$C$8)),"")</f>
        <v>1096</v>
      </c>
      <c r="O3526" s="2">
        <v>959</v>
      </c>
    </row>
    <row r="3527" spans="1:15" x14ac:dyDescent="0.3">
      <c r="A3527" t="s">
        <v>3673</v>
      </c>
      <c r="B3527" t="s">
        <v>44</v>
      </c>
      <c r="C3527" t="str">
        <f>_xlfn.XLOOKUP(Sales_Pipeline[[#This Row],[Sales_Agent]],Sales_Teams[Sales_Agent],Sales_Teams[Manager])</f>
        <v>Summer Sewald</v>
      </c>
      <c r="D3527" t="str">
        <f>_xlfn.XLOOKUP(Sales_Pipeline[[#This Row],[Manager]],Sales_Teams[Manager],Sales_Teams[Regional_Office])</f>
        <v>West</v>
      </c>
      <c r="E3527" t="s">
        <v>8953</v>
      </c>
      <c r="G3527" t="str">
        <f>IFERROR(_xlfn.XLOOKUP(Sales_Pipeline[[#This Row],[Account]],Accounts!$A$2:$A$86,Accounts!$F$2:$F$86),"")</f>
        <v/>
      </c>
      <c r="H3527" t="s">
        <v>77</v>
      </c>
      <c r="I3527" s="3">
        <v>42884</v>
      </c>
      <c r="K3527" s="8" t="str">
        <f>IF(Sales_Pipeline[[#This Row],[Close_Date]]="","",TEXT(Sales_Pipeline[[#This Row],[Close_Date]],"ddd"))</f>
        <v/>
      </c>
      <c r="L3527" s="8" t="str">
        <f>IF(Sales_Pipeline[[#This Row],[Close_Date]]="","",TEXT(Sales_Pipeline[[#This Row],[Close_Date]],"mmm"))</f>
        <v/>
      </c>
      <c r="M3527" s="8" t="str">
        <f>IF(Sales_Pipeline[[#This Row],[Close_Date]]="","","Q"&amp;ROUNDUP(MONTH(Sales_Pipeline[[#This Row],[Close_Date]])/3,0))</f>
        <v/>
      </c>
      <c r="N3527" s="2" t="str" cm="1">
        <f t="array" ref="N3527">IFERROR(_xlfn.IFS(Sales_Pipeline[[#This Row],[Deal_Stage]]="Won",_xlfn.XLOOKUP(Sales_Pipeline[[#This Row],[Product]],Products!$A$2:$A$8,Products!$C$2:$C$8),Sales_Pipeline[[#This Row],[Deal_Stage]]="Lost",_xlfn.XLOOKUP(Sales_Pipeline[[#This Row],[Product]],Products!$A$2:$A$8,Products!$C$2:$C$8)),"")</f>
        <v/>
      </c>
      <c r="O3527" s="2">
        <v>0</v>
      </c>
    </row>
    <row r="3528" spans="1:15" x14ac:dyDescent="0.3">
      <c r="A3528" t="s">
        <v>3674</v>
      </c>
      <c r="B3528" t="s">
        <v>44</v>
      </c>
      <c r="C3528" t="str">
        <f>_xlfn.XLOOKUP(Sales_Pipeline[[#This Row],[Sales_Agent]],Sales_Teams[Sales_Agent],Sales_Teams[Manager])</f>
        <v>Summer Sewald</v>
      </c>
      <c r="D3528" t="str">
        <f>_xlfn.XLOOKUP(Sales_Pipeline[[#This Row],[Manager]],Sales_Teams[Manager],Sales_Teams[Regional_Office])</f>
        <v>West</v>
      </c>
      <c r="E3528" t="s">
        <v>8953</v>
      </c>
      <c r="F3528" t="s">
        <v>125</v>
      </c>
      <c r="G3528" t="str">
        <f>IFERROR(_xlfn.XLOOKUP(Sales_Pipeline[[#This Row],[Account]],Accounts!$A$2:$A$86,Accounts!$F$2:$F$86),"")</f>
        <v>United States</v>
      </c>
      <c r="H3528" t="s">
        <v>57</v>
      </c>
      <c r="I3528" s="3">
        <v>42884</v>
      </c>
      <c r="J3528" s="3">
        <v>42892</v>
      </c>
      <c r="K3528" s="8" t="str">
        <f>IF(Sales_Pipeline[[#This Row],[Close_Date]]="","",TEXT(Sales_Pipeline[[#This Row],[Close_Date]],"ddd"))</f>
        <v>Tue</v>
      </c>
      <c r="L3528" s="8" t="str">
        <f>IF(Sales_Pipeline[[#This Row],[Close_Date]]="","",TEXT(Sales_Pipeline[[#This Row],[Close_Date]],"mmm"))</f>
        <v>Jun</v>
      </c>
      <c r="M3528" s="8" t="str">
        <f>IF(Sales_Pipeline[[#This Row],[Close_Date]]="","","Q"&amp;ROUNDUP(MONTH(Sales_Pipeline[[#This Row],[Close_Date]])/3,0))</f>
        <v>Q2</v>
      </c>
      <c r="N3528" s="2" cm="1">
        <f t="array" ref="N3528">IFERROR(_xlfn.IFS(Sales_Pipeline[[#This Row],[Deal_Stage]]="Won",_xlfn.XLOOKUP(Sales_Pipeline[[#This Row],[Product]],Products!$A$2:$A$8,Products!$C$2:$C$8),Sales_Pipeline[[#This Row],[Deal_Stage]]="Lost",_xlfn.XLOOKUP(Sales_Pipeline[[#This Row],[Product]],Products!$A$2:$A$8,Products!$C$2:$C$8)),"")</f>
        <v>4821</v>
      </c>
      <c r="O3528" s="2">
        <v>5532</v>
      </c>
    </row>
    <row r="3529" spans="1:15" x14ac:dyDescent="0.3">
      <c r="A3529" t="s">
        <v>3675</v>
      </c>
      <c r="B3529" t="s">
        <v>30</v>
      </c>
      <c r="C3529" t="str">
        <f>_xlfn.XLOOKUP(Sales_Pipeline[[#This Row],[Sales_Agent]],Sales_Teams[Sales_Agent],Sales_Teams[Manager])</f>
        <v>Rocco Neubert</v>
      </c>
      <c r="D3529" t="str">
        <f>_xlfn.XLOOKUP(Sales_Pipeline[[#This Row],[Manager]],Sales_Teams[Manager],Sales_Teams[Regional_Office])</f>
        <v>East</v>
      </c>
      <c r="E3529" t="s">
        <v>55</v>
      </c>
      <c r="F3529" t="s">
        <v>194</v>
      </c>
      <c r="G3529" t="str">
        <f>IFERROR(_xlfn.XLOOKUP(Sales_Pipeline[[#This Row],[Account]],Accounts!$A$2:$A$86,Accounts!$F$2:$F$86),"")</f>
        <v>United States</v>
      </c>
      <c r="H3529" t="s">
        <v>82</v>
      </c>
      <c r="I3529" s="3">
        <v>42885</v>
      </c>
      <c r="J3529" s="3">
        <v>42954</v>
      </c>
      <c r="K3529" s="8" t="str">
        <f>IF(Sales_Pipeline[[#This Row],[Close_Date]]="","",TEXT(Sales_Pipeline[[#This Row],[Close_Date]],"ddd"))</f>
        <v>Mon</v>
      </c>
      <c r="L3529" s="8" t="str">
        <f>IF(Sales_Pipeline[[#This Row],[Close_Date]]="","",TEXT(Sales_Pipeline[[#This Row],[Close_Date]],"mmm"))</f>
        <v>Aug</v>
      </c>
      <c r="M3529" s="8" t="str">
        <f>IF(Sales_Pipeline[[#This Row],[Close_Date]]="","","Q"&amp;ROUNDUP(MONTH(Sales_Pipeline[[#This Row],[Close_Date]])/3,0))</f>
        <v>Q3</v>
      </c>
      <c r="N3529" s="2" cm="1">
        <f t="array" ref="N3529">IFERROR(_xlfn.IFS(Sales_Pipeline[[#This Row],[Deal_Stage]]="Won",_xlfn.XLOOKUP(Sales_Pipeline[[#This Row],[Product]],Products!$A$2:$A$8,Products!$C$2:$C$8),Sales_Pipeline[[#This Row],[Deal_Stage]]="Lost",_xlfn.XLOOKUP(Sales_Pipeline[[#This Row],[Product]],Products!$A$2:$A$8,Products!$C$2:$C$8)),"")</f>
        <v>1096</v>
      </c>
      <c r="O3529" s="2">
        <v>0</v>
      </c>
    </row>
    <row r="3530" spans="1:15" x14ac:dyDescent="0.3">
      <c r="A3530" t="s">
        <v>3676</v>
      </c>
      <c r="B3530" t="s">
        <v>20</v>
      </c>
      <c r="C3530" t="str">
        <f>_xlfn.XLOOKUP(Sales_Pipeline[[#This Row],[Sales_Agent]],Sales_Teams[Sales_Agent],Sales_Teams[Manager])</f>
        <v>Cara Losch</v>
      </c>
      <c r="D3530" t="str">
        <f>_xlfn.XLOOKUP(Sales_Pipeline[[#This Row],[Manager]],Sales_Teams[Manager],Sales_Teams[Regional_Office])</f>
        <v>East</v>
      </c>
      <c r="E3530" t="s">
        <v>8953</v>
      </c>
      <c r="F3530" t="s">
        <v>96</v>
      </c>
      <c r="G3530" t="str">
        <f>IFERROR(_xlfn.XLOOKUP(Sales_Pipeline[[#This Row],[Account]],Accounts!$A$2:$A$86,Accounts!$F$2:$F$86),"")</f>
        <v>United States</v>
      </c>
      <c r="H3530" t="s">
        <v>57</v>
      </c>
      <c r="I3530" s="3">
        <v>42885</v>
      </c>
      <c r="J3530" s="3">
        <v>42892</v>
      </c>
      <c r="K3530" s="8" t="str">
        <f>IF(Sales_Pipeline[[#This Row],[Close_Date]]="","",TEXT(Sales_Pipeline[[#This Row],[Close_Date]],"ddd"))</f>
        <v>Tue</v>
      </c>
      <c r="L3530" s="8" t="str">
        <f>IF(Sales_Pipeline[[#This Row],[Close_Date]]="","",TEXT(Sales_Pipeline[[#This Row],[Close_Date]],"mmm"))</f>
        <v>Jun</v>
      </c>
      <c r="M3530" s="8" t="str">
        <f>IF(Sales_Pipeline[[#This Row],[Close_Date]]="","","Q"&amp;ROUNDUP(MONTH(Sales_Pipeline[[#This Row],[Close_Date]])/3,0))</f>
        <v>Q2</v>
      </c>
      <c r="N3530" s="2" cm="1">
        <f t="array" ref="N3530">IFERROR(_xlfn.IFS(Sales_Pipeline[[#This Row],[Deal_Stage]]="Won",_xlfn.XLOOKUP(Sales_Pipeline[[#This Row],[Product]],Products!$A$2:$A$8,Products!$C$2:$C$8),Sales_Pipeline[[#This Row],[Deal_Stage]]="Lost",_xlfn.XLOOKUP(Sales_Pipeline[[#This Row],[Product]],Products!$A$2:$A$8,Products!$C$2:$C$8)),"")</f>
        <v>4821</v>
      </c>
      <c r="O3530" s="2">
        <v>4687</v>
      </c>
    </row>
    <row r="3531" spans="1:15" x14ac:dyDescent="0.3">
      <c r="A3531" t="s">
        <v>3677</v>
      </c>
      <c r="B3531" t="s">
        <v>15</v>
      </c>
      <c r="C3531" t="str">
        <f>_xlfn.XLOOKUP(Sales_Pipeline[[#This Row],[Sales_Agent]],Sales_Teams[Sales_Agent],Sales_Teams[Manager])</f>
        <v>Melvin Marxen</v>
      </c>
      <c r="D3531" t="str">
        <f>_xlfn.XLOOKUP(Sales_Pipeline[[#This Row],[Manager]],Sales_Teams[Manager],Sales_Teams[Regional_Office])</f>
        <v>Central</v>
      </c>
      <c r="E3531" t="s">
        <v>63</v>
      </c>
      <c r="F3531" t="s">
        <v>118</v>
      </c>
      <c r="G3531" t="str">
        <f>IFERROR(_xlfn.XLOOKUP(Sales_Pipeline[[#This Row],[Account]],Accounts!$A$2:$A$86,Accounts!$F$2:$F$86),"")</f>
        <v>United States</v>
      </c>
      <c r="H3531" t="s">
        <v>57</v>
      </c>
      <c r="I3531" s="3">
        <v>42885</v>
      </c>
      <c r="J3531" s="3">
        <v>42907</v>
      </c>
      <c r="K3531" s="8" t="str">
        <f>IF(Sales_Pipeline[[#This Row],[Close_Date]]="","",TEXT(Sales_Pipeline[[#This Row],[Close_Date]],"ddd"))</f>
        <v>Wed</v>
      </c>
      <c r="L3531" s="8" t="str">
        <f>IF(Sales_Pipeline[[#This Row],[Close_Date]]="","",TEXT(Sales_Pipeline[[#This Row],[Close_Date]],"mmm"))</f>
        <v>Jun</v>
      </c>
      <c r="M3531" s="8" t="str">
        <f>IF(Sales_Pipeline[[#This Row],[Close_Date]]="","","Q"&amp;ROUNDUP(MONTH(Sales_Pipeline[[#This Row],[Close_Date]])/3,0))</f>
        <v>Q2</v>
      </c>
      <c r="N3531" s="2" cm="1">
        <f t="array" ref="N3531">IFERROR(_xlfn.IFS(Sales_Pipeline[[#This Row],[Deal_Stage]]="Won",_xlfn.XLOOKUP(Sales_Pipeline[[#This Row],[Product]],Products!$A$2:$A$8,Products!$C$2:$C$8),Sales_Pipeline[[#This Row],[Deal_Stage]]="Lost",_xlfn.XLOOKUP(Sales_Pipeline[[#This Row],[Product]],Products!$A$2:$A$8,Products!$C$2:$C$8)),"")</f>
        <v>550</v>
      </c>
      <c r="O3531" s="2">
        <v>602</v>
      </c>
    </row>
    <row r="3532" spans="1:15" x14ac:dyDescent="0.3">
      <c r="A3532" t="s">
        <v>3678</v>
      </c>
      <c r="B3532" t="s">
        <v>28</v>
      </c>
      <c r="C3532" t="str">
        <f>_xlfn.XLOOKUP(Sales_Pipeline[[#This Row],[Sales_Agent]],Sales_Teams[Sales_Agent],Sales_Teams[Manager])</f>
        <v>Rocco Neubert</v>
      </c>
      <c r="D3532" t="str">
        <f>_xlfn.XLOOKUP(Sales_Pipeline[[#This Row],[Manager]],Sales_Teams[Manager],Sales_Teams[Regional_Office])</f>
        <v>East</v>
      </c>
      <c r="E3532" t="s">
        <v>63</v>
      </c>
      <c r="F3532" t="s">
        <v>234</v>
      </c>
      <c r="G3532" t="str">
        <f>IFERROR(_xlfn.XLOOKUP(Sales_Pipeline[[#This Row],[Account]],Accounts!$A$2:$A$86,Accounts!$F$2:$F$86),"")</f>
        <v>United States</v>
      </c>
      <c r="H3532" t="s">
        <v>57</v>
      </c>
      <c r="I3532" s="3">
        <v>42885</v>
      </c>
      <c r="J3532" s="3">
        <v>42957</v>
      </c>
      <c r="K3532" s="8" t="str">
        <f>IF(Sales_Pipeline[[#This Row],[Close_Date]]="","",TEXT(Sales_Pipeline[[#This Row],[Close_Date]],"ddd"))</f>
        <v>Thu</v>
      </c>
      <c r="L3532" s="8" t="str">
        <f>IF(Sales_Pipeline[[#This Row],[Close_Date]]="","",TEXT(Sales_Pipeline[[#This Row],[Close_Date]],"mmm"))</f>
        <v>Aug</v>
      </c>
      <c r="M3532" s="8" t="str">
        <f>IF(Sales_Pipeline[[#This Row],[Close_Date]]="","","Q"&amp;ROUNDUP(MONTH(Sales_Pipeline[[#This Row],[Close_Date]])/3,0))</f>
        <v>Q3</v>
      </c>
      <c r="N3532" s="2" cm="1">
        <f t="array" ref="N3532">IFERROR(_xlfn.IFS(Sales_Pipeline[[#This Row],[Deal_Stage]]="Won",_xlfn.XLOOKUP(Sales_Pipeline[[#This Row],[Product]],Products!$A$2:$A$8,Products!$C$2:$C$8),Sales_Pipeline[[#This Row],[Deal_Stage]]="Lost",_xlfn.XLOOKUP(Sales_Pipeline[[#This Row],[Product]],Products!$A$2:$A$8,Products!$C$2:$C$8)),"")</f>
        <v>550</v>
      </c>
      <c r="O3532" s="2">
        <v>595</v>
      </c>
    </row>
    <row r="3533" spans="1:15" x14ac:dyDescent="0.3">
      <c r="A3533" t="s">
        <v>3679</v>
      </c>
      <c r="B3533" t="s">
        <v>13</v>
      </c>
      <c r="C3533" t="str">
        <f>_xlfn.XLOOKUP(Sales_Pipeline[[#This Row],[Sales_Agent]],Sales_Teams[Sales_Agent],Sales_Teams[Manager])</f>
        <v>Melvin Marxen</v>
      </c>
      <c r="D3533" t="str">
        <f>_xlfn.XLOOKUP(Sales_Pipeline[[#This Row],[Manager]],Sales_Teams[Manager],Sales_Teams[Regional_Office])</f>
        <v>Central</v>
      </c>
      <c r="E3533" t="s">
        <v>8953</v>
      </c>
      <c r="F3533" t="s">
        <v>155</v>
      </c>
      <c r="G3533" t="str">
        <f>IFERROR(_xlfn.XLOOKUP(Sales_Pipeline[[#This Row],[Account]],Accounts!$A$2:$A$86,Accounts!$F$2:$F$86),"")</f>
        <v>United States</v>
      </c>
      <c r="H3533" t="s">
        <v>82</v>
      </c>
      <c r="I3533" s="3">
        <v>42885</v>
      </c>
      <c r="J3533" s="3">
        <v>42984</v>
      </c>
      <c r="K3533" s="8" t="str">
        <f>IF(Sales_Pipeline[[#This Row],[Close_Date]]="","",TEXT(Sales_Pipeline[[#This Row],[Close_Date]],"ddd"))</f>
        <v>Wed</v>
      </c>
      <c r="L3533" s="8" t="str">
        <f>IF(Sales_Pipeline[[#This Row],[Close_Date]]="","",TEXT(Sales_Pipeline[[#This Row],[Close_Date]],"mmm"))</f>
        <v>Sep</v>
      </c>
      <c r="M3533" s="8" t="str">
        <f>IF(Sales_Pipeline[[#This Row],[Close_Date]]="","","Q"&amp;ROUNDUP(MONTH(Sales_Pipeline[[#This Row],[Close_Date]])/3,0))</f>
        <v>Q3</v>
      </c>
      <c r="N3533" s="2" cm="1">
        <f t="array" ref="N3533">IFERROR(_xlfn.IFS(Sales_Pipeline[[#This Row],[Deal_Stage]]="Won",_xlfn.XLOOKUP(Sales_Pipeline[[#This Row],[Product]],Products!$A$2:$A$8,Products!$C$2:$C$8),Sales_Pipeline[[#This Row],[Deal_Stage]]="Lost",_xlfn.XLOOKUP(Sales_Pipeline[[#This Row],[Product]],Products!$A$2:$A$8,Products!$C$2:$C$8)),"")</f>
        <v>4821</v>
      </c>
      <c r="O3533" s="2">
        <v>0</v>
      </c>
    </row>
    <row r="3534" spans="1:15" x14ac:dyDescent="0.3">
      <c r="A3534" t="s">
        <v>3680</v>
      </c>
      <c r="B3534" t="s">
        <v>43</v>
      </c>
      <c r="C3534" t="str">
        <f>_xlfn.XLOOKUP(Sales_Pipeline[[#This Row],[Sales_Agent]],Sales_Teams[Sales_Agent],Sales_Teams[Manager])</f>
        <v>Summer Sewald</v>
      </c>
      <c r="D3534" t="str">
        <f>_xlfn.XLOOKUP(Sales_Pipeline[[#This Row],[Manager]],Sales_Teams[Manager],Sales_Teams[Regional_Office])</f>
        <v>West</v>
      </c>
      <c r="E3534" t="s">
        <v>63</v>
      </c>
      <c r="F3534" t="s">
        <v>107</v>
      </c>
      <c r="G3534" t="str">
        <f>IFERROR(_xlfn.XLOOKUP(Sales_Pipeline[[#This Row],[Account]],Accounts!$A$2:$A$86,Accounts!$F$2:$F$86),"")</f>
        <v>United States</v>
      </c>
      <c r="H3534" t="s">
        <v>82</v>
      </c>
      <c r="I3534" s="3">
        <v>42885</v>
      </c>
      <c r="J3534" s="3">
        <v>42952</v>
      </c>
      <c r="K3534" s="8" t="str">
        <f>IF(Sales_Pipeline[[#This Row],[Close_Date]]="","",TEXT(Sales_Pipeline[[#This Row],[Close_Date]],"ddd"))</f>
        <v>Sat</v>
      </c>
      <c r="L3534" s="8" t="str">
        <f>IF(Sales_Pipeline[[#This Row],[Close_Date]]="","",TEXT(Sales_Pipeline[[#This Row],[Close_Date]],"mmm"))</f>
        <v>Aug</v>
      </c>
      <c r="M3534" s="8" t="str">
        <f>IF(Sales_Pipeline[[#This Row],[Close_Date]]="","","Q"&amp;ROUNDUP(MONTH(Sales_Pipeline[[#This Row],[Close_Date]])/3,0))</f>
        <v>Q3</v>
      </c>
      <c r="N3534" s="2" cm="1">
        <f t="array" ref="N3534">IFERROR(_xlfn.IFS(Sales_Pipeline[[#This Row],[Deal_Stage]]="Won",_xlfn.XLOOKUP(Sales_Pipeline[[#This Row],[Product]],Products!$A$2:$A$8,Products!$C$2:$C$8),Sales_Pipeline[[#This Row],[Deal_Stage]]="Lost",_xlfn.XLOOKUP(Sales_Pipeline[[#This Row],[Product]],Products!$A$2:$A$8,Products!$C$2:$C$8)),"")</f>
        <v>550</v>
      </c>
      <c r="O3534" s="2">
        <v>0</v>
      </c>
    </row>
    <row r="3535" spans="1:15" x14ac:dyDescent="0.3">
      <c r="A3535" t="s">
        <v>3681</v>
      </c>
      <c r="B3535" t="s">
        <v>42</v>
      </c>
      <c r="C3535" t="str">
        <f>_xlfn.XLOOKUP(Sales_Pipeline[[#This Row],[Sales_Agent]],Sales_Teams[Sales_Agent],Sales_Teams[Manager])</f>
        <v>Summer Sewald</v>
      </c>
      <c r="D3535" t="str">
        <f>_xlfn.XLOOKUP(Sales_Pipeline[[#This Row],[Manager]],Sales_Teams[Manager],Sales_Teams[Regional_Office])</f>
        <v>West</v>
      </c>
      <c r="E3535" t="s">
        <v>76</v>
      </c>
      <c r="F3535" t="s">
        <v>328</v>
      </c>
      <c r="G3535" t="str">
        <f>IFERROR(_xlfn.XLOOKUP(Sales_Pipeline[[#This Row],[Account]],Accounts!$A$2:$A$86,Accounts!$F$2:$F$86),"")</f>
        <v>United States</v>
      </c>
      <c r="H3535" t="s">
        <v>57</v>
      </c>
      <c r="I3535" s="3">
        <v>42885</v>
      </c>
      <c r="J3535" s="3">
        <v>42981</v>
      </c>
      <c r="K3535" s="8" t="str">
        <f>IF(Sales_Pipeline[[#This Row],[Close_Date]]="","",TEXT(Sales_Pipeline[[#This Row],[Close_Date]],"ddd"))</f>
        <v>Sun</v>
      </c>
      <c r="L3535" s="8" t="str">
        <f>IF(Sales_Pipeline[[#This Row],[Close_Date]]="","",TEXT(Sales_Pipeline[[#This Row],[Close_Date]],"mmm"))</f>
        <v>Sep</v>
      </c>
      <c r="M3535" s="8" t="str">
        <f>IF(Sales_Pipeline[[#This Row],[Close_Date]]="","","Q"&amp;ROUNDUP(MONTH(Sales_Pipeline[[#This Row],[Close_Date]])/3,0))</f>
        <v>Q3</v>
      </c>
      <c r="N3535" s="2" cm="1">
        <f t="array" ref="N3535">IFERROR(_xlfn.IFS(Sales_Pipeline[[#This Row],[Deal_Stage]]="Won",_xlfn.XLOOKUP(Sales_Pipeline[[#This Row],[Product]],Products!$A$2:$A$8,Products!$C$2:$C$8),Sales_Pipeline[[#This Row],[Deal_Stage]]="Lost",_xlfn.XLOOKUP(Sales_Pipeline[[#This Row],[Product]],Products!$A$2:$A$8,Products!$C$2:$C$8)),"")</f>
        <v>3393</v>
      </c>
      <c r="O3535" s="2">
        <v>2868</v>
      </c>
    </row>
    <row r="3536" spans="1:15" x14ac:dyDescent="0.3">
      <c r="A3536" t="s">
        <v>3682</v>
      </c>
      <c r="B3536" t="s">
        <v>12</v>
      </c>
      <c r="C3536" t="str">
        <f>_xlfn.XLOOKUP(Sales_Pipeline[[#This Row],[Sales_Agent]],Sales_Teams[Sales_Agent],Sales_Teams[Manager])</f>
        <v>Melvin Marxen</v>
      </c>
      <c r="D3536" t="str">
        <f>_xlfn.XLOOKUP(Sales_Pipeline[[#This Row],[Manager]],Sales_Teams[Manager],Sales_Teams[Regional_Office])</f>
        <v>Central</v>
      </c>
      <c r="E3536" t="s">
        <v>76</v>
      </c>
      <c r="F3536" t="s">
        <v>150</v>
      </c>
      <c r="G3536" t="str">
        <f>IFERROR(_xlfn.XLOOKUP(Sales_Pipeline[[#This Row],[Account]],Accounts!$A$2:$A$86,Accounts!$F$2:$F$86),"")</f>
        <v>United States</v>
      </c>
      <c r="H3536" t="s">
        <v>57</v>
      </c>
      <c r="I3536" s="3">
        <v>42885</v>
      </c>
      <c r="J3536" s="3">
        <v>42889</v>
      </c>
      <c r="K3536" s="8" t="str">
        <f>IF(Sales_Pipeline[[#This Row],[Close_Date]]="","",TEXT(Sales_Pipeline[[#This Row],[Close_Date]],"ddd"))</f>
        <v>Sat</v>
      </c>
      <c r="L3536" s="8" t="str">
        <f>IF(Sales_Pipeline[[#This Row],[Close_Date]]="","",TEXT(Sales_Pipeline[[#This Row],[Close_Date]],"mmm"))</f>
        <v>Jun</v>
      </c>
      <c r="M3536" s="8" t="str">
        <f>IF(Sales_Pipeline[[#This Row],[Close_Date]]="","","Q"&amp;ROUNDUP(MONTH(Sales_Pipeline[[#This Row],[Close_Date]])/3,0))</f>
        <v>Q2</v>
      </c>
      <c r="N3536" s="2" cm="1">
        <f t="array" ref="N3536">IFERROR(_xlfn.IFS(Sales_Pipeline[[#This Row],[Deal_Stage]]="Won",_xlfn.XLOOKUP(Sales_Pipeline[[#This Row],[Product]],Products!$A$2:$A$8,Products!$C$2:$C$8),Sales_Pipeline[[#This Row],[Deal_Stage]]="Lost",_xlfn.XLOOKUP(Sales_Pipeline[[#This Row],[Product]],Products!$A$2:$A$8,Products!$C$2:$C$8)),"")</f>
        <v>3393</v>
      </c>
      <c r="O3536" s="2">
        <v>3236</v>
      </c>
    </row>
    <row r="3537" spans="1:15" x14ac:dyDescent="0.3">
      <c r="A3537" t="s">
        <v>3683</v>
      </c>
      <c r="B3537" t="s">
        <v>29</v>
      </c>
      <c r="C3537" t="str">
        <f>_xlfn.XLOOKUP(Sales_Pipeline[[#This Row],[Sales_Agent]],Sales_Teams[Sales_Agent],Sales_Teams[Manager])</f>
        <v>Rocco Neubert</v>
      </c>
      <c r="D3537" t="str">
        <f>_xlfn.XLOOKUP(Sales_Pipeline[[#This Row],[Manager]],Sales_Teams[Manager],Sales_Teams[Regional_Office])</f>
        <v>East</v>
      </c>
      <c r="E3537" t="s">
        <v>8953</v>
      </c>
      <c r="F3537" t="s">
        <v>109</v>
      </c>
      <c r="G3537" t="str">
        <f>IFERROR(_xlfn.XLOOKUP(Sales_Pipeline[[#This Row],[Account]],Accounts!$A$2:$A$86,Accounts!$F$2:$F$86),"")</f>
        <v>Japan</v>
      </c>
      <c r="H3537" t="s">
        <v>82</v>
      </c>
      <c r="I3537" s="3">
        <v>42885</v>
      </c>
      <c r="J3537" s="3">
        <v>42886</v>
      </c>
      <c r="K3537" s="8" t="str">
        <f>IF(Sales_Pipeline[[#This Row],[Close_Date]]="","",TEXT(Sales_Pipeline[[#This Row],[Close_Date]],"ddd"))</f>
        <v>Wed</v>
      </c>
      <c r="L3537" s="8" t="str">
        <f>IF(Sales_Pipeline[[#This Row],[Close_Date]]="","",TEXT(Sales_Pipeline[[#This Row],[Close_Date]],"mmm"))</f>
        <v>May</v>
      </c>
      <c r="M3537" s="8" t="str">
        <f>IF(Sales_Pipeline[[#This Row],[Close_Date]]="","","Q"&amp;ROUNDUP(MONTH(Sales_Pipeline[[#This Row],[Close_Date]])/3,0))</f>
        <v>Q2</v>
      </c>
      <c r="N3537" s="2" cm="1">
        <f t="array" ref="N3537">IFERROR(_xlfn.IFS(Sales_Pipeline[[#This Row],[Deal_Stage]]="Won",_xlfn.XLOOKUP(Sales_Pipeline[[#This Row],[Product]],Products!$A$2:$A$8,Products!$C$2:$C$8),Sales_Pipeline[[#This Row],[Deal_Stage]]="Lost",_xlfn.XLOOKUP(Sales_Pipeline[[#This Row],[Product]],Products!$A$2:$A$8,Products!$C$2:$C$8)),"")</f>
        <v>4821</v>
      </c>
      <c r="O3537" s="2">
        <v>0</v>
      </c>
    </row>
    <row r="3538" spans="1:15" x14ac:dyDescent="0.3">
      <c r="A3538" t="s">
        <v>3684</v>
      </c>
      <c r="B3538" t="s">
        <v>32</v>
      </c>
      <c r="C3538" t="str">
        <f>_xlfn.XLOOKUP(Sales_Pipeline[[#This Row],[Sales_Agent]],Sales_Teams[Sales_Agent],Sales_Teams[Manager])</f>
        <v>Celia Rouche</v>
      </c>
      <c r="D3538" t="str">
        <f>_xlfn.XLOOKUP(Sales_Pipeline[[#This Row],[Manager]],Sales_Teams[Manager],Sales_Teams[Regional_Office])</f>
        <v>West</v>
      </c>
      <c r="E3538" t="s">
        <v>63</v>
      </c>
      <c r="F3538" t="s">
        <v>143</v>
      </c>
      <c r="G3538" t="str">
        <f>IFERROR(_xlfn.XLOOKUP(Sales_Pipeline[[#This Row],[Account]],Accounts!$A$2:$A$86,Accounts!$F$2:$F$86),"")</f>
        <v>United States</v>
      </c>
      <c r="H3538" t="s">
        <v>57</v>
      </c>
      <c r="I3538" s="3">
        <v>42885</v>
      </c>
      <c r="J3538" s="3">
        <v>42962</v>
      </c>
      <c r="K3538" s="8" t="str">
        <f>IF(Sales_Pipeline[[#This Row],[Close_Date]]="","",TEXT(Sales_Pipeline[[#This Row],[Close_Date]],"ddd"))</f>
        <v>Tue</v>
      </c>
      <c r="L3538" s="8" t="str">
        <f>IF(Sales_Pipeline[[#This Row],[Close_Date]]="","",TEXT(Sales_Pipeline[[#This Row],[Close_Date]],"mmm"))</f>
        <v>Aug</v>
      </c>
      <c r="M3538" s="8" t="str">
        <f>IF(Sales_Pipeline[[#This Row],[Close_Date]]="","","Q"&amp;ROUNDUP(MONTH(Sales_Pipeline[[#This Row],[Close_Date]])/3,0))</f>
        <v>Q3</v>
      </c>
      <c r="N3538" s="2" cm="1">
        <f t="array" ref="N3538">IFERROR(_xlfn.IFS(Sales_Pipeline[[#This Row],[Deal_Stage]]="Won",_xlfn.XLOOKUP(Sales_Pipeline[[#This Row],[Product]],Products!$A$2:$A$8,Products!$C$2:$C$8),Sales_Pipeline[[#This Row],[Deal_Stage]]="Lost",_xlfn.XLOOKUP(Sales_Pipeline[[#This Row],[Product]],Products!$A$2:$A$8,Products!$C$2:$C$8)),"")</f>
        <v>550</v>
      </c>
      <c r="O3538" s="2">
        <v>524</v>
      </c>
    </row>
    <row r="3539" spans="1:15" x14ac:dyDescent="0.3">
      <c r="A3539" t="s">
        <v>3685</v>
      </c>
      <c r="B3539" t="s">
        <v>32</v>
      </c>
      <c r="C3539" t="str">
        <f>_xlfn.XLOOKUP(Sales_Pipeline[[#This Row],[Sales_Agent]],Sales_Teams[Sales_Agent],Sales_Teams[Manager])</f>
        <v>Celia Rouche</v>
      </c>
      <c r="D3539" t="str">
        <f>_xlfn.XLOOKUP(Sales_Pipeline[[#This Row],[Manager]],Sales_Teams[Manager],Sales_Teams[Regional_Office])</f>
        <v>West</v>
      </c>
      <c r="E3539" t="s">
        <v>84</v>
      </c>
      <c r="F3539" t="s">
        <v>143</v>
      </c>
      <c r="G3539" t="str">
        <f>IFERROR(_xlfn.XLOOKUP(Sales_Pipeline[[#This Row],[Account]],Accounts!$A$2:$A$86,Accounts!$F$2:$F$86),"")</f>
        <v>United States</v>
      </c>
      <c r="H3539" t="s">
        <v>57</v>
      </c>
      <c r="I3539" s="3">
        <v>42885</v>
      </c>
      <c r="J3539" s="3">
        <v>42962</v>
      </c>
      <c r="K3539" s="8" t="str">
        <f>IF(Sales_Pipeline[[#This Row],[Close_Date]]="","",TEXT(Sales_Pipeline[[#This Row],[Close_Date]],"ddd"))</f>
        <v>Tue</v>
      </c>
      <c r="L3539" s="8" t="str">
        <f>IF(Sales_Pipeline[[#This Row],[Close_Date]]="","",TEXT(Sales_Pipeline[[#This Row],[Close_Date]],"mmm"))</f>
        <v>Aug</v>
      </c>
      <c r="M3539" s="8" t="str">
        <f>IF(Sales_Pipeline[[#This Row],[Close_Date]]="","","Q"&amp;ROUNDUP(MONTH(Sales_Pipeline[[#This Row],[Close_Date]])/3,0))</f>
        <v>Q3</v>
      </c>
      <c r="N3539" s="2" cm="1">
        <f t="array" ref="N3539">IFERROR(_xlfn.IFS(Sales_Pipeline[[#This Row],[Deal_Stage]]="Won",_xlfn.XLOOKUP(Sales_Pipeline[[#This Row],[Product]],Products!$A$2:$A$8,Products!$C$2:$C$8),Sales_Pipeline[[#This Row],[Deal_Stage]]="Lost",_xlfn.XLOOKUP(Sales_Pipeline[[#This Row],[Product]],Products!$A$2:$A$8,Products!$C$2:$C$8)),"")</f>
        <v>5482</v>
      </c>
      <c r="O3539" s="2">
        <v>5631</v>
      </c>
    </row>
    <row r="3540" spans="1:15" x14ac:dyDescent="0.3">
      <c r="A3540" t="s">
        <v>3686</v>
      </c>
      <c r="B3540" t="s">
        <v>23</v>
      </c>
      <c r="C3540" t="str">
        <f>_xlfn.XLOOKUP(Sales_Pipeline[[#This Row],[Sales_Agent]],Sales_Teams[Sales_Agent],Sales_Teams[Manager])</f>
        <v>Cara Losch</v>
      </c>
      <c r="D3540" t="str">
        <f>_xlfn.XLOOKUP(Sales_Pipeline[[#This Row],[Manager]],Sales_Teams[Manager],Sales_Teams[Regional_Office])</f>
        <v>East</v>
      </c>
      <c r="E3540" t="s">
        <v>76</v>
      </c>
      <c r="G3540" t="str">
        <f>IFERROR(_xlfn.XLOOKUP(Sales_Pipeline[[#This Row],[Account]],Accounts!$A$2:$A$86,Accounts!$F$2:$F$86),"")</f>
        <v/>
      </c>
      <c r="H3540" t="s">
        <v>77</v>
      </c>
      <c r="I3540" s="3">
        <v>42885</v>
      </c>
      <c r="K3540" s="8" t="str">
        <f>IF(Sales_Pipeline[[#This Row],[Close_Date]]="","",TEXT(Sales_Pipeline[[#This Row],[Close_Date]],"ddd"))</f>
        <v/>
      </c>
      <c r="L3540" s="8" t="str">
        <f>IF(Sales_Pipeline[[#This Row],[Close_Date]]="","",TEXT(Sales_Pipeline[[#This Row],[Close_Date]],"mmm"))</f>
        <v/>
      </c>
      <c r="M3540" s="8" t="str">
        <f>IF(Sales_Pipeline[[#This Row],[Close_Date]]="","","Q"&amp;ROUNDUP(MONTH(Sales_Pipeline[[#This Row],[Close_Date]])/3,0))</f>
        <v/>
      </c>
      <c r="N3540" s="2" t="str" cm="1">
        <f t="array" ref="N3540">IFERROR(_xlfn.IFS(Sales_Pipeline[[#This Row],[Deal_Stage]]="Won",_xlfn.XLOOKUP(Sales_Pipeline[[#This Row],[Product]],Products!$A$2:$A$8,Products!$C$2:$C$8),Sales_Pipeline[[#This Row],[Deal_Stage]]="Lost",_xlfn.XLOOKUP(Sales_Pipeline[[#This Row],[Product]],Products!$A$2:$A$8,Products!$C$2:$C$8)),"")</f>
        <v/>
      </c>
      <c r="O3540" s="2">
        <v>0</v>
      </c>
    </row>
    <row r="3541" spans="1:15" x14ac:dyDescent="0.3">
      <c r="A3541" t="s">
        <v>3687</v>
      </c>
      <c r="B3541" t="s">
        <v>44</v>
      </c>
      <c r="C3541" t="str">
        <f>_xlfn.XLOOKUP(Sales_Pipeline[[#This Row],[Sales_Agent]],Sales_Teams[Sales_Agent],Sales_Teams[Manager])</f>
        <v>Summer Sewald</v>
      </c>
      <c r="D3541" t="str">
        <f>_xlfn.XLOOKUP(Sales_Pipeline[[#This Row],[Manager]],Sales_Teams[Manager],Sales_Teams[Regional_Office])</f>
        <v>West</v>
      </c>
      <c r="E3541" t="s">
        <v>84</v>
      </c>
      <c r="F3541" t="s">
        <v>87</v>
      </c>
      <c r="G3541" t="str">
        <f>IFERROR(_xlfn.XLOOKUP(Sales_Pipeline[[#This Row],[Account]],Accounts!$A$2:$A$86,Accounts!$F$2:$F$86),"")</f>
        <v>United States</v>
      </c>
      <c r="H3541" t="s">
        <v>57</v>
      </c>
      <c r="I3541" s="3">
        <v>42885</v>
      </c>
      <c r="J3541" s="3">
        <v>42969</v>
      </c>
      <c r="K3541" s="8" t="str">
        <f>IF(Sales_Pipeline[[#This Row],[Close_Date]]="","",TEXT(Sales_Pipeline[[#This Row],[Close_Date]],"ddd"))</f>
        <v>Tue</v>
      </c>
      <c r="L3541" s="8" t="str">
        <f>IF(Sales_Pipeline[[#This Row],[Close_Date]]="","",TEXT(Sales_Pipeline[[#This Row],[Close_Date]],"mmm"))</f>
        <v>Aug</v>
      </c>
      <c r="M3541" s="8" t="str">
        <f>IF(Sales_Pipeline[[#This Row],[Close_Date]]="","","Q"&amp;ROUNDUP(MONTH(Sales_Pipeline[[#This Row],[Close_Date]])/3,0))</f>
        <v>Q3</v>
      </c>
      <c r="N3541" s="2" cm="1">
        <f t="array" ref="N3541">IFERROR(_xlfn.IFS(Sales_Pipeline[[#This Row],[Deal_Stage]]="Won",_xlfn.XLOOKUP(Sales_Pipeline[[#This Row],[Product]],Products!$A$2:$A$8,Products!$C$2:$C$8),Sales_Pipeline[[#This Row],[Deal_Stage]]="Lost",_xlfn.XLOOKUP(Sales_Pipeline[[#This Row],[Product]],Products!$A$2:$A$8,Products!$C$2:$C$8)),"")</f>
        <v>5482</v>
      </c>
      <c r="O3541" s="2">
        <v>5572</v>
      </c>
    </row>
    <row r="3542" spans="1:15" x14ac:dyDescent="0.3">
      <c r="A3542" t="s">
        <v>3688</v>
      </c>
      <c r="B3542" t="s">
        <v>44</v>
      </c>
      <c r="C3542" t="str">
        <f>_xlfn.XLOOKUP(Sales_Pipeline[[#This Row],[Sales_Agent]],Sales_Teams[Sales_Agent],Sales_Teams[Manager])</f>
        <v>Summer Sewald</v>
      </c>
      <c r="D3542" t="str">
        <f>_xlfn.XLOOKUP(Sales_Pipeline[[#This Row],[Manager]],Sales_Teams[Manager],Sales_Teams[Regional_Office])</f>
        <v>West</v>
      </c>
      <c r="E3542" t="s">
        <v>8953</v>
      </c>
      <c r="F3542" t="s">
        <v>234</v>
      </c>
      <c r="G3542" t="str">
        <f>IFERROR(_xlfn.XLOOKUP(Sales_Pipeline[[#This Row],[Account]],Accounts!$A$2:$A$86,Accounts!$F$2:$F$86),"")</f>
        <v>United States</v>
      </c>
      <c r="H3542" t="s">
        <v>57</v>
      </c>
      <c r="I3542" s="3">
        <v>42885</v>
      </c>
      <c r="J3542" s="3">
        <v>42891</v>
      </c>
      <c r="K3542" s="8" t="str">
        <f>IF(Sales_Pipeline[[#This Row],[Close_Date]]="","",TEXT(Sales_Pipeline[[#This Row],[Close_Date]],"ddd"))</f>
        <v>Mon</v>
      </c>
      <c r="L3542" s="8" t="str">
        <f>IF(Sales_Pipeline[[#This Row],[Close_Date]]="","",TEXT(Sales_Pipeline[[#This Row],[Close_Date]],"mmm"))</f>
        <v>Jun</v>
      </c>
      <c r="M3542" s="8" t="str">
        <f>IF(Sales_Pipeline[[#This Row],[Close_Date]]="","","Q"&amp;ROUNDUP(MONTH(Sales_Pipeline[[#This Row],[Close_Date]])/3,0))</f>
        <v>Q2</v>
      </c>
      <c r="N3542" s="2" cm="1">
        <f t="array" ref="N3542">IFERROR(_xlfn.IFS(Sales_Pipeline[[#This Row],[Deal_Stage]]="Won",_xlfn.XLOOKUP(Sales_Pipeline[[#This Row],[Product]],Products!$A$2:$A$8,Products!$C$2:$C$8),Sales_Pipeline[[#This Row],[Deal_Stage]]="Lost",_xlfn.XLOOKUP(Sales_Pipeline[[#This Row],[Product]],Products!$A$2:$A$8,Products!$C$2:$C$8)),"")</f>
        <v>4821</v>
      </c>
      <c r="O3542" s="2">
        <v>5644</v>
      </c>
    </row>
    <row r="3543" spans="1:15" x14ac:dyDescent="0.3">
      <c r="A3543" t="s">
        <v>3689</v>
      </c>
      <c r="B3543" t="s">
        <v>6</v>
      </c>
      <c r="C3543" t="str">
        <f>_xlfn.XLOOKUP(Sales_Pipeline[[#This Row],[Sales_Agent]],Sales_Teams[Sales_Agent],Sales_Teams[Manager])</f>
        <v>Dustin Brinkmann</v>
      </c>
      <c r="D3543" t="str">
        <f>_xlfn.XLOOKUP(Sales_Pipeline[[#This Row],[Manager]],Sales_Teams[Manager],Sales_Teams[Regional_Office])</f>
        <v>Central</v>
      </c>
      <c r="E3543" t="s">
        <v>84</v>
      </c>
      <c r="F3543" t="s">
        <v>74</v>
      </c>
      <c r="G3543" t="str">
        <f>IFERROR(_xlfn.XLOOKUP(Sales_Pipeline[[#This Row],[Account]],Accounts!$A$2:$A$86,Accounts!$F$2:$F$86),"")</f>
        <v>United States</v>
      </c>
      <c r="H3543" t="s">
        <v>82</v>
      </c>
      <c r="I3543" s="3">
        <v>42886</v>
      </c>
      <c r="J3543" s="3">
        <v>42952</v>
      </c>
      <c r="K3543" s="8" t="str">
        <f>IF(Sales_Pipeline[[#This Row],[Close_Date]]="","",TEXT(Sales_Pipeline[[#This Row],[Close_Date]],"ddd"))</f>
        <v>Sat</v>
      </c>
      <c r="L3543" s="8" t="str">
        <f>IF(Sales_Pipeline[[#This Row],[Close_Date]]="","",TEXT(Sales_Pipeline[[#This Row],[Close_Date]],"mmm"))</f>
        <v>Aug</v>
      </c>
      <c r="M3543" s="8" t="str">
        <f>IF(Sales_Pipeline[[#This Row],[Close_Date]]="","","Q"&amp;ROUNDUP(MONTH(Sales_Pipeline[[#This Row],[Close_Date]])/3,0))</f>
        <v>Q3</v>
      </c>
      <c r="N3543" s="2" cm="1">
        <f t="array" ref="N3543">IFERROR(_xlfn.IFS(Sales_Pipeline[[#This Row],[Deal_Stage]]="Won",_xlfn.XLOOKUP(Sales_Pipeline[[#This Row],[Product]],Products!$A$2:$A$8,Products!$C$2:$C$8),Sales_Pipeline[[#This Row],[Deal_Stage]]="Lost",_xlfn.XLOOKUP(Sales_Pipeline[[#This Row],[Product]],Products!$A$2:$A$8,Products!$C$2:$C$8)),"")</f>
        <v>5482</v>
      </c>
      <c r="O3543" s="2">
        <v>0</v>
      </c>
    </row>
    <row r="3544" spans="1:15" x14ac:dyDescent="0.3">
      <c r="A3544" t="s">
        <v>3690</v>
      </c>
      <c r="B3544" t="s">
        <v>25</v>
      </c>
      <c r="C3544" t="str">
        <f>_xlfn.XLOOKUP(Sales_Pipeline[[#This Row],[Sales_Agent]],Sales_Teams[Sales_Agent],Sales_Teams[Manager])</f>
        <v>Rocco Neubert</v>
      </c>
      <c r="D3544" t="str">
        <f>_xlfn.XLOOKUP(Sales_Pipeline[[#This Row],[Manager]],Sales_Teams[Manager],Sales_Teams[Regional_Office])</f>
        <v>East</v>
      </c>
      <c r="E3544" t="s">
        <v>84</v>
      </c>
      <c r="F3544" t="s">
        <v>225</v>
      </c>
      <c r="G3544" t="str">
        <f>IFERROR(_xlfn.XLOOKUP(Sales_Pipeline[[#This Row],[Account]],Accounts!$A$2:$A$86,Accounts!$F$2:$F$86),"")</f>
        <v>United States</v>
      </c>
      <c r="H3544" t="s">
        <v>82</v>
      </c>
      <c r="I3544" s="3">
        <v>42886</v>
      </c>
      <c r="J3544" s="3">
        <v>42902</v>
      </c>
      <c r="K3544" s="8" t="str">
        <f>IF(Sales_Pipeline[[#This Row],[Close_Date]]="","",TEXT(Sales_Pipeline[[#This Row],[Close_Date]],"ddd"))</f>
        <v>Fri</v>
      </c>
      <c r="L3544" s="8" t="str">
        <f>IF(Sales_Pipeline[[#This Row],[Close_Date]]="","",TEXT(Sales_Pipeline[[#This Row],[Close_Date]],"mmm"))</f>
        <v>Jun</v>
      </c>
      <c r="M3544" s="8" t="str">
        <f>IF(Sales_Pipeline[[#This Row],[Close_Date]]="","","Q"&amp;ROUNDUP(MONTH(Sales_Pipeline[[#This Row],[Close_Date]])/3,0))</f>
        <v>Q2</v>
      </c>
      <c r="N3544" s="2" cm="1">
        <f t="array" ref="N3544">IFERROR(_xlfn.IFS(Sales_Pipeline[[#This Row],[Deal_Stage]]="Won",_xlfn.XLOOKUP(Sales_Pipeline[[#This Row],[Product]],Products!$A$2:$A$8,Products!$C$2:$C$8),Sales_Pipeline[[#This Row],[Deal_Stage]]="Lost",_xlfn.XLOOKUP(Sales_Pipeline[[#This Row],[Product]],Products!$A$2:$A$8,Products!$C$2:$C$8)),"")</f>
        <v>5482</v>
      </c>
      <c r="O3544" s="2">
        <v>0</v>
      </c>
    </row>
    <row r="3545" spans="1:15" x14ac:dyDescent="0.3">
      <c r="A3545" t="s">
        <v>3691</v>
      </c>
      <c r="B3545" t="s">
        <v>15</v>
      </c>
      <c r="C3545" t="str">
        <f>_xlfn.XLOOKUP(Sales_Pipeline[[#This Row],[Sales_Agent]],Sales_Teams[Sales_Agent],Sales_Teams[Manager])</f>
        <v>Melvin Marxen</v>
      </c>
      <c r="D3545" t="str">
        <f>_xlfn.XLOOKUP(Sales_Pipeline[[#This Row],[Manager]],Sales_Teams[Manager],Sales_Teams[Regional_Office])</f>
        <v>Central</v>
      </c>
      <c r="E3545" t="s">
        <v>8953</v>
      </c>
      <c r="F3545" t="s">
        <v>333</v>
      </c>
      <c r="G3545" t="str">
        <f>IFERROR(_xlfn.XLOOKUP(Sales_Pipeline[[#This Row],[Account]],Accounts!$A$2:$A$86,Accounts!$F$2:$F$86),"")</f>
        <v>United States</v>
      </c>
      <c r="H3545" t="s">
        <v>57</v>
      </c>
      <c r="I3545" s="3">
        <v>42886</v>
      </c>
      <c r="J3545" s="3">
        <v>42890</v>
      </c>
      <c r="K3545" s="8" t="str">
        <f>IF(Sales_Pipeline[[#This Row],[Close_Date]]="","",TEXT(Sales_Pipeline[[#This Row],[Close_Date]],"ddd"))</f>
        <v>Sun</v>
      </c>
      <c r="L3545" s="8" t="str">
        <f>IF(Sales_Pipeline[[#This Row],[Close_Date]]="","",TEXT(Sales_Pipeline[[#This Row],[Close_Date]],"mmm"))</f>
        <v>Jun</v>
      </c>
      <c r="M3545" s="8" t="str">
        <f>IF(Sales_Pipeline[[#This Row],[Close_Date]]="","","Q"&amp;ROUNDUP(MONTH(Sales_Pipeline[[#This Row],[Close_Date]])/3,0))</f>
        <v>Q2</v>
      </c>
      <c r="N3545" s="2" cm="1">
        <f t="array" ref="N3545">IFERROR(_xlfn.IFS(Sales_Pipeline[[#This Row],[Deal_Stage]]="Won",_xlfn.XLOOKUP(Sales_Pipeline[[#This Row],[Product]],Products!$A$2:$A$8,Products!$C$2:$C$8),Sales_Pipeline[[#This Row],[Deal_Stage]]="Lost",_xlfn.XLOOKUP(Sales_Pipeline[[#This Row],[Product]],Products!$A$2:$A$8,Products!$C$2:$C$8)),"")</f>
        <v>4821</v>
      </c>
      <c r="O3545" s="2">
        <v>4192</v>
      </c>
    </row>
    <row r="3546" spans="1:15" x14ac:dyDescent="0.3">
      <c r="A3546" t="s">
        <v>3692</v>
      </c>
      <c r="B3546" t="s">
        <v>38</v>
      </c>
      <c r="C3546" t="str">
        <f>_xlfn.XLOOKUP(Sales_Pipeline[[#This Row],[Sales_Agent]],Sales_Teams[Sales_Agent],Sales_Teams[Manager])</f>
        <v>Celia Rouche</v>
      </c>
      <c r="D3546" t="str">
        <f>_xlfn.XLOOKUP(Sales_Pipeline[[#This Row],[Manager]],Sales_Teams[Manager],Sales_Teams[Regional_Office])</f>
        <v>West</v>
      </c>
      <c r="E3546" t="s">
        <v>61</v>
      </c>
      <c r="F3546" t="s">
        <v>100</v>
      </c>
      <c r="G3546" t="str">
        <f>IFERROR(_xlfn.XLOOKUP(Sales_Pipeline[[#This Row],[Account]],Accounts!$A$2:$A$86,Accounts!$F$2:$F$86),"")</f>
        <v>United States</v>
      </c>
      <c r="H3546" t="s">
        <v>82</v>
      </c>
      <c r="I3546" s="3">
        <v>42886</v>
      </c>
      <c r="J3546" s="3">
        <v>42983</v>
      </c>
      <c r="K3546" s="8" t="str">
        <f>IF(Sales_Pipeline[[#This Row],[Close_Date]]="","",TEXT(Sales_Pipeline[[#This Row],[Close_Date]],"ddd"))</f>
        <v>Tue</v>
      </c>
      <c r="L3546" s="8" t="str">
        <f>IF(Sales_Pipeline[[#This Row],[Close_Date]]="","",TEXT(Sales_Pipeline[[#This Row],[Close_Date]],"mmm"))</f>
        <v>Sep</v>
      </c>
      <c r="M3546" s="8" t="str">
        <f>IF(Sales_Pipeline[[#This Row],[Close_Date]]="","","Q"&amp;ROUNDUP(MONTH(Sales_Pipeline[[#This Row],[Close_Date]])/3,0))</f>
        <v>Q3</v>
      </c>
      <c r="N3546" s="2" cm="1">
        <f t="array" ref="N3546">IFERROR(_xlfn.IFS(Sales_Pipeline[[#This Row],[Deal_Stage]]="Won",_xlfn.XLOOKUP(Sales_Pipeline[[#This Row],[Product]],Products!$A$2:$A$8,Products!$C$2:$C$8),Sales_Pipeline[[#This Row],[Deal_Stage]]="Lost",_xlfn.XLOOKUP(Sales_Pipeline[[#This Row],[Product]],Products!$A$2:$A$8,Products!$C$2:$C$8)),"")</f>
        <v>55</v>
      </c>
      <c r="O3546" s="2">
        <v>0</v>
      </c>
    </row>
    <row r="3547" spans="1:15" x14ac:dyDescent="0.3">
      <c r="A3547" t="s">
        <v>3693</v>
      </c>
      <c r="B3547" t="s">
        <v>38</v>
      </c>
      <c r="C3547" t="str">
        <f>_xlfn.XLOOKUP(Sales_Pipeline[[#This Row],[Sales_Agent]],Sales_Teams[Sales_Agent],Sales_Teams[Manager])</f>
        <v>Celia Rouche</v>
      </c>
      <c r="D3547" t="str">
        <f>_xlfn.XLOOKUP(Sales_Pipeline[[#This Row],[Manager]],Sales_Teams[Manager],Sales_Teams[Regional_Office])</f>
        <v>West</v>
      </c>
      <c r="E3547" t="s">
        <v>76</v>
      </c>
      <c r="F3547" t="s">
        <v>328</v>
      </c>
      <c r="G3547" t="str">
        <f>IFERROR(_xlfn.XLOOKUP(Sales_Pipeline[[#This Row],[Account]],Accounts!$A$2:$A$86,Accounts!$F$2:$F$86),"")</f>
        <v>United States</v>
      </c>
      <c r="H3547" t="s">
        <v>82</v>
      </c>
      <c r="I3547" s="3">
        <v>42886</v>
      </c>
      <c r="J3547" s="3">
        <v>42973</v>
      </c>
      <c r="K3547" s="8" t="str">
        <f>IF(Sales_Pipeline[[#This Row],[Close_Date]]="","",TEXT(Sales_Pipeline[[#This Row],[Close_Date]],"ddd"))</f>
        <v>Sat</v>
      </c>
      <c r="L3547" s="8" t="str">
        <f>IF(Sales_Pipeline[[#This Row],[Close_Date]]="","",TEXT(Sales_Pipeline[[#This Row],[Close_Date]],"mmm"))</f>
        <v>Aug</v>
      </c>
      <c r="M3547" s="8" t="str">
        <f>IF(Sales_Pipeline[[#This Row],[Close_Date]]="","","Q"&amp;ROUNDUP(MONTH(Sales_Pipeline[[#This Row],[Close_Date]])/3,0))</f>
        <v>Q3</v>
      </c>
      <c r="N3547" s="2" cm="1">
        <f t="array" ref="N3547">IFERROR(_xlfn.IFS(Sales_Pipeline[[#This Row],[Deal_Stage]]="Won",_xlfn.XLOOKUP(Sales_Pipeline[[#This Row],[Product]],Products!$A$2:$A$8,Products!$C$2:$C$8),Sales_Pipeline[[#This Row],[Deal_Stage]]="Lost",_xlfn.XLOOKUP(Sales_Pipeline[[#This Row],[Product]],Products!$A$2:$A$8,Products!$C$2:$C$8)),"")</f>
        <v>3393</v>
      </c>
      <c r="O3547" s="2">
        <v>0</v>
      </c>
    </row>
    <row r="3548" spans="1:15" x14ac:dyDescent="0.3">
      <c r="A3548" t="s">
        <v>3694</v>
      </c>
      <c r="B3548" t="s">
        <v>38</v>
      </c>
      <c r="C3548" t="str">
        <f>_xlfn.XLOOKUP(Sales_Pipeline[[#This Row],[Sales_Agent]],Sales_Teams[Sales_Agent],Sales_Teams[Manager])</f>
        <v>Celia Rouche</v>
      </c>
      <c r="D3548" t="str">
        <f>_xlfn.XLOOKUP(Sales_Pipeline[[#This Row],[Manager]],Sales_Teams[Manager],Sales_Teams[Regional_Office])</f>
        <v>West</v>
      </c>
      <c r="E3548" t="s">
        <v>61</v>
      </c>
      <c r="F3548" t="s">
        <v>87</v>
      </c>
      <c r="G3548" t="str">
        <f>IFERROR(_xlfn.XLOOKUP(Sales_Pipeline[[#This Row],[Account]],Accounts!$A$2:$A$86,Accounts!$F$2:$F$86),"")</f>
        <v>United States</v>
      </c>
      <c r="H3548" t="s">
        <v>57</v>
      </c>
      <c r="I3548" s="3">
        <v>42886</v>
      </c>
      <c r="J3548" s="3">
        <v>42896</v>
      </c>
      <c r="K3548" s="8" t="str">
        <f>IF(Sales_Pipeline[[#This Row],[Close_Date]]="","",TEXT(Sales_Pipeline[[#This Row],[Close_Date]],"ddd"))</f>
        <v>Sat</v>
      </c>
      <c r="L3548" s="8" t="str">
        <f>IF(Sales_Pipeline[[#This Row],[Close_Date]]="","",TEXT(Sales_Pipeline[[#This Row],[Close_Date]],"mmm"))</f>
        <v>Jun</v>
      </c>
      <c r="M3548" s="8" t="str">
        <f>IF(Sales_Pipeline[[#This Row],[Close_Date]]="","","Q"&amp;ROUNDUP(MONTH(Sales_Pipeline[[#This Row],[Close_Date]])/3,0))</f>
        <v>Q2</v>
      </c>
      <c r="N3548" s="2" cm="1">
        <f t="array" ref="N3548">IFERROR(_xlfn.IFS(Sales_Pipeline[[#This Row],[Deal_Stage]]="Won",_xlfn.XLOOKUP(Sales_Pipeline[[#This Row],[Product]],Products!$A$2:$A$8,Products!$C$2:$C$8),Sales_Pipeline[[#This Row],[Deal_Stage]]="Lost",_xlfn.XLOOKUP(Sales_Pipeline[[#This Row],[Product]],Products!$A$2:$A$8,Products!$C$2:$C$8)),"")</f>
        <v>55</v>
      </c>
      <c r="O3548" s="2">
        <v>56</v>
      </c>
    </row>
    <row r="3549" spans="1:15" x14ac:dyDescent="0.3">
      <c r="A3549" t="s">
        <v>3695</v>
      </c>
      <c r="B3549" t="s">
        <v>22</v>
      </c>
      <c r="C3549" t="str">
        <f>_xlfn.XLOOKUP(Sales_Pipeline[[#This Row],[Sales_Agent]],Sales_Teams[Sales_Agent],Sales_Teams[Manager])</f>
        <v>Cara Losch</v>
      </c>
      <c r="D3549" t="str">
        <f>_xlfn.XLOOKUP(Sales_Pipeline[[#This Row],[Manager]],Sales_Teams[Manager],Sales_Teams[Regional_Office])</f>
        <v>East</v>
      </c>
      <c r="E3549" t="s">
        <v>63</v>
      </c>
      <c r="F3549" t="s">
        <v>253</v>
      </c>
      <c r="G3549" t="str">
        <f>IFERROR(_xlfn.XLOOKUP(Sales_Pipeline[[#This Row],[Account]],Accounts!$A$2:$A$86,Accounts!$F$2:$F$86),"")</f>
        <v>United States</v>
      </c>
      <c r="H3549" t="s">
        <v>57</v>
      </c>
      <c r="I3549" s="3">
        <v>42886</v>
      </c>
      <c r="J3549" s="3">
        <v>42952</v>
      </c>
      <c r="K3549" s="8" t="str">
        <f>IF(Sales_Pipeline[[#This Row],[Close_Date]]="","",TEXT(Sales_Pipeline[[#This Row],[Close_Date]],"ddd"))</f>
        <v>Sat</v>
      </c>
      <c r="L3549" s="8" t="str">
        <f>IF(Sales_Pipeline[[#This Row],[Close_Date]]="","",TEXT(Sales_Pipeline[[#This Row],[Close_Date]],"mmm"))</f>
        <v>Aug</v>
      </c>
      <c r="M3549" s="8" t="str">
        <f>IF(Sales_Pipeline[[#This Row],[Close_Date]]="","","Q"&amp;ROUNDUP(MONTH(Sales_Pipeline[[#This Row],[Close_Date]])/3,0))</f>
        <v>Q3</v>
      </c>
      <c r="N3549" s="2" cm="1">
        <f t="array" ref="N3549">IFERROR(_xlfn.IFS(Sales_Pipeline[[#This Row],[Deal_Stage]]="Won",_xlfn.XLOOKUP(Sales_Pipeline[[#This Row],[Product]],Products!$A$2:$A$8,Products!$C$2:$C$8),Sales_Pipeline[[#This Row],[Deal_Stage]]="Lost",_xlfn.XLOOKUP(Sales_Pipeline[[#This Row],[Product]],Products!$A$2:$A$8,Products!$C$2:$C$8)),"")</f>
        <v>550</v>
      </c>
      <c r="O3549" s="2">
        <v>607</v>
      </c>
    </row>
    <row r="3550" spans="1:15" x14ac:dyDescent="0.3">
      <c r="A3550" t="s">
        <v>3696</v>
      </c>
      <c r="B3550" t="s">
        <v>13</v>
      </c>
      <c r="C3550" t="str">
        <f>_xlfn.XLOOKUP(Sales_Pipeline[[#This Row],[Sales_Agent]],Sales_Teams[Sales_Agent],Sales_Teams[Manager])</f>
        <v>Melvin Marxen</v>
      </c>
      <c r="D3550" t="str">
        <f>_xlfn.XLOOKUP(Sales_Pipeline[[#This Row],[Manager]],Sales_Teams[Manager],Sales_Teams[Regional_Office])</f>
        <v>Central</v>
      </c>
      <c r="E3550" t="s">
        <v>61</v>
      </c>
      <c r="F3550" t="s">
        <v>234</v>
      </c>
      <c r="G3550" t="str">
        <f>IFERROR(_xlfn.XLOOKUP(Sales_Pipeline[[#This Row],[Account]],Accounts!$A$2:$A$86,Accounts!$F$2:$F$86),"")</f>
        <v>United States</v>
      </c>
      <c r="H3550" t="s">
        <v>57</v>
      </c>
      <c r="I3550" s="3">
        <v>42886</v>
      </c>
      <c r="J3550" s="3">
        <v>42895</v>
      </c>
      <c r="K3550" s="8" t="str">
        <f>IF(Sales_Pipeline[[#This Row],[Close_Date]]="","",TEXT(Sales_Pipeline[[#This Row],[Close_Date]],"ddd"))</f>
        <v>Fri</v>
      </c>
      <c r="L3550" s="8" t="str">
        <f>IF(Sales_Pipeline[[#This Row],[Close_Date]]="","",TEXT(Sales_Pipeline[[#This Row],[Close_Date]],"mmm"))</f>
        <v>Jun</v>
      </c>
      <c r="M3550" s="8" t="str">
        <f>IF(Sales_Pipeline[[#This Row],[Close_Date]]="","","Q"&amp;ROUNDUP(MONTH(Sales_Pipeline[[#This Row],[Close_Date]])/3,0))</f>
        <v>Q2</v>
      </c>
      <c r="N3550" s="2" cm="1">
        <f t="array" ref="N3550">IFERROR(_xlfn.IFS(Sales_Pipeline[[#This Row],[Deal_Stage]]="Won",_xlfn.XLOOKUP(Sales_Pipeline[[#This Row],[Product]],Products!$A$2:$A$8,Products!$C$2:$C$8),Sales_Pipeline[[#This Row],[Deal_Stage]]="Lost",_xlfn.XLOOKUP(Sales_Pipeline[[#This Row],[Product]],Products!$A$2:$A$8,Products!$C$2:$C$8)),"")</f>
        <v>55</v>
      </c>
      <c r="O3550" s="2">
        <v>48</v>
      </c>
    </row>
    <row r="3551" spans="1:15" x14ac:dyDescent="0.3">
      <c r="A3551" t="s">
        <v>3697</v>
      </c>
      <c r="B3551" t="s">
        <v>36</v>
      </c>
      <c r="C3551" t="str">
        <f>_xlfn.XLOOKUP(Sales_Pipeline[[#This Row],[Sales_Agent]],Sales_Teams[Sales_Agent],Sales_Teams[Manager])</f>
        <v>Celia Rouche</v>
      </c>
      <c r="D3551" t="str">
        <f>_xlfn.XLOOKUP(Sales_Pipeline[[#This Row],[Manager]],Sales_Teams[Manager],Sales_Teams[Regional_Office])</f>
        <v>West</v>
      </c>
      <c r="E3551" t="s">
        <v>55</v>
      </c>
      <c r="F3551" t="s">
        <v>175</v>
      </c>
      <c r="G3551" t="str">
        <f>IFERROR(_xlfn.XLOOKUP(Sales_Pipeline[[#This Row],[Account]],Accounts!$A$2:$A$86,Accounts!$F$2:$F$86),"")</f>
        <v>Brazil</v>
      </c>
      <c r="H3551" t="s">
        <v>77</v>
      </c>
      <c r="I3551" s="3">
        <v>42886</v>
      </c>
      <c r="K3551" s="8" t="str">
        <f>IF(Sales_Pipeline[[#This Row],[Close_Date]]="","",TEXT(Sales_Pipeline[[#This Row],[Close_Date]],"ddd"))</f>
        <v/>
      </c>
      <c r="L3551" s="8" t="str">
        <f>IF(Sales_Pipeline[[#This Row],[Close_Date]]="","",TEXT(Sales_Pipeline[[#This Row],[Close_Date]],"mmm"))</f>
        <v/>
      </c>
      <c r="M3551" s="8" t="str">
        <f>IF(Sales_Pipeline[[#This Row],[Close_Date]]="","","Q"&amp;ROUNDUP(MONTH(Sales_Pipeline[[#This Row],[Close_Date]])/3,0))</f>
        <v/>
      </c>
      <c r="N3551" s="2" t="str" cm="1">
        <f t="array" ref="N3551">IFERROR(_xlfn.IFS(Sales_Pipeline[[#This Row],[Deal_Stage]]="Won",_xlfn.XLOOKUP(Sales_Pipeline[[#This Row],[Product]],Products!$A$2:$A$8,Products!$C$2:$C$8),Sales_Pipeline[[#This Row],[Deal_Stage]]="Lost",_xlfn.XLOOKUP(Sales_Pipeline[[#This Row],[Product]],Products!$A$2:$A$8,Products!$C$2:$C$8)),"")</f>
        <v/>
      </c>
      <c r="O3551" s="2">
        <v>0</v>
      </c>
    </row>
    <row r="3552" spans="1:15" x14ac:dyDescent="0.3">
      <c r="A3552" t="s">
        <v>3698</v>
      </c>
      <c r="B3552" t="s">
        <v>40</v>
      </c>
      <c r="C3552" t="str">
        <f>_xlfn.XLOOKUP(Sales_Pipeline[[#This Row],[Sales_Agent]],Sales_Teams[Sales_Agent],Sales_Teams[Manager])</f>
        <v>Summer Sewald</v>
      </c>
      <c r="D3552" t="str">
        <f>_xlfn.XLOOKUP(Sales_Pipeline[[#This Row],[Manager]],Sales_Teams[Manager],Sales_Teams[Regional_Office])</f>
        <v>West</v>
      </c>
      <c r="E3552" t="s">
        <v>63</v>
      </c>
      <c r="F3552" t="s">
        <v>288</v>
      </c>
      <c r="G3552" t="str">
        <f>IFERROR(_xlfn.XLOOKUP(Sales_Pipeline[[#This Row],[Account]],Accounts!$A$2:$A$86,Accounts!$F$2:$F$86),"")</f>
        <v>United States</v>
      </c>
      <c r="H3552" t="s">
        <v>82</v>
      </c>
      <c r="I3552" s="3">
        <v>42886</v>
      </c>
      <c r="J3552" s="3">
        <v>42965</v>
      </c>
      <c r="K3552" s="8" t="str">
        <f>IF(Sales_Pipeline[[#This Row],[Close_Date]]="","",TEXT(Sales_Pipeline[[#This Row],[Close_Date]],"ddd"))</f>
        <v>Fri</v>
      </c>
      <c r="L3552" s="8" t="str">
        <f>IF(Sales_Pipeline[[#This Row],[Close_Date]]="","",TEXT(Sales_Pipeline[[#This Row],[Close_Date]],"mmm"))</f>
        <v>Aug</v>
      </c>
      <c r="M3552" s="8" t="str">
        <f>IF(Sales_Pipeline[[#This Row],[Close_Date]]="","","Q"&amp;ROUNDUP(MONTH(Sales_Pipeline[[#This Row],[Close_Date]])/3,0))</f>
        <v>Q3</v>
      </c>
      <c r="N3552" s="2" cm="1">
        <f t="array" ref="N3552">IFERROR(_xlfn.IFS(Sales_Pipeline[[#This Row],[Deal_Stage]]="Won",_xlfn.XLOOKUP(Sales_Pipeline[[#This Row],[Product]],Products!$A$2:$A$8,Products!$C$2:$C$8),Sales_Pipeline[[#This Row],[Deal_Stage]]="Lost",_xlfn.XLOOKUP(Sales_Pipeline[[#This Row],[Product]],Products!$A$2:$A$8,Products!$C$2:$C$8)),"")</f>
        <v>550</v>
      </c>
      <c r="O3552" s="2">
        <v>0</v>
      </c>
    </row>
    <row r="3553" spans="1:15" x14ac:dyDescent="0.3">
      <c r="A3553" t="s">
        <v>3699</v>
      </c>
      <c r="B3553" t="s">
        <v>40</v>
      </c>
      <c r="C3553" t="str">
        <f>_xlfn.XLOOKUP(Sales_Pipeline[[#This Row],[Sales_Agent]],Sales_Teams[Sales_Agent],Sales_Teams[Manager])</f>
        <v>Summer Sewald</v>
      </c>
      <c r="D3553" t="str">
        <f>_xlfn.XLOOKUP(Sales_Pipeline[[#This Row],[Manager]],Sales_Teams[Manager],Sales_Teams[Regional_Office])</f>
        <v>West</v>
      </c>
      <c r="E3553" t="s">
        <v>63</v>
      </c>
      <c r="F3553" t="s">
        <v>328</v>
      </c>
      <c r="G3553" t="str">
        <f>IFERROR(_xlfn.XLOOKUP(Sales_Pipeline[[#This Row],[Account]],Accounts!$A$2:$A$86,Accounts!$F$2:$F$86),"")</f>
        <v>United States</v>
      </c>
      <c r="H3553" t="s">
        <v>57</v>
      </c>
      <c r="I3553" s="3">
        <v>42886</v>
      </c>
      <c r="J3553" s="3">
        <v>42970</v>
      </c>
      <c r="K3553" s="8" t="str">
        <f>IF(Sales_Pipeline[[#This Row],[Close_Date]]="","",TEXT(Sales_Pipeline[[#This Row],[Close_Date]],"ddd"))</f>
        <v>Wed</v>
      </c>
      <c r="L3553" s="8" t="str">
        <f>IF(Sales_Pipeline[[#This Row],[Close_Date]]="","",TEXT(Sales_Pipeline[[#This Row],[Close_Date]],"mmm"))</f>
        <v>Aug</v>
      </c>
      <c r="M3553" s="8" t="str">
        <f>IF(Sales_Pipeline[[#This Row],[Close_Date]]="","","Q"&amp;ROUNDUP(MONTH(Sales_Pipeline[[#This Row],[Close_Date]])/3,0))</f>
        <v>Q3</v>
      </c>
      <c r="N3553" s="2" cm="1">
        <f t="array" ref="N3553">IFERROR(_xlfn.IFS(Sales_Pipeline[[#This Row],[Deal_Stage]]="Won",_xlfn.XLOOKUP(Sales_Pipeline[[#This Row],[Product]],Products!$A$2:$A$8,Products!$C$2:$C$8),Sales_Pipeline[[#This Row],[Deal_Stage]]="Lost",_xlfn.XLOOKUP(Sales_Pipeline[[#This Row],[Product]],Products!$A$2:$A$8,Products!$C$2:$C$8)),"")</f>
        <v>550</v>
      </c>
      <c r="O3553" s="2">
        <v>570</v>
      </c>
    </row>
    <row r="3554" spans="1:15" x14ac:dyDescent="0.3">
      <c r="A3554" t="s">
        <v>3700</v>
      </c>
      <c r="B3554" t="s">
        <v>40</v>
      </c>
      <c r="C3554" t="str">
        <f>_xlfn.XLOOKUP(Sales_Pipeline[[#This Row],[Sales_Agent]],Sales_Teams[Sales_Agent],Sales_Teams[Manager])</f>
        <v>Summer Sewald</v>
      </c>
      <c r="D3554" t="str">
        <f>_xlfn.XLOOKUP(Sales_Pipeline[[#This Row],[Manager]],Sales_Teams[Manager],Sales_Teams[Regional_Office])</f>
        <v>West</v>
      </c>
      <c r="E3554" t="s">
        <v>55</v>
      </c>
      <c r="F3554" t="s">
        <v>288</v>
      </c>
      <c r="G3554" t="str">
        <f>IFERROR(_xlfn.XLOOKUP(Sales_Pipeline[[#This Row],[Account]],Accounts!$A$2:$A$86,Accounts!$F$2:$F$86),"")</f>
        <v>United States</v>
      </c>
      <c r="H3554" t="s">
        <v>57</v>
      </c>
      <c r="I3554" s="3">
        <v>42886</v>
      </c>
      <c r="J3554" s="3">
        <v>42890</v>
      </c>
      <c r="K3554" s="8" t="str">
        <f>IF(Sales_Pipeline[[#This Row],[Close_Date]]="","",TEXT(Sales_Pipeline[[#This Row],[Close_Date]],"ddd"))</f>
        <v>Sun</v>
      </c>
      <c r="L3554" s="8" t="str">
        <f>IF(Sales_Pipeline[[#This Row],[Close_Date]]="","",TEXT(Sales_Pipeline[[#This Row],[Close_Date]],"mmm"))</f>
        <v>Jun</v>
      </c>
      <c r="M3554" s="8" t="str">
        <f>IF(Sales_Pipeline[[#This Row],[Close_Date]]="","","Q"&amp;ROUNDUP(MONTH(Sales_Pipeline[[#This Row],[Close_Date]])/3,0))</f>
        <v>Q2</v>
      </c>
      <c r="N3554" s="2" cm="1">
        <f t="array" ref="N3554">IFERROR(_xlfn.IFS(Sales_Pipeline[[#This Row],[Deal_Stage]]="Won",_xlfn.XLOOKUP(Sales_Pipeline[[#This Row],[Product]],Products!$A$2:$A$8,Products!$C$2:$C$8),Sales_Pipeline[[#This Row],[Deal_Stage]]="Lost",_xlfn.XLOOKUP(Sales_Pipeline[[#This Row],[Product]],Products!$A$2:$A$8,Products!$C$2:$C$8)),"")</f>
        <v>1096</v>
      </c>
      <c r="O3554" s="2">
        <v>1056</v>
      </c>
    </row>
    <row r="3555" spans="1:15" x14ac:dyDescent="0.3">
      <c r="A3555" t="s">
        <v>3701</v>
      </c>
      <c r="B3555" t="s">
        <v>43</v>
      </c>
      <c r="C3555" t="str">
        <f>_xlfn.XLOOKUP(Sales_Pipeline[[#This Row],[Sales_Agent]],Sales_Teams[Sales_Agent],Sales_Teams[Manager])</f>
        <v>Summer Sewald</v>
      </c>
      <c r="D3555" t="str">
        <f>_xlfn.XLOOKUP(Sales_Pipeline[[#This Row],[Manager]],Sales_Teams[Manager],Sales_Teams[Regional_Office])</f>
        <v>West</v>
      </c>
      <c r="E3555" t="s">
        <v>63</v>
      </c>
      <c r="G3555" t="str">
        <f>IFERROR(_xlfn.XLOOKUP(Sales_Pipeline[[#This Row],[Account]],Accounts!$A$2:$A$86,Accounts!$F$2:$F$86),"")</f>
        <v/>
      </c>
      <c r="H3555" t="s">
        <v>77</v>
      </c>
      <c r="I3555" s="3">
        <v>42886</v>
      </c>
      <c r="K3555" s="8" t="str">
        <f>IF(Sales_Pipeline[[#This Row],[Close_Date]]="","",TEXT(Sales_Pipeline[[#This Row],[Close_Date]],"ddd"))</f>
        <v/>
      </c>
      <c r="L3555" s="8" t="str">
        <f>IF(Sales_Pipeline[[#This Row],[Close_Date]]="","",TEXT(Sales_Pipeline[[#This Row],[Close_Date]],"mmm"))</f>
        <v/>
      </c>
      <c r="M3555" s="8" t="str">
        <f>IF(Sales_Pipeline[[#This Row],[Close_Date]]="","","Q"&amp;ROUNDUP(MONTH(Sales_Pipeline[[#This Row],[Close_Date]])/3,0))</f>
        <v/>
      </c>
      <c r="N3555" s="2" t="str" cm="1">
        <f t="array" ref="N3555">IFERROR(_xlfn.IFS(Sales_Pipeline[[#This Row],[Deal_Stage]]="Won",_xlfn.XLOOKUP(Sales_Pipeline[[#This Row],[Product]],Products!$A$2:$A$8,Products!$C$2:$C$8),Sales_Pipeline[[#This Row],[Deal_Stage]]="Lost",_xlfn.XLOOKUP(Sales_Pipeline[[#This Row],[Product]],Products!$A$2:$A$8,Products!$C$2:$C$8)),"")</f>
        <v/>
      </c>
      <c r="O3555" s="2">
        <v>0</v>
      </c>
    </row>
    <row r="3556" spans="1:15" x14ac:dyDescent="0.3">
      <c r="A3556" t="s">
        <v>3702</v>
      </c>
      <c r="B3556" t="s">
        <v>43</v>
      </c>
      <c r="C3556" t="str">
        <f>_xlfn.XLOOKUP(Sales_Pipeline[[#This Row],[Sales_Agent]],Sales_Teams[Sales_Agent],Sales_Teams[Manager])</f>
        <v>Summer Sewald</v>
      </c>
      <c r="D3556" t="str">
        <f>_xlfn.XLOOKUP(Sales_Pipeline[[#This Row],[Manager]],Sales_Teams[Manager],Sales_Teams[Regional_Office])</f>
        <v>West</v>
      </c>
      <c r="E3556" t="s">
        <v>63</v>
      </c>
      <c r="F3556" t="s">
        <v>201</v>
      </c>
      <c r="G3556" t="str">
        <f>IFERROR(_xlfn.XLOOKUP(Sales_Pipeline[[#This Row],[Account]],Accounts!$A$2:$A$86,Accounts!$F$2:$F$86),"")</f>
        <v>United States</v>
      </c>
      <c r="H3556" t="s">
        <v>57</v>
      </c>
      <c r="I3556" s="3">
        <v>42886</v>
      </c>
      <c r="J3556" s="3">
        <v>42981</v>
      </c>
      <c r="K3556" s="8" t="str">
        <f>IF(Sales_Pipeline[[#This Row],[Close_Date]]="","",TEXT(Sales_Pipeline[[#This Row],[Close_Date]],"ddd"))</f>
        <v>Sun</v>
      </c>
      <c r="L3556" s="8" t="str">
        <f>IF(Sales_Pipeline[[#This Row],[Close_Date]]="","",TEXT(Sales_Pipeline[[#This Row],[Close_Date]],"mmm"))</f>
        <v>Sep</v>
      </c>
      <c r="M3556" s="8" t="str">
        <f>IF(Sales_Pipeline[[#This Row],[Close_Date]]="","","Q"&amp;ROUNDUP(MONTH(Sales_Pipeline[[#This Row],[Close_Date]])/3,0))</f>
        <v>Q3</v>
      </c>
      <c r="N3556" s="2" cm="1">
        <f t="array" ref="N3556">IFERROR(_xlfn.IFS(Sales_Pipeline[[#This Row],[Deal_Stage]]="Won",_xlfn.XLOOKUP(Sales_Pipeline[[#This Row],[Product]],Products!$A$2:$A$8,Products!$C$2:$C$8),Sales_Pipeline[[#This Row],[Deal_Stage]]="Lost",_xlfn.XLOOKUP(Sales_Pipeline[[#This Row],[Product]],Products!$A$2:$A$8,Products!$C$2:$C$8)),"")</f>
        <v>550</v>
      </c>
      <c r="O3556" s="2">
        <v>560</v>
      </c>
    </row>
    <row r="3557" spans="1:15" x14ac:dyDescent="0.3">
      <c r="A3557" t="s">
        <v>3703</v>
      </c>
      <c r="B3557" t="s">
        <v>42</v>
      </c>
      <c r="C3557" t="str">
        <f>_xlfn.XLOOKUP(Sales_Pipeline[[#This Row],[Sales_Agent]],Sales_Teams[Sales_Agent],Sales_Teams[Manager])</f>
        <v>Summer Sewald</v>
      </c>
      <c r="D3557" t="str">
        <f>_xlfn.XLOOKUP(Sales_Pipeline[[#This Row],[Manager]],Sales_Teams[Manager],Sales_Teams[Regional_Office])</f>
        <v>West</v>
      </c>
      <c r="E3557" t="s">
        <v>84</v>
      </c>
      <c r="F3557" t="s">
        <v>145</v>
      </c>
      <c r="G3557" t="str">
        <f>IFERROR(_xlfn.XLOOKUP(Sales_Pipeline[[#This Row],[Account]],Accounts!$A$2:$A$86,Accounts!$F$2:$F$86),"")</f>
        <v>United States</v>
      </c>
      <c r="H3557" t="s">
        <v>82</v>
      </c>
      <c r="I3557" s="3">
        <v>42886</v>
      </c>
      <c r="J3557" s="3">
        <v>42950</v>
      </c>
      <c r="K3557" s="8" t="str">
        <f>IF(Sales_Pipeline[[#This Row],[Close_Date]]="","",TEXT(Sales_Pipeline[[#This Row],[Close_Date]],"ddd"))</f>
        <v>Thu</v>
      </c>
      <c r="L3557" s="8" t="str">
        <f>IF(Sales_Pipeline[[#This Row],[Close_Date]]="","",TEXT(Sales_Pipeline[[#This Row],[Close_Date]],"mmm"))</f>
        <v>Aug</v>
      </c>
      <c r="M3557" s="8" t="str">
        <f>IF(Sales_Pipeline[[#This Row],[Close_Date]]="","","Q"&amp;ROUNDUP(MONTH(Sales_Pipeline[[#This Row],[Close_Date]])/3,0))</f>
        <v>Q3</v>
      </c>
      <c r="N3557" s="2" cm="1">
        <f t="array" ref="N3557">IFERROR(_xlfn.IFS(Sales_Pipeline[[#This Row],[Deal_Stage]]="Won",_xlfn.XLOOKUP(Sales_Pipeline[[#This Row],[Product]],Products!$A$2:$A$8,Products!$C$2:$C$8),Sales_Pipeline[[#This Row],[Deal_Stage]]="Lost",_xlfn.XLOOKUP(Sales_Pipeline[[#This Row],[Product]],Products!$A$2:$A$8,Products!$C$2:$C$8)),"")</f>
        <v>5482</v>
      </c>
      <c r="O3557" s="2">
        <v>0</v>
      </c>
    </row>
    <row r="3558" spans="1:15" x14ac:dyDescent="0.3">
      <c r="A3558" t="s">
        <v>3704</v>
      </c>
      <c r="B3558" t="s">
        <v>42</v>
      </c>
      <c r="C3558" t="str">
        <f>_xlfn.XLOOKUP(Sales_Pipeline[[#This Row],[Sales_Agent]],Sales_Teams[Sales_Agent],Sales_Teams[Manager])</f>
        <v>Summer Sewald</v>
      </c>
      <c r="D3558" t="str">
        <f>_xlfn.XLOOKUP(Sales_Pipeline[[#This Row],[Manager]],Sales_Teams[Manager],Sales_Teams[Regional_Office])</f>
        <v>West</v>
      </c>
      <c r="E3558" t="s">
        <v>63</v>
      </c>
      <c r="F3558" t="s">
        <v>413</v>
      </c>
      <c r="G3558" t="str">
        <f>IFERROR(_xlfn.XLOOKUP(Sales_Pipeline[[#This Row],[Account]],Accounts!$A$2:$A$86,Accounts!$F$2:$F$86),"")</f>
        <v>United States</v>
      </c>
      <c r="H3558" t="s">
        <v>57</v>
      </c>
      <c r="I3558" s="3">
        <v>42886</v>
      </c>
      <c r="J3558" s="3">
        <v>42907</v>
      </c>
      <c r="K3558" s="8" t="str">
        <f>IF(Sales_Pipeline[[#This Row],[Close_Date]]="","",TEXT(Sales_Pipeline[[#This Row],[Close_Date]],"ddd"))</f>
        <v>Wed</v>
      </c>
      <c r="L3558" s="8" t="str">
        <f>IF(Sales_Pipeline[[#This Row],[Close_Date]]="","",TEXT(Sales_Pipeline[[#This Row],[Close_Date]],"mmm"))</f>
        <v>Jun</v>
      </c>
      <c r="M3558" s="8" t="str">
        <f>IF(Sales_Pipeline[[#This Row],[Close_Date]]="","","Q"&amp;ROUNDUP(MONTH(Sales_Pipeline[[#This Row],[Close_Date]])/3,0))</f>
        <v>Q2</v>
      </c>
      <c r="N3558" s="2" cm="1">
        <f t="array" ref="N3558">IFERROR(_xlfn.IFS(Sales_Pipeline[[#This Row],[Deal_Stage]]="Won",_xlfn.XLOOKUP(Sales_Pipeline[[#This Row],[Product]],Products!$A$2:$A$8,Products!$C$2:$C$8),Sales_Pipeline[[#This Row],[Deal_Stage]]="Lost",_xlfn.XLOOKUP(Sales_Pipeline[[#This Row],[Product]],Products!$A$2:$A$8,Products!$C$2:$C$8)),"")</f>
        <v>550</v>
      </c>
      <c r="O3558" s="2">
        <v>588</v>
      </c>
    </row>
    <row r="3559" spans="1:15" x14ac:dyDescent="0.3">
      <c r="A3559" t="s">
        <v>3705</v>
      </c>
      <c r="B3559" t="s">
        <v>42</v>
      </c>
      <c r="C3559" t="str">
        <f>_xlfn.XLOOKUP(Sales_Pipeline[[#This Row],[Sales_Agent]],Sales_Teams[Sales_Agent],Sales_Teams[Manager])</f>
        <v>Summer Sewald</v>
      </c>
      <c r="D3559" t="str">
        <f>_xlfn.XLOOKUP(Sales_Pipeline[[#This Row],[Manager]],Sales_Teams[Manager],Sales_Teams[Regional_Office])</f>
        <v>West</v>
      </c>
      <c r="E3559" t="s">
        <v>8953</v>
      </c>
      <c r="F3559" t="s">
        <v>177</v>
      </c>
      <c r="G3559" t="str">
        <f>IFERROR(_xlfn.XLOOKUP(Sales_Pipeline[[#This Row],[Account]],Accounts!$A$2:$A$86,Accounts!$F$2:$F$86),"")</f>
        <v>United States</v>
      </c>
      <c r="H3559" t="s">
        <v>57</v>
      </c>
      <c r="I3559" s="3">
        <v>42886</v>
      </c>
      <c r="J3559" s="3">
        <v>42980</v>
      </c>
      <c r="K3559" s="8" t="str">
        <f>IF(Sales_Pipeline[[#This Row],[Close_Date]]="","",TEXT(Sales_Pipeline[[#This Row],[Close_Date]],"ddd"))</f>
        <v>Sat</v>
      </c>
      <c r="L3559" s="8" t="str">
        <f>IF(Sales_Pipeline[[#This Row],[Close_Date]]="","",TEXT(Sales_Pipeline[[#This Row],[Close_Date]],"mmm"))</f>
        <v>Sep</v>
      </c>
      <c r="M3559" s="8" t="str">
        <f>IF(Sales_Pipeline[[#This Row],[Close_Date]]="","","Q"&amp;ROUNDUP(MONTH(Sales_Pipeline[[#This Row],[Close_Date]])/3,0))</f>
        <v>Q3</v>
      </c>
      <c r="N3559" s="2" cm="1">
        <f t="array" ref="N3559">IFERROR(_xlfn.IFS(Sales_Pipeline[[#This Row],[Deal_Stage]]="Won",_xlfn.XLOOKUP(Sales_Pipeline[[#This Row],[Product]],Products!$A$2:$A$8,Products!$C$2:$C$8),Sales_Pipeline[[#This Row],[Deal_Stage]]="Lost",_xlfn.XLOOKUP(Sales_Pipeline[[#This Row],[Product]],Products!$A$2:$A$8,Products!$C$2:$C$8)),"")</f>
        <v>4821</v>
      </c>
      <c r="O3559" s="2">
        <v>4356</v>
      </c>
    </row>
    <row r="3560" spans="1:15" x14ac:dyDescent="0.3">
      <c r="A3560" t="s">
        <v>3706</v>
      </c>
      <c r="B3560" t="s">
        <v>42</v>
      </c>
      <c r="C3560" t="str">
        <f>_xlfn.XLOOKUP(Sales_Pipeline[[#This Row],[Sales_Agent]],Sales_Teams[Sales_Agent],Sales_Teams[Manager])</f>
        <v>Summer Sewald</v>
      </c>
      <c r="D3560" t="str">
        <f>_xlfn.XLOOKUP(Sales_Pipeline[[#This Row],[Manager]],Sales_Teams[Manager],Sales_Teams[Regional_Office])</f>
        <v>West</v>
      </c>
      <c r="E3560" t="s">
        <v>61</v>
      </c>
      <c r="F3560" t="s">
        <v>114</v>
      </c>
      <c r="G3560" t="str">
        <f>IFERROR(_xlfn.XLOOKUP(Sales_Pipeline[[#This Row],[Account]],Accounts!$A$2:$A$86,Accounts!$F$2:$F$86),"")</f>
        <v>United States</v>
      </c>
      <c r="H3560" t="s">
        <v>57</v>
      </c>
      <c r="I3560" s="3">
        <v>42886</v>
      </c>
      <c r="J3560" s="3">
        <v>42962</v>
      </c>
      <c r="K3560" s="8" t="str">
        <f>IF(Sales_Pipeline[[#This Row],[Close_Date]]="","",TEXT(Sales_Pipeline[[#This Row],[Close_Date]],"ddd"))</f>
        <v>Tue</v>
      </c>
      <c r="L3560" s="8" t="str">
        <f>IF(Sales_Pipeline[[#This Row],[Close_Date]]="","",TEXT(Sales_Pipeline[[#This Row],[Close_Date]],"mmm"))</f>
        <v>Aug</v>
      </c>
      <c r="M3560" s="8" t="str">
        <f>IF(Sales_Pipeline[[#This Row],[Close_Date]]="","","Q"&amp;ROUNDUP(MONTH(Sales_Pipeline[[#This Row],[Close_Date]])/3,0))</f>
        <v>Q3</v>
      </c>
      <c r="N3560" s="2" cm="1">
        <f t="array" ref="N3560">IFERROR(_xlfn.IFS(Sales_Pipeline[[#This Row],[Deal_Stage]]="Won",_xlfn.XLOOKUP(Sales_Pipeline[[#This Row],[Product]],Products!$A$2:$A$8,Products!$C$2:$C$8),Sales_Pipeline[[#This Row],[Deal_Stage]]="Lost",_xlfn.XLOOKUP(Sales_Pipeline[[#This Row],[Product]],Products!$A$2:$A$8,Products!$C$2:$C$8)),"")</f>
        <v>55</v>
      </c>
      <c r="O3560" s="2">
        <v>69</v>
      </c>
    </row>
    <row r="3561" spans="1:15" x14ac:dyDescent="0.3">
      <c r="A3561" t="s">
        <v>3707</v>
      </c>
      <c r="B3561" t="s">
        <v>8</v>
      </c>
      <c r="C3561" t="str">
        <f>_xlfn.XLOOKUP(Sales_Pipeline[[#This Row],[Sales_Agent]],Sales_Teams[Sales_Agent],Sales_Teams[Manager])</f>
        <v>Dustin Brinkmann</v>
      </c>
      <c r="D3561" t="str">
        <f>_xlfn.XLOOKUP(Sales_Pipeline[[#This Row],[Manager]],Sales_Teams[Manager],Sales_Teams[Regional_Office])</f>
        <v>Central</v>
      </c>
      <c r="E3561" t="s">
        <v>63</v>
      </c>
      <c r="F3561" t="s">
        <v>169</v>
      </c>
      <c r="G3561" t="str">
        <f>IFERROR(_xlfn.XLOOKUP(Sales_Pipeline[[#This Row],[Account]],Accounts!$A$2:$A$86,Accounts!$F$2:$F$86),"")</f>
        <v>Panama</v>
      </c>
      <c r="H3561" t="s">
        <v>57</v>
      </c>
      <c r="I3561" s="3">
        <v>42886</v>
      </c>
      <c r="J3561" s="3">
        <v>42949</v>
      </c>
      <c r="K3561" s="8" t="str">
        <f>IF(Sales_Pipeline[[#This Row],[Close_Date]]="","",TEXT(Sales_Pipeline[[#This Row],[Close_Date]],"ddd"))</f>
        <v>Wed</v>
      </c>
      <c r="L3561" s="8" t="str">
        <f>IF(Sales_Pipeline[[#This Row],[Close_Date]]="","",TEXT(Sales_Pipeline[[#This Row],[Close_Date]],"mmm"))</f>
        <v>Aug</v>
      </c>
      <c r="M3561" s="8" t="str">
        <f>IF(Sales_Pipeline[[#This Row],[Close_Date]]="","","Q"&amp;ROUNDUP(MONTH(Sales_Pipeline[[#This Row],[Close_Date]])/3,0))</f>
        <v>Q3</v>
      </c>
      <c r="N3561" s="2" cm="1">
        <f t="array" ref="N3561">IFERROR(_xlfn.IFS(Sales_Pipeline[[#This Row],[Deal_Stage]]="Won",_xlfn.XLOOKUP(Sales_Pipeline[[#This Row],[Product]],Products!$A$2:$A$8,Products!$C$2:$C$8),Sales_Pipeline[[#This Row],[Deal_Stage]]="Lost",_xlfn.XLOOKUP(Sales_Pipeline[[#This Row],[Product]],Products!$A$2:$A$8,Products!$C$2:$C$8)),"")</f>
        <v>550</v>
      </c>
      <c r="O3561" s="2">
        <v>505</v>
      </c>
    </row>
    <row r="3562" spans="1:15" x14ac:dyDescent="0.3">
      <c r="A3562" t="s">
        <v>3708</v>
      </c>
      <c r="B3562" t="s">
        <v>37</v>
      </c>
      <c r="C3562" t="str">
        <f>_xlfn.XLOOKUP(Sales_Pipeline[[#This Row],[Sales_Agent]],Sales_Teams[Sales_Agent],Sales_Teams[Manager])</f>
        <v>Celia Rouche</v>
      </c>
      <c r="D3562" t="str">
        <f>_xlfn.XLOOKUP(Sales_Pipeline[[#This Row],[Manager]],Sales_Teams[Manager],Sales_Teams[Regional_Office])</f>
        <v>West</v>
      </c>
      <c r="E3562" t="s">
        <v>63</v>
      </c>
      <c r="F3562" t="s">
        <v>87</v>
      </c>
      <c r="G3562" t="str">
        <f>IFERROR(_xlfn.XLOOKUP(Sales_Pipeline[[#This Row],[Account]],Accounts!$A$2:$A$86,Accounts!$F$2:$F$86),"")</f>
        <v>United States</v>
      </c>
      <c r="H3562" t="s">
        <v>57</v>
      </c>
      <c r="I3562" s="3">
        <v>42886</v>
      </c>
      <c r="J3562" s="3">
        <v>43001</v>
      </c>
      <c r="K3562" s="8" t="str">
        <f>IF(Sales_Pipeline[[#This Row],[Close_Date]]="","",TEXT(Sales_Pipeline[[#This Row],[Close_Date]],"ddd"))</f>
        <v>Sat</v>
      </c>
      <c r="L3562" s="8" t="str">
        <f>IF(Sales_Pipeline[[#This Row],[Close_Date]]="","",TEXT(Sales_Pipeline[[#This Row],[Close_Date]],"mmm"))</f>
        <v>Sep</v>
      </c>
      <c r="M3562" s="8" t="str">
        <f>IF(Sales_Pipeline[[#This Row],[Close_Date]]="","","Q"&amp;ROUNDUP(MONTH(Sales_Pipeline[[#This Row],[Close_Date]])/3,0))</f>
        <v>Q3</v>
      </c>
      <c r="N3562" s="2" cm="1">
        <f t="array" ref="N3562">IFERROR(_xlfn.IFS(Sales_Pipeline[[#This Row],[Deal_Stage]]="Won",_xlfn.XLOOKUP(Sales_Pipeline[[#This Row],[Product]],Products!$A$2:$A$8,Products!$C$2:$C$8),Sales_Pipeline[[#This Row],[Deal_Stage]]="Lost",_xlfn.XLOOKUP(Sales_Pipeline[[#This Row],[Product]],Products!$A$2:$A$8,Products!$C$2:$C$8)),"")</f>
        <v>550</v>
      </c>
      <c r="O3562" s="2">
        <v>510</v>
      </c>
    </row>
    <row r="3563" spans="1:15" x14ac:dyDescent="0.3">
      <c r="A3563" t="s">
        <v>3709</v>
      </c>
      <c r="B3563" t="s">
        <v>37</v>
      </c>
      <c r="C3563" t="str">
        <f>_xlfn.XLOOKUP(Sales_Pipeline[[#This Row],[Sales_Agent]],Sales_Teams[Sales_Agent],Sales_Teams[Manager])</f>
        <v>Celia Rouche</v>
      </c>
      <c r="D3563" t="str">
        <f>_xlfn.XLOOKUP(Sales_Pipeline[[#This Row],[Manager]],Sales_Teams[Manager],Sales_Teams[Regional_Office])</f>
        <v>West</v>
      </c>
      <c r="E3563" t="s">
        <v>76</v>
      </c>
      <c r="F3563" t="s">
        <v>107</v>
      </c>
      <c r="G3563" t="str">
        <f>IFERROR(_xlfn.XLOOKUP(Sales_Pipeline[[#This Row],[Account]],Accounts!$A$2:$A$86,Accounts!$F$2:$F$86),"")</f>
        <v>United States</v>
      </c>
      <c r="H3563" t="s">
        <v>57</v>
      </c>
      <c r="I3563" s="3">
        <v>42886</v>
      </c>
      <c r="J3563" s="3">
        <v>43001</v>
      </c>
      <c r="K3563" s="8" t="str">
        <f>IF(Sales_Pipeline[[#This Row],[Close_Date]]="","",TEXT(Sales_Pipeline[[#This Row],[Close_Date]],"ddd"))</f>
        <v>Sat</v>
      </c>
      <c r="L3563" s="8" t="str">
        <f>IF(Sales_Pipeline[[#This Row],[Close_Date]]="","",TEXT(Sales_Pipeline[[#This Row],[Close_Date]],"mmm"))</f>
        <v>Sep</v>
      </c>
      <c r="M3563" s="8" t="str">
        <f>IF(Sales_Pipeline[[#This Row],[Close_Date]]="","","Q"&amp;ROUNDUP(MONTH(Sales_Pipeline[[#This Row],[Close_Date]])/3,0))</f>
        <v>Q3</v>
      </c>
      <c r="N3563" s="2" cm="1">
        <f t="array" ref="N3563">IFERROR(_xlfn.IFS(Sales_Pipeline[[#This Row],[Deal_Stage]]="Won",_xlfn.XLOOKUP(Sales_Pipeline[[#This Row],[Product]],Products!$A$2:$A$8,Products!$C$2:$C$8),Sales_Pipeline[[#This Row],[Deal_Stage]]="Lost",_xlfn.XLOOKUP(Sales_Pipeline[[#This Row],[Product]],Products!$A$2:$A$8,Products!$C$2:$C$8)),"")</f>
        <v>3393</v>
      </c>
      <c r="O3563" s="2">
        <v>3722</v>
      </c>
    </row>
    <row r="3564" spans="1:15" x14ac:dyDescent="0.3">
      <c r="A3564" t="s">
        <v>3710</v>
      </c>
      <c r="B3564" t="s">
        <v>45</v>
      </c>
      <c r="C3564" t="str">
        <f>_xlfn.XLOOKUP(Sales_Pipeline[[#This Row],[Sales_Agent]],Sales_Teams[Sales_Agent],Sales_Teams[Manager])</f>
        <v>Summer Sewald</v>
      </c>
      <c r="D3564" t="str">
        <f>_xlfn.XLOOKUP(Sales_Pipeline[[#This Row],[Manager]],Sales_Teams[Manager],Sales_Teams[Regional_Office])</f>
        <v>West</v>
      </c>
      <c r="E3564" t="s">
        <v>61</v>
      </c>
      <c r="G3564" t="str">
        <f>IFERROR(_xlfn.XLOOKUP(Sales_Pipeline[[#This Row],[Account]],Accounts!$A$2:$A$86,Accounts!$F$2:$F$86),"")</f>
        <v/>
      </c>
      <c r="H3564" t="s">
        <v>77</v>
      </c>
      <c r="I3564" s="3">
        <v>42886</v>
      </c>
      <c r="K3564" s="8" t="str">
        <f>IF(Sales_Pipeline[[#This Row],[Close_Date]]="","",TEXT(Sales_Pipeline[[#This Row],[Close_Date]],"ddd"))</f>
        <v/>
      </c>
      <c r="L3564" s="8" t="str">
        <f>IF(Sales_Pipeline[[#This Row],[Close_Date]]="","",TEXT(Sales_Pipeline[[#This Row],[Close_Date]],"mmm"))</f>
        <v/>
      </c>
      <c r="M3564" s="8" t="str">
        <f>IF(Sales_Pipeline[[#This Row],[Close_Date]]="","","Q"&amp;ROUNDUP(MONTH(Sales_Pipeline[[#This Row],[Close_Date]])/3,0))</f>
        <v/>
      </c>
      <c r="N3564" s="2" t="str" cm="1">
        <f t="array" ref="N3564">IFERROR(_xlfn.IFS(Sales_Pipeline[[#This Row],[Deal_Stage]]="Won",_xlfn.XLOOKUP(Sales_Pipeline[[#This Row],[Product]],Products!$A$2:$A$8,Products!$C$2:$C$8),Sales_Pipeline[[#This Row],[Deal_Stage]]="Lost",_xlfn.XLOOKUP(Sales_Pipeline[[#This Row],[Product]],Products!$A$2:$A$8,Products!$C$2:$C$8)),"")</f>
        <v/>
      </c>
      <c r="O3564" s="2">
        <v>0</v>
      </c>
    </row>
    <row r="3565" spans="1:15" x14ac:dyDescent="0.3">
      <c r="A3565" t="s">
        <v>3711</v>
      </c>
      <c r="B3565" t="s">
        <v>45</v>
      </c>
      <c r="C3565" t="str">
        <f>_xlfn.XLOOKUP(Sales_Pipeline[[#This Row],[Sales_Agent]],Sales_Teams[Sales_Agent],Sales_Teams[Manager])</f>
        <v>Summer Sewald</v>
      </c>
      <c r="D3565" t="str">
        <f>_xlfn.XLOOKUP(Sales_Pipeline[[#This Row],[Manager]],Sales_Teams[Manager],Sales_Teams[Regional_Office])</f>
        <v>West</v>
      </c>
      <c r="E3565" t="s">
        <v>55</v>
      </c>
      <c r="F3565" t="s">
        <v>89</v>
      </c>
      <c r="G3565" t="str">
        <f>IFERROR(_xlfn.XLOOKUP(Sales_Pipeline[[#This Row],[Account]],Accounts!$A$2:$A$86,Accounts!$F$2:$F$86),"")</f>
        <v>United States</v>
      </c>
      <c r="H3565" t="s">
        <v>57</v>
      </c>
      <c r="I3565" s="3">
        <v>42886</v>
      </c>
      <c r="J3565" s="3">
        <v>42949</v>
      </c>
      <c r="K3565" s="8" t="str">
        <f>IF(Sales_Pipeline[[#This Row],[Close_Date]]="","",TEXT(Sales_Pipeline[[#This Row],[Close_Date]],"ddd"))</f>
        <v>Wed</v>
      </c>
      <c r="L3565" s="8" t="str">
        <f>IF(Sales_Pipeline[[#This Row],[Close_Date]]="","",TEXT(Sales_Pipeline[[#This Row],[Close_Date]],"mmm"))</f>
        <v>Aug</v>
      </c>
      <c r="M3565" s="8" t="str">
        <f>IF(Sales_Pipeline[[#This Row],[Close_Date]]="","","Q"&amp;ROUNDUP(MONTH(Sales_Pipeline[[#This Row],[Close_Date]])/3,0))</f>
        <v>Q3</v>
      </c>
      <c r="N3565" s="2" cm="1">
        <f t="array" ref="N3565">IFERROR(_xlfn.IFS(Sales_Pipeline[[#This Row],[Deal_Stage]]="Won",_xlfn.XLOOKUP(Sales_Pipeline[[#This Row],[Product]],Products!$A$2:$A$8,Products!$C$2:$C$8),Sales_Pipeline[[#This Row],[Deal_Stage]]="Lost",_xlfn.XLOOKUP(Sales_Pipeline[[#This Row],[Product]],Products!$A$2:$A$8,Products!$C$2:$C$8)),"")</f>
        <v>1096</v>
      </c>
      <c r="O3565" s="2">
        <v>1145</v>
      </c>
    </row>
    <row r="3566" spans="1:15" x14ac:dyDescent="0.3">
      <c r="A3566" t="s">
        <v>3712</v>
      </c>
      <c r="B3566" t="s">
        <v>9</v>
      </c>
      <c r="C3566" t="str">
        <f>_xlfn.XLOOKUP(Sales_Pipeline[[#This Row],[Sales_Agent]],Sales_Teams[Sales_Agent],Sales_Teams[Manager])</f>
        <v>Dustin Brinkmann</v>
      </c>
      <c r="D3566" t="str">
        <f>_xlfn.XLOOKUP(Sales_Pipeline[[#This Row],[Manager]],Sales_Teams[Manager],Sales_Teams[Regional_Office])</f>
        <v>Central</v>
      </c>
      <c r="E3566" t="s">
        <v>61</v>
      </c>
      <c r="F3566" t="s">
        <v>507</v>
      </c>
      <c r="G3566" t="str">
        <f>IFERROR(_xlfn.XLOOKUP(Sales_Pipeline[[#This Row],[Account]],Accounts!$A$2:$A$86,Accounts!$F$2:$F$86),"")</f>
        <v>Belgium</v>
      </c>
      <c r="H3566" t="s">
        <v>57</v>
      </c>
      <c r="I3566" s="3">
        <v>42886</v>
      </c>
      <c r="J3566" s="3">
        <v>42974</v>
      </c>
      <c r="K3566" s="8" t="str">
        <f>IF(Sales_Pipeline[[#This Row],[Close_Date]]="","",TEXT(Sales_Pipeline[[#This Row],[Close_Date]],"ddd"))</f>
        <v>Sun</v>
      </c>
      <c r="L3566" s="8" t="str">
        <f>IF(Sales_Pipeline[[#This Row],[Close_Date]]="","",TEXT(Sales_Pipeline[[#This Row],[Close_Date]],"mmm"))</f>
        <v>Aug</v>
      </c>
      <c r="M3566" s="8" t="str">
        <f>IF(Sales_Pipeline[[#This Row],[Close_Date]]="","","Q"&amp;ROUNDUP(MONTH(Sales_Pipeline[[#This Row],[Close_Date]])/3,0))</f>
        <v>Q3</v>
      </c>
      <c r="N3566" s="2" cm="1">
        <f t="array" ref="N3566">IFERROR(_xlfn.IFS(Sales_Pipeline[[#This Row],[Deal_Stage]]="Won",_xlfn.XLOOKUP(Sales_Pipeline[[#This Row],[Product]],Products!$A$2:$A$8,Products!$C$2:$C$8),Sales_Pipeline[[#This Row],[Deal_Stage]]="Lost",_xlfn.XLOOKUP(Sales_Pipeline[[#This Row],[Product]],Products!$A$2:$A$8,Products!$C$2:$C$8)),"")</f>
        <v>55</v>
      </c>
      <c r="O3566" s="2">
        <v>53</v>
      </c>
    </row>
    <row r="3567" spans="1:15" x14ac:dyDescent="0.3">
      <c r="A3567" t="s">
        <v>3713</v>
      </c>
      <c r="B3567" t="s">
        <v>29</v>
      </c>
      <c r="C3567" t="str">
        <f>_xlfn.XLOOKUP(Sales_Pipeline[[#This Row],[Sales_Agent]],Sales_Teams[Sales_Agent],Sales_Teams[Manager])</f>
        <v>Rocco Neubert</v>
      </c>
      <c r="D3567" t="str">
        <f>_xlfn.XLOOKUP(Sales_Pipeline[[#This Row],[Manager]],Sales_Teams[Manager],Sales_Teams[Regional_Office])</f>
        <v>East</v>
      </c>
      <c r="E3567" t="s">
        <v>55</v>
      </c>
      <c r="F3567" t="s">
        <v>173</v>
      </c>
      <c r="G3567" t="str">
        <f>IFERROR(_xlfn.XLOOKUP(Sales_Pipeline[[#This Row],[Account]],Accounts!$A$2:$A$86,Accounts!$F$2:$F$86),"")</f>
        <v>United States</v>
      </c>
      <c r="H3567" t="s">
        <v>57</v>
      </c>
      <c r="I3567" s="3">
        <v>42886</v>
      </c>
      <c r="J3567" s="3">
        <v>42901</v>
      </c>
      <c r="K3567" s="8" t="str">
        <f>IF(Sales_Pipeline[[#This Row],[Close_Date]]="","",TEXT(Sales_Pipeline[[#This Row],[Close_Date]],"ddd"))</f>
        <v>Thu</v>
      </c>
      <c r="L3567" s="8" t="str">
        <f>IF(Sales_Pipeline[[#This Row],[Close_Date]]="","",TEXT(Sales_Pipeline[[#This Row],[Close_Date]],"mmm"))</f>
        <v>Jun</v>
      </c>
      <c r="M3567" s="8" t="str">
        <f>IF(Sales_Pipeline[[#This Row],[Close_Date]]="","","Q"&amp;ROUNDUP(MONTH(Sales_Pipeline[[#This Row],[Close_Date]])/3,0))</f>
        <v>Q2</v>
      </c>
      <c r="N3567" s="2" cm="1">
        <f t="array" ref="N3567">IFERROR(_xlfn.IFS(Sales_Pipeline[[#This Row],[Deal_Stage]]="Won",_xlfn.XLOOKUP(Sales_Pipeline[[#This Row],[Product]],Products!$A$2:$A$8,Products!$C$2:$C$8),Sales_Pipeline[[#This Row],[Deal_Stage]]="Lost",_xlfn.XLOOKUP(Sales_Pipeline[[#This Row],[Product]],Products!$A$2:$A$8,Products!$C$2:$C$8)),"")</f>
        <v>1096</v>
      </c>
      <c r="O3567" s="2">
        <v>1120</v>
      </c>
    </row>
    <row r="3568" spans="1:15" x14ac:dyDescent="0.3">
      <c r="A3568" t="s">
        <v>3714</v>
      </c>
      <c r="B3568" t="s">
        <v>29</v>
      </c>
      <c r="C3568" t="str">
        <f>_xlfn.XLOOKUP(Sales_Pipeline[[#This Row],[Sales_Agent]],Sales_Teams[Sales_Agent],Sales_Teams[Manager])</f>
        <v>Rocco Neubert</v>
      </c>
      <c r="D3568" t="str">
        <f>_xlfn.XLOOKUP(Sales_Pipeline[[#This Row],[Manager]],Sales_Teams[Manager],Sales_Teams[Regional_Office])</f>
        <v>East</v>
      </c>
      <c r="E3568" t="s">
        <v>76</v>
      </c>
      <c r="F3568" t="s">
        <v>256</v>
      </c>
      <c r="G3568" t="str">
        <f>IFERROR(_xlfn.XLOOKUP(Sales_Pipeline[[#This Row],[Account]],Accounts!$A$2:$A$86,Accounts!$F$2:$F$86),"")</f>
        <v>United States</v>
      </c>
      <c r="H3568" t="s">
        <v>57</v>
      </c>
      <c r="I3568" s="3">
        <v>42886</v>
      </c>
      <c r="J3568" s="3">
        <v>43000</v>
      </c>
      <c r="K3568" s="8" t="str">
        <f>IF(Sales_Pipeline[[#This Row],[Close_Date]]="","",TEXT(Sales_Pipeline[[#This Row],[Close_Date]],"ddd"))</f>
        <v>Fri</v>
      </c>
      <c r="L3568" s="8" t="str">
        <f>IF(Sales_Pipeline[[#This Row],[Close_Date]]="","",TEXT(Sales_Pipeline[[#This Row],[Close_Date]],"mmm"))</f>
        <v>Sep</v>
      </c>
      <c r="M3568" s="8" t="str">
        <f>IF(Sales_Pipeline[[#This Row],[Close_Date]]="","","Q"&amp;ROUNDUP(MONTH(Sales_Pipeline[[#This Row],[Close_Date]])/3,0))</f>
        <v>Q3</v>
      </c>
      <c r="N3568" s="2" cm="1">
        <f t="array" ref="N3568">IFERROR(_xlfn.IFS(Sales_Pipeline[[#This Row],[Deal_Stage]]="Won",_xlfn.XLOOKUP(Sales_Pipeline[[#This Row],[Product]],Products!$A$2:$A$8,Products!$C$2:$C$8),Sales_Pipeline[[#This Row],[Deal_Stage]]="Lost",_xlfn.XLOOKUP(Sales_Pipeline[[#This Row],[Product]],Products!$A$2:$A$8,Products!$C$2:$C$8)),"")</f>
        <v>3393</v>
      </c>
      <c r="O3568" s="2">
        <v>3404</v>
      </c>
    </row>
    <row r="3569" spans="1:15" x14ac:dyDescent="0.3">
      <c r="A3569" t="s">
        <v>3715</v>
      </c>
      <c r="B3569" t="s">
        <v>7</v>
      </c>
      <c r="C3569" t="str">
        <f>_xlfn.XLOOKUP(Sales_Pipeline[[#This Row],[Sales_Agent]],Sales_Teams[Sales_Agent],Sales_Teams[Manager])</f>
        <v>Dustin Brinkmann</v>
      </c>
      <c r="D3569" t="str">
        <f>_xlfn.XLOOKUP(Sales_Pipeline[[#This Row],[Manager]],Sales_Teams[Manager],Sales_Teams[Regional_Office])</f>
        <v>Central</v>
      </c>
      <c r="E3569" t="s">
        <v>76</v>
      </c>
      <c r="F3569" t="s">
        <v>74</v>
      </c>
      <c r="G3569" t="str">
        <f>IFERROR(_xlfn.XLOOKUP(Sales_Pipeline[[#This Row],[Account]],Accounts!$A$2:$A$86,Accounts!$F$2:$F$86),"")</f>
        <v>United States</v>
      </c>
      <c r="H3569" t="s">
        <v>82</v>
      </c>
      <c r="I3569" s="3">
        <v>42886</v>
      </c>
      <c r="J3569" s="3">
        <v>42894</v>
      </c>
      <c r="K3569" s="8" t="str">
        <f>IF(Sales_Pipeline[[#This Row],[Close_Date]]="","",TEXT(Sales_Pipeline[[#This Row],[Close_Date]],"ddd"))</f>
        <v>Thu</v>
      </c>
      <c r="L3569" s="8" t="str">
        <f>IF(Sales_Pipeline[[#This Row],[Close_Date]]="","",TEXT(Sales_Pipeline[[#This Row],[Close_Date]],"mmm"))</f>
        <v>Jun</v>
      </c>
      <c r="M3569" s="8" t="str">
        <f>IF(Sales_Pipeline[[#This Row],[Close_Date]]="","","Q"&amp;ROUNDUP(MONTH(Sales_Pipeline[[#This Row],[Close_Date]])/3,0))</f>
        <v>Q2</v>
      </c>
      <c r="N3569" s="2" cm="1">
        <f t="array" ref="N3569">IFERROR(_xlfn.IFS(Sales_Pipeline[[#This Row],[Deal_Stage]]="Won",_xlfn.XLOOKUP(Sales_Pipeline[[#This Row],[Product]],Products!$A$2:$A$8,Products!$C$2:$C$8),Sales_Pipeline[[#This Row],[Deal_Stage]]="Lost",_xlfn.XLOOKUP(Sales_Pipeline[[#This Row],[Product]],Products!$A$2:$A$8,Products!$C$2:$C$8)),"")</f>
        <v>3393</v>
      </c>
      <c r="O3569" s="2">
        <v>0</v>
      </c>
    </row>
    <row r="3570" spans="1:15" x14ac:dyDescent="0.3">
      <c r="A3570" t="s">
        <v>3716</v>
      </c>
      <c r="B3570" t="s">
        <v>7</v>
      </c>
      <c r="C3570" t="str">
        <f>_xlfn.XLOOKUP(Sales_Pipeline[[#This Row],[Sales_Agent]],Sales_Teams[Sales_Agent],Sales_Teams[Manager])</f>
        <v>Dustin Brinkmann</v>
      </c>
      <c r="D3570" t="str">
        <f>_xlfn.XLOOKUP(Sales_Pipeline[[#This Row],[Manager]],Sales_Teams[Manager],Sales_Teams[Regional_Office])</f>
        <v>Central</v>
      </c>
      <c r="E3570" t="s">
        <v>61</v>
      </c>
      <c r="F3570" t="s">
        <v>68</v>
      </c>
      <c r="G3570" t="str">
        <f>IFERROR(_xlfn.XLOOKUP(Sales_Pipeline[[#This Row],[Account]],Accounts!$A$2:$A$86,Accounts!$F$2:$F$86),"")</f>
        <v>United States</v>
      </c>
      <c r="H3570" t="s">
        <v>57</v>
      </c>
      <c r="I3570" s="3">
        <v>42886</v>
      </c>
      <c r="J3570" s="3">
        <v>42899</v>
      </c>
      <c r="K3570" s="8" t="str">
        <f>IF(Sales_Pipeline[[#This Row],[Close_Date]]="","",TEXT(Sales_Pipeline[[#This Row],[Close_Date]],"ddd"))</f>
        <v>Tue</v>
      </c>
      <c r="L3570" s="8" t="str">
        <f>IF(Sales_Pipeline[[#This Row],[Close_Date]]="","",TEXT(Sales_Pipeline[[#This Row],[Close_Date]],"mmm"))</f>
        <v>Jun</v>
      </c>
      <c r="M3570" s="8" t="str">
        <f>IF(Sales_Pipeline[[#This Row],[Close_Date]]="","","Q"&amp;ROUNDUP(MONTH(Sales_Pipeline[[#This Row],[Close_Date]])/3,0))</f>
        <v>Q2</v>
      </c>
      <c r="N3570" s="2" cm="1">
        <f t="array" ref="N3570">IFERROR(_xlfn.IFS(Sales_Pipeline[[#This Row],[Deal_Stage]]="Won",_xlfn.XLOOKUP(Sales_Pipeline[[#This Row],[Product]],Products!$A$2:$A$8,Products!$C$2:$C$8),Sales_Pipeline[[#This Row],[Deal_Stage]]="Lost",_xlfn.XLOOKUP(Sales_Pipeline[[#This Row],[Product]],Products!$A$2:$A$8,Products!$C$2:$C$8)),"")</f>
        <v>55</v>
      </c>
      <c r="O3570" s="2">
        <v>46</v>
      </c>
    </row>
    <row r="3571" spans="1:15" x14ac:dyDescent="0.3">
      <c r="A3571" t="s">
        <v>3717</v>
      </c>
      <c r="B3571" t="s">
        <v>23</v>
      </c>
      <c r="C3571" t="str">
        <f>_xlfn.XLOOKUP(Sales_Pipeline[[#This Row],[Sales_Agent]],Sales_Teams[Sales_Agent],Sales_Teams[Manager])</f>
        <v>Cara Losch</v>
      </c>
      <c r="D3571" t="str">
        <f>_xlfn.XLOOKUP(Sales_Pipeline[[#This Row],[Manager]],Sales_Teams[Manager],Sales_Teams[Regional_Office])</f>
        <v>East</v>
      </c>
      <c r="E3571" t="s">
        <v>61</v>
      </c>
      <c r="F3571" t="s">
        <v>127</v>
      </c>
      <c r="G3571" t="str">
        <f>IFERROR(_xlfn.XLOOKUP(Sales_Pipeline[[#This Row],[Account]],Accounts!$A$2:$A$86,Accounts!$F$2:$F$86),"")</f>
        <v>United States</v>
      </c>
      <c r="H3571" t="s">
        <v>57</v>
      </c>
      <c r="I3571" s="3">
        <v>42886</v>
      </c>
      <c r="J3571" s="3">
        <v>42900</v>
      </c>
      <c r="K3571" s="8" t="str">
        <f>IF(Sales_Pipeline[[#This Row],[Close_Date]]="","",TEXT(Sales_Pipeline[[#This Row],[Close_Date]],"ddd"))</f>
        <v>Wed</v>
      </c>
      <c r="L3571" s="8" t="str">
        <f>IF(Sales_Pipeline[[#This Row],[Close_Date]]="","",TEXT(Sales_Pipeline[[#This Row],[Close_Date]],"mmm"))</f>
        <v>Jun</v>
      </c>
      <c r="M3571" s="8" t="str">
        <f>IF(Sales_Pipeline[[#This Row],[Close_Date]]="","","Q"&amp;ROUNDUP(MONTH(Sales_Pipeline[[#This Row],[Close_Date]])/3,0))</f>
        <v>Q2</v>
      </c>
      <c r="N3571" s="2" cm="1">
        <f t="array" ref="N3571">IFERROR(_xlfn.IFS(Sales_Pipeline[[#This Row],[Deal_Stage]]="Won",_xlfn.XLOOKUP(Sales_Pipeline[[#This Row],[Product]],Products!$A$2:$A$8,Products!$C$2:$C$8),Sales_Pipeline[[#This Row],[Deal_Stage]]="Lost",_xlfn.XLOOKUP(Sales_Pipeline[[#This Row],[Product]],Products!$A$2:$A$8,Products!$C$2:$C$8)),"")</f>
        <v>55</v>
      </c>
      <c r="O3571" s="2">
        <v>53</v>
      </c>
    </row>
    <row r="3572" spans="1:15" x14ac:dyDescent="0.3">
      <c r="A3572" t="s">
        <v>3718</v>
      </c>
      <c r="B3572" t="s">
        <v>44</v>
      </c>
      <c r="C3572" t="str">
        <f>_xlfn.XLOOKUP(Sales_Pipeline[[#This Row],[Sales_Agent]],Sales_Teams[Sales_Agent],Sales_Teams[Manager])</f>
        <v>Summer Sewald</v>
      </c>
      <c r="D3572" t="str">
        <f>_xlfn.XLOOKUP(Sales_Pipeline[[#This Row],[Manager]],Sales_Teams[Manager],Sales_Teams[Regional_Office])</f>
        <v>West</v>
      </c>
      <c r="E3572" t="s">
        <v>63</v>
      </c>
      <c r="F3572" t="s">
        <v>288</v>
      </c>
      <c r="G3572" t="str">
        <f>IFERROR(_xlfn.XLOOKUP(Sales_Pipeline[[#This Row],[Account]],Accounts!$A$2:$A$86,Accounts!$F$2:$F$86),"")</f>
        <v>United States</v>
      </c>
      <c r="H3572" t="s">
        <v>82</v>
      </c>
      <c r="I3572" s="3">
        <v>42886</v>
      </c>
      <c r="J3572" s="3">
        <v>42967</v>
      </c>
      <c r="K3572" s="8" t="str">
        <f>IF(Sales_Pipeline[[#This Row],[Close_Date]]="","",TEXT(Sales_Pipeline[[#This Row],[Close_Date]],"ddd"))</f>
        <v>Sun</v>
      </c>
      <c r="L3572" s="8" t="str">
        <f>IF(Sales_Pipeline[[#This Row],[Close_Date]]="","",TEXT(Sales_Pipeline[[#This Row],[Close_Date]],"mmm"))</f>
        <v>Aug</v>
      </c>
      <c r="M3572" s="8" t="str">
        <f>IF(Sales_Pipeline[[#This Row],[Close_Date]]="","","Q"&amp;ROUNDUP(MONTH(Sales_Pipeline[[#This Row],[Close_Date]])/3,0))</f>
        <v>Q3</v>
      </c>
      <c r="N3572" s="2" cm="1">
        <f t="array" ref="N3572">IFERROR(_xlfn.IFS(Sales_Pipeline[[#This Row],[Deal_Stage]]="Won",_xlfn.XLOOKUP(Sales_Pipeline[[#This Row],[Product]],Products!$A$2:$A$8,Products!$C$2:$C$8),Sales_Pipeline[[#This Row],[Deal_Stage]]="Lost",_xlfn.XLOOKUP(Sales_Pipeline[[#This Row],[Product]],Products!$A$2:$A$8,Products!$C$2:$C$8)),"")</f>
        <v>550</v>
      </c>
      <c r="O3572" s="2">
        <v>0</v>
      </c>
    </row>
    <row r="3573" spans="1:15" x14ac:dyDescent="0.3">
      <c r="A3573" t="s">
        <v>3719</v>
      </c>
      <c r="B3573" t="s">
        <v>44</v>
      </c>
      <c r="C3573" t="str">
        <f>_xlfn.XLOOKUP(Sales_Pipeline[[#This Row],[Sales_Agent]],Sales_Teams[Sales_Agent],Sales_Teams[Manager])</f>
        <v>Summer Sewald</v>
      </c>
      <c r="D3573" t="str">
        <f>_xlfn.XLOOKUP(Sales_Pipeline[[#This Row],[Manager]],Sales_Teams[Manager],Sales_Teams[Regional_Office])</f>
        <v>West</v>
      </c>
      <c r="E3573" t="s">
        <v>8953</v>
      </c>
      <c r="F3573" t="s">
        <v>234</v>
      </c>
      <c r="G3573" t="str">
        <f>IFERROR(_xlfn.XLOOKUP(Sales_Pipeline[[#This Row],[Account]],Accounts!$A$2:$A$86,Accounts!$F$2:$F$86),"")</f>
        <v>United States</v>
      </c>
      <c r="H3573" t="s">
        <v>57</v>
      </c>
      <c r="I3573" s="3">
        <v>42886</v>
      </c>
      <c r="J3573" s="3">
        <v>42891</v>
      </c>
      <c r="K3573" s="8" t="str">
        <f>IF(Sales_Pipeline[[#This Row],[Close_Date]]="","",TEXT(Sales_Pipeline[[#This Row],[Close_Date]],"ddd"))</f>
        <v>Mon</v>
      </c>
      <c r="L3573" s="8" t="str">
        <f>IF(Sales_Pipeline[[#This Row],[Close_Date]]="","",TEXT(Sales_Pipeline[[#This Row],[Close_Date]],"mmm"))</f>
        <v>Jun</v>
      </c>
      <c r="M3573" s="8" t="str">
        <f>IF(Sales_Pipeline[[#This Row],[Close_Date]]="","","Q"&amp;ROUNDUP(MONTH(Sales_Pipeline[[#This Row],[Close_Date]])/3,0))</f>
        <v>Q2</v>
      </c>
      <c r="N3573" s="2" cm="1">
        <f t="array" ref="N3573">IFERROR(_xlfn.IFS(Sales_Pipeline[[#This Row],[Deal_Stage]]="Won",_xlfn.XLOOKUP(Sales_Pipeline[[#This Row],[Product]],Products!$A$2:$A$8,Products!$C$2:$C$8),Sales_Pipeline[[#This Row],[Deal_Stage]]="Lost",_xlfn.XLOOKUP(Sales_Pipeline[[#This Row],[Product]],Products!$A$2:$A$8,Products!$C$2:$C$8)),"")</f>
        <v>4821</v>
      </c>
      <c r="O3573" s="2">
        <v>4988</v>
      </c>
    </row>
    <row r="3574" spans="1:15" x14ac:dyDescent="0.3">
      <c r="A3574" t="s">
        <v>3720</v>
      </c>
      <c r="B3574" t="s">
        <v>44</v>
      </c>
      <c r="C3574" t="str">
        <f>_xlfn.XLOOKUP(Sales_Pipeline[[#This Row],[Sales_Agent]],Sales_Teams[Sales_Agent],Sales_Teams[Manager])</f>
        <v>Summer Sewald</v>
      </c>
      <c r="D3574" t="str">
        <f>_xlfn.XLOOKUP(Sales_Pipeline[[#This Row],[Manager]],Sales_Teams[Manager],Sales_Teams[Regional_Office])</f>
        <v>West</v>
      </c>
      <c r="E3574" t="s">
        <v>61</v>
      </c>
      <c r="F3574" t="s">
        <v>98</v>
      </c>
      <c r="G3574" t="str">
        <f>IFERROR(_xlfn.XLOOKUP(Sales_Pipeline[[#This Row],[Account]],Accounts!$A$2:$A$86,Accounts!$F$2:$F$86),"")</f>
        <v>United States</v>
      </c>
      <c r="H3574" t="s">
        <v>57</v>
      </c>
      <c r="I3574" s="3">
        <v>42886</v>
      </c>
      <c r="J3574" s="3">
        <v>42959</v>
      </c>
      <c r="K3574" s="8" t="str">
        <f>IF(Sales_Pipeline[[#This Row],[Close_Date]]="","",TEXT(Sales_Pipeline[[#This Row],[Close_Date]],"ddd"))</f>
        <v>Sat</v>
      </c>
      <c r="L3574" s="8" t="str">
        <f>IF(Sales_Pipeline[[#This Row],[Close_Date]]="","",TEXT(Sales_Pipeline[[#This Row],[Close_Date]],"mmm"))</f>
        <v>Aug</v>
      </c>
      <c r="M3574" s="8" t="str">
        <f>IF(Sales_Pipeline[[#This Row],[Close_Date]]="","","Q"&amp;ROUNDUP(MONTH(Sales_Pipeline[[#This Row],[Close_Date]])/3,0))</f>
        <v>Q3</v>
      </c>
      <c r="N3574" s="2" cm="1">
        <f t="array" ref="N3574">IFERROR(_xlfn.IFS(Sales_Pipeline[[#This Row],[Deal_Stage]]="Won",_xlfn.XLOOKUP(Sales_Pipeline[[#This Row],[Product]],Products!$A$2:$A$8,Products!$C$2:$C$8),Sales_Pipeline[[#This Row],[Deal_Stage]]="Lost",_xlfn.XLOOKUP(Sales_Pipeline[[#This Row],[Product]],Products!$A$2:$A$8,Products!$C$2:$C$8)),"")</f>
        <v>55</v>
      </c>
      <c r="O3574" s="2">
        <v>53</v>
      </c>
    </row>
    <row r="3575" spans="1:15" x14ac:dyDescent="0.3">
      <c r="A3575" t="s">
        <v>3721</v>
      </c>
      <c r="B3575" t="s">
        <v>3</v>
      </c>
      <c r="C3575" t="str">
        <f>_xlfn.XLOOKUP(Sales_Pipeline[[#This Row],[Sales_Agent]],Sales_Teams[Sales_Agent],Sales_Teams[Manager])</f>
        <v>Dustin Brinkmann</v>
      </c>
      <c r="D3575" t="str">
        <f>_xlfn.XLOOKUP(Sales_Pipeline[[#This Row],[Manager]],Sales_Teams[Manager],Sales_Teams[Regional_Office])</f>
        <v>Central</v>
      </c>
      <c r="E3575" t="s">
        <v>63</v>
      </c>
      <c r="F3575" t="s">
        <v>59</v>
      </c>
      <c r="G3575" t="str">
        <f>IFERROR(_xlfn.XLOOKUP(Sales_Pipeline[[#This Row],[Account]],Accounts!$A$2:$A$86,Accounts!$F$2:$F$86),"")</f>
        <v>United States</v>
      </c>
      <c r="H3575" t="s">
        <v>57</v>
      </c>
      <c r="I3575" s="3">
        <v>42887</v>
      </c>
      <c r="J3575" s="3">
        <v>42894</v>
      </c>
      <c r="K3575" s="8" t="str">
        <f>IF(Sales_Pipeline[[#This Row],[Close_Date]]="","",TEXT(Sales_Pipeline[[#This Row],[Close_Date]],"ddd"))</f>
        <v>Thu</v>
      </c>
      <c r="L3575" s="8" t="str">
        <f>IF(Sales_Pipeline[[#This Row],[Close_Date]]="","",TEXT(Sales_Pipeline[[#This Row],[Close_Date]],"mmm"))</f>
        <v>Jun</v>
      </c>
      <c r="M3575" s="8" t="str">
        <f>IF(Sales_Pipeline[[#This Row],[Close_Date]]="","","Q"&amp;ROUNDUP(MONTH(Sales_Pipeline[[#This Row],[Close_Date]])/3,0))</f>
        <v>Q2</v>
      </c>
      <c r="N3575" s="2" cm="1">
        <f t="array" ref="N3575">IFERROR(_xlfn.IFS(Sales_Pipeline[[#This Row],[Deal_Stage]]="Won",_xlfn.XLOOKUP(Sales_Pipeline[[#This Row],[Product]],Products!$A$2:$A$8,Products!$C$2:$C$8),Sales_Pipeline[[#This Row],[Deal_Stage]]="Lost",_xlfn.XLOOKUP(Sales_Pipeline[[#This Row],[Product]],Products!$A$2:$A$8,Products!$C$2:$C$8)),"")</f>
        <v>550</v>
      </c>
      <c r="O3575" s="2">
        <v>523</v>
      </c>
    </row>
    <row r="3576" spans="1:15" x14ac:dyDescent="0.3">
      <c r="A3576" t="s">
        <v>3722</v>
      </c>
      <c r="B3576" t="s">
        <v>3</v>
      </c>
      <c r="C3576" t="str">
        <f>_xlfn.XLOOKUP(Sales_Pipeline[[#This Row],[Sales_Agent]],Sales_Teams[Sales_Agent],Sales_Teams[Manager])</f>
        <v>Dustin Brinkmann</v>
      </c>
      <c r="D3576" t="str">
        <f>_xlfn.XLOOKUP(Sales_Pipeline[[#This Row],[Manager]],Sales_Teams[Manager],Sales_Teams[Regional_Office])</f>
        <v>Central</v>
      </c>
      <c r="E3576" t="s">
        <v>61</v>
      </c>
      <c r="F3576" t="s">
        <v>330</v>
      </c>
      <c r="G3576" t="str">
        <f>IFERROR(_xlfn.XLOOKUP(Sales_Pipeline[[#This Row],[Account]],Accounts!$A$2:$A$86,Accounts!$F$2:$F$86),"")</f>
        <v>Korea</v>
      </c>
      <c r="H3576" t="s">
        <v>57</v>
      </c>
      <c r="I3576" s="3">
        <v>42887</v>
      </c>
      <c r="J3576" s="3">
        <v>42897</v>
      </c>
      <c r="K3576" s="8" t="str">
        <f>IF(Sales_Pipeline[[#This Row],[Close_Date]]="","",TEXT(Sales_Pipeline[[#This Row],[Close_Date]],"ddd"))</f>
        <v>Sun</v>
      </c>
      <c r="L3576" s="8" t="str">
        <f>IF(Sales_Pipeline[[#This Row],[Close_Date]]="","",TEXT(Sales_Pipeline[[#This Row],[Close_Date]],"mmm"))</f>
        <v>Jun</v>
      </c>
      <c r="M3576" s="8" t="str">
        <f>IF(Sales_Pipeline[[#This Row],[Close_Date]]="","","Q"&amp;ROUNDUP(MONTH(Sales_Pipeline[[#This Row],[Close_Date]])/3,0))</f>
        <v>Q2</v>
      </c>
      <c r="N3576" s="2" cm="1">
        <f t="array" ref="N3576">IFERROR(_xlfn.IFS(Sales_Pipeline[[#This Row],[Deal_Stage]]="Won",_xlfn.XLOOKUP(Sales_Pipeline[[#This Row],[Product]],Products!$A$2:$A$8,Products!$C$2:$C$8),Sales_Pipeline[[#This Row],[Deal_Stage]]="Lost",_xlfn.XLOOKUP(Sales_Pipeline[[#This Row],[Product]],Products!$A$2:$A$8,Products!$C$2:$C$8)),"")</f>
        <v>55</v>
      </c>
      <c r="O3576" s="2">
        <v>63</v>
      </c>
    </row>
    <row r="3577" spans="1:15" x14ac:dyDescent="0.3">
      <c r="A3577" t="s">
        <v>3723</v>
      </c>
      <c r="B3577" t="s">
        <v>3</v>
      </c>
      <c r="C3577" t="str">
        <f>_xlfn.XLOOKUP(Sales_Pipeline[[#This Row],[Sales_Agent]],Sales_Teams[Sales_Agent],Sales_Teams[Manager])</f>
        <v>Dustin Brinkmann</v>
      </c>
      <c r="D3577" t="str">
        <f>_xlfn.XLOOKUP(Sales_Pipeline[[#This Row],[Manager]],Sales_Teams[Manager],Sales_Teams[Regional_Office])</f>
        <v>Central</v>
      </c>
      <c r="E3577" t="s">
        <v>61</v>
      </c>
      <c r="F3577" t="s">
        <v>134</v>
      </c>
      <c r="G3577" t="str">
        <f>IFERROR(_xlfn.XLOOKUP(Sales_Pipeline[[#This Row],[Account]],Accounts!$A$2:$A$86,Accounts!$F$2:$F$86),"")</f>
        <v>United States</v>
      </c>
      <c r="H3577" t="s">
        <v>57</v>
      </c>
      <c r="I3577" s="3">
        <v>42887</v>
      </c>
      <c r="J3577" s="3">
        <v>42975</v>
      </c>
      <c r="K3577" s="8" t="str">
        <f>IF(Sales_Pipeline[[#This Row],[Close_Date]]="","",TEXT(Sales_Pipeline[[#This Row],[Close_Date]],"ddd"))</f>
        <v>Mon</v>
      </c>
      <c r="L3577" s="8" t="str">
        <f>IF(Sales_Pipeline[[#This Row],[Close_Date]]="","",TEXT(Sales_Pipeline[[#This Row],[Close_Date]],"mmm"))</f>
        <v>Aug</v>
      </c>
      <c r="M3577" s="8" t="str">
        <f>IF(Sales_Pipeline[[#This Row],[Close_Date]]="","","Q"&amp;ROUNDUP(MONTH(Sales_Pipeline[[#This Row],[Close_Date]])/3,0))</f>
        <v>Q3</v>
      </c>
      <c r="N3577" s="2" cm="1">
        <f t="array" ref="N3577">IFERROR(_xlfn.IFS(Sales_Pipeline[[#This Row],[Deal_Stage]]="Won",_xlfn.XLOOKUP(Sales_Pipeline[[#This Row],[Product]],Products!$A$2:$A$8,Products!$C$2:$C$8),Sales_Pipeline[[#This Row],[Deal_Stage]]="Lost",_xlfn.XLOOKUP(Sales_Pipeline[[#This Row],[Product]],Products!$A$2:$A$8,Products!$C$2:$C$8)),"")</f>
        <v>55</v>
      </c>
      <c r="O3577" s="2">
        <v>54</v>
      </c>
    </row>
    <row r="3578" spans="1:15" x14ac:dyDescent="0.3">
      <c r="A3578" t="s">
        <v>3724</v>
      </c>
      <c r="B3578" t="s">
        <v>30</v>
      </c>
      <c r="C3578" t="str">
        <f>_xlfn.XLOOKUP(Sales_Pipeline[[#This Row],[Sales_Agent]],Sales_Teams[Sales_Agent],Sales_Teams[Manager])</f>
        <v>Rocco Neubert</v>
      </c>
      <c r="D3578" t="str">
        <f>_xlfn.XLOOKUP(Sales_Pipeline[[#This Row],[Manager]],Sales_Teams[Manager],Sales_Teams[Regional_Office])</f>
        <v>East</v>
      </c>
      <c r="E3578" t="s">
        <v>84</v>
      </c>
      <c r="F3578" t="s">
        <v>293</v>
      </c>
      <c r="G3578" t="str">
        <f>IFERROR(_xlfn.XLOOKUP(Sales_Pipeline[[#This Row],[Account]],Accounts!$A$2:$A$86,Accounts!$F$2:$F$86),"")</f>
        <v>United States</v>
      </c>
      <c r="H3578" t="s">
        <v>57</v>
      </c>
      <c r="I3578" s="3">
        <v>42887</v>
      </c>
      <c r="J3578" s="3">
        <v>42985</v>
      </c>
      <c r="K3578" s="8" t="str">
        <f>IF(Sales_Pipeline[[#This Row],[Close_Date]]="","",TEXT(Sales_Pipeline[[#This Row],[Close_Date]],"ddd"))</f>
        <v>Thu</v>
      </c>
      <c r="L3578" s="8" t="str">
        <f>IF(Sales_Pipeline[[#This Row],[Close_Date]]="","",TEXT(Sales_Pipeline[[#This Row],[Close_Date]],"mmm"))</f>
        <v>Sep</v>
      </c>
      <c r="M3578" s="8" t="str">
        <f>IF(Sales_Pipeline[[#This Row],[Close_Date]]="","","Q"&amp;ROUNDUP(MONTH(Sales_Pipeline[[#This Row],[Close_Date]])/3,0))</f>
        <v>Q3</v>
      </c>
      <c r="N3578" s="2" cm="1">
        <f t="array" ref="N3578">IFERROR(_xlfn.IFS(Sales_Pipeline[[#This Row],[Deal_Stage]]="Won",_xlfn.XLOOKUP(Sales_Pipeline[[#This Row],[Product]],Products!$A$2:$A$8,Products!$C$2:$C$8),Sales_Pipeline[[#This Row],[Deal_Stage]]="Lost",_xlfn.XLOOKUP(Sales_Pipeline[[#This Row],[Product]],Products!$A$2:$A$8,Products!$C$2:$C$8)),"")</f>
        <v>5482</v>
      </c>
      <c r="O3578" s="2">
        <v>6117</v>
      </c>
    </row>
    <row r="3579" spans="1:15" x14ac:dyDescent="0.3">
      <c r="A3579" t="s">
        <v>3725</v>
      </c>
      <c r="B3579" t="s">
        <v>27</v>
      </c>
      <c r="C3579" t="str">
        <f>_xlfn.XLOOKUP(Sales_Pipeline[[#This Row],[Sales_Agent]],Sales_Teams[Sales_Agent],Sales_Teams[Manager])</f>
        <v>Rocco Neubert</v>
      </c>
      <c r="D3579" t="str">
        <f>_xlfn.XLOOKUP(Sales_Pipeline[[#This Row],[Manager]],Sales_Teams[Manager],Sales_Teams[Regional_Office])</f>
        <v>East</v>
      </c>
      <c r="E3579" t="s">
        <v>84</v>
      </c>
      <c r="F3579" t="s">
        <v>194</v>
      </c>
      <c r="G3579" t="str">
        <f>IFERROR(_xlfn.XLOOKUP(Sales_Pipeline[[#This Row],[Account]],Accounts!$A$2:$A$86,Accounts!$F$2:$F$86),"")</f>
        <v>United States</v>
      </c>
      <c r="H3579" t="s">
        <v>57</v>
      </c>
      <c r="I3579" s="3">
        <v>42887</v>
      </c>
      <c r="J3579" s="3">
        <v>42895</v>
      </c>
      <c r="K3579" s="8" t="str">
        <f>IF(Sales_Pipeline[[#This Row],[Close_Date]]="","",TEXT(Sales_Pipeline[[#This Row],[Close_Date]],"ddd"))</f>
        <v>Fri</v>
      </c>
      <c r="L3579" s="8" t="str">
        <f>IF(Sales_Pipeline[[#This Row],[Close_Date]]="","",TEXT(Sales_Pipeline[[#This Row],[Close_Date]],"mmm"))</f>
        <v>Jun</v>
      </c>
      <c r="M3579" s="8" t="str">
        <f>IF(Sales_Pipeline[[#This Row],[Close_Date]]="","","Q"&amp;ROUNDUP(MONTH(Sales_Pipeline[[#This Row],[Close_Date]])/3,0))</f>
        <v>Q2</v>
      </c>
      <c r="N3579" s="2" cm="1">
        <f t="array" ref="N3579">IFERROR(_xlfn.IFS(Sales_Pipeline[[#This Row],[Deal_Stage]]="Won",_xlfn.XLOOKUP(Sales_Pipeline[[#This Row],[Product]],Products!$A$2:$A$8,Products!$C$2:$C$8),Sales_Pipeline[[#This Row],[Deal_Stage]]="Lost",_xlfn.XLOOKUP(Sales_Pipeline[[#This Row],[Product]],Products!$A$2:$A$8,Products!$C$2:$C$8)),"")</f>
        <v>5482</v>
      </c>
      <c r="O3579" s="2">
        <v>5112</v>
      </c>
    </row>
    <row r="3580" spans="1:15" x14ac:dyDescent="0.3">
      <c r="A3580" t="s">
        <v>3726</v>
      </c>
      <c r="B3580" t="s">
        <v>20</v>
      </c>
      <c r="C3580" t="str">
        <f>_xlfn.XLOOKUP(Sales_Pipeline[[#This Row],[Sales_Agent]],Sales_Teams[Sales_Agent],Sales_Teams[Manager])</f>
        <v>Cara Losch</v>
      </c>
      <c r="D3580" t="str">
        <f>_xlfn.XLOOKUP(Sales_Pipeline[[#This Row],[Manager]],Sales_Teams[Manager],Sales_Teams[Regional_Office])</f>
        <v>East</v>
      </c>
      <c r="E3580" t="s">
        <v>76</v>
      </c>
      <c r="F3580" t="s">
        <v>173</v>
      </c>
      <c r="G3580" t="str">
        <f>IFERROR(_xlfn.XLOOKUP(Sales_Pipeline[[#This Row],[Account]],Accounts!$A$2:$A$86,Accounts!$F$2:$F$86),"")</f>
        <v>United States</v>
      </c>
      <c r="H3580" t="s">
        <v>57</v>
      </c>
      <c r="I3580" s="3">
        <v>42887</v>
      </c>
      <c r="J3580" s="3">
        <v>42981</v>
      </c>
      <c r="K3580" s="8" t="str">
        <f>IF(Sales_Pipeline[[#This Row],[Close_Date]]="","",TEXT(Sales_Pipeline[[#This Row],[Close_Date]],"ddd"))</f>
        <v>Sun</v>
      </c>
      <c r="L3580" s="8" t="str">
        <f>IF(Sales_Pipeline[[#This Row],[Close_Date]]="","",TEXT(Sales_Pipeline[[#This Row],[Close_Date]],"mmm"))</f>
        <v>Sep</v>
      </c>
      <c r="M3580" s="8" t="str">
        <f>IF(Sales_Pipeline[[#This Row],[Close_Date]]="","","Q"&amp;ROUNDUP(MONTH(Sales_Pipeline[[#This Row],[Close_Date]])/3,0))</f>
        <v>Q3</v>
      </c>
      <c r="N3580" s="2" cm="1">
        <f t="array" ref="N3580">IFERROR(_xlfn.IFS(Sales_Pipeline[[#This Row],[Deal_Stage]]="Won",_xlfn.XLOOKUP(Sales_Pipeline[[#This Row],[Product]],Products!$A$2:$A$8,Products!$C$2:$C$8),Sales_Pipeline[[#This Row],[Deal_Stage]]="Lost",_xlfn.XLOOKUP(Sales_Pipeline[[#This Row],[Product]],Products!$A$2:$A$8,Products!$C$2:$C$8)),"")</f>
        <v>3393</v>
      </c>
      <c r="O3580" s="2">
        <v>3527</v>
      </c>
    </row>
    <row r="3581" spans="1:15" x14ac:dyDescent="0.3">
      <c r="A3581" t="s">
        <v>3727</v>
      </c>
      <c r="B3581" t="s">
        <v>25</v>
      </c>
      <c r="C3581" t="str">
        <f>_xlfn.XLOOKUP(Sales_Pipeline[[#This Row],[Sales_Agent]],Sales_Teams[Sales_Agent],Sales_Teams[Manager])</f>
        <v>Rocco Neubert</v>
      </c>
      <c r="D3581" t="str">
        <f>_xlfn.XLOOKUP(Sales_Pipeline[[#This Row],[Manager]],Sales_Teams[Manager],Sales_Teams[Regional_Office])</f>
        <v>East</v>
      </c>
      <c r="E3581" t="s">
        <v>8953</v>
      </c>
      <c r="G3581" t="str">
        <f>IFERROR(_xlfn.XLOOKUP(Sales_Pipeline[[#This Row],[Account]],Accounts!$A$2:$A$86,Accounts!$F$2:$F$86),"")</f>
        <v/>
      </c>
      <c r="H3581" t="s">
        <v>77</v>
      </c>
      <c r="I3581" s="3">
        <v>42887</v>
      </c>
      <c r="K3581" s="8" t="str">
        <f>IF(Sales_Pipeline[[#This Row],[Close_Date]]="","",TEXT(Sales_Pipeline[[#This Row],[Close_Date]],"ddd"))</f>
        <v/>
      </c>
      <c r="L3581" s="8" t="str">
        <f>IF(Sales_Pipeline[[#This Row],[Close_Date]]="","",TEXT(Sales_Pipeline[[#This Row],[Close_Date]],"mmm"))</f>
        <v/>
      </c>
      <c r="M3581" s="8" t="str">
        <f>IF(Sales_Pipeline[[#This Row],[Close_Date]]="","","Q"&amp;ROUNDUP(MONTH(Sales_Pipeline[[#This Row],[Close_Date]])/3,0))</f>
        <v/>
      </c>
      <c r="N3581" s="2" t="str" cm="1">
        <f t="array" ref="N3581">IFERROR(_xlfn.IFS(Sales_Pipeline[[#This Row],[Deal_Stage]]="Won",_xlfn.XLOOKUP(Sales_Pipeline[[#This Row],[Product]],Products!$A$2:$A$8,Products!$C$2:$C$8),Sales_Pipeline[[#This Row],[Deal_Stage]]="Lost",_xlfn.XLOOKUP(Sales_Pipeline[[#This Row],[Product]],Products!$A$2:$A$8,Products!$C$2:$C$8)),"")</f>
        <v/>
      </c>
      <c r="O3581" s="2">
        <v>0</v>
      </c>
    </row>
    <row r="3582" spans="1:15" x14ac:dyDescent="0.3">
      <c r="A3582" t="s">
        <v>3728</v>
      </c>
      <c r="B3582" t="s">
        <v>15</v>
      </c>
      <c r="C3582" t="str">
        <f>_xlfn.XLOOKUP(Sales_Pipeline[[#This Row],[Sales_Agent]],Sales_Teams[Sales_Agent],Sales_Teams[Manager])</f>
        <v>Melvin Marxen</v>
      </c>
      <c r="D3582" t="str">
        <f>_xlfn.XLOOKUP(Sales_Pipeline[[#This Row],[Manager]],Sales_Teams[Manager],Sales_Teams[Regional_Office])</f>
        <v>Central</v>
      </c>
      <c r="E3582" t="s">
        <v>84</v>
      </c>
      <c r="F3582" t="s">
        <v>136</v>
      </c>
      <c r="G3582" t="str">
        <f>IFERROR(_xlfn.XLOOKUP(Sales_Pipeline[[#This Row],[Account]],Accounts!$A$2:$A$86,Accounts!$F$2:$F$86),"")</f>
        <v>United States</v>
      </c>
      <c r="H3582" t="s">
        <v>82</v>
      </c>
      <c r="I3582" s="3">
        <v>42887</v>
      </c>
      <c r="J3582" s="3">
        <v>42897</v>
      </c>
      <c r="K3582" s="8" t="str">
        <f>IF(Sales_Pipeline[[#This Row],[Close_Date]]="","",TEXT(Sales_Pipeline[[#This Row],[Close_Date]],"ddd"))</f>
        <v>Sun</v>
      </c>
      <c r="L3582" s="8" t="str">
        <f>IF(Sales_Pipeline[[#This Row],[Close_Date]]="","",TEXT(Sales_Pipeline[[#This Row],[Close_Date]],"mmm"))</f>
        <v>Jun</v>
      </c>
      <c r="M3582" s="8" t="str">
        <f>IF(Sales_Pipeline[[#This Row],[Close_Date]]="","","Q"&amp;ROUNDUP(MONTH(Sales_Pipeline[[#This Row],[Close_Date]])/3,0))</f>
        <v>Q2</v>
      </c>
      <c r="N3582" s="2" cm="1">
        <f t="array" ref="N3582">IFERROR(_xlfn.IFS(Sales_Pipeline[[#This Row],[Deal_Stage]]="Won",_xlfn.XLOOKUP(Sales_Pipeline[[#This Row],[Product]],Products!$A$2:$A$8,Products!$C$2:$C$8),Sales_Pipeline[[#This Row],[Deal_Stage]]="Lost",_xlfn.XLOOKUP(Sales_Pipeline[[#This Row],[Product]],Products!$A$2:$A$8,Products!$C$2:$C$8)),"")</f>
        <v>5482</v>
      </c>
      <c r="O3582" s="2">
        <v>0</v>
      </c>
    </row>
    <row r="3583" spans="1:15" x14ac:dyDescent="0.3">
      <c r="A3583" t="s">
        <v>3729</v>
      </c>
      <c r="B3583" t="s">
        <v>15</v>
      </c>
      <c r="C3583" t="str">
        <f>_xlfn.XLOOKUP(Sales_Pipeline[[#This Row],[Sales_Agent]],Sales_Teams[Sales_Agent],Sales_Teams[Manager])</f>
        <v>Melvin Marxen</v>
      </c>
      <c r="D3583" t="str">
        <f>_xlfn.XLOOKUP(Sales_Pipeline[[#This Row],[Manager]],Sales_Teams[Manager],Sales_Teams[Regional_Office])</f>
        <v>Central</v>
      </c>
      <c r="E3583" t="s">
        <v>61</v>
      </c>
      <c r="F3583" t="s">
        <v>150</v>
      </c>
      <c r="G3583" t="str">
        <f>IFERROR(_xlfn.XLOOKUP(Sales_Pipeline[[#This Row],[Account]],Accounts!$A$2:$A$86,Accounts!$F$2:$F$86),"")</f>
        <v>United States</v>
      </c>
      <c r="H3583" t="s">
        <v>82</v>
      </c>
      <c r="I3583" s="3">
        <v>42887</v>
      </c>
      <c r="J3583" s="3">
        <v>42971</v>
      </c>
      <c r="K3583" s="8" t="str">
        <f>IF(Sales_Pipeline[[#This Row],[Close_Date]]="","",TEXT(Sales_Pipeline[[#This Row],[Close_Date]],"ddd"))</f>
        <v>Thu</v>
      </c>
      <c r="L3583" s="8" t="str">
        <f>IF(Sales_Pipeline[[#This Row],[Close_Date]]="","",TEXT(Sales_Pipeline[[#This Row],[Close_Date]],"mmm"))</f>
        <v>Aug</v>
      </c>
      <c r="M3583" s="8" t="str">
        <f>IF(Sales_Pipeline[[#This Row],[Close_Date]]="","","Q"&amp;ROUNDUP(MONTH(Sales_Pipeline[[#This Row],[Close_Date]])/3,0))</f>
        <v>Q3</v>
      </c>
      <c r="N3583" s="2" cm="1">
        <f t="array" ref="N3583">IFERROR(_xlfn.IFS(Sales_Pipeline[[#This Row],[Deal_Stage]]="Won",_xlfn.XLOOKUP(Sales_Pipeline[[#This Row],[Product]],Products!$A$2:$A$8,Products!$C$2:$C$8),Sales_Pipeline[[#This Row],[Deal_Stage]]="Lost",_xlfn.XLOOKUP(Sales_Pipeline[[#This Row],[Product]],Products!$A$2:$A$8,Products!$C$2:$C$8)),"")</f>
        <v>55</v>
      </c>
      <c r="O3583" s="2">
        <v>0</v>
      </c>
    </row>
    <row r="3584" spans="1:15" x14ac:dyDescent="0.3">
      <c r="A3584" t="s">
        <v>3730</v>
      </c>
      <c r="B3584" t="s">
        <v>15</v>
      </c>
      <c r="C3584" t="str">
        <f>_xlfn.XLOOKUP(Sales_Pipeline[[#This Row],[Sales_Agent]],Sales_Teams[Sales_Agent],Sales_Teams[Manager])</f>
        <v>Melvin Marxen</v>
      </c>
      <c r="D3584" t="str">
        <f>_xlfn.XLOOKUP(Sales_Pipeline[[#This Row],[Manager]],Sales_Teams[Manager],Sales_Teams[Regional_Office])</f>
        <v>Central</v>
      </c>
      <c r="E3584" t="s">
        <v>76</v>
      </c>
      <c r="F3584" t="s">
        <v>105</v>
      </c>
      <c r="G3584" t="str">
        <f>IFERROR(_xlfn.XLOOKUP(Sales_Pipeline[[#This Row],[Account]],Accounts!$A$2:$A$86,Accounts!$F$2:$F$86),"")</f>
        <v>United States</v>
      </c>
      <c r="H3584" t="s">
        <v>82</v>
      </c>
      <c r="I3584" s="3">
        <v>42887</v>
      </c>
      <c r="J3584" s="3">
        <v>42954</v>
      </c>
      <c r="K3584" s="8" t="str">
        <f>IF(Sales_Pipeline[[#This Row],[Close_Date]]="","",TEXT(Sales_Pipeline[[#This Row],[Close_Date]],"ddd"))</f>
        <v>Mon</v>
      </c>
      <c r="L3584" s="8" t="str">
        <f>IF(Sales_Pipeline[[#This Row],[Close_Date]]="","",TEXT(Sales_Pipeline[[#This Row],[Close_Date]],"mmm"))</f>
        <v>Aug</v>
      </c>
      <c r="M3584" s="8" t="str">
        <f>IF(Sales_Pipeline[[#This Row],[Close_Date]]="","","Q"&amp;ROUNDUP(MONTH(Sales_Pipeline[[#This Row],[Close_Date]])/3,0))</f>
        <v>Q3</v>
      </c>
      <c r="N3584" s="2" cm="1">
        <f t="array" ref="N3584">IFERROR(_xlfn.IFS(Sales_Pipeline[[#This Row],[Deal_Stage]]="Won",_xlfn.XLOOKUP(Sales_Pipeline[[#This Row],[Product]],Products!$A$2:$A$8,Products!$C$2:$C$8),Sales_Pipeline[[#This Row],[Deal_Stage]]="Lost",_xlfn.XLOOKUP(Sales_Pipeline[[#This Row],[Product]],Products!$A$2:$A$8,Products!$C$2:$C$8)),"")</f>
        <v>3393</v>
      </c>
      <c r="O3584" s="2">
        <v>0</v>
      </c>
    </row>
    <row r="3585" spans="1:15" x14ac:dyDescent="0.3">
      <c r="A3585" t="s">
        <v>3731</v>
      </c>
      <c r="B3585" t="s">
        <v>15</v>
      </c>
      <c r="C3585" t="str">
        <f>_xlfn.XLOOKUP(Sales_Pipeline[[#This Row],[Sales_Agent]],Sales_Teams[Sales_Agent],Sales_Teams[Manager])</f>
        <v>Melvin Marxen</v>
      </c>
      <c r="D3585" t="str">
        <f>_xlfn.XLOOKUP(Sales_Pipeline[[#This Row],[Manager]],Sales_Teams[Manager],Sales_Teams[Regional_Office])</f>
        <v>Central</v>
      </c>
      <c r="E3585" t="s">
        <v>63</v>
      </c>
      <c r="F3585" t="s">
        <v>333</v>
      </c>
      <c r="G3585" t="str">
        <f>IFERROR(_xlfn.XLOOKUP(Sales_Pipeline[[#This Row],[Account]],Accounts!$A$2:$A$86,Accounts!$F$2:$F$86),"")</f>
        <v>United States</v>
      </c>
      <c r="H3585" t="s">
        <v>57</v>
      </c>
      <c r="I3585" s="3">
        <v>42887</v>
      </c>
      <c r="J3585" s="3">
        <v>42900</v>
      </c>
      <c r="K3585" s="8" t="str">
        <f>IF(Sales_Pipeline[[#This Row],[Close_Date]]="","",TEXT(Sales_Pipeline[[#This Row],[Close_Date]],"ddd"))</f>
        <v>Wed</v>
      </c>
      <c r="L3585" s="8" t="str">
        <f>IF(Sales_Pipeline[[#This Row],[Close_Date]]="","",TEXT(Sales_Pipeline[[#This Row],[Close_Date]],"mmm"))</f>
        <v>Jun</v>
      </c>
      <c r="M3585" s="8" t="str">
        <f>IF(Sales_Pipeline[[#This Row],[Close_Date]]="","","Q"&amp;ROUNDUP(MONTH(Sales_Pipeline[[#This Row],[Close_Date]])/3,0))</f>
        <v>Q2</v>
      </c>
      <c r="N3585" s="2" cm="1">
        <f t="array" ref="N3585">IFERROR(_xlfn.IFS(Sales_Pipeline[[#This Row],[Deal_Stage]]="Won",_xlfn.XLOOKUP(Sales_Pipeline[[#This Row],[Product]],Products!$A$2:$A$8,Products!$C$2:$C$8),Sales_Pipeline[[#This Row],[Deal_Stage]]="Lost",_xlfn.XLOOKUP(Sales_Pipeline[[#This Row],[Product]],Products!$A$2:$A$8,Products!$C$2:$C$8)),"")</f>
        <v>550</v>
      </c>
      <c r="O3585" s="2">
        <v>565</v>
      </c>
    </row>
    <row r="3586" spans="1:15" x14ac:dyDescent="0.3">
      <c r="A3586" t="s">
        <v>3732</v>
      </c>
      <c r="B3586" t="s">
        <v>15</v>
      </c>
      <c r="C3586" t="str">
        <f>_xlfn.XLOOKUP(Sales_Pipeline[[#This Row],[Sales_Agent]],Sales_Teams[Sales_Agent],Sales_Teams[Manager])</f>
        <v>Melvin Marxen</v>
      </c>
      <c r="D3586" t="str">
        <f>_xlfn.XLOOKUP(Sales_Pipeline[[#This Row],[Manager]],Sales_Teams[Manager],Sales_Teams[Regional_Office])</f>
        <v>Central</v>
      </c>
      <c r="E3586" t="s">
        <v>76</v>
      </c>
      <c r="F3586" t="s">
        <v>68</v>
      </c>
      <c r="G3586" t="str">
        <f>IFERROR(_xlfn.XLOOKUP(Sales_Pipeline[[#This Row],[Account]],Accounts!$A$2:$A$86,Accounts!$F$2:$F$86),"")</f>
        <v>United States</v>
      </c>
      <c r="H3586" t="s">
        <v>57</v>
      </c>
      <c r="I3586" s="3">
        <v>42887</v>
      </c>
      <c r="J3586" s="3">
        <v>42895</v>
      </c>
      <c r="K3586" s="8" t="str">
        <f>IF(Sales_Pipeline[[#This Row],[Close_Date]]="","",TEXT(Sales_Pipeline[[#This Row],[Close_Date]],"ddd"))</f>
        <v>Fri</v>
      </c>
      <c r="L3586" s="8" t="str">
        <f>IF(Sales_Pipeline[[#This Row],[Close_Date]]="","",TEXT(Sales_Pipeline[[#This Row],[Close_Date]],"mmm"))</f>
        <v>Jun</v>
      </c>
      <c r="M3586" s="8" t="str">
        <f>IF(Sales_Pipeline[[#This Row],[Close_Date]]="","","Q"&amp;ROUNDUP(MONTH(Sales_Pipeline[[#This Row],[Close_Date]])/3,0))</f>
        <v>Q2</v>
      </c>
      <c r="N3586" s="2" cm="1">
        <f t="array" ref="N3586">IFERROR(_xlfn.IFS(Sales_Pipeline[[#This Row],[Deal_Stage]]="Won",_xlfn.XLOOKUP(Sales_Pipeline[[#This Row],[Product]],Products!$A$2:$A$8,Products!$C$2:$C$8),Sales_Pipeline[[#This Row],[Deal_Stage]]="Lost",_xlfn.XLOOKUP(Sales_Pipeline[[#This Row],[Product]],Products!$A$2:$A$8,Products!$C$2:$C$8)),"")</f>
        <v>3393</v>
      </c>
      <c r="O3586" s="2">
        <v>3771</v>
      </c>
    </row>
    <row r="3587" spans="1:15" x14ac:dyDescent="0.3">
      <c r="A3587" t="s">
        <v>3733</v>
      </c>
      <c r="B3587" t="s">
        <v>38</v>
      </c>
      <c r="C3587" t="str">
        <f>_xlfn.XLOOKUP(Sales_Pipeline[[#This Row],[Sales_Agent]],Sales_Teams[Sales_Agent],Sales_Teams[Manager])</f>
        <v>Celia Rouche</v>
      </c>
      <c r="D3587" t="str">
        <f>_xlfn.XLOOKUP(Sales_Pipeline[[#This Row],[Manager]],Sales_Teams[Manager],Sales_Teams[Regional_Office])</f>
        <v>West</v>
      </c>
      <c r="E3587" t="s">
        <v>76</v>
      </c>
      <c r="F3587" t="s">
        <v>100</v>
      </c>
      <c r="G3587" t="str">
        <f>IFERROR(_xlfn.XLOOKUP(Sales_Pipeline[[#This Row],[Account]],Accounts!$A$2:$A$86,Accounts!$F$2:$F$86),"")</f>
        <v>United States</v>
      </c>
      <c r="H3587" t="s">
        <v>82</v>
      </c>
      <c r="I3587" s="3">
        <v>42887</v>
      </c>
      <c r="J3587" s="3">
        <v>42956</v>
      </c>
      <c r="K3587" s="8" t="str">
        <f>IF(Sales_Pipeline[[#This Row],[Close_Date]]="","",TEXT(Sales_Pipeline[[#This Row],[Close_Date]],"ddd"))</f>
        <v>Wed</v>
      </c>
      <c r="L3587" s="8" t="str">
        <f>IF(Sales_Pipeline[[#This Row],[Close_Date]]="","",TEXT(Sales_Pipeline[[#This Row],[Close_Date]],"mmm"))</f>
        <v>Aug</v>
      </c>
      <c r="M3587" s="8" t="str">
        <f>IF(Sales_Pipeline[[#This Row],[Close_Date]]="","","Q"&amp;ROUNDUP(MONTH(Sales_Pipeline[[#This Row],[Close_Date]])/3,0))</f>
        <v>Q3</v>
      </c>
      <c r="N3587" s="2" cm="1">
        <f t="array" ref="N3587">IFERROR(_xlfn.IFS(Sales_Pipeline[[#This Row],[Deal_Stage]]="Won",_xlfn.XLOOKUP(Sales_Pipeline[[#This Row],[Product]],Products!$A$2:$A$8,Products!$C$2:$C$8),Sales_Pipeline[[#This Row],[Deal_Stage]]="Lost",_xlfn.XLOOKUP(Sales_Pipeline[[#This Row],[Product]],Products!$A$2:$A$8,Products!$C$2:$C$8)),"")</f>
        <v>3393</v>
      </c>
      <c r="O3587" s="2">
        <v>0</v>
      </c>
    </row>
    <row r="3588" spans="1:15" x14ac:dyDescent="0.3">
      <c r="A3588" t="s">
        <v>3734</v>
      </c>
      <c r="B3588" t="s">
        <v>13</v>
      </c>
      <c r="C3588" t="str">
        <f>_xlfn.XLOOKUP(Sales_Pipeline[[#This Row],[Sales_Agent]],Sales_Teams[Sales_Agent],Sales_Teams[Manager])</f>
        <v>Melvin Marxen</v>
      </c>
      <c r="D3588" t="str">
        <f>_xlfn.XLOOKUP(Sales_Pipeline[[#This Row],[Manager]],Sales_Teams[Manager],Sales_Teams[Regional_Office])</f>
        <v>Central</v>
      </c>
      <c r="E3588" t="s">
        <v>84</v>
      </c>
      <c r="F3588" t="s">
        <v>247</v>
      </c>
      <c r="G3588" t="str">
        <f>IFERROR(_xlfn.XLOOKUP(Sales_Pipeline[[#This Row],[Account]],Accounts!$A$2:$A$86,Accounts!$F$2:$F$86),"")</f>
        <v>United States</v>
      </c>
      <c r="H3588" t="s">
        <v>57</v>
      </c>
      <c r="I3588" s="3">
        <v>42887</v>
      </c>
      <c r="J3588" s="3">
        <v>42980</v>
      </c>
      <c r="K3588" s="8" t="str">
        <f>IF(Sales_Pipeline[[#This Row],[Close_Date]]="","",TEXT(Sales_Pipeline[[#This Row],[Close_Date]],"ddd"))</f>
        <v>Sat</v>
      </c>
      <c r="L3588" s="8" t="str">
        <f>IF(Sales_Pipeline[[#This Row],[Close_Date]]="","",TEXT(Sales_Pipeline[[#This Row],[Close_Date]],"mmm"))</f>
        <v>Sep</v>
      </c>
      <c r="M3588" s="8" t="str">
        <f>IF(Sales_Pipeline[[#This Row],[Close_Date]]="","","Q"&amp;ROUNDUP(MONTH(Sales_Pipeline[[#This Row],[Close_Date]])/3,0))</f>
        <v>Q3</v>
      </c>
      <c r="N3588" s="2" cm="1">
        <f t="array" ref="N3588">IFERROR(_xlfn.IFS(Sales_Pipeline[[#This Row],[Deal_Stage]]="Won",_xlfn.XLOOKUP(Sales_Pipeline[[#This Row],[Product]],Products!$A$2:$A$8,Products!$C$2:$C$8),Sales_Pipeline[[#This Row],[Deal_Stage]]="Lost",_xlfn.XLOOKUP(Sales_Pipeline[[#This Row],[Product]],Products!$A$2:$A$8,Products!$C$2:$C$8)),"")</f>
        <v>5482</v>
      </c>
      <c r="O3588" s="2">
        <v>6274</v>
      </c>
    </row>
    <row r="3589" spans="1:15" x14ac:dyDescent="0.3">
      <c r="A3589" t="s">
        <v>3735</v>
      </c>
      <c r="B3589" t="s">
        <v>36</v>
      </c>
      <c r="C3589" t="str">
        <f>_xlfn.XLOOKUP(Sales_Pipeline[[#This Row],[Sales_Agent]],Sales_Teams[Sales_Agent],Sales_Teams[Manager])</f>
        <v>Celia Rouche</v>
      </c>
      <c r="D3589" t="str">
        <f>_xlfn.XLOOKUP(Sales_Pipeline[[#This Row],[Manager]],Sales_Teams[Manager],Sales_Teams[Regional_Office])</f>
        <v>West</v>
      </c>
      <c r="E3589" t="s">
        <v>76</v>
      </c>
      <c r="F3589" t="s">
        <v>145</v>
      </c>
      <c r="G3589" t="str">
        <f>IFERROR(_xlfn.XLOOKUP(Sales_Pipeline[[#This Row],[Account]],Accounts!$A$2:$A$86,Accounts!$F$2:$F$86),"")</f>
        <v>United States</v>
      </c>
      <c r="H3589" t="s">
        <v>82</v>
      </c>
      <c r="I3589" s="3">
        <v>42887</v>
      </c>
      <c r="J3589" s="3">
        <v>42950</v>
      </c>
      <c r="K3589" s="8" t="str">
        <f>IF(Sales_Pipeline[[#This Row],[Close_Date]]="","",TEXT(Sales_Pipeline[[#This Row],[Close_Date]],"ddd"))</f>
        <v>Thu</v>
      </c>
      <c r="L3589" s="8" t="str">
        <f>IF(Sales_Pipeline[[#This Row],[Close_Date]]="","",TEXT(Sales_Pipeline[[#This Row],[Close_Date]],"mmm"))</f>
        <v>Aug</v>
      </c>
      <c r="M3589" s="8" t="str">
        <f>IF(Sales_Pipeline[[#This Row],[Close_Date]]="","","Q"&amp;ROUNDUP(MONTH(Sales_Pipeline[[#This Row],[Close_Date]])/3,0))</f>
        <v>Q3</v>
      </c>
      <c r="N3589" s="2" cm="1">
        <f t="array" ref="N3589">IFERROR(_xlfn.IFS(Sales_Pipeline[[#This Row],[Deal_Stage]]="Won",_xlfn.XLOOKUP(Sales_Pipeline[[#This Row],[Product]],Products!$A$2:$A$8,Products!$C$2:$C$8),Sales_Pipeline[[#This Row],[Deal_Stage]]="Lost",_xlfn.XLOOKUP(Sales_Pipeline[[#This Row],[Product]],Products!$A$2:$A$8,Products!$C$2:$C$8)),"")</f>
        <v>3393</v>
      </c>
      <c r="O3589" s="2">
        <v>0</v>
      </c>
    </row>
    <row r="3590" spans="1:15" x14ac:dyDescent="0.3">
      <c r="A3590" t="s">
        <v>3736</v>
      </c>
      <c r="B3590" t="s">
        <v>36</v>
      </c>
      <c r="C3590" t="str">
        <f>_xlfn.XLOOKUP(Sales_Pipeline[[#This Row],[Sales_Agent]],Sales_Teams[Sales_Agent],Sales_Teams[Manager])</f>
        <v>Celia Rouche</v>
      </c>
      <c r="D3590" t="str">
        <f>_xlfn.XLOOKUP(Sales_Pipeline[[#This Row],[Manager]],Sales_Teams[Manager],Sales_Teams[Regional_Office])</f>
        <v>West</v>
      </c>
      <c r="E3590" t="s">
        <v>76</v>
      </c>
      <c r="F3590" t="s">
        <v>85</v>
      </c>
      <c r="G3590" t="str">
        <f>IFERROR(_xlfn.XLOOKUP(Sales_Pipeline[[#This Row],[Account]],Accounts!$A$2:$A$86,Accounts!$F$2:$F$86),"")</f>
        <v>Poland</v>
      </c>
      <c r="H3590" t="s">
        <v>57</v>
      </c>
      <c r="I3590" s="3">
        <v>42887</v>
      </c>
      <c r="J3590" s="3">
        <v>42964</v>
      </c>
      <c r="K3590" s="8" t="str">
        <f>IF(Sales_Pipeline[[#This Row],[Close_Date]]="","",TEXT(Sales_Pipeline[[#This Row],[Close_Date]],"ddd"))</f>
        <v>Thu</v>
      </c>
      <c r="L3590" s="8" t="str">
        <f>IF(Sales_Pipeline[[#This Row],[Close_Date]]="","",TEXT(Sales_Pipeline[[#This Row],[Close_Date]],"mmm"))</f>
        <v>Aug</v>
      </c>
      <c r="M3590" s="8" t="str">
        <f>IF(Sales_Pipeline[[#This Row],[Close_Date]]="","","Q"&amp;ROUNDUP(MONTH(Sales_Pipeline[[#This Row],[Close_Date]])/3,0))</f>
        <v>Q3</v>
      </c>
      <c r="N3590" s="2" cm="1">
        <f t="array" ref="N3590">IFERROR(_xlfn.IFS(Sales_Pipeline[[#This Row],[Deal_Stage]]="Won",_xlfn.XLOOKUP(Sales_Pipeline[[#This Row],[Product]],Products!$A$2:$A$8,Products!$C$2:$C$8),Sales_Pipeline[[#This Row],[Deal_Stage]]="Lost",_xlfn.XLOOKUP(Sales_Pipeline[[#This Row],[Product]],Products!$A$2:$A$8,Products!$C$2:$C$8)),"")</f>
        <v>3393</v>
      </c>
      <c r="O3590" s="2">
        <v>3480</v>
      </c>
    </row>
    <row r="3591" spans="1:15" x14ac:dyDescent="0.3">
      <c r="A3591" t="s">
        <v>3737</v>
      </c>
      <c r="B3591" t="s">
        <v>40</v>
      </c>
      <c r="C3591" t="str">
        <f>_xlfn.XLOOKUP(Sales_Pipeline[[#This Row],[Sales_Agent]],Sales_Teams[Sales_Agent],Sales_Teams[Manager])</f>
        <v>Summer Sewald</v>
      </c>
      <c r="D3591" t="str">
        <f>_xlfn.XLOOKUP(Sales_Pipeline[[#This Row],[Manager]],Sales_Teams[Manager],Sales_Teams[Regional_Office])</f>
        <v>West</v>
      </c>
      <c r="E3591" t="s">
        <v>84</v>
      </c>
      <c r="F3591" t="s">
        <v>100</v>
      </c>
      <c r="G3591" t="str">
        <f>IFERROR(_xlfn.XLOOKUP(Sales_Pipeline[[#This Row],[Account]],Accounts!$A$2:$A$86,Accounts!$F$2:$F$86),"")</f>
        <v>United States</v>
      </c>
      <c r="H3591" t="s">
        <v>57</v>
      </c>
      <c r="I3591" s="3">
        <v>42887</v>
      </c>
      <c r="J3591" s="3">
        <v>42963</v>
      </c>
      <c r="K3591" s="8" t="str">
        <f>IF(Sales_Pipeline[[#This Row],[Close_Date]]="","",TEXT(Sales_Pipeline[[#This Row],[Close_Date]],"ddd"))</f>
        <v>Wed</v>
      </c>
      <c r="L3591" s="8" t="str">
        <f>IF(Sales_Pipeline[[#This Row],[Close_Date]]="","",TEXT(Sales_Pipeline[[#This Row],[Close_Date]],"mmm"))</f>
        <v>Aug</v>
      </c>
      <c r="M3591" s="8" t="str">
        <f>IF(Sales_Pipeline[[#This Row],[Close_Date]]="","","Q"&amp;ROUNDUP(MONTH(Sales_Pipeline[[#This Row],[Close_Date]])/3,0))</f>
        <v>Q3</v>
      </c>
      <c r="N3591" s="2" cm="1">
        <f t="array" ref="N3591">IFERROR(_xlfn.IFS(Sales_Pipeline[[#This Row],[Deal_Stage]]="Won",_xlfn.XLOOKUP(Sales_Pipeline[[#This Row],[Product]],Products!$A$2:$A$8,Products!$C$2:$C$8),Sales_Pipeline[[#This Row],[Deal_Stage]]="Lost",_xlfn.XLOOKUP(Sales_Pipeline[[#This Row],[Product]],Products!$A$2:$A$8,Products!$C$2:$C$8)),"")</f>
        <v>5482</v>
      </c>
      <c r="O3591" s="2">
        <v>5770</v>
      </c>
    </row>
    <row r="3592" spans="1:15" x14ac:dyDescent="0.3">
      <c r="A3592" t="s">
        <v>3738</v>
      </c>
      <c r="B3592" t="s">
        <v>42</v>
      </c>
      <c r="C3592" t="str">
        <f>_xlfn.XLOOKUP(Sales_Pipeline[[#This Row],[Sales_Agent]],Sales_Teams[Sales_Agent],Sales_Teams[Manager])</f>
        <v>Summer Sewald</v>
      </c>
      <c r="D3592" t="str">
        <f>_xlfn.XLOOKUP(Sales_Pipeline[[#This Row],[Manager]],Sales_Teams[Manager],Sales_Teams[Regional_Office])</f>
        <v>West</v>
      </c>
      <c r="E3592" t="s">
        <v>76</v>
      </c>
      <c r="F3592" t="s">
        <v>330</v>
      </c>
      <c r="G3592" t="str">
        <f>IFERROR(_xlfn.XLOOKUP(Sales_Pipeline[[#This Row],[Account]],Accounts!$A$2:$A$86,Accounts!$F$2:$F$86),"")</f>
        <v>Korea</v>
      </c>
      <c r="H3592" t="s">
        <v>82</v>
      </c>
      <c r="I3592" s="3">
        <v>42887</v>
      </c>
      <c r="J3592" s="3">
        <v>42990</v>
      </c>
      <c r="K3592" s="8" t="str">
        <f>IF(Sales_Pipeline[[#This Row],[Close_Date]]="","",TEXT(Sales_Pipeline[[#This Row],[Close_Date]],"ddd"))</f>
        <v>Tue</v>
      </c>
      <c r="L3592" s="8" t="str">
        <f>IF(Sales_Pipeline[[#This Row],[Close_Date]]="","",TEXT(Sales_Pipeline[[#This Row],[Close_Date]],"mmm"))</f>
        <v>Sep</v>
      </c>
      <c r="M3592" s="8" t="str">
        <f>IF(Sales_Pipeline[[#This Row],[Close_Date]]="","","Q"&amp;ROUNDUP(MONTH(Sales_Pipeline[[#This Row],[Close_Date]])/3,0))</f>
        <v>Q3</v>
      </c>
      <c r="N3592" s="2" cm="1">
        <f t="array" ref="N3592">IFERROR(_xlfn.IFS(Sales_Pipeline[[#This Row],[Deal_Stage]]="Won",_xlfn.XLOOKUP(Sales_Pipeline[[#This Row],[Product]],Products!$A$2:$A$8,Products!$C$2:$C$8),Sales_Pipeline[[#This Row],[Deal_Stage]]="Lost",_xlfn.XLOOKUP(Sales_Pipeline[[#This Row],[Product]],Products!$A$2:$A$8,Products!$C$2:$C$8)),"")</f>
        <v>3393</v>
      </c>
      <c r="O3592" s="2">
        <v>0</v>
      </c>
    </row>
    <row r="3593" spans="1:15" x14ac:dyDescent="0.3">
      <c r="A3593" t="s">
        <v>3739</v>
      </c>
      <c r="B3593" t="s">
        <v>8</v>
      </c>
      <c r="C3593" t="str">
        <f>_xlfn.XLOOKUP(Sales_Pipeline[[#This Row],[Sales_Agent]],Sales_Teams[Sales_Agent],Sales_Teams[Manager])</f>
        <v>Dustin Brinkmann</v>
      </c>
      <c r="D3593" t="str">
        <f>_xlfn.XLOOKUP(Sales_Pipeline[[#This Row],[Manager]],Sales_Teams[Manager],Sales_Teams[Regional_Office])</f>
        <v>Central</v>
      </c>
      <c r="E3593" t="s">
        <v>84</v>
      </c>
      <c r="F3593" t="s">
        <v>204</v>
      </c>
      <c r="G3593" t="str">
        <f>IFERROR(_xlfn.XLOOKUP(Sales_Pipeline[[#This Row],[Account]],Accounts!$A$2:$A$86,Accounts!$F$2:$F$86),"")</f>
        <v>United States</v>
      </c>
      <c r="H3593" t="s">
        <v>82</v>
      </c>
      <c r="I3593" s="3">
        <v>42887</v>
      </c>
      <c r="J3593" s="3">
        <v>42976</v>
      </c>
      <c r="K3593" s="8" t="str">
        <f>IF(Sales_Pipeline[[#This Row],[Close_Date]]="","",TEXT(Sales_Pipeline[[#This Row],[Close_Date]],"ddd"))</f>
        <v>Tue</v>
      </c>
      <c r="L3593" s="8" t="str">
        <f>IF(Sales_Pipeline[[#This Row],[Close_Date]]="","",TEXT(Sales_Pipeline[[#This Row],[Close_Date]],"mmm"))</f>
        <v>Aug</v>
      </c>
      <c r="M3593" s="8" t="str">
        <f>IF(Sales_Pipeline[[#This Row],[Close_Date]]="","","Q"&amp;ROUNDUP(MONTH(Sales_Pipeline[[#This Row],[Close_Date]])/3,0))</f>
        <v>Q3</v>
      </c>
      <c r="N3593" s="2" cm="1">
        <f t="array" ref="N3593">IFERROR(_xlfn.IFS(Sales_Pipeline[[#This Row],[Deal_Stage]]="Won",_xlfn.XLOOKUP(Sales_Pipeline[[#This Row],[Product]],Products!$A$2:$A$8,Products!$C$2:$C$8),Sales_Pipeline[[#This Row],[Deal_Stage]]="Lost",_xlfn.XLOOKUP(Sales_Pipeline[[#This Row],[Product]],Products!$A$2:$A$8,Products!$C$2:$C$8)),"")</f>
        <v>5482</v>
      </c>
      <c r="O3593" s="2">
        <v>0</v>
      </c>
    </row>
    <row r="3594" spans="1:15" x14ac:dyDescent="0.3">
      <c r="A3594" t="s">
        <v>3740</v>
      </c>
      <c r="B3594" t="s">
        <v>9</v>
      </c>
      <c r="C3594" t="str">
        <f>_xlfn.XLOOKUP(Sales_Pipeline[[#This Row],[Sales_Agent]],Sales_Teams[Sales_Agent],Sales_Teams[Manager])</f>
        <v>Dustin Brinkmann</v>
      </c>
      <c r="D3594" t="str">
        <f>_xlfn.XLOOKUP(Sales_Pipeline[[#This Row],[Manager]],Sales_Teams[Manager],Sales_Teams[Regional_Office])</f>
        <v>Central</v>
      </c>
      <c r="E3594" t="s">
        <v>63</v>
      </c>
      <c r="F3594" t="s">
        <v>169</v>
      </c>
      <c r="G3594" t="str">
        <f>IFERROR(_xlfn.XLOOKUP(Sales_Pipeline[[#This Row],[Account]],Accounts!$A$2:$A$86,Accounts!$F$2:$F$86),"")</f>
        <v>Panama</v>
      </c>
      <c r="H3594" t="s">
        <v>82</v>
      </c>
      <c r="I3594" s="3">
        <v>42887</v>
      </c>
      <c r="J3594" s="3">
        <v>42948</v>
      </c>
      <c r="K3594" s="8" t="str">
        <f>IF(Sales_Pipeline[[#This Row],[Close_Date]]="","",TEXT(Sales_Pipeline[[#This Row],[Close_Date]],"ddd"))</f>
        <v>Tue</v>
      </c>
      <c r="L3594" s="8" t="str">
        <f>IF(Sales_Pipeline[[#This Row],[Close_Date]]="","",TEXT(Sales_Pipeline[[#This Row],[Close_Date]],"mmm"))</f>
        <v>Aug</v>
      </c>
      <c r="M3594" s="8" t="str">
        <f>IF(Sales_Pipeline[[#This Row],[Close_Date]]="","","Q"&amp;ROUNDUP(MONTH(Sales_Pipeline[[#This Row],[Close_Date]])/3,0))</f>
        <v>Q3</v>
      </c>
      <c r="N3594" s="2" cm="1">
        <f t="array" ref="N3594">IFERROR(_xlfn.IFS(Sales_Pipeline[[#This Row],[Deal_Stage]]="Won",_xlfn.XLOOKUP(Sales_Pipeline[[#This Row],[Product]],Products!$A$2:$A$8,Products!$C$2:$C$8),Sales_Pipeline[[#This Row],[Deal_Stage]]="Lost",_xlfn.XLOOKUP(Sales_Pipeline[[#This Row],[Product]],Products!$A$2:$A$8,Products!$C$2:$C$8)),"")</f>
        <v>550</v>
      </c>
      <c r="O3594" s="2">
        <v>0</v>
      </c>
    </row>
    <row r="3595" spans="1:15" x14ac:dyDescent="0.3">
      <c r="A3595" t="s">
        <v>3741</v>
      </c>
      <c r="B3595" t="s">
        <v>14</v>
      </c>
      <c r="C3595" t="str">
        <f>_xlfn.XLOOKUP(Sales_Pipeline[[#This Row],[Sales_Agent]],Sales_Teams[Sales_Agent],Sales_Teams[Manager])</f>
        <v>Melvin Marxen</v>
      </c>
      <c r="D3595" t="str">
        <f>_xlfn.XLOOKUP(Sales_Pipeline[[#This Row],[Manager]],Sales_Teams[Manager],Sales_Teams[Regional_Office])</f>
        <v>Central</v>
      </c>
      <c r="E3595" t="s">
        <v>63</v>
      </c>
      <c r="F3595" t="s">
        <v>223</v>
      </c>
      <c r="G3595" t="str">
        <f>IFERROR(_xlfn.XLOOKUP(Sales_Pipeline[[#This Row],[Account]],Accounts!$A$2:$A$86,Accounts!$F$2:$F$86),"")</f>
        <v>United States</v>
      </c>
      <c r="H3595" t="s">
        <v>82</v>
      </c>
      <c r="I3595" s="3">
        <v>42887</v>
      </c>
      <c r="J3595" s="3">
        <v>42999</v>
      </c>
      <c r="K3595" s="8" t="str">
        <f>IF(Sales_Pipeline[[#This Row],[Close_Date]]="","",TEXT(Sales_Pipeline[[#This Row],[Close_Date]],"ddd"))</f>
        <v>Thu</v>
      </c>
      <c r="L3595" s="8" t="str">
        <f>IF(Sales_Pipeline[[#This Row],[Close_Date]]="","",TEXT(Sales_Pipeline[[#This Row],[Close_Date]],"mmm"))</f>
        <v>Sep</v>
      </c>
      <c r="M3595" s="8" t="str">
        <f>IF(Sales_Pipeline[[#This Row],[Close_Date]]="","","Q"&amp;ROUNDUP(MONTH(Sales_Pipeline[[#This Row],[Close_Date]])/3,0))</f>
        <v>Q3</v>
      </c>
      <c r="N3595" s="2" cm="1">
        <f t="array" ref="N3595">IFERROR(_xlfn.IFS(Sales_Pipeline[[#This Row],[Deal_Stage]]="Won",_xlfn.XLOOKUP(Sales_Pipeline[[#This Row],[Product]],Products!$A$2:$A$8,Products!$C$2:$C$8),Sales_Pipeline[[#This Row],[Deal_Stage]]="Lost",_xlfn.XLOOKUP(Sales_Pipeline[[#This Row],[Product]],Products!$A$2:$A$8,Products!$C$2:$C$8)),"")</f>
        <v>550</v>
      </c>
      <c r="O3595" s="2">
        <v>0</v>
      </c>
    </row>
    <row r="3596" spans="1:15" x14ac:dyDescent="0.3">
      <c r="A3596" t="s">
        <v>3742</v>
      </c>
      <c r="B3596" t="s">
        <v>14</v>
      </c>
      <c r="C3596" t="str">
        <f>_xlfn.XLOOKUP(Sales_Pipeline[[#This Row],[Sales_Agent]],Sales_Teams[Sales_Agent],Sales_Teams[Manager])</f>
        <v>Melvin Marxen</v>
      </c>
      <c r="D3596" t="str">
        <f>_xlfn.XLOOKUP(Sales_Pipeline[[#This Row],[Manager]],Sales_Teams[Manager],Sales_Teams[Regional_Office])</f>
        <v>Central</v>
      </c>
      <c r="E3596" t="s">
        <v>63</v>
      </c>
      <c r="F3596" t="s">
        <v>68</v>
      </c>
      <c r="G3596" t="str">
        <f>IFERROR(_xlfn.XLOOKUP(Sales_Pipeline[[#This Row],[Account]],Accounts!$A$2:$A$86,Accounts!$F$2:$F$86),"")</f>
        <v>United States</v>
      </c>
      <c r="H3596" t="s">
        <v>82</v>
      </c>
      <c r="I3596" s="3">
        <v>42887</v>
      </c>
      <c r="J3596" s="3">
        <v>43003</v>
      </c>
      <c r="K3596" s="8" t="str">
        <f>IF(Sales_Pipeline[[#This Row],[Close_Date]]="","",TEXT(Sales_Pipeline[[#This Row],[Close_Date]],"ddd"))</f>
        <v>Mon</v>
      </c>
      <c r="L3596" s="8" t="str">
        <f>IF(Sales_Pipeline[[#This Row],[Close_Date]]="","",TEXT(Sales_Pipeline[[#This Row],[Close_Date]],"mmm"))</f>
        <v>Sep</v>
      </c>
      <c r="M3596" s="8" t="str">
        <f>IF(Sales_Pipeline[[#This Row],[Close_Date]]="","","Q"&amp;ROUNDUP(MONTH(Sales_Pipeline[[#This Row],[Close_Date]])/3,0))</f>
        <v>Q3</v>
      </c>
      <c r="N3596" s="2" cm="1">
        <f t="array" ref="N3596">IFERROR(_xlfn.IFS(Sales_Pipeline[[#This Row],[Deal_Stage]]="Won",_xlfn.XLOOKUP(Sales_Pipeline[[#This Row],[Product]],Products!$A$2:$A$8,Products!$C$2:$C$8),Sales_Pipeline[[#This Row],[Deal_Stage]]="Lost",_xlfn.XLOOKUP(Sales_Pipeline[[#This Row],[Product]],Products!$A$2:$A$8,Products!$C$2:$C$8)),"")</f>
        <v>550</v>
      </c>
      <c r="O3596" s="2">
        <v>0</v>
      </c>
    </row>
    <row r="3597" spans="1:15" x14ac:dyDescent="0.3">
      <c r="A3597" t="s">
        <v>3743</v>
      </c>
      <c r="B3597" t="s">
        <v>29</v>
      </c>
      <c r="C3597" t="str">
        <f>_xlfn.XLOOKUP(Sales_Pipeline[[#This Row],[Sales_Agent]],Sales_Teams[Sales_Agent],Sales_Teams[Manager])</f>
        <v>Rocco Neubert</v>
      </c>
      <c r="D3597" t="str">
        <f>_xlfn.XLOOKUP(Sales_Pipeline[[#This Row],[Manager]],Sales_Teams[Manager],Sales_Teams[Regional_Office])</f>
        <v>East</v>
      </c>
      <c r="E3597" t="s">
        <v>63</v>
      </c>
      <c r="F3597" t="s">
        <v>216</v>
      </c>
      <c r="G3597" t="str">
        <f>IFERROR(_xlfn.XLOOKUP(Sales_Pipeline[[#This Row],[Account]],Accounts!$A$2:$A$86,Accounts!$F$2:$F$86),"")</f>
        <v>United States</v>
      </c>
      <c r="H3597" t="s">
        <v>57</v>
      </c>
      <c r="I3597" s="3">
        <v>42887</v>
      </c>
      <c r="J3597" s="3">
        <v>42898</v>
      </c>
      <c r="K3597" s="8" t="str">
        <f>IF(Sales_Pipeline[[#This Row],[Close_Date]]="","",TEXT(Sales_Pipeline[[#This Row],[Close_Date]],"ddd"))</f>
        <v>Mon</v>
      </c>
      <c r="L3597" s="8" t="str">
        <f>IF(Sales_Pipeline[[#This Row],[Close_Date]]="","",TEXT(Sales_Pipeline[[#This Row],[Close_Date]],"mmm"))</f>
        <v>Jun</v>
      </c>
      <c r="M3597" s="8" t="str">
        <f>IF(Sales_Pipeline[[#This Row],[Close_Date]]="","","Q"&amp;ROUNDUP(MONTH(Sales_Pipeline[[#This Row],[Close_Date]])/3,0))</f>
        <v>Q2</v>
      </c>
      <c r="N3597" s="2" cm="1">
        <f t="array" ref="N3597">IFERROR(_xlfn.IFS(Sales_Pipeline[[#This Row],[Deal_Stage]]="Won",_xlfn.XLOOKUP(Sales_Pipeline[[#This Row],[Product]],Products!$A$2:$A$8,Products!$C$2:$C$8),Sales_Pipeline[[#This Row],[Deal_Stage]]="Lost",_xlfn.XLOOKUP(Sales_Pipeline[[#This Row],[Product]],Products!$A$2:$A$8,Products!$C$2:$C$8)),"")</f>
        <v>550</v>
      </c>
      <c r="O3597" s="2">
        <v>562</v>
      </c>
    </row>
    <row r="3598" spans="1:15" x14ac:dyDescent="0.3">
      <c r="A3598" t="s">
        <v>3744</v>
      </c>
      <c r="B3598" t="s">
        <v>35</v>
      </c>
      <c r="C3598" t="str">
        <f>_xlfn.XLOOKUP(Sales_Pipeline[[#This Row],[Sales_Agent]],Sales_Teams[Sales_Agent],Sales_Teams[Manager])</f>
        <v>Celia Rouche</v>
      </c>
      <c r="D3598" t="str">
        <f>_xlfn.XLOOKUP(Sales_Pipeline[[#This Row],[Manager]],Sales_Teams[Manager],Sales_Teams[Regional_Office])</f>
        <v>West</v>
      </c>
      <c r="E3598" t="s">
        <v>61</v>
      </c>
      <c r="G3598" t="str">
        <f>IFERROR(_xlfn.XLOOKUP(Sales_Pipeline[[#This Row],[Account]],Accounts!$A$2:$A$86,Accounts!$F$2:$F$86),"")</f>
        <v/>
      </c>
      <c r="H3598" t="s">
        <v>77</v>
      </c>
      <c r="I3598" s="3">
        <v>42887</v>
      </c>
      <c r="K3598" s="8" t="str">
        <f>IF(Sales_Pipeline[[#This Row],[Close_Date]]="","",TEXT(Sales_Pipeline[[#This Row],[Close_Date]],"ddd"))</f>
        <v/>
      </c>
      <c r="L3598" s="8" t="str">
        <f>IF(Sales_Pipeline[[#This Row],[Close_Date]]="","",TEXT(Sales_Pipeline[[#This Row],[Close_Date]],"mmm"))</f>
        <v/>
      </c>
      <c r="M3598" s="8" t="str">
        <f>IF(Sales_Pipeline[[#This Row],[Close_Date]]="","","Q"&amp;ROUNDUP(MONTH(Sales_Pipeline[[#This Row],[Close_Date]])/3,0))</f>
        <v/>
      </c>
      <c r="N3598" s="2" t="str" cm="1">
        <f t="array" ref="N3598">IFERROR(_xlfn.IFS(Sales_Pipeline[[#This Row],[Deal_Stage]]="Won",_xlfn.XLOOKUP(Sales_Pipeline[[#This Row],[Product]],Products!$A$2:$A$8,Products!$C$2:$C$8),Sales_Pipeline[[#This Row],[Deal_Stage]]="Lost",_xlfn.XLOOKUP(Sales_Pipeline[[#This Row],[Product]],Products!$A$2:$A$8,Products!$C$2:$C$8)),"")</f>
        <v/>
      </c>
      <c r="O3598" s="2">
        <v>0</v>
      </c>
    </row>
    <row r="3599" spans="1:15" x14ac:dyDescent="0.3">
      <c r="A3599" t="s">
        <v>3745</v>
      </c>
      <c r="B3599" t="s">
        <v>21</v>
      </c>
      <c r="C3599" t="str">
        <f>_xlfn.XLOOKUP(Sales_Pipeline[[#This Row],[Sales_Agent]],Sales_Teams[Sales_Agent],Sales_Teams[Manager])</f>
        <v>Cara Losch</v>
      </c>
      <c r="D3599" t="str">
        <f>_xlfn.XLOOKUP(Sales_Pipeline[[#This Row],[Manager]],Sales_Teams[Manager],Sales_Teams[Regional_Office])</f>
        <v>East</v>
      </c>
      <c r="E3599" t="s">
        <v>8953</v>
      </c>
      <c r="F3599" t="s">
        <v>129</v>
      </c>
      <c r="G3599" t="str">
        <f>IFERROR(_xlfn.XLOOKUP(Sales_Pipeline[[#This Row],[Account]],Accounts!$A$2:$A$86,Accounts!$F$2:$F$86),"")</f>
        <v>Jordan</v>
      </c>
      <c r="H3599" t="s">
        <v>57</v>
      </c>
      <c r="I3599" s="3">
        <v>42887</v>
      </c>
      <c r="J3599" s="3">
        <v>42950</v>
      </c>
      <c r="K3599" s="8" t="str">
        <f>IF(Sales_Pipeline[[#This Row],[Close_Date]]="","",TEXT(Sales_Pipeline[[#This Row],[Close_Date]],"ddd"))</f>
        <v>Thu</v>
      </c>
      <c r="L3599" s="8" t="str">
        <f>IF(Sales_Pipeline[[#This Row],[Close_Date]]="","",TEXT(Sales_Pipeline[[#This Row],[Close_Date]],"mmm"))</f>
        <v>Aug</v>
      </c>
      <c r="M3599" s="8" t="str">
        <f>IF(Sales_Pipeline[[#This Row],[Close_Date]]="","","Q"&amp;ROUNDUP(MONTH(Sales_Pipeline[[#This Row],[Close_Date]])/3,0))</f>
        <v>Q3</v>
      </c>
      <c r="N3599" s="2" cm="1">
        <f t="array" ref="N3599">IFERROR(_xlfn.IFS(Sales_Pipeline[[#This Row],[Deal_Stage]]="Won",_xlfn.XLOOKUP(Sales_Pipeline[[#This Row],[Product]],Products!$A$2:$A$8,Products!$C$2:$C$8),Sales_Pipeline[[#This Row],[Deal_Stage]]="Lost",_xlfn.XLOOKUP(Sales_Pipeline[[#This Row],[Product]],Products!$A$2:$A$8,Products!$C$2:$C$8)),"")</f>
        <v>4821</v>
      </c>
      <c r="O3599" s="2">
        <v>4686</v>
      </c>
    </row>
    <row r="3600" spans="1:15" x14ac:dyDescent="0.3">
      <c r="A3600" t="s">
        <v>3746</v>
      </c>
      <c r="B3600" t="s">
        <v>32</v>
      </c>
      <c r="C3600" t="str">
        <f>_xlfn.XLOOKUP(Sales_Pipeline[[#This Row],[Sales_Agent]],Sales_Teams[Sales_Agent],Sales_Teams[Manager])</f>
        <v>Celia Rouche</v>
      </c>
      <c r="D3600" t="str">
        <f>_xlfn.XLOOKUP(Sales_Pipeline[[#This Row],[Manager]],Sales_Teams[Manager],Sales_Teams[Regional_Office])</f>
        <v>West</v>
      </c>
      <c r="E3600" t="s">
        <v>76</v>
      </c>
      <c r="F3600" t="s">
        <v>570</v>
      </c>
      <c r="G3600" t="str">
        <f>IFERROR(_xlfn.XLOOKUP(Sales_Pipeline[[#This Row],[Account]],Accounts!$A$2:$A$86,Accounts!$F$2:$F$86),"")</f>
        <v>Germany</v>
      </c>
      <c r="H3600" t="s">
        <v>82</v>
      </c>
      <c r="I3600" s="3">
        <v>42887</v>
      </c>
      <c r="J3600" s="3">
        <v>42969</v>
      </c>
      <c r="K3600" s="8" t="str">
        <f>IF(Sales_Pipeline[[#This Row],[Close_Date]]="","",TEXT(Sales_Pipeline[[#This Row],[Close_Date]],"ddd"))</f>
        <v>Tue</v>
      </c>
      <c r="L3600" s="8" t="str">
        <f>IF(Sales_Pipeline[[#This Row],[Close_Date]]="","",TEXT(Sales_Pipeline[[#This Row],[Close_Date]],"mmm"))</f>
        <v>Aug</v>
      </c>
      <c r="M3600" s="8" t="str">
        <f>IF(Sales_Pipeline[[#This Row],[Close_Date]]="","","Q"&amp;ROUNDUP(MONTH(Sales_Pipeline[[#This Row],[Close_Date]])/3,0))</f>
        <v>Q3</v>
      </c>
      <c r="N3600" s="2" cm="1">
        <f t="array" ref="N3600">IFERROR(_xlfn.IFS(Sales_Pipeline[[#This Row],[Deal_Stage]]="Won",_xlfn.XLOOKUP(Sales_Pipeline[[#This Row],[Product]],Products!$A$2:$A$8,Products!$C$2:$C$8),Sales_Pipeline[[#This Row],[Deal_Stage]]="Lost",_xlfn.XLOOKUP(Sales_Pipeline[[#This Row],[Product]],Products!$A$2:$A$8,Products!$C$2:$C$8)),"")</f>
        <v>3393</v>
      </c>
      <c r="O3600" s="2">
        <v>0</v>
      </c>
    </row>
    <row r="3601" spans="1:15" x14ac:dyDescent="0.3">
      <c r="A3601" t="s">
        <v>3747</v>
      </c>
      <c r="B3601" t="s">
        <v>17</v>
      </c>
      <c r="C3601" t="str">
        <f>_xlfn.XLOOKUP(Sales_Pipeline[[#This Row],[Sales_Agent]],Sales_Teams[Sales_Agent],Sales_Teams[Manager])</f>
        <v>Cara Losch</v>
      </c>
      <c r="D3601" t="str">
        <f>_xlfn.XLOOKUP(Sales_Pipeline[[#This Row],[Manager]],Sales_Teams[Manager],Sales_Teams[Regional_Office])</f>
        <v>East</v>
      </c>
      <c r="E3601" t="s">
        <v>61</v>
      </c>
      <c r="F3601" t="s">
        <v>159</v>
      </c>
      <c r="G3601" t="str">
        <f>IFERROR(_xlfn.XLOOKUP(Sales_Pipeline[[#This Row],[Account]],Accounts!$A$2:$A$86,Accounts!$F$2:$F$86),"")</f>
        <v>United States</v>
      </c>
      <c r="H3601" t="s">
        <v>57</v>
      </c>
      <c r="I3601" s="3">
        <v>42887</v>
      </c>
      <c r="J3601" s="3">
        <v>42980</v>
      </c>
      <c r="K3601" s="8" t="str">
        <f>IF(Sales_Pipeline[[#This Row],[Close_Date]]="","",TEXT(Sales_Pipeline[[#This Row],[Close_Date]],"ddd"))</f>
        <v>Sat</v>
      </c>
      <c r="L3601" s="8" t="str">
        <f>IF(Sales_Pipeline[[#This Row],[Close_Date]]="","",TEXT(Sales_Pipeline[[#This Row],[Close_Date]],"mmm"))</f>
        <v>Sep</v>
      </c>
      <c r="M3601" s="8" t="str">
        <f>IF(Sales_Pipeline[[#This Row],[Close_Date]]="","","Q"&amp;ROUNDUP(MONTH(Sales_Pipeline[[#This Row],[Close_Date]])/3,0))</f>
        <v>Q3</v>
      </c>
      <c r="N3601" s="2" cm="1">
        <f t="array" ref="N3601">IFERROR(_xlfn.IFS(Sales_Pipeline[[#This Row],[Deal_Stage]]="Won",_xlfn.XLOOKUP(Sales_Pipeline[[#This Row],[Product]],Products!$A$2:$A$8,Products!$C$2:$C$8),Sales_Pipeline[[#This Row],[Deal_Stage]]="Lost",_xlfn.XLOOKUP(Sales_Pipeline[[#This Row],[Product]],Products!$A$2:$A$8,Products!$C$2:$C$8)),"")</f>
        <v>55</v>
      </c>
      <c r="O3601" s="2">
        <v>38</v>
      </c>
    </row>
    <row r="3602" spans="1:15" x14ac:dyDescent="0.3">
      <c r="A3602" t="s">
        <v>3748</v>
      </c>
      <c r="B3602" t="s">
        <v>44</v>
      </c>
      <c r="C3602" t="str">
        <f>_xlfn.XLOOKUP(Sales_Pipeline[[#This Row],[Sales_Agent]],Sales_Teams[Sales_Agent],Sales_Teams[Manager])</f>
        <v>Summer Sewald</v>
      </c>
      <c r="D3602" t="str">
        <f>_xlfn.XLOOKUP(Sales_Pipeline[[#This Row],[Manager]],Sales_Teams[Manager],Sales_Teams[Regional_Office])</f>
        <v>West</v>
      </c>
      <c r="E3602" t="s">
        <v>76</v>
      </c>
      <c r="F3602" t="s">
        <v>89</v>
      </c>
      <c r="G3602" t="str">
        <f>IFERROR(_xlfn.XLOOKUP(Sales_Pipeline[[#This Row],[Account]],Accounts!$A$2:$A$86,Accounts!$F$2:$F$86),"")</f>
        <v>United States</v>
      </c>
      <c r="H3602" t="s">
        <v>57</v>
      </c>
      <c r="I3602" s="3">
        <v>42887</v>
      </c>
      <c r="J3602" s="3">
        <v>42952</v>
      </c>
      <c r="K3602" s="8" t="str">
        <f>IF(Sales_Pipeline[[#This Row],[Close_Date]]="","",TEXT(Sales_Pipeline[[#This Row],[Close_Date]],"ddd"))</f>
        <v>Sat</v>
      </c>
      <c r="L3602" s="8" t="str">
        <f>IF(Sales_Pipeline[[#This Row],[Close_Date]]="","",TEXT(Sales_Pipeline[[#This Row],[Close_Date]],"mmm"))</f>
        <v>Aug</v>
      </c>
      <c r="M3602" s="8" t="str">
        <f>IF(Sales_Pipeline[[#This Row],[Close_Date]]="","","Q"&amp;ROUNDUP(MONTH(Sales_Pipeline[[#This Row],[Close_Date]])/3,0))</f>
        <v>Q3</v>
      </c>
      <c r="N3602" s="2" cm="1">
        <f t="array" ref="N3602">IFERROR(_xlfn.IFS(Sales_Pipeline[[#This Row],[Deal_Stage]]="Won",_xlfn.XLOOKUP(Sales_Pipeline[[#This Row],[Product]],Products!$A$2:$A$8,Products!$C$2:$C$8),Sales_Pipeline[[#This Row],[Deal_Stage]]="Lost",_xlfn.XLOOKUP(Sales_Pipeline[[#This Row],[Product]],Products!$A$2:$A$8,Products!$C$2:$C$8)),"")</f>
        <v>3393</v>
      </c>
      <c r="O3602" s="2">
        <v>3184</v>
      </c>
    </row>
    <row r="3603" spans="1:15" x14ac:dyDescent="0.3">
      <c r="A3603" t="s">
        <v>3749</v>
      </c>
      <c r="B3603" t="s">
        <v>3</v>
      </c>
      <c r="C3603" t="str">
        <f>_xlfn.XLOOKUP(Sales_Pipeline[[#This Row],[Sales_Agent]],Sales_Teams[Sales_Agent],Sales_Teams[Manager])</f>
        <v>Dustin Brinkmann</v>
      </c>
      <c r="D3603" t="str">
        <f>_xlfn.XLOOKUP(Sales_Pipeline[[#This Row],[Manager]],Sales_Teams[Manager],Sales_Teams[Regional_Office])</f>
        <v>Central</v>
      </c>
      <c r="E3603" t="s">
        <v>84</v>
      </c>
      <c r="F3603" t="s">
        <v>147</v>
      </c>
      <c r="G3603" t="str">
        <f>IFERROR(_xlfn.XLOOKUP(Sales_Pipeline[[#This Row],[Account]],Accounts!$A$2:$A$86,Accounts!$F$2:$F$86),"")</f>
        <v>United States</v>
      </c>
      <c r="H3603" t="s">
        <v>57</v>
      </c>
      <c r="I3603" s="3">
        <v>42888</v>
      </c>
      <c r="J3603" s="3">
        <v>42995</v>
      </c>
      <c r="K3603" s="8" t="str">
        <f>IF(Sales_Pipeline[[#This Row],[Close_Date]]="","",TEXT(Sales_Pipeline[[#This Row],[Close_Date]],"ddd"))</f>
        <v>Sun</v>
      </c>
      <c r="L3603" s="8" t="str">
        <f>IF(Sales_Pipeline[[#This Row],[Close_Date]]="","",TEXT(Sales_Pipeline[[#This Row],[Close_Date]],"mmm"))</f>
        <v>Sep</v>
      </c>
      <c r="M3603" s="8" t="str">
        <f>IF(Sales_Pipeline[[#This Row],[Close_Date]]="","","Q"&amp;ROUNDUP(MONTH(Sales_Pipeline[[#This Row],[Close_Date]])/3,0))</f>
        <v>Q3</v>
      </c>
      <c r="N3603" s="2" cm="1">
        <f t="array" ref="N3603">IFERROR(_xlfn.IFS(Sales_Pipeline[[#This Row],[Deal_Stage]]="Won",_xlfn.XLOOKUP(Sales_Pipeline[[#This Row],[Product]],Products!$A$2:$A$8,Products!$C$2:$C$8),Sales_Pipeline[[#This Row],[Deal_Stage]]="Lost",_xlfn.XLOOKUP(Sales_Pipeline[[#This Row],[Product]],Products!$A$2:$A$8,Products!$C$2:$C$8)),"")</f>
        <v>5482</v>
      </c>
      <c r="O3603" s="2">
        <v>5373</v>
      </c>
    </row>
    <row r="3604" spans="1:15" x14ac:dyDescent="0.3">
      <c r="A3604" t="s">
        <v>3750</v>
      </c>
      <c r="B3604" t="s">
        <v>30</v>
      </c>
      <c r="C3604" t="str">
        <f>_xlfn.XLOOKUP(Sales_Pipeline[[#This Row],[Sales_Agent]],Sales_Teams[Sales_Agent],Sales_Teams[Manager])</f>
        <v>Rocco Neubert</v>
      </c>
      <c r="D3604" t="str">
        <f>_xlfn.XLOOKUP(Sales_Pipeline[[#This Row],[Manager]],Sales_Teams[Manager],Sales_Teams[Regional_Office])</f>
        <v>East</v>
      </c>
      <c r="E3604" t="s">
        <v>55</v>
      </c>
      <c r="F3604" t="s">
        <v>760</v>
      </c>
      <c r="G3604" t="str">
        <f>IFERROR(_xlfn.XLOOKUP(Sales_Pipeline[[#This Row],[Account]],Accounts!$A$2:$A$86,Accounts!$F$2:$F$86),"")</f>
        <v>United States</v>
      </c>
      <c r="H3604" t="s">
        <v>57</v>
      </c>
      <c r="I3604" s="3">
        <v>42888</v>
      </c>
      <c r="J3604" s="3">
        <v>42983</v>
      </c>
      <c r="K3604" s="8" t="str">
        <f>IF(Sales_Pipeline[[#This Row],[Close_Date]]="","",TEXT(Sales_Pipeline[[#This Row],[Close_Date]],"ddd"))</f>
        <v>Tue</v>
      </c>
      <c r="L3604" s="8" t="str">
        <f>IF(Sales_Pipeline[[#This Row],[Close_Date]]="","",TEXT(Sales_Pipeline[[#This Row],[Close_Date]],"mmm"))</f>
        <v>Sep</v>
      </c>
      <c r="M3604" s="8" t="str">
        <f>IF(Sales_Pipeline[[#This Row],[Close_Date]]="","","Q"&amp;ROUNDUP(MONTH(Sales_Pipeline[[#This Row],[Close_Date]])/3,0))</f>
        <v>Q3</v>
      </c>
      <c r="N3604" s="2" cm="1">
        <f t="array" ref="N3604">IFERROR(_xlfn.IFS(Sales_Pipeline[[#This Row],[Deal_Stage]]="Won",_xlfn.XLOOKUP(Sales_Pipeline[[#This Row],[Product]],Products!$A$2:$A$8,Products!$C$2:$C$8),Sales_Pipeline[[#This Row],[Deal_Stage]]="Lost",_xlfn.XLOOKUP(Sales_Pipeline[[#This Row],[Product]],Products!$A$2:$A$8,Products!$C$2:$C$8)),"")</f>
        <v>1096</v>
      </c>
      <c r="O3604" s="2">
        <v>1239</v>
      </c>
    </row>
    <row r="3605" spans="1:15" x14ac:dyDescent="0.3">
      <c r="A3605" t="s">
        <v>3751</v>
      </c>
      <c r="B3605" t="s">
        <v>27</v>
      </c>
      <c r="C3605" t="str">
        <f>_xlfn.XLOOKUP(Sales_Pipeline[[#This Row],[Sales_Agent]],Sales_Teams[Sales_Agent],Sales_Teams[Manager])</f>
        <v>Rocco Neubert</v>
      </c>
      <c r="D3605" t="str">
        <f>_xlfn.XLOOKUP(Sales_Pipeline[[#This Row],[Manager]],Sales_Teams[Manager],Sales_Teams[Regional_Office])</f>
        <v>East</v>
      </c>
      <c r="E3605" t="s">
        <v>76</v>
      </c>
      <c r="G3605" t="str">
        <f>IFERROR(_xlfn.XLOOKUP(Sales_Pipeline[[#This Row],[Account]],Accounts!$A$2:$A$86,Accounts!$F$2:$F$86),"")</f>
        <v/>
      </c>
      <c r="H3605" t="s">
        <v>77</v>
      </c>
      <c r="I3605" s="3">
        <v>42888</v>
      </c>
      <c r="K3605" s="8" t="str">
        <f>IF(Sales_Pipeline[[#This Row],[Close_Date]]="","",TEXT(Sales_Pipeline[[#This Row],[Close_Date]],"ddd"))</f>
        <v/>
      </c>
      <c r="L3605" s="8" t="str">
        <f>IF(Sales_Pipeline[[#This Row],[Close_Date]]="","",TEXT(Sales_Pipeline[[#This Row],[Close_Date]],"mmm"))</f>
        <v/>
      </c>
      <c r="M3605" s="8" t="str">
        <f>IF(Sales_Pipeline[[#This Row],[Close_Date]]="","","Q"&amp;ROUNDUP(MONTH(Sales_Pipeline[[#This Row],[Close_Date]])/3,0))</f>
        <v/>
      </c>
      <c r="N3605" s="2" t="str" cm="1">
        <f t="array" ref="N3605">IFERROR(_xlfn.IFS(Sales_Pipeline[[#This Row],[Deal_Stage]]="Won",_xlfn.XLOOKUP(Sales_Pipeline[[#This Row],[Product]],Products!$A$2:$A$8,Products!$C$2:$C$8),Sales_Pipeline[[#This Row],[Deal_Stage]]="Lost",_xlfn.XLOOKUP(Sales_Pipeline[[#This Row],[Product]],Products!$A$2:$A$8,Products!$C$2:$C$8)),"")</f>
        <v/>
      </c>
      <c r="O3605" s="2">
        <v>0</v>
      </c>
    </row>
    <row r="3606" spans="1:15" x14ac:dyDescent="0.3">
      <c r="A3606" t="s">
        <v>3752</v>
      </c>
      <c r="B3606" t="s">
        <v>6</v>
      </c>
      <c r="C3606" t="str">
        <f>_xlfn.XLOOKUP(Sales_Pipeline[[#This Row],[Sales_Agent]],Sales_Teams[Sales_Agent],Sales_Teams[Manager])</f>
        <v>Dustin Brinkmann</v>
      </c>
      <c r="D3606" t="str">
        <f>_xlfn.XLOOKUP(Sales_Pipeline[[#This Row],[Manager]],Sales_Teams[Manager],Sales_Teams[Regional_Office])</f>
        <v>Central</v>
      </c>
      <c r="E3606" t="s">
        <v>76</v>
      </c>
      <c r="F3606" t="s">
        <v>59</v>
      </c>
      <c r="G3606" t="str">
        <f>IFERROR(_xlfn.XLOOKUP(Sales_Pipeline[[#This Row],[Account]],Accounts!$A$2:$A$86,Accounts!$F$2:$F$86),"")</f>
        <v>United States</v>
      </c>
      <c r="H3606" t="s">
        <v>82</v>
      </c>
      <c r="I3606" s="3">
        <v>42888</v>
      </c>
      <c r="J3606" s="3">
        <v>42904</v>
      </c>
      <c r="K3606" s="8" t="str">
        <f>IF(Sales_Pipeline[[#This Row],[Close_Date]]="","",TEXT(Sales_Pipeline[[#This Row],[Close_Date]],"ddd"))</f>
        <v>Sun</v>
      </c>
      <c r="L3606" s="8" t="str">
        <f>IF(Sales_Pipeline[[#This Row],[Close_Date]]="","",TEXT(Sales_Pipeline[[#This Row],[Close_Date]],"mmm"))</f>
        <v>Jun</v>
      </c>
      <c r="M3606" s="8" t="str">
        <f>IF(Sales_Pipeline[[#This Row],[Close_Date]]="","","Q"&amp;ROUNDUP(MONTH(Sales_Pipeline[[#This Row],[Close_Date]])/3,0))</f>
        <v>Q2</v>
      </c>
      <c r="N3606" s="2" cm="1">
        <f t="array" ref="N3606">IFERROR(_xlfn.IFS(Sales_Pipeline[[#This Row],[Deal_Stage]]="Won",_xlfn.XLOOKUP(Sales_Pipeline[[#This Row],[Product]],Products!$A$2:$A$8,Products!$C$2:$C$8),Sales_Pipeline[[#This Row],[Deal_Stage]]="Lost",_xlfn.XLOOKUP(Sales_Pipeline[[#This Row],[Product]],Products!$A$2:$A$8,Products!$C$2:$C$8)),"")</f>
        <v>3393</v>
      </c>
      <c r="O3606" s="2">
        <v>0</v>
      </c>
    </row>
    <row r="3607" spans="1:15" x14ac:dyDescent="0.3">
      <c r="A3607" t="s">
        <v>3753</v>
      </c>
      <c r="B3607" t="s">
        <v>6</v>
      </c>
      <c r="C3607" t="str">
        <f>_xlfn.XLOOKUP(Sales_Pipeline[[#This Row],[Sales_Agent]],Sales_Teams[Sales_Agent],Sales_Teams[Manager])</f>
        <v>Dustin Brinkmann</v>
      </c>
      <c r="D3607" t="str">
        <f>_xlfn.XLOOKUP(Sales_Pipeline[[#This Row],[Manager]],Sales_Teams[Manager],Sales_Teams[Regional_Office])</f>
        <v>Central</v>
      </c>
      <c r="E3607" t="s">
        <v>61</v>
      </c>
      <c r="F3607" t="s">
        <v>507</v>
      </c>
      <c r="G3607" t="str">
        <f>IFERROR(_xlfn.XLOOKUP(Sales_Pipeline[[#This Row],[Account]],Accounts!$A$2:$A$86,Accounts!$F$2:$F$86),"")</f>
        <v>Belgium</v>
      </c>
      <c r="H3607" t="s">
        <v>57</v>
      </c>
      <c r="I3607" s="3">
        <v>42888</v>
      </c>
      <c r="J3607" s="3">
        <v>42898</v>
      </c>
      <c r="K3607" s="8" t="str">
        <f>IF(Sales_Pipeline[[#This Row],[Close_Date]]="","",TEXT(Sales_Pipeline[[#This Row],[Close_Date]],"ddd"))</f>
        <v>Mon</v>
      </c>
      <c r="L3607" s="8" t="str">
        <f>IF(Sales_Pipeline[[#This Row],[Close_Date]]="","",TEXT(Sales_Pipeline[[#This Row],[Close_Date]],"mmm"))</f>
        <v>Jun</v>
      </c>
      <c r="M3607" s="8" t="str">
        <f>IF(Sales_Pipeline[[#This Row],[Close_Date]]="","","Q"&amp;ROUNDUP(MONTH(Sales_Pipeline[[#This Row],[Close_Date]])/3,0))</f>
        <v>Q2</v>
      </c>
      <c r="N3607" s="2" cm="1">
        <f t="array" ref="N3607">IFERROR(_xlfn.IFS(Sales_Pipeline[[#This Row],[Deal_Stage]]="Won",_xlfn.XLOOKUP(Sales_Pipeline[[#This Row],[Product]],Products!$A$2:$A$8,Products!$C$2:$C$8),Sales_Pipeline[[#This Row],[Deal_Stage]]="Lost",_xlfn.XLOOKUP(Sales_Pipeline[[#This Row],[Product]],Products!$A$2:$A$8,Products!$C$2:$C$8)),"")</f>
        <v>55</v>
      </c>
      <c r="O3607" s="2">
        <v>52</v>
      </c>
    </row>
    <row r="3608" spans="1:15" x14ac:dyDescent="0.3">
      <c r="A3608" t="s">
        <v>3754</v>
      </c>
      <c r="B3608" t="s">
        <v>20</v>
      </c>
      <c r="C3608" t="str">
        <f>_xlfn.XLOOKUP(Sales_Pipeline[[#This Row],[Sales_Agent]],Sales_Teams[Sales_Agent],Sales_Teams[Manager])</f>
        <v>Cara Losch</v>
      </c>
      <c r="D3608" t="str">
        <f>_xlfn.XLOOKUP(Sales_Pipeline[[#This Row],[Manager]],Sales_Teams[Manager],Sales_Teams[Regional_Office])</f>
        <v>East</v>
      </c>
      <c r="E3608" t="s">
        <v>63</v>
      </c>
      <c r="F3608" t="s">
        <v>109</v>
      </c>
      <c r="G3608" t="str">
        <f>IFERROR(_xlfn.XLOOKUP(Sales_Pipeline[[#This Row],[Account]],Accounts!$A$2:$A$86,Accounts!$F$2:$F$86),"")</f>
        <v>Japan</v>
      </c>
      <c r="H3608" t="s">
        <v>57</v>
      </c>
      <c r="I3608" s="3">
        <v>42888</v>
      </c>
      <c r="J3608" s="3">
        <v>42997</v>
      </c>
      <c r="K3608" s="8" t="str">
        <f>IF(Sales_Pipeline[[#This Row],[Close_Date]]="","",TEXT(Sales_Pipeline[[#This Row],[Close_Date]],"ddd"))</f>
        <v>Tue</v>
      </c>
      <c r="L3608" s="8" t="str">
        <f>IF(Sales_Pipeline[[#This Row],[Close_Date]]="","",TEXT(Sales_Pipeline[[#This Row],[Close_Date]],"mmm"))</f>
        <v>Sep</v>
      </c>
      <c r="M3608" s="8" t="str">
        <f>IF(Sales_Pipeline[[#This Row],[Close_Date]]="","","Q"&amp;ROUNDUP(MONTH(Sales_Pipeline[[#This Row],[Close_Date]])/3,0))</f>
        <v>Q3</v>
      </c>
      <c r="N3608" s="2" cm="1">
        <f t="array" ref="N3608">IFERROR(_xlfn.IFS(Sales_Pipeline[[#This Row],[Deal_Stage]]="Won",_xlfn.XLOOKUP(Sales_Pipeline[[#This Row],[Product]],Products!$A$2:$A$8,Products!$C$2:$C$8),Sales_Pipeline[[#This Row],[Deal_Stage]]="Lost",_xlfn.XLOOKUP(Sales_Pipeline[[#This Row],[Product]],Products!$A$2:$A$8,Products!$C$2:$C$8)),"")</f>
        <v>550</v>
      </c>
      <c r="O3608" s="2">
        <v>651</v>
      </c>
    </row>
    <row r="3609" spans="1:15" x14ac:dyDescent="0.3">
      <c r="A3609" t="s">
        <v>3755</v>
      </c>
      <c r="B3609" t="s">
        <v>15</v>
      </c>
      <c r="C3609" t="str">
        <f>_xlfn.XLOOKUP(Sales_Pipeline[[#This Row],[Sales_Agent]],Sales_Teams[Sales_Agent],Sales_Teams[Manager])</f>
        <v>Melvin Marxen</v>
      </c>
      <c r="D3609" t="str">
        <f>_xlfn.XLOOKUP(Sales_Pipeline[[#This Row],[Manager]],Sales_Teams[Manager],Sales_Teams[Regional_Office])</f>
        <v>Central</v>
      </c>
      <c r="E3609" t="s">
        <v>84</v>
      </c>
      <c r="F3609" t="s">
        <v>118</v>
      </c>
      <c r="G3609" t="str">
        <f>IFERROR(_xlfn.XLOOKUP(Sales_Pipeline[[#This Row],[Account]],Accounts!$A$2:$A$86,Accounts!$F$2:$F$86),"")</f>
        <v>United States</v>
      </c>
      <c r="H3609" t="s">
        <v>57</v>
      </c>
      <c r="I3609" s="3">
        <v>42888</v>
      </c>
      <c r="J3609" s="3">
        <v>42949</v>
      </c>
      <c r="K3609" s="8" t="str">
        <f>IF(Sales_Pipeline[[#This Row],[Close_Date]]="","",TEXT(Sales_Pipeline[[#This Row],[Close_Date]],"ddd"))</f>
        <v>Wed</v>
      </c>
      <c r="L3609" s="8" t="str">
        <f>IF(Sales_Pipeline[[#This Row],[Close_Date]]="","",TEXT(Sales_Pipeline[[#This Row],[Close_Date]],"mmm"))</f>
        <v>Aug</v>
      </c>
      <c r="M3609" s="8" t="str">
        <f>IF(Sales_Pipeline[[#This Row],[Close_Date]]="","","Q"&amp;ROUNDUP(MONTH(Sales_Pipeline[[#This Row],[Close_Date]])/3,0))</f>
        <v>Q3</v>
      </c>
      <c r="N3609" s="2" cm="1">
        <f t="array" ref="N3609">IFERROR(_xlfn.IFS(Sales_Pipeline[[#This Row],[Deal_Stage]]="Won",_xlfn.XLOOKUP(Sales_Pipeline[[#This Row],[Product]],Products!$A$2:$A$8,Products!$C$2:$C$8),Sales_Pipeline[[#This Row],[Deal_Stage]]="Lost",_xlfn.XLOOKUP(Sales_Pipeline[[#This Row],[Product]],Products!$A$2:$A$8,Products!$C$2:$C$8)),"")</f>
        <v>5482</v>
      </c>
      <c r="O3609" s="2">
        <v>6026</v>
      </c>
    </row>
    <row r="3610" spans="1:15" x14ac:dyDescent="0.3">
      <c r="A3610" t="s">
        <v>3756</v>
      </c>
      <c r="B3610" t="s">
        <v>40</v>
      </c>
      <c r="C3610" t="str">
        <f>_xlfn.XLOOKUP(Sales_Pipeline[[#This Row],[Sales_Agent]],Sales_Teams[Sales_Agent],Sales_Teams[Manager])</f>
        <v>Summer Sewald</v>
      </c>
      <c r="D3610" t="str">
        <f>_xlfn.XLOOKUP(Sales_Pipeline[[#This Row],[Manager]],Sales_Teams[Manager],Sales_Teams[Regional_Office])</f>
        <v>West</v>
      </c>
      <c r="E3610" t="s">
        <v>76</v>
      </c>
      <c r="G3610" t="str">
        <f>IFERROR(_xlfn.XLOOKUP(Sales_Pipeline[[#This Row],[Account]],Accounts!$A$2:$A$86,Accounts!$F$2:$F$86),"")</f>
        <v/>
      </c>
      <c r="H3610" t="s">
        <v>77</v>
      </c>
      <c r="I3610" s="3">
        <v>42888</v>
      </c>
      <c r="K3610" s="8" t="str">
        <f>IF(Sales_Pipeline[[#This Row],[Close_Date]]="","",TEXT(Sales_Pipeline[[#This Row],[Close_Date]],"ddd"))</f>
        <v/>
      </c>
      <c r="L3610" s="8" t="str">
        <f>IF(Sales_Pipeline[[#This Row],[Close_Date]]="","",TEXT(Sales_Pipeline[[#This Row],[Close_Date]],"mmm"))</f>
        <v/>
      </c>
      <c r="M3610" s="8" t="str">
        <f>IF(Sales_Pipeline[[#This Row],[Close_Date]]="","","Q"&amp;ROUNDUP(MONTH(Sales_Pipeline[[#This Row],[Close_Date]])/3,0))</f>
        <v/>
      </c>
      <c r="N3610" s="2" t="str" cm="1">
        <f t="array" ref="N3610">IFERROR(_xlfn.IFS(Sales_Pipeline[[#This Row],[Deal_Stage]]="Won",_xlfn.XLOOKUP(Sales_Pipeline[[#This Row],[Product]],Products!$A$2:$A$8,Products!$C$2:$C$8),Sales_Pipeline[[#This Row],[Deal_Stage]]="Lost",_xlfn.XLOOKUP(Sales_Pipeline[[#This Row],[Product]],Products!$A$2:$A$8,Products!$C$2:$C$8)),"")</f>
        <v/>
      </c>
      <c r="O3610" s="2">
        <v>0</v>
      </c>
    </row>
    <row r="3611" spans="1:15" x14ac:dyDescent="0.3">
      <c r="A3611" t="s">
        <v>3757</v>
      </c>
      <c r="B3611" t="s">
        <v>40</v>
      </c>
      <c r="C3611" t="str">
        <f>_xlfn.XLOOKUP(Sales_Pipeline[[#This Row],[Sales_Agent]],Sales_Teams[Sales_Agent],Sales_Teams[Manager])</f>
        <v>Summer Sewald</v>
      </c>
      <c r="D3611" t="str">
        <f>_xlfn.XLOOKUP(Sales_Pipeline[[#This Row],[Manager]],Sales_Teams[Manager],Sales_Teams[Regional_Office])</f>
        <v>West</v>
      </c>
      <c r="E3611" t="s">
        <v>84</v>
      </c>
      <c r="F3611" t="s">
        <v>125</v>
      </c>
      <c r="G3611" t="str">
        <f>IFERROR(_xlfn.XLOOKUP(Sales_Pipeline[[#This Row],[Account]],Accounts!$A$2:$A$86,Accounts!$F$2:$F$86),"")</f>
        <v>United States</v>
      </c>
      <c r="H3611" t="s">
        <v>57</v>
      </c>
      <c r="I3611" s="3">
        <v>42888</v>
      </c>
      <c r="J3611" s="3">
        <v>42983</v>
      </c>
      <c r="K3611" s="8" t="str">
        <f>IF(Sales_Pipeline[[#This Row],[Close_Date]]="","",TEXT(Sales_Pipeline[[#This Row],[Close_Date]],"ddd"))</f>
        <v>Tue</v>
      </c>
      <c r="L3611" s="8" t="str">
        <f>IF(Sales_Pipeline[[#This Row],[Close_Date]]="","",TEXT(Sales_Pipeline[[#This Row],[Close_Date]],"mmm"))</f>
        <v>Sep</v>
      </c>
      <c r="M3611" s="8" t="str">
        <f>IF(Sales_Pipeline[[#This Row],[Close_Date]]="","","Q"&amp;ROUNDUP(MONTH(Sales_Pipeline[[#This Row],[Close_Date]])/3,0))</f>
        <v>Q3</v>
      </c>
      <c r="N3611" s="2" cm="1">
        <f t="array" ref="N3611">IFERROR(_xlfn.IFS(Sales_Pipeline[[#This Row],[Deal_Stage]]="Won",_xlfn.XLOOKUP(Sales_Pipeline[[#This Row],[Product]],Products!$A$2:$A$8,Products!$C$2:$C$8),Sales_Pipeline[[#This Row],[Deal_Stage]]="Lost",_xlfn.XLOOKUP(Sales_Pipeline[[#This Row],[Product]],Products!$A$2:$A$8,Products!$C$2:$C$8)),"")</f>
        <v>5482</v>
      </c>
      <c r="O3611" s="2">
        <v>5569</v>
      </c>
    </row>
    <row r="3612" spans="1:15" x14ac:dyDescent="0.3">
      <c r="A3612" t="s">
        <v>3758</v>
      </c>
      <c r="B3612" t="s">
        <v>10</v>
      </c>
      <c r="C3612" t="str">
        <f>_xlfn.XLOOKUP(Sales_Pipeline[[#This Row],[Sales_Agent]],Sales_Teams[Sales_Agent],Sales_Teams[Manager])</f>
        <v>Melvin Marxen</v>
      </c>
      <c r="D3612" t="str">
        <f>_xlfn.XLOOKUP(Sales_Pipeline[[#This Row],[Manager]],Sales_Teams[Manager],Sales_Teams[Regional_Office])</f>
        <v>Central</v>
      </c>
      <c r="E3612" t="s">
        <v>63</v>
      </c>
      <c r="F3612" t="s">
        <v>214</v>
      </c>
      <c r="G3612" t="str">
        <f>IFERROR(_xlfn.XLOOKUP(Sales_Pipeline[[#This Row],[Account]],Accounts!$A$2:$A$86,Accounts!$F$2:$F$86),"")</f>
        <v>United States</v>
      </c>
      <c r="H3612" t="s">
        <v>82</v>
      </c>
      <c r="I3612" s="3">
        <v>42888</v>
      </c>
      <c r="J3612" s="3">
        <v>42972</v>
      </c>
      <c r="K3612" s="8" t="str">
        <f>IF(Sales_Pipeline[[#This Row],[Close_Date]]="","",TEXT(Sales_Pipeline[[#This Row],[Close_Date]],"ddd"))</f>
        <v>Fri</v>
      </c>
      <c r="L3612" s="8" t="str">
        <f>IF(Sales_Pipeline[[#This Row],[Close_Date]]="","",TEXT(Sales_Pipeline[[#This Row],[Close_Date]],"mmm"))</f>
        <v>Aug</v>
      </c>
      <c r="M3612" s="8" t="str">
        <f>IF(Sales_Pipeline[[#This Row],[Close_Date]]="","","Q"&amp;ROUNDUP(MONTH(Sales_Pipeline[[#This Row],[Close_Date]])/3,0))</f>
        <v>Q3</v>
      </c>
      <c r="N3612" s="2" cm="1">
        <f t="array" ref="N3612">IFERROR(_xlfn.IFS(Sales_Pipeline[[#This Row],[Deal_Stage]]="Won",_xlfn.XLOOKUP(Sales_Pipeline[[#This Row],[Product]],Products!$A$2:$A$8,Products!$C$2:$C$8),Sales_Pipeline[[#This Row],[Deal_Stage]]="Lost",_xlfn.XLOOKUP(Sales_Pipeline[[#This Row],[Product]],Products!$A$2:$A$8,Products!$C$2:$C$8)),"")</f>
        <v>550</v>
      </c>
      <c r="O3612" s="2">
        <v>0</v>
      </c>
    </row>
    <row r="3613" spans="1:15" x14ac:dyDescent="0.3">
      <c r="A3613" t="s">
        <v>3759</v>
      </c>
      <c r="B3613" t="s">
        <v>10</v>
      </c>
      <c r="C3613" t="str">
        <f>_xlfn.XLOOKUP(Sales_Pipeline[[#This Row],[Sales_Agent]],Sales_Teams[Sales_Agent],Sales_Teams[Manager])</f>
        <v>Melvin Marxen</v>
      </c>
      <c r="D3613" t="str">
        <f>_xlfn.XLOOKUP(Sales_Pipeline[[#This Row],[Manager]],Sales_Teams[Manager],Sales_Teams[Regional_Office])</f>
        <v>Central</v>
      </c>
      <c r="E3613" t="s">
        <v>63</v>
      </c>
      <c r="F3613" t="s">
        <v>330</v>
      </c>
      <c r="G3613" t="str">
        <f>IFERROR(_xlfn.XLOOKUP(Sales_Pipeline[[#This Row],[Account]],Accounts!$A$2:$A$86,Accounts!$F$2:$F$86),"")</f>
        <v>Korea</v>
      </c>
      <c r="H3613" t="s">
        <v>57</v>
      </c>
      <c r="I3613" s="3">
        <v>42888</v>
      </c>
      <c r="J3613" s="3">
        <v>42982</v>
      </c>
      <c r="K3613" s="8" t="str">
        <f>IF(Sales_Pipeline[[#This Row],[Close_Date]]="","",TEXT(Sales_Pipeline[[#This Row],[Close_Date]],"ddd"))</f>
        <v>Mon</v>
      </c>
      <c r="L3613" s="8" t="str">
        <f>IF(Sales_Pipeline[[#This Row],[Close_Date]]="","",TEXT(Sales_Pipeline[[#This Row],[Close_Date]],"mmm"))</f>
        <v>Sep</v>
      </c>
      <c r="M3613" s="8" t="str">
        <f>IF(Sales_Pipeline[[#This Row],[Close_Date]]="","","Q"&amp;ROUNDUP(MONTH(Sales_Pipeline[[#This Row],[Close_Date]])/3,0))</f>
        <v>Q3</v>
      </c>
      <c r="N3613" s="2" cm="1">
        <f t="array" ref="N3613">IFERROR(_xlfn.IFS(Sales_Pipeline[[#This Row],[Deal_Stage]]="Won",_xlfn.XLOOKUP(Sales_Pipeline[[#This Row],[Product]],Products!$A$2:$A$8,Products!$C$2:$C$8),Sales_Pipeline[[#This Row],[Deal_Stage]]="Lost",_xlfn.XLOOKUP(Sales_Pipeline[[#This Row],[Product]],Products!$A$2:$A$8,Products!$C$2:$C$8)),"")</f>
        <v>550</v>
      </c>
      <c r="O3613" s="2">
        <v>519</v>
      </c>
    </row>
    <row r="3614" spans="1:15" x14ac:dyDescent="0.3">
      <c r="A3614" t="s">
        <v>3760</v>
      </c>
      <c r="B3614" t="s">
        <v>43</v>
      </c>
      <c r="C3614" t="str">
        <f>_xlfn.XLOOKUP(Sales_Pipeline[[#This Row],[Sales_Agent]],Sales_Teams[Sales_Agent],Sales_Teams[Manager])</f>
        <v>Summer Sewald</v>
      </c>
      <c r="D3614" t="str">
        <f>_xlfn.XLOOKUP(Sales_Pipeline[[#This Row],[Manager]],Sales_Teams[Manager],Sales_Teams[Regional_Office])</f>
        <v>West</v>
      </c>
      <c r="E3614" t="s">
        <v>63</v>
      </c>
      <c r="F3614" t="s">
        <v>92</v>
      </c>
      <c r="G3614" t="str">
        <f>IFERROR(_xlfn.XLOOKUP(Sales_Pipeline[[#This Row],[Account]],Accounts!$A$2:$A$86,Accounts!$F$2:$F$86),"")</f>
        <v>United States</v>
      </c>
      <c r="H3614" t="s">
        <v>57</v>
      </c>
      <c r="I3614" s="3">
        <v>42888</v>
      </c>
      <c r="J3614" s="3">
        <v>42983</v>
      </c>
      <c r="K3614" s="8" t="str">
        <f>IF(Sales_Pipeline[[#This Row],[Close_Date]]="","",TEXT(Sales_Pipeline[[#This Row],[Close_Date]],"ddd"))</f>
        <v>Tue</v>
      </c>
      <c r="L3614" s="8" t="str">
        <f>IF(Sales_Pipeline[[#This Row],[Close_Date]]="","",TEXT(Sales_Pipeline[[#This Row],[Close_Date]],"mmm"))</f>
        <v>Sep</v>
      </c>
      <c r="M3614" s="8" t="str">
        <f>IF(Sales_Pipeline[[#This Row],[Close_Date]]="","","Q"&amp;ROUNDUP(MONTH(Sales_Pipeline[[#This Row],[Close_Date]])/3,0))</f>
        <v>Q3</v>
      </c>
      <c r="N3614" s="2" cm="1">
        <f t="array" ref="N3614">IFERROR(_xlfn.IFS(Sales_Pipeline[[#This Row],[Deal_Stage]]="Won",_xlfn.XLOOKUP(Sales_Pipeline[[#This Row],[Product]],Products!$A$2:$A$8,Products!$C$2:$C$8),Sales_Pipeline[[#This Row],[Deal_Stage]]="Lost",_xlfn.XLOOKUP(Sales_Pipeline[[#This Row],[Product]],Products!$A$2:$A$8,Products!$C$2:$C$8)),"")</f>
        <v>550</v>
      </c>
      <c r="O3614" s="2">
        <v>558</v>
      </c>
    </row>
    <row r="3615" spans="1:15" x14ac:dyDescent="0.3">
      <c r="A3615" t="s">
        <v>3761</v>
      </c>
      <c r="B3615" t="s">
        <v>42</v>
      </c>
      <c r="C3615" t="str">
        <f>_xlfn.XLOOKUP(Sales_Pipeline[[#This Row],[Sales_Agent]],Sales_Teams[Sales_Agent],Sales_Teams[Manager])</f>
        <v>Summer Sewald</v>
      </c>
      <c r="D3615" t="str">
        <f>_xlfn.XLOOKUP(Sales_Pipeline[[#This Row],[Manager]],Sales_Teams[Manager],Sales_Teams[Regional_Office])</f>
        <v>West</v>
      </c>
      <c r="E3615" t="s">
        <v>63</v>
      </c>
      <c r="F3615" t="s">
        <v>87</v>
      </c>
      <c r="G3615" t="str">
        <f>IFERROR(_xlfn.XLOOKUP(Sales_Pipeline[[#This Row],[Account]],Accounts!$A$2:$A$86,Accounts!$F$2:$F$86),"")</f>
        <v>United States</v>
      </c>
      <c r="H3615" t="s">
        <v>57</v>
      </c>
      <c r="I3615" s="3">
        <v>42888</v>
      </c>
      <c r="J3615" s="3">
        <v>42983</v>
      </c>
      <c r="K3615" s="8" t="str">
        <f>IF(Sales_Pipeline[[#This Row],[Close_Date]]="","",TEXT(Sales_Pipeline[[#This Row],[Close_Date]],"ddd"))</f>
        <v>Tue</v>
      </c>
      <c r="L3615" s="8" t="str">
        <f>IF(Sales_Pipeline[[#This Row],[Close_Date]]="","",TEXT(Sales_Pipeline[[#This Row],[Close_Date]],"mmm"))</f>
        <v>Sep</v>
      </c>
      <c r="M3615" s="8" t="str">
        <f>IF(Sales_Pipeline[[#This Row],[Close_Date]]="","","Q"&amp;ROUNDUP(MONTH(Sales_Pipeline[[#This Row],[Close_Date]])/3,0))</f>
        <v>Q3</v>
      </c>
      <c r="N3615" s="2" cm="1">
        <f t="array" ref="N3615">IFERROR(_xlfn.IFS(Sales_Pipeline[[#This Row],[Deal_Stage]]="Won",_xlfn.XLOOKUP(Sales_Pipeline[[#This Row],[Product]],Products!$A$2:$A$8,Products!$C$2:$C$8),Sales_Pipeline[[#This Row],[Deal_Stage]]="Lost",_xlfn.XLOOKUP(Sales_Pipeline[[#This Row],[Product]],Products!$A$2:$A$8,Products!$C$2:$C$8)),"")</f>
        <v>550</v>
      </c>
      <c r="O3615" s="2">
        <v>523</v>
      </c>
    </row>
    <row r="3616" spans="1:15" x14ac:dyDescent="0.3">
      <c r="A3616" t="s">
        <v>3762</v>
      </c>
      <c r="B3616" t="s">
        <v>42</v>
      </c>
      <c r="C3616" t="str">
        <f>_xlfn.XLOOKUP(Sales_Pipeline[[#This Row],[Sales_Agent]],Sales_Teams[Sales_Agent],Sales_Teams[Manager])</f>
        <v>Summer Sewald</v>
      </c>
      <c r="D3616" t="str">
        <f>_xlfn.XLOOKUP(Sales_Pipeline[[#This Row],[Manager]],Sales_Teams[Manager],Sales_Teams[Regional_Office])</f>
        <v>West</v>
      </c>
      <c r="E3616" t="s">
        <v>8953</v>
      </c>
      <c r="F3616" t="s">
        <v>92</v>
      </c>
      <c r="G3616" t="str">
        <f>IFERROR(_xlfn.XLOOKUP(Sales_Pipeline[[#This Row],[Account]],Accounts!$A$2:$A$86,Accounts!$F$2:$F$86),"")</f>
        <v>United States</v>
      </c>
      <c r="H3616" t="s">
        <v>57</v>
      </c>
      <c r="I3616" s="3">
        <v>42888</v>
      </c>
      <c r="J3616" s="3">
        <v>42967</v>
      </c>
      <c r="K3616" s="8" t="str">
        <f>IF(Sales_Pipeline[[#This Row],[Close_Date]]="","",TEXT(Sales_Pipeline[[#This Row],[Close_Date]],"ddd"))</f>
        <v>Sun</v>
      </c>
      <c r="L3616" s="8" t="str">
        <f>IF(Sales_Pipeline[[#This Row],[Close_Date]]="","",TEXT(Sales_Pipeline[[#This Row],[Close_Date]],"mmm"))</f>
        <v>Aug</v>
      </c>
      <c r="M3616" s="8" t="str">
        <f>IF(Sales_Pipeline[[#This Row],[Close_Date]]="","","Q"&amp;ROUNDUP(MONTH(Sales_Pipeline[[#This Row],[Close_Date]])/3,0))</f>
        <v>Q3</v>
      </c>
      <c r="N3616" s="2" cm="1">
        <f t="array" ref="N3616">IFERROR(_xlfn.IFS(Sales_Pipeline[[#This Row],[Deal_Stage]]="Won",_xlfn.XLOOKUP(Sales_Pipeline[[#This Row],[Product]],Products!$A$2:$A$8,Products!$C$2:$C$8),Sales_Pipeline[[#This Row],[Deal_Stage]]="Lost",_xlfn.XLOOKUP(Sales_Pipeline[[#This Row],[Product]],Products!$A$2:$A$8,Products!$C$2:$C$8)),"")</f>
        <v>4821</v>
      </c>
      <c r="O3616" s="2">
        <v>4869</v>
      </c>
    </row>
    <row r="3617" spans="1:15" x14ac:dyDescent="0.3">
      <c r="A3617" t="s">
        <v>3763</v>
      </c>
      <c r="B3617" t="s">
        <v>8</v>
      </c>
      <c r="C3617" t="str">
        <f>_xlfn.XLOOKUP(Sales_Pipeline[[#This Row],[Sales_Agent]],Sales_Teams[Sales_Agent],Sales_Teams[Manager])</f>
        <v>Dustin Brinkmann</v>
      </c>
      <c r="D3617" t="str">
        <f>_xlfn.XLOOKUP(Sales_Pipeline[[#This Row],[Manager]],Sales_Teams[Manager],Sales_Teams[Regional_Office])</f>
        <v>Central</v>
      </c>
      <c r="E3617" t="s">
        <v>61</v>
      </c>
      <c r="F3617" t="s">
        <v>155</v>
      </c>
      <c r="G3617" t="str">
        <f>IFERROR(_xlfn.XLOOKUP(Sales_Pipeline[[#This Row],[Account]],Accounts!$A$2:$A$86,Accounts!$F$2:$F$86),"")</f>
        <v>United States</v>
      </c>
      <c r="H3617" t="s">
        <v>82</v>
      </c>
      <c r="I3617" s="3">
        <v>42888</v>
      </c>
      <c r="J3617" s="3">
        <v>42949</v>
      </c>
      <c r="K3617" s="8" t="str">
        <f>IF(Sales_Pipeline[[#This Row],[Close_Date]]="","",TEXT(Sales_Pipeline[[#This Row],[Close_Date]],"ddd"))</f>
        <v>Wed</v>
      </c>
      <c r="L3617" s="8" t="str">
        <f>IF(Sales_Pipeline[[#This Row],[Close_Date]]="","",TEXT(Sales_Pipeline[[#This Row],[Close_Date]],"mmm"))</f>
        <v>Aug</v>
      </c>
      <c r="M3617" s="8" t="str">
        <f>IF(Sales_Pipeline[[#This Row],[Close_Date]]="","","Q"&amp;ROUNDUP(MONTH(Sales_Pipeline[[#This Row],[Close_Date]])/3,0))</f>
        <v>Q3</v>
      </c>
      <c r="N3617" s="2" cm="1">
        <f t="array" ref="N3617">IFERROR(_xlfn.IFS(Sales_Pipeline[[#This Row],[Deal_Stage]]="Won",_xlfn.XLOOKUP(Sales_Pipeline[[#This Row],[Product]],Products!$A$2:$A$8,Products!$C$2:$C$8),Sales_Pipeline[[#This Row],[Deal_Stage]]="Lost",_xlfn.XLOOKUP(Sales_Pipeline[[#This Row],[Product]],Products!$A$2:$A$8,Products!$C$2:$C$8)),"")</f>
        <v>55</v>
      </c>
      <c r="O3617" s="2">
        <v>0</v>
      </c>
    </row>
    <row r="3618" spans="1:15" x14ac:dyDescent="0.3">
      <c r="A3618" t="s">
        <v>3764</v>
      </c>
      <c r="B3618" t="s">
        <v>8</v>
      </c>
      <c r="C3618" t="str">
        <f>_xlfn.XLOOKUP(Sales_Pipeline[[#This Row],[Sales_Agent]],Sales_Teams[Sales_Agent],Sales_Teams[Manager])</f>
        <v>Dustin Brinkmann</v>
      </c>
      <c r="D3618" t="str">
        <f>_xlfn.XLOOKUP(Sales_Pipeline[[#This Row],[Manager]],Sales_Teams[Manager],Sales_Teams[Regional_Office])</f>
        <v>Central</v>
      </c>
      <c r="E3618" t="s">
        <v>63</v>
      </c>
      <c r="F3618" t="s">
        <v>134</v>
      </c>
      <c r="G3618" t="str">
        <f>IFERROR(_xlfn.XLOOKUP(Sales_Pipeline[[#This Row],[Account]],Accounts!$A$2:$A$86,Accounts!$F$2:$F$86),"")</f>
        <v>United States</v>
      </c>
      <c r="H3618" t="s">
        <v>57</v>
      </c>
      <c r="I3618" s="3">
        <v>42888</v>
      </c>
      <c r="J3618" s="3">
        <v>42956</v>
      </c>
      <c r="K3618" s="8" t="str">
        <f>IF(Sales_Pipeline[[#This Row],[Close_Date]]="","",TEXT(Sales_Pipeline[[#This Row],[Close_Date]],"ddd"))</f>
        <v>Wed</v>
      </c>
      <c r="L3618" s="8" t="str">
        <f>IF(Sales_Pipeline[[#This Row],[Close_Date]]="","",TEXT(Sales_Pipeline[[#This Row],[Close_Date]],"mmm"))</f>
        <v>Aug</v>
      </c>
      <c r="M3618" s="8" t="str">
        <f>IF(Sales_Pipeline[[#This Row],[Close_Date]]="","","Q"&amp;ROUNDUP(MONTH(Sales_Pipeline[[#This Row],[Close_Date]])/3,0))</f>
        <v>Q3</v>
      </c>
      <c r="N3618" s="2" cm="1">
        <f t="array" ref="N3618">IFERROR(_xlfn.IFS(Sales_Pipeline[[#This Row],[Deal_Stage]]="Won",_xlfn.XLOOKUP(Sales_Pipeline[[#This Row],[Product]],Products!$A$2:$A$8,Products!$C$2:$C$8),Sales_Pipeline[[#This Row],[Deal_Stage]]="Lost",_xlfn.XLOOKUP(Sales_Pipeline[[#This Row],[Product]],Products!$A$2:$A$8,Products!$C$2:$C$8)),"")</f>
        <v>550</v>
      </c>
      <c r="O3618" s="2">
        <v>588</v>
      </c>
    </row>
    <row r="3619" spans="1:15" x14ac:dyDescent="0.3">
      <c r="A3619" t="s">
        <v>3765</v>
      </c>
      <c r="B3619" t="s">
        <v>12</v>
      </c>
      <c r="C3619" t="str">
        <f>_xlfn.XLOOKUP(Sales_Pipeline[[#This Row],[Sales_Agent]],Sales_Teams[Sales_Agent],Sales_Teams[Manager])</f>
        <v>Melvin Marxen</v>
      </c>
      <c r="D3619" t="str">
        <f>_xlfn.XLOOKUP(Sales_Pipeline[[#This Row],[Manager]],Sales_Teams[Manager],Sales_Teams[Regional_Office])</f>
        <v>Central</v>
      </c>
      <c r="E3619" t="s">
        <v>84</v>
      </c>
      <c r="F3619" t="s">
        <v>234</v>
      </c>
      <c r="G3619" t="str">
        <f>IFERROR(_xlfn.XLOOKUP(Sales_Pipeline[[#This Row],[Account]],Accounts!$A$2:$A$86,Accounts!$F$2:$F$86),"")</f>
        <v>United States</v>
      </c>
      <c r="H3619" t="s">
        <v>57</v>
      </c>
      <c r="I3619" s="3">
        <v>42888</v>
      </c>
      <c r="J3619" s="3">
        <v>42968</v>
      </c>
      <c r="K3619" s="8" t="str">
        <f>IF(Sales_Pipeline[[#This Row],[Close_Date]]="","",TEXT(Sales_Pipeline[[#This Row],[Close_Date]],"ddd"))</f>
        <v>Mon</v>
      </c>
      <c r="L3619" s="8" t="str">
        <f>IF(Sales_Pipeline[[#This Row],[Close_Date]]="","",TEXT(Sales_Pipeline[[#This Row],[Close_Date]],"mmm"))</f>
        <v>Aug</v>
      </c>
      <c r="M3619" s="8" t="str">
        <f>IF(Sales_Pipeline[[#This Row],[Close_Date]]="","","Q"&amp;ROUNDUP(MONTH(Sales_Pipeline[[#This Row],[Close_Date]])/3,0))</f>
        <v>Q3</v>
      </c>
      <c r="N3619" s="2" cm="1">
        <f t="array" ref="N3619">IFERROR(_xlfn.IFS(Sales_Pipeline[[#This Row],[Deal_Stage]]="Won",_xlfn.XLOOKUP(Sales_Pipeline[[#This Row],[Product]],Products!$A$2:$A$8,Products!$C$2:$C$8),Sales_Pipeline[[#This Row],[Deal_Stage]]="Lost",_xlfn.XLOOKUP(Sales_Pipeline[[#This Row],[Product]],Products!$A$2:$A$8,Products!$C$2:$C$8)),"")</f>
        <v>5482</v>
      </c>
      <c r="O3619" s="2">
        <v>5712</v>
      </c>
    </row>
    <row r="3620" spans="1:15" x14ac:dyDescent="0.3">
      <c r="A3620" t="s">
        <v>3766</v>
      </c>
      <c r="B3620" t="s">
        <v>45</v>
      </c>
      <c r="C3620" t="str">
        <f>_xlfn.XLOOKUP(Sales_Pipeline[[#This Row],[Sales_Agent]],Sales_Teams[Sales_Agent],Sales_Teams[Manager])</f>
        <v>Summer Sewald</v>
      </c>
      <c r="D3620" t="str">
        <f>_xlfn.XLOOKUP(Sales_Pipeline[[#This Row],[Manager]],Sales_Teams[Manager],Sales_Teams[Regional_Office])</f>
        <v>West</v>
      </c>
      <c r="E3620" t="s">
        <v>55</v>
      </c>
      <c r="F3620" t="s">
        <v>143</v>
      </c>
      <c r="G3620" t="str">
        <f>IFERROR(_xlfn.XLOOKUP(Sales_Pipeline[[#This Row],[Account]],Accounts!$A$2:$A$86,Accounts!$F$2:$F$86),"")</f>
        <v>United States</v>
      </c>
      <c r="H3620" t="s">
        <v>57</v>
      </c>
      <c r="I3620" s="3">
        <v>42888</v>
      </c>
      <c r="J3620" s="3">
        <v>42976</v>
      </c>
      <c r="K3620" s="8" t="str">
        <f>IF(Sales_Pipeline[[#This Row],[Close_Date]]="","",TEXT(Sales_Pipeline[[#This Row],[Close_Date]],"ddd"))</f>
        <v>Tue</v>
      </c>
      <c r="L3620" s="8" t="str">
        <f>IF(Sales_Pipeline[[#This Row],[Close_Date]]="","",TEXT(Sales_Pipeline[[#This Row],[Close_Date]],"mmm"))</f>
        <v>Aug</v>
      </c>
      <c r="M3620" s="8" t="str">
        <f>IF(Sales_Pipeline[[#This Row],[Close_Date]]="","","Q"&amp;ROUNDUP(MONTH(Sales_Pipeline[[#This Row],[Close_Date]])/3,0))</f>
        <v>Q3</v>
      </c>
      <c r="N3620" s="2" cm="1">
        <f t="array" ref="N3620">IFERROR(_xlfn.IFS(Sales_Pipeline[[#This Row],[Deal_Stage]]="Won",_xlfn.XLOOKUP(Sales_Pipeline[[#This Row],[Product]],Products!$A$2:$A$8,Products!$C$2:$C$8),Sales_Pipeline[[#This Row],[Deal_Stage]]="Lost",_xlfn.XLOOKUP(Sales_Pipeline[[#This Row],[Product]],Products!$A$2:$A$8,Products!$C$2:$C$8)),"")</f>
        <v>1096</v>
      </c>
      <c r="O3620" s="2">
        <v>1046</v>
      </c>
    </row>
    <row r="3621" spans="1:15" x14ac:dyDescent="0.3">
      <c r="A3621" t="s">
        <v>3767</v>
      </c>
      <c r="B3621" t="s">
        <v>45</v>
      </c>
      <c r="C3621" t="str">
        <f>_xlfn.XLOOKUP(Sales_Pipeline[[#This Row],[Sales_Agent]],Sales_Teams[Sales_Agent],Sales_Teams[Manager])</f>
        <v>Summer Sewald</v>
      </c>
      <c r="D3621" t="str">
        <f>_xlfn.XLOOKUP(Sales_Pipeline[[#This Row],[Manager]],Sales_Teams[Manager],Sales_Teams[Regional_Office])</f>
        <v>West</v>
      </c>
      <c r="E3621" t="s">
        <v>61</v>
      </c>
      <c r="F3621" t="s">
        <v>288</v>
      </c>
      <c r="G3621" t="str">
        <f>IFERROR(_xlfn.XLOOKUP(Sales_Pipeline[[#This Row],[Account]],Accounts!$A$2:$A$86,Accounts!$F$2:$F$86),"")</f>
        <v>United States</v>
      </c>
      <c r="H3621" t="s">
        <v>57</v>
      </c>
      <c r="I3621" s="3">
        <v>42888</v>
      </c>
      <c r="J3621" s="3">
        <v>42964</v>
      </c>
      <c r="K3621" s="8" t="str">
        <f>IF(Sales_Pipeline[[#This Row],[Close_Date]]="","",TEXT(Sales_Pipeline[[#This Row],[Close_Date]],"ddd"))</f>
        <v>Thu</v>
      </c>
      <c r="L3621" s="8" t="str">
        <f>IF(Sales_Pipeline[[#This Row],[Close_Date]]="","",TEXT(Sales_Pipeline[[#This Row],[Close_Date]],"mmm"))</f>
        <v>Aug</v>
      </c>
      <c r="M3621" s="8" t="str">
        <f>IF(Sales_Pipeline[[#This Row],[Close_Date]]="","","Q"&amp;ROUNDUP(MONTH(Sales_Pipeline[[#This Row],[Close_Date]])/3,0))</f>
        <v>Q3</v>
      </c>
      <c r="N3621" s="2" cm="1">
        <f t="array" ref="N3621">IFERROR(_xlfn.IFS(Sales_Pipeline[[#This Row],[Deal_Stage]]="Won",_xlfn.XLOOKUP(Sales_Pipeline[[#This Row],[Product]],Products!$A$2:$A$8,Products!$C$2:$C$8),Sales_Pipeline[[#This Row],[Deal_Stage]]="Lost",_xlfn.XLOOKUP(Sales_Pipeline[[#This Row],[Product]],Products!$A$2:$A$8,Products!$C$2:$C$8)),"")</f>
        <v>55</v>
      </c>
      <c r="O3621" s="2">
        <v>54</v>
      </c>
    </row>
    <row r="3622" spans="1:15" x14ac:dyDescent="0.3">
      <c r="A3622" t="s">
        <v>3768</v>
      </c>
      <c r="B3622" t="s">
        <v>29</v>
      </c>
      <c r="C3622" t="str">
        <f>_xlfn.XLOOKUP(Sales_Pipeline[[#This Row],[Sales_Agent]],Sales_Teams[Sales_Agent],Sales_Teams[Manager])</f>
        <v>Rocco Neubert</v>
      </c>
      <c r="D3622" t="str">
        <f>_xlfn.XLOOKUP(Sales_Pipeline[[#This Row],[Manager]],Sales_Teams[Manager],Sales_Teams[Regional_Office])</f>
        <v>East</v>
      </c>
      <c r="E3622" t="s">
        <v>8953</v>
      </c>
      <c r="F3622" t="s">
        <v>96</v>
      </c>
      <c r="G3622" t="str">
        <f>IFERROR(_xlfn.XLOOKUP(Sales_Pipeline[[#This Row],[Account]],Accounts!$A$2:$A$86,Accounts!$F$2:$F$86),"")</f>
        <v>United States</v>
      </c>
      <c r="H3622" t="s">
        <v>57</v>
      </c>
      <c r="I3622" s="3">
        <v>42888</v>
      </c>
      <c r="J3622" s="3">
        <v>42959</v>
      </c>
      <c r="K3622" s="8" t="str">
        <f>IF(Sales_Pipeline[[#This Row],[Close_Date]]="","",TEXT(Sales_Pipeline[[#This Row],[Close_Date]],"ddd"))</f>
        <v>Sat</v>
      </c>
      <c r="L3622" s="8" t="str">
        <f>IF(Sales_Pipeline[[#This Row],[Close_Date]]="","",TEXT(Sales_Pipeline[[#This Row],[Close_Date]],"mmm"))</f>
        <v>Aug</v>
      </c>
      <c r="M3622" s="8" t="str">
        <f>IF(Sales_Pipeline[[#This Row],[Close_Date]]="","","Q"&amp;ROUNDUP(MONTH(Sales_Pipeline[[#This Row],[Close_Date]])/3,0))</f>
        <v>Q3</v>
      </c>
      <c r="N3622" s="2" cm="1">
        <f t="array" ref="N3622">IFERROR(_xlfn.IFS(Sales_Pipeline[[#This Row],[Deal_Stage]]="Won",_xlfn.XLOOKUP(Sales_Pipeline[[#This Row],[Product]],Products!$A$2:$A$8,Products!$C$2:$C$8),Sales_Pipeline[[#This Row],[Deal_Stage]]="Lost",_xlfn.XLOOKUP(Sales_Pipeline[[#This Row],[Product]],Products!$A$2:$A$8,Products!$C$2:$C$8)),"")</f>
        <v>4821</v>
      </c>
      <c r="O3622" s="2">
        <v>4933</v>
      </c>
    </row>
    <row r="3623" spans="1:15" x14ac:dyDescent="0.3">
      <c r="A3623" t="s">
        <v>3769</v>
      </c>
      <c r="B3623" t="s">
        <v>29</v>
      </c>
      <c r="C3623" t="str">
        <f>_xlfn.XLOOKUP(Sales_Pipeline[[#This Row],[Sales_Agent]],Sales_Teams[Sales_Agent],Sales_Teams[Manager])</f>
        <v>Rocco Neubert</v>
      </c>
      <c r="D3623" t="str">
        <f>_xlfn.XLOOKUP(Sales_Pipeline[[#This Row],[Manager]],Sales_Teams[Manager],Sales_Teams[Regional_Office])</f>
        <v>East</v>
      </c>
      <c r="E3623" t="s">
        <v>61</v>
      </c>
      <c r="F3623" t="s">
        <v>206</v>
      </c>
      <c r="G3623" t="str">
        <f>IFERROR(_xlfn.XLOOKUP(Sales_Pipeline[[#This Row],[Account]],Accounts!$A$2:$A$86,Accounts!$F$2:$F$86),"")</f>
        <v>United States</v>
      </c>
      <c r="H3623" t="s">
        <v>57</v>
      </c>
      <c r="I3623" s="3">
        <v>42888</v>
      </c>
      <c r="J3623" s="3">
        <v>43004</v>
      </c>
      <c r="K3623" s="8" t="str">
        <f>IF(Sales_Pipeline[[#This Row],[Close_Date]]="","",TEXT(Sales_Pipeline[[#This Row],[Close_Date]],"ddd"))</f>
        <v>Tue</v>
      </c>
      <c r="L3623" s="8" t="str">
        <f>IF(Sales_Pipeline[[#This Row],[Close_Date]]="","",TEXT(Sales_Pipeline[[#This Row],[Close_Date]],"mmm"))</f>
        <v>Sep</v>
      </c>
      <c r="M3623" s="8" t="str">
        <f>IF(Sales_Pipeline[[#This Row],[Close_Date]]="","","Q"&amp;ROUNDUP(MONTH(Sales_Pipeline[[#This Row],[Close_Date]])/3,0))</f>
        <v>Q3</v>
      </c>
      <c r="N3623" s="2" cm="1">
        <f t="array" ref="N3623">IFERROR(_xlfn.IFS(Sales_Pipeline[[#This Row],[Deal_Stage]]="Won",_xlfn.XLOOKUP(Sales_Pipeline[[#This Row],[Product]],Products!$A$2:$A$8,Products!$C$2:$C$8),Sales_Pipeline[[#This Row],[Deal_Stage]]="Lost",_xlfn.XLOOKUP(Sales_Pipeline[[#This Row],[Product]],Products!$A$2:$A$8,Products!$C$2:$C$8)),"")</f>
        <v>55</v>
      </c>
      <c r="O3623" s="2">
        <v>60</v>
      </c>
    </row>
    <row r="3624" spans="1:15" x14ac:dyDescent="0.3">
      <c r="A3624" t="s">
        <v>3770</v>
      </c>
      <c r="B3624" t="s">
        <v>17</v>
      </c>
      <c r="C3624" t="str">
        <f>_xlfn.XLOOKUP(Sales_Pipeline[[#This Row],[Sales_Agent]],Sales_Teams[Sales_Agent],Sales_Teams[Manager])</f>
        <v>Cara Losch</v>
      </c>
      <c r="D3624" t="str">
        <f>_xlfn.XLOOKUP(Sales_Pipeline[[#This Row],[Manager]],Sales_Teams[Manager],Sales_Teams[Regional_Office])</f>
        <v>East</v>
      </c>
      <c r="E3624" t="s">
        <v>8953</v>
      </c>
      <c r="F3624" t="s">
        <v>315</v>
      </c>
      <c r="G3624" t="str">
        <f>IFERROR(_xlfn.XLOOKUP(Sales_Pipeline[[#This Row],[Account]],Accounts!$A$2:$A$86,Accounts!$F$2:$F$86),"")</f>
        <v>United States</v>
      </c>
      <c r="H3624" t="s">
        <v>77</v>
      </c>
      <c r="I3624" s="3">
        <v>42888</v>
      </c>
      <c r="K3624" s="8" t="str">
        <f>IF(Sales_Pipeline[[#This Row],[Close_Date]]="","",TEXT(Sales_Pipeline[[#This Row],[Close_Date]],"ddd"))</f>
        <v/>
      </c>
      <c r="L3624" s="8" t="str">
        <f>IF(Sales_Pipeline[[#This Row],[Close_Date]]="","",TEXT(Sales_Pipeline[[#This Row],[Close_Date]],"mmm"))</f>
        <v/>
      </c>
      <c r="M3624" s="8" t="str">
        <f>IF(Sales_Pipeline[[#This Row],[Close_Date]]="","","Q"&amp;ROUNDUP(MONTH(Sales_Pipeline[[#This Row],[Close_Date]])/3,0))</f>
        <v/>
      </c>
      <c r="N3624" s="2" t="str" cm="1">
        <f t="array" ref="N3624">IFERROR(_xlfn.IFS(Sales_Pipeline[[#This Row],[Deal_Stage]]="Won",_xlfn.XLOOKUP(Sales_Pipeline[[#This Row],[Product]],Products!$A$2:$A$8,Products!$C$2:$C$8),Sales_Pipeline[[#This Row],[Deal_Stage]]="Lost",_xlfn.XLOOKUP(Sales_Pipeline[[#This Row],[Product]],Products!$A$2:$A$8,Products!$C$2:$C$8)),"")</f>
        <v/>
      </c>
      <c r="O3624" s="2">
        <v>0</v>
      </c>
    </row>
    <row r="3625" spans="1:15" x14ac:dyDescent="0.3">
      <c r="A3625" t="s">
        <v>3771</v>
      </c>
      <c r="B3625" t="s">
        <v>17</v>
      </c>
      <c r="C3625" t="str">
        <f>_xlfn.XLOOKUP(Sales_Pipeline[[#This Row],[Sales_Agent]],Sales_Teams[Sales_Agent],Sales_Teams[Manager])</f>
        <v>Cara Losch</v>
      </c>
      <c r="D3625" t="str">
        <f>_xlfn.XLOOKUP(Sales_Pipeline[[#This Row],[Manager]],Sales_Teams[Manager],Sales_Teams[Regional_Office])</f>
        <v>East</v>
      </c>
      <c r="E3625" t="s">
        <v>63</v>
      </c>
      <c r="F3625" t="s">
        <v>161</v>
      </c>
      <c r="G3625" t="str">
        <f>IFERROR(_xlfn.XLOOKUP(Sales_Pipeline[[#This Row],[Account]],Accounts!$A$2:$A$86,Accounts!$F$2:$F$86),"")</f>
        <v>United States</v>
      </c>
      <c r="H3625" t="s">
        <v>57</v>
      </c>
      <c r="I3625" s="3">
        <v>42888</v>
      </c>
      <c r="J3625" s="3">
        <v>42990</v>
      </c>
      <c r="K3625" s="8" t="str">
        <f>IF(Sales_Pipeline[[#This Row],[Close_Date]]="","",TEXT(Sales_Pipeline[[#This Row],[Close_Date]],"ddd"))</f>
        <v>Tue</v>
      </c>
      <c r="L3625" s="8" t="str">
        <f>IF(Sales_Pipeline[[#This Row],[Close_Date]]="","",TEXT(Sales_Pipeline[[#This Row],[Close_Date]],"mmm"))</f>
        <v>Sep</v>
      </c>
      <c r="M3625" s="8" t="str">
        <f>IF(Sales_Pipeline[[#This Row],[Close_Date]]="","","Q"&amp;ROUNDUP(MONTH(Sales_Pipeline[[#This Row],[Close_Date]])/3,0))</f>
        <v>Q3</v>
      </c>
      <c r="N3625" s="2" cm="1">
        <f t="array" ref="N3625">IFERROR(_xlfn.IFS(Sales_Pipeline[[#This Row],[Deal_Stage]]="Won",_xlfn.XLOOKUP(Sales_Pipeline[[#This Row],[Product]],Products!$A$2:$A$8,Products!$C$2:$C$8),Sales_Pipeline[[#This Row],[Deal_Stage]]="Lost",_xlfn.XLOOKUP(Sales_Pipeline[[#This Row],[Product]],Products!$A$2:$A$8,Products!$C$2:$C$8)),"")</f>
        <v>550</v>
      </c>
      <c r="O3625" s="2">
        <v>572</v>
      </c>
    </row>
    <row r="3626" spans="1:15" x14ac:dyDescent="0.3">
      <c r="A3626" t="s">
        <v>3772</v>
      </c>
      <c r="B3626" t="s">
        <v>17</v>
      </c>
      <c r="C3626" t="str">
        <f>_xlfn.XLOOKUP(Sales_Pipeline[[#This Row],[Sales_Agent]],Sales_Teams[Sales_Agent],Sales_Teams[Manager])</f>
        <v>Cara Losch</v>
      </c>
      <c r="D3626" t="str">
        <f>_xlfn.XLOOKUP(Sales_Pipeline[[#This Row],[Manager]],Sales_Teams[Manager],Sales_Teams[Regional_Office])</f>
        <v>East</v>
      </c>
      <c r="E3626" t="s">
        <v>61</v>
      </c>
      <c r="F3626" t="s">
        <v>234</v>
      </c>
      <c r="G3626" t="str">
        <f>IFERROR(_xlfn.XLOOKUP(Sales_Pipeline[[#This Row],[Account]],Accounts!$A$2:$A$86,Accounts!$F$2:$F$86),"")</f>
        <v>United States</v>
      </c>
      <c r="H3626" t="s">
        <v>57</v>
      </c>
      <c r="I3626" s="3">
        <v>42888</v>
      </c>
      <c r="J3626" s="3">
        <v>42977</v>
      </c>
      <c r="K3626" s="8" t="str">
        <f>IF(Sales_Pipeline[[#This Row],[Close_Date]]="","",TEXT(Sales_Pipeline[[#This Row],[Close_Date]],"ddd"))</f>
        <v>Wed</v>
      </c>
      <c r="L3626" s="8" t="str">
        <f>IF(Sales_Pipeline[[#This Row],[Close_Date]]="","",TEXT(Sales_Pipeline[[#This Row],[Close_Date]],"mmm"))</f>
        <v>Aug</v>
      </c>
      <c r="M3626" s="8" t="str">
        <f>IF(Sales_Pipeline[[#This Row],[Close_Date]]="","","Q"&amp;ROUNDUP(MONTH(Sales_Pipeline[[#This Row],[Close_Date]])/3,0))</f>
        <v>Q3</v>
      </c>
      <c r="N3626" s="2" cm="1">
        <f t="array" ref="N3626">IFERROR(_xlfn.IFS(Sales_Pipeline[[#This Row],[Deal_Stage]]="Won",_xlfn.XLOOKUP(Sales_Pipeline[[#This Row],[Product]],Products!$A$2:$A$8,Products!$C$2:$C$8),Sales_Pipeline[[#This Row],[Deal_Stage]]="Lost",_xlfn.XLOOKUP(Sales_Pipeline[[#This Row],[Product]],Products!$A$2:$A$8,Products!$C$2:$C$8)),"")</f>
        <v>55</v>
      </c>
      <c r="O3626" s="2">
        <v>55</v>
      </c>
    </row>
    <row r="3627" spans="1:15" x14ac:dyDescent="0.3">
      <c r="A3627" t="s">
        <v>3773</v>
      </c>
      <c r="B3627" t="s">
        <v>17</v>
      </c>
      <c r="C3627" t="str">
        <f>_xlfn.XLOOKUP(Sales_Pipeline[[#This Row],[Sales_Agent]],Sales_Teams[Sales_Agent],Sales_Teams[Manager])</f>
        <v>Cara Losch</v>
      </c>
      <c r="D3627" t="str">
        <f>_xlfn.XLOOKUP(Sales_Pipeline[[#This Row],[Manager]],Sales_Teams[Manager],Sales_Teams[Regional_Office])</f>
        <v>East</v>
      </c>
      <c r="E3627" t="s">
        <v>61</v>
      </c>
      <c r="F3627" t="s">
        <v>96</v>
      </c>
      <c r="G3627" t="str">
        <f>IFERROR(_xlfn.XLOOKUP(Sales_Pipeline[[#This Row],[Account]],Accounts!$A$2:$A$86,Accounts!$F$2:$F$86),"")</f>
        <v>United States</v>
      </c>
      <c r="H3627" t="s">
        <v>57</v>
      </c>
      <c r="I3627" s="3">
        <v>42888</v>
      </c>
      <c r="J3627" s="3">
        <v>42969</v>
      </c>
      <c r="K3627" s="8" t="str">
        <f>IF(Sales_Pipeline[[#This Row],[Close_Date]]="","",TEXT(Sales_Pipeline[[#This Row],[Close_Date]],"ddd"))</f>
        <v>Tue</v>
      </c>
      <c r="L3627" s="8" t="str">
        <f>IF(Sales_Pipeline[[#This Row],[Close_Date]]="","",TEXT(Sales_Pipeline[[#This Row],[Close_Date]],"mmm"))</f>
        <v>Aug</v>
      </c>
      <c r="M3627" s="8" t="str">
        <f>IF(Sales_Pipeline[[#This Row],[Close_Date]]="","","Q"&amp;ROUNDUP(MONTH(Sales_Pipeline[[#This Row],[Close_Date]])/3,0))</f>
        <v>Q3</v>
      </c>
      <c r="N3627" s="2" cm="1">
        <f t="array" ref="N3627">IFERROR(_xlfn.IFS(Sales_Pipeline[[#This Row],[Deal_Stage]]="Won",_xlfn.XLOOKUP(Sales_Pipeline[[#This Row],[Product]],Products!$A$2:$A$8,Products!$C$2:$C$8),Sales_Pipeline[[#This Row],[Deal_Stage]]="Lost",_xlfn.XLOOKUP(Sales_Pipeline[[#This Row],[Product]],Products!$A$2:$A$8,Products!$C$2:$C$8)),"")</f>
        <v>55</v>
      </c>
      <c r="O3627" s="2">
        <v>51</v>
      </c>
    </row>
    <row r="3628" spans="1:15" x14ac:dyDescent="0.3">
      <c r="A3628" t="s">
        <v>3774</v>
      </c>
      <c r="B3628" t="s">
        <v>27</v>
      </c>
      <c r="C3628" t="str">
        <f>_xlfn.XLOOKUP(Sales_Pipeline[[#This Row],[Sales_Agent]],Sales_Teams[Sales_Agent],Sales_Teams[Manager])</f>
        <v>Rocco Neubert</v>
      </c>
      <c r="D3628" t="str">
        <f>_xlfn.XLOOKUP(Sales_Pipeline[[#This Row],[Manager]],Sales_Teams[Manager],Sales_Teams[Regional_Office])</f>
        <v>East</v>
      </c>
      <c r="E3628" t="s">
        <v>84</v>
      </c>
      <c r="F3628" t="s">
        <v>103</v>
      </c>
      <c r="G3628" t="str">
        <f>IFERROR(_xlfn.XLOOKUP(Sales_Pipeline[[#This Row],[Account]],Accounts!$A$2:$A$86,Accounts!$F$2:$F$86),"")</f>
        <v>United States</v>
      </c>
      <c r="H3628" t="s">
        <v>82</v>
      </c>
      <c r="I3628" s="3">
        <v>42889</v>
      </c>
      <c r="J3628" s="3">
        <v>42971</v>
      </c>
      <c r="K3628" s="8" t="str">
        <f>IF(Sales_Pipeline[[#This Row],[Close_Date]]="","",TEXT(Sales_Pipeline[[#This Row],[Close_Date]],"ddd"))</f>
        <v>Thu</v>
      </c>
      <c r="L3628" s="8" t="str">
        <f>IF(Sales_Pipeline[[#This Row],[Close_Date]]="","",TEXT(Sales_Pipeline[[#This Row],[Close_Date]],"mmm"))</f>
        <v>Aug</v>
      </c>
      <c r="M3628" s="8" t="str">
        <f>IF(Sales_Pipeline[[#This Row],[Close_Date]]="","","Q"&amp;ROUNDUP(MONTH(Sales_Pipeline[[#This Row],[Close_Date]])/3,0))</f>
        <v>Q3</v>
      </c>
      <c r="N3628" s="2" cm="1">
        <f t="array" ref="N3628">IFERROR(_xlfn.IFS(Sales_Pipeline[[#This Row],[Deal_Stage]]="Won",_xlfn.XLOOKUP(Sales_Pipeline[[#This Row],[Product]],Products!$A$2:$A$8,Products!$C$2:$C$8),Sales_Pipeline[[#This Row],[Deal_Stage]]="Lost",_xlfn.XLOOKUP(Sales_Pipeline[[#This Row],[Product]],Products!$A$2:$A$8,Products!$C$2:$C$8)),"")</f>
        <v>5482</v>
      </c>
      <c r="O3628" s="2">
        <v>0</v>
      </c>
    </row>
    <row r="3629" spans="1:15" x14ac:dyDescent="0.3">
      <c r="A3629" t="s">
        <v>3775</v>
      </c>
      <c r="B3629" t="s">
        <v>27</v>
      </c>
      <c r="C3629" t="str">
        <f>_xlfn.XLOOKUP(Sales_Pipeline[[#This Row],[Sales_Agent]],Sales_Teams[Sales_Agent],Sales_Teams[Manager])</f>
        <v>Rocco Neubert</v>
      </c>
      <c r="D3629" t="str">
        <f>_xlfn.XLOOKUP(Sales_Pipeline[[#This Row],[Manager]],Sales_Teams[Manager],Sales_Teams[Regional_Office])</f>
        <v>East</v>
      </c>
      <c r="E3629" t="s">
        <v>61</v>
      </c>
      <c r="F3629" t="s">
        <v>159</v>
      </c>
      <c r="G3629" t="str">
        <f>IFERROR(_xlfn.XLOOKUP(Sales_Pipeline[[#This Row],[Account]],Accounts!$A$2:$A$86,Accounts!$F$2:$F$86),"")</f>
        <v>United States</v>
      </c>
      <c r="H3629" t="s">
        <v>57</v>
      </c>
      <c r="I3629" s="3">
        <v>42889</v>
      </c>
      <c r="J3629" s="3">
        <v>42978</v>
      </c>
      <c r="K3629" s="8" t="str">
        <f>IF(Sales_Pipeline[[#This Row],[Close_Date]]="","",TEXT(Sales_Pipeline[[#This Row],[Close_Date]],"ddd"))</f>
        <v>Thu</v>
      </c>
      <c r="L3629" s="8" t="str">
        <f>IF(Sales_Pipeline[[#This Row],[Close_Date]]="","",TEXT(Sales_Pipeline[[#This Row],[Close_Date]],"mmm"))</f>
        <v>Aug</v>
      </c>
      <c r="M3629" s="8" t="str">
        <f>IF(Sales_Pipeline[[#This Row],[Close_Date]]="","","Q"&amp;ROUNDUP(MONTH(Sales_Pipeline[[#This Row],[Close_Date]])/3,0))</f>
        <v>Q3</v>
      </c>
      <c r="N3629" s="2" cm="1">
        <f t="array" ref="N3629">IFERROR(_xlfn.IFS(Sales_Pipeline[[#This Row],[Deal_Stage]]="Won",_xlfn.XLOOKUP(Sales_Pipeline[[#This Row],[Product]],Products!$A$2:$A$8,Products!$C$2:$C$8),Sales_Pipeline[[#This Row],[Deal_Stage]]="Lost",_xlfn.XLOOKUP(Sales_Pipeline[[#This Row],[Product]],Products!$A$2:$A$8,Products!$C$2:$C$8)),"")</f>
        <v>55</v>
      </c>
      <c r="O3629" s="2">
        <v>59</v>
      </c>
    </row>
    <row r="3630" spans="1:15" x14ac:dyDescent="0.3">
      <c r="A3630" t="s">
        <v>3776</v>
      </c>
      <c r="B3630" t="s">
        <v>25</v>
      </c>
      <c r="C3630" t="str">
        <f>_xlfn.XLOOKUP(Sales_Pipeline[[#This Row],[Sales_Agent]],Sales_Teams[Sales_Agent],Sales_Teams[Manager])</f>
        <v>Rocco Neubert</v>
      </c>
      <c r="D3630" t="str">
        <f>_xlfn.XLOOKUP(Sales_Pipeline[[#This Row],[Manager]],Sales_Teams[Manager],Sales_Teams[Regional_Office])</f>
        <v>East</v>
      </c>
      <c r="E3630" t="s">
        <v>8953</v>
      </c>
      <c r="F3630" t="s">
        <v>220</v>
      </c>
      <c r="G3630" t="str">
        <f>IFERROR(_xlfn.XLOOKUP(Sales_Pipeline[[#This Row],[Account]],Accounts!$A$2:$A$86,Accounts!$F$2:$F$86),"")</f>
        <v>United States</v>
      </c>
      <c r="H3630" t="s">
        <v>57</v>
      </c>
      <c r="I3630" s="3">
        <v>42889</v>
      </c>
      <c r="J3630" s="3">
        <v>42892</v>
      </c>
      <c r="K3630" s="8" t="str">
        <f>IF(Sales_Pipeline[[#This Row],[Close_Date]]="","",TEXT(Sales_Pipeline[[#This Row],[Close_Date]],"ddd"))</f>
        <v>Tue</v>
      </c>
      <c r="L3630" s="8" t="str">
        <f>IF(Sales_Pipeline[[#This Row],[Close_Date]]="","",TEXT(Sales_Pipeline[[#This Row],[Close_Date]],"mmm"))</f>
        <v>Jun</v>
      </c>
      <c r="M3630" s="8" t="str">
        <f>IF(Sales_Pipeline[[#This Row],[Close_Date]]="","","Q"&amp;ROUNDUP(MONTH(Sales_Pipeline[[#This Row],[Close_Date]])/3,0))</f>
        <v>Q2</v>
      </c>
      <c r="N3630" s="2" cm="1">
        <f t="array" ref="N3630">IFERROR(_xlfn.IFS(Sales_Pipeline[[#This Row],[Deal_Stage]]="Won",_xlfn.XLOOKUP(Sales_Pipeline[[#This Row],[Product]],Products!$A$2:$A$8,Products!$C$2:$C$8),Sales_Pipeline[[#This Row],[Deal_Stage]]="Lost",_xlfn.XLOOKUP(Sales_Pipeline[[#This Row],[Product]],Products!$A$2:$A$8,Products!$C$2:$C$8)),"")</f>
        <v>4821</v>
      </c>
      <c r="O3630" s="2">
        <v>4492</v>
      </c>
    </row>
    <row r="3631" spans="1:15" x14ac:dyDescent="0.3">
      <c r="A3631" t="s">
        <v>3777</v>
      </c>
      <c r="B3631" t="s">
        <v>15</v>
      </c>
      <c r="C3631" t="str">
        <f>_xlfn.XLOOKUP(Sales_Pipeline[[#This Row],[Sales_Agent]],Sales_Teams[Sales_Agent],Sales_Teams[Manager])</f>
        <v>Melvin Marxen</v>
      </c>
      <c r="D3631" t="str">
        <f>_xlfn.XLOOKUP(Sales_Pipeline[[#This Row],[Manager]],Sales_Teams[Manager],Sales_Teams[Regional_Office])</f>
        <v>Central</v>
      </c>
      <c r="E3631" t="s">
        <v>63</v>
      </c>
      <c r="F3631" t="s">
        <v>94</v>
      </c>
      <c r="G3631" t="str">
        <f>IFERROR(_xlfn.XLOOKUP(Sales_Pipeline[[#This Row],[Account]],Accounts!$A$2:$A$86,Accounts!$F$2:$F$86),"")</f>
        <v>United States</v>
      </c>
      <c r="H3631" t="s">
        <v>82</v>
      </c>
      <c r="I3631" s="3">
        <v>42889</v>
      </c>
      <c r="J3631" s="3">
        <v>42950</v>
      </c>
      <c r="K3631" s="8" t="str">
        <f>IF(Sales_Pipeline[[#This Row],[Close_Date]]="","",TEXT(Sales_Pipeline[[#This Row],[Close_Date]],"ddd"))</f>
        <v>Thu</v>
      </c>
      <c r="L3631" s="8" t="str">
        <f>IF(Sales_Pipeline[[#This Row],[Close_Date]]="","",TEXT(Sales_Pipeline[[#This Row],[Close_Date]],"mmm"))</f>
        <v>Aug</v>
      </c>
      <c r="M3631" s="8" t="str">
        <f>IF(Sales_Pipeline[[#This Row],[Close_Date]]="","","Q"&amp;ROUNDUP(MONTH(Sales_Pipeline[[#This Row],[Close_Date]])/3,0))</f>
        <v>Q3</v>
      </c>
      <c r="N3631" s="2" cm="1">
        <f t="array" ref="N3631">IFERROR(_xlfn.IFS(Sales_Pipeline[[#This Row],[Deal_Stage]]="Won",_xlfn.XLOOKUP(Sales_Pipeline[[#This Row],[Product]],Products!$A$2:$A$8,Products!$C$2:$C$8),Sales_Pipeline[[#This Row],[Deal_Stage]]="Lost",_xlfn.XLOOKUP(Sales_Pipeline[[#This Row],[Product]],Products!$A$2:$A$8,Products!$C$2:$C$8)),"")</f>
        <v>550</v>
      </c>
      <c r="O3631" s="2">
        <v>0</v>
      </c>
    </row>
    <row r="3632" spans="1:15" x14ac:dyDescent="0.3">
      <c r="A3632" t="s">
        <v>3778</v>
      </c>
      <c r="B3632" t="s">
        <v>15</v>
      </c>
      <c r="C3632" t="str">
        <f>_xlfn.XLOOKUP(Sales_Pipeline[[#This Row],[Sales_Agent]],Sales_Teams[Sales_Agent],Sales_Teams[Manager])</f>
        <v>Melvin Marxen</v>
      </c>
      <c r="D3632" t="str">
        <f>_xlfn.XLOOKUP(Sales_Pipeline[[#This Row],[Manager]],Sales_Teams[Manager],Sales_Teams[Regional_Office])</f>
        <v>Central</v>
      </c>
      <c r="E3632" t="s">
        <v>8953</v>
      </c>
      <c r="F3632" t="s">
        <v>64</v>
      </c>
      <c r="G3632" t="str">
        <f>IFERROR(_xlfn.XLOOKUP(Sales_Pipeline[[#This Row],[Account]],Accounts!$A$2:$A$86,Accounts!$F$2:$F$86),"")</f>
        <v>United States</v>
      </c>
      <c r="H3632" t="s">
        <v>82</v>
      </c>
      <c r="I3632" s="3">
        <v>42889</v>
      </c>
      <c r="J3632" s="3">
        <v>42976</v>
      </c>
      <c r="K3632" s="8" t="str">
        <f>IF(Sales_Pipeline[[#This Row],[Close_Date]]="","",TEXT(Sales_Pipeline[[#This Row],[Close_Date]],"ddd"))</f>
        <v>Tue</v>
      </c>
      <c r="L3632" s="8" t="str">
        <f>IF(Sales_Pipeline[[#This Row],[Close_Date]]="","",TEXT(Sales_Pipeline[[#This Row],[Close_Date]],"mmm"))</f>
        <v>Aug</v>
      </c>
      <c r="M3632" s="8" t="str">
        <f>IF(Sales_Pipeline[[#This Row],[Close_Date]]="","","Q"&amp;ROUNDUP(MONTH(Sales_Pipeline[[#This Row],[Close_Date]])/3,0))</f>
        <v>Q3</v>
      </c>
      <c r="N3632" s="2" cm="1">
        <f t="array" ref="N3632">IFERROR(_xlfn.IFS(Sales_Pipeline[[#This Row],[Deal_Stage]]="Won",_xlfn.XLOOKUP(Sales_Pipeline[[#This Row],[Product]],Products!$A$2:$A$8,Products!$C$2:$C$8),Sales_Pipeline[[#This Row],[Deal_Stage]]="Lost",_xlfn.XLOOKUP(Sales_Pipeline[[#This Row],[Product]],Products!$A$2:$A$8,Products!$C$2:$C$8)),"")</f>
        <v>4821</v>
      </c>
      <c r="O3632" s="2">
        <v>0</v>
      </c>
    </row>
    <row r="3633" spans="1:15" x14ac:dyDescent="0.3">
      <c r="A3633" t="s">
        <v>3779</v>
      </c>
      <c r="B3633" t="s">
        <v>28</v>
      </c>
      <c r="C3633" t="str">
        <f>_xlfn.XLOOKUP(Sales_Pipeline[[#This Row],[Sales_Agent]],Sales_Teams[Sales_Agent],Sales_Teams[Manager])</f>
        <v>Rocco Neubert</v>
      </c>
      <c r="D3633" t="str">
        <f>_xlfn.XLOOKUP(Sales_Pipeline[[#This Row],[Manager]],Sales_Teams[Manager],Sales_Teams[Regional_Office])</f>
        <v>East</v>
      </c>
      <c r="E3633" t="s">
        <v>76</v>
      </c>
      <c r="F3633" t="s">
        <v>315</v>
      </c>
      <c r="G3633" t="str">
        <f>IFERROR(_xlfn.XLOOKUP(Sales_Pipeline[[#This Row],[Account]],Accounts!$A$2:$A$86,Accounts!$F$2:$F$86),"")</f>
        <v>United States</v>
      </c>
      <c r="H3633" t="s">
        <v>82</v>
      </c>
      <c r="I3633" s="3">
        <v>42889</v>
      </c>
      <c r="J3633" s="3">
        <v>42974</v>
      </c>
      <c r="K3633" s="8" t="str">
        <f>IF(Sales_Pipeline[[#This Row],[Close_Date]]="","",TEXT(Sales_Pipeline[[#This Row],[Close_Date]],"ddd"))</f>
        <v>Sun</v>
      </c>
      <c r="L3633" s="8" t="str">
        <f>IF(Sales_Pipeline[[#This Row],[Close_Date]]="","",TEXT(Sales_Pipeline[[#This Row],[Close_Date]],"mmm"))</f>
        <v>Aug</v>
      </c>
      <c r="M3633" s="8" t="str">
        <f>IF(Sales_Pipeline[[#This Row],[Close_Date]]="","","Q"&amp;ROUNDUP(MONTH(Sales_Pipeline[[#This Row],[Close_Date]])/3,0))</f>
        <v>Q3</v>
      </c>
      <c r="N3633" s="2" cm="1">
        <f t="array" ref="N3633">IFERROR(_xlfn.IFS(Sales_Pipeline[[#This Row],[Deal_Stage]]="Won",_xlfn.XLOOKUP(Sales_Pipeline[[#This Row],[Product]],Products!$A$2:$A$8,Products!$C$2:$C$8),Sales_Pipeline[[#This Row],[Deal_Stage]]="Lost",_xlfn.XLOOKUP(Sales_Pipeline[[#This Row],[Product]],Products!$A$2:$A$8,Products!$C$2:$C$8)),"")</f>
        <v>3393</v>
      </c>
      <c r="O3633" s="2">
        <v>0</v>
      </c>
    </row>
    <row r="3634" spans="1:15" x14ac:dyDescent="0.3">
      <c r="A3634" t="s">
        <v>3780</v>
      </c>
      <c r="B3634" t="s">
        <v>40</v>
      </c>
      <c r="C3634" t="str">
        <f>_xlfn.XLOOKUP(Sales_Pipeline[[#This Row],[Sales_Agent]],Sales_Teams[Sales_Agent],Sales_Teams[Manager])</f>
        <v>Summer Sewald</v>
      </c>
      <c r="D3634" t="str">
        <f>_xlfn.XLOOKUP(Sales_Pipeline[[#This Row],[Manager]],Sales_Teams[Manager],Sales_Teams[Regional_Office])</f>
        <v>West</v>
      </c>
      <c r="E3634" t="s">
        <v>63</v>
      </c>
      <c r="F3634" t="s">
        <v>145</v>
      </c>
      <c r="G3634" t="str">
        <f>IFERROR(_xlfn.XLOOKUP(Sales_Pipeline[[#This Row],[Account]],Accounts!$A$2:$A$86,Accounts!$F$2:$F$86),"")</f>
        <v>United States</v>
      </c>
      <c r="H3634" t="s">
        <v>82</v>
      </c>
      <c r="I3634" s="3">
        <v>42889</v>
      </c>
      <c r="J3634" s="3">
        <v>42959</v>
      </c>
      <c r="K3634" s="8" t="str">
        <f>IF(Sales_Pipeline[[#This Row],[Close_Date]]="","",TEXT(Sales_Pipeline[[#This Row],[Close_Date]],"ddd"))</f>
        <v>Sat</v>
      </c>
      <c r="L3634" s="8" t="str">
        <f>IF(Sales_Pipeline[[#This Row],[Close_Date]]="","",TEXT(Sales_Pipeline[[#This Row],[Close_Date]],"mmm"))</f>
        <v>Aug</v>
      </c>
      <c r="M3634" s="8" t="str">
        <f>IF(Sales_Pipeline[[#This Row],[Close_Date]]="","","Q"&amp;ROUNDUP(MONTH(Sales_Pipeline[[#This Row],[Close_Date]])/3,0))</f>
        <v>Q3</v>
      </c>
      <c r="N3634" s="2" cm="1">
        <f t="array" ref="N3634">IFERROR(_xlfn.IFS(Sales_Pipeline[[#This Row],[Deal_Stage]]="Won",_xlfn.XLOOKUP(Sales_Pipeline[[#This Row],[Product]],Products!$A$2:$A$8,Products!$C$2:$C$8),Sales_Pipeline[[#This Row],[Deal_Stage]]="Lost",_xlfn.XLOOKUP(Sales_Pipeline[[#This Row],[Product]],Products!$A$2:$A$8,Products!$C$2:$C$8)),"")</f>
        <v>550</v>
      </c>
      <c r="O3634" s="2">
        <v>0</v>
      </c>
    </row>
    <row r="3635" spans="1:15" x14ac:dyDescent="0.3">
      <c r="A3635" t="s">
        <v>3781</v>
      </c>
      <c r="B3635" t="s">
        <v>40</v>
      </c>
      <c r="C3635" t="str">
        <f>_xlfn.XLOOKUP(Sales_Pipeline[[#This Row],[Sales_Agent]],Sales_Teams[Sales_Agent],Sales_Teams[Manager])</f>
        <v>Summer Sewald</v>
      </c>
      <c r="D3635" t="str">
        <f>_xlfn.XLOOKUP(Sales_Pipeline[[#This Row],[Manager]],Sales_Teams[Manager],Sales_Teams[Regional_Office])</f>
        <v>West</v>
      </c>
      <c r="E3635" t="s">
        <v>8953</v>
      </c>
      <c r="F3635" t="s">
        <v>100</v>
      </c>
      <c r="G3635" t="str">
        <f>IFERROR(_xlfn.XLOOKUP(Sales_Pipeline[[#This Row],[Account]],Accounts!$A$2:$A$86,Accounts!$F$2:$F$86),"")</f>
        <v>United States</v>
      </c>
      <c r="H3635" t="s">
        <v>82</v>
      </c>
      <c r="I3635" s="3">
        <v>42889</v>
      </c>
      <c r="J3635" s="3">
        <v>42953</v>
      </c>
      <c r="K3635" s="8" t="str">
        <f>IF(Sales_Pipeline[[#This Row],[Close_Date]]="","",TEXT(Sales_Pipeline[[#This Row],[Close_Date]],"ddd"))</f>
        <v>Sun</v>
      </c>
      <c r="L3635" s="8" t="str">
        <f>IF(Sales_Pipeline[[#This Row],[Close_Date]]="","",TEXT(Sales_Pipeline[[#This Row],[Close_Date]],"mmm"))</f>
        <v>Aug</v>
      </c>
      <c r="M3635" s="8" t="str">
        <f>IF(Sales_Pipeline[[#This Row],[Close_Date]]="","","Q"&amp;ROUNDUP(MONTH(Sales_Pipeline[[#This Row],[Close_Date]])/3,0))</f>
        <v>Q3</v>
      </c>
      <c r="N3635" s="2" cm="1">
        <f t="array" ref="N3635">IFERROR(_xlfn.IFS(Sales_Pipeline[[#This Row],[Deal_Stage]]="Won",_xlfn.XLOOKUP(Sales_Pipeline[[#This Row],[Product]],Products!$A$2:$A$8,Products!$C$2:$C$8),Sales_Pipeline[[#This Row],[Deal_Stage]]="Lost",_xlfn.XLOOKUP(Sales_Pipeline[[#This Row],[Product]],Products!$A$2:$A$8,Products!$C$2:$C$8)),"")</f>
        <v>4821</v>
      </c>
      <c r="O3635" s="2">
        <v>0</v>
      </c>
    </row>
    <row r="3636" spans="1:15" x14ac:dyDescent="0.3">
      <c r="A3636" t="s">
        <v>3782</v>
      </c>
      <c r="B3636" t="s">
        <v>10</v>
      </c>
      <c r="C3636" t="str">
        <f>_xlfn.XLOOKUP(Sales_Pipeline[[#This Row],[Sales_Agent]],Sales_Teams[Sales_Agent],Sales_Teams[Manager])</f>
        <v>Melvin Marxen</v>
      </c>
      <c r="D3636" t="str">
        <f>_xlfn.XLOOKUP(Sales_Pipeline[[#This Row],[Manager]],Sales_Teams[Manager],Sales_Teams[Regional_Office])</f>
        <v>Central</v>
      </c>
      <c r="E3636" t="s">
        <v>63</v>
      </c>
      <c r="F3636" t="s">
        <v>94</v>
      </c>
      <c r="G3636" t="str">
        <f>IFERROR(_xlfn.XLOOKUP(Sales_Pipeline[[#This Row],[Account]],Accounts!$A$2:$A$86,Accounts!$F$2:$F$86),"")</f>
        <v>United States</v>
      </c>
      <c r="H3636" t="s">
        <v>57</v>
      </c>
      <c r="I3636" s="3">
        <v>42889</v>
      </c>
      <c r="J3636" s="3">
        <v>42908</v>
      </c>
      <c r="K3636" s="8" t="str">
        <f>IF(Sales_Pipeline[[#This Row],[Close_Date]]="","",TEXT(Sales_Pipeline[[#This Row],[Close_Date]],"ddd"))</f>
        <v>Thu</v>
      </c>
      <c r="L3636" s="8" t="str">
        <f>IF(Sales_Pipeline[[#This Row],[Close_Date]]="","",TEXT(Sales_Pipeline[[#This Row],[Close_Date]],"mmm"))</f>
        <v>Jun</v>
      </c>
      <c r="M3636" s="8" t="str">
        <f>IF(Sales_Pipeline[[#This Row],[Close_Date]]="","","Q"&amp;ROUNDUP(MONTH(Sales_Pipeline[[#This Row],[Close_Date]])/3,0))</f>
        <v>Q2</v>
      </c>
      <c r="N3636" s="2" cm="1">
        <f t="array" ref="N3636">IFERROR(_xlfn.IFS(Sales_Pipeline[[#This Row],[Deal_Stage]]="Won",_xlfn.XLOOKUP(Sales_Pipeline[[#This Row],[Product]],Products!$A$2:$A$8,Products!$C$2:$C$8),Sales_Pipeline[[#This Row],[Deal_Stage]]="Lost",_xlfn.XLOOKUP(Sales_Pipeline[[#This Row],[Product]],Products!$A$2:$A$8,Products!$C$2:$C$8)),"")</f>
        <v>550</v>
      </c>
      <c r="O3636" s="2">
        <v>639</v>
      </c>
    </row>
    <row r="3637" spans="1:15" x14ac:dyDescent="0.3">
      <c r="A3637" t="s">
        <v>3783</v>
      </c>
      <c r="B3637" t="s">
        <v>10</v>
      </c>
      <c r="C3637" t="str">
        <f>_xlfn.XLOOKUP(Sales_Pipeline[[#This Row],[Sales_Agent]],Sales_Teams[Sales_Agent],Sales_Teams[Manager])</f>
        <v>Melvin Marxen</v>
      </c>
      <c r="D3637" t="str">
        <f>_xlfn.XLOOKUP(Sales_Pipeline[[#This Row],[Manager]],Sales_Teams[Manager],Sales_Teams[Regional_Office])</f>
        <v>Central</v>
      </c>
      <c r="E3637" t="s">
        <v>55</v>
      </c>
      <c r="F3637" t="s">
        <v>229</v>
      </c>
      <c r="G3637" t="str">
        <f>IFERROR(_xlfn.XLOOKUP(Sales_Pipeline[[#This Row],[Account]],Accounts!$A$2:$A$86,Accounts!$F$2:$F$86),"")</f>
        <v>Norway</v>
      </c>
      <c r="H3637" t="s">
        <v>57</v>
      </c>
      <c r="I3637" s="3">
        <v>42889</v>
      </c>
      <c r="J3637" s="3">
        <v>42907</v>
      </c>
      <c r="K3637" s="8" t="str">
        <f>IF(Sales_Pipeline[[#This Row],[Close_Date]]="","",TEXT(Sales_Pipeline[[#This Row],[Close_Date]],"ddd"))</f>
        <v>Wed</v>
      </c>
      <c r="L3637" s="8" t="str">
        <f>IF(Sales_Pipeline[[#This Row],[Close_Date]]="","",TEXT(Sales_Pipeline[[#This Row],[Close_Date]],"mmm"))</f>
        <v>Jun</v>
      </c>
      <c r="M3637" s="8" t="str">
        <f>IF(Sales_Pipeline[[#This Row],[Close_Date]]="","","Q"&amp;ROUNDUP(MONTH(Sales_Pipeline[[#This Row],[Close_Date]])/3,0))</f>
        <v>Q2</v>
      </c>
      <c r="N3637" s="2" cm="1">
        <f t="array" ref="N3637">IFERROR(_xlfn.IFS(Sales_Pipeline[[#This Row],[Deal_Stage]]="Won",_xlfn.XLOOKUP(Sales_Pipeline[[#This Row],[Product]],Products!$A$2:$A$8,Products!$C$2:$C$8),Sales_Pipeline[[#This Row],[Deal_Stage]]="Lost",_xlfn.XLOOKUP(Sales_Pipeline[[#This Row],[Product]],Products!$A$2:$A$8,Products!$C$2:$C$8)),"")</f>
        <v>1096</v>
      </c>
      <c r="O3637" s="2">
        <v>1040</v>
      </c>
    </row>
    <row r="3638" spans="1:15" x14ac:dyDescent="0.3">
      <c r="A3638" t="s">
        <v>3784</v>
      </c>
      <c r="B3638" t="s">
        <v>10</v>
      </c>
      <c r="C3638" t="str">
        <f>_xlfn.XLOOKUP(Sales_Pipeline[[#This Row],[Sales_Agent]],Sales_Teams[Sales_Agent],Sales_Teams[Manager])</f>
        <v>Melvin Marxen</v>
      </c>
      <c r="D3638" t="str">
        <f>_xlfn.XLOOKUP(Sales_Pipeline[[#This Row],[Manager]],Sales_Teams[Manager],Sales_Teams[Regional_Office])</f>
        <v>Central</v>
      </c>
      <c r="E3638" t="s">
        <v>8953</v>
      </c>
      <c r="F3638" t="s">
        <v>150</v>
      </c>
      <c r="G3638" t="str">
        <f>IFERROR(_xlfn.XLOOKUP(Sales_Pipeline[[#This Row],[Account]],Accounts!$A$2:$A$86,Accounts!$F$2:$F$86),"")</f>
        <v>United States</v>
      </c>
      <c r="H3638" t="s">
        <v>57</v>
      </c>
      <c r="I3638" s="3">
        <v>42889</v>
      </c>
      <c r="J3638" s="3">
        <v>42990</v>
      </c>
      <c r="K3638" s="8" t="str">
        <f>IF(Sales_Pipeline[[#This Row],[Close_Date]]="","",TEXT(Sales_Pipeline[[#This Row],[Close_Date]],"ddd"))</f>
        <v>Tue</v>
      </c>
      <c r="L3638" s="8" t="str">
        <f>IF(Sales_Pipeline[[#This Row],[Close_Date]]="","",TEXT(Sales_Pipeline[[#This Row],[Close_Date]],"mmm"))</f>
        <v>Sep</v>
      </c>
      <c r="M3638" s="8" t="str">
        <f>IF(Sales_Pipeline[[#This Row],[Close_Date]]="","","Q"&amp;ROUNDUP(MONTH(Sales_Pipeline[[#This Row],[Close_Date]])/3,0))</f>
        <v>Q3</v>
      </c>
      <c r="N3638" s="2" cm="1">
        <f t="array" ref="N3638">IFERROR(_xlfn.IFS(Sales_Pipeline[[#This Row],[Deal_Stage]]="Won",_xlfn.XLOOKUP(Sales_Pipeline[[#This Row],[Product]],Products!$A$2:$A$8,Products!$C$2:$C$8),Sales_Pipeline[[#This Row],[Deal_Stage]]="Lost",_xlfn.XLOOKUP(Sales_Pipeline[[#This Row],[Product]],Products!$A$2:$A$8,Products!$C$2:$C$8)),"")</f>
        <v>4821</v>
      </c>
      <c r="O3638" s="2">
        <v>4138</v>
      </c>
    </row>
    <row r="3639" spans="1:15" x14ac:dyDescent="0.3">
      <c r="A3639" t="s">
        <v>3785</v>
      </c>
      <c r="B3639" t="s">
        <v>43</v>
      </c>
      <c r="C3639" t="str">
        <f>_xlfn.XLOOKUP(Sales_Pipeline[[#This Row],[Sales_Agent]],Sales_Teams[Sales_Agent],Sales_Teams[Manager])</f>
        <v>Summer Sewald</v>
      </c>
      <c r="D3639" t="str">
        <f>_xlfn.XLOOKUP(Sales_Pipeline[[#This Row],[Manager]],Sales_Teams[Manager],Sales_Teams[Regional_Office])</f>
        <v>West</v>
      </c>
      <c r="E3639" t="s">
        <v>8953</v>
      </c>
      <c r="F3639" t="s">
        <v>211</v>
      </c>
      <c r="G3639" t="str">
        <f>IFERROR(_xlfn.XLOOKUP(Sales_Pipeline[[#This Row],[Account]],Accounts!$A$2:$A$86,Accounts!$F$2:$F$86),"")</f>
        <v>United States</v>
      </c>
      <c r="H3639" t="s">
        <v>77</v>
      </c>
      <c r="I3639" s="3">
        <v>42889</v>
      </c>
      <c r="K3639" s="8" t="str">
        <f>IF(Sales_Pipeline[[#This Row],[Close_Date]]="","",TEXT(Sales_Pipeline[[#This Row],[Close_Date]],"ddd"))</f>
        <v/>
      </c>
      <c r="L3639" s="8" t="str">
        <f>IF(Sales_Pipeline[[#This Row],[Close_Date]]="","",TEXT(Sales_Pipeline[[#This Row],[Close_Date]],"mmm"))</f>
        <v/>
      </c>
      <c r="M3639" s="8" t="str">
        <f>IF(Sales_Pipeline[[#This Row],[Close_Date]]="","","Q"&amp;ROUNDUP(MONTH(Sales_Pipeline[[#This Row],[Close_Date]])/3,0))</f>
        <v/>
      </c>
      <c r="N3639" s="2" t="str" cm="1">
        <f t="array" ref="N3639">IFERROR(_xlfn.IFS(Sales_Pipeline[[#This Row],[Deal_Stage]]="Won",_xlfn.XLOOKUP(Sales_Pipeline[[#This Row],[Product]],Products!$A$2:$A$8,Products!$C$2:$C$8),Sales_Pipeline[[#This Row],[Deal_Stage]]="Lost",_xlfn.XLOOKUP(Sales_Pipeline[[#This Row],[Product]],Products!$A$2:$A$8,Products!$C$2:$C$8)),"")</f>
        <v/>
      </c>
      <c r="O3639" s="2">
        <v>0</v>
      </c>
    </row>
    <row r="3640" spans="1:15" x14ac:dyDescent="0.3">
      <c r="A3640" t="s">
        <v>3786</v>
      </c>
      <c r="B3640" t="s">
        <v>43</v>
      </c>
      <c r="C3640" t="str">
        <f>_xlfn.XLOOKUP(Sales_Pipeline[[#This Row],[Sales_Agent]],Sales_Teams[Sales_Agent],Sales_Teams[Manager])</f>
        <v>Summer Sewald</v>
      </c>
      <c r="D3640" t="str">
        <f>_xlfn.XLOOKUP(Sales_Pipeline[[#This Row],[Manager]],Sales_Teams[Manager],Sales_Teams[Regional_Office])</f>
        <v>West</v>
      </c>
      <c r="E3640" t="s">
        <v>55</v>
      </c>
      <c r="F3640" t="s">
        <v>145</v>
      </c>
      <c r="G3640" t="str">
        <f>IFERROR(_xlfn.XLOOKUP(Sales_Pipeline[[#This Row],[Account]],Accounts!$A$2:$A$86,Accounts!$F$2:$F$86),"")</f>
        <v>United States</v>
      </c>
      <c r="H3640" t="s">
        <v>82</v>
      </c>
      <c r="I3640" s="3">
        <v>42889</v>
      </c>
      <c r="J3640" s="3">
        <v>42954</v>
      </c>
      <c r="K3640" s="8" t="str">
        <f>IF(Sales_Pipeline[[#This Row],[Close_Date]]="","",TEXT(Sales_Pipeline[[#This Row],[Close_Date]],"ddd"))</f>
        <v>Mon</v>
      </c>
      <c r="L3640" s="8" t="str">
        <f>IF(Sales_Pipeline[[#This Row],[Close_Date]]="","",TEXT(Sales_Pipeline[[#This Row],[Close_Date]],"mmm"))</f>
        <v>Aug</v>
      </c>
      <c r="M3640" s="8" t="str">
        <f>IF(Sales_Pipeline[[#This Row],[Close_Date]]="","","Q"&amp;ROUNDUP(MONTH(Sales_Pipeline[[#This Row],[Close_Date]])/3,0))</f>
        <v>Q3</v>
      </c>
      <c r="N3640" s="2" cm="1">
        <f t="array" ref="N3640">IFERROR(_xlfn.IFS(Sales_Pipeline[[#This Row],[Deal_Stage]]="Won",_xlfn.XLOOKUP(Sales_Pipeline[[#This Row],[Product]],Products!$A$2:$A$8,Products!$C$2:$C$8),Sales_Pipeline[[#This Row],[Deal_Stage]]="Lost",_xlfn.XLOOKUP(Sales_Pipeline[[#This Row],[Product]],Products!$A$2:$A$8,Products!$C$2:$C$8)),"")</f>
        <v>1096</v>
      </c>
      <c r="O3640" s="2">
        <v>0</v>
      </c>
    </row>
    <row r="3641" spans="1:15" x14ac:dyDescent="0.3">
      <c r="A3641" t="s">
        <v>3787</v>
      </c>
      <c r="B3641" t="s">
        <v>8</v>
      </c>
      <c r="C3641" t="str">
        <f>_xlfn.XLOOKUP(Sales_Pipeline[[#This Row],[Sales_Agent]],Sales_Teams[Sales_Agent],Sales_Teams[Manager])</f>
        <v>Dustin Brinkmann</v>
      </c>
      <c r="D3641" t="str">
        <f>_xlfn.XLOOKUP(Sales_Pipeline[[#This Row],[Manager]],Sales_Teams[Manager],Sales_Teams[Regional_Office])</f>
        <v>Central</v>
      </c>
      <c r="E3641" t="s">
        <v>61</v>
      </c>
      <c r="F3641" t="s">
        <v>155</v>
      </c>
      <c r="G3641" t="str">
        <f>IFERROR(_xlfn.XLOOKUP(Sales_Pipeline[[#This Row],[Account]],Accounts!$A$2:$A$86,Accounts!$F$2:$F$86),"")</f>
        <v>United States</v>
      </c>
      <c r="H3641" t="s">
        <v>57</v>
      </c>
      <c r="I3641" s="3">
        <v>42889</v>
      </c>
      <c r="J3641" s="3">
        <v>43001</v>
      </c>
      <c r="K3641" s="8" t="str">
        <f>IF(Sales_Pipeline[[#This Row],[Close_Date]]="","",TEXT(Sales_Pipeline[[#This Row],[Close_Date]],"ddd"))</f>
        <v>Sat</v>
      </c>
      <c r="L3641" s="8" t="str">
        <f>IF(Sales_Pipeline[[#This Row],[Close_Date]]="","",TEXT(Sales_Pipeline[[#This Row],[Close_Date]],"mmm"))</f>
        <v>Sep</v>
      </c>
      <c r="M3641" s="8" t="str">
        <f>IF(Sales_Pipeline[[#This Row],[Close_Date]]="","","Q"&amp;ROUNDUP(MONTH(Sales_Pipeline[[#This Row],[Close_Date]])/3,0))</f>
        <v>Q3</v>
      </c>
      <c r="N3641" s="2" cm="1">
        <f t="array" ref="N3641">IFERROR(_xlfn.IFS(Sales_Pipeline[[#This Row],[Deal_Stage]]="Won",_xlfn.XLOOKUP(Sales_Pipeline[[#This Row],[Product]],Products!$A$2:$A$8,Products!$C$2:$C$8),Sales_Pipeline[[#This Row],[Deal_Stage]]="Lost",_xlfn.XLOOKUP(Sales_Pipeline[[#This Row],[Product]],Products!$A$2:$A$8,Products!$C$2:$C$8)),"")</f>
        <v>55</v>
      </c>
      <c r="O3641" s="2">
        <v>54</v>
      </c>
    </row>
    <row r="3642" spans="1:15" x14ac:dyDescent="0.3">
      <c r="A3642" t="s">
        <v>3788</v>
      </c>
      <c r="B3642" t="s">
        <v>8</v>
      </c>
      <c r="C3642" t="str">
        <f>_xlfn.XLOOKUP(Sales_Pipeline[[#This Row],[Sales_Agent]],Sales_Teams[Sales_Agent],Sales_Teams[Manager])</f>
        <v>Dustin Brinkmann</v>
      </c>
      <c r="D3642" t="str">
        <f>_xlfn.XLOOKUP(Sales_Pipeline[[#This Row],[Manager]],Sales_Teams[Manager],Sales_Teams[Regional_Office])</f>
        <v>Central</v>
      </c>
      <c r="E3642" t="s">
        <v>76</v>
      </c>
      <c r="F3642" t="s">
        <v>333</v>
      </c>
      <c r="G3642" t="str">
        <f>IFERROR(_xlfn.XLOOKUP(Sales_Pipeline[[#This Row],[Account]],Accounts!$A$2:$A$86,Accounts!$F$2:$F$86),"")</f>
        <v>United States</v>
      </c>
      <c r="H3642" t="s">
        <v>57</v>
      </c>
      <c r="I3642" s="3">
        <v>42889</v>
      </c>
      <c r="J3642" s="3">
        <v>42992</v>
      </c>
      <c r="K3642" s="8" t="str">
        <f>IF(Sales_Pipeline[[#This Row],[Close_Date]]="","",TEXT(Sales_Pipeline[[#This Row],[Close_Date]],"ddd"))</f>
        <v>Thu</v>
      </c>
      <c r="L3642" s="8" t="str">
        <f>IF(Sales_Pipeline[[#This Row],[Close_Date]]="","",TEXT(Sales_Pipeline[[#This Row],[Close_Date]],"mmm"))</f>
        <v>Sep</v>
      </c>
      <c r="M3642" s="8" t="str">
        <f>IF(Sales_Pipeline[[#This Row],[Close_Date]]="","","Q"&amp;ROUNDUP(MONTH(Sales_Pipeline[[#This Row],[Close_Date]])/3,0))</f>
        <v>Q3</v>
      </c>
      <c r="N3642" s="2" cm="1">
        <f t="array" ref="N3642">IFERROR(_xlfn.IFS(Sales_Pipeline[[#This Row],[Deal_Stage]]="Won",_xlfn.XLOOKUP(Sales_Pipeline[[#This Row],[Product]],Products!$A$2:$A$8,Products!$C$2:$C$8),Sales_Pipeline[[#This Row],[Deal_Stage]]="Lost",_xlfn.XLOOKUP(Sales_Pipeline[[#This Row],[Product]],Products!$A$2:$A$8,Products!$C$2:$C$8)),"")</f>
        <v>3393</v>
      </c>
      <c r="O3642" s="2">
        <v>3438</v>
      </c>
    </row>
    <row r="3643" spans="1:15" x14ac:dyDescent="0.3">
      <c r="A3643" t="s">
        <v>3789</v>
      </c>
      <c r="B3643" t="s">
        <v>37</v>
      </c>
      <c r="C3643" t="str">
        <f>_xlfn.XLOOKUP(Sales_Pipeline[[#This Row],[Sales_Agent]],Sales_Teams[Sales_Agent],Sales_Teams[Manager])</f>
        <v>Celia Rouche</v>
      </c>
      <c r="D3643" t="str">
        <f>_xlfn.XLOOKUP(Sales_Pipeline[[#This Row],[Manager]],Sales_Teams[Manager],Sales_Teams[Regional_Office])</f>
        <v>West</v>
      </c>
      <c r="E3643" t="s">
        <v>8953</v>
      </c>
      <c r="F3643" t="s">
        <v>89</v>
      </c>
      <c r="G3643" t="str">
        <f>IFERROR(_xlfn.XLOOKUP(Sales_Pipeline[[#This Row],[Account]],Accounts!$A$2:$A$86,Accounts!$F$2:$F$86),"")</f>
        <v>United States</v>
      </c>
      <c r="H3643" t="s">
        <v>82</v>
      </c>
      <c r="I3643" s="3">
        <v>42889</v>
      </c>
      <c r="J3643" s="3">
        <v>42952</v>
      </c>
      <c r="K3643" s="8" t="str">
        <f>IF(Sales_Pipeline[[#This Row],[Close_Date]]="","",TEXT(Sales_Pipeline[[#This Row],[Close_Date]],"ddd"))</f>
        <v>Sat</v>
      </c>
      <c r="L3643" s="8" t="str">
        <f>IF(Sales_Pipeline[[#This Row],[Close_Date]]="","",TEXT(Sales_Pipeline[[#This Row],[Close_Date]],"mmm"))</f>
        <v>Aug</v>
      </c>
      <c r="M3643" s="8" t="str">
        <f>IF(Sales_Pipeline[[#This Row],[Close_Date]]="","","Q"&amp;ROUNDUP(MONTH(Sales_Pipeline[[#This Row],[Close_Date]])/3,0))</f>
        <v>Q3</v>
      </c>
      <c r="N3643" s="2" cm="1">
        <f t="array" ref="N3643">IFERROR(_xlfn.IFS(Sales_Pipeline[[#This Row],[Deal_Stage]]="Won",_xlfn.XLOOKUP(Sales_Pipeline[[#This Row],[Product]],Products!$A$2:$A$8,Products!$C$2:$C$8),Sales_Pipeline[[#This Row],[Deal_Stage]]="Lost",_xlfn.XLOOKUP(Sales_Pipeline[[#This Row],[Product]],Products!$A$2:$A$8,Products!$C$2:$C$8)),"")</f>
        <v>4821</v>
      </c>
      <c r="O3643" s="2">
        <v>0</v>
      </c>
    </row>
    <row r="3644" spans="1:15" x14ac:dyDescent="0.3">
      <c r="A3644" t="s">
        <v>3790</v>
      </c>
      <c r="B3644" t="s">
        <v>12</v>
      </c>
      <c r="C3644" t="str">
        <f>_xlfn.XLOOKUP(Sales_Pipeline[[#This Row],[Sales_Agent]],Sales_Teams[Sales_Agent],Sales_Teams[Manager])</f>
        <v>Melvin Marxen</v>
      </c>
      <c r="D3644" t="str">
        <f>_xlfn.XLOOKUP(Sales_Pipeline[[#This Row],[Manager]],Sales_Teams[Manager],Sales_Teams[Regional_Office])</f>
        <v>Central</v>
      </c>
      <c r="E3644" t="s">
        <v>55</v>
      </c>
      <c r="F3644" t="s">
        <v>59</v>
      </c>
      <c r="G3644" t="str">
        <f>IFERROR(_xlfn.XLOOKUP(Sales_Pipeline[[#This Row],[Account]],Accounts!$A$2:$A$86,Accounts!$F$2:$F$86),"")</f>
        <v>United States</v>
      </c>
      <c r="H3644" t="s">
        <v>57</v>
      </c>
      <c r="I3644" s="3">
        <v>42889</v>
      </c>
      <c r="J3644" s="3">
        <v>42952</v>
      </c>
      <c r="K3644" s="8" t="str">
        <f>IF(Sales_Pipeline[[#This Row],[Close_Date]]="","",TEXT(Sales_Pipeline[[#This Row],[Close_Date]],"ddd"))</f>
        <v>Sat</v>
      </c>
      <c r="L3644" s="8" t="str">
        <f>IF(Sales_Pipeline[[#This Row],[Close_Date]]="","",TEXT(Sales_Pipeline[[#This Row],[Close_Date]],"mmm"))</f>
        <v>Aug</v>
      </c>
      <c r="M3644" s="8" t="str">
        <f>IF(Sales_Pipeline[[#This Row],[Close_Date]]="","","Q"&amp;ROUNDUP(MONTH(Sales_Pipeline[[#This Row],[Close_Date]])/3,0))</f>
        <v>Q3</v>
      </c>
      <c r="N3644" s="2" cm="1">
        <f t="array" ref="N3644">IFERROR(_xlfn.IFS(Sales_Pipeline[[#This Row],[Deal_Stage]]="Won",_xlfn.XLOOKUP(Sales_Pipeline[[#This Row],[Product]],Products!$A$2:$A$8,Products!$C$2:$C$8),Sales_Pipeline[[#This Row],[Deal_Stage]]="Lost",_xlfn.XLOOKUP(Sales_Pipeline[[#This Row],[Product]],Products!$A$2:$A$8,Products!$C$2:$C$8)),"")</f>
        <v>1096</v>
      </c>
      <c r="O3644" s="2">
        <v>1017</v>
      </c>
    </row>
    <row r="3645" spans="1:15" x14ac:dyDescent="0.3">
      <c r="A3645" t="s">
        <v>3791</v>
      </c>
      <c r="B3645" t="s">
        <v>35</v>
      </c>
      <c r="C3645" t="str">
        <f>_xlfn.XLOOKUP(Sales_Pipeline[[#This Row],[Sales_Agent]],Sales_Teams[Sales_Agent],Sales_Teams[Manager])</f>
        <v>Celia Rouche</v>
      </c>
      <c r="D3645" t="str">
        <f>_xlfn.XLOOKUP(Sales_Pipeline[[#This Row],[Manager]],Sales_Teams[Manager],Sales_Teams[Regional_Office])</f>
        <v>West</v>
      </c>
      <c r="E3645" t="s">
        <v>61</v>
      </c>
      <c r="F3645" t="s">
        <v>191</v>
      </c>
      <c r="G3645" t="str">
        <f>IFERROR(_xlfn.XLOOKUP(Sales_Pipeline[[#This Row],[Account]],Accounts!$A$2:$A$86,Accounts!$F$2:$F$86),"")</f>
        <v>United States</v>
      </c>
      <c r="H3645" t="s">
        <v>77</v>
      </c>
      <c r="I3645" s="3">
        <v>42889</v>
      </c>
      <c r="K3645" s="8" t="str">
        <f>IF(Sales_Pipeline[[#This Row],[Close_Date]]="","",TEXT(Sales_Pipeline[[#This Row],[Close_Date]],"ddd"))</f>
        <v/>
      </c>
      <c r="L3645" s="8" t="str">
        <f>IF(Sales_Pipeline[[#This Row],[Close_Date]]="","",TEXT(Sales_Pipeline[[#This Row],[Close_Date]],"mmm"))</f>
        <v/>
      </c>
      <c r="M3645" s="8" t="str">
        <f>IF(Sales_Pipeline[[#This Row],[Close_Date]]="","","Q"&amp;ROUNDUP(MONTH(Sales_Pipeline[[#This Row],[Close_Date]])/3,0))</f>
        <v/>
      </c>
      <c r="N3645" s="2" t="str" cm="1">
        <f t="array" ref="N3645">IFERROR(_xlfn.IFS(Sales_Pipeline[[#This Row],[Deal_Stage]]="Won",_xlfn.XLOOKUP(Sales_Pipeline[[#This Row],[Product]],Products!$A$2:$A$8,Products!$C$2:$C$8),Sales_Pipeline[[#This Row],[Deal_Stage]]="Lost",_xlfn.XLOOKUP(Sales_Pipeline[[#This Row],[Product]],Products!$A$2:$A$8,Products!$C$2:$C$8)),"")</f>
        <v/>
      </c>
      <c r="O3645" s="2">
        <v>0</v>
      </c>
    </row>
    <row r="3646" spans="1:15" x14ac:dyDescent="0.3">
      <c r="A3646" t="s">
        <v>3792</v>
      </c>
      <c r="B3646" t="s">
        <v>35</v>
      </c>
      <c r="C3646" t="str">
        <f>_xlfn.XLOOKUP(Sales_Pipeline[[#This Row],[Sales_Agent]],Sales_Teams[Sales_Agent],Sales_Teams[Manager])</f>
        <v>Celia Rouche</v>
      </c>
      <c r="D3646" t="str">
        <f>_xlfn.XLOOKUP(Sales_Pipeline[[#This Row],[Manager]],Sales_Teams[Manager],Sales_Teams[Regional_Office])</f>
        <v>West</v>
      </c>
      <c r="E3646" t="s">
        <v>76</v>
      </c>
      <c r="F3646" t="s">
        <v>288</v>
      </c>
      <c r="G3646" t="str">
        <f>IFERROR(_xlfn.XLOOKUP(Sales_Pipeline[[#This Row],[Account]],Accounts!$A$2:$A$86,Accounts!$F$2:$F$86),"")</f>
        <v>United States</v>
      </c>
      <c r="H3646" t="s">
        <v>57</v>
      </c>
      <c r="I3646" s="3">
        <v>42889</v>
      </c>
      <c r="J3646" s="3">
        <v>42997</v>
      </c>
      <c r="K3646" s="8" t="str">
        <f>IF(Sales_Pipeline[[#This Row],[Close_Date]]="","",TEXT(Sales_Pipeline[[#This Row],[Close_Date]],"ddd"))</f>
        <v>Tue</v>
      </c>
      <c r="L3646" s="8" t="str">
        <f>IF(Sales_Pipeline[[#This Row],[Close_Date]]="","",TEXT(Sales_Pipeline[[#This Row],[Close_Date]],"mmm"))</f>
        <v>Sep</v>
      </c>
      <c r="M3646" s="8" t="str">
        <f>IF(Sales_Pipeline[[#This Row],[Close_Date]]="","","Q"&amp;ROUNDUP(MONTH(Sales_Pipeline[[#This Row],[Close_Date]])/3,0))</f>
        <v>Q3</v>
      </c>
      <c r="N3646" s="2" cm="1">
        <f t="array" ref="N3646">IFERROR(_xlfn.IFS(Sales_Pipeline[[#This Row],[Deal_Stage]]="Won",_xlfn.XLOOKUP(Sales_Pipeline[[#This Row],[Product]],Products!$A$2:$A$8,Products!$C$2:$C$8),Sales_Pipeline[[#This Row],[Deal_Stage]]="Lost",_xlfn.XLOOKUP(Sales_Pipeline[[#This Row],[Product]],Products!$A$2:$A$8,Products!$C$2:$C$8)),"")</f>
        <v>3393</v>
      </c>
      <c r="O3646" s="2">
        <v>3314</v>
      </c>
    </row>
    <row r="3647" spans="1:15" x14ac:dyDescent="0.3">
      <c r="A3647" t="s">
        <v>3793</v>
      </c>
      <c r="B3647" t="s">
        <v>7</v>
      </c>
      <c r="C3647" t="str">
        <f>_xlfn.XLOOKUP(Sales_Pipeline[[#This Row],[Sales_Agent]],Sales_Teams[Sales_Agent],Sales_Teams[Manager])</f>
        <v>Dustin Brinkmann</v>
      </c>
      <c r="D3647" t="str">
        <f>_xlfn.XLOOKUP(Sales_Pipeline[[#This Row],[Manager]],Sales_Teams[Manager],Sales_Teams[Regional_Office])</f>
        <v>Central</v>
      </c>
      <c r="E3647" t="s">
        <v>61</v>
      </c>
      <c r="F3647" t="s">
        <v>56</v>
      </c>
      <c r="G3647" t="str">
        <f>IFERROR(_xlfn.XLOOKUP(Sales_Pipeline[[#This Row],[Account]],Accounts!$A$2:$A$86,Accounts!$F$2:$F$86),"")</f>
        <v>United States</v>
      </c>
      <c r="H3647" t="s">
        <v>82</v>
      </c>
      <c r="I3647" s="3">
        <v>42889</v>
      </c>
      <c r="J3647" s="3">
        <v>42959</v>
      </c>
      <c r="K3647" s="8" t="str">
        <f>IF(Sales_Pipeline[[#This Row],[Close_Date]]="","",TEXT(Sales_Pipeline[[#This Row],[Close_Date]],"ddd"))</f>
        <v>Sat</v>
      </c>
      <c r="L3647" s="8" t="str">
        <f>IF(Sales_Pipeline[[#This Row],[Close_Date]]="","",TEXT(Sales_Pipeline[[#This Row],[Close_Date]],"mmm"))</f>
        <v>Aug</v>
      </c>
      <c r="M3647" s="8" t="str">
        <f>IF(Sales_Pipeline[[#This Row],[Close_Date]]="","","Q"&amp;ROUNDUP(MONTH(Sales_Pipeline[[#This Row],[Close_Date]])/3,0))</f>
        <v>Q3</v>
      </c>
      <c r="N3647" s="2" cm="1">
        <f t="array" ref="N3647">IFERROR(_xlfn.IFS(Sales_Pipeline[[#This Row],[Deal_Stage]]="Won",_xlfn.XLOOKUP(Sales_Pipeline[[#This Row],[Product]],Products!$A$2:$A$8,Products!$C$2:$C$8),Sales_Pipeline[[#This Row],[Deal_Stage]]="Lost",_xlfn.XLOOKUP(Sales_Pipeline[[#This Row],[Product]],Products!$A$2:$A$8,Products!$C$2:$C$8)),"")</f>
        <v>55</v>
      </c>
      <c r="O3647" s="2">
        <v>0</v>
      </c>
    </row>
    <row r="3648" spans="1:15" x14ac:dyDescent="0.3">
      <c r="A3648" t="s">
        <v>3794</v>
      </c>
      <c r="B3648" t="s">
        <v>7</v>
      </c>
      <c r="C3648" t="str">
        <f>_xlfn.XLOOKUP(Sales_Pipeline[[#This Row],[Sales_Agent]],Sales_Teams[Sales_Agent],Sales_Teams[Manager])</f>
        <v>Dustin Brinkmann</v>
      </c>
      <c r="D3648" t="str">
        <f>_xlfn.XLOOKUP(Sales_Pipeline[[#This Row],[Manager]],Sales_Teams[Manager],Sales_Teams[Regional_Office])</f>
        <v>Central</v>
      </c>
      <c r="E3648" t="s">
        <v>61</v>
      </c>
      <c r="F3648" t="s">
        <v>169</v>
      </c>
      <c r="G3648" t="str">
        <f>IFERROR(_xlfn.XLOOKUP(Sales_Pipeline[[#This Row],[Account]],Accounts!$A$2:$A$86,Accounts!$F$2:$F$86),"")</f>
        <v>Panama</v>
      </c>
      <c r="H3648" t="s">
        <v>57</v>
      </c>
      <c r="I3648" s="3">
        <v>42889</v>
      </c>
      <c r="J3648" s="3">
        <v>42971</v>
      </c>
      <c r="K3648" s="8" t="str">
        <f>IF(Sales_Pipeline[[#This Row],[Close_Date]]="","",TEXT(Sales_Pipeline[[#This Row],[Close_Date]],"ddd"))</f>
        <v>Thu</v>
      </c>
      <c r="L3648" s="8" t="str">
        <f>IF(Sales_Pipeline[[#This Row],[Close_Date]]="","",TEXT(Sales_Pipeline[[#This Row],[Close_Date]],"mmm"))</f>
        <v>Aug</v>
      </c>
      <c r="M3648" s="8" t="str">
        <f>IF(Sales_Pipeline[[#This Row],[Close_Date]]="","","Q"&amp;ROUNDUP(MONTH(Sales_Pipeline[[#This Row],[Close_Date]])/3,0))</f>
        <v>Q3</v>
      </c>
      <c r="N3648" s="2" cm="1">
        <f t="array" ref="N3648">IFERROR(_xlfn.IFS(Sales_Pipeline[[#This Row],[Deal_Stage]]="Won",_xlfn.XLOOKUP(Sales_Pipeline[[#This Row],[Product]],Products!$A$2:$A$8,Products!$C$2:$C$8),Sales_Pipeline[[#This Row],[Deal_Stage]]="Lost",_xlfn.XLOOKUP(Sales_Pipeline[[#This Row],[Product]],Products!$A$2:$A$8,Products!$C$2:$C$8)),"")</f>
        <v>55</v>
      </c>
      <c r="O3648" s="2">
        <v>51</v>
      </c>
    </row>
    <row r="3649" spans="1:15" x14ac:dyDescent="0.3">
      <c r="A3649" t="s">
        <v>3795</v>
      </c>
      <c r="B3649" t="s">
        <v>32</v>
      </c>
      <c r="C3649" t="str">
        <f>_xlfn.XLOOKUP(Sales_Pipeline[[#This Row],[Sales_Agent]],Sales_Teams[Sales_Agent],Sales_Teams[Manager])</f>
        <v>Celia Rouche</v>
      </c>
      <c r="D3649" t="str">
        <f>_xlfn.XLOOKUP(Sales_Pipeline[[#This Row],[Manager]],Sales_Teams[Manager],Sales_Teams[Regional_Office])</f>
        <v>West</v>
      </c>
      <c r="E3649" t="s">
        <v>61</v>
      </c>
      <c r="F3649" t="s">
        <v>173</v>
      </c>
      <c r="G3649" t="str">
        <f>IFERROR(_xlfn.XLOOKUP(Sales_Pipeline[[#This Row],[Account]],Accounts!$A$2:$A$86,Accounts!$F$2:$F$86),"")</f>
        <v>United States</v>
      </c>
      <c r="H3649" t="s">
        <v>57</v>
      </c>
      <c r="I3649" s="3">
        <v>42889</v>
      </c>
      <c r="J3649" s="3">
        <v>42988</v>
      </c>
      <c r="K3649" s="8" t="str">
        <f>IF(Sales_Pipeline[[#This Row],[Close_Date]]="","",TEXT(Sales_Pipeline[[#This Row],[Close_Date]],"ddd"))</f>
        <v>Sun</v>
      </c>
      <c r="L3649" s="8" t="str">
        <f>IF(Sales_Pipeline[[#This Row],[Close_Date]]="","",TEXT(Sales_Pipeline[[#This Row],[Close_Date]],"mmm"))</f>
        <v>Sep</v>
      </c>
      <c r="M3649" s="8" t="str">
        <f>IF(Sales_Pipeline[[#This Row],[Close_Date]]="","","Q"&amp;ROUNDUP(MONTH(Sales_Pipeline[[#This Row],[Close_Date]])/3,0))</f>
        <v>Q3</v>
      </c>
      <c r="N3649" s="2" cm="1">
        <f t="array" ref="N3649">IFERROR(_xlfn.IFS(Sales_Pipeline[[#This Row],[Deal_Stage]]="Won",_xlfn.XLOOKUP(Sales_Pipeline[[#This Row],[Product]],Products!$A$2:$A$8,Products!$C$2:$C$8),Sales_Pipeline[[#This Row],[Deal_Stage]]="Lost",_xlfn.XLOOKUP(Sales_Pipeline[[#This Row],[Product]],Products!$A$2:$A$8,Products!$C$2:$C$8)),"")</f>
        <v>55</v>
      </c>
      <c r="O3649" s="2">
        <v>50</v>
      </c>
    </row>
    <row r="3650" spans="1:15" x14ac:dyDescent="0.3">
      <c r="A3650" t="s">
        <v>3796</v>
      </c>
      <c r="B3650" t="s">
        <v>17</v>
      </c>
      <c r="C3650" t="str">
        <f>_xlfn.XLOOKUP(Sales_Pipeline[[#This Row],[Sales_Agent]],Sales_Teams[Sales_Agent],Sales_Teams[Manager])</f>
        <v>Cara Losch</v>
      </c>
      <c r="D3650" t="str">
        <f>_xlfn.XLOOKUP(Sales_Pipeline[[#This Row],[Manager]],Sales_Teams[Manager],Sales_Teams[Regional_Office])</f>
        <v>East</v>
      </c>
      <c r="E3650" t="s">
        <v>61</v>
      </c>
      <c r="F3650" t="s">
        <v>315</v>
      </c>
      <c r="G3650" t="str">
        <f>IFERROR(_xlfn.XLOOKUP(Sales_Pipeline[[#This Row],[Account]],Accounts!$A$2:$A$86,Accounts!$F$2:$F$86),"")</f>
        <v>United States</v>
      </c>
      <c r="H3650" t="s">
        <v>57</v>
      </c>
      <c r="I3650" s="3">
        <v>42889</v>
      </c>
      <c r="J3650" s="3">
        <v>42895</v>
      </c>
      <c r="K3650" s="8" t="str">
        <f>IF(Sales_Pipeline[[#This Row],[Close_Date]]="","",TEXT(Sales_Pipeline[[#This Row],[Close_Date]],"ddd"))</f>
        <v>Fri</v>
      </c>
      <c r="L3650" s="8" t="str">
        <f>IF(Sales_Pipeline[[#This Row],[Close_Date]]="","",TEXT(Sales_Pipeline[[#This Row],[Close_Date]],"mmm"))</f>
        <v>Jun</v>
      </c>
      <c r="M3650" s="8" t="str">
        <f>IF(Sales_Pipeline[[#This Row],[Close_Date]]="","","Q"&amp;ROUNDUP(MONTH(Sales_Pipeline[[#This Row],[Close_Date]])/3,0))</f>
        <v>Q2</v>
      </c>
      <c r="N3650" s="2" cm="1">
        <f t="array" ref="N3650">IFERROR(_xlfn.IFS(Sales_Pipeline[[#This Row],[Deal_Stage]]="Won",_xlfn.XLOOKUP(Sales_Pipeline[[#This Row],[Product]],Products!$A$2:$A$8,Products!$C$2:$C$8),Sales_Pipeline[[#This Row],[Deal_Stage]]="Lost",_xlfn.XLOOKUP(Sales_Pipeline[[#This Row],[Product]],Products!$A$2:$A$8,Products!$C$2:$C$8)),"")</f>
        <v>55</v>
      </c>
      <c r="O3650" s="2">
        <v>54</v>
      </c>
    </row>
    <row r="3651" spans="1:15" x14ac:dyDescent="0.3">
      <c r="A3651" t="s">
        <v>3797</v>
      </c>
      <c r="B3651" t="s">
        <v>3</v>
      </c>
      <c r="C3651" t="str">
        <f>_xlfn.XLOOKUP(Sales_Pipeline[[#This Row],[Sales_Agent]],Sales_Teams[Sales_Agent],Sales_Teams[Manager])</f>
        <v>Dustin Brinkmann</v>
      </c>
      <c r="D3651" t="str">
        <f>_xlfn.XLOOKUP(Sales_Pipeline[[#This Row],[Manager]],Sales_Teams[Manager],Sales_Teams[Regional_Office])</f>
        <v>Central</v>
      </c>
      <c r="E3651" t="s">
        <v>84</v>
      </c>
      <c r="F3651" t="s">
        <v>247</v>
      </c>
      <c r="G3651" t="str">
        <f>IFERROR(_xlfn.XLOOKUP(Sales_Pipeline[[#This Row],[Account]],Accounts!$A$2:$A$86,Accounts!$F$2:$F$86),"")</f>
        <v>United States</v>
      </c>
      <c r="H3651" t="s">
        <v>82</v>
      </c>
      <c r="I3651" s="3">
        <v>42890</v>
      </c>
      <c r="J3651" s="3">
        <v>42965</v>
      </c>
      <c r="K3651" s="8" t="str">
        <f>IF(Sales_Pipeline[[#This Row],[Close_Date]]="","",TEXT(Sales_Pipeline[[#This Row],[Close_Date]],"ddd"))</f>
        <v>Fri</v>
      </c>
      <c r="L3651" s="8" t="str">
        <f>IF(Sales_Pipeline[[#This Row],[Close_Date]]="","",TEXT(Sales_Pipeline[[#This Row],[Close_Date]],"mmm"))</f>
        <v>Aug</v>
      </c>
      <c r="M3651" s="8" t="str">
        <f>IF(Sales_Pipeline[[#This Row],[Close_Date]]="","","Q"&amp;ROUNDUP(MONTH(Sales_Pipeline[[#This Row],[Close_Date]])/3,0))</f>
        <v>Q3</v>
      </c>
      <c r="N3651" s="2" cm="1">
        <f t="array" ref="N3651">IFERROR(_xlfn.IFS(Sales_Pipeline[[#This Row],[Deal_Stage]]="Won",_xlfn.XLOOKUP(Sales_Pipeline[[#This Row],[Product]],Products!$A$2:$A$8,Products!$C$2:$C$8),Sales_Pipeline[[#This Row],[Deal_Stage]]="Lost",_xlfn.XLOOKUP(Sales_Pipeline[[#This Row],[Product]],Products!$A$2:$A$8,Products!$C$2:$C$8)),"")</f>
        <v>5482</v>
      </c>
      <c r="O3651" s="2">
        <v>0</v>
      </c>
    </row>
    <row r="3652" spans="1:15" x14ac:dyDescent="0.3">
      <c r="A3652" t="s">
        <v>3798</v>
      </c>
      <c r="B3652" t="s">
        <v>3</v>
      </c>
      <c r="C3652" t="str">
        <f>_xlfn.XLOOKUP(Sales_Pipeline[[#This Row],[Sales_Agent]],Sales_Teams[Sales_Agent],Sales_Teams[Manager])</f>
        <v>Dustin Brinkmann</v>
      </c>
      <c r="D3652" t="str">
        <f>_xlfn.XLOOKUP(Sales_Pipeline[[#This Row],[Manager]],Sales_Teams[Manager],Sales_Teams[Regional_Office])</f>
        <v>Central</v>
      </c>
      <c r="E3652" t="s">
        <v>76</v>
      </c>
      <c r="F3652" t="s">
        <v>169</v>
      </c>
      <c r="G3652" t="str">
        <f>IFERROR(_xlfn.XLOOKUP(Sales_Pipeline[[#This Row],[Account]],Accounts!$A$2:$A$86,Accounts!$F$2:$F$86),"")</f>
        <v>Panama</v>
      </c>
      <c r="H3652" t="s">
        <v>82</v>
      </c>
      <c r="I3652" s="3">
        <v>42890</v>
      </c>
      <c r="J3652" s="3">
        <v>42994</v>
      </c>
      <c r="K3652" s="8" t="str">
        <f>IF(Sales_Pipeline[[#This Row],[Close_Date]]="","",TEXT(Sales_Pipeline[[#This Row],[Close_Date]],"ddd"))</f>
        <v>Sat</v>
      </c>
      <c r="L3652" s="8" t="str">
        <f>IF(Sales_Pipeline[[#This Row],[Close_Date]]="","",TEXT(Sales_Pipeline[[#This Row],[Close_Date]],"mmm"))</f>
        <v>Sep</v>
      </c>
      <c r="M3652" s="8" t="str">
        <f>IF(Sales_Pipeline[[#This Row],[Close_Date]]="","","Q"&amp;ROUNDUP(MONTH(Sales_Pipeline[[#This Row],[Close_Date]])/3,0))</f>
        <v>Q3</v>
      </c>
      <c r="N3652" s="2" cm="1">
        <f t="array" ref="N3652">IFERROR(_xlfn.IFS(Sales_Pipeline[[#This Row],[Deal_Stage]]="Won",_xlfn.XLOOKUP(Sales_Pipeline[[#This Row],[Product]],Products!$A$2:$A$8,Products!$C$2:$C$8),Sales_Pipeline[[#This Row],[Deal_Stage]]="Lost",_xlfn.XLOOKUP(Sales_Pipeline[[#This Row],[Product]],Products!$A$2:$A$8,Products!$C$2:$C$8)),"")</f>
        <v>3393</v>
      </c>
      <c r="O3652" s="2">
        <v>0</v>
      </c>
    </row>
    <row r="3653" spans="1:15" x14ac:dyDescent="0.3">
      <c r="A3653" t="s">
        <v>3799</v>
      </c>
      <c r="B3653" t="s">
        <v>30</v>
      </c>
      <c r="C3653" t="str">
        <f>_xlfn.XLOOKUP(Sales_Pipeline[[#This Row],[Sales_Agent]],Sales_Teams[Sales_Agent],Sales_Teams[Manager])</f>
        <v>Rocco Neubert</v>
      </c>
      <c r="D3653" t="str">
        <f>_xlfn.XLOOKUP(Sales_Pipeline[[#This Row],[Manager]],Sales_Teams[Manager],Sales_Teams[Regional_Office])</f>
        <v>East</v>
      </c>
      <c r="E3653" t="s">
        <v>8953</v>
      </c>
      <c r="F3653" t="s">
        <v>234</v>
      </c>
      <c r="G3653" t="str">
        <f>IFERROR(_xlfn.XLOOKUP(Sales_Pipeline[[#This Row],[Account]],Accounts!$A$2:$A$86,Accounts!$F$2:$F$86),"")</f>
        <v>United States</v>
      </c>
      <c r="H3653" t="s">
        <v>82</v>
      </c>
      <c r="I3653" s="3">
        <v>42890</v>
      </c>
      <c r="J3653" s="3">
        <v>42983</v>
      </c>
      <c r="K3653" s="8" t="str">
        <f>IF(Sales_Pipeline[[#This Row],[Close_Date]]="","",TEXT(Sales_Pipeline[[#This Row],[Close_Date]],"ddd"))</f>
        <v>Tue</v>
      </c>
      <c r="L3653" s="8" t="str">
        <f>IF(Sales_Pipeline[[#This Row],[Close_Date]]="","",TEXT(Sales_Pipeline[[#This Row],[Close_Date]],"mmm"))</f>
        <v>Sep</v>
      </c>
      <c r="M3653" s="8" t="str">
        <f>IF(Sales_Pipeline[[#This Row],[Close_Date]]="","","Q"&amp;ROUNDUP(MONTH(Sales_Pipeline[[#This Row],[Close_Date]])/3,0))</f>
        <v>Q3</v>
      </c>
      <c r="N3653" s="2" cm="1">
        <f t="array" ref="N3653">IFERROR(_xlfn.IFS(Sales_Pipeline[[#This Row],[Deal_Stage]]="Won",_xlfn.XLOOKUP(Sales_Pipeline[[#This Row],[Product]],Products!$A$2:$A$8,Products!$C$2:$C$8),Sales_Pipeline[[#This Row],[Deal_Stage]]="Lost",_xlfn.XLOOKUP(Sales_Pipeline[[#This Row],[Product]],Products!$A$2:$A$8,Products!$C$2:$C$8)),"")</f>
        <v>4821</v>
      </c>
      <c r="O3653" s="2">
        <v>0</v>
      </c>
    </row>
    <row r="3654" spans="1:15" x14ac:dyDescent="0.3">
      <c r="A3654" t="s">
        <v>3800</v>
      </c>
      <c r="B3654" t="s">
        <v>6</v>
      </c>
      <c r="C3654" t="str">
        <f>_xlfn.XLOOKUP(Sales_Pipeline[[#This Row],[Sales_Agent]],Sales_Teams[Sales_Agent],Sales_Teams[Manager])</f>
        <v>Dustin Brinkmann</v>
      </c>
      <c r="D3654" t="str">
        <f>_xlfn.XLOOKUP(Sales_Pipeline[[#This Row],[Manager]],Sales_Teams[Manager],Sales_Teams[Regional_Office])</f>
        <v>Central</v>
      </c>
      <c r="E3654" t="s">
        <v>55</v>
      </c>
      <c r="F3654" t="s">
        <v>330</v>
      </c>
      <c r="G3654" t="str">
        <f>IFERROR(_xlfn.XLOOKUP(Sales_Pipeline[[#This Row],[Account]],Accounts!$A$2:$A$86,Accounts!$F$2:$F$86),"")</f>
        <v>Korea</v>
      </c>
      <c r="H3654" t="s">
        <v>82</v>
      </c>
      <c r="I3654" s="3">
        <v>42890</v>
      </c>
      <c r="J3654" s="3">
        <v>42963</v>
      </c>
      <c r="K3654" s="8" t="str">
        <f>IF(Sales_Pipeline[[#This Row],[Close_Date]]="","",TEXT(Sales_Pipeline[[#This Row],[Close_Date]],"ddd"))</f>
        <v>Wed</v>
      </c>
      <c r="L3654" s="8" t="str">
        <f>IF(Sales_Pipeline[[#This Row],[Close_Date]]="","",TEXT(Sales_Pipeline[[#This Row],[Close_Date]],"mmm"))</f>
        <v>Aug</v>
      </c>
      <c r="M3654" s="8" t="str">
        <f>IF(Sales_Pipeline[[#This Row],[Close_Date]]="","","Q"&amp;ROUNDUP(MONTH(Sales_Pipeline[[#This Row],[Close_Date]])/3,0))</f>
        <v>Q3</v>
      </c>
      <c r="N3654" s="2" cm="1">
        <f t="array" ref="N3654">IFERROR(_xlfn.IFS(Sales_Pipeline[[#This Row],[Deal_Stage]]="Won",_xlfn.XLOOKUP(Sales_Pipeline[[#This Row],[Product]],Products!$A$2:$A$8,Products!$C$2:$C$8),Sales_Pipeline[[#This Row],[Deal_Stage]]="Lost",_xlfn.XLOOKUP(Sales_Pipeline[[#This Row],[Product]],Products!$A$2:$A$8,Products!$C$2:$C$8)),"")</f>
        <v>1096</v>
      </c>
      <c r="O3654" s="2">
        <v>0</v>
      </c>
    </row>
    <row r="3655" spans="1:15" x14ac:dyDescent="0.3">
      <c r="A3655" t="s">
        <v>3801</v>
      </c>
      <c r="B3655" t="s">
        <v>25</v>
      </c>
      <c r="C3655" t="str">
        <f>_xlfn.XLOOKUP(Sales_Pipeline[[#This Row],[Sales_Agent]],Sales_Teams[Sales_Agent],Sales_Teams[Manager])</f>
        <v>Rocco Neubert</v>
      </c>
      <c r="D3655" t="str">
        <f>_xlfn.XLOOKUP(Sales_Pipeline[[#This Row],[Manager]],Sales_Teams[Manager],Sales_Teams[Regional_Office])</f>
        <v>East</v>
      </c>
      <c r="E3655" t="s">
        <v>8953</v>
      </c>
      <c r="F3655" t="s">
        <v>194</v>
      </c>
      <c r="G3655" t="str">
        <f>IFERROR(_xlfn.XLOOKUP(Sales_Pipeline[[#This Row],[Account]],Accounts!$A$2:$A$86,Accounts!$F$2:$F$86),"")</f>
        <v>United States</v>
      </c>
      <c r="H3655" t="s">
        <v>57</v>
      </c>
      <c r="I3655" s="3">
        <v>42890</v>
      </c>
      <c r="J3655" s="3">
        <v>42903</v>
      </c>
      <c r="K3655" s="8" t="str">
        <f>IF(Sales_Pipeline[[#This Row],[Close_Date]]="","",TEXT(Sales_Pipeline[[#This Row],[Close_Date]],"ddd"))</f>
        <v>Sat</v>
      </c>
      <c r="L3655" s="8" t="str">
        <f>IF(Sales_Pipeline[[#This Row],[Close_Date]]="","",TEXT(Sales_Pipeline[[#This Row],[Close_Date]],"mmm"))</f>
        <v>Jun</v>
      </c>
      <c r="M3655" s="8" t="str">
        <f>IF(Sales_Pipeline[[#This Row],[Close_Date]]="","","Q"&amp;ROUNDUP(MONTH(Sales_Pipeline[[#This Row],[Close_Date]])/3,0))</f>
        <v>Q2</v>
      </c>
      <c r="N3655" s="2" cm="1">
        <f t="array" ref="N3655">IFERROR(_xlfn.IFS(Sales_Pipeline[[#This Row],[Deal_Stage]]="Won",_xlfn.XLOOKUP(Sales_Pipeline[[#This Row],[Product]],Products!$A$2:$A$8,Products!$C$2:$C$8),Sales_Pipeline[[#This Row],[Deal_Stage]]="Lost",_xlfn.XLOOKUP(Sales_Pipeline[[#This Row],[Product]],Products!$A$2:$A$8,Products!$C$2:$C$8)),"")</f>
        <v>4821</v>
      </c>
      <c r="O3655" s="2">
        <v>4942</v>
      </c>
    </row>
    <row r="3656" spans="1:15" x14ac:dyDescent="0.3">
      <c r="A3656" t="s">
        <v>3802</v>
      </c>
      <c r="B3656" t="s">
        <v>28</v>
      </c>
      <c r="C3656" t="str">
        <f>_xlfn.XLOOKUP(Sales_Pipeline[[#This Row],[Sales_Agent]],Sales_Teams[Sales_Agent],Sales_Teams[Manager])</f>
        <v>Rocco Neubert</v>
      </c>
      <c r="D3656" t="str">
        <f>_xlfn.XLOOKUP(Sales_Pipeline[[#This Row],[Manager]],Sales_Teams[Manager],Sales_Teams[Regional_Office])</f>
        <v>East</v>
      </c>
      <c r="E3656" t="s">
        <v>61</v>
      </c>
      <c r="F3656" t="s">
        <v>256</v>
      </c>
      <c r="G3656" t="str">
        <f>IFERROR(_xlfn.XLOOKUP(Sales_Pipeline[[#This Row],[Account]],Accounts!$A$2:$A$86,Accounts!$F$2:$F$86),"")</f>
        <v>United States</v>
      </c>
      <c r="H3656" t="s">
        <v>82</v>
      </c>
      <c r="I3656" s="3">
        <v>42890</v>
      </c>
      <c r="J3656" s="3">
        <v>42953</v>
      </c>
      <c r="K3656" s="8" t="str">
        <f>IF(Sales_Pipeline[[#This Row],[Close_Date]]="","",TEXT(Sales_Pipeline[[#This Row],[Close_Date]],"ddd"))</f>
        <v>Sun</v>
      </c>
      <c r="L3656" s="8" t="str">
        <f>IF(Sales_Pipeline[[#This Row],[Close_Date]]="","",TEXT(Sales_Pipeline[[#This Row],[Close_Date]],"mmm"))</f>
        <v>Aug</v>
      </c>
      <c r="M3656" s="8" t="str">
        <f>IF(Sales_Pipeline[[#This Row],[Close_Date]]="","","Q"&amp;ROUNDUP(MONTH(Sales_Pipeline[[#This Row],[Close_Date]])/3,0))</f>
        <v>Q3</v>
      </c>
      <c r="N3656" s="2" cm="1">
        <f t="array" ref="N3656">IFERROR(_xlfn.IFS(Sales_Pipeline[[#This Row],[Deal_Stage]]="Won",_xlfn.XLOOKUP(Sales_Pipeline[[#This Row],[Product]],Products!$A$2:$A$8,Products!$C$2:$C$8),Sales_Pipeline[[#This Row],[Deal_Stage]]="Lost",_xlfn.XLOOKUP(Sales_Pipeline[[#This Row],[Product]],Products!$A$2:$A$8,Products!$C$2:$C$8)),"")</f>
        <v>55</v>
      </c>
      <c r="O3656" s="2">
        <v>0</v>
      </c>
    </row>
    <row r="3657" spans="1:15" x14ac:dyDescent="0.3">
      <c r="A3657" t="s">
        <v>3803</v>
      </c>
      <c r="B3657" t="s">
        <v>28</v>
      </c>
      <c r="C3657" t="str">
        <f>_xlfn.XLOOKUP(Sales_Pipeline[[#This Row],[Sales_Agent]],Sales_Teams[Sales_Agent],Sales_Teams[Manager])</f>
        <v>Rocco Neubert</v>
      </c>
      <c r="D3657" t="str">
        <f>_xlfn.XLOOKUP(Sales_Pipeline[[#This Row],[Manager]],Sales_Teams[Manager],Sales_Teams[Regional_Office])</f>
        <v>East</v>
      </c>
      <c r="E3657" t="s">
        <v>8953</v>
      </c>
      <c r="F3657" t="s">
        <v>173</v>
      </c>
      <c r="G3657" t="str">
        <f>IFERROR(_xlfn.XLOOKUP(Sales_Pipeline[[#This Row],[Account]],Accounts!$A$2:$A$86,Accounts!$F$2:$F$86),"")</f>
        <v>United States</v>
      </c>
      <c r="H3657" t="s">
        <v>57</v>
      </c>
      <c r="I3657" s="3">
        <v>42890</v>
      </c>
      <c r="J3657" s="3">
        <v>42900</v>
      </c>
      <c r="K3657" s="8" t="str">
        <f>IF(Sales_Pipeline[[#This Row],[Close_Date]]="","",TEXT(Sales_Pipeline[[#This Row],[Close_Date]],"ddd"))</f>
        <v>Wed</v>
      </c>
      <c r="L3657" s="8" t="str">
        <f>IF(Sales_Pipeline[[#This Row],[Close_Date]]="","",TEXT(Sales_Pipeline[[#This Row],[Close_Date]],"mmm"))</f>
        <v>Jun</v>
      </c>
      <c r="M3657" s="8" t="str">
        <f>IF(Sales_Pipeline[[#This Row],[Close_Date]]="","","Q"&amp;ROUNDUP(MONTH(Sales_Pipeline[[#This Row],[Close_Date]])/3,0))</f>
        <v>Q2</v>
      </c>
      <c r="N3657" s="2" cm="1">
        <f t="array" ref="N3657">IFERROR(_xlfn.IFS(Sales_Pipeline[[#This Row],[Deal_Stage]]="Won",_xlfn.XLOOKUP(Sales_Pipeline[[#This Row],[Product]],Products!$A$2:$A$8,Products!$C$2:$C$8),Sales_Pipeline[[#This Row],[Deal_Stage]]="Lost",_xlfn.XLOOKUP(Sales_Pipeline[[#This Row],[Product]],Products!$A$2:$A$8,Products!$C$2:$C$8)),"")</f>
        <v>4821</v>
      </c>
      <c r="O3657" s="2">
        <v>4612</v>
      </c>
    </row>
    <row r="3658" spans="1:15" x14ac:dyDescent="0.3">
      <c r="A3658" t="s">
        <v>3804</v>
      </c>
      <c r="B3658" t="s">
        <v>28</v>
      </c>
      <c r="C3658" t="str">
        <f>_xlfn.XLOOKUP(Sales_Pipeline[[#This Row],[Sales_Agent]],Sales_Teams[Sales_Agent],Sales_Teams[Manager])</f>
        <v>Rocco Neubert</v>
      </c>
      <c r="D3658" t="str">
        <f>_xlfn.XLOOKUP(Sales_Pipeline[[#This Row],[Manager]],Sales_Teams[Manager],Sales_Teams[Regional_Office])</f>
        <v>East</v>
      </c>
      <c r="E3658" t="s">
        <v>8953</v>
      </c>
      <c r="F3658" t="s">
        <v>116</v>
      </c>
      <c r="G3658" t="str">
        <f>IFERROR(_xlfn.XLOOKUP(Sales_Pipeline[[#This Row],[Account]],Accounts!$A$2:$A$86,Accounts!$F$2:$F$86),"")</f>
        <v>United States</v>
      </c>
      <c r="H3658" t="s">
        <v>57</v>
      </c>
      <c r="I3658" s="3">
        <v>42890</v>
      </c>
      <c r="J3658" s="3">
        <v>42906</v>
      </c>
      <c r="K3658" s="8" t="str">
        <f>IF(Sales_Pipeline[[#This Row],[Close_Date]]="","",TEXT(Sales_Pipeline[[#This Row],[Close_Date]],"ddd"))</f>
        <v>Tue</v>
      </c>
      <c r="L3658" s="8" t="str">
        <f>IF(Sales_Pipeline[[#This Row],[Close_Date]]="","",TEXT(Sales_Pipeline[[#This Row],[Close_Date]],"mmm"))</f>
        <v>Jun</v>
      </c>
      <c r="M3658" s="8" t="str">
        <f>IF(Sales_Pipeline[[#This Row],[Close_Date]]="","","Q"&amp;ROUNDUP(MONTH(Sales_Pipeline[[#This Row],[Close_Date]])/3,0))</f>
        <v>Q2</v>
      </c>
      <c r="N3658" s="2" cm="1">
        <f t="array" ref="N3658">IFERROR(_xlfn.IFS(Sales_Pipeline[[#This Row],[Deal_Stage]]="Won",_xlfn.XLOOKUP(Sales_Pipeline[[#This Row],[Product]],Products!$A$2:$A$8,Products!$C$2:$C$8),Sales_Pipeline[[#This Row],[Deal_Stage]]="Lost",_xlfn.XLOOKUP(Sales_Pipeline[[#This Row],[Product]],Products!$A$2:$A$8,Products!$C$2:$C$8)),"")</f>
        <v>4821</v>
      </c>
      <c r="O3658" s="2">
        <v>4308</v>
      </c>
    </row>
    <row r="3659" spans="1:15" x14ac:dyDescent="0.3">
      <c r="A3659" t="s">
        <v>3805</v>
      </c>
      <c r="B3659" t="s">
        <v>28</v>
      </c>
      <c r="C3659" t="str">
        <f>_xlfn.XLOOKUP(Sales_Pipeline[[#This Row],[Sales_Agent]],Sales_Teams[Sales_Agent],Sales_Teams[Manager])</f>
        <v>Rocco Neubert</v>
      </c>
      <c r="D3659" t="str">
        <f>_xlfn.XLOOKUP(Sales_Pipeline[[#This Row],[Manager]],Sales_Teams[Manager],Sales_Teams[Regional_Office])</f>
        <v>East</v>
      </c>
      <c r="E3659" t="s">
        <v>76</v>
      </c>
      <c r="F3659" t="s">
        <v>238</v>
      </c>
      <c r="G3659" t="str">
        <f>IFERROR(_xlfn.XLOOKUP(Sales_Pipeline[[#This Row],[Account]],Accounts!$A$2:$A$86,Accounts!$F$2:$F$86),"")</f>
        <v>United States</v>
      </c>
      <c r="H3659" t="s">
        <v>57</v>
      </c>
      <c r="I3659" s="3">
        <v>42890</v>
      </c>
      <c r="J3659" s="3">
        <v>42982</v>
      </c>
      <c r="K3659" s="8" t="str">
        <f>IF(Sales_Pipeline[[#This Row],[Close_Date]]="","",TEXT(Sales_Pipeline[[#This Row],[Close_Date]],"ddd"))</f>
        <v>Mon</v>
      </c>
      <c r="L3659" s="8" t="str">
        <f>IF(Sales_Pipeline[[#This Row],[Close_Date]]="","",TEXT(Sales_Pipeline[[#This Row],[Close_Date]],"mmm"))</f>
        <v>Sep</v>
      </c>
      <c r="M3659" s="8" t="str">
        <f>IF(Sales_Pipeline[[#This Row],[Close_Date]]="","","Q"&amp;ROUNDUP(MONTH(Sales_Pipeline[[#This Row],[Close_Date]])/3,0))</f>
        <v>Q3</v>
      </c>
      <c r="N3659" s="2" cm="1">
        <f t="array" ref="N3659">IFERROR(_xlfn.IFS(Sales_Pipeline[[#This Row],[Deal_Stage]]="Won",_xlfn.XLOOKUP(Sales_Pipeline[[#This Row],[Product]],Products!$A$2:$A$8,Products!$C$2:$C$8),Sales_Pipeline[[#This Row],[Deal_Stage]]="Lost",_xlfn.XLOOKUP(Sales_Pipeline[[#This Row],[Product]],Products!$A$2:$A$8,Products!$C$2:$C$8)),"")</f>
        <v>3393</v>
      </c>
      <c r="O3659" s="2">
        <v>2876</v>
      </c>
    </row>
    <row r="3660" spans="1:15" x14ac:dyDescent="0.3">
      <c r="A3660" t="s">
        <v>3806</v>
      </c>
      <c r="B3660" t="s">
        <v>13</v>
      </c>
      <c r="C3660" t="str">
        <f>_xlfn.XLOOKUP(Sales_Pipeline[[#This Row],[Sales_Agent]],Sales_Teams[Sales_Agent],Sales_Teams[Manager])</f>
        <v>Melvin Marxen</v>
      </c>
      <c r="D3660" t="str">
        <f>_xlfn.XLOOKUP(Sales_Pipeline[[#This Row],[Manager]],Sales_Teams[Manager],Sales_Teams[Regional_Office])</f>
        <v>Central</v>
      </c>
      <c r="E3660" t="s">
        <v>84</v>
      </c>
      <c r="F3660" t="s">
        <v>105</v>
      </c>
      <c r="G3660" t="str">
        <f>IFERROR(_xlfn.XLOOKUP(Sales_Pipeline[[#This Row],[Account]],Accounts!$A$2:$A$86,Accounts!$F$2:$F$86),"")</f>
        <v>United States</v>
      </c>
      <c r="H3660" t="s">
        <v>57</v>
      </c>
      <c r="I3660" s="3">
        <v>42890</v>
      </c>
      <c r="J3660" s="3">
        <v>42977</v>
      </c>
      <c r="K3660" s="8" t="str">
        <f>IF(Sales_Pipeline[[#This Row],[Close_Date]]="","",TEXT(Sales_Pipeline[[#This Row],[Close_Date]],"ddd"))</f>
        <v>Wed</v>
      </c>
      <c r="L3660" s="8" t="str">
        <f>IF(Sales_Pipeline[[#This Row],[Close_Date]]="","",TEXT(Sales_Pipeline[[#This Row],[Close_Date]],"mmm"))</f>
        <v>Aug</v>
      </c>
      <c r="M3660" s="8" t="str">
        <f>IF(Sales_Pipeline[[#This Row],[Close_Date]]="","","Q"&amp;ROUNDUP(MONTH(Sales_Pipeline[[#This Row],[Close_Date]])/3,0))</f>
        <v>Q3</v>
      </c>
      <c r="N3660" s="2" cm="1">
        <f t="array" ref="N3660">IFERROR(_xlfn.IFS(Sales_Pipeline[[#This Row],[Deal_Stage]]="Won",_xlfn.XLOOKUP(Sales_Pipeline[[#This Row],[Product]],Products!$A$2:$A$8,Products!$C$2:$C$8),Sales_Pipeline[[#This Row],[Deal_Stage]]="Lost",_xlfn.XLOOKUP(Sales_Pipeline[[#This Row],[Product]],Products!$A$2:$A$8,Products!$C$2:$C$8)),"")</f>
        <v>5482</v>
      </c>
      <c r="O3660" s="2">
        <v>4990</v>
      </c>
    </row>
    <row r="3661" spans="1:15" x14ac:dyDescent="0.3">
      <c r="A3661" t="s">
        <v>3807</v>
      </c>
      <c r="B3661" t="s">
        <v>36</v>
      </c>
      <c r="C3661" t="str">
        <f>_xlfn.XLOOKUP(Sales_Pipeline[[#This Row],[Sales_Agent]],Sales_Teams[Sales_Agent],Sales_Teams[Manager])</f>
        <v>Celia Rouche</v>
      </c>
      <c r="D3661" t="str">
        <f>_xlfn.XLOOKUP(Sales_Pipeline[[#This Row],[Manager]],Sales_Teams[Manager],Sales_Teams[Regional_Office])</f>
        <v>West</v>
      </c>
      <c r="E3661" t="s">
        <v>55</v>
      </c>
      <c r="F3661" t="s">
        <v>92</v>
      </c>
      <c r="G3661" t="str">
        <f>IFERROR(_xlfn.XLOOKUP(Sales_Pipeline[[#This Row],[Account]],Accounts!$A$2:$A$86,Accounts!$F$2:$F$86),"")</f>
        <v>United States</v>
      </c>
      <c r="H3661" t="s">
        <v>82</v>
      </c>
      <c r="I3661" s="3">
        <v>42890</v>
      </c>
      <c r="J3661" s="3">
        <v>43007</v>
      </c>
      <c r="K3661" s="8" t="str">
        <f>IF(Sales_Pipeline[[#This Row],[Close_Date]]="","",TEXT(Sales_Pipeline[[#This Row],[Close_Date]],"ddd"))</f>
        <v>Fri</v>
      </c>
      <c r="L3661" s="8" t="str">
        <f>IF(Sales_Pipeline[[#This Row],[Close_Date]]="","",TEXT(Sales_Pipeline[[#This Row],[Close_Date]],"mmm"))</f>
        <v>Sep</v>
      </c>
      <c r="M3661" s="8" t="str">
        <f>IF(Sales_Pipeline[[#This Row],[Close_Date]]="","","Q"&amp;ROUNDUP(MONTH(Sales_Pipeline[[#This Row],[Close_Date]])/3,0))</f>
        <v>Q3</v>
      </c>
      <c r="N3661" s="2" cm="1">
        <f t="array" ref="N3661">IFERROR(_xlfn.IFS(Sales_Pipeline[[#This Row],[Deal_Stage]]="Won",_xlfn.XLOOKUP(Sales_Pipeline[[#This Row],[Product]],Products!$A$2:$A$8,Products!$C$2:$C$8),Sales_Pipeline[[#This Row],[Deal_Stage]]="Lost",_xlfn.XLOOKUP(Sales_Pipeline[[#This Row],[Product]],Products!$A$2:$A$8,Products!$C$2:$C$8)),"")</f>
        <v>1096</v>
      </c>
      <c r="O3661" s="2">
        <v>0</v>
      </c>
    </row>
    <row r="3662" spans="1:15" x14ac:dyDescent="0.3">
      <c r="A3662" t="s">
        <v>3808</v>
      </c>
      <c r="B3662" t="s">
        <v>36</v>
      </c>
      <c r="C3662" t="str">
        <f>_xlfn.XLOOKUP(Sales_Pipeline[[#This Row],[Sales_Agent]],Sales_Teams[Sales_Agent],Sales_Teams[Manager])</f>
        <v>Celia Rouche</v>
      </c>
      <c r="D3662" t="str">
        <f>_xlfn.XLOOKUP(Sales_Pipeline[[#This Row],[Manager]],Sales_Teams[Manager],Sales_Teams[Regional_Office])</f>
        <v>West</v>
      </c>
      <c r="E3662" t="s">
        <v>55</v>
      </c>
      <c r="F3662" t="s">
        <v>87</v>
      </c>
      <c r="G3662" t="str">
        <f>IFERROR(_xlfn.XLOOKUP(Sales_Pipeline[[#This Row],[Account]],Accounts!$A$2:$A$86,Accounts!$F$2:$F$86),"")</f>
        <v>United States</v>
      </c>
      <c r="H3662" t="s">
        <v>57</v>
      </c>
      <c r="I3662" s="3">
        <v>42890</v>
      </c>
      <c r="J3662" s="3">
        <v>42987</v>
      </c>
      <c r="K3662" s="8" t="str">
        <f>IF(Sales_Pipeline[[#This Row],[Close_Date]]="","",TEXT(Sales_Pipeline[[#This Row],[Close_Date]],"ddd"))</f>
        <v>Sat</v>
      </c>
      <c r="L3662" s="8" t="str">
        <f>IF(Sales_Pipeline[[#This Row],[Close_Date]]="","",TEXT(Sales_Pipeline[[#This Row],[Close_Date]],"mmm"))</f>
        <v>Sep</v>
      </c>
      <c r="M3662" s="8" t="str">
        <f>IF(Sales_Pipeline[[#This Row],[Close_Date]]="","","Q"&amp;ROUNDUP(MONTH(Sales_Pipeline[[#This Row],[Close_Date]])/3,0))</f>
        <v>Q3</v>
      </c>
      <c r="N3662" s="2" cm="1">
        <f t="array" ref="N3662">IFERROR(_xlfn.IFS(Sales_Pipeline[[#This Row],[Deal_Stage]]="Won",_xlfn.XLOOKUP(Sales_Pipeline[[#This Row],[Product]],Products!$A$2:$A$8,Products!$C$2:$C$8),Sales_Pipeline[[#This Row],[Deal_Stage]]="Lost",_xlfn.XLOOKUP(Sales_Pipeline[[#This Row],[Product]],Products!$A$2:$A$8,Products!$C$2:$C$8)),"")</f>
        <v>1096</v>
      </c>
      <c r="O3662" s="2">
        <v>1024</v>
      </c>
    </row>
    <row r="3663" spans="1:15" x14ac:dyDescent="0.3">
      <c r="A3663" t="s">
        <v>3809</v>
      </c>
      <c r="B3663" t="s">
        <v>43</v>
      </c>
      <c r="C3663" t="str">
        <f>_xlfn.XLOOKUP(Sales_Pipeline[[#This Row],[Sales_Agent]],Sales_Teams[Sales_Agent],Sales_Teams[Manager])</f>
        <v>Summer Sewald</v>
      </c>
      <c r="D3663" t="str">
        <f>_xlfn.XLOOKUP(Sales_Pipeline[[#This Row],[Manager]],Sales_Teams[Manager],Sales_Teams[Regional_Office])</f>
        <v>West</v>
      </c>
      <c r="E3663" t="s">
        <v>55</v>
      </c>
      <c r="G3663" t="str">
        <f>IFERROR(_xlfn.XLOOKUP(Sales_Pipeline[[#This Row],[Account]],Accounts!$A$2:$A$86,Accounts!$F$2:$F$86),"")</f>
        <v/>
      </c>
      <c r="H3663" t="s">
        <v>77</v>
      </c>
      <c r="I3663" s="3">
        <v>42890</v>
      </c>
      <c r="K3663" s="8" t="str">
        <f>IF(Sales_Pipeline[[#This Row],[Close_Date]]="","",TEXT(Sales_Pipeline[[#This Row],[Close_Date]],"ddd"))</f>
        <v/>
      </c>
      <c r="L3663" s="8" t="str">
        <f>IF(Sales_Pipeline[[#This Row],[Close_Date]]="","",TEXT(Sales_Pipeline[[#This Row],[Close_Date]],"mmm"))</f>
        <v/>
      </c>
      <c r="M3663" s="8" t="str">
        <f>IF(Sales_Pipeline[[#This Row],[Close_Date]]="","","Q"&amp;ROUNDUP(MONTH(Sales_Pipeline[[#This Row],[Close_Date]])/3,0))</f>
        <v/>
      </c>
      <c r="N3663" s="2" t="str" cm="1">
        <f t="array" ref="N3663">IFERROR(_xlfn.IFS(Sales_Pipeline[[#This Row],[Deal_Stage]]="Won",_xlfn.XLOOKUP(Sales_Pipeline[[#This Row],[Product]],Products!$A$2:$A$8,Products!$C$2:$C$8),Sales_Pipeline[[#This Row],[Deal_Stage]]="Lost",_xlfn.XLOOKUP(Sales_Pipeline[[#This Row],[Product]],Products!$A$2:$A$8,Products!$C$2:$C$8)),"")</f>
        <v/>
      </c>
      <c r="O3663" s="2">
        <v>0</v>
      </c>
    </row>
    <row r="3664" spans="1:15" x14ac:dyDescent="0.3">
      <c r="A3664" t="s">
        <v>3810</v>
      </c>
      <c r="B3664" t="s">
        <v>43</v>
      </c>
      <c r="C3664" t="str">
        <f>_xlfn.XLOOKUP(Sales_Pipeline[[#This Row],[Sales_Agent]],Sales_Teams[Sales_Agent],Sales_Teams[Manager])</f>
        <v>Summer Sewald</v>
      </c>
      <c r="D3664" t="str">
        <f>_xlfn.XLOOKUP(Sales_Pipeline[[#This Row],[Manager]],Sales_Teams[Manager],Sales_Teams[Regional_Office])</f>
        <v>West</v>
      </c>
      <c r="E3664" t="s">
        <v>61</v>
      </c>
      <c r="F3664" t="s">
        <v>201</v>
      </c>
      <c r="G3664" t="str">
        <f>IFERROR(_xlfn.XLOOKUP(Sales_Pipeline[[#This Row],[Account]],Accounts!$A$2:$A$86,Accounts!$F$2:$F$86),"")</f>
        <v>United States</v>
      </c>
      <c r="H3664" t="s">
        <v>57</v>
      </c>
      <c r="I3664" s="3">
        <v>42890</v>
      </c>
      <c r="J3664" s="3">
        <v>42994</v>
      </c>
      <c r="K3664" s="8" t="str">
        <f>IF(Sales_Pipeline[[#This Row],[Close_Date]]="","",TEXT(Sales_Pipeline[[#This Row],[Close_Date]],"ddd"))</f>
        <v>Sat</v>
      </c>
      <c r="L3664" s="8" t="str">
        <f>IF(Sales_Pipeline[[#This Row],[Close_Date]]="","",TEXT(Sales_Pipeline[[#This Row],[Close_Date]],"mmm"))</f>
        <v>Sep</v>
      </c>
      <c r="M3664" s="8" t="str">
        <f>IF(Sales_Pipeline[[#This Row],[Close_Date]]="","","Q"&amp;ROUNDUP(MONTH(Sales_Pipeline[[#This Row],[Close_Date]])/3,0))</f>
        <v>Q3</v>
      </c>
      <c r="N3664" s="2" cm="1">
        <f t="array" ref="N3664">IFERROR(_xlfn.IFS(Sales_Pipeline[[#This Row],[Deal_Stage]]="Won",_xlfn.XLOOKUP(Sales_Pipeline[[#This Row],[Product]],Products!$A$2:$A$8,Products!$C$2:$C$8),Sales_Pipeline[[#This Row],[Deal_Stage]]="Lost",_xlfn.XLOOKUP(Sales_Pipeline[[#This Row],[Product]],Products!$A$2:$A$8,Products!$C$2:$C$8)),"")</f>
        <v>55</v>
      </c>
      <c r="O3664" s="2">
        <v>53</v>
      </c>
    </row>
    <row r="3665" spans="1:15" x14ac:dyDescent="0.3">
      <c r="A3665" t="s">
        <v>3811</v>
      </c>
      <c r="B3665" t="s">
        <v>42</v>
      </c>
      <c r="C3665" t="str">
        <f>_xlfn.XLOOKUP(Sales_Pipeline[[#This Row],[Sales_Agent]],Sales_Teams[Sales_Agent],Sales_Teams[Manager])</f>
        <v>Summer Sewald</v>
      </c>
      <c r="D3665" t="str">
        <f>_xlfn.XLOOKUP(Sales_Pipeline[[#This Row],[Manager]],Sales_Teams[Manager],Sales_Teams[Regional_Office])</f>
        <v>West</v>
      </c>
      <c r="E3665" t="s">
        <v>63</v>
      </c>
      <c r="G3665" t="str">
        <f>IFERROR(_xlfn.XLOOKUP(Sales_Pipeline[[#This Row],[Account]],Accounts!$A$2:$A$86,Accounts!$F$2:$F$86),"")</f>
        <v/>
      </c>
      <c r="H3665" t="s">
        <v>77</v>
      </c>
      <c r="I3665" s="3">
        <v>42890</v>
      </c>
      <c r="K3665" s="8" t="str">
        <f>IF(Sales_Pipeline[[#This Row],[Close_Date]]="","",TEXT(Sales_Pipeline[[#This Row],[Close_Date]],"ddd"))</f>
        <v/>
      </c>
      <c r="L3665" s="8" t="str">
        <f>IF(Sales_Pipeline[[#This Row],[Close_Date]]="","",TEXT(Sales_Pipeline[[#This Row],[Close_Date]],"mmm"))</f>
        <v/>
      </c>
      <c r="M3665" s="8" t="str">
        <f>IF(Sales_Pipeline[[#This Row],[Close_Date]]="","","Q"&amp;ROUNDUP(MONTH(Sales_Pipeline[[#This Row],[Close_Date]])/3,0))</f>
        <v/>
      </c>
      <c r="N3665" s="2" t="str" cm="1">
        <f t="array" ref="N3665">IFERROR(_xlfn.IFS(Sales_Pipeline[[#This Row],[Deal_Stage]]="Won",_xlfn.XLOOKUP(Sales_Pipeline[[#This Row],[Product]],Products!$A$2:$A$8,Products!$C$2:$C$8),Sales_Pipeline[[#This Row],[Deal_Stage]]="Lost",_xlfn.XLOOKUP(Sales_Pipeline[[#This Row],[Product]],Products!$A$2:$A$8,Products!$C$2:$C$8)),"")</f>
        <v/>
      </c>
      <c r="O3665" s="2">
        <v>0</v>
      </c>
    </row>
    <row r="3666" spans="1:15" x14ac:dyDescent="0.3">
      <c r="A3666" t="s">
        <v>3812</v>
      </c>
      <c r="B3666" t="s">
        <v>42</v>
      </c>
      <c r="C3666" t="str">
        <f>_xlfn.XLOOKUP(Sales_Pipeline[[#This Row],[Sales_Agent]],Sales_Teams[Sales_Agent],Sales_Teams[Manager])</f>
        <v>Summer Sewald</v>
      </c>
      <c r="D3666" t="str">
        <f>_xlfn.XLOOKUP(Sales_Pipeline[[#This Row],[Manager]],Sales_Teams[Manager],Sales_Teams[Regional_Office])</f>
        <v>West</v>
      </c>
      <c r="E3666" t="s">
        <v>8953</v>
      </c>
      <c r="G3666" t="str">
        <f>IFERROR(_xlfn.XLOOKUP(Sales_Pipeline[[#This Row],[Account]],Accounts!$A$2:$A$86,Accounts!$F$2:$F$86),"")</f>
        <v/>
      </c>
      <c r="H3666" t="s">
        <v>77</v>
      </c>
      <c r="I3666" s="3">
        <v>42890</v>
      </c>
      <c r="K3666" s="8" t="str">
        <f>IF(Sales_Pipeline[[#This Row],[Close_Date]]="","",TEXT(Sales_Pipeline[[#This Row],[Close_Date]],"ddd"))</f>
        <v/>
      </c>
      <c r="L3666" s="8" t="str">
        <f>IF(Sales_Pipeline[[#This Row],[Close_Date]]="","",TEXT(Sales_Pipeline[[#This Row],[Close_Date]],"mmm"))</f>
        <v/>
      </c>
      <c r="M3666" s="8" t="str">
        <f>IF(Sales_Pipeline[[#This Row],[Close_Date]]="","","Q"&amp;ROUNDUP(MONTH(Sales_Pipeline[[#This Row],[Close_Date]])/3,0))</f>
        <v/>
      </c>
      <c r="N3666" s="2" t="str" cm="1">
        <f t="array" ref="N3666">IFERROR(_xlfn.IFS(Sales_Pipeline[[#This Row],[Deal_Stage]]="Won",_xlfn.XLOOKUP(Sales_Pipeline[[#This Row],[Product]],Products!$A$2:$A$8,Products!$C$2:$C$8),Sales_Pipeline[[#This Row],[Deal_Stage]]="Lost",_xlfn.XLOOKUP(Sales_Pipeline[[#This Row],[Product]],Products!$A$2:$A$8,Products!$C$2:$C$8)),"")</f>
        <v/>
      </c>
      <c r="O3666" s="2">
        <v>0</v>
      </c>
    </row>
    <row r="3667" spans="1:15" x14ac:dyDescent="0.3">
      <c r="A3667" t="s">
        <v>3813</v>
      </c>
      <c r="B3667" t="s">
        <v>42</v>
      </c>
      <c r="C3667" t="str">
        <f>_xlfn.XLOOKUP(Sales_Pipeline[[#This Row],[Sales_Agent]],Sales_Teams[Sales_Agent],Sales_Teams[Manager])</f>
        <v>Summer Sewald</v>
      </c>
      <c r="D3667" t="str">
        <f>_xlfn.XLOOKUP(Sales_Pipeline[[#This Row],[Manager]],Sales_Teams[Manager],Sales_Teams[Regional_Office])</f>
        <v>West</v>
      </c>
      <c r="E3667" t="s">
        <v>61</v>
      </c>
      <c r="F3667" t="s">
        <v>388</v>
      </c>
      <c r="G3667" t="str">
        <f>IFERROR(_xlfn.XLOOKUP(Sales_Pipeline[[#This Row],[Account]],Accounts!$A$2:$A$86,Accounts!$F$2:$F$86),"")</f>
        <v>China</v>
      </c>
      <c r="H3667" t="s">
        <v>77</v>
      </c>
      <c r="I3667" s="3">
        <v>42890</v>
      </c>
      <c r="K3667" s="8" t="str">
        <f>IF(Sales_Pipeline[[#This Row],[Close_Date]]="","",TEXT(Sales_Pipeline[[#This Row],[Close_Date]],"ddd"))</f>
        <v/>
      </c>
      <c r="L3667" s="8" t="str">
        <f>IF(Sales_Pipeline[[#This Row],[Close_Date]]="","",TEXT(Sales_Pipeline[[#This Row],[Close_Date]],"mmm"))</f>
        <v/>
      </c>
      <c r="M3667" s="8" t="str">
        <f>IF(Sales_Pipeline[[#This Row],[Close_Date]]="","","Q"&amp;ROUNDUP(MONTH(Sales_Pipeline[[#This Row],[Close_Date]])/3,0))</f>
        <v/>
      </c>
      <c r="N3667" s="2" t="str" cm="1">
        <f t="array" ref="N3667">IFERROR(_xlfn.IFS(Sales_Pipeline[[#This Row],[Deal_Stage]]="Won",_xlfn.XLOOKUP(Sales_Pipeline[[#This Row],[Product]],Products!$A$2:$A$8,Products!$C$2:$C$8),Sales_Pipeline[[#This Row],[Deal_Stage]]="Lost",_xlfn.XLOOKUP(Sales_Pipeline[[#This Row],[Product]],Products!$A$2:$A$8,Products!$C$2:$C$8)),"")</f>
        <v/>
      </c>
      <c r="O3667" s="2">
        <v>0</v>
      </c>
    </row>
    <row r="3668" spans="1:15" x14ac:dyDescent="0.3">
      <c r="A3668" t="s">
        <v>3814</v>
      </c>
      <c r="B3668" t="s">
        <v>42</v>
      </c>
      <c r="C3668" t="str">
        <f>_xlfn.XLOOKUP(Sales_Pipeline[[#This Row],[Sales_Agent]],Sales_Teams[Sales_Agent],Sales_Teams[Manager])</f>
        <v>Summer Sewald</v>
      </c>
      <c r="D3668" t="str">
        <f>_xlfn.XLOOKUP(Sales_Pipeline[[#This Row],[Manager]],Sales_Teams[Manager],Sales_Teams[Regional_Office])</f>
        <v>West</v>
      </c>
      <c r="E3668" t="s">
        <v>55</v>
      </c>
      <c r="F3668" t="s">
        <v>288</v>
      </c>
      <c r="G3668" t="str">
        <f>IFERROR(_xlfn.XLOOKUP(Sales_Pipeline[[#This Row],[Account]],Accounts!$A$2:$A$86,Accounts!$F$2:$F$86),"")</f>
        <v>United States</v>
      </c>
      <c r="H3668" t="s">
        <v>82</v>
      </c>
      <c r="I3668" s="3">
        <v>42890</v>
      </c>
      <c r="J3668" s="3">
        <v>42995</v>
      </c>
      <c r="K3668" s="8" t="str">
        <f>IF(Sales_Pipeline[[#This Row],[Close_Date]]="","",TEXT(Sales_Pipeline[[#This Row],[Close_Date]],"ddd"))</f>
        <v>Sun</v>
      </c>
      <c r="L3668" s="8" t="str">
        <f>IF(Sales_Pipeline[[#This Row],[Close_Date]]="","",TEXT(Sales_Pipeline[[#This Row],[Close_Date]],"mmm"))</f>
        <v>Sep</v>
      </c>
      <c r="M3668" s="8" t="str">
        <f>IF(Sales_Pipeline[[#This Row],[Close_Date]]="","","Q"&amp;ROUNDUP(MONTH(Sales_Pipeline[[#This Row],[Close_Date]])/3,0))</f>
        <v>Q3</v>
      </c>
      <c r="N3668" s="2" cm="1">
        <f t="array" ref="N3668">IFERROR(_xlfn.IFS(Sales_Pipeline[[#This Row],[Deal_Stage]]="Won",_xlfn.XLOOKUP(Sales_Pipeline[[#This Row],[Product]],Products!$A$2:$A$8,Products!$C$2:$C$8),Sales_Pipeline[[#This Row],[Deal_Stage]]="Lost",_xlfn.XLOOKUP(Sales_Pipeline[[#This Row],[Product]],Products!$A$2:$A$8,Products!$C$2:$C$8)),"")</f>
        <v>1096</v>
      </c>
      <c r="O3668" s="2">
        <v>0</v>
      </c>
    </row>
    <row r="3669" spans="1:15" x14ac:dyDescent="0.3">
      <c r="A3669" t="s">
        <v>3815</v>
      </c>
      <c r="B3669" t="s">
        <v>42</v>
      </c>
      <c r="C3669" t="str">
        <f>_xlfn.XLOOKUP(Sales_Pipeline[[#This Row],[Sales_Agent]],Sales_Teams[Sales_Agent],Sales_Teams[Manager])</f>
        <v>Summer Sewald</v>
      </c>
      <c r="D3669" t="str">
        <f>_xlfn.XLOOKUP(Sales_Pipeline[[#This Row],[Manager]],Sales_Teams[Manager],Sales_Teams[Regional_Office])</f>
        <v>West</v>
      </c>
      <c r="E3669" t="s">
        <v>63</v>
      </c>
      <c r="F3669" t="s">
        <v>70</v>
      </c>
      <c r="G3669" t="str">
        <f>IFERROR(_xlfn.XLOOKUP(Sales_Pipeline[[#This Row],[Account]],Accounts!$A$2:$A$86,Accounts!$F$2:$F$86),"")</f>
        <v>United States</v>
      </c>
      <c r="H3669" t="s">
        <v>57</v>
      </c>
      <c r="I3669" s="3">
        <v>42890</v>
      </c>
      <c r="J3669" s="3">
        <v>42979</v>
      </c>
      <c r="K3669" s="8" t="str">
        <f>IF(Sales_Pipeline[[#This Row],[Close_Date]]="","",TEXT(Sales_Pipeline[[#This Row],[Close_Date]],"ddd"))</f>
        <v>Fri</v>
      </c>
      <c r="L3669" s="8" t="str">
        <f>IF(Sales_Pipeline[[#This Row],[Close_Date]]="","",TEXT(Sales_Pipeline[[#This Row],[Close_Date]],"mmm"))</f>
        <v>Sep</v>
      </c>
      <c r="M3669" s="8" t="str">
        <f>IF(Sales_Pipeline[[#This Row],[Close_Date]]="","","Q"&amp;ROUNDUP(MONTH(Sales_Pipeline[[#This Row],[Close_Date]])/3,0))</f>
        <v>Q3</v>
      </c>
      <c r="N3669" s="2" cm="1">
        <f t="array" ref="N3669">IFERROR(_xlfn.IFS(Sales_Pipeline[[#This Row],[Deal_Stage]]="Won",_xlfn.XLOOKUP(Sales_Pipeline[[#This Row],[Product]],Products!$A$2:$A$8,Products!$C$2:$C$8),Sales_Pipeline[[#This Row],[Deal_Stage]]="Lost",_xlfn.XLOOKUP(Sales_Pipeline[[#This Row],[Product]],Products!$A$2:$A$8,Products!$C$2:$C$8)),"")</f>
        <v>550</v>
      </c>
      <c r="O3669" s="2">
        <v>525</v>
      </c>
    </row>
    <row r="3670" spans="1:15" x14ac:dyDescent="0.3">
      <c r="A3670" t="s">
        <v>3816</v>
      </c>
      <c r="B3670" t="s">
        <v>42</v>
      </c>
      <c r="C3670" t="str">
        <f>_xlfn.XLOOKUP(Sales_Pipeline[[#This Row],[Sales_Agent]],Sales_Teams[Sales_Agent],Sales_Teams[Manager])</f>
        <v>Summer Sewald</v>
      </c>
      <c r="D3670" t="str">
        <f>_xlfn.XLOOKUP(Sales_Pipeline[[#This Row],[Manager]],Sales_Teams[Manager],Sales_Teams[Regional_Office])</f>
        <v>West</v>
      </c>
      <c r="E3670" t="s">
        <v>61</v>
      </c>
      <c r="F3670" t="s">
        <v>175</v>
      </c>
      <c r="G3670" t="str">
        <f>IFERROR(_xlfn.XLOOKUP(Sales_Pipeline[[#This Row],[Account]],Accounts!$A$2:$A$86,Accounts!$F$2:$F$86),"")</f>
        <v>Brazil</v>
      </c>
      <c r="H3670" t="s">
        <v>57</v>
      </c>
      <c r="I3670" s="3">
        <v>42890</v>
      </c>
      <c r="J3670" s="3">
        <v>42974</v>
      </c>
      <c r="K3670" s="8" t="str">
        <f>IF(Sales_Pipeline[[#This Row],[Close_Date]]="","",TEXT(Sales_Pipeline[[#This Row],[Close_Date]],"ddd"))</f>
        <v>Sun</v>
      </c>
      <c r="L3670" s="8" t="str">
        <f>IF(Sales_Pipeline[[#This Row],[Close_Date]]="","",TEXT(Sales_Pipeline[[#This Row],[Close_Date]],"mmm"))</f>
        <v>Aug</v>
      </c>
      <c r="M3670" s="8" t="str">
        <f>IF(Sales_Pipeline[[#This Row],[Close_Date]]="","","Q"&amp;ROUNDUP(MONTH(Sales_Pipeline[[#This Row],[Close_Date]])/3,0))</f>
        <v>Q3</v>
      </c>
      <c r="N3670" s="2" cm="1">
        <f t="array" ref="N3670">IFERROR(_xlfn.IFS(Sales_Pipeline[[#This Row],[Deal_Stage]]="Won",_xlfn.XLOOKUP(Sales_Pipeline[[#This Row],[Product]],Products!$A$2:$A$8,Products!$C$2:$C$8),Sales_Pipeline[[#This Row],[Deal_Stage]]="Lost",_xlfn.XLOOKUP(Sales_Pipeline[[#This Row],[Product]],Products!$A$2:$A$8,Products!$C$2:$C$8)),"")</f>
        <v>55</v>
      </c>
      <c r="O3670" s="2">
        <v>60</v>
      </c>
    </row>
    <row r="3671" spans="1:15" x14ac:dyDescent="0.3">
      <c r="A3671" t="s">
        <v>3817</v>
      </c>
      <c r="B3671" t="s">
        <v>37</v>
      </c>
      <c r="C3671" t="str">
        <f>_xlfn.XLOOKUP(Sales_Pipeline[[#This Row],[Sales_Agent]],Sales_Teams[Sales_Agent],Sales_Teams[Manager])</f>
        <v>Celia Rouche</v>
      </c>
      <c r="D3671" t="str">
        <f>_xlfn.XLOOKUP(Sales_Pipeline[[#This Row],[Manager]],Sales_Teams[Manager],Sales_Teams[Regional_Office])</f>
        <v>West</v>
      </c>
      <c r="E3671" t="s">
        <v>55</v>
      </c>
      <c r="F3671" t="s">
        <v>92</v>
      </c>
      <c r="G3671" t="str">
        <f>IFERROR(_xlfn.XLOOKUP(Sales_Pipeline[[#This Row],[Account]],Accounts!$A$2:$A$86,Accounts!$F$2:$F$86),"")</f>
        <v>United States</v>
      </c>
      <c r="H3671" t="s">
        <v>57</v>
      </c>
      <c r="I3671" s="3">
        <v>42890</v>
      </c>
      <c r="J3671" s="3">
        <v>42894</v>
      </c>
      <c r="K3671" s="8" t="str">
        <f>IF(Sales_Pipeline[[#This Row],[Close_Date]]="","",TEXT(Sales_Pipeline[[#This Row],[Close_Date]],"ddd"))</f>
        <v>Thu</v>
      </c>
      <c r="L3671" s="8" t="str">
        <f>IF(Sales_Pipeline[[#This Row],[Close_Date]]="","",TEXT(Sales_Pipeline[[#This Row],[Close_Date]],"mmm"))</f>
        <v>Jun</v>
      </c>
      <c r="M3671" s="8" t="str">
        <f>IF(Sales_Pipeline[[#This Row],[Close_Date]]="","","Q"&amp;ROUNDUP(MONTH(Sales_Pipeline[[#This Row],[Close_Date]])/3,0))</f>
        <v>Q2</v>
      </c>
      <c r="N3671" s="2" cm="1">
        <f t="array" ref="N3671">IFERROR(_xlfn.IFS(Sales_Pipeline[[#This Row],[Deal_Stage]]="Won",_xlfn.XLOOKUP(Sales_Pipeline[[#This Row],[Product]],Products!$A$2:$A$8,Products!$C$2:$C$8),Sales_Pipeline[[#This Row],[Deal_Stage]]="Lost",_xlfn.XLOOKUP(Sales_Pipeline[[#This Row],[Product]],Products!$A$2:$A$8,Products!$C$2:$C$8)),"")</f>
        <v>1096</v>
      </c>
      <c r="O3671" s="2">
        <v>967</v>
      </c>
    </row>
    <row r="3672" spans="1:15" x14ac:dyDescent="0.3">
      <c r="A3672" t="s">
        <v>3818</v>
      </c>
      <c r="B3672" t="s">
        <v>45</v>
      </c>
      <c r="C3672" t="str">
        <f>_xlfn.XLOOKUP(Sales_Pipeline[[#This Row],[Sales_Agent]],Sales_Teams[Sales_Agent],Sales_Teams[Manager])</f>
        <v>Summer Sewald</v>
      </c>
      <c r="D3672" t="str">
        <f>_xlfn.XLOOKUP(Sales_Pipeline[[#This Row],[Manager]],Sales_Teams[Manager],Sales_Teams[Regional_Office])</f>
        <v>West</v>
      </c>
      <c r="E3672" t="s">
        <v>63</v>
      </c>
      <c r="F3672" t="s">
        <v>98</v>
      </c>
      <c r="G3672" t="str">
        <f>IFERROR(_xlfn.XLOOKUP(Sales_Pipeline[[#This Row],[Account]],Accounts!$A$2:$A$86,Accounts!$F$2:$F$86),"")</f>
        <v>United States</v>
      </c>
      <c r="H3672" t="s">
        <v>82</v>
      </c>
      <c r="I3672" s="3">
        <v>42890</v>
      </c>
      <c r="J3672" s="3">
        <v>42961</v>
      </c>
      <c r="K3672" s="8" t="str">
        <f>IF(Sales_Pipeline[[#This Row],[Close_Date]]="","",TEXT(Sales_Pipeline[[#This Row],[Close_Date]],"ddd"))</f>
        <v>Mon</v>
      </c>
      <c r="L3672" s="8" t="str">
        <f>IF(Sales_Pipeline[[#This Row],[Close_Date]]="","",TEXT(Sales_Pipeline[[#This Row],[Close_Date]],"mmm"))</f>
        <v>Aug</v>
      </c>
      <c r="M3672" s="8" t="str">
        <f>IF(Sales_Pipeline[[#This Row],[Close_Date]]="","","Q"&amp;ROUNDUP(MONTH(Sales_Pipeline[[#This Row],[Close_Date]])/3,0))</f>
        <v>Q3</v>
      </c>
      <c r="N3672" s="2" cm="1">
        <f t="array" ref="N3672">IFERROR(_xlfn.IFS(Sales_Pipeline[[#This Row],[Deal_Stage]]="Won",_xlfn.XLOOKUP(Sales_Pipeline[[#This Row],[Product]],Products!$A$2:$A$8,Products!$C$2:$C$8),Sales_Pipeline[[#This Row],[Deal_Stage]]="Lost",_xlfn.XLOOKUP(Sales_Pipeline[[#This Row],[Product]],Products!$A$2:$A$8,Products!$C$2:$C$8)),"")</f>
        <v>550</v>
      </c>
      <c r="O3672" s="2">
        <v>0</v>
      </c>
    </row>
    <row r="3673" spans="1:15" x14ac:dyDescent="0.3">
      <c r="A3673" t="s">
        <v>3819</v>
      </c>
      <c r="B3673" t="s">
        <v>29</v>
      </c>
      <c r="C3673" t="str">
        <f>_xlfn.XLOOKUP(Sales_Pipeline[[#This Row],[Sales_Agent]],Sales_Teams[Sales_Agent],Sales_Teams[Manager])</f>
        <v>Rocco Neubert</v>
      </c>
      <c r="D3673" t="str">
        <f>_xlfn.XLOOKUP(Sales_Pipeline[[#This Row],[Manager]],Sales_Teams[Manager],Sales_Teams[Regional_Office])</f>
        <v>East</v>
      </c>
      <c r="E3673" t="s">
        <v>63</v>
      </c>
      <c r="F3673" t="s">
        <v>256</v>
      </c>
      <c r="G3673" t="str">
        <f>IFERROR(_xlfn.XLOOKUP(Sales_Pipeline[[#This Row],[Account]],Accounts!$A$2:$A$86,Accounts!$F$2:$F$86),"")</f>
        <v>United States</v>
      </c>
      <c r="H3673" t="s">
        <v>57</v>
      </c>
      <c r="I3673" s="3">
        <v>42890</v>
      </c>
      <c r="J3673" s="3">
        <v>42900</v>
      </c>
      <c r="K3673" s="8" t="str">
        <f>IF(Sales_Pipeline[[#This Row],[Close_Date]]="","",TEXT(Sales_Pipeline[[#This Row],[Close_Date]],"ddd"))</f>
        <v>Wed</v>
      </c>
      <c r="L3673" s="8" t="str">
        <f>IF(Sales_Pipeline[[#This Row],[Close_Date]]="","",TEXT(Sales_Pipeline[[#This Row],[Close_Date]],"mmm"))</f>
        <v>Jun</v>
      </c>
      <c r="M3673" s="8" t="str">
        <f>IF(Sales_Pipeline[[#This Row],[Close_Date]]="","","Q"&amp;ROUNDUP(MONTH(Sales_Pipeline[[#This Row],[Close_Date]])/3,0))</f>
        <v>Q2</v>
      </c>
      <c r="N3673" s="2" cm="1">
        <f t="array" ref="N3673">IFERROR(_xlfn.IFS(Sales_Pipeline[[#This Row],[Deal_Stage]]="Won",_xlfn.XLOOKUP(Sales_Pipeline[[#This Row],[Product]],Products!$A$2:$A$8,Products!$C$2:$C$8),Sales_Pipeline[[#This Row],[Deal_Stage]]="Lost",_xlfn.XLOOKUP(Sales_Pipeline[[#This Row],[Product]],Products!$A$2:$A$8,Products!$C$2:$C$8)),"")</f>
        <v>550</v>
      </c>
      <c r="O3673" s="2">
        <v>524</v>
      </c>
    </row>
    <row r="3674" spans="1:15" x14ac:dyDescent="0.3">
      <c r="A3674" t="s">
        <v>3820</v>
      </c>
      <c r="B3674" t="s">
        <v>35</v>
      </c>
      <c r="C3674" t="str">
        <f>_xlfn.XLOOKUP(Sales_Pipeline[[#This Row],[Sales_Agent]],Sales_Teams[Sales_Agent],Sales_Teams[Manager])</f>
        <v>Celia Rouche</v>
      </c>
      <c r="D3674" t="str">
        <f>_xlfn.XLOOKUP(Sales_Pipeline[[#This Row],[Manager]],Sales_Teams[Manager],Sales_Teams[Regional_Office])</f>
        <v>West</v>
      </c>
      <c r="E3674" t="s">
        <v>61</v>
      </c>
      <c r="F3674" t="s">
        <v>70</v>
      </c>
      <c r="G3674" t="str">
        <f>IFERROR(_xlfn.XLOOKUP(Sales_Pipeline[[#This Row],[Account]],Accounts!$A$2:$A$86,Accounts!$F$2:$F$86),"")</f>
        <v>United States</v>
      </c>
      <c r="H3674" t="s">
        <v>57</v>
      </c>
      <c r="I3674" s="3">
        <v>42890</v>
      </c>
      <c r="J3674" s="3">
        <v>42988</v>
      </c>
      <c r="K3674" s="8" t="str">
        <f>IF(Sales_Pipeline[[#This Row],[Close_Date]]="","",TEXT(Sales_Pipeline[[#This Row],[Close_Date]],"ddd"))</f>
        <v>Sun</v>
      </c>
      <c r="L3674" s="8" t="str">
        <f>IF(Sales_Pipeline[[#This Row],[Close_Date]]="","",TEXT(Sales_Pipeline[[#This Row],[Close_Date]],"mmm"))</f>
        <v>Sep</v>
      </c>
      <c r="M3674" s="8" t="str">
        <f>IF(Sales_Pipeline[[#This Row],[Close_Date]]="","","Q"&amp;ROUNDUP(MONTH(Sales_Pipeline[[#This Row],[Close_Date]])/3,0))</f>
        <v>Q3</v>
      </c>
      <c r="N3674" s="2" cm="1">
        <f t="array" ref="N3674">IFERROR(_xlfn.IFS(Sales_Pipeline[[#This Row],[Deal_Stage]]="Won",_xlfn.XLOOKUP(Sales_Pipeline[[#This Row],[Product]],Products!$A$2:$A$8,Products!$C$2:$C$8),Sales_Pipeline[[#This Row],[Deal_Stage]]="Lost",_xlfn.XLOOKUP(Sales_Pipeline[[#This Row],[Product]],Products!$A$2:$A$8,Products!$C$2:$C$8)),"")</f>
        <v>55</v>
      </c>
      <c r="O3674" s="2">
        <v>57</v>
      </c>
    </row>
    <row r="3675" spans="1:15" x14ac:dyDescent="0.3">
      <c r="A3675" t="s">
        <v>3821</v>
      </c>
      <c r="B3675" t="s">
        <v>21</v>
      </c>
      <c r="C3675" t="str">
        <f>_xlfn.XLOOKUP(Sales_Pipeline[[#This Row],[Sales_Agent]],Sales_Teams[Sales_Agent],Sales_Teams[Manager])</f>
        <v>Cara Losch</v>
      </c>
      <c r="D3675" t="str">
        <f>_xlfn.XLOOKUP(Sales_Pipeline[[#This Row],[Manager]],Sales_Teams[Manager],Sales_Teams[Regional_Office])</f>
        <v>East</v>
      </c>
      <c r="E3675" t="s">
        <v>76</v>
      </c>
      <c r="F3675" t="s">
        <v>209</v>
      </c>
      <c r="G3675" t="str">
        <f>IFERROR(_xlfn.XLOOKUP(Sales_Pipeline[[#This Row],[Account]],Accounts!$A$2:$A$86,Accounts!$F$2:$F$86),"")</f>
        <v>United States</v>
      </c>
      <c r="H3675" t="s">
        <v>82</v>
      </c>
      <c r="I3675" s="3">
        <v>42890</v>
      </c>
      <c r="J3675" s="3">
        <v>42906</v>
      </c>
      <c r="K3675" s="8" t="str">
        <f>IF(Sales_Pipeline[[#This Row],[Close_Date]]="","",TEXT(Sales_Pipeline[[#This Row],[Close_Date]],"ddd"))</f>
        <v>Tue</v>
      </c>
      <c r="L3675" s="8" t="str">
        <f>IF(Sales_Pipeline[[#This Row],[Close_Date]]="","",TEXT(Sales_Pipeline[[#This Row],[Close_Date]],"mmm"))</f>
        <v>Jun</v>
      </c>
      <c r="M3675" s="8" t="str">
        <f>IF(Sales_Pipeline[[#This Row],[Close_Date]]="","","Q"&amp;ROUNDUP(MONTH(Sales_Pipeline[[#This Row],[Close_Date]])/3,0))</f>
        <v>Q2</v>
      </c>
      <c r="N3675" s="2" cm="1">
        <f t="array" ref="N3675">IFERROR(_xlfn.IFS(Sales_Pipeline[[#This Row],[Deal_Stage]]="Won",_xlfn.XLOOKUP(Sales_Pipeline[[#This Row],[Product]],Products!$A$2:$A$8,Products!$C$2:$C$8),Sales_Pipeline[[#This Row],[Deal_Stage]]="Lost",_xlfn.XLOOKUP(Sales_Pipeline[[#This Row],[Product]],Products!$A$2:$A$8,Products!$C$2:$C$8)),"")</f>
        <v>3393</v>
      </c>
      <c r="O3675" s="2">
        <v>0</v>
      </c>
    </row>
    <row r="3676" spans="1:15" x14ac:dyDescent="0.3">
      <c r="A3676" t="s">
        <v>3822</v>
      </c>
      <c r="B3676" t="s">
        <v>7</v>
      </c>
      <c r="C3676" t="str">
        <f>_xlfn.XLOOKUP(Sales_Pipeline[[#This Row],[Sales_Agent]],Sales_Teams[Sales_Agent],Sales_Teams[Manager])</f>
        <v>Dustin Brinkmann</v>
      </c>
      <c r="D3676" t="str">
        <f>_xlfn.XLOOKUP(Sales_Pipeline[[#This Row],[Manager]],Sales_Teams[Manager],Sales_Teams[Regional_Office])</f>
        <v>Central</v>
      </c>
      <c r="E3676" t="s">
        <v>84</v>
      </c>
      <c r="F3676" t="s">
        <v>105</v>
      </c>
      <c r="G3676" t="str">
        <f>IFERROR(_xlfn.XLOOKUP(Sales_Pipeline[[#This Row],[Account]],Accounts!$A$2:$A$86,Accounts!$F$2:$F$86),"")</f>
        <v>United States</v>
      </c>
      <c r="H3676" t="s">
        <v>57</v>
      </c>
      <c r="I3676" s="3">
        <v>42890</v>
      </c>
      <c r="J3676" s="3">
        <v>42899</v>
      </c>
      <c r="K3676" s="8" t="str">
        <f>IF(Sales_Pipeline[[#This Row],[Close_Date]]="","",TEXT(Sales_Pipeline[[#This Row],[Close_Date]],"ddd"))</f>
        <v>Tue</v>
      </c>
      <c r="L3676" s="8" t="str">
        <f>IF(Sales_Pipeline[[#This Row],[Close_Date]]="","",TEXT(Sales_Pipeline[[#This Row],[Close_Date]],"mmm"))</f>
        <v>Jun</v>
      </c>
      <c r="M3676" s="8" t="str">
        <f>IF(Sales_Pipeline[[#This Row],[Close_Date]]="","","Q"&amp;ROUNDUP(MONTH(Sales_Pipeline[[#This Row],[Close_Date]])/3,0))</f>
        <v>Q2</v>
      </c>
      <c r="N3676" s="2" cm="1">
        <f t="array" ref="N3676">IFERROR(_xlfn.IFS(Sales_Pipeline[[#This Row],[Deal_Stage]]="Won",_xlfn.XLOOKUP(Sales_Pipeline[[#This Row],[Product]],Products!$A$2:$A$8,Products!$C$2:$C$8),Sales_Pipeline[[#This Row],[Deal_Stage]]="Lost",_xlfn.XLOOKUP(Sales_Pipeline[[#This Row],[Product]],Products!$A$2:$A$8,Products!$C$2:$C$8)),"")</f>
        <v>5482</v>
      </c>
      <c r="O3676" s="2">
        <v>5056</v>
      </c>
    </row>
    <row r="3677" spans="1:15" x14ac:dyDescent="0.3">
      <c r="A3677" t="s">
        <v>3823</v>
      </c>
      <c r="B3677" t="s">
        <v>32</v>
      </c>
      <c r="C3677" t="str">
        <f>_xlfn.XLOOKUP(Sales_Pipeline[[#This Row],[Sales_Agent]],Sales_Teams[Sales_Agent],Sales_Teams[Manager])</f>
        <v>Celia Rouche</v>
      </c>
      <c r="D3677" t="str">
        <f>_xlfn.XLOOKUP(Sales_Pipeline[[#This Row],[Manager]],Sales_Teams[Manager],Sales_Teams[Regional_Office])</f>
        <v>West</v>
      </c>
      <c r="E3677" t="s">
        <v>63</v>
      </c>
      <c r="F3677" t="s">
        <v>216</v>
      </c>
      <c r="G3677" t="str">
        <f>IFERROR(_xlfn.XLOOKUP(Sales_Pipeline[[#This Row],[Account]],Accounts!$A$2:$A$86,Accounts!$F$2:$F$86),"")</f>
        <v>United States</v>
      </c>
      <c r="H3677" t="s">
        <v>57</v>
      </c>
      <c r="I3677" s="3">
        <v>42890</v>
      </c>
      <c r="J3677" s="3">
        <v>42894</v>
      </c>
      <c r="K3677" s="8" t="str">
        <f>IF(Sales_Pipeline[[#This Row],[Close_Date]]="","",TEXT(Sales_Pipeline[[#This Row],[Close_Date]],"ddd"))</f>
        <v>Thu</v>
      </c>
      <c r="L3677" s="8" t="str">
        <f>IF(Sales_Pipeline[[#This Row],[Close_Date]]="","",TEXT(Sales_Pipeline[[#This Row],[Close_Date]],"mmm"))</f>
        <v>Jun</v>
      </c>
      <c r="M3677" s="8" t="str">
        <f>IF(Sales_Pipeline[[#This Row],[Close_Date]]="","","Q"&amp;ROUNDUP(MONTH(Sales_Pipeline[[#This Row],[Close_Date]])/3,0))</f>
        <v>Q2</v>
      </c>
      <c r="N3677" s="2" cm="1">
        <f t="array" ref="N3677">IFERROR(_xlfn.IFS(Sales_Pipeline[[#This Row],[Deal_Stage]]="Won",_xlfn.XLOOKUP(Sales_Pipeline[[#This Row],[Product]],Products!$A$2:$A$8,Products!$C$2:$C$8),Sales_Pipeline[[#This Row],[Deal_Stage]]="Lost",_xlfn.XLOOKUP(Sales_Pipeline[[#This Row],[Product]],Products!$A$2:$A$8,Products!$C$2:$C$8)),"")</f>
        <v>550</v>
      </c>
      <c r="O3677" s="2">
        <v>600</v>
      </c>
    </row>
    <row r="3678" spans="1:15" x14ac:dyDescent="0.3">
      <c r="A3678" t="s">
        <v>3824</v>
      </c>
      <c r="B3678" t="s">
        <v>27</v>
      </c>
      <c r="C3678" t="str">
        <f>_xlfn.XLOOKUP(Sales_Pipeline[[#This Row],[Sales_Agent]],Sales_Teams[Sales_Agent],Sales_Teams[Manager])</f>
        <v>Rocco Neubert</v>
      </c>
      <c r="D3678" t="str">
        <f>_xlfn.XLOOKUP(Sales_Pipeline[[#This Row],[Manager]],Sales_Teams[Manager],Sales_Teams[Regional_Office])</f>
        <v>East</v>
      </c>
      <c r="E3678" t="s">
        <v>63</v>
      </c>
      <c r="F3678" t="s">
        <v>425</v>
      </c>
      <c r="G3678" t="str">
        <f>IFERROR(_xlfn.XLOOKUP(Sales_Pipeline[[#This Row],[Account]],Accounts!$A$2:$A$86,Accounts!$F$2:$F$86),"")</f>
        <v>United States</v>
      </c>
      <c r="H3678" t="s">
        <v>57</v>
      </c>
      <c r="I3678" s="3">
        <v>42891</v>
      </c>
      <c r="J3678" s="3">
        <v>43004</v>
      </c>
      <c r="K3678" s="8" t="str">
        <f>IF(Sales_Pipeline[[#This Row],[Close_Date]]="","",TEXT(Sales_Pipeline[[#This Row],[Close_Date]],"ddd"))</f>
        <v>Tue</v>
      </c>
      <c r="L3678" s="8" t="str">
        <f>IF(Sales_Pipeline[[#This Row],[Close_Date]]="","",TEXT(Sales_Pipeline[[#This Row],[Close_Date]],"mmm"))</f>
        <v>Sep</v>
      </c>
      <c r="M3678" s="8" t="str">
        <f>IF(Sales_Pipeline[[#This Row],[Close_Date]]="","","Q"&amp;ROUNDUP(MONTH(Sales_Pipeline[[#This Row],[Close_Date]])/3,0))</f>
        <v>Q3</v>
      </c>
      <c r="N3678" s="2" cm="1">
        <f t="array" ref="N3678">IFERROR(_xlfn.IFS(Sales_Pipeline[[#This Row],[Deal_Stage]]="Won",_xlfn.XLOOKUP(Sales_Pipeline[[#This Row],[Product]],Products!$A$2:$A$8,Products!$C$2:$C$8),Sales_Pipeline[[#This Row],[Deal_Stage]]="Lost",_xlfn.XLOOKUP(Sales_Pipeline[[#This Row],[Product]],Products!$A$2:$A$8,Products!$C$2:$C$8)),"")</f>
        <v>550</v>
      </c>
      <c r="O3678" s="2">
        <v>633</v>
      </c>
    </row>
    <row r="3679" spans="1:15" x14ac:dyDescent="0.3">
      <c r="A3679" t="s">
        <v>3825</v>
      </c>
      <c r="B3679" t="s">
        <v>27</v>
      </c>
      <c r="C3679" t="str">
        <f>_xlfn.XLOOKUP(Sales_Pipeline[[#This Row],[Sales_Agent]],Sales_Teams[Sales_Agent],Sales_Teams[Manager])</f>
        <v>Rocco Neubert</v>
      </c>
      <c r="D3679" t="str">
        <f>_xlfn.XLOOKUP(Sales_Pipeline[[#This Row],[Manager]],Sales_Teams[Manager],Sales_Teams[Regional_Office])</f>
        <v>East</v>
      </c>
      <c r="E3679" t="s">
        <v>8953</v>
      </c>
      <c r="F3679" t="s">
        <v>103</v>
      </c>
      <c r="G3679" t="str">
        <f>IFERROR(_xlfn.XLOOKUP(Sales_Pipeline[[#This Row],[Account]],Accounts!$A$2:$A$86,Accounts!$F$2:$F$86),"")</f>
        <v>United States</v>
      </c>
      <c r="H3679" t="s">
        <v>57</v>
      </c>
      <c r="I3679" s="3">
        <v>42891</v>
      </c>
      <c r="J3679" s="3">
        <v>42974</v>
      </c>
      <c r="K3679" s="8" t="str">
        <f>IF(Sales_Pipeline[[#This Row],[Close_Date]]="","",TEXT(Sales_Pipeline[[#This Row],[Close_Date]],"ddd"))</f>
        <v>Sun</v>
      </c>
      <c r="L3679" s="8" t="str">
        <f>IF(Sales_Pipeline[[#This Row],[Close_Date]]="","",TEXT(Sales_Pipeline[[#This Row],[Close_Date]],"mmm"))</f>
        <v>Aug</v>
      </c>
      <c r="M3679" s="8" t="str">
        <f>IF(Sales_Pipeline[[#This Row],[Close_Date]]="","","Q"&amp;ROUNDUP(MONTH(Sales_Pipeline[[#This Row],[Close_Date]])/3,0))</f>
        <v>Q3</v>
      </c>
      <c r="N3679" s="2" cm="1">
        <f t="array" ref="N3679">IFERROR(_xlfn.IFS(Sales_Pipeline[[#This Row],[Deal_Stage]]="Won",_xlfn.XLOOKUP(Sales_Pipeline[[#This Row],[Product]],Products!$A$2:$A$8,Products!$C$2:$C$8),Sales_Pipeline[[#This Row],[Deal_Stage]]="Lost",_xlfn.XLOOKUP(Sales_Pipeline[[#This Row],[Product]],Products!$A$2:$A$8,Products!$C$2:$C$8)),"")</f>
        <v>4821</v>
      </c>
      <c r="O3679" s="2">
        <v>4994</v>
      </c>
    </row>
    <row r="3680" spans="1:15" x14ac:dyDescent="0.3">
      <c r="A3680" t="s">
        <v>3826</v>
      </c>
      <c r="B3680" t="s">
        <v>20</v>
      </c>
      <c r="C3680" t="str">
        <f>_xlfn.XLOOKUP(Sales_Pipeline[[#This Row],[Sales_Agent]],Sales_Teams[Sales_Agent],Sales_Teams[Manager])</f>
        <v>Cara Losch</v>
      </c>
      <c r="D3680" t="str">
        <f>_xlfn.XLOOKUP(Sales_Pipeline[[#This Row],[Manager]],Sales_Teams[Manager],Sales_Teams[Regional_Office])</f>
        <v>East</v>
      </c>
      <c r="E3680" t="s">
        <v>55</v>
      </c>
      <c r="F3680" t="s">
        <v>173</v>
      </c>
      <c r="G3680" t="str">
        <f>IFERROR(_xlfn.XLOOKUP(Sales_Pipeline[[#This Row],[Account]],Accounts!$A$2:$A$86,Accounts!$F$2:$F$86),"")</f>
        <v>United States</v>
      </c>
      <c r="H3680" t="s">
        <v>57</v>
      </c>
      <c r="I3680" s="3">
        <v>42891</v>
      </c>
      <c r="J3680" s="3">
        <v>42896</v>
      </c>
      <c r="K3680" s="8" t="str">
        <f>IF(Sales_Pipeline[[#This Row],[Close_Date]]="","",TEXT(Sales_Pipeline[[#This Row],[Close_Date]],"ddd"))</f>
        <v>Sat</v>
      </c>
      <c r="L3680" s="8" t="str">
        <f>IF(Sales_Pipeline[[#This Row],[Close_Date]]="","",TEXT(Sales_Pipeline[[#This Row],[Close_Date]],"mmm"))</f>
        <v>Jun</v>
      </c>
      <c r="M3680" s="8" t="str">
        <f>IF(Sales_Pipeline[[#This Row],[Close_Date]]="","","Q"&amp;ROUNDUP(MONTH(Sales_Pipeline[[#This Row],[Close_Date]])/3,0))</f>
        <v>Q2</v>
      </c>
      <c r="N3680" s="2" cm="1">
        <f t="array" ref="N3680">IFERROR(_xlfn.IFS(Sales_Pipeline[[#This Row],[Deal_Stage]]="Won",_xlfn.XLOOKUP(Sales_Pipeline[[#This Row],[Product]],Products!$A$2:$A$8,Products!$C$2:$C$8),Sales_Pipeline[[#This Row],[Deal_Stage]]="Lost",_xlfn.XLOOKUP(Sales_Pipeline[[#This Row],[Product]],Products!$A$2:$A$8,Products!$C$2:$C$8)),"")</f>
        <v>1096</v>
      </c>
      <c r="O3680" s="2">
        <v>899</v>
      </c>
    </row>
    <row r="3681" spans="1:15" x14ac:dyDescent="0.3">
      <c r="A3681" t="s">
        <v>3827</v>
      </c>
      <c r="B3681" t="s">
        <v>15</v>
      </c>
      <c r="C3681" t="str">
        <f>_xlfn.XLOOKUP(Sales_Pipeline[[#This Row],[Sales_Agent]],Sales_Teams[Sales_Agent],Sales_Teams[Manager])</f>
        <v>Melvin Marxen</v>
      </c>
      <c r="D3681" t="str">
        <f>_xlfn.XLOOKUP(Sales_Pipeline[[#This Row],[Manager]],Sales_Teams[Manager],Sales_Teams[Regional_Office])</f>
        <v>Central</v>
      </c>
      <c r="E3681" t="s">
        <v>8953</v>
      </c>
      <c r="F3681" t="s">
        <v>247</v>
      </c>
      <c r="G3681" t="str">
        <f>IFERROR(_xlfn.XLOOKUP(Sales_Pipeline[[#This Row],[Account]],Accounts!$A$2:$A$86,Accounts!$F$2:$F$86),"")</f>
        <v>United States</v>
      </c>
      <c r="H3681" t="s">
        <v>82</v>
      </c>
      <c r="I3681" s="3">
        <v>42891</v>
      </c>
      <c r="J3681" s="3">
        <v>42953</v>
      </c>
      <c r="K3681" s="8" t="str">
        <f>IF(Sales_Pipeline[[#This Row],[Close_Date]]="","",TEXT(Sales_Pipeline[[#This Row],[Close_Date]],"ddd"))</f>
        <v>Sun</v>
      </c>
      <c r="L3681" s="8" t="str">
        <f>IF(Sales_Pipeline[[#This Row],[Close_Date]]="","",TEXT(Sales_Pipeline[[#This Row],[Close_Date]],"mmm"))</f>
        <v>Aug</v>
      </c>
      <c r="M3681" s="8" t="str">
        <f>IF(Sales_Pipeline[[#This Row],[Close_Date]]="","","Q"&amp;ROUNDUP(MONTH(Sales_Pipeline[[#This Row],[Close_Date]])/3,0))</f>
        <v>Q3</v>
      </c>
      <c r="N3681" s="2" cm="1">
        <f t="array" ref="N3681">IFERROR(_xlfn.IFS(Sales_Pipeline[[#This Row],[Deal_Stage]]="Won",_xlfn.XLOOKUP(Sales_Pipeline[[#This Row],[Product]],Products!$A$2:$A$8,Products!$C$2:$C$8),Sales_Pipeline[[#This Row],[Deal_Stage]]="Lost",_xlfn.XLOOKUP(Sales_Pipeline[[#This Row],[Product]],Products!$A$2:$A$8,Products!$C$2:$C$8)),"")</f>
        <v>4821</v>
      </c>
      <c r="O3681" s="2">
        <v>0</v>
      </c>
    </row>
    <row r="3682" spans="1:15" x14ac:dyDescent="0.3">
      <c r="A3682" t="s">
        <v>3828</v>
      </c>
      <c r="B3682" t="s">
        <v>15</v>
      </c>
      <c r="C3682" t="str">
        <f>_xlfn.XLOOKUP(Sales_Pipeline[[#This Row],[Sales_Agent]],Sales_Teams[Sales_Agent],Sales_Teams[Manager])</f>
        <v>Melvin Marxen</v>
      </c>
      <c r="D3682" t="str">
        <f>_xlfn.XLOOKUP(Sales_Pipeline[[#This Row],[Manager]],Sales_Teams[Manager],Sales_Teams[Regional_Office])</f>
        <v>Central</v>
      </c>
      <c r="E3682" t="s">
        <v>84</v>
      </c>
      <c r="F3682" t="s">
        <v>118</v>
      </c>
      <c r="G3682" t="str">
        <f>IFERROR(_xlfn.XLOOKUP(Sales_Pipeline[[#This Row],[Account]],Accounts!$A$2:$A$86,Accounts!$F$2:$F$86),"")</f>
        <v>United States</v>
      </c>
      <c r="H3682" t="s">
        <v>57</v>
      </c>
      <c r="I3682" s="3">
        <v>42891</v>
      </c>
      <c r="J3682" s="3">
        <v>42972</v>
      </c>
      <c r="K3682" s="8" t="str">
        <f>IF(Sales_Pipeline[[#This Row],[Close_Date]]="","",TEXT(Sales_Pipeline[[#This Row],[Close_Date]],"ddd"))</f>
        <v>Fri</v>
      </c>
      <c r="L3682" s="8" t="str">
        <f>IF(Sales_Pipeline[[#This Row],[Close_Date]]="","",TEXT(Sales_Pipeline[[#This Row],[Close_Date]],"mmm"))</f>
        <v>Aug</v>
      </c>
      <c r="M3682" s="8" t="str">
        <f>IF(Sales_Pipeline[[#This Row],[Close_Date]]="","","Q"&amp;ROUNDUP(MONTH(Sales_Pipeline[[#This Row],[Close_Date]])/3,0))</f>
        <v>Q3</v>
      </c>
      <c r="N3682" s="2" cm="1">
        <f t="array" ref="N3682">IFERROR(_xlfn.IFS(Sales_Pipeline[[#This Row],[Deal_Stage]]="Won",_xlfn.XLOOKUP(Sales_Pipeline[[#This Row],[Product]],Products!$A$2:$A$8,Products!$C$2:$C$8),Sales_Pipeline[[#This Row],[Deal_Stage]]="Lost",_xlfn.XLOOKUP(Sales_Pipeline[[#This Row],[Product]],Products!$A$2:$A$8,Products!$C$2:$C$8)),"")</f>
        <v>5482</v>
      </c>
      <c r="O3682" s="2">
        <v>5421</v>
      </c>
    </row>
    <row r="3683" spans="1:15" x14ac:dyDescent="0.3">
      <c r="A3683" t="s">
        <v>3829</v>
      </c>
      <c r="B3683" t="s">
        <v>15</v>
      </c>
      <c r="C3683" t="str">
        <f>_xlfn.XLOOKUP(Sales_Pipeline[[#This Row],[Sales_Agent]],Sales_Teams[Sales_Agent],Sales_Teams[Manager])</f>
        <v>Melvin Marxen</v>
      </c>
      <c r="D3683" t="str">
        <f>_xlfn.XLOOKUP(Sales_Pipeline[[#This Row],[Manager]],Sales_Teams[Manager],Sales_Teams[Regional_Office])</f>
        <v>Central</v>
      </c>
      <c r="E3683" t="s">
        <v>8953</v>
      </c>
      <c r="F3683" t="s">
        <v>81</v>
      </c>
      <c r="G3683" t="str">
        <f>IFERROR(_xlfn.XLOOKUP(Sales_Pipeline[[#This Row],[Account]],Accounts!$A$2:$A$86,Accounts!$F$2:$F$86),"")</f>
        <v>Italy</v>
      </c>
      <c r="H3683" t="s">
        <v>57</v>
      </c>
      <c r="I3683" s="3">
        <v>42891</v>
      </c>
      <c r="J3683" s="3">
        <v>42970</v>
      </c>
      <c r="K3683" s="8" t="str">
        <f>IF(Sales_Pipeline[[#This Row],[Close_Date]]="","",TEXT(Sales_Pipeline[[#This Row],[Close_Date]],"ddd"))</f>
        <v>Wed</v>
      </c>
      <c r="L3683" s="8" t="str">
        <f>IF(Sales_Pipeline[[#This Row],[Close_Date]]="","",TEXT(Sales_Pipeline[[#This Row],[Close_Date]],"mmm"))</f>
        <v>Aug</v>
      </c>
      <c r="M3683" s="8" t="str">
        <f>IF(Sales_Pipeline[[#This Row],[Close_Date]]="","","Q"&amp;ROUNDUP(MONTH(Sales_Pipeline[[#This Row],[Close_Date]])/3,0))</f>
        <v>Q3</v>
      </c>
      <c r="N3683" s="2" cm="1">
        <f t="array" ref="N3683">IFERROR(_xlfn.IFS(Sales_Pipeline[[#This Row],[Deal_Stage]]="Won",_xlfn.XLOOKUP(Sales_Pipeline[[#This Row],[Product]],Products!$A$2:$A$8,Products!$C$2:$C$8),Sales_Pipeline[[#This Row],[Deal_Stage]]="Lost",_xlfn.XLOOKUP(Sales_Pipeline[[#This Row],[Product]],Products!$A$2:$A$8,Products!$C$2:$C$8)),"")</f>
        <v>4821</v>
      </c>
      <c r="O3683" s="2">
        <v>5223</v>
      </c>
    </row>
    <row r="3684" spans="1:15" x14ac:dyDescent="0.3">
      <c r="A3684" t="s">
        <v>3830</v>
      </c>
      <c r="B3684" t="s">
        <v>15</v>
      </c>
      <c r="C3684" t="str">
        <f>_xlfn.XLOOKUP(Sales_Pipeline[[#This Row],[Sales_Agent]],Sales_Teams[Sales_Agent],Sales_Teams[Manager])</f>
        <v>Melvin Marxen</v>
      </c>
      <c r="D3684" t="str">
        <f>_xlfn.XLOOKUP(Sales_Pipeline[[#This Row],[Manager]],Sales_Teams[Manager],Sales_Teams[Regional_Office])</f>
        <v>Central</v>
      </c>
      <c r="E3684" t="s">
        <v>8953</v>
      </c>
      <c r="F3684" t="s">
        <v>147</v>
      </c>
      <c r="G3684" t="str">
        <f>IFERROR(_xlfn.XLOOKUP(Sales_Pipeline[[#This Row],[Account]],Accounts!$A$2:$A$86,Accounts!$F$2:$F$86),"")</f>
        <v>United States</v>
      </c>
      <c r="H3684" t="s">
        <v>57</v>
      </c>
      <c r="I3684" s="3">
        <v>42891</v>
      </c>
      <c r="J3684" s="3">
        <v>42904</v>
      </c>
      <c r="K3684" s="8" t="str">
        <f>IF(Sales_Pipeline[[#This Row],[Close_Date]]="","",TEXT(Sales_Pipeline[[#This Row],[Close_Date]],"ddd"))</f>
        <v>Sun</v>
      </c>
      <c r="L3684" s="8" t="str">
        <f>IF(Sales_Pipeline[[#This Row],[Close_Date]]="","",TEXT(Sales_Pipeline[[#This Row],[Close_Date]],"mmm"))</f>
        <v>Jun</v>
      </c>
      <c r="M3684" s="8" t="str">
        <f>IF(Sales_Pipeline[[#This Row],[Close_Date]]="","","Q"&amp;ROUNDUP(MONTH(Sales_Pipeline[[#This Row],[Close_Date]])/3,0))</f>
        <v>Q2</v>
      </c>
      <c r="N3684" s="2" cm="1">
        <f t="array" ref="N3684">IFERROR(_xlfn.IFS(Sales_Pipeline[[#This Row],[Deal_Stage]]="Won",_xlfn.XLOOKUP(Sales_Pipeline[[#This Row],[Product]],Products!$A$2:$A$8,Products!$C$2:$C$8),Sales_Pipeline[[#This Row],[Deal_Stage]]="Lost",_xlfn.XLOOKUP(Sales_Pipeline[[#This Row],[Product]],Products!$A$2:$A$8,Products!$C$2:$C$8)),"")</f>
        <v>4821</v>
      </c>
      <c r="O3684" s="2">
        <v>4794</v>
      </c>
    </row>
    <row r="3685" spans="1:15" x14ac:dyDescent="0.3">
      <c r="A3685" t="s">
        <v>3831</v>
      </c>
      <c r="B3685" t="s">
        <v>15</v>
      </c>
      <c r="C3685" t="str">
        <f>_xlfn.XLOOKUP(Sales_Pipeline[[#This Row],[Sales_Agent]],Sales_Teams[Sales_Agent],Sales_Teams[Manager])</f>
        <v>Melvin Marxen</v>
      </c>
      <c r="D3685" t="str">
        <f>_xlfn.XLOOKUP(Sales_Pipeline[[#This Row],[Manager]],Sales_Teams[Manager],Sales_Teams[Regional_Office])</f>
        <v>Central</v>
      </c>
      <c r="E3685" t="s">
        <v>8953</v>
      </c>
      <c r="F3685" t="s">
        <v>187</v>
      </c>
      <c r="G3685" t="str">
        <f>IFERROR(_xlfn.XLOOKUP(Sales_Pipeline[[#This Row],[Account]],Accounts!$A$2:$A$86,Accounts!$F$2:$F$86),"")</f>
        <v>United States</v>
      </c>
      <c r="H3685" t="s">
        <v>57</v>
      </c>
      <c r="I3685" s="3">
        <v>42891</v>
      </c>
      <c r="J3685" s="3">
        <v>42984</v>
      </c>
      <c r="K3685" s="8" t="str">
        <f>IF(Sales_Pipeline[[#This Row],[Close_Date]]="","",TEXT(Sales_Pipeline[[#This Row],[Close_Date]],"ddd"))</f>
        <v>Wed</v>
      </c>
      <c r="L3685" s="8" t="str">
        <f>IF(Sales_Pipeline[[#This Row],[Close_Date]]="","",TEXT(Sales_Pipeline[[#This Row],[Close_Date]],"mmm"))</f>
        <v>Sep</v>
      </c>
      <c r="M3685" s="8" t="str">
        <f>IF(Sales_Pipeline[[#This Row],[Close_Date]]="","","Q"&amp;ROUNDUP(MONTH(Sales_Pipeline[[#This Row],[Close_Date]])/3,0))</f>
        <v>Q3</v>
      </c>
      <c r="N3685" s="2" cm="1">
        <f t="array" ref="N3685">IFERROR(_xlfn.IFS(Sales_Pipeline[[#This Row],[Deal_Stage]]="Won",_xlfn.XLOOKUP(Sales_Pipeline[[#This Row],[Product]],Products!$A$2:$A$8,Products!$C$2:$C$8),Sales_Pipeline[[#This Row],[Deal_Stage]]="Lost",_xlfn.XLOOKUP(Sales_Pipeline[[#This Row],[Product]],Products!$A$2:$A$8,Products!$C$2:$C$8)),"")</f>
        <v>4821</v>
      </c>
      <c r="O3685" s="2">
        <v>4903</v>
      </c>
    </row>
    <row r="3686" spans="1:15" x14ac:dyDescent="0.3">
      <c r="A3686" t="s">
        <v>3832</v>
      </c>
      <c r="B3686" t="s">
        <v>15</v>
      </c>
      <c r="C3686" t="str">
        <f>_xlfn.XLOOKUP(Sales_Pipeline[[#This Row],[Sales_Agent]],Sales_Teams[Sales_Agent],Sales_Teams[Manager])</f>
        <v>Melvin Marxen</v>
      </c>
      <c r="D3686" t="str">
        <f>_xlfn.XLOOKUP(Sales_Pipeline[[#This Row],[Manager]],Sales_Teams[Manager],Sales_Teams[Regional_Office])</f>
        <v>Central</v>
      </c>
      <c r="E3686" t="s">
        <v>76</v>
      </c>
      <c r="F3686" t="s">
        <v>214</v>
      </c>
      <c r="G3686" t="str">
        <f>IFERROR(_xlfn.XLOOKUP(Sales_Pipeline[[#This Row],[Account]],Accounts!$A$2:$A$86,Accounts!$F$2:$F$86),"")</f>
        <v>United States</v>
      </c>
      <c r="H3686" t="s">
        <v>57</v>
      </c>
      <c r="I3686" s="3">
        <v>42891</v>
      </c>
      <c r="J3686" s="3">
        <v>42960</v>
      </c>
      <c r="K3686" s="8" t="str">
        <f>IF(Sales_Pipeline[[#This Row],[Close_Date]]="","",TEXT(Sales_Pipeline[[#This Row],[Close_Date]],"ddd"))</f>
        <v>Sun</v>
      </c>
      <c r="L3686" s="8" t="str">
        <f>IF(Sales_Pipeline[[#This Row],[Close_Date]]="","",TEXT(Sales_Pipeline[[#This Row],[Close_Date]],"mmm"))</f>
        <v>Aug</v>
      </c>
      <c r="M3686" s="8" t="str">
        <f>IF(Sales_Pipeline[[#This Row],[Close_Date]]="","","Q"&amp;ROUNDUP(MONTH(Sales_Pipeline[[#This Row],[Close_Date]])/3,0))</f>
        <v>Q3</v>
      </c>
      <c r="N3686" s="2" cm="1">
        <f t="array" ref="N3686">IFERROR(_xlfn.IFS(Sales_Pipeline[[#This Row],[Deal_Stage]]="Won",_xlfn.XLOOKUP(Sales_Pipeline[[#This Row],[Product]],Products!$A$2:$A$8,Products!$C$2:$C$8),Sales_Pipeline[[#This Row],[Deal_Stage]]="Lost",_xlfn.XLOOKUP(Sales_Pipeline[[#This Row],[Product]],Products!$A$2:$A$8,Products!$C$2:$C$8)),"")</f>
        <v>3393</v>
      </c>
      <c r="O3686" s="2">
        <v>3625</v>
      </c>
    </row>
    <row r="3687" spans="1:15" x14ac:dyDescent="0.3">
      <c r="A3687" t="s">
        <v>3833</v>
      </c>
      <c r="B3687" t="s">
        <v>13</v>
      </c>
      <c r="C3687" t="str">
        <f>_xlfn.XLOOKUP(Sales_Pipeline[[#This Row],[Sales_Agent]],Sales_Teams[Sales_Agent],Sales_Teams[Manager])</f>
        <v>Melvin Marxen</v>
      </c>
      <c r="D3687" t="str">
        <f>_xlfn.XLOOKUP(Sales_Pipeline[[#This Row],[Manager]],Sales_Teams[Manager],Sales_Teams[Regional_Office])</f>
        <v>Central</v>
      </c>
      <c r="E3687" t="s">
        <v>63</v>
      </c>
      <c r="F3687" t="s">
        <v>229</v>
      </c>
      <c r="G3687" t="str">
        <f>IFERROR(_xlfn.XLOOKUP(Sales_Pipeline[[#This Row],[Account]],Accounts!$A$2:$A$86,Accounts!$F$2:$F$86),"")</f>
        <v>Norway</v>
      </c>
      <c r="H3687" t="s">
        <v>82</v>
      </c>
      <c r="I3687" s="3">
        <v>42891</v>
      </c>
      <c r="J3687" s="3">
        <v>42975</v>
      </c>
      <c r="K3687" s="8" t="str">
        <f>IF(Sales_Pipeline[[#This Row],[Close_Date]]="","",TEXT(Sales_Pipeline[[#This Row],[Close_Date]],"ddd"))</f>
        <v>Mon</v>
      </c>
      <c r="L3687" s="8" t="str">
        <f>IF(Sales_Pipeline[[#This Row],[Close_Date]]="","",TEXT(Sales_Pipeline[[#This Row],[Close_Date]],"mmm"))</f>
        <v>Aug</v>
      </c>
      <c r="M3687" s="8" t="str">
        <f>IF(Sales_Pipeline[[#This Row],[Close_Date]]="","","Q"&amp;ROUNDUP(MONTH(Sales_Pipeline[[#This Row],[Close_Date]])/3,0))</f>
        <v>Q3</v>
      </c>
      <c r="N3687" s="2" cm="1">
        <f t="array" ref="N3687">IFERROR(_xlfn.IFS(Sales_Pipeline[[#This Row],[Deal_Stage]]="Won",_xlfn.XLOOKUP(Sales_Pipeline[[#This Row],[Product]],Products!$A$2:$A$8,Products!$C$2:$C$8),Sales_Pipeline[[#This Row],[Deal_Stage]]="Lost",_xlfn.XLOOKUP(Sales_Pipeline[[#This Row],[Product]],Products!$A$2:$A$8,Products!$C$2:$C$8)),"")</f>
        <v>550</v>
      </c>
      <c r="O3687" s="2">
        <v>0</v>
      </c>
    </row>
    <row r="3688" spans="1:15" x14ac:dyDescent="0.3">
      <c r="A3688" t="s">
        <v>3834</v>
      </c>
      <c r="B3688" t="s">
        <v>10</v>
      </c>
      <c r="C3688" t="str">
        <f>_xlfn.XLOOKUP(Sales_Pipeline[[#This Row],[Sales_Agent]],Sales_Teams[Sales_Agent],Sales_Teams[Manager])</f>
        <v>Melvin Marxen</v>
      </c>
      <c r="D3688" t="str">
        <f>_xlfn.XLOOKUP(Sales_Pipeline[[#This Row],[Manager]],Sales_Teams[Manager],Sales_Teams[Regional_Office])</f>
        <v>Central</v>
      </c>
      <c r="E3688" t="s">
        <v>63</v>
      </c>
      <c r="F3688" t="s">
        <v>147</v>
      </c>
      <c r="G3688" t="str">
        <f>IFERROR(_xlfn.XLOOKUP(Sales_Pipeline[[#This Row],[Account]],Accounts!$A$2:$A$86,Accounts!$F$2:$F$86),"")</f>
        <v>United States</v>
      </c>
      <c r="H3688" t="s">
        <v>57</v>
      </c>
      <c r="I3688" s="3">
        <v>42891</v>
      </c>
      <c r="J3688" s="3">
        <v>42950</v>
      </c>
      <c r="K3688" s="8" t="str">
        <f>IF(Sales_Pipeline[[#This Row],[Close_Date]]="","",TEXT(Sales_Pipeline[[#This Row],[Close_Date]],"ddd"))</f>
        <v>Thu</v>
      </c>
      <c r="L3688" s="8" t="str">
        <f>IF(Sales_Pipeline[[#This Row],[Close_Date]]="","",TEXT(Sales_Pipeline[[#This Row],[Close_Date]],"mmm"))</f>
        <v>Aug</v>
      </c>
      <c r="M3688" s="8" t="str">
        <f>IF(Sales_Pipeline[[#This Row],[Close_Date]]="","","Q"&amp;ROUNDUP(MONTH(Sales_Pipeline[[#This Row],[Close_Date]])/3,0))</f>
        <v>Q3</v>
      </c>
      <c r="N3688" s="2" cm="1">
        <f t="array" ref="N3688">IFERROR(_xlfn.IFS(Sales_Pipeline[[#This Row],[Deal_Stage]]="Won",_xlfn.XLOOKUP(Sales_Pipeline[[#This Row],[Product]],Products!$A$2:$A$8,Products!$C$2:$C$8),Sales_Pipeline[[#This Row],[Deal_Stage]]="Lost",_xlfn.XLOOKUP(Sales_Pipeline[[#This Row],[Product]],Products!$A$2:$A$8,Products!$C$2:$C$8)),"")</f>
        <v>550</v>
      </c>
      <c r="O3688" s="2">
        <v>554</v>
      </c>
    </row>
    <row r="3689" spans="1:15" x14ac:dyDescent="0.3">
      <c r="A3689" t="s">
        <v>3835</v>
      </c>
      <c r="B3689" t="s">
        <v>43</v>
      </c>
      <c r="C3689" t="str">
        <f>_xlfn.XLOOKUP(Sales_Pipeline[[#This Row],[Sales_Agent]],Sales_Teams[Sales_Agent],Sales_Teams[Manager])</f>
        <v>Summer Sewald</v>
      </c>
      <c r="D3689" t="str">
        <f>_xlfn.XLOOKUP(Sales_Pipeline[[#This Row],[Manager]],Sales_Teams[Manager],Sales_Teams[Regional_Office])</f>
        <v>West</v>
      </c>
      <c r="E3689" t="s">
        <v>63</v>
      </c>
      <c r="F3689" t="s">
        <v>288</v>
      </c>
      <c r="G3689" t="str">
        <f>IFERROR(_xlfn.XLOOKUP(Sales_Pipeline[[#This Row],[Account]],Accounts!$A$2:$A$86,Accounts!$F$2:$F$86),"")</f>
        <v>United States</v>
      </c>
      <c r="H3689" t="s">
        <v>82</v>
      </c>
      <c r="I3689" s="3">
        <v>42891</v>
      </c>
      <c r="J3689" s="3">
        <v>42981</v>
      </c>
      <c r="K3689" s="8" t="str">
        <f>IF(Sales_Pipeline[[#This Row],[Close_Date]]="","",TEXT(Sales_Pipeline[[#This Row],[Close_Date]],"ddd"))</f>
        <v>Sun</v>
      </c>
      <c r="L3689" s="8" t="str">
        <f>IF(Sales_Pipeline[[#This Row],[Close_Date]]="","",TEXT(Sales_Pipeline[[#This Row],[Close_Date]],"mmm"))</f>
        <v>Sep</v>
      </c>
      <c r="M3689" s="8" t="str">
        <f>IF(Sales_Pipeline[[#This Row],[Close_Date]]="","","Q"&amp;ROUNDUP(MONTH(Sales_Pipeline[[#This Row],[Close_Date]])/3,0))</f>
        <v>Q3</v>
      </c>
      <c r="N3689" s="2" cm="1">
        <f t="array" ref="N3689">IFERROR(_xlfn.IFS(Sales_Pipeline[[#This Row],[Deal_Stage]]="Won",_xlfn.XLOOKUP(Sales_Pipeline[[#This Row],[Product]],Products!$A$2:$A$8,Products!$C$2:$C$8),Sales_Pipeline[[#This Row],[Deal_Stage]]="Lost",_xlfn.XLOOKUP(Sales_Pipeline[[#This Row],[Product]],Products!$A$2:$A$8,Products!$C$2:$C$8)),"")</f>
        <v>550</v>
      </c>
      <c r="O3689" s="2">
        <v>0</v>
      </c>
    </row>
    <row r="3690" spans="1:15" x14ac:dyDescent="0.3">
      <c r="A3690" t="s">
        <v>3836</v>
      </c>
      <c r="B3690" t="s">
        <v>43</v>
      </c>
      <c r="C3690" t="str">
        <f>_xlfn.XLOOKUP(Sales_Pipeline[[#This Row],[Sales_Agent]],Sales_Teams[Sales_Agent],Sales_Teams[Manager])</f>
        <v>Summer Sewald</v>
      </c>
      <c r="D3690" t="str">
        <f>_xlfn.XLOOKUP(Sales_Pipeline[[#This Row],[Manager]],Sales_Teams[Manager],Sales_Teams[Regional_Office])</f>
        <v>West</v>
      </c>
      <c r="E3690" t="s">
        <v>63</v>
      </c>
      <c r="F3690" t="s">
        <v>85</v>
      </c>
      <c r="G3690" t="str">
        <f>IFERROR(_xlfn.XLOOKUP(Sales_Pipeline[[#This Row],[Account]],Accounts!$A$2:$A$86,Accounts!$F$2:$F$86),"")</f>
        <v>Poland</v>
      </c>
      <c r="H3690" t="s">
        <v>82</v>
      </c>
      <c r="I3690" s="3">
        <v>42891</v>
      </c>
      <c r="J3690" s="3">
        <v>42897</v>
      </c>
      <c r="K3690" s="8" t="str">
        <f>IF(Sales_Pipeline[[#This Row],[Close_Date]]="","",TEXT(Sales_Pipeline[[#This Row],[Close_Date]],"ddd"))</f>
        <v>Sun</v>
      </c>
      <c r="L3690" s="8" t="str">
        <f>IF(Sales_Pipeline[[#This Row],[Close_Date]]="","",TEXT(Sales_Pipeline[[#This Row],[Close_Date]],"mmm"))</f>
        <v>Jun</v>
      </c>
      <c r="M3690" s="8" t="str">
        <f>IF(Sales_Pipeline[[#This Row],[Close_Date]]="","","Q"&amp;ROUNDUP(MONTH(Sales_Pipeline[[#This Row],[Close_Date]])/3,0))</f>
        <v>Q2</v>
      </c>
      <c r="N3690" s="2" cm="1">
        <f t="array" ref="N3690">IFERROR(_xlfn.IFS(Sales_Pipeline[[#This Row],[Deal_Stage]]="Won",_xlfn.XLOOKUP(Sales_Pipeline[[#This Row],[Product]],Products!$A$2:$A$8,Products!$C$2:$C$8),Sales_Pipeline[[#This Row],[Deal_Stage]]="Lost",_xlfn.XLOOKUP(Sales_Pipeline[[#This Row],[Product]],Products!$A$2:$A$8,Products!$C$2:$C$8)),"")</f>
        <v>550</v>
      </c>
      <c r="O3690" s="2">
        <v>0</v>
      </c>
    </row>
    <row r="3691" spans="1:15" x14ac:dyDescent="0.3">
      <c r="A3691" t="s">
        <v>3837</v>
      </c>
      <c r="B3691" t="s">
        <v>42</v>
      </c>
      <c r="C3691" t="str">
        <f>_xlfn.XLOOKUP(Sales_Pipeline[[#This Row],[Sales_Agent]],Sales_Teams[Sales_Agent],Sales_Teams[Manager])</f>
        <v>Summer Sewald</v>
      </c>
      <c r="D3691" t="str">
        <f>_xlfn.XLOOKUP(Sales_Pipeline[[#This Row],[Manager]],Sales_Teams[Manager],Sales_Teams[Regional_Office])</f>
        <v>West</v>
      </c>
      <c r="E3691" t="s">
        <v>63</v>
      </c>
      <c r="G3691" t="str">
        <f>IFERROR(_xlfn.XLOOKUP(Sales_Pipeline[[#This Row],[Account]],Accounts!$A$2:$A$86,Accounts!$F$2:$F$86),"")</f>
        <v/>
      </c>
      <c r="H3691" t="s">
        <v>77</v>
      </c>
      <c r="I3691" s="3">
        <v>42891</v>
      </c>
      <c r="K3691" s="8" t="str">
        <f>IF(Sales_Pipeline[[#This Row],[Close_Date]]="","",TEXT(Sales_Pipeline[[#This Row],[Close_Date]],"ddd"))</f>
        <v/>
      </c>
      <c r="L3691" s="8" t="str">
        <f>IF(Sales_Pipeline[[#This Row],[Close_Date]]="","",TEXT(Sales_Pipeline[[#This Row],[Close_Date]],"mmm"))</f>
        <v/>
      </c>
      <c r="M3691" s="8" t="str">
        <f>IF(Sales_Pipeline[[#This Row],[Close_Date]]="","","Q"&amp;ROUNDUP(MONTH(Sales_Pipeline[[#This Row],[Close_Date]])/3,0))</f>
        <v/>
      </c>
      <c r="N3691" s="2" t="str" cm="1">
        <f t="array" ref="N3691">IFERROR(_xlfn.IFS(Sales_Pipeline[[#This Row],[Deal_Stage]]="Won",_xlfn.XLOOKUP(Sales_Pipeline[[#This Row],[Product]],Products!$A$2:$A$8,Products!$C$2:$C$8),Sales_Pipeline[[#This Row],[Deal_Stage]]="Lost",_xlfn.XLOOKUP(Sales_Pipeline[[#This Row],[Product]],Products!$A$2:$A$8,Products!$C$2:$C$8)),"")</f>
        <v/>
      </c>
      <c r="O3691" s="2">
        <v>0</v>
      </c>
    </row>
    <row r="3692" spans="1:15" x14ac:dyDescent="0.3">
      <c r="A3692" t="s">
        <v>3838</v>
      </c>
      <c r="B3692" t="s">
        <v>42</v>
      </c>
      <c r="C3692" t="str">
        <f>_xlfn.XLOOKUP(Sales_Pipeline[[#This Row],[Sales_Agent]],Sales_Teams[Sales_Agent],Sales_Teams[Manager])</f>
        <v>Summer Sewald</v>
      </c>
      <c r="D3692" t="str">
        <f>_xlfn.XLOOKUP(Sales_Pipeline[[#This Row],[Manager]],Sales_Teams[Manager],Sales_Teams[Regional_Office])</f>
        <v>West</v>
      </c>
      <c r="E3692" t="s">
        <v>8953</v>
      </c>
      <c r="F3692" t="s">
        <v>66</v>
      </c>
      <c r="G3692" t="str">
        <f>IFERROR(_xlfn.XLOOKUP(Sales_Pipeline[[#This Row],[Account]],Accounts!$A$2:$A$86,Accounts!$F$2:$F$86),"")</f>
        <v>United States</v>
      </c>
      <c r="H3692" t="s">
        <v>57</v>
      </c>
      <c r="I3692" s="3">
        <v>42891</v>
      </c>
      <c r="J3692" s="3">
        <v>42983</v>
      </c>
      <c r="K3692" s="8" t="str">
        <f>IF(Sales_Pipeline[[#This Row],[Close_Date]]="","",TEXT(Sales_Pipeline[[#This Row],[Close_Date]],"ddd"))</f>
        <v>Tue</v>
      </c>
      <c r="L3692" s="8" t="str">
        <f>IF(Sales_Pipeline[[#This Row],[Close_Date]]="","",TEXT(Sales_Pipeline[[#This Row],[Close_Date]],"mmm"))</f>
        <v>Sep</v>
      </c>
      <c r="M3692" s="8" t="str">
        <f>IF(Sales_Pipeline[[#This Row],[Close_Date]]="","","Q"&amp;ROUNDUP(MONTH(Sales_Pipeline[[#This Row],[Close_Date]])/3,0))</f>
        <v>Q3</v>
      </c>
      <c r="N3692" s="2" cm="1">
        <f t="array" ref="N3692">IFERROR(_xlfn.IFS(Sales_Pipeline[[#This Row],[Deal_Stage]]="Won",_xlfn.XLOOKUP(Sales_Pipeline[[#This Row],[Product]],Products!$A$2:$A$8,Products!$C$2:$C$8),Sales_Pipeline[[#This Row],[Deal_Stage]]="Lost",_xlfn.XLOOKUP(Sales_Pipeline[[#This Row],[Product]],Products!$A$2:$A$8,Products!$C$2:$C$8)),"")</f>
        <v>4821</v>
      </c>
      <c r="O3692" s="2">
        <v>5039</v>
      </c>
    </row>
    <row r="3693" spans="1:15" x14ac:dyDescent="0.3">
      <c r="A3693" t="s">
        <v>3839</v>
      </c>
      <c r="B3693" t="s">
        <v>37</v>
      </c>
      <c r="C3693" t="str">
        <f>_xlfn.XLOOKUP(Sales_Pipeline[[#This Row],[Sales_Agent]],Sales_Teams[Sales_Agent],Sales_Teams[Manager])</f>
        <v>Celia Rouche</v>
      </c>
      <c r="D3693" t="str">
        <f>_xlfn.XLOOKUP(Sales_Pipeline[[#This Row],[Manager]],Sales_Teams[Manager],Sales_Teams[Regional_Office])</f>
        <v>West</v>
      </c>
      <c r="E3693" t="s">
        <v>55</v>
      </c>
      <c r="F3693" t="s">
        <v>211</v>
      </c>
      <c r="G3693" t="str">
        <f>IFERROR(_xlfn.XLOOKUP(Sales_Pipeline[[#This Row],[Account]],Accounts!$A$2:$A$86,Accounts!$F$2:$F$86),"")</f>
        <v>United States</v>
      </c>
      <c r="H3693" t="s">
        <v>57</v>
      </c>
      <c r="I3693" s="3">
        <v>42891</v>
      </c>
      <c r="J3693" s="3">
        <v>42977</v>
      </c>
      <c r="K3693" s="8" t="str">
        <f>IF(Sales_Pipeline[[#This Row],[Close_Date]]="","",TEXT(Sales_Pipeline[[#This Row],[Close_Date]],"ddd"))</f>
        <v>Wed</v>
      </c>
      <c r="L3693" s="8" t="str">
        <f>IF(Sales_Pipeline[[#This Row],[Close_Date]]="","",TEXT(Sales_Pipeline[[#This Row],[Close_Date]],"mmm"))</f>
        <v>Aug</v>
      </c>
      <c r="M3693" s="8" t="str">
        <f>IF(Sales_Pipeline[[#This Row],[Close_Date]]="","","Q"&amp;ROUNDUP(MONTH(Sales_Pipeline[[#This Row],[Close_Date]])/3,0))</f>
        <v>Q3</v>
      </c>
      <c r="N3693" s="2" cm="1">
        <f t="array" ref="N3693">IFERROR(_xlfn.IFS(Sales_Pipeline[[#This Row],[Deal_Stage]]="Won",_xlfn.XLOOKUP(Sales_Pipeline[[#This Row],[Product]],Products!$A$2:$A$8,Products!$C$2:$C$8),Sales_Pipeline[[#This Row],[Deal_Stage]]="Lost",_xlfn.XLOOKUP(Sales_Pipeline[[#This Row],[Product]],Products!$A$2:$A$8,Products!$C$2:$C$8)),"")</f>
        <v>1096</v>
      </c>
      <c r="O3693" s="2">
        <v>1169</v>
      </c>
    </row>
    <row r="3694" spans="1:15" x14ac:dyDescent="0.3">
      <c r="A3694" t="s">
        <v>3840</v>
      </c>
      <c r="B3694" t="s">
        <v>12</v>
      </c>
      <c r="C3694" t="str">
        <f>_xlfn.XLOOKUP(Sales_Pipeline[[#This Row],[Sales_Agent]],Sales_Teams[Sales_Agent],Sales_Teams[Manager])</f>
        <v>Melvin Marxen</v>
      </c>
      <c r="D3694" t="str">
        <f>_xlfn.XLOOKUP(Sales_Pipeline[[#This Row],[Manager]],Sales_Teams[Manager],Sales_Teams[Regional_Office])</f>
        <v>Central</v>
      </c>
      <c r="E3694" t="s">
        <v>8953</v>
      </c>
      <c r="F3694" t="s">
        <v>187</v>
      </c>
      <c r="G3694" t="str">
        <f>IFERROR(_xlfn.XLOOKUP(Sales_Pipeline[[#This Row],[Account]],Accounts!$A$2:$A$86,Accounts!$F$2:$F$86),"")</f>
        <v>United States</v>
      </c>
      <c r="H3694" t="s">
        <v>57</v>
      </c>
      <c r="I3694" s="3">
        <v>42891</v>
      </c>
      <c r="J3694" s="3">
        <v>42997</v>
      </c>
      <c r="K3694" s="8" t="str">
        <f>IF(Sales_Pipeline[[#This Row],[Close_Date]]="","",TEXT(Sales_Pipeline[[#This Row],[Close_Date]],"ddd"))</f>
        <v>Tue</v>
      </c>
      <c r="L3694" s="8" t="str">
        <f>IF(Sales_Pipeline[[#This Row],[Close_Date]]="","",TEXT(Sales_Pipeline[[#This Row],[Close_Date]],"mmm"))</f>
        <v>Sep</v>
      </c>
      <c r="M3694" s="8" t="str">
        <f>IF(Sales_Pipeline[[#This Row],[Close_Date]]="","","Q"&amp;ROUNDUP(MONTH(Sales_Pipeline[[#This Row],[Close_Date]])/3,0))</f>
        <v>Q3</v>
      </c>
      <c r="N3694" s="2" cm="1">
        <f t="array" ref="N3694">IFERROR(_xlfn.IFS(Sales_Pipeline[[#This Row],[Deal_Stage]]="Won",_xlfn.XLOOKUP(Sales_Pipeline[[#This Row],[Product]],Products!$A$2:$A$8,Products!$C$2:$C$8),Sales_Pipeline[[#This Row],[Deal_Stage]]="Lost",_xlfn.XLOOKUP(Sales_Pipeline[[#This Row],[Product]],Products!$A$2:$A$8,Products!$C$2:$C$8)),"")</f>
        <v>4821</v>
      </c>
      <c r="O3694" s="2">
        <v>5055</v>
      </c>
    </row>
    <row r="3695" spans="1:15" x14ac:dyDescent="0.3">
      <c r="A3695" t="s">
        <v>3841</v>
      </c>
      <c r="B3695" t="s">
        <v>12</v>
      </c>
      <c r="C3695" t="str">
        <f>_xlfn.XLOOKUP(Sales_Pipeline[[#This Row],[Sales_Agent]],Sales_Teams[Sales_Agent],Sales_Teams[Manager])</f>
        <v>Melvin Marxen</v>
      </c>
      <c r="D3695" t="str">
        <f>_xlfn.XLOOKUP(Sales_Pipeline[[#This Row],[Manager]],Sales_Teams[Manager],Sales_Teams[Regional_Office])</f>
        <v>Central</v>
      </c>
      <c r="E3695" t="s">
        <v>61</v>
      </c>
      <c r="F3695" t="s">
        <v>247</v>
      </c>
      <c r="G3695" t="str">
        <f>IFERROR(_xlfn.XLOOKUP(Sales_Pipeline[[#This Row],[Account]],Accounts!$A$2:$A$86,Accounts!$F$2:$F$86),"")</f>
        <v>United States</v>
      </c>
      <c r="H3695" t="s">
        <v>57</v>
      </c>
      <c r="I3695" s="3">
        <v>42891</v>
      </c>
      <c r="J3695" s="3">
        <v>42908</v>
      </c>
      <c r="K3695" s="8" t="str">
        <f>IF(Sales_Pipeline[[#This Row],[Close_Date]]="","",TEXT(Sales_Pipeline[[#This Row],[Close_Date]],"ddd"))</f>
        <v>Thu</v>
      </c>
      <c r="L3695" s="8" t="str">
        <f>IF(Sales_Pipeline[[#This Row],[Close_Date]]="","",TEXT(Sales_Pipeline[[#This Row],[Close_Date]],"mmm"))</f>
        <v>Jun</v>
      </c>
      <c r="M3695" s="8" t="str">
        <f>IF(Sales_Pipeline[[#This Row],[Close_Date]]="","","Q"&amp;ROUNDUP(MONTH(Sales_Pipeline[[#This Row],[Close_Date]])/3,0))</f>
        <v>Q2</v>
      </c>
      <c r="N3695" s="2" cm="1">
        <f t="array" ref="N3695">IFERROR(_xlfn.IFS(Sales_Pipeline[[#This Row],[Deal_Stage]]="Won",_xlfn.XLOOKUP(Sales_Pipeline[[#This Row],[Product]],Products!$A$2:$A$8,Products!$C$2:$C$8),Sales_Pipeline[[#This Row],[Deal_Stage]]="Lost",_xlfn.XLOOKUP(Sales_Pipeline[[#This Row],[Product]],Products!$A$2:$A$8,Products!$C$2:$C$8)),"")</f>
        <v>55</v>
      </c>
      <c r="O3695" s="2">
        <v>60</v>
      </c>
    </row>
    <row r="3696" spans="1:15" x14ac:dyDescent="0.3">
      <c r="A3696" t="s">
        <v>3842</v>
      </c>
      <c r="B3696" t="s">
        <v>45</v>
      </c>
      <c r="C3696" t="str">
        <f>_xlfn.XLOOKUP(Sales_Pipeline[[#This Row],[Sales_Agent]],Sales_Teams[Sales_Agent],Sales_Teams[Manager])</f>
        <v>Summer Sewald</v>
      </c>
      <c r="D3696" t="str">
        <f>_xlfn.XLOOKUP(Sales_Pipeline[[#This Row],[Manager]],Sales_Teams[Manager],Sales_Teams[Regional_Office])</f>
        <v>West</v>
      </c>
      <c r="E3696" t="s">
        <v>55</v>
      </c>
      <c r="F3696" t="s">
        <v>234</v>
      </c>
      <c r="G3696" t="str">
        <f>IFERROR(_xlfn.XLOOKUP(Sales_Pipeline[[#This Row],[Account]],Accounts!$A$2:$A$86,Accounts!$F$2:$F$86),"")</f>
        <v>United States</v>
      </c>
      <c r="H3696" t="s">
        <v>82</v>
      </c>
      <c r="I3696" s="3">
        <v>42891</v>
      </c>
      <c r="J3696" s="3">
        <v>42974</v>
      </c>
      <c r="K3696" s="8" t="str">
        <f>IF(Sales_Pipeline[[#This Row],[Close_Date]]="","",TEXT(Sales_Pipeline[[#This Row],[Close_Date]],"ddd"))</f>
        <v>Sun</v>
      </c>
      <c r="L3696" s="8" t="str">
        <f>IF(Sales_Pipeline[[#This Row],[Close_Date]]="","",TEXT(Sales_Pipeline[[#This Row],[Close_Date]],"mmm"))</f>
        <v>Aug</v>
      </c>
      <c r="M3696" s="8" t="str">
        <f>IF(Sales_Pipeline[[#This Row],[Close_Date]]="","","Q"&amp;ROUNDUP(MONTH(Sales_Pipeline[[#This Row],[Close_Date]])/3,0))</f>
        <v>Q3</v>
      </c>
      <c r="N3696" s="2" cm="1">
        <f t="array" ref="N3696">IFERROR(_xlfn.IFS(Sales_Pipeline[[#This Row],[Deal_Stage]]="Won",_xlfn.XLOOKUP(Sales_Pipeline[[#This Row],[Product]],Products!$A$2:$A$8,Products!$C$2:$C$8),Sales_Pipeline[[#This Row],[Deal_Stage]]="Lost",_xlfn.XLOOKUP(Sales_Pipeline[[#This Row],[Product]],Products!$A$2:$A$8,Products!$C$2:$C$8)),"")</f>
        <v>1096</v>
      </c>
      <c r="O3696" s="2">
        <v>0</v>
      </c>
    </row>
    <row r="3697" spans="1:15" x14ac:dyDescent="0.3">
      <c r="A3697" t="s">
        <v>3843</v>
      </c>
      <c r="B3697" t="s">
        <v>45</v>
      </c>
      <c r="C3697" t="str">
        <f>_xlfn.XLOOKUP(Sales_Pipeline[[#This Row],[Sales_Agent]],Sales_Teams[Sales_Agent],Sales_Teams[Manager])</f>
        <v>Summer Sewald</v>
      </c>
      <c r="D3697" t="str">
        <f>_xlfn.XLOOKUP(Sales_Pipeline[[#This Row],[Manager]],Sales_Teams[Manager],Sales_Teams[Regional_Office])</f>
        <v>West</v>
      </c>
      <c r="E3697" t="s">
        <v>63</v>
      </c>
      <c r="F3697" t="s">
        <v>143</v>
      </c>
      <c r="G3697" t="str">
        <f>IFERROR(_xlfn.XLOOKUP(Sales_Pipeline[[#This Row],[Account]],Accounts!$A$2:$A$86,Accounts!$F$2:$F$86),"")</f>
        <v>United States</v>
      </c>
      <c r="H3697" t="s">
        <v>57</v>
      </c>
      <c r="I3697" s="3">
        <v>42891</v>
      </c>
      <c r="J3697" s="3">
        <v>42986</v>
      </c>
      <c r="K3697" s="8" t="str">
        <f>IF(Sales_Pipeline[[#This Row],[Close_Date]]="","",TEXT(Sales_Pipeline[[#This Row],[Close_Date]],"ddd"))</f>
        <v>Fri</v>
      </c>
      <c r="L3697" s="8" t="str">
        <f>IF(Sales_Pipeline[[#This Row],[Close_Date]]="","",TEXT(Sales_Pipeline[[#This Row],[Close_Date]],"mmm"))</f>
        <v>Sep</v>
      </c>
      <c r="M3697" s="8" t="str">
        <f>IF(Sales_Pipeline[[#This Row],[Close_Date]]="","","Q"&amp;ROUNDUP(MONTH(Sales_Pipeline[[#This Row],[Close_Date]])/3,0))</f>
        <v>Q3</v>
      </c>
      <c r="N3697" s="2" cm="1">
        <f t="array" ref="N3697">IFERROR(_xlfn.IFS(Sales_Pipeline[[#This Row],[Deal_Stage]]="Won",_xlfn.XLOOKUP(Sales_Pipeline[[#This Row],[Product]],Products!$A$2:$A$8,Products!$C$2:$C$8),Sales_Pipeline[[#This Row],[Deal_Stage]]="Lost",_xlfn.XLOOKUP(Sales_Pipeline[[#This Row],[Product]],Products!$A$2:$A$8,Products!$C$2:$C$8)),"")</f>
        <v>550</v>
      </c>
      <c r="O3697" s="2">
        <v>595</v>
      </c>
    </row>
    <row r="3698" spans="1:15" x14ac:dyDescent="0.3">
      <c r="A3698" t="s">
        <v>3844</v>
      </c>
      <c r="B3698" t="s">
        <v>45</v>
      </c>
      <c r="C3698" t="str">
        <f>_xlfn.XLOOKUP(Sales_Pipeline[[#This Row],[Sales_Agent]],Sales_Teams[Sales_Agent],Sales_Teams[Manager])</f>
        <v>Summer Sewald</v>
      </c>
      <c r="D3698" t="str">
        <f>_xlfn.XLOOKUP(Sales_Pipeline[[#This Row],[Manager]],Sales_Teams[Manager],Sales_Teams[Regional_Office])</f>
        <v>West</v>
      </c>
      <c r="E3698" t="s">
        <v>76</v>
      </c>
      <c r="F3698" t="s">
        <v>145</v>
      </c>
      <c r="G3698" t="str">
        <f>IFERROR(_xlfn.XLOOKUP(Sales_Pipeline[[#This Row],[Account]],Accounts!$A$2:$A$86,Accounts!$F$2:$F$86),"")</f>
        <v>United States</v>
      </c>
      <c r="H3698" t="s">
        <v>57</v>
      </c>
      <c r="I3698" s="3">
        <v>42891</v>
      </c>
      <c r="J3698" s="3">
        <v>42907</v>
      </c>
      <c r="K3698" s="8" t="str">
        <f>IF(Sales_Pipeline[[#This Row],[Close_Date]]="","",TEXT(Sales_Pipeline[[#This Row],[Close_Date]],"ddd"))</f>
        <v>Wed</v>
      </c>
      <c r="L3698" s="8" t="str">
        <f>IF(Sales_Pipeline[[#This Row],[Close_Date]]="","",TEXT(Sales_Pipeline[[#This Row],[Close_Date]],"mmm"))</f>
        <v>Jun</v>
      </c>
      <c r="M3698" s="8" t="str">
        <f>IF(Sales_Pipeline[[#This Row],[Close_Date]]="","","Q"&amp;ROUNDUP(MONTH(Sales_Pipeline[[#This Row],[Close_Date]])/3,0))</f>
        <v>Q2</v>
      </c>
      <c r="N3698" s="2" cm="1">
        <f t="array" ref="N3698">IFERROR(_xlfn.IFS(Sales_Pipeline[[#This Row],[Deal_Stage]]="Won",_xlfn.XLOOKUP(Sales_Pipeline[[#This Row],[Product]],Products!$A$2:$A$8,Products!$C$2:$C$8),Sales_Pipeline[[#This Row],[Deal_Stage]]="Lost",_xlfn.XLOOKUP(Sales_Pipeline[[#This Row],[Product]],Products!$A$2:$A$8,Products!$C$2:$C$8)),"")</f>
        <v>3393</v>
      </c>
      <c r="O3698" s="2">
        <v>3227</v>
      </c>
    </row>
    <row r="3699" spans="1:15" x14ac:dyDescent="0.3">
      <c r="A3699" t="s">
        <v>3845</v>
      </c>
      <c r="B3699" t="s">
        <v>9</v>
      </c>
      <c r="C3699" t="str">
        <f>_xlfn.XLOOKUP(Sales_Pipeline[[#This Row],[Sales_Agent]],Sales_Teams[Sales_Agent],Sales_Teams[Manager])</f>
        <v>Dustin Brinkmann</v>
      </c>
      <c r="D3699" t="str">
        <f>_xlfn.XLOOKUP(Sales_Pipeline[[#This Row],[Manager]],Sales_Teams[Manager],Sales_Teams[Regional_Office])</f>
        <v>Central</v>
      </c>
      <c r="E3699" t="s">
        <v>55</v>
      </c>
      <c r="F3699" t="s">
        <v>136</v>
      </c>
      <c r="G3699" t="str">
        <f>IFERROR(_xlfn.XLOOKUP(Sales_Pipeline[[#This Row],[Account]],Accounts!$A$2:$A$86,Accounts!$F$2:$F$86),"")</f>
        <v>United States</v>
      </c>
      <c r="H3699" t="s">
        <v>82</v>
      </c>
      <c r="I3699" s="3">
        <v>42891</v>
      </c>
      <c r="J3699" s="3">
        <v>42897</v>
      </c>
      <c r="K3699" s="8" t="str">
        <f>IF(Sales_Pipeline[[#This Row],[Close_Date]]="","",TEXT(Sales_Pipeline[[#This Row],[Close_Date]],"ddd"))</f>
        <v>Sun</v>
      </c>
      <c r="L3699" s="8" t="str">
        <f>IF(Sales_Pipeline[[#This Row],[Close_Date]]="","",TEXT(Sales_Pipeline[[#This Row],[Close_Date]],"mmm"))</f>
        <v>Jun</v>
      </c>
      <c r="M3699" s="8" t="str">
        <f>IF(Sales_Pipeline[[#This Row],[Close_Date]]="","","Q"&amp;ROUNDUP(MONTH(Sales_Pipeline[[#This Row],[Close_Date]])/3,0))</f>
        <v>Q2</v>
      </c>
      <c r="N3699" s="2" cm="1">
        <f t="array" ref="N3699">IFERROR(_xlfn.IFS(Sales_Pipeline[[#This Row],[Deal_Stage]]="Won",_xlfn.XLOOKUP(Sales_Pipeline[[#This Row],[Product]],Products!$A$2:$A$8,Products!$C$2:$C$8),Sales_Pipeline[[#This Row],[Deal_Stage]]="Lost",_xlfn.XLOOKUP(Sales_Pipeline[[#This Row],[Product]],Products!$A$2:$A$8,Products!$C$2:$C$8)),"")</f>
        <v>1096</v>
      </c>
      <c r="O3699" s="2">
        <v>0</v>
      </c>
    </row>
    <row r="3700" spans="1:15" x14ac:dyDescent="0.3">
      <c r="A3700" t="s">
        <v>3846</v>
      </c>
      <c r="B3700" t="s">
        <v>9</v>
      </c>
      <c r="C3700" t="str">
        <f>_xlfn.XLOOKUP(Sales_Pipeline[[#This Row],[Sales_Agent]],Sales_Teams[Sales_Agent],Sales_Teams[Manager])</f>
        <v>Dustin Brinkmann</v>
      </c>
      <c r="D3700" t="str">
        <f>_xlfn.XLOOKUP(Sales_Pipeline[[#This Row],[Manager]],Sales_Teams[Manager],Sales_Teams[Regional_Office])</f>
        <v>Central</v>
      </c>
      <c r="E3700" t="s">
        <v>55</v>
      </c>
      <c r="F3700" t="s">
        <v>68</v>
      </c>
      <c r="G3700" t="str">
        <f>IFERROR(_xlfn.XLOOKUP(Sales_Pipeline[[#This Row],[Account]],Accounts!$A$2:$A$86,Accounts!$F$2:$F$86),"")</f>
        <v>United States</v>
      </c>
      <c r="H3700" t="s">
        <v>82</v>
      </c>
      <c r="I3700" s="3">
        <v>42891</v>
      </c>
      <c r="J3700" s="3">
        <v>42961</v>
      </c>
      <c r="K3700" s="8" t="str">
        <f>IF(Sales_Pipeline[[#This Row],[Close_Date]]="","",TEXT(Sales_Pipeline[[#This Row],[Close_Date]],"ddd"))</f>
        <v>Mon</v>
      </c>
      <c r="L3700" s="8" t="str">
        <f>IF(Sales_Pipeline[[#This Row],[Close_Date]]="","",TEXT(Sales_Pipeline[[#This Row],[Close_Date]],"mmm"))</f>
        <v>Aug</v>
      </c>
      <c r="M3700" s="8" t="str">
        <f>IF(Sales_Pipeline[[#This Row],[Close_Date]]="","","Q"&amp;ROUNDUP(MONTH(Sales_Pipeline[[#This Row],[Close_Date]])/3,0))</f>
        <v>Q3</v>
      </c>
      <c r="N3700" s="2" cm="1">
        <f t="array" ref="N3700">IFERROR(_xlfn.IFS(Sales_Pipeline[[#This Row],[Deal_Stage]]="Won",_xlfn.XLOOKUP(Sales_Pipeline[[#This Row],[Product]],Products!$A$2:$A$8,Products!$C$2:$C$8),Sales_Pipeline[[#This Row],[Deal_Stage]]="Lost",_xlfn.XLOOKUP(Sales_Pipeline[[#This Row],[Product]],Products!$A$2:$A$8,Products!$C$2:$C$8)),"")</f>
        <v>1096</v>
      </c>
      <c r="O3700" s="2">
        <v>0</v>
      </c>
    </row>
    <row r="3701" spans="1:15" x14ac:dyDescent="0.3">
      <c r="A3701" t="s">
        <v>3847</v>
      </c>
      <c r="B3701" t="s">
        <v>9</v>
      </c>
      <c r="C3701" t="str">
        <f>_xlfn.XLOOKUP(Sales_Pipeline[[#This Row],[Sales_Agent]],Sales_Teams[Sales_Agent],Sales_Teams[Manager])</f>
        <v>Dustin Brinkmann</v>
      </c>
      <c r="D3701" t="str">
        <f>_xlfn.XLOOKUP(Sales_Pipeline[[#This Row],[Manager]],Sales_Teams[Manager],Sales_Teams[Regional_Office])</f>
        <v>Central</v>
      </c>
      <c r="E3701" t="s">
        <v>61</v>
      </c>
      <c r="F3701" t="s">
        <v>330</v>
      </c>
      <c r="G3701" t="str">
        <f>IFERROR(_xlfn.XLOOKUP(Sales_Pipeline[[#This Row],[Account]],Accounts!$A$2:$A$86,Accounts!$F$2:$F$86),"")</f>
        <v>Korea</v>
      </c>
      <c r="H3701" t="s">
        <v>57</v>
      </c>
      <c r="I3701" s="3">
        <v>42891</v>
      </c>
      <c r="J3701" s="3">
        <v>42998</v>
      </c>
      <c r="K3701" s="8" t="str">
        <f>IF(Sales_Pipeline[[#This Row],[Close_Date]]="","",TEXT(Sales_Pipeline[[#This Row],[Close_Date]],"ddd"))</f>
        <v>Wed</v>
      </c>
      <c r="L3701" s="8" t="str">
        <f>IF(Sales_Pipeline[[#This Row],[Close_Date]]="","",TEXT(Sales_Pipeline[[#This Row],[Close_Date]],"mmm"))</f>
        <v>Sep</v>
      </c>
      <c r="M3701" s="8" t="str">
        <f>IF(Sales_Pipeline[[#This Row],[Close_Date]]="","","Q"&amp;ROUNDUP(MONTH(Sales_Pipeline[[#This Row],[Close_Date]])/3,0))</f>
        <v>Q3</v>
      </c>
      <c r="N3701" s="2" cm="1">
        <f t="array" ref="N3701">IFERROR(_xlfn.IFS(Sales_Pipeline[[#This Row],[Deal_Stage]]="Won",_xlfn.XLOOKUP(Sales_Pipeline[[#This Row],[Product]],Products!$A$2:$A$8,Products!$C$2:$C$8),Sales_Pipeline[[#This Row],[Deal_Stage]]="Lost",_xlfn.XLOOKUP(Sales_Pipeline[[#This Row],[Product]],Products!$A$2:$A$8,Products!$C$2:$C$8)),"")</f>
        <v>55</v>
      </c>
      <c r="O3701" s="2">
        <v>59</v>
      </c>
    </row>
    <row r="3702" spans="1:15" x14ac:dyDescent="0.3">
      <c r="A3702" t="s">
        <v>3848</v>
      </c>
      <c r="B3702" t="s">
        <v>14</v>
      </c>
      <c r="C3702" t="str">
        <f>_xlfn.XLOOKUP(Sales_Pipeline[[#This Row],[Sales_Agent]],Sales_Teams[Sales_Agent],Sales_Teams[Manager])</f>
        <v>Melvin Marxen</v>
      </c>
      <c r="D3702" t="str">
        <f>_xlfn.XLOOKUP(Sales_Pipeline[[#This Row],[Manager]],Sales_Teams[Manager],Sales_Teams[Regional_Office])</f>
        <v>Central</v>
      </c>
      <c r="E3702" t="s">
        <v>63</v>
      </c>
      <c r="F3702" t="s">
        <v>333</v>
      </c>
      <c r="G3702" t="str">
        <f>IFERROR(_xlfn.XLOOKUP(Sales_Pipeline[[#This Row],[Account]],Accounts!$A$2:$A$86,Accounts!$F$2:$F$86),"")</f>
        <v>United States</v>
      </c>
      <c r="H3702" t="s">
        <v>57</v>
      </c>
      <c r="I3702" s="3">
        <v>42891</v>
      </c>
      <c r="J3702" s="3">
        <v>43004</v>
      </c>
      <c r="K3702" s="8" t="str">
        <f>IF(Sales_Pipeline[[#This Row],[Close_Date]]="","",TEXT(Sales_Pipeline[[#This Row],[Close_Date]],"ddd"))</f>
        <v>Tue</v>
      </c>
      <c r="L3702" s="8" t="str">
        <f>IF(Sales_Pipeline[[#This Row],[Close_Date]]="","",TEXT(Sales_Pipeline[[#This Row],[Close_Date]],"mmm"))</f>
        <v>Sep</v>
      </c>
      <c r="M3702" s="8" t="str">
        <f>IF(Sales_Pipeline[[#This Row],[Close_Date]]="","","Q"&amp;ROUNDUP(MONTH(Sales_Pipeline[[#This Row],[Close_Date]])/3,0))</f>
        <v>Q3</v>
      </c>
      <c r="N3702" s="2" cm="1">
        <f t="array" ref="N3702">IFERROR(_xlfn.IFS(Sales_Pipeline[[#This Row],[Deal_Stage]]="Won",_xlfn.XLOOKUP(Sales_Pipeline[[#This Row],[Product]],Products!$A$2:$A$8,Products!$C$2:$C$8),Sales_Pipeline[[#This Row],[Deal_Stage]]="Lost",_xlfn.XLOOKUP(Sales_Pipeline[[#This Row],[Product]],Products!$A$2:$A$8,Products!$C$2:$C$8)),"")</f>
        <v>550</v>
      </c>
      <c r="O3702" s="2">
        <v>479</v>
      </c>
    </row>
    <row r="3703" spans="1:15" x14ac:dyDescent="0.3">
      <c r="A3703" t="s">
        <v>3849</v>
      </c>
      <c r="B3703" t="s">
        <v>14</v>
      </c>
      <c r="C3703" t="str">
        <f>_xlfn.XLOOKUP(Sales_Pipeline[[#This Row],[Sales_Agent]],Sales_Teams[Sales_Agent],Sales_Teams[Manager])</f>
        <v>Melvin Marxen</v>
      </c>
      <c r="D3703" t="str">
        <f>_xlfn.XLOOKUP(Sales_Pipeline[[#This Row],[Manager]],Sales_Teams[Manager],Sales_Teams[Regional_Office])</f>
        <v>Central</v>
      </c>
      <c r="E3703" t="s">
        <v>76</v>
      </c>
      <c r="F3703" t="s">
        <v>229</v>
      </c>
      <c r="G3703" t="str">
        <f>IFERROR(_xlfn.XLOOKUP(Sales_Pipeline[[#This Row],[Account]],Accounts!$A$2:$A$86,Accounts!$F$2:$F$86),"")</f>
        <v>Norway</v>
      </c>
      <c r="H3703" t="s">
        <v>57</v>
      </c>
      <c r="I3703" s="3">
        <v>42891</v>
      </c>
      <c r="J3703" s="3">
        <v>42992</v>
      </c>
      <c r="K3703" s="8" t="str">
        <f>IF(Sales_Pipeline[[#This Row],[Close_Date]]="","",TEXT(Sales_Pipeline[[#This Row],[Close_Date]],"ddd"))</f>
        <v>Thu</v>
      </c>
      <c r="L3703" s="8" t="str">
        <f>IF(Sales_Pipeline[[#This Row],[Close_Date]]="","",TEXT(Sales_Pipeline[[#This Row],[Close_Date]],"mmm"))</f>
        <v>Sep</v>
      </c>
      <c r="M3703" s="8" t="str">
        <f>IF(Sales_Pipeline[[#This Row],[Close_Date]]="","","Q"&amp;ROUNDUP(MONTH(Sales_Pipeline[[#This Row],[Close_Date]])/3,0))</f>
        <v>Q3</v>
      </c>
      <c r="N3703" s="2" cm="1">
        <f t="array" ref="N3703">IFERROR(_xlfn.IFS(Sales_Pipeline[[#This Row],[Deal_Stage]]="Won",_xlfn.XLOOKUP(Sales_Pipeline[[#This Row],[Product]],Products!$A$2:$A$8,Products!$C$2:$C$8),Sales_Pipeline[[#This Row],[Deal_Stage]]="Lost",_xlfn.XLOOKUP(Sales_Pipeline[[#This Row],[Product]],Products!$A$2:$A$8,Products!$C$2:$C$8)),"")</f>
        <v>3393</v>
      </c>
      <c r="O3703" s="2">
        <v>3449</v>
      </c>
    </row>
    <row r="3704" spans="1:15" x14ac:dyDescent="0.3">
      <c r="A3704" t="s">
        <v>3850</v>
      </c>
      <c r="B3704" t="s">
        <v>29</v>
      </c>
      <c r="C3704" t="str">
        <f>_xlfn.XLOOKUP(Sales_Pipeline[[#This Row],[Sales_Agent]],Sales_Teams[Sales_Agent],Sales_Teams[Manager])</f>
        <v>Rocco Neubert</v>
      </c>
      <c r="D3704" t="str">
        <f>_xlfn.XLOOKUP(Sales_Pipeline[[#This Row],[Manager]],Sales_Teams[Manager],Sales_Teams[Regional_Office])</f>
        <v>East</v>
      </c>
      <c r="E3704" t="s">
        <v>61</v>
      </c>
      <c r="F3704" t="s">
        <v>238</v>
      </c>
      <c r="G3704" t="str">
        <f>IFERROR(_xlfn.XLOOKUP(Sales_Pipeline[[#This Row],[Account]],Accounts!$A$2:$A$86,Accounts!$F$2:$F$86),"")</f>
        <v>United States</v>
      </c>
      <c r="H3704" t="s">
        <v>57</v>
      </c>
      <c r="I3704" s="3">
        <v>42891</v>
      </c>
      <c r="J3704" s="3">
        <v>43002</v>
      </c>
      <c r="K3704" s="8" t="str">
        <f>IF(Sales_Pipeline[[#This Row],[Close_Date]]="","",TEXT(Sales_Pipeline[[#This Row],[Close_Date]],"ddd"))</f>
        <v>Sun</v>
      </c>
      <c r="L3704" s="8" t="str">
        <f>IF(Sales_Pipeline[[#This Row],[Close_Date]]="","",TEXT(Sales_Pipeline[[#This Row],[Close_Date]],"mmm"))</f>
        <v>Sep</v>
      </c>
      <c r="M3704" s="8" t="str">
        <f>IF(Sales_Pipeline[[#This Row],[Close_Date]]="","","Q"&amp;ROUNDUP(MONTH(Sales_Pipeline[[#This Row],[Close_Date]])/3,0))</f>
        <v>Q3</v>
      </c>
      <c r="N3704" s="2" cm="1">
        <f t="array" ref="N3704">IFERROR(_xlfn.IFS(Sales_Pipeline[[#This Row],[Deal_Stage]]="Won",_xlfn.XLOOKUP(Sales_Pipeline[[#This Row],[Product]],Products!$A$2:$A$8,Products!$C$2:$C$8),Sales_Pipeline[[#This Row],[Deal_Stage]]="Lost",_xlfn.XLOOKUP(Sales_Pipeline[[#This Row],[Product]],Products!$A$2:$A$8,Products!$C$2:$C$8)),"")</f>
        <v>55</v>
      </c>
      <c r="O3704" s="2">
        <v>54</v>
      </c>
    </row>
    <row r="3705" spans="1:15" x14ac:dyDescent="0.3">
      <c r="A3705" t="s">
        <v>3851</v>
      </c>
      <c r="B3705" t="s">
        <v>32</v>
      </c>
      <c r="C3705" t="str">
        <f>_xlfn.XLOOKUP(Sales_Pipeline[[#This Row],[Sales_Agent]],Sales_Teams[Sales_Agent],Sales_Teams[Manager])</f>
        <v>Celia Rouche</v>
      </c>
      <c r="D3705" t="str">
        <f>_xlfn.XLOOKUP(Sales_Pipeline[[#This Row],[Manager]],Sales_Teams[Manager],Sales_Teams[Regional_Office])</f>
        <v>West</v>
      </c>
      <c r="E3705" t="s">
        <v>76</v>
      </c>
      <c r="F3705" t="s">
        <v>66</v>
      </c>
      <c r="G3705" t="str">
        <f>IFERROR(_xlfn.XLOOKUP(Sales_Pipeline[[#This Row],[Account]],Accounts!$A$2:$A$86,Accounts!$F$2:$F$86),"")</f>
        <v>United States</v>
      </c>
      <c r="H3705" t="s">
        <v>82</v>
      </c>
      <c r="I3705" s="3">
        <v>42891</v>
      </c>
      <c r="J3705" s="3">
        <v>42961</v>
      </c>
      <c r="K3705" s="8" t="str">
        <f>IF(Sales_Pipeline[[#This Row],[Close_Date]]="","",TEXT(Sales_Pipeline[[#This Row],[Close_Date]],"ddd"))</f>
        <v>Mon</v>
      </c>
      <c r="L3705" s="8" t="str">
        <f>IF(Sales_Pipeline[[#This Row],[Close_Date]]="","",TEXT(Sales_Pipeline[[#This Row],[Close_Date]],"mmm"))</f>
        <v>Aug</v>
      </c>
      <c r="M3705" s="8" t="str">
        <f>IF(Sales_Pipeline[[#This Row],[Close_Date]]="","","Q"&amp;ROUNDUP(MONTH(Sales_Pipeline[[#This Row],[Close_Date]])/3,0))</f>
        <v>Q3</v>
      </c>
      <c r="N3705" s="2" cm="1">
        <f t="array" ref="N3705">IFERROR(_xlfn.IFS(Sales_Pipeline[[#This Row],[Deal_Stage]]="Won",_xlfn.XLOOKUP(Sales_Pipeline[[#This Row],[Product]],Products!$A$2:$A$8,Products!$C$2:$C$8),Sales_Pipeline[[#This Row],[Deal_Stage]]="Lost",_xlfn.XLOOKUP(Sales_Pipeline[[#This Row],[Product]],Products!$A$2:$A$8,Products!$C$2:$C$8)),"")</f>
        <v>3393</v>
      </c>
      <c r="O3705" s="2">
        <v>0</v>
      </c>
    </row>
    <row r="3706" spans="1:15" x14ac:dyDescent="0.3">
      <c r="A3706" t="s">
        <v>3852</v>
      </c>
      <c r="B3706" t="s">
        <v>32</v>
      </c>
      <c r="C3706" t="str">
        <f>_xlfn.XLOOKUP(Sales_Pipeline[[#This Row],[Sales_Agent]],Sales_Teams[Sales_Agent],Sales_Teams[Manager])</f>
        <v>Celia Rouche</v>
      </c>
      <c r="D3706" t="str">
        <f>_xlfn.XLOOKUP(Sales_Pipeline[[#This Row],[Manager]],Sales_Teams[Manager],Sales_Teams[Regional_Office])</f>
        <v>West</v>
      </c>
      <c r="E3706" t="s">
        <v>61</v>
      </c>
      <c r="F3706" t="s">
        <v>240</v>
      </c>
      <c r="G3706" t="str">
        <f>IFERROR(_xlfn.XLOOKUP(Sales_Pipeline[[#This Row],[Account]],Accounts!$A$2:$A$86,Accounts!$F$2:$F$86),"")</f>
        <v>United States</v>
      </c>
      <c r="H3706" t="s">
        <v>57</v>
      </c>
      <c r="I3706" s="3">
        <v>42891</v>
      </c>
      <c r="J3706" s="3">
        <v>42979</v>
      </c>
      <c r="K3706" s="8" t="str">
        <f>IF(Sales_Pipeline[[#This Row],[Close_Date]]="","",TEXT(Sales_Pipeline[[#This Row],[Close_Date]],"ddd"))</f>
        <v>Fri</v>
      </c>
      <c r="L3706" s="8" t="str">
        <f>IF(Sales_Pipeline[[#This Row],[Close_Date]]="","",TEXT(Sales_Pipeline[[#This Row],[Close_Date]],"mmm"))</f>
        <v>Sep</v>
      </c>
      <c r="M3706" s="8" t="str">
        <f>IF(Sales_Pipeline[[#This Row],[Close_Date]]="","","Q"&amp;ROUNDUP(MONTH(Sales_Pipeline[[#This Row],[Close_Date]])/3,0))</f>
        <v>Q3</v>
      </c>
      <c r="N3706" s="2" cm="1">
        <f t="array" ref="N3706">IFERROR(_xlfn.IFS(Sales_Pipeline[[#This Row],[Deal_Stage]]="Won",_xlfn.XLOOKUP(Sales_Pipeline[[#This Row],[Product]],Products!$A$2:$A$8,Products!$C$2:$C$8),Sales_Pipeline[[#This Row],[Deal_Stage]]="Lost",_xlfn.XLOOKUP(Sales_Pipeline[[#This Row],[Product]],Products!$A$2:$A$8,Products!$C$2:$C$8)),"")</f>
        <v>55</v>
      </c>
      <c r="O3706" s="2">
        <v>59</v>
      </c>
    </row>
    <row r="3707" spans="1:15" x14ac:dyDescent="0.3">
      <c r="A3707" t="s">
        <v>3853</v>
      </c>
      <c r="B3707" t="s">
        <v>17</v>
      </c>
      <c r="C3707" t="str">
        <f>_xlfn.XLOOKUP(Sales_Pipeline[[#This Row],[Sales_Agent]],Sales_Teams[Sales_Agent],Sales_Teams[Manager])</f>
        <v>Cara Losch</v>
      </c>
      <c r="D3707" t="str">
        <f>_xlfn.XLOOKUP(Sales_Pipeline[[#This Row],[Manager]],Sales_Teams[Manager],Sales_Teams[Regional_Office])</f>
        <v>East</v>
      </c>
      <c r="E3707" t="s">
        <v>61</v>
      </c>
      <c r="F3707" t="s">
        <v>123</v>
      </c>
      <c r="G3707" t="str">
        <f>IFERROR(_xlfn.XLOOKUP(Sales_Pipeline[[#This Row],[Account]],Accounts!$A$2:$A$86,Accounts!$F$2:$F$86),"")</f>
        <v>United States</v>
      </c>
      <c r="H3707" t="s">
        <v>82</v>
      </c>
      <c r="I3707" s="3">
        <v>42891</v>
      </c>
      <c r="J3707" s="3">
        <v>42948</v>
      </c>
      <c r="K3707" s="8" t="str">
        <f>IF(Sales_Pipeline[[#This Row],[Close_Date]]="","",TEXT(Sales_Pipeline[[#This Row],[Close_Date]],"ddd"))</f>
        <v>Tue</v>
      </c>
      <c r="L3707" s="8" t="str">
        <f>IF(Sales_Pipeline[[#This Row],[Close_Date]]="","",TEXT(Sales_Pipeline[[#This Row],[Close_Date]],"mmm"))</f>
        <v>Aug</v>
      </c>
      <c r="M3707" s="8" t="str">
        <f>IF(Sales_Pipeline[[#This Row],[Close_Date]]="","","Q"&amp;ROUNDUP(MONTH(Sales_Pipeline[[#This Row],[Close_Date]])/3,0))</f>
        <v>Q3</v>
      </c>
      <c r="N3707" s="2" cm="1">
        <f t="array" ref="N3707">IFERROR(_xlfn.IFS(Sales_Pipeline[[#This Row],[Deal_Stage]]="Won",_xlfn.XLOOKUP(Sales_Pipeline[[#This Row],[Product]],Products!$A$2:$A$8,Products!$C$2:$C$8),Sales_Pipeline[[#This Row],[Deal_Stage]]="Lost",_xlfn.XLOOKUP(Sales_Pipeline[[#This Row],[Product]],Products!$A$2:$A$8,Products!$C$2:$C$8)),"")</f>
        <v>55</v>
      </c>
      <c r="O3707" s="2">
        <v>0</v>
      </c>
    </row>
    <row r="3708" spans="1:15" x14ac:dyDescent="0.3">
      <c r="A3708" t="s">
        <v>3854</v>
      </c>
      <c r="B3708" t="s">
        <v>44</v>
      </c>
      <c r="C3708" t="str">
        <f>_xlfn.XLOOKUP(Sales_Pipeline[[#This Row],[Sales_Agent]],Sales_Teams[Sales_Agent],Sales_Teams[Manager])</f>
        <v>Summer Sewald</v>
      </c>
      <c r="D3708" t="str">
        <f>_xlfn.XLOOKUP(Sales_Pipeline[[#This Row],[Manager]],Sales_Teams[Manager],Sales_Teams[Regional_Office])</f>
        <v>West</v>
      </c>
      <c r="E3708" t="s">
        <v>61</v>
      </c>
      <c r="G3708" t="str">
        <f>IFERROR(_xlfn.XLOOKUP(Sales_Pipeline[[#This Row],[Account]],Accounts!$A$2:$A$86,Accounts!$F$2:$F$86),"")</f>
        <v/>
      </c>
      <c r="H3708" t="s">
        <v>77</v>
      </c>
      <c r="I3708" s="3">
        <v>42891</v>
      </c>
      <c r="K3708" s="8" t="str">
        <f>IF(Sales_Pipeline[[#This Row],[Close_Date]]="","",TEXT(Sales_Pipeline[[#This Row],[Close_Date]],"ddd"))</f>
        <v/>
      </c>
      <c r="L3708" s="8" t="str">
        <f>IF(Sales_Pipeline[[#This Row],[Close_Date]]="","",TEXT(Sales_Pipeline[[#This Row],[Close_Date]],"mmm"))</f>
        <v/>
      </c>
      <c r="M3708" s="8" t="str">
        <f>IF(Sales_Pipeline[[#This Row],[Close_Date]]="","","Q"&amp;ROUNDUP(MONTH(Sales_Pipeline[[#This Row],[Close_Date]])/3,0))</f>
        <v/>
      </c>
      <c r="N3708" s="2" t="str" cm="1">
        <f t="array" ref="N3708">IFERROR(_xlfn.IFS(Sales_Pipeline[[#This Row],[Deal_Stage]]="Won",_xlfn.XLOOKUP(Sales_Pipeline[[#This Row],[Product]],Products!$A$2:$A$8,Products!$C$2:$C$8),Sales_Pipeline[[#This Row],[Deal_Stage]]="Lost",_xlfn.XLOOKUP(Sales_Pipeline[[#This Row],[Product]],Products!$A$2:$A$8,Products!$C$2:$C$8)),"")</f>
        <v/>
      </c>
      <c r="O3708" s="2">
        <v>0</v>
      </c>
    </row>
    <row r="3709" spans="1:15" x14ac:dyDescent="0.3">
      <c r="A3709" t="s">
        <v>3855</v>
      </c>
      <c r="B3709" t="s">
        <v>44</v>
      </c>
      <c r="C3709" t="str">
        <f>_xlfn.XLOOKUP(Sales_Pipeline[[#This Row],[Sales_Agent]],Sales_Teams[Sales_Agent],Sales_Teams[Manager])</f>
        <v>Summer Sewald</v>
      </c>
      <c r="D3709" t="str">
        <f>_xlfn.XLOOKUP(Sales_Pipeline[[#This Row],[Manager]],Sales_Teams[Manager],Sales_Teams[Regional_Office])</f>
        <v>West</v>
      </c>
      <c r="E3709" t="s">
        <v>63</v>
      </c>
      <c r="F3709" t="s">
        <v>89</v>
      </c>
      <c r="G3709" t="str">
        <f>IFERROR(_xlfn.XLOOKUP(Sales_Pipeline[[#This Row],[Account]],Accounts!$A$2:$A$86,Accounts!$F$2:$F$86),"")</f>
        <v>United States</v>
      </c>
      <c r="H3709" t="s">
        <v>82</v>
      </c>
      <c r="I3709" s="3">
        <v>42891</v>
      </c>
      <c r="J3709" s="3">
        <v>43005</v>
      </c>
      <c r="K3709" s="8" t="str">
        <f>IF(Sales_Pipeline[[#This Row],[Close_Date]]="","",TEXT(Sales_Pipeline[[#This Row],[Close_Date]],"ddd"))</f>
        <v>Wed</v>
      </c>
      <c r="L3709" s="8" t="str">
        <f>IF(Sales_Pipeline[[#This Row],[Close_Date]]="","",TEXT(Sales_Pipeline[[#This Row],[Close_Date]],"mmm"))</f>
        <v>Sep</v>
      </c>
      <c r="M3709" s="8" t="str">
        <f>IF(Sales_Pipeline[[#This Row],[Close_Date]]="","","Q"&amp;ROUNDUP(MONTH(Sales_Pipeline[[#This Row],[Close_Date]])/3,0))</f>
        <v>Q3</v>
      </c>
      <c r="N3709" s="2" cm="1">
        <f t="array" ref="N3709">IFERROR(_xlfn.IFS(Sales_Pipeline[[#This Row],[Deal_Stage]]="Won",_xlfn.XLOOKUP(Sales_Pipeline[[#This Row],[Product]],Products!$A$2:$A$8,Products!$C$2:$C$8),Sales_Pipeline[[#This Row],[Deal_Stage]]="Lost",_xlfn.XLOOKUP(Sales_Pipeline[[#This Row],[Product]],Products!$A$2:$A$8,Products!$C$2:$C$8)),"")</f>
        <v>550</v>
      </c>
      <c r="O3709" s="2">
        <v>0</v>
      </c>
    </row>
    <row r="3710" spans="1:15" x14ac:dyDescent="0.3">
      <c r="A3710" t="s">
        <v>3856</v>
      </c>
      <c r="B3710" t="s">
        <v>3</v>
      </c>
      <c r="C3710" t="str">
        <f>_xlfn.XLOOKUP(Sales_Pipeline[[#This Row],[Sales_Agent]],Sales_Teams[Sales_Agent],Sales_Teams[Manager])</f>
        <v>Dustin Brinkmann</v>
      </c>
      <c r="D3710" t="str">
        <f>_xlfn.XLOOKUP(Sales_Pipeline[[#This Row],[Manager]],Sales_Teams[Manager],Sales_Teams[Regional_Office])</f>
        <v>Central</v>
      </c>
      <c r="E3710" t="s">
        <v>61</v>
      </c>
      <c r="F3710" t="s">
        <v>507</v>
      </c>
      <c r="G3710" t="str">
        <f>IFERROR(_xlfn.XLOOKUP(Sales_Pipeline[[#This Row],[Account]],Accounts!$A$2:$A$86,Accounts!$F$2:$F$86),"")</f>
        <v>Belgium</v>
      </c>
      <c r="H3710" t="s">
        <v>57</v>
      </c>
      <c r="I3710" s="3">
        <v>42892</v>
      </c>
      <c r="J3710" s="3">
        <v>43005</v>
      </c>
      <c r="K3710" s="8" t="str">
        <f>IF(Sales_Pipeline[[#This Row],[Close_Date]]="","",TEXT(Sales_Pipeline[[#This Row],[Close_Date]],"ddd"))</f>
        <v>Wed</v>
      </c>
      <c r="L3710" s="8" t="str">
        <f>IF(Sales_Pipeline[[#This Row],[Close_Date]]="","",TEXT(Sales_Pipeline[[#This Row],[Close_Date]],"mmm"))</f>
        <v>Sep</v>
      </c>
      <c r="M3710" s="8" t="str">
        <f>IF(Sales_Pipeline[[#This Row],[Close_Date]]="","","Q"&amp;ROUNDUP(MONTH(Sales_Pipeline[[#This Row],[Close_Date]])/3,0))</f>
        <v>Q3</v>
      </c>
      <c r="N3710" s="2" cm="1">
        <f t="array" ref="N3710">IFERROR(_xlfn.IFS(Sales_Pipeline[[#This Row],[Deal_Stage]]="Won",_xlfn.XLOOKUP(Sales_Pipeline[[#This Row],[Product]],Products!$A$2:$A$8,Products!$C$2:$C$8),Sales_Pipeline[[#This Row],[Deal_Stage]]="Lost",_xlfn.XLOOKUP(Sales_Pipeline[[#This Row],[Product]],Products!$A$2:$A$8,Products!$C$2:$C$8)),"")</f>
        <v>55</v>
      </c>
      <c r="O3710" s="2">
        <v>55</v>
      </c>
    </row>
    <row r="3711" spans="1:15" x14ac:dyDescent="0.3">
      <c r="A3711" t="s">
        <v>3857</v>
      </c>
      <c r="B3711" t="s">
        <v>27</v>
      </c>
      <c r="C3711" t="str">
        <f>_xlfn.XLOOKUP(Sales_Pipeline[[#This Row],[Sales_Agent]],Sales_Teams[Sales_Agent],Sales_Teams[Manager])</f>
        <v>Rocco Neubert</v>
      </c>
      <c r="D3711" t="str">
        <f>_xlfn.XLOOKUP(Sales_Pipeline[[#This Row],[Manager]],Sales_Teams[Manager],Sales_Teams[Regional_Office])</f>
        <v>East</v>
      </c>
      <c r="E3711" t="s">
        <v>76</v>
      </c>
      <c r="F3711" t="s">
        <v>256</v>
      </c>
      <c r="G3711" t="str">
        <f>IFERROR(_xlfn.XLOOKUP(Sales_Pipeline[[#This Row],[Account]],Accounts!$A$2:$A$86,Accounts!$F$2:$F$86),"")</f>
        <v>United States</v>
      </c>
      <c r="H3711" t="s">
        <v>57</v>
      </c>
      <c r="I3711" s="3">
        <v>42892</v>
      </c>
      <c r="J3711" s="3">
        <v>42956</v>
      </c>
      <c r="K3711" s="8" t="str">
        <f>IF(Sales_Pipeline[[#This Row],[Close_Date]]="","",TEXT(Sales_Pipeline[[#This Row],[Close_Date]],"ddd"))</f>
        <v>Wed</v>
      </c>
      <c r="L3711" s="8" t="str">
        <f>IF(Sales_Pipeline[[#This Row],[Close_Date]]="","",TEXT(Sales_Pipeline[[#This Row],[Close_Date]],"mmm"))</f>
        <v>Aug</v>
      </c>
      <c r="M3711" s="8" t="str">
        <f>IF(Sales_Pipeline[[#This Row],[Close_Date]]="","","Q"&amp;ROUNDUP(MONTH(Sales_Pipeline[[#This Row],[Close_Date]])/3,0))</f>
        <v>Q3</v>
      </c>
      <c r="N3711" s="2" cm="1">
        <f t="array" ref="N3711">IFERROR(_xlfn.IFS(Sales_Pipeline[[#This Row],[Deal_Stage]]="Won",_xlfn.XLOOKUP(Sales_Pipeline[[#This Row],[Product]],Products!$A$2:$A$8,Products!$C$2:$C$8),Sales_Pipeline[[#This Row],[Deal_Stage]]="Lost",_xlfn.XLOOKUP(Sales_Pipeline[[#This Row],[Product]],Products!$A$2:$A$8,Products!$C$2:$C$8)),"")</f>
        <v>3393</v>
      </c>
      <c r="O3711" s="2">
        <v>3042</v>
      </c>
    </row>
    <row r="3712" spans="1:15" x14ac:dyDescent="0.3">
      <c r="A3712" t="s">
        <v>3858</v>
      </c>
      <c r="B3712" t="s">
        <v>20</v>
      </c>
      <c r="C3712" t="str">
        <f>_xlfn.XLOOKUP(Sales_Pipeline[[#This Row],[Sales_Agent]],Sales_Teams[Sales_Agent],Sales_Teams[Manager])</f>
        <v>Cara Losch</v>
      </c>
      <c r="D3712" t="str">
        <f>_xlfn.XLOOKUP(Sales_Pipeline[[#This Row],[Manager]],Sales_Teams[Manager],Sales_Teams[Regional_Office])</f>
        <v>East</v>
      </c>
      <c r="E3712" t="s">
        <v>8953</v>
      </c>
      <c r="F3712" t="s">
        <v>109</v>
      </c>
      <c r="G3712" t="str">
        <f>IFERROR(_xlfn.XLOOKUP(Sales_Pipeline[[#This Row],[Account]],Accounts!$A$2:$A$86,Accounts!$F$2:$F$86),"")</f>
        <v>Japan</v>
      </c>
      <c r="H3712" t="s">
        <v>57</v>
      </c>
      <c r="I3712" s="3">
        <v>42892</v>
      </c>
      <c r="J3712" s="3">
        <v>42958</v>
      </c>
      <c r="K3712" s="8" t="str">
        <f>IF(Sales_Pipeline[[#This Row],[Close_Date]]="","",TEXT(Sales_Pipeline[[#This Row],[Close_Date]],"ddd"))</f>
        <v>Fri</v>
      </c>
      <c r="L3712" s="8" t="str">
        <f>IF(Sales_Pipeline[[#This Row],[Close_Date]]="","",TEXT(Sales_Pipeline[[#This Row],[Close_Date]],"mmm"))</f>
        <v>Aug</v>
      </c>
      <c r="M3712" s="8" t="str">
        <f>IF(Sales_Pipeline[[#This Row],[Close_Date]]="","","Q"&amp;ROUNDUP(MONTH(Sales_Pipeline[[#This Row],[Close_Date]])/3,0))</f>
        <v>Q3</v>
      </c>
      <c r="N3712" s="2" cm="1">
        <f t="array" ref="N3712">IFERROR(_xlfn.IFS(Sales_Pipeline[[#This Row],[Deal_Stage]]="Won",_xlfn.XLOOKUP(Sales_Pipeline[[#This Row],[Product]],Products!$A$2:$A$8,Products!$C$2:$C$8),Sales_Pipeline[[#This Row],[Deal_Stage]]="Lost",_xlfn.XLOOKUP(Sales_Pipeline[[#This Row],[Product]],Products!$A$2:$A$8,Products!$C$2:$C$8)),"")</f>
        <v>4821</v>
      </c>
      <c r="O3712" s="2">
        <v>4230</v>
      </c>
    </row>
    <row r="3713" spans="1:15" x14ac:dyDescent="0.3">
      <c r="A3713" t="s">
        <v>3859</v>
      </c>
      <c r="B3713" t="s">
        <v>25</v>
      </c>
      <c r="C3713" t="str">
        <f>_xlfn.XLOOKUP(Sales_Pipeline[[#This Row],[Sales_Agent]],Sales_Teams[Sales_Agent],Sales_Teams[Manager])</f>
        <v>Rocco Neubert</v>
      </c>
      <c r="D3713" t="str">
        <f>_xlfn.XLOOKUP(Sales_Pipeline[[#This Row],[Manager]],Sales_Teams[Manager],Sales_Teams[Regional_Office])</f>
        <v>East</v>
      </c>
      <c r="E3713" t="s">
        <v>55</v>
      </c>
      <c r="F3713" t="s">
        <v>256</v>
      </c>
      <c r="G3713" t="str">
        <f>IFERROR(_xlfn.XLOOKUP(Sales_Pipeline[[#This Row],[Account]],Accounts!$A$2:$A$86,Accounts!$F$2:$F$86),"")</f>
        <v>United States</v>
      </c>
      <c r="H3713" t="s">
        <v>57</v>
      </c>
      <c r="I3713" s="3">
        <v>42892</v>
      </c>
      <c r="J3713" s="3">
        <v>42962</v>
      </c>
      <c r="K3713" s="8" t="str">
        <f>IF(Sales_Pipeline[[#This Row],[Close_Date]]="","",TEXT(Sales_Pipeline[[#This Row],[Close_Date]],"ddd"))</f>
        <v>Tue</v>
      </c>
      <c r="L3713" s="8" t="str">
        <f>IF(Sales_Pipeline[[#This Row],[Close_Date]]="","",TEXT(Sales_Pipeline[[#This Row],[Close_Date]],"mmm"))</f>
        <v>Aug</v>
      </c>
      <c r="M3713" s="8" t="str">
        <f>IF(Sales_Pipeline[[#This Row],[Close_Date]]="","","Q"&amp;ROUNDUP(MONTH(Sales_Pipeline[[#This Row],[Close_Date]])/3,0))</f>
        <v>Q3</v>
      </c>
      <c r="N3713" s="2" cm="1">
        <f t="array" ref="N3713">IFERROR(_xlfn.IFS(Sales_Pipeline[[#This Row],[Deal_Stage]]="Won",_xlfn.XLOOKUP(Sales_Pipeline[[#This Row],[Product]],Products!$A$2:$A$8,Products!$C$2:$C$8),Sales_Pipeline[[#This Row],[Deal_Stage]]="Lost",_xlfn.XLOOKUP(Sales_Pipeline[[#This Row],[Product]],Products!$A$2:$A$8,Products!$C$2:$C$8)),"")</f>
        <v>1096</v>
      </c>
      <c r="O3713" s="2">
        <v>979</v>
      </c>
    </row>
    <row r="3714" spans="1:15" x14ac:dyDescent="0.3">
      <c r="A3714" t="s">
        <v>3860</v>
      </c>
      <c r="B3714" t="s">
        <v>25</v>
      </c>
      <c r="C3714" t="str">
        <f>_xlfn.XLOOKUP(Sales_Pipeline[[#This Row],[Sales_Agent]],Sales_Teams[Sales_Agent],Sales_Teams[Manager])</f>
        <v>Rocco Neubert</v>
      </c>
      <c r="D3714" t="str">
        <f>_xlfn.XLOOKUP(Sales_Pipeline[[#This Row],[Manager]],Sales_Teams[Manager],Sales_Teams[Regional_Office])</f>
        <v>East</v>
      </c>
      <c r="E3714" t="s">
        <v>55</v>
      </c>
      <c r="F3714" t="s">
        <v>116</v>
      </c>
      <c r="G3714" t="str">
        <f>IFERROR(_xlfn.XLOOKUP(Sales_Pipeline[[#This Row],[Account]],Accounts!$A$2:$A$86,Accounts!$F$2:$F$86),"")</f>
        <v>United States</v>
      </c>
      <c r="H3714" t="s">
        <v>57</v>
      </c>
      <c r="I3714" s="3">
        <v>42892</v>
      </c>
      <c r="J3714" s="3">
        <v>42903</v>
      </c>
      <c r="K3714" s="8" t="str">
        <f>IF(Sales_Pipeline[[#This Row],[Close_Date]]="","",TEXT(Sales_Pipeline[[#This Row],[Close_Date]],"ddd"))</f>
        <v>Sat</v>
      </c>
      <c r="L3714" s="8" t="str">
        <f>IF(Sales_Pipeline[[#This Row],[Close_Date]]="","",TEXT(Sales_Pipeline[[#This Row],[Close_Date]],"mmm"))</f>
        <v>Jun</v>
      </c>
      <c r="M3714" s="8" t="str">
        <f>IF(Sales_Pipeline[[#This Row],[Close_Date]]="","","Q"&amp;ROUNDUP(MONTH(Sales_Pipeline[[#This Row],[Close_Date]])/3,0))</f>
        <v>Q2</v>
      </c>
      <c r="N3714" s="2" cm="1">
        <f t="array" ref="N3714">IFERROR(_xlfn.IFS(Sales_Pipeline[[#This Row],[Deal_Stage]]="Won",_xlfn.XLOOKUP(Sales_Pipeline[[#This Row],[Product]],Products!$A$2:$A$8,Products!$C$2:$C$8),Sales_Pipeline[[#This Row],[Deal_Stage]]="Lost",_xlfn.XLOOKUP(Sales_Pipeline[[#This Row],[Product]],Products!$A$2:$A$8,Products!$C$2:$C$8)),"")</f>
        <v>1096</v>
      </c>
      <c r="O3714" s="2">
        <v>1064</v>
      </c>
    </row>
    <row r="3715" spans="1:15" x14ac:dyDescent="0.3">
      <c r="A3715" t="s">
        <v>3861</v>
      </c>
      <c r="B3715" t="s">
        <v>25</v>
      </c>
      <c r="C3715" t="str">
        <f>_xlfn.XLOOKUP(Sales_Pipeline[[#This Row],[Sales_Agent]],Sales_Teams[Sales_Agent],Sales_Teams[Manager])</f>
        <v>Rocco Neubert</v>
      </c>
      <c r="D3715" t="str">
        <f>_xlfn.XLOOKUP(Sales_Pipeline[[#This Row],[Manager]],Sales_Teams[Manager],Sales_Teams[Regional_Office])</f>
        <v>East</v>
      </c>
      <c r="E3715" t="s">
        <v>8953</v>
      </c>
      <c r="F3715" t="s">
        <v>96</v>
      </c>
      <c r="G3715" t="str">
        <f>IFERROR(_xlfn.XLOOKUP(Sales_Pipeline[[#This Row],[Account]],Accounts!$A$2:$A$86,Accounts!$F$2:$F$86),"")</f>
        <v>United States</v>
      </c>
      <c r="H3715" t="s">
        <v>57</v>
      </c>
      <c r="I3715" s="3">
        <v>42892</v>
      </c>
      <c r="J3715" s="3">
        <v>42967</v>
      </c>
      <c r="K3715" s="8" t="str">
        <f>IF(Sales_Pipeline[[#This Row],[Close_Date]]="","",TEXT(Sales_Pipeline[[#This Row],[Close_Date]],"ddd"))</f>
        <v>Sun</v>
      </c>
      <c r="L3715" s="8" t="str">
        <f>IF(Sales_Pipeline[[#This Row],[Close_Date]]="","",TEXT(Sales_Pipeline[[#This Row],[Close_Date]],"mmm"))</f>
        <v>Aug</v>
      </c>
      <c r="M3715" s="8" t="str">
        <f>IF(Sales_Pipeline[[#This Row],[Close_Date]]="","","Q"&amp;ROUNDUP(MONTH(Sales_Pipeline[[#This Row],[Close_Date]])/3,0))</f>
        <v>Q3</v>
      </c>
      <c r="N3715" s="2" cm="1">
        <f t="array" ref="N3715">IFERROR(_xlfn.IFS(Sales_Pipeline[[#This Row],[Deal_Stage]]="Won",_xlfn.XLOOKUP(Sales_Pipeline[[#This Row],[Product]],Products!$A$2:$A$8,Products!$C$2:$C$8),Sales_Pipeline[[#This Row],[Deal_Stage]]="Lost",_xlfn.XLOOKUP(Sales_Pipeline[[#This Row],[Product]],Products!$A$2:$A$8,Products!$C$2:$C$8)),"")</f>
        <v>4821</v>
      </c>
      <c r="O3715" s="2">
        <v>5166</v>
      </c>
    </row>
    <row r="3716" spans="1:15" x14ac:dyDescent="0.3">
      <c r="A3716" t="s">
        <v>3862</v>
      </c>
      <c r="B3716" t="s">
        <v>28</v>
      </c>
      <c r="C3716" t="str">
        <f>_xlfn.XLOOKUP(Sales_Pipeline[[#This Row],[Sales_Agent]],Sales_Teams[Sales_Agent],Sales_Teams[Manager])</f>
        <v>Rocco Neubert</v>
      </c>
      <c r="D3716" t="str">
        <f>_xlfn.XLOOKUP(Sales_Pipeline[[#This Row],[Manager]],Sales_Teams[Manager],Sales_Teams[Regional_Office])</f>
        <v>East</v>
      </c>
      <c r="E3716" t="s">
        <v>55</v>
      </c>
      <c r="F3716" t="s">
        <v>182</v>
      </c>
      <c r="G3716" t="str">
        <f>IFERROR(_xlfn.XLOOKUP(Sales_Pipeline[[#This Row],[Account]],Accounts!$A$2:$A$86,Accounts!$F$2:$F$86),"")</f>
        <v>United States</v>
      </c>
      <c r="H3716" t="s">
        <v>57</v>
      </c>
      <c r="I3716" s="3">
        <v>42892</v>
      </c>
      <c r="J3716" s="3">
        <v>42970</v>
      </c>
      <c r="K3716" s="8" t="str">
        <f>IF(Sales_Pipeline[[#This Row],[Close_Date]]="","",TEXT(Sales_Pipeline[[#This Row],[Close_Date]],"ddd"))</f>
        <v>Wed</v>
      </c>
      <c r="L3716" s="8" t="str">
        <f>IF(Sales_Pipeline[[#This Row],[Close_Date]]="","",TEXT(Sales_Pipeline[[#This Row],[Close_Date]],"mmm"))</f>
        <v>Aug</v>
      </c>
      <c r="M3716" s="8" t="str">
        <f>IF(Sales_Pipeline[[#This Row],[Close_Date]]="","","Q"&amp;ROUNDUP(MONTH(Sales_Pipeline[[#This Row],[Close_Date]])/3,0))</f>
        <v>Q3</v>
      </c>
      <c r="N3716" s="2" cm="1">
        <f t="array" ref="N3716">IFERROR(_xlfn.IFS(Sales_Pipeline[[#This Row],[Deal_Stage]]="Won",_xlfn.XLOOKUP(Sales_Pipeline[[#This Row],[Product]],Products!$A$2:$A$8,Products!$C$2:$C$8),Sales_Pipeline[[#This Row],[Deal_Stage]]="Lost",_xlfn.XLOOKUP(Sales_Pipeline[[#This Row],[Product]],Products!$A$2:$A$8,Products!$C$2:$C$8)),"")</f>
        <v>1096</v>
      </c>
      <c r="O3716" s="2">
        <v>1036</v>
      </c>
    </row>
    <row r="3717" spans="1:15" x14ac:dyDescent="0.3">
      <c r="A3717" t="s">
        <v>3863</v>
      </c>
      <c r="B3717" t="s">
        <v>38</v>
      </c>
      <c r="C3717" t="str">
        <f>_xlfn.XLOOKUP(Sales_Pipeline[[#This Row],[Sales_Agent]],Sales_Teams[Sales_Agent],Sales_Teams[Manager])</f>
        <v>Celia Rouche</v>
      </c>
      <c r="D3717" t="str">
        <f>_xlfn.XLOOKUP(Sales_Pipeline[[#This Row],[Manager]],Sales_Teams[Manager],Sales_Teams[Regional_Office])</f>
        <v>West</v>
      </c>
      <c r="E3717" t="s">
        <v>8953</v>
      </c>
      <c r="F3717" t="s">
        <v>330</v>
      </c>
      <c r="G3717" t="str">
        <f>IFERROR(_xlfn.XLOOKUP(Sales_Pipeline[[#This Row],[Account]],Accounts!$A$2:$A$86,Accounts!$F$2:$F$86),"")</f>
        <v>Korea</v>
      </c>
      <c r="H3717" t="s">
        <v>57</v>
      </c>
      <c r="I3717" s="3">
        <v>42892</v>
      </c>
      <c r="J3717" s="3">
        <v>42953</v>
      </c>
      <c r="K3717" s="8" t="str">
        <f>IF(Sales_Pipeline[[#This Row],[Close_Date]]="","",TEXT(Sales_Pipeline[[#This Row],[Close_Date]],"ddd"))</f>
        <v>Sun</v>
      </c>
      <c r="L3717" s="8" t="str">
        <f>IF(Sales_Pipeline[[#This Row],[Close_Date]]="","",TEXT(Sales_Pipeline[[#This Row],[Close_Date]],"mmm"))</f>
        <v>Aug</v>
      </c>
      <c r="M3717" s="8" t="str">
        <f>IF(Sales_Pipeline[[#This Row],[Close_Date]]="","","Q"&amp;ROUNDUP(MONTH(Sales_Pipeline[[#This Row],[Close_Date]])/3,0))</f>
        <v>Q3</v>
      </c>
      <c r="N3717" s="2" cm="1">
        <f t="array" ref="N3717">IFERROR(_xlfn.IFS(Sales_Pipeline[[#This Row],[Deal_Stage]]="Won",_xlfn.XLOOKUP(Sales_Pipeline[[#This Row],[Product]],Products!$A$2:$A$8,Products!$C$2:$C$8),Sales_Pipeline[[#This Row],[Deal_Stage]]="Lost",_xlfn.XLOOKUP(Sales_Pipeline[[#This Row],[Product]],Products!$A$2:$A$8,Products!$C$2:$C$8)),"")</f>
        <v>4821</v>
      </c>
      <c r="O3717" s="2">
        <v>4330</v>
      </c>
    </row>
    <row r="3718" spans="1:15" x14ac:dyDescent="0.3">
      <c r="A3718" t="s">
        <v>3864</v>
      </c>
      <c r="B3718" t="s">
        <v>13</v>
      </c>
      <c r="C3718" t="str">
        <f>_xlfn.XLOOKUP(Sales_Pipeline[[#This Row],[Sales_Agent]],Sales_Teams[Sales_Agent],Sales_Teams[Manager])</f>
        <v>Melvin Marxen</v>
      </c>
      <c r="D3718" t="str">
        <f>_xlfn.XLOOKUP(Sales_Pipeline[[#This Row],[Manager]],Sales_Teams[Manager],Sales_Teams[Regional_Office])</f>
        <v>Central</v>
      </c>
      <c r="E3718" t="s">
        <v>76</v>
      </c>
      <c r="F3718" t="s">
        <v>330</v>
      </c>
      <c r="G3718" t="str">
        <f>IFERROR(_xlfn.XLOOKUP(Sales_Pipeline[[#This Row],[Account]],Accounts!$A$2:$A$86,Accounts!$F$2:$F$86),"")</f>
        <v>Korea</v>
      </c>
      <c r="H3718" t="s">
        <v>57</v>
      </c>
      <c r="I3718" s="3">
        <v>42892</v>
      </c>
      <c r="J3718" s="3">
        <v>42991</v>
      </c>
      <c r="K3718" s="8" t="str">
        <f>IF(Sales_Pipeline[[#This Row],[Close_Date]]="","",TEXT(Sales_Pipeline[[#This Row],[Close_Date]],"ddd"))</f>
        <v>Wed</v>
      </c>
      <c r="L3718" s="8" t="str">
        <f>IF(Sales_Pipeline[[#This Row],[Close_Date]]="","",TEXT(Sales_Pipeline[[#This Row],[Close_Date]],"mmm"))</f>
        <v>Sep</v>
      </c>
      <c r="M3718" s="8" t="str">
        <f>IF(Sales_Pipeline[[#This Row],[Close_Date]]="","","Q"&amp;ROUNDUP(MONTH(Sales_Pipeline[[#This Row],[Close_Date]])/3,0))</f>
        <v>Q3</v>
      </c>
      <c r="N3718" s="2" cm="1">
        <f t="array" ref="N3718">IFERROR(_xlfn.IFS(Sales_Pipeline[[#This Row],[Deal_Stage]]="Won",_xlfn.XLOOKUP(Sales_Pipeline[[#This Row],[Product]],Products!$A$2:$A$8,Products!$C$2:$C$8),Sales_Pipeline[[#This Row],[Deal_Stage]]="Lost",_xlfn.XLOOKUP(Sales_Pipeline[[#This Row],[Product]],Products!$A$2:$A$8,Products!$C$2:$C$8)),"")</f>
        <v>3393</v>
      </c>
      <c r="O3718" s="2">
        <v>3598</v>
      </c>
    </row>
    <row r="3719" spans="1:15" x14ac:dyDescent="0.3">
      <c r="A3719" t="s">
        <v>3865</v>
      </c>
      <c r="B3719" t="s">
        <v>40</v>
      </c>
      <c r="C3719" t="str">
        <f>_xlfn.XLOOKUP(Sales_Pipeline[[#This Row],[Sales_Agent]],Sales_Teams[Sales_Agent],Sales_Teams[Manager])</f>
        <v>Summer Sewald</v>
      </c>
      <c r="D3719" t="str">
        <f>_xlfn.XLOOKUP(Sales_Pipeline[[#This Row],[Manager]],Sales_Teams[Manager],Sales_Teams[Regional_Office])</f>
        <v>West</v>
      </c>
      <c r="E3719" t="s">
        <v>63</v>
      </c>
      <c r="F3719" t="s">
        <v>166</v>
      </c>
      <c r="G3719" t="str">
        <f>IFERROR(_xlfn.XLOOKUP(Sales_Pipeline[[#This Row],[Account]],Accounts!$A$2:$A$86,Accounts!$F$2:$F$86),"")</f>
        <v>United States</v>
      </c>
      <c r="H3719" t="s">
        <v>57</v>
      </c>
      <c r="I3719" s="3">
        <v>42892</v>
      </c>
      <c r="J3719" s="3">
        <v>42963</v>
      </c>
      <c r="K3719" s="8" t="str">
        <f>IF(Sales_Pipeline[[#This Row],[Close_Date]]="","",TEXT(Sales_Pipeline[[#This Row],[Close_Date]],"ddd"))</f>
        <v>Wed</v>
      </c>
      <c r="L3719" s="8" t="str">
        <f>IF(Sales_Pipeline[[#This Row],[Close_Date]]="","",TEXT(Sales_Pipeline[[#This Row],[Close_Date]],"mmm"))</f>
        <v>Aug</v>
      </c>
      <c r="M3719" s="8" t="str">
        <f>IF(Sales_Pipeline[[#This Row],[Close_Date]]="","","Q"&amp;ROUNDUP(MONTH(Sales_Pipeline[[#This Row],[Close_Date]])/3,0))</f>
        <v>Q3</v>
      </c>
      <c r="N3719" s="2" cm="1">
        <f t="array" ref="N3719">IFERROR(_xlfn.IFS(Sales_Pipeline[[#This Row],[Deal_Stage]]="Won",_xlfn.XLOOKUP(Sales_Pipeline[[#This Row],[Product]],Products!$A$2:$A$8,Products!$C$2:$C$8),Sales_Pipeline[[#This Row],[Deal_Stage]]="Lost",_xlfn.XLOOKUP(Sales_Pipeline[[#This Row],[Product]],Products!$A$2:$A$8,Products!$C$2:$C$8)),"")</f>
        <v>550</v>
      </c>
      <c r="O3719" s="2">
        <v>431</v>
      </c>
    </row>
    <row r="3720" spans="1:15" x14ac:dyDescent="0.3">
      <c r="A3720" t="s">
        <v>3866</v>
      </c>
      <c r="B3720" t="s">
        <v>10</v>
      </c>
      <c r="C3720" t="str">
        <f>_xlfn.XLOOKUP(Sales_Pipeline[[#This Row],[Sales_Agent]],Sales_Teams[Sales_Agent],Sales_Teams[Manager])</f>
        <v>Melvin Marxen</v>
      </c>
      <c r="D3720" t="str">
        <f>_xlfn.XLOOKUP(Sales_Pipeline[[#This Row],[Manager]],Sales_Teams[Manager],Sales_Teams[Regional_Office])</f>
        <v>Central</v>
      </c>
      <c r="E3720" t="s">
        <v>55</v>
      </c>
      <c r="F3720" t="s">
        <v>155</v>
      </c>
      <c r="G3720" t="str">
        <f>IFERROR(_xlfn.XLOOKUP(Sales_Pipeline[[#This Row],[Account]],Accounts!$A$2:$A$86,Accounts!$F$2:$F$86),"")</f>
        <v>United States</v>
      </c>
      <c r="H3720" t="s">
        <v>82</v>
      </c>
      <c r="I3720" s="3">
        <v>42892</v>
      </c>
      <c r="J3720" s="3">
        <v>42975</v>
      </c>
      <c r="K3720" s="8" t="str">
        <f>IF(Sales_Pipeline[[#This Row],[Close_Date]]="","",TEXT(Sales_Pipeline[[#This Row],[Close_Date]],"ddd"))</f>
        <v>Mon</v>
      </c>
      <c r="L3720" s="8" t="str">
        <f>IF(Sales_Pipeline[[#This Row],[Close_Date]]="","",TEXT(Sales_Pipeline[[#This Row],[Close_Date]],"mmm"))</f>
        <v>Aug</v>
      </c>
      <c r="M3720" s="8" t="str">
        <f>IF(Sales_Pipeline[[#This Row],[Close_Date]]="","","Q"&amp;ROUNDUP(MONTH(Sales_Pipeline[[#This Row],[Close_Date]])/3,0))</f>
        <v>Q3</v>
      </c>
      <c r="N3720" s="2" cm="1">
        <f t="array" ref="N3720">IFERROR(_xlfn.IFS(Sales_Pipeline[[#This Row],[Deal_Stage]]="Won",_xlfn.XLOOKUP(Sales_Pipeline[[#This Row],[Product]],Products!$A$2:$A$8,Products!$C$2:$C$8),Sales_Pipeline[[#This Row],[Deal_Stage]]="Lost",_xlfn.XLOOKUP(Sales_Pipeline[[#This Row],[Product]],Products!$A$2:$A$8,Products!$C$2:$C$8)),"")</f>
        <v>1096</v>
      </c>
      <c r="O3720" s="2">
        <v>0</v>
      </c>
    </row>
    <row r="3721" spans="1:15" x14ac:dyDescent="0.3">
      <c r="A3721" t="s">
        <v>3867</v>
      </c>
      <c r="B3721" t="s">
        <v>10</v>
      </c>
      <c r="C3721" t="str">
        <f>_xlfn.XLOOKUP(Sales_Pipeline[[#This Row],[Sales_Agent]],Sales_Teams[Sales_Agent],Sales_Teams[Manager])</f>
        <v>Melvin Marxen</v>
      </c>
      <c r="D3721" t="str">
        <f>_xlfn.XLOOKUP(Sales_Pipeline[[#This Row],[Manager]],Sales_Teams[Manager],Sales_Teams[Regional_Office])</f>
        <v>Central</v>
      </c>
      <c r="E3721" t="s">
        <v>63</v>
      </c>
      <c r="F3721" t="s">
        <v>155</v>
      </c>
      <c r="G3721" t="str">
        <f>IFERROR(_xlfn.XLOOKUP(Sales_Pipeline[[#This Row],[Account]],Accounts!$A$2:$A$86,Accounts!$F$2:$F$86),"")</f>
        <v>United States</v>
      </c>
      <c r="H3721" t="s">
        <v>57</v>
      </c>
      <c r="I3721" s="3">
        <v>42892</v>
      </c>
      <c r="J3721" s="3">
        <v>42903</v>
      </c>
      <c r="K3721" s="8" t="str">
        <f>IF(Sales_Pipeline[[#This Row],[Close_Date]]="","",TEXT(Sales_Pipeline[[#This Row],[Close_Date]],"ddd"))</f>
        <v>Sat</v>
      </c>
      <c r="L3721" s="8" t="str">
        <f>IF(Sales_Pipeline[[#This Row],[Close_Date]]="","",TEXT(Sales_Pipeline[[#This Row],[Close_Date]],"mmm"))</f>
        <v>Jun</v>
      </c>
      <c r="M3721" s="8" t="str">
        <f>IF(Sales_Pipeline[[#This Row],[Close_Date]]="","","Q"&amp;ROUNDUP(MONTH(Sales_Pipeline[[#This Row],[Close_Date]])/3,0))</f>
        <v>Q2</v>
      </c>
      <c r="N3721" s="2" cm="1">
        <f t="array" ref="N3721">IFERROR(_xlfn.IFS(Sales_Pipeline[[#This Row],[Deal_Stage]]="Won",_xlfn.XLOOKUP(Sales_Pipeline[[#This Row],[Product]],Products!$A$2:$A$8,Products!$C$2:$C$8),Sales_Pipeline[[#This Row],[Deal_Stage]]="Lost",_xlfn.XLOOKUP(Sales_Pipeline[[#This Row],[Product]],Products!$A$2:$A$8,Products!$C$2:$C$8)),"")</f>
        <v>550</v>
      </c>
      <c r="O3721" s="2">
        <v>624</v>
      </c>
    </row>
    <row r="3722" spans="1:15" x14ac:dyDescent="0.3">
      <c r="A3722" t="s">
        <v>3868</v>
      </c>
      <c r="B3722" t="s">
        <v>10</v>
      </c>
      <c r="C3722" t="str">
        <f>_xlfn.XLOOKUP(Sales_Pipeline[[#This Row],[Sales_Agent]],Sales_Teams[Sales_Agent],Sales_Teams[Manager])</f>
        <v>Melvin Marxen</v>
      </c>
      <c r="D3722" t="str">
        <f>_xlfn.XLOOKUP(Sales_Pipeline[[#This Row],[Manager]],Sales_Teams[Manager],Sales_Teams[Regional_Office])</f>
        <v>Central</v>
      </c>
      <c r="E3722" t="s">
        <v>55</v>
      </c>
      <c r="F3722" t="s">
        <v>150</v>
      </c>
      <c r="G3722" t="str">
        <f>IFERROR(_xlfn.XLOOKUP(Sales_Pipeline[[#This Row],[Account]],Accounts!$A$2:$A$86,Accounts!$F$2:$F$86),"")</f>
        <v>United States</v>
      </c>
      <c r="H3722" t="s">
        <v>57</v>
      </c>
      <c r="I3722" s="3">
        <v>42892</v>
      </c>
      <c r="J3722" s="3">
        <v>42897</v>
      </c>
      <c r="K3722" s="8" t="str">
        <f>IF(Sales_Pipeline[[#This Row],[Close_Date]]="","",TEXT(Sales_Pipeline[[#This Row],[Close_Date]],"ddd"))</f>
        <v>Sun</v>
      </c>
      <c r="L3722" s="8" t="str">
        <f>IF(Sales_Pipeline[[#This Row],[Close_Date]]="","",TEXT(Sales_Pipeline[[#This Row],[Close_Date]],"mmm"))</f>
        <v>Jun</v>
      </c>
      <c r="M3722" s="8" t="str">
        <f>IF(Sales_Pipeline[[#This Row],[Close_Date]]="","","Q"&amp;ROUNDUP(MONTH(Sales_Pipeline[[#This Row],[Close_Date]])/3,0))</f>
        <v>Q2</v>
      </c>
      <c r="N3722" s="2" cm="1">
        <f t="array" ref="N3722">IFERROR(_xlfn.IFS(Sales_Pipeline[[#This Row],[Deal_Stage]]="Won",_xlfn.XLOOKUP(Sales_Pipeline[[#This Row],[Product]],Products!$A$2:$A$8,Products!$C$2:$C$8),Sales_Pipeline[[#This Row],[Deal_Stage]]="Lost",_xlfn.XLOOKUP(Sales_Pipeline[[#This Row],[Product]],Products!$A$2:$A$8,Products!$C$2:$C$8)),"")</f>
        <v>1096</v>
      </c>
      <c r="O3722" s="2">
        <v>1140</v>
      </c>
    </row>
    <row r="3723" spans="1:15" x14ac:dyDescent="0.3">
      <c r="A3723" t="s">
        <v>3869</v>
      </c>
      <c r="B3723" t="s">
        <v>43</v>
      </c>
      <c r="C3723" t="str">
        <f>_xlfn.XLOOKUP(Sales_Pipeline[[#This Row],[Sales_Agent]],Sales_Teams[Sales_Agent],Sales_Teams[Manager])</f>
        <v>Summer Sewald</v>
      </c>
      <c r="D3723" t="str">
        <f>_xlfn.XLOOKUP(Sales_Pipeline[[#This Row],[Manager]],Sales_Teams[Manager],Sales_Teams[Regional_Office])</f>
        <v>West</v>
      </c>
      <c r="E3723" t="s">
        <v>61</v>
      </c>
      <c r="F3723" t="s">
        <v>234</v>
      </c>
      <c r="G3723" t="str">
        <f>IFERROR(_xlfn.XLOOKUP(Sales_Pipeline[[#This Row],[Account]],Accounts!$A$2:$A$86,Accounts!$F$2:$F$86),"")</f>
        <v>United States</v>
      </c>
      <c r="H3723" t="s">
        <v>57</v>
      </c>
      <c r="I3723" s="3">
        <v>42892</v>
      </c>
      <c r="J3723" s="3">
        <v>42995</v>
      </c>
      <c r="K3723" s="8" t="str">
        <f>IF(Sales_Pipeline[[#This Row],[Close_Date]]="","",TEXT(Sales_Pipeline[[#This Row],[Close_Date]],"ddd"))</f>
        <v>Sun</v>
      </c>
      <c r="L3723" s="8" t="str">
        <f>IF(Sales_Pipeline[[#This Row],[Close_Date]]="","",TEXT(Sales_Pipeline[[#This Row],[Close_Date]],"mmm"))</f>
        <v>Sep</v>
      </c>
      <c r="M3723" s="8" t="str">
        <f>IF(Sales_Pipeline[[#This Row],[Close_Date]]="","","Q"&amp;ROUNDUP(MONTH(Sales_Pipeline[[#This Row],[Close_Date]])/3,0))</f>
        <v>Q3</v>
      </c>
      <c r="N3723" s="2" cm="1">
        <f t="array" ref="N3723">IFERROR(_xlfn.IFS(Sales_Pipeline[[#This Row],[Deal_Stage]]="Won",_xlfn.XLOOKUP(Sales_Pipeline[[#This Row],[Product]],Products!$A$2:$A$8,Products!$C$2:$C$8),Sales_Pipeline[[#This Row],[Deal_Stage]]="Lost",_xlfn.XLOOKUP(Sales_Pipeline[[#This Row],[Product]],Products!$A$2:$A$8,Products!$C$2:$C$8)),"")</f>
        <v>55</v>
      </c>
      <c r="O3723" s="2">
        <v>62</v>
      </c>
    </row>
    <row r="3724" spans="1:15" x14ac:dyDescent="0.3">
      <c r="A3724" t="s">
        <v>3870</v>
      </c>
      <c r="B3724" t="s">
        <v>42</v>
      </c>
      <c r="C3724" t="str">
        <f>_xlfn.XLOOKUP(Sales_Pipeline[[#This Row],[Sales_Agent]],Sales_Teams[Sales_Agent],Sales_Teams[Manager])</f>
        <v>Summer Sewald</v>
      </c>
      <c r="D3724" t="str">
        <f>_xlfn.XLOOKUP(Sales_Pipeline[[#This Row],[Manager]],Sales_Teams[Manager],Sales_Teams[Regional_Office])</f>
        <v>West</v>
      </c>
      <c r="E3724" t="s">
        <v>63</v>
      </c>
      <c r="F3724" t="s">
        <v>100</v>
      </c>
      <c r="G3724" t="str">
        <f>IFERROR(_xlfn.XLOOKUP(Sales_Pipeline[[#This Row],[Account]],Accounts!$A$2:$A$86,Accounts!$F$2:$F$86),"")</f>
        <v>United States</v>
      </c>
      <c r="H3724" t="s">
        <v>82</v>
      </c>
      <c r="I3724" s="3">
        <v>42892</v>
      </c>
      <c r="J3724" s="3">
        <v>42948</v>
      </c>
      <c r="K3724" s="8" t="str">
        <f>IF(Sales_Pipeline[[#This Row],[Close_Date]]="","",TEXT(Sales_Pipeline[[#This Row],[Close_Date]],"ddd"))</f>
        <v>Tue</v>
      </c>
      <c r="L3724" s="8" t="str">
        <f>IF(Sales_Pipeline[[#This Row],[Close_Date]]="","",TEXT(Sales_Pipeline[[#This Row],[Close_Date]],"mmm"))</f>
        <v>Aug</v>
      </c>
      <c r="M3724" s="8" t="str">
        <f>IF(Sales_Pipeline[[#This Row],[Close_Date]]="","","Q"&amp;ROUNDUP(MONTH(Sales_Pipeline[[#This Row],[Close_Date]])/3,0))</f>
        <v>Q3</v>
      </c>
      <c r="N3724" s="2" cm="1">
        <f t="array" ref="N3724">IFERROR(_xlfn.IFS(Sales_Pipeline[[#This Row],[Deal_Stage]]="Won",_xlfn.XLOOKUP(Sales_Pipeline[[#This Row],[Product]],Products!$A$2:$A$8,Products!$C$2:$C$8),Sales_Pipeline[[#This Row],[Deal_Stage]]="Lost",_xlfn.XLOOKUP(Sales_Pipeline[[#This Row],[Product]],Products!$A$2:$A$8,Products!$C$2:$C$8)),"")</f>
        <v>550</v>
      </c>
      <c r="O3724" s="2">
        <v>0</v>
      </c>
    </row>
    <row r="3725" spans="1:15" x14ac:dyDescent="0.3">
      <c r="A3725" t="s">
        <v>3871</v>
      </c>
      <c r="B3725" t="s">
        <v>8</v>
      </c>
      <c r="C3725" t="str">
        <f>_xlfn.XLOOKUP(Sales_Pipeline[[#This Row],[Sales_Agent]],Sales_Teams[Sales_Agent],Sales_Teams[Manager])</f>
        <v>Dustin Brinkmann</v>
      </c>
      <c r="D3725" t="str">
        <f>_xlfn.XLOOKUP(Sales_Pipeline[[#This Row],[Manager]],Sales_Teams[Manager],Sales_Teams[Regional_Office])</f>
        <v>Central</v>
      </c>
      <c r="E3725" t="s">
        <v>63</v>
      </c>
      <c r="F3725" t="s">
        <v>507</v>
      </c>
      <c r="G3725" t="str">
        <f>IFERROR(_xlfn.XLOOKUP(Sales_Pipeline[[#This Row],[Account]],Accounts!$A$2:$A$86,Accounts!$F$2:$F$86),"")</f>
        <v>Belgium</v>
      </c>
      <c r="H3725" t="s">
        <v>57</v>
      </c>
      <c r="I3725" s="3">
        <v>42892</v>
      </c>
      <c r="J3725" s="3">
        <v>42993</v>
      </c>
      <c r="K3725" s="8" t="str">
        <f>IF(Sales_Pipeline[[#This Row],[Close_Date]]="","",TEXT(Sales_Pipeline[[#This Row],[Close_Date]],"ddd"))</f>
        <v>Fri</v>
      </c>
      <c r="L3725" s="8" t="str">
        <f>IF(Sales_Pipeline[[#This Row],[Close_Date]]="","",TEXT(Sales_Pipeline[[#This Row],[Close_Date]],"mmm"))</f>
        <v>Sep</v>
      </c>
      <c r="M3725" s="8" t="str">
        <f>IF(Sales_Pipeline[[#This Row],[Close_Date]]="","","Q"&amp;ROUNDUP(MONTH(Sales_Pipeline[[#This Row],[Close_Date]])/3,0))</f>
        <v>Q3</v>
      </c>
      <c r="N3725" s="2" cm="1">
        <f t="array" ref="N3725">IFERROR(_xlfn.IFS(Sales_Pipeline[[#This Row],[Deal_Stage]]="Won",_xlfn.XLOOKUP(Sales_Pipeline[[#This Row],[Product]],Products!$A$2:$A$8,Products!$C$2:$C$8),Sales_Pipeline[[#This Row],[Deal_Stage]]="Lost",_xlfn.XLOOKUP(Sales_Pipeline[[#This Row],[Product]],Products!$A$2:$A$8,Products!$C$2:$C$8)),"")</f>
        <v>550</v>
      </c>
      <c r="O3725" s="2">
        <v>584</v>
      </c>
    </row>
    <row r="3726" spans="1:15" x14ac:dyDescent="0.3">
      <c r="A3726" t="s">
        <v>3872</v>
      </c>
      <c r="B3726" t="s">
        <v>37</v>
      </c>
      <c r="C3726" t="str">
        <f>_xlfn.XLOOKUP(Sales_Pipeline[[#This Row],[Sales_Agent]],Sales_Teams[Sales_Agent],Sales_Teams[Manager])</f>
        <v>Celia Rouche</v>
      </c>
      <c r="D3726" t="str">
        <f>_xlfn.XLOOKUP(Sales_Pipeline[[#This Row],[Manager]],Sales_Teams[Manager],Sales_Teams[Regional_Office])</f>
        <v>West</v>
      </c>
      <c r="E3726" t="s">
        <v>61</v>
      </c>
      <c r="F3726" t="s">
        <v>201</v>
      </c>
      <c r="G3726" t="str">
        <f>IFERROR(_xlfn.XLOOKUP(Sales_Pipeline[[#This Row],[Account]],Accounts!$A$2:$A$86,Accounts!$F$2:$F$86),"")</f>
        <v>United States</v>
      </c>
      <c r="H3726" t="s">
        <v>82</v>
      </c>
      <c r="I3726" s="3">
        <v>42892</v>
      </c>
      <c r="J3726" s="3">
        <v>42987</v>
      </c>
      <c r="K3726" s="8" t="str">
        <f>IF(Sales_Pipeline[[#This Row],[Close_Date]]="","",TEXT(Sales_Pipeline[[#This Row],[Close_Date]],"ddd"))</f>
        <v>Sat</v>
      </c>
      <c r="L3726" s="8" t="str">
        <f>IF(Sales_Pipeline[[#This Row],[Close_Date]]="","",TEXT(Sales_Pipeline[[#This Row],[Close_Date]],"mmm"))</f>
        <v>Sep</v>
      </c>
      <c r="M3726" s="8" t="str">
        <f>IF(Sales_Pipeline[[#This Row],[Close_Date]]="","","Q"&amp;ROUNDUP(MONTH(Sales_Pipeline[[#This Row],[Close_Date]])/3,0))</f>
        <v>Q3</v>
      </c>
      <c r="N3726" s="2" cm="1">
        <f t="array" ref="N3726">IFERROR(_xlfn.IFS(Sales_Pipeline[[#This Row],[Deal_Stage]]="Won",_xlfn.XLOOKUP(Sales_Pipeline[[#This Row],[Product]],Products!$A$2:$A$8,Products!$C$2:$C$8),Sales_Pipeline[[#This Row],[Deal_Stage]]="Lost",_xlfn.XLOOKUP(Sales_Pipeline[[#This Row],[Product]],Products!$A$2:$A$8,Products!$C$2:$C$8)),"")</f>
        <v>55</v>
      </c>
      <c r="O3726" s="2">
        <v>0</v>
      </c>
    </row>
    <row r="3727" spans="1:15" x14ac:dyDescent="0.3">
      <c r="A3727" t="s">
        <v>3873</v>
      </c>
      <c r="B3727" t="s">
        <v>37</v>
      </c>
      <c r="C3727" t="str">
        <f>_xlfn.XLOOKUP(Sales_Pipeline[[#This Row],[Sales_Agent]],Sales_Teams[Sales_Agent],Sales_Teams[Manager])</f>
        <v>Celia Rouche</v>
      </c>
      <c r="D3727" t="str">
        <f>_xlfn.XLOOKUP(Sales_Pipeline[[#This Row],[Manager]],Sales_Teams[Manager],Sales_Teams[Regional_Office])</f>
        <v>West</v>
      </c>
      <c r="E3727" t="s">
        <v>61</v>
      </c>
      <c r="F3727" t="s">
        <v>166</v>
      </c>
      <c r="G3727" t="str">
        <f>IFERROR(_xlfn.XLOOKUP(Sales_Pipeline[[#This Row],[Account]],Accounts!$A$2:$A$86,Accounts!$F$2:$F$86),"")</f>
        <v>United States</v>
      </c>
      <c r="H3727" t="s">
        <v>57</v>
      </c>
      <c r="I3727" s="3">
        <v>42892</v>
      </c>
      <c r="J3727" s="3">
        <v>42966</v>
      </c>
      <c r="K3727" s="8" t="str">
        <f>IF(Sales_Pipeline[[#This Row],[Close_Date]]="","",TEXT(Sales_Pipeline[[#This Row],[Close_Date]],"ddd"))</f>
        <v>Sat</v>
      </c>
      <c r="L3727" s="8" t="str">
        <f>IF(Sales_Pipeline[[#This Row],[Close_Date]]="","",TEXT(Sales_Pipeline[[#This Row],[Close_Date]],"mmm"))</f>
        <v>Aug</v>
      </c>
      <c r="M3727" s="8" t="str">
        <f>IF(Sales_Pipeline[[#This Row],[Close_Date]]="","","Q"&amp;ROUNDUP(MONTH(Sales_Pipeline[[#This Row],[Close_Date]])/3,0))</f>
        <v>Q3</v>
      </c>
      <c r="N3727" s="2" cm="1">
        <f t="array" ref="N3727">IFERROR(_xlfn.IFS(Sales_Pipeline[[#This Row],[Deal_Stage]]="Won",_xlfn.XLOOKUP(Sales_Pipeline[[#This Row],[Product]],Products!$A$2:$A$8,Products!$C$2:$C$8),Sales_Pipeline[[#This Row],[Deal_Stage]]="Lost",_xlfn.XLOOKUP(Sales_Pipeline[[#This Row],[Product]],Products!$A$2:$A$8,Products!$C$2:$C$8)),"")</f>
        <v>55</v>
      </c>
      <c r="O3727" s="2">
        <v>57</v>
      </c>
    </row>
    <row r="3728" spans="1:15" x14ac:dyDescent="0.3">
      <c r="A3728" t="s">
        <v>3874</v>
      </c>
      <c r="B3728" t="s">
        <v>14</v>
      </c>
      <c r="C3728" t="str">
        <f>_xlfn.XLOOKUP(Sales_Pipeline[[#This Row],[Sales_Agent]],Sales_Teams[Sales_Agent],Sales_Teams[Manager])</f>
        <v>Melvin Marxen</v>
      </c>
      <c r="D3728" t="str">
        <f>_xlfn.XLOOKUP(Sales_Pipeline[[#This Row],[Manager]],Sales_Teams[Manager],Sales_Teams[Regional_Office])</f>
        <v>Central</v>
      </c>
      <c r="E3728" t="s">
        <v>55</v>
      </c>
      <c r="F3728" t="s">
        <v>204</v>
      </c>
      <c r="G3728" t="str">
        <f>IFERROR(_xlfn.XLOOKUP(Sales_Pipeline[[#This Row],[Account]],Accounts!$A$2:$A$86,Accounts!$F$2:$F$86),"")</f>
        <v>United States</v>
      </c>
      <c r="H3728" t="s">
        <v>57</v>
      </c>
      <c r="I3728" s="3">
        <v>42892</v>
      </c>
      <c r="J3728" s="3">
        <v>42952</v>
      </c>
      <c r="K3728" s="8" t="str">
        <f>IF(Sales_Pipeline[[#This Row],[Close_Date]]="","",TEXT(Sales_Pipeline[[#This Row],[Close_Date]],"ddd"))</f>
        <v>Sat</v>
      </c>
      <c r="L3728" s="8" t="str">
        <f>IF(Sales_Pipeline[[#This Row],[Close_Date]]="","",TEXT(Sales_Pipeline[[#This Row],[Close_Date]],"mmm"))</f>
        <v>Aug</v>
      </c>
      <c r="M3728" s="8" t="str">
        <f>IF(Sales_Pipeline[[#This Row],[Close_Date]]="","","Q"&amp;ROUNDUP(MONTH(Sales_Pipeline[[#This Row],[Close_Date]])/3,0))</f>
        <v>Q3</v>
      </c>
      <c r="N3728" s="2" cm="1">
        <f t="array" ref="N3728">IFERROR(_xlfn.IFS(Sales_Pipeline[[#This Row],[Deal_Stage]]="Won",_xlfn.XLOOKUP(Sales_Pipeline[[#This Row],[Product]],Products!$A$2:$A$8,Products!$C$2:$C$8),Sales_Pipeline[[#This Row],[Deal_Stage]]="Lost",_xlfn.XLOOKUP(Sales_Pipeline[[#This Row],[Product]],Products!$A$2:$A$8,Products!$C$2:$C$8)),"")</f>
        <v>1096</v>
      </c>
      <c r="O3728" s="2">
        <v>1267</v>
      </c>
    </row>
    <row r="3729" spans="1:15" x14ac:dyDescent="0.3">
      <c r="A3729" t="s">
        <v>3875</v>
      </c>
      <c r="B3729" t="s">
        <v>29</v>
      </c>
      <c r="C3729" t="str">
        <f>_xlfn.XLOOKUP(Sales_Pipeline[[#This Row],[Sales_Agent]],Sales_Teams[Sales_Agent],Sales_Teams[Manager])</f>
        <v>Rocco Neubert</v>
      </c>
      <c r="D3729" t="str">
        <f>_xlfn.XLOOKUP(Sales_Pipeline[[#This Row],[Manager]],Sales_Teams[Manager],Sales_Teams[Regional_Office])</f>
        <v>East</v>
      </c>
      <c r="E3729" t="s">
        <v>8953</v>
      </c>
      <c r="F3729" t="s">
        <v>206</v>
      </c>
      <c r="G3729" t="str">
        <f>IFERROR(_xlfn.XLOOKUP(Sales_Pipeline[[#This Row],[Account]],Accounts!$A$2:$A$86,Accounts!$F$2:$F$86),"")</f>
        <v>United States</v>
      </c>
      <c r="H3729" t="s">
        <v>82</v>
      </c>
      <c r="I3729" s="3">
        <v>42892</v>
      </c>
      <c r="J3729" s="3">
        <v>42897</v>
      </c>
      <c r="K3729" s="8" t="str">
        <f>IF(Sales_Pipeline[[#This Row],[Close_Date]]="","",TEXT(Sales_Pipeline[[#This Row],[Close_Date]],"ddd"))</f>
        <v>Sun</v>
      </c>
      <c r="L3729" s="8" t="str">
        <f>IF(Sales_Pipeline[[#This Row],[Close_Date]]="","",TEXT(Sales_Pipeline[[#This Row],[Close_Date]],"mmm"))</f>
        <v>Jun</v>
      </c>
      <c r="M3729" s="8" t="str">
        <f>IF(Sales_Pipeline[[#This Row],[Close_Date]]="","","Q"&amp;ROUNDUP(MONTH(Sales_Pipeline[[#This Row],[Close_Date]])/3,0))</f>
        <v>Q2</v>
      </c>
      <c r="N3729" s="2" cm="1">
        <f t="array" ref="N3729">IFERROR(_xlfn.IFS(Sales_Pipeline[[#This Row],[Deal_Stage]]="Won",_xlfn.XLOOKUP(Sales_Pipeline[[#This Row],[Product]],Products!$A$2:$A$8,Products!$C$2:$C$8),Sales_Pipeline[[#This Row],[Deal_Stage]]="Lost",_xlfn.XLOOKUP(Sales_Pipeline[[#This Row],[Product]],Products!$A$2:$A$8,Products!$C$2:$C$8)),"")</f>
        <v>4821</v>
      </c>
      <c r="O3729" s="2">
        <v>0</v>
      </c>
    </row>
    <row r="3730" spans="1:15" x14ac:dyDescent="0.3">
      <c r="A3730" t="s">
        <v>3876</v>
      </c>
      <c r="B3730" t="s">
        <v>21</v>
      </c>
      <c r="C3730" t="str">
        <f>_xlfn.XLOOKUP(Sales_Pipeline[[#This Row],[Sales_Agent]],Sales_Teams[Sales_Agent],Sales_Teams[Manager])</f>
        <v>Cara Losch</v>
      </c>
      <c r="D3730" t="str">
        <f>_xlfn.XLOOKUP(Sales_Pipeline[[#This Row],[Manager]],Sales_Teams[Manager],Sales_Teams[Regional_Office])</f>
        <v>East</v>
      </c>
      <c r="E3730" t="s">
        <v>61</v>
      </c>
      <c r="G3730" t="str">
        <f>IFERROR(_xlfn.XLOOKUP(Sales_Pipeline[[#This Row],[Account]],Accounts!$A$2:$A$86,Accounts!$F$2:$F$86),"")</f>
        <v/>
      </c>
      <c r="H3730" t="s">
        <v>77</v>
      </c>
      <c r="I3730" s="3">
        <v>42892</v>
      </c>
      <c r="K3730" s="8" t="str">
        <f>IF(Sales_Pipeline[[#This Row],[Close_Date]]="","",TEXT(Sales_Pipeline[[#This Row],[Close_Date]],"ddd"))</f>
        <v/>
      </c>
      <c r="L3730" s="8" t="str">
        <f>IF(Sales_Pipeline[[#This Row],[Close_Date]]="","",TEXT(Sales_Pipeline[[#This Row],[Close_Date]],"mmm"))</f>
        <v/>
      </c>
      <c r="M3730" s="8" t="str">
        <f>IF(Sales_Pipeline[[#This Row],[Close_Date]]="","","Q"&amp;ROUNDUP(MONTH(Sales_Pipeline[[#This Row],[Close_Date]])/3,0))</f>
        <v/>
      </c>
      <c r="N3730" s="2" t="str" cm="1">
        <f t="array" ref="N3730">IFERROR(_xlfn.IFS(Sales_Pipeline[[#This Row],[Deal_Stage]]="Won",_xlfn.XLOOKUP(Sales_Pipeline[[#This Row],[Product]],Products!$A$2:$A$8,Products!$C$2:$C$8),Sales_Pipeline[[#This Row],[Deal_Stage]]="Lost",_xlfn.XLOOKUP(Sales_Pipeline[[#This Row],[Product]],Products!$A$2:$A$8,Products!$C$2:$C$8)),"")</f>
        <v/>
      </c>
      <c r="O3730" s="2">
        <v>0</v>
      </c>
    </row>
    <row r="3731" spans="1:15" x14ac:dyDescent="0.3">
      <c r="A3731" t="s">
        <v>3877</v>
      </c>
      <c r="B3731" t="s">
        <v>32</v>
      </c>
      <c r="C3731" t="str">
        <f>_xlfn.XLOOKUP(Sales_Pipeline[[#This Row],[Sales_Agent]],Sales_Teams[Sales_Agent],Sales_Teams[Manager])</f>
        <v>Celia Rouche</v>
      </c>
      <c r="D3731" t="str">
        <f>_xlfn.XLOOKUP(Sales_Pipeline[[#This Row],[Manager]],Sales_Teams[Manager],Sales_Teams[Regional_Office])</f>
        <v>West</v>
      </c>
      <c r="E3731" t="s">
        <v>61</v>
      </c>
      <c r="F3731" t="s">
        <v>185</v>
      </c>
      <c r="G3731" t="str">
        <f>IFERROR(_xlfn.XLOOKUP(Sales_Pipeline[[#This Row],[Account]],Accounts!$A$2:$A$86,Accounts!$F$2:$F$86),"")</f>
        <v>United States</v>
      </c>
      <c r="H3731" t="s">
        <v>57</v>
      </c>
      <c r="I3731" s="3">
        <v>42892</v>
      </c>
      <c r="J3731" s="3">
        <v>42994</v>
      </c>
      <c r="K3731" s="8" t="str">
        <f>IF(Sales_Pipeline[[#This Row],[Close_Date]]="","",TEXT(Sales_Pipeline[[#This Row],[Close_Date]],"ddd"))</f>
        <v>Sat</v>
      </c>
      <c r="L3731" s="8" t="str">
        <f>IF(Sales_Pipeline[[#This Row],[Close_Date]]="","",TEXT(Sales_Pipeline[[#This Row],[Close_Date]],"mmm"))</f>
        <v>Sep</v>
      </c>
      <c r="M3731" s="8" t="str">
        <f>IF(Sales_Pipeline[[#This Row],[Close_Date]]="","","Q"&amp;ROUNDUP(MONTH(Sales_Pipeline[[#This Row],[Close_Date]])/3,0))</f>
        <v>Q3</v>
      </c>
      <c r="N3731" s="2" cm="1">
        <f t="array" ref="N3731">IFERROR(_xlfn.IFS(Sales_Pipeline[[#This Row],[Deal_Stage]]="Won",_xlfn.XLOOKUP(Sales_Pipeline[[#This Row],[Product]],Products!$A$2:$A$8,Products!$C$2:$C$8),Sales_Pipeline[[#This Row],[Deal_Stage]]="Lost",_xlfn.XLOOKUP(Sales_Pipeline[[#This Row],[Product]],Products!$A$2:$A$8,Products!$C$2:$C$8)),"")</f>
        <v>55</v>
      </c>
      <c r="O3731" s="2">
        <v>55</v>
      </c>
    </row>
    <row r="3732" spans="1:15" x14ac:dyDescent="0.3">
      <c r="A3732" t="s">
        <v>3878</v>
      </c>
      <c r="B3732" t="s">
        <v>17</v>
      </c>
      <c r="C3732" t="str">
        <f>_xlfn.XLOOKUP(Sales_Pipeline[[#This Row],[Sales_Agent]],Sales_Teams[Sales_Agent],Sales_Teams[Manager])</f>
        <v>Cara Losch</v>
      </c>
      <c r="D3732" t="str">
        <f>_xlfn.XLOOKUP(Sales_Pipeline[[#This Row],[Manager]],Sales_Teams[Manager],Sales_Teams[Regional_Office])</f>
        <v>East</v>
      </c>
      <c r="E3732" t="s">
        <v>76</v>
      </c>
      <c r="G3732" t="str">
        <f>IFERROR(_xlfn.XLOOKUP(Sales_Pipeline[[#This Row],[Account]],Accounts!$A$2:$A$86,Accounts!$F$2:$F$86),"")</f>
        <v/>
      </c>
      <c r="H3732" t="s">
        <v>77</v>
      </c>
      <c r="I3732" s="3">
        <v>42892</v>
      </c>
      <c r="K3732" s="8" t="str">
        <f>IF(Sales_Pipeline[[#This Row],[Close_Date]]="","",TEXT(Sales_Pipeline[[#This Row],[Close_Date]],"ddd"))</f>
        <v/>
      </c>
      <c r="L3732" s="8" t="str">
        <f>IF(Sales_Pipeline[[#This Row],[Close_Date]]="","",TEXT(Sales_Pipeline[[#This Row],[Close_Date]],"mmm"))</f>
        <v/>
      </c>
      <c r="M3732" s="8" t="str">
        <f>IF(Sales_Pipeline[[#This Row],[Close_Date]]="","","Q"&amp;ROUNDUP(MONTH(Sales_Pipeline[[#This Row],[Close_Date]])/3,0))</f>
        <v/>
      </c>
      <c r="N3732" s="2" t="str" cm="1">
        <f t="array" ref="N3732">IFERROR(_xlfn.IFS(Sales_Pipeline[[#This Row],[Deal_Stage]]="Won",_xlfn.XLOOKUP(Sales_Pipeline[[#This Row],[Product]],Products!$A$2:$A$8,Products!$C$2:$C$8),Sales_Pipeline[[#This Row],[Deal_Stage]]="Lost",_xlfn.XLOOKUP(Sales_Pipeline[[#This Row],[Product]],Products!$A$2:$A$8,Products!$C$2:$C$8)),"")</f>
        <v/>
      </c>
      <c r="O3732" s="2">
        <v>0</v>
      </c>
    </row>
    <row r="3733" spans="1:15" x14ac:dyDescent="0.3">
      <c r="A3733" t="s">
        <v>3879</v>
      </c>
      <c r="B3733" t="s">
        <v>17</v>
      </c>
      <c r="C3733" t="str">
        <f>_xlfn.XLOOKUP(Sales_Pipeline[[#This Row],[Sales_Agent]],Sales_Teams[Sales_Agent],Sales_Teams[Manager])</f>
        <v>Cara Losch</v>
      </c>
      <c r="D3733" t="str">
        <f>_xlfn.XLOOKUP(Sales_Pipeline[[#This Row],[Manager]],Sales_Teams[Manager],Sales_Teams[Regional_Office])</f>
        <v>East</v>
      </c>
      <c r="E3733" t="s">
        <v>61</v>
      </c>
      <c r="F3733" t="s">
        <v>159</v>
      </c>
      <c r="G3733" t="str">
        <f>IFERROR(_xlfn.XLOOKUP(Sales_Pipeline[[#This Row],[Account]],Accounts!$A$2:$A$86,Accounts!$F$2:$F$86),"")</f>
        <v>United States</v>
      </c>
      <c r="H3733" t="s">
        <v>57</v>
      </c>
      <c r="I3733" s="3">
        <v>42892</v>
      </c>
      <c r="J3733" s="3">
        <v>42988</v>
      </c>
      <c r="K3733" s="8" t="str">
        <f>IF(Sales_Pipeline[[#This Row],[Close_Date]]="","",TEXT(Sales_Pipeline[[#This Row],[Close_Date]],"ddd"))</f>
        <v>Sun</v>
      </c>
      <c r="L3733" s="8" t="str">
        <f>IF(Sales_Pipeline[[#This Row],[Close_Date]]="","",TEXT(Sales_Pipeline[[#This Row],[Close_Date]],"mmm"))</f>
        <v>Sep</v>
      </c>
      <c r="M3733" s="8" t="str">
        <f>IF(Sales_Pipeline[[#This Row],[Close_Date]]="","","Q"&amp;ROUNDUP(MONTH(Sales_Pipeline[[#This Row],[Close_Date]])/3,0))</f>
        <v>Q3</v>
      </c>
      <c r="N3733" s="2" cm="1">
        <f t="array" ref="N3733">IFERROR(_xlfn.IFS(Sales_Pipeline[[#This Row],[Deal_Stage]]="Won",_xlfn.XLOOKUP(Sales_Pipeline[[#This Row],[Product]],Products!$A$2:$A$8,Products!$C$2:$C$8),Sales_Pipeline[[#This Row],[Deal_Stage]]="Lost",_xlfn.XLOOKUP(Sales_Pipeline[[#This Row],[Product]],Products!$A$2:$A$8,Products!$C$2:$C$8)),"")</f>
        <v>55</v>
      </c>
      <c r="O3733" s="2">
        <v>63</v>
      </c>
    </row>
    <row r="3734" spans="1:15" x14ac:dyDescent="0.3">
      <c r="A3734" t="s">
        <v>3880</v>
      </c>
      <c r="B3734" t="s">
        <v>23</v>
      </c>
      <c r="C3734" t="str">
        <f>_xlfn.XLOOKUP(Sales_Pipeline[[#This Row],[Sales_Agent]],Sales_Teams[Sales_Agent],Sales_Teams[Manager])</f>
        <v>Cara Losch</v>
      </c>
      <c r="D3734" t="str">
        <f>_xlfn.XLOOKUP(Sales_Pipeline[[#This Row],[Manager]],Sales_Teams[Manager],Sales_Teams[Regional_Office])</f>
        <v>East</v>
      </c>
      <c r="E3734" t="s">
        <v>8953</v>
      </c>
      <c r="F3734" t="s">
        <v>225</v>
      </c>
      <c r="G3734" t="str">
        <f>IFERROR(_xlfn.XLOOKUP(Sales_Pipeline[[#This Row],[Account]],Accounts!$A$2:$A$86,Accounts!$F$2:$F$86),"")</f>
        <v>United States</v>
      </c>
      <c r="H3734" t="s">
        <v>57</v>
      </c>
      <c r="I3734" s="3">
        <v>42892</v>
      </c>
      <c r="J3734" s="3">
        <v>42983</v>
      </c>
      <c r="K3734" s="8" t="str">
        <f>IF(Sales_Pipeline[[#This Row],[Close_Date]]="","",TEXT(Sales_Pipeline[[#This Row],[Close_Date]],"ddd"))</f>
        <v>Tue</v>
      </c>
      <c r="L3734" s="8" t="str">
        <f>IF(Sales_Pipeline[[#This Row],[Close_Date]]="","",TEXT(Sales_Pipeline[[#This Row],[Close_Date]],"mmm"))</f>
        <v>Sep</v>
      </c>
      <c r="M3734" s="8" t="str">
        <f>IF(Sales_Pipeline[[#This Row],[Close_Date]]="","","Q"&amp;ROUNDUP(MONTH(Sales_Pipeline[[#This Row],[Close_Date]])/3,0))</f>
        <v>Q3</v>
      </c>
      <c r="N3734" s="2" cm="1">
        <f t="array" ref="N3734">IFERROR(_xlfn.IFS(Sales_Pipeline[[#This Row],[Deal_Stage]]="Won",_xlfn.XLOOKUP(Sales_Pipeline[[#This Row],[Product]],Products!$A$2:$A$8,Products!$C$2:$C$8),Sales_Pipeline[[#This Row],[Deal_Stage]]="Lost",_xlfn.XLOOKUP(Sales_Pipeline[[#This Row],[Product]],Products!$A$2:$A$8,Products!$C$2:$C$8)),"")</f>
        <v>4821</v>
      </c>
      <c r="O3734" s="2">
        <v>3961</v>
      </c>
    </row>
    <row r="3735" spans="1:15" x14ac:dyDescent="0.3">
      <c r="A3735" t="s">
        <v>3881</v>
      </c>
      <c r="B3735" t="s">
        <v>23</v>
      </c>
      <c r="C3735" t="str">
        <f>_xlfn.XLOOKUP(Sales_Pipeline[[#This Row],[Sales_Agent]],Sales_Teams[Sales_Agent],Sales_Teams[Manager])</f>
        <v>Cara Losch</v>
      </c>
      <c r="D3735" t="str">
        <f>_xlfn.XLOOKUP(Sales_Pipeline[[#This Row],[Manager]],Sales_Teams[Manager],Sales_Teams[Regional_Office])</f>
        <v>East</v>
      </c>
      <c r="E3735" t="s">
        <v>61</v>
      </c>
      <c r="F3735" t="s">
        <v>315</v>
      </c>
      <c r="G3735" t="str">
        <f>IFERROR(_xlfn.XLOOKUP(Sales_Pipeline[[#This Row],[Account]],Accounts!$A$2:$A$86,Accounts!$F$2:$F$86),"")</f>
        <v>United States</v>
      </c>
      <c r="H3735" t="s">
        <v>57</v>
      </c>
      <c r="I3735" s="3">
        <v>42892</v>
      </c>
      <c r="J3735" s="3">
        <v>42973</v>
      </c>
      <c r="K3735" s="8" t="str">
        <f>IF(Sales_Pipeline[[#This Row],[Close_Date]]="","",TEXT(Sales_Pipeline[[#This Row],[Close_Date]],"ddd"))</f>
        <v>Sat</v>
      </c>
      <c r="L3735" s="8" t="str">
        <f>IF(Sales_Pipeline[[#This Row],[Close_Date]]="","",TEXT(Sales_Pipeline[[#This Row],[Close_Date]],"mmm"))</f>
        <v>Aug</v>
      </c>
      <c r="M3735" s="8" t="str">
        <f>IF(Sales_Pipeline[[#This Row],[Close_Date]]="","","Q"&amp;ROUNDUP(MONTH(Sales_Pipeline[[#This Row],[Close_Date]])/3,0))</f>
        <v>Q3</v>
      </c>
      <c r="N3735" s="2" cm="1">
        <f t="array" ref="N3735">IFERROR(_xlfn.IFS(Sales_Pipeline[[#This Row],[Deal_Stage]]="Won",_xlfn.XLOOKUP(Sales_Pipeline[[#This Row],[Product]],Products!$A$2:$A$8,Products!$C$2:$C$8),Sales_Pipeline[[#This Row],[Deal_Stage]]="Lost",_xlfn.XLOOKUP(Sales_Pipeline[[#This Row],[Product]],Products!$A$2:$A$8,Products!$C$2:$C$8)),"")</f>
        <v>55</v>
      </c>
      <c r="O3735" s="2">
        <v>45</v>
      </c>
    </row>
    <row r="3736" spans="1:15" x14ac:dyDescent="0.3">
      <c r="A3736" t="s">
        <v>3882</v>
      </c>
      <c r="B3736" t="s">
        <v>3</v>
      </c>
      <c r="C3736" t="str">
        <f>_xlfn.XLOOKUP(Sales_Pipeline[[#This Row],[Sales_Agent]],Sales_Teams[Sales_Agent],Sales_Teams[Manager])</f>
        <v>Dustin Brinkmann</v>
      </c>
      <c r="D3736" t="str">
        <f>_xlfn.XLOOKUP(Sales_Pipeline[[#This Row],[Manager]],Sales_Teams[Manager],Sales_Teams[Regional_Office])</f>
        <v>Central</v>
      </c>
      <c r="E3736" t="s">
        <v>61</v>
      </c>
      <c r="F3736" t="s">
        <v>105</v>
      </c>
      <c r="G3736" t="str">
        <f>IFERROR(_xlfn.XLOOKUP(Sales_Pipeline[[#This Row],[Account]],Accounts!$A$2:$A$86,Accounts!$F$2:$F$86),"")</f>
        <v>United States</v>
      </c>
      <c r="H3736" t="s">
        <v>57</v>
      </c>
      <c r="I3736" s="3">
        <v>42893</v>
      </c>
      <c r="J3736" s="3">
        <v>42967</v>
      </c>
      <c r="K3736" s="8" t="str">
        <f>IF(Sales_Pipeline[[#This Row],[Close_Date]]="","",TEXT(Sales_Pipeline[[#This Row],[Close_Date]],"ddd"))</f>
        <v>Sun</v>
      </c>
      <c r="L3736" s="8" t="str">
        <f>IF(Sales_Pipeline[[#This Row],[Close_Date]]="","",TEXT(Sales_Pipeline[[#This Row],[Close_Date]],"mmm"))</f>
        <v>Aug</v>
      </c>
      <c r="M3736" s="8" t="str">
        <f>IF(Sales_Pipeline[[#This Row],[Close_Date]]="","","Q"&amp;ROUNDUP(MONTH(Sales_Pipeline[[#This Row],[Close_Date]])/3,0))</f>
        <v>Q3</v>
      </c>
      <c r="N3736" s="2" cm="1">
        <f t="array" ref="N3736">IFERROR(_xlfn.IFS(Sales_Pipeline[[#This Row],[Deal_Stage]]="Won",_xlfn.XLOOKUP(Sales_Pipeline[[#This Row],[Product]],Products!$A$2:$A$8,Products!$C$2:$C$8),Sales_Pipeline[[#This Row],[Deal_Stage]]="Lost",_xlfn.XLOOKUP(Sales_Pipeline[[#This Row],[Product]],Products!$A$2:$A$8,Products!$C$2:$C$8)),"")</f>
        <v>55</v>
      </c>
      <c r="O3736" s="2">
        <v>61</v>
      </c>
    </row>
    <row r="3737" spans="1:15" x14ac:dyDescent="0.3">
      <c r="A3737" t="s">
        <v>3883</v>
      </c>
      <c r="B3737" t="s">
        <v>27</v>
      </c>
      <c r="C3737" t="str">
        <f>_xlfn.XLOOKUP(Sales_Pipeline[[#This Row],[Sales_Agent]],Sales_Teams[Sales_Agent],Sales_Teams[Manager])</f>
        <v>Rocco Neubert</v>
      </c>
      <c r="D3737" t="str">
        <f>_xlfn.XLOOKUP(Sales_Pipeline[[#This Row],[Manager]],Sales_Teams[Manager],Sales_Teams[Regional_Office])</f>
        <v>East</v>
      </c>
      <c r="E3737" t="s">
        <v>76</v>
      </c>
      <c r="F3737" t="s">
        <v>209</v>
      </c>
      <c r="G3737" t="str">
        <f>IFERROR(_xlfn.XLOOKUP(Sales_Pipeline[[#This Row],[Account]],Accounts!$A$2:$A$86,Accounts!$F$2:$F$86),"")</f>
        <v>United States</v>
      </c>
      <c r="H3737" t="s">
        <v>82</v>
      </c>
      <c r="I3737" s="3">
        <v>42893</v>
      </c>
      <c r="J3737" s="3">
        <v>42986</v>
      </c>
      <c r="K3737" s="8" t="str">
        <f>IF(Sales_Pipeline[[#This Row],[Close_Date]]="","",TEXT(Sales_Pipeline[[#This Row],[Close_Date]],"ddd"))</f>
        <v>Fri</v>
      </c>
      <c r="L3737" s="8" t="str">
        <f>IF(Sales_Pipeline[[#This Row],[Close_Date]]="","",TEXT(Sales_Pipeline[[#This Row],[Close_Date]],"mmm"))</f>
        <v>Sep</v>
      </c>
      <c r="M3737" s="8" t="str">
        <f>IF(Sales_Pipeline[[#This Row],[Close_Date]]="","","Q"&amp;ROUNDUP(MONTH(Sales_Pipeline[[#This Row],[Close_Date]])/3,0))</f>
        <v>Q3</v>
      </c>
      <c r="N3737" s="2" cm="1">
        <f t="array" ref="N3737">IFERROR(_xlfn.IFS(Sales_Pipeline[[#This Row],[Deal_Stage]]="Won",_xlfn.XLOOKUP(Sales_Pipeline[[#This Row],[Product]],Products!$A$2:$A$8,Products!$C$2:$C$8),Sales_Pipeline[[#This Row],[Deal_Stage]]="Lost",_xlfn.XLOOKUP(Sales_Pipeline[[#This Row],[Product]],Products!$A$2:$A$8,Products!$C$2:$C$8)),"")</f>
        <v>3393</v>
      </c>
      <c r="O3737" s="2">
        <v>0</v>
      </c>
    </row>
    <row r="3738" spans="1:15" x14ac:dyDescent="0.3">
      <c r="A3738" t="s">
        <v>3884</v>
      </c>
      <c r="B3738" t="s">
        <v>15</v>
      </c>
      <c r="C3738" t="str">
        <f>_xlfn.XLOOKUP(Sales_Pipeline[[#This Row],[Sales_Agent]],Sales_Teams[Sales_Agent],Sales_Teams[Manager])</f>
        <v>Melvin Marxen</v>
      </c>
      <c r="D3738" t="str">
        <f>_xlfn.XLOOKUP(Sales_Pipeline[[#This Row],[Manager]],Sales_Teams[Manager],Sales_Teams[Regional_Office])</f>
        <v>Central</v>
      </c>
      <c r="E3738" t="s">
        <v>55</v>
      </c>
      <c r="F3738" t="s">
        <v>59</v>
      </c>
      <c r="G3738" t="str">
        <f>IFERROR(_xlfn.XLOOKUP(Sales_Pipeline[[#This Row],[Account]],Accounts!$A$2:$A$86,Accounts!$F$2:$F$86),"")</f>
        <v>United States</v>
      </c>
      <c r="H3738" t="s">
        <v>57</v>
      </c>
      <c r="I3738" s="3">
        <v>42893</v>
      </c>
      <c r="J3738" s="3">
        <v>42978</v>
      </c>
      <c r="K3738" s="8" t="str">
        <f>IF(Sales_Pipeline[[#This Row],[Close_Date]]="","",TEXT(Sales_Pipeline[[#This Row],[Close_Date]],"ddd"))</f>
        <v>Thu</v>
      </c>
      <c r="L3738" s="8" t="str">
        <f>IF(Sales_Pipeline[[#This Row],[Close_Date]]="","",TEXT(Sales_Pipeline[[#This Row],[Close_Date]],"mmm"))</f>
        <v>Aug</v>
      </c>
      <c r="M3738" s="8" t="str">
        <f>IF(Sales_Pipeline[[#This Row],[Close_Date]]="","","Q"&amp;ROUNDUP(MONTH(Sales_Pipeline[[#This Row],[Close_Date]])/3,0))</f>
        <v>Q3</v>
      </c>
      <c r="N3738" s="2" cm="1">
        <f t="array" ref="N3738">IFERROR(_xlfn.IFS(Sales_Pipeline[[#This Row],[Deal_Stage]]="Won",_xlfn.XLOOKUP(Sales_Pipeline[[#This Row],[Product]],Products!$A$2:$A$8,Products!$C$2:$C$8),Sales_Pipeline[[#This Row],[Deal_Stage]]="Lost",_xlfn.XLOOKUP(Sales_Pipeline[[#This Row],[Product]],Products!$A$2:$A$8,Products!$C$2:$C$8)),"")</f>
        <v>1096</v>
      </c>
      <c r="O3738" s="2">
        <v>1114</v>
      </c>
    </row>
    <row r="3739" spans="1:15" x14ac:dyDescent="0.3">
      <c r="A3739" t="s">
        <v>3885</v>
      </c>
      <c r="B3739" t="s">
        <v>38</v>
      </c>
      <c r="C3739" t="str">
        <f>_xlfn.XLOOKUP(Sales_Pipeline[[#This Row],[Sales_Agent]],Sales_Teams[Sales_Agent],Sales_Teams[Manager])</f>
        <v>Celia Rouche</v>
      </c>
      <c r="D3739" t="str">
        <f>_xlfn.XLOOKUP(Sales_Pipeline[[#This Row],[Manager]],Sales_Teams[Manager],Sales_Teams[Regional_Office])</f>
        <v>West</v>
      </c>
      <c r="E3739" t="s">
        <v>76</v>
      </c>
      <c r="F3739" t="s">
        <v>315</v>
      </c>
      <c r="G3739" t="str">
        <f>IFERROR(_xlfn.XLOOKUP(Sales_Pipeline[[#This Row],[Account]],Accounts!$A$2:$A$86,Accounts!$F$2:$F$86),"")</f>
        <v>United States</v>
      </c>
      <c r="H3739" t="s">
        <v>77</v>
      </c>
      <c r="I3739" s="3">
        <v>42893</v>
      </c>
      <c r="K3739" s="8" t="str">
        <f>IF(Sales_Pipeline[[#This Row],[Close_Date]]="","",TEXT(Sales_Pipeline[[#This Row],[Close_Date]],"ddd"))</f>
        <v/>
      </c>
      <c r="L3739" s="8" t="str">
        <f>IF(Sales_Pipeline[[#This Row],[Close_Date]]="","",TEXT(Sales_Pipeline[[#This Row],[Close_Date]],"mmm"))</f>
        <v/>
      </c>
      <c r="M3739" s="8" t="str">
        <f>IF(Sales_Pipeline[[#This Row],[Close_Date]]="","","Q"&amp;ROUNDUP(MONTH(Sales_Pipeline[[#This Row],[Close_Date]])/3,0))</f>
        <v/>
      </c>
      <c r="N3739" s="2" t="str" cm="1">
        <f t="array" ref="N3739">IFERROR(_xlfn.IFS(Sales_Pipeline[[#This Row],[Deal_Stage]]="Won",_xlfn.XLOOKUP(Sales_Pipeline[[#This Row],[Product]],Products!$A$2:$A$8,Products!$C$2:$C$8),Sales_Pipeline[[#This Row],[Deal_Stage]]="Lost",_xlfn.XLOOKUP(Sales_Pipeline[[#This Row],[Product]],Products!$A$2:$A$8,Products!$C$2:$C$8)),"")</f>
        <v/>
      </c>
      <c r="O3739" s="2">
        <v>0</v>
      </c>
    </row>
    <row r="3740" spans="1:15" x14ac:dyDescent="0.3">
      <c r="A3740" t="s">
        <v>3886</v>
      </c>
      <c r="B3740" t="s">
        <v>22</v>
      </c>
      <c r="C3740" t="str">
        <f>_xlfn.XLOOKUP(Sales_Pipeline[[#This Row],[Sales_Agent]],Sales_Teams[Sales_Agent],Sales_Teams[Manager])</f>
        <v>Cara Losch</v>
      </c>
      <c r="D3740" t="str">
        <f>_xlfn.XLOOKUP(Sales_Pipeline[[#This Row],[Manager]],Sales_Teams[Manager],Sales_Teams[Regional_Office])</f>
        <v>East</v>
      </c>
      <c r="E3740" t="s">
        <v>63</v>
      </c>
      <c r="F3740" t="s">
        <v>173</v>
      </c>
      <c r="G3740" t="str">
        <f>IFERROR(_xlfn.XLOOKUP(Sales_Pipeline[[#This Row],[Account]],Accounts!$A$2:$A$86,Accounts!$F$2:$F$86),"")</f>
        <v>United States</v>
      </c>
      <c r="H3740" t="s">
        <v>57</v>
      </c>
      <c r="I3740" s="3">
        <v>42893</v>
      </c>
      <c r="J3740" s="3">
        <v>42952</v>
      </c>
      <c r="K3740" s="8" t="str">
        <f>IF(Sales_Pipeline[[#This Row],[Close_Date]]="","",TEXT(Sales_Pipeline[[#This Row],[Close_Date]],"ddd"))</f>
        <v>Sat</v>
      </c>
      <c r="L3740" s="8" t="str">
        <f>IF(Sales_Pipeline[[#This Row],[Close_Date]]="","",TEXT(Sales_Pipeline[[#This Row],[Close_Date]],"mmm"))</f>
        <v>Aug</v>
      </c>
      <c r="M3740" s="8" t="str">
        <f>IF(Sales_Pipeline[[#This Row],[Close_Date]]="","","Q"&amp;ROUNDUP(MONTH(Sales_Pipeline[[#This Row],[Close_Date]])/3,0))</f>
        <v>Q3</v>
      </c>
      <c r="N3740" s="2" cm="1">
        <f t="array" ref="N3740">IFERROR(_xlfn.IFS(Sales_Pipeline[[#This Row],[Deal_Stage]]="Won",_xlfn.XLOOKUP(Sales_Pipeline[[#This Row],[Product]],Products!$A$2:$A$8,Products!$C$2:$C$8),Sales_Pipeline[[#This Row],[Deal_Stage]]="Lost",_xlfn.XLOOKUP(Sales_Pipeline[[#This Row],[Product]],Products!$A$2:$A$8,Products!$C$2:$C$8)),"")</f>
        <v>550</v>
      </c>
      <c r="O3740" s="2">
        <v>566</v>
      </c>
    </row>
    <row r="3741" spans="1:15" x14ac:dyDescent="0.3">
      <c r="A3741" t="s">
        <v>3887</v>
      </c>
      <c r="B3741" t="s">
        <v>13</v>
      </c>
      <c r="C3741" t="str">
        <f>_xlfn.XLOOKUP(Sales_Pipeline[[#This Row],[Sales_Agent]],Sales_Teams[Sales_Agent],Sales_Teams[Manager])</f>
        <v>Melvin Marxen</v>
      </c>
      <c r="D3741" t="str">
        <f>_xlfn.XLOOKUP(Sales_Pipeline[[#This Row],[Manager]],Sales_Teams[Manager],Sales_Teams[Regional_Office])</f>
        <v>Central</v>
      </c>
      <c r="E3741" t="s">
        <v>76</v>
      </c>
      <c r="F3741" t="s">
        <v>118</v>
      </c>
      <c r="G3741" t="str">
        <f>IFERROR(_xlfn.XLOOKUP(Sales_Pipeline[[#This Row],[Account]],Accounts!$A$2:$A$86,Accounts!$F$2:$F$86),"")</f>
        <v>United States</v>
      </c>
      <c r="H3741" t="s">
        <v>82</v>
      </c>
      <c r="I3741" s="3">
        <v>42893</v>
      </c>
      <c r="J3741" s="3">
        <v>42967</v>
      </c>
      <c r="K3741" s="8" t="str">
        <f>IF(Sales_Pipeline[[#This Row],[Close_Date]]="","",TEXT(Sales_Pipeline[[#This Row],[Close_Date]],"ddd"))</f>
        <v>Sun</v>
      </c>
      <c r="L3741" s="8" t="str">
        <f>IF(Sales_Pipeline[[#This Row],[Close_Date]]="","",TEXT(Sales_Pipeline[[#This Row],[Close_Date]],"mmm"))</f>
        <v>Aug</v>
      </c>
      <c r="M3741" s="8" t="str">
        <f>IF(Sales_Pipeline[[#This Row],[Close_Date]]="","","Q"&amp;ROUNDUP(MONTH(Sales_Pipeline[[#This Row],[Close_Date]])/3,0))</f>
        <v>Q3</v>
      </c>
      <c r="N3741" s="2" cm="1">
        <f t="array" ref="N3741">IFERROR(_xlfn.IFS(Sales_Pipeline[[#This Row],[Deal_Stage]]="Won",_xlfn.XLOOKUP(Sales_Pipeline[[#This Row],[Product]],Products!$A$2:$A$8,Products!$C$2:$C$8),Sales_Pipeline[[#This Row],[Deal_Stage]]="Lost",_xlfn.XLOOKUP(Sales_Pipeline[[#This Row],[Product]],Products!$A$2:$A$8,Products!$C$2:$C$8)),"")</f>
        <v>3393</v>
      </c>
      <c r="O3741" s="2">
        <v>0</v>
      </c>
    </row>
    <row r="3742" spans="1:15" x14ac:dyDescent="0.3">
      <c r="A3742" t="s">
        <v>3888</v>
      </c>
      <c r="B3742" t="s">
        <v>36</v>
      </c>
      <c r="C3742" t="str">
        <f>_xlfn.XLOOKUP(Sales_Pipeline[[#This Row],[Sales_Agent]],Sales_Teams[Sales_Agent],Sales_Teams[Manager])</f>
        <v>Celia Rouche</v>
      </c>
      <c r="D3742" t="str">
        <f>_xlfn.XLOOKUP(Sales_Pipeline[[#This Row],[Manager]],Sales_Teams[Manager],Sales_Teams[Regional_Office])</f>
        <v>West</v>
      </c>
      <c r="E3742" t="s">
        <v>61</v>
      </c>
      <c r="F3742" t="s">
        <v>125</v>
      </c>
      <c r="G3742" t="str">
        <f>IFERROR(_xlfn.XLOOKUP(Sales_Pipeline[[#This Row],[Account]],Accounts!$A$2:$A$86,Accounts!$F$2:$F$86),"")</f>
        <v>United States</v>
      </c>
      <c r="H3742" t="s">
        <v>57</v>
      </c>
      <c r="I3742" s="3">
        <v>42893</v>
      </c>
      <c r="J3742" s="3">
        <v>42907</v>
      </c>
      <c r="K3742" s="8" t="str">
        <f>IF(Sales_Pipeline[[#This Row],[Close_Date]]="","",TEXT(Sales_Pipeline[[#This Row],[Close_Date]],"ddd"))</f>
        <v>Wed</v>
      </c>
      <c r="L3742" s="8" t="str">
        <f>IF(Sales_Pipeline[[#This Row],[Close_Date]]="","",TEXT(Sales_Pipeline[[#This Row],[Close_Date]],"mmm"))</f>
        <v>Jun</v>
      </c>
      <c r="M3742" s="8" t="str">
        <f>IF(Sales_Pipeline[[#This Row],[Close_Date]]="","","Q"&amp;ROUNDUP(MONTH(Sales_Pipeline[[#This Row],[Close_Date]])/3,0))</f>
        <v>Q2</v>
      </c>
      <c r="N3742" s="2" cm="1">
        <f t="array" ref="N3742">IFERROR(_xlfn.IFS(Sales_Pipeline[[#This Row],[Deal_Stage]]="Won",_xlfn.XLOOKUP(Sales_Pipeline[[#This Row],[Product]],Products!$A$2:$A$8,Products!$C$2:$C$8),Sales_Pipeline[[#This Row],[Deal_Stage]]="Lost",_xlfn.XLOOKUP(Sales_Pipeline[[#This Row],[Product]],Products!$A$2:$A$8,Products!$C$2:$C$8)),"")</f>
        <v>55</v>
      </c>
      <c r="O3742" s="2">
        <v>56</v>
      </c>
    </row>
    <row r="3743" spans="1:15" x14ac:dyDescent="0.3">
      <c r="A3743" t="s">
        <v>3889</v>
      </c>
      <c r="B3743" t="s">
        <v>10</v>
      </c>
      <c r="C3743" t="str">
        <f>_xlfn.XLOOKUP(Sales_Pipeline[[#This Row],[Sales_Agent]],Sales_Teams[Sales_Agent],Sales_Teams[Manager])</f>
        <v>Melvin Marxen</v>
      </c>
      <c r="D3743" t="str">
        <f>_xlfn.XLOOKUP(Sales_Pipeline[[#This Row],[Manager]],Sales_Teams[Manager],Sales_Teams[Regional_Office])</f>
        <v>Central</v>
      </c>
      <c r="E3743" t="s">
        <v>63</v>
      </c>
      <c r="F3743" t="s">
        <v>68</v>
      </c>
      <c r="G3743" t="str">
        <f>IFERROR(_xlfn.XLOOKUP(Sales_Pipeline[[#This Row],[Account]],Accounts!$A$2:$A$86,Accounts!$F$2:$F$86),"")</f>
        <v>United States</v>
      </c>
      <c r="H3743" t="s">
        <v>57</v>
      </c>
      <c r="I3743" s="3">
        <v>42893</v>
      </c>
      <c r="J3743" s="3">
        <v>42904</v>
      </c>
      <c r="K3743" s="8" t="str">
        <f>IF(Sales_Pipeline[[#This Row],[Close_Date]]="","",TEXT(Sales_Pipeline[[#This Row],[Close_Date]],"ddd"))</f>
        <v>Sun</v>
      </c>
      <c r="L3743" s="8" t="str">
        <f>IF(Sales_Pipeline[[#This Row],[Close_Date]]="","",TEXT(Sales_Pipeline[[#This Row],[Close_Date]],"mmm"))</f>
        <v>Jun</v>
      </c>
      <c r="M3743" s="8" t="str">
        <f>IF(Sales_Pipeline[[#This Row],[Close_Date]]="","","Q"&amp;ROUNDUP(MONTH(Sales_Pipeline[[#This Row],[Close_Date]])/3,0))</f>
        <v>Q2</v>
      </c>
      <c r="N3743" s="2" cm="1">
        <f t="array" ref="N3743">IFERROR(_xlfn.IFS(Sales_Pipeline[[#This Row],[Deal_Stage]]="Won",_xlfn.XLOOKUP(Sales_Pipeline[[#This Row],[Product]],Products!$A$2:$A$8,Products!$C$2:$C$8),Sales_Pipeline[[#This Row],[Deal_Stage]]="Lost",_xlfn.XLOOKUP(Sales_Pipeline[[#This Row],[Product]],Products!$A$2:$A$8,Products!$C$2:$C$8)),"")</f>
        <v>550</v>
      </c>
      <c r="O3743" s="2">
        <v>627</v>
      </c>
    </row>
    <row r="3744" spans="1:15" x14ac:dyDescent="0.3">
      <c r="A3744" t="s">
        <v>3890</v>
      </c>
      <c r="B3744" t="s">
        <v>37</v>
      </c>
      <c r="C3744" t="str">
        <f>_xlfn.XLOOKUP(Sales_Pipeline[[#This Row],[Sales_Agent]],Sales_Teams[Sales_Agent],Sales_Teams[Manager])</f>
        <v>Celia Rouche</v>
      </c>
      <c r="D3744" t="str">
        <f>_xlfn.XLOOKUP(Sales_Pipeline[[#This Row],[Manager]],Sales_Teams[Manager],Sales_Teams[Regional_Office])</f>
        <v>West</v>
      </c>
      <c r="E3744" t="s">
        <v>61</v>
      </c>
      <c r="G3744" t="str">
        <f>IFERROR(_xlfn.XLOOKUP(Sales_Pipeline[[#This Row],[Account]],Accounts!$A$2:$A$86,Accounts!$F$2:$F$86),"")</f>
        <v/>
      </c>
      <c r="H3744" t="s">
        <v>77</v>
      </c>
      <c r="I3744" s="3">
        <v>42893</v>
      </c>
      <c r="K3744" s="8" t="str">
        <f>IF(Sales_Pipeline[[#This Row],[Close_Date]]="","",TEXT(Sales_Pipeline[[#This Row],[Close_Date]],"ddd"))</f>
        <v/>
      </c>
      <c r="L3744" s="8" t="str">
        <f>IF(Sales_Pipeline[[#This Row],[Close_Date]]="","",TEXT(Sales_Pipeline[[#This Row],[Close_Date]],"mmm"))</f>
        <v/>
      </c>
      <c r="M3744" s="8" t="str">
        <f>IF(Sales_Pipeline[[#This Row],[Close_Date]]="","","Q"&amp;ROUNDUP(MONTH(Sales_Pipeline[[#This Row],[Close_Date]])/3,0))</f>
        <v/>
      </c>
      <c r="N3744" s="2" t="str" cm="1">
        <f t="array" ref="N3744">IFERROR(_xlfn.IFS(Sales_Pipeline[[#This Row],[Deal_Stage]]="Won",_xlfn.XLOOKUP(Sales_Pipeline[[#This Row],[Product]],Products!$A$2:$A$8,Products!$C$2:$C$8),Sales_Pipeline[[#This Row],[Deal_Stage]]="Lost",_xlfn.XLOOKUP(Sales_Pipeline[[#This Row],[Product]],Products!$A$2:$A$8,Products!$C$2:$C$8)),"")</f>
        <v/>
      </c>
      <c r="O3744" s="2">
        <v>0</v>
      </c>
    </row>
    <row r="3745" spans="1:15" x14ac:dyDescent="0.3">
      <c r="A3745" t="s">
        <v>3891</v>
      </c>
      <c r="B3745" t="s">
        <v>37</v>
      </c>
      <c r="C3745" t="str">
        <f>_xlfn.XLOOKUP(Sales_Pipeline[[#This Row],[Sales_Agent]],Sales_Teams[Sales_Agent],Sales_Teams[Manager])</f>
        <v>Celia Rouche</v>
      </c>
      <c r="D3745" t="str">
        <f>_xlfn.XLOOKUP(Sales_Pipeline[[#This Row],[Manager]],Sales_Teams[Manager],Sales_Teams[Regional_Office])</f>
        <v>West</v>
      </c>
      <c r="E3745" t="s">
        <v>55</v>
      </c>
      <c r="F3745" t="s">
        <v>191</v>
      </c>
      <c r="G3745" t="str">
        <f>IFERROR(_xlfn.XLOOKUP(Sales_Pipeline[[#This Row],[Account]],Accounts!$A$2:$A$86,Accounts!$F$2:$F$86),"")</f>
        <v>United States</v>
      </c>
      <c r="H3745" t="s">
        <v>57</v>
      </c>
      <c r="I3745" s="3">
        <v>42893</v>
      </c>
      <c r="J3745" s="3">
        <v>42963</v>
      </c>
      <c r="K3745" s="8" t="str">
        <f>IF(Sales_Pipeline[[#This Row],[Close_Date]]="","",TEXT(Sales_Pipeline[[#This Row],[Close_Date]],"ddd"))</f>
        <v>Wed</v>
      </c>
      <c r="L3745" s="8" t="str">
        <f>IF(Sales_Pipeline[[#This Row],[Close_Date]]="","",TEXT(Sales_Pipeline[[#This Row],[Close_Date]],"mmm"))</f>
        <v>Aug</v>
      </c>
      <c r="M3745" s="8" t="str">
        <f>IF(Sales_Pipeline[[#This Row],[Close_Date]]="","","Q"&amp;ROUNDUP(MONTH(Sales_Pipeline[[#This Row],[Close_Date]])/3,0))</f>
        <v>Q3</v>
      </c>
      <c r="N3745" s="2" cm="1">
        <f t="array" ref="N3745">IFERROR(_xlfn.IFS(Sales_Pipeline[[#This Row],[Deal_Stage]]="Won",_xlfn.XLOOKUP(Sales_Pipeline[[#This Row],[Product]],Products!$A$2:$A$8,Products!$C$2:$C$8),Sales_Pipeline[[#This Row],[Deal_Stage]]="Lost",_xlfn.XLOOKUP(Sales_Pipeline[[#This Row],[Product]],Products!$A$2:$A$8,Products!$C$2:$C$8)),"")</f>
        <v>1096</v>
      </c>
      <c r="O3745" s="2">
        <v>1101</v>
      </c>
    </row>
    <row r="3746" spans="1:15" x14ac:dyDescent="0.3">
      <c r="A3746" t="s">
        <v>3892</v>
      </c>
      <c r="B3746" t="s">
        <v>37</v>
      </c>
      <c r="C3746" t="str">
        <f>_xlfn.XLOOKUP(Sales_Pipeline[[#This Row],[Sales_Agent]],Sales_Teams[Sales_Agent],Sales_Teams[Manager])</f>
        <v>Celia Rouche</v>
      </c>
      <c r="D3746" t="str">
        <f>_xlfn.XLOOKUP(Sales_Pipeline[[#This Row],[Manager]],Sales_Teams[Manager],Sales_Teams[Regional_Office])</f>
        <v>West</v>
      </c>
      <c r="E3746" t="s">
        <v>76</v>
      </c>
      <c r="F3746" t="s">
        <v>330</v>
      </c>
      <c r="G3746" t="str">
        <f>IFERROR(_xlfn.XLOOKUP(Sales_Pipeline[[#This Row],[Account]],Accounts!$A$2:$A$86,Accounts!$F$2:$F$86),"")</f>
        <v>Korea</v>
      </c>
      <c r="H3746" t="s">
        <v>57</v>
      </c>
      <c r="I3746" s="3">
        <v>42893</v>
      </c>
      <c r="J3746" s="3">
        <v>42995</v>
      </c>
      <c r="K3746" s="8" t="str">
        <f>IF(Sales_Pipeline[[#This Row],[Close_Date]]="","",TEXT(Sales_Pipeline[[#This Row],[Close_Date]],"ddd"))</f>
        <v>Sun</v>
      </c>
      <c r="L3746" s="8" t="str">
        <f>IF(Sales_Pipeline[[#This Row],[Close_Date]]="","",TEXT(Sales_Pipeline[[#This Row],[Close_Date]],"mmm"))</f>
        <v>Sep</v>
      </c>
      <c r="M3746" s="8" t="str">
        <f>IF(Sales_Pipeline[[#This Row],[Close_Date]]="","","Q"&amp;ROUNDUP(MONTH(Sales_Pipeline[[#This Row],[Close_Date]])/3,0))</f>
        <v>Q3</v>
      </c>
      <c r="N3746" s="2" cm="1">
        <f t="array" ref="N3746">IFERROR(_xlfn.IFS(Sales_Pipeline[[#This Row],[Deal_Stage]]="Won",_xlfn.XLOOKUP(Sales_Pipeline[[#This Row],[Product]],Products!$A$2:$A$8,Products!$C$2:$C$8),Sales_Pipeline[[#This Row],[Deal_Stage]]="Lost",_xlfn.XLOOKUP(Sales_Pipeline[[#This Row],[Product]],Products!$A$2:$A$8,Products!$C$2:$C$8)),"")</f>
        <v>3393</v>
      </c>
      <c r="O3746" s="2">
        <v>2979</v>
      </c>
    </row>
    <row r="3747" spans="1:15" x14ac:dyDescent="0.3">
      <c r="A3747" t="s">
        <v>3893</v>
      </c>
      <c r="B3747" t="s">
        <v>12</v>
      </c>
      <c r="C3747" t="str">
        <f>_xlfn.XLOOKUP(Sales_Pipeline[[#This Row],[Sales_Agent]],Sales_Teams[Sales_Agent],Sales_Teams[Manager])</f>
        <v>Melvin Marxen</v>
      </c>
      <c r="D3747" t="str">
        <f>_xlfn.XLOOKUP(Sales_Pipeline[[#This Row],[Manager]],Sales_Teams[Manager],Sales_Teams[Regional_Office])</f>
        <v>Central</v>
      </c>
      <c r="E3747" t="s">
        <v>76</v>
      </c>
      <c r="F3747" t="s">
        <v>59</v>
      </c>
      <c r="G3747" t="str">
        <f>IFERROR(_xlfn.XLOOKUP(Sales_Pipeline[[#This Row],[Account]],Accounts!$A$2:$A$86,Accounts!$F$2:$F$86),"")</f>
        <v>United States</v>
      </c>
      <c r="H3747" t="s">
        <v>82</v>
      </c>
      <c r="I3747" s="3">
        <v>42893</v>
      </c>
      <c r="J3747" s="3">
        <v>42982</v>
      </c>
      <c r="K3747" s="8" t="str">
        <f>IF(Sales_Pipeline[[#This Row],[Close_Date]]="","",TEXT(Sales_Pipeline[[#This Row],[Close_Date]],"ddd"))</f>
        <v>Mon</v>
      </c>
      <c r="L3747" s="8" t="str">
        <f>IF(Sales_Pipeline[[#This Row],[Close_Date]]="","",TEXT(Sales_Pipeline[[#This Row],[Close_Date]],"mmm"))</f>
        <v>Sep</v>
      </c>
      <c r="M3747" s="8" t="str">
        <f>IF(Sales_Pipeline[[#This Row],[Close_Date]]="","","Q"&amp;ROUNDUP(MONTH(Sales_Pipeline[[#This Row],[Close_Date]])/3,0))</f>
        <v>Q3</v>
      </c>
      <c r="N3747" s="2" cm="1">
        <f t="array" ref="N3747">IFERROR(_xlfn.IFS(Sales_Pipeline[[#This Row],[Deal_Stage]]="Won",_xlfn.XLOOKUP(Sales_Pipeline[[#This Row],[Product]],Products!$A$2:$A$8,Products!$C$2:$C$8),Sales_Pipeline[[#This Row],[Deal_Stage]]="Lost",_xlfn.XLOOKUP(Sales_Pipeline[[#This Row],[Product]],Products!$A$2:$A$8,Products!$C$2:$C$8)),"")</f>
        <v>3393</v>
      </c>
      <c r="O3747" s="2">
        <v>0</v>
      </c>
    </row>
    <row r="3748" spans="1:15" x14ac:dyDescent="0.3">
      <c r="A3748" t="s">
        <v>3894</v>
      </c>
      <c r="B3748" t="s">
        <v>29</v>
      </c>
      <c r="C3748" t="str">
        <f>_xlfn.XLOOKUP(Sales_Pipeline[[#This Row],[Sales_Agent]],Sales_Teams[Sales_Agent],Sales_Teams[Manager])</f>
        <v>Rocco Neubert</v>
      </c>
      <c r="D3748" t="str">
        <f>_xlfn.XLOOKUP(Sales_Pipeline[[#This Row],[Manager]],Sales_Teams[Manager],Sales_Teams[Regional_Office])</f>
        <v>East</v>
      </c>
      <c r="E3748" t="s">
        <v>8953</v>
      </c>
      <c r="F3748" t="s">
        <v>253</v>
      </c>
      <c r="G3748" t="str">
        <f>IFERROR(_xlfn.XLOOKUP(Sales_Pipeline[[#This Row],[Account]],Accounts!$A$2:$A$86,Accounts!$F$2:$F$86),"")</f>
        <v>United States</v>
      </c>
      <c r="H3748" t="s">
        <v>82</v>
      </c>
      <c r="I3748" s="3">
        <v>42893</v>
      </c>
      <c r="J3748" s="3">
        <v>42952</v>
      </c>
      <c r="K3748" s="8" t="str">
        <f>IF(Sales_Pipeline[[#This Row],[Close_Date]]="","",TEXT(Sales_Pipeline[[#This Row],[Close_Date]],"ddd"))</f>
        <v>Sat</v>
      </c>
      <c r="L3748" s="8" t="str">
        <f>IF(Sales_Pipeline[[#This Row],[Close_Date]]="","",TEXT(Sales_Pipeline[[#This Row],[Close_Date]],"mmm"))</f>
        <v>Aug</v>
      </c>
      <c r="M3748" s="8" t="str">
        <f>IF(Sales_Pipeline[[#This Row],[Close_Date]]="","","Q"&amp;ROUNDUP(MONTH(Sales_Pipeline[[#This Row],[Close_Date]])/3,0))</f>
        <v>Q3</v>
      </c>
      <c r="N3748" s="2" cm="1">
        <f t="array" ref="N3748">IFERROR(_xlfn.IFS(Sales_Pipeline[[#This Row],[Deal_Stage]]="Won",_xlfn.XLOOKUP(Sales_Pipeline[[#This Row],[Product]],Products!$A$2:$A$8,Products!$C$2:$C$8),Sales_Pipeline[[#This Row],[Deal_Stage]]="Lost",_xlfn.XLOOKUP(Sales_Pipeline[[#This Row],[Product]],Products!$A$2:$A$8,Products!$C$2:$C$8)),"")</f>
        <v>4821</v>
      </c>
      <c r="O3748" s="2">
        <v>0</v>
      </c>
    </row>
    <row r="3749" spans="1:15" x14ac:dyDescent="0.3">
      <c r="A3749" t="s">
        <v>3895</v>
      </c>
      <c r="B3749" t="s">
        <v>7</v>
      </c>
      <c r="C3749" t="str">
        <f>_xlfn.XLOOKUP(Sales_Pipeline[[#This Row],[Sales_Agent]],Sales_Teams[Sales_Agent],Sales_Teams[Manager])</f>
        <v>Dustin Brinkmann</v>
      </c>
      <c r="D3749" t="str">
        <f>_xlfn.XLOOKUP(Sales_Pipeline[[#This Row],[Manager]],Sales_Teams[Manager],Sales_Teams[Regional_Office])</f>
        <v>Central</v>
      </c>
      <c r="E3749" t="s">
        <v>76</v>
      </c>
      <c r="F3749" t="s">
        <v>105</v>
      </c>
      <c r="G3749" t="str">
        <f>IFERROR(_xlfn.XLOOKUP(Sales_Pipeline[[#This Row],[Account]],Accounts!$A$2:$A$86,Accounts!$F$2:$F$86),"")</f>
        <v>United States</v>
      </c>
      <c r="H3749" t="s">
        <v>57</v>
      </c>
      <c r="I3749" s="3">
        <v>42893</v>
      </c>
      <c r="J3749" s="3">
        <v>42903</v>
      </c>
      <c r="K3749" s="8" t="str">
        <f>IF(Sales_Pipeline[[#This Row],[Close_Date]]="","",TEXT(Sales_Pipeline[[#This Row],[Close_Date]],"ddd"))</f>
        <v>Sat</v>
      </c>
      <c r="L3749" s="8" t="str">
        <f>IF(Sales_Pipeline[[#This Row],[Close_Date]]="","",TEXT(Sales_Pipeline[[#This Row],[Close_Date]],"mmm"))</f>
        <v>Jun</v>
      </c>
      <c r="M3749" s="8" t="str">
        <f>IF(Sales_Pipeline[[#This Row],[Close_Date]]="","","Q"&amp;ROUNDUP(MONTH(Sales_Pipeline[[#This Row],[Close_Date]])/3,0))</f>
        <v>Q2</v>
      </c>
      <c r="N3749" s="2" cm="1">
        <f t="array" ref="N3749">IFERROR(_xlfn.IFS(Sales_Pipeline[[#This Row],[Deal_Stage]]="Won",_xlfn.XLOOKUP(Sales_Pipeline[[#This Row],[Product]],Products!$A$2:$A$8,Products!$C$2:$C$8),Sales_Pipeline[[#This Row],[Deal_Stage]]="Lost",_xlfn.XLOOKUP(Sales_Pipeline[[#This Row],[Product]],Products!$A$2:$A$8,Products!$C$2:$C$8)),"")</f>
        <v>3393</v>
      </c>
      <c r="O3749" s="2">
        <v>3662</v>
      </c>
    </row>
    <row r="3750" spans="1:15" x14ac:dyDescent="0.3">
      <c r="A3750" t="s">
        <v>3896</v>
      </c>
      <c r="B3750" t="s">
        <v>32</v>
      </c>
      <c r="C3750" t="str">
        <f>_xlfn.XLOOKUP(Sales_Pipeline[[#This Row],[Sales_Agent]],Sales_Teams[Sales_Agent],Sales_Teams[Manager])</f>
        <v>Celia Rouche</v>
      </c>
      <c r="D3750" t="str">
        <f>_xlfn.XLOOKUP(Sales_Pipeline[[#This Row],[Manager]],Sales_Teams[Manager],Sales_Teams[Regional_Office])</f>
        <v>West</v>
      </c>
      <c r="E3750" t="s">
        <v>84</v>
      </c>
      <c r="G3750" t="str">
        <f>IFERROR(_xlfn.XLOOKUP(Sales_Pipeline[[#This Row],[Account]],Accounts!$A$2:$A$86,Accounts!$F$2:$F$86),"")</f>
        <v/>
      </c>
      <c r="H3750" t="s">
        <v>77</v>
      </c>
      <c r="I3750" s="3">
        <v>42893</v>
      </c>
      <c r="K3750" s="8" t="str">
        <f>IF(Sales_Pipeline[[#This Row],[Close_Date]]="","",TEXT(Sales_Pipeline[[#This Row],[Close_Date]],"ddd"))</f>
        <v/>
      </c>
      <c r="L3750" s="8" t="str">
        <f>IF(Sales_Pipeline[[#This Row],[Close_Date]]="","",TEXT(Sales_Pipeline[[#This Row],[Close_Date]],"mmm"))</f>
        <v/>
      </c>
      <c r="M3750" s="8" t="str">
        <f>IF(Sales_Pipeline[[#This Row],[Close_Date]]="","","Q"&amp;ROUNDUP(MONTH(Sales_Pipeline[[#This Row],[Close_Date]])/3,0))</f>
        <v/>
      </c>
      <c r="N3750" s="2" t="str" cm="1">
        <f t="array" ref="N3750">IFERROR(_xlfn.IFS(Sales_Pipeline[[#This Row],[Deal_Stage]]="Won",_xlfn.XLOOKUP(Sales_Pipeline[[#This Row],[Product]],Products!$A$2:$A$8,Products!$C$2:$C$8),Sales_Pipeline[[#This Row],[Deal_Stage]]="Lost",_xlfn.XLOOKUP(Sales_Pipeline[[#This Row],[Product]],Products!$A$2:$A$8,Products!$C$2:$C$8)),"")</f>
        <v/>
      </c>
      <c r="O3750" s="2">
        <v>0</v>
      </c>
    </row>
    <row r="3751" spans="1:15" x14ac:dyDescent="0.3">
      <c r="A3751" t="s">
        <v>3897</v>
      </c>
      <c r="B3751" t="s">
        <v>17</v>
      </c>
      <c r="C3751" t="str">
        <f>_xlfn.XLOOKUP(Sales_Pipeline[[#This Row],[Sales_Agent]],Sales_Teams[Sales_Agent],Sales_Teams[Manager])</f>
        <v>Cara Losch</v>
      </c>
      <c r="D3751" t="str">
        <f>_xlfn.XLOOKUP(Sales_Pipeline[[#This Row],[Manager]],Sales_Teams[Manager],Sales_Teams[Regional_Office])</f>
        <v>East</v>
      </c>
      <c r="E3751" t="s">
        <v>61</v>
      </c>
      <c r="G3751" t="str">
        <f>IFERROR(_xlfn.XLOOKUP(Sales_Pipeline[[#This Row],[Account]],Accounts!$A$2:$A$86,Accounts!$F$2:$F$86),"")</f>
        <v/>
      </c>
      <c r="H3751" t="s">
        <v>77</v>
      </c>
      <c r="I3751" s="3">
        <v>42893</v>
      </c>
      <c r="K3751" s="8" t="str">
        <f>IF(Sales_Pipeline[[#This Row],[Close_Date]]="","",TEXT(Sales_Pipeline[[#This Row],[Close_Date]],"ddd"))</f>
        <v/>
      </c>
      <c r="L3751" s="8" t="str">
        <f>IF(Sales_Pipeline[[#This Row],[Close_Date]]="","",TEXT(Sales_Pipeline[[#This Row],[Close_Date]],"mmm"))</f>
        <v/>
      </c>
      <c r="M3751" s="8" t="str">
        <f>IF(Sales_Pipeline[[#This Row],[Close_Date]]="","","Q"&amp;ROUNDUP(MONTH(Sales_Pipeline[[#This Row],[Close_Date]])/3,0))</f>
        <v/>
      </c>
      <c r="N3751" s="2" t="str" cm="1">
        <f t="array" ref="N3751">IFERROR(_xlfn.IFS(Sales_Pipeline[[#This Row],[Deal_Stage]]="Won",_xlfn.XLOOKUP(Sales_Pipeline[[#This Row],[Product]],Products!$A$2:$A$8,Products!$C$2:$C$8),Sales_Pipeline[[#This Row],[Deal_Stage]]="Lost",_xlfn.XLOOKUP(Sales_Pipeline[[#This Row],[Product]],Products!$A$2:$A$8,Products!$C$2:$C$8)),"")</f>
        <v/>
      </c>
      <c r="O3751" s="2">
        <v>0</v>
      </c>
    </row>
    <row r="3752" spans="1:15" x14ac:dyDescent="0.3">
      <c r="A3752" t="s">
        <v>3898</v>
      </c>
      <c r="B3752" t="s">
        <v>44</v>
      </c>
      <c r="C3752" t="str">
        <f>_xlfn.XLOOKUP(Sales_Pipeline[[#This Row],[Sales_Agent]],Sales_Teams[Sales_Agent],Sales_Teams[Manager])</f>
        <v>Summer Sewald</v>
      </c>
      <c r="D3752" t="str">
        <f>_xlfn.XLOOKUP(Sales_Pipeline[[#This Row],[Manager]],Sales_Teams[Manager],Sales_Teams[Regional_Office])</f>
        <v>West</v>
      </c>
      <c r="E3752" t="s">
        <v>55</v>
      </c>
      <c r="F3752" t="s">
        <v>141</v>
      </c>
      <c r="G3752" t="str">
        <f>IFERROR(_xlfn.XLOOKUP(Sales_Pipeline[[#This Row],[Account]],Accounts!$A$2:$A$86,Accounts!$F$2:$F$86),"")</f>
        <v>United States</v>
      </c>
      <c r="H3752" t="s">
        <v>77</v>
      </c>
      <c r="I3752" s="3">
        <v>42893</v>
      </c>
      <c r="K3752" s="8" t="str">
        <f>IF(Sales_Pipeline[[#This Row],[Close_Date]]="","",TEXT(Sales_Pipeline[[#This Row],[Close_Date]],"ddd"))</f>
        <v/>
      </c>
      <c r="L3752" s="8" t="str">
        <f>IF(Sales_Pipeline[[#This Row],[Close_Date]]="","",TEXT(Sales_Pipeline[[#This Row],[Close_Date]],"mmm"))</f>
        <v/>
      </c>
      <c r="M3752" s="8" t="str">
        <f>IF(Sales_Pipeline[[#This Row],[Close_Date]]="","","Q"&amp;ROUNDUP(MONTH(Sales_Pipeline[[#This Row],[Close_Date]])/3,0))</f>
        <v/>
      </c>
      <c r="N3752" s="2" t="str" cm="1">
        <f t="array" ref="N3752">IFERROR(_xlfn.IFS(Sales_Pipeline[[#This Row],[Deal_Stage]]="Won",_xlfn.XLOOKUP(Sales_Pipeline[[#This Row],[Product]],Products!$A$2:$A$8,Products!$C$2:$C$8),Sales_Pipeline[[#This Row],[Deal_Stage]]="Lost",_xlfn.XLOOKUP(Sales_Pipeline[[#This Row],[Product]],Products!$A$2:$A$8,Products!$C$2:$C$8)),"")</f>
        <v/>
      </c>
      <c r="O3752" s="2">
        <v>0</v>
      </c>
    </row>
    <row r="3753" spans="1:15" x14ac:dyDescent="0.3">
      <c r="A3753" t="s">
        <v>3899</v>
      </c>
      <c r="B3753" t="s">
        <v>44</v>
      </c>
      <c r="C3753" t="str">
        <f>_xlfn.XLOOKUP(Sales_Pipeline[[#This Row],[Sales_Agent]],Sales_Teams[Sales_Agent],Sales_Teams[Manager])</f>
        <v>Summer Sewald</v>
      </c>
      <c r="D3753" t="str">
        <f>_xlfn.XLOOKUP(Sales_Pipeline[[#This Row],[Manager]],Sales_Teams[Manager],Sales_Teams[Regional_Office])</f>
        <v>West</v>
      </c>
      <c r="E3753" t="s">
        <v>8953</v>
      </c>
      <c r="G3753" t="str">
        <f>IFERROR(_xlfn.XLOOKUP(Sales_Pipeline[[#This Row],[Account]],Accounts!$A$2:$A$86,Accounts!$F$2:$F$86),"")</f>
        <v/>
      </c>
      <c r="H3753" t="s">
        <v>77</v>
      </c>
      <c r="I3753" s="3">
        <v>42893</v>
      </c>
      <c r="K3753" s="8" t="str">
        <f>IF(Sales_Pipeline[[#This Row],[Close_Date]]="","",TEXT(Sales_Pipeline[[#This Row],[Close_Date]],"ddd"))</f>
        <v/>
      </c>
      <c r="L3753" s="8" t="str">
        <f>IF(Sales_Pipeline[[#This Row],[Close_Date]]="","",TEXT(Sales_Pipeline[[#This Row],[Close_Date]],"mmm"))</f>
        <v/>
      </c>
      <c r="M3753" s="8" t="str">
        <f>IF(Sales_Pipeline[[#This Row],[Close_Date]]="","","Q"&amp;ROUNDUP(MONTH(Sales_Pipeline[[#This Row],[Close_Date]])/3,0))</f>
        <v/>
      </c>
      <c r="N3753" s="2" t="str" cm="1">
        <f t="array" ref="N3753">IFERROR(_xlfn.IFS(Sales_Pipeline[[#This Row],[Deal_Stage]]="Won",_xlfn.XLOOKUP(Sales_Pipeline[[#This Row],[Product]],Products!$A$2:$A$8,Products!$C$2:$C$8),Sales_Pipeline[[#This Row],[Deal_Stage]]="Lost",_xlfn.XLOOKUP(Sales_Pipeline[[#This Row],[Product]],Products!$A$2:$A$8,Products!$C$2:$C$8)),"")</f>
        <v/>
      </c>
      <c r="O3753" s="2">
        <v>0</v>
      </c>
    </row>
    <row r="3754" spans="1:15" x14ac:dyDescent="0.3">
      <c r="A3754" t="s">
        <v>3900</v>
      </c>
      <c r="B3754" t="s">
        <v>44</v>
      </c>
      <c r="C3754" t="str">
        <f>_xlfn.XLOOKUP(Sales_Pipeline[[#This Row],[Sales_Agent]],Sales_Teams[Sales_Agent],Sales_Teams[Manager])</f>
        <v>Summer Sewald</v>
      </c>
      <c r="D3754" t="str">
        <f>_xlfn.XLOOKUP(Sales_Pipeline[[#This Row],[Manager]],Sales_Teams[Manager],Sales_Teams[Regional_Office])</f>
        <v>West</v>
      </c>
      <c r="E3754" t="s">
        <v>8953</v>
      </c>
      <c r="F3754" t="s">
        <v>191</v>
      </c>
      <c r="G3754" t="str">
        <f>IFERROR(_xlfn.XLOOKUP(Sales_Pipeline[[#This Row],[Account]],Accounts!$A$2:$A$86,Accounts!$F$2:$F$86),"")</f>
        <v>United States</v>
      </c>
      <c r="H3754" t="s">
        <v>82</v>
      </c>
      <c r="I3754" s="3">
        <v>42893</v>
      </c>
      <c r="J3754" s="3">
        <v>42969</v>
      </c>
      <c r="K3754" s="8" t="str">
        <f>IF(Sales_Pipeline[[#This Row],[Close_Date]]="","",TEXT(Sales_Pipeline[[#This Row],[Close_Date]],"ddd"))</f>
        <v>Tue</v>
      </c>
      <c r="L3754" s="8" t="str">
        <f>IF(Sales_Pipeline[[#This Row],[Close_Date]]="","",TEXT(Sales_Pipeline[[#This Row],[Close_Date]],"mmm"))</f>
        <v>Aug</v>
      </c>
      <c r="M3754" s="8" t="str">
        <f>IF(Sales_Pipeline[[#This Row],[Close_Date]]="","","Q"&amp;ROUNDUP(MONTH(Sales_Pipeline[[#This Row],[Close_Date]])/3,0))</f>
        <v>Q3</v>
      </c>
      <c r="N3754" s="2" cm="1">
        <f t="array" ref="N3754">IFERROR(_xlfn.IFS(Sales_Pipeline[[#This Row],[Deal_Stage]]="Won",_xlfn.XLOOKUP(Sales_Pipeline[[#This Row],[Product]],Products!$A$2:$A$8,Products!$C$2:$C$8),Sales_Pipeline[[#This Row],[Deal_Stage]]="Lost",_xlfn.XLOOKUP(Sales_Pipeline[[#This Row],[Product]],Products!$A$2:$A$8,Products!$C$2:$C$8)),"")</f>
        <v>4821</v>
      </c>
      <c r="O3754" s="2">
        <v>0</v>
      </c>
    </row>
    <row r="3755" spans="1:15" x14ac:dyDescent="0.3">
      <c r="A3755" t="s">
        <v>3901</v>
      </c>
      <c r="B3755" t="s">
        <v>44</v>
      </c>
      <c r="C3755" t="str">
        <f>_xlfn.XLOOKUP(Sales_Pipeline[[#This Row],[Sales_Agent]],Sales_Teams[Sales_Agent],Sales_Teams[Manager])</f>
        <v>Summer Sewald</v>
      </c>
      <c r="D3755" t="str">
        <f>_xlfn.XLOOKUP(Sales_Pipeline[[#This Row],[Manager]],Sales_Teams[Manager],Sales_Teams[Regional_Office])</f>
        <v>West</v>
      </c>
      <c r="E3755" t="s">
        <v>8953</v>
      </c>
      <c r="F3755" t="s">
        <v>175</v>
      </c>
      <c r="G3755" t="str">
        <f>IFERROR(_xlfn.XLOOKUP(Sales_Pipeline[[#This Row],[Account]],Accounts!$A$2:$A$86,Accounts!$F$2:$F$86),"")</f>
        <v>Brazil</v>
      </c>
      <c r="H3755" t="s">
        <v>57</v>
      </c>
      <c r="I3755" s="3">
        <v>42893</v>
      </c>
      <c r="J3755" s="3">
        <v>42964</v>
      </c>
      <c r="K3755" s="8" t="str">
        <f>IF(Sales_Pipeline[[#This Row],[Close_Date]]="","",TEXT(Sales_Pipeline[[#This Row],[Close_Date]],"ddd"))</f>
        <v>Thu</v>
      </c>
      <c r="L3755" s="8" t="str">
        <f>IF(Sales_Pipeline[[#This Row],[Close_Date]]="","",TEXT(Sales_Pipeline[[#This Row],[Close_Date]],"mmm"))</f>
        <v>Aug</v>
      </c>
      <c r="M3755" s="8" t="str">
        <f>IF(Sales_Pipeline[[#This Row],[Close_Date]]="","","Q"&amp;ROUNDUP(MONTH(Sales_Pipeline[[#This Row],[Close_Date]])/3,0))</f>
        <v>Q3</v>
      </c>
      <c r="N3755" s="2" cm="1">
        <f t="array" ref="N3755">IFERROR(_xlfn.IFS(Sales_Pipeline[[#This Row],[Deal_Stage]]="Won",_xlfn.XLOOKUP(Sales_Pipeline[[#This Row],[Product]],Products!$A$2:$A$8,Products!$C$2:$C$8),Sales_Pipeline[[#This Row],[Deal_Stage]]="Lost",_xlfn.XLOOKUP(Sales_Pipeline[[#This Row],[Product]],Products!$A$2:$A$8,Products!$C$2:$C$8)),"")</f>
        <v>4821</v>
      </c>
      <c r="O3755" s="2">
        <v>5185</v>
      </c>
    </row>
    <row r="3756" spans="1:15" x14ac:dyDescent="0.3">
      <c r="A3756" t="s">
        <v>3902</v>
      </c>
      <c r="B3756" t="s">
        <v>30</v>
      </c>
      <c r="C3756" t="str">
        <f>_xlfn.XLOOKUP(Sales_Pipeline[[#This Row],[Sales_Agent]],Sales_Teams[Sales_Agent],Sales_Teams[Manager])</f>
        <v>Rocco Neubert</v>
      </c>
      <c r="D3756" t="str">
        <f>_xlfn.XLOOKUP(Sales_Pipeline[[#This Row],[Manager]],Sales_Teams[Manager],Sales_Teams[Regional_Office])</f>
        <v>East</v>
      </c>
      <c r="E3756" t="s">
        <v>76</v>
      </c>
      <c r="F3756" t="s">
        <v>206</v>
      </c>
      <c r="G3756" t="str">
        <f>IFERROR(_xlfn.XLOOKUP(Sales_Pipeline[[#This Row],[Account]],Accounts!$A$2:$A$86,Accounts!$F$2:$F$86),"")</f>
        <v>United States</v>
      </c>
      <c r="H3756" t="s">
        <v>57</v>
      </c>
      <c r="I3756" s="3">
        <v>42894</v>
      </c>
      <c r="J3756" s="3">
        <v>42910</v>
      </c>
      <c r="K3756" s="8" t="str">
        <f>IF(Sales_Pipeline[[#This Row],[Close_Date]]="","",TEXT(Sales_Pipeline[[#This Row],[Close_Date]],"ddd"))</f>
        <v>Sat</v>
      </c>
      <c r="L3756" s="8" t="str">
        <f>IF(Sales_Pipeline[[#This Row],[Close_Date]]="","",TEXT(Sales_Pipeline[[#This Row],[Close_Date]],"mmm"))</f>
        <v>Jun</v>
      </c>
      <c r="M3756" s="8" t="str">
        <f>IF(Sales_Pipeline[[#This Row],[Close_Date]]="","","Q"&amp;ROUNDUP(MONTH(Sales_Pipeline[[#This Row],[Close_Date]])/3,0))</f>
        <v>Q2</v>
      </c>
      <c r="N3756" s="2" cm="1">
        <f t="array" ref="N3756">IFERROR(_xlfn.IFS(Sales_Pipeline[[#This Row],[Deal_Stage]]="Won",_xlfn.XLOOKUP(Sales_Pipeline[[#This Row],[Product]],Products!$A$2:$A$8,Products!$C$2:$C$8),Sales_Pipeline[[#This Row],[Deal_Stage]]="Lost",_xlfn.XLOOKUP(Sales_Pipeline[[#This Row],[Product]],Products!$A$2:$A$8,Products!$C$2:$C$8)),"")</f>
        <v>3393</v>
      </c>
      <c r="O3756" s="2">
        <v>3681</v>
      </c>
    </row>
    <row r="3757" spans="1:15" x14ac:dyDescent="0.3">
      <c r="A3757" t="s">
        <v>3903</v>
      </c>
      <c r="B3757" t="s">
        <v>6</v>
      </c>
      <c r="C3757" t="str">
        <f>_xlfn.XLOOKUP(Sales_Pipeline[[#This Row],[Sales_Agent]],Sales_Teams[Sales_Agent],Sales_Teams[Manager])</f>
        <v>Dustin Brinkmann</v>
      </c>
      <c r="D3757" t="str">
        <f>_xlfn.XLOOKUP(Sales_Pipeline[[#This Row],[Manager]],Sales_Teams[Manager],Sales_Teams[Regional_Office])</f>
        <v>Central</v>
      </c>
      <c r="E3757" t="s">
        <v>61</v>
      </c>
      <c r="F3757" t="s">
        <v>214</v>
      </c>
      <c r="G3757" t="str">
        <f>IFERROR(_xlfn.XLOOKUP(Sales_Pipeline[[#This Row],[Account]],Accounts!$A$2:$A$86,Accounts!$F$2:$F$86),"")</f>
        <v>United States</v>
      </c>
      <c r="H3757" t="s">
        <v>57</v>
      </c>
      <c r="I3757" s="3">
        <v>42894</v>
      </c>
      <c r="J3757" s="3">
        <v>42904</v>
      </c>
      <c r="K3757" s="8" t="str">
        <f>IF(Sales_Pipeline[[#This Row],[Close_Date]]="","",TEXT(Sales_Pipeline[[#This Row],[Close_Date]],"ddd"))</f>
        <v>Sun</v>
      </c>
      <c r="L3757" s="8" t="str">
        <f>IF(Sales_Pipeline[[#This Row],[Close_Date]]="","",TEXT(Sales_Pipeline[[#This Row],[Close_Date]],"mmm"))</f>
        <v>Jun</v>
      </c>
      <c r="M3757" s="8" t="str">
        <f>IF(Sales_Pipeline[[#This Row],[Close_Date]]="","","Q"&amp;ROUNDUP(MONTH(Sales_Pipeline[[#This Row],[Close_Date]])/3,0))</f>
        <v>Q2</v>
      </c>
      <c r="N3757" s="2" cm="1">
        <f t="array" ref="N3757">IFERROR(_xlfn.IFS(Sales_Pipeline[[#This Row],[Deal_Stage]]="Won",_xlfn.XLOOKUP(Sales_Pipeline[[#This Row],[Product]],Products!$A$2:$A$8,Products!$C$2:$C$8),Sales_Pipeline[[#This Row],[Deal_Stage]]="Lost",_xlfn.XLOOKUP(Sales_Pipeline[[#This Row],[Product]],Products!$A$2:$A$8,Products!$C$2:$C$8)),"")</f>
        <v>55</v>
      </c>
      <c r="O3757" s="2">
        <v>59</v>
      </c>
    </row>
    <row r="3758" spans="1:15" x14ac:dyDescent="0.3">
      <c r="A3758" t="s">
        <v>3904</v>
      </c>
      <c r="B3758" t="s">
        <v>6</v>
      </c>
      <c r="C3758" t="str">
        <f>_xlfn.XLOOKUP(Sales_Pipeline[[#This Row],[Sales_Agent]],Sales_Teams[Sales_Agent],Sales_Teams[Manager])</f>
        <v>Dustin Brinkmann</v>
      </c>
      <c r="D3758" t="str">
        <f>_xlfn.XLOOKUP(Sales_Pipeline[[#This Row],[Manager]],Sales_Teams[Manager],Sales_Teams[Regional_Office])</f>
        <v>Central</v>
      </c>
      <c r="E3758" t="s">
        <v>61</v>
      </c>
      <c r="F3758" t="s">
        <v>150</v>
      </c>
      <c r="G3758" t="str">
        <f>IFERROR(_xlfn.XLOOKUP(Sales_Pipeline[[#This Row],[Account]],Accounts!$A$2:$A$86,Accounts!$F$2:$F$86),"")</f>
        <v>United States</v>
      </c>
      <c r="H3758" t="s">
        <v>57</v>
      </c>
      <c r="I3758" s="3">
        <v>42894</v>
      </c>
      <c r="J3758" s="3">
        <v>42991</v>
      </c>
      <c r="K3758" s="8" t="str">
        <f>IF(Sales_Pipeline[[#This Row],[Close_Date]]="","",TEXT(Sales_Pipeline[[#This Row],[Close_Date]],"ddd"))</f>
        <v>Wed</v>
      </c>
      <c r="L3758" s="8" t="str">
        <f>IF(Sales_Pipeline[[#This Row],[Close_Date]]="","",TEXT(Sales_Pipeline[[#This Row],[Close_Date]],"mmm"))</f>
        <v>Sep</v>
      </c>
      <c r="M3758" s="8" t="str">
        <f>IF(Sales_Pipeline[[#This Row],[Close_Date]]="","","Q"&amp;ROUNDUP(MONTH(Sales_Pipeline[[#This Row],[Close_Date]])/3,0))</f>
        <v>Q3</v>
      </c>
      <c r="N3758" s="2" cm="1">
        <f t="array" ref="N3758">IFERROR(_xlfn.IFS(Sales_Pipeline[[#This Row],[Deal_Stage]]="Won",_xlfn.XLOOKUP(Sales_Pipeline[[#This Row],[Product]],Products!$A$2:$A$8,Products!$C$2:$C$8),Sales_Pipeline[[#This Row],[Deal_Stage]]="Lost",_xlfn.XLOOKUP(Sales_Pipeline[[#This Row],[Product]],Products!$A$2:$A$8,Products!$C$2:$C$8)),"")</f>
        <v>55</v>
      </c>
      <c r="O3758" s="2">
        <v>60</v>
      </c>
    </row>
    <row r="3759" spans="1:15" x14ac:dyDescent="0.3">
      <c r="A3759" t="s">
        <v>3905</v>
      </c>
      <c r="B3759" t="s">
        <v>20</v>
      </c>
      <c r="C3759" t="str">
        <f>_xlfn.XLOOKUP(Sales_Pipeline[[#This Row],[Sales_Agent]],Sales_Teams[Sales_Agent],Sales_Teams[Manager])</f>
        <v>Cara Losch</v>
      </c>
      <c r="D3759" t="str">
        <f>_xlfn.XLOOKUP(Sales_Pipeline[[#This Row],[Manager]],Sales_Teams[Manager],Sales_Teams[Regional_Office])</f>
        <v>East</v>
      </c>
      <c r="E3759" t="s">
        <v>63</v>
      </c>
      <c r="F3759" t="s">
        <v>760</v>
      </c>
      <c r="G3759" t="str">
        <f>IFERROR(_xlfn.XLOOKUP(Sales_Pipeline[[#This Row],[Account]],Accounts!$A$2:$A$86,Accounts!$F$2:$F$86),"")</f>
        <v>United States</v>
      </c>
      <c r="H3759" t="s">
        <v>57</v>
      </c>
      <c r="I3759" s="3">
        <v>42894</v>
      </c>
      <c r="J3759" s="3">
        <v>42952</v>
      </c>
      <c r="K3759" s="8" t="str">
        <f>IF(Sales_Pipeline[[#This Row],[Close_Date]]="","",TEXT(Sales_Pipeline[[#This Row],[Close_Date]],"ddd"))</f>
        <v>Sat</v>
      </c>
      <c r="L3759" s="8" t="str">
        <f>IF(Sales_Pipeline[[#This Row],[Close_Date]]="","",TEXT(Sales_Pipeline[[#This Row],[Close_Date]],"mmm"))</f>
        <v>Aug</v>
      </c>
      <c r="M3759" s="8" t="str">
        <f>IF(Sales_Pipeline[[#This Row],[Close_Date]]="","","Q"&amp;ROUNDUP(MONTH(Sales_Pipeline[[#This Row],[Close_Date]])/3,0))</f>
        <v>Q3</v>
      </c>
      <c r="N3759" s="2" cm="1">
        <f t="array" ref="N3759">IFERROR(_xlfn.IFS(Sales_Pipeline[[#This Row],[Deal_Stage]]="Won",_xlfn.XLOOKUP(Sales_Pipeline[[#This Row],[Product]],Products!$A$2:$A$8,Products!$C$2:$C$8),Sales_Pipeline[[#This Row],[Deal_Stage]]="Lost",_xlfn.XLOOKUP(Sales_Pipeline[[#This Row],[Product]],Products!$A$2:$A$8,Products!$C$2:$C$8)),"")</f>
        <v>550</v>
      </c>
      <c r="O3759" s="2">
        <v>602</v>
      </c>
    </row>
    <row r="3760" spans="1:15" x14ac:dyDescent="0.3">
      <c r="A3760" t="s">
        <v>3906</v>
      </c>
      <c r="B3760" t="s">
        <v>20</v>
      </c>
      <c r="C3760" t="str">
        <f>_xlfn.XLOOKUP(Sales_Pipeline[[#This Row],[Sales_Agent]],Sales_Teams[Sales_Agent],Sales_Teams[Manager])</f>
        <v>Cara Losch</v>
      </c>
      <c r="D3760" t="str">
        <f>_xlfn.XLOOKUP(Sales_Pipeline[[#This Row],[Manager]],Sales_Teams[Manager],Sales_Teams[Regional_Office])</f>
        <v>East</v>
      </c>
      <c r="E3760" t="s">
        <v>63</v>
      </c>
      <c r="F3760" t="s">
        <v>96</v>
      </c>
      <c r="G3760" t="str">
        <f>IFERROR(_xlfn.XLOOKUP(Sales_Pipeline[[#This Row],[Account]],Accounts!$A$2:$A$86,Accounts!$F$2:$F$86),"")</f>
        <v>United States</v>
      </c>
      <c r="H3760" t="s">
        <v>57</v>
      </c>
      <c r="I3760" s="3">
        <v>42894</v>
      </c>
      <c r="J3760" s="3">
        <v>42959</v>
      </c>
      <c r="K3760" s="8" t="str">
        <f>IF(Sales_Pipeline[[#This Row],[Close_Date]]="","",TEXT(Sales_Pipeline[[#This Row],[Close_Date]],"ddd"))</f>
        <v>Sat</v>
      </c>
      <c r="L3760" s="8" t="str">
        <f>IF(Sales_Pipeline[[#This Row],[Close_Date]]="","",TEXT(Sales_Pipeline[[#This Row],[Close_Date]],"mmm"))</f>
        <v>Aug</v>
      </c>
      <c r="M3760" s="8" t="str">
        <f>IF(Sales_Pipeline[[#This Row],[Close_Date]]="","","Q"&amp;ROUNDUP(MONTH(Sales_Pipeline[[#This Row],[Close_Date]])/3,0))</f>
        <v>Q3</v>
      </c>
      <c r="N3760" s="2" cm="1">
        <f t="array" ref="N3760">IFERROR(_xlfn.IFS(Sales_Pipeline[[#This Row],[Deal_Stage]]="Won",_xlfn.XLOOKUP(Sales_Pipeline[[#This Row],[Product]],Products!$A$2:$A$8,Products!$C$2:$C$8),Sales_Pipeline[[#This Row],[Deal_Stage]]="Lost",_xlfn.XLOOKUP(Sales_Pipeline[[#This Row],[Product]],Products!$A$2:$A$8,Products!$C$2:$C$8)),"")</f>
        <v>550</v>
      </c>
      <c r="O3760" s="2">
        <v>515</v>
      </c>
    </row>
    <row r="3761" spans="1:15" x14ac:dyDescent="0.3">
      <c r="A3761" t="s">
        <v>3907</v>
      </c>
      <c r="B3761" t="s">
        <v>15</v>
      </c>
      <c r="C3761" t="str">
        <f>_xlfn.XLOOKUP(Sales_Pipeline[[#This Row],[Sales_Agent]],Sales_Teams[Sales_Agent],Sales_Teams[Manager])</f>
        <v>Melvin Marxen</v>
      </c>
      <c r="D3761" t="str">
        <f>_xlfn.XLOOKUP(Sales_Pipeline[[#This Row],[Manager]],Sales_Teams[Manager],Sales_Teams[Regional_Office])</f>
        <v>Central</v>
      </c>
      <c r="E3761" t="s">
        <v>8953</v>
      </c>
      <c r="F3761" t="s">
        <v>507</v>
      </c>
      <c r="G3761" t="str">
        <f>IFERROR(_xlfn.XLOOKUP(Sales_Pipeline[[#This Row],[Account]],Accounts!$A$2:$A$86,Accounts!$F$2:$F$86),"")</f>
        <v>Belgium</v>
      </c>
      <c r="H3761" t="s">
        <v>82</v>
      </c>
      <c r="I3761" s="3">
        <v>42894</v>
      </c>
      <c r="J3761" s="3">
        <v>42972</v>
      </c>
      <c r="K3761" s="8" t="str">
        <f>IF(Sales_Pipeline[[#This Row],[Close_Date]]="","",TEXT(Sales_Pipeline[[#This Row],[Close_Date]],"ddd"))</f>
        <v>Fri</v>
      </c>
      <c r="L3761" s="8" t="str">
        <f>IF(Sales_Pipeline[[#This Row],[Close_Date]]="","",TEXT(Sales_Pipeline[[#This Row],[Close_Date]],"mmm"))</f>
        <v>Aug</v>
      </c>
      <c r="M3761" s="8" t="str">
        <f>IF(Sales_Pipeline[[#This Row],[Close_Date]]="","","Q"&amp;ROUNDUP(MONTH(Sales_Pipeline[[#This Row],[Close_Date]])/3,0))</f>
        <v>Q3</v>
      </c>
      <c r="N3761" s="2" cm="1">
        <f t="array" ref="N3761">IFERROR(_xlfn.IFS(Sales_Pipeline[[#This Row],[Deal_Stage]]="Won",_xlfn.XLOOKUP(Sales_Pipeline[[#This Row],[Product]],Products!$A$2:$A$8,Products!$C$2:$C$8),Sales_Pipeline[[#This Row],[Deal_Stage]]="Lost",_xlfn.XLOOKUP(Sales_Pipeline[[#This Row],[Product]],Products!$A$2:$A$8,Products!$C$2:$C$8)),"")</f>
        <v>4821</v>
      </c>
      <c r="O3761" s="2">
        <v>0</v>
      </c>
    </row>
    <row r="3762" spans="1:15" x14ac:dyDescent="0.3">
      <c r="A3762" t="s">
        <v>3908</v>
      </c>
      <c r="B3762" t="s">
        <v>15</v>
      </c>
      <c r="C3762" t="str">
        <f>_xlfn.XLOOKUP(Sales_Pipeline[[#This Row],[Sales_Agent]],Sales_Teams[Sales_Agent],Sales_Teams[Manager])</f>
        <v>Melvin Marxen</v>
      </c>
      <c r="D3762" t="str">
        <f>_xlfn.XLOOKUP(Sales_Pipeline[[#This Row],[Manager]],Sales_Teams[Manager],Sales_Teams[Regional_Office])</f>
        <v>Central</v>
      </c>
      <c r="E3762" t="s">
        <v>84</v>
      </c>
      <c r="F3762" t="s">
        <v>68</v>
      </c>
      <c r="G3762" t="str">
        <f>IFERROR(_xlfn.XLOOKUP(Sales_Pipeline[[#This Row],[Account]],Accounts!$A$2:$A$86,Accounts!$F$2:$F$86),"")</f>
        <v>United States</v>
      </c>
      <c r="H3762" t="s">
        <v>57</v>
      </c>
      <c r="I3762" s="3">
        <v>42894</v>
      </c>
      <c r="J3762" s="3">
        <v>42907</v>
      </c>
      <c r="K3762" s="8" t="str">
        <f>IF(Sales_Pipeline[[#This Row],[Close_Date]]="","",TEXT(Sales_Pipeline[[#This Row],[Close_Date]],"ddd"))</f>
        <v>Wed</v>
      </c>
      <c r="L3762" s="8" t="str">
        <f>IF(Sales_Pipeline[[#This Row],[Close_Date]]="","",TEXT(Sales_Pipeline[[#This Row],[Close_Date]],"mmm"))</f>
        <v>Jun</v>
      </c>
      <c r="M3762" s="8" t="str">
        <f>IF(Sales_Pipeline[[#This Row],[Close_Date]]="","","Q"&amp;ROUNDUP(MONTH(Sales_Pipeline[[#This Row],[Close_Date]])/3,0))</f>
        <v>Q2</v>
      </c>
      <c r="N3762" s="2" cm="1">
        <f t="array" ref="N3762">IFERROR(_xlfn.IFS(Sales_Pipeline[[#This Row],[Deal_Stage]]="Won",_xlfn.XLOOKUP(Sales_Pipeline[[#This Row],[Product]],Products!$A$2:$A$8,Products!$C$2:$C$8),Sales_Pipeline[[#This Row],[Deal_Stage]]="Lost",_xlfn.XLOOKUP(Sales_Pipeline[[#This Row],[Product]],Products!$A$2:$A$8,Products!$C$2:$C$8)),"")</f>
        <v>5482</v>
      </c>
      <c r="O3762" s="2">
        <v>5175</v>
      </c>
    </row>
    <row r="3763" spans="1:15" x14ac:dyDescent="0.3">
      <c r="A3763" t="s">
        <v>3909</v>
      </c>
      <c r="B3763" t="s">
        <v>28</v>
      </c>
      <c r="C3763" t="str">
        <f>_xlfn.XLOOKUP(Sales_Pipeline[[#This Row],[Sales_Agent]],Sales_Teams[Sales_Agent],Sales_Teams[Manager])</f>
        <v>Rocco Neubert</v>
      </c>
      <c r="D3763" t="str">
        <f>_xlfn.XLOOKUP(Sales_Pipeline[[#This Row],[Manager]],Sales_Teams[Manager],Sales_Teams[Regional_Office])</f>
        <v>East</v>
      </c>
      <c r="E3763" t="s">
        <v>8953</v>
      </c>
      <c r="F3763" t="s">
        <v>123</v>
      </c>
      <c r="G3763" t="str">
        <f>IFERROR(_xlfn.XLOOKUP(Sales_Pipeline[[#This Row],[Account]],Accounts!$A$2:$A$86,Accounts!$F$2:$F$86),"")</f>
        <v>United States</v>
      </c>
      <c r="H3763" t="s">
        <v>82</v>
      </c>
      <c r="I3763" s="3">
        <v>42894</v>
      </c>
      <c r="J3763" s="3">
        <v>42974</v>
      </c>
      <c r="K3763" s="8" t="str">
        <f>IF(Sales_Pipeline[[#This Row],[Close_Date]]="","",TEXT(Sales_Pipeline[[#This Row],[Close_Date]],"ddd"))</f>
        <v>Sun</v>
      </c>
      <c r="L3763" s="8" t="str">
        <f>IF(Sales_Pipeline[[#This Row],[Close_Date]]="","",TEXT(Sales_Pipeline[[#This Row],[Close_Date]],"mmm"))</f>
        <v>Aug</v>
      </c>
      <c r="M3763" s="8" t="str">
        <f>IF(Sales_Pipeline[[#This Row],[Close_Date]]="","","Q"&amp;ROUNDUP(MONTH(Sales_Pipeline[[#This Row],[Close_Date]])/3,0))</f>
        <v>Q3</v>
      </c>
      <c r="N3763" s="2" cm="1">
        <f t="array" ref="N3763">IFERROR(_xlfn.IFS(Sales_Pipeline[[#This Row],[Deal_Stage]]="Won",_xlfn.XLOOKUP(Sales_Pipeline[[#This Row],[Product]],Products!$A$2:$A$8,Products!$C$2:$C$8),Sales_Pipeline[[#This Row],[Deal_Stage]]="Lost",_xlfn.XLOOKUP(Sales_Pipeline[[#This Row],[Product]],Products!$A$2:$A$8,Products!$C$2:$C$8)),"")</f>
        <v>4821</v>
      </c>
      <c r="O3763" s="2">
        <v>0</v>
      </c>
    </row>
    <row r="3764" spans="1:15" x14ac:dyDescent="0.3">
      <c r="A3764" t="s">
        <v>3910</v>
      </c>
      <c r="B3764" t="s">
        <v>28</v>
      </c>
      <c r="C3764" t="str">
        <f>_xlfn.XLOOKUP(Sales_Pipeline[[#This Row],[Sales_Agent]],Sales_Teams[Sales_Agent],Sales_Teams[Manager])</f>
        <v>Rocco Neubert</v>
      </c>
      <c r="D3764" t="str">
        <f>_xlfn.XLOOKUP(Sales_Pipeline[[#This Row],[Manager]],Sales_Teams[Manager],Sales_Teams[Regional_Office])</f>
        <v>East</v>
      </c>
      <c r="E3764" t="s">
        <v>8953</v>
      </c>
      <c r="F3764" t="s">
        <v>231</v>
      </c>
      <c r="G3764" t="str">
        <f>IFERROR(_xlfn.XLOOKUP(Sales_Pipeline[[#This Row],[Account]],Accounts!$A$2:$A$86,Accounts!$F$2:$F$86),"")</f>
        <v>United States</v>
      </c>
      <c r="H3764" t="s">
        <v>57</v>
      </c>
      <c r="I3764" s="3">
        <v>42894</v>
      </c>
      <c r="J3764" s="3">
        <v>42975</v>
      </c>
      <c r="K3764" s="8" t="str">
        <f>IF(Sales_Pipeline[[#This Row],[Close_Date]]="","",TEXT(Sales_Pipeline[[#This Row],[Close_Date]],"ddd"))</f>
        <v>Mon</v>
      </c>
      <c r="L3764" s="8" t="str">
        <f>IF(Sales_Pipeline[[#This Row],[Close_Date]]="","",TEXT(Sales_Pipeline[[#This Row],[Close_Date]],"mmm"))</f>
        <v>Aug</v>
      </c>
      <c r="M3764" s="8" t="str">
        <f>IF(Sales_Pipeline[[#This Row],[Close_Date]]="","","Q"&amp;ROUNDUP(MONTH(Sales_Pipeline[[#This Row],[Close_Date]])/3,0))</f>
        <v>Q3</v>
      </c>
      <c r="N3764" s="2" cm="1">
        <f t="array" ref="N3764">IFERROR(_xlfn.IFS(Sales_Pipeline[[#This Row],[Deal_Stage]]="Won",_xlfn.XLOOKUP(Sales_Pipeline[[#This Row],[Product]],Products!$A$2:$A$8,Products!$C$2:$C$8),Sales_Pipeline[[#This Row],[Deal_Stage]]="Lost",_xlfn.XLOOKUP(Sales_Pipeline[[#This Row],[Product]],Products!$A$2:$A$8,Products!$C$2:$C$8)),"")</f>
        <v>4821</v>
      </c>
      <c r="O3764" s="2">
        <v>4780</v>
      </c>
    </row>
    <row r="3765" spans="1:15" x14ac:dyDescent="0.3">
      <c r="A3765" t="s">
        <v>3911</v>
      </c>
      <c r="B3765" t="s">
        <v>40</v>
      </c>
      <c r="C3765" t="str">
        <f>_xlfn.XLOOKUP(Sales_Pipeline[[#This Row],[Sales_Agent]],Sales_Teams[Sales_Agent],Sales_Teams[Manager])</f>
        <v>Summer Sewald</v>
      </c>
      <c r="D3765" t="str">
        <f>_xlfn.XLOOKUP(Sales_Pipeline[[#This Row],[Manager]],Sales_Teams[Manager],Sales_Teams[Regional_Office])</f>
        <v>West</v>
      </c>
      <c r="E3765" t="s">
        <v>84</v>
      </c>
      <c r="F3765" t="s">
        <v>72</v>
      </c>
      <c r="G3765" t="str">
        <f>IFERROR(_xlfn.XLOOKUP(Sales_Pipeline[[#This Row],[Account]],Accounts!$A$2:$A$86,Accounts!$F$2:$F$86),"")</f>
        <v>United States</v>
      </c>
      <c r="H3765" t="s">
        <v>77</v>
      </c>
      <c r="I3765" s="3">
        <v>42894</v>
      </c>
      <c r="K3765" s="8" t="str">
        <f>IF(Sales_Pipeline[[#This Row],[Close_Date]]="","",TEXT(Sales_Pipeline[[#This Row],[Close_Date]],"ddd"))</f>
        <v/>
      </c>
      <c r="L3765" s="8" t="str">
        <f>IF(Sales_Pipeline[[#This Row],[Close_Date]]="","",TEXT(Sales_Pipeline[[#This Row],[Close_Date]],"mmm"))</f>
        <v/>
      </c>
      <c r="M3765" s="8" t="str">
        <f>IF(Sales_Pipeline[[#This Row],[Close_Date]]="","","Q"&amp;ROUNDUP(MONTH(Sales_Pipeline[[#This Row],[Close_Date]])/3,0))</f>
        <v/>
      </c>
      <c r="N3765" s="2" t="str" cm="1">
        <f t="array" ref="N3765">IFERROR(_xlfn.IFS(Sales_Pipeline[[#This Row],[Deal_Stage]]="Won",_xlfn.XLOOKUP(Sales_Pipeline[[#This Row],[Product]],Products!$A$2:$A$8,Products!$C$2:$C$8),Sales_Pipeline[[#This Row],[Deal_Stage]]="Lost",_xlfn.XLOOKUP(Sales_Pipeline[[#This Row],[Product]],Products!$A$2:$A$8,Products!$C$2:$C$8)),"")</f>
        <v/>
      </c>
      <c r="O3765" s="2">
        <v>0</v>
      </c>
    </row>
    <row r="3766" spans="1:15" x14ac:dyDescent="0.3">
      <c r="A3766" t="s">
        <v>3912</v>
      </c>
      <c r="B3766" t="s">
        <v>10</v>
      </c>
      <c r="C3766" t="str">
        <f>_xlfn.XLOOKUP(Sales_Pipeline[[#This Row],[Sales_Agent]],Sales_Teams[Sales_Agent],Sales_Teams[Manager])</f>
        <v>Melvin Marxen</v>
      </c>
      <c r="D3766" t="str">
        <f>_xlfn.XLOOKUP(Sales_Pipeline[[#This Row],[Manager]],Sales_Teams[Manager],Sales_Teams[Regional_Office])</f>
        <v>Central</v>
      </c>
      <c r="E3766" t="s">
        <v>55</v>
      </c>
      <c r="F3766" t="s">
        <v>229</v>
      </c>
      <c r="G3766" t="str">
        <f>IFERROR(_xlfn.XLOOKUP(Sales_Pipeline[[#This Row],[Account]],Accounts!$A$2:$A$86,Accounts!$F$2:$F$86),"")</f>
        <v>Norway</v>
      </c>
      <c r="H3766" t="s">
        <v>82</v>
      </c>
      <c r="I3766" s="3">
        <v>42894</v>
      </c>
      <c r="J3766" s="3">
        <v>42958</v>
      </c>
      <c r="K3766" s="8" t="str">
        <f>IF(Sales_Pipeline[[#This Row],[Close_Date]]="","",TEXT(Sales_Pipeline[[#This Row],[Close_Date]],"ddd"))</f>
        <v>Fri</v>
      </c>
      <c r="L3766" s="8" t="str">
        <f>IF(Sales_Pipeline[[#This Row],[Close_Date]]="","",TEXT(Sales_Pipeline[[#This Row],[Close_Date]],"mmm"))</f>
        <v>Aug</v>
      </c>
      <c r="M3766" s="8" t="str">
        <f>IF(Sales_Pipeline[[#This Row],[Close_Date]]="","","Q"&amp;ROUNDUP(MONTH(Sales_Pipeline[[#This Row],[Close_Date]])/3,0))</f>
        <v>Q3</v>
      </c>
      <c r="N3766" s="2" cm="1">
        <f t="array" ref="N3766">IFERROR(_xlfn.IFS(Sales_Pipeline[[#This Row],[Deal_Stage]]="Won",_xlfn.XLOOKUP(Sales_Pipeline[[#This Row],[Product]],Products!$A$2:$A$8,Products!$C$2:$C$8),Sales_Pipeline[[#This Row],[Deal_Stage]]="Lost",_xlfn.XLOOKUP(Sales_Pipeline[[#This Row],[Product]],Products!$A$2:$A$8,Products!$C$2:$C$8)),"")</f>
        <v>1096</v>
      </c>
      <c r="O3766" s="2">
        <v>0</v>
      </c>
    </row>
    <row r="3767" spans="1:15" x14ac:dyDescent="0.3">
      <c r="A3767" t="s">
        <v>3913</v>
      </c>
      <c r="B3767" t="s">
        <v>10</v>
      </c>
      <c r="C3767" t="str">
        <f>_xlfn.XLOOKUP(Sales_Pipeline[[#This Row],[Sales_Agent]],Sales_Teams[Sales_Agent],Sales_Teams[Manager])</f>
        <v>Melvin Marxen</v>
      </c>
      <c r="D3767" t="str">
        <f>_xlfn.XLOOKUP(Sales_Pipeline[[#This Row],[Manager]],Sales_Teams[Manager],Sales_Teams[Regional_Office])</f>
        <v>Central</v>
      </c>
      <c r="E3767" t="s">
        <v>63</v>
      </c>
      <c r="F3767" t="s">
        <v>229</v>
      </c>
      <c r="G3767" t="str">
        <f>IFERROR(_xlfn.XLOOKUP(Sales_Pipeline[[#This Row],[Account]],Accounts!$A$2:$A$86,Accounts!$F$2:$F$86),"")</f>
        <v>Norway</v>
      </c>
      <c r="H3767" t="s">
        <v>57</v>
      </c>
      <c r="I3767" s="3">
        <v>42894</v>
      </c>
      <c r="J3767" s="3">
        <v>42902</v>
      </c>
      <c r="K3767" s="8" t="str">
        <f>IF(Sales_Pipeline[[#This Row],[Close_Date]]="","",TEXT(Sales_Pipeline[[#This Row],[Close_Date]],"ddd"))</f>
        <v>Fri</v>
      </c>
      <c r="L3767" s="8" t="str">
        <f>IF(Sales_Pipeline[[#This Row],[Close_Date]]="","",TEXT(Sales_Pipeline[[#This Row],[Close_Date]],"mmm"))</f>
        <v>Jun</v>
      </c>
      <c r="M3767" s="8" t="str">
        <f>IF(Sales_Pipeline[[#This Row],[Close_Date]]="","","Q"&amp;ROUNDUP(MONTH(Sales_Pipeline[[#This Row],[Close_Date]])/3,0))</f>
        <v>Q2</v>
      </c>
      <c r="N3767" s="2" cm="1">
        <f t="array" ref="N3767">IFERROR(_xlfn.IFS(Sales_Pipeline[[#This Row],[Deal_Stage]]="Won",_xlfn.XLOOKUP(Sales_Pipeline[[#This Row],[Product]],Products!$A$2:$A$8,Products!$C$2:$C$8),Sales_Pipeline[[#This Row],[Deal_Stage]]="Lost",_xlfn.XLOOKUP(Sales_Pipeline[[#This Row],[Product]],Products!$A$2:$A$8,Products!$C$2:$C$8)),"")</f>
        <v>550</v>
      </c>
      <c r="O3767" s="2">
        <v>614</v>
      </c>
    </row>
    <row r="3768" spans="1:15" x14ac:dyDescent="0.3">
      <c r="A3768" t="s">
        <v>3914</v>
      </c>
      <c r="B3768" t="s">
        <v>10</v>
      </c>
      <c r="C3768" t="str">
        <f>_xlfn.XLOOKUP(Sales_Pipeline[[#This Row],[Sales_Agent]],Sales_Teams[Sales_Agent],Sales_Teams[Manager])</f>
        <v>Melvin Marxen</v>
      </c>
      <c r="D3768" t="str">
        <f>_xlfn.XLOOKUP(Sales_Pipeline[[#This Row],[Manager]],Sales_Teams[Manager],Sales_Teams[Regional_Office])</f>
        <v>Central</v>
      </c>
      <c r="E3768" t="s">
        <v>63</v>
      </c>
      <c r="F3768" t="s">
        <v>169</v>
      </c>
      <c r="G3768" t="str">
        <f>IFERROR(_xlfn.XLOOKUP(Sales_Pipeline[[#This Row],[Account]],Accounts!$A$2:$A$86,Accounts!$F$2:$F$86),"")</f>
        <v>Panama</v>
      </c>
      <c r="H3768" t="s">
        <v>57</v>
      </c>
      <c r="I3768" s="3">
        <v>42894</v>
      </c>
      <c r="J3768" s="3">
        <v>42991</v>
      </c>
      <c r="K3768" s="8" t="str">
        <f>IF(Sales_Pipeline[[#This Row],[Close_Date]]="","",TEXT(Sales_Pipeline[[#This Row],[Close_Date]],"ddd"))</f>
        <v>Wed</v>
      </c>
      <c r="L3768" s="8" t="str">
        <f>IF(Sales_Pipeline[[#This Row],[Close_Date]]="","",TEXT(Sales_Pipeline[[#This Row],[Close_Date]],"mmm"))</f>
        <v>Sep</v>
      </c>
      <c r="M3768" s="8" t="str">
        <f>IF(Sales_Pipeline[[#This Row],[Close_Date]]="","","Q"&amp;ROUNDUP(MONTH(Sales_Pipeline[[#This Row],[Close_Date]])/3,0))</f>
        <v>Q3</v>
      </c>
      <c r="N3768" s="2" cm="1">
        <f t="array" ref="N3768">IFERROR(_xlfn.IFS(Sales_Pipeline[[#This Row],[Deal_Stage]]="Won",_xlfn.XLOOKUP(Sales_Pipeline[[#This Row],[Product]],Products!$A$2:$A$8,Products!$C$2:$C$8),Sales_Pipeline[[#This Row],[Deal_Stage]]="Lost",_xlfn.XLOOKUP(Sales_Pipeline[[#This Row],[Product]],Products!$A$2:$A$8,Products!$C$2:$C$8)),"")</f>
        <v>550</v>
      </c>
      <c r="O3768" s="2">
        <v>532</v>
      </c>
    </row>
    <row r="3769" spans="1:15" x14ac:dyDescent="0.3">
      <c r="A3769" t="s">
        <v>3915</v>
      </c>
      <c r="B3769" t="s">
        <v>10</v>
      </c>
      <c r="C3769" t="str">
        <f>_xlfn.XLOOKUP(Sales_Pipeline[[#This Row],[Sales_Agent]],Sales_Teams[Sales_Agent],Sales_Teams[Manager])</f>
        <v>Melvin Marxen</v>
      </c>
      <c r="D3769" t="str">
        <f>_xlfn.XLOOKUP(Sales_Pipeline[[#This Row],[Manager]],Sales_Teams[Manager],Sales_Teams[Regional_Office])</f>
        <v>Central</v>
      </c>
      <c r="E3769" t="s">
        <v>84</v>
      </c>
      <c r="F3769" t="s">
        <v>150</v>
      </c>
      <c r="G3769" t="str">
        <f>IFERROR(_xlfn.XLOOKUP(Sales_Pipeline[[#This Row],[Account]],Accounts!$A$2:$A$86,Accounts!$F$2:$F$86),"")</f>
        <v>United States</v>
      </c>
      <c r="H3769" t="s">
        <v>57</v>
      </c>
      <c r="I3769" s="3">
        <v>42894</v>
      </c>
      <c r="J3769" s="3">
        <v>42974</v>
      </c>
      <c r="K3769" s="8" t="str">
        <f>IF(Sales_Pipeline[[#This Row],[Close_Date]]="","",TEXT(Sales_Pipeline[[#This Row],[Close_Date]],"ddd"))</f>
        <v>Sun</v>
      </c>
      <c r="L3769" s="8" t="str">
        <f>IF(Sales_Pipeline[[#This Row],[Close_Date]]="","",TEXT(Sales_Pipeline[[#This Row],[Close_Date]],"mmm"))</f>
        <v>Aug</v>
      </c>
      <c r="M3769" s="8" t="str">
        <f>IF(Sales_Pipeline[[#This Row],[Close_Date]]="","","Q"&amp;ROUNDUP(MONTH(Sales_Pipeline[[#This Row],[Close_Date]])/3,0))</f>
        <v>Q3</v>
      </c>
      <c r="N3769" s="2" cm="1">
        <f t="array" ref="N3769">IFERROR(_xlfn.IFS(Sales_Pipeline[[#This Row],[Deal_Stage]]="Won",_xlfn.XLOOKUP(Sales_Pipeline[[#This Row],[Product]],Products!$A$2:$A$8,Products!$C$2:$C$8),Sales_Pipeline[[#This Row],[Deal_Stage]]="Lost",_xlfn.XLOOKUP(Sales_Pipeline[[#This Row],[Product]],Products!$A$2:$A$8,Products!$C$2:$C$8)),"")</f>
        <v>5482</v>
      </c>
      <c r="O3769" s="2">
        <v>6096</v>
      </c>
    </row>
    <row r="3770" spans="1:15" x14ac:dyDescent="0.3">
      <c r="A3770" t="s">
        <v>3916</v>
      </c>
      <c r="B3770" t="s">
        <v>42</v>
      </c>
      <c r="C3770" t="str">
        <f>_xlfn.XLOOKUP(Sales_Pipeline[[#This Row],[Sales_Agent]],Sales_Teams[Sales_Agent],Sales_Teams[Manager])</f>
        <v>Summer Sewald</v>
      </c>
      <c r="D3770" t="str">
        <f>_xlfn.XLOOKUP(Sales_Pipeline[[#This Row],[Manager]],Sales_Teams[Manager],Sales_Teams[Regional_Office])</f>
        <v>West</v>
      </c>
      <c r="E3770" t="s">
        <v>63</v>
      </c>
      <c r="F3770" t="s">
        <v>330</v>
      </c>
      <c r="G3770" t="str">
        <f>IFERROR(_xlfn.XLOOKUP(Sales_Pipeline[[#This Row],[Account]],Accounts!$A$2:$A$86,Accounts!$F$2:$F$86),"")</f>
        <v>Korea</v>
      </c>
      <c r="H3770" t="s">
        <v>57</v>
      </c>
      <c r="I3770" s="3">
        <v>42894</v>
      </c>
      <c r="J3770" s="3">
        <v>42964</v>
      </c>
      <c r="K3770" s="8" t="str">
        <f>IF(Sales_Pipeline[[#This Row],[Close_Date]]="","",TEXT(Sales_Pipeline[[#This Row],[Close_Date]],"ddd"))</f>
        <v>Thu</v>
      </c>
      <c r="L3770" s="8" t="str">
        <f>IF(Sales_Pipeline[[#This Row],[Close_Date]]="","",TEXT(Sales_Pipeline[[#This Row],[Close_Date]],"mmm"))</f>
        <v>Aug</v>
      </c>
      <c r="M3770" s="8" t="str">
        <f>IF(Sales_Pipeline[[#This Row],[Close_Date]]="","","Q"&amp;ROUNDUP(MONTH(Sales_Pipeline[[#This Row],[Close_Date]])/3,0))</f>
        <v>Q3</v>
      </c>
      <c r="N3770" s="2" cm="1">
        <f t="array" ref="N3770">IFERROR(_xlfn.IFS(Sales_Pipeline[[#This Row],[Deal_Stage]]="Won",_xlfn.XLOOKUP(Sales_Pipeline[[#This Row],[Product]],Products!$A$2:$A$8,Products!$C$2:$C$8),Sales_Pipeline[[#This Row],[Deal_Stage]]="Lost",_xlfn.XLOOKUP(Sales_Pipeline[[#This Row],[Product]],Products!$A$2:$A$8,Products!$C$2:$C$8)),"")</f>
        <v>550</v>
      </c>
      <c r="O3770" s="2">
        <v>486</v>
      </c>
    </row>
    <row r="3771" spans="1:15" x14ac:dyDescent="0.3">
      <c r="A3771" t="s">
        <v>3917</v>
      </c>
      <c r="B3771" t="s">
        <v>8</v>
      </c>
      <c r="C3771" t="str">
        <f>_xlfn.XLOOKUP(Sales_Pipeline[[#This Row],[Sales_Agent]],Sales_Teams[Sales_Agent],Sales_Teams[Manager])</f>
        <v>Dustin Brinkmann</v>
      </c>
      <c r="D3771" t="str">
        <f>_xlfn.XLOOKUP(Sales_Pipeline[[#This Row],[Manager]],Sales_Teams[Manager],Sales_Teams[Regional_Office])</f>
        <v>Central</v>
      </c>
      <c r="E3771" t="s">
        <v>63</v>
      </c>
      <c r="F3771" t="s">
        <v>155</v>
      </c>
      <c r="G3771" t="str">
        <f>IFERROR(_xlfn.XLOOKUP(Sales_Pipeline[[#This Row],[Account]],Accounts!$A$2:$A$86,Accounts!$F$2:$F$86),"")</f>
        <v>United States</v>
      </c>
      <c r="H3771" t="s">
        <v>57</v>
      </c>
      <c r="I3771" s="3">
        <v>42894</v>
      </c>
      <c r="J3771" s="3">
        <v>42964</v>
      </c>
      <c r="K3771" s="8" t="str">
        <f>IF(Sales_Pipeline[[#This Row],[Close_Date]]="","",TEXT(Sales_Pipeline[[#This Row],[Close_Date]],"ddd"))</f>
        <v>Thu</v>
      </c>
      <c r="L3771" s="8" t="str">
        <f>IF(Sales_Pipeline[[#This Row],[Close_Date]]="","",TEXT(Sales_Pipeline[[#This Row],[Close_Date]],"mmm"))</f>
        <v>Aug</v>
      </c>
      <c r="M3771" s="8" t="str">
        <f>IF(Sales_Pipeline[[#This Row],[Close_Date]]="","","Q"&amp;ROUNDUP(MONTH(Sales_Pipeline[[#This Row],[Close_Date]])/3,0))</f>
        <v>Q3</v>
      </c>
      <c r="N3771" s="2" cm="1">
        <f t="array" ref="N3771">IFERROR(_xlfn.IFS(Sales_Pipeline[[#This Row],[Deal_Stage]]="Won",_xlfn.XLOOKUP(Sales_Pipeline[[#This Row],[Product]],Products!$A$2:$A$8,Products!$C$2:$C$8),Sales_Pipeline[[#This Row],[Deal_Stage]]="Lost",_xlfn.XLOOKUP(Sales_Pipeline[[#This Row],[Product]],Products!$A$2:$A$8,Products!$C$2:$C$8)),"")</f>
        <v>550</v>
      </c>
      <c r="O3771" s="2">
        <v>566</v>
      </c>
    </row>
    <row r="3772" spans="1:15" x14ac:dyDescent="0.3">
      <c r="A3772" t="s">
        <v>3918</v>
      </c>
      <c r="B3772" t="s">
        <v>37</v>
      </c>
      <c r="C3772" t="str">
        <f>_xlfn.XLOOKUP(Sales_Pipeline[[#This Row],[Sales_Agent]],Sales_Teams[Sales_Agent],Sales_Teams[Manager])</f>
        <v>Celia Rouche</v>
      </c>
      <c r="D3772" t="str">
        <f>_xlfn.XLOOKUP(Sales_Pipeline[[#This Row],[Manager]],Sales_Teams[Manager],Sales_Teams[Regional_Office])</f>
        <v>West</v>
      </c>
      <c r="E3772" t="s">
        <v>61</v>
      </c>
      <c r="F3772" t="s">
        <v>288</v>
      </c>
      <c r="G3772" t="str">
        <f>IFERROR(_xlfn.XLOOKUP(Sales_Pipeline[[#This Row],[Account]],Accounts!$A$2:$A$86,Accounts!$F$2:$F$86),"")</f>
        <v>United States</v>
      </c>
      <c r="H3772" t="s">
        <v>82</v>
      </c>
      <c r="I3772" s="3">
        <v>42894</v>
      </c>
      <c r="J3772" s="3">
        <v>42908</v>
      </c>
      <c r="K3772" s="8" t="str">
        <f>IF(Sales_Pipeline[[#This Row],[Close_Date]]="","",TEXT(Sales_Pipeline[[#This Row],[Close_Date]],"ddd"))</f>
        <v>Thu</v>
      </c>
      <c r="L3772" s="8" t="str">
        <f>IF(Sales_Pipeline[[#This Row],[Close_Date]]="","",TEXT(Sales_Pipeline[[#This Row],[Close_Date]],"mmm"))</f>
        <v>Jun</v>
      </c>
      <c r="M3772" s="8" t="str">
        <f>IF(Sales_Pipeline[[#This Row],[Close_Date]]="","","Q"&amp;ROUNDUP(MONTH(Sales_Pipeline[[#This Row],[Close_Date]])/3,0))</f>
        <v>Q2</v>
      </c>
      <c r="N3772" s="2" cm="1">
        <f t="array" ref="N3772">IFERROR(_xlfn.IFS(Sales_Pipeline[[#This Row],[Deal_Stage]]="Won",_xlfn.XLOOKUP(Sales_Pipeline[[#This Row],[Product]],Products!$A$2:$A$8,Products!$C$2:$C$8),Sales_Pipeline[[#This Row],[Deal_Stage]]="Lost",_xlfn.XLOOKUP(Sales_Pipeline[[#This Row],[Product]],Products!$A$2:$A$8,Products!$C$2:$C$8)),"")</f>
        <v>55</v>
      </c>
      <c r="O3772" s="2">
        <v>0</v>
      </c>
    </row>
    <row r="3773" spans="1:15" x14ac:dyDescent="0.3">
      <c r="A3773" t="s">
        <v>3919</v>
      </c>
      <c r="B3773" t="s">
        <v>37</v>
      </c>
      <c r="C3773" t="str">
        <f>_xlfn.XLOOKUP(Sales_Pipeline[[#This Row],[Sales_Agent]],Sales_Teams[Sales_Agent],Sales_Teams[Manager])</f>
        <v>Celia Rouche</v>
      </c>
      <c r="D3773" t="str">
        <f>_xlfn.XLOOKUP(Sales_Pipeline[[#This Row],[Manager]],Sales_Teams[Manager],Sales_Teams[Regional_Office])</f>
        <v>West</v>
      </c>
      <c r="E3773" t="s">
        <v>55</v>
      </c>
      <c r="F3773" t="s">
        <v>125</v>
      </c>
      <c r="G3773" t="str">
        <f>IFERROR(_xlfn.XLOOKUP(Sales_Pipeline[[#This Row],[Account]],Accounts!$A$2:$A$86,Accounts!$F$2:$F$86),"")</f>
        <v>United States</v>
      </c>
      <c r="H3773" t="s">
        <v>57</v>
      </c>
      <c r="I3773" s="3">
        <v>42894</v>
      </c>
      <c r="J3773" s="3">
        <v>42902</v>
      </c>
      <c r="K3773" s="8" t="str">
        <f>IF(Sales_Pipeline[[#This Row],[Close_Date]]="","",TEXT(Sales_Pipeline[[#This Row],[Close_Date]],"ddd"))</f>
        <v>Fri</v>
      </c>
      <c r="L3773" s="8" t="str">
        <f>IF(Sales_Pipeline[[#This Row],[Close_Date]]="","",TEXT(Sales_Pipeline[[#This Row],[Close_Date]],"mmm"))</f>
        <v>Jun</v>
      </c>
      <c r="M3773" s="8" t="str">
        <f>IF(Sales_Pipeline[[#This Row],[Close_Date]]="","","Q"&amp;ROUNDUP(MONTH(Sales_Pipeline[[#This Row],[Close_Date]])/3,0))</f>
        <v>Q2</v>
      </c>
      <c r="N3773" s="2" cm="1">
        <f t="array" ref="N3773">IFERROR(_xlfn.IFS(Sales_Pipeline[[#This Row],[Deal_Stage]]="Won",_xlfn.XLOOKUP(Sales_Pipeline[[#This Row],[Product]],Products!$A$2:$A$8,Products!$C$2:$C$8),Sales_Pipeline[[#This Row],[Deal_Stage]]="Lost",_xlfn.XLOOKUP(Sales_Pipeline[[#This Row],[Product]],Products!$A$2:$A$8,Products!$C$2:$C$8)),"")</f>
        <v>1096</v>
      </c>
      <c r="O3773" s="2">
        <v>923</v>
      </c>
    </row>
    <row r="3774" spans="1:15" x14ac:dyDescent="0.3">
      <c r="A3774" t="s">
        <v>3920</v>
      </c>
      <c r="B3774" t="s">
        <v>37</v>
      </c>
      <c r="C3774" t="str">
        <f>_xlfn.XLOOKUP(Sales_Pipeline[[#This Row],[Sales_Agent]],Sales_Teams[Sales_Agent],Sales_Teams[Manager])</f>
        <v>Celia Rouche</v>
      </c>
      <c r="D3774" t="str">
        <f>_xlfn.XLOOKUP(Sales_Pipeline[[#This Row],[Manager]],Sales_Teams[Manager],Sales_Teams[Regional_Office])</f>
        <v>West</v>
      </c>
      <c r="E3774" t="s">
        <v>8953</v>
      </c>
      <c r="F3774" t="s">
        <v>330</v>
      </c>
      <c r="G3774" t="str">
        <f>IFERROR(_xlfn.XLOOKUP(Sales_Pipeline[[#This Row],[Account]],Accounts!$A$2:$A$86,Accounts!$F$2:$F$86),"")</f>
        <v>Korea</v>
      </c>
      <c r="H3774" t="s">
        <v>57</v>
      </c>
      <c r="I3774" s="3">
        <v>42894</v>
      </c>
      <c r="J3774" s="3">
        <v>43008</v>
      </c>
      <c r="K3774" s="8" t="str">
        <f>IF(Sales_Pipeline[[#This Row],[Close_Date]]="","",TEXT(Sales_Pipeline[[#This Row],[Close_Date]],"ddd"))</f>
        <v>Sat</v>
      </c>
      <c r="L3774" s="8" t="str">
        <f>IF(Sales_Pipeline[[#This Row],[Close_Date]]="","",TEXT(Sales_Pipeline[[#This Row],[Close_Date]],"mmm"))</f>
        <v>Sep</v>
      </c>
      <c r="M3774" s="8" t="str">
        <f>IF(Sales_Pipeline[[#This Row],[Close_Date]]="","","Q"&amp;ROUNDUP(MONTH(Sales_Pipeline[[#This Row],[Close_Date]])/3,0))</f>
        <v>Q3</v>
      </c>
      <c r="N3774" s="2" cm="1">
        <f t="array" ref="N3774">IFERROR(_xlfn.IFS(Sales_Pipeline[[#This Row],[Deal_Stage]]="Won",_xlfn.XLOOKUP(Sales_Pipeline[[#This Row],[Product]],Products!$A$2:$A$8,Products!$C$2:$C$8),Sales_Pipeline[[#This Row],[Deal_Stage]]="Lost",_xlfn.XLOOKUP(Sales_Pipeline[[#This Row],[Product]],Products!$A$2:$A$8,Products!$C$2:$C$8)),"")</f>
        <v>4821</v>
      </c>
      <c r="O3774" s="2">
        <v>4744</v>
      </c>
    </row>
    <row r="3775" spans="1:15" x14ac:dyDescent="0.3">
      <c r="A3775" t="s">
        <v>3921</v>
      </c>
      <c r="B3775" t="s">
        <v>12</v>
      </c>
      <c r="C3775" t="str">
        <f>_xlfn.XLOOKUP(Sales_Pipeline[[#This Row],[Sales_Agent]],Sales_Teams[Sales_Agent],Sales_Teams[Manager])</f>
        <v>Melvin Marxen</v>
      </c>
      <c r="D3775" t="str">
        <f>_xlfn.XLOOKUP(Sales_Pipeline[[#This Row],[Manager]],Sales_Teams[Manager],Sales_Teams[Regional_Office])</f>
        <v>Central</v>
      </c>
      <c r="E3775" t="s">
        <v>63</v>
      </c>
      <c r="F3775" t="s">
        <v>105</v>
      </c>
      <c r="G3775" t="str">
        <f>IFERROR(_xlfn.XLOOKUP(Sales_Pipeline[[#This Row],[Account]],Accounts!$A$2:$A$86,Accounts!$F$2:$F$86),"")</f>
        <v>United States</v>
      </c>
      <c r="H3775" t="s">
        <v>57</v>
      </c>
      <c r="I3775" s="3">
        <v>42894</v>
      </c>
      <c r="J3775" s="3">
        <v>42966</v>
      </c>
      <c r="K3775" s="8" t="str">
        <f>IF(Sales_Pipeline[[#This Row],[Close_Date]]="","",TEXT(Sales_Pipeline[[#This Row],[Close_Date]],"ddd"))</f>
        <v>Sat</v>
      </c>
      <c r="L3775" s="8" t="str">
        <f>IF(Sales_Pipeline[[#This Row],[Close_Date]]="","",TEXT(Sales_Pipeline[[#This Row],[Close_Date]],"mmm"))</f>
        <v>Aug</v>
      </c>
      <c r="M3775" s="8" t="str">
        <f>IF(Sales_Pipeline[[#This Row],[Close_Date]]="","","Q"&amp;ROUNDUP(MONTH(Sales_Pipeline[[#This Row],[Close_Date]])/3,0))</f>
        <v>Q3</v>
      </c>
      <c r="N3775" s="2" cm="1">
        <f t="array" ref="N3775">IFERROR(_xlfn.IFS(Sales_Pipeline[[#This Row],[Deal_Stage]]="Won",_xlfn.XLOOKUP(Sales_Pipeline[[#This Row],[Product]],Products!$A$2:$A$8,Products!$C$2:$C$8),Sales_Pipeline[[#This Row],[Deal_Stage]]="Lost",_xlfn.XLOOKUP(Sales_Pipeline[[#This Row],[Product]],Products!$A$2:$A$8,Products!$C$2:$C$8)),"")</f>
        <v>550</v>
      </c>
      <c r="O3775" s="2">
        <v>517</v>
      </c>
    </row>
    <row r="3776" spans="1:15" x14ac:dyDescent="0.3">
      <c r="A3776" t="s">
        <v>3922</v>
      </c>
      <c r="B3776" t="s">
        <v>12</v>
      </c>
      <c r="C3776" t="str">
        <f>_xlfn.XLOOKUP(Sales_Pipeline[[#This Row],[Sales_Agent]],Sales_Teams[Sales_Agent],Sales_Teams[Manager])</f>
        <v>Melvin Marxen</v>
      </c>
      <c r="D3776" t="str">
        <f>_xlfn.XLOOKUP(Sales_Pipeline[[#This Row],[Manager]],Sales_Teams[Manager],Sales_Teams[Regional_Office])</f>
        <v>Central</v>
      </c>
      <c r="E3776" t="s">
        <v>55</v>
      </c>
      <c r="F3776" t="s">
        <v>74</v>
      </c>
      <c r="G3776" t="str">
        <f>IFERROR(_xlfn.XLOOKUP(Sales_Pipeline[[#This Row],[Account]],Accounts!$A$2:$A$86,Accounts!$F$2:$F$86),"")</f>
        <v>United States</v>
      </c>
      <c r="H3776" t="s">
        <v>57</v>
      </c>
      <c r="I3776" s="3">
        <v>42894</v>
      </c>
      <c r="J3776" s="3">
        <v>42900</v>
      </c>
      <c r="K3776" s="8" t="str">
        <f>IF(Sales_Pipeline[[#This Row],[Close_Date]]="","",TEXT(Sales_Pipeline[[#This Row],[Close_Date]],"ddd"))</f>
        <v>Wed</v>
      </c>
      <c r="L3776" s="8" t="str">
        <f>IF(Sales_Pipeline[[#This Row],[Close_Date]]="","",TEXT(Sales_Pipeline[[#This Row],[Close_Date]],"mmm"))</f>
        <v>Jun</v>
      </c>
      <c r="M3776" s="8" t="str">
        <f>IF(Sales_Pipeline[[#This Row],[Close_Date]]="","","Q"&amp;ROUNDUP(MONTH(Sales_Pipeline[[#This Row],[Close_Date]])/3,0))</f>
        <v>Q2</v>
      </c>
      <c r="N3776" s="2" cm="1">
        <f t="array" ref="N3776">IFERROR(_xlfn.IFS(Sales_Pipeline[[#This Row],[Deal_Stage]]="Won",_xlfn.XLOOKUP(Sales_Pipeline[[#This Row],[Product]],Products!$A$2:$A$8,Products!$C$2:$C$8),Sales_Pipeline[[#This Row],[Deal_Stage]]="Lost",_xlfn.XLOOKUP(Sales_Pipeline[[#This Row],[Product]],Products!$A$2:$A$8,Products!$C$2:$C$8)),"")</f>
        <v>1096</v>
      </c>
      <c r="O3776" s="2">
        <v>881</v>
      </c>
    </row>
    <row r="3777" spans="1:15" x14ac:dyDescent="0.3">
      <c r="A3777" t="s">
        <v>3923</v>
      </c>
      <c r="B3777" t="s">
        <v>12</v>
      </c>
      <c r="C3777" t="str">
        <f>_xlfn.XLOOKUP(Sales_Pipeline[[#This Row],[Sales_Agent]],Sales_Teams[Sales_Agent],Sales_Teams[Manager])</f>
        <v>Melvin Marxen</v>
      </c>
      <c r="D3777" t="str">
        <f>_xlfn.XLOOKUP(Sales_Pipeline[[#This Row],[Manager]],Sales_Teams[Manager],Sales_Teams[Regional_Office])</f>
        <v>Central</v>
      </c>
      <c r="E3777" t="s">
        <v>8953</v>
      </c>
      <c r="F3777" t="s">
        <v>132</v>
      </c>
      <c r="G3777" t="str">
        <f>IFERROR(_xlfn.XLOOKUP(Sales_Pipeline[[#This Row],[Account]],Accounts!$A$2:$A$86,Accounts!$F$2:$F$86),"")</f>
        <v>United States</v>
      </c>
      <c r="H3777" t="s">
        <v>57</v>
      </c>
      <c r="I3777" s="3">
        <v>42894</v>
      </c>
      <c r="J3777" s="3">
        <v>42910</v>
      </c>
      <c r="K3777" s="8" t="str">
        <f>IF(Sales_Pipeline[[#This Row],[Close_Date]]="","",TEXT(Sales_Pipeline[[#This Row],[Close_Date]],"ddd"))</f>
        <v>Sat</v>
      </c>
      <c r="L3777" s="8" t="str">
        <f>IF(Sales_Pipeline[[#This Row],[Close_Date]]="","",TEXT(Sales_Pipeline[[#This Row],[Close_Date]],"mmm"))</f>
        <v>Jun</v>
      </c>
      <c r="M3777" s="8" t="str">
        <f>IF(Sales_Pipeline[[#This Row],[Close_Date]]="","","Q"&amp;ROUNDUP(MONTH(Sales_Pipeline[[#This Row],[Close_Date]])/3,0))</f>
        <v>Q2</v>
      </c>
      <c r="N3777" s="2" cm="1">
        <f t="array" ref="N3777">IFERROR(_xlfn.IFS(Sales_Pipeline[[#This Row],[Deal_Stage]]="Won",_xlfn.XLOOKUP(Sales_Pipeline[[#This Row],[Product]],Products!$A$2:$A$8,Products!$C$2:$C$8),Sales_Pipeline[[#This Row],[Deal_Stage]]="Lost",_xlfn.XLOOKUP(Sales_Pipeline[[#This Row],[Product]],Products!$A$2:$A$8,Products!$C$2:$C$8)),"")</f>
        <v>4821</v>
      </c>
      <c r="O3777" s="2">
        <v>4272</v>
      </c>
    </row>
    <row r="3778" spans="1:15" x14ac:dyDescent="0.3">
      <c r="A3778" t="s">
        <v>3924</v>
      </c>
      <c r="B3778" t="s">
        <v>45</v>
      </c>
      <c r="C3778" t="str">
        <f>_xlfn.XLOOKUP(Sales_Pipeline[[#This Row],[Sales_Agent]],Sales_Teams[Sales_Agent],Sales_Teams[Manager])</f>
        <v>Summer Sewald</v>
      </c>
      <c r="D3778" t="str">
        <f>_xlfn.XLOOKUP(Sales_Pipeline[[#This Row],[Manager]],Sales_Teams[Manager],Sales_Teams[Regional_Office])</f>
        <v>West</v>
      </c>
      <c r="E3778" t="s">
        <v>8953</v>
      </c>
      <c r="F3778" t="s">
        <v>89</v>
      </c>
      <c r="G3778" t="str">
        <f>IFERROR(_xlfn.XLOOKUP(Sales_Pipeline[[#This Row],[Account]],Accounts!$A$2:$A$86,Accounts!$F$2:$F$86),"")</f>
        <v>United States</v>
      </c>
      <c r="H3778" t="s">
        <v>82</v>
      </c>
      <c r="I3778" s="3">
        <v>42894</v>
      </c>
      <c r="J3778" s="3">
        <v>42973</v>
      </c>
      <c r="K3778" s="8" t="str">
        <f>IF(Sales_Pipeline[[#This Row],[Close_Date]]="","",TEXT(Sales_Pipeline[[#This Row],[Close_Date]],"ddd"))</f>
        <v>Sat</v>
      </c>
      <c r="L3778" s="8" t="str">
        <f>IF(Sales_Pipeline[[#This Row],[Close_Date]]="","",TEXT(Sales_Pipeline[[#This Row],[Close_Date]],"mmm"))</f>
        <v>Aug</v>
      </c>
      <c r="M3778" s="8" t="str">
        <f>IF(Sales_Pipeline[[#This Row],[Close_Date]]="","","Q"&amp;ROUNDUP(MONTH(Sales_Pipeline[[#This Row],[Close_Date]])/3,0))</f>
        <v>Q3</v>
      </c>
      <c r="N3778" s="2" cm="1">
        <f t="array" ref="N3778">IFERROR(_xlfn.IFS(Sales_Pipeline[[#This Row],[Deal_Stage]]="Won",_xlfn.XLOOKUP(Sales_Pipeline[[#This Row],[Product]],Products!$A$2:$A$8,Products!$C$2:$C$8),Sales_Pipeline[[#This Row],[Deal_Stage]]="Lost",_xlfn.XLOOKUP(Sales_Pipeline[[#This Row],[Product]],Products!$A$2:$A$8,Products!$C$2:$C$8)),"")</f>
        <v>4821</v>
      </c>
      <c r="O3778" s="2">
        <v>0</v>
      </c>
    </row>
    <row r="3779" spans="1:15" x14ac:dyDescent="0.3">
      <c r="A3779" t="s">
        <v>3925</v>
      </c>
      <c r="B3779" t="s">
        <v>45</v>
      </c>
      <c r="C3779" t="str">
        <f>_xlfn.XLOOKUP(Sales_Pipeline[[#This Row],[Sales_Agent]],Sales_Teams[Sales_Agent],Sales_Teams[Manager])</f>
        <v>Summer Sewald</v>
      </c>
      <c r="D3779" t="str">
        <f>_xlfn.XLOOKUP(Sales_Pipeline[[#This Row],[Manager]],Sales_Teams[Manager],Sales_Teams[Regional_Office])</f>
        <v>West</v>
      </c>
      <c r="E3779" t="s">
        <v>55</v>
      </c>
      <c r="F3779" t="s">
        <v>201</v>
      </c>
      <c r="G3779" t="str">
        <f>IFERROR(_xlfn.XLOOKUP(Sales_Pipeline[[#This Row],[Account]],Accounts!$A$2:$A$86,Accounts!$F$2:$F$86),"")</f>
        <v>United States</v>
      </c>
      <c r="H3779" t="s">
        <v>57</v>
      </c>
      <c r="I3779" s="3">
        <v>42894</v>
      </c>
      <c r="J3779" s="3">
        <v>42980</v>
      </c>
      <c r="K3779" s="8" t="str">
        <f>IF(Sales_Pipeline[[#This Row],[Close_Date]]="","",TEXT(Sales_Pipeline[[#This Row],[Close_Date]],"ddd"))</f>
        <v>Sat</v>
      </c>
      <c r="L3779" s="8" t="str">
        <f>IF(Sales_Pipeline[[#This Row],[Close_Date]]="","",TEXT(Sales_Pipeline[[#This Row],[Close_Date]],"mmm"))</f>
        <v>Sep</v>
      </c>
      <c r="M3779" s="8" t="str">
        <f>IF(Sales_Pipeline[[#This Row],[Close_Date]]="","","Q"&amp;ROUNDUP(MONTH(Sales_Pipeline[[#This Row],[Close_Date]])/3,0))</f>
        <v>Q3</v>
      </c>
      <c r="N3779" s="2" cm="1">
        <f t="array" ref="N3779">IFERROR(_xlfn.IFS(Sales_Pipeline[[#This Row],[Deal_Stage]]="Won",_xlfn.XLOOKUP(Sales_Pipeline[[#This Row],[Product]],Products!$A$2:$A$8,Products!$C$2:$C$8),Sales_Pipeline[[#This Row],[Deal_Stage]]="Lost",_xlfn.XLOOKUP(Sales_Pipeline[[#This Row],[Product]],Products!$A$2:$A$8,Products!$C$2:$C$8)),"")</f>
        <v>1096</v>
      </c>
      <c r="O3779" s="2">
        <v>805</v>
      </c>
    </row>
    <row r="3780" spans="1:15" x14ac:dyDescent="0.3">
      <c r="A3780" t="s">
        <v>3926</v>
      </c>
      <c r="B3780" t="s">
        <v>21</v>
      </c>
      <c r="C3780" t="str">
        <f>_xlfn.XLOOKUP(Sales_Pipeline[[#This Row],[Sales_Agent]],Sales_Teams[Sales_Agent],Sales_Teams[Manager])</f>
        <v>Cara Losch</v>
      </c>
      <c r="D3780" t="str">
        <f>_xlfn.XLOOKUP(Sales_Pipeline[[#This Row],[Manager]],Sales_Teams[Manager],Sales_Teams[Regional_Office])</f>
        <v>East</v>
      </c>
      <c r="E3780" t="s">
        <v>61</v>
      </c>
      <c r="G3780" t="str">
        <f>IFERROR(_xlfn.XLOOKUP(Sales_Pipeline[[#This Row],[Account]],Accounts!$A$2:$A$86,Accounts!$F$2:$F$86),"")</f>
        <v/>
      </c>
      <c r="H3780" t="s">
        <v>77</v>
      </c>
      <c r="I3780" s="3">
        <v>42894</v>
      </c>
      <c r="K3780" s="8" t="str">
        <f>IF(Sales_Pipeline[[#This Row],[Close_Date]]="","",TEXT(Sales_Pipeline[[#This Row],[Close_Date]],"ddd"))</f>
        <v/>
      </c>
      <c r="L3780" s="8" t="str">
        <f>IF(Sales_Pipeline[[#This Row],[Close_Date]]="","",TEXT(Sales_Pipeline[[#This Row],[Close_Date]],"mmm"))</f>
        <v/>
      </c>
      <c r="M3780" s="8" t="str">
        <f>IF(Sales_Pipeline[[#This Row],[Close_Date]]="","","Q"&amp;ROUNDUP(MONTH(Sales_Pipeline[[#This Row],[Close_Date]])/3,0))</f>
        <v/>
      </c>
      <c r="N3780" s="2" t="str" cm="1">
        <f t="array" ref="N3780">IFERROR(_xlfn.IFS(Sales_Pipeline[[#This Row],[Deal_Stage]]="Won",_xlfn.XLOOKUP(Sales_Pipeline[[#This Row],[Product]],Products!$A$2:$A$8,Products!$C$2:$C$8),Sales_Pipeline[[#This Row],[Deal_Stage]]="Lost",_xlfn.XLOOKUP(Sales_Pipeline[[#This Row],[Product]],Products!$A$2:$A$8,Products!$C$2:$C$8)),"")</f>
        <v/>
      </c>
      <c r="O3780" s="2">
        <v>0</v>
      </c>
    </row>
    <row r="3781" spans="1:15" x14ac:dyDescent="0.3">
      <c r="A3781" t="s">
        <v>3927</v>
      </c>
      <c r="B3781" t="s">
        <v>7</v>
      </c>
      <c r="C3781" t="str">
        <f>_xlfn.XLOOKUP(Sales_Pipeline[[#This Row],[Sales_Agent]],Sales_Teams[Sales_Agent],Sales_Teams[Manager])</f>
        <v>Dustin Brinkmann</v>
      </c>
      <c r="D3781" t="str">
        <f>_xlfn.XLOOKUP(Sales_Pipeline[[#This Row],[Manager]],Sales_Teams[Manager],Sales_Teams[Regional_Office])</f>
        <v>Central</v>
      </c>
      <c r="E3781" t="s">
        <v>61</v>
      </c>
      <c r="F3781" t="s">
        <v>155</v>
      </c>
      <c r="G3781" t="str">
        <f>IFERROR(_xlfn.XLOOKUP(Sales_Pipeline[[#This Row],[Account]],Accounts!$A$2:$A$86,Accounts!$F$2:$F$86),"")</f>
        <v>United States</v>
      </c>
      <c r="H3781" t="s">
        <v>82</v>
      </c>
      <c r="I3781" s="3">
        <v>42894</v>
      </c>
      <c r="J3781" s="3">
        <v>42965</v>
      </c>
      <c r="K3781" s="8" t="str">
        <f>IF(Sales_Pipeline[[#This Row],[Close_Date]]="","",TEXT(Sales_Pipeline[[#This Row],[Close_Date]],"ddd"))</f>
        <v>Fri</v>
      </c>
      <c r="L3781" s="8" t="str">
        <f>IF(Sales_Pipeline[[#This Row],[Close_Date]]="","",TEXT(Sales_Pipeline[[#This Row],[Close_Date]],"mmm"))</f>
        <v>Aug</v>
      </c>
      <c r="M3781" s="8" t="str">
        <f>IF(Sales_Pipeline[[#This Row],[Close_Date]]="","","Q"&amp;ROUNDUP(MONTH(Sales_Pipeline[[#This Row],[Close_Date]])/3,0))</f>
        <v>Q3</v>
      </c>
      <c r="N3781" s="2" cm="1">
        <f t="array" ref="N3781">IFERROR(_xlfn.IFS(Sales_Pipeline[[#This Row],[Deal_Stage]]="Won",_xlfn.XLOOKUP(Sales_Pipeline[[#This Row],[Product]],Products!$A$2:$A$8,Products!$C$2:$C$8),Sales_Pipeline[[#This Row],[Deal_Stage]]="Lost",_xlfn.XLOOKUP(Sales_Pipeline[[#This Row],[Product]],Products!$A$2:$A$8,Products!$C$2:$C$8)),"")</f>
        <v>55</v>
      </c>
      <c r="O3781" s="2">
        <v>0</v>
      </c>
    </row>
    <row r="3782" spans="1:15" x14ac:dyDescent="0.3">
      <c r="A3782" t="s">
        <v>3928</v>
      </c>
      <c r="B3782" t="s">
        <v>7</v>
      </c>
      <c r="C3782" t="str">
        <f>_xlfn.XLOOKUP(Sales_Pipeline[[#This Row],[Sales_Agent]],Sales_Teams[Sales_Agent],Sales_Teams[Manager])</f>
        <v>Dustin Brinkmann</v>
      </c>
      <c r="D3782" t="str">
        <f>_xlfn.XLOOKUP(Sales_Pipeline[[#This Row],[Manager]],Sales_Teams[Manager],Sales_Teams[Regional_Office])</f>
        <v>Central</v>
      </c>
      <c r="E3782" t="s">
        <v>61</v>
      </c>
      <c r="F3782" t="s">
        <v>64</v>
      </c>
      <c r="G3782" t="str">
        <f>IFERROR(_xlfn.XLOOKUP(Sales_Pipeline[[#This Row],[Account]],Accounts!$A$2:$A$86,Accounts!$F$2:$F$86),"")</f>
        <v>United States</v>
      </c>
      <c r="H3782" t="s">
        <v>57</v>
      </c>
      <c r="I3782" s="3">
        <v>42894</v>
      </c>
      <c r="J3782" s="3">
        <v>42991</v>
      </c>
      <c r="K3782" s="8" t="str">
        <f>IF(Sales_Pipeline[[#This Row],[Close_Date]]="","",TEXT(Sales_Pipeline[[#This Row],[Close_Date]],"ddd"))</f>
        <v>Wed</v>
      </c>
      <c r="L3782" s="8" t="str">
        <f>IF(Sales_Pipeline[[#This Row],[Close_Date]]="","",TEXT(Sales_Pipeline[[#This Row],[Close_Date]],"mmm"))</f>
        <v>Sep</v>
      </c>
      <c r="M3782" s="8" t="str">
        <f>IF(Sales_Pipeline[[#This Row],[Close_Date]]="","","Q"&amp;ROUNDUP(MONTH(Sales_Pipeline[[#This Row],[Close_Date]])/3,0))</f>
        <v>Q3</v>
      </c>
      <c r="N3782" s="2" cm="1">
        <f t="array" ref="N3782">IFERROR(_xlfn.IFS(Sales_Pipeline[[#This Row],[Deal_Stage]]="Won",_xlfn.XLOOKUP(Sales_Pipeline[[#This Row],[Product]],Products!$A$2:$A$8,Products!$C$2:$C$8),Sales_Pipeline[[#This Row],[Deal_Stage]]="Lost",_xlfn.XLOOKUP(Sales_Pipeline[[#This Row],[Product]],Products!$A$2:$A$8,Products!$C$2:$C$8)),"")</f>
        <v>55</v>
      </c>
      <c r="O3782" s="2">
        <v>55</v>
      </c>
    </row>
    <row r="3783" spans="1:15" x14ac:dyDescent="0.3">
      <c r="A3783" t="s">
        <v>3929</v>
      </c>
      <c r="B3783" t="s">
        <v>32</v>
      </c>
      <c r="C3783" t="str">
        <f>_xlfn.XLOOKUP(Sales_Pipeline[[#This Row],[Sales_Agent]],Sales_Teams[Sales_Agent],Sales_Teams[Manager])</f>
        <v>Celia Rouche</v>
      </c>
      <c r="D3783" t="str">
        <f>_xlfn.XLOOKUP(Sales_Pipeline[[#This Row],[Manager]],Sales_Teams[Manager],Sales_Teams[Regional_Office])</f>
        <v>West</v>
      </c>
      <c r="E3783" t="s">
        <v>63</v>
      </c>
      <c r="G3783" t="str">
        <f>IFERROR(_xlfn.XLOOKUP(Sales_Pipeline[[#This Row],[Account]],Accounts!$A$2:$A$86,Accounts!$F$2:$F$86),"")</f>
        <v/>
      </c>
      <c r="H3783" t="s">
        <v>77</v>
      </c>
      <c r="I3783" s="3">
        <v>42894</v>
      </c>
      <c r="K3783" s="8" t="str">
        <f>IF(Sales_Pipeline[[#This Row],[Close_Date]]="","",TEXT(Sales_Pipeline[[#This Row],[Close_Date]],"ddd"))</f>
        <v/>
      </c>
      <c r="L3783" s="8" t="str">
        <f>IF(Sales_Pipeline[[#This Row],[Close_Date]]="","",TEXT(Sales_Pipeline[[#This Row],[Close_Date]],"mmm"))</f>
        <v/>
      </c>
      <c r="M3783" s="8" t="str">
        <f>IF(Sales_Pipeline[[#This Row],[Close_Date]]="","","Q"&amp;ROUNDUP(MONTH(Sales_Pipeline[[#This Row],[Close_Date]])/3,0))</f>
        <v/>
      </c>
      <c r="N3783" s="2" t="str" cm="1">
        <f t="array" ref="N3783">IFERROR(_xlfn.IFS(Sales_Pipeline[[#This Row],[Deal_Stage]]="Won",_xlfn.XLOOKUP(Sales_Pipeline[[#This Row],[Product]],Products!$A$2:$A$8,Products!$C$2:$C$8),Sales_Pipeline[[#This Row],[Deal_Stage]]="Lost",_xlfn.XLOOKUP(Sales_Pipeline[[#This Row],[Product]],Products!$A$2:$A$8,Products!$C$2:$C$8)),"")</f>
        <v/>
      </c>
      <c r="O3783" s="2">
        <v>0</v>
      </c>
    </row>
    <row r="3784" spans="1:15" x14ac:dyDescent="0.3">
      <c r="A3784" t="s">
        <v>3930</v>
      </c>
      <c r="B3784" t="s">
        <v>32</v>
      </c>
      <c r="C3784" t="str">
        <f>_xlfn.XLOOKUP(Sales_Pipeline[[#This Row],[Sales_Agent]],Sales_Teams[Sales_Agent],Sales_Teams[Manager])</f>
        <v>Celia Rouche</v>
      </c>
      <c r="D3784" t="str">
        <f>_xlfn.XLOOKUP(Sales_Pipeline[[#This Row],[Manager]],Sales_Teams[Manager],Sales_Teams[Regional_Office])</f>
        <v>West</v>
      </c>
      <c r="E3784" t="s">
        <v>63</v>
      </c>
      <c r="F3784" t="s">
        <v>85</v>
      </c>
      <c r="G3784" t="str">
        <f>IFERROR(_xlfn.XLOOKUP(Sales_Pipeline[[#This Row],[Account]],Accounts!$A$2:$A$86,Accounts!$F$2:$F$86),"")</f>
        <v>Poland</v>
      </c>
      <c r="H3784" t="s">
        <v>57</v>
      </c>
      <c r="I3784" s="3">
        <v>42894</v>
      </c>
      <c r="J3784" s="3">
        <v>42901</v>
      </c>
      <c r="K3784" s="8" t="str">
        <f>IF(Sales_Pipeline[[#This Row],[Close_Date]]="","",TEXT(Sales_Pipeline[[#This Row],[Close_Date]],"ddd"))</f>
        <v>Thu</v>
      </c>
      <c r="L3784" s="8" t="str">
        <f>IF(Sales_Pipeline[[#This Row],[Close_Date]]="","",TEXT(Sales_Pipeline[[#This Row],[Close_Date]],"mmm"))</f>
        <v>Jun</v>
      </c>
      <c r="M3784" s="8" t="str">
        <f>IF(Sales_Pipeline[[#This Row],[Close_Date]]="","","Q"&amp;ROUNDUP(MONTH(Sales_Pipeline[[#This Row],[Close_Date]])/3,0))</f>
        <v>Q2</v>
      </c>
      <c r="N3784" s="2" cm="1">
        <f t="array" ref="N3784">IFERROR(_xlfn.IFS(Sales_Pipeline[[#This Row],[Deal_Stage]]="Won",_xlfn.XLOOKUP(Sales_Pipeline[[#This Row],[Product]],Products!$A$2:$A$8,Products!$C$2:$C$8),Sales_Pipeline[[#This Row],[Deal_Stage]]="Lost",_xlfn.XLOOKUP(Sales_Pipeline[[#This Row],[Product]],Products!$A$2:$A$8,Products!$C$2:$C$8)),"")</f>
        <v>550</v>
      </c>
      <c r="O3784" s="2">
        <v>507</v>
      </c>
    </row>
    <row r="3785" spans="1:15" x14ac:dyDescent="0.3">
      <c r="A3785" t="s">
        <v>3931</v>
      </c>
      <c r="B3785" t="s">
        <v>44</v>
      </c>
      <c r="C3785" t="str">
        <f>_xlfn.XLOOKUP(Sales_Pipeline[[#This Row],[Sales_Agent]],Sales_Teams[Sales_Agent],Sales_Teams[Manager])</f>
        <v>Summer Sewald</v>
      </c>
      <c r="D3785" t="str">
        <f>_xlfn.XLOOKUP(Sales_Pipeline[[#This Row],[Manager]],Sales_Teams[Manager],Sales_Teams[Regional_Office])</f>
        <v>West</v>
      </c>
      <c r="E3785" t="s">
        <v>63</v>
      </c>
      <c r="F3785" t="s">
        <v>89</v>
      </c>
      <c r="G3785" t="str">
        <f>IFERROR(_xlfn.XLOOKUP(Sales_Pipeline[[#This Row],[Account]],Accounts!$A$2:$A$86,Accounts!$F$2:$F$86),"")</f>
        <v>United States</v>
      </c>
      <c r="H3785" t="s">
        <v>57</v>
      </c>
      <c r="I3785" s="3">
        <v>42894</v>
      </c>
      <c r="J3785" s="3">
        <v>42986</v>
      </c>
      <c r="K3785" s="8" t="str">
        <f>IF(Sales_Pipeline[[#This Row],[Close_Date]]="","",TEXT(Sales_Pipeline[[#This Row],[Close_Date]],"ddd"))</f>
        <v>Fri</v>
      </c>
      <c r="L3785" s="8" t="str">
        <f>IF(Sales_Pipeline[[#This Row],[Close_Date]]="","",TEXT(Sales_Pipeline[[#This Row],[Close_Date]],"mmm"))</f>
        <v>Sep</v>
      </c>
      <c r="M3785" s="8" t="str">
        <f>IF(Sales_Pipeline[[#This Row],[Close_Date]]="","","Q"&amp;ROUNDUP(MONTH(Sales_Pipeline[[#This Row],[Close_Date]])/3,0))</f>
        <v>Q3</v>
      </c>
      <c r="N3785" s="2" cm="1">
        <f t="array" ref="N3785">IFERROR(_xlfn.IFS(Sales_Pipeline[[#This Row],[Deal_Stage]]="Won",_xlfn.XLOOKUP(Sales_Pipeline[[#This Row],[Product]],Products!$A$2:$A$8,Products!$C$2:$C$8),Sales_Pipeline[[#This Row],[Deal_Stage]]="Lost",_xlfn.XLOOKUP(Sales_Pipeline[[#This Row],[Product]],Products!$A$2:$A$8,Products!$C$2:$C$8)),"")</f>
        <v>550</v>
      </c>
      <c r="O3785" s="2">
        <v>520</v>
      </c>
    </row>
    <row r="3786" spans="1:15" x14ac:dyDescent="0.3">
      <c r="A3786" t="s">
        <v>3932</v>
      </c>
      <c r="B3786" t="s">
        <v>3</v>
      </c>
      <c r="C3786" t="str">
        <f>_xlfn.XLOOKUP(Sales_Pipeline[[#This Row],[Sales_Agent]],Sales_Teams[Sales_Agent],Sales_Teams[Manager])</f>
        <v>Dustin Brinkmann</v>
      </c>
      <c r="D3786" t="str">
        <f>_xlfn.XLOOKUP(Sales_Pipeline[[#This Row],[Manager]],Sales_Teams[Manager],Sales_Teams[Regional_Office])</f>
        <v>Central</v>
      </c>
      <c r="E3786" t="s">
        <v>76</v>
      </c>
      <c r="F3786" t="s">
        <v>59</v>
      </c>
      <c r="G3786" t="str">
        <f>IFERROR(_xlfn.XLOOKUP(Sales_Pipeline[[#This Row],[Account]],Accounts!$A$2:$A$86,Accounts!$F$2:$F$86),"")</f>
        <v>United States</v>
      </c>
      <c r="H3786" t="s">
        <v>57</v>
      </c>
      <c r="I3786" s="3">
        <v>42895</v>
      </c>
      <c r="J3786" s="3">
        <v>42962</v>
      </c>
      <c r="K3786" s="8" t="str">
        <f>IF(Sales_Pipeline[[#This Row],[Close_Date]]="","",TEXT(Sales_Pipeline[[#This Row],[Close_Date]],"ddd"))</f>
        <v>Tue</v>
      </c>
      <c r="L3786" s="8" t="str">
        <f>IF(Sales_Pipeline[[#This Row],[Close_Date]]="","",TEXT(Sales_Pipeline[[#This Row],[Close_Date]],"mmm"))</f>
        <v>Aug</v>
      </c>
      <c r="M3786" s="8" t="str">
        <f>IF(Sales_Pipeline[[#This Row],[Close_Date]]="","","Q"&amp;ROUNDUP(MONTH(Sales_Pipeline[[#This Row],[Close_Date]])/3,0))</f>
        <v>Q3</v>
      </c>
      <c r="N3786" s="2" cm="1">
        <f t="array" ref="N3786">IFERROR(_xlfn.IFS(Sales_Pipeline[[#This Row],[Deal_Stage]]="Won",_xlfn.XLOOKUP(Sales_Pipeline[[#This Row],[Product]],Products!$A$2:$A$8,Products!$C$2:$C$8),Sales_Pipeline[[#This Row],[Deal_Stage]]="Lost",_xlfn.XLOOKUP(Sales_Pipeline[[#This Row],[Product]],Products!$A$2:$A$8,Products!$C$2:$C$8)),"")</f>
        <v>3393</v>
      </c>
      <c r="O3786" s="2">
        <v>3470</v>
      </c>
    </row>
    <row r="3787" spans="1:15" x14ac:dyDescent="0.3">
      <c r="A3787" t="s">
        <v>3933</v>
      </c>
      <c r="B3787" t="s">
        <v>30</v>
      </c>
      <c r="C3787" t="str">
        <f>_xlfn.XLOOKUP(Sales_Pipeline[[#This Row],[Sales_Agent]],Sales_Teams[Sales_Agent],Sales_Teams[Manager])</f>
        <v>Rocco Neubert</v>
      </c>
      <c r="D3787" t="str">
        <f>_xlfn.XLOOKUP(Sales_Pipeline[[#This Row],[Manager]],Sales_Teams[Manager],Sales_Teams[Regional_Office])</f>
        <v>East</v>
      </c>
      <c r="E3787" t="s">
        <v>8953</v>
      </c>
      <c r="F3787" t="s">
        <v>103</v>
      </c>
      <c r="G3787" t="str">
        <f>IFERROR(_xlfn.XLOOKUP(Sales_Pipeline[[#This Row],[Account]],Accounts!$A$2:$A$86,Accounts!$F$2:$F$86),"")</f>
        <v>United States</v>
      </c>
      <c r="H3787" t="s">
        <v>82</v>
      </c>
      <c r="I3787" s="3">
        <v>42895</v>
      </c>
      <c r="J3787" s="3">
        <v>42961</v>
      </c>
      <c r="K3787" s="8" t="str">
        <f>IF(Sales_Pipeline[[#This Row],[Close_Date]]="","",TEXT(Sales_Pipeline[[#This Row],[Close_Date]],"ddd"))</f>
        <v>Mon</v>
      </c>
      <c r="L3787" s="8" t="str">
        <f>IF(Sales_Pipeline[[#This Row],[Close_Date]]="","",TEXT(Sales_Pipeline[[#This Row],[Close_Date]],"mmm"))</f>
        <v>Aug</v>
      </c>
      <c r="M3787" s="8" t="str">
        <f>IF(Sales_Pipeline[[#This Row],[Close_Date]]="","","Q"&amp;ROUNDUP(MONTH(Sales_Pipeline[[#This Row],[Close_Date]])/3,0))</f>
        <v>Q3</v>
      </c>
      <c r="N3787" s="2" cm="1">
        <f t="array" ref="N3787">IFERROR(_xlfn.IFS(Sales_Pipeline[[#This Row],[Deal_Stage]]="Won",_xlfn.XLOOKUP(Sales_Pipeline[[#This Row],[Product]],Products!$A$2:$A$8,Products!$C$2:$C$8),Sales_Pipeline[[#This Row],[Deal_Stage]]="Lost",_xlfn.XLOOKUP(Sales_Pipeline[[#This Row],[Product]],Products!$A$2:$A$8,Products!$C$2:$C$8)),"")</f>
        <v>4821</v>
      </c>
      <c r="O3787" s="2">
        <v>0</v>
      </c>
    </row>
    <row r="3788" spans="1:15" x14ac:dyDescent="0.3">
      <c r="A3788" t="s">
        <v>3934</v>
      </c>
      <c r="B3788" t="s">
        <v>27</v>
      </c>
      <c r="C3788" t="str">
        <f>_xlfn.XLOOKUP(Sales_Pipeline[[#This Row],[Sales_Agent]],Sales_Teams[Sales_Agent],Sales_Teams[Manager])</f>
        <v>Rocco Neubert</v>
      </c>
      <c r="D3788" t="str">
        <f>_xlfn.XLOOKUP(Sales_Pipeline[[#This Row],[Manager]],Sales_Teams[Manager],Sales_Teams[Regional_Office])</f>
        <v>East</v>
      </c>
      <c r="E3788" t="s">
        <v>55</v>
      </c>
      <c r="F3788" t="s">
        <v>116</v>
      </c>
      <c r="G3788" t="str">
        <f>IFERROR(_xlfn.XLOOKUP(Sales_Pipeline[[#This Row],[Account]],Accounts!$A$2:$A$86,Accounts!$F$2:$F$86),"")</f>
        <v>United States</v>
      </c>
      <c r="H3788" t="s">
        <v>57</v>
      </c>
      <c r="I3788" s="3">
        <v>42895</v>
      </c>
      <c r="J3788" s="3">
        <v>42969</v>
      </c>
      <c r="K3788" s="8" t="str">
        <f>IF(Sales_Pipeline[[#This Row],[Close_Date]]="","",TEXT(Sales_Pipeline[[#This Row],[Close_Date]],"ddd"))</f>
        <v>Tue</v>
      </c>
      <c r="L3788" s="8" t="str">
        <f>IF(Sales_Pipeline[[#This Row],[Close_Date]]="","",TEXT(Sales_Pipeline[[#This Row],[Close_Date]],"mmm"))</f>
        <v>Aug</v>
      </c>
      <c r="M3788" s="8" t="str">
        <f>IF(Sales_Pipeline[[#This Row],[Close_Date]]="","","Q"&amp;ROUNDUP(MONTH(Sales_Pipeline[[#This Row],[Close_Date]])/3,0))</f>
        <v>Q3</v>
      </c>
      <c r="N3788" s="2" cm="1">
        <f t="array" ref="N3788">IFERROR(_xlfn.IFS(Sales_Pipeline[[#This Row],[Deal_Stage]]="Won",_xlfn.XLOOKUP(Sales_Pipeline[[#This Row],[Product]],Products!$A$2:$A$8,Products!$C$2:$C$8),Sales_Pipeline[[#This Row],[Deal_Stage]]="Lost",_xlfn.XLOOKUP(Sales_Pipeline[[#This Row],[Product]],Products!$A$2:$A$8,Products!$C$2:$C$8)),"")</f>
        <v>1096</v>
      </c>
      <c r="O3788" s="2">
        <v>1176</v>
      </c>
    </row>
    <row r="3789" spans="1:15" x14ac:dyDescent="0.3">
      <c r="A3789" t="s">
        <v>3935</v>
      </c>
      <c r="B3789" t="s">
        <v>20</v>
      </c>
      <c r="C3789" t="str">
        <f>_xlfn.XLOOKUP(Sales_Pipeline[[#This Row],[Sales_Agent]],Sales_Teams[Sales_Agent],Sales_Teams[Manager])</f>
        <v>Cara Losch</v>
      </c>
      <c r="D3789" t="str">
        <f>_xlfn.XLOOKUP(Sales_Pipeline[[#This Row],[Manager]],Sales_Teams[Manager],Sales_Teams[Regional_Office])</f>
        <v>East</v>
      </c>
      <c r="E3789" t="s">
        <v>61</v>
      </c>
      <c r="G3789" t="str">
        <f>IFERROR(_xlfn.XLOOKUP(Sales_Pipeline[[#This Row],[Account]],Accounts!$A$2:$A$86,Accounts!$F$2:$F$86),"")</f>
        <v/>
      </c>
      <c r="H3789" t="s">
        <v>77</v>
      </c>
      <c r="I3789" s="3">
        <v>42895</v>
      </c>
      <c r="K3789" s="8" t="str">
        <f>IF(Sales_Pipeline[[#This Row],[Close_Date]]="","",TEXT(Sales_Pipeline[[#This Row],[Close_Date]],"ddd"))</f>
        <v/>
      </c>
      <c r="L3789" s="8" t="str">
        <f>IF(Sales_Pipeline[[#This Row],[Close_Date]]="","",TEXT(Sales_Pipeline[[#This Row],[Close_Date]],"mmm"))</f>
        <v/>
      </c>
      <c r="M3789" s="8" t="str">
        <f>IF(Sales_Pipeline[[#This Row],[Close_Date]]="","","Q"&amp;ROUNDUP(MONTH(Sales_Pipeline[[#This Row],[Close_Date]])/3,0))</f>
        <v/>
      </c>
      <c r="N3789" s="2" t="str" cm="1">
        <f t="array" ref="N3789">IFERROR(_xlfn.IFS(Sales_Pipeline[[#This Row],[Deal_Stage]]="Won",_xlfn.XLOOKUP(Sales_Pipeline[[#This Row],[Product]],Products!$A$2:$A$8,Products!$C$2:$C$8),Sales_Pipeline[[#This Row],[Deal_Stage]]="Lost",_xlfn.XLOOKUP(Sales_Pipeline[[#This Row],[Product]],Products!$A$2:$A$8,Products!$C$2:$C$8)),"")</f>
        <v/>
      </c>
      <c r="O3789" s="2">
        <v>0</v>
      </c>
    </row>
    <row r="3790" spans="1:15" x14ac:dyDescent="0.3">
      <c r="A3790" t="s">
        <v>3936</v>
      </c>
      <c r="B3790" t="s">
        <v>20</v>
      </c>
      <c r="C3790" t="str">
        <f>_xlfn.XLOOKUP(Sales_Pipeline[[#This Row],[Sales_Agent]],Sales_Teams[Sales_Agent],Sales_Teams[Manager])</f>
        <v>Cara Losch</v>
      </c>
      <c r="D3790" t="str">
        <f>_xlfn.XLOOKUP(Sales_Pipeline[[#This Row],[Manager]],Sales_Teams[Manager],Sales_Teams[Regional_Office])</f>
        <v>East</v>
      </c>
      <c r="E3790" t="s">
        <v>76</v>
      </c>
      <c r="F3790" t="s">
        <v>238</v>
      </c>
      <c r="G3790" t="str">
        <f>IFERROR(_xlfn.XLOOKUP(Sales_Pipeline[[#This Row],[Account]],Accounts!$A$2:$A$86,Accounts!$F$2:$F$86),"")</f>
        <v>United States</v>
      </c>
      <c r="H3790" t="s">
        <v>77</v>
      </c>
      <c r="I3790" s="3">
        <v>42895</v>
      </c>
      <c r="K3790" s="8" t="str">
        <f>IF(Sales_Pipeline[[#This Row],[Close_Date]]="","",TEXT(Sales_Pipeline[[#This Row],[Close_Date]],"ddd"))</f>
        <v/>
      </c>
      <c r="L3790" s="8" t="str">
        <f>IF(Sales_Pipeline[[#This Row],[Close_Date]]="","",TEXT(Sales_Pipeline[[#This Row],[Close_Date]],"mmm"))</f>
        <v/>
      </c>
      <c r="M3790" s="8" t="str">
        <f>IF(Sales_Pipeline[[#This Row],[Close_Date]]="","","Q"&amp;ROUNDUP(MONTH(Sales_Pipeline[[#This Row],[Close_Date]])/3,0))</f>
        <v/>
      </c>
      <c r="N3790" s="2" t="str" cm="1">
        <f t="array" ref="N3790">IFERROR(_xlfn.IFS(Sales_Pipeline[[#This Row],[Deal_Stage]]="Won",_xlfn.XLOOKUP(Sales_Pipeline[[#This Row],[Product]],Products!$A$2:$A$8,Products!$C$2:$C$8),Sales_Pipeline[[#This Row],[Deal_Stage]]="Lost",_xlfn.XLOOKUP(Sales_Pipeline[[#This Row],[Product]],Products!$A$2:$A$8,Products!$C$2:$C$8)),"")</f>
        <v/>
      </c>
      <c r="O3790" s="2">
        <v>0</v>
      </c>
    </row>
    <row r="3791" spans="1:15" x14ac:dyDescent="0.3">
      <c r="A3791" t="s">
        <v>3937</v>
      </c>
      <c r="B3791" t="s">
        <v>25</v>
      </c>
      <c r="C3791" t="str">
        <f>_xlfn.XLOOKUP(Sales_Pipeline[[#This Row],[Sales_Agent]],Sales_Teams[Sales_Agent],Sales_Teams[Manager])</f>
        <v>Rocco Neubert</v>
      </c>
      <c r="D3791" t="str">
        <f>_xlfn.XLOOKUP(Sales_Pipeline[[#This Row],[Manager]],Sales_Teams[Manager],Sales_Teams[Regional_Office])</f>
        <v>East</v>
      </c>
      <c r="E3791" t="s">
        <v>55</v>
      </c>
      <c r="F3791" t="s">
        <v>116</v>
      </c>
      <c r="G3791" t="str">
        <f>IFERROR(_xlfn.XLOOKUP(Sales_Pipeline[[#This Row],[Account]],Accounts!$A$2:$A$86,Accounts!$F$2:$F$86),"")</f>
        <v>United States</v>
      </c>
      <c r="H3791" t="s">
        <v>77</v>
      </c>
      <c r="I3791" s="3">
        <v>42895</v>
      </c>
      <c r="K3791" s="8" t="str">
        <f>IF(Sales_Pipeline[[#This Row],[Close_Date]]="","",TEXT(Sales_Pipeline[[#This Row],[Close_Date]],"ddd"))</f>
        <v/>
      </c>
      <c r="L3791" s="8" t="str">
        <f>IF(Sales_Pipeline[[#This Row],[Close_Date]]="","",TEXT(Sales_Pipeline[[#This Row],[Close_Date]],"mmm"))</f>
        <v/>
      </c>
      <c r="M3791" s="8" t="str">
        <f>IF(Sales_Pipeline[[#This Row],[Close_Date]]="","","Q"&amp;ROUNDUP(MONTH(Sales_Pipeline[[#This Row],[Close_Date]])/3,0))</f>
        <v/>
      </c>
      <c r="N3791" s="2" t="str" cm="1">
        <f t="array" ref="N3791">IFERROR(_xlfn.IFS(Sales_Pipeline[[#This Row],[Deal_Stage]]="Won",_xlfn.XLOOKUP(Sales_Pipeline[[#This Row],[Product]],Products!$A$2:$A$8,Products!$C$2:$C$8),Sales_Pipeline[[#This Row],[Deal_Stage]]="Lost",_xlfn.XLOOKUP(Sales_Pipeline[[#This Row],[Product]],Products!$A$2:$A$8,Products!$C$2:$C$8)),"")</f>
        <v/>
      </c>
      <c r="O3791" s="2">
        <v>0</v>
      </c>
    </row>
    <row r="3792" spans="1:15" x14ac:dyDescent="0.3">
      <c r="A3792" t="s">
        <v>3938</v>
      </c>
      <c r="B3792" t="s">
        <v>15</v>
      </c>
      <c r="C3792" t="str">
        <f>_xlfn.XLOOKUP(Sales_Pipeline[[#This Row],[Sales_Agent]],Sales_Teams[Sales_Agent],Sales_Teams[Manager])</f>
        <v>Melvin Marxen</v>
      </c>
      <c r="D3792" t="str">
        <f>_xlfn.XLOOKUP(Sales_Pipeline[[#This Row],[Manager]],Sales_Teams[Manager],Sales_Teams[Regional_Office])</f>
        <v>Central</v>
      </c>
      <c r="E3792" t="s">
        <v>55</v>
      </c>
      <c r="F3792" t="s">
        <v>94</v>
      </c>
      <c r="G3792" t="str">
        <f>IFERROR(_xlfn.XLOOKUP(Sales_Pipeline[[#This Row],[Account]],Accounts!$A$2:$A$86,Accounts!$F$2:$F$86),"")</f>
        <v>United States</v>
      </c>
      <c r="H3792" t="s">
        <v>82</v>
      </c>
      <c r="I3792" s="3">
        <v>42895</v>
      </c>
      <c r="J3792" s="3">
        <v>42973</v>
      </c>
      <c r="K3792" s="8" t="str">
        <f>IF(Sales_Pipeline[[#This Row],[Close_Date]]="","",TEXT(Sales_Pipeline[[#This Row],[Close_Date]],"ddd"))</f>
        <v>Sat</v>
      </c>
      <c r="L3792" s="8" t="str">
        <f>IF(Sales_Pipeline[[#This Row],[Close_Date]]="","",TEXT(Sales_Pipeline[[#This Row],[Close_Date]],"mmm"))</f>
        <v>Aug</v>
      </c>
      <c r="M3792" s="8" t="str">
        <f>IF(Sales_Pipeline[[#This Row],[Close_Date]]="","","Q"&amp;ROUNDUP(MONTH(Sales_Pipeline[[#This Row],[Close_Date]])/3,0))</f>
        <v>Q3</v>
      </c>
      <c r="N3792" s="2" cm="1">
        <f t="array" ref="N3792">IFERROR(_xlfn.IFS(Sales_Pipeline[[#This Row],[Deal_Stage]]="Won",_xlfn.XLOOKUP(Sales_Pipeline[[#This Row],[Product]],Products!$A$2:$A$8,Products!$C$2:$C$8),Sales_Pipeline[[#This Row],[Deal_Stage]]="Lost",_xlfn.XLOOKUP(Sales_Pipeline[[#This Row],[Product]],Products!$A$2:$A$8,Products!$C$2:$C$8)),"")</f>
        <v>1096</v>
      </c>
      <c r="O3792" s="2">
        <v>0</v>
      </c>
    </row>
    <row r="3793" spans="1:15" x14ac:dyDescent="0.3">
      <c r="A3793" t="s">
        <v>3939</v>
      </c>
      <c r="B3793" t="s">
        <v>28</v>
      </c>
      <c r="C3793" t="str">
        <f>_xlfn.XLOOKUP(Sales_Pipeline[[#This Row],[Sales_Agent]],Sales_Teams[Sales_Agent],Sales_Teams[Manager])</f>
        <v>Rocco Neubert</v>
      </c>
      <c r="D3793" t="str">
        <f>_xlfn.XLOOKUP(Sales_Pipeline[[#This Row],[Manager]],Sales_Teams[Manager],Sales_Teams[Regional_Office])</f>
        <v>East</v>
      </c>
      <c r="E3793" t="s">
        <v>8953</v>
      </c>
      <c r="F3793" t="s">
        <v>116</v>
      </c>
      <c r="G3793" t="str">
        <f>IFERROR(_xlfn.XLOOKUP(Sales_Pipeline[[#This Row],[Account]],Accounts!$A$2:$A$86,Accounts!$F$2:$F$86),"")</f>
        <v>United States</v>
      </c>
      <c r="H3793" t="s">
        <v>57</v>
      </c>
      <c r="I3793" s="3">
        <v>42895</v>
      </c>
      <c r="J3793" s="3">
        <v>42949</v>
      </c>
      <c r="K3793" s="8" t="str">
        <f>IF(Sales_Pipeline[[#This Row],[Close_Date]]="","",TEXT(Sales_Pipeline[[#This Row],[Close_Date]],"ddd"))</f>
        <v>Wed</v>
      </c>
      <c r="L3793" s="8" t="str">
        <f>IF(Sales_Pipeline[[#This Row],[Close_Date]]="","",TEXT(Sales_Pipeline[[#This Row],[Close_Date]],"mmm"))</f>
        <v>Aug</v>
      </c>
      <c r="M3793" s="8" t="str">
        <f>IF(Sales_Pipeline[[#This Row],[Close_Date]]="","","Q"&amp;ROUNDUP(MONTH(Sales_Pipeline[[#This Row],[Close_Date]])/3,0))</f>
        <v>Q3</v>
      </c>
      <c r="N3793" s="2" cm="1">
        <f t="array" ref="N3793">IFERROR(_xlfn.IFS(Sales_Pipeline[[#This Row],[Deal_Stage]]="Won",_xlfn.XLOOKUP(Sales_Pipeline[[#This Row],[Product]],Products!$A$2:$A$8,Products!$C$2:$C$8),Sales_Pipeline[[#This Row],[Deal_Stage]]="Lost",_xlfn.XLOOKUP(Sales_Pipeline[[#This Row],[Product]],Products!$A$2:$A$8,Products!$C$2:$C$8)),"")</f>
        <v>4821</v>
      </c>
      <c r="O3793" s="2">
        <v>4517</v>
      </c>
    </row>
    <row r="3794" spans="1:15" x14ac:dyDescent="0.3">
      <c r="A3794" t="s">
        <v>3940</v>
      </c>
      <c r="B3794" t="s">
        <v>40</v>
      </c>
      <c r="C3794" t="str">
        <f>_xlfn.XLOOKUP(Sales_Pipeline[[#This Row],[Sales_Agent]],Sales_Teams[Sales_Agent],Sales_Teams[Manager])</f>
        <v>Summer Sewald</v>
      </c>
      <c r="D3794" t="str">
        <f>_xlfn.XLOOKUP(Sales_Pipeline[[#This Row],[Manager]],Sales_Teams[Manager],Sales_Teams[Regional_Office])</f>
        <v>West</v>
      </c>
      <c r="E3794" t="s">
        <v>84</v>
      </c>
      <c r="F3794" t="s">
        <v>98</v>
      </c>
      <c r="G3794" t="str">
        <f>IFERROR(_xlfn.XLOOKUP(Sales_Pipeline[[#This Row],[Account]],Accounts!$A$2:$A$86,Accounts!$F$2:$F$86),"")</f>
        <v>United States</v>
      </c>
      <c r="H3794" t="s">
        <v>57</v>
      </c>
      <c r="I3794" s="3">
        <v>42895</v>
      </c>
      <c r="J3794" s="3">
        <v>42963</v>
      </c>
      <c r="K3794" s="8" t="str">
        <f>IF(Sales_Pipeline[[#This Row],[Close_Date]]="","",TEXT(Sales_Pipeline[[#This Row],[Close_Date]],"ddd"))</f>
        <v>Wed</v>
      </c>
      <c r="L3794" s="8" t="str">
        <f>IF(Sales_Pipeline[[#This Row],[Close_Date]]="","",TEXT(Sales_Pipeline[[#This Row],[Close_Date]],"mmm"))</f>
        <v>Aug</v>
      </c>
      <c r="M3794" s="8" t="str">
        <f>IF(Sales_Pipeline[[#This Row],[Close_Date]]="","","Q"&amp;ROUNDUP(MONTH(Sales_Pipeline[[#This Row],[Close_Date]])/3,0))</f>
        <v>Q3</v>
      </c>
      <c r="N3794" s="2" cm="1">
        <f t="array" ref="N3794">IFERROR(_xlfn.IFS(Sales_Pipeline[[#This Row],[Deal_Stage]]="Won",_xlfn.XLOOKUP(Sales_Pipeline[[#This Row],[Product]],Products!$A$2:$A$8,Products!$C$2:$C$8),Sales_Pipeline[[#This Row],[Deal_Stage]]="Lost",_xlfn.XLOOKUP(Sales_Pipeline[[#This Row],[Product]],Products!$A$2:$A$8,Products!$C$2:$C$8)),"")</f>
        <v>5482</v>
      </c>
      <c r="O3794" s="2">
        <v>5125</v>
      </c>
    </row>
    <row r="3795" spans="1:15" x14ac:dyDescent="0.3">
      <c r="A3795" t="s">
        <v>3941</v>
      </c>
      <c r="B3795" t="s">
        <v>43</v>
      </c>
      <c r="C3795" t="str">
        <f>_xlfn.XLOOKUP(Sales_Pipeline[[#This Row],[Sales_Agent]],Sales_Teams[Sales_Agent],Sales_Teams[Manager])</f>
        <v>Summer Sewald</v>
      </c>
      <c r="D3795" t="str">
        <f>_xlfn.XLOOKUP(Sales_Pipeline[[#This Row],[Manager]],Sales_Teams[Manager],Sales_Teams[Regional_Office])</f>
        <v>West</v>
      </c>
      <c r="E3795" t="s">
        <v>55</v>
      </c>
      <c r="F3795" t="s">
        <v>175</v>
      </c>
      <c r="G3795" t="str">
        <f>IFERROR(_xlfn.XLOOKUP(Sales_Pipeline[[#This Row],[Account]],Accounts!$A$2:$A$86,Accounts!$F$2:$F$86),"")</f>
        <v>Brazil</v>
      </c>
      <c r="H3795" t="s">
        <v>77</v>
      </c>
      <c r="I3795" s="3">
        <v>42895</v>
      </c>
      <c r="K3795" s="8" t="str">
        <f>IF(Sales_Pipeline[[#This Row],[Close_Date]]="","",TEXT(Sales_Pipeline[[#This Row],[Close_Date]],"ddd"))</f>
        <v/>
      </c>
      <c r="L3795" s="8" t="str">
        <f>IF(Sales_Pipeline[[#This Row],[Close_Date]]="","",TEXT(Sales_Pipeline[[#This Row],[Close_Date]],"mmm"))</f>
        <v/>
      </c>
      <c r="M3795" s="8" t="str">
        <f>IF(Sales_Pipeline[[#This Row],[Close_Date]]="","","Q"&amp;ROUNDUP(MONTH(Sales_Pipeline[[#This Row],[Close_Date]])/3,0))</f>
        <v/>
      </c>
      <c r="N3795" s="2" t="str" cm="1">
        <f t="array" ref="N3795">IFERROR(_xlfn.IFS(Sales_Pipeline[[#This Row],[Deal_Stage]]="Won",_xlfn.XLOOKUP(Sales_Pipeline[[#This Row],[Product]],Products!$A$2:$A$8,Products!$C$2:$C$8),Sales_Pipeline[[#This Row],[Deal_Stage]]="Lost",_xlfn.XLOOKUP(Sales_Pipeline[[#This Row],[Product]],Products!$A$2:$A$8,Products!$C$2:$C$8)),"")</f>
        <v/>
      </c>
      <c r="O3795" s="2">
        <v>0</v>
      </c>
    </row>
    <row r="3796" spans="1:15" x14ac:dyDescent="0.3">
      <c r="A3796" t="s">
        <v>3942</v>
      </c>
      <c r="B3796" t="s">
        <v>43</v>
      </c>
      <c r="C3796" t="str">
        <f>_xlfn.XLOOKUP(Sales_Pipeline[[#This Row],[Sales_Agent]],Sales_Teams[Sales_Agent],Sales_Teams[Manager])</f>
        <v>Summer Sewald</v>
      </c>
      <c r="D3796" t="str">
        <f>_xlfn.XLOOKUP(Sales_Pipeline[[#This Row],[Manager]],Sales_Teams[Manager],Sales_Teams[Regional_Office])</f>
        <v>West</v>
      </c>
      <c r="E3796" t="s">
        <v>8953</v>
      </c>
      <c r="F3796" t="s">
        <v>173</v>
      </c>
      <c r="G3796" t="str">
        <f>IFERROR(_xlfn.XLOOKUP(Sales_Pipeline[[#This Row],[Account]],Accounts!$A$2:$A$86,Accounts!$F$2:$F$86),"")</f>
        <v>United States</v>
      </c>
      <c r="H3796" t="s">
        <v>57</v>
      </c>
      <c r="I3796" s="3">
        <v>42895</v>
      </c>
      <c r="J3796" s="3">
        <v>42905</v>
      </c>
      <c r="K3796" s="8" t="str">
        <f>IF(Sales_Pipeline[[#This Row],[Close_Date]]="","",TEXT(Sales_Pipeline[[#This Row],[Close_Date]],"ddd"))</f>
        <v>Mon</v>
      </c>
      <c r="L3796" s="8" t="str">
        <f>IF(Sales_Pipeline[[#This Row],[Close_Date]]="","",TEXT(Sales_Pipeline[[#This Row],[Close_Date]],"mmm"))</f>
        <v>Jun</v>
      </c>
      <c r="M3796" s="8" t="str">
        <f>IF(Sales_Pipeline[[#This Row],[Close_Date]]="","","Q"&amp;ROUNDUP(MONTH(Sales_Pipeline[[#This Row],[Close_Date]])/3,0))</f>
        <v>Q2</v>
      </c>
      <c r="N3796" s="2" cm="1">
        <f t="array" ref="N3796">IFERROR(_xlfn.IFS(Sales_Pipeline[[#This Row],[Deal_Stage]]="Won",_xlfn.XLOOKUP(Sales_Pipeline[[#This Row],[Product]],Products!$A$2:$A$8,Products!$C$2:$C$8),Sales_Pipeline[[#This Row],[Deal_Stage]]="Lost",_xlfn.XLOOKUP(Sales_Pipeline[[#This Row],[Product]],Products!$A$2:$A$8,Products!$C$2:$C$8)),"")</f>
        <v>4821</v>
      </c>
      <c r="O3796" s="2">
        <v>5339</v>
      </c>
    </row>
    <row r="3797" spans="1:15" x14ac:dyDescent="0.3">
      <c r="A3797" t="s">
        <v>3943</v>
      </c>
      <c r="B3797" t="s">
        <v>42</v>
      </c>
      <c r="C3797" t="str">
        <f>_xlfn.XLOOKUP(Sales_Pipeline[[#This Row],[Sales_Agent]],Sales_Teams[Sales_Agent],Sales_Teams[Manager])</f>
        <v>Summer Sewald</v>
      </c>
      <c r="D3797" t="str">
        <f>_xlfn.XLOOKUP(Sales_Pipeline[[#This Row],[Manager]],Sales_Teams[Manager],Sales_Teams[Regional_Office])</f>
        <v>West</v>
      </c>
      <c r="E3797" t="s">
        <v>8953</v>
      </c>
      <c r="F3797" t="s">
        <v>185</v>
      </c>
      <c r="G3797" t="str">
        <f>IFERROR(_xlfn.XLOOKUP(Sales_Pipeline[[#This Row],[Account]],Accounts!$A$2:$A$86,Accounts!$F$2:$F$86),"")</f>
        <v>United States</v>
      </c>
      <c r="H3797" t="s">
        <v>82</v>
      </c>
      <c r="I3797" s="3">
        <v>42895</v>
      </c>
      <c r="J3797" s="3">
        <v>42966</v>
      </c>
      <c r="K3797" s="8" t="str">
        <f>IF(Sales_Pipeline[[#This Row],[Close_Date]]="","",TEXT(Sales_Pipeline[[#This Row],[Close_Date]],"ddd"))</f>
        <v>Sat</v>
      </c>
      <c r="L3797" s="8" t="str">
        <f>IF(Sales_Pipeline[[#This Row],[Close_Date]]="","",TEXT(Sales_Pipeline[[#This Row],[Close_Date]],"mmm"))</f>
        <v>Aug</v>
      </c>
      <c r="M3797" s="8" t="str">
        <f>IF(Sales_Pipeline[[#This Row],[Close_Date]]="","","Q"&amp;ROUNDUP(MONTH(Sales_Pipeline[[#This Row],[Close_Date]])/3,0))</f>
        <v>Q3</v>
      </c>
      <c r="N3797" s="2" cm="1">
        <f t="array" ref="N3797">IFERROR(_xlfn.IFS(Sales_Pipeline[[#This Row],[Deal_Stage]]="Won",_xlfn.XLOOKUP(Sales_Pipeline[[#This Row],[Product]],Products!$A$2:$A$8,Products!$C$2:$C$8),Sales_Pipeline[[#This Row],[Deal_Stage]]="Lost",_xlfn.XLOOKUP(Sales_Pipeline[[#This Row],[Product]],Products!$A$2:$A$8,Products!$C$2:$C$8)),"")</f>
        <v>4821</v>
      </c>
      <c r="O3797" s="2">
        <v>0</v>
      </c>
    </row>
    <row r="3798" spans="1:15" x14ac:dyDescent="0.3">
      <c r="A3798" t="s">
        <v>3944</v>
      </c>
      <c r="B3798" t="s">
        <v>37</v>
      </c>
      <c r="C3798" t="str">
        <f>_xlfn.XLOOKUP(Sales_Pipeline[[#This Row],[Sales_Agent]],Sales_Teams[Sales_Agent],Sales_Teams[Manager])</f>
        <v>Celia Rouche</v>
      </c>
      <c r="D3798" t="str">
        <f>_xlfn.XLOOKUP(Sales_Pipeline[[#This Row],[Manager]],Sales_Teams[Manager],Sales_Teams[Regional_Office])</f>
        <v>West</v>
      </c>
      <c r="E3798" t="s">
        <v>55</v>
      </c>
      <c r="F3798" t="s">
        <v>234</v>
      </c>
      <c r="G3798" t="str">
        <f>IFERROR(_xlfn.XLOOKUP(Sales_Pipeline[[#This Row],[Account]],Accounts!$A$2:$A$86,Accounts!$F$2:$F$86),"")</f>
        <v>United States</v>
      </c>
      <c r="H3798" t="s">
        <v>57</v>
      </c>
      <c r="I3798" s="3">
        <v>42895</v>
      </c>
      <c r="J3798" s="3">
        <v>42912</v>
      </c>
      <c r="K3798" s="8" t="str">
        <f>IF(Sales_Pipeline[[#This Row],[Close_Date]]="","",TEXT(Sales_Pipeline[[#This Row],[Close_Date]],"ddd"))</f>
        <v>Mon</v>
      </c>
      <c r="L3798" s="8" t="str">
        <f>IF(Sales_Pipeline[[#This Row],[Close_Date]]="","",TEXT(Sales_Pipeline[[#This Row],[Close_Date]],"mmm"))</f>
        <v>Jun</v>
      </c>
      <c r="M3798" s="8" t="str">
        <f>IF(Sales_Pipeline[[#This Row],[Close_Date]]="","","Q"&amp;ROUNDUP(MONTH(Sales_Pipeline[[#This Row],[Close_Date]])/3,0))</f>
        <v>Q2</v>
      </c>
      <c r="N3798" s="2" cm="1">
        <f t="array" ref="N3798">IFERROR(_xlfn.IFS(Sales_Pipeline[[#This Row],[Deal_Stage]]="Won",_xlfn.XLOOKUP(Sales_Pipeline[[#This Row],[Product]],Products!$A$2:$A$8,Products!$C$2:$C$8),Sales_Pipeline[[#This Row],[Deal_Stage]]="Lost",_xlfn.XLOOKUP(Sales_Pipeline[[#This Row],[Product]],Products!$A$2:$A$8,Products!$C$2:$C$8)),"")</f>
        <v>1096</v>
      </c>
      <c r="O3798" s="2">
        <v>1135</v>
      </c>
    </row>
    <row r="3799" spans="1:15" x14ac:dyDescent="0.3">
      <c r="A3799" t="s">
        <v>3945</v>
      </c>
      <c r="B3799" t="s">
        <v>45</v>
      </c>
      <c r="C3799" t="str">
        <f>_xlfn.XLOOKUP(Sales_Pipeline[[#This Row],[Sales_Agent]],Sales_Teams[Sales_Agent],Sales_Teams[Manager])</f>
        <v>Summer Sewald</v>
      </c>
      <c r="D3799" t="str">
        <f>_xlfn.XLOOKUP(Sales_Pipeline[[#This Row],[Manager]],Sales_Teams[Manager],Sales_Teams[Regional_Office])</f>
        <v>West</v>
      </c>
      <c r="E3799" t="s">
        <v>61</v>
      </c>
      <c r="F3799" t="s">
        <v>173</v>
      </c>
      <c r="G3799" t="str">
        <f>IFERROR(_xlfn.XLOOKUP(Sales_Pipeline[[#This Row],[Account]],Accounts!$A$2:$A$86,Accounts!$F$2:$F$86),"")</f>
        <v>United States</v>
      </c>
      <c r="H3799" t="s">
        <v>57</v>
      </c>
      <c r="I3799" s="3">
        <v>42895</v>
      </c>
      <c r="J3799" s="3">
        <v>42983</v>
      </c>
      <c r="K3799" s="8" t="str">
        <f>IF(Sales_Pipeline[[#This Row],[Close_Date]]="","",TEXT(Sales_Pipeline[[#This Row],[Close_Date]],"ddd"))</f>
        <v>Tue</v>
      </c>
      <c r="L3799" s="8" t="str">
        <f>IF(Sales_Pipeline[[#This Row],[Close_Date]]="","",TEXT(Sales_Pipeline[[#This Row],[Close_Date]],"mmm"))</f>
        <v>Sep</v>
      </c>
      <c r="M3799" s="8" t="str">
        <f>IF(Sales_Pipeline[[#This Row],[Close_Date]]="","","Q"&amp;ROUNDUP(MONTH(Sales_Pipeline[[#This Row],[Close_Date]])/3,0))</f>
        <v>Q3</v>
      </c>
      <c r="N3799" s="2" cm="1">
        <f t="array" ref="N3799">IFERROR(_xlfn.IFS(Sales_Pipeline[[#This Row],[Deal_Stage]]="Won",_xlfn.XLOOKUP(Sales_Pipeline[[#This Row],[Product]],Products!$A$2:$A$8,Products!$C$2:$C$8),Sales_Pipeline[[#This Row],[Deal_Stage]]="Lost",_xlfn.XLOOKUP(Sales_Pipeline[[#This Row],[Product]],Products!$A$2:$A$8,Products!$C$2:$C$8)),"")</f>
        <v>55</v>
      </c>
      <c r="O3799" s="2">
        <v>52</v>
      </c>
    </row>
    <row r="3800" spans="1:15" x14ac:dyDescent="0.3">
      <c r="A3800" t="s">
        <v>3946</v>
      </c>
      <c r="B3800" t="s">
        <v>9</v>
      </c>
      <c r="C3800" t="str">
        <f>_xlfn.XLOOKUP(Sales_Pipeline[[#This Row],[Sales_Agent]],Sales_Teams[Sales_Agent],Sales_Teams[Manager])</f>
        <v>Dustin Brinkmann</v>
      </c>
      <c r="D3800" t="str">
        <f>_xlfn.XLOOKUP(Sales_Pipeline[[#This Row],[Manager]],Sales_Teams[Manager],Sales_Teams[Regional_Office])</f>
        <v>Central</v>
      </c>
      <c r="E3800" t="s">
        <v>55</v>
      </c>
      <c r="F3800" t="s">
        <v>79</v>
      </c>
      <c r="G3800" t="str">
        <f>IFERROR(_xlfn.XLOOKUP(Sales_Pipeline[[#This Row],[Account]],Accounts!$A$2:$A$86,Accounts!$F$2:$F$86),"")</f>
        <v>Philipines</v>
      </c>
      <c r="H3800" t="s">
        <v>57</v>
      </c>
      <c r="I3800" s="3">
        <v>42895</v>
      </c>
      <c r="J3800" s="3">
        <v>42951</v>
      </c>
      <c r="K3800" s="8" t="str">
        <f>IF(Sales_Pipeline[[#This Row],[Close_Date]]="","",TEXT(Sales_Pipeline[[#This Row],[Close_Date]],"ddd"))</f>
        <v>Fri</v>
      </c>
      <c r="L3800" s="8" t="str">
        <f>IF(Sales_Pipeline[[#This Row],[Close_Date]]="","",TEXT(Sales_Pipeline[[#This Row],[Close_Date]],"mmm"))</f>
        <v>Aug</v>
      </c>
      <c r="M3800" s="8" t="str">
        <f>IF(Sales_Pipeline[[#This Row],[Close_Date]]="","","Q"&amp;ROUNDUP(MONTH(Sales_Pipeline[[#This Row],[Close_Date]])/3,0))</f>
        <v>Q3</v>
      </c>
      <c r="N3800" s="2" cm="1">
        <f t="array" ref="N3800">IFERROR(_xlfn.IFS(Sales_Pipeline[[#This Row],[Deal_Stage]]="Won",_xlfn.XLOOKUP(Sales_Pipeline[[#This Row],[Product]],Products!$A$2:$A$8,Products!$C$2:$C$8),Sales_Pipeline[[#This Row],[Deal_Stage]]="Lost",_xlfn.XLOOKUP(Sales_Pipeline[[#This Row],[Product]],Products!$A$2:$A$8,Products!$C$2:$C$8)),"")</f>
        <v>1096</v>
      </c>
      <c r="O3800" s="2">
        <v>1017</v>
      </c>
    </row>
    <row r="3801" spans="1:15" x14ac:dyDescent="0.3">
      <c r="A3801" t="s">
        <v>3947</v>
      </c>
      <c r="B3801" t="s">
        <v>9</v>
      </c>
      <c r="C3801" t="str">
        <f>_xlfn.XLOOKUP(Sales_Pipeline[[#This Row],[Sales_Agent]],Sales_Teams[Sales_Agent],Sales_Teams[Manager])</f>
        <v>Dustin Brinkmann</v>
      </c>
      <c r="D3801" t="str">
        <f>_xlfn.XLOOKUP(Sales_Pipeline[[#This Row],[Manager]],Sales_Teams[Manager],Sales_Teams[Regional_Office])</f>
        <v>Central</v>
      </c>
      <c r="E3801" t="s">
        <v>76</v>
      </c>
      <c r="F3801" t="s">
        <v>64</v>
      </c>
      <c r="G3801" t="str">
        <f>IFERROR(_xlfn.XLOOKUP(Sales_Pipeline[[#This Row],[Account]],Accounts!$A$2:$A$86,Accounts!$F$2:$F$86),"")</f>
        <v>United States</v>
      </c>
      <c r="H3801" t="s">
        <v>57</v>
      </c>
      <c r="I3801" s="3">
        <v>42895</v>
      </c>
      <c r="J3801" s="3">
        <v>42913</v>
      </c>
      <c r="K3801" s="8" t="str">
        <f>IF(Sales_Pipeline[[#This Row],[Close_Date]]="","",TEXT(Sales_Pipeline[[#This Row],[Close_Date]],"ddd"))</f>
        <v>Tue</v>
      </c>
      <c r="L3801" s="8" t="str">
        <f>IF(Sales_Pipeline[[#This Row],[Close_Date]]="","",TEXT(Sales_Pipeline[[#This Row],[Close_Date]],"mmm"))</f>
        <v>Jun</v>
      </c>
      <c r="M3801" s="8" t="str">
        <f>IF(Sales_Pipeline[[#This Row],[Close_Date]]="","","Q"&amp;ROUNDUP(MONTH(Sales_Pipeline[[#This Row],[Close_Date]])/3,0))</f>
        <v>Q2</v>
      </c>
      <c r="N3801" s="2" cm="1">
        <f t="array" ref="N3801">IFERROR(_xlfn.IFS(Sales_Pipeline[[#This Row],[Deal_Stage]]="Won",_xlfn.XLOOKUP(Sales_Pipeline[[#This Row],[Product]],Products!$A$2:$A$8,Products!$C$2:$C$8),Sales_Pipeline[[#This Row],[Deal_Stage]]="Lost",_xlfn.XLOOKUP(Sales_Pipeline[[#This Row],[Product]],Products!$A$2:$A$8,Products!$C$2:$C$8)),"")</f>
        <v>3393</v>
      </c>
      <c r="O3801" s="2">
        <v>3681</v>
      </c>
    </row>
    <row r="3802" spans="1:15" x14ac:dyDescent="0.3">
      <c r="A3802" t="s">
        <v>3948</v>
      </c>
      <c r="B3802" t="s">
        <v>14</v>
      </c>
      <c r="C3802" t="str">
        <f>_xlfn.XLOOKUP(Sales_Pipeline[[#This Row],[Sales_Agent]],Sales_Teams[Sales_Agent],Sales_Teams[Manager])</f>
        <v>Melvin Marxen</v>
      </c>
      <c r="D3802" t="str">
        <f>_xlfn.XLOOKUP(Sales_Pipeline[[#This Row],[Manager]],Sales_Teams[Manager],Sales_Teams[Regional_Office])</f>
        <v>Central</v>
      </c>
      <c r="E3802" t="s">
        <v>55</v>
      </c>
      <c r="F3802" t="s">
        <v>147</v>
      </c>
      <c r="G3802" t="str">
        <f>IFERROR(_xlfn.XLOOKUP(Sales_Pipeline[[#This Row],[Account]],Accounts!$A$2:$A$86,Accounts!$F$2:$F$86),"")</f>
        <v>United States</v>
      </c>
      <c r="H3802" t="s">
        <v>82</v>
      </c>
      <c r="I3802" s="3">
        <v>42895</v>
      </c>
      <c r="J3802" s="3">
        <v>42951</v>
      </c>
      <c r="K3802" s="8" t="str">
        <f>IF(Sales_Pipeline[[#This Row],[Close_Date]]="","",TEXT(Sales_Pipeline[[#This Row],[Close_Date]],"ddd"))</f>
        <v>Fri</v>
      </c>
      <c r="L3802" s="8" t="str">
        <f>IF(Sales_Pipeline[[#This Row],[Close_Date]]="","",TEXT(Sales_Pipeline[[#This Row],[Close_Date]],"mmm"))</f>
        <v>Aug</v>
      </c>
      <c r="M3802" s="8" t="str">
        <f>IF(Sales_Pipeline[[#This Row],[Close_Date]]="","","Q"&amp;ROUNDUP(MONTH(Sales_Pipeline[[#This Row],[Close_Date]])/3,0))</f>
        <v>Q3</v>
      </c>
      <c r="N3802" s="2" cm="1">
        <f t="array" ref="N3802">IFERROR(_xlfn.IFS(Sales_Pipeline[[#This Row],[Deal_Stage]]="Won",_xlfn.XLOOKUP(Sales_Pipeline[[#This Row],[Product]],Products!$A$2:$A$8,Products!$C$2:$C$8),Sales_Pipeline[[#This Row],[Deal_Stage]]="Lost",_xlfn.XLOOKUP(Sales_Pipeline[[#This Row],[Product]],Products!$A$2:$A$8,Products!$C$2:$C$8)),"")</f>
        <v>1096</v>
      </c>
      <c r="O3802" s="2">
        <v>0</v>
      </c>
    </row>
    <row r="3803" spans="1:15" x14ac:dyDescent="0.3">
      <c r="A3803" t="s">
        <v>3949</v>
      </c>
      <c r="B3803" t="s">
        <v>29</v>
      </c>
      <c r="C3803" t="str">
        <f>_xlfn.XLOOKUP(Sales_Pipeline[[#This Row],[Sales_Agent]],Sales_Teams[Sales_Agent],Sales_Teams[Manager])</f>
        <v>Rocco Neubert</v>
      </c>
      <c r="D3803" t="str">
        <f>_xlfn.XLOOKUP(Sales_Pipeline[[#This Row],[Manager]],Sales_Teams[Manager],Sales_Teams[Regional_Office])</f>
        <v>East</v>
      </c>
      <c r="E3803" t="s">
        <v>8953</v>
      </c>
      <c r="F3803" t="s">
        <v>129</v>
      </c>
      <c r="G3803" t="str">
        <f>IFERROR(_xlfn.XLOOKUP(Sales_Pipeline[[#This Row],[Account]],Accounts!$A$2:$A$86,Accounts!$F$2:$F$86),"")</f>
        <v>Jordan</v>
      </c>
      <c r="H3803" t="s">
        <v>57</v>
      </c>
      <c r="I3803" s="3">
        <v>42895</v>
      </c>
      <c r="J3803" s="3">
        <v>43000</v>
      </c>
      <c r="K3803" s="8" t="str">
        <f>IF(Sales_Pipeline[[#This Row],[Close_Date]]="","",TEXT(Sales_Pipeline[[#This Row],[Close_Date]],"ddd"))</f>
        <v>Fri</v>
      </c>
      <c r="L3803" s="8" t="str">
        <f>IF(Sales_Pipeline[[#This Row],[Close_Date]]="","",TEXT(Sales_Pipeline[[#This Row],[Close_Date]],"mmm"))</f>
        <v>Sep</v>
      </c>
      <c r="M3803" s="8" t="str">
        <f>IF(Sales_Pipeline[[#This Row],[Close_Date]]="","","Q"&amp;ROUNDUP(MONTH(Sales_Pipeline[[#This Row],[Close_Date]])/3,0))</f>
        <v>Q3</v>
      </c>
      <c r="N3803" s="2" cm="1">
        <f t="array" ref="N3803">IFERROR(_xlfn.IFS(Sales_Pipeline[[#This Row],[Deal_Stage]]="Won",_xlfn.XLOOKUP(Sales_Pipeline[[#This Row],[Product]],Products!$A$2:$A$8,Products!$C$2:$C$8),Sales_Pipeline[[#This Row],[Deal_Stage]]="Lost",_xlfn.XLOOKUP(Sales_Pipeline[[#This Row],[Product]],Products!$A$2:$A$8,Products!$C$2:$C$8)),"")</f>
        <v>4821</v>
      </c>
      <c r="O3803" s="2">
        <v>4370</v>
      </c>
    </row>
    <row r="3804" spans="1:15" x14ac:dyDescent="0.3">
      <c r="A3804" t="s">
        <v>3950</v>
      </c>
      <c r="B3804" t="s">
        <v>27</v>
      </c>
      <c r="C3804" t="str">
        <f>_xlfn.XLOOKUP(Sales_Pipeline[[#This Row],[Sales_Agent]],Sales_Teams[Sales_Agent],Sales_Teams[Manager])</f>
        <v>Rocco Neubert</v>
      </c>
      <c r="D3804" t="str">
        <f>_xlfn.XLOOKUP(Sales_Pipeline[[#This Row],[Manager]],Sales_Teams[Manager],Sales_Teams[Regional_Office])</f>
        <v>East</v>
      </c>
      <c r="E3804" t="s">
        <v>76</v>
      </c>
      <c r="F3804" t="s">
        <v>533</v>
      </c>
      <c r="G3804" t="str">
        <f>IFERROR(_xlfn.XLOOKUP(Sales_Pipeline[[#This Row],[Account]],Accounts!$A$2:$A$86,Accounts!$F$2:$F$86),"")</f>
        <v>United States</v>
      </c>
      <c r="H3804" t="s">
        <v>57</v>
      </c>
      <c r="I3804" s="3">
        <v>42896</v>
      </c>
      <c r="J3804" s="3">
        <v>42900</v>
      </c>
      <c r="K3804" s="8" t="str">
        <f>IF(Sales_Pipeline[[#This Row],[Close_Date]]="","",TEXT(Sales_Pipeline[[#This Row],[Close_Date]],"ddd"))</f>
        <v>Wed</v>
      </c>
      <c r="L3804" s="8" t="str">
        <f>IF(Sales_Pipeline[[#This Row],[Close_Date]]="","",TEXT(Sales_Pipeline[[#This Row],[Close_Date]],"mmm"))</f>
        <v>Jun</v>
      </c>
      <c r="M3804" s="8" t="str">
        <f>IF(Sales_Pipeline[[#This Row],[Close_Date]]="","","Q"&amp;ROUNDUP(MONTH(Sales_Pipeline[[#This Row],[Close_Date]])/3,0))</f>
        <v>Q2</v>
      </c>
      <c r="N3804" s="2" cm="1">
        <f t="array" ref="N3804">IFERROR(_xlfn.IFS(Sales_Pipeline[[#This Row],[Deal_Stage]]="Won",_xlfn.XLOOKUP(Sales_Pipeline[[#This Row],[Product]],Products!$A$2:$A$8,Products!$C$2:$C$8),Sales_Pipeline[[#This Row],[Deal_Stage]]="Lost",_xlfn.XLOOKUP(Sales_Pipeline[[#This Row],[Product]],Products!$A$2:$A$8,Products!$C$2:$C$8)),"")</f>
        <v>3393</v>
      </c>
      <c r="O3804" s="2">
        <v>3772</v>
      </c>
    </row>
    <row r="3805" spans="1:15" x14ac:dyDescent="0.3">
      <c r="A3805" t="s">
        <v>3951</v>
      </c>
      <c r="B3805" t="s">
        <v>27</v>
      </c>
      <c r="C3805" t="str">
        <f>_xlfn.XLOOKUP(Sales_Pipeline[[#This Row],[Sales_Agent]],Sales_Teams[Sales_Agent],Sales_Teams[Manager])</f>
        <v>Rocco Neubert</v>
      </c>
      <c r="D3805" t="str">
        <f>_xlfn.XLOOKUP(Sales_Pipeline[[#This Row],[Manager]],Sales_Teams[Manager],Sales_Teams[Regional_Office])</f>
        <v>East</v>
      </c>
      <c r="E3805" t="s">
        <v>76</v>
      </c>
      <c r="F3805" t="s">
        <v>344</v>
      </c>
      <c r="G3805" t="str">
        <f>IFERROR(_xlfn.XLOOKUP(Sales_Pipeline[[#This Row],[Account]],Accounts!$A$2:$A$86,Accounts!$F$2:$F$86),"")</f>
        <v>Romania</v>
      </c>
      <c r="H3805" t="s">
        <v>57</v>
      </c>
      <c r="I3805" s="3">
        <v>42896</v>
      </c>
      <c r="J3805" s="3">
        <v>42914</v>
      </c>
      <c r="K3805" s="8" t="str">
        <f>IF(Sales_Pipeline[[#This Row],[Close_Date]]="","",TEXT(Sales_Pipeline[[#This Row],[Close_Date]],"ddd"))</f>
        <v>Wed</v>
      </c>
      <c r="L3805" s="8" t="str">
        <f>IF(Sales_Pipeline[[#This Row],[Close_Date]]="","",TEXT(Sales_Pipeline[[#This Row],[Close_Date]],"mmm"))</f>
        <v>Jun</v>
      </c>
      <c r="M3805" s="8" t="str">
        <f>IF(Sales_Pipeline[[#This Row],[Close_Date]]="","","Q"&amp;ROUNDUP(MONTH(Sales_Pipeline[[#This Row],[Close_Date]])/3,0))</f>
        <v>Q2</v>
      </c>
      <c r="N3805" s="2" cm="1">
        <f t="array" ref="N3805">IFERROR(_xlfn.IFS(Sales_Pipeline[[#This Row],[Deal_Stage]]="Won",_xlfn.XLOOKUP(Sales_Pipeline[[#This Row],[Product]],Products!$A$2:$A$8,Products!$C$2:$C$8),Sales_Pipeline[[#This Row],[Deal_Stage]]="Lost",_xlfn.XLOOKUP(Sales_Pipeline[[#This Row],[Product]],Products!$A$2:$A$8,Products!$C$2:$C$8)),"")</f>
        <v>3393</v>
      </c>
      <c r="O3805" s="2">
        <v>2871</v>
      </c>
    </row>
    <row r="3806" spans="1:15" x14ac:dyDescent="0.3">
      <c r="A3806" t="s">
        <v>3952</v>
      </c>
      <c r="B3806" t="s">
        <v>6</v>
      </c>
      <c r="C3806" t="str">
        <f>_xlfn.XLOOKUP(Sales_Pipeline[[#This Row],[Sales_Agent]],Sales_Teams[Sales_Agent],Sales_Teams[Manager])</f>
        <v>Dustin Brinkmann</v>
      </c>
      <c r="D3806" t="str">
        <f>_xlfn.XLOOKUP(Sales_Pipeline[[#This Row],[Manager]],Sales_Teams[Manager],Sales_Teams[Regional_Office])</f>
        <v>Central</v>
      </c>
      <c r="E3806" t="s">
        <v>84</v>
      </c>
      <c r="F3806" t="s">
        <v>56</v>
      </c>
      <c r="G3806" t="str">
        <f>IFERROR(_xlfn.XLOOKUP(Sales_Pipeline[[#This Row],[Account]],Accounts!$A$2:$A$86,Accounts!$F$2:$F$86),"")</f>
        <v>United States</v>
      </c>
      <c r="H3806" t="s">
        <v>57</v>
      </c>
      <c r="I3806" s="3">
        <v>42896</v>
      </c>
      <c r="J3806" s="3">
        <v>42951</v>
      </c>
      <c r="K3806" s="8" t="str">
        <f>IF(Sales_Pipeline[[#This Row],[Close_Date]]="","",TEXT(Sales_Pipeline[[#This Row],[Close_Date]],"ddd"))</f>
        <v>Fri</v>
      </c>
      <c r="L3806" s="8" t="str">
        <f>IF(Sales_Pipeline[[#This Row],[Close_Date]]="","",TEXT(Sales_Pipeline[[#This Row],[Close_Date]],"mmm"))</f>
        <v>Aug</v>
      </c>
      <c r="M3806" s="8" t="str">
        <f>IF(Sales_Pipeline[[#This Row],[Close_Date]]="","","Q"&amp;ROUNDUP(MONTH(Sales_Pipeline[[#This Row],[Close_Date]])/3,0))</f>
        <v>Q3</v>
      </c>
      <c r="N3806" s="2" cm="1">
        <f t="array" ref="N3806">IFERROR(_xlfn.IFS(Sales_Pipeline[[#This Row],[Deal_Stage]]="Won",_xlfn.XLOOKUP(Sales_Pipeline[[#This Row],[Product]],Products!$A$2:$A$8,Products!$C$2:$C$8),Sales_Pipeline[[#This Row],[Deal_Stage]]="Lost",_xlfn.XLOOKUP(Sales_Pipeline[[#This Row],[Product]],Products!$A$2:$A$8,Products!$C$2:$C$8)),"")</f>
        <v>5482</v>
      </c>
      <c r="O3806" s="2">
        <v>4749</v>
      </c>
    </row>
    <row r="3807" spans="1:15" x14ac:dyDescent="0.3">
      <c r="A3807" t="s">
        <v>3953</v>
      </c>
      <c r="B3807" t="s">
        <v>20</v>
      </c>
      <c r="C3807" t="str">
        <f>_xlfn.XLOOKUP(Sales_Pipeline[[#This Row],[Sales_Agent]],Sales_Teams[Sales_Agent],Sales_Teams[Manager])</f>
        <v>Cara Losch</v>
      </c>
      <c r="D3807" t="str">
        <f>_xlfn.XLOOKUP(Sales_Pipeline[[#This Row],[Manager]],Sales_Teams[Manager],Sales_Teams[Regional_Office])</f>
        <v>East</v>
      </c>
      <c r="E3807" t="s">
        <v>61</v>
      </c>
      <c r="F3807" t="s">
        <v>109</v>
      </c>
      <c r="G3807" t="str">
        <f>IFERROR(_xlfn.XLOOKUP(Sales_Pipeline[[#This Row],[Account]],Accounts!$A$2:$A$86,Accounts!$F$2:$F$86),"")</f>
        <v>Japan</v>
      </c>
      <c r="H3807" t="s">
        <v>82</v>
      </c>
      <c r="I3807" s="3">
        <v>42896</v>
      </c>
      <c r="J3807" s="3">
        <v>42974</v>
      </c>
      <c r="K3807" s="8" t="str">
        <f>IF(Sales_Pipeline[[#This Row],[Close_Date]]="","",TEXT(Sales_Pipeline[[#This Row],[Close_Date]],"ddd"))</f>
        <v>Sun</v>
      </c>
      <c r="L3807" s="8" t="str">
        <f>IF(Sales_Pipeline[[#This Row],[Close_Date]]="","",TEXT(Sales_Pipeline[[#This Row],[Close_Date]],"mmm"))</f>
        <v>Aug</v>
      </c>
      <c r="M3807" s="8" t="str">
        <f>IF(Sales_Pipeline[[#This Row],[Close_Date]]="","","Q"&amp;ROUNDUP(MONTH(Sales_Pipeline[[#This Row],[Close_Date]])/3,0))</f>
        <v>Q3</v>
      </c>
      <c r="N3807" s="2" cm="1">
        <f t="array" ref="N3807">IFERROR(_xlfn.IFS(Sales_Pipeline[[#This Row],[Deal_Stage]]="Won",_xlfn.XLOOKUP(Sales_Pipeline[[#This Row],[Product]],Products!$A$2:$A$8,Products!$C$2:$C$8),Sales_Pipeline[[#This Row],[Deal_Stage]]="Lost",_xlfn.XLOOKUP(Sales_Pipeline[[#This Row],[Product]],Products!$A$2:$A$8,Products!$C$2:$C$8)),"")</f>
        <v>55</v>
      </c>
      <c r="O3807" s="2">
        <v>0</v>
      </c>
    </row>
    <row r="3808" spans="1:15" x14ac:dyDescent="0.3">
      <c r="A3808" t="s">
        <v>3954</v>
      </c>
      <c r="B3808" t="s">
        <v>15</v>
      </c>
      <c r="C3808" t="str">
        <f>_xlfn.XLOOKUP(Sales_Pipeline[[#This Row],[Sales_Agent]],Sales_Teams[Sales_Agent],Sales_Teams[Manager])</f>
        <v>Melvin Marxen</v>
      </c>
      <c r="D3808" t="str">
        <f>_xlfn.XLOOKUP(Sales_Pipeline[[#This Row],[Manager]],Sales_Teams[Manager],Sales_Teams[Regional_Office])</f>
        <v>Central</v>
      </c>
      <c r="E3808" t="s">
        <v>55</v>
      </c>
      <c r="F3808" t="s">
        <v>68</v>
      </c>
      <c r="G3808" t="str">
        <f>IFERROR(_xlfn.XLOOKUP(Sales_Pipeline[[#This Row],[Account]],Accounts!$A$2:$A$86,Accounts!$F$2:$F$86),"")</f>
        <v>United States</v>
      </c>
      <c r="H3808" t="s">
        <v>57</v>
      </c>
      <c r="I3808" s="3">
        <v>42896</v>
      </c>
      <c r="J3808" s="3">
        <v>42973</v>
      </c>
      <c r="K3808" s="8" t="str">
        <f>IF(Sales_Pipeline[[#This Row],[Close_Date]]="","",TEXT(Sales_Pipeline[[#This Row],[Close_Date]],"ddd"))</f>
        <v>Sat</v>
      </c>
      <c r="L3808" s="8" t="str">
        <f>IF(Sales_Pipeline[[#This Row],[Close_Date]]="","",TEXT(Sales_Pipeline[[#This Row],[Close_Date]],"mmm"))</f>
        <v>Aug</v>
      </c>
      <c r="M3808" s="8" t="str">
        <f>IF(Sales_Pipeline[[#This Row],[Close_Date]]="","","Q"&amp;ROUNDUP(MONTH(Sales_Pipeline[[#This Row],[Close_Date]])/3,0))</f>
        <v>Q3</v>
      </c>
      <c r="N3808" s="2" cm="1">
        <f t="array" ref="N3808">IFERROR(_xlfn.IFS(Sales_Pipeline[[#This Row],[Deal_Stage]]="Won",_xlfn.XLOOKUP(Sales_Pipeline[[#This Row],[Product]],Products!$A$2:$A$8,Products!$C$2:$C$8),Sales_Pipeline[[#This Row],[Deal_Stage]]="Lost",_xlfn.XLOOKUP(Sales_Pipeline[[#This Row],[Product]],Products!$A$2:$A$8,Products!$C$2:$C$8)),"")</f>
        <v>1096</v>
      </c>
      <c r="O3808" s="2">
        <v>1075</v>
      </c>
    </row>
    <row r="3809" spans="1:15" x14ac:dyDescent="0.3">
      <c r="A3809" t="s">
        <v>3955</v>
      </c>
      <c r="B3809" t="s">
        <v>28</v>
      </c>
      <c r="C3809" t="str">
        <f>_xlfn.XLOOKUP(Sales_Pipeline[[#This Row],[Sales_Agent]],Sales_Teams[Sales_Agent],Sales_Teams[Manager])</f>
        <v>Rocco Neubert</v>
      </c>
      <c r="D3809" t="str">
        <f>_xlfn.XLOOKUP(Sales_Pipeline[[#This Row],[Manager]],Sales_Teams[Manager],Sales_Teams[Regional_Office])</f>
        <v>East</v>
      </c>
      <c r="E3809" t="s">
        <v>84</v>
      </c>
      <c r="F3809" t="s">
        <v>196</v>
      </c>
      <c r="G3809" t="str">
        <f>IFERROR(_xlfn.XLOOKUP(Sales_Pipeline[[#This Row],[Account]],Accounts!$A$2:$A$86,Accounts!$F$2:$F$86),"")</f>
        <v>United States</v>
      </c>
      <c r="H3809" t="s">
        <v>57</v>
      </c>
      <c r="I3809" s="3">
        <v>42896</v>
      </c>
      <c r="J3809" s="3">
        <v>42999</v>
      </c>
      <c r="K3809" s="8" t="str">
        <f>IF(Sales_Pipeline[[#This Row],[Close_Date]]="","",TEXT(Sales_Pipeline[[#This Row],[Close_Date]],"ddd"))</f>
        <v>Thu</v>
      </c>
      <c r="L3809" s="8" t="str">
        <f>IF(Sales_Pipeline[[#This Row],[Close_Date]]="","",TEXT(Sales_Pipeline[[#This Row],[Close_Date]],"mmm"))</f>
        <v>Sep</v>
      </c>
      <c r="M3809" s="8" t="str">
        <f>IF(Sales_Pipeline[[#This Row],[Close_Date]]="","","Q"&amp;ROUNDUP(MONTH(Sales_Pipeline[[#This Row],[Close_Date]])/3,0))</f>
        <v>Q3</v>
      </c>
      <c r="N3809" s="2" cm="1">
        <f t="array" ref="N3809">IFERROR(_xlfn.IFS(Sales_Pipeline[[#This Row],[Deal_Stage]]="Won",_xlfn.XLOOKUP(Sales_Pipeline[[#This Row],[Product]],Products!$A$2:$A$8,Products!$C$2:$C$8),Sales_Pipeline[[#This Row],[Deal_Stage]]="Lost",_xlfn.XLOOKUP(Sales_Pipeline[[#This Row],[Product]],Products!$A$2:$A$8,Products!$C$2:$C$8)),"")</f>
        <v>5482</v>
      </c>
      <c r="O3809" s="2">
        <v>5051</v>
      </c>
    </row>
    <row r="3810" spans="1:15" x14ac:dyDescent="0.3">
      <c r="A3810" t="s">
        <v>3956</v>
      </c>
      <c r="B3810" t="s">
        <v>38</v>
      </c>
      <c r="C3810" t="str">
        <f>_xlfn.XLOOKUP(Sales_Pipeline[[#This Row],[Sales_Agent]],Sales_Teams[Sales_Agent],Sales_Teams[Manager])</f>
        <v>Celia Rouche</v>
      </c>
      <c r="D3810" t="str">
        <f>_xlfn.XLOOKUP(Sales_Pipeline[[#This Row],[Manager]],Sales_Teams[Manager],Sales_Teams[Regional_Office])</f>
        <v>West</v>
      </c>
      <c r="E3810" t="s">
        <v>163</v>
      </c>
      <c r="F3810" t="s">
        <v>201</v>
      </c>
      <c r="G3810" t="str">
        <f>IFERROR(_xlfn.XLOOKUP(Sales_Pipeline[[#This Row],[Account]],Accounts!$A$2:$A$86,Accounts!$F$2:$F$86),"")</f>
        <v>United States</v>
      </c>
      <c r="H3810" t="s">
        <v>77</v>
      </c>
      <c r="I3810" s="3">
        <v>42896</v>
      </c>
      <c r="K3810" s="8" t="str">
        <f>IF(Sales_Pipeline[[#This Row],[Close_Date]]="","",TEXT(Sales_Pipeline[[#This Row],[Close_Date]],"ddd"))</f>
        <v/>
      </c>
      <c r="L3810" s="8" t="str">
        <f>IF(Sales_Pipeline[[#This Row],[Close_Date]]="","",TEXT(Sales_Pipeline[[#This Row],[Close_Date]],"mmm"))</f>
        <v/>
      </c>
      <c r="M3810" s="8" t="str">
        <f>IF(Sales_Pipeline[[#This Row],[Close_Date]]="","","Q"&amp;ROUNDUP(MONTH(Sales_Pipeline[[#This Row],[Close_Date]])/3,0))</f>
        <v/>
      </c>
      <c r="N3810" s="2" t="str" cm="1">
        <f t="array" ref="N3810">IFERROR(_xlfn.IFS(Sales_Pipeline[[#This Row],[Deal_Stage]]="Won",_xlfn.XLOOKUP(Sales_Pipeline[[#This Row],[Product]],Products!$A$2:$A$8,Products!$C$2:$C$8),Sales_Pipeline[[#This Row],[Deal_Stage]]="Lost",_xlfn.XLOOKUP(Sales_Pipeline[[#This Row],[Product]],Products!$A$2:$A$8,Products!$C$2:$C$8)),"")</f>
        <v/>
      </c>
      <c r="O3810" s="2">
        <v>0</v>
      </c>
    </row>
    <row r="3811" spans="1:15" x14ac:dyDescent="0.3">
      <c r="A3811" t="s">
        <v>3957</v>
      </c>
      <c r="B3811" t="s">
        <v>10</v>
      </c>
      <c r="C3811" t="str">
        <f>_xlfn.XLOOKUP(Sales_Pipeline[[#This Row],[Sales_Agent]],Sales_Teams[Sales_Agent],Sales_Teams[Manager])</f>
        <v>Melvin Marxen</v>
      </c>
      <c r="D3811" t="str">
        <f>_xlfn.XLOOKUP(Sales_Pipeline[[#This Row],[Manager]],Sales_Teams[Manager],Sales_Teams[Regional_Office])</f>
        <v>Central</v>
      </c>
      <c r="E3811" t="s">
        <v>55</v>
      </c>
      <c r="F3811" t="s">
        <v>59</v>
      </c>
      <c r="G3811" t="str">
        <f>IFERROR(_xlfn.XLOOKUP(Sales_Pipeline[[#This Row],[Account]],Accounts!$A$2:$A$86,Accounts!$F$2:$F$86),"")</f>
        <v>United States</v>
      </c>
      <c r="H3811" t="s">
        <v>57</v>
      </c>
      <c r="I3811" s="3">
        <v>42896</v>
      </c>
      <c r="J3811" s="3">
        <v>42903</v>
      </c>
      <c r="K3811" s="8" t="str">
        <f>IF(Sales_Pipeline[[#This Row],[Close_Date]]="","",TEXT(Sales_Pipeline[[#This Row],[Close_Date]],"ddd"))</f>
        <v>Sat</v>
      </c>
      <c r="L3811" s="8" t="str">
        <f>IF(Sales_Pipeline[[#This Row],[Close_Date]]="","",TEXT(Sales_Pipeline[[#This Row],[Close_Date]],"mmm"))</f>
        <v>Jun</v>
      </c>
      <c r="M3811" s="8" t="str">
        <f>IF(Sales_Pipeline[[#This Row],[Close_Date]]="","","Q"&amp;ROUNDUP(MONTH(Sales_Pipeline[[#This Row],[Close_Date]])/3,0))</f>
        <v>Q2</v>
      </c>
      <c r="N3811" s="2" cm="1">
        <f t="array" ref="N3811">IFERROR(_xlfn.IFS(Sales_Pipeline[[#This Row],[Deal_Stage]]="Won",_xlfn.XLOOKUP(Sales_Pipeline[[#This Row],[Product]],Products!$A$2:$A$8,Products!$C$2:$C$8),Sales_Pipeline[[#This Row],[Deal_Stage]]="Lost",_xlfn.XLOOKUP(Sales_Pipeline[[#This Row],[Product]],Products!$A$2:$A$8,Products!$C$2:$C$8)),"")</f>
        <v>1096</v>
      </c>
      <c r="O3811" s="2">
        <v>834</v>
      </c>
    </row>
    <row r="3812" spans="1:15" x14ac:dyDescent="0.3">
      <c r="A3812" t="s">
        <v>3958</v>
      </c>
      <c r="B3812" t="s">
        <v>43</v>
      </c>
      <c r="C3812" t="str">
        <f>_xlfn.XLOOKUP(Sales_Pipeline[[#This Row],[Sales_Agent]],Sales_Teams[Sales_Agent],Sales_Teams[Manager])</f>
        <v>Summer Sewald</v>
      </c>
      <c r="D3812" t="str">
        <f>_xlfn.XLOOKUP(Sales_Pipeline[[#This Row],[Manager]],Sales_Teams[Manager],Sales_Teams[Regional_Office])</f>
        <v>West</v>
      </c>
      <c r="E3812" t="s">
        <v>61</v>
      </c>
      <c r="F3812" t="s">
        <v>125</v>
      </c>
      <c r="G3812" t="str">
        <f>IFERROR(_xlfn.XLOOKUP(Sales_Pipeline[[#This Row],[Account]],Accounts!$A$2:$A$86,Accounts!$F$2:$F$86),"")</f>
        <v>United States</v>
      </c>
      <c r="H3812" t="s">
        <v>82</v>
      </c>
      <c r="I3812" s="3">
        <v>42896</v>
      </c>
      <c r="J3812" s="3">
        <v>42954</v>
      </c>
      <c r="K3812" s="8" t="str">
        <f>IF(Sales_Pipeline[[#This Row],[Close_Date]]="","",TEXT(Sales_Pipeline[[#This Row],[Close_Date]],"ddd"))</f>
        <v>Mon</v>
      </c>
      <c r="L3812" s="8" t="str">
        <f>IF(Sales_Pipeline[[#This Row],[Close_Date]]="","",TEXT(Sales_Pipeline[[#This Row],[Close_Date]],"mmm"))</f>
        <v>Aug</v>
      </c>
      <c r="M3812" s="8" t="str">
        <f>IF(Sales_Pipeline[[#This Row],[Close_Date]]="","","Q"&amp;ROUNDUP(MONTH(Sales_Pipeline[[#This Row],[Close_Date]])/3,0))</f>
        <v>Q3</v>
      </c>
      <c r="N3812" s="2" cm="1">
        <f t="array" ref="N3812">IFERROR(_xlfn.IFS(Sales_Pipeline[[#This Row],[Deal_Stage]]="Won",_xlfn.XLOOKUP(Sales_Pipeline[[#This Row],[Product]],Products!$A$2:$A$8,Products!$C$2:$C$8),Sales_Pipeline[[#This Row],[Deal_Stage]]="Lost",_xlfn.XLOOKUP(Sales_Pipeline[[#This Row],[Product]],Products!$A$2:$A$8,Products!$C$2:$C$8)),"")</f>
        <v>55</v>
      </c>
      <c r="O3812" s="2">
        <v>0</v>
      </c>
    </row>
    <row r="3813" spans="1:15" x14ac:dyDescent="0.3">
      <c r="A3813" t="s">
        <v>3959</v>
      </c>
      <c r="B3813" t="s">
        <v>12</v>
      </c>
      <c r="C3813" t="str">
        <f>_xlfn.XLOOKUP(Sales_Pipeline[[#This Row],[Sales_Agent]],Sales_Teams[Sales_Agent],Sales_Teams[Manager])</f>
        <v>Melvin Marxen</v>
      </c>
      <c r="D3813" t="str">
        <f>_xlfn.XLOOKUP(Sales_Pipeline[[#This Row],[Manager]],Sales_Teams[Manager],Sales_Teams[Regional_Office])</f>
        <v>Central</v>
      </c>
      <c r="E3813" t="s">
        <v>76</v>
      </c>
      <c r="F3813" t="s">
        <v>187</v>
      </c>
      <c r="G3813" t="str">
        <f>IFERROR(_xlfn.XLOOKUP(Sales_Pipeline[[#This Row],[Account]],Accounts!$A$2:$A$86,Accounts!$F$2:$F$86),"")</f>
        <v>United States</v>
      </c>
      <c r="H3813" t="s">
        <v>82</v>
      </c>
      <c r="I3813" s="3">
        <v>42896</v>
      </c>
      <c r="J3813" s="3">
        <v>42997</v>
      </c>
      <c r="K3813" s="8" t="str">
        <f>IF(Sales_Pipeline[[#This Row],[Close_Date]]="","",TEXT(Sales_Pipeline[[#This Row],[Close_Date]],"ddd"))</f>
        <v>Tue</v>
      </c>
      <c r="L3813" s="8" t="str">
        <f>IF(Sales_Pipeline[[#This Row],[Close_Date]]="","",TEXT(Sales_Pipeline[[#This Row],[Close_Date]],"mmm"))</f>
        <v>Sep</v>
      </c>
      <c r="M3813" s="8" t="str">
        <f>IF(Sales_Pipeline[[#This Row],[Close_Date]]="","","Q"&amp;ROUNDUP(MONTH(Sales_Pipeline[[#This Row],[Close_Date]])/3,0))</f>
        <v>Q3</v>
      </c>
      <c r="N3813" s="2" cm="1">
        <f t="array" ref="N3813">IFERROR(_xlfn.IFS(Sales_Pipeline[[#This Row],[Deal_Stage]]="Won",_xlfn.XLOOKUP(Sales_Pipeline[[#This Row],[Product]],Products!$A$2:$A$8,Products!$C$2:$C$8),Sales_Pipeline[[#This Row],[Deal_Stage]]="Lost",_xlfn.XLOOKUP(Sales_Pipeline[[#This Row],[Product]],Products!$A$2:$A$8,Products!$C$2:$C$8)),"")</f>
        <v>3393</v>
      </c>
      <c r="O3813" s="2">
        <v>0</v>
      </c>
    </row>
    <row r="3814" spans="1:15" x14ac:dyDescent="0.3">
      <c r="A3814" t="s">
        <v>3960</v>
      </c>
      <c r="B3814" t="s">
        <v>12</v>
      </c>
      <c r="C3814" t="str">
        <f>_xlfn.XLOOKUP(Sales_Pipeline[[#This Row],[Sales_Agent]],Sales_Teams[Sales_Agent],Sales_Teams[Manager])</f>
        <v>Melvin Marxen</v>
      </c>
      <c r="D3814" t="str">
        <f>_xlfn.XLOOKUP(Sales_Pipeline[[#This Row],[Manager]],Sales_Teams[Manager],Sales_Teams[Regional_Office])</f>
        <v>Central</v>
      </c>
      <c r="E3814" t="s">
        <v>61</v>
      </c>
      <c r="F3814" t="s">
        <v>169</v>
      </c>
      <c r="G3814" t="str">
        <f>IFERROR(_xlfn.XLOOKUP(Sales_Pipeline[[#This Row],[Account]],Accounts!$A$2:$A$86,Accounts!$F$2:$F$86),"")</f>
        <v>Panama</v>
      </c>
      <c r="H3814" t="s">
        <v>57</v>
      </c>
      <c r="I3814" s="3">
        <v>42896</v>
      </c>
      <c r="J3814" s="3">
        <v>42905</v>
      </c>
      <c r="K3814" s="8" t="str">
        <f>IF(Sales_Pipeline[[#This Row],[Close_Date]]="","",TEXT(Sales_Pipeline[[#This Row],[Close_Date]],"ddd"))</f>
        <v>Mon</v>
      </c>
      <c r="L3814" s="8" t="str">
        <f>IF(Sales_Pipeline[[#This Row],[Close_Date]]="","",TEXT(Sales_Pipeline[[#This Row],[Close_Date]],"mmm"))</f>
        <v>Jun</v>
      </c>
      <c r="M3814" s="8" t="str">
        <f>IF(Sales_Pipeline[[#This Row],[Close_Date]]="","","Q"&amp;ROUNDUP(MONTH(Sales_Pipeline[[#This Row],[Close_Date]])/3,0))</f>
        <v>Q2</v>
      </c>
      <c r="N3814" s="2" cm="1">
        <f t="array" ref="N3814">IFERROR(_xlfn.IFS(Sales_Pipeline[[#This Row],[Deal_Stage]]="Won",_xlfn.XLOOKUP(Sales_Pipeline[[#This Row],[Product]],Products!$A$2:$A$8,Products!$C$2:$C$8),Sales_Pipeline[[#This Row],[Deal_Stage]]="Lost",_xlfn.XLOOKUP(Sales_Pipeline[[#This Row],[Product]],Products!$A$2:$A$8,Products!$C$2:$C$8)),"")</f>
        <v>55</v>
      </c>
      <c r="O3814" s="2">
        <v>54</v>
      </c>
    </row>
    <row r="3815" spans="1:15" x14ac:dyDescent="0.3">
      <c r="A3815" t="s">
        <v>3961</v>
      </c>
      <c r="B3815" t="s">
        <v>14</v>
      </c>
      <c r="C3815" t="str">
        <f>_xlfn.XLOOKUP(Sales_Pipeline[[#This Row],[Sales_Agent]],Sales_Teams[Sales_Agent],Sales_Teams[Manager])</f>
        <v>Melvin Marxen</v>
      </c>
      <c r="D3815" t="str">
        <f>_xlfn.XLOOKUP(Sales_Pipeline[[#This Row],[Manager]],Sales_Teams[Manager],Sales_Teams[Regional_Office])</f>
        <v>Central</v>
      </c>
      <c r="E3815" t="s">
        <v>63</v>
      </c>
      <c r="F3815" t="s">
        <v>507</v>
      </c>
      <c r="G3815" t="str">
        <f>IFERROR(_xlfn.XLOOKUP(Sales_Pipeline[[#This Row],[Account]],Accounts!$A$2:$A$86,Accounts!$F$2:$F$86),"")</f>
        <v>Belgium</v>
      </c>
      <c r="H3815" t="s">
        <v>82</v>
      </c>
      <c r="I3815" s="3">
        <v>42896</v>
      </c>
      <c r="J3815" s="3">
        <v>42985</v>
      </c>
      <c r="K3815" s="8" t="str">
        <f>IF(Sales_Pipeline[[#This Row],[Close_Date]]="","",TEXT(Sales_Pipeline[[#This Row],[Close_Date]],"ddd"))</f>
        <v>Thu</v>
      </c>
      <c r="L3815" s="8" t="str">
        <f>IF(Sales_Pipeline[[#This Row],[Close_Date]]="","",TEXT(Sales_Pipeline[[#This Row],[Close_Date]],"mmm"))</f>
        <v>Sep</v>
      </c>
      <c r="M3815" s="8" t="str">
        <f>IF(Sales_Pipeline[[#This Row],[Close_Date]]="","","Q"&amp;ROUNDUP(MONTH(Sales_Pipeline[[#This Row],[Close_Date]])/3,0))</f>
        <v>Q3</v>
      </c>
      <c r="N3815" s="2" cm="1">
        <f t="array" ref="N3815">IFERROR(_xlfn.IFS(Sales_Pipeline[[#This Row],[Deal_Stage]]="Won",_xlfn.XLOOKUP(Sales_Pipeline[[#This Row],[Product]],Products!$A$2:$A$8,Products!$C$2:$C$8),Sales_Pipeline[[#This Row],[Deal_Stage]]="Lost",_xlfn.XLOOKUP(Sales_Pipeline[[#This Row],[Product]],Products!$A$2:$A$8,Products!$C$2:$C$8)),"")</f>
        <v>550</v>
      </c>
      <c r="O3815" s="2">
        <v>0</v>
      </c>
    </row>
    <row r="3816" spans="1:15" x14ac:dyDescent="0.3">
      <c r="A3816" t="s">
        <v>3962</v>
      </c>
      <c r="B3816" t="s">
        <v>14</v>
      </c>
      <c r="C3816" t="str">
        <f>_xlfn.XLOOKUP(Sales_Pipeline[[#This Row],[Sales_Agent]],Sales_Teams[Sales_Agent],Sales_Teams[Manager])</f>
        <v>Melvin Marxen</v>
      </c>
      <c r="D3816" t="str">
        <f>_xlfn.XLOOKUP(Sales_Pipeline[[#This Row],[Manager]],Sales_Teams[Manager],Sales_Teams[Regional_Office])</f>
        <v>Central</v>
      </c>
      <c r="E3816" t="s">
        <v>63</v>
      </c>
      <c r="F3816" t="s">
        <v>223</v>
      </c>
      <c r="G3816" t="str">
        <f>IFERROR(_xlfn.XLOOKUP(Sales_Pipeline[[#This Row],[Account]],Accounts!$A$2:$A$86,Accounts!$F$2:$F$86),"")</f>
        <v>United States</v>
      </c>
      <c r="H3816" t="s">
        <v>57</v>
      </c>
      <c r="I3816" s="3">
        <v>42896</v>
      </c>
      <c r="J3816" s="3">
        <v>42907</v>
      </c>
      <c r="K3816" s="8" t="str">
        <f>IF(Sales_Pipeline[[#This Row],[Close_Date]]="","",TEXT(Sales_Pipeline[[#This Row],[Close_Date]],"ddd"))</f>
        <v>Wed</v>
      </c>
      <c r="L3816" s="8" t="str">
        <f>IF(Sales_Pipeline[[#This Row],[Close_Date]]="","",TEXT(Sales_Pipeline[[#This Row],[Close_Date]],"mmm"))</f>
        <v>Jun</v>
      </c>
      <c r="M3816" s="8" t="str">
        <f>IF(Sales_Pipeline[[#This Row],[Close_Date]]="","","Q"&amp;ROUNDUP(MONTH(Sales_Pipeline[[#This Row],[Close_Date]])/3,0))</f>
        <v>Q2</v>
      </c>
      <c r="N3816" s="2" cm="1">
        <f t="array" ref="N3816">IFERROR(_xlfn.IFS(Sales_Pipeline[[#This Row],[Deal_Stage]]="Won",_xlfn.XLOOKUP(Sales_Pipeline[[#This Row],[Product]],Products!$A$2:$A$8,Products!$C$2:$C$8),Sales_Pipeline[[#This Row],[Deal_Stage]]="Lost",_xlfn.XLOOKUP(Sales_Pipeline[[#This Row],[Product]],Products!$A$2:$A$8,Products!$C$2:$C$8)),"")</f>
        <v>550</v>
      </c>
      <c r="O3816" s="2">
        <v>527</v>
      </c>
    </row>
    <row r="3817" spans="1:15" x14ac:dyDescent="0.3">
      <c r="A3817" t="s">
        <v>3963</v>
      </c>
      <c r="B3817" t="s">
        <v>14</v>
      </c>
      <c r="C3817" t="str">
        <f>_xlfn.XLOOKUP(Sales_Pipeline[[#This Row],[Sales_Agent]],Sales_Teams[Sales_Agent],Sales_Teams[Manager])</f>
        <v>Melvin Marxen</v>
      </c>
      <c r="D3817" t="str">
        <f>_xlfn.XLOOKUP(Sales_Pipeline[[#This Row],[Manager]],Sales_Teams[Manager],Sales_Teams[Regional_Office])</f>
        <v>Central</v>
      </c>
      <c r="E3817" t="s">
        <v>76</v>
      </c>
      <c r="F3817" t="s">
        <v>229</v>
      </c>
      <c r="G3817" t="str">
        <f>IFERROR(_xlfn.XLOOKUP(Sales_Pipeline[[#This Row],[Account]],Accounts!$A$2:$A$86,Accounts!$F$2:$F$86),"")</f>
        <v>Norway</v>
      </c>
      <c r="H3817" t="s">
        <v>57</v>
      </c>
      <c r="I3817" s="3">
        <v>42896</v>
      </c>
      <c r="J3817" s="3">
        <v>42898</v>
      </c>
      <c r="K3817" s="8" t="str">
        <f>IF(Sales_Pipeline[[#This Row],[Close_Date]]="","",TEXT(Sales_Pipeline[[#This Row],[Close_Date]],"ddd"))</f>
        <v>Mon</v>
      </c>
      <c r="L3817" s="8" t="str">
        <f>IF(Sales_Pipeline[[#This Row],[Close_Date]]="","",TEXT(Sales_Pipeline[[#This Row],[Close_Date]],"mmm"))</f>
        <v>Jun</v>
      </c>
      <c r="M3817" s="8" t="str">
        <f>IF(Sales_Pipeline[[#This Row],[Close_Date]]="","","Q"&amp;ROUNDUP(MONTH(Sales_Pipeline[[#This Row],[Close_Date]])/3,0))</f>
        <v>Q2</v>
      </c>
      <c r="N3817" s="2" cm="1">
        <f t="array" ref="N3817">IFERROR(_xlfn.IFS(Sales_Pipeline[[#This Row],[Deal_Stage]]="Won",_xlfn.XLOOKUP(Sales_Pipeline[[#This Row],[Product]],Products!$A$2:$A$8,Products!$C$2:$C$8),Sales_Pipeline[[#This Row],[Deal_Stage]]="Lost",_xlfn.XLOOKUP(Sales_Pipeline[[#This Row],[Product]],Products!$A$2:$A$8,Products!$C$2:$C$8)),"")</f>
        <v>3393</v>
      </c>
      <c r="O3817" s="2">
        <v>2724</v>
      </c>
    </row>
    <row r="3818" spans="1:15" x14ac:dyDescent="0.3">
      <c r="A3818" t="s">
        <v>3964</v>
      </c>
      <c r="B3818" t="s">
        <v>29</v>
      </c>
      <c r="C3818" t="str">
        <f>_xlfn.XLOOKUP(Sales_Pipeline[[#This Row],[Sales_Agent]],Sales_Teams[Sales_Agent],Sales_Teams[Manager])</f>
        <v>Rocco Neubert</v>
      </c>
      <c r="D3818" t="str">
        <f>_xlfn.XLOOKUP(Sales_Pipeline[[#This Row],[Manager]],Sales_Teams[Manager],Sales_Teams[Regional_Office])</f>
        <v>East</v>
      </c>
      <c r="E3818" t="s">
        <v>84</v>
      </c>
      <c r="F3818" t="s">
        <v>220</v>
      </c>
      <c r="G3818" t="str">
        <f>IFERROR(_xlfn.XLOOKUP(Sales_Pipeline[[#This Row],[Account]],Accounts!$A$2:$A$86,Accounts!$F$2:$F$86),"")</f>
        <v>United States</v>
      </c>
      <c r="H3818" t="s">
        <v>82</v>
      </c>
      <c r="I3818" s="3">
        <v>42896</v>
      </c>
      <c r="J3818" s="3">
        <v>42907</v>
      </c>
      <c r="K3818" s="8" t="str">
        <f>IF(Sales_Pipeline[[#This Row],[Close_Date]]="","",TEXT(Sales_Pipeline[[#This Row],[Close_Date]],"ddd"))</f>
        <v>Wed</v>
      </c>
      <c r="L3818" s="8" t="str">
        <f>IF(Sales_Pipeline[[#This Row],[Close_Date]]="","",TEXT(Sales_Pipeline[[#This Row],[Close_Date]],"mmm"))</f>
        <v>Jun</v>
      </c>
      <c r="M3818" s="8" t="str">
        <f>IF(Sales_Pipeline[[#This Row],[Close_Date]]="","","Q"&amp;ROUNDUP(MONTH(Sales_Pipeline[[#This Row],[Close_Date]])/3,0))</f>
        <v>Q2</v>
      </c>
      <c r="N3818" s="2" cm="1">
        <f t="array" ref="N3818">IFERROR(_xlfn.IFS(Sales_Pipeline[[#This Row],[Deal_Stage]]="Won",_xlfn.XLOOKUP(Sales_Pipeline[[#This Row],[Product]],Products!$A$2:$A$8,Products!$C$2:$C$8),Sales_Pipeline[[#This Row],[Deal_Stage]]="Lost",_xlfn.XLOOKUP(Sales_Pipeline[[#This Row],[Product]],Products!$A$2:$A$8,Products!$C$2:$C$8)),"")</f>
        <v>5482</v>
      </c>
      <c r="O3818" s="2">
        <v>0</v>
      </c>
    </row>
    <row r="3819" spans="1:15" x14ac:dyDescent="0.3">
      <c r="A3819" t="s">
        <v>3965</v>
      </c>
      <c r="B3819" t="s">
        <v>29</v>
      </c>
      <c r="C3819" t="str">
        <f>_xlfn.XLOOKUP(Sales_Pipeline[[#This Row],[Sales_Agent]],Sales_Teams[Sales_Agent],Sales_Teams[Manager])</f>
        <v>Rocco Neubert</v>
      </c>
      <c r="D3819" t="str">
        <f>_xlfn.XLOOKUP(Sales_Pipeline[[#This Row],[Manager]],Sales_Teams[Manager],Sales_Teams[Regional_Office])</f>
        <v>East</v>
      </c>
      <c r="E3819" t="s">
        <v>63</v>
      </c>
      <c r="F3819" t="s">
        <v>196</v>
      </c>
      <c r="G3819" t="str">
        <f>IFERROR(_xlfn.XLOOKUP(Sales_Pipeline[[#This Row],[Account]],Accounts!$A$2:$A$86,Accounts!$F$2:$F$86),"")</f>
        <v>United States</v>
      </c>
      <c r="H3819" t="s">
        <v>57</v>
      </c>
      <c r="I3819" s="3">
        <v>42896</v>
      </c>
      <c r="J3819" s="3">
        <v>42983</v>
      </c>
      <c r="K3819" s="8" t="str">
        <f>IF(Sales_Pipeline[[#This Row],[Close_Date]]="","",TEXT(Sales_Pipeline[[#This Row],[Close_Date]],"ddd"))</f>
        <v>Tue</v>
      </c>
      <c r="L3819" s="8" t="str">
        <f>IF(Sales_Pipeline[[#This Row],[Close_Date]]="","",TEXT(Sales_Pipeline[[#This Row],[Close_Date]],"mmm"))</f>
        <v>Sep</v>
      </c>
      <c r="M3819" s="8" t="str">
        <f>IF(Sales_Pipeline[[#This Row],[Close_Date]]="","","Q"&amp;ROUNDUP(MONTH(Sales_Pipeline[[#This Row],[Close_Date]])/3,0))</f>
        <v>Q3</v>
      </c>
      <c r="N3819" s="2" cm="1">
        <f t="array" ref="N3819">IFERROR(_xlfn.IFS(Sales_Pipeline[[#This Row],[Deal_Stage]]="Won",_xlfn.XLOOKUP(Sales_Pipeline[[#This Row],[Product]],Products!$A$2:$A$8,Products!$C$2:$C$8),Sales_Pipeline[[#This Row],[Deal_Stage]]="Lost",_xlfn.XLOOKUP(Sales_Pipeline[[#This Row],[Product]],Products!$A$2:$A$8,Products!$C$2:$C$8)),"")</f>
        <v>550</v>
      </c>
      <c r="O3819" s="2">
        <v>551</v>
      </c>
    </row>
    <row r="3820" spans="1:15" x14ac:dyDescent="0.3">
      <c r="A3820" t="s">
        <v>3966</v>
      </c>
      <c r="B3820" t="s">
        <v>35</v>
      </c>
      <c r="C3820" t="str">
        <f>_xlfn.XLOOKUP(Sales_Pipeline[[#This Row],[Sales_Agent]],Sales_Teams[Sales_Agent],Sales_Teams[Manager])</f>
        <v>Celia Rouche</v>
      </c>
      <c r="D3820" t="str">
        <f>_xlfn.XLOOKUP(Sales_Pipeline[[#This Row],[Manager]],Sales_Teams[Manager],Sales_Teams[Regional_Office])</f>
        <v>West</v>
      </c>
      <c r="E3820" t="s">
        <v>8953</v>
      </c>
      <c r="F3820" t="s">
        <v>103</v>
      </c>
      <c r="G3820" t="str">
        <f>IFERROR(_xlfn.XLOOKUP(Sales_Pipeline[[#This Row],[Account]],Accounts!$A$2:$A$86,Accounts!$F$2:$F$86),"")</f>
        <v>United States</v>
      </c>
      <c r="H3820" t="s">
        <v>77</v>
      </c>
      <c r="I3820" s="3">
        <v>42896</v>
      </c>
      <c r="K3820" s="8" t="str">
        <f>IF(Sales_Pipeline[[#This Row],[Close_Date]]="","",TEXT(Sales_Pipeline[[#This Row],[Close_Date]],"ddd"))</f>
        <v/>
      </c>
      <c r="L3820" s="8" t="str">
        <f>IF(Sales_Pipeline[[#This Row],[Close_Date]]="","",TEXT(Sales_Pipeline[[#This Row],[Close_Date]],"mmm"))</f>
        <v/>
      </c>
      <c r="M3820" s="8" t="str">
        <f>IF(Sales_Pipeline[[#This Row],[Close_Date]]="","","Q"&amp;ROUNDUP(MONTH(Sales_Pipeline[[#This Row],[Close_Date]])/3,0))</f>
        <v/>
      </c>
      <c r="N3820" s="2" t="str" cm="1">
        <f t="array" ref="N3820">IFERROR(_xlfn.IFS(Sales_Pipeline[[#This Row],[Deal_Stage]]="Won",_xlfn.XLOOKUP(Sales_Pipeline[[#This Row],[Product]],Products!$A$2:$A$8,Products!$C$2:$C$8),Sales_Pipeline[[#This Row],[Deal_Stage]]="Lost",_xlfn.XLOOKUP(Sales_Pipeline[[#This Row],[Product]],Products!$A$2:$A$8,Products!$C$2:$C$8)),"")</f>
        <v/>
      </c>
      <c r="O3820" s="2">
        <v>0</v>
      </c>
    </row>
    <row r="3821" spans="1:15" x14ac:dyDescent="0.3">
      <c r="A3821" t="s">
        <v>3967</v>
      </c>
      <c r="B3821" t="s">
        <v>32</v>
      </c>
      <c r="C3821" t="str">
        <f>_xlfn.XLOOKUP(Sales_Pipeline[[#This Row],[Sales_Agent]],Sales_Teams[Sales_Agent],Sales_Teams[Manager])</f>
        <v>Celia Rouche</v>
      </c>
      <c r="D3821" t="str">
        <f>_xlfn.XLOOKUP(Sales_Pipeline[[#This Row],[Manager]],Sales_Teams[Manager],Sales_Teams[Regional_Office])</f>
        <v>West</v>
      </c>
      <c r="E3821" t="s">
        <v>55</v>
      </c>
      <c r="F3821" t="s">
        <v>185</v>
      </c>
      <c r="G3821" t="str">
        <f>IFERROR(_xlfn.XLOOKUP(Sales_Pipeline[[#This Row],[Account]],Accounts!$A$2:$A$86,Accounts!$F$2:$F$86),"")</f>
        <v>United States</v>
      </c>
      <c r="H3821" t="s">
        <v>57</v>
      </c>
      <c r="I3821" s="3">
        <v>42896</v>
      </c>
      <c r="J3821" s="3">
        <v>42907</v>
      </c>
      <c r="K3821" s="8" t="str">
        <f>IF(Sales_Pipeline[[#This Row],[Close_Date]]="","",TEXT(Sales_Pipeline[[#This Row],[Close_Date]],"ddd"))</f>
        <v>Wed</v>
      </c>
      <c r="L3821" s="8" t="str">
        <f>IF(Sales_Pipeline[[#This Row],[Close_Date]]="","",TEXT(Sales_Pipeline[[#This Row],[Close_Date]],"mmm"))</f>
        <v>Jun</v>
      </c>
      <c r="M3821" s="8" t="str">
        <f>IF(Sales_Pipeline[[#This Row],[Close_Date]]="","","Q"&amp;ROUNDUP(MONTH(Sales_Pipeline[[#This Row],[Close_Date]])/3,0))</f>
        <v>Q2</v>
      </c>
      <c r="N3821" s="2" cm="1">
        <f t="array" ref="N3821">IFERROR(_xlfn.IFS(Sales_Pipeline[[#This Row],[Deal_Stage]]="Won",_xlfn.XLOOKUP(Sales_Pipeline[[#This Row],[Product]],Products!$A$2:$A$8,Products!$C$2:$C$8),Sales_Pipeline[[#This Row],[Deal_Stage]]="Lost",_xlfn.XLOOKUP(Sales_Pipeline[[#This Row],[Product]],Products!$A$2:$A$8,Products!$C$2:$C$8)),"")</f>
        <v>1096</v>
      </c>
      <c r="O3821" s="2">
        <v>1118</v>
      </c>
    </row>
    <row r="3822" spans="1:15" x14ac:dyDescent="0.3">
      <c r="A3822" t="s">
        <v>3968</v>
      </c>
      <c r="B3822" t="s">
        <v>32</v>
      </c>
      <c r="C3822" t="str">
        <f>_xlfn.XLOOKUP(Sales_Pipeline[[#This Row],[Sales_Agent]],Sales_Teams[Sales_Agent],Sales_Teams[Manager])</f>
        <v>Celia Rouche</v>
      </c>
      <c r="D3822" t="str">
        <f>_xlfn.XLOOKUP(Sales_Pipeline[[#This Row],[Manager]],Sales_Teams[Manager],Sales_Teams[Regional_Office])</f>
        <v>West</v>
      </c>
      <c r="E3822" t="s">
        <v>84</v>
      </c>
      <c r="F3822" t="s">
        <v>191</v>
      </c>
      <c r="G3822" t="str">
        <f>IFERROR(_xlfn.XLOOKUP(Sales_Pipeline[[#This Row],[Account]],Accounts!$A$2:$A$86,Accounts!$F$2:$F$86),"")</f>
        <v>United States</v>
      </c>
      <c r="H3822" t="s">
        <v>57</v>
      </c>
      <c r="I3822" s="3">
        <v>42896</v>
      </c>
      <c r="J3822" s="3">
        <v>42970</v>
      </c>
      <c r="K3822" s="8" t="str">
        <f>IF(Sales_Pipeline[[#This Row],[Close_Date]]="","",TEXT(Sales_Pipeline[[#This Row],[Close_Date]],"ddd"))</f>
        <v>Wed</v>
      </c>
      <c r="L3822" s="8" t="str">
        <f>IF(Sales_Pipeline[[#This Row],[Close_Date]]="","",TEXT(Sales_Pipeline[[#This Row],[Close_Date]],"mmm"))</f>
        <v>Aug</v>
      </c>
      <c r="M3822" s="8" t="str">
        <f>IF(Sales_Pipeline[[#This Row],[Close_Date]]="","","Q"&amp;ROUNDUP(MONTH(Sales_Pipeline[[#This Row],[Close_Date]])/3,0))</f>
        <v>Q3</v>
      </c>
      <c r="N3822" s="2" cm="1">
        <f t="array" ref="N3822">IFERROR(_xlfn.IFS(Sales_Pipeline[[#This Row],[Deal_Stage]]="Won",_xlfn.XLOOKUP(Sales_Pipeline[[#This Row],[Product]],Products!$A$2:$A$8,Products!$C$2:$C$8),Sales_Pipeline[[#This Row],[Deal_Stage]]="Lost",_xlfn.XLOOKUP(Sales_Pipeline[[#This Row],[Product]],Products!$A$2:$A$8,Products!$C$2:$C$8)),"")</f>
        <v>5482</v>
      </c>
      <c r="O3822" s="2">
        <v>6094</v>
      </c>
    </row>
    <row r="3823" spans="1:15" x14ac:dyDescent="0.3">
      <c r="A3823" t="s">
        <v>3969</v>
      </c>
      <c r="B3823" t="s">
        <v>23</v>
      </c>
      <c r="C3823" t="str">
        <f>_xlfn.XLOOKUP(Sales_Pipeline[[#This Row],[Sales_Agent]],Sales_Teams[Sales_Agent],Sales_Teams[Manager])</f>
        <v>Cara Losch</v>
      </c>
      <c r="D3823" t="str">
        <f>_xlfn.XLOOKUP(Sales_Pipeline[[#This Row],[Manager]],Sales_Teams[Manager],Sales_Teams[Regional_Office])</f>
        <v>East</v>
      </c>
      <c r="E3823" t="s">
        <v>61</v>
      </c>
      <c r="F3823" t="s">
        <v>253</v>
      </c>
      <c r="G3823" t="str">
        <f>IFERROR(_xlfn.XLOOKUP(Sales_Pipeline[[#This Row],[Account]],Accounts!$A$2:$A$86,Accounts!$F$2:$F$86),"")</f>
        <v>United States</v>
      </c>
      <c r="H3823" t="s">
        <v>82</v>
      </c>
      <c r="I3823" s="3">
        <v>42896</v>
      </c>
      <c r="J3823" s="3">
        <v>42969</v>
      </c>
      <c r="K3823" s="8" t="str">
        <f>IF(Sales_Pipeline[[#This Row],[Close_Date]]="","",TEXT(Sales_Pipeline[[#This Row],[Close_Date]],"ddd"))</f>
        <v>Tue</v>
      </c>
      <c r="L3823" s="8" t="str">
        <f>IF(Sales_Pipeline[[#This Row],[Close_Date]]="","",TEXT(Sales_Pipeline[[#This Row],[Close_Date]],"mmm"))</f>
        <v>Aug</v>
      </c>
      <c r="M3823" s="8" t="str">
        <f>IF(Sales_Pipeline[[#This Row],[Close_Date]]="","","Q"&amp;ROUNDUP(MONTH(Sales_Pipeline[[#This Row],[Close_Date]])/3,0))</f>
        <v>Q3</v>
      </c>
      <c r="N3823" s="2" cm="1">
        <f t="array" ref="N3823">IFERROR(_xlfn.IFS(Sales_Pipeline[[#This Row],[Deal_Stage]]="Won",_xlfn.XLOOKUP(Sales_Pipeline[[#This Row],[Product]],Products!$A$2:$A$8,Products!$C$2:$C$8),Sales_Pipeline[[#This Row],[Deal_Stage]]="Lost",_xlfn.XLOOKUP(Sales_Pipeline[[#This Row],[Product]],Products!$A$2:$A$8,Products!$C$2:$C$8)),"")</f>
        <v>55</v>
      </c>
      <c r="O3823" s="2">
        <v>0</v>
      </c>
    </row>
    <row r="3824" spans="1:15" x14ac:dyDescent="0.3">
      <c r="A3824" t="s">
        <v>3970</v>
      </c>
      <c r="B3824" t="s">
        <v>44</v>
      </c>
      <c r="C3824" t="str">
        <f>_xlfn.XLOOKUP(Sales_Pipeline[[#This Row],[Sales_Agent]],Sales_Teams[Sales_Agent],Sales_Teams[Manager])</f>
        <v>Summer Sewald</v>
      </c>
      <c r="D3824" t="str">
        <f>_xlfn.XLOOKUP(Sales_Pipeline[[#This Row],[Manager]],Sales_Teams[Manager],Sales_Teams[Regional_Office])</f>
        <v>West</v>
      </c>
      <c r="E3824" t="s">
        <v>63</v>
      </c>
      <c r="G3824" t="str">
        <f>IFERROR(_xlfn.XLOOKUP(Sales_Pipeline[[#This Row],[Account]],Accounts!$A$2:$A$86,Accounts!$F$2:$F$86),"")</f>
        <v/>
      </c>
      <c r="H3824" t="s">
        <v>77</v>
      </c>
      <c r="I3824" s="3">
        <v>42896</v>
      </c>
      <c r="K3824" s="8" t="str">
        <f>IF(Sales_Pipeline[[#This Row],[Close_Date]]="","",TEXT(Sales_Pipeline[[#This Row],[Close_Date]],"ddd"))</f>
        <v/>
      </c>
      <c r="L3824" s="8" t="str">
        <f>IF(Sales_Pipeline[[#This Row],[Close_Date]]="","",TEXT(Sales_Pipeline[[#This Row],[Close_Date]],"mmm"))</f>
        <v/>
      </c>
      <c r="M3824" s="8" t="str">
        <f>IF(Sales_Pipeline[[#This Row],[Close_Date]]="","","Q"&amp;ROUNDUP(MONTH(Sales_Pipeline[[#This Row],[Close_Date]])/3,0))</f>
        <v/>
      </c>
      <c r="N3824" s="2" t="str" cm="1">
        <f t="array" ref="N3824">IFERROR(_xlfn.IFS(Sales_Pipeline[[#This Row],[Deal_Stage]]="Won",_xlfn.XLOOKUP(Sales_Pipeline[[#This Row],[Product]],Products!$A$2:$A$8,Products!$C$2:$C$8),Sales_Pipeline[[#This Row],[Deal_Stage]]="Lost",_xlfn.XLOOKUP(Sales_Pipeline[[#This Row],[Product]],Products!$A$2:$A$8,Products!$C$2:$C$8)),"")</f>
        <v/>
      </c>
      <c r="O3824" s="2">
        <v>0</v>
      </c>
    </row>
    <row r="3825" spans="1:15" x14ac:dyDescent="0.3">
      <c r="A3825" t="s">
        <v>3971</v>
      </c>
      <c r="B3825" t="s">
        <v>44</v>
      </c>
      <c r="C3825" t="str">
        <f>_xlfn.XLOOKUP(Sales_Pipeline[[#This Row],[Sales_Agent]],Sales_Teams[Sales_Agent],Sales_Teams[Manager])</f>
        <v>Summer Sewald</v>
      </c>
      <c r="D3825" t="str">
        <f>_xlfn.XLOOKUP(Sales_Pipeline[[#This Row],[Manager]],Sales_Teams[Manager],Sales_Teams[Regional_Office])</f>
        <v>West</v>
      </c>
      <c r="E3825" t="s">
        <v>63</v>
      </c>
      <c r="F3825" t="s">
        <v>175</v>
      </c>
      <c r="G3825" t="str">
        <f>IFERROR(_xlfn.XLOOKUP(Sales_Pipeline[[#This Row],[Account]],Accounts!$A$2:$A$86,Accounts!$F$2:$F$86),"")</f>
        <v>Brazil</v>
      </c>
      <c r="H3825" t="s">
        <v>57</v>
      </c>
      <c r="I3825" s="3">
        <v>42896</v>
      </c>
      <c r="J3825" s="3">
        <v>42953</v>
      </c>
      <c r="K3825" s="8" t="str">
        <f>IF(Sales_Pipeline[[#This Row],[Close_Date]]="","",TEXT(Sales_Pipeline[[#This Row],[Close_Date]],"ddd"))</f>
        <v>Sun</v>
      </c>
      <c r="L3825" s="8" t="str">
        <f>IF(Sales_Pipeline[[#This Row],[Close_Date]]="","",TEXT(Sales_Pipeline[[#This Row],[Close_Date]],"mmm"))</f>
        <v>Aug</v>
      </c>
      <c r="M3825" s="8" t="str">
        <f>IF(Sales_Pipeline[[#This Row],[Close_Date]]="","","Q"&amp;ROUNDUP(MONTH(Sales_Pipeline[[#This Row],[Close_Date]])/3,0))</f>
        <v>Q3</v>
      </c>
      <c r="N3825" s="2" cm="1">
        <f t="array" ref="N3825">IFERROR(_xlfn.IFS(Sales_Pipeline[[#This Row],[Deal_Stage]]="Won",_xlfn.XLOOKUP(Sales_Pipeline[[#This Row],[Product]],Products!$A$2:$A$8,Products!$C$2:$C$8),Sales_Pipeline[[#This Row],[Deal_Stage]]="Lost",_xlfn.XLOOKUP(Sales_Pipeline[[#This Row],[Product]],Products!$A$2:$A$8,Products!$C$2:$C$8)),"")</f>
        <v>550</v>
      </c>
      <c r="O3825" s="2">
        <v>556</v>
      </c>
    </row>
    <row r="3826" spans="1:15" x14ac:dyDescent="0.3">
      <c r="A3826" t="s">
        <v>3972</v>
      </c>
      <c r="B3826" t="s">
        <v>3</v>
      </c>
      <c r="C3826" t="str">
        <f>_xlfn.XLOOKUP(Sales_Pipeline[[#This Row],[Sales_Agent]],Sales_Teams[Sales_Agent],Sales_Teams[Manager])</f>
        <v>Dustin Brinkmann</v>
      </c>
      <c r="D3826" t="str">
        <f>_xlfn.XLOOKUP(Sales_Pipeline[[#This Row],[Manager]],Sales_Teams[Manager],Sales_Teams[Regional_Office])</f>
        <v>Central</v>
      </c>
      <c r="E3826" t="s">
        <v>63</v>
      </c>
      <c r="F3826" t="s">
        <v>229</v>
      </c>
      <c r="G3826" t="str">
        <f>IFERROR(_xlfn.XLOOKUP(Sales_Pipeline[[#This Row],[Account]],Accounts!$A$2:$A$86,Accounts!$F$2:$F$86),"")</f>
        <v>Norway</v>
      </c>
      <c r="H3826" t="s">
        <v>82</v>
      </c>
      <c r="I3826" s="3">
        <v>42897</v>
      </c>
      <c r="J3826" s="3">
        <v>42994</v>
      </c>
      <c r="K3826" s="8" t="str">
        <f>IF(Sales_Pipeline[[#This Row],[Close_Date]]="","",TEXT(Sales_Pipeline[[#This Row],[Close_Date]],"ddd"))</f>
        <v>Sat</v>
      </c>
      <c r="L3826" s="8" t="str">
        <f>IF(Sales_Pipeline[[#This Row],[Close_Date]]="","",TEXT(Sales_Pipeline[[#This Row],[Close_Date]],"mmm"))</f>
        <v>Sep</v>
      </c>
      <c r="M3826" s="8" t="str">
        <f>IF(Sales_Pipeline[[#This Row],[Close_Date]]="","","Q"&amp;ROUNDUP(MONTH(Sales_Pipeline[[#This Row],[Close_Date]])/3,0))</f>
        <v>Q3</v>
      </c>
      <c r="N3826" s="2" cm="1">
        <f t="array" ref="N3826">IFERROR(_xlfn.IFS(Sales_Pipeline[[#This Row],[Deal_Stage]]="Won",_xlfn.XLOOKUP(Sales_Pipeline[[#This Row],[Product]],Products!$A$2:$A$8,Products!$C$2:$C$8),Sales_Pipeline[[#This Row],[Deal_Stage]]="Lost",_xlfn.XLOOKUP(Sales_Pipeline[[#This Row],[Product]],Products!$A$2:$A$8,Products!$C$2:$C$8)),"")</f>
        <v>550</v>
      </c>
      <c r="O3826" s="2">
        <v>0</v>
      </c>
    </row>
    <row r="3827" spans="1:15" x14ac:dyDescent="0.3">
      <c r="A3827" t="s">
        <v>3973</v>
      </c>
      <c r="B3827" t="s">
        <v>3</v>
      </c>
      <c r="C3827" t="str">
        <f>_xlfn.XLOOKUP(Sales_Pipeline[[#This Row],[Sales_Agent]],Sales_Teams[Sales_Agent],Sales_Teams[Manager])</f>
        <v>Dustin Brinkmann</v>
      </c>
      <c r="D3827" t="str">
        <f>_xlfn.XLOOKUP(Sales_Pipeline[[#This Row],[Manager]],Sales_Teams[Manager],Sales_Teams[Regional_Office])</f>
        <v>Central</v>
      </c>
      <c r="E3827" t="s">
        <v>61</v>
      </c>
      <c r="F3827" t="s">
        <v>169</v>
      </c>
      <c r="G3827" t="str">
        <f>IFERROR(_xlfn.XLOOKUP(Sales_Pipeline[[#This Row],[Account]],Accounts!$A$2:$A$86,Accounts!$F$2:$F$86),"")</f>
        <v>Panama</v>
      </c>
      <c r="H3827" t="s">
        <v>57</v>
      </c>
      <c r="I3827" s="3">
        <v>42897</v>
      </c>
      <c r="J3827" s="3">
        <v>42991</v>
      </c>
      <c r="K3827" s="8" t="str">
        <f>IF(Sales_Pipeline[[#This Row],[Close_Date]]="","",TEXT(Sales_Pipeline[[#This Row],[Close_Date]],"ddd"))</f>
        <v>Wed</v>
      </c>
      <c r="L3827" s="8" t="str">
        <f>IF(Sales_Pipeline[[#This Row],[Close_Date]]="","",TEXT(Sales_Pipeline[[#This Row],[Close_Date]],"mmm"))</f>
        <v>Sep</v>
      </c>
      <c r="M3827" s="8" t="str">
        <f>IF(Sales_Pipeline[[#This Row],[Close_Date]]="","","Q"&amp;ROUNDUP(MONTH(Sales_Pipeline[[#This Row],[Close_Date]])/3,0))</f>
        <v>Q3</v>
      </c>
      <c r="N3827" s="2" cm="1">
        <f t="array" ref="N3827">IFERROR(_xlfn.IFS(Sales_Pipeline[[#This Row],[Deal_Stage]]="Won",_xlfn.XLOOKUP(Sales_Pipeline[[#This Row],[Product]],Products!$A$2:$A$8,Products!$C$2:$C$8),Sales_Pipeline[[#This Row],[Deal_Stage]]="Lost",_xlfn.XLOOKUP(Sales_Pipeline[[#This Row],[Product]],Products!$A$2:$A$8,Products!$C$2:$C$8)),"")</f>
        <v>55</v>
      </c>
      <c r="O3827" s="2">
        <v>49</v>
      </c>
    </row>
    <row r="3828" spans="1:15" x14ac:dyDescent="0.3">
      <c r="A3828" t="s">
        <v>3974</v>
      </c>
      <c r="B3828" t="s">
        <v>27</v>
      </c>
      <c r="C3828" t="str">
        <f>_xlfn.XLOOKUP(Sales_Pipeline[[#This Row],[Sales_Agent]],Sales_Teams[Sales_Agent],Sales_Teams[Manager])</f>
        <v>Rocco Neubert</v>
      </c>
      <c r="D3828" t="str">
        <f>_xlfn.XLOOKUP(Sales_Pipeline[[#This Row],[Manager]],Sales_Teams[Manager],Sales_Teams[Regional_Office])</f>
        <v>East</v>
      </c>
      <c r="E3828" t="s">
        <v>55</v>
      </c>
      <c r="F3828" t="s">
        <v>161</v>
      </c>
      <c r="G3828" t="str">
        <f>IFERROR(_xlfn.XLOOKUP(Sales_Pipeline[[#This Row],[Account]],Accounts!$A$2:$A$86,Accounts!$F$2:$F$86),"")</f>
        <v>United States</v>
      </c>
      <c r="H3828" t="s">
        <v>82</v>
      </c>
      <c r="I3828" s="3">
        <v>42897</v>
      </c>
      <c r="J3828" s="3">
        <v>42989</v>
      </c>
      <c r="K3828" s="8" t="str">
        <f>IF(Sales_Pipeline[[#This Row],[Close_Date]]="","",TEXT(Sales_Pipeline[[#This Row],[Close_Date]],"ddd"))</f>
        <v>Mon</v>
      </c>
      <c r="L3828" s="8" t="str">
        <f>IF(Sales_Pipeline[[#This Row],[Close_Date]]="","",TEXT(Sales_Pipeline[[#This Row],[Close_Date]],"mmm"))</f>
        <v>Sep</v>
      </c>
      <c r="M3828" s="8" t="str">
        <f>IF(Sales_Pipeline[[#This Row],[Close_Date]]="","","Q"&amp;ROUNDUP(MONTH(Sales_Pipeline[[#This Row],[Close_Date]])/3,0))</f>
        <v>Q3</v>
      </c>
      <c r="N3828" s="2" cm="1">
        <f t="array" ref="N3828">IFERROR(_xlfn.IFS(Sales_Pipeline[[#This Row],[Deal_Stage]]="Won",_xlfn.XLOOKUP(Sales_Pipeline[[#This Row],[Product]],Products!$A$2:$A$8,Products!$C$2:$C$8),Sales_Pipeline[[#This Row],[Deal_Stage]]="Lost",_xlfn.XLOOKUP(Sales_Pipeline[[#This Row],[Product]],Products!$A$2:$A$8,Products!$C$2:$C$8)),"")</f>
        <v>1096</v>
      </c>
      <c r="O3828" s="2">
        <v>0</v>
      </c>
    </row>
    <row r="3829" spans="1:15" x14ac:dyDescent="0.3">
      <c r="A3829" t="s">
        <v>3975</v>
      </c>
      <c r="B3829" t="s">
        <v>6</v>
      </c>
      <c r="C3829" t="str">
        <f>_xlfn.XLOOKUP(Sales_Pipeline[[#This Row],[Sales_Agent]],Sales_Teams[Sales_Agent],Sales_Teams[Manager])</f>
        <v>Dustin Brinkmann</v>
      </c>
      <c r="D3829" t="str">
        <f>_xlfn.XLOOKUP(Sales_Pipeline[[#This Row],[Manager]],Sales_Teams[Manager],Sales_Teams[Regional_Office])</f>
        <v>Central</v>
      </c>
      <c r="E3829" t="s">
        <v>55</v>
      </c>
      <c r="F3829" t="s">
        <v>507</v>
      </c>
      <c r="G3829" t="str">
        <f>IFERROR(_xlfn.XLOOKUP(Sales_Pipeline[[#This Row],[Account]],Accounts!$A$2:$A$86,Accounts!$F$2:$F$86),"")</f>
        <v>Belgium</v>
      </c>
      <c r="H3829" t="s">
        <v>57</v>
      </c>
      <c r="I3829" s="3">
        <v>42897</v>
      </c>
      <c r="J3829" s="3">
        <v>43003</v>
      </c>
      <c r="K3829" s="8" t="str">
        <f>IF(Sales_Pipeline[[#This Row],[Close_Date]]="","",TEXT(Sales_Pipeline[[#This Row],[Close_Date]],"ddd"))</f>
        <v>Mon</v>
      </c>
      <c r="L3829" s="8" t="str">
        <f>IF(Sales_Pipeline[[#This Row],[Close_Date]]="","",TEXT(Sales_Pipeline[[#This Row],[Close_Date]],"mmm"))</f>
        <v>Sep</v>
      </c>
      <c r="M3829" s="8" t="str">
        <f>IF(Sales_Pipeline[[#This Row],[Close_Date]]="","","Q"&amp;ROUNDUP(MONTH(Sales_Pipeline[[#This Row],[Close_Date]])/3,0))</f>
        <v>Q3</v>
      </c>
      <c r="N3829" s="2" cm="1">
        <f t="array" ref="N3829">IFERROR(_xlfn.IFS(Sales_Pipeline[[#This Row],[Deal_Stage]]="Won",_xlfn.XLOOKUP(Sales_Pipeline[[#This Row],[Product]],Products!$A$2:$A$8,Products!$C$2:$C$8),Sales_Pipeline[[#This Row],[Deal_Stage]]="Lost",_xlfn.XLOOKUP(Sales_Pipeline[[#This Row],[Product]],Products!$A$2:$A$8,Products!$C$2:$C$8)),"")</f>
        <v>1096</v>
      </c>
      <c r="O3829" s="2">
        <v>1001</v>
      </c>
    </row>
    <row r="3830" spans="1:15" x14ac:dyDescent="0.3">
      <c r="A3830" t="s">
        <v>3976</v>
      </c>
      <c r="B3830" t="s">
        <v>20</v>
      </c>
      <c r="C3830" t="str">
        <f>_xlfn.XLOOKUP(Sales_Pipeline[[#This Row],[Sales_Agent]],Sales_Teams[Sales_Agent],Sales_Teams[Manager])</f>
        <v>Cara Losch</v>
      </c>
      <c r="D3830" t="str">
        <f>_xlfn.XLOOKUP(Sales_Pipeline[[#This Row],[Manager]],Sales_Teams[Manager],Sales_Teams[Regional_Office])</f>
        <v>East</v>
      </c>
      <c r="E3830" t="s">
        <v>76</v>
      </c>
      <c r="F3830" t="s">
        <v>127</v>
      </c>
      <c r="G3830" t="str">
        <f>IFERROR(_xlfn.XLOOKUP(Sales_Pipeline[[#This Row],[Account]],Accounts!$A$2:$A$86,Accounts!$F$2:$F$86),"")</f>
        <v>United States</v>
      </c>
      <c r="H3830" t="s">
        <v>57</v>
      </c>
      <c r="I3830" s="3">
        <v>42897</v>
      </c>
      <c r="J3830" s="3">
        <v>42994</v>
      </c>
      <c r="K3830" s="8" t="str">
        <f>IF(Sales_Pipeline[[#This Row],[Close_Date]]="","",TEXT(Sales_Pipeline[[#This Row],[Close_Date]],"ddd"))</f>
        <v>Sat</v>
      </c>
      <c r="L3830" s="8" t="str">
        <f>IF(Sales_Pipeline[[#This Row],[Close_Date]]="","",TEXT(Sales_Pipeline[[#This Row],[Close_Date]],"mmm"))</f>
        <v>Sep</v>
      </c>
      <c r="M3830" s="8" t="str">
        <f>IF(Sales_Pipeline[[#This Row],[Close_Date]]="","","Q"&amp;ROUNDUP(MONTH(Sales_Pipeline[[#This Row],[Close_Date]])/3,0))</f>
        <v>Q3</v>
      </c>
      <c r="N3830" s="2" cm="1">
        <f t="array" ref="N3830">IFERROR(_xlfn.IFS(Sales_Pipeline[[#This Row],[Deal_Stage]]="Won",_xlfn.XLOOKUP(Sales_Pipeline[[#This Row],[Product]],Products!$A$2:$A$8,Products!$C$2:$C$8),Sales_Pipeline[[#This Row],[Deal_Stage]]="Lost",_xlfn.XLOOKUP(Sales_Pipeline[[#This Row],[Product]],Products!$A$2:$A$8,Products!$C$2:$C$8)),"")</f>
        <v>3393</v>
      </c>
      <c r="O3830" s="2">
        <v>3777</v>
      </c>
    </row>
    <row r="3831" spans="1:15" x14ac:dyDescent="0.3">
      <c r="A3831" t="s">
        <v>3977</v>
      </c>
      <c r="B3831" t="s">
        <v>25</v>
      </c>
      <c r="C3831" t="str">
        <f>_xlfn.XLOOKUP(Sales_Pipeline[[#This Row],[Sales_Agent]],Sales_Teams[Sales_Agent],Sales_Teams[Manager])</f>
        <v>Rocco Neubert</v>
      </c>
      <c r="D3831" t="str">
        <f>_xlfn.XLOOKUP(Sales_Pipeline[[#This Row],[Manager]],Sales_Teams[Manager],Sales_Teams[Regional_Office])</f>
        <v>East</v>
      </c>
      <c r="E3831" t="s">
        <v>55</v>
      </c>
      <c r="F3831" t="s">
        <v>256</v>
      </c>
      <c r="G3831" t="str">
        <f>IFERROR(_xlfn.XLOOKUP(Sales_Pipeline[[#This Row],[Account]],Accounts!$A$2:$A$86,Accounts!$F$2:$F$86),"")</f>
        <v>United States</v>
      </c>
      <c r="H3831" t="s">
        <v>57</v>
      </c>
      <c r="I3831" s="3">
        <v>42897</v>
      </c>
      <c r="J3831" s="3">
        <v>42964</v>
      </c>
      <c r="K3831" s="8" t="str">
        <f>IF(Sales_Pipeline[[#This Row],[Close_Date]]="","",TEXT(Sales_Pipeline[[#This Row],[Close_Date]],"ddd"))</f>
        <v>Thu</v>
      </c>
      <c r="L3831" s="8" t="str">
        <f>IF(Sales_Pipeline[[#This Row],[Close_Date]]="","",TEXT(Sales_Pipeline[[#This Row],[Close_Date]],"mmm"))</f>
        <v>Aug</v>
      </c>
      <c r="M3831" s="8" t="str">
        <f>IF(Sales_Pipeline[[#This Row],[Close_Date]]="","","Q"&amp;ROUNDUP(MONTH(Sales_Pipeline[[#This Row],[Close_Date]])/3,0))</f>
        <v>Q3</v>
      </c>
      <c r="N3831" s="2" cm="1">
        <f t="array" ref="N3831">IFERROR(_xlfn.IFS(Sales_Pipeline[[#This Row],[Deal_Stage]]="Won",_xlfn.XLOOKUP(Sales_Pipeline[[#This Row],[Product]],Products!$A$2:$A$8,Products!$C$2:$C$8),Sales_Pipeline[[#This Row],[Deal_Stage]]="Lost",_xlfn.XLOOKUP(Sales_Pipeline[[#This Row],[Product]],Products!$A$2:$A$8,Products!$C$2:$C$8)),"")</f>
        <v>1096</v>
      </c>
      <c r="O3831" s="2">
        <v>892</v>
      </c>
    </row>
    <row r="3832" spans="1:15" x14ac:dyDescent="0.3">
      <c r="A3832" t="s">
        <v>3978</v>
      </c>
      <c r="B3832" t="s">
        <v>25</v>
      </c>
      <c r="C3832" t="str">
        <f>_xlfn.XLOOKUP(Sales_Pipeline[[#This Row],[Sales_Agent]],Sales_Teams[Sales_Agent],Sales_Teams[Manager])</f>
        <v>Rocco Neubert</v>
      </c>
      <c r="D3832" t="str">
        <f>_xlfn.XLOOKUP(Sales_Pipeline[[#This Row],[Manager]],Sales_Teams[Manager],Sales_Teams[Regional_Office])</f>
        <v>East</v>
      </c>
      <c r="E3832" t="s">
        <v>84</v>
      </c>
      <c r="F3832" t="s">
        <v>533</v>
      </c>
      <c r="G3832" t="str">
        <f>IFERROR(_xlfn.XLOOKUP(Sales_Pipeline[[#This Row],[Account]],Accounts!$A$2:$A$86,Accounts!$F$2:$F$86),"")</f>
        <v>United States</v>
      </c>
      <c r="H3832" t="s">
        <v>57</v>
      </c>
      <c r="I3832" s="3">
        <v>42897</v>
      </c>
      <c r="J3832" s="3">
        <v>42905</v>
      </c>
      <c r="K3832" s="8" t="str">
        <f>IF(Sales_Pipeline[[#This Row],[Close_Date]]="","",TEXT(Sales_Pipeline[[#This Row],[Close_Date]],"ddd"))</f>
        <v>Mon</v>
      </c>
      <c r="L3832" s="8" t="str">
        <f>IF(Sales_Pipeline[[#This Row],[Close_Date]]="","",TEXT(Sales_Pipeline[[#This Row],[Close_Date]],"mmm"))</f>
        <v>Jun</v>
      </c>
      <c r="M3832" s="8" t="str">
        <f>IF(Sales_Pipeline[[#This Row],[Close_Date]]="","","Q"&amp;ROUNDUP(MONTH(Sales_Pipeline[[#This Row],[Close_Date]])/3,0))</f>
        <v>Q2</v>
      </c>
      <c r="N3832" s="2" cm="1">
        <f t="array" ref="N3832">IFERROR(_xlfn.IFS(Sales_Pipeline[[#This Row],[Deal_Stage]]="Won",_xlfn.XLOOKUP(Sales_Pipeline[[#This Row],[Product]],Products!$A$2:$A$8,Products!$C$2:$C$8),Sales_Pipeline[[#This Row],[Deal_Stage]]="Lost",_xlfn.XLOOKUP(Sales_Pipeline[[#This Row],[Product]],Products!$A$2:$A$8,Products!$C$2:$C$8)),"")</f>
        <v>5482</v>
      </c>
      <c r="O3832" s="2">
        <v>5353</v>
      </c>
    </row>
    <row r="3833" spans="1:15" x14ac:dyDescent="0.3">
      <c r="A3833" t="s">
        <v>3979</v>
      </c>
      <c r="B3833" t="s">
        <v>15</v>
      </c>
      <c r="C3833" t="str">
        <f>_xlfn.XLOOKUP(Sales_Pipeline[[#This Row],[Sales_Agent]],Sales_Teams[Sales_Agent],Sales_Teams[Manager])</f>
        <v>Melvin Marxen</v>
      </c>
      <c r="D3833" t="str">
        <f>_xlfn.XLOOKUP(Sales_Pipeline[[#This Row],[Manager]],Sales_Teams[Manager],Sales_Teams[Regional_Office])</f>
        <v>Central</v>
      </c>
      <c r="E3833" t="s">
        <v>8953</v>
      </c>
      <c r="F3833" t="s">
        <v>318</v>
      </c>
      <c r="G3833" t="str">
        <f>IFERROR(_xlfn.XLOOKUP(Sales_Pipeline[[#This Row],[Account]],Accounts!$A$2:$A$86,Accounts!$F$2:$F$86),"")</f>
        <v>Kenya</v>
      </c>
      <c r="H3833" t="s">
        <v>57</v>
      </c>
      <c r="I3833" s="3">
        <v>42897</v>
      </c>
      <c r="J3833" s="3">
        <v>42910</v>
      </c>
      <c r="K3833" s="8" t="str">
        <f>IF(Sales_Pipeline[[#This Row],[Close_Date]]="","",TEXT(Sales_Pipeline[[#This Row],[Close_Date]],"ddd"))</f>
        <v>Sat</v>
      </c>
      <c r="L3833" s="8" t="str">
        <f>IF(Sales_Pipeline[[#This Row],[Close_Date]]="","",TEXT(Sales_Pipeline[[#This Row],[Close_Date]],"mmm"))</f>
        <v>Jun</v>
      </c>
      <c r="M3833" s="8" t="str">
        <f>IF(Sales_Pipeline[[#This Row],[Close_Date]]="","","Q"&amp;ROUNDUP(MONTH(Sales_Pipeline[[#This Row],[Close_Date]])/3,0))</f>
        <v>Q2</v>
      </c>
      <c r="N3833" s="2" cm="1">
        <f t="array" ref="N3833">IFERROR(_xlfn.IFS(Sales_Pipeline[[#This Row],[Deal_Stage]]="Won",_xlfn.XLOOKUP(Sales_Pipeline[[#This Row],[Product]],Products!$A$2:$A$8,Products!$C$2:$C$8),Sales_Pipeline[[#This Row],[Deal_Stage]]="Lost",_xlfn.XLOOKUP(Sales_Pipeline[[#This Row],[Product]],Products!$A$2:$A$8,Products!$C$2:$C$8)),"")</f>
        <v>4821</v>
      </c>
      <c r="O3833" s="2">
        <v>4410</v>
      </c>
    </row>
    <row r="3834" spans="1:15" x14ac:dyDescent="0.3">
      <c r="A3834" t="s">
        <v>3980</v>
      </c>
      <c r="B3834" t="s">
        <v>15</v>
      </c>
      <c r="C3834" t="str">
        <f>_xlfn.XLOOKUP(Sales_Pipeline[[#This Row],[Sales_Agent]],Sales_Teams[Sales_Agent],Sales_Teams[Manager])</f>
        <v>Melvin Marxen</v>
      </c>
      <c r="D3834" t="str">
        <f>_xlfn.XLOOKUP(Sales_Pipeline[[#This Row],[Manager]],Sales_Teams[Manager],Sales_Teams[Regional_Office])</f>
        <v>Central</v>
      </c>
      <c r="E3834" t="s">
        <v>76</v>
      </c>
      <c r="F3834" t="s">
        <v>136</v>
      </c>
      <c r="G3834" t="str">
        <f>IFERROR(_xlfn.XLOOKUP(Sales_Pipeline[[#This Row],[Account]],Accounts!$A$2:$A$86,Accounts!$F$2:$F$86),"")</f>
        <v>United States</v>
      </c>
      <c r="H3834" t="s">
        <v>57</v>
      </c>
      <c r="I3834" s="3">
        <v>42897</v>
      </c>
      <c r="J3834" s="3">
        <v>42981</v>
      </c>
      <c r="K3834" s="8" t="str">
        <f>IF(Sales_Pipeline[[#This Row],[Close_Date]]="","",TEXT(Sales_Pipeline[[#This Row],[Close_Date]],"ddd"))</f>
        <v>Sun</v>
      </c>
      <c r="L3834" s="8" t="str">
        <f>IF(Sales_Pipeline[[#This Row],[Close_Date]]="","",TEXT(Sales_Pipeline[[#This Row],[Close_Date]],"mmm"))</f>
        <v>Sep</v>
      </c>
      <c r="M3834" s="8" t="str">
        <f>IF(Sales_Pipeline[[#This Row],[Close_Date]]="","","Q"&amp;ROUNDUP(MONTH(Sales_Pipeline[[#This Row],[Close_Date]])/3,0))</f>
        <v>Q3</v>
      </c>
      <c r="N3834" s="2" cm="1">
        <f t="array" ref="N3834">IFERROR(_xlfn.IFS(Sales_Pipeline[[#This Row],[Deal_Stage]]="Won",_xlfn.XLOOKUP(Sales_Pipeline[[#This Row],[Product]],Products!$A$2:$A$8,Products!$C$2:$C$8),Sales_Pipeline[[#This Row],[Deal_Stage]]="Lost",_xlfn.XLOOKUP(Sales_Pipeline[[#This Row],[Product]],Products!$A$2:$A$8,Products!$C$2:$C$8)),"")</f>
        <v>3393</v>
      </c>
      <c r="O3834" s="2">
        <v>3768</v>
      </c>
    </row>
    <row r="3835" spans="1:15" x14ac:dyDescent="0.3">
      <c r="A3835" t="s">
        <v>3981</v>
      </c>
      <c r="B3835" t="s">
        <v>28</v>
      </c>
      <c r="C3835" t="str">
        <f>_xlfn.XLOOKUP(Sales_Pipeline[[#This Row],[Sales_Agent]],Sales_Teams[Sales_Agent],Sales_Teams[Manager])</f>
        <v>Rocco Neubert</v>
      </c>
      <c r="D3835" t="str">
        <f>_xlfn.XLOOKUP(Sales_Pipeline[[#This Row],[Manager]],Sales_Teams[Manager],Sales_Teams[Regional_Office])</f>
        <v>East</v>
      </c>
      <c r="E3835" t="s">
        <v>63</v>
      </c>
      <c r="F3835" t="s">
        <v>760</v>
      </c>
      <c r="G3835" t="str">
        <f>IFERROR(_xlfn.XLOOKUP(Sales_Pipeline[[#This Row],[Account]],Accounts!$A$2:$A$86,Accounts!$F$2:$F$86),"")</f>
        <v>United States</v>
      </c>
      <c r="H3835" t="s">
        <v>82</v>
      </c>
      <c r="I3835" s="3">
        <v>42897</v>
      </c>
      <c r="J3835" s="3">
        <v>42976</v>
      </c>
      <c r="K3835" s="8" t="str">
        <f>IF(Sales_Pipeline[[#This Row],[Close_Date]]="","",TEXT(Sales_Pipeline[[#This Row],[Close_Date]],"ddd"))</f>
        <v>Tue</v>
      </c>
      <c r="L3835" s="8" t="str">
        <f>IF(Sales_Pipeline[[#This Row],[Close_Date]]="","",TEXT(Sales_Pipeline[[#This Row],[Close_Date]],"mmm"))</f>
        <v>Aug</v>
      </c>
      <c r="M3835" s="8" t="str">
        <f>IF(Sales_Pipeline[[#This Row],[Close_Date]]="","","Q"&amp;ROUNDUP(MONTH(Sales_Pipeline[[#This Row],[Close_Date]])/3,0))</f>
        <v>Q3</v>
      </c>
      <c r="N3835" s="2" cm="1">
        <f t="array" ref="N3835">IFERROR(_xlfn.IFS(Sales_Pipeline[[#This Row],[Deal_Stage]]="Won",_xlfn.XLOOKUP(Sales_Pipeline[[#This Row],[Product]],Products!$A$2:$A$8,Products!$C$2:$C$8),Sales_Pipeline[[#This Row],[Deal_Stage]]="Lost",_xlfn.XLOOKUP(Sales_Pipeline[[#This Row],[Product]],Products!$A$2:$A$8,Products!$C$2:$C$8)),"")</f>
        <v>550</v>
      </c>
      <c r="O3835" s="2">
        <v>0</v>
      </c>
    </row>
    <row r="3836" spans="1:15" x14ac:dyDescent="0.3">
      <c r="A3836" t="s">
        <v>3982</v>
      </c>
      <c r="B3836" t="s">
        <v>40</v>
      </c>
      <c r="C3836" t="str">
        <f>_xlfn.XLOOKUP(Sales_Pipeline[[#This Row],[Sales_Agent]],Sales_Teams[Sales_Agent],Sales_Teams[Manager])</f>
        <v>Summer Sewald</v>
      </c>
      <c r="D3836" t="str">
        <f>_xlfn.XLOOKUP(Sales_Pipeline[[#This Row],[Manager]],Sales_Teams[Manager],Sales_Teams[Regional_Office])</f>
        <v>West</v>
      </c>
      <c r="E3836" t="s">
        <v>63</v>
      </c>
      <c r="F3836" t="s">
        <v>70</v>
      </c>
      <c r="G3836" t="str">
        <f>IFERROR(_xlfn.XLOOKUP(Sales_Pipeline[[#This Row],[Account]],Accounts!$A$2:$A$86,Accounts!$F$2:$F$86),"")</f>
        <v>United States</v>
      </c>
      <c r="H3836" t="s">
        <v>57</v>
      </c>
      <c r="I3836" s="3">
        <v>42897</v>
      </c>
      <c r="J3836" s="3">
        <v>42957</v>
      </c>
      <c r="K3836" s="8" t="str">
        <f>IF(Sales_Pipeline[[#This Row],[Close_Date]]="","",TEXT(Sales_Pipeline[[#This Row],[Close_Date]],"ddd"))</f>
        <v>Thu</v>
      </c>
      <c r="L3836" s="8" t="str">
        <f>IF(Sales_Pipeline[[#This Row],[Close_Date]]="","",TEXT(Sales_Pipeline[[#This Row],[Close_Date]],"mmm"))</f>
        <v>Aug</v>
      </c>
      <c r="M3836" s="8" t="str">
        <f>IF(Sales_Pipeline[[#This Row],[Close_Date]]="","","Q"&amp;ROUNDUP(MONTH(Sales_Pipeline[[#This Row],[Close_Date]])/3,0))</f>
        <v>Q3</v>
      </c>
      <c r="N3836" s="2" cm="1">
        <f t="array" ref="N3836">IFERROR(_xlfn.IFS(Sales_Pipeline[[#This Row],[Deal_Stage]]="Won",_xlfn.XLOOKUP(Sales_Pipeline[[#This Row],[Product]],Products!$A$2:$A$8,Products!$C$2:$C$8),Sales_Pipeline[[#This Row],[Deal_Stage]]="Lost",_xlfn.XLOOKUP(Sales_Pipeline[[#This Row],[Product]],Products!$A$2:$A$8,Products!$C$2:$C$8)),"")</f>
        <v>550</v>
      </c>
      <c r="O3836" s="2">
        <v>507</v>
      </c>
    </row>
    <row r="3837" spans="1:15" x14ac:dyDescent="0.3">
      <c r="A3837" t="s">
        <v>3983</v>
      </c>
      <c r="B3837" t="s">
        <v>10</v>
      </c>
      <c r="C3837" t="str">
        <f>_xlfn.XLOOKUP(Sales_Pipeline[[#This Row],[Sales_Agent]],Sales_Teams[Sales_Agent],Sales_Teams[Manager])</f>
        <v>Melvin Marxen</v>
      </c>
      <c r="D3837" t="str">
        <f>_xlfn.XLOOKUP(Sales_Pipeline[[#This Row],[Manager]],Sales_Teams[Manager],Sales_Teams[Regional_Office])</f>
        <v>Central</v>
      </c>
      <c r="E3837" t="s">
        <v>55</v>
      </c>
      <c r="F3837" t="s">
        <v>74</v>
      </c>
      <c r="G3837" t="str">
        <f>IFERROR(_xlfn.XLOOKUP(Sales_Pipeline[[#This Row],[Account]],Accounts!$A$2:$A$86,Accounts!$F$2:$F$86),"")</f>
        <v>United States</v>
      </c>
      <c r="H3837" t="s">
        <v>57</v>
      </c>
      <c r="I3837" s="3">
        <v>42897</v>
      </c>
      <c r="J3837" s="3">
        <v>42998</v>
      </c>
      <c r="K3837" s="8" t="str">
        <f>IF(Sales_Pipeline[[#This Row],[Close_Date]]="","",TEXT(Sales_Pipeline[[#This Row],[Close_Date]],"ddd"))</f>
        <v>Wed</v>
      </c>
      <c r="L3837" s="8" t="str">
        <f>IF(Sales_Pipeline[[#This Row],[Close_Date]]="","",TEXT(Sales_Pipeline[[#This Row],[Close_Date]],"mmm"))</f>
        <v>Sep</v>
      </c>
      <c r="M3837" s="8" t="str">
        <f>IF(Sales_Pipeline[[#This Row],[Close_Date]]="","","Q"&amp;ROUNDUP(MONTH(Sales_Pipeline[[#This Row],[Close_Date]])/3,0))</f>
        <v>Q3</v>
      </c>
      <c r="N3837" s="2" cm="1">
        <f t="array" ref="N3837">IFERROR(_xlfn.IFS(Sales_Pipeline[[#This Row],[Deal_Stage]]="Won",_xlfn.XLOOKUP(Sales_Pipeline[[#This Row],[Product]],Products!$A$2:$A$8,Products!$C$2:$C$8),Sales_Pipeline[[#This Row],[Deal_Stage]]="Lost",_xlfn.XLOOKUP(Sales_Pipeline[[#This Row],[Product]],Products!$A$2:$A$8,Products!$C$2:$C$8)),"")</f>
        <v>1096</v>
      </c>
      <c r="O3837" s="2">
        <v>1144</v>
      </c>
    </row>
    <row r="3838" spans="1:15" x14ac:dyDescent="0.3">
      <c r="A3838" t="s">
        <v>3984</v>
      </c>
      <c r="B3838" t="s">
        <v>42</v>
      </c>
      <c r="C3838" t="str">
        <f>_xlfn.XLOOKUP(Sales_Pipeline[[#This Row],[Sales_Agent]],Sales_Teams[Sales_Agent],Sales_Teams[Manager])</f>
        <v>Summer Sewald</v>
      </c>
      <c r="D3838" t="str">
        <f>_xlfn.XLOOKUP(Sales_Pipeline[[#This Row],[Manager]],Sales_Teams[Manager],Sales_Teams[Regional_Office])</f>
        <v>West</v>
      </c>
      <c r="E3838" t="s">
        <v>61</v>
      </c>
      <c r="F3838" t="s">
        <v>72</v>
      </c>
      <c r="G3838" t="str">
        <f>IFERROR(_xlfn.XLOOKUP(Sales_Pipeline[[#This Row],[Account]],Accounts!$A$2:$A$86,Accounts!$F$2:$F$86),"")</f>
        <v>United States</v>
      </c>
      <c r="H3838" t="s">
        <v>57</v>
      </c>
      <c r="I3838" s="3">
        <v>42897</v>
      </c>
      <c r="J3838" s="3">
        <v>43000</v>
      </c>
      <c r="K3838" s="8" t="str">
        <f>IF(Sales_Pipeline[[#This Row],[Close_Date]]="","",TEXT(Sales_Pipeline[[#This Row],[Close_Date]],"ddd"))</f>
        <v>Fri</v>
      </c>
      <c r="L3838" s="8" t="str">
        <f>IF(Sales_Pipeline[[#This Row],[Close_Date]]="","",TEXT(Sales_Pipeline[[#This Row],[Close_Date]],"mmm"))</f>
        <v>Sep</v>
      </c>
      <c r="M3838" s="8" t="str">
        <f>IF(Sales_Pipeline[[#This Row],[Close_Date]]="","","Q"&amp;ROUNDUP(MONTH(Sales_Pipeline[[#This Row],[Close_Date]])/3,0))</f>
        <v>Q3</v>
      </c>
      <c r="N3838" s="2" cm="1">
        <f t="array" ref="N3838">IFERROR(_xlfn.IFS(Sales_Pipeline[[#This Row],[Deal_Stage]]="Won",_xlfn.XLOOKUP(Sales_Pipeline[[#This Row],[Product]],Products!$A$2:$A$8,Products!$C$2:$C$8),Sales_Pipeline[[#This Row],[Deal_Stage]]="Lost",_xlfn.XLOOKUP(Sales_Pipeline[[#This Row],[Product]],Products!$A$2:$A$8,Products!$C$2:$C$8)),"")</f>
        <v>55</v>
      </c>
      <c r="O3838" s="2">
        <v>44</v>
      </c>
    </row>
    <row r="3839" spans="1:15" x14ac:dyDescent="0.3">
      <c r="A3839" t="s">
        <v>3985</v>
      </c>
      <c r="B3839" t="s">
        <v>8</v>
      </c>
      <c r="C3839" t="str">
        <f>_xlfn.XLOOKUP(Sales_Pipeline[[#This Row],[Sales_Agent]],Sales_Teams[Sales_Agent],Sales_Teams[Manager])</f>
        <v>Dustin Brinkmann</v>
      </c>
      <c r="D3839" t="str">
        <f>_xlfn.XLOOKUP(Sales_Pipeline[[#This Row],[Manager]],Sales_Teams[Manager],Sales_Teams[Regional_Office])</f>
        <v>Central</v>
      </c>
      <c r="E3839" t="s">
        <v>76</v>
      </c>
      <c r="F3839" t="s">
        <v>94</v>
      </c>
      <c r="G3839" t="str">
        <f>IFERROR(_xlfn.XLOOKUP(Sales_Pipeline[[#This Row],[Account]],Accounts!$A$2:$A$86,Accounts!$F$2:$F$86),"")</f>
        <v>United States</v>
      </c>
      <c r="H3839" t="s">
        <v>57</v>
      </c>
      <c r="I3839" s="3">
        <v>42897</v>
      </c>
      <c r="J3839" s="3">
        <v>42913</v>
      </c>
      <c r="K3839" s="8" t="str">
        <f>IF(Sales_Pipeline[[#This Row],[Close_Date]]="","",TEXT(Sales_Pipeline[[#This Row],[Close_Date]],"ddd"))</f>
        <v>Tue</v>
      </c>
      <c r="L3839" s="8" t="str">
        <f>IF(Sales_Pipeline[[#This Row],[Close_Date]]="","",TEXT(Sales_Pipeline[[#This Row],[Close_Date]],"mmm"))</f>
        <v>Jun</v>
      </c>
      <c r="M3839" s="8" t="str">
        <f>IF(Sales_Pipeline[[#This Row],[Close_Date]]="","","Q"&amp;ROUNDUP(MONTH(Sales_Pipeline[[#This Row],[Close_Date]])/3,0))</f>
        <v>Q2</v>
      </c>
      <c r="N3839" s="2" cm="1">
        <f t="array" ref="N3839">IFERROR(_xlfn.IFS(Sales_Pipeline[[#This Row],[Deal_Stage]]="Won",_xlfn.XLOOKUP(Sales_Pipeline[[#This Row],[Product]],Products!$A$2:$A$8,Products!$C$2:$C$8),Sales_Pipeline[[#This Row],[Deal_Stage]]="Lost",_xlfn.XLOOKUP(Sales_Pipeline[[#This Row],[Product]],Products!$A$2:$A$8,Products!$C$2:$C$8)),"")</f>
        <v>3393</v>
      </c>
      <c r="O3839" s="2">
        <v>3470</v>
      </c>
    </row>
    <row r="3840" spans="1:15" x14ac:dyDescent="0.3">
      <c r="A3840" t="s">
        <v>3986</v>
      </c>
      <c r="B3840" t="s">
        <v>37</v>
      </c>
      <c r="C3840" t="str">
        <f>_xlfn.XLOOKUP(Sales_Pipeline[[#This Row],[Sales_Agent]],Sales_Teams[Sales_Agent],Sales_Teams[Manager])</f>
        <v>Celia Rouche</v>
      </c>
      <c r="D3840" t="str">
        <f>_xlfn.XLOOKUP(Sales_Pipeline[[#This Row],[Manager]],Sales_Teams[Manager],Sales_Teams[Regional_Office])</f>
        <v>West</v>
      </c>
      <c r="E3840" t="s">
        <v>76</v>
      </c>
      <c r="F3840" t="s">
        <v>191</v>
      </c>
      <c r="G3840" t="str">
        <f>IFERROR(_xlfn.XLOOKUP(Sales_Pipeline[[#This Row],[Account]],Accounts!$A$2:$A$86,Accounts!$F$2:$F$86),"")</f>
        <v>United States</v>
      </c>
      <c r="H3840" t="s">
        <v>77</v>
      </c>
      <c r="I3840" s="3">
        <v>42897</v>
      </c>
      <c r="K3840" s="8" t="str">
        <f>IF(Sales_Pipeline[[#This Row],[Close_Date]]="","",TEXT(Sales_Pipeline[[#This Row],[Close_Date]],"ddd"))</f>
        <v/>
      </c>
      <c r="L3840" s="8" t="str">
        <f>IF(Sales_Pipeline[[#This Row],[Close_Date]]="","",TEXT(Sales_Pipeline[[#This Row],[Close_Date]],"mmm"))</f>
        <v/>
      </c>
      <c r="M3840" s="8" t="str">
        <f>IF(Sales_Pipeline[[#This Row],[Close_Date]]="","","Q"&amp;ROUNDUP(MONTH(Sales_Pipeline[[#This Row],[Close_Date]])/3,0))</f>
        <v/>
      </c>
      <c r="N3840" s="2" t="str" cm="1">
        <f t="array" ref="N3840">IFERROR(_xlfn.IFS(Sales_Pipeline[[#This Row],[Deal_Stage]]="Won",_xlfn.XLOOKUP(Sales_Pipeline[[#This Row],[Product]],Products!$A$2:$A$8,Products!$C$2:$C$8),Sales_Pipeline[[#This Row],[Deal_Stage]]="Lost",_xlfn.XLOOKUP(Sales_Pipeline[[#This Row],[Product]],Products!$A$2:$A$8,Products!$C$2:$C$8)),"")</f>
        <v/>
      </c>
      <c r="O3840" s="2">
        <v>0</v>
      </c>
    </row>
    <row r="3841" spans="1:15" x14ac:dyDescent="0.3">
      <c r="A3841" t="s">
        <v>3987</v>
      </c>
      <c r="B3841" t="s">
        <v>37</v>
      </c>
      <c r="C3841" t="str">
        <f>_xlfn.XLOOKUP(Sales_Pipeline[[#This Row],[Sales_Agent]],Sales_Teams[Sales_Agent],Sales_Teams[Manager])</f>
        <v>Celia Rouche</v>
      </c>
      <c r="D3841" t="str">
        <f>_xlfn.XLOOKUP(Sales_Pipeline[[#This Row],[Manager]],Sales_Teams[Manager],Sales_Teams[Regional_Office])</f>
        <v>West</v>
      </c>
      <c r="E3841" t="s">
        <v>163</v>
      </c>
      <c r="F3841" t="s">
        <v>72</v>
      </c>
      <c r="G3841" t="str">
        <f>IFERROR(_xlfn.XLOOKUP(Sales_Pipeline[[#This Row],[Account]],Accounts!$A$2:$A$86,Accounts!$F$2:$F$86),"")</f>
        <v>United States</v>
      </c>
      <c r="H3841" t="s">
        <v>57</v>
      </c>
      <c r="I3841" s="3">
        <v>42897</v>
      </c>
      <c r="J3841" s="3">
        <v>43004</v>
      </c>
      <c r="K3841" s="8" t="str">
        <f>IF(Sales_Pipeline[[#This Row],[Close_Date]]="","",TEXT(Sales_Pipeline[[#This Row],[Close_Date]],"ddd"))</f>
        <v>Tue</v>
      </c>
      <c r="L3841" s="8" t="str">
        <f>IF(Sales_Pipeline[[#This Row],[Close_Date]]="","",TEXT(Sales_Pipeline[[#This Row],[Close_Date]],"mmm"))</f>
        <v>Sep</v>
      </c>
      <c r="M3841" s="8" t="str">
        <f>IF(Sales_Pipeline[[#This Row],[Close_Date]]="","","Q"&amp;ROUNDUP(MONTH(Sales_Pipeline[[#This Row],[Close_Date]])/3,0))</f>
        <v>Q3</v>
      </c>
      <c r="N3841" s="2" cm="1">
        <f t="array" ref="N3841">IFERROR(_xlfn.IFS(Sales_Pipeline[[#This Row],[Deal_Stage]]="Won",_xlfn.XLOOKUP(Sales_Pipeline[[#This Row],[Product]],Products!$A$2:$A$8,Products!$C$2:$C$8),Sales_Pipeline[[#This Row],[Deal_Stage]]="Lost",_xlfn.XLOOKUP(Sales_Pipeline[[#This Row],[Product]],Products!$A$2:$A$8,Products!$C$2:$C$8)),"")</f>
        <v>26768</v>
      </c>
      <c r="O3841" s="2">
        <v>29166</v>
      </c>
    </row>
    <row r="3842" spans="1:15" x14ac:dyDescent="0.3">
      <c r="A3842" t="s">
        <v>3988</v>
      </c>
      <c r="B3842" t="s">
        <v>37</v>
      </c>
      <c r="C3842" t="str">
        <f>_xlfn.XLOOKUP(Sales_Pipeline[[#This Row],[Sales_Agent]],Sales_Teams[Sales_Agent],Sales_Teams[Manager])</f>
        <v>Celia Rouche</v>
      </c>
      <c r="D3842" t="str">
        <f>_xlfn.XLOOKUP(Sales_Pipeline[[#This Row],[Manager]],Sales_Teams[Manager],Sales_Teams[Regional_Office])</f>
        <v>West</v>
      </c>
      <c r="E3842" t="s">
        <v>55</v>
      </c>
      <c r="F3842" t="s">
        <v>173</v>
      </c>
      <c r="G3842" t="str">
        <f>IFERROR(_xlfn.XLOOKUP(Sales_Pipeline[[#This Row],[Account]],Accounts!$A$2:$A$86,Accounts!$F$2:$F$86),"")</f>
        <v>United States</v>
      </c>
      <c r="H3842" t="s">
        <v>57</v>
      </c>
      <c r="I3842" s="3">
        <v>42897</v>
      </c>
      <c r="J3842" s="3">
        <v>42957</v>
      </c>
      <c r="K3842" s="8" t="str">
        <f>IF(Sales_Pipeline[[#This Row],[Close_Date]]="","",TEXT(Sales_Pipeline[[#This Row],[Close_Date]],"ddd"))</f>
        <v>Thu</v>
      </c>
      <c r="L3842" s="8" t="str">
        <f>IF(Sales_Pipeline[[#This Row],[Close_Date]]="","",TEXT(Sales_Pipeline[[#This Row],[Close_Date]],"mmm"))</f>
        <v>Aug</v>
      </c>
      <c r="M3842" s="8" t="str">
        <f>IF(Sales_Pipeline[[#This Row],[Close_Date]]="","","Q"&amp;ROUNDUP(MONTH(Sales_Pipeline[[#This Row],[Close_Date]])/3,0))</f>
        <v>Q3</v>
      </c>
      <c r="N3842" s="2" cm="1">
        <f t="array" ref="N3842">IFERROR(_xlfn.IFS(Sales_Pipeline[[#This Row],[Deal_Stage]]="Won",_xlfn.XLOOKUP(Sales_Pipeline[[#This Row],[Product]],Products!$A$2:$A$8,Products!$C$2:$C$8),Sales_Pipeline[[#This Row],[Deal_Stage]]="Lost",_xlfn.XLOOKUP(Sales_Pipeline[[#This Row],[Product]],Products!$A$2:$A$8,Products!$C$2:$C$8)),"")</f>
        <v>1096</v>
      </c>
      <c r="O3842" s="2">
        <v>1045</v>
      </c>
    </row>
    <row r="3843" spans="1:15" x14ac:dyDescent="0.3">
      <c r="A3843" t="s">
        <v>3989</v>
      </c>
      <c r="B3843" t="s">
        <v>45</v>
      </c>
      <c r="C3843" t="str">
        <f>_xlfn.XLOOKUP(Sales_Pipeline[[#This Row],[Sales_Agent]],Sales_Teams[Sales_Agent],Sales_Teams[Manager])</f>
        <v>Summer Sewald</v>
      </c>
      <c r="D3843" t="str">
        <f>_xlfn.XLOOKUP(Sales_Pipeline[[#This Row],[Manager]],Sales_Teams[Manager],Sales_Teams[Regional_Office])</f>
        <v>West</v>
      </c>
      <c r="E3843" t="s">
        <v>55</v>
      </c>
      <c r="F3843" t="s">
        <v>100</v>
      </c>
      <c r="G3843" t="str">
        <f>IFERROR(_xlfn.XLOOKUP(Sales_Pipeline[[#This Row],[Account]],Accounts!$A$2:$A$86,Accounts!$F$2:$F$86),"")</f>
        <v>United States</v>
      </c>
      <c r="H3843" t="s">
        <v>57</v>
      </c>
      <c r="I3843" s="3">
        <v>42897</v>
      </c>
      <c r="J3843" s="3">
        <v>42990</v>
      </c>
      <c r="K3843" s="8" t="str">
        <f>IF(Sales_Pipeline[[#This Row],[Close_Date]]="","",TEXT(Sales_Pipeline[[#This Row],[Close_Date]],"ddd"))</f>
        <v>Tue</v>
      </c>
      <c r="L3843" s="8" t="str">
        <f>IF(Sales_Pipeline[[#This Row],[Close_Date]]="","",TEXT(Sales_Pipeline[[#This Row],[Close_Date]],"mmm"))</f>
        <v>Sep</v>
      </c>
      <c r="M3843" s="8" t="str">
        <f>IF(Sales_Pipeline[[#This Row],[Close_Date]]="","","Q"&amp;ROUNDUP(MONTH(Sales_Pipeline[[#This Row],[Close_Date]])/3,0))</f>
        <v>Q3</v>
      </c>
      <c r="N3843" s="2" cm="1">
        <f t="array" ref="N3843">IFERROR(_xlfn.IFS(Sales_Pipeline[[#This Row],[Deal_Stage]]="Won",_xlfn.XLOOKUP(Sales_Pipeline[[#This Row],[Product]],Products!$A$2:$A$8,Products!$C$2:$C$8),Sales_Pipeline[[#This Row],[Deal_Stage]]="Lost",_xlfn.XLOOKUP(Sales_Pipeline[[#This Row],[Product]],Products!$A$2:$A$8,Products!$C$2:$C$8)),"")</f>
        <v>1096</v>
      </c>
      <c r="O3843" s="2">
        <v>951</v>
      </c>
    </row>
    <row r="3844" spans="1:15" x14ac:dyDescent="0.3">
      <c r="A3844" t="s">
        <v>3990</v>
      </c>
      <c r="B3844" t="s">
        <v>21</v>
      </c>
      <c r="C3844" t="str">
        <f>_xlfn.XLOOKUP(Sales_Pipeline[[#This Row],[Sales_Agent]],Sales_Teams[Sales_Agent],Sales_Teams[Manager])</f>
        <v>Cara Losch</v>
      </c>
      <c r="D3844" t="str">
        <f>_xlfn.XLOOKUP(Sales_Pipeline[[#This Row],[Manager]],Sales_Teams[Manager],Sales_Teams[Regional_Office])</f>
        <v>East</v>
      </c>
      <c r="E3844" t="s">
        <v>55</v>
      </c>
      <c r="F3844" t="s">
        <v>107</v>
      </c>
      <c r="G3844" t="str">
        <f>IFERROR(_xlfn.XLOOKUP(Sales_Pipeline[[#This Row],[Account]],Accounts!$A$2:$A$86,Accounts!$F$2:$F$86),"")</f>
        <v>United States</v>
      </c>
      <c r="H3844" t="s">
        <v>77</v>
      </c>
      <c r="I3844" s="3">
        <v>42897</v>
      </c>
      <c r="K3844" s="8" t="str">
        <f>IF(Sales_Pipeline[[#This Row],[Close_Date]]="","",TEXT(Sales_Pipeline[[#This Row],[Close_Date]],"ddd"))</f>
        <v/>
      </c>
      <c r="L3844" s="8" t="str">
        <f>IF(Sales_Pipeline[[#This Row],[Close_Date]]="","",TEXT(Sales_Pipeline[[#This Row],[Close_Date]],"mmm"))</f>
        <v/>
      </c>
      <c r="M3844" s="8" t="str">
        <f>IF(Sales_Pipeline[[#This Row],[Close_Date]]="","","Q"&amp;ROUNDUP(MONTH(Sales_Pipeline[[#This Row],[Close_Date]])/3,0))</f>
        <v/>
      </c>
      <c r="N3844" s="2" t="str" cm="1">
        <f t="array" ref="N3844">IFERROR(_xlfn.IFS(Sales_Pipeline[[#This Row],[Deal_Stage]]="Won",_xlfn.XLOOKUP(Sales_Pipeline[[#This Row],[Product]],Products!$A$2:$A$8,Products!$C$2:$C$8),Sales_Pipeline[[#This Row],[Deal_Stage]]="Lost",_xlfn.XLOOKUP(Sales_Pipeline[[#This Row],[Product]],Products!$A$2:$A$8,Products!$C$2:$C$8)),"")</f>
        <v/>
      </c>
      <c r="O3844" s="2">
        <v>0</v>
      </c>
    </row>
    <row r="3845" spans="1:15" x14ac:dyDescent="0.3">
      <c r="A3845" t="s">
        <v>3991</v>
      </c>
      <c r="B3845" t="s">
        <v>7</v>
      </c>
      <c r="C3845" t="str">
        <f>_xlfn.XLOOKUP(Sales_Pipeline[[#This Row],[Sales_Agent]],Sales_Teams[Sales_Agent],Sales_Teams[Manager])</f>
        <v>Dustin Brinkmann</v>
      </c>
      <c r="D3845" t="str">
        <f>_xlfn.XLOOKUP(Sales_Pipeline[[#This Row],[Manager]],Sales_Teams[Manager],Sales_Teams[Regional_Office])</f>
        <v>Central</v>
      </c>
      <c r="E3845" t="s">
        <v>61</v>
      </c>
      <c r="F3845" t="s">
        <v>134</v>
      </c>
      <c r="G3845" t="str">
        <f>IFERROR(_xlfn.XLOOKUP(Sales_Pipeline[[#This Row],[Account]],Accounts!$A$2:$A$86,Accounts!$F$2:$F$86),"")</f>
        <v>United States</v>
      </c>
      <c r="H3845" t="s">
        <v>57</v>
      </c>
      <c r="I3845" s="3">
        <v>42897</v>
      </c>
      <c r="J3845" s="3">
        <v>42967</v>
      </c>
      <c r="K3845" s="8" t="str">
        <f>IF(Sales_Pipeline[[#This Row],[Close_Date]]="","",TEXT(Sales_Pipeline[[#This Row],[Close_Date]],"ddd"))</f>
        <v>Sun</v>
      </c>
      <c r="L3845" s="8" t="str">
        <f>IF(Sales_Pipeline[[#This Row],[Close_Date]]="","",TEXT(Sales_Pipeline[[#This Row],[Close_Date]],"mmm"))</f>
        <v>Aug</v>
      </c>
      <c r="M3845" s="8" t="str">
        <f>IF(Sales_Pipeline[[#This Row],[Close_Date]]="","","Q"&amp;ROUNDUP(MONTH(Sales_Pipeline[[#This Row],[Close_Date]])/3,0))</f>
        <v>Q3</v>
      </c>
      <c r="N3845" s="2" cm="1">
        <f t="array" ref="N3845">IFERROR(_xlfn.IFS(Sales_Pipeline[[#This Row],[Deal_Stage]]="Won",_xlfn.XLOOKUP(Sales_Pipeline[[#This Row],[Product]],Products!$A$2:$A$8,Products!$C$2:$C$8),Sales_Pipeline[[#This Row],[Deal_Stage]]="Lost",_xlfn.XLOOKUP(Sales_Pipeline[[#This Row],[Product]],Products!$A$2:$A$8,Products!$C$2:$C$8)),"")</f>
        <v>55</v>
      </c>
      <c r="O3845" s="2">
        <v>43</v>
      </c>
    </row>
    <row r="3846" spans="1:15" x14ac:dyDescent="0.3">
      <c r="A3846" t="s">
        <v>3992</v>
      </c>
      <c r="B3846" t="s">
        <v>7</v>
      </c>
      <c r="C3846" t="str">
        <f>_xlfn.XLOOKUP(Sales_Pipeline[[#This Row],[Sales_Agent]],Sales_Teams[Sales_Agent],Sales_Teams[Manager])</f>
        <v>Dustin Brinkmann</v>
      </c>
      <c r="D3846" t="str">
        <f>_xlfn.XLOOKUP(Sales_Pipeline[[#This Row],[Manager]],Sales_Teams[Manager],Sales_Teams[Regional_Office])</f>
        <v>Central</v>
      </c>
      <c r="E3846" t="s">
        <v>61</v>
      </c>
      <c r="F3846" t="s">
        <v>74</v>
      </c>
      <c r="G3846" t="str">
        <f>IFERROR(_xlfn.XLOOKUP(Sales_Pipeline[[#This Row],[Account]],Accounts!$A$2:$A$86,Accounts!$F$2:$F$86),"")</f>
        <v>United States</v>
      </c>
      <c r="H3846" t="s">
        <v>57</v>
      </c>
      <c r="I3846" s="3">
        <v>42897</v>
      </c>
      <c r="J3846" s="3">
        <v>42901</v>
      </c>
      <c r="K3846" s="8" t="str">
        <f>IF(Sales_Pipeline[[#This Row],[Close_Date]]="","",TEXT(Sales_Pipeline[[#This Row],[Close_Date]],"ddd"))</f>
        <v>Thu</v>
      </c>
      <c r="L3846" s="8" t="str">
        <f>IF(Sales_Pipeline[[#This Row],[Close_Date]]="","",TEXT(Sales_Pipeline[[#This Row],[Close_Date]],"mmm"))</f>
        <v>Jun</v>
      </c>
      <c r="M3846" s="8" t="str">
        <f>IF(Sales_Pipeline[[#This Row],[Close_Date]]="","","Q"&amp;ROUNDUP(MONTH(Sales_Pipeline[[#This Row],[Close_Date]])/3,0))</f>
        <v>Q2</v>
      </c>
      <c r="N3846" s="2" cm="1">
        <f t="array" ref="N3846">IFERROR(_xlfn.IFS(Sales_Pipeline[[#This Row],[Deal_Stage]]="Won",_xlfn.XLOOKUP(Sales_Pipeline[[#This Row],[Product]],Products!$A$2:$A$8,Products!$C$2:$C$8),Sales_Pipeline[[#This Row],[Deal_Stage]]="Lost",_xlfn.XLOOKUP(Sales_Pipeline[[#This Row],[Product]],Products!$A$2:$A$8,Products!$C$2:$C$8)),"")</f>
        <v>55</v>
      </c>
      <c r="O3846" s="2">
        <v>55</v>
      </c>
    </row>
    <row r="3847" spans="1:15" x14ac:dyDescent="0.3">
      <c r="A3847" t="s">
        <v>3993</v>
      </c>
      <c r="B3847" t="s">
        <v>32</v>
      </c>
      <c r="C3847" t="str">
        <f>_xlfn.XLOOKUP(Sales_Pipeline[[#This Row],[Sales_Agent]],Sales_Teams[Sales_Agent],Sales_Teams[Manager])</f>
        <v>Celia Rouche</v>
      </c>
      <c r="D3847" t="str">
        <f>_xlfn.XLOOKUP(Sales_Pipeline[[#This Row],[Manager]],Sales_Teams[Manager],Sales_Teams[Regional_Office])</f>
        <v>West</v>
      </c>
      <c r="E3847" t="s">
        <v>63</v>
      </c>
      <c r="G3847" t="str">
        <f>IFERROR(_xlfn.XLOOKUP(Sales_Pipeline[[#This Row],[Account]],Accounts!$A$2:$A$86,Accounts!$F$2:$F$86),"")</f>
        <v/>
      </c>
      <c r="H3847" t="s">
        <v>77</v>
      </c>
      <c r="I3847" s="3">
        <v>42897</v>
      </c>
      <c r="K3847" s="8" t="str">
        <f>IF(Sales_Pipeline[[#This Row],[Close_Date]]="","",TEXT(Sales_Pipeline[[#This Row],[Close_Date]],"ddd"))</f>
        <v/>
      </c>
      <c r="L3847" s="8" t="str">
        <f>IF(Sales_Pipeline[[#This Row],[Close_Date]]="","",TEXT(Sales_Pipeline[[#This Row],[Close_Date]],"mmm"))</f>
        <v/>
      </c>
      <c r="M3847" s="8" t="str">
        <f>IF(Sales_Pipeline[[#This Row],[Close_Date]]="","","Q"&amp;ROUNDUP(MONTH(Sales_Pipeline[[#This Row],[Close_Date]])/3,0))</f>
        <v/>
      </c>
      <c r="N3847" s="2" t="str" cm="1">
        <f t="array" ref="N3847">IFERROR(_xlfn.IFS(Sales_Pipeline[[#This Row],[Deal_Stage]]="Won",_xlfn.XLOOKUP(Sales_Pipeline[[#This Row],[Product]],Products!$A$2:$A$8,Products!$C$2:$C$8),Sales_Pipeline[[#This Row],[Deal_Stage]]="Lost",_xlfn.XLOOKUP(Sales_Pipeline[[#This Row],[Product]],Products!$A$2:$A$8,Products!$C$2:$C$8)),"")</f>
        <v/>
      </c>
      <c r="O3847" s="2">
        <v>0</v>
      </c>
    </row>
    <row r="3848" spans="1:15" x14ac:dyDescent="0.3">
      <c r="A3848" t="s">
        <v>3994</v>
      </c>
      <c r="B3848" t="s">
        <v>27</v>
      </c>
      <c r="C3848" t="str">
        <f>_xlfn.XLOOKUP(Sales_Pipeline[[#This Row],[Sales_Agent]],Sales_Teams[Sales_Agent],Sales_Teams[Manager])</f>
        <v>Rocco Neubert</v>
      </c>
      <c r="D3848" t="str">
        <f>_xlfn.XLOOKUP(Sales_Pipeline[[#This Row],[Manager]],Sales_Teams[Manager],Sales_Teams[Regional_Office])</f>
        <v>East</v>
      </c>
      <c r="E3848" t="s">
        <v>8953</v>
      </c>
      <c r="F3848" t="s">
        <v>173</v>
      </c>
      <c r="G3848" t="str">
        <f>IFERROR(_xlfn.XLOOKUP(Sales_Pipeline[[#This Row],[Account]],Accounts!$A$2:$A$86,Accounts!$F$2:$F$86),"")</f>
        <v>United States</v>
      </c>
      <c r="H3848" t="s">
        <v>57</v>
      </c>
      <c r="I3848" s="3">
        <v>42898</v>
      </c>
      <c r="J3848" s="3">
        <v>42964</v>
      </c>
      <c r="K3848" s="8" t="str">
        <f>IF(Sales_Pipeline[[#This Row],[Close_Date]]="","",TEXT(Sales_Pipeline[[#This Row],[Close_Date]],"ddd"))</f>
        <v>Thu</v>
      </c>
      <c r="L3848" s="8" t="str">
        <f>IF(Sales_Pipeline[[#This Row],[Close_Date]]="","",TEXT(Sales_Pipeline[[#This Row],[Close_Date]],"mmm"))</f>
        <v>Aug</v>
      </c>
      <c r="M3848" s="8" t="str">
        <f>IF(Sales_Pipeline[[#This Row],[Close_Date]]="","","Q"&amp;ROUNDUP(MONTH(Sales_Pipeline[[#This Row],[Close_Date]])/3,0))</f>
        <v>Q3</v>
      </c>
      <c r="N3848" s="2" cm="1">
        <f t="array" ref="N3848">IFERROR(_xlfn.IFS(Sales_Pipeline[[#This Row],[Deal_Stage]]="Won",_xlfn.XLOOKUP(Sales_Pipeline[[#This Row],[Product]],Products!$A$2:$A$8,Products!$C$2:$C$8),Sales_Pipeline[[#This Row],[Deal_Stage]]="Lost",_xlfn.XLOOKUP(Sales_Pipeline[[#This Row],[Product]],Products!$A$2:$A$8,Products!$C$2:$C$8)),"")</f>
        <v>4821</v>
      </c>
      <c r="O3848" s="2">
        <v>4294</v>
      </c>
    </row>
    <row r="3849" spans="1:15" x14ac:dyDescent="0.3">
      <c r="A3849" t="s">
        <v>3995</v>
      </c>
      <c r="B3849" t="s">
        <v>6</v>
      </c>
      <c r="C3849" t="str">
        <f>_xlfn.XLOOKUP(Sales_Pipeline[[#This Row],[Sales_Agent]],Sales_Teams[Sales_Agent],Sales_Teams[Manager])</f>
        <v>Dustin Brinkmann</v>
      </c>
      <c r="D3849" t="str">
        <f>_xlfn.XLOOKUP(Sales_Pipeline[[#This Row],[Manager]],Sales_Teams[Manager],Sales_Teams[Regional_Office])</f>
        <v>Central</v>
      </c>
      <c r="E3849" t="s">
        <v>84</v>
      </c>
      <c r="F3849" t="s">
        <v>507</v>
      </c>
      <c r="G3849" t="str">
        <f>IFERROR(_xlfn.XLOOKUP(Sales_Pipeline[[#This Row],[Account]],Accounts!$A$2:$A$86,Accounts!$F$2:$F$86),"")</f>
        <v>Belgium</v>
      </c>
      <c r="H3849" t="s">
        <v>57</v>
      </c>
      <c r="I3849" s="3">
        <v>42898</v>
      </c>
      <c r="J3849" s="3">
        <v>42976</v>
      </c>
      <c r="K3849" s="8" t="str">
        <f>IF(Sales_Pipeline[[#This Row],[Close_Date]]="","",TEXT(Sales_Pipeline[[#This Row],[Close_Date]],"ddd"))</f>
        <v>Tue</v>
      </c>
      <c r="L3849" s="8" t="str">
        <f>IF(Sales_Pipeline[[#This Row],[Close_Date]]="","",TEXT(Sales_Pipeline[[#This Row],[Close_Date]],"mmm"))</f>
        <v>Aug</v>
      </c>
      <c r="M3849" s="8" t="str">
        <f>IF(Sales_Pipeline[[#This Row],[Close_Date]]="","","Q"&amp;ROUNDUP(MONTH(Sales_Pipeline[[#This Row],[Close_Date]])/3,0))</f>
        <v>Q3</v>
      </c>
      <c r="N3849" s="2" cm="1">
        <f t="array" ref="N3849">IFERROR(_xlfn.IFS(Sales_Pipeline[[#This Row],[Deal_Stage]]="Won",_xlfn.XLOOKUP(Sales_Pipeline[[#This Row],[Product]],Products!$A$2:$A$8,Products!$C$2:$C$8),Sales_Pipeline[[#This Row],[Deal_Stage]]="Lost",_xlfn.XLOOKUP(Sales_Pipeline[[#This Row],[Product]],Products!$A$2:$A$8,Products!$C$2:$C$8)),"")</f>
        <v>5482</v>
      </c>
      <c r="O3849" s="2">
        <v>4961</v>
      </c>
    </row>
    <row r="3850" spans="1:15" x14ac:dyDescent="0.3">
      <c r="A3850" t="s">
        <v>3996</v>
      </c>
      <c r="B3850" t="s">
        <v>20</v>
      </c>
      <c r="C3850" t="str">
        <f>_xlfn.XLOOKUP(Sales_Pipeline[[#This Row],[Sales_Agent]],Sales_Teams[Sales_Agent],Sales_Teams[Manager])</f>
        <v>Cara Losch</v>
      </c>
      <c r="D3850" t="str">
        <f>_xlfn.XLOOKUP(Sales_Pipeline[[#This Row],[Manager]],Sales_Teams[Manager],Sales_Teams[Regional_Office])</f>
        <v>East</v>
      </c>
      <c r="E3850" t="s">
        <v>8953</v>
      </c>
      <c r="F3850" t="s">
        <v>220</v>
      </c>
      <c r="G3850" t="str">
        <f>IFERROR(_xlfn.XLOOKUP(Sales_Pipeline[[#This Row],[Account]],Accounts!$A$2:$A$86,Accounts!$F$2:$F$86),"")</f>
        <v>United States</v>
      </c>
      <c r="H3850" t="s">
        <v>77</v>
      </c>
      <c r="I3850" s="3">
        <v>42898</v>
      </c>
      <c r="K3850" s="8" t="str">
        <f>IF(Sales_Pipeline[[#This Row],[Close_Date]]="","",TEXT(Sales_Pipeline[[#This Row],[Close_Date]],"ddd"))</f>
        <v/>
      </c>
      <c r="L3850" s="8" t="str">
        <f>IF(Sales_Pipeline[[#This Row],[Close_Date]]="","",TEXT(Sales_Pipeline[[#This Row],[Close_Date]],"mmm"))</f>
        <v/>
      </c>
      <c r="M3850" s="8" t="str">
        <f>IF(Sales_Pipeline[[#This Row],[Close_Date]]="","","Q"&amp;ROUNDUP(MONTH(Sales_Pipeline[[#This Row],[Close_Date]])/3,0))</f>
        <v/>
      </c>
      <c r="N3850" s="2" t="str" cm="1">
        <f t="array" ref="N3850">IFERROR(_xlfn.IFS(Sales_Pipeline[[#This Row],[Deal_Stage]]="Won",_xlfn.XLOOKUP(Sales_Pipeline[[#This Row],[Product]],Products!$A$2:$A$8,Products!$C$2:$C$8),Sales_Pipeline[[#This Row],[Deal_Stage]]="Lost",_xlfn.XLOOKUP(Sales_Pipeline[[#This Row],[Product]],Products!$A$2:$A$8,Products!$C$2:$C$8)),"")</f>
        <v/>
      </c>
      <c r="O3850" s="2">
        <v>0</v>
      </c>
    </row>
    <row r="3851" spans="1:15" x14ac:dyDescent="0.3">
      <c r="A3851" t="s">
        <v>3997</v>
      </c>
      <c r="B3851" t="s">
        <v>20</v>
      </c>
      <c r="C3851" t="str">
        <f>_xlfn.XLOOKUP(Sales_Pipeline[[#This Row],[Sales_Agent]],Sales_Teams[Sales_Agent],Sales_Teams[Manager])</f>
        <v>Cara Losch</v>
      </c>
      <c r="D3851" t="str">
        <f>_xlfn.XLOOKUP(Sales_Pipeline[[#This Row],[Manager]],Sales_Teams[Manager],Sales_Teams[Regional_Office])</f>
        <v>East</v>
      </c>
      <c r="E3851" t="s">
        <v>63</v>
      </c>
      <c r="F3851" t="s">
        <v>533</v>
      </c>
      <c r="G3851" t="str">
        <f>IFERROR(_xlfn.XLOOKUP(Sales_Pipeline[[#This Row],[Account]],Accounts!$A$2:$A$86,Accounts!$F$2:$F$86),"")</f>
        <v>United States</v>
      </c>
      <c r="H3851" t="s">
        <v>82</v>
      </c>
      <c r="I3851" s="3">
        <v>42898</v>
      </c>
      <c r="J3851" s="3">
        <v>42965</v>
      </c>
      <c r="K3851" s="8" t="str">
        <f>IF(Sales_Pipeline[[#This Row],[Close_Date]]="","",TEXT(Sales_Pipeline[[#This Row],[Close_Date]],"ddd"))</f>
        <v>Fri</v>
      </c>
      <c r="L3851" s="8" t="str">
        <f>IF(Sales_Pipeline[[#This Row],[Close_Date]]="","",TEXT(Sales_Pipeline[[#This Row],[Close_Date]],"mmm"))</f>
        <v>Aug</v>
      </c>
      <c r="M3851" s="8" t="str">
        <f>IF(Sales_Pipeline[[#This Row],[Close_Date]]="","","Q"&amp;ROUNDUP(MONTH(Sales_Pipeline[[#This Row],[Close_Date]])/3,0))</f>
        <v>Q3</v>
      </c>
      <c r="N3851" s="2" cm="1">
        <f t="array" ref="N3851">IFERROR(_xlfn.IFS(Sales_Pipeline[[#This Row],[Deal_Stage]]="Won",_xlfn.XLOOKUP(Sales_Pipeline[[#This Row],[Product]],Products!$A$2:$A$8,Products!$C$2:$C$8),Sales_Pipeline[[#This Row],[Deal_Stage]]="Lost",_xlfn.XLOOKUP(Sales_Pipeline[[#This Row],[Product]],Products!$A$2:$A$8,Products!$C$2:$C$8)),"")</f>
        <v>550</v>
      </c>
      <c r="O3851" s="2">
        <v>0</v>
      </c>
    </row>
    <row r="3852" spans="1:15" x14ac:dyDescent="0.3">
      <c r="A3852" t="s">
        <v>3998</v>
      </c>
      <c r="B3852" t="s">
        <v>25</v>
      </c>
      <c r="C3852" t="str">
        <f>_xlfn.XLOOKUP(Sales_Pipeline[[#This Row],[Sales_Agent]],Sales_Teams[Sales_Agent],Sales_Teams[Manager])</f>
        <v>Rocco Neubert</v>
      </c>
      <c r="D3852" t="str">
        <f>_xlfn.XLOOKUP(Sales_Pipeline[[#This Row],[Manager]],Sales_Teams[Manager],Sales_Teams[Regional_Office])</f>
        <v>East</v>
      </c>
      <c r="E3852" t="s">
        <v>8953</v>
      </c>
      <c r="F3852" t="s">
        <v>194</v>
      </c>
      <c r="G3852" t="str">
        <f>IFERROR(_xlfn.XLOOKUP(Sales_Pipeline[[#This Row],[Account]],Accounts!$A$2:$A$86,Accounts!$F$2:$F$86),"")</f>
        <v>United States</v>
      </c>
      <c r="H3852" t="s">
        <v>57</v>
      </c>
      <c r="I3852" s="3">
        <v>42898</v>
      </c>
      <c r="J3852" s="3">
        <v>43001</v>
      </c>
      <c r="K3852" s="8" t="str">
        <f>IF(Sales_Pipeline[[#This Row],[Close_Date]]="","",TEXT(Sales_Pipeline[[#This Row],[Close_Date]],"ddd"))</f>
        <v>Sat</v>
      </c>
      <c r="L3852" s="8" t="str">
        <f>IF(Sales_Pipeline[[#This Row],[Close_Date]]="","",TEXT(Sales_Pipeline[[#This Row],[Close_Date]],"mmm"))</f>
        <v>Sep</v>
      </c>
      <c r="M3852" s="8" t="str">
        <f>IF(Sales_Pipeline[[#This Row],[Close_Date]]="","","Q"&amp;ROUNDUP(MONTH(Sales_Pipeline[[#This Row],[Close_Date]])/3,0))</f>
        <v>Q3</v>
      </c>
      <c r="N3852" s="2" cm="1">
        <f t="array" ref="N3852">IFERROR(_xlfn.IFS(Sales_Pipeline[[#This Row],[Deal_Stage]]="Won",_xlfn.XLOOKUP(Sales_Pipeline[[#This Row],[Product]],Products!$A$2:$A$8,Products!$C$2:$C$8),Sales_Pipeline[[#This Row],[Deal_Stage]]="Lost",_xlfn.XLOOKUP(Sales_Pipeline[[#This Row],[Product]],Products!$A$2:$A$8,Products!$C$2:$C$8)),"")</f>
        <v>4821</v>
      </c>
      <c r="O3852" s="2">
        <v>4506</v>
      </c>
    </row>
    <row r="3853" spans="1:15" x14ac:dyDescent="0.3">
      <c r="A3853" t="s">
        <v>3999</v>
      </c>
      <c r="B3853" t="s">
        <v>28</v>
      </c>
      <c r="C3853" t="str">
        <f>_xlfn.XLOOKUP(Sales_Pipeline[[#This Row],[Sales_Agent]],Sales_Teams[Sales_Agent],Sales_Teams[Manager])</f>
        <v>Rocco Neubert</v>
      </c>
      <c r="D3853" t="str">
        <f>_xlfn.XLOOKUP(Sales_Pipeline[[#This Row],[Manager]],Sales_Teams[Manager],Sales_Teams[Regional_Office])</f>
        <v>East</v>
      </c>
      <c r="E3853" t="s">
        <v>8953</v>
      </c>
      <c r="F3853" t="s">
        <v>388</v>
      </c>
      <c r="G3853" t="str">
        <f>IFERROR(_xlfn.XLOOKUP(Sales_Pipeline[[#This Row],[Account]],Accounts!$A$2:$A$86,Accounts!$F$2:$F$86),"")</f>
        <v>China</v>
      </c>
      <c r="H3853" t="s">
        <v>82</v>
      </c>
      <c r="I3853" s="3">
        <v>42898</v>
      </c>
      <c r="J3853" s="3">
        <v>42912</v>
      </c>
      <c r="K3853" s="8" t="str">
        <f>IF(Sales_Pipeline[[#This Row],[Close_Date]]="","",TEXT(Sales_Pipeline[[#This Row],[Close_Date]],"ddd"))</f>
        <v>Mon</v>
      </c>
      <c r="L3853" s="8" t="str">
        <f>IF(Sales_Pipeline[[#This Row],[Close_Date]]="","",TEXT(Sales_Pipeline[[#This Row],[Close_Date]],"mmm"))</f>
        <v>Jun</v>
      </c>
      <c r="M3853" s="8" t="str">
        <f>IF(Sales_Pipeline[[#This Row],[Close_Date]]="","","Q"&amp;ROUNDUP(MONTH(Sales_Pipeline[[#This Row],[Close_Date]])/3,0))</f>
        <v>Q2</v>
      </c>
      <c r="N3853" s="2" cm="1">
        <f t="array" ref="N3853">IFERROR(_xlfn.IFS(Sales_Pipeline[[#This Row],[Deal_Stage]]="Won",_xlfn.XLOOKUP(Sales_Pipeline[[#This Row],[Product]],Products!$A$2:$A$8,Products!$C$2:$C$8),Sales_Pipeline[[#This Row],[Deal_Stage]]="Lost",_xlfn.XLOOKUP(Sales_Pipeline[[#This Row],[Product]],Products!$A$2:$A$8,Products!$C$2:$C$8)),"")</f>
        <v>4821</v>
      </c>
      <c r="O3853" s="2">
        <v>0</v>
      </c>
    </row>
    <row r="3854" spans="1:15" x14ac:dyDescent="0.3">
      <c r="A3854" t="s">
        <v>4000</v>
      </c>
      <c r="B3854" t="s">
        <v>38</v>
      </c>
      <c r="C3854" t="str">
        <f>_xlfn.XLOOKUP(Sales_Pipeline[[#This Row],[Sales_Agent]],Sales_Teams[Sales_Agent],Sales_Teams[Manager])</f>
        <v>Celia Rouche</v>
      </c>
      <c r="D3854" t="str">
        <f>_xlfn.XLOOKUP(Sales_Pipeline[[#This Row],[Manager]],Sales_Teams[Manager],Sales_Teams[Regional_Office])</f>
        <v>West</v>
      </c>
      <c r="E3854" t="s">
        <v>63</v>
      </c>
      <c r="F3854" t="s">
        <v>288</v>
      </c>
      <c r="G3854" t="str">
        <f>IFERROR(_xlfn.XLOOKUP(Sales_Pipeline[[#This Row],[Account]],Accounts!$A$2:$A$86,Accounts!$F$2:$F$86),"")</f>
        <v>United States</v>
      </c>
      <c r="H3854" t="s">
        <v>57</v>
      </c>
      <c r="I3854" s="3">
        <v>42898</v>
      </c>
      <c r="J3854" s="3">
        <v>42969</v>
      </c>
      <c r="K3854" s="8" t="str">
        <f>IF(Sales_Pipeline[[#This Row],[Close_Date]]="","",TEXT(Sales_Pipeline[[#This Row],[Close_Date]],"ddd"))</f>
        <v>Tue</v>
      </c>
      <c r="L3854" s="8" t="str">
        <f>IF(Sales_Pipeline[[#This Row],[Close_Date]]="","",TEXT(Sales_Pipeline[[#This Row],[Close_Date]],"mmm"))</f>
        <v>Aug</v>
      </c>
      <c r="M3854" s="8" t="str">
        <f>IF(Sales_Pipeline[[#This Row],[Close_Date]]="","","Q"&amp;ROUNDUP(MONTH(Sales_Pipeline[[#This Row],[Close_Date]])/3,0))</f>
        <v>Q3</v>
      </c>
      <c r="N3854" s="2" cm="1">
        <f t="array" ref="N3854">IFERROR(_xlfn.IFS(Sales_Pipeline[[#This Row],[Deal_Stage]]="Won",_xlfn.XLOOKUP(Sales_Pipeline[[#This Row],[Product]],Products!$A$2:$A$8,Products!$C$2:$C$8),Sales_Pipeline[[#This Row],[Deal_Stage]]="Lost",_xlfn.XLOOKUP(Sales_Pipeline[[#This Row],[Product]],Products!$A$2:$A$8,Products!$C$2:$C$8)),"")</f>
        <v>550</v>
      </c>
      <c r="O3854" s="2">
        <v>608</v>
      </c>
    </row>
    <row r="3855" spans="1:15" x14ac:dyDescent="0.3">
      <c r="A3855" t="s">
        <v>4001</v>
      </c>
      <c r="B3855" t="s">
        <v>22</v>
      </c>
      <c r="C3855" t="str">
        <f>_xlfn.XLOOKUP(Sales_Pipeline[[#This Row],[Sales_Agent]],Sales_Teams[Sales_Agent],Sales_Teams[Manager])</f>
        <v>Cara Losch</v>
      </c>
      <c r="D3855" t="str">
        <f>_xlfn.XLOOKUP(Sales_Pipeline[[#This Row],[Manager]],Sales_Teams[Manager],Sales_Teams[Regional_Office])</f>
        <v>East</v>
      </c>
      <c r="E3855" t="s">
        <v>55</v>
      </c>
      <c r="F3855" t="s">
        <v>315</v>
      </c>
      <c r="G3855" t="str">
        <f>IFERROR(_xlfn.XLOOKUP(Sales_Pipeline[[#This Row],[Account]],Accounts!$A$2:$A$86,Accounts!$F$2:$F$86),"")</f>
        <v>United States</v>
      </c>
      <c r="H3855" t="s">
        <v>57</v>
      </c>
      <c r="I3855" s="3">
        <v>42898</v>
      </c>
      <c r="J3855" s="3">
        <v>42998</v>
      </c>
      <c r="K3855" s="8" t="str">
        <f>IF(Sales_Pipeline[[#This Row],[Close_Date]]="","",TEXT(Sales_Pipeline[[#This Row],[Close_Date]],"ddd"))</f>
        <v>Wed</v>
      </c>
      <c r="L3855" s="8" t="str">
        <f>IF(Sales_Pipeline[[#This Row],[Close_Date]]="","",TEXT(Sales_Pipeline[[#This Row],[Close_Date]],"mmm"))</f>
        <v>Sep</v>
      </c>
      <c r="M3855" s="8" t="str">
        <f>IF(Sales_Pipeline[[#This Row],[Close_Date]]="","","Q"&amp;ROUNDUP(MONTH(Sales_Pipeline[[#This Row],[Close_Date]])/3,0))</f>
        <v>Q3</v>
      </c>
      <c r="N3855" s="2" cm="1">
        <f t="array" ref="N3855">IFERROR(_xlfn.IFS(Sales_Pipeline[[#This Row],[Deal_Stage]]="Won",_xlfn.XLOOKUP(Sales_Pipeline[[#This Row],[Product]],Products!$A$2:$A$8,Products!$C$2:$C$8),Sales_Pipeline[[#This Row],[Deal_Stage]]="Lost",_xlfn.XLOOKUP(Sales_Pipeline[[#This Row],[Product]],Products!$A$2:$A$8,Products!$C$2:$C$8)),"")</f>
        <v>1096</v>
      </c>
      <c r="O3855" s="2">
        <v>851</v>
      </c>
    </row>
    <row r="3856" spans="1:15" x14ac:dyDescent="0.3">
      <c r="A3856" t="s">
        <v>4002</v>
      </c>
      <c r="B3856" t="s">
        <v>13</v>
      </c>
      <c r="C3856" t="str">
        <f>_xlfn.XLOOKUP(Sales_Pipeline[[#This Row],[Sales_Agent]],Sales_Teams[Sales_Agent],Sales_Teams[Manager])</f>
        <v>Melvin Marxen</v>
      </c>
      <c r="D3856" t="str">
        <f>_xlfn.XLOOKUP(Sales_Pipeline[[#This Row],[Manager]],Sales_Teams[Manager],Sales_Teams[Regional_Office])</f>
        <v>Central</v>
      </c>
      <c r="E3856" t="s">
        <v>55</v>
      </c>
      <c r="F3856" t="s">
        <v>333</v>
      </c>
      <c r="G3856" t="str">
        <f>IFERROR(_xlfn.XLOOKUP(Sales_Pipeline[[#This Row],[Account]],Accounts!$A$2:$A$86,Accounts!$F$2:$F$86),"")</f>
        <v>United States</v>
      </c>
      <c r="H3856" t="s">
        <v>57</v>
      </c>
      <c r="I3856" s="3">
        <v>42898</v>
      </c>
      <c r="J3856" s="3">
        <v>42998</v>
      </c>
      <c r="K3856" s="8" t="str">
        <f>IF(Sales_Pipeline[[#This Row],[Close_Date]]="","",TEXT(Sales_Pipeline[[#This Row],[Close_Date]],"ddd"))</f>
        <v>Wed</v>
      </c>
      <c r="L3856" s="8" t="str">
        <f>IF(Sales_Pipeline[[#This Row],[Close_Date]]="","",TEXT(Sales_Pipeline[[#This Row],[Close_Date]],"mmm"))</f>
        <v>Sep</v>
      </c>
      <c r="M3856" s="8" t="str">
        <f>IF(Sales_Pipeline[[#This Row],[Close_Date]]="","","Q"&amp;ROUNDUP(MONTH(Sales_Pipeline[[#This Row],[Close_Date]])/3,0))</f>
        <v>Q3</v>
      </c>
      <c r="N3856" s="2" cm="1">
        <f t="array" ref="N3856">IFERROR(_xlfn.IFS(Sales_Pipeline[[#This Row],[Deal_Stage]]="Won",_xlfn.XLOOKUP(Sales_Pipeline[[#This Row],[Product]],Products!$A$2:$A$8,Products!$C$2:$C$8),Sales_Pipeline[[#This Row],[Deal_Stage]]="Lost",_xlfn.XLOOKUP(Sales_Pipeline[[#This Row],[Product]],Products!$A$2:$A$8,Products!$C$2:$C$8)),"")</f>
        <v>1096</v>
      </c>
      <c r="O3856" s="2">
        <v>1143</v>
      </c>
    </row>
    <row r="3857" spans="1:15" x14ac:dyDescent="0.3">
      <c r="A3857" t="s">
        <v>4003</v>
      </c>
      <c r="B3857" t="s">
        <v>13</v>
      </c>
      <c r="C3857" t="str">
        <f>_xlfn.XLOOKUP(Sales_Pipeline[[#This Row],[Sales_Agent]],Sales_Teams[Sales_Agent],Sales_Teams[Manager])</f>
        <v>Melvin Marxen</v>
      </c>
      <c r="D3857" t="str">
        <f>_xlfn.XLOOKUP(Sales_Pipeline[[#This Row],[Manager]],Sales_Teams[Manager],Sales_Teams[Regional_Office])</f>
        <v>Central</v>
      </c>
      <c r="E3857" t="s">
        <v>84</v>
      </c>
      <c r="F3857" t="s">
        <v>229</v>
      </c>
      <c r="G3857" t="str">
        <f>IFERROR(_xlfn.XLOOKUP(Sales_Pipeline[[#This Row],[Account]],Accounts!$A$2:$A$86,Accounts!$F$2:$F$86),"")</f>
        <v>Norway</v>
      </c>
      <c r="H3857" t="s">
        <v>57</v>
      </c>
      <c r="I3857" s="3">
        <v>42898</v>
      </c>
      <c r="J3857" s="3">
        <v>42911</v>
      </c>
      <c r="K3857" s="8" t="str">
        <f>IF(Sales_Pipeline[[#This Row],[Close_Date]]="","",TEXT(Sales_Pipeline[[#This Row],[Close_Date]],"ddd"))</f>
        <v>Sun</v>
      </c>
      <c r="L3857" s="8" t="str">
        <f>IF(Sales_Pipeline[[#This Row],[Close_Date]]="","",TEXT(Sales_Pipeline[[#This Row],[Close_Date]],"mmm"))</f>
        <v>Jun</v>
      </c>
      <c r="M3857" s="8" t="str">
        <f>IF(Sales_Pipeline[[#This Row],[Close_Date]]="","","Q"&amp;ROUNDUP(MONTH(Sales_Pipeline[[#This Row],[Close_Date]])/3,0))</f>
        <v>Q2</v>
      </c>
      <c r="N3857" s="2" cm="1">
        <f t="array" ref="N3857">IFERROR(_xlfn.IFS(Sales_Pipeline[[#This Row],[Deal_Stage]]="Won",_xlfn.XLOOKUP(Sales_Pipeline[[#This Row],[Product]],Products!$A$2:$A$8,Products!$C$2:$C$8),Sales_Pipeline[[#This Row],[Deal_Stage]]="Lost",_xlfn.XLOOKUP(Sales_Pipeline[[#This Row],[Product]],Products!$A$2:$A$8,Products!$C$2:$C$8)),"")</f>
        <v>5482</v>
      </c>
      <c r="O3857" s="2">
        <v>6365</v>
      </c>
    </row>
    <row r="3858" spans="1:15" x14ac:dyDescent="0.3">
      <c r="A3858" t="s">
        <v>4004</v>
      </c>
      <c r="B3858" t="s">
        <v>36</v>
      </c>
      <c r="C3858" t="str">
        <f>_xlfn.XLOOKUP(Sales_Pipeline[[#This Row],[Sales_Agent]],Sales_Teams[Sales_Agent],Sales_Teams[Manager])</f>
        <v>Celia Rouche</v>
      </c>
      <c r="D3858" t="str">
        <f>_xlfn.XLOOKUP(Sales_Pipeline[[#This Row],[Manager]],Sales_Teams[Manager],Sales_Teams[Regional_Office])</f>
        <v>West</v>
      </c>
      <c r="E3858" t="s">
        <v>61</v>
      </c>
      <c r="F3858" t="s">
        <v>100</v>
      </c>
      <c r="G3858" t="str">
        <f>IFERROR(_xlfn.XLOOKUP(Sales_Pipeline[[#This Row],[Account]],Accounts!$A$2:$A$86,Accounts!$F$2:$F$86),"")</f>
        <v>United States</v>
      </c>
      <c r="H3858" t="s">
        <v>57</v>
      </c>
      <c r="I3858" s="3">
        <v>42898</v>
      </c>
      <c r="J3858" s="3">
        <v>42968</v>
      </c>
      <c r="K3858" s="8" t="str">
        <f>IF(Sales_Pipeline[[#This Row],[Close_Date]]="","",TEXT(Sales_Pipeline[[#This Row],[Close_Date]],"ddd"))</f>
        <v>Mon</v>
      </c>
      <c r="L3858" s="8" t="str">
        <f>IF(Sales_Pipeline[[#This Row],[Close_Date]]="","",TEXT(Sales_Pipeline[[#This Row],[Close_Date]],"mmm"))</f>
        <v>Aug</v>
      </c>
      <c r="M3858" s="8" t="str">
        <f>IF(Sales_Pipeline[[#This Row],[Close_Date]]="","","Q"&amp;ROUNDUP(MONTH(Sales_Pipeline[[#This Row],[Close_Date]])/3,0))</f>
        <v>Q3</v>
      </c>
      <c r="N3858" s="2" cm="1">
        <f t="array" ref="N3858">IFERROR(_xlfn.IFS(Sales_Pipeline[[#This Row],[Deal_Stage]]="Won",_xlfn.XLOOKUP(Sales_Pipeline[[#This Row],[Product]],Products!$A$2:$A$8,Products!$C$2:$C$8),Sales_Pipeline[[#This Row],[Deal_Stage]]="Lost",_xlfn.XLOOKUP(Sales_Pipeline[[#This Row],[Product]],Products!$A$2:$A$8,Products!$C$2:$C$8)),"")</f>
        <v>55</v>
      </c>
      <c r="O3858" s="2">
        <v>54</v>
      </c>
    </row>
    <row r="3859" spans="1:15" x14ac:dyDescent="0.3">
      <c r="A3859" t="s">
        <v>4005</v>
      </c>
      <c r="B3859" t="s">
        <v>42</v>
      </c>
      <c r="C3859" t="str">
        <f>_xlfn.XLOOKUP(Sales_Pipeline[[#This Row],[Sales_Agent]],Sales_Teams[Sales_Agent],Sales_Teams[Manager])</f>
        <v>Summer Sewald</v>
      </c>
      <c r="D3859" t="str">
        <f>_xlfn.XLOOKUP(Sales_Pipeline[[#This Row],[Manager]],Sales_Teams[Manager],Sales_Teams[Regional_Office])</f>
        <v>West</v>
      </c>
      <c r="E3859" t="s">
        <v>63</v>
      </c>
      <c r="G3859" t="str">
        <f>IFERROR(_xlfn.XLOOKUP(Sales_Pipeline[[#This Row],[Account]],Accounts!$A$2:$A$86,Accounts!$F$2:$F$86),"")</f>
        <v/>
      </c>
      <c r="H3859" t="s">
        <v>77</v>
      </c>
      <c r="I3859" s="3">
        <v>42898</v>
      </c>
      <c r="K3859" s="8" t="str">
        <f>IF(Sales_Pipeline[[#This Row],[Close_Date]]="","",TEXT(Sales_Pipeline[[#This Row],[Close_Date]],"ddd"))</f>
        <v/>
      </c>
      <c r="L3859" s="8" t="str">
        <f>IF(Sales_Pipeline[[#This Row],[Close_Date]]="","",TEXT(Sales_Pipeline[[#This Row],[Close_Date]],"mmm"))</f>
        <v/>
      </c>
      <c r="M3859" s="8" t="str">
        <f>IF(Sales_Pipeline[[#This Row],[Close_Date]]="","","Q"&amp;ROUNDUP(MONTH(Sales_Pipeline[[#This Row],[Close_Date]])/3,0))</f>
        <v/>
      </c>
      <c r="N3859" s="2" t="str" cm="1">
        <f t="array" ref="N3859">IFERROR(_xlfn.IFS(Sales_Pipeline[[#This Row],[Deal_Stage]]="Won",_xlfn.XLOOKUP(Sales_Pipeline[[#This Row],[Product]],Products!$A$2:$A$8,Products!$C$2:$C$8),Sales_Pipeline[[#This Row],[Deal_Stage]]="Lost",_xlfn.XLOOKUP(Sales_Pipeline[[#This Row],[Product]],Products!$A$2:$A$8,Products!$C$2:$C$8)),"")</f>
        <v/>
      </c>
      <c r="O3859" s="2">
        <v>0</v>
      </c>
    </row>
    <row r="3860" spans="1:15" x14ac:dyDescent="0.3">
      <c r="A3860" t="s">
        <v>4006</v>
      </c>
      <c r="B3860" t="s">
        <v>42</v>
      </c>
      <c r="C3860" t="str">
        <f>_xlfn.XLOOKUP(Sales_Pipeline[[#This Row],[Sales_Agent]],Sales_Teams[Sales_Agent],Sales_Teams[Manager])</f>
        <v>Summer Sewald</v>
      </c>
      <c r="D3860" t="str">
        <f>_xlfn.XLOOKUP(Sales_Pipeline[[#This Row],[Manager]],Sales_Teams[Manager],Sales_Teams[Regional_Office])</f>
        <v>West</v>
      </c>
      <c r="E3860" t="s">
        <v>63</v>
      </c>
      <c r="F3860" t="s">
        <v>85</v>
      </c>
      <c r="G3860" t="str">
        <f>IFERROR(_xlfn.XLOOKUP(Sales_Pipeline[[#This Row],[Account]],Accounts!$A$2:$A$86,Accounts!$F$2:$F$86),"")</f>
        <v>Poland</v>
      </c>
      <c r="H3860" t="s">
        <v>82</v>
      </c>
      <c r="I3860" s="3">
        <v>42898</v>
      </c>
      <c r="J3860" s="3">
        <v>42961</v>
      </c>
      <c r="K3860" s="8" t="str">
        <f>IF(Sales_Pipeline[[#This Row],[Close_Date]]="","",TEXT(Sales_Pipeline[[#This Row],[Close_Date]],"ddd"))</f>
        <v>Mon</v>
      </c>
      <c r="L3860" s="8" t="str">
        <f>IF(Sales_Pipeline[[#This Row],[Close_Date]]="","",TEXT(Sales_Pipeline[[#This Row],[Close_Date]],"mmm"))</f>
        <v>Aug</v>
      </c>
      <c r="M3860" s="8" t="str">
        <f>IF(Sales_Pipeline[[#This Row],[Close_Date]]="","","Q"&amp;ROUNDUP(MONTH(Sales_Pipeline[[#This Row],[Close_Date]])/3,0))</f>
        <v>Q3</v>
      </c>
      <c r="N3860" s="2" cm="1">
        <f t="array" ref="N3860">IFERROR(_xlfn.IFS(Sales_Pipeline[[#This Row],[Deal_Stage]]="Won",_xlfn.XLOOKUP(Sales_Pipeline[[#This Row],[Product]],Products!$A$2:$A$8,Products!$C$2:$C$8),Sales_Pipeline[[#This Row],[Deal_Stage]]="Lost",_xlfn.XLOOKUP(Sales_Pipeline[[#This Row],[Product]],Products!$A$2:$A$8,Products!$C$2:$C$8)),"")</f>
        <v>550</v>
      </c>
      <c r="O3860" s="2">
        <v>0</v>
      </c>
    </row>
    <row r="3861" spans="1:15" x14ac:dyDescent="0.3">
      <c r="A3861" t="s">
        <v>4007</v>
      </c>
      <c r="B3861" t="s">
        <v>42</v>
      </c>
      <c r="C3861" t="str">
        <f>_xlfn.XLOOKUP(Sales_Pipeline[[#This Row],[Sales_Agent]],Sales_Teams[Sales_Agent],Sales_Teams[Manager])</f>
        <v>Summer Sewald</v>
      </c>
      <c r="D3861" t="str">
        <f>_xlfn.XLOOKUP(Sales_Pipeline[[#This Row],[Manager]],Sales_Teams[Manager],Sales_Teams[Regional_Office])</f>
        <v>West</v>
      </c>
      <c r="E3861" t="s">
        <v>8953</v>
      </c>
      <c r="F3861" t="s">
        <v>87</v>
      </c>
      <c r="G3861" t="str">
        <f>IFERROR(_xlfn.XLOOKUP(Sales_Pipeline[[#This Row],[Account]],Accounts!$A$2:$A$86,Accounts!$F$2:$F$86),"")</f>
        <v>United States</v>
      </c>
      <c r="H3861" t="s">
        <v>57</v>
      </c>
      <c r="I3861" s="3">
        <v>42898</v>
      </c>
      <c r="J3861" s="3">
        <v>42915</v>
      </c>
      <c r="K3861" s="8" t="str">
        <f>IF(Sales_Pipeline[[#This Row],[Close_Date]]="","",TEXT(Sales_Pipeline[[#This Row],[Close_Date]],"ddd"))</f>
        <v>Thu</v>
      </c>
      <c r="L3861" s="8" t="str">
        <f>IF(Sales_Pipeline[[#This Row],[Close_Date]]="","",TEXT(Sales_Pipeline[[#This Row],[Close_Date]],"mmm"))</f>
        <v>Jun</v>
      </c>
      <c r="M3861" s="8" t="str">
        <f>IF(Sales_Pipeline[[#This Row],[Close_Date]]="","","Q"&amp;ROUNDUP(MONTH(Sales_Pipeline[[#This Row],[Close_Date]])/3,0))</f>
        <v>Q2</v>
      </c>
      <c r="N3861" s="2" cm="1">
        <f t="array" ref="N3861">IFERROR(_xlfn.IFS(Sales_Pipeline[[#This Row],[Deal_Stage]]="Won",_xlfn.XLOOKUP(Sales_Pipeline[[#This Row],[Product]],Products!$A$2:$A$8,Products!$C$2:$C$8),Sales_Pipeline[[#This Row],[Deal_Stage]]="Lost",_xlfn.XLOOKUP(Sales_Pipeline[[#This Row],[Product]],Products!$A$2:$A$8,Products!$C$2:$C$8)),"")</f>
        <v>4821</v>
      </c>
      <c r="O3861" s="2">
        <v>4798</v>
      </c>
    </row>
    <row r="3862" spans="1:15" x14ac:dyDescent="0.3">
      <c r="A3862" t="s">
        <v>4008</v>
      </c>
      <c r="B3862" t="s">
        <v>37</v>
      </c>
      <c r="C3862" t="str">
        <f>_xlfn.XLOOKUP(Sales_Pipeline[[#This Row],[Sales_Agent]],Sales_Teams[Sales_Agent],Sales_Teams[Manager])</f>
        <v>Celia Rouche</v>
      </c>
      <c r="D3862" t="str">
        <f>_xlfn.XLOOKUP(Sales_Pipeline[[#This Row],[Manager]],Sales_Teams[Manager],Sales_Teams[Regional_Office])</f>
        <v>West</v>
      </c>
      <c r="E3862" t="s">
        <v>61</v>
      </c>
      <c r="F3862" t="s">
        <v>240</v>
      </c>
      <c r="G3862" t="str">
        <f>IFERROR(_xlfn.XLOOKUP(Sales_Pipeline[[#This Row],[Account]],Accounts!$A$2:$A$86,Accounts!$F$2:$F$86),"")</f>
        <v>United States</v>
      </c>
      <c r="H3862" t="s">
        <v>82</v>
      </c>
      <c r="I3862" s="3">
        <v>42898</v>
      </c>
      <c r="J3862" s="3">
        <v>42976</v>
      </c>
      <c r="K3862" s="8" t="str">
        <f>IF(Sales_Pipeline[[#This Row],[Close_Date]]="","",TEXT(Sales_Pipeline[[#This Row],[Close_Date]],"ddd"))</f>
        <v>Tue</v>
      </c>
      <c r="L3862" s="8" t="str">
        <f>IF(Sales_Pipeline[[#This Row],[Close_Date]]="","",TEXT(Sales_Pipeline[[#This Row],[Close_Date]],"mmm"))</f>
        <v>Aug</v>
      </c>
      <c r="M3862" s="8" t="str">
        <f>IF(Sales_Pipeline[[#This Row],[Close_Date]]="","","Q"&amp;ROUNDUP(MONTH(Sales_Pipeline[[#This Row],[Close_Date]])/3,0))</f>
        <v>Q3</v>
      </c>
      <c r="N3862" s="2" cm="1">
        <f t="array" ref="N3862">IFERROR(_xlfn.IFS(Sales_Pipeline[[#This Row],[Deal_Stage]]="Won",_xlfn.XLOOKUP(Sales_Pipeline[[#This Row],[Product]],Products!$A$2:$A$8,Products!$C$2:$C$8),Sales_Pipeline[[#This Row],[Deal_Stage]]="Lost",_xlfn.XLOOKUP(Sales_Pipeline[[#This Row],[Product]],Products!$A$2:$A$8,Products!$C$2:$C$8)),"")</f>
        <v>55</v>
      </c>
      <c r="O3862" s="2">
        <v>0</v>
      </c>
    </row>
    <row r="3863" spans="1:15" x14ac:dyDescent="0.3">
      <c r="A3863" t="s">
        <v>4009</v>
      </c>
      <c r="B3863" t="s">
        <v>37</v>
      </c>
      <c r="C3863" t="str">
        <f>_xlfn.XLOOKUP(Sales_Pipeline[[#This Row],[Sales_Agent]],Sales_Teams[Sales_Agent],Sales_Teams[Manager])</f>
        <v>Celia Rouche</v>
      </c>
      <c r="D3863" t="str">
        <f>_xlfn.XLOOKUP(Sales_Pipeline[[#This Row],[Manager]],Sales_Teams[Manager],Sales_Teams[Regional_Office])</f>
        <v>West</v>
      </c>
      <c r="E3863" t="s">
        <v>8953</v>
      </c>
      <c r="F3863" t="s">
        <v>100</v>
      </c>
      <c r="G3863" t="str">
        <f>IFERROR(_xlfn.XLOOKUP(Sales_Pipeline[[#This Row],[Account]],Accounts!$A$2:$A$86,Accounts!$F$2:$F$86),"")</f>
        <v>United States</v>
      </c>
      <c r="H3863" t="s">
        <v>57</v>
      </c>
      <c r="I3863" s="3">
        <v>42898</v>
      </c>
      <c r="J3863" s="3">
        <v>42911</v>
      </c>
      <c r="K3863" s="8" t="str">
        <f>IF(Sales_Pipeline[[#This Row],[Close_Date]]="","",TEXT(Sales_Pipeline[[#This Row],[Close_Date]],"ddd"))</f>
        <v>Sun</v>
      </c>
      <c r="L3863" s="8" t="str">
        <f>IF(Sales_Pipeline[[#This Row],[Close_Date]]="","",TEXT(Sales_Pipeline[[#This Row],[Close_Date]],"mmm"))</f>
        <v>Jun</v>
      </c>
      <c r="M3863" s="8" t="str">
        <f>IF(Sales_Pipeline[[#This Row],[Close_Date]]="","","Q"&amp;ROUNDUP(MONTH(Sales_Pipeline[[#This Row],[Close_Date]])/3,0))</f>
        <v>Q2</v>
      </c>
      <c r="N3863" s="2" cm="1">
        <f t="array" ref="N3863">IFERROR(_xlfn.IFS(Sales_Pipeline[[#This Row],[Deal_Stage]]="Won",_xlfn.XLOOKUP(Sales_Pipeline[[#This Row],[Product]],Products!$A$2:$A$8,Products!$C$2:$C$8),Sales_Pipeline[[#This Row],[Deal_Stage]]="Lost",_xlfn.XLOOKUP(Sales_Pipeline[[#This Row],[Product]],Products!$A$2:$A$8,Products!$C$2:$C$8)),"")</f>
        <v>4821</v>
      </c>
      <c r="O3863" s="2">
        <v>4733</v>
      </c>
    </row>
    <row r="3864" spans="1:15" x14ac:dyDescent="0.3">
      <c r="A3864" t="s">
        <v>4010</v>
      </c>
      <c r="B3864" t="s">
        <v>45</v>
      </c>
      <c r="C3864" t="str">
        <f>_xlfn.XLOOKUP(Sales_Pipeline[[#This Row],[Sales_Agent]],Sales_Teams[Sales_Agent],Sales_Teams[Manager])</f>
        <v>Summer Sewald</v>
      </c>
      <c r="D3864" t="str">
        <f>_xlfn.XLOOKUP(Sales_Pipeline[[#This Row],[Manager]],Sales_Teams[Manager],Sales_Teams[Regional_Office])</f>
        <v>West</v>
      </c>
      <c r="E3864" t="s">
        <v>55</v>
      </c>
      <c r="F3864" t="s">
        <v>72</v>
      </c>
      <c r="G3864" t="str">
        <f>IFERROR(_xlfn.XLOOKUP(Sales_Pipeline[[#This Row],[Account]],Accounts!$A$2:$A$86,Accounts!$F$2:$F$86),"")</f>
        <v>United States</v>
      </c>
      <c r="H3864" t="s">
        <v>57</v>
      </c>
      <c r="I3864" s="3">
        <v>42898</v>
      </c>
      <c r="J3864" s="3">
        <v>42976</v>
      </c>
      <c r="K3864" s="8" t="str">
        <f>IF(Sales_Pipeline[[#This Row],[Close_Date]]="","",TEXT(Sales_Pipeline[[#This Row],[Close_Date]],"ddd"))</f>
        <v>Tue</v>
      </c>
      <c r="L3864" s="8" t="str">
        <f>IF(Sales_Pipeline[[#This Row],[Close_Date]]="","",TEXT(Sales_Pipeline[[#This Row],[Close_Date]],"mmm"))</f>
        <v>Aug</v>
      </c>
      <c r="M3864" s="8" t="str">
        <f>IF(Sales_Pipeline[[#This Row],[Close_Date]]="","","Q"&amp;ROUNDUP(MONTH(Sales_Pipeline[[#This Row],[Close_Date]])/3,0))</f>
        <v>Q3</v>
      </c>
      <c r="N3864" s="2" cm="1">
        <f t="array" ref="N3864">IFERROR(_xlfn.IFS(Sales_Pipeline[[#This Row],[Deal_Stage]]="Won",_xlfn.XLOOKUP(Sales_Pipeline[[#This Row],[Product]],Products!$A$2:$A$8,Products!$C$2:$C$8),Sales_Pipeline[[#This Row],[Deal_Stage]]="Lost",_xlfn.XLOOKUP(Sales_Pipeline[[#This Row],[Product]],Products!$A$2:$A$8,Products!$C$2:$C$8)),"")</f>
        <v>1096</v>
      </c>
      <c r="O3864" s="2">
        <v>1250</v>
      </c>
    </row>
    <row r="3865" spans="1:15" x14ac:dyDescent="0.3">
      <c r="A3865" t="s">
        <v>4011</v>
      </c>
      <c r="B3865" t="s">
        <v>45</v>
      </c>
      <c r="C3865" t="str">
        <f>_xlfn.XLOOKUP(Sales_Pipeline[[#This Row],[Sales_Agent]],Sales_Teams[Sales_Agent],Sales_Teams[Manager])</f>
        <v>Summer Sewald</v>
      </c>
      <c r="D3865" t="str">
        <f>_xlfn.XLOOKUP(Sales_Pipeline[[#This Row],[Manager]],Sales_Teams[Manager],Sales_Teams[Regional_Office])</f>
        <v>West</v>
      </c>
      <c r="E3865" t="s">
        <v>84</v>
      </c>
      <c r="F3865" t="s">
        <v>211</v>
      </c>
      <c r="G3865" t="str">
        <f>IFERROR(_xlfn.XLOOKUP(Sales_Pipeline[[#This Row],[Account]],Accounts!$A$2:$A$86,Accounts!$F$2:$F$86),"")</f>
        <v>United States</v>
      </c>
      <c r="H3865" t="s">
        <v>57</v>
      </c>
      <c r="I3865" s="3">
        <v>42898</v>
      </c>
      <c r="J3865" s="3">
        <v>42979</v>
      </c>
      <c r="K3865" s="8" t="str">
        <f>IF(Sales_Pipeline[[#This Row],[Close_Date]]="","",TEXT(Sales_Pipeline[[#This Row],[Close_Date]],"ddd"))</f>
        <v>Fri</v>
      </c>
      <c r="L3865" s="8" t="str">
        <f>IF(Sales_Pipeline[[#This Row],[Close_Date]]="","",TEXT(Sales_Pipeline[[#This Row],[Close_Date]],"mmm"))</f>
        <v>Sep</v>
      </c>
      <c r="M3865" s="8" t="str">
        <f>IF(Sales_Pipeline[[#This Row],[Close_Date]]="","","Q"&amp;ROUNDUP(MONTH(Sales_Pipeline[[#This Row],[Close_Date]])/3,0))</f>
        <v>Q3</v>
      </c>
      <c r="N3865" s="2" cm="1">
        <f t="array" ref="N3865">IFERROR(_xlfn.IFS(Sales_Pipeline[[#This Row],[Deal_Stage]]="Won",_xlfn.XLOOKUP(Sales_Pipeline[[#This Row],[Product]],Products!$A$2:$A$8,Products!$C$2:$C$8),Sales_Pipeline[[#This Row],[Deal_Stage]]="Lost",_xlfn.XLOOKUP(Sales_Pipeline[[#This Row],[Product]],Products!$A$2:$A$8,Products!$C$2:$C$8)),"")</f>
        <v>5482</v>
      </c>
      <c r="O3865" s="2">
        <v>5966</v>
      </c>
    </row>
    <row r="3866" spans="1:15" x14ac:dyDescent="0.3">
      <c r="A3866" t="s">
        <v>4012</v>
      </c>
      <c r="B3866" t="s">
        <v>14</v>
      </c>
      <c r="C3866" t="str">
        <f>_xlfn.XLOOKUP(Sales_Pipeline[[#This Row],[Sales_Agent]],Sales_Teams[Sales_Agent],Sales_Teams[Manager])</f>
        <v>Melvin Marxen</v>
      </c>
      <c r="D3866" t="str">
        <f>_xlfn.XLOOKUP(Sales_Pipeline[[#This Row],[Manager]],Sales_Teams[Manager],Sales_Teams[Regional_Office])</f>
        <v>Central</v>
      </c>
      <c r="E3866" t="s">
        <v>61</v>
      </c>
      <c r="F3866" t="s">
        <v>223</v>
      </c>
      <c r="G3866" t="str">
        <f>IFERROR(_xlfn.XLOOKUP(Sales_Pipeline[[#This Row],[Account]],Accounts!$A$2:$A$86,Accounts!$F$2:$F$86),"")</f>
        <v>United States</v>
      </c>
      <c r="H3866" t="s">
        <v>57</v>
      </c>
      <c r="I3866" s="3">
        <v>42898</v>
      </c>
      <c r="J3866" s="3">
        <v>42988</v>
      </c>
      <c r="K3866" s="8" t="str">
        <f>IF(Sales_Pipeline[[#This Row],[Close_Date]]="","",TEXT(Sales_Pipeline[[#This Row],[Close_Date]],"ddd"))</f>
        <v>Sun</v>
      </c>
      <c r="L3866" s="8" t="str">
        <f>IF(Sales_Pipeline[[#This Row],[Close_Date]]="","",TEXT(Sales_Pipeline[[#This Row],[Close_Date]],"mmm"))</f>
        <v>Sep</v>
      </c>
      <c r="M3866" s="8" t="str">
        <f>IF(Sales_Pipeline[[#This Row],[Close_Date]]="","","Q"&amp;ROUNDUP(MONTH(Sales_Pipeline[[#This Row],[Close_Date]])/3,0))</f>
        <v>Q3</v>
      </c>
      <c r="N3866" s="2" cm="1">
        <f t="array" ref="N3866">IFERROR(_xlfn.IFS(Sales_Pipeline[[#This Row],[Deal_Stage]]="Won",_xlfn.XLOOKUP(Sales_Pipeline[[#This Row],[Product]],Products!$A$2:$A$8,Products!$C$2:$C$8),Sales_Pipeline[[#This Row],[Deal_Stage]]="Lost",_xlfn.XLOOKUP(Sales_Pipeline[[#This Row],[Product]],Products!$A$2:$A$8,Products!$C$2:$C$8)),"")</f>
        <v>55</v>
      </c>
      <c r="O3866" s="2">
        <v>61</v>
      </c>
    </row>
    <row r="3867" spans="1:15" x14ac:dyDescent="0.3">
      <c r="A3867" t="s">
        <v>4013</v>
      </c>
      <c r="B3867" t="s">
        <v>35</v>
      </c>
      <c r="C3867" t="str">
        <f>_xlfn.XLOOKUP(Sales_Pipeline[[#This Row],[Sales_Agent]],Sales_Teams[Sales_Agent],Sales_Teams[Manager])</f>
        <v>Celia Rouche</v>
      </c>
      <c r="D3867" t="str">
        <f>_xlfn.XLOOKUP(Sales_Pipeline[[#This Row],[Manager]],Sales_Teams[Manager],Sales_Teams[Regional_Office])</f>
        <v>West</v>
      </c>
      <c r="E3867" t="s">
        <v>63</v>
      </c>
      <c r="G3867" t="str">
        <f>IFERROR(_xlfn.XLOOKUP(Sales_Pipeline[[#This Row],[Account]],Accounts!$A$2:$A$86,Accounts!$F$2:$F$86),"")</f>
        <v/>
      </c>
      <c r="H3867" t="s">
        <v>77</v>
      </c>
      <c r="I3867" s="3">
        <v>42898</v>
      </c>
      <c r="K3867" s="8" t="str">
        <f>IF(Sales_Pipeline[[#This Row],[Close_Date]]="","",TEXT(Sales_Pipeline[[#This Row],[Close_Date]],"ddd"))</f>
        <v/>
      </c>
      <c r="L3867" s="8" t="str">
        <f>IF(Sales_Pipeline[[#This Row],[Close_Date]]="","",TEXT(Sales_Pipeline[[#This Row],[Close_Date]],"mmm"))</f>
        <v/>
      </c>
      <c r="M3867" s="8" t="str">
        <f>IF(Sales_Pipeline[[#This Row],[Close_Date]]="","","Q"&amp;ROUNDUP(MONTH(Sales_Pipeline[[#This Row],[Close_Date]])/3,0))</f>
        <v/>
      </c>
      <c r="N3867" s="2" t="str" cm="1">
        <f t="array" ref="N3867">IFERROR(_xlfn.IFS(Sales_Pipeline[[#This Row],[Deal_Stage]]="Won",_xlfn.XLOOKUP(Sales_Pipeline[[#This Row],[Product]],Products!$A$2:$A$8,Products!$C$2:$C$8),Sales_Pipeline[[#This Row],[Deal_Stage]]="Lost",_xlfn.XLOOKUP(Sales_Pipeline[[#This Row],[Product]],Products!$A$2:$A$8,Products!$C$2:$C$8)),"")</f>
        <v/>
      </c>
      <c r="O3867" s="2">
        <v>0</v>
      </c>
    </row>
    <row r="3868" spans="1:15" x14ac:dyDescent="0.3">
      <c r="A3868" t="s">
        <v>4014</v>
      </c>
      <c r="B3868" t="s">
        <v>35</v>
      </c>
      <c r="C3868" t="str">
        <f>_xlfn.XLOOKUP(Sales_Pipeline[[#This Row],[Sales_Agent]],Sales_Teams[Sales_Agent],Sales_Teams[Manager])</f>
        <v>Celia Rouche</v>
      </c>
      <c r="D3868" t="str">
        <f>_xlfn.XLOOKUP(Sales_Pipeline[[#This Row],[Manager]],Sales_Teams[Manager],Sales_Teams[Regional_Office])</f>
        <v>West</v>
      </c>
      <c r="E3868" t="s">
        <v>8953</v>
      </c>
      <c r="F3868" t="s">
        <v>155</v>
      </c>
      <c r="G3868" t="str">
        <f>IFERROR(_xlfn.XLOOKUP(Sales_Pipeline[[#This Row],[Account]],Accounts!$A$2:$A$86,Accounts!$F$2:$F$86),"")</f>
        <v>United States</v>
      </c>
      <c r="H3868" t="s">
        <v>77</v>
      </c>
      <c r="I3868" s="3">
        <v>42898</v>
      </c>
      <c r="K3868" s="8" t="str">
        <f>IF(Sales_Pipeline[[#This Row],[Close_Date]]="","",TEXT(Sales_Pipeline[[#This Row],[Close_Date]],"ddd"))</f>
        <v/>
      </c>
      <c r="L3868" s="8" t="str">
        <f>IF(Sales_Pipeline[[#This Row],[Close_Date]]="","",TEXT(Sales_Pipeline[[#This Row],[Close_Date]],"mmm"))</f>
        <v/>
      </c>
      <c r="M3868" s="8" t="str">
        <f>IF(Sales_Pipeline[[#This Row],[Close_Date]]="","","Q"&amp;ROUNDUP(MONTH(Sales_Pipeline[[#This Row],[Close_Date]])/3,0))</f>
        <v/>
      </c>
      <c r="N3868" s="2" t="str" cm="1">
        <f t="array" ref="N3868">IFERROR(_xlfn.IFS(Sales_Pipeline[[#This Row],[Deal_Stage]]="Won",_xlfn.XLOOKUP(Sales_Pipeline[[#This Row],[Product]],Products!$A$2:$A$8,Products!$C$2:$C$8),Sales_Pipeline[[#This Row],[Deal_Stage]]="Lost",_xlfn.XLOOKUP(Sales_Pipeline[[#This Row],[Product]],Products!$A$2:$A$8,Products!$C$2:$C$8)),"")</f>
        <v/>
      </c>
      <c r="O3868" s="2">
        <v>0</v>
      </c>
    </row>
    <row r="3869" spans="1:15" x14ac:dyDescent="0.3">
      <c r="A3869" t="s">
        <v>4015</v>
      </c>
      <c r="B3869" t="s">
        <v>21</v>
      </c>
      <c r="C3869" t="str">
        <f>_xlfn.XLOOKUP(Sales_Pipeline[[#This Row],[Sales_Agent]],Sales_Teams[Sales_Agent],Sales_Teams[Manager])</f>
        <v>Cara Losch</v>
      </c>
      <c r="D3869" t="str">
        <f>_xlfn.XLOOKUP(Sales_Pipeline[[#This Row],[Manager]],Sales_Teams[Manager],Sales_Teams[Regional_Office])</f>
        <v>East</v>
      </c>
      <c r="E3869" t="s">
        <v>55</v>
      </c>
      <c r="G3869" t="str">
        <f>IFERROR(_xlfn.XLOOKUP(Sales_Pipeline[[#This Row],[Account]],Accounts!$A$2:$A$86,Accounts!$F$2:$F$86),"")</f>
        <v/>
      </c>
      <c r="H3869" t="s">
        <v>77</v>
      </c>
      <c r="I3869" s="3">
        <v>42898</v>
      </c>
      <c r="K3869" s="8" t="str">
        <f>IF(Sales_Pipeline[[#This Row],[Close_Date]]="","",TEXT(Sales_Pipeline[[#This Row],[Close_Date]],"ddd"))</f>
        <v/>
      </c>
      <c r="L3869" s="8" t="str">
        <f>IF(Sales_Pipeline[[#This Row],[Close_Date]]="","",TEXT(Sales_Pipeline[[#This Row],[Close_Date]],"mmm"))</f>
        <v/>
      </c>
      <c r="M3869" s="8" t="str">
        <f>IF(Sales_Pipeline[[#This Row],[Close_Date]]="","","Q"&amp;ROUNDUP(MONTH(Sales_Pipeline[[#This Row],[Close_Date]])/3,0))</f>
        <v/>
      </c>
      <c r="N3869" s="2" t="str" cm="1">
        <f t="array" ref="N3869">IFERROR(_xlfn.IFS(Sales_Pipeline[[#This Row],[Deal_Stage]]="Won",_xlfn.XLOOKUP(Sales_Pipeline[[#This Row],[Product]],Products!$A$2:$A$8,Products!$C$2:$C$8),Sales_Pipeline[[#This Row],[Deal_Stage]]="Lost",_xlfn.XLOOKUP(Sales_Pipeline[[#This Row],[Product]],Products!$A$2:$A$8,Products!$C$2:$C$8)),"")</f>
        <v/>
      </c>
      <c r="O3869" s="2">
        <v>0</v>
      </c>
    </row>
    <row r="3870" spans="1:15" x14ac:dyDescent="0.3">
      <c r="A3870" t="s">
        <v>4016</v>
      </c>
      <c r="B3870" t="s">
        <v>32</v>
      </c>
      <c r="C3870" t="str">
        <f>_xlfn.XLOOKUP(Sales_Pipeline[[#This Row],[Sales_Agent]],Sales_Teams[Sales_Agent],Sales_Teams[Manager])</f>
        <v>Celia Rouche</v>
      </c>
      <c r="D3870" t="str">
        <f>_xlfn.XLOOKUP(Sales_Pipeline[[#This Row],[Manager]],Sales_Teams[Manager],Sales_Teams[Regional_Office])</f>
        <v>West</v>
      </c>
      <c r="E3870" t="s">
        <v>61</v>
      </c>
      <c r="F3870" t="s">
        <v>92</v>
      </c>
      <c r="G3870" t="str">
        <f>IFERROR(_xlfn.XLOOKUP(Sales_Pipeline[[#This Row],[Account]],Accounts!$A$2:$A$86,Accounts!$F$2:$F$86),"")</f>
        <v>United States</v>
      </c>
      <c r="H3870" t="s">
        <v>57</v>
      </c>
      <c r="I3870" s="3">
        <v>42898</v>
      </c>
      <c r="J3870" s="3">
        <v>42998</v>
      </c>
      <c r="K3870" s="8" t="str">
        <f>IF(Sales_Pipeline[[#This Row],[Close_Date]]="","",TEXT(Sales_Pipeline[[#This Row],[Close_Date]],"ddd"))</f>
        <v>Wed</v>
      </c>
      <c r="L3870" s="8" t="str">
        <f>IF(Sales_Pipeline[[#This Row],[Close_Date]]="","",TEXT(Sales_Pipeline[[#This Row],[Close_Date]],"mmm"))</f>
        <v>Sep</v>
      </c>
      <c r="M3870" s="8" t="str">
        <f>IF(Sales_Pipeline[[#This Row],[Close_Date]]="","","Q"&amp;ROUNDUP(MONTH(Sales_Pipeline[[#This Row],[Close_Date]])/3,0))</f>
        <v>Q3</v>
      </c>
      <c r="N3870" s="2" cm="1">
        <f t="array" ref="N3870">IFERROR(_xlfn.IFS(Sales_Pipeline[[#This Row],[Deal_Stage]]="Won",_xlfn.XLOOKUP(Sales_Pipeline[[#This Row],[Product]],Products!$A$2:$A$8,Products!$C$2:$C$8),Sales_Pipeline[[#This Row],[Deal_Stage]]="Lost",_xlfn.XLOOKUP(Sales_Pipeline[[#This Row],[Product]],Products!$A$2:$A$8,Products!$C$2:$C$8)),"")</f>
        <v>55</v>
      </c>
      <c r="O3870" s="2">
        <v>48</v>
      </c>
    </row>
    <row r="3871" spans="1:15" x14ac:dyDescent="0.3">
      <c r="A3871" t="s">
        <v>4017</v>
      </c>
      <c r="B3871" t="s">
        <v>17</v>
      </c>
      <c r="C3871" t="str">
        <f>_xlfn.XLOOKUP(Sales_Pipeline[[#This Row],[Sales_Agent]],Sales_Teams[Sales_Agent],Sales_Teams[Manager])</f>
        <v>Cara Losch</v>
      </c>
      <c r="D3871" t="str">
        <f>_xlfn.XLOOKUP(Sales_Pipeline[[#This Row],[Manager]],Sales_Teams[Manager],Sales_Teams[Regional_Office])</f>
        <v>East</v>
      </c>
      <c r="E3871" t="s">
        <v>55</v>
      </c>
      <c r="F3871" t="s">
        <v>59</v>
      </c>
      <c r="G3871" t="str">
        <f>IFERROR(_xlfn.XLOOKUP(Sales_Pipeline[[#This Row],[Account]],Accounts!$A$2:$A$86,Accounts!$F$2:$F$86),"")</f>
        <v>United States</v>
      </c>
      <c r="H3871" t="s">
        <v>77</v>
      </c>
      <c r="I3871" s="3">
        <v>42898</v>
      </c>
      <c r="K3871" s="8" t="str">
        <f>IF(Sales_Pipeline[[#This Row],[Close_Date]]="","",TEXT(Sales_Pipeline[[#This Row],[Close_Date]],"ddd"))</f>
        <v/>
      </c>
      <c r="L3871" s="8" t="str">
        <f>IF(Sales_Pipeline[[#This Row],[Close_Date]]="","",TEXT(Sales_Pipeline[[#This Row],[Close_Date]],"mmm"))</f>
        <v/>
      </c>
      <c r="M3871" s="8" t="str">
        <f>IF(Sales_Pipeline[[#This Row],[Close_Date]]="","","Q"&amp;ROUNDUP(MONTH(Sales_Pipeline[[#This Row],[Close_Date]])/3,0))</f>
        <v/>
      </c>
      <c r="N3871" s="2" t="str" cm="1">
        <f t="array" ref="N3871">IFERROR(_xlfn.IFS(Sales_Pipeline[[#This Row],[Deal_Stage]]="Won",_xlfn.XLOOKUP(Sales_Pipeline[[#This Row],[Product]],Products!$A$2:$A$8,Products!$C$2:$C$8),Sales_Pipeline[[#This Row],[Deal_Stage]]="Lost",_xlfn.XLOOKUP(Sales_Pipeline[[#This Row],[Product]],Products!$A$2:$A$8,Products!$C$2:$C$8)),"")</f>
        <v/>
      </c>
      <c r="O3871" s="2">
        <v>0</v>
      </c>
    </row>
    <row r="3872" spans="1:15" x14ac:dyDescent="0.3">
      <c r="A3872" t="s">
        <v>4018</v>
      </c>
      <c r="B3872" t="s">
        <v>17</v>
      </c>
      <c r="C3872" t="str">
        <f>_xlfn.XLOOKUP(Sales_Pipeline[[#This Row],[Sales_Agent]],Sales_Teams[Sales_Agent],Sales_Teams[Manager])</f>
        <v>Cara Losch</v>
      </c>
      <c r="D3872" t="str">
        <f>_xlfn.XLOOKUP(Sales_Pipeline[[#This Row],[Manager]],Sales_Teams[Manager],Sales_Teams[Regional_Office])</f>
        <v>East</v>
      </c>
      <c r="E3872" t="s">
        <v>61</v>
      </c>
      <c r="F3872" t="s">
        <v>315</v>
      </c>
      <c r="G3872" t="str">
        <f>IFERROR(_xlfn.XLOOKUP(Sales_Pipeline[[#This Row],[Account]],Accounts!$A$2:$A$86,Accounts!$F$2:$F$86),"")</f>
        <v>United States</v>
      </c>
      <c r="H3872" t="s">
        <v>57</v>
      </c>
      <c r="I3872" s="3">
        <v>42898</v>
      </c>
      <c r="J3872" s="3">
        <v>42999</v>
      </c>
      <c r="K3872" s="8" t="str">
        <f>IF(Sales_Pipeline[[#This Row],[Close_Date]]="","",TEXT(Sales_Pipeline[[#This Row],[Close_Date]],"ddd"))</f>
        <v>Thu</v>
      </c>
      <c r="L3872" s="8" t="str">
        <f>IF(Sales_Pipeline[[#This Row],[Close_Date]]="","",TEXT(Sales_Pipeline[[#This Row],[Close_Date]],"mmm"))</f>
        <v>Sep</v>
      </c>
      <c r="M3872" s="8" t="str">
        <f>IF(Sales_Pipeline[[#This Row],[Close_Date]]="","","Q"&amp;ROUNDUP(MONTH(Sales_Pipeline[[#This Row],[Close_Date]])/3,0))</f>
        <v>Q3</v>
      </c>
      <c r="N3872" s="2" cm="1">
        <f t="array" ref="N3872">IFERROR(_xlfn.IFS(Sales_Pipeline[[#This Row],[Deal_Stage]]="Won",_xlfn.XLOOKUP(Sales_Pipeline[[#This Row],[Product]],Products!$A$2:$A$8,Products!$C$2:$C$8),Sales_Pipeline[[#This Row],[Deal_Stage]]="Lost",_xlfn.XLOOKUP(Sales_Pipeline[[#This Row],[Product]],Products!$A$2:$A$8,Products!$C$2:$C$8)),"")</f>
        <v>55</v>
      </c>
      <c r="O3872" s="2">
        <v>53</v>
      </c>
    </row>
    <row r="3873" spans="1:15" x14ac:dyDescent="0.3">
      <c r="A3873" t="s">
        <v>4019</v>
      </c>
      <c r="B3873" t="s">
        <v>44</v>
      </c>
      <c r="C3873" t="str">
        <f>_xlfn.XLOOKUP(Sales_Pipeline[[#This Row],[Sales_Agent]],Sales_Teams[Sales_Agent],Sales_Teams[Manager])</f>
        <v>Summer Sewald</v>
      </c>
      <c r="D3873" t="str">
        <f>_xlfn.XLOOKUP(Sales_Pipeline[[#This Row],[Manager]],Sales_Teams[Manager],Sales_Teams[Regional_Office])</f>
        <v>West</v>
      </c>
      <c r="E3873" t="s">
        <v>61</v>
      </c>
      <c r="F3873" t="s">
        <v>72</v>
      </c>
      <c r="G3873" t="str">
        <f>IFERROR(_xlfn.XLOOKUP(Sales_Pipeline[[#This Row],[Account]],Accounts!$A$2:$A$86,Accounts!$F$2:$F$86),"")</f>
        <v>United States</v>
      </c>
      <c r="H3873" t="s">
        <v>82</v>
      </c>
      <c r="I3873" s="3">
        <v>42898</v>
      </c>
      <c r="J3873" s="3">
        <v>42906</v>
      </c>
      <c r="K3873" s="8" t="str">
        <f>IF(Sales_Pipeline[[#This Row],[Close_Date]]="","",TEXT(Sales_Pipeline[[#This Row],[Close_Date]],"ddd"))</f>
        <v>Tue</v>
      </c>
      <c r="L3873" s="8" t="str">
        <f>IF(Sales_Pipeline[[#This Row],[Close_Date]]="","",TEXT(Sales_Pipeline[[#This Row],[Close_Date]],"mmm"))</f>
        <v>Jun</v>
      </c>
      <c r="M3873" s="8" t="str">
        <f>IF(Sales_Pipeline[[#This Row],[Close_Date]]="","","Q"&amp;ROUNDUP(MONTH(Sales_Pipeline[[#This Row],[Close_Date]])/3,0))</f>
        <v>Q2</v>
      </c>
      <c r="N3873" s="2" cm="1">
        <f t="array" ref="N3873">IFERROR(_xlfn.IFS(Sales_Pipeline[[#This Row],[Deal_Stage]]="Won",_xlfn.XLOOKUP(Sales_Pipeline[[#This Row],[Product]],Products!$A$2:$A$8,Products!$C$2:$C$8),Sales_Pipeline[[#This Row],[Deal_Stage]]="Lost",_xlfn.XLOOKUP(Sales_Pipeline[[#This Row],[Product]],Products!$A$2:$A$8,Products!$C$2:$C$8)),"")</f>
        <v>55</v>
      </c>
      <c r="O3873" s="2">
        <v>0</v>
      </c>
    </row>
    <row r="3874" spans="1:15" x14ac:dyDescent="0.3">
      <c r="A3874" t="s">
        <v>4020</v>
      </c>
      <c r="B3874" t="s">
        <v>44</v>
      </c>
      <c r="C3874" t="str">
        <f>_xlfn.XLOOKUP(Sales_Pipeline[[#This Row],[Sales_Agent]],Sales_Teams[Sales_Agent],Sales_Teams[Manager])</f>
        <v>Summer Sewald</v>
      </c>
      <c r="D3874" t="str">
        <f>_xlfn.XLOOKUP(Sales_Pipeline[[#This Row],[Manager]],Sales_Teams[Manager],Sales_Teams[Regional_Office])</f>
        <v>West</v>
      </c>
      <c r="E3874" t="s">
        <v>61</v>
      </c>
      <c r="F3874" t="s">
        <v>240</v>
      </c>
      <c r="G3874" t="str">
        <f>IFERROR(_xlfn.XLOOKUP(Sales_Pipeline[[#This Row],[Account]],Accounts!$A$2:$A$86,Accounts!$F$2:$F$86),"")</f>
        <v>United States</v>
      </c>
      <c r="H3874" t="s">
        <v>57</v>
      </c>
      <c r="I3874" s="3">
        <v>42898</v>
      </c>
      <c r="J3874" s="3">
        <v>42965</v>
      </c>
      <c r="K3874" s="8" t="str">
        <f>IF(Sales_Pipeline[[#This Row],[Close_Date]]="","",TEXT(Sales_Pipeline[[#This Row],[Close_Date]],"ddd"))</f>
        <v>Fri</v>
      </c>
      <c r="L3874" s="8" t="str">
        <f>IF(Sales_Pipeline[[#This Row],[Close_Date]]="","",TEXT(Sales_Pipeline[[#This Row],[Close_Date]],"mmm"))</f>
        <v>Aug</v>
      </c>
      <c r="M3874" s="8" t="str">
        <f>IF(Sales_Pipeline[[#This Row],[Close_Date]]="","","Q"&amp;ROUNDUP(MONTH(Sales_Pipeline[[#This Row],[Close_Date]])/3,0))</f>
        <v>Q3</v>
      </c>
      <c r="N3874" s="2" cm="1">
        <f t="array" ref="N3874">IFERROR(_xlfn.IFS(Sales_Pipeline[[#This Row],[Deal_Stage]]="Won",_xlfn.XLOOKUP(Sales_Pipeline[[#This Row],[Product]],Products!$A$2:$A$8,Products!$C$2:$C$8),Sales_Pipeline[[#This Row],[Deal_Stage]]="Lost",_xlfn.XLOOKUP(Sales_Pipeline[[#This Row],[Product]],Products!$A$2:$A$8,Products!$C$2:$C$8)),"")</f>
        <v>55</v>
      </c>
      <c r="O3874" s="2">
        <v>51</v>
      </c>
    </row>
    <row r="3875" spans="1:15" x14ac:dyDescent="0.3">
      <c r="A3875" t="s">
        <v>4021</v>
      </c>
      <c r="B3875" t="s">
        <v>44</v>
      </c>
      <c r="C3875" t="str">
        <f>_xlfn.XLOOKUP(Sales_Pipeline[[#This Row],[Sales_Agent]],Sales_Teams[Sales_Agent],Sales_Teams[Manager])</f>
        <v>Summer Sewald</v>
      </c>
      <c r="D3875" t="str">
        <f>_xlfn.XLOOKUP(Sales_Pipeline[[#This Row],[Manager]],Sales_Teams[Manager],Sales_Teams[Regional_Office])</f>
        <v>West</v>
      </c>
      <c r="E3875" t="s">
        <v>76</v>
      </c>
      <c r="F3875" t="s">
        <v>72</v>
      </c>
      <c r="G3875" t="str">
        <f>IFERROR(_xlfn.XLOOKUP(Sales_Pipeline[[#This Row],[Account]],Accounts!$A$2:$A$86,Accounts!$F$2:$F$86),"")</f>
        <v>United States</v>
      </c>
      <c r="H3875" t="s">
        <v>57</v>
      </c>
      <c r="I3875" s="3">
        <v>42898</v>
      </c>
      <c r="J3875" s="3">
        <v>42982</v>
      </c>
      <c r="K3875" s="8" t="str">
        <f>IF(Sales_Pipeline[[#This Row],[Close_Date]]="","",TEXT(Sales_Pipeline[[#This Row],[Close_Date]],"ddd"))</f>
        <v>Mon</v>
      </c>
      <c r="L3875" s="8" t="str">
        <f>IF(Sales_Pipeline[[#This Row],[Close_Date]]="","",TEXT(Sales_Pipeline[[#This Row],[Close_Date]],"mmm"))</f>
        <v>Sep</v>
      </c>
      <c r="M3875" s="8" t="str">
        <f>IF(Sales_Pipeline[[#This Row],[Close_Date]]="","","Q"&amp;ROUNDUP(MONTH(Sales_Pipeline[[#This Row],[Close_Date]])/3,0))</f>
        <v>Q3</v>
      </c>
      <c r="N3875" s="2" cm="1">
        <f t="array" ref="N3875">IFERROR(_xlfn.IFS(Sales_Pipeline[[#This Row],[Deal_Stage]]="Won",_xlfn.XLOOKUP(Sales_Pipeline[[#This Row],[Product]],Products!$A$2:$A$8,Products!$C$2:$C$8),Sales_Pipeline[[#This Row],[Deal_Stage]]="Lost",_xlfn.XLOOKUP(Sales_Pipeline[[#This Row],[Product]],Products!$A$2:$A$8,Products!$C$2:$C$8)),"")</f>
        <v>3393</v>
      </c>
      <c r="O3875" s="2">
        <v>3314</v>
      </c>
    </row>
    <row r="3876" spans="1:15" x14ac:dyDescent="0.3">
      <c r="A3876" t="s">
        <v>4022</v>
      </c>
      <c r="B3876" t="s">
        <v>3</v>
      </c>
      <c r="C3876" t="str">
        <f>_xlfn.XLOOKUP(Sales_Pipeline[[#This Row],[Sales_Agent]],Sales_Teams[Sales_Agent],Sales_Teams[Manager])</f>
        <v>Dustin Brinkmann</v>
      </c>
      <c r="D3876" t="str">
        <f>_xlfn.XLOOKUP(Sales_Pipeline[[#This Row],[Manager]],Sales_Teams[Manager],Sales_Teams[Regional_Office])</f>
        <v>Central</v>
      </c>
      <c r="E3876" t="s">
        <v>76</v>
      </c>
      <c r="F3876" t="s">
        <v>94</v>
      </c>
      <c r="G3876" t="str">
        <f>IFERROR(_xlfn.XLOOKUP(Sales_Pipeline[[#This Row],[Account]],Accounts!$A$2:$A$86,Accounts!$F$2:$F$86),"")</f>
        <v>United States</v>
      </c>
      <c r="H3876" t="s">
        <v>82</v>
      </c>
      <c r="I3876" s="3">
        <v>42899</v>
      </c>
      <c r="J3876" s="3">
        <v>42967</v>
      </c>
      <c r="K3876" s="8" t="str">
        <f>IF(Sales_Pipeline[[#This Row],[Close_Date]]="","",TEXT(Sales_Pipeline[[#This Row],[Close_Date]],"ddd"))</f>
        <v>Sun</v>
      </c>
      <c r="L3876" s="8" t="str">
        <f>IF(Sales_Pipeline[[#This Row],[Close_Date]]="","",TEXT(Sales_Pipeline[[#This Row],[Close_Date]],"mmm"))</f>
        <v>Aug</v>
      </c>
      <c r="M3876" s="8" t="str">
        <f>IF(Sales_Pipeline[[#This Row],[Close_Date]]="","","Q"&amp;ROUNDUP(MONTH(Sales_Pipeline[[#This Row],[Close_Date]])/3,0))</f>
        <v>Q3</v>
      </c>
      <c r="N3876" s="2" cm="1">
        <f t="array" ref="N3876">IFERROR(_xlfn.IFS(Sales_Pipeline[[#This Row],[Deal_Stage]]="Won",_xlfn.XLOOKUP(Sales_Pipeline[[#This Row],[Product]],Products!$A$2:$A$8,Products!$C$2:$C$8),Sales_Pipeline[[#This Row],[Deal_Stage]]="Lost",_xlfn.XLOOKUP(Sales_Pipeline[[#This Row],[Product]],Products!$A$2:$A$8,Products!$C$2:$C$8)),"")</f>
        <v>3393</v>
      </c>
      <c r="O3876" s="2">
        <v>0</v>
      </c>
    </row>
    <row r="3877" spans="1:15" x14ac:dyDescent="0.3">
      <c r="A3877" t="s">
        <v>4023</v>
      </c>
      <c r="B3877" t="s">
        <v>3</v>
      </c>
      <c r="C3877" t="str">
        <f>_xlfn.XLOOKUP(Sales_Pipeline[[#This Row],[Sales_Agent]],Sales_Teams[Sales_Agent],Sales_Teams[Manager])</f>
        <v>Dustin Brinkmann</v>
      </c>
      <c r="D3877" t="str">
        <f>_xlfn.XLOOKUP(Sales_Pipeline[[#This Row],[Manager]],Sales_Teams[Manager],Sales_Teams[Regional_Office])</f>
        <v>Central</v>
      </c>
      <c r="E3877" t="s">
        <v>61</v>
      </c>
      <c r="F3877" t="s">
        <v>81</v>
      </c>
      <c r="G3877" t="str">
        <f>IFERROR(_xlfn.XLOOKUP(Sales_Pipeline[[#This Row],[Account]],Accounts!$A$2:$A$86,Accounts!$F$2:$F$86),"")</f>
        <v>Italy</v>
      </c>
      <c r="H3877" t="s">
        <v>57</v>
      </c>
      <c r="I3877" s="3">
        <v>42899</v>
      </c>
      <c r="J3877" s="3">
        <v>43003</v>
      </c>
      <c r="K3877" s="8" t="str">
        <f>IF(Sales_Pipeline[[#This Row],[Close_Date]]="","",TEXT(Sales_Pipeline[[#This Row],[Close_Date]],"ddd"))</f>
        <v>Mon</v>
      </c>
      <c r="L3877" s="8" t="str">
        <f>IF(Sales_Pipeline[[#This Row],[Close_Date]]="","",TEXT(Sales_Pipeline[[#This Row],[Close_Date]],"mmm"))</f>
        <v>Sep</v>
      </c>
      <c r="M3877" s="8" t="str">
        <f>IF(Sales_Pipeline[[#This Row],[Close_Date]]="","","Q"&amp;ROUNDUP(MONTH(Sales_Pipeline[[#This Row],[Close_Date]])/3,0))</f>
        <v>Q3</v>
      </c>
      <c r="N3877" s="2" cm="1">
        <f t="array" ref="N3877">IFERROR(_xlfn.IFS(Sales_Pipeline[[#This Row],[Deal_Stage]]="Won",_xlfn.XLOOKUP(Sales_Pipeline[[#This Row],[Product]],Products!$A$2:$A$8,Products!$C$2:$C$8),Sales_Pipeline[[#This Row],[Deal_Stage]]="Lost",_xlfn.XLOOKUP(Sales_Pipeline[[#This Row],[Product]],Products!$A$2:$A$8,Products!$C$2:$C$8)),"")</f>
        <v>55</v>
      </c>
      <c r="O3877" s="2">
        <v>64</v>
      </c>
    </row>
    <row r="3878" spans="1:15" x14ac:dyDescent="0.3">
      <c r="A3878" t="s">
        <v>4024</v>
      </c>
      <c r="B3878" t="s">
        <v>3</v>
      </c>
      <c r="C3878" t="str">
        <f>_xlfn.XLOOKUP(Sales_Pipeline[[#This Row],[Sales_Agent]],Sales_Teams[Sales_Agent],Sales_Teams[Manager])</f>
        <v>Dustin Brinkmann</v>
      </c>
      <c r="D3878" t="str">
        <f>_xlfn.XLOOKUP(Sales_Pipeline[[#This Row],[Manager]],Sales_Teams[Manager],Sales_Teams[Regional_Office])</f>
        <v>Central</v>
      </c>
      <c r="E3878" t="s">
        <v>61</v>
      </c>
      <c r="F3878" t="s">
        <v>59</v>
      </c>
      <c r="G3878" t="str">
        <f>IFERROR(_xlfn.XLOOKUP(Sales_Pipeline[[#This Row],[Account]],Accounts!$A$2:$A$86,Accounts!$F$2:$F$86),"")</f>
        <v>United States</v>
      </c>
      <c r="H3878" t="s">
        <v>57</v>
      </c>
      <c r="I3878" s="3">
        <v>42899</v>
      </c>
      <c r="J3878" s="3">
        <v>42910</v>
      </c>
      <c r="K3878" s="8" t="str">
        <f>IF(Sales_Pipeline[[#This Row],[Close_Date]]="","",TEXT(Sales_Pipeline[[#This Row],[Close_Date]],"ddd"))</f>
        <v>Sat</v>
      </c>
      <c r="L3878" s="8" t="str">
        <f>IF(Sales_Pipeline[[#This Row],[Close_Date]]="","",TEXT(Sales_Pipeline[[#This Row],[Close_Date]],"mmm"))</f>
        <v>Jun</v>
      </c>
      <c r="M3878" s="8" t="str">
        <f>IF(Sales_Pipeline[[#This Row],[Close_Date]]="","","Q"&amp;ROUNDUP(MONTH(Sales_Pipeline[[#This Row],[Close_Date]])/3,0))</f>
        <v>Q2</v>
      </c>
      <c r="N3878" s="2" cm="1">
        <f t="array" ref="N3878">IFERROR(_xlfn.IFS(Sales_Pipeline[[#This Row],[Deal_Stage]]="Won",_xlfn.XLOOKUP(Sales_Pipeline[[#This Row],[Product]],Products!$A$2:$A$8,Products!$C$2:$C$8),Sales_Pipeline[[#This Row],[Deal_Stage]]="Lost",_xlfn.XLOOKUP(Sales_Pipeline[[#This Row],[Product]],Products!$A$2:$A$8,Products!$C$2:$C$8)),"")</f>
        <v>55</v>
      </c>
      <c r="O3878" s="2">
        <v>58</v>
      </c>
    </row>
    <row r="3879" spans="1:15" x14ac:dyDescent="0.3">
      <c r="A3879" t="s">
        <v>4025</v>
      </c>
      <c r="B3879" t="s">
        <v>27</v>
      </c>
      <c r="C3879" t="str">
        <f>_xlfn.XLOOKUP(Sales_Pipeline[[#This Row],[Sales_Agent]],Sales_Teams[Sales_Agent],Sales_Teams[Manager])</f>
        <v>Rocco Neubert</v>
      </c>
      <c r="D3879" t="str">
        <f>_xlfn.XLOOKUP(Sales_Pipeline[[#This Row],[Manager]],Sales_Teams[Manager],Sales_Teams[Regional_Office])</f>
        <v>East</v>
      </c>
      <c r="E3879" t="s">
        <v>61</v>
      </c>
      <c r="G3879" t="str">
        <f>IFERROR(_xlfn.XLOOKUP(Sales_Pipeline[[#This Row],[Account]],Accounts!$A$2:$A$86,Accounts!$F$2:$F$86),"")</f>
        <v/>
      </c>
      <c r="H3879" t="s">
        <v>77</v>
      </c>
      <c r="I3879" s="3">
        <v>42899</v>
      </c>
      <c r="K3879" s="8" t="str">
        <f>IF(Sales_Pipeline[[#This Row],[Close_Date]]="","",TEXT(Sales_Pipeline[[#This Row],[Close_Date]],"ddd"))</f>
        <v/>
      </c>
      <c r="L3879" s="8" t="str">
        <f>IF(Sales_Pipeline[[#This Row],[Close_Date]]="","",TEXT(Sales_Pipeline[[#This Row],[Close_Date]],"mmm"))</f>
        <v/>
      </c>
      <c r="M3879" s="8" t="str">
        <f>IF(Sales_Pipeline[[#This Row],[Close_Date]]="","","Q"&amp;ROUNDUP(MONTH(Sales_Pipeline[[#This Row],[Close_Date]])/3,0))</f>
        <v/>
      </c>
      <c r="N3879" s="2" t="str" cm="1">
        <f t="array" ref="N3879">IFERROR(_xlfn.IFS(Sales_Pipeline[[#This Row],[Deal_Stage]]="Won",_xlfn.XLOOKUP(Sales_Pipeline[[#This Row],[Product]],Products!$A$2:$A$8,Products!$C$2:$C$8),Sales_Pipeline[[#This Row],[Deal_Stage]]="Lost",_xlfn.XLOOKUP(Sales_Pipeline[[#This Row],[Product]],Products!$A$2:$A$8,Products!$C$2:$C$8)),"")</f>
        <v/>
      </c>
      <c r="O3879" s="2">
        <v>0</v>
      </c>
    </row>
    <row r="3880" spans="1:15" x14ac:dyDescent="0.3">
      <c r="A3880" t="s">
        <v>4026</v>
      </c>
      <c r="B3880" t="s">
        <v>27</v>
      </c>
      <c r="C3880" t="str">
        <f>_xlfn.XLOOKUP(Sales_Pipeline[[#This Row],[Sales_Agent]],Sales_Teams[Sales_Agent],Sales_Teams[Manager])</f>
        <v>Rocco Neubert</v>
      </c>
      <c r="D3880" t="str">
        <f>_xlfn.XLOOKUP(Sales_Pipeline[[#This Row],[Manager]],Sales_Teams[Manager],Sales_Teams[Regional_Office])</f>
        <v>East</v>
      </c>
      <c r="E3880" t="s">
        <v>55</v>
      </c>
      <c r="F3880" t="s">
        <v>129</v>
      </c>
      <c r="G3880" t="str">
        <f>IFERROR(_xlfn.XLOOKUP(Sales_Pipeline[[#This Row],[Account]],Accounts!$A$2:$A$86,Accounts!$F$2:$F$86),"")</f>
        <v>Jordan</v>
      </c>
      <c r="H3880" t="s">
        <v>82</v>
      </c>
      <c r="I3880" s="3">
        <v>42899</v>
      </c>
      <c r="J3880" s="3">
        <v>42969</v>
      </c>
      <c r="K3880" s="8" t="str">
        <f>IF(Sales_Pipeline[[#This Row],[Close_Date]]="","",TEXT(Sales_Pipeline[[#This Row],[Close_Date]],"ddd"))</f>
        <v>Tue</v>
      </c>
      <c r="L3880" s="8" t="str">
        <f>IF(Sales_Pipeline[[#This Row],[Close_Date]]="","",TEXT(Sales_Pipeline[[#This Row],[Close_Date]],"mmm"))</f>
        <v>Aug</v>
      </c>
      <c r="M3880" s="8" t="str">
        <f>IF(Sales_Pipeline[[#This Row],[Close_Date]]="","","Q"&amp;ROUNDUP(MONTH(Sales_Pipeline[[#This Row],[Close_Date]])/3,0))</f>
        <v>Q3</v>
      </c>
      <c r="N3880" s="2" cm="1">
        <f t="array" ref="N3880">IFERROR(_xlfn.IFS(Sales_Pipeline[[#This Row],[Deal_Stage]]="Won",_xlfn.XLOOKUP(Sales_Pipeline[[#This Row],[Product]],Products!$A$2:$A$8,Products!$C$2:$C$8),Sales_Pipeline[[#This Row],[Deal_Stage]]="Lost",_xlfn.XLOOKUP(Sales_Pipeline[[#This Row],[Product]],Products!$A$2:$A$8,Products!$C$2:$C$8)),"")</f>
        <v>1096</v>
      </c>
      <c r="O3880" s="2">
        <v>0</v>
      </c>
    </row>
    <row r="3881" spans="1:15" x14ac:dyDescent="0.3">
      <c r="A3881" t="s">
        <v>4027</v>
      </c>
      <c r="B3881" t="s">
        <v>27</v>
      </c>
      <c r="C3881" t="str">
        <f>_xlfn.XLOOKUP(Sales_Pipeline[[#This Row],[Sales_Agent]],Sales_Teams[Sales_Agent],Sales_Teams[Manager])</f>
        <v>Rocco Neubert</v>
      </c>
      <c r="D3881" t="str">
        <f>_xlfn.XLOOKUP(Sales_Pipeline[[#This Row],[Manager]],Sales_Teams[Manager],Sales_Teams[Regional_Office])</f>
        <v>East</v>
      </c>
      <c r="E3881" t="s">
        <v>84</v>
      </c>
      <c r="F3881" t="s">
        <v>238</v>
      </c>
      <c r="G3881" t="str">
        <f>IFERROR(_xlfn.XLOOKUP(Sales_Pipeline[[#This Row],[Account]],Accounts!$A$2:$A$86,Accounts!$F$2:$F$86),"")</f>
        <v>United States</v>
      </c>
      <c r="H3881" t="s">
        <v>57</v>
      </c>
      <c r="I3881" s="3">
        <v>42899</v>
      </c>
      <c r="J3881" s="3">
        <v>42951</v>
      </c>
      <c r="K3881" s="8" t="str">
        <f>IF(Sales_Pipeline[[#This Row],[Close_Date]]="","",TEXT(Sales_Pipeline[[#This Row],[Close_Date]],"ddd"))</f>
        <v>Fri</v>
      </c>
      <c r="L3881" s="8" t="str">
        <f>IF(Sales_Pipeline[[#This Row],[Close_Date]]="","",TEXT(Sales_Pipeline[[#This Row],[Close_Date]],"mmm"))</f>
        <v>Aug</v>
      </c>
      <c r="M3881" s="8" t="str">
        <f>IF(Sales_Pipeline[[#This Row],[Close_Date]]="","","Q"&amp;ROUNDUP(MONTH(Sales_Pipeline[[#This Row],[Close_Date]])/3,0))</f>
        <v>Q3</v>
      </c>
      <c r="N3881" s="2" cm="1">
        <f t="array" ref="N3881">IFERROR(_xlfn.IFS(Sales_Pipeline[[#This Row],[Deal_Stage]]="Won",_xlfn.XLOOKUP(Sales_Pipeline[[#This Row],[Product]],Products!$A$2:$A$8,Products!$C$2:$C$8),Sales_Pipeline[[#This Row],[Deal_Stage]]="Lost",_xlfn.XLOOKUP(Sales_Pipeline[[#This Row],[Product]],Products!$A$2:$A$8,Products!$C$2:$C$8)),"")</f>
        <v>5482</v>
      </c>
      <c r="O3881" s="2">
        <v>4598</v>
      </c>
    </row>
    <row r="3882" spans="1:15" x14ac:dyDescent="0.3">
      <c r="A3882" t="s">
        <v>4028</v>
      </c>
      <c r="B3882" t="s">
        <v>27</v>
      </c>
      <c r="C3882" t="str">
        <f>_xlfn.XLOOKUP(Sales_Pipeline[[#This Row],[Sales_Agent]],Sales_Teams[Sales_Agent],Sales_Teams[Manager])</f>
        <v>Rocco Neubert</v>
      </c>
      <c r="D3882" t="str">
        <f>_xlfn.XLOOKUP(Sales_Pipeline[[#This Row],[Manager]],Sales_Teams[Manager],Sales_Teams[Regional_Office])</f>
        <v>East</v>
      </c>
      <c r="E3882" t="s">
        <v>76</v>
      </c>
      <c r="F3882" t="s">
        <v>129</v>
      </c>
      <c r="G3882" t="str">
        <f>IFERROR(_xlfn.XLOOKUP(Sales_Pipeline[[#This Row],[Account]],Accounts!$A$2:$A$86,Accounts!$F$2:$F$86),"")</f>
        <v>Jordan</v>
      </c>
      <c r="H3882" t="s">
        <v>57</v>
      </c>
      <c r="I3882" s="3">
        <v>42899</v>
      </c>
      <c r="J3882" s="3">
        <v>42905</v>
      </c>
      <c r="K3882" s="8" t="str">
        <f>IF(Sales_Pipeline[[#This Row],[Close_Date]]="","",TEXT(Sales_Pipeline[[#This Row],[Close_Date]],"ddd"))</f>
        <v>Mon</v>
      </c>
      <c r="L3882" s="8" t="str">
        <f>IF(Sales_Pipeline[[#This Row],[Close_Date]]="","",TEXT(Sales_Pipeline[[#This Row],[Close_Date]],"mmm"))</f>
        <v>Jun</v>
      </c>
      <c r="M3882" s="8" t="str">
        <f>IF(Sales_Pipeline[[#This Row],[Close_Date]]="","","Q"&amp;ROUNDUP(MONTH(Sales_Pipeline[[#This Row],[Close_Date]])/3,0))</f>
        <v>Q2</v>
      </c>
      <c r="N3882" s="2" cm="1">
        <f t="array" ref="N3882">IFERROR(_xlfn.IFS(Sales_Pipeline[[#This Row],[Deal_Stage]]="Won",_xlfn.XLOOKUP(Sales_Pipeline[[#This Row],[Product]],Products!$A$2:$A$8,Products!$C$2:$C$8),Sales_Pipeline[[#This Row],[Deal_Stage]]="Lost",_xlfn.XLOOKUP(Sales_Pipeline[[#This Row],[Product]],Products!$A$2:$A$8,Products!$C$2:$C$8)),"")</f>
        <v>3393</v>
      </c>
      <c r="O3882" s="2">
        <v>3424</v>
      </c>
    </row>
    <row r="3883" spans="1:15" x14ac:dyDescent="0.3">
      <c r="A3883" t="s">
        <v>4029</v>
      </c>
      <c r="B3883" t="s">
        <v>27</v>
      </c>
      <c r="C3883" t="str">
        <f>_xlfn.XLOOKUP(Sales_Pipeline[[#This Row],[Sales_Agent]],Sales_Teams[Sales_Agent],Sales_Teams[Manager])</f>
        <v>Rocco Neubert</v>
      </c>
      <c r="D3883" t="str">
        <f>_xlfn.XLOOKUP(Sales_Pipeline[[#This Row],[Manager]],Sales_Teams[Manager],Sales_Teams[Regional_Office])</f>
        <v>East</v>
      </c>
      <c r="E3883" t="s">
        <v>76</v>
      </c>
      <c r="F3883" t="s">
        <v>206</v>
      </c>
      <c r="G3883" t="str">
        <f>IFERROR(_xlfn.XLOOKUP(Sales_Pipeline[[#This Row],[Account]],Accounts!$A$2:$A$86,Accounts!$F$2:$F$86),"")</f>
        <v>United States</v>
      </c>
      <c r="H3883" t="s">
        <v>57</v>
      </c>
      <c r="I3883" s="3">
        <v>42899</v>
      </c>
      <c r="J3883" s="3">
        <v>43008</v>
      </c>
      <c r="K3883" s="8" t="str">
        <f>IF(Sales_Pipeline[[#This Row],[Close_Date]]="","",TEXT(Sales_Pipeline[[#This Row],[Close_Date]],"ddd"))</f>
        <v>Sat</v>
      </c>
      <c r="L3883" s="8" t="str">
        <f>IF(Sales_Pipeline[[#This Row],[Close_Date]]="","",TEXT(Sales_Pipeline[[#This Row],[Close_Date]],"mmm"))</f>
        <v>Sep</v>
      </c>
      <c r="M3883" s="8" t="str">
        <f>IF(Sales_Pipeline[[#This Row],[Close_Date]]="","","Q"&amp;ROUNDUP(MONTH(Sales_Pipeline[[#This Row],[Close_Date]])/3,0))</f>
        <v>Q3</v>
      </c>
      <c r="N3883" s="2" cm="1">
        <f t="array" ref="N3883">IFERROR(_xlfn.IFS(Sales_Pipeline[[#This Row],[Deal_Stage]]="Won",_xlfn.XLOOKUP(Sales_Pipeline[[#This Row],[Product]],Products!$A$2:$A$8,Products!$C$2:$C$8),Sales_Pipeline[[#This Row],[Deal_Stage]]="Lost",_xlfn.XLOOKUP(Sales_Pipeline[[#This Row],[Product]],Products!$A$2:$A$8,Products!$C$2:$C$8)),"")</f>
        <v>3393</v>
      </c>
      <c r="O3883" s="2">
        <v>3399</v>
      </c>
    </row>
    <row r="3884" spans="1:15" x14ac:dyDescent="0.3">
      <c r="A3884" t="s">
        <v>4030</v>
      </c>
      <c r="B3884" t="s">
        <v>25</v>
      </c>
      <c r="C3884" t="str">
        <f>_xlfn.XLOOKUP(Sales_Pipeline[[#This Row],[Sales_Agent]],Sales_Teams[Sales_Agent],Sales_Teams[Manager])</f>
        <v>Rocco Neubert</v>
      </c>
      <c r="D3884" t="str">
        <f>_xlfn.XLOOKUP(Sales_Pipeline[[#This Row],[Manager]],Sales_Teams[Manager],Sales_Teams[Regional_Office])</f>
        <v>East</v>
      </c>
      <c r="E3884" t="s">
        <v>55</v>
      </c>
      <c r="F3884" t="s">
        <v>220</v>
      </c>
      <c r="G3884" t="str">
        <f>IFERROR(_xlfn.XLOOKUP(Sales_Pipeline[[#This Row],[Account]],Accounts!$A$2:$A$86,Accounts!$F$2:$F$86),"")</f>
        <v>United States</v>
      </c>
      <c r="H3884" t="s">
        <v>82</v>
      </c>
      <c r="I3884" s="3">
        <v>42899</v>
      </c>
      <c r="J3884" s="3">
        <v>42985</v>
      </c>
      <c r="K3884" s="8" t="str">
        <f>IF(Sales_Pipeline[[#This Row],[Close_Date]]="","",TEXT(Sales_Pipeline[[#This Row],[Close_Date]],"ddd"))</f>
        <v>Thu</v>
      </c>
      <c r="L3884" s="8" t="str">
        <f>IF(Sales_Pipeline[[#This Row],[Close_Date]]="","",TEXT(Sales_Pipeline[[#This Row],[Close_Date]],"mmm"))</f>
        <v>Sep</v>
      </c>
      <c r="M3884" s="8" t="str">
        <f>IF(Sales_Pipeline[[#This Row],[Close_Date]]="","","Q"&amp;ROUNDUP(MONTH(Sales_Pipeline[[#This Row],[Close_Date]])/3,0))</f>
        <v>Q3</v>
      </c>
      <c r="N3884" s="2" cm="1">
        <f t="array" ref="N3884">IFERROR(_xlfn.IFS(Sales_Pipeline[[#This Row],[Deal_Stage]]="Won",_xlfn.XLOOKUP(Sales_Pipeline[[#This Row],[Product]],Products!$A$2:$A$8,Products!$C$2:$C$8),Sales_Pipeline[[#This Row],[Deal_Stage]]="Lost",_xlfn.XLOOKUP(Sales_Pipeline[[#This Row],[Product]],Products!$A$2:$A$8,Products!$C$2:$C$8)),"")</f>
        <v>1096</v>
      </c>
      <c r="O3884" s="2">
        <v>0</v>
      </c>
    </row>
    <row r="3885" spans="1:15" x14ac:dyDescent="0.3">
      <c r="A3885" t="s">
        <v>4031</v>
      </c>
      <c r="B3885" t="s">
        <v>15</v>
      </c>
      <c r="C3885" t="str">
        <f>_xlfn.XLOOKUP(Sales_Pipeline[[#This Row],[Sales_Agent]],Sales_Teams[Sales_Agent],Sales_Teams[Manager])</f>
        <v>Melvin Marxen</v>
      </c>
      <c r="D3885" t="str">
        <f>_xlfn.XLOOKUP(Sales_Pipeline[[#This Row],[Manager]],Sales_Teams[Manager],Sales_Teams[Regional_Office])</f>
        <v>Central</v>
      </c>
      <c r="E3885" t="s">
        <v>63</v>
      </c>
      <c r="F3885" t="s">
        <v>136</v>
      </c>
      <c r="G3885" t="str">
        <f>IFERROR(_xlfn.XLOOKUP(Sales_Pipeline[[#This Row],[Account]],Accounts!$A$2:$A$86,Accounts!$F$2:$F$86),"")</f>
        <v>United States</v>
      </c>
      <c r="H3885" t="s">
        <v>82</v>
      </c>
      <c r="I3885" s="3">
        <v>42899</v>
      </c>
      <c r="J3885" s="3">
        <v>42982</v>
      </c>
      <c r="K3885" s="8" t="str">
        <f>IF(Sales_Pipeline[[#This Row],[Close_Date]]="","",TEXT(Sales_Pipeline[[#This Row],[Close_Date]],"ddd"))</f>
        <v>Mon</v>
      </c>
      <c r="L3885" s="8" t="str">
        <f>IF(Sales_Pipeline[[#This Row],[Close_Date]]="","",TEXT(Sales_Pipeline[[#This Row],[Close_Date]],"mmm"))</f>
        <v>Sep</v>
      </c>
      <c r="M3885" s="8" t="str">
        <f>IF(Sales_Pipeline[[#This Row],[Close_Date]]="","","Q"&amp;ROUNDUP(MONTH(Sales_Pipeline[[#This Row],[Close_Date]])/3,0))</f>
        <v>Q3</v>
      </c>
      <c r="N3885" s="2" cm="1">
        <f t="array" ref="N3885">IFERROR(_xlfn.IFS(Sales_Pipeline[[#This Row],[Deal_Stage]]="Won",_xlfn.XLOOKUP(Sales_Pipeline[[#This Row],[Product]],Products!$A$2:$A$8,Products!$C$2:$C$8),Sales_Pipeline[[#This Row],[Deal_Stage]]="Lost",_xlfn.XLOOKUP(Sales_Pipeline[[#This Row],[Product]],Products!$A$2:$A$8,Products!$C$2:$C$8)),"")</f>
        <v>550</v>
      </c>
      <c r="O3885" s="2">
        <v>0</v>
      </c>
    </row>
    <row r="3886" spans="1:15" x14ac:dyDescent="0.3">
      <c r="A3886" t="s">
        <v>4032</v>
      </c>
      <c r="B3886" t="s">
        <v>15</v>
      </c>
      <c r="C3886" t="str">
        <f>_xlfn.XLOOKUP(Sales_Pipeline[[#This Row],[Sales_Agent]],Sales_Teams[Sales_Agent],Sales_Teams[Manager])</f>
        <v>Melvin Marxen</v>
      </c>
      <c r="D3886" t="str">
        <f>_xlfn.XLOOKUP(Sales_Pipeline[[#This Row],[Manager]],Sales_Teams[Manager],Sales_Teams[Regional_Office])</f>
        <v>Central</v>
      </c>
      <c r="E3886" t="s">
        <v>84</v>
      </c>
      <c r="F3886" t="s">
        <v>318</v>
      </c>
      <c r="G3886" t="str">
        <f>IFERROR(_xlfn.XLOOKUP(Sales_Pipeline[[#This Row],[Account]],Accounts!$A$2:$A$86,Accounts!$F$2:$F$86),"")</f>
        <v>Kenya</v>
      </c>
      <c r="H3886" t="s">
        <v>82</v>
      </c>
      <c r="I3886" s="3">
        <v>42899</v>
      </c>
      <c r="J3886" s="3">
        <v>42963</v>
      </c>
      <c r="K3886" s="8" t="str">
        <f>IF(Sales_Pipeline[[#This Row],[Close_Date]]="","",TEXT(Sales_Pipeline[[#This Row],[Close_Date]],"ddd"))</f>
        <v>Wed</v>
      </c>
      <c r="L3886" s="8" t="str">
        <f>IF(Sales_Pipeline[[#This Row],[Close_Date]]="","",TEXT(Sales_Pipeline[[#This Row],[Close_Date]],"mmm"))</f>
        <v>Aug</v>
      </c>
      <c r="M3886" s="8" t="str">
        <f>IF(Sales_Pipeline[[#This Row],[Close_Date]]="","","Q"&amp;ROUNDUP(MONTH(Sales_Pipeline[[#This Row],[Close_Date]])/3,0))</f>
        <v>Q3</v>
      </c>
      <c r="N3886" s="2" cm="1">
        <f t="array" ref="N3886">IFERROR(_xlfn.IFS(Sales_Pipeline[[#This Row],[Deal_Stage]]="Won",_xlfn.XLOOKUP(Sales_Pipeline[[#This Row],[Product]],Products!$A$2:$A$8,Products!$C$2:$C$8),Sales_Pipeline[[#This Row],[Deal_Stage]]="Lost",_xlfn.XLOOKUP(Sales_Pipeline[[#This Row],[Product]],Products!$A$2:$A$8,Products!$C$2:$C$8)),"")</f>
        <v>5482</v>
      </c>
      <c r="O3886" s="2">
        <v>0</v>
      </c>
    </row>
    <row r="3887" spans="1:15" x14ac:dyDescent="0.3">
      <c r="A3887" t="s">
        <v>4033</v>
      </c>
      <c r="B3887" t="s">
        <v>15</v>
      </c>
      <c r="C3887" t="str">
        <f>_xlfn.XLOOKUP(Sales_Pipeline[[#This Row],[Sales_Agent]],Sales_Teams[Sales_Agent],Sales_Teams[Manager])</f>
        <v>Melvin Marxen</v>
      </c>
      <c r="D3887" t="str">
        <f>_xlfn.XLOOKUP(Sales_Pipeline[[#This Row],[Manager]],Sales_Teams[Manager],Sales_Teams[Regional_Office])</f>
        <v>Central</v>
      </c>
      <c r="E3887" t="s">
        <v>8953</v>
      </c>
      <c r="F3887" t="s">
        <v>94</v>
      </c>
      <c r="G3887" t="str">
        <f>IFERROR(_xlfn.XLOOKUP(Sales_Pipeline[[#This Row],[Account]],Accounts!$A$2:$A$86,Accounts!$F$2:$F$86),"")</f>
        <v>United States</v>
      </c>
      <c r="H3887" t="s">
        <v>57</v>
      </c>
      <c r="I3887" s="3">
        <v>42899</v>
      </c>
      <c r="J3887" s="3">
        <v>42988</v>
      </c>
      <c r="K3887" s="8" t="str">
        <f>IF(Sales_Pipeline[[#This Row],[Close_Date]]="","",TEXT(Sales_Pipeline[[#This Row],[Close_Date]],"ddd"))</f>
        <v>Sun</v>
      </c>
      <c r="L3887" s="8" t="str">
        <f>IF(Sales_Pipeline[[#This Row],[Close_Date]]="","",TEXT(Sales_Pipeline[[#This Row],[Close_Date]],"mmm"))</f>
        <v>Sep</v>
      </c>
      <c r="M3887" s="8" t="str">
        <f>IF(Sales_Pipeline[[#This Row],[Close_Date]]="","","Q"&amp;ROUNDUP(MONTH(Sales_Pipeline[[#This Row],[Close_Date]])/3,0))</f>
        <v>Q3</v>
      </c>
      <c r="N3887" s="2" cm="1">
        <f t="array" ref="N3887">IFERROR(_xlfn.IFS(Sales_Pipeline[[#This Row],[Deal_Stage]]="Won",_xlfn.XLOOKUP(Sales_Pipeline[[#This Row],[Product]],Products!$A$2:$A$8,Products!$C$2:$C$8),Sales_Pipeline[[#This Row],[Deal_Stage]]="Lost",_xlfn.XLOOKUP(Sales_Pipeline[[#This Row],[Product]],Products!$A$2:$A$8,Products!$C$2:$C$8)),"")</f>
        <v>4821</v>
      </c>
      <c r="O3887" s="2">
        <v>5322</v>
      </c>
    </row>
    <row r="3888" spans="1:15" x14ac:dyDescent="0.3">
      <c r="A3888" t="s">
        <v>4034</v>
      </c>
      <c r="B3888" t="s">
        <v>28</v>
      </c>
      <c r="C3888" t="str">
        <f>_xlfn.XLOOKUP(Sales_Pipeline[[#This Row],[Sales_Agent]],Sales_Teams[Sales_Agent],Sales_Teams[Manager])</f>
        <v>Rocco Neubert</v>
      </c>
      <c r="D3888" t="str">
        <f>_xlfn.XLOOKUP(Sales_Pipeline[[#This Row],[Manager]],Sales_Teams[Manager],Sales_Teams[Regional_Office])</f>
        <v>East</v>
      </c>
      <c r="E3888" t="s">
        <v>63</v>
      </c>
      <c r="F3888" t="s">
        <v>225</v>
      </c>
      <c r="G3888" t="str">
        <f>IFERROR(_xlfn.XLOOKUP(Sales_Pipeline[[#This Row],[Account]],Accounts!$A$2:$A$86,Accounts!$F$2:$F$86),"")</f>
        <v>United States</v>
      </c>
      <c r="H3888" t="s">
        <v>57</v>
      </c>
      <c r="I3888" s="3">
        <v>42899</v>
      </c>
      <c r="J3888" s="3">
        <v>42975</v>
      </c>
      <c r="K3888" s="8" t="str">
        <f>IF(Sales_Pipeline[[#This Row],[Close_Date]]="","",TEXT(Sales_Pipeline[[#This Row],[Close_Date]],"ddd"))</f>
        <v>Mon</v>
      </c>
      <c r="L3888" s="8" t="str">
        <f>IF(Sales_Pipeline[[#This Row],[Close_Date]]="","",TEXT(Sales_Pipeline[[#This Row],[Close_Date]],"mmm"))</f>
        <v>Aug</v>
      </c>
      <c r="M3888" s="8" t="str">
        <f>IF(Sales_Pipeline[[#This Row],[Close_Date]]="","","Q"&amp;ROUNDUP(MONTH(Sales_Pipeline[[#This Row],[Close_Date]])/3,0))</f>
        <v>Q3</v>
      </c>
      <c r="N3888" s="2" cm="1">
        <f t="array" ref="N3888">IFERROR(_xlfn.IFS(Sales_Pipeline[[#This Row],[Deal_Stage]]="Won",_xlfn.XLOOKUP(Sales_Pipeline[[#This Row],[Product]],Products!$A$2:$A$8,Products!$C$2:$C$8),Sales_Pipeline[[#This Row],[Deal_Stage]]="Lost",_xlfn.XLOOKUP(Sales_Pipeline[[#This Row],[Product]],Products!$A$2:$A$8,Products!$C$2:$C$8)),"")</f>
        <v>550</v>
      </c>
      <c r="O3888" s="2">
        <v>496</v>
      </c>
    </row>
    <row r="3889" spans="1:15" x14ac:dyDescent="0.3">
      <c r="A3889" t="s">
        <v>4035</v>
      </c>
      <c r="B3889" t="s">
        <v>22</v>
      </c>
      <c r="C3889" t="str">
        <f>_xlfn.XLOOKUP(Sales_Pipeline[[#This Row],[Sales_Agent]],Sales_Teams[Sales_Agent],Sales_Teams[Manager])</f>
        <v>Cara Losch</v>
      </c>
      <c r="D3889" t="str">
        <f>_xlfn.XLOOKUP(Sales_Pipeline[[#This Row],[Manager]],Sales_Teams[Manager],Sales_Teams[Regional_Office])</f>
        <v>East</v>
      </c>
      <c r="E3889" t="s">
        <v>76</v>
      </c>
      <c r="F3889" t="s">
        <v>209</v>
      </c>
      <c r="G3889" t="str">
        <f>IFERROR(_xlfn.XLOOKUP(Sales_Pipeline[[#This Row],[Account]],Accounts!$A$2:$A$86,Accounts!$F$2:$F$86),"")</f>
        <v>United States</v>
      </c>
      <c r="H3889" t="s">
        <v>57</v>
      </c>
      <c r="I3889" s="3">
        <v>42899</v>
      </c>
      <c r="J3889" s="3">
        <v>42974</v>
      </c>
      <c r="K3889" s="8" t="str">
        <f>IF(Sales_Pipeline[[#This Row],[Close_Date]]="","",TEXT(Sales_Pipeline[[#This Row],[Close_Date]],"ddd"))</f>
        <v>Sun</v>
      </c>
      <c r="L3889" s="8" t="str">
        <f>IF(Sales_Pipeline[[#This Row],[Close_Date]]="","",TEXT(Sales_Pipeline[[#This Row],[Close_Date]],"mmm"))</f>
        <v>Aug</v>
      </c>
      <c r="M3889" s="8" t="str">
        <f>IF(Sales_Pipeline[[#This Row],[Close_Date]]="","","Q"&amp;ROUNDUP(MONTH(Sales_Pipeline[[#This Row],[Close_Date]])/3,0))</f>
        <v>Q3</v>
      </c>
      <c r="N3889" s="2" cm="1">
        <f t="array" ref="N3889">IFERROR(_xlfn.IFS(Sales_Pipeline[[#This Row],[Deal_Stage]]="Won",_xlfn.XLOOKUP(Sales_Pipeline[[#This Row],[Product]],Products!$A$2:$A$8,Products!$C$2:$C$8),Sales_Pipeline[[#This Row],[Deal_Stage]]="Lost",_xlfn.XLOOKUP(Sales_Pipeline[[#This Row],[Product]],Products!$A$2:$A$8,Products!$C$2:$C$8)),"")</f>
        <v>3393</v>
      </c>
      <c r="O3889" s="2">
        <v>3279</v>
      </c>
    </row>
    <row r="3890" spans="1:15" x14ac:dyDescent="0.3">
      <c r="A3890" t="s">
        <v>4036</v>
      </c>
      <c r="B3890" t="s">
        <v>13</v>
      </c>
      <c r="C3890" t="str">
        <f>_xlfn.XLOOKUP(Sales_Pipeline[[#This Row],[Sales_Agent]],Sales_Teams[Sales_Agent],Sales_Teams[Manager])</f>
        <v>Melvin Marxen</v>
      </c>
      <c r="D3890" t="str">
        <f>_xlfn.XLOOKUP(Sales_Pipeline[[#This Row],[Manager]],Sales_Teams[Manager],Sales_Teams[Regional_Office])</f>
        <v>Central</v>
      </c>
      <c r="E3890" t="s">
        <v>61</v>
      </c>
      <c r="F3890" t="s">
        <v>247</v>
      </c>
      <c r="G3890" t="str">
        <f>IFERROR(_xlfn.XLOOKUP(Sales_Pipeline[[#This Row],[Account]],Accounts!$A$2:$A$86,Accounts!$F$2:$F$86),"")</f>
        <v>United States</v>
      </c>
      <c r="H3890" t="s">
        <v>82</v>
      </c>
      <c r="I3890" s="3">
        <v>42899</v>
      </c>
      <c r="J3890" s="3">
        <v>43006</v>
      </c>
      <c r="K3890" s="8" t="str">
        <f>IF(Sales_Pipeline[[#This Row],[Close_Date]]="","",TEXT(Sales_Pipeline[[#This Row],[Close_Date]],"ddd"))</f>
        <v>Thu</v>
      </c>
      <c r="L3890" s="8" t="str">
        <f>IF(Sales_Pipeline[[#This Row],[Close_Date]]="","",TEXT(Sales_Pipeline[[#This Row],[Close_Date]],"mmm"))</f>
        <v>Sep</v>
      </c>
      <c r="M3890" s="8" t="str">
        <f>IF(Sales_Pipeline[[#This Row],[Close_Date]]="","","Q"&amp;ROUNDUP(MONTH(Sales_Pipeline[[#This Row],[Close_Date]])/3,0))</f>
        <v>Q3</v>
      </c>
      <c r="N3890" s="2" cm="1">
        <f t="array" ref="N3890">IFERROR(_xlfn.IFS(Sales_Pipeline[[#This Row],[Deal_Stage]]="Won",_xlfn.XLOOKUP(Sales_Pipeline[[#This Row],[Product]],Products!$A$2:$A$8,Products!$C$2:$C$8),Sales_Pipeline[[#This Row],[Deal_Stage]]="Lost",_xlfn.XLOOKUP(Sales_Pipeline[[#This Row],[Product]],Products!$A$2:$A$8,Products!$C$2:$C$8)),"")</f>
        <v>55</v>
      </c>
      <c r="O3890" s="2">
        <v>0</v>
      </c>
    </row>
    <row r="3891" spans="1:15" x14ac:dyDescent="0.3">
      <c r="A3891" t="s">
        <v>4037</v>
      </c>
      <c r="B3891" t="s">
        <v>40</v>
      </c>
      <c r="C3891" t="str">
        <f>_xlfn.XLOOKUP(Sales_Pipeline[[#This Row],[Sales_Agent]],Sales_Teams[Sales_Agent],Sales_Teams[Manager])</f>
        <v>Summer Sewald</v>
      </c>
      <c r="D3891" t="str">
        <f>_xlfn.XLOOKUP(Sales_Pipeline[[#This Row],[Manager]],Sales_Teams[Manager],Sales_Teams[Regional_Office])</f>
        <v>West</v>
      </c>
      <c r="E3891" t="s">
        <v>61</v>
      </c>
      <c r="F3891" t="s">
        <v>92</v>
      </c>
      <c r="G3891" t="str">
        <f>IFERROR(_xlfn.XLOOKUP(Sales_Pipeline[[#This Row],[Account]],Accounts!$A$2:$A$86,Accounts!$F$2:$F$86),"")</f>
        <v>United States</v>
      </c>
      <c r="H3891" t="s">
        <v>57</v>
      </c>
      <c r="I3891" s="3">
        <v>42899</v>
      </c>
      <c r="J3891" s="3">
        <v>42913</v>
      </c>
      <c r="K3891" s="8" t="str">
        <f>IF(Sales_Pipeline[[#This Row],[Close_Date]]="","",TEXT(Sales_Pipeline[[#This Row],[Close_Date]],"ddd"))</f>
        <v>Tue</v>
      </c>
      <c r="L3891" s="8" t="str">
        <f>IF(Sales_Pipeline[[#This Row],[Close_Date]]="","",TEXT(Sales_Pipeline[[#This Row],[Close_Date]],"mmm"))</f>
        <v>Jun</v>
      </c>
      <c r="M3891" s="8" t="str">
        <f>IF(Sales_Pipeline[[#This Row],[Close_Date]]="","","Q"&amp;ROUNDUP(MONTH(Sales_Pipeline[[#This Row],[Close_Date]])/3,0))</f>
        <v>Q2</v>
      </c>
      <c r="N3891" s="2" cm="1">
        <f t="array" ref="N3891">IFERROR(_xlfn.IFS(Sales_Pipeline[[#This Row],[Deal_Stage]]="Won",_xlfn.XLOOKUP(Sales_Pipeline[[#This Row],[Product]],Products!$A$2:$A$8,Products!$C$2:$C$8),Sales_Pipeline[[#This Row],[Deal_Stage]]="Lost",_xlfn.XLOOKUP(Sales_Pipeline[[#This Row],[Product]],Products!$A$2:$A$8,Products!$C$2:$C$8)),"")</f>
        <v>55</v>
      </c>
      <c r="O3891" s="2">
        <v>68</v>
      </c>
    </row>
    <row r="3892" spans="1:15" x14ac:dyDescent="0.3">
      <c r="A3892" t="s">
        <v>4038</v>
      </c>
      <c r="B3892" t="s">
        <v>10</v>
      </c>
      <c r="C3892" t="str">
        <f>_xlfn.XLOOKUP(Sales_Pipeline[[#This Row],[Sales_Agent]],Sales_Teams[Sales_Agent],Sales_Teams[Manager])</f>
        <v>Melvin Marxen</v>
      </c>
      <c r="D3892" t="str">
        <f>_xlfn.XLOOKUP(Sales_Pipeline[[#This Row],[Manager]],Sales_Teams[Manager],Sales_Teams[Regional_Office])</f>
        <v>Central</v>
      </c>
      <c r="E3892" t="s">
        <v>63</v>
      </c>
      <c r="F3892" t="s">
        <v>94</v>
      </c>
      <c r="G3892" t="str">
        <f>IFERROR(_xlfn.XLOOKUP(Sales_Pipeline[[#This Row],[Account]],Accounts!$A$2:$A$86,Accounts!$F$2:$F$86),"")</f>
        <v>United States</v>
      </c>
      <c r="H3892" t="s">
        <v>82</v>
      </c>
      <c r="I3892" s="3">
        <v>42899</v>
      </c>
      <c r="J3892" s="3">
        <v>42970</v>
      </c>
      <c r="K3892" s="8" t="str">
        <f>IF(Sales_Pipeline[[#This Row],[Close_Date]]="","",TEXT(Sales_Pipeline[[#This Row],[Close_Date]],"ddd"))</f>
        <v>Wed</v>
      </c>
      <c r="L3892" s="8" t="str">
        <f>IF(Sales_Pipeline[[#This Row],[Close_Date]]="","",TEXT(Sales_Pipeline[[#This Row],[Close_Date]],"mmm"))</f>
        <v>Aug</v>
      </c>
      <c r="M3892" s="8" t="str">
        <f>IF(Sales_Pipeline[[#This Row],[Close_Date]]="","","Q"&amp;ROUNDUP(MONTH(Sales_Pipeline[[#This Row],[Close_Date]])/3,0))</f>
        <v>Q3</v>
      </c>
      <c r="N3892" s="2" cm="1">
        <f t="array" ref="N3892">IFERROR(_xlfn.IFS(Sales_Pipeline[[#This Row],[Deal_Stage]]="Won",_xlfn.XLOOKUP(Sales_Pipeline[[#This Row],[Product]],Products!$A$2:$A$8,Products!$C$2:$C$8),Sales_Pipeline[[#This Row],[Deal_Stage]]="Lost",_xlfn.XLOOKUP(Sales_Pipeline[[#This Row],[Product]],Products!$A$2:$A$8,Products!$C$2:$C$8)),"")</f>
        <v>550</v>
      </c>
      <c r="O3892" s="2">
        <v>0</v>
      </c>
    </row>
    <row r="3893" spans="1:15" x14ac:dyDescent="0.3">
      <c r="A3893" t="s">
        <v>4039</v>
      </c>
      <c r="B3893" t="s">
        <v>42</v>
      </c>
      <c r="C3893" t="str">
        <f>_xlfn.XLOOKUP(Sales_Pipeline[[#This Row],[Sales_Agent]],Sales_Teams[Sales_Agent],Sales_Teams[Manager])</f>
        <v>Summer Sewald</v>
      </c>
      <c r="D3893" t="str">
        <f>_xlfn.XLOOKUP(Sales_Pipeline[[#This Row],[Manager]],Sales_Teams[Manager],Sales_Teams[Regional_Office])</f>
        <v>West</v>
      </c>
      <c r="E3893" t="s">
        <v>84</v>
      </c>
      <c r="G3893" t="str">
        <f>IFERROR(_xlfn.XLOOKUP(Sales_Pipeline[[#This Row],[Account]],Accounts!$A$2:$A$86,Accounts!$F$2:$F$86),"")</f>
        <v/>
      </c>
      <c r="H3893" t="s">
        <v>77</v>
      </c>
      <c r="I3893" s="3">
        <v>42899</v>
      </c>
      <c r="K3893" s="8" t="str">
        <f>IF(Sales_Pipeline[[#This Row],[Close_Date]]="","",TEXT(Sales_Pipeline[[#This Row],[Close_Date]],"ddd"))</f>
        <v/>
      </c>
      <c r="L3893" s="8" t="str">
        <f>IF(Sales_Pipeline[[#This Row],[Close_Date]]="","",TEXT(Sales_Pipeline[[#This Row],[Close_Date]],"mmm"))</f>
        <v/>
      </c>
      <c r="M3893" s="8" t="str">
        <f>IF(Sales_Pipeline[[#This Row],[Close_Date]]="","","Q"&amp;ROUNDUP(MONTH(Sales_Pipeline[[#This Row],[Close_Date]])/3,0))</f>
        <v/>
      </c>
      <c r="N3893" s="2" t="str" cm="1">
        <f t="array" ref="N3893">IFERROR(_xlfn.IFS(Sales_Pipeline[[#This Row],[Deal_Stage]]="Won",_xlfn.XLOOKUP(Sales_Pipeline[[#This Row],[Product]],Products!$A$2:$A$8,Products!$C$2:$C$8),Sales_Pipeline[[#This Row],[Deal_Stage]]="Lost",_xlfn.XLOOKUP(Sales_Pipeline[[#This Row],[Product]],Products!$A$2:$A$8,Products!$C$2:$C$8)),"")</f>
        <v/>
      </c>
      <c r="O3893" s="2">
        <v>0</v>
      </c>
    </row>
    <row r="3894" spans="1:15" x14ac:dyDescent="0.3">
      <c r="A3894" t="s">
        <v>4040</v>
      </c>
      <c r="B3894" t="s">
        <v>45</v>
      </c>
      <c r="C3894" t="str">
        <f>_xlfn.XLOOKUP(Sales_Pipeline[[#This Row],[Sales_Agent]],Sales_Teams[Sales_Agent],Sales_Teams[Manager])</f>
        <v>Summer Sewald</v>
      </c>
      <c r="D3894" t="str">
        <f>_xlfn.XLOOKUP(Sales_Pipeline[[#This Row],[Manager]],Sales_Teams[Manager],Sales_Teams[Regional_Office])</f>
        <v>West</v>
      </c>
      <c r="E3894" t="s">
        <v>55</v>
      </c>
      <c r="F3894" t="s">
        <v>107</v>
      </c>
      <c r="G3894" t="str">
        <f>IFERROR(_xlfn.XLOOKUP(Sales_Pipeline[[#This Row],[Account]],Accounts!$A$2:$A$86,Accounts!$F$2:$F$86),"")</f>
        <v>United States</v>
      </c>
      <c r="H3894" t="s">
        <v>77</v>
      </c>
      <c r="I3894" s="3">
        <v>42899</v>
      </c>
      <c r="K3894" s="8" t="str">
        <f>IF(Sales_Pipeline[[#This Row],[Close_Date]]="","",TEXT(Sales_Pipeline[[#This Row],[Close_Date]],"ddd"))</f>
        <v/>
      </c>
      <c r="L3894" s="8" t="str">
        <f>IF(Sales_Pipeline[[#This Row],[Close_Date]]="","",TEXT(Sales_Pipeline[[#This Row],[Close_Date]],"mmm"))</f>
        <v/>
      </c>
      <c r="M3894" s="8" t="str">
        <f>IF(Sales_Pipeline[[#This Row],[Close_Date]]="","","Q"&amp;ROUNDUP(MONTH(Sales_Pipeline[[#This Row],[Close_Date]])/3,0))</f>
        <v/>
      </c>
      <c r="N3894" s="2" t="str" cm="1">
        <f t="array" ref="N3894">IFERROR(_xlfn.IFS(Sales_Pipeline[[#This Row],[Deal_Stage]]="Won",_xlfn.XLOOKUP(Sales_Pipeline[[#This Row],[Product]],Products!$A$2:$A$8,Products!$C$2:$C$8),Sales_Pipeline[[#This Row],[Deal_Stage]]="Lost",_xlfn.XLOOKUP(Sales_Pipeline[[#This Row],[Product]],Products!$A$2:$A$8,Products!$C$2:$C$8)),"")</f>
        <v/>
      </c>
      <c r="O3894" s="2">
        <v>0</v>
      </c>
    </row>
    <row r="3895" spans="1:15" x14ac:dyDescent="0.3">
      <c r="A3895" t="s">
        <v>4041</v>
      </c>
      <c r="B3895" t="s">
        <v>14</v>
      </c>
      <c r="C3895" t="str">
        <f>_xlfn.XLOOKUP(Sales_Pipeline[[#This Row],[Sales_Agent]],Sales_Teams[Sales_Agent],Sales_Teams[Manager])</f>
        <v>Melvin Marxen</v>
      </c>
      <c r="D3895" t="str">
        <f>_xlfn.XLOOKUP(Sales_Pipeline[[#This Row],[Manager]],Sales_Teams[Manager],Sales_Teams[Regional_Office])</f>
        <v>Central</v>
      </c>
      <c r="E3895" t="s">
        <v>55</v>
      </c>
      <c r="F3895" t="s">
        <v>155</v>
      </c>
      <c r="G3895" t="str">
        <f>IFERROR(_xlfn.XLOOKUP(Sales_Pipeline[[#This Row],[Account]],Accounts!$A$2:$A$86,Accounts!$F$2:$F$86),"")</f>
        <v>United States</v>
      </c>
      <c r="H3895" t="s">
        <v>82</v>
      </c>
      <c r="I3895" s="3">
        <v>42899</v>
      </c>
      <c r="J3895" s="3">
        <v>42968</v>
      </c>
      <c r="K3895" s="8" t="str">
        <f>IF(Sales_Pipeline[[#This Row],[Close_Date]]="","",TEXT(Sales_Pipeline[[#This Row],[Close_Date]],"ddd"))</f>
        <v>Mon</v>
      </c>
      <c r="L3895" s="8" t="str">
        <f>IF(Sales_Pipeline[[#This Row],[Close_Date]]="","",TEXT(Sales_Pipeline[[#This Row],[Close_Date]],"mmm"))</f>
        <v>Aug</v>
      </c>
      <c r="M3895" s="8" t="str">
        <f>IF(Sales_Pipeline[[#This Row],[Close_Date]]="","","Q"&amp;ROUNDUP(MONTH(Sales_Pipeline[[#This Row],[Close_Date]])/3,0))</f>
        <v>Q3</v>
      </c>
      <c r="N3895" s="2" cm="1">
        <f t="array" ref="N3895">IFERROR(_xlfn.IFS(Sales_Pipeline[[#This Row],[Deal_Stage]]="Won",_xlfn.XLOOKUP(Sales_Pipeline[[#This Row],[Product]],Products!$A$2:$A$8,Products!$C$2:$C$8),Sales_Pipeline[[#This Row],[Deal_Stage]]="Lost",_xlfn.XLOOKUP(Sales_Pipeline[[#This Row],[Product]],Products!$A$2:$A$8,Products!$C$2:$C$8)),"")</f>
        <v>1096</v>
      </c>
      <c r="O3895" s="2">
        <v>0</v>
      </c>
    </row>
    <row r="3896" spans="1:15" x14ac:dyDescent="0.3">
      <c r="A3896" t="s">
        <v>4042</v>
      </c>
      <c r="B3896" t="s">
        <v>7</v>
      </c>
      <c r="C3896" t="str">
        <f>_xlfn.XLOOKUP(Sales_Pipeline[[#This Row],[Sales_Agent]],Sales_Teams[Sales_Agent],Sales_Teams[Manager])</f>
        <v>Dustin Brinkmann</v>
      </c>
      <c r="D3896" t="str">
        <f>_xlfn.XLOOKUP(Sales_Pipeline[[#This Row],[Manager]],Sales_Teams[Manager],Sales_Teams[Regional_Office])</f>
        <v>Central</v>
      </c>
      <c r="E3896" t="s">
        <v>61</v>
      </c>
      <c r="F3896" t="s">
        <v>79</v>
      </c>
      <c r="G3896" t="str">
        <f>IFERROR(_xlfn.XLOOKUP(Sales_Pipeline[[#This Row],[Account]],Accounts!$A$2:$A$86,Accounts!$F$2:$F$86),"")</f>
        <v>Philipines</v>
      </c>
      <c r="H3896" t="s">
        <v>57</v>
      </c>
      <c r="I3896" s="3">
        <v>42899</v>
      </c>
      <c r="J3896" s="3">
        <v>42901</v>
      </c>
      <c r="K3896" s="8" t="str">
        <f>IF(Sales_Pipeline[[#This Row],[Close_Date]]="","",TEXT(Sales_Pipeline[[#This Row],[Close_Date]],"ddd"))</f>
        <v>Thu</v>
      </c>
      <c r="L3896" s="8" t="str">
        <f>IF(Sales_Pipeline[[#This Row],[Close_Date]]="","",TEXT(Sales_Pipeline[[#This Row],[Close_Date]],"mmm"))</f>
        <v>Jun</v>
      </c>
      <c r="M3896" s="8" t="str">
        <f>IF(Sales_Pipeline[[#This Row],[Close_Date]]="","","Q"&amp;ROUNDUP(MONTH(Sales_Pipeline[[#This Row],[Close_Date]])/3,0))</f>
        <v>Q2</v>
      </c>
      <c r="N3896" s="2" cm="1">
        <f t="array" ref="N3896">IFERROR(_xlfn.IFS(Sales_Pipeline[[#This Row],[Deal_Stage]]="Won",_xlfn.XLOOKUP(Sales_Pipeline[[#This Row],[Product]],Products!$A$2:$A$8,Products!$C$2:$C$8),Sales_Pipeline[[#This Row],[Deal_Stage]]="Lost",_xlfn.XLOOKUP(Sales_Pipeline[[#This Row],[Product]],Products!$A$2:$A$8,Products!$C$2:$C$8)),"")</f>
        <v>55</v>
      </c>
      <c r="O3896" s="2">
        <v>59</v>
      </c>
    </row>
    <row r="3897" spans="1:15" x14ac:dyDescent="0.3">
      <c r="A3897" t="s">
        <v>4043</v>
      </c>
      <c r="B3897" t="s">
        <v>32</v>
      </c>
      <c r="C3897" t="str">
        <f>_xlfn.XLOOKUP(Sales_Pipeline[[#This Row],[Sales_Agent]],Sales_Teams[Sales_Agent],Sales_Teams[Manager])</f>
        <v>Celia Rouche</v>
      </c>
      <c r="D3897" t="str">
        <f>_xlfn.XLOOKUP(Sales_Pipeline[[#This Row],[Manager]],Sales_Teams[Manager],Sales_Teams[Regional_Office])</f>
        <v>West</v>
      </c>
      <c r="E3897" t="s">
        <v>76</v>
      </c>
      <c r="F3897" t="s">
        <v>100</v>
      </c>
      <c r="G3897" t="str">
        <f>IFERROR(_xlfn.XLOOKUP(Sales_Pipeline[[#This Row],[Account]],Accounts!$A$2:$A$86,Accounts!$F$2:$F$86),"")</f>
        <v>United States</v>
      </c>
      <c r="H3897" t="s">
        <v>57</v>
      </c>
      <c r="I3897" s="3">
        <v>42899</v>
      </c>
      <c r="J3897" s="3">
        <v>42912</v>
      </c>
      <c r="K3897" s="8" t="str">
        <f>IF(Sales_Pipeline[[#This Row],[Close_Date]]="","",TEXT(Sales_Pipeline[[#This Row],[Close_Date]],"ddd"))</f>
        <v>Mon</v>
      </c>
      <c r="L3897" s="8" t="str">
        <f>IF(Sales_Pipeline[[#This Row],[Close_Date]]="","",TEXT(Sales_Pipeline[[#This Row],[Close_Date]],"mmm"))</f>
        <v>Jun</v>
      </c>
      <c r="M3897" s="8" t="str">
        <f>IF(Sales_Pipeline[[#This Row],[Close_Date]]="","","Q"&amp;ROUNDUP(MONTH(Sales_Pipeline[[#This Row],[Close_Date]])/3,0))</f>
        <v>Q2</v>
      </c>
      <c r="N3897" s="2" cm="1">
        <f t="array" ref="N3897">IFERROR(_xlfn.IFS(Sales_Pipeline[[#This Row],[Deal_Stage]]="Won",_xlfn.XLOOKUP(Sales_Pipeline[[#This Row],[Product]],Products!$A$2:$A$8,Products!$C$2:$C$8),Sales_Pipeline[[#This Row],[Deal_Stage]]="Lost",_xlfn.XLOOKUP(Sales_Pipeline[[#This Row],[Product]],Products!$A$2:$A$8,Products!$C$2:$C$8)),"")</f>
        <v>3393</v>
      </c>
      <c r="O3897" s="2">
        <v>3205</v>
      </c>
    </row>
    <row r="3898" spans="1:15" x14ac:dyDescent="0.3">
      <c r="A3898" t="s">
        <v>4044</v>
      </c>
      <c r="B3898" t="s">
        <v>23</v>
      </c>
      <c r="C3898" t="str">
        <f>_xlfn.XLOOKUP(Sales_Pipeline[[#This Row],[Sales_Agent]],Sales_Teams[Sales_Agent],Sales_Teams[Manager])</f>
        <v>Cara Losch</v>
      </c>
      <c r="D3898" t="str">
        <f>_xlfn.XLOOKUP(Sales_Pipeline[[#This Row],[Manager]],Sales_Teams[Manager],Sales_Teams[Regional_Office])</f>
        <v>East</v>
      </c>
      <c r="E3898" t="s">
        <v>63</v>
      </c>
      <c r="F3898" t="s">
        <v>129</v>
      </c>
      <c r="G3898" t="str">
        <f>IFERROR(_xlfn.XLOOKUP(Sales_Pipeline[[#This Row],[Account]],Accounts!$A$2:$A$86,Accounts!$F$2:$F$86),"")</f>
        <v>Jordan</v>
      </c>
      <c r="H3898" t="s">
        <v>82</v>
      </c>
      <c r="I3898" s="3">
        <v>42899</v>
      </c>
      <c r="J3898" s="3">
        <v>42913</v>
      </c>
      <c r="K3898" s="8" t="str">
        <f>IF(Sales_Pipeline[[#This Row],[Close_Date]]="","",TEXT(Sales_Pipeline[[#This Row],[Close_Date]],"ddd"))</f>
        <v>Tue</v>
      </c>
      <c r="L3898" s="8" t="str">
        <f>IF(Sales_Pipeline[[#This Row],[Close_Date]]="","",TEXT(Sales_Pipeline[[#This Row],[Close_Date]],"mmm"))</f>
        <v>Jun</v>
      </c>
      <c r="M3898" s="8" t="str">
        <f>IF(Sales_Pipeline[[#This Row],[Close_Date]]="","","Q"&amp;ROUNDUP(MONTH(Sales_Pipeline[[#This Row],[Close_Date]])/3,0))</f>
        <v>Q2</v>
      </c>
      <c r="N3898" s="2" cm="1">
        <f t="array" ref="N3898">IFERROR(_xlfn.IFS(Sales_Pipeline[[#This Row],[Deal_Stage]]="Won",_xlfn.XLOOKUP(Sales_Pipeline[[#This Row],[Product]],Products!$A$2:$A$8,Products!$C$2:$C$8),Sales_Pipeline[[#This Row],[Deal_Stage]]="Lost",_xlfn.XLOOKUP(Sales_Pipeline[[#This Row],[Product]],Products!$A$2:$A$8,Products!$C$2:$C$8)),"")</f>
        <v>550</v>
      </c>
      <c r="O3898" s="2">
        <v>0</v>
      </c>
    </row>
    <row r="3899" spans="1:15" x14ac:dyDescent="0.3">
      <c r="A3899" t="s">
        <v>4045</v>
      </c>
      <c r="B3899" t="s">
        <v>44</v>
      </c>
      <c r="C3899" t="str">
        <f>_xlfn.XLOOKUP(Sales_Pipeline[[#This Row],[Sales_Agent]],Sales_Teams[Sales_Agent],Sales_Teams[Manager])</f>
        <v>Summer Sewald</v>
      </c>
      <c r="D3899" t="str">
        <f>_xlfn.XLOOKUP(Sales_Pipeline[[#This Row],[Manager]],Sales_Teams[Manager],Sales_Teams[Regional_Office])</f>
        <v>West</v>
      </c>
      <c r="E3899" t="s">
        <v>76</v>
      </c>
      <c r="G3899" t="str">
        <f>IFERROR(_xlfn.XLOOKUP(Sales_Pipeline[[#This Row],[Account]],Accounts!$A$2:$A$86,Accounts!$F$2:$F$86),"")</f>
        <v/>
      </c>
      <c r="H3899" t="s">
        <v>77</v>
      </c>
      <c r="I3899" s="3">
        <v>42899</v>
      </c>
      <c r="K3899" s="8" t="str">
        <f>IF(Sales_Pipeline[[#This Row],[Close_Date]]="","",TEXT(Sales_Pipeline[[#This Row],[Close_Date]],"ddd"))</f>
        <v/>
      </c>
      <c r="L3899" s="8" t="str">
        <f>IF(Sales_Pipeline[[#This Row],[Close_Date]]="","",TEXT(Sales_Pipeline[[#This Row],[Close_Date]],"mmm"))</f>
        <v/>
      </c>
      <c r="M3899" s="8" t="str">
        <f>IF(Sales_Pipeline[[#This Row],[Close_Date]]="","","Q"&amp;ROUNDUP(MONTH(Sales_Pipeline[[#This Row],[Close_Date]])/3,0))</f>
        <v/>
      </c>
      <c r="N3899" s="2" t="str" cm="1">
        <f t="array" ref="N3899">IFERROR(_xlfn.IFS(Sales_Pipeline[[#This Row],[Deal_Stage]]="Won",_xlfn.XLOOKUP(Sales_Pipeline[[#This Row],[Product]],Products!$A$2:$A$8,Products!$C$2:$C$8),Sales_Pipeline[[#This Row],[Deal_Stage]]="Lost",_xlfn.XLOOKUP(Sales_Pipeline[[#This Row],[Product]],Products!$A$2:$A$8,Products!$C$2:$C$8)),"")</f>
        <v/>
      </c>
      <c r="O3899" s="2">
        <v>0</v>
      </c>
    </row>
    <row r="3900" spans="1:15" x14ac:dyDescent="0.3">
      <c r="A3900" t="s">
        <v>4046</v>
      </c>
      <c r="B3900" t="s">
        <v>3</v>
      </c>
      <c r="C3900" t="str">
        <f>_xlfn.XLOOKUP(Sales_Pipeline[[#This Row],[Sales_Agent]],Sales_Teams[Sales_Agent],Sales_Teams[Manager])</f>
        <v>Dustin Brinkmann</v>
      </c>
      <c r="D3900" t="str">
        <f>_xlfn.XLOOKUP(Sales_Pipeline[[#This Row],[Manager]],Sales_Teams[Manager],Sales_Teams[Regional_Office])</f>
        <v>Central</v>
      </c>
      <c r="E3900" t="s">
        <v>61</v>
      </c>
      <c r="F3900" t="s">
        <v>229</v>
      </c>
      <c r="G3900" t="str">
        <f>IFERROR(_xlfn.XLOOKUP(Sales_Pipeline[[#This Row],[Account]],Accounts!$A$2:$A$86,Accounts!$F$2:$F$86),"")</f>
        <v>Norway</v>
      </c>
      <c r="H3900" t="s">
        <v>57</v>
      </c>
      <c r="I3900" s="3">
        <v>42900</v>
      </c>
      <c r="J3900" s="3">
        <v>42909</v>
      </c>
      <c r="K3900" s="8" t="str">
        <f>IF(Sales_Pipeline[[#This Row],[Close_Date]]="","",TEXT(Sales_Pipeline[[#This Row],[Close_Date]],"ddd"))</f>
        <v>Fri</v>
      </c>
      <c r="L3900" s="8" t="str">
        <f>IF(Sales_Pipeline[[#This Row],[Close_Date]]="","",TEXT(Sales_Pipeline[[#This Row],[Close_Date]],"mmm"))</f>
        <v>Jun</v>
      </c>
      <c r="M3900" s="8" t="str">
        <f>IF(Sales_Pipeline[[#This Row],[Close_Date]]="","","Q"&amp;ROUNDUP(MONTH(Sales_Pipeline[[#This Row],[Close_Date]])/3,0))</f>
        <v>Q2</v>
      </c>
      <c r="N3900" s="2" cm="1">
        <f t="array" ref="N3900">IFERROR(_xlfn.IFS(Sales_Pipeline[[#This Row],[Deal_Stage]]="Won",_xlfn.XLOOKUP(Sales_Pipeline[[#This Row],[Product]],Products!$A$2:$A$8,Products!$C$2:$C$8),Sales_Pipeline[[#This Row],[Deal_Stage]]="Lost",_xlfn.XLOOKUP(Sales_Pipeline[[#This Row],[Product]],Products!$A$2:$A$8,Products!$C$2:$C$8)),"")</f>
        <v>55</v>
      </c>
      <c r="O3900" s="2">
        <v>55</v>
      </c>
    </row>
    <row r="3901" spans="1:15" x14ac:dyDescent="0.3">
      <c r="A3901" t="s">
        <v>4047</v>
      </c>
      <c r="B3901" t="s">
        <v>27</v>
      </c>
      <c r="C3901" t="str">
        <f>_xlfn.XLOOKUP(Sales_Pipeline[[#This Row],[Sales_Agent]],Sales_Teams[Sales_Agent],Sales_Teams[Manager])</f>
        <v>Rocco Neubert</v>
      </c>
      <c r="D3901" t="str">
        <f>_xlfn.XLOOKUP(Sales_Pipeline[[#This Row],[Manager]],Sales_Teams[Manager],Sales_Teams[Regional_Office])</f>
        <v>East</v>
      </c>
      <c r="E3901" t="s">
        <v>63</v>
      </c>
      <c r="F3901" t="s">
        <v>209</v>
      </c>
      <c r="G3901" t="str">
        <f>IFERROR(_xlfn.XLOOKUP(Sales_Pipeline[[#This Row],[Account]],Accounts!$A$2:$A$86,Accounts!$F$2:$F$86),"")</f>
        <v>United States</v>
      </c>
      <c r="H3901" t="s">
        <v>82</v>
      </c>
      <c r="I3901" s="3">
        <v>42900</v>
      </c>
      <c r="J3901" s="3">
        <v>42995</v>
      </c>
      <c r="K3901" s="8" t="str">
        <f>IF(Sales_Pipeline[[#This Row],[Close_Date]]="","",TEXT(Sales_Pipeline[[#This Row],[Close_Date]],"ddd"))</f>
        <v>Sun</v>
      </c>
      <c r="L3901" s="8" t="str">
        <f>IF(Sales_Pipeline[[#This Row],[Close_Date]]="","",TEXT(Sales_Pipeline[[#This Row],[Close_Date]],"mmm"))</f>
        <v>Sep</v>
      </c>
      <c r="M3901" s="8" t="str">
        <f>IF(Sales_Pipeline[[#This Row],[Close_Date]]="","","Q"&amp;ROUNDUP(MONTH(Sales_Pipeline[[#This Row],[Close_Date]])/3,0))</f>
        <v>Q3</v>
      </c>
      <c r="N3901" s="2" cm="1">
        <f t="array" ref="N3901">IFERROR(_xlfn.IFS(Sales_Pipeline[[#This Row],[Deal_Stage]]="Won",_xlfn.XLOOKUP(Sales_Pipeline[[#This Row],[Product]],Products!$A$2:$A$8,Products!$C$2:$C$8),Sales_Pipeline[[#This Row],[Deal_Stage]]="Lost",_xlfn.XLOOKUP(Sales_Pipeline[[#This Row],[Product]],Products!$A$2:$A$8,Products!$C$2:$C$8)),"")</f>
        <v>550</v>
      </c>
      <c r="O3901" s="2">
        <v>0</v>
      </c>
    </row>
    <row r="3902" spans="1:15" x14ac:dyDescent="0.3">
      <c r="A3902" t="s">
        <v>4048</v>
      </c>
      <c r="B3902" t="s">
        <v>20</v>
      </c>
      <c r="C3902" t="str">
        <f>_xlfn.XLOOKUP(Sales_Pipeline[[#This Row],[Sales_Agent]],Sales_Teams[Sales_Agent],Sales_Teams[Manager])</f>
        <v>Cara Losch</v>
      </c>
      <c r="D3902" t="str">
        <f>_xlfn.XLOOKUP(Sales_Pipeline[[#This Row],[Manager]],Sales_Teams[Manager],Sales_Teams[Regional_Office])</f>
        <v>East</v>
      </c>
      <c r="E3902" t="s">
        <v>55</v>
      </c>
      <c r="G3902" t="str">
        <f>IFERROR(_xlfn.XLOOKUP(Sales_Pipeline[[#This Row],[Account]],Accounts!$A$2:$A$86,Accounts!$F$2:$F$86),"")</f>
        <v/>
      </c>
      <c r="H3902" t="s">
        <v>77</v>
      </c>
      <c r="I3902" s="3">
        <v>42900</v>
      </c>
      <c r="K3902" s="8" t="str">
        <f>IF(Sales_Pipeline[[#This Row],[Close_Date]]="","",TEXT(Sales_Pipeline[[#This Row],[Close_Date]],"ddd"))</f>
        <v/>
      </c>
      <c r="L3902" s="8" t="str">
        <f>IF(Sales_Pipeline[[#This Row],[Close_Date]]="","",TEXT(Sales_Pipeline[[#This Row],[Close_Date]],"mmm"))</f>
        <v/>
      </c>
      <c r="M3902" s="8" t="str">
        <f>IF(Sales_Pipeline[[#This Row],[Close_Date]]="","","Q"&amp;ROUNDUP(MONTH(Sales_Pipeline[[#This Row],[Close_Date]])/3,0))</f>
        <v/>
      </c>
      <c r="N3902" s="2" t="str" cm="1">
        <f t="array" ref="N3902">IFERROR(_xlfn.IFS(Sales_Pipeline[[#This Row],[Deal_Stage]]="Won",_xlfn.XLOOKUP(Sales_Pipeline[[#This Row],[Product]],Products!$A$2:$A$8,Products!$C$2:$C$8),Sales_Pipeline[[#This Row],[Deal_Stage]]="Lost",_xlfn.XLOOKUP(Sales_Pipeline[[#This Row],[Product]],Products!$A$2:$A$8,Products!$C$2:$C$8)),"")</f>
        <v/>
      </c>
      <c r="O3902" s="2">
        <v>0</v>
      </c>
    </row>
    <row r="3903" spans="1:15" x14ac:dyDescent="0.3">
      <c r="A3903" t="s">
        <v>4049</v>
      </c>
      <c r="B3903" t="s">
        <v>20</v>
      </c>
      <c r="C3903" t="str">
        <f>_xlfn.XLOOKUP(Sales_Pipeline[[#This Row],[Sales_Agent]],Sales_Teams[Sales_Agent],Sales_Teams[Manager])</f>
        <v>Cara Losch</v>
      </c>
      <c r="D3903" t="str">
        <f>_xlfn.XLOOKUP(Sales_Pipeline[[#This Row],[Manager]],Sales_Teams[Manager],Sales_Teams[Regional_Office])</f>
        <v>East</v>
      </c>
      <c r="E3903" t="s">
        <v>63</v>
      </c>
      <c r="F3903" t="s">
        <v>109</v>
      </c>
      <c r="G3903" t="str">
        <f>IFERROR(_xlfn.XLOOKUP(Sales_Pipeline[[#This Row],[Account]],Accounts!$A$2:$A$86,Accounts!$F$2:$F$86),"")</f>
        <v>Japan</v>
      </c>
      <c r="H3903" t="s">
        <v>57</v>
      </c>
      <c r="I3903" s="3">
        <v>42900</v>
      </c>
      <c r="J3903" s="3">
        <v>42980</v>
      </c>
      <c r="K3903" s="8" t="str">
        <f>IF(Sales_Pipeline[[#This Row],[Close_Date]]="","",TEXT(Sales_Pipeline[[#This Row],[Close_Date]],"ddd"))</f>
        <v>Sat</v>
      </c>
      <c r="L3903" s="8" t="str">
        <f>IF(Sales_Pipeline[[#This Row],[Close_Date]]="","",TEXT(Sales_Pipeline[[#This Row],[Close_Date]],"mmm"))</f>
        <v>Sep</v>
      </c>
      <c r="M3903" s="8" t="str">
        <f>IF(Sales_Pipeline[[#This Row],[Close_Date]]="","","Q"&amp;ROUNDUP(MONTH(Sales_Pipeline[[#This Row],[Close_Date]])/3,0))</f>
        <v>Q3</v>
      </c>
      <c r="N3903" s="2" cm="1">
        <f t="array" ref="N3903">IFERROR(_xlfn.IFS(Sales_Pipeline[[#This Row],[Deal_Stage]]="Won",_xlfn.XLOOKUP(Sales_Pipeline[[#This Row],[Product]],Products!$A$2:$A$8,Products!$C$2:$C$8),Sales_Pipeline[[#This Row],[Deal_Stage]]="Lost",_xlfn.XLOOKUP(Sales_Pipeline[[#This Row],[Product]],Products!$A$2:$A$8,Products!$C$2:$C$8)),"")</f>
        <v>550</v>
      </c>
      <c r="O3903" s="2">
        <v>525</v>
      </c>
    </row>
    <row r="3904" spans="1:15" x14ac:dyDescent="0.3">
      <c r="A3904" t="s">
        <v>4050</v>
      </c>
      <c r="B3904" t="s">
        <v>15</v>
      </c>
      <c r="C3904" t="str">
        <f>_xlfn.XLOOKUP(Sales_Pipeline[[#This Row],[Sales_Agent]],Sales_Teams[Sales_Agent],Sales_Teams[Manager])</f>
        <v>Melvin Marxen</v>
      </c>
      <c r="D3904" t="str">
        <f>_xlfn.XLOOKUP(Sales_Pipeline[[#This Row],[Manager]],Sales_Teams[Manager],Sales_Teams[Regional_Office])</f>
        <v>Central</v>
      </c>
      <c r="E3904" t="s">
        <v>76</v>
      </c>
      <c r="F3904" t="s">
        <v>59</v>
      </c>
      <c r="G3904" t="str">
        <f>IFERROR(_xlfn.XLOOKUP(Sales_Pipeline[[#This Row],[Account]],Accounts!$A$2:$A$86,Accounts!$F$2:$F$86),"")</f>
        <v>United States</v>
      </c>
      <c r="H3904" t="s">
        <v>57</v>
      </c>
      <c r="I3904" s="3">
        <v>42900</v>
      </c>
      <c r="J3904" s="3">
        <v>42972</v>
      </c>
      <c r="K3904" s="8" t="str">
        <f>IF(Sales_Pipeline[[#This Row],[Close_Date]]="","",TEXT(Sales_Pipeline[[#This Row],[Close_Date]],"ddd"))</f>
        <v>Fri</v>
      </c>
      <c r="L3904" s="8" t="str">
        <f>IF(Sales_Pipeline[[#This Row],[Close_Date]]="","",TEXT(Sales_Pipeline[[#This Row],[Close_Date]],"mmm"))</f>
        <v>Aug</v>
      </c>
      <c r="M3904" s="8" t="str">
        <f>IF(Sales_Pipeline[[#This Row],[Close_Date]]="","","Q"&amp;ROUNDUP(MONTH(Sales_Pipeline[[#This Row],[Close_Date]])/3,0))</f>
        <v>Q3</v>
      </c>
      <c r="N3904" s="2" cm="1">
        <f t="array" ref="N3904">IFERROR(_xlfn.IFS(Sales_Pipeline[[#This Row],[Deal_Stage]]="Won",_xlfn.XLOOKUP(Sales_Pipeline[[#This Row],[Product]],Products!$A$2:$A$8,Products!$C$2:$C$8),Sales_Pipeline[[#This Row],[Deal_Stage]]="Lost",_xlfn.XLOOKUP(Sales_Pipeline[[#This Row],[Product]],Products!$A$2:$A$8,Products!$C$2:$C$8)),"")</f>
        <v>3393</v>
      </c>
      <c r="O3904" s="2">
        <v>3455</v>
      </c>
    </row>
    <row r="3905" spans="1:15" x14ac:dyDescent="0.3">
      <c r="A3905" t="s">
        <v>4051</v>
      </c>
      <c r="B3905" t="s">
        <v>38</v>
      </c>
      <c r="C3905" t="str">
        <f>_xlfn.XLOOKUP(Sales_Pipeline[[#This Row],[Sales_Agent]],Sales_Teams[Sales_Agent],Sales_Teams[Manager])</f>
        <v>Celia Rouche</v>
      </c>
      <c r="D3905" t="str">
        <f>_xlfn.XLOOKUP(Sales_Pipeline[[#This Row],[Manager]],Sales_Teams[Manager],Sales_Teams[Regional_Office])</f>
        <v>West</v>
      </c>
      <c r="E3905" t="s">
        <v>76</v>
      </c>
      <c r="F3905" t="s">
        <v>211</v>
      </c>
      <c r="G3905" t="str">
        <f>IFERROR(_xlfn.XLOOKUP(Sales_Pipeline[[#This Row],[Account]],Accounts!$A$2:$A$86,Accounts!$F$2:$F$86),"")</f>
        <v>United States</v>
      </c>
      <c r="H3905" t="s">
        <v>57</v>
      </c>
      <c r="I3905" s="3">
        <v>42900</v>
      </c>
      <c r="J3905" s="3">
        <v>42911</v>
      </c>
      <c r="K3905" s="8" t="str">
        <f>IF(Sales_Pipeline[[#This Row],[Close_Date]]="","",TEXT(Sales_Pipeline[[#This Row],[Close_Date]],"ddd"))</f>
        <v>Sun</v>
      </c>
      <c r="L3905" s="8" t="str">
        <f>IF(Sales_Pipeline[[#This Row],[Close_Date]]="","",TEXT(Sales_Pipeline[[#This Row],[Close_Date]],"mmm"))</f>
        <v>Jun</v>
      </c>
      <c r="M3905" s="8" t="str">
        <f>IF(Sales_Pipeline[[#This Row],[Close_Date]]="","","Q"&amp;ROUNDUP(MONTH(Sales_Pipeline[[#This Row],[Close_Date]])/3,0))</f>
        <v>Q2</v>
      </c>
      <c r="N3905" s="2" cm="1">
        <f t="array" ref="N3905">IFERROR(_xlfn.IFS(Sales_Pipeline[[#This Row],[Deal_Stage]]="Won",_xlfn.XLOOKUP(Sales_Pipeline[[#This Row],[Product]],Products!$A$2:$A$8,Products!$C$2:$C$8),Sales_Pipeline[[#This Row],[Deal_Stage]]="Lost",_xlfn.XLOOKUP(Sales_Pipeline[[#This Row],[Product]],Products!$A$2:$A$8,Products!$C$2:$C$8)),"")</f>
        <v>3393</v>
      </c>
      <c r="O3905" s="2">
        <v>3110</v>
      </c>
    </row>
    <row r="3906" spans="1:15" x14ac:dyDescent="0.3">
      <c r="A3906" t="s">
        <v>4052</v>
      </c>
      <c r="B3906" t="s">
        <v>22</v>
      </c>
      <c r="C3906" t="str">
        <f>_xlfn.XLOOKUP(Sales_Pipeline[[#This Row],[Sales_Agent]],Sales_Teams[Sales_Agent],Sales_Teams[Manager])</f>
        <v>Cara Losch</v>
      </c>
      <c r="D3906" t="str">
        <f>_xlfn.XLOOKUP(Sales_Pipeline[[#This Row],[Manager]],Sales_Teams[Manager],Sales_Teams[Regional_Office])</f>
        <v>East</v>
      </c>
      <c r="E3906" t="s">
        <v>61</v>
      </c>
      <c r="F3906" t="s">
        <v>196</v>
      </c>
      <c r="G3906" t="str">
        <f>IFERROR(_xlfn.XLOOKUP(Sales_Pipeline[[#This Row],[Account]],Accounts!$A$2:$A$86,Accounts!$F$2:$F$86),"")</f>
        <v>United States</v>
      </c>
      <c r="H3906" t="s">
        <v>82</v>
      </c>
      <c r="I3906" s="3">
        <v>42900</v>
      </c>
      <c r="J3906" s="3">
        <v>42913</v>
      </c>
      <c r="K3906" s="8" t="str">
        <f>IF(Sales_Pipeline[[#This Row],[Close_Date]]="","",TEXT(Sales_Pipeline[[#This Row],[Close_Date]],"ddd"))</f>
        <v>Tue</v>
      </c>
      <c r="L3906" s="8" t="str">
        <f>IF(Sales_Pipeline[[#This Row],[Close_Date]]="","",TEXT(Sales_Pipeline[[#This Row],[Close_Date]],"mmm"))</f>
        <v>Jun</v>
      </c>
      <c r="M3906" s="8" t="str">
        <f>IF(Sales_Pipeline[[#This Row],[Close_Date]]="","","Q"&amp;ROUNDUP(MONTH(Sales_Pipeline[[#This Row],[Close_Date]])/3,0))</f>
        <v>Q2</v>
      </c>
      <c r="N3906" s="2" cm="1">
        <f t="array" ref="N3906">IFERROR(_xlfn.IFS(Sales_Pipeline[[#This Row],[Deal_Stage]]="Won",_xlfn.XLOOKUP(Sales_Pipeline[[#This Row],[Product]],Products!$A$2:$A$8,Products!$C$2:$C$8),Sales_Pipeline[[#This Row],[Deal_Stage]]="Lost",_xlfn.XLOOKUP(Sales_Pipeline[[#This Row],[Product]],Products!$A$2:$A$8,Products!$C$2:$C$8)),"")</f>
        <v>55</v>
      </c>
      <c r="O3906" s="2">
        <v>0</v>
      </c>
    </row>
    <row r="3907" spans="1:15" x14ac:dyDescent="0.3">
      <c r="A3907" t="s">
        <v>4053</v>
      </c>
      <c r="B3907" t="s">
        <v>36</v>
      </c>
      <c r="C3907" t="str">
        <f>_xlfn.XLOOKUP(Sales_Pipeline[[#This Row],[Sales_Agent]],Sales_Teams[Sales_Agent],Sales_Teams[Manager])</f>
        <v>Celia Rouche</v>
      </c>
      <c r="D3907" t="str">
        <f>_xlfn.XLOOKUP(Sales_Pipeline[[#This Row],[Manager]],Sales_Teams[Manager],Sales_Teams[Regional_Office])</f>
        <v>West</v>
      </c>
      <c r="E3907" t="s">
        <v>84</v>
      </c>
      <c r="F3907" t="s">
        <v>92</v>
      </c>
      <c r="G3907" t="str">
        <f>IFERROR(_xlfn.XLOOKUP(Sales_Pipeline[[#This Row],[Account]],Accounts!$A$2:$A$86,Accounts!$F$2:$F$86),"")</f>
        <v>United States</v>
      </c>
      <c r="H3907" t="s">
        <v>57</v>
      </c>
      <c r="I3907" s="3">
        <v>42900</v>
      </c>
      <c r="J3907" s="3">
        <v>42989</v>
      </c>
      <c r="K3907" s="8" t="str">
        <f>IF(Sales_Pipeline[[#This Row],[Close_Date]]="","",TEXT(Sales_Pipeline[[#This Row],[Close_Date]],"ddd"))</f>
        <v>Mon</v>
      </c>
      <c r="L3907" s="8" t="str">
        <f>IF(Sales_Pipeline[[#This Row],[Close_Date]]="","",TEXT(Sales_Pipeline[[#This Row],[Close_Date]],"mmm"))</f>
        <v>Sep</v>
      </c>
      <c r="M3907" s="8" t="str">
        <f>IF(Sales_Pipeline[[#This Row],[Close_Date]]="","","Q"&amp;ROUNDUP(MONTH(Sales_Pipeline[[#This Row],[Close_Date]])/3,0))</f>
        <v>Q3</v>
      </c>
      <c r="N3907" s="2" cm="1">
        <f t="array" ref="N3907">IFERROR(_xlfn.IFS(Sales_Pipeline[[#This Row],[Deal_Stage]]="Won",_xlfn.XLOOKUP(Sales_Pipeline[[#This Row],[Product]],Products!$A$2:$A$8,Products!$C$2:$C$8),Sales_Pipeline[[#This Row],[Deal_Stage]]="Lost",_xlfn.XLOOKUP(Sales_Pipeline[[#This Row],[Product]],Products!$A$2:$A$8,Products!$C$2:$C$8)),"")</f>
        <v>5482</v>
      </c>
      <c r="O3907" s="2">
        <v>5053</v>
      </c>
    </row>
    <row r="3908" spans="1:15" x14ac:dyDescent="0.3">
      <c r="A3908" t="s">
        <v>4054</v>
      </c>
      <c r="B3908" t="s">
        <v>36</v>
      </c>
      <c r="C3908" t="str">
        <f>_xlfn.XLOOKUP(Sales_Pipeline[[#This Row],[Sales_Agent]],Sales_Teams[Sales_Agent],Sales_Teams[Manager])</f>
        <v>Celia Rouche</v>
      </c>
      <c r="D3908" t="str">
        <f>_xlfn.XLOOKUP(Sales_Pipeline[[#This Row],[Manager]],Sales_Teams[Manager],Sales_Teams[Regional_Office])</f>
        <v>West</v>
      </c>
      <c r="E3908" t="s">
        <v>76</v>
      </c>
      <c r="F3908" t="s">
        <v>413</v>
      </c>
      <c r="G3908" t="str">
        <f>IFERROR(_xlfn.XLOOKUP(Sales_Pipeline[[#This Row],[Account]],Accounts!$A$2:$A$86,Accounts!$F$2:$F$86),"")</f>
        <v>United States</v>
      </c>
      <c r="H3908" t="s">
        <v>57</v>
      </c>
      <c r="I3908" s="3">
        <v>42900</v>
      </c>
      <c r="J3908" s="3">
        <v>42914</v>
      </c>
      <c r="K3908" s="8" t="str">
        <f>IF(Sales_Pipeline[[#This Row],[Close_Date]]="","",TEXT(Sales_Pipeline[[#This Row],[Close_Date]],"ddd"))</f>
        <v>Wed</v>
      </c>
      <c r="L3908" s="8" t="str">
        <f>IF(Sales_Pipeline[[#This Row],[Close_Date]]="","",TEXT(Sales_Pipeline[[#This Row],[Close_Date]],"mmm"))</f>
        <v>Jun</v>
      </c>
      <c r="M3908" s="8" t="str">
        <f>IF(Sales_Pipeline[[#This Row],[Close_Date]]="","","Q"&amp;ROUNDUP(MONTH(Sales_Pipeline[[#This Row],[Close_Date]])/3,0))</f>
        <v>Q2</v>
      </c>
      <c r="N3908" s="2" cm="1">
        <f t="array" ref="N3908">IFERROR(_xlfn.IFS(Sales_Pipeline[[#This Row],[Deal_Stage]]="Won",_xlfn.XLOOKUP(Sales_Pipeline[[#This Row],[Product]],Products!$A$2:$A$8,Products!$C$2:$C$8),Sales_Pipeline[[#This Row],[Deal_Stage]]="Lost",_xlfn.XLOOKUP(Sales_Pipeline[[#This Row],[Product]],Products!$A$2:$A$8,Products!$C$2:$C$8)),"")</f>
        <v>3393</v>
      </c>
      <c r="O3908" s="2">
        <v>3539</v>
      </c>
    </row>
    <row r="3909" spans="1:15" x14ac:dyDescent="0.3">
      <c r="A3909" t="s">
        <v>4055</v>
      </c>
      <c r="B3909" t="s">
        <v>40</v>
      </c>
      <c r="C3909" t="str">
        <f>_xlfn.XLOOKUP(Sales_Pipeline[[#This Row],[Sales_Agent]],Sales_Teams[Sales_Agent],Sales_Teams[Manager])</f>
        <v>Summer Sewald</v>
      </c>
      <c r="D3909" t="str">
        <f>_xlfn.XLOOKUP(Sales_Pipeline[[#This Row],[Manager]],Sales_Teams[Manager],Sales_Teams[Regional_Office])</f>
        <v>West</v>
      </c>
      <c r="E3909" t="s">
        <v>63</v>
      </c>
      <c r="G3909" t="str">
        <f>IFERROR(_xlfn.XLOOKUP(Sales_Pipeline[[#This Row],[Account]],Accounts!$A$2:$A$86,Accounts!$F$2:$F$86),"")</f>
        <v/>
      </c>
      <c r="H3909" t="s">
        <v>77</v>
      </c>
      <c r="I3909" s="3">
        <v>42900</v>
      </c>
      <c r="K3909" s="8" t="str">
        <f>IF(Sales_Pipeline[[#This Row],[Close_Date]]="","",TEXT(Sales_Pipeline[[#This Row],[Close_Date]],"ddd"))</f>
        <v/>
      </c>
      <c r="L3909" s="8" t="str">
        <f>IF(Sales_Pipeline[[#This Row],[Close_Date]]="","",TEXT(Sales_Pipeline[[#This Row],[Close_Date]],"mmm"))</f>
        <v/>
      </c>
      <c r="M3909" s="8" t="str">
        <f>IF(Sales_Pipeline[[#This Row],[Close_Date]]="","","Q"&amp;ROUNDUP(MONTH(Sales_Pipeline[[#This Row],[Close_Date]])/3,0))</f>
        <v/>
      </c>
      <c r="N3909" s="2" t="str" cm="1">
        <f t="array" ref="N3909">IFERROR(_xlfn.IFS(Sales_Pipeline[[#This Row],[Deal_Stage]]="Won",_xlfn.XLOOKUP(Sales_Pipeline[[#This Row],[Product]],Products!$A$2:$A$8,Products!$C$2:$C$8),Sales_Pipeline[[#This Row],[Deal_Stage]]="Lost",_xlfn.XLOOKUP(Sales_Pipeline[[#This Row],[Product]],Products!$A$2:$A$8,Products!$C$2:$C$8)),"")</f>
        <v/>
      </c>
      <c r="O3909" s="2">
        <v>0</v>
      </c>
    </row>
    <row r="3910" spans="1:15" x14ac:dyDescent="0.3">
      <c r="A3910" t="s">
        <v>4056</v>
      </c>
      <c r="B3910" t="s">
        <v>10</v>
      </c>
      <c r="C3910" t="str">
        <f>_xlfn.XLOOKUP(Sales_Pipeline[[#This Row],[Sales_Agent]],Sales_Teams[Sales_Agent],Sales_Teams[Manager])</f>
        <v>Melvin Marxen</v>
      </c>
      <c r="D3910" t="str">
        <f>_xlfn.XLOOKUP(Sales_Pipeline[[#This Row],[Manager]],Sales_Teams[Manager],Sales_Teams[Regional_Office])</f>
        <v>Central</v>
      </c>
      <c r="E3910" t="s">
        <v>63</v>
      </c>
      <c r="F3910" t="s">
        <v>147</v>
      </c>
      <c r="G3910" t="str">
        <f>IFERROR(_xlfn.XLOOKUP(Sales_Pipeline[[#This Row],[Account]],Accounts!$A$2:$A$86,Accounts!$F$2:$F$86),"")</f>
        <v>United States</v>
      </c>
      <c r="H3910" t="s">
        <v>57</v>
      </c>
      <c r="I3910" s="3">
        <v>42900</v>
      </c>
      <c r="J3910" s="3">
        <v>42970</v>
      </c>
      <c r="K3910" s="8" t="str">
        <f>IF(Sales_Pipeline[[#This Row],[Close_Date]]="","",TEXT(Sales_Pipeline[[#This Row],[Close_Date]],"ddd"))</f>
        <v>Wed</v>
      </c>
      <c r="L3910" s="8" t="str">
        <f>IF(Sales_Pipeline[[#This Row],[Close_Date]]="","",TEXT(Sales_Pipeline[[#This Row],[Close_Date]],"mmm"))</f>
        <v>Aug</v>
      </c>
      <c r="M3910" s="8" t="str">
        <f>IF(Sales_Pipeline[[#This Row],[Close_Date]]="","","Q"&amp;ROUNDUP(MONTH(Sales_Pipeline[[#This Row],[Close_Date]])/3,0))</f>
        <v>Q3</v>
      </c>
      <c r="N3910" s="2" cm="1">
        <f t="array" ref="N3910">IFERROR(_xlfn.IFS(Sales_Pipeline[[#This Row],[Deal_Stage]]="Won",_xlfn.XLOOKUP(Sales_Pipeline[[#This Row],[Product]],Products!$A$2:$A$8,Products!$C$2:$C$8),Sales_Pipeline[[#This Row],[Deal_Stage]]="Lost",_xlfn.XLOOKUP(Sales_Pipeline[[#This Row],[Product]],Products!$A$2:$A$8,Products!$C$2:$C$8)),"")</f>
        <v>550</v>
      </c>
      <c r="O3910" s="2">
        <v>580</v>
      </c>
    </row>
    <row r="3911" spans="1:15" x14ac:dyDescent="0.3">
      <c r="A3911" t="s">
        <v>4057</v>
      </c>
      <c r="B3911" t="s">
        <v>43</v>
      </c>
      <c r="C3911" t="str">
        <f>_xlfn.XLOOKUP(Sales_Pipeline[[#This Row],[Sales_Agent]],Sales_Teams[Sales_Agent],Sales_Teams[Manager])</f>
        <v>Summer Sewald</v>
      </c>
      <c r="D3911" t="str">
        <f>_xlfn.XLOOKUP(Sales_Pipeline[[#This Row],[Manager]],Sales_Teams[Manager],Sales_Teams[Regional_Office])</f>
        <v>West</v>
      </c>
      <c r="E3911" t="s">
        <v>76</v>
      </c>
      <c r="F3911" t="s">
        <v>98</v>
      </c>
      <c r="G3911" t="str">
        <f>IFERROR(_xlfn.XLOOKUP(Sales_Pipeline[[#This Row],[Account]],Accounts!$A$2:$A$86,Accounts!$F$2:$F$86),"")</f>
        <v>United States</v>
      </c>
      <c r="H3911" t="s">
        <v>82</v>
      </c>
      <c r="I3911" s="3">
        <v>42900</v>
      </c>
      <c r="J3911" s="3">
        <v>42906</v>
      </c>
      <c r="K3911" s="8" t="str">
        <f>IF(Sales_Pipeline[[#This Row],[Close_Date]]="","",TEXT(Sales_Pipeline[[#This Row],[Close_Date]],"ddd"))</f>
        <v>Tue</v>
      </c>
      <c r="L3911" s="8" t="str">
        <f>IF(Sales_Pipeline[[#This Row],[Close_Date]]="","",TEXT(Sales_Pipeline[[#This Row],[Close_Date]],"mmm"))</f>
        <v>Jun</v>
      </c>
      <c r="M3911" s="8" t="str">
        <f>IF(Sales_Pipeline[[#This Row],[Close_Date]]="","","Q"&amp;ROUNDUP(MONTH(Sales_Pipeline[[#This Row],[Close_Date]])/3,0))</f>
        <v>Q2</v>
      </c>
      <c r="N3911" s="2" cm="1">
        <f t="array" ref="N3911">IFERROR(_xlfn.IFS(Sales_Pipeline[[#This Row],[Deal_Stage]]="Won",_xlfn.XLOOKUP(Sales_Pipeline[[#This Row],[Product]],Products!$A$2:$A$8,Products!$C$2:$C$8),Sales_Pipeline[[#This Row],[Deal_Stage]]="Lost",_xlfn.XLOOKUP(Sales_Pipeline[[#This Row],[Product]],Products!$A$2:$A$8,Products!$C$2:$C$8)),"")</f>
        <v>3393</v>
      </c>
      <c r="O3911" s="2">
        <v>0</v>
      </c>
    </row>
    <row r="3912" spans="1:15" x14ac:dyDescent="0.3">
      <c r="A3912" t="s">
        <v>4058</v>
      </c>
      <c r="B3912" t="s">
        <v>8</v>
      </c>
      <c r="C3912" t="str">
        <f>_xlfn.XLOOKUP(Sales_Pipeline[[#This Row],[Sales_Agent]],Sales_Teams[Sales_Agent],Sales_Teams[Manager])</f>
        <v>Dustin Brinkmann</v>
      </c>
      <c r="D3912" t="str">
        <f>_xlfn.XLOOKUP(Sales_Pipeline[[#This Row],[Manager]],Sales_Teams[Manager],Sales_Teams[Regional_Office])</f>
        <v>Central</v>
      </c>
      <c r="E3912" t="s">
        <v>76</v>
      </c>
      <c r="F3912" t="s">
        <v>105</v>
      </c>
      <c r="G3912" t="str">
        <f>IFERROR(_xlfn.XLOOKUP(Sales_Pipeline[[#This Row],[Account]],Accounts!$A$2:$A$86,Accounts!$F$2:$F$86),"")</f>
        <v>United States</v>
      </c>
      <c r="H3912" t="s">
        <v>57</v>
      </c>
      <c r="I3912" s="3">
        <v>42900</v>
      </c>
      <c r="J3912" s="3">
        <v>42903</v>
      </c>
      <c r="K3912" s="8" t="str">
        <f>IF(Sales_Pipeline[[#This Row],[Close_Date]]="","",TEXT(Sales_Pipeline[[#This Row],[Close_Date]],"ddd"))</f>
        <v>Sat</v>
      </c>
      <c r="L3912" s="8" t="str">
        <f>IF(Sales_Pipeline[[#This Row],[Close_Date]]="","",TEXT(Sales_Pipeline[[#This Row],[Close_Date]],"mmm"))</f>
        <v>Jun</v>
      </c>
      <c r="M3912" s="8" t="str">
        <f>IF(Sales_Pipeline[[#This Row],[Close_Date]]="","","Q"&amp;ROUNDUP(MONTH(Sales_Pipeline[[#This Row],[Close_Date]])/3,0))</f>
        <v>Q2</v>
      </c>
      <c r="N3912" s="2" cm="1">
        <f t="array" ref="N3912">IFERROR(_xlfn.IFS(Sales_Pipeline[[#This Row],[Deal_Stage]]="Won",_xlfn.XLOOKUP(Sales_Pipeline[[#This Row],[Product]],Products!$A$2:$A$8,Products!$C$2:$C$8),Sales_Pipeline[[#This Row],[Deal_Stage]]="Lost",_xlfn.XLOOKUP(Sales_Pipeline[[#This Row],[Product]],Products!$A$2:$A$8,Products!$C$2:$C$8)),"")</f>
        <v>3393</v>
      </c>
      <c r="O3912" s="2">
        <v>3468</v>
      </c>
    </row>
    <row r="3913" spans="1:15" x14ac:dyDescent="0.3">
      <c r="A3913" t="s">
        <v>4059</v>
      </c>
      <c r="B3913" t="s">
        <v>37</v>
      </c>
      <c r="C3913" t="str">
        <f>_xlfn.XLOOKUP(Sales_Pipeline[[#This Row],[Sales_Agent]],Sales_Teams[Sales_Agent],Sales_Teams[Manager])</f>
        <v>Celia Rouche</v>
      </c>
      <c r="D3913" t="str">
        <f>_xlfn.XLOOKUP(Sales_Pipeline[[#This Row],[Manager]],Sales_Teams[Manager],Sales_Teams[Regional_Office])</f>
        <v>West</v>
      </c>
      <c r="E3913" t="s">
        <v>163</v>
      </c>
      <c r="F3913" t="s">
        <v>94</v>
      </c>
      <c r="G3913" t="str">
        <f>IFERROR(_xlfn.XLOOKUP(Sales_Pipeline[[#This Row],[Account]],Accounts!$A$2:$A$86,Accounts!$F$2:$F$86),"")</f>
        <v>United States</v>
      </c>
      <c r="H3913" t="s">
        <v>77</v>
      </c>
      <c r="I3913" s="3">
        <v>42900</v>
      </c>
      <c r="K3913" s="8" t="str">
        <f>IF(Sales_Pipeline[[#This Row],[Close_Date]]="","",TEXT(Sales_Pipeline[[#This Row],[Close_Date]],"ddd"))</f>
        <v/>
      </c>
      <c r="L3913" s="8" t="str">
        <f>IF(Sales_Pipeline[[#This Row],[Close_Date]]="","",TEXT(Sales_Pipeline[[#This Row],[Close_Date]],"mmm"))</f>
        <v/>
      </c>
      <c r="M3913" s="8" t="str">
        <f>IF(Sales_Pipeline[[#This Row],[Close_Date]]="","","Q"&amp;ROUNDUP(MONTH(Sales_Pipeline[[#This Row],[Close_Date]])/3,0))</f>
        <v/>
      </c>
      <c r="N3913" s="2" t="str" cm="1">
        <f t="array" ref="N3913">IFERROR(_xlfn.IFS(Sales_Pipeline[[#This Row],[Deal_Stage]]="Won",_xlfn.XLOOKUP(Sales_Pipeline[[#This Row],[Product]],Products!$A$2:$A$8,Products!$C$2:$C$8),Sales_Pipeline[[#This Row],[Deal_Stage]]="Lost",_xlfn.XLOOKUP(Sales_Pipeline[[#This Row],[Product]],Products!$A$2:$A$8,Products!$C$2:$C$8)),"")</f>
        <v/>
      </c>
      <c r="O3913" s="2">
        <v>0</v>
      </c>
    </row>
    <row r="3914" spans="1:15" x14ac:dyDescent="0.3">
      <c r="A3914" t="s">
        <v>4060</v>
      </c>
      <c r="B3914" t="s">
        <v>37</v>
      </c>
      <c r="C3914" t="str">
        <f>_xlfn.XLOOKUP(Sales_Pipeline[[#This Row],[Sales_Agent]],Sales_Teams[Sales_Agent],Sales_Teams[Manager])</f>
        <v>Celia Rouche</v>
      </c>
      <c r="D3914" t="str">
        <f>_xlfn.XLOOKUP(Sales_Pipeline[[#This Row],[Manager]],Sales_Teams[Manager],Sales_Teams[Regional_Office])</f>
        <v>West</v>
      </c>
      <c r="E3914" t="s">
        <v>8953</v>
      </c>
      <c r="F3914" t="s">
        <v>141</v>
      </c>
      <c r="G3914" t="str">
        <f>IFERROR(_xlfn.XLOOKUP(Sales_Pipeline[[#This Row],[Account]],Accounts!$A$2:$A$86,Accounts!$F$2:$F$86),"")</f>
        <v>United States</v>
      </c>
      <c r="H3914" t="s">
        <v>77</v>
      </c>
      <c r="I3914" s="3">
        <v>42900</v>
      </c>
      <c r="K3914" s="8" t="str">
        <f>IF(Sales_Pipeline[[#This Row],[Close_Date]]="","",TEXT(Sales_Pipeline[[#This Row],[Close_Date]],"ddd"))</f>
        <v/>
      </c>
      <c r="L3914" s="8" t="str">
        <f>IF(Sales_Pipeline[[#This Row],[Close_Date]]="","",TEXT(Sales_Pipeline[[#This Row],[Close_Date]],"mmm"))</f>
        <v/>
      </c>
      <c r="M3914" s="8" t="str">
        <f>IF(Sales_Pipeline[[#This Row],[Close_Date]]="","","Q"&amp;ROUNDUP(MONTH(Sales_Pipeline[[#This Row],[Close_Date]])/3,0))</f>
        <v/>
      </c>
      <c r="N3914" s="2" t="str" cm="1">
        <f t="array" ref="N3914">IFERROR(_xlfn.IFS(Sales_Pipeline[[#This Row],[Deal_Stage]]="Won",_xlfn.XLOOKUP(Sales_Pipeline[[#This Row],[Product]],Products!$A$2:$A$8,Products!$C$2:$C$8),Sales_Pipeline[[#This Row],[Deal_Stage]]="Lost",_xlfn.XLOOKUP(Sales_Pipeline[[#This Row],[Product]],Products!$A$2:$A$8,Products!$C$2:$C$8)),"")</f>
        <v/>
      </c>
      <c r="O3914" s="2">
        <v>0</v>
      </c>
    </row>
    <row r="3915" spans="1:15" x14ac:dyDescent="0.3">
      <c r="A3915" t="s">
        <v>4061</v>
      </c>
      <c r="B3915" t="s">
        <v>14</v>
      </c>
      <c r="C3915" t="str">
        <f>_xlfn.XLOOKUP(Sales_Pipeline[[#This Row],[Sales_Agent]],Sales_Teams[Sales_Agent],Sales_Teams[Manager])</f>
        <v>Melvin Marxen</v>
      </c>
      <c r="D3915" t="str">
        <f>_xlfn.XLOOKUP(Sales_Pipeline[[#This Row],[Manager]],Sales_Teams[Manager],Sales_Teams[Regional_Office])</f>
        <v>Central</v>
      </c>
      <c r="E3915" t="s">
        <v>61</v>
      </c>
      <c r="F3915" t="s">
        <v>68</v>
      </c>
      <c r="G3915" t="str">
        <f>IFERROR(_xlfn.XLOOKUP(Sales_Pipeline[[#This Row],[Account]],Accounts!$A$2:$A$86,Accounts!$F$2:$F$86),"")</f>
        <v>United States</v>
      </c>
      <c r="H3915" t="s">
        <v>57</v>
      </c>
      <c r="I3915" s="3">
        <v>42900</v>
      </c>
      <c r="J3915" s="3">
        <v>42997</v>
      </c>
      <c r="K3915" s="8" t="str">
        <f>IF(Sales_Pipeline[[#This Row],[Close_Date]]="","",TEXT(Sales_Pipeline[[#This Row],[Close_Date]],"ddd"))</f>
        <v>Tue</v>
      </c>
      <c r="L3915" s="8" t="str">
        <f>IF(Sales_Pipeline[[#This Row],[Close_Date]]="","",TEXT(Sales_Pipeline[[#This Row],[Close_Date]],"mmm"))</f>
        <v>Sep</v>
      </c>
      <c r="M3915" s="8" t="str">
        <f>IF(Sales_Pipeline[[#This Row],[Close_Date]]="","","Q"&amp;ROUNDUP(MONTH(Sales_Pipeline[[#This Row],[Close_Date]])/3,0))</f>
        <v>Q3</v>
      </c>
      <c r="N3915" s="2" cm="1">
        <f t="array" ref="N3915">IFERROR(_xlfn.IFS(Sales_Pipeline[[#This Row],[Deal_Stage]]="Won",_xlfn.XLOOKUP(Sales_Pipeline[[#This Row],[Product]],Products!$A$2:$A$8,Products!$C$2:$C$8),Sales_Pipeline[[#This Row],[Deal_Stage]]="Lost",_xlfn.XLOOKUP(Sales_Pipeline[[#This Row],[Product]],Products!$A$2:$A$8,Products!$C$2:$C$8)),"")</f>
        <v>55</v>
      </c>
      <c r="O3915" s="2">
        <v>54</v>
      </c>
    </row>
    <row r="3916" spans="1:15" x14ac:dyDescent="0.3">
      <c r="A3916" t="s">
        <v>4062</v>
      </c>
      <c r="B3916" t="s">
        <v>29</v>
      </c>
      <c r="C3916" t="str">
        <f>_xlfn.XLOOKUP(Sales_Pipeline[[#This Row],[Sales_Agent]],Sales_Teams[Sales_Agent],Sales_Teams[Manager])</f>
        <v>Rocco Neubert</v>
      </c>
      <c r="D3916" t="str">
        <f>_xlfn.XLOOKUP(Sales_Pipeline[[#This Row],[Manager]],Sales_Teams[Manager],Sales_Teams[Regional_Office])</f>
        <v>East</v>
      </c>
      <c r="E3916" t="s">
        <v>76</v>
      </c>
      <c r="F3916" t="s">
        <v>760</v>
      </c>
      <c r="G3916" t="str">
        <f>IFERROR(_xlfn.XLOOKUP(Sales_Pipeline[[#This Row],[Account]],Accounts!$A$2:$A$86,Accounts!$F$2:$F$86),"")</f>
        <v>United States</v>
      </c>
      <c r="H3916" t="s">
        <v>82</v>
      </c>
      <c r="I3916" s="3">
        <v>42900</v>
      </c>
      <c r="J3916" s="3">
        <v>42913</v>
      </c>
      <c r="K3916" s="8" t="str">
        <f>IF(Sales_Pipeline[[#This Row],[Close_Date]]="","",TEXT(Sales_Pipeline[[#This Row],[Close_Date]],"ddd"))</f>
        <v>Tue</v>
      </c>
      <c r="L3916" s="8" t="str">
        <f>IF(Sales_Pipeline[[#This Row],[Close_Date]]="","",TEXT(Sales_Pipeline[[#This Row],[Close_Date]],"mmm"))</f>
        <v>Jun</v>
      </c>
      <c r="M3916" s="8" t="str">
        <f>IF(Sales_Pipeline[[#This Row],[Close_Date]]="","","Q"&amp;ROUNDUP(MONTH(Sales_Pipeline[[#This Row],[Close_Date]])/3,0))</f>
        <v>Q2</v>
      </c>
      <c r="N3916" s="2" cm="1">
        <f t="array" ref="N3916">IFERROR(_xlfn.IFS(Sales_Pipeline[[#This Row],[Deal_Stage]]="Won",_xlfn.XLOOKUP(Sales_Pipeline[[#This Row],[Product]],Products!$A$2:$A$8,Products!$C$2:$C$8),Sales_Pipeline[[#This Row],[Deal_Stage]]="Lost",_xlfn.XLOOKUP(Sales_Pipeline[[#This Row],[Product]],Products!$A$2:$A$8,Products!$C$2:$C$8)),"")</f>
        <v>3393</v>
      </c>
      <c r="O3916" s="2">
        <v>0</v>
      </c>
    </row>
    <row r="3917" spans="1:15" x14ac:dyDescent="0.3">
      <c r="A3917" t="s">
        <v>4063</v>
      </c>
      <c r="B3917" t="s">
        <v>7</v>
      </c>
      <c r="C3917" t="str">
        <f>_xlfn.XLOOKUP(Sales_Pipeline[[#This Row],[Sales_Agent]],Sales_Teams[Sales_Agent],Sales_Teams[Manager])</f>
        <v>Dustin Brinkmann</v>
      </c>
      <c r="D3917" t="str">
        <f>_xlfn.XLOOKUP(Sales_Pipeline[[#This Row],[Manager]],Sales_Teams[Manager],Sales_Teams[Regional_Office])</f>
        <v>Central</v>
      </c>
      <c r="E3917" t="s">
        <v>61</v>
      </c>
      <c r="F3917" t="s">
        <v>247</v>
      </c>
      <c r="G3917" t="str">
        <f>IFERROR(_xlfn.XLOOKUP(Sales_Pipeline[[#This Row],[Account]],Accounts!$A$2:$A$86,Accounts!$F$2:$F$86),"")</f>
        <v>United States</v>
      </c>
      <c r="H3917" t="s">
        <v>82</v>
      </c>
      <c r="I3917" s="3">
        <v>42900</v>
      </c>
      <c r="J3917" s="3">
        <v>42958</v>
      </c>
      <c r="K3917" s="8" t="str">
        <f>IF(Sales_Pipeline[[#This Row],[Close_Date]]="","",TEXT(Sales_Pipeline[[#This Row],[Close_Date]],"ddd"))</f>
        <v>Fri</v>
      </c>
      <c r="L3917" s="8" t="str">
        <f>IF(Sales_Pipeline[[#This Row],[Close_Date]]="","",TEXT(Sales_Pipeline[[#This Row],[Close_Date]],"mmm"))</f>
        <v>Aug</v>
      </c>
      <c r="M3917" s="8" t="str">
        <f>IF(Sales_Pipeline[[#This Row],[Close_Date]]="","","Q"&amp;ROUNDUP(MONTH(Sales_Pipeline[[#This Row],[Close_Date]])/3,0))</f>
        <v>Q3</v>
      </c>
      <c r="N3917" s="2" cm="1">
        <f t="array" ref="N3917">IFERROR(_xlfn.IFS(Sales_Pipeline[[#This Row],[Deal_Stage]]="Won",_xlfn.XLOOKUP(Sales_Pipeline[[#This Row],[Product]],Products!$A$2:$A$8,Products!$C$2:$C$8),Sales_Pipeline[[#This Row],[Deal_Stage]]="Lost",_xlfn.XLOOKUP(Sales_Pipeline[[#This Row],[Product]],Products!$A$2:$A$8,Products!$C$2:$C$8)),"")</f>
        <v>55</v>
      </c>
      <c r="O3917" s="2">
        <v>0</v>
      </c>
    </row>
    <row r="3918" spans="1:15" x14ac:dyDescent="0.3">
      <c r="A3918" t="s">
        <v>4064</v>
      </c>
      <c r="B3918" t="s">
        <v>17</v>
      </c>
      <c r="C3918" t="str">
        <f>_xlfn.XLOOKUP(Sales_Pipeline[[#This Row],[Sales_Agent]],Sales_Teams[Sales_Agent],Sales_Teams[Manager])</f>
        <v>Cara Losch</v>
      </c>
      <c r="D3918" t="str">
        <f>_xlfn.XLOOKUP(Sales_Pipeline[[#This Row],[Manager]],Sales_Teams[Manager],Sales_Teams[Regional_Office])</f>
        <v>East</v>
      </c>
      <c r="E3918" t="s">
        <v>61</v>
      </c>
      <c r="F3918" t="s">
        <v>253</v>
      </c>
      <c r="G3918" t="str">
        <f>IFERROR(_xlfn.XLOOKUP(Sales_Pipeline[[#This Row],[Account]],Accounts!$A$2:$A$86,Accounts!$F$2:$F$86),"")</f>
        <v>United States</v>
      </c>
      <c r="H3918" t="s">
        <v>82</v>
      </c>
      <c r="I3918" s="3">
        <v>42900</v>
      </c>
      <c r="J3918" s="3">
        <v>42967</v>
      </c>
      <c r="K3918" s="8" t="str">
        <f>IF(Sales_Pipeline[[#This Row],[Close_Date]]="","",TEXT(Sales_Pipeline[[#This Row],[Close_Date]],"ddd"))</f>
        <v>Sun</v>
      </c>
      <c r="L3918" s="8" t="str">
        <f>IF(Sales_Pipeline[[#This Row],[Close_Date]]="","",TEXT(Sales_Pipeline[[#This Row],[Close_Date]],"mmm"))</f>
        <v>Aug</v>
      </c>
      <c r="M3918" s="8" t="str">
        <f>IF(Sales_Pipeline[[#This Row],[Close_Date]]="","","Q"&amp;ROUNDUP(MONTH(Sales_Pipeline[[#This Row],[Close_Date]])/3,0))</f>
        <v>Q3</v>
      </c>
      <c r="N3918" s="2" cm="1">
        <f t="array" ref="N3918">IFERROR(_xlfn.IFS(Sales_Pipeline[[#This Row],[Deal_Stage]]="Won",_xlfn.XLOOKUP(Sales_Pipeline[[#This Row],[Product]],Products!$A$2:$A$8,Products!$C$2:$C$8),Sales_Pipeline[[#This Row],[Deal_Stage]]="Lost",_xlfn.XLOOKUP(Sales_Pipeline[[#This Row],[Product]],Products!$A$2:$A$8,Products!$C$2:$C$8)),"")</f>
        <v>55</v>
      </c>
      <c r="O3918" s="2">
        <v>0</v>
      </c>
    </row>
    <row r="3919" spans="1:15" x14ac:dyDescent="0.3">
      <c r="A3919" t="s">
        <v>4065</v>
      </c>
      <c r="B3919" t="s">
        <v>30</v>
      </c>
      <c r="C3919" t="str">
        <f>_xlfn.XLOOKUP(Sales_Pipeline[[#This Row],[Sales_Agent]],Sales_Teams[Sales_Agent],Sales_Teams[Manager])</f>
        <v>Rocco Neubert</v>
      </c>
      <c r="D3919" t="str">
        <f>_xlfn.XLOOKUP(Sales_Pipeline[[#This Row],[Manager]],Sales_Teams[Manager],Sales_Teams[Regional_Office])</f>
        <v>East</v>
      </c>
      <c r="E3919" t="s">
        <v>84</v>
      </c>
      <c r="F3919" t="s">
        <v>116</v>
      </c>
      <c r="G3919" t="str">
        <f>IFERROR(_xlfn.XLOOKUP(Sales_Pipeline[[#This Row],[Account]],Accounts!$A$2:$A$86,Accounts!$F$2:$F$86),"")</f>
        <v>United States</v>
      </c>
      <c r="H3919" t="s">
        <v>57</v>
      </c>
      <c r="I3919" s="3">
        <v>42901</v>
      </c>
      <c r="J3919" s="3">
        <v>42914</v>
      </c>
      <c r="K3919" s="8" t="str">
        <f>IF(Sales_Pipeline[[#This Row],[Close_Date]]="","",TEXT(Sales_Pipeline[[#This Row],[Close_Date]],"ddd"))</f>
        <v>Wed</v>
      </c>
      <c r="L3919" s="8" t="str">
        <f>IF(Sales_Pipeline[[#This Row],[Close_Date]]="","",TEXT(Sales_Pipeline[[#This Row],[Close_Date]],"mmm"))</f>
        <v>Jun</v>
      </c>
      <c r="M3919" s="8" t="str">
        <f>IF(Sales_Pipeline[[#This Row],[Close_Date]]="","","Q"&amp;ROUNDUP(MONTH(Sales_Pipeline[[#This Row],[Close_Date]])/3,0))</f>
        <v>Q2</v>
      </c>
      <c r="N3919" s="2" cm="1">
        <f t="array" ref="N3919">IFERROR(_xlfn.IFS(Sales_Pipeline[[#This Row],[Deal_Stage]]="Won",_xlfn.XLOOKUP(Sales_Pipeline[[#This Row],[Product]],Products!$A$2:$A$8,Products!$C$2:$C$8),Sales_Pipeline[[#This Row],[Deal_Stage]]="Lost",_xlfn.XLOOKUP(Sales_Pipeline[[#This Row],[Product]],Products!$A$2:$A$8,Products!$C$2:$C$8)),"")</f>
        <v>5482</v>
      </c>
      <c r="O3919" s="2">
        <v>6040</v>
      </c>
    </row>
    <row r="3920" spans="1:15" x14ac:dyDescent="0.3">
      <c r="A3920" t="s">
        <v>4066</v>
      </c>
      <c r="B3920" t="s">
        <v>27</v>
      </c>
      <c r="C3920" t="str">
        <f>_xlfn.XLOOKUP(Sales_Pipeline[[#This Row],[Sales_Agent]],Sales_Teams[Sales_Agent],Sales_Teams[Manager])</f>
        <v>Rocco Neubert</v>
      </c>
      <c r="D3920" t="str">
        <f>_xlfn.XLOOKUP(Sales_Pipeline[[#This Row],[Manager]],Sales_Teams[Manager],Sales_Teams[Regional_Office])</f>
        <v>East</v>
      </c>
      <c r="E3920" t="s">
        <v>8953</v>
      </c>
      <c r="F3920" t="s">
        <v>127</v>
      </c>
      <c r="G3920" t="str">
        <f>IFERROR(_xlfn.XLOOKUP(Sales_Pipeline[[#This Row],[Account]],Accounts!$A$2:$A$86,Accounts!$F$2:$F$86),"")</f>
        <v>United States</v>
      </c>
      <c r="H3920" t="s">
        <v>57</v>
      </c>
      <c r="I3920" s="3">
        <v>42901</v>
      </c>
      <c r="J3920" s="3">
        <v>42979</v>
      </c>
      <c r="K3920" s="8" t="str">
        <f>IF(Sales_Pipeline[[#This Row],[Close_Date]]="","",TEXT(Sales_Pipeline[[#This Row],[Close_Date]],"ddd"))</f>
        <v>Fri</v>
      </c>
      <c r="L3920" s="8" t="str">
        <f>IF(Sales_Pipeline[[#This Row],[Close_Date]]="","",TEXT(Sales_Pipeline[[#This Row],[Close_Date]],"mmm"))</f>
        <v>Sep</v>
      </c>
      <c r="M3920" s="8" t="str">
        <f>IF(Sales_Pipeline[[#This Row],[Close_Date]]="","","Q"&amp;ROUNDUP(MONTH(Sales_Pipeline[[#This Row],[Close_Date]])/3,0))</f>
        <v>Q3</v>
      </c>
      <c r="N3920" s="2" cm="1">
        <f t="array" ref="N3920">IFERROR(_xlfn.IFS(Sales_Pipeline[[#This Row],[Deal_Stage]]="Won",_xlfn.XLOOKUP(Sales_Pipeline[[#This Row],[Product]],Products!$A$2:$A$8,Products!$C$2:$C$8),Sales_Pipeline[[#This Row],[Deal_Stage]]="Lost",_xlfn.XLOOKUP(Sales_Pipeline[[#This Row],[Product]],Products!$A$2:$A$8,Products!$C$2:$C$8)),"")</f>
        <v>4821</v>
      </c>
      <c r="O3920" s="2">
        <v>5857</v>
      </c>
    </row>
    <row r="3921" spans="1:15" x14ac:dyDescent="0.3">
      <c r="A3921" t="s">
        <v>4067</v>
      </c>
      <c r="B3921" t="s">
        <v>6</v>
      </c>
      <c r="C3921" t="str">
        <f>_xlfn.XLOOKUP(Sales_Pipeline[[#This Row],[Sales_Agent]],Sales_Teams[Sales_Agent],Sales_Teams[Manager])</f>
        <v>Dustin Brinkmann</v>
      </c>
      <c r="D3921" t="str">
        <f>_xlfn.XLOOKUP(Sales_Pipeline[[#This Row],[Manager]],Sales_Teams[Manager],Sales_Teams[Regional_Office])</f>
        <v>Central</v>
      </c>
      <c r="E3921" t="s">
        <v>76</v>
      </c>
      <c r="F3921" t="s">
        <v>118</v>
      </c>
      <c r="G3921" t="str">
        <f>IFERROR(_xlfn.XLOOKUP(Sales_Pipeline[[#This Row],[Account]],Accounts!$A$2:$A$86,Accounts!$F$2:$F$86),"")</f>
        <v>United States</v>
      </c>
      <c r="H3921" t="s">
        <v>57</v>
      </c>
      <c r="I3921" s="3">
        <v>42901</v>
      </c>
      <c r="J3921" s="3">
        <v>42911</v>
      </c>
      <c r="K3921" s="8" t="str">
        <f>IF(Sales_Pipeline[[#This Row],[Close_Date]]="","",TEXT(Sales_Pipeline[[#This Row],[Close_Date]],"ddd"))</f>
        <v>Sun</v>
      </c>
      <c r="L3921" s="8" t="str">
        <f>IF(Sales_Pipeline[[#This Row],[Close_Date]]="","",TEXT(Sales_Pipeline[[#This Row],[Close_Date]],"mmm"))</f>
        <v>Jun</v>
      </c>
      <c r="M3921" s="8" t="str">
        <f>IF(Sales_Pipeline[[#This Row],[Close_Date]]="","","Q"&amp;ROUNDUP(MONTH(Sales_Pipeline[[#This Row],[Close_Date]])/3,0))</f>
        <v>Q2</v>
      </c>
      <c r="N3921" s="2" cm="1">
        <f t="array" ref="N3921">IFERROR(_xlfn.IFS(Sales_Pipeline[[#This Row],[Deal_Stage]]="Won",_xlfn.XLOOKUP(Sales_Pipeline[[#This Row],[Product]],Products!$A$2:$A$8,Products!$C$2:$C$8),Sales_Pipeline[[#This Row],[Deal_Stage]]="Lost",_xlfn.XLOOKUP(Sales_Pipeline[[#This Row],[Product]],Products!$A$2:$A$8,Products!$C$2:$C$8)),"")</f>
        <v>3393</v>
      </c>
      <c r="O3921" s="2">
        <v>3785</v>
      </c>
    </row>
    <row r="3922" spans="1:15" x14ac:dyDescent="0.3">
      <c r="A3922" t="s">
        <v>4068</v>
      </c>
      <c r="B3922" t="s">
        <v>20</v>
      </c>
      <c r="C3922" t="str">
        <f>_xlfn.XLOOKUP(Sales_Pipeline[[#This Row],[Sales_Agent]],Sales_Teams[Sales_Agent],Sales_Teams[Manager])</f>
        <v>Cara Losch</v>
      </c>
      <c r="D3922" t="str">
        <f>_xlfn.XLOOKUP(Sales_Pipeline[[#This Row],[Manager]],Sales_Teams[Manager],Sales_Teams[Regional_Office])</f>
        <v>East</v>
      </c>
      <c r="E3922" t="s">
        <v>55</v>
      </c>
      <c r="F3922" t="s">
        <v>315</v>
      </c>
      <c r="G3922" t="str">
        <f>IFERROR(_xlfn.XLOOKUP(Sales_Pipeline[[#This Row],[Account]],Accounts!$A$2:$A$86,Accounts!$F$2:$F$86),"")</f>
        <v>United States</v>
      </c>
      <c r="H3922" t="s">
        <v>82</v>
      </c>
      <c r="I3922" s="3">
        <v>42901</v>
      </c>
      <c r="J3922" s="3">
        <v>42997</v>
      </c>
      <c r="K3922" s="8" t="str">
        <f>IF(Sales_Pipeline[[#This Row],[Close_Date]]="","",TEXT(Sales_Pipeline[[#This Row],[Close_Date]],"ddd"))</f>
        <v>Tue</v>
      </c>
      <c r="L3922" s="8" t="str">
        <f>IF(Sales_Pipeline[[#This Row],[Close_Date]]="","",TEXT(Sales_Pipeline[[#This Row],[Close_Date]],"mmm"))</f>
        <v>Sep</v>
      </c>
      <c r="M3922" s="8" t="str">
        <f>IF(Sales_Pipeline[[#This Row],[Close_Date]]="","","Q"&amp;ROUNDUP(MONTH(Sales_Pipeline[[#This Row],[Close_Date]])/3,0))</f>
        <v>Q3</v>
      </c>
      <c r="N3922" s="2" cm="1">
        <f t="array" ref="N3922">IFERROR(_xlfn.IFS(Sales_Pipeline[[#This Row],[Deal_Stage]]="Won",_xlfn.XLOOKUP(Sales_Pipeline[[#This Row],[Product]],Products!$A$2:$A$8,Products!$C$2:$C$8),Sales_Pipeline[[#This Row],[Deal_Stage]]="Lost",_xlfn.XLOOKUP(Sales_Pipeline[[#This Row],[Product]],Products!$A$2:$A$8,Products!$C$2:$C$8)),"")</f>
        <v>1096</v>
      </c>
      <c r="O3922" s="2">
        <v>0</v>
      </c>
    </row>
    <row r="3923" spans="1:15" x14ac:dyDescent="0.3">
      <c r="A3923" t="s">
        <v>4069</v>
      </c>
      <c r="B3923" t="s">
        <v>25</v>
      </c>
      <c r="C3923" t="str">
        <f>_xlfn.XLOOKUP(Sales_Pipeline[[#This Row],[Sales_Agent]],Sales_Teams[Sales_Agent],Sales_Teams[Manager])</f>
        <v>Rocco Neubert</v>
      </c>
      <c r="D3923" t="str">
        <f>_xlfn.XLOOKUP(Sales_Pipeline[[#This Row],[Manager]],Sales_Teams[Manager],Sales_Teams[Regional_Office])</f>
        <v>East</v>
      </c>
      <c r="E3923" t="s">
        <v>63</v>
      </c>
      <c r="F3923" t="s">
        <v>256</v>
      </c>
      <c r="G3923" t="str">
        <f>IFERROR(_xlfn.XLOOKUP(Sales_Pipeline[[#This Row],[Account]],Accounts!$A$2:$A$86,Accounts!$F$2:$F$86),"")</f>
        <v>United States</v>
      </c>
      <c r="H3923" t="s">
        <v>57</v>
      </c>
      <c r="I3923" s="3">
        <v>42901</v>
      </c>
      <c r="J3923" s="3">
        <v>42912</v>
      </c>
      <c r="K3923" s="8" t="str">
        <f>IF(Sales_Pipeline[[#This Row],[Close_Date]]="","",TEXT(Sales_Pipeline[[#This Row],[Close_Date]],"ddd"))</f>
        <v>Mon</v>
      </c>
      <c r="L3923" s="8" t="str">
        <f>IF(Sales_Pipeline[[#This Row],[Close_Date]]="","",TEXT(Sales_Pipeline[[#This Row],[Close_Date]],"mmm"))</f>
        <v>Jun</v>
      </c>
      <c r="M3923" s="8" t="str">
        <f>IF(Sales_Pipeline[[#This Row],[Close_Date]]="","","Q"&amp;ROUNDUP(MONTH(Sales_Pipeline[[#This Row],[Close_Date]])/3,0))</f>
        <v>Q2</v>
      </c>
      <c r="N3923" s="2" cm="1">
        <f t="array" ref="N3923">IFERROR(_xlfn.IFS(Sales_Pipeline[[#This Row],[Deal_Stage]]="Won",_xlfn.XLOOKUP(Sales_Pipeline[[#This Row],[Product]],Products!$A$2:$A$8,Products!$C$2:$C$8),Sales_Pipeline[[#This Row],[Deal_Stage]]="Lost",_xlfn.XLOOKUP(Sales_Pipeline[[#This Row],[Product]],Products!$A$2:$A$8,Products!$C$2:$C$8)),"")</f>
        <v>550</v>
      </c>
      <c r="O3923" s="2">
        <v>420</v>
      </c>
    </row>
    <row r="3924" spans="1:15" x14ac:dyDescent="0.3">
      <c r="A3924" t="s">
        <v>4070</v>
      </c>
      <c r="B3924" t="s">
        <v>25</v>
      </c>
      <c r="C3924" t="str">
        <f>_xlfn.XLOOKUP(Sales_Pipeline[[#This Row],[Sales_Agent]],Sales_Teams[Sales_Agent],Sales_Teams[Manager])</f>
        <v>Rocco Neubert</v>
      </c>
      <c r="D3924" t="str">
        <f>_xlfn.XLOOKUP(Sales_Pipeline[[#This Row],[Manager]],Sales_Teams[Manager],Sales_Teams[Regional_Office])</f>
        <v>East</v>
      </c>
      <c r="E3924" t="s">
        <v>8953</v>
      </c>
      <c r="F3924" t="s">
        <v>96</v>
      </c>
      <c r="G3924" t="str">
        <f>IFERROR(_xlfn.XLOOKUP(Sales_Pipeline[[#This Row],[Account]],Accounts!$A$2:$A$86,Accounts!$F$2:$F$86),"")</f>
        <v>United States</v>
      </c>
      <c r="H3924" t="s">
        <v>57</v>
      </c>
      <c r="I3924" s="3">
        <v>42901</v>
      </c>
      <c r="J3924" s="3">
        <v>42906</v>
      </c>
      <c r="K3924" s="8" t="str">
        <f>IF(Sales_Pipeline[[#This Row],[Close_Date]]="","",TEXT(Sales_Pipeline[[#This Row],[Close_Date]],"ddd"))</f>
        <v>Tue</v>
      </c>
      <c r="L3924" s="8" t="str">
        <f>IF(Sales_Pipeline[[#This Row],[Close_Date]]="","",TEXT(Sales_Pipeline[[#This Row],[Close_Date]],"mmm"))</f>
        <v>Jun</v>
      </c>
      <c r="M3924" s="8" t="str">
        <f>IF(Sales_Pipeline[[#This Row],[Close_Date]]="","","Q"&amp;ROUNDUP(MONTH(Sales_Pipeline[[#This Row],[Close_Date]])/3,0))</f>
        <v>Q2</v>
      </c>
      <c r="N3924" s="2" cm="1">
        <f t="array" ref="N3924">IFERROR(_xlfn.IFS(Sales_Pipeline[[#This Row],[Deal_Stage]]="Won",_xlfn.XLOOKUP(Sales_Pipeline[[#This Row],[Product]],Products!$A$2:$A$8,Products!$C$2:$C$8),Sales_Pipeline[[#This Row],[Deal_Stage]]="Lost",_xlfn.XLOOKUP(Sales_Pipeline[[#This Row],[Product]],Products!$A$2:$A$8,Products!$C$2:$C$8)),"")</f>
        <v>4821</v>
      </c>
      <c r="O3924" s="2">
        <v>4939</v>
      </c>
    </row>
    <row r="3925" spans="1:15" x14ac:dyDescent="0.3">
      <c r="A3925" t="s">
        <v>4071</v>
      </c>
      <c r="B3925" t="s">
        <v>15</v>
      </c>
      <c r="C3925" t="str">
        <f>_xlfn.XLOOKUP(Sales_Pipeline[[#This Row],[Sales_Agent]],Sales_Teams[Sales_Agent],Sales_Teams[Manager])</f>
        <v>Melvin Marxen</v>
      </c>
      <c r="D3925" t="str">
        <f>_xlfn.XLOOKUP(Sales_Pipeline[[#This Row],[Manager]],Sales_Teams[Manager],Sales_Teams[Regional_Office])</f>
        <v>Central</v>
      </c>
      <c r="E3925" t="s">
        <v>8953</v>
      </c>
      <c r="F3925" t="s">
        <v>247</v>
      </c>
      <c r="G3925" t="str">
        <f>IFERROR(_xlfn.XLOOKUP(Sales_Pipeline[[#This Row],[Account]],Accounts!$A$2:$A$86,Accounts!$F$2:$F$86),"")</f>
        <v>United States</v>
      </c>
      <c r="H3925" t="s">
        <v>57</v>
      </c>
      <c r="I3925" s="3">
        <v>42901</v>
      </c>
      <c r="J3925" s="3">
        <v>42916</v>
      </c>
      <c r="K3925" s="8" t="str">
        <f>IF(Sales_Pipeline[[#This Row],[Close_Date]]="","",TEXT(Sales_Pipeline[[#This Row],[Close_Date]],"ddd"))</f>
        <v>Fri</v>
      </c>
      <c r="L3925" s="8" t="str">
        <f>IF(Sales_Pipeline[[#This Row],[Close_Date]]="","",TEXT(Sales_Pipeline[[#This Row],[Close_Date]],"mmm"))</f>
        <v>Jun</v>
      </c>
      <c r="M3925" s="8" t="str">
        <f>IF(Sales_Pipeline[[#This Row],[Close_Date]]="","","Q"&amp;ROUNDUP(MONTH(Sales_Pipeline[[#This Row],[Close_Date]])/3,0))</f>
        <v>Q2</v>
      </c>
      <c r="N3925" s="2" cm="1">
        <f t="array" ref="N3925">IFERROR(_xlfn.IFS(Sales_Pipeline[[#This Row],[Deal_Stage]]="Won",_xlfn.XLOOKUP(Sales_Pipeline[[#This Row],[Product]],Products!$A$2:$A$8,Products!$C$2:$C$8),Sales_Pipeline[[#This Row],[Deal_Stage]]="Lost",_xlfn.XLOOKUP(Sales_Pipeline[[#This Row],[Product]],Products!$A$2:$A$8,Products!$C$2:$C$8)),"")</f>
        <v>4821</v>
      </c>
      <c r="O3925" s="2">
        <v>4564</v>
      </c>
    </row>
    <row r="3926" spans="1:15" x14ac:dyDescent="0.3">
      <c r="A3926" t="s">
        <v>4072</v>
      </c>
      <c r="B3926" t="s">
        <v>15</v>
      </c>
      <c r="C3926" t="str">
        <f>_xlfn.XLOOKUP(Sales_Pipeline[[#This Row],[Sales_Agent]],Sales_Teams[Sales_Agent],Sales_Teams[Manager])</f>
        <v>Melvin Marxen</v>
      </c>
      <c r="D3926" t="str">
        <f>_xlfn.XLOOKUP(Sales_Pipeline[[#This Row],[Manager]],Sales_Teams[Manager],Sales_Teams[Regional_Office])</f>
        <v>Central</v>
      </c>
      <c r="E3926" t="s">
        <v>76</v>
      </c>
      <c r="F3926" t="s">
        <v>169</v>
      </c>
      <c r="G3926" t="str">
        <f>IFERROR(_xlfn.XLOOKUP(Sales_Pipeline[[#This Row],[Account]],Accounts!$A$2:$A$86,Accounts!$F$2:$F$86),"")</f>
        <v>Panama</v>
      </c>
      <c r="H3926" t="s">
        <v>57</v>
      </c>
      <c r="I3926" s="3">
        <v>42901</v>
      </c>
      <c r="J3926" s="3">
        <v>42987</v>
      </c>
      <c r="K3926" s="8" t="str">
        <f>IF(Sales_Pipeline[[#This Row],[Close_Date]]="","",TEXT(Sales_Pipeline[[#This Row],[Close_Date]],"ddd"))</f>
        <v>Sat</v>
      </c>
      <c r="L3926" s="8" t="str">
        <f>IF(Sales_Pipeline[[#This Row],[Close_Date]]="","",TEXT(Sales_Pipeline[[#This Row],[Close_Date]],"mmm"))</f>
        <v>Sep</v>
      </c>
      <c r="M3926" s="8" t="str">
        <f>IF(Sales_Pipeline[[#This Row],[Close_Date]]="","","Q"&amp;ROUNDUP(MONTH(Sales_Pipeline[[#This Row],[Close_Date]])/3,0))</f>
        <v>Q3</v>
      </c>
      <c r="N3926" s="2" cm="1">
        <f t="array" ref="N3926">IFERROR(_xlfn.IFS(Sales_Pipeline[[#This Row],[Deal_Stage]]="Won",_xlfn.XLOOKUP(Sales_Pipeline[[#This Row],[Product]],Products!$A$2:$A$8,Products!$C$2:$C$8),Sales_Pipeline[[#This Row],[Deal_Stage]]="Lost",_xlfn.XLOOKUP(Sales_Pipeline[[#This Row],[Product]],Products!$A$2:$A$8,Products!$C$2:$C$8)),"")</f>
        <v>3393</v>
      </c>
      <c r="O3926" s="2">
        <v>2683</v>
      </c>
    </row>
    <row r="3927" spans="1:15" x14ac:dyDescent="0.3">
      <c r="A3927" t="s">
        <v>4073</v>
      </c>
      <c r="B3927" t="s">
        <v>38</v>
      </c>
      <c r="C3927" t="str">
        <f>_xlfn.XLOOKUP(Sales_Pipeline[[#This Row],[Sales_Agent]],Sales_Teams[Sales_Agent],Sales_Teams[Manager])</f>
        <v>Celia Rouche</v>
      </c>
      <c r="D3927" t="str">
        <f>_xlfn.XLOOKUP(Sales_Pipeline[[#This Row],[Manager]],Sales_Teams[Manager],Sales_Teams[Regional_Office])</f>
        <v>West</v>
      </c>
      <c r="E3927" t="s">
        <v>163</v>
      </c>
      <c r="F3927" t="s">
        <v>72</v>
      </c>
      <c r="G3927" t="str">
        <f>IFERROR(_xlfn.XLOOKUP(Sales_Pipeline[[#This Row],[Account]],Accounts!$A$2:$A$86,Accounts!$F$2:$F$86),"")</f>
        <v>United States</v>
      </c>
      <c r="H3927" t="s">
        <v>57</v>
      </c>
      <c r="I3927" s="3">
        <v>42901</v>
      </c>
      <c r="J3927" s="3">
        <v>42916</v>
      </c>
      <c r="K3927" s="8" t="str">
        <f>IF(Sales_Pipeline[[#This Row],[Close_Date]]="","",TEXT(Sales_Pipeline[[#This Row],[Close_Date]],"ddd"))</f>
        <v>Fri</v>
      </c>
      <c r="L3927" s="8" t="str">
        <f>IF(Sales_Pipeline[[#This Row],[Close_Date]]="","",TEXT(Sales_Pipeline[[#This Row],[Close_Date]],"mmm"))</f>
        <v>Jun</v>
      </c>
      <c r="M3927" s="8" t="str">
        <f>IF(Sales_Pipeline[[#This Row],[Close_Date]]="","","Q"&amp;ROUNDUP(MONTH(Sales_Pipeline[[#This Row],[Close_Date]])/3,0))</f>
        <v>Q2</v>
      </c>
      <c r="N3927" s="2" cm="1">
        <f t="array" ref="N3927">IFERROR(_xlfn.IFS(Sales_Pipeline[[#This Row],[Deal_Stage]]="Won",_xlfn.XLOOKUP(Sales_Pipeline[[#This Row],[Product]],Products!$A$2:$A$8,Products!$C$2:$C$8),Sales_Pipeline[[#This Row],[Deal_Stage]]="Lost",_xlfn.XLOOKUP(Sales_Pipeline[[#This Row],[Product]],Products!$A$2:$A$8,Products!$C$2:$C$8)),"")</f>
        <v>26768</v>
      </c>
      <c r="O3927" s="2">
        <v>25464</v>
      </c>
    </row>
    <row r="3928" spans="1:15" x14ac:dyDescent="0.3">
      <c r="A3928" t="s">
        <v>4074</v>
      </c>
      <c r="B3928" t="s">
        <v>10</v>
      </c>
      <c r="C3928" t="str">
        <f>_xlfn.XLOOKUP(Sales_Pipeline[[#This Row],[Sales_Agent]],Sales_Teams[Sales_Agent],Sales_Teams[Manager])</f>
        <v>Melvin Marxen</v>
      </c>
      <c r="D3928" t="str">
        <f>_xlfn.XLOOKUP(Sales_Pipeline[[#This Row],[Manager]],Sales_Teams[Manager],Sales_Teams[Regional_Office])</f>
        <v>Central</v>
      </c>
      <c r="E3928" t="s">
        <v>63</v>
      </c>
      <c r="F3928" t="s">
        <v>330</v>
      </c>
      <c r="G3928" t="str">
        <f>IFERROR(_xlfn.XLOOKUP(Sales_Pipeline[[#This Row],[Account]],Accounts!$A$2:$A$86,Accounts!$F$2:$F$86),"")</f>
        <v>Korea</v>
      </c>
      <c r="H3928" t="s">
        <v>57</v>
      </c>
      <c r="I3928" s="3">
        <v>42901</v>
      </c>
      <c r="J3928" s="3">
        <v>42987</v>
      </c>
      <c r="K3928" s="8" t="str">
        <f>IF(Sales_Pipeline[[#This Row],[Close_Date]]="","",TEXT(Sales_Pipeline[[#This Row],[Close_Date]],"ddd"))</f>
        <v>Sat</v>
      </c>
      <c r="L3928" s="8" t="str">
        <f>IF(Sales_Pipeline[[#This Row],[Close_Date]]="","",TEXT(Sales_Pipeline[[#This Row],[Close_Date]],"mmm"))</f>
        <v>Sep</v>
      </c>
      <c r="M3928" s="8" t="str">
        <f>IF(Sales_Pipeline[[#This Row],[Close_Date]]="","","Q"&amp;ROUNDUP(MONTH(Sales_Pipeline[[#This Row],[Close_Date]])/3,0))</f>
        <v>Q3</v>
      </c>
      <c r="N3928" s="2" cm="1">
        <f t="array" ref="N3928">IFERROR(_xlfn.IFS(Sales_Pipeline[[#This Row],[Deal_Stage]]="Won",_xlfn.XLOOKUP(Sales_Pipeline[[#This Row],[Product]],Products!$A$2:$A$8,Products!$C$2:$C$8),Sales_Pipeline[[#This Row],[Deal_Stage]]="Lost",_xlfn.XLOOKUP(Sales_Pipeline[[#This Row],[Product]],Products!$A$2:$A$8,Products!$C$2:$C$8)),"")</f>
        <v>550</v>
      </c>
      <c r="O3928" s="2">
        <v>460</v>
      </c>
    </row>
    <row r="3929" spans="1:15" x14ac:dyDescent="0.3">
      <c r="A3929" t="s">
        <v>4075</v>
      </c>
      <c r="B3929" t="s">
        <v>10</v>
      </c>
      <c r="C3929" t="str">
        <f>_xlfn.XLOOKUP(Sales_Pipeline[[#This Row],[Sales_Agent]],Sales_Teams[Sales_Agent],Sales_Teams[Manager])</f>
        <v>Melvin Marxen</v>
      </c>
      <c r="D3929" t="str">
        <f>_xlfn.XLOOKUP(Sales_Pipeline[[#This Row],[Manager]],Sales_Teams[Manager],Sales_Teams[Regional_Office])</f>
        <v>Central</v>
      </c>
      <c r="E3929" t="s">
        <v>63</v>
      </c>
      <c r="F3929" t="s">
        <v>147</v>
      </c>
      <c r="G3929" t="str">
        <f>IFERROR(_xlfn.XLOOKUP(Sales_Pipeline[[#This Row],[Account]],Accounts!$A$2:$A$86,Accounts!$F$2:$F$86),"")</f>
        <v>United States</v>
      </c>
      <c r="H3929" t="s">
        <v>57</v>
      </c>
      <c r="I3929" s="3">
        <v>42901</v>
      </c>
      <c r="J3929" s="3">
        <v>42914</v>
      </c>
      <c r="K3929" s="8" t="str">
        <f>IF(Sales_Pipeline[[#This Row],[Close_Date]]="","",TEXT(Sales_Pipeline[[#This Row],[Close_Date]],"ddd"))</f>
        <v>Wed</v>
      </c>
      <c r="L3929" s="8" t="str">
        <f>IF(Sales_Pipeline[[#This Row],[Close_Date]]="","",TEXT(Sales_Pipeline[[#This Row],[Close_Date]],"mmm"))</f>
        <v>Jun</v>
      </c>
      <c r="M3929" s="8" t="str">
        <f>IF(Sales_Pipeline[[#This Row],[Close_Date]]="","","Q"&amp;ROUNDUP(MONTH(Sales_Pipeline[[#This Row],[Close_Date]])/3,0))</f>
        <v>Q2</v>
      </c>
      <c r="N3929" s="2" cm="1">
        <f t="array" ref="N3929">IFERROR(_xlfn.IFS(Sales_Pipeline[[#This Row],[Deal_Stage]]="Won",_xlfn.XLOOKUP(Sales_Pipeline[[#This Row],[Product]],Products!$A$2:$A$8,Products!$C$2:$C$8),Sales_Pipeline[[#This Row],[Deal_Stage]]="Lost",_xlfn.XLOOKUP(Sales_Pipeline[[#This Row],[Product]],Products!$A$2:$A$8,Products!$C$2:$C$8)),"")</f>
        <v>550</v>
      </c>
      <c r="O3929" s="2">
        <v>546</v>
      </c>
    </row>
    <row r="3930" spans="1:15" x14ac:dyDescent="0.3">
      <c r="A3930" t="s">
        <v>4076</v>
      </c>
      <c r="B3930" t="s">
        <v>10</v>
      </c>
      <c r="C3930" t="str">
        <f>_xlfn.XLOOKUP(Sales_Pipeline[[#This Row],[Sales_Agent]],Sales_Teams[Sales_Agent],Sales_Teams[Manager])</f>
        <v>Melvin Marxen</v>
      </c>
      <c r="D3930" t="str">
        <f>_xlfn.XLOOKUP(Sales_Pipeline[[#This Row],[Manager]],Sales_Teams[Manager],Sales_Teams[Regional_Office])</f>
        <v>Central</v>
      </c>
      <c r="E3930" t="s">
        <v>55</v>
      </c>
      <c r="F3930" t="s">
        <v>141</v>
      </c>
      <c r="G3930" t="str">
        <f>IFERROR(_xlfn.XLOOKUP(Sales_Pipeline[[#This Row],[Account]],Accounts!$A$2:$A$86,Accounts!$F$2:$F$86),"")</f>
        <v>United States</v>
      </c>
      <c r="H3930" t="s">
        <v>57</v>
      </c>
      <c r="I3930" s="3">
        <v>42901</v>
      </c>
      <c r="J3930" s="3">
        <v>43003</v>
      </c>
      <c r="K3930" s="8" t="str">
        <f>IF(Sales_Pipeline[[#This Row],[Close_Date]]="","",TEXT(Sales_Pipeline[[#This Row],[Close_Date]],"ddd"))</f>
        <v>Mon</v>
      </c>
      <c r="L3930" s="8" t="str">
        <f>IF(Sales_Pipeline[[#This Row],[Close_Date]]="","",TEXT(Sales_Pipeline[[#This Row],[Close_Date]],"mmm"))</f>
        <v>Sep</v>
      </c>
      <c r="M3930" s="8" t="str">
        <f>IF(Sales_Pipeline[[#This Row],[Close_Date]]="","","Q"&amp;ROUNDUP(MONTH(Sales_Pipeline[[#This Row],[Close_Date]])/3,0))</f>
        <v>Q3</v>
      </c>
      <c r="N3930" s="2" cm="1">
        <f t="array" ref="N3930">IFERROR(_xlfn.IFS(Sales_Pipeline[[#This Row],[Deal_Stage]]="Won",_xlfn.XLOOKUP(Sales_Pipeline[[#This Row],[Product]],Products!$A$2:$A$8,Products!$C$2:$C$8),Sales_Pipeline[[#This Row],[Deal_Stage]]="Lost",_xlfn.XLOOKUP(Sales_Pipeline[[#This Row],[Product]],Products!$A$2:$A$8,Products!$C$2:$C$8)),"")</f>
        <v>1096</v>
      </c>
      <c r="O3930" s="2">
        <v>918</v>
      </c>
    </row>
    <row r="3931" spans="1:15" x14ac:dyDescent="0.3">
      <c r="A3931" t="s">
        <v>4077</v>
      </c>
      <c r="B3931" t="s">
        <v>8</v>
      </c>
      <c r="C3931" t="str">
        <f>_xlfn.XLOOKUP(Sales_Pipeline[[#This Row],[Sales_Agent]],Sales_Teams[Sales_Agent],Sales_Teams[Manager])</f>
        <v>Dustin Brinkmann</v>
      </c>
      <c r="D3931" t="str">
        <f>_xlfn.XLOOKUP(Sales_Pipeline[[#This Row],[Manager]],Sales_Teams[Manager],Sales_Teams[Regional_Office])</f>
        <v>Central</v>
      </c>
      <c r="E3931" t="s">
        <v>76</v>
      </c>
      <c r="F3931" t="s">
        <v>223</v>
      </c>
      <c r="G3931" t="str">
        <f>IFERROR(_xlfn.XLOOKUP(Sales_Pipeline[[#This Row],[Account]],Accounts!$A$2:$A$86,Accounts!$F$2:$F$86),"")</f>
        <v>United States</v>
      </c>
      <c r="H3931" t="s">
        <v>82</v>
      </c>
      <c r="I3931" s="3">
        <v>42901</v>
      </c>
      <c r="J3931" s="3">
        <v>42915</v>
      </c>
      <c r="K3931" s="8" t="str">
        <f>IF(Sales_Pipeline[[#This Row],[Close_Date]]="","",TEXT(Sales_Pipeline[[#This Row],[Close_Date]],"ddd"))</f>
        <v>Thu</v>
      </c>
      <c r="L3931" s="8" t="str">
        <f>IF(Sales_Pipeline[[#This Row],[Close_Date]]="","",TEXT(Sales_Pipeline[[#This Row],[Close_Date]],"mmm"))</f>
        <v>Jun</v>
      </c>
      <c r="M3931" s="8" t="str">
        <f>IF(Sales_Pipeline[[#This Row],[Close_Date]]="","","Q"&amp;ROUNDUP(MONTH(Sales_Pipeline[[#This Row],[Close_Date]])/3,0))</f>
        <v>Q2</v>
      </c>
      <c r="N3931" s="2" cm="1">
        <f t="array" ref="N3931">IFERROR(_xlfn.IFS(Sales_Pipeline[[#This Row],[Deal_Stage]]="Won",_xlfn.XLOOKUP(Sales_Pipeline[[#This Row],[Product]],Products!$A$2:$A$8,Products!$C$2:$C$8),Sales_Pipeline[[#This Row],[Deal_Stage]]="Lost",_xlfn.XLOOKUP(Sales_Pipeline[[#This Row],[Product]],Products!$A$2:$A$8,Products!$C$2:$C$8)),"")</f>
        <v>3393</v>
      </c>
      <c r="O3931" s="2">
        <v>0</v>
      </c>
    </row>
    <row r="3932" spans="1:15" x14ac:dyDescent="0.3">
      <c r="A3932" t="s">
        <v>4078</v>
      </c>
      <c r="B3932" t="s">
        <v>8</v>
      </c>
      <c r="C3932" t="str">
        <f>_xlfn.XLOOKUP(Sales_Pipeline[[#This Row],[Sales_Agent]],Sales_Teams[Sales_Agent],Sales_Teams[Manager])</f>
        <v>Dustin Brinkmann</v>
      </c>
      <c r="D3932" t="str">
        <f>_xlfn.XLOOKUP(Sales_Pipeline[[#This Row],[Manager]],Sales_Teams[Manager],Sales_Teams[Regional_Office])</f>
        <v>Central</v>
      </c>
      <c r="E3932" t="s">
        <v>76</v>
      </c>
      <c r="F3932" t="s">
        <v>187</v>
      </c>
      <c r="G3932" t="str">
        <f>IFERROR(_xlfn.XLOOKUP(Sales_Pipeline[[#This Row],[Account]],Accounts!$A$2:$A$86,Accounts!$F$2:$F$86),"")</f>
        <v>United States</v>
      </c>
      <c r="H3932" t="s">
        <v>57</v>
      </c>
      <c r="I3932" s="3">
        <v>42901</v>
      </c>
      <c r="J3932" s="3">
        <v>42949</v>
      </c>
      <c r="K3932" s="8" t="str">
        <f>IF(Sales_Pipeline[[#This Row],[Close_Date]]="","",TEXT(Sales_Pipeline[[#This Row],[Close_Date]],"ddd"))</f>
        <v>Wed</v>
      </c>
      <c r="L3932" s="8" t="str">
        <f>IF(Sales_Pipeline[[#This Row],[Close_Date]]="","",TEXT(Sales_Pipeline[[#This Row],[Close_Date]],"mmm"))</f>
        <v>Aug</v>
      </c>
      <c r="M3932" s="8" t="str">
        <f>IF(Sales_Pipeline[[#This Row],[Close_Date]]="","","Q"&amp;ROUNDUP(MONTH(Sales_Pipeline[[#This Row],[Close_Date]])/3,0))</f>
        <v>Q3</v>
      </c>
      <c r="N3932" s="2" cm="1">
        <f t="array" ref="N3932">IFERROR(_xlfn.IFS(Sales_Pipeline[[#This Row],[Deal_Stage]]="Won",_xlfn.XLOOKUP(Sales_Pipeline[[#This Row],[Product]],Products!$A$2:$A$8,Products!$C$2:$C$8),Sales_Pipeline[[#This Row],[Deal_Stage]]="Lost",_xlfn.XLOOKUP(Sales_Pipeline[[#This Row],[Product]],Products!$A$2:$A$8,Products!$C$2:$C$8)),"")</f>
        <v>3393</v>
      </c>
      <c r="O3932" s="2">
        <v>3018</v>
      </c>
    </row>
    <row r="3933" spans="1:15" x14ac:dyDescent="0.3">
      <c r="A3933" t="s">
        <v>4079</v>
      </c>
      <c r="B3933" t="s">
        <v>37</v>
      </c>
      <c r="C3933" t="str">
        <f>_xlfn.XLOOKUP(Sales_Pipeline[[#This Row],[Sales_Agent]],Sales_Teams[Sales_Agent],Sales_Teams[Manager])</f>
        <v>Celia Rouche</v>
      </c>
      <c r="D3933" t="str">
        <f>_xlfn.XLOOKUP(Sales_Pipeline[[#This Row],[Manager]],Sales_Teams[Manager],Sales_Teams[Regional_Office])</f>
        <v>West</v>
      </c>
      <c r="E3933" t="s">
        <v>61</v>
      </c>
      <c r="F3933" t="s">
        <v>87</v>
      </c>
      <c r="G3933" t="str">
        <f>IFERROR(_xlfn.XLOOKUP(Sales_Pipeline[[#This Row],[Account]],Accounts!$A$2:$A$86,Accounts!$F$2:$F$86),"")</f>
        <v>United States</v>
      </c>
      <c r="H3933" t="s">
        <v>57</v>
      </c>
      <c r="I3933" s="3">
        <v>42901</v>
      </c>
      <c r="J3933" s="3">
        <v>42971</v>
      </c>
      <c r="K3933" s="8" t="str">
        <f>IF(Sales_Pipeline[[#This Row],[Close_Date]]="","",TEXT(Sales_Pipeline[[#This Row],[Close_Date]],"ddd"))</f>
        <v>Thu</v>
      </c>
      <c r="L3933" s="8" t="str">
        <f>IF(Sales_Pipeline[[#This Row],[Close_Date]]="","",TEXT(Sales_Pipeline[[#This Row],[Close_Date]],"mmm"))</f>
        <v>Aug</v>
      </c>
      <c r="M3933" s="8" t="str">
        <f>IF(Sales_Pipeline[[#This Row],[Close_Date]]="","","Q"&amp;ROUNDUP(MONTH(Sales_Pipeline[[#This Row],[Close_Date]])/3,0))</f>
        <v>Q3</v>
      </c>
      <c r="N3933" s="2" cm="1">
        <f t="array" ref="N3933">IFERROR(_xlfn.IFS(Sales_Pipeline[[#This Row],[Deal_Stage]]="Won",_xlfn.XLOOKUP(Sales_Pipeline[[#This Row],[Product]],Products!$A$2:$A$8,Products!$C$2:$C$8),Sales_Pipeline[[#This Row],[Deal_Stage]]="Lost",_xlfn.XLOOKUP(Sales_Pipeline[[#This Row],[Product]],Products!$A$2:$A$8,Products!$C$2:$C$8)),"")</f>
        <v>55</v>
      </c>
      <c r="O3933" s="2">
        <v>52</v>
      </c>
    </row>
    <row r="3934" spans="1:15" x14ac:dyDescent="0.3">
      <c r="A3934" t="s">
        <v>4080</v>
      </c>
      <c r="B3934" t="s">
        <v>45</v>
      </c>
      <c r="C3934" t="str">
        <f>_xlfn.XLOOKUP(Sales_Pipeline[[#This Row],[Sales_Agent]],Sales_Teams[Sales_Agent],Sales_Teams[Manager])</f>
        <v>Summer Sewald</v>
      </c>
      <c r="D3934" t="str">
        <f>_xlfn.XLOOKUP(Sales_Pipeline[[#This Row],[Manager]],Sales_Teams[Manager],Sales_Teams[Regional_Office])</f>
        <v>West</v>
      </c>
      <c r="E3934" t="s">
        <v>63</v>
      </c>
      <c r="G3934" t="str">
        <f>IFERROR(_xlfn.XLOOKUP(Sales_Pipeline[[#This Row],[Account]],Accounts!$A$2:$A$86,Accounts!$F$2:$F$86),"")</f>
        <v/>
      </c>
      <c r="H3934" t="s">
        <v>77</v>
      </c>
      <c r="I3934" s="3">
        <v>42901</v>
      </c>
      <c r="K3934" s="8" t="str">
        <f>IF(Sales_Pipeline[[#This Row],[Close_Date]]="","",TEXT(Sales_Pipeline[[#This Row],[Close_Date]],"ddd"))</f>
        <v/>
      </c>
      <c r="L3934" s="8" t="str">
        <f>IF(Sales_Pipeline[[#This Row],[Close_Date]]="","",TEXT(Sales_Pipeline[[#This Row],[Close_Date]],"mmm"))</f>
        <v/>
      </c>
      <c r="M3934" s="8" t="str">
        <f>IF(Sales_Pipeline[[#This Row],[Close_Date]]="","","Q"&amp;ROUNDUP(MONTH(Sales_Pipeline[[#This Row],[Close_Date]])/3,0))</f>
        <v/>
      </c>
      <c r="N3934" s="2" t="str" cm="1">
        <f t="array" ref="N3934">IFERROR(_xlfn.IFS(Sales_Pipeline[[#This Row],[Deal_Stage]]="Won",_xlfn.XLOOKUP(Sales_Pipeline[[#This Row],[Product]],Products!$A$2:$A$8,Products!$C$2:$C$8),Sales_Pipeline[[#This Row],[Deal_Stage]]="Lost",_xlfn.XLOOKUP(Sales_Pipeline[[#This Row],[Product]],Products!$A$2:$A$8,Products!$C$2:$C$8)),"")</f>
        <v/>
      </c>
      <c r="O3934" s="2">
        <v>0</v>
      </c>
    </row>
    <row r="3935" spans="1:15" x14ac:dyDescent="0.3">
      <c r="A3935" t="s">
        <v>4081</v>
      </c>
      <c r="B3935" t="s">
        <v>29</v>
      </c>
      <c r="C3935" t="str">
        <f>_xlfn.XLOOKUP(Sales_Pipeline[[#This Row],[Sales_Agent]],Sales_Teams[Sales_Agent],Sales_Teams[Manager])</f>
        <v>Rocco Neubert</v>
      </c>
      <c r="D3935" t="str">
        <f>_xlfn.XLOOKUP(Sales_Pipeline[[#This Row],[Manager]],Sales_Teams[Manager],Sales_Teams[Regional_Office])</f>
        <v>East</v>
      </c>
      <c r="E3935" t="s">
        <v>61</v>
      </c>
      <c r="F3935" t="s">
        <v>182</v>
      </c>
      <c r="G3935" t="str">
        <f>IFERROR(_xlfn.XLOOKUP(Sales_Pipeline[[#This Row],[Account]],Accounts!$A$2:$A$86,Accounts!$F$2:$F$86),"")</f>
        <v>United States</v>
      </c>
      <c r="H3935" t="s">
        <v>57</v>
      </c>
      <c r="I3935" s="3">
        <v>42901</v>
      </c>
      <c r="J3935" s="3">
        <v>42951</v>
      </c>
      <c r="K3935" s="8" t="str">
        <f>IF(Sales_Pipeline[[#This Row],[Close_Date]]="","",TEXT(Sales_Pipeline[[#This Row],[Close_Date]],"ddd"))</f>
        <v>Fri</v>
      </c>
      <c r="L3935" s="8" t="str">
        <f>IF(Sales_Pipeline[[#This Row],[Close_Date]]="","",TEXT(Sales_Pipeline[[#This Row],[Close_Date]],"mmm"))</f>
        <v>Aug</v>
      </c>
      <c r="M3935" s="8" t="str">
        <f>IF(Sales_Pipeline[[#This Row],[Close_Date]]="","","Q"&amp;ROUNDUP(MONTH(Sales_Pipeline[[#This Row],[Close_Date]])/3,0))</f>
        <v>Q3</v>
      </c>
      <c r="N3935" s="2" cm="1">
        <f t="array" ref="N3935">IFERROR(_xlfn.IFS(Sales_Pipeline[[#This Row],[Deal_Stage]]="Won",_xlfn.XLOOKUP(Sales_Pipeline[[#This Row],[Product]],Products!$A$2:$A$8,Products!$C$2:$C$8),Sales_Pipeline[[#This Row],[Deal_Stage]]="Lost",_xlfn.XLOOKUP(Sales_Pipeline[[#This Row],[Product]],Products!$A$2:$A$8,Products!$C$2:$C$8)),"")</f>
        <v>55</v>
      </c>
      <c r="O3935" s="2">
        <v>50</v>
      </c>
    </row>
    <row r="3936" spans="1:15" x14ac:dyDescent="0.3">
      <c r="A3936" t="s">
        <v>4082</v>
      </c>
      <c r="B3936" t="s">
        <v>35</v>
      </c>
      <c r="C3936" t="str">
        <f>_xlfn.XLOOKUP(Sales_Pipeline[[#This Row],[Sales_Agent]],Sales_Teams[Sales_Agent],Sales_Teams[Manager])</f>
        <v>Celia Rouche</v>
      </c>
      <c r="D3936" t="str">
        <f>_xlfn.XLOOKUP(Sales_Pipeline[[#This Row],[Manager]],Sales_Teams[Manager],Sales_Teams[Regional_Office])</f>
        <v>West</v>
      </c>
      <c r="E3936" t="s">
        <v>61</v>
      </c>
      <c r="G3936" t="str">
        <f>IFERROR(_xlfn.XLOOKUP(Sales_Pipeline[[#This Row],[Account]],Accounts!$A$2:$A$86,Accounts!$F$2:$F$86),"")</f>
        <v/>
      </c>
      <c r="H3936" t="s">
        <v>77</v>
      </c>
      <c r="I3936" s="3">
        <v>42901</v>
      </c>
      <c r="K3936" s="8" t="str">
        <f>IF(Sales_Pipeline[[#This Row],[Close_Date]]="","",TEXT(Sales_Pipeline[[#This Row],[Close_Date]],"ddd"))</f>
        <v/>
      </c>
      <c r="L3936" s="8" t="str">
        <f>IF(Sales_Pipeline[[#This Row],[Close_Date]]="","",TEXT(Sales_Pipeline[[#This Row],[Close_Date]],"mmm"))</f>
        <v/>
      </c>
      <c r="M3936" s="8" t="str">
        <f>IF(Sales_Pipeline[[#This Row],[Close_Date]]="","","Q"&amp;ROUNDUP(MONTH(Sales_Pipeline[[#This Row],[Close_Date]])/3,0))</f>
        <v/>
      </c>
      <c r="N3936" s="2" t="str" cm="1">
        <f t="array" ref="N3936">IFERROR(_xlfn.IFS(Sales_Pipeline[[#This Row],[Deal_Stage]]="Won",_xlfn.XLOOKUP(Sales_Pipeline[[#This Row],[Product]],Products!$A$2:$A$8,Products!$C$2:$C$8),Sales_Pipeline[[#This Row],[Deal_Stage]]="Lost",_xlfn.XLOOKUP(Sales_Pipeline[[#This Row],[Product]],Products!$A$2:$A$8,Products!$C$2:$C$8)),"")</f>
        <v/>
      </c>
      <c r="O3936" s="2">
        <v>0</v>
      </c>
    </row>
    <row r="3937" spans="1:15" x14ac:dyDescent="0.3">
      <c r="A3937" t="s">
        <v>4083</v>
      </c>
      <c r="B3937" t="s">
        <v>21</v>
      </c>
      <c r="C3937" t="str">
        <f>_xlfn.XLOOKUP(Sales_Pipeline[[#This Row],[Sales_Agent]],Sales_Teams[Sales_Agent],Sales_Teams[Manager])</f>
        <v>Cara Losch</v>
      </c>
      <c r="D3937" t="str">
        <f>_xlfn.XLOOKUP(Sales_Pipeline[[#This Row],[Manager]],Sales_Teams[Manager],Sales_Teams[Regional_Office])</f>
        <v>East</v>
      </c>
      <c r="E3937" t="s">
        <v>63</v>
      </c>
      <c r="F3937" t="s">
        <v>96</v>
      </c>
      <c r="G3937" t="str">
        <f>IFERROR(_xlfn.XLOOKUP(Sales_Pipeline[[#This Row],[Account]],Accounts!$A$2:$A$86,Accounts!$F$2:$F$86),"")</f>
        <v>United States</v>
      </c>
      <c r="H3937" t="s">
        <v>57</v>
      </c>
      <c r="I3937" s="3">
        <v>42901</v>
      </c>
      <c r="J3937" s="3">
        <v>42991</v>
      </c>
      <c r="K3937" s="8" t="str">
        <f>IF(Sales_Pipeline[[#This Row],[Close_Date]]="","",TEXT(Sales_Pipeline[[#This Row],[Close_Date]],"ddd"))</f>
        <v>Wed</v>
      </c>
      <c r="L3937" s="8" t="str">
        <f>IF(Sales_Pipeline[[#This Row],[Close_Date]]="","",TEXT(Sales_Pipeline[[#This Row],[Close_Date]],"mmm"))</f>
        <v>Sep</v>
      </c>
      <c r="M3937" s="8" t="str">
        <f>IF(Sales_Pipeline[[#This Row],[Close_Date]]="","","Q"&amp;ROUNDUP(MONTH(Sales_Pipeline[[#This Row],[Close_Date]])/3,0))</f>
        <v>Q3</v>
      </c>
      <c r="N3937" s="2" cm="1">
        <f t="array" ref="N3937">IFERROR(_xlfn.IFS(Sales_Pipeline[[#This Row],[Deal_Stage]]="Won",_xlfn.XLOOKUP(Sales_Pipeline[[#This Row],[Product]],Products!$A$2:$A$8,Products!$C$2:$C$8),Sales_Pipeline[[#This Row],[Deal_Stage]]="Lost",_xlfn.XLOOKUP(Sales_Pipeline[[#This Row],[Product]],Products!$A$2:$A$8,Products!$C$2:$C$8)),"")</f>
        <v>550</v>
      </c>
      <c r="O3937" s="2">
        <v>524</v>
      </c>
    </row>
    <row r="3938" spans="1:15" x14ac:dyDescent="0.3">
      <c r="A3938" t="s">
        <v>4084</v>
      </c>
      <c r="B3938" t="s">
        <v>21</v>
      </c>
      <c r="C3938" t="str">
        <f>_xlfn.XLOOKUP(Sales_Pipeline[[#This Row],[Sales_Agent]],Sales_Teams[Sales_Agent],Sales_Teams[Manager])</f>
        <v>Cara Losch</v>
      </c>
      <c r="D3938" t="str">
        <f>_xlfn.XLOOKUP(Sales_Pipeline[[#This Row],[Manager]],Sales_Teams[Manager],Sales_Teams[Regional_Office])</f>
        <v>East</v>
      </c>
      <c r="E3938" t="s">
        <v>76</v>
      </c>
      <c r="F3938" t="s">
        <v>96</v>
      </c>
      <c r="G3938" t="str">
        <f>IFERROR(_xlfn.XLOOKUP(Sales_Pipeline[[#This Row],[Account]],Accounts!$A$2:$A$86,Accounts!$F$2:$F$86),"")</f>
        <v>United States</v>
      </c>
      <c r="H3938" t="s">
        <v>57</v>
      </c>
      <c r="I3938" s="3">
        <v>42901</v>
      </c>
      <c r="J3938" s="3">
        <v>42915</v>
      </c>
      <c r="K3938" s="8" t="str">
        <f>IF(Sales_Pipeline[[#This Row],[Close_Date]]="","",TEXT(Sales_Pipeline[[#This Row],[Close_Date]],"ddd"))</f>
        <v>Thu</v>
      </c>
      <c r="L3938" s="8" t="str">
        <f>IF(Sales_Pipeline[[#This Row],[Close_Date]]="","",TEXT(Sales_Pipeline[[#This Row],[Close_Date]],"mmm"))</f>
        <v>Jun</v>
      </c>
      <c r="M3938" s="8" t="str">
        <f>IF(Sales_Pipeline[[#This Row],[Close_Date]]="","","Q"&amp;ROUNDUP(MONTH(Sales_Pipeline[[#This Row],[Close_Date]])/3,0))</f>
        <v>Q2</v>
      </c>
      <c r="N3938" s="2" cm="1">
        <f t="array" ref="N3938">IFERROR(_xlfn.IFS(Sales_Pipeline[[#This Row],[Deal_Stage]]="Won",_xlfn.XLOOKUP(Sales_Pipeline[[#This Row],[Product]],Products!$A$2:$A$8,Products!$C$2:$C$8),Sales_Pipeline[[#This Row],[Deal_Stage]]="Lost",_xlfn.XLOOKUP(Sales_Pipeline[[#This Row],[Product]],Products!$A$2:$A$8,Products!$C$2:$C$8)),"")</f>
        <v>3393</v>
      </c>
      <c r="O3938" s="2">
        <v>3306</v>
      </c>
    </row>
    <row r="3939" spans="1:15" x14ac:dyDescent="0.3">
      <c r="A3939" t="s">
        <v>4085</v>
      </c>
      <c r="B3939" t="s">
        <v>32</v>
      </c>
      <c r="C3939" t="str">
        <f>_xlfn.XLOOKUP(Sales_Pipeline[[#This Row],[Sales_Agent]],Sales_Teams[Sales_Agent],Sales_Teams[Manager])</f>
        <v>Celia Rouche</v>
      </c>
      <c r="D3939" t="str">
        <f>_xlfn.XLOOKUP(Sales_Pipeline[[#This Row],[Manager]],Sales_Teams[Manager],Sales_Teams[Regional_Office])</f>
        <v>West</v>
      </c>
      <c r="E3939" t="s">
        <v>63</v>
      </c>
      <c r="G3939" t="str">
        <f>IFERROR(_xlfn.XLOOKUP(Sales_Pipeline[[#This Row],[Account]],Accounts!$A$2:$A$86,Accounts!$F$2:$F$86),"")</f>
        <v/>
      </c>
      <c r="H3939" t="s">
        <v>77</v>
      </c>
      <c r="I3939" s="3">
        <v>42901</v>
      </c>
      <c r="K3939" s="8" t="str">
        <f>IF(Sales_Pipeline[[#This Row],[Close_Date]]="","",TEXT(Sales_Pipeline[[#This Row],[Close_Date]],"ddd"))</f>
        <v/>
      </c>
      <c r="L3939" s="8" t="str">
        <f>IF(Sales_Pipeline[[#This Row],[Close_Date]]="","",TEXT(Sales_Pipeline[[#This Row],[Close_Date]],"mmm"))</f>
        <v/>
      </c>
      <c r="M3939" s="8" t="str">
        <f>IF(Sales_Pipeline[[#This Row],[Close_Date]]="","","Q"&amp;ROUNDUP(MONTH(Sales_Pipeline[[#This Row],[Close_Date]])/3,0))</f>
        <v/>
      </c>
      <c r="N3939" s="2" t="str" cm="1">
        <f t="array" ref="N3939">IFERROR(_xlfn.IFS(Sales_Pipeline[[#This Row],[Deal_Stage]]="Won",_xlfn.XLOOKUP(Sales_Pipeline[[#This Row],[Product]],Products!$A$2:$A$8,Products!$C$2:$C$8),Sales_Pipeline[[#This Row],[Deal_Stage]]="Lost",_xlfn.XLOOKUP(Sales_Pipeline[[#This Row],[Product]],Products!$A$2:$A$8,Products!$C$2:$C$8)),"")</f>
        <v/>
      </c>
      <c r="O3939" s="2">
        <v>0</v>
      </c>
    </row>
    <row r="3940" spans="1:15" x14ac:dyDescent="0.3">
      <c r="A3940" t="s">
        <v>4086</v>
      </c>
      <c r="B3940" t="s">
        <v>32</v>
      </c>
      <c r="C3940" t="str">
        <f>_xlfn.XLOOKUP(Sales_Pipeline[[#This Row],[Sales_Agent]],Sales_Teams[Sales_Agent],Sales_Teams[Manager])</f>
        <v>Celia Rouche</v>
      </c>
      <c r="D3940" t="str">
        <f>_xlfn.XLOOKUP(Sales_Pipeline[[#This Row],[Manager]],Sales_Teams[Manager],Sales_Teams[Regional_Office])</f>
        <v>West</v>
      </c>
      <c r="E3940" t="s">
        <v>61</v>
      </c>
      <c r="F3940" t="s">
        <v>66</v>
      </c>
      <c r="G3940" t="str">
        <f>IFERROR(_xlfn.XLOOKUP(Sales_Pipeline[[#This Row],[Account]],Accounts!$A$2:$A$86,Accounts!$F$2:$F$86),"")</f>
        <v>United States</v>
      </c>
      <c r="H3940" t="s">
        <v>57</v>
      </c>
      <c r="I3940" s="3">
        <v>42901</v>
      </c>
      <c r="J3940" s="3">
        <v>42908</v>
      </c>
      <c r="K3940" s="8" t="str">
        <f>IF(Sales_Pipeline[[#This Row],[Close_Date]]="","",TEXT(Sales_Pipeline[[#This Row],[Close_Date]],"ddd"))</f>
        <v>Thu</v>
      </c>
      <c r="L3940" s="8" t="str">
        <f>IF(Sales_Pipeline[[#This Row],[Close_Date]]="","",TEXT(Sales_Pipeline[[#This Row],[Close_Date]],"mmm"))</f>
        <v>Jun</v>
      </c>
      <c r="M3940" s="8" t="str">
        <f>IF(Sales_Pipeline[[#This Row],[Close_Date]]="","","Q"&amp;ROUNDUP(MONTH(Sales_Pipeline[[#This Row],[Close_Date]])/3,0))</f>
        <v>Q2</v>
      </c>
      <c r="N3940" s="2" cm="1">
        <f t="array" ref="N3940">IFERROR(_xlfn.IFS(Sales_Pipeline[[#This Row],[Deal_Stage]]="Won",_xlfn.XLOOKUP(Sales_Pipeline[[#This Row],[Product]],Products!$A$2:$A$8,Products!$C$2:$C$8),Sales_Pipeline[[#This Row],[Deal_Stage]]="Lost",_xlfn.XLOOKUP(Sales_Pipeline[[#This Row],[Product]],Products!$A$2:$A$8,Products!$C$2:$C$8)),"")</f>
        <v>55</v>
      </c>
      <c r="O3940" s="2">
        <v>54</v>
      </c>
    </row>
    <row r="3941" spans="1:15" x14ac:dyDescent="0.3">
      <c r="A3941" t="s">
        <v>4087</v>
      </c>
      <c r="B3941" t="s">
        <v>32</v>
      </c>
      <c r="C3941" t="str">
        <f>_xlfn.XLOOKUP(Sales_Pipeline[[#This Row],[Sales_Agent]],Sales_Teams[Sales_Agent],Sales_Teams[Manager])</f>
        <v>Celia Rouche</v>
      </c>
      <c r="D3941" t="str">
        <f>_xlfn.XLOOKUP(Sales_Pipeline[[#This Row],[Manager]],Sales_Teams[Manager],Sales_Teams[Regional_Office])</f>
        <v>West</v>
      </c>
      <c r="E3941" t="s">
        <v>61</v>
      </c>
      <c r="F3941" t="s">
        <v>330</v>
      </c>
      <c r="G3941" t="str">
        <f>IFERROR(_xlfn.XLOOKUP(Sales_Pipeline[[#This Row],[Account]],Accounts!$A$2:$A$86,Accounts!$F$2:$F$86),"")</f>
        <v>Korea</v>
      </c>
      <c r="H3941" t="s">
        <v>57</v>
      </c>
      <c r="I3941" s="3">
        <v>42901</v>
      </c>
      <c r="J3941" s="3">
        <v>42914</v>
      </c>
      <c r="K3941" s="8" t="str">
        <f>IF(Sales_Pipeline[[#This Row],[Close_Date]]="","",TEXT(Sales_Pipeline[[#This Row],[Close_Date]],"ddd"))</f>
        <v>Wed</v>
      </c>
      <c r="L3941" s="8" t="str">
        <f>IF(Sales_Pipeline[[#This Row],[Close_Date]]="","",TEXT(Sales_Pipeline[[#This Row],[Close_Date]],"mmm"))</f>
        <v>Jun</v>
      </c>
      <c r="M3941" s="8" t="str">
        <f>IF(Sales_Pipeline[[#This Row],[Close_Date]]="","","Q"&amp;ROUNDUP(MONTH(Sales_Pipeline[[#This Row],[Close_Date]])/3,0))</f>
        <v>Q2</v>
      </c>
      <c r="N3941" s="2" cm="1">
        <f t="array" ref="N3941">IFERROR(_xlfn.IFS(Sales_Pipeline[[#This Row],[Deal_Stage]]="Won",_xlfn.XLOOKUP(Sales_Pipeline[[#This Row],[Product]],Products!$A$2:$A$8,Products!$C$2:$C$8),Sales_Pipeline[[#This Row],[Deal_Stage]]="Lost",_xlfn.XLOOKUP(Sales_Pipeline[[#This Row],[Product]],Products!$A$2:$A$8,Products!$C$2:$C$8)),"")</f>
        <v>55</v>
      </c>
      <c r="O3941" s="2">
        <v>53</v>
      </c>
    </row>
    <row r="3942" spans="1:15" x14ac:dyDescent="0.3">
      <c r="A3942" t="s">
        <v>4088</v>
      </c>
      <c r="B3942" t="s">
        <v>23</v>
      </c>
      <c r="C3942" t="str">
        <f>_xlfn.XLOOKUP(Sales_Pipeline[[#This Row],[Sales_Agent]],Sales_Teams[Sales_Agent],Sales_Teams[Manager])</f>
        <v>Cara Losch</v>
      </c>
      <c r="D3942" t="str">
        <f>_xlfn.XLOOKUP(Sales_Pipeline[[#This Row],[Manager]],Sales_Teams[Manager],Sales_Teams[Regional_Office])</f>
        <v>East</v>
      </c>
      <c r="E3942" t="s">
        <v>63</v>
      </c>
      <c r="F3942" t="s">
        <v>388</v>
      </c>
      <c r="G3942" t="str">
        <f>IFERROR(_xlfn.XLOOKUP(Sales_Pipeline[[#This Row],[Account]],Accounts!$A$2:$A$86,Accounts!$F$2:$F$86),"")</f>
        <v>China</v>
      </c>
      <c r="H3942" t="s">
        <v>57</v>
      </c>
      <c r="I3942" s="3">
        <v>42901</v>
      </c>
      <c r="J3942" s="3">
        <v>42976</v>
      </c>
      <c r="K3942" s="8" t="str">
        <f>IF(Sales_Pipeline[[#This Row],[Close_Date]]="","",TEXT(Sales_Pipeline[[#This Row],[Close_Date]],"ddd"))</f>
        <v>Tue</v>
      </c>
      <c r="L3942" s="8" t="str">
        <f>IF(Sales_Pipeline[[#This Row],[Close_Date]]="","",TEXT(Sales_Pipeline[[#This Row],[Close_Date]],"mmm"))</f>
        <v>Aug</v>
      </c>
      <c r="M3942" s="8" t="str">
        <f>IF(Sales_Pipeline[[#This Row],[Close_Date]]="","","Q"&amp;ROUNDUP(MONTH(Sales_Pipeline[[#This Row],[Close_Date]])/3,0))</f>
        <v>Q3</v>
      </c>
      <c r="N3942" s="2" cm="1">
        <f t="array" ref="N3942">IFERROR(_xlfn.IFS(Sales_Pipeline[[#This Row],[Deal_Stage]]="Won",_xlfn.XLOOKUP(Sales_Pipeline[[#This Row],[Product]],Products!$A$2:$A$8,Products!$C$2:$C$8),Sales_Pipeline[[#This Row],[Deal_Stage]]="Lost",_xlfn.XLOOKUP(Sales_Pipeline[[#This Row],[Product]],Products!$A$2:$A$8,Products!$C$2:$C$8)),"")</f>
        <v>550</v>
      </c>
      <c r="O3942" s="2">
        <v>514</v>
      </c>
    </row>
    <row r="3943" spans="1:15" x14ac:dyDescent="0.3">
      <c r="A3943" t="s">
        <v>4089</v>
      </c>
      <c r="B3943" t="s">
        <v>44</v>
      </c>
      <c r="C3943" t="str">
        <f>_xlfn.XLOOKUP(Sales_Pipeline[[#This Row],[Sales_Agent]],Sales_Teams[Sales_Agent],Sales_Teams[Manager])</f>
        <v>Summer Sewald</v>
      </c>
      <c r="D3943" t="str">
        <f>_xlfn.XLOOKUP(Sales_Pipeline[[#This Row],[Manager]],Sales_Teams[Manager],Sales_Teams[Regional_Office])</f>
        <v>West</v>
      </c>
      <c r="E3943" t="s">
        <v>76</v>
      </c>
      <c r="G3943" t="str">
        <f>IFERROR(_xlfn.XLOOKUP(Sales_Pipeline[[#This Row],[Account]],Accounts!$A$2:$A$86,Accounts!$F$2:$F$86),"")</f>
        <v/>
      </c>
      <c r="H3943" t="s">
        <v>77</v>
      </c>
      <c r="I3943" s="3">
        <v>42901</v>
      </c>
      <c r="K3943" s="8" t="str">
        <f>IF(Sales_Pipeline[[#This Row],[Close_Date]]="","",TEXT(Sales_Pipeline[[#This Row],[Close_Date]],"ddd"))</f>
        <v/>
      </c>
      <c r="L3943" s="8" t="str">
        <f>IF(Sales_Pipeline[[#This Row],[Close_Date]]="","",TEXT(Sales_Pipeline[[#This Row],[Close_Date]],"mmm"))</f>
        <v/>
      </c>
      <c r="M3943" s="8" t="str">
        <f>IF(Sales_Pipeline[[#This Row],[Close_Date]]="","","Q"&amp;ROUNDUP(MONTH(Sales_Pipeline[[#This Row],[Close_Date]])/3,0))</f>
        <v/>
      </c>
      <c r="N3943" s="2" t="str" cm="1">
        <f t="array" ref="N3943">IFERROR(_xlfn.IFS(Sales_Pipeline[[#This Row],[Deal_Stage]]="Won",_xlfn.XLOOKUP(Sales_Pipeline[[#This Row],[Product]],Products!$A$2:$A$8,Products!$C$2:$C$8),Sales_Pipeline[[#This Row],[Deal_Stage]]="Lost",_xlfn.XLOOKUP(Sales_Pipeline[[#This Row],[Product]],Products!$A$2:$A$8,Products!$C$2:$C$8)),"")</f>
        <v/>
      </c>
      <c r="O3943" s="2">
        <v>0</v>
      </c>
    </row>
    <row r="3944" spans="1:15" x14ac:dyDescent="0.3">
      <c r="A3944" t="s">
        <v>4090</v>
      </c>
      <c r="B3944" t="s">
        <v>27</v>
      </c>
      <c r="C3944" t="str">
        <f>_xlfn.XLOOKUP(Sales_Pipeline[[#This Row],[Sales_Agent]],Sales_Teams[Sales_Agent],Sales_Teams[Manager])</f>
        <v>Rocco Neubert</v>
      </c>
      <c r="D3944" t="str">
        <f>_xlfn.XLOOKUP(Sales_Pipeline[[#This Row],[Manager]],Sales_Teams[Manager],Sales_Teams[Regional_Office])</f>
        <v>East</v>
      </c>
      <c r="E3944" t="s">
        <v>61</v>
      </c>
      <c r="F3944" t="s">
        <v>760</v>
      </c>
      <c r="G3944" t="str">
        <f>IFERROR(_xlfn.XLOOKUP(Sales_Pipeline[[#This Row],[Account]],Accounts!$A$2:$A$86,Accounts!$F$2:$F$86),"")</f>
        <v>United States</v>
      </c>
      <c r="H3944" t="s">
        <v>77</v>
      </c>
      <c r="I3944" s="3">
        <v>42902</v>
      </c>
      <c r="K3944" s="8" t="str">
        <f>IF(Sales_Pipeline[[#This Row],[Close_Date]]="","",TEXT(Sales_Pipeline[[#This Row],[Close_Date]],"ddd"))</f>
        <v/>
      </c>
      <c r="L3944" s="8" t="str">
        <f>IF(Sales_Pipeline[[#This Row],[Close_Date]]="","",TEXT(Sales_Pipeline[[#This Row],[Close_Date]],"mmm"))</f>
        <v/>
      </c>
      <c r="M3944" s="8" t="str">
        <f>IF(Sales_Pipeline[[#This Row],[Close_Date]]="","","Q"&amp;ROUNDUP(MONTH(Sales_Pipeline[[#This Row],[Close_Date]])/3,0))</f>
        <v/>
      </c>
      <c r="N3944" s="2" t="str" cm="1">
        <f t="array" ref="N3944">IFERROR(_xlfn.IFS(Sales_Pipeline[[#This Row],[Deal_Stage]]="Won",_xlfn.XLOOKUP(Sales_Pipeline[[#This Row],[Product]],Products!$A$2:$A$8,Products!$C$2:$C$8),Sales_Pipeline[[#This Row],[Deal_Stage]]="Lost",_xlfn.XLOOKUP(Sales_Pipeline[[#This Row],[Product]],Products!$A$2:$A$8,Products!$C$2:$C$8)),"")</f>
        <v/>
      </c>
      <c r="O3944" s="2">
        <v>0</v>
      </c>
    </row>
    <row r="3945" spans="1:15" x14ac:dyDescent="0.3">
      <c r="A3945" t="s">
        <v>4091</v>
      </c>
      <c r="B3945" t="s">
        <v>25</v>
      </c>
      <c r="C3945" t="str">
        <f>_xlfn.XLOOKUP(Sales_Pipeline[[#This Row],[Sales_Agent]],Sales_Teams[Sales_Agent],Sales_Teams[Manager])</f>
        <v>Rocco Neubert</v>
      </c>
      <c r="D3945" t="str">
        <f>_xlfn.XLOOKUP(Sales_Pipeline[[#This Row],[Manager]],Sales_Teams[Manager],Sales_Teams[Regional_Office])</f>
        <v>East</v>
      </c>
      <c r="E3945" t="s">
        <v>55</v>
      </c>
      <c r="F3945" t="s">
        <v>216</v>
      </c>
      <c r="G3945" t="str">
        <f>IFERROR(_xlfn.XLOOKUP(Sales_Pipeline[[#This Row],[Account]],Accounts!$A$2:$A$86,Accounts!$F$2:$F$86),"")</f>
        <v>United States</v>
      </c>
      <c r="H3945" t="s">
        <v>57</v>
      </c>
      <c r="I3945" s="3">
        <v>42902</v>
      </c>
      <c r="J3945" s="3">
        <v>42911</v>
      </c>
      <c r="K3945" s="8" t="str">
        <f>IF(Sales_Pipeline[[#This Row],[Close_Date]]="","",TEXT(Sales_Pipeline[[#This Row],[Close_Date]],"ddd"))</f>
        <v>Sun</v>
      </c>
      <c r="L3945" s="8" t="str">
        <f>IF(Sales_Pipeline[[#This Row],[Close_Date]]="","",TEXT(Sales_Pipeline[[#This Row],[Close_Date]],"mmm"))</f>
        <v>Jun</v>
      </c>
      <c r="M3945" s="8" t="str">
        <f>IF(Sales_Pipeline[[#This Row],[Close_Date]]="","","Q"&amp;ROUNDUP(MONTH(Sales_Pipeline[[#This Row],[Close_Date]])/3,0))</f>
        <v>Q2</v>
      </c>
      <c r="N3945" s="2" cm="1">
        <f t="array" ref="N3945">IFERROR(_xlfn.IFS(Sales_Pipeline[[#This Row],[Deal_Stage]]="Won",_xlfn.XLOOKUP(Sales_Pipeline[[#This Row],[Product]],Products!$A$2:$A$8,Products!$C$2:$C$8),Sales_Pipeline[[#This Row],[Deal_Stage]]="Lost",_xlfn.XLOOKUP(Sales_Pipeline[[#This Row],[Product]],Products!$A$2:$A$8,Products!$C$2:$C$8)),"")</f>
        <v>1096</v>
      </c>
      <c r="O3945" s="2">
        <v>985</v>
      </c>
    </row>
    <row r="3946" spans="1:15" x14ac:dyDescent="0.3">
      <c r="A3946" t="s">
        <v>4092</v>
      </c>
      <c r="B3946" t="s">
        <v>15</v>
      </c>
      <c r="C3946" t="str">
        <f>_xlfn.XLOOKUP(Sales_Pipeline[[#This Row],[Sales_Agent]],Sales_Teams[Sales_Agent],Sales_Teams[Manager])</f>
        <v>Melvin Marxen</v>
      </c>
      <c r="D3946" t="str">
        <f>_xlfn.XLOOKUP(Sales_Pipeline[[#This Row],[Manager]],Sales_Teams[Manager],Sales_Teams[Regional_Office])</f>
        <v>Central</v>
      </c>
      <c r="E3946" t="s">
        <v>8953</v>
      </c>
      <c r="F3946" t="s">
        <v>141</v>
      </c>
      <c r="G3946" t="str">
        <f>IFERROR(_xlfn.XLOOKUP(Sales_Pipeline[[#This Row],[Account]],Accounts!$A$2:$A$86,Accounts!$F$2:$F$86),"")</f>
        <v>United States</v>
      </c>
      <c r="H3946" t="s">
        <v>57</v>
      </c>
      <c r="I3946" s="3">
        <v>42902</v>
      </c>
      <c r="J3946" s="3">
        <v>42958</v>
      </c>
      <c r="K3946" s="8" t="str">
        <f>IF(Sales_Pipeline[[#This Row],[Close_Date]]="","",TEXT(Sales_Pipeline[[#This Row],[Close_Date]],"ddd"))</f>
        <v>Fri</v>
      </c>
      <c r="L3946" s="8" t="str">
        <f>IF(Sales_Pipeline[[#This Row],[Close_Date]]="","",TEXT(Sales_Pipeline[[#This Row],[Close_Date]],"mmm"))</f>
        <v>Aug</v>
      </c>
      <c r="M3946" s="8" t="str">
        <f>IF(Sales_Pipeline[[#This Row],[Close_Date]]="","","Q"&amp;ROUNDUP(MONTH(Sales_Pipeline[[#This Row],[Close_Date]])/3,0))</f>
        <v>Q3</v>
      </c>
      <c r="N3946" s="2" cm="1">
        <f t="array" ref="N3946">IFERROR(_xlfn.IFS(Sales_Pipeline[[#This Row],[Deal_Stage]]="Won",_xlfn.XLOOKUP(Sales_Pipeline[[#This Row],[Product]],Products!$A$2:$A$8,Products!$C$2:$C$8),Sales_Pipeline[[#This Row],[Deal_Stage]]="Lost",_xlfn.XLOOKUP(Sales_Pipeline[[#This Row],[Product]],Products!$A$2:$A$8,Products!$C$2:$C$8)),"")</f>
        <v>4821</v>
      </c>
      <c r="O3946" s="2">
        <v>5843</v>
      </c>
    </row>
    <row r="3947" spans="1:15" x14ac:dyDescent="0.3">
      <c r="A3947" t="s">
        <v>4093</v>
      </c>
      <c r="B3947" t="s">
        <v>15</v>
      </c>
      <c r="C3947" t="str">
        <f>_xlfn.XLOOKUP(Sales_Pipeline[[#This Row],[Sales_Agent]],Sales_Teams[Sales_Agent],Sales_Teams[Manager])</f>
        <v>Melvin Marxen</v>
      </c>
      <c r="D3947" t="str">
        <f>_xlfn.XLOOKUP(Sales_Pipeline[[#This Row],[Manager]],Sales_Teams[Manager],Sales_Teams[Regional_Office])</f>
        <v>Central</v>
      </c>
      <c r="E3947" t="s">
        <v>8953</v>
      </c>
      <c r="F3947" t="s">
        <v>81</v>
      </c>
      <c r="G3947" t="str">
        <f>IFERROR(_xlfn.XLOOKUP(Sales_Pipeline[[#This Row],[Account]],Accounts!$A$2:$A$86,Accounts!$F$2:$F$86),"")</f>
        <v>Italy</v>
      </c>
      <c r="H3947" t="s">
        <v>57</v>
      </c>
      <c r="I3947" s="3">
        <v>42902</v>
      </c>
      <c r="J3947" s="3">
        <v>42995</v>
      </c>
      <c r="K3947" s="8" t="str">
        <f>IF(Sales_Pipeline[[#This Row],[Close_Date]]="","",TEXT(Sales_Pipeline[[#This Row],[Close_Date]],"ddd"))</f>
        <v>Sun</v>
      </c>
      <c r="L3947" s="8" t="str">
        <f>IF(Sales_Pipeline[[#This Row],[Close_Date]]="","",TEXT(Sales_Pipeline[[#This Row],[Close_Date]],"mmm"))</f>
        <v>Sep</v>
      </c>
      <c r="M3947" s="8" t="str">
        <f>IF(Sales_Pipeline[[#This Row],[Close_Date]]="","","Q"&amp;ROUNDUP(MONTH(Sales_Pipeline[[#This Row],[Close_Date]])/3,0))</f>
        <v>Q3</v>
      </c>
      <c r="N3947" s="2" cm="1">
        <f t="array" ref="N3947">IFERROR(_xlfn.IFS(Sales_Pipeline[[#This Row],[Deal_Stage]]="Won",_xlfn.XLOOKUP(Sales_Pipeline[[#This Row],[Product]],Products!$A$2:$A$8,Products!$C$2:$C$8),Sales_Pipeline[[#This Row],[Deal_Stage]]="Lost",_xlfn.XLOOKUP(Sales_Pipeline[[#This Row],[Product]],Products!$A$2:$A$8,Products!$C$2:$C$8)),"")</f>
        <v>4821</v>
      </c>
      <c r="O3947" s="2">
        <v>4577</v>
      </c>
    </row>
    <row r="3948" spans="1:15" x14ac:dyDescent="0.3">
      <c r="A3948" t="s">
        <v>4094</v>
      </c>
      <c r="B3948" t="s">
        <v>15</v>
      </c>
      <c r="C3948" t="str">
        <f>_xlfn.XLOOKUP(Sales_Pipeline[[#This Row],[Sales_Agent]],Sales_Teams[Sales_Agent],Sales_Teams[Manager])</f>
        <v>Melvin Marxen</v>
      </c>
      <c r="D3948" t="str">
        <f>_xlfn.XLOOKUP(Sales_Pipeline[[#This Row],[Manager]],Sales_Teams[Manager],Sales_Teams[Regional_Office])</f>
        <v>Central</v>
      </c>
      <c r="E3948" t="s">
        <v>76</v>
      </c>
      <c r="F3948" t="s">
        <v>59</v>
      </c>
      <c r="G3948" t="str">
        <f>IFERROR(_xlfn.XLOOKUP(Sales_Pipeline[[#This Row],[Account]],Accounts!$A$2:$A$86,Accounts!$F$2:$F$86),"")</f>
        <v>United States</v>
      </c>
      <c r="H3948" t="s">
        <v>57</v>
      </c>
      <c r="I3948" s="3">
        <v>42902</v>
      </c>
      <c r="J3948" s="3">
        <v>42910</v>
      </c>
      <c r="K3948" s="8" t="str">
        <f>IF(Sales_Pipeline[[#This Row],[Close_Date]]="","",TEXT(Sales_Pipeline[[#This Row],[Close_Date]],"ddd"))</f>
        <v>Sat</v>
      </c>
      <c r="L3948" s="8" t="str">
        <f>IF(Sales_Pipeline[[#This Row],[Close_Date]]="","",TEXT(Sales_Pipeline[[#This Row],[Close_Date]],"mmm"))</f>
        <v>Jun</v>
      </c>
      <c r="M3948" s="8" t="str">
        <f>IF(Sales_Pipeline[[#This Row],[Close_Date]]="","","Q"&amp;ROUNDUP(MONTH(Sales_Pipeline[[#This Row],[Close_Date]])/3,0))</f>
        <v>Q2</v>
      </c>
      <c r="N3948" s="2" cm="1">
        <f t="array" ref="N3948">IFERROR(_xlfn.IFS(Sales_Pipeline[[#This Row],[Deal_Stage]]="Won",_xlfn.XLOOKUP(Sales_Pipeline[[#This Row],[Product]],Products!$A$2:$A$8,Products!$C$2:$C$8),Sales_Pipeline[[#This Row],[Deal_Stage]]="Lost",_xlfn.XLOOKUP(Sales_Pipeline[[#This Row],[Product]],Products!$A$2:$A$8,Products!$C$2:$C$8)),"")</f>
        <v>3393</v>
      </c>
      <c r="O3948" s="2">
        <v>3323</v>
      </c>
    </row>
    <row r="3949" spans="1:15" x14ac:dyDescent="0.3">
      <c r="A3949" t="s">
        <v>4095</v>
      </c>
      <c r="B3949" t="s">
        <v>28</v>
      </c>
      <c r="C3949" t="str">
        <f>_xlfn.XLOOKUP(Sales_Pipeline[[#This Row],[Sales_Agent]],Sales_Teams[Sales_Agent],Sales_Teams[Manager])</f>
        <v>Rocco Neubert</v>
      </c>
      <c r="D3949" t="str">
        <f>_xlfn.XLOOKUP(Sales_Pipeline[[#This Row],[Manager]],Sales_Teams[Manager],Sales_Teams[Regional_Office])</f>
        <v>East</v>
      </c>
      <c r="E3949" t="s">
        <v>76</v>
      </c>
      <c r="F3949" t="s">
        <v>220</v>
      </c>
      <c r="G3949" t="str">
        <f>IFERROR(_xlfn.XLOOKUP(Sales_Pipeline[[#This Row],[Account]],Accounts!$A$2:$A$86,Accounts!$F$2:$F$86),"")</f>
        <v>United States</v>
      </c>
      <c r="H3949" t="s">
        <v>82</v>
      </c>
      <c r="I3949" s="3">
        <v>42902</v>
      </c>
      <c r="J3949" s="3">
        <v>42978</v>
      </c>
      <c r="K3949" s="8" t="str">
        <f>IF(Sales_Pipeline[[#This Row],[Close_Date]]="","",TEXT(Sales_Pipeline[[#This Row],[Close_Date]],"ddd"))</f>
        <v>Thu</v>
      </c>
      <c r="L3949" s="8" t="str">
        <f>IF(Sales_Pipeline[[#This Row],[Close_Date]]="","",TEXT(Sales_Pipeline[[#This Row],[Close_Date]],"mmm"))</f>
        <v>Aug</v>
      </c>
      <c r="M3949" s="8" t="str">
        <f>IF(Sales_Pipeline[[#This Row],[Close_Date]]="","","Q"&amp;ROUNDUP(MONTH(Sales_Pipeline[[#This Row],[Close_Date]])/3,0))</f>
        <v>Q3</v>
      </c>
      <c r="N3949" s="2" cm="1">
        <f t="array" ref="N3949">IFERROR(_xlfn.IFS(Sales_Pipeline[[#This Row],[Deal_Stage]]="Won",_xlfn.XLOOKUP(Sales_Pipeline[[#This Row],[Product]],Products!$A$2:$A$8,Products!$C$2:$C$8),Sales_Pipeline[[#This Row],[Deal_Stage]]="Lost",_xlfn.XLOOKUP(Sales_Pipeline[[#This Row],[Product]],Products!$A$2:$A$8,Products!$C$2:$C$8)),"")</f>
        <v>3393</v>
      </c>
      <c r="O3949" s="2">
        <v>0</v>
      </c>
    </row>
    <row r="3950" spans="1:15" x14ac:dyDescent="0.3">
      <c r="A3950" t="s">
        <v>4096</v>
      </c>
      <c r="B3950" t="s">
        <v>28</v>
      </c>
      <c r="C3950" t="str">
        <f>_xlfn.XLOOKUP(Sales_Pipeline[[#This Row],[Sales_Agent]],Sales_Teams[Sales_Agent],Sales_Teams[Manager])</f>
        <v>Rocco Neubert</v>
      </c>
      <c r="D3950" t="str">
        <f>_xlfn.XLOOKUP(Sales_Pipeline[[#This Row],[Manager]],Sales_Teams[Manager],Sales_Teams[Regional_Office])</f>
        <v>East</v>
      </c>
      <c r="E3950" t="s">
        <v>63</v>
      </c>
      <c r="F3950" t="s">
        <v>194</v>
      </c>
      <c r="G3950" t="str">
        <f>IFERROR(_xlfn.XLOOKUP(Sales_Pipeline[[#This Row],[Account]],Accounts!$A$2:$A$86,Accounts!$F$2:$F$86),"")</f>
        <v>United States</v>
      </c>
      <c r="H3950" t="s">
        <v>57</v>
      </c>
      <c r="I3950" s="3">
        <v>42902</v>
      </c>
      <c r="J3950" s="3">
        <v>42995</v>
      </c>
      <c r="K3950" s="8" t="str">
        <f>IF(Sales_Pipeline[[#This Row],[Close_Date]]="","",TEXT(Sales_Pipeline[[#This Row],[Close_Date]],"ddd"))</f>
        <v>Sun</v>
      </c>
      <c r="L3950" s="8" t="str">
        <f>IF(Sales_Pipeline[[#This Row],[Close_Date]]="","",TEXT(Sales_Pipeline[[#This Row],[Close_Date]],"mmm"))</f>
        <v>Sep</v>
      </c>
      <c r="M3950" s="8" t="str">
        <f>IF(Sales_Pipeline[[#This Row],[Close_Date]]="","","Q"&amp;ROUNDUP(MONTH(Sales_Pipeline[[#This Row],[Close_Date]])/3,0))</f>
        <v>Q3</v>
      </c>
      <c r="N3950" s="2" cm="1">
        <f t="array" ref="N3950">IFERROR(_xlfn.IFS(Sales_Pipeline[[#This Row],[Deal_Stage]]="Won",_xlfn.XLOOKUP(Sales_Pipeline[[#This Row],[Product]],Products!$A$2:$A$8,Products!$C$2:$C$8),Sales_Pipeline[[#This Row],[Deal_Stage]]="Lost",_xlfn.XLOOKUP(Sales_Pipeline[[#This Row],[Product]],Products!$A$2:$A$8,Products!$C$2:$C$8)),"")</f>
        <v>550</v>
      </c>
      <c r="O3950" s="2">
        <v>483</v>
      </c>
    </row>
    <row r="3951" spans="1:15" x14ac:dyDescent="0.3">
      <c r="A3951" t="s">
        <v>4097</v>
      </c>
      <c r="B3951" t="s">
        <v>22</v>
      </c>
      <c r="C3951" t="str">
        <f>_xlfn.XLOOKUP(Sales_Pipeline[[#This Row],[Sales_Agent]],Sales_Teams[Sales_Agent],Sales_Teams[Manager])</f>
        <v>Cara Losch</v>
      </c>
      <c r="D3951" t="str">
        <f>_xlfn.XLOOKUP(Sales_Pipeline[[#This Row],[Manager]],Sales_Teams[Manager],Sales_Teams[Regional_Office])</f>
        <v>East</v>
      </c>
      <c r="E3951" t="s">
        <v>63</v>
      </c>
      <c r="F3951" t="s">
        <v>256</v>
      </c>
      <c r="G3951" t="str">
        <f>IFERROR(_xlfn.XLOOKUP(Sales_Pipeline[[#This Row],[Account]],Accounts!$A$2:$A$86,Accounts!$F$2:$F$86),"")</f>
        <v>United States</v>
      </c>
      <c r="H3951" t="s">
        <v>82</v>
      </c>
      <c r="I3951" s="3">
        <v>42902</v>
      </c>
      <c r="J3951" s="3">
        <v>42969</v>
      </c>
      <c r="K3951" s="8" t="str">
        <f>IF(Sales_Pipeline[[#This Row],[Close_Date]]="","",TEXT(Sales_Pipeline[[#This Row],[Close_Date]],"ddd"))</f>
        <v>Tue</v>
      </c>
      <c r="L3951" s="8" t="str">
        <f>IF(Sales_Pipeline[[#This Row],[Close_Date]]="","",TEXT(Sales_Pipeline[[#This Row],[Close_Date]],"mmm"))</f>
        <v>Aug</v>
      </c>
      <c r="M3951" s="8" t="str">
        <f>IF(Sales_Pipeline[[#This Row],[Close_Date]]="","","Q"&amp;ROUNDUP(MONTH(Sales_Pipeline[[#This Row],[Close_Date]])/3,0))</f>
        <v>Q3</v>
      </c>
      <c r="N3951" s="2" cm="1">
        <f t="array" ref="N3951">IFERROR(_xlfn.IFS(Sales_Pipeline[[#This Row],[Deal_Stage]]="Won",_xlfn.XLOOKUP(Sales_Pipeline[[#This Row],[Product]],Products!$A$2:$A$8,Products!$C$2:$C$8),Sales_Pipeline[[#This Row],[Deal_Stage]]="Lost",_xlfn.XLOOKUP(Sales_Pipeline[[#This Row],[Product]],Products!$A$2:$A$8,Products!$C$2:$C$8)),"")</f>
        <v>550</v>
      </c>
      <c r="O3951" s="2">
        <v>0</v>
      </c>
    </row>
    <row r="3952" spans="1:15" x14ac:dyDescent="0.3">
      <c r="A3952" t="s">
        <v>4098</v>
      </c>
      <c r="B3952" t="s">
        <v>22</v>
      </c>
      <c r="C3952" t="str">
        <f>_xlfn.XLOOKUP(Sales_Pipeline[[#This Row],[Sales_Agent]],Sales_Teams[Sales_Agent],Sales_Teams[Manager])</f>
        <v>Cara Losch</v>
      </c>
      <c r="D3952" t="str">
        <f>_xlfn.XLOOKUP(Sales_Pipeline[[#This Row],[Manager]],Sales_Teams[Manager],Sales_Teams[Regional_Office])</f>
        <v>East</v>
      </c>
      <c r="E3952" t="s">
        <v>8953</v>
      </c>
      <c r="F3952" t="s">
        <v>103</v>
      </c>
      <c r="G3952" t="str">
        <f>IFERROR(_xlfn.XLOOKUP(Sales_Pipeline[[#This Row],[Account]],Accounts!$A$2:$A$86,Accounts!$F$2:$F$86),"")</f>
        <v>United States</v>
      </c>
      <c r="H3952" t="s">
        <v>57</v>
      </c>
      <c r="I3952" s="3">
        <v>42902</v>
      </c>
      <c r="J3952" s="3">
        <v>42996</v>
      </c>
      <c r="K3952" s="8" t="str">
        <f>IF(Sales_Pipeline[[#This Row],[Close_Date]]="","",TEXT(Sales_Pipeline[[#This Row],[Close_Date]],"ddd"))</f>
        <v>Mon</v>
      </c>
      <c r="L3952" s="8" t="str">
        <f>IF(Sales_Pipeline[[#This Row],[Close_Date]]="","",TEXT(Sales_Pipeline[[#This Row],[Close_Date]],"mmm"))</f>
        <v>Sep</v>
      </c>
      <c r="M3952" s="8" t="str">
        <f>IF(Sales_Pipeline[[#This Row],[Close_Date]]="","","Q"&amp;ROUNDUP(MONTH(Sales_Pipeline[[#This Row],[Close_Date]])/3,0))</f>
        <v>Q3</v>
      </c>
      <c r="N3952" s="2" cm="1">
        <f t="array" ref="N3952">IFERROR(_xlfn.IFS(Sales_Pipeline[[#This Row],[Deal_Stage]]="Won",_xlfn.XLOOKUP(Sales_Pipeline[[#This Row],[Product]],Products!$A$2:$A$8,Products!$C$2:$C$8),Sales_Pipeline[[#This Row],[Deal_Stage]]="Lost",_xlfn.XLOOKUP(Sales_Pipeline[[#This Row],[Product]],Products!$A$2:$A$8,Products!$C$2:$C$8)),"")</f>
        <v>4821</v>
      </c>
      <c r="O3952" s="2">
        <v>5206</v>
      </c>
    </row>
    <row r="3953" spans="1:15" x14ac:dyDescent="0.3">
      <c r="A3953" t="s">
        <v>4099</v>
      </c>
      <c r="B3953" t="s">
        <v>13</v>
      </c>
      <c r="C3953" t="str">
        <f>_xlfn.XLOOKUP(Sales_Pipeline[[#This Row],[Sales_Agent]],Sales_Teams[Sales_Agent],Sales_Teams[Manager])</f>
        <v>Melvin Marxen</v>
      </c>
      <c r="D3953" t="str">
        <f>_xlfn.XLOOKUP(Sales_Pipeline[[#This Row],[Manager]],Sales_Teams[Manager],Sales_Teams[Regional_Office])</f>
        <v>Central</v>
      </c>
      <c r="E3953" t="s">
        <v>76</v>
      </c>
      <c r="F3953" t="s">
        <v>150</v>
      </c>
      <c r="G3953" t="str">
        <f>IFERROR(_xlfn.XLOOKUP(Sales_Pipeline[[#This Row],[Account]],Accounts!$A$2:$A$86,Accounts!$F$2:$F$86),"")</f>
        <v>United States</v>
      </c>
      <c r="H3953" t="s">
        <v>57</v>
      </c>
      <c r="I3953" s="3">
        <v>42902</v>
      </c>
      <c r="J3953" s="3">
        <v>42982</v>
      </c>
      <c r="K3953" s="8" t="str">
        <f>IF(Sales_Pipeline[[#This Row],[Close_Date]]="","",TEXT(Sales_Pipeline[[#This Row],[Close_Date]],"ddd"))</f>
        <v>Mon</v>
      </c>
      <c r="L3953" s="8" t="str">
        <f>IF(Sales_Pipeline[[#This Row],[Close_Date]]="","",TEXT(Sales_Pipeline[[#This Row],[Close_Date]],"mmm"))</f>
        <v>Sep</v>
      </c>
      <c r="M3953" s="8" t="str">
        <f>IF(Sales_Pipeline[[#This Row],[Close_Date]]="","","Q"&amp;ROUNDUP(MONTH(Sales_Pipeline[[#This Row],[Close_Date]])/3,0))</f>
        <v>Q3</v>
      </c>
      <c r="N3953" s="2" cm="1">
        <f t="array" ref="N3953">IFERROR(_xlfn.IFS(Sales_Pipeline[[#This Row],[Deal_Stage]]="Won",_xlfn.XLOOKUP(Sales_Pipeline[[#This Row],[Product]],Products!$A$2:$A$8,Products!$C$2:$C$8),Sales_Pipeline[[#This Row],[Deal_Stage]]="Lost",_xlfn.XLOOKUP(Sales_Pipeline[[#This Row],[Product]],Products!$A$2:$A$8,Products!$C$2:$C$8)),"")</f>
        <v>3393</v>
      </c>
      <c r="O3953" s="2">
        <v>3621</v>
      </c>
    </row>
    <row r="3954" spans="1:15" x14ac:dyDescent="0.3">
      <c r="A3954" t="s">
        <v>4100</v>
      </c>
      <c r="B3954" t="s">
        <v>43</v>
      </c>
      <c r="C3954" t="str">
        <f>_xlfn.XLOOKUP(Sales_Pipeline[[#This Row],[Sales_Agent]],Sales_Teams[Sales_Agent],Sales_Teams[Manager])</f>
        <v>Summer Sewald</v>
      </c>
      <c r="D3954" t="str">
        <f>_xlfn.XLOOKUP(Sales_Pipeline[[#This Row],[Manager]],Sales_Teams[Manager],Sales_Teams[Regional_Office])</f>
        <v>West</v>
      </c>
      <c r="E3954" t="s">
        <v>8953</v>
      </c>
      <c r="F3954" t="s">
        <v>211</v>
      </c>
      <c r="G3954" t="str">
        <f>IFERROR(_xlfn.XLOOKUP(Sales_Pipeline[[#This Row],[Account]],Accounts!$A$2:$A$86,Accounts!$F$2:$F$86),"")</f>
        <v>United States</v>
      </c>
      <c r="H3954" t="s">
        <v>57</v>
      </c>
      <c r="I3954" s="3">
        <v>42902</v>
      </c>
      <c r="J3954" s="3">
        <v>42911</v>
      </c>
      <c r="K3954" s="8" t="str">
        <f>IF(Sales_Pipeline[[#This Row],[Close_Date]]="","",TEXT(Sales_Pipeline[[#This Row],[Close_Date]],"ddd"))</f>
        <v>Sun</v>
      </c>
      <c r="L3954" s="8" t="str">
        <f>IF(Sales_Pipeline[[#This Row],[Close_Date]]="","",TEXT(Sales_Pipeline[[#This Row],[Close_Date]],"mmm"))</f>
        <v>Jun</v>
      </c>
      <c r="M3954" s="8" t="str">
        <f>IF(Sales_Pipeline[[#This Row],[Close_Date]]="","","Q"&amp;ROUNDUP(MONTH(Sales_Pipeline[[#This Row],[Close_Date]])/3,0))</f>
        <v>Q2</v>
      </c>
      <c r="N3954" s="2" cm="1">
        <f t="array" ref="N3954">IFERROR(_xlfn.IFS(Sales_Pipeline[[#This Row],[Deal_Stage]]="Won",_xlfn.XLOOKUP(Sales_Pipeline[[#This Row],[Product]],Products!$A$2:$A$8,Products!$C$2:$C$8),Sales_Pipeline[[#This Row],[Deal_Stage]]="Lost",_xlfn.XLOOKUP(Sales_Pipeline[[#This Row],[Product]],Products!$A$2:$A$8,Products!$C$2:$C$8)),"")</f>
        <v>4821</v>
      </c>
      <c r="O3954" s="2">
        <v>4756</v>
      </c>
    </row>
    <row r="3955" spans="1:15" x14ac:dyDescent="0.3">
      <c r="A3955" t="s">
        <v>4101</v>
      </c>
      <c r="B3955" t="s">
        <v>8</v>
      </c>
      <c r="C3955" t="str">
        <f>_xlfn.XLOOKUP(Sales_Pipeline[[#This Row],[Sales_Agent]],Sales_Teams[Sales_Agent],Sales_Teams[Manager])</f>
        <v>Dustin Brinkmann</v>
      </c>
      <c r="D3955" t="str">
        <f>_xlfn.XLOOKUP(Sales_Pipeline[[#This Row],[Manager]],Sales_Teams[Manager],Sales_Teams[Regional_Office])</f>
        <v>Central</v>
      </c>
      <c r="E3955" t="s">
        <v>55</v>
      </c>
      <c r="F3955" t="s">
        <v>59</v>
      </c>
      <c r="G3955" t="str">
        <f>IFERROR(_xlfn.XLOOKUP(Sales_Pipeline[[#This Row],[Account]],Accounts!$A$2:$A$86,Accounts!$F$2:$F$86),"")</f>
        <v>United States</v>
      </c>
      <c r="H3955" t="s">
        <v>82</v>
      </c>
      <c r="I3955" s="3">
        <v>42902</v>
      </c>
      <c r="J3955" s="3">
        <v>42976</v>
      </c>
      <c r="K3955" s="8" t="str">
        <f>IF(Sales_Pipeline[[#This Row],[Close_Date]]="","",TEXT(Sales_Pipeline[[#This Row],[Close_Date]],"ddd"))</f>
        <v>Tue</v>
      </c>
      <c r="L3955" s="8" t="str">
        <f>IF(Sales_Pipeline[[#This Row],[Close_Date]]="","",TEXT(Sales_Pipeline[[#This Row],[Close_Date]],"mmm"))</f>
        <v>Aug</v>
      </c>
      <c r="M3955" s="8" t="str">
        <f>IF(Sales_Pipeline[[#This Row],[Close_Date]]="","","Q"&amp;ROUNDUP(MONTH(Sales_Pipeline[[#This Row],[Close_Date]])/3,0))</f>
        <v>Q3</v>
      </c>
      <c r="N3955" s="2" cm="1">
        <f t="array" ref="N3955">IFERROR(_xlfn.IFS(Sales_Pipeline[[#This Row],[Deal_Stage]]="Won",_xlfn.XLOOKUP(Sales_Pipeline[[#This Row],[Product]],Products!$A$2:$A$8,Products!$C$2:$C$8),Sales_Pipeline[[#This Row],[Deal_Stage]]="Lost",_xlfn.XLOOKUP(Sales_Pipeline[[#This Row],[Product]],Products!$A$2:$A$8,Products!$C$2:$C$8)),"")</f>
        <v>1096</v>
      </c>
      <c r="O3955" s="2">
        <v>0</v>
      </c>
    </row>
    <row r="3956" spans="1:15" x14ac:dyDescent="0.3">
      <c r="A3956" t="s">
        <v>4102</v>
      </c>
      <c r="B3956" t="s">
        <v>8</v>
      </c>
      <c r="C3956" t="str">
        <f>_xlfn.XLOOKUP(Sales_Pipeline[[#This Row],[Sales_Agent]],Sales_Teams[Sales_Agent],Sales_Teams[Manager])</f>
        <v>Dustin Brinkmann</v>
      </c>
      <c r="D3956" t="str">
        <f>_xlfn.XLOOKUP(Sales_Pipeline[[#This Row],[Manager]],Sales_Teams[Manager],Sales_Teams[Regional_Office])</f>
        <v>Central</v>
      </c>
      <c r="E3956" t="s">
        <v>76</v>
      </c>
      <c r="F3956" t="s">
        <v>134</v>
      </c>
      <c r="G3956" t="str">
        <f>IFERROR(_xlfn.XLOOKUP(Sales_Pipeline[[#This Row],[Account]],Accounts!$A$2:$A$86,Accounts!$F$2:$F$86),"")</f>
        <v>United States</v>
      </c>
      <c r="H3956" t="s">
        <v>57</v>
      </c>
      <c r="I3956" s="3">
        <v>42902</v>
      </c>
      <c r="J3956" s="3">
        <v>42910</v>
      </c>
      <c r="K3956" s="8" t="str">
        <f>IF(Sales_Pipeline[[#This Row],[Close_Date]]="","",TEXT(Sales_Pipeline[[#This Row],[Close_Date]],"ddd"))</f>
        <v>Sat</v>
      </c>
      <c r="L3956" s="8" t="str">
        <f>IF(Sales_Pipeline[[#This Row],[Close_Date]]="","",TEXT(Sales_Pipeline[[#This Row],[Close_Date]],"mmm"))</f>
        <v>Jun</v>
      </c>
      <c r="M3956" s="8" t="str">
        <f>IF(Sales_Pipeline[[#This Row],[Close_Date]]="","","Q"&amp;ROUNDUP(MONTH(Sales_Pipeline[[#This Row],[Close_Date]])/3,0))</f>
        <v>Q2</v>
      </c>
      <c r="N3956" s="2" cm="1">
        <f t="array" ref="N3956">IFERROR(_xlfn.IFS(Sales_Pipeline[[#This Row],[Deal_Stage]]="Won",_xlfn.XLOOKUP(Sales_Pipeline[[#This Row],[Product]],Products!$A$2:$A$8,Products!$C$2:$C$8),Sales_Pipeline[[#This Row],[Deal_Stage]]="Lost",_xlfn.XLOOKUP(Sales_Pipeline[[#This Row],[Product]],Products!$A$2:$A$8,Products!$C$2:$C$8)),"")</f>
        <v>3393</v>
      </c>
      <c r="O3956" s="2">
        <v>3228</v>
      </c>
    </row>
    <row r="3957" spans="1:15" x14ac:dyDescent="0.3">
      <c r="A3957" t="s">
        <v>4103</v>
      </c>
      <c r="B3957" t="s">
        <v>37</v>
      </c>
      <c r="C3957" t="str">
        <f>_xlfn.XLOOKUP(Sales_Pipeline[[#This Row],[Sales_Agent]],Sales_Teams[Sales_Agent],Sales_Teams[Manager])</f>
        <v>Celia Rouche</v>
      </c>
      <c r="D3957" t="str">
        <f>_xlfn.XLOOKUP(Sales_Pipeline[[#This Row],[Manager]],Sales_Teams[Manager],Sales_Teams[Regional_Office])</f>
        <v>West</v>
      </c>
      <c r="E3957" t="s">
        <v>55</v>
      </c>
      <c r="F3957" t="s">
        <v>187</v>
      </c>
      <c r="G3957" t="str">
        <f>IFERROR(_xlfn.XLOOKUP(Sales_Pipeline[[#This Row],[Account]],Accounts!$A$2:$A$86,Accounts!$F$2:$F$86),"")</f>
        <v>United States</v>
      </c>
      <c r="H3957" t="s">
        <v>77</v>
      </c>
      <c r="I3957" s="3">
        <v>42902</v>
      </c>
      <c r="K3957" s="8" t="str">
        <f>IF(Sales_Pipeline[[#This Row],[Close_Date]]="","",TEXT(Sales_Pipeline[[#This Row],[Close_Date]],"ddd"))</f>
        <v/>
      </c>
      <c r="L3957" s="8" t="str">
        <f>IF(Sales_Pipeline[[#This Row],[Close_Date]]="","",TEXT(Sales_Pipeline[[#This Row],[Close_Date]],"mmm"))</f>
        <v/>
      </c>
      <c r="M3957" s="8" t="str">
        <f>IF(Sales_Pipeline[[#This Row],[Close_Date]]="","","Q"&amp;ROUNDUP(MONTH(Sales_Pipeline[[#This Row],[Close_Date]])/3,0))</f>
        <v/>
      </c>
      <c r="N3957" s="2" t="str" cm="1">
        <f t="array" ref="N3957">IFERROR(_xlfn.IFS(Sales_Pipeline[[#This Row],[Deal_Stage]]="Won",_xlfn.XLOOKUP(Sales_Pipeline[[#This Row],[Product]],Products!$A$2:$A$8,Products!$C$2:$C$8),Sales_Pipeline[[#This Row],[Deal_Stage]]="Lost",_xlfn.XLOOKUP(Sales_Pipeline[[#This Row],[Product]],Products!$A$2:$A$8,Products!$C$2:$C$8)),"")</f>
        <v/>
      </c>
      <c r="O3957" s="2">
        <v>0</v>
      </c>
    </row>
    <row r="3958" spans="1:15" x14ac:dyDescent="0.3">
      <c r="A3958" t="s">
        <v>4104</v>
      </c>
      <c r="B3958" t="s">
        <v>14</v>
      </c>
      <c r="C3958" t="str">
        <f>_xlfn.XLOOKUP(Sales_Pipeline[[#This Row],[Sales_Agent]],Sales_Teams[Sales_Agent],Sales_Teams[Manager])</f>
        <v>Melvin Marxen</v>
      </c>
      <c r="D3958" t="str">
        <f>_xlfn.XLOOKUP(Sales_Pipeline[[#This Row],[Manager]],Sales_Teams[Manager],Sales_Teams[Regional_Office])</f>
        <v>Central</v>
      </c>
      <c r="E3958" t="s">
        <v>55</v>
      </c>
      <c r="F3958" t="s">
        <v>79</v>
      </c>
      <c r="G3958" t="str">
        <f>IFERROR(_xlfn.XLOOKUP(Sales_Pipeline[[#This Row],[Account]],Accounts!$A$2:$A$86,Accounts!$F$2:$F$86),"")</f>
        <v>Philipines</v>
      </c>
      <c r="H3958" t="s">
        <v>57</v>
      </c>
      <c r="I3958" s="3">
        <v>42902</v>
      </c>
      <c r="J3958" s="3">
        <v>42995</v>
      </c>
      <c r="K3958" s="8" t="str">
        <f>IF(Sales_Pipeline[[#This Row],[Close_Date]]="","",TEXT(Sales_Pipeline[[#This Row],[Close_Date]],"ddd"))</f>
        <v>Sun</v>
      </c>
      <c r="L3958" s="8" t="str">
        <f>IF(Sales_Pipeline[[#This Row],[Close_Date]]="","",TEXT(Sales_Pipeline[[#This Row],[Close_Date]],"mmm"))</f>
        <v>Sep</v>
      </c>
      <c r="M3958" s="8" t="str">
        <f>IF(Sales_Pipeline[[#This Row],[Close_Date]]="","","Q"&amp;ROUNDUP(MONTH(Sales_Pipeline[[#This Row],[Close_Date]])/3,0))</f>
        <v>Q3</v>
      </c>
      <c r="N3958" s="2" cm="1">
        <f t="array" ref="N3958">IFERROR(_xlfn.IFS(Sales_Pipeline[[#This Row],[Deal_Stage]]="Won",_xlfn.XLOOKUP(Sales_Pipeline[[#This Row],[Product]],Products!$A$2:$A$8,Products!$C$2:$C$8),Sales_Pipeline[[#This Row],[Deal_Stage]]="Lost",_xlfn.XLOOKUP(Sales_Pipeline[[#This Row],[Product]],Products!$A$2:$A$8,Products!$C$2:$C$8)),"")</f>
        <v>1096</v>
      </c>
      <c r="O3958" s="2">
        <v>1063</v>
      </c>
    </row>
    <row r="3959" spans="1:15" x14ac:dyDescent="0.3">
      <c r="A3959" t="s">
        <v>4105</v>
      </c>
      <c r="B3959" t="s">
        <v>29</v>
      </c>
      <c r="C3959" t="str">
        <f>_xlfn.XLOOKUP(Sales_Pipeline[[#This Row],[Sales_Agent]],Sales_Teams[Sales_Agent],Sales_Teams[Manager])</f>
        <v>Rocco Neubert</v>
      </c>
      <c r="D3959" t="str">
        <f>_xlfn.XLOOKUP(Sales_Pipeline[[#This Row],[Manager]],Sales_Teams[Manager],Sales_Teams[Regional_Office])</f>
        <v>East</v>
      </c>
      <c r="E3959" t="s">
        <v>55</v>
      </c>
      <c r="F3959" t="s">
        <v>293</v>
      </c>
      <c r="G3959" t="str">
        <f>IFERROR(_xlfn.XLOOKUP(Sales_Pipeline[[#This Row],[Account]],Accounts!$A$2:$A$86,Accounts!$F$2:$F$86),"")</f>
        <v>United States</v>
      </c>
      <c r="H3959" t="s">
        <v>82</v>
      </c>
      <c r="I3959" s="3">
        <v>42902</v>
      </c>
      <c r="J3959" s="3">
        <v>42966</v>
      </c>
      <c r="K3959" s="8" t="str">
        <f>IF(Sales_Pipeline[[#This Row],[Close_Date]]="","",TEXT(Sales_Pipeline[[#This Row],[Close_Date]],"ddd"))</f>
        <v>Sat</v>
      </c>
      <c r="L3959" s="8" t="str">
        <f>IF(Sales_Pipeline[[#This Row],[Close_Date]]="","",TEXT(Sales_Pipeline[[#This Row],[Close_Date]],"mmm"))</f>
        <v>Aug</v>
      </c>
      <c r="M3959" s="8" t="str">
        <f>IF(Sales_Pipeline[[#This Row],[Close_Date]]="","","Q"&amp;ROUNDUP(MONTH(Sales_Pipeline[[#This Row],[Close_Date]])/3,0))</f>
        <v>Q3</v>
      </c>
      <c r="N3959" s="2" cm="1">
        <f t="array" ref="N3959">IFERROR(_xlfn.IFS(Sales_Pipeline[[#This Row],[Deal_Stage]]="Won",_xlfn.XLOOKUP(Sales_Pipeline[[#This Row],[Product]],Products!$A$2:$A$8,Products!$C$2:$C$8),Sales_Pipeline[[#This Row],[Deal_Stage]]="Lost",_xlfn.XLOOKUP(Sales_Pipeline[[#This Row],[Product]],Products!$A$2:$A$8,Products!$C$2:$C$8)),"")</f>
        <v>1096</v>
      </c>
      <c r="O3959" s="2">
        <v>0</v>
      </c>
    </row>
    <row r="3960" spans="1:15" x14ac:dyDescent="0.3">
      <c r="A3960" t="s">
        <v>4106</v>
      </c>
      <c r="B3960" t="s">
        <v>21</v>
      </c>
      <c r="C3960" t="str">
        <f>_xlfn.XLOOKUP(Sales_Pipeline[[#This Row],[Sales_Agent]],Sales_Teams[Sales_Agent],Sales_Teams[Manager])</f>
        <v>Cara Losch</v>
      </c>
      <c r="D3960" t="str">
        <f>_xlfn.XLOOKUP(Sales_Pipeline[[#This Row],[Manager]],Sales_Teams[Manager],Sales_Teams[Regional_Office])</f>
        <v>East</v>
      </c>
      <c r="E3960" t="s">
        <v>8953</v>
      </c>
      <c r="F3960" t="s">
        <v>96</v>
      </c>
      <c r="G3960" t="str">
        <f>IFERROR(_xlfn.XLOOKUP(Sales_Pipeline[[#This Row],[Account]],Accounts!$A$2:$A$86,Accounts!$F$2:$F$86),"")</f>
        <v>United States</v>
      </c>
      <c r="H3960" t="s">
        <v>77</v>
      </c>
      <c r="I3960" s="3">
        <v>42902</v>
      </c>
      <c r="K3960" s="8" t="str">
        <f>IF(Sales_Pipeline[[#This Row],[Close_Date]]="","",TEXT(Sales_Pipeline[[#This Row],[Close_Date]],"ddd"))</f>
        <v/>
      </c>
      <c r="L3960" s="8" t="str">
        <f>IF(Sales_Pipeline[[#This Row],[Close_Date]]="","",TEXT(Sales_Pipeline[[#This Row],[Close_Date]],"mmm"))</f>
        <v/>
      </c>
      <c r="M3960" s="8" t="str">
        <f>IF(Sales_Pipeline[[#This Row],[Close_Date]]="","","Q"&amp;ROUNDUP(MONTH(Sales_Pipeline[[#This Row],[Close_Date]])/3,0))</f>
        <v/>
      </c>
      <c r="N3960" s="2" t="str" cm="1">
        <f t="array" ref="N3960">IFERROR(_xlfn.IFS(Sales_Pipeline[[#This Row],[Deal_Stage]]="Won",_xlfn.XLOOKUP(Sales_Pipeline[[#This Row],[Product]],Products!$A$2:$A$8,Products!$C$2:$C$8),Sales_Pipeline[[#This Row],[Deal_Stage]]="Lost",_xlfn.XLOOKUP(Sales_Pipeline[[#This Row],[Product]],Products!$A$2:$A$8,Products!$C$2:$C$8)),"")</f>
        <v/>
      </c>
      <c r="O3960" s="2">
        <v>0</v>
      </c>
    </row>
    <row r="3961" spans="1:15" x14ac:dyDescent="0.3">
      <c r="A3961" t="s">
        <v>4107</v>
      </c>
      <c r="B3961" t="s">
        <v>32</v>
      </c>
      <c r="C3961" t="str">
        <f>_xlfn.XLOOKUP(Sales_Pipeline[[#This Row],[Sales_Agent]],Sales_Teams[Sales_Agent],Sales_Teams[Manager])</f>
        <v>Celia Rouche</v>
      </c>
      <c r="D3961" t="str">
        <f>_xlfn.XLOOKUP(Sales_Pipeline[[#This Row],[Manager]],Sales_Teams[Manager],Sales_Teams[Regional_Office])</f>
        <v>West</v>
      </c>
      <c r="E3961" t="s">
        <v>61</v>
      </c>
      <c r="G3961" t="str">
        <f>IFERROR(_xlfn.XLOOKUP(Sales_Pipeline[[#This Row],[Account]],Accounts!$A$2:$A$86,Accounts!$F$2:$F$86),"")</f>
        <v/>
      </c>
      <c r="H3961" t="s">
        <v>77</v>
      </c>
      <c r="I3961" s="3">
        <v>42902</v>
      </c>
      <c r="K3961" s="8" t="str">
        <f>IF(Sales_Pipeline[[#This Row],[Close_Date]]="","",TEXT(Sales_Pipeline[[#This Row],[Close_Date]],"ddd"))</f>
        <v/>
      </c>
      <c r="L3961" s="8" t="str">
        <f>IF(Sales_Pipeline[[#This Row],[Close_Date]]="","",TEXT(Sales_Pipeline[[#This Row],[Close_Date]],"mmm"))</f>
        <v/>
      </c>
      <c r="M3961" s="8" t="str">
        <f>IF(Sales_Pipeline[[#This Row],[Close_Date]]="","","Q"&amp;ROUNDUP(MONTH(Sales_Pipeline[[#This Row],[Close_Date]])/3,0))</f>
        <v/>
      </c>
      <c r="N3961" s="2" t="str" cm="1">
        <f t="array" ref="N3961">IFERROR(_xlfn.IFS(Sales_Pipeline[[#This Row],[Deal_Stage]]="Won",_xlfn.XLOOKUP(Sales_Pipeline[[#This Row],[Product]],Products!$A$2:$A$8,Products!$C$2:$C$8),Sales_Pipeline[[#This Row],[Deal_Stage]]="Lost",_xlfn.XLOOKUP(Sales_Pipeline[[#This Row],[Product]],Products!$A$2:$A$8,Products!$C$2:$C$8)),"")</f>
        <v/>
      </c>
      <c r="O3961" s="2">
        <v>0</v>
      </c>
    </row>
    <row r="3962" spans="1:15" x14ac:dyDescent="0.3">
      <c r="A3962" t="s">
        <v>4108</v>
      </c>
      <c r="B3962" t="s">
        <v>17</v>
      </c>
      <c r="C3962" t="str">
        <f>_xlfn.XLOOKUP(Sales_Pipeline[[#This Row],[Sales_Agent]],Sales_Teams[Sales_Agent],Sales_Teams[Manager])</f>
        <v>Cara Losch</v>
      </c>
      <c r="D3962" t="str">
        <f>_xlfn.XLOOKUP(Sales_Pipeline[[#This Row],[Manager]],Sales_Teams[Manager],Sales_Teams[Regional_Office])</f>
        <v>East</v>
      </c>
      <c r="E3962" t="s">
        <v>61</v>
      </c>
      <c r="G3962" t="str">
        <f>IFERROR(_xlfn.XLOOKUP(Sales_Pipeline[[#This Row],[Account]],Accounts!$A$2:$A$86,Accounts!$F$2:$F$86),"")</f>
        <v/>
      </c>
      <c r="H3962" t="s">
        <v>77</v>
      </c>
      <c r="I3962" s="3">
        <v>42902</v>
      </c>
      <c r="K3962" s="8" t="str">
        <f>IF(Sales_Pipeline[[#This Row],[Close_Date]]="","",TEXT(Sales_Pipeline[[#This Row],[Close_Date]],"ddd"))</f>
        <v/>
      </c>
      <c r="L3962" s="8" t="str">
        <f>IF(Sales_Pipeline[[#This Row],[Close_Date]]="","",TEXT(Sales_Pipeline[[#This Row],[Close_Date]],"mmm"))</f>
        <v/>
      </c>
      <c r="M3962" s="8" t="str">
        <f>IF(Sales_Pipeline[[#This Row],[Close_Date]]="","","Q"&amp;ROUNDUP(MONTH(Sales_Pipeline[[#This Row],[Close_Date]])/3,0))</f>
        <v/>
      </c>
      <c r="N3962" s="2" t="str" cm="1">
        <f t="array" ref="N3962">IFERROR(_xlfn.IFS(Sales_Pipeline[[#This Row],[Deal_Stage]]="Won",_xlfn.XLOOKUP(Sales_Pipeline[[#This Row],[Product]],Products!$A$2:$A$8,Products!$C$2:$C$8),Sales_Pipeline[[#This Row],[Deal_Stage]]="Lost",_xlfn.XLOOKUP(Sales_Pipeline[[#This Row],[Product]],Products!$A$2:$A$8,Products!$C$2:$C$8)),"")</f>
        <v/>
      </c>
      <c r="O3962" s="2">
        <v>0</v>
      </c>
    </row>
    <row r="3963" spans="1:15" x14ac:dyDescent="0.3">
      <c r="A3963" t="s">
        <v>4109</v>
      </c>
      <c r="B3963" t="s">
        <v>44</v>
      </c>
      <c r="C3963" t="str">
        <f>_xlfn.XLOOKUP(Sales_Pipeline[[#This Row],[Sales_Agent]],Sales_Teams[Sales_Agent],Sales_Teams[Manager])</f>
        <v>Summer Sewald</v>
      </c>
      <c r="D3963" t="str">
        <f>_xlfn.XLOOKUP(Sales_Pipeline[[#This Row],[Manager]],Sales_Teams[Manager],Sales_Teams[Regional_Office])</f>
        <v>West</v>
      </c>
      <c r="E3963" t="s">
        <v>76</v>
      </c>
      <c r="F3963" t="s">
        <v>570</v>
      </c>
      <c r="G3963" t="str">
        <f>IFERROR(_xlfn.XLOOKUP(Sales_Pipeline[[#This Row],[Account]],Accounts!$A$2:$A$86,Accounts!$F$2:$F$86),"")</f>
        <v>Germany</v>
      </c>
      <c r="H3963" t="s">
        <v>57</v>
      </c>
      <c r="I3963" s="3">
        <v>42902</v>
      </c>
      <c r="J3963" s="3">
        <v>42913</v>
      </c>
      <c r="K3963" s="8" t="str">
        <f>IF(Sales_Pipeline[[#This Row],[Close_Date]]="","",TEXT(Sales_Pipeline[[#This Row],[Close_Date]],"ddd"))</f>
        <v>Tue</v>
      </c>
      <c r="L3963" s="8" t="str">
        <f>IF(Sales_Pipeline[[#This Row],[Close_Date]]="","",TEXT(Sales_Pipeline[[#This Row],[Close_Date]],"mmm"))</f>
        <v>Jun</v>
      </c>
      <c r="M3963" s="8" t="str">
        <f>IF(Sales_Pipeline[[#This Row],[Close_Date]]="","","Q"&amp;ROUNDUP(MONTH(Sales_Pipeline[[#This Row],[Close_Date]])/3,0))</f>
        <v>Q2</v>
      </c>
      <c r="N3963" s="2" cm="1">
        <f t="array" ref="N3963">IFERROR(_xlfn.IFS(Sales_Pipeline[[#This Row],[Deal_Stage]]="Won",_xlfn.XLOOKUP(Sales_Pipeline[[#This Row],[Product]],Products!$A$2:$A$8,Products!$C$2:$C$8),Sales_Pipeline[[#This Row],[Deal_Stage]]="Lost",_xlfn.XLOOKUP(Sales_Pipeline[[#This Row],[Product]],Products!$A$2:$A$8,Products!$C$2:$C$8)),"")</f>
        <v>3393</v>
      </c>
      <c r="O3963" s="2">
        <v>4234</v>
      </c>
    </row>
    <row r="3964" spans="1:15" x14ac:dyDescent="0.3">
      <c r="A3964" t="s">
        <v>4110</v>
      </c>
      <c r="B3964" t="s">
        <v>27</v>
      </c>
      <c r="C3964" t="str">
        <f>_xlfn.XLOOKUP(Sales_Pipeline[[#This Row],[Sales_Agent]],Sales_Teams[Sales_Agent],Sales_Teams[Manager])</f>
        <v>Rocco Neubert</v>
      </c>
      <c r="D3964" t="str">
        <f>_xlfn.XLOOKUP(Sales_Pipeline[[#This Row],[Manager]],Sales_Teams[Manager],Sales_Teams[Regional_Office])</f>
        <v>East</v>
      </c>
      <c r="E3964" t="s">
        <v>55</v>
      </c>
      <c r="F3964" t="s">
        <v>231</v>
      </c>
      <c r="G3964" t="str">
        <f>IFERROR(_xlfn.XLOOKUP(Sales_Pipeline[[#This Row],[Account]],Accounts!$A$2:$A$86,Accounts!$F$2:$F$86),"")</f>
        <v>United States</v>
      </c>
      <c r="H3964" t="s">
        <v>57</v>
      </c>
      <c r="I3964" s="3">
        <v>42903</v>
      </c>
      <c r="J3964" s="3">
        <v>42994</v>
      </c>
      <c r="K3964" s="8" t="str">
        <f>IF(Sales_Pipeline[[#This Row],[Close_Date]]="","",TEXT(Sales_Pipeline[[#This Row],[Close_Date]],"ddd"))</f>
        <v>Sat</v>
      </c>
      <c r="L3964" s="8" t="str">
        <f>IF(Sales_Pipeline[[#This Row],[Close_Date]]="","",TEXT(Sales_Pipeline[[#This Row],[Close_Date]],"mmm"))</f>
        <v>Sep</v>
      </c>
      <c r="M3964" s="8" t="str">
        <f>IF(Sales_Pipeline[[#This Row],[Close_Date]]="","","Q"&amp;ROUNDUP(MONTH(Sales_Pipeline[[#This Row],[Close_Date]])/3,0))</f>
        <v>Q3</v>
      </c>
      <c r="N3964" s="2" cm="1">
        <f t="array" ref="N3964">IFERROR(_xlfn.IFS(Sales_Pipeline[[#This Row],[Deal_Stage]]="Won",_xlfn.XLOOKUP(Sales_Pipeline[[#This Row],[Product]],Products!$A$2:$A$8,Products!$C$2:$C$8),Sales_Pipeline[[#This Row],[Deal_Stage]]="Lost",_xlfn.XLOOKUP(Sales_Pipeline[[#This Row],[Product]],Products!$A$2:$A$8,Products!$C$2:$C$8)),"")</f>
        <v>1096</v>
      </c>
      <c r="O3964" s="2">
        <v>1198</v>
      </c>
    </row>
    <row r="3965" spans="1:15" x14ac:dyDescent="0.3">
      <c r="A3965" t="s">
        <v>4111</v>
      </c>
      <c r="B3965" t="s">
        <v>20</v>
      </c>
      <c r="C3965" t="str">
        <f>_xlfn.XLOOKUP(Sales_Pipeline[[#This Row],[Sales_Agent]],Sales_Teams[Sales_Agent],Sales_Teams[Manager])</f>
        <v>Cara Losch</v>
      </c>
      <c r="D3965" t="str">
        <f>_xlfn.XLOOKUP(Sales_Pipeline[[#This Row],[Manager]],Sales_Teams[Manager],Sales_Teams[Regional_Office])</f>
        <v>East</v>
      </c>
      <c r="E3965" t="s">
        <v>8953</v>
      </c>
      <c r="F3965" t="s">
        <v>344</v>
      </c>
      <c r="G3965" t="str">
        <f>IFERROR(_xlfn.XLOOKUP(Sales_Pipeline[[#This Row],[Account]],Accounts!$A$2:$A$86,Accounts!$F$2:$F$86),"")</f>
        <v>Romania</v>
      </c>
      <c r="H3965" t="s">
        <v>57</v>
      </c>
      <c r="I3965" s="3">
        <v>42903</v>
      </c>
      <c r="J3965" s="3">
        <v>42987</v>
      </c>
      <c r="K3965" s="8" t="str">
        <f>IF(Sales_Pipeline[[#This Row],[Close_Date]]="","",TEXT(Sales_Pipeline[[#This Row],[Close_Date]],"ddd"))</f>
        <v>Sat</v>
      </c>
      <c r="L3965" s="8" t="str">
        <f>IF(Sales_Pipeline[[#This Row],[Close_Date]]="","",TEXT(Sales_Pipeline[[#This Row],[Close_Date]],"mmm"))</f>
        <v>Sep</v>
      </c>
      <c r="M3965" s="8" t="str">
        <f>IF(Sales_Pipeline[[#This Row],[Close_Date]]="","","Q"&amp;ROUNDUP(MONTH(Sales_Pipeline[[#This Row],[Close_Date]])/3,0))</f>
        <v>Q3</v>
      </c>
      <c r="N3965" s="2" cm="1">
        <f t="array" ref="N3965">IFERROR(_xlfn.IFS(Sales_Pipeline[[#This Row],[Deal_Stage]]="Won",_xlfn.XLOOKUP(Sales_Pipeline[[#This Row],[Product]],Products!$A$2:$A$8,Products!$C$2:$C$8),Sales_Pipeline[[#This Row],[Deal_Stage]]="Lost",_xlfn.XLOOKUP(Sales_Pipeline[[#This Row],[Product]],Products!$A$2:$A$8,Products!$C$2:$C$8)),"")</f>
        <v>4821</v>
      </c>
      <c r="O3965" s="2">
        <v>4960</v>
      </c>
    </row>
    <row r="3966" spans="1:15" x14ac:dyDescent="0.3">
      <c r="A3966" t="s">
        <v>4112</v>
      </c>
      <c r="B3966" t="s">
        <v>15</v>
      </c>
      <c r="C3966" t="str">
        <f>_xlfn.XLOOKUP(Sales_Pipeline[[#This Row],[Sales_Agent]],Sales_Teams[Sales_Agent],Sales_Teams[Manager])</f>
        <v>Melvin Marxen</v>
      </c>
      <c r="D3966" t="str">
        <f>_xlfn.XLOOKUP(Sales_Pipeline[[#This Row],[Manager]],Sales_Teams[Manager],Sales_Teams[Regional_Office])</f>
        <v>Central</v>
      </c>
      <c r="E3966" t="s">
        <v>63</v>
      </c>
      <c r="F3966" t="s">
        <v>318</v>
      </c>
      <c r="G3966" t="str">
        <f>IFERROR(_xlfn.XLOOKUP(Sales_Pipeline[[#This Row],[Account]],Accounts!$A$2:$A$86,Accounts!$F$2:$F$86),"")</f>
        <v>Kenya</v>
      </c>
      <c r="H3966" t="s">
        <v>57</v>
      </c>
      <c r="I3966" s="3">
        <v>42903</v>
      </c>
      <c r="J3966" s="3">
        <v>42969</v>
      </c>
      <c r="K3966" s="8" t="str">
        <f>IF(Sales_Pipeline[[#This Row],[Close_Date]]="","",TEXT(Sales_Pipeline[[#This Row],[Close_Date]],"ddd"))</f>
        <v>Tue</v>
      </c>
      <c r="L3966" s="8" t="str">
        <f>IF(Sales_Pipeline[[#This Row],[Close_Date]]="","",TEXT(Sales_Pipeline[[#This Row],[Close_Date]],"mmm"))</f>
        <v>Aug</v>
      </c>
      <c r="M3966" s="8" t="str">
        <f>IF(Sales_Pipeline[[#This Row],[Close_Date]]="","","Q"&amp;ROUNDUP(MONTH(Sales_Pipeline[[#This Row],[Close_Date]])/3,0))</f>
        <v>Q3</v>
      </c>
      <c r="N3966" s="2" cm="1">
        <f t="array" ref="N3966">IFERROR(_xlfn.IFS(Sales_Pipeline[[#This Row],[Deal_Stage]]="Won",_xlfn.XLOOKUP(Sales_Pipeline[[#This Row],[Product]],Products!$A$2:$A$8,Products!$C$2:$C$8),Sales_Pipeline[[#This Row],[Deal_Stage]]="Lost",_xlfn.XLOOKUP(Sales_Pipeline[[#This Row],[Product]],Products!$A$2:$A$8,Products!$C$2:$C$8)),"")</f>
        <v>550</v>
      </c>
      <c r="O3966" s="2">
        <v>576</v>
      </c>
    </row>
    <row r="3967" spans="1:15" x14ac:dyDescent="0.3">
      <c r="A3967" t="s">
        <v>4113</v>
      </c>
      <c r="B3967" t="s">
        <v>15</v>
      </c>
      <c r="C3967" t="str">
        <f>_xlfn.XLOOKUP(Sales_Pipeline[[#This Row],[Sales_Agent]],Sales_Teams[Sales_Agent],Sales_Teams[Manager])</f>
        <v>Melvin Marxen</v>
      </c>
      <c r="D3967" t="str">
        <f>_xlfn.XLOOKUP(Sales_Pipeline[[#This Row],[Manager]],Sales_Teams[Manager],Sales_Teams[Regional_Office])</f>
        <v>Central</v>
      </c>
      <c r="E3967" t="s">
        <v>84</v>
      </c>
      <c r="F3967" t="s">
        <v>229</v>
      </c>
      <c r="G3967" t="str">
        <f>IFERROR(_xlfn.XLOOKUP(Sales_Pipeline[[#This Row],[Account]],Accounts!$A$2:$A$86,Accounts!$F$2:$F$86),"")</f>
        <v>Norway</v>
      </c>
      <c r="H3967" t="s">
        <v>57</v>
      </c>
      <c r="I3967" s="3">
        <v>42903</v>
      </c>
      <c r="J3967" s="3">
        <v>42972</v>
      </c>
      <c r="K3967" s="8" t="str">
        <f>IF(Sales_Pipeline[[#This Row],[Close_Date]]="","",TEXT(Sales_Pipeline[[#This Row],[Close_Date]],"ddd"))</f>
        <v>Fri</v>
      </c>
      <c r="L3967" s="8" t="str">
        <f>IF(Sales_Pipeline[[#This Row],[Close_Date]]="","",TEXT(Sales_Pipeline[[#This Row],[Close_Date]],"mmm"))</f>
        <v>Aug</v>
      </c>
      <c r="M3967" s="8" t="str">
        <f>IF(Sales_Pipeline[[#This Row],[Close_Date]]="","","Q"&amp;ROUNDUP(MONTH(Sales_Pipeline[[#This Row],[Close_Date]])/3,0))</f>
        <v>Q3</v>
      </c>
      <c r="N3967" s="2" cm="1">
        <f t="array" ref="N3967">IFERROR(_xlfn.IFS(Sales_Pipeline[[#This Row],[Deal_Stage]]="Won",_xlfn.XLOOKUP(Sales_Pipeline[[#This Row],[Product]],Products!$A$2:$A$8,Products!$C$2:$C$8),Sales_Pipeline[[#This Row],[Deal_Stage]]="Lost",_xlfn.XLOOKUP(Sales_Pipeline[[#This Row],[Product]],Products!$A$2:$A$8,Products!$C$2:$C$8)),"")</f>
        <v>5482</v>
      </c>
      <c r="O3967" s="2">
        <v>5614</v>
      </c>
    </row>
    <row r="3968" spans="1:15" x14ac:dyDescent="0.3">
      <c r="A3968" t="s">
        <v>4114</v>
      </c>
      <c r="B3968" t="s">
        <v>15</v>
      </c>
      <c r="C3968" t="str">
        <f>_xlfn.XLOOKUP(Sales_Pipeline[[#This Row],[Sales_Agent]],Sales_Teams[Sales_Agent],Sales_Teams[Manager])</f>
        <v>Melvin Marxen</v>
      </c>
      <c r="D3968" t="str">
        <f>_xlfn.XLOOKUP(Sales_Pipeline[[#This Row],[Manager]],Sales_Teams[Manager],Sales_Teams[Regional_Office])</f>
        <v>Central</v>
      </c>
      <c r="E3968" t="s">
        <v>76</v>
      </c>
      <c r="F3968" t="s">
        <v>507</v>
      </c>
      <c r="G3968" t="str">
        <f>IFERROR(_xlfn.XLOOKUP(Sales_Pipeline[[#This Row],[Account]],Accounts!$A$2:$A$86,Accounts!$F$2:$F$86),"")</f>
        <v>Belgium</v>
      </c>
      <c r="H3968" t="s">
        <v>57</v>
      </c>
      <c r="I3968" s="3">
        <v>42903</v>
      </c>
      <c r="J3968" s="3">
        <v>42977</v>
      </c>
      <c r="K3968" s="8" t="str">
        <f>IF(Sales_Pipeline[[#This Row],[Close_Date]]="","",TEXT(Sales_Pipeline[[#This Row],[Close_Date]],"ddd"))</f>
        <v>Wed</v>
      </c>
      <c r="L3968" s="8" t="str">
        <f>IF(Sales_Pipeline[[#This Row],[Close_Date]]="","",TEXT(Sales_Pipeline[[#This Row],[Close_Date]],"mmm"))</f>
        <v>Aug</v>
      </c>
      <c r="M3968" s="8" t="str">
        <f>IF(Sales_Pipeline[[#This Row],[Close_Date]]="","","Q"&amp;ROUNDUP(MONTH(Sales_Pipeline[[#This Row],[Close_Date]])/3,0))</f>
        <v>Q3</v>
      </c>
      <c r="N3968" s="2" cm="1">
        <f t="array" ref="N3968">IFERROR(_xlfn.IFS(Sales_Pipeline[[#This Row],[Deal_Stage]]="Won",_xlfn.XLOOKUP(Sales_Pipeline[[#This Row],[Product]],Products!$A$2:$A$8,Products!$C$2:$C$8),Sales_Pipeline[[#This Row],[Deal_Stage]]="Lost",_xlfn.XLOOKUP(Sales_Pipeline[[#This Row],[Product]],Products!$A$2:$A$8,Products!$C$2:$C$8)),"")</f>
        <v>3393</v>
      </c>
      <c r="O3968" s="2">
        <v>3422</v>
      </c>
    </row>
    <row r="3969" spans="1:15" x14ac:dyDescent="0.3">
      <c r="A3969" t="s">
        <v>4115</v>
      </c>
      <c r="B3969" t="s">
        <v>38</v>
      </c>
      <c r="C3969" t="str">
        <f>_xlfn.XLOOKUP(Sales_Pipeline[[#This Row],[Sales_Agent]],Sales_Teams[Sales_Agent],Sales_Teams[Manager])</f>
        <v>Celia Rouche</v>
      </c>
      <c r="D3969" t="str">
        <f>_xlfn.XLOOKUP(Sales_Pipeline[[#This Row],[Manager]],Sales_Teams[Manager],Sales_Teams[Regional_Office])</f>
        <v>West</v>
      </c>
      <c r="E3969" t="s">
        <v>63</v>
      </c>
      <c r="F3969" t="s">
        <v>98</v>
      </c>
      <c r="G3969" t="str">
        <f>IFERROR(_xlfn.XLOOKUP(Sales_Pipeline[[#This Row],[Account]],Accounts!$A$2:$A$86,Accounts!$F$2:$F$86),"")</f>
        <v>United States</v>
      </c>
      <c r="H3969" t="s">
        <v>77</v>
      </c>
      <c r="I3969" s="3">
        <v>42903</v>
      </c>
      <c r="K3969" s="8" t="str">
        <f>IF(Sales_Pipeline[[#This Row],[Close_Date]]="","",TEXT(Sales_Pipeline[[#This Row],[Close_Date]],"ddd"))</f>
        <v/>
      </c>
      <c r="L3969" s="8" t="str">
        <f>IF(Sales_Pipeline[[#This Row],[Close_Date]]="","",TEXT(Sales_Pipeline[[#This Row],[Close_Date]],"mmm"))</f>
        <v/>
      </c>
      <c r="M3969" s="8" t="str">
        <f>IF(Sales_Pipeline[[#This Row],[Close_Date]]="","","Q"&amp;ROUNDUP(MONTH(Sales_Pipeline[[#This Row],[Close_Date]])/3,0))</f>
        <v/>
      </c>
      <c r="N3969" s="2" t="str" cm="1">
        <f t="array" ref="N3969">IFERROR(_xlfn.IFS(Sales_Pipeline[[#This Row],[Deal_Stage]]="Won",_xlfn.XLOOKUP(Sales_Pipeline[[#This Row],[Product]],Products!$A$2:$A$8,Products!$C$2:$C$8),Sales_Pipeline[[#This Row],[Deal_Stage]]="Lost",_xlfn.XLOOKUP(Sales_Pipeline[[#This Row],[Product]],Products!$A$2:$A$8,Products!$C$2:$C$8)),"")</f>
        <v/>
      </c>
      <c r="O3969" s="2">
        <v>0</v>
      </c>
    </row>
    <row r="3970" spans="1:15" x14ac:dyDescent="0.3">
      <c r="A3970" t="s">
        <v>4116</v>
      </c>
      <c r="B3970" t="s">
        <v>40</v>
      </c>
      <c r="C3970" t="str">
        <f>_xlfn.XLOOKUP(Sales_Pipeline[[#This Row],[Sales_Agent]],Sales_Teams[Sales_Agent],Sales_Teams[Manager])</f>
        <v>Summer Sewald</v>
      </c>
      <c r="D3970" t="str">
        <f>_xlfn.XLOOKUP(Sales_Pipeline[[#This Row],[Manager]],Sales_Teams[Manager],Sales_Teams[Regional_Office])</f>
        <v>West</v>
      </c>
      <c r="E3970" t="s">
        <v>76</v>
      </c>
      <c r="G3970" t="str">
        <f>IFERROR(_xlfn.XLOOKUP(Sales_Pipeline[[#This Row],[Account]],Accounts!$A$2:$A$86,Accounts!$F$2:$F$86),"")</f>
        <v/>
      </c>
      <c r="H3970" t="s">
        <v>77</v>
      </c>
      <c r="I3970" s="3">
        <v>42903</v>
      </c>
      <c r="K3970" s="8" t="str">
        <f>IF(Sales_Pipeline[[#This Row],[Close_Date]]="","",TEXT(Sales_Pipeline[[#This Row],[Close_Date]],"ddd"))</f>
        <v/>
      </c>
      <c r="L3970" s="8" t="str">
        <f>IF(Sales_Pipeline[[#This Row],[Close_Date]]="","",TEXT(Sales_Pipeline[[#This Row],[Close_Date]],"mmm"))</f>
        <v/>
      </c>
      <c r="M3970" s="8" t="str">
        <f>IF(Sales_Pipeline[[#This Row],[Close_Date]]="","","Q"&amp;ROUNDUP(MONTH(Sales_Pipeline[[#This Row],[Close_Date]])/3,0))</f>
        <v/>
      </c>
      <c r="N3970" s="2" t="str" cm="1">
        <f t="array" ref="N3970">IFERROR(_xlfn.IFS(Sales_Pipeline[[#This Row],[Deal_Stage]]="Won",_xlfn.XLOOKUP(Sales_Pipeline[[#This Row],[Product]],Products!$A$2:$A$8,Products!$C$2:$C$8),Sales_Pipeline[[#This Row],[Deal_Stage]]="Lost",_xlfn.XLOOKUP(Sales_Pipeline[[#This Row],[Product]],Products!$A$2:$A$8,Products!$C$2:$C$8)),"")</f>
        <v/>
      </c>
      <c r="O3970" s="2">
        <v>0</v>
      </c>
    </row>
    <row r="3971" spans="1:15" x14ac:dyDescent="0.3">
      <c r="A3971" t="s">
        <v>4117</v>
      </c>
      <c r="B3971" t="s">
        <v>40</v>
      </c>
      <c r="C3971" t="str">
        <f>_xlfn.XLOOKUP(Sales_Pipeline[[#This Row],[Sales_Agent]],Sales_Teams[Sales_Agent],Sales_Teams[Manager])</f>
        <v>Summer Sewald</v>
      </c>
      <c r="D3971" t="str">
        <f>_xlfn.XLOOKUP(Sales_Pipeline[[#This Row],[Manager]],Sales_Teams[Manager],Sales_Teams[Regional_Office])</f>
        <v>West</v>
      </c>
      <c r="E3971" t="s">
        <v>84</v>
      </c>
      <c r="F3971" t="s">
        <v>89</v>
      </c>
      <c r="G3971" t="str">
        <f>IFERROR(_xlfn.XLOOKUP(Sales_Pipeline[[#This Row],[Account]],Accounts!$A$2:$A$86,Accounts!$F$2:$F$86),"")</f>
        <v>United States</v>
      </c>
      <c r="H3971" t="s">
        <v>57</v>
      </c>
      <c r="I3971" s="3">
        <v>42903</v>
      </c>
      <c r="J3971" s="3">
        <v>42910</v>
      </c>
      <c r="K3971" s="8" t="str">
        <f>IF(Sales_Pipeline[[#This Row],[Close_Date]]="","",TEXT(Sales_Pipeline[[#This Row],[Close_Date]],"ddd"))</f>
        <v>Sat</v>
      </c>
      <c r="L3971" s="8" t="str">
        <f>IF(Sales_Pipeline[[#This Row],[Close_Date]]="","",TEXT(Sales_Pipeline[[#This Row],[Close_Date]],"mmm"))</f>
        <v>Jun</v>
      </c>
      <c r="M3971" s="8" t="str">
        <f>IF(Sales_Pipeline[[#This Row],[Close_Date]]="","","Q"&amp;ROUNDUP(MONTH(Sales_Pipeline[[#This Row],[Close_Date]])/3,0))</f>
        <v>Q2</v>
      </c>
      <c r="N3971" s="2" cm="1">
        <f t="array" ref="N3971">IFERROR(_xlfn.IFS(Sales_Pipeline[[#This Row],[Deal_Stage]]="Won",_xlfn.XLOOKUP(Sales_Pipeline[[#This Row],[Product]],Products!$A$2:$A$8,Products!$C$2:$C$8),Sales_Pipeline[[#This Row],[Deal_Stage]]="Lost",_xlfn.XLOOKUP(Sales_Pipeline[[#This Row],[Product]],Products!$A$2:$A$8,Products!$C$2:$C$8)),"")</f>
        <v>5482</v>
      </c>
      <c r="O3971" s="2">
        <v>5306</v>
      </c>
    </row>
    <row r="3972" spans="1:15" x14ac:dyDescent="0.3">
      <c r="A3972" t="s">
        <v>4118</v>
      </c>
      <c r="B3972" t="s">
        <v>43</v>
      </c>
      <c r="C3972" t="str">
        <f>_xlfn.XLOOKUP(Sales_Pipeline[[#This Row],[Sales_Agent]],Sales_Teams[Sales_Agent],Sales_Teams[Manager])</f>
        <v>Summer Sewald</v>
      </c>
      <c r="D3972" t="str">
        <f>_xlfn.XLOOKUP(Sales_Pipeline[[#This Row],[Manager]],Sales_Teams[Manager],Sales_Teams[Regional_Office])</f>
        <v>West</v>
      </c>
      <c r="E3972" t="s">
        <v>63</v>
      </c>
      <c r="G3972" t="str">
        <f>IFERROR(_xlfn.XLOOKUP(Sales_Pipeline[[#This Row],[Account]],Accounts!$A$2:$A$86,Accounts!$F$2:$F$86),"")</f>
        <v/>
      </c>
      <c r="H3972" t="s">
        <v>77</v>
      </c>
      <c r="I3972" s="3">
        <v>42903</v>
      </c>
      <c r="K3972" s="8" t="str">
        <f>IF(Sales_Pipeline[[#This Row],[Close_Date]]="","",TEXT(Sales_Pipeline[[#This Row],[Close_Date]],"ddd"))</f>
        <v/>
      </c>
      <c r="L3972" s="8" t="str">
        <f>IF(Sales_Pipeline[[#This Row],[Close_Date]]="","",TEXT(Sales_Pipeline[[#This Row],[Close_Date]],"mmm"))</f>
        <v/>
      </c>
      <c r="M3972" s="8" t="str">
        <f>IF(Sales_Pipeline[[#This Row],[Close_Date]]="","","Q"&amp;ROUNDUP(MONTH(Sales_Pipeline[[#This Row],[Close_Date]])/3,0))</f>
        <v/>
      </c>
      <c r="N3972" s="2" t="str" cm="1">
        <f t="array" ref="N3972">IFERROR(_xlfn.IFS(Sales_Pipeline[[#This Row],[Deal_Stage]]="Won",_xlfn.XLOOKUP(Sales_Pipeline[[#This Row],[Product]],Products!$A$2:$A$8,Products!$C$2:$C$8),Sales_Pipeline[[#This Row],[Deal_Stage]]="Lost",_xlfn.XLOOKUP(Sales_Pipeline[[#This Row],[Product]],Products!$A$2:$A$8,Products!$C$2:$C$8)),"")</f>
        <v/>
      </c>
      <c r="O3972" s="2">
        <v>0</v>
      </c>
    </row>
    <row r="3973" spans="1:15" x14ac:dyDescent="0.3">
      <c r="A3973" t="s">
        <v>4119</v>
      </c>
      <c r="B3973" t="s">
        <v>43</v>
      </c>
      <c r="C3973" t="str">
        <f>_xlfn.XLOOKUP(Sales_Pipeline[[#This Row],[Sales_Agent]],Sales_Teams[Sales_Agent],Sales_Teams[Manager])</f>
        <v>Summer Sewald</v>
      </c>
      <c r="D3973" t="str">
        <f>_xlfn.XLOOKUP(Sales_Pipeline[[#This Row],[Manager]],Sales_Teams[Manager],Sales_Teams[Regional_Office])</f>
        <v>West</v>
      </c>
      <c r="E3973" t="s">
        <v>8953</v>
      </c>
      <c r="G3973" t="str">
        <f>IFERROR(_xlfn.XLOOKUP(Sales_Pipeline[[#This Row],[Account]],Accounts!$A$2:$A$86,Accounts!$F$2:$F$86),"")</f>
        <v/>
      </c>
      <c r="H3973" t="s">
        <v>77</v>
      </c>
      <c r="I3973" s="3">
        <v>42903</v>
      </c>
      <c r="K3973" s="8" t="str">
        <f>IF(Sales_Pipeline[[#This Row],[Close_Date]]="","",TEXT(Sales_Pipeline[[#This Row],[Close_Date]],"ddd"))</f>
        <v/>
      </c>
      <c r="L3973" s="8" t="str">
        <f>IF(Sales_Pipeline[[#This Row],[Close_Date]]="","",TEXT(Sales_Pipeline[[#This Row],[Close_Date]],"mmm"))</f>
        <v/>
      </c>
      <c r="M3973" s="8" t="str">
        <f>IF(Sales_Pipeline[[#This Row],[Close_Date]]="","","Q"&amp;ROUNDUP(MONTH(Sales_Pipeline[[#This Row],[Close_Date]])/3,0))</f>
        <v/>
      </c>
      <c r="N3973" s="2" t="str" cm="1">
        <f t="array" ref="N3973">IFERROR(_xlfn.IFS(Sales_Pipeline[[#This Row],[Deal_Stage]]="Won",_xlfn.XLOOKUP(Sales_Pipeline[[#This Row],[Product]],Products!$A$2:$A$8,Products!$C$2:$C$8),Sales_Pipeline[[#This Row],[Deal_Stage]]="Lost",_xlfn.XLOOKUP(Sales_Pipeline[[#This Row],[Product]],Products!$A$2:$A$8,Products!$C$2:$C$8)),"")</f>
        <v/>
      </c>
      <c r="O3973" s="2">
        <v>0</v>
      </c>
    </row>
    <row r="3974" spans="1:15" x14ac:dyDescent="0.3">
      <c r="A3974" t="s">
        <v>4120</v>
      </c>
      <c r="B3974" t="s">
        <v>42</v>
      </c>
      <c r="C3974" t="str">
        <f>_xlfn.XLOOKUP(Sales_Pipeline[[#This Row],[Sales_Agent]],Sales_Teams[Sales_Agent],Sales_Teams[Manager])</f>
        <v>Summer Sewald</v>
      </c>
      <c r="D3974" t="str">
        <f>_xlfn.XLOOKUP(Sales_Pipeline[[#This Row],[Manager]],Sales_Teams[Manager],Sales_Teams[Regional_Office])</f>
        <v>West</v>
      </c>
      <c r="E3974" t="s">
        <v>8953</v>
      </c>
      <c r="F3974" t="s">
        <v>87</v>
      </c>
      <c r="G3974" t="str">
        <f>IFERROR(_xlfn.XLOOKUP(Sales_Pipeline[[#This Row],[Account]],Accounts!$A$2:$A$86,Accounts!$F$2:$F$86),"")</f>
        <v>United States</v>
      </c>
      <c r="H3974" t="s">
        <v>77</v>
      </c>
      <c r="I3974" s="3">
        <v>42903</v>
      </c>
      <c r="K3974" s="8" t="str">
        <f>IF(Sales_Pipeline[[#This Row],[Close_Date]]="","",TEXT(Sales_Pipeline[[#This Row],[Close_Date]],"ddd"))</f>
        <v/>
      </c>
      <c r="L3974" s="8" t="str">
        <f>IF(Sales_Pipeline[[#This Row],[Close_Date]]="","",TEXT(Sales_Pipeline[[#This Row],[Close_Date]],"mmm"))</f>
        <v/>
      </c>
      <c r="M3974" s="8" t="str">
        <f>IF(Sales_Pipeline[[#This Row],[Close_Date]]="","","Q"&amp;ROUNDUP(MONTH(Sales_Pipeline[[#This Row],[Close_Date]])/3,0))</f>
        <v/>
      </c>
      <c r="N3974" s="2" t="str" cm="1">
        <f t="array" ref="N3974">IFERROR(_xlfn.IFS(Sales_Pipeline[[#This Row],[Deal_Stage]]="Won",_xlfn.XLOOKUP(Sales_Pipeline[[#This Row],[Product]],Products!$A$2:$A$8,Products!$C$2:$C$8),Sales_Pipeline[[#This Row],[Deal_Stage]]="Lost",_xlfn.XLOOKUP(Sales_Pipeline[[#This Row],[Product]],Products!$A$2:$A$8,Products!$C$2:$C$8)),"")</f>
        <v/>
      </c>
      <c r="O3974" s="2">
        <v>0</v>
      </c>
    </row>
    <row r="3975" spans="1:15" x14ac:dyDescent="0.3">
      <c r="A3975" t="s">
        <v>4121</v>
      </c>
      <c r="B3975" t="s">
        <v>42</v>
      </c>
      <c r="C3975" t="str">
        <f>_xlfn.XLOOKUP(Sales_Pipeline[[#This Row],[Sales_Agent]],Sales_Teams[Sales_Agent],Sales_Teams[Manager])</f>
        <v>Summer Sewald</v>
      </c>
      <c r="D3975" t="str">
        <f>_xlfn.XLOOKUP(Sales_Pipeline[[#This Row],[Manager]],Sales_Teams[Manager],Sales_Teams[Regional_Office])</f>
        <v>West</v>
      </c>
      <c r="E3975" t="s">
        <v>8953</v>
      </c>
      <c r="F3975" t="s">
        <v>143</v>
      </c>
      <c r="G3975" t="str">
        <f>IFERROR(_xlfn.XLOOKUP(Sales_Pipeline[[#This Row],[Account]],Accounts!$A$2:$A$86,Accounts!$F$2:$F$86),"")</f>
        <v>United States</v>
      </c>
      <c r="H3975" t="s">
        <v>82</v>
      </c>
      <c r="I3975" s="3">
        <v>42903</v>
      </c>
      <c r="J3975" s="3">
        <v>42984</v>
      </c>
      <c r="K3975" s="8" t="str">
        <f>IF(Sales_Pipeline[[#This Row],[Close_Date]]="","",TEXT(Sales_Pipeline[[#This Row],[Close_Date]],"ddd"))</f>
        <v>Wed</v>
      </c>
      <c r="L3975" s="8" t="str">
        <f>IF(Sales_Pipeline[[#This Row],[Close_Date]]="","",TEXT(Sales_Pipeline[[#This Row],[Close_Date]],"mmm"))</f>
        <v>Sep</v>
      </c>
      <c r="M3975" s="8" t="str">
        <f>IF(Sales_Pipeline[[#This Row],[Close_Date]]="","","Q"&amp;ROUNDUP(MONTH(Sales_Pipeline[[#This Row],[Close_Date]])/3,0))</f>
        <v>Q3</v>
      </c>
      <c r="N3975" s="2" cm="1">
        <f t="array" ref="N3975">IFERROR(_xlfn.IFS(Sales_Pipeline[[#This Row],[Deal_Stage]]="Won",_xlfn.XLOOKUP(Sales_Pipeline[[#This Row],[Product]],Products!$A$2:$A$8,Products!$C$2:$C$8),Sales_Pipeline[[#This Row],[Deal_Stage]]="Lost",_xlfn.XLOOKUP(Sales_Pipeline[[#This Row],[Product]],Products!$A$2:$A$8,Products!$C$2:$C$8)),"")</f>
        <v>4821</v>
      </c>
      <c r="O3975" s="2">
        <v>0</v>
      </c>
    </row>
    <row r="3976" spans="1:15" x14ac:dyDescent="0.3">
      <c r="A3976" t="s">
        <v>4122</v>
      </c>
      <c r="B3976" t="s">
        <v>8</v>
      </c>
      <c r="C3976" t="str">
        <f>_xlfn.XLOOKUP(Sales_Pipeline[[#This Row],[Sales_Agent]],Sales_Teams[Sales_Agent],Sales_Teams[Manager])</f>
        <v>Dustin Brinkmann</v>
      </c>
      <c r="D3976" t="str">
        <f>_xlfn.XLOOKUP(Sales_Pipeline[[#This Row],[Manager]],Sales_Teams[Manager],Sales_Teams[Regional_Office])</f>
        <v>Central</v>
      </c>
      <c r="E3976" t="s">
        <v>61</v>
      </c>
      <c r="F3976" t="s">
        <v>333</v>
      </c>
      <c r="G3976" t="str">
        <f>IFERROR(_xlfn.XLOOKUP(Sales_Pipeline[[#This Row],[Account]],Accounts!$A$2:$A$86,Accounts!$F$2:$F$86),"")</f>
        <v>United States</v>
      </c>
      <c r="H3976" t="s">
        <v>57</v>
      </c>
      <c r="I3976" s="3">
        <v>42903</v>
      </c>
      <c r="J3976" s="3">
        <v>42997</v>
      </c>
      <c r="K3976" s="8" t="str">
        <f>IF(Sales_Pipeline[[#This Row],[Close_Date]]="","",TEXT(Sales_Pipeline[[#This Row],[Close_Date]],"ddd"))</f>
        <v>Tue</v>
      </c>
      <c r="L3976" s="8" t="str">
        <f>IF(Sales_Pipeline[[#This Row],[Close_Date]]="","",TEXT(Sales_Pipeline[[#This Row],[Close_Date]],"mmm"))</f>
        <v>Sep</v>
      </c>
      <c r="M3976" s="8" t="str">
        <f>IF(Sales_Pipeline[[#This Row],[Close_Date]]="","","Q"&amp;ROUNDUP(MONTH(Sales_Pipeline[[#This Row],[Close_Date]])/3,0))</f>
        <v>Q3</v>
      </c>
      <c r="N3976" s="2" cm="1">
        <f t="array" ref="N3976">IFERROR(_xlfn.IFS(Sales_Pipeline[[#This Row],[Deal_Stage]]="Won",_xlfn.XLOOKUP(Sales_Pipeline[[#This Row],[Product]],Products!$A$2:$A$8,Products!$C$2:$C$8),Sales_Pipeline[[#This Row],[Deal_Stage]]="Lost",_xlfn.XLOOKUP(Sales_Pipeline[[#This Row],[Product]],Products!$A$2:$A$8,Products!$C$2:$C$8)),"")</f>
        <v>55</v>
      </c>
      <c r="O3976" s="2">
        <v>60</v>
      </c>
    </row>
    <row r="3977" spans="1:15" x14ac:dyDescent="0.3">
      <c r="A3977" t="s">
        <v>4123</v>
      </c>
      <c r="B3977" t="s">
        <v>37</v>
      </c>
      <c r="C3977" t="str">
        <f>_xlfn.XLOOKUP(Sales_Pipeline[[#This Row],[Sales_Agent]],Sales_Teams[Sales_Agent],Sales_Teams[Manager])</f>
        <v>Celia Rouche</v>
      </c>
      <c r="D3977" t="str">
        <f>_xlfn.XLOOKUP(Sales_Pipeline[[#This Row],[Manager]],Sales_Teams[Manager],Sales_Teams[Regional_Office])</f>
        <v>West</v>
      </c>
      <c r="E3977" t="s">
        <v>63</v>
      </c>
      <c r="G3977" t="str">
        <f>IFERROR(_xlfn.XLOOKUP(Sales_Pipeline[[#This Row],[Account]],Accounts!$A$2:$A$86,Accounts!$F$2:$F$86),"")</f>
        <v/>
      </c>
      <c r="H3977" t="s">
        <v>77</v>
      </c>
      <c r="I3977" s="3">
        <v>42903</v>
      </c>
      <c r="K3977" s="8" t="str">
        <f>IF(Sales_Pipeline[[#This Row],[Close_Date]]="","",TEXT(Sales_Pipeline[[#This Row],[Close_Date]],"ddd"))</f>
        <v/>
      </c>
      <c r="L3977" s="8" t="str">
        <f>IF(Sales_Pipeline[[#This Row],[Close_Date]]="","",TEXT(Sales_Pipeline[[#This Row],[Close_Date]],"mmm"))</f>
        <v/>
      </c>
      <c r="M3977" s="8" t="str">
        <f>IF(Sales_Pipeline[[#This Row],[Close_Date]]="","","Q"&amp;ROUNDUP(MONTH(Sales_Pipeline[[#This Row],[Close_Date]])/3,0))</f>
        <v/>
      </c>
      <c r="N3977" s="2" t="str" cm="1">
        <f t="array" ref="N3977">IFERROR(_xlfn.IFS(Sales_Pipeline[[#This Row],[Deal_Stage]]="Won",_xlfn.XLOOKUP(Sales_Pipeline[[#This Row],[Product]],Products!$A$2:$A$8,Products!$C$2:$C$8),Sales_Pipeline[[#This Row],[Deal_Stage]]="Lost",_xlfn.XLOOKUP(Sales_Pipeline[[#This Row],[Product]],Products!$A$2:$A$8,Products!$C$2:$C$8)),"")</f>
        <v/>
      </c>
      <c r="O3977" s="2">
        <v>0</v>
      </c>
    </row>
    <row r="3978" spans="1:15" x14ac:dyDescent="0.3">
      <c r="A3978" t="s">
        <v>4124</v>
      </c>
      <c r="B3978" t="s">
        <v>37</v>
      </c>
      <c r="C3978" t="str">
        <f>_xlfn.XLOOKUP(Sales_Pipeline[[#This Row],[Sales_Agent]],Sales_Teams[Sales_Agent],Sales_Teams[Manager])</f>
        <v>Celia Rouche</v>
      </c>
      <c r="D3978" t="str">
        <f>_xlfn.XLOOKUP(Sales_Pipeline[[#This Row],[Manager]],Sales_Teams[Manager],Sales_Teams[Regional_Office])</f>
        <v>West</v>
      </c>
      <c r="E3978" t="s">
        <v>163</v>
      </c>
      <c r="F3978" t="s">
        <v>216</v>
      </c>
      <c r="G3978" t="str">
        <f>IFERROR(_xlfn.XLOOKUP(Sales_Pipeline[[#This Row],[Account]],Accounts!$A$2:$A$86,Accounts!$F$2:$F$86),"")</f>
        <v>United States</v>
      </c>
      <c r="H3978" t="s">
        <v>82</v>
      </c>
      <c r="I3978" s="3">
        <v>42903</v>
      </c>
      <c r="J3978" s="3">
        <v>42962</v>
      </c>
      <c r="K3978" s="8" t="str">
        <f>IF(Sales_Pipeline[[#This Row],[Close_Date]]="","",TEXT(Sales_Pipeline[[#This Row],[Close_Date]],"ddd"))</f>
        <v>Tue</v>
      </c>
      <c r="L3978" s="8" t="str">
        <f>IF(Sales_Pipeline[[#This Row],[Close_Date]]="","",TEXT(Sales_Pipeline[[#This Row],[Close_Date]],"mmm"))</f>
        <v>Aug</v>
      </c>
      <c r="M3978" s="8" t="str">
        <f>IF(Sales_Pipeline[[#This Row],[Close_Date]]="","","Q"&amp;ROUNDUP(MONTH(Sales_Pipeline[[#This Row],[Close_Date]])/3,0))</f>
        <v>Q3</v>
      </c>
      <c r="N3978" s="2" cm="1">
        <f t="array" ref="N3978">IFERROR(_xlfn.IFS(Sales_Pipeline[[#This Row],[Deal_Stage]]="Won",_xlfn.XLOOKUP(Sales_Pipeline[[#This Row],[Product]],Products!$A$2:$A$8,Products!$C$2:$C$8),Sales_Pipeline[[#This Row],[Deal_Stage]]="Lost",_xlfn.XLOOKUP(Sales_Pipeline[[#This Row],[Product]],Products!$A$2:$A$8,Products!$C$2:$C$8)),"")</f>
        <v>26768</v>
      </c>
      <c r="O3978" s="2">
        <v>0</v>
      </c>
    </row>
    <row r="3979" spans="1:15" x14ac:dyDescent="0.3">
      <c r="A3979" t="s">
        <v>4125</v>
      </c>
      <c r="B3979" t="s">
        <v>9</v>
      </c>
      <c r="C3979" t="str">
        <f>_xlfn.XLOOKUP(Sales_Pipeline[[#This Row],[Sales_Agent]],Sales_Teams[Sales_Agent],Sales_Teams[Manager])</f>
        <v>Dustin Brinkmann</v>
      </c>
      <c r="D3979" t="str">
        <f>_xlfn.XLOOKUP(Sales_Pipeline[[#This Row],[Manager]],Sales_Teams[Manager],Sales_Teams[Regional_Office])</f>
        <v>Central</v>
      </c>
      <c r="E3979" t="s">
        <v>84</v>
      </c>
      <c r="F3979" t="s">
        <v>79</v>
      </c>
      <c r="G3979" t="str">
        <f>IFERROR(_xlfn.XLOOKUP(Sales_Pipeline[[#This Row],[Account]],Accounts!$A$2:$A$86,Accounts!$F$2:$F$86),"")</f>
        <v>Philipines</v>
      </c>
      <c r="H3979" t="s">
        <v>57</v>
      </c>
      <c r="I3979" s="3">
        <v>42903</v>
      </c>
      <c r="J3979" s="3">
        <v>42963</v>
      </c>
      <c r="K3979" s="8" t="str">
        <f>IF(Sales_Pipeline[[#This Row],[Close_Date]]="","",TEXT(Sales_Pipeline[[#This Row],[Close_Date]],"ddd"))</f>
        <v>Wed</v>
      </c>
      <c r="L3979" s="8" t="str">
        <f>IF(Sales_Pipeline[[#This Row],[Close_Date]]="","",TEXT(Sales_Pipeline[[#This Row],[Close_Date]],"mmm"))</f>
        <v>Aug</v>
      </c>
      <c r="M3979" s="8" t="str">
        <f>IF(Sales_Pipeline[[#This Row],[Close_Date]]="","","Q"&amp;ROUNDUP(MONTH(Sales_Pipeline[[#This Row],[Close_Date]])/3,0))</f>
        <v>Q3</v>
      </c>
      <c r="N3979" s="2" cm="1">
        <f t="array" ref="N3979">IFERROR(_xlfn.IFS(Sales_Pipeline[[#This Row],[Deal_Stage]]="Won",_xlfn.XLOOKUP(Sales_Pipeline[[#This Row],[Product]],Products!$A$2:$A$8,Products!$C$2:$C$8),Sales_Pipeline[[#This Row],[Deal_Stage]]="Lost",_xlfn.XLOOKUP(Sales_Pipeline[[#This Row],[Product]],Products!$A$2:$A$8,Products!$C$2:$C$8)),"")</f>
        <v>5482</v>
      </c>
      <c r="O3979" s="2">
        <v>5018</v>
      </c>
    </row>
    <row r="3980" spans="1:15" x14ac:dyDescent="0.3">
      <c r="A3980" t="s">
        <v>4126</v>
      </c>
      <c r="B3980" t="s">
        <v>32</v>
      </c>
      <c r="C3980" t="str">
        <f>_xlfn.XLOOKUP(Sales_Pipeline[[#This Row],[Sales_Agent]],Sales_Teams[Sales_Agent],Sales_Teams[Manager])</f>
        <v>Celia Rouche</v>
      </c>
      <c r="D3980" t="str">
        <f>_xlfn.XLOOKUP(Sales_Pipeline[[#This Row],[Manager]],Sales_Teams[Manager],Sales_Teams[Regional_Office])</f>
        <v>West</v>
      </c>
      <c r="E3980" t="s">
        <v>63</v>
      </c>
      <c r="G3980" t="str">
        <f>IFERROR(_xlfn.XLOOKUP(Sales_Pipeline[[#This Row],[Account]],Accounts!$A$2:$A$86,Accounts!$F$2:$F$86),"")</f>
        <v/>
      </c>
      <c r="H3980" t="s">
        <v>77</v>
      </c>
      <c r="I3980" s="3">
        <v>42903</v>
      </c>
      <c r="K3980" s="8" t="str">
        <f>IF(Sales_Pipeline[[#This Row],[Close_Date]]="","",TEXT(Sales_Pipeline[[#This Row],[Close_Date]],"ddd"))</f>
        <v/>
      </c>
      <c r="L3980" s="8" t="str">
        <f>IF(Sales_Pipeline[[#This Row],[Close_Date]]="","",TEXT(Sales_Pipeline[[#This Row],[Close_Date]],"mmm"))</f>
        <v/>
      </c>
      <c r="M3980" s="8" t="str">
        <f>IF(Sales_Pipeline[[#This Row],[Close_Date]]="","","Q"&amp;ROUNDUP(MONTH(Sales_Pipeline[[#This Row],[Close_Date]])/3,0))</f>
        <v/>
      </c>
      <c r="N3980" s="2" t="str" cm="1">
        <f t="array" ref="N3980">IFERROR(_xlfn.IFS(Sales_Pipeline[[#This Row],[Deal_Stage]]="Won",_xlfn.XLOOKUP(Sales_Pipeline[[#This Row],[Product]],Products!$A$2:$A$8,Products!$C$2:$C$8),Sales_Pipeline[[#This Row],[Deal_Stage]]="Lost",_xlfn.XLOOKUP(Sales_Pipeline[[#This Row],[Product]],Products!$A$2:$A$8,Products!$C$2:$C$8)),"")</f>
        <v/>
      </c>
      <c r="O3980" s="2">
        <v>0</v>
      </c>
    </row>
    <row r="3981" spans="1:15" x14ac:dyDescent="0.3">
      <c r="A3981" t="s">
        <v>4127</v>
      </c>
      <c r="B3981" t="s">
        <v>32</v>
      </c>
      <c r="C3981" t="str">
        <f>_xlfn.XLOOKUP(Sales_Pipeline[[#This Row],[Sales_Agent]],Sales_Teams[Sales_Agent],Sales_Teams[Manager])</f>
        <v>Celia Rouche</v>
      </c>
      <c r="D3981" t="str">
        <f>_xlfn.XLOOKUP(Sales_Pipeline[[#This Row],[Manager]],Sales_Teams[Manager],Sales_Teams[Regional_Office])</f>
        <v>West</v>
      </c>
      <c r="E3981" t="s">
        <v>76</v>
      </c>
      <c r="F3981" t="s">
        <v>413</v>
      </c>
      <c r="G3981" t="str">
        <f>IFERROR(_xlfn.XLOOKUP(Sales_Pipeline[[#This Row],[Account]],Accounts!$A$2:$A$86,Accounts!$F$2:$F$86),"")</f>
        <v>United States</v>
      </c>
      <c r="H3981" t="s">
        <v>57</v>
      </c>
      <c r="I3981" s="3">
        <v>42903</v>
      </c>
      <c r="J3981" s="3">
        <v>42995</v>
      </c>
      <c r="K3981" s="8" t="str">
        <f>IF(Sales_Pipeline[[#This Row],[Close_Date]]="","",TEXT(Sales_Pipeline[[#This Row],[Close_Date]],"ddd"))</f>
        <v>Sun</v>
      </c>
      <c r="L3981" s="8" t="str">
        <f>IF(Sales_Pipeline[[#This Row],[Close_Date]]="","",TEXT(Sales_Pipeline[[#This Row],[Close_Date]],"mmm"))</f>
        <v>Sep</v>
      </c>
      <c r="M3981" s="8" t="str">
        <f>IF(Sales_Pipeline[[#This Row],[Close_Date]]="","","Q"&amp;ROUNDUP(MONTH(Sales_Pipeline[[#This Row],[Close_Date]])/3,0))</f>
        <v>Q3</v>
      </c>
      <c r="N3981" s="2" cm="1">
        <f t="array" ref="N3981">IFERROR(_xlfn.IFS(Sales_Pipeline[[#This Row],[Deal_Stage]]="Won",_xlfn.XLOOKUP(Sales_Pipeline[[#This Row],[Product]],Products!$A$2:$A$8,Products!$C$2:$C$8),Sales_Pipeline[[#This Row],[Deal_Stage]]="Lost",_xlfn.XLOOKUP(Sales_Pipeline[[#This Row],[Product]],Products!$A$2:$A$8,Products!$C$2:$C$8)),"")</f>
        <v>3393</v>
      </c>
      <c r="O3981" s="2">
        <v>3295</v>
      </c>
    </row>
    <row r="3982" spans="1:15" x14ac:dyDescent="0.3">
      <c r="A3982" t="s">
        <v>4128</v>
      </c>
      <c r="B3982" t="s">
        <v>3</v>
      </c>
      <c r="C3982" t="str">
        <f>_xlfn.XLOOKUP(Sales_Pipeline[[#This Row],[Sales_Agent]],Sales_Teams[Sales_Agent],Sales_Teams[Manager])</f>
        <v>Dustin Brinkmann</v>
      </c>
      <c r="D3982" t="str">
        <f>_xlfn.XLOOKUP(Sales_Pipeline[[#This Row],[Manager]],Sales_Teams[Manager],Sales_Teams[Regional_Office])</f>
        <v>Central</v>
      </c>
      <c r="E3982" t="s">
        <v>61</v>
      </c>
      <c r="F3982" t="s">
        <v>147</v>
      </c>
      <c r="G3982" t="str">
        <f>IFERROR(_xlfn.XLOOKUP(Sales_Pipeline[[#This Row],[Account]],Accounts!$A$2:$A$86,Accounts!$F$2:$F$86),"")</f>
        <v>United States</v>
      </c>
      <c r="H3982" t="s">
        <v>57</v>
      </c>
      <c r="I3982" s="3">
        <v>42904</v>
      </c>
      <c r="J3982" s="3">
        <v>42976</v>
      </c>
      <c r="K3982" s="8" t="str">
        <f>IF(Sales_Pipeline[[#This Row],[Close_Date]]="","",TEXT(Sales_Pipeline[[#This Row],[Close_Date]],"ddd"))</f>
        <v>Tue</v>
      </c>
      <c r="L3982" s="8" t="str">
        <f>IF(Sales_Pipeline[[#This Row],[Close_Date]]="","",TEXT(Sales_Pipeline[[#This Row],[Close_Date]],"mmm"))</f>
        <v>Aug</v>
      </c>
      <c r="M3982" s="8" t="str">
        <f>IF(Sales_Pipeline[[#This Row],[Close_Date]]="","","Q"&amp;ROUNDUP(MONTH(Sales_Pipeline[[#This Row],[Close_Date]])/3,0))</f>
        <v>Q3</v>
      </c>
      <c r="N3982" s="2" cm="1">
        <f t="array" ref="N3982">IFERROR(_xlfn.IFS(Sales_Pipeline[[#This Row],[Deal_Stage]]="Won",_xlfn.XLOOKUP(Sales_Pipeline[[#This Row],[Product]],Products!$A$2:$A$8,Products!$C$2:$C$8),Sales_Pipeline[[#This Row],[Deal_Stage]]="Lost",_xlfn.XLOOKUP(Sales_Pipeline[[#This Row],[Product]],Products!$A$2:$A$8,Products!$C$2:$C$8)),"")</f>
        <v>55</v>
      </c>
      <c r="O3982" s="2">
        <v>61</v>
      </c>
    </row>
    <row r="3983" spans="1:15" x14ac:dyDescent="0.3">
      <c r="A3983" t="s">
        <v>4129</v>
      </c>
      <c r="B3983" t="s">
        <v>30</v>
      </c>
      <c r="C3983" t="str">
        <f>_xlfn.XLOOKUP(Sales_Pipeline[[#This Row],[Sales_Agent]],Sales_Teams[Sales_Agent],Sales_Teams[Manager])</f>
        <v>Rocco Neubert</v>
      </c>
      <c r="D3983" t="str">
        <f>_xlfn.XLOOKUP(Sales_Pipeline[[#This Row],[Manager]],Sales_Teams[Manager],Sales_Teams[Regional_Office])</f>
        <v>East</v>
      </c>
      <c r="E3983" t="s">
        <v>84</v>
      </c>
      <c r="F3983" t="s">
        <v>129</v>
      </c>
      <c r="G3983" t="str">
        <f>IFERROR(_xlfn.XLOOKUP(Sales_Pipeline[[#This Row],[Account]],Accounts!$A$2:$A$86,Accounts!$F$2:$F$86),"")</f>
        <v>Jordan</v>
      </c>
      <c r="H3983" t="s">
        <v>82</v>
      </c>
      <c r="I3983" s="3">
        <v>42904</v>
      </c>
      <c r="J3983" s="3">
        <v>42917</v>
      </c>
      <c r="K3983" s="8" t="str">
        <f>IF(Sales_Pipeline[[#This Row],[Close_Date]]="","",TEXT(Sales_Pipeline[[#This Row],[Close_Date]],"ddd"))</f>
        <v>Sat</v>
      </c>
      <c r="L3983" s="8" t="str">
        <f>IF(Sales_Pipeline[[#This Row],[Close_Date]]="","",TEXT(Sales_Pipeline[[#This Row],[Close_Date]],"mmm"))</f>
        <v>Jul</v>
      </c>
      <c r="M3983" s="8" t="str">
        <f>IF(Sales_Pipeline[[#This Row],[Close_Date]]="","","Q"&amp;ROUNDUP(MONTH(Sales_Pipeline[[#This Row],[Close_Date]])/3,0))</f>
        <v>Q3</v>
      </c>
      <c r="N3983" s="2" cm="1">
        <f t="array" ref="N3983">IFERROR(_xlfn.IFS(Sales_Pipeline[[#This Row],[Deal_Stage]]="Won",_xlfn.XLOOKUP(Sales_Pipeline[[#This Row],[Product]],Products!$A$2:$A$8,Products!$C$2:$C$8),Sales_Pipeline[[#This Row],[Deal_Stage]]="Lost",_xlfn.XLOOKUP(Sales_Pipeline[[#This Row],[Product]],Products!$A$2:$A$8,Products!$C$2:$C$8)),"")</f>
        <v>5482</v>
      </c>
      <c r="O3983" s="2">
        <v>0</v>
      </c>
    </row>
    <row r="3984" spans="1:15" x14ac:dyDescent="0.3">
      <c r="A3984" t="s">
        <v>4130</v>
      </c>
      <c r="B3984" t="s">
        <v>27</v>
      </c>
      <c r="C3984" t="str">
        <f>_xlfn.XLOOKUP(Sales_Pipeline[[#This Row],[Sales_Agent]],Sales_Teams[Sales_Agent],Sales_Teams[Manager])</f>
        <v>Rocco Neubert</v>
      </c>
      <c r="D3984" t="str">
        <f>_xlfn.XLOOKUP(Sales_Pipeline[[#This Row],[Manager]],Sales_Teams[Manager],Sales_Teams[Regional_Office])</f>
        <v>East</v>
      </c>
      <c r="E3984" t="s">
        <v>55</v>
      </c>
      <c r="F3984" t="s">
        <v>247</v>
      </c>
      <c r="G3984" t="str">
        <f>IFERROR(_xlfn.XLOOKUP(Sales_Pipeline[[#This Row],[Account]],Accounts!$A$2:$A$86,Accounts!$F$2:$F$86),"")</f>
        <v>United States</v>
      </c>
      <c r="H3984" t="s">
        <v>77</v>
      </c>
      <c r="I3984" s="3">
        <v>42904</v>
      </c>
      <c r="K3984" s="8" t="str">
        <f>IF(Sales_Pipeline[[#This Row],[Close_Date]]="","",TEXT(Sales_Pipeline[[#This Row],[Close_Date]],"ddd"))</f>
        <v/>
      </c>
      <c r="L3984" s="8" t="str">
        <f>IF(Sales_Pipeline[[#This Row],[Close_Date]]="","",TEXT(Sales_Pipeline[[#This Row],[Close_Date]],"mmm"))</f>
        <v/>
      </c>
      <c r="M3984" s="8" t="str">
        <f>IF(Sales_Pipeline[[#This Row],[Close_Date]]="","","Q"&amp;ROUNDUP(MONTH(Sales_Pipeline[[#This Row],[Close_Date]])/3,0))</f>
        <v/>
      </c>
      <c r="N3984" s="2" t="str" cm="1">
        <f t="array" ref="N3984">IFERROR(_xlfn.IFS(Sales_Pipeline[[#This Row],[Deal_Stage]]="Won",_xlfn.XLOOKUP(Sales_Pipeline[[#This Row],[Product]],Products!$A$2:$A$8,Products!$C$2:$C$8),Sales_Pipeline[[#This Row],[Deal_Stage]]="Lost",_xlfn.XLOOKUP(Sales_Pipeline[[#This Row],[Product]],Products!$A$2:$A$8,Products!$C$2:$C$8)),"")</f>
        <v/>
      </c>
      <c r="O3984" s="2">
        <v>0</v>
      </c>
    </row>
    <row r="3985" spans="1:15" x14ac:dyDescent="0.3">
      <c r="A3985" t="s">
        <v>4131</v>
      </c>
      <c r="B3985" t="s">
        <v>27</v>
      </c>
      <c r="C3985" t="str">
        <f>_xlfn.XLOOKUP(Sales_Pipeline[[#This Row],[Sales_Agent]],Sales_Teams[Sales_Agent],Sales_Teams[Manager])</f>
        <v>Rocco Neubert</v>
      </c>
      <c r="D3985" t="str">
        <f>_xlfn.XLOOKUP(Sales_Pipeline[[#This Row],[Manager]],Sales_Teams[Manager],Sales_Teams[Regional_Office])</f>
        <v>East</v>
      </c>
      <c r="E3985" t="s">
        <v>61</v>
      </c>
      <c r="F3985" t="s">
        <v>315</v>
      </c>
      <c r="G3985" t="str">
        <f>IFERROR(_xlfn.XLOOKUP(Sales_Pipeline[[#This Row],[Account]],Accounts!$A$2:$A$86,Accounts!$F$2:$F$86),"")</f>
        <v>United States</v>
      </c>
      <c r="H3985" t="s">
        <v>57</v>
      </c>
      <c r="I3985" s="3">
        <v>42904</v>
      </c>
      <c r="J3985" s="3">
        <v>43001</v>
      </c>
      <c r="K3985" s="8" t="str">
        <f>IF(Sales_Pipeline[[#This Row],[Close_Date]]="","",TEXT(Sales_Pipeline[[#This Row],[Close_Date]],"ddd"))</f>
        <v>Sat</v>
      </c>
      <c r="L3985" s="8" t="str">
        <f>IF(Sales_Pipeline[[#This Row],[Close_Date]]="","",TEXT(Sales_Pipeline[[#This Row],[Close_Date]],"mmm"))</f>
        <v>Sep</v>
      </c>
      <c r="M3985" s="8" t="str">
        <f>IF(Sales_Pipeline[[#This Row],[Close_Date]]="","","Q"&amp;ROUNDUP(MONTH(Sales_Pipeline[[#This Row],[Close_Date]])/3,0))</f>
        <v>Q3</v>
      </c>
      <c r="N3985" s="2" cm="1">
        <f t="array" ref="N3985">IFERROR(_xlfn.IFS(Sales_Pipeline[[#This Row],[Deal_Stage]]="Won",_xlfn.XLOOKUP(Sales_Pipeline[[#This Row],[Product]],Products!$A$2:$A$8,Products!$C$2:$C$8),Sales_Pipeline[[#This Row],[Deal_Stage]]="Lost",_xlfn.XLOOKUP(Sales_Pipeline[[#This Row],[Product]],Products!$A$2:$A$8,Products!$C$2:$C$8)),"")</f>
        <v>55</v>
      </c>
      <c r="O3985" s="2">
        <v>59</v>
      </c>
    </row>
    <row r="3986" spans="1:15" x14ac:dyDescent="0.3">
      <c r="A3986" t="s">
        <v>4132</v>
      </c>
      <c r="B3986" t="s">
        <v>25</v>
      </c>
      <c r="C3986" t="str">
        <f>_xlfn.XLOOKUP(Sales_Pipeline[[#This Row],[Sales_Agent]],Sales_Teams[Sales_Agent],Sales_Teams[Manager])</f>
        <v>Rocco Neubert</v>
      </c>
      <c r="D3986" t="str">
        <f>_xlfn.XLOOKUP(Sales_Pipeline[[#This Row],[Manager]],Sales_Teams[Manager],Sales_Teams[Regional_Office])</f>
        <v>East</v>
      </c>
      <c r="E3986" t="s">
        <v>84</v>
      </c>
      <c r="G3986" t="str">
        <f>IFERROR(_xlfn.XLOOKUP(Sales_Pipeline[[#This Row],[Account]],Accounts!$A$2:$A$86,Accounts!$F$2:$F$86),"")</f>
        <v/>
      </c>
      <c r="H3986" t="s">
        <v>77</v>
      </c>
      <c r="I3986" s="3">
        <v>42904</v>
      </c>
      <c r="K3986" s="8" t="str">
        <f>IF(Sales_Pipeline[[#This Row],[Close_Date]]="","",TEXT(Sales_Pipeline[[#This Row],[Close_Date]],"ddd"))</f>
        <v/>
      </c>
      <c r="L3986" s="8" t="str">
        <f>IF(Sales_Pipeline[[#This Row],[Close_Date]]="","",TEXT(Sales_Pipeline[[#This Row],[Close_Date]],"mmm"))</f>
        <v/>
      </c>
      <c r="M3986" s="8" t="str">
        <f>IF(Sales_Pipeline[[#This Row],[Close_Date]]="","","Q"&amp;ROUNDUP(MONTH(Sales_Pipeline[[#This Row],[Close_Date]])/3,0))</f>
        <v/>
      </c>
      <c r="N3986" s="2" t="str" cm="1">
        <f t="array" ref="N3986">IFERROR(_xlfn.IFS(Sales_Pipeline[[#This Row],[Deal_Stage]]="Won",_xlfn.XLOOKUP(Sales_Pipeline[[#This Row],[Product]],Products!$A$2:$A$8,Products!$C$2:$C$8),Sales_Pipeline[[#This Row],[Deal_Stage]]="Lost",_xlfn.XLOOKUP(Sales_Pipeline[[#This Row],[Product]],Products!$A$2:$A$8,Products!$C$2:$C$8)),"")</f>
        <v/>
      </c>
      <c r="O3986" s="2">
        <v>0</v>
      </c>
    </row>
    <row r="3987" spans="1:15" x14ac:dyDescent="0.3">
      <c r="A3987" t="s">
        <v>4133</v>
      </c>
      <c r="B3987" t="s">
        <v>25</v>
      </c>
      <c r="C3987" t="str">
        <f>_xlfn.XLOOKUP(Sales_Pipeline[[#This Row],[Sales_Agent]],Sales_Teams[Sales_Agent],Sales_Teams[Manager])</f>
        <v>Rocco Neubert</v>
      </c>
      <c r="D3987" t="str">
        <f>_xlfn.XLOOKUP(Sales_Pipeline[[#This Row],[Manager]],Sales_Teams[Manager],Sales_Teams[Regional_Office])</f>
        <v>East</v>
      </c>
      <c r="E3987" t="s">
        <v>76</v>
      </c>
      <c r="F3987" t="s">
        <v>413</v>
      </c>
      <c r="G3987" t="str">
        <f>IFERROR(_xlfn.XLOOKUP(Sales_Pipeline[[#This Row],[Account]],Accounts!$A$2:$A$86,Accounts!$F$2:$F$86),"")</f>
        <v>United States</v>
      </c>
      <c r="H3987" t="s">
        <v>77</v>
      </c>
      <c r="I3987" s="3">
        <v>42904</v>
      </c>
      <c r="K3987" s="8" t="str">
        <f>IF(Sales_Pipeline[[#This Row],[Close_Date]]="","",TEXT(Sales_Pipeline[[#This Row],[Close_Date]],"ddd"))</f>
        <v/>
      </c>
      <c r="L3987" s="8" t="str">
        <f>IF(Sales_Pipeline[[#This Row],[Close_Date]]="","",TEXT(Sales_Pipeline[[#This Row],[Close_Date]],"mmm"))</f>
        <v/>
      </c>
      <c r="M3987" s="8" t="str">
        <f>IF(Sales_Pipeline[[#This Row],[Close_Date]]="","","Q"&amp;ROUNDUP(MONTH(Sales_Pipeline[[#This Row],[Close_Date]])/3,0))</f>
        <v/>
      </c>
      <c r="N3987" s="2" t="str" cm="1">
        <f t="array" ref="N3987">IFERROR(_xlfn.IFS(Sales_Pipeline[[#This Row],[Deal_Stage]]="Won",_xlfn.XLOOKUP(Sales_Pipeline[[#This Row],[Product]],Products!$A$2:$A$8,Products!$C$2:$C$8),Sales_Pipeline[[#This Row],[Deal_Stage]]="Lost",_xlfn.XLOOKUP(Sales_Pipeline[[#This Row],[Product]],Products!$A$2:$A$8,Products!$C$2:$C$8)),"")</f>
        <v/>
      </c>
      <c r="O3987" s="2">
        <v>0</v>
      </c>
    </row>
    <row r="3988" spans="1:15" x14ac:dyDescent="0.3">
      <c r="A3988" t="s">
        <v>4134</v>
      </c>
      <c r="B3988" t="s">
        <v>25</v>
      </c>
      <c r="C3988" t="str">
        <f>_xlfn.XLOOKUP(Sales_Pipeline[[#This Row],[Sales_Agent]],Sales_Teams[Sales_Agent],Sales_Teams[Manager])</f>
        <v>Rocco Neubert</v>
      </c>
      <c r="D3988" t="str">
        <f>_xlfn.XLOOKUP(Sales_Pipeline[[#This Row],[Manager]],Sales_Teams[Manager],Sales_Teams[Regional_Office])</f>
        <v>East</v>
      </c>
      <c r="E3988" t="s">
        <v>8953</v>
      </c>
      <c r="F3988" t="s">
        <v>129</v>
      </c>
      <c r="G3988" t="str">
        <f>IFERROR(_xlfn.XLOOKUP(Sales_Pipeline[[#This Row],[Account]],Accounts!$A$2:$A$86,Accounts!$F$2:$F$86),"")</f>
        <v>Jordan</v>
      </c>
      <c r="H3988" t="s">
        <v>57</v>
      </c>
      <c r="I3988" s="3">
        <v>42904</v>
      </c>
      <c r="J3988" s="3">
        <v>42912</v>
      </c>
      <c r="K3988" s="8" t="str">
        <f>IF(Sales_Pipeline[[#This Row],[Close_Date]]="","",TEXT(Sales_Pipeline[[#This Row],[Close_Date]],"ddd"))</f>
        <v>Mon</v>
      </c>
      <c r="L3988" s="8" t="str">
        <f>IF(Sales_Pipeline[[#This Row],[Close_Date]]="","",TEXT(Sales_Pipeline[[#This Row],[Close_Date]],"mmm"))</f>
        <v>Jun</v>
      </c>
      <c r="M3988" s="8" t="str">
        <f>IF(Sales_Pipeline[[#This Row],[Close_Date]]="","","Q"&amp;ROUNDUP(MONTH(Sales_Pipeline[[#This Row],[Close_Date]])/3,0))</f>
        <v>Q2</v>
      </c>
      <c r="N3988" s="2" cm="1">
        <f t="array" ref="N3988">IFERROR(_xlfn.IFS(Sales_Pipeline[[#This Row],[Deal_Stage]]="Won",_xlfn.XLOOKUP(Sales_Pipeline[[#This Row],[Product]],Products!$A$2:$A$8,Products!$C$2:$C$8),Sales_Pipeline[[#This Row],[Deal_Stage]]="Lost",_xlfn.XLOOKUP(Sales_Pipeline[[#This Row],[Product]],Products!$A$2:$A$8,Products!$C$2:$C$8)),"")</f>
        <v>4821</v>
      </c>
      <c r="O3988" s="2">
        <v>3720</v>
      </c>
    </row>
    <row r="3989" spans="1:15" x14ac:dyDescent="0.3">
      <c r="A3989" t="s">
        <v>4135</v>
      </c>
      <c r="B3989" t="s">
        <v>15</v>
      </c>
      <c r="C3989" t="str">
        <f>_xlfn.XLOOKUP(Sales_Pipeline[[#This Row],[Sales_Agent]],Sales_Teams[Sales_Agent],Sales_Teams[Manager])</f>
        <v>Melvin Marxen</v>
      </c>
      <c r="D3989" t="str">
        <f>_xlfn.XLOOKUP(Sales_Pipeline[[#This Row],[Manager]],Sales_Teams[Manager],Sales_Teams[Regional_Office])</f>
        <v>Central</v>
      </c>
      <c r="E3989" t="s">
        <v>76</v>
      </c>
      <c r="F3989" t="s">
        <v>59</v>
      </c>
      <c r="G3989" t="str">
        <f>IFERROR(_xlfn.XLOOKUP(Sales_Pipeline[[#This Row],[Account]],Accounts!$A$2:$A$86,Accounts!$F$2:$F$86),"")</f>
        <v>United States</v>
      </c>
      <c r="H3989" t="s">
        <v>82</v>
      </c>
      <c r="I3989" s="3">
        <v>42904</v>
      </c>
      <c r="J3989" s="3">
        <v>42962</v>
      </c>
      <c r="K3989" s="8" t="str">
        <f>IF(Sales_Pipeline[[#This Row],[Close_Date]]="","",TEXT(Sales_Pipeline[[#This Row],[Close_Date]],"ddd"))</f>
        <v>Tue</v>
      </c>
      <c r="L3989" s="8" t="str">
        <f>IF(Sales_Pipeline[[#This Row],[Close_Date]]="","",TEXT(Sales_Pipeline[[#This Row],[Close_Date]],"mmm"))</f>
        <v>Aug</v>
      </c>
      <c r="M3989" s="8" t="str">
        <f>IF(Sales_Pipeline[[#This Row],[Close_Date]]="","","Q"&amp;ROUNDUP(MONTH(Sales_Pipeline[[#This Row],[Close_Date]])/3,0))</f>
        <v>Q3</v>
      </c>
      <c r="N3989" s="2" cm="1">
        <f t="array" ref="N3989">IFERROR(_xlfn.IFS(Sales_Pipeline[[#This Row],[Deal_Stage]]="Won",_xlfn.XLOOKUP(Sales_Pipeline[[#This Row],[Product]],Products!$A$2:$A$8,Products!$C$2:$C$8),Sales_Pipeline[[#This Row],[Deal_Stage]]="Lost",_xlfn.XLOOKUP(Sales_Pipeline[[#This Row],[Product]],Products!$A$2:$A$8,Products!$C$2:$C$8)),"")</f>
        <v>3393</v>
      </c>
      <c r="O3989" s="2">
        <v>0</v>
      </c>
    </row>
    <row r="3990" spans="1:15" x14ac:dyDescent="0.3">
      <c r="A3990" t="s">
        <v>4136</v>
      </c>
      <c r="B3990" t="s">
        <v>15</v>
      </c>
      <c r="C3990" t="str">
        <f>_xlfn.XLOOKUP(Sales_Pipeline[[#This Row],[Sales_Agent]],Sales_Teams[Sales_Agent],Sales_Teams[Manager])</f>
        <v>Melvin Marxen</v>
      </c>
      <c r="D3990" t="str">
        <f>_xlfn.XLOOKUP(Sales_Pipeline[[#This Row],[Manager]],Sales_Teams[Manager],Sales_Teams[Regional_Office])</f>
        <v>Central</v>
      </c>
      <c r="E3990" t="s">
        <v>8953</v>
      </c>
      <c r="F3990" t="s">
        <v>155</v>
      </c>
      <c r="G3990" t="str">
        <f>IFERROR(_xlfn.XLOOKUP(Sales_Pipeline[[#This Row],[Account]],Accounts!$A$2:$A$86,Accounts!$F$2:$F$86),"")</f>
        <v>United States</v>
      </c>
      <c r="H3990" t="s">
        <v>57</v>
      </c>
      <c r="I3990" s="3">
        <v>42904</v>
      </c>
      <c r="J3990" s="3">
        <v>42963</v>
      </c>
      <c r="K3990" s="8" t="str">
        <f>IF(Sales_Pipeline[[#This Row],[Close_Date]]="","",TEXT(Sales_Pipeline[[#This Row],[Close_Date]],"ddd"))</f>
        <v>Wed</v>
      </c>
      <c r="L3990" s="8" t="str">
        <f>IF(Sales_Pipeline[[#This Row],[Close_Date]]="","",TEXT(Sales_Pipeline[[#This Row],[Close_Date]],"mmm"))</f>
        <v>Aug</v>
      </c>
      <c r="M3990" s="8" t="str">
        <f>IF(Sales_Pipeline[[#This Row],[Close_Date]]="","","Q"&amp;ROUNDUP(MONTH(Sales_Pipeline[[#This Row],[Close_Date]])/3,0))</f>
        <v>Q3</v>
      </c>
      <c r="N3990" s="2" cm="1">
        <f t="array" ref="N3990">IFERROR(_xlfn.IFS(Sales_Pipeline[[#This Row],[Deal_Stage]]="Won",_xlfn.XLOOKUP(Sales_Pipeline[[#This Row],[Product]],Products!$A$2:$A$8,Products!$C$2:$C$8),Sales_Pipeline[[#This Row],[Deal_Stage]]="Lost",_xlfn.XLOOKUP(Sales_Pipeline[[#This Row],[Product]],Products!$A$2:$A$8,Products!$C$2:$C$8)),"")</f>
        <v>4821</v>
      </c>
      <c r="O3990" s="2">
        <v>5088</v>
      </c>
    </row>
    <row r="3991" spans="1:15" x14ac:dyDescent="0.3">
      <c r="A3991" t="s">
        <v>4137</v>
      </c>
      <c r="B3991" t="s">
        <v>38</v>
      </c>
      <c r="C3991" t="str">
        <f>_xlfn.XLOOKUP(Sales_Pipeline[[#This Row],[Sales_Agent]],Sales_Teams[Sales_Agent],Sales_Teams[Manager])</f>
        <v>Celia Rouche</v>
      </c>
      <c r="D3991" t="str">
        <f>_xlfn.XLOOKUP(Sales_Pipeline[[#This Row],[Manager]],Sales_Teams[Manager],Sales_Teams[Regional_Office])</f>
        <v>West</v>
      </c>
      <c r="E3991" t="s">
        <v>84</v>
      </c>
      <c r="F3991" t="s">
        <v>92</v>
      </c>
      <c r="G3991" t="str">
        <f>IFERROR(_xlfn.XLOOKUP(Sales_Pipeline[[#This Row],[Account]],Accounts!$A$2:$A$86,Accounts!$F$2:$F$86),"")</f>
        <v>United States</v>
      </c>
      <c r="H3991" t="s">
        <v>57</v>
      </c>
      <c r="I3991" s="3">
        <v>42904</v>
      </c>
      <c r="J3991" s="3">
        <v>42914</v>
      </c>
      <c r="K3991" s="8" t="str">
        <f>IF(Sales_Pipeline[[#This Row],[Close_Date]]="","",TEXT(Sales_Pipeline[[#This Row],[Close_Date]],"ddd"))</f>
        <v>Wed</v>
      </c>
      <c r="L3991" s="8" t="str">
        <f>IF(Sales_Pipeline[[#This Row],[Close_Date]]="","",TEXT(Sales_Pipeline[[#This Row],[Close_Date]],"mmm"))</f>
        <v>Jun</v>
      </c>
      <c r="M3991" s="8" t="str">
        <f>IF(Sales_Pipeline[[#This Row],[Close_Date]]="","","Q"&amp;ROUNDUP(MONTH(Sales_Pipeline[[#This Row],[Close_Date]])/3,0))</f>
        <v>Q2</v>
      </c>
      <c r="N3991" s="2" cm="1">
        <f t="array" ref="N3991">IFERROR(_xlfn.IFS(Sales_Pipeline[[#This Row],[Deal_Stage]]="Won",_xlfn.XLOOKUP(Sales_Pipeline[[#This Row],[Product]],Products!$A$2:$A$8,Products!$C$2:$C$8),Sales_Pipeline[[#This Row],[Deal_Stage]]="Lost",_xlfn.XLOOKUP(Sales_Pipeline[[#This Row],[Product]],Products!$A$2:$A$8,Products!$C$2:$C$8)),"")</f>
        <v>5482</v>
      </c>
      <c r="O3991" s="2">
        <v>6666</v>
      </c>
    </row>
    <row r="3992" spans="1:15" x14ac:dyDescent="0.3">
      <c r="A3992" t="s">
        <v>4138</v>
      </c>
      <c r="B3992" t="s">
        <v>13</v>
      </c>
      <c r="C3992" t="str">
        <f>_xlfn.XLOOKUP(Sales_Pipeline[[#This Row],[Sales_Agent]],Sales_Teams[Sales_Agent],Sales_Teams[Manager])</f>
        <v>Melvin Marxen</v>
      </c>
      <c r="D3992" t="str">
        <f>_xlfn.XLOOKUP(Sales_Pipeline[[#This Row],[Manager]],Sales_Teams[Manager],Sales_Teams[Regional_Office])</f>
        <v>Central</v>
      </c>
      <c r="E3992" t="s">
        <v>55</v>
      </c>
      <c r="F3992" t="s">
        <v>68</v>
      </c>
      <c r="G3992" t="str">
        <f>IFERROR(_xlfn.XLOOKUP(Sales_Pipeline[[#This Row],[Account]],Accounts!$A$2:$A$86,Accounts!$F$2:$F$86),"")</f>
        <v>United States</v>
      </c>
      <c r="H3992" t="s">
        <v>82</v>
      </c>
      <c r="I3992" s="3">
        <v>42904</v>
      </c>
      <c r="J3992" s="3">
        <v>42949</v>
      </c>
      <c r="K3992" s="8" t="str">
        <f>IF(Sales_Pipeline[[#This Row],[Close_Date]]="","",TEXT(Sales_Pipeline[[#This Row],[Close_Date]],"ddd"))</f>
        <v>Wed</v>
      </c>
      <c r="L3992" s="8" t="str">
        <f>IF(Sales_Pipeline[[#This Row],[Close_Date]]="","",TEXT(Sales_Pipeline[[#This Row],[Close_Date]],"mmm"))</f>
        <v>Aug</v>
      </c>
      <c r="M3992" s="8" t="str">
        <f>IF(Sales_Pipeline[[#This Row],[Close_Date]]="","","Q"&amp;ROUNDUP(MONTH(Sales_Pipeline[[#This Row],[Close_Date]])/3,0))</f>
        <v>Q3</v>
      </c>
      <c r="N3992" s="2" cm="1">
        <f t="array" ref="N3992">IFERROR(_xlfn.IFS(Sales_Pipeline[[#This Row],[Deal_Stage]]="Won",_xlfn.XLOOKUP(Sales_Pipeline[[#This Row],[Product]],Products!$A$2:$A$8,Products!$C$2:$C$8),Sales_Pipeline[[#This Row],[Deal_Stage]]="Lost",_xlfn.XLOOKUP(Sales_Pipeline[[#This Row],[Product]],Products!$A$2:$A$8,Products!$C$2:$C$8)),"")</f>
        <v>1096</v>
      </c>
      <c r="O3992" s="2">
        <v>0</v>
      </c>
    </row>
    <row r="3993" spans="1:15" x14ac:dyDescent="0.3">
      <c r="A3993" t="s">
        <v>4139</v>
      </c>
      <c r="B3993" t="s">
        <v>13</v>
      </c>
      <c r="C3993" t="str">
        <f>_xlfn.XLOOKUP(Sales_Pipeline[[#This Row],[Sales_Agent]],Sales_Teams[Sales_Agent],Sales_Teams[Manager])</f>
        <v>Melvin Marxen</v>
      </c>
      <c r="D3993" t="str">
        <f>_xlfn.XLOOKUP(Sales_Pipeline[[#This Row],[Manager]],Sales_Teams[Manager],Sales_Teams[Regional_Office])</f>
        <v>Central</v>
      </c>
      <c r="E3993" t="s">
        <v>8953</v>
      </c>
      <c r="F3993" t="s">
        <v>59</v>
      </c>
      <c r="G3993" t="str">
        <f>IFERROR(_xlfn.XLOOKUP(Sales_Pipeline[[#This Row],[Account]],Accounts!$A$2:$A$86,Accounts!$F$2:$F$86),"")</f>
        <v>United States</v>
      </c>
      <c r="H3993" t="s">
        <v>57</v>
      </c>
      <c r="I3993" s="3">
        <v>42904</v>
      </c>
      <c r="J3993" s="3">
        <v>42909</v>
      </c>
      <c r="K3993" s="8" t="str">
        <f>IF(Sales_Pipeline[[#This Row],[Close_Date]]="","",TEXT(Sales_Pipeline[[#This Row],[Close_Date]],"ddd"))</f>
        <v>Fri</v>
      </c>
      <c r="L3993" s="8" t="str">
        <f>IF(Sales_Pipeline[[#This Row],[Close_Date]]="","",TEXT(Sales_Pipeline[[#This Row],[Close_Date]],"mmm"))</f>
        <v>Jun</v>
      </c>
      <c r="M3993" s="8" t="str">
        <f>IF(Sales_Pipeline[[#This Row],[Close_Date]]="","","Q"&amp;ROUNDUP(MONTH(Sales_Pipeline[[#This Row],[Close_Date]])/3,0))</f>
        <v>Q2</v>
      </c>
      <c r="N3993" s="2" cm="1">
        <f t="array" ref="N3993">IFERROR(_xlfn.IFS(Sales_Pipeline[[#This Row],[Deal_Stage]]="Won",_xlfn.XLOOKUP(Sales_Pipeline[[#This Row],[Product]],Products!$A$2:$A$8,Products!$C$2:$C$8),Sales_Pipeline[[#This Row],[Deal_Stage]]="Lost",_xlfn.XLOOKUP(Sales_Pipeline[[#This Row],[Product]],Products!$A$2:$A$8,Products!$C$2:$C$8)),"")</f>
        <v>4821</v>
      </c>
      <c r="O3993" s="2">
        <v>5115</v>
      </c>
    </row>
    <row r="3994" spans="1:15" x14ac:dyDescent="0.3">
      <c r="A3994" t="s">
        <v>4140</v>
      </c>
      <c r="B3994" t="s">
        <v>40</v>
      </c>
      <c r="C3994" t="str">
        <f>_xlfn.XLOOKUP(Sales_Pipeline[[#This Row],[Sales_Agent]],Sales_Teams[Sales_Agent],Sales_Teams[Manager])</f>
        <v>Summer Sewald</v>
      </c>
      <c r="D3994" t="str">
        <f>_xlfn.XLOOKUP(Sales_Pipeline[[#This Row],[Manager]],Sales_Teams[Manager],Sales_Teams[Regional_Office])</f>
        <v>West</v>
      </c>
      <c r="E3994" t="s">
        <v>76</v>
      </c>
      <c r="F3994" t="s">
        <v>253</v>
      </c>
      <c r="G3994" t="str">
        <f>IFERROR(_xlfn.XLOOKUP(Sales_Pipeline[[#This Row],[Account]],Accounts!$A$2:$A$86,Accounts!$F$2:$F$86),"")</f>
        <v>United States</v>
      </c>
      <c r="H3994" t="s">
        <v>77</v>
      </c>
      <c r="I3994" s="3">
        <v>42904</v>
      </c>
      <c r="K3994" s="8" t="str">
        <f>IF(Sales_Pipeline[[#This Row],[Close_Date]]="","",TEXT(Sales_Pipeline[[#This Row],[Close_Date]],"ddd"))</f>
        <v/>
      </c>
      <c r="L3994" s="8" t="str">
        <f>IF(Sales_Pipeline[[#This Row],[Close_Date]]="","",TEXT(Sales_Pipeline[[#This Row],[Close_Date]],"mmm"))</f>
        <v/>
      </c>
      <c r="M3994" s="8" t="str">
        <f>IF(Sales_Pipeline[[#This Row],[Close_Date]]="","","Q"&amp;ROUNDUP(MONTH(Sales_Pipeline[[#This Row],[Close_Date]])/3,0))</f>
        <v/>
      </c>
      <c r="N3994" s="2" t="str" cm="1">
        <f t="array" ref="N3994">IFERROR(_xlfn.IFS(Sales_Pipeline[[#This Row],[Deal_Stage]]="Won",_xlfn.XLOOKUP(Sales_Pipeline[[#This Row],[Product]],Products!$A$2:$A$8,Products!$C$2:$C$8),Sales_Pipeline[[#This Row],[Deal_Stage]]="Lost",_xlfn.XLOOKUP(Sales_Pipeline[[#This Row],[Product]],Products!$A$2:$A$8,Products!$C$2:$C$8)),"")</f>
        <v/>
      </c>
      <c r="O3994" s="2">
        <v>0</v>
      </c>
    </row>
    <row r="3995" spans="1:15" x14ac:dyDescent="0.3">
      <c r="A3995" t="s">
        <v>4141</v>
      </c>
      <c r="B3995" t="s">
        <v>10</v>
      </c>
      <c r="C3995" t="str">
        <f>_xlfn.XLOOKUP(Sales_Pipeline[[#This Row],[Sales_Agent]],Sales_Teams[Sales_Agent],Sales_Teams[Manager])</f>
        <v>Melvin Marxen</v>
      </c>
      <c r="D3995" t="str">
        <f>_xlfn.XLOOKUP(Sales_Pipeline[[#This Row],[Manager]],Sales_Teams[Manager],Sales_Teams[Regional_Office])</f>
        <v>Central</v>
      </c>
      <c r="E3995" t="s">
        <v>63</v>
      </c>
      <c r="F3995" t="s">
        <v>134</v>
      </c>
      <c r="G3995" t="str">
        <f>IFERROR(_xlfn.XLOOKUP(Sales_Pipeline[[#This Row],[Account]],Accounts!$A$2:$A$86,Accounts!$F$2:$F$86),"")</f>
        <v>United States</v>
      </c>
      <c r="H3995" t="s">
        <v>82</v>
      </c>
      <c r="I3995" s="3">
        <v>42904</v>
      </c>
      <c r="J3995" s="3">
        <v>42968</v>
      </c>
      <c r="K3995" s="8" t="str">
        <f>IF(Sales_Pipeline[[#This Row],[Close_Date]]="","",TEXT(Sales_Pipeline[[#This Row],[Close_Date]],"ddd"))</f>
        <v>Mon</v>
      </c>
      <c r="L3995" s="8" t="str">
        <f>IF(Sales_Pipeline[[#This Row],[Close_Date]]="","",TEXT(Sales_Pipeline[[#This Row],[Close_Date]],"mmm"))</f>
        <v>Aug</v>
      </c>
      <c r="M3995" s="8" t="str">
        <f>IF(Sales_Pipeline[[#This Row],[Close_Date]]="","","Q"&amp;ROUNDUP(MONTH(Sales_Pipeline[[#This Row],[Close_Date]])/3,0))</f>
        <v>Q3</v>
      </c>
      <c r="N3995" s="2" cm="1">
        <f t="array" ref="N3995">IFERROR(_xlfn.IFS(Sales_Pipeline[[#This Row],[Deal_Stage]]="Won",_xlfn.XLOOKUP(Sales_Pipeline[[#This Row],[Product]],Products!$A$2:$A$8,Products!$C$2:$C$8),Sales_Pipeline[[#This Row],[Deal_Stage]]="Lost",_xlfn.XLOOKUP(Sales_Pipeline[[#This Row],[Product]],Products!$A$2:$A$8,Products!$C$2:$C$8)),"")</f>
        <v>550</v>
      </c>
      <c r="O3995" s="2">
        <v>0</v>
      </c>
    </row>
    <row r="3996" spans="1:15" x14ac:dyDescent="0.3">
      <c r="A3996" t="s">
        <v>4142</v>
      </c>
      <c r="B3996" t="s">
        <v>10</v>
      </c>
      <c r="C3996" t="str">
        <f>_xlfn.XLOOKUP(Sales_Pipeline[[#This Row],[Sales_Agent]],Sales_Teams[Sales_Agent],Sales_Teams[Manager])</f>
        <v>Melvin Marxen</v>
      </c>
      <c r="D3996" t="str">
        <f>_xlfn.XLOOKUP(Sales_Pipeline[[#This Row],[Manager]],Sales_Teams[Manager],Sales_Teams[Regional_Office])</f>
        <v>Central</v>
      </c>
      <c r="E3996" t="s">
        <v>55</v>
      </c>
      <c r="F3996" t="s">
        <v>59</v>
      </c>
      <c r="G3996" t="str">
        <f>IFERROR(_xlfn.XLOOKUP(Sales_Pipeline[[#This Row],[Account]],Accounts!$A$2:$A$86,Accounts!$F$2:$F$86),"")</f>
        <v>United States</v>
      </c>
      <c r="H3996" t="s">
        <v>57</v>
      </c>
      <c r="I3996" s="3">
        <v>42904</v>
      </c>
      <c r="J3996" s="3">
        <v>42917</v>
      </c>
      <c r="K3996" s="8" t="str">
        <f>IF(Sales_Pipeline[[#This Row],[Close_Date]]="","",TEXT(Sales_Pipeline[[#This Row],[Close_Date]],"ddd"))</f>
        <v>Sat</v>
      </c>
      <c r="L3996" s="8" t="str">
        <f>IF(Sales_Pipeline[[#This Row],[Close_Date]]="","",TEXT(Sales_Pipeline[[#This Row],[Close_Date]],"mmm"))</f>
        <v>Jul</v>
      </c>
      <c r="M3996" s="8" t="str">
        <f>IF(Sales_Pipeline[[#This Row],[Close_Date]]="","","Q"&amp;ROUNDUP(MONTH(Sales_Pipeline[[#This Row],[Close_Date]])/3,0))</f>
        <v>Q3</v>
      </c>
      <c r="N3996" s="2" cm="1">
        <f t="array" ref="N3996">IFERROR(_xlfn.IFS(Sales_Pipeline[[#This Row],[Deal_Stage]]="Won",_xlfn.XLOOKUP(Sales_Pipeline[[#This Row],[Product]],Products!$A$2:$A$8,Products!$C$2:$C$8),Sales_Pipeline[[#This Row],[Deal_Stage]]="Lost",_xlfn.XLOOKUP(Sales_Pipeline[[#This Row],[Product]],Products!$A$2:$A$8,Products!$C$2:$C$8)),"")</f>
        <v>1096</v>
      </c>
      <c r="O3996" s="2">
        <v>1149</v>
      </c>
    </row>
    <row r="3997" spans="1:15" x14ac:dyDescent="0.3">
      <c r="A3997" t="s">
        <v>4143</v>
      </c>
      <c r="B3997" t="s">
        <v>10</v>
      </c>
      <c r="C3997" t="str">
        <f>_xlfn.XLOOKUP(Sales_Pipeline[[#This Row],[Sales_Agent]],Sales_Teams[Sales_Agent],Sales_Teams[Manager])</f>
        <v>Melvin Marxen</v>
      </c>
      <c r="D3997" t="str">
        <f>_xlfn.XLOOKUP(Sales_Pipeline[[#This Row],[Manager]],Sales_Teams[Manager],Sales_Teams[Regional_Office])</f>
        <v>Central</v>
      </c>
      <c r="E3997" t="s">
        <v>8953</v>
      </c>
      <c r="F3997" t="s">
        <v>79</v>
      </c>
      <c r="G3997" t="str">
        <f>IFERROR(_xlfn.XLOOKUP(Sales_Pipeline[[#This Row],[Account]],Accounts!$A$2:$A$86,Accounts!$F$2:$F$86),"")</f>
        <v>Philipines</v>
      </c>
      <c r="H3997" t="s">
        <v>57</v>
      </c>
      <c r="I3997" s="3">
        <v>42904</v>
      </c>
      <c r="J3997" s="3">
        <v>42993</v>
      </c>
      <c r="K3997" s="8" t="str">
        <f>IF(Sales_Pipeline[[#This Row],[Close_Date]]="","",TEXT(Sales_Pipeline[[#This Row],[Close_Date]],"ddd"))</f>
        <v>Fri</v>
      </c>
      <c r="L3997" s="8" t="str">
        <f>IF(Sales_Pipeline[[#This Row],[Close_Date]]="","",TEXT(Sales_Pipeline[[#This Row],[Close_Date]],"mmm"))</f>
        <v>Sep</v>
      </c>
      <c r="M3997" s="8" t="str">
        <f>IF(Sales_Pipeline[[#This Row],[Close_Date]]="","","Q"&amp;ROUNDUP(MONTH(Sales_Pipeline[[#This Row],[Close_Date]])/3,0))</f>
        <v>Q3</v>
      </c>
      <c r="N3997" s="2" cm="1">
        <f t="array" ref="N3997">IFERROR(_xlfn.IFS(Sales_Pipeline[[#This Row],[Deal_Stage]]="Won",_xlfn.XLOOKUP(Sales_Pipeline[[#This Row],[Product]],Products!$A$2:$A$8,Products!$C$2:$C$8),Sales_Pipeline[[#This Row],[Deal_Stage]]="Lost",_xlfn.XLOOKUP(Sales_Pipeline[[#This Row],[Product]],Products!$A$2:$A$8,Products!$C$2:$C$8)),"")</f>
        <v>4821</v>
      </c>
      <c r="O3997" s="2">
        <v>5220</v>
      </c>
    </row>
    <row r="3998" spans="1:15" x14ac:dyDescent="0.3">
      <c r="A3998" t="s">
        <v>4144</v>
      </c>
      <c r="B3998" t="s">
        <v>10</v>
      </c>
      <c r="C3998" t="str">
        <f>_xlfn.XLOOKUP(Sales_Pipeline[[#This Row],[Sales_Agent]],Sales_Teams[Sales_Agent],Sales_Teams[Manager])</f>
        <v>Melvin Marxen</v>
      </c>
      <c r="D3998" t="str">
        <f>_xlfn.XLOOKUP(Sales_Pipeline[[#This Row],[Manager]],Sales_Teams[Manager],Sales_Teams[Regional_Office])</f>
        <v>Central</v>
      </c>
      <c r="E3998" t="s">
        <v>61</v>
      </c>
      <c r="F3998" t="s">
        <v>134</v>
      </c>
      <c r="G3998" t="str">
        <f>IFERROR(_xlfn.XLOOKUP(Sales_Pipeline[[#This Row],[Account]],Accounts!$A$2:$A$86,Accounts!$F$2:$F$86),"")</f>
        <v>United States</v>
      </c>
      <c r="H3998" t="s">
        <v>57</v>
      </c>
      <c r="I3998" s="3">
        <v>42904</v>
      </c>
      <c r="J3998" s="3">
        <v>42908</v>
      </c>
      <c r="K3998" s="8" t="str">
        <f>IF(Sales_Pipeline[[#This Row],[Close_Date]]="","",TEXT(Sales_Pipeline[[#This Row],[Close_Date]],"ddd"))</f>
        <v>Thu</v>
      </c>
      <c r="L3998" s="8" t="str">
        <f>IF(Sales_Pipeline[[#This Row],[Close_Date]]="","",TEXT(Sales_Pipeline[[#This Row],[Close_Date]],"mmm"))</f>
        <v>Jun</v>
      </c>
      <c r="M3998" s="8" t="str">
        <f>IF(Sales_Pipeline[[#This Row],[Close_Date]]="","","Q"&amp;ROUNDUP(MONTH(Sales_Pipeline[[#This Row],[Close_Date]])/3,0))</f>
        <v>Q2</v>
      </c>
      <c r="N3998" s="2" cm="1">
        <f t="array" ref="N3998">IFERROR(_xlfn.IFS(Sales_Pipeline[[#This Row],[Deal_Stage]]="Won",_xlfn.XLOOKUP(Sales_Pipeline[[#This Row],[Product]],Products!$A$2:$A$8,Products!$C$2:$C$8),Sales_Pipeline[[#This Row],[Deal_Stage]]="Lost",_xlfn.XLOOKUP(Sales_Pipeline[[#This Row],[Product]],Products!$A$2:$A$8,Products!$C$2:$C$8)),"")</f>
        <v>55</v>
      </c>
      <c r="O3998" s="2">
        <v>60</v>
      </c>
    </row>
    <row r="3999" spans="1:15" x14ac:dyDescent="0.3">
      <c r="A3999" t="s">
        <v>4145</v>
      </c>
      <c r="B3999" t="s">
        <v>43</v>
      </c>
      <c r="C3999" t="str">
        <f>_xlfn.XLOOKUP(Sales_Pipeline[[#This Row],[Sales_Agent]],Sales_Teams[Sales_Agent],Sales_Teams[Manager])</f>
        <v>Summer Sewald</v>
      </c>
      <c r="D3999" t="str">
        <f>_xlfn.XLOOKUP(Sales_Pipeline[[#This Row],[Manager]],Sales_Teams[Manager],Sales_Teams[Regional_Office])</f>
        <v>West</v>
      </c>
      <c r="E3999" t="s">
        <v>63</v>
      </c>
      <c r="G3999" t="str">
        <f>IFERROR(_xlfn.XLOOKUP(Sales_Pipeline[[#This Row],[Account]],Accounts!$A$2:$A$86,Accounts!$F$2:$F$86),"")</f>
        <v/>
      </c>
      <c r="H3999" t="s">
        <v>77</v>
      </c>
      <c r="I3999" s="3">
        <v>42904</v>
      </c>
      <c r="K3999" s="8" t="str">
        <f>IF(Sales_Pipeline[[#This Row],[Close_Date]]="","",TEXT(Sales_Pipeline[[#This Row],[Close_Date]],"ddd"))</f>
        <v/>
      </c>
      <c r="L3999" s="8" t="str">
        <f>IF(Sales_Pipeline[[#This Row],[Close_Date]]="","",TEXT(Sales_Pipeline[[#This Row],[Close_Date]],"mmm"))</f>
        <v/>
      </c>
      <c r="M3999" s="8" t="str">
        <f>IF(Sales_Pipeline[[#This Row],[Close_Date]]="","","Q"&amp;ROUNDUP(MONTH(Sales_Pipeline[[#This Row],[Close_Date]])/3,0))</f>
        <v/>
      </c>
      <c r="N3999" s="2" t="str" cm="1">
        <f t="array" ref="N3999">IFERROR(_xlfn.IFS(Sales_Pipeline[[#This Row],[Deal_Stage]]="Won",_xlfn.XLOOKUP(Sales_Pipeline[[#This Row],[Product]],Products!$A$2:$A$8,Products!$C$2:$C$8),Sales_Pipeline[[#This Row],[Deal_Stage]]="Lost",_xlfn.XLOOKUP(Sales_Pipeline[[#This Row],[Product]],Products!$A$2:$A$8,Products!$C$2:$C$8)),"")</f>
        <v/>
      </c>
      <c r="O3999" s="2">
        <v>0</v>
      </c>
    </row>
    <row r="4000" spans="1:15" x14ac:dyDescent="0.3">
      <c r="A4000" t="s">
        <v>4146</v>
      </c>
      <c r="B4000" t="s">
        <v>43</v>
      </c>
      <c r="C4000" t="str">
        <f>_xlfn.XLOOKUP(Sales_Pipeline[[#This Row],[Sales_Agent]],Sales_Teams[Sales_Agent],Sales_Teams[Manager])</f>
        <v>Summer Sewald</v>
      </c>
      <c r="D4000" t="str">
        <f>_xlfn.XLOOKUP(Sales_Pipeline[[#This Row],[Manager]],Sales_Teams[Manager],Sales_Teams[Regional_Office])</f>
        <v>West</v>
      </c>
      <c r="E4000" t="s">
        <v>63</v>
      </c>
      <c r="F4000" t="s">
        <v>201</v>
      </c>
      <c r="G4000" t="str">
        <f>IFERROR(_xlfn.XLOOKUP(Sales_Pipeline[[#This Row],[Account]],Accounts!$A$2:$A$86,Accounts!$F$2:$F$86),"")</f>
        <v>United States</v>
      </c>
      <c r="H4000" t="s">
        <v>57</v>
      </c>
      <c r="I4000" s="3">
        <v>42904</v>
      </c>
      <c r="J4000" s="3">
        <v>42908</v>
      </c>
      <c r="K4000" s="8" t="str">
        <f>IF(Sales_Pipeline[[#This Row],[Close_Date]]="","",TEXT(Sales_Pipeline[[#This Row],[Close_Date]],"ddd"))</f>
        <v>Thu</v>
      </c>
      <c r="L4000" s="8" t="str">
        <f>IF(Sales_Pipeline[[#This Row],[Close_Date]]="","",TEXT(Sales_Pipeline[[#This Row],[Close_Date]],"mmm"))</f>
        <v>Jun</v>
      </c>
      <c r="M4000" s="8" t="str">
        <f>IF(Sales_Pipeline[[#This Row],[Close_Date]]="","","Q"&amp;ROUNDUP(MONTH(Sales_Pipeline[[#This Row],[Close_Date]])/3,0))</f>
        <v>Q2</v>
      </c>
      <c r="N4000" s="2" cm="1">
        <f t="array" ref="N4000">IFERROR(_xlfn.IFS(Sales_Pipeline[[#This Row],[Deal_Stage]]="Won",_xlfn.XLOOKUP(Sales_Pipeline[[#This Row],[Product]],Products!$A$2:$A$8,Products!$C$2:$C$8),Sales_Pipeline[[#This Row],[Deal_Stage]]="Lost",_xlfn.XLOOKUP(Sales_Pipeline[[#This Row],[Product]],Products!$A$2:$A$8,Products!$C$2:$C$8)),"")</f>
        <v>550</v>
      </c>
      <c r="O4000" s="2">
        <v>551</v>
      </c>
    </row>
    <row r="4001" spans="1:15" x14ac:dyDescent="0.3">
      <c r="A4001" t="s">
        <v>4147</v>
      </c>
      <c r="B4001" t="s">
        <v>37</v>
      </c>
      <c r="C4001" t="str">
        <f>_xlfn.XLOOKUP(Sales_Pipeline[[#This Row],[Sales_Agent]],Sales_Teams[Sales_Agent],Sales_Teams[Manager])</f>
        <v>Celia Rouche</v>
      </c>
      <c r="D4001" t="str">
        <f>_xlfn.XLOOKUP(Sales_Pipeline[[#This Row],[Manager]],Sales_Teams[Manager],Sales_Teams[Regional_Office])</f>
        <v>West</v>
      </c>
      <c r="E4001" t="s">
        <v>63</v>
      </c>
      <c r="F4001" t="s">
        <v>72</v>
      </c>
      <c r="G4001" t="str">
        <f>IFERROR(_xlfn.XLOOKUP(Sales_Pipeline[[#This Row],[Account]],Accounts!$A$2:$A$86,Accounts!$F$2:$F$86),"")</f>
        <v>United States</v>
      </c>
      <c r="H4001" t="s">
        <v>57</v>
      </c>
      <c r="I4001" s="3">
        <v>42904</v>
      </c>
      <c r="J4001" s="3">
        <v>43006</v>
      </c>
      <c r="K4001" s="8" t="str">
        <f>IF(Sales_Pipeline[[#This Row],[Close_Date]]="","",TEXT(Sales_Pipeline[[#This Row],[Close_Date]],"ddd"))</f>
        <v>Thu</v>
      </c>
      <c r="L4001" s="8" t="str">
        <f>IF(Sales_Pipeline[[#This Row],[Close_Date]]="","",TEXT(Sales_Pipeline[[#This Row],[Close_Date]],"mmm"))</f>
        <v>Sep</v>
      </c>
      <c r="M4001" s="8" t="str">
        <f>IF(Sales_Pipeline[[#This Row],[Close_Date]]="","","Q"&amp;ROUNDUP(MONTH(Sales_Pipeline[[#This Row],[Close_Date]])/3,0))</f>
        <v>Q3</v>
      </c>
      <c r="N4001" s="2" cm="1">
        <f t="array" ref="N4001">IFERROR(_xlfn.IFS(Sales_Pipeline[[#This Row],[Deal_Stage]]="Won",_xlfn.XLOOKUP(Sales_Pipeline[[#This Row],[Product]],Products!$A$2:$A$8,Products!$C$2:$C$8),Sales_Pipeline[[#This Row],[Deal_Stage]]="Lost",_xlfn.XLOOKUP(Sales_Pipeline[[#This Row],[Product]],Products!$A$2:$A$8,Products!$C$2:$C$8)),"")</f>
        <v>550</v>
      </c>
      <c r="O4001" s="2">
        <v>505</v>
      </c>
    </row>
    <row r="4002" spans="1:15" x14ac:dyDescent="0.3">
      <c r="A4002" t="s">
        <v>4148</v>
      </c>
      <c r="B4002" t="s">
        <v>12</v>
      </c>
      <c r="C4002" t="str">
        <f>_xlfn.XLOOKUP(Sales_Pipeline[[#This Row],[Sales_Agent]],Sales_Teams[Sales_Agent],Sales_Teams[Manager])</f>
        <v>Melvin Marxen</v>
      </c>
      <c r="D4002" t="str">
        <f>_xlfn.XLOOKUP(Sales_Pipeline[[#This Row],[Manager]],Sales_Teams[Manager],Sales_Teams[Regional_Office])</f>
        <v>Central</v>
      </c>
      <c r="E4002" t="s">
        <v>63</v>
      </c>
      <c r="F4002" t="s">
        <v>105</v>
      </c>
      <c r="G4002" t="str">
        <f>IFERROR(_xlfn.XLOOKUP(Sales_Pipeline[[#This Row],[Account]],Accounts!$A$2:$A$86,Accounts!$F$2:$F$86),"")</f>
        <v>United States</v>
      </c>
      <c r="H4002" t="s">
        <v>82</v>
      </c>
      <c r="I4002" s="3">
        <v>42904</v>
      </c>
      <c r="J4002" s="3">
        <v>42981</v>
      </c>
      <c r="K4002" s="8" t="str">
        <f>IF(Sales_Pipeline[[#This Row],[Close_Date]]="","",TEXT(Sales_Pipeline[[#This Row],[Close_Date]],"ddd"))</f>
        <v>Sun</v>
      </c>
      <c r="L4002" s="8" t="str">
        <f>IF(Sales_Pipeline[[#This Row],[Close_Date]]="","",TEXT(Sales_Pipeline[[#This Row],[Close_Date]],"mmm"))</f>
        <v>Sep</v>
      </c>
      <c r="M4002" s="8" t="str">
        <f>IF(Sales_Pipeline[[#This Row],[Close_Date]]="","","Q"&amp;ROUNDUP(MONTH(Sales_Pipeline[[#This Row],[Close_Date]])/3,0))</f>
        <v>Q3</v>
      </c>
      <c r="N4002" s="2" cm="1">
        <f t="array" ref="N4002">IFERROR(_xlfn.IFS(Sales_Pipeline[[#This Row],[Deal_Stage]]="Won",_xlfn.XLOOKUP(Sales_Pipeline[[#This Row],[Product]],Products!$A$2:$A$8,Products!$C$2:$C$8),Sales_Pipeline[[#This Row],[Deal_Stage]]="Lost",_xlfn.XLOOKUP(Sales_Pipeline[[#This Row],[Product]],Products!$A$2:$A$8,Products!$C$2:$C$8)),"")</f>
        <v>550</v>
      </c>
      <c r="O4002" s="2">
        <v>0</v>
      </c>
    </row>
    <row r="4003" spans="1:15" x14ac:dyDescent="0.3">
      <c r="A4003" t="s">
        <v>4149</v>
      </c>
      <c r="B4003" t="s">
        <v>12</v>
      </c>
      <c r="C4003" t="str">
        <f>_xlfn.XLOOKUP(Sales_Pipeline[[#This Row],[Sales_Agent]],Sales_Teams[Sales_Agent],Sales_Teams[Manager])</f>
        <v>Melvin Marxen</v>
      </c>
      <c r="D4003" t="str">
        <f>_xlfn.XLOOKUP(Sales_Pipeline[[#This Row],[Manager]],Sales_Teams[Manager],Sales_Teams[Regional_Office])</f>
        <v>Central</v>
      </c>
      <c r="E4003" t="s">
        <v>84</v>
      </c>
      <c r="F4003" t="s">
        <v>229</v>
      </c>
      <c r="G4003" t="str">
        <f>IFERROR(_xlfn.XLOOKUP(Sales_Pipeline[[#This Row],[Account]],Accounts!$A$2:$A$86,Accounts!$F$2:$F$86),"")</f>
        <v>Norway</v>
      </c>
      <c r="H4003" t="s">
        <v>57</v>
      </c>
      <c r="I4003" s="3">
        <v>42904</v>
      </c>
      <c r="J4003" s="3">
        <v>42968</v>
      </c>
      <c r="K4003" s="8" t="str">
        <f>IF(Sales_Pipeline[[#This Row],[Close_Date]]="","",TEXT(Sales_Pipeline[[#This Row],[Close_Date]],"ddd"))</f>
        <v>Mon</v>
      </c>
      <c r="L4003" s="8" t="str">
        <f>IF(Sales_Pipeline[[#This Row],[Close_Date]]="","",TEXT(Sales_Pipeline[[#This Row],[Close_Date]],"mmm"))</f>
        <v>Aug</v>
      </c>
      <c r="M4003" s="8" t="str">
        <f>IF(Sales_Pipeline[[#This Row],[Close_Date]]="","","Q"&amp;ROUNDUP(MONTH(Sales_Pipeline[[#This Row],[Close_Date]])/3,0))</f>
        <v>Q3</v>
      </c>
      <c r="N4003" s="2" cm="1">
        <f t="array" ref="N4003">IFERROR(_xlfn.IFS(Sales_Pipeline[[#This Row],[Deal_Stage]]="Won",_xlfn.XLOOKUP(Sales_Pipeline[[#This Row],[Product]],Products!$A$2:$A$8,Products!$C$2:$C$8),Sales_Pipeline[[#This Row],[Deal_Stage]]="Lost",_xlfn.XLOOKUP(Sales_Pipeline[[#This Row],[Product]],Products!$A$2:$A$8,Products!$C$2:$C$8)),"")</f>
        <v>5482</v>
      </c>
      <c r="O4003" s="2">
        <v>5472</v>
      </c>
    </row>
    <row r="4004" spans="1:15" x14ac:dyDescent="0.3">
      <c r="A4004" t="s">
        <v>4150</v>
      </c>
      <c r="B4004" t="s">
        <v>14</v>
      </c>
      <c r="C4004" t="str">
        <f>_xlfn.XLOOKUP(Sales_Pipeline[[#This Row],[Sales_Agent]],Sales_Teams[Sales_Agent],Sales_Teams[Manager])</f>
        <v>Melvin Marxen</v>
      </c>
      <c r="D4004" t="str">
        <f>_xlfn.XLOOKUP(Sales_Pipeline[[#This Row],[Manager]],Sales_Teams[Manager],Sales_Teams[Regional_Office])</f>
        <v>Central</v>
      </c>
      <c r="E4004" t="s">
        <v>8953</v>
      </c>
      <c r="F4004" t="s">
        <v>81</v>
      </c>
      <c r="G4004" t="str">
        <f>IFERROR(_xlfn.XLOOKUP(Sales_Pipeline[[#This Row],[Account]],Accounts!$A$2:$A$86,Accounts!$F$2:$F$86),"")</f>
        <v>Italy</v>
      </c>
      <c r="H4004" t="s">
        <v>82</v>
      </c>
      <c r="I4004" s="3">
        <v>42904</v>
      </c>
      <c r="J4004" s="3">
        <v>42907</v>
      </c>
      <c r="K4004" s="8" t="str">
        <f>IF(Sales_Pipeline[[#This Row],[Close_Date]]="","",TEXT(Sales_Pipeline[[#This Row],[Close_Date]],"ddd"))</f>
        <v>Wed</v>
      </c>
      <c r="L4004" s="8" t="str">
        <f>IF(Sales_Pipeline[[#This Row],[Close_Date]]="","",TEXT(Sales_Pipeline[[#This Row],[Close_Date]],"mmm"))</f>
        <v>Jun</v>
      </c>
      <c r="M4004" s="8" t="str">
        <f>IF(Sales_Pipeline[[#This Row],[Close_Date]]="","","Q"&amp;ROUNDUP(MONTH(Sales_Pipeline[[#This Row],[Close_Date]])/3,0))</f>
        <v>Q2</v>
      </c>
      <c r="N4004" s="2" cm="1">
        <f t="array" ref="N4004">IFERROR(_xlfn.IFS(Sales_Pipeline[[#This Row],[Deal_Stage]]="Won",_xlfn.XLOOKUP(Sales_Pipeline[[#This Row],[Product]],Products!$A$2:$A$8,Products!$C$2:$C$8),Sales_Pipeline[[#This Row],[Deal_Stage]]="Lost",_xlfn.XLOOKUP(Sales_Pipeline[[#This Row],[Product]],Products!$A$2:$A$8,Products!$C$2:$C$8)),"")</f>
        <v>4821</v>
      </c>
      <c r="O4004" s="2">
        <v>0</v>
      </c>
    </row>
    <row r="4005" spans="1:15" x14ac:dyDescent="0.3">
      <c r="A4005" t="s">
        <v>4151</v>
      </c>
      <c r="B4005" t="s">
        <v>32</v>
      </c>
      <c r="C4005" t="str">
        <f>_xlfn.XLOOKUP(Sales_Pipeline[[#This Row],[Sales_Agent]],Sales_Teams[Sales_Agent],Sales_Teams[Manager])</f>
        <v>Celia Rouche</v>
      </c>
      <c r="D4005" t="str">
        <f>_xlfn.XLOOKUP(Sales_Pipeline[[#This Row],[Manager]],Sales_Teams[Manager],Sales_Teams[Regional_Office])</f>
        <v>West</v>
      </c>
      <c r="E4005" t="s">
        <v>63</v>
      </c>
      <c r="F4005" t="s">
        <v>100</v>
      </c>
      <c r="G4005" t="str">
        <f>IFERROR(_xlfn.XLOOKUP(Sales_Pipeline[[#This Row],[Account]],Accounts!$A$2:$A$86,Accounts!$F$2:$F$86),"")</f>
        <v>United States</v>
      </c>
      <c r="H4005" t="s">
        <v>82</v>
      </c>
      <c r="I4005" s="3">
        <v>42904</v>
      </c>
      <c r="J4005" s="3">
        <v>42976</v>
      </c>
      <c r="K4005" s="8" t="str">
        <f>IF(Sales_Pipeline[[#This Row],[Close_Date]]="","",TEXT(Sales_Pipeline[[#This Row],[Close_Date]],"ddd"))</f>
        <v>Tue</v>
      </c>
      <c r="L4005" s="8" t="str">
        <f>IF(Sales_Pipeline[[#This Row],[Close_Date]]="","",TEXT(Sales_Pipeline[[#This Row],[Close_Date]],"mmm"))</f>
        <v>Aug</v>
      </c>
      <c r="M4005" s="8" t="str">
        <f>IF(Sales_Pipeline[[#This Row],[Close_Date]]="","","Q"&amp;ROUNDUP(MONTH(Sales_Pipeline[[#This Row],[Close_Date]])/3,0))</f>
        <v>Q3</v>
      </c>
      <c r="N4005" s="2" cm="1">
        <f t="array" ref="N4005">IFERROR(_xlfn.IFS(Sales_Pipeline[[#This Row],[Deal_Stage]]="Won",_xlfn.XLOOKUP(Sales_Pipeline[[#This Row],[Product]],Products!$A$2:$A$8,Products!$C$2:$C$8),Sales_Pipeline[[#This Row],[Deal_Stage]]="Lost",_xlfn.XLOOKUP(Sales_Pipeline[[#This Row],[Product]],Products!$A$2:$A$8,Products!$C$2:$C$8)),"")</f>
        <v>550</v>
      </c>
      <c r="O4005" s="2">
        <v>0</v>
      </c>
    </row>
    <row r="4006" spans="1:15" x14ac:dyDescent="0.3">
      <c r="A4006" t="s">
        <v>4152</v>
      </c>
      <c r="B4006" t="s">
        <v>3</v>
      </c>
      <c r="C4006" t="str">
        <f>_xlfn.XLOOKUP(Sales_Pipeline[[#This Row],[Sales_Agent]],Sales_Teams[Sales_Agent],Sales_Teams[Manager])</f>
        <v>Dustin Brinkmann</v>
      </c>
      <c r="D4006" t="str">
        <f>_xlfn.XLOOKUP(Sales_Pipeline[[#This Row],[Manager]],Sales_Teams[Manager],Sales_Teams[Regional_Office])</f>
        <v>Central</v>
      </c>
      <c r="E4006" t="s">
        <v>63</v>
      </c>
      <c r="F4006" t="s">
        <v>155</v>
      </c>
      <c r="G4006" t="str">
        <f>IFERROR(_xlfn.XLOOKUP(Sales_Pipeline[[#This Row],[Account]],Accounts!$A$2:$A$86,Accounts!$F$2:$F$86),"")</f>
        <v>United States</v>
      </c>
      <c r="H4006" t="s">
        <v>82</v>
      </c>
      <c r="I4006" s="3">
        <v>42905</v>
      </c>
      <c r="J4006" s="3">
        <v>42975</v>
      </c>
      <c r="K4006" s="8" t="str">
        <f>IF(Sales_Pipeline[[#This Row],[Close_Date]]="","",TEXT(Sales_Pipeline[[#This Row],[Close_Date]],"ddd"))</f>
        <v>Mon</v>
      </c>
      <c r="L4006" s="8" t="str">
        <f>IF(Sales_Pipeline[[#This Row],[Close_Date]]="","",TEXT(Sales_Pipeline[[#This Row],[Close_Date]],"mmm"))</f>
        <v>Aug</v>
      </c>
      <c r="M4006" s="8" t="str">
        <f>IF(Sales_Pipeline[[#This Row],[Close_Date]]="","","Q"&amp;ROUNDUP(MONTH(Sales_Pipeline[[#This Row],[Close_Date]])/3,0))</f>
        <v>Q3</v>
      </c>
      <c r="N4006" s="2" cm="1">
        <f t="array" ref="N4006">IFERROR(_xlfn.IFS(Sales_Pipeline[[#This Row],[Deal_Stage]]="Won",_xlfn.XLOOKUP(Sales_Pipeline[[#This Row],[Product]],Products!$A$2:$A$8,Products!$C$2:$C$8),Sales_Pipeline[[#This Row],[Deal_Stage]]="Lost",_xlfn.XLOOKUP(Sales_Pipeline[[#This Row],[Product]],Products!$A$2:$A$8,Products!$C$2:$C$8)),"")</f>
        <v>550</v>
      </c>
      <c r="O4006" s="2">
        <v>0</v>
      </c>
    </row>
    <row r="4007" spans="1:15" x14ac:dyDescent="0.3">
      <c r="A4007" t="s">
        <v>4153</v>
      </c>
      <c r="B4007" t="s">
        <v>3</v>
      </c>
      <c r="C4007" t="str">
        <f>_xlfn.XLOOKUP(Sales_Pipeline[[#This Row],[Sales_Agent]],Sales_Teams[Sales_Agent],Sales_Teams[Manager])</f>
        <v>Dustin Brinkmann</v>
      </c>
      <c r="D4007" t="str">
        <f>_xlfn.XLOOKUP(Sales_Pipeline[[#This Row],[Manager]],Sales_Teams[Manager],Sales_Teams[Regional_Office])</f>
        <v>Central</v>
      </c>
      <c r="E4007" t="s">
        <v>84</v>
      </c>
      <c r="F4007" t="s">
        <v>330</v>
      </c>
      <c r="G4007" t="str">
        <f>IFERROR(_xlfn.XLOOKUP(Sales_Pipeline[[#This Row],[Account]],Accounts!$A$2:$A$86,Accounts!$F$2:$F$86),"")</f>
        <v>Korea</v>
      </c>
      <c r="H4007" t="s">
        <v>57</v>
      </c>
      <c r="I4007" s="3">
        <v>42905</v>
      </c>
      <c r="J4007" s="3">
        <v>42971</v>
      </c>
      <c r="K4007" s="8" t="str">
        <f>IF(Sales_Pipeline[[#This Row],[Close_Date]]="","",TEXT(Sales_Pipeline[[#This Row],[Close_Date]],"ddd"))</f>
        <v>Thu</v>
      </c>
      <c r="L4007" s="8" t="str">
        <f>IF(Sales_Pipeline[[#This Row],[Close_Date]]="","",TEXT(Sales_Pipeline[[#This Row],[Close_Date]],"mmm"))</f>
        <v>Aug</v>
      </c>
      <c r="M4007" s="8" t="str">
        <f>IF(Sales_Pipeline[[#This Row],[Close_Date]]="","","Q"&amp;ROUNDUP(MONTH(Sales_Pipeline[[#This Row],[Close_Date]])/3,0))</f>
        <v>Q3</v>
      </c>
      <c r="N4007" s="2" cm="1">
        <f t="array" ref="N4007">IFERROR(_xlfn.IFS(Sales_Pipeline[[#This Row],[Deal_Stage]]="Won",_xlfn.XLOOKUP(Sales_Pipeline[[#This Row],[Product]],Products!$A$2:$A$8,Products!$C$2:$C$8),Sales_Pipeline[[#This Row],[Deal_Stage]]="Lost",_xlfn.XLOOKUP(Sales_Pipeline[[#This Row],[Product]],Products!$A$2:$A$8,Products!$C$2:$C$8)),"")</f>
        <v>5482</v>
      </c>
      <c r="O4007" s="2">
        <v>5271</v>
      </c>
    </row>
    <row r="4008" spans="1:15" x14ac:dyDescent="0.3">
      <c r="A4008" t="s">
        <v>4154</v>
      </c>
      <c r="B4008" t="s">
        <v>30</v>
      </c>
      <c r="C4008" t="str">
        <f>_xlfn.XLOOKUP(Sales_Pipeline[[#This Row],[Sales_Agent]],Sales_Teams[Sales_Agent],Sales_Teams[Manager])</f>
        <v>Rocco Neubert</v>
      </c>
      <c r="D4008" t="str">
        <f>_xlfn.XLOOKUP(Sales_Pipeline[[#This Row],[Manager]],Sales_Teams[Manager],Sales_Teams[Regional_Office])</f>
        <v>East</v>
      </c>
      <c r="E4008" t="s">
        <v>61</v>
      </c>
      <c r="F4008" t="s">
        <v>182</v>
      </c>
      <c r="G4008" t="str">
        <f>IFERROR(_xlfn.XLOOKUP(Sales_Pipeline[[#This Row],[Account]],Accounts!$A$2:$A$86,Accounts!$F$2:$F$86),"")</f>
        <v>United States</v>
      </c>
      <c r="H4008" t="s">
        <v>57</v>
      </c>
      <c r="I4008" s="3">
        <v>42905</v>
      </c>
      <c r="J4008" s="3">
        <v>42970</v>
      </c>
      <c r="K4008" s="8" t="str">
        <f>IF(Sales_Pipeline[[#This Row],[Close_Date]]="","",TEXT(Sales_Pipeline[[#This Row],[Close_Date]],"ddd"))</f>
        <v>Wed</v>
      </c>
      <c r="L4008" s="8" t="str">
        <f>IF(Sales_Pipeline[[#This Row],[Close_Date]]="","",TEXT(Sales_Pipeline[[#This Row],[Close_Date]],"mmm"))</f>
        <v>Aug</v>
      </c>
      <c r="M4008" s="8" t="str">
        <f>IF(Sales_Pipeline[[#This Row],[Close_Date]]="","","Q"&amp;ROUNDUP(MONTH(Sales_Pipeline[[#This Row],[Close_Date]])/3,0))</f>
        <v>Q3</v>
      </c>
      <c r="N4008" s="2" cm="1">
        <f t="array" ref="N4008">IFERROR(_xlfn.IFS(Sales_Pipeline[[#This Row],[Deal_Stage]]="Won",_xlfn.XLOOKUP(Sales_Pipeline[[#This Row],[Product]],Products!$A$2:$A$8,Products!$C$2:$C$8),Sales_Pipeline[[#This Row],[Deal_Stage]]="Lost",_xlfn.XLOOKUP(Sales_Pipeline[[#This Row],[Product]],Products!$A$2:$A$8,Products!$C$2:$C$8)),"")</f>
        <v>55</v>
      </c>
      <c r="O4008" s="2">
        <v>49</v>
      </c>
    </row>
    <row r="4009" spans="1:15" x14ac:dyDescent="0.3">
      <c r="A4009" t="s">
        <v>4155</v>
      </c>
      <c r="B4009" t="s">
        <v>27</v>
      </c>
      <c r="C4009" t="str">
        <f>_xlfn.XLOOKUP(Sales_Pipeline[[#This Row],[Sales_Agent]],Sales_Teams[Sales_Agent],Sales_Teams[Manager])</f>
        <v>Rocco Neubert</v>
      </c>
      <c r="D4009" t="str">
        <f>_xlfn.XLOOKUP(Sales_Pipeline[[#This Row],[Manager]],Sales_Teams[Manager],Sales_Teams[Regional_Office])</f>
        <v>East</v>
      </c>
      <c r="E4009" t="s">
        <v>76</v>
      </c>
      <c r="F4009" t="s">
        <v>159</v>
      </c>
      <c r="G4009" t="str">
        <f>IFERROR(_xlfn.XLOOKUP(Sales_Pipeline[[#This Row],[Account]],Accounts!$A$2:$A$86,Accounts!$F$2:$F$86),"")</f>
        <v>United States</v>
      </c>
      <c r="H4009" t="s">
        <v>82</v>
      </c>
      <c r="I4009" s="3">
        <v>42905</v>
      </c>
      <c r="J4009" s="3">
        <v>42916</v>
      </c>
      <c r="K4009" s="8" t="str">
        <f>IF(Sales_Pipeline[[#This Row],[Close_Date]]="","",TEXT(Sales_Pipeline[[#This Row],[Close_Date]],"ddd"))</f>
        <v>Fri</v>
      </c>
      <c r="L4009" s="8" t="str">
        <f>IF(Sales_Pipeline[[#This Row],[Close_Date]]="","",TEXT(Sales_Pipeline[[#This Row],[Close_Date]],"mmm"))</f>
        <v>Jun</v>
      </c>
      <c r="M4009" s="8" t="str">
        <f>IF(Sales_Pipeline[[#This Row],[Close_Date]]="","","Q"&amp;ROUNDUP(MONTH(Sales_Pipeline[[#This Row],[Close_Date]])/3,0))</f>
        <v>Q2</v>
      </c>
      <c r="N4009" s="2" cm="1">
        <f t="array" ref="N4009">IFERROR(_xlfn.IFS(Sales_Pipeline[[#This Row],[Deal_Stage]]="Won",_xlfn.XLOOKUP(Sales_Pipeline[[#This Row],[Product]],Products!$A$2:$A$8,Products!$C$2:$C$8),Sales_Pipeline[[#This Row],[Deal_Stage]]="Lost",_xlfn.XLOOKUP(Sales_Pipeline[[#This Row],[Product]],Products!$A$2:$A$8,Products!$C$2:$C$8)),"")</f>
        <v>3393</v>
      </c>
      <c r="O4009" s="2">
        <v>0</v>
      </c>
    </row>
    <row r="4010" spans="1:15" x14ac:dyDescent="0.3">
      <c r="A4010" t="s">
        <v>4156</v>
      </c>
      <c r="B4010" t="s">
        <v>20</v>
      </c>
      <c r="C4010" t="str">
        <f>_xlfn.XLOOKUP(Sales_Pipeline[[#This Row],[Sales_Agent]],Sales_Teams[Sales_Agent],Sales_Teams[Manager])</f>
        <v>Cara Losch</v>
      </c>
      <c r="D4010" t="str">
        <f>_xlfn.XLOOKUP(Sales_Pipeline[[#This Row],[Manager]],Sales_Teams[Manager],Sales_Teams[Regional_Office])</f>
        <v>East</v>
      </c>
      <c r="E4010" t="s">
        <v>55</v>
      </c>
      <c r="G4010" t="str">
        <f>IFERROR(_xlfn.XLOOKUP(Sales_Pipeline[[#This Row],[Account]],Accounts!$A$2:$A$86,Accounts!$F$2:$F$86),"")</f>
        <v/>
      </c>
      <c r="H4010" t="s">
        <v>77</v>
      </c>
      <c r="I4010" s="3">
        <v>42905</v>
      </c>
      <c r="K4010" s="8" t="str">
        <f>IF(Sales_Pipeline[[#This Row],[Close_Date]]="","",TEXT(Sales_Pipeline[[#This Row],[Close_Date]],"ddd"))</f>
        <v/>
      </c>
      <c r="L4010" s="8" t="str">
        <f>IF(Sales_Pipeline[[#This Row],[Close_Date]]="","",TEXT(Sales_Pipeline[[#This Row],[Close_Date]],"mmm"))</f>
        <v/>
      </c>
      <c r="M4010" s="8" t="str">
        <f>IF(Sales_Pipeline[[#This Row],[Close_Date]]="","","Q"&amp;ROUNDUP(MONTH(Sales_Pipeline[[#This Row],[Close_Date]])/3,0))</f>
        <v/>
      </c>
      <c r="N4010" s="2" t="str" cm="1">
        <f t="array" ref="N4010">IFERROR(_xlfn.IFS(Sales_Pipeline[[#This Row],[Deal_Stage]]="Won",_xlfn.XLOOKUP(Sales_Pipeline[[#This Row],[Product]],Products!$A$2:$A$8,Products!$C$2:$C$8),Sales_Pipeline[[#This Row],[Deal_Stage]]="Lost",_xlfn.XLOOKUP(Sales_Pipeline[[#This Row],[Product]],Products!$A$2:$A$8,Products!$C$2:$C$8)),"")</f>
        <v/>
      </c>
      <c r="O4010" s="2">
        <v>0</v>
      </c>
    </row>
    <row r="4011" spans="1:15" x14ac:dyDescent="0.3">
      <c r="A4011" t="s">
        <v>4157</v>
      </c>
      <c r="B4011" t="s">
        <v>20</v>
      </c>
      <c r="C4011" t="str">
        <f>_xlfn.XLOOKUP(Sales_Pipeline[[#This Row],[Sales_Agent]],Sales_Teams[Sales_Agent],Sales_Teams[Manager])</f>
        <v>Cara Losch</v>
      </c>
      <c r="D4011" t="str">
        <f>_xlfn.XLOOKUP(Sales_Pipeline[[#This Row],[Manager]],Sales_Teams[Manager],Sales_Teams[Regional_Office])</f>
        <v>East</v>
      </c>
      <c r="E4011" t="s">
        <v>55</v>
      </c>
      <c r="F4011" t="s">
        <v>256</v>
      </c>
      <c r="G4011" t="str">
        <f>IFERROR(_xlfn.XLOOKUP(Sales_Pipeline[[#This Row],[Account]],Accounts!$A$2:$A$86,Accounts!$F$2:$F$86),"")</f>
        <v>United States</v>
      </c>
      <c r="H4011" t="s">
        <v>57</v>
      </c>
      <c r="I4011" s="3">
        <v>42905</v>
      </c>
      <c r="J4011" s="3">
        <v>42999</v>
      </c>
      <c r="K4011" s="8" t="str">
        <f>IF(Sales_Pipeline[[#This Row],[Close_Date]]="","",TEXT(Sales_Pipeline[[#This Row],[Close_Date]],"ddd"))</f>
        <v>Thu</v>
      </c>
      <c r="L4011" s="8" t="str">
        <f>IF(Sales_Pipeline[[#This Row],[Close_Date]]="","",TEXT(Sales_Pipeline[[#This Row],[Close_Date]],"mmm"))</f>
        <v>Sep</v>
      </c>
      <c r="M4011" s="8" t="str">
        <f>IF(Sales_Pipeline[[#This Row],[Close_Date]]="","","Q"&amp;ROUNDUP(MONTH(Sales_Pipeline[[#This Row],[Close_Date]])/3,0))</f>
        <v>Q3</v>
      </c>
      <c r="N4011" s="2" cm="1">
        <f t="array" ref="N4011">IFERROR(_xlfn.IFS(Sales_Pipeline[[#This Row],[Deal_Stage]]="Won",_xlfn.XLOOKUP(Sales_Pipeline[[#This Row],[Product]],Products!$A$2:$A$8,Products!$C$2:$C$8),Sales_Pipeline[[#This Row],[Deal_Stage]]="Lost",_xlfn.XLOOKUP(Sales_Pipeline[[#This Row],[Product]],Products!$A$2:$A$8,Products!$C$2:$C$8)),"")</f>
        <v>1096</v>
      </c>
      <c r="O4011" s="2">
        <v>1236</v>
      </c>
    </row>
    <row r="4012" spans="1:15" x14ac:dyDescent="0.3">
      <c r="A4012" t="s">
        <v>4158</v>
      </c>
      <c r="B4012" t="s">
        <v>25</v>
      </c>
      <c r="C4012" t="str">
        <f>_xlfn.XLOOKUP(Sales_Pipeline[[#This Row],[Sales_Agent]],Sales_Teams[Sales_Agent],Sales_Teams[Manager])</f>
        <v>Rocco Neubert</v>
      </c>
      <c r="D4012" t="str">
        <f>_xlfn.XLOOKUP(Sales_Pipeline[[#This Row],[Manager]],Sales_Teams[Manager],Sales_Teams[Regional_Office])</f>
        <v>East</v>
      </c>
      <c r="E4012" t="s">
        <v>8953</v>
      </c>
      <c r="F4012" t="s">
        <v>388</v>
      </c>
      <c r="G4012" t="str">
        <f>IFERROR(_xlfn.XLOOKUP(Sales_Pipeline[[#This Row],[Account]],Accounts!$A$2:$A$86,Accounts!$F$2:$F$86),"")</f>
        <v>China</v>
      </c>
      <c r="H4012" t="s">
        <v>57</v>
      </c>
      <c r="I4012" s="3">
        <v>42905</v>
      </c>
      <c r="J4012" s="3">
        <v>42907</v>
      </c>
      <c r="K4012" s="8" t="str">
        <f>IF(Sales_Pipeline[[#This Row],[Close_Date]]="","",TEXT(Sales_Pipeline[[#This Row],[Close_Date]],"ddd"))</f>
        <v>Wed</v>
      </c>
      <c r="L4012" s="8" t="str">
        <f>IF(Sales_Pipeline[[#This Row],[Close_Date]]="","",TEXT(Sales_Pipeline[[#This Row],[Close_Date]],"mmm"))</f>
        <v>Jun</v>
      </c>
      <c r="M4012" s="8" t="str">
        <f>IF(Sales_Pipeline[[#This Row],[Close_Date]]="","","Q"&amp;ROUNDUP(MONTH(Sales_Pipeline[[#This Row],[Close_Date]])/3,0))</f>
        <v>Q2</v>
      </c>
      <c r="N4012" s="2" cm="1">
        <f t="array" ref="N4012">IFERROR(_xlfn.IFS(Sales_Pipeline[[#This Row],[Deal_Stage]]="Won",_xlfn.XLOOKUP(Sales_Pipeline[[#This Row],[Product]],Products!$A$2:$A$8,Products!$C$2:$C$8),Sales_Pipeline[[#This Row],[Deal_Stage]]="Lost",_xlfn.XLOOKUP(Sales_Pipeline[[#This Row],[Product]],Products!$A$2:$A$8,Products!$C$2:$C$8)),"")</f>
        <v>4821</v>
      </c>
      <c r="O4012" s="2">
        <v>5388</v>
      </c>
    </row>
    <row r="4013" spans="1:15" x14ac:dyDescent="0.3">
      <c r="A4013" t="s">
        <v>4159</v>
      </c>
      <c r="B4013" t="s">
        <v>15</v>
      </c>
      <c r="C4013" t="str">
        <f>_xlfn.XLOOKUP(Sales_Pipeline[[#This Row],[Sales_Agent]],Sales_Teams[Sales_Agent],Sales_Teams[Manager])</f>
        <v>Melvin Marxen</v>
      </c>
      <c r="D4013" t="str">
        <f>_xlfn.XLOOKUP(Sales_Pipeline[[#This Row],[Manager]],Sales_Teams[Manager],Sales_Teams[Regional_Office])</f>
        <v>Central</v>
      </c>
      <c r="E4013" t="s">
        <v>8953</v>
      </c>
      <c r="F4013" t="s">
        <v>141</v>
      </c>
      <c r="G4013" t="str">
        <f>IFERROR(_xlfn.XLOOKUP(Sales_Pipeline[[#This Row],[Account]],Accounts!$A$2:$A$86,Accounts!$F$2:$F$86),"")</f>
        <v>United States</v>
      </c>
      <c r="H4013" t="s">
        <v>82</v>
      </c>
      <c r="I4013" s="3">
        <v>42905</v>
      </c>
      <c r="J4013" s="3">
        <v>42974</v>
      </c>
      <c r="K4013" s="8" t="str">
        <f>IF(Sales_Pipeline[[#This Row],[Close_Date]]="","",TEXT(Sales_Pipeline[[#This Row],[Close_Date]],"ddd"))</f>
        <v>Sun</v>
      </c>
      <c r="L4013" s="8" t="str">
        <f>IF(Sales_Pipeline[[#This Row],[Close_Date]]="","",TEXT(Sales_Pipeline[[#This Row],[Close_Date]],"mmm"))</f>
        <v>Aug</v>
      </c>
      <c r="M4013" s="8" t="str">
        <f>IF(Sales_Pipeline[[#This Row],[Close_Date]]="","","Q"&amp;ROUNDUP(MONTH(Sales_Pipeline[[#This Row],[Close_Date]])/3,0))</f>
        <v>Q3</v>
      </c>
      <c r="N4013" s="2" cm="1">
        <f t="array" ref="N4013">IFERROR(_xlfn.IFS(Sales_Pipeline[[#This Row],[Deal_Stage]]="Won",_xlfn.XLOOKUP(Sales_Pipeline[[#This Row],[Product]],Products!$A$2:$A$8,Products!$C$2:$C$8),Sales_Pipeline[[#This Row],[Deal_Stage]]="Lost",_xlfn.XLOOKUP(Sales_Pipeline[[#This Row],[Product]],Products!$A$2:$A$8,Products!$C$2:$C$8)),"")</f>
        <v>4821</v>
      </c>
      <c r="O4013" s="2">
        <v>0</v>
      </c>
    </row>
    <row r="4014" spans="1:15" x14ac:dyDescent="0.3">
      <c r="A4014" t="s">
        <v>4160</v>
      </c>
      <c r="B4014" t="s">
        <v>15</v>
      </c>
      <c r="C4014" t="str">
        <f>_xlfn.XLOOKUP(Sales_Pipeline[[#This Row],[Sales_Agent]],Sales_Teams[Sales_Agent],Sales_Teams[Manager])</f>
        <v>Melvin Marxen</v>
      </c>
      <c r="D4014" t="str">
        <f>_xlfn.XLOOKUP(Sales_Pipeline[[#This Row],[Manager]],Sales_Teams[Manager],Sales_Teams[Regional_Office])</f>
        <v>Central</v>
      </c>
      <c r="E4014" t="s">
        <v>8953</v>
      </c>
      <c r="F4014" t="s">
        <v>155</v>
      </c>
      <c r="G4014" t="str">
        <f>IFERROR(_xlfn.XLOOKUP(Sales_Pipeline[[#This Row],[Account]],Accounts!$A$2:$A$86,Accounts!$F$2:$F$86),"")</f>
        <v>United States</v>
      </c>
      <c r="H4014" t="s">
        <v>57</v>
      </c>
      <c r="I4014" s="3">
        <v>42905</v>
      </c>
      <c r="J4014" s="3">
        <v>43004</v>
      </c>
      <c r="K4014" s="8" t="str">
        <f>IF(Sales_Pipeline[[#This Row],[Close_Date]]="","",TEXT(Sales_Pipeline[[#This Row],[Close_Date]],"ddd"))</f>
        <v>Tue</v>
      </c>
      <c r="L4014" s="8" t="str">
        <f>IF(Sales_Pipeline[[#This Row],[Close_Date]]="","",TEXT(Sales_Pipeline[[#This Row],[Close_Date]],"mmm"))</f>
        <v>Sep</v>
      </c>
      <c r="M4014" s="8" t="str">
        <f>IF(Sales_Pipeline[[#This Row],[Close_Date]]="","","Q"&amp;ROUNDUP(MONTH(Sales_Pipeline[[#This Row],[Close_Date]])/3,0))</f>
        <v>Q3</v>
      </c>
      <c r="N4014" s="2" cm="1">
        <f t="array" ref="N4014">IFERROR(_xlfn.IFS(Sales_Pipeline[[#This Row],[Deal_Stage]]="Won",_xlfn.XLOOKUP(Sales_Pipeline[[#This Row],[Product]],Products!$A$2:$A$8,Products!$C$2:$C$8),Sales_Pipeline[[#This Row],[Deal_Stage]]="Lost",_xlfn.XLOOKUP(Sales_Pipeline[[#This Row],[Product]],Products!$A$2:$A$8,Products!$C$2:$C$8)),"")</f>
        <v>4821</v>
      </c>
      <c r="O4014" s="2">
        <v>5449</v>
      </c>
    </row>
    <row r="4015" spans="1:15" x14ac:dyDescent="0.3">
      <c r="A4015" t="s">
        <v>4161</v>
      </c>
      <c r="B4015" t="s">
        <v>15</v>
      </c>
      <c r="C4015" t="str">
        <f>_xlfn.XLOOKUP(Sales_Pipeline[[#This Row],[Sales_Agent]],Sales_Teams[Sales_Agent],Sales_Teams[Manager])</f>
        <v>Melvin Marxen</v>
      </c>
      <c r="D4015" t="str">
        <f>_xlfn.XLOOKUP(Sales_Pipeline[[#This Row],[Manager]],Sales_Teams[Manager],Sales_Teams[Regional_Office])</f>
        <v>Central</v>
      </c>
      <c r="E4015" t="s">
        <v>8953</v>
      </c>
      <c r="F4015" t="s">
        <v>155</v>
      </c>
      <c r="G4015" t="str">
        <f>IFERROR(_xlfn.XLOOKUP(Sales_Pipeline[[#This Row],[Account]],Accounts!$A$2:$A$86,Accounts!$F$2:$F$86),"")</f>
        <v>United States</v>
      </c>
      <c r="H4015" t="s">
        <v>57</v>
      </c>
      <c r="I4015" s="3">
        <v>42905</v>
      </c>
      <c r="J4015" s="3">
        <v>42911</v>
      </c>
      <c r="K4015" s="8" t="str">
        <f>IF(Sales_Pipeline[[#This Row],[Close_Date]]="","",TEXT(Sales_Pipeline[[#This Row],[Close_Date]],"ddd"))</f>
        <v>Sun</v>
      </c>
      <c r="L4015" s="8" t="str">
        <f>IF(Sales_Pipeline[[#This Row],[Close_Date]]="","",TEXT(Sales_Pipeline[[#This Row],[Close_Date]],"mmm"))</f>
        <v>Jun</v>
      </c>
      <c r="M4015" s="8" t="str">
        <f>IF(Sales_Pipeline[[#This Row],[Close_Date]]="","","Q"&amp;ROUNDUP(MONTH(Sales_Pipeline[[#This Row],[Close_Date]])/3,0))</f>
        <v>Q2</v>
      </c>
      <c r="N4015" s="2" cm="1">
        <f t="array" ref="N4015">IFERROR(_xlfn.IFS(Sales_Pipeline[[#This Row],[Deal_Stage]]="Won",_xlfn.XLOOKUP(Sales_Pipeline[[#This Row],[Product]],Products!$A$2:$A$8,Products!$C$2:$C$8),Sales_Pipeline[[#This Row],[Deal_Stage]]="Lost",_xlfn.XLOOKUP(Sales_Pipeline[[#This Row],[Product]],Products!$A$2:$A$8,Products!$C$2:$C$8)),"")</f>
        <v>4821</v>
      </c>
      <c r="O4015" s="2">
        <v>5030</v>
      </c>
    </row>
    <row r="4016" spans="1:15" x14ac:dyDescent="0.3">
      <c r="A4016" t="s">
        <v>4162</v>
      </c>
      <c r="B4016" t="s">
        <v>15</v>
      </c>
      <c r="C4016" t="str">
        <f>_xlfn.XLOOKUP(Sales_Pipeline[[#This Row],[Sales_Agent]],Sales_Teams[Sales_Agent],Sales_Teams[Manager])</f>
        <v>Melvin Marxen</v>
      </c>
      <c r="D4016" t="str">
        <f>_xlfn.XLOOKUP(Sales_Pipeline[[#This Row],[Manager]],Sales_Teams[Manager],Sales_Teams[Regional_Office])</f>
        <v>Central</v>
      </c>
      <c r="E4016" t="s">
        <v>8953</v>
      </c>
      <c r="F4016" t="s">
        <v>330</v>
      </c>
      <c r="G4016" t="str">
        <f>IFERROR(_xlfn.XLOOKUP(Sales_Pipeline[[#This Row],[Account]],Accounts!$A$2:$A$86,Accounts!$F$2:$F$86),"")</f>
        <v>Korea</v>
      </c>
      <c r="H4016" t="s">
        <v>57</v>
      </c>
      <c r="I4016" s="3">
        <v>42905</v>
      </c>
      <c r="J4016" s="3">
        <v>42969</v>
      </c>
      <c r="K4016" s="8" t="str">
        <f>IF(Sales_Pipeline[[#This Row],[Close_Date]]="","",TEXT(Sales_Pipeline[[#This Row],[Close_Date]],"ddd"))</f>
        <v>Tue</v>
      </c>
      <c r="L4016" s="8" t="str">
        <f>IF(Sales_Pipeline[[#This Row],[Close_Date]]="","",TEXT(Sales_Pipeline[[#This Row],[Close_Date]],"mmm"))</f>
        <v>Aug</v>
      </c>
      <c r="M4016" s="8" t="str">
        <f>IF(Sales_Pipeline[[#This Row],[Close_Date]]="","","Q"&amp;ROUNDUP(MONTH(Sales_Pipeline[[#This Row],[Close_Date]])/3,0))</f>
        <v>Q3</v>
      </c>
      <c r="N4016" s="2" cm="1">
        <f t="array" ref="N4016">IFERROR(_xlfn.IFS(Sales_Pipeline[[#This Row],[Deal_Stage]]="Won",_xlfn.XLOOKUP(Sales_Pipeline[[#This Row],[Product]],Products!$A$2:$A$8,Products!$C$2:$C$8),Sales_Pipeline[[#This Row],[Deal_Stage]]="Lost",_xlfn.XLOOKUP(Sales_Pipeline[[#This Row],[Product]],Products!$A$2:$A$8,Products!$C$2:$C$8)),"")</f>
        <v>4821</v>
      </c>
      <c r="O4016" s="2">
        <v>5195</v>
      </c>
    </row>
    <row r="4017" spans="1:15" x14ac:dyDescent="0.3">
      <c r="A4017" t="s">
        <v>4163</v>
      </c>
      <c r="B4017" t="s">
        <v>36</v>
      </c>
      <c r="C4017" t="str">
        <f>_xlfn.XLOOKUP(Sales_Pipeline[[#This Row],[Sales_Agent]],Sales_Teams[Sales_Agent],Sales_Teams[Manager])</f>
        <v>Celia Rouche</v>
      </c>
      <c r="D4017" t="str">
        <f>_xlfn.XLOOKUP(Sales_Pipeline[[#This Row],[Manager]],Sales_Teams[Manager],Sales_Teams[Regional_Office])</f>
        <v>West</v>
      </c>
      <c r="E4017" t="s">
        <v>61</v>
      </c>
      <c r="F4017" t="s">
        <v>234</v>
      </c>
      <c r="G4017" t="str">
        <f>IFERROR(_xlfn.XLOOKUP(Sales_Pipeline[[#This Row],[Account]],Accounts!$A$2:$A$86,Accounts!$F$2:$F$86),"")</f>
        <v>United States</v>
      </c>
      <c r="H4017" t="s">
        <v>57</v>
      </c>
      <c r="I4017" s="3">
        <v>42905</v>
      </c>
      <c r="J4017" s="3">
        <v>42911</v>
      </c>
      <c r="K4017" s="8" t="str">
        <f>IF(Sales_Pipeline[[#This Row],[Close_Date]]="","",TEXT(Sales_Pipeline[[#This Row],[Close_Date]],"ddd"))</f>
        <v>Sun</v>
      </c>
      <c r="L4017" s="8" t="str">
        <f>IF(Sales_Pipeline[[#This Row],[Close_Date]]="","",TEXT(Sales_Pipeline[[#This Row],[Close_Date]],"mmm"))</f>
        <v>Jun</v>
      </c>
      <c r="M4017" s="8" t="str">
        <f>IF(Sales_Pipeline[[#This Row],[Close_Date]]="","","Q"&amp;ROUNDUP(MONTH(Sales_Pipeline[[#This Row],[Close_Date]])/3,0))</f>
        <v>Q2</v>
      </c>
      <c r="N4017" s="2" cm="1">
        <f t="array" ref="N4017">IFERROR(_xlfn.IFS(Sales_Pipeline[[#This Row],[Deal_Stage]]="Won",_xlfn.XLOOKUP(Sales_Pipeline[[#This Row],[Product]],Products!$A$2:$A$8,Products!$C$2:$C$8),Sales_Pipeline[[#This Row],[Deal_Stage]]="Lost",_xlfn.XLOOKUP(Sales_Pipeline[[#This Row],[Product]],Products!$A$2:$A$8,Products!$C$2:$C$8)),"")</f>
        <v>55</v>
      </c>
      <c r="O4017" s="2">
        <v>55</v>
      </c>
    </row>
    <row r="4018" spans="1:15" x14ac:dyDescent="0.3">
      <c r="A4018" t="s">
        <v>4164</v>
      </c>
      <c r="B4018" t="s">
        <v>36</v>
      </c>
      <c r="C4018" t="str">
        <f>_xlfn.XLOOKUP(Sales_Pipeline[[#This Row],[Sales_Agent]],Sales_Teams[Sales_Agent],Sales_Teams[Manager])</f>
        <v>Celia Rouche</v>
      </c>
      <c r="D4018" t="str">
        <f>_xlfn.XLOOKUP(Sales_Pipeline[[#This Row],[Manager]],Sales_Teams[Manager],Sales_Teams[Regional_Office])</f>
        <v>West</v>
      </c>
      <c r="E4018" t="s">
        <v>61</v>
      </c>
      <c r="F4018" t="s">
        <v>100</v>
      </c>
      <c r="G4018" t="str">
        <f>IFERROR(_xlfn.XLOOKUP(Sales_Pipeline[[#This Row],[Account]],Accounts!$A$2:$A$86,Accounts!$F$2:$F$86),"")</f>
        <v>United States</v>
      </c>
      <c r="H4018" t="s">
        <v>57</v>
      </c>
      <c r="I4018" s="3">
        <v>42905</v>
      </c>
      <c r="J4018" s="3">
        <v>43007</v>
      </c>
      <c r="K4018" s="8" t="str">
        <f>IF(Sales_Pipeline[[#This Row],[Close_Date]]="","",TEXT(Sales_Pipeline[[#This Row],[Close_Date]],"ddd"))</f>
        <v>Fri</v>
      </c>
      <c r="L4018" s="8" t="str">
        <f>IF(Sales_Pipeline[[#This Row],[Close_Date]]="","",TEXT(Sales_Pipeline[[#This Row],[Close_Date]],"mmm"))</f>
        <v>Sep</v>
      </c>
      <c r="M4018" s="8" t="str">
        <f>IF(Sales_Pipeline[[#This Row],[Close_Date]]="","","Q"&amp;ROUNDUP(MONTH(Sales_Pipeline[[#This Row],[Close_Date]])/3,0))</f>
        <v>Q3</v>
      </c>
      <c r="N4018" s="2" cm="1">
        <f t="array" ref="N4018">IFERROR(_xlfn.IFS(Sales_Pipeline[[#This Row],[Deal_Stage]]="Won",_xlfn.XLOOKUP(Sales_Pipeline[[#This Row],[Product]],Products!$A$2:$A$8,Products!$C$2:$C$8),Sales_Pipeline[[#This Row],[Deal_Stage]]="Lost",_xlfn.XLOOKUP(Sales_Pipeline[[#This Row],[Product]],Products!$A$2:$A$8,Products!$C$2:$C$8)),"")</f>
        <v>55</v>
      </c>
      <c r="O4018" s="2">
        <v>62</v>
      </c>
    </row>
    <row r="4019" spans="1:15" x14ac:dyDescent="0.3">
      <c r="A4019" t="s">
        <v>4165</v>
      </c>
      <c r="B4019" t="s">
        <v>40</v>
      </c>
      <c r="C4019" t="str">
        <f>_xlfn.XLOOKUP(Sales_Pipeline[[#This Row],[Sales_Agent]],Sales_Teams[Sales_Agent],Sales_Teams[Manager])</f>
        <v>Summer Sewald</v>
      </c>
      <c r="D4019" t="str">
        <f>_xlfn.XLOOKUP(Sales_Pipeline[[#This Row],[Manager]],Sales_Teams[Manager],Sales_Teams[Regional_Office])</f>
        <v>West</v>
      </c>
      <c r="E4019" t="s">
        <v>63</v>
      </c>
      <c r="F4019" t="s">
        <v>85</v>
      </c>
      <c r="G4019" t="str">
        <f>IFERROR(_xlfn.XLOOKUP(Sales_Pipeline[[#This Row],[Account]],Accounts!$A$2:$A$86,Accounts!$F$2:$F$86),"")</f>
        <v>Poland</v>
      </c>
      <c r="H4019" t="s">
        <v>57</v>
      </c>
      <c r="I4019" s="3">
        <v>42905</v>
      </c>
      <c r="J4019" s="3">
        <v>42966</v>
      </c>
      <c r="K4019" s="8" t="str">
        <f>IF(Sales_Pipeline[[#This Row],[Close_Date]]="","",TEXT(Sales_Pipeline[[#This Row],[Close_Date]],"ddd"))</f>
        <v>Sat</v>
      </c>
      <c r="L4019" s="8" t="str">
        <f>IF(Sales_Pipeline[[#This Row],[Close_Date]]="","",TEXT(Sales_Pipeline[[#This Row],[Close_Date]],"mmm"))</f>
        <v>Aug</v>
      </c>
      <c r="M4019" s="8" t="str">
        <f>IF(Sales_Pipeline[[#This Row],[Close_Date]]="","","Q"&amp;ROUNDUP(MONTH(Sales_Pipeline[[#This Row],[Close_Date]])/3,0))</f>
        <v>Q3</v>
      </c>
      <c r="N4019" s="2" cm="1">
        <f t="array" ref="N4019">IFERROR(_xlfn.IFS(Sales_Pipeline[[#This Row],[Deal_Stage]]="Won",_xlfn.XLOOKUP(Sales_Pipeline[[#This Row],[Product]],Products!$A$2:$A$8,Products!$C$2:$C$8),Sales_Pipeline[[#This Row],[Deal_Stage]]="Lost",_xlfn.XLOOKUP(Sales_Pipeline[[#This Row],[Product]],Products!$A$2:$A$8,Products!$C$2:$C$8)),"")</f>
        <v>550</v>
      </c>
      <c r="O4019" s="2">
        <v>459</v>
      </c>
    </row>
    <row r="4020" spans="1:15" x14ac:dyDescent="0.3">
      <c r="A4020" t="s">
        <v>4166</v>
      </c>
      <c r="B4020" t="s">
        <v>43</v>
      </c>
      <c r="C4020" t="str">
        <f>_xlfn.XLOOKUP(Sales_Pipeline[[#This Row],[Sales_Agent]],Sales_Teams[Sales_Agent],Sales_Teams[Manager])</f>
        <v>Summer Sewald</v>
      </c>
      <c r="D4020" t="str">
        <f>_xlfn.XLOOKUP(Sales_Pipeline[[#This Row],[Manager]],Sales_Teams[Manager],Sales_Teams[Regional_Office])</f>
        <v>West</v>
      </c>
      <c r="E4020" t="s">
        <v>63</v>
      </c>
      <c r="F4020" t="s">
        <v>177</v>
      </c>
      <c r="G4020" t="str">
        <f>IFERROR(_xlfn.XLOOKUP(Sales_Pipeline[[#This Row],[Account]],Accounts!$A$2:$A$86,Accounts!$F$2:$F$86),"")</f>
        <v>United States</v>
      </c>
      <c r="H4020" t="s">
        <v>82</v>
      </c>
      <c r="I4020" s="3">
        <v>42905</v>
      </c>
      <c r="J4020" s="3">
        <v>42972</v>
      </c>
      <c r="K4020" s="8" t="str">
        <f>IF(Sales_Pipeline[[#This Row],[Close_Date]]="","",TEXT(Sales_Pipeline[[#This Row],[Close_Date]],"ddd"))</f>
        <v>Fri</v>
      </c>
      <c r="L4020" s="8" t="str">
        <f>IF(Sales_Pipeline[[#This Row],[Close_Date]]="","",TEXT(Sales_Pipeline[[#This Row],[Close_Date]],"mmm"))</f>
        <v>Aug</v>
      </c>
      <c r="M4020" s="8" t="str">
        <f>IF(Sales_Pipeline[[#This Row],[Close_Date]]="","","Q"&amp;ROUNDUP(MONTH(Sales_Pipeline[[#This Row],[Close_Date]])/3,0))</f>
        <v>Q3</v>
      </c>
      <c r="N4020" s="2" cm="1">
        <f t="array" ref="N4020">IFERROR(_xlfn.IFS(Sales_Pipeline[[#This Row],[Deal_Stage]]="Won",_xlfn.XLOOKUP(Sales_Pipeline[[#This Row],[Product]],Products!$A$2:$A$8,Products!$C$2:$C$8),Sales_Pipeline[[#This Row],[Deal_Stage]]="Lost",_xlfn.XLOOKUP(Sales_Pipeline[[#This Row],[Product]],Products!$A$2:$A$8,Products!$C$2:$C$8)),"")</f>
        <v>550</v>
      </c>
      <c r="O4020" s="2">
        <v>0</v>
      </c>
    </row>
    <row r="4021" spans="1:15" x14ac:dyDescent="0.3">
      <c r="A4021" t="s">
        <v>4167</v>
      </c>
      <c r="B4021" t="s">
        <v>43</v>
      </c>
      <c r="C4021" t="str">
        <f>_xlfn.XLOOKUP(Sales_Pipeline[[#This Row],[Sales_Agent]],Sales_Teams[Sales_Agent],Sales_Teams[Manager])</f>
        <v>Summer Sewald</v>
      </c>
      <c r="D4021" t="str">
        <f>_xlfn.XLOOKUP(Sales_Pipeline[[#This Row],[Manager]],Sales_Teams[Manager],Sales_Teams[Regional_Office])</f>
        <v>West</v>
      </c>
      <c r="E4021" t="s">
        <v>55</v>
      </c>
      <c r="F4021" t="s">
        <v>177</v>
      </c>
      <c r="G4021" t="str">
        <f>IFERROR(_xlfn.XLOOKUP(Sales_Pipeline[[#This Row],[Account]],Accounts!$A$2:$A$86,Accounts!$F$2:$F$86),"")</f>
        <v>United States</v>
      </c>
      <c r="H4021" t="s">
        <v>57</v>
      </c>
      <c r="I4021" s="3">
        <v>42905</v>
      </c>
      <c r="J4021" s="3">
        <v>42954</v>
      </c>
      <c r="K4021" s="8" t="str">
        <f>IF(Sales_Pipeline[[#This Row],[Close_Date]]="","",TEXT(Sales_Pipeline[[#This Row],[Close_Date]],"ddd"))</f>
        <v>Mon</v>
      </c>
      <c r="L4021" s="8" t="str">
        <f>IF(Sales_Pipeline[[#This Row],[Close_Date]]="","",TEXT(Sales_Pipeline[[#This Row],[Close_Date]],"mmm"))</f>
        <v>Aug</v>
      </c>
      <c r="M4021" s="8" t="str">
        <f>IF(Sales_Pipeline[[#This Row],[Close_Date]]="","","Q"&amp;ROUNDUP(MONTH(Sales_Pipeline[[#This Row],[Close_Date]])/3,0))</f>
        <v>Q3</v>
      </c>
      <c r="N4021" s="2" cm="1">
        <f t="array" ref="N4021">IFERROR(_xlfn.IFS(Sales_Pipeline[[#This Row],[Deal_Stage]]="Won",_xlfn.XLOOKUP(Sales_Pipeline[[#This Row],[Product]],Products!$A$2:$A$8,Products!$C$2:$C$8),Sales_Pipeline[[#This Row],[Deal_Stage]]="Lost",_xlfn.XLOOKUP(Sales_Pipeline[[#This Row],[Product]],Products!$A$2:$A$8,Products!$C$2:$C$8)),"")</f>
        <v>1096</v>
      </c>
      <c r="O4021" s="2">
        <v>1097</v>
      </c>
    </row>
    <row r="4022" spans="1:15" x14ac:dyDescent="0.3">
      <c r="A4022" t="s">
        <v>4168</v>
      </c>
      <c r="B4022" t="s">
        <v>43</v>
      </c>
      <c r="C4022" t="str">
        <f>_xlfn.XLOOKUP(Sales_Pipeline[[#This Row],[Sales_Agent]],Sales_Teams[Sales_Agent],Sales_Teams[Manager])</f>
        <v>Summer Sewald</v>
      </c>
      <c r="D4022" t="str">
        <f>_xlfn.XLOOKUP(Sales_Pipeline[[#This Row],[Manager]],Sales_Teams[Manager],Sales_Teams[Regional_Office])</f>
        <v>West</v>
      </c>
      <c r="E4022" t="s">
        <v>84</v>
      </c>
      <c r="F4022" t="s">
        <v>145</v>
      </c>
      <c r="G4022" t="str">
        <f>IFERROR(_xlfn.XLOOKUP(Sales_Pipeline[[#This Row],[Account]],Accounts!$A$2:$A$86,Accounts!$F$2:$F$86),"")</f>
        <v>United States</v>
      </c>
      <c r="H4022" t="s">
        <v>57</v>
      </c>
      <c r="I4022" s="3">
        <v>42905</v>
      </c>
      <c r="J4022" s="3">
        <v>43007</v>
      </c>
      <c r="K4022" s="8" t="str">
        <f>IF(Sales_Pipeline[[#This Row],[Close_Date]]="","",TEXT(Sales_Pipeline[[#This Row],[Close_Date]],"ddd"))</f>
        <v>Fri</v>
      </c>
      <c r="L4022" s="8" t="str">
        <f>IF(Sales_Pipeline[[#This Row],[Close_Date]]="","",TEXT(Sales_Pipeline[[#This Row],[Close_Date]],"mmm"))</f>
        <v>Sep</v>
      </c>
      <c r="M4022" s="8" t="str">
        <f>IF(Sales_Pipeline[[#This Row],[Close_Date]]="","","Q"&amp;ROUNDUP(MONTH(Sales_Pipeline[[#This Row],[Close_Date]])/3,0))</f>
        <v>Q3</v>
      </c>
      <c r="N4022" s="2" cm="1">
        <f t="array" ref="N4022">IFERROR(_xlfn.IFS(Sales_Pipeline[[#This Row],[Deal_Stage]]="Won",_xlfn.XLOOKUP(Sales_Pipeline[[#This Row],[Product]],Products!$A$2:$A$8,Products!$C$2:$C$8),Sales_Pipeline[[#This Row],[Deal_Stage]]="Lost",_xlfn.XLOOKUP(Sales_Pipeline[[#This Row],[Product]],Products!$A$2:$A$8,Products!$C$2:$C$8)),"")</f>
        <v>5482</v>
      </c>
      <c r="O4022" s="2">
        <v>5033</v>
      </c>
    </row>
    <row r="4023" spans="1:15" x14ac:dyDescent="0.3">
      <c r="A4023" t="s">
        <v>4169</v>
      </c>
      <c r="B4023" t="s">
        <v>42</v>
      </c>
      <c r="C4023" t="str">
        <f>_xlfn.XLOOKUP(Sales_Pipeline[[#This Row],[Sales_Agent]],Sales_Teams[Sales_Agent],Sales_Teams[Manager])</f>
        <v>Summer Sewald</v>
      </c>
      <c r="D4023" t="str">
        <f>_xlfn.XLOOKUP(Sales_Pipeline[[#This Row],[Manager]],Sales_Teams[Manager],Sales_Teams[Regional_Office])</f>
        <v>West</v>
      </c>
      <c r="E4023" t="s">
        <v>55</v>
      </c>
      <c r="G4023" t="str">
        <f>IFERROR(_xlfn.XLOOKUP(Sales_Pipeline[[#This Row],[Account]],Accounts!$A$2:$A$86,Accounts!$F$2:$F$86),"")</f>
        <v/>
      </c>
      <c r="H4023" t="s">
        <v>77</v>
      </c>
      <c r="I4023" s="3">
        <v>42905</v>
      </c>
      <c r="K4023" s="8" t="str">
        <f>IF(Sales_Pipeline[[#This Row],[Close_Date]]="","",TEXT(Sales_Pipeline[[#This Row],[Close_Date]],"ddd"))</f>
        <v/>
      </c>
      <c r="L4023" s="8" t="str">
        <f>IF(Sales_Pipeline[[#This Row],[Close_Date]]="","",TEXT(Sales_Pipeline[[#This Row],[Close_Date]],"mmm"))</f>
        <v/>
      </c>
      <c r="M4023" s="8" t="str">
        <f>IF(Sales_Pipeline[[#This Row],[Close_Date]]="","","Q"&amp;ROUNDUP(MONTH(Sales_Pipeline[[#This Row],[Close_Date]])/3,0))</f>
        <v/>
      </c>
      <c r="N4023" s="2" t="str" cm="1">
        <f t="array" ref="N4023">IFERROR(_xlfn.IFS(Sales_Pipeline[[#This Row],[Deal_Stage]]="Won",_xlfn.XLOOKUP(Sales_Pipeline[[#This Row],[Product]],Products!$A$2:$A$8,Products!$C$2:$C$8),Sales_Pipeline[[#This Row],[Deal_Stage]]="Lost",_xlfn.XLOOKUP(Sales_Pipeline[[#This Row],[Product]],Products!$A$2:$A$8,Products!$C$2:$C$8)),"")</f>
        <v/>
      </c>
      <c r="O4023" s="2">
        <v>0</v>
      </c>
    </row>
    <row r="4024" spans="1:15" x14ac:dyDescent="0.3">
      <c r="A4024" t="s">
        <v>4170</v>
      </c>
      <c r="B4024" t="s">
        <v>42</v>
      </c>
      <c r="C4024" t="str">
        <f>_xlfn.XLOOKUP(Sales_Pipeline[[#This Row],[Sales_Agent]],Sales_Teams[Sales_Agent],Sales_Teams[Manager])</f>
        <v>Summer Sewald</v>
      </c>
      <c r="D4024" t="str">
        <f>_xlfn.XLOOKUP(Sales_Pipeline[[#This Row],[Manager]],Sales_Teams[Manager],Sales_Teams[Regional_Office])</f>
        <v>West</v>
      </c>
      <c r="E4024" t="s">
        <v>8953</v>
      </c>
      <c r="F4024" t="s">
        <v>328</v>
      </c>
      <c r="G4024" t="str">
        <f>IFERROR(_xlfn.XLOOKUP(Sales_Pipeline[[#This Row],[Account]],Accounts!$A$2:$A$86,Accounts!$F$2:$F$86),"")</f>
        <v>United States</v>
      </c>
      <c r="H4024" t="s">
        <v>57</v>
      </c>
      <c r="I4024" s="3">
        <v>42905</v>
      </c>
      <c r="J4024" s="3">
        <v>43000</v>
      </c>
      <c r="K4024" s="8" t="str">
        <f>IF(Sales_Pipeline[[#This Row],[Close_Date]]="","",TEXT(Sales_Pipeline[[#This Row],[Close_Date]],"ddd"))</f>
        <v>Fri</v>
      </c>
      <c r="L4024" s="8" t="str">
        <f>IF(Sales_Pipeline[[#This Row],[Close_Date]]="","",TEXT(Sales_Pipeline[[#This Row],[Close_Date]],"mmm"))</f>
        <v>Sep</v>
      </c>
      <c r="M4024" s="8" t="str">
        <f>IF(Sales_Pipeline[[#This Row],[Close_Date]]="","","Q"&amp;ROUNDUP(MONTH(Sales_Pipeline[[#This Row],[Close_Date]])/3,0))</f>
        <v>Q3</v>
      </c>
      <c r="N4024" s="2" cm="1">
        <f t="array" ref="N4024">IFERROR(_xlfn.IFS(Sales_Pipeline[[#This Row],[Deal_Stage]]="Won",_xlfn.XLOOKUP(Sales_Pipeline[[#This Row],[Product]],Products!$A$2:$A$8,Products!$C$2:$C$8),Sales_Pipeline[[#This Row],[Deal_Stage]]="Lost",_xlfn.XLOOKUP(Sales_Pipeline[[#This Row],[Product]],Products!$A$2:$A$8,Products!$C$2:$C$8)),"")</f>
        <v>4821</v>
      </c>
      <c r="O4024" s="2">
        <v>4966</v>
      </c>
    </row>
    <row r="4025" spans="1:15" x14ac:dyDescent="0.3">
      <c r="A4025" t="s">
        <v>4171</v>
      </c>
      <c r="B4025" t="s">
        <v>42</v>
      </c>
      <c r="C4025" t="str">
        <f>_xlfn.XLOOKUP(Sales_Pipeline[[#This Row],[Sales_Agent]],Sales_Teams[Sales_Agent],Sales_Teams[Manager])</f>
        <v>Summer Sewald</v>
      </c>
      <c r="D4025" t="str">
        <f>_xlfn.XLOOKUP(Sales_Pipeline[[#This Row],[Manager]],Sales_Teams[Manager],Sales_Teams[Regional_Office])</f>
        <v>West</v>
      </c>
      <c r="E4025" t="s">
        <v>61</v>
      </c>
      <c r="F4025" t="s">
        <v>89</v>
      </c>
      <c r="G4025" t="str">
        <f>IFERROR(_xlfn.XLOOKUP(Sales_Pipeline[[#This Row],[Account]],Accounts!$A$2:$A$86,Accounts!$F$2:$F$86),"")</f>
        <v>United States</v>
      </c>
      <c r="H4025" t="s">
        <v>57</v>
      </c>
      <c r="I4025" s="3">
        <v>42905</v>
      </c>
      <c r="J4025" s="3">
        <v>42910</v>
      </c>
      <c r="K4025" s="8" t="str">
        <f>IF(Sales_Pipeline[[#This Row],[Close_Date]]="","",TEXT(Sales_Pipeline[[#This Row],[Close_Date]],"ddd"))</f>
        <v>Sat</v>
      </c>
      <c r="L4025" s="8" t="str">
        <f>IF(Sales_Pipeline[[#This Row],[Close_Date]]="","",TEXT(Sales_Pipeline[[#This Row],[Close_Date]],"mmm"))</f>
        <v>Jun</v>
      </c>
      <c r="M4025" s="8" t="str">
        <f>IF(Sales_Pipeline[[#This Row],[Close_Date]]="","","Q"&amp;ROUNDUP(MONTH(Sales_Pipeline[[#This Row],[Close_Date]])/3,0))</f>
        <v>Q2</v>
      </c>
      <c r="N4025" s="2" cm="1">
        <f t="array" ref="N4025">IFERROR(_xlfn.IFS(Sales_Pipeline[[#This Row],[Deal_Stage]]="Won",_xlfn.XLOOKUP(Sales_Pipeline[[#This Row],[Product]],Products!$A$2:$A$8,Products!$C$2:$C$8),Sales_Pipeline[[#This Row],[Deal_Stage]]="Lost",_xlfn.XLOOKUP(Sales_Pipeline[[#This Row],[Product]],Products!$A$2:$A$8,Products!$C$2:$C$8)),"")</f>
        <v>55</v>
      </c>
      <c r="O4025" s="2">
        <v>52</v>
      </c>
    </row>
    <row r="4026" spans="1:15" x14ac:dyDescent="0.3">
      <c r="A4026" t="s">
        <v>4172</v>
      </c>
      <c r="B4026" t="s">
        <v>37</v>
      </c>
      <c r="C4026" t="str">
        <f>_xlfn.XLOOKUP(Sales_Pipeline[[#This Row],[Sales_Agent]],Sales_Teams[Sales_Agent],Sales_Teams[Manager])</f>
        <v>Celia Rouche</v>
      </c>
      <c r="D4026" t="str">
        <f>_xlfn.XLOOKUP(Sales_Pipeline[[#This Row],[Manager]],Sales_Teams[Manager],Sales_Teams[Regional_Office])</f>
        <v>West</v>
      </c>
      <c r="E4026" t="s">
        <v>61</v>
      </c>
      <c r="F4026" t="s">
        <v>240</v>
      </c>
      <c r="G4026" t="str">
        <f>IFERROR(_xlfn.XLOOKUP(Sales_Pipeline[[#This Row],[Account]],Accounts!$A$2:$A$86,Accounts!$F$2:$F$86),"")</f>
        <v>United States</v>
      </c>
      <c r="H4026" t="s">
        <v>57</v>
      </c>
      <c r="I4026" s="3">
        <v>42905</v>
      </c>
      <c r="J4026" s="3">
        <v>42913</v>
      </c>
      <c r="K4026" s="8" t="str">
        <f>IF(Sales_Pipeline[[#This Row],[Close_Date]]="","",TEXT(Sales_Pipeline[[#This Row],[Close_Date]],"ddd"))</f>
        <v>Tue</v>
      </c>
      <c r="L4026" s="8" t="str">
        <f>IF(Sales_Pipeline[[#This Row],[Close_Date]]="","",TEXT(Sales_Pipeline[[#This Row],[Close_Date]],"mmm"))</f>
        <v>Jun</v>
      </c>
      <c r="M4026" s="8" t="str">
        <f>IF(Sales_Pipeline[[#This Row],[Close_Date]]="","","Q"&amp;ROUNDUP(MONTH(Sales_Pipeline[[#This Row],[Close_Date]])/3,0))</f>
        <v>Q2</v>
      </c>
      <c r="N4026" s="2" cm="1">
        <f t="array" ref="N4026">IFERROR(_xlfn.IFS(Sales_Pipeline[[#This Row],[Deal_Stage]]="Won",_xlfn.XLOOKUP(Sales_Pipeline[[#This Row],[Product]],Products!$A$2:$A$8,Products!$C$2:$C$8),Sales_Pipeline[[#This Row],[Deal_Stage]]="Lost",_xlfn.XLOOKUP(Sales_Pipeline[[#This Row],[Product]],Products!$A$2:$A$8,Products!$C$2:$C$8)),"")</f>
        <v>55</v>
      </c>
      <c r="O4026" s="2">
        <v>54</v>
      </c>
    </row>
    <row r="4027" spans="1:15" x14ac:dyDescent="0.3">
      <c r="A4027" t="s">
        <v>4173</v>
      </c>
      <c r="B4027" t="s">
        <v>45</v>
      </c>
      <c r="C4027" t="str">
        <f>_xlfn.XLOOKUP(Sales_Pipeline[[#This Row],[Sales_Agent]],Sales_Teams[Sales_Agent],Sales_Teams[Manager])</f>
        <v>Summer Sewald</v>
      </c>
      <c r="D4027" t="str">
        <f>_xlfn.XLOOKUP(Sales_Pipeline[[#This Row],[Manager]],Sales_Teams[Manager],Sales_Teams[Regional_Office])</f>
        <v>West</v>
      </c>
      <c r="E4027" t="s">
        <v>8953</v>
      </c>
      <c r="G4027" t="str">
        <f>IFERROR(_xlfn.XLOOKUP(Sales_Pipeline[[#This Row],[Account]],Accounts!$A$2:$A$86,Accounts!$F$2:$F$86),"")</f>
        <v/>
      </c>
      <c r="H4027" t="s">
        <v>77</v>
      </c>
      <c r="I4027" s="3">
        <v>42905</v>
      </c>
      <c r="K4027" s="8" t="str">
        <f>IF(Sales_Pipeline[[#This Row],[Close_Date]]="","",TEXT(Sales_Pipeline[[#This Row],[Close_Date]],"ddd"))</f>
        <v/>
      </c>
      <c r="L4027" s="8" t="str">
        <f>IF(Sales_Pipeline[[#This Row],[Close_Date]]="","",TEXT(Sales_Pipeline[[#This Row],[Close_Date]],"mmm"))</f>
        <v/>
      </c>
      <c r="M4027" s="8" t="str">
        <f>IF(Sales_Pipeline[[#This Row],[Close_Date]]="","","Q"&amp;ROUNDUP(MONTH(Sales_Pipeline[[#This Row],[Close_Date]])/3,0))</f>
        <v/>
      </c>
      <c r="N4027" s="2" t="str" cm="1">
        <f t="array" ref="N4027">IFERROR(_xlfn.IFS(Sales_Pipeline[[#This Row],[Deal_Stage]]="Won",_xlfn.XLOOKUP(Sales_Pipeline[[#This Row],[Product]],Products!$A$2:$A$8,Products!$C$2:$C$8),Sales_Pipeline[[#This Row],[Deal_Stage]]="Lost",_xlfn.XLOOKUP(Sales_Pipeline[[#This Row],[Product]],Products!$A$2:$A$8,Products!$C$2:$C$8)),"")</f>
        <v/>
      </c>
      <c r="O4027" s="2">
        <v>0</v>
      </c>
    </row>
    <row r="4028" spans="1:15" x14ac:dyDescent="0.3">
      <c r="A4028" t="s">
        <v>4174</v>
      </c>
      <c r="B4028" t="s">
        <v>45</v>
      </c>
      <c r="C4028" t="str">
        <f>_xlfn.XLOOKUP(Sales_Pipeline[[#This Row],[Sales_Agent]],Sales_Teams[Sales_Agent],Sales_Teams[Manager])</f>
        <v>Summer Sewald</v>
      </c>
      <c r="D4028" t="str">
        <f>_xlfn.XLOOKUP(Sales_Pipeline[[#This Row],[Manager]],Sales_Teams[Manager],Sales_Teams[Regional_Office])</f>
        <v>West</v>
      </c>
      <c r="E4028" t="s">
        <v>84</v>
      </c>
      <c r="F4028" t="s">
        <v>87</v>
      </c>
      <c r="G4028" t="str">
        <f>IFERROR(_xlfn.XLOOKUP(Sales_Pipeline[[#This Row],[Account]],Accounts!$A$2:$A$86,Accounts!$F$2:$F$86),"")</f>
        <v>United States</v>
      </c>
      <c r="H4028" t="s">
        <v>57</v>
      </c>
      <c r="I4028" s="3">
        <v>42905</v>
      </c>
      <c r="J4028" s="3">
        <v>42990</v>
      </c>
      <c r="K4028" s="8" t="str">
        <f>IF(Sales_Pipeline[[#This Row],[Close_Date]]="","",TEXT(Sales_Pipeline[[#This Row],[Close_Date]],"ddd"))</f>
        <v>Tue</v>
      </c>
      <c r="L4028" s="8" t="str">
        <f>IF(Sales_Pipeline[[#This Row],[Close_Date]]="","",TEXT(Sales_Pipeline[[#This Row],[Close_Date]],"mmm"))</f>
        <v>Sep</v>
      </c>
      <c r="M4028" s="8" t="str">
        <f>IF(Sales_Pipeline[[#This Row],[Close_Date]]="","","Q"&amp;ROUNDUP(MONTH(Sales_Pipeline[[#This Row],[Close_Date]])/3,0))</f>
        <v>Q3</v>
      </c>
      <c r="N4028" s="2" cm="1">
        <f t="array" ref="N4028">IFERROR(_xlfn.IFS(Sales_Pipeline[[#This Row],[Deal_Stage]]="Won",_xlfn.XLOOKUP(Sales_Pipeline[[#This Row],[Product]],Products!$A$2:$A$8,Products!$C$2:$C$8),Sales_Pipeline[[#This Row],[Deal_Stage]]="Lost",_xlfn.XLOOKUP(Sales_Pipeline[[#This Row],[Product]],Products!$A$2:$A$8,Products!$C$2:$C$8)),"")</f>
        <v>5482</v>
      </c>
      <c r="O4028" s="2">
        <v>5816</v>
      </c>
    </row>
    <row r="4029" spans="1:15" x14ac:dyDescent="0.3">
      <c r="A4029" t="s">
        <v>4175</v>
      </c>
      <c r="B4029" t="s">
        <v>45</v>
      </c>
      <c r="C4029" t="str">
        <f>_xlfn.XLOOKUP(Sales_Pipeline[[#This Row],[Sales_Agent]],Sales_Teams[Sales_Agent],Sales_Teams[Manager])</f>
        <v>Summer Sewald</v>
      </c>
      <c r="D4029" t="str">
        <f>_xlfn.XLOOKUP(Sales_Pipeline[[#This Row],[Manager]],Sales_Teams[Manager],Sales_Teams[Regional_Office])</f>
        <v>West</v>
      </c>
      <c r="E4029" t="s">
        <v>61</v>
      </c>
      <c r="F4029" t="s">
        <v>234</v>
      </c>
      <c r="G4029" t="str">
        <f>IFERROR(_xlfn.XLOOKUP(Sales_Pipeline[[#This Row],[Account]],Accounts!$A$2:$A$86,Accounts!$F$2:$F$86),"")</f>
        <v>United States</v>
      </c>
      <c r="H4029" t="s">
        <v>57</v>
      </c>
      <c r="I4029" s="3">
        <v>42905</v>
      </c>
      <c r="J4029" s="3">
        <v>42981</v>
      </c>
      <c r="K4029" s="8" t="str">
        <f>IF(Sales_Pipeline[[#This Row],[Close_Date]]="","",TEXT(Sales_Pipeline[[#This Row],[Close_Date]],"ddd"))</f>
        <v>Sun</v>
      </c>
      <c r="L4029" s="8" t="str">
        <f>IF(Sales_Pipeline[[#This Row],[Close_Date]]="","",TEXT(Sales_Pipeline[[#This Row],[Close_Date]],"mmm"))</f>
        <v>Sep</v>
      </c>
      <c r="M4029" s="8" t="str">
        <f>IF(Sales_Pipeline[[#This Row],[Close_Date]]="","","Q"&amp;ROUNDUP(MONTH(Sales_Pipeline[[#This Row],[Close_Date]])/3,0))</f>
        <v>Q3</v>
      </c>
      <c r="N4029" s="2" cm="1">
        <f t="array" ref="N4029">IFERROR(_xlfn.IFS(Sales_Pipeline[[#This Row],[Deal_Stage]]="Won",_xlfn.XLOOKUP(Sales_Pipeline[[#This Row],[Product]],Products!$A$2:$A$8,Products!$C$2:$C$8),Sales_Pipeline[[#This Row],[Deal_Stage]]="Lost",_xlfn.XLOOKUP(Sales_Pipeline[[#This Row],[Product]],Products!$A$2:$A$8,Products!$C$2:$C$8)),"")</f>
        <v>55</v>
      </c>
      <c r="O4029" s="2">
        <v>53</v>
      </c>
    </row>
    <row r="4030" spans="1:15" x14ac:dyDescent="0.3">
      <c r="A4030" t="s">
        <v>4176</v>
      </c>
      <c r="B4030" t="s">
        <v>45</v>
      </c>
      <c r="C4030" t="str">
        <f>_xlfn.XLOOKUP(Sales_Pipeline[[#This Row],[Sales_Agent]],Sales_Teams[Sales_Agent],Sales_Teams[Manager])</f>
        <v>Summer Sewald</v>
      </c>
      <c r="D4030" t="str">
        <f>_xlfn.XLOOKUP(Sales_Pipeline[[#This Row],[Manager]],Sales_Teams[Manager],Sales_Teams[Regional_Office])</f>
        <v>West</v>
      </c>
      <c r="E4030" t="s">
        <v>76</v>
      </c>
      <c r="F4030" t="s">
        <v>145</v>
      </c>
      <c r="G4030" t="str">
        <f>IFERROR(_xlfn.XLOOKUP(Sales_Pipeline[[#This Row],[Account]],Accounts!$A$2:$A$86,Accounts!$F$2:$F$86),"")</f>
        <v>United States</v>
      </c>
      <c r="H4030" t="s">
        <v>57</v>
      </c>
      <c r="I4030" s="3">
        <v>42905</v>
      </c>
      <c r="J4030" s="3">
        <v>42962</v>
      </c>
      <c r="K4030" s="8" t="str">
        <f>IF(Sales_Pipeline[[#This Row],[Close_Date]]="","",TEXT(Sales_Pipeline[[#This Row],[Close_Date]],"ddd"))</f>
        <v>Tue</v>
      </c>
      <c r="L4030" s="8" t="str">
        <f>IF(Sales_Pipeline[[#This Row],[Close_Date]]="","",TEXT(Sales_Pipeline[[#This Row],[Close_Date]],"mmm"))</f>
        <v>Aug</v>
      </c>
      <c r="M4030" s="8" t="str">
        <f>IF(Sales_Pipeline[[#This Row],[Close_Date]]="","","Q"&amp;ROUNDUP(MONTH(Sales_Pipeline[[#This Row],[Close_Date]])/3,0))</f>
        <v>Q3</v>
      </c>
      <c r="N4030" s="2" cm="1">
        <f t="array" ref="N4030">IFERROR(_xlfn.IFS(Sales_Pipeline[[#This Row],[Deal_Stage]]="Won",_xlfn.XLOOKUP(Sales_Pipeline[[#This Row],[Product]],Products!$A$2:$A$8,Products!$C$2:$C$8),Sales_Pipeline[[#This Row],[Deal_Stage]]="Lost",_xlfn.XLOOKUP(Sales_Pipeline[[#This Row],[Product]],Products!$A$2:$A$8,Products!$C$2:$C$8)),"")</f>
        <v>3393</v>
      </c>
      <c r="O4030" s="2">
        <v>3994</v>
      </c>
    </row>
    <row r="4031" spans="1:15" x14ac:dyDescent="0.3">
      <c r="A4031" t="s">
        <v>4177</v>
      </c>
      <c r="B4031" t="s">
        <v>9</v>
      </c>
      <c r="C4031" t="str">
        <f>_xlfn.XLOOKUP(Sales_Pipeline[[#This Row],[Sales_Agent]],Sales_Teams[Sales_Agent],Sales_Teams[Manager])</f>
        <v>Dustin Brinkmann</v>
      </c>
      <c r="D4031" t="str">
        <f>_xlfn.XLOOKUP(Sales_Pipeline[[#This Row],[Manager]],Sales_Teams[Manager],Sales_Teams[Regional_Office])</f>
        <v>Central</v>
      </c>
      <c r="E4031" t="s">
        <v>84</v>
      </c>
      <c r="F4031" t="s">
        <v>105</v>
      </c>
      <c r="G4031" t="str">
        <f>IFERROR(_xlfn.XLOOKUP(Sales_Pipeline[[#This Row],[Account]],Accounts!$A$2:$A$86,Accounts!$F$2:$F$86),"")</f>
        <v>United States</v>
      </c>
      <c r="H4031" t="s">
        <v>82</v>
      </c>
      <c r="I4031" s="3">
        <v>42905</v>
      </c>
      <c r="J4031" s="3">
        <v>42914</v>
      </c>
      <c r="K4031" s="8" t="str">
        <f>IF(Sales_Pipeline[[#This Row],[Close_Date]]="","",TEXT(Sales_Pipeline[[#This Row],[Close_Date]],"ddd"))</f>
        <v>Wed</v>
      </c>
      <c r="L4031" s="8" t="str">
        <f>IF(Sales_Pipeline[[#This Row],[Close_Date]]="","",TEXT(Sales_Pipeline[[#This Row],[Close_Date]],"mmm"))</f>
        <v>Jun</v>
      </c>
      <c r="M4031" s="8" t="str">
        <f>IF(Sales_Pipeline[[#This Row],[Close_Date]]="","","Q"&amp;ROUNDUP(MONTH(Sales_Pipeline[[#This Row],[Close_Date]])/3,0))</f>
        <v>Q2</v>
      </c>
      <c r="N4031" s="2" cm="1">
        <f t="array" ref="N4031">IFERROR(_xlfn.IFS(Sales_Pipeline[[#This Row],[Deal_Stage]]="Won",_xlfn.XLOOKUP(Sales_Pipeline[[#This Row],[Product]],Products!$A$2:$A$8,Products!$C$2:$C$8),Sales_Pipeline[[#This Row],[Deal_Stage]]="Lost",_xlfn.XLOOKUP(Sales_Pipeline[[#This Row],[Product]],Products!$A$2:$A$8,Products!$C$2:$C$8)),"")</f>
        <v>5482</v>
      </c>
      <c r="O4031" s="2">
        <v>0</v>
      </c>
    </row>
    <row r="4032" spans="1:15" x14ac:dyDescent="0.3">
      <c r="A4032" t="s">
        <v>4178</v>
      </c>
      <c r="B4032" t="s">
        <v>9</v>
      </c>
      <c r="C4032" t="str">
        <f>_xlfn.XLOOKUP(Sales_Pipeline[[#This Row],[Sales_Agent]],Sales_Teams[Sales_Agent],Sales_Teams[Manager])</f>
        <v>Dustin Brinkmann</v>
      </c>
      <c r="D4032" t="str">
        <f>_xlfn.XLOOKUP(Sales_Pipeline[[#This Row],[Manager]],Sales_Teams[Manager],Sales_Teams[Regional_Office])</f>
        <v>Central</v>
      </c>
      <c r="E4032" t="s">
        <v>61</v>
      </c>
      <c r="F4032" t="s">
        <v>204</v>
      </c>
      <c r="G4032" t="str">
        <f>IFERROR(_xlfn.XLOOKUP(Sales_Pipeline[[#This Row],[Account]],Accounts!$A$2:$A$86,Accounts!$F$2:$F$86),"")</f>
        <v>United States</v>
      </c>
      <c r="H4032" t="s">
        <v>57</v>
      </c>
      <c r="I4032" s="3">
        <v>42905</v>
      </c>
      <c r="J4032" s="3">
        <v>42982</v>
      </c>
      <c r="K4032" s="8" t="str">
        <f>IF(Sales_Pipeline[[#This Row],[Close_Date]]="","",TEXT(Sales_Pipeline[[#This Row],[Close_Date]],"ddd"))</f>
        <v>Mon</v>
      </c>
      <c r="L4032" s="8" t="str">
        <f>IF(Sales_Pipeline[[#This Row],[Close_Date]]="","",TEXT(Sales_Pipeline[[#This Row],[Close_Date]],"mmm"))</f>
        <v>Sep</v>
      </c>
      <c r="M4032" s="8" t="str">
        <f>IF(Sales_Pipeline[[#This Row],[Close_Date]]="","","Q"&amp;ROUNDUP(MONTH(Sales_Pipeline[[#This Row],[Close_Date]])/3,0))</f>
        <v>Q3</v>
      </c>
      <c r="N4032" s="2" cm="1">
        <f t="array" ref="N4032">IFERROR(_xlfn.IFS(Sales_Pipeline[[#This Row],[Deal_Stage]]="Won",_xlfn.XLOOKUP(Sales_Pipeline[[#This Row],[Product]],Products!$A$2:$A$8,Products!$C$2:$C$8),Sales_Pipeline[[#This Row],[Deal_Stage]]="Lost",_xlfn.XLOOKUP(Sales_Pipeline[[#This Row],[Product]],Products!$A$2:$A$8,Products!$C$2:$C$8)),"")</f>
        <v>55</v>
      </c>
      <c r="O4032" s="2">
        <v>57</v>
      </c>
    </row>
    <row r="4033" spans="1:15" x14ac:dyDescent="0.3">
      <c r="A4033" t="s">
        <v>4179</v>
      </c>
      <c r="B4033" t="s">
        <v>29</v>
      </c>
      <c r="C4033" t="str">
        <f>_xlfn.XLOOKUP(Sales_Pipeline[[#This Row],[Sales_Agent]],Sales_Teams[Sales_Agent],Sales_Teams[Manager])</f>
        <v>Rocco Neubert</v>
      </c>
      <c r="D4033" t="str">
        <f>_xlfn.XLOOKUP(Sales_Pipeline[[#This Row],[Manager]],Sales_Teams[Manager],Sales_Teams[Regional_Office])</f>
        <v>East</v>
      </c>
      <c r="E4033" t="s">
        <v>61</v>
      </c>
      <c r="F4033" t="s">
        <v>234</v>
      </c>
      <c r="G4033" t="str">
        <f>IFERROR(_xlfn.XLOOKUP(Sales_Pipeline[[#This Row],[Account]],Accounts!$A$2:$A$86,Accounts!$F$2:$F$86),"")</f>
        <v>United States</v>
      </c>
      <c r="H4033" t="s">
        <v>82</v>
      </c>
      <c r="I4033" s="3">
        <v>42905</v>
      </c>
      <c r="J4033" s="3">
        <v>42918</v>
      </c>
      <c r="K4033" s="8" t="str">
        <f>IF(Sales_Pipeline[[#This Row],[Close_Date]]="","",TEXT(Sales_Pipeline[[#This Row],[Close_Date]],"ddd"))</f>
        <v>Sun</v>
      </c>
      <c r="L4033" s="8" t="str">
        <f>IF(Sales_Pipeline[[#This Row],[Close_Date]]="","",TEXT(Sales_Pipeline[[#This Row],[Close_Date]],"mmm"))</f>
        <v>Jul</v>
      </c>
      <c r="M4033" s="8" t="str">
        <f>IF(Sales_Pipeline[[#This Row],[Close_Date]]="","","Q"&amp;ROUNDUP(MONTH(Sales_Pipeline[[#This Row],[Close_Date]])/3,0))</f>
        <v>Q3</v>
      </c>
      <c r="N4033" s="2" cm="1">
        <f t="array" ref="N4033">IFERROR(_xlfn.IFS(Sales_Pipeline[[#This Row],[Deal_Stage]]="Won",_xlfn.XLOOKUP(Sales_Pipeline[[#This Row],[Product]],Products!$A$2:$A$8,Products!$C$2:$C$8),Sales_Pipeline[[#This Row],[Deal_Stage]]="Lost",_xlfn.XLOOKUP(Sales_Pipeline[[#This Row],[Product]],Products!$A$2:$A$8,Products!$C$2:$C$8)),"")</f>
        <v>55</v>
      </c>
      <c r="O4033" s="2">
        <v>0</v>
      </c>
    </row>
    <row r="4034" spans="1:15" x14ac:dyDescent="0.3">
      <c r="A4034" t="s">
        <v>4180</v>
      </c>
      <c r="B4034" t="s">
        <v>35</v>
      </c>
      <c r="C4034" t="str">
        <f>_xlfn.XLOOKUP(Sales_Pipeline[[#This Row],[Sales_Agent]],Sales_Teams[Sales_Agent],Sales_Teams[Manager])</f>
        <v>Celia Rouche</v>
      </c>
      <c r="D4034" t="str">
        <f>_xlfn.XLOOKUP(Sales_Pipeline[[#This Row],[Manager]],Sales_Teams[Manager],Sales_Teams[Regional_Office])</f>
        <v>West</v>
      </c>
      <c r="E4034" t="s">
        <v>76</v>
      </c>
      <c r="F4034" t="s">
        <v>92</v>
      </c>
      <c r="G4034" t="str">
        <f>IFERROR(_xlfn.XLOOKUP(Sales_Pipeline[[#This Row],[Account]],Accounts!$A$2:$A$86,Accounts!$F$2:$F$86),"")</f>
        <v>United States</v>
      </c>
      <c r="H4034" t="s">
        <v>57</v>
      </c>
      <c r="I4034" s="3">
        <v>42905</v>
      </c>
      <c r="J4034" s="3">
        <v>42952</v>
      </c>
      <c r="K4034" s="8" t="str">
        <f>IF(Sales_Pipeline[[#This Row],[Close_Date]]="","",TEXT(Sales_Pipeline[[#This Row],[Close_Date]],"ddd"))</f>
        <v>Sat</v>
      </c>
      <c r="L4034" s="8" t="str">
        <f>IF(Sales_Pipeline[[#This Row],[Close_Date]]="","",TEXT(Sales_Pipeline[[#This Row],[Close_Date]],"mmm"))</f>
        <v>Aug</v>
      </c>
      <c r="M4034" s="8" t="str">
        <f>IF(Sales_Pipeline[[#This Row],[Close_Date]]="","","Q"&amp;ROUNDUP(MONTH(Sales_Pipeline[[#This Row],[Close_Date]])/3,0))</f>
        <v>Q3</v>
      </c>
      <c r="N4034" s="2" cm="1">
        <f t="array" ref="N4034">IFERROR(_xlfn.IFS(Sales_Pipeline[[#This Row],[Deal_Stage]]="Won",_xlfn.XLOOKUP(Sales_Pipeline[[#This Row],[Product]],Products!$A$2:$A$8,Products!$C$2:$C$8),Sales_Pipeline[[#This Row],[Deal_Stage]]="Lost",_xlfn.XLOOKUP(Sales_Pipeline[[#This Row],[Product]],Products!$A$2:$A$8,Products!$C$2:$C$8)),"")</f>
        <v>3393</v>
      </c>
      <c r="O4034" s="2">
        <v>3752</v>
      </c>
    </row>
    <row r="4035" spans="1:15" x14ac:dyDescent="0.3">
      <c r="A4035" t="s">
        <v>4181</v>
      </c>
      <c r="B4035" t="s">
        <v>21</v>
      </c>
      <c r="C4035" t="str">
        <f>_xlfn.XLOOKUP(Sales_Pipeline[[#This Row],[Sales_Agent]],Sales_Teams[Sales_Agent],Sales_Teams[Manager])</f>
        <v>Cara Losch</v>
      </c>
      <c r="D4035" t="str">
        <f>_xlfn.XLOOKUP(Sales_Pipeline[[#This Row],[Manager]],Sales_Teams[Manager],Sales_Teams[Regional_Office])</f>
        <v>East</v>
      </c>
      <c r="E4035" t="s">
        <v>8953</v>
      </c>
      <c r="F4035" t="s">
        <v>234</v>
      </c>
      <c r="G4035" t="str">
        <f>IFERROR(_xlfn.XLOOKUP(Sales_Pipeline[[#This Row],[Account]],Accounts!$A$2:$A$86,Accounts!$F$2:$F$86),"")</f>
        <v>United States</v>
      </c>
      <c r="H4035" t="s">
        <v>57</v>
      </c>
      <c r="I4035" s="3">
        <v>42905</v>
      </c>
      <c r="J4035" s="3">
        <v>42999</v>
      </c>
      <c r="K4035" s="8" t="str">
        <f>IF(Sales_Pipeline[[#This Row],[Close_Date]]="","",TEXT(Sales_Pipeline[[#This Row],[Close_Date]],"ddd"))</f>
        <v>Thu</v>
      </c>
      <c r="L4035" s="8" t="str">
        <f>IF(Sales_Pipeline[[#This Row],[Close_Date]]="","",TEXT(Sales_Pipeline[[#This Row],[Close_Date]],"mmm"))</f>
        <v>Sep</v>
      </c>
      <c r="M4035" s="8" t="str">
        <f>IF(Sales_Pipeline[[#This Row],[Close_Date]]="","","Q"&amp;ROUNDUP(MONTH(Sales_Pipeline[[#This Row],[Close_Date]])/3,0))</f>
        <v>Q3</v>
      </c>
      <c r="N4035" s="2" cm="1">
        <f t="array" ref="N4035">IFERROR(_xlfn.IFS(Sales_Pipeline[[#This Row],[Deal_Stage]]="Won",_xlfn.XLOOKUP(Sales_Pipeline[[#This Row],[Product]],Products!$A$2:$A$8,Products!$C$2:$C$8),Sales_Pipeline[[#This Row],[Deal_Stage]]="Lost",_xlfn.XLOOKUP(Sales_Pipeline[[#This Row],[Product]],Products!$A$2:$A$8,Products!$C$2:$C$8)),"")</f>
        <v>4821</v>
      </c>
      <c r="O4035" s="2">
        <v>4759</v>
      </c>
    </row>
    <row r="4036" spans="1:15" x14ac:dyDescent="0.3">
      <c r="A4036" t="s">
        <v>4182</v>
      </c>
      <c r="B4036" t="s">
        <v>7</v>
      </c>
      <c r="C4036" t="str">
        <f>_xlfn.XLOOKUP(Sales_Pipeline[[#This Row],[Sales_Agent]],Sales_Teams[Sales_Agent],Sales_Teams[Manager])</f>
        <v>Dustin Brinkmann</v>
      </c>
      <c r="D4036" t="str">
        <f>_xlfn.XLOOKUP(Sales_Pipeline[[#This Row],[Manager]],Sales_Teams[Manager],Sales_Teams[Regional_Office])</f>
        <v>Central</v>
      </c>
      <c r="E4036" t="s">
        <v>63</v>
      </c>
      <c r="F4036" t="s">
        <v>204</v>
      </c>
      <c r="G4036" t="str">
        <f>IFERROR(_xlfn.XLOOKUP(Sales_Pipeline[[#This Row],[Account]],Accounts!$A$2:$A$86,Accounts!$F$2:$F$86),"")</f>
        <v>United States</v>
      </c>
      <c r="H4036" t="s">
        <v>57</v>
      </c>
      <c r="I4036" s="3">
        <v>42905</v>
      </c>
      <c r="J4036" s="3">
        <v>42971</v>
      </c>
      <c r="K4036" s="8" t="str">
        <f>IF(Sales_Pipeline[[#This Row],[Close_Date]]="","",TEXT(Sales_Pipeline[[#This Row],[Close_Date]],"ddd"))</f>
        <v>Thu</v>
      </c>
      <c r="L4036" s="8" t="str">
        <f>IF(Sales_Pipeline[[#This Row],[Close_Date]]="","",TEXT(Sales_Pipeline[[#This Row],[Close_Date]],"mmm"))</f>
        <v>Aug</v>
      </c>
      <c r="M4036" s="8" t="str">
        <f>IF(Sales_Pipeline[[#This Row],[Close_Date]]="","","Q"&amp;ROUNDUP(MONTH(Sales_Pipeline[[#This Row],[Close_Date]])/3,0))</f>
        <v>Q3</v>
      </c>
      <c r="N4036" s="2" cm="1">
        <f t="array" ref="N4036">IFERROR(_xlfn.IFS(Sales_Pipeline[[#This Row],[Deal_Stage]]="Won",_xlfn.XLOOKUP(Sales_Pipeline[[#This Row],[Product]],Products!$A$2:$A$8,Products!$C$2:$C$8),Sales_Pipeline[[#This Row],[Deal_Stage]]="Lost",_xlfn.XLOOKUP(Sales_Pipeline[[#This Row],[Product]],Products!$A$2:$A$8,Products!$C$2:$C$8)),"")</f>
        <v>550</v>
      </c>
      <c r="O4036" s="2">
        <v>555</v>
      </c>
    </row>
    <row r="4037" spans="1:15" x14ac:dyDescent="0.3">
      <c r="A4037" t="s">
        <v>4183</v>
      </c>
      <c r="B4037" t="s">
        <v>17</v>
      </c>
      <c r="C4037" t="str">
        <f>_xlfn.XLOOKUP(Sales_Pipeline[[#This Row],[Sales_Agent]],Sales_Teams[Sales_Agent],Sales_Teams[Manager])</f>
        <v>Cara Losch</v>
      </c>
      <c r="D4037" t="str">
        <f>_xlfn.XLOOKUP(Sales_Pipeline[[#This Row],[Manager]],Sales_Teams[Manager],Sales_Teams[Regional_Office])</f>
        <v>East</v>
      </c>
      <c r="E4037" t="s">
        <v>63</v>
      </c>
      <c r="F4037" t="s">
        <v>206</v>
      </c>
      <c r="G4037" t="str">
        <f>IFERROR(_xlfn.XLOOKUP(Sales_Pipeline[[#This Row],[Account]],Accounts!$A$2:$A$86,Accounts!$F$2:$F$86),"")</f>
        <v>United States</v>
      </c>
      <c r="H4037" t="s">
        <v>82</v>
      </c>
      <c r="I4037" s="3">
        <v>42905</v>
      </c>
      <c r="J4037" s="3">
        <v>42910</v>
      </c>
      <c r="K4037" s="8" t="str">
        <f>IF(Sales_Pipeline[[#This Row],[Close_Date]]="","",TEXT(Sales_Pipeline[[#This Row],[Close_Date]],"ddd"))</f>
        <v>Sat</v>
      </c>
      <c r="L4037" s="8" t="str">
        <f>IF(Sales_Pipeline[[#This Row],[Close_Date]]="","",TEXT(Sales_Pipeline[[#This Row],[Close_Date]],"mmm"))</f>
        <v>Jun</v>
      </c>
      <c r="M4037" s="8" t="str">
        <f>IF(Sales_Pipeline[[#This Row],[Close_Date]]="","","Q"&amp;ROUNDUP(MONTH(Sales_Pipeline[[#This Row],[Close_Date]])/3,0))</f>
        <v>Q2</v>
      </c>
      <c r="N4037" s="2" cm="1">
        <f t="array" ref="N4037">IFERROR(_xlfn.IFS(Sales_Pipeline[[#This Row],[Deal_Stage]]="Won",_xlfn.XLOOKUP(Sales_Pipeline[[#This Row],[Product]],Products!$A$2:$A$8,Products!$C$2:$C$8),Sales_Pipeline[[#This Row],[Deal_Stage]]="Lost",_xlfn.XLOOKUP(Sales_Pipeline[[#This Row],[Product]],Products!$A$2:$A$8,Products!$C$2:$C$8)),"")</f>
        <v>550</v>
      </c>
      <c r="O4037" s="2">
        <v>0</v>
      </c>
    </row>
    <row r="4038" spans="1:15" x14ac:dyDescent="0.3">
      <c r="A4038" t="s">
        <v>4184</v>
      </c>
      <c r="B4038" t="s">
        <v>44</v>
      </c>
      <c r="C4038" t="str">
        <f>_xlfn.XLOOKUP(Sales_Pipeline[[#This Row],[Sales_Agent]],Sales_Teams[Sales_Agent],Sales_Teams[Manager])</f>
        <v>Summer Sewald</v>
      </c>
      <c r="D4038" t="str">
        <f>_xlfn.XLOOKUP(Sales_Pipeline[[#This Row],[Manager]],Sales_Teams[Manager],Sales_Teams[Regional_Office])</f>
        <v>West</v>
      </c>
      <c r="E4038" t="s">
        <v>63</v>
      </c>
      <c r="G4038" t="str">
        <f>IFERROR(_xlfn.XLOOKUP(Sales_Pipeline[[#This Row],[Account]],Accounts!$A$2:$A$86,Accounts!$F$2:$F$86),"")</f>
        <v/>
      </c>
      <c r="H4038" t="s">
        <v>77</v>
      </c>
      <c r="I4038" s="3">
        <v>42905</v>
      </c>
      <c r="K4038" s="8" t="str">
        <f>IF(Sales_Pipeline[[#This Row],[Close_Date]]="","",TEXT(Sales_Pipeline[[#This Row],[Close_Date]],"ddd"))</f>
        <v/>
      </c>
      <c r="L4038" s="8" t="str">
        <f>IF(Sales_Pipeline[[#This Row],[Close_Date]]="","",TEXT(Sales_Pipeline[[#This Row],[Close_Date]],"mmm"))</f>
        <v/>
      </c>
      <c r="M4038" s="8" t="str">
        <f>IF(Sales_Pipeline[[#This Row],[Close_Date]]="","","Q"&amp;ROUNDUP(MONTH(Sales_Pipeline[[#This Row],[Close_Date]])/3,0))</f>
        <v/>
      </c>
      <c r="N4038" s="2" t="str" cm="1">
        <f t="array" ref="N4038">IFERROR(_xlfn.IFS(Sales_Pipeline[[#This Row],[Deal_Stage]]="Won",_xlfn.XLOOKUP(Sales_Pipeline[[#This Row],[Product]],Products!$A$2:$A$8,Products!$C$2:$C$8),Sales_Pipeline[[#This Row],[Deal_Stage]]="Lost",_xlfn.XLOOKUP(Sales_Pipeline[[#This Row],[Product]],Products!$A$2:$A$8,Products!$C$2:$C$8)),"")</f>
        <v/>
      </c>
      <c r="O4038" s="2">
        <v>0</v>
      </c>
    </row>
    <row r="4039" spans="1:15" x14ac:dyDescent="0.3">
      <c r="A4039" t="s">
        <v>4185</v>
      </c>
      <c r="B4039" t="s">
        <v>44</v>
      </c>
      <c r="C4039" t="str">
        <f>_xlfn.XLOOKUP(Sales_Pipeline[[#This Row],[Sales_Agent]],Sales_Teams[Sales_Agent],Sales_Teams[Manager])</f>
        <v>Summer Sewald</v>
      </c>
      <c r="D4039" t="str">
        <f>_xlfn.XLOOKUP(Sales_Pipeline[[#This Row],[Manager]],Sales_Teams[Manager],Sales_Teams[Regional_Office])</f>
        <v>West</v>
      </c>
      <c r="E4039" t="s">
        <v>55</v>
      </c>
      <c r="F4039" t="s">
        <v>216</v>
      </c>
      <c r="G4039" t="str">
        <f>IFERROR(_xlfn.XLOOKUP(Sales_Pipeline[[#This Row],[Account]],Accounts!$A$2:$A$86,Accounts!$F$2:$F$86),"")</f>
        <v>United States</v>
      </c>
      <c r="H4039" t="s">
        <v>57</v>
      </c>
      <c r="I4039" s="3">
        <v>42905</v>
      </c>
      <c r="J4039" s="3">
        <v>42998</v>
      </c>
      <c r="K4039" s="8" t="str">
        <f>IF(Sales_Pipeline[[#This Row],[Close_Date]]="","",TEXT(Sales_Pipeline[[#This Row],[Close_Date]],"ddd"))</f>
        <v>Wed</v>
      </c>
      <c r="L4039" s="8" t="str">
        <f>IF(Sales_Pipeline[[#This Row],[Close_Date]]="","",TEXT(Sales_Pipeline[[#This Row],[Close_Date]],"mmm"))</f>
        <v>Sep</v>
      </c>
      <c r="M4039" s="8" t="str">
        <f>IF(Sales_Pipeline[[#This Row],[Close_Date]]="","","Q"&amp;ROUNDUP(MONTH(Sales_Pipeline[[#This Row],[Close_Date]])/3,0))</f>
        <v>Q3</v>
      </c>
      <c r="N4039" s="2" cm="1">
        <f t="array" ref="N4039">IFERROR(_xlfn.IFS(Sales_Pipeline[[#This Row],[Deal_Stage]]="Won",_xlfn.XLOOKUP(Sales_Pipeline[[#This Row],[Product]],Products!$A$2:$A$8,Products!$C$2:$C$8),Sales_Pipeline[[#This Row],[Deal_Stage]]="Lost",_xlfn.XLOOKUP(Sales_Pipeline[[#This Row],[Product]],Products!$A$2:$A$8,Products!$C$2:$C$8)),"")</f>
        <v>1096</v>
      </c>
      <c r="O4039" s="2">
        <v>1213</v>
      </c>
    </row>
    <row r="4040" spans="1:15" x14ac:dyDescent="0.3">
      <c r="A4040" t="s">
        <v>4186</v>
      </c>
      <c r="B4040" t="s">
        <v>44</v>
      </c>
      <c r="C4040" t="str">
        <f>_xlfn.XLOOKUP(Sales_Pipeline[[#This Row],[Sales_Agent]],Sales_Teams[Sales_Agent],Sales_Teams[Manager])</f>
        <v>Summer Sewald</v>
      </c>
      <c r="D4040" t="str">
        <f>_xlfn.XLOOKUP(Sales_Pipeline[[#This Row],[Manager]],Sales_Teams[Manager],Sales_Teams[Regional_Office])</f>
        <v>West</v>
      </c>
      <c r="E4040" t="s">
        <v>8953</v>
      </c>
      <c r="F4040" t="s">
        <v>87</v>
      </c>
      <c r="G4040" t="str">
        <f>IFERROR(_xlfn.XLOOKUP(Sales_Pipeline[[#This Row],[Account]],Accounts!$A$2:$A$86,Accounts!$F$2:$F$86),"")</f>
        <v>United States</v>
      </c>
      <c r="H4040" t="s">
        <v>57</v>
      </c>
      <c r="I4040" s="3">
        <v>42905</v>
      </c>
      <c r="J4040" s="3">
        <v>42986</v>
      </c>
      <c r="K4040" s="8" t="str">
        <f>IF(Sales_Pipeline[[#This Row],[Close_Date]]="","",TEXT(Sales_Pipeline[[#This Row],[Close_Date]],"ddd"))</f>
        <v>Fri</v>
      </c>
      <c r="L4040" s="8" t="str">
        <f>IF(Sales_Pipeline[[#This Row],[Close_Date]]="","",TEXT(Sales_Pipeline[[#This Row],[Close_Date]],"mmm"))</f>
        <v>Sep</v>
      </c>
      <c r="M4040" s="8" t="str">
        <f>IF(Sales_Pipeline[[#This Row],[Close_Date]]="","","Q"&amp;ROUNDUP(MONTH(Sales_Pipeline[[#This Row],[Close_Date]])/3,0))</f>
        <v>Q3</v>
      </c>
      <c r="N4040" s="2" cm="1">
        <f t="array" ref="N4040">IFERROR(_xlfn.IFS(Sales_Pipeline[[#This Row],[Deal_Stage]]="Won",_xlfn.XLOOKUP(Sales_Pipeline[[#This Row],[Product]],Products!$A$2:$A$8,Products!$C$2:$C$8),Sales_Pipeline[[#This Row],[Deal_Stage]]="Lost",_xlfn.XLOOKUP(Sales_Pipeline[[#This Row],[Product]],Products!$A$2:$A$8,Products!$C$2:$C$8)),"")</f>
        <v>4821</v>
      </c>
      <c r="O4040" s="2">
        <v>4428</v>
      </c>
    </row>
    <row r="4041" spans="1:15" x14ac:dyDescent="0.3">
      <c r="A4041" t="s">
        <v>4187</v>
      </c>
      <c r="B4041" t="s">
        <v>30</v>
      </c>
      <c r="C4041" t="str">
        <f>_xlfn.XLOOKUP(Sales_Pipeline[[#This Row],[Sales_Agent]],Sales_Teams[Sales_Agent],Sales_Teams[Manager])</f>
        <v>Rocco Neubert</v>
      </c>
      <c r="D4041" t="str">
        <f>_xlfn.XLOOKUP(Sales_Pipeline[[#This Row],[Manager]],Sales_Teams[Manager],Sales_Teams[Regional_Office])</f>
        <v>East</v>
      </c>
      <c r="E4041" t="s">
        <v>84</v>
      </c>
      <c r="F4041" t="s">
        <v>96</v>
      </c>
      <c r="G4041" t="str">
        <f>IFERROR(_xlfn.XLOOKUP(Sales_Pipeline[[#This Row],[Account]],Accounts!$A$2:$A$86,Accounts!$F$2:$F$86),"")</f>
        <v>United States</v>
      </c>
      <c r="H4041" t="s">
        <v>82</v>
      </c>
      <c r="I4041" s="3">
        <v>42906</v>
      </c>
      <c r="J4041" s="3">
        <v>42918</v>
      </c>
      <c r="K4041" s="8" t="str">
        <f>IF(Sales_Pipeline[[#This Row],[Close_Date]]="","",TEXT(Sales_Pipeline[[#This Row],[Close_Date]],"ddd"))</f>
        <v>Sun</v>
      </c>
      <c r="L4041" s="8" t="str">
        <f>IF(Sales_Pipeline[[#This Row],[Close_Date]]="","",TEXT(Sales_Pipeline[[#This Row],[Close_Date]],"mmm"))</f>
        <v>Jul</v>
      </c>
      <c r="M4041" s="8" t="str">
        <f>IF(Sales_Pipeline[[#This Row],[Close_Date]]="","","Q"&amp;ROUNDUP(MONTH(Sales_Pipeline[[#This Row],[Close_Date]])/3,0))</f>
        <v>Q3</v>
      </c>
      <c r="N4041" s="2" cm="1">
        <f t="array" ref="N4041">IFERROR(_xlfn.IFS(Sales_Pipeline[[#This Row],[Deal_Stage]]="Won",_xlfn.XLOOKUP(Sales_Pipeline[[#This Row],[Product]],Products!$A$2:$A$8,Products!$C$2:$C$8),Sales_Pipeline[[#This Row],[Deal_Stage]]="Lost",_xlfn.XLOOKUP(Sales_Pipeline[[#This Row],[Product]],Products!$A$2:$A$8,Products!$C$2:$C$8)),"")</f>
        <v>5482</v>
      </c>
      <c r="O4041" s="2">
        <v>0</v>
      </c>
    </row>
    <row r="4042" spans="1:15" x14ac:dyDescent="0.3">
      <c r="A4042" t="s">
        <v>4188</v>
      </c>
      <c r="B4042" t="s">
        <v>27</v>
      </c>
      <c r="C4042" t="str">
        <f>_xlfn.XLOOKUP(Sales_Pipeline[[#This Row],[Sales_Agent]],Sales_Teams[Sales_Agent],Sales_Teams[Manager])</f>
        <v>Rocco Neubert</v>
      </c>
      <c r="D4042" t="str">
        <f>_xlfn.XLOOKUP(Sales_Pipeline[[#This Row],[Manager]],Sales_Teams[Manager],Sales_Teams[Regional_Office])</f>
        <v>East</v>
      </c>
      <c r="E4042" t="s">
        <v>84</v>
      </c>
      <c r="F4042" t="s">
        <v>234</v>
      </c>
      <c r="G4042" t="str">
        <f>IFERROR(_xlfn.XLOOKUP(Sales_Pipeline[[#This Row],[Account]],Accounts!$A$2:$A$86,Accounts!$F$2:$F$86),"")</f>
        <v>United States</v>
      </c>
      <c r="H4042" t="s">
        <v>77</v>
      </c>
      <c r="I4042" s="3">
        <v>42906</v>
      </c>
      <c r="K4042" s="8" t="str">
        <f>IF(Sales_Pipeline[[#This Row],[Close_Date]]="","",TEXT(Sales_Pipeline[[#This Row],[Close_Date]],"ddd"))</f>
        <v/>
      </c>
      <c r="L4042" s="8" t="str">
        <f>IF(Sales_Pipeline[[#This Row],[Close_Date]]="","",TEXT(Sales_Pipeline[[#This Row],[Close_Date]],"mmm"))</f>
        <v/>
      </c>
      <c r="M4042" s="8" t="str">
        <f>IF(Sales_Pipeline[[#This Row],[Close_Date]]="","","Q"&amp;ROUNDUP(MONTH(Sales_Pipeline[[#This Row],[Close_Date]])/3,0))</f>
        <v/>
      </c>
      <c r="N4042" s="2" t="str" cm="1">
        <f t="array" ref="N4042">IFERROR(_xlfn.IFS(Sales_Pipeline[[#This Row],[Deal_Stage]]="Won",_xlfn.XLOOKUP(Sales_Pipeline[[#This Row],[Product]],Products!$A$2:$A$8,Products!$C$2:$C$8),Sales_Pipeline[[#This Row],[Deal_Stage]]="Lost",_xlfn.XLOOKUP(Sales_Pipeline[[#This Row],[Product]],Products!$A$2:$A$8,Products!$C$2:$C$8)),"")</f>
        <v/>
      </c>
      <c r="O4042" s="2">
        <v>0</v>
      </c>
    </row>
    <row r="4043" spans="1:15" x14ac:dyDescent="0.3">
      <c r="A4043" t="s">
        <v>4189</v>
      </c>
      <c r="B4043" t="s">
        <v>27</v>
      </c>
      <c r="C4043" t="str">
        <f>_xlfn.XLOOKUP(Sales_Pipeline[[#This Row],[Sales_Agent]],Sales_Teams[Sales_Agent],Sales_Teams[Manager])</f>
        <v>Rocco Neubert</v>
      </c>
      <c r="D4043" t="str">
        <f>_xlfn.XLOOKUP(Sales_Pipeline[[#This Row],[Manager]],Sales_Teams[Manager],Sales_Teams[Regional_Office])</f>
        <v>East</v>
      </c>
      <c r="E4043" t="s">
        <v>8953</v>
      </c>
      <c r="F4043" t="s">
        <v>216</v>
      </c>
      <c r="G4043" t="str">
        <f>IFERROR(_xlfn.XLOOKUP(Sales_Pipeline[[#This Row],[Account]],Accounts!$A$2:$A$86,Accounts!$F$2:$F$86),"")</f>
        <v>United States</v>
      </c>
      <c r="H4043" t="s">
        <v>82</v>
      </c>
      <c r="I4043" s="3">
        <v>42906</v>
      </c>
      <c r="J4043" s="3">
        <v>42955</v>
      </c>
      <c r="K4043" s="8" t="str">
        <f>IF(Sales_Pipeline[[#This Row],[Close_Date]]="","",TEXT(Sales_Pipeline[[#This Row],[Close_Date]],"ddd"))</f>
        <v>Tue</v>
      </c>
      <c r="L4043" s="8" t="str">
        <f>IF(Sales_Pipeline[[#This Row],[Close_Date]]="","",TEXT(Sales_Pipeline[[#This Row],[Close_Date]],"mmm"))</f>
        <v>Aug</v>
      </c>
      <c r="M4043" s="8" t="str">
        <f>IF(Sales_Pipeline[[#This Row],[Close_Date]]="","","Q"&amp;ROUNDUP(MONTH(Sales_Pipeline[[#This Row],[Close_Date]])/3,0))</f>
        <v>Q3</v>
      </c>
      <c r="N4043" s="2" cm="1">
        <f t="array" ref="N4043">IFERROR(_xlfn.IFS(Sales_Pipeline[[#This Row],[Deal_Stage]]="Won",_xlfn.XLOOKUP(Sales_Pipeline[[#This Row],[Product]],Products!$A$2:$A$8,Products!$C$2:$C$8),Sales_Pipeline[[#This Row],[Deal_Stage]]="Lost",_xlfn.XLOOKUP(Sales_Pipeline[[#This Row],[Product]],Products!$A$2:$A$8,Products!$C$2:$C$8)),"")</f>
        <v>4821</v>
      </c>
      <c r="O4043" s="2">
        <v>0</v>
      </c>
    </row>
    <row r="4044" spans="1:15" x14ac:dyDescent="0.3">
      <c r="A4044" t="s">
        <v>4190</v>
      </c>
      <c r="B4044" t="s">
        <v>6</v>
      </c>
      <c r="C4044" t="str">
        <f>_xlfn.XLOOKUP(Sales_Pipeline[[#This Row],[Sales_Agent]],Sales_Teams[Sales_Agent],Sales_Teams[Manager])</f>
        <v>Dustin Brinkmann</v>
      </c>
      <c r="D4044" t="str">
        <f>_xlfn.XLOOKUP(Sales_Pipeline[[#This Row],[Manager]],Sales_Teams[Manager],Sales_Teams[Regional_Office])</f>
        <v>Central</v>
      </c>
      <c r="E4044" t="s">
        <v>84</v>
      </c>
      <c r="F4044" t="s">
        <v>507</v>
      </c>
      <c r="G4044" t="str">
        <f>IFERROR(_xlfn.XLOOKUP(Sales_Pipeline[[#This Row],[Account]],Accounts!$A$2:$A$86,Accounts!$F$2:$F$86),"")</f>
        <v>Belgium</v>
      </c>
      <c r="H4044" t="s">
        <v>82</v>
      </c>
      <c r="I4044" s="3">
        <v>42906</v>
      </c>
      <c r="J4044" s="3">
        <v>42913</v>
      </c>
      <c r="K4044" s="8" t="str">
        <f>IF(Sales_Pipeline[[#This Row],[Close_Date]]="","",TEXT(Sales_Pipeline[[#This Row],[Close_Date]],"ddd"))</f>
        <v>Tue</v>
      </c>
      <c r="L4044" s="8" t="str">
        <f>IF(Sales_Pipeline[[#This Row],[Close_Date]]="","",TEXT(Sales_Pipeline[[#This Row],[Close_Date]],"mmm"))</f>
        <v>Jun</v>
      </c>
      <c r="M4044" s="8" t="str">
        <f>IF(Sales_Pipeline[[#This Row],[Close_Date]]="","","Q"&amp;ROUNDUP(MONTH(Sales_Pipeline[[#This Row],[Close_Date]])/3,0))</f>
        <v>Q2</v>
      </c>
      <c r="N4044" s="2" cm="1">
        <f t="array" ref="N4044">IFERROR(_xlfn.IFS(Sales_Pipeline[[#This Row],[Deal_Stage]]="Won",_xlfn.XLOOKUP(Sales_Pipeline[[#This Row],[Product]],Products!$A$2:$A$8,Products!$C$2:$C$8),Sales_Pipeline[[#This Row],[Deal_Stage]]="Lost",_xlfn.XLOOKUP(Sales_Pipeline[[#This Row],[Product]],Products!$A$2:$A$8,Products!$C$2:$C$8)),"")</f>
        <v>5482</v>
      </c>
      <c r="O4044" s="2">
        <v>0</v>
      </c>
    </row>
    <row r="4045" spans="1:15" x14ac:dyDescent="0.3">
      <c r="A4045" t="s">
        <v>4191</v>
      </c>
      <c r="B4045" t="s">
        <v>20</v>
      </c>
      <c r="C4045" t="str">
        <f>_xlfn.XLOOKUP(Sales_Pipeline[[#This Row],[Sales_Agent]],Sales_Teams[Sales_Agent],Sales_Teams[Manager])</f>
        <v>Cara Losch</v>
      </c>
      <c r="D4045" t="str">
        <f>_xlfn.XLOOKUP(Sales_Pipeline[[#This Row],[Manager]],Sales_Teams[Manager],Sales_Teams[Regional_Office])</f>
        <v>East</v>
      </c>
      <c r="E4045" t="s">
        <v>63</v>
      </c>
      <c r="F4045" t="s">
        <v>96</v>
      </c>
      <c r="G4045" t="str">
        <f>IFERROR(_xlfn.XLOOKUP(Sales_Pipeline[[#This Row],[Account]],Accounts!$A$2:$A$86,Accounts!$F$2:$F$86),"")</f>
        <v>United States</v>
      </c>
      <c r="H4045" t="s">
        <v>82</v>
      </c>
      <c r="I4045" s="3">
        <v>42906</v>
      </c>
      <c r="J4045" s="3">
        <v>42999</v>
      </c>
      <c r="K4045" s="8" t="str">
        <f>IF(Sales_Pipeline[[#This Row],[Close_Date]]="","",TEXT(Sales_Pipeline[[#This Row],[Close_Date]],"ddd"))</f>
        <v>Thu</v>
      </c>
      <c r="L4045" s="8" t="str">
        <f>IF(Sales_Pipeline[[#This Row],[Close_Date]]="","",TEXT(Sales_Pipeline[[#This Row],[Close_Date]],"mmm"))</f>
        <v>Sep</v>
      </c>
      <c r="M4045" s="8" t="str">
        <f>IF(Sales_Pipeline[[#This Row],[Close_Date]]="","","Q"&amp;ROUNDUP(MONTH(Sales_Pipeline[[#This Row],[Close_Date]])/3,0))</f>
        <v>Q3</v>
      </c>
      <c r="N4045" s="2" cm="1">
        <f t="array" ref="N4045">IFERROR(_xlfn.IFS(Sales_Pipeline[[#This Row],[Deal_Stage]]="Won",_xlfn.XLOOKUP(Sales_Pipeline[[#This Row],[Product]],Products!$A$2:$A$8,Products!$C$2:$C$8),Sales_Pipeline[[#This Row],[Deal_Stage]]="Lost",_xlfn.XLOOKUP(Sales_Pipeline[[#This Row],[Product]],Products!$A$2:$A$8,Products!$C$2:$C$8)),"")</f>
        <v>550</v>
      </c>
      <c r="O4045" s="2">
        <v>0</v>
      </c>
    </row>
    <row r="4046" spans="1:15" x14ac:dyDescent="0.3">
      <c r="A4046" t="s">
        <v>4192</v>
      </c>
      <c r="B4046" t="s">
        <v>25</v>
      </c>
      <c r="C4046" t="str">
        <f>_xlfn.XLOOKUP(Sales_Pipeline[[#This Row],[Sales_Agent]],Sales_Teams[Sales_Agent],Sales_Teams[Manager])</f>
        <v>Rocco Neubert</v>
      </c>
      <c r="D4046" t="str">
        <f>_xlfn.XLOOKUP(Sales_Pipeline[[#This Row],[Manager]],Sales_Teams[Manager],Sales_Teams[Regional_Office])</f>
        <v>East</v>
      </c>
      <c r="E4046" t="s">
        <v>8953</v>
      </c>
      <c r="F4046" t="s">
        <v>533</v>
      </c>
      <c r="G4046" t="str">
        <f>IFERROR(_xlfn.XLOOKUP(Sales_Pipeline[[#This Row],[Account]],Accounts!$A$2:$A$86,Accounts!$F$2:$F$86),"")</f>
        <v>United States</v>
      </c>
      <c r="H4046" t="s">
        <v>82</v>
      </c>
      <c r="I4046" s="3">
        <v>42906</v>
      </c>
      <c r="J4046" s="3">
        <v>42911</v>
      </c>
      <c r="K4046" s="8" t="str">
        <f>IF(Sales_Pipeline[[#This Row],[Close_Date]]="","",TEXT(Sales_Pipeline[[#This Row],[Close_Date]],"ddd"))</f>
        <v>Sun</v>
      </c>
      <c r="L4046" s="8" t="str">
        <f>IF(Sales_Pipeline[[#This Row],[Close_Date]]="","",TEXT(Sales_Pipeline[[#This Row],[Close_Date]],"mmm"))</f>
        <v>Jun</v>
      </c>
      <c r="M4046" s="8" t="str">
        <f>IF(Sales_Pipeline[[#This Row],[Close_Date]]="","","Q"&amp;ROUNDUP(MONTH(Sales_Pipeline[[#This Row],[Close_Date]])/3,0))</f>
        <v>Q2</v>
      </c>
      <c r="N4046" s="2" cm="1">
        <f t="array" ref="N4046">IFERROR(_xlfn.IFS(Sales_Pipeline[[#This Row],[Deal_Stage]]="Won",_xlfn.XLOOKUP(Sales_Pipeline[[#This Row],[Product]],Products!$A$2:$A$8,Products!$C$2:$C$8),Sales_Pipeline[[#This Row],[Deal_Stage]]="Lost",_xlfn.XLOOKUP(Sales_Pipeline[[#This Row],[Product]],Products!$A$2:$A$8,Products!$C$2:$C$8)),"")</f>
        <v>4821</v>
      </c>
      <c r="O4046" s="2">
        <v>0</v>
      </c>
    </row>
    <row r="4047" spans="1:15" x14ac:dyDescent="0.3">
      <c r="A4047" t="s">
        <v>4193</v>
      </c>
      <c r="B4047" t="s">
        <v>25</v>
      </c>
      <c r="C4047" t="str">
        <f>_xlfn.XLOOKUP(Sales_Pipeline[[#This Row],[Sales_Agent]],Sales_Teams[Sales_Agent],Sales_Teams[Manager])</f>
        <v>Rocco Neubert</v>
      </c>
      <c r="D4047" t="str">
        <f>_xlfn.XLOOKUP(Sales_Pipeline[[#This Row],[Manager]],Sales_Teams[Manager],Sales_Teams[Regional_Office])</f>
        <v>East</v>
      </c>
      <c r="E4047" t="s">
        <v>61</v>
      </c>
      <c r="F4047" t="s">
        <v>173</v>
      </c>
      <c r="G4047" t="str">
        <f>IFERROR(_xlfn.XLOOKUP(Sales_Pipeline[[#This Row],[Account]],Accounts!$A$2:$A$86,Accounts!$F$2:$F$86),"")</f>
        <v>United States</v>
      </c>
      <c r="H4047" t="s">
        <v>57</v>
      </c>
      <c r="I4047" s="3">
        <v>42906</v>
      </c>
      <c r="J4047" s="3">
        <v>42972</v>
      </c>
      <c r="K4047" s="8" t="str">
        <f>IF(Sales_Pipeline[[#This Row],[Close_Date]]="","",TEXT(Sales_Pipeline[[#This Row],[Close_Date]],"ddd"))</f>
        <v>Fri</v>
      </c>
      <c r="L4047" s="8" t="str">
        <f>IF(Sales_Pipeline[[#This Row],[Close_Date]]="","",TEXT(Sales_Pipeline[[#This Row],[Close_Date]],"mmm"))</f>
        <v>Aug</v>
      </c>
      <c r="M4047" s="8" t="str">
        <f>IF(Sales_Pipeline[[#This Row],[Close_Date]]="","","Q"&amp;ROUNDUP(MONTH(Sales_Pipeline[[#This Row],[Close_Date]])/3,0))</f>
        <v>Q3</v>
      </c>
      <c r="N4047" s="2" cm="1">
        <f t="array" ref="N4047">IFERROR(_xlfn.IFS(Sales_Pipeline[[#This Row],[Deal_Stage]]="Won",_xlfn.XLOOKUP(Sales_Pipeline[[#This Row],[Product]],Products!$A$2:$A$8,Products!$C$2:$C$8),Sales_Pipeline[[#This Row],[Deal_Stage]]="Lost",_xlfn.XLOOKUP(Sales_Pipeline[[#This Row],[Product]],Products!$A$2:$A$8,Products!$C$2:$C$8)),"")</f>
        <v>55</v>
      </c>
      <c r="O4047" s="2">
        <v>62</v>
      </c>
    </row>
    <row r="4048" spans="1:15" x14ac:dyDescent="0.3">
      <c r="A4048" t="s">
        <v>4194</v>
      </c>
      <c r="B4048" t="s">
        <v>15</v>
      </c>
      <c r="C4048" t="str">
        <f>_xlfn.XLOOKUP(Sales_Pipeline[[#This Row],[Sales_Agent]],Sales_Teams[Sales_Agent],Sales_Teams[Manager])</f>
        <v>Melvin Marxen</v>
      </c>
      <c r="D4048" t="str">
        <f>_xlfn.XLOOKUP(Sales_Pipeline[[#This Row],[Manager]],Sales_Teams[Manager],Sales_Teams[Regional_Office])</f>
        <v>Central</v>
      </c>
      <c r="E4048" t="s">
        <v>8953</v>
      </c>
      <c r="F4048" t="s">
        <v>79</v>
      </c>
      <c r="G4048" t="str">
        <f>IFERROR(_xlfn.XLOOKUP(Sales_Pipeline[[#This Row],[Account]],Accounts!$A$2:$A$86,Accounts!$F$2:$F$86),"")</f>
        <v>Philipines</v>
      </c>
      <c r="H4048" t="s">
        <v>82</v>
      </c>
      <c r="I4048" s="3">
        <v>42906</v>
      </c>
      <c r="J4048" s="3">
        <v>42989</v>
      </c>
      <c r="K4048" s="8" t="str">
        <f>IF(Sales_Pipeline[[#This Row],[Close_Date]]="","",TEXT(Sales_Pipeline[[#This Row],[Close_Date]],"ddd"))</f>
        <v>Mon</v>
      </c>
      <c r="L4048" s="8" t="str">
        <f>IF(Sales_Pipeline[[#This Row],[Close_Date]]="","",TEXT(Sales_Pipeline[[#This Row],[Close_Date]],"mmm"))</f>
        <v>Sep</v>
      </c>
      <c r="M4048" s="8" t="str">
        <f>IF(Sales_Pipeline[[#This Row],[Close_Date]]="","","Q"&amp;ROUNDUP(MONTH(Sales_Pipeline[[#This Row],[Close_Date]])/3,0))</f>
        <v>Q3</v>
      </c>
      <c r="N4048" s="2" cm="1">
        <f t="array" ref="N4048">IFERROR(_xlfn.IFS(Sales_Pipeline[[#This Row],[Deal_Stage]]="Won",_xlfn.XLOOKUP(Sales_Pipeline[[#This Row],[Product]],Products!$A$2:$A$8,Products!$C$2:$C$8),Sales_Pipeline[[#This Row],[Deal_Stage]]="Lost",_xlfn.XLOOKUP(Sales_Pipeline[[#This Row],[Product]],Products!$A$2:$A$8,Products!$C$2:$C$8)),"")</f>
        <v>4821</v>
      </c>
      <c r="O4048" s="2">
        <v>0</v>
      </c>
    </row>
    <row r="4049" spans="1:15" x14ac:dyDescent="0.3">
      <c r="A4049" t="s">
        <v>4195</v>
      </c>
      <c r="B4049" t="s">
        <v>28</v>
      </c>
      <c r="C4049" t="str">
        <f>_xlfn.XLOOKUP(Sales_Pipeline[[#This Row],[Sales_Agent]],Sales_Teams[Sales_Agent],Sales_Teams[Manager])</f>
        <v>Rocco Neubert</v>
      </c>
      <c r="D4049" t="str">
        <f>_xlfn.XLOOKUP(Sales_Pipeline[[#This Row],[Manager]],Sales_Teams[Manager],Sales_Teams[Regional_Office])</f>
        <v>East</v>
      </c>
      <c r="E4049" t="s">
        <v>76</v>
      </c>
      <c r="F4049" t="s">
        <v>161</v>
      </c>
      <c r="G4049" t="str">
        <f>IFERROR(_xlfn.XLOOKUP(Sales_Pipeline[[#This Row],[Account]],Accounts!$A$2:$A$86,Accounts!$F$2:$F$86),"")</f>
        <v>United States</v>
      </c>
      <c r="H4049" t="s">
        <v>57</v>
      </c>
      <c r="I4049" s="3">
        <v>42906</v>
      </c>
      <c r="J4049" s="3">
        <v>42956</v>
      </c>
      <c r="K4049" s="8" t="str">
        <f>IF(Sales_Pipeline[[#This Row],[Close_Date]]="","",TEXT(Sales_Pipeline[[#This Row],[Close_Date]],"ddd"))</f>
        <v>Wed</v>
      </c>
      <c r="L4049" s="8" t="str">
        <f>IF(Sales_Pipeline[[#This Row],[Close_Date]]="","",TEXT(Sales_Pipeline[[#This Row],[Close_Date]],"mmm"))</f>
        <v>Aug</v>
      </c>
      <c r="M4049" s="8" t="str">
        <f>IF(Sales_Pipeline[[#This Row],[Close_Date]]="","","Q"&amp;ROUNDUP(MONTH(Sales_Pipeline[[#This Row],[Close_Date]])/3,0))</f>
        <v>Q3</v>
      </c>
      <c r="N4049" s="2" cm="1">
        <f t="array" ref="N4049">IFERROR(_xlfn.IFS(Sales_Pipeline[[#This Row],[Deal_Stage]]="Won",_xlfn.XLOOKUP(Sales_Pipeline[[#This Row],[Product]],Products!$A$2:$A$8,Products!$C$2:$C$8),Sales_Pipeline[[#This Row],[Deal_Stage]]="Lost",_xlfn.XLOOKUP(Sales_Pipeline[[#This Row],[Product]],Products!$A$2:$A$8,Products!$C$2:$C$8)),"")</f>
        <v>3393</v>
      </c>
      <c r="O4049" s="2">
        <v>3546</v>
      </c>
    </row>
    <row r="4050" spans="1:15" x14ac:dyDescent="0.3">
      <c r="A4050" t="s">
        <v>4196</v>
      </c>
      <c r="B4050" t="s">
        <v>38</v>
      </c>
      <c r="C4050" t="str">
        <f>_xlfn.XLOOKUP(Sales_Pipeline[[#This Row],[Sales_Agent]],Sales_Teams[Sales_Agent],Sales_Teams[Manager])</f>
        <v>Celia Rouche</v>
      </c>
      <c r="D4050" t="str">
        <f>_xlfn.XLOOKUP(Sales_Pipeline[[#This Row],[Manager]],Sales_Teams[Manager],Sales_Teams[Regional_Office])</f>
        <v>West</v>
      </c>
      <c r="E4050" t="s">
        <v>61</v>
      </c>
      <c r="F4050" t="s">
        <v>344</v>
      </c>
      <c r="G4050" t="str">
        <f>IFERROR(_xlfn.XLOOKUP(Sales_Pipeline[[#This Row],[Account]],Accounts!$A$2:$A$86,Accounts!$F$2:$F$86),"")</f>
        <v>Romania</v>
      </c>
      <c r="H4050" t="s">
        <v>77</v>
      </c>
      <c r="I4050" s="3">
        <v>42906</v>
      </c>
      <c r="K4050" s="8" t="str">
        <f>IF(Sales_Pipeline[[#This Row],[Close_Date]]="","",TEXT(Sales_Pipeline[[#This Row],[Close_Date]],"ddd"))</f>
        <v/>
      </c>
      <c r="L4050" s="8" t="str">
        <f>IF(Sales_Pipeline[[#This Row],[Close_Date]]="","",TEXT(Sales_Pipeline[[#This Row],[Close_Date]],"mmm"))</f>
        <v/>
      </c>
      <c r="M4050" s="8" t="str">
        <f>IF(Sales_Pipeline[[#This Row],[Close_Date]]="","","Q"&amp;ROUNDUP(MONTH(Sales_Pipeline[[#This Row],[Close_Date]])/3,0))</f>
        <v/>
      </c>
      <c r="N4050" s="2" t="str" cm="1">
        <f t="array" ref="N4050">IFERROR(_xlfn.IFS(Sales_Pipeline[[#This Row],[Deal_Stage]]="Won",_xlfn.XLOOKUP(Sales_Pipeline[[#This Row],[Product]],Products!$A$2:$A$8,Products!$C$2:$C$8),Sales_Pipeline[[#This Row],[Deal_Stage]]="Lost",_xlfn.XLOOKUP(Sales_Pipeline[[#This Row],[Product]],Products!$A$2:$A$8,Products!$C$2:$C$8)),"")</f>
        <v/>
      </c>
      <c r="O4050" s="2">
        <v>0</v>
      </c>
    </row>
    <row r="4051" spans="1:15" x14ac:dyDescent="0.3">
      <c r="A4051" t="s">
        <v>4197</v>
      </c>
      <c r="B4051" t="s">
        <v>40</v>
      </c>
      <c r="C4051" t="str">
        <f>_xlfn.XLOOKUP(Sales_Pipeline[[#This Row],[Sales_Agent]],Sales_Teams[Sales_Agent],Sales_Teams[Manager])</f>
        <v>Summer Sewald</v>
      </c>
      <c r="D4051" t="str">
        <f>_xlfn.XLOOKUP(Sales_Pipeline[[#This Row],[Manager]],Sales_Teams[Manager],Sales_Teams[Regional_Office])</f>
        <v>West</v>
      </c>
      <c r="E4051" t="s">
        <v>63</v>
      </c>
      <c r="F4051" t="s">
        <v>223</v>
      </c>
      <c r="G4051" t="str">
        <f>IFERROR(_xlfn.XLOOKUP(Sales_Pipeline[[#This Row],[Account]],Accounts!$A$2:$A$86,Accounts!$F$2:$F$86),"")</f>
        <v>United States</v>
      </c>
      <c r="H4051" t="s">
        <v>77</v>
      </c>
      <c r="I4051" s="3">
        <v>42906</v>
      </c>
      <c r="K4051" s="8" t="str">
        <f>IF(Sales_Pipeline[[#This Row],[Close_Date]]="","",TEXT(Sales_Pipeline[[#This Row],[Close_Date]],"ddd"))</f>
        <v/>
      </c>
      <c r="L4051" s="8" t="str">
        <f>IF(Sales_Pipeline[[#This Row],[Close_Date]]="","",TEXT(Sales_Pipeline[[#This Row],[Close_Date]],"mmm"))</f>
        <v/>
      </c>
      <c r="M4051" s="8" t="str">
        <f>IF(Sales_Pipeline[[#This Row],[Close_Date]]="","","Q"&amp;ROUNDUP(MONTH(Sales_Pipeline[[#This Row],[Close_Date]])/3,0))</f>
        <v/>
      </c>
      <c r="N4051" s="2" t="str" cm="1">
        <f t="array" ref="N4051">IFERROR(_xlfn.IFS(Sales_Pipeline[[#This Row],[Deal_Stage]]="Won",_xlfn.XLOOKUP(Sales_Pipeline[[#This Row],[Product]],Products!$A$2:$A$8,Products!$C$2:$C$8),Sales_Pipeline[[#This Row],[Deal_Stage]]="Lost",_xlfn.XLOOKUP(Sales_Pipeline[[#This Row],[Product]],Products!$A$2:$A$8,Products!$C$2:$C$8)),"")</f>
        <v/>
      </c>
      <c r="O4051" s="2">
        <v>0</v>
      </c>
    </row>
    <row r="4052" spans="1:15" x14ac:dyDescent="0.3">
      <c r="A4052" t="s">
        <v>4198</v>
      </c>
      <c r="B4052" t="s">
        <v>40</v>
      </c>
      <c r="C4052" t="str">
        <f>_xlfn.XLOOKUP(Sales_Pipeline[[#This Row],[Sales_Agent]],Sales_Teams[Sales_Agent],Sales_Teams[Manager])</f>
        <v>Summer Sewald</v>
      </c>
      <c r="D4052" t="str">
        <f>_xlfn.XLOOKUP(Sales_Pipeline[[#This Row],[Manager]],Sales_Teams[Manager],Sales_Teams[Regional_Office])</f>
        <v>West</v>
      </c>
      <c r="E4052" t="s">
        <v>61</v>
      </c>
      <c r="G4052" t="str">
        <f>IFERROR(_xlfn.XLOOKUP(Sales_Pipeline[[#This Row],[Account]],Accounts!$A$2:$A$86,Accounts!$F$2:$F$86),"")</f>
        <v/>
      </c>
      <c r="H4052" t="s">
        <v>77</v>
      </c>
      <c r="I4052" s="3">
        <v>42906</v>
      </c>
      <c r="K4052" s="8" t="str">
        <f>IF(Sales_Pipeline[[#This Row],[Close_Date]]="","",TEXT(Sales_Pipeline[[#This Row],[Close_Date]],"ddd"))</f>
        <v/>
      </c>
      <c r="L4052" s="8" t="str">
        <f>IF(Sales_Pipeline[[#This Row],[Close_Date]]="","",TEXT(Sales_Pipeline[[#This Row],[Close_Date]],"mmm"))</f>
        <v/>
      </c>
      <c r="M4052" s="8" t="str">
        <f>IF(Sales_Pipeline[[#This Row],[Close_Date]]="","","Q"&amp;ROUNDUP(MONTH(Sales_Pipeline[[#This Row],[Close_Date]])/3,0))</f>
        <v/>
      </c>
      <c r="N4052" s="2" t="str" cm="1">
        <f t="array" ref="N4052">IFERROR(_xlfn.IFS(Sales_Pipeline[[#This Row],[Deal_Stage]]="Won",_xlfn.XLOOKUP(Sales_Pipeline[[#This Row],[Product]],Products!$A$2:$A$8,Products!$C$2:$C$8),Sales_Pipeline[[#This Row],[Deal_Stage]]="Lost",_xlfn.XLOOKUP(Sales_Pipeline[[#This Row],[Product]],Products!$A$2:$A$8,Products!$C$2:$C$8)),"")</f>
        <v/>
      </c>
      <c r="O4052" s="2">
        <v>0</v>
      </c>
    </row>
    <row r="4053" spans="1:15" x14ac:dyDescent="0.3">
      <c r="A4053" t="s">
        <v>4199</v>
      </c>
      <c r="B4053" t="s">
        <v>10</v>
      </c>
      <c r="C4053" t="str">
        <f>_xlfn.XLOOKUP(Sales_Pipeline[[#This Row],[Sales_Agent]],Sales_Teams[Sales_Agent],Sales_Teams[Manager])</f>
        <v>Melvin Marxen</v>
      </c>
      <c r="D4053" t="str">
        <f>_xlfn.XLOOKUP(Sales_Pipeline[[#This Row],[Manager]],Sales_Teams[Manager],Sales_Teams[Regional_Office])</f>
        <v>Central</v>
      </c>
      <c r="E4053" t="s">
        <v>55</v>
      </c>
      <c r="F4053" t="s">
        <v>330</v>
      </c>
      <c r="G4053" t="str">
        <f>IFERROR(_xlfn.XLOOKUP(Sales_Pipeline[[#This Row],[Account]],Accounts!$A$2:$A$86,Accounts!$F$2:$F$86),"")</f>
        <v>Korea</v>
      </c>
      <c r="H4053" t="s">
        <v>57</v>
      </c>
      <c r="I4053" s="3">
        <v>42906</v>
      </c>
      <c r="J4053" s="3">
        <v>42967</v>
      </c>
      <c r="K4053" s="8" t="str">
        <f>IF(Sales_Pipeline[[#This Row],[Close_Date]]="","",TEXT(Sales_Pipeline[[#This Row],[Close_Date]],"ddd"))</f>
        <v>Sun</v>
      </c>
      <c r="L4053" s="8" t="str">
        <f>IF(Sales_Pipeline[[#This Row],[Close_Date]]="","",TEXT(Sales_Pipeline[[#This Row],[Close_Date]],"mmm"))</f>
        <v>Aug</v>
      </c>
      <c r="M4053" s="8" t="str">
        <f>IF(Sales_Pipeline[[#This Row],[Close_Date]]="","","Q"&amp;ROUNDUP(MONTH(Sales_Pipeline[[#This Row],[Close_Date]])/3,0))</f>
        <v>Q3</v>
      </c>
      <c r="N4053" s="2" cm="1">
        <f t="array" ref="N4053">IFERROR(_xlfn.IFS(Sales_Pipeline[[#This Row],[Deal_Stage]]="Won",_xlfn.XLOOKUP(Sales_Pipeline[[#This Row],[Product]],Products!$A$2:$A$8,Products!$C$2:$C$8),Sales_Pipeline[[#This Row],[Deal_Stage]]="Lost",_xlfn.XLOOKUP(Sales_Pipeline[[#This Row],[Product]],Products!$A$2:$A$8,Products!$C$2:$C$8)),"")</f>
        <v>1096</v>
      </c>
      <c r="O4053" s="2">
        <v>1132</v>
      </c>
    </row>
    <row r="4054" spans="1:15" x14ac:dyDescent="0.3">
      <c r="A4054" t="s">
        <v>4200</v>
      </c>
      <c r="B4054" t="s">
        <v>43</v>
      </c>
      <c r="C4054" t="str">
        <f>_xlfn.XLOOKUP(Sales_Pipeline[[#This Row],[Sales_Agent]],Sales_Teams[Sales_Agent],Sales_Teams[Manager])</f>
        <v>Summer Sewald</v>
      </c>
      <c r="D4054" t="str">
        <f>_xlfn.XLOOKUP(Sales_Pipeline[[#This Row],[Manager]],Sales_Teams[Manager],Sales_Teams[Regional_Office])</f>
        <v>West</v>
      </c>
      <c r="E4054" t="s">
        <v>76</v>
      </c>
      <c r="G4054" t="str">
        <f>IFERROR(_xlfn.XLOOKUP(Sales_Pipeline[[#This Row],[Account]],Accounts!$A$2:$A$86,Accounts!$F$2:$F$86),"")</f>
        <v/>
      </c>
      <c r="H4054" t="s">
        <v>77</v>
      </c>
      <c r="I4054" s="3">
        <v>42906</v>
      </c>
      <c r="K4054" s="8" t="str">
        <f>IF(Sales_Pipeline[[#This Row],[Close_Date]]="","",TEXT(Sales_Pipeline[[#This Row],[Close_Date]],"ddd"))</f>
        <v/>
      </c>
      <c r="L4054" s="8" t="str">
        <f>IF(Sales_Pipeline[[#This Row],[Close_Date]]="","",TEXT(Sales_Pipeline[[#This Row],[Close_Date]],"mmm"))</f>
        <v/>
      </c>
      <c r="M4054" s="8" t="str">
        <f>IF(Sales_Pipeline[[#This Row],[Close_Date]]="","","Q"&amp;ROUNDUP(MONTH(Sales_Pipeline[[#This Row],[Close_Date]])/3,0))</f>
        <v/>
      </c>
      <c r="N4054" s="2" t="str" cm="1">
        <f t="array" ref="N4054">IFERROR(_xlfn.IFS(Sales_Pipeline[[#This Row],[Deal_Stage]]="Won",_xlfn.XLOOKUP(Sales_Pipeline[[#This Row],[Product]],Products!$A$2:$A$8,Products!$C$2:$C$8),Sales_Pipeline[[#This Row],[Deal_Stage]]="Lost",_xlfn.XLOOKUP(Sales_Pipeline[[#This Row],[Product]],Products!$A$2:$A$8,Products!$C$2:$C$8)),"")</f>
        <v/>
      </c>
      <c r="O4054" s="2">
        <v>0</v>
      </c>
    </row>
    <row r="4055" spans="1:15" x14ac:dyDescent="0.3">
      <c r="A4055" t="s">
        <v>4201</v>
      </c>
      <c r="B4055" t="s">
        <v>43</v>
      </c>
      <c r="C4055" t="str">
        <f>_xlfn.XLOOKUP(Sales_Pipeline[[#This Row],[Sales_Agent]],Sales_Teams[Sales_Agent],Sales_Teams[Manager])</f>
        <v>Summer Sewald</v>
      </c>
      <c r="D4055" t="str">
        <f>_xlfn.XLOOKUP(Sales_Pipeline[[#This Row],[Manager]],Sales_Teams[Manager],Sales_Teams[Regional_Office])</f>
        <v>West</v>
      </c>
      <c r="E4055" t="s">
        <v>63</v>
      </c>
      <c r="F4055" t="s">
        <v>72</v>
      </c>
      <c r="G4055" t="str">
        <f>IFERROR(_xlfn.XLOOKUP(Sales_Pipeline[[#This Row],[Account]],Accounts!$A$2:$A$86,Accounts!$F$2:$F$86),"")</f>
        <v>United States</v>
      </c>
      <c r="H4055" t="s">
        <v>82</v>
      </c>
      <c r="I4055" s="3">
        <v>42906</v>
      </c>
      <c r="J4055" s="3">
        <v>42960</v>
      </c>
      <c r="K4055" s="8" t="str">
        <f>IF(Sales_Pipeline[[#This Row],[Close_Date]]="","",TEXT(Sales_Pipeline[[#This Row],[Close_Date]],"ddd"))</f>
        <v>Sun</v>
      </c>
      <c r="L4055" s="8" t="str">
        <f>IF(Sales_Pipeline[[#This Row],[Close_Date]]="","",TEXT(Sales_Pipeline[[#This Row],[Close_Date]],"mmm"))</f>
        <v>Aug</v>
      </c>
      <c r="M4055" s="8" t="str">
        <f>IF(Sales_Pipeline[[#This Row],[Close_Date]]="","","Q"&amp;ROUNDUP(MONTH(Sales_Pipeline[[#This Row],[Close_Date]])/3,0))</f>
        <v>Q3</v>
      </c>
      <c r="N4055" s="2" cm="1">
        <f t="array" ref="N4055">IFERROR(_xlfn.IFS(Sales_Pipeline[[#This Row],[Deal_Stage]]="Won",_xlfn.XLOOKUP(Sales_Pipeline[[#This Row],[Product]],Products!$A$2:$A$8,Products!$C$2:$C$8),Sales_Pipeline[[#This Row],[Deal_Stage]]="Lost",_xlfn.XLOOKUP(Sales_Pipeline[[#This Row],[Product]],Products!$A$2:$A$8,Products!$C$2:$C$8)),"")</f>
        <v>550</v>
      </c>
      <c r="O4055" s="2">
        <v>0</v>
      </c>
    </row>
    <row r="4056" spans="1:15" x14ac:dyDescent="0.3">
      <c r="A4056" t="s">
        <v>4202</v>
      </c>
      <c r="B4056" t="s">
        <v>45</v>
      </c>
      <c r="C4056" t="str">
        <f>_xlfn.XLOOKUP(Sales_Pipeline[[#This Row],[Sales_Agent]],Sales_Teams[Sales_Agent],Sales_Teams[Manager])</f>
        <v>Summer Sewald</v>
      </c>
      <c r="D4056" t="str">
        <f>_xlfn.XLOOKUP(Sales_Pipeline[[#This Row],[Manager]],Sales_Teams[Manager],Sales_Teams[Regional_Office])</f>
        <v>West</v>
      </c>
      <c r="E4056" t="s">
        <v>61</v>
      </c>
      <c r="F4056" t="s">
        <v>234</v>
      </c>
      <c r="G4056" t="str">
        <f>IFERROR(_xlfn.XLOOKUP(Sales_Pipeline[[#This Row],[Account]],Accounts!$A$2:$A$86,Accounts!$F$2:$F$86),"")</f>
        <v>United States</v>
      </c>
      <c r="H4056" t="s">
        <v>57</v>
      </c>
      <c r="I4056" s="3">
        <v>42906</v>
      </c>
      <c r="J4056" s="3">
        <v>42966</v>
      </c>
      <c r="K4056" s="8" t="str">
        <f>IF(Sales_Pipeline[[#This Row],[Close_Date]]="","",TEXT(Sales_Pipeline[[#This Row],[Close_Date]],"ddd"))</f>
        <v>Sat</v>
      </c>
      <c r="L4056" s="8" t="str">
        <f>IF(Sales_Pipeline[[#This Row],[Close_Date]]="","",TEXT(Sales_Pipeline[[#This Row],[Close_Date]],"mmm"))</f>
        <v>Aug</v>
      </c>
      <c r="M4056" s="8" t="str">
        <f>IF(Sales_Pipeline[[#This Row],[Close_Date]]="","","Q"&amp;ROUNDUP(MONTH(Sales_Pipeline[[#This Row],[Close_Date]])/3,0))</f>
        <v>Q3</v>
      </c>
      <c r="N4056" s="2" cm="1">
        <f t="array" ref="N4056">IFERROR(_xlfn.IFS(Sales_Pipeline[[#This Row],[Deal_Stage]]="Won",_xlfn.XLOOKUP(Sales_Pipeline[[#This Row],[Product]],Products!$A$2:$A$8,Products!$C$2:$C$8),Sales_Pipeline[[#This Row],[Deal_Stage]]="Lost",_xlfn.XLOOKUP(Sales_Pipeline[[#This Row],[Product]],Products!$A$2:$A$8,Products!$C$2:$C$8)),"")</f>
        <v>55</v>
      </c>
      <c r="O4056" s="2">
        <v>57</v>
      </c>
    </row>
    <row r="4057" spans="1:15" x14ac:dyDescent="0.3">
      <c r="A4057" t="s">
        <v>4203</v>
      </c>
      <c r="B4057" t="s">
        <v>45</v>
      </c>
      <c r="C4057" t="str">
        <f>_xlfn.XLOOKUP(Sales_Pipeline[[#This Row],[Sales_Agent]],Sales_Teams[Sales_Agent],Sales_Teams[Manager])</f>
        <v>Summer Sewald</v>
      </c>
      <c r="D4057" t="str">
        <f>_xlfn.XLOOKUP(Sales_Pipeline[[#This Row],[Manager]],Sales_Teams[Manager],Sales_Teams[Regional_Office])</f>
        <v>West</v>
      </c>
      <c r="E4057" t="s">
        <v>61</v>
      </c>
      <c r="F4057" t="s">
        <v>100</v>
      </c>
      <c r="G4057" t="str">
        <f>IFERROR(_xlfn.XLOOKUP(Sales_Pipeline[[#This Row],[Account]],Accounts!$A$2:$A$86,Accounts!$F$2:$F$86),"")</f>
        <v>United States</v>
      </c>
      <c r="H4057" t="s">
        <v>57</v>
      </c>
      <c r="I4057" s="3">
        <v>42906</v>
      </c>
      <c r="J4057" s="3">
        <v>42909</v>
      </c>
      <c r="K4057" s="8" t="str">
        <f>IF(Sales_Pipeline[[#This Row],[Close_Date]]="","",TEXT(Sales_Pipeline[[#This Row],[Close_Date]],"ddd"))</f>
        <v>Fri</v>
      </c>
      <c r="L4057" s="8" t="str">
        <f>IF(Sales_Pipeline[[#This Row],[Close_Date]]="","",TEXT(Sales_Pipeline[[#This Row],[Close_Date]],"mmm"))</f>
        <v>Jun</v>
      </c>
      <c r="M4057" s="8" t="str">
        <f>IF(Sales_Pipeline[[#This Row],[Close_Date]]="","","Q"&amp;ROUNDUP(MONTH(Sales_Pipeline[[#This Row],[Close_Date]])/3,0))</f>
        <v>Q2</v>
      </c>
      <c r="N4057" s="2" cm="1">
        <f t="array" ref="N4057">IFERROR(_xlfn.IFS(Sales_Pipeline[[#This Row],[Deal_Stage]]="Won",_xlfn.XLOOKUP(Sales_Pipeline[[#This Row],[Product]],Products!$A$2:$A$8,Products!$C$2:$C$8),Sales_Pipeline[[#This Row],[Deal_Stage]]="Lost",_xlfn.XLOOKUP(Sales_Pipeline[[#This Row],[Product]],Products!$A$2:$A$8,Products!$C$2:$C$8)),"")</f>
        <v>55</v>
      </c>
      <c r="O4057" s="2">
        <v>61</v>
      </c>
    </row>
    <row r="4058" spans="1:15" x14ac:dyDescent="0.3">
      <c r="A4058" t="s">
        <v>4204</v>
      </c>
      <c r="B4058" t="s">
        <v>45</v>
      </c>
      <c r="C4058" t="str">
        <f>_xlfn.XLOOKUP(Sales_Pipeline[[#This Row],[Sales_Agent]],Sales_Teams[Sales_Agent],Sales_Teams[Manager])</f>
        <v>Summer Sewald</v>
      </c>
      <c r="D4058" t="str">
        <f>_xlfn.XLOOKUP(Sales_Pipeline[[#This Row],[Manager]],Sales_Teams[Manager],Sales_Teams[Regional_Office])</f>
        <v>West</v>
      </c>
      <c r="E4058" t="s">
        <v>61</v>
      </c>
      <c r="F4058" t="s">
        <v>185</v>
      </c>
      <c r="G4058" t="str">
        <f>IFERROR(_xlfn.XLOOKUP(Sales_Pipeline[[#This Row],[Account]],Accounts!$A$2:$A$86,Accounts!$F$2:$F$86),"")</f>
        <v>United States</v>
      </c>
      <c r="H4058" t="s">
        <v>57</v>
      </c>
      <c r="I4058" s="3">
        <v>42906</v>
      </c>
      <c r="J4058" s="3">
        <v>42917</v>
      </c>
      <c r="K4058" s="8" t="str">
        <f>IF(Sales_Pipeline[[#This Row],[Close_Date]]="","",TEXT(Sales_Pipeline[[#This Row],[Close_Date]],"ddd"))</f>
        <v>Sat</v>
      </c>
      <c r="L4058" s="8" t="str">
        <f>IF(Sales_Pipeline[[#This Row],[Close_Date]]="","",TEXT(Sales_Pipeline[[#This Row],[Close_Date]],"mmm"))</f>
        <v>Jul</v>
      </c>
      <c r="M4058" s="8" t="str">
        <f>IF(Sales_Pipeline[[#This Row],[Close_Date]]="","","Q"&amp;ROUNDUP(MONTH(Sales_Pipeline[[#This Row],[Close_Date]])/3,0))</f>
        <v>Q3</v>
      </c>
      <c r="N4058" s="2" cm="1">
        <f t="array" ref="N4058">IFERROR(_xlfn.IFS(Sales_Pipeline[[#This Row],[Deal_Stage]]="Won",_xlfn.XLOOKUP(Sales_Pipeline[[#This Row],[Product]],Products!$A$2:$A$8,Products!$C$2:$C$8),Sales_Pipeline[[#This Row],[Deal_Stage]]="Lost",_xlfn.XLOOKUP(Sales_Pipeline[[#This Row],[Product]],Products!$A$2:$A$8,Products!$C$2:$C$8)),"")</f>
        <v>55</v>
      </c>
      <c r="O4058" s="2">
        <v>57</v>
      </c>
    </row>
    <row r="4059" spans="1:15" x14ac:dyDescent="0.3">
      <c r="A4059" t="s">
        <v>4205</v>
      </c>
      <c r="B4059" t="s">
        <v>29</v>
      </c>
      <c r="C4059" t="str">
        <f>_xlfn.XLOOKUP(Sales_Pipeline[[#This Row],[Sales_Agent]],Sales_Teams[Sales_Agent],Sales_Teams[Manager])</f>
        <v>Rocco Neubert</v>
      </c>
      <c r="D4059" t="str">
        <f>_xlfn.XLOOKUP(Sales_Pipeline[[#This Row],[Manager]],Sales_Teams[Manager],Sales_Teams[Regional_Office])</f>
        <v>East</v>
      </c>
      <c r="E4059" t="s">
        <v>63</v>
      </c>
      <c r="F4059" t="s">
        <v>238</v>
      </c>
      <c r="G4059" t="str">
        <f>IFERROR(_xlfn.XLOOKUP(Sales_Pipeline[[#This Row],[Account]],Accounts!$A$2:$A$86,Accounts!$F$2:$F$86),"")</f>
        <v>United States</v>
      </c>
      <c r="H4059" t="s">
        <v>57</v>
      </c>
      <c r="I4059" s="3">
        <v>42906</v>
      </c>
      <c r="J4059" s="3">
        <v>42992</v>
      </c>
      <c r="K4059" s="8" t="str">
        <f>IF(Sales_Pipeline[[#This Row],[Close_Date]]="","",TEXT(Sales_Pipeline[[#This Row],[Close_Date]],"ddd"))</f>
        <v>Thu</v>
      </c>
      <c r="L4059" s="8" t="str">
        <f>IF(Sales_Pipeline[[#This Row],[Close_Date]]="","",TEXT(Sales_Pipeline[[#This Row],[Close_Date]],"mmm"))</f>
        <v>Sep</v>
      </c>
      <c r="M4059" s="8" t="str">
        <f>IF(Sales_Pipeline[[#This Row],[Close_Date]]="","","Q"&amp;ROUNDUP(MONTH(Sales_Pipeline[[#This Row],[Close_Date]])/3,0))</f>
        <v>Q3</v>
      </c>
      <c r="N4059" s="2" cm="1">
        <f t="array" ref="N4059">IFERROR(_xlfn.IFS(Sales_Pipeline[[#This Row],[Deal_Stage]]="Won",_xlfn.XLOOKUP(Sales_Pipeline[[#This Row],[Product]],Products!$A$2:$A$8,Products!$C$2:$C$8),Sales_Pipeline[[#This Row],[Deal_Stage]]="Lost",_xlfn.XLOOKUP(Sales_Pipeline[[#This Row],[Product]],Products!$A$2:$A$8,Products!$C$2:$C$8)),"")</f>
        <v>550</v>
      </c>
      <c r="O4059" s="2">
        <v>649</v>
      </c>
    </row>
    <row r="4060" spans="1:15" x14ac:dyDescent="0.3">
      <c r="A4060" t="s">
        <v>4206</v>
      </c>
      <c r="B4060" t="s">
        <v>21</v>
      </c>
      <c r="C4060" t="str">
        <f>_xlfn.XLOOKUP(Sales_Pipeline[[#This Row],[Sales_Agent]],Sales_Teams[Sales_Agent],Sales_Teams[Manager])</f>
        <v>Cara Losch</v>
      </c>
      <c r="D4060" t="str">
        <f>_xlfn.XLOOKUP(Sales_Pipeline[[#This Row],[Manager]],Sales_Teams[Manager],Sales_Teams[Regional_Office])</f>
        <v>East</v>
      </c>
      <c r="E4060" t="s">
        <v>8953</v>
      </c>
      <c r="G4060" t="str">
        <f>IFERROR(_xlfn.XLOOKUP(Sales_Pipeline[[#This Row],[Account]],Accounts!$A$2:$A$86,Accounts!$F$2:$F$86),"")</f>
        <v/>
      </c>
      <c r="H4060" t="s">
        <v>77</v>
      </c>
      <c r="I4060" s="3">
        <v>42906</v>
      </c>
      <c r="K4060" s="8" t="str">
        <f>IF(Sales_Pipeline[[#This Row],[Close_Date]]="","",TEXT(Sales_Pipeline[[#This Row],[Close_Date]],"ddd"))</f>
        <v/>
      </c>
      <c r="L4060" s="8" t="str">
        <f>IF(Sales_Pipeline[[#This Row],[Close_Date]]="","",TEXT(Sales_Pipeline[[#This Row],[Close_Date]],"mmm"))</f>
        <v/>
      </c>
      <c r="M4060" s="8" t="str">
        <f>IF(Sales_Pipeline[[#This Row],[Close_Date]]="","","Q"&amp;ROUNDUP(MONTH(Sales_Pipeline[[#This Row],[Close_Date]])/3,0))</f>
        <v/>
      </c>
      <c r="N4060" s="2" t="str" cm="1">
        <f t="array" ref="N4060">IFERROR(_xlfn.IFS(Sales_Pipeline[[#This Row],[Deal_Stage]]="Won",_xlfn.XLOOKUP(Sales_Pipeline[[#This Row],[Product]],Products!$A$2:$A$8,Products!$C$2:$C$8),Sales_Pipeline[[#This Row],[Deal_Stage]]="Lost",_xlfn.XLOOKUP(Sales_Pipeline[[#This Row],[Product]],Products!$A$2:$A$8,Products!$C$2:$C$8)),"")</f>
        <v/>
      </c>
      <c r="O4060" s="2">
        <v>0</v>
      </c>
    </row>
    <row r="4061" spans="1:15" x14ac:dyDescent="0.3">
      <c r="A4061" t="s">
        <v>4207</v>
      </c>
      <c r="B4061" t="s">
        <v>21</v>
      </c>
      <c r="C4061" t="str">
        <f>_xlfn.XLOOKUP(Sales_Pipeline[[#This Row],[Sales_Agent]],Sales_Teams[Sales_Agent],Sales_Teams[Manager])</f>
        <v>Cara Losch</v>
      </c>
      <c r="D4061" t="str">
        <f>_xlfn.XLOOKUP(Sales_Pipeline[[#This Row],[Manager]],Sales_Teams[Manager],Sales_Teams[Regional_Office])</f>
        <v>East</v>
      </c>
      <c r="E4061" t="s">
        <v>8953</v>
      </c>
      <c r="F4061" t="s">
        <v>425</v>
      </c>
      <c r="G4061" t="str">
        <f>IFERROR(_xlfn.XLOOKUP(Sales_Pipeline[[#This Row],[Account]],Accounts!$A$2:$A$86,Accounts!$F$2:$F$86),"")</f>
        <v>United States</v>
      </c>
      <c r="H4061" t="s">
        <v>82</v>
      </c>
      <c r="I4061" s="3">
        <v>42906</v>
      </c>
      <c r="J4061" s="3">
        <v>42962</v>
      </c>
      <c r="K4061" s="8" t="str">
        <f>IF(Sales_Pipeline[[#This Row],[Close_Date]]="","",TEXT(Sales_Pipeline[[#This Row],[Close_Date]],"ddd"))</f>
        <v>Tue</v>
      </c>
      <c r="L4061" s="8" t="str">
        <f>IF(Sales_Pipeline[[#This Row],[Close_Date]]="","",TEXT(Sales_Pipeline[[#This Row],[Close_Date]],"mmm"))</f>
        <v>Aug</v>
      </c>
      <c r="M4061" s="8" t="str">
        <f>IF(Sales_Pipeline[[#This Row],[Close_Date]]="","","Q"&amp;ROUNDUP(MONTH(Sales_Pipeline[[#This Row],[Close_Date]])/3,0))</f>
        <v>Q3</v>
      </c>
      <c r="N4061" s="2" cm="1">
        <f t="array" ref="N4061">IFERROR(_xlfn.IFS(Sales_Pipeline[[#This Row],[Deal_Stage]]="Won",_xlfn.XLOOKUP(Sales_Pipeline[[#This Row],[Product]],Products!$A$2:$A$8,Products!$C$2:$C$8),Sales_Pipeline[[#This Row],[Deal_Stage]]="Lost",_xlfn.XLOOKUP(Sales_Pipeline[[#This Row],[Product]],Products!$A$2:$A$8,Products!$C$2:$C$8)),"")</f>
        <v>4821</v>
      </c>
      <c r="O4061" s="2">
        <v>0</v>
      </c>
    </row>
    <row r="4062" spans="1:15" x14ac:dyDescent="0.3">
      <c r="A4062" t="s">
        <v>4208</v>
      </c>
      <c r="B4062" t="s">
        <v>7</v>
      </c>
      <c r="C4062" t="str">
        <f>_xlfn.XLOOKUP(Sales_Pipeline[[#This Row],[Sales_Agent]],Sales_Teams[Sales_Agent],Sales_Teams[Manager])</f>
        <v>Dustin Brinkmann</v>
      </c>
      <c r="D4062" t="str">
        <f>_xlfn.XLOOKUP(Sales_Pipeline[[#This Row],[Manager]],Sales_Teams[Manager],Sales_Teams[Regional_Office])</f>
        <v>Central</v>
      </c>
      <c r="E4062" t="s">
        <v>84</v>
      </c>
      <c r="F4062" t="s">
        <v>150</v>
      </c>
      <c r="G4062" t="str">
        <f>IFERROR(_xlfn.XLOOKUP(Sales_Pipeline[[#This Row],[Account]],Accounts!$A$2:$A$86,Accounts!$F$2:$F$86),"")</f>
        <v>United States</v>
      </c>
      <c r="H4062" t="s">
        <v>57</v>
      </c>
      <c r="I4062" s="3">
        <v>42906</v>
      </c>
      <c r="J4062" s="3">
        <v>42917</v>
      </c>
      <c r="K4062" s="8" t="str">
        <f>IF(Sales_Pipeline[[#This Row],[Close_Date]]="","",TEXT(Sales_Pipeline[[#This Row],[Close_Date]],"ddd"))</f>
        <v>Sat</v>
      </c>
      <c r="L4062" s="8" t="str">
        <f>IF(Sales_Pipeline[[#This Row],[Close_Date]]="","",TEXT(Sales_Pipeline[[#This Row],[Close_Date]],"mmm"))</f>
        <v>Jul</v>
      </c>
      <c r="M4062" s="8" t="str">
        <f>IF(Sales_Pipeline[[#This Row],[Close_Date]]="","","Q"&amp;ROUNDUP(MONTH(Sales_Pipeline[[#This Row],[Close_Date]])/3,0))</f>
        <v>Q3</v>
      </c>
      <c r="N4062" s="2" cm="1">
        <f t="array" ref="N4062">IFERROR(_xlfn.IFS(Sales_Pipeline[[#This Row],[Deal_Stage]]="Won",_xlfn.XLOOKUP(Sales_Pipeline[[#This Row],[Product]],Products!$A$2:$A$8,Products!$C$2:$C$8),Sales_Pipeline[[#This Row],[Deal_Stage]]="Lost",_xlfn.XLOOKUP(Sales_Pipeline[[#This Row],[Product]],Products!$A$2:$A$8,Products!$C$2:$C$8)),"")</f>
        <v>5482</v>
      </c>
      <c r="O4062" s="2">
        <v>4813</v>
      </c>
    </row>
    <row r="4063" spans="1:15" x14ac:dyDescent="0.3">
      <c r="A4063" t="s">
        <v>4209</v>
      </c>
      <c r="B4063" t="s">
        <v>32</v>
      </c>
      <c r="C4063" t="str">
        <f>_xlfn.XLOOKUP(Sales_Pipeline[[#This Row],[Sales_Agent]],Sales_Teams[Sales_Agent],Sales_Teams[Manager])</f>
        <v>Celia Rouche</v>
      </c>
      <c r="D4063" t="str">
        <f>_xlfn.XLOOKUP(Sales_Pipeline[[#This Row],[Manager]],Sales_Teams[Manager],Sales_Teams[Regional_Office])</f>
        <v>West</v>
      </c>
      <c r="E4063" t="s">
        <v>61</v>
      </c>
      <c r="F4063" t="s">
        <v>240</v>
      </c>
      <c r="G4063" t="str">
        <f>IFERROR(_xlfn.XLOOKUP(Sales_Pipeline[[#This Row],[Account]],Accounts!$A$2:$A$86,Accounts!$F$2:$F$86),"")</f>
        <v>United States</v>
      </c>
      <c r="H4063" t="s">
        <v>82</v>
      </c>
      <c r="I4063" s="3">
        <v>42906</v>
      </c>
      <c r="J4063" s="3">
        <v>42909</v>
      </c>
      <c r="K4063" s="8" t="str">
        <f>IF(Sales_Pipeline[[#This Row],[Close_Date]]="","",TEXT(Sales_Pipeline[[#This Row],[Close_Date]],"ddd"))</f>
        <v>Fri</v>
      </c>
      <c r="L4063" s="8" t="str">
        <f>IF(Sales_Pipeline[[#This Row],[Close_Date]]="","",TEXT(Sales_Pipeline[[#This Row],[Close_Date]],"mmm"))</f>
        <v>Jun</v>
      </c>
      <c r="M4063" s="8" t="str">
        <f>IF(Sales_Pipeline[[#This Row],[Close_Date]]="","","Q"&amp;ROUNDUP(MONTH(Sales_Pipeline[[#This Row],[Close_Date]])/3,0))</f>
        <v>Q2</v>
      </c>
      <c r="N4063" s="2" cm="1">
        <f t="array" ref="N4063">IFERROR(_xlfn.IFS(Sales_Pipeline[[#This Row],[Deal_Stage]]="Won",_xlfn.XLOOKUP(Sales_Pipeline[[#This Row],[Product]],Products!$A$2:$A$8,Products!$C$2:$C$8),Sales_Pipeline[[#This Row],[Deal_Stage]]="Lost",_xlfn.XLOOKUP(Sales_Pipeline[[#This Row],[Product]],Products!$A$2:$A$8,Products!$C$2:$C$8)),"")</f>
        <v>55</v>
      </c>
      <c r="O4063" s="2">
        <v>0</v>
      </c>
    </row>
    <row r="4064" spans="1:15" x14ac:dyDescent="0.3">
      <c r="A4064" t="s">
        <v>4210</v>
      </c>
      <c r="B4064" t="s">
        <v>32</v>
      </c>
      <c r="C4064" t="str">
        <f>_xlfn.XLOOKUP(Sales_Pipeline[[#This Row],[Sales_Agent]],Sales_Teams[Sales_Agent],Sales_Teams[Manager])</f>
        <v>Celia Rouche</v>
      </c>
      <c r="D4064" t="str">
        <f>_xlfn.XLOOKUP(Sales_Pipeline[[#This Row],[Manager]],Sales_Teams[Manager],Sales_Teams[Regional_Office])</f>
        <v>West</v>
      </c>
      <c r="E4064" t="s">
        <v>61</v>
      </c>
      <c r="F4064" t="s">
        <v>328</v>
      </c>
      <c r="G4064" t="str">
        <f>IFERROR(_xlfn.XLOOKUP(Sales_Pipeline[[#This Row],[Account]],Accounts!$A$2:$A$86,Accounts!$F$2:$F$86),"")</f>
        <v>United States</v>
      </c>
      <c r="H4064" t="s">
        <v>57</v>
      </c>
      <c r="I4064" s="3">
        <v>42906</v>
      </c>
      <c r="J4064" s="3">
        <v>42917</v>
      </c>
      <c r="K4064" s="8" t="str">
        <f>IF(Sales_Pipeline[[#This Row],[Close_Date]]="","",TEXT(Sales_Pipeline[[#This Row],[Close_Date]],"ddd"))</f>
        <v>Sat</v>
      </c>
      <c r="L4064" s="8" t="str">
        <f>IF(Sales_Pipeline[[#This Row],[Close_Date]]="","",TEXT(Sales_Pipeline[[#This Row],[Close_Date]],"mmm"))</f>
        <v>Jul</v>
      </c>
      <c r="M4064" s="8" t="str">
        <f>IF(Sales_Pipeline[[#This Row],[Close_Date]]="","","Q"&amp;ROUNDUP(MONTH(Sales_Pipeline[[#This Row],[Close_Date]])/3,0))</f>
        <v>Q3</v>
      </c>
      <c r="N4064" s="2" cm="1">
        <f t="array" ref="N4064">IFERROR(_xlfn.IFS(Sales_Pipeline[[#This Row],[Deal_Stage]]="Won",_xlfn.XLOOKUP(Sales_Pipeline[[#This Row],[Product]],Products!$A$2:$A$8,Products!$C$2:$C$8),Sales_Pipeline[[#This Row],[Deal_Stage]]="Lost",_xlfn.XLOOKUP(Sales_Pipeline[[#This Row],[Product]],Products!$A$2:$A$8,Products!$C$2:$C$8)),"")</f>
        <v>55</v>
      </c>
      <c r="O4064" s="2">
        <v>51</v>
      </c>
    </row>
    <row r="4065" spans="1:15" x14ac:dyDescent="0.3">
      <c r="A4065" t="s">
        <v>4211</v>
      </c>
      <c r="B4065" t="s">
        <v>32</v>
      </c>
      <c r="C4065" t="str">
        <f>_xlfn.XLOOKUP(Sales_Pipeline[[#This Row],[Sales_Agent]],Sales_Teams[Sales_Agent],Sales_Teams[Manager])</f>
        <v>Celia Rouche</v>
      </c>
      <c r="D4065" t="str">
        <f>_xlfn.XLOOKUP(Sales_Pipeline[[#This Row],[Manager]],Sales_Teams[Manager],Sales_Teams[Regional_Office])</f>
        <v>West</v>
      </c>
      <c r="E4065" t="s">
        <v>76</v>
      </c>
      <c r="F4065" t="s">
        <v>166</v>
      </c>
      <c r="G4065" t="str">
        <f>IFERROR(_xlfn.XLOOKUP(Sales_Pipeline[[#This Row],[Account]],Accounts!$A$2:$A$86,Accounts!$F$2:$F$86),"")</f>
        <v>United States</v>
      </c>
      <c r="H4065" t="s">
        <v>57</v>
      </c>
      <c r="I4065" s="3">
        <v>42906</v>
      </c>
      <c r="J4065" s="3">
        <v>42991</v>
      </c>
      <c r="K4065" s="8" t="str">
        <f>IF(Sales_Pipeline[[#This Row],[Close_Date]]="","",TEXT(Sales_Pipeline[[#This Row],[Close_Date]],"ddd"))</f>
        <v>Wed</v>
      </c>
      <c r="L4065" s="8" t="str">
        <f>IF(Sales_Pipeline[[#This Row],[Close_Date]]="","",TEXT(Sales_Pipeline[[#This Row],[Close_Date]],"mmm"))</f>
        <v>Sep</v>
      </c>
      <c r="M4065" s="8" t="str">
        <f>IF(Sales_Pipeline[[#This Row],[Close_Date]]="","","Q"&amp;ROUNDUP(MONTH(Sales_Pipeline[[#This Row],[Close_Date]])/3,0))</f>
        <v>Q3</v>
      </c>
      <c r="N4065" s="2" cm="1">
        <f t="array" ref="N4065">IFERROR(_xlfn.IFS(Sales_Pipeline[[#This Row],[Deal_Stage]]="Won",_xlfn.XLOOKUP(Sales_Pipeline[[#This Row],[Product]],Products!$A$2:$A$8,Products!$C$2:$C$8),Sales_Pipeline[[#This Row],[Deal_Stage]]="Lost",_xlfn.XLOOKUP(Sales_Pipeline[[#This Row],[Product]],Products!$A$2:$A$8,Products!$C$2:$C$8)),"")</f>
        <v>3393</v>
      </c>
      <c r="O4065" s="2">
        <v>3241</v>
      </c>
    </row>
    <row r="4066" spans="1:15" x14ac:dyDescent="0.3">
      <c r="A4066" t="s">
        <v>4212</v>
      </c>
      <c r="B4066" t="s">
        <v>17</v>
      </c>
      <c r="C4066" t="str">
        <f>_xlfn.XLOOKUP(Sales_Pipeline[[#This Row],[Sales_Agent]],Sales_Teams[Sales_Agent],Sales_Teams[Manager])</f>
        <v>Cara Losch</v>
      </c>
      <c r="D4066" t="str">
        <f>_xlfn.XLOOKUP(Sales_Pipeline[[#This Row],[Manager]],Sales_Teams[Manager],Sales_Teams[Regional_Office])</f>
        <v>East</v>
      </c>
      <c r="E4066" t="s">
        <v>61</v>
      </c>
      <c r="F4066" t="s">
        <v>256</v>
      </c>
      <c r="G4066" t="str">
        <f>IFERROR(_xlfn.XLOOKUP(Sales_Pipeline[[#This Row],[Account]],Accounts!$A$2:$A$86,Accounts!$F$2:$F$86),"")</f>
        <v>United States</v>
      </c>
      <c r="H4066" t="s">
        <v>82</v>
      </c>
      <c r="I4066" s="3">
        <v>42906</v>
      </c>
      <c r="J4066" s="3">
        <v>42951</v>
      </c>
      <c r="K4066" s="8" t="str">
        <f>IF(Sales_Pipeline[[#This Row],[Close_Date]]="","",TEXT(Sales_Pipeline[[#This Row],[Close_Date]],"ddd"))</f>
        <v>Fri</v>
      </c>
      <c r="L4066" s="8" t="str">
        <f>IF(Sales_Pipeline[[#This Row],[Close_Date]]="","",TEXT(Sales_Pipeline[[#This Row],[Close_Date]],"mmm"))</f>
        <v>Aug</v>
      </c>
      <c r="M4066" s="8" t="str">
        <f>IF(Sales_Pipeline[[#This Row],[Close_Date]]="","","Q"&amp;ROUNDUP(MONTH(Sales_Pipeline[[#This Row],[Close_Date]])/3,0))</f>
        <v>Q3</v>
      </c>
      <c r="N4066" s="2" cm="1">
        <f t="array" ref="N4066">IFERROR(_xlfn.IFS(Sales_Pipeline[[#This Row],[Deal_Stage]]="Won",_xlfn.XLOOKUP(Sales_Pipeline[[#This Row],[Product]],Products!$A$2:$A$8,Products!$C$2:$C$8),Sales_Pipeline[[#This Row],[Deal_Stage]]="Lost",_xlfn.XLOOKUP(Sales_Pipeline[[#This Row],[Product]],Products!$A$2:$A$8,Products!$C$2:$C$8)),"")</f>
        <v>55</v>
      </c>
      <c r="O4066" s="2">
        <v>0</v>
      </c>
    </row>
    <row r="4067" spans="1:15" x14ac:dyDescent="0.3">
      <c r="A4067" t="s">
        <v>4213</v>
      </c>
      <c r="B4067" t="s">
        <v>17</v>
      </c>
      <c r="C4067" t="str">
        <f>_xlfn.XLOOKUP(Sales_Pipeline[[#This Row],[Sales_Agent]],Sales_Teams[Sales_Agent],Sales_Teams[Manager])</f>
        <v>Cara Losch</v>
      </c>
      <c r="D4067" t="str">
        <f>_xlfn.XLOOKUP(Sales_Pipeline[[#This Row],[Manager]],Sales_Teams[Manager],Sales_Teams[Regional_Office])</f>
        <v>East</v>
      </c>
      <c r="E4067" t="s">
        <v>63</v>
      </c>
      <c r="F4067" t="s">
        <v>344</v>
      </c>
      <c r="G4067" t="str">
        <f>IFERROR(_xlfn.XLOOKUP(Sales_Pipeline[[#This Row],[Account]],Accounts!$A$2:$A$86,Accounts!$F$2:$F$86),"")</f>
        <v>Romania</v>
      </c>
      <c r="H4067" t="s">
        <v>57</v>
      </c>
      <c r="I4067" s="3">
        <v>42906</v>
      </c>
      <c r="J4067" s="3">
        <v>42990</v>
      </c>
      <c r="K4067" s="8" t="str">
        <f>IF(Sales_Pipeline[[#This Row],[Close_Date]]="","",TEXT(Sales_Pipeline[[#This Row],[Close_Date]],"ddd"))</f>
        <v>Tue</v>
      </c>
      <c r="L4067" s="8" t="str">
        <f>IF(Sales_Pipeline[[#This Row],[Close_Date]]="","",TEXT(Sales_Pipeline[[#This Row],[Close_Date]],"mmm"))</f>
        <v>Sep</v>
      </c>
      <c r="M4067" s="8" t="str">
        <f>IF(Sales_Pipeline[[#This Row],[Close_Date]]="","","Q"&amp;ROUNDUP(MONTH(Sales_Pipeline[[#This Row],[Close_Date]])/3,0))</f>
        <v>Q3</v>
      </c>
      <c r="N4067" s="2" cm="1">
        <f t="array" ref="N4067">IFERROR(_xlfn.IFS(Sales_Pipeline[[#This Row],[Deal_Stage]]="Won",_xlfn.XLOOKUP(Sales_Pipeline[[#This Row],[Product]],Products!$A$2:$A$8,Products!$C$2:$C$8),Sales_Pipeline[[#This Row],[Deal_Stage]]="Lost",_xlfn.XLOOKUP(Sales_Pipeline[[#This Row],[Product]],Products!$A$2:$A$8,Products!$C$2:$C$8)),"")</f>
        <v>550</v>
      </c>
      <c r="O4067" s="2">
        <v>592</v>
      </c>
    </row>
    <row r="4068" spans="1:15" x14ac:dyDescent="0.3">
      <c r="A4068" t="s">
        <v>4214</v>
      </c>
      <c r="B4068" t="s">
        <v>23</v>
      </c>
      <c r="C4068" t="str">
        <f>_xlfn.XLOOKUP(Sales_Pipeline[[#This Row],[Sales_Agent]],Sales_Teams[Sales_Agent],Sales_Teams[Manager])</f>
        <v>Cara Losch</v>
      </c>
      <c r="D4068" t="str">
        <f>_xlfn.XLOOKUP(Sales_Pipeline[[#This Row],[Manager]],Sales_Teams[Manager],Sales_Teams[Regional_Office])</f>
        <v>East</v>
      </c>
      <c r="E4068" t="s">
        <v>76</v>
      </c>
      <c r="G4068" t="str">
        <f>IFERROR(_xlfn.XLOOKUP(Sales_Pipeline[[#This Row],[Account]],Accounts!$A$2:$A$86,Accounts!$F$2:$F$86),"")</f>
        <v/>
      </c>
      <c r="H4068" t="s">
        <v>77</v>
      </c>
      <c r="I4068" s="3">
        <v>42906</v>
      </c>
      <c r="K4068" s="8" t="str">
        <f>IF(Sales_Pipeline[[#This Row],[Close_Date]]="","",TEXT(Sales_Pipeline[[#This Row],[Close_Date]],"ddd"))</f>
        <v/>
      </c>
      <c r="L4068" s="8" t="str">
        <f>IF(Sales_Pipeline[[#This Row],[Close_Date]]="","",TEXT(Sales_Pipeline[[#This Row],[Close_Date]],"mmm"))</f>
        <v/>
      </c>
      <c r="M4068" s="8" t="str">
        <f>IF(Sales_Pipeline[[#This Row],[Close_Date]]="","","Q"&amp;ROUNDUP(MONTH(Sales_Pipeline[[#This Row],[Close_Date]])/3,0))</f>
        <v/>
      </c>
      <c r="N4068" s="2" t="str" cm="1">
        <f t="array" ref="N4068">IFERROR(_xlfn.IFS(Sales_Pipeline[[#This Row],[Deal_Stage]]="Won",_xlfn.XLOOKUP(Sales_Pipeline[[#This Row],[Product]],Products!$A$2:$A$8,Products!$C$2:$C$8),Sales_Pipeline[[#This Row],[Deal_Stage]]="Lost",_xlfn.XLOOKUP(Sales_Pipeline[[#This Row],[Product]],Products!$A$2:$A$8,Products!$C$2:$C$8)),"")</f>
        <v/>
      </c>
      <c r="O4068" s="2">
        <v>0</v>
      </c>
    </row>
    <row r="4069" spans="1:15" x14ac:dyDescent="0.3">
      <c r="A4069" t="s">
        <v>4215</v>
      </c>
      <c r="B4069" t="s">
        <v>23</v>
      </c>
      <c r="C4069" t="str">
        <f>_xlfn.XLOOKUP(Sales_Pipeline[[#This Row],[Sales_Agent]],Sales_Teams[Sales_Agent],Sales_Teams[Manager])</f>
        <v>Cara Losch</v>
      </c>
      <c r="D4069" t="str">
        <f>_xlfn.XLOOKUP(Sales_Pipeline[[#This Row],[Manager]],Sales_Teams[Manager],Sales_Teams[Regional_Office])</f>
        <v>East</v>
      </c>
      <c r="E4069" t="s">
        <v>63</v>
      </c>
      <c r="F4069" t="s">
        <v>116</v>
      </c>
      <c r="G4069" t="str">
        <f>IFERROR(_xlfn.XLOOKUP(Sales_Pipeline[[#This Row],[Account]],Accounts!$A$2:$A$86,Accounts!$F$2:$F$86),"")</f>
        <v>United States</v>
      </c>
      <c r="H4069" t="s">
        <v>57</v>
      </c>
      <c r="I4069" s="3">
        <v>42906</v>
      </c>
      <c r="J4069" s="3">
        <v>42998</v>
      </c>
      <c r="K4069" s="8" t="str">
        <f>IF(Sales_Pipeline[[#This Row],[Close_Date]]="","",TEXT(Sales_Pipeline[[#This Row],[Close_Date]],"ddd"))</f>
        <v>Wed</v>
      </c>
      <c r="L4069" s="8" t="str">
        <f>IF(Sales_Pipeline[[#This Row],[Close_Date]]="","",TEXT(Sales_Pipeline[[#This Row],[Close_Date]],"mmm"))</f>
        <v>Sep</v>
      </c>
      <c r="M4069" s="8" t="str">
        <f>IF(Sales_Pipeline[[#This Row],[Close_Date]]="","","Q"&amp;ROUNDUP(MONTH(Sales_Pipeline[[#This Row],[Close_Date]])/3,0))</f>
        <v>Q3</v>
      </c>
      <c r="N4069" s="2" cm="1">
        <f t="array" ref="N4069">IFERROR(_xlfn.IFS(Sales_Pipeline[[#This Row],[Deal_Stage]]="Won",_xlfn.XLOOKUP(Sales_Pipeline[[#This Row],[Product]],Products!$A$2:$A$8,Products!$C$2:$C$8),Sales_Pipeline[[#This Row],[Deal_Stage]]="Lost",_xlfn.XLOOKUP(Sales_Pipeline[[#This Row],[Product]],Products!$A$2:$A$8,Products!$C$2:$C$8)),"")</f>
        <v>550</v>
      </c>
      <c r="O4069" s="2">
        <v>506</v>
      </c>
    </row>
    <row r="4070" spans="1:15" x14ac:dyDescent="0.3">
      <c r="A4070" t="s">
        <v>4216</v>
      </c>
      <c r="B4070" t="s">
        <v>44</v>
      </c>
      <c r="C4070" t="str">
        <f>_xlfn.XLOOKUP(Sales_Pipeline[[#This Row],[Sales_Agent]],Sales_Teams[Sales_Agent],Sales_Teams[Manager])</f>
        <v>Summer Sewald</v>
      </c>
      <c r="D4070" t="str">
        <f>_xlfn.XLOOKUP(Sales_Pipeline[[#This Row],[Manager]],Sales_Teams[Manager],Sales_Teams[Regional_Office])</f>
        <v>West</v>
      </c>
      <c r="E4070" t="s">
        <v>76</v>
      </c>
      <c r="G4070" t="str">
        <f>IFERROR(_xlfn.XLOOKUP(Sales_Pipeline[[#This Row],[Account]],Accounts!$A$2:$A$86,Accounts!$F$2:$F$86),"")</f>
        <v/>
      </c>
      <c r="H4070" t="s">
        <v>77</v>
      </c>
      <c r="I4070" s="3">
        <v>42906</v>
      </c>
      <c r="K4070" s="8" t="str">
        <f>IF(Sales_Pipeline[[#This Row],[Close_Date]]="","",TEXT(Sales_Pipeline[[#This Row],[Close_Date]],"ddd"))</f>
        <v/>
      </c>
      <c r="L4070" s="8" t="str">
        <f>IF(Sales_Pipeline[[#This Row],[Close_Date]]="","",TEXT(Sales_Pipeline[[#This Row],[Close_Date]],"mmm"))</f>
        <v/>
      </c>
      <c r="M4070" s="8" t="str">
        <f>IF(Sales_Pipeline[[#This Row],[Close_Date]]="","","Q"&amp;ROUNDUP(MONTH(Sales_Pipeline[[#This Row],[Close_Date]])/3,0))</f>
        <v/>
      </c>
      <c r="N4070" s="2" t="str" cm="1">
        <f t="array" ref="N4070">IFERROR(_xlfn.IFS(Sales_Pipeline[[#This Row],[Deal_Stage]]="Won",_xlfn.XLOOKUP(Sales_Pipeline[[#This Row],[Product]],Products!$A$2:$A$8,Products!$C$2:$C$8),Sales_Pipeline[[#This Row],[Deal_Stage]]="Lost",_xlfn.XLOOKUP(Sales_Pipeline[[#This Row],[Product]],Products!$A$2:$A$8,Products!$C$2:$C$8)),"")</f>
        <v/>
      </c>
      <c r="O4070" s="2">
        <v>0</v>
      </c>
    </row>
    <row r="4071" spans="1:15" x14ac:dyDescent="0.3">
      <c r="A4071" t="s">
        <v>4217</v>
      </c>
      <c r="B4071" t="s">
        <v>44</v>
      </c>
      <c r="C4071" t="str">
        <f>_xlfn.XLOOKUP(Sales_Pipeline[[#This Row],[Sales_Agent]],Sales_Teams[Sales_Agent],Sales_Teams[Manager])</f>
        <v>Summer Sewald</v>
      </c>
      <c r="D4071" t="str">
        <f>_xlfn.XLOOKUP(Sales_Pipeline[[#This Row],[Manager]],Sales_Teams[Manager],Sales_Teams[Regional_Office])</f>
        <v>West</v>
      </c>
      <c r="E4071" t="s">
        <v>63</v>
      </c>
      <c r="F4071" t="s">
        <v>114</v>
      </c>
      <c r="G4071" t="str">
        <f>IFERROR(_xlfn.XLOOKUP(Sales_Pipeline[[#This Row],[Account]],Accounts!$A$2:$A$86,Accounts!$F$2:$F$86),"")</f>
        <v>United States</v>
      </c>
      <c r="H4071" t="s">
        <v>82</v>
      </c>
      <c r="I4071" s="3">
        <v>42906</v>
      </c>
      <c r="J4071" s="3">
        <v>43003</v>
      </c>
      <c r="K4071" s="8" t="str">
        <f>IF(Sales_Pipeline[[#This Row],[Close_Date]]="","",TEXT(Sales_Pipeline[[#This Row],[Close_Date]],"ddd"))</f>
        <v>Mon</v>
      </c>
      <c r="L4071" s="8" t="str">
        <f>IF(Sales_Pipeline[[#This Row],[Close_Date]]="","",TEXT(Sales_Pipeline[[#This Row],[Close_Date]],"mmm"))</f>
        <v>Sep</v>
      </c>
      <c r="M4071" s="8" t="str">
        <f>IF(Sales_Pipeline[[#This Row],[Close_Date]]="","","Q"&amp;ROUNDUP(MONTH(Sales_Pipeline[[#This Row],[Close_Date]])/3,0))</f>
        <v>Q3</v>
      </c>
      <c r="N4071" s="2" cm="1">
        <f t="array" ref="N4071">IFERROR(_xlfn.IFS(Sales_Pipeline[[#This Row],[Deal_Stage]]="Won",_xlfn.XLOOKUP(Sales_Pipeline[[#This Row],[Product]],Products!$A$2:$A$8,Products!$C$2:$C$8),Sales_Pipeline[[#This Row],[Deal_Stage]]="Lost",_xlfn.XLOOKUP(Sales_Pipeline[[#This Row],[Product]],Products!$A$2:$A$8,Products!$C$2:$C$8)),"")</f>
        <v>550</v>
      </c>
      <c r="O4071" s="2">
        <v>0</v>
      </c>
    </row>
    <row r="4072" spans="1:15" x14ac:dyDescent="0.3">
      <c r="A4072" t="s">
        <v>4218</v>
      </c>
      <c r="B4072" t="s">
        <v>3</v>
      </c>
      <c r="C4072" t="str">
        <f>_xlfn.XLOOKUP(Sales_Pipeline[[#This Row],[Sales_Agent]],Sales_Teams[Sales_Agent],Sales_Teams[Manager])</f>
        <v>Dustin Brinkmann</v>
      </c>
      <c r="D4072" t="str">
        <f>_xlfn.XLOOKUP(Sales_Pipeline[[#This Row],[Manager]],Sales_Teams[Manager],Sales_Teams[Regional_Office])</f>
        <v>Central</v>
      </c>
      <c r="E4072" t="s">
        <v>76</v>
      </c>
      <c r="F4072" t="s">
        <v>64</v>
      </c>
      <c r="G4072" t="str">
        <f>IFERROR(_xlfn.XLOOKUP(Sales_Pipeline[[#This Row],[Account]],Accounts!$A$2:$A$86,Accounts!$F$2:$F$86),"")</f>
        <v>United States</v>
      </c>
      <c r="H4072" t="s">
        <v>57</v>
      </c>
      <c r="I4072" s="3">
        <v>42907</v>
      </c>
      <c r="J4072" s="3">
        <v>42984</v>
      </c>
      <c r="K4072" s="8" t="str">
        <f>IF(Sales_Pipeline[[#This Row],[Close_Date]]="","",TEXT(Sales_Pipeline[[#This Row],[Close_Date]],"ddd"))</f>
        <v>Wed</v>
      </c>
      <c r="L4072" s="8" t="str">
        <f>IF(Sales_Pipeline[[#This Row],[Close_Date]]="","",TEXT(Sales_Pipeline[[#This Row],[Close_Date]],"mmm"))</f>
        <v>Sep</v>
      </c>
      <c r="M4072" s="8" t="str">
        <f>IF(Sales_Pipeline[[#This Row],[Close_Date]]="","","Q"&amp;ROUNDUP(MONTH(Sales_Pipeline[[#This Row],[Close_Date]])/3,0))</f>
        <v>Q3</v>
      </c>
      <c r="N4072" s="2" cm="1">
        <f t="array" ref="N4072">IFERROR(_xlfn.IFS(Sales_Pipeline[[#This Row],[Deal_Stage]]="Won",_xlfn.XLOOKUP(Sales_Pipeline[[#This Row],[Product]],Products!$A$2:$A$8,Products!$C$2:$C$8),Sales_Pipeline[[#This Row],[Deal_Stage]]="Lost",_xlfn.XLOOKUP(Sales_Pipeline[[#This Row],[Product]],Products!$A$2:$A$8,Products!$C$2:$C$8)),"")</f>
        <v>3393</v>
      </c>
      <c r="O4072" s="2">
        <v>3571</v>
      </c>
    </row>
    <row r="4073" spans="1:15" x14ac:dyDescent="0.3">
      <c r="A4073" t="s">
        <v>4219</v>
      </c>
      <c r="B4073" t="s">
        <v>27</v>
      </c>
      <c r="C4073" t="str">
        <f>_xlfn.XLOOKUP(Sales_Pipeline[[#This Row],[Sales_Agent]],Sales_Teams[Sales_Agent],Sales_Teams[Manager])</f>
        <v>Rocco Neubert</v>
      </c>
      <c r="D4073" t="str">
        <f>_xlfn.XLOOKUP(Sales_Pipeline[[#This Row],[Manager]],Sales_Teams[Manager],Sales_Teams[Regional_Office])</f>
        <v>East</v>
      </c>
      <c r="E4073" t="s">
        <v>63</v>
      </c>
      <c r="F4073" t="s">
        <v>127</v>
      </c>
      <c r="G4073" t="str">
        <f>IFERROR(_xlfn.XLOOKUP(Sales_Pipeline[[#This Row],[Account]],Accounts!$A$2:$A$86,Accounts!$F$2:$F$86),"")</f>
        <v>United States</v>
      </c>
      <c r="H4073" t="s">
        <v>82</v>
      </c>
      <c r="I4073" s="3">
        <v>42907</v>
      </c>
      <c r="J4073" s="3">
        <v>42977</v>
      </c>
      <c r="K4073" s="8" t="str">
        <f>IF(Sales_Pipeline[[#This Row],[Close_Date]]="","",TEXT(Sales_Pipeline[[#This Row],[Close_Date]],"ddd"))</f>
        <v>Wed</v>
      </c>
      <c r="L4073" s="8" t="str">
        <f>IF(Sales_Pipeline[[#This Row],[Close_Date]]="","",TEXT(Sales_Pipeline[[#This Row],[Close_Date]],"mmm"))</f>
        <v>Aug</v>
      </c>
      <c r="M4073" s="8" t="str">
        <f>IF(Sales_Pipeline[[#This Row],[Close_Date]]="","","Q"&amp;ROUNDUP(MONTH(Sales_Pipeline[[#This Row],[Close_Date]])/3,0))</f>
        <v>Q3</v>
      </c>
      <c r="N4073" s="2" cm="1">
        <f t="array" ref="N4073">IFERROR(_xlfn.IFS(Sales_Pipeline[[#This Row],[Deal_Stage]]="Won",_xlfn.XLOOKUP(Sales_Pipeline[[#This Row],[Product]],Products!$A$2:$A$8,Products!$C$2:$C$8),Sales_Pipeline[[#This Row],[Deal_Stage]]="Lost",_xlfn.XLOOKUP(Sales_Pipeline[[#This Row],[Product]],Products!$A$2:$A$8,Products!$C$2:$C$8)),"")</f>
        <v>550</v>
      </c>
      <c r="O4073" s="2">
        <v>0</v>
      </c>
    </row>
    <row r="4074" spans="1:15" x14ac:dyDescent="0.3">
      <c r="A4074" t="s">
        <v>4220</v>
      </c>
      <c r="B4074" t="s">
        <v>27</v>
      </c>
      <c r="C4074" t="str">
        <f>_xlfn.XLOOKUP(Sales_Pipeline[[#This Row],[Sales_Agent]],Sales_Teams[Sales_Agent],Sales_Teams[Manager])</f>
        <v>Rocco Neubert</v>
      </c>
      <c r="D4074" t="str">
        <f>_xlfn.XLOOKUP(Sales_Pipeline[[#This Row],[Manager]],Sales_Teams[Manager],Sales_Teams[Regional_Office])</f>
        <v>East</v>
      </c>
      <c r="E4074" t="s">
        <v>61</v>
      </c>
      <c r="F4074" t="s">
        <v>533</v>
      </c>
      <c r="G4074" t="str">
        <f>IFERROR(_xlfn.XLOOKUP(Sales_Pipeline[[#This Row],[Account]],Accounts!$A$2:$A$86,Accounts!$F$2:$F$86),"")</f>
        <v>United States</v>
      </c>
      <c r="H4074" t="s">
        <v>57</v>
      </c>
      <c r="I4074" s="3">
        <v>42907</v>
      </c>
      <c r="J4074" s="3">
        <v>42919</v>
      </c>
      <c r="K4074" s="8" t="str">
        <f>IF(Sales_Pipeline[[#This Row],[Close_Date]]="","",TEXT(Sales_Pipeline[[#This Row],[Close_Date]],"ddd"))</f>
        <v>Mon</v>
      </c>
      <c r="L4074" s="8" t="str">
        <f>IF(Sales_Pipeline[[#This Row],[Close_Date]]="","",TEXT(Sales_Pipeline[[#This Row],[Close_Date]],"mmm"))</f>
        <v>Jul</v>
      </c>
      <c r="M4074" s="8" t="str">
        <f>IF(Sales_Pipeline[[#This Row],[Close_Date]]="","","Q"&amp;ROUNDUP(MONTH(Sales_Pipeline[[#This Row],[Close_Date]])/3,0))</f>
        <v>Q3</v>
      </c>
      <c r="N4074" s="2" cm="1">
        <f t="array" ref="N4074">IFERROR(_xlfn.IFS(Sales_Pipeline[[#This Row],[Deal_Stage]]="Won",_xlfn.XLOOKUP(Sales_Pipeline[[#This Row],[Product]],Products!$A$2:$A$8,Products!$C$2:$C$8),Sales_Pipeline[[#This Row],[Deal_Stage]]="Lost",_xlfn.XLOOKUP(Sales_Pipeline[[#This Row],[Product]],Products!$A$2:$A$8,Products!$C$2:$C$8)),"")</f>
        <v>55</v>
      </c>
      <c r="O4074" s="2">
        <v>60</v>
      </c>
    </row>
    <row r="4075" spans="1:15" x14ac:dyDescent="0.3">
      <c r="A4075" t="s">
        <v>4221</v>
      </c>
      <c r="B4075" t="s">
        <v>27</v>
      </c>
      <c r="C4075" t="str">
        <f>_xlfn.XLOOKUP(Sales_Pipeline[[#This Row],[Sales_Agent]],Sales_Teams[Sales_Agent],Sales_Teams[Manager])</f>
        <v>Rocco Neubert</v>
      </c>
      <c r="D4075" t="str">
        <f>_xlfn.XLOOKUP(Sales_Pipeline[[#This Row],[Manager]],Sales_Teams[Manager],Sales_Teams[Regional_Office])</f>
        <v>East</v>
      </c>
      <c r="E4075" t="s">
        <v>61</v>
      </c>
      <c r="F4075" t="s">
        <v>216</v>
      </c>
      <c r="G4075" t="str">
        <f>IFERROR(_xlfn.XLOOKUP(Sales_Pipeline[[#This Row],[Account]],Accounts!$A$2:$A$86,Accounts!$F$2:$F$86),"")</f>
        <v>United States</v>
      </c>
      <c r="H4075" t="s">
        <v>57</v>
      </c>
      <c r="I4075" s="3">
        <v>42907</v>
      </c>
      <c r="J4075" s="3">
        <v>42993</v>
      </c>
      <c r="K4075" s="8" t="str">
        <f>IF(Sales_Pipeline[[#This Row],[Close_Date]]="","",TEXT(Sales_Pipeline[[#This Row],[Close_Date]],"ddd"))</f>
        <v>Fri</v>
      </c>
      <c r="L4075" s="8" t="str">
        <f>IF(Sales_Pipeline[[#This Row],[Close_Date]]="","",TEXT(Sales_Pipeline[[#This Row],[Close_Date]],"mmm"))</f>
        <v>Sep</v>
      </c>
      <c r="M4075" s="8" t="str">
        <f>IF(Sales_Pipeline[[#This Row],[Close_Date]]="","","Q"&amp;ROUNDUP(MONTH(Sales_Pipeline[[#This Row],[Close_Date]])/3,0))</f>
        <v>Q3</v>
      </c>
      <c r="N4075" s="2" cm="1">
        <f t="array" ref="N4075">IFERROR(_xlfn.IFS(Sales_Pipeline[[#This Row],[Deal_Stage]]="Won",_xlfn.XLOOKUP(Sales_Pipeline[[#This Row],[Product]],Products!$A$2:$A$8,Products!$C$2:$C$8),Sales_Pipeline[[#This Row],[Deal_Stage]]="Lost",_xlfn.XLOOKUP(Sales_Pipeline[[#This Row],[Product]],Products!$A$2:$A$8,Products!$C$2:$C$8)),"")</f>
        <v>55</v>
      </c>
      <c r="O4075" s="2">
        <v>59</v>
      </c>
    </row>
    <row r="4076" spans="1:15" x14ac:dyDescent="0.3">
      <c r="A4076" t="s">
        <v>4222</v>
      </c>
      <c r="B4076" t="s">
        <v>20</v>
      </c>
      <c r="C4076" t="str">
        <f>_xlfn.XLOOKUP(Sales_Pipeline[[#This Row],[Sales_Agent]],Sales_Teams[Sales_Agent],Sales_Teams[Manager])</f>
        <v>Cara Losch</v>
      </c>
      <c r="D4076" t="str">
        <f>_xlfn.XLOOKUP(Sales_Pipeline[[#This Row],[Manager]],Sales_Teams[Manager],Sales_Teams[Regional_Office])</f>
        <v>East</v>
      </c>
      <c r="E4076" t="s">
        <v>63</v>
      </c>
      <c r="F4076" t="s">
        <v>161</v>
      </c>
      <c r="G4076" t="str">
        <f>IFERROR(_xlfn.XLOOKUP(Sales_Pipeline[[#This Row],[Account]],Accounts!$A$2:$A$86,Accounts!$F$2:$F$86),"")</f>
        <v>United States</v>
      </c>
      <c r="H4076" t="s">
        <v>57</v>
      </c>
      <c r="I4076" s="3">
        <v>42907</v>
      </c>
      <c r="J4076" s="3">
        <v>42911</v>
      </c>
      <c r="K4076" s="8" t="str">
        <f>IF(Sales_Pipeline[[#This Row],[Close_Date]]="","",TEXT(Sales_Pipeline[[#This Row],[Close_Date]],"ddd"))</f>
        <v>Sun</v>
      </c>
      <c r="L4076" s="8" t="str">
        <f>IF(Sales_Pipeline[[#This Row],[Close_Date]]="","",TEXT(Sales_Pipeline[[#This Row],[Close_Date]],"mmm"))</f>
        <v>Jun</v>
      </c>
      <c r="M4076" s="8" t="str">
        <f>IF(Sales_Pipeline[[#This Row],[Close_Date]]="","","Q"&amp;ROUNDUP(MONTH(Sales_Pipeline[[#This Row],[Close_Date]])/3,0))</f>
        <v>Q2</v>
      </c>
      <c r="N4076" s="2" cm="1">
        <f t="array" ref="N4076">IFERROR(_xlfn.IFS(Sales_Pipeline[[#This Row],[Deal_Stage]]="Won",_xlfn.XLOOKUP(Sales_Pipeline[[#This Row],[Product]],Products!$A$2:$A$8,Products!$C$2:$C$8),Sales_Pipeline[[#This Row],[Deal_Stage]]="Lost",_xlfn.XLOOKUP(Sales_Pipeline[[#This Row],[Product]],Products!$A$2:$A$8,Products!$C$2:$C$8)),"")</f>
        <v>550</v>
      </c>
      <c r="O4076" s="2">
        <v>551</v>
      </c>
    </row>
    <row r="4077" spans="1:15" x14ac:dyDescent="0.3">
      <c r="A4077" t="s">
        <v>4223</v>
      </c>
      <c r="B4077" t="s">
        <v>25</v>
      </c>
      <c r="C4077" t="str">
        <f>_xlfn.XLOOKUP(Sales_Pipeline[[#This Row],[Sales_Agent]],Sales_Teams[Sales_Agent],Sales_Teams[Manager])</f>
        <v>Rocco Neubert</v>
      </c>
      <c r="D4077" t="str">
        <f>_xlfn.XLOOKUP(Sales_Pipeline[[#This Row],[Manager]],Sales_Teams[Manager],Sales_Teams[Regional_Office])</f>
        <v>East</v>
      </c>
      <c r="E4077" t="s">
        <v>8953</v>
      </c>
      <c r="G4077" t="str">
        <f>IFERROR(_xlfn.XLOOKUP(Sales_Pipeline[[#This Row],[Account]],Accounts!$A$2:$A$86,Accounts!$F$2:$F$86),"")</f>
        <v/>
      </c>
      <c r="H4077" t="s">
        <v>77</v>
      </c>
      <c r="I4077" s="3">
        <v>42907</v>
      </c>
      <c r="K4077" s="8" t="str">
        <f>IF(Sales_Pipeline[[#This Row],[Close_Date]]="","",TEXT(Sales_Pipeline[[#This Row],[Close_Date]],"ddd"))</f>
        <v/>
      </c>
      <c r="L4077" s="8" t="str">
        <f>IF(Sales_Pipeline[[#This Row],[Close_Date]]="","",TEXT(Sales_Pipeline[[#This Row],[Close_Date]],"mmm"))</f>
        <v/>
      </c>
      <c r="M4077" s="8" t="str">
        <f>IF(Sales_Pipeline[[#This Row],[Close_Date]]="","","Q"&amp;ROUNDUP(MONTH(Sales_Pipeline[[#This Row],[Close_Date]])/3,0))</f>
        <v/>
      </c>
      <c r="N4077" s="2" t="str" cm="1">
        <f t="array" ref="N4077">IFERROR(_xlfn.IFS(Sales_Pipeline[[#This Row],[Deal_Stage]]="Won",_xlfn.XLOOKUP(Sales_Pipeline[[#This Row],[Product]],Products!$A$2:$A$8,Products!$C$2:$C$8),Sales_Pipeline[[#This Row],[Deal_Stage]]="Lost",_xlfn.XLOOKUP(Sales_Pipeline[[#This Row],[Product]],Products!$A$2:$A$8,Products!$C$2:$C$8)),"")</f>
        <v/>
      </c>
      <c r="O4077" s="2">
        <v>0</v>
      </c>
    </row>
    <row r="4078" spans="1:15" x14ac:dyDescent="0.3">
      <c r="A4078" t="s">
        <v>4224</v>
      </c>
      <c r="B4078" t="s">
        <v>15</v>
      </c>
      <c r="C4078" t="str">
        <f>_xlfn.XLOOKUP(Sales_Pipeline[[#This Row],[Sales_Agent]],Sales_Teams[Sales_Agent],Sales_Teams[Manager])</f>
        <v>Melvin Marxen</v>
      </c>
      <c r="D4078" t="str">
        <f>_xlfn.XLOOKUP(Sales_Pipeline[[#This Row],[Manager]],Sales_Teams[Manager],Sales_Teams[Regional_Office])</f>
        <v>Central</v>
      </c>
      <c r="E4078" t="s">
        <v>8953</v>
      </c>
      <c r="F4078" t="s">
        <v>155</v>
      </c>
      <c r="G4078" t="str">
        <f>IFERROR(_xlfn.XLOOKUP(Sales_Pipeline[[#This Row],[Account]],Accounts!$A$2:$A$86,Accounts!$F$2:$F$86),"")</f>
        <v>United States</v>
      </c>
      <c r="H4078" t="s">
        <v>82</v>
      </c>
      <c r="I4078" s="3">
        <v>42907</v>
      </c>
      <c r="J4078" s="3">
        <v>42917</v>
      </c>
      <c r="K4078" s="8" t="str">
        <f>IF(Sales_Pipeline[[#This Row],[Close_Date]]="","",TEXT(Sales_Pipeline[[#This Row],[Close_Date]],"ddd"))</f>
        <v>Sat</v>
      </c>
      <c r="L4078" s="8" t="str">
        <f>IF(Sales_Pipeline[[#This Row],[Close_Date]]="","",TEXT(Sales_Pipeline[[#This Row],[Close_Date]],"mmm"))</f>
        <v>Jul</v>
      </c>
      <c r="M4078" s="8" t="str">
        <f>IF(Sales_Pipeline[[#This Row],[Close_Date]]="","","Q"&amp;ROUNDUP(MONTH(Sales_Pipeline[[#This Row],[Close_Date]])/3,0))</f>
        <v>Q3</v>
      </c>
      <c r="N4078" s="2" cm="1">
        <f t="array" ref="N4078">IFERROR(_xlfn.IFS(Sales_Pipeline[[#This Row],[Deal_Stage]]="Won",_xlfn.XLOOKUP(Sales_Pipeline[[#This Row],[Product]],Products!$A$2:$A$8,Products!$C$2:$C$8),Sales_Pipeline[[#This Row],[Deal_Stage]]="Lost",_xlfn.XLOOKUP(Sales_Pipeline[[#This Row],[Product]],Products!$A$2:$A$8,Products!$C$2:$C$8)),"")</f>
        <v>4821</v>
      </c>
      <c r="O4078" s="2">
        <v>0</v>
      </c>
    </row>
    <row r="4079" spans="1:15" x14ac:dyDescent="0.3">
      <c r="A4079" t="s">
        <v>4225</v>
      </c>
      <c r="B4079" t="s">
        <v>15</v>
      </c>
      <c r="C4079" t="str">
        <f>_xlfn.XLOOKUP(Sales_Pipeline[[#This Row],[Sales_Agent]],Sales_Teams[Sales_Agent],Sales_Teams[Manager])</f>
        <v>Melvin Marxen</v>
      </c>
      <c r="D4079" t="str">
        <f>_xlfn.XLOOKUP(Sales_Pipeline[[#This Row],[Manager]],Sales_Teams[Manager],Sales_Teams[Regional_Office])</f>
        <v>Central</v>
      </c>
      <c r="E4079" t="s">
        <v>8953</v>
      </c>
      <c r="F4079" t="s">
        <v>59</v>
      </c>
      <c r="G4079" t="str">
        <f>IFERROR(_xlfn.XLOOKUP(Sales_Pipeline[[#This Row],[Account]],Accounts!$A$2:$A$86,Accounts!$F$2:$F$86),"")</f>
        <v>United States</v>
      </c>
      <c r="H4079" t="s">
        <v>82</v>
      </c>
      <c r="I4079" s="3">
        <v>42907</v>
      </c>
      <c r="J4079" s="3">
        <v>42918</v>
      </c>
      <c r="K4079" s="8" t="str">
        <f>IF(Sales_Pipeline[[#This Row],[Close_Date]]="","",TEXT(Sales_Pipeline[[#This Row],[Close_Date]],"ddd"))</f>
        <v>Sun</v>
      </c>
      <c r="L4079" s="8" t="str">
        <f>IF(Sales_Pipeline[[#This Row],[Close_Date]]="","",TEXT(Sales_Pipeline[[#This Row],[Close_Date]],"mmm"))</f>
        <v>Jul</v>
      </c>
      <c r="M4079" s="8" t="str">
        <f>IF(Sales_Pipeline[[#This Row],[Close_Date]]="","","Q"&amp;ROUNDUP(MONTH(Sales_Pipeline[[#This Row],[Close_Date]])/3,0))</f>
        <v>Q3</v>
      </c>
      <c r="N4079" s="2" cm="1">
        <f t="array" ref="N4079">IFERROR(_xlfn.IFS(Sales_Pipeline[[#This Row],[Deal_Stage]]="Won",_xlfn.XLOOKUP(Sales_Pipeline[[#This Row],[Product]],Products!$A$2:$A$8,Products!$C$2:$C$8),Sales_Pipeline[[#This Row],[Deal_Stage]]="Lost",_xlfn.XLOOKUP(Sales_Pipeline[[#This Row],[Product]],Products!$A$2:$A$8,Products!$C$2:$C$8)),"")</f>
        <v>4821</v>
      </c>
      <c r="O4079" s="2">
        <v>0</v>
      </c>
    </row>
    <row r="4080" spans="1:15" x14ac:dyDescent="0.3">
      <c r="A4080" t="s">
        <v>4226</v>
      </c>
      <c r="B4080" t="s">
        <v>15</v>
      </c>
      <c r="C4080" t="str">
        <f>_xlfn.XLOOKUP(Sales_Pipeline[[#This Row],[Sales_Agent]],Sales_Teams[Sales_Agent],Sales_Teams[Manager])</f>
        <v>Melvin Marxen</v>
      </c>
      <c r="D4080" t="str">
        <f>_xlfn.XLOOKUP(Sales_Pipeline[[#This Row],[Manager]],Sales_Teams[Manager],Sales_Teams[Regional_Office])</f>
        <v>Central</v>
      </c>
      <c r="E4080" t="s">
        <v>8953</v>
      </c>
      <c r="F4080" t="s">
        <v>59</v>
      </c>
      <c r="G4080" t="str">
        <f>IFERROR(_xlfn.XLOOKUP(Sales_Pipeline[[#This Row],[Account]],Accounts!$A$2:$A$86,Accounts!$F$2:$F$86),"")</f>
        <v>United States</v>
      </c>
      <c r="H4080" t="s">
        <v>57</v>
      </c>
      <c r="I4080" s="3">
        <v>42907</v>
      </c>
      <c r="J4080" s="3">
        <v>42917</v>
      </c>
      <c r="K4080" s="8" t="str">
        <f>IF(Sales_Pipeline[[#This Row],[Close_Date]]="","",TEXT(Sales_Pipeline[[#This Row],[Close_Date]],"ddd"))</f>
        <v>Sat</v>
      </c>
      <c r="L4080" s="8" t="str">
        <f>IF(Sales_Pipeline[[#This Row],[Close_Date]]="","",TEXT(Sales_Pipeline[[#This Row],[Close_Date]],"mmm"))</f>
        <v>Jul</v>
      </c>
      <c r="M4080" s="8" t="str">
        <f>IF(Sales_Pipeline[[#This Row],[Close_Date]]="","","Q"&amp;ROUNDUP(MONTH(Sales_Pipeline[[#This Row],[Close_Date]])/3,0))</f>
        <v>Q3</v>
      </c>
      <c r="N4080" s="2" cm="1">
        <f t="array" ref="N4080">IFERROR(_xlfn.IFS(Sales_Pipeline[[#This Row],[Deal_Stage]]="Won",_xlfn.XLOOKUP(Sales_Pipeline[[#This Row],[Product]],Products!$A$2:$A$8,Products!$C$2:$C$8),Sales_Pipeline[[#This Row],[Deal_Stage]]="Lost",_xlfn.XLOOKUP(Sales_Pipeline[[#This Row],[Product]],Products!$A$2:$A$8,Products!$C$2:$C$8)),"")</f>
        <v>4821</v>
      </c>
      <c r="O4080" s="2">
        <v>4826</v>
      </c>
    </row>
    <row r="4081" spans="1:15" x14ac:dyDescent="0.3">
      <c r="A4081" t="s">
        <v>4227</v>
      </c>
      <c r="B4081" t="s">
        <v>38</v>
      </c>
      <c r="C4081" t="str">
        <f>_xlfn.XLOOKUP(Sales_Pipeline[[#This Row],[Sales_Agent]],Sales_Teams[Sales_Agent],Sales_Teams[Manager])</f>
        <v>Celia Rouche</v>
      </c>
      <c r="D4081" t="str">
        <f>_xlfn.XLOOKUP(Sales_Pipeline[[#This Row],[Manager]],Sales_Teams[Manager],Sales_Teams[Regional_Office])</f>
        <v>West</v>
      </c>
      <c r="E4081" t="s">
        <v>61</v>
      </c>
      <c r="F4081" t="s">
        <v>125</v>
      </c>
      <c r="G4081" t="str">
        <f>IFERROR(_xlfn.XLOOKUP(Sales_Pipeline[[#This Row],[Account]],Accounts!$A$2:$A$86,Accounts!$F$2:$F$86),"")</f>
        <v>United States</v>
      </c>
      <c r="H4081" t="s">
        <v>57</v>
      </c>
      <c r="I4081" s="3">
        <v>42907</v>
      </c>
      <c r="J4081" s="3">
        <v>43008</v>
      </c>
      <c r="K4081" s="8" t="str">
        <f>IF(Sales_Pipeline[[#This Row],[Close_Date]]="","",TEXT(Sales_Pipeline[[#This Row],[Close_Date]],"ddd"))</f>
        <v>Sat</v>
      </c>
      <c r="L4081" s="8" t="str">
        <f>IF(Sales_Pipeline[[#This Row],[Close_Date]]="","",TEXT(Sales_Pipeline[[#This Row],[Close_Date]],"mmm"))</f>
        <v>Sep</v>
      </c>
      <c r="M4081" s="8" t="str">
        <f>IF(Sales_Pipeline[[#This Row],[Close_Date]]="","","Q"&amp;ROUNDUP(MONTH(Sales_Pipeline[[#This Row],[Close_Date]])/3,0))</f>
        <v>Q3</v>
      </c>
      <c r="N4081" s="2" cm="1">
        <f t="array" ref="N4081">IFERROR(_xlfn.IFS(Sales_Pipeline[[#This Row],[Deal_Stage]]="Won",_xlfn.XLOOKUP(Sales_Pipeline[[#This Row],[Product]],Products!$A$2:$A$8,Products!$C$2:$C$8),Sales_Pipeline[[#This Row],[Deal_Stage]]="Lost",_xlfn.XLOOKUP(Sales_Pipeline[[#This Row],[Product]],Products!$A$2:$A$8,Products!$C$2:$C$8)),"")</f>
        <v>55</v>
      </c>
      <c r="O4081" s="2">
        <v>58</v>
      </c>
    </row>
    <row r="4082" spans="1:15" x14ac:dyDescent="0.3">
      <c r="A4082" t="s">
        <v>4228</v>
      </c>
      <c r="B4082" t="s">
        <v>22</v>
      </c>
      <c r="C4082" t="str">
        <f>_xlfn.XLOOKUP(Sales_Pipeline[[#This Row],[Sales_Agent]],Sales_Teams[Sales_Agent],Sales_Teams[Manager])</f>
        <v>Cara Losch</v>
      </c>
      <c r="D4082" t="str">
        <f>_xlfn.XLOOKUP(Sales_Pipeline[[#This Row],[Manager]],Sales_Teams[Manager],Sales_Teams[Regional_Office])</f>
        <v>East</v>
      </c>
      <c r="E4082" t="s">
        <v>8953</v>
      </c>
      <c r="F4082" t="s">
        <v>253</v>
      </c>
      <c r="G4082" t="str">
        <f>IFERROR(_xlfn.XLOOKUP(Sales_Pipeline[[#This Row],[Account]],Accounts!$A$2:$A$86,Accounts!$F$2:$F$86),"")</f>
        <v>United States</v>
      </c>
      <c r="H4082" t="s">
        <v>57</v>
      </c>
      <c r="I4082" s="3">
        <v>42907</v>
      </c>
      <c r="J4082" s="3">
        <v>42912</v>
      </c>
      <c r="K4082" s="8" t="str">
        <f>IF(Sales_Pipeline[[#This Row],[Close_Date]]="","",TEXT(Sales_Pipeline[[#This Row],[Close_Date]],"ddd"))</f>
        <v>Mon</v>
      </c>
      <c r="L4082" s="8" t="str">
        <f>IF(Sales_Pipeline[[#This Row],[Close_Date]]="","",TEXT(Sales_Pipeline[[#This Row],[Close_Date]],"mmm"))</f>
        <v>Jun</v>
      </c>
      <c r="M4082" s="8" t="str">
        <f>IF(Sales_Pipeline[[#This Row],[Close_Date]]="","","Q"&amp;ROUNDUP(MONTH(Sales_Pipeline[[#This Row],[Close_Date]])/3,0))</f>
        <v>Q2</v>
      </c>
      <c r="N4082" s="2" cm="1">
        <f t="array" ref="N4082">IFERROR(_xlfn.IFS(Sales_Pipeline[[#This Row],[Deal_Stage]]="Won",_xlfn.XLOOKUP(Sales_Pipeline[[#This Row],[Product]],Products!$A$2:$A$8,Products!$C$2:$C$8),Sales_Pipeline[[#This Row],[Deal_Stage]]="Lost",_xlfn.XLOOKUP(Sales_Pipeline[[#This Row],[Product]],Products!$A$2:$A$8,Products!$C$2:$C$8)),"")</f>
        <v>4821</v>
      </c>
      <c r="O4082" s="2">
        <v>5622</v>
      </c>
    </row>
    <row r="4083" spans="1:15" x14ac:dyDescent="0.3">
      <c r="A4083" t="s">
        <v>4229</v>
      </c>
      <c r="B4083" t="s">
        <v>13</v>
      </c>
      <c r="C4083" t="str">
        <f>_xlfn.XLOOKUP(Sales_Pipeline[[#This Row],[Sales_Agent]],Sales_Teams[Sales_Agent],Sales_Teams[Manager])</f>
        <v>Melvin Marxen</v>
      </c>
      <c r="D4083" t="str">
        <f>_xlfn.XLOOKUP(Sales_Pipeline[[#This Row],[Manager]],Sales_Teams[Manager],Sales_Teams[Regional_Office])</f>
        <v>Central</v>
      </c>
      <c r="E4083" t="s">
        <v>61</v>
      </c>
      <c r="F4083" t="s">
        <v>330</v>
      </c>
      <c r="G4083" t="str">
        <f>IFERROR(_xlfn.XLOOKUP(Sales_Pipeline[[#This Row],[Account]],Accounts!$A$2:$A$86,Accounts!$F$2:$F$86),"")</f>
        <v>Korea</v>
      </c>
      <c r="H4083" t="s">
        <v>82</v>
      </c>
      <c r="I4083" s="3">
        <v>42907</v>
      </c>
      <c r="J4083" s="3">
        <v>42918</v>
      </c>
      <c r="K4083" s="8" t="str">
        <f>IF(Sales_Pipeline[[#This Row],[Close_Date]]="","",TEXT(Sales_Pipeline[[#This Row],[Close_Date]],"ddd"))</f>
        <v>Sun</v>
      </c>
      <c r="L4083" s="8" t="str">
        <f>IF(Sales_Pipeline[[#This Row],[Close_Date]]="","",TEXT(Sales_Pipeline[[#This Row],[Close_Date]],"mmm"))</f>
        <v>Jul</v>
      </c>
      <c r="M4083" s="8" t="str">
        <f>IF(Sales_Pipeline[[#This Row],[Close_Date]]="","","Q"&amp;ROUNDUP(MONTH(Sales_Pipeline[[#This Row],[Close_Date]])/3,0))</f>
        <v>Q3</v>
      </c>
      <c r="N4083" s="2" cm="1">
        <f t="array" ref="N4083">IFERROR(_xlfn.IFS(Sales_Pipeline[[#This Row],[Deal_Stage]]="Won",_xlfn.XLOOKUP(Sales_Pipeline[[#This Row],[Product]],Products!$A$2:$A$8,Products!$C$2:$C$8),Sales_Pipeline[[#This Row],[Deal_Stage]]="Lost",_xlfn.XLOOKUP(Sales_Pipeline[[#This Row],[Product]],Products!$A$2:$A$8,Products!$C$2:$C$8)),"")</f>
        <v>55</v>
      </c>
      <c r="O4083" s="2">
        <v>0</v>
      </c>
    </row>
    <row r="4084" spans="1:15" x14ac:dyDescent="0.3">
      <c r="A4084" t="s">
        <v>4230</v>
      </c>
      <c r="B4084" t="s">
        <v>13</v>
      </c>
      <c r="C4084" t="str">
        <f>_xlfn.XLOOKUP(Sales_Pipeline[[#This Row],[Sales_Agent]],Sales_Teams[Sales_Agent],Sales_Teams[Manager])</f>
        <v>Melvin Marxen</v>
      </c>
      <c r="D4084" t="str">
        <f>_xlfn.XLOOKUP(Sales_Pipeline[[#This Row],[Manager]],Sales_Teams[Manager],Sales_Teams[Regional_Office])</f>
        <v>Central</v>
      </c>
      <c r="E4084" t="s">
        <v>76</v>
      </c>
      <c r="F4084" t="s">
        <v>214</v>
      </c>
      <c r="G4084" t="str">
        <f>IFERROR(_xlfn.XLOOKUP(Sales_Pipeline[[#This Row],[Account]],Accounts!$A$2:$A$86,Accounts!$F$2:$F$86),"")</f>
        <v>United States</v>
      </c>
      <c r="H4084" t="s">
        <v>57</v>
      </c>
      <c r="I4084" s="3">
        <v>42907</v>
      </c>
      <c r="J4084" s="3">
        <v>42974</v>
      </c>
      <c r="K4084" s="8" t="str">
        <f>IF(Sales_Pipeline[[#This Row],[Close_Date]]="","",TEXT(Sales_Pipeline[[#This Row],[Close_Date]],"ddd"))</f>
        <v>Sun</v>
      </c>
      <c r="L4084" s="8" t="str">
        <f>IF(Sales_Pipeline[[#This Row],[Close_Date]]="","",TEXT(Sales_Pipeline[[#This Row],[Close_Date]],"mmm"))</f>
        <v>Aug</v>
      </c>
      <c r="M4084" s="8" t="str">
        <f>IF(Sales_Pipeline[[#This Row],[Close_Date]]="","","Q"&amp;ROUNDUP(MONTH(Sales_Pipeline[[#This Row],[Close_Date]])/3,0))</f>
        <v>Q3</v>
      </c>
      <c r="N4084" s="2" cm="1">
        <f t="array" ref="N4084">IFERROR(_xlfn.IFS(Sales_Pipeline[[#This Row],[Deal_Stage]]="Won",_xlfn.XLOOKUP(Sales_Pipeline[[#This Row],[Product]],Products!$A$2:$A$8,Products!$C$2:$C$8),Sales_Pipeline[[#This Row],[Deal_Stage]]="Lost",_xlfn.XLOOKUP(Sales_Pipeline[[#This Row],[Product]],Products!$A$2:$A$8,Products!$C$2:$C$8)),"")</f>
        <v>3393</v>
      </c>
      <c r="O4084" s="2">
        <v>3177</v>
      </c>
    </row>
    <row r="4085" spans="1:15" x14ac:dyDescent="0.3">
      <c r="A4085" t="s">
        <v>4231</v>
      </c>
      <c r="B4085" t="s">
        <v>43</v>
      </c>
      <c r="C4085" t="str">
        <f>_xlfn.XLOOKUP(Sales_Pipeline[[#This Row],[Sales_Agent]],Sales_Teams[Sales_Agent],Sales_Teams[Manager])</f>
        <v>Summer Sewald</v>
      </c>
      <c r="D4085" t="str">
        <f>_xlfn.XLOOKUP(Sales_Pipeline[[#This Row],[Manager]],Sales_Teams[Manager],Sales_Teams[Regional_Office])</f>
        <v>West</v>
      </c>
      <c r="E4085" t="s">
        <v>61</v>
      </c>
      <c r="F4085" t="s">
        <v>100</v>
      </c>
      <c r="G4085" t="str">
        <f>IFERROR(_xlfn.XLOOKUP(Sales_Pipeline[[#This Row],[Account]],Accounts!$A$2:$A$86,Accounts!$F$2:$F$86),"")</f>
        <v>United States</v>
      </c>
      <c r="H4085" t="s">
        <v>57</v>
      </c>
      <c r="I4085" s="3">
        <v>42907</v>
      </c>
      <c r="J4085" s="3">
        <v>42958</v>
      </c>
      <c r="K4085" s="8" t="str">
        <f>IF(Sales_Pipeline[[#This Row],[Close_Date]]="","",TEXT(Sales_Pipeline[[#This Row],[Close_Date]],"ddd"))</f>
        <v>Fri</v>
      </c>
      <c r="L4085" s="8" t="str">
        <f>IF(Sales_Pipeline[[#This Row],[Close_Date]]="","",TEXT(Sales_Pipeline[[#This Row],[Close_Date]],"mmm"))</f>
        <v>Aug</v>
      </c>
      <c r="M4085" s="8" t="str">
        <f>IF(Sales_Pipeline[[#This Row],[Close_Date]]="","","Q"&amp;ROUNDUP(MONTH(Sales_Pipeline[[#This Row],[Close_Date]])/3,0))</f>
        <v>Q3</v>
      </c>
      <c r="N4085" s="2" cm="1">
        <f t="array" ref="N4085">IFERROR(_xlfn.IFS(Sales_Pipeline[[#This Row],[Deal_Stage]]="Won",_xlfn.XLOOKUP(Sales_Pipeline[[#This Row],[Product]],Products!$A$2:$A$8,Products!$C$2:$C$8),Sales_Pipeline[[#This Row],[Deal_Stage]]="Lost",_xlfn.XLOOKUP(Sales_Pipeline[[#This Row],[Product]],Products!$A$2:$A$8,Products!$C$2:$C$8)),"")</f>
        <v>55</v>
      </c>
      <c r="O4085" s="2">
        <v>56</v>
      </c>
    </row>
    <row r="4086" spans="1:15" x14ac:dyDescent="0.3">
      <c r="A4086" t="s">
        <v>4232</v>
      </c>
      <c r="B4086" t="s">
        <v>42</v>
      </c>
      <c r="C4086" t="str">
        <f>_xlfn.XLOOKUP(Sales_Pipeline[[#This Row],[Sales_Agent]],Sales_Teams[Sales_Agent],Sales_Teams[Manager])</f>
        <v>Summer Sewald</v>
      </c>
      <c r="D4086" t="str">
        <f>_xlfn.XLOOKUP(Sales_Pipeline[[#This Row],[Manager]],Sales_Teams[Manager],Sales_Teams[Regional_Office])</f>
        <v>West</v>
      </c>
      <c r="E4086" t="s">
        <v>8953</v>
      </c>
      <c r="G4086" t="str">
        <f>IFERROR(_xlfn.XLOOKUP(Sales_Pipeline[[#This Row],[Account]],Accounts!$A$2:$A$86,Accounts!$F$2:$F$86),"")</f>
        <v/>
      </c>
      <c r="H4086" t="s">
        <v>77</v>
      </c>
      <c r="I4086" s="3">
        <v>42907</v>
      </c>
      <c r="K4086" s="8" t="str">
        <f>IF(Sales_Pipeline[[#This Row],[Close_Date]]="","",TEXT(Sales_Pipeline[[#This Row],[Close_Date]],"ddd"))</f>
        <v/>
      </c>
      <c r="L4086" s="8" t="str">
        <f>IF(Sales_Pipeline[[#This Row],[Close_Date]]="","",TEXT(Sales_Pipeline[[#This Row],[Close_Date]],"mmm"))</f>
        <v/>
      </c>
      <c r="M4086" s="8" t="str">
        <f>IF(Sales_Pipeline[[#This Row],[Close_Date]]="","","Q"&amp;ROUNDUP(MONTH(Sales_Pipeline[[#This Row],[Close_Date]])/3,0))</f>
        <v/>
      </c>
      <c r="N4086" s="2" t="str" cm="1">
        <f t="array" ref="N4086">IFERROR(_xlfn.IFS(Sales_Pipeline[[#This Row],[Deal_Stage]]="Won",_xlfn.XLOOKUP(Sales_Pipeline[[#This Row],[Product]],Products!$A$2:$A$8,Products!$C$2:$C$8),Sales_Pipeline[[#This Row],[Deal_Stage]]="Lost",_xlfn.XLOOKUP(Sales_Pipeline[[#This Row],[Product]],Products!$A$2:$A$8,Products!$C$2:$C$8)),"")</f>
        <v/>
      </c>
      <c r="O4086" s="2">
        <v>0</v>
      </c>
    </row>
    <row r="4087" spans="1:15" x14ac:dyDescent="0.3">
      <c r="A4087" t="s">
        <v>4233</v>
      </c>
      <c r="B4087" t="s">
        <v>45</v>
      </c>
      <c r="C4087" t="str">
        <f>_xlfn.XLOOKUP(Sales_Pipeline[[#This Row],[Sales_Agent]],Sales_Teams[Sales_Agent],Sales_Teams[Manager])</f>
        <v>Summer Sewald</v>
      </c>
      <c r="D4087" t="str">
        <f>_xlfn.XLOOKUP(Sales_Pipeline[[#This Row],[Manager]],Sales_Teams[Manager],Sales_Teams[Regional_Office])</f>
        <v>West</v>
      </c>
      <c r="E4087" t="s">
        <v>55</v>
      </c>
      <c r="F4087" t="s">
        <v>173</v>
      </c>
      <c r="G4087" t="str">
        <f>IFERROR(_xlfn.XLOOKUP(Sales_Pipeline[[#This Row],[Account]],Accounts!$A$2:$A$86,Accounts!$F$2:$F$86),"")</f>
        <v>United States</v>
      </c>
      <c r="H4087" t="s">
        <v>57</v>
      </c>
      <c r="I4087" s="3">
        <v>42907</v>
      </c>
      <c r="J4087" s="3">
        <v>43000</v>
      </c>
      <c r="K4087" s="8" t="str">
        <f>IF(Sales_Pipeline[[#This Row],[Close_Date]]="","",TEXT(Sales_Pipeline[[#This Row],[Close_Date]],"ddd"))</f>
        <v>Fri</v>
      </c>
      <c r="L4087" s="8" t="str">
        <f>IF(Sales_Pipeline[[#This Row],[Close_Date]]="","",TEXT(Sales_Pipeline[[#This Row],[Close_Date]],"mmm"))</f>
        <v>Sep</v>
      </c>
      <c r="M4087" s="8" t="str">
        <f>IF(Sales_Pipeline[[#This Row],[Close_Date]]="","","Q"&amp;ROUNDUP(MONTH(Sales_Pipeline[[#This Row],[Close_Date]])/3,0))</f>
        <v>Q3</v>
      </c>
      <c r="N4087" s="2" cm="1">
        <f t="array" ref="N4087">IFERROR(_xlfn.IFS(Sales_Pipeline[[#This Row],[Deal_Stage]]="Won",_xlfn.XLOOKUP(Sales_Pipeline[[#This Row],[Product]],Products!$A$2:$A$8,Products!$C$2:$C$8),Sales_Pipeline[[#This Row],[Deal_Stage]]="Lost",_xlfn.XLOOKUP(Sales_Pipeline[[#This Row],[Product]],Products!$A$2:$A$8,Products!$C$2:$C$8)),"")</f>
        <v>1096</v>
      </c>
      <c r="O4087" s="2">
        <v>990</v>
      </c>
    </row>
    <row r="4088" spans="1:15" x14ac:dyDescent="0.3">
      <c r="A4088" t="s">
        <v>4234</v>
      </c>
      <c r="B4088" t="s">
        <v>14</v>
      </c>
      <c r="C4088" t="str">
        <f>_xlfn.XLOOKUP(Sales_Pipeline[[#This Row],[Sales_Agent]],Sales_Teams[Sales_Agent],Sales_Teams[Manager])</f>
        <v>Melvin Marxen</v>
      </c>
      <c r="D4088" t="str">
        <f>_xlfn.XLOOKUP(Sales_Pipeline[[#This Row],[Manager]],Sales_Teams[Manager],Sales_Teams[Regional_Office])</f>
        <v>Central</v>
      </c>
      <c r="E4088" t="s">
        <v>63</v>
      </c>
      <c r="F4088" t="s">
        <v>105</v>
      </c>
      <c r="G4088" t="str">
        <f>IFERROR(_xlfn.XLOOKUP(Sales_Pipeline[[#This Row],[Account]],Accounts!$A$2:$A$86,Accounts!$F$2:$F$86),"")</f>
        <v>United States</v>
      </c>
      <c r="H4088" t="s">
        <v>57</v>
      </c>
      <c r="I4088" s="3">
        <v>42907</v>
      </c>
      <c r="J4088" s="3">
        <v>43008</v>
      </c>
      <c r="K4088" s="8" t="str">
        <f>IF(Sales_Pipeline[[#This Row],[Close_Date]]="","",TEXT(Sales_Pipeline[[#This Row],[Close_Date]],"ddd"))</f>
        <v>Sat</v>
      </c>
      <c r="L4088" s="8" t="str">
        <f>IF(Sales_Pipeline[[#This Row],[Close_Date]]="","",TEXT(Sales_Pipeline[[#This Row],[Close_Date]],"mmm"))</f>
        <v>Sep</v>
      </c>
      <c r="M4088" s="8" t="str">
        <f>IF(Sales_Pipeline[[#This Row],[Close_Date]]="","","Q"&amp;ROUNDUP(MONTH(Sales_Pipeline[[#This Row],[Close_Date]])/3,0))</f>
        <v>Q3</v>
      </c>
      <c r="N4088" s="2" cm="1">
        <f t="array" ref="N4088">IFERROR(_xlfn.IFS(Sales_Pipeline[[#This Row],[Deal_Stage]]="Won",_xlfn.XLOOKUP(Sales_Pipeline[[#This Row],[Product]],Products!$A$2:$A$8,Products!$C$2:$C$8),Sales_Pipeline[[#This Row],[Deal_Stage]]="Lost",_xlfn.XLOOKUP(Sales_Pipeline[[#This Row],[Product]],Products!$A$2:$A$8,Products!$C$2:$C$8)),"")</f>
        <v>550</v>
      </c>
      <c r="O4088" s="2">
        <v>587</v>
      </c>
    </row>
    <row r="4089" spans="1:15" x14ac:dyDescent="0.3">
      <c r="A4089" t="s">
        <v>4235</v>
      </c>
      <c r="B4089" t="s">
        <v>21</v>
      </c>
      <c r="C4089" t="str">
        <f>_xlfn.XLOOKUP(Sales_Pipeline[[#This Row],[Sales_Agent]],Sales_Teams[Sales_Agent],Sales_Teams[Manager])</f>
        <v>Cara Losch</v>
      </c>
      <c r="D4089" t="str">
        <f>_xlfn.XLOOKUP(Sales_Pipeline[[#This Row],[Manager]],Sales_Teams[Manager],Sales_Teams[Regional_Office])</f>
        <v>East</v>
      </c>
      <c r="E4089" t="s">
        <v>84</v>
      </c>
      <c r="F4089" t="s">
        <v>182</v>
      </c>
      <c r="G4089" t="str">
        <f>IFERROR(_xlfn.XLOOKUP(Sales_Pipeline[[#This Row],[Account]],Accounts!$A$2:$A$86,Accounts!$F$2:$F$86),"")</f>
        <v>United States</v>
      </c>
      <c r="H4089" t="s">
        <v>57</v>
      </c>
      <c r="I4089" s="3">
        <v>42907</v>
      </c>
      <c r="J4089" s="3">
        <v>42913</v>
      </c>
      <c r="K4089" s="8" t="str">
        <f>IF(Sales_Pipeline[[#This Row],[Close_Date]]="","",TEXT(Sales_Pipeline[[#This Row],[Close_Date]],"ddd"))</f>
        <v>Tue</v>
      </c>
      <c r="L4089" s="8" t="str">
        <f>IF(Sales_Pipeline[[#This Row],[Close_Date]]="","",TEXT(Sales_Pipeline[[#This Row],[Close_Date]],"mmm"))</f>
        <v>Jun</v>
      </c>
      <c r="M4089" s="8" t="str">
        <f>IF(Sales_Pipeline[[#This Row],[Close_Date]]="","","Q"&amp;ROUNDUP(MONTH(Sales_Pipeline[[#This Row],[Close_Date]])/3,0))</f>
        <v>Q2</v>
      </c>
      <c r="N4089" s="2" cm="1">
        <f t="array" ref="N4089">IFERROR(_xlfn.IFS(Sales_Pipeline[[#This Row],[Deal_Stage]]="Won",_xlfn.XLOOKUP(Sales_Pipeline[[#This Row],[Product]],Products!$A$2:$A$8,Products!$C$2:$C$8),Sales_Pipeline[[#This Row],[Deal_Stage]]="Lost",_xlfn.XLOOKUP(Sales_Pipeline[[#This Row],[Product]],Products!$A$2:$A$8,Products!$C$2:$C$8)),"")</f>
        <v>5482</v>
      </c>
      <c r="O4089" s="2">
        <v>6229</v>
      </c>
    </row>
    <row r="4090" spans="1:15" x14ac:dyDescent="0.3">
      <c r="A4090" t="s">
        <v>4236</v>
      </c>
      <c r="B4090" t="s">
        <v>7</v>
      </c>
      <c r="C4090" t="str">
        <f>_xlfn.XLOOKUP(Sales_Pipeline[[#This Row],[Sales_Agent]],Sales_Teams[Sales_Agent],Sales_Teams[Manager])</f>
        <v>Dustin Brinkmann</v>
      </c>
      <c r="D4090" t="str">
        <f>_xlfn.XLOOKUP(Sales_Pipeline[[#This Row],[Manager]],Sales_Teams[Manager],Sales_Teams[Regional_Office])</f>
        <v>Central</v>
      </c>
      <c r="E4090" t="s">
        <v>61</v>
      </c>
      <c r="F4090" t="s">
        <v>105</v>
      </c>
      <c r="G4090" t="str">
        <f>IFERROR(_xlfn.XLOOKUP(Sales_Pipeline[[#This Row],[Account]],Accounts!$A$2:$A$86,Accounts!$F$2:$F$86),"")</f>
        <v>United States</v>
      </c>
      <c r="H4090" t="s">
        <v>82</v>
      </c>
      <c r="I4090" s="3">
        <v>42907</v>
      </c>
      <c r="J4090" s="3">
        <v>42949</v>
      </c>
      <c r="K4090" s="8" t="str">
        <f>IF(Sales_Pipeline[[#This Row],[Close_Date]]="","",TEXT(Sales_Pipeline[[#This Row],[Close_Date]],"ddd"))</f>
        <v>Wed</v>
      </c>
      <c r="L4090" s="8" t="str">
        <f>IF(Sales_Pipeline[[#This Row],[Close_Date]]="","",TEXT(Sales_Pipeline[[#This Row],[Close_Date]],"mmm"))</f>
        <v>Aug</v>
      </c>
      <c r="M4090" s="8" t="str">
        <f>IF(Sales_Pipeline[[#This Row],[Close_Date]]="","","Q"&amp;ROUNDUP(MONTH(Sales_Pipeline[[#This Row],[Close_Date]])/3,0))</f>
        <v>Q3</v>
      </c>
      <c r="N4090" s="2" cm="1">
        <f t="array" ref="N4090">IFERROR(_xlfn.IFS(Sales_Pipeline[[#This Row],[Deal_Stage]]="Won",_xlfn.XLOOKUP(Sales_Pipeline[[#This Row],[Product]],Products!$A$2:$A$8,Products!$C$2:$C$8),Sales_Pipeline[[#This Row],[Deal_Stage]]="Lost",_xlfn.XLOOKUP(Sales_Pipeline[[#This Row],[Product]],Products!$A$2:$A$8,Products!$C$2:$C$8)),"")</f>
        <v>55</v>
      </c>
      <c r="O4090" s="2">
        <v>0</v>
      </c>
    </row>
    <row r="4091" spans="1:15" x14ac:dyDescent="0.3">
      <c r="A4091" t="s">
        <v>4237</v>
      </c>
      <c r="B4091" t="s">
        <v>32</v>
      </c>
      <c r="C4091" t="str">
        <f>_xlfn.XLOOKUP(Sales_Pipeline[[#This Row],[Sales_Agent]],Sales_Teams[Sales_Agent],Sales_Teams[Manager])</f>
        <v>Celia Rouche</v>
      </c>
      <c r="D4091" t="str">
        <f>_xlfn.XLOOKUP(Sales_Pipeline[[#This Row],[Manager]],Sales_Teams[Manager],Sales_Teams[Regional_Office])</f>
        <v>West</v>
      </c>
      <c r="E4091" t="s">
        <v>55</v>
      </c>
      <c r="F4091" t="s">
        <v>120</v>
      </c>
      <c r="G4091" t="str">
        <f>IFERROR(_xlfn.XLOOKUP(Sales_Pipeline[[#This Row],[Account]],Accounts!$A$2:$A$86,Accounts!$F$2:$F$86),"")</f>
        <v>United States</v>
      </c>
      <c r="H4091" t="s">
        <v>57</v>
      </c>
      <c r="I4091" s="3">
        <v>42907</v>
      </c>
      <c r="J4091" s="3">
        <v>43001</v>
      </c>
      <c r="K4091" s="8" t="str">
        <f>IF(Sales_Pipeline[[#This Row],[Close_Date]]="","",TEXT(Sales_Pipeline[[#This Row],[Close_Date]],"ddd"))</f>
        <v>Sat</v>
      </c>
      <c r="L4091" s="8" t="str">
        <f>IF(Sales_Pipeline[[#This Row],[Close_Date]]="","",TEXT(Sales_Pipeline[[#This Row],[Close_Date]],"mmm"))</f>
        <v>Sep</v>
      </c>
      <c r="M4091" s="8" t="str">
        <f>IF(Sales_Pipeline[[#This Row],[Close_Date]]="","","Q"&amp;ROUNDUP(MONTH(Sales_Pipeline[[#This Row],[Close_Date]])/3,0))</f>
        <v>Q3</v>
      </c>
      <c r="N4091" s="2" cm="1">
        <f t="array" ref="N4091">IFERROR(_xlfn.IFS(Sales_Pipeline[[#This Row],[Deal_Stage]]="Won",_xlfn.XLOOKUP(Sales_Pipeline[[#This Row],[Product]],Products!$A$2:$A$8,Products!$C$2:$C$8),Sales_Pipeline[[#This Row],[Deal_Stage]]="Lost",_xlfn.XLOOKUP(Sales_Pipeline[[#This Row],[Product]],Products!$A$2:$A$8,Products!$C$2:$C$8)),"")</f>
        <v>1096</v>
      </c>
      <c r="O4091" s="2">
        <v>1027</v>
      </c>
    </row>
    <row r="4092" spans="1:15" x14ac:dyDescent="0.3">
      <c r="A4092" t="s">
        <v>4238</v>
      </c>
      <c r="B4092" t="s">
        <v>32</v>
      </c>
      <c r="C4092" t="str">
        <f>_xlfn.XLOOKUP(Sales_Pipeline[[#This Row],[Sales_Agent]],Sales_Teams[Sales_Agent],Sales_Teams[Manager])</f>
        <v>Celia Rouche</v>
      </c>
      <c r="D4092" t="str">
        <f>_xlfn.XLOOKUP(Sales_Pipeline[[#This Row],[Manager]],Sales_Teams[Manager],Sales_Teams[Regional_Office])</f>
        <v>West</v>
      </c>
      <c r="E4092" t="s">
        <v>76</v>
      </c>
      <c r="F4092" t="s">
        <v>92</v>
      </c>
      <c r="G4092" t="str">
        <f>IFERROR(_xlfn.XLOOKUP(Sales_Pipeline[[#This Row],[Account]],Accounts!$A$2:$A$86,Accounts!$F$2:$F$86),"")</f>
        <v>United States</v>
      </c>
      <c r="H4092" t="s">
        <v>57</v>
      </c>
      <c r="I4092" s="3">
        <v>42907</v>
      </c>
      <c r="J4092" s="3">
        <v>42909</v>
      </c>
      <c r="K4092" s="8" t="str">
        <f>IF(Sales_Pipeline[[#This Row],[Close_Date]]="","",TEXT(Sales_Pipeline[[#This Row],[Close_Date]],"ddd"))</f>
        <v>Fri</v>
      </c>
      <c r="L4092" s="8" t="str">
        <f>IF(Sales_Pipeline[[#This Row],[Close_Date]]="","",TEXT(Sales_Pipeline[[#This Row],[Close_Date]],"mmm"))</f>
        <v>Jun</v>
      </c>
      <c r="M4092" s="8" t="str">
        <f>IF(Sales_Pipeline[[#This Row],[Close_Date]]="","","Q"&amp;ROUNDUP(MONTH(Sales_Pipeline[[#This Row],[Close_Date]])/3,0))</f>
        <v>Q2</v>
      </c>
      <c r="N4092" s="2" cm="1">
        <f t="array" ref="N4092">IFERROR(_xlfn.IFS(Sales_Pipeline[[#This Row],[Deal_Stage]]="Won",_xlfn.XLOOKUP(Sales_Pipeline[[#This Row],[Product]],Products!$A$2:$A$8,Products!$C$2:$C$8),Sales_Pipeline[[#This Row],[Deal_Stage]]="Lost",_xlfn.XLOOKUP(Sales_Pipeline[[#This Row],[Product]],Products!$A$2:$A$8,Products!$C$2:$C$8)),"")</f>
        <v>3393</v>
      </c>
      <c r="O4092" s="2">
        <v>3559</v>
      </c>
    </row>
    <row r="4093" spans="1:15" x14ac:dyDescent="0.3">
      <c r="A4093" t="s">
        <v>4239</v>
      </c>
      <c r="B4093" t="s">
        <v>44</v>
      </c>
      <c r="C4093" t="str">
        <f>_xlfn.XLOOKUP(Sales_Pipeline[[#This Row],[Sales_Agent]],Sales_Teams[Sales_Agent],Sales_Teams[Manager])</f>
        <v>Summer Sewald</v>
      </c>
      <c r="D4093" t="str">
        <f>_xlfn.XLOOKUP(Sales_Pipeline[[#This Row],[Manager]],Sales_Teams[Manager],Sales_Teams[Regional_Office])</f>
        <v>West</v>
      </c>
      <c r="E4093" t="s">
        <v>63</v>
      </c>
      <c r="F4093" t="s">
        <v>125</v>
      </c>
      <c r="G4093" t="str">
        <f>IFERROR(_xlfn.XLOOKUP(Sales_Pipeline[[#This Row],[Account]],Accounts!$A$2:$A$86,Accounts!$F$2:$F$86),"")</f>
        <v>United States</v>
      </c>
      <c r="H4093" t="s">
        <v>57</v>
      </c>
      <c r="I4093" s="3">
        <v>42907</v>
      </c>
      <c r="J4093" s="3">
        <v>42975</v>
      </c>
      <c r="K4093" s="8" t="str">
        <f>IF(Sales_Pipeline[[#This Row],[Close_Date]]="","",TEXT(Sales_Pipeline[[#This Row],[Close_Date]],"ddd"))</f>
        <v>Mon</v>
      </c>
      <c r="L4093" s="8" t="str">
        <f>IF(Sales_Pipeline[[#This Row],[Close_Date]]="","",TEXT(Sales_Pipeline[[#This Row],[Close_Date]],"mmm"))</f>
        <v>Aug</v>
      </c>
      <c r="M4093" s="8" t="str">
        <f>IF(Sales_Pipeline[[#This Row],[Close_Date]]="","","Q"&amp;ROUNDUP(MONTH(Sales_Pipeline[[#This Row],[Close_Date]])/3,0))</f>
        <v>Q3</v>
      </c>
      <c r="N4093" s="2" cm="1">
        <f t="array" ref="N4093">IFERROR(_xlfn.IFS(Sales_Pipeline[[#This Row],[Deal_Stage]]="Won",_xlfn.XLOOKUP(Sales_Pipeline[[#This Row],[Product]],Products!$A$2:$A$8,Products!$C$2:$C$8),Sales_Pipeline[[#This Row],[Deal_Stage]]="Lost",_xlfn.XLOOKUP(Sales_Pipeline[[#This Row],[Product]],Products!$A$2:$A$8,Products!$C$2:$C$8)),"")</f>
        <v>550</v>
      </c>
      <c r="O4093" s="2">
        <v>506</v>
      </c>
    </row>
    <row r="4094" spans="1:15" x14ac:dyDescent="0.3">
      <c r="A4094" t="s">
        <v>4240</v>
      </c>
      <c r="B4094" t="s">
        <v>3</v>
      </c>
      <c r="C4094" t="str">
        <f>_xlfn.XLOOKUP(Sales_Pipeline[[#This Row],[Sales_Agent]],Sales_Teams[Sales_Agent],Sales_Teams[Manager])</f>
        <v>Dustin Brinkmann</v>
      </c>
      <c r="D4094" t="str">
        <f>_xlfn.XLOOKUP(Sales_Pipeline[[#This Row],[Manager]],Sales_Teams[Manager],Sales_Teams[Regional_Office])</f>
        <v>Central</v>
      </c>
      <c r="E4094" t="s">
        <v>61</v>
      </c>
      <c r="F4094" t="s">
        <v>132</v>
      </c>
      <c r="G4094" t="str">
        <f>IFERROR(_xlfn.XLOOKUP(Sales_Pipeline[[#This Row],[Account]],Accounts!$A$2:$A$86,Accounts!$F$2:$F$86),"")</f>
        <v>United States</v>
      </c>
      <c r="H4094" t="s">
        <v>82</v>
      </c>
      <c r="I4094" s="3">
        <v>42908</v>
      </c>
      <c r="J4094" s="3">
        <v>42919</v>
      </c>
      <c r="K4094" s="8" t="str">
        <f>IF(Sales_Pipeline[[#This Row],[Close_Date]]="","",TEXT(Sales_Pipeline[[#This Row],[Close_Date]],"ddd"))</f>
        <v>Mon</v>
      </c>
      <c r="L4094" s="8" t="str">
        <f>IF(Sales_Pipeline[[#This Row],[Close_Date]]="","",TEXT(Sales_Pipeline[[#This Row],[Close_Date]],"mmm"))</f>
        <v>Jul</v>
      </c>
      <c r="M4094" s="8" t="str">
        <f>IF(Sales_Pipeline[[#This Row],[Close_Date]]="","","Q"&amp;ROUNDUP(MONTH(Sales_Pipeline[[#This Row],[Close_Date]])/3,0))</f>
        <v>Q3</v>
      </c>
      <c r="N4094" s="2" cm="1">
        <f t="array" ref="N4094">IFERROR(_xlfn.IFS(Sales_Pipeline[[#This Row],[Deal_Stage]]="Won",_xlfn.XLOOKUP(Sales_Pipeline[[#This Row],[Product]],Products!$A$2:$A$8,Products!$C$2:$C$8),Sales_Pipeline[[#This Row],[Deal_Stage]]="Lost",_xlfn.XLOOKUP(Sales_Pipeline[[#This Row],[Product]],Products!$A$2:$A$8,Products!$C$2:$C$8)),"")</f>
        <v>55</v>
      </c>
      <c r="O4094" s="2">
        <v>0</v>
      </c>
    </row>
    <row r="4095" spans="1:15" x14ac:dyDescent="0.3">
      <c r="A4095" t="s">
        <v>4241</v>
      </c>
      <c r="B4095" t="s">
        <v>3</v>
      </c>
      <c r="C4095" t="str">
        <f>_xlfn.XLOOKUP(Sales_Pipeline[[#This Row],[Sales_Agent]],Sales_Teams[Sales_Agent],Sales_Teams[Manager])</f>
        <v>Dustin Brinkmann</v>
      </c>
      <c r="D4095" t="str">
        <f>_xlfn.XLOOKUP(Sales_Pipeline[[#This Row],[Manager]],Sales_Teams[Manager],Sales_Teams[Regional_Office])</f>
        <v>Central</v>
      </c>
      <c r="E4095" t="s">
        <v>76</v>
      </c>
      <c r="F4095" t="s">
        <v>81</v>
      </c>
      <c r="G4095" t="str">
        <f>IFERROR(_xlfn.XLOOKUP(Sales_Pipeline[[#This Row],[Account]],Accounts!$A$2:$A$86,Accounts!$F$2:$F$86),"")</f>
        <v>Italy</v>
      </c>
      <c r="H4095" t="s">
        <v>82</v>
      </c>
      <c r="I4095" s="3">
        <v>42908</v>
      </c>
      <c r="J4095" s="3">
        <v>42958</v>
      </c>
      <c r="K4095" s="8" t="str">
        <f>IF(Sales_Pipeline[[#This Row],[Close_Date]]="","",TEXT(Sales_Pipeline[[#This Row],[Close_Date]],"ddd"))</f>
        <v>Fri</v>
      </c>
      <c r="L4095" s="8" t="str">
        <f>IF(Sales_Pipeline[[#This Row],[Close_Date]]="","",TEXT(Sales_Pipeline[[#This Row],[Close_Date]],"mmm"))</f>
        <v>Aug</v>
      </c>
      <c r="M4095" s="8" t="str">
        <f>IF(Sales_Pipeline[[#This Row],[Close_Date]]="","","Q"&amp;ROUNDUP(MONTH(Sales_Pipeline[[#This Row],[Close_Date]])/3,0))</f>
        <v>Q3</v>
      </c>
      <c r="N4095" s="2" cm="1">
        <f t="array" ref="N4095">IFERROR(_xlfn.IFS(Sales_Pipeline[[#This Row],[Deal_Stage]]="Won",_xlfn.XLOOKUP(Sales_Pipeline[[#This Row],[Product]],Products!$A$2:$A$8,Products!$C$2:$C$8),Sales_Pipeline[[#This Row],[Deal_Stage]]="Lost",_xlfn.XLOOKUP(Sales_Pipeline[[#This Row],[Product]],Products!$A$2:$A$8,Products!$C$2:$C$8)),"")</f>
        <v>3393</v>
      </c>
      <c r="O4095" s="2">
        <v>0</v>
      </c>
    </row>
    <row r="4096" spans="1:15" x14ac:dyDescent="0.3">
      <c r="A4096" t="s">
        <v>4242</v>
      </c>
      <c r="B4096" t="s">
        <v>3</v>
      </c>
      <c r="C4096" t="str">
        <f>_xlfn.XLOOKUP(Sales_Pipeline[[#This Row],[Sales_Agent]],Sales_Teams[Sales_Agent],Sales_Teams[Manager])</f>
        <v>Dustin Brinkmann</v>
      </c>
      <c r="D4096" t="str">
        <f>_xlfn.XLOOKUP(Sales_Pipeline[[#This Row],[Manager]],Sales_Teams[Manager],Sales_Teams[Regional_Office])</f>
        <v>Central</v>
      </c>
      <c r="E4096" t="s">
        <v>84</v>
      </c>
      <c r="F4096" t="s">
        <v>134</v>
      </c>
      <c r="G4096" t="str">
        <f>IFERROR(_xlfn.XLOOKUP(Sales_Pipeline[[#This Row],[Account]],Accounts!$A$2:$A$86,Accounts!$F$2:$F$86),"")</f>
        <v>United States</v>
      </c>
      <c r="H4096" t="s">
        <v>57</v>
      </c>
      <c r="I4096" s="3">
        <v>42908</v>
      </c>
      <c r="J4096" s="3">
        <v>42990</v>
      </c>
      <c r="K4096" s="8" t="str">
        <f>IF(Sales_Pipeline[[#This Row],[Close_Date]]="","",TEXT(Sales_Pipeline[[#This Row],[Close_Date]],"ddd"))</f>
        <v>Tue</v>
      </c>
      <c r="L4096" s="8" t="str">
        <f>IF(Sales_Pipeline[[#This Row],[Close_Date]]="","",TEXT(Sales_Pipeline[[#This Row],[Close_Date]],"mmm"))</f>
        <v>Sep</v>
      </c>
      <c r="M4096" s="8" t="str">
        <f>IF(Sales_Pipeline[[#This Row],[Close_Date]]="","","Q"&amp;ROUNDUP(MONTH(Sales_Pipeline[[#This Row],[Close_Date]])/3,0))</f>
        <v>Q3</v>
      </c>
      <c r="N4096" s="2" cm="1">
        <f t="array" ref="N4096">IFERROR(_xlfn.IFS(Sales_Pipeline[[#This Row],[Deal_Stage]]="Won",_xlfn.XLOOKUP(Sales_Pipeline[[#This Row],[Product]],Products!$A$2:$A$8,Products!$C$2:$C$8),Sales_Pipeline[[#This Row],[Deal_Stage]]="Lost",_xlfn.XLOOKUP(Sales_Pipeline[[#This Row],[Product]],Products!$A$2:$A$8,Products!$C$2:$C$8)),"")</f>
        <v>5482</v>
      </c>
      <c r="O4096" s="2">
        <v>6250</v>
      </c>
    </row>
    <row r="4097" spans="1:15" x14ac:dyDescent="0.3">
      <c r="A4097" t="s">
        <v>4243</v>
      </c>
      <c r="B4097" t="s">
        <v>6</v>
      </c>
      <c r="C4097" t="str">
        <f>_xlfn.XLOOKUP(Sales_Pipeline[[#This Row],[Sales_Agent]],Sales_Teams[Sales_Agent],Sales_Teams[Manager])</f>
        <v>Dustin Brinkmann</v>
      </c>
      <c r="D4097" t="str">
        <f>_xlfn.XLOOKUP(Sales_Pipeline[[#This Row],[Manager]],Sales_Teams[Manager],Sales_Teams[Regional_Office])</f>
        <v>Central</v>
      </c>
      <c r="E4097" t="s">
        <v>76</v>
      </c>
      <c r="F4097" t="s">
        <v>330</v>
      </c>
      <c r="G4097" t="str">
        <f>IFERROR(_xlfn.XLOOKUP(Sales_Pipeline[[#This Row],[Account]],Accounts!$A$2:$A$86,Accounts!$F$2:$F$86),"")</f>
        <v>Korea</v>
      </c>
      <c r="H4097" t="s">
        <v>57</v>
      </c>
      <c r="I4097" s="3">
        <v>42908</v>
      </c>
      <c r="J4097" s="3">
        <v>42990</v>
      </c>
      <c r="K4097" s="8" t="str">
        <f>IF(Sales_Pipeline[[#This Row],[Close_Date]]="","",TEXT(Sales_Pipeline[[#This Row],[Close_Date]],"ddd"))</f>
        <v>Tue</v>
      </c>
      <c r="L4097" s="8" t="str">
        <f>IF(Sales_Pipeline[[#This Row],[Close_Date]]="","",TEXT(Sales_Pipeline[[#This Row],[Close_Date]],"mmm"))</f>
        <v>Sep</v>
      </c>
      <c r="M4097" s="8" t="str">
        <f>IF(Sales_Pipeline[[#This Row],[Close_Date]]="","","Q"&amp;ROUNDUP(MONTH(Sales_Pipeline[[#This Row],[Close_Date]])/3,0))</f>
        <v>Q3</v>
      </c>
      <c r="N4097" s="2" cm="1">
        <f t="array" ref="N4097">IFERROR(_xlfn.IFS(Sales_Pipeline[[#This Row],[Deal_Stage]]="Won",_xlfn.XLOOKUP(Sales_Pipeline[[#This Row],[Product]],Products!$A$2:$A$8,Products!$C$2:$C$8),Sales_Pipeline[[#This Row],[Deal_Stage]]="Lost",_xlfn.XLOOKUP(Sales_Pipeline[[#This Row],[Product]],Products!$A$2:$A$8,Products!$C$2:$C$8)),"")</f>
        <v>3393</v>
      </c>
      <c r="O4097" s="2">
        <v>3510</v>
      </c>
    </row>
    <row r="4098" spans="1:15" x14ac:dyDescent="0.3">
      <c r="A4098" t="s">
        <v>4244</v>
      </c>
      <c r="B4098" t="s">
        <v>25</v>
      </c>
      <c r="C4098" t="str">
        <f>_xlfn.XLOOKUP(Sales_Pipeline[[#This Row],[Sales_Agent]],Sales_Teams[Sales_Agent],Sales_Teams[Manager])</f>
        <v>Rocco Neubert</v>
      </c>
      <c r="D4098" t="str">
        <f>_xlfn.XLOOKUP(Sales_Pipeline[[#This Row],[Manager]],Sales_Teams[Manager],Sales_Teams[Regional_Office])</f>
        <v>East</v>
      </c>
      <c r="E4098" t="s">
        <v>61</v>
      </c>
      <c r="G4098" t="str">
        <f>IFERROR(_xlfn.XLOOKUP(Sales_Pipeline[[#This Row],[Account]],Accounts!$A$2:$A$86,Accounts!$F$2:$F$86),"")</f>
        <v/>
      </c>
      <c r="H4098" t="s">
        <v>77</v>
      </c>
      <c r="I4098" s="3">
        <v>42908</v>
      </c>
      <c r="K4098" s="8" t="str">
        <f>IF(Sales_Pipeline[[#This Row],[Close_Date]]="","",TEXT(Sales_Pipeline[[#This Row],[Close_Date]],"ddd"))</f>
        <v/>
      </c>
      <c r="L4098" s="8" t="str">
        <f>IF(Sales_Pipeline[[#This Row],[Close_Date]]="","",TEXT(Sales_Pipeline[[#This Row],[Close_Date]],"mmm"))</f>
        <v/>
      </c>
      <c r="M4098" s="8" t="str">
        <f>IF(Sales_Pipeline[[#This Row],[Close_Date]]="","","Q"&amp;ROUNDUP(MONTH(Sales_Pipeline[[#This Row],[Close_Date]])/3,0))</f>
        <v/>
      </c>
      <c r="N4098" s="2" t="str" cm="1">
        <f t="array" ref="N4098">IFERROR(_xlfn.IFS(Sales_Pipeline[[#This Row],[Deal_Stage]]="Won",_xlfn.XLOOKUP(Sales_Pipeline[[#This Row],[Product]],Products!$A$2:$A$8,Products!$C$2:$C$8),Sales_Pipeline[[#This Row],[Deal_Stage]]="Lost",_xlfn.XLOOKUP(Sales_Pipeline[[#This Row],[Product]],Products!$A$2:$A$8,Products!$C$2:$C$8)),"")</f>
        <v/>
      </c>
      <c r="O4098" s="2">
        <v>0</v>
      </c>
    </row>
    <row r="4099" spans="1:15" x14ac:dyDescent="0.3">
      <c r="A4099" t="s">
        <v>4245</v>
      </c>
      <c r="B4099" t="s">
        <v>25</v>
      </c>
      <c r="C4099" t="str">
        <f>_xlfn.XLOOKUP(Sales_Pipeline[[#This Row],[Sales_Agent]],Sales_Teams[Sales_Agent],Sales_Teams[Manager])</f>
        <v>Rocco Neubert</v>
      </c>
      <c r="D4099" t="str">
        <f>_xlfn.XLOOKUP(Sales_Pipeline[[#This Row],[Manager]],Sales_Teams[Manager],Sales_Teams[Regional_Office])</f>
        <v>East</v>
      </c>
      <c r="E4099" t="s">
        <v>55</v>
      </c>
      <c r="F4099" t="s">
        <v>206</v>
      </c>
      <c r="G4099" t="str">
        <f>IFERROR(_xlfn.XLOOKUP(Sales_Pipeline[[#This Row],[Account]],Accounts!$A$2:$A$86,Accounts!$F$2:$F$86),"")</f>
        <v>United States</v>
      </c>
      <c r="H4099" t="s">
        <v>57</v>
      </c>
      <c r="I4099" s="3">
        <v>42908</v>
      </c>
      <c r="J4099" s="3">
        <v>42989</v>
      </c>
      <c r="K4099" s="8" t="str">
        <f>IF(Sales_Pipeline[[#This Row],[Close_Date]]="","",TEXT(Sales_Pipeline[[#This Row],[Close_Date]],"ddd"))</f>
        <v>Mon</v>
      </c>
      <c r="L4099" s="8" t="str">
        <f>IF(Sales_Pipeline[[#This Row],[Close_Date]]="","",TEXT(Sales_Pipeline[[#This Row],[Close_Date]],"mmm"))</f>
        <v>Sep</v>
      </c>
      <c r="M4099" s="8" t="str">
        <f>IF(Sales_Pipeline[[#This Row],[Close_Date]]="","","Q"&amp;ROUNDUP(MONTH(Sales_Pipeline[[#This Row],[Close_Date]])/3,0))</f>
        <v>Q3</v>
      </c>
      <c r="N4099" s="2" cm="1">
        <f t="array" ref="N4099">IFERROR(_xlfn.IFS(Sales_Pipeline[[#This Row],[Deal_Stage]]="Won",_xlfn.XLOOKUP(Sales_Pipeline[[#This Row],[Product]],Products!$A$2:$A$8,Products!$C$2:$C$8),Sales_Pipeline[[#This Row],[Deal_Stage]]="Lost",_xlfn.XLOOKUP(Sales_Pipeline[[#This Row],[Product]],Products!$A$2:$A$8,Products!$C$2:$C$8)),"")</f>
        <v>1096</v>
      </c>
      <c r="O4099" s="2">
        <v>1078</v>
      </c>
    </row>
    <row r="4100" spans="1:15" x14ac:dyDescent="0.3">
      <c r="A4100" t="s">
        <v>4246</v>
      </c>
      <c r="B4100" t="s">
        <v>28</v>
      </c>
      <c r="C4100" t="str">
        <f>_xlfn.XLOOKUP(Sales_Pipeline[[#This Row],[Sales_Agent]],Sales_Teams[Sales_Agent],Sales_Teams[Manager])</f>
        <v>Rocco Neubert</v>
      </c>
      <c r="D4100" t="str">
        <f>_xlfn.XLOOKUP(Sales_Pipeline[[#This Row],[Manager]],Sales_Teams[Manager],Sales_Teams[Regional_Office])</f>
        <v>East</v>
      </c>
      <c r="E4100" t="s">
        <v>63</v>
      </c>
      <c r="F4100" t="s">
        <v>238</v>
      </c>
      <c r="G4100" t="str">
        <f>IFERROR(_xlfn.XLOOKUP(Sales_Pipeline[[#This Row],[Account]],Accounts!$A$2:$A$86,Accounts!$F$2:$F$86),"")</f>
        <v>United States</v>
      </c>
      <c r="H4100" t="s">
        <v>57</v>
      </c>
      <c r="I4100" s="3">
        <v>42908</v>
      </c>
      <c r="J4100" s="3">
        <v>42918</v>
      </c>
      <c r="K4100" s="8" t="str">
        <f>IF(Sales_Pipeline[[#This Row],[Close_Date]]="","",TEXT(Sales_Pipeline[[#This Row],[Close_Date]],"ddd"))</f>
        <v>Sun</v>
      </c>
      <c r="L4100" s="8" t="str">
        <f>IF(Sales_Pipeline[[#This Row],[Close_Date]]="","",TEXT(Sales_Pipeline[[#This Row],[Close_Date]],"mmm"))</f>
        <v>Jul</v>
      </c>
      <c r="M4100" s="8" t="str">
        <f>IF(Sales_Pipeline[[#This Row],[Close_Date]]="","","Q"&amp;ROUNDUP(MONTH(Sales_Pipeline[[#This Row],[Close_Date]])/3,0))</f>
        <v>Q3</v>
      </c>
      <c r="N4100" s="2" cm="1">
        <f t="array" ref="N4100">IFERROR(_xlfn.IFS(Sales_Pipeline[[#This Row],[Deal_Stage]]="Won",_xlfn.XLOOKUP(Sales_Pipeline[[#This Row],[Product]],Products!$A$2:$A$8,Products!$C$2:$C$8),Sales_Pipeline[[#This Row],[Deal_Stage]]="Lost",_xlfn.XLOOKUP(Sales_Pipeline[[#This Row],[Product]],Products!$A$2:$A$8,Products!$C$2:$C$8)),"")</f>
        <v>550</v>
      </c>
      <c r="O4100" s="2">
        <v>553</v>
      </c>
    </row>
    <row r="4101" spans="1:15" x14ac:dyDescent="0.3">
      <c r="A4101" t="s">
        <v>4247</v>
      </c>
      <c r="B4101" t="s">
        <v>10</v>
      </c>
      <c r="C4101" t="str">
        <f>_xlfn.XLOOKUP(Sales_Pipeline[[#This Row],[Sales_Agent]],Sales_Teams[Sales_Agent],Sales_Teams[Manager])</f>
        <v>Melvin Marxen</v>
      </c>
      <c r="D4101" t="str">
        <f>_xlfn.XLOOKUP(Sales_Pipeline[[#This Row],[Manager]],Sales_Teams[Manager],Sales_Teams[Regional_Office])</f>
        <v>Central</v>
      </c>
      <c r="E4101" t="s">
        <v>63</v>
      </c>
      <c r="F4101" t="s">
        <v>187</v>
      </c>
      <c r="G4101" t="str">
        <f>IFERROR(_xlfn.XLOOKUP(Sales_Pipeline[[#This Row],[Account]],Accounts!$A$2:$A$86,Accounts!$F$2:$F$86),"")</f>
        <v>United States</v>
      </c>
      <c r="H4101" t="s">
        <v>57</v>
      </c>
      <c r="I4101" s="3">
        <v>42908</v>
      </c>
      <c r="J4101" s="3">
        <v>42974</v>
      </c>
      <c r="K4101" s="8" t="str">
        <f>IF(Sales_Pipeline[[#This Row],[Close_Date]]="","",TEXT(Sales_Pipeline[[#This Row],[Close_Date]],"ddd"))</f>
        <v>Sun</v>
      </c>
      <c r="L4101" s="8" t="str">
        <f>IF(Sales_Pipeline[[#This Row],[Close_Date]]="","",TEXT(Sales_Pipeline[[#This Row],[Close_Date]],"mmm"))</f>
        <v>Aug</v>
      </c>
      <c r="M4101" s="8" t="str">
        <f>IF(Sales_Pipeline[[#This Row],[Close_Date]]="","","Q"&amp;ROUNDUP(MONTH(Sales_Pipeline[[#This Row],[Close_Date]])/3,0))</f>
        <v>Q3</v>
      </c>
      <c r="N4101" s="2" cm="1">
        <f t="array" ref="N4101">IFERROR(_xlfn.IFS(Sales_Pipeline[[#This Row],[Deal_Stage]]="Won",_xlfn.XLOOKUP(Sales_Pipeline[[#This Row],[Product]],Products!$A$2:$A$8,Products!$C$2:$C$8),Sales_Pipeline[[#This Row],[Deal_Stage]]="Lost",_xlfn.XLOOKUP(Sales_Pipeline[[#This Row],[Product]],Products!$A$2:$A$8,Products!$C$2:$C$8)),"")</f>
        <v>550</v>
      </c>
      <c r="O4101" s="2">
        <v>612</v>
      </c>
    </row>
    <row r="4102" spans="1:15" x14ac:dyDescent="0.3">
      <c r="A4102" t="s">
        <v>4248</v>
      </c>
      <c r="B4102" t="s">
        <v>10</v>
      </c>
      <c r="C4102" t="str">
        <f>_xlfn.XLOOKUP(Sales_Pipeline[[#This Row],[Sales_Agent]],Sales_Teams[Sales_Agent],Sales_Teams[Manager])</f>
        <v>Melvin Marxen</v>
      </c>
      <c r="D4102" t="str">
        <f>_xlfn.XLOOKUP(Sales_Pipeline[[#This Row],[Manager]],Sales_Teams[Manager],Sales_Teams[Regional_Office])</f>
        <v>Central</v>
      </c>
      <c r="E4102" t="s">
        <v>55</v>
      </c>
      <c r="F4102" t="s">
        <v>155</v>
      </c>
      <c r="G4102" t="str">
        <f>IFERROR(_xlfn.XLOOKUP(Sales_Pipeline[[#This Row],[Account]],Accounts!$A$2:$A$86,Accounts!$F$2:$F$86),"")</f>
        <v>United States</v>
      </c>
      <c r="H4102" t="s">
        <v>57</v>
      </c>
      <c r="I4102" s="3">
        <v>42908</v>
      </c>
      <c r="J4102" s="3">
        <v>42912</v>
      </c>
      <c r="K4102" s="8" t="str">
        <f>IF(Sales_Pipeline[[#This Row],[Close_Date]]="","",TEXT(Sales_Pipeline[[#This Row],[Close_Date]],"ddd"))</f>
        <v>Mon</v>
      </c>
      <c r="L4102" s="8" t="str">
        <f>IF(Sales_Pipeline[[#This Row],[Close_Date]]="","",TEXT(Sales_Pipeline[[#This Row],[Close_Date]],"mmm"))</f>
        <v>Jun</v>
      </c>
      <c r="M4102" s="8" t="str">
        <f>IF(Sales_Pipeline[[#This Row],[Close_Date]]="","","Q"&amp;ROUNDUP(MONTH(Sales_Pipeline[[#This Row],[Close_Date]])/3,0))</f>
        <v>Q2</v>
      </c>
      <c r="N4102" s="2" cm="1">
        <f t="array" ref="N4102">IFERROR(_xlfn.IFS(Sales_Pipeline[[#This Row],[Deal_Stage]]="Won",_xlfn.XLOOKUP(Sales_Pipeline[[#This Row],[Product]],Products!$A$2:$A$8,Products!$C$2:$C$8),Sales_Pipeline[[#This Row],[Deal_Stage]]="Lost",_xlfn.XLOOKUP(Sales_Pipeline[[#This Row],[Product]],Products!$A$2:$A$8,Products!$C$2:$C$8)),"")</f>
        <v>1096</v>
      </c>
      <c r="O4102" s="2">
        <v>1033</v>
      </c>
    </row>
    <row r="4103" spans="1:15" x14ac:dyDescent="0.3">
      <c r="A4103" t="s">
        <v>4249</v>
      </c>
      <c r="B4103" t="s">
        <v>10</v>
      </c>
      <c r="C4103" t="str">
        <f>_xlfn.XLOOKUP(Sales_Pipeline[[#This Row],[Sales_Agent]],Sales_Teams[Sales_Agent],Sales_Teams[Manager])</f>
        <v>Melvin Marxen</v>
      </c>
      <c r="D4103" t="str">
        <f>_xlfn.XLOOKUP(Sales_Pipeline[[#This Row],[Manager]],Sales_Teams[Manager],Sales_Teams[Regional_Office])</f>
        <v>Central</v>
      </c>
      <c r="E4103" t="s">
        <v>55</v>
      </c>
      <c r="F4103" t="s">
        <v>333</v>
      </c>
      <c r="G4103" t="str">
        <f>IFERROR(_xlfn.XLOOKUP(Sales_Pipeline[[#This Row],[Account]],Accounts!$A$2:$A$86,Accounts!$F$2:$F$86),"")</f>
        <v>United States</v>
      </c>
      <c r="H4103" t="s">
        <v>57</v>
      </c>
      <c r="I4103" s="3">
        <v>42908</v>
      </c>
      <c r="J4103" s="3">
        <v>42991</v>
      </c>
      <c r="K4103" s="8" t="str">
        <f>IF(Sales_Pipeline[[#This Row],[Close_Date]]="","",TEXT(Sales_Pipeline[[#This Row],[Close_Date]],"ddd"))</f>
        <v>Wed</v>
      </c>
      <c r="L4103" s="8" t="str">
        <f>IF(Sales_Pipeline[[#This Row],[Close_Date]]="","",TEXT(Sales_Pipeline[[#This Row],[Close_Date]],"mmm"))</f>
        <v>Sep</v>
      </c>
      <c r="M4103" s="8" t="str">
        <f>IF(Sales_Pipeline[[#This Row],[Close_Date]]="","","Q"&amp;ROUNDUP(MONTH(Sales_Pipeline[[#This Row],[Close_Date]])/3,0))</f>
        <v>Q3</v>
      </c>
      <c r="N4103" s="2" cm="1">
        <f t="array" ref="N4103">IFERROR(_xlfn.IFS(Sales_Pipeline[[#This Row],[Deal_Stage]]="Won",_xlfn.XLOOKUP(Sales_Pipeline[[#This Row],[Product]],Products!$A$2:$A$8,Products!$C$2:$C$8),Sales_Pipeline[[#This Row],[Deal_Stage]]="Lost",_xlfn.XLOOKUP(Sales_Pipeline[[#This Row],[Product]],Products!$A$2:$A$8,Products!$C$2:$C$8)),"")</f>
        <v>1096</v>
      </c>
      <c r="O4103" s="2">
        <v>1051</v>
      </c>
    </row>
    <row r="4104" spans="1:15" x14ac:dyDescent="0.3">
      <c r="A4104" t="s">
        <v>4250</v>
      </c>
      <c r="B4104" t="s">
        <v>42</v>
      </c>
      <c r="C4104" t="str">
        <f>_xlfn.XLOOKUP(Sales_Pipeline[[#This Row],[Sales_Agent]],Sales_Teams[Sales_Agent],Sales_Teams[Manager])</f>
        <v>Summer Sewald</v>
      </c>
      <c r="D4104" t="str">
        <f>_xlfn.XLOOKUP(Sales_Pipeline[[#This Row],[Manager]],Sales_Teams[Manager],Sales_Teams[Regional_Office])</f>
        <v>West</v>
      </c>
      <c r="E4104" t="s">
        <v>63</v>
      </c>
      <c r="F4104" t="s">
        <v>177</v>
      </c>
      <c r="G4104" t="str">
        <f>IFERROR(_xlfn.XLOOKUP(Sales_Pipeline[[#This Row],[Account]],Accounts!$A$2:$A$86,Accounts!$F$2:$F$86),"")</f>
        <v>United States</v>
      </c>
      <c r="H4104" t="s">
        <v>57</v>
      </c>
      <c r="I4104" s="3">
        <v>42908</v>
      </c>
      <c r="J4104" s="3">
        <v>43000</v>
      </c>
      <c r="K4104" s="8" t="str">
        <f>IF(Sales_Pipeline[[#This Row],[Close_Date]]="","",TEXT(Sales_Pipeline[[#This Row],[Close_Date]],"ddd"))</f>
        <v>Fri</v>
      </c>
      <c r="L4104" s="8" t="str">
        <f>IF(Sales_Pipeline[[#This Row],[Close_Date]]="","",TEXT(Sales_Pipeline[[#This Row],[Close_Date]],"mmm"))</f>
        <v>Sep</v>
      </c>
      <c r="M4104" s="8" t="str">
        <f>IF(Sales_Pipeline[[#This Row],[Close_Date]]="","","Q"&amp;ROUNDUP(MONTH(Sales_Pipeline[[#This Row],[Close_Date]])/3,0))</f>
        <v>Q3</v>
      </c>
      <c r="N4104" s="2" cm="1">
        <f t="array" ref="N4104">IFERROR(_xlfn.IFS(Sales_Pipeline[[#This Row],[Deal_Stage]]="Won",_xlfn.XLOOKUP(Sales_Pipeline[[#This Row],[Product]],Products!$A$2:$A$8,Products!$C$2:$C$8),Sales_Pipeline[[#This Row],[Deal_Stage]]="Lost",_xlfn.XLOOKUP(Sales_Pipeline[[#This Row],[Product]],Products!$A$2:$A$8,Products!$C$2:$C$8)),"")</f>
        <v>550</v>
      </c>
      <c r="O4104" s="2">
        <v>628</v>
      </c>
    </row>
    <row r="4105" spans="1:15" x14ac:dyDescent="0.3">
      <c r="A4105" t="s">
        <v>4251</v>
      </c>
      <c r="B4105" t="s">
        <v>37</v>
      </c>
      <c r="C4105" t="str">
        <f>_xlfn.XLOOKUP(Sales_Pipeline[[#This Row],[Sales_Agent]],Sales_Teams[Sales_Agent],Sales_Teams[Manager])</f>
        <v>Celia Rouche</v>
      </c>
      <c r="D4105" t="str">
        <f>_xlfn.XLOOKUP(Sales_Pipeline[[#This Row],[Manager]],Sales_Teams[Manager],Sales_Teams[Regional_Office])</f>
        <v>West</v>
      </c>
      <c r="E4105" t="s">
        <v>84</v>
      </c>
      <c r="F4105" t="s">
        <v>125</v>
      </c>
      <c r="G4105" t="str">
        <f>IFERROR(_xlfn.XLOOKUP(Sales_Pipeline[[#This Row],[Account]],Accounts!$A$2:$A$86,Accounts!$F$2:$F$86),"")</f>
        <v>United States</v>
      </c>
      <c r="H4105" t="s">
        <v>57</v>
      </c>
      <c r="I4105" s="3">
        <v>42908</v>
      </c>
      <c r="J4105" s="3">
        <v>42982</v>
      </c>
      <c r="K4105" s="8" t="str">
        <f>IF(Sales_Pipeline[[#This Row],[Close_Date]]="","",TEXT(Sales_Pipeline[[#This Row],[Close_Date]],"ddd"))</f>
        <v>Mon</v>
      </c>
      <c r="L4105" s="8" t="str">
        <f>IF(Sales_Pipeline[[#This Row],[Close_Date]]="","",TEXT(Sales_Pipeline[[#This Row],[Close_Date]],"mmm"))</f>
        <v>Sep</v>
      </c>
      <c r="M4105" s="8" t="str">
        <f>IF(Sales_Pipeline[[#This Row],[Close_Date]]="","","Q"&amp;ROUNDUP(MONTH(Sales_Pipeline[[#This Row],[Close_Date]])/3,0))</f>
        <v>Q3</v>
      </c>
      <c r="N4105" s="2" cm="1">
        <f t="array" ref="N4105">IFERROR(_xlfn.IFS(Sales_Pipeline[[#This Row],[Deal_Stage]]="Won",_xlfn.XLOOKUP(Sales_Pipeline[[#This Row],[Product]],Products!$A$2:$A$8,Products!$C$2:$C$8),Sales_Pipeline[[#This Row],[Deal_Stage]]="Lost",_xlfn.XLOOKUP(Sales_Pipeline[[#This Row],[Product]],Products!$A$2:$A$8,Products!$C$2:$C$8)),"")</f>
        <v>5482</v>
      </c>
      <c r="O4105" s="2">
        <v>4916</v>
      </c>
    </row>
    <row r="4106" spans="1:15" x14ac:dyDescent="0.3">
      <c r="A4106" t="s">
        <v>4252</v>
      </c>
      <c r="B4106" t="s">
        <v>12</v>
      </c>
      <c r="C4106" t="str">
        <f>_xlfn.XLOOKUP(Sales_Pipeline[[#This Row],[Sales_Agent]],Sales_Teams[Sales_Agent],Sales_Teams[Manager])</f>
        <v>Melvin Marxen</v>
      </c>
      <c r="D4106" t="str">
        <f>_xlfn.XLOOKUP(Sales_Pipeline[[#This Row],[Manager]],Sales_Teams[Manager],Sales_Teams[Regional_Office])</f>
        <v>Central</v>
      </c>
      <c r="E4106" t="s">
        <v>76</v>
      </c>
      <c r="F4106" t="s">
        <v>134</v>
      </c>
      <c r="G4106" t="str">
        <f>IFERROR(_xlfn.XLOOKUP(Sales_Pipeline[[#This Row],[Account]],Accounts!$A$2:$A$86,Accounts!$F$2:$F$86),"")</f>
        <v>United States</v>
      </c>
      <c r="H4106" t="s">
        <v>57</v>
      </c>
      <c r="I4106" s="3">
        <v>42908</v>
      </c>
      <c r="J4106" s="3">
        <v>43006</v>
      </c>
      <c r="K4106" s="8" t="str">
        <f>IF(Sales_Pipeline[[#This Row],[Close_Date]]="","",TEXT(Sales_Pipeline[[#This Row],[Close_Date]],"ddd"))</f>
        <v>Thu</v>
      </c>
      <c r="L4106" s="8" t="str">
        <f>IF(Sales_Pipeline[[#This Row],[Close_Date]]="","",TEXT(Sales_Pipeline[[#This Row],[Close_Date]],"mmm"))</f>
        <v>Sep</v>
      </c>
      <c r="M4106" s="8" t="str">
        <f>IF(Sales_Pipeline[[#This Row],[Close_Date]]="","","Q"&amp;ROUNDUP(MONTH(Sales_Pipeline[[#This Row],[Close_Date]])/3,0))</f>
        <v>Q3</v>
      </c>
      <c r="N4106" s="2" cm="1">
        <f t="array" ref="N4106">IFERROR(_xlfn.IFS(Sales_Pipeline[[#This Row],[Deal_Stage]]="Won",_xlfn.XLOOKUP(Sales_Pipeline[[#This Row],[Product]],Products!$A$2:$A$8,Products!$C$2:$C$8),Sales_Pipeline[[#This Row],[Deal_Stage]]="Lost",_xlfn.XLOOKUP(Sales_Pipeline[[#This Row],[Product]],Products!$A$2:$A$8,Products!$C$2:$C$8)),"")</f>
        <v>3393</v>
      </c>
      <c r="O4106" s="2">
        <v>3590</v>
      </c>
    </row>
    <row r="4107" spans="1:15" x14ac:dyDescent="0.3">
      <c r="A4107" t="s">
        <v>4253</v>
      </c>
      <c r="B4107" t="s">
        <v>9</v>
      </c>
      <c r="C4107" t="str">
        <f>_xlfn.XLOOKUP(Sales_Pipeline[[#This Row],[Sales_Agent]],Sales_Teams[Sales_Agent],Sales_Teams[Manager])</f>
        <v>Dustin Brinkmann</v>
      </c>
      <c r="D4107" t="str">
        <f>_xlfn.XLOOKUP(Sales_Pipeline[[#This Row],[Manager]],Sales_Teams[Manager],Sales_Teams[Regional_Office])</f>
        <v>Central</v>
      </c>
      <c r="E4107" t="s">
        <v>76</v>
      </c>
      <c r="F4107" t="s">
        <v>223</v>
      </c>
      <c r="G4107" t="str">
        <f>IFERROR(_xlfn.XLOOKUP(Sales_Pipeline[[#This Row],[Account]],Accounts!$A$2:$A$86,Accounts!$F$2:$F$86),"")</f>
        <v>United States</v>
      </c>
      <c r="H4107" t="s">
        <v>57</v>
      </c>
      <c r="I4107" s="3">
        <v>42908</v>
      </c>
      <c r="J4107" s="3">
        <v>42963</v>
      </c>
      <c r="K4107" s="8" t="str">
        <f>IF(Sales_Pipeline[[#This Row],[Close_Date]]="","",TEXT(Sales_Pipeline[[#This Row],[Close_Date]],"ddd"))</f>
        <v>Wed</v>
      </c>
      <c r="L4107" s="8" t="str">
        <f>IF(Sales_Pipeline[[#This Row],[Close_Date]]="","",TEXT(Sales_Pipeline[[#This Row],[Close_Date]],"mmm"))</f>
        <v>Aug</v>
      </c>
      <c r="M4107" s="8" t="str">
        <f>IF(Sales_Pipeline[[#This Row],[Close_Date]]="","","Q"&amp;ROUNDUP(MONTH(Sales_Pipeline[[#This Row],[Close_Date]])/3,0))</f>
        <v>Q3</v>
      </c>
      <c r="N4107" s="2" cm="1">
        <f t="array" ref="N4107">IFERROR(_xlfn.IFS(Sales_Pipeline[[#This Row],[Deal_Stage]]="Won",_xlfn.XLOOKUP(Sales_Pipeline[[#This Row],[Product]],Products!$A$2:$A$8,Products!$C$2:$C$8),Sales_Pipeline[[#This Row],[Deal_Stage]]="Lost",_xlfn.XLOOKUP(Sales_Pipeline[[#This Row],[Product]],Products!$A$2:$A$8,Products!$C$2:$C$8)),"")</f>
        <v>3393</v>
      </c>
      <c r="O4107" s="2">
        <v>3207</v>
      </c>
    </row>
    <row r="4108" spans="1:15" x14ac:dyDescent="0.3">
      <c r="A4108" t="s">
        <v>4254</v>
      </c>
      <c r="B4108" t="s">
        <v>9</v>
      </c>
      <c r="C4108" t="str">
        <f>_xlfn.XLOOKUP(Sales_Pipeline[[#This Row],[Sales_Agent]],Sales_Teams[Sales_Agent],Sales_Teams[Manager])</f>
        <v>Dustin Brinkmann</v>
      </c>
      <c r="D4108" t="str">
        <f>_xlfn.XLOOKUP(Sales_Pipeline[[#This Row],[Manager]],Sales_Teams[Manager],Sales_Teams[Regional_Office])</f>
        <v>Central</v>
      </c>
      <c r="E4108" t="s">
        <v>76</v>
      </c>
      <c r="F4108" t="s">
        <v>74</v>
      </c>
      <c r="G4108" t="str">
        <f>IFERROR(_xlfn.XLOOKUP(Sales_Pipeline[[#This Row],[Account]],Accounts!$A$2:$A$86,Accounts!$F$2:$F$86),"")</f>
        <v>United States</v>
      </c>
      <c r="H4108" t="s">
        <v>57</v>
      </c>
      <c r="I4108" s="3">
        <v>42908</v>
      </c>
      <c r="J4108" s="3">
        <v>42999</v>
      </c>
      <c r="K4108" s="8" t="str">
        <f>IF(Sales_Pipeline[[#This Row],[Close_Date]]="","",TEXT(Sales_Pipeline[[#This Row],[Close_Date]],"ddd"))</f>
        <v>Thu</v>
      </c>
      <c r="L4108" s="8" t="str">
        <f>IF(Sales_Pipeline[[#This Row],[Close_Date]]="","",TEXT(Sales_Pipeline[[#This Row],[Close_Date]],"mmm"))</f>
        <v>Sep</v>
      </c>
      <c r="M4108" s="8" t="str">
        <f>IF(Sales_Pipeline[[#This Row],[Close_Date]]="","","Q"&amp;ROUNDUP(MONTH(Sales_Pipeline[[#This Row],[Close_Date]])/3,0))</f>
        <v>Q3</v>
      </c>
      <c r="N4108" s="2" cm="1">
        <f t="array" ref="N4108">IFERROR(_xlfn.IFS(Sales_Pipeline[[#This Row],[Deal_Stage]]="Won",_xlfn.XLOOKUP(Sales_Pipeline[[#This Row],[Product]],Products!$A$2:$A$8,Products!$C$2:$C$8),Sales_Pipeline[[#This Row],[Deal_Stage]]="Lost",_xlfn.XLOOKUP(Sales_Pipeline[[#This Row],[Product]],Products!$A$2:$A$8,Products!$C$2:$C$8)),"")</f>
        <v>3393</v>
      </c>
      <c r="O4108" s="2">
        <v>2739</v>
      </c>
    </row>
    <row r="4109" spans="1:15" x14ac:dyDescent="0.3">
      <c r="A4109" t="s">
        <v>4255</v>
      </c>
      <c r="B4109" t="s">
        <v>14</v>
      </c>
      <c r="C4109" t="str">
        <f>_xlfn.XLOOKUP(Sales_Pipeline[[#This Row],[Sales_Agent]],Sales_Teams[Sales_Agent],Sales_Teams[Manager])</f>
        <v>Melvin Marxen</v>
      </c>
      <c r="D4109" t="str">
        <f>_xlfn.XLOOKUP(Sales_Pipeline[[#This Row],[Manager]],Sales_Teams[Manager],Sales_Teams[Regional_Office])</f>
        <v>Central</v>
      </c>
      <c r="E4109" t="s">
        <v>63</v>
      </c>
      <c r="F4109" t="s">
        <v>132</v>
      </c>
      <c r="G4109" t="str">
        <f>IFERROR(_xlfn.XLOOKUP(Sales_Pipeline[[#This Row],[Account]],Accounts!$A$2:$A$86,Accounts!$F$2:$F$86),"")</f>
        <v>United States</v>
      </c>
      <c r="H4109" t="s">
        <v>57</v>
      </c>
      <c r="I4109" s="3">
        <v>42908</v>
      </c>
      <c r="J4109" s="3">
        <v>42919</v>
      </c>
      <c r="K4109" s="8" t="str">
        <f>IF(Sales_Pipeline[[#This Row],[Close_Date]]="","",TEXT(Sales_Pipeline[[#This Row],[Close_Date]],"ddd"))</f>
        <v>Mon</v>
      </c>
      <c r="L4109" s="8" t="str">
        <f>IF(Sales_Pipeline[[#This Row],[Close_Date]]="","",TEXT(Sales_Pipeline[[#This Row],[Close_Date]],"mmm"))</f>
        <v>Jul</v>
      </c>
      <c r="M4109" s="8" t="str">
        <f>IF(Sales_Pipeline[[#This Row],[Close_Date]]="","","Q"&amp;ROUNDUP(MONTH(Sales_Pipeline[[#This Row],[Close_Date]])/3,0))</f>
        <v>Q3</v>
      </c>
      <c r="N4109" s="2" cm="1">
        <f t="array" ref="N4109">IFERROR(_xlfn.IFS(Sales_Pipeline[[#This Row],[Deal_Stage]]="Won",_xlfn.XLOOKUP(Sales_Pipeline[[#This Row],[Product]],Products!$A$2:$A$8,Products!$C$2:$C$8),Sales_Pipeline[[#This Row],[Deal_Stage]]="Lost",_xlfn.XLOOKUP(Sales_Pipeline[[#This Row],[Product]],Products!$A$2:$A$8,Products!$C$2:$C$8)),"")</f>
        <v>550</v>
      </c>
      <c r="O4109" s="2">
        <v>557</v>
      </c>
    </row>
    <row r="4110" spans="1:15" x14ac:dyDescent="0.3">
      <c r="A4110" t="s">
        <v>4256</v>
      </c>
      <c r="B4110" t="s">
        <v>29</v>
      </c>
      <c r="C4110" t="str">
        <f>_xlfn.XLOOKUP(Sales_Pipeline[[#This Row],[Sales_Agent]],Sales_Teams[Sales_Agent],Sales_Teams[Manager])</f>
        <v>Rocco Neubert</v>
      </c>
      <c r="D4110" t="str">
        <f>_xlfn.XLOOKUP(Sales_Pipeline[[#This Row],[Manager]],Sales_Teams[Manager],Sales_Teams[Regional_Office])</f>
        <v>East</v>
      </c>
      <c r="E4110" t="s">
        <v>8953</v>
      </c>
      <c r="F4110" t="s">
        <v>293</v>
      </c>
      <c r="G4110" t="str">
        <f>IFERROR(_xlfn.XLOOKUP(Sales_Pipeline[[#This Row],[Account]],Accounts!$A$2:$A$86,Accounts!$F$2:$F$86),"")</f>
        <v>United States</v>
      </c>
      <c r="H4110" t="s">
        <v>57</v>
      </c>
      <c r="I4110" s="3">
        <v>42908</v>
      </c>
      <c r="J4110" s="3">
        <v>42916</v>
      </c>
      <c r="K4110" s="8" t="str">
        <f>IF(Sales_Pipeline[[#This Row],[Close_Date]]="","",TEXT(Sales_Pipeline[[#This Row],[Close_Date]],"ddd"))</f>
        <v>Fri</v>
      </c>
      <c r="L4110" s="8" t="str">
        <f>IF(Sales_Pipeline[[#This Row],[Close_Date]]="","",TEXT(Sales_Pipeline[[#This Row],[Close_Date]],"mmm"))</f>
        <v>Jun</v>
      </c>
      <c r="M4110" s="8" t="str">
        <f>IF(Sales_Pipeline[[#This Row],[Close_Date]]="","","Q"&amp;ROUNDUP(MONTH(Sales_Pipeline[[#This Row],[Close_Date]])/3,0))</f>
        <v>Q2</v>
      </c>
      <c r="N4110" s="2" cm="1">
        <f t="array" ref="N4110">IFERROR(_xlfn.IFS(Sales_Pipeline[[#This Row],[Deal_Stage]]="Won",_xlfn.XLOOKUP(Sales_Pipeline[[#This Row],[Product]],Products!$A$2:$A$8,Products!$C$2:$C$8),Sales_Pipeline[[#This Row],[Deal_Stage]]="Lost",_xlfn.XLOOKUP(Sales_Pipeline[[#This Row],[Product]],Products!$A$2:$A$8,Products!$C$2:$C$8)),"")</f>
        <v>4821</v>
      </c>
      <c r="O4110" s="2">
        <v>5302</v>
      </c>
    </row>
    <row r="4111" spans="1:15" x14ac:dyDescent="0.3">
      <c r="A4111" t="s">
        <v>4257</v>
      </c>
      <c r="B4111" t="s">
        <v>7</v>
      </c>
      <c r="C4111" t="str">
        <f>_xlfn.XLOOKUP(Sales_Pipeline[[#This Row],[Sales_Agent]],Sales_Teams[Sales_Agent],Sales_Teams[Manager])</f>
        <v>Dustin Brinkmann</v>
      </c>
      <c r="D4111" t="str">
        <f>_xlfn.XLOOKUP(Sales_Pipeline[[#This Row],[Manager]],Sales_Teams[Manager],Sales_Teams[Regional_Office])</f>
        <v>Central</v>
      </c>
      <c r="E4111" t="s">
        <v>61</v>
      </c>
      <c r="F4111" t="s">
        <v>223</v>
      </c>
      <c r="G4111" t="str">
        <f>IFERROR(_xlfn.XLOOKUP(Sales_Pipeline[[#This Row],[Account]],Accounts!$A$2:$A$86,Accounts!$F$2:$F$86),"")</f>
        <v>United States</v>
      </c>
      <c r="H4111" t="s">
        <v>82</v>
      </c>
      <c r="I4111" s="3">
        <v>42908</v>
      </c>
      <c r="J4111" s="3">
        <v>42973</v>
      </c>
      <c r="K4111" s="8" t="str">
        <f>IF(Sales_Pipeline[[#This Row],[Close_Date]]="","",TEXT(Sales_Pipeline[[#This Row],[Close_Date]],"ddd"))</f>
        <v>Sat</v>
      </c>
      <c r="L4111" s="8" t="str">
        <f>IF(Sales_Pipeline[[#This Row],[Close_Date]]="","",TEXT(Sales_Pipeline[[#This Row],[Close_Date]],"mmm"))</f>
        <v>Aug</v>
      </c>
      <c r="M4111" s="8" t="str">
        <f>IF(Sales_Pipeline[[#This Row],[Close_Date]]="","","Q"&amp;ROUNDUP(MONTH(Sales_Pipeline[[#This Row],[Close_Date]])/3,0))</f>
        <v>Q3</v>
      </c>
      <c r="N4111" s="2" cm="1">
        <f t="array" ref="N4111">IFERROR(_xlfn.IFS(Sales_Pipeline[[#This Row],[Deal_Stage]]="Won",_xlfn.XLOOKUP(Sales_Pipeline[[#This Row],[Product]],Products!$A$2:$A$8,Products!$C$2:$C$8),Sales_Pipeline[[#This Row],[Deal_Stage]]="Lost",_xlfn.XLOOKUP(Sales_Pipeline[[#This Row],[Product]],Products!$A$2:$A$8,Products!$C$2:$C$8)),"")</f>
        <v>55</v>
      </c>
      <c r="O4111" s="2">
        <v>0</v>
      </c>
    </row>
    <row r="4112" spans="1:15" x14ac:dyDescent="0.3">
      <c r="A4112" t="s">
        <v>4258</v>
      </c>
      <c r="B4112" t="s">
        <v>7</v>
      </c>
      <c r="C4112" t="str">
        <f>_xlfn.XLOOKUP(Sales_Pipeline[[#This Row],[Sales_Agent]],Sales_Teams[Sales_Agent],Sales_Teams[Manager])</f>
        <v>Dustin Brinkmann</v>
      </c>
      <c r="D4112" t="str">
        <f>_xlfn.XLOOKUP(Sales_Pipeline[[#This Row],[Manager]],Sales_Teams[Manager],Sales_Teams[Regional_Office])</f>
        <v>Central</v>
      </c>
      <c r="E4112" t="s">
        <v>76</v>
      </c>
      <c r="F4112" t="s">
        <v>74</v>
      </c>
      <c r="G4112" t="str">
        <f>IFERROR(_xlfn.XLOOKUP(Sales_Pipeline[[#This Row],[Account]],Accounts!$A$2:$A$86,Accounts!$F$2:$F$86),"")</f>
        <v>United States</v>
      </c>
      <c r="H4112" t="s">
        <v>57</v>
      </c>
      <c r="I4112" s="3">
        <v>42908</v>
      </c>
      <c r="J4112" s="3">
        <v>42917</v>
      </c>
      <c r="K4112" s="8" t="str">
        <f>IF(Sales_Pipeline[[#This Row],[Close_Date]]="","",TEXT(Sales_Pipeline[[#This Row],[Close_Date]],"ddd"))</f>
        <v>Sat</v>
      </c>
      <c r="L4112" s="8" t="str">
        <f>IF(Sales_Pipeline[[#This Row],[Close_Date]]="","",TEXT(Sales_Pipeline[[#This Row],[Close_Date]],"mmm"))</f>
        <v>Jul</v>
      </c>
      <c r="M4112" s="8" t="str">
        <f>IF(Sales_Pipeline[[#This Row],[Close_Date]]="","","Q"&amp;ROUNDUP(MONTH(Sales_Pipeline[[#This Row],[Close_Date]])/3,0))</f>
        <v>Q3</v>
      </c>
      <c r="N4112" s="2" cm="1">
        <f t="array" ref="N4112">IFERROR(_xlfn.IFS(Sales_Pipeline[[#This Row],[Deal_Stage]]="Won",_xlfn.XLOOKUP(Sales_Pipeline[[#This Row],[Product]],Products!$A$2:$A$8,Products!$C$2:$C$8),Sales_Pipeline[[#This Row],[Deal_Stage]]="Lost",_xlfn.XLOOKUP(Sales_Pipeline[[#This Row],[Product]],Products!$A$2:$A$8,Products!$C$2:$C$8)),"")</f>
        <v>3393</v>
      </c>
      <c r="O4112" s="2">
        <v>3465</v>
      </c>
    </row>
    <row r="4113" spans="1:15" x14ac:dyDescent="0.3">
      <c r="A4113" t="s">
        <v>4259</v>
      </c>
      <c r="B4113" t="s">
        <v>44</v>
      </c>
      <c r="C4113" t="str">
        <f>_xlfn.XLOOKUP(Sales_Pipeline[[#This Row],[Sales_Agent]],Sales_Teams[Sales_Agent],Sales_Teams[Manager])</f>
        <v>Summer Sewald</v>
      </c>
      <c r="D4113" t="str">
        <f>_xlfn.XLOOKUP(Sales_Pipeline[[#This Row],[Manager]],Sales_Teams[Manager],Sales_Teams[Regional_Office])</f>
        <v>West</v>
      </c>
      <c r="E4113" t="s">
        <v>55</v>
      </c>
      <c r="G4113" t="str">
        <f>IFERROR(_xlfn.XLOOKUP(Sales_Pipeline[[#This Row],[Account]],Accounts!$A$2:$A$86,Accounts!$F$2:$F$86),"")</f>
        <v/>
      </c>
      <c r="H4113" t="s">
        <v>77</v>
      </c>
      <c r="I4113" s="3">
        <v>42908</v>
      </c>
      <c r="K4113" s="8" t="str">
        <f>IF(Sales_Pipeline[[#This Row],[Close_Date]]="","",TEXT(Sales_Pipeline[[#This Row],[Close_Date]],"ddd"))</f>
        <v/>
      </c>
      <c r="L4113" s="8" t="str">
        <f>IF(Sales_Pipeline[[#This Row],[Close_Date]]="","",TEXT(Sales_Pipeline[[#This Row],[Close_Date]],"mmm"))</f>
        <v/>
      </c>
      <c r="M4113" s="8" t="str">
        <f>IF(Sales_Pipeline[[#This Row],[Close_Date]]="","","Q"&amp;ROUNDUP(MONTH(Sales_Pipeline[[#This Row],[Close_Date]])/3,0))</f>
        <v/>
      </c>
      <c r="N4113" s="2" t="str" cm="1">
        <f t="array" ref="N4113">IFERROR(_xlfn.IFS(Sales_Pipeline[[#This Row],[Deal_Stage]]="Won",_xlfn.XLOOKUP(Sales_Pipeline[[#This Row],[Product]],Products!$A$2:$A$8,Products!$C$2:$C$8),Sales_Pipeline[[#This Row],[Deal_Stage]]="Lost",_xlfn.XLOOKUP(Sales_Pipeline[[#This Row],[Product]],Products!$A$2:$A$8,Products!$C$2:$C$8)),"")</f>
        <v/>
      </c>
      <c r="O4113" s="2">
        <v>0</v>
      </c>
    </row>
    <row r="4114" spans="1:15" x14ac:dyDescent="0.3">
      <c r="A4114" t="s">
        <v>4260</v>
      </c>
      <c r="B4114" t="s">
        <v>44</v>
      </c>
      <c r="C4114" t="str">
        <f>_xlfn.XLOOKUP(Sales_Pipeline[[#This Row],[Sales_Agent]],Sales_Teams[Sales_Agent],Sales_Teams[Manager])</f>
        <v>Summer Sewald</v>
      </c>
      <c r="D4114" t="str">
        <f>_xlfn.XLOOKUP(Sales_Pipeline[[#This Row],[Manager]],Sales_Teams[Manager],Sales_Teams[Regional_Office])</f>
        <v>West</v>
      </c>
      <c r="E4114" t="s">
        <v>8953</v>
      </c>
      <c r="F4114" t="s">
        <v>107</v>
      </c>
      <c r="G4114" t="str">
        <f>IFERROR(_xlfn.XLOOKUP(Sales_Pipeline[[#This Row],[Account]],Accounts!$A$2:$A$86,Accounts!$F$2:$F$86),"")</f>
        <v>United States</v>
      </c>
      <c r="H4114" t="s">
        <v>57</v>
      </c>
      <c r="I4114" s="3">
        <v>42908</v>
      </c>
      <c r="J4114" s="3">
        <v>42984</v>
      </c>
      <c r="K4114" s="8" t="str">
        <f>IF(Sales_Pipeline[[#This Row],[Close_Date]]="","",TEXT(Sales_Pipeline[[#This Row],[Close_Date]],"ddd"))</f>
        <v>Wed</v>
      </c>
      <c r="L4114" s="8" t="str">
        <f>IF(Sales_Pipeline[[#This Row],[Close_Date]]="","",TEXT(Sales_Pipeline[[#This Row],[Close_Date]],"mmm"))</f>
        <v>Sep</v>
      </c>
      <c r="M4114" s="8" t="str">
        <f>IF(Sales_Pipeline[[#This Row],[Close_Date]]="","","Q"&amp;ROUNDUP(MONTH(Sales_Pipeline[[#This Row],[Close_Date]])/3,0))</f>
        <v>Q3</v>
      </c>
      <c r="N4114" s="2" cm="1">
        <f t="array" ref="N4114">IFERROR(_xlfn.IFS(Sales_Pipeline[[#This Row],[Deal_Stage]]="Won",_xlfn.XLOOKUP(Sales_Pipeline[[#This Row],[Product]],Products!$A$2:$A$8,Products!$C$2:$C$8),Sales_Pipeline[[#This Row],[Deal_Stage]]="Lost",_xlfn.XLOOKUP(Sales_Pipeline[[#This Row],[Product]],Products!$A$2:$A$8,Products!$C$2:$C$8)),"")</f>
        <v>4821</v>
      </c>
      <c r="O4114" s="2">
        <v>4356</v>
      </c>
    </row>
    <row r="4115" spans="1:15" x14ac:dyDescent="0.3">
      <c r="A4115" t="s">
        <v>4261</v>
      </c>
      <c r="B4115" t="s">
        <v>30</v>
      </c>
      <c r="C4115" t="str">
        <f>_xlfn.XLOOKUP(Sales_Pipeline[[#This Row],[Sales_Agent]],Sales_Teams[Sales_Agent],Sales_Teams[Manager])</f>
        <v>Rocco Neubert</v>
      </c>
      <c r="D4115" t="str">
        <f>_xlfn.XLOOKUP(Sales_Pipeline[[#This Row],[Manager]],Sales_Teams[Manager],Sales_Teams[Regional_Office])</f>
        <v>East</v>
      </c>
      <c r="E4115" t="s">
        <v>8953</v>
      </c>
      <c r="F4115" t="s">
        <v>253</v>
      </c>
      <c r="G4115" t="str">
        <f>IFERROR(_xlfn.XLOOKUP(Sales_Pipeline[[#This Row],[Account]],Accounts!$A$2:$A$86,Accounts!$F$2:$F$86),"")</f>
        <v>United States</v>
      </c>
      <c r="H4115" t="s">
        <v>57</v>
      </c>
      <c r="I4115" s="3">
        <v>42909</v>
      </c>
      <c r="J4115" s="3">
        <v>42999</v>
      </c>
      <c r="K4115" s="8" t="str">
        <f>IF(Sales_Pipeline[[#This Row],[Close_Date]]="","",TEXT(Sales_Pipeline[[#This Row],[Close_Date]],"ddd"))</f>
        <v>Thu</v>
      </c>
      <c r="L4115" s="8" t="str">
        <f>IF(Sales_Pipeline[[#This Row],[Close_Date]]="","",TEXT(Sales_Pipeline[[#This Row],[Close_Date]],"mmm"))</f>
        <v>Sep</v>
      </c>
      <c r="M4115" s="8" t="str">
        <f>IF(Sales_Pipeline[[#This Row],[Close_Date]]="","","Q"&amp;ROUNDUP(MONTH(Sales_Pipeline[[#This Row],[Close_Date]])/3,0))</f>
        <v>Q3</v>
      </c>
      <c r="N4115" s="2" cm="1">
        <f t="array" ref="N4115">IFERROR(_xlfn.IFS(Sales_Pipeline[[#This Row],[Deal_Stage]]="Won",_xlfn.XLOOKUP(Sales_Pipeline[[#This Row],[Product]],Products!$A$2:$A$8,Products!$C$2:$C$8),Sales_Pipeline[[#This Row],[Deal_Stage]]="Lost",_xlfn.XLOOKUP(Sales_Pipeline[[#This Row],[Product]],Products!$A$2:$A$8,Products!$C$2:$C$8)),"")</f>
        <v>4821</v>
      </c>
      <c r="O4115" s="2">
        <v>5301</v>
      </c>
    </row>
    <row r="4116" spans="1:15" x14ac:dyDescent="0.3">
      <c r="A4116" t="s">
        <v>4262</v>
      </c>
      <c r="B4116" t="s">
        <v>27</v>
      </c>
      <c r="C4116" t="str">
        <f>_xlfn.XLOOKUP(Sales_Pipeline[[#This Row],[Sales_Agent]],Sales_Teams[Sales_Agent],Sales_Teams[Manager])</f>
        <v>Rocco Neubert</v>
      </c>
      <c r="D4116" t="str">
        <f>_xlfn.XLOOKUP(Sales_Pipeline[[#This Row],[Manager]],Sales_Teams[Manager],Sales_Teams[Regional_Office])</f>
        <v>East</v>
      </c>
      <c r="E4116" t="s">
        <v>76</v>
      </c>
      <c r="G4116" t="str">
        <f>IFERROR(_xlfn.XLOOKUP(Sales_Pipeline[[#This Row],[Account]],Accounts!$A$2:$A$86,Accounts!$F$2:$F$86),"")</f>
        <v/>
      </c>
      <c r="H4116" t="s">
        <v>77</v>
      </c>
      <c r="I4116" s="3">
        <v>42909</v>
      </c>
      <c r="K4116" s="8" t="str">
        <f>IF(Sales_Pipeline[[#This Row],[Close_Date]]="","",TEXT(Sales_Pipeline[[#This Row],[Close_Date]],"ddd"))</f>
        <v/>
      </c>
      <c r="L4116" s="8" t="str">
        <f>IF(Sales_Pipeline[[#This Row],[Close_Date]]="","",TEXT(Sales_Pipeline[[#This Row],[Close_Date]],"mmm"))</f>
        <v/>
      </c>
      <c r="M4116" s="8" t="str">
        <f>IF(Sales_Pipeline[[#This Row],[Close_Date]]="","","Q"&amp;ROUNDUP(MONTH(Sales_Pipeline[[#This Row],[Close_Date]])/3,0))</f>
        <v/>
      </c>
      <c r="N4116" s="2" t="str" cm="1">
        <f t="array" ref="N4116">IFERROR(_xlfn.IFS(Sales_Pipeline[[#This Row],[Deal_Stage]]="Won",_xlfn.XLOOKUP(Sales_Pipeline[[#This Row],[Product]],Products!$A$2:$A$8,Products!$C$2:$C$8),Sales_Pipeline[[#This Row],[Deal_Stage]]="Lost",_xlfn.XLOOKUP(Sales_Pipeline[[#This Row],[Product]],Products!$A$2:$A$8,Products!$C$2:$C$8)),"")</f>
        <v/>
      </c>
      <c r="O4116" s="2">
        <v>0</v>
      </c>
    </row>
    <row r="4117" spans="1:15" x14ac:dyDescent="0.3">
      <c r="A4117" t="s">
        <v>4263</v>
      </c>
      <c r="B4117" t="s">
        <v>6</v>
      </c>
      <c r="C4117" t="str">
        <f>_xlfn.XLOOKUP(Sales_Pipeline[[#This Row],[Sales_Agent]],Sales_Teams[Sales_Agent],Sales_Teams[Manager])</f>
        <v>Dustin Brinkmann</v>
      </c>
      <c r="D4117" t="str">
        <f>_xlfn.XLOOKUP(Sales_Pipeline[[#This Row],[Manager]],Sales_Teams[Manager],Sales_Teams[Regional_Office])</f>
        <v>Central</v>
      </c>
      <c r="E4117" t="s">
        <v>76</v>
      </c>
      <c r="F4117" t="s">
        <v>169</v>
      </c>
      <c r="G4117" t="str">
        <f>IFERROR(_xlfn.XLOOKUP(Sales_Pipeline[[#This Row],[Account]],Accounts!$A$2:$A$86,Accounts!$F$2:$F$86),"")</f>
        <v>Panama</v>
      </c>
      <c r="H4117" t="s">
        <v>82</v>
      </c>
      <c r="I4117" s="3">
        <v>42909</v>
      </c>
      <c r="J4117" s="3">
        <v>42920</v>
      </c>
      <c r="K4117" s="8" t="str">
        <f>IF(Sales_Pipeline[[#This Row],[Close_Date]]="","",TEXT(Sales_Pipeline[[#This Row],[Close_Date]],"ddd"))</f>
        <v>Tue</v>
      </c>
      <c r="L4117" s="8" t="str">
        <f>IF(Sales_Pipeline[[#This Row],[Close_Date]]="","",TEXT(Sales_Pipeline[[#This Row],[Close_Date]],"mmm"))</f>
        <v>Jul</v>
      </c>
      <c r="M4117" s="8" t="str">
        <f>IF(Sales_Pipeline[[#This Row],[Close_Date]]="","","Q"&amp;ROUNDUP(MONTH(Sales_Pipeline[[#This Row],[Close_Date]])/3,0))</f>
        <v>Q3</v>
      </c>
      <c r="N4117" s="2" cm="1">
        <f t="array" ref="N4117">IFERROR(_xlfn.IFS(Sales_Pipeline[[#This Row],[Deal_Stage]]="Won",_xlfn.XLOOKUP(Sales_Pipeline[[#This Row],[Product]],Products!$A$2:$A$8,Products!$C$2:$C$8),Sales_Pipeline[[#This Row],[Deal_Stage]]="Lost",_xlfn.XLOOKUP(Sales_Pipeline[[#This Row],[Product]],Products!$A$2:$A$8,Products!$C$2:$C$8)),"")</f>
        <v>3393</v>
      </c>
      <c r="O4117" s="2">
        <v>0</v>
      </c>
    </row>
    <row r="4118" spans="1:15" x14ac:dyDescent="0.3">
      <c r="A4118" t="s">
        <v>4264</v>
      </c>
      <c r="B4118" t="s">
        <v>6</v>
      </c>
      <c r="C4118" t="str">
        <f>_xlfn.XLOOKUP(Sales_Pipeline[[#This Row],[Sales_Agent]],Sales_Teams[Sales_Agent],Sales_Teams[Manager])</f>
        <v>Dustin Brinkmann</v>
      </c>
      <c r="D4118" t="str">
        <f>_xlfn.XLOOKUP(Sales_Pipeline[[#This Row],[Manager]],Sales_Teams[Manager],Sales_Teams[Regional_Office])</f>
        <v>Central</v>
      </c>
      <c r="E4118" t="s">
        <v>61</v>
      </c>
      <c r="F4118" t="s">
        <v>94</v>
      </c>
      <c r="G4118" t="str">
        <f>IFERROR(_xlfn.XLOOKUP(Sales_Pipeline[[#This Row],[Account]],Accounts!$A$2:$A$86,Accounts!$F$2:$F$86),"")</f>
        <v>United States</v>
      </c>
      <c r="H4118" t="s">
        <v>57</v>
      </c>
      <c r="I4118" s="3">
        <v>42909</v>
      </c>
      <c r="J4118" s="3">
        <v>42921</v>
      </c>
      <c r="K4118" s="8" t="str">
        <f>IF(Sales_Pipeline[[#This Row],[Close_Date]]="","",TEXT(Sales_Pipeline[[#This Row],[Close_Date]],"ddd"))</f>
        <v>Wed</v>
      </c>
      <c r="L4118" s="8" t="str">
        <f>IF(Sales_Pipeline[[#This Row],[Close_Date]]="","",TEXT(Sales_Pipeline[[#This Row],[Close_Date]],"mmm"))</f>
        <v>Jul</v>
      </c>
      <c r="M4118" s="8" t="str">
        <f>IF(Sales_Pipeline[[#This Row],[Close_Date]]="","","Q"&amp;ROUNDUP(MONTH(Sales_Pipeline[[#This Row],[Close_Date]])/3,0))</f>
        <v>Q3</v>
      </c>
      <c r="N4118" s="2" cm="1">
        <f t="array" ref="N4118">IFERROR(_xlfn.IFS(Sales_Pipeline[[#This Row],[Deal_Stage]]="Won",_xlfn.XLOOKUP(Sales_Pipeline[[#This Row],[Product]],Products!$A$2:$A$8,Products!$C$2:$C$8),Sales_Pipeline[[#This Row],[Deal_Stage]]="Lost",_xlfn.XLOOKUP(Sales_Pipeline[[#This Row],[Product]],Products!$A$2:$A$8,Products!$C$2:$C$8)),"")</f>
        <v>55</v>
      </c>
      <c r="O4118" s="2">
        <v>66</v>
      </c>
    </row>
    <row r="4119" spans="1:15" x14ac:dyDescent="0.3">
      <c r="A4119" t="s">
        <v>4265</v>
      </c>
      <c r="B4119" t="s">
        <v>20</v>
      </c>
      <c r="C4119" t="str">
        <f>_xlfn.XLOOKUP(Sales_Pipeline[[#This Row],[Sales_Agent]],Sales_Teams[Sales_Agent],Sales_Teams[Manager])</f>
        <v>Cara Losch</v>
      </c>
      <c r="D4119" t="str">
        <f>_xlfn.XLOOKUP(Sales_Pipeline[[#This Row],[Manager]],Sales_Teams[Manager],Sales_Teams[Regional_Office])</f>
        <v>East</v>
      </c>
      <c r="E4119" t="s">
        <v>63</v>
      </c>
      <c r="F4119" t="s">
        <v>103</v>
      </c>
      <c r="G4119" t="str">
        <f>IFERROR(_xlfn.XLOOKUP(Sales_Pipeline[[#This Row],[Account]],Accounts!$A$2:$A$86,Accounts!$F$2:$F$86),"")</f>
        <v>United States</v>
      </c>
      <c r="H4119" t="s">
        <v>82</v>
      </c>
      <c r="I4119" s="3">
        <v>42909</v>
      </c>
      <c r="J4119" s="3">
        <v>42919</v>
      </c>
      <c r="K4119" s="8" t="str">
        <f>IF(Sales_Pipeline[[#This Row],[Close_Date]]="","",TEXT(Sales_Pipeline[[#This Row],[Close_Date]],"ddd"))</f>
        <v>Mon</v>
      </c>
      <c r="L4119" s="8" t="str">
        <f>IF(Sales_Pipeline[[#This Row],[Close_Date]]="","",TEXT(Sales_Pipeline[[#This Row],[Close_Date]],"mmm"))</f>
        <v>Jul</v>
      </c>
      <c r="M4119" s="8" t="str">
        <f>IF(Sales_Pipeline[[#This Row],[Close_Date]]="","","Q"&amp;ROUNDUP(MONTH(Sales_Pipeline[[#This Row],[Close_Date]])/3,0))</f>
        <v>Q3</v>
      </c>
      <c r="N4119" s="2" cm="1">
        <f t="array" ref="N4119">IFERROR(_xlfn.IFS(Sales_Pipeline[[#This Row],[Deal_Stage]]="Won",_xlfn.XLOOKUP(Sales_Pipeline[[#This Row],[Product]],Products!$A$2:$A$8,Products!$C$2:$C$8),Sales_Pipeline[[#This Row],[Deal_Stage]]="Lost",_xlfn.XLOOKUP(Sales_Pipeline[[#This Row],[Product]],Products!$A$2:$A$8,Products!$C$2:$C$8)),"")</f>
        <v>550</v>
      </c>
      <c r="O4119" s="2">
        <v>0</v>
      </c>
    </row>
    <row r="4120" spans="1:15" x14ac:dyDescent="0.3">
      <c r="A4120" t="s">
        <v>4266</v>
      </c>
      <c r="B4120" t="s">
        <v>20</v>
      </c>
      <c r="C4120" t="str">
        <f>_xlfn.XLOOKUP(Sales_Pipeline[[#This Row],[Sales_Agent]],Sales_Teams[Sales_Agent],Sales_Teams[Manager])</f>
        <v>Cara Losch</v>
      </c>
      <c r="D4120" t="str">
        <f>_xlfn.XLOOKUP(Sales_Pipeline[[#This Row],[Manager]],Sales_Teams[Manager],Sales_Teams[Regional_Office])</f>
        <v>East</v>
      </c>
      <c r="E4120" t="s">
        <v>8953</v>
      </c>
      <c r="F4120" t="s">
        <v>123</v>
      </c>
      <c r="G4120" t="str">
        <f>IFERROR(_xlfn.XLOOKUP(Sales_Pipeline[[#This Row],[Account]],Accounts!$A$2:$A$86,Accounts!$F$2:$F$86),"")</f>
        <v>United States</v>
      </c>
      <c r="H4120" t="s">
        <v>82</v>
      </c>
      <c r="I4120" s="3">
        <v>42909</v>
      </c>
      <c r="J4120" s="3">
        <v>42917</v>
      </c>
      <c r="K4120" s="8" t="str">
        <f>IF(Sales_Pipeline[[#This Row],[Close_Date]]="","",TEXT(Sales_Pipeline[[#This Row],[Close_Date]],"ddd"))</f>
        <v>Sat</v>
      </c>
      <c r="L4120" s="8" t="str">
        <f>IF(Sales_Pipeline[[#This Row],[Close_Date]]="","",TEXT(Sales_Pipeline[[#This Row],[Close_Date]],"mmm"))</f>
        <v>Jul</v>
      </c>
      <c r="M4120" s="8" t="str">
        <f>IF(Sales_Pipeline[[#This Row],[Close_Date]]="","","Q"&amp;ROUNDUP(MONTH(Sales_Pipeline[[#This Row],[Close_Date]])/3,0))</f>
        <v>Q3</v>
      </c>
      <c r="N4120" s="2" cm="1">
        <f t="array" ref="N4120">IFERROR(_xlfn.IFS(Sales_Pipeline[[#This Row],[Deal_Stage]]="Won",_xlfn.XLOOKUP(Sales_Pipeline[[#This Row],[Product]],Products!$A$2:$A$8,Products!$C$2:$C$8),Sales_Pipeline[[#This Row],[Deal_Stage]]="Lost",_xlfn.XLOOKUP(Sales_Pipeline[[#This Row],[Product]],Products!$A$2:$A$8,Products!$C$2:$C$8)),"")</f>
        <v>4821</v>
      </c>
      <c r="O4120" s="2">
        <v>0</v>
      </c>
    </row>
    <row r="4121" spans="1:15" x14ac:dyDescent="0.3">
      <c r="A4121" t="s">
        <v>4267</v>
      </c>
      <c r="B4121" t="s">
        <v>20</v>
      </c>
      <c r="C4121" t="str">
        <f>_xlfn.XLOOKUP(Sales_Pipeline[[#This Row],[Sales_Agent]],Sales_Teams[Sales_Agent],Sales_Teams[Manager])</f>
        <v>Cara Losch</v>
      </c>
      <c r="D4121" t="str">
        <f>_xlfn.XLOOKUP(Sales_Pipeline[[#This Row],[Manager]],Sales_Teams[Manager],Sales_Teams[Regional_Office])</f>
        <v>East</v>
      </c>
      <c r="E4121" t="s">
        <v>84</v>
      </c>
      <c r="F4121" t="s">
        <v>533</v>
      </c>
      <c r="G4121" t="str">
        <f>IFERROR(_xlfn.XLOOKUP(Sales_Pipeline[[#This Row],[Account]],Accounts!$A$2:$A$86,Accounts!$F$2:$F$86),"")</f>
        <v>United States</v>
      </c>
      <c r="H4121" t="s">
        <v>57</v>
      </c>
      <c r="I4121" s="3">
        <v>42909</v>
      </c>
      <c r="J4121" s="3">
        <v>42917</v>
      </c>
      <c r="K4121" s="8" t="str">
        <f>IF(Sales_Pipeline[[#This Row],[Close_Date]]="","",TEXT(Sales_Pipeline[[#This Row],[Close_Date]],"ddd"))</f>
        <v>Sat</v>
      </c>
      <c r="L4121" s="8" t="str">
        <f>IF(Sales_Pipeline[[#This Row],[Close_Date]]="","",TEXT(Sales_Pipeline[[#This Row],[Close_Date]],"mmm"))</f>
        <v>Jul</v>
      </c>
      <c r="M4121" s="8" t="str">
        <f>IF(Sales_Pipeline[[#This Row],[Close_Date]]="","","Q"&amp;ROUNDUP(MONTH(Sales_Pipeline[[#This Row],[Close_Date]])/3,0))</f>
        <v>Q3</v>
      </c>
      <c r="N4121" s="2" cm="1">
        <f t="array" ref="N4121">IFERROR(_xlfn.IFS(Sales_Pipeline[[#This Row],[Deal_Stage]]="Won",_xlfn.XLOOKUP(Sales_Pipeline[[#This Row],[Product]],Products!$A$2:$A$8,Products!$C$2:$C$8),Sales_Pipeline[[#This Row],[Deal_Stage]]="Lost",_xlfn.XLOOKUP(Sales_Pipeline[[#This Row],[Product]],Products!$A$2:$A$8,Products!$C$2:$C$8)),"")</f>
        <v>5482</v>
      </c>
      <c r="O4121" s="2">
        <v>5640</v>
      </c>
    </row>
    <row r="4122" spans="1:15" x14ac:dyDescent="0.3">
      <c r="A4122" t="s">
        <v>4268</v>
      </c>
      <c r="B4122" t="s">
        <v>25</v>
      </c>
      <c r="C4122" t="str">
        <f>_xlfn.XLOOKUP(Sales_Pipeline[[#This Row],[Sales_Agent]],Sales_Teams[Sales_Agent],Sales_Teams[Manager])</f>
        <v>Rocco Neubert</v>
      </c>
      <c r="D4122" t="str">
        <f>_xlfn.XLOOKUP(Sales_Pipeline[[#This Row],[Manager]],Sales_Teams[Manager],Sales_Teams[Regional_Office])</f>
        <v>East</v>
      </c>
      <c r="E4122" t="s">
        <v>76</v>
      </c>
      <c r="F4122" t="s">
        <v>196</v>
      </c>
      <c r="G4122" t="str">
        <f>IFERROR(_xlfn.XLOOKUP(Sales_Pipeline[[#This Row],[Account]],Accounts!$A$2:$A$86,Accounts!$F$2:$F$86),"")</f>
        <v>United States</v>
      </c>
      <c r="H4122" t="s">
        <v>82</v>
      </c>
      <c r="I4122" s="3">
        <v>42909</v>
      </c>
      <c r="J4122" s="3">
        <v>42977</v>
      </c>
      <c r="K4122" s="8" t="str">
        <f>IF(Sales_Pipeline[[#This Row],[Close_Date]]="","",TEXT(Sales_Pipeline[[#This Row],[Close_Date]],"ddd"))</f>
        <v>Wed</v>
      </c>
      <c r="L4122" s="8" t="str">
        <f>IF(Sales_Pipeline[[#This Row],[Close_Date]]="","",TEXT(Sales_Pipeline[[#This Row],[Close_Date]],"mmm"))</f>
        <v>Aug</v>
      </c>
      <c r="M4122" s="8" t="str">
        <f>IF(Sales_Pipeline[[#This Row],[Close_Date]]="","","Q"&amp;ROUNDUP(MONTH(Sales_Pipeline[[#This Row],[Close_Date]])/3,0))</f>
        <v>Q3</v>
      </c>
      <c r="N4122" s="2" cm="1">
        <f t="array" ref="N4122">IFERROR(_xlfn.IFS(Sales_Pipeline[[#This Row],[Deal_Stage]]="Won",_xlfn.XLOOKUP(Sales_Pipeline[[#This Row],[Product]],Products!$A$2:$A$8,Products!$C$2:$C$8),Sales_Pipeline[[#This Row],[Deal_Stage]]="Lost",_xlfn.XLOOKUP(Sales_Pipeline[[#This Row],[Product]],Products!$A$2:$A$8,Products!$C$2:$C$8)),"")</f>
        <v>3393</v>
      </c>
      <c r="O4122" s="2">
        <v>0</v>
      </c>
    </row>
    <row r="4123" spans="1:15" x14ac:dyDescent="0.3">
      <c r="A4123" t="s">
        <v>4269</v>
      </c>
      <c r="B4123" t="s">
        <v>25</v>
      </c>
      <c r="C4123" t="str">
        <f>_xlfn.XLOOKUP(Sales_Pipeline[[#This Row],[Sales_Agent]],Sales_Teams[Sales_Agent],Sales_Teams[Manager])</f>
        <v>Rocco Neubert</v>
      </c>
      <c r="D4123" t="str">
        <f>_xlfn.XLOOKUP(Sales_Pipeline[[#This Row],[Manager]],Sales_Teams[Manager],Sales_Teams[Regional_Office])</f>
        <v>East</v>
      </c>
      <c r="E4123" t="s">
        <v>55</v>
      </c>
      <c r="F4123" t="s">
        <v>173</v>
      </c>
      <c r="G4123" t="str">
        <f>IFERROR(_xlfn.XLOOKUP(Sales_Pipeline[[#This Row],[Account]],Accounts!$A$2:$A$86,Accounts!$F$2:$F$86),"")</f>
        <v>United States</v>
      </c>
      <c r="H4123" t="s">
        <v>57</v>
      </c>
      <c r="I4123" s="3">
        <v>42909</v>
      </c>
      <c r="J4123" s="3">
        <v>43006</v>
      </c>
      <c r="K4123" s="8" t="str">
        <f>IF(Sales_Pipeline[[#This Row],[Close_Date]]="","",TEXT(Sales_Pipeline[[#This Row],[Close_Date]],"ddd"))</f>
        <v>Thu</v>
      </c>
      <c r="L4123" s="8" t="str">
        <f>IF(Sales_Pipeline[[#This Row],[Close_Date]]="","",TEXT(Sales_Pipeline[[#This Row],[Close_Date]],"mmm"))</f>
        <v>Sep</v>
      </c>
      <c r="M4123" s="8" t="str">
        <f>IF(Sales_Pipeline[[#This Row],[Close_Date]]="","","Q"&amp;ROUNDUP(MONTH(Sales_Pipeline[[#This Row],[Close_Date]])/3,0))</f>
        <v>Q3</v>
      </c>
      <c r="N4123" s="2" cm="1">
        <f t="array" ref="N4123">IFERROR(_xlfn.IFS(Sales_Pipeline[[#This Row],[Deal_Stage]]="Won",_xlfn.XLOOKUP(Sales_Pipeline[[#This Row],[Product]],Products!$A$2:$A$8,Products!$C$2:$C$8),Sales_Pipeline[[#This Row],[Deal_Stage]]="Lost",_xlfn.XLOOKUP(Sales_Pipeline[[#This Row],[Product]],Products!$A$2:$A$8,Products!$C$2:$C$8)),"")</f>
        <v>1096</v>
      </c>
      <c r="O4123" s="2">
        <v>1291</v>
      </c>
    </row>
    <row r="4124" spans="1:15" x14ac:dyDescent="0.3">
      <c r="A4124" t="s">
        <v>4270</v>
      </c>
      <c r="B4124" t="s">
        <v>25</v>
      </c>
      <c r="C4124" t="str">
        <f>_xlfn.XLOOKUP(Sales_Pipeline[[#This Row],[Sales_Agent]],Sales_Teams[Sales_Agent],Sales_Teams[Manager])</f>
        <v>Rocco Neubert</v>
      </c>
      <c r="D4124" t="str">
        <f>_xlfn.XLOOKUP(Sales_Pipeline[[#This Row],[Manager]],Sales_Teams[Manager],Sales_Teams[Regional_Office])</f>
        <v>East</v>
      </c>
      <c r="E4124" t="s">
        <v>8953</v>
      </c>
      <c r="F4124" t="s">
        <v>129</v>
      </c>
      <c r="G4124" t="str">
        <f>IFERROR(_xlfn.XLOOKUP(Sales_Pipeline[[#This Row],[Account]],Accounts!$A$2:$A$86,Accounts!$F$2:$F$86),"")</f>
        <v>Jordan</v>
      </c>
      <c r="H4124" t="s">
        <v>57</v>
      </c>
      <c r="I4124" s="3">
        <v>42909</v>
      </c>
      <c r="J4124" s="3">
        <v>43005</v>
      </c>
      <c r="K4124" s="8" t="str">
        <f>IF(Sales_Pipeline[[#This Row],[Close_Date]]="","",TEXT(Sales_Pipeline[[#This Row],[Close_Date]],"ddd"))</f>
        <v>Wed</v>
      </c>
      <c r="L4124" s="8" t="str">
        <f>IF(Sales_Pipeline[[#This Row],[Close_Date]]="","",TEXT(Sales_Pipeline[[#This Row],[Close_Date]],"mmm"))</f>
        <v>Sep</v>
      </c>
      <c r="M4124" s="8" t="str">
        <f>IF(Sales_Pipeline[[#This Row],[Close_Date]]="","","Q"&amp;ROUNDUP(MONTH(Sales_Pipeline[[#This Row],[Close_Date]])/3,0))</f>
        <v>Q3</v>
      </c>
      <c r="N4124" s="2" cm="1">
        <f t="array" ref="N4124">IFERROR(_xlfn.IFS(Sales_Pipeline[[#This Row],[Deal_Stage]]="Won",_xlfn.XLOOKUP(Sales_Pipeline[[#This Row],[Product]],Products!$A$2:$A$8,Products!$C$2:$C$8),Sales_Pipeline[[#This Row],[Deal_Stage]]="Lost",_xlfn.XLOOKUP(Sales_Pipeline[[#This Row],[Product]],Products!$A$2:$A$8,Products!$C$2:$C$8)),"")</f>
        <v>4821</v>
      </c>
      <c r="O4124" s="2">
        <v>3729</v>
      </c>
    </row>
    <row r="4125" spans="1:15" x14ac:dyDescent="0.3">
      <c r="A4125" t="s">
        <v>4271</v>
      </c>
      <c r="B4125" t="s">
        <v>15</v>
      </c>
      <c r="C4125" t="str">
        <f>_xlfn.XLOOKUP(Sales_Pipeline[[#This Row],[Sales_Agent]],Sales_Teams[Sales_Agent],Sales_Teams[Manager])</f>
        <v>Melvin Marxen</v>
      </c>
      <c r="D4125" t="str">
        <f>_xlfn.XLOOKUP(Sales_Pipeline[[#This Row],[Manager]],Sales_Teams[Manager],Sales_Teams[Regional_Office])</f>
        <v>Central</v>
      </c>
      <c r="E4125" t="s">
        <v>8953</v>
      </c>
      <c r="F4125" t="s">
        <v>94</v>
      </c>
      <c r="G4125" t="str">
        <f>IFERROR(_xlfn.XLOOKUP(Sales_Pipeline[[#This Row],[Account]],Accounts!$A$2:$A$86,Accounts!$F$2:$F$86),"")</f>
        <v>United States</v>
      </c>
      <c r="H4125" t="s">
        <v>82</v>
      </c>
      <c r="I4125" s="3">
        <v>42909</v>
      </c>
      <c r="J4125" s="3">
        <v>42970</v>
      </c>
      <c r="K4125" s="8" t="str">
        <f>IF(Sales_Pipeline[[#This Row],[Close_Date]]="","",TEXT(Sales_Pipeline[[#This Row],[Close_Date]],"ddd"))</f>
        <v>Wed</v>
      </c>
      <c r="L4125" s="8" t="str">
        <f>IF(Sales_Pipeline[[#This Row],[Close_Date]]="","",TEXT(Sales_Pipeline[[#This Row],[Close_Date]],"mmm"))</f>
        <v>Aug</v>
      </c>
      <c r="M4125" s="8" t="str">
        <f>IF(Sales_Pipeline[[#This Row],[Close_Date]]="","","Q"&amp;ROUNDUP(MONTH(Sales_Pipeline[[#This Row],[Close_Date]])/3,0))</f>
        <v>Q3</v>
      </c>
      <c r="N4125" s="2" cm="1">
        <f t="array" ref="N4125">IFERROR(_xlfn.IFS(Sales_Pipeline[[#This Row],[Deal_Stage]]="Won",_xlfn.XLOOKUP(Sales_Pipeline[[#This Row],[Product]],Products!$A$2:$A$8,Products!$C$2:$C$8),Sales_Pipeline[[#This Row],[Deal_Stage]]="Lost",_xlfn.XLOOKUP(Sales_Pipeline[[#This Row],[Product]],Products!$A$2:$A$8,Products!$C$2:$C$8)),"")</f>
        <v>4821</v>
      </c>
      <c r="O4125" s="2">
        <v>0</v>
      </c>
    </row>
    <row r="4126" spans="1:15" x14ac:dyDescent="0.3">
      <c r="A4126" t="s">
        <v>4272</v>
      </c>
      <c r="B4126" t="s">
        <v>13</v>
      </c>
      <c r="C4126" t="str">
        <f>_xlfn.XLOOKUP(Sales_Pipeline[[#This Row],[Sales_Agent]],Sales_Teams[Sales_Agent],Sales_Teams[Manager])</f>
        <v>Melvin Marxen</v>
      </c>
      <c r="D4126" t="str">
        <f>_xlfn.XLOOKUP(Sales_Pipeline[[#This Row],[Manager]],Sales_Teams[Manager],Sales_Teams[Regional_Office])</f>
        <v>Central</v>
      </c>
      <c r="E4126" t="s">
        <v>61</v>
      </c>
      <c r="F4126" t="s">
        <v>141</v>
      </c>
      <c r="G4126" t="str">
        <f>IFERROR(_xlfn.XLOOKUP(Sales_Pipeline[[#This Row],[Account]],Accounts!$A$2:$A$86,Accounts!$F$2:$F$86),"")</f>
        <v>United States</v>
      </c>
      <c r="H4126" t="s">
        <v>57</v>
      </c>
      <c r="I4126" s="3">
        <v>42909</v>
      </c>
      <c r="J4126" s="3">
        <v>42919</v>
      </c>
      <c r="K4126" s="8" t="str">
        <f>IF(Sales_Pipeline[[#This Row],[Close_Date]]="","",TEXT(Sales_Pipeline[[#This Row],[Close_Date]],"ddd"))</f>
        <v>Mon</v>
      </c>
      <c r="L4126" s="8" t="str">
        <f>IF(Sales_Pipeline[[#This Row],[Close_Date]]="","",TEXT(Sales_Pipeline[[#This Row],[Close_Date]],"mmm"))</f>
        <v>Jul</v>
      </c>
      <c r="M4126" s="8" t="str">
        <f>IF(Sales_Pipeline[[#This Row],[Close_Date]]="","","Q"&amp;ROUNDUP(MONTH(Sales_Pipeline[[#This Row],[Close_Date]])/3,0))</f>
        <v>Q3</v>
      </c>
      <c r="N4126" s="2" cm="1">
        <f t="array" ref="N4126">IFERROR(_xlfn.IFS(Sales_Pipeline[[#This Row],[Deal_Stage]]="Won",_xlfn.XLOOKUP(Sales_Pipeline[[#This Row],[Product]],Products!$A$2:$A$8,Products!$C$2:$C$8),Sales_Pipeline[[#This Row],[Deal_Stage]]="Lost",_xlfn.XLOOKUP(Sales_Pipeline[[#This Row],[Product]],Products!$A$2:$A$8,Products!$C$2:$C$8)),"")</f>
        <v>55</v>
      </c>
      <c r="O4126" s="2">
        <v>49</v>
      </c>
    </row>
    <row r="4127" spans="1:15" x14ac:dyDescent="0.3">
      <c r="A4127" t="s">
        <v>4273</v>
      </c>
      <c r="B4127" t="s">
        <v>36</v>
      </c>
      <c r="C4127" t="str">
        <f>_xlfn.XLOOKUP(Sales_Pipeline[[#This Row],[Sales_Agent]],Sales_Teams[Sales_Agent],Sales_Teams[Manager])</f>
        <v>Celia Rouche</v>
      </c>
      <c r="D4127" t="str">
        <f>_xlfn.XLOOKUP(Sales_Pipeline[[#This Row],[Manager]],Sales_Teams[Manager],Sales_Teams[Regional_Office])</f>
        <v>West</v>
      </c>
      <c r="E4127" t="s">
        <v>76</v>
      </c>
      <c r="F4127" t="s">
        <v>288</v>
      </c>
      <c r="G4127" t="str">
        <f>IFERROR(_xlfn.XLOOKUP(Sales_Pipeline[[#This Row],[Account]],Accounts!$A$2:$A$86,Accounts!$F$2:$F$86),"")</f>
        <v>United States</v>
      </c>
      <c r="H4127" t="s">
        <v>82</v>
      </c>
      <c r="I4127" s="3">
        <v>42909</v>
      </c>
      <c r="J4127" s="3">
        <v>42919</v>
      </c>
      <c r="K4127" s="8" t="str">
        <f>IF(Sales_Pipeline[[#This Row],[Close_Date]]="","",TEXT(Sales_Pipeline[[#This Row],[Close_Date]],"ddd"))</f>
        <v>Mon</v>
      </c>
      <c r="L4127" s="8" t="str">
        <f>IF(Sales_Pipeline[[#This Row],[Close_Date]]="","",TEXT(Sales_Pipeline[[#This Row],[Close_Date]],"mmm"))</f>
        <v>Jul</v>
      </c>
      <c r="M4127" s="8" t="str">
        <f>IF(Sales_Pipeline[[#This Row],[Close_Date]]="","","Q"&amp;ROUNDUP(MONTH(Sales_Pipeline[[#This Row],[Close_Date]])/3,0))</f>
        <v>Q3</v>
      </c>
      <c r="N4127" s="2" cm="1">
        <f t="array" ref="N4127">IFERROR(_xlfn.IFS(Sales_Pipeline[[#This Row],[Deal_Stage]]="Won",_xlfn.XLOOKUP(Sales_Pipeline[[#This Row],[Product]],Products!$A$2:$A$8,Products!$C$2:$C$8),Sales_Pipeline[[#This Row],[Deal_Stage]]="Lost",_xlfn.XLOOKUP(Sales_Pipeline[[#This Row],[Product]],Products!$A$2:$A$8,Products!$C$2:$C$8)),"")</f>
        <v>3393</v>
      </c>
      <c r="O4127" s="2">
        <v>0</v>
      </c>
    </row>
    <row r="4128" spans="1:15" x14ac:dyDescent="0.3">
      <c r="A4128" t="s">
        <v>4274</v>
      </c>
      <c r="B4128" t="s">
        <v>36</v>
      </c>
      <c r="C4128" t="str">
        <f>_xlfn.XLOOKUP(Sales_Pipeline[[#This Row],[Sales_Agent]],Sales_Teams[Sales_Agent],Sales_Teams[Manager])</f>
        <v>Celia Rouche</v>
      </c>
      <c r="D4128" t="str">
        <f>_xlfn.XLOOKUP(Sales_Pipeline[[#This Row],[Manager]],Sales_Teams[Manager],Sales_Teams[Regional_Office])</f>
        <v>West</v>
      </c>
      <c r="E4128" t="s">
        <v>55</v>
      </c>
      <c r="F4128" t="s">
        <v>185</v>
      </c>
      <c r="G4128" t="str">
        <f>IFERROR(_xlfn.XLOOKUP(Sales_Pipeline[[#This Row],[Account]],Accounts!$A$2:$A$86,Accounts!$F$2:$F$86),"")</f>
        <v>United States</v>
      </c>
      <c r="H4128" t="s">
        <v>57</v>
      </c>
      <c r="I4128" s="3">
        <v>42909</v>
      </c>
      <c r="J4128" s="3">
        <v>42990</v>
      </c>
      <c r="K4128" s="8" t="str">
        <f>IF(Sales_Pipeline[[#This Row],[Close_Date]]="","",TEXT(Sales_Pipeline[[#This Row],[Close_Date]],"ddd"))</f>
        <v>Tue</v>
      </c>
      <c r="L4128" s="8" t="str">
        <f>IF(Sales_Pipeline[[#This Row],[Close_Date]]="","",TEXT(Sales_Pipeline[[#This Row],[Close_Date]],"mmm"))</f>
        <v>Sep</v>
      </c>
      <c r="M4128" s="8" t="str">
        <f>IF(Sales_Pipeline[[#This Row],[Close_Date]]="","","Q"&amp;ROUNDUP(MONTH(Sales_Pipeline[[#This Row],[Close_Date]])/3,0))</f>
        <v>Q3</v>
      </c>
      <c r="N4128" s="2" cm="1">
        <f t="array" ref="N4128">IFERROR(_xlfn.IFS(Sales_Pipeline[[#This Row],[Deal_Stage]]="Won",_xlfn.XLOOKUP(Sales_Pipeline[[#This Row],[Product]],Products!$A$2:$A$8,Products!$C$2:$C$8),Sales_Pipeline[[#This Row],[Deal_Stage]]="Lost",_xlfn.XLOOKUP(Sales_Pipeline[[#This Row],[Product]],Products!$A$2:$A$8,Products!$C$2:$C$8)),"")</f>
        <v>1096</v>
      </c>
      <c r="O4128" s="2">
        <v>1099</v>
      </c>
    </row>
    <row r="4129" spans="1:15" x14ac:dyDescent="0.3">
      <c r="A4129" t="s">
        <v>4275</v>
      </c>
      <c r="B4129" t="s">
        <v>42</v>
      </c>
      <c r="C4129" t="str">
        <f>_xlfn.XLOOKUP(Sales_Pipeline[[#This Row],[Sales_Agent]],Sales_Teams[Sales_Agent],Sales_Teams[Manager])</f>
        <v>Summer Sewald</v>
      </c>
      <c r="D4129" t="str">
        <f>_xlfn.XLOOKUP(Sales_Pipeline[[#This Row],[Manager]],Sales_Teams[Manager],Sales_Teams[Regional_Office])</f>
        <v>West</v>
      </c>
      <c r="E4129" t="s">
        <v>8953</v>
      </c>
      <c r="F4129" t="s">
        <v>114</v>
      </c>
      <c r="G4129" t="str">
        <f>IFERROR(_xlfn.XLOOKUP(Sales_Pipeline[[#This Row],[Account]],Accounts!$A$2:$A$86,Accounts!$F$2:$F$86),"")</f>
        <v>United States</v>
      </c>
      <c r="H4129" t="s">
        <v>82</v>
      </c>
      <c r="I4129" s="3">
        <v>42909</v>
      </c>
      <c r="J4129" s="3">
        <v>42920</v>
      </c>
      <c r="K4129" s="8" t="str">
        <f>IF(Sales_Pipeline[[#This Row],[Close_Date]]="","",TEXT(Sales_Pipeline[[#This Row],[Close_Date]],"ddd"))</f>
        <v>Tue</v>
      </c>
      <c r="L4129" s="8" t="str">
        <f>IF(Sales_Pipeline[[#This Row],[Close_Date]]="","",TEXT(Sales_Pipeline[[#This Row],[Close_Date]],"mmm"))</f>
        <v>Jul</v>
      </c>
      <c r="M4129" s="8" t="str">
        <f>IF(Sales_Pipeline[[#This Row],[Close_Date]]="","","Q"&amp;ROUNDUP(MONTH(Sales_Pipeline[[#This Row],[Close_Date]])/3,0))</f>
        <v>Q3</v>
      </c>
      <c r="N4129" s="2" cm="1">
        <f t="array" ref="N4129">IFERROR(_xlfn.IFS(Sales_Pipeline[[#This Row],[Deal_Stage]]="Won",_xlfn.XLOOKUP(Sales_Pipeline[[#This Row],[Product]],Products!$A$2:$A$8,Products!$C$2:$C$8),Sales_Pipeline[[#This Row],[Deal_Stage]]="Lost",_xlfn.XLOOKUP(Sales_Pipeline[[#This Row],[Product]],Products!$A$2:$A$8,Products!$C$2:$C$8)),"")</f>
        <v>4821</v>
      </c>
      <c r="O4129" s="2">
        <v>0</v>
      </c>
    </row>
    <row r="4130" spans="1:15" x14ac:dyDescent="0.3">
      <c r="A4130" t="s">
        <v>4276</v>
      </c>
      <c r="B4130" t="s">
        <v>8</v>
      </c>
      <c r="C4130" t="str">
        <f>_xlfn.XLOOKUP(Sales_Pipeline[[#This Row],[Sales_Agent]],Sales_Teams[Sales_Agent],Sales_Teams[Manager])</f>
        <v>Dustin Brinkmann</v>
      </c>
      <c r="D4130" t="str">
        <f>_xlfn.XLOOKUP(Sales_Pipeline[[#This Row],[Manager]],Sales_Teams[Manager],Sales_Teams[Regional_Office])</f>
        <v>Central</v>
      </c>
      <c r="E4130" t="s">
        <v>76</v>
      </c>
      <c r="F4130" t="s">
        <v>234</v>
      </c>
      <c r="G4130" t="str">
        <f>IFERROR(_xlfn.XLOOKUP(Sales_Pipeline[[#This Row],[Account]],Accounts!$A$2:$A$86,Accounts!$F$2:$F$86),"")</f>
        <v>United States</v>
      </c>
      <c r="H4130" t="s">
        <v>82</v>
      </c>
      <c r="I4130" s="3">
        <v>42909</v>
      </c>
      <c r="J4130" s="3">
        <v>42919</v>
      </c>
      <c r="K4130" s="8" t="str">
        <f>IF(Sales_Pipeline[[#This Row],[Close_Date]]="","",TEXT(Sales_Pipeline[[#This Row],[Close_Date]],"ddd"))</f>
        <v>Mon</v>
      </c>
      <c r="L4130" s="8" t="str">
        <f>IF(Sales_Pipeline[[#This Row],[Close_Date]]="","",TEXT(Sales_Pipeline[[#This Row],[Close_Date]],"mmm"))</f>
        <v>Jul</v>
      </c>
      <c r="M4130" s="8" t="str">
        <f>IF(Sales_Pipeline[[#This Row],[Close_Date]]="","","Q"&amp;ROUNDUP(MONTH(Sales_Pipeline[[#This Row],[Close_Date]])/3,0))</f>
        <v>Q3</v>
      </c>
      <c r="N4130" s="2" cm="1">
        <f t="array" ref="N4130">IFERROR(_xlfn.IFS(Sales_Pipeline[[#This Row],[Deal_Stage]]="Won",_xlfn.XLOOKUP(Sales_Pipeline[[#This Row],[Product]],Products!$A$2:$A$8,Products!$C$2:$C$8),Sales_Pipeline[[#This Row],[Deal_Stage]]="Lost",_xlfn.XLOOKUP(Sales_Pipeline[[#This Row],[Product]],Products!$A$2:$A$8,Products!$C$2:$C$8)),"")</f>
        <v>3393</v>
      </c>
      <c r="O4130" s="2">
        <v>0</v>
      </c>
    </row>
    <row r="4131" spans="1:15" x14ac:dyDescent="0.3">
      <c r="A4131" t="s">
        <v>4277</v>
      </c>
      <c r="B4131" t="s">
        <v>12</v>
      </c>
      <c r="C4131" t="str">
        <f>_xlfn.XLOOKUP(Sales_Pipeline[[#This Row],[Sales_Agent]],Sales_Teams[Sales_Agent],Sales_Teams[Manager])</f>
        <v>Melvin Marxen</v>
      </c>
      <c r="D4131" t="str">
        <f>_xlfn.XLOOKUP(Sales_Pipeline[[#This Row],[Manager]],Sales_Teams[Manager],Sales_Teams[Regional_Office])</f>
        <v>Central</v>
      </c>
      <c r="E4131" t="s">
        <v>76</v>
      </c>
      <c r="F4131" t="s">
        <v>136</v>
      </c>
      <c r="G4131" t="str">
        <f>IFERROR(_xlfn.XLOOKUP(Sales_Pipeline[[#This Row],[Account]],Accounts!$A$2:$A$86,Accounts!$F$2:$F$86),"")</f>
        <v>United States</v>
      </c>
      <c r="H4131" t="s">
        <v>82</v>
      </c>
      <c r="I4131" s="3">
        <v>42909</v>
      </c>
      <c r="J4131" s="3">
        <v>43000</v>
      </c>
      <c r="K4131" s="8" t="str">
        <f>IF(Sales_Pipeline[[#This Row],[Close_Date]]="","",TEXT(Sales_Pipeline[[#This Row],[Close_Date]],"ddd"))</f>
        <v>Fri</v>
      </c>
      <c r="L4131" s="8" t="str">
        <f>IF(Sales_Pipeline[[#This Row],[Close_Date]]="","",TEXT(Sales_Pipeline[[#This Row],[Close_Date]],"mmm"))</f>
        <v>Sep</v>
      </c>
      <c r="M4131" s="8" t="str">
        <f>IF(Sales_Pipeline[[#This Row],[Close_Date]]="","","Q"&amp;ROUNDUP(MONTH(Sales_Pipeline[[#This Row],[Close_Date]])/3,0))</f>
        <v>Q3</v>
      </c>
      <c r="N4131" s="2" cm="1">
        <f t="array" ref="N4131">IFERROR(_xlfn.IFS(Sales_Pipeline[[#This Row],[Deal_Stage]]="Won",_xlfn.XLOOKUP(Sales_Pipeline[[#This Row],[Product]],Products!$A$2:$A$8,Products!$C$2:$C$8),Sales_Pipeline[[#This Row],[Deal_Stage]]="Lost",_xlfn.XLOOKUP(Sales_Pipeline[[#This Row],[Product]],Products!$A$2:$A$8,Products!$C$2:$C$8)),"")</f>
        <v>3393</v>
      </c>
      <c r="O4131" s="2">
        <v>0</v>
      </c>
    </row>
    <row r="4132" spans="1:15" x14ac:dyDescent="0.3">
      <c r="A4132" t="s">
        <v>4278</v>
      </c>
      <c r="B4132" t="s">
        <v>14</v>
      </c>
      <c r="C4132" t="str">
        <f>_xlfn.XLOOKUP(Sales_Pipeline[[#This Row],[Sales_Agent]],Sales_Teams[Sales_Agent],Sales_Teams[Manager])</f>
        <v>Melvin Marxen</v>
      </c>
      <c r="D4132" t="str">
        <f>_xlfn.XLOOKUP(Sales_Pipeline[[#This Row],[Manager]],Sales_Teams[Manager],Sales_Teams[Regional_Office])</f>
        <v>Central</v>
      </c>
      <c r="E4132" t="s">
        <v>55</v>
      </c>
      <c r="F4132" t="s">
        <v>234</v>
      </c>
      <c r="G4132" t="str">
        <f>IFERROR(_xlfn.XLOOKUP(Sales_Pipeline[[#This Row],[Account]],Accounts!$A$2:$A$86,Accounts!$F$2:$F$86),"")</f>
        <v>United States</v>
      </c>
      <c r="H4132" t="s">
        <v>57</v>
      </c>
      <c r="I4132" s="3">
        <v>42909</v>
      </c>
      <c r="J4132" s="3">
        <v>42918</v>
      </c>
      <c r="K4132" s="8" t="str">
        <f>IF(Sales_Pipeline[[#This Row],[Close_Date]]="","",TEXT(Sales_Pipeline[[#This Row],[Close_Date]],"ddd"))</f>
        <v>Sun</v>
      </c>
      <c r="L4132" s="8" t="str">
        <f>IF(Sales_Pipeline[[#This Row],[Close_Date]]="","",TEXT(Sales_Pipeline[[#This Row],[Close_Date]],"mmm"))</f>
        <v>Jul</v>
      </c>
      <c r="M4132" s="8" t="str">
        <f>IF(Sales_Pipeline[[#This Row],[Close_Date]]="","","Q"&amp;ROUNDUP(MONTH(Sales_Pipeline[[#This Row],[Close_Date]])/3,0))</f>
        <v>Q3</v>
      </c>
      <c r="N4132" s="2" cm="1">
        <f t="array" ref="N4132">IFERROR(_xlfn.IFS(Sales_Pipeline[[#This Row],[Deal_Stage]]="Won",_xlfn.XLOOKUP(Sales_Pipeline[[#This Row],[Product]],Products!$A$2:$A$8,Products!$C$2:$C$8),Sales_Pipeline[[#This Row],[Deal_Stage]]="Lost",_xlfn.XLOOKUP(Sales_Pipeline[[#This Row],[Product]],Products!$A$2:$A$8,Products!$C$2:$C$8)),"")</f>
        <v>1096</v>
      </c>
      <c r="O4132" s="2">
        <v>932</v>
      </c>
    </row>
    <row r="4133" spans="1:15" x14ac:dyDescent="0.3">
      <c r="A4133" t="s">
        <v>4279</v>
      </c>
      <c r="B4133" t="s">
        <v>29</v>
      </c>
      <c r="C4133" t="str">
        <f>_xlfn.XLOOKUP(Sales_Pipeline[[#This Row],[Sales_Agent]],Sales_Teams[Sales_Agent],Sales_Teams[Manager])</f>
        <v>Rocco Neubert</v>
      </c>
      <c r="D4133" t="str">
        <f>_xlfn.XLOOKUP(Sales_Pipeline[[#This Row],[Manager]],Sales_Teams[Manager],Sales_Teams[Regional_Office])</f>
        <v>East</v>
      </c>
      <c r="E4133" t="s">
        <v>63</v>
      </c>
      <c r="F4133" t="s">
        <v>161</v>
      </c>
      <c r="G4133" t="str">
        <f>IFERROR(_xlfn.XLOOKUP(Sales_Pipeline[[#This Row],[Account]],Accounts!$A$2:$A$86,Accounts!$F$2:$F$86),"")</f>
        <v>United States</v>
      </c>
      <c r="H4133" t="s">
        <v>82</v>
      </c>
      <c r="I4133" s="3">
        <v>42909</v>
      </c>
      <c r="J4133" s="3">
        <v>42917</v>
      </c>
      <c r="K4133" s="8" t="str">
        <f>IF(Sales_Pipeline[[#This Row],[Close_Date]]="","",TEXT(Sales_Pipeline[[#This Row],[Close_Date]],"ddd"))</f>
        <v>Sat</v>
      </c>
      <c r="L4133" s="8" t="str">
        <f>IF(Sales_Pipeline[[#This Row],[Close_Date]]="","",TEXT(Sales_Pipeline[[#This Row],[Close_Date]],"mmm"))</f>
        <v>Jul</v>
      </c>
      <c r="M4133" s="8" t="str">
        <f>IF(Sales_Pipeline[[#This Row],[Close_Date]]="","","Q"&amp;ROUNDUP(MONTH(Sales_Pipeline[[#This Row],[Close_Date]])/3,0))</f>
        <v>Q3</v>
      </c>
      <c r="N4133" s="2" cm="1">
        <f t="array" ref="N4133">IFERROR(_xlfn.IFS(Sales_Pipeline[[#This Row],[Deal_Stage]]="Won",_xlfn.XLOOKUP(Sales_Pipeline[[#This Row],[Product]],Products!$A$2:$A$8,Products!$C$2:$C$8),Sales_Pipeline[[#This Row],[Deal_Stage]]="Lost",_xlfn.XLOOKUP(Sales_Pipeline[[#This Row],[Product]],Products!$A$2:$A$8,Products!$C$2:$C$8)),"")</f>
        <v>550</v>
      </c>
      <c r="O4133" s="2">
        <v>0</v>
      </c>
    </row>
    <row r="4134" spans="1:15" x14ac:dyDescent="0.3">
      <c r="A4134" t="s">
        <v>4280</v>
      </c>
      <c r="B4134" t="s">
        <v>29</v>
      </c>
      <c r="C4134" t="str">
        <f>_xlfn.XLOOKUP(Sales_Pipeline[[#This Row],[Sales_Agent]],Sales_Teams[Sales_Agent],Sales_Teams[Manager])</f>
        <v>Rocco Neubert</v>
      </c>
      <c r="D4134" t="str">
        <f>_xlfn.XLOOKUP(Sales_Pipeline[[#This Row],[Manager]],Sales_Teams[Manager],Sales_Teams[Regional_Office])</f>
        <v>East</v>
      </c>
      <c r="E4134" t="s">
        <v>55</v>
      </c>
      <c r="F4134" t="s">
        <v>225</v>
      </c>
      <c r="G4134" t="str">
        <f>IFERROR(_xlfn.XLOOKUP(Sales_Pipeline[[#This Row],[Account]],Accounts!$A$2:$A$86,Accounts!$F$2:$F$86),"")</f>
        <v>United States</v>
      </c>
      <c r="H4134" t="s">
        <v>57</v>
      </c>
      <c r="I4134" s="3">
        <v>42909</v>
      </c>
      <c r="J4134" s="3">
        <v>42920</v>
      </c>
      <c r="K4134" s="8" t="str">
        <f>IF(Sales_Pipeline[[#This Row],[Close_Date]]="","",TEXT(Sales_Pipeline[[#This Row],[Close_Date]],"ddd"))</f>
        <v>Tue</v>
      </c>
      <c r="L4134" s="8" t="str">
        <f>IF(Sales_Pipeline[[#This Row],[Close_Date]]="","",TEXT(Sales_Pipeline[[#This Row],[Close_Date]],"mmm"))</f>
        <v>Jul</v>
      </c>
      <c r="M4134" s="8" t="str">
        <f>IF(Sales_Pipeline[[#This Row],[Close_Date]]="","","Q"&amp;ROUNDUP(MONTH(Sales_Pipeline[[#This Row],[Close_Date]])/3,0))</f>
        <v>Q3</v>
      </c>
      <c r="N4134" s="2" cm="1">
        <f t="array" ref="N4134">IFERROR(_xlfn.IFS(Sales_Pipeline[[#This Row],[Deal_Stage]]="Won",_xlfn.XLOOKUP(Sales_Pipeline[[#This Row],[Product]],Products!$A$2:$A$8,Products!$C$2:$C$8),Sales_Pipeline[[#This Row],[Deal_Stage]]="Lost",_xlfn.XLOOKUP(Sales_Pipeline[[#This Row],[Product]],Products!$A$2:$A$8,Products!$C$2:$C$8)),"")</f>
        <v>1096</v>
      </c>
      <c r="O4134" s="2">
        <v>880</v>
      </c>
    </row>
    <row r="4135" spans="1:15" x14ac:dyDescent="0.3">
      <c r="A4135" t="s">
        <v>4281</v>
      </c>
      <c r="B4135" t="s">
        <v>29</v>
      </c>
      <c r="C4135" t="str">
        <f>_xlfn.XLOOKUP(Sales_Pipeline[[#This Row],[Sales_Agent]],Sales_Teams[Sales_Agent],Sales_Teams[Manager])</f>
        <v>Rocco Neubert</v>
      </c>
      <c r="D4135" t="str">
        <f>_xlfn.XLOOKUP(Sales_Pipeline[[#This Row],[Manager]],Sales_Teams[Manager],Sales_Teams[Regional_Office])</f>
        <v>East</v>
      </c>
      <c r="E4135" t="s">
        <v>8953</v>
      </c>
      <c r="F4135" t="s">
        <v>109</v>
      </c>
      <c r="G4135" t="str">
        <f>IFERROR(_xlfn.XLOOKUP(Sales_Pipeline[[#This Row],[Account]],Accounts!$A$2:$A$86,Accounts!$F$2:$F$86),"")</f>
        <v>Japan</v>
      </c>
      <c r="H4135" t="s">
        <v>57</v>
      </c>
      <c r="I4135" s="3">
        <v>42909</v>
      </c>
      <c r="J4135" s="3">
        <v>42996</v>
      </c>
      <c r="K4135" s="8" t="str">
        <f>IF(Sales_Pipeline[[#This Row],[Close_Date]]="","",TEXT(Sales_Pipeline[[#This Row],[Close_Date]],"ddd"))</f>
        <v>Mon</v>
      </c>
      <c r="L4135" s="8" t="str">
        <f>IF(Sales_Pipeline[[#This Row],[Close_Date]]="","",TEXT(Sales_Pipeline[[#This Row],[Close_Date]],"mmm"))</f>
        <v>Sep</v>
      </c>
      <c r="M4135" s="8" t="str">
        <f>IF(Sales_Pipeline[[#This Row],[Close_Date]]="","","Q"&amp;ROUNDUP(MONTH(Sales_Pipeline[[#This Row],[Close_Date]])/3,0))</f>
        <v>Q3</v>
      </c>
      <c r="N4135" s="2" cm="1">
        <f t="array" ref="N4135">IFERROR(_xlfn.IFS(Sales_Pipeline[[#This Row],[Deal_Stage]]="Won",_xlfn.XLOOKUP(Sales_Pipeline[[#This Row],[Product]],Products!$A$2:$A$8,Products!$C$2:$C$8),Sales_Pipeline[[#This Row],[Deal_Stage]]="Lost",_xlfn.XLOOKUP(Sales_Pipeline[[#This Row],[Product]],Products!$A$2:$A$8,Products!$C$2:$C$8)),"")</f>
        <v>4821</v>
      </c>
      <c r="O4135" s="2">
        <v>4801</v>
      </c>
    </row>
    <row r="4136" spans="1:15" x14ac:dyDescent="0.3">
      <c r="A4136" t="s">
        <v>4282</v>
      </c>
      <c r="B4136" t="s">
        <v>21</v>
      </c>
      <c r="C4136" t="str">
        <f>_xlfn.XLOOKUP(Sales_Pipeline[[#This Row],[Sales_Agent]],Sales_Teams[Sales_Agent],Sales_Teams[Manager])</f>
        <v>Cara Losch</v>
      </c>
      <c r="D4136" t="str">
        <f>_xlfn.XLOOKUP(Sales_Pipeline[[#This Row],[Manager]],Sales_Teams[Manager],Sales_Teams[Regional_Office])</f>
        <v>East</v>
      </c>
      <c r="E4136" t="s">
        <v>61</v>
      </c>
      <c r="F4136" t="s">
        <v>216</v>
      </c>
      <c r="G4136" t="str">
        <f>IFERROR(_xlfn.XLOOKUP(Sales_Pipeline[[#This Row],[Account]],Accounts!$A$2:$A$86,Accounts!$F$2:$F$86),"")</f>
        <v>United States</v>
      </c>
      <c r="H4136" t="s">
        <v>57</v>
      </c>
      <c r="I4136" s="3">
        <v>42909</v>
      </c>
      <c r="J4136" s="3">
        <v>42917</v>
      </c>
      <c r="K4136" s="8" t="str">
        <f>IF(Sales_Pipeline[[#This Row],[Close_Date]]="","",TEXT(Sales_Pipeline[[#This Row],[Close_Date]],"ddd"))</f>
        <v>Sat</v>
      </c>
      <c r="L4136" s="8" t="str">
        <f>IF(Sales_Pipeline[[#This Row],[Close_Date]]="","",TEXT(Sales_Pipeline[[#This Row],[Close_Date]],"mmm"))</f>
        <v>Jul</v>
      </c>
      <c r="M4136" s="8" t="str">
        <f>IF(Sales_Pipeline[[#This Row],[Close_Date]]="","","Q"&amp;ROUNDUP(MONTH(Sales_Pipeline[[#This Row],[Close_Date]])/3,0))</f>
        <v>Q3</v>
      </c>
      <c r="N4136" s="2" cm="1">
        <f t="array" ref="N4136">IFERROR(_xlfn.IFS(Sales_Pipeline[[#This Row],[Deal_Stage]]="Won",_xlfn.XLOOKUP(Sales_Pipeline[[#This Row],[Product]],Products!$A$2:$A$8,Products!$C$2:$C$8),Sales_Pipeline[[#This Row],[Deal_Stage]]="Lost",_xlfn.XLOOKUP(Sales_Pipeline[[#This Row],[Product]],Products!$A$2:$A$8,Products!$C$2:$C$8)),"")</f>
        <v>55</v>
      </c>
      <c r="O4136" s="2">
        <v>59</v>
      </c>
    </row>
    <row r="4137" spans="1:15" x14ac:dyDescent="0.3">
      <c r="A4137" t="s">
        <v>4283</v>
      </c>
      <c r="B4137" t="s">
        <v>7</v>
      </c>
      <c r="C4137" t="str">
        <f>_xlfn.XLOOKUP(Sales_Pipeline[[#This Row],[Sales_Agent]],Sales_Teams[Sales_Agent],Sales_Teams[Manager])</f>
        <v>Dustin Brinkmann</v>
      </c>
      <c r="D4137" t="str">
        <f>_xlfn.XLOOKUP(Sales_Pipeline[[#This Row],[Manager]],Sales_Teams[Manager],Sales_Teams[Regional_Office])</f>
        <v>Central</v>
      </c>
      <c r="E4137" t="s">
        <v>61</v>
      </c>
      <c r="F4137" t="s">
        <v>150</v>
      </c>
      <c r="G4137" t="str">
        <f>IFERROR(_xlfn.XLOOKUP(Sales_Pipeline[[#This Row],[Account]],Accounts!$A$2:$A$86,Accounts!$F$2:$F$86),"")</f>
        <v>United States</v>
      </c>
      <c r="H4137" t="s">
        <v>82</v>
      </c>
      <c r="I4137" s="3">
        <v>42909</v>
      </c>
      <c r="J4137" s="3">
        <v>42921</v>
      </c>
      <c r="K4137" s="8" t="str">
        <f>IF(Sales_Pipeline[[#This Row],[Close_Date]]="","",TEXT(Sales_Pipeline[[#This Row],[Close_Date]],"ddd"))</f>
        <v>Wed</v>
      </c>
      <c r="L4137" s="8" t="str">
        <f>IF(Sales_Pipeline[[#This Row],[Close_Date]]="","",TEXT(Sales_Pipeline[[#This Row],[Close_Date]],"mmm"))</f>
        <v>Jul</v>
      </c>
      <c r="M4137" s="8" t="str">
        <f>IF(Sales_Pipeline[[#This Row],[Close_Date]]="","","Q"&amp;ROUNDUP(MONTH(Sales_Pipeline[[#This Row],[Close_Date]])/3,0))</f>
        <v>Q3</v>
      </c>
      <c r="N4137" s="2" cm="1">
        <f t="array" ref="N4137">IFERROR(_xlfn.IFS(Sales_Pipeline[[#This Row],[Deal_Stage]]="Won",_xlfn.XLOOKUP(Sales_Pipeline[[#This Row],[Product]],Products!$A$2:$A$8,Products!$C$2:$C$8),Sales_Pipeline[[#This Row],[Deal_Stage]]="Lost",_xlfn.XLOOKUP(Sales_Pipeline[[#This Row],[Product]],Products!$A$2:$A$8,Products!$C$2:$C$8)),"")</f>
        <v>55</v>
      </c>
      <c r="O4137" s="2">
        <v>0</v>
      </c>
    </row>
    <row r="4138" spans="1:15" x14ac:dyDescent="0.3">
      <c r="A4138" t="s">
        <v>4284</v>
      </c>
      <c r="B4138" t="s">
        <v>7</v>
      </c>
      <c r="C4138" t="str">
        <f>_xlfn.XLOOKUP(Sales_Pipeline[[#This Row],[Sales_Agent]],Sales_Teams[Sales_Agent],Sales_Teams[Manager])</f>
        <v>Dustin Brinkmann</v>
      </c>
      <c r="D4138" t="str">
        <f>_xlfn.XLOOKUP(Sales_Pipeline[[#This Row],[Manager]],Sales_Teams[Manager],Sales_Teams[Regional_Office])</f>
        <v>Central</v>
      </c>
      <c r="E4138" t="s">
        <v>61</v>
      </c>
      <c r="F4138" t="s">
        <v>68</v>
      </c>
      <c r="G4138" t="str">
        <f>IFERROR(_xlfn.XLOOKUP(Sales_Pipeline[[#This Row],[Account]],Accounts!$A$2:$A$86,Accounts!$F$2:$F$86),"")</f>
        <v>United States</v>
      </c>
      <c r="H4138" t="s">
        <v>57</v>
      </c>
      <c r="I4138" s="3">
        <v>42909</v>
      </c>
      <c r="J4138" s="3">
        <v>43007</v>
      </c>
      <c r="K4138" s="8" t="str">
        <f>IF(Sales_Pipeline[[#This Row],[Close_Date]]="","",TEXT(Sales_Pipeline[[#This Row],[Close_Date]],"ddd"))</f>
        <v>Fri</v>
      </c>
      <c r="L4138" s="8" t="str">
        <f>IF(Sales_Pipeline[[#This Row],[Close_Date]]="","",TEXT(Sales_Pipeline[[#This Row],[Close_Date]],"mmm"))</f>
        <v>Sep</v>
      </c>
      <c r="M4138" s="8" t="str">
        <f>IF(Sales_Pipeline[[#This Row],[Close_Date]]="","","Q"&amp;ROUNDUP(MONTH(Sales_Pipeline[[#This Row],[Close_Date]])/3,0))</f>
        <v>Q3</v>
      </c>
      <c r="N4138" s="2" cm="1">
        <f t="array" ref="N4138">IFERROR(_xlfn.IFS(Sales_Pipeline[[#This Row],[Deal_Stage]]="Won",_xlfn.XLOOKUP(Sales_Pipeline[[#This Row],[Product]],Products!$A$2:$A$8,Products!$C$2:$C$8),Sales_Pipeline[[#This Row],[Deal_Stage]]="Lost",_xlfn.XLOOKUP(Sales_Pipeline[[#This Row],[Product]],Products!$A$2:$A$8,Products!$C$2:$C$8)),"")</f>
        <v>55</v>
      </c>
      <c r="O4138" s="2">
        <v>52</v>
      </c>
    </row>
    <row r="4139" spans="1:15" x14ac:dyDescent="0.3">
      <c r="A4139" t="s">
        <v>4285</v>
      </c>
      <c r="B4139" t="s">
        <v>7</v>
      </c>
      <c r="C4139" t="str">
        <f>_xlfn.XLOOKUP(Sales_Pipeline[[#This Row],[Sales_Agent]],Sales_Teams[Sales_Agent],Sales_Teams[Manager])</f>
        <v>Dustin Brinkmann</v>
      </c>
      <c r="D4139" t="str">
        <f>_xlfn.XLOOKUP(Sales_Pipeline[[#This Row],[Manager]],Sales_Teams[Manager],Sales_Teams[Regional_Office])</f>
        <v>Central</v>
      </c>
      <c r="E4139" t="s">
        <v>76</v>
      </c>
      <c r="F4139" t="s">
        <v>134</v>
      </c>
      <c r="G4139" t="str">
        <f>IFERROR(_xlfn.XLOOKUP(Sales_Pipeline[[#This Row],[Account]],Accounts!$A$2:$A$86,Accounts!$F$2:$F$86),"")</f>
        <v>United States</v>
      </c>
      <c r="H4139" t="s">
        <v>57</v>
      </c>
      <c r="I4139" s="3">
        <v>42909</v>
      </c>
      <c r="J4139" s="3">
        <v>42999</v>
      </c>
      <c r="K4139" s="8" t="str">
        <f>IF(Sales_Pipeline[[#This Row],[Close_Date]]="","",TEXT(Sales_Pipeline[[#This Row],[Close_Date]],"ddd"))</f>
        <v>Thu</v>
      </c>
      <c r="L4139" s="8" t="str">
        <f>IF(Sales_Pipeline[[#This Row],[Close_Date]]="","",TEXT(Sales_Pipeline[[#This Row],[Close_Date]],"mmm"))</f>
        <v>Sep</v>
      </c>
      <c r="M4139" s="8" t="str">
        <f>IF(Sales_Pipeline[[#This Row],[Close_Date]]="","","Q"&amp;ROUNDUP(MONTH(Sales_Pipeline[[#This Row],[Close_Date]])/3,0))</f>
        <v>Q3</v>
      </c>
      <c r="N4139" s="2" cm="1">
        <f t="array" ref="N4139">IFERROR(_xlfn.IFS(Sales_Pipeline[[#This Row],[Deal_Stage]]="Won",_xlfn.XLOOKUP(Sales_Pipeline[[#This Row],[Product]],Products!$A$2:$A$8,Products!$C$2:$C$8),Sales_Pipeline[[#This Row],[Deal_Stage]]="Lost",_xlfn.XLOOKUP(Sales_Pipeline[[#This Row],[Product]],Products!$A$2:$A$8,Products!$C$2:$C$8)),"")</f>
        <v>3393</v>
      </c>
      <c r="O4139" s="2">
        <v>2949</v>
      </c>
    </row>
    <row r="4140" spans="1:15" x14ac:dyDescent="0.3">
      <c r="A4140" t="s">
        <v>4286</v>
      </c>
      <c r="B4140" t="s">
        <v>32</v>
      </c>
      <c r="C4140" t="str">
        <f>_xlfn.XLOOKUP(Sales_Pipeline[[#This Row],[Sales_Agent]],Sales_Teams[Sales_Agent],Sales_Teams[Manager])</f>
        <v>Celia Rouche</v>
      </c>
      <c r="D4140" t="str">
        <f>_xlfn.XLOOKUP(Sales_Pipeline[[#This Row],[Manager]],Sales_Teams[Manager],Sales_Teams[Regional_Office])</f>
        <v>West</v>
      </c>
      <c r="E4140" t="s">
        <v>8953</v>
      </c>
      <c r="F4140" t="s">
        <v>240</v>
      </c>
      <c r="G4140" t="str">
        <f>IFERROR(_xlfn.XLOOKUP(Sales_Pipeline[[#This Row],[Account]],Accounts!$A$2:$A$86,Accounts!$F$2:$F$86),"")</f>
        <v>United States</v>
      </c>
      <c r="H4140" t="s">
        <v>82</v>
      </c>
      <c r="I4140" s="3">
        <v>42909</v>
      </c>
      <c r="J4140" s="3">
        <v>42922</v>
      </c>
      <c r="K4140" s="8" t="str">
        <f>IF(Sales_Pipeline[[#This Row],[Close_Date]]="","",TEXT(Sales_Pipeline[[#This Row],[Close_Date]],"ddd"))</f>
        <v>Thu</v>
      </c>
      <c r="L4140" s="8" t="str">
        <f>IF(Sales_Pipeline[[#This Row],[Close_Date]]="","",TEXT(Sales_Pipeline[[#This Row],[Close_Date]],"mmm"))</f>
        <v>Jul</v>
      </c>
      <c r="M4140" s="8" t="str">
        <f>IF(Sales_Pipeline[[#This Row],[Close_Date]]="","","Q"&amp;ROUNDUP(MONTH(Sales_Pipeline[[#This Row],[Close_Date]])/3,0))</f>
        <v>Q3</v>
      </c>
      <c r="N4140" s="2" cm="1">
        <f t="array" ref="N4140">IFERROR(_xlfn.IFS(Sales_Pipeline[[#This Row],[Deal_Stage]]="Won",_xlfn.XLOOKUP(Sales_Pipeline[[#This Row],[Product]],Products!$A$2:$A$8,Products!$C$2:$C$8),Sales_Pipeline[[#This Row],[Deal_Stage]]="Lost",_xlfn.XLOOKUP(Sales_Pipeline[[#This Row],[Product]],Products!$A$2:$A$8,Products!$C$2:$C$8)),"")</f>
        <v>4821</v>
      </c>
      <c r="O4140" s="2">
        <v>0</v>
      </c>
    </row>
    <row r="4141" spans="1:15" x14ac:dyDescent="0.3">
      <c r="A4141" t="s">
        <v>4287</v>
      </c>
      <c r="B4141" t="s">
        <v>17</v>
      </c>
      <c r="C4141" t="str">
        <f>_xlfn.XLOOKUP(Sales_Pipeline[[#This Row],[Sales_Agent]],Sales_Teams[Sales_Agent],Sales_Teams[Manager])</f>
        <v>Cara Losch</v>
      </c>
      <c r="D4141" t="str">
        <f>_xlfn.XLOOKUP(Sales_Pipeline[[#This Row],[Manager]],Sales_Teams[Manager],Sales_Teams[Regional_Office])</f>
        <v>East</v>
      </c>
      <c r="E4141" t="s">
        <v>61</v>
      </c>
      <c r="F4141" t="s">
        <v>220</v>
      </c>
      <c r="G4141" t="str">
        <f>IFERROR(_xlfn.XLOOKUP(Sales_Pipeline[[#This Row],[Account]],Accounts!$A$2:$A$86,Accounts!$F$2:$F$86),"")</f>
        <v>United States</v>
      </c>
      <c r="H4141" t="s">
        <v>77</v>
      </c>
      <c r="I4141" s="3">
        <v>42909</v>
      </c>
      <c r="K4141" s="8" t="str">
        <f>IF(Sales_Pipeline[[#This Row],[Close_Date]]="","",TEXT(Sales_Pipeline[[#This Row],[Close_Date]],"ddd"))</f>
        <v/>
      </c>
      <c r="L4141" s="8" t="str">
        <f>IF(Sales_Pipeline[[#This Row],[Close_Date]]="","",TEXT(Sales_Pipeline[[#This Row],[Close_Date]],"mmm"))</f>
        <v/>
      </c>
      <c r="M4141" s="8" t="str">
        <f>IF(Sales_Pipeline[[#This Row],[Close_Date]]="","","Q"&amp;ROUNDUP(MONTH(Sales_Pipeline[[#This Row],[Close_Date]])/3,0))</f>
        <v/>
      </c>
      <c r="N4141" s="2" t="str" cm="1">
        <f t="array" ref="N4141">IFERROR(_xlfn.IFS(Sales_Pipeline[[#This Row],[Deal_Stage]]="Won",_xlfn.XLOOKUP(Sales_Pipeline[[#This Row],[Product]],Products!$A$2:$A$8,Products!$C$2:$C$8),Sales_Pipeline[[#This Row],[Deal_Stage]]="Lost",_xlfn.XLOOKUP(Sales_Pipeline[[#This Row],[Product]],Products!$A$2:$A$8,Products!$C$2:$C$8)),"")</f>
        <v/>
      </c>
      <c r="O4141" s="2">
        <v>0</v>
      </c>
    </row>
    <row r="4142" spans="1:15" x14ac:dyDescent="0.3">
      <c r="A4142" t="s">
        <v>4288</v>
      </c>
      <c r="B4142" t="s">
        <v>17</v>
      </c>
      <c r="C4142" t="str">
        <f>_xlfn.XLOOKUP(Sales_Pipeline[[#This Row],[Sales_Agent]],Sales_Teams[Sales_Agent],Sales_Teams[Manager])</f>
        <v>Cara Losch</v>
      </c>
      <c r="D4142" t="str">
        <f>_xlfn.XLOOKUP(Sales_Pipeline[[#This Row],[Manager]],Sales_Teams[Manager],Sales_Teams[Regional_Office])</f>
        <v>East</v>
      </c>
      <c r="E4142" t="s">
        <v>61</v>
      </c>
      <c r="F4142" t="s">
        <v>216</v>
      </c>
      <c r="G4142" t="str">
        <f>IFERROR(_xlfn.XLOOKUP(Sales_Pipeline[[#This Row],[Account]],Accounts!$A$2:$A$86,Accounts!$F$2:$F$86),"")</f>
        <v>United States</v>
      </c>
      <c r="H4142" t="s">
        <v>57</v>
      </c>
      <c r="I4142" s="3">
        <v>42909</v>
      </c>
      <c r="J4142" s="3">
        <v>42962</v>
      </c>
      <c r="K4142" s="8" t="str">
        <f>IF(Sales_Pipeline[[#This Row],[Close_Date]]="","",TEXT(Sales_Pipeline[[#This Row],[Close_Date]],"ddd"))</f>
        <v>Tue</v>
      </c>
      <c r="L4142" s="8" t="str">
        <f>IF(Sales_Pipeline[[#This Row],[Close_Date]]="","",TEXT(Sales_Pipeline[[#This Row],[Close_Date]],"mmm"))</f>
        <v>Aug</v>
      </c>
      <c r="M4142" s="8" t="str">
        <f>IF(Sales_Pipeline[[#This Row],[Close_Date]]="","","Q"&amp;ROUNDUP(MONTH(Sales_Pipeline[[#This Row],[Close_Date]])/3,0))</f>
        <v>Q3</v>
      </c>
      <c r="N4142" s="2" cm="1">
        <f t="array" ref="N4142">IFERROR(_xlfn.IFS(Sales_Pipeline[[#This Row],[Deal_Stage]]="Won",_xlfn.XLOOKUP(Sales_Pipeline[[#This Row],[Product]],Products!$A$2:$A$8,Products!$C$2:$C$8),Sales_Pipeline[[#This Row],[Deal_Stage]]="Lost",_xlfn.XLOOKUP(Sales_Pipeline[[#This Row],[Product]],Products!$A$2:$A$8,Products!$C$2:$C$8)),"")</f>
        <v>55</v>
      </c>
      <c r="O4142" s="2">
        <v>50</v>
      </c>
    </row>
    <row r="4143" spans="1:15" x14ac:dyDescent="0.3">
      <c r="A4143" t="s">
        <v>4289</v>
      </c>
      <c r="B4143" t="s">
        <v>17</v>
      </c>
      <c r="C4143" t="str">
        <f>_xlfn.XLOOKUP(Sales_Pipeline[[#This Row],[Sales_Agent]],Sales_Teams[Sales_Agent],Sales_Teams[Manager])</f>
        <v>Cara Losch</v>
      </c>
      <c r="D4143" t="str">
        <f>_xlfn.XLOOKUP(Sales_Pipeline[[#This Row],[Manager]],Sales_Teams[Manager],Sales_Teams[Regional_Office])</f>
        <v>East</v>
      </c>
      <c r="E4143" t="s">
        <v>76</v>
      </c>
      <c r="F4143" t="s">
        <v>231</v>
      </c>
      <c r="G4143" t="str">
        <f>IFERROR(_xlfn.XLOOKUP(Sales_Pipeline[[#This Row],[Account]],Accounts!$A$2:$A$86,Accounts!$F$2:$F$86),"")</f>
        <v>United States</v>
      </c>
      <c r="H4143" t="s">
        <v>57</v>
      </c>
      <c r="I4143" s="3">
        <v>42909</v>
      </c>
      <c r="J4143" s="3">
        <v>42916</v>
      </c>
      <c r="K4143" s="8" t="str">
        <f>IF(Sales_Pipeline[[#This Row],[Close_Date]]="","",TEXT(Sales_Pipeline[[#This Row],[Close_Date]],"ddd"))</f>
        <v>Fri</v>
      </c>
      <c r="L4143" s="8" t="str">
        <f>IF(Sales_Pipeline[[#This Row],[Close_Date]]="","",TEXT(Sales_Pipeline[[#This Row],[Close_Date]],"mmm"))</f>
        <v>Jun</v>
      </c>
      <c r="M4143" s="8" t="str">
        <f>IF(Sales_Pipeline[[#This Row],[Close_Date]]="","","Q"&amp;ROUNDUP(MONTH(Sales_Pipeline[[#This Row],[Close_Date]])/3,0))</f>
        <v>Q2</v>
      </c>
      <c r="N4143" s="2" cm="1">
        <f t="array" ref="N4143">IFERROR(_xlfn.IFS(Sales_Pipeline[[#This Row],[Deal_Stage]]="Won",_xlfn.XLOOKUP(Sales_Pipeline[[#This Row],[Product]],Products!$A$2:$A$8,Products!$C$2:$C$8),Sales_Pipeline[[#This Row],[Deal_Stage]]="Lost",_xlfn.XLOOKUP(Sales_Pipeline[[#This Row],[Product]],Products!$A$2:$A$8,Products!$C$2:$C$8)),"")</f>
        <v>3393</v>
      </c>
      <c r="O4143" s="2">
        <v>3863</v>
      </c>
    </row>
    <row r="4144" spans="1:15" x14ac:dyDescent="0.3">
      <c r="A4144" t="s">
        <v>4290</v>
      </c>
      <c r="B4144" t="s">
        <v>44</v>
      </c>
      <c r="C4144" t="str">
        <f>_xlfn.XLOOKUP(Sales_Pipeline[[#This Row],[Sales_Agent]],Sales_Teams[Sales_Agent],Sales_Teams[Manager])</f>
        <v>Summer Sewald</v>
      </c>
      <c r="D4144" t="str">
        <f>_xlfn.XLOOKUP(Sales_Pipeline[[#This Row],[Manager]],Sales_Teams[Manager],Sales_Teams[Regional_Office])</f>
        <v>West</v>
      </c>
      <c r="E4144" t="s">
        <v>8953</v>
      </c>
      <c r="F4144" t="s">
        <v>173</v>
      </c>
      <c r="G4144" t="str">
        <f>IFERROR(_xlfn.XLOOKUP(Sales_Pipeline[[#This Row],[Account]],Accounts!$A$2:$A$86,Accounts!$F$2:$F$86),"")</f>
        <v>United States</v>
      </c>
      <c r="H4144" t="s">
        <v>77</v>
      </c>
      <c r="I4144" s="3">
        <v>42909</v>
      </c>
      <c r="K4144" s="8" t="str">
        <f>IF(Sales_Pipeline[[#This Row],[Close_Date]]="","",TEXT(Sales_Pipeline[[#This Row],[Close_Date]],"ddd"))</f>
        <v/>
      </c>
      <c r="L4144" s="8" t="str">
        <f>IF(Sales_Pipeline[[#This Row],[Close_Date]]="","",TEXT(Sales_Pipeline[[#This Row],[Close_Date]],"mmm"))</f>
        <v/>
      </c>
      <c r="M4144" s="8" t="str">
        <f>IF(Sales_Pipeline[[#This Row],[Close_Date]]="","","Q"&amp;ROUNDUP(MONTH(Sales_Pipeline[[#This Row],[Close_Date]])/3,0))</f>
        <v/>
      </c>
      <c r="N4144" s="2" t="str" cm="1">
        <f t="array" ref="N4144">IFERROR(_xlfn.IFS(Sales_Pipeline[[#This Row],[Deal_Stage]]="Won",_xlfn.XLOOKUP(Sales_Pipeline[[#This Row],[Product]],Products!$A$2:$A$8,Products!$C$2:$C$8),Sales_Pipeline[[#This Row],[Deal_Stage]]="Lost",_xlfn.XLOOKUP(Sales_Pipeline[[#This Row],[Product]],Products!$A$2:$A$8,Products!$C$2:$C$8)),"")</f>
        <v/>
      </c>
      <c r="O4144" s="2">
        <v>0</v>
      </c>
    </row>
    <row r="4145" spans="1:15" x14ac:dyDescent="0.3">
      <c r="A4145" t="s">
        <v>4291</v>
      </c>
      <c r="B4145" t="s">
        <v>44</v>
      </c>
      <c r="C4145" t="str">
        <f>_xlfn.XLOOKUP(Sales_Pipeline[[#This Row],[Sales_Agent]],Sales_Teams[Sales_Agent],Sales_Teams[Manager])</f>
        <v>Summer Sewald</v>
      </c>
      <c r="D4145" t="str">
        <f>_xlfn.XLOOKUP(Sales_Pipeline[[#This Row],[Manager]],Sales_Teams[Manager],Sales_Teams[Regional_Office])</f>
        <v>West</v>
      </c>
      <c r="E4145" t="s">
        <v>63</v>
      </c>
      <c r="F4145" t="s">
        <v>143</v>
      </c>
      <c r="G4145" t="str">
        <f>IFERROR(_xlfn.XLOOKUP(Sales_Pipeline[[#This Row],[Account]],Accounts!$A$2:$A$86,Accounts!$F$2:$F$86),"")</f>
        <v>United States</v>
      </c>
      <c r="H4145" t="s">
        <v>82</v>
      </c>
      <c r="I4145" s="3">
        <v>42909</v>
      </c>
      <c r="J4145" s="3">
        <v>42920</v>
      </c>
      <c r="K4145" s="8" t="str">
        <f>IF(Sales_Pipeline[[#This Row],[Close_Date]]="","",TEXT(Sales_Pipeline[[#This Row],[Close_Date]],"ddd"))</f>
        <v>Tue</v>
      </c>
      <c r="L4145" s="8" t="str">
        <f>IF(Sales_Pipeline[[#This Row],[Close_Date]]="","",TEXT(Sales_Pipeline[[#This Row],[Close_Date]],"mmm"))</f>
        <v>Jul</v>
      </c>
      <c r="M4145" s="8" t="str">
        <f>IF(Sales_Pipeline[[#This Row],[Close_Date]]="","","Q"&amp;ROUNDUP(MONTH(Sales_Pipeline[[#This Row],[Close_Date]])/3,0))</f>
        <v>Q3</v>
      </c>
      <c r="N4145" s="2" cm="1">
        <f t="array" ref="N4145">IFERROR(_xlfn.IFS(Sales_Pipeline[[#This Row],[Deal_Stage]]="Won",_xlfn.XLOOKUP(Sales_Pipeline[[#This Row],[Product]],Products!$A$2:$A$8,Products!$C$2:$C$8),Sales_Pipeline[[#This Row],[Deal_Stage]]="Lost",_xlfn.XLOOKUP(Sales_Pipeline[[#This Row],[Product]],Products!$A$2:$A$8,Products!$C$2:$C$8)),"")</f>
        <v>550</v>
      </c>
      <c r="O4145" s="2">
        <v>0</v>
      </c>
    </row>
    <row r="4146" spans="1:15" x14ac:dyDescent="0.3">
      <c r="A4146" t="s">
        <v>4292</v>
      </c>
      <c r="B4146" t="s">
        <v>3</v>
      </c>
      <c r="C4146" t="str">
        <f>_xlfn.XLOOKUP(Sales_Pipeline[[#This Row],[Sales_Agent]],Sales_Teams[Sales_Agent],Sales_Teams[Manager])</f>
        <v>Dustin Brinkmann</v>
      </c>
      <c r="D4146" t="str">
        <f>_xlfn.XLOOKUP(Sales_Pipeline[[#This Row],[Manager]],Sales_Teams[Manager],Sales_Teams[Regional_Office])</f>
        <v>Central</v>
      </c>
      <c r="E4146" t="s">
        <v>61</v>
      </c>
      <c r="F4146" t="s">
        <v>134</v>
      </c>
      <c r="G4146" t="str">
        <f>IFERROR(_xlfn.XLOOKUP(Sales_Pipeline[[#This Row],[Account]],Accounts!$A$2:$A$86,Accounts!$F$2:$F$86),"")</f>
        <v>United States</v>
      </c>
      <c r="H4146" t="s">
        <v>57</v>
      </c>
      <c r="I4146" s="3">
        <v>42910</v>
      </c>
      <c r="J4146" s="3">
        <v>42918</v>
      </c>
      <c r="K4146" s="8" t="str">
        <f>IF(Sales_Pipeline[[#This Row],[Close_Date]]="","",TEXT(Sales_Pipeline[[#This Row],[Close_Date]],"ddd"))</f>
        <v>Sun</v>
      </c>
      <c r="L4146" s="8" t="str">
        <f>IF(Sales_Pipeline[[#This Row],[Close_Date]]="","",TEXT(Sales_Pipeline[[#This Row],[Close_Date]],"mmm"))</f>
        <v>Jul</v>
      </c>
      <c r="M4146" s="8" t="str">
        <f>IF(Sales_Pipeline[[#This Row],[Close_Date]]="","","Q"&amp;ROUNDUP(MONTH(Sales_Pipeline[[#This Row],[Close_Date]])/3,0))</f>
        <v>Q3</v>
      </c>
      <c r="N4146" s="2" cm="1">
        <f t="array" ref="N4146">IFERROR(_xlfn.IFS(Sales_Pipeline[[#This Row],[Deal_Stage]]="Won",_xlfn.XLOOKUP(Sales_Pipeline[[#This Row],[Product]],Products!$A$2:$A$8,Products!$C$2:$C$8),Sales_Pipeline[[#This Row],[Deal_Stage]]="Lost",_xlfn.XLOOKUP(Sales_Pipeline[[#This Row],[Product]],Products!$A$2:$A$8,Products!$C$2:$C$8)),"")</f>
        <v>55</v>
      </c>
      <c r="O4146" s="2">
        <v>64</v>
      </c>
    </row>
    <row r="4147" spans="1:15" x14ac:dyDescent="0.3">
      <c r="A4147" t="s">
        <v>4293</v>
      </c>
      <c r="B4147" t="s">
        <v>30</v>
      </c>
      <c r="C4147" t="str">
        <f>_xlfn.XLOOKUP(Sales_Pipeline[[#This Row],[Sales_Agent]],Sales_Teams[Sales_Agent],Sales_Teams[Manager])</f>
        <v>Rocco Neubert</v>
      </c>
      <c r="D4147" t="str">
        <f>_xlfn.XLOOKUP(Sales_Pipeline[[#This Row],[Manager]],Sales_Teams[Manager],Sales_Teams[Regional_Office])</f>
        <v>East</v>
      </c>
      <c r="E4147" t="s">
        <v>84</v>
      </c>
      <c r="G4147" t="str">
        <f>IFERROR(_xlfn.XLOOKUP(Sales_Pipeline[[#This Row],[Account]],Accounts!$A$2:$A$86,Accounts!$F$2:$F$86),"")</f>
        <v/>
      </c>
      <c r="H4147" t="s">
        <v>77</v>
      </c>
      <c r="I4147" s="3">
        <v>42910</v>
      </c>
      <c r="K4147" s="8" t="str">
        <f>IF(Sales_Pipeline[[#This Row],[Close_Date]]="","",TEXT(Sales_Pipeline[[#This Row],[Close_Date]],"ddd"))</f>
        <v/>
      </c>
      <c r="L4147" s="8" t="str">
        <f>IF(Sales_Pipeline[[#This Row],[Close_Date]]="","",TEXT(Sales_Pipeline[[#This Row],[Close_Date]],"mmm"))</f>
        <v/>
      </c>
      <c r="M4147" s="8" t="str">
        <f>IF(Sales_Pipeline[[#This Row],[Close_Date]]="","","Q"&amp;ROUNDUP(MONTH(Sales_Pipeline[[#This Row],[Close_Date]])/3,0))</f>
        <v/>
      </c>
      <c r="N4147" s="2" t="str" cm="1">
        <f t="array" ref="N4147">IFERROR(_xlfn.IFS(Sales_Pipeline[[#This Row],[Deal_Stage]]="Won",_xlfn.XLOOKUP(Sales_Pipeline[[#This Row],[Product]],Products!$A$2:$A$8,Products!$C$2:$C$8),Sales_Pipeline[[#This Row],[Deal_Stage]]="Lost",_xlfn.XLOOKUP(Sales_Pipeline[[#This Row],[Product]],Products!$A$2:$A$8,Products!$C$2:$C$8)),"")</f>
        <v/>
      </c>
      <c r="O4147" s="2">
        <v>0</v>
      </c>
    </row>
    <row r="4148" spans="1:15" x14ac:dyDescent="0.3">
      <c r="A4148" t="s">
        <v>4294</v>
      </c>
      <c r="B4148" t="s">
        <v>20</v>
      </c>
      <c r="C4148" t="str">
        <f>_xlfn.XLOOKUP(Sales_Pipeline[[#This Row],[Sales_Agent]],Sales_Teams[Sales_Agent],Sales_Teams[Manager])</f>
        <v>Cara Losch</v>
      </c>
      <c r="D4148" t="str">
        <f>_xlfn.XLOOKUP(Sales_Pipeline[[#This Row],[Manager]],Sales_Teams[Manager],Sales_Teams[Regional_Office])</f>
        <v>East</v>
      </c>
      <c r="E4148" t="s">
        <v>8953</v>
      </c>
      <c r="G4148" t="str">
        <f>IFERROR(_xlfn.XLOOKUP(Sales_Pipeline[[#This Row],[Account]],Accounts!$A$2:$A$86,Accounts!$F$2:$F$86),"")</f>
        <v/>
      </c>
      <c r="H4148" t="s">
        <v>77</v>
      </c>
      <c r="I4148" s="3">
        <v>42910</v>
      </c>
      <c r="K4148" s="8" t="str">
        <f>IF(Sales_Pipeline[[#This Row],[Close_Date]]="","",TEXT(Sales_Pipeline[[#This Row],[Close_Date]],"ddd"))</f>
        <v/>
      </c>
      <c r="L4148" s="8" t="str">
        <f>IF(Sales_Pipeline[[#This Row],[Close_Date]]="","",TEXT(Sales_Pipeline[[#This Row],[Close_Date]],"mmm"))</f>
        <v/>
      </c>
      <c r="M4148" s="8" t="str">
        <f>IF(Sales_Pipeline[[#This Row],[Close_Date]]="","","Q"&amp;ROUNDUP(MONTH(Sales_Pipeline[[#This Row],[Close_Date]])/3,0))</f>
        <v/>
      </c>
      <c r="N4148" s="2" t="str" cm="1">
        <f t="array" ref="N4148">IFERROR(_xlfn.IFS(Sales_Pipeline[[#This Row],[Deal_Stage]]="Won",_xlfn.XLOOKUP(Sales_Pipeline[[#This Row],[Product]],Products!$A$2:$A$8,Products!$C$2:$C$8),Sales_Pipeline[[#This Row],[Deal_Stage]]="Lost",_xlfn.XLOOKUP(Sales_Pipeline[[#This Row],[Product]],Products!$A$2:$A$8,Products!$C$2:$C$8)),"")</f>
        <v/>
      </c>
      <c r="O4148" s="2">
        <v>0</v>
      </c>
    </row>
    <row r="4149" spans="1:15" x14ac:dyDescent="0.3">
      <c r="A4149" t="s">
        <v>4295</v>
      </c>
      <c r="B4149" t="s">
        <v>20</v>
      </c>
      <c r="C4149" t="str">
        <f>_xlfn.XLOOKUP(Sales_Pipeline[[#This Row],[Sales_Agent]],Sales_Teams[Sales_Agent],Sales_Teams[Manager])</f>
        <v>Cara Losch</v>
      </c>
      <c r="D4149" t="str">
        <f>_xlfn.XLOOKUP(Sales_Pipeline[[#This Row],[Manager]],Sales_Teams[Manager],Sales_Teams[Regional_Office])</f>
        <v>East</v>
      </c>
      <c r="E4149" t="s">
        <v>55</v>
      </c>
      <c r="F4149" t="s">
        <v>206</v>
      </c>
      <c r="G4149" t="str">
        <f>IFERROR(_xlfn.XLOOKUP(Sales_Pipeline[[#This Row],[Account]],Accounts!$A$2:$A$86,Accounts!$F$2:$F$86),"")</f>
        <v>United States</v>
      </c>
      <c r="H4149" t="s">
        <v>82</v>
      </c>
      <c r="I4149" s="3">
        <v>42910</v>
      </c>
      <c r="J4149" s="3">
        <v>42919</v>
      </c>
      <c r="K4149" s="8" t="str">
        <f>IF(Sales_Pipeline[[#This Row],[Close_Date]]="","",TEXT(Sales_Pipeline[[#This Row],[Close_Date]],"ddd"))</f>
        <v>Mon</v>
      </c>
      <c r="L4149" s="8" t="str">
        <f>IF(Sales_Pipeline[[#This Row],[Close_Date]]="","",TEXT(Sales_Pipeline[[#This Row],[Close_Date]],"mmm"))</f>
        <v>Jul</v>
      </c>
      <c r="M4149" s="8" t="str">
        <f>IF(Sales_Pipeline[[#This Row],[Close_Date]]="","","Q"&amp;ROUNDUP(MONTH(Sales_Pipeline[[#This Row],[Close_Date]])/3,0))</f>
        <v>Q3</v>
      </c>
      <c r="N4149" s="2" cm="1">
        <f t="array" ref="N4149">IFERROR(_xlfn.IFS(Sales_Pipeline[[#This Row],[Deal_Stage]]="Won",_xlfn.XLOOKUP(Sales_Pipeline[[#This Row],[Product]],Products!$A$2:$A$8,Products!$C$2:$C$8),Sales_Pipeline[[#This Row],[Deal_Stage]]="Lost",_xlfn.XLOOKUP(Sales_Pipeline[[#This Row],[Product]],Products!$A$2:$A$8,Products!$C$2:$C$8)),"")</f>
        <v>1096</v>
      </c>
      <c r="O4149" s="2">
        <v>0</v>
      </c>
    </row>
    <row r="4150" spans="1:15" x14ac:dyDescent="0.3">
      <c r="A4150" t="s">
        <v>4296</v>
      </c>
      <c r="B4150" t="s">
        <v>20</v>
      </c>
      <c r="C4150" t="str">
        <f>_xlfn.XLOOKUP(Sales_Pipeline[[#This Row],[Sales_Agent]],Sales_Teams[Sales_Agent],Sales_Teams[Manager])</f>
        <v>Cara Losch</v>
      </c>
      <c r="D4150" t="str">
        <f>_xlfn.XLOOKUP(Sales_Pipeline[[#This Row],[Manager]],Sales_Teams[Manager],Sales_Teams[Regional_Office])</f>
        <v>East</v>
      </c>
      <c r="E4150" t="s">
        <v>84</v>
      </c>
      <c r="F4150" t="s">
        <v>196</v>
      </c>
      <c r="G4150" t="str">
        <f>IFERROR(_xlfn.XLOOKUP(Sales_Pipeline[[#This Row],[Account]],Accounts!$A$2:$A$86,Accounts!$F$2:$F$86),"")</f>
        <v>United States</v>
      </c>
      <c r="H4150" t="s">
        <v>57</v>
      </c>
      <c r="I4150" s="3">
        <v>42910</v>
      </c>
      <c r="J4150" s="3">
        <v>42969</v>
      </c>
      <c r="K4150" s="8" t="str">
        <f>IF(Sales_Pipeline[[#This Row],[Close_Date]]="","",TEXT(Sales_Pipeline[[#This Row],[Close_Date]],"ddd"))</f>
        <v>Tue</v>
      </c>
      <c r="L4150" s="8" t="str">
        <f>IF(Sales_Pipeline[[#This Row],[Close_Date]]="","",TEXT(Sales_Pipeline[[#This Row],[Close_Date]],"mmm"))</f>
        <v>Aug</v>
      </c>
      <c r="M4150" s="8" t="str">
        <f>IF(Sales_Pipeline[[#This Row],[Close_Date]]="","","Q"&amp;ROUNDUP(MONTH(Sales_Pipeline[[#This Row],[Close_Date]])/3,0))</f>
        <v>Q3</v>
      </c>
      <c r="N4150" s="2" cm="1">
        <f t="array" ref="N4150">IFERROR(_xlfn.IFS(Sales_Pipeline[[#This Row],[Deal_Stage]]="Won",_xlfn.XLOOKUP(Sales_Pipeline[[#This Row],[Product]],Products!$A$2:$A$8,Products!$C$2:$C$8),Sales_Pipeline[[#This Row],[Deal_Stage]]="Lost",_xlfn.XLOOKUP(Sales_Pipeline[[#This Row],[Product]],Products!$A$2:$A$8,Products!$C$2:$C$8)),"")</f>
        <v>5482</v>
      </c>
      <c r="O4150" s="2">
        <v>5038</v>
      </c>
    </row>
    <row r="4151" spans="1:15" x14ac:dyDescent="0.3">
      <c r="A4151" t="s">
        <v>4297</v>
      </c>
      <c r="B4151" t="s">
        <v>20</v>
      </c>
      <c r="C4151" t="str">
        <f>_xlfn.XLOOKUP(Sales_Pipeline[[#This Row],[Sales_Agent]],Sales_Teams[Sales_Agent],Sales_Teams[Manager])</f>
        <v>Cara Losch</v>
      </c>
      <c r="D4151" t="str">
        <f>_xlfn.XLOOKUP(Sales_Pipeline[[#This Row],[Manager]],Sales_Teams[Manager],Sales_Teams[Regional_Office])</f>
        <v>East</v>
      </c>
      <c r="E4151" t="s">
        <v>8953</v>
      </c>
      <c r="F4151" t="s">
        <v>116</v>
      </c>
      <c r="G4151" t="str">
        <f>IFERROR(_xlfn.XLOOKUP(Sales_Pipeline[[#This Row],[Account]],Accounts!$A$2:$A$86,Accounts!$F$2:$F$86),"")</f>
        <v>United States</v>
      </c>
      <c r="H4151" t="s">
        <v>57</v>
      </c>
      <c r="I4151" s="3">
        <v>42910</v>
      </c>
      <c r="J4151" s="3">
        <v>42918</v>
      </c>
      <c r="K4151" s="8" t="str">
        <f>IF(Sales_Pipeline[[#This Row],[Close_Date]]="","",TEXT(Sales_Pipeline[[#This Row],[Close_Date]],"ddd"))</f>
        <v>Sun</v>
      </c>
      <c r="L4151" s="8" t="str">
        <f>IF(Sales_Pipeline[[#This Row],[Close_Date]]="","",TEXT(Sales_Pipeline[[#This Row],[Close_Date]],"mmm"))</f>
        <v>Jul</v>
      </c>
      <c r="M4151" s="8" t="str">
        <f>IF(Sales_Pipeline[[#This Row],[Close_Date]]="","","Q"&amp;ROUNDUP(MONTH(Sales_Pipeline[[#This Row],[Close_Date]])/3,0))</f>
        <v>Q3</v>
      </c>
      <c r="N4151" s="2" cm="1">
        <f t="array" ref="N4151">IFERROR(_xlfn.IFS(Sales_Pipeline[[#This Row],[Deal_Stage]]="Won",_xlfn.XLOOKUP(Sales_Pipeline[[#This Row],[Product]],Products!$A$2:$A$8,Products!$C$2:$C$8),Sales_Pipeline[[#This Row],[Deal_Stage]]="Lost",_xlfn.XLOOKUP(Sales_Pipeline[[#This Row],[Product]],Products!$A$2:$A$8,Products!$C$2:$C$8)),"")</f>
        <v>4821</v>
      </c>
      <c r="O4151" s="2">
        <v>5088</v>
      </c>
    </row>
    <row r="4152" spans="1:15" x14ac:dyDescent="0.3">
      <c r="A4152" t="s">
        <v>4298</v>
      </c>
      <c r="B4152" t="s">
        <v>13</v>
      </c>
      <c r="C4152" t="str">
        <f>_xlfn.XLOOKUP(Sales_Pipeline[[#This Row],[Sales_Agent]],Sales_Teams[Sales_Agent],Sales_Teams[Manager])</f>
        <v>Melvin Marxen</v>
      </c>
      <c r="D4152" t="str">
        <f>_xlfn.XLOOKUP(Sales_Pipeline[[#This Row],[Manager]],Sales_Teams[Manager],Sales_Teams[Regional_Office])</f>
        <v>Central</v>
      </c>
      <c r="E4152" t="s">
        <v>61</v>
      </c>
      <c r="F4152" t="s">
        <v>204</v>
      </c>
      <c r="G4152" t="str">
        <f>IFERROR(_xlfn.XLOOKUP(Sales_Pipeline[[#This Row],[Account]],Accounts!$A$2:$A$86,Accounts!$F$2:$F$86),"")</f>
        <v>United States</v>
      </c>
      <c r="H4152" t="s">
        <v>57</v>
      </c>
      <c r="I4152" s="3">
        <v>42910</v>
      </c>
      <c r="J4152" s="3">
        <v>42961</v>
      </c>
      <c r="K4152" s="8" t="str">
        <f>IF(Sales_Pipeline[[#This Row],[Close_Date]]="","",TEXT(Sales_Pipeline[[#This Row],[Close_Date]],"ddd"))</f>
        <v>Mon</v>
      </c>
      <c r="L4152" s="8" t="str">
        <f>IF(Sales_Pipeline[[#This Row],[Close_Date]]="","",TEXT(Sales_Pipeline[[#This Row],[Close_Date]],"mmm"))</f>
        <v>Aug</v>
      </c>
      <c r="M4152" s="8" t="str">
        <f>IF(Sales_Pipeline[[#This Row],[Close_Date]]="","","Q"&amp;ROUNDUP(MONTH(Sales_Pipeline[[#This Row],[Close_Date]])/3,0))</f>
        <v>Q3</v>
      </c>
      <c r="N4152" s="2" cm="1">
        <f t="array" ref="N4152">IFERROR(_xlfn.IFS(Sales_Pipeline[[#This Row],[Deal_Stage]]="Won",_xlfn.XLOOKUP(Sales_Pipeline[[#This Row],[Product]],Products!$A$2:$A$8,Products!$C$2:$C$8),Sales_Pipeline[[#This Row],[Deal_Stage]]="Lost",_xlfn.XLOOKUP(Sales_Pipeline[[#This Row],[Product]],Products!$A$2:$A$8,Products!$C$2:$C$8)),"")</f>
        <v>55</v>
      </c>
      <c r="O4152" s="2">
        <v>48</v>
      </c>
    </row>
    <row r="4153" spans="1:15" x14ac:dyDescent="0.3">
      <c r="A4153" t="s">
        <v>4299</v>
      </c>
      <c r="B4153" t="s">
        <v>36</v>
      </c>
      <c r="C4153" t="str">
        <f>_xlfn.XLOOKUP(Sales_Pipeline[[#This Row],[Sales_Agent]],Sales_Teams[Sales_Agent],Sales_Teams[Manager])</f>
        <v>Celia Rouche</v>
      </c>
      <c r="D4153" t="str">
        <f>_xlfn.XLOOKUP(Sales_Pipeline[[#This Row],[Manager]],Sales_Teams[Manager],Sales_Teams[Regional_Office])</f>
        <v>West</v>
      </c>
      <c r="E4153" t="s">
        <v>55</v>
      </c>
      <c r="F4153" t="s">
        <v>191</v>
      </c>
      <c r="G4153" t="str">
        <f>IFERROR(_xlfn.XLOOKUP(Sales_Pipeline[[#This Row],[Account]],Accounts!$A$2:$A$86,Accounts!$F$2:$F$86),"")</f>
        <v>United States</v>
      </c>
      <c r="H4153" t="s">
        <v>82</v>
      </c>
      <c r="I4153" s="3">
        <v>42910</v>
      </c>
      <c r="J4153" s="3">
        <v>42920</v>
      </c>
      <c r="K4153" s="8" t="str">
        <f>IF(Sales_Pipeline[[#This Row],[Close_Date]]="","",TEXT(Sales_Pipeline[[#This Row],[Close_Date]],"ddd"))</f>
        <v>Tue</v>
      </c>
      <c r="L4153" s="8" t="str">
        <f>IF(Sales_Pipeline[[#This Row],[Close_Date]]="","",TEXT(Sales_Pipeline[[#This Row],[Close_Date]],"mmm"))</f>
        <v>Jul</v>
      </c>
      <c r="M4153" s="8" t="str">
        <f>IF(Sales_Pipeline[[#This Row],[Close_Date]]="","","Q"&amp;ROUNDUP(MONTH(Sales_Pipeline[[#This Row],[Close_Date]])/3,0))</f>
        <v>Q3</v>
      </c>
      <c r="N4153" s="2" cm="1">
        <f t="array" ref="N4153">IFERROR(_xlfn.IFS(Sales_Pipeline[[#This Row],[Deal_Stage]]="Won",_xlfn.XLOOKUP(Sales_Pipeline[[#This Row],[Product]],Products!$A$2:$A$8,Products!$C$2:$C$8),Sales_Pipeline[[#This Row],[Deal_Stage]]="Lost",_xlfn.XLOOKUP(Sales_Pipeline[[#This Row],[Product]],Products!$A$2:$A$8,Products!$C$2:$C$8)),"")</f>
        <v>1096</v>
      </c>
      <c r="O4153" s="2">
        <v>0</v>
      </c>
    </row>
    <row r="4154" spans="1:15" x14ac:dyDescent="0.3">
      <c r="A4154" t="s">
        <v>4300</v>
      </c>
      <c r="B4154" t="s">
        <v>42</v>
      </c>
      <c r="C4154" t="str">
        <f>_xlfn.XLOOKUP(Sales_Pipeline[[#This Row],[Sales_Agent]],Sales_Teams[Sales_Agent],Sales_Teams[Manager])</f>
        <v>Summer Sewald</v>
      </c>
      <c r="D4154" t="str">
        <f>_xlfn.XLOOKUP(Sales_Pipeline[[#This Row],[Manager]],Sales_Teams[Manager],Sales_Teams[Regional_Office])</f>
        <v>West</v>
      </c>
      <c r="E4154" t="s">
        <v>8953</v>
      </c>
      <c r="F4154" t="s">
        <v>220</v>
      </c>
      <c r="G4154" t="str">
        <f>IFERROR(_xlfn.XLOOKUP(Sales_Pipeline[[#This Row],[Account]],Accounts!$A$2:$A$86,Accounts!$F$2:$F$86),"")</f>
        <v>United States</v>
      </c>
      <c r="H4154" t="s">
        <v>77</v>
      </c>
      <c r="I4154" s="3">
        <v>42910</v>
      </c>
      <c r="K4154" s="8" t="str">
        <f>IF(Sales_Pipeline[[#This Row],[Close_Date]]="","",TEXT(Sales_Pipeline[[#This Row],[Close_Date]],"ddd"))</f>
        <v/>
      </c>
      <c r="L4154" s="8" t="str">
        <f>IF(Sales_Pipeline[[#This Row],[Close_Date]]="","",TEXT(Sales_Pipeline[[#This Row],[Close_Date]],"mmm"))</f>
        <v/>
      </c>
      <c r="M4154" s="8" t="str">
        <f>IF(Sales_Pipeline[[#This Row],[Close_Date]]="","","Q"&amp;ROUNDUP(MONTH(Sales_Pipeline[[#This Row],[Close_Date]])/3,0))</f>
        <v/>
      </c>
      <c r="N4154" s="2" t="str" cm="1">
        <f t="array" ref="N4154">IFERROR(_xlfn.IFS(Sales_Pipeline[[#This Row],[Deal_Stage]]="Won",_xlfn.XLOOKUP(Sales_Pipeline[[#This Row],[Product]],Products!$A$2:$A$8,Products!$C$2:$C$8),Sales_Pipeline[[#This Row],[Deal_Stage]]="Lost",_xlfn.XLOOKUP(Sales_Pipeline[[#This Row],[Product]],Products!$A$2:$A$8,Products!$C$2:$C$8)),"")</f>
        <v/>
      </c>
      <c r="O4154" s="2">
        <v>0</v>
      </c>
    </row>
    <row r="4155" spans="1:15" x14ac:dyDescent="0.3">
      <c r="A4155" t="s">
        <v>4301</v>
      </c>
      <c r="B4155" t="s">
        <v>42</v>
      </c>
      <c r="C4155" t="str">
        <f>_xlfn.XLOOKUP(Sales_Pipeline[[#This Row],[Sales_Agent]],Sales_Teams[Sales_Agent],Sales_Teams[Manager])</f>
        <v>Summer Sewald</v>
      </c>
      <c r="D4155" t="str">
        <f>_xlfn.XLOOKUP(Sales_Pipeline[[#This Row],[Manager]],Sales_Teams[Manager],Sales_Teams[Regional_Office])</f>
        <v>West</v>
      </c>
      <c r="E4155" t="s">
        <v>55</v>
      </c>
      <c r="F4155" t="s">
        <v>125</v>
      </c>
      <c r="G4155" t="str">
        <f>IFERROR(_xlfn.XLOOKUP(Sales_Pipeline[[#This Row],[Account]],Accounts!$A$2:$A$86,Accounts!$F$2:$F$86),"")</f>
        <v>United States</v>
      </c>
      <c r="H4155" t="s">
        <v>82</v>
      </c>
      <c r="I4155" s="3">
        <v>42910</v>
      </c>
      <c r="J4155" s="3">
        <v>42986</v>
      </c>
      <c r="K4155" s="8" t="str">
        <f>IF(Sales_Pipeline[[#This Row],[Close_Date]]="","",TEXT(Sales_Pipeline[[#This Row],[Close_Date]],"ddd"))</f>
        <v>Fri</v>
      </c>
      <c r="L4155" s="8" t="str">
        <f>IF(Sales_Pipeline[[#This Row],[Close_Date]]="","",TEXT(Sales_Pipeline[[#This Row],[Close_Date]],"mmm"))</f>
        <v>Sep</v>
      </c>
      <c r="M4155" s="8" t="str">
        <f>IF(Sales_Pipeline[[#This Row],[Close_Date]]="","","Q"&amp;ROUNDUP(MONTH(Sales_Pipeline[[#This Row],[Close_Date]])/3,0))</f>
        <v>Q3</v>
      </c>
      <c r="N4155" s="2" cm="1">
        <f t="array" ref="N4155">IFERROR(_xlfn.IFS(Sales_Pipeline[[#This Row],[Deal_Stage]]="Won",_xlfn.XLOOKUP(Sales_Pipeline[[#This Row],[Product]],Products!$A$2:$A$8,Products!$C$2:$C$8),Sales_Pipeline[[#This Row],[Deal_Stage]]="Lost",_xlfn.XLOOKUP(Sales_Pipeline[[#This Row],[Product]],Products!$A$2:$A$8,Products!$C$2:$C$8)),"")</f>
        <v>1096</v>
      </c>
      <c r="O4155" s="2">
        <v>0</v>
      </c>
    </row>
    <row r="4156" spans="1:15" x14ac:dyDescent="0.3">
      <c r="A4156" t="s">
        <v>4302</v>
      </c>
      <c r="B4156" t="s">
        <v>42</v>
      </c>
      <c r="C4156" t="str">
        <f>_xlfn.XLOOKUP(Sales_Pipeline[[#This Row],[Sales_Agent]],Sales_Teams[Sales_Agent],Sales_Teams[Manager])</f>
        <v>Summer Sewald</v>
      </c>
      <c r="D4156" t="str">
        <f>_xlfn.XLOOKUP(Sales_Pipeline[[#This Row],[Manager]],Sales_Teams[Manager],Sales_Teams[Regional_Office])</f>
        <v>West</v>
      </c>
      <c r="E4156" t="s">
        <v>84</v>
      </c>
      <c r="F4156" t="s">
        <v>201</v>
      </c>
      <c r="G4156" t="str">
        <f>IFERROR(_xlfn.XLOOKUP(Sales_Pipeline[[#This Row],[Account]],Accounts!$A$2:$A$86,Accounts!$F$2:$F$86),"")</f>
        <v>United States</v>
      </c>
      <c r="H4156" t="s">
        <v>57</v>
      </c>
      <c r="I4156" s="3">
        <v>42910</v>
      </c>
      <c r="J4156" s="3">
        <v>43008</v>
      </c>
      <c r="K4156" s="8" t="str">
        <f>IF(Sales_Pipeline[[#This Row],[Close_Date]]="","",TEXT(Sales_Pipeline[[#This Row],[Close_Date]],"ddd"))</f>
        <v>Sat</v>
      </c>
      <c r="L4156" s="8" t="str">
        <f>IF(Sales_Pipeline[[#This Row],[Close_Date]]="","",TEXT(Sales_Pipeline[[#This Row],[Close_Date]],"mmm"))</f>
        <v>Sep</v>
      </c>
      <c r="M4156" s="8" t="str">
        <f>IF(Sales_Pipeline[[#This Row],[Close_Date]]="","","Q"&amp;ROUNDUP(MONTH(Sales_Pipeline[[#This Row],[Close_Date]])/3,0))</f>
        <v>Q3</v>
      </c>
      <c r="N4156" s="2" cm="1">
        <f t="array" ref="N4156">IFERROR(_xlfn.IFS(Sales_Pipeline[[#This Row],[Deal_Stage]]="Won",_xlfn.XLOOKUP(Sales_Pipeline[[#This Row],[Product]],Products!$A$2:$A$8,Products!$C$2:$C$8),Sales_Pipeline[[#This Row],[Deal_Stage]]="Lost",_xlfn.XLOOKUP(Sales_Pipeline[[#This Row],[Product]],Products!$A$2:$A$8,Products!$C$2:$C$8)),"")</f>
        <v>5482</v>
      </c>
      <c r="O4156" s="2">
        <v>5056</v>
      </c>
    </row>
    <row r="4157" spans="1:15" x14ac:dyDescent="0.3">
      <c r="A4157" t="s">
        <v>4303</v>
      </c>
      <c r="B4157" t="s">
        <v>37</v>
      </c>
      <c r="C4157" t="str">
        <f>_xlfn.XLOOKUP(Sales_Pipeline[[#This Row],[Sales_Agent]],Sales_Teams[Sales_Agent],Sales_Teams[Manager])</f>
        <v>Celia Rouche</v>
      </c>
      <c r="D4157" t="str">
        <f>_xlfn.XLOOKUP(Sales_Pipeline[[#This Row],[Manager]],Sales_Teams[Manager],Sales_Teams[Regional_Office])</f>
        <v>West</v>
      </c>
      <c r="E4157" t="s">
        <v>61</v>
      </c>
      <c r="F4157" t="s">
        <v>328</v>
      </c>
      <c r="G4157" t="str">
        <f>IFERROR(_xlfn.XLOOKUP(Sales_Pipeline[[#This Row],[Account]],Accounts!$A$2:$A$86,Accounts!$F$2:$F$86),"")</f>
        <v>United States</v>
      </c>
      <c r="H4157" t="s">
        <v>57</v>
      </c>
      <c r="I4157" s="3">
        <v>42910</v>
      </c>
      <c r="J4157" s="3">
        <v>42918</v>
      </c>
      <c r="K4157" s="8" t="str">
        <f>IF(Sales_Pipeline[[#This Row],[Close_Date]]="","",TEXT(Sales_Pipeline[[#This Row],[Close_Date]],"ddd"))</f>
        <v>Sun</v>
      </c>
      <c r="L4157" s="8" t="str">
        <f>IF(Sales_Pipeline[[#This Row],[Close_Date]]="","",TEXT(Sales_Pipeline[[#This Row],[Close_Date]],"mmm"))</f>
        <v>Jul</v>
      </c>
      <c r="M4157" s="8" t="str">
        <f>IF(Sales_Pipeline[[#This Row],[Close_Date]]="","","Q"&amp;ROUNDUP(MONTH(Sales_Pipeline[[#This Row],[Close_Date]])/3,0))</f>
        <v>Q3</v>
      </c>
      <c r="N4157" s="2" cm="1">
        <f t="array" ref="N4157">IFERROR(_xlfn.IFS(Sales_Pipeline[[#This Row],[Deal_Stage]]="Won",_xlfn.XLOOKUP(Sales_Pipeline[[#This Row],[Product]],Products!$A$2:$A$8,Products!$C$2:$C$8),Sales_Pipeline[[#This Row],[Deal_Stage]]="Lost",_xlfn.XLOOKUP(Sales_Pipeline[[#This Row],[Product]],Products!$A$2:$A$8,Products!$C$2:$C$8)),"")</f>
        <v>55</v>
      </c>
      <c r="O4157" s="2">
        <v>59</v>
      </c>
    </row>
    <row r="4158" spans="1:15" x14ac:dyDescent="0.3">
      <c r="A4158" t="s">
        <v>4304</v>
      </c>
      <c r="B4158" t="s">
        <v>45</v>
      </c>
      <c r="C4158" t="str">
        <f>_xlfn.XLOOKUP(Sales_Pipeline[[#This Row],[Sales_Agent]],Sales_Teams[Sales_Agent],Sales_Teams[Manager])</f>
        <v>Summer Sewald</v>
      </c>
      <c r="D4158" t="str">
        <f>_xlfn.XLOOKUP(Sales_Pipeline[[#This Row],[Manager]],Sales_Teams[Manager],Sales_Teams[Regional_Office])</f>
        <v>West</v>
      </c>
      <c r="E4158" t="s">
        <v>55</v>
      </c>
      <c r="F4158" t="s">
        <v>72</v>
      </c>
      <c r="G4158" t="str">
        <f>IFERROR(_xlfn.XLOOKUP(Sales_Pipeline[[#This Row],[Account]],Accounts!$A$2:$A$86,Accounts!$F$2:$F$86),"")</f>
        <v>United States</v>
      </c>
      <c r="H4158" t="s">
        <v>82</v>
      </c>
      <c r="I4158" s="3">
        <v>42910</v>
      </c>
      <c r="J4158" s="3">
        <v>42967</v>
      </c>
      <c r="K4158" s="8" t="str">
        <f>IF(Sales_Pipeline[[#This Row],[Close_Date]]="","",TEXT(Sales_Pipeline[[#This Row],[Close_Date]],"ddd"))</f>
        <v>Sun</v>
      </c>
      <c r="L4158" s="8" t="str">
        <f>IF(Sales_Pipeline[[#This Row],[Close_Date]]="","",TEXT(Sales_Pipeline[[#This Row],[Close_Date]],"mmm"))</f>
        <v>Aug</v>
      </c>
      <c r="M4158" s="8" t="str">
        <f>IF(Sales_Pipeline[[#This Row],[Close_Date]]="","","Q"&amp;ROUNDUP(MONTH(Sales_Pipeline[[#This Row],[Close_Date]])/3,0))</f>
        <v>Q3</v>
      </c>
      <c r="N4158" s="2" cm="1">
        <f t="array" ref="N4158">IFERROR(_xlfn.IFS(Sales_Pipeline[[#This Row],[Deal_Stage]]="Won",_xlfn.XLOOKUP(Sales_Pipeline[[#This Row],[Product]],Products!$A$2:$A$8,Products!$C$2:$C$8),Sales_Pipeline[[#This Row],[Deal_Stage]]="Lost",_xlfn.XLOOKUP(Sales_Pipeline[[#This Row],[Product]],Products!$A$2:$A$8,Products!$C$2:$C$8)),"")</f>
        <v>1096</v>
      </c>
      <c r="O4158" s="2">
        <v>0</v>
      </c>
    </row>
    <row r="4159" spans="1:15" x14ac:dyDescent="0.3">
      <c r="A4159" t="s">
        <v>4305</v>
      </c>
      <c r="B4159" t="s">
        <v>45</v>
      </c>
      <c r="C4159" t="str">
        <f>_xlfn.XLOOKUP(Sales_Pipeline[[#This Row],[Sales_Agent]],Sales_Teams[Sales_Agent],Sales_Teams[Manager])</f>
        <v>Summer Sewald</v>
      </c>
      <c r="D4159" t="str">
        <f>_xlfn.XLOOKUP(Sales_Pipeline[[#This Row],[Manager]],Sales_Teams[Manager],Sales_Teams[Regional_Office])</f>
        <v>West</v>
      </c>
      <c r="E4159" t="s">
        <v>63</v>
      </c>
      <c r="F4159" t="s">
        <v>211</v>
      </c>
      <c r="G4159" t="str">
        <f>IFERROR(_xlfn.XLOOKUP(Sales_Pipeline[[#This Row],[Account]],Accounts!$A$2:$A$86,Accounts!$F$2:$F$86),"")</f>
        <v>United States</v>
      </c>
      <c r="H4159" t="s">
        <v>57</v>
      </c>
      <c r="I4159" s="3">
        <v>42910</v>
      </c>
      <c r="J4159" s="3">
        <v>42968</v>
      </c>
      <c r="K4159" s="8" t="str">
        <f>IF(Sales_Pipeline[[#This Row],[Close_Date]]="","",TEXT(Sales_Pipeline[[#This Row],[Close_Date]],"ddd"))</f>
        <v>Mon</v>
      </c>
      <c r="L4159" s="8" t="str">
        <f>IF(Sales_Pipeline[[#This Row],[Close_Date]]="","",TEXT(Sales_Pipeline[[#This Row],[Close_Date]],"mmm"))</f>
        <v>Aug</v>
      </c>
      <c r="M4159" s="8" t="str">
        <f>IF(Sales_Pipeline[[#This Row],[Close_Date]]="","","Q"&amp;ROUNDUP(MONTH(Sales_Pipeline[[#This Row],[Close_Date]])/3,0))</f>
        <v>Q3</v>
      </c>
      <c r="N4159" s="2" cm="1">
        <f t="array" ref="N4159">IFERROR(_xlfn.IFS(Sales_Pipeline[[#This Row],[Deal_Stage]]="Won",_xlfn.XLOOKUP(Sales_Pipeline[[#This Row],[Product]],Products!$A$2:$A$8,Products!$C$2:$C$8),Sales_Pipeline[[#This Row],[Deal_Stage]]="Lost",_xlfn.XLOOKUP(Sales_Pipeline[[#This Row],[Product]],Products!$A$2:$A$8,Products!$C$2:$C$8)),"")</f>
        <v>550</v>
      </c>
      <c r="O4159" s="2">
        <v>562</v>
      </c>
    </row>
    <row r="4160" spans="1:15" x14ac:dyDescent="0.3">
      <c r="A4160" t="s">
        <v>4306</v>
      </c>
      <c r="B4160" t="s">
        <v>9</v>
      </c>
      <c r="C4160" t="str">
        <f>_xlfn.XLOOKUP(Sales_Pipeline[[#This Row],[Sales_Agent]],Sales_Teams[Sales_Agent],Sales_Teams[Manager])</f>
        <v>Dustin Brinkmann</v>
      </c>
      <c r="D4160" t="str">
        <f>_xlfn.XLOOKUP(Sales_Pipeline[[#This Row],[Manager]],Sales_Teams[Manager],Sales_Teams[Regional_Office])</f>
        <v>Central</v>
      </c>
      <c r="E4160" t="s">
        <v>61</v>
      </c>
      <c r="F4160" t="s">
        <v>64</v>
      </c>
      <c r="G4160" t="str">
        <f>IFERROR(_xlfn.XLOOKUP(Sales_Pipeline[[#This Row],[Account]],Accounts!$A$2:$A$86,Accounts!$F$2:$F$86),"")</f>
        <v>United States</v>
      </c>
      <c r="H4160" t="s">
        <v>57</v>
      </c>
      <c r="I4160" s="3">
        <v>42910</v>
      </c>
      <c r="J4160" s="3">
        <v>42988</v>
      </c>
      <c r="K4160" s="8" t="str">
        <f>IF(Sales_Pipeline[[#This Row],[Close_Date]]="","",TEXT(Sales_Pipeline[[#This Row],[Close_Date]],"ddd"))</f>
        <v>Sun</v>
      </c>
      <c r="L4160" s="8" t="str">
        <f>IF(Sales_Pipeline[[#This Row],[Close_Date]]="","",TEXT(Sales_Pipeline[[#This Row],[Close_Date]],"mmm"))</f>
        <v>Sep</v>
      </c>
      <c r="M4160" s="8" t="str">
        <f>IF(Sales_Pipeline[[#This Row],[Close_Date]]="","","Q"&amp;ROUNDUP(MONTH(Sales_Pipeline[[#This Row],[Close_Date]])/3,0))</f>
        <v>Q3</v>
      </c>
      <c r="N4160" s="2" cm="1">
        <f t="array" ref="N4160">IFERROR(_xlfn.IFS(Sales_Pipeline[[#This Row],[Deal_Stage]]="Won",_xlfn.XLOOKUP(Sales_Pipeline[[#This Row],[Product]],Products!$A$2:$A$8,Products!$C$2:$C$8),Sales_Pipeline[[#This Row],[Deal_Stage]]="Lost",_xlfn.XLOOKUP(Sales_Pipeline[[#This Row],[Product]],Products!$A$2:$A$8,Products!$C$2:$C$8)),"")</f>
        <v>55</v>
      </c>
      <c r="O4160" s="2">
        <v>63</v>
      </c>
    </row>
    <row r="4161" spans="1:15" x14ac:dyDescent="0.3">
      <c r="A4161" t="s">
        <v>4307</v>
      </c>
      <c r="B4161" t="s">
        <v>9</v>
      </c>
      <c r="C4161" t="str">
        <f>_xlfn.XLOOKUP(Sales_Pipeline[[#This Row],[Sales_Agent]],Sales_Teams[Sales_Agent],Sales_Teams[Manager])</f>
        <v>Dustin Brinkmann</v>
      </c>
      <c r="D4161" t="str">
        <f>_xlfn.XLOOKUP(Sales_Pipeline[[#This Row],[Manager]],Sales_Teams[Manager],Sales_Teams[Regional_Office])</f>
        <v>Central</v>
      </c>
      <c r="E4161" t="s">
        <v>76</v>
      </c>
      <c r="F4161" t="s">
        <v>318</v>
      </c>
      <c r="G4161" t="str">
        <f>IFERROR(_xlfn.XLOOKUP(Sales_Pipeline[[#This Row],[Account]],Accounts!$A$2:$A$86,Accounts!$F$2:$F$86),"")</f>
        <v>Kenya</v>
      </c>
      <c r="H4161" t="s">
        <v>57</v>
      </c>
      <c r="I4161" s="3">
        <v>42910</v>
      </c>
      <c r="J4161" s="3">
        <v>42921</v>
      </c>
      <c r="K4161" s="8" t="str">
        <f>IF(Sales_Pipeline[[#This Row],[Close_Date]]="","",TEXT(Sales_Pipeline[[#This Row],[Close_Date]],"ddd"))</f>
        <v>Wed</v>
      </c>
      <c r="L4161" s="8" t="str">
        <f>IF(Sales_Pipeline[[#This Row],[Close_Date]]="","",TEXT(Sales_Pipeline[[#This Row],[Close_Date]],"mmm"))</f>
        <v>Jul</v>
      </c>
      <c r="M4161" s="8" t="str">
        <f>IF(Sales_Pipeline[[#This Row],[Close_Date]]="","","Q"&amp;ROUNDUP(MONTH(Sales_Pipeline[[#This Row],[Close_Date]])/3,0))</f>
        <v>Q3</v>
      </c>
      <c r="N4161" s="2" cm="1">
        <f t="array" ref="N4161">IFERROR(_xlfn.IFS(Sales_Pipeline[[#This Row],[Deal_Stage]]="Won",_xlfn.XLOOKUP(Sales_Pipeline[[#This Row],[Product]],Products!$A$2:$A$8,Products!$C$2:$C$8),Sales_Pipeline[[#This Row],[Deal_Stage]]="Lost",_xlfn.XLOOKUP(Sales_Pipeline[[#This Row],[Product]],Products!$A$2:$A$8,Products!$C$2:$C$8)),"")</f>
        <v>3393</v>
      </c>
      <c r="O4161" s="2">
        <v>3355</v>
      </c>
    </row>
    <row r="4162" spans="1:15" x14ac:dyDescent="0.3">
      <c r="A4162" t="s">
        <v>4308</v>
      </c>
      <c r="B4162" t="s">
        <v>32</v>
      </c>
      <c r="C4162" t="str">
        <f>_xlfn.XLOOKUP(Sales_Pipeline[[#This Row],[Sales_Agent]],Sales_Teams[Sales_Agent],Sales_Teams[Manager])</f>
        <v>Celia Rouche</v>
      </c>
      <c r="D4162" t="str">
        <f>_xlfn.XLOOKUP(Sales_Pipeline[[#This Row],[Manager]],Sales_Teams[Manager],Sales_Teams[Regional_Office])</f>
        <v>West</v>
      </c>
      <c r="E4162" t="s">
        <v>61</v>
      </c>
      <c r="G4162" t="str">
        <f>IFERROR(_xlfn.XLOOKUP(Sales_Pipeline[[#This Row],[Account]],Accounts!$A$2:$A$86,Accounts!$F$2:$F$86),"")</f>
        <v/>
      </c>
      <c r="H4162" t="s">
        <v>77</v>
      </c>
      <c r="I4162" s="3">
        <v>42910</v>
      </c>
      <c r="K4162" s="8" t="str">
        <f>IF(Sales_Pipeline[[#This Row],[Close_Date]]="","",TEXT(Sales_Pipeline[[#This Row],[Close_Date]],"ddd"))</f>
        <v/>
      </c>
      <c r="L4162" s="8" t="str">
        <f>IF(Sales_Pipeline[[#This Row],[Close_Date]]="","",TEXT(Sales_Pipeline[[#This Row],[Close_Date]],"mmm"))</f>
        <v/>
      </c>
      <c r="M4162" s="8" t="str">
        <f>IF(Sales_Pipeline[[#This Row],[Close_Date]]="","","Q"&amp;ROUNDUP(MONTH(Sales_Pipeline[[#This Row],[Close_Date]])/3,0))</f>
        <v/>
      </c>
      <c r="N4162" s="2" t="str" cm="1">
        <f t="array" ref="N4162">IFERROR(_xlfn.IFS(Sales_Pipeline[[#This Row],[Deal_Stage]]="Won",_xlfn.XLOOKUP(Sales_Pipeline[[#This Row],[Product]],Products!$A$2:$A$8,Products!$C$2:$C$8),Sales_Pipeline[[#This Row],[Deal_Stage]]="Lost",_xlfn.XLOOKUP(Sales_Pipeline[[#This Row],[Product]],Products!$A$2:$A$8,Products!$C$2:$C$8)),"")</f>
        <v/>
      </c>
      <c r="O4162" s="2">
        <v>0</v>
      </c>
    </row>
    <row r="4163" spans="1:15" x14ac:dyDescent="0.3">
      <c r="A4163" t="s">
        <v>4309</v>
      </c>
      <c r="B4163" t="s">
        <v>17</v>
      </c>
      <c r="C4163" t="str">
        <f>_xlfn.XLOOKUP(Sales_Pipeline[[#This Row],[Sales_Agent]],Sales_Teams[Sales_Agent],Sales_Teams[Manager])</f>
        <v>Cara Losch</v>
      </c>
      <c r="D4163" t="str">
        <f>_xlfn.XLOOKUP(Sales_Pipeline[[#This Row],[Manager]],Sales_Teams[Manager],Sales_Teams[Regional_Office])</f>
        <v>East</v>
      </c>
      <c r="E4163" t="s">
        <v>76</v>
      </c>
      <c r="F4163" t="s">
        <v>760</v>
      </c>
      <c r="G4163" t="str">
        <f>IFERROR(_xlfn.XLOOKUP(Sales_Pipeline[[#This Row],[Account]],Accounts!$A$2:$A$86,Accounts!$F$2:$F$86),"")</f>
        <v>United States</v>
      </c>
      <c r="H4163" t="s">
        <v>82</v>
      </c>
      <c r="I4163" s="3">
        <v>42910</v>
      </c>
      <c r="J4163" s="3">
        <v>42921</v>
      </c>
      <c r="K4163" s="8" t="str">
        <f>IF(Sales_Pipeline[[#This Row],[Close_Date]]="","",TEXT(Sales_Pipeline[[#This Row],[Close_Date]],"ddd"))</f>
        <v>Wed</v>
      </c>
      <c r="L4163" s="8" t="str">
        <f>IF(Sales_Pipeline[[#This Row],[Close_Date]]="","",TEXT(Sales_Pipeline[[#This Row],[Close_Date]],"mmm"))</f>
        <v>Jul</v>
      </c>
      <c r="M4163" s="8" t="str">
        <f>IF(Sales_Pipeline[[#This Row],[Close_Date]]="","","Q"&amp;ROUNDUP(MONTH(Sales_Pipeline[[#This Row],[Close_Date]])/3,0))</f>
        <v>Q3</v>
      </c>
      <c r="N4163" s="2" cm="1">
        <f t="array" ref="N4163">IFERROR(_xlfn.IFS(Sales_Pipeline[[#This Row],[Deal_Stage]]="Won",_xlfn.XLOOKUP(Sales_Pipeline[[#This Row],[Product]],Products!$A$2:$A$8,Products!$C$2:$C$8),Sales_Pipeline[[#This Row],[Deal_Stage]]="Lost",_xlfn.XLOOKUP(Sales_Pipeline[[#This Row],[Product]],Products!$A$2:$A$8,Products!$C$2:$C$8)),"")</f>
        <v>3393</v>
      </c>
      <c r="O4163" s="2">
        <v>0</v>
      </c>
    </row>
    <row r="4164" spans="1:15" x14ac:dyDescent="0.3">
      <c r="A4164" t="s">
        <v>4310</v>
      </c>
      <c r="B4164" t="s">
        <v>17</v>
      </c>
      <c r="C4164" t="str">
        <f>_xlfn.XLOOKUP(Sales_Pipeline[[#This Row],[Sales_Agent]],Sales_Teams[Sales_Agent],Sales_Teams[Manager])</f>
        <v>Cara Losch</v>
      </c>
      <c r="D4164" t="str">
        <f>_xlfn.XLOOKUP(Sales_Pipeline[[#This Row],[Manager]],Sales_Teams[Manager],Sales_Teams[Regional_Office])</f>
        <v>East</v>
      </c>
      <c r="E4164" t="s">
        <v>61</v>
      </c>
      <c r="F4164" t="s">
        <v>238</v>
      </c>
      <c r="G4164" t="str">
        <f>IFERROR(_xlfn.XLOOKUP(Sales_Pipeline[[#This Row],[Account]],Accounts!$A$2:$A$86,Accounts!$F$2:$F$86),"")</f>
        <v>United States</v>
      </c>
      <c r="H4164" t="s">
        <v>57</v>
      </c>
      <c r="I4164" s="3">
        <v>42910</v>
      </c>
      <c r="J4164" s="3">
        <v>42995</v>
      </c>
      <c r="K4164" s="8" t="str">
        <f>IF(Sales_Pipeline[[#This Row],[Close_Date]]="","",TEXT(Sales_Pipeline[[#This Row],[Close_Date]],"ddd"))</f>
        <v>Sun</v>
      </c>
      <c r="L4164" s="8" t="str">
        <f>IF(Sales_Pipeline[[#This Row],[Close_Date]]="","",TEXT(Sales_Pipeline[[#This Row],[Close_Date]],"mmm"))</f>
        <v>Sep</v>
      </c>
      <c r="M4164" s="8" t="str">
        <f>IF(Sales_Pipeline[[#This Row],[Close_Date]]="","","Q"&amp;ROUNDUP(MONTH(Sales_Pipeline[[#This Row],[Close_Date]])/3,0))</f>
        <v>Q3</v>
      </c>
      <c r="N4164" s="2" cm="1">
        <f t="array" ref="N4164">IFERROR(_xlfn.IFS(Sales_Pipeline[[#This Row],[Deal_Stage]]="Won",_xlfn.XLOOKUP(Sales_Pipeline[[#This Row],[Product]],Products!$A$2:$A$8,Products!$C$2:$C$8),Sales_Pipeline[[#This Row],[Deal_Stage]]="Lost",_xlfn.XLOOKUP(Sales_Pipeline[[#This Row],[Product]],Products!$A$2:$A$8,Products!$C$2:$C$8)),"")</f>
        <v>55</v>
      </c>
      <c r="O4164" s="2">
        <v>55</v>
      </c>
    </row>
    <row r="4165" spans="1:15" x14ac:dyDescent="0.3">
      <c r="A4165" t="s">
        <v>4311</v>
      </c>
      <c r="B4165" t="s">
        <v>44</v>
      </c>
      <c r="C4165" t="str">
        <f>_xlfn.XLOOKUP(Sales_Pipeline[[#This Row],[Sales_Agent]],Sales_Teams[Sales_Agent],Sales_Teams[Manager])</f>
        <v>Summer Sewald</v>
      </c>
      <c r="D4165" t="str">
        <f>_xlfn.XLOOKUP(Sales_Pipeline[[#This Row],[Manager]],Sales_Teams[Manager],Sales_Teams[Regional_Office])</f>
        <v>West</v>
      </c>
      <c r="E4165" t="s">
        <v>84</v>
      </c>
      <c r="F4165" t="s">
        <v>570</v>
      </c>
      <c r="G4165" t="str">
        <f>IFERROR(_xlfn.XLOOKUP(Sales_Pipeline[[#This Row],[Account]],Accounts!$A$2:$A$86,Accounts!$F$2:$F$86),"")</f>
        <v>Germany</v>
      </c>
      <c r="H4165" t="s">
        <v>57</v>
      </c>
      <c r="I4165" s="3">
        <v>42910</v>
      </c>
      <c r="J4165" s="3">
        <v>43001</v>
      </c>
      <c r="K4165" s="8" t="str">
        <f>IF(Sales_Pipeline[[#This Row],[Close_Date]]="","",TEXT(Sales_Pipeline[[#This Row],[Close_Date]],"ddd"))</f>
        <v>Sat</v>
      </c>
      <c r="L4165" s="8" t="str">
        <f>IF(Sales_Pipeline[[#This Row],[Close_Date]]="","",TEXT(Sales_Pipeline[[#This Row],[Close_Date]],"mmm"))</f>
        <v>Sep</v>
      </c>
      <c r="M4165" s="8" t="str">
        <f>IF(Sales_Pipeline[[#This Row],[Close_Date]]="","","Q"&amp;ROUNDUP(MONTH(Sales_Pipeline[[#This Row],[Close_Date]])/3,0))</f>
        <v>Q3</v>
      </c>
      <c r="N4165" s="2" cm="1">
        <f t="array" ref="N4165">IFERROR(_xlfn.IFS(Sales_Pipeline[[#This Row],[Deal_Stage]]="Won",_xlfn.XLOOKUP(Sales_Pipeline[[#This Row],[Product]],Products!$A$2:$A$8,Products!$C$2:$C$8),Sales_Pipeline[[#This Row],[Deal_Stage]]="Lost",_xlfn.XLOOKUP(Sales_Pipeline[[#This Row],[Product]],Products!$A$2:$A$8,Products!$C$2:$C$8)),"")</f>
        <v>5482</v>
      </c>
      <c r="O4165" s="2">
        <v>4059</v>
      </c>
    </row>
    <row r="4166" spans="1:15" x14ac:dyDescent="0.3">
      <c r="A4166" t="s">
        <v>4312</v>
      </c>
      <c r="B4166" t="s">
        <v>27</v>
      </c>
      <c r="C4166" t="str">
        <f>_xlfn.XLOOKUP(Sales_Pipeline[[#This Row],[Sales_Agent]],Sales_Teams[Sales_Agent],Sales_Teams[Manager])</f>
        <v>Rocco Neubert</v>
      </c>
      <c r="D4166" t="str">
        <f>_xlfn.XLOOKUP(Sales_Pipeline[[#This Row],[Manager]],Sales_Teams[Manager],Sales_Teams[Regional_Office])</f>
        <v>East</v>
      </c>
      <c r="E4166" t="s">
        <v>76</v>
      </c>
      <c r="F4166" t="s">
        <v>209</v>
      </c>
      <c r="G4166" t="str">
        <f>IFERROR(_xlfn.XLOOKUP(Sales_Pipeline[[#This Row],[Account]],Accounts!$A$2:$A$86,Accounts!$F$2:$F$86),"")</f>
        <v>United States</v>
      </c>
      <c r="H4166" t="s">
        <v>82</v>
      </c>
      <c r="I4166" s="3">
        <v>42911</v>
      </c>
      <c r="J4166" s="3">
        <v>42920</v>
      </c>
      <c r="K4166" s="8" t="str">
        <f>IF(Sales_Pipeline[[#This Row],[Close_Date]]="","",TEXT(Sales_Pipeline[[#This Row],[Close_Date]],"ddd"))</f>
        <v>Tue</v>
      </c>
      <c r="L4166" s="8" t="str">
        <f>IF(Sales_Pipeline[[#This Row],[Close_Date]]="","",TEXT(Sales_Pipeline[[#This Row],[Close_Date]],"mmm"))</f>
        <v>Jul</v>
      </c>
      <c r="M4166" s="8" t="str">
        <f>IF(Sales_Pipeline[[#This Row],[Close_Date]]="","","Q"&amp;ROUNDUP(MONTH(Sales_Pipeline[[#This Row],[Close_Date]])/3,0))</f>
        <v>Q3</v>
      </c>
      <c r="N4166" s="2" cm="1">
        <f t="array" ref="N4166">IFERROR(_xlfn.IFS(Sales_Pipeline[[#This Row],[Deal_Stage]]="Won",_xlfn.XLOOKUP(Sales_Pipeline[[#This Row],[Product]],Products!$A$2:$A$8,Products!$C$2:$C$8),Sales_Pipeline[[#This Row],[Deal_Stage]]="Lost",_xlfn.XLOOKUP(Sales_Pipeline[[#This Row],[Product]],Products!$A$2:$A$8,Products!$C$2:$C$8)),"")</f>
        <v>3393</v>
      </c>
      <c r="O4166" s="2">
        <v>0</v>
      </c>
    </row>
    <row r="4167" spans="1:15" x14ac:dyDescent="0.3">
      <c r="A4167" t="s">
        <v>4313</v>
      </c>
      <c r="B4167" t="s">
        <v>6</v>
      </c>
      <c r="C4167" t="str">
        <f>_xlfn.XLOOKUP(Sales_Pipeline[[#This Row],[Sales_Agent]],Sales_Teams[Sales_Agent],Sales_Teams[Manager])</f>
        <v>Dustin Brinkmann</v>
      </c>
      <c r="D4167" t="str">
        <f>_xlfn.XLOOKUP(Sales_Pipeline[[#This Row],[Manager]],Sales_Teams[Manager],Sales_Teams[Regional_Office])</f>
        <v>Central</v>
      </c>
      <c r="E4167" t="s">
        <v>55</v>
      </c>
      <c r="F4167" t="s">
        <v>64</v>
      </c>
      <c r="G4167" t="str">
        <f>IFERROR(_xlfn.XLOOKUP(Sales_Pipeline[[#This Row],[Account]],Accounts!$A$2:$A$86,Accounts!$F$2:$F$86),"")</f>
        <v>United States</v>
      </c>
      <c r="H4167" t="s">
        <v>57</v>
      </c>
      <c r="I4167" s="3">
        <v>42911</v>
      </c>
      <c r="J4167" s="3">
        <v>42956</v>
      </c>
      <c r="K4167" s="8" t="str">
        <f>IF(Sales_Pipeline[[#This Row],[Close_Date]]="","",TEXT(Sales_Pipeline[[#This Row],[Close_Date]],"ddd"))</f>
        <v>Wed</v>
      </c>
      <c r="L4167" s="8" t="str">
        <f>IF(Sales_Pipeline[[#This Row],[Close_Date]]="","",TEXT(Sales_Pipeline[[#This Row],[Close_Date]],"mmm"))</f>
        <v>Aug</v>
      </c>
      <c r="M4167" s="8" t="str">
        <f>IF(Sales_Pipeline[[#This Row],[Close_Date]]="","","Q"&amp;ROUNDUP(MONTH(Sales_Pipeline[[#This Row],[Close_Date]])/3,0))</f>
        <v>Q3</v>
      </c>
      <c r="N4167" s="2" cm="1">
        <f t="array" ref="N4167">IFERROR(_xlfn.IFS(Sales_Pipeline[[#This Row],[Deal_Stage]]="Won",_xlfn.XLOOKUP(Sales_Pipeline[[#This Row],[Product]],Products!$A$2:$A$8,Products!$C$2:$C$8),Sales_Pipeline[[#This Row],[Deal_Stage]]="Lost",_xlfn.XLOOKUP(Sales_Pipeline[[#This Row],[Product]],Products!$A$2:$A$8,Products!$C$2:$C$8)),"")</f>
        <v>1096</v>
      </c>
      <c r="O4167" s="2">
        <v>1128</v>
      </c>
    </row>
    <row r="4168" spans="1:15" x14ac:dyDescent="0.3">
      <c r="A4168" t="s">
        <v>4314</v>
      </c>
      <c r="B4168" t="s">
        <v>25</v>
      </c>
      <c r="C4168" t="str">
        <f>_xlfn.XLOOKUP(Sales_Pipeline[[#This Row],[Sales_Agent]],Sales_Teams[Sales_Agent],Sales_Teams[Manager])</f>
        <v>Rocco Neubert</v>
      </c>
      <c r="D4168" t="str">
        <f>_xlfn.XLOOKUP(Sales_Pipeline[[#This Row],[Manager]],Sales_Teams[Manager],Sales_Teams[Regional_Office])</f>
        <v>East</v>
      </c>
      <c r="E4168" t="s">
        <v>8953</v>
      </c>
      <c r="G4168" t="str">
        <f>IFERROR(_xlfn.XLOOKUP(Sales_Pipeline[[#This Row],[Account]],Accounts!$A$2:$A$86,Accounts!$F$2:$F$86),"")</f>
        <v/>
      </c>
      <c r="H4168" t="s">
        <v>77</v>
      </c>
      <c r="I4168" s="3">
        <v>42911</v>
      </c>
      <c r="K4168" s="8" t="str">
        <f>IF(Sales_Pipeline[[#This Row],[Close_Date]]="","",TEXT(Sales_Pipeline[[#This Row],[Close_Date]],"ddd"))</f>
        <v/>
      </c>
      <c r="L4168" s="8" t="str">
        <f>IF(Sales_Pipeline[[#This Row],[Close_Date]]="","",TEXT(Sales_Pipeline[[#This Row],[Close_Date]],"mmm"))</f>
        <v/>
      </c>
      <c r="M4168" s="8" t="str">
        <f>IF(Sales_Pipeline[[#This Row],[Close_Date]]="","","Q"&amp;ROUNDUP(MONTH(Sales_Pipeline[[#This Row],[Close_Date]])/3,0))</f>
        <v/>
      </c>
      <c r="N4168" s="2" t="str" cm="1">
        <f t="array" ref="N4168">IFERROR(_xlfn.IFS(Sales_Pipeline[[#This Row],[Deal_Stage]]="Won",_xlfn.XLOOKUP(Sales_Pipeline[[#This Row],[Product]],Products!$A$2:$A$8,Products!$C$2:$C$8),Sales_Pipeline[[#This Row],[Deal_Stage]]="Lost",_xlfn.XLOOKUP(Sales_Pipeline[[#This Row],[Product]],Products!$A$2:$A$8,Products!$C$2:$C$8)),"")</f>
        <v/>
      </c>
      <c r="O4168" s="2">
        <v>0</v>
      </c>
    </row>
    <row r="4169" spans="1:15" x14ac:dyDescent="0.3">
      <c r="A4169" t="s">
        <v>4315</v>
      </c>
      <c r="B4169" t="s">
        <v>15</v>
      </c>
      <c r="C4169" t="str">
        <f>_xlfn.XLOOKUP(Sales_Pipeline[[#This Row],[Sales_Agent]],Sales_Teams[Sales_Agent],Sales_Teams[Manager])</f>
        <v>Melvin Marxen</v>
      </c>
      <c r="D4169" t="str">
        <f>_xlfn.XLOOKUP(Sales_Pipeline[[#This Row],[Manager]],Sales_Teams[Manager],Sales_Teams[Regional_Office])</f>
        <v>Central</v>
      </c>
      <c r="E4169" t="s">
        <v>55</v>
      </c>
      <c r="F4169" t="s">
        <v>141</v>
      </c>
      <c r="G4169" t="str">
        <f>IFERROR(_xlfn.XLOOKUP(Sales_Pipeline[[#This Row],[Account]],Accounts!$A$2:$A$86,Accounts!$F$2:$F$86),"")</f>
        <v>United States</v>
      </c>
      <c r="H4169" t="s">
        <v>82</v>
      </c>
      <c r="I4169" s="3">
        <v>42911</v>
      </c>
      <c r="J4169" s="3">
        <v>42917</v>
      </c>
      <c r="K4169" s="8" t="str">
        <f>IF(Sales_Pipeline[[#This Row],[Close_Date]]="","",TEXT(Sales_Pipeline[[#This Row],[Close_Date]],"ddd"))</f>
        <v>Sat</v>
      </c>
      <c r="L4169" s="8" t="str">
        <f>IF(Sales_Pipeline[[#This Row],[Close_Date]]="","",TEXT(Sales_Pipeline[[#This Row],[Close_Date]],"mmm"))</f>
        <v>Jul</v>
      </c>
      <c r="M4169" s="8" t="str">
        <f>IF(Sales_Pipeline[[#This Row],[Close_Date]]="","","Q"&amp;ROUNDUP(MONTH(Sales_Pipeline[[#This Row],[Close_Date]])/3,0))</f>
        <v>Q3</v>
      </c>
      <c r="N4169" s="2" cm="1">
        <f t="array" ref="N4169">IFERROR(_xlfn.IFS(Sales_Pipeline[[#This Row],[Deal_Stage]]="Won",_xlfn.XLOOKUP(Sales_Pipeline[[#This Row],[Product]],Products!$A$2:$A$8,Products!$C$2:$C$8),Sales_Pipeline[[#This Row],[Deal_Stage]]="Lost",_xlfn.XLOOKUP(Sales_Pipeline[[#This Row],[Product]],Products!$A$2:$A$8,Products!$C$2:$C$8)),"")</f>
        <v>1096</v>
      </c>
      <c r="O4169" s="2">
        <v>0</v>
      </c>
    </row>
    <row r="4170" spans="1:15" x14ac:dyDescent="0.3">
      <c r="A4170" t="s">
        <v>4316</v>
      </c>
      <c r="B4170" t="s">
        <v>15</v>
      </c>
      <c r="C4170" t="str">
        <f>_xlfn.XLOOKUP(Sales_Pipeline[[#This Row],[Sales_Agent]],Sales_Teams[Sales_Agent],Sales_Teams[Manager])</f>
        <v>Melvin Marxen</v>
      </c>
      <c r="D4170" t="str">
        <f>_xlfn.XLOOKUP(Sales_Pipeline[[#This Row],[Manager]],Sales_Teams[Manager],Sales_Teams[Regional_Office])</f>
        <v>Central</v>
      </c>
      <c r="E4170" t="s">
        <v>84</v>
      </c>
      <c r="F4170" t="s">
        <v>68</v>
      </c>
      <c r="G4170" t="str">
        <f>IFERROR(_xlfn.XLOOKUP(Sales_Pipeline[[#This Row],[Account]],Accounts!$A$2:$A$86,Accounts!$F$2:$F$86),"")</f>
        <v>United States</v>
      </c>
      <c r="H4170" t="s">
        <v>57</v>
      </c>
      <c r="I4170" s="3">
        <v>42911</v>
      </c>
      <c r="J4170" s="3">
        <v>42924</v>
      </c>
      <c r="K4170" s="8" t="str">
        <f>IF(Sales_Pipeline[[#This Row],[Close_Date]]="","",TEXT(Sales_Pipeline[[#This Row],[Close_Date]],"ddd"))</f>
        <v>Sat</v>
      </c>
      <c r="L4170" s="8" t="str">
        <f>IF(Sales_Pipeline[[#This Row],[Close_Date]]="","",TEXT(Sales_Pipeline[[#This Row],[Close_Date]],"mmm"))</f>
        <v>Jul</v>
      </c>
      <c r="M4170" s="8" t="str">
        <f>IF(Sales_Pipeline[[#This Row],[Close_Date]]="","","Q"&amp;ROUNDUP(MONTH(Sales_Pipeline[[#This Row],[Close_Date]])/3,0))</f>
        <v>Q3</v>
      </c>
      <c r="N4170" s="2" cm="1">
        <f t="array" ref="N4170">IFERROR(_xlfn.IFS(Sales_Pipeline[[#This Row],[Deal_Stage]]="Won",_xlfn.XLOOKUP(Sales_Pipeline[[#This Row],[Product]],Products!$A$2:$A$8,Products!$C$2:$C$8),Sales_Pipeline[[#This Row],[Deal_Stage]]="Lost",_xlfn.XLOOKUP(Sales_Pipeline[[#This Row],[Product]],Products!$A$2:$A$8,Products!$C$2:$C$8)),"")</f>
        <v>5482</v>
      </c>
      <c r="O4170" s="2">
        <v>5536</v>
      </c>
    </row>
    <row r="4171" spans="1:15" x14ac:dyDescent="0.3">
      <c r="A4171" t="s">
        <v>4317</v>
      </c>
      <c r="B4171" t="s">
        <v>15</v>
      </c>
      <c r="C4171" t="str">
        <f>_xlfn.XLOOKUP(Sales_Pipeline[[#This Row],[Sales_Agent]],Sales_Teams[Sales_Agent],Sales_Teams[Manager])</f>
        <v>Melvin Marxen</v>
      </c>
      <c r="D4171" t="str">
        <f>_xlfn.XLOOKUP(Sales_Pipeline[[#This Row],[Manager]],Sales_Teams[Manager],Sales_Teams[Regional_Office])</f>
        <v>Central</v>
      </c>
      <c r="E4171" t="s">
        <v>8953</v>
      </c>
      <c r="F4171" t="s">
        <v>81</v>
      </c>
      <c r="G4171" t="str">
        <f>IFERROR(_xlfn.XLOOKUP(Sales_Pipeline[[#This Row],[Account]],Accounts!$A$2:$A$86,Accounts!$F$2:$F$86),"")</f>
        <v>Italy</v>
      </c>
      <c r="H4171" t="s">
        <v>57</v>
      </c>
      <c r="I4171" s="3">
        <v>42911</v>
      </c>
      <c r="J4171" s="3">
        <v>42981</v>
      </c>
      <c r="K4171" s="8" t="str">
        <f>IF(Sales_Pipeline[[#This Row],[Close_Date]]="","",TEXT(Sales_Pipeline[[#This Row],[Close_Date]],"ddd"))</f>
        <v>Sun</v>
      </c>
      <c r="L4171" s="8" t="str">
        <f>IF(Sales_Pipeline[[#This Row],[Close_Date]]="","",TEXT(Sales_Pipeline[[#This Row],[Close_Date]],"mmm"))</f>
        <v>Sep</v>
      </c>
      <c r="M4171" s="8" t="str">
        <f>IF(Sales_Pipeline[[#This Row],[Close_Date]]="","","Q"&amp;ROUNDUP(MONTH(Sales_Pipeline[[#This Row],[Close_Date]])/3,0))</f>
        <v>Q3</v>
      </c>
      <c r="N4171" s="2" cm="1">
        <f t="array" ref="N4171">IFERROR(_xlfn.IFS(Sales_Pipeline[[#This Row],[Deal_Stage]]="Won",_xlfn.XLOOKUP(Sales_Pipeline[[#This Row],[Product]],Products!$A$2:$A$8,Products!$C$2:$C$8),Sales_Pipeline[[#This Row],[Deal_Stage]]="Lost",_xlfn.XLOOKUP(Sales_Pipeline[[#This Row],[Product]],Products!$A$2:$A$8,Products!$C$2:$C$8)),"")</f>
        <v>4821</v>
      </c>
      <c r="O4171" s="2">
        <v>4964</v>
      </c>
    </row>
    <row r="4172" spans="1:15" x14ac:dyDescent="0.3">
      <c r="A4172" t="s">
        <v>4318</v>
      </c>
      <c r="B4172" t="s">
        <v>15</v>
      </c>
      <c r="C4172" t="str">
        <f>_xlfn.XLOOKUP(Sales_Pipeline[[#This Row],[Sales_Agent]],Sales_Teams[Sales_Agent],Sales_Teams[Manager])</f>
        <v>Melvin Marxen</v>
      </c>
      <c r="D4172" t="str">
        <f>_xlfn.XLOOKUP(Sales_Pipeline[[#This Row],[Manager]],Sales_Teams[Manager],Sales_Teams[Regional_Office])</f>
        <v>Central</v>
      </c>
      <c r="E4172" t="s">
        <v>61</v>
      </c>
      <c r="F4172" t="s">
        <v>223</v>
      </c>
      <c r="G4172" t="str">
        <f>IFERROR(_xlfn.XLOOKUP(Sales_Pipeline[[#This Row],[Account]],Accounts!$A$2:$A$86,Accounts!$F$2:$F$86),"")</f>
        <v>United States</v>
      </c>
      <c r="H4172" t="s">
        <v>57</v>
      </c>
      <c r="I4172" s="3">
        <v>42911</v>
      </c>
      <c r="J4172" s="3">
        <v>42919</v>
      </c>
      <c r="K4172" s="8" t="str">
        <f>IF(Sales_Pipeline[[#This Row],[Close_Date]]="","",TEXT(Sales_Pipeline[[#This Row],[Close_Date]],"ddd"))</f>
        <v>Mon</v>
      </c>
      <c r="L4172" s="8" t="str">
        <f>IF(Sales_Pipeline[[#This Row],[Close_Date]]="","",TEXT(Sales_Pipeline[[#This Row],[Close_Date]],"mmm"))</f>
        <v>Jul</v>
      </c>
      <c r="M4172" s="8" t="str">
        <f>IF(Sales_Pipeline[[#This Row],[Close_Date]]="","","Q"&amp;ROUNDUP(MONTH(Sales_Pipeline[[#This Row],[Close_Date]])/3,0))</f>
        <v>Q3</v>
      </c>
      <c r="N4172" s="2" cm="1">
        <f t="array" ref="N4172">IFERROR(_xlfn.IFS(Sales_Pipeline[[#This Row],[Deal_Stage]]="Won",_xlfn.XLOOKUP(Sales_Pipeline[[#This Row],[Product]],Products!$A$2:$A$8,Products!$C$2:$C$8),Sales_Pipeline[[#This Row],[Deal_Stage]]="Lost",_xlfn.XLOOKUP(Sales_Pipeline[[#This Row],[Product]],Products!$A$2:$A$8,Products!$C$2:$C$8)),"")</f>
        <v>55</v>
      </c>
      <c r="O4172" s="2">
        <v>54</v>
      </c>
    </row>
    <row r="4173" spans="1:15" x14ac:dyDescent="0.3">
      <c r="A4173" t="s">
        <v>4319</v>
      </c>
      <c r="B4173" t="s">
        <v>15</v>
      </c>
      <c r="C4173" t="str">
        <f>_xlfn.XLOOKUP(Sales_Pipeline[[#This Row],[Sales_Agent]],Sales_Teams[Sales_Agent],Sales_Teams[Manager])</f>
        <v>Melvin Marxen</v>
      </c>
      <c r="D4173" t="str">
        <f>_xlfn.XLOOKUP(Sales_Pipeline[[#This Row],[Manager]],Sales_Teams[Manager],Sales_Teams[Regional_Office])</f>
        <v>Central</v>
      </c>
      <c r="E4173" t="s">
        <v>61</v>
      </c>
      <c r="F4173" t="s">
        <v>68</v>
      </c>
      <c r="G4173" t="str">
        <f>IFERROR(_xlfn.XLOOKUP(Sales_Pipeline[[#This Row],[Account]],Accounts!$A$2:$A$86,Accounts!$F$2:$F$86),"")</f>
        <v>United States</v>
      </c>
      <c r="H4173" t="s">
        <v>57</v>
      </c>
      <c r="I4173" s="3">
        <v>42911</v>
      </c>
      <c r="J4173" s="3">
        <v>42949</v>
      </c>
      <c r="K4173" s="8" t="str">
        <f>IF(Sales_Pipeline[[#This Row],[Close_Date]]="","",TEXT(Sales_Pipeline[[#This Row],[Close_Date]],"ddd"))</f>
        <v>Wed</v>
      </c>
      <c r="L4173" s="8" t="str">
        <f>IF(Sales_Pipeline[[#This Row],[Close_Date]]="","",TEXT(Sales_Pipeline[[#This Row],[Close_Date]],"mmm"))</f>
        <v>Aug</v>
      </c>
      <c r="M4173" s="8" t="str">
        <f>IF(Sales_Pipeline[[#This Row],[Close_Date]]="","","Q"&amp;ROUNDUP(MONTH(Sales_Pipeline[[#This Row],[Close_Date]])/3,0))</f>
        <v>Q3</v>
      </c>
      <c r="N4173" s="2" cm="1">
        <f t="array" ref="N4173">IFERROR(_xlfn.IFS(Sales_Pipeline[[#This Row],[Deal_Stage]]="Won",_xlfn.XLOOKUP(Sales_Pipeline[[#This Row],[Product]],Products!$A$2:$A$8,Products!$C$2:$C$8),Sales_Pipeline[[#This Row],[Deal_Stage]]="Lost",_xlfn.XLOOKUP(Sales_Pipeline[[#This Row],[Product]],Products!$A$2:$A$8,Products!$C$2:$C$8)),"")</f>
        <v>55</v>
      </c>
      <c r="O4173" s="2">
        <v>56</v>
      </c>
    </row>
    <row r="4174" spans="1:15" x14ac:dyDescent="0.3">
      <c r="A4174" t="s">
        <v>4320</v>
      </c>
      <c r="B4174" t="s">
        <v>28</v>
      </c>
      <c r="C4174" t="str">
        <f>_xlfn.XLOOKUP(Sales_Pipeline[[#This Row],[Sales_Agent]],Sales_Teams[Sales_Agent],Sales_Teams[Manager])</f>
        <v>Rocco Neubert</v>
      </c>
      <c r="D4174" t="str">
        <f>_xlfn.XLOOKUP(Sales_Pipeline[[#This Row],[Manager]],Sales_Teams[Manager],Sales_Teams[Regional_Office])</f>
        <v>East</v>
      </c>
      <c r="E4174" t="s">
        <v>84</v>
      </c>
      <c r="F4174" t="s">
        <v>103</v>
      </c>
      <c r="G4174" t="str">
        <f>IFERROR(_xlfn.XLOOKUP(Sales_Pipeline[[#This Row],[Account]],Accounts!$A$2:$A$86,Accounts!$F$2:$F$86),"")</f>
        <v>United States</v>
      </c>
      <c r="H4174" t="s">
        <v>82</v>
      </c>
      <c r="I4174" s="3">
        <v>42911</v>
      </c>
      <c r="J4174" s="3">
        <v>42918</v>
      </c>
      <c r="K4174" s="8" t="str">
        <f>IF(Sales_Pipeline[[#This Row],[Close_Date]]="","",TEXT(Sales_Pipeline[[#This Row],[Close_Date]],"ddd"))</f>
        <v>Sun</v>
      </c>
      <c r="L4174" s="8" t="str">
        <f>IF(Sales_Pipeline[[#This Row],[Close_Date]]="","",TEXT(Sales_Pipeline[[#This Row],[Close_Date]],"mmm"))</f>
        <v>Jul</v>
      </c>
      <c r="M4174" s="8" t="str">
        <f>IF(Sales_Pipeline[[#This Row],[Close_Date]]="","","Q"&amp;ROUNDUP(MONTH(Sales_Pipeline[[#This Row],[Close_Date]])/3,0))</f>
        <v>Q3</v>
      </c>
      <c r="N4174" s="2" cm="1">
        <f t="array" ref="N4174">IFERROR(_xlfn.IFS(Sales_Pipeline[[#This Row],[Deal_Stage]]="Won",_xlfn.XLOOKUP(Sales_Pipeline[[#This Row],[Product]],Products!$A$2:$A$8,Products!$C$2:$C$8),Sales_Pipeline[[#This Row],[Deal_Stage]]="Lost",_xlfn.XLOOKUP(Sales_Pipeline[[#This Row],[Product]],Products!$A$2:$A$8,Products!$C$2:$C$8)),"")</f>
        <v>5482</v>
      </c>
      <c r="O4174" s="2">
        <v>0</v>
      </c>
    </row>
    <row r="4175" spans="1:15" x14ac:dyDescent="0.3">
      <c r="A4175" t="s">
        <v>4321</v>
      </c>
      <c r="B4175" t="s">
        <v>28</v>
      </c>
      <c r="C4175" t="str">
        <f>_xlfn.XLOOKUP(Sales_Pipeline[[#This Row],[Sales_Agent]],Sales_Teams[Sales_Agent],Sales_Teams[Manager])</f>
        <v>Rocco Neubert</v>
      </c>
      <c r="D4175" t="str">
        <f>_xlfn.XLOOKUP(Sales_Pipeline[[#This Row],[Manager]],Sales_Teams[Manager],Sales_Teams[Regional_Office])</f>
        <v>East</v>
      </c>
      <c r="E4175" t="s">
        <v>8953</v>
      </c>
      <c r="F4175" t="s">
        <v>253</v>
      </c>
      <c r="G4175" t="str">
        <f>IFERROR(_xlfn.XLOOKUP(Sales_Pipeline[[#This Row],[Account]],Accounts!$A$2:$A$86,Accounts!$F$2:$F$86),"")</f>
        <v>United States</v>
      </c>
      <c r="H4175" t="s">
        <v>82</v>
      </c>
      <c r="I4175" s="3">
        <v>42911</v>
      </c>
      <c r="J4175" s="3">
        <v>42966</v>
      </c>
      <c r="K4175" s="8" t="str">
        <f>IF(Sales_Pipeline[[#This Row],[Close_Date]]="","",TEXT(Sales_Pipeline[[#This Row],[Close_Date]],"ddd"))</f>
        <v>Sat</v>
      </c>
      <c r="L4175" s="8" t="str">
        <f>IF(Sales_Pipeline[[#This Row],[Close_Date]]="","",TEXT(Sales_Pipeline[[#This Row],[Close_Date]],"mmm"))</f>
        <v>Aug</v>
      </c>
      <c r="M4175" s="8" t="str">
        <f>IF(Sales_Pipeline[[#This Row],[Close_Date]]="","","Q"&amp;ROUNDUP(MONTH(Sales_Pipeline[[#This Row],[Close_Date]])/3,0))</f>
        <v>Q3</v>
      </c>
      <c r="N4175" s="2" cm="1">
        <f t="array" ref="N4175">IFERROR(_xlfn.IFS(Sales_Pipeline[[#This Row],[Deal_Stage]]="Won",_xlfn.XLOOKUP(Sales_Pipeline[[#This Row],[Product]],Products!$A$2:$A$8,Products!$C$2:$C$8),Sales_Pipeline[[#This Row],[Deal_Stage]]="Lost",_xlfn.XLOOKUP(Sales_Pipeline[[#This Row],[Product]],Products!$A$2:$A$8,Products!$C$2:$C$8)),"")</f>
        <v>4821</v>
      </c>
      <c r="O4175" s="2">
        <v>0</v>
      </c>
    </row>
    <row r="4176" spans="1:15" x14ac:dyDescent="0.3">
      <c r="A4176" t="s">
        <v>4322</v>
      </c>
      <c r="B4176" t="s">
        <v>28</v>
      </c>
      <c r="C4176" t="str">
        <f>_xlfn.XLOOKUP(Sales_Pipeline[[#This Row],[Sales_Agent]],Sales_Teams[Sales_Agent],Sales_Teams[Manager])</f>
        <v>Rocco Neubert</v>
      </c>
      <c r="D4176" t="str">
        <f>_xlfn.XLOOKUP(Sales_Pipeline[[#This Row],[Manager]],Sales_Teams[Manager],Sales_Teams[Regional_Office])</f>
        <v>East</v>
      </c>
      <c r="E4176" t="s">
        <v>76</v>
      </c>
      <c r="F4176" t="s">
        <v>116</v>
      </c>
      <c r="G4176" t="str">
        <f>IFERROR(_xlfn.XLOOKUP(Sales_Pipeline[[#This Row],[Account]],Accounts!$A$2:$A$86,Accounts!$F$2:$F$86),"")</f>
        <v>United States</v>
      </c>
      <c r="H4176" t="s">
        <v>57</v>
      </c>
      <c r="I4176" s="3">
        <v>42911</v>
      </c>
      <c r="J4176" s="3">
        <v>42921</v>
      </c>
      <c r="K4176" s="8" t="str">
        <f>IF(Sales_Pipeline[[#This Row],[Close_Date]]="","",TEXT(Sales_Pipeline[[#This Row],[Close_Date]],"ddd"))</f>
        <v>Wed</v>
      </c>
      <c r="L4176" s="8" t="str">
        <f>IF(Sales_Pipeline[[#This Row],[Close_Date]]="","",TEXT(Sales_Pipeline[[#This Row],[Close_Date]],"mmm"))</f>
        <v>Jul</v>
      </c>
      <c r="M4176" s="8" t="str">
        <f>IF(Sales_Pipeline[[#This Row],[Close_Date]]="","","Q"&amp;ROUNDUP(MONTH(Sales_Pipeline[[#This Row],[Close_Date]])/3,0))</f>
        <v>Q3</v>
      </c>
      <c r="N4176" s="2" cm="1">
        <f t="array" ref="N4176">IFERROR(_xlfn.IFS(Sales_Pipeline[[#This Row],[Deal_Stage]]="Won",_xlfn.XLOOKUP(Sales_Pipeline[[#This Row],[Product]],Products!$A$2:$A$8,Products!$C$2:$C$8),Sales_Pipeline[[#This Row],[Deal_Stage]]="Lost",_xlfn.XLOOKUP(Sales_Pipeline[[#This Row],[Product]],Products!$A$2:$A$8,Products!$C$2:$C$8)),"")</f>
        <v>3393</v>
      </c>
      <c r="O4176" s="2">
        <v>3423</v>
      </c>
    </row>
    <row r="4177" spans="1:15" x14ac:dyDescent="0.3">
      <c r="A4177" t="s">
        <v>4323</v>
      </c>
      <c r="B4177" t="s">
        <v>38</v>
      </c>
      <c r="C4177" t="str">
        <f>_xlfn.XLOOKUP(Sales_Pipeline[[#This Row],[Sales_Agent]],Sales_Teams[Sales_Agent],Sales_Teams[Manager])</f>
        <v>Celia Rouche</v>
      </c>
      <c r="D4177" t="str">
        <f>_xlfn.XLOOKUP(Sales_Pipeline[[#This Row],[Manager]],Sales_Teams[Manager],Sales_Teams[Regional_Office])</f>
        <v>West</v>
      </c>
      <c r="E4177" t="s">
        <v>61</v>
      </c>
      <c r="F4177" t="s">
        <v>70</v>
      </c>
      <c r="G4177" t="str">
        <f>IFERROR(_xlfn.XLOOKUP(Sales_Pipeline[[#This Row],[Account]],Accounts!$A$2:$A$86,Accounts!$F$2:$F$86),"")</f>
        <v>United States</v>
      </c>
      <c r="H4177" t="s">
        <v>82</v>
      </c>
      <c r="I4177" s="3">
        <v>42911</v>
      </c>
      <c r="J4177" s="3">
        <v>42991</v>
      </c>
      <c r="K4177" s="8" t="str">
        <f>IF(Sales_Pipeline[[#This Row],[Close_Date]]="","",TEXT(Sales_Pipeline[[#This Row],[Close_Date]],"ddd"))</f>
        <v>Wed</v>
      </c>
      <c r="L4177" s="8" t="str">
        <f>IF(Sales_Pipeline[[#This Row],[Close_Date]]="","",TEXT(Sales_Pipeline[[#This Row],[Close_Date]],"mmm"))</f>
        <v>Sep</v>
      </c>
      <c r="M4177" s="8" t="str">
        <f>IF(Sales_Pipeline[[#This Row],[Close_Date]]="","","Q"&amp;ROUNDUP(MONTH(Sales_Pipeline[[#This Row],[Close_Date]])/3,0))</f>
        <v>Q3</v>
      </c>
      <c r="N4177" s="2" cm="1">
        <f t="array" ref="N4177">IFERROR(_xlfn.IFS(Sales_Pipeline[[#This Row],[Deal_Stage]]="Won",_xlfn.XLOOKUP(Sales_Pipeline[[#This Row],[Product]],Products!$A$2:$A$8,Products!$C$2:$C$8),Sales_Pipeline[[#This Row],[Deal_Stage]]="Lost",_xlfn.XLOOKUP(Sales_Pipeline[[#This Row],[Product]],Products!$A$2:$A$8,Products!$C$2:$C$8)),"")</f>
        <v>55</v>
      </c>
      <c r="O4177" s="2">
        <v>0</v>
      </c>
    </row>
    <row r="4178" spans="1:15" x14ac:dyDescent="0.3">
      <c r="A4178" t="s">
        <v>4324</v>
      </c>
      <c r="B4178" t="s">
        <v>22</v>
      </c>
      <c r="C4178" t="str">
        <f>_xlfn.XLOOKUP(Sales_Pipeline[[#This Row],[Sales_Agent]],Sales_Teams[Sales_Agent],Sales_Teams[Manager])</f>
        <v>Cara Losch</v>
      </c>
      <c r="D4178" t="str">
        <f>_xlfn.XLOOKUP(Sales_Pipeline[[#This Row],[Manager]],Sales_Teams[Manager],Sales_Teams[Regional_Office])</f>
        <v>East</v>
      </c>
      <c r="E4178" t="s">
        <v>76</v>
      </c>
      <c r="F4178" t="s">
        <v>206</v>
      </c>
      <c r="G4178" t="str">
        <f>IFERROR(_xlfn.XLOOKUP(Sales_Pipeline[[#This Row],[Account]],Accounts!$A$2:$A$86,Accounts!$F$2:$F$86),"")</f>
        <v>United States</v>
      </c>
      <c r="H4178" t="s">
        <v>82</v>
      </c>
      <c r="I4178" s="3">
        <v>42911</v>
      </c>
      <c r="J4178" s="3">
        <v>42923</v>
      </c>
      <c r="K4178" s="8" t="str">
        <f>IF(Sales_Pipeline[[#This Row],[Close_Date]]="","",TEXT(Sales_Pipeline[[#This Row],[Close_Date]],"ddd"))</f>
        <v>Fri</v>
      </c>
      <c r="L4178" s="8" t="str">
        <f>IF(Sales_Pipeline[[#This Row],[Close_Date]]="","",TEXT(Sales_Pipeline[[#This Row],[Close_Date]],"mmm"))</f>
        <v>Jul</v>
      </c>
      <c r="M4178" s="8" t="str">
        <f>IF(Sales_Pipeline[[#This Row],[Close_Date]]="","","Q"&amp;ROUNDUP(MONTH(Sales_Pipeline[[#This Row],[Close_Date]])/3,0))</f>
        <v>Q3</v>
      </c>
      <c r="N4178" s="2" cm="1">
        <f t="array" ref="N4178">IFERROR(_xlfn.IFS(Sales_Pipeline[[#This Row],[Deal_Stage]]="Won",_xlfn.XLOOKUP(Sales_Pipeline[[#This Row],[Product]],Products!$A$2:$A$8,Products!$C$2:$C$8),Sales_Pipeline[[#This Row],[Deal_Stage]]="Lost",_xlfn.XLOOKUP(Sales_Pipeline[[#This Row],[Product]],Products!$A$2:$A$8,Products!$C$2:$C$8)),"")</f>
        <v>3393</v>
      </c>
      <c r="O4178" s="2">
        <v>0</v>
      </c>
    </row>
    <row r="4179" spans="1:15" x14ac:dyDescent="0.3">
      <c r="A4179" t="s">
        <v>4325</v>
      </c>
      <c r="B4179" t="s">
        <v>13</v>
      </c>
      <c r="C4179" t="str">
        <f>_xlfn.XLOOKUP(Sales_Pipeline[[#This Row],[Sales_Agent]],Sales_Teams[Sales_Agent],Sales_Teams[Manager])</f>
        <v>Melvin Marxen</v>
      </c>
      <c r="D4179" t="str">
        <f>_xlfn.XLOOKUP(Sales_Pipeline[[#This Row],[Manager]],Sales_Teams[Manager],Sales_Teams[Regional_Office])</f>
        <v>Central</v>
      </c>
      <c r="E4179" t="s">
        <v>84</v>
      </c>
      <c r="F4179" t="s">
        <v>56</v>
      </c>
      <c r="G4179" t="str">
        <f>IFERROR(_xlfn.XLOOKUP(Sales_Pipeline[[#This Row],[Account]],Accounts!$A$2:$A$86,Accounts!$F$2:$F$86),"")</f>
        <v>United States</v>
      </c>
      <c r="H4179" t="s">
        <v>82</v>
      </c>
      <c r="I4179" s="3">
        <v>42911</v>
      </c>
      <c r="J4179" s="3">
        <v>42919</v>
      </c>
      <c r="K4179" s="8" t="str">
        <f>IF(Sales_Pipeline[[#This Row],[Close_Date]]="","",TEXT(Sales_Pipeline[[#This Row],[Close_Date]],"ddd"))</f>
        <v>Mon</v>
      </c>
      <c r="L4179" s="8" t="str">
        <f>IF(Sales_Pipeline[[#This Row],[Close_Date]]="","",TEXT(Sales_Pipeline[[#This Row],[Close_Date]],"mmm"))</f>
        <v>Jul</v>
      </c>
      <c r="M4179" s="8" t="str">
        <f>IF(Sales_Pipeline[[#This Row],[Close_Date]]="","","Q"&amp;ROUNDUP(MONTH(Sales_Pipeline[[#This Row],[Close_Date]])/3,0))</f>
        <v>Q3</v>
      </c>
      <c r="N4179" s="2" cm="1">
        <f t="array" ref="N4179">IFERROR(_xlfn.IFS(Sales_Pipeline[[#This Row],[Deal_Stage]]="Won",_xlfn.XLOOKUP(Sales_Pipeline[[#This Row],[Product]],Products!$A$2:$A$8,Products!$C$2:$C$8),Sales_Pipeline[[#This Row],[Deal_Stage]]="Lost",_xlfn.XLOOKUP(Sales_Pipeline[[#This Row],[Product]],Products!$A$2:$A$8,Products!$C$2:$C$8)),"")</f>
        <v>5482</v>
      </c>
      <c r="O4179" s="2">
        <v>0</v>
      </c>
    </row>
    <row r="4180" spans="1:15" x14ac:dyDescent="0.3">
      <c r="A4180" t="s">
        <v>4326</v>
      </c>
      <c r="B4180" t="s">
        <v>13</v>
      </c>
      <c r="C4180" t="str">
        <f>_xlfn.XLOOKUP(Sales_Pipeline[[#This Row],[Sales_Agent]],Sales_Teams[Sales_Agent],Sales_Teams[Manager])</f>
        <v>Melvin Marxen</v>
      </c>
      <c r="D4180" t="str">
        <f>_xlfn.XLOOKUP(Sales_Pipeline[[#This Row],[Manager]],Sales_Teams[Manager],Sales_Teams[Regional_Office])</f>
        <v>Central</v>
      </c>
      <c r="E4180" t="s">
        <v>55</v>
      </c>
      <c r="F4180" t="s">
        <v>169</v>
      </c>
      <c r="G4180" t="str">
        <f>IFERROR(_xlfn.XLOOKUP(Sales_Pipeline[[#This Row],[Account]],Accounts!$A$2:$A$86,Accounts!$F$2:$F$86),"")</f>
        <v>Panama</v>
      </c>
      <c r="H4180" t="s">
        <v>57</v>
      </c>
      <c r="I4180" s="3">
        <v>42911</v>
      </c>
      <c r="J4180" s="3">
        <v>42992</v>
      </c>
      <c r="K4180" s="8" t="str">
        <f>IF(Sales_Pipeline[[#This Row],[Close_Date]]="","",TEXT(Sales_Pipeline[[#This Row],[Close_Date]],"ddd"))</f>
        <v>Thu</v>
      </c>
      <c r="L4180" s="8" t="str">
        <f>IF(Sales_Pipeline[[#This Row],[Close_Date]]="","",TEXT(Sales_Pipeline[[#This Row],[Close_Date]],"mmm"))</f>
        <v>Sep</v>
      </c>
      <c r="M4180" s="8" t="str">
        <f>IF(Sales_Pipeline[[#This Row],[Close_Date]]="","","Q"&amp;ROUNDUP(MONTH(Sales_Pipeline[[#This Row],[Close_Date]])/3,0))</f>
        <v>Q3</v>
      </c>
      <c r="N4180" s="2" cm="1">
        <f t="array" ref="N4180">IFERROR(_xlfn.IFS(Sales_Pipeline[[#This Row],[Deal_Stage]]="Won",_xlfn.XLOOKUP(Sales_Pipeline[[#This Row],[Product]],Products!$A$2:$A$8,Products!$C$2:$C$8),Sales_Pipeline[[#This Row],[Deal_Stage]]="Lost",_xlfn.XLOOKUP(Sales_Pipeline[[#This Row],[Product]],Products!$A$2:$A$8,Products!$C$2:$C$8)),"")</f>
        <v>1096</v>
      </c>
      <c r="O4180" s="2">
        <v>1102</v>
      </c>
    </row>
    <row r="4181" spans="1:15" x14ac:dyDescent="0.3">
      <c r="A4181" t="s">
        <v>4327</v>
      </c>
      <c r="B4181" t="s">
        <v>43</v>
      </c>
      <c r="C4181" t="str">
        <f>_xlfn.XLOOKUP(Sales_Pipeline[[#This Row],[Sales_Agent]],Sales_Teams[Sales_Agent],Sales_Teams[Manager])</f>
        <v>Summer Sewald</v>
      </c>
      <c r="D4181" t="str">
        <f>_xlfn.XLOOKUP(Sales_Pipeline[[#This Row],[Manager]],Sales_Teams[Manager],Sales_Teams[Regional_Office])</f>
        <v>West</v>
      </c>
      <c r="E4181" t="s">
        <v>63</v>
      </c>
      <c r="F4181" t="s">
        <v>166</v>
      </c>
      <c r="G4181" t="str">
        <f>IFERROR(_xlfn.XLOOKUP(Sales_Pipeline[[#This Row],[Account]],Accounts!$A$2:$A$86,Accounts!$F$2:$F$86),"")</f>
        <v>United States</v>
      </c>
      <c r="H4181" t="s">
        <v>57</v>
      </c>
      <c r="I4181" s="3">
        <v>42911</v>
      </c>
      <c r="J4181" s="3">
        <v>43000</v>
      </c>
      <c r="K4181" s="8" t="str">
        <f>IF(Sales_Pipeline[[#This Row],[Close_Date]]="","",TEXT(Sales_Pipeline[[#This Row],[Close_Date]],"ddd"))</f>
        <v>Fri</v>
      </c>
      <c r="L4181" s="8" t="str">
        <f>IF(Sales_Pipeline[[#This Row],[Close_Date]]="","",TEXT(Sales_Pipeline[[#This Row],[Close_Date]],"mmm"))</f>
        <v>Sep</v>
      </c>
      <c r="M4181" s="8" t="str">
        <f>IF(Sales_Pipeline[[#This Row],[Close_Date]]="","","Q"&amp;ROUNDUP(MONTH(Sales_Pipeline[[#This Row],[Close_Date]])/3,0))</f>
        <v>Q3</v>
      </c>
      <c r="N4181" s="2" cm="1">
        <f t="array" ref="N4181">IFERROR(_xlfn.IFS(Sales_Pipeline[[#This Row],[Deal_Stage]]="Won",_xlfn.XLOOKUP(Sales_Pipeline[[#This Row],[Product]],Products!$A$2:$A$8,Products!$C$2:$C$8),Sales_Pipeline[[#This Row],[Deal_Stage]]="Lost",_xlfn.XLOOKUP(Sales_Pipeline[[#This Row],[Product]],Products!$A$2:$A$8,Products!$C$2:$C$8)),"")</f>
        <v>550</v>
      </c>
      <c r="O4181" s="2">
        <v>519</v>
      </c>
    </row>
    <row r="4182" spans="1:15" x14ac:dyDescent="0.3">
      <c r="A4182" t="s">
        <v>4328</v>
      </c>
      <c r="B4182" t="s">
        <v>42</v>
      </c>
      <c r="C4182" t="str">
        <f>_xlfn.XLOOKUP(Sales_Pipeline[[#This Row],[Sales_Agent]],Sales_Teams[Sales_Agent],Sales_Teams[Manager])</f>
        <v>Summer Sewald</v>
      </c>
      <c r="D4182" t="str">
        <f>_xlfn.XLOOKUP(Sales_Pipeline[[#This Row],[Manager]],Sales_Teams[Manager],Sales_Teams[Regional_Office])</f>
        <v>West</v>
      </c>
      <c r="E4182" t="s">
        <v>84</v>
      </c>
      <c r="F4182" t="s">
        <v>66</v>
      </c>
      <c r="G4182" t="str">
        <f>IFERROR(_xlfn.XLOOKUP(Sales_Pipeline[[#This Row],[Account]],Accounts!$A$2:$A$86,Accounts!$F$2:$F$86),"")</f>
        <v>United States</v>
      </c>
      <c r="H4182" t="s">
        <v>82</v>
      </c>
      <c r="I4182" s="3">
        <v>42911</v>
      </c>
      <c r="J4182" s="3">
        <v>42918</v>
      </c>
      <c r="K4182" s="8" t="str">
        <f>IF(Sales_Pipeline[[#This Row],[Close_Date]]="","",TEXT(Sales_Pipeline[[#This Row],[Close_Date]],"ddd"))</f>
        <v>Sun</v>
      </c>
      <c r="L4182" s="8" t="str">
        <f>IF(Sales_Pipeline[[#This Row],[Close_Date]]="","",TEXT(Sales_Pipeline[[#This Row],[Close_Date]],"mmm"))</f>
        <v>Jul</v>
      </c>
      <c r="M4182" s="8" t="str">
        <f>IF(Sales_Pipeline[[#This Row],[Close_Date]]="","","Q"&amp;ROUNDUP(MONTH(Sales_Pipeline[[#This Row],[Close_Date]])/3,0))</f>
        <v>Q3</v>
      </c>
      <c r="N4182" s="2" cm="1">
        <f t="array" ref="N4182">IFERROR(_xlfn.IFS(Sales_Pipeline[[#This Row],[Deal_Stage]]="Won",_xlfn.XLOOKUP(Sales_Pipeline[[#This Row],[Product]],Products!$A$2:$A$8,Products!$C$2:$C$8),Sales_Pipeline[[#This Row],[Deal_Stage]]="Lost",_xlfn.XLOOKUP(Sales_Pipeline[[#This Row],[Product]],Products!$A$2:$A$8,Products!$C$2:$C$8)),"")</f>
        <v>5482</v>
      </c>
      <c r="O4182" s="2">
        <v>0</v>
      </c>
    </row>
    <row r="4183" spans="1:15" x14ac:dyDescent="0.3">
      <c r="A4183" t="s">
        <v>4329</v>
      </c>
      <c r="B4183" t="s">
        <v>42</v>
      </c>
      <c r="C4183" t="str">
        <f>_xlfn.XLOOKUP(Sales_Pipeline[[#This Row],[Sales_Agent]],Sales_Teams[Sales_Agent],Sales_Teams[Manager])</f>
        <v>Summer Sewald</v>
      </c>
      <c r="D4183" t="str">
        <f>_xlfn.XLOOKUP(Sales_Pipeline[[#This Row],[Manager]],Sales_Teams[Manager],Sales_Teams[Regional_Office])</f>
        <v>West</v>
      </c>
      <c r="E4183" t="s">
        <v>61</v>
      </c>
      <c r="F4183" t="s">
        <v>66</v>
      </c>
      <c r="G4183" t="str">
        <f>IFERROR(_xlfn.XLOOKUP(Sales_Pipeline[[#This Row],[Account]],Accounts!$A$2:$A$86,Accounts!$F$2:$F$86),"")</f>
        <v>United States</v>
      </c>
      <c r="H4183" t="s">
        <v>82</v>
      </c>
      <c r="I4183" s="3">
        <v>42911</v>
      </c>
      <c r="J4183" s="3">
        <v>42974</v>
      </c>
      <c r="K4183" s="8" t="str">
        <f>IF(Sales_Pipeline[[#This Row],[Close_Date]]="","",TEXT(Sales_Pipeline[[#This Row],[Close_Date]],"ddd"))</f>
        <v>Sun</v>
      </c>
      <c r="L4183" s="8" t="str">
        <f>IF(Sales_Pipeline[[#This Row],[Close_Date]]="","",TEXT(Sales_Pipeline[[#This Row],[Close_Date]],"mmm"))</f>
        <v>Aug</v>
      </c>
      <c r="M4183" s="8" t="str">
        <f>IF(Sales_Pipeline[[#This Row],[Close_Date]]="","","Q"&amp;ROUNDUP(MONTH(Sales_Pipeline[[#This Row],[Close_Date]])/3,0))</f>
        <v>Q3</v>
      </c>
      <c r="N4183" s="2" cm="1">
        <f t="array" ref="N4183">IFERROR(_xlfn.IFS(Sales_Pipeline[[#This Row],[Deal_Stage]]="Won",_xlfn.XLOOKUP(Sales_Pipeline[[#This Row],[Product]],Products!$A$2:$A$8,Products!$C$2:$C$8),Sales_Pipeline[[#This Row],[Deal_Stage]]="Lost",_xlfn.XLOOKUP(Sales_Pipeline[[#This Row],[Product]],Products!$A$2:$A$8,Products!$C$2:$C$8)),"")</f>
        <v>55</v>
      </c>
      <c r="O4183" s="2">
        <v>0</v>
      </c>
    </row>
    <row r="4184" spans="1:15" x14ac:dyDescent="0.3">
      <c r="A4184" t="s">
        <v>4330</v>
      </c>
      <c r="B4184" t="s">
        <v>8</v>
      </c>
      <c r="C4184" t="str">
        <f>_xlfn.XLOOKUP(Sales_Pipeline[[#This Row],[Sales_Agent]],Sales_Teams[Sales_Agent],Sales_Teams[Manager])</f>
        <v>Dustin Brinkmann</v>
      </c>
      <c r="D4184" t="str">
        <f>_xlfn.XLOOKUP(Sales_Pipeline[[#This Row],[Manager]],Sales_Teams[Manager],Sales_Teams[Regional_Office])</f>
        <v>Central</v>
      </c>
      <c r="E4184" t="s">
        <v>55</v>
      </c>
      <c r="F4184" t="s">
        <v>59</v>
      </c>
      <c r="G4184" t="str">
        <f>IFERROR(_xlfn.XLOOKUP(Sales_Pipeline[[#This Row],[Account]],Accounts!$A$2:$A$86,Accounts!$F$2:$F$86),"")</f>
        <v>United States</v>
      </c>
      <c r="H4184" t="s">
        <v>82</v>
      </c>
      <c r="I4184" s="3">
        <v>42911</v>
      </c>
      <c r="J4184" s="3">
        <v>42974</v>
      </c>
      <c r="K4184" s="8" t="str">
        <f>IF(Sales_Pipeline[[#This Row],[Close_Date]]="","",TEXT(Sales_Pipeline[[#This Row],[Close_Date]],"ddd"))</f>
        <v>Sun</v>
      </c>
      <c r="L4184" s="8" t="str">
        <f>IF(Sales_Pipeline[[#This Row],[Close_Date]]="","",TEXT(Sales_Pipeline[[#This Row],[Close_Date]],"mmm"))</f>
        <v>Aug</v>
      </c>
      <c r="M4184" s="8" t="str">
        <f>IF(Sales_Pipeline[[#This Row],[Close_Date]]="","","Q"&amp;ROUNDUP(MONTH(Sales_Pipeline[[#This Row],[Close_Date]])/3,0))</f>
        <v>Q3</v>
      </c>
      <c r="N4184" s="2" cm="1">
        <f t="array" ref="N4184">IFERROR(_xlfn.IFS(Sales_Pipeline[[#This Row],[Deal_Stage]]="Won",_xlfn.XLOOKUP(Sales_Pipeline[[#This Row],[Product]],Products!$A$2:$A$8,Products!$C$2:$C$8),Sales_Pipeline[[#This Row],[Deal_Stage]]="Lost",_xlfn.XLOOKUP(Sales_Pipeline[[#This Row],[Product]],Products!$A$2:$A$8,Products!$C$2:$C$8)),"")</f>
        <v>1096</v>
      </c>
      <c r="O4184" s="2">
        <v>0</v>
      </c>
    </row>
    <row r="4185" spans="1:15" x14ac:dyDescent="0.3">
      <c r="A4185" t="s">
        <v>4331</v>
      </c>
      <c r="B4185" t="s">
        <v>8</v>
      </c>
      <c r="C4185" t="str">
        <f>_xlfn.XLOOKUP(Sales_Pipeline[[#This Row],[Sales_Agent]],Sales_Teams[Sales_Agent],Sales_Teams[Manager])</f>
        <v>Dustin Brinkmann</v>
      </c>
      <c r="D4185" t="str">
        <f>_xlfn.XLOOKUP(Sales_Pipeline[[#This Row],[Manager]],Sales_Teams[Manager],Sales_Teams[Regional_Office])</f>
        <v>Central</v>
      </c>
      <c r="E4185" t="s">
        <v>76</v>
      </c>
      <c r="F4185" t="s">
        <v>79</v>
      </c>
      <c r="G4185" t="str">
        <f>IFERROR(_xlfn.XLOOKUP(Sales_Pipeline[[#This Row],[Account]],Accounts!$A$2:$A$86,Accounts!$F$2:$F$86),"")</f>
        <v>Philipines</v>
      </c>
      <c r="H4185" t="s">
        <v>82</v>
      </c>
      <c r="I4185" s="3">
        <v>42911</v>
      </c>
      <c r="J4185" s="3">
        <v>42920</v>
      </c>
      <c r="K4185" s="8" t="str">
        <f>IF(Sales_Pipeline[[#This Row],[Close_Date]]="","",TEXT(Sales_Pipeline[[#This Row],[Close_Date]],"ddd"))</f>
        <v>Tue</v>
      </c>
      <c r="L4185" s="8" t="str">
        <f>IF(Sales_Pipeline[[#This Row],[Close_Date]]="","",TEXT(Sales_Pipeline[[#This Row],[Close_Date]],"mmm"))</f>
        <v>Jul</v>
      </c>
      <c r="M4185" s="8" t="str">
        <f>IF(Sales_Pipeline[[#This Row],[Close_Date]]="","","Q"&amp;ROUNDUP(MONTH(Sales_Pipeline[[#This Row],[Close_Date]])/3,0))</f>
        <v>Q3</v>
      </c>
      <c r="N4185" s="2" cm="1">
        <f t="array" ref="N4185">IFERROR(_xlfn.IFS(Sales_Pipeline[[#This Row],[Deal_Stage]]="Won",_xlfn.XLOOKUP(Sales_Pipeline[[#This Row],[Product]],Products!$A$2:$A$8,Products!$C$2:$C$8),Sales_Pipeline[[#This Row],[Deal_Stage]]="Lost",_xlfn.XLOOKUP(Sales_Pipeline[[#This Row],[Product]],Products!$A$2:$A$8,Products!$C$2:$C$8)),"")</f>
        <v>3393</v>
      </c>
      <c r="O4185" s="2">
        <v>0</v>
      </c>
    </row>
    <row r="4186" spans="1:15" x14ac:dyDescent="0.3">
      <c r="A4186" t="s">
        <v>4332</v>
      </c>
      <c r="B4186" t="s">
        <v>8</v>
      </c>
      <c r="C4186" t="str">
        <f>_xlfn.XLOOKUP(Sales_Pipeline[[#This Row],[Sales_Agent]],Sales_Teams[Sales_Agent],Sales_Teams[Manager])</f>
        <v>Dustin Brinkmann</v>
      </c>
      <c r="D4186" t="str">
        <f>_xlfn.XLOOKUP(Sales_Pipeline[[#This Row],[Manager]],Sales_Teams[Manager],Sales_Teams[Regional_Office])</f>
        <v>Central</v>
      </c>
      <c r="E4186" t="s">
        <v>84</v>
      </c>
      <c r="F4186" t="s">
        <v>59</v>
      </c>
      <c r="G4186" t="str">
        <f>IFERROR(_xlfn.XLOOKUP(Sales_Pipeline[[#This Row],[Account]],Accounts!$A$2:$A$86,Accounts!$F$2:$F$86),"")</f>
        <v>United States</v>
      </c>
      <c r="H4186" t="s">
        <v>57</v>
      </c>
      <c r="I4186" s="3">
        <v>42911</v>
      </c>
      <c r="J4186" s="3">
        <v>42919</v>
      </c>
      <c r="K4186" s="8" t="str">
        <f>IF(Sales_Pipeline[[#This Row],[Close_Date]]="","",TEXT(Sales_Pipeline[[#This Row],[Close_Date]],"ddd"))</f>
        <v>Mon</v>
      </c>
      <c r="L4186" s="8" t="str">
        <f>IF(Sales_Pipeline[[#This Row],[Close_Date]]="","",TEXT(Sales_Pipeline[[#This Row],[Close_Date]],"mmm"))</f>
        <v>Jul</v>
      </c>
      <c r="M4186" s="8" t="str">
        <f>IF(Sales_Pipeline[[#This Row],[Close_Date]]="","","Q"&amp;ROUNDUP(MONTH(Sales_Pipeline[[#This Row],[Close_Date]])/3,0))</f>
        <v>Q3</v>
      </c>
      <c r="N4186" s="2" cm="1">
        <f t="array" ref="N4186">IFERROR(_xlfn.IFS(Sales_Pipeline[[#This Row],[Deal_Stage]]="Won",_xlfn.XLOOKUP(Sales_Pipeline[[#This Row],[Product]],Products!$A$2:$A$8,Products!$C$2:$C$8),Sales_Pipeline[[#This Row],[Deal_Stage]]="Lost",_xlfn.XLOOKUP(Sales_Pipeline[[#This Row],[Product]],Products!$A$2:$A$8,Products!$C$2:$C$8)),"")</f>
        <v>5482</v>
      </c>
      <c r="O4186" s="2">
        <v>5536</v>
      </c>
    </row>
    <row r="4187" spans="1:15" x14ac:dyDescent="0.3">
      <c r="A4187" t="s">
        <v>4333</v>
      </c>
      <c r="B4187" t="s">
        <v>12</v>
      </c>
      <c r="C4187" t="str">
        <f>_xlfn.XLOOKUP(Sales_Pipeline[[#This Row],[Sales_Agent]],Sales_Teams[Sales_Agent],Sales_Teams[Manager])</f>
        <v>Melvin Marxen</v>
      </c>
      <c r="D4187" t="str">
        <f>_xlfn.XLOOKUP(Sales_Pipeline[[#This Row],[Manager]],Sales_Teams[Manager],Sales_Teams[Regional_Office])</f>
        <v>Central</v>
      </c>
      <c r="E4187" t="s">
        <v>84</v>
      </c>
      <c r="F4187" t="s">
        <v>318</v>
      </c>
      <c r="G4187" t="str">
        <f>IFERROR(_xlfn.XLOOKUP(Sales_Pipeline[[#This Row],[Account]],Accounts!$A$2:$A$86,Accounts!$F$2:$F$86),"")</f>
        <v>Kenya</v>
      </c>
      <c r="H4187" t="s">
        <v>82</v>
      </c>
      <c r="I4187" s="3">
        <v>42911</v>
      </c>
      <c r="J4187" s="3">
        <v>42961</v>
      </c>
      <c r="K4187" s="8" t="str">
        <f>IF(Sales_Pipeline[[#This Row],[Close_Date]]="","",TEXT(Sales_Pipeline[[#This Row],[Close_Date]],"ddd"))</f>
        <v>Mon</v>
      </c>
      <c r="L4187" s="8" t="str">
        <f>IF(Sales_Pipeline[[#This Row],[Close_Date]]="","",TEXT(Sales_Pipeline[[#This Row],[Close_Date]],"mmm"))</f>
        <v>Aug</v>
      </c>
      <c r="M4187" s="8" t="str">
        <f>IF(Sales_Pipeline[[#This Row],[Close_Date]]="","","Q"&amp;ROUNDUP(MONTH(Sales_Pipeline[[#This Row],[Close_Date]])/3,0))</f>
        <v>Q3</v>
      </c>
      <c r="N4187" s="2" cm="1">
        <f t="array" ref="N4187">IFERROR(_xlfn.IFS(Sales_Pipeline[[#This Row],[Deal_Stage]]="Won",_xlfn.XLOOKUP(Sales_Pipeline[[#This Row],[Product]],Products!$A$2:$A$8,Products!$C$2:$C$8),Sales_Pipeline[[#This Row],[Deal_Stage]]="Lost",_xlfn.XLOOKUP(Sales_Pipeline[[#This Row],[Product]],Products!$A$2:$A$8,Products!$C$2:$C$8)),"")</f>
        <v>5482</v>
      </c>
      <c r="O4187" s="2">
        <v>0</v>
      </c>
    </row>
    <row r="4188" spans="1:15" x14ac:dyDescent="0.3">
      <c r="A4188" t="s">
        <v>4334</v>
      </c>
      <c r="B4188" t="s">
        <v>12</v>
      </c>
      <c r="C4188" t="str">
        <f>_xlfn.XLOOKUP(Sales_Pipeline[[#This Row],[Sales_Agent]],Sales_Teams[Sales_Agent],Sales_Teams[Manager])</f>
        <v>Melvin Marxen</v>
      </c>
      <c r="D4188" t="str">
        <f>_xlfn.XLOOKUP(Sales_Pipeline[[#This Row],[Manager]],Sales_Teams[Manager],Sales_Teams[Regional_Office])</f>
        <v>Central</v>
      </c>
      <c r="E4188" t="s">
        <v>55</v>
      </c>
      <c r="F4188" t="s">
        <v>105</v>
      </c>
      <c r="G4188" t="str">
        <f>IFERROR(_xlfn.XLOOKUP(Sales_Pipeline[[#This Row],[Account]],Accounts!$A$2:$A$86,Accounts!$F$2:$F$86),"")</f>
        <v>United States</v>
      </c>
      <c r="H4188" t="s">
        <v>57</v>
      </c>
      <c r="I4188" s="3">
        <v>42911</v>
      </c>
      <c r="J4188" s="3">
        <v>42918</v>
      </c>
      <c r="K4188" s="8" t="str">
        <f>IF(Sales_Pipeline[[#This Row],[Close_Date]]="","",TEXT(Sales_Pipeline[[#This Row],[Close_Date]],"ddd"))</f>
        <v>Sun</v>
      </c>
      <c r="L4188" s="8" t="str">
        <f>IF(Sales_Pipeline[[#This Row],[Close_Date]]="","",TEXT(Sales_Pipeline[[#This Row],[Close_Date]],"mmm"))</f>
        <v>Jul</v>
      </c>
      <c r="M4188" s="8" t="str">
        <f>IF(Sales_Pipeline[[#This Row],[Close_Date]]="","","Q"&amp;ROUNDUP(MONTH(Sales_Pipeline[[#This Row],[Close_Date]])/3,0))</f>
        <v>Q3</v>
      </c>
      <c r="N4188" s="2" cm="1">
        <f t="array" ref="N4188">IFERROR(_xlfn.IFS(Sales_Pipeline[[#This Row],[Deal_Stage]]="Won",_xlfn.XLOOKUP(Sales_Pipeline[[#This Row],[Product]],Products!$A$2:$A$8,Products!$C$2:$C$8),Sales_Pipeline[[#This Row],[Deal_Stage]]="Lost",_xlfn.XLOOKUP(Sales_Pipeline[[#This Row],[Product]],Products!$A$2:$A$8,Products!$C$2:$C$8)),"")</f>
        <v>1096</v>
      </c>
      <c r="O4188" s="2">
        <v>839</v>
      </c>
    </row>
    <row r="4189" spans="1:15" x14ac:dyDescent="0.3">
      <c r="A4189" t="s">
        <v>4335</v>
      </c>
      <c r="B4189" t="s">
        <v>45</v>
      </c>
      <c r="C4189" t="str">
        <f>_xlfn.XLOOKUP(Sales_Pipeline[[#This Row],[Sales_Agent]],Sales_Teams[Sales_Agent],Sales_Teams[Manager])</f>
        <v>Summer Sewald</v>
      </c>
      <c r="D4189" t="str">
        <f>_xlfn.XLOOKUP(Sales_Pipeline[[#This Row],[Manager]],Sales_Teams[Manager],Sales_Teams[Regional_Office])</f>
        <v>West</v>
      </c>
      <c r="E4189" t="s">
        <v>63</v>
      </c>
      <c r="F4189" t="s">
        <v>191</v>
      </c>
      <c r="G4189" t="str">
        <f>IFERROR(_xlfn.XLOOKUP(Sales_Pipeline[[#This Row],[Account]],Accounts!$A$2:$A$86,Accounts!$F$2:$F$86),"")</f>
        <v>United States</v>
      </c>
      <c r="H4189" t="s">
        <v>57</v>
      </c>
      <c r="I4189" s="3">
        <v>42911</v>
      </c>
      <c r="J4189" s="3">
        <v>42984</v>
      </c>
      <c r="K4189" s="8" t="str">
        <f>IF(Sales_Pipeline[[#This Row],[Close_Date]]="","",TEXT(Sales_Pipeline[[#This Row],[Close_Date]],"ddd"))</f>
        <v>Wed</v>
      </c>
      <c r="L4189" s="8" t="str">
        <f>IF(Sales_Pipeline[[#This Row],[Close_Date]]="","",TEXT(Sales_Pipeline[[#This Row],[Close_Date]],"mmm"))</f>
        <v>Sep</v>
      </c>
      <c r="M4189" s="8" t="str">
        <f>IF(Sales_Pipeline[[#This Row],[Close_Date]]="","","Q"&amp;ROUNDUP(MONTH(Sales_Pipeline[[#This Row],[Close_Date]])/3,0))</f>
        <v>Q3</v>
      </c>
      <c r="N4189" s="2" cm="1">
        <f t="array" ref="N4189">IFERROR(_xlfn.IFS(Sales_Pipeline[[#This Row],[Deal_Stage]]="Won",_xlfn.XLOOKUP(Sales_Pipeline[[#This Row],[Product]],Products!$A$2:$A$8,Products!$C$2:$C$8),Sales_Pipeline[[#This Row],[Deal_Stage]]="Lost",_xlfn.XLOOKUP(Sales_Pipeline[[#This Row],[Product]],Products!$A$2:$A$8,Products!$C$2:$C$8)),"")</f>
        <v>550</v>
      </c>
      <c r="O4189" s="2">
        <v>500</v>
      </c>
    </row>
    <row r="4190" spans="1:15" x14ac:dyDescent="0.3">
      <c r="A4190" t="s">
        <v>4336</v>
      </c>
      <c r="B4190" t="s">
        <v>9</v>
      </c>
      <c r="C4190" t="str">
        <f>_xlfn.XLOOKUP(Sales_Pipeline[[#This Row],[Sales_Agent]],Sales_Teams[Sales_Agent],Sales_Teams[Manager])</f>
        <v>Dustin Brinkmann</v>
      </c>
      <c r="D4190" t="str">
        <f>_xlfn.XLOOKUP(Sales_Pipeline[[#This Row],[Manager]],Sales_Teams[Manager],Sales_Teams[Regional_Office])</f>
        <v>Central</v>
      </c>
      <c r="E4190" t="s">
        <v>76</v>
      </c>
      <c r="F4190" t="s">
        <v>169</v>
      </c>
      <c r="G4190" t="str">
        <f>IFERROR(_xlfn.XLOOKUP(Sales_Pipeline[[#This Row],[Account]],Accounts!$A$2:$A$86,Accounts!$F$2:$F$86),"")</f>
        <v>Panama</v>
      </c>
      <c r="H4190" t="s">
        <v>57</v>
      </c>
      <c r="I4190" s="3">
        <v>42911</v>
      </c>
      <c r="J4190" s="3">
        <v>43002</v>
      </c>
      <c r="K4190" s="8" t="str">
        <f>IF(Sales_Pipeline[[#This Row],[Close_Date]]="","",TEXT(Sales_Pipeline[[#This Row],[Close_Date]],"ddd"))</f>
        <v>Sun</v>
      </c>
      <c r="L4190" s="8" t="str">
        <f>IF(Sales_Pipeline[[#This Row],[Close_Date]]="","",TEXT(Sales_Pipeline[[#This Row],[Close_Date]],"mmm"))</f>
        <v>Sep</v>
      </c>
      <c r="M4190" s="8" t="str">
        <f>IF(Sales_Pipeline[[#This Row],[Close_Date]]="","","Q"&amp;ROUNDUP(MONTH(Sales_Pipeline[[#This Row],[Close_Date]])/3,0))</f>
        <v>Q3</v>
      </c>
      <c r="N4190" s="2" cm="1">
        <f t="array" ref="N4190">IFERROR(_xlfn.IFS(Sales_Pipeline[[#This Row],[Deal_Stage]]="Won",_xlfn.XLOOKUP(Sales_Pipeline[[#This Row],[Product]],Products!$A$2:$A$8,Products!$C$2:$C$8),Sales_Pipeline[[#This Row],[Deal_Stage]]="Lost",_xlfn.XLOOKUP(Sales_Pipeline[[#This Row],[Product]],Products!$A$2:$A$8,Products!$C$2:$C$8)),"")</f>
        <v>3393</v>
      </c>
      <c r="O4190" s="2">
        <v>3679</v>
      </c>
    </row>
    <row r="4191" spans="1:15" x14ac:dyDescent="0.3">
      <c r="A4191" t="s">
        <v>4337</v>
      </c>
      <c r="B4191" t="s">
        <v>14</v>
      </c>
      <c r="C4191" t="str">
        <f>_xlfn.XLOOKUP(Sales_Pipeline[[#This Row],[Sales_Agent]],Sales_Teams[Sales_Agent],Sales_Teams[Manager])</f>
        <v>Melvin Marxen</v>
      </c>
      <c r="D4191" t="str">
        <f>_xlfn.XLOOKUP(Sales_Pipeline[[#This Row],[Manager]],Sales_Teams[Manager],Sales_Teams[Regional_Office])</f>
        <v>Central</v>
      </c>
      <c r="E4191" t="s">
        <v>55</v>
      </c>
      <c r="F4191" t="s">
        <v>94</v>
      </c>
      <c r="G4191" t="str">
        <f>IFERROR(_xlfn.XLOOKUP(Sales_Pipeline[[#This Row],[Account]],Accounts!$A$2:$A$86,Accounts!$F$2:$F$86),"")</f>
        <v>United States</v>
      </c>
      <c r="H4191" t="s">
        <v>82</v>
      </c>
      <c r="I4191" s="3">
        <v>42911</v>
      </c>
      <c r="J4191" s="3">
        <v>42921</v>
      </c>
      <c r="K4191" s="8" t="str">
        <f>IF(Sales_Pipeline[[#This Row],[Close_Date]]="","",TEXT(Sales_Pipeline[[#This Row],[Close_Date]],"ddd"))</f>
        <v>Wed</v>
      </c>
      <c r="L4191" s="8" t="str">
        <f>IF(Sales_Pipeline[[#This Row],[Close_Date]]="","",TEXT(Sales_Pipeline[[#This Row],[Close_Date]],"mmm"))</f>
        <v>Jul</v>
      </c>
      <c r="M4191" s="8" t="str">
        <f>IF(Sales_Pipeline[[#This Row],[Close_Date]]="","","Q"&amp;ROUNDUP(MONTH(Sales_Pipeline[[#This Row],[Close_Date]])/3,0))</f>
        <v>Q3</v>
      </c>
      <c r="N4191" s="2" cm="1">
        <f t="array" ref="N4191">IFERROR(_xlfn.IFS(Sales_Pipeline[[#This Row],[Deal_Stage]]="Won",_xlfn.XLOOKUP(Sales_Pipeline[[#This Row],[Product]],Products!$A$2:$A$8,Products!$C$2:$C$8),Sales_Pipeline[[#This Row],[Deal_Stage]]="Lost",_xlfn.XLOOKUP(Sales_Pipeline[[#This Row],[Product]],Products!$A$2:$A$8,Products!$C$2:$C$8)),"")</f>
        <v>1096</v>
      </c>
      <c r="O4191" s="2">
        <v>0</v>
      </c>
    </row>
    <row r="4192" spans="1:15" x14ac:dyDescent="0.3">
      <c r="A4192" t="s">
        <v>4338</v>
      </c>
      <c r="B4192" t="s">
        <v>29</v>
      </c>
      <c r="C4192" t="str">
        <f>_xlfn.XLOOKUP(Sales_Pipeline[[#This Row],[Sales_Agent]],Sales_Teams[Sales_Agent],Sales_Teams[Manager])</f>
        <v>Rocco Neubert</v>
      </c>
      <c r="D4192" t="str">
        <f>_xlfn.XLOOKUP(Sales_Pipeline[[#This Row],[Manager]],Sales_Teams[Manager],Sales_Teams[Regional_Office])</f>
        <v>East</v>
      </c>
      <c r="E4192" t="s">
        <v>8953</v>
      </c>
      <c r="F4192" t="s">
        <v>231</v>
      </c>
      <c r="G4192" t="str">
        <f>IFERROR(_xlfn.XLOOKUP(Sales_Pipeline[[#This Row],[Account]],Accounts!$A$2:$A$86,Accounts!$F$2:$F$86),"")</f>
        <v>United States</v>
      </c>
      <c r="H4192" t="s">
        <v>82</v>
      </c>
      <c r="I4192" s="3">
        <v>42911</v>
      </c>
      <c r="J4192" s="3">
        <v>42920</v>
      </c>
      <c r="K4192" s="8" t="str">
        <f>IF(Sales_Pipeline[[#This Row],[Close_Date]]="","",TEXT(Sales_Pipeline[[#This Row],[Close_Date]],"ddd"))</f>
        <v>Tue</v>
      </c>
      <c r="L4192" s="8" t="str">
        <f>IF(Sales_Pipeline[[#This Row],[Close_Date]]="","",TEXT(Sales_Pipeline[[#This Row],[Close_Date]],"mmm"))</f>
        <v>Jul</v>
      </c>
      <c r="M4192" s="8" t="str">
        <f>IF(Sales_Pipeline[[#This Row],[Close_Date]]="","","Q"&amp;ROUNDUP(MONTH(Sales_Pipeline[[#This Row],[Close_Date]])/3,0))</f>
        <v>Q3</v>
      </c>
      <c r="N4192" s="2" cm="1">
        <f t="array" ref="N4192">IFERROR(_xlfn.IFS(Sales_Pipeline[[#This Row],[Deal_Stage]]="Won",_xlfn.XLOOKUP(Sales_Pipeline[[#This Row],[Product]],Products!$A$2:$A$8,Products!$C$2:$C$8),Sales_Pipeline[[#This Row],[Deal_Stage]]="Lost",_xlfn.XLOOKUP(Sales_Pipeline[[#This Row],[Product]],Products!$A$2:$A$8,Products!$C$2:$C$8)),"")</f>
        <v>4821</v>
      </c>
      <c r="O4192" s="2">
        <v>0</v>
      </c>
    </row>
    <row r="4193" spans="1:15" x14ac:dyDescent="0.3">
      <c r="A4193" t="s">
        <v>4339</v>
      </c>
      <c r="B4193" t="s">
        <v>35</v>
      </c>
      <c r="C4193" t="str">
        <f>_xlfn.XLOOKUP(Sales_Pipeline[[#This Row],[Sales_Agent]],Sales_Teams[Sales_Agent],Sales_Teams[Manager])</f>
        <v>Celia Rouche</v>
      </c>
      <c r="D4193" t="str">
        <f>_xlfn.XLOOKUP(Sales_Pipeline[[#This Row],[Manager]],Sales_Teams[Manager],Sales_Teams[Regional_Office])</f>
        <v>West</v>
      </c>
      <c r="E4193" t="s">
        <v>63</v>
      </c>
      <c r="G4193" t="str">
        <f>IFERROR(_xlfn.XLOOKUP(Sales_Pipeline[[#This Row],[Account]],Accounts!$A$2:$A$86,Accounts!$F$2:$F$86),"")</f>
        <v/>
      </c>
      <c r="H4193" t="s">
        <v>77</v>
      </c>
      <c r="I4193" s="3">
        <v>42911</v>
      </c>
      <c r="K4193" s="8" t="str">
        <f>IF(Sales_Pipeline[[#This Row],[Close_Date]]="","",TEXT(Sales_Pipeline[[#This Row],[Close_Date]],"ddd"))</f>
        <v/>
      </c>
      <c r="L4193" s="8" t="str">
        <f>IF(Sales_Pipeline[[#This Row],[Close_Date]]="","",TEXT(Sales_Pipeline[[#This Row],[Close_Date]],"mmm"))</f>
        <v/>
      </c>
      <c r="M4193" s="8" t="str">
        <f>IF(Sales_Pipeline[[#This Row],[Close_Date]]="","","Q"&amp;ROUNDUP(MONTH(Sales_Pipeline[[#This Row],[Close_Date]])/3,0))</f>
        <v/>
      </c>
      <c r="N4193" s="2" t="str" cm="1">
        <f t="array" ref="N4193">IFERROR(_xlfn.IFS(Sales_Pipeline[[#This Row],[Deal_Stage]]="Won",_xlfn.XLOOKUP(Sales_Pipeline[[#This Row],[Product]],Products!$A$2:$A$8,Products!$C$2:$C$8),Sales_Pipeline[[#This Row],[Deal_Stage]]="Lost",_xlfn.XLOOKUP(Sales_Pipeline[[#This Row],[Product]],Products!$A$2:$A$8,Products!$C$2:$C$8)),"")</f>
        <v/>
      </c>
      <c r="O4193" s="2">
        <v>0</v>
      </c>
    </row>
    <row r="4194" spans="1:15" x14ac:dyDescent="0.3">
      <c r="A4194" t="s">
        <v>4340</v>
      </c>
      <c r="B4194" t="s">
        <v>21</v>
      </c>
      <c r="C4194" t="str">
        <f>_xlfn.XLOOKUP(Sales_Pipeline[[#This Row],[Sales_Agent]],Sales_Teams[Sales_Agent],Sales_Teams[Manager])</f>
        <v>Cara Losch</v>
      </c>
      <c r="D4194" t="str">
        <f>_xlfn.XLOOKUP(Sales_Pipeline[[#This Row],[Manager]],Sales_Teams[Manager],Sales_Teams[Regional_Office])</f>
        <v>East</v>
      </c>
      <c r="E4194" t="s">
        <v>63</v>
      </c>
      <c r="F4194" t="s">
        <v>68</v>
      </c>
      <c r="G4194" t="str">
        <f>IFERROR(_xlfn.XLOOKUP(Sales_Pipeline[[#This Row],[Account]],Accounts!$A$2:$A$86,Accounts!$F$2:$F$86),"")</f>
        <v>United States</v>
      </c>
      <c r="H4194" t="s">
        <v>77</v>
      </c>
      <c r="I4194" s="3">
        <v>42911</v>
      </c>
      <c r="K4194" s="8" t="str">
        <f>IF(Sales_Pipeline[[#This Row],[Close_Date]]="","",TEXT(Sales_Pipeline[[#This Row],[Close_Date]],"ddd"))</f>
        <v/>
      </c>
      <c r="L4194" s="8" t="str">
        <f>IF(Sales_Pipeline[[#This Row],[Close_Date]]="","",TEXT(Sales_Pipeline[[#This Row],[Close_Date]],"mmm"))</f>
        <v/>
      </c>
      <c r="M4194" s="8" t="str">
        <f>IF(Sales_Pipeline[[#This Row],[Close_Date]]="","","Q"&amp;ROUNDUP(MONTH(Sales_Pipeline[[#This Row],[Close_Date]])/3,0))</f>
        <v/>
      </c>
      <c r="N4194" s="2" t="str" cm="1">
        <f t="array" ref="N4194">IFERROR(_xlfn.IFS(Sales_Pipeline[[#This Row],[Deal_Stage]]="Won",_xlfn.XLOOKUP(Sales_Pipeline[[#This Row],[Product]],Products!$A$2:$A$8,Products!$C$2:$C$8),Sales_Pipeline[[#This Row],[Deal_Stage]]="Lost",_xlfn.XLOOKUP(Sales_Pipeline[[#This Row],[Product]],Products!$A$2:$A$8,Products!$C$2:$C$8)),"")</f>
        <v/>
      </c>
      <c r="O4194" s="2">
        <v>0</v>
      </c>
    </row>
    <row r="4195" spans="1:15" x14ac:dyDescent="0.3">
      <c r="A4195" t="s">
        <v>4341</v>
      </c>
      <c r="B4195" t="s">
        <v>7</v>
      </c>
      <c r="C4195" t="str">
        <f>_xlfn.XLOOKUP(Sales_Pipeline[[#This Row],[Sales_Agent]],Sales_Teams[Sales_Agent],Sales_Teams[Manager])</f>
        <v>Dustin Brinkmann</v>
      </c>
      <c r="D4195" t="str">
        <f>_xlfn.XLOOKUP(Sales_Pipeline[[#This Row],[Manager]],Sales_Teams[Manager],Sales_Teams[Regional_Office])</f>
        <v>Central</v>
      </c>
      <c r="E4195" t="s">
        <v>61</v>
      </c>
      <c r="F4195" t="s">
        <v>64</v>
      </c>
      <c r="G4195" t="str">
        <f>IFERROR(_xlfn.XLOOKUP(Sales_Pipeline[[#This Row],[Account]],Accounts!$A$2:$A$86,Accounts!$F$2:$F$86),"")</f>
        <v>United States</v>
      </c>
      <c r="H4195" t="s">
        <v>82</v>
      </c>
      <c r="I4195" s="3">
        <v>42911</v>
      </c>
      <c r="J4195" s="3">
        <v>42954</v>
      </c>
      <c r="K4195" s="8" t="str">
        <f>IF(Sales_Pipeline[[#This Row],[Close_Date]]="","",TEXT(Sales_Pipeline[[#This Row],[Close_Date]],"ddd"))</f>
        <v>Mon</v>
      </c>
      <c r="L4195" s="8" t="str">
        <f>IF(Sales_Pipeline[[#This Row],[Close_Date]]="","",TEXT(Sales_Pipeline[[#This Row],[Close_Date]],"mmm"))</f>
        <v>Aug</v>
      </c>
      <c r="M4195" s="8" t="str">
        <f>IF(Sales_Pipeline[[#This Row],[Close_Date]]="","","Q"&amp;ROUNDUP(MONTH(Sales_Pipeline[[#This Row],[Close_Date]])/3,0))</f>
        <v>Q3</v>
      </c>
      <c r="N4195" s="2" cm="1">
        <f t="array" ref="N4195">IFERROR(_xlfn.IFS(Sales_Pipeline[[#This Row],[Deal_Stage]]="Won",_xlfn.XLOOKUP(Sales_Pipeline[[#This Row],[Product]],Products!$A$2:$A$8,Products!$C$2:$C$8),Sales_Pipeline[[#This Row],[Deal_Stage]]="Lost",_xlfn.XLOOKUP(Sales_Pipeline[[#This Row],[Product]],Products!$A$2:$A$8,Products!$C$2:$C$8)),"")</f>
        <v>55</v>
      </c>
      <c r="O4195" s="2">
        <v>0</v>
      </c>
    </row>
    <row r="4196" spans="1:15" x14ac:dyDescent="0.3">
      <c r="A4196" t="s">
        <v>4342</v>
      </c>
      <c r="B4196" t="s">
        <v>32</v>
      </c>
      <c r="C4196" t="str">
        <f>_xlfn.XLOOKUP(Sales_Pipeline[[#This Row],[Sales_Agent]],Sales_Teams[Sales_Agent],Sales_Teams[Manager])</f>
        <v>Celia Rouche</v>
      </c>
      <c r="D4196" t="str">
        <f>_xlfn.XLOOKUP(Sales_Pipeline[[#This Row],[Manager]],Sales_Teams[Manager],Sales_Teams[Regional_Office])</f>
        <v>West</v>
      </c>
      <c r="E4196" t="s">
        <v>84</v>
      </c>
      <c r="G4196" t="str">
        <f>IFERROR(_xlfn.XLOOKUP(Sales_Pipeline[[#This Row],[Account]],Accounts!$A$2:$A$86,Accounts!$F$2:$F$86),"")</f>
        <v/>
      </c>
      <c r="H4196" t="s">
        <v>77</v>
      </c>
      <c r="I4196" s="3">
        <v>42911</v>
      </c>
      <c r="K4196" s="8" t="str">
        <f>IF(Sales_Pipeline[[#This Row],[Close_Date]]="","",TEXT(Sales_Pipeline[[#This Row],[Close_Date]],"ddd"))</f>
        <v/>
      </c>
      <c r="L4196" s="8" t="str">
        <f>IF(Sales_Pipeline[[#This Row],[Close_Date]]="","",TEXT(Sales_Pipeline[[#This Row],[Close_Date]],"mmm"))</f>
        <v/>
      </c>
      <c r="M4196" s="8" t="str">
        <f>IF(Sales_Pipeline[[#This Row],[Close_Date]]="","","Q"&amp;ROUNDUP(MONTH(Sales_Pipeline[[#This Row],[Close_Date]])/3,0))</f>
        <v/>
      </c>
      <c r="N4196" s="2" t="str" cm="1">
        <f t="array" ref="N4196">IFERROR(_xlfn.IFS(Sales_Pipeline[[#This Row],[Deal_Stage]]="Won",_xlfn.XLOOKUP(Sales_Pipeline[[#This Row],[Product]],Products!$A$2:$A$8,Products!$C$2:$C$8),Sales_Pipeline[[#This Row],[Deal_Stage]]="Lost",_xlfn.XLOOKUP(Sales_Pipeline[[#This Row],[Product]],Products!$A$2:$A$8,Products!$C$2:$C$8)),"")</f>
        <v/>
      </c>
      <c r="O4196" s="2">
        <v>0</v>
      </c>
    </row>
    <row r="4197" spans="1:15" x14ac:dyDescent="0.3">
      <c r="A4197" t="s">
        <v>4343</v>
      </c>
      <c r="B4197" t="s">
        <v>32</v>
      </c>
      <c r="C4197" t="str">
        <f>_xlfn.XLOOKUP(Sales_Pipeline[[#This Row],[Sales_Agent]],Sales_Teams[Sales_Agent],Sales_Teams[Manager])</f>
        <v>Celia Rouche</v>
      </c>
      <c r="D4197" t="str">
        <f>_xlfn.XLOOKUP(Sales_Pipeline[[#This Row],[Manager]],Sales_Teams[Manager],Sales_Teams[Regional_Office])</f>
        <v>West</v>
      </c>
      <c r="E4197" t="s">
        <v>8953</v>
      </c>
      <c r="G4197" t="str">
        <f>IFERROR(_xlfn.XLOOKUP(Sales_Pipeline[[#This Row],[Account]],Accounts!$A$2:$A$86,Accounts!$F$2:$F$86),"")</f>
        <v/>
      </c>
      <c r="H4197" t="s">
        <v>77</v>
      </c>
      <c r="I4197" s="3">
        <v>42911</v>
      </c>
      <c r="K4197" s="8" t="str">
        <f>IF(Sales_Pipeline[[#This Row],[Close_Date]]="","",TEXT(Sales_Pipeline[[#This Row],[Close_Date]],"ddd"))</f>
        <v/>
      </c>
      <c r="L4197" s="8" t="str">
        <f>IF(Sales_Pipeline[[#This Row],[Close_Date]]="","",TEXT(Sales_Pipeline[[#This Row],[Close_Date]],"mmm"))</f>
        <v/>
      </c>
      <c r="M4197" s="8" t="str">
        <f>IF(Sales_Pipeline[[#This Row],[Close_Date]]="","","Q"&amp;ROUNDUP(MONTH(Sales_Pipeline[[#This Row],[Close_Date]])/3,0))</f>
        <v/>
      </c>
      <c r="N4197" s="2" t="str" cm="1">
        <f t="array" ref="N4197">IFERROR(_xlfn.IFS(Sales_Pipeline[[#This Row],[Deal_Stage]]="Won",_xlfn.XLOOKUP(Sales_Pipeline[[#This Row],[Product]],Products!$A$2:$A$8,Products!$C$2:$C$8),Sales_Pipeline[[#This Row],[Deal_Stage]]="Lost",_xlfn.XLOOKUP(Sales_Pipeline[[#This Row],[Product]],Products!$A$2:$A$8,Products!$C$2:$C$8)),"")</f>
        <v/>
      </c>
      <c r="O4197" s="2">
        <v>0</v>
      </c>
    </row>
    <row r="4198" spans="1:15" x14ac:dyDescent="0.3">
      <c r="A4198" t="s">
        <v>4344</v>
      </c>
      <c r="B4198" t="s">
        <v>32</v>
      </c>
      <c r="C4198" t="str">
        <f>_xlfn.XLOOKUP(Sales_Pipeline[[#This Row],[Sales_Agent]],Sales_Teams[Sales_Agent],Sales_Teams[Manager])</f>
        <v>Celia Rouche</v>
      </c>
      <c r="D4198" t="str">
        <f>_xlfn.XLOOKUP(Sales_Pipeline[[#This Row],[Manager]],Sales_Teams[Manager],Sales_Teams[Regional_Office])</f>
        <v>West</v>
      </c>
      <c r="E4198" t="s">
        <v>63</v>
      </c>
      <c r="F4198" t="s">
        <v>92</v>
      </c>
      <c r="G4198" t="str">
        <f>IFERROR(_xlfn.XLOOKUP(Sales_Pipeline[[#This Row],[Account]],Accounts!$A$2:$A$86,Accounts!$F$2:$F$86),"")</f>
        <v>United States</v>
      </c>
      <c r="H4198" t="s">
        <v>82</v>
      </c>
      <c r="I4198" s="3">
        <v>42911</v>
      </c>
      <c r="J4198" s="3">
        <v>42920</v>
      </c>
      <c r="K4198" s="8" t="str">
        <f>IF(Sales_Pipeline[[#This Row],[Close_Date]]="","",TEXT(Sales_Pipeline[[#This Row],[Close_Date]],"ddd"))</f>
        <v>Tue</v>
      </c>
      <c r="L4198" s="8" t="str">
        <f>IF(Sales_Pipeline[[#This Row],[Close_Date]]="","",TEXT(Sales_Pipeline[[#This Row],[Close_Date]],"mmm"))</f>
        <v>Jul</v>
      </c>
      <c r="M4198" s="8" t="str">
        <f>IF(Sales_Pipeline[[#This Row],[Close_Date]]="","","Q"&amp;ROUNDUP(MONTH(Sales_Pipeline[[#This Row],[Close_Date]])/3,0))</f>
        <v>Q3</v>
      </c>
      <c r="N4198" s="2" cm="1">
        <f t="array" ref="N4198">IFERROR(_xlfn.IFS(Sales_Pipeline[[#This Row],[Deal_Stage]]="Won",_xlfn.XLOOKUP(Sales_Pipeline[[#This Row],[Product]],Products!$A$2:$A$8,Products!$C$2:$C$8),Sales_Pipeline[[#This Row],[Deal_Stage]]="Lost",_xlfn.XLOOKUP(Sales_Pipeline[[#This Row],[Product]],Products!$A$2:$A$8,Products!$C$2:$C$8)),"")</f>
        <v>550</v>
      </c>
      <c r="O4198" s="2">
        <v>0</v>
      </c>
    </row>
    <row r="4199" spans="1:15" x14ac:dyDescent="0.3">
      <c r="A4199" t="s">
        <v>4345</v>
      </c>
      <c r="B4199" t="s">
        <v>32</v>
      </c>
      <c r="C4199" t="str">
        <f>_xlfn.XLOOKUP(Sales_Pipeline[[#This Row],[Sales_Agent]],Sales_Teams[Sales_Agent],Sales_Teams[Manager])</f>
        <v>Celia Rouche</v>
      </c>
      <c r="D4199" t="str">
        <f>_xlfn.XLOOKUP(Sales_Pipeline[[#This Row],[Manager]],Sales_Teams[Manager],Sales_Teams[Regional_Office])</f>
        <v>West</v>
      </c>
      <c r="E4199" t="s">
        <v>84</v>
      </c>
      <c r="F4199" t="s">
        <v>328</v>
      </c>
      <c r="G4199" t="str">
        <f>IFERROR(_xlfn.XLOOKUP(Sales_Pipeline[[#This Row],[Account]],Accounts!$A$2:$A$86,Accounts!$F$2:$F$86),"")</f>
        <v>United States</v>
      </c>
      <c r="H4199" t="s">
        <v>82</v>
      </c>
      <c r="I4199" s="3">
        <v>42911</v>
      </c>
      <c r="J4199" s="3">
        <v>42918</v>
      </c>
      <c r="K4199" s="8" t="str">
        <f>IF(Sales_Pipeline[[#This Row],[Close_Date]]="","",TEXT(Sales_Pipeline[[#This Row],[Close_Date]],"ddd"))</f>
        <v>Sun</v>
      </c>
      <c r="L4199" s="8" t="str">
        <f>IF(Sales_Pipeline[[#This Row],[Close_Date]]="","",TEXT(Sales_Pipeline[[#This Row],[Close_Date]],"mmm"))</f>
        <v>Jul</v>
      </c>
      <c r="M4199" s="8" t="str">
        <f>IF(Sales_Pipeline[[#This Row],[Close_Date]]="","","Q"&amp;ROUNDUP(MONTH(Sales_Pipeline[[#This Row],[Close_Date]])/3,0))</f>
        <v>Q3</v>
      </c>
      <c r="N4199" s="2" cm="1">
        <f t="array" ref="N4199">IFERROR(_xlfn.IFS(Sales_Pipeline[[#This Row],[Deal_Stage]]="Won",_xlfn.XLOOKUP(Sales_Pipeline[[#This Row],[Product]],Products!$A$2:$A$8,Products!$C$2:$C$8),Sales_Pipeline[[#This Row],[Deal_Stage]]="Lost",_xlfn.XLOOKUP(Sales_Pipeline[[#This Row],[Product]],Products!$A$2:$A$8,Products!$C$2:$C$8)),"")</f>
        <v>5482</v>
      </c>
      <c r="O4199" s="2">
        <v>0</v>
      </c>
    </row>
    <row r="4200" spans="1:15" x14ac:dyDescent="0.3">
      <c r="A4200" t="s">
        <v>4346</v>
      </c>
      <c r="B4200" t="s">
        <v>32</v>
      </c>
      <c r="C4200" t="str">
        <f>_xlfn.XLOOKUP(Sales_Pipeline[[#This Row],[Sales_Agent]],Sales_Teams[Sales_Agent],Sales_Teams[Manager])</f>
        <v>Celia Rouche</v>
      </c>
      <c r="D4200" t="str">
        <f>_xlfn.XLOOKUP(Sales_Pipeline[[#This Row],[Manager]],Sales_Teams[Manager],Sales_Teams[Regional_Office])</f>
        <v>West</v>
      </c>
      <c r="E4200" t="s">
        <v>76</v>
      </c>
      <c r="F4200" t="s">
        <v>166</v>
      </c>
      <c r="G4200" t="str">
        <f>IFERROR(_xlfn.XLOOKUP(Sales_Pipeline[[#This Row],[Account]],Accounts!$A$2:$A$86,Accounts!$F$2:$F$86),"")</f>
        <v>United States</v>
      </c>
      <c r="H4200" t="s">
        <v>57</v>
      </c>
      <c r="I4200" s="3">
        <v>42911</v>
      </c>
      <c r="J4200" s="3">
        <v>42916</v>
      </c>
      <c r="K4200" s="8" t="str">
        <f>IF(Sales_Pipeline[[#This Row],[Close_Date]]="","",TEXT(Sales_Pipeline[[#This Row],[Close_Date]],"ddd"))</f>
        <v>Fri</v>
      </c>
      <c r="L4200" s="8" t="str">
        <f>IF(Sales_Pipeline[[#This Row],[Close_Date]]="","",TEXT(Sales_Pipeline[[#This Row],[Close_Date]],"mmm"))</f>
        <v>Jun</v>
      </c>
      <c r="M4200" s="8" t="str">
        <f>IF(Sales_Pipeline[[#This Row],[Close_Date]]="","","Q"&amp;ROUNDUP(MONTH(Sales_Pipeline[[#This Row],[Close_Date]])/3,0))</f>
        <v>Q2</v>
      </c>
      <c r="N4200" s="2" cm="1">
        <f t="array" ref="N4200">IFERROR(_xlfn.IFS(Sales_Pipeline[[#This Row],[Deal_Stage]]="Won",_xlfn.XLOOKUP(Sales_Pipeline[[#This Row],[Product]],Products!$A$2:$A$8,Products!$C$2:$C$8),Sales_Pipeline[[#This Row],[Deal_Stage]]="Lost",_xlfn.XLOOKUP(Sales_Pipeline[[#This Row],[Product]],Products!$A$2:$A$8,Products!$C$2:$C$8)),"")</f>
        <v>3393</v>
      </c>
      <c r="O4200" s="2">
        <v>3815</v>
      </c>
    </row>
    <row r="4201" spans="1:15" x14ac:dyDescent="0.3">
      <c r="A4201" t="s">
        <v>4347</v>
      </c>
      <c r="B4201" t="s">
        <v>32</v>
      </c>
      <c r="C4201" t="str">
        <f>_xlfn.XLOOKUP(Sales_Pipeline[[#This Row],[Sales_Agent]],Sales_Teams[Sales_Agent],Sales_Teams[Manager])</f>
        <v>Celia Rouche</v>
      </c>
      <c r="D4201" t="str">
        <f>_xlfn.XLOOKUP(Sales_Pipeline[[#This Row],[Manager]],Sales_Teams[Manager],Sales_Teams[Regional_Office])</f>
        <v>West</v>
      </c>
      <c r="E4201" t="s">
        <v>76</v>
      </c>
      <c r="F4201" t="s">
        <v>85</v>
      </c>
      <c r="G4201" t="str">
        <f>IFERROR(_xlfn.XLOOKUP(Sales_Pipeline[[#This Row],[Account]],Accounts!$A$2:$A$86,Accounts!$F$2:$F$86),"")</f>
        <v>Poland</v>
      </c>
      <c r="H4201" t="s">
        <v>57</v>
      </c>
      <c r="I4201" s="3">
        <v>42911</v>
      </c>
      <c r="J4201" s="3">
        <v>42913</v>
      </c>
      <c r="K4201" s="8" t="str">
        <f>IF(Sales_Pipeline[[#This Row],[Close_Date]]="","",TEXT(Sales_Pipeline[[#This Row],[Close_Date]],"ddd"))</f>
        <v>Tue</v>
      </c>
      <c r="L4201" s="8" t="str">
        <f>IF(Sales_Pipeline[[#This Row],[Close_Date]]="","",TEXT(Sales_Pipeline[[#This Row],[Close_Date]],"mmm"))</f>
        <v>Jun</v>
      </c>
      <c r="M4201" s="8" t="str">
        <f>IF(Sales_Pipeline[[#This Row],[Close_Date]]="","","Q"&amp;ROUNDUP(MONTH(Sales_Pipeline[[#This Row],[Close_Date]])/3,0))</f>
        <v>Q2</v>
      </c>
      <c r="N4201" s="2" cm="1">
        <f t="array" ref="N4201">IFERROR(_xlfn.IFS(Sales_Pipeline[[#This Row],[Deal_Stage]]="Won",_xlfn.XLOOKUP(Sales_Pipeline[[#This Row],[Product]],Products!$A$2:$A$8,Products!$C$2:$C$8),Sales_Pipeline[[#This Row],[Deal_Stage]]="Lost",_xlfn.XLOOKUP(Sales_Pipeline[[#This Row],[Product]],Products!$A$2:$A$8,Products!$C$2:$C$8)),"")</f>
        <v>3393</v>
      </c>
      <c r="O4201" s="2">
        <v>2753</v>
      </c>
    </row>
    <row r="4202" spans="1:15" x14ac:dyDescent="0.3">
      <c r="A4202" t="s">
        <v>4348</v>
      </c>
      <c r="B4202" t="s">
        <v>17</v>
      </c>
      <c r="C4202" t="str">
        <f>_xlfn.XLOOKUP(Sales_Pipeline[[#This Row],[Sales_Agent]],Sales_Teams[Sales_Agent],Sales_Teams[Manager])</f>
        <v>Cara Losch</v>
      </c>
      <c r="D4202" t="str">
        <f>_xlfn.XLOOKUP(Sales_Pipeline[[#This Row],[Manager]],Sales_Teams[Manager],Sales_Teams[Regional_Office])</f>
        <v>East</v>
      </c>
      <c r="E4202" t="s">
        <v>61</v>
      </c>
      <c r="G4202" t="str">
        <f>IFERROR(_xlfn.XLOOKUP(Sales_Pipeline[[#This Row],[Account]],Accounts!$A$2:$A$86,Accounts!$F$2:$F$86),"")</f>
        <v/>
      </c>
      <c r="H4202" t="s">
        <v>77</v>
      </c>
      <c r="I4202" s="3">
        <v>42911</v>
      </c>
      <c r="K4202" s="8" t="str">
        <f>IF(Sales_Pipeline[[#This Row],[Close_Date]]="","",TEXT(Sales_Pipeline[[#This Row],[Close_Date]],"ddd"))</f>
        <v/>
      </c>
      <c r="L4202" s="8" t="str">
        <f>IF(Sales_Pipeline[[#This Row],[Close_Date]]="","",TEXT(Sales_Pipeline[[#This Row],[Close_Date]],"mmm"))</f>
        <v/>
      </c>
      <c r="M4202" s="8" t="str">
        <f>IF(Sales_Pipeline[[#This Row],[Close_Date]]="","","Q"&amp;ROUNDUP(MONTH(Sales_Pipeline[[#This Row],[Close_Date]])/3,0))</f>
        <v/>
      </c>
      <c r="N4202" s="2" t="str" cm="1">
        <f t="array" ref="N4202">IFERROR(_xlfn.IFS(Sales_Pipeline[[#This Row],[Deal_Stage]]="Won",_xlfn.XLOOKUP(Sales_Pipeline[[#This Row],[Product]],Products!$A$2:$A$8,Products!$C$2:$C$8),Sales_Pipeline[[#This Row],[Deal_Stage]]="Lost",_xlfn.XLOOKUP(Sales_Pipeline[[#This Row],[Product]],Products!$A$2:$A$8,Products!$C$2:$C$8)),"")</f>
        <v/>
      </c>
      <c r="O4202" s="2">
        <v>0</v>
      </c>
    </row>
    <row r="4203" spans="1:15" x14ac:dyDescent="0.3">
      <c r="A4203" t="s">
        <v>4349</v>
      </c>
      <c r="B4203" t="s">
        <v>17</v>
      </c>
      <c r="C4203" t="str">
        <f>_xlfn.XLOOKUP(Sales_Pipeline[[#This Row],[Sales_Agent]],Sales_Teams[Sales_Agent],Sales_Teams[Manager])</f>
        <v>Cara Losch</v>
      </c>
      <c r="D4203" t="str">
        <f>_xlfn.XLOOKUP(Sales_Pipeline[[#This Row],[Manager]],Sales_Teams[Manager],Sales_Teams[Regional_Office])</f>
        <v>East</v>
      </c>
      <c r="E4203" t="s">
        <v>61</v>
      </c>
      <c r="F4203" t="s">
        <v>96</v>
      </c>
      <c r="G4203" t="str">
        <f>IFERROR(_xlfn.XLOOKUP(Sales_Pipeline[[#This Row],[Account]],Accounts!$A$2:$A$86,Accounts!$F$2:$F$86),"")</f>
        <v>United States</v>
      </c>
      <c r="H4203" t="s">
        <v>57</v>
      </c>
      <c r="I4203" s="3">
        <v>42911</v>
      </c>
      <c r="J4203" s="3">
        <v>42918</v>
      </c>
      <c r="K4203" s="8" t="str">
        <f>IF(Sales_Pipeline[[#This Row],[Close_Date]]="","",TEXT(Sales_Pipeline[[#This Row],[Close_Date]],"ddd"))</f>
        <v>Sun</v>
      </c>
      <c r="L4203" s="8" t="str">
        <f>IF(Sales_Pipeline[[#This Row],[Close_Date]]="","",TEXT(Sales_Pipeline[[#This Row],[Close_Date]],"mmm"))</f>
        <v>Jul</v>
      </c>
      <c r="M4203" s="8" t="str">
        <f>IF(Sales_Pipeline[[#This Row],[Close_Date]]="","","Q"&amp;ROUNDUP(MONTH(Sales_Pipeline[[#This Row],[Close_Date]])/3,0))</f>
        <v>Q3</v>
      </c>
      <c r="N4203" s="2" cm="1">
        <f t="array" ref="N4203">IFERROR(_xlfn.IFS(Sales_Pipeline[[#This Row],[Deal_Stage]]="Won",_xlfn.XLOOKUP(Sales_Pipeline[[#This Row],[Product]],Products!$A$2:$A$8,Products!$C$2:$C$8),Sales_Pipeline[[#This Row],[Deal_Stage]]="Lost",_xlfn.XLOOKUP(Sales_Pipeline[[#This Row],[Product]],Products!$A$2:$A$8,Products!$C$2:$C$8)),"")</f>
        <v>55</v>
      </c>
      <c r="O4203" s="2">
        <v>60</v>
      </c>
    </row>
    <row r="4204" spans="1:15" x14ac:dyDescent="0.3">
      <c r="A4204" t="s">
        <v>4350</v>
      </c>
      <c r="B4204" t="s">
        <v>44</v>
      </c>
      <c r="C4204" t="str">
        <f>_xlfn.XLOOKUP(Sales_Pipeline[[#This Row],[Sales_Agent]],Sales_Teams[Sales_Agent],Sales_Teams[Manager])</f>
        <v>Summer Sewald</v>
      </c>
      <c r="D4204" t="str">
        <f>_xlfn.XLOOKUP(Sales_Pipeline[[#This Row],[Manager]],Sales_Teams[Manager],Sales_Teams[Regional_Office])</f>
        <v>West</v>
      </c>
      <c r="E4204" t="s">
        <v>63</v>
      </c>
      <c r="F4204" t="s">
        <v>173</v>
      </c>
      <c r="G4204" t="str">
        <f>IFERROR(_xlfn.XLOOKUP(Sales_Pipeline[[#This Row],[Account]],Accounts!$A$2:$A$86,Accounts!$F$2:$F$86),"")</f>
        <v>United States</v>
      </c>
      <c r="H4204" t="s">
        <v>82</v>
      </c>
      <c r="I4204" s="3">
        <v>42911</v>
      </c>
      <c r="J4204" s="3">
        <v>42918</v>
      </c>
      <c r="K4204" s="8" t="str">
        <f>IF(Sales_Pipeline[[#This Row],[Close_Date]]="","",TEXT(Sales_Pipeline[[#This Row],[Close_Date]],"ddd"))</f>
        <v>Sun</v>
      </c>
      <c r="L4204" s="8" t="str">
        <f>IF(Sales_Pipeline[[#This Row],[Close_Date]]="","",TEXT(Sales_Pipeline[[#This Row],[Close_Date]],"mmm"))</f>
        <v>Jul</v>
      </c>
      <c r="M4204" s="8" t="str">
        <f>IF(Sales_Pipeline[[#This Row],[Close_Date]]="","","Q"&amp;ROUNDUP(MONTH(Sales_Pipeline[[#This Row],[Close_Date]])/3,0))</f>
        <v>Q3</v>
      </c>
      <c r="N4204" s="2" cm="1">
        <f t="array" ref="N4204">IFERROR(_xlfn.IFS(Sales_Pipeline[[#This Row],[Deal_Stage]]="Won",_xlfn.XLOOKUP(Sales_Pipeline[[#This Row],[Product]],Products!$A$2:$A$8,Products!$C$2:$C$8),Sales_Pipeline[[#This Row],[Deal_Stage]]="Lost",_xlfn.XLOOKUP(Sales_Pipeline[[#This Row],[Product]],Products!$A$2:$A$8,Products!$C$2:$C$8)),"")</f>
        <v>550</v>
      </c>
      <c r="O4204" s="2">
        <v>0</v>
      </c>
    </row>
    <row r="4205" spans="1:15" x14ac:dyDescent="0.3">
      <c r="A4205" t="s">
        <v>4351</v>
      </c>
      <c r="B4205" t="s">
        <v>44</v>
      </c>
      <c r="C4205" t="str">
        <f>_xlfn.XLOOKUP(Sales_Pipeline[[#This Row],[Sales_Agent]],Sales_Teams[Sales_Agent],Sales_Teams[Manager])</f>
        <v>Summer Sewald</v>
      </c>
      <c r="D4205" t="str">
        <f>_xlfn.XLOOKUP(Sales_Pipeline[[#This Row],[Manager]],Sales_Teams[Manager],Sales_Teams[Regional_Office])</f>
        <v>West</v>
      </c>
      <c r="E4205" t="s">
        <v>55</v>
      </c>
      <c r="F4205" t="s">
        <v>98</v>
      </c>
      <c r="G4205" t="str">
        <f>IFERROR(_xlfn.XLOOKUP(Sales_Pipeline[[#This Row],[Account]],Accounts!$A$2:$A$86,Accounts!$F$2:$F$86),"")</f>
        <v>United States</v>
      </c>
      <c r="H4205" t="s">
        <v>57</v>
      </c>
      <c r="I4205" s="3">
        <v>42911</v>
      </c>
      <c r="J4205" s="3">
        <v>42919</v>
      </c>
      <c r="K4205" s="8" t="str">
        <f>IF(Sales_Pipeline[[#This Row],[Close_Date]]="","",TEXT(Sales_Pipeline[[#This Row],[Close_Date]],"ddd"))</f>
        <v>Mon</v>
      </c>
      <c r="L4205" s="8" t="str">
        <f>IF(Sales_Pipeline[[#This Row],[Close_Date]]="","",TEXT(Sales_Pipeline[[#This Row],[Close_Date]],"mmm"))</f>
        <v>Jul</v>
      </c>
      <c r="M4205" s="8" t="str">
        <f>IF(Sales_Pipeline[[#This Row],[Close_Date]]="","","Q"&amp;ROUNDUP(MONTH(Sales_Pipeline[[#This Row],[Close_Date]])/3,0))</f>
        <v>Q3</v>
      </c>
      <c r="N4205" s="2" cm="1">
        <f t="array" ref="N4205">IFERROR(_xlfn.IFS(Sales_Pipeline[[#This Row],[Deal_Stage]]="Won",_xlfn.XLOOKUP(Sales_Pipeline[[#This Row],[Product]],Products!$A$2:$A$8,Products!$C$2:$C$8),Sales_Pipeline[[#This Row],[Deal_Stage]]="Lost",_xlfn.XLOOKUP(Sales_Pipeline[[#This Row],[Product]],Products!$A$2:$A$8,Products!$C$2:$C$8)),"")</f>
        <v>1096</v>
      </c>
      <c r="O4205" s="2">
        <v>1137</v>
      </c>
    </row>
    <row r="4206" spans="1:15" x14ac:dyDescent="0.3">
      <c r="A4206" t="s">
        <v>4352</v>
      </c>
      <c r="B4206" t="s">
        <v>30</v>
      </c>
      <c r="C4206" t="str">
        <f>_xlfn.XLOOKUP(Sales_Pipeline[[#This Row],[Sales_Agent]],Sales_Teams[Sales_Agent],Sales_Teams[Manager])</f>
        <v>Rocco Neubert</v>
      </c>
      <c r="D4206" t="str">
        <f>_xlfn.XLOOKUP(Sales_Pipeline[[#This Row],[Manager]],Sales_Teams[Manager],Sales_Teams[Regional_Office])</f>
        <v>East</v>
      </c>
      <c r="E4206" t="s">
        <v>84</v>
      </c>
      <c r="F4206" t="s">
        <v>293</v>
      </c>
      <c r="G4206" t="str">
        <f>IFERROR(_xlfn.XLOOKUP(Sales_Pipeline[[#This Row],[Account]],Accounts!$A$2:$A$86,Accounts!$F$2:$F$86),"")</f>
        <v>United States</v>
      </c>
      <c r="H4206" t="s">
        <v>57</v>
      </c>
      <c r="I4206" s="3">
        <v>42912</v>
      </c>
      <c r="J4206" s="3">
        <v>42920</v>
      </c>
      <c r="K4206" s="8" t="str">
        <f>IF(Sales_Pipeline[[#This Row],[Close_Date]]="","",TEXT(Sales_Pipeline[[#This Row],[Close_Date]],"ddd"))</f>
        <v>Tue</v>
      </c>
      <c r="L4206" s="8" t="str">
        <f>IF(Sales_Pipeline[[#This Row],[Close_Date]]="","",TEXT(Sales_Pipeline[[#This Row],[Close_Date]],"mmm"))</f>
        <v>Jul</v>
      </c>
      <c r="M4206" s="8" t="str">
        <f>IF(Sales_Pipeline[[#This Row],[Close_Date]]="","","Q"&amp;ROUNDUP(MONTH(Sales_Pipeline[[#This Row],[Close_Date]])/3,0))</f>
        <v>Q3</v>
      </c>
      <c r="N4206" s="2" cm="1">
        <f t="array" ref="N4206">IFERROR(_xlfn.IFS(Sales_Pipeline[[#This Row],[Deal_Stage]]="Won",_xlfn.XLOOKUP(Sales_Pipeline[[#This Row],[Product]],Products!$A$2:$A$8,Products!$C$2:$C$8),Sales_Pipeline[[#This Row],[Deal_Stage]]="Lost",_xlfn.XLOOKUP(Sales_Pipeline[[#This Row],[Product]],Products!$A$2:$A$8,Products!$C$2:$C$8)),"")</f>
        <v>5482</v>
      </c>
      <c r="O4206" s="2">
        <v>5201</v>
      </c>
    </row>
    <row r="4207" spans="1:15" x14ac:dyDescent="0.3">
      <c r="A4207" t="s">
        <v>4353</v>
      </c>
      <c r="B4207" t="s">
        <v>27</v>
      </c>
      <c r="C4207" t="str">
        <f>_xlfn.XLOOKUP(Sales_Pipeline[[#This Row],[Sales_Agent]],Sales_Teams[Sales_Agent],Sales_Teams[Manager])</f>
        <v>Rocco Neubert</v>
      </c>
      <c r="D4207" t="str">
        <f>_xlfn.XLOOKUP(Sales_Pipeline[[#This Row],[Manager]],Sales_Teams[Manager],Sales_Teams[Regional_Office])</f>
        <v>East</v>
      </c>
      <c r="E4207" t="s">
        <v>63</v>
      </c>
      <c r="F4207" t="s">
        <v>129</v>
      </c>
      <c r="G4207" t="str">
        <f>IFERROR(_xlfn.XLOOKUP(Sales_Pipeline[[#This Row],[Account]],Accounts!$A$2:$A$86,Accounts!$F$2:$F$86),"")</f>
        <v>Jordan</v>
      </c>
      <c r="H4207" t="s">
        <v>82</v>
      </c>
      <c r="I4207" s="3">
        <v>42912</v>
      </c>
      <c r="J4207" s="3">
        <v>43005</v>
      </c>
      <c r="K4207" s="8" t="str">
        <f>IF(Sales_Pipeline[[#This Row],[Close_Date]]="","",TEXT(Sales_Pipeline[[#This Row],[Close_Date]],"ddd"))</f>
        <v>Wed</v>
      </c>
      <c r="L4207" s="8" t="str">
        <f>IF(Sales_Pipeline[[#This Row],[Close_Date]]="","",TEXT(Sales_Pipeline[[#This Row],[Close_Date]],"mmm"))</f>
        <v>Sep</v>
      </c>
      <c r="M4207" s="8" t="str">
        <f>IF(Sales_Pipeline[[#This Row],[Close_Date]]="","","Q"&amp;ROUNDUP(MONTH(Sales_Pipeline[[#This Row],[Close_Date]])/3,0))</f>
        <v>Q3</v>
      </c>
      <c r="N4207" s="2" cm="1">
        <f t="array" ref="N4207">IFERROR(_xlfn.IFS(Sales_Pipeline[[#This Row],[Deal_Stage]]="Won",_xlfn.XLOOKUP(Sales_Pipeline[[#This Row],[Product]],Products!$A$2:$A$8,Products!$C$2:$C$8),Sales_Pipeline[[#This Row],[Deal_Stage]]="Lost",_xlfn.XLOOKUP(Sales_Pipeline[[#This Row],[Product]],Products!$A$2:$A$8,Products!$C$2:$C$8)),"")</f>
        <v>550</v>
      </c>
      <c r="O4207" s="2">
        <v>0</v>
      </c>
    </row>
    <row r="4208" spans="1:15" x14ac:dyDescent="0.3">
      <c r="A4208" t="s">
        <v>4354</v>
      </c>
      <c r="B4208" t="s">
        <v>27</v>
      </c>
      <c r="C4208" t="str">
        <f>_xlfn.XLOOKUP(Sales_Pipeline[[#This Row],[Sales_Agent]],Sales_Teams[Sales_Agent],Sales_Teams[Manager])</f>
        <v>Rocco Neubert</v>
      </c>
      <c r="D4208" t="str">
        <f>_xlfn.XLOOKUP(Sales_Pipeline[[#This Row],[Manager]],Sales_Teams[Manager],Sales_Teams[Regional_Office])</f>
        <v>East</v>
      </c>
      <c r="E4208" t="s">
        <v>76</v>
      </c>
      <c r="F4208" t="s">
        <v>760</v>
      </c>
      <c r="G4208" t="str">
        <f>IFERROR(_xlfn.XLOOKUP(Sales_Pipeline[[#This Row],[Account]],Accounts!$A$2:$A$86,Accounts!$F$2:$F$86),"")</f>
        <v>United States</v>
      </c>
      <c r="H4208" t="s">
        <v>82</v>
      </c>
      <c r="I4208" s="3">
        <v>42912</v>
      </c>
      <c r="J4208" s="3">
        <v>42919</v>
      </c>
      <c r="K4208" s="8" t="str">
        <f>IF(Sales_Pipeline[[#This Row],[Close_Date]]="","",TEXT(Sales_Pipeline[[#This Row],[Close_Date]],"ddd"))</f>
        <v>Mon</v>
      </c>
      <c r="L4208" s="8" t="str">
        <f>IF(Sales_Pipeline[[#This Row],[Close_Date]]="","",TEXT(Sales_Pipeline[[#This Row],[Close_Date]],"mmm"))</f>
        <v>Jul</v>
      </c>
      <c r="M4208" s="8" t="str">
        <f>IF(Sales_Pipeline[[#This Row],[Close_Date]]="","","Q"&amp;ROUNDUP(MONTH(Sales_Pipeline[[#This Row],[Close_Date]])/3,0))</f>
        <v>Q3</v>
      </c>
      <c r="N4208" s="2" cm="1">
        <f t="array" ref="N4208">IFERROR(_xlfn.IFS(Sales_Pipeline[[#This Row],[Deal_Stage]]="Won",_xlfn.XLOOKUP(Sales_Pipeline[[#This Row],[Product]],Products!$A$2:$A$8,Products!$C$2:$C$8),Sales_Pipeline[[#This Row],[Deal_Stage]]="Lost",_xlfn.XLOOKUP(Sales_Pipeline[[#This Row],[Product]],Products!$A$2:$A$8,Products!$C$2:$C$8)),"")</f>
        <v>3393</v>
      </c>
      <c r="O4208" s="2">
        <v>0</v>
      </c>
    </row>
    <row r="4209" spans="1:15" x14ac:dyDescent="0.3">
      <c r="A4209" t="s">
        <v>4355</v>
      </c>
      <c r="B4209" t="s">
        <v>6</v>
      </c>
      <c r="C4209" t="str">
        <f>_xlfn.XLOOKUP(Sales_Pipeline[[#This Row],[Sales_Agent]],Sales_Teams[Sales_Agent],Sales_Teams[Manager])</f>
        <v>Dustin Brinkmann</v>
      </c>
      <c r="D4209" t="str">
        <f>_xlfn.XLOOKUP(Sales_Pipeline[[#This Row],[Manager]],Sales_Teams[Manager],Sales_Teams[Regional_Office])</f>
        <v>Central</v>
      </c>
      <c r="E4209" t="s">
        <v>63</v>
      </c>
      <c r="F4209" t="s">
        <v>187</v>
      </c>
      <c r="G4209" t="str">
        <f>IFERROR(_xlfn.XLOOKUP(Sales_Pipeline[[#This Row],[Account]],Accounts!$A$2:$A$86,Accounts!$F$2:$F$86),"")</f>
        <v>United States</v>
      </c>
      <c r="H4209" t="s">
        <v>57</v>
      </c>
      <c r="I4209" s="3">
        <v>42912</v>
      </c>
      <c r="J4209" s="3">
        <v>42922</v>
      </c>
      <c r="K4209" s="8" t="str">
        <f>IF(Sales_Pipeline[[#This Row],[Close_Date]]="","",TEXT(Sales_Pipeline[[#This Row],[Close_Date]],"ddd"))</f>
        <v>Thu</v>
      </c>
      <c r="L4209" s="8" t="str">
        <f>IF(Sales_Pipeline[[#This Row],[Close_Date]]="","",TEXT(Sales_Pipeline[[#This Row],[Close_Date]],"mmm"))</f>
        <v>Jul</v>
      </c>
      <c r="M4209" s="8" t="str">
        <f>IF(Sales_Pipeline[[#This Row],[Close_Date]]="","","Q"&amp;ROUNDUP(MONTH(Sales_Pipeline[[#This Row],[Close_Date]])/3,0))</f>
        <v>Q3</v>
      </c>
      <c r="N4209" s="2" cm="1">
        <f t="array" ref="N4209">IFERROR(_xlfn.IFS(Sales_Pipeline[[#This Row],[Deal_Stage]]="Won",_xlfn.XLOOKUP(Sales_Pipeline[[#This Row],[Product]],Products!$A$2:$A$8,Products!$C$2:$C$8),Sales_Pipeline[[#This Row],[Deal_Stage]]="Lost",_xlfn.XLOOKUP(Sales_Pipeline[[#This Row],[Product]],Products!$A$2:$A$8,Products!$C$2:$C$8)),"")</f>
        <v>550</v>
      </c>
      <c r="O4209" s="2">
        <v>612</v>
      </c>
    </row>
    <row r="4210" spans="1:15" x14ac:dyDescent="0.3">
      <c r="A4210" t="s">
        <v>4356</v>
      </c>
      <c r="B4210" t="s">
        <v>20</v>
      </c>
      <c r="C4210" t="str">
        <f>_xlfn.XLOOKUP(Sales_Pipeline[[#This Row],[Sales_Agent]],Sales_Teams[Sales_Agent],Sales_Teams[Manager])</f>
        <v>Cara Losch</v>
      </c>
      <c r="D4210" t="str">
        <f>_xlfn.XLOOKUP(Sales_Pipeline[[#This Row],[Manager]],Sales_Teams[Manager],Sales_Teams[Regional_Office])</f>
        <v>East</v>
      </c>
      <c r="E4210" t="s">
        <v>84</v>
      </c>
      <c r="F4210" t="s">
        <v>225</v>
      </c>
      <c r="G4210" t="str">
        <f>IFERROR(_xlfn.XLOOKUP(Sales_Pipeline[[#This Row],[Account]],Accounts!$A$2:$A$86,Accounts!$F$2:$F$86),"")</f>
        <v>United States</v>
      </c>
      <c r="H4210" t="s">
        <v>57</v>
      </c>
      <c r="I4210" s="3">
        <v>42912</v>
      </c>
      <c r="J4210" s="3">
        <v>42989</v>
      </c>
      <c r="K4210" s="8" t="str">
        <f>IF(Sales_Pipeline[[#This Row],[Close_Date]]="","",TEXT(Sales_Pipeline[[#This Row],[Close_Date]],"ddd"))</f>
        <v>Mon</v>
      </c>
      <c r="L4210" s="8" t="str">
        <f>IF(Sales_Pipeline[[#This Row],[Close_Date]]="","",TEXT(Sales_Pipeline[[#This Row],[Close_Date]],"mmm"))</f>
        <v>Sep</v>
      </c>
      <c r="M4210" s="8" t="str">
        <f>IF(Sales_Pipeline[[#This Row],[Close_Date]]="","","Q"&amp;ROUNDUP(MONTH(Sales_Pipeline[[#This Row],[Close_Date]])/3,0))</f>
        <v>Q3</v>
      </c>
      <c r="N4210" s="2" cm="1">
        <f t="array" ref="N4210">IFERROR(_xlfn.IFS(Sales_Pipeline[[#This Row],[Deal_Stage]]="Won",_xlfn.XLOOKUP(Sales_Pipeline[[#This Row],[Product]],Products!$A$2:$A$8,Products!$C$2:$C$8),Sales_Pipeline[[#This Row],[Deal_Stage]]="Lost",_xlfn.XLOOKUP(Sales_Pipeline[[#This Row],[Product]],Products!$A$2:$A$8,Products!$C$2:$C$8)),"")</f>
        <v>5482</v>
      </c>
      <c r="O4210" s="2">
        <v>4905</v>
      </c>
    </row>
    <row r="4211" spans="1:15" x14ac:dyDescent="0.3">
      <c r="A4211" t="s">
        <v>4357</v>
      </c>
      <c r="B4211" t="s">
        <v>25</v>
      </c>
      <c r="C4211" t="str">
        <f>_xlfn.XLOOKUP(Sales_Pipeline[[#This Row],[Sales_Agent]],Sales_Teams[Sales_Agent],Sales_Teams[Manager])</f>
        <v>Rocco Neubert</v>
      </c>
      <c r="D4211" t="str">
        <f>_xlfn.XLOOKUP(Sales_Pipeline[[#This Row],[Manager]],Sales_Teams[Manager],Sales_Teams[Regional_Office])</f>
        <v>East</v>
      </c>
      <c r="E4211" t="s">
        <v>76</v>
      </c>
      <c r="G4211" t="str">
        <f>IFERROR(_xlfn.XLOOKUP(Sales_Pipeline[[#This Row],[Account]],Accounts!$A$2:$A$86,Accounts!$F$2:$F$86),"")</f>
        <v/>
      </c>
      <c r="H4211" t="s">
        <v>77</v>
      </c>
      <c r="I4211" s="3">
        <v>42912</v>
      </c>
      <c r="K4211" s="8" t="str">
        <f>IF(Sales_Pipeline[[#This Row],[Close_Date]]="","",TEXT(Sales_Pipeline[[#This Row],[Close_Date]],"ddd"))</f>
        <v/>
      </c>
      <c r="L4211" s="8" t="str">
        <f>IF(Sales_Pipeline[[#This Row],[Close_Date]]="","",TEXT(Sales_Pipeline[[#This Row],[Close_Date]],"mmm"))</f>
        <v/>
      </c>
      <c r="M4211" s="8" t="str">
        <f>IF(Sales_Pipeline[[#This Row],[Close_Date]]="","","Q"&amp;ROUNDUP(MONTH(Sales_Pipeline[[#This Row],[Close_Date]])/3,0))</f>
        <v/>
      </c>
      <c r="N4211" s="2" t="str" cm="1">
        <f t="array" ref="N4211">IFERROR(_xlfn.IFS(Sales_Pipeline[[#This Row],[Deal_Stage]]="Won",_xlfn.XLOOKUP(Sales_Pipeline[[#This Row],[Product]],Products!$A$2:$A$8,Products!$C$2:$C$8),Sales_Pipeline[[#This Row],[Deal_Stage]]="Lost",_xlfn.XLOOKUP(Sales_Pipeline[[#This Row],[Product]],Products!$A$2:$A$8,Products!$C$2:$C$8)),"")</f>
        <v/>
      </c>
      <c r="O4211" s="2">
        <v>0</v>
      </c>
    </row>
    <row r="4212" spans="1:15" x14ac:dyDescent="0.3">
      <c r="A4212" t="s">
        <v>4358</v>
      </c>
      <c r="B4212" t="s">
        <v>25</v>
      </c>
      <c r="C4212" t="str">
        <f>_xlfn.XLOOKUP(Sales_Pipeline[[#This Row],[Sales_Agent]],Sales_Teams[Sales_Agent],Sales_Teams[Manager])</f>
        <v>Rocco Neubert</v>
      </c>
      <c r="D4212" t="str">
        <f>_xlfn.XLOOKUP(Sales_Pipeline[[#This Row],[Manager]],Sales_Teams[Manager],Sales_Teams[Regional_Office])</f>
        <v>East</v>
      </c>
      <c r="E4212" t="s">
        <v>61</v>
      </c>
      <c r="F4212" t="s">
        <v>127</v>
      </c>
      <c r="G4212" t="str">
        <f>IFERROR(_xlfn.XLOOKUP(Sales_Pipeline[[#This Row],[Account]],Accounts!$A$2:$A$86,Accounts!$F$2:$F$86),"")</f>
        <v>United States</v>
      </c>
      <c r="H4212" t="s">
        <v>82</v>
      </c>
      <c r="I4212" s="3">
        <v>42912</v>
      </c>
      <c r="J4212" s="3">
        <v>42923</v>
      </c>
      <c r="K4212" s="8" t="str">
        <f>IF(Sales_Pipeline[[#This Row],[Close_Date]]="","",TEXT(Sales_Pipeline[[#This Row],[Close_Date]],"ddd"))</f>
        <v>Fri</v>
      </c>
      <c r="L4212" s="8" t="str">
        <f>IF(Sales_Pipeline[[#This Row],[Close_Date]]="","",TEXT(Sales_Pipeline[[#This Row],[Close_Date]],"mmm"))</f>
        <v>Jul</v>
      </c>
      <c r="M4212" s="8" t="str">
        <f>IF(Sales_Pipeline[[#This Row],[Close_Date]]="","","Q"&amp;ROUNDUP(MONTH(Sales_Pipeline[[#This Row],[Close_Date]])/3,0))</f>
        <v>Q3</v>
      </c>
      <c r="N4212" s="2" cm="1">
        <f t="array" ref="N4212">IFERROR(_xlfn.IFS(Sales_Pipeline[[#This Row],[Deal_Stage]]="Won",_xlfn.XLOOKUP(Sales_Pipeline[[#This Row],[Product]],Products!$A$2:$A$8,Products!$C$2:$C$8),Sales_Pipeline[[#This Row],[Deal_Stage]]="Lost",_xlfn.XLOOKUP(Sales_Pipeline[[#This Row],[Product]],Products!$A$2:$A$8,Products!$C$2:$C$8)),"")</f>
        <v>55</v>
      </c>
      <c r="O4212" s="2">
        <v>0</v>
      </c>
    </row>
    <row r="4213" spans="1:15" x14ac:dyDescent="0.3">
      <c r="A4213" t="s">
        <v>4359</v>
      </c>
      <c r="B4213" t="s">
        <v>15</v>
      </c>
      <c r="C4213" t="str">
        <f>_xlfn.XLOOKUP(Sales_Pipeline[[#This Row],[Sales_Agent]],Sales_Teams[Sales_Agent],Sales_Teams[Manager])</f>
        <v>Melvin Marxen</v>
      </c>
      <c r="D4213" t="str">
        <f>_xlfn.XLOOKUP(Sales_Pipeline[[#This Row],[Manager]],Sales_Teams[Manager],Sales_Teams[Regional_Office])</f>
        <v>Central</v>
      </c>
      <c r="E4213" t="s">
        <v>8953</v>
      </c>
      <c r="F4213" t="s">
        <v>507</v>
      </c>
      <c r="G4213" t="str">
        <f>IFERROR(_xlfn.XLOOKUP(Sales_Pipeline[[#This Row],[Account]],Accounts!$A$2:$A$86,Accounts!$F$2:$F$86),"")</f>
        <v>Belgium</v>
      </c>
      <c r="H4213" t="s">
        <v>82</v>
      </c>
      <c r="I4213" s="3">
        <v>42912</v>
      </c>
      <c r="J4213" s="3">
        <v>42919</v>
      </c>
      <c r="K4213" s="8" t="str">
        <f>IF(Sales_Pipeline[[#This Row],[Close_Date]]="","",TEXT(Sales_Pipeline[[#This Row],[Close_Date]],"ddd"))</f>
        <v>Mon</v>
      </c>
      <c r="L4213" s="8" t="str">
        <f>IF(Sales_Pipeline[[#This Row],[Close_Date]]="","",TEXT(Sales_Pipeline[[#This Row],[Close_Date]],"mmm"))</f>
        <v>Jul</v>
      </c>
      <c r="M4213" s="8" t="str">
        <f>IF(Sales_Pipeline[[#This Row],[Close_Date]]="","","Q"&amp;ROUNDUP(MONTH(Sales_Pipeline[[#This Row],[Close_Date]])/3,0))</f>
        <v>Q3</v>
      </c>
      <c r="N4213" s="2" cm="1">
        <f t="array" ref="N4213">IFERROR(_xlfn.IFS(Sales_Pipeline[[#This Row],[Deal_Stage]]="Won",_xlfn.XLOOKUP(Sales_Pipeline[[#This Row],[Product]],Products!$A$2:$A$8,Products!$C$2:$C$8),Sales_Pipeline[[#This Row],[Deal_Stage]]="Lost",_xlfn.XLOOKUP(Sales_Pipeline[[#This Row],[Product]],Products!$A$2:$A$8,Products!$C$2:$C$8)),"")</f>
        <v>4821</v>
      </c>
      <c r="O4213" s="2">
        <v>0</v>
      </c>
    </row>
    <row r="4214" spans="1:15" x14ac:dyDescent="0.3">
      <c r="A4214" t="s">
        <v>4360</v>
      </c>
      <c r="B4214" t="s">
        <v>15</v>
      </c>
      <c r="C4214" t="str">
        <f>_xlfn.XLOOKUP(Sales_Pipeline[[#This Row],[Sales_Agent]],Sales_Teams[Sales_Agent],Sales_Teams[Manager])</f>
        <v>Melvin Marxen</v>
      </c>
      <c r="D4214" t="str">
        <f>_xlfn.XLOOKUP(Sales_Pipeline[[#This Row],[Manager]],Sales_Teams[Manager],Sales_Teams[Regional_Office])</f>
        <v>Central</v>
      </c>
      <c r="E4214" t="s">
        <v>55</v>
      </c>
      <c r="F4214" t="s">
        <v>507</v>
      </c>
      <c r="G4214" t="str">
        <f>IFERROR(_xlfn.XLOOKUP(Sales_Pipeline[[#This Row],[Account]],Accounts!$A$2:$A$86,Accounts!$F$2:$F$86),"")</f>
        <v>Belgium</v>
      </c>
      <c r="H4214" t="s">
        <v>57</v>
      </c>
      <c r="I4214" s="3">
        <v>42912</v>
      </c>
      <c r="J4214" s="3">
        <v>42978</v>
      </c>
      <c r="K4214" s="8" t="str">
        <f>IF(Sales_Pipeline[[#This Row],[Close_Date]]="","",TEXT(Sales_Pipeline[[#This Row],[Close_Date]],"ddd"))</f>
        <v>Thu</v>
      </c>
      <c r="L4214" s="8" t="str">
        <f>IF(Sales_Pipeline[[#This Row],[Close_Date]]="","",TEXT(Sales_Pipeline[[#This Row],[Close_Date]],"mmm"))</f>
        <v>Aug</v>
      </c>
      <c r="M4214" s="8" t="str">
        <f>IF(Sales_Pipeline[[#This Row],[Close_Date]]="","","Q"&amp;ROUNDUP(MONTH(Sales_Pipeline[[#This Row],[Close_Date]])/3,0))</f>
        <v>Q3</v>
      </c>
      <c r="N4214" s="2" cm="1">
        <f t="array" ref="N4214">IFERROR(_xlfn.IFS(Sales_Pipeline[[#This Row],[Deal_Stage]]="Won",_xlfn.XLOOKUP(Sales_Pipeline[[#This Row],[Product]],Products!$A$2:$A$8,Products!$C$2:$C$8),Sales_Pipeline[[#This Row],[Deal_Stage]]="Lost",_xlfn.XLOOKUP(Sales_Pipeline[[#This Row],[Product]],Products!$A$2:$A$8,Products!$C$2:$C$8)),"")</f>
        <v>1096</v>
      </c>
      <c r="O4214" s="2">
        <v>1028</v>
      </c>
    </row>
    <row r="4215" spans="1:15" x14ac:dyDescent="0.3">
      <c r="A4215" t="s">
        <v>4361</v>
      </c>
      <c r="B4215" t="s">
        <v>15</v>
      </c>
      <c r="C4215" t="str">
        <f>_xlfn.XLOOKUP(Sales_Pipeline[[#This Row],[Sales_Agent]],Sales_Teams[Sales_Agent],Sales_Teams[Manager])</f>
        <v>Melvin Marxen</v>
      </c>
      <c r="D4215" t="str">
        <f>_xlfn.XLOOKUP(Sales_Pipeline[[#This Row],[Manager]],Sales_Teams[Manager],Sales_Teams[Regional_Office])</f>
        <v>Central</v>
      </c>
      <c r="E4215" t="s">
        <v>84</v>
      </c>
      <c r="F4215" t="s">
        <v>64</v>
      </c>
      <c r="G4215" t="str">
        <f>IFERROR(_xlfn.XLOOKUP(Sales_Pipeline[[#This Row],[Account]],Accounts!$A$2:$A$86,Accounts!$F$2:$F$86),"")</f>
        <v>United States</v>
      </c>
      <c r="H4215" t="s">
        <v>57</v>
      </c>
      <c r="I4215" s="3">
        <v>42912</v>
      </c>
      <c r="J4215" s="3">
        <v>42990</v>
      </c>
      <c r="K4215" s="8" t="str">
        <f>IF(Sales_Pipeline[[#This Row],[Close_Date]]="","",TEXT(Sales_Pipeline[[#This Row],[Close_Date]],"ddd"))</f>
        <v>Tue</v>
      </c>
      <c r="L4215" s="8" t="str">
        <f>IF(Sales_Pipeline[[#This Row],[Close_Date]]="","",TEXT(Sales_Pipeline[[#This Row],[Close_Date]],"mmm"))</f>
        <v>Sep</v>
      </c>
      <c r="M4215" s="8" t="str">
        <f>IF(Sales_Pipeline[[#This Row],[Close_Date]]="","","Q"&amp;ROUNDUP(MONTH(Sales_Pipeline[[#This Row],[Close_Date]])/3,0))</f>
        <v>Q3</v>
      </c>
      <c r="N4215" s="2" cm="1">
        <f t="array" ref="N4215">IFERROR(_xlfn.IFS(Sales_Pipeline[[#This Row],[Deal_Stage]]="Won",_xlfn.XLOOKUP(Sales_Pipeline[[#This Row],[Product]],Products!$A$2:$A$8,Products!$C$2:$C$8),Sales_Pipeline[[#This Row],[Deal_Stage]]="Lost",_xlfn.XLOOKUP(Sales_Pipeline[[#This Row],[Product]],Products!$A$2:$A$8,Products!$C$2:$C$8)),"")</f>
        <v>5482</v>
      </c>
      <c r="O4215" s="2">
        <v>4430</v>
      </c>
    </row>
    <row r="4216" spans="1:15" x14ac:dyDescent="0.3">
      <c r="A4216" t="s">
        <v>4362</v>
      </c>
      <c r="B4216" t="s">
        <v>28</v>
      </c>
      <c r="C4216" t="str">
        <f>_xlfn.XLOOKUP(Sales_Pipeline[[#This Row],[Sales_Agent]],Sales_Teams[Sales_Agent],Sales_Teams[Manager])</f>
        <v>Rocco Neubert</v>
      </c>
      <c r="D4216" t="str">
        <f>_xlfn.XLOOKUP(Sales_Pipeline[[#This Row],[Manager]],Sales_Teams[Manager],Sales_Teams[Regional_Office])</f>
        <v>East</v>
      </c>
      <c r="E4216" t="s">
        <v>55</v>
      </c>
      <c r="F4216" t="s">
        <v>225</v>
      </c>
      <c r="G4216" t="str">
        <f>IFERROR(_xlfn.XLOOKUP(Sales_Pipeline[[#This Row],[Account]],Accounts!$A$2:$A$86,Accounts!$F$2:$F$86),"")</f>
        <v>United States</v>
      </c>
      <c r="H4216" t="s">
        <v>82</v>
      </c>
      <c r="I4216" s="3">
        <v>42912</v>
      </c>
      <c r="J4216" s="3">
        <v>42996</v>
      </c>
      <c r="K4216" s="8" t="str">
        <f>IF(Sales_Pipeline[[#This Row],[Close_Date]]="","",TEXT(Sales_Pipeline[[#This Row],[Close_Date]],"ddd"))</f>
        <v>Mon</v>
      </c>
      <c r="L4216" s="8" t="str">
        <f>IF(Sales_Pipeline[[#This Row],[Close_Date]]="","",TEXT(Sales_Pipeline[[#This Row],[Close_Date]],"mmm"))</f>
        <v>Sep</v>
      </c>
      <c r="M4216" s="8" t="str">
        <f>IF(Sales_Pipeline[[#This Row],[Close_Date]]="","","Q"&amp;ROUNDUP(MONTH(Sales_Pipeline[[#This Row],[Close_Date]])/3,0))</f>
        <v>Q3</v>
      </c>
      <c r="N4216" s="2" cm="1">
        <f t="array" ref="N4216">IFERROR(_xlfn.IFS(Sales_Pipeline[[#This Row],[Deal_Stage]]="Won",_xlfn.XLOOKUP(Sales_Pipeline[[#This Row],[Product]],Products!$A$2:$A$8,Products!$C$2:$C$8),Sales_Pipeline[[#This Row],[Deal_Stage]]="Lost",_xlfn.XLOOKUP(Sales_Pipeline[[#This Row],[Product]],Products!$A$2:$A$8,Products!$C$2:$C$8)),"")</f>
        <v>1096</v>
      </c>
      <c r="O4216" s="2">
        <v>0</v>
      </c>
    </row>
    <row r="4217" spans="1:15" x14ac:dyDescent="0.3">
      <c r="A4217" t="s">
        <v>4363</v>
      </c>
      <c r="B4217" t="s">
        <v>28</v>
      </c>
      <c r="C4217" t="str">
        <f>_xlfn.XLOOKUP(Sales_Pipeline[[#This Row],[Sales_Agent]],Sales_Teams[Sales_Agent],Sales_Teams[Manager])</f>
        <v>Rocco Neubert</v>
      </c>
      <c r="D4217" t="str">
        <f>_xlfn.XLOOKUP(Sales_Pipeline[[#This Row],[Manager]],Sales_Teams[Manager],Sales_Teams[Regional_Office])</f>
        <v>East</v>
      </c>
      <c r="E4217" t="s">
        <v>55</v>
      </c>
      <c r="F4217" t="s">
        <v>159</v>
      </c>
      <c r="G4217" t="str">
        <f>IFERROR(_xlfn.XLOOKUP(Sales_Pipeline[[#This Row],[Account]],Accounts!$A$2:$A$86,Accounts!$F$2:$F$86),"")</f>
        <v>United States</v>
      </c>
      <c r="H4217" t="s">
        <v>82</v>
      </c>
      <c r="I4217" s="3">
        <v>42912</v>
      </c>
      <c r="J4217" s="3">
        <v>42925</v>
      </c>
      <c r="K4217" s="8" t="str">
        <f>IF(Sales_Pipeline[[#This Row],[Close_Date]]="","",TEXT(Sales_Pipeline[[#This Row],[Close_Date]],"ddd"))</f>
        <v>Sun</v>
      </c>
      <c r="L4217" s="8" t="str">
        <f>IF(Sales_Pipeline[[#This Row],[Close_Date]]="","",TEXT(Sales_Pipeline[[#This Row],[Close_Date]],"mmm"))</f>
        <v>Jul</v>
      </c>
      <c r="M4217" s="8" t="str">
        <f>IF(Sales_Pipeline[[#This Row],[Close_Date]]="","","Q"&amp;ROUNDUP(MONTH(Sales_Pipeline[[#This Row],[Close_Date]])/3,0))</f>
        <v>Q3</v>
      </c>
      <c r="N4217" s="2" cm="1">
        <f t="array" ref="N4217">IFERROR(_xlfn.IFS(Sales_Pipeline[[#This Row],[Deal_Stage]]="Won",_xlfn.XLOOKUP(Sales_Pipeline[[#This Row],[Product]],Products!$A$2:$A$8,Products!$C$2:$C$8),Sales_Pipeline[[#This Row],[Deal_Stage]]="Lost",_xlfn.XLOOKUP(Sales_Pipeline[[#This Row],[Product]],Products!$A$2:$A$8,Products!$C$2:$C$8)),"")</f>
        <v>1096</v>
      </c>
      <c r="O4217" s="2">
        <v>0</v>
      </c>
    </row>
    <row r="4218" spans="1:15" x14ac:dyDescent="0.3">
      <c r="A4218" t="s">
        <v>4364</v>
      </c>
      <c r="B4218" t="s">
        <v>28</v>
      </c>
      <c r="C4218" t="str">
        <f>_xlfn.XLOOKUP(Sales_Pipeline[[#This Row],[Sales_Agent]],Sales_Teams[Sales_Agent],Sales_Teams[Manager])</f>
        <v>Rocco Neubert</v>
      </c>
      <c r="D4218" t="str">
        <f>_xlfn.XLOOKUP(Sales_Pipeline[[#This Row],[Manager]],Sales_Teams[Manager],Sales_Teams[Regional_Office])</f>
        <v>East</v>
      </c>
      <c r="E4218" t="s">
        <v>8953</v>
      </c>
      <c r="F4218" t="s">
        <v>315</v>
      </c>
      <c r="G4218" t="str">
        <f>IFERROR(_xlfn.XLOOKUP(Sales_Pipeline[[#This Row],[Account]],Accounts!$A$2:$A$86,Accounts!$F$2:$F$86),"")</f>
        <v>United States</v>
      </c>
      <c r="H4218" t="s">
        <v>82</v>
      </c>
      <c r="I4218" s="3">
        <v>42912</v>
      </c>
      <c r="J4218" s="3">
        <v>42919</v>
      </c>
      <c r="K4218" s="8" t="str">
        <f>IF(Sales_Pipeline[[#This Row],[Close_Date]]="","",TEXT(Sales_Pipeline[[#This Row],[Close_Date]],"ddd"))</f>
        <v>Mon</v>
      </c>
      <c r="L4218" s="8" t="str">
        <f>IF(Sales_Pipeline[[#This Row],[Close_Date]]="","",TEXT(Sales_Pipeline[[#This Row],[Close_Date]],"mmm"))</f>
        <v>Jul</v>
      </c>
      <c r="M4218" s="8" t="str">
        <f>IF(Sales_Pipeline[[#This Row],[Close_Date]]="","","Q"&amp;ROUNDUP(MONTH(Sales_Pipeline[[#This Row],[Close_Date]])/3,0))</f>
        <v>Q3</v>
      </c>
      <c r="N4218" s="2" cm="1">
        <f t="array" ref="N4218">IFERROR(_xlfn.IFS(Sales_Pipeline[[#This Row],[Deal_Stage]]="Won",_xlfn.XLOOKUP(Sales_Pipeline[[#This Row],[Product]],Products!$A$2:$A$8,Products!$C$2:$C$8),Sales_Pipeline[[#This Row],[Deal_Stage]]="Lost",_xlfn.XLOOKUP(Sales_Pipeline[[#This Row],[Product]],Products!$A$2:$A$8,Products!$C$2:$C$8)),"")</f>
        <v>4821</v>
      </c>
      <c r="O4218" s="2">
        <v>0</v>
      </c>
    </row>
    <row r="4219" spans="1:15" x14ac:dyDescent="0.3">
      <c r="A4219" t="s">
        <v>4365</v>
      </c>
      <c r="B4219" t="s">
        <v>28</v>
      </c>
      <c r="C4219" t="str">
        <f>_xlfn.XLOOKUP(Sales_Pipeline[[#This Row],[Sales_Agent]],Sales_Teams[Sales_Agent],Sales_Teams[Manager])</f>
        <v>Rocco Neubert</v>
      </c>
      <c r="D4219" t="str">
        <f>_xlfn.XLOOKUP(Sales_Pipeline[[#This Row],[Manager]],Sales_Teams[Manager],Sales_Teams[Regional_Office])</f>
        <v>East</v>
      </c>
      <c r="E4219" t="s">
        <v>63</v>
      </c>
      <c r="F4219" t="s">
        <v>182</v>
      </c>
      <c r="G4219" t="str">
        <f>IFERROR(_xlfn.XLOOKUP(Sales_Pipeline[[#This Row],[Account]],Accounts!$A$2:$A$86,Accounts!$F$2:$F$86),"")</f>
        <v>United States</v>
      </c>
      <c r="H4219" t="s">
        <v>57</v>
      </c>
      <c r="I4219" s="3">
        <v>42912</v>
      </c>
      <c r="J4219" s="3">
        <v>42922</v>
      </c>
      <c r="K4219" s="8" t="str">
        <f>IF(Sales_Pipeline[[#This Row],[Close_Date]]="","",TEXT(Sales_Pipeline[[#This Row],[Close_Date]],"ddd"))</f>
        <v>Thu</v>
      </c>
      <c r="L4219" s="8" t="str">
        <f>IF(Sales_Pipeline[[#This Row],[Close_Date]]="","",TEXT(Sales_Pipeline[[#This Row],[Close_Date]],"mmm"))</f>
        <v>Jul</v>
      </c>
      <c r="M4219" s="8" t="str">
        <f>IF(Sales_Pipeline[[#This Row],[Close_Date]]="","","Q"&amp;ROUNDUP(MONTH(Sales_Pipeline[[#This Row],[Close_Date]])/3,0))</f>
        <v>Q3</v>
      </c>
      <c r="N4219" s="2" cm="1">
        <f t="array" ref="N4219">IFERROR(_xlfn.IFS(Sales_Pipeline[[#This Row],[Deal_Stage]]="Won",_xlfn.XLOOKUP(Sales_Pipeline[[#This Row],[Product]],Products!$A$2:$A$8,Products!$C$2:$C$8),Sales_Pipeline[[#This Row],[Deal_Stage]]="Lost",_xlfn.XLOOKUP(Sales_Pipeline[[#This Row],[Product]],Products!$A$2:$A$8,Products!$C$2:$C$8)),"")</f>
        <v>550</v>
      </c>
      <c r="O4219" s="2">
        <v>541</v>
      </c>
    </row>
    <row r="4220" spans="1:15" x14ac:dyDescent="0.3">
      <c r="A4220" t="s">
        <v>4366</v>
      </c>
      <c r="B4220" t="s">
        <v>38</v>
      </c>
      <c r="C4220" t="str">
        <f>_xlfn.XLOOKUP(Sales_Pipeline[[#This Row],[Sales_Agent]],Sales_Teams[Sales_Agent],Sales_Teams[Manager])</f>
        <v>Celia Rouche</v>
      </c>
      <c r="D4220" t="str">
        <f>_xlfn.XLOOKUP(Sales_Pipeline[[#This Row],[Manager]],Sales_Teams[Manager],Sales_Teams[Regional_Office])</f>
        <v>West</v>
      </c>
      <c r="E4220" t="s">
        <v>8953</v>
      </c>
      <c r="F4220" t="s">
        <v>413</v>
      </c>
      <c r="G4220" t="str">
        <f>IFERROR(_xlfn.XLOOKUP(Sales_Pipeline[[#This Row],[Account]],Accounts!$A$2:$A$86,Accounts!$F$2:$F$86),"")</f>
        <v>United States</v>
      </c>
      <c r="H4220" t="s">
        <v>82</v>
      </c>
      <c r="I4220" s="3">
        <v>42912</v>
      </c>
      <c r="J4220" s="3">
        <v>42921</v>
      </c>
      <c r="K4220" s="8" t="str">
        <f>IF(Sales_Pipeline[[#This Row],[Close_Date]]="","",TEXT(Sales_Pipeline[[#This Row],[Close_Date]],"ddd"))</f>
        <v>Wed</v>
      </c>
      <c r="L4220" s="8" t="str">
        <f>IF(Sales_Pipeline[[#This Row],[Close_Date]]="","",TEXT(Sales_Pipeline[[#This Row],[Close_Date]],"mmm"))</f>
        <v>Jul</v>
      </c>
      <c r="M4220" s="8" t="str">
        <f>IF(Sales_Pipeline[[#This Row],[Close_Date]]="","","Q"&amp;ROUNDUP(MONTH(Sales_Pipeline[[#This Row],[Close_Date]])/3,0))</f>
        <v>Q3</v>
      </c>
      <c r="N4220" s="2" cm="1">
        <f t="array" ref="N4220">IFERROR(_xlfn.IFS(Sales_Pipeline[[#This Row],[Deal_Stage]]="Won",_xlfn.XLOOKUP(Sales_Pipeline[[#This Row],[Product]],Products!$A$2:$A$8,Products!$C$2:$C$8),Sales_Pipeline[[#This Row],[Deal_Stage]]="Lost",_xlfn.XLOOKUP(Sales_Pipeline[[#This Row],[Product]],Products!$A$2:$A$8,Products!$C$2:$C$8)),"")</f>
        <v>4821</v>
      </c>
      <c r="O4220" s="2">
        <v>0</v>
      </c>
    </row>
    <row r="4221" spans="1:15" x14ac:dyDescent="0.3">
      <c r="A4221" t="s">
        <v>4367</v>
      </c>
      <c r="B4221" t="s">
        <v>13</v>
      </c>
      <c r="C4221" t="str">
        <f>_xlfn.XLOOKUP(Sales_Pipeline[[#This Row],[Sales_Agent]],Sales_Teams[Sales_Agent],Sales_Teams[Manager])</f>
        <v>Melvin Marxen</v>
      </c>
      <c r="D4221" t="str">
        <f>_xlfn.XLOOKUP(Sales_Pipeline[[#This Row],[Manager]],Sales_Teams[Manager],Sales_Teams[Regional_Office])</f>
        <v>Central</v>
      </c>
      <c r="E4221" t="s">
        <v>8953</v>
      </c>
      <c r="F4221" t="s">
        <v>56</v>
      </c>
      <c r="G4221" t="str">
        <f>IFERROR(_xlfn.XLOOKUP(Sales_Pipeline[[#This Row],[Account]],Accounts!$A$2:$A$86,Accounts!$F$2:$F$86),"")</f>
        <v>United States</v>
      </c>
      <c r="H4221" t="s">
        <v>57</v>
      </c>
      <c r="I4221" s="3">
        <v>42912</v>
      </c>
      <c r="J4221" s="3">
        <v>42918</v>
      </c>
      <c r="K4221" s="8" t="str">
        <f>IF(Sales_Pipeline[[#This Row],[Close_Date]]="","",TEXT(Sales_Pipeline[[#This Row],[Close_Date]],"ddd"))</f>
        <v>Sun</v>
      </c>
      <c r="L4221" s="8" t="str">
        <f>IF(Sales_Pipeline[[#This Row],[Close_Date]]="","",TEXT(Sales_Pipeline[[#This Row],[Close_Date]],"mmm"))</f>
        <v>Jul</v>
      </c>
      <c r="M4221" s="8" t="str">
        <f>IF(Sales_Pipeline[[#This Row],[Close_Date]]="","","Q"&amp;ROUNDUP(MONTH(Sales_Pipeline[[#This Row],[Close_Date]])/3,0))</f>
        <v>Q3</v>
      </c>
      <c r="N4221" s="2" cm="1">
        <f t="array" ref="N4221">IFERROR(_xlfn.IFS(Sales_Pipeline[[#This Row],[Deal_Stage]]="Won",_xlfn.XLOOKUP(Sales_Pipeline[[#This Row],[Product]],Products!$A$2:$A$8,Products!$C$2:$C$8),Sales_Pipeline[[#This Row],[Deal_Stage]]="Lost",_xlfn.XLOOKUP(Sales_Pipeline[[#This Row],[Product]],Products!$A$2:$A$8,Products!$C$2:$C$8)),"")</f>
        <v>4821</v>
      </c>
      <c r="O4221" s="2">
        <v>5081</v>
      </c>
    </row>
    <row r="4222" spans="1:15" x14ac:dyDescent="0.3">
      <c r="A4222" t="s">
        <v>4368</v>
      </c>
      <c r="B4222" t="s">
        <v>13</v>
      </c>
      <c r="C4222" t="str">
        <f>_xlfn.XLOOKUP(Sales_Pipeline[[#This Row],[Sales_Agent]],Sales_Teams[Sales_Agent],Sales_Teams[Manager])</f>
        <v>Melvin Marxen</v>
      </c>
      <c r="D4222" t="str">
        <f>_xlfn.XLOOKUP(Sales_Pipeline[[#This Row],[Manager]],Sales_Teams[Manager],Sales_Teams[Regional_Office])</f>
        <v>Central</v>
      </c>
      <c r="E4222" t="s">
        <v>76</v>
      </c>
      <c r="F4222" t="s">
        <v>169</v>
      </c>
      <c r="G4222" t="str">
        <f>IFERROR(_xlfn.XLOOKUP(Sales_Pipeline[[#This Row],[Account]],Accounts!$A$2:$A$86,Accounts!$F$2:$F$86),"")</f>
        <v>Panama</v>
      </c>
      <c r="H4222" t="s">
        <v>57</v>
      </c>
      <c r="I4222" s="3">
        <v>42912</v>
      </c>
      <c r="J4222" s="3">
        <v>42914</v>
      </c>
      <c r="K4222" s="8" t="str">
        <f>IF(Sales_Pipeline[[#This Row],[Close_Date]]="","",TEXT(Sales_Pipeline[[#This Row],[Close_Date]],"ddd"))</f>
        <v>Wed</v>
      </c>
      <c r="L4222" s="8" t="str">
        <f>IF(Sales_Pipeline[[#This Row],[Close_Date]]="","",TEXT(Sales_Pipeline[[#This Row],[Close_Date]],"mmm"))</f>
        <v>Jun</v>
      </c>
      <c r="M4222" s="8" t="str">
        <f>IF(Sales_Pipeline[[#This Row],[Close_Date]]="","","Q"&amp;ROUNDUP(MONTH(Sales_Pipeline[[#This Row],[Close_Date]])/3,0))</f>
        <v>Q2</v>
      </c>
      <c r="N4222" s="2" cm="1">
        <f t="array" ref="N4222">IFERROR(_xlfn.IFS(Sales_Pipeline[[#This Row],[Deal_Stage]]="Won",_xlfn.XLOOKUP(Sales_Pipeline[[#This Row],[Product]],Products!$A$2:$A$8,Products!$C$2:$C$8),Sales_Pipeline[[#This Row],[Deal_Stage]]="Lost",_xlfn.XLOOKUP(Sales_Pipeline[[#This Row],[Product]],Products!$A$2:$A$8,Products!$C$2:$C$8)),"")</f>
        <v>3393</v>
      </c>
      <c r="O4222" s="2">
        <v>3478</v>
      </c>
    </row>
    <row r="4223" spans="1:15" x14ac:dyDescent="0.3">
      <c r="A4223" t="s">
        <v>4369</v>
      </c>
      <c r="B4223" t="s">
        <v>40</v>
      </c>
      <c r="C4223" t="str">
        <f>_xlfn.XLOOKUP(Sales_Pipeline[[#This Row],[Sales_Agent]],Sales_Teams[Sales_Agent],Sales_Teams[Manager])</f>
        <v>Summer Sewald</v>
      </c>
      <c r="D4223" t="str">
        <f>_xlfn.XLOOKUP(Sales_Pipeline[[#This Row],[Manager]],Sales_Teams[Manager],Sales_Teams[Regional_Office])</f>
        <v>West</v>
      </c>
      <c r="E4223" t="s">
        <v>8953</v>
      </c>
      <c r="F4223" t="s">
        <v>70</v>
      </c>
      <c r="G4223" t="str">
        <f>IFERROR(_xlfn.XLOOKUP(Sales_Pipeline[[#This Row],[Account]],Accounts!$A$2:$A$86,Accounts!$F$2:$F$86),"")</f>
        <v>United States</v>
      </c>
      <c r="H4223" t="s">
        <v>57</v>
      </c>
      <c r="I4223" s="3">
        <v>42912</v>
      </c>
      <c r="J4223" s="3">
        <v>42993</v>
      </c>
      <c r="K4223" s="8" t="str">
        <f>IF(Sales_Pipeline[[#This Row],[Close_Date]]="","",TEXT(Sales_Pipeline[[#This Row],[Close_Date]],"ddd"))</f>
        <v>Fri</v>
      </c>
      <c r="L4223" s="8" t="str">
        <f>IF(Sales_Pipeline[[#This Row],[Close_Date]]="","",TEXT(Sales_Pipeline[[#This Row],[Close_Date]],"mmm"))</f>
        <v>Sep</v>
      </c>
      <c r="M4223" s="8" t="str">
        <f>IF(Sales_Pipeline[[#This Row],[Close_Date]]="","","Q"&amp;ROUNDUP(MONTH(Sales_Pipeline[[#This Row],[Close_Date]])/3,0))</f>
        <v>Q3</v>
      </c>
      <c r="N4223" s="2" cm="1">
        <f t="array" ref="N4223">IFERROR(_xlfn.IFS(Sales_Pipeline[[#This Row],[Deal_Stage]]="Won",_xlfn.XLOOKUP(Sales_Pipeline[[#This Row],[Product]],Products!$A$2:$A$8,Products!$C$2:$C$8),Sales_Pipeline[[#This Row],[Deal_Stage]]="Lost",_xlfn.XLOOKUP(Sales_Pipeline[[#This Row],[Product]],Products!$A$2:$A$8,Products!$C$2:$C$8)),"")</f>
        <v>4821</v>
      </c>
      <c r="O4223" s="2">
        <v>5541</v>
      </c>
    </row>
    <row r="4224" spans="1:15" x14ac:dyDescent="0.3">
      <c r="A4224" t="s">
        <v>4370</v>
      </c>
      <c r="B4224" t="s">
        <v>10</v>
      </c>
      <c r="C4224" t="str">
        <f>_xlfn.XLOOKUP(Sales_Pipeline[[#This Row],[Sales_Agent]],Sales_Teams[Sales_Agent],Sales_Teams[Manager])</f>
        <v>Melvin Marxen</v>
      </c>
      <c r="D4224" t="str">
        <f>_xlfn.XLOOKUP(Sales_Pipeline[[#This Row],[Manager]],Sales_Teams[Manager],Sales_Teams[Regional_Office])</f>
        <v>Central</v>
      </c>
      <c r="E4224" t="s">
        <v>63</v>
      </c>
      <c r="F4224" t="s">
        <v>56</v>
      </c>
      <c r="G4224" t="str">
        <f>IFERROR(_xlfn.XLOOKUP(Sales_Pipeline[[#This Row],[Account]],Accounts!$A$2:$A$86,Accounts!$F$2:$F$86),"")</f>
        <v>United States</v>
      </c>
      <c r="H4224" t="s">
        <v>57</v>
      </c>
      <c r="I4224" s="3">
        <v>42912</v>
      </c>
      <c r="J4224" s="3">
        <v>42919</v>
      </c>
      <c r="K4224" s="8" t="str">
        <f>IF(Sales_Pipeline[[#This Row],[Close_Date]]="","",TEXT(Sales_Pipeline[[#This Row],[Close_Date]],"ddd"))</f>
        <v>Mon</v>
      </c>
      <c r="L4224" s="8" t="str">
        <f>IF(Sales_Pipeline[[#This Row],[Close_Date]]="","",TEXT(Sales_Pipeline[[#This Row],[Close_Date]],"mmm"))</f>
        <v>Jul</v>
      </c>
      <c r="M4224" s="8" t="str">
        <f>IF(Sales_Pipeline[[#This Row],[Close_Date]]="","","Q"&amp;ROUNDUP(MONTH(Sales_Pipeline[[#This Row],[Close_Date]])/3,0))</f>
        <v>Q3</v>
      </c>
      <c r="N4224" s="2" cm="1">
        <f t="array" ref="N4224">IFERROR(_xlfn.IFS(Sales_Pipeline[[#This Row],[Deal_Stage]]="Won",_xlfn.XLOOKUP(Sales_Pipeline[[#This Row],[Product]],Products!$A$2:$A$8,Products!$C$2:$C$8),Sales_Pipeline[[#This Row],[Deal_Stage]]="Lost",_xlfn.XLOOKUP(Sales_Pipeline[[#This Row],[Product]],Products!$A$2:$A$8,Products!$C$2:$C$8)),"")</f>
        <v>550</v>
      </c>
      <c r="O4224" s="2">
        <v>504</v>
      </c>
    </row>
    <row r="4225" spans="1:15" x14ac:dyDescent="0.3">
      <c r="A4225" t="s">
        <v>4371</v>
      </c>
      <c r="B4225" t="s">
        <v>42</v>
      </c>
      <c r="C4225" t="str">
        <f>_xlfn.XLOOKUP(Sales_Pipeline[[#This Row],[Sales_Agent]],Sales_Teams[Sales_Agent],Sales_Teams[Manager])</f>
        <v>Summer Sewald</v>
      </c>
      <c r="D4225" t="str">
        <f>_xlfn.XLOOKUP(Sales_Pipeline[[#This Row],[Manager]],Sales_Teams[Manager],Sales_Teams[Regional_Office])</f>
        <v>West</v>
      </c>
      <c r="E4225" t="s">
        <v>55</v>
      </c>
      <c r="G4225" t="str">
        <f>IFERROR(_xlfn.XLOOKUP(Sales_Pipeline[[#This Row],[Account]],Accounts!$A$2:$A$86,Accounts!$F$2:$F$86),"")</f>
        <v/>
      </c>
      <c r="H4225" t="s">
        <v>77</v>
      </c>
      <c r="I4225" s="3">
        <v>42912</v>
      </c>
      <c r="K4225" s="8" t="str">
        <f>IF(Sales_Pipeline[[#This Row],[Close_Date]]="","",TEXT(Sales_Pipeline[[#This Row],[Close_Date]],"ddd"))</f>
        <v/>
      </c>
      <c r="L4225" s="8" t="str">
        <f>IF(Sales_Pipeline[[#This Row],[Close_Date]]="","",TEXT(Sales_Pipeline[[#This Row],[Close_Date]],"mmm"))</f>
        <v/>
      </c>
      <c r="M4225" s="8" t="str">
        <f>IF(Sales_Pipeline[[#This Row],[Close_Date]]="","","Q"&amp;ROUNDUP(MONTH(Sales_Pipeline[[#This Row],[Close_Date]])/3,0))</f>
        <v/>
      </c>
      <c r="N4225" s="2" t="str" cm="1">
        <f t="array" ref="N4225">IFERROR(_xlfn.IFS(Sales_Pipeline[[#This Row],[Deal_Stage]]="Won",_xlfn.XLOOKUP(Sales_Pipeline[[#This Row],[Product]],Products!$A$2:$A$8,Products!$C$2:$C$8),Sales_Pipeline[[#This Row],[Deal_Stage]]="Lost",_xlfn.XLOOKUP(Sales_Pipeline[[#This Row],[Product]],Products!$A$2:$A$8,Products!$C$2:$C$8)),"")</f>
        <v/>
      </c>
      <c r="O4225" s="2">
        <v>0</v>
      </c>
    </row>
    <row r="4226" spans="1:15" x14ac:dyDescent="0.3">
      <c r="A4226" t="s">
        <v>4372</v>
      </c>
      <c r="B4226" t="s">
        <v>8</v>
      </c>
      <c r="C4226" t="str">
        <f>_xlfn.XLOOKUP(Sales_Pipeline[[#This Row],[Sales_Agent]],Sales_Teams[Sales_Agent],Sales_Teams[Manager])</f>
        <v>Dustin Brinkmann</v>
      </c>
      <c r="D4226" t="str">
        <f>_xlfn.XLOOKUP(Sales_Pipeline[[#This Row],[Manager]],Sales_Teams[Manager],Sales_Teams[Regional_Office])</f>
        <v>Central</v>
      </c>
      <c r="E4226" t="s">
        <v>63</v>
      </c>
      <c r="F4226" t="s">
        <v>79</v>
      </c>
      <c r="G4226" t="str">
        <f>IFERROR(_xlfn.XLOOKUP(Sales_Pipeline[[#This Row],[Account]],Accounts!$A$2:$A$86,Accounts!$F$2:$F$86),"")</f>
        <v>Philipines</v>
      </c>
      <c r="H4226" t="s">
        <v>82</v>
      </c>
      <c r="I4226" s="3">
        <v>42912</v>
      </c>
      <c r="J4226" s="3">
        <v>42957</v>
      </c>
      <c r="K4226" s="8" t="str">
        <f>IF(Sales_Pipeline[[#This Row],[Close_Date]]="","",TEXT(Sales_Pipeline[[#This Row],[Close_Date]],"ddd"))</f>
        <v>Thu</v>
      </c>
      <c r="L4226" s="8" t="str">
        <f>IF(Sales_Pipeline[[#This Row],[Close_Date]]="","",TEXT(Sales_Pipeline[[#This Row],[Close_Date]],"mmm"))</f>
        <v>Aug</v>
      </c>
      <c r="M4226" s="8" t="str">
        <f>IF(Sales_Pipeline[[#This Row],[Close_Date]]="","","Q"&amp;ROUNDUP(MONTH(Sales_Pipeline[[#This Row],[Close_Date]])/3,0))</f>
        <v>Q3</v>
      </c>
      <c r="N4226" s="2" cm="1">
        <f t="array" ref="N4226">IFERROR(_xlfn.IFS(Sales_Pipeline[[#This Row],[Deal_Stage]]="Won",_xlfn.XLOOKUP(Sales_Pipeline[[#This Row],[Product]],Products!$A$2:$A$8,Products!$C$2:$C$8),Sales_Pipeline[[#This Row],[Deal_Stage]]="Lost",_xlfn.XLOOKUP(Sales_Pipeline[[#This Row],[Product]],Products!$A$2:$A$8,Products!$C$2:$C$8)),"")</f>
        <v>550</v>
      </c>
      <c r="O4226" s="2">
        <v>0</v>
      </c>
    </row>
    <row r="4227" spans="1:15" x14ac:dyDescent="0.3">
      <c r="A4227" t="s">
        <v>4373</v>
      </c>
      <c r="B4227" t="s">
        <v>8</v>
      </c>
      <c r="C4227" t="str">
        <f>_xlfn.XLOOKUP(Sales_Pipeline[[#This Row],[Sales_Agent]],Sales_Teams[Sales_Agent],Sales_Teams[Manager])</f>
        <v>Dustin Brinkmann</v>
      </c>
      <c r="D4227" t="str">
        <f>_xlfn.XLOOKUP(Sales_Pipeline[[#This Row],[Manager]],Sales_Teams[Manager],Sales_Teams[Regional_Office])</f>
        <v>Central</v>
      </c>
      <c r="E4227" t="s">
        <v>63</v>
      </c>
      <c r="F4227" t="s">
        <v>214</v>
      </c>
      <c r="G4227" t="str">
        <f>IFERROR(_xlfn.XLOOKUP(Sales_Pipeline[[#This Row],[Account]],Accounts!$A$2:$A$86,Accounts!$F$2:$F$86),"")</f>
        <v>United States</v>
      </c>
      <c r="H4227" t="s">
        <v>82</v>
      </c>
      <c r="I4227" s="3">
        <v>42912</v>
      </c>
      <c r="J4227" s="3">
        <v>42919</v>
      </c>
      <c r="K4227" s="8" t="str">
        <f>IF(Sales_Pipeline[[#This Row],[Close_Date]]="","",TEXT(Sales_Pipeline[[#This Row],[Close_Date]],"ddd"))</f>
        <v>Mon</v>
      </c>
      <c r="L4227" s="8" t="str">
        <f>IF(Sales_Pipeline[[#This Row],[Close_Date]]="","",TEXT(Sales_Pipeline[[#This Row],[Close_Date]],"mmm"))</f>
        <v>Jul</v>
      </c>
      <c r="M4227" s="8" t="str">
        <f>IF(Sales_Pipeline[[#This Row],[Close_Date]]="","","Q"&amp;ROUNDUP(MONTH(Sales_Pipeline[[#This Row],[Close_Date]])/3,0))</f>
        <v>Q3</v>
      </c>
      <c r="N4227" s="2" cm="1">
        <f t="array" ref="N4227">IFERROR(_xlfn.IFS(Sales_Pipeline[[#This Row],[Deal_Stage]]="Won",_xlfn.XLOOKUP(Sales_Pipeline[[#This Row],[Product]],Products!$A$2:$A$8,Products!$C$2:$C$8),Sales_Pipeline[[#This Row],[Deal_Stage]]="Lost",_xlfn.XLOOKUP(Sales_Pipeline[[#This Row],[Product]],Products!$A$2:$A$8,Products!$C$2:$C$8)),"")</f>
        <v>550</v>
      </c>
      <c r="O4227" s="2">
        <v>0</v>
      </c>
    </row>
    <row r="4228" spans="1:15" x14ac:dyDescent="0.3">
      <c r="A4228" t="s">
        <v>4374</v>
      </c>
      <c r="B4228" t="s">
        <v>37</v>
      </c>
      <c r="C4228" t="str">
        <f>_xlfn.XLOOKUP(Sales_Pipeline[[#This Row],[Sales_Agent]],Sales_Teams[Sales_Agent],Sales_Teams[Manager])</f>
        <v>Celia Rouche</v>
      </c>
      <c r="D4228" t="str">
        <f>_xlfn.XLOOKUP(Sales_Pipeline[[#This Row],[Manager]],Sales_Teams[Manager],Sales_Teams[Regional_Office])</f>
        <v>West</v>
      </c>
      <c r="E4228" t="s">
        <v>76</v>
      </c>
      <c r="F4228" t="s">
        <v>143</v>
      </c>
      <c r="G4228" t="str">
        <f>IFERROR(_xlfn.XLOOKUP(Sales_Pipeline[[#This Row],[Account]],Accounts!$A$2:$A$86,Accounts!$F$2:$F$86),"")</f>
        <v>United States</v>
      </c>
      <c r="H4228" t="s">
        <v>57</v>
      </c>
      <c r="I4228" s="3">
        <v>42912</v>
      </c>
      <c r="J4228" s="3">
        <v>42971</v>
      </c>
      <c r="K4228" s="8" t="str">
        <f>IF(Sales_Pipeline[[#This Row],[Close_Date]]="","",TEXT(Sales_Pipeline[[#This Row],[Close_Date]],"ddd"))</f>
        <v>Thu</v>
      </c>
      <c r="L4228" s="8" t="str">
        <f>IF(Sales_Pipeline[[#This Row],[Close_Date]]="","",TEXT(Sales_Pipeline[[#This Row],[Close_Date]],"mmm"))</f>
        <v>Aug</v>
      </c>
      <c r="M4228" s="8" t="str">
        <f>IF(Sales_Pipeline[[#This Row],[Close_Date]]="","","Q"&amp;ROUNDUP(MONTH(Sales_Pipeline[[#This Row],[Close_Date]])/3,0))</f>
        <v>Q3</v>
      </c>
      <c r="N4228" s="2" cm="1">
        <f t="array" ref="N4228">IFERROR(_xlfn.IFS(Sales_Pipeline[[#This Row],[Deal_Stage]]="Won",_xlfn.XLOOKUP(Sales_Pipeline[[#This Row],[Product]],Products!$A$2:$A$8,Products!$C$2:$C$8),Sales_Pipeline[[#This Row],[Deal_Stage]]="Lost",_xlfn.XLOOKUP(Sales_Pipeline[[#This Row],[Product]],Products!$A$2:$A$8,Products!$C$2:$C$8)),"")</f>
        <v>3393</v>
      </c>
      <c r="O4228" s="2">
        <v>3838</v>
      </c>
    </row>
    <row r="4229" spans="1:15" x14ac:dyDescent="0.3">
      <c r="A4229" t="s">
        <v>4375</v>
      </c>
      <c r="B4229" t="s">
        <v>12</v>
      </c>
      <c r="C4229" t="str">
        <f>_xlfn.XLOOKUP(Sales_Pipeline[[#This Row],[Sales_Agent]],Sales_Teams[Sales_Agent],Sales_Teams[Manager])</f>
        <v>Melvin Marxen</v>
      </c>
      <c r="D4229" t="str">
        <f>_xlfn.XLOOKUP(Sales_Pipeline[[#This Row],[Manager]],Sales_Teams[Manager],Sales_Teams[Regional_Office])</f>
        <v>Central</v>
      </c>
      <c r="E4229" t="s">
        <v>84</v>
      </c>
      <c r="F4229" t="s">
        <v>247</v>
      </c>
      <c r="G4229" t="str">
        <f>IFERROR(_xlfn.XLOOKUP(Sales_Pipeline[[#This Row],[Account]],Accounts!$A$2:$A$86,Accounts!$F$2:$F$86),"")</f>
        <v>United States</v>
      </c>
      <c r="H4229" t="s">
        <v>57</v>
      </c>
      <c r="I4229" s="3">
        <v>42912</v>
      </c>
      <c r="J4229" s="3">
        <v>42973</v>
      </c>
      <c r="K4229" s="8" t="str">
        <f>IF(Sales_Pipeline[[#This Row],[Close_Date]]="","",TEXT(Sales_Pipeline[[#This Row],[Close_Date]],"ddd"))</f>
        <v>Sat</v>
      </c>
      <c r="L4229" s="8" t="str">
        <f>IF(Sales_Pipeline[[#This Row],[Close_Date]]="","",TEXT(Sales_Pipeline[[#This Row],[Close_Date]],"mmm"))</f>
        <v>Aug</v>
      </c>
      <c r="M4229" s="8" t="str">
        <f>IF(Sales_Pipeline[[#This Row],[Close_Date]]="","","Q"&amp;ROUNDUP(MONTH(Sales_Pipeline[[#This Row],[Close_Date]])/3,0))</f>
        <v>Q3</v>
      </c>
      <c r="N4229" s="2" cm="1">
        <f t="array" ref="N4229">IFERROR(_xlfn.IFS(Sales_Pipeline[[#This Row],[Deal_Stage]]="Won",_xlfn.XLOOKUP(Sales_Pipeline[[#This Row],[Product]],Products!$A$2:$A$8,Products!$C$2:$C$8),Sales_Pipeline[[#This Row],[Deal_Stage]]="Lost",_xlfn.XLOOKUP(Sales_Pipeline[[#This Row],[Product]],Products!$A$2:$A$8,Products!$C$2:$C$8)),"")</f>
        <v>5482</v>
      </c>
      <c r="O4229" s="2">
        <v>5217</v>
      </c>
    </row>
    <row r="4230" spans="1:15" x14ac:dyDescent="0.3">
      <c r="A4230" t="s">
        <v>4376</v>
      </c>
      <c r="B4230" t="s">
        <v>12</v>
      </c>
      <c r="C4230" t="str">
        <f>_xlfn.XLOOKUP(Sales_Pipeline[[#This Row],[Sales_Agent]],Sales_Teams[Sales_Agent],Sales_Teams[Manager])</f>
        <v>Melvin Marxen</v>
      </c>
      <c r="D4230" t="str">
        <f>_xlfn.XLOOKUP(Sales_Pipeline[[#This Row],[Manager]],Sales_Teams[Manager],Sales_Teams[Regional_Office])</f>
        <v>Central</v>
      </c>
      <c r="E4230" t="s">
        <v>84</v>
      </c>
      <c r="F4230" t="s">
        <v>507</v>
      </c>
      <c r="G4230" t="str">
        <f>IFERROR(_xlfn.XLOOKUP(Sales_Pipeline[[#This Row],[Account]],Accounts!$A$2:$A$86,Accounts!$F$2:$F$86),"")</f>
        <v>Belgium</v>
      </c>
      <c r="H4230" t="s">
        <v>57</v>
      </c>
      <c r="I4230" s="3">
        <v>42912</v>
      </c>
      <c r="J4230" s="3">
        <v>42921</v>
      </c>
      <c r="K4230" s="8" t="str">
        <f>IF(Sales_Pipeline[[#This Row],[Close_Date]]="","",TEXT(Sales_Pipeline[[#This Row],[Close_Date]],"ddd"))</f>
        <v>Wed</v>
      </c>
      <c r="L4230" s="8" t="str">
        <f>IF(Sales_Pipeline[[#This Row],[Close_Date]]="","",TEXT(Sales_Pipeline[[#This Row],[Close_Date]],"mmm"))</f>
        <v>Jul</v>
      </c>
      <c r="M4230" s="8" t="str">
        <f>IF(Sales_Pipeline[[#This Row],[Close_Date]]="","","Q"&amp;ROUNDUP(MONTH(Sales_Pipeline[[#This Row],[Close_Date]])/3,0))</f>
        <v>Q3</v>
      </c>
      <c r="N4230" s="2" cm="1">
        <f t="array" ref="N4230">IFERROR(_xlfn.IFS(Sales_Pipeline[[#This Row],[Deal_Stage]]="Won",_xlfn.XLOOKUP(Sales_Pipeline[[#This Row],[Product]],Products!$A$2:$A$8,Products!$C$2:$C$8),Sales_Pipeline[[#This Row],[Deal_Stage]]="Lost",_xlfn.XLOOKUP(Sales_Pipeline[[#This Row],[Product]],Products!$A$2:$A$8,Products!$C$2:$C$8)),"")</f>
        <v>5482</v>
      </c>
      <c r="O4230" s="2">
        <v>4181</v>
      </c>
    </row>
    <row r="4231" spans="1:15" x14ac:dyDescent="0.3">
      <c r="A4231" t="s">
        <v>4377</v>
      </c>
      <c r="B4231" t="s">
        <v>45</v>
      </c>
      <c r="C4231" t="str">
        <f>_xlfn.XLOOKUP(Sales_Pipeline[[#This Row],[Sales_Agent]],Sales_Teams[Sales_Agent],Sales_Teams[Manager])</f>
        <v>Summer Sewald</v>
      </c>
      <c r="D4231" t="str">
        <f>_xlfn.XLOOKUP(Sales_Pipeline[[#This Row],[Manager]],Sales_Teams[Manager],Sales_Teams[Regional_Office])</f>
        <v>West</v>
      </c>
      <c r="E4231" t="s">
        <v>63</v>
      </c>
      <c r="F4231" t="s">
        <v>66</v>
      </c>
      <c r="G4231" t="str">
        <f>IFERROR(_xlfn.XLOOKUP(Sales_Pipeline[[#This Row],[Account]],Accounts!$A$2:$A$86,Accounts!$F$2:$F$86),"")</f>
        <v>United States</v>
      </c>
      <c r="H4231" t="s">
        <v>57</v>
      </c>
      <c r="I4231" s="3">
        <v>42912</v>
      </c>
      <c r="J4231" s="3">
        <v>42922</v>
      </c>
      <c r="K4231" s="8" t="str">
        <f>IF(Sales_Pipeline[[#This Row],[Close_Date]]="","",TEXT(Sales_Pipeline[[#This Row],[Close_Date]],"ddd"))</f>
        <v>Thu</v>
      </c>
      <c r="L4231" s="8" t="str">
        <f>IF(Sales_Pipeline[[#This Row],[Close_Date]]="","",TEXT(Sales_Pipeline[[#This Row],[Close_Date]],"mmm"))</f>
        <v>Jul</v>
      </c>
      <c r="M4231" s="8" t="str">
        <f>IF(Sales_Pipeline[[#This Row],[Close_Date]]="","","Q"&amp;ROUNDUP(MONTH(Sales_Pipeline[[#This Row],[Close_Date]])/3,0))</f>
        <v>Q3</v>
      </c>
      <c r="N4231" s="2" cm="1">
        <f t="array" ref="N4231">IFERROR(_xlfn.IFS(Sales_Pipeline[[#This Row],[Deal_Stage]]="Won",_xlfn.XLOOKUP(Sales_Pipeline[[#This Row],[Product]],Products!$A$2:$A$8,Products!$C$2:$C$8),Sales_Pipeline[[#This Row],[Deal_Stage]]="Lost",_xlfn.XLOOKUP(Sales_Pipeline[[#This Row],[Product]],Products!$A$2:$A$8,Products!$C$2:$C$8)),"")</f>
        <v>550</v>
      </c>
      <c r="O4231" s="2">
        <v>518</v>
      </c>
    </row>
    <row r="4232" spans="1:15" x14ac:dyDescent="0.3">
      <c r="A4232" t="s">
        <v>4378</v>
      </c>
      <c r="B4232" t="s">
        <v>9</v>
      </c>
      <c r="C4232" t="str">
        <f>_xlfn.XLOOKUP(Sales_Pipeline[[#This Row],[Sales_Agent]],Sales_Teams[Sales_Agent],Sales_Teams[Manager])</f>
        <v>Dustin Brinkmann</v>
      </c>
      <c r="D4232" t="str">
        <f>_xlfn.XLOOKUP(Sales_Pipeline[[#This Row],[Manager]],Sales_Teams[Manager],Sales_Teams[Regional_Office])</f>
        <v>Central</v>
      </c>
      <c r="E4232" t="s">
        <v>63</v>
      </c>
      <c r="F4232" t="s">
        <v>507</v>
      </c>
      <c r="G4232" t="str">
        <f>IFERROR(_xlfn.XLOOKUP(Sales_Pipeline[[#This Row],[Account]],Accounts!$A$2:$A$86,Accounts!$F$2:$F$86),"")</f>
        <v>Belgium</v>
      </c>
      <c r="H4232" t="s">
        <v>57</v>
      </c>
      <c r="I4232" s="3">
        <v>42912</v>
      </c>
      <c r="J4232" s="3">
        <v>42995</v>
      </c>
      <c r="K4232" s="8" t="str">
        <f>IF(Sales_Pipeline[[#This Row],[Close_Date]]="","",TEXT(Sales_Pipeline[[#This Row],[Close_Date]],"ddd"))</f>
        <v>Sun</v>
      </c>
      <c r="L4232" s="8" t="str">
        <f>IF(Sales_Pipeline[[#This Row],[Close_Date]]="","",TEXT(Sales_Pipeline[[#This Row],[Close_Date]],"mmm"))</f>
        <v>Sep</v>
      </c>
      <c r="M4232" s="8" t="str">
        <f>IF(Sales_Pipeline[[#This Row],[Close_Date]]="","","Q"&amp;ROUNDUP(MONTH(Sales_Pipeline[[#This Row],[Close_Date]])/3,0))</f>
        <v>Q3</v>
      </c>
      <c r="N4232" s="2" cm="1">
        <f t="array" ref="N4232">IFERROR(_xlfn.IFS(Sales_Pipeline[[#This Row],[Deal_Stage]]="Won",_xlfn.XLOOKUP(Sales_Pipeline[[#This Row],[Product]],Products!$A$2:$A$8,Products!$C$2:$C$8),Sales_Pipeline[[#This Row],[Deal_Stage]]="Lost",_xlfn.XLOOKUP(Sales_Pipeline[[#This Row],[Product]],Products!$A$2:$A$8,Products!$C$2:$C$8)),"")</f>
        <v>550</v>
      </c>
      <c r="O4232" s="2">
        <v>533</v>
      </c>
    </row>
    <row r="4233" spans="1:15" x14ac:dyDescent="0.3">
      <c r="A4233" t="s">
        <v>4379</v>
      </c>
      <c r="B4233" t="s">
        <v>35</v>
      </c>
      <c r="C4233" t="str">
        <f>_xlfn.XLOOKUP(Sales_Pipeline[[#This Row],[Sales_Agent]],Sales_Teams[Sales_Agent],Sales_Teams[Manager])</f>
        <v>Celia Rouche</v>
      </c>
      <c r="D4233" t="str">
        <f>_xlfn.XLOOKUP(Sales_Pipeline[[#This Row],[Manager]],Sales_Teams[Manager],Sales_Teams[Regional_Office])</f>
        <v>West</v>
      </c>
      <c r="E4233" t="s">
        <v>76</v>
      </c>
      <c r="F4233" t="s">
        <v>288</v>
      </c>
      <c r="G4233" t="str">
        <f>IFERROR(_xlfn.XLOOKUP(Sales_Pipeline[[#This Row],[Account]],Accounts!$A$2:$A$86,Accounts!$F$2:$F$86),"")</f>
        <v>United States</v>
      </c>
      <c r="H4233" t="s">
        <v>57</v>
      </c>
      <c r="I4233" s="3">
        <v>42912</v>
      </c>
      <c r="J4233" s="3">
        <v>42950</v>
      </c>
      <c r="K4233" s="8" t="str">
        <f>IF(Sales_Pipeline[[#This Row],[Close_Date]]="","",TEXT(Sales_Pipeline[[#This Row],[Close_Date]],"ddd"))</f>
        <v>Thu</v>
      </c>
      <c r="L4233" s="8" t="str">
        <f>IF(Sales_Pipeline[[#This Row],[Close_Date]]="","",TEXT(Sales_Pipeline[[#This Row],[Close_Date]],"mmm"))</f>
        <v>Aug</v>
      </c>
      <c r="M4233" s="8" t="str">
        <f>IF(Sales_Pipeline[[#This Row],[Close_Date]]="","","Q"&amp;ROUNDUP(MONTH(Sales_Pipeline[[#This Row],[Close_Date]])/3,0))</f>
        <v>Q3</v>
      </c>
      <c r="N4233" s="2" cm="1">
        <f t="array" ref="N4233">IFERROR(_xlfn.IFS(Sales_Pipeline[[#This Row],[Deal_Stage]]="Won",_xlfn.XLOOKUP(Sales_Pipeline[[#This Row],[Product]],Products!$A$2:$A$8,Products!$C$2:$C$8),Sales_Pipeline[[#This Row],[Deal_Stage]]="Lost",_xlfn.XLOOKUP(Sales_Pipeline[[#This Row],[Product]],Products!$A$2:$A$8,Products!$C$2:$C$8)),"")</f>
        <v>3393</v>
      </c>
      <c r="O4233" s="2">
        <v>3855</v>
      </c>
    </row>
    <row r="4234" spans="1:15" x14ac:dyDescent="0.3">
      <c r="A4234" t="s">
        <v>4380</v>
      </c>
      <c r="B4234" t="s">
        <v>32</v>
      </c>
      <c r="C4234" t="str">
        <f>_xlfn.XLOOKUP(Sales_Pipeline[[#This Row],[Sales_Agent]],Sales_Teams[Sales_Agent],Sales_Teams[Manager])</f>
        <v>Celia Rouche</v>
      </c>
      <c r="D4234" t="str">
        <f>_xlfn.XLOOKUP(Sales_Pipeline[[#This Row],[Manager]],Sales_Teams[Manager],Sales_Teams[Regional_Office])</f>
        <v>West</v>
      </c>
      <c r="E4234" t="s">
        <v>63</v>
      </c>
      <c r="F4234" t="s">
        <v>185</v>
      </c>
      <c r="G4234" t="str">
        <f>IFERROR(_xlfn.XLOOKUP(Sales_Pipeline[[#This Row],[Account]],Accounts!$A$2:$A$86,Accounts!$F$2:$F$86),"")</f>
        <v>United States</v>
      </c>
      <c r="H4234" t="s">
        <v>82</v>
      </c>
      <c r="I4234" s="3">
        <v>42912</v>
      </c>
      <c r="J4234" s="3">
        <v>42923</v>
      </c>
      <c r="K4234" s="8" t="str">
        <f>IF(Sales_Pipeline[[#This Row],[Close_Date]]="","",TEXT(Sales_Pipeline[[#This Row],[Close_Date]],"ddd"))</f>
        <v>Fri</v>
      </c>
      <c r="L4234" s="8" t="str">
        <f>IF(Sales_Pipeline[[#This Row],[Close_Date]]="","",TEXT(Sales_Pipeline[[#This Row],[Close_Date]],"mmm"))</f>
        <v>Jul</v>
      </c>
      <c r="M4234" s="8" t="str">
        <f>IF(Sales_Pipeline[[#This Row],[Close_Date]]="","","Q"&amp;ROUNDUP(MONTH(Sales_Pipeline[[#This Row],[Close_Date]])/3,0))</f>
        <v>Q3</v>
      </c>
      <c r="N4234" s="2" cm="1">
        <f t="array" ref="N4234">IFERROR(_xlfn.IFS(Sales_Pipeline[[#This Row],[Deal_Stage]]="Won",_xlfn.XLOOKUP(Sales_Pipeline[[#This Row],[Product]],Products!$A$2:$A$8,Products!$C$2:$C$8),Sales_Pipeline[[#This Row],[Deal_Stage]]="Lost",_xlfn.XLOOKUP(Sales_Pipeline[[#This Row],[Product]],Products!$A$2:$A$8,Products!$C$2:$C$8)),"")</f>
        <v>550</v>
      </c>
      <c r="O4234" s="2">
        <v>0</v>
      </c>
    </row>
    <row r="4235" spans="1:15" x14ac:dyDescent="0.3">
      <c r="A4235" t="s">
        <v>4381</v>
      </c>
      <c r="B4235" t="s">
        <v>44</v>
      </c>
      <c r="C4235" t="str">
        <f>_xlfn.XLOOKUP(Sales_Pipeline[[#This Row],[Sales_Agent]],Sales_Teams[Sales_Agent],Sales_Teams[Manager])</f>
        <v>Summer Sewald</v>
      </c>
      <c r="D4235" t="str">
        <f>_xlfn.XLOOKUP(Sales_Pipeline[[#This Row],[Manager]],Sales_Teams[Manager],Sales_Teams[Regional_Office])</f>
        <v>West</v>
      </c>
      <c r="E4235" t="s">
        <v>8953</v>
      </c>
      <c r="F4235" t="s">
        <v>231</v>
      </c>
      <c r="G4235" t="str">
        <f>IFERROR(_xlfn.XLOOKUP(Sales_Pipeline[[#This Row],[Account]],Accounts!$A$2:$A$86,Accounts!$F$2:$F$86),"")</f>
        <v>United States</v>
      </c>
      <c r="H4235" t="s">
        <v>77</v>
      </c>
      <c r="I4235" s="3">
        <v>42912</v>
      </c>
      <c r="K4235" s="8" t="str">
        <f>IF(Sales_Pipeline[[#This Row],[Close_Date]]="","",TEXT(Sales_Pipeline[[#This Row],[Close_Date]],"ddd"))</f>
        <v/>
      </c>
      <c r="L4235" s="8" t="str">
        <f>IF(Sales_Pipeline[[#This Row],[Close_Date]]="","",TEXT(Sales_Pipeline[[#This Row],[Close_Date]],"mmm"))</f>
        <v/>
      </c>
      <c r="M4235" s="8" t="str">
        <f>IF(Sales_Pipeline[[#This Row],[Close_Date]]="","","Q"&amp;ROUNDUP(MONTH(Sales_Pipeline[[#This Row],[Close_Date]])/3,0))</f>
        <v/>
      </c>
      <c r="N4235" s="2" t="str" cm="1">
        <f t="array" ref="N4235">IFERROR(_xlfn.IFS(Sales_Pipeline[[#This Row],[Deal_Stage]]="Won",_xlfn.XLOOKUP(Sales_Pipeline[[#This Row],[Product]],Products!$A$2:$A$8,Products!$C$2:$C$8),Sales_Pipeline[[#This Row],[Deal_Stage]]="Lost",_xlfn.XLOOKUP(Sales_Pipeline[[#This Row],[Product]],Products!$A$2:$A$8,Products!$C$2:$C$8)),"")</f>
        <v/>
      </c>
      <c r="O4235" s="2">
        <v>0</v>
      </c>
    </row>
    <row r="4236" spans="1:15" x14ac:dyDescent="0.3">
      <c r="A4236" t="s">
        <v>4382</v>
      </c>
      <c r="B4236" t="s">
        <v>44</v>
      </c>
      <c r="C4236" t="str">
        <f>_xlfn.XLOOKUP(Sales_Pipeline[[#This Row],[Sales_Agent]],Sales_Teams[Sales_Agent],Sales_Teams[Manager])</f>
        <v>Summer Sewald</v>
      </c>
      <c r="D4236" t="str">
        <f>_xlfn.XLOOKUP(Sales_Pipeline[[#This Row],[Manager]],Sales_Teams[Manager],Sales_Teams[Regional_Office])</f>
        <v>West</v>
      </c>
      <c r="E4236" t="s">
        <v>63</v>
      </c>
      <c r="F4236" t="s">
        <v>175</v>
      </c>
      <c r="G4236" t="str">
        <f>IFERROR(_xlfn.XLOOKUP(Sales_Pipeline[[#This Row],[Account]],Accounts!$A$2:$A$86,Accounts!$F$2:$F$86),"")</f>
        <v>Brazil</v>
      </c>
      <c r="H4236" t="s">
        <v>57</v>
      </c>
      <c r="I4236" s="3">
        <v>42912</v>
      </c>
      <c r="J4236" s="3">
        <v>42920</v>
      </c>
      <c r="K4236" s="8" t="str">
        <f>IF(Sales_Pipeline[[#This Row],[Close_Date]]="","",TEXT(Sales_Pipeline[[#This Row],[Close_Date]],"ddd"))</f>
        <v>Tue</v>
      </c>
      <c r="L4236" s="8" t="str">
        <f>IF(Sales_Pipeline[[#This Row],[Close_Date]]="","",TEXT(Sales_Pipeline[[#This Row],[Close_Date]],"mmm"))</f>
        <v>Jul</v>
      </c>
      <c r="M4236" s="8" t="str">
        <f>IF(Sales_Pipeline[[#This Row],[Close_Date]]="","","Q"&amp;ROUNDUP(MONTH(Sales_Pipeline[[#This Row],[Close_Date]])/3,0))</f>
        <v>Q3</v>
      </c>
      <c r="N4236" s="2" cm="1">
        <f t="array" ref="N4236">IFERROR(_xlfn.IFS(Sales_Pipeline[[#This Row],[Deal_Stage]]="Won",_xlfn.XLOOKUP(Sales_Pipeline[[#This Row],[Product]],Products!$A$2:$A$8,Products!$C$2:$C$8),Sales_Pipeline[[#This Row],[Deal_Stage]]="Lost",_xlfn.XLOOKUP(Sales_Pipeline[[#This Row],[Product]],Products!$A$2:$A$8,Products!$C$2:$C$8)),"")</f>
        <v>550</v>
      </c>
      <c r="O4236" s="2">
        <v>617</v>
      </c>
    </row>
    <row r="4237" spans="1:15" x14ac:dyDescent="0.3">
      <c r="A4237" t="s">
        <v>4383</v>
      </c>
      <c r="B4237" t="s">
        <v>3</v>
      </c>
      <c r="C4237" t="str">
        <f>_xlfn.XLOOKUP(Sales_Pipeline[[#This Row],[Sales_Agent]],Sales_Teams[Sales_Agent],Sales_Teams[Manager])</f>
        <v>Dustin Brinkmann</v>
      </c>
      <c r="D4237" t="str">
        <f>_xlfn.XLOOKUP(Sales_Pipeline[[#This Row],[Manager]],Sales_Teams[Manager],Sales_Teams[Regional_Office])</f>
        <v>Central</v>
      </c>
      <c r="E4237" t="s">
        <v>55</v>
      </c>
      <c r="F4237" t="s">
        <v>105</v>
      </c>
      <c r="G4237" t="str">
        <f>IFERROR(_xlfn.XLOOKUP(Sales_Pipeline[[#This Row],[Account]],Accounts!$A$2:$A$86,Accounts!$F$2:$F$86),"")</f>
        <v>United States</v>
      </c>
      <c r="H4237" t="s">
        <v>57</v>
      </c>
      <c r="I4237" s="3">
        <v>42913</v>
      </c>
      <c r="J4237" s="3">
        <v>42922</v>
      </c>
      <c r="K4237" s="8" t="str">
        <f>IF(Sales_Pipeline[[#This Row],[Close_Date]]="","",TEXT(Sales_Pipeline[[#This Row],[Close_Date]],"ddd"))</f>
        <v>Thu</v>
      </c>
      <c r="L4237" s="8" t="str">
        <f>IF(Sales_Pipeline[[#This Row],[Close_Date]]="","",TEXT(Sales_Pipeline[[#This Row],[Close_Date]],"mmm"))</f>
        <v>Jul</v>
      </c>
      <c r="M4237" s="8" t="str">
        <f>IF(Sales_Pipeline[[#This Row],[Close_Date]]="","","Q"&amp;ROUNDUP(MONTH(Sales_Pipeline[[#This Row],[Close_Date]])/3,0))</f>
        <v>Q3</v>
      </c>
      <c r="N4237" s="2" cm="1">
        <f t="array" ref="N4237">IFERROR(_xlfn.IFS(Sales_Pipeline[[#This Row],[Deal_Stage]]="Won",_xlfn.XLOOKUP(Sales_Pipeline[[#This Row],[Product]],Products!$A$2:$A$8,Products!$C$2:$C$8),Sales_Pipeline[[#This Row],[Deal_Stage]]="Lost",_xlfn.XLOOKUP(Sales_Pipeline[[#This Row],[Product]],Products!$A$2:$A$8,Products!$C$2:$C$8)),"")</f>
        <v>1096</v>
      </c>
      <c r="O4237" s="2">
        <v>991</v>
      </c>
    </row>
    <row r="4238" spans="1:15" x14ac:dyDescent="0.3">
      <c r="A4238" t="s">
        <v>4384</v>
      </c>
      <c r="B4238" t="s">
        <v>27</v>
      </c>
      <c r="C4238" t="str">
        <f>_xlfn.XLOOKUP(Sales_Pipeline[[#This Row],[Sales_Agent]],Sales_Teams[Sales_Agent],Sales_Teams[Manager])</f>
        <v>Rocco Neubert</v>
      </c>
      <c r="D4238" t="str">
        <f>_xlfn.XLOOKUP(Sales_Pipeline[[#This Row],[Manager]],Sales_Teams[Manager],Sales_Teams[Regional_Office])</f>
        <v>East</v>
      </c>
      <c r="E4238" t="s">
        <v>8953</v>
      </c>
      <c r="F4238" t="s">
        <v>159</v>
      </c>
      <c r="G4238" t="str">
        <f>IFERROR(_xlfn.XLOOKUP(Sales_Pipeline[[#This Row],[Account]],Accounts!$A$2:$A$86,Accounts!$F$2:$F$86),"")</f>
        <v>United States</v>
      </c>
      <c r="H4238" t="s">
        <v>82</v>
      </c>
      <c r="I4238" s="3">
        <v>42913</v>
      </c>
      <c r="J4238" s="3">
        <v>42971</v>
      </c>
      <c r="K4238" s="8" t="str">
        <f>IF(Sales_Pipeline[[#This Row],[Close_Date]]="","",TEXT(Sales_Pipeline[[#This Row],[Close_Date]],"ddd"))</f>
        <v>Thu</v>
      </c>
      <c r="L4238" s="8" t="str">
        <f>IF(Sales_Pipeline[[#This Row],[Close_Date]]="","",TEXT(Sales_Pipeline[[#This Row],[Close_Date]],"mmm"))</f>
        <v>Aug</v>
      </c>
      <c r="M4238" s="8" t="str">
        <f>IF(Sales_Pipeline[[#This Row],[Close_Date]]="","","Q"&amp;ROUNDUP(MONTH(Sales_Pipeline[[#This Row],[Close_Date]])/3,0))</f>
        <v>Q3</v>
      </c>
      <c r="N4238" s="2" cm="1">
        <f t="array" ref="N4238">IFERROR(_xlfn.IFS(Sales_Pipeline[[#This Row],[Deal_Stage]]="Won",_xlfn.XLOOKUP(Sales_Pipeline[[#This Row],[Product]],Products!$A$2:$A$8,Products!$C$2:$C$8),Sales_Pipeline[[#This Row],[Deal_Stage]]="Lost",_xlfn.XLOOKUP(Sales_Pipeline[[#This Row],[Product]],Products!$A$2:$A$8,Products!$C$2:$C$8)),"")</f>
        <v>4821</v>
      </c>
      <c r="O4238" s="2">
        <v>0</v>
      </c>
    </row>
    <row r="4239" spans="1:15" x14ac:dyDescent="0.3">
      <c r="A4239" t="s">
        <v>4385</v>
      </c>
      <c r="B4239" t="s">
        <v>6</v>
      </c>
      <c r="C4239" t="str">
        <f>_xlfn.XLOOKUP(Sales_Pipeline[[#This Row],[Sales_Agent]],Sales_Teams[Sales_Agent],Sales_Teams[Manager])</f>
        <v>Dustin Brinkmann</v>
      </c>
      <c r="D4239" t="str">
        <f>_xlfn.XLOOKUP(Sales_Pipeline[[#This Row],[Manager]],Sales_Teams[Manager],Sales_Teams[Regional_Office])</f>
        <v>Central</v>
      </c>
      <c r="E4239" t="s">
        <v>63</v>
      </c>
      <c r="F4239" t="s">
        <v>223</v>
      </c>
      <c r="G4239" t="str">
        <f>IFERROR(_xlfn.XLOOKUP(Sales_Pipeline[[#This Row],[Account]],Accounts!$A$2:$A$86,Accounts!$F$2:$F$86),"")</f>
        <v>United States</v>
      </c>
      <c r="H4239" t="s">
        <v>57</v>
      </c>
      <c r="I4239" s="3">
        <v>42913</v>
      </c>
      <c r="J4239" s="3">
        <v>42948</v>
      </c>
      <c r="K4239" s="8" t="str">
        <f>IF(Sales_Pipeline[[#This Row],[Close_Date]]="","",TEXT(Sales_Pipeline[[#This Row],[Close_Date]],"ddd"))</f>
        <v>Tue</v>
      </c>
      <c r="L4239" s="8" t="str">
        <f>IF(Sales_Pipeline[[#This Row],[Close_Date]]="","",TEXT(Sales_Pipeline[[#This Row],[Close_Date]],"mmm"))</f>
        <v>Aug</v>
      </c>
      <c r="M4239" s="8" t="str">
        <f>IF(Sales_Pipeline[[#This Row],[Close_Date]]="","","Q"&amp;ROUNDUP(MONTH(Sales_Pipeline[[#This Row],[Close_Date]])/3,0))</f>
        <v>Q3</v>
      </c>
      <c r="N4239" s="2" cm="1">
        <f t="array" ref="N4239">IFERROR(_xlfn.IFS(Sales_Pipeline[[#This Row],[Deal_Stage]]="Won",_xlfn.XLOOKUP(Sales_Pipeline[[#This Row],[Product]],Products!$A$2:$A$8,Products!$C$2:$C$8),Sales_Pipeline[[#This Row],[Deal_Stage]]="Lost",_xlfn.XLOOKUP(Sales_Pipeline[[#This Row],[Product]],Products!$A$2:$A$8,Products!$C$2:$C$8)),"")</f>
        <v>550</v>
      </c>
      <c r="O4239" s="2">
        <v>513</v>
      </c>
    </row>
    <row r="4240" spans="1:15" x14ac:dyDescent="0.3">
      <c r="A4240" t="s">
        <v>4386</v>
      </c>
      <c r="B4240" t="s">
        <v>20</v>
      </c>
      <c r="C4240" t="str">
        <f>_xlfn.XLOOKUP(Sales_Pipeline[[#This Row],[Sales_Agent]],Sales_Teams[Sales_Agent],Sales_Teams[Manager])</f>
        <v>Cara Losch</v>
      </c>
      <c r="D4240" t="str">
        <f>_xlfn.XLOOKUP(Sales_Pipeline[[#This Row],[Manager]],Sales_Teams[Manager],Sales_Teams[Regional_Office])</f>
        <v>East</v>
      </c>
      <c r="E4240" t="s">
        <v>84</v>
      </c>
      <c r="F4240" t="s">
        <v>109</v>
      </c>
      <c r="G4240" t="str">
        <f>IFERROR(_xlfn.XLOOKUP(Sales_Pipeline[[#This Row],[Account]],Accounts!$A$2:$A$86,Accounts!$F$2:$F$86),"")</f>
        <v>Japan</v>
      </c>
      <c r="H4240" t="s">
        <v>57</v>
      </c>
      <c r="I4240" s="3">
        <v>42913</v>
      </c>
      <c r="J4240" s="3">
        <v>42923</v>
      </c>
      <c r="K4240" s="8" t="str">
        <f>IF(Sales_Pipeline[[#This Row],[Close_Date]]="","",TEXT(Sales_Pipeline[[#This Row],[Close_Date]],"ddd"))</f>
        <v>Fri</v>
      </c>
      <c r="L4240" s="8" t="str">
        <f>IF(Sales_Pipeline[[#This Row],[Close_Date]]="","",TEXT(Sales_Pipeline[[#This Row],[Close_Date]],"mmm"))</f>
        <v>Jul</v>
      </c>
      <c r="M4240" s="8" t="str">
        <f>IF(Sales_Pipeline[[#This Row],[Close_Date]]="","","Q"&amp;ROUNDUP(MONTH(Sales_Pipeline[[#This Row],[Close_Date]])/3,0))</f>
        <v>Q3</v>
      </c>
      <c r="N4240" s="2" cm="1">
        <f t="array" ref="N4240">IFERROR(_xlfn.IFS(Sales_Pipeline[[#This Row],[Deal_Stage]]="Won",_xlfn.XLOOKUP(Sales_Pipeline[[#This Row],[Product]],Products!$A$2:$A$8,Products!$C$2:$C$8),Sales_Pipeline[[#This Row],[Deal_Stage]]="Lost",_xlfn.XLOOKUP(Sales_Pipeline[[#This Row],[Product]],Products!$A$2:$A$8,Products!$C$2:$C$8)),"")</f>
        <v>5482</v>
      </c>
      <c r="O4240" s="2">
        <v>5121</v>
      </c>
    </row>
    <row r="4241" spans="1:15" x14ac:dyDescent="0.3">
      <c r="A4241" t="s">
        <v>4387</v>
      </c>
      <c r="B4241" t="s">
        <v>25</v>
      </c>
      <c r="C4241" t="str">
        <f>_xlfn.XLOOKUP(Sales_Pipeline[[#This Row],[Sales_Agent]],Sales_Teams[Sales_Agent],Sales_Teams[Manager])</f>
        <v>Rocco Neubert</v>
      </c>
      <c r="D4241" t="str">
        <f>_xlfn.XLOOKUP(Sales_Pipeline[[#This Row],[Manager]],Sales_Teams[Manager],Sales_Teams[Regional_Office])</f>
        <v>East</v>
      </c>
      <c r="E4241" t="s">
        <v>8953</v>
      </c>
      <c r="G4241" t="str">
        <f>IFERROR(_xlfn.XLOOKUP(Sales_Pipeline[[#This Row],[Account]],Accounts!$A$2:$A$86,Accounts!$F$2:$F$86),"")</f>
        <v/>
      </c>
      <c r="H4241" t="s">
        <v>77</v>
      </c>
      <c r="I4241" s="3">
        <v>42913</v>
      </c>
      <c r="K4241" s="8" t="str">
        <f>IF(Sales_Pipeline[[#This Row],[Close_Date]]="","",TEXT(Sales_Pipeline[[#This Row],[Close_Date]],"ddd"))</f>
        <v/>
      </c>
      <c r="L4241" s="8" t="str">
        <f>IF(Sales_Pipeline[[#This Row],[Close_Date]]="","",TEXT(Sales_Pipeline[[#This Row],[Close_Date]],"mmm"))</f>
        <v/>
      </c>
      <c r="M4241" s="8" t="str">
        <f>IF(Sales_Pipeline[[#This Row],[Close_Date]]="","","Q"&amp;ROUNDUP(MONTH(Sales_Pipeline[[#This Row],[Close_Date]])/3,0))</f>
        <v/>
      </c>
      <c r="N4241" s="2" t="str" cm="1">
        <f t="array" ref="N4241">IFERROR(_xlfn.IFS(Sales_Pipeline[[#This Row],[Deal_Stage]]="Won",_xlfn.XLOOKUP(Sales_Pipeline[[#This Row],[Product]],Products!$A$2:$A$8,Products!$C$2:$C$8),Sales_Pipeline[[#This Row],[Deal_Stage]]="Lost",_xlfn.XLOOKUP(Sales_Pipeline[[#This Row],[Product]],Products!$A$2:$A$8,Products!$C$2:$C$8)),"")</f>
        <v/>
      </c>
      <c r="O4241" s="2">
        <v>0</v>
      </c>
    </row>
    <row r="4242" spans="1:15" x14ac:dyDescent="0.3">
      <c r="A4242" t="s">
        <v>4388</v>
      </c>
      <c r="B4242" t="s">
        <v>25</v>
      </c>
      <c r="C4242" t="str">
        <f>_xlfn.XLOOKUP(Sales_Pipeline[[#This Row],[Sales_Agent]],Sales_Teams[Sales_Agent],Sales_Teams[Manager])</f>
        <v>Rocco Neubert</v>
      </c>
      <c r="D4242" t="str">
        <f>_xlfn.XLOOKUP(Sales_Pipeline[[#This Row],[Manager]],Sales_Teams[Manager],Sales_Teams[Regional_Office])</f>
        <v>East</v>
      </c>
      <c r="E4242" t="s">
        <v>76</v>
      </c>
      <c r="F4242" t="s">
        <v>173</v>
      </c>
      <c r="G4242" t="str">
        <f>IFERROR(_xlfn.XLOOKUP(Sales_Pipeline[[#This Row],[Account]],Accounts!$A$2:$A$86,Accounts!$F$2:$F$86),"")</f>
        <v>United States</v>
      </c>
      <c r="H4242" t="s">
        <v>82</v>
      </c>
      <c r="I4242" s="3">
        <v>42913</v>
      </c>
      <c r="J4242" s="3">
        <v>42917</v>
      </c>
      <c r="K4242" s="8" t="str">
        <f>IF(Sales_Pipeline[[#This Row],[Close_Date]]="","",TEXT(Sales_Pipeline[[#This Row],[Close_Date]],"ddd"))</f>
        <v>Sat</v>
      </c>
      <c r="L4242" s="8" t="str">
        <f>IF(Sales_Pipeline[[#This Row],[Close_Date]]="","",TEXT(Sales_Pipeline[[#This Row],[Close_Date]],"mmm"))</f>
        <v>Jul</v>
      </c>
      <c r="M4242" s="8" t="str">
        <f>IF(Sales_Pipeline[[#This Row],[Close_Date]]="","","Q"&amp;ROUNDUP(MONTH(Sales_Pipeline[[#This Row],[Close_Date]])/3,0))</f>
        <v>Q3</v>
      </c>
      <c r="N4242" s="2" cm="1">
        <f t="array" ref="N4242">IFERROR(_xlfn.IFS(Sales_Pipeline[[#This Row],[Deal_Stage]]="Won",_xlfn.XLOOKUP(Sales_Pipeline[[#This Row],[Product]],Products!$A$2:$A$8,Products!$C$2:$C$8),Sales_Pipeline[[#This Row],[Deal_Stage]]="Lost",_xlfn.XLOOKUP(Sales_Pipeline[[#This Row],[Product]],Products!$A$2:$A$8,Products!$C$2:$C$8)),"")</f>
        <v>3393</v>
      </c>
      <c r="O4242" s="2">
        <v>0</v>
      </c>
    </row>
    <row r="4243" spans="1:15" x14ac:dyDescent="0.3">
      <c r="A4243" t="s">
        <v>4389</v>
      </c>
      <c r="B4243" t="s">
        <v>15</v>
      </c>
      <c r="C4243" t="str">
        <f>_xlfn.XLOOKUP(Sales_Pipeline[[#This Row],[Sales_Agent]],Sales_Teams[Sales_Agent],Sales_Teams[Manager])</f>
        <v>Melvin Marxen</v>
      </c>
      <c r="D4243" t="str">
        <f>_xlfn.XLOOKUP(Sales_Pipeline[[#This Row],[Manager]],Sales_Teams[Manager],Sales_Teams[Regional_Office])</f>
        <v>Central</v>
      </c>
      <c r="E4243" t="s">
        <v>63</v>
      </c>
      <c r="F4243" t="s">
        <v>234</v>
      </c>
      <c r="G4243" t="str">
        <f>IFERROR(_xlfn.XLOOKUP(Sales_Pipeline[[#This Row],[Account]],Accounts!$A$2:$A$86,Accounts!$F$2:$F$86),"")</f>
        <v>United States</v>
      </c>
      <c r="H4243" t="s">
        <v>82</v>
      </c>
      <c r="I4243" s="3">
        <v>42913</v>
      </c>
      <c r="J4243" s="3">
        <v>42922</v>
      </c>
      <c r="K4243" s="8" t="str">
        <f>IF(Sales_Pipeline[[#This Row],[Close_Date]]="","",TEXT(Sales_Pipeline[[#This Row],[Close_Date]],"ddd"))</f>
        <v>Thu</v>
      </c>
      <c r="L4243" s="8" t="str">
        <f>IF(Sales_Pipeline[[#This Row],[Close_Date]]="","",TEXT(Sales_Pipeline[[#This Row],[Close_Date]],"mmm"))</f>
        <v>Jul</v>
      </c>
      <c r="M4243" s="8" t="str">
        <f>IF(Sales_Pipeline[[#This Row],[Close_Date]]="","","Q"&amp;ROUNDUP(MONTH(Sales_Pipeline[[#This Row],[Close_Date]])/3,0))</f>
        <v>Q3</v>
      </c>
      <c r="N4243" s="2" cm="1">
        <f t="array" ref="N4243">IFERROR(_xlfn.IFS(Sales_Pipeline[[#This Row],[Deal_Stage]]="Won",_xlfn.XLOOKUP(Sales_Pipeline[[#This Row],[Product]],Products!$A$2:$A$8,Products!$C$2:$C$8),Sales_Pipeline[[#This Row],[Deal_Stage]]="Lost",_xlfn.XLOOKUP(Sales_Pipeline[[#This Row],[Product]],Products!$A$2:$A$8,Products!$C$2:$C$8)),"")</f>
        <v>550</v>
      </c>
      <c r="O4243" s="2">
        <v>0</v>
      </c>
    </row>
    <row r="4244" spans="1:15" x14ac:dyDescent="0.3">
      <c r="A4244" t="s">
        <v>4390</v>
      </c>
      <c r="B4244" t="s">
        <v>15</v>
      </c>
      <c r="C4244" t="str">
        <f>_xlfn.XLOOKUP(Sales_Pipeline[[#This Row],[Sales_Agent]],Sales_Teams[Sales_Agent],Sales_Teams[Manager])</f>
        <v>Melvin Marxen</v>
      </c>
      <c r="D4244" t="str">
        <f>_xlfn.XLOOKUP(Sales_Pipeline[[#This Row],[Manager]],Sales_Teams[Manager],Sales_Teams[Regional_Office])</f>
        <v>Central</v>
      </c>
      <c r="E4244" t="s">
        <v>8953</v>
      </c>
      <c r="F4244" t="s">
        <v>74</v>
      </c>
      <c r="G4244" t="str">
        <f>IFERROR(_xlfn.XLOOKUP(Sales_Pipeline[[#This Row],[Account]],Accounts!$A$2:$A$86,Accounts!$F$2:$F$86),"")</f>
        <v>United States</v>
      </c>
      <c r="H4244" t="s">
        <v>57</v>
      </c>
      <c r="I4244" s="3">
        <v>42913</v>
      </c>
      <c r="J4244" s="3">
        <v>42922</v>
      </c>
      <c r="K4244" s="8" t="str">
        <f>IF(Sales_Pipeline[[#This Row],[Close_Date]]="","",TEXT(Sales_Pipeline[[#This Row],[Close_Date]],"ddd"))</f>
        <v>Thu</v>
      </c>
      <c r="L4244" s="8" t="str">
        <f>IF(Sales_Pipeline[[#This Row],[Close_Date]]="","",TEXT(Sales_Pipeline[[#This Row],[Close_Date]],"mmm"))</f>
        <v>Jul</v>
      </c>
      <c r="M4244" s="8" t="str">
        <f>IF(Sales_Pipeline[[#This Row],[Close_Date]]="","","Q"&amp;ROUNDUP(MONTH(Sales_Pipeline[[#This Row],[Close_Date]])/3,0))</f>
        <v>Q3</v>
      </c>
      <c r="N4244" s="2" cm="1">
        <f t="array" ref="N4244">IFERROR(_xlfn.IFS(Sales_Pipeline[[#This Row],[Deal_Stage]]="Won",_xlfn.XLOOKUP(Sales_Pipeline[[#This Row],[Product]],Products!$A$2:$A$8,Products!$C$2:$C$8),Sales_Pipeline[[#This Row],[Deal_Stage]]="Lost",_xlfn.XLOOKUP(Sales_Pipeline[[#This Row],[Product]],Products!$A$2:$A$8,Products!$C$2:$C$8)),"")</f>
        <v>4821</v>
      </c>
      <c r="O4244" s="2">
        <v>4635</v>
      </c>
    </row>
    <row r="4245" spans="1:15" x14ac:dyDescent="0.3">
      <c r="A4245" t="s">
        <v>4391</v>
      </c>
      <c r="B4245" t="s">
        <v>28</v>
      </c>
      <c r="C4245" t="str">
        <f>_xlfn.XLOOKUP(Sales_Pipeline[[#This Row],[Sales_Agent]],Sales_Teams[Sales_Agent],Sales_Teams[Manager])</f>
        <v>Rocco Neubert</v>
      </c>
      <c r="D4245" t="str">
        <f>_xlfn.XLOOKUP(Sales_Pipeline[[#This Row],[Manager]],Sales_Teams[Manager],Sales_Teams[Regional_Office])</f>
        <v>East</v>
      </c>
      <c r="E4245" t="s">
        <v>84</v>
      </c>
      <c r="F4245" t="s">
        <v>116</v>
      </c>
      <c r="G4245" t="str">
        <f>IFERROR(_xlfn.XLOOKUP(Sales_Pipeline[[#This Row],[Account]],Accounts!$A$2:$A$86,Accounts!$F$2:$F$86),"")</f>
        <v>United States</v>
      </c>
      <c r="H4245" t="s">
        <v>82</v>
      </c>
      <c r="I4245" s="3">
        <v>42913</v>
      </c>
      <c r="J4245" s="3">
        <v>42986</v>
      </c>
      <c r="K4245" s="8" t="str">
        <f>IF(Sales_Pipeline[[#This Row],[Close_Date]]="","",TEXT(Sales_Pipeline[[#This Row],[Close_Date]],"ddd"))</f>
        <v>Fri</v>
      </c>
      <c r="L4245" s="8" t="str">
        <f>IF(Sales_Pipeline[[#This Row],[Close_Date]]="","",TEXT(Sales_Pipeline[[#This Row],[Close_Date]],"mmm"))</f>
        <v>Sep</v>
      </c>
      <c r="M4245" s="8" t="str">
        <f>IF(Sales_Pipeline[[#This Row],[Close_Date]]="","","Q"&amp;ROUNDUP(MONTH(Sales_Pipeline[[#This Row],[Close_Date]])/3,0))</f>
        <v>Q3</v>
      </c>
      <c r="N4245" s="2" cm="1">
        <f t="array" ref="N4245">IFERROR(_xlfn.IFS(Sales_Pipeline[[#This Row],[Deal_Stage]]="Won",_xlfn.XLOOKUP(Sales_Pipeline[[#This Row],[Product]],Products!$A$2:$A$8,Products!$C$2:$C$8),Sales_Pipeline[[#This Row],[Deal_Stage]]="Lost",_xlfn.XLOOKUP(Sales_Pipeline[[#This Row],[Product]],Products!$A$2:$A$8,Products!$C$2:$C$8)),"")</f>
        <v>5482</v>
      </c>
      <c r="O4245" s="2">
        <v>0</v>
      </c>
    </row>
    <row r="4246" spans="1:15" x14ac:dyDescent="0.3">
      <c r="A4246" t="s">
        <v>4392</v>
      </c>
      <c r="B4246" t="s">
        <v>22</v>
      </c>
      <c r="C4246" t="str">
        <f>_xlfn.XLOOKUP(Sales_Pipeline[[#This Row],[Sales_Agent]],Sales_Teams[Sales_Agent],Sales_Teams[Manager])</f>
        <v>Cara Losch</v>
      </c>
      <c r="D4246" t="str">
        <f>_xlfn.XLOOKUP(Sales_Pipeline[[#This Row],[Manager]],Sales_Teams[Manager],Sales_Teams[Regional_Office])</f>
        <v>East</v>
      </c>
      <c r="E4246" t="s">
        <v>63</v>
      </c>
      <c r="F4246" t="s">
        <v>533</v>
      </c>
      <c r="G4246" t="str">
        <f>IFERROR(_xlfn.XLOOKUP(Sales_Pipeline[[#This Row],[Account]],Accounts!$A$2:$A$86,Accounts!$F$2:$F$86),"")</f>
        <v>United States</v>
      </c>
      <c r="H4246" t="s">
        <v>57</v>
      </c>
      <c r="I4246" s="3">
        <v>42913</v>
      </c>
      <c r="J4246" s="3">
        <v>42998</v>
      </c>
      <c r="K4246" s="8" t="str">
        <f>IF(Sales_Pipeline[[#This Row],[Close_Date]]="","",TEXT(Sales_Pipeline[[#This Row],[Close_Date]],"ddd"))</f>
        <v>Wed</v>
      </c>
      <c r="L4246" s="8" t="str">
        <f>IF(Sales_Pipeline[[#This Row],[Close_Date]]="","",TEXT(Sales_Pipeline[[#This Row],[Close_Date]],"mmm"))</f>
        <v>Sep</v>
      </c>
      <c r="M4246" s="8" t="str">
        <f>IF(Sales_Pipeline[[#This Row],[Close_Date]]="","","Q"&amp;ROUNDUP(MONTH(Sales_Pipeline[[#This Row],[Close_Date]])/3,0))</f>
        <v>Q3</v>
      </c>
      <c r="N4246" s="2" cm="1">
        <f t="array" ref="N4246">IFERROR(_xlfn.IFS(Sales_Pipeline[[#This Row],[Deal_Stage]]="Won",_xlfn.XLOOKUP(Sales_Pipeline[[#This Row],[Product]],Products!$A$2:$A$8,Products!$C$2:$C$8),Sales_Pipeline[[#This Row],[Deal_Stage]]="Lost",_xlfn.XLOOKUP(Sales_Pipeline[[#This Row],[Product]],Products!$A$2:$A$8,Products!$C$2:$C$8)),"")</f>
        <v>550</v>
      </c>
      <c r="O4246" s="2">
        <v>470</v>
      </c>
    </row>
    <row r="4247" spans="1:15" x14ac:dyDescent="0.3">
      <c r="A4247" t="s">
        <v>4393</v>
      </c>
      <c r="B4247" t="s">
        <v>13</v>
      </c>
      <c r="C4247" t="str">
        <f>_xlfn.XLOOKUP(Sales_Pipeline[[#This Row],[Sales_Agent]],Sales_Teams[Sales_Agent],Sales_Teams[Manager])</f>
        <v>Melvin Marxen</v>
      </c>
      <c r="D4247" t="str">
        <f>_xlfn.XLOOKUP(Sales_Pipeline[[#This Row],[Manager]],Sales_Teams[Manager],Sales_Teams[Regional_Office])</f>
        <v>Central</v>
      </c>
      <c r="E4247" t="s">
        <v>61</v>
      </c>
      <c r="F4247" t="s">
        <v>59</v>
      </c>
      <c r="G4247" t="str">
        <f>IFERROR(_xlfn.XLOOKUP(Sales_Pipeline[[#This Row],[Account]],Accounts!$A$2:$A$86,Accounts!$F$2:$F$86),"")</f>
        <v>United States</v>
      </c>
      <c r="H4247" t="s">
        <v>82</v>
      </c>
      <c r="I4247" s="3">
        <v>42913</v>
      </c>
      <c r="J4247" s="3">
        <v>42979</v>
      </c>
      <c r="K4247" s="8" t="str">
        <f>IF(Sales_Pipeline[[#This Row],[Close_Date]]="","",TEXT(Sales_Pipeline[[#This Row],[Close_Date]],"ddd"))</f>
        <v>Fri</v>
      </c>
      <c r="L4247" s="8" t="str">
        <f>IF(Sales_Pipeline[[#This Row],[Close_Date]]="","",TEXT(Sales_Pipeline[[#This Row],[Close_Date]],"mmm"))</f>
        <v>Sep</v>
      </c>
      <c r="M4247" s="8" t="str">
        <f>IF(Sales_Pipeline[[#This Row],[Close_Date]]="","","Q"&amp;ROUNDUP(MONTH(Sales_Pipeline[[#This Row],[Close_Date]])/3,0))</f>
        <v>Q3</v>
      </c>
      <c r="N4247" s="2" cm="1">
        <f t="array" ref="N4247">IFERROR(_xlfn.IFS(Sales_Pipeline[[#This Row],[Deal_Stage]]="Won",_xlfn.XLOOKUP(Sales_Pipeline[[#This Row],[Product]],Products!$A$2:$A$8,Products!$C$2:$C$8),Sales_Pipeline[[#This Row],[Deal_Stage]]="Lost",_xlfn.XLOOKUP(Sales_Pipeline[[#This Row],[Product]],Products!$A$2:$A$8,Products!$C$2:$C$8)),"")</f>
        <v>55</v>
      </c>
      <c r="O4247" s="2">
        <v>0</v>
      </c>
    </row>
    <row r="4248" spans="1:15" x14ac:dyDescent="0.3">
      <c r="A4248" t="s">
        <v>4394</v>
      </c>
      <c r="B4248" t="s">
        <v>13</v>
      </c>
      <c r="C4248" t="str">
        <f>_xlfn.XLOOKUP(Sales_Pipeline[[#This Row],[Sales_Agent]],Sales_Teams[Sales_Agent],Sales_Teams[Manager])</f>
        <v>Melvin Marxen</v>
      </c>
      <c r="D4248" t="str">
        <f>_xlfn.XLOOKUP(Sales_Pipeline[[#This Row],[Manager]],Sales_Teams[Manager],Sales_Teams[Regional_Office])</f>
        <v>Central</v>
      </c>
      <c r="E4248" t="s">
        <v>84</v>
      </c>
      <c r="F4248" t="s">
        <v>94</v>
      </c>
      <c r="G4248" t="str">
        <f>IFERROR(_xlfn.XLOOKUP(Sales_Pipeline[[#This Row],[Account]],Accounts!$A$2:$A$86,Accounts!$F$2:$F$86),"")</f>
        <v>United States</v>
      </c>
      <c r="H4248" t="s">
        <v>57</v>
      </c>
      <c r="I4248" s="3">
        <v>42913</v>
      </c>
      <c r="J4248" s="3">
        <v>42995</v>
      </c>
      <c r="K4248" s="8" t="str">
        <f>IF(Sales_Pipeline[[#This Row],[Close_Date]]="","",TEXT(Sales_Pipeline[[#This Row],[Close_Date]],"ddd"))</f>
        <v>Sun</v>
      </c>
      <c r="L4248" s="8" t="str">
        <f>IF(Sales_Pipeline[[#This Row],[Close_Date]]="","",TEXT(Sales_Pipeline[[#This Row],[Close_Date]],"mmm"))</f>
        <v>Sep</v>
      </c>
      <c r="M4248" s="8" t="str">
        <f>IF(Sales_Pipeline[[#This Row],[Close_Date]]="","","Q"&amp;ROUNDUP(MONTH(Sales_Pipeline[[#This Row],[Close_Date]])/3,0))</f>
        <v>Q3</v>
      </c>
      <c r="N4248" s="2" cm="1">
        <f t="array" ref="N4248">IFERROR(_xlfn.IFS(Sales_Pipeline[[#This Row],[Deal_Stage]]="Won",_xlfn.XLOOKUP(Sales_Pipeline[[#This Row],[Product]],Products!$A$2:$A$8,Products!$C$2:$C$8),Sales_Pipeline[[#This Row],[Deal_Stage]]="Lost",_xlfn.XLOOKUP(Sales_Pipeline[[#This Row],[Product]],Products!$A$2:$A$8,Products!$C$2:$C$8)),"")</f>
        <v>5482</v>
      </c>
      <c r="O4248" s="2">
        <v>6193</v>
      </c>
    </row>
    <row r="4249" spans="1:15" x14ac:dyDescent="0.3">
      <c r="A4249" t="s">
        <v>4395</v>
      </c>
      <c r="B4249" t="s">
        <v>40</v>
      </c>
      <c r="C4249" t="str">
        <f>_xlfn.XLOOKUP(Sales_Pipeline[[#This Row],[Sales_Agent]],Sales_Teams[Sales_Agent],Sales_Teams[Manager])</f>
        <v>Summer Sewald</v>
      </c>
      <c r="D4249" t="str">
        <f>_xlfn.XLOOKUP(Sales_Pipeline[[#This Row],[Manager]],Sales_Teams[Manager],Sales_Teams[Regional_Office])</f>
        <v>West</v>
      </c>
      <c r="E4249" t="s">
        <v>8953</v>
      </c>
      <c r="F4249" t="s">
        <v>211</v>
      </c>
      <c r="G4249" t="str">
        <f>IFERROR(_xlfn.XLOOKUP(Sales_Pipeline[[#This Row],[Account]],Accounts!$A$2:$A$86,Accounts!$F$2:$F$86),"")</f>
        <v>United States</v>
      </c>
      <c r="H4249" t="s">
        <v>57</v>
      </c>
      <c r="I4249" s="3">
        <v>42913</v>
      </c>
      <c r="J4249" s="3">
        <v>42994</v>
      </c>
      <c r="K4249" s="8" t="str">
        <f>IF(Sales_Pipeline[[#This Row],[Close_Date]]="","",TEXT(Sales_Pipeline[[#This Row],[Close_Date]],"ddd"))</f>
        <v>Sat</v>
      </c>
      <c r="L4249" s="8" t="str">
        <f>IF(Sales_Pipeline[[#This Row],[Close_Date]]="","",TEXT(Sales_Pipeline[[#This Row],[Close_Date]],"mmm"))</f>
        <v>Sep</v>
      </c>
      <c r="M4249" s="8" t="str">
        <f>IF(Sales_Pipeline[[#This Row],[Close_Date]]="","","Q"&amp;ROUNDUP(MONTH(Sales_Pipeline[[#This Row],[Close_Date]])/3,0))</f>
        <v>Q3</v>
      </c>
      <c r="N4249" s="2" cm="1">
        <f t="array" ref="N4249">IFERROR(_xlfn.IFS(Sales_Pipeline[[#This Row],[Deal_Stage]]="Won",_xlfn.XLOOKUP(Sales_Pipeline[[#This Row],[Product]],Products!$A$2:$A$8,Products!$C$2:$C$8),Sales_Pipeline[[#This Row],[Deal_Stage]]="Lost",_xlfn.XLOOKUP(Sales_Pipeline[[#This Row],[Product]],Products!$A$2:$A$8,Products!$C$2:$C$8)),"")</f>
        <v>4821</v>
      </c>
      <c r="O4249" s="2">
        <v>4277</v>
      </c>
    </row>
    <row r="4250" spans="1:15" x14ac:dyDescent="0.3">
      <c r="A4250" t="s">
        <v>4396</v>
      </c>
      <c r="B4250" t="s">
        <v>43</v>
      </c>
      <c r="C4250" t="str">
        <f>_xlfn.XLOOKUP(Sales_Pipeline[[#This Row],[Sales_Agent]],Sales_Teams[Sales_Agent],Sales_Teams[Manager])</f>
        <v>Summer Sewald</v>
      </c>
      <c r="D4250" t="str">
        <f>_xlfn.XLOOKUP(Sales_Pipeline[[#This Row],[Manager]],Sales_Teams[Manager],Sales_Teams[Regional_Office])</f>
        <v>West</v>
      </c>
      <c r="E4250" t="s">
        <v>61</v>
      </c>
      <c r="F4250" t="s">
        <v>328</v>
      </c>
      <c r="G4250" t="str">
        <f>IFERROR(_xlfn.XLOOKUP(Sales_Pipeline[[#This Row],[Account]],Accounts!$A$2:$A$86,Accounts!$F$2:$F$86),"")</f>
        <v>United States</v>
      </c>
      <c r="H4250" t="s">
        <v>57</v>
      </c>
      <c r="I4250" s="3">
        <v>42913</v>
      </c>
      <c r="J4250" s="3">
        <v>42923</v>
      </c>
      <c r="K4250" s="8" t="str">
        <f>IF(Sales_Pipeline[[#This Row],[Close_Date]]="","",TEXT(Sales_Pipeline[[#This Row],[Close_Date]],"ddd"))</f>
        <v>Fri</v>
      </c>
      <c r="L4250" s="8" t="str">
        <f>IF(Sales_Pipeline[[#This Row],[Close_Date]]="","",TEXT(Sales_Pipeline[[#This Row],[Close_Date]],"mmm"))</f>
        <v>Jul</v>
      </c>
      <c r="M4250" s="8" t="str">
        <f>IF(Sales_Pipeline[[#This Row],[Close_Date]]="","","Q"&amp;ROUNDUP(MONTH(Sales_Pipeline[[#This Row],[Close_Date]])/3,0))</f>
        <v>Q3</v>
      </c>
      <c r="N4250" s="2" cm="1">
        <f t="array" ref="N4250">IFERROR(_xlfn.IFS(Sales_Pipeline[[#This Row],[Deal_Stage]]="Won",_xlfn.XLOOKUP(Sales_Pipeline[[#This Row],[Product]],Products!$A$2:$A$8,Products!$C$2:$C$8),Sales_Pipeline[[#This Row],[Deal_Stage]]="Lost",_xlfn.XLOOKUP(Sales_Pipeline[[#This Row],[Product]],Products!$A$2:$A$8,Products!$C$2:$C$8)),"")</f>
        <v>55</v>
      </c>
      <c r="O4250" s="2">
        <v>59</v>
      </c>
    </row>
    <row r="4251" spans="1:15" x14ac:dyDescent="0.3">
      <c r="A4251" t="s">
        <v>4397</v>
      </c>
      <c r="B4251" t="s">
        <v>42</v>
      </c>
      <c r="C4251" t="str">
        <f>_xlfn.XLOOKUP(Sales_Pipeline[[#This Row],[Sales_Agent]],Sales_Teams[Sales_Agent],Sales_Teams[Manager])</f>
        <v>Summer Sewald</v>
      </c>
      <c r="D4251" t="str">
        <f>_xlfn.XLOOKUP(Sales_Pipeline[[#This Row],[Manager]],Sales_Teams[Manager],Sales_Teams[Regional_Office])</f>
        <v>West</v>
      </c>
      <c r="E4251" t="s">
        <v>8953</v>
      </c>
      <c r="F4251" t="s">
        <v>120</v>
      </c>
      <c r="G4251" t="str">
        <f>IFERROR(_xlfn.XLOOKUP(Sales_Pipeline[[#This Row],[Account]],Accounts!$A$2:$A$86,Accounts!$F$2:$F$86),"")</f>
        <v>United States</v>
      </c>
      <c r="H4251" t="s">
        <v>82</v>
      </c>
      <c r="I4251" s="3">
        <v>42913</v>
      </c>
      <c r="J4251" s="3">
        <v>42986</v>
      </c>
      <c r="K4251" s="8" t="str">
        <f>IF(Sales_Pipeline[[#This Row],[Close_Date]]="","",TEXT(Sales_Pipeline[[#This Row],[Close_Date]],"ddd"))</f>
        <v>Fri</v>
      </c>
      <c r="L4251" s="8" t="str">
        <f>IF(Sales_Pipeline[[#This Row],[Close_Date]]="","",TEXT(Sales_Pipeline[[#This Row],[Close_Date]],"mmm"))</f>
        <v>Sep</v>
      </c>
      <c r="M4251" s="8" t="str">
        <f>IF(Sales_Pipeline[[#This Row],[Close_Date]]="","","Q"&amp;ROUNDUP(MONTH(Sales_Pipeline[[#This Row],[Close_Date]])/3,0))</f>
        <v>Q3</v>
      </c>
      <c r="N4251" s="2" cm="1">
        <f t="array" ref="N4251">IFERROR(_xlfn.IFS(Sales_Pipeline[[#This Row],[Deal_Stage]]="Won",_xlfn.XLOOKUP(Sales_Pipeline[[#This Row],[Product]],Products!$A$2:$A$8,Products!$C$2:$C$8),Sales_Pipeline[[#This Row],[Deal_Stage]]="Lost",_xlfn.XLOOKUP(Sales_Pipeline[[#This Row],[Product]],Products!$A$2:$A$8,Products!$C$2:$C$8)),"")</f>
        <v>4821</v>
      </c>
      <c r="O4251" s="2">
        <v>0</v>
      </c>
    </row>
    <row r="4252" spans="1:15" x14ac:dyDescent="0.3">
      <c r="A4252" t="s">
        <v>4398</v>
      </c>
      <c r="B4252" t="s">
        <v>37</v>
      </c>
      <c r="C4252" t="str">
        <f>_xlfn.XLOOKUP(Sales_Pipeline[[#This Row],[Sales_Agent]],Sales_Teams[Sales_Agent],Sales_Teams[Manager])</f>
        <v>Celia Rouche</v>
      </c>
      <c r="D4252" t="str">
        <f>_xlfn.XLOOKUP(Sales_Pipeline[[#This Row],[Manager]],Sales_Teams[Manager],Sales_Teams[Regional_Office])</f>
        <v>West</v>
      </c>
      <c r="E4252" t="s">
        <v>63</v>
      </c>
      <c r="F4252" t="s">
        <v>234</v>
      </c>
      <c r="G4252" t="str">
        <f>IFERROR(_xlfn.XLOOKUP(Sales_Pipeline[[#This Row],[Account]],Accounts!$A$2:$A$86,Accounts!$F$2:$F$86),"")</f>
        <v>United States</v>
      </c>
      <c r="H4252" t="s">
        <v>82</v>
      </c>
      <c r="I4252" s="3">
        <v>42913</v>
      </c>
      <c r="J4252" s="3">
        <v>42922</v>
      </c>
      <c r="K4252" s="8" t="str">
        <f>IF(Sales_Pipeline[[#This Row],[Close_Date]]="","",TEXT(Sales_Pipeline[[#This Row],[Close_Date]],"ddd"))</f>
        <v>Thu</v>
      </c>
      <c r="L4252" s="8" t="str">
        <f>IF(Sales_Pipeline[[#This Row],[Close_Date]]="","",TEXT(Sales_Pipeline[[#This Row],[Close_Date]],"mmm"))</f>
        <v>Jul</v>
      </c>
      <c r="M4252" s="8" t="str">
        <f>IF(Sales_Pipeline[[#This Row],[Close_Date]]="","","Q"&amp;ROUNDUP(MONTH(Sales_Pipeline[[#This Row],[Close_Date]])/3,0))</f>
        <v>Q3</v>
      </c>
      <c r="N4252" s="2" cm="1">
        <f t="array" ref="N4252">IFERROR(_xlfn.IFS(Sales_Pipeline[[#This Row],[Deal_Stage]]="Won",_xlfn.XLOOKUP(Sales_Pipeline[[#This Row],[Product]],Products!$A$2:$A$8,Products!$C$2:$C$8),Sales_Pipeline[[#This Row],[Deal_Stage]]="Lost",_xlfn.XLOOKUP(Sales_Pipeline[[#This Row],[Product]],Products!$A$2:$A$8,Products!$C$2:$C$8)),"")</f>
        <v>550</v>
      </c>
      <c r="O4252" s="2">
        <v>0</v>
      </c>
    </row>
    <row r="4253" spans="1:15" x14ac:dyDescent="0.3">
      <c r="A4253" t="s">
        <v>4399</v>
      </c>
      <c r="B4253" t="s">
        <v>37</v>
      </c>
      <c r="C4253" t="str">
        <f>_xlfn.XLOOKUP(Sales_Pipeline[[#This Row],[Sales_Agent]],Sales_Teams[Sales_Agent],Sales_Teams[Manager])</f>
        <v>Celia Rouche</v>
      </c>
      <c r="D4253" t="str">
        <f>_xlfn.XLOOKUP(Sales_Pipeline[[#This Row],[Manager]],Sales_Teams[Manager],Sales_Teams[Regional_Office])</f>
        <v>West</v>
      </c>
      <c r="E4253" t="s">
        <v>8953</v>
      </c>
      <c r="F4253" t="s">
        <v>125</v>
      </c>
      <c r="G4253" t="str">
        <f>IFERROR(_xlfn.XLOOKUP(Sales_Pipeline[[#This Row],[Account]],Accounts!$A$2:$A$86,Accounts!$F$2:$F$86),"")</f>
        <v>United States</v>
      </c>
      <c r="H4253" t="s">
        <v>82</v>
      </c>
      <c r="I4253" s="3">
        <v>42913</v>
      </c>
      <c r="J4253" s="3">
        <v>42921</v>
      </c>
      <c r="K4253" s="8" t="str">
        <f>IF(Sales_Pipeline[[#This Row],[Close_Date]]="","",TEXT(Sales_Pipeline[[#This Row],[Close_Date]],"ddd"))</f>
        <v>Wed</v>
      </c>
      <c r="L4253" s="8" t="str">
        <f>IF(Sales_Pipeline[[#This Row],[Close_Date]]="","",TEXT(Sales_Pipeline[[#This Row],[Close_Date]],"mmm"))</f>
        <v>Jul</v>
      </c>
      <c r="M4253" s="8" t="str">
        <f>IF(Sales_Pipeline[[#This Row],[Close_Date]]="","","Q"&amp;ROUNDUP(MONTH(Sales_Pipeline[[#This Row],[Close_Date]])/3,0))</f>
        <v>Q3</v>
      </c>
      <c r="N4253" s="2" cm="1">
        <f t="array" ref="N4253">IFERROR(_xlfn.IFS(Sales_Pipeline[[#This Row],[Deal_Stage]]="Won",_xlfn.XLOOKUP(Sales_Pipeline[[#This Row],[Product]],Products!$A$2:$A$8,Products!$C$2:$C$8),Sales_Pipeline[[#This Row],[Deal_Stage]]="Lost",_xlfn.XLOOKUP(Sales_Pipeline[[#This Row],[Product]],Products!$A$2:$A$8,Products!$C$2:$C$8)),"")</f>
        <v>4821</v>
      </c>
      <c r="O4253" s="2">
        <v>0</v>
      </c>
    </row>
    <row r="4254" spans="1:15" x14ac:dyDescent="0.3">
      <c r="A4254" t="s">
        <v>4400</v>
      </c>
      <c r="B4254" t="s">
        <v>12</v>
      </c>
      <c r="C4254" t="str">
        <f>_xlfn.XLOOKUP(Sales_Pipeline[[#This Row],[Sales_Agent]],Sales_Teams[Sales_Agent],Sales_Teams[Manager])</f>
        <v>Melvin Marxen</v>
      </c>
      <c r="D4254" t="str">
        <f>_xlfn.XLOOKUP(Sales_Pipeline[[#This Row],[Manager]],Sales_Teams[Manager],Sales_Teams[Regional_Office])</f>
        <v>Central</v>
      </c>
      <c r="E4254" t="s">
        <v>55</v>
      </c>
      <c r="F4254" t="s">
        <v>229</v>
      </c>
      <c r="G4254" t="str">
        <f>IFERROR(_xlfn.XLOOKUP(Sales_Pipeline[[#This Row],[Account]],Accounts!$A$2:$A$86,Accounts!$F$2:$F$86),"")</f>
        <v>Norway</v>
      </c>
      <c r="H4254" t="s">
        <v>57</v>
      </c>
      <c r="I4254" s="3">
        <v>42913</v>
      </c>
      <c r="J4254" s="3">
        <v>42918</v>
      </c>
      <c r="K4254" s="8" t="str">
        <f>IF(Sales_Pipeline[[#This Row],[Close_Date]]="","",TEXT(Sales_Pipeline[[#This Row],[Close_Date]],"ddd"))</f>
        <v>Sun</v>
      </c>
      <c r="L4254" s="8" t="str">
        <f>IF(Sales_Pipeline[[#This Row],[Close_Date]]="","",TEXT(Sales_Pipeline[[#This Row],[Close_Date]],"mmm"))</f>
        <v>Jul</v>
      </c>
      <c r="M4254" s="8" t="str">
        <f>IF(Sales_Pipeline[[#This Row],[Close_Date]]="","","Q"&amp;ROUNDUP(MONTH(Sales_Pipeline[[#This Row],[Close_Date]])/3,0))</f>
        <v>Q3</v>
      </c>
      <c r="N4254" s="2" cm="1">
        <f t="array" ref="N4254">IFERROR(_xlfn.IFS(Sales_Pipeline[[#This Row],[Deal_Stage]]="Won",_xlfn.XLOOKUP(Sales_Pipeline[[#This Row],[Product]],Products!$A$2:$A$8,Products!$C$2:$C$8),Sales_Pipeline[[#This Row],[Deal_Stage]]="Lost",_xlfn.XLOOKUP(Sales_Pipeline[[#This Row],[Product]],Products!$A$2:$A$8,Products!$C$2:$C$8)),"")</f>
        <v>1096</v>
      </c>
      <c r="O4254" s="2">
        <v>1176</v>
      </c>
    </row>
    <row r="4255" spans="1:15" x14ac:dyDescent="0.3">
      <c r="A4255" t="s">
        <v>4401</v>
      </c>
      <c r="B4255" t="s">
        <v>9</v>
      </c>
      <c r="C4255" t="str">
        <f>_xlfn.XLOOKUP(Sales_Pipeline[[#This Row],[Sales_Agent]],Sales_Teams[Sales_Agent],Sales_Teams[Manager])</f>
        <v>Dustin Brinkmann</v>
      </c>
      <c r="D4255" t="str">
        <f>_xlfn.XLOOKUP(Sales_Pipeline[[#This Row],[Manager]],Sales_Teams[Manager],Sales_Teams[Regional_Office])</f>
        <v>Central</v>
      </c>
      <c r="E4255" t="s">
        <v>84</v>
      </c>
      <c r="F4255" t="s">
        <v>150</v>
      </c>
      <c r="G4255" t="str">
        <f>IFERROR(_xlfn.XLOOKUP(Sales_Pipeline[[#This Row],[Account]],Accounts!$A$2:$A$86,Accounts!$F$2:$F$86),"")</f>
        <v>United States</v>
      </c>
      <c r="H4255" t="s">
        <v>82</v>
      </c>
      <c r="I4255" s="3">
        <v>42913</v>
      </c>
      <c r="J4255" s="3">
        <v>42924</v>
      </c>
      <c r="K4255" s="8" t="str">
        <f>IF(Sales_Pipeline[[#This Row],[Close_Date]]="","",TEXT(Sales_Pipeline[[#This Row],[Close_Date]],"ddd"))</f>
        <v>Sat</v>
      </c>
      <c r="L4255" s="8" t="str">
        <f>IF(Sales_Pipeline[[#This Row],[Close_Date]]="","",TEXT(Sales_Pipeline[[#This Row],[Close_Date]],"mmm"))</f>
        <v>Jul</v>
      </c>
      <c r="M4255" s="8" t="str">
        <f>IF(Sales_Pipeline[[#This Row],[Close_Date]]="","","Q"&amp;ROUNDUP(MONTH(Sales_Pipeline[[#This Row],[Close_Date]])/3,0))</f>
        <v>Q3</v>
      </c>
      <c r="N4255" s="2" cm="1">
        <f t="array" ref="N4255">IFERROR(_xlfn.IFS(Sales_Pipeline[[#This Row],[Deal_Stage]]="Won",_xlfn.XLOOKUP(Sales_Pipeline[[#This Row],[Product]],Products!$A$2:$A$8,Products!$C$2:$C$8),Sales_Pipeline[[#This Row],[Deal_Stage]]="Lost",_xlfn.XLOOKUP(Sales_Pipeline[[#This Row],[Product]],Products!$A$2:$A$8,Products!$C$2:$C$8)),"")</f>
        <v>5482</v>
      </c>
      <c r="O4255" s="2">
        <v>0</v>
      </c>
    </row>
    <row r="4256" spans="1:15" x14ac:dyDescent="0.3">
      <c r="A4256" t="s">
        <v>4402</v>
      </c>
      <c r="B4256" t="s">
        <v>9</v>
      </c>
      <c r="C4256" t="str">
        <f>_xlfn.XLOOKUP(Sales_Pipeline[[#This Row],[Sales_Agent]],Sales_Teams[Sales_Agent],Sales_Teams[Manager])</f>
        <v>Dustin Brinkmann</v>
      </c>
      <c r="D4256" t="str">
        <f>_xlfn.XLOOKUP(Sales_Pipeline[[#This Row],[Manager]],Sales_Teams[Manager],Sales_Teams[Regional_Office])</f>
        <v>Central</v>
      </c>
      <c r="E4256" t="s">
        <v>63</v>
      </c>
      <c r="F4256" t="s">
        <v>204</v>
      </c>
      <c r="G4256" t="str">
        <f>IFERROR(_xlfn.XLOOKUP(Sales_Pipeline[[#This Row],[Account]],Accounts!$A$2:$A$86,Accounts!$F$2:$F$86),"")</f>
        <v>United States</v>
      </c>
      <c r="H4256" t="s">
        <v>57</v>
      </c>
      <c r="I4256" s="3">
        <v>42913</v>
      </c>
      <c r="J4256" s="3">
        <v>42921</v>
      </c>
      <c r="K4256" s="8" t="str">
        <f>IF(Sales_Pipeline[[#This Row],[Close_Date]]="","",TEXT(Sales_Pipeline[[#This Row],[Close_Date]],"ddd"))</f>
        <v>Wed</v>
      </c>
      <c r="L4256" s="8" t="str">
        <f>IF(Sales_Pipeline[[#This Row],[Close_Date]]="","",TEXT(Sales_Pipeline[[#This Row],[Close_Date]],"mmm"))</f>
        <v>Jul</v>
      </c>
      <c r="M4256" s="8" t="str">
        <f>IF(Sales_Pipeline[[#This Row],[Close_Date]]="","","Q"&amp;ROUNDUP(MONTH(Sales_Pipeline[[#This Row],[Close_Date]])/3,0))</f>
        <v>Q3</v>
      </c>
      <c r="N4256" s="2" cm="1">
        <f t="array" ref="N4256">IFERROR(_xlfn.IFS(Sales_Pipeline[[#This Row],[Deal_Stage]]="Won",_xlfn.XLOOKUP(Sales_Pipeline[[#This Row],[Product]],Products!$A$2:$A$8,Products!$C$2:$C$8),Sales_Pipeline[[#This Row],[Deal_Stage]]="Lost",_xlfn.XLOOKUP(Sales_Pipeline[[#This Row],[Product]],Products!$A$2:$A$8,Products!$C$2:$C$8)),"")</f>
        <v>550</v>
      </c>
      <c r="O4256" s="2">
        <v>541</v>
      </c>
    </row>
    <row r="4257" spans="1:15" x14ac:dyDescent="0.3">
      <c r="A4257" t="s">
        <v>4403</v>
      </c>
      <c r="B4257" t="s">
        <v>14</v>
      </c>
      <c r="C4257" t="str">
        <f>_xlfn.XLOOKUP(Sales_Pipeline[[#This Row],[Sales_Agent]],Sales_Teams[Sales_Agent],Sales_Teams[Manager])</f>
        <v>Melvin Marxen</v>
      </c>
      <c r="D4257" t="str">
        <f>_xlfn.XLOOKUP(Sales_Pipeline[[#This Row],[Manager]],Sales_Teams[Manager],Sales_Teams[Regional_Office])</f>
        <v>Central</v>
      </c>
      <c r="E4257" t="s">
        <v>84</v>
      </c>
      <c r="F4257" t="s">
        <v>223</v>
      </c>
      <c r="G4257" t="str">
        <f>IFERROR(_xlfn.XLOOKUP(Sales_Pipeline[[#This Row],[Account]],Accounts!$A$2:$A$86,Accounts!$F$2:$F$86),"")</f>
        <v>United States</v>
      </c>
      <c r="H4257" t="s">
        <v>57</v>
      </c>
      <c r="I4257" s="3">
        <v>42913</v>
      </c>
      <c r="J4257" s="3">
        <v>42917</v>
      </c>
      <c r="K4257" s="8" t="str">
        <f>IF(Sales_Pipeline[[#This Row],[Close_Date]]="","",TEXT(Sales_Pipeline[[#This Row],[Close_Date]],"ddd"))</f>
        <v>Sat</v>
      </c>
      <c r="L4257" s="8" t="str">
        <f>IF(Sales_Pipeline[[#This Row],[Close_Date]]="","",TEXT(Sales_Pipeline[[#This Row],[Close_Date]],"mmm"))</f>
        <v>Jul</v>
      </c>
      <c r="M4257" s="8" t="str">
        <f>IF(Sales_Pipeline[[#This Row],[Close_Date]]="","","Q"&amp;ROUNDUP(MONTH(Sales_Pipeline[[#This Row],[Close_Date]])/3,0))</f>
        <v>Q3</v>
      </c>
      <c r="N4257" s="2" cm="1">
        <f t="array" ref="N4257">IFERROR(_xlfn.IFS(Sales_Pipeline[[#This Row],[Deal_Stage]]="Won",_xlfn.XLOOKUP(Sales_Pipeline[[#This Row],[Product]],Products!$A$2:$A$8,Products!$C$2:$C$8),Sales_Pipeline[[#This Row],[Deal_Stage]]="Lost",_xlfn.XLOOKUP(Sales_Pipeline[[#This Row],[Product]],Products!$A$2:$A$8,Products!$C$2:$C$8)),"")</f>
        <v>5482</v>
      </c>
      <c r="O4257" s="2">
        <v>4766</v>
      </c>
    </row>
    <row r="4258" spans="1:15" x14ac:dyDescent="0.3">
      <c r="A4258" t="s">
        <v>4404</v>
      </c>
      <c r="B4258" t="s">
        <v>29</v>
      </c>
      <c r="C4258" t="str">
        <f>_xlfn.XLOOKUP(Sales_Pipeline[[#This Row],[Sales_Agent]],Sales_Teams[Sales_Agent],Sales_Teams[Manager])</f>
        <v>Rocco Neubert</v>
      </c>
      <c r="D4258" t="str">
        <f>_xlfn.XLOOKUP(Sales_Pipeline[[#This Row],[Manager]],Sales_Teams[Manager],Sales_Teams[Regional_Office])</f>
        <v>East</v>
      </c>
      <c r="E4258" t="s">
        <v>76</v>
      </c>
      <c r="F4258" t="s">
        <v>533</v>
      </c>
      <c r="G4258" t="str">
        <f>IFERROR(_xlfn.XLOOKUP(Sales_Pipeline[[#This Row],[Account]],Accounts!$A$2:$A$86,Accounts!$F$2:$F$86),"")</f>
        <v>United States</v>
      </c>
      <c r="H4258" t="s">
        <v>82</v>
      </c>
      <c r="I4258" s="3">
        <v>42913</v>
      </c>
      <c r="J4258" s="3">
        <v>42984</v>
      </c>
      <c r="K4258" s="8" t="str">
        <f>IF(Sales_Pipeline[[#This Row],[Close_Date]]="","",TEXT(Sales_Pipeline[[#This Row],[Close_Date]],"ddd"))</f>
        <v>Wed</v>
      </c>
      <c r="L4258" s="8" t="str">
        <f>IF(Sales_Pipeline[[#This Row],[Close_Date]]="","",TEXT(Sales_Pipeline[[#This Row],[Close_Date]],"mmm"))</f>
        <v>Sep</v>
      </c>
      <c r="M4258" s="8" t="str">
        <f>IF(Sales_Pipeline[[#This Row],[Close_Date]]="","","Q"&amp;ROUNDUP(MONTH(Sales_Pipeline[[#This Row],[Close_Date]])/3,0))</f>
        <v>Q3</v>
      </c>
      <c r="N4258" s="2" cm="1">
        <f t="array" ref="N4258">IFERROR(_xlfn.IFS(Sales_Pipeline[[#This Row],[Deal_Stage]]="Won",_xlfn.XLOOKUP(Sales_Pipeline[[#This Row],[Product]],Products!$A$2:$A$8,Products!$C$2:$C$8),Sales_Pipeline[[#This Row],[Deal_Stage]]="Lost",_xlfn.XLOOKUP(Sales_Pipeline[[#This Row],[Product]],Products!$A$2:$A$8,Products!$C$2:$C$8)),"")</f>
        <v>3393</v>
      </c>
      <c r="O4258" s="2">
        <v>0</v>
      </c>
    </row>
    <row r="4259" spans="1:15" x14ac:dyDescent="0.3">
      <c r="A4259" t="s">
        <v>4405</v>
      </c>
      <c r="B4259" t="s">
        <v>29</v>
      </c>
      <c r="C4259" t="str">
        <f>_xlfn.XLOOKUP(Sales_Pipeline[[#This Row],[Sales_Agent]],Sales_Teams[Sales_Agent],Sales_Teams[Manager])</f>
        <v>Rocco Neubert</v>
      </c>
      <c r="D4259" t="str">
        <f>_xlfn.XLOOKUP(Sales_Pipeline[[#This Row],[Manager]],Sales_Teams[Manager],Sales_Teams[Regional_Office])</f>
        <v>East</v>
      </c>
      <c r="E4259" t="s">
        <v>8953</v>
      </c>
      <c r="F4259" t="s">
        <v>103</v>
      </c>
      <c r="G4259" t="str">
        <f>IFERROR(_xlfn.XLOOKUP(Sales_Pipeline[[#This Row],[Account]],Accounts!$A$2:$A$86,Accounts!$F$2:$F$86),"")</f>
        <v>United States</v>
      </c>
      <c r="H4259" t="s">
        <v>57</v>
      </c>
      <c r="I4259" s="3">
        <v>42913</v>
      </c>
      <c r="J4259" s="3">
        <v>42917</v>
      </c>
      <c r="K4259" s="8" t="str">
        <f>IF(Sales_Pipeline[[#This Row],[Close_Date]]="","",TEXT(Sales_Pipeline[[#This Row],[Close_Date]],"ddd"))</f>
        <v>Sat</v>
      </c>
      <c r="L4259" s="8" t="str">
        <f>IF(Sales_Pipeline[[#This Row],[Close_Date]]="","",TEXT(Sales_Pipeline[[#This Row],[Close_Date]],"mmm"))</f>
        <v>Jul</v>
      </c>
      <c r="M4259" s="8" t="str">
        <f>IF(Sales_Pipeline[[#This Row],[Close_Date]]="","","Q"&amp;ROUNDUP(MONTH(Sales_Pipeline[[#This Row],[Close_Date]])/3,0))</f>
        <v>Q3</v>
      </c>
      <c r="N4259" s="2" cm="1">
        <f t="array" ref="N4259">IFERROR(_xlfn.IFS(Sales_Pipeline[[#This Row],[Deal_Stage]]="Won",_xlfn.XLOOKUP(Sales_Pipeline[[#This Row],[Product]],Products!$A$2:$A$8,Products!$C$2:$C$8),Sales_Pipeline[[#This Row],[Deal_Stage]]="Lost",_xlfn.XLOOKUP(Sales_Pipeline[[#This Row],[Product]],Products!$A$2:$A$8,Products!$C$2:$C$8)),"")</f>
        <v>4821</v>
      </c>
      <c r="O4259" s="2">
        <v>4785</v>
      </c>
    </row>
    <row r="4260" spans="1:15" x14ac:dyDescent="0.3">
      <c r="A4260" t="s">
        <v>4406</v>
      </c>
      <c r="B4260" t="s">
        <v>7</v>
      </c>
      <c r="C4260" t="str">
        <f>_xlfn.XLOOKUP(Sales_Pipeline[[#This Row],[Sales_Agent]],Sales_Teams[Sales_Agent],Sales_Teams[Manager])</f>
        <v>Dustin Brinkmann</v>
      </c>
      <c r="D4260" t="str">
        <f>_xlfn.XLOOKUP(Sales_Pipeline[[#This Row],[Manager]],Sales_Teams[Manager],Sales_Teams[Regional_Office])</f>
        <v>Central</v>
      </c>
      <c r="E4260" t="s">
        <v>76</v>
      </c>
      <c r="F4260" t="s">
        <v>169</v>
      </c>
      <c r="G4260" t="str">
        <f>IFERROR(_xlfn.XLOOKUP(Sales_Pipeline[[#This Row],[Account]],Accounts!$A$2:$A$86,Accounts!$F$2:$F$86),"")</f>
        <v>Panama</v>
      </c>
      <c r="H4260" t="s">
        <v>57</v>
      </c>
      <c r="I4260" s="3">
        <v>42913</v>
      </c>
      <c r="J4260" s="3">
        <v>42990</v>
      </c>
      <c r="K4260" s="8" t="str">
        <f>IF(Sales_Pipeline[[#This Row],[Close_Date]]="","",TEXT(Sales_Pipeline[[#This Row],[Close_Date]],"ddd"))</f>
        <v>Tue</v>
      </c>
      <c r="L4260" s="8" t="str">
        <f>IF(Sales_Pipeline[[#This Row],[Close_Date]]="","",TEXT(Sales_Pipeline[[#This Row],[Close_Date]],"mmm"))</f>
        <v>Sep</v>
      </c>
      <c r="M4260" s="8" t="str">
        <f>IF(Sales_Pipeline[[#This Row],[Close_Date]]="","","Q"&amp;ROUNDUP(MONTH(Sales_Pipeline[[#This Row],[Close_Date]])/3,0))</f>
        <v>Q3</v>
      </c>
      <c r="N4260" s="2" cm="1">
        <f t="array" ref="N4260">IFERROR(_xlfn.IFS(Sales_Pipeline[[#This Row],[Deal_Stage]]="Won",_xlfn.XLOOKUP(Sales_Pipeline[[#This Row],[Product]],Products!$A$2:$A$8,Products!$C$2:$C$8),Sales_Pipeline[[#This Row],[Deal_Stage]]="Lost",_xlfn.XLOOKUP(Sales_Pipeline[[#This Row],[Product]],Products!$A$2:$A$8,Products!$C$2:$C$8)),"")</f>
        <v>3393</v>
      </c>
      <c r="O4260" s="2">
        <v>3046</v>
      </c>
    </row>
    <row r="4261" spans="1:15" x14ac:dyDescent="0.3">
      <c r="A4261" t="s">
        <v>4407</v>
      </c>
      <c r="B4261" t="s">
        <v>7</v>
      </c>
      <c r="C4261" t="str">
        <f>_xlfn.XLOOKUP(Sales_Pipeline[[#This Row],[Sales_Agent]],Sales_Teams[Sales_Agent],Sales_Teams[Manager])</f>
        <v>Dustin Brinkmann</v>
      </c>
      <c r="D4261" t="str">
        <f>_xlfn.XLOOKUP(Sales_Pipeline[[#This Row],[Manager]],Sales_Teams[Manager],Sales_Teams[Regional_Office])</f>
        <v>Central</v>
      </c>
      <c r="E4261" t="s">
        <v>76</v>
      </c>
      <c r="F4261" t="s">
        <v>68</v>
      </c>
      <c r="G4261" t="str">
        <f>IFERROR(_xlfn.XLOOKUP(Sales_Pipeline[[#This Row],[Account]],Accounts!$A$2:$A$86,Accounts!$F$2:$F$86),"")</f>
        <v>United States</v>
      </c>
      <c r="H4261" t="s">
        <v>57</v>
      </c>
      <c r="I4261" s="3">
        <v>42913</v>
      </c>
      <c r="J4261" s="3">
        <v>42920</v>
      </c>
      <c r="K4261" s="8" t="str">
        <f>IF(Sales_Pipeline[[#This Row],[Close_Date]]="","",TEXT(Sales_Pipeline[[#This Row],[Close_Date]],"ddd"))</f>
        <v>Tue</v>
      </c>
      <c r="L4261" s="8" t="str">
        <f>IF(Sales_Pipeline[[#This Row],[Close_Date]]="","",TEXT(Sales_Pipeline[[#This Row],[Close_Date]],"mmm"))</f>
        <v>Jul</v>
      </c>
      <c r="M4261" s="8" t="str">
        <f>IF(Sales_Pipeline[[#This Row],[Close_Date]]="","","Q"&amp;ROUNDUP(MONTH(Sales_Pipeline[[#This Row],[Close_Date]])/3,0))</f>
        <v>Q3</v>
      </c>
      <c r="N4261" s="2" cm="1">
        <f t="array" ref="N4261">IFERROR(_xlfn.IFS(Sales_Pipeline[[#This Row],[Deal_Stage]]="Won",_xlfn.XLOOKUP(Sales_Pipeline[[#This Row],[Product]],Products!$A$2:$A$8,Products!$C$2:$C$8),Sales_Pipeline[[#This Row],[Deal_Stage]]="Lost",_xlfn.XLOOKUP(Sales_Pipeline[[#This Row],[Product]],Products!$A$2:$A$8,Products!$C$2:$C$8)),"")</f>
        <v>3393</v>
      </c>
      <c r="O4261" s="2">
        <v>3548</v>
      </c>
    </row>
    <row r="4262" spans="1:15" x14ac:dyDescent="0.3">
      <c r="A4262" t="s">
        <v>4408</v>
      </c>
      <c r="B4262" t="s">
        <v>32</v>
      </c>
      <c r="C4262" t="str">
        <f>_xlfn.XLOOKUP(Sales_Pipeline[[#This Row],[Sales_Agent]],Sales_Teams[Sales_Agent],Sales_Teams[Manager])</f>
        <v>Celia Rouche</v>
      </c>
      <c r="D4262" t="str">
        <f>_xlfn.XLOOKUP(Sales_Pipeline[[#This Row],[Manager]],Sales_Teams[Manager],Sales_Teams[Regional_Office])</f>
        <v>West</v>
      </c>
      <c r="E4262" t="s">
        <v>76</v>
      </c>
      <c r="F4262" t="s">
        <v>98</v>
      </c>
      <c r="G4262" t="str">
        <f>IFERROR(_xlfn.XLOOKUP(Sales_Pipeline[[#This Row],[Account]],Accounts!$A$2:$A$86,Accounts!$F$2:$F$86),"")</f>
        <v>United States</v>
      </c>
      <c r="H4262" t="s">
        <v>82</v>
      </c>
      <c r="I4262" s="3">
        <v>42913</v>
      </c>
      <c r="J4262" s="3">
        <v>42922</v>
      </c>
      <c r="K4262" s="8" t="str">
        <f>IF(Sales_Pipeline[[#This Row],[Close_Date]]="","",TEXT(Sales_Pipeline[[#This Row],[Close_Date]],"ddd"))</f>
        <v>Thu</v>
      </c>
      <c r="L4262" s="8" t="str">
        <f>IF(Sales_Pipeline[[#This Row],[Close_Date]]="","",TEXT(Sales_Pipeline[[#This Row],[Close_Date]],"mmm"))</f>
        <v>Jul</v>
      </c>
      <c r="M4262" s="8" t="str">
        <f>IF(Sales_Pipeline[[#This Row],[Close_Date]]="","","Q"&amp;ROUNDUP(MONTH(Sales_Pipeline[[#This Row],[Close_Date]])/3,0))</f>
        <v>Q3</v>
      </c>
      <c r="N4262" s="2" cm="1">
        <f t="array" ref="N4262">IFERROR(_xlfn.IFS(Sales_Pipeline[[#This Row],[Deal_Stage]]="Won",_xlfn.XLOOKUP(Sales_Pipeline[[#This Row],[Product]],Products!$A$2:$A$8,Products!$C$2:$C$8),Sales_Pipeline[[#This Row],[Deal_Stage]]="Lost",_xlfn.XLOOKUP(Sales_Pipeline[[#This Row],[Product]],Products!$A$2:$A$8,Products!$C$2:$C$8)),"")</f>
        <v>3393</v>
      </c>
      <c r="O4262" s="2">
        <v>0</v>
      </c>
    </row>
    <row r="4263" spans="1:15" x14ac:dyDescent="0.3">
      <c r="A4263" t="s">
        <v>4409</v>
      </c>
      <c r="B4263" t="s">
        <v>32</v>
      </c>
      <c r="C4263" t="str">
        <f>_xlfn.XLOOKUP(Sales_Pipeline[[#This Row],[Sales_Agent]],Sales_Teams[Sales_Agent],Sales_Teams[Manager])</f>
        <v>Celia Rouche</v>
      </c>
      <c r="D4263" t="str">
        <f>_xlfn.XLOOKUP(Sales_Pipeline[[#This Row],[Manager]],Sales_Teams[Manager],Sales_Teams[Regional_Office])</f>
        <v>West</v>
      </c>
      <c r="E4263" t="s">
        <v>76</v>
      </c>
      <c r="F4263" t="s">
        <v>98</v>
      </c>
      <c r="G4263" t="str">
        <f>IFERROR(_xlfn.XLOOKUP(Sales_Pipeline[[#This Row],[Account]],Accounts!$A$2:$A$86,Accounts!$F$2:$F$86),"")</f>
        <v>United States</v>
      </c>
      <c r="H4263" t="s">
        <v>57</v>
      </c>
      <c r="I4263" s="3">
        <v>42913</v>
      </c>
      <c r="J4263" s="3">
        <v>42923</v>
      </c>
      <c r="K4263" s="8" t="str">
        <f>IF(Sales_Pipeline[[#This Row],[Close_Date]]="","",TEXT(Sales_Pipeline[[#This Row],[Close_Date]],"ddd"))</f>
        <v>Fri</v>
      </c>
      <c r="L4263" s="8" t="str">
        <f>IF(Sales_Pipeline[[#This Row],[Close_Date]]="","",TEXT(Sales_Pipeline[[#This Row],[Close_Date]],"mmm"))</f>
        <v>Jul</v>
      </c>
      <c r="M4263" s="8" t="str">
        <f>IF(Sales_Pipeline[[#This Row],[Close_Date]]="","","Q"&amp;ROUNDUP(MONTH(Sales_Pipeline[[#This Row],[Close_Date]])/3,0))</f>
        <v>Q3</v>
      </c>
      <c r="N4263" s="2" cm="1">
        <f t="array" ref="N4263">IFERROR(_xlfn.IFS(Sales_Pipeline[[#This Row],[Deal_Stage]]="Won",_xlfn.XLOOKUP(Sales_Pipeline[[#This Row],[Product]],Products!$A$2:$A$8,Products!$C$2:$C$8),Sales_Pipeline[[#This Row],[Deal_Stage]]="Lost",_xlfn.XLOOKUP(Sales_Pipeline[[#This Row],[Product]],Products!$A$2:$A$8,Products!$C$2:$C$8)),"")</f>
        <v>3393</v>
      </c>
      <c r="O4263" s="2">
        <v>3615</v>
      </c>
    </row>
    <row r="4264" spans="1:15" x14ac:dyDescent="0.3">
      <c r="A4264" t="s">
        <v>4410</v>
      </c>
      <c r="B4264" t="s">
        <v>17</v>
      </c>
      <c r="C4264" t="str">
        <f>_xlfn.XLOOKUP(Sales_Pipeline[[#This Row],[Sales_Agent]],Sales_Teams[Sales_Agent],Sales_Teams[Manager])</f>
        <v>Cara Losch</v>
      </c>
      <c r="D4264" t="str">
        <f>_xlfn.XLOOKUP(Sales_Pipeline[[#This Row],[Manager]],Sales_Teams[Manager],Sales_Teams[Regional_Office])</f>
        <v>East</v>
      </c>
      <c r="E4264" t="s">
        <v>8953</v>
      </c>
      <c r="G4264" t="str">
        <f>IFERROR(_xlfn.XLOOKUP(Sales_Pipeline[[#This Row],[Account]],Accounts!$A$2:$A$86,Accounts!$F$2:$F$86),"")</f>
        <v/>
      </c>
      <c r="H4264" t="s">
        <v>77</v>
      </c>
      <c r="I4264" s="3">
        <v>42913</v>
      </c>
      <c r="K4264" s="8" t="str">
        <f>IF(Sales_Pipeline[[#This Row],[Close_Date]]="","",TEXT(Sales_Pipeline[[#This Row],[Close_Date]],"ddd"))</f>
        <v/>
      </c>
      <c r="L4264" s="8" t="str">
        <f>IF(Sales_Pipeline[[#This Row],[Close_Date]]="","",TEXT(Sales_Pipeline[[#This Row],[Close_Date]],"mmm"))</f>
        <v/>
      </c>
      <c r="M4264" s="8" t="str">
        <f>IF(Sales_Pipeline[[#This Row],[Close_Date]]="","","Q"&amp;ROUNDUP(MONTH(Sales_Pipeline[[#This Row],[Close_Date]])/3,0))</f>
        <v/>
      </c>
      <c r="N4264" s="2" t="str" cm="1">
        <f t="array" ref="N4264">IFERROR(_xlfn.IFS(Sales_Pipeline[[#This Row],[Deal_Stage]]="Won",_xlfn.XLOOKUP(Sales_Pipeline[[#This Row],[Product]],Products!$A$2:$A$8,Products!$C$2:$C$8),Sales_Pipeline[[#This Row],[Deal_Stage]]="Lost",_xlfn.XLOOKUP(Sales_Pipeline[[#This Row],[Product]],Products!$A$2:$A$8,Products!$C$2:$C$8)),"")</f>
        <v/>
      </c>
      <c r="O4264" s="2">
        <v>0</v>
      </c>
    </row>
    <row r="4265" spans="1:15" x14ac:dyDescent="0.3">
      <c r="A4265" t="s">
        <v>4411</v>
      </c>
      <c r="B4265" t="s">
        <v>3</v>
      </c>
      <c r="C4265" t="str">
        <f>_xlfn.XLOOKUP(Sales_Pipeline[[#This Row],[Sales_Agent]],Sales_Teams[Sales_Agent],Sales_Teams[Manager])</f>
        <v>Dustin Brinkmann</v>
      </c>
      <c r="D4265" t="str">
        <f>_xlfn.XLOOKUP(Sales_Pipeline[[#This Row],[Manager]],Sales_Teams[Manager],Sales_Teams[Regional_Office])</f>
        <v>Central</v>
      </c>
      <c r="E4265" t="s">
        <v>63</v>
      </c>
      <c r="F4265" t="s">
        <v>81</v>
      </c>
      <c r="G4265" t="str">
        <f>IFERROR(_xlfn.XLOOKUP(Sales_Pipeline[[#This Row],[Account]],Accounts!$A$2:$A$86,Accounts!$F$2:$F$86),"")</f>
        <v>Italy</v>
      </c>
      <c r="H4265" t="s">
        <v>57</v>
      </c>
      <c r="I4265" s="3">
        <v>42914</v>
      </c>
      <c r="J4265" s="3">
        <v>42989</v>
      </c>
      <c r="K4265" s="8" t="str">
        <f>IF(Sales_Pipeline[[#This Row],[Close_Date]]="","",TEXT(Sales_Pipeline[[#This Row],[Close_Date]],"ddd"))</f>
        <v>Mon</v>
      </c>
      <c r="L4265" s="8" t="str">
        <f>IF(Sales_Pipeline[[#This Row],[Close_Date]]="","",TEXT(Sales_Pipeline[[#This Row],[Close_Date]],"mmm"))</f>
        <v>Sep</v>
      </c>
      <c r="M4265" s="8" t="str">
        <f>IF(Sales_Pipeline[[#This Row],[Close_Date]]="","","Q"&amp;ROUNDUP(MONTH(Sales_Pipeline[[#This Row],[Close_Date]])/3,0))</f>
        <v>Q3</v>
      </c>
      <c r="N4265" s="2" cm="1">
        <f t="array" ref="N4265">IFERROR(_xlfn.IFS(Sales_Pipeline[[#This Row],[Deal_Stage]]="Won",_xlfn.XLOOKUP(Sales_Pipeline[[#This Row],[Product]],Products!$A$2:$A$8,Products!$C$2:$C$8),Sales_Pipeline[[#This Row],[Deal_Stage]]="Lost",_xlfn.XLOOKUP(Sales_Pipeline[[#This Row],[Product]],Products!$A$2:$A$8,Products!$C$2:$C$8)),"")</f>
        <v>550</v>
      </c>
      <c r="O4265" s="2">
        <v>631</v>
      </c>
    </row>
    <row r="4266" spans="1:15" x14ac:dyDescent="0.3">
      <c r="A4266" t="s">
        <v>4412</v>
      </c>
      <c r="B4266" t="s">
        <v>27</v>
      </c>
      <c r="C4266" t="str">
        <f>_xlfn.XLOOKUP(Sales_Pipeline[[#This Row],[Sales_Agent]],Sales_Teams[Sales_Agent],Sales_Teams[Manager])</f>
        <v>Rocco Neubert</v>
      </c>
      <c r="D4266" t="str">
        <f>_xlfn.XLOOKUP(Sales_Pipeline[[#This Row],[Manager]],Sales_Teams[Manager],Sales_Teams[Regional_Office])</f>
        <v>East</v>
      </c>
      <c r="E4266" t="s">
        <v>63</v>
      </c>
      <c r="F4266" t="s">
        <v>173</v>
      </c>
      <c r="G4266" t="str">
        <f>IFERROR(_xlfn.XLOOKUP(Sales_Pipeline[[#This Row],[Account]],Accounts!$A$2:$A$86,Accounts!$F$2:$F$86),"")</f>
        <v>United States</v>
      </c>
      <c r="H4266" t="s">
        <v>82</v>
      </c>
      <c r="I4266" s="3">
        <v>42914</v>
      </c>
      <c r="J4266" s="3">
        <v>42917</v>
      </c>
      <c r="K4266" s="8" t="str">
        <f>IF(Sales_Pipeline[[#This Row],[Close_Date]]="","",TEXT(Sales_Pipeline[[#This Row],[Close_Date]],"ddd"))</f>
        <v>Sat</v>
      </c>
      <c r="L4266" s="8" t="str">
        <f>IF(Sales_Pipeline[[#This Row],[Close_Date]]="","",TEXT(Sales_Pipeline[[#This Row],[Close_Date]],"mmm"))</f>
        <v>Jul</v>
      </c>
      <c r="M4266" s="8" t="str">
        <f>IF(Sales_Pipeline[[#This Row],[Close_Date]]="","","Q"&amp;ROUNDUP(MONTH(Sales_Pipeline[[#This Row],[Close_Date]])/3,0))</f>
        <v>Q3</v>
      </c>
      <c r="N4266" s="2" cm="1">
        <f t="array" ref="N4266">IFERROR(_xlfn.IFS(Sales_Pipeline[[#This Row],[Deal_Stage]]="Won",_xlfn.XLOOKUP(Sales_Pipeline[[#This Row],[Product]],Products!$A$2:$A$8,Products!$C$2:$C$8),Sales_Pipeline[[#This Row],[Deal_Stage]]="Lost",_xlfn.XLOOKUP(Sales_Pipeline[[#This Row],[Product]],Products!$A$2:$A$8,Products!$C$2:$C$8)),"")</f>
        <v>550</v>
      </c>
      <c r="O4266" s="2">
        <v>0</v>
      </c>
    </row>
    <row r="4267" spans="1:15" x14ac:dyDescent="0.3">
      <c r="A4267" t="s">
        <v>4413</v>
      </c>
      <c r="B4267" t="s">
        <v>6</v>
      </c>
      <c r="C4267" t="str">
        <f>_xlfn.XLOOKUP(Sales_Pipeline[[#This Row],[Sales_Agent]],Sales_Teams[Sales_Agent],Sales_Teams[Manager])</f>
        <v>Dustin Brinkmann</v>
      </c>
      <c r="D4267" t="str">
        <f>_xlfn.XLOOKUP(Sales_Pipeline[[#This Row],[Manager]],Sales_Teams[Manager],Sales_Teams[Regional_Office])</f>
        <v>Central</v>
      </c>
      <c r="E4267" t="s">
        <v>63</v>
      </c>
      <c r="F4267" t="s">
        <v>330</v>
      </c>
      <c r="G4267" t="str">
        <f>IFERROR(_xlfn.XLOOKUP(Sales_Pipeline[[#This Row],[Account]],Accounts!$A$2:$A$86,Accounts!$F$2:$F$86),"")</f>
        <v>Korea</v>
      </c>
      <c r="H4267" t="s">
        <v>82</v>
      </c>
      <c r="I4267" s="3">
        <v>42914</v>
      </c>
      <c r="J4267" s="3">
        <v>42958</v>
      </c>
      <c r="K4267" s="8" t="str">
        <f>IF(Sales_Pipeline[[#This Row],[Close_Date]]="","",TEXT(Sales_Pipeline[[#This Row],[Close_Date]],"ddd"))</f>
        <v>Fri</v>
      </c>
      <c r="L4267" s="8" t="str">
        <f>IF(Sales_Pipeline[[#This Row],[Close_Date]]="","",TEXT(Sales_Pipeline[[#This Row],[Close_Date]],"mmm"))</f>
        <v>Aug</v>
      </c>
      <c r="M4267" s="8" t="str">
        <f>IF(Sales_Pipeline[[#This Row],[Close_Date]]="","","Q"&amp;ROUNDUP(MONTH(Sales_Pipeline[[#This Row],[Close_Date]])/3,0))</f>
        <v>Q3</v>
      </c>
      <c r="N4267" s="2" cm="1">
        <f t="array" ref="N4267">IFERROR(_xlfn.IFS(Sales_Pipeline[[#This Row],[Deal_Stage]]="Won",_xlfn.XLOOKUP(Sales_Pipeline[[#This Row],[Product]],Products!$A$2:$A$8,Products!$C$2:$C$8),Sales_Pipeline[[#This Row],[Deal_Stage]]="Lost",_xlfn.XLOOKUP(Sales_Pipeline[[#This Row],[Product]],Products!$A$2:$A$8,Products!$C$2:$C$8)),"")</f>
        <v>550</v>
      </c>
      <c r="O4267" s="2">
        <v>0</v>
      </c>
    </row>
    <row r="4268" spans="1:15" x14ac:dyDescent="0.3">
      <c r="A4268" t="s">
        <v>4414</v>
      </c>
      <c r="B4268" t="s">
        <v>6</v>
      </c>
      <c r="C4268" t="str">
        <f>_xlfn.XLOOKUP(Sales_Pipeline[[#This Row],[Sales_Agent]],Sales_Teams[Sales_Agent],Sales_Teams[Manager])</f>
        <v>Dustin Brinkmann</v>
      </c>
      <c r="D4268" t="str">
        <f>_xlfn.XLOOKUP(Sales_Pipeline[[#This Row],[Manager]],Sales_Teams[Manager],Sales_Teams[Regional_Office])</f>
        <v>Central</v>
      </c>
      <c r="E4268" t="s">
        <v>61</v>
      </c>
      <c r="F4268" t="s">
        <v>81</v>
      </c>
      <c r="G4268" t="str">
        <f>IFERROR(_xlfn.XLOOKUP(Sales_Pipeline[[#This Row],[Account]],Accounts!$A$2:$A$86,Accounts!$F$2:$F$86),"")</f>
        <v>Italy</v>
      </c>
      <c r="H4268" t="s">
        <v>82</v>
      </c>
      <c r="I4268" s="3">
        <v>42914</v>
      </c>
      <c r="J4268" s="3">
        <v>42923</v>
      </c>
      <c r="K4268" s="8" t="str">
        <f>IF(Sales_Pipeline[[#This Row],[Close_Date]]="","",TEXT(Sales_Pipeline[[#This Row],[Close_Date]],"ddd"))</f>
        <v>Fri</v>
      </c>
      <c r="L4268" s="8" t="str">
        <f>IF(Sales_Pipeline[[#This Row],[Close_Date]]="","",TEXT(Sales_Pipeline[[#This Row],[Close_Date]],"mmm"))</f>
        <v>Jul</v>
      </c>
      <c r="M4268" s="8" t="str">
        <f>IF(Sales_Pipeline[[#This Row],[Close_Date]]="","","Q"&amp;ROUNDUP(MONTH(Sales_Pipeline[[#This Row],[Close_Date]])/3,0))</f>
        <v>Q3</v>
      </c>
      <c r="N4268" s="2" cm="1">
        <f t="array" ref="N4268">IFERROR(_xlfn.IFS(Sales_Pipeline[[#This Row],[Deal_Stage]]="Won",_xlfn.XLOOKUP(Sales_Pipeline[[#This Row],[Product]],Products!$A$2:$A$8,Products!$C$2:$C$8),Sales_Pipeline[[#This Row],[Deal_Stage]]="Lost",_xlfn.XLOOKUP(Sales_Pipeline[[#This Row],[Product]],Products!$A$2:$A$8,Products!$C$2:$C$8)),"")</f>
        <v>55</v>
      </c>
      <c r="O4268" s="2">
        <v>0</v>
      </c>
    </row>
    <row r="4269" spans="1:15" x14ac:dyDescent="0.3">
      <c r="A4269" t="s">
        <v>4415</v>
      </c>
      <c r="B4269" t="s">
        <v>25</v>
      </c>
      <c r="C4269" t="str">
        <f>_xlfn.XLOOKUP(Sales_Pipeline[[#This Row],[Sales_Agent]],Sales_Teams[Sales_Agent],Sales_Teams[Manager])</f>
        <v>Rocco Neubert</v>
      </c>
      <c r="D4269" t="str">
        <f>_xlfn.XLOOKUP(Sales_Pipeline[[#This Row],[Manager]],Sales_Teams[Manager],Sales_Teams[Regional_Office])</f>
        <v>East</v>
      </c>
      <c r="E4269" t="s">
        <v>8953</v>
      </c>
      <c r="F4269" t="s">
        <v>238</v>
      </c>
      <c r="G4269" t="str">
        <f>IFERROR(_xlfn.XLOOKUP(Sales_Pipeline[[#This Row],[Account]],Accounts!$A$2:$A$86,Accounts!$F$2:$F$86),"")</f>
        <v>United States</v>
      </c>
      <c r="H4269" t="s">
        <v>82</v>
      </c>
      <c r="I4269" s="3">
        <v>42914</v>
      </c>
      <c r="J4269" s="3">
        <v>42961</v>
      </c>
      <c r="K4269" s="8" t="str">
        <f>IF(Sales_Pipeline[[#This Row],[Close_Date]]="","",TEXT(Sales_Pipeline[[#This Row],[Close_Date]],"ddd"))</f>
        <v>Mon</v>
      </c>
      <c r="L4269" s="8" t="str">
        <f>IF(Sales_Pipeline[[#This Row],[Close_Date]]="","",TEXT(Sales_Pipeline[[#This Row],[Close_Date]],"mmm"))</f>
        <v>Aug</v>
      </c>
      <c r="M4269" s="8" t="str">
        <f>IF(Sales_Pipeline[[#This Row],[Close_Date]]="","","Q"&amp;ROUNDUP(MONTH(Sales_Pipeline[[#This Row],[Close_Date]])/3,0))</f>
        <v>Q3</v>
      </c>
      <c r="N4269" s="2" cm="1">
        <f t="array" ref="N4269">IFERROR(_xlfn.IFS(Sales_Pipeline[[#This Row],[Deal_Stage]]="Won",_xlfn.XLOOKUP(Sales_Pipeline[[#This Row],[Product]],Products!$A$2:$A$8,Products!$C$2:$C$8),Sales_Pipeline[[#This Row],[Deal_Stage]]="Lost",_xlfn.XLOOKUP(Sales_Pipeline[[#This Row],[Product]],Products!$A$2:$A$8,Products!$C$2:$C$8)),"")</f>
        <v>4821</v>
      </c>
      <c r="O4269" s="2">
        <v>0</v>
      </c>
    </row>
    <row r="4270" spans="1:15" x14ac:dyDescent="0.3">
      <c r="A4270" t="s">
        <v>4416</v>
      </c>
      <c r="B4270" t="s">
        <v>15</v>
      </c>
      <c r="C4270" t="str">
        <f>_xlfn.XLOOKUP(Sales_Pipeline[[#This Row],[Sales_Agent]],Sales_Teams[Sales_Agent],Sales_Teams[Manager])</f>
        <v>Melvin Marxen</v>
      </c>
      <c r="D4270" t="str">
        <f>_xlfn.XLOOKUP(Sales_Pipeline[[#This Row],[Manager]],Sales_Teams[Manager],Sales_Teams[Regional_Office])</f>
        <v>Central</v>
      </c>
      <c r="E4270" t="s">
        <v>8953</v>
      </c>
      <c r="F4270" t="s">
        <v>234</v>
      </c>
      <c r="G4270" t="str">
        <f>IFERROR(_xlfn.XLOOKUP(Sales_Pipeline[[#This Row],[Account]],Accounts!$A$2:$A$86,Accounts!$F$2:$F$86),"")</f>
        <v>United States</v>
      </c>
      <c r="H4270" t="s">
        <v>82</v>
      </c>
      <c r="I4270" s="3">
        <v>42914</v>
      </c>
      <c r="J4270" s="3">
        <v>42923</v>
      </c>
      <c r="K4270" s="8" t="str">
        <f>IF(Sales_Pipeline[[#This Row],[Close_Date]]="","",TEXT(Sales_Pipeline[[#This Row],[Close_Date]],"ddd"))</f>
        <v>Fri</v>
      </c>
      <c r="L4270" s="8" t="str">
        <f>IF(Sales_Pipeline[[#This Row],[Close_Date]]="","",TEXT(Sales_Pipeline[[#This Row],[Close_Date]],"mmm"))</f>
        <v>Jul</v>
      </c>
      <c r="M4270" s="8" t="str">
        <f>IF(Sales_Pipeline[[#This Row],[Close_Date]]="","","Q"&amp;ROUNDUP(MONTH(Sales_Pipeline[[#This Row],[Close_Date]])/3,0))</f>
        <v>Q3</v>
      </c>
      <c r="N4270" s="2" cm="1">
        <f t="array" ref="N4270">IFERROR(_xlfn.IFS(Sales_Pipeline[[#This Row],[Deal_Stage]]="Won",_xlfn.XLOOKUP(Sales_Pipeline[[#This Row],[Product]],Products!$A$2:$A$8,Products!$C$2:$C$8),Sales_Pipeline[[#This Row],[Deal_Stage]]="Lost",_xlfn.XLOOKUP(Sales_Pipeline[[#This Row],[Product]],Products!$A$2:$A$8,Products!$C$2:$C$8)),"")</f>
        <v>4821</v>
      </c>
      <c r="O4270" s="2">
        <v>0</v>
      </c>
    </row>
    <row r="4271" spans="1:15" x14ac:dyDescent="0.3">
      <c r="A4271" t="s">
        <v>4417</v>
      </c>
      <c r="B4271" t="s">
        <v>15</v>
      </c>
      <c r="C4271" t="str">
        <f>_xlfn.XLOOKUP(Sales_Pipeline[[#This Row],[Sales_Agent]],Sales_Teams[Sales_Agent],Sales_Teams[Manager])</f>
        <v>Melvin Marxen</v>
      </c>
      <c r="D4271" t="str">
        <f>_xlfn.XLOOKUP(Sales_Pipeline[[#This Row],[Manager]],Sales_Teams[Manager],Sales_Teams[Regional_Office])</f>
        <v>Central</v>
      </c>
      <c r="E4271" t="s">
        <v>8953</v>
      </c>
      <c r="F4271" t="s">
        <v>134</v>
      </c>
      <c r="G4271" t="str">
        <f>IFERROR(_xlfn.XLOOKUP(Sales_Pipeline[[#This Row],[Account]],Accounts!$A$2:$A$86,Accounts!$F$2:$F$86),"")</f>
        <v>United States</v>
      </c>
      <c r="H4271" t="s">
        <v>82</v>
      </c>
      <c r="I4271" s="3">
        <v>42914</v>
      </c>
      <c r="J4271" s="3">
        <v>42922</v>
      </c>
      <c r="K4271" s="8" t="str">
        <f>IF(Sales_Pipeline[[#This Row],[Close_Date]]="","",TEXT(Sales_Pipeline[[#This Row],[Close_Date]],"ddd"))</f>
        <v>Thu</v>
      </c>
      <c r="L4271" s="8" t="str">
        <f>IF(Sales_Pipeline[[#This Row],[Close_Date]]="","",TEXT(Sales_Pipeline[[#This Row],[Close_Date]],"mmm"))</f>
        <v>Jul</v>
      </c>
      <c r="M4271" s="8" t="str">
        <f>IF(Sales_Pipeline[[#This Row],[Close_Date]]="","","Q"&amp;ROUNDUP(MONTH(Sales_Pipeline[[#This Row],[Close_Date]])/3,0))</f>
        <v>Q3</v>
      </c>
      <c r="N4271" s="2" cm="1">
        <f t="array" ref="N4271">IFERROR(_xlfn.IFS(Sales_Pipeline[[#This Row],[Deal_Stage]]="Won",_xlfn.XLOOKUP(Sales_Pipeline[[#This Row],[Product]],Products!$A$2:$A$8,Products!$C$2:$C$8),Sales_Pipeline[[#This Row],[Deal_Stage]]="Lost",_xlfn.XLOOKUP(Sales_Pipeline[[#This Row],[Product]],Products!$A$2:$A$8,Products!$C$2:$C$8)),"")</f>
        <v>4821</v>
      </c>
      <c r="O4271" s="2">
        <v>0</v>
      </c>
    </row>
    <row r="4272" spans="1:15" x14ac:dyDescent="0.3">
      <c r="A4272" t="s">
        <v>4418</v>
      </c>
      <c r="B4272" t="s">
        <v>15</v>
      </c>
      <c r="C4272" t="str">
        <f>_xlfn.XLOOKUP(Sales_Pipeline[[#This Row],[Sales_Agent]],Sales_Teams[Sales_Agent],Sales_Teams[Manager])</f>
        <v>Melvin Marxen</v>
      </c>
      <c r="D4272" t="str">
        <f>_xlfn.XLOOKUP(Sales_Pipeline[[#This Row],[Manager]],Sales_Teams[Manager],Sales_Teams[Regional_Office])</f>
        <v>Central</v>
      </c>
      <c r="E4272" t="s">
        <v>8953</v>
      </c>
      <c r="F4272" t="s">
        <v>507</v>
      </c>
      <c r="G4272" t="str">
        <f>IFERROR(_xlfn.XLOOKUP(Sales_Pipeline[[#This Row],[Account]],Accounts!$A$2:$A$86,Accounts!$F$2:$F$86),"")</f>
        <v>Belgium</v>
      </c>
      <c r="H4272" t="s">
        <v>57</v>
      </c>
      <c r="I4272" s="3">
        <v>42914</v>
      </c>
      <c r="J4272" s="3">
        <v>42923</v>
      </c>
      <c r="K4272" s="8" t="str">
        <f>IF(Sales_Pipeline[[#This Row],[Close_Date]]="","",TEXT(Sales_Pipeline[[#This Row],[Close_Date]],"ddd"))</f>
        <v>Fri</v>
      </c>
      <c r="L4272" s="8" t="str">
        <f>IF(Sales_Pipeline[[#This Row],[Close_Date]]="","",TEXT(Sales_Pipeline[[#This Row],[Close_Date]],"mmm"))</f>
        <v>Jul</v>
      </c>
      <c r="M4272" s="8" t="str">
        <f>IF(Sales_Pipeline[[#This Row],[Close_Date]]="","","Q"&amp;ROUNDUP(MONTH(Sales_Pipeline[[#This Row],[Close_Date]])/3,0))</f>
        <v>Q3</v>
      </c>
      <c r="N4272" s="2" cm="1">
        <f t="array" ref="N4272">IFERROR(_xlfn.IFS(Sales_Pipeline[[#This Row],[Deal_Stage]]="Won",_xlfn.XLOOKUP(Sales_Pipeline[[#This Row],[Product]],Products!$A$2:$A$8,Products!$C$2:$C$8),Sales_Pipeline[[#This Row],[Deal_Stage]]="Lost",_xlfn.XLOOKUP(Sales_Pipeline[[#This Row],[Product]],Products!$A$2:$A$8,Products!$C$2:$C$8)),"")</f>
        <v>4821</v>
      </c>
      <c r="O4272" s="2">
        <v>4162</v>
      </c>
    </row>
    <row r="4273" spans="1:15" x14ac:dyDescent="0.3">
      <c r="A4273" t="s">
        <v>4419</v>
      </c>
      <c r="B4273" t="s">
        <v>15</v>
      </c>
      <c r="C4273" t="str">
        <f>_xlfn.XLOOKUP(Sales_Pipeline[[#This Row],[Sales_Agent]],Sales_Teams[Sales_Agent],Sales_Teams[Manager])</f>
        <v>Melvin Marxen</v>
      </c>
      <c r="D4273" t="str">
        <f>_xlfn.XLOOKUP(Sales_Pipeline[[#This Row],[Manager]],Sales_Teams[Manager],Sales_Teams[Regional_Office])</f>
        <v>Central</v>
      </c>
      <c r="E4273" t="s">
        <v>61</v>
      </c>
      <c r="F4273" t="s">
        <v>187</v>
      </c>
      <c r="G4273" t="str">
        <f>IFERROR(_xlfn.XLOOKUP(Sales_Pipeline[[#This Row],[Account]],Accounts!$A$2:$A$86,Accounts!$F$2:$F$86),"")</f>
        <v>United States</v>
      </c>
      <c r="H4273" t="s">
        <v>57</v>
      </c>
      <c r="I4273" s="3">
        <v>42914</v>
      </c>
      <c r="J4273" s="3">
        <v>43007</v>
      </c>
      <c r="K4273" s="8" t="str">
        <f>IF(Sales_Pipeline[[#This Row],[Close_Date]]="","",TEXT(Sales_Pipeline[[#This Row],[Close_Date]],"ddd"))</f>
        <v>Fri</v>
      </c>
      <c r="L4273" s="8" t="str">
        <f>IF(Sales_Pipeline[[#This Row],[Close_Date]]="","",TEXT(Sales_Pipeline[[#This Row],[Close_Date]],"mmm"))</f>
        <v>Sep</v>
      </c>
      <c r="M4273" s="8" t="str">
        <f>IF(Sales_Pipeline[[#This Row],[Close_Date]]="","","Q"&amp;ROUNDUP(MONTH(Sales_Pipeline[[#This Row],[Close_Date]])/3,0))</f>
        <v>Q3</v>
      </c>
      <c r="N4273" s="2" cm="1">
        <f t="array" ref="N4273">IFERROR(_xlfn.IFS(Sales_Pipeline[[#This Row],[Deal_Stage]]="Won",_xlfn.XLOOKUP(Sales_Pipeline[[#This Row],[Product]],Products!$A$2:$A$8,Products!$C$2:$C$8),Sales_Pipeline[[#This Row],[Deal_Stage]]="Lost",_xlfn.XLOOKUP(Sales_Pipeline[[#This Row],[Product]],Products!$A$2:$A$8,Products!$C$2:$C$8)),"")</f>
        <v>55</v>
      </c>
      <c r="O4273" s="2">
        <v>54</v>
      </c>
    </row>
    <row r="4274" spans="1:15" x14ac:dyDescent="0.3">
      <c r="A4274" t="s">
        <v>4420</v>
      </c>
      <c r="B4274" t="s">
        <v>28</v>
      </c>
      <c r="C4274" t="str">
        <f>_xlfn.XLOOKUP(Sales_Pipeline[[#This Row],[Sales_Agent]],Sales_Teams[Sales_Agent],Sales_Teams[Manager])</f>
        <v>Rocco Neubert</v>
      </c>
      <c r="D4274" t="str">
        <f>_xlfn.XLOOKUP(Sales_Pipeline[[#This Row],[Manager]],Sales_Teams[Manager],Sales_Teams[Regional_Office])</f>
        <v>East</v>
      </c>
      <c r="E4274" t="s">
        <v>8953</v>
      </c>
      <c r="F4274" t="s">
        <v>533</v>
      </c>
      <c r="G4274" t="str">
        <f>IFERROR(_xlfn.XLOOKUP(Sales_Pipeline[[#This Row],[Account]],Accounts!$A$2:$A$86,Accounts!$F$2:$F$86),"")</f>
        <v>United States</v>
      </c>
      <c r="H4274" t="s">
        <v>57</v>
      </c>
      <c r="I4274" s="3">
        <v>42914</v>
      </c>
      <c r="J4274" s="3">
        <v>42918</v>
      </c>
      <c r="K4274" s="8" t="str">
        <f>IF(Sales_Pipeline[[#This Row],[Close_Date]]="","",TEXT(Sales_Pipeline[[#This Row],[Close_Date]],"ddd"))</f>
        <v>Sun</v>
      </c>
      <c r="L4274" s="8" t="str">
        <f>IF(Sales_Pipeline[[#This Row],[Close_Date]]="","",TEXT(Sales_Pipeline[[#This Row],[Close_Date]],"mmm"))</f>
        <v>Jul</v>
      </c>
      <c r="M4274" s="8" t="str">
        <f>IF(Sales_Pipeline[[#This Row],[Close_Date]]="","","Q"&amp;ROUNDUP(MONTH(Sales_Pipeline[[#This Row],[Close_Date]])/3,0))</f>
        <v>Q3</v>
      </c>
      <c r="N4274" s="2" cm="1">
        <f t="array" ref="N4274">IFERROR(_xlfn.IFS(Sales_Pipeline[[#This Row],[Deal_Stage]]="Won",_xlfn.XLOOKUP(Sales_Pipeline[[#This Row],[Product]],Products!$A$2:$A$8,Products!$C$2:$C$8),Sales_Pipeline[[#This Row],[Deal_Stage]]="Lost",_xlfn.XLOOKUP(Sales_Pipeline[[#This Row],[Product]],Products!$A$2:$A$8,Products!$C$2:$C$8)),"")</f>
        <v>4821</v>
      </c>
      <c r="O4274" s="2">
        <v>5064</v>
      </c>
    </row>
    <row r="4275" spans="1:15" x14ac:dyDescent="0.3">
      <c r="A4275" t="s">
        <v>4421</v>
      </c>
      <c r="B4275" t="s">
        <v>38</v>
      </c>
      <c r="C4275" t="str">
        <f>_xlfn.XLOOKUP(Sales_Pipeline[[#This Row],[Sales_Agent]],Sales_Teams[Sales_Agent],Sales_Teams[Manager])</f>
        <v>Celia Rouche</v>
      </c>
      <c r="D4275" t="str">
        <f>_xlfn.XLOOKUP(Sales_Pipeline[[#This Row],[Manager]],Sales_Teams[Manager],Sales_Teams[Regional_Office])</f>
        <v>West</v>
      </c>
      <c r="E4275" t="s">
        <v>76</v>
      </c>
      <c r="F4275" t="s">
        <v>173</v>
      </c>
      <c r="G4275" t="str">
        <f>IFERROR(_xlfn.XLOOKUP(Sales_Pipeline[[#This Row],[Account]],Accounts!$A$2:$A$86,Accounts!$F$2:$F$86),"")</f>
        <v>United States</v>
      </c>
      <c r="H4275" t="s">
        <v>82</v>
      </c>
      <c r="I4275" s="3">
        <v>42914</v>
      </c>
      <c r="J4275" s="3">
        <v>42923</v>
      </c>
      <c r="K4275" s="8" t="str">
        <f>IF(Sales_Pipeline[[#This Row],[Close_Date]]="","",TEXT(Sales_Pipeline[[#This Row],[Close_Date]],"ddd"))</f>
        <v>Fri</v>
      </c>
      <c r="L4275" s="8" t="str">
        <f>IF(Sales_Pipeline[[#This Row],[Close_Date]]="","",TEXT(Sales_Pipeline[[#This Row],[Close_Date]],"mmm"))</f>
        <v>Jul</v>
      </c>
      <c r="M4275" s="8" t="str">
        <f>IF(Sales_Pipeline[[#This Row],[Close_Date]]="","","Q"&amp;ROUNDUP(MONTH(Sales_Pipeline[[#This Row],[Close_Date]])/3,0))</f>
        <v>Q3</v>
      </c>
      <c r="N4275" s="2" cm="1">
        <f t="array" ref="N4275">IFERROR(_xlfn.IFS(Sales_Pipeline[[#This Row],[Deal_Stage]]="Won",_xlfn.XLOOKUP(Sales_Pipeline[[#This Row],[Product]],Products!$A$2:$A$8,Products!$C$2:$C$8),Sales_Pipeline[[#This Row],[Deal_Stage]]="Lost",_xlfn.XLOOKUP(Sales_Pipeline[[#This Row],[Product]],Products!$A$2:$A$8,Products!$C$2:$C$8)),"")</f>
        <v>3393</v>
      </c>
      <c r="O4275" s="2">
        <v>0</v>
      </c>
    </row>
    <row r="4276" spans="1:15" x14ac:dyDescent="0.3">
      <c r="A4276" t="s">
        <v>4422</v>
      </c>
      <c r="B4276" t="s">
        <v>13</v>
      </c>
      <c r="C4276" t="str">
        <f>_xlfn.XLOOKUP(Sales_Pipeline[[#This Row],[Sales_Agent]],Sales_Teams[Sales_Agent],Sales_Teams[Manager])</f>
        <v>Melvin Marxen</v>
      </c>
      <c r="D4276" t="str">
        <f>_xlfn.XLOOKUP(Sales_Pipeline[[#This Row],[Manager]],Sales_Teams[Manager],Sales_Teams[Regional_Office])</f>
        <v>Central</v>
      </c>
      <c r="E4276" t="s">
        <v>55</v>
      </c>
      <c r="F4276" t="s">
        <v>136</v>
      </c>
      <c r="G4276" t="str">
        <f>IFERROR(_xlfn.XLOOKUP(Sales_Pipeline[[#This Row],[Account]],Accounts!$A$2:$A$86,Accounts!$F$2:$F$86),"")</f>
        <v>United States</v>
      </c>
      <c r="H4276" t="s">
        <v>82</v>
      </c>
      <c r="I4276" s="3">
        <v>42914</v>
      </c>
      <c r="J4276" s="3">
        <v>42976</v>
      </c>
      <c r="K4276" s="8" t="str">
        <f>IF(Sales_Pipeline[[#This Row],[Close_Date]]="","",TEXT(Sales_Pipeline[[#This Row],[Close_Date]],"ddd"))</f>
        <v>Tue</v>
      </c>
      <c r="L4276" s="8" t="str">
        <f>IF(Sales_Pipeline[[#This Row],[Close_Date]]="","",TEXT(Sales_Pipeline[[#This Row],[Close_Date]],"mmm"))</f>
        <v>Aug</v>
      </c>
      <c r="M4276" s="8" t="str">
        <f>IF(Sales_Pipeline[[#This Row],[Close_Date]]="","","Q"&amp;ROUNDUP(MONTH(Sales_Pipeline[[#This Row],[Close_Date]])/3,0))</f>
        <v>Q3</v>
      </c>
      <c r="N4276" s="2" cm="1">
        <f t="array" ref="N4276">IFERROR(_xlfn.IFS(Sales_Pipeline[[#This Row],[Deal_Stage]]="Won",_xlfn.XLOOKUP(Sales_Pipeline[[#This Row],[Product]],Products!$A$2:$A$8,Products!$C$2:$C$8),Sales_Pipeline[[#This Row],[Deal_Stage]]="Lost",_xlfn.XLOOKUP(Sales_Pipeline[[#This Row],[Product]],Products!$A$2:$A$8,Products!$C$2:$C$8)),"")</f>
        <v>1096</v>
      </c>
      <c r="O4276" s="2">
        <v>0</v>
      </c>
    </row>
    <row r="4277" spans="1:15" x14ac:dyDescent="0.3">
      <c r="A4277" t="s">
        <v>4423</v>
      </c>
      <c r="B4277" t="s">
        <v>13</v>
      </c>
      <c r="C4277" t="str">
        <f>_xlfn.XLOOKUP(Sales_Pipeline[[#This Row],[Sales_Agent]],Sales_Teams[Sales_Agent],Sales_Teams[Manager])</f>
        <v>Melvin Marxen</v>
      </c>
      <c r="D4277" t="str">
        <f>_xlfn.XLOOKUP(Sales_Pipeline[[#This Row],[Manager]],Sales_Teams[Manager],Sales_Teams[Regional_Office])</f>
        <v>Central</v>
      </c>
      <c r="E4277" t="s">
        <v>61</v>
      </c>
      <c r="F4277" t="s">
        <v>136</v>
      </c>
      <c r="G4277" t="str">
        <f>IFERROR(_xlfn.XLOOKUP(Sales_Pipeline[[#This Row],[Account]],Accounts!$A$2:$A$86,Accounts!$F$2:$F$86),"")</f>
        <v>United States</v>
      </c>
      <c r="H4277" t="s">
        <v>82</v>
      </c>
      <c r="I4277" s="3">
        <v>42914</v>
      </c>
      <c r="J4277" s="3">
        <v>42925</v>
      </c>
      <c r="K4277" s="8" t="str">
        <f>IF(Sales_Pipeline[[#This Row],[Close_Date]]="","",TEXT(Sales_Pipeline[[#This Row],[Close_Date]],"ddd"))</f>
        <v>Sun</v>
      </c>
      <c r="L4277" s="8" t="str">
        <f>IF(Sales_Pipeline[[#This Row],[Close_Date]]="","",TEXT(Sales_Pipeline[[#This Row],[Close_Date]],"mmm"))</f>
        <v>Jul</v>
      </c>
      <c r="M4277" s="8" t="str">
        <f>IF(Sales_Pipeline[[#This Row],[Close_Date]]="","","Q"&amp;ROUNDUP(MONTH(Sales_Pipeline[[#This Row],[Close_Date]])/3,0))</f>
        <v>Q3</v>
      </c>
      <c r="N4277" s="2" cm="1">
        <f t="array" ref="N4277">IFERROR(_xlfn.IFS(Sales_Pipeline[[#This Row],[Deal_Stage]]="Won",_xlfn.XLOOKUP(Sales_Pipeline[[#This Row],[Product]],Products!$A$2:$A$8,Products!$C$2:$C$8),Sales_Pipeline[[#This Row],[Deal_Stage]]="Lost",_xlfn.XLOOKUP(Sales_Pipeline[[#This Row],[Product]],Products!$A$2:$A$8,Products!$C$2:$C$8)),"")</f>
        <v>55</v>
      </c>
      <c r="O4277" s="2">
        <v>0</v>
      </c>
    </row>
    <row r="4278" spans="1:15" x14ac:dyDescent="0.3">
      <c r="A4278" t="s">
        <v>4424</v>
      </c>
      <c r="B4278" t="s">
        <v>13</v>
      </c>
      <c r="C4278" t="str">
        <f>_xlfn.XLOOKUP(Sales_Pipeline[[#This Row],[Sales_Agent]],Sales_Teams[Sales_Agent],Sales_Teams[Manager])</f>
        <v>Melvin Marxen</v>
      </c>
      <c r="D4278" t="str">
        <f>_xlfn.XLOOKUP(Sales_Pipeline[[#This Row],[Manager]],Sales_Teams[Manager],Sales_Teams[Regional_Office])</f>
        <v>Central</v>
      </c>
      <c r="E4278" t="s">
        <v>76</v>
      </c>
      <c r="F4278" t="s">
        <v>141</v>
      </c>
      <c r="G4278" t="str">
        <f>IFERROR(_xlfn.XLOOKUP(Sales_Pipeline[[#This Row],[Account]],Accounts!$A$2:$A$86,Accounts!$F$2:$F$86),"")</f>
        <v>United States</v>
      </c>
      <c r="H4278" t="s">
        <v>57</v>
      </c>
      <c r="I4278" s="3">
        <v>42914</v>
      </c>
      <c r="J4278" s="3">
        <v>42923</v>
      </c>
      <c r="K4278" s="8" t="str">
        <f>IF(Sales_Pipeline[[#This Row],[Close_Date]]="","",TEXT(Sales_Pipeline[[#This Row],[Close_Date]],"ddd"))</f>
        <v>Fri</v>
      </c>
      <c r="L4278" s="8" t="str">
        <f>IF(Sales_Pipeline[[#This Row],[Close_Date]]="","",TEXT(Sales_Pipeline[[#This Row],[Close_Date]],"mmm"))</f>
        <v>Jul</v>
      </c>
      <c r="M4278" s="8" t="str">
        <f>IF(Sales_Pipeline[[#This Row],[Close_Date]]="","","Q"&amp;ROUNDUP(MONTH(Sales_Pipeline[[#This Row],[Close_Date]])/3,0))</f>
        <v>Q3</v>
      </c>
      <c r="N4278" s="2" cm="1">
        <f t="array" ref="N4278">IFERROR(_xlfn.IFS(Sales_Pipeline[[#This Row],[Deal_Stage]]="Won",_xlfn.XLOOKUP(Sales_Pipeline[[#This Row],[Product]],Products!$A$2:$A$8,Products!$C$2:$C$8),Sales_Pipeline[[#This Row],[Deal_Stage]]="Lost",_xlfn.XLOOKUP(Sales_Pipeline[[#This Row],[Product]],Products!$A$2:$A$8,Products!$C$2:$C$8)),"")</f>
        <v>3393</v>
      </c>
      <c r="O4278" s="2">
        <v>3865</v>
      </c>
    </row>
    <row r="4279" spans="1:15" x14ac:dyDescent="0.3">
      <c r="A4279" t="s">
        <v>4425</v>
      </c>
      <c r="B4279" t="s">
        <v>36</v>
      </c>
      <c r="C4279" t="str">
        <f>_xlfn.XLOOKUP(Sales_Pipeline[[#This Row],[Sales_Agent]],Sales_Teams[Sales_Agent],Sales_Teams[Manager])</f>
        <v>Celia Rouche</v>
      </c>
      <c r="D4279" t="str">
        <f>_xlfn.XLOOKUP(Sales_Pipeline[[#This Row],[Manager]],Sales_Teams[Manager],Sales_Teams[Regional_Office])</f>
        <v>West</v>
      </c>
      <c r="E4279" t="s">
        <v>76</v>
      </c>
      <c r="F4279" t="s">
        <v>216</v>
      </c>
      <c r="G4279" t="str">
        <f>IFERROR(_xlfn.XLOOKUP(Sales_Pipeline[[#This Row],[Account]],Accounts!$A$2:$A$86,Accounts!$F$2:$F$86),"")</f>
        <v>United States</v>
      </c>
      <c r="H4279" t="s">
        <v>82</v>
      </c>
      <c r="I4279" s="3">
        <v>42914</v>
      </c>
      <c r="J4279" s="3">
        <v>42992</v>
      </c>
      <c r="K4279" s="8" t="str">
        <f>IF(Sales_Pipeline[[#This Row],[Close_Date]]="","",TEXT(Sales_Pipeline[[#This Row],[Close_Date]],"ddd"))</f>
        <v>Thu</v>
      </c>
      <c r="L4279" s="8" t="str">
        <f>IF(Sales_Pipeline[[#This Row],[Close_Date]]="","",TEXT(Sales_Pipeline[[#This Row],[Close_Date]],"mmm"))</f>
        <v>Sep</v>
      </c>
      <c r="M4279" s="8" t="str">
        <f>IF(Sales_Pipeline[[#This Row],[Close_Date]]="","","Q"&amp;ROUNDUP(MONTH(Sales_Pipeline[[#This Row],[Close_Date]])/3,0))</f>
        <v>Q3</v>
      </c>
      <c r="N4279" s="2" cm="1">
        <f t="array" ref="N4279">IFERROR(_xlfn.IFS(Sales_Pipeline[[#This Row],[Deal_Stage]]="Won",_xlfn.XLOOKUP(Sales_Pipeline[[#This Row],[Product]],Products!$A$2:$A$8,Products!$C$2:$C$8),Sales_Pipeline[[#This Row],[Deal_Stage]]="Lost",_xlfn.XLOOKUP(Sales_Pipeline[[#This Row],[Product]],Products!$A$2:$A$8,Products!$C$2:$C$8)),"")</f>
        <v>3393</v>
      </c>
      <c r="O4279" s="2">
        <v>0</v>
      </c>
    </row>
    <row r="4280" spans="1:15" x14ac:dyDescent="0.3">
      <c r="A4280" t="s">
        <v>4426</v>
      </c>
      <c r="B4280" t="s">
        <v>40</v>
      </c>
      <c r="C4280" t="str">
        <f>_xlfn.XLOOKUP(Sales_Pipeline[[#This Row],[Sales_Agent]],Sales_Teams[Sales_Agent],Sales_Teams[Manager])</f>
        <v>Summer Sewald</v>
      </c>
      <c r="D4280" t="str">
        <f>_xlfn.XLOOKUP(Sales_Pipeline[[#This Row],[Manager]],Sales_Teams[Manager],Sales_Teams[Regional_Office])</f>
        <v>West</v>
      </c>
      <c r="E4280" t="s">
        <v>8953</v>
      </c>
      <c r="F4280" t="s">
        <v>145</v>
      </c>
      <c r="G4280" t="str">
        <f>IFERROR(_xlfn.XLOOKUP(Sales_Pipeline[[#This Row],[Account]],Accounts!$A$2:$A$86,Accounts!$F$2:$F$86),"")</f>
        <v>United States</v>
      </c>
      <c r="H4280" t="s">
        <v>82</v>
      </c>
      <c r="I4280" s="3">
        <v>42914</v>
      </c>
      <c r="J4280" s="3">
        <v>42920</v>
      </c>
      <c r="K4280" s="8" t="str">
        <f>IF(Sales_Pipeline[[#This Row],[Close_Date]]="","",TEXT(Sales_Pipeline[[#This Row],[Close_Date]],"ddd"))</f>
        <v>Tue</v>
      </c>
      <c r="L4280" s="8" t="str">
        <f>IF(Sales_Pipeline[[#This Row],[Close_Date]]="","",TEXT(Sales_Pipeline[[#This Row],[Close_Date]],"mmm"))</f>
        <v>Jul</v>
      </c>
      <c r="M4280" s="8" t="str">
        <f>IF(Sales_Pipeline[[#This Row],[Close_Date]]="","","Q"&amp;ROUNDUP(MONTH(Sales_Pipeline[[#This Row],[Close_Date]])/3,0))</f>
        <v>Q3</v>
      </c>
      <c r="N4280" s="2" cm="1">
        <f t="array" ref="N4280">IFERROR(_xlfn.IFS(Sales_Pipeline[[#This Row],[Deal_Stage]]="Won",_xlfn.XLOOKUP(Sales_Pipeline[[#This Row],[Product]],Products!$A$2:$A$8,Products!$C$2:$C$8),Sales_Pipeline[[#This Row],[Deal_Stage]]="Lost",_xlfn.XLOOKUP(Sales_Pipeline[[#This Row],[Product]],Products!$A$2:$A$8,Products!$C$2:$C$8)),"")</f>
        <v>4821</v>
      </c>
      <c r="O4280" s="2">
        <v>0</v>
      </c>
    </row>
    <row r="4281" spans="1:15" x14ac:dyDescent="0.3">
      <c r="A4281" t="s">
        <v>4427</v>
      </c>
      <c r="B4281" t="s">
        <v>40</v>
      </c>
      <c r="C4281" t="str">
        <f>_xlfn.XLOOKUP(Sales_Pipeline[[#This Row],[Sales_Agent]],Sales_Teams[Sales_Agent],Sales_Teams[Manager])</f>
        <v>Summer Sewald</v>
      </c>
      <c r="D4281" t="str">
        <f>_xlfn.XLOOKUP(Sales_Pipeline[[#This Row],[Manager]],Sales_Teams[Manager],Sales_Teams[Regional_Office])</f>
        <v>West</v>
      </c>
      <c r="E4281" t="s">
        <v>63</v>
      </c>
      <c r="F4281" t="s">
        <v>120</v>
      </c>
      <c r="G4281" t="str">
        <f>IFERROR(_xlfn.XLOOKUP(Sales_Pipeline[[#This Row],[Account]],Accounts!$A$2:$A$86,Accounts!$F$2:$F$86),"")</f>
        <v>United States</v>
      </c>
      <c r="H4281" t="s">
        <v>57</v>
      </c>
      <c r="I4281" s="3">
        <v>42914</v>
      </c>
      <c r="J4281" s="3">
        <v>42957</v>
      </c>
      <c r="K4281" s="8" t="str">
        <f>IF(Sales_Pipeline[[#This Row],[Close_Date]]="","",TEXT(Sales_Pipeline[[#This Row],[Close_Date]],"ddd"))</f>
        <v>Thu</v>
      </c>
      <c r="L4281" s="8" t="str">
        <f>IF(Sales_Pipeline[[#This Row],[Close_Date]]="","",TEXT(Sales_Pipeline[[#This Row],[Close_Date]],"mmm"))</f>
        <v>Aug</v>
      </c>
      <c r="M4281" s="8" t="str">
        <f>IF(Sales_Pipeline[[#This Row],[Close_Date]]="","","Q"&amp;ROUNDUP(MONTH(Sales_Pipeline[[#This Row],[Close_Date]])/3,0))</f>
        <v>Q3</v>
      </c>
      <c r="N4281" s="2" cm="1">
        <f t="array" ref="N4281">IFERROR(_xlfn.IFS(Sales_Pipeline[[#This Row],[Deal_Stage]]="Won",_xlfn.XLOOKUP(Sales_Pipeline[[#This Row],[Product]],Products!$A$2:$A$8,Products!$C$2:$C$8),Sales_Pipeline[[#This Row],[Deal_Stage]]="Lost",_xlfn.XLOOKUP(Sales_Pipeline[[#This Row],[Product]],Products!$A$2:$A$8,Products!$C$2:$C$8)),"")</f>
        <v>550</v>
      </c>
      <c r="O4281" s="2">
        <v>553</v>
      </c>
    </row>
    <row r="4282" spans="1:15" x14ac:dyDescent="0.3">
      <c r="A4282" t="s">
        <v>4428</v>
      </c>
      <c r="B4282" t="s">
        <v>10</v>
      </c>
      <c r="C4282" t="str">
        <f>_xlfn.XLOOKUP(Sales_Pipeline[[#This Row],[Sales_Agent]],Sales_Teams[Sales_Agent],Sales_Teams[Manager])</f>
        <v>Melvin Marxen</v>
      </c>
      <c r="D4282" t="str">
        <f>_xlfn.XLOOKUP(Sales_Pipeline[[#This Row],[Manager]],Sales_Teams[Manager],Sales_Teams[Regional_Office])</f>
        <v>Central</v>
      </c>
      <c r="E4282" t="s">
        <v>55</v>
      </c>
      <c r="F4282" t="s">
        <v>150</v>
      </c>
      <c r="G4282" t="str">
        <f>IFERROR(_xlfn.XLOOKUP(Sales_Pipeline[[#This Row],[Account]],Accounts!$A$2:$A$86,Accounts!$F$2:$F$86),"")</f>
        <v>United States</v>
      </c>
      <c r="H4282" t="s">
        <v>82</v>
      </c>
      <c r="I4282" s="3">
        <v>42914</v>
      </c>
      <c r="J4282" s="3">
        <v>42919</v>
      </c>
      <c r="K4282" s="8" t="str">
        <f>IF(Sales_Pipeline[[#This Row],[Close_Date]]="","",TEXT(Sales_Pipeline[[#This Row],[Close_Date]],"ddd"))</f>
        <v>Mon</v>
      </c>
      <c r="L4282" s="8" t="str">
        <f>IF(Sales_Pipeline[[#This Row],[Close_Date]]="","",TEXT(Sales_Pipeline[[#This Row],[Close_Date]],"mmm"))</f>
        <v>Jul</v>
      </c>
      <c r="M4282" s="8" t="str">
        <f>IF(Sales_Pipeline[[#This Row],[Close_Date]]="","","Q"&amp;ROUNDUP(MONTH(Sales_Pipeline[[#This Row],[Close_Date]])/3,0))</f>
        <v>Q3</v>
      </c>
      <c r="N4282" s="2" cm="1">
        <f t="array" ref="N4282">IFERROR(_xlfn.IFS(Sales_Pipeline[[#This Row],[Deal_Stage]]="Won",_xlfn.XLOOKUP(Sales_Pipeline[[#This Row],[Product]],Products!$A$2:$A$8,Products!$C$2:$C$8),Sales_Pipeline[[#This Row],[Deal_Stage]]="Lost",_xlfn.XLOOKUP(Sales_Pipeline[[#This Row],[Product]],Products!$A$2:$A$8,Products!$C$2:$C$8)),"")</f>
        <v>1096</v>
      </c>
      <c r="O4282" s="2">
        <v>0</v>
      </c>
    </row>
    <row r="4283" spans="1:15" x14ac:dyDescent="0.3">
      <c r="A4283" t="s">
        <v>4429</v>
      </c>
      <c r="B4283" t="s">
        <v>10</v>
      </c>
      <c r="C4283" t="str">
        <f>_xlfn.XLOOKUP(Sales_Pipeline[[#This Row],[Sales_Agent]],Sales_Teams[Sales_Agent],Sales_Teams[Manager])</f>
        <v>Melvin Marxen</v>
      </c>
      <c r="D4283" t="str">
        <f>_xlfn.XLOOKUP(Sales_Pipeline[[#This Row],[Manager]],Sales_Teams[Manager],Sales_Teams[Regional_Office])</f>
        <v>Central</v>
      </c>
      <c r="E4283" t="s">
        <v>76</v>
      </c>
      <c r="F4283" t="s">
        <v>214</v>
      </c>
      <c r="G4283" t="str">
        <f>IFERROR(_xlfn.XLOOKUP(Sales_Pipeline[[#This Row],[Account]],Accounts!$A$2:$A$86,Accounts!$F$2:$F$86),"")</f>
        <v>United States</v>
      </c>
      <c r="H4283" t="s">
        <v>82</v>
      </c>
      <c r="I4283" s="3">
        <v>42914</v>
      </c>
      <c r="J4283" s="3">
        <v>42921</v>
      </c>
      <c r="K4283" s="8" t="str">
        <f>IF(Sales_Pipeline[[#This Row],[Close_Date]]="","",TEXT(Sales_Pipeline[[#This Row],[Close_Date]],"ddd"))</f>
        <v>Wed</v>
      </c>
      <c r="L4283" s="8" t="str">
        <f>IF(Sales_Pipeline[[#This Row],[Close_Date]]="","",TEXT(Sales_Pipeline[[#This Row],[Close_Date]],"mmm"))</f>
        <v>Jul</v>
      </c>
      <c r="M4283" s="8" t="str">
        <f>IF(Sales_Pipeline[[#This Row],[Close_Date]]="","","Q"&amp;ROUNDUP(MONTH(Sales_Pipeline[[#This Row],[Close_Date]])/3,0))</f>
        <v>Q3</v>
      </c>
      <c r="N4283" s="2" cm="1">
        <f t="array" ref="N4283">IFERROR(_xlfn.IFS(Sales_Pipeline[[#This Row],[Deal_Stage]]="Won",_xlfn.XLOOKUP(Sales_Pipeline[[#This Row],[Product]],Products!$A$2:$A$8,Products!$C$2:$C$8),Sales_Pipeline[[#This Row],[Deal_Stage]]="Lost",_xlfn.XLOOKUP(Sales_Pipeline[[#This Row],[Product]],Products!$A$2:$A$8,Products!$C$2:$C$8)),"")</f>
        <v>3393</v>
      </c>
      <c r="O4283" s="2">
        <v>0</v>
      </c>
    </row>
    <row r="4284" spans="1:15" x14ac:dyDescent="0.3">
      <c r="A4284" t="s">
        <v>4430</v>
      </c>
      <c r="B4284" t="s">
        <v>10</v>
      </c>
      <c r="C4284" t="str">
        <f>_xlfn.XLOOKUP(Sales_Pipeline[[#This Row],[Sales_Agent]],Sales_Teams[Sales_Agent],Sales_Teams[Manager])</f>
        <v>Melvin Marxen</v>
      </c>
      <c r="D4284" t="str">
        <f>_xlfn.XLOOKUP(Sales_Pipeline[[#This Row],[Manager]],Sales_Teams[Manager],Sales_Teams[Regional_Office])</f>
        <v>Central</v>
      </c>
      <c r="E4284" t="s">
        <v>63</v>
      </c>
      <c r="F4284" t="s">
        <v>68</v>
      </c>
      <c r="G4284" t="str">
        <f>IFERROR(_xlfn.XLOOKUP(Sales_Pipeline[[#This Row],[Account]],Accounts!$A$2:$A$86,Accounts!$F$2:$F$86),"")</f>
        <v>United States</v>
      </c>
      <c r="H4284" t="s">
        <v>57</v>
      </c>
      <c r="I4284" s="3">
        <v>42914</v>
      </c>
      <c r="J4284" s="3">
        <v>42980</v>
      </c>
      <c r="K4284" s="8" t="str">
        <f>IF(Sales_Pipeline[[#This Row],[Close_Date]]="","",TEXT(Sales_Pipeline[[#This Row],[Close_Date]],"ddd"))</f>
        <v>Sat</v>
      </c>
      <c r="L4284" s="8" t="str">
        <f>IF(Sales_Pipeline[[#This Row],[Close_Date]]="","",TEXT(Sales_Pipeline[[#This Row],[Close_Date]],"mmm"))</f>
        <v>Sep</v>
      </c>
      <c r="M4284" s="8" t="str">
        <f>IF(Sales_Pipeline[[#This Row],[Close_Date]]="","","Q"&amp;ROUNDUP(MONTH(Sales_Pipeline[[#This Row],[Close_Date]])/3,0))</f>
        <v>Q3</v>
      </c>
      <c r="N4284" s="2" cm="1">
        <f t="array" ref="N4284">IFERROR(_xlfn.IFS(Sales_Pipeline[[#This Row],[Deal_Stage]]="Won",_xlfn.XLOOKUP(Sales_Pipeline[[#This Row],[Product]],Products!$A$2:$A$8,Products!$C$2:$C$8),Sales_Pipeline[[#This Row],[Deal_Stage]]="Lost",_xlfn.XLOOKUP(Sales_Pipeline[[#This Row],[Product]],Products!$A$2:$A$8,Products!$C$2:$C$8)),"")</f>
        <v>550</v>
      </c>
      <c r="O4284" s="2">
        <v>501</v>
      </c>
    </row>
    <row r="4285" spans="1:15" x14ac:dyDescent="0.3">
      <c r="A4285" t="s">
        <v>4431</v>
      </c>
      <c r="B4285" t="s">
        <v>42</v>
      </c>
      <c r="C4285" t="str">
        <f>_xlfn.XLOOKUP(Sales_Pipeline[[#This Row],[Sales_Agent]],Sales_Teams[Sales_Agent],Sales_Teams[Manager])</f>
        <v>Summer Sewald</v>
      </c>
      <c r="D4285" t="str">
        <f>_xlfn.XLOOKUP(Sales_Pipeline[[#This Row],[Manager]],Sales_Teams[Manager],Sales_Teams[Regional_Office])</f>
        <v>West</v>
      </c>
      <c r="E4285" t="s">
        <v>63</v>
      </c>
      <c r="F4285" t="s">
        <v>70</v>
      </c>
      <c r="G4285" t="str">
        <f>IFERROR(_xlfn.XLOOKUP(Sales_Pipeline[[#This Row],[Account]],Accounts!$A$2:$A$86,Accounts!$F$2:$F$86),"")</f>
        <v>United States</v>
      </c>
      <c r="H4285" t="s">
        <v>57</v>
      </c>
      <c r="I4285" s="3">
        <v>42914</v>
      </c>
      <c r="J4285" s="3">
        <v>43005</v>
      </c>
      <c r="K4285" s="8" t="str">
        <f>IF(Sales_Pipeline[[#This Row],[Close_Date]]="","",TEXT(Sales_Pipeline[[#This Row],[Close_Date]],"ddd"))</f>
        <v>Wed</v>
      </c>
      <c r="L4285" s="8" t="str">
        <f>IF(Sales_Pipeline[[#This Row],[Close_Date]]="","",TEXT(Sales_Pipeline[[#This Row],[Close_Date]],"mmm"))</f>
        <v>Sep</v>
      </c>
      <c r="M4285" s="8" t="str">
        <f>IF(Sales_Pipeline[[#This Row],[Close_Date]]="","","Q"&amp;ROUNDUP(MONTH(Sales_Pipeline[[#This Row],[Close_Date]])/3,0))</f>
        <v>Q3</v>
      </c>
      <c r="N4285" s="2" cm="1">
        <f t="array" ref="N4285">IFERROR(_xlfn.IFS(Sales_Pipeline[[#This Row],[Deal_Stage]]="Won",_xlfn.XLOOKUP(Sales_Pipeline[[#This Row],[Product]],Products!$A$2:$A$8,Products!$C$2:$C$8),Sales_Pipeline[[#This Row],[Deal_Stage]]="Lost",_xlfn.XLOOKUP(Sales_Pipeline[[#This Row],[Product]],Products!$A$2:$A$8,Products!$C$2:$C$8)),"")</f>
        <v>550</v>
      </c>
      <c r="O4285" s="2">
        <v>539</v>
      </c>
    </row>
    <row r="4286" spans="1:15" x14ac:dyDescent="0.3">
      <c r="A4286" t="s">
        <v>4432</v>
      </c>
      <c r="B4286" t="s">
        <v>42</v>
      </c>
      <c r="C4286" t="str">
        <f>_xlfn.XLOOKUP(Sales_Pipeline[[#This Row],[Sales_Agent]],Sales_Teams[Sales_Agent],Sales_Teams[Manager])</f>
        <v>Summer Sewald</v>
      </c>
      <c r="D4286" t="str">
        <f>_xlfn.XLOOKUP(Sales_Pipeline[[#This Row],[Manager]],Sales_Teams[Manager],Sales_Teams[Regional_Office])</f>
        <v>West</v>
      </c>
      <c r="E4286" t="s">
        <v>55</v>
      </c>
      <c r="F4286" t="s">
        <v>288</v>
      </c>
      <c r="G4286" t="str">
        <f>IFERROR(_xlfn.XLOOKUP(Sales_Pipeline[[#This Row],[Account]],Accounts!$A$2:$A$86,Accounts!$F$2:$F$86),"")</f>
        <v>United States</v>
      </c>
      <c r="H4286" t="s">
        <v>57</v>
      </c>
      <c r="I4286" s="3">
        <v>42914</v>
      </c>
      <c r="J4286" s="3">
        <v>42920</v>
      </c>
      <c r="K4286" s="8" t="str">
        <f>IF(Sales_Pipeline[[#This Row],[Close_Date]]="","",TEXT(Sales_Pipeline[[#This Row],[Close_Date]],"ddd"))</f>
        <v>Tue</v>
      </c>
      <c r="L4286" s="8" t="str">
        <f>IF(Sales_Pipeline[[#This Row],[Close_Date]]="","",TEXT(Sales_Pipeline[[#This Row],[Close_Date]],"mmm"))</f>
        <v>Jul</v>
      </c>
      <c r="M4286" s="8" t="str">
        <f>IF(Sales_Pipeline[[#This Row],[Close_Date]]="","","Q"&amp;ROUNDUP(MONTH(Sales_Pipeline[[#This Row],[Close_Date]])/3,0))</f>
        <v>Q3</v>
      </c>
      <c r="N4286" s="2" cm="1">
        <f t="array" ref="N4286">IFERROR(_xlfn.IFS(Sales_Pipeline[[#This Row],[Deal_Stage]]="Won",_xlfn.XLOOKUP(Sales_Pipeline[[#This Row],[Product]],Products!$A$2:$A$8,Products!$C$2:$C$8),Sales_Pipeline[[#This Row],[Deal_Stage]]="Lost",_xlfn.XLOOKUP(Sales_Pipeline[[#This Row],[Product]],Products!$A$2:$A$8,Products!$C$2:$C$8)),"")</f>
        <v>1096</v>
      </c>
      <c r="O4286" s="2">
        <v>1028</v>
      </c>
    </row>
    <row r="4287" spans="1:15" x14ac:dyDescent="0.3">
      <c r="A4287" t="s">
        <v>4433</v>
      </c>
      <c r="B4287" t="s">
        <v>42</v>
      </c>
      <c r="C4287" t="str">
        <f>_xlfn.XLOOKUP(Sales_Pipeline[[#This Row],[Sales_Agent]],Sales_Teams[Sales_Agent],Sales_Teams[Manager])</f>
        <v>Summer Sewald</v>
      </c>
      <c r="D4287" t="str">
        <f>_xlfn.XLOOKUP(Sales_Pipeline[[#This Row],[Manager]],Sales_Teams[Manager],Sales_Teams[Regional_Office])</f>
        <v>West</v>
      </c>
      <c r="E4287" t="s">
        <v>8953</v>
      </c>
      <c r="F4287" t="s">
        <v>175</v>
      </c>
      <c r="G4287" t="str">
        <f>IFERROR(_xlfn.XLOOKUP(Sales_Pipeline[[#This Row],[Account]],Accounts!$A$2:$A$86,Accounts!$F$2:$F$86),"")</f>
        <v>Brazil</v>
      </c>
      <c r="H4287" t="s">
        <v>57</v>
      </c>
      <c r="I4287" s="3">
        <v>42914</v>
      </c>
      <c r="J4287" s="3">
        <v>42991</v>
      </c>
      <c r="K4287" s="8" t="str">
        <f>IF(Sales_Pipeline[[#This Row],[Close_Date]]="","",TEXT(Sales_Pipeline[[#This Row],[Close_Date]],"ddd"))</f>
        <v>Wed</v>
      </c>
      <c r="L4287" s="8" t="str">
        <f>IF(Sales_Pipeline[[#This Row],[Close_Date]]="","",TEXT(Sales_Pipeline[[#This Row],[Close_Date]],"mmm"))</f>
        <v>Sep</v>
      </c>
      <c r="M4287" s="8" t="str">
        <f>IF(Sales_Pipeline[[#This Row],[Close_Date]]="","","Q"&amp;ROUNDUP(MONTH(Sales_Pipeline[[#This Row],[Close_Date]])/3,0))</f>
        <v>Q3</v>
      </c>
      <c r="N4287" s="2" cm="1">
        <f t="array" ref="N4287">IFERROR(_xlfn.IFS(Sales_Pipeline[[#This Row],[Deal_Stage]]="Won",_xlfn.XLOOKUP(Sales_Pipeline[[#This Row],[Product]],Products!$A$2:$A$8,Products!$C$2:$C$8),Sales_Pipeline[[#This Row],[Deal_Stage]]="Lost",_xlfn.XLOOKUP(Sales_Pipeline[[#This Row],[Product]],Products!$A$2:$A$8,Products!$C$2:$C$8)),"")</f>
        <v>4821</v>
      </c>
      <c r="O4287" s="2">
        <v>3951</v>
      </c>
    </row>
    <row r="4288" spans="1:15" x14ac:dyDescent="0.3">
      <c r="A4288" t="s">
        <v>4434</v>
      </c>
      <c r="B4288" t="s">
        <v>8</v>
      </c>
      <c r="C4288" t="str">
        <f>_xlfn.XLOOKUP(Sales_Pipeline[[#This Row],[Sales_Agent]],Sales_Teams[Sales_Agent],Sales_Teams[Manager])</f>
        <v>Dustin Brinkmann</v>
      </c>
      <c r="D4288" t="str">
        <f>_xlfn.XLOOKUP(Sales_Pipeline[[#This Row],[Manager]],Sales_Teams[Manager],Sales_Teams[Regional_Office])</f>
        <v>Central</v>
      </c>
      <c r="E4288" t="s">
        <v>63</v>
      </c>
      <c r="F4288" t="s">
        <v>150</v>
      </c>
      <c r="G4288" t="str">
        <f>IFERROR(_xlfn.XLOOKUP(Sales_Pipeline[[#This Row],[Account]],Accounts!$A$2:$A$86,Accounts!$F$2:$F$86),"")</f>
        <v>United States</v>
      </c>
      <c r="H4288" t="s">
        <v>57</v>
      </c>
      <c r="I4288" s="3">
        <v>42914</v>
      </c>
      <c r="J4288" s="3">
        <v>42958</v>
      </c>
      <c r="K4288" s="8" t="str">
        <f>IF(Sales_Pipeline[[#This Row],[Close_Date]]="","",TEXT(Sales_Pipeline[[#This Row],[Close_Date]],"ddd"))</f>
        <v>Fri</v>
      </c>
      <c r="L4288" s="8" t="str">
        <f>IF(Sales_Pipeline[[#This Row],[Close_Date]]="","",TEXT(Sales_Pipeline[[#This Row],[Close_Date]],"mmm"))</f>
        <v>Aug</v>
      </c>
      <c r="M4288" s="8" t="str">
        <f>IF(Sales_Pipeline[[#This Row],[Close_Date]]="","","Q"&amp;ROUNDUP(MONTH(Sales_Pipeline[[#This Row],[Close_Date]])/3,0))</f>
        <v>Q3</v>
      </c>
      <c r="N4288" s="2" cm="1">
        <f t="array" ref="N4288">IFERROR(_xlfn.IFS(Sales_Pipeline[[#This Row],[Deal_Stage]]="Won",_xlfn.XLOOKUP(Sales_Pipeline[[#This Row],[Product]],Products!$A$2:$A$8,Products!$C$2:$C$8),Sales_Pipeline[[#This Row],[Deal_Stage]]="Lost",_xlfn.XLOOKUP(Sales_Pipeline[[#This Row],[Product]],Products!$A$2:$A$8,Products!$C$2:$C$8)),"")</f>
        <v>550</v>
      </c>
      <c r="O4288" s="2">
        <v>560</v>
      </c>
    </row>
    <row r="4289" spans="1:15" x14ac:dyDescent="0.3">
      <c r="A4289" t="s">
        <v>4435</v>
      </c>
      <c r="B4289" t="s">
        <v>37</v>
      </c>
      <c r="C4289" t="str">
        <f>_xlfn.XLOOKUP(Sales_Pipeline[[#This Row],[Sales_Agent]],Sales_Teams[Sales_Agent],Sales_Teams[Manager])</f>
        <v>Celia Rouche</v>
      </c>
      <c r="D4289" t="str">
        <f>_xlfn.XLOOKUP(Sales_Pipeline[[#This Row],[Manager]],Sales_Teams[Manager],Sales_Teams[Regional_Office])</f>
        <v>West</v>
      </c>
      <c r="E4289" t="s">
        <v>84</v>
      </c>
      <c r="F4289" t="s">
        <v>166</v>
      </c>
      <c r="G4289" t="str">
        <f>IFERROR(_xlfn.XLOOKUP(Sales_Pipeline[[#This Row],[Account]],Accounts!$A$2:$A$86,Accounts!$F$2:$F$86),"")</f>
        <v>United States</v>
      </c>
      <c r="H4289" t="s">
        <v>82</v>
      </c>
      <c r="I4289" s="3">
        <v>42914</v>
      </c>
      <c r="J4289" s="3">
        <v>42921</v>
      </c>
      <c r="K4289" s="8" t="str">
        <f>IF(Sales_Pipeline[[#This Row],[Close_Date]]="","",TEXT(Sales_Pipeline[[#This Row],[Close_Date]],"ddd"))</f>
        <v>Wed</v>
      </c>
      <c r="L4289" s="8" t="str">
        <f>IF(Sales_Pipeline[[#This Row],[Close_Date]]="","",TEXT(Sales_Pipeline[[#This Row],[Close_Date]],"mmm"))</f>
        <v>Jul</v>
      </c>
      <c r="M4289" s="8" t="str">
        <f>IF(Sales_Pipeline[[#This Row],[Close_Date]]="","","Q"&amp;ROUNDUP(MONTH(Sales_Pipeline[[#This Row],[Close_Date]])/3,0))</f>
        <v>Q3</v>
      </c>
      <c r="N4289" s="2" cm="1">
        <f t="array" ref="N4289">IFERROR(_xlfn.IFS(Sales_Pipeline[[#This Row],[Deal_Stage]]="Won",_xlfn.XLOOKUP(Sales_Pipeline[[#This Row],[Product]],Products!$A$2:$A$8,Products!$C$2:$C$8),Sales_Pipeline[[#This Row],[Deal_Stage]]="Lost",_xlfn.XLOOKUP(Sales_Pipeline[[#This Row],[Product]],Products!$A$2:$A$8,Products!$C$2:$C$8)),"")</f>
        <v>5482</v>
      </c>
      <c r="O4289" s="2">
        <v>0</v>
      </c>
    </row>
    <row r="4290" spans="1:15" x14ac:dyDescent="0.3">
      <c r="A4290" t="s">
        <v>4436</v>
      </c>
      <c r="B4290" t="s">
        <v>9</v>
      </c>
      <c r="C4290" t="str">
        <f>_xlfn.XLOOKUP(Sales_Pipeline[[#This Row],[Sales_Agent]],Sales_Teams[Sales_Agent],Sales_Teams[Manager])</f>
        <v>Dustin Brinkmann</v>
      </c>
      <c r="D4290" t="str">
        <f>_xlfn.XLOOKUP(Sales_Pipeline[[#This Row],[Manager]],Sales_Teams[Manager],Sales_Teams[Regional_Office])</f>
        <v>Central</v>
      </c>
      <c r="E4290" t="s">
        <v>84</v>
      </c>
      <c r="F4290" t="s">
        <v>318</v>
      </c>
      <c r="G4290" t="str">
        <f>IFERROR(_xlfn.XLOOKUP(Sales_Pipeline[[#This Row],[Account]],Accounts!$A$2:$A$86,Accounts!$F$2:$F$86),"")</f>
        <v>Kenya</v>
      </c>
      <c r="H4290" t="s">
        <v>82</v>
      </c>
      <c r="I4290" s="3">
        <v>42914</v>
      </c>
      <c r="J4290" s="3">
        <v>42971</v>
      </c>
      <c r="K4290" s="8" t="str">
        <f>IF(Sales_Pipeline[[#This Row],[Close_Date]]="","",TEXT(Sales_Pipeline[[#This Row],[Close_Date]],"ddd"))</f>
        <v>Thu</v>
      </c>
      <c r="L4290" s="8" t="str">
        <f>IF(Sales_Pipeline[[#This Row],[Close_Date]]="","",TEXT(Sales_Pipeline[[#This Row],[Close_Date]],"mmm"))</f>
        <v>Aug</v>
      </c>
      <c r="M4290" s="8" t="str">
        <f>IF(Sales_Pipeline[[#This Row],[Close_Date]]="","","Q"&amp;ROUNDUP(MONTH(Sales_Pipeline[[#This Row],[Close_Date]])/3,0))</f>
        <v>Q3</v>
      </c>
      <c r="N4290" s="2" cm="1">
        <f t="array" ref="N4290">IFERROR(_xlfn.IFS(Sales_Pipeline[[#This Row],[Deal_Stage]]="Won",_xlfn.XLOOKUP(Sales_Pipeline[[#This Row],[Product]],Products!$A$2:$A$8,Products!$C$2:$C$8),Sales_Pipeline[[#This Row],[Deal_Stage]]="Lost",_xlfn.XLOOKUP(Sales_Pipeline[[#This Row],[Product]],Products!$A$2:$A$8,Products!$C$2:$C$8)),"")</f>
        <v>5482</v>
      </c>
      <c r="O4290" s="2">
        <v>0</v>
      </c>
    </row>
    <row r="4291" spans="1:15" x14ac:dyDescent="0.3">
      <c r="A4291" t="s">
        <v>4437</v>
      </c>
      <c r="B4291" t="s">
        <v>9</v>
      </c>
      <c r="C4291" t="str">
        <f>_xlfn.XLOOKUP(Sales_Pipeline[[#This Row],[Sales_Agent]],Sales_Teams[Sales_Agent],Sales_Teams[Manager])</f>
        <v>Dustin Brinkmann</v>
      </c>
      <c r="D4291" t="str">
        <f>_xlfn.XLOOKUP(Sales_Pipeline[[#This Row],[Manager]],Sales_Teams[Manager],Sales_Teams[Regional_Office])</f>
        <v>Central</v>
      </c>
      <c r="E4291" t="s">
        <v>63</v>
      </c>
      <c r="F4291" t="s">
        <v>59</v>
      </c>
      <c r="G4291" t="str">
        <f>IFERROR(_xlfn.XLOOKUP(Sales_Pipeline[[#This Row],[Account]],Accounts!$A$2:$A$86,Accounts!$F$2:$F$86),"")</f>
        <v>United States</v>
      </c>
      <c r="H4291" t="s">
        <v>57</v>
      </c>
      <c r="I4291" s="3">
        <v>42914</v>
      </c>
      <c r="J4291" s="3">
        <v>43008</v>
      </c>
      <c r="K4291" s="8" t="str">
        <f>IF(Sales_Pipeline[[#This Row],[Close_Date]]="","",TEXT(Sales_Pipeline[[#This Row],[Close_Date]],"ddd"))</f>
        <v>Sat</v>
      </c>
      <c r="L4291" s="8" t="str">
        <f>IF(Sales_Pipeline[[#This Row],[Close_Date]]="","",TEXT(Sales_Pipeline[[#This Row],[Close_Date]],"mmm"))</f>
        <v>Sep</v>
      </c>
      <c r="M4291" s="8" t="str">
        <f>IF(Sales_Pipeline[[#This Row],[Close_Date]]="","","Q"&amp;ROUNDUP(MONTH(Sales_Pipeline[[#This Row],[Close_Date]])/3,0))</f>
        <v>Q3</v>
      </c>
      <c r="N4291" s="2" cm="1">
        <f t="array" ref="N4291">IFERROR(_xlfn.IFS(Sales_Pipeline[[#This Row],[Deal_Stage]]="Won",_xlfn.XLOOKUP(Sales_Pipeline[[#This Row],[Product]],Products!$A$2:$A$8,Products!$C$2:$C$8),Sales_Pipeline[[#This Row],[Deal_Stage]]="Lost",_xlfn.XLOOKUP(Sales_Pipeline[[#This Row],[Product]],Products!$A$2:$A$8,Products!$C$2:$C$8)),"")</f>
        <v>550</v>
      </c>
      <c r="O4291" s="2">
        <v>530</v>
      </c>
    </row>
    <row r="4292" spans="1:15" x14ac:dyDescent="0.3">
      <c r="A4292" t="s">
        <v>4438</v>
      </c>
      <c r="B4292" t="s">
        <v>21</v>
      </c>
      <c r="C4292" t="str">
        <f>_xlfn.XLOOKUP(Sales_Pipeline[[#This Row],[Sales_Agent]],Sales_Teams[Sales_Agent],Sales_Teams[Manager])</f>
        <v>Cara Losch</v>
      </c>
      <c r="D4292" t="str">
        <f>_xlfn.XLOOKUP(Sales_Pipeline[[#This Row],[Manager]],Sales_Teams[Manager],Sales_Teams[Regional_Office])</f>
        <v>East</v>
      </c>
      <c r="E4292" t="s">
        <v>76</v>
      </c>
      <c r="G4292" t="str">
        <f>IFERROR(_xlfn.XLOOKUP(Sales_Pipeline[[#This Row],[Account]],Accounts!$A$2:$A$86,Accounts!$F$2:$F$86),"")</f>
        <v/>
      </c>
      <c r="H4292" t="s">
        <v>77</v>
      </c>
      <c r="I4292" s="3">
        <v>42914</v>
      </c>
      <c r="K4292" s="8" t="str">
        <f>IF(Sales_Pipeline[[#This Row],[Close_Date]]="","",TEXT(Sales_Pipeline[[#This Row],[Close_Date]],"ddd"))</f>
        <v/>
      </c>
      <c r="L4292" s="8" t="str">
        <f>IF(Sales_Pipeline[[#This Row],[Close_Date]]="","",TEXT(Sales_Pipeline[[#This Row],[Close_Date]],"mmm"))</f>
        <v/>
      </c>
      <c r="M4292" s="8" t="str">
        <f>IF(Sales_Pipeline[[#This Row],[Close_Date]]="","","Q"&amp;ROUNDUP(MONTH(Sales_Pipeline[[#This Row],[Close_Date]])/3,0))</f>
        <v/>
      </c>
      <c r="N4292" s="2" t="str" cm="1">
        <f t="array" ref="N4292">IFERROR(_xlfn.IFS(Sales_Pipeline[[#This Row],[Deal_Stage]]="Won",_xlfn.XLOOKUP(Sales_Pipeline[[#This Row],[Product]],Products!$A$2:$A$8,Products!$C$2:$C$8),Sales_Pipeline[[#This Row],[Deal_Stage]]="Lost",_xlfn.XLOOKUP(Sales_Pipeline[[#This Row],[Product]],Products!$A$2:$A$8,Products!$C$2:$C$8)),"")</f>
        <v/>
      </c>
      <c r="O4292" s="2">
        <v>0</v>
      </c>
    </row>
    <row r="4293" spans="1:15" x14ac:dyDescent="0.3">
      <c r="A4293" t="s">
        <v>4439</v>
      </c>
      <c r="B4293" t="s">
        <v>7</v>
      </c>
      <c r="C4293" t="str">
        <f>_xlfn.XLOOKUP(Sales_Pipeline[[#This Row],[Sales_Agent]],Sales_Teams[Sales_Agent],Sales_Teams[Manager])</f>
        <v>Dustin Brinkmann</v>
      </c>
      <c r="D4293" t="str">
        <f>_xlfn.XLOOKUP(Sales_Pipeline[[#This Row],[Manager]],Sales_Teams[Manager],Sales_Teams[Regional_Office])</f>
        <v>Central</v>
      </c>
      <c r="E4293" t="s">
        <v>63</v>
      </c>
      <c r="F4293" t="s">
        <v>214</v>
      </c>
      <c r="G4293" t="str">
        <f>IFERROR(_xlfn.XLOOKUP(Sales_Pipeline[[#This Row],[Account]],Accounts!$A$2:$A$86,Accounts!$F$2:$F$86),"")</f>
        <v>United States</v>
      </c>
      <c r="H4293" t="s">
        <v>57</v>
      </c>
      <c r="I4293" s="3">
        <v>42914</v>
      </c>
      <c r="J4293" s="3">
        <v>42918</v>
      </c>
      <c r="K4293" s="8" t="str">
        <f>IF(Sales_Pipeline[[#This Row],[Close_Date]]="","",TEXT(Sales_Pipeline[[#This Row],[Close_Date]],"ddd"))</f>
        <v>Sun</v>
      </c>
      <c r="L4293" s="8" t="str">
        <f>IF(Sales_Pipeline[[#This Row],[Close_Date]]="","",TEXT(Sales_Pipeline[[#This Row],[Close_Date]],"mmm"))</f>
        <v>Jul</v>
      </c>
      <c r="M4293" s="8" t="str">
        <f>IF(Sales_Pipeline[[#This Row],[Close_Date]]="","","Q"&amp;ROUNDUP(MONTH(Sales_Pipeline[[#This Row],[Close_Date]])/3,0))</f>
        <v>Q3</v>
      </c>
      <c r="N4293" s="2" cm="1">
        <f t="array" ref="N4293">IFERROR(_xlfn.IFS(Sales_Pipeline[[#This Row],[Deal_Stage]]="Won",_xlfn.XLOOKUP(Sales_Pipeline[[#This Row],[Product]],Products!$A$2:$A$8,Products!$C$2:$C$8),Sales_Pipeline[[#This Row],[Deal_Stage]]="Lost",_xlfn.XLOOKUP(Sales_Pipeline[[#This Row],[Product]],Products!$A$2:$A$8,Products!$C$2:$C$8)),"")</f>
        <v>550</v>
      </c>
      <c r="O4293" s="2">
        <v>462</v>
      </c>
    </row>
    <row r="4294" spans="1:15" x14ac:dyDescent="0.3">
      <c r="A4294" t="s">
        <v>4440</v>
      </c>
      <c r="B4294" t="s">
        <v>32</v>
      </c>
      <c r="C4294" t="str">
        <f>_xlfn.XLOOKUP(Sales_Pipeline[[#This Row],[Sales_Agent]],Sales_Teams[Sales_Agent],Sales_Teams[Manager])</f>
        <v>Celia Rouche</v>
      </c>
      <c r="D4294" t="str">
        <f>_xlfn.XLOOKUP(Sales_Pipeline[[#This Row],[Manager]],Sales_Teams[Manager],Sales_Teams[Regional_Office])</f>
        <v>West</v>
      </c>
      <c r="E4294" t="s">
        <v>55</v>
      </c>
      <c r="F4294" t="s">
        <v>328</v>
      </c>
      <c r="G4294" t="str">
        <f>IFERROR(_xlfn.XLOOKUP(Sales_Pipeline[[#This Row],[Account]],Accounts!$A$2:$A$86,Accounts!$F$2:$F$86),"")</f>
        <v>United States</v>
      </c>
      <c r="H4294" t="s">
        <v>57</v>
      </c>
      <c r="I4294" s="3">
        <v>42914</v>
      </c>
      <c r="J4294" s="3">
        <v>42985</v>
      </c>
      <c r="K4294" s="8" t="str">
        <f>IF(Sales_Pipeline[[#This Row],[Close_Date]]="","",TEXT(Sales_Pipeline[[#This Row],[Close_Date]],"ddd"))</f>
        <v>Thu</v>
      </c>
      <c r="L4294" s="8" t="str">
        <f>IF(Sales_Pipeline[[#This Row],[Close_Date]]="","",TEXT(Sales_Pipeline[[#This Row],[Close_Date]],"mmm"))</f>
        <v>Sep</v>
      </c>
      <c r="M4294" s="8" t="str">
        <f>IF(Sales_Pipeline[[#This Row],[Close_Date]]="","","Q"&amp;ROUNDUP(MONTH(Sales_Pipeline[[#This Row],[Close_Date]])/3,0))</f>
        <v>Q3</v>
      </c>
      <c r="N4294" s="2" cm="1">
        <f t="array" ref="N4294">IFERROR(_xlfn.IFS(Sales_Pipeline[[#This Row],[Deal_Stage]]="Won",_xlfn.XLOOKUP(Sales_Pipeline[[#This Row],[Product]],Products!$A$2:$A$8,Products!$C$2:$C$8),Sales_Pipeline[[#This Row],[Deal_Stage]]="Lost",_xlfn.XLOOKUP(Sales_Pipeline[[#This Row],[Product]],Products!$A$2:$A$8,Products!$C$2:$C$8)),"")</f>
        <v>1096</v>
      </c>
      <c r="O4294" s="2">
        <v>1211</v>
      </c>
    </row>
    <row r="4295" spans="1:15" x14ac:dyDescent="0.3">
      <c r="A4295" t="s">
        <v>4441</v>
      </c>
      <c r="B4295" t="s">
        <v>32</v>
      </c>
      <c r="C4295" t="str">
        <f>_xlfn.XLOOKUP(Sales_Pipeline[[#This Row],[Sales_Agent]],Sales_Teams[Sales_Agent],Sales_Teams[Manager])</f>
        <v>Celia Rouche</v>
      </c>
      <c r="D4295" t="str">
        <f>_xlfn.XLOOKUP(Sales_Pipeline[[#This Row],[Manager]],Sales_Teams[Manager],Sales_Teams[Regional_Office])</f>
        <v>West</v>
      </c>
      <c r="E4295" t="s">
        <v>8953</v>
      </c>
      <c r="F4295" t="s">
        <v>92</v>
      </c>
      <c r="G4295" t="str">
        <f>IFERROR(_xlfn.XLOOKUP(Sales_Pipeline[[#This Row],[Account]],Accounts!$A$2:$A$86,Accounts!$F$2:$F$86),"")</f>
        <v>United States</v>
      </c>
      <c r="H4295" t="s">
        <v>57</v>
      </c>
      <c r="I4295" s="3">
        <v>42914</v>
      </c>
      <c r="J4295" s="3">
        <v>42919</v>
      </c>
      <c r="K4295" s="8" t="str">
        <f>IF(Sales_Pipeline[[#This Row],[Close_Date]]="","",TEXT(Sales_Pipeline[[#This Row],[Close_Date]],"ddd"))</f>
        <v>Mon</v>
      </c>
      <c r="L4295" s="8" t="str">
        <f>IF(Sales_Pipeline[[#This Row],[Close_Date]]="","",TEXT(Sales_Pipeline[[#This Row],[Close_Date]],"mmm"))</f>
        <v>Jul</v>
      </c>
      <c r="M4295" s="8" t="str">
        <f>IF(Sales_Pipeline[[#This Row],[Close_Date]]="","","Q"&amp;ROUNDUP(MONTH(Sales_Pipeline[[#This Row],[Close_Date]])/3,0))</f>
        <v>Q3</v>
      </c>
      <c r="N4295" s="2" cm="1">
        <f t="array" ref="N4295">IFERROR(_xlfn.IFS(Sales_Pipeline[[#This Row],[Deal_Stage]]="Won",_xlfn.XLOOKUP(Sales_Pipeline[[#This Row],[Product]],Products!$A$2:$A$8,Products!$C$2:$C$8),Sales_Pipeline[[#This Row],[Deal_Stage]]="Lost",_xlfn.XLOOKUP(Sales_Pipeline[[#This Row],[Product]],Products!$A$2:$A$8,Products!$C$2:$C$8)),"")</f>
        <v>4821</v>
      </c>
      <c r="O4295" s="2">
        <v>4264</v>
      </c>
    </row>
    <row r="4296" spans="1:15" x14ac:dyDescent="0.3">
      <c r="A4296" t="s">
        <v>4442</v>
      </c>
      <c r="B4296" t="s">
        <v>32</v>
      </c>
      <c r="C4296" t="str">
        <f>_xlfn.XLOOKUP(Sales_Pipeline[[#This Row],[Sales_Agent]],Sales_Teams[Sales_Agent],Sales_Teams[Manager])</f>
        <v>Celia Rouche</v>
      </c>
      <c r="D4296" t="str">
        <f>_xlfn.XLOOKUP(Sales_Pipeline[[#This Row],[Manager]],Sales_Teams[Manager],Sales_Teams[Regional_Office])</f>
        <v>West</v>
      </c>
      <c r="E4296" t="s">
        <v>76</v>
      </c>
      <c r="F4296" t="s">
        <v>211</v>
      </c>
      <c r="G4296" t="str">
        <f>IFERROR(_xlfn.XLOOKUP(Sales_Pipeline[[#This Row],[Account]],Accounts!$A$2:$A$86,Accounts!$F$2:$F$86),"")</f>
        <v>United States</v>
      </c>
      <c r="H4296" t="s">
        <v>57</v>
      </c>
      <c r="I4296" s="3">
        <v>42914</v>
      </c>
      <c r="J4296" s="3">
        <v>42987</v>
      </c>
      <c r="K4296" s="8" t="str">
        <f>IF(Sales_Pipeline[[#This Row],[Close_Date]]="","",TEXT(Sales_Pipeline[[#This Row],[Close_Date]],"ddd"))</f>
        <v>Sat</v>
      </c>
      <c r="L4296" s="8" t="str">
        <f>IF(Sales_Pipeline[[#This Row],[Close_Date]]="","",TEXT(Sales_Pipeline[[#This Row],[Close_Date]],"mmm"))</f>
        <v>Sep</v>
      </c>
      <c r="M4296" s="8" t="str">
        <f>IF(Sales_Pipeline[[#This Row],[Close_Date]]="","","Q"&amp;ROUNDUP(MONTH(Sales_Pipeline[[#This Row],[Close_Date]])/3,0))</f>
        <v>Q3</v>
      </c>
      <c r="N4296" s="2" cm="1">
        <f t="array" ref="N4296">IFERROR(_xlfn.IFS(Sales_Pipeline[[#This Row],[Deal_Stage]]="Won",_xlfn.XLOOKUP(Sales_Pipeline[[#This Row],[Product]],Products!$A$2:$A$8,Products!$C$2:$C$8),Sales_Pipeline[[#This Row],[Deal_Stage]]="Lost",_xlfn.XLOOKUP(Sales_Pipeline[[#This Row],[Product]],Products!$A$2:$A$8,Products!$C$2:$C$8)),"")</f>
        <v>3393</v>
      </c>
      <c r="O4296" s="2">
        <v>3104</v>
      </c>
    </row>
    <row r="4297" spans="1:15" x14ac:dyDescent="0.3">
      <c r="A4297" t="s">
        <v>4443</v>
      </c>
      <c r="B4297" t="s">
        <v>17</v>
      </c>
      <c r="C4297" t="str">
        <f>_xlfn.XLOOKUP(Sales_Pipeline[[#This Row],[Sales_Agent]],Sales_Teams[Sales_Agent],Sales_Teams[Manager])</f>
        <v>Cara Losch</v>
      </c>
      <c r="D4297" t="str">
        <f>_xlfn.XLOOKUP(Sales_Pipeline[[#This Row],[Manager]],Sales_Teams[Manager],Sales_Teams[Regional_Office])</f>
        <v>East</v>
      </c>
      <c r="E4297" t="s">
        <v>76</v>
      </c>
      <c r="F4297" t="s">
        <v>175</v>
      </c>
      <c r="G4297" t="str">
        <f>IFERROR(_xlfn.XLOOKUP(Sales_Pipeline[[#This Row],[Account]],Accounts!$A$2:$A$86,Accounts!$F$2:$F$86),"")</f>
        <v>Brazil</v>
      </c>
      <c r="H4297" t="s">
        <v>77</v>
      </c>
      <c r="I4297" s="3">
        <v>42914</v>
      </c>
      <c r="K4297" s="8" t="str">
        <f>IF(Sales_Pipeline[[#This Row],[Close_Date]]="","",TEXT(Sales_Pipeline[[#This Row],[Close_Date]],"ddd"))</f>
        <v/>
      </c>
      <c r="L4297" s="8" t="str">
        <f>IF(Sales_Pipeline[[#This Row],[Close_Date]]="","",TEXT(Sales_Pipeline[[#This Row],[Close_Date]],"mmm"))</f>
        <v/>
      </c>
      <c r="M4297" s="8" t="str">
        <f>IF(Sales_Pipeline[[#This Row],[Close_Date]]="","","Q"&amp;ROUNDUP(MONTH(Sales_Pipeline[[#This Row],[Close_Date]])/3,0))</f>
        <v/>
      </c>
      <c r="N4297" s="2" t="str" cm="1">
        <f t="array" ref="N4297">IFERROR(_xlfn.IFS(Sales_Pipeline[[#This Row],[Deal_Stage]]="Won",_xlfn.XLOOKUP(Sales_Pipeline[[#This Row],[Product]],Products!$A$2:$A$8,Products!$C$2:$C$8),Sales_Pipeline[[#This Row],[Deal_Stage]]="Lost",_xlfn.XLOOKUP(Sales_Pipeline[[#This Row],[Product]],Products!$A$2:$A$8,Products!$C$2:$C$8)),"")</f>
        <v/>
      </c>
      <c r="O4297" s="2">
        <v>0</v>
      </c>
    </row>
    <row r="4298" spans="1:15" x14ac:dyDescent="0.3">
      <c r="A4298" t="s">
        <v>4444</v>
      </c>
      <c r="B4298" t="s">
        <v>17</v>
      </c>
      <c r="C4298" t="str">
        <f>_xlfn.XLOOKUP(Sales_Pipeline[[#This Row],[Sales_Agent]],Sales_Teams[Sales_Agent],Sales_Teams[Manager])</f>
        <v>Cara Losch</v>
      </c>
      <c r="D4298" t="str">
        <f>_xlfn.XLOOKUP(Sales_Pipeline[[#This Row],[Manager]],Sales_Teams[Manager],Sales_Teams[Regional_Office])</f>
        <v>East</v>
      </c>
      <c r="E4298" t="s">
        <v>61</v>
      </c>
      <c r="F4298" t="s">
        <v>253</v>
      </c>
      <c r="G4298" t="str">
        <f>IFERROR(_xlfn.XLOOKUP(Sales_Pipeline[[#This Row],[Account]],Accounts!$A$2:$A$86,Accounts!$F$2:$F$86),"")</f>
        <v>United States</v>
      </c>
      <c r="H4298" t="s">
        <v>57</v>
      </c>
      <c r="I4298" s="3">
        <v>42914</v>
      </c>
      <c r="J4298" s="3">
        <v>43008</v>
      </c>
      <c r="K4298" s="8" t="str">
        <f>IF(Sales_Pipeline[[#This Row],[Close_Date]]="","",TEXT(Sales_Pipeline[[#This Row],[Close_Date]],"ddd"))</f>
        <v>Sat</v>
      </c>
      <c r="L4298" s="8" t="str">
        <f>IF(Sales_Pipeline[[#This Row],[Close_Date]]="","",TEXT(Sales_Pipeline[[#This Row],[Close_Date]],"mmm"))</f>
        <v>Sep</v>
      </c>
      <c r="M4298" s="8" t="str">
        <f>IF(Sales_Pipeline[[#This Row],[Close_Date]]="","","Q"&amp;ROUNDUP(MONTH(Sales_Pipeline[[#This Row],[Close_Date]])/3,0))</f>
        <v>Q3</v>
      </c>
      <c r="N4298" s="2" cm="1">
        <f t="array" ref="N4298">IFERROR(_xlfn.IFS(Sales_Pipeline[[#This Row],[Deal_Stage]]="Won",_xlfn.XLOOKUP(Sales_Pipeline[[#This Row],[Product]],Products!$A$2:$A$8,Products!$C$2:$C$8),Sales_Pipeline[[#This Row],[Deal_Stage]]="Lost",_xlfn.XLOOKUP(Sales_Pipeline[[#This Row],[Product]],Products!$A$2:$A$8,Products!$C$2:$C$8)),"")</f>
        <v>55</v>
      </c>
      <c r="O4298" s="2">
        <v>56</v>
      </c>
    </row>
    <row r="4299" spans="1:15" x14ac:dyDescent="0.3">
      <c r="A4299" t="s">
        <v>4445</v>
      </c>
      <c r="B4299" t="s">
        <v>3</v>
      </c>
      <c r="C4299" t="str">
        <f>_xlfn.XLOOKUP(Sales_Pipeline[[#This Row],[Sales_Agent]],Sales_Teams[Sales_Agent],Sales_Teams[Manager])</f>
        <v>Dustin Brinkmann</v>
      </c>
      <c r="D4299" t="str">
        <f>_xlfn.XLOOKUP(Sales_Pipeline[[#This Row],[Manager]],Sales_Teams[Manager],Sales_Teams[Regional_Office])</f>
        <v>Central</v>
      </c>
      <c r="E4299" t="s">
        <v>55</v>
      </c>
      <c r="F4299" t="s">
        <v>318</v>
      </c>
      <c r="G4299" t="str">
        <f>IFERROR(_xlfn.XLOOKUP(Sales_Pipeline[[#This Row],[Account]],Accounts!$A$2:$A$86,Accounts!$F$2:$F$86),"")</f>
        <v>Kenya</v>
      </c>
      <c r="H4299" t="s">
        <v>57</v>
      </c>
      <c r="I4299" s="3">
        <v>42915</v>
      </c>
      <c r="J4299" s="3">
        <v>42926</v>
      </c>
      <c r="K4299" s="8" t="str">
        <f>IF(Sales_Pipeline[[#This Row],[Close_Date]]="","",TEXT(Sales_Pipeline[[#This Row],[Close_Date]],"ddd"))</f>
        <v>Mon</v>
      </c>
      <c r="L4299" s="8" t="str">
        <f>IF(Sales_Pipeline[[#This Row],[Close_Date]]="","",TEXT(Sales_Pipeline[[#This Row],[Close_Date]],"mmm"))</f>
        <v>Jul</v>
      </c>
      <c r="M4299" s="8" t="str">
        <f>IF(Sales_Pipeline[[#This Row],[Close_Date]]="","","Q"&amp;ROUNDUP(MONTH(Sales_Pipeline[[#This Row],[Close_Date]])/3,0))</f>
        <v>Q3</v>
      </c>
      <c r="N4299" s="2" cm="1">
        <f t="array" ref="N4299">IFERROR(_xlfn.IFS(Sales_Pipeline[[#This Row],[Deal_Stage]]="Won",_xlfn.XLOOKUP(Sales_Pipeline[[#This Row],[Product]],Products!$A$2:$A$8,Products!$C$2:$C$8),Sales_Pipeline[[#This Row],[Deal_Stage]]="Lost",_xlfn.XLOOKUP(Sales_Pipeline[[#This Row],[Product]],Products!$A$2:$A$8,Products!$C$2:$C$8)),"")</f>
        <v>1096</v>
      </c>
      <c r="O4299" s="2">
        <v>1047</v>
      </c>
    </row>
    <row r="4300" spans="1:15" x14ac:dyDescent="0.3">
      <c r="A4300" t="s">
        <v>4446</v>
      </c>
      <c r="B4300" t="s">
        <v>27</v>
      </c>
      <c r="C4300" t="str">
        <f>_xlfn.XLOOKUP(Sales_Pipeline[[#This Row],[Sales_Agent]],Sales_Teams[Sales_Agent],Sales_Teams[Manager])</f>
        <v>Rocco Neubert</v>
      </c>
      <c r="D4300" t="str">
        <f>_xlfn.XLOOKUP(Sales_Pipeline[[#This Row],[Manager]],Sales_Teams[Manager],Sales_Teams[Regional_Office])</f>
        <v>East</v>
      </c>
      <c r="E4300" t="s">
        <v>76</v>
      </c>
      <c r="F4300" t="s">
        <v>533</v>
      </c>
      <c r="G4300" t="str">
        <f>IFERROR(_xlfn.XLOOKUP(Sales_Pipeline[[#This Row],[Account]],Accounts!$A$2:$A$86,Accounts!$F$2:$F$86),"")</f>
        <v>United States</v>
      </c>
      <c r="H4300" t="s">
        <v>82</v>
      </c>
      <c r="I4300" s="3">
        <v>42915</v>
      </c>
      <c r="J4300" s="3">
        <v>42924</v>
      </c>
      <c r="K4300" s="8" t="str">
        <f>IF(Sales_Pipeline[[#This Row],[Close_Date]]="","",TEXT(Sales_Pipeline[[#This Row],[Close_Date]],"ddd"))</f>
        <v>Sat</v>
      </c>
      <c r="L4300" s="8" t="str">
        <f>IF(Sales_Pipeline[[#This Row],[Close_Date]]="","",TEXT(Sales_Pipeline[[#This Row],[Close_Date]],"mmm"))</f>
        <v>Jul</v>
      </c>
      <c r="M4300" s="8" t="str">
        <f>IF(Sales_Pipeline[[#This Row],[Close_Date]]="","","Q"&amp;ROUNDUP(MONTH(Sales_Pipeline[[#This Row],[Close_Date]])/3,0))</f>
        <v>Q3</v>
      </c>
      <c r="N4300" s="2" cm="1">
        <f t="array" ref="N4300">IFERROR(_xlfn.IFS(Sales_Pipeline[[#This Row],[Deal_Stage]]="Won",_xlfn.XLOOKUP(Sales_Pipeline[[#This Row],[Product]],Products!$A$2:$A$8,Products!$C$2:$C$8),Sales_Pipeline[[#This Row],[Deal_Stage]]="Lost",_xlfn.XLOOKUP(Sales_Pipeline[[#This Row],[Product]],Products!$A$2:$A$8,Products!$C$2:$C$8)),"")</f>
        <v>3393</v>
      </c>
      <c r="O4300" s="2">
        <v>0</v>
      </c>
    </row>
    <row r="4301" spans="1:15" x14ac:dyDescent="0.3">
      <c r="A4301" t="s">
        <v>4447</v>
      </c>
      <c r="B4301" t="s">
        <v>20</v>
      </c>
      <c r="C4301" t="str">
        <f>_xlfn.XLOOKUP(Sales_Pipeline[[#This Row],[Sales_Agent]],Sales_Teams[Sales_Agent],Sales_Teams[Manager])</f>
        <v>Cara Losch</v>
      </c>
      <c r="D4301" t="str">
        <f>_xlfn.XLOOKUP(Sales_Pipeline[[#This Row],[Manager]],Sales_Teams[Manager],Sales_Teams[Regional_Office])</f>
        <v>East</v>
      </c>
      <c r="E4301" t="s">
        <v>55</v>
      </c>
      <c r="G4301" t="str">
        <f>IFERROR(_xlfn.XLOOKUP(Sales_Pipeline[[#This Row],[Account]],Accounts!$A$2:$A$86,Accounts!$F$2:$F$86),"")</f>
        <v/>
      </c>
      <c r="H4301" t="s">
        <v>77</v>
      </c>
      <c r="I4301" s="3">
        <v>42915</v>
      </c>
      <c r="K4301" s="8" t="str">
        <f>IF(Sales_Pipeline[[#This Row],[Close_Date]]="","",TEXT(Sales_Pipeline[[#This Row],[Close_Date]],"ddd"))</f>
        <v/>
      </c>
      <c r="L4301" s="8" t="str">
        <f>IF(Sales_Pipeline[[#This Row],[Close_Date]]="","",TEXT(Sales_Pipeline[[#This Row],[Close_Date]],"mmm"))</f>
        <v/>
      </c>
      <c r="M4301" s="8" t="str">
        <f>IF(Sales_Pipeline[[#This Row],[Close_Date]]="","","Q"&amp;ROUNDUP(MONTH(Sales_Pipeline[[#This Row],[Close_Date]])/3,0))</f>
        <v/>
      </c>
      <c r="N4301" s="2" t="str" cm="1">
        <f t="array" ref="N4301">IFERROR(_xlfn.IFS(Sales_Pipeline[[#This Row],[Deal_Stage]]="Won",_xlfn.XLOOKUP(Sales_Pipeline[[#This Row],[Product]],Products!$A$2:$A$8,Products!$C$2:$C$8),Sales_Pipeline[[#This Row],[Deal_Stage]]="Lost",_xlfn.XLOOKUP(Sales_Pipeline[[#This Row],[Product]],Products!$A$2:$A$8,Products!$C$2:$C$8)),"")</f>
        <v/>
      </c>
      <c r="O4301" s="2">
        <v>0</v>
      </c>
    </row>
    <row r="4302" spans="1:15" x14ac:dyDescent="0.3">
      <c r="A4302" t="s">
        <v>4448</v>
      </c>
      <c r="B4302" t="s">
        <v>15</v>
      </c>
      <c r="C4302" t="str">
        <f>_xlfn.XLOOKUP(Sales_Pipeline[[#This Row],[Sales_Agent]],Sales_Teams[Sales_Agent],Sales_Teams[Manager])</f>
        <v>Melvin Marxen</v>
      </c>
      <c r="D4302" t="str">
        <f>_xlfn.XLOOKUP(Sales_Pipeline[[#This Row],[Manager]],Sales_Teams[Manager],Sales_Teams[Regional_Office])</f>
        <v>Central</v>
      </c>
      <c r="E4302" t="s">
        <v>8953</v>
      </c>
      <c r="F4302" t="s">
        <v>204</v>
      </c>
      <c r="G4302" t="str">
        <f>IFERROR(_xlfn.XLOOKUP(Sales_Pipeline[[#This Row],[Account]],Accounts!$A$2:$A$86,Accounts!$F$2:$F$86),"")</f>
        <v>United States</v>
      </c>
      <c r="H4302" t="s">
        <v>82</v>
      </c>
      <c r="I4302" s="3">
        <v>42915</v>
      </c>
      <c r="J4302" s="3">
        <v>42922</v>
      </c>
      <c r="K4302" s="8" t="str">
        <f>IF(Sales_Pipeline[[#This Row],[Close_Date]]="","",TEXT(Sales_Pipeline[[#This Row],[Close_Date]],"ddd"))</f>
        <v>Thu</v>
      </c>
      <c r="L4302" s="8" t="str">
        <f>IF(Sales_Pipeline[[#This Row],[Close_Date]]="","",TEXT(Sales_Pipeline[[#This Row],[Close_Date]],"mmm"))</f>
        <v>Jul</v>
      </c>
      <c r="M4302" s="8" t="str">
        <f>IF(Sales_Pipeline[[#This Row],[Close_Date]]="","","Q"&amp;ROUNDUP(MONTH(Sales_Pipeline[[#This Row],[Close_Date]])/3,0))</f>
        <v>Q3</v>
      </c>
      <c r="N4302" s="2" cm="1">
        <f t="array" ref="N4302">IFERROR(_xlfn.IFS(Sales_Pipeline[[#This Row],[Deal_Stage]]="Won",_xlfn.XLOOKUP(Sales_Pipeline[[#This Row],[Product]],Products!$A$2:$A$8,Products!$C$2:$C$8),Sales_Pipeline[[#This Row],[Deal_Stage]]="Lost",_xlfn.XLOOKUP(Sales_Pipeline[[#This Row],[Product]],Products!$A$2:$A$8,Products!$C$2:$C$8)),"")</f>
        <v>4821</v>
      </c>
      <c r="O4302" s="2">
        <v>0</v>
      </c>
    </row>
    <row r="4303" spans="1:15" x14ac:dyDescent="0.3">
      <c r="A4303" t="s">
        <v>4449</v>
      </c>
      <c r="B4303" t="s">
        <v>15</v>
      </c>
      <c r="C4303" t="str">
        <f>_xlfn.XLOOKUP(Sales_Pipeline[[#This Row],[Sales_Agent]],Sales_Teams[Sales_Agent],Sales_Teams[Manager])</f>
        <v>Melvin Marxen</v>
      </c>
      <c r="D4303" t="str">
        <f>_xlfn.XLOOKUP(Sales_Pipeline[[#This Row],[Manager]],Sales_Teams[Manager],Sales_Teams[Regional_Office])</f>
        <v>Central</v>
      </c>
      <c r="E4303" t="s">
        <v>8953</v>
      </c>
      <c r="F4303" t="s">
        <v>105</v>
      </c>
      <c r="G4303" t="str">
        <f>IFERROR(_xlfn.XLOOKUP(Sales_Pipeline[[#This Row],[Account]],Accounts!$A$2:$A$86,Accounts!$F$2:$F$86),"")</f>
        <v>United States</v>
      </c>
      <c r="H4303" t="s">
        <v>57</v>
      </c>
      <c r="I4303" s="3">
        <v>42915</v>
      </c>
      <c r="J4303" s="3">
        <v>42924</v>
      </c>
      <c r="K4303" s="8" t="str">
        <f>IF(Sales_Pipeline[[#This Row],[Close_Date]]="","",TEXT(Sales_Pipeline[[#This Row],[Close_Date]],"ddd"))</f>
        <v>Sat</v>
      </c>
      <c r="L4303" s="8" t="str">
        <f>IF(Sales_Pipeline[[#This Row],[Close_Date]]="","",TEXT(Sales_Pipeline[[#This Row],[Close_Date]],"mmm"))</f>
        <v>Jul</v>
      </c>
      <c r="M4303" s="8" t="str">
        <f>IF(Sales_Pipeline[[#This Row],[Close_Date]]="","","Q"&amp;ROUNDUP(MONTH(Sales_Pipeline[[#This Row],[Close_Date]])/3,0))</f>
        <v>Q3</v>
      </c>
      <c r="N4303" s="2" cm="1">
        <f t="array" ref="N4303">IFERROR(_xlfn.IFS(Sales_Pipeline[[#This Row],[Deal_Stage]]="Won",_xlfn.XLOOKUP(Sales_Pipeline[[#This Row],[Product]],Products!$A$2:$A$8,Products!$C$2:$C$8),Sales_Pipeline[[#This Row],[Deal_Stage]]="Lost",_xlfn.XLOOKUP(Sales_Pipeline[[#This Row],[Product]],Products!$A$2:$A$8,Products!$C$2:$C$8)),"")</f>
        <v>4821</v>
      </c>
      <c r="O4303" s="2">
        <v>5321</v>
      </c>
    </row>
    <row r="4304" spans="1:15" x14ac:dyDescent="0.3">
      <c r="A4304" t="s">
        <v>4450</v>
      </c>
      <c r="B4304" t="s">
        <v>15</v>
      </c>
      <c r="C4304" t="str">
        <f>_xlfn.XLOOKUP(Sales_Pipeline[[#This Row],[Sales_Agent]],Sales_Teams[Sales_Agent],Sales_Teams[Manager])</f>
        <v>Melvin Marxen</v>
      </c>
      <c r="D4304" t="str">
        <f>_xlfn.XLOOKUP(Sales_Pipeline[[#This Row],[Manager]],Sales_Teams[Manager],Sales_Teams[Regional_Office])</f>
        <v>Central</v>
      </c>
      <c r="E4304" t="s">
        <v>61</v>
      </c>
      <c r="F4304" t="s">
        <v>229</v>
      </c>
      <c r="G4304" t="str">
        <f>IFERROR(_xlfn.XLOOKUP(Sales_Pipeline[[#This Row],[Account]],Accounts!$A$2:$A$86,Accounts!$F$2:$F$86),"")</f>
        <v>Norway</v>
      </c>
      <c r="H4304" t="s">
        <v>57</v>
      </c>
      <c r="I4304" s="3">
        <v>42915</v>
      </c>
      <c r="J4304" s="3">
        <v>42922</v>
      </c>
      <c r="K4304" s="8" t="str">
        <f>IF(Sales_Pipeline[[#This Row],[Close_Date]]="","",TEXT(Sales_Pipeline[[#This Row],[Close_Date]],"ddd"))</f>
        <v>Thu</v>
      </c>
      <c r="L4304" s="8" t="str">
        <f>IF(Sales_Pipeline[[#This Row],[Close_Date]]="","",TEXT(Sales_Pipeline[[#This Row],[Close_Date]],"mmm"))</f>
        <v>Jul</v>
      </c>
      <c r="M4304" s="8" t="str">
        <f>IF(Sales_Pipeline[[#This Row],[Close_Date]]="","","Q"&amp;ROUNDUP(MONTH(Sales_Pipeline[[#This Row],[Close_Date]])/3,0))</f>
        <v>Q3</v>
      </c>
      <c r="N4304" s="2" cm="1">
        <f t="array" ref="N4304">IFERROR(_xlfn.IFS(Sales_Pipeline[[#This Row],[Deal_Stage]]="Won",_xlfn.XLOOKUP(Sales_Pipeline[[#This Row],[Product]],Products!$A$2:$A$8,Products!$C$2:$C$8),Sales_Pipeline[[#This Row],[Deal_Stage]]="Lost",_xlfn.XLOOKUP(Sales_Pipeline[[#This Row],[Product]],Products!$A$2:$A$8,Products!$C$2:$C$8)),"")</f>
        <v>55</v>
      </c>
      <c r="O4304" s="2">
        <v>57</v>
      </c>
    </row>
    <row r="4305" spans="1:15" x14ac:dyDescent="0.3">
      <c r="A4305" t="s">
        <v>4451</v>
      </c>
      <c r="B4305" t="s">
        <v>22</v>
      </c>
      <c r="C4305" t="str">
        <f>_xlfn.XLOOKUP(Sales_Pipeline[[#This Row],[Sales_Agent]],Sales_Teams[Sales_Agent],Sales_Teams[Manager])</f>
        <v>Cara Losch</v>
      </c>
      <c r="D4305" t="str">
        <f>_xlfn.XLOOKUP(Sales_Pipeline[[#This Row],[Manager]],Sales_Teams[Manager],Sales_Teams[Regional_Office])</f>
        <v>East</v>
      </c>
      <c r="E4305" t="s">
        <v>55</v>
      </c>
      <c r="F4305" t="s">
        <v>173</v>
      </c>
      <c r="G4305" t="str">
        <f>IFERROR(_xlfn.XLOOKUP(Sales_Pipeline[[#This Row],[Account]],Accounts!$A$2:$A$86,Accounts!$F$2:$F$86),"")</f>
        <v>United States</v>
      </c>
      <c r="H4305" t="s">
        <v>57</v>
      </c>
      <c r="I4305" s="3">
        <v>42915</v>
      </c>
      <c r="J4305" s="3">
        <v>42924</v>
      </c>
      <c r="K4305" s="8" t="str">
        <f>IF(Sales_Pipeline[[#This Row],[Close_Date]]="","",TEXT(Sales_Pipeline[[#This Row],[Close_Date]],"ddd"))</f>
        <v>Sat</v>
      </c>
      <c r="L4305" s="8" t="str">
        <f>IF(Sales_Pipeline[[#This Row],[Close_Date]]="","",TEXT(Sales_Pipeline[[#This Row],[Close_Date]],"mmm"))</f>
        <v>Jul</v>
      </c>
      <c r="M4305" s="8" t="str">
        <f>IF(Sales_Pipeline[[#This Row],[Close_Date]]="","","Q"&amp;ROUNDUP(MONTH(Sales_Pipeline[[#This Row],[Close_Date]])/3,0))</f>
        <v>Q3</v>
      </c>
      <c r="N4305" s="2" cm="1">
        <f t="array" ref="N4305">IFERROR(_xlfn.IFS(Sales_Pipeline[[#This Row],[Deal_Stage]]="Won",_xlfn.XLOOKUP(Sales_Pipeline[[#This Row],[Product]],Products!$A$2:$A$8,Products!$C$2:$C$8),Sales_Pipeline[[#This Row],[Deal_Stage]]="Lost",_xlfn.XLOOKUP(Sales_Pipeline[[#This Row],[Product]],Products!$A$2:$A$8,Products!$C$2:$C$8)),"")</f>
        <v>1096</v>
      </c>
      <c r="O4305" s="2">
        <v>950</v>
      </c>
    </row>
    <row r="4306" spans="1:15" x14ac:dyDescent="0.3">
      <c r="A4306" t="s">
        <v>4452</v>
      </c>
      <c r="B4306" t="s">
        <v>22</v>
      </c>
      <c r="C4306" t="str">
        <f>_xlfn.XLOOKUP(Sales_Pipeline[[#This Row],[Sales_Agent]],Sales_Teams[Sales_Agent],Sales_Teams[Manager])</f>
        <v>Cara Losch</v>
      </c>
      <c r="D4306" t="str">
        <f>_xlfn.XLOOKUP(Sales_Pipeline[[#This Row],[Manager]],Sales_Teams[Manager],Sales_Teams[Regional_Office])</f>
        <v>East</v>
      </c>
      <c r="E4306" t="s">
        <v>61</v>
      </c>
      <c r="F4306" t="s">
        <v>129</v>
      </c>
      <c r="G4306" t="str">
        <f>IFERROR(_xlfn.XLOOKUP(Sales_Pipeline[[#This Row],[Account]],Accounts!$A$2:$A$86,Accounts!$F$2:$F$86),"")</f>
        <v>Jordan</v>
      </c>
      <c r="H4306" t="s">
        <v>57</v>
      </c>
      <c r="I4306" s="3">
        <v>42915</v>
      </c>
      <c r="J4306" s="3">
        <v>42985</v>
      </c>
      <c r="K4306" s="8" t="str">
        <f>IF(Sales_Pipeline[[#This Row],[Close_Date]]="","",TEXT(Sales_Pipeline[[#This Row],[Close_Date]],"ddd"))</f>
        <v>Thu</v>
      </c>
      <c r="L4306" s="8" t="str">
        <f>IF(Sales_Pipeline[[#This Row],[Close_Date]]="","",TEXT(Sales_Pipeline[[#This Row],[Close_Date]],"mmm"))</f>
        <v>Sep</v>
      </c>
      <c r="M4306" s="8" t="str">
        <f>IF(Sales_Pipeline[[#This Row],[Close_Date]]="","","Q"&amp;ROUNDUP(MONTH(Sales_Pipeline[[#This Row],[Close_Date]])/3,0))</f>
        <v>Q3</v>
      </c>
      <c r="N4306" s="2" cm="1">
        <f t="array" ref="N4306">IFERROR(_xlfn.IFS(Sales_Pipeline[[#This Row],[Deal_Stage]]="Won",_xlfn.XLOOKUP(Sales_Pipeline[[#This Row],[Product]],Products!$A$2:$A$8,Products!$C$2:$C$8),Sales_Pipeline[[#This Row],[Deal_Stage]]="Lost",_xlfn.XLOOKUP(Sales_Pipeline[[#This Row],[Product]],Products!$A$2:$A$8,Products!$C$2:$C$8)),"")</f>
        <v>55</v>
      </c>
      <c r="O4306" s="2">
        <v>61</v>
      </c>
    </row>
    <row r="4307" spans="1:15" x14ac:dyDescent="0.3">
      <c r="A4307" t="s">
        <v>4453</v>
      </c>
      <c r="B4307" t="s">
        <v>22</v>
      </c>
      <c r="C4307" t="str">
        <f>_xlfn.XLOOKUP(Sales_Pipeline[[#This Row],[Sales_Agent]],Sales_Teams[Sales_Agent],Sales_Teams[Manager])</f>
        <v>Cara Losch</v>
      </c>
      <c r="D4307" t="str">
        <f>_xlfn.XLOOKUP(Sales_Pipeline[[#This Row],[Manager]],Sales_Teams[Manager],Sales_Teams[Regional_Office])</f>
        <v>East</v>
      </c>
      <c r="E4307" t="s">
        <v>61</v>
      </c>
      <c r="F4307" t="s">
        <v>96</v>
      </c>
      <c r="G4307" t="str">
        <f>IFERROR(_xlfn.XLOOKUP(Sales_Pipeline[[#This Row],[Account]],Accounts!$A$2:$A$86,Accounts!$F$2:$F$86),"")</f>
        <v>United States</v>
      </c>
      <c r="H4307" t="s">
        <v>57</v>
      </c>
      <c r="I4307" s="3">
        <v>42915</v>
      </c>
      <c r="J4307" s="3">
        <v>42924</v>
      </c>
      <c r="K4307" s="8" t="str">
        <f>IF(Sales_Pipeline[[#This Row],[Close_Date]]="","",TEXT(Sales_Pipeline[[#This Row],[Close_Date]],"ddd"))</f>
        <v>Sat</v>
      </c>
      <c r="L4307" s="8" t="str">
        <f>IF(Sales_Pipeline[[#This Row],[Close_Date]]="","",TEXT(Sales_Pipeline[[#This Row],[Close_Date]],"mmm"))</f>
        <v>Jul</v>
      </c>
      <c r="M4307" s="8" t="str">
        <f>IF(Sales_Pipeline[[#This Row],[Close_Date]]="","","Q"&amp;ROUNDUP(MONTH(Sales_Pipeline[[#This Row],[Close_Date]])/3,0))</f>
        <v>Q3</v>
      </c>
      <c r="N4307" s="2" cm="1">
        <f t="array" ref="N4307">IFERROR(_xlfn.IFS(Sales_Pipeline[[#This Row],[Deal_Stage]]="Won",_xlfn.XLOOKUP(Sales_Pipeline[[#This Row],[Product]],Products!$A$2:$A$8,Products!$C$2:$C$8),Sales_Pipeline[[#This Row],[Deal_Stage]]="Lost",_xlfn.XLOOKUP(Sales_Pipeline[[#This Row],[Product]],Products!$A$2:$A$8,Products!$C$2:$C$8)),"")</f>
        <v>55</v>
      </c>
      <c r="O4307" s="2">
        <v>62</v>
      </c>
    </row>
    <row r="4308" spans="1:15" x14ac:dyDescent="0.3">
      <c r="A4308" t="s">
        <v>4454</v>
      </c>
      <c r="B4308" t="s">
        <v>13</v>
      </c>
      <c r="C4308" t="str">
        <f>_xlfn.XLOOKUP(Sales_Pipeline[[#This Row],[Sales_Agent]],Sales_Teams[Sales_Agent],Sales_Teams[Manager])</f>
        <v>Melvin Marxen</v>
      </c>
      <c r="D4308" t="str">
        <f>_xlfn.XLOOKUP(Sales_Pipeline[[#This Row],[Manager]],Sales_Teams[Manager],Sales_Teams[Regional_Office])</f>
        <v>Central</v>
      </c>
      <c r="E4308" t="s">
        <v>55</v>
      </c>
      <c r="F4308" t="s">
        <v>59</v>
      </c>
      <c r="G4308" t="str">
        <f>IFERROR(_xlfn.XLOOKUP(Sales_Pipeline[[#This Row],[Account]],Accounts!$A$2:$A$86,Accounts!$F$2:$F$86),"")</f>
        <v>United States</v>
      </c>
      <c r="H4308" t="s">
        <v>57</v>
      </c>
      <c r="I4308" s="3">
        <v>42915</v>
      </c>
      <c r="J4308" s="3">
        <v>42923</v>
      </c>
      <c r="K4308" s="8" t="str">
        <f>IF(Sales_Pipeline[[#This Row],[Close_Date]]="","",TEXT(Sales_Pipeline[[#This Row],[Close_Date]],"ddd"))</f>
        <v>Fri</v>
      </c>
      <c r="L4308" s="8" t="str">
        <f>IF(Sales_Pipeline[[#This Row],[Close_Date]]="","",TEXT(Sales_Pipeline[[#This Row],[Close_Date]],"mmm"))</f>
        <v>Jul</v>
      </c>
      <c r="M4308" s="8" t="str">
        <f>IF(Sales_Pipeline[[#This Row],[Close_Date]]="","","Q"&amp;ROUNDUP(MONTH(Sales_Pipeline[[#This Row],[Close_Date]])/3,0))</f>
        <v>Q3</v>
      </c>
      <c r="N4308" s="2" cm="1">
        <f t="array" ref="N4308">IFERROR(_xlfn.IFS(Sales_Pipeline[[#This Row],[Deal_Stage]]="Won",_xlfn.XLOOKUP(Sales_Pipeline[[#This Row],[Product]],Products!$A$2:$A$8,Products!$C$2:$C$8),Sales_Pipeline[[#This Row],[Deal_Stage]]="Lost",_xlfn.XLOOKUP(Sales_Pipeline[[#This Row],[Product]],Products!$A$2:$A$8,Products!$C$2:$C$8)),"")</f>
        <v>1096</v>
      </c>
      <c r="O4308" s="2">
        <v>1105</v>
      </c>
    </row>
    <row r="4309" spans="1:15" x14ac:dyDescent="0.3">
      <c r="A4309" t="s">
        <v>4455</v>
      </c>
      <c r="B4309" t="s">
        <v>10</v>
      </c>
      <c r="C4309" t="str">
        <f>_xlfn.XLOOKUP(Sales_Pipeline[[#This Row],[Sales_Agent]],Sales_Teams[Sales_Agent],Sales_Teams[Manager])</f>
        <v>Melvin Marxen</v>
      </c>
      <c r="D4309" t="str">
        <f>_xlfn.XLOOKUP(Sales_Pipeline[[#This Row],[Manager]],Sales_Teams[Manager],Sales_Teams[Regional_Office])</f>
        <v>Central</v>
      </c>
      <c r="E4309" t="s">
        <v>55</v>
      </c>
      <c r="F4309" t="s">
        <v>68</v>
      </c>
      <c r="G4309" t="str">
        <f>IFERROR(_xlfn.XLOOKUP(Sales_Pipeline[[#This Row],[Account]],Accounts!$A$2:$A$86,Accounts!$F$2:$F$86),"")</f>
        <v>United States</v>
      </c>
      <c r="H4309" t="s">
        <v>57</v>
      </c>
      <c r="I4309" s="3">
        <v>42915</v>
      </c>
      <c r="J4309" s="3">
        <v>42980</v>
      </c>
      <c r="K4309" s="8" t="str">
        <f>IF(Sales_Pipeline[[#This Row],[Close_Date]]="","",TEXT(Sales_Pipeline[[#This Row],[Close_Date]],"ddd"))</f>
        <v>Sat</v>
      </c>
      <c r="L4309" s="8" t="str">
        <f>IF(Sales_Pipeline[[#This Row],[Close_Date]]="","",TEXT(Sales_Pipeline[[#This Row],[Close_Date]],"mmm"))</f>
        <v>Sep</v>
      </c>
      <c r="M4309" s="8" t="str">
        <f>IF(Sales_Pipeline[[#This Row],[Close_Date]]="","","Q"&amp;ROUNDUP(MONTH(Sales_Pipeline[[#This Row],[Close_Date]])/3,0))</f>
        <v>Q3</v>
      </c>
      <c r="N4309" s="2" cm="1">
        <f t="array" ref="N4309">IFERROR(_xlfn.IFS(Sales_Pipeline[[#This Row],[Deal_Stage]]="Won",_xlfn.XLOOKUP(Sales_Pipeline[[#This Row],[Product]],Products!$A$2:$A$8,Products!$C$2:$C$8),Sales_Pipeline[[#This Row],[Deal_Stage]]="Lost",_xlfn.XLOOKUP(Sales_Pipeline[[#This Row],[Product]],Products!$A$2:$A$8,Products!$C$2:$C$8)),"")</f>
        <v>1096</v>
      </c>
      <c r="O4309" s="2">
        <v>835</v>
      </c>
    </row>
    <row r="4310" spans="1:15" x14ac:dyDescent="0.3">
      <c r="A4310" t="s">
        <v>4456</v>
      </c>
      <c r="B4310" t="s">
        <v>43</v>
      </c>
      <c r="C4310" t="str">
        <f>_xlfn.XLOOKUP(Sales_Pipeline[[#This Row],[Sales_Agent]],Sales_Teams[Sales_Agent],Sales_Teams[Manager])</f>
        <v>Summer Sewald</v>
      </c>
      <c r="D4310" t="str">
        <f>_xlfn.XLOOKUP(Sales_Pipeline[[#This Row],[Manager]],Sales_Teams[Manager],Sales_Teams[Regional_Office])</f>
        <v>West</v>
      </c>
      <c r="E4310" t="s">
        <v>55</v>
      </c>
      <c r="F4310" t="s">
        <v>98</v>
      </c>
      <c r="G4310" t="str">
        <f>IFERROR(_xlfn.XLOOKUP(Sales_Pipeline[[#This Row],[Account]],Accounts!$A$2:$A$86,Accounts!$F$2:$F$86),"")</f>
        <v>United States</v>
      </c>
      <c r="H4310" t="s">
        <v>57</v>
      </c>
      <c r="I4310" s="3">
        <v>42915</v>
      </c>
      <c r="J4310" s="3">
        <v>42975</v>
      </c>
      <c r="K4310" s="8" t="str">
        <f>IF(Sales_Pipeline[[#This Row],[Close_Date]]="","",TEXT(Sales_Pipeline[[#This Row],[Close_Date]],"ddd"))</f>
        <v>Mon</v>
      </c>
      <c r="L4310" s="8" t="str">
        <f>IF(Sales_Pipeline[[#This Row],[Close_Date]]="","",TEXT(Sales_Pipeline[[#This Row],[Close_Date]],"mmm"))</f>
        <v>Aug</v>
      </c>
      <c r="M4310" s="8" t="str">
        <f>IF(Sales_Pipeline[[#This Row],[Close_Date]]="","","Q"&amp;ROUNDUP(MONTH(Sales_Pipeline[[#This Row],[Close_Date]])/3,0))</f>
        <v>Q3</v>
      </c>
      <c r="N4310" s="2" cm="1">
        <f t="array" ref="N4310">IFERROR(_xlfn.IFS(Sales_Pipeline[[#This Row],[Deal_Stage]]="Won",_xlfn.XLOOKUP(Sales_Pipeline[[#This Row],[Product]],Products!$A$2:$A$8,Products!$C$2:$C$8),Sales_Pipeline[[#This Row],[Deal_Stage]]="Lost",_xlfn.XLOOKUP(Sales_Pipeline[[#This Row],[Product]],Products!$A$2:$A$8,Products!$C$2:$C$8)),"")</f>
        <v>1096</v>
      </c>
      <c r="O4310" s="2">
        <v>1104</v>
      </c>
    </row>
    <row r="4311" spans="1:15" x14ac:dyDescent="0.3">
      <c r="A4311" t="s">
        <v>4457</v>
      </c>
      <c r="B4311" t="s">
        <v>43</v>
      </c>
      <c r="C4311" t="str">
        <f>_xlfn.XLOOKUP(Sales_Pipeline[[#This Row],[Sales_Agent]],Sales_Teams[Sales_Agent],Sales_Teams[Manager])</f>
        <v>Summer Sewald</v>
      </c>
      <c r="D4311" t="str">
        <f>_xlfn.XLOOKUP(Sales_Pipeline[[#This Row],[Manager]],Sales_Teams[Manager],Sales_Teams[Regional_Office])</f>
        <v>West</v>
      </c>
      <c r="E4311" t="s">
        <v>76</v>
      </c>
      <c r="F4311" t="s">
        <v>173</v>
      </c>
      <c r="G4311" t="str">
        <f>IFERROR(_xlfn.XLOOKUP(Sales_Pipeline[[#This Row],[Account]],Accounts!$A$2:$A$86,Accounts!$F$2:$F$86),"")</f>
        <v>United States</v>
      </c>
      <c r="H4311" t="s">
        <v>57</v>
      </c>
      <c r="I4311" s="3">
        <v>42915</v>
      </c>
      <c r="J4311" s="3">
        <v>42990</v>
      </c>
      <c r="K4311" s="8" t="str">
        <f>IF(Sales_Pipeline[[#This Row],[Close_Date]]="","",TEXT(Sales_Pipeline[[#This Row],[Close_Date]],"ddd"))</f>
        <v>Tue</v>
      </c>
      <c r="L4311" s="8" t="str">
        <f>IF(Sales_Pipeline[[#This Row],[Close_Date]]="","",TEXT(Sales_Pipeline[[#This Row],[Close_Date]],"mmm"))</f>
        <v>Sep</v>
      </c>
      <c r="M4311" s="8" t="str">
        <f>IF(Sales_Pipeline[[#This Row],[Close_Date]]="","","Q"&amp;ROUNDUP(MONTH(Sales_Pipeline[[#This Row],[Close_Date]])/3,0))</f>
        <v>Q3</v>
      </c>
      <c r="N4311" s="2" cm="1">
        <f t="array" ref="N4311">IFERROR(_xlfn.IFS(Sales_Pipeline[[#This Row],[Deal_Stage]]="Won",_xlfn.XLOOKUP(Sales_Pipeline[[#This Row],[Product]],Products!$A$2:$A$8,Products!$C$2:$C$8),Sales_Pipeline[[#This Row],[Deal_Stage]]="Lost",_xlfn.XLOOKUP(Sales_Pipeline[[#This Row],[Product]],Products!$A$2:$A$8,Products!$C$2:$C$8)),"")</f>
        <v>3393</v>
      </c>
      <c r="O4311" s="2">
        <v>3464</v>
      </c>
    </row>
    <row r="4312" spans="1:15" x14ac:dyDescent="0.3">
      <c r="A4312" t="s">
        <v>4458</v>
      </c>
      <c r="B4312" t="s">
        <v>42</v>
      </c>
      <c r="C4312" t="str">
        <f>_xlfn.XLOOKUP(Sales_Pipeline[[#This Row],[Sales_Agent]],Sales_Teams[Sales_Agent],Sales_Teams[Manager])</f>
        <v>Summer Sewald</v>
      </c>
      <c r="D4312" t="str">
        <f>_xlfn.XLOOKUP(Sales_Pipeline[[#This Row],[Manager]],Sales_Teams[Manager],Sales_Teams[Regional_Office])</f>
        <v>West</v>
      </c>
      <c r="E4312" t="s">
        <v>63</v>
      </c>
      <c r="G4312" t="str">
        <f>IFERROR(_xlfn.XLOOKUP(Sales_Pipeline[[#This Row],[Account]],Accounts!$A$2:$A$86,Accounts!$F$2:$F$86),"")</f>
        <v/>
      </c>
      <c r="H4312" t="s">
        <v>77</v>
      </c>
      <c r="I4312" s="3">
        <v>42915</v>
      </c>
      <c r="K4312" s="8" t="str">
        <f>IF(Sales_Pipeline[[#This Row],[Close_Date]]="","",TEXT(Sales_Pipeline[[#This Row],[Close_Date]],"ddd"))</f>
        <v/>
      </c>
      <c r="L4312" s="8" t="str">
        <f>IF(Sales_Pipeline[[#This Row],[Close_Date]]="","",TEXT(Sales_Pipeline[[#This Row],[Close_Date]],"mmm"))</f>
        <v/>
      </c>
      <c r="M4312" s="8" t="str">
        <f>IF(Sales_Pipeline[[#This Row],[Close_Date]]="","","Q"&amp;ROUNDUP(MONTH(Sales_Pipeline[[#This Row],[Close_Date]])/3,0))</f>
        <v/>
      </c>
      <c r="N4312" s="2" t="str" cm="1">
        <f t="array" ref="N4312">IFERROR(_xlfn.IFS(Sales_Pipeline[[#This Row],[Deal_Stage]]="Won",_xlfn.XLOOKUP(Sales_Pipeline[[#This Row],[Product]],Products!$A$2:$A$8,Products!$C$2:$C$8),Sales_Pipeline[[#This Row],[Deal_Stage]]="Lost",_xlfn.XLOOKUP(Sales_Pipeline[[#This Row],[Product]],Products!$A$2:$A$8,Products!$C$2:$C$8)),"")</f>
        <v/>
      </c>
      <c r="O4312" s="2">
        <v>0</v>
      </c>
    </row>
    <row r="4313" spans="1:15" x14ac:dyDescent="0.3">
      <c r="A4313" t="s">
        <v>4459</v>
      </c>
      <c r="B4313" t="s">
        <v>42</v>
      </c>
      <c r="C4313" t="str">
        <f>_xlfn.XLOOKUP(Sales_Pipeline[[#This Row],[Sales_Agent]],Sales_Teams[Sales_Agent],Sales_Teams[Manager])</f>
        <v>Summer Sewald</v>
      </c>
      <c r="D4313" t="str">
        <f>_xlfn.XLOOKUP(Sales_Pipeline[[#This Row],[Manager]],Sales_Teams[Manager],Sales_Teams[Regional_Office])</f>
        <v>West</v>
      </c>
      <c r="E4313" t="s">
        <v>63</v>
      </c>
      <c r="F4313" t="s">
        <v>87</v>
      </c>
      <c r="G4313" t="str">
        <f>IFERROR(_xlfn.XLOOKUP(Sales_Pipeline[[#This Row],[Account]],Accounts!$A$2:$A$86,Accounts!$F$2:$F$86),"")</f>
        <v>United States</v>
      </c>
      <c r="H4313" t="s">
        <v>82</v>
      </c>
      <c r="I4313" s="3">
        <v>42915</v>
      </c>
      <c r="J4313" s="3">
        <v>42922</v>
      </c>
      <c r="K4313" s="8" t="str">
        <f>IF(Sales_Pipeline[[#This Row],[Close_Date]]="","",TEXT(Sales_Pipeline[[#This Row],[Close_Date]],"ddd"))</f>
        <v>Thu</v>
      </c>
      <c r="L4313" s="8" t="str">
        <f>IF(Sales_Pipeline[[#This Row],[Close_Date]]="","",TEXT(Sales_Pipeline[[#This Row],[Close_Date]],"mmm"))</f>
        <v>Jul</v>
      </c>
      <c r="M4313" s="8" t="str">
        <f>IF(Sales_Pipeline[[#This Row],[Close_Date]]="","","Q"&amp;ROUNDUP(MONTH(Sales_Pipeline[[#This Row],[Close_Date]])/3,0))</f>
        <v>Q3</v>
      </c>
      <c r="N4313" s="2" cm="1">
        <f t="array" ref="N4313">IFERROR(_xlfn.IFS(Sales_Pipeline[[#This Row],[Deal_Stage]]="Won",_xlfn.XLOOKUP(Sales_Pipeline[[#This Row],[Product]],Products!$A$2:$A$8,Products!$C$2:$C$8),Sales_Pipeline[[#This Row],[Deal_Stage]]="Lost",_xlfn.XLOOKUP(Sales_Pipeline[[#This Row],[Product]],Products!$A$2:$A$8,Products!$C$2:$C$8)),"")</f>
        <v>550</v>
      </c>
      <c r="O4313" s="2">
        <v>0</v>
      </c>
    </row>
    <row r="4314" spans="1:15" x14ac:dyDescent="0.3">
      <c r="A4314" t="s">
        <v>4460</v>
      </c>
      <c r="B4314" t="s">
        <v>8</v>
      </c>
      <c r="C4314" t="str">
        <f>_xlfn.XLOOKUP(Sales_Pipeline[[#This Row],[Sales_Agent]],Sales_Teams[Sales_Agent],Sales_Teams[Manager])</f>
        <v>Dustin Brinkmann</v>
      </c>
      <c r="D4314" t="str">
        <f>_xlfn.XLOOKUP(Sales_Pipeline[[#This Row],[Manager]],Sales_Teams[Manager],Sales_Teams[Regional_Office])</f>
        <v>Central</v>
      </c>
      <c r="E4314" t="s">
        <v>61</v>
      </c>
      <c r="F4314" t="s">
        <v>247</v>
      </c>
      <c r="G4314" t="str">
        <f>IFERROR(_xlfn.XLOOKUP(Sales_Pipeline[[#This Row],[Account]],Accounts!$A$2:$A$86,Accounts!$F$2:$F$86),"")</f>
        <v>United States</v>
      </c>
      <c r="H4314" t="s">
        <v>82</v>
      </c>
      <c r="I4314" s="3">
        <v>42915</v>
      </c>
      <c r="J4314" s="3">
        <v>42978</v>
      </c>
      <c r="K4314" s="8" t="str">
        <f>IF(Sales_Pipeline[[#This Row],[Close_Date]]="","",TEXT(Sales_Pipeline[[#This Row],[Close_Date]],"ddd"))</f>
        <v>Thu</v>
      </c>
      <c r="L4314" s="8" t="str">
        <f>IF(Sales_Pipeline[[#This Row],[Close_Date]]="","",TEXT(Sales_Pipeline[[#This Row],[Close_Date]],"mmm"))</f>
        <v>Aug</v>
      </c>
      <c r="M4314" s="8" t="str">
        <f>IF(Sales_Pipeline[[#This Row],[Close_Date]]="","","Q"&amp;ROUNDUP(MONTH(Sales_Pipeline[[#This Row],[Close_Date]])/3,0))</f>
        <v>Q3</v>
      </c>
      <c r="N4314" s="2" cm="1">
        <f t="array" ref="N4314">IFERROR(_xlfn.IFS(Sales_Pipeline[[#This Row],[Deal_Stage]]="Won",_xlfn.XLOOKUP(Sales_Pipeline[[#This Row],[Product]],Products!$A$2:$A$8,Products!$C$2:$C$8),Sales_Pipeline[[#This Row],[Deal_Stage]]="Lost",_xlfn.XLOOKUP(Sales_Pipeline[[#This Row],[Product]],Products!$A$2:$A$8,Products!$C$2:$C$8)),"")</f>
        <v>55</v>
      </c>
      <c r="O4314" s="2">
        <v>0</v>
      </c>
    </row>
    <row r="4315" spans="1:15" x14ac:dyDescent="0.3">
      <c r="A4315" t="s">
        <v>4461</v>
      </c>
      <c r="B4315" t="s">
        <v>8</v>
      </c>
      <c r="C4315" t="str">
        <f>_xlfn.XLOOKUP(Sales_Pipeline[[#This Row],[Sales_Agent]],Sales_Teams[Sales_Agent],Sales_Teams[Manager])</f>
        <v>Dustin Brinkmann</v>
      </c>
      <c r="D4315" t="str">
        <f>_xlfn.XLOOKUP(Sales_Pipeline[[#This Row],[Manager]],Sales_Teams[Manager],Sales_Teams[Regional_Office])</f>
        <v>Central</v>
      </c>
      <c r="E4315" t="s">
        <v>76</v>
      </c>
      <c r="F4315" t="s">
        <v>507</v>
      </c>
      <c r="G4315" t="str">
        <f>IFERROR(_xlfn.XLOOKUP(Sales_Pipeline[[#This Row],[Account]],Accounts!$A$2:$A$86,Accounts!$F$2:$F$86),"")</f>
        <v>Belgium</v>
      </c>
      <c r="H4315" t="s">
        <v>82</v>
      </c>
      <c r="I4315" s="3">
        <v>42915</v>
      </c>
      <c r="J4315" s="3">
        <v>42922</v>
      </c>
      <c r="K4315" s="8" t="str">
        <f>IF(Sales_Pipeline[[#This Row],[Close_Date]]="","",TEXT(Sales_Pipeline[[#This Row],[Close_Date]],"ddd"))</f>
        <v>Thu</v>
      </c>
      <c r="L4315" s="8" t="str">
        <f>IF(Sales_Pipeline[[#This Row],[Close_Date]]="","",TEXT(Sales_Pipeline[[#This Row],[Close_Date]],"mmm"))</f>
        <v>Jul</v>
      </c>
      <c r="M4315" s="8" t="str">
        <f>IF(Sales_Pipeline[[#This Row],[Close_Date]]="","","Q"&amp;ROUNDUP(MONTH(Sales_Pipeline[[#This Row],[Close_Date]])/3,0))</f>
        <v>Q3</v>
      </c>
      <c r="N4315" s="2" cm="1">
        <f t="array" ref="N4315">IFERROR(_xlfn.IFS(Sales_Pipeline[[#This Row],[Deal_Stage]]="Won",_xlfn.XLOOKUP(Sales_Pipeline[[#This Row],[Product]],Products!$A$2:$A$8,Products!$C$2:$C$8),Sales_Pipeline[[#This Row],[Deal_Stage]]="Lost",_xlfn.XLOOKUP(Sales_Pipeline[[#This Row],[Product]],Products!$A$2:$A$8,Products!$C$2:$C$8)),"")</f>
        <v>3393</v>
      </c>
      <c r="O4315" s="2">
        <v>0</v>
      </c>
    </row>
    <row r="4316" spans="1:15" x14ac:dyDescent="0.3">
      <c r="A4316" t="s">
        <v>4462</v>
      </c>
      <c r="B4316" t="s">
        <v>37</v>
      </c>
      <c r="C4316" t="str">
        <f>_xlfn.XLOOKUP(Sales_Pipeline[[#This Row],[Sales_Agent]],Sales_Teams[Sales_Agent],Sales_Teams[Manager])</f>
        <v>Celia Rouche</v>
      </c>
      <c r="D4316" t="str">
        <f>_xlfn.XLOOKUP(Sales_Pipeline[[#This Row],[Manager]],Sales_Teams[Manager],Sales_Teams[Regional_Office])</f>
        <v>West</v>
      </c>
      <c r="E4316" t="s">
        <v>8953</v>
      </c>
      <c r="G4316" t="str">
        <f>IFERROR(_xlfn.XLOOKUP(Sales_Pipeline[[#This Row],[Account]],Accounts!$A$2:$A$86,Accounts!$F$2:$F$86),"")</f>
        <v/>
      </c>
      <c r="H4316" t="s">
        <v>77</v>
      </c>
      <c r="I4316" s="3">
        <v>42915</v>
      </c>
      <c r="K4316" s="8" t="str">
        <f>IF(Sales_Pipeline[[#This Row],[Close_Date]]="","",TEXT(Sales_Pipeline[[#This Row],[Close_Date]],"ddd"))</f>
        <v/>
      </c>
      <c r="L4316" s="8" t="str">
        <f>IF(Sales_Pipeline[[#This Row],[Close_Date]]="","",TEXT(Sales_Pipeline[[#This Row],[Close_Date]],"mmm"))</f>
        <v/>
      </c>
      <c r="M4316" s="8" t="str">
        <f>IF(Sales_Pipeline[[#This Row],[Close_Date]]="","","Q"&amp;ROUNDUP(MONTH(Sales_Pipeline[[#This Row],[Close_Date]])/3,0))</f>
        <v/>
      </c>
      <c r="N4316" s="2" t="str" cm="1">
        <f t="array" ref="N4316">IFERROR(_xlfn.IFS(Sales_Pipeline[[#This Row],[Deal_Stage]]="Won",_xlfn.XLOOKUP(Sales_Pipeline[[#This Row],[Product]],Products!$A$2:$A$8,Products!$C$2:$C$8),Sales_Pipeline[[#This Row],[Deal_Stage]]="Lost",_xlfn.XLOOKUP(Sales_Pipeline[[#This Row],[Product]],Products!$A$2:$A$8,Products!$C$2:$C$8)),"")</f>
        <v/>
      </c>
      <c r="O4316" s="2">
        <v>0</v>
      </c>
    </row>
    <row r="4317" spans="1:15" x14ac:dyDescent="0.3">
      <c r="A4317" t="s">
        <v>4463</v>
      </c>
      <c r="B4317" t="s">
        <v>37</v>
      </c>
      <c r="C4317" t="str">
        <f>_xlfn.XLOOKUP(Sales_Pipeline[[#This Row],[Sales_Agent]],Sales_Teams[Sales_Agent],Sales_Teams[Manager])</f>
        <v>Celia Rouche</v>
      </c>
      <c r="D4317" t="str">
        <f>_xlfn.XLOOKUP(Sales_Pipeline[[#This Row],[Manager]],Sales_Teams[Manager],Sales_Teams[Regional_Office])</f>
        <v>West</v>
      </c>
      <c r="E4317" t="s">
        <v>63</v>
      </c>
      <c r="F4317" t="s">
        <v>330</v>
      </c>
      <c r="G4317" t="str">
        <f>IFERROR(_xlfn.XLOOKUP(Sales_Pipeline[[#This Row],[Account]],Accounts!$A$2:$A$86,Accounts!$F$2:$F$86),"")</f>
        <v>Korea</v>
      </c>
      <c r="H4317" t="s">
        <v>82</v>
      </c>
      <c r="I4317" s="3">
        <v>42915</v>
      </c>
      <c r="J4317" s="3">
        <v>42926</v>
      </c>
      <c r="K4317" s="8" t="str">
        <f>IF(Sales_Pipeline[[#This Row],[Close_Date]]="","",TEXT(Sales_Pipeline[[#This Row],[Close_Date]],"ddd"))</f>
        <v>Mon</v>
      </c>
      <c r="L4317" s="8" t="str">
        <f>IF(Sales_Pipeline[[#This Row],[Close_Date]]="","",TEXT(Sales_Pipeline[[#This Row],[Close_Date]],"mmm"))</f>
        <v>Jul</v>
      </c>
      <c r="M4317" s="8" t="str">
        <f>IF(Sales_Pipeline[[#This Row],[Close_Date]]="","","Q"&amp;ROUNDUP(MONTH(Sales_Pipeline[[#This Row],[Close_Date]])/3,0))</f>
        <v>Q3</v>
      </c>
      <c r="N4317" s="2" cm="1">
        <f t="array" ref="N4317">IFERROR(_xlfn.IFS(Sales_Pipeline[[#This Row],[Deal_Stage]]="Won",_xlfn.XLOOKUP(Sales_Pipeline[[#This Row],[Product]],Products!$A$2:$A$8,Products!$C$2:$C$8),Sales_Pipeline[[#This Row],[Deal_Stage]]="Lost",_xlfn.XLOOKUP(Sales_Pipeline[[#This Row],[Product]],Products!$A$2:$A$8,Products!$C$2:$C$8)),"")</f>
        <v>550</v>
      </c>
      <c r="O4317" s="2">
        <v>0</v>
      </c>
    </row>
    <row r="4318" spans="1:15" x14ac:dyDescent="0.3">
      <c r="A4318" t="s">
        <v>4464</v>
      </c>
      <c r="B4318" t="s">
        <v>37</v>
      </c>
      <c r="C4318" t="str">
        <f>_xlfn.XLOOKUP(Sales_Pipeline[[#This Row],[Sales_Agent]],Sales_Teams[Sales_Agent],Sales_Teams[Manager])</f>
        <v>Celia Rouche</v>
      </c>
      <c r="D4318" t="str">
        <f>_xlfn.XLOOKUP(Sales_Pipeline[[#This Row],[Manager]],Sales_Teams[Manager],Sales_Teams[Regional_Office])</f>
        <v>West</v>
      </c>
      <c r="E4318" t="s">
        <v>61</v>
      </c>
      <c r="F4318" t="s">
        <v>234</v>
      </c>
      <c r="G4318" t="str">
        <f>IFERROR(_xlfn.XLOOKUP(Sales_Pipeline[[#This Row],[Account]],Accounts!$A$2:$A$86,Accounts!$F$2:$F$86),"")</f>
        <v>United States</v>
      </c>
      <c r="H4318" t="s">
        <v>82</v>
      </c>
      <c r="I4318" s="3">
        <v>42915</v>
      </c>
      <c r="J4318" s="3">
        <v>42922</v>
      </c>
      <c r="K4318" s="8" t="str">
        <f>IF(Sales_Pipeline[[#This Row],[Close_Date]]="","",TEXT(Sales_Pipeline[[#This Row],[Close_Date]],"ddd"))</f>
        <v>Thu</v>
      </c>
      <c r="L4318" s="8" t="str">
        <f>IF(Sales_Pipeline[[#This Row],[Close_Date]]="","",TEXT(Sales_Pipeline[[#This Row],[Close_Date]],"mmm"))</f>
        <v>Jul</v>
      </c>
      <c r="M4318" s="8" t="str">
        <f>IF(Sales_Pipeline[[#This Row],[Close_Date]]="","","Q"&amp;ROUNDUP(MONTH(Sales_Pipeline[[#This Row],[Close_Date]])/3,0))</f>
        <v>Q3</v>
      </c>
      <c r="N4318" s="2" cm="1">
        <f t="array" ref="N4318">IFERROR(_xlfn.IFS(Sales_Pipeline[[#This Row],[Deal_Stage]]="Won",_xlfn.XLOOKUP(Sales_Pipeline[[#This Row],[Product]],Products!$A$2:$A$8,Products!$C$2:$C$8),Sales_Pipeline[[#This Row],[Deal_Stage]]="Lost",_xlfn.XLOOKUP(Sales_Pipeline[[#This Row],[Product]],Products!$A$2:$A$8,Products!$C$2:$C$8)),"")</f>
        <v>55</v>
      </c>
      <c r="O4318" s="2">
        <v>0</v>
      </c>
    </row>
    <row r="4319" spans="1:15" x14ac:dyDescent="0.3">
      <c r="A4319" t="s">
        <v>4465</v>
      </c>
      <c r="B4319" t="s">
        <v>37</v>
      </c>
      <c r="C4319" t="str">
        <f>_xlfn.XLOOKUP(Sales_Pipeline[[#This Row],[Sales_Agent]],Sales_Teams[Sales_Agent],Sales_Teams[Manager])</f>
        <v>Celia Rouche</v>
      </c>
      <c r="D4319" t="str">
        <f>_xlfn.XLOOKUP(Sales_Pipeline[[#This Row],[Manager]],Sales_Teams[Manager],Sales_Teams[Regional_Office])</f>
        <v>West</v>
      </c>
      <c r="E4319" t="s">
        <v>61</v>
      </c>
      <c r="F4319" t="s">
        <v>288</v>
      </c>
      <c r="G4319" t="str">
        <f>IFERROR(_xlfn.XLOOKUP(Sales_Pipeline[[#This Row],[Account]],Accounts!$A$2:$A$86,Accounts!$F$2:$F$86),"")</f>
        <v>United States</v>
      </c>
      <c r="H4319" t="s">
        <v>82</v>
      </c>
      <c r="I4319" s="3">
        <v>42915</v>
      </c>
      <c r="J4319" s="3">
        <v>42922</v>
      </c>
      <c r="K4319" s="8" t="str">
        <f>IF(Sales_Pipeline[[#This Row],[Close_Date]]="","",TEXT(Sales_Pipeline[[#This Row],[Close_Date]],"ddd"))</f>
        <v>Thu</v>
      </c>
      <c r="L4319" s="8" t="str">
        <f>IF(Sales_Pipeline[[#This Row],[Close_Date]]="","",TEXT(Sales_Pipeline[[#This Row],[Close_Date]],"mmm"))</f>
        <v>Jul</v>
      </c>
      <c r="M4319" s="8" t="str">
        <f>IF(Sales_Pipeline[[#This Row],[Close_Date]]="","","Q"&amp;ROUNDUP(MONTH(Sales_Pipeline[[#This Row],[Close_Date]])/3,0))</f>
        <v>Q3</v>
      </c>
      <c r="N4319" s="2" cm="1">
        <f t="array" ref="N4319">IFERROR(_xlfn.IFS(Sales_Pipeline[[#This Row],[Deal_Stage]]="Won",_xlfn.XLOOKUP(Sales_Pipeline[[#This Row],[Product]],Products!$A$2:$A$8,Products!$C$2:$C$8),Sales_Pipeline[[#This Row],[Deal_Stage]]="Lost",_xlfn.XLOOKUP(Sales_Pipeline[[#This Row],[Product]],Products!$A$2:$A$8,Products!$C$2:$C$8)),"")</f>
        <v>55</v>
      </c>
      <c r="O4319" s="2">
        <v>0</v>
      </c>
    </row>
    <row r="4320" spans="1:15" x14ac:dyDescent="0.3">
      <c r="A4320" t="s">
        <v>4466</v>
      </c>
      <c r="B4320" t="s">
        <v>45</v>
      </c>
      <c r="C4320" t="str">
        <f>_xlfn.XLOOKUP(Sales_Pipeline[[#This Row],[Sales_Agent]],Sales_Teams[Sales_Agent],Sales_Teams[Manager])</f>
        <v>Summer Sewald</v>
      </c>
      <c r="D4320" t="str">
        <f>_xlfn.XLOOKUP(Sales_Pipeline[[#This Row],[Manager]],Sales_Teams[Manager],Sales_Teams[Regional_Office])</f>
        <v>West</v>
      </c>
      <c r="E4320" t="s">
        <v>8953</v>
      </c>
      <c r="F4320" t="s">
        <v>191</v>
      </c>
      <c r="G4320" t="str">
        <f>IFERROR(_xlfn.XLOOKUP(Sales_Pipeline[[#This Row],[Account]],Accounts!$A$2:$A$86,Accounts!$F$2:$F$86),"")</f>
        <v>United States</v>
      </c>
      <c r="H4320" t="s">
        <v>82</v>
      </c>
      <c r="I4320" s="3">
        <v>42915</v>
      </c>
      <c r="J4320" s="3">
        <v>42926</v>
      </c>
      <c r="K4320" s="8" t="str">
        <f>IF(Sales_Pipeline[[#This Row],[Close_Date]]="","",TEXT(Sales_Pipeline[[#This Row],[Close_Date]],"ddd"))</f>
        <v>Mon</v>
      </c>
      <c r="L4320" s="8" t="str">
        <f>IF(Sales_Pipeline[[#This Row],[Close_Date]]="","",TEXT(Sales_Pipeline[[#This Row],[Close_Date]],"mmm"))</f>
        <v>Jul</v>
      </c>
      <c r="M4320" s="8" t="str">
        <f>IF(Sales_Pipeline[[#This Row],[Close_Date]]="","","Q"&amp;ROUNDUP(MONTH(Sales_Pipeline[[#This Row],[Close_Date]])/3,0))</f>
        <v>Q3</v>
      </c>
      <c r="N4320" s="2" cm="1">
        <f t="array" ref="N4320">IFERROR(_xlfn.IFS(Sales_Pipeline[[#This Row],[Deal_Stage]]="Won",_xlfn.XLOOKUP(Sales_Pipeline[[#This Row],[Product]],Products!$A$2:$A$8,Products!$C$2:$C$8),Sales_Pipeline[[#This Row],[Deal_Stage]]="Lost",_xlfn.XLOOKUP(Sales_Pipeline[[#This Row],[Product]],Products!$A$2:$A$8,Products!$C$2:$C$8)),"")</f>
        <v>4821</v>
      </c>
      <c r="O4320" s="2">
        <v>0</v>
      </c>
    </row>
    <row r="4321" spans="1:15" x14ac:dyDescent="0.3">
      <c r="A4321" t="s">
        <v>4467</v>
      </c>
      <c r="B4321" t="s">
        <v>9</v>
      </c>
      <c r="C4321" t="str">
        <f>_xlfn.XLOOKUP(Sales_Pipeline[[#This Row],[Sales_Agent]],Sales_Teams[Sales_Agent],Sales_Teams[Manager])</f>
        <v>Dustin Brinkmann</v>
      </c>
      <c r="D4321" t="str">
        <f>_xlfn.XLOOKUP(Sales_Pipeline[[#This Row],[Manager]],Sales_Teams[Manager],Sales_Teams[Regional_Office])</f>
        <v>Central</v>
      </c>
      <c r="E4321" t="s">
        <v>76</v>
      </c>
      <c r="F4321" t="s">
        <v>147</v>
      </c>
      <c r="G4321" t="str">
        <f>IFERROR(_xlfn.XLOOKUP(Sales_Pipeline[[#This Row],[Account]],Accounts!$A$2:$A$86,Accounts!$F$2:$F$86),"")</f>
        <v>United States</v>
      </c>
      <c r="H4321" t="s">
        <v>57</v>
      </c>
      <c r="I4321" s="3">
        <v>42915</v>
      </c>
      <c r="J4321" s="3">
        <v>42922</v>
      </c>
      <c r="K4321" s="8" t="str">
        <f>IF(Sales_Pipeline[[#This Row],[Close_Date]]="","",TEXT(Sales_Pipeline[[#This Row],[Close_Date]],"ddd"))</f>
        <v>Thu</v>
      </c>
      <c r="L4321" s="8" t="str">
        <f>IF(Sales_Pipeline[[#This Row],[Close_Date]]="","",TEXT(Sales_Pipeline[[#This Row],[Close_Date]],"mmm"))</f>
        <v>Jul</v>
      </c>
      <c r="M4321" s="8" t="str">
        <f>IF(Sales_Pipeline[[#This Row],[Close_Date]]="","","Q"&amp;ROUNDUP(MONTH(Sales_Pipeline[[#This Row],[Close_Date]])/3,0))</f>
        <v>Q3</v>
      </c>
      <c r="N4321" s="2" cm="1">
        <f t="array" ref="N4321">IFERROR(_xlfn.IFS(Sales_Pipeline[[#This Row],[Deal_Stage]]="Won",_xlfn.XLOOKUP(Sales_Pipeline[[#This Row],[Product]],Products!$A$2:$A$8,Products!$C$2:$C$8),Sales_Pipeline[[#This Row],[Deal_Stage]]="Lost",_xlfn.XLOOKUP(Sales_Pipeline[[#This Row],[Product]],Products!$A$2:$A$8,Products!$C$2:$C$8)),"")</f>
        <v>3393</v>
      </c>
      <c r="O4321" s="2">
        <v>3676</v>
      </c>
    </row>
    <row r="4322" spans="1:15" x14ac:dyDescent="0.3">
      <c r="A4322" t="s">
        <v>4468</v>
      </c>
      <c r="B4322" t="s">
        <v>14</v>
      </c>
      <c r="C4322" t="str">
        <f>_xlfn.XLOOKUP(Sales_Pipeline[[#This Row],[Sales_Agent]],Sales_Teams[Sales_Agent],Sales_Teams[Manager])</f>
        <v>Melvin Marxen</v>
      </c>
      <c r="D4322" t="str">
        <f>_xlfn.XLOOKUP(Sales_Pipeline[[#This Row],[Manager]],Sales_Teams[Manager],Sales_Teams[Regional_Office])</f>
        <v>Central</v>
      </c>
      <c r="E4322" t="s">
        <v>8953</v>
      </c>
      <c r="F4322" t="s">
        <v>136</v>
      </c>
      <c r="G4322" t="str">
        <f>IFERROR(_xlfn.XLOOKUP(Sales_Pipeline[[#This Row],[Account]],Accounts!$A$2:$A$86,Accounts!$F$2:$F$86),"")</f>
        <v>United States</v>
      </c>
      <c r="H4322" t="s">
        <v>82</v>
      </c>
      <c r="I4322" s="3">
        <v>42915</v>
      </c>
      <c r="J4322" s="3">
        <v>42924</v>
      </c>
      <c r="K4322" s="8" t="str">
        <f>IF(Sales_Pipeline[[#This Row],[Close_Date]]="","",TEXT(Sales_Pipeline[[#This Row],[Close_Date]],"ddd"))</f>
        <v>Sat</v>
      </c>
      <c r="L4322" s="8" t="str">
        <f>IF(Sales_Pipeline[[#This Row],[Close_Date]]="","",TEXT(Sales_Pipeline[[#This Row],[Close_Date]],"mmm"))</f>
        <v>Jul</v>
      </c>
      <c r="M4322" s="8" t="str">
        <f>IF(Sales_Pipeline[[#This Row],[Close_Date]]="","","Q"&amp;ROUNDUP(MONTH(Sales_Pipeline[[#This Row],[Close_Date]])/3,0))</f>
        <v>Q3</v>
      </c>
      <c r="N4322" s="2" cm="1">
        <f t="array" ref="N4322">IFERROR(_xlfn.IFS(Sales_Pipeline[[#This Row],[Deal_Stage]]="Won",_xlfn.XLOOKUP(Sales_Pipeline[[#This Row],[Product]],Products!$A$2:$A$8,Products!$C$2:$C$8),Sales_Pipeline[[#This Row],[Deal_Stage]]="Lost",_xlfn.XLOOKUP(Sales_Pipeline[[#This Row],[Product]],Products!$A$2:$A$8,Products!$C$2:$C$8)),"")</f>
        <v>4821</v>
      </c>
      <c r="O4322" s="2">
        <v>0</v>
      </c>
    </row>
    <row r="4323" spans="1:15" x14ac:dyDescent="0.3">
      <c r="A4323" t="s">
        <v>4469</v>
      </c>
      <c r="B4323" t="s">
        <v>14</v>
      </c>
      <c r="C4323" t="str">
        <f>_xlfn.XLOOKUP(Sales_Pipeline[[#This Row],[Sales_Agent]],Sales_Teams[Sales_Agent],Sales_Teams[Manager])</f>
        <v>Melvin Marxen</v>
      </c>
      <c r="D4323" t="str">
        <f>_xlfn.XLOOKUP(Sales_Pipeline[[#This Row],[Manager]],Sales_Teams[Manager],Sales_Teams[Regional_Office])</f>
        <v>Central</v>
      </c>
      <c r="E4323" t="s">
        <v>63</v>
      </c>
      <c r="F4323" t="s">
        <v>94</v>
      </c>
      <c r="G4323" t="str">
        <f>IFERROR(_xlfn.XLOOKUP(Sales_Pipeline[[#This Row],[Account]],Accounts!$A$2:$A$86,Accounts!$F$2:$F$86),"")</f>
        <v>United States</v>
      </c>
      <c r="H4323" t="s">
        <v>57</v>
      </c>
      <c r="I4323" s="3">
        <v>42915</v>
      </c>
      <c r="J4323" s="3">
        <v>42956</v>
      </c>
      <c r="K4323" s="8" t="str">
        <f>IF(Sales_Pipeline[[#This Row],[Close_Date]]="","",TEXT(Sales_Pipeline[[#This Row],[Close_Date]],"ddd"))</f>
        <v>Wed</v>
      </c>
      <c r="L4323" s="8" t="str">
        <f>IF(Sales_Pipeline[[#This Row],[Close_Date]]="","",TEXT(Sales_Pipeline[[#This Row],[Close_Date]],"mmm"))</f>
        <v>Aug</v>
      </c>
      <c r="M4323" s="8" t="str">
        <f>IF(Sales_Pipeline[[#This Row],[Close_Date]]="","","Q"&amp;ROUNDUP(MONTH(Sales_Pipeline[[#This Row],[Close_Date]])/3,0))</f>
        <v>Q3</v>
      </c>
      <c r="N4323" s="2" cm="1">
        <f t="array" ref="N4323">IFERROR(_xlfn.IFS(Sales_Pipeline[[#This Row],[Deal_Stage]]="Won",_xlfn.XLOOKUP(Sales_Pipeline[[#This Row],[Product]],Products!$A$2:$A$8,Products!$C$2:$C$8),Sales_Pipeline[[#This Row],[Deal_Stage]]="Lost",_xlfn.XLOOKUP(Sales_Pipeline[[#This Row],[Product]],Products!$A$2:$A$8,Products!$C$2:$C$8)),"")</f>
        <v>550</v>
      </c>
      <c r="O4323" s="2">
        <v>568</v>
      </c>
    </row>
    <row r="4324" spans="1:15" x14ac:dyDescent="0.3">
      <c r="A4324" t="s">
        <v>4470</v>
      </c>
      <c r="B4324" t="s">
        <v>29</v>
      </c>
      <c r="C4324" t="str">
        <f>_xlfn.XLOOKUP(Sales_Pipeline[[#This Row],[Sales_Agent]],Sales_Teams[Sales_Agent],Sales_Teams[Manager])</f>
        <v>Rocco Neubert</v>
      </c>
      <c r="D4324" t="str">
        <f>_xlfn.XLOOKUP(Sales_Pipeline[[#This Row],[Manager]],Sales_Teams[Manager],Sales_Teams[Regional_Office])</f>
        <v>East</v>
      </c>
      <c r="E4324" t="s">
        <v>8953</v>
      </c>
      <c r="F4324" t="s">
        <v>231</v>
      </c>
      <c r="G4324" t="str">
        <f>IFERROR(_xlfn.XLOOKUP(Sales_Pipeline[[#This Row],[Account]],Accounts!$A$2:$A$86,Accounts!$F$2:$F$86),"")</f>
        <v>United States</v>
      </c>
      <c r="H4324" t="s">
        <v>57</v>
      </c>
      <c r="I4324" s="3">
        <v>42915</v>
      </c>
      <c r="J4324" s="3">
        <v>42925</v>
      </c>
      <c r="K4324" s="8" t="str">
        <f>IF(Sales_Pipeline[[#This Row],[Close_Date]]="","",TEXT(Sales_Pipeline[[#This Row],[Close_Date]],"ddd"))</f>
        <v>Sun</v>
      </c>
      <c r="L4324" s="8" t="str">
        <f>IF(Sales_Pipeline[[#This Row],[Close_Date]]="","",TEXT(Sales_Pipeline[[#This Row],[Close_Date]],"mmm"))</f>
        <v>Jul</v>
      </c>
      <c r="M4324" s="8" t="str">
        <f>IF(Sales_Pipeline[[#This Row],[Close_Date]]="","","Q"&amp;ROUNDUP(MONTH(Sales_Pipeline[[#This Row],[Close_Date]])/3,0))</f>
        <v>Q3</v>
      </c>
      <c r="N4324" s="2" cm="1">
        <f t="array" ref="N4324">IFERROR(_xlfn.IFS(Sales_Pipeline[[#This Row],[Deal_Stage]]="Won",_xlfn.XLOOKUP(Sales_Pipeline[[#This Row],[Product]],Products!$A$2:$A$8,Products!$C$2:$C$8),Sales_Pipeline[[#This Row],[Deal_Stage]]="Lost",_xlfn.XLOOKUP(Sales_Pipeline[[#This Row],[Product]],Products!$A$2:$A$8,Products!$C$2:$C$8)),"")</f>
        <v>4821</v>
      </c>
      <c r="O4324" s="2">
        <v>4837</v>
      </c>
    </row>
    <row r="4325" spans="1:15" x14ac:dyDescent="0.3">
      <c r="A4325" t="s">
        <v>4471</v>
      </c>
      <c r="B4325" t="s">
        <v>35</v>
      </c>
      <c r="C4325" t="str">
        <f>_xlfn.XLOOKUP(Sales_Pipeline[[#This Row],[Sales_Agent]],Sales_Teams[Sales_Agent],Sales_Teams[Manager])</f>
        <v>Celia Rouche</v>
      </c>
      <c r="D4325" t="str">
        <f>_xlfn.XLOOKUP(Sales_Pipeline[[#This Row],[Manager]],Sales_Teams[Manager],Sales_Teams[Regional_Office])</f>
        <v>West</v>
      </c>
      <c r="E4325" t="s">
        <v>8953</v>
      </c>
      <c r="F4325" t="s">
        <v>87</v>
      </c>
      <c r="G4325" t="str">
        <f>IFERROR(_xlfn.XLOOKUP(Sales_Pipeline[[#This Row],[Account]],Accounts!$A$2:$A$86,Accounts!$F$2:$F$86),"")</f>
        <v>United States</v>
      </c>
      <c r="H4325" t="s">
        <v>57</v>
      </c>
      <c r="I4325" s="3">
        <v>42915</v>
      </c>
      <c r="J4325" s="3">
        <v>42966</v>
      </c>
      <c r="K4325" s="8" t="str">
        <f>IF(Sales_Pipeline[[#This Row],[Close_Date]]="","",TEXT(Sales_Pipeline[[#This Row],[Close_Date]],"ddd"))</f>
        <v>Sat</v>
      </c>
      <c r="L4325" s="8" t="str">
        <f>IF(Sales_Pipeline[[#This Row],[Close_Date]]="","",TEXT(Sales_Pipeline[[#This Row],[Close_Date]],"mmm"))</f>
        <v>Aug</v>
      </c>
      <c r="M4325" s="8" t="str">
        <f>IF(Sales_Pipeline[[#This Row],[Close_Date]]="","","Q"&amp;ROUNDUP(MONTH(Sales_Pipeline[[#This Row],[Close_Date]])/3,0))</f>
        <v>Q3</v>
      </c>
      <c r="N4325" s="2" cm="1">
        <f t="array" ref="N4325">IFERROR(_xlfn.IFS(Sales_Pipeline[[#This Row],[Deal_Stage]]="Won",_xlfn.XLOOKUP(Sales_Pipeline[[#This Row],[Product]],Products!$A$2:$A$8,Products!$C$2:$C$8),Sales_Pipeline[[#This Row],[Deal_Stage]]="Lost",_xlfn.XLOOKUP(Sales_Pipeline[[#This Row],[Product]],Products!$A$2:$A$8,Products!$C$2:$C$8)),"")</f>
        <v>4821</v>
      </c>
      <c r="O4325" s="2">
        <v>4936</v>
      </c>
    </row>
    <row r="4326" spans="1:15" x14ac:dyDescent="0.3">
      <c r="A4326" t="s">
        <v>4472</v>
      </c>
      <c r="B4326" t="s">
        <v>35</v>
      </c>
      <c r="C4326" t="str">
        <f>_xlfn.XLOOKUP(Sales_Pipeline[[#This Row],[Sales_Agent]],Sales_Teams[Sales_Agent],Sales_Teams[Manager])</f>
        <v>Celia Rouche</v>
      </c>
      <c r="D4326" t="str">
        <f>_xlfn.XLOOKUP(Sales_Pipeline[[#This Row],[Manager]],Sales_Teams[Manager],Sales_Teams[Regional_Office])</f>
        <v>West</v>
      </c>
      <c r="E4326" t="s">
        <v>61</v>
      </c>
      <c r="F4326" t="s">
        <v>413</v>
      </c>
      <c r="G4326" t="str">
        <f>IFERROR(_xlfn.XLOOKUP(Sales_Pipeline[[#This Row],[Account]],Accounts!$A$2:$A$86,Accounts!$F$2:$F$86),"")</f>
        <v>United States</v>
      </c>
      <c r="H4326" t="s">
        <v>57</v>
      </c>
      <c r="I4326" s="3">
        <v>42915</v>
      </c>
      <c r="J4326" s="3">
        <v>42981</v>
      </c>
      <c r="K4326" s="8" t="str">
        <f>IF(Sales_Pipeline[[#This Row],[Close_Date]]="","",TEXT(Sales_Pipeline[[#This Row],[Close_Date]],"ddd"))</f>
        <v>Sun</v>
      </c>
      <c r="L4326" s="8" t="str">
        <f>IF(Sales_Pipeline[[#This Row],[Close_Date]]="","",TEXT(Sales_Pipeline[[#This Row],[Close_Date]],"mmm"))</f>
        <v>Sep</v>
      </c>
      <c r="M4326" s="8" t="str">
        <f>IF(Sales_Pipeline[[#This Row],[Close_Date]]="","","Q"&amp;ROUNDUP(MONTH(Sales_Pipeline[[#This Row],[Close_Date]])/3,0))</f>
        <v>Q3</v>
      </c>
      <c r="N4326" s="2" cm="1">
        <f t="array" ref="N4326">IFERROR(_xlfn.IFS(Sales_Pipeline[[#This Row],[Deal_Stage]]="Won",_xlfn.XLOOKUP(Sales_Pipeline[[#This Row],[Product]],Products!$A$2:$A$8,Products!$C$2:$C$8),Sales_Pipeline[[#This Row],[Deal_Stage]]="Lost",_xlfn.XLOOKUP(Sales_Pipeline[[#This Row],[Product]],Products!$A$2:$A$8,Products!$C$2:$C$8)),"")</f>
        <v>55</v>
      </c>
      <c r="O4326" s="2">
        <v>55</v>
      </c>
    </row>
    <row r="4327" spans="1:15" x14ac:dyDescent="0.3">
      <c r="A4327" t="s">
        <v>4473</v>
      </c>
      <c r="B4327" t="s">
        <v>7</v>
      </c>
      <c r="C4327" t="str">
        <f>_xlfn.XLOOKUP(Sales_Pipeline[[#This Row],[Sales_Agent]],Sales_Teams[Sales_Agent],Sales_Teams[Manager])</f>
        <v>Dustin Brinkmann</v>
      </c>
      <c r="D4327" t="str">
        <f>_xlfn.XLOOKUP(Sales_Pipeline[[#This Row],[Manager]],Sales_Teams[Manager],Sales_Teams[Regional_Office])</f>
        <v>Central</v>
      </c>
      <c r="E4327" t="s">
        <v>63</v>
      </c>
      <c r="F4327" t="s">
        <v>136</v>
      </c>
      <c r="G4327" t="str">
        <f>IFERROR(_xlfn.XLOOKUP(Sales_Pipeline[[#This Row],[Account]],Accounts!$A$2:$A$86,Accounts!$F$2:$F$86),"")</f>
        <v>United States</v>
      </c>
      <c r="H4327" t="s">
        <v>57</v>
      </c>
      <c r="I4327" s="3">
        <v>42915</v>
      </c>
      <c r="J4327" s="3">
        <v>42926</v>
      </c>
      <c r="K4327" s="8" t="str">
        <f>IF(Sales_Pipeline[[#This Row],[Close_Date]]="","",TEXT(Sales_Pipeline[[#This Row],[Close_Date]],"ddd"))</f>
        <v>Mon</v>
      </c>
      <c r="L4327" s="8" t="str">
        <f>IF(Sales_Pipeline[[#This Row],[Close_Date]]="","",TEXT(Sales_Pipeline[[#This Row],[Close_Date]],"mmm"))</f>
        <v>Jul</v>
      </c>
      <c r="M4327" s="8" t="str">
        <f>IF(Sales_Pipeline[[#This Row],[Close_Date]]="","","Q"&amp;ROUNDUP(MONTH(Sales_Pipeline[[#This Row],[Close_Date]])/3,0))</f>
        <v>Q3</v>
      </c>
      <c r="N4327" s="2" cm="1">
        <f t="array" ref="N4327">IFERROR(_xlfn.IFS(Sales_Pipeline[[#This Row],[Deal_Stage]]="Won",_xlfn.XLOOKUP(Sales_Pipeline[[#This Row],[Product]],Products!$A$2:$A$8,Products!$C$2:$C$8),Sales_Pipeline[[#This Row],[Deal_Stage]]="Lost",_xlfn.XLOOKUP(Sales_Pipeline[[#This Row],[Product]],Products!$A$2:$A$8,Products!$C$2:$C$8)),"")</f>
        <v>550</v>
      </c>
      <c r="O4327" s="2">
        <v>466</v>
      </c>
    </row>
    <row r="4328" spans="1:15" x14ac:dyDescent="0.3">
      <c r="A4328" t="s">
        <v>4474</v>
      </c>
      <c r="B4328" t="s">
        <v>32</v>
      </c>
      <c r="C4328" t="str">
        <f>_xlfn.XLOOKUP(Sales_Pipeline[[#This Row],[Sales_Agent]],Sales_Teams[Sales_Agent],Sales_Teams[Manager])</f>
        <v>Celia Rouche</v>
      </c>
      <c r="D4328" t="str">
        <f>_xlfn.XLOOKUP(Sales_Pipeline[[#This Row],[Manager]],Sales_Teams[Manager],Sales_Teams[Regional_Office])</f>
        <v>West</v>
      </c>
      <c r="E4328" t="s">
        <v>76</v>
      </c>
      <c r="G4328" t="str">
        <f>IFERROR(_xlfn.XLOOKUP(Sales_Pipeline[[#This Row],[Account]],Accounts!$A$2:$A$86,Accounts!$F$2:$F$86),"")</f>
        <v/>
      </c>
      <c r="H4328" t="s">
        <v>77</v>
      </c>
      <c r="I4328" s="3">
        <v>42915</v>
      </c>
      <c r="K4328" s="8" t="str">
        <f>IF(Sales_Pipeline[[#This Row],[Close_Date]]="","",TEXT(Sales_Pipeline[[#This Row],[Close_Date]],"ddd"))</f>
        <v/>
      </c>
      <c r="L4328" s="8" t="str">
        <f>IF(Sales_Pipeline[[#This Row],[Close_Date]]="","",TEXT(Sales_Pipeline[[#This Row],[Close_Date]],"mmm"))</f>
        <v/>
      </c>
      <c r="M4328" s="8" t="str">
        <f>IF(Sales_Pipeline[[#This Row],[Close_Date]]="","","Q"&amp;ROUNDUP(MONTH(Sales_Pipeline[[#This Row],[Close_Date]])/3,0))</f>
        <v/>
      </c>
      <c r="N4328" s="2" t="str" cm="1">
        <f t="array" ref="N4328">IFERROR(_xlfn.IFS(Sales_Pipeline[[#This Row],[Deal_Stage]]="Won",_xlfn.XLOOKUP(Sales_Pipeline[[#This Row],[Product]],Products!$A$2:$A$8,Products!$C$2:$C$8),Sales_Pipeline[[#This Row],[Deal_Stage]]="Lost",_xlfn.XLOOKUP(Sales_Pipeline[[#This Row],[Product]],Products!$A$2:$A$8,Products!$C$2:$C$8)),"")</f>
        <v/>
      </c>
      <c r="O4328" s="2">
        <v>0</v>
      </c>
    </row>
    <row r="4329" spans="1:15" x14ac:dyDescent="0.3">
      <c r="A4329" t="s">
        <v>4475</v>
      </c>
      <c r="B4329" t="s">
        <v>32</v>
      </c>
      <c r="C4329" t="str">
        <f>_xlfn.XLOOKUP(Sales_Pipeline[[#This Row],[Sales_Agent]],Sales_Teams[Sales_Agent],Sales_Teams[Manager])</f>
        <v>Celia Rouche</v>
      </c>
      <c r="D4329" t="str">
        <f>_xlfn.XLOOKUP(Sales_Pipeline[[#This Row],[Manager]],Sales_Teams[Manager],Sales_Teams[Regional_Office])</f>
        <v>West</v>
      </c>
      <c r="E4329" t="s">
        <v>61</v>
      </c>
      <c r="F4329" t="s">
        <v>89</v>
      </c>
      <c r="G4329" t="str">
        <f>IFERROR(_xlfn.XLOOKUP(Sales_Pipeline[[#This Row],[Account]],Accounts!$A$2:$A$86,Accounts!$F$2:$F$86),"")</f>
        <v>United States</v>
      </c>
      <c r="H4329" t="s">
        <v>82</v>
      </c>
      <c r="I4329" s="3">
        <v>42915</v>
      </c>
      <c r="J4329" s="3">
        <v>42921</v>
      </c>
      <c r="K4329" s="8" t="str">
        <f>IF(Sales_Pipeline[[#This Row],[Close_Date]]="","",TEXT(Sales_Pipeline[[#This Row],[Close_Date]],"ddd"))</f>
        <v>Wed</v>
      </c>
      <c r="L4329" s="8" t="str">
        <f>IF(Sales_Pipeline[[#This Row],[Close_Date]]="","",TEXT(Sales_Pipeline[[#This Row],[Close_Date]],"mmm"))</f>
        <v>Jul</v>
      </c>
      <c r="M4329" s="8" t="str">
        <f>IF(Sales_Pipeline[[#This Row],[Close_Date]]="","","Q"&amp;ROUNDUP(MONTH(Sales_Pipeline[[#This Row],[Close_Date]])/3,0))</f>
        <v>Q3</v>
      </c>
      <c r="N4329" s="2" cm="1">
        <f t="array" ref="N4329">IFERROR(_xlfn.IFS(Sales_Pipeline[[#This Row],[Deal_Stage]]="Won",_xlfn.XLOOKUP(Sales_Pipeline[[#This Row],[Product]],Products!$A$2:$A$8,Products!$C$2:$C$8),Sales_Pipeline[[#This Row],[Deal_Stage]]="Lost",_xlfn.XLOOKUP(Sales_Pipeline[[#This Row],[Product]],Products!$A$2:$A$8,Products!$C$2:$C$8)),"")</f>
        <v>55</v>
      </c>
      <c r="O4329" s="2">
        <v>0</v>
      </c>
    </row>
    <row r="4330" spans="1:15" x14ac:dyDescent="0.3">
      <c r="A4330" t="s">
        <v>4476</v>
      </c>
      <c r="B4330" t="s">
        <v>32</v>
      </c>
      <c r="C4330" t="str">
        <f>_xlfn.XLOOKUP(Sales_Pipeline[[#This Row],[Sales_Agent]],Sales_Teams[Sales_Agent],Sales_Teams[Manager])</f>
        <v>Celia Rouche</v>
      </c>
      <c r="D4330" t="str">
        <f>_xlfn.XLOOKUP(Sales_Pipeline[[#This Row],[Manager]],Sales_Teams[Manager],Sales_Teams[Regional_Office])</f>
        <v>West</v>
      </c>
      <c r="E4330" t="s">
        <v>8953</v>
      </c>
      <c r="F4330" t="s">
        <v>570</v>
      </c>
      <c r="G4330" t="str">
        <f>IFERROR(_xlfn.XLOOKUP(Sales_Pipeline[[#This Row],[Account]],Accounts!$A$2:$A$86,Accounts!$F$2:$F$86),"")</f>
        <v>Germany</v>
      </c>
      <c r="H4330" t="s">
        <v>57</v>
      </c>
      <c r="I4330" s="3">
        <v>42915</v>
      </c>
      <c r="J4330" s="3">
        <v>42920</v>
      </c>
      <c r="K4330" s="8" t="str">
        <f>IF(Sales_Pipeline[[#This Row],[Close_Date]]="","",TEXT(Sales_Pipeline[[#This Row],[Close_Date]],"ddd"))</f>
        <v>Tue</v>
      </c>
      <c r="L4330" s="8" t="str">
        <f>IF(Sales_Pipeline[[#This Row],[Close_Date]]="","",TEXT(Sales_Pipeline[[#This Row],[Close_Date]],"mmm"))</f>
        <v>Jul</v>
      </c>
      <c r="M4330" s="8" t="str">
        <f>IF(Sales_Pipeline[[#This Row],[Close_Date]]="","","Q"&amp;ROUNDUP(MONTH(Sales_Pipeline[[#This Row],[Close_Date]])/3,0))</f>
        <v>Q3</v>
      </c>
      <c r="N4330" s="2" cm="1">
        <f t="array" ref="N4330">IFERROR(_xlfn.IFS(Sales_Pipeline[[#This Row],[Deal_Stage]]="Won",_xlfn.XLOOKUP(Sales_Pipeline[[#This Row],[Product]],Products!$A$2:$A$8,Products!$C$2:$C$8),Sales_Pipeline[[#This Row],[Deal_Stage]]="Lost",_xlfn.XLOOKUP(Sales_Pipeline[[#This Row],[Product]],Products!$A$2:$A$8,Products!$C$2:$C$8)),"")</f>
        <v>4821</v>
      </c>
      <c r="O4330" s="2">
        <v>4856</v>
      </c>
    </row>
    <row r="4331" spans="1:15" x14ac:dyDescent="0.3">
      <c r="A4331" t="s">
        <v>4477</v>
      </c>
      <c r="B4331" t="s">
        <v>32</v>
      </c>
      <c r="C4331" t="str">
        <f>_xlfn.XLOOKUP(Sales_Pipeline[[#This Row],[Sales_Agent]],Sales_Teams[Sales_Agent],Sales_Teams[Manager])</f>
        <v>Celia Rouche</v>
      </c>
      <c r="D4331" t="str">
        <f>_xlfn.XLOOKUP(Sales_Pipeline[[#This Row],[Manager]],Sales_Teams[Manager],Sales_Teams[Regional_Office])</f>
        <v>West</v>
      </c>
      <c r="E4331" t="s">
        <v>76</v>
      </c>
      <c r="F4331" t="s">
        <v>145</v>
      </c>
      <c r="G4331" t="str">
        <f>IFERROR(_xlfn.XLOOKUP(Sales_Pipeline[[#This Row],[Account]],Accounts!$A$2:$A$86,Accounts!$F$2:$F$86),"")</f>
        <v>United States</v>
      </c>
      <c r="H4331" t="s">
        <v>57</v>
      </c>
      <c r="I4331" s="3">
        <v>42915</v>
      </c>
      <c r="J4331" s="3">
        <v>42924</v>
      </c>
      <c r="K4331" s="8" t="str">
        <f>IF(Sales_Pipeline[[#This Row],[Close_Date]]="","",TEXT(Sales_Pipeline[[#This Row],[Close_Date]],"ddd"))</f>
        <v>Sat</v>
      </c>
      <c r="L4331" s="8" t="str">
        <f>IF(Sales_Pipeline[[#This Row],[Close_Date]]="","",TEXT(Sales_Pipeline[[#This Row],[Close_Date]],"mmm"))</f>
        <v>Jul</v>
      </c>
      <c r="M4331" s="8" t="str">
        <f>IF(Sales_Pipeline[[#This Row],[Close_Date]]="","","Q"&amp;ROUNDUP(MONTH(Sales_Pipeline[[#This Row],[Close_Date]])/3,0))</f>
        <v>Q3</v>
      </c>
      <c r="N4331" s="2" cm="1">
        <f t="array" ref="N4331">IFERROR(_xlfn.IFS(Sales_Pipeline[[#This Row],[Deal_Stage]]="Won",_xlfn.XLOOKUP(Sales_Pipeline[[#This Row],[Product]],Products!$A$2:$A$8,Products!$C$2:$C$8),Sales_Pipeline[[#This Row],[Deal_Stage]]="Lost",_xlfn.XLOOKUP(Sales_Pipeline[[#This Row],[Product]],Products!$A$2:$A$8,Products!$C$2:$C$8)),"")</f>
        <v>3393</v>
      </c>
      <c r="O4331" s="2">
        <v>3562</v>
      </c>
    </row>
    <row r="4332" spans="1:15" x14ac:dyDescent="0.3">
      <c r="A4332" t="s">
        <v>4478</v>
      </c>
      <c r="B4332" t="s">
        <v>17</v>
      </c>
      <c r="C4332" t="str">
        <f>_xlfn.XLOOKUP(Sales_Pipeline[[#This Row],[Sales_Agent]],Sales_Teams[Sales_Agent],Sales_Teams[Manager])</f>
        <v>Cara Losch</v>
      </c>
      <c r="D4332" t="str">
        <f>_xlfn.XLOOKUP(Sales_Pipeline[[#This Row],[Manager]],Sales_Teams[Manager],Sales_Teams[Regional_Office])</f>
        <v>East</v>
      </c>
      <c r="E4332" t="s">
        <v>8953</v>
      </c>
      <c r="F4332" t="s">
        <v>129</v>
      </c>
      <c r="G4332" t="str">
        <f>IFERROR(_xlfn.XLOOKUP(Sales_Pipeline[[#This Row],[Account]],Accounts!$A$2:$A$86,Accounts!$F$2:$F$86),"")</f>
        <v>Jordan</v>
      </c>
      <c r="H4332" t="s">
        <v>57</v>
      </c>
      <c r="I4332" s="3">
        <v>42915</v>
      </c>
      <c r="J4332" s="3">
        <v>42925</v>
      </c>
      <c r="K4332" s="8" t="str">
        <f>IF(Sales_Pipeline[[#This Row],[Close_Date]]="","",TEXT(Sales_Pipeline[[#This Row],[Close_Date]],"ddd"))</f>
        <v>Sun</v>
      </c>
      <c r="L4332" s="8" t="str">
        <f>IF(Sales_Pipeline[[#This Row],[Close_Date]]="","",TEXT(Sales_Pipeline[[#This Row],[Close_Date]],"mmm"))</f>
        <v>Jul</v>
      </c>
      <c r="M4332" s="8" t="str">
        <f>IF(Sales_Pipeline[[#This Row],[Close_Date]]="","","Q"&amp;ROUNDUP(MONTH(Sales_Pipeline[[#This Row],[Close_Date]])/3,0))</f>
        <v>Q3</v>
      </c>
      <c r="N4332" s="2" cm="1">
        <f t="array" ref="N4332">IFERROR(_xlfn.IFS(Sales_Pipeline[[#This Row],[Deal_Stage]]="Won",_xlfn.XLOOKUP(Sales_Pipeline[[#This Row],[Product]],Products!$A$2:$A$8,Products!$C$2:$C$8),Sales_Pipeline[[#This Row],[Deal_Stage]]="Lost",_xlfn.XLOOKUP(Sales_Pipeline[[#This Row],[Product]],Products!$A$2:$A$8,Products!$C$2:$C$8)),"")</f>
        <v>4821</v>
      </c>
      <c r="O4332" s="2">
        <v>5159</v>
      </c>
    </row>
    <row r="4333" spans="1:15" x14ac:dyDescent="0.3">
      <c r="A4333" t="s">
        <v>4479</v>
      </c>
      <c r="B4333" t="s">
        <v>17</v>
      </c>
      <c r="C4333" t="str">
        <f>_xlfn.XLOOKUP(Sales_Pipeline[[#This Row],[Sales_Agent]],Sales_Teams[Sales_Agent],Sales_Teams[Manager])</f>
        <v>Cara Losch</v>
      </c>
      <c r="D4333" t="str">
        <f>_xlfn.XLOOKUP(Sales_Pipeline[[#This Row],[Manager]],Sales_Teams[Manager],Sales_Teams[Regional_Office])</f>
        <v>East</v>
      </c>
      <c r="E4333" t="s">
        <v>76</v>
      </c>
      <c r="F4333" t="s">
        <v>196</v>
      </c>
      <c r="G4333" t="str">
        <f>IFERROR(_xlfn.XLOOKUP(Sales_Pipeline[[#This Row],[Account]],Accounts!$A$2:$A$86,Accounts!$F$2:$F$86),"")</f>
        <v>United States</v>
      </c>
      <c r="H4333" t="s">
        <v>57</v>
      </c>
      <c r="I4333" s="3">
        <v>42915</v>
      </c>
      <c r="J4333" s="3">
        <v>42927</v>
      </c>
      <c r="K4333" s="8" t="str">
        <f>IF(Sales_Pipeline[[#This Row],[Close_Date]]="","",TEXT(Sales_Pipeline[[#This Row],[Close_Date]],"ddd"))</f>
        <v>Tue</v>
      </c>
      <c r="L4333" s="8" t="str">
        <f>IF(Sales_Pipeline[[#This Row],[Close_Date]]="","",TEXT(Sales_Pipeline[[#This Row],[Close_Date]],"mmm"))</f>
        <v>Jul</v>
      </c>
      <c r="M4333" s="8" t="str">
        <f>IF(Sales_Pipeline[[#This Row],[Close_Date]]="","","Q"&amp;ROUNDUP(MONTH(Sales_Pipeline[[#This Row],[Close_Date]])/3,0))</f>
        <v>Q3</v>
      </c>
      <c r="N4333" s="2" cm="1">
        <f t="array" ref="N4333">IFERROR(_xlfn.IFS(Sales_Pipeline[[#This Row],[Deal_Stage]]="Won",_xlfn.XLOOKUP(Sales_Pipeline[[#This Row],[Product]],Products!$A$2:$A$8,Products!$C$2:$C$8),Sales_Pipeline[[#This Row],[Deal_Stage]]="Lost",_xlfn.XLOOKUP(Sales_Pipeline[[#This Row],[Product]],Products!$A$2:$A$8,Products!$C$2:$C$8)),"")</f>
        <v>3393</v>
      </c>
      <c r="O4333" s="2">
        <v>3172</v>
      </c>
    </row>
    <row r="4334" spans="1:15" x14ac:dyDescent="0.3">
      <c r="A4334" t="s">
        <v>4480</v>
      </c>
      <c r="B4334" t="s">
        <v>23</v>
      </c>
      <c r="C4334" t="str">
        <f>_xlfn.XLOOKUP(Sales_Pipeline[[#This Row],[Sales_Agent]],Sales_Teams[Sales_Agent],Sales_Teams[Manager])</f>
        <v>Cara Losch</v>
      </c>
      <c r="D4334" t="str">
        <f>_xlfn.XLOOKUP(Sales_Pipeline[[#This Row],[Manager]],Sales_Teams[Manager],Sales_Teams[Regional_Office])</f>
        <v>East</v>
      </c>
      <c r="E4334" t="s">
        <v>76</v>
      </c>
      <c r="F4334" t="s">
        <v>196</v>
      </c>
      <c r="G4334" t="str">
        <f>IFERROR(_xlfn.XLOOKUP(Sales_Pipeline[[#This Row],[Account]],Accounts!$A$2:$A$86,Accounts!$F$2:$F$86),"")</f>
        <v>United States</v>
      </c>
      <c r="H4334" t="s">
        <v>57</v>
      </c>
      <c r="I4334" s="3">
        <v>42915</v>
      </c>
      <c r="J4334" s="3">
        <v>42988</v>
      </c>
      <c r="K4334" s="8" t="str">
        <f>IF(Sales_Pipeline[[#This Row],[Close_Date]]="","",TEXT(Sales_Pipeline[[#This Row],[Close_Date]],"ddd"))</f>
        <v>Sun</v>
      </c>
      <c r="L4334" s="8" t="str">
        <f>IF(Sales_Pipeline[[#This Row],[Close_Date]]="","",TEXT(Sales_Pipeline[[#This Row],[Close_Date]],"mmm"))</f>
        <v>Sep</v>
      </c>
      <c r="M4334" s="8" t="str">
        <f>IF(Sales_Pipeline[[#This Row],[Close_Date]]="","","Q"&amp;ROUNDUP(MONTH(Sales_Pipeline[[#This Row],[Close_Date]])/3,0))</f>
        <v>Q3</v>
      </c>
      <c r="N4334" s="2" cm="1">
        <f t="array" ref="N4334">IFERROR(_xlfn.IFS(Sales_Pipeline[[#This Row],[Deal_Stage]]="Won",_xlfn.XLOOKUP(Sales_Pipeline[[#This Row],[Product]],Products!$A$2:$A$8,Products!$C$2:$C$8),Sales_Pipeline[[#This Row],[Deal_Stage]]="Lost",_xlfn.XLOOKUP(Sales_Pipeline[[#This Row],[Product]],Products!$A$2:$A$8,Products!$C$2:$C$8)),"")</f>
        <v>3393</v>
      </c>
      <c r="O4334" s="2">
        <v>3350</v>
      </c>
    </row>
    <row r="4335" spans="1:15" x14ac:dyDescent="0.3">
      <c r="A4335" t="s">
        <v>4481</v>
      </c>
      <c r="B4335" t="s">
        <v>44</v>
      </c>
      <c r="C4335" t="str">
        <f>_xlfn.XLOOKUP(Sales_Pipeline[[#This Row],[Sales_Agent]],Sales_Teams[Sales_Agent],Sales_Teams[Manager])</f>
        <v>Summer Sewald</v>
      </c>
      <c r="D4335" t="str">
        <f>_xlfn.XLOOKUP(Sales_Pipeline[[#This Row],[Manager]],Sales_Teams[Manager],Sales_Teams[Regional_Office])</f>
        <v>West</v>
      </c>
      <c r="E4335" t="s">
        <v>63</v>
      </c>
      <c r="F4335" t="s">
        <v>166</v>
      </c>
      <c r="G4335" t="str">
        <f>IFERROR(_xlfn.XLOOKUP(Sales_Pipeline[[#This Row],[Account]],Accounts!$A$2:$A$86,Accounts!$F$2:$F$86),"")</f>
        <v>United States</v>
      </c>
      <c r="H4335" t="s">
        <v>57</v>
      </c>
      <c r="I4335" s="3">
        <v>42915</v>
      </c>
      <c r="J4335" s="3">
        <v>42926</v>
      </c>
      <c r="K4335" s="8" t="str">
        <f>IF(Sales_Pipeline[[#This Row],[Close_Date]]="","",TEXT(Sales_Pipeline[[#This Row],[Close_Date]],"ddd"))</f>
        <v>Mon</v>
      </c>
      <c r="L4335" s="8" t="str">
        <f>IF(Sales_Pipeline[[#This Row],[Close_Date]]="","",TEXT(Sales_Pipeline[[#This Row],[Close_Date]],"mmm"))</f>
        <v>Jul</v>
      </c>
      <c r="M4335" s="8" t="str">
        <f>IF(Sales_Pipeline[[#This Row],[Close_Date]]="","","Q"&amp;ROUNDUP(MONTH(Sales_Pipeline[[#This Row],[Close_Date]])/3,0))</f>
        <v>Q3</v>
      </c>
      <c r="N4335" s="2" cm="1">
        <f t="array" ref="N4335">IFERROR(_xlfn.IFS(Sales_Pipeline[[#This Row],[Deal_Stage]]="Won",_xlfn.XLOOKUP(Sales_Pipeline[[#This Row],[Product]],Products!$A$2:$A$8,Products!$C$2:$C$8),Sales_Pipeline[[#This Row],[Deal_Stage]]="Lost",_xlfn.XLOOKUP(Sales_Pipeline[[#This Row],[Product]],Products!$A$2:$A$8,Products!$C$2:$C$8)),"")</f>
        <v>550</v>
      </c>
      <c r="O4335" s="2">
        <v>595</v>
      </c>
    </row>
    <row r="4336" spans="1:15" x14ac:dyDescent="0.3">
      <c r="A4336" t="s">
        <v>4482</v>
      </c>
      <c r="B4336" t="s">
        <v>3</v>
      </c>
      <c r="C4336" t="str">
        <f>_xlfn.XLOOKUP(Sales_Pipeline[[#This Row],[Sales_Agent]],Sales_Teams[Sales_Agent],Sales_Teams[Manager])</f>
        <v>Dustin Brinkmann</v>
      </c>
      <c r="D4336" t="str">
        <f>_xlfn.XLOOKUP(Sales_Pipeline[[#This Row],[Manager]],Sales_Teams[Manager],Sales_Teams[Regional_Office])</f>
        <v>Central</v>
      </c>
      <c r="E4336" t="s">
        <v>63</v>
      </c>
      <c r="F4336" t="s">
        <v>318</v>
      </c>
      <c r="G4336" t="str">
        <f>IFERROR(_xlfn.XLOOKUP(Sales_Pipeline[[#This Row],[Account]],Accounts!$A$2:$A$86,Accounts!$F$2:$F$86),"")</f>
        <v>Kenya</v>
      </c>
      <c r="H4336" t="s">
        <v>57</v>
      </c>
      <c r="I4336" s="3">
        <v>42916</v>
      </c>
      <c r="J4336" s="3">
        <v>43005</v>
      </c>
      <c r="K4336" s="8" t="str">
        <f>IF(Sales_Pipeline[[#This Row],[Close_Date]]="","",TEXT(Sales_Pipeline[[#This Row],[Close_Date]],"ddd"))</f>
        <v>Wed</v>
      </c>
      <c r="L4336" s="8" t="str">
        <f>IF(Sales_Pipeline[[#This Row],[Close_Date]]="","",TEXT(Sales_Pipeline[[#This Row],[Close_Date]],"mmm"))</f>
        <v>Sep</v>
      </c>
      <c r="M4336" s="8" t="str">
        <f>IF(Sales_Pipeline[[#This Row],[Close_Date]]="","","Q"&amp;ROUNDUP(MONTH(Sales_Pipeline[[#This Row],[Close_Date]])/3,0))</f>
        <v>Q3</v>
      </c>
      <c r="N4336" s="2" cm="1">
        <f t="array" ref="N4336">IFERROR(_xlfn.IFS(Sales_Pipeline[[#This Row],[Deal_Stage]]="Won",_xlfn.XLOOKUP(Sales_Pipeline[[#This Row],[Product]],Products!$A$2:$A$8,Products!$C$2:$C$8),Sales_Pipeline[[#This Row],[Deal_Stage]]="Lost",_xlfn.XLOOKUP(Sales_Pipeline[[#This Row],[Product]],Products!$A$2:$A$8,Products!$C$2:$C$8)),"")</f>
        <v>550</v>
      </c>
      <c r="O4336" s="2">
        <v>560</v>
      </c>
    </row>
    <row r="4337" spans="1:15" x14ac:dyDescent="0.3">
      <c r="A4337" t="s">
        <v>4483</v>
      </c>
      <c r="B4337" t="s">
        <v>30</v>
      </c>
      <c r="C4337" t="str">
        <f>_xlfn.XLOOKUP(Sales_Pipeline[[#This Row],[Sales_Agent]],Sales_Teams[Sales_Agent],Sales_Teams[Manager])</f>
        <v>Rocco Neubert</v>
      </c>
      <c r="D4337" t="str">
        <f>_xlfn.XLOOKUP(Sales_Pipeline[[#This Row],[Manager]],Sales_Teams[Manager],Sales_Teams[Regional_Office])</f>
        <v>East</v>
      </c>
      <c r="E4337" t="s">
        <v>55</v>
      </c>
      <c r="G4337" t="str">
        <f>IFERROR(_xlfn.XLOOKUP(Sales_Pipeline[[#This Row],[Account]],Accounts!$A$2:$A$86,Accounts!$F$2:$F$86),"")</f>
        <v/>
      </c>
      <c r="H4337" t="s">
        <v>77</v>
      </c>
      <c r="I4337" s="3">
        <v>42916</v>
      </c>
      <c r="K4337" s="8" t="str">
        <f>IF(Sales_Pipeline[[#This Row],[Close_Date]]="","",TEXT(Sales_Pipeline[[#This Row],[Close_Date]],"ddd"))</f>
        <v/>
      </c>
      <c r="L4337" s="8" t="str">
        <f>IF(Sales_Pipeline[[#This Row],[Close_Date]]="","",TEXT(Sales_Pipeline[[#This Row],[Close_Date]],"mmm"))</f>
        <v/>
      </c>
      <c r="M4337" s="8" t="str">
        <f>IF(Sales_Pipeline[[#This Row],[Close_Date]]="","","Q"&amp;ROUNDUP(MONTH(Sales_Pipeline[[#This Row],[Close_Date]])/3,0))</f>
        <v/>
      </c>
      <c r="N4337" s="2" t="str" cm="1">
        <f t="array" ref="N4337">IFERROR(_xlfn.IFS(Sales_Pipeline[[#This Row],[Deal_Stage]]="Won",_xlfn.XLOOKUP(Sales_Pipeline[[#This Row],[Product]],Products!$A$2:$A$8,Products!$C$2:$C$8),Sales_Pipeline[[#This Row],[Deal_Stage]]="Lost",_xlfn.XLOOKUP(Sales_Pipeline[[#This Row],[Product]],Products!$A$2:$A$8,Products!$C$2:$C$8)),"")</f>
        <v/>
      </c>
      <c r="O4337" s="2">
        <v>0</v>
      </c>
    </row>
    <row r="4338" spans="1:15" x14ac:dyDescent="0.3">
      <c r="A4338" t="s">
        <v>4484</v>
      </c>
      <c r="B4338" t="s">
        <v>30</v>
      </c>
      <c r="C4338" t="str">
        <f>_xlfn.XLOOKUP(Sales_Pipeline[[#This Row],[Sales_Agent]],Sales_Teams[Sales_Agent],Sales_Teams[Manager])</f>
        <v>Rocco Neubert</v>
      </c>
      <c r="D4338" t="str">
        <f>_xlfn.XLOOKUP(Sales_Pipeline[[#This Row],[Manager]],Sales_Teams[Manager],Sales_Teams[Regional_Office])</f>
        <v>East</v>
      </c>
      <c r="E4338" t="s">
        <v>55</v>
      </c>
      <c r="F4338" t="s">
        <v>293</v>
      </c>
      <c r="G4338" t="str">
        <f>IFERROR(_xlfn.XLOOKUP(Sales_Pipeline[[#This Row],[Account]],Accounts!$A$2:$A$86,Accounts!$F$2:$F$86),"")</f>
        <v>United States</v>
      </c>
      <c r="H4338" t="s">
        <v>57</v>
      </c>
      <c r="I4338" s="3">
        <v>42916</v>
      </c>
      <c r="J4338" s="3">
        <v>42918</v>
      </c>
      <c r="K4338" s="8" t="str">
        <f>IF(Sales_Pipeline[[#This Row],[Close_Date]]="","",TEXT(Sales_Pipeline[[#This Row],[Close_Date]],"ddd"))</f>
        <v>Sun</v>
      </c>
      <c r="L4338" s="8" t="str">
        <f>IF(Sales_Pipeline[[#This Row],[Close_Date]]="","",TEXT(Sales_Pipeline[[#This Row],[Close_Date]],"mmm"))</f>
        <v>Jul</v>
      </c>
      <c r="M4338" s="8" t="str">
        <f>IF(Sales_Pipeline[[#This Row],[Close_Date]]="","","Q"&amp;ROUNDUP(MONTH(Sales_Pipeline[[#This Row],[Close_Date]])/3,0))</f>
        <v>Q3</v>
      </c>
      <c r="N4338" s="2" cm="1">
        <f t="array" ref="N4338">IFERROR(_xlfn.IFS(Sales_Pipeline[[#This Row],[Deal_Stage]]="Won",_xlfn.XLOOKUP(Sales_Pipeline[[#This Row],[Product]],Products!$A$2:$A$8,Products!$C$2:$C$8),Sales_Pipeline[[#This Row],[Deal_Stage]]="Lost",_xlfn.XLOOKUP(Sales_Pipeline[[#This Row],[Product]],Products!$A$2:$A$8,Products!$C$2:$C$8)),"")</f>
        <v>1096</v>
      </c>
      <c r="O4338" s="2">
        <v>1167</v>
      </c>
    </row>
    <row r="4339" spans="1:15" x14ac:dyDescent="0.3">
      <c r="A4339" t="s">
        <v>4485</v>
      </c>
      <c r="B4339" t="s">
        <v>27</v>
      </c>
      <c r="C4339" t="str">
        <f>_xlfn.XLOOKUP(Sales_Pipeline[[#This Row],[Sales_Agent]],Sales_Teams[Sales_Agent],Sales_Teams[Manager])</f>
        <v>Rocco Neubert</v>
      </c>
      <c r="D4339" t="str">
        <f>_xlfn.XLOOKUP(Sales_Pipeline[[#This Row],[Manager]],Sales_Teams[Manager],Sales_Teams[Regional_Office])</f>
        <v>East</v>
      </c>
      <c r="E4339" t="s">
        <v>84</v>
      </c>
      <c r="F4339" t="s">
        <v>256</v>
      </c>
      <c r="G4339" t="str">
        <f>IFERROR(_xlfn.XLOOKUP(Sales_Pipeline[[#This Row],[Account]],Accounts!$A$2:$A$86,Accounts!$F$2:$F$86),"")</f>
        <v>United States</v>
      </c>
      <c r="H4339" t="s">
        <v>82</v>
      </c>
      <c r="I4339" s="3">
        <v>42916</v>
      </c>
      <c r="J4339" s="3">
        <v>42926</v>
      </c>
      <c r="K4339" s="8" t="str">
        <f>IF(Sales_Pipeline[[#This Row],[Close_Date]]="","",TEXT(Sales_Pipeline[[#This Row],[Close_Date]],"ddd"))</f>
        <v>Mon</v>
      </c>
      <c r="L4339" s="8" t="str">
        <f>IF(Sales_Pipeline[[#This Row],[Close_Date]]="","",TEXT(Sales_Pipeline[[#This Row],[Close_Date]],"mmm"))</f>
        <v>Jul</v>
      </c>
      <c r="M4339" s="8" t="str">
        <f>IF(Sales_Pipeline[[#This Row],[Close_Date]]="","","Q"&amp;ROUNDUP(MONTH(Sales_Pipeline[[#This Row],[Close_Date]])/3,0))</f>
        <v>Q3</v>
      </c>
      <c r="N4339" s="2" cm="1">
        <f t="array" ref="N4339">IFERROR(_xlfn.IFS(Sales_Pipeline[[#This Row],[Deal_Stage]]="Won",_xlfn.XLOOKUP(Sales_Pipeline[[#This Row],[Product]],Products!$A$2:$A$8,Products!$C$2:$C$8),Sales_Pipeline[[#This Row],[Deal_Stage]]="Lost",_xlfn.XLOOKUP(Sales_Pipeline[[#This Row],[Product]],Products!$A$2:$A$8,Products!$C$2:$C$8)),"")</f>
        <v>5482</v>
      </c>
      <c r="O4339" s="2">
        <v>0</v>
      </c>
    </row>
    <row r="4340" spans="1:15" x14ac:dyDescent="0.3">
      <c r="A4340" t="s">
        <v>4486</v>
      </c>
      <c r="B4340" t="s">
        <v>27</v>
      </c>
      <c r="C4340" t="str">
        <f>_xlfn.XLOOKUP(Sales_Pipeline[[#This Row],[Sales_Agent]],Sales_Teams[Sales_Agent],Sales_Teams[Manager])</f>
        <v>Rocco Neubert</v>
      </c>
      <c r="D4340" t="str">
        <f>_xlfn.XLOOKUP(Sales_Pipeline[[#This Row],[Manager]],Sales_Teams[Manager],Sales_Teams[Regional_Office])</f>
        <v>East</v>
      </c>
      <c r="E4340" t="s">
        <v>76</v>
      </c>
      <c r="F4340" t="s">
        <v>220</v>
      </c>
      <c r="G4340" t="str">
        <f>IFERROR(_xlfn.XLOOKUP(Sales_Pipeline[[#This Row],[Account]],Accounts!$A$2:$A$86,Accounts!$F$2:$F$86),"")</f>
        <v>United States</v>
      </c>
      <c r="H4340" t="s">
        <v>57</v>
      </c>
      <c r="I4340" s="3">
        <v>42916</v>
      </c>
      <c r="J4340" s="3">
        <v>43004</v>
      </c>
      <c r="K4340" s="8" t="str">
        <f>IF(Sales_Pipeline[[#This Row],[Close_Date]]="","",TEXT(Sales_Pipeline[[#This Row],[Close_Date]],"ddd"))</f>
        <v>Tue</v>
      </c>
      <c r="L4340" s="8" t="str">
        <f>IF(Sales_Pipeline[[#This Row],[Close_Date]]="","",TEXT(Sales_Pipeline[[#This Row],[Close_Date]],"mmm"))</f>
        <v>Sep</v>
      </c>
      <c r="M4340" s="8" t="str">
        <f>IF(Sales_Pipeline[[#This Row],[Close_Date]]="","","Q"&amp;ROUNDUP(MONTH(Sales_Pipeline[[#This Row],[Close_Date]])/3,0))</f>
        <v>Q3</v>
      </c>
      <c r="N4340" s="2" cm="1">
        <f t="array" ref="N4340">IFERROR(_xlfn.IFS(Sales_Pipeline[[#This Row],[Deal_Stage]]="Won",_xlfn.XLOOKUP(Sales_Pipeline[[#This Row],[Product]],Products!$A$2:$A$8,Products!$C$2:$C$8),Sales_Pipeline[[#This Row],[Deal_Stage]]="Lost",_xlfn.XLOOKUP(Sales_Pipeline[[#This Row],[Product]],Products!$A$2:$A$8,Products!$C$2:$C$8)),"")</f>
        <v>3393</v>
      </c>
      <c r="O4340" s="2">
        <v>3280</v>
      </c>
    </row>
    <row r="4341" spans="1:15" x14ac:dyDescent="0.3">
      <c r="A4341" t="s">
        <v>4487</v>
      </c>
      <c r="B4341" t="s">
        <v>6</v>
      </c>
      <c r="C4341" t="str">
        <f>_xlfn.XLOOKUP(Sales_Pipeline[[#This Row],[Sales_Agent]],Sales_Teams[Sales_Agent],Sales_Teams[Manager])</f>
        <v>Dustin Brinkmann</v>
      </c>
      <c r="D4341" t="str">
        <f>_xlfn.XLOOKUP(Sales_Pipeline[[#This Row],[Manager]],Sales_Teams[Manager],Sales_Teams[Regional_Office])</f>
        <v>Central</v>
      </c>
      <c r="E4341" t="s">
        <v>76</v>
      </c>
      <c r="F4341" t="s">
        <v>81</v>
      </c>
      <c r="G4341" t="str">
        <f>IFERROR(_xlfn.XLOOKUP(Sales_Pipeline[[#This Row],[Account]],Accounts!$A$2:$A$86,Accounts!$F$2:$F$86),"")</f>
        <v>Italy</v>
      </c>
      <c r="H4341" t="s">
        <v>57</v>
      </c>
      <c r="I4341" s="3">
        <v>42916</v>
      </c>
      <c r="J4341" s="3">
        <v>42993</v>
      </c>
      <c r="K4341" s="8" t="str">
        <f>IF(Sales_Pipeline[[#This Row],[Close_Date]]="","",TEXT(Sales_Pipeline[[#This Row],[Close_Date]],"ddd"))</f>
        <v>Fri</v>
      </c>
      <c r="L4341" s="8" t="str">
        <f>IF(Sales_Pipeline[[#This Row],[Close_Date]]="","",TEXT(Sales_Pipeline[[#This Row],[Close_Date]],"mmm"))</f>
        <v>Sep</v>
      </c>
      <c r="M4341" s="8" t="str">
        <f>IF(Sales_Pipeline[[#This Row],[Close_Date]]="","","Q"&amp;ROUNDUP(MONTH(Sales_Pipeline[[#This Row],[Close_Date]])/3,0))</f>
        <v>Q3</v>
      </c>
      <c r="N4341" s="2" cm="1">
        <f t="array" ref="N4341">IFERROR(_xlfn.IFS(Sales_Pipeline[[#This Row],[Deal_Stage]]="Won",_xlfn.XLOOKUP(Sales_Pipeline[[#This Row],[Product]],Products!$A$2:$A$8,Products!$C$2:$C$8),Sales_Pipeline[[#This Row],[Deal_Stage]]="Lost",_xlfn.XLOOKUP(Sales_Pipeline[[#This Row],[Product]],Products!$A$2:$A$8,Products!$C$2:$C$8)),"")</f>
        <v>3393</v>
      </c>
      <c r="O4341" s="2">
        <v>3427</v>
      </c>
    </row>
    <row r="4342" spans="1:15" x14ac:dyDescent="0.3">
      <c r="A4342" t="s">
        <v>4488</v>
      </c>
      <c r="B4342" t="s">
        <v>20</v>
      </c>
      <c r="C4342" t="str">
        <f>_xlfn.XLOOKUP(Sales_Pipeline[[#This Row],[Sales_Agent]],Sales_Teams[Sales_Agent],Sales_Teams[Manager])</f>
        <v>Cara Losch</v>
      </c>
      <c r="D4342" t="str">
        <f>_xlfn.XLOOKUP(Sales_Pipeline[[#This Row],[Manager]],Sales_Teams[Manager],Sales_Teams[Regional_Office])</f>
        <v>East</v>
      </c>
      <c r="E4342" t="s">
        <v>63</v>
      </c>
      <c r="F4342" t="s">
        <v>161</v>
      </c>
      <c r="G4342" t="str">
        <f>IFERROR(_xlfn.XLOOKUP(Sales_Pipeline[[#This Row],[Account]],Accounts!$A$2:$A$86,Accounts!$F$2:$F$86),"")</f>
        <v>United States</v>
      </c>
      <c r="H4342" t="s">
        <v>82</v>
      </c>
      <c r="I4342" s="3">
        <v>42916</v>
      </c>
      <c r="J4342" s="3">
        <v>42928</v>
      </c>
      <c r="K4342" s="8" t="str">
        <f>IF(Sales_Pipeline[[#This Row],[Close_Date]]="","",TEXT(Sales_Pipeline[[#This Row],[Close_Date]],"ddd"))</f>
        <v>Wed</v>
      </c>
      <c r="L4342" s="8" t="str">
        <f>IF(Sales_Pipeline[[#This Row],[Close_Date]]="","",TEXT(Sales_Pipeline[[#This Row],[Close_Date]],"mmm"))</f>
        <v>Jul</v>
      </c>
      <c r="M4342" s="8" t="str">
        <f>IF(Sales_Pipeline[[#This Row],[Close_Date]]="","","Q"&amp;ROUNDUP(MONTH(Sales_Pipeline[[#This Row],[Close_Date]])/3,0))</f>
        <v>Q3</v>
      </c>
      <c r="N4342" s="2" cm="1">
        <f t="array" ref="N4342">IFERROR(_xlfn.IFS(Sales_Pipeline[[#This Row],[Deal_Stage]]="Won",_xlfn.XLOOKUP(Sales_Pipeline[[#This Row],[Product]],Products!$A$2:$A$8,Products!$C$2:$C$8),Sales_Pipeline[[#This Row],[Deal_Stage]]="Lost",_xlfn.XLOOKUP(Sales_Pipeline[[#This Row],[Product]],Products!$A$2:$A$8,Products!$C$2:$C$8)),"")</f>
        <v>550</v>
      </c>
      <c r="O4342" s="2">
        <v>0</v>
      </c>
    </row>
    <row r="4343" spans="1:15" x14ac:dyDescent="0.3">
      <c r="A4343" t="s">
        <v>4489</v>
      </c>
      <c r="B4343" t="s">
        <v>25</v>
      </c>
      <c r="C4343" t="str">
        <f>_xlfn.XLOOKUP(Sales_Pipeline[[#This Row],[Sales_Agent]],Sales_Teams[Sales_Agent],Sales_Teams[Manager])</f>
        <v>Rocco Neubert</v>
      </c>
      <c r="D4343" t="str">
        <f>_xlfn.XLOOKUP(Sales_Pipeline[[#This Row],[Manager]],Sales_Teams[Manager],Sales_Teams[Regional_Office])</f>
        <v>East</v>
      </c>
      <c r="E4343" t="s">
        <v>55</v>
      </c>
      <c r="F4343" t="s">
        <v>231</v>
      </c>
      <c r="G4343" t="str">
        <f>IFERROR(_xlfn.XLOOKUP(Sales_Pipeline[[#This Row],[Account]],Accounts!$A$2:$A$86,Accounts!$F$2:$F$86),"")</f>
        <v>United States</v>
      </c>
      <c r="H4343" t="s">
        <v>82</v>
      </c>
      <c r="I4343" s="3">
        <v>42916</v>
      </c>
      <c r="J4343" s="3">
        <v>42924</v>
      </c>
      <c r="K4343" s="8" t="str">
        <f>IF(Sales_Pipeline[[#This Row],[Close_Date]]="","",TEXT(Sales_Pipeline[[#This Row],[Close_Date]],"ddd"))</f>
        <v>Sat</v>
      </c>
      <c r="L4343" s="8" t="str">
        <f>IF(Sales_Pipeline[[#This Row],[Close_Date]]="","",TEXT(Sales_Pipeline[[#This Row],[Close_Date]],"mmm"))</f>
        <v>Jul</v>
      </c>
      <c r="M4343" s="8" t="str">
        <f>IF(Sales_Pipeline[[#This Row],[Close_Date]]="","","Q"&amp;ROUNDUP(MONTH(Sales_Pipeline[[#This Row],[Close_Date]])/3,0))</f>
        <v>Q3</v>
      </c>
      <c r="N4343" s="2" cm="1">
        <f t="array" ref="N4343">IFERROR(_xlfn.IFS(Sales_Pipeline[[#This Row],[Deal_Stage]]="Won",_xlfn.XLOOKUP(Sales_Pipeline[[#This Row],[Product]],Products!$A$2:$A$8,Products!$C$2:$C$8),Sales_Pipeline[[#This Row],[Deal_Stage]]="Lost",_xlfn.XLOOKUP(Sales_Pipeline[[#This Row],[Product]],Products!$A$2:$A$8,Products!$C$2:$C$8)),"")</f>
        <v>1096</v>
      </c>
      <c r="O4343" s="2">
        <v>0</v>
      </c>
    </row>
    <row r="4344" spans="1:15" x14ac:dyDescent="0.3">
      <c r="A4344" t="s">
        <v>4490</v>
      </c>
      <c r="B4344" t="s">
        <v>25</v>
      </c>
      <c r="C4344" t="str">
        <f>_xlfn.XLOOKUP(Sales_Pipeline[[#This Row],[Sales_Agent]],Sales_Teams[Sales_Agent],Sales_Teams[Manager])</f>
        <v>Rocco Neubert</v>
      </c>
      <c r="D4344" t="str">
        <f>_xlfn.XLOOKUP(Sales_Pipeline[[#This Row],[Manager]],Sales_Teams[Manager],Sales_Teams[Regional_Office])</f>
        <v>East</v>
      </c>
      <c r="E4344" t="s">
        <v>55</v>
      </c>
      <c r="F4344" t="s">
        <v>533</v>
      </c>
      <c r="G4344" t="str">
        <f>IFERROR(_xlfn.XLOOKUP(Sales_Pipeline[[#This Row],[Account]],Accounts!$A$2:$A$86,Accounts!$F$2:$F$86),"")</f>
        <v>United States</v>
      </c>
      <c r="H4344" t="s">
        <v>57</v>
      </c>
      <c r="I4344" s="3">
        <v>42916</v>
      </c>
      <c r="J4344" s="3">
        <v>43005</v>
      </c>
      <c r="K4344" s="8" t="str">
        <f>IF(Sales_Pipeline[[#This Row],[Close_Date]]="","",TEXT(Sales_Pipeline[[#This Row],[Close_Date]],"ddd"))</f>
        <v>Wed</v>
      </c>
      <c r="L4344" s="8" t="str">
        <f>IF(Sales_Pipeline[[#This Row],[Close_Date]]="","",TEXT(Sales_Pipeline[[#This Row],[Close_Date]],"mmm"))</f>
        <v>Sep</v>
      </c>
      <c r="M4344" s="8" t="str">
        <f>IF(Sales_Pipeline[[#This Row],[Close_Date]]="","","Q"&amp;ROUNDUP(MONTH(Sales_Pipeline[[#This Row],[Close_Date]])/3,0))</f>
        <v>Q3</v>
      </c>
      <c r="N4344" s="2" cm="1">
        <f t="array" ref="N4344">IFERROR(_xlfn.IFS(Sales_Pipeline[[#This Row],[Deal_Stage]]="Won",_xlfn.XLOOKUP(Sales_Pipeline[[#This Row],[Product]],Products!$A$2:$A$8,Products!$C$2:$C$8),Sales_Pipeline[[#This Row],[Deal_Stage]]="Lost",_xlfn.XLOOKUP(Sales_Pipeline[[#This Row],[Product]],Products!$A$2:$A$8,Products!$C$2:$C$8)),"")</f>
        <v>1096</v>
      </c>
      <c r="O4344" s="2">
        <v>940</v>
      </c>
    </row>
    <row r="4345" spans="1:15" x14ac:dyDescent="0.3">
      <c r="A4345" t="s">
        <v>4491</v>
      </c>
      <c r="B4345" t="s">
        <v>15</v>
      </c>
      <c r="C4345" t="str">
        <f>_xlfn.XLOOKUP(Sales_Pipeline[[#This Row],[Sales_Agent]],Sales_Teams[Sales_Agent],Sales_Teams[Manager])</f>
        <v>Melvin Marxen</v>
      </c>
      <c r="D4345" t="str">
        <f>_xlfn.XLOOKUP(Sales_Pipeline[[#This Row],[Manager]],Sales_Teams[Manager],Sales_Teams[Regional_Office])</f>
        <v>Central</v>
      </c>
      <c r="E4345" t="s">
        <v>63</v>
      </c>
      <c r="F4345" t="s">
        <v>105</v>
      </c>
      <c r="G4345" t="str">
        <f>IFERROR(_xlfn.XLOOKUP(Sales_Pipeline[[#This Row],[Account]],Accounts!$A$2:$A$86,Accounts!$F$2:$F$86),"")</f>
        <v>United States</v>
      </c>
      <c r="H4345" t="s">
        <v>57</v>
      </c>
      <c r="I4345" s="3">
        <v>42916</v>
      </c>
      <c r="J4345" s="3">
        <v>43007</v>
      </c>
      <c r="K4345" s="8" t="str">
        <f>IF(Sales_Pipeline[[#This Row],[Close_Date]]="","",TEXT(Sales_Pipeline[[#This Row],[Close_Date]],"ddd"))</f>
        <v>Fri</v>
      </c>
      <c r="L4345" s="8" t="str">
        <f>IF(Sales_Pipeline[[#This Row],[Close_Date]]="","",TEXT(Sales_Pipeline[[#This Row],[Close_Date]],"mmm"))</f>
        <v>Sep</v>
      </c>
      <c r="M4345" s="8" t="str">
        <f>IF(Sales_Pipeline[[#This Row],[Close_Date]]="","","Q"&amp;ROUNDUP(MONTH(Sales_Pipeline[[#This Row],[Close_Date]])/3,0))</f>
        <v>Q3</v>
      </c>
      <c r="N4345" s="2" cm="1">
        <f t="array" ref="N4345">IFERROR(_xlfn.IFS(Sales_Pipeline[[#This Row],[Deal_Stage]]="Won",_xlfn.XLOOKUP(Sales_Pipeline[[#This Row],[Product]],Products!$A$2:$A$8,Products!$C$2:$C$8),Sales_Pipeline[[#This Row],[Deal_Stage]]="Lost",_xlfn.XLOOKUP(Sales_Pipeline[[#This Row],[Product]],Products!$A$2:$A$8,Products!$C$2:$C$8)),"")</f>
        <v>550</v>
      </c>
      <c r="O4345" s="2">
        <v>565</v>
      </c>
    </row>
    <row r="4346" spans="1:15" x14ac:dyDescent="0.3">
      <c r="A4346" t="s">
        <v>4492</v>
      </c>
      <c r="B4346" t="s">
        <v>15</v>
      </c>
      <c r="C4346" t="str">
        <f>_xlfn.XLOOKUP(Sales_Pipeline[[#This Row],[Sales_Agent]],Sales_Teams[Sales_Agent],Sales_Teams[Manager])</f>
        <v>Melvin Marxen</v>
      </c>
      <c r="D4346" t="str">
        <f>_xlfn.XLOOKUP(Sales_Pipeline[[#This Row],[Manager]],Sales_Teams[Manager],Sales_Teams[Regional_Office])</f>
        <v>Central</v>
      </c>
      <c r="E4346" t="s">
        <v>8953</v>
      </c>
      <c r="F4346" t="s">
        <v>141</v>
      </c>
      <c r="G4346" t="str">
        <f>IFERROR(_xlfn.XLOOKUP(Sales_Pipeline[[#This Row],[Account]],Accounts!$A$2:$A$86,Accounts!$F$2:$F$86),"")</f>
        <v>United States</v>
      </c>
      <c r="H4346" t="s">
        <v>57</v>
      </c>
      <c r="I4346" s="3">
        <v>42916</v>
      </c>
      <c r="J4346" s="3">
        <v>42922</v>
      </c>
      <c r="K4346" s="8" t="str">
        <f>IF(Sales_Pipeline[[#This Row],[Close_Date]]="","",TEXT(Sales_Pipeline[[#This Row],[Close_Date]],"ddd"))</f>
        <v>Thu</v>
      </c>
      <c r="L4346" s="8" t="str">
        <f>IF(Sales_Pipeline[[#This Row],[Close_Date]]="","",TEXT(Sales_Pipeline[[#This Row],[Close_Date]],"mmm"))</f>
        <v>Jul</v>
      </c>
      <c r="M4346" s="8" t="str">
        <f>IF(Sales_Pipeline[[#This Row],[Close_Date]]="","","Q"&amp;ROUNDUP(MONTH(Sales_Pipeline[[#This Row],[Close_Date]])/3,0))</f>
        <v>Q3</v>
      </c>
      <c r="N4346" s="2" cm="1">
        <f t="array" ref="N4346">IFERROR(_xlfn.IFS(Sales_Pipeline[[#This Row],[Deal_Stage]]="Won",_xlfn.XLOOKUP(Sales_Pipeline[[#This Row],[Product]],Products!$A$2:$A$8,Products!$C$2:$C$8),Sales_Pipeline[[#This Row],[Deal_Stage]]="Lost",_xlfn.XLOOKUP(Sales_Pipeline[[#This Row],[Product]],Products!$A$2:$A$8,Products!$C$2:$C$8)),"")</f>
        <v>4821</v>
      </c>
      <c r="O4346" s="2">
        <v>4749</v>
      </c>
    </row>
    <row r="4347" spans="1:15" x14ac:dyDescent="0.3">
      <c r="A4347" t="s">
        <v>4493</v>
      </c>
      <c r="B4347" t="s">
        <v>38</v>
      </c>
      <c r="C4347" t="str">
        <f>_xlfn.XLOOKUP(Sales_Pipeline[[#This Row],[Sales_Agent]],Sales_Teams[Sales_Agent],Sales_Teams[Manager])</f>
        <v>Celia Rouche</v>
      </c>
      <c r="D4347" t="str">
        <f>_xlfn.XLOOKUP(Sales_Pipeline[[#This Row],[Manager]],Sales_Teams[Manager],Sales_Teams[Regional_Office])</f>
        <v>West</v>
      </c>
      <c r="E4347" t="s">
        <v>61</v>
      </c>
      <c r="F4347" t="s">
        <v>114</v>
      </c>
      <c r="G4347" t="str">
        <f>IFERROR(_xlfn.XLOOKUP(Sales_Pipeline[[#This Row],[Account]],Accounts!$A$2:$A$86,Accounts!$F$2:$F$86),"")</f>
        <v>United States</v>
      </c>
      <c r="H4347" t="s">
        <v>57</v>
      </c>
      <c r="I4347" s="3">
        <v>42916</v>
      </c>
      <c r="J4347" s="3">
        <v>42925</v>
      </c>
      <c r="K4347" s="8" t="str">
        <f>IF(Sales_Pipeline[[#This Row],[Close_Date]]="","",TEXT(Sales_Pipeline[[#This Row],[Close_Date]],"ddd"))</f>
        <v>Sun</v>
      </c>
      <c r="L4347" s="8" t="str">
        <f>IF(Sales_Pipeline[[#This Row],[Close_Date]]="","",TEXT(Sales_Pipeline[[#This Row],[Close_Date]],"mmm"))</f>
        <v>Jul</v>
      </c>
      <c r="M4347" s="8" t="str">
        <f>IF(Sales_Pipeline[[#This Row],[Close_Date]]="","","Q"&amp;ROUNDUP(MONTH(Sales_Pipeline[[#This Row],[Close_Date]])/3,0))</f>
        <v>Q3</v>
      </c>
      <c r="N4347" s="2" cm="1">
        <f t="array" ref="N4347">IFERROR(_xlfn.IFS(Sales_Pipeline[[#This Row],[Deal_Stage]]="Won",_xlfn.XLOOKUP(Sales_Pipeline[[#This Row],[Product]],Products!$A$2:$A$8,Products!$C$2:$C$8),Sales_Pipeline[[#This Row],[Deal_Stage]]="Lost",_xlfn.XLOOKUP(Sales_Pipeline[[#This Row],[Product]],Products!$A$2:$A$8,Products!$C$2:$C$8)),"")</f>
        <v>55</v>
      </c>
      <c r="O4347" s="2">
        <v>51</v>
      </c>
    </row>
    <row r="4348" spans="1:15" x14ac:dyDescent="0.3">
      <c r="A4348" t="s">
        <v>4494</v>
      </c>
      <c r="B4348" t="s">
        <v>13</v>
      </c>
      <c r="C4348" t="str">
        <f>_xlfn.XLOOKUP(Sales_Pipeline[[#This Row],[Sales_Agent]],Sales_Teams[Sales_Agent],Sales_Teams[Manager])</f>
        <v>Melvin Marxen</v>
      </c>
      <c r="D4348" t="str">
        <f>_xlfn.XLOOKUP(Sales_Pipeline[[#This Row],[Manager]],Sales_Teams[Manager],Sales_Teams[Regional_Office])</f>
        <v>Central</v>
      </c>
      <c r="E4348" t="s">
        <v>61</v>
      </c>
      <c r="F4348" t="s">
        <v>204</v>
      </c>
      <c r="G4348" t="str">
        <f>IFERROR(_xlfn.XLOOKUP(Sales_Pipeline[[#This Row],[Account]],Accounts!$A$2:$A$86,Accounts!$F$2:$F$86),"")</f>
        <v>United States</v>
      </c>
      <c r="H4348" t="s">
        <v>82</v>
      </c>
      <c r="I4348" s="3">
        <v>42916</v>
      </c>
      <c r="J4348" s="3">
        <v>42975</v>
      </c>
      <c r="K4348" s="8" t="str">
        <f>IF(Sales_Pipeline[[#This Row],[Close_Date]]="","",TEXT(Sales_Pipeline[[#This Row],[Close_Date]],"ddd"))</f>
        <v>Mon</v>
      </c>
      <c r="L4348" s="8" t="str">
        <f>IF(Sales_Pipeline[[#This Row],[Close_Date]]="","",TEXT(Sales_Pipeline[[#This Row],[Close_Date]],"mmm"))</f>
        <v>Aug</v>
      </c>
      <c r="M4348" s="8" t="str">
        <f>IF(Sales_Pipeline[[#This Row],[Close_Date]]="","","Q"&amp;ROUNDUP(MONTH(Sales_Pipeline[[#This Row],[Close_Date]])/3,0))</f>
        <v>Q3</v>
      </c>
      <c r="N4348" s="2" cm="1">
        <f t="array" ref="N4348">IFERROR(_xlfn.IFS(Sales_Pipeline[[#This Row],[Deal_Stage]]="Won",_xlfn.XLOOKUP(Sales_Pipeline[[#This Row],[Product]],Products!$A$2:$A$8,Products!$C$2:$C$8),Sales_Pipeline[[#This Row],[Deal_Stage]]="Lost",_xlfn.XLOOKUP(Sales_Pipeline[[#This Row],[Product]],Products!$A$2:$A$8,Products!$C$2:$C$8)),"")</f>
        <v>55</v>
      </c>
      <c r="O4348" s="2">
        <v>0</v>
      </c>
    </row>
    <row r="4349" spans="1:15" x14ac:dyDescent="0.3">
      <c r="A4349" t="s">
        <v>4495</v>
      </c>
      <c r="B4349" t="s">
        <v>40</v>
      </c>
      <c r="C4349" t="str">
        <f>_xlfn.XLOOKUP(Sales_Pipeline[[#This Row],[Sales_Agent]],Sales_Teams[Sales_Agent],Sales_Teams[Manager])</f>
        <v>Summer Sewald</v>
      </c>
      <c r="D4349" t="str">
        <f>_xlfn.XLOOKUP(Sales_Pipeline[[#This Row],[Manager]],Sales_Teams[Manager],Sales_Teams[Regional_Office])</f>
        <v>West</v>
      </c>
      <c r="E4349" t="s">
        <v>55</v>
      </c>
      <c r="G4349" t="str">
        <f>IFERROR(_xlfn.XLOOKUP(Sales_Pipeline[[#This Row],[Account]],Accounts!$A$2:$A$86,Accounts!$F$2:$F$86),"")</f>
        <v/>
      </c>
      <c r="H4349" t="s">
        <v>77</v>
      </c>
      <c r="I4349" s="3">
        <v>42916</v>
      </c>
      <c r="K4349" s="8" t="str">
        <f>IF(Sales_Pipeline[[#This Row],[Close_Date]]="","",TEXT(Sales_Pipeline[[#This Row],[Close_Date]],"ddd"))</f>
        <v/>
      </c>
      <c r="L4349" s="8" t="str">
        <f>IF(Sales_Pipeline[[#This Row],[Close_Date]]="","",TEXT(Sales_Pipeline[[#This Row],[Close_Date]],"mmm"))</f>
        <v/>
      </c>
      <c r="M4349" s="8" t="str">
        <f>IF(Sales_Pipeline[[#This Row],[Close_Date]]="","","Q"&amp;ROUNDUP(MONTH(Sales_Pipeline[[#This Row],[Close_Date]])/3,0))</f>
        <v/>
      </c>
      <c r="N4349" s="2" t="str" cm="1">
        <f t="array" ref="N4349">IFERROR(_xlfn.IFS(Sales_Pipeline[[#This Row],[Deal_Stage]]="Won",_xlfn.XLOOKUP(Sales_Pipeline[[#This Row],[Product]],Products!$A$2:$A$8,Products!$C$2:$C$8),Sales_Pipeline[[#This Row],[Deal_Stage]]="Lost",_xlfn.XLOOKUP(Sales_Pipeline[[#This Row],[Product]],Products!$A$2:$A$8,Products!$C$2:$C$8)),"")</f>
        <v/>
      </c>
      <c r="O4349" s="2">
        <v>0</v>
      </c>
    </row>
    <row r="4350" spans="1:15" x14ac:dyDescent="0.3">
      <c r="A4350" t="s">
        <v>4496</v>
      </c>
      <c r="B4350" t="s">
        <v>40</v>
      </c>
      <c r="C4350" t="str">
        <f>_xlfn.XLOOKUP(Sales_Pipeline[[#This Row],[Sales_Agent]],Sales_Teams[Sales_Agent],Sales_Teams[Manager])</f>
        <v>Summer Sewald</v>
      </c>
      <c r="D4350" t="str">
        <f>_xlfn.XLOOKUP(Sales_Pipeline[[#This Row],[Manager]],Sales_Teams[Manager],Sales_Teams[Regional_Office])</f>
        <v>West</v>
      </c>
      <c r="E4350" t="s">
        <v>8953</v>
      </c>
      <c r="F4350" t="s">
        <v>177</v>
      </c>
      <c r="G4350" t="str">
        <f>IFERROR(_xlfn.XLOOKUP(Sales_Pipeline[[#This Row],[Account]],Accounts!$A$2:$A$86,Accounts!$F$2:$F$86),"")</f>
        <v>United States</v>
      </c>
      <c r="H4350" t="s">
        <v>82</v>
      </c>
      <c r="I4350" s="3">
        <v>42916</v>
      </c>
      <c r="J4350" s="3">
        <v>42924</v>
      </c>
      <c r="K4350" s="8" t="str">
        <f>IF(Sales_Pipeline[[#This Row],[Close_Date]]="","",TEXT(Sales_Pipeline[[#This Row],[Close_Date]],"ddd"))</f>
        <v>Sat</v>
      </c>
      <c r="L4350" s="8" t="str">
        <f>IF(Sales_Pipeline[[#This Row],[Close_Date]]="","",TEXT(Sales_Pipeline[[#This Row],[Close_Date]],"mmm"))</f>
        <v>Jul</v>
      </c>
      <c r="M4350" s="8" t="str">
        <f>IF(Sales_Pipeline[[#This Row],[Close_Date]]="","","Q"&amp;ROUNDUP(MONTH(Sales_Pipeline[[#This Row],[Close_Date]])/3,0))</f>
        <v>Q3</v>
      </c>
      <c r="N4350" s="2" cm="1">
        <f t="array" ref="N4350">IFERROR(_xlfn.IFS(Sales_Pipeline[[#This Row],[Deal_Stage]]="Won",_xlfn.XLOOKUP(Sales_Pipeline[[#This Row],[Product]],Products!$A$2:$A$8,Products!$C$2:$C$8),Sales_Pipeline[[#This Row],[Deal_Stage]]="Lost",_xlfn.XLOOKUP(Sales_Pipeline[[#This Row],[Product]],Products!$A$2:$A$8,Products!$C$2:$C$8)),"")</f>
        <v>4821</v>
      </c>
      <c r="O4350" s="2">
        <v>0</v>
      </c>
    </row>
    <row r="4351" spans="1:15" x14ac:dyDescent="0.3">
      <c r="A4351" t="s">
        <v>4497</v>
      </c>
      <c r="B4351" t="s">
        <v>10</v>
      </c>
      <c r="C4351" t="str">
        <f>_xlfn.XLOOKUP(Sales_Pipeline[[#This Row],[Sales_Agent]],Sales_Teams[Sales_Agent],Sales_Teams[Manager])</f>
        <v>Melvin Marxen</v>
      </c>
      <c r="D4351" t="str">
        <f>_xlfn.XLOOKUP(Sales_Pipeline[[#This Row],[Manager]],Sales_Teams[Manager],Sales_Teams[Regional_Office])</f>
        <v>Central</v>
      </c>
      <c r="E4351" t="s">
        <v>63</v>
      </c>
      <c r="F4351" t="s">
        <v>105</v>
      </c>
      <c r="G4351" t="str">
        <f>IFERROR(_xlfn.XLOOKUP(Sales_Pipeline[[#This Row],[Account]],Accounts!$A$2:$A$86,Accounts!$F$2:$F$86),"")</f>
        <v>United States</v>
      </c>
      <c r="H4351" t="s">
        <v>82</v>
      </c>
      <c r="I4351" s="3">
        <v>42916</v>
      </c>
      <c r="J4351" s="3">
        <v>42923</v>
      </c>
      <c r="K4351" s="8" t="str">
        <f>IF(Sales_Pipeline[[#This Row],[Close_Date]]="","",TEXT(Sales_Pipeline[[#This Row],[Close_Date]],"ddd"))</f>
        <v>Fri</v>
      </c>
      <c r="L4351" s="8" t="str">
        <f>IF(Sales_Pipeline[[#This Row],[Close_Date]]="","",TEXT(Sales_Pipeline[[#This Row],[Close_Date]],"mmm"))</f>
        <v>Jul</v>
      </c>
      <c r="M4351" s="8" t="str">
        <f>IF(Sales_Pipeline[[#This Row],[Close_Date]]="","","Q"&amp;ROUNDUP(MONTH(Sales_Pipeline[[#This Row],[Close_Date]])/3,0))</f>
        <v>Q3</v>
      </c>
      <c r="N4351" s="2" cm="1">
        <f t="array" ref="N4351">IFERROR(_xlfn.IFS(Sales_Pipeline[[#This Row],[Deal_Stage]]="Won",_xlfn.XLOOKUP(Sales_Pipeline[[#This Row],[Product]],Products!$A$2:$A$8,Products!$C$2:$C$8),Sales_Pipeline[[#This Row],[Deal_Stage]]="Lost",_xlfn.XLOOKUP(Sales_Pipeline[[#This Row],[Product]],Products!$A$2:$A$8,Products!$C$2:$C$8)),"")</f>
        <v>550</v>
      </c>
      <c r="O4351" s="2">
        <v>0</v>
      </c>
    </row>
    <row r="4352" spans="1:15" x14ac:dyDescent="0.3">
      <c r="A4352" t="s">
        <v>4498</v>
      </c>
      <c r="B4352" t="s">
        <v>37</v>
      </c>
      <c r="C4352" t="str">
        <f>_xlfn.XLOOKUP(Sales_Pipeline[[#This Row],[Sales_Agent]],Sales_Teams[Sales_Agent],Sales_Teams[Manager])</f>
        <v>Celia Rouche</v>
      </c>
      <c r="D4352" t="str">
        <f>_xlfn.XLOOKUP(Sales_Pipeline[[#This Row],[Manager]],Sales_Teams[Manager],Sales_Teams[Regional_Office])</f>
        <v>West</v>
      </c>
      <c r="E4352" t="s">
        <v>61</v>
      </c>
      <c r="F4352" t="s">
        <v>240</v>
      </c>
      <c r="G4352" t="str">
        <f>IFERROR(_xlfn.XLOOKUP(Sales_Pipeline[[#This Row],[Account]],Accounts!$A$2:$A$86,Accounts!$F$2:$F$86),"")</f>
        <v>United States</v>
      </c>
      <c r="H4352" t="s">
        <v>82</v>
      </c>
      <c r="I4352" s="3">
        <v>42916</v>
      </c>
      <c r="J4352" s="3">
        <v>42917</v>
      </c>
      <c r="K4352" s="8" t="str">
        <f>IF(Sales_Pipeline[[#This Row],[Close_Date]]="","",TEXT(Sales_Pipeline[[#This Row],[Close_Date]],"ddd"))</f>
        <v>Sat</v>
      </c>
      <c r="L4352" s="8" t="str">
        <f>IF(Sales_Pipeline[[#This Row],[Close_Date]]="","",TEXT(Sales_Pipeline[[#This Row],[Close_Date]],"mmm"))</f>
        <v>Jul</v>
      </c>
      <c r="M4352" s="8" t="str">
        <f>IF(Sales_Pipeline[[#This Row],[Close_Date]]="","","Q"&amp;ROUNDUP(MONTH(Sales_Pipeline[[#This Row],[Close_Date]])/3,0))</f>
        <v>Q3</v>
      </c>
      <c r="N4352" s="2" cm="1">
        <f t="array" ref="N4352">IFERROR(_xlfn.IFS(Sales_Pipeline[[#This Row],[Deal_Stage]]="Won",_xlfn.XLOOKUP(Sales_Pipeline[[#This Row],[Product]],Products!$A$2:$A$8,Products!$C$2:$C$8),Sales_Pipeline[[#This Row],[Deal_Stage]]="Lost",_xlfn.XLOOKUP(Sales_Pipeline[[#This Row],[Product]],Products!$A$2:$A$8,Products!$C$2:$C$8)),"")</f>
        <v>55</v>
      </c>
      <c r="O4352" s="2">
        <v>0</v>
      </c>
    </row>
    <row r="4353" spans="1:15" x14ac:dyDescent="0.3">
      <c r="A4353" t="s">
        <v>4499</v>
      </c>
      <c r="B4353" t="s">
        <v>12</v>
      </c>
      <c r="C4353" t="str">
        <f>_xlfn.XLOOKUP(Sales_Pipeline[[#This Row],[Sales_Agent]],Sales_Teams[Sales_Agent],Sales_Teams[Manager])</f>
        <v>Melvin Marxen</v>
      </c>
      <c r="D4353" t="str">
        <f>_xlfn.XLOOKUP(Sales_Pipeline[[#This Row],[Manager]],Sales_Teams[Manager],Sales_Teams[Regional_Office])</f>
        <v>Central</v>
      </c>
      <c r="E4353" t="s">
        <v>76</v>
      </c>
      <c r="F4353" t="s">
        <v>136</v>
      </c>
      <c r="G4353" t="str">
        <f>IFERROR(_xlfn.XLOOKUP(Sales_Pipeline[[#This Row],[Account]],Accounts!$A$2:$A$86,Accounts!$F$2:$F$86),"")</f>
        <v>United States</v>
      </c>
      <c r="H4353" t="s">
        <v>57</v>
      </c>
      <c r="I4353" s="3">
        <v>42916</v>
      </c>
      <c r="J4353" s="3">
        <v>42925</v>
      </c>
      <c r="K4353" s="8" t="str">
        <f>IF(Sales_Pipeline[[#This Row],[Close_Date]]="","",TEXT(Sales_Pipeline[[#This Row],[Close_Date]],"ddd"))</f>
        <v>Sun</v>
      </c>
      <c r="L4353" s="8" t="str">
        <f>IF(Sales_Pipeline[[#This Row],[Close_Date]]="","",TEXT(Sales_Pipeline[[#This Row],[Close_Date]],"mmm"))</f>
        <v>Jul</v>
      </c>
      <c r="M4353" s="8" t="str">
        <f>IF(Sales_Pipeline[[#This Row],[Close_Date]]="","","Q"&amp;ROUNDUP(MONTH(Sales_Pipeline[[#This Row],[Close_Date]])/3,0))</f>
        <v>Q3</v>
      </c>
      <c r="N4353" s="2" cm="1">
        <f t="array" ref="N4353">IFERROR(_xlfn.IFS(Sales_Pipeline[[#This Row],[Deal_Stage]]="Won",_xlfn.XLOOKUP(Sales_Pipeline[[#This Row],[Product]],Products!$A$2:$A$8,Products!$C$2:$C$8),Sales_Pipeline[[#This Row],[Deal_Stage]]="Lost",_xlfn.XLOOKUP(Sales_Pipeline[[#This Row],[Product]],Products!$A$2:$A$8,Products!$C$2:$C$8)),"")</f>
        <v>3393</v>
      </c>
      <c r="O4353" s="2">
        <v>3699</v>
      </c>
    </row>
    <row r="4354" spans="1:15" x14ac:dyDescent="0.3">
      <c r="A4354" t="s">
        <v>4500</v>
      </c>
      <c r="B4354" t="s">
        <v>45</v>
      </c>
      <c r="C4354" t="str">
        <f>_xlfn.XLOOKUP(Sales_Pipeline[[#This Row],[Sales_Agent]],Sales_Teams[Sales_Agent],Sales_Teams[Manager])</f>
        <v>Summer Sewald</v>
      </c>
      <c r="D4354" t="str">
        <f>_xlfn.XLOOKUP(Sales_Pipeline[[#This Row],[Manager]],Sales_Teams[Manager],Sales_Teams[Regional_Office])</f>
        <v>West</v>
      </c>
      <c r="E4354" t="s">
        <v>84</v>
      </c>
      <c r="F4354" t="s">
        <v>72</v>
      </c>
      <c r="G4354" t="str">
        <f>IFERROR(_xlfn.XLOOKUP(Sales_Pipeline[[#This Row],[Account]],Accounts!$A$2:$A$86,Accounts!$F$2:$F$86),"")</f>
        <v>United States</v>
      </c>
      <c r="H4354" t="s">
        <v>57</v>
      </c>
      <c r="I4354" s="3">
        <v>42916</v>
      </c>
      <c r="J4354" s="3">
        <v>42923</v>
      </c>
      <c r="K4354" s="8" t="str">
        <f>IF(Sales_Pipeline[[#This Row],[Close_Date]]="","",TEXT(Sales_Pipeline[[#This Row],[Close_Date]],"ddd"))</f>
        <v>Fri</v>
      </c>
      <c r="L4354" s="8" t="str">
        <f>IF(Sales_Pipeline[[#This Row],[Close_Date]]="","",TEXT(Sales_Pipeline[[#This Row],[Close_Date]],"mmm"))</f>
        <v>Jul</v>
      </c>
      <c r="M4354" s="8" t="str">
        <f>IF(Sales_Pipeline[[#This Row],[Close_Date]]="","","Q"&amp;ROUNDUP(MONTH(Sales_Pipeline[[#This Row],[Close_Date]])/3,0))</f>
        <v>Q3</v>
      </c>
      <c r="N4354" s="2" cm="1">
        <f t="array" ref="N4354">IFERROR(_xlfn.IFS(Sales_Pipeline[[#This Row],[Deal_Stage]]="Won",_xlfn.XLOOKUP(Sales_Pipeline[[#This Row],[Product]],Products!$A$2:$A$8,Products!$C$2:$C$8),Sales_Pipeline[[#This Row],[Deal_Stage]]="Lost",_xlfn.XLOOKUP(Sales_Pipeline[[#This Row],[Product]],Products!$A$2:$A$8,Products!$C$2:$C$8)),"")</f>
        <v>5482</v>
      </c>
      <c r="O4354" s="2">
        <v>5909</v>
      </c>
    </row>
    <row r="4355" spans="1:15" x14ac:dyDescent="0.3">
      <c r="A4355" t="s">
        <v>4501</v>
      </c>
      <c r="B4355" t="s">
        <v>9</v>
      </c>
      <c r="C4355" t="str">
        <f>_xlfn.XLOOKUP(Sales_Pipeline[[#This Row],[Sales_Agent]],Sales_Teams[Sales_Agent],Sales_Teams[Manager])</f>
        <v>Dustin Brinkmann</v>
      </c>
      <c r="D4355" t="str">
        <f>_xlfn.XLOOKUP(Sales_Pipeline[[#This Row],[Manager]],Sales_Teams[Manager],Sales_Teams[Regional_Office])</f>
        <v>Central</v>
      </c>
      <c r="E4355" t="s">
        <v>63</v>
      </c>
      <c r="F4355" t="s">
        <v>234</v>
      </c>
      <c r="G4355" t="str">
        <f>IFERROR(_xlfn.XLOOKUP(Sales_Pipeline[[#This Row],[Account]],Accounts!$A$2:$A$86,Accounts!$F$2:$F$86),"")</f>
        <v>United States</v>
      </c>
      <c r="H4355" t="s">
        <v>82</v>
      </c>
      <c r="I4355" s="3">
        <v>42916</v>
      </c>
      <c r="J4355" s="3">
        <v>43040</v>
      </c>
      <c r="K4355" s="8" t="str">
        <f>IF(Sales_Pipeline[[#This Row],[Close_Date]]="","",TEXT(Sales_Pipeline[[#This Row],[Close_Date]],"ddd"))</f>
        <v>Wed</v>
      </c>
      <c r="L4355" s="8" t="str">
        <f>IF(Sales_Pipeline[[#This Row],[Close_Date]]="","",TEXT(Sales_Pipeline[[#This Row],[Close_Date]],"mmm"))</f>
        <v>Nov</v>
      </c>
      <c r="M4355" s="8" t="str">
        <f>IF(Sales_Pipeline[[#This Row],[Close_Date]]="","","Q"&amp;ROUNDUP(MONTH(Sales_Pipeline[[#This Row],[Close_Date]])/3,0))</f>
        <v>Q4</v>
      </c>
      <c r="N4355" s="2" cm="1">
        <f t="array" ref="N4355">IFERROR(_xlfn.IFS(Sales_Pipeline[[#This Row],[Deal_Stage]]="Won",_xlfn.XLOOKUP(Sales_Pipeline[[#This Row],[Product]],Products!$A$2:$A$8,Products!$C$2:$C$8),Sales_Pipeline[[#This Row],[Deal_Stage]]="Lost",_xlfn.XLOOKUP(Sales_Pipeline[[#This Row],[Product]],Products!$A$2:$A$8,Products!$C$2:$C$8)),"")</f>
        <v>550</v>
      </c>
      <c r="O4355" s="2">
        <v>0</v>
      </c>
    </row>
    <row r="4356" spans="1:15" x14ac:dyDescent="0.3">
      <c r="A4356" t="s">
        <v>4502</v>
      </c>
      <c r="B4356" t="s">
        <v>14</v>
      </c>
      <c r="C4356" t="str">
        <f>_xlfn.XLOOKUP(Sales_Pipeline[[#This Row],[Sales_Agent]],Sales_Teams[Sales_Agent],Sales_Teams[Manager])</f>
        <v>Melvin Marxen</v>
      </c>
      <c r="D4356" t="str">
        <f>_xlfn.XLOOKUP(Sales_Pipeline[[#This Row],[Manager]],Sales_Teams[Manager],Sales_Teams[Regional_Office])</f>
        <v>Central</v>
      </c>
      <c r="E4356" t="s">
        <v>8953</v>
      </c>
      <c r="F4356" t="s">
        <v>214</v>
      </c>
      <c r="G4356" t="str">
        <f>IFERROR(_xlfn.XLOOKUP(Sales_Pipeline[[#This Row],[Account]],Accounts!$A$2:$A$86,Accounts!$F$2:$F$86),"")</f>
        <v>United States</v>
      </c>
      <c r="H4356" t="s">
        <v>82</v>
      </c>
      <c r="I4356" s="3">
        <v>42916</v>
      </c>
      <c r="J4356" s="3">
        <v>42917</v>
      </c>
      <c r="K4356" s="8" t="str">
        <f>IF(Sales_Pipeline[[#This Row],[Close_Date]]="","",TEXT(Sales_Pipeline[[#This Row],[Close_Date]],"ddd"))</f>
        <v>Sat</v>
      </c>
      <c r="L4356" s="8" t="str">
        <f>IF(Sales_Pipeline[[#This Row],[Close_Date]]="","",TEXT(Sales_Pipeline[[#This Row],[Close_Date]],"mmm"))</f>
        <v>Jul</v>
      </c>
      <c r="M4356" s="8" t="str">
        <f>IF(Sales_Pipeline[[#This Row],[Close_Date]]="","","Q"&amp;ROUNDUP(MONTH(Sales_Pipeline[[#This Row],[Close_Date]])/3,0))</f>
        <v>Q3</v>
      </c>
      <c r="N4356" s="2" cm="1">
        <f t="array" ref="N4356">IFERROR(_xlfn.IFS(Sales_Pipeline[[#This Row],[Deal_Stage]]="Won",_xlfn.XLOOKUP(Sales_Pipeline[[#This Row],[Product]],Products!$A$2:$A$8,Products!$C$2:$C$8),Sales_Pipeline[[#This Row],[Deal_Stage]]="Lost",_xlfn.XLOOKUP(Sales_Pipeline[[#This Row],[Product]],Products!$A$2:$A$8,Products!$C$2:$C$8)),"")</f>
        <v>4821</v>
      </c>
      <c r="O4356" s="2">
        <v>0</v>
      </c>
    </row>
    <row r="4357" spans="1:15" x14ac:dyDescent="0.3">
      <c r="A4357" t="s">
        <v>4503</v>
      </c>
      <c r="B4357" t="s">
        <v>29</v>
      </c>
      <c r="C4357" t="str">
        <f>_xlfn.XLOOKUP(Sales_Pipeline[[#This Row],[Sales_Agent]],Sales_Teams[Sales_Agent],Sales_Teams[Manager])</f>
        <v>Rocco Neubert</v>
      </c>
      <c r="D4357" t="str">
        <f>_xlfn.XLOOKUP(Sales_Pipeline[[#This Row],[Manager]],Sales_Teams[Manager],Sales_Teams[Regional_Office])</f>
        <v>East</v>
      </c>
      <c r="E4357" t="s">
        <v>84</v>
      </c>
      <c r="F4357" t="s">
        <v>234</v>
      </c>
      <c r="G4357" t="str">
        <f>IFERROR(_xlfn.XLOOKUP(Sales_Pipeline[[#This Row],[Account]],Accounts!$A$2:$A$86,Accounts!$F$2:$F$86),"")</f>
        <v>United States</v>
      </c>
      <c r="H4357" t="s">
        <v>82</v>
      </c>
      <c r="I4357" s="3">
        <v>42916</v>
      </c>
      <c r="J4357" s="3">
        <v>42923</v>
      </c>
      <c r="K4357" s="8" t="str">
        <f>IF(Sales_Pipeline[[#This Row],[Close_Date]]="","",TEXT(Sales_Pipeline[[#This Row],[Close_Date]],"ddd"))</f>
        <v>Fri</v>
      </c>
      <c r="L4357" s="8" t="str">
        <f>IF(Sales_Pipeline[[#This Row],[Close_Date]]="","",TEXT(Sales_Pipeline[[#This Row],[Close_Date]],"mmm"))</f>
        <v>Jul</v>
      </c>
      <c r="M4357" s="8" t="str">
        <f>IF(Sales_Pipeline[[#This Row],[Close_Date]]="","","Q"&amp;ROUNDUP(MONTH(Sales_Pipeline[[#This Row],[Close_Date]])/3,0))</f>
        <v>Q3</v>
      </c>
      <c r="N4357" s="2" cm="1">
        <f t="array" ref="N4357">IFERROR(_xlfn.IFS(Sales_Pipeline[[#This Row],[Deal_Stage]]="Won",_xlfn.XLOOKUP(Sales_Pipeline[[#This Row],[Product]],Products!$A$2:$A$8,Products!$C$2:$C$8),Sales_Pipeline[[#This Row],[Deal_Stage]]="Lost",_xlfn.XLOOKUP(Sales_Pipeline[[#This Row],[Product]],Products!$A$2:$A$8,Products!$C$2:$C$8)),"")</f>
        <v>5482</v>
      </c>
      <c r="O4357" s="2">
        <v>0</v>
      </c>
    </row>
    <row r="4358" spans="1:15" x14ac:dyDescent="0.3">
      <c r="A4358" t="s">
        <v>4504</v>
      </c>
      <c r="B4358" t="s">
        <v>29</v>
      </c>
      <c r="C4358" t="str">
        <f>_xlfn.XLOOKUP(Sales_Pipeline[[#This Row],[Sales_Agent]],Sales_Teams[Sales_Agent],Sales_Teams[Manager])</f>
        <v>Rocco Neubert</v>
      </c>
      <c r="D4358" t="str">
        <f>_xlfn.XLOOKUP(Sales_Pipeline[[#This Row],[Manager]],Sales_Teams[Manager],Sales_Teams[Regional_Office])</f>
        <v>East</v>
      </c>
      <c r="E4358" t="s">
        <v>84</v>
      </c>
      <c r="F4358" t="s">
        <v>238</v>
      </c>
      <c r="G4358" t="str">
        <f>IFERROR(_xlfn.XLOOKUP(Sales_Pipeline[[#This Row],[Account]],Accounts!$A$2:$A$86,Accounts!$F$2:$F$86),"")</f>
        <v>United States</v>
      </c>
      <c r="H4358" t="s">
        <v>57</v>
      </c>
      <c r="I4358" s="3">
        <v>42916</v>
      </c>
      <c r="J4358" s="3">
        <v>42997</v>
      </c>
      <c r="K4358" s="8" t="str">
        <f>IF(Sales_Pipeline[[#This Row],[Close_Date]]="","",TEXT(Sales_Pipeline[[#This Row],[Close_Date]],"ddd"))</f>
        <v>Tue</v>
      </c>
      <c r="L4358" s="8" t="str">
        <f>IF(Sales_Pipeline[[#This Row],[Close_Date]]="","",TEXT(Sales_Pipeline[[#This Row],[Close_Date]],"mmm"))</f>
        <v>Sep</v>
      </c>
      <c r="M4358" s="8" t="str">
        <f>IF(Sales_Pipeline[[#This Row],[Close_Date]]="","","Q"&amp;ROUNDUP(MONTH(Sales_Pipeline[[#This Row],[Close_Date]])/3,0))</f>
        <v>Q3</v>
      </c>
      <c r="N4358" s="2" cm="1">
        <f t="array" ref="N4358">IFERROR(_xlfn.IFS(Sales_Pipeline[[#This Row],[Deal_Stage]]="Won",_xlfn.XLOOKUP(Sales_Pipeline[[#This Row],[Product]],Products!$A$2:$A$8,Products!$C$2:$C$8),Sales_Pipeline[[#This Row],[Deal_Stage]]="Lost",_xlfn.XLOOKUP(Sales_Pipeline[[#This Row],[Product]],Products!$A$2:$A$8,Products!$C$2:$C$8)),"")</f>
        <v>5482</v>
      </c>
      <c r="O4358" s="2">
        <v>5927</v>
      </c>
    </row>
    <row r="4359" spans="1:15" x14ac:dyDescent="0.3">
      <c r="A4359" t="s">
        <v>4505</v>
      </c>
      <c r="B4359" t="s">
        <v>29</v>
      </c>
      <c r="C4359" t="str">
        <f>_xlfn.XLOOKUP(Sales_Pipeline[[#This Row],[Sales_Agent]],Sales_Teams[Sales_Agent],Sales_Teams[Manager])</f>
        <v>Rocco Neubert</v>
      </c>
      <c r="D4359" t="str">
        <f>_xlfn.XLOOKUP(Sales_Pipeline[[#This Row],[Manager]],Sales_Teams[Manager],Sales_Teams[Regional_Office])</f>
        <v>East</v>
      </c>
      <c r="E4359" t="s">
        <v>61</v>
      </c>
      <c r="F4359" t="s">
        <v>760</v>
      </c>
      <c r="G4359" t="str">
        <f>IFERROR(_xlfn.XLOOKUP(Sales_Pipeline[[#This Row],[Account]],Accounts!$A$2:$A$86,Accounts!$F$2:$F$86),"")</f>
        <v>United States</v>
      </c>
      <c r="H4359" t="s">
        <v>57</v>
      </c>
      <c r="I4359" s="3">
        <v>42916</v>
      </c>
      <c r="J4359" s="3">
        <v>42996</v>
      </c>
      <c r="K4359" s="8" t="str">
        <f>IF(Sales_Pipeline[[#This Row],[Close_Date]]="","",TEXT(Sales_Pipeline[[#This Row],[Close_Date]],"ddd"))</f>
        <v>Mon</v>
      </c>
      <c r="L4359" s="8" t="str">
        <f>IF(Sales_Pipeline[[#This Row],[Close_Date]]="","",TEXT(Sales_Pipeline[[#This Row],[Close_Date]],"mmm"))</f>
        <v>Sep</v>
      </c>
      <c r="M4359" s="8" t="str">
        <f>IF(Sales_Pipeline[[#This Row],[Close_Date]]="","","Q"&amp;ROUNDUP(MONTH(Sales_Pipeline[[#This Row],[Close_Date]])/3,0))</f>
        <v>Q3</v>
      </c>
      <c r="N4359" s="2" cm="1">
        <f t="array" ref="N4359">IFERROR(_xlfn.IFS(Sales_Pipeline[[#This Row],[Deal_Stage]]="Won",_xlfn.XLOOKUP(Sales_Pipeline[[#This Row],[Product]],Products!$A$2:$A$8,Products!$C$2:$C$8),Sales_Pipeline[[#This Row],[Deal_Stage]]="Lost",_xlfn.XLOOKUP(Sales_Pipeline[[#This Row],[Product]],Products!$A$2:$A$8,Products!$C$2:$C$8)),"")</f>
        <v>55</v>
      </c>
      <c r="O4359" s="2">
        <v>60</v>
      </c>
    </row>
    <row r="4360" spans="1:15" x14ac:dyDescent="0.3">
      <c r="A4360" t="s">
        <v>4506</v>
      </c>
      <c r="B4360" t="s">
        <v>29</v>
      </c>
      <c r="C4360" t="str">
        <f>_xlfn.XLOOKUP(Sales_Pipeline[[#This Row],[Sales_Agent]],Sales_Teams[Sales_Agent],Sales_Teams[Manager])</f>
        <v>Rocco Neubert</v>
      </c>
      <c r="D4360" t="str">
        <f>_xlfn.XLOOKUP(Sales_Pipeline[[#This Row],[Manager]],Sales_Teams[Manager],Sales_Teams[Regional_Office])</f>
        <v>East</v>
      </c>
      <c r="E4360" t="s">
        <v>76</v>
      </c>
      <c r="F4360" t="s">
        <v>388</v>
      </c>
      <c r="G4360" t="str">
        <f>IFERROR(_xlfn.XLOOKUP(Sales_Pipeline[[#This Row],[Account]],Accounts!$A$2:$A$86,Accounts!$F$2:$F$86),"")</f>
        <v>China</v>
      </c>
      <c r="H4360" t="s">
        <v>57</v>
      </c>
      <c r="I4360" s="3">
        <v>42916</v>
      </c>
      <c r="J4360" s="3">
        <v>42927</v>
      </c>
      <c r="K4360" s="8" t="str">
        <f>IF(Sales_Pipeline[[#This Row],[Close_Date]]="","",TEXT(Sales_Pipeline[[#This Row],[Close_Date]],"ddd"))</f>
        <v>Tue</v>
      </c>
      <c r="L4360" s="8" t="str">
        <f>IF(Sales_Pipeline[[#This Row],[Close_Date]]="","",TEXT(Sales_Pipeline[[#This Row],[Close_Date]],"mmm"))</f>
        <v>Jul</v>
      </c>
      <c r="M4360" s="8" t="str">
        <f>IF(Sales_Pipeline[[#This Row],[Close_Date]]="","","Q"&amp;ROUNDUP(MONTH(Sales_Pipeline[[#This Row],[Close_Date]])/3,0))</f>
        <v>Q3</v>
      </c>
      <c r="N4360" s="2" cm="1">
        <f t="array" ref="N4360">IFERROR(_xlfn.IFS(Sales_Pipeline[[#This Row],[Deal_Stage]]="Won",_xlfn.XLOOKUP(Sales_Pipeline[[#This Row],[Product]],Products!$A$2:$A$8,Products!$C$2:$C$8),Sales_Pipeline[[#This Row],[Deal_Stage]]="Lost",_xlfn.XLOOKUP(Sales_Pipeline[[#This Row],[Product]],Products!$A$2:$A$8,Products!$C$2:$C$8)),"")</f>
        <v>3393</v>
      </c>
      <c r="O4360" s="2">
        <v>3351</v>
      </c>
    </row>
    <row r="4361" spans="1:15" x14ac:dyDescent="0.3">
      <c r="A4361" t="s">
        <v>4507</v>
      </c>
      <c r="B4361" t="s">
        <v>35</v>
      </c>
      <c r="C4361" t="str">
        <f>_xlfn.XLOOKUP(Sales_Pipeline[[#This Row],[Sales_Agent]],Sales_Teams[Sales_Agent],Sales_Teams[Manager])</f>
        <v>Celia Rouche</v>
      </c>
      <c r="D4361" t="str">
        <f>_xlfn.XLOOKUP(Sales_Pipeline[[#This Row],[Manager]],Sales_Teams[Manager],Sales_Teams[Regional_Office])</f>
        <v>West</v>
      </c>
      <c r="E4361" t="s">
        <v>61</v>
      </c>
      <c r="F4361" t="s">
        <v>175</v>
      </c>
      <c r="G4361" t="str">
        <f>IFERROR(_xlfn.XLOOKUP(Sales_Pipeline[[#This Row],[Account]],Accounts!$A$2:$A$86,Accounts!$F$2:$F$86),"")</f>
        <v>Brazil</v>
      </c>
      <c r="H4361" t="s">
        <v>57</v>
      </c>
      <c r="I4361" s="3">
        <v>42916</v>
      </c>
      <c r="J4361" s="3">
        <v>42925</v>
      </c>
      <c r="K4361" s="8" t="str">
        <f>IF(Sales_Pipeline[[#This Row],[Close_Date]]="","",TEXT(Sales_Pipeline[[#This Row],[Close_Date]],"ddd"))</f>
        <v>Sun</v>
      </c>
      <c r="L4361" s="8" t="str">
        <f>IF(Sales_Pipeline[[#This Row],[Close_Date]]="","",TEXT(Sales_Pipeline[[#This Row],[Close_Date]],"mmm"))</f>
        <v>Jul</v>
      </c>
      <c r="M4361" s="8" t="str">
        <f>IF(Sales_Pipeline[[#This Row],[Close_Date]]="","","Q"&amp;ROUNDUP(MONTH(Sales_Pipeline[[#This Row],[Close_Date]])/3,0))</f>
        <v>Q3</v>
      </c>
      <c r="N4361" s="2" cm="1">
        <f t="array" ref="N4361">IFERROR(_xlfn.IFS(Sales_Pipeline[[#This Row],[Deal_Stage]]="Won",_xlfn.XLOOKUP(Sales_Pipeline[[#This Row],[Product]],Products!$A$2:$A$8,Products!$C$2:$C$8),Sales_Pipeline[[#This Row],[Deal_Stage]]="Lost",_xlfn.XLOOKUP(Sales_Pipeline[[#This Row],[Product]],Products!$A$2:$A$8,Products!$C$2:$C$8)),"")</f>
        <v>55</v>
      </c>
      <c r="O4361" s="2">
        <v>64</v>
      </c>
    </row>
    <row r="4362" spans="1:15" x14ac:dyDescent="0.3">
      <c r="A4362" t="s">
        <v>4508</v>
      </c>
      <c r="B4362" t="s">
        <v>21</v>
      </c>
      <c r="C4362" t="str">
        <f>_xlfn.XLOOKUP(Sales_Pipeline[[#This Row],[Sales_Agent]],Sales_Teams[Sales_Agent],Sales_Teams[Manager])</f>
        <v>Cara Losch</v>
      </c>
      <c r="D4362" t="str">
        <f>_xlfn.XLOOKUP(Sales_Pipeline[[#This Row],[Manager]],Sales_Teams[Manager],Sales_Teams[Regional_Office])</f>
        <v>East</v>
      </c>
      <c r="E4362" t="s">
        <v>76</v>
      </c>
      <c r="F4362" t="s">
        <v>225</v>
      </c>
      <c r="G4362" t="str">
        <f>IFERROR(_xlfn.XLOOKUP(Sales_Pipeline[[#This Row],[Account]],Accounts!$A$2:$A$86,Accounts!$F$2:$F$86),"")</f>
        <v>United States</v>
      </c>
      <c r="H4362" t="s">
        <v>82</v>
      </c>
      <c r="I4362" s="3">
        <v>42916</v>
      </c>
      <c r="J4362" s="3">
        <v>42918</v>
      </c>
      <c r="K4362" s="8" t="str">
        <f>IF(Sales_Pipeline[[#This Row],[Close_Date]]="","",TEXT(Sales_Pipeline[[#This Row],[Close_Date]],"ddd"))</f>
        <v>Sun</v>
      </c>
      <c r="L4362" s="8" t="str">
        <f>IF(Sales_Pipeline[[#This Row],[Close_Date]]="","",TEXT(Sales_Pipeline[[#This Row],[Close_Date]],"mmm"))</f>
        <v>Jul</v>
      </c>
      <c r="M4362" s="8" t="str">
        <f>IF(Sales_Pipeline[[#This Row],[Close_Date]]="","","Q"&amp;ROUNDUP(MONTH(Sales_Pipeline[[#This Row],[Close_Date]])/3,0))</f>
        <v>Q3</v>
      </c>
      <c r="N4362" s="2" cm="1">
        <f t="array" ref="N4362">IFERROR(_xlfn.IFS(Sales_Pipeline[[#This Row],[Deal_Stage]]="Won",_xlfn.XLOOKUP(Sales_Pipeline[[#This Row],[Product]],Products!$A$2:$A$8,Products!$C$2:$C$8),Sales_Pipeline[[#This Row],[Deal_Stage]]="Lost",_xlfn.XLOOKUP(Sales_Pipeline[[#This Row],[Product]],Products!$A$2:$A$8,Products!$C$2:$C$8)),"")</f>
        <v>3393</v>
      </c>
      <c r="O4362" s="2">
        <v>0</v>
      </c>
    </row>
    <row r="4363" spans="1:15" x14ac:dyDescent="0.3">
      <c r="A4363" t="s">
        <v>4509</v>
      </c>
      <c r="B4363" t="s">
        <v>7</v>
      </c>
      <c r="C4363" t="str">
        <f>_xlfn.XLOOKUP(Sales_Pipeline[[#This Row],[Sales_Agent]],Sales_Teams[Sales_Agent],Sales_Teams[Manager])</f>
        <v>Dustin Brinkmann</v>
      </c>
      <c r="D4363" t="str">
        <f>_xlfn.XLOOKUP(Sales_Pipeline[[#This Row],[Manager]],Sales_Teams[Manager],Sales_Teams[Regional_Office])</f>
        <v>Central</v>
      </c>
      <c r="E4363" t="s">
        <v>61</v>
      </c>
      <c r="F4363" t="s">
        <v>118</v>
      </c>
      <c r="G4363" t="str">
        <f>IFERROR(_xlfn.XLOOKUP(Sales_Pipeline[[#This Row],[Account]],Accounts!$A$2:$A$86,Accounts!$F$2:$F$86),"")</f>
        <v>United States</v>
      </c>
      <c r="H4363" t="s">
        <v>57</v>
      </c>
      <c r="I4363" s="3">
        <v>42916</v>
      </c>
      <c r="J4363" s="3">
        <v>42927</v>
      </c>
      <c r="K4363" s="8" t="str">
        <f>IF(Sales_Pipeline[[#This Row],[Close_Date]]="","",TEXT(Sales_Pipeline[[#This Row],[Close_Date]],"ddd"))</f>
        <v>Tue</v>
      </c>
      <c r="L4363" s="8" t="str">
        <f>IF(Sales_Pipeline[[#This Row],[Close_Date]]="","",TEXT(Sales_Pipeline[[#This Row],[Close_Date]],"mmm"))</f>
        <v>Jul</v>
      </c>
      <c r="M4363" s="8" t="str">
        <f>IF(Sales_Pipeline[[#This Row],[Close_Date]]="","","Q"&amp;ROUNDUP(MONTH(Sales_Pipeline[[#This Row],[Close_Date]])/3,0))</f>
        <v>Q3</v>
      </c>
      <c r="N4363" s="2" cm="1">
        <f t="array" ref="N4363">IFERROR(_xlfn.IFS(Sales_Pipeline[[#This Row],[Deal_Stage]]="Won",_xlfn.XLOOKUP(Sales_Pipeline[[#This Row],[Product]],Products!$A$2:$A$8,Products!$C$2:$C$8),Sales_Pipeline[[#This Row],[Deal_Stage]]="Lost",_xlfn.XLOOKUP(Sales_Pipeline[[#This Row],[Product]],Products!$A$2:$A$8,Products!$C$2:$C$8)),"")</f>
        <v>55</v>
      </c>
      <c r="O4363" s="2">
        <v>47</v>
      </c>
    </row>
    <row r="4364" spans="1:15" x14ac:dyDescent="0.3">
      <c r="A4364" t="s">
        <v>4510</v>
      </c>
      <c r="B4364" t="s">
        <v>7</v>
      </c>
      <c r="C4364" t="str">
        <f>_xlfn.XLOOKUP(Sales_Pipeline[[#This Row],[Sales_Agent]],Sales_Teams[Sales_Agent],Sales_Teams[Manager])</f>
        <v>Dustin Brinkmann</v>
      </c>
      <c r="D4364" t="str">
        <f>_xlfn.XLOOKUP(Sales_Pipeline[[#This Row],[Manager]],Sales_Teams[Manager],Sales_Teams[Regional_Office])</f>
        <v>Central</v>
      </c>
      <c r="E4364" t="s">
        <v>61</v>
      </c>
      <c r="F4364" t="s">
        <v>214</v>
      </c>
      <c r="G4364" t="str">
        <f>IFERROR(_xlfn.XLOOKUP(Sales_Pipeline[[#This Row],[Account]],Accounts!$A$2:$A$86,Accounts!$F$2:$F$86),"")</f>
        <v>United States</v>
      </c>
      <c r="H4364" t="s">
        <v>57</v>
      </c>
      <c r="I4364" s="3">
        <v>42916</v>
      </c>
      <c r="J4364" s="3">
        <v>42917</v>
      </c>
      <c r="K4364" s="8" t="str">
        <f>IF(Sales_Pipeline[[#This Row],[Close_Date]]="","",TEXT(Sales_Pipeline[[#This Row],[Close_Date]],"ddd"))</f>
        <v>Sat</v>
      </c>
      <c r="L4364" s="8" t="str">
        <f>IF(Sales_Pipeline[[#This Row],[Close_Date]]="","",TEXT(Sales_Pipeline[[#This Row],[Close_Date]],"mmm"))</f>
        <v>Jul</v>
      </c>
      <c r="M4364" s="8" t="str">
        <f>IF(Sales_Pipeline[[#This Row],[Close_Date]]="","","Q"&amp;ROUNDUP(MONTH(Sales_Pipeline[[#This Row],[Close_Date]])/3,0))</f>
        <v>Q3</v>
      </c>
      <c r="N4364" s="2" cm="1">
        <f t="array" ref="N4364">IFERROR(_xlfn.IFS(Sales_Pipeline[[#This Row],[Deal_Stage]]="Won",_xlfn.XLOOKUP(Sales_Pipeline[[#This Row],[Product]],Products!$A$2:$A$8,Products!$C$2:$C$8),Sales_Pipeline[[#This Row],[Deal_Stage]]="Lost",_xlfn.XLOOKUP(Sales_Pipeline[[#This Row],[Product]],Products!$A$2:$A$8,Products!$C$2:$C$8)),"")</f>
        <v>55</v>
      </c>
      <c r="O4364" s="2">
        <v>53</v>
      </c>
    </row>
    <row r="4365" spans="1:15" x14ac:dyDescent="0.3">
      <c r="A4365" t="s">
        <v>4511</v>
      </c>
      <c r="B4365" t="s">
        <v>32</v>
      </c>
      <c r="C4365" t="str">
        <f>_xlfn.XLOOKUP(Sales_Pipeline[[#This Row],[Sales_Agent]],Sales_Teams[Sales_Agent],Sales_Teams[Manager])</f>
        <v>Celia Rouche</v>
      </c>
      <c r="D4365" t="str">
        <f>_xlfn.XLOOKUP(Sales_Pipeline[[#This Row],[Manager]],Sales_Teams[Manager],Sales_Teams[Regional_Office])</f>
        <v>West</v>
      </c>
      <c r="E4365" t="s">
        <v>63</v>
      </c>
      <c r="F4365" t="s">
        <v>177</v>
      </c>
      <c r="G4365" t="str">
        <f>IFERROR(_xlfn.XLOOKUP(Sales_Pipeline[[#This Row],[Account]],Accounts!$A$2:$A$86,Accounts!$F$2:$F$86),"")</f>
        <v>United States</v>
      </c>
      <c r="H4365" t="s">
        <v>82</v>
      </c>
      <c r="I4365" s="3">
        <v>42916</v>
      </c>
      <c r="J4365" s="3">
        <v>42928</v>
      </c>
      <c r="K4365" s="8" t="str">
        <f>IF(Sales_Pipeline[[#This Row],[Close_Date]]="","",TEXT(Sales_Pipeline[[#This Row],[Close_Date]],"ddd"))</f>
        <v>Wed</v>
      </c>
      <c r="L4365" s="8" t="str">
        <f>IF(Sales_Pipeline[[#This Row],[Close_Date]]="","",TEXT(Sales_Pipeline[[#This Row],[Close_Date]],"mmm"))</f>
        <v>Jul</v>
      </c>
      <c r="M4365" s="8" t="str">
        <f>IF(Sales_Pipeline[[#This Row],[Close_Date]]="","","Q"&amp;ROUNDUP(MONTH(Sales_Pipeline[[#This Row],[Close_Date]])/3,0))</f>
        <v>Q3</v>
      </c>
      <c r="N4365" s="2" cm="1">
        <f t="array" ref="N4365">IFERROR(_xlfn.IFS(Sales_Pipeline[[#This Row],[Deal_Stage]]="Won",_xlfn.XLOOKUP(Sales_Pipeline[[#This Row],[Product]],Products!$A$2:$A$8,Products!$C$2:$C$8),Sales_Pipeline[[#This Row],[Deal_Stage]]="Lost",_xlfn.XLOOKUP(Sales_Pipeline[[#This Row],[Product]],Products!$A$2:$A$8,Products!$C$2:$C$8)),"")</f>
        <v>550</v>
      </c>
      <c r="O4365" s="2">
        <v>0</v>
      </c>
    </row>
    <row r="4366" spans="1:15" x14ac:dyDescent="0.3">
      <c r="A4366" t="s">
        <v>4512</v>
      </c>
      <c r="B4366" t="s">
        <v>17</v>
      </c>
      <c r="C4366" t="str">
        <f>_xlfn.XLOOKUP(Sales_Pipeline[[#This Row],[Sales_Agent]],Sales_Teams[Sales_Agent],Sales_Teams[Manager])</f>
        <v>Cara Losch</v>
      </c>
      <c r="D4366" t="str">
        <f>_xlfn.XLOOKUP(Sales_Pipeline[[#This Row],[Manager]],Sales_Teams[Manager],Sales_Teams[Regional_Office])</f>
        <v>East</v>
      </c>
      <c r="E4366" t="s">
        <v>63</v>
      </c>
      <c r="F4366" t="s">
        <v>123</v>
      </c>
      <c r="G4366" t="str">
        <f>IFERROR(_xlfn.XLOOKUP(Sales_Pipeline[[#This Row],[Account]],Accounts!$A$2:$A$86,Accounts!$F$2:$F$86),"")</f>
        <v>United States</v>
      </c>
      <c r="H4366" t="s">
        <v>82</v>
      </c>
      <c r="I4366" s="3">
        <v>42916</v>
      </c>
      <c r="J4366" s="3">
        <v>43001</v>
      </c>
      <c r="K4366" s="8" t="str">
        <f>IF(Sales_Pipeline[[#This Row],[Close_Date]]="","",TEXT(Sales_Pipeline[[#This Row],[Close_Date]],"ddd"))</f>
        <v>Sat</v>
      </c>
      <c r="L4366" s="8" t="str">
        <f>IF(Sales_Pipeline[[#This Row],[Close_Date]]="","",TEXT(Sales_Pipeline[[#This Row],[Close_Date]],"mmm"))</f>
        <v>Sep</v>
      </c>
      <c r="M4366" s="8" t="str">
        <f>IF(Sales_Pipeline[[#This Row],[Close_Date]]="","","Q"&amp;ROUNDUP(MONTH(Sales_Pipeline[[#This Row],[Close_Date]])/3,0))</f>
        <v>Q3</v>
      </c>
      <c r="N4366" s="2" cm="1">
        <f t="array" ref="N4366">IFERROR(_xlfn.IFS(Sales_Pipeline[[#This Row],[Deal_Stage]]="Won",_xlfn.XLOOKUP(Sales_Pipeline[[#This Row],[Product]],Products!$A$2:$A$8,Products!$C$2:$C$8),Sales_Pipeline[[#This Row],[Deal_Stage]]="Lost",_xlfn.XLOOKUP(Sales_Pipeline[[#This Row],[Product]],Products!$A$2:$A$8,Products!$C$2:$C$8)),"")</f>
        <v>550</v>
      </c>
      <c r="O4366" s="2">
        <v>0</v>
      </c>
    </row>
    <row r="4367" spans="1:15" x14ac:dyDescent="0.3">
      <c r="A4367" t="s">
        <v>4513</v>
      </c>
      <c r="B4367" t="s">
        <v>30</v>
      </c>
      <c r="C4367" t="str">
        <f>_xlfn.XLOOKUP(Sales_Pipeline[[#This Row],[Sales_Agent]],Sales_Teams[Sales_Agent],Sales_Teams[Manager])</f>
        <v>Rocco Neubert</v>
      </c>
      <c r="D4367" t="str">
        <f>_xlfn.XLOOKUP(Sales_Pipeline[[#This Row],[Manager]],Sales_Teams[Manager],Sales_Teams[Regional_Office])</f>
        <v>East</v>
      </c>
      <c r="E4367" t="s">
        <v>55</v>
      </c>
      <c r="F4367" t="s">
        <v>507</v>
      </c>
      <c r="G4367" t="str">
        <f>IFERROR(_xlfn.XLOOKUP(Sales_Pipeline[[#This Row],[Account]],Accounts!$A$2:$A$86,Accounts!$F$2:$F$86),"")</f>
        <v>Belgium</v>
      </c>
      <c r="H4367" t="s">
        <v>77</v>
      </c>
      <c r="I4367" s="3">
        <v>42917</v>
      </c>
      <c r="K4367" s="8" t="str">
        <f>IF(Sales_Pipeline[[#This Row],[Close_Date]]="","",TEXT(Sales_Pipeline[[#This Row],[Close_Date]],"ddd"))</f>
        <v/>
      </c>
      <c r="L4367" s="8" t="str">
        <f>IF(Sales_Pipeline[[#This Row],[Close_Date]]="","",TEXT(Sales_Pipeline[[#This Row],[Close_Date]],"mmm"))</f>
        <v/>
      </c>
      <c r="M4367" s="8" t="str">
        <f>IF(Sales_Pipeline[[#This Row],[Close_Date]]="","","Q"&amp;ROUNDUP(MONTH(Sales_Pipeline[[#This Row],[Close_Date]])/3,0))</f>
        <v/>
      </c>
      <c r="N4367" s="2" t="str" cm="1">
        <f t="array" ref="N4367">IFERROR(_xlfn.IFS(Sales_Pipeline[[#This Row],[Deal_Stage]]="Won",_xlfn.XLOOKUP(Sales_Pipeline[[#This Row],[Product]],Products!$A$2:$A$8,Products!$C$2:$C$8),Sales_Pipeline[[#This Row],[Deal_Stage]]="Lost",_xlfn.XLOOKUP(Sales_Pipeline[[#This Row],[Product]],Products!$A$2:$A$8,Products!$C$2:$C$8)),"")</f>
        <v/>
      </c>
      <c r="O4367" s="2">
        <v>0</v>
      </c>
    </row>
    <row r="4368" spans="1:15" x14ac:dyDescent="0.3">
      <c r="A4368" t="s">
        <v>4514</v>
      </c>
      <c r="B4368" t="s">
        <v>30</v>
      </c>
      <c r="C4368" t="str">
        <f>_xlfn.XLOOKUP(Sales_Pipeline[[#This Row],[Sales_Agent]],Sales_Teams[Sales_Agent],Sales_Teams[Manager])</f>
        <v>Rocco Neubert</v>
      </c>
      <c r="D4368" t="str">
        <f>_xlfn.XLOOKUP(Sales_Pipeline[[#This Row],[Manager]],Sales_Teams[Manager],Sales_Teams[Regional_Office])</f>
        <v>East</v>
      </c>
      <c r="E4368" t="s">
        <v>55</v>
      </c>
      <c r="F4368" t="s">
        <v>123</v>
      </c>
      <c r="G4368" t="str">
        <f>IFERROR(_xlfn.XLOOKUP(Sales_Pipeline[[#This Row],[Account]],Accounts!$A$2:$A$86,Accounts!$F$2:$F$86),"")</f>
        <v>United States</v>
      </c>
      <c r="H4368" t="s">
        <v>82</v>
      </c>
      <c r="I4368" s="3">
        <v>42917</v>
      </c>
      <c r="J4368" s="3">
        <v>42962</v>
      </c>
      <c r="K4368" s="8" t="str">
        <f>IF(Sales_Pipeline[[#This Row],[Close_Date]]="","",TEXT(Sales_Pipeline[[#This Row],[Close_Date]],"ddd"))</f>
        <v>Tue</v>
      </c>
      <c r="L4368" s="8" t="str">
        <f>IF(Sales_Pipeline[[#This Row],[Close_Date]]="","",TEXT(Sales_Pipeline[[#This Row],[Close_Date]],"mmm"))</f>
        <v>Aug</v>
      </c>
      <c r="M4368" s="8" t="str">
        <f>IF(Sales_Pipeline[[#This Row],[Close_Date]]="","","Q"&amp;ROUNDUP(MONTH(Sales_Pipeline[[#This Row],[Close_Date]])/3,0))</f>
        <v>Q3</v>
      </c>
      <c r="N4368" s="2" cm="1">
        <f t="array" ref="N4368">IFERROR(_xlfn.IFS(Sales_Pipeline[[#This Row],[Deal_Stage]]="Won",_xlfn.XLOOKUP(Sales_Pipeline[[#This Row],[Product]],Products!$A$2:$A$8,Products!$C$2:$C$8),Sales_Pipeline[[#This Row],[Deal_Stage]]="Lost",_xlfn.XLOOKUP(Sales_Pipeline[[#This Row],[Product]],Products!$A$2:$A$8,Products!$C$2:$C$8)),"")</f>
        <v>1096</v>
      </c>
      <c r="O4368" s="2">
        <v>0</v>
      </c>
    </row>
    <row r="4369" spans="1:15" x14ac:dyDescent="0.3">
      <c r="A4369" t="s">
        <v>4515</v>
      </c>
      <c r="B4369" t="s">
        <v>6</v>
      </c>
      <c r="C4369" t="str">
        <f>_xlfn.XLOOKUP(Sales_Pipeline[[#This Row],[Sales_Agent]],Sales_Teams[Sales_Agent],Sales_Teams[Manager])</f>
        <v>Dustin Brinkmann</v>
      </c>
      <c r="D4369" t="str">
        <f>_xlfn.XLOOKUP(Sales_Pipeline[[#This Row],[Manager]],Sales_Teams[Manager],Sales_Teams[Regional_Office])</f>
        <v>Central</v>
      </c>
      <c r="E4369" t="s">
        <v>84</v>
      </c>
      <c r="F4369" t="s">
        <v>229</v>
      </c>
      <c r="G4369" t="str">
        <f>IFERROR(_xlfn.XLOOKUP(Sales_Pipeline[[#This Row],[Account]],Accounts!$A$2:$A$86,Accounts!$F$2:$F$86),"")</f>
        <v>Norway</v>
      </c>
      <c r="H4369" t="s">
        <v>57</v>
      </c>
      <c r="I4369" s="3">
        <v>42917</v>
      </c>
      <c r="J4369" s="3">
        <v>42927</v>
      </c>
      <c r="K4369" s="8" t="str">
        <f>IF(Sales_Pipeline[[#This Row],[Close_Date]]="","",TEXT(Sales_Pipeline[[#This Row],[Close_Date]],"ddd"))</f>
        <v>Tue</v>
      </c>
      <c r="L4369" s="8" t="str">
        <f>IF(Sales_Pipeline[[#This Row],[Close_Date]]="","",TEXT(Sales_Pipeline[[#This Row],[Close_Date]],"mmm"))</f>
        <v>Jul</v>
      </c>
      <c r="M4369" s="8" t="str">
        <f>IF(Sales_Pipeline[[#This Row],[Close_Date]]="","","Q"&amp;ROUNDUP(MONTH(Sales_Pipeline[[#This Row],[Close_Date]])/3,0))</f>
        <v>Q3</v>
      </c>
      <c r="N4369" s="2" cm="1">
        <f t="array" ref="N4369">IFERROR(_xlfn.IFS(Sales_Pipeline[[#This Row],[Deal_Stage]]="Won",_xlfn.XLOOKUP(Sales_Pipeline[[#This Row],[Product]],Products!$A$2:$A$8,Products!$C$2:$C$8),Sales_Pipeline[[#This Row],[Deal_Stage]]="Lost",_xlfn.XLOOKUP(Sales_Pipeline[[#This Row],[Product]],Products!$A$2:$A$8,Products!$C$2:$C$8)),"")</f>
        <v>5482</v>
      </c>
      <c r="O4369" s="2">
        <v>4391</v>
      </c>
    </row>
    <row r="4370" spans="1:15" x14ac:dyDescent="0.3">
      <c r="A4370" t="s">
        <v>4516</v>
      </c>
      <c r="B4370" t="s">
        <v>20</v>
      </c>
      <c r="C4370" t="str">
        <f>_xlfn.XLOOKUP(Sales_Pipeline[[#This Row],[Sales_Agent]],Sales_Teams[Sales_Agent],Sales_Teams[Manager])</f>
        <v>Cara Losch</v>
      </c>
      <c r="D4370" t="str">
        <f>_xlfn.XLOOKUP(Sales_Pipeline[[#This Row],[Manager]],Sales_Teams[Manager],Sales_Teams[Regional_Office])</f>
        <v>East</v>
      </c>
      <c r="E4370" t="s">
        <v>84</v>
      </c>
      <c r="G4370" t="str">
        <f>IFERROR(_xlfn.XLOOKUP(Sales_Pipeline[[#This Row],[Account]],Accounts!$A$2:$A$86,Accounts!$F$2:$F$86),"")</f>
        <v/>
      </c>
      <c r="H4370" t="s">
        <v>77</v>
      </c>
      <c r="I4370" s="3">
        <v>42917</v>
      </c>
      <c r="K4370" s="8" t="str">
        <f>IF(Sales_Pipeline[[#This Row],[Close_Date]]="","",TEXT(Sales_Pipeline[[#This Row],[Close_Date]],"ddd"))</f>
        <v/>
      </c>
      <c r="L4370" s="8" t="str">
        <f>IF(Sales_Pipeline[[#This Row],[Close_Date]]="","",TEXT(Sales_Pipeline[[#This Row],[Close_Date]],"mmm"))</f>
        <v/>
      </c>
      <c r="M4370" s="8" t="str">
        <f>IF(Sales_Pipeline[[#This Row],[Close_Date]]="","","Q"&amp;ROUNDUP(MONTH(Sales_Pipeline[[#This Row],[Close_Date]])/3,0))</f>
        <v/>
      </c>
      <c r="N4370" s="2" t="str" cm="1">
        <f t="array" ref="N4370">IFERROR(_xlfn.IFS(Sales_Pipeline[[#This Row],[Deal_Stage]]="Won",_xlfn.XLOOKUP(Sales_Pipeline[[#This Row],[Product]],Products!$A$2:$A$8,Products!$C$2:$C$8),Sales_Pipeline[[#This Row],[Deal_Stage]]="Lost",_xlfn.XLOOKUP(Sales_Pipeline[[#This Row],[Product]],Products!$A$2:$A$8,Products!$C$2:$C$8)),"")</f>
        <v/>
      </c>
      <c r="O4370" s="2">
        <v>0</v>
      </c>
    </row>
    <row r="4371" spans="1:15" x14ac:dyDescent="0.3">
      <c r="A4371" t="s">
        <v>4517</v>
      </c>
      <c r="B4371" t="s">
        <v>20</v>
      </c>
      <c r="C4371" t="str">
        <f>_xlfn.XLOOKUP(Sales_Pipeline[[#This Row],[Sales_Agent]],Sales_Teams[Sales_Agent],Sales_Teams[Manager])</f>
        <v>Cara Losch</v>
      </c>
      <c r="D4371" t="str">
        <f>_xlfn.XLOOKUP(Sales_Pipeline[[#This Row],[Manager]],Sales_Teams[Manager],Sales_Teams[Regional_Office])</f>
        <v>East</v>
      </c>
      <c r="E4371" t="s">
        <v>76</v>
      </c>
      <c r="G4371" t="str">
        <f>IFERROR(_xlfn.XLOOKUP(Sales_Pipeline[[#This Row],[Account]],Accounts!$A$2:$A$86,Accounts!$F$2:$F$86),"")</f>
        <v/>
      </c>
      <c r="H4371" t="s">
        <v>77</v>
      </c>
      <c r="I4371" s="3">
        <v>42917</v>
      </c>
      <c r="K4371" s="8" t="str">
        <f>IF(Sales_Pipeline[[#This Row],[Close_Date]]="","",TEXT(Sales_Pipeline[[#This Row],[Close_Date]],"ddd"))</f>
        <v/>
      </c>
      <c r="L4371" s="8" t="str">
        <f>IF(Sales_Pipeline[[#This Row],[Close_Date]]="","",TEXT(Sales_Pipeline[[#This Row],[Close_Date]],"mmm"))</f>
        <v/>
      </c>
      <c r="M4371" s="8" t="str">
        <f>IF(Sales_Pipeline[[#This Row],[Close_Date]]="","","Q"&amp;ROUNDUP(MONTH(Sales_Pipeline[[#This Row],[Close_Date]])/3,0))</f>
        <v/>
      </c>
      <c r="N4371" s="2" t="str" cm="1">
        <f t="array" ref="N4371">IFERROR(_xlfn.IFS(Sales_Pipeline[[#This Row],[Deal_Stage]]="Won",_xlfn.XLOOKUP(Sales_Pipeline[[#This Row],[Product]],Products!$A$2:$A$8,Products!$C$2:$C$8),Sales_Pipeline[[#This Row],[Deal_Stage]]="Lost",_xlfn.XLOOKUP(Sales_Pipeline[[#This Row],[Product]],Products!$A$2:$A$8,Products!$C$2:$C$8)),"")</f>
        <v/>
      </c>
      <c r="O4371" s="2">
        <v>0</v>
      </c>
    </row>
    <row r="4372" spans="1:15" x14ac:dyDescent="0.3">
      <c r="A4372" t="s">
        <v>4518</v>
      </c>
      <c r="B4372" t="s">
        <v>15</v>
      </c>
      <c r="C4372" t="str">
        <f>_xlfn.XLOOKUP(Sales_Pipeline[[#This Row],[Sales_Agent]],Sales_Teams[Sales_Agent],Sales_Teams[Manager])</f>
        <v>Melvin Marxen</v>
      </c>
      <c r="D4372" t="str">
        <f>_xlfn.XLOOKUP(Sales_Pipeline[[#This Row],[Manager]],Sales_Teams[Manager],Sales_Teams[Regional_Office])</f>
        <v>Central</v>
      </c>
      <c r="E4372" t="s">
        <v>55</v>
      </c>
      <c r="F4372" t="s">
        <v>204</v>
      </c>
      <c r="G4372" t="str">
        <f>IFERROR(_xlfn.XLOOKUP(Sales_Pipeline[[#This Row],[Account]],Accounts!$A$2:$A$86,Accounts!$F$2:$F$86),"")</f>
        <v>United States</v>
      </c>
      <c r="H4372" t="s">
        <v>57</v>
      </c>
      <c r="I4372" s="3">
        <v>42917</v>
      </c>
      <c r="J4372" s="3">
        <v>42927</v>
      </c>
      <c r="K4372" s="8" t="str">
        <f>IF(Sales_Pipeline[[#This Row],[Close_Date]]="","",TEXT(Sales_Pipeline[[#This Row],[Close_Date]],"ddd"))</f>
        <v>Tue</v>
      </c>
      <c r="L4372" s="8" t="str">
        <f>IF(Sales_Pipeline[[#This Row],[Close_Date]]="","",TEXT(Sales_Pipeline[[#This Row],[Close_Date]],"mmm"))</f>
        <v>Jul</v>
      </c>
      <c r="M4372" s="8" t="str">
        <f>IF(Sales_Pipeline[[#This Row],[Close_Date]]="","","Q"&amp;ROUNDUP(MONTH(Sales_Pipeline[[#This Row],[Close_Date]])/3,0))</f>
        <v>Q3</v>
      </c>
      <c r="N4372" s="2" cm="1">
        <f t="array" ref="N4372">IFERROR(_xlfn.IFS(Sales_Pipeline[[#This Row],[Deal_Stage]]="Won",_xlfn.XLOOKUP(Sales_Pipeline[[#This Row],[Product]],Products!$A$2:$A$8,Products!$C$2:$C$8),Sales_Pipeline[[#This Row],[Deal_Stage]]="Lost",_xlfn.XLOOKUP(Sales_Pipeline[[#This Row],[Product]],Products!$A$2:$A$8,Products!$C$2:$C$8)),"")</f>
        <v>1096</v>
      </c>
      <c r="O4372" s="2">
        <v>1308</v>
      </c>
    </row>
    <row r="4373" spans="1:15" x14ac:dyDescent="0.3">
      <c r="A4373" t="s">
        <v>4519</v>
      </c>
      <c r="B4373" t="s">
        <v>15</v>
      </c>
      <c r="C4373" t="str">
        <f>_xlfn.XLOOKUP(Sales_Pipeline[[#This Row],[Sales_Agent]],Sales_Teams[Sales_Agent],Sales_Teams[Manager])</f>
        <v>Melvin Marxen</v>
      </c>
      <c r="D4373" t="str">
        <f>_xlfn.XLOOKUP(Sales_Pipeline[[#This Row],[Manager]],Sales_Teams[Manager],Sales_Teams[Regional_Office])</f>
        <v>Central</v>
      </c>
      <c r="E4373" t="s">
        <v>8953</v>
      </c>
      <c r="F4373" t="s">
        <v>169</v>
      </c>
      <c r="G4373" t="str">
        <f>IFERROR(_xlfn.XLOOKUP(Sales_Pipeline[[#This Row],[Account]],Accounts!$A$2:$A$86,Accounts!$F$2:$F$86),"")</f>
        <v>Panama</v>
      </c>
      <c r="H4373" t="s">
        <v>57</v>
      </c>
      <c r="I4373" s="3">
        <v>42917</v>
      </c>
      <c r="J4373" s="3">
        <v>43001</v>
      </c>
      <c r="K4373" s="8" t="str">
        <f>IF(Sales_Pipeline[[#This Row],[Close_Date]]="","",TEXT(Sales_Pipeline[[#This Row],[Close_Date]],"ddd"))</f>
        <v>Sat</v>
      </c>
      <c r="L4373" s="8" t="str">
        <f>IF(Sales_Pipeline[[#This Row],[Close_Date]]="","",TEXT(Sales_Pipeline[[#This Row],[Close_Date]],"mmm"))</f>
        <v>Sep</v>
      </c>
      <c r="M4373" s="8" t="str">
        <f>IF(Sales_Pipeline[[#This Row],[Close_Date]]="","","Q"&amp;ROUNDUP(MONTH(Sales_Pipeline[[#This Row],[Close_Date]])/3,0))</f>
        <v>Q3</v>
      </c>
      <c r="N4373" s="2" cm="1">
        <f t="array" ref="N4373">IFERROR(_xlfn.IFS(Sales_Pipeline[[#This Row],[Deal_Stage]]="Won",_xlfn.XLOOKUP(Sales_Pipeline[[#This Row],[Product]],Products!$A$2:$A$8,Products!$C$2:$C$8),Sales_Pipeline[[#This Row],[Deal_Stage]]="Lost",_xlfn.XLOOKUP(Sales_Pipeline[[#This Row],[Product]],Products!$A$2:$A$8,Products!$C$2:$C$8)),"")</f>
        <v>4821</v>
      </c>
      <c r="O4373" s="2">
        <v>4888</v>
      </c>
    </row>
    <row r="4374" spans="1:15" x14ac:dyDescent="0.3">
      <c r="A4374" t="s">
        <v>4520</v>
      </c>
      <c r="B4374" t="s">
        <v>28</v>
      </c>
      <c r="C4374" t="str">
        <f>_xlfn.XLOOKUP(Sales_Pipeline[[#This Row],[Sales_Agent]],Sales_Teams[Sales_Agent],Sales_Teams[Manager])</f>
        <v>Rocco Neubert</v>
      </c>
      <c r="D4374" t="str">
        <f>_xlfn.XLOOKUP(Sales_Pipeline[[#This Row],[Manager]],Sales_Teams[Manager],Sales_Teams[Regional_Office])</f>
        <v>East</v>
      </c>
      <c r="E4374" t="s">
        <v>63</v>
      </c>
      <c r="F4374" t="s">
        <v>234</v>
      </c>
      <c r="G4374" t="str">
        <f>IFERROR(_xlfn.XLOOKUP(Sales_Pipeline[[#This Row],[Account]],Accounts!$A$2:$A$86,Accounts!$F$2:$F$86),"")</f>
        <v>United States</v>
      </c>
      <c r="H4374" t="s">
        <v>57</v>
      </c>
      <c r="I4374" s="3">
        <v>42917</v>
      </c>
      <c r="J4374" s="3">
        <v>43003</v>
      </c>
      <c r="K4374" s="8" t="str">
        <f>IF(Sales_Pipeline[[#This Row],[Close_Date]]="","",TEXT(Sales_Pipeline[[#This Row],[Close_Date]],"ddd"))</f>
        <v>Mon</v>
      </c>
      <c r="L4374" s="8" t="str">
        <f>IF(Sales_Pipeline[[#This Row],[Close_Date]]="","",TEXT(Sales_Pipeline[[#This Row],[Close_Date]],"mmm"))</f>
        <v>Sep</v>
      </c>
      <c r="M4374" s="8" t="str">
        <f>IF(Sales_Pipeline[[#This Row],[Close_Date]]="","","Q"&amp;ROUNDUP(MONTH(Sales_Pipeline[[#This Row],[Close_Date]])/3,0))</f>
        <v>Q3</v>
      </c>
      <c r="N4374" s="2" cm="1">
        <f t="array" ref="N4374">IFERROR(_xlfn.IFS(Sales_Pipeline[[#This Row],[Deal_Stage]]="Won",_xlfn.XLOOKUP(Sales_Pipeline[[#This Row],[Product]],Products!$A$2:$A$8,Products!$C$2:$C$8),Sales_Pipeline[[#This Row],[Deal_Stage]]="Lost",_xlfn.XLOOKUP(Sales_Pipeline[[#This Row],[Product]],Products!$A$2:$A$8,Products!$C$2:$C$8)),"")</f>
        <v>550</v>
      </c>
      <c r="O4374" s="2">
        <v>535</v>
      </c>
    </row>
    <row r="4375" spans="1:15" x14ac:dyDescent="0.3">
      <c r="A4375" t="s">
        <v>4521</v>
      </c>
      <c r="B4375" t="s">
        <v>38</v>
      </c>
      <c r="C4375" t="str">
        <f>_xlfn.XLOOKUP(Sales_Pipeline[[#This Row],[Sales_Agent]],Sales_Teams[Sales_Agent],Sales_Teams[Manager])</f>
        <v>Celia Rouche</v>
      </c>
      <c r="D4375" t="str">
        <f>_xlfn.XLOOKUP(Sales_Pipeline[[#This Row],[Manager]],Sales_Teams[Manager],Sales_Teams[Regional_Office])</f>
        <v>West</v>
      </c>
      <c r="E4375" t="s">
        <v>84</v>
      </c>
      <c r="F4375" t="s">
        <v>191</v>
      </c>
      <c r="G4375" t="str">
        <f>IFERROR(_xlfn.XLOOKUP(Sales_Pipeline[[#This Row],[Account]],Accounts!$A$2:$A$86,Accounts!$F$2:$F$86),"")</f>
        <v>United States</v>
      </c>
      <c r="H4375" t="s">
        <v>82</v>
      </c>
      <c r="I4375" s="3">
        <v>42917</v>
      </c>
      <c r="J4375" s="3">
        <v>43042</v>
      </c>
      <c r="K4375" s="8" t="str">
        <f>IF(Sales_Pipeline[[#This Row],[Close_Date]]="","",TEXT(Sales_Pipeline[[#This Row],[Close_Date]],"ddd"))</f>
        <v>Fri</v>
      </c>
      <c r="L4375" s="8" t="str">
        <f>IF(Sales_Pipeline[[#This Row],[Close_Date]]="","",TEXT(Sales_Pipeline[[#This Row],[Close_Date]],"mmm"))</f>
        <v>Nov</v>
      </c>
      <c r="M4375" s="8" t="str">
        <f>IF(Sales_Pipeline[[#This Row],[Close_Date]]="","","Q"&amp;ROUNDUP(MONTH(Sales_Pipeline[[#This Row],[Close_Date]])/3,0))</f>
        <v>Q4</v>
      </c>
      <c r="N4375" s="2" cm="1">
        <f t="array" ref="N4375">IFERROR(_xlfn.IFS(Sales_Pipeline[[#This Row],[Deal_Stage]]="Won",_xlfn.XLOOKUP(Sales_Pipeline[[#This Row],[Product]],Products!$A$2:$A$8,Products!$C$2:$C$8),Sales_Pipeline[[#This Row],[Deal_Stage]]="Lost",_xlfn.XLOOKUP(Sales_Pipeline[[#This Row],[Product]],Products!$A$2:$A$8,Products!$C$2:$C$8)),"")</f>
        <v>5482</v>
      </c>
      <c r="O4375" s="2">
        <v>0</v>
      </c>
    </row>
    <row r="4376" spans="1:15" x14ac:dyDescent="0.3">
      <c r="A4376" t="s">
        <v>4522</v>
      </c>
      <c r="B4376" t="s">
        <v>22</v>
      </c>
      <c r="C4376" t="str">
        <f>_xlfn.XLOOKUP(Sales_Pipeline[[#This Row],[Sales_Agent]],Sales_Teams[Sales_Agent],Sales_Teams[Manager])</f>
        <v>Cara Losch</v>
      </c>
      <c r="D4376" t="str">
        <f>_xlfn.XLOOKUP(Sales_Pipeline[[#This Row],[Manager]],Sales_Teams[Manager],Sales_Teams[Regional_Office])</f>
        <v>East</v>
      </c>
      <c r="E4376" t="s">
        <v>61</v>
      </c>
      <c r="F4376" t="s">
        <v>220</v>
      </c>
      <c r="G4376" t="str">
        <f>IFERROR(_xlfn.XLOOKUP(Sales_Pipeline[[#This Row],[Account]],Accounts!$A$2:$A$86,Accounts!$F$2:$F$86),"")</f>
        <v>United States</v>
      </c>
      <c r="H4376" t="s">
        <v>82</v>
      </c>
      <c r="I4376" s="3">
        <v>42917</v>
      </c>
      <c r="J4376" s="3">
        <v>42994</v>
      </c>
      <c r="K4376" s="8" t="str">
        <f>IF(Sales_Pipeline[[#This Row],[Close_Date]]="","",TEXT(Sales_Pipeline[[#This Row],[Close_Date]],"ddd"))</f>
        <v>Sat</v>
      </c>
      <c r="L4376" s="8" t="str">
        <f>IF(Sales_Pipeline[[#This Row],[Close_Date]]="","",TEXT(Sales_Pipeline[[#This Row],[Close_Date]],"mmm"))</f>
        <v>Sep</v>
      </c>
      <c r="M4376" s="8" t="str">
        <f>IF(Sales_Pipeline[[#This Row],[Close_Date]]="","","Q"&amp;ROUNDUP(MONTH(Sales_Pipeline[[#This Row],[Close_Date]])/3,0))</f>
        <v>Q3</v>
      </c>
      <c r="N4376" s="2" cm="1">
        <f t="array" ref="N4376">IFERROR(_xlfn.IFS(Sales_Pipeline[[#This Row],[Deal_Stage]]="Won",_xlfn.XLOOKUP(Sales_Pipeline[[#This Row],[Product]],Products!$A$2:$A$8,Products!$C$2:$C$8),Sales_Pipeline[[#This Row],[Deal_Stage]]="Lost",_xlfn.XLOOKUP(Sales_Pipeline[[#This Row],[Product]],Products!$A$2:$A$8,Products!$C$2:$C$8)),"")</f>
        <v>55</v>
      </c>
      <c r="O4376" s="2">
        <v>0</v>
      </c>
    </row>
    <row r="4377" spans="1:15" x14ac:dyDescent="0.3">
      <c r="A4377" t="s">
        <v>4523</v>
      </c>
      <c r="B4377" t="s">
        <v>13</v>
      </c>
      <c r="C4377" t="str">
        <f>_xlfn.XLOOKUP(Sales_Pipeline[[#This Row],[Sales_Agent]],Sales_Teams[Sales_Agent],Sales_Teams[Manager])</f>
        <v>Melvin Marxen</v>
      </c>
      <c r="D4377" t="str">
        <f>_xlfn.XLOOKUP(Sales_Pipeline[[#This Row],[Manager]],Sales_Teams[Manager],Sales_Teams[Regional_Office])</f>
        <v>Central</v>
      </c>
      <c r="E4377" t="s">
        <v>76</v>
      </c>
      <c r="F4377" t="s">
        <v>59</v>
      </c>
      <c r="G4377" t="str">
        <f>IFERROR(_xlfn.XLOOKUP(Sales_Pipeline[[#This Row],[Account]],Accounts!$A$2:$A$86,Accounts!$F$2:$F$86),"")</f>
        <v>United States</v>
      </c>
      <c r="H4377" t="s">
        <v>57</v>
      </c>
      <c r="I4377" s="3">
        <v>42917</v>
      </c>
      <c r="J4377" s="3">
        <v>42922</v>
      </c>
      <c r="K4377" s="8" t="str">
        <f>IF(Sales_Pipeline[[#This Row],[Close_Date]]="","",TEXT(Sales_Pipeline[[#This Row],[Close_Date]],"ddd"))</f>
        <v>Thu</v>
      </c>
      <c r="L4377" s="8" t="str">
        <f>IF(Sales_Pipeline[[#This Row],[Close_Date]]="","",TEXT(Sales_Pipeline[[#This Row],[Close_Date]],"mmm"))</f>
        <v>Jul</v>
      </c>
      <c r="M4377" s="8" t="str">
        <f>IF(Sales_Pipeline[[#This Row],[Close_Date]]="","","Q"&amp;ROUNDUP(MONTH(Sales_Pipeline[[#This Row],[Close_Date]])/3,0))</f>
        <v>Q3</v>
      </c>
      <c r="N4377" s="2" cm="1">
        <f t="array" ref="N4377">IFERROR(_xlfn.IFS(Sales_Pipeline[[#This Row],[Deal_Stage]]="Won",_xlfn.XLOOKUP(Sales_Pipeline[[#This Row],[Product]],Products!$A$2:$A$8,Products!$C$2:$C$8),Sales_Pipeline[[#This Row],[Deal_Stage]]="Lost",_xlfn.XLOOKUP(Sales_Pipeline[[#This Row],[Product]],Products!$A$2:$A$8,Products!$C$2:$C$8)),"")</f>
        <v>3393</v>
      </c>
      <c r="O4377" s="2">
        <v>3252</v>
      </c>
    </row>
    <row r="4378" spans="1:15" x14ac:dyDescent="0.3">
      <c r="A4378" t="s">
        <v>4524</v>
      </c>
      <c r="B4378" t="s">
        <v>36</v>
      </c>
      <c r="C4378" t="str">
        <f>_xlfn.XLOOKUP(Sales_Pipeline[[#This Row],[Sales_Agent]],Sales_Teams[Sales_Agent],Sales_Teams[Manager])</f>
        <v>Celia Rouche</v>
      </c>
      <c r="D4378" t="str">
        <f>_xlfn.XLOOKUP(Sales_Pipeline[[#This Row],[Manager]],Sales_Teams[Manager],Sales_Teams[Regional_Office])</f>
        <v>West</v>
      </c>
      <c r="E4378" t="s">
        <v>55</v>
      </c>
      <c r="G4378" t="str">
        <f>IFERROR(_xlfn.XLOOKUP(Sales_Pipeline[[#This Row],[Account]],Accounts!$A$2:$A$86,Accounts!$F$2:$F$86),"")</f>
        <v/>
      </c>
      <c r="H4378" t="s">
        <v>77</v>
      </c>
      <c r="I4378" s="3">
        <v>42917</v>
      </c>
      <c r="K4378" s="8" t="str">
        <f>IF(Sales_Pipeline[[#This Row],[Close_Date]]="","",TEXT(Sales_Pipeline[[#This Row],[Close_Date]],"ddd"))</f>
        <v/>
      </c>
      <c r="L4378" s="8" t="str">
        <f>IF(Sales_Pipeline[[#This Row],[Close_Date]]="","",TEXT(Sales_Pipeline[[#This Row],[Close_Date]],"mmm"))</f>
        <v/>
      </c>
      <c r="M4378" s="8" t="str">
        <f>IF(Sales_Pipeline[[#This Row],[Close_Date]]="","","Q"&amp;ROUNDUP(MONTH(Sales_Pipeline[[#This Row],[Close_Date]])/3,0))</f>
        <v/>
      </c>
      <c r="N4378" s="2" t="str" cm="1">
        <f t="array" ref="N4378">IFERROR(_xlfn.IFS(Sales_Pipeline[[#This Row],[Deal_Stage]]="Won",_xlfn.XLOOKUP(Sales_Pipeline[[#This Row],[Product]],Products!$A$2:$A$8,Products!$C$2:$C$8),Sales_Pipeline[[#This Row],[Deal_Stage]]="Lost",_xlfn.XLOOKUP(Sales_Pipeline[[#This Row],[Product]],Products!$A$2:$A$8,Products!$C$2:$C$8)),"")</f>
        <v/>
      </c>
      <c r="O4378" s="2">
        <v>0</v>
      </c>
    </row>
    <row r="4379" spans="1:15" x14ac:dyDescent="0.3">
      <c r="A4379" t="s">
        <v>4525</v>
      </c>
      <c r="B4379" t="s">
        <v>10</v>
      </c>
      <c r="C4379" t="str">
        <f>_xlfn.XLOOKUP(Sales_Pipeline[[#This Row],[Sales_Agent]],Sales_Teams[Sales_Agent],Sales_Teams[Manager])</f>
        <v>Melvin Marxen</v>
      </c>
      <c r="D4379" t="str">
        <f>_xlfn.XLOOKUP(Sales_Pipeline[[#This Row],[Manager]],Sales_Teams[Manager],Sales_Teams[Regional_Office])</f>
        <v>Central</v>
      </c>
      <c r="E4379" t="s">
        <v>63</v>
      </c>
      <c r="F4379" t="s">
        <v>330</v>
      </c>
      <c r="G4379" t="str">
        <f>IFERROR(_xlfn.XLOOKUP(Sales_Pipeline[[#This Row],[Account]],Accounts!$A$2:$A$86,Accounts!$F$2:$F$86),"")</f>
        <v>Korea</v>
      </c>
      <c r="H4379" t="s">
        <v>82</v>
      </c>
      <c r="I4379" s="3">
        <v>42917</v>
      </c>
      <c r="J4379" s="3">
        <v>42919</v>
      </c>
      <c r="K4379" s="8" t="str">
        <f>IF(Sales_Pipeline[[#This Row],[Close_Date]]="","",TEXT(Sales_Pipeline[[#This Row],[Close_Date]],"ddd"))</f>
        <v>Mon</v>
      </c>
      <c r="L4379" s="8" t="str">
        <f>IF(Sales_Pipeline[[#This Row],[Close_Date]]="","",TEXT(Sales_Pipeline[[#This Row],[Close_Date]],"mmm"))</f>
        <v>Jul</v>
      </c>
      <c r="M4379" s="8" t="str">
        <f>IF(Sales_Pipeline[[#This Row],[Close_Date]]="","","Q"&amp;ROUNDUP(MONTH(Sales_Pipeline[[#This Row],[Close_Date]])/3,0))</f>
        <v>Q3</v>
      </c>
      <c r="N4379" s="2" cm="1">
        <f t="array" ref="N4379">IFERROR(_xlfn.IFS(Sales_Pipeline[[#This Row],[Deal_Stage]]="Won",_xlfn.XLOOKUP(Sales_Pipeline[[#This Row],[Product]],Products!$A$2:$A$8,Products!$C$2:$C$8),Sales_Pipeline[[#This Row],[Deal_Stage]]="Lost",_xlfn.XLOOKUP(Sales_Pipeline[[#This Row],[Product]],Products!$A$2:$A$8,Products!$C$2:$C$8)),"")</f>
        <v>550</v>
      </c>
      <c r="O4379" s="2">
        <v>0</v>
      </c>
    </row>
    <row r="4380" spans="1:15" x14ac:dyDescent="0.3">
      <c r="A4380" t="s">
        <v>4526</v>
      </c>
      <c r="B4380" t="s">
        <v>10</v>
      </c>
      <c r="C4380" t="str">
        <f>_xlfn.XLOOKUP(Sales_Pipeline[[#This Row],[Sales_Agent]],Sales_Teams[Sales_Agent],Sales_Teams[Manager])</f>
        <v>Melvin Marxen</v>
      </c>
      <c r="D4380" t="str">
        <f>_xlfn.XLOOKUP(Sales_Pipeline[[#This Row],[Manager]],Sales_Teams[Manager],Sales_Teams[Regional_Office])</f>
        <v>Central</v>
      </c>
      <c r="E4380" t="s">
        <v>61</v>
      </c>
      <c r="F4380" t="s">
        <v>187</v>
      </c>
      <c r="G4380" t="str">
        <f>IFERROR(_xlfn.XLOOKUP(Sales_Pipeline[[#This Row],[Account]],Accounts!$A$2:$A$86,Accounts!$F$2:$F$86),"")</f>
        <v>United States</v>
      </c>
      <c r="H4380" t="s">
        <v>82</v>
      </c>
      <c r="I4380" s="3">
        <v>42917</v>
      </c>
      <c r="J4380" s="3">
        <v>42974</v>
      </c>
      <c r="K4380" s="8" t="str">
        <f>IF(Sales_Pipeline[[#This Row],[Close_Date]]="","",TEXT(Sales_Pipeline[[#This Row],[Close_Date]],"ddd"))</f>
        <v>Sun</v>
      </c>
      <c r="L4380" s="8" t="str">
        <f>IF(Sales_Pipeline[[#This Row],[Close_Date]]="","",TEXT(Sales_Pipeline[[#This Row],[Close_Date]],"mmm"))</f>
        <v>Aug</v>
      </c>
      <c r="M4380" s="8" t="str">
        <f>IF(Sales_Pipeline[[#This Row],[Close_Date]]="","","Q"&amp;ROUNDUP(MONTH(Sales_Pipeline[[#This Row],[Close_Date]])/3,0))</f>
        <v>Q3</v>
      </c>
      <c r="N4380" s="2" cm="1">
        <f t="array" ref="N4380">IFERROR(_xlfn.IFS(Sales_Pipeline[[#This Row],[Deal_Stage]]="Won",_xlfn.XLOOKUP(Sales_Pipeline[[#This Row],[Product]],Products!$A$2:$A$8,Products!$C$2:$C$8),Sales_Pipeline[[#This Row],[Deal_Stage]]="Lost",_xlfn.XLOOKUP(Sales_Pipeline[[#This Row],[Product]],Products!$A$2:$A$8,Products!$C$2:$C$8)),"")</f>
        <v>55</v>
      </c>
      <c r="O4380" s="2">
        <v>0</v>
      </c>
    </row>
    <row r="4381" spans="1:15" x14ac:dyDescent="0.3">
      <c r="A4381" t="s">
        <v>4527</v>
      </c>
      <c r="B4381" t="s">
        <v>10</v>
      </c>
      <c r="C4381" t="str">
        <f>_xlfn.XLOOKUP(Sales_Pipeline[[#This Row],[Sales_Agent]],Sales_Teams[Sales_Agent],Sales_Teams[Manager])</f>
        <v>Melvin Marxen</v>
      </c>
      <c r="D4381" t="str">
        <f>_xlfn.XLOOKUP(Sales_Pipeline[[#This Row],[Manager]],Sales_Teams[Manager],Sales_Teams[Regional_Office])</f>
        <v>Central</v>
      </c>
      <c r="E4381" t="s">
        <v>63</v>
      </c>
      <c r="F4381" t="s">
        <v>247</v>
      </c>
      <c r="G4381" t="str">
        <f>IFERROR(_xlfn.XLOOKUP(Sales_Pipeline[[#This Row],[Account]],Accounts!$A$2:$A$86,Accounts!$F$2:$F$86),"")</f>
        <v>United States</v>
      </c>
      <c r="H4381" t="s">
        <v>57</v>
      </c>
      <c r="I4381" s="3">
        <v>42917</v>
      </c>
      <c r="J4381" s="3">
        <v>42927</v>
      </c>
      <c r="K4381" s="8" t="str">
        <f>IF(Sales_Pipeline[[#This Row],[Close_Date]]="","",TEXT(Sales_Pipeline[[#This Row],[Close_Date]],"ddd"))</f>
        <v>Tue</v>
      </c>
      <c r="L4381" s="8" t="str">
        <f>IF(Sales_Pipeline[[#This Row],[Close_Date]]="","",TEXT(Sales_Pipeline[[#This Row],[Close_Date]],"mmm"))</f>
        <v>Jul</v>
      </c>
      <c r="M4381" s="8" t="str">
        <f>IF(Sales_Pipeline[[#This Row],[Close_Date]]="","","Q"&amp;ROUNDUP(MONTH(Sales_Pipeline[[#This Row],[Close_Date]])/3,0))</f>
        <v>Q3</v>
      </c>
      <c r="N4381" s="2" cm="1">
        <f t="array" ref="N4381">IFERROR(_xlfn.IFS(Sales_Pipeline[[#This Row],[Deal_Stage]]="Won",_xlfn.XLOOKUP(Sales_Pipeline[[#This Row],[Product]],Products!$A$2:$A$8,Products!$C$2:$C$8),Sales_Pipeline[[#This Row],[Deal_Stage]]="Lost",_xlfn.XLOOKUP(Sales_Pipeline[[#This Row],[Product]],Products!$A$2:$A$8,Products!$C$2:$C$8)),"")</f>
        <v>550</v>
      </c>
      <c r="O4381" s="2">
        <v>574</v>
      </c>
    </row>
    <row r="4382" spans="1:15" x14ac:dyDescent="0.3">
      <c r="A4382" t="s">
        <v>4528</v>
      </c>
      <c r="B4382" t="s">
        <v>10</v>
      </c>
      <c r="C4382" t="str">
        <f>_xlfn.XLOOKUP(Sales_Pipeline[[#This Row],[Sales_Agent]],Sales_Teams[Sales_Agent],Sales_Teams[Manager])</f>
        <v>Melvin Marxen</v>
      </c>
      <c r="D4382" t="str">
        <f>_xlfn.XLOOKUP(Sales_Pipeline[[#This Row],[Manager]],Sales_Teams[Manager],Sales_Teams[Regional_Office])</f>
        <v>Central</v>
      </c>
      <c r="E4382" t="s">
        <v>55</v>
      </c>
      <c r="F4382" t="s">
        <v>64</v>
      </c>
      <c r="G4382" t="str">
        <f>IFERROR(_xlfn.XLOOKUP(Sales_Pipeline[[#This Row],[Account]],Accounts!$A$2:$A$86,Accounts!$F$2:$F$86),"")</f>
        <v>United States</v>
      </c>
      <c r="H4382" t="s">
        <v>57</v>
      </c>
      <c r="I4382" s="3">
        <v>42917</v>
      </c>
      <c r="J4382" s="3">
        <v>42958</v>
      </c>
      <c r="K4382" s="8" t="str">
        <f>IF(Sales_Pipeline[[#This Row],[Close_Date]]="","",TEXT(Sales_Pipeline[[#This Row],[Close_Date]],"ddd"))</f>
        <v>Fri</v>
      </c>
      <c r="L4382" s="8" t="str">
        <f>IF(Sales_Pipeline[[#This Row],[Close_Date]]="","",TEXT(Sales_Pipeline[[#This Row],[Close_Date]],"mmm"))</f>
        <v>Aug</v>
      </c>
      <c r="M4382" s="8" t="str">
        <f>IF(Sales_Pipeline[[#This Row],[Close_Date]]="","","Q"&amp;ROUNDUP(MONTH(Sales_Pipeline[[#This Row],[Close_Date]])/3,0))</f>
        <v>Q3</v>
      </c>
      <c r="N4382" s="2" cm="1">
        <f t="array" ref="N4382">IFERROR(_xlfn.IFS(Sales_Pipeline[[#This Row],[Deal_Stage]]="Won",_xlfn.XLOOKUP(Sales_Pipeline[[#This Row],[Product]],Products!$A$2:$A$8,Products!$C$2:$C$8),Sales_Pipeline[[#This Row],[Deal_Stage]]="Lost",_xlfn.XLOOKUP(Sales_Pipeline[[#This Row],[Product]],Products!$A$2:$A$8,Products!$C$2:$C$8)),"")</f>
        <v>1096</v>
      </c>
      <c r="O4382" s="2">
        <v>1012</v>
      </c>
    </row>
    <row r="4383" spans="1:15" x14ac:dyDescent="0.3">
      <c r="A4383" t="s">
        <v>4529</v>
      </c>
      <c r="B4383" t="s">
        <v>42</v>
      </c>
      <c r="C4383" t="str">
        <f>_xlfn.XLOOKUP(Sales_Pipeline[[#This Row],[Sales_Agent]],Sales_Teams[Sales_Agent],Sales_Teams[Manager])</f>
        <v>Summer Sewald</v>
      </c>
      <c r="D4383" t="str">
        <f>_xlfn.XLOOKUP(Sales_Pipeline[[#This Row],[Manager]],Sales_Teams[Manager],Sales_Teams[Regional_Office])</f>
        <v>West</v>
      </c>
      <c r="E4383" t="s">
        <v>8953</v>
      </c>
      <c r="F4383" t="s">
        <v>191</v>
      </c>
      <c r="G4383" t="str">
        <f>IFERROR(_xlfn.XLOOKUP(Sales_Pipeline[[#This Row],[Account]],Accounts!$A$2:$A$86,Accounts!$F$2:$F$86),"")</f>
        <v>United States</v>
      </c>
      <c r="H4383" t="s">
        <v>77</v>
      </c>
      <c r="I4383" s="3">
        <v>42917</v>
      </c>
      <c r="K4383" s="8" t="str">
        <f>IF(Sales_Pipeline[[#This Row],[Close_Date]]="","",TEXT(Sales_Pipeline[[#This Row],[Close_Date]],"ddd"))</f>
        <v/>
      </c>
      <c r="L4383" s="8" t="str">
        <f>IF(Sales_Pipeline[[#This Row],[Close_Date]]="","",TEXT(Sales_Pipeline[[#This Row],[Close_Date]],"mmm"))</f>
        <v/>
      </c>
      <c r="M4383" s="8" t="str">
        <f>IF(Sales_Pipeline[[#This Row],[Close_Date]]="","","Q"&amp;ROUNDUP(MONTH(Sales_Pipeline[[#This Row],[Close_Date]])/3,0))</f>
        <v/>
      </c>
      <c r="N4383" s="2" t="str" cm="1">
        <f t="array" ref="N4383">IFERROR(_xlfn.IFS(Sales_Pipeline[[#This Row],[Deal_Stage]]="Won",_xlfn.XLOOKUP(Sales_Pipeline[[#This Row],[Product]],Products!$A$2:$A$8,Products!$C$2:$C$8),Sales_Pipeline[[#This Row],[Deal_Stage]]="Lost",_xlfn.XLOOKUP(Sales_Pipeline[[#This Row],[Product]],Products!$A$2:$A$8,Products!$C$2:$C$8)),"")</f>
        <v/>
      </c>
      <c r="O4383" s="2">
        <v>0</v>
      </c>
    </row>
    <row r="4384" spans="1:15" x14ac:dyDescent="0.3">
      <c r="A4384" t="s">
        <v>4530</v>
      </c>
      <c r="B4384" t="s">
        <v>42</v>
      </c>
      <c r="C4384" t="str">
        <f>_xlfn.XLOOKUP(Sales_Pipeline[[#This Row],[Sales_Agent]],Sales_Teams[Sales_Agent],Sales_Teams[Manager])</f>
        <v>Summer Sewald</v>
      </c>
      <c r="D4384" t="str">
        <f>_xlfn.XLOOKUP(Sales_Pipeline[[#This Row],[Manager]],Sales_Teams[Manager],Sales_Teams[Regional_Office])</f>
        <v>West</v>
      </c>
      <c r="E4384" t="s">
        <v>63</v>
      </c>
      <c r="F4384" t="s">
        <v>191</v>
      </c>
      <c r="G4384" t="str">
        <f>IFERROR(_xlfn.XLOOKUP(Sales_Pipeline[[#This Row],[Account]],Accounts!$A$2:$A$86,Accounts!$F$2:$F$86),"")</f>
        <v>United States</v>
      </c>
      <c r="H4384" t="s">
        <v>57</v>
      </c>
      <c r="I4384" s="3">
        <v>42917</v>
      </c>
      <c r="J4384" s="3">
        <v>42923</v>
      </c>
      <c r="K4384" s="8" t="str">
        <f>IF(Sales_Pipeline[[#This Row],[Close_Date]]="","",TEXT(Sales_Pipeline[[#This Row],[Close_Date]],"ddd"))</f>
        <v>Fri</v>
      </c>
      <c r="L4384" s="8" t="str">
        <f>IF(Sales_Pipeline[[#This Row],[Close_Date]]="","",TEXT(Sales_Pipeline[[#This Row],[Close_Date]],"mmm"))</f>
        <v>Jul</v>
      </c>
      <c r="M4384" s="8" t="str">
        <f>IF(Sales_Pipeline[[#This Row],[Close_Date]]="","","Q"&amp;ROUNDUP(MONTH(Sales_Pipeline[[#This Row],[Close_Date]])/3,0))</f>
        <v>Q3</v>
      </c>
      <c r="N4384" s="2" cm="1">
        <f t="array" ref="N4384">IFERROR(_xlfn.IFS(Sales_Pipeline[[#This Row],[Deal_Stage]]="Won",_xlfn.XLOOKUP(Sales_Pipeline[[#This Row],[Product]],Products!$A$2:$A$8,Products!$C$2:$C$8),Sales_Pipeline[[#This Row],[Deal_Stage]]="Lost",_xlfn.XLOOKUP(Sales_Pipeline[[#This Row],[Product]],Products!$A$2:$A$8,Products!$C$2:$C$8)),"")</f>
        <v>550</v>
      </c>
      <c r="O4384" s="2">
        <v>576</v>
      </c>
    </row>
    <row r="4385" spans="1:15" x14ac:dyDescent="0.3">
      <c r="A4385" t="s">
        <v>4531</v>
      </c>
      <c r="B4385" t="s">
        <v>8</v>
      </c>
      <c r="C4385" t="str">
        <f>_xlfn.XLOOKUP(Sales_Pipeline[[#This Row],[Sales_Agent]],Sales_Teams[Sales_Agent],Sales_Teams[Manager])</f>
        <v>Dustin Brinkmann</v>
      </c>
      <c r="D4385" t="str">
        <f>_xlfn.XLOOKUP(Sales_Pipeline[[#This Row],[Manager]],Sales_Teams[Manager],Sales_Teams[Regional_Office])</f>
        <v>Central</v>
      </c>
      <c r="E4385" t="s">
        <v>76</v>
      </c>
      <c r="F4385" t="s">
        <v>59</v>
      </c>
      <c r="G4385" t="str">
        <f>IFERROR(_xlfn.XLOOKUP(Sales_Pipeline[[#This Row],[Account]],Accounts!$A$2:$A$86,Accounts!$F$2:$F$86),"")</f>
        <v>United States</v>
      </c>
      <c r="H4385" t="s">
        <v>82</v>
      </c>
      <c r="I4385" s="3">
        <v>42917</v>
      </c>
      <c r="J4385" s="3">
        <v>42919</v>
      </c>
      <c r="K4385" s="8" t="str">
        <f>IF(Sales_Pipeline[[#This Row],[Close_Date]]="","",TEXT(Sales_Pipeline[[#This Row],[Close_Date]],"ddd"))</f>
        <v>Mon</v>
      </c>
      <c r="L4385" s="8" t="str">
        <f>IF(Sales_Pipeline[[#This Row],[Close_Date]]="","",TEXT(Sales_Pipeline[[#This Row],[Close_Date]],"mmm"))</f>
        <v>Jul</v>
      </c>
      <c r="M4385" s="8" t="str">
        <f>IF(Sales_Pipeline[[#This Row],[Close_Date]]="","","Q"&amp;ROUNDUP(MONTH(Sales_Pipeline[[#This Row],[Close_Date]])/3,0))</f>
        <v>Q3</v>
      </c>
      <c r="N4385" s="2" cm="1">
        <f t="array" ref="N4385">IFERROR(_xlfn.IFS(Sales_Pipeline[[#This Row],[Deal_Stage]]="Won",_xlfn.XLOOKUP(Sales_Pipeline[[#This Row],[Product]],Products!$A$2:$A$8,Products!$C$2:$C$8),Sales_Pipeline[[#This Row],[Deal_Stage]]="Lost",_xlfn.XLOOKUP(Sales_Pipeline[[#This Row],[Product]],Products!$A$2:$A$8,Products!$C$2:$C$8)),"")</f>
        <v>3393</v>
      </c>
      <c r="O4385" s="2">
        <v>0</v>
      </c>
    </row>
    <row r="4386" spans="1:15" x14ac:dyDescent="0.3">
      <c r="A4386" t="s">
        <v>4532</v>
      </c>
      <c r="B4386" t="s">
        <v>37</v>
      </c>
      <c r="C4386" t="str">
        <f>_xlfn.XLOOKUP(Sales_Pipeline[[#This Row],[Sales_Agent]],Sales_Teams[Sales_Agent],Sales_Teams[Manager])</f>
        <v>Celia Rouche</v>
      </c>
      <c r="D4386" t="str">
        <f>_xlfn.XLOOKUP(Sales_Pipeline[[#This Row],[Manager]],Sales_Teams[Manager],Sales_Teams[Regional_Office])</f>
        <v>West</v>
      </c>
      <c r="E4386" t="s">
        <v>61</v>
      </c>
      <c r="F4386" t="s">
        <v>87</v>
      </c>
      <c r="G4386" t="str">
        <f>IFERROR(_xlfn.XLOOKUP(Sales_Pipeline[[#This Row],[Account]],Accounts!$A$2:$A$86,Accounts!$F$2:$F$86),"")</f>
        <v>United States</v>
      </c>
      <c r="H4386" t="s">
        <v>82</v>
      </c>
      <c r="I4386" s="3">
        <v>42917</v>
      </c>
      <c r="J4386" s="3">
        <v>42919</v>
      </c>
      <c r="K4386" s="8" t="str">
        <f>IF(Sales_Pipeline[[#This Row],[Close_Date]]="","",TEXT(Sales_Pipeline[[#This Row],[Close_Date]],"ddd"))</f>
        <v>Mon</v>
      </c>
      <c r="L4386" s="8" t="str">
        <f>IF(Sales_Pipeline[[#This Row],[Close_Date]]="","",TEXT(Sales_Pipeline[[#This Row],[Close_Date]],"mmm"))</f>
        <v>Jul</v>
      </c>
      <c r="M4386" s="8" t="str">
        <f>IF(Sales_Pipeline[[#This Row],[Close_Date]]="","","Q"&amp;ROUNDUP(MONTH(Sales_Pipeline[[#This Row],[Close_Date]])/3,0))</f>
        <v>Q3</v>
      </c>
      <c r="N4386" s="2" cm="1">
        <f t="array" ref="N4386">IFERROR(_xlfn.IFS(Sales_Pipeline[[#This Row],[Deal_Stage]]="Won",_xlfn.XLOOKUP(Sales_Pipeline[[#This Row],[Product]],Products!$A$2:$A$8,Products!$C$2:$C$8),Sales_Pipeline[[#This Row],[Deal_Stage]]="Lost",_xlfn.XLOOKUP(Sales_Pipeline[[#This Row],[Product]],Products!$A$2:$A$8,Products!$C$2:$C$8)),"")</f>
        <v>55</v>
      </c>
      <c r="O4386" s="2">
        <v>0</v>
      </c>
    </row>
    <row r="4387" spans="1:15" x14ac:dyDescent="0.3">
      <c r="A4387" t="s">
        <v>4533</v>
      </c>
      <c r="B4387" t="s">
        <v>37</v>
      </c>
      <c r="C4387" t="str">
        <f>_xlfn.XLOOKUP(Sales_Pipeline[[#This Row],[Sales_Agent]],Sales_Teams[Sales_Agent],Sales_Teams[Manager])</f>
        <v>Celia Rouche</v>
      </c>
      <c r="D4387" t="str">
        <f>_xlfn.XLOOKUP(Sales_Pipeline[[#This Row],[Manager]],Sales_Teams[Manager],Sales_Teams[Regional_Office])</f>
        <v>West</v>
      </c>
      <c r="E4387" t="s">
        <v>76</v>
      </c>
      <c r="F4387" t="s">
        <v>330</v>
      </c>
      <c r="G4387" t="str">
        <f>IFERROR(_xlfn.XLOOKUP(Sales_Pipeline[[#This Row],[Account]],Accounts!$A$2:$A$86,Accounts!$F$2:$F$86),"")</f>
        <v>Korea</v>
      </c>
      <c r="H4387" t="s">
        <v>82</v>
      </c>
      <c r="I4387" s="3">
        <v>42917</v>
      </c>
      <c r="J4387" s="3">
        <v>42924</v>
      </c>
      <c r="K4387" s="8" t="str">
        <f>IF(Sales_Pipeline[[#This Row],[Close_Date]]="","",TEXT(Sales_Pipeline[[#This Row],[Close_Date]],"ddd"))</f>
        <v>Sat</v>
      </c>
      <c r="L4387" s="8" t="str">
        <f>IF(Sales_Pipeline[[#This Row],[Close_Date]]="","",TEXT(Sales_Pipeline[[#This Row],[Close_Date]],"mmm"))</f>
        <v>Jul</v>
      </c>
      <c r="M4387" s="8" t="str">
        <f>IF(Sales_Pipeline[[#This Row],[Close_Date]]="","","Q"&amp;ROUNDUP(MONTH(Sales_Pipeline[[#This Row],[Close_Date]])/3,0))</f>
        <v>Q3</v>
      </c>
      <c r="N4387" s="2" cm="1">
        <f t="array" ref="N4387">IFERROR(_xlfn.IFS(Sales_Pipeline[[#This Row],[Deal_Stage]]="Won",_xlfn.XLOOKUP(Sales_Pipeline[[#This Row],[Product]],Products!$A$2:$A$8,Products!$C$2:$C$8),Sales_Pipeline[[#This Row],[Deal_Stage]]="Lost",_xlfn.XLOOKUP(Sales_Pipeline[[#This Row],[Product]],Products!$A$2:$A$8,Products!$C$2:$C$8)),"")</f>
        <v>3393</v>
      </c>
      <c r="O4387" s="2">
        <v>0</v>
      </c>
    </row>
    <row r="4388" spans="1:15" x14ac:dyDescent="0.3">
      <c r="A4388" t="s">
        <v>4534</v>
      </c>
      <c r="B4388" t="s">
        <v>37</v>
      </c>
      <c r="C4388" t="str">
        <f>_xlfn.XLOOKUP(Sales_Pipeline[[#This Row],[Sales_Agent]],Sales_Teams[Sales_Agent],Sales_Teams[Manager])</f>
        <v>Celia Rouche</v>
      </c>
      <c r="D4388" t="str">
        <f>_xlfn.XLOOKUP(Sales_Pipeline[[#This Row],[Manager]],Sales_Teams[Manager],Sales_Teams[Regional_Office])</f>
        <v>West</v>
      </c>
      <c r="E4388" t="s">
        <v>63</v>
      </c>
      <c r="F4388" t="s">
        <v>70</v>
      </c>
      <c r="G4388" t="str">
        <f>IFERROR(_xlfn.XLOOKUP(Sales_Pipeline[[#This Row],[Account]],Accounts!$A$2:$A$86,Accounts!$F$2:$F$86),"")</f>
        <v>United States</v>
      </c>
      <c r="H4388" t="s">
        <v>57</v>
      </c>
      <c r="I4388" s="3">
        <v>42917</v>
      </c>
      <c r="J4388" s="3">
        <v>42928</v>
      </c>
      <c r="K4388" s="8" t="str">
        <f>IF(Sales_Pipeline[[#This Row],[Close_Date]]="","",TEXT(Sales_Pipeline[[#This Row],[Close_Date]],"ddd"))</f>
        <v>Wed</v>
      </c>
      <c r="L4388" s="8" t="str">
        <f>IF(Sales_Pipeline[[#This Row],[Close_Date]]="","",TEXT(Sales_Pipeline[[#This Row],[Close_Date]],"mmm"))</f>
        <v>Jul</v>
      </c>
      <c r="M4388" s="8" t="str">
        <f>IF(Sales_Pipeline[[#This Row],[Close_Date]]="","","Q"&amp;ROUNDUP(MONTH(Sales_Pipeline[[#This Row],[Close_Date]])/3,0))</f>
        <v>Q3</v>
      </c>
      <c r="N4388" s="2" cm="1">
        <f t="array" ref="N4388">IFERROR(_xlfn.IFS(Sales_Pipeline[[#This Row],[Deal_Stage]]="Won",_xlfn.XLOOKUP(Sales_Pipeline[[#This Row],[Product]],Products!$A$2:$A$8,Products!$C$2:$C$8),Sales_Pipeline[[#This Row],[Deal_Stage]]="Lost",_xlfn.XLOOKUP(Sales_Pipeline[[#This Row],[Product]],Products!$A$2:$A$8,Products!$C$2:$C$8)),"")</f>
        <v>550</v>
      </c>
      <c r="O4388" s="2">
        <v>592</v>
      </c>
    </row>
    <row r="4389" spans="1:15" x14ac:dyDescent="0.3">
      <c r="A4389" t="s">
        <v>4535</v>
      </c>
      <c r="B4389" t="s">
        <v>37</v>
      </c>
      <c r="C4389" t="str">
        <f>_xlfn.XLOOKUP(Sales_Pipeline[[#This Row],[Sales_Agent]],Sales_Teams[Sales_Agent],Sales_Teams[Manager])</f>
        <v>Celia Rouche</v>
      </c>
      <c r="D4389" t="str">
        <f>_xlfn.XLOOKUP(Sales_Pipeline[[#This Row],[Manager]],Sales_Teams[Manager],Sales_Teams[Regional_Office])</f>
        <v>West</v>
      </c>
      <c r="E4389" t="s">
        <v>8953</v>
      </c>
      <c r="F4389" t="s">
        <v>240</v>
      </c>
      <c r="G4389" t="str">
        <f>IFERROR(_xlfn.XLOOKUP(Sales_Pipeline[[#This Row],[Account]],Accounts!$A$2:$A$86,Accounts!$F$2:$F$86),"")</f>
        <v>United States</v>
      </c>
      <c r="H4389" t="s">
        <v>57</v>
      </c>
      <c r="I4389" s="3">
        <v>42917</v>
      </c>
      <c r="J4389" s="3">
        <v>42925</v>
      </c>
      <c r="K4389" s="8" t="str">
        <f>IF(Sales_Pipeline[[#This Row],[Close_Date]]="","",TEXT(Sales_Pipeline[[#This Row],[Close_Date]],"ddd"))</f>
        <v>Sun</v>
      </c>
      <c r="L4389" s="8" t="str">
        <f>IF(Sales_Pipeline[[#This Row],[Close_Date]]="","",TEXT(Sales_Pipeline[[#This Row],[Close_Date]],"mmm"))</f>
        <v>Jul</v>
      </c>
      <c r="M4389" s="8" t="str">
        <f>IF(Sales_Pipeline[[#This Row],[Close_Date]]="","","Q"&amp;ROUNDUP(MONTH(Sales_Pipeline[[#This Row],[Close_Date]])/3,0))</f>
        <v>Q3</v>
      </c>
      <c r="N4389" s="2" cm="1">
        <f t="array" ref="N4389">IFERROR(_xlfn.IFS(Sales_Pipeline[[#This Row],[Deal_Stage]]="Won",_xlfn.XLOOKUP(Sales_Pipeline[[#This Row],[Product]],Products!$A$2:$A$8,Products!$C$2:$C$8),Sales_Pipeline[[#This Row],[Deal_Stage]]="Lost",_xlfn.XLOOKUP(Sales_Pipeline[[#This Row],[Product]],Products!$A$2:$A$8,Products!$C$2:$C$8)),"")</f>
        <v>4821</v>
      </c>
      <c r="O4389" s="2">
        <v>4859</v>
      </c>
    </row>
    <row r="4390" spans="1:15" x14ac:dyDescent="0.3">
      <c r="A4390" t="s">
        <v>4536</v>
      </c>
      <c r="B4390" t="s">
        <v>37</v>
      </c>
      <c r="C4390" t="str">
        <f>_xlfn.XLOOKUP(Sales_Pipeline[[#This Row],[Sales_Agent]],Sales_Teams[Sales_Agent],Sales_Teams[Manager])</f>
        <v>Celia Rouche</v>
      </c>
      <c r="D4390" t="str">
        <f>_xlfn.XLOOKUP(Sales_Pipeline[[#This Row],[Manager]],Sales_Teams[Manager],Sales_Teams[Regional_Office])</f>
        <v>West</v>
      </c>
      <c r="E4390" t="s">
        <v>61</v>
      </c>
      <c r="F4390" t="s">
        <v>125</v>
      </c>
      <c r="G4390" t="str">
        <f>IFERROR(_xlfn.XLOOKUP(Sales_Pipeline[[#This Row],[Account]],Accounts!$A$2:$A$86,Accounts!$F$2:$F$86),"")</f>
        <v>United States</v>
      </c>
      <c r="H4390" t="s">
        <v>57</v>
      </c>
      <c r="I4390" s="3">
        <v>42917</v>
      </c>
      <c r="J4390" s="3">
        <v>42918</v>
      </c>
      <c r="K4390" s="8" t="str">
        <f>IF(Sales_Pipeline[[#This Row],[Close_Date]]="","",TEXT(Sales_Pipeline[[#This Row],[Close_Date]],"ddd"))</f>
        <v>Sun</v>
      </c>
      <c r="L4390" s="8" t="str">
        <f>IF(Sales_Pipeline[[#This Row],[Close_Date]]="","",TEXT(Sales_Pipeline[[#This Row],[Close_Date]],"mmm"))</f>
        <v>Jul</v>
      </c>
      <c r="M4390" s="8" t="str">
        <f>IF(Sales_Pipeline[[#This Row],[Close_Date]]="","","Q"&amp;ROUNDUP(MONTH(Sales_Pipeline[[#This Row],[Close_Date]])/3,0))</f>
        <v>Q3</v>
      </c>
      <c r="N4390" s="2" cm="1">
        <f t="array" ref="N4390">IFERROR(_xlfn.IFS(Sales_Pipeline[[#This Row],[Deal_Stage]]="Won",_xlfn.XLOOKUP(Sales_Pipeline[[#This Row],[Product]],Products!$A$2:$A$8,Products!$C$2:$C$8),Sales_Pipeline[[#This Row],[Deal_Stage]]="Lost",_xlfn.XLOOKUP(Sales_Pipeline[[#This Row],[Product]],Products!$A$2:$A$8,Products!$C$2:$C$8)),"")</f>
        <v>55</v>
      </c>
      <c r="O4390" s="2">
        <v>50</v>
      </c>
    </row>
    <row r="4391" spans="1:15" x14ac:dyDescent="0.3">
      <c r="A4391" t="s">
        <v>4537</v>
      </c>
      <c r="B4391" t="s">
        <v>37</v>
      </c>
      <c r="C4391" t="str">
        <f>_xlfn.XLOOKUP(Sales_Pipeline[[#This Row],[Sales_Agent]],Sales_Teams[Sales_Agent],Sales_Teams[Manager])</f>
        <v>Celia Rouche</v>
      </c>
      <c r="D4391" t="str">
        <f>_xlfn.XLOOKUP(Sales_Pipeline[[#This Row],[Manager]],Sales_Teams[Manager],Sales_Teams[Regional_Office])</f>
        <v>West</v>
      </c>
      <c r="E4391" t="s">
        <v>76</v>
      </c>
      <c r="F4391" t="s">
        <v>216</v>
      </c>
      <c r="G4391" t="str">
        <f>IFERROR(_xlfn.XLOOKUP(Sales_Pipeline[[#This Row],[Account]],Accounts!$A$2:$A$86,Accounts!$F$2:$F$86),"")</f>
        <v>United States</v>
      </c>
      <c r="H4391" t="s">
        <v>57</v>
      </c>
      <c r="I4391" s="3">
        <v>42917</v>
      </c>
      <c r="J4391" s="3">
        <v>43008</v>
      </c>
      <c r="K4391" s="8" t="str">
        <f>IF(Sales_Pipeline[[#This Row],[Close_Date]]="","",TEXT(Sales_Pipeline[[#This Row],[Close_Date]],"ddd"))</f>
        <v>Sat</v>
      </c>
      <c r="L4391" s="8" t="str">
        <f>IF(Sales_Pipeline[[#This Row],[Close_Date]]="","",TEXT(Sales_Pipeline[[#This Row],[Close_Date]],"mmm"))</f>
        <v>Sep</v>
      </c>
      <c r="M4391" s="8" t="str">
        <f>IF(Sales_Pipeline[[#This Row],[Close_Date]]="","","Q"&amp;ROUNDUP(MONTH(Sales_Pipeline[[#This Row],[Close_Date]])/3,0))</f>
        <v>Q3</v>
      </c>
      <c r="N4391" s="2" cm="1">
        <f t="array" ref="N4391">IFERROR(_xlfn.IFS(Sales_Pipeline[[#This Row],[Deal_Stage]]="Won",_xlfn.XLOOKUP(Sales_Pipeline[[#This Row],[Product]],Products!$A$2:$A$8,Products!$C$2:$C$8),Sales_Pipeline[[#This Row],[Deal_Stage]]="Lost",_xlfn.XLOOKUP(Sales_Pipeline[[#This Row],[Product]],Products!$A$2:$A$8,Products!$C$2:$C$8)),"")</f>
        <v>3393</v>
      </c>
      <c r="O4391" s="2">
        <v>3225</v>
      </c>
    </row>
    <row r="4392" spans="1:15" x14ac:dyDescent="0.3">
      <c r="A4392" t="s">
        <v>4538</v>
      </c>
      <c r="B4392" t="s">
        <v>12</v>
      </c>
      <c r="C4392" t="str">
        <f>_xlfn.XLOOKUP(Sales_Pipeline[[#This Row],[Sales_Agent]],Sales_Teams[Sales_Agent],Sales_Teams[Manager])</f>
        <v>Melvin Marxen</v>
      </c>
      <c r="D4392" t="str">
        <f>_xlfn.XLOOKUP(Sales_Pipeline[[#This Row],[Manager]],Sales_Teams[Manager],Sales_Teams[Regional_Office])</f>
        <v>Central</v>
      </c>
      <c r="E4392" t="s">
        <v>84</v>
      </c>
      <c r="F4392" t="s">
        <v>134</v>
      </c>
      <c r="G4392" t="str">
        <f>IFERROR(_xlfn.XLOOKUP(Sales_Pipeline[[#This Row],[Account]],Accounts!$A$2:$A$86,Accounts!$F$2:$F$86),"")</f>
        <v>United States</v>
      </c>
      <c r="H4392" t="s">
        <v>57</v>
      </c>
      <c r="I4392" s="3">
        <v>42917</v>
      </c>
      <c r="J4392" s="3">
        <v>42925</v>
      </c>
      <c r="K4392" s="8" t="str">
        <f>IF(Sales_Pipeline[[#This Row],[Close_Date]]="","",TEXT(Sales_Pipeline[[#This Row],[Close_Date]],"ddd"))</f>
        <v>Sun</v>
      </c>
      <c r="L4392" s="8" t="str">
        <f>IF(Sales_Pipeline[[#This Row],[Close_Date]]="","",TEXT(Sales_Pipeline[[#This Row],[Close_Date]],"mmm"))</f>
        <v>Jul</v>
      </c>
      <c r="M4392" s="8" t="str">
        <f>IF(Sales_Pipeline[[#This Row],[Close_Date]]="","","Q"&amp;ROUNDUP(MONTH(Sales_Pipeline[[#This Row],[Close_Date]])/3,0))</f>
        <v>Q3</v>
      </c>
      <c r="N4392" s="2" cm="1">
        <f t="array" ref="N4392">IFERROR(_xlfn.IFS(Sales_Pipeline[[#This Row],[Deal_Stage]]="Won",_xlfn.XLOOKUP(Sales_Pipeline[[#This Row],[Product]],Products!$A$2:$A$8,Products!$C$2:$C$8),Sales_Pipeline[[#This Row],[Deal_Stage]]="Lost",_xlfn.XLOOKUP(Sales_Pipeline[[#This Row],[Product]],Products!$A$2:$A$8,Products!$C$2:$C$8)),"")</f>
        <v>5482</v>
      </c>
      <c r="O4392" s="2">
        <v>5422</v>
      </c>
    </row>
    <row r="4393" spans="1:15" x14ac:dyDescent="0.3">
      <c r="A4393" t="s">
        <v>4539</v>
      </c>
      <c r="B4393" t="s">
        <v>12</v>
      </c>
      <c r="C4393" t="str">
        <f>_xlfn.XLOOKUP(Sales_Pipeline[[#This Row],[Sales_Agent]],Sales_Teams[Sales_Agent],Sales_Teams[Manager])</f>
        <v>Melvin Marxen</v>
      </c>
      <c r="D4393" t="str">
        <f>_xlfn.XLOOKUP(Sales_Pipeline[[#This Row],[Manager]],Sales_Teams[Manager],Sales_Teams[Regional_Office])</f>
        <v>Central</v>
      </c>
      <c r="E4393" t="s">
        <v>76</v>
      </c>
      <c r="F4393" t="s">
        <v>223</v>
      </c>
      <c r="G4393" t="str">
        <f>IFERROR(_xlfn.XLOOKUP(Sales_Pipeline[[#This Row],[Account]],Accounts!$A$2:$A$86,Accounts!$F$2:$F$86),"")</f>
        <v>United States</v>
      </c>
      <c r="H4393" t="s">
        <v>57</v>
      </c>
      <c r="I4393" s="3">
        <v>42917</v>
      </c>
      <c r="J4393" s="3">
        <v>42927</v>
      </c>
      <c r="K4393" s="8" t="str">
        <f>IF(Sales_Pipeline[[#This Row],[Close_Date]]="","",TEXT(Sales_Pipeline[[#This Row],[Close_Date]],"ddd"))</f>
        <v>Tue</v>
      </c>
      <c r="L4393" s="8" t="str">
        <f>IF(Sales_Pipeline[[#This Row],[Close_Date]]="","",TEXT(Sales_Pipeline[[#This Row],[Close_Date]],"mmm"))</f>
        <v>Jul</v>
      </c>
      <c r="M4393" s="8" t="str">
        <f>IF(Sales_Pipeline[[#This Row],[Close_Date]]="","","Q"&amp;ROUNDUP(MONTH(Sales_Pipeline[[#This Row],[Close_Date]])/3,0))</f>
        <v>Q3</v>
      </c>
      <c r="N4393" s="2" cm="1">
        <f t="array" ref="N4393">IFERROR(_xlfn.IFS(Sales_Pipeline[[#This Row],[Deal_Stage]]="Won",_xlfn.XLOOKUP(Sales_Pipeline[[#This Row],[Product]],Products!$A$2:$A$8,Products!$C$2:$C$8),Sales_Pipeline[[#This Row],[Deal_Stage]]="Lost",_xlfn.XLOOKUP(Sales_Pipeline[[#This Row],[Product]],Products!$A$2:$A$8,Products!$C$2:$C$8)),"")</f>
        <v>3393</v>
      </c>
      <c r="O4393" s="2">
        <v>3657</v>
      </c>
    </row>
    <row r="4394" spans="1:15" x14ac:dyDescent="0.3">
      <c r="A4394" t="s">
        <v>4540</v>
      </c>
      <c r="B4394" t="s">
        <v>45</v>
      </c>
      <c r="C4394" t="str">
        <f>_xlfn.XLOOKUP(Sales_Pipeline[[#This Row],[Sales_Agent]],Sales_Teams[Sales_Agent],Sales_Teams[Manager])</f>
        <v>Summer Sewald</v>
      </c>
      <c r="D4394" t="str">
        <f>_xlfn.XLOOKUP(Sales_Pipeline[[#This Row],[Manager]],Sales_Teams[Manager],Sales_Teams[Regional_Office])</f>
        <v>West</v>
      </c>
      <c r="E4394" t="s">
        <v>55</v>
      </c>
      <c r="F4394" t="s">
        <v>100</v>
      </c>
      <c r="G4394" t="str">
        <f>IFERROR(_xlfn.XLOOKUP(Sales_Pipeline[[#This Row],[Account]],Accounts!$A$2:$A$86,Accounts!$F$2:$F$86),"")</f>
        <v>United States</v>
      </c>
      <c r="H4394" t="s">
        <v>82</v>
      </c>
      <c r="I4394" s="3">
        <v>42917</v>
      </c>
      <c r="J4394" s="3">
        <v>42923</v>
      </c>
      <c r="K4394" s="8" t="str">
        <f>IF(Sales_Pipeline[[#This Row],[Close_Date]]="","",TEXT(Sales_Pipeline[[#This Row],[Close_Date]],"ddd"))</f>
        <v>Fri</v>
      </c>
      <c r="L4394" s="8" t="str">
        <f>IF(Sales_Pipeline[[#This Row],[Close_Date]]="","",TEXT(Sales_Pipeline[[#This Row],[Close_Date]],"mmm"))</f>
        <v>Jul</v>
      </c>
      <c r="M4394" s="8" t="str">
        <f>IF(Sales_Pipeline[[#This Row],[Close_Date]]="","","Q"&amp;ROUNDUP(MONTH(Sales_Pipeline[[#This Row],[Close_Date]])/3,0))</f>
        <v>Q3</v>
      </c>
      <c r="N4394" s="2" cm="1">
        <f t="array" ref="N4394">IFERROR(_xlfn.IFS(Sales_Pipeline[[#This Row],[Deal_Stage]]="Won",_xlfn.XLOOKUP(Sales_Pipeline[[#This Row],[Product]],Products!$A$2:$A$8,Products!$C$2:$C$8),Sales_Pipeline[[#This Row],[Deal_Stage]]="Lost",_xlfn.XLOOKUP(Sales_Pipeline[[#This Row],[Product]],Products!$A$2:$A$8,Products!$C$2:$C$8)),"")</f>
        <v>1096</v>
      </c>
      <c r="O4394" s="2">
        <v>0</v>
      </c>
    </row>
    <row r="4395" spans="1:15" x14ac:dyDescent="0.3">
      <c r="A4395" t="s">
        <v>4541</v>
      </c>
      <c r="B4395" t="s">
        <v>45</v>
      </c>
      <c r="C4395" t="str">
        <f>_xlfn.XLOOKUP(Sales_Pipeline[[#This Row],[Sales_Agent]],Sales_Teams[Sales_Agent],Sales_Teams[Manager])</f>
        <v>Summer Sewald</v>
      </c>
      <c r="D4395" t="str">
        <f>_xlfn.XLOOKUP(Sales_Pipeline[[#This Row],[Manager]],Sales_Teams[Manager],Sales_Teams[Regional_Office])</f>
        <v>West</v>
      </c>
      <c r="E4395" t="s">
        <v>84</v>
      </c>
      <c r="F4395" t="s">
        <v>166</v>
      </c>
      <c r="G4395" t="str">
        <f>IFERROR(_xlfn.XLOOKUP(Sales_Pipeline[[#This Row],[Account]],Accounts!$A$2:$A$86,Accounts!$F$2:$F$86),"")</f>
        <v>United States</v>
      </c>
      <c r="H4395" t="s">
        <v>57</v>
      </c>
      <c r="I4395" s="3">
        <v>42917</v>
      </c>
      <c r="J4395" s="3">
        <v>42926</v>
      </c>
      <c r="K4395" s="8" t="str">
        <f>IF(Sales_Pipeline[[#This Row],[Close_Date]]="","",TEXT(Sales_Pipeline[[#This Row],[Close_Date]],"ddd"))</f>
        <v>Mon</v>
      </c>
      <c r="L4395" s="8" t="str">
        <f>IF(Sales_Pipeline[[#This Row],[Close_Date]]="","",TEXT(Sales_Pipeline[[#This Row],[Close_Date]],"mmm"))</f>
        <v>Jul</v>
      </c>
      <c r="M4395" s="8" t="str">
        <f>IF(Sales_Pipeline[[#This Row],[Close_Date]]="","","Q"&amp;ROUNDUP(MONTH(Sales_Pipeline[[#This Row],[Close_Date]])/3,0))</f>
        <v>Q3</v>
      </c>
      <c r="N4395" s="2" cm="1">
        <f t="array" ref="N4395">IFERROR(_xlfn.IFS(Sales_Pipeline[[#This Row],[Deal_Stage]]="Won",_xlfn.XLOOKUP(Sales_Pipeline[[#This Row],[Product]],Products!$A$2:$A$8,Products!$C$2:$C$8),Sales_Pipeline[[#This Row],[Deal_Stage]]="Lost",_xlfn.XLOOKUP(Sales_Pipeline[[#This Row],[Product]],Products!$A$2:$A$8,Products!$C$2:$C$8)),"")</f>
        <v>5482</v>
      </c>
      <c r="O4395" s="2">
        <v>4974</v>
      </c>
    </row>
    <row r="4396" spans="1:15" x14ac:dyDescent="0.3">
      <c r="A4396" t="s">
        <v>4542</v>
      </c>
      <c r="B4396" t="s">
        <v>45</v>
      </c>
      <c r="C4396" t="str">
        <f>_xlfn.XLOOKUP(Sales_Pipeline[[#This Row],[Sales_Agent]],Sales_Teams[Sales_Agent],Sales_Teams[Manager])</f>
        <v>Summer Sewald</v>
      </c>
      <c r="D4396" t="str">
        <f>_xlfn.XLOOKUP(Sales_Pipeline[[#This Row],[Manager]],Sales_Teams[Manager],Sales_Teams[Regional_Office])</f>
        <v>West</v>
      </c>
      <c r="E4396" t="s">
        <v>8953</v>
      </c>
      <c r="F4396" t="s">
        <v>201</v>
      </c>
      <c r="G4396" t="str">
        <f>IFERROR(_xlfn.XLOOKUP(Sales_Pipeline[[#This Row],[Account]],Accounts!$A$2:$A$86,Accounts!$F$2:$F$86),"")</f>
        <v>United States</v>
      </c>
      <c r="H4396" t="s">
        <v>57</v>
      </c>
      <c r="I4396" s="3">
        <v>42917</v>
      </c>
      <c r="J4396" s="3">
        <v>42954</v>
      </c>
      <c r="K4396" s="8" t="str">
        <f>IF(Sales_Pipeline[[#This Row],[Close_Date]]="","",TEXT(Sales_Pipeline[[#This Row],[Close_Date]],"ddd"))</f>
        <v>Mon</v>
      </c>
      <c r="L4396" s="8" t="str">
        <f>IF(Sales_Pipeline[[#This Row],[Close_Date]]="","",TEXT(Sales_Pipeline[[#This Row],[Close_Date]],"mmm"))</f>
        <v>Aug</v>
      </c>
      <c r="M4396" s="8" t="str">
        <f>IF(Sales_Pipeline[[#This Row],[Close_Date]]="","","Q"&amp;ROUNDUP(MONTH(Sales_Pipeline[[#This Row],[Close_Date]])/3,0))</f>
        <v>Q3</v>
      </c>
      <c r="N4396" s="2" cm="1">
        <f t="array" ref="N4396">IFERROR(_xlfn.IFS(Sales_Pipeline[[#This Row],[Deal_Stage]]="Won",_xlfn.XLOOKUP(Sales_Pipeline[[#This Row],[Product]],Products!$A$2:$A$8,Products!$C$2:$C$8),Sales_Pipeline[[#This Row],[Deal_Stage]]="Lost",_xlfn.XLOOKUP(Sales_Pipeline[[#This Row],[Product]],Products!$A$2:$A$8,Products!$C$2:$C$8)),"")</f>
        <v>4821</v>
      </c>
      <c r="O4396" s="2">
        <v>4689</v>
      </c>
    </row>
    <row r="4397" spans="1:15" x14ac:dyDescent="0.3">
      <c r="A4397" t="s">
        <v>4543</v>
      </c>
      <c r="B4397" t="s">
        <v>14</v>
      </c>
      <c r="C4397" t="str">
        <f>_xlfn.XLOOKUP(Sales_Pipeline[[#This Row],[Sales_Agent]],Sales_Teams[Sales_Agent],Sales_Teams[Manager])</f>
        <v>Melvin Marxen</v>
      </c>
      <c r="D4397" t="str">
        <f>_xlfn.XLOOKUP(Sales_Pipeline[[#This Row],[Manager]],Sales_Teams[Manager],Sales_Teams[Regional_Office])</f>
        <v>Central</v>
      </c>
      <c r="E4397" t="s">
        <v>55</v>
      </c>
      <c r="F4397" t="s">
        <v>187</v>
      </c>
      <c r="G4397" t="str">
        <f>IFERROR(_xlfn.XLOOKUP(Sales_Pipeline[[#This Row],[Account]],Accounts!$A$2:$A$86,Accounts!$F$2:$F$86),"")</f>
        <v>United States</v>
      </c>
      <c r="H4397" t="s">
        <v>82</v>
      </c>
      <c r="I4397" s="3">
        <v>42917</v>
      </c>
      <c r="J4397" s="3">
        <v>42926</v>
      </c>
      <c r="K4397" s="8" t="str">
        <f>IF(Sales_Pipeline[[#This Row],[Close_Date]]="","",TEXT(Sales_Pipeline[[#This Row],[Close_Date]],"ddd"))</f>
        <v>Mon</v>
      </c>
      <c r="L4397" s="8" t="str">
        <f>IF(Sales_Pipeline[[#This Row],[Close_Date]]="","",TEXT(Sales_Pipeline[[#This Row],[Close_Date]],"mmm"))</f>
        <v>Jul</v>
      </c>
      <c r="M4397" s="8" t="str">
        <f>IF(Sales_Pipeline[[#This Row],[Close_Date]]="","","Q"&amp;ROUNDUP(MONTH(Sales_Pipeline[[#This Row],[Close_Date]])/3,0))</f>
        <v>Q3</v>
      </c>
      <c r="N4397" s="2" cm="1">
        <f t="array" ref="N4397">IFERROR(_xlfn.IFS(Sales_Pipeline[[#This Row],[Deal_Stage]]="Won",_xlfn.XLOOKUP(Sales_Pipeline[[#This Row],[Product]],Products!$A$2:$A$8,Products!$C$2:$C$8),Sales_Pipeline[[#This Row],[Deal_Stage]]="Lost",_xlfn.XLOOKUP(Sales_Pipeline[[#This Row],[Product]],Products!$A$2:$A$8,Products!$C$2:$C$8)),"")</f>
        <v>1096</v>
      </c>
      <c r="O4397" s="2">
        <v>0</v>
      </c>
    </row>
    <row r="4398" spans="1:15" x14ac:dyDescent="0.3">
      <c r="A4398" t="s">
        <v>4544</v>
      </c>
      <c r="B4398" t="s">
        <v>14</v>
      </c>
      <c r="C4398" t="str">
        <f>_xlfn.XLOOKUP(Sales_Pipeline[[#This Row],[Sales_Agent]],Sales_Teams[Sales_Agent],Sales_Teams[Manager])</f>
        <v>Melvin Marxen</v>
      </c>
      <c r="D4398" t="str">
        <f>_xlfn.XLOOKUP(Sales_Pipeline[[#This Row],[Manager]],Sales_Teams[Manager],Sales_Teams[Regional_Office])</f>
        <v>Central</v>
      </c>
      <c r="E4398" t="s">
        <v>61</v>
      </c>
      <c r="F4398" t="s">
        <v>105</v>
      </c>
      <c r="G4398" t="str">
        <f>IFERROR(_xlfn.XLOOKUP(Sales_Pipeline[[#This Row],[Account]],Accounts!$A$2:$A$86,Accounts!$F$2:$F$86),"")</f>
        <v>United States</v>
      </c>
      <c r="H4398" t="s">
        <v>57</v>
      </c>
      <c r="I4398" s="3">
        <v>42917</v>
      </c>
      <c r="J4398" s="3">
        <v>42928</v>
      </c>
      <c r="K4398" s="8" t="str">
        <f>IF(Sales_Pipeline[[#This Row],[Close_Date]]="","",TEXT(Sales_Pipeline[[#This Row],[Close_Date]],"ddd"))</f>
        <v>Wed</v>
      </c>
      <c r="L4398" s="8" t="str">
        <f>IF(Sales_Pipeline[[#This Row],[Close_Date]]="","",TEXT(Sales_Pipeline[[#This Row],[Close_Date]],"mmm"))</f>
        <v>Jul</v>
      </c>
      <c r="M4398" s="8" t="str">
        <f>IF(Sales_Pipeline[[#This Row],[Close_Date]]="","","Q"&amp;ROUNDUP(MONTH(Sales_Pipeline[[#This Row],[Close_Date]])/3,0))</f>
        <v>Q3</v>
      </c>
      <c r="N4398" s="2" cm="1">
        <f t="array" ref="N4398">IFERROR(_xlfn.IFS(Sales_Pipeline[[#This Row],[Deal_Stage]]="Won",_xlfn.XLOOKUP(Sales_Pipeline[[#This Row],[Product]],Products!$A$2:$A$8,Products!$C$2:$C$8),Sales_Pipeline[[#This Row],[Deal_Stage]]="Lost",_xlfn.XLOOKUP(Sales_Pipeline[[#This Row],[Product]],Products!$A$2:$A$8,Products!$C$2:$C$8)),"")</f>
        <v>55</v>
      </c>
      <c r="O4398" s="2">
        <v>50</v>
      </c>
    </row>
    <row r="4399" spans="1:15" x14ac:dyDescent="0.3">
      <c r="A4399" t="s">
        <v>4545</v>
      </c>
      <c r="B4399" t="s">
        <v>29</v>
      </c>
      <c r="C4399" t="str">
        <f>_xlfn.XLOOKUP(Sales_Pipeline[[#This Row],[Sales_Agent]],Sales_Teams[Sales_Agent],Sales_Teams[Manager])</f>
        <v>Rocco Neubert</v>
      </c>
      <c r="D4399" t="str">
        <f>_xlfn.XLOOKUP(Sales_Pipeline[[#This Row],[Manager]],Sales_Teams[Manager],Sales_Teams[Regional_Office])</f>
        <v>East</v>
      </c>
      <c r="E4399" t="s">
        <v>8953</v>
      </c>
      <c r="F4399" t="s">
        <v>129</v>
      </c>
      <c r="G4399" t="str">
        <f>IFERROR(_xlfn.XLOOKUP(Sales_Pipeline[[#This Row],[Account]],Accounts!$A$2:$A$86,Accounts!$F$2:$F$86),"")</f>
        <v>Jordan</v>
      </c>
      <c r="H4399" t="s">
        <v>82</v>
      </c>
      <c r="I4399" s="3">
        <v>42917</v>
      </c>
      <c r="J4399" s="3">
        <v>42919</v>
      </c>
      <c r="K4399" s="8" t="str">
        <f>IF(Sales_Pipeline[[#This Row],[Close_Date]]="","",TEXT(Sales_Pipeline[[#This Row],[Close_Date]],"ddd"))</f>
        <v>Mon</v>
      </c>
      <c r="L4399" s="8" t="str">
        <f>IF(Sales_Pipeline[[#This Row],[Close_Date]]="","",TEXT(Sales_Pipeline[[#This Row],[Close_Date]],"mmm"))</f>
        <v>Jul</v>
      </c>
      <c r="M4399" s="8" t="str">
        <f>IF(Sales_Pipeline[[#This Row],[Close_Date]]="","","Q"&amp;ROUNDUP(MONTH(Sales_Pipeline[[#This Row],[Close_Date]])/3,0))</f>
        <v>Q3</v>
      </c>
      <c r="N4399" s="2" cm="1">
        <f t="array" ref="N4399">IFERROR(_xlfn.IFS(Sales_Pipeline[[#This Row],[Deal_Stage]]="Won",_xlfn.XLOOKUP(Sales_Pipeline[[#This Row],[Product]],Products!$A$2:$A$8,Products!$C$2:$C$8),Sales_Pipeline[[#This Row],[Deal_Stage]]="Lost",_xlfn.XLOOKUP(Sales_Pipeline[[#This Row],[Product]],Products!$A$2:$A$8,Products!$C$2:$C$8)),"")</f>
        <v>4821</v>
      </c>
      <c r="O4399" s="2">
        <v>0</v>
      </c>
    </row>
    <row r="4400" spans="1:15" x14ac:dyDescent="0.3">
      <c r="A4400" t="s">
        <v>4546</v>
      </c>
      <c r="B4400" t="s">
        <v>29</v>
      </c>
      <c r="C4400" t="str">
        <f>_xlfn.XLOOKUP(Sales_Pipeline[[#This Row],[Sales_Agent]],Sales_Teams[Sales_Agent],Sales_Teams[Manager])</f>
        <v>Rocco Neubert</v>
      </c>
      <c r="D4400" t="str">
        <f>_xlfn.XLOOKUP(Sales_Pipeline[[#This Row],[Manager]],Sales_Teams[Manager],Sales_Teams[Regional_Office])</f>
        <v>East</v>
      </c>
      <c r="E4400" t="s">
        <v>8953</v>
      </c>
      <c r="F4400" t="s">
        <v>173</v>
      </c>
      <c r="G4400" t="str">
        <f>IFERROR(_xlfn.XLOOKUP(Sales_Pipeline[[#This Row],[Account]],Accounts!$A$2:$A$86,Accounts!$F$2:$F$86),"")</f>
        <v>United States</v>
      </c>
      <c r="H4400" t="s">
        <v>57</v>
      </c>
      <c r="I4400" s="3">
        <v>42917</v>
      </c>
      <c r="J4400" s="3">
        <v>42970</v>
      </c>
      <c r="K4400" s="8" t="str">
        <f>IF(Sales_Pipeline[[#This Row],[Close_Date]]="","",TEXT(Sales_Pipeline[[#This Row],[Close_Date]],"ddd"))</f>
        <v>Wed</v>
      </c>
      <c r="L4400" s="8" t="str">
        <f>IF(Sales_Pipeline[[#This Row],[Close_Date]]="","",TEXT(Sales_Pipeline[[#This Row],[Close_Date]],"mmm"))</f>
        <v>Aug</v>
      </c>
      <c r="M4400" s="8" t="str">
        <f>IF(Sales_Pipeline[[#This Row],[Close_Date]]="","","Q"&amp;ROUNDUP(MONTH(Sales_Pipeline[[#This Row],[Close_Date]])/3,0))</f>
        <v>Q3</v>
      </c>
      <c r="N4400" s="2" cm="1">
        <f t="array" ref="N4400">IFERROR(_xlfn.IFS(Sales_Pipeline[[#This Row],[Deal_Stage]]="Won",_xlfn.XLOOKUP(Sales_Pipeline[[#This Row],[Product]],Products!$A$2:$A$8,Products!$C$2:$C$8),Sales_Pipeline[[#This Row],[Deal_Stage]]="Lost",_xlfn.XLOOKUP(Sales_Pipeline[[#This Row],[Product]],Products!$A$2:$A$8,Products!$C$2:$C$8)),"")</f>
        <v>4821</v>
      </c>
      <c r="O4400" s="2">
        <v>4611</v>
      </c>
    </row>
    <row r="4401" spans="1:15" x14ac:dyDescent="0.3">
      <c r="A4401" t="s">
        <v>4547</v>
      </c>
      <c r="B4401" t="s">
        <v>21</v>
      </c>
      <c r="C4401" t="str">
        <f>_xlfn.XLOOKUP(Sales_Pipeline[[#This Row],[Sales_Agent]],Sales_Teams[Sales_Agent],Sales_Teams[Manager])</f>
        <v>Cara Losch</v>
      </c>
      <c r="D4401" t="str">
        <f>_xlfn.XLOOKUP(Sales_Pipeline[[#This Row],[Manager]],Sales_Teams[Manager],Sales_Teams[Regional_Office])</f>
        <v>East</v>
      </c>
      <c r="E4401" t="s">
        <v>76</v>
      </c>
      <c r="G4401" t="str">
        <f>IFERROR(_xlfn.XLOOKUP(Sales_Pipeline[[#This Row],[Account]],Accounts!$A$2:$A$86,Accounts!$F$2:$F$86),"")</f>
        <v/>
      </c>
      <c r="H4401" t="s">
        <v>77</v>
      </c>
      <c r="I4401" s="3">
        <v>42917</v>
      </c>
      <c r="K4401" s="8" t="str">
        <f>IF(Sales_Pipeline[[#This Row],[Close_Date]]="","",TEXT(Sales_Pipeline[[#This Row],[Close_Date]],"ddd"))</f>
        <v/>
      </c>
      <c r="L4401" s="8" t="str">
        <f>IF(Sales_Pipeline[[#This Row],[Close_Date]]="","",TEXT(Sales_Pipeline[[#This Row],[Close_Date]],"mmm"))</f>
        <v/>
      </c>
      <c r="M4401" s="8" t="str">
        <f>IF(Sales_Pipeline[[#This Row],[Close_Date]]="","","Q"&amp;ROUNDUP(MONTH(Sales_Pipeline[[#This Row],[Close_Date]])/3,0))</f>
        <v/>
      </c>
      <c r="N4401" s="2" t="str" cm="1">
        <f t="array" ref="N4401">IFERROR(_xlfn.IFS(Sales_Pipeline[[#This Row],[Deal_Stage]]="Won",_xlfn.XLOOKUP(Sales_Pipeline[[#This Row],[Product]],Products!$A$2:$A$8,Products!$C$2:$C$8),Sales_Pipeline[[#This Row],[Deal_Stage]]="Lost",_xlfn.XLOOKUP(Sales_Pipeline[[#This Row],[Product]],Products!$A$2:$A$8,Products!$C$2:$C$8)),"")</f>
        <v/>
      </c>
      <c r="O4401" s="2">
        <v>0</v>
      </c>
    </row>
    <row r="4402" spans="1:15" x14ac:dyDescent="0.3">
      <c r="A4402" t="s">
        <v>4548</v>
      </c>
      <c r="B4402" t="s">
        <v>7</v>
      </c>
      <c r="C4402" t="str">
        <f>_xlfn.XLOOKUP(Sales_Pipeline[[#This Row],[Sales_Agent]],Sales_Teams[Sales_Agent],Sales_Teams[Manager])</f>
        <v>Dustin Brinkmann</v>
      </c>
      <c r="D4402" t="str">
        <f>_xlfn.XLOOKUP(Sales_Pipeline[[#This Row],[Manager]],Sales_Teams[Manager],Sales_Teams[Regional_Office])</f>
        <v>Central</v>
      </c>
      <c r="E4402" t="s">
        <v>76</v>
      </c>
      <c r="F4402" t="s">
        <v>134</v>
      </c>
      <c r="G4402" t="str">
        <f>IFERROR(_xlfn.XLOOKUP(Sales_Pipeline[[#This Row],[Account]],Accounts!$A$2:$A$86,Accounts!$F$2:$F$86),"")</f>
        <v>United States</v>
      </c>
      <c r="H4402" t="s">
        <v>82</v>
      </c>
      <c r="I4402" s="3">
        <v>42917</v>
      </c>
      <c r="J4402" s="3">
        <v>42929</v>
      </c>
      <c r="K4402" s="8" t="str">
        <f>IF(Sales_Pipeline[[#This Row],[Close_Date]]="","",TEXT(Sales_Pipeline[[#This Row],[Close_Date]],"ddd"))</f>
        <v>Thu</v>
      </c>
      <c r="L4402" s="8" t="str">
        <f>IF(Sales_Pipeline[[#This Row],[Close_Date]]="","",TEXT(Sales_Pipeline[[#This Row],[Close_Date]],"mmm"))</f>
        <v>Jul</v>
      </c>
      <c r="M4402" s="8" t="str">
        <f>IF(Sales_Pipeline[[#This Row],[Close_Date]]="","","Q"&amp;ROUNDUP(MONTH(Sales_Pipeline[[#This Row],[Close_Date]])/3,0))</f>
        <v>Q3</v>
      </c>
      <c r="N4402" s="2" cm="1">
        <f t="array" ref="N4402">IFERROR(_xlfn.IFS(Sales_Pipeline[[#This Row],[Deal_Stage]]="Won",_xlfn.XLOOKUP(Sales_Pipeline[[#This Row],[Product]],Products!$A$2:$A$8,Products!$C$2:$C$8),Sales_Pipeline[[#This Row],[Deal_Stage]]="Lost",_xlfn.XLOOKUP(Sales_Pipeline[[#This Row],[Product]],Products!$A$2:$A$8,Products!$C$2:$C$8)),"")</f>
        <v>3393</v>
      </c>
      <c r="O4402" s="2">
        <v>0</v>
      </c>
    </row>
    <row r="4403" spans="1:15" x14ac:dyDescent="0.3">
      <c r="A4403" t="s">
        <v>4549</v>
      </c>
      <c r="B4403" t="s">
        <v>32</v>
      </c>
      <c r="C4403" t="str">
        <f>_xlfn.XLOOKUP(Sales_Pipeline[[#This Row],[Sales_Agent]],Sales_Teams[Sales_Agent],Sales_Teams[Manager])</f>
        <v>Celia Rouche</v>
      </c>
      <c r="D4403" t="str">
        <f>_xlfn.XLOOKUP(Sales_Pipeline[[#This Row],[Manager]],Sales_Teams[Manager],Sales_Teams[Regional_Office])</f>
        <v>West</v>
      </c>
      <c r="E4403" t="s">
        <v>63</v>
      </c>
      <c r="G4403" t="str">
        <f>IFERROR(_xlfn.XLOOKUP(Sales_Pipeline[[#This Row],[Account]],Accounts!$A$2:$A$86,Accounts!$F$2:$F$86),"")</f>
        <v/>
      </c>
      <c r="H4403" t="s">
        <v>77</v>
      </c>
      <c r="I4403" s="3">
        <v>42917</v>
      </c>
      <c r="K4403" s="8" t="str">
        <f>IF(Sales_Pipeline[[#This Row],[Close_Date]]="","",TEXT(Sales_Pipeline[[#This Row],[Close_Date]],"ddd"))</f>
        <v/>
      </c>
      <c r="L4403" s="8" t="str">
        <f>IF(Sales_Pipeline[[#This Row],[Close_Date]]="","",TEXT(Sales_Pipeline[[#This Row],[Close_Date]],"mmm"))</f>
        <v/>
      </c>
      <c r="M4403" s="8" t="str">
        <f>IF(Sales_Pipeline[[#This Row],[Close_Date]]="","","Q"&amp;ROUNDUP(MONTH(Sales_Pipeline[[#This Row],[Close_Date]])/3,0))</f>
        <v/>
      </c>
      <c r="N4403" s="2" t="str" cm="1">
        <f t="array" ref="N4403">IFERROR(_xlfn.IFS(Sales_Pipeline[[#This Row],[Deal_Stage]]="Won",_xlfn.XLOOKUP(Sales_Pipeline[[#This Row],[Product]],Products!$A$2:$A$8,Products!$C$2:$C$8),Sales_Pipeline[[#This Row],[Deal_Stage]]="Lost",_xlfn.XLOOKUP(Sales_Pipeline[[#This Row],[Product]],Products!$A$2:$A$8,Products!$C$2:$C$8)),"")</f>
        <v/>
      </c>
      <c r="O4403" s="2">
        <v>0</v>
      </c>
    </row>
    <row r="4404" spans="1:15" x14ac:dyDescent="0.3">
      <c r="A4404" t="s">
        <v>4550</v>
      </c>
      <c r="B4404" t="s">
        <v>32</v>
      </c>
      <c r="C4404" t="str">
        <f>_xlfn.XLOOKUP(Sales_Pipeline[[#This Row],[Sales_Agent]],Sales_Teams[Sales_Agent],Sales_Teams[Manager])</f>
        <v>Celia Rouche</v>
      </c>
      <c r="D4404" t="str">
        <f>_xlfn.XLOOKUP(Sales_Pipeline[[#This Row],[Manager]],Sales_Teams[Manager],Sales_Teams[Regional_Office])</f>
        <v>West</v>
      </c>
      <c r="E4404" t="s">
        <v>63</v>
      </c>
      <c r="F4404" t="s">
        <v>173</v>
      </c>
      <c r="G4404" t="str">
        <f>IFERROR(_xlfn.XLOOKUP(Sales_Pipeline[[#This Row],[Account]],Accounts!$A$2:$A$86,Accounts!$F$2:$F$86),"")</f>
        <v>United States</v>
      </c>
      <c r="H4404" t="s">
        <v>57</v>
      </c>
      <c r="I4404" s="3">
        <v>42917</v>
      </c>
      <c r="J4404" s="3">
        <v>42927</v>
      </c>
      <c r="K4404" s="8" t="str">
        <f>IF(Sales_Pipeline[[#This Row],[Close_Date]]="","",TEXT(Sales_Pipeline[[#This Row],[Close_Date]],"ddd"))</f>
        <v>Tue</v>
      </c>
      <c r="L4404" s="8" t="str">
        <f>IF(Sales_Pipeline[[#This Row],[Close_Date]]="","",TEXT(Sales_Pipeline[[#This Row],[Close_Date]],"mmm"))</f>
        <v>Jul</v>
      </c>
      <c r="M4404" s="8" t="str">
        <f>IF(Sales_Pipeline[[#This Row],[Close_Date]]="","","Q"&amp;ROUNDUP(MONTH(Sales_Pipeline[[#This Row],[Close_Date]])/3,0))</f>
        <v>Q3</v>
      </c>
      <c r="N4404" s="2" cm="1">
        <f t="array" ref="N4404">IFERROR(_xlfn.IFS(Sales_Pipeline[[#This Row],[Deal_Stage]]="Won",_xlfn.XLOOKUP(Sales_Pipeline[[#This Row],[Product]],Products!$A$2:$A$8,Products!$C$2:$C$8),Sales_Pipeline[[#This Row],[Deal_Stage]]="Lost",_xlfn.XLOOKUP(Sales_Pipeline[[#This Row],[Product]],Products!$A$2:$A$8,Products!$C$2:$C$8)),"")</f>
        <v>550</v>
      </c>
      <c r="O4404" s="2">
        <v>571</v>
      </c>
    </row>
    <row r="4405" spans="1:15" x14ac:dyDescent="0.3">
      <c r="A4405" t="s">
        <v>4551</v>
      </c>
      <c r="B4405" t="s">
        <v>17</v>
      </c>
      <c r="C4405" t="str">
        <f>_xlfn.XLOOKUP(Sales_Pipeline[[#This Row],[Sales_Agent]],Sales_Teams[Sales_Agent],Sales_Teams[Manager])</f>
        <v>Cara Losch</v>
      </c>
      <c r="D4405" t="str">
        <f>_xlfn.XLOOKUP(Sales_Pipeline[[#This Row],[Manager]],Sales_Teams[Manager],Sales_Teams[Regional_Office])</f>
        <v>East</v>
      </c>
      <c r="E4405" t="s">
        <v>61</v>
      </c>
      <c r="F4405" t="s">
        <v>206</v>
      </c>
      <c r="G4405" t="str">
        <f>IFERROR(_xlfn.XLOOKUP(Sales_Pipeline[[#This Row],[Account]],Accounts!$A$2:$A$86,Accounts!$F$2:$F$86),"")</f>
        <v>United States</v>
      </c>
      <c r="H4405" t="s">
        <v>82</v>
      </c>
      <c r="I4405" s="3">
        <v>42917</v>
      </c>
      <c r="J4405" s="3">
        <v>42919</v>
      </c>
      <c r="K4405" s="8" t="str">
        <f>IF(Sales_Pipeline[[#This Row],[Close_Date]]="","",TEXT(Sales_Pipeline[[#This Row],[Close_Date]],"ddd"))</f>
        <v>Mon</v>
      </c>
      <c r="L4405" s="8" t="str">
        <f>IF(Sales_Pipeline[[#This Row],[Close_Date]]="","",TEXT(Sales_Pipeline[[#This Row],[Close_Date]],"mmm"))</f>
        <v>Jul</v>
      </c>
      <c r="M4405" s="8" t="str">
        <f>IF(Sales_Pipeline[[#This Row],[Close_Date]]="","","Q"&amp;ROUNDUP(MONTH(Sales_Pipeline[[#This Row],[Close_Date]])/3,0))</f>
        <v>Q3</v>
      </c>
      <c r="N4405" s="2" cm="1">
        <f t="array" ref="N4405">IFERROR(_xlfn.IFS(Sales_Pipeline[[#This Row],[Deal_Stage]]="Won",_xlfn.XLOOKUP(Sales_Pipeline[[#This Row],[Product]],Products!$A$2:$A$8,Products!$C$2:$C$8),Sales_Pipeline[[#This Row],[Deal_Stage]]="Lost",_xlfn.XLOOKUP(Sales_Pipeline[[#This Row],[Product]],Products!$A$2:$A$8,Products!$C$2:$C$8)),"")</f>
        <v>55</v>
      </c>
      <c r="O4405" s="2">
        <v>0</v>
      </c>
    </row>
    <row r="4406" spans="1:15" x14ac:dyDescent="0.3">
      <c r="A4406" t="s">
        <v>4552</v>
      </c>
      <c r="B4406" t="s">
        <v>23</v>
      </c>
      <c r="C4406" t="str">
        <f>_xlfn.XLOOKUP(Sales_Pipeline[[#This Row],[Sales_Agent]],Sales_Teams[Sales_Agent],Sales_Teams[Manager])</f>
        <v>Cara Losch</v>
      </c>
      <c r="D4406" t="str">
        <f>_xlfn.XLOOKUP(Sales_Pipeline[[#This Row],[Manager]],Sales_Teams[Manager],Sales_Teams[Regional_Office])</f>
        <v>East</v>
      </c>
      <c r="E4406" t="s">
        <v>84</v>
      </c>
      <c r="F4406" t="s">
        <v>220</v>
      </c>
      <c r="G4406" t="str">
        <f>IFERROR(_xlfn.XLOOKUP(Sales_Pipeline[[#This Row],[Account]],Accounts!$A$2:$A$86,Accounts!$F$2:$F$86),"")</f>
        <v>United States</v>
      </c>
      <c r="H4406" t="s">
        <v>82</v>
      </c>
      <c r="I4406" s="3">
        <v>42917</v>
      </c>
      <c r="J4406" s="3">
        <v>42953</v>
      </c>
      <c r="K4406" s="8" t="str">
        <f>IF(Sales_Pipeline[[#This Row],[Close_Date]]="","",TEXT(Sales_Pipeline[[#This Row],[Close_Date]],"ddd"))</f>
        <v>Sun</v>
      </c>
      <c r="L4406" s="8" t="str">
        <f>IF(Sales_Pipeline[[#This Row],[Close_Date]]="","",TEXT(Sales_Pipeline[[#This Row],[Close_Date]],"mmm"))</f>
        <v>Aug</v>
      </c>
      <c r="M4406" s="8" t="str">
        <f>IF(Sales_Pipeline[[#This Row],[Close_Date]]="","","Q"&amp;ROUNDUP(MONTH(Sales_Pipeline[[#This Row],[Close_Date]])/3,0))</f>
        <v>Q3</v>
      </c>
      <c r="N4406" s="2" cm="1">
        <f t="array" ref="N4406">IFERROR(_xlfn.IFS(Sales_Pipeline[[#This Row],[Deal_Stage]]="Won",_xlfn.XLOOKUP(Sales_Pipeline[[#This Row],[Product]],Products!$A$2:$A$8,Products!$C$2:$C$8),Sales_Pipeline[[#This Row],[Deal_Stage]]="Lost",_xlfn.XLOOKUP(Sales_Pipeline[[#This Row],[Product]],Products!$A$2:$A$8,Products!$C$2:$C$8)),"")</f>
        <v>5482</v>
      </c>
      <c r="O4406" s="2">
        <v>0</v>
      </c>
    </row>
    <row r="4407" spans="1:15" x14ac:dyDescent="0.3">
      <c r="A4407" t="s">
        <v>4553</v>
      </c>
      <c r="B4407" t="s">
        <v>3</v>
      </c>
      <c r="C4407" t="str">
        <f>_xlfn.XLOOKUP(Sales_Pipeline[[#This Row],[Sales_Agent]],Sales_Teams[Sales_Agent],Sales_Teams[Manager])</f>
        <v>Dustin Brinkmann</v>
      </c>
      <c r="D4407" t="str">
        <f>_xlfn.XLOOKUP(Sales_Pipeline[[#This Row],[Manager]],Sales_Teams[Manager],Sales_Teams[Regional_Office])</f>
        <v>Central</v>
      </c>
      <c r="E4407" t="s">
        <v>55</v>
      </c>
      <c r="F4407" t="s">
        <v>79</v>
      </c>
      <c r="G4407" t="str">
        <f>IFERROR(_xlfn.XLOOKUP(Sales_Pipeline[[#This Row],[Account]],Accounts!$A$2:$A$86,Accounts!$F$2:$F$86),"")</f>
        <v>Philipines</v>
      </c>
      <c r="H4407" t="s">
        <v>82</v>
      </c>
      <c r="I4407" s="3">
        <v>42918</v>
      </c>
      <c r="J4407" s="3">
        <v>42926</v>
      </c>
      <c r="K4407" s="8" t="str">
        <f>IF(Sales_Pipeline[[#This Row],[Close_Date]]="","",TEXT(Sales_Pipeline[[#This Row],[Close_Date]],"ddd"))</f>
        <v>Mon</v>
      </c>
      <c r="L4407" s="8" t="str">
        <f>IF(Sales_Pipeline[[#This Row],[Close_Date]]="","",TEXT(Sales_Pipeline[[#This Row],[Close_Date]],"mmm"))</f>
        <v>Jul</v>
      </c>
      <c r="M4407" s="8" t="str">
        <f>IF(Sales_Pipeline[[#This Row],[Close_Date]]="","","Q"&amp;ROUNDUP(MONTH(Sales_Pipeline[[#This Row],[Close_Date]])/3,0))</f>
        <v>Q3</v>
      </c>
      <c r="N4407" s="2" cm="1">
        <f t="array" ref="N4407">IFERROR(_xlfn.IFS(Sales_Pipeline[[#This Row],[Deal_Stage]]="Won",_xlfn.XLOOKUP(Sales_Pipeline[[#This Row],[Product]],Products!$A$2:$A$8,Products!$C$2:$C$8),Sales_Pipeline[[#This Row],[Deal_Stage]]="Lost",_xlfn.XLOOKUP(Sales_Pipeline[[#This Row],[Product]],Products!$A$2:$A$8,Products!$C$2:$C$8)),"")</f>
        <v>1096</v>
      </c>
      <c r="O4407" s="2">
        <v>0</v>
      </c>
    </row>
    <row r="4408" spans="1:15" x14ac:dyDescent="0.3">
      <c r="A4408" t="s">
        <v>4554</v>
      </c>
      <c r="B4408" t="s">
        <v>3</v>
      </c>
      <c r="C4408" t="str">
        <f>_xlfn.XLOOKUP(Sales_Pipeline[[#This Row],[Sales_Agent]],Sales_Teams[Sales_Agent],Sales_Teams[Manager])</f>
        <v>Dustin Brinkmann</v>
      </c>
      <c r="D4408" t="str">
        <f>_xlfn.XLOOKUP(Sales_Pipeline[[#This Row],[Manager]],Sales_Teams[Manager],Sales_Teams[Regional_Office])</f>
        <v>Central</v>
      </c>
      <c r="E4408" t="s">
        <v>76</v>
      </c>
      <c r="F4408" t="s">
        <v>134</v>
      </c>
      <c r="G4408" t="str">
        <f>IFERROR(_xlfn.XLOOKUP(Sales_Pipeline[[#This Row],[Account]],Accounts!$A$2:$A$86,Accounts!$F$2:$F$86),"")</f>
        <v>United States</v>
      </c>
      <c r="H4408" t="s">
        <v>82</v>
      </c>
      <c r="I4408" s="3">
        <v>42918</v>
      </c>
      <c r="J4408" s="3">
        <v>42929</v>
      </c>
      <c r="K4408" s="8" t="str">
        <f>IF(Sales_Pipeline[[#This Row],[Close_Date]]="","",TEXT(Sales_Pipeline[[#This Row],[Close_Date]],"ddd"))</f>
        <v>Thu</v>
      </c>
      <c r="L4408" s="8" t="str">
        <f>IF(Sales_Pipeline[[#This Row],[Close_Date]]="","",TEXT(Sales_Pipeline[[#This Row],[Close_Date]],"mmm"))</f>
        <v>Jul</v>
      </c>
      <c r="M4408" s="8" t="str">
        <f>IF(Sales_Pipeline[[#This Row],[Close_Date]]="","","Q"&amp;ROUNDUP(MONTH(Sales_Pipeline[[#This Row],[Close_Date]])/3,0))</f>
        <v>Q3</v>
      </c>
      <c r="N4408" s="2" cm="1">
        <f t="array" ref="N4408">IFERROR(_xlfn.IFS(Sales_Pipeline[[#This Row],[Deal_Stage]]="Won",_xlfn.XLOOKUP(Sales_Pipeline[[#This Row],[Product]],Products!$A$2:$A$8,Products!$C$2:$C$8),Sales_Pipeline[[#This Row],[Deal_Stage]]="Lost",_xlfn.XLOOKUP(Sales_Pipeline[[#This Row],[Product]],Products!$A$2:$A$8,Products!$C$2:$C$8)),"")</f>
        <v>3393</v>
      </c>
      <c r="O4408" s="2">
        <v>0</v>
      </c>
    </row>
    <row r="4409" spans="1:15" x14ac:dyDescent="0.3">
      <c r="A4409" t="s">
        <v>4555</v>
      </c>
      <c r="B4409" t="s">
        <v>3</v>
      </c>
      <c r="C4409" t="str">
        <f>_xlfn.XLOOKUP(Sales_Pipeline[[#This Row],[Sales_Agent]],Sales_Teams[Sales_Agent],Sales_Teams[Manager])</f>
        <v>Dustin Brinkmann</v>
      </c>
      <c r="D4409" t="str">
        <f>_xlfn.XLOOKUP(Sales_Pipeline[[#This Row],[Manager]],Sales_Teams[Manager],Sales_Teams[Regional_Office])</f>
        <v>Central</v>
      </c>
      <c r="E4409" t="s">
        <v>55</v>
      </c>
      <c r="F4409" t="s">
        <v>204</v>
      </c>
      <c r="G4409" t="str">
        <f>IFERROR(_xlfn.XLOOKUP(Sales_Pipeline[[#This Row],[Account]],Accounts!$A$2:$A$86,Accounts!$F$2:$F$86),"")</f>
        <v>United States</v>
      </c>
      <c r="H4409" t="s">
        <v>57</v>
      </c>
      <c r="I4409" s="3">
        <v>42918</v>
      </c>
      <c r="J4409" s="3">
        <v>42925</v>
      </c>
      <c r="K4409" s="8" t="str">
        <f>IF(Sales_Pipeline[[#This Row],[Close_Date]]="","",TEXT(Sales_Pipeline[[#This Row],[Close_Date]],"ddd"))</f>
        <v>Sun</v>
      </c>
      <c r="L4409" s="8" t="str">
        <f>IF(Sales_Pipeline[[#This Row],[Close_Date]]="","",TEXT(Sales_Pipeline[[#This Row],[Close_Date]],"mmm"))</f>
        <v>Jul</v>
      </c>
      <c r="M4409" s="8" t="str">
        <f>IF(Sales_Pipeline[[#This Row],[Close_Date]]="","","Q"&amp;ROUNDUP(MONTH(Sales_Pipeline[[#This Row],[Close_Date]])/3,0))</f>
        <v>Q3</v>
      </c>
      <c r="N4409" s="2" cm="1">
        <f t="array" ref="N4409">IFERROR(_xlfn.IFS(Sales_Pipeline[[#This Row],[Deal_Stage]]="Won",_xlfn.XLOOKUP(Sales_Pipeline[[#This Row],[Product]],Products!$A$2:$A$8,Products!$C$2:$C$8),Sales_Pipeline[[#This Row],[Deal_Stage]]="Lost",_xlfn.XLOOKUP(Sales_Pipeline[[#This Row],[Product]],Products!$A$2:$A$8,Products!$C$2:$C$8)),"")</f>
        <v>1096</v>
      </c>
      <c r="O4409" s="2">
        <v>1180</v>
      </c>
    </row>
    <row r="4410" spans="1:15" x14ac:dyDescent="0.3">
      <c r="A4410" t="s">
        <v>4556</v>
      </c>
      <c r="B4410" t="s">
        <v>30</v>
      </c>
      <c r="C4410" t="str">
        <f>_xlfn.XLOOKUP(Sales_Pipeline[[#This Row],[Sales_Agent]],Sales_Teams[Sales_Agent],Sales_Teams[Manager])</f>
        <v>Rocco Neubert</v>
      </c>
      <c r="D4410" t="str">
        <f>_xlfn.XLOOKUP(Sales_Pipeline[[#This Row],[Manager]],Sales_Teams[Manager],Sales_Teams[Regional_Office])</f>
        <v>East</v>
      </c>
      <c r="E4410" t="s">
        <v>8953</v>
      </c>
      <c r="G4410" t="str">
        <f>IFERROR(_xlfn.XLOOKUP(Sales_Pipeline[[#This Row],[Account]],Accounts!$A$2:$A$86,Accounts!$F$2:$F$86),"")</f>
        <v/>
      </c>
      <c r="H4410" t="s">
        <v>77</v>
      </c>
      <c r="I4410" s="3">
        <v>42918</v>
      </c>
      <c r="K4410" s="8" t="str">
        <f>IF(Sales_Pipeline[[#This Row],[Close_Date]]="","",TEXT(Sales_Pipeline[[#This Row],[Close_Date]],"ddd"))</f>
        <v/>
      </c>
      <c r="L4410" s="8" t="str">
        <f>IF(Sales_Pipeline[[#This Row],[Close_Date]]="","",TEXT(Sales_Pipeline[[#This Row],[Close_Date]],"mmm"))</f>
        <v/>
      </c>
      <c r="M4410" s="8" t="str">
        <f>IF(Sales_Pipeline[[#This Row],[Close_Date]]="","","Q"&amp;ROUNDUP(MONTH(Sales_Pipeline[[#This Row],[Close_Date]])/3,0))</f>
        <v/>
      </c>
      <c r="N4410" s="2" t="str" cm="1">
        <f t="array" ref="N4410">IFERROR(_xlfn.IFS(Sales_Pipeline[[#This Row],[Deal_Stage]]="Won",_xlfn.XLOOKUP(Sales_Pipeline[[#This Row],[Product]],Products!$A$2:$A$8,Products!$C$2:$C$8),Sales_Pipeline[[#This Row],[Deal_Stage]]="Lost",_xlfn.XLOOKUP(Sales_Pipeline[[#This Row],[Product]],Products!$A$2:$A$8,Products!$C$2:$C$8)),"")</f>
        <v/>
      </c>
      <c r="O4410" s="2">
        <v>0</v>
      </c>
    </row>
    <row r="4411" spans="1:15" x14ac:dyDescent="0.3">
      <c r="A4411" t="s">
        <v>4557</v>
      </c>
      <c r="B4411" t="s">
        <v>30</v>
      </c>
      <c r="C4411" t="str">
        <f>_xlfn.XLOOKUP(Sales_Pipeline[[#This Row],[Sales_Agent]],Sales_Teams[Sales_Agent],Sales_Teams[Manager])</f>
        <v>Rocco Neubert</v>
      </c>
      <c r="D4411" t="str">
        <f>_xlfn.XLOOKUP(Sales_Pipeline[[#This Row],[Manager]],Sales_Teams[Manager],Sales_Teams[Regional_Office])</f>
        <v>East</v>
      </c>
      <c r="E4411" t="s">
        <v>84</v>
      </c>
      <c r="F4411" t="s">
        <v>103</v>
      </c>
      <c r="G4411" t="str">
        <f>IFERROR(_xlfn.XLOOKUP(Sales_Pipeline[[#This Row],[Account]],Accounts!$A$2:$A$86,Accounts!$F$2:$F$86),"")</f>
        <v>United States</v>
      </c>
      <c r="H4411" t="s">
        <v>82</v>
      </c>
      <c r="I4411" s="3">
        <v>42918</v>
      </c>
      <c r="J4411" s="3">
        <v>42995</v>
      </c>
      <c r="K4411" s="8" t="str">
        <f>IF(Sales_Pipeline[[#This Row],[Close_Date]]="","",TEXT(Sales_Pipeline[[#This Row],[Close_Date]],"ddd"))</f>
        <v>Sun</v>
      </c>
      <c r="L4411" s="8" t="str">
        <f>IF(Sales_Pipeline[[#This Row],[Close_Date]]="","",TEXT(Sales_Pipeline[[#This Row],[Close_Date]],"mmm"))</f>
        <v>Sep</v>
      </c>
      <c r="M4411" s="8" t="str">
        <f>IF(Sales_Pipeline[[#This Row],[Close_Date]]="","","Q"&amp;ROUNDUP(MONTH(Sales_Pipeline[[#This Row],[Close_Date]])/3,0))</f>
        <v>Q3</v>
      </c>
      <c r="N4411" s="2" cm="1">
        <f t="array" ref="N4411">IFERROR(_xlfn.IFS(Sales_Pipeline[[#This Row],[Deal_Stage]]="Won",_xlfn.XLOOKUP(Sales_Pipeline[[#This Row],[Product]],Products!$A$2:$A$8,Products!$C$2:$C$8),Sales_Pipeline[[#This Row],[Deal_Stage]]="Lost",_xlfn.XLOOKUP(Sales_Pipeline[[#This Row],[Product]],Products!$A$2:$A$8,Products!$C$2:$C$8)),"")</f>
        <v>5482</v>
      </c>
      <c r="O4411" s="2">
        <v>0</v>
      </c>
    </row>
    <row r="4412" spans="1:15" x14ac:dyDescent="0.3">
      <c r="A4412" t="s">
        <v>4558</v>
      </c>
      <c r="B4412" t="s">
        <v>27</v>
      </c>
      <c r="C4412" t="str">
        <f>_xlfn.XLOOKUP(Sales_Pipeline[[#This Row],[Sales_Agent]],Sales_Teams[Sales_Agent],Sales_Teams[Manager])</f>
        <v>Rocco Neubert</v>
      </c>
      <c r="D4412" t="str">
        <f>_xlfn.XLOOKUP(Sales_Pipeline[[#This Row],[Manager]],Sales_Teams[Manager],Sales_Teams[Regional_Office])</f>
        <v>East</v>
      </c>
      <c r="E4412" t="s">
        <v>63</v>
      </c>
      <c r="F4412" t="s">
        <v>182</v>
      </c>
      <c r="G4412" t="str">
        <f>IFERROR(_xlfn.XLOOKUP(Sales_Pipeline[[#This Row],[Account]],Accounts!$A$2:$A$86,Accounts!$F$2:$F$86),"")</f>
        <v>United States</v>
      </c>
      <c r="H4412" t="s">
        <v>82</v>
      </c>
      <c r="I4412" s="3">
        <v>42918</v>
      </c>
      <c r="J4412" s="3">
        <v>42919</v>
      </c>
      <c r="K4412" s="8" t="str">
        <f>IF(Sales_Pipeline[[#This Row],[Close_Date]]="","",TEXT(Sales_Pipeline[[#This Row],[Close_Date]],"ddd"))</f>
        <v>Mon</v>
      </c>
      <c r="L4412" s="8" t="str">
        <f>IF(Sales_Pipeline[[#This Row],[Close_Date]]="","",TEXT(Sales_Pipeline[[#This Row],[Close_Date]],"mmm"))</f>
        <v>Jul</v>
      </c>
      <c r="M4412" s="8" t="str">
        <f>IF(Sales_Pipeline[[#This Row],[Close_Date]]="","","Q"&amp;ROUNDUP(MONTH(Sales_Pipeline[[#This Row],[Close_Date]])/3,0))</f>
        <v>Q3</v>
      </c>
      <c r="N4412" s="2" cm="1">
        <f t="array" ref="N4412">IFERROR(_xlfn.IFS(Sales_Pipeline[[#This Row],[Deal_Stage]]="Won",_xlfn.XLOOKUP(Sales_Pipeline[[#This Row],[Product]],Products!$A$2:$A$8,Products!$C$2:$C$8),Sales_Pipeline[[#This Row],[Deal_Stage]]="Lost",_xlfn.XLOOKUP(Sales_Pipeline[[#This Row],[Product]],Products!$A$2:$A$8,Products!$C$2:$C$8)),"")</f>
        <v>550</v>
      </c>
      <c r="O4412" s="2">
        <v>0</v>
      </c>
    </row>
    <row r="4413" spans="1:15" x14ac:dyDescent="0.3">
      <c r="A4413" t="s">
        <v>4559</v>
      </c>
      <c r="B4413" t="s">
        <v>27</v>
      </c>
      <c r="C4413" t="str">
        <f>_xlfn.XLOOKUP(Sales_Pipeline[[#This Row],[Sales_Agent]],Sales_Teams[Sales_Agent],Sales_Teams[Manager])</f>
        <v>Rocco Neubert</v>
      </c>
      <c r="D4413" t="str">
        <f>_xlfn.XLOOKUP(Sales_Pipeline[[#This Row],[Manager]],Sales_Teams[Manager],Sales_Teams[Regional_Office])</f>
        <v>East</v>
      </c>
      <c r="E4413" t="s">
        <v>84</v>
      </c>
      <c r="F4413" t="s">
        <v>315</v>
      </c>
      <c r="G4413" t="str">
        <f>IFERROR(_xlfn.XLOOKUP(Sales_Pipeline[[#This Row],[Account]],Accounts!$A$2:$A$86,Accounts!$F$2:$F$86),"")</f>
        <v>United States</v>
      </c>
      <c r="H4413" t="s">
        <v>57</v>
      </c>
      <c r="I4413" s="3">
        <v>42918</v>
      </c>
      <c r="J4413" s="3">
        <v>42920</v>
      </c>
      <c r="K4413" s="8" t="str">
        <f>IF(Sales_Pipeline[[#This Row],[Close_Date]]="","",TEXT(Sales_Pipeline[[#This Row],[Close_Date]],"ddd"))</f>
        <v>Tue</v>
      </c>
      <c r="L4413" s="8" t="str">
        <f>IF(Sales_Pipeline[[#This Row],[Close_Date]]="","",TEXT(Sales_Pipeline[[#This Row],[Close_Date]],"mmm"))</f>
        <v>Jul</v>
      </c>
      <c r="M4413" s="8" t="str">
        <f>IF(Sales_Pipeline[[#This Row],[Close_Date]]="","","Q"&amp;ROUNDUP(MONTH(Sales_Pipeline[[#This Row],[Close_Date]])/3,0))</f>
        <v>Q3</v>
      </c>
      <c r="N4413" s="2" cm="1">
        <f t="array" ref="N4413">IFERROR(_xlfn.IFS(Sales_Pipeline[[#This Row],[Deal_Stage]]="Won",_xlfn.XLOOKUP(Sales_Pipeline[[#This Row],[Product]],Products!$A$2:$A$8,Products!$C$2:$C$8),Sales_Pipeline[[#This Row],[Deal_Stage]]="Lost",_xlfn.XLOOKUP(Sales_Pipeline[[#This Row],[Product]],Products!$A$2:$A$8,Products!$C$2:$C$8)),"")</f>
        <v>5482</v>
      </c>
      <c r="O4413" s="2">
        <v>5274</v>
      </c>
    </row>
    <row r="4414" spans="1:15" x14ac:dyDescent="0.3">
      <c r="A4414" t="s">
        <v>4560</v>
      </c>
      <c r="B4414" t="s">
        <v>6</v>
      </c>
      <c r="C4414" t="str">
        <f>_xlfn.XLOOKUP(Sales_Pipeline[[#This Row],[Sales_Agent]],Sales_Teams[Sales_Agent],Sales_Teams[Manager])</f>
        <v>Dustin Brinkmann</v>
      </c>
      <c r="D4414" t="str">
        <f>_xlfn.XLOOKUP(Sales_Pipeline[[#This Row],[Manager]],Sales_Teams[Manager],Sales_Teams[Regional_Office])</f>
        <v>Central</v>
      </c>
      <c r="E4414" t="s">
        <v>63</v>
      </c>
      <c r="F4414" t="s">
        <v>147</v>
      </c>
      <c r="G4414" t="str">
        <f>IFERROR(_xlfn.XLOOKUP(Sales_Pipeline[[#This Row],[Account]],Accounts!$A$2:$A$86,Accounts!$F$2:$F$86),"")</f>
        <v>United States</v>
      </c>
      <c r="H4414" t="s">
        <v>57</v>
      </c>
      <c r="I4414" s="3">
        <v>42918</v>
      </c>
      <c r="J4414" s="3">
        <v>42920</v>
      </c>
      <c r="K4414" s="8" t="str">
        <f>IF(Sales_Pipeline[[#This Row],[Close_Date]]="","",TEXT(Sales_Pipeline[[#This Row],[Close_Date]],"ddd"))</f>
        <v>Tue</v>
      </c>
      <c r="L4414" s="8" t="str">
        <f>IF(Sales_Pipeline[[#This Row],[Close_Date]]="","",TEXT(Sales_Pipeline[[#This Row],[Close_Date]],"mmm"))</f>
        <v>Jul</v>
      </c>
      <c r="M4414" s="8" t="str">
        <f>IF(Sales_Pipeline[[#This Row],[Close_Date]]="","","Q"&amp;ROUNDUP(MONTH(Sales_Pipeline[[#This Row],[Close_Date]])/3,0))</f>
        <v>Q3</v>
      </c>
      <c r="N4414" s="2" cm="1">
        <f t="array" ref="N4414">IFERROR(_xlfn.IFS(Sales_Pipeline[[#This Row],[Deal_Stage]]="Won",_xlfn.XLOOKUP(Sales_Pipeline[[#This Row],[Product]],Products!$A$2:$A$8,Products!$C$2:$C$8),Sales_Pipeline[[#This Row],[Deal_Stage]]="Lost",_xlfn.XLOOKUP(Sales_Pipeline[[#This Row],[Product]],Products!$A$2:$A$8,Products!$C$2:$C$8)),"")</f>
        <v>550</v>
      </c>
      <c r="O4414" s="2">
        <v>480</v>
      </c>
    </row>
    <row r="4415" spans="1:15" x14ac:dyDescent="0.3">
      <c r="A4415" t="s">
        <v>4561</v>
      </c>
      <c r="B4415" t="s">
        <v>20</v>
      </c>
      <c r="C4415" t="str">
        <f>_xlfn.XLOOKUP(Sales_Pipeline[[#This Row],[Sales_Agent]],Sales_Teams[Sales_Agent],Sales_Teams[Manager])</f>
        <v>Cara Losch</v>
      </c>
      <c r="D4415" t="str">
        <f>_xlfn.XLOOKUP(Sales_Pipeline[[#This Row],[Manager]],Sales_Teams[Manager],Sales_Teams[Regional_Office])</f>
        <v>East</v>
      </c>
      <c r="E4415" t="s">
        <v>8953</v>
      </c>
      <c r="G4415" t="str">
        <f>IFERROR(_xlfn.XLOOKUP(Sales_Pipeline[[#This Row],[Account]],Accounts!$A$2:$A$86,Accounts!$F$2:$F$86),"")</f>
        <v/>
      </c>
      <c r="H4415" t="s">
        <v>77</v>
      </c>
      <c r="I4415" s="3">
        <v>42918</v>
      </c>
      <c r="K4415" s="8" t="str">
        <f>IF(Sales_Pipeline[[#This Row],[Close_Date]]="","",TEXT(Sales_Pipeline[[#This Row],[Close_Date]],"ddd"))</f>
        <v/>
      </c>
      <c r="L4415" s="8" t="str">
        <f>IF(Sales_Pipeline[[#This Row],[Close_Date]]="","",TEXT(Sales_Pipeline[[#This Row],[Close_Date]],"mmm"))</f>
        <v/>
      </c>
      <c r="M4415" s="8" t="str">
        <f>IF(Sales_Pipeline[[#This Row],[Close_Date]]="","","Q"&amp;ROUNDUP(MONTH(Sales_Pipeline[[#This Row],[Close_Date]])/3,0))</f>
        <v/>
      </c>
      <c r="N4415" s="2" t="str" cm="1">
        <f t="array" ref="N4415">IFERROR(_xlfn.IFS(Sales_Pipeline[[#This Row],[Deal_Stage]]="Won",_xlfn.XLOOKUP(Sales_Pipeline[[#This Row],[Product]],Products!$A$2:$A$8,Products!$C$2:$C$8),Sales_Pipeline[[#This Row],[Deal_Stage]]="Lost",_xlfn.XLOOKUP(Sales_Pipeline[[#This Row],[Product]],Products!$A$2:$A$8,Products!$C$2:$C$8)),"")</f>
        <v/>
      </c>
      <c r="O4415" s="2">
        <v>0</v>
      </c>
    </row>
    <row r="4416" spans="1:15" x14ac:dyDescent="0.3">
      <c r="A4416" t="s">
        <v>4562</v>
      </c>
      <c r="B4416" t="s">
        <v>20</v>
      </c>
      <c r="C4416" t="str">
        <f>_xlfn.XLOOKUP(Sales_Pipeline[[#This Row],[Sales_Agent]],Sales_Teams[Sales_Agent],Sales_Teams[Manager])</f>
        <v>Cara Losch</v>
      </c>
      <c r="D4416" t="str">
        <f>_xlfn.XLOOKUP(Sales_Pipeline[[#This Row],[Manager]],Sales_Teams[Manager],Sales_Teams[Regional_Office])</f>
        <v>East</v>
      </c>
      <c r="E4416" t="s">
        <v>8953</v>
      </c>
      <c r="F4416" t="s">
        <v>194</v>
      </c>
      <c r="G4416" t="str">
        <f>IFERROR(_xlfn.XLOOKUP(Sales_Pipeline[[#This Row],[Account]],Accounts!$A$2:$A$86,Accounts!$F$2:$F$86),"")</f>
        <v>United States</v>
      </c>
      <c r="H4416" t="s">
        <v>57</v>
      </c>
      <c r="I4416" s="3">
        <v>42918</v>
      </c>
      <c r="J4416" s="3">
        <v>42924</v>
      </c>
      <c r="K4416" s="8" t="str">
        <f>IF(Sales_Pipeline[[#This Row],[Close_Date]]="","",TEXT(Sales_Pipeline[[#This Row],[Close_Date]],"ddd"))</f>
        <v>Sat</v>
      </c>
      <c r="L4416" s="8" t="str">
        <f>IF(Sales_Pipeline[[#This Row],[Close_Date]]="","",TEXT(Sales_Pipeline[[#This Row],[Close_Date]],"mmm"))</f>
        <v>Jul</v>
      </c>
      <c r="M4416" s="8" t="str">
        <f>IF(Sales_Pipeline[[#This Row],[Close_Date]]="","","Q"&amp;ROUNDUP(MONTH(Sales_Pipeline[[#This Row],[Close_Date]])/3,0))</f>
        <v>Q3</v>
      </c>
      <c r="N4416" s="2" cm="1">
        <f t="array" ref="N4416">IFERROR(_xlfn.IFS(Sales_Pipeline[[#This Row],[Deal_Stage]]="Won",_xlfn.XLOOKUP(Sales_Pipeline[[#This Row],[Product]],Products!$A$2:$A$8,Products!$C$2:$C$8),Sales_Pipeline[[#This Row],[Deal_Stage]]="Lost",_xlfn.XLOOKUP(Sales_Pipeline[[#This Row],[Product]],Products!$A$2:$A$8,Products!$C$2:$C$8)),"")</f>
        <v>4821</v>
      </c>
      <c r="O4416" s="2">
        <v>4830</v>
      </c>
    </row>
    <row r="4417" spans="1:15" x14ac:dyDescent="0.3">
      <c r="A4417" t="s">
        <v>4563</v>
      </c>
      <c r="B4417" t="s">
        <v>25</v>
      </c>
      <c r="C4417" t="str">
        <f>_xlfn.XLOOKUP(Sales_Pipeline[[#This Row],[Sales_Agent]],Sales_Teams[Sales_Agent],Sales_Teams[Manager])</f>
        <v>Rocco Neubert</v>
      </c>
      <c r="D4417" t="str">
        <f>_xlfn.XLOOKUP(Sales_Pipeline[[#This Row],[Manager]],Sales_Teams[Manager],Sales_Teams[Regional_Office])</f>
        <v>East</v>
      </c>
      <c r="E4417" t="s">
        <v>55</v>
      </c>
      <c r="F4417" t="s">
        <v>234</v>
      </c>
      <c r="G4417" t="str">
        <f>IFERROR(_xlfn.XLOOKUP(Sales_Pipeline[[#This Row],[Account]],Accounts!$A$2:$A$86,Accounts!$F$2:$F$86),"")</f>
        <v>United States</v>
      </c>
      <c r="H4417" t="s">
        <v>77</v>
      </c>
      <c r="I4417" s="3">
        <v>42918</v>
      </c>
      <c r="K4417" s="8" t="str">
        <f>IF(Sales_Pipeline[[#This Row],[Close_Date]]="","",TEXT(Sales_Pipeline[[#This Row],[Close_Date]],"ddd"))</f>
        <v/>
      </c>
      <c r="L4417" s="8" t="str">
        <f>IF(Sales_Pipeline[[#This Row],[Close_Date]]="","",TEXT(Sales_Pipeline[[#This Row],[Close_Date]],"mmm"))</f>
        <v/>
      </c>
      <c r="M4417" s="8" t="str">
        <f>IF(Sales_Pipeline[[#This Row],[Close_Date]]="","","Q"&amp;ROUNDUP(MONTH(Sales_Pipeline[[#This Row],[Close_Date]])/3,0))</f>
        <v/>
      </c>
      <c r="N4417" s="2" t="str" cm="1">
        <f t="array" ref="N4417">IFERROR(_xlfn.IFS(Sales_Pipeline[[#This Row],[Deal_Stage]]="Won",_xlfn.XLOOKUP(Sales_Pipeline[[#This Row],[Product]],Products!$A$2:$A$8,Products!$C$2:$C$8),Sales_Pipeline[[#This Row],[Deal_Stage]]="Lost",_xlfn.XLOOKUP(Sales_Pipeline[[#This Row],[Product]],Products!$A$2:$A$8,Products!$C$2:$C$8)),"")</f>
        <v/>
      </c>
      <c r="O4417" s="2">
        <v>0</v>
      </c>
    </row>
    <row r="4418" spans="1:15" x14ac:dyDescent="0.3">
      <c r="A4418" t="s">
        <v>4564</v>
      </c>
      <c r="B4418" t="s">
        <v>25</v>
      </c>
      <c r="C4418" t="str">
        <f>_xlfn.XLOOKUP(Sales_Pipeline[[#This Row],[Sales_Agent]],Sales_Teams[Sales_Agent],Sales_Teams[Manager])</f>
        <v>Rocco Neubert</v>
      </c>
      <c r="D4418" t="str">
        <f>_xlfn.XLOOKUP(Sales_Pipeline[[#This Row],[Manager]],Sales_Teams[Manager],Sales_Teams[Regional_Office])</f>
        <v>East</v>
      </c>
      <c r="E4418" t="s">
        <v>84</v>
      </c>
      <c r="F4418" t="s">
        <v>760</v>
      </c>
      <c r="G4418" t="str">
        <f>IFERROR(_xlfn.XLOOKUP(Sales_Pipeline[[#This Row],[Account]],Accounts!$A$2:$A$86,Accounts!$F$2:$F$86),"")</f>
        <v>United States</v>
      </c>
      <c r="H4418" t="s">
        <v>82</v>
      </c>
      <c r="I4418" s="3">
        <v>42918</v>
      </c>
      <c r="J4418" s="3">
        <v>42919</v>
      </c>
      <c r="K4418" s="8" t="str">
        <f>IF(Sales_Pipeline[[#This Row],[Close_Date]]="","",TEXT(Sales_Pipeline[[#This Row],[Close_Date]],"ddd"))</f>
        <v>Mon</v>
      </c>
      <c r="L4418" s="8" t="str">
        <f>IF(Sales_Pipeline[[#This Row],[Close_Date]]="","",TEXT(Sales_Pipeline[[#This Row],[Close_Date]],"mmm"))</f>
        <v>Jul</v>
      </c>
      <c r="M4418" s="8" t="str">
        <f>IF(Sales_Pipeline[[#This Row],[Close_Date]]="","","Q"&amp;ROUNDUP(MONTH(Sales_Pipeline[[#This Row],[Close_Date]])/3,0))</f>
        <v>Q3</v>
      </c>
      <c r="N4418" s="2" cm="1">
        <f t="array" ref="N4418">IFERROR(_xlfn.IFS(Sales_Pipeline[[#This Row],[Deal_Stage]]="Won",_xlfn.XLOOKUP(Sales_Pipeline[[#This Row],[Product]],Products!$A$2:$A$8,Products!$C$2:$C$8),Sales_Pipeline[[#This Row],[Deal_Stage]]="Lost",_xlfn.XLOOKUP(Sales_Pipeline[[#This Row],[Product]],Products!$A$2:$A$8,Products!$C$2:$C$8)),"")</f>
        <v>5482</v>
      </c>
      <c r="O4418" s="2">
        <v>0</v>
      </c>
    </row>
    <row r="4419" spans="1:15" x14ac:dyDescent="0.3">
      <c r="A4419" t="s">
        <v>4565</v>
      </c>
      <c r="B4419" t="s">
        <v>15</v>
      </c>
      <c r="C4419" t="str">
        <f>_xlfn.XLOOKUP(Sales_Pipeline[[#This Row],[Sales_Agent]],Sales_Teams[Sales_Agent],Sales_Teams[Manager])</f>
        <v>Melvin Marxen</v>
      </c>
      <c r="D4419" t="str">
        <f>_xlfn.XLOOKUP(Sales_Pipeline[[#This Row],[Manager]],Sales_Teams[Manager],Sales_Teams[Regional_Office])</f>
        <v>Central</v>
      </c>
      <c r="E4419" t="s">
        <v>84</v>
      </c>
      <c r="F4419" t="s">
        <v>150</v>
      </c>
      <c r="G4419" t="str">
        <f>IFERROR(_xlfn.XLOOKUP(Sales_Pipeline[[#This Row],[Account]],Accounts!$A$2:$A$86,Accounts!$F$2:$F$86),"")</f>
        <v>United States</v>
      </c>
      <c r="H4419" t="s">
        <v>57</v>
      </c>
      <c r="I4419" s="3">
        <v>42918</v>
      </c>
      <c r="J4419" s="3">
        <v>42920</v>
      </c>
      <c r="K4419" s="8" t="str">
        <f>IF(Sales_Pipeline[[#This Row],[Close_Date]]="","",TEXT(Sales_Pipeline[[#This Row],[Close_Date]],"ddd"))</f>
        <v>Tue</v>
      </c>
      <c r="L4419" s="8" t="str">
        <f>IF(Sales_Pipeline[[#This Row],[Close_Date]]="","",TEXT(Sales_Pipeline[[#This Row],[Close_Date]],"mmm"))</f>
        <v>Jul</v>
      </c>
      <c r="M4419" s="8" t="str">
        <f>IF(Sales_Pipeline[[#This Row],[Close_Date]]="","","Q"&amp;ROUNDUP(MONTH(Sales_Pipeline[[#This Row],[Close_Date]])/3,0))</f>
        <v>Q3</v>
      </c>
      <c r="N4419" s="2" cm="1">
        <f t="array" ref="N4419">IFERROR(_xlfn.IFS(Sales_Pipeline[[#This Row],[Deal_Stage]]="Won",_xlfn.XLOOKUP(Sales_Pipeline[[#This Row],[Product]],Products!$A$2:$A$8,Products!$C$2:$C$8),Sales_Pipeline[[#This Row],[Deal_Stage]]="Lost",_xlfn.XLOOKUP(Sales_Pipeline[[#This Row],[Product]],Products!$A$2:$A$8,Products!$C$2:$C$8)),"")</f>
        <v>5482</v>
      </c>
      <c r="O4419" s="2">
        <v>5333</v>
      </c>
    </row>
    <row r="4420" spans="1:15" x14ac:dyDescent="0.3">
      <c r="A4420" t="s">
        <v>4566</v>
      </c>
      <c r="B4420" t="s">
        <v>38</v>
      </c>
      <c r="C4420" t="str">
        <f>_xlfn.XLOOKUP(Sales_Pipeline[[#This Row],[Sales_Agent]],Sales_Teams[Sales_Agent],Sales_Teams[Manager])</f>
        <v>Celia Rouche</v>
      </c>
      <c r="D4420" t="str">
        <f>_xlfn.XLOOKUP(Sales_Pipeline[[#This Row],[Manager]],Sales_Teams[Manager],Sales_Teams[Regional_Office])</f>
        <v>West</v>
      </c>
      <c r="E4420" t="s">
        <v>61</v>
      </c>
      <c r="G4420" t="str">
        <f>IFERROR(_xlfn.XLOOKUP(Sales_Pipeline[[#This Row],[Account]],Accounts!$A$2:$A$86,Accounts!$F$2:$F$86),"")</f>
        <v/>
      </c>
      <c r="H4420" t="s">
        <v>77</v>
      </c>
      <c r="I4420" s="3">
        <v>42918</v>
      </c>
      <c r="K4420" s="8" t="str">
        <f>IF(Sales_Pipeline[[#This Row],[Close_Date]]="","",TEXT(Sales_Pipeline[[#This Row],[Close_Date]],"ddd"))</f>
        <v/>
      </c>
      <c r="L4420" s="8" t="str">
        <f>IF(Sales_Pipeline[[#This Row],[Close_Date]]="","",TEXT(Sales_Pipeline[[#This Row],[Close_Date]],"mmm"))</f>
        <v/>
      </c>
      <c r="M4420" s="8" t="str">
        <f>IF(Sales_Pipeline[[#This Row],[Close_Date]]="","","Q"&amp;ROUNDUP(MONTH(Sales_Pipeline[[#This Row],[Close_Date]])/3,0))</f>
        <v/>
      </c>
      <c r="N4420" s="2" t="str" cm="1">
        <f t="array" ref="N4420">IFERROR(_xlfn.IFS(Sales_Pipeline[[#This Row],[Deal_Stage]]="Won",_xlfn.XLOOKUP(Sales_Pipeline[[#This Row],[Product]],Products!$A$2:$A$8,Products!$C$2:$C$8),Sales_Pipeline[[#This Row],[Deal_Stage]]="Lost",_xlfn.XLOOKUP(Sales_Pipeline[[#This Row],[Product]],Products!$A$2:$A$8,Products!$C$2:$C$8)),"")</f>
        <v/>
      </c>
      <c r="O4420" s="2">
        <v>0</v>
      </c>
    </row>
    <row r="4421" spans="1:15" x14ac:dyDescent="0.3">
      <c r="A4421" t="s">
        <v>4567</v>
      </c>
      <c r="B4421" t="s">
        <v>38</v>
      </c>
      <c r="C4421" t="str">
        <f>_xlfn.XLOOKUP(Sales_Pipeline[[#This Row],[Sales_Agent]],Sales_Teams[Sales_Agent],Sales_Teams[Manager])</f>
        <v>Celia Rouche</v>
      </c>
      <c r="D4421" t="str">
        <f>_xlfn.XLOOKUP(Sales_Pipeline[[#This Row],[Manager]],Sales_Teams[Manager],Sales_Teams[Regional_Office])</f>
        <v>West</v>
      </c>
      <c r="E4421" t="s">
        <v>76</v>
      </c>
      <c r="F4421" t="s">
        <v>234</v>
      </c>
      <c r="G4421" t="str">
        <f>IFERROR(_xlfn.XLOOKUP(Sales_Pipeline[[#This Row],[Account]],Accounts!$A$2:$A$86,Accounts!$F$2:$F$86),"")</f>
        <v>United States</v>
      </c>
      <c r="H4421" t="s">
        <v>82</v>
      </c>
      <c r="I4421" s="3">
        <v>42918</v>
      </c>
      <c r="J4421" s="3">
        <v>42927</v>
      </c>
      <c r="K4421" s="8" t="str">
        <f>IF(Sales_Pipeline[[#This Row],[Close_Date]]="","",TEXT(Sales_Pipeline[[#This Row],[Close_Date]],"ddd"))</f>
        <v>Tue</v>
      </c>
      <c r="L4421" s="8" t="str">
        <f>IF(Sales_Pipeline[[#This Row],[Close_Date]]="","",TEXT(Sales_Pipeline[[#This Row],[Close_Date]],"mmm"))</f>
        <v>Jul</v>
      </c>
      <c r="M4421" s="8" t="str">
        <f>IF(Sales_Pipeline[[#This Row],[Close_Date]]="","","Q"&amp;ROUNDUP(MONTH(Sales_Pipeline[[#This Row],[Close_Date]])/3,0))</f>
        <v>Q3</v>
      </c>
      <c r="N4421" s="2" cm="1">
        <f t="array" ref="N4421">IFERROR(_xlfn.IFS(Sales_Pipeline[[#This Row],[Deal_Stage]]="Won",_xlfn.XLOOKUP(Sales_Pipeline[[#This Row],[Product]],Products!$A$2:$A$8,Products!$C$2:$C$8),Sales_Pipeline[[#This Row],[Deal_Stage]]="Lost",_xlfn.XLOOKUP(Sales_Pipeline[[#This Row],[Product]],Products!$A$2:$A$8,Products!$C$2:$C$8)),"")</f>
        <v>3393</v>
      </c>
      <c r="O4421" s="2">
        <v>0</v>
      </c>
    </row>
    <row r="4422" spans="1:15" x14ac:dyDescent="0.3">
      <c r="A4422" t="s">
        <v>4568</v>
      </c>
      <c r="B4422" t="s">
        <v>13</v>
      </c>
      <c r="C4422" t="str">
        <f>_xlfn.XLOOKUP(Sales_Pipeline[[#This Row],[Sales_Agent]],Sales_Teams[Sales_Agent],Sales_Teams[Manager])</f>
        <v>Melvin Marxen</v>
      </c>
      <c r="D4422" t="str">
        <f>_xlfn.XLOOKUP(Sales_Pipeline[[#This Row],[Manager]],Sales_Teams[Manager],Sales_Teams[Regional_Office])</f>
        <v>Central</v>
      </c>
      <c r="E4422" t="s">
        <v>84</v>
      </c>
      <c r="F4422" t="s">
        <v>134</v>
      </c>
      <c r="G4422" t="str">
        <f>IFERROR(_xlfn.XLOOKUP(Sales_Pipeline[[#This Row],[Account]],Accounts!$A$2:$A$86,Accounts!$F$2:$F$86),"")</f>
        <v>United States</v>
      </c>
      <c r="H4422" t="s">
        <v>82</v>
      </c>
      <c r="I4422" s="3">
        <v>42918</v>
      </c>
      <c r="J4422" s="3">
        <v>42971</v>
      </c>
      <c r="K4422" s="8" t="str">
        <f>IF(Sales_Pipeline[[#This Row],[Close_Date]]="","",TEXT(Sales_Pipeline[[#This Row],[Close_Date]],"ddd"))</f>
        <v>Thu</v>
      </c>
      <c r="L4422" s="8" t="str">
        <f>IF(Sales_Pipeline[[#This Row],[Close_Date]]="","",TEXT(Sales_Pipeline[[#This Row],[Close_Date]],"mmm"))</f>
        <v>Aug</v>
      </c>
      <c r="M4422" s="8" t="str">
        <f>IF(Sales_Pipeline[[#This Row],[Close_Date]]="","","Q"&amp;ROUNDUP(MONTH(Sales_Pipeline[[#This Row],[Close_Date]])/3,0))</f>
        <v>Q3</v>
      </c>
      <c r="N4422" s="2" cm="1">
        <f t="array" ref="N4422">IFERROR(_xlfn.IFS(Sales_Pipeline[[#This Row],[Deal_Stage]]="Won",_xlfn.XLOOKUP(Sales_Pipeline[[#This Row],[Product]],Products!$A$2:$A$8,Products!$C$2:$C$8),Sales_Pipeline[[#This Row],[Deal_Stage]]="Lost",_xlfn.XLOOKUP(Sales_Pipeline[[#This Row],[Product]],Products!$A$2:$A$8,Products!$C$2:$C$8)),"")</f>
        <v>5482</v>
      </c>
      <c r="O4422" s="2">
        <v>0</v>
      </c>
    </row>
    <row r="4423" spans="1:15" x14ac:dyDescent="0.3">
      <c r="A4423" t="s">
        <v>4569</v>
      </c>
      <c r="B4423" t="s">
        <v>13</v>
      </c>
      <c r="C4423" t="str">
        <f>_xlfn.XLOOKUP(Sales_Pipeline[[#This Row],[Sales_Agent]],Sales_Teams[Sales_Agent],Sales_Teams[Manager])</f>
        <v>Melvin Marxen</v>
      </c>
      <c r="D4423" t="str">
        <f>_xlfn.XLOOKUP(Sales_Pipeline[[#This Row],[Manager]],Sales_Teams[Manager],Sales_Teams[Regional_Office])</f>
        <v>Central</v>
      </c>
      <c r="E4423" t="s">
        <v>76</v>
      </c>
      <c r="F4423" t="s">
        <v>64</v>
      </c>
      <c r="G4423" t="str">
        <f>IFERROR(_xlfn.XLOOKUP(Sales_Pipeline[[#This Row],[Account]],Accounts!$A$2:$A$86,Accounts!$F$2:$F$86),"")</f>
        <v>United States</v>
      </c>
      <c r="H4423" t="s">
        <v>82</v>
      </c>
      <c r="I4423" s="3">
        <v>42918</v>
      </c>
      <c r="J4423" s="3">
        <v>42919</v>
      </c>
      <c r="K4423" s="8" t="str">
        <f>IF(Sales_Pipeline[[#This Row],[Close_Date]]="","",TEXT(Sales_Pipeline[[#This Row],[Close_Date]],"ddd"))</f>
        <v>Mon</v>
      </c>
      <c r="L4423" s="8" t="str">
        <f>IF(Sales_Pipeline[[#This Row],[Close_Date]]="","",TEXT(Sales_Pipeline[[#This Row],[Close_Date]],"mmm"))</f>
        <v>Jul</v>
      </c>
      <c r="M4423" s="8" t="str">
        <f>IF(Sales_Pipeline[[#This Row],[Close_Date]]="","","Q"&amp;ROUNDUP(MONTH(Sales_Pipeline[[#This Row],[Close_Date]])/3,0))</f>
        <v>Q3</v>
      </c>
      <c r="N4423" s="2" cm="1">
        <f t="array" ref="N4423">IFERROR(_xlfn.IFS(Sales_Pipeline[[#This Row],[Deal_Stage]]="Won",_xlfn.XLOOKUP(Sales_Pipeline[[#This Row],[Product]],Products!$A$2:$A$8,Products!$C$2:$C$8),Sales_Pipeline[[#This Row],[Deal_Stage]]="Lost",_xlfn.XLOOKUP(Sales_Pipeline[[#This Row],[Product]],Products!$A$2:$A$8,Products!$C$2:$C$8)),"")</f>
        <v>3393</v>
      </c>
      <c r="O4423" s="2">
        <v>0</v>
      </c>
    </row>
    <row r="4424" spans="1:15" x14ac:dyDescent="0.3">
      <c r="A4424" t="s">
        <v>4570</v>
      </c>
      <c r="B4424" t="s">
        <v>40</v>
      </c>
      <c r="C4424" t="str">
        <f>_xlfn.XLOOKUP(Sales_Pipeline[[#This Row],[Sales_Agent]],Sales_Teams[Sales_Agent],Sales_Teams[Manager])</f>
        <v>Summer Sewald</v>
      </c>
      <c r="D4424" t="str">
        <f>_xlfn.XLOOKUP(Sales_Pipeline[[#This Row],[Manager]],Sales_Teams[Manager],Sales_Teams[Regional_Office])</f>
        <v>West</v>
      </c>
      <c r="E4424" t="s">
        <v>84</v>
      </c>
      <c r="F4424" t="s">
        <v>66</v>
      </c>
      <c r="G4424" t="str">
        <f>IFERROR(_xlfn.XLOOKUP(Sales_Pipeline[[#This Row],[Account]],Accounts!$A$2:$A$86,Accounts!$F$2:$F$86),"")</f>
        <v>United States</v>
      </c>
      <c r="H4424" t="s">
        <v>57</v>
      </c>
      <c r="I4424" s="3">
        <v>42918</v>
      </c>
      <c r="J4424" s="3">
        <v>42994</v>
      </c>
      <c r="K4424" s="8" t="str">
        <f>IF(Sales_Pipeline[[#This Row],[Close_Date]]="","",TEXT(Sales_Pipeline[[#This Row],[Close_Date]],"ddd"))</f>
        <v>Sat</v>
      </c>
      <c r="L4424" s="8" t="str">
        <f>IF(Sales_Pipeline[[#This Row],[Close_Date]]="","",TEXT(Sales_Pipeline[[#This Row],[Close_Date]],"mmm"))</f>
        <v>Sep</v>
      </c>
      <c r="M4424" s="8" t="str">
        <f>IF(Sales_Pipeline[[#This Row],[Close_Date]]="","","Q"&amp;ROUNDUP(MONTH(Sales_Pipeline[[#This Row],[Close_Date]])/3,0))</f>
        <v>Q3</v>
      </c>
      <c r="N4424" s="2" cm="1">
        <f t="array" ref="N4424">IFERROR(_xlfn.IFS(Sales_Pipeline[[#This Row],[Deal_Stage]]="Won",_xlfn.XLOOKUP(Sales_Pipeline[[#This Row],[Product]],Products!$A$2:$A$8,Products!$C$2:$C$8),Sales_Pipeline[[#This Row],[Deal_Stage]]="Lost",_xlfn.XLOOKUP(Sales_Pipeline[[#This Row],[Product]],Products!$A$2:$A$8,Products!$C$2:$C$8)),"")</f>
        <v>5482</v>
      </c>
      <c r="O4424" s="2">
        <v>6192</v>
      </c>
    </row>
    <row r="4425" spans="1:15" x14ac:dyDescent="0.3">
      <c r="A4425" t="s">
        <v>4571</v>
      </c>
      <c r="B4425" t="s">
        <v>43</v>
      </c>
      <c r="C4425" t="str">
        <f>_xlfn.XLOOKUP(Sales_Pipeline[[#This Row],[Sales_Agent]],Sales_Teams[Sales_Agent],Sales_Teams[Manager])</f>
        <v>Summer Sewald</v>
      </c>
      <c r="D4425" t="str">
        <f>_xlfn.XLOOKUP(Sales_Pipeline[[#This Row],[Manager]],Sales_Teams[Manager],Sales_Teams[Regional_Office])</f>
        <v>West</v>
      </c>
      <c r="E4425" t="s">
        <v>8953</v>
      </c>
      <c r="G4425" t="str">
        <f>IFERROR(_xlfn.XLOOKUP(Sales_Pipeline[[#This Row],[Account]],Accounts!$A$2:$A$86,Accounts!$F$2:$F$86),"")</f>
        <v/>
      </c>
      <c r="H4425" t="s">
        <v>77</v>
      </c>
      <c r="I4425" s="3">
        <v>42918</v>
      </c>
      <c r="K4425" s="8" t="str">
        <f>IF(Sales_Pipeline[[#This Row],[Close_Date]]="","",TEXT(Sales_Pipeline[[#This Row],[Close_Date]],"ddd"))</f>
        <v/>
      </c>
      <c r="L4425" s="8" t="str">
        <f>IF(Sales_Pipeline[[#This Row],[Close_Date]]="","",TEXT(Sales_Pipeline[[#This Row],[Close_Date]],"mmm"))</f>
        <v/>
      </c>
      <c r="M4425" s="8" t="str">
        <f>IF(Sales_Pipeline[[#This Row],[Close_Date]]="","","Q"&amp;ROUNDUP(MONTH(Sales_Pipeline[[#This Row],[Close_Date]])/3,0))</f>
        <v/>
      </c>
      <c r="N4425" s="2" t="str" cm="1">
        <f t="array" ref="N4425">IFERROR(_xlfn.IFS(Sales_Pipeline[[#This Row],[Deal_Stage]]="Won",_xlfn.XLOOKUP(Sales_Pipeline[[#This Row],[Product]],Products!$A$2:$A$8,Products!$C$2:$C$8),Sales_Pipeline[[#This Row],[Deal_Stage]]="Lost",_xlfn.XLOOKUP(Sales_Pipeline[[#This Row],[Product]],Products!$A$2:$A$8,Products!$C$2:$C$8)),"")</f>
        <v/>
      </c>
      <c r="O4425" s="2">
        <v>0</v>
      </c>
    </row>
    <row r="4426" spans="1:15" x14ac:dyDescent="0.3">
      <c r="A4426" t="s">
        <v>4572</v>
      </c>
      <c r="B4426" t="s">
        <v>43</v>
      </c>
      <c r="C4426" t="str">
        <f>_xlfn.XLOOKUP(Sales_Pipeline[[#This Row],[Sales_Agent]],Sales_Teams[Sales_Agent],Sales_Teams[Manager])</f>
        <v>Summer Sewald</v>
      </c>
      <c r="D4426" t="str">
        <f>_xlfn.XLOOKUP(Sales_Pipeline[[#This Row],[Manager]],Sales_Teams[Manager],Sales_Teams[Regional_Office])</f>
        <v>West</v>
      </c>
      <c r="E4426" t="s">
        <v>63</v>
      </c>
      <c r="F4426" t="s">
        <v>98</v>
      </c>
      <c r="G4426" t="str">
        <f>IFERROR(_xlfn.XLOOKUP(Sales_Pipeline[[#This Row],[Account]],Accounts!$A$2:$A$86,Accounts!$F$2:$F$86),"")</f>
        <v>United States</v>
      </c>
      <c r="H4426" t="s">
        <v>82</v>
      </c>
      <c r="I4426" s="3">
        <v>42918</v>
      </c>
      <c r="J4426" s="3">
        <v>42963</v>
      </c>
      <c r="K4426" s="8" t="str">
        <f>IF(Sales_Pipeline[[#This Row],[Close_Date]]="","",TEXT(Sales_Pipeline[[#This Row],[Close_Date]],"ddd"))</f>
        <v>Wed</v>
      </c>
      <c r="L4426" s="8" t="str">
        <f>IF(Sales_Pipeline[[#This Row],[Close_Date]]="","",TEXT(Sales_Pipeline[[#This Row],[Close_Date]],"mmm"))</f>
        <v>Aug</v>
      </c>
      <c r="M4426" s="8" t="str">
        <f>IF(Sales_Pipeline[[#This Row],[Close_Date]]="","","Q"&amp;ROUNDUP(MONTH(Sales_Pipeline[[#This Row],[Close_Date]])/3,0))</f>
        <v>Q3</v>
      </c>
      <c r="N4426" s="2" cm="1">
        <f t="array" ref="N4426">IFERROR(_xlfn.IFS(Sales_Pipeline[[#This Row],[Deal_Stage]]="Won",_xlfn.XLOOKUP(Sales_Pipeline[[#This Row],[Product]],Products!$A$2:$A$8,Products!$C$2:$C$8),Sales_Pipeline[[#This Row],[Deal_Stage]]="Lost",_xlfn.XLOOKUP(Sales_Pipeline[[#This Row],[Product]],Products!$A$2:$A$8,Products!$C$2:$C$8)),"")</f>
        <v>550</v>
      </c>
      <c r="O4426" s="2">
        <v>0</v>
      </c>
    </row>
    <row r="4427" spans="1:15" x14ac:dyDescent="0.3">
      <c r="A4427" t="s">
        <v>4573</v>
      </c>
      <c r="B4427" t="s">
        <v>43</v>
      </c>
      <c r="C4427" t="str">
        <f>_xlfn.XLOOKUP(Sales_Pipeline[[#This Row],[Sales_Agent]],Sales_Teams[Sales_Agent],Sales_Teams[Manager])</f>
        <v>Summer Sewald</v>
      </c>
      <c r="D4427" t="str">
        <f>_xlfn.XLOOKUP(Sales_Pipeline[[#This Row],[Manager]],Sales_Teams[Manager],Sales_Teams[Regional_Office])</f>
        <v>West</v>
      </c>
      <c r="E4427" t="s">
        <v>63</v>
      </c>
      <c r="F4427" t="s">
        <v>145</v>
      </c>
      <c r="G4427" t="str">
        <f>IFERROR(_xlfn.XLOOKUP(Sales_Pipeline[[#This Row],[Account]],Accounts!$A$2:$A$86,Accounts!$F$2:$F$86),"")</f>
        <v>United States</v>
      </c>
      <c r="H4427" t="s">
        <v>57</v>
      </c>
      <c r="I4427" s="3">
        <v>42918</v>
      </c>
      <c r="J4427" s="3">
        <v>42958</v>
      </c>
      <c r="K4427" s="8" t="str">
        <f>IF(Sales_Pipeline[[#This Row],[Close_Date]]="","",TEXT(Sales_Pipeline[[#This Row],[Close_Date]],"ddd"))</f>
        <v>Fri</v>
      </c>
      <c r="L4427" s="8" t="str">
        <f>IF(Sales_Pipeline[[#This Row],[Close_Date]]="","",TEXT(Sales_Pipeline[[#This Row],[Close_Date]],"mmm"))</f>
        <v>Aug</v>
      </c>
      <c r="M4427" s="8" t="str">
        <f>IF(Sales_Pipeline[[#This Row],[Close_Date]]="","","Q"&amp;ROUNDUP(MONTH(Sales_Pipeline[[#This Row],[Close_Date]])/3,0))</f>
        <v>Q3</v>
      </c>
      <c r="N4427" s="2" cm="1">
        <f t="array" ref="N4427">IFERROR(_xlfn.IFS(Sales_Pipeline[[#This Row],[Deal_Stage]]="Won",_xlfn.XLOOKUP(Sales_Pipeline[[#This Row],[Product]],Products!$A$2:$A$8,Products!$C$2:$C$8),Sales_Pipeline[[#This Row],[Deal_Stage]]="Lost",_xlfn.XLOOKUP(Sales_Pipeline[[#This Row],[Product]],Products!$A$2:$A$8,Products!$C$2:$C$8)),"")</f>
        <v>550</v>
      </c>
      <c r="O4427" s="2">
        <v>490</v>
      </c>
    </row>
    <row r="4428" spans="1:15" x14ac:dyDescent="0.3">
      <c r="A4428" t="s">
        <v>4574</v>
      </c>
      <c r="B4428" t="s">
        <v>42</v>
      </c>
      <c r="C4428" t="str">
        <f>_xlfn.XLOOKUP(Sales_Pipeline[[#This Row],[Sales_Agent]],Sales_Teams[Sales_Agent],Sales_Teams[Manager])</f>
        <v>Summer Sewald</v>
      </c>
      <c r="D4428" t="str">
        <f>_xlfn.XLOOKUP(Sales_Pipeline[[#This Row],[Manager]],Sales_Teams[Manager],Sales_Teams[Regional_Office])</f>
        <v>West</v>
      </c>
      <c r="E4428" t="s">
        <v>55</v>
      </c>
      <c r="F4428" t="s">
        <v>220</v>
      </c>
      <c r="G4428" t="str">
        <f>IFERROR(_xlfn.XLOOKUP(Sales_Pipeline[[#This Row],[Account]],Accounts!$A$2:$A$86,Accounts!$F$2:$F$86),"")</f>
        <v>United States</v>
      </c>
      <c r="H4428" t="s">
        <v>77</v>
      </c>
      <c r="I4428" s="3">
        <v>42918</v>
      </c>
      <c r="K4428" s="8" t="str">
        <f>IF(Sales_Pipeline[[#This Row],[Close_Date]]="","",TEXT(Sales_Pipeline[[#This Row],[Close_Date]],"ddd"))</f>
        <v/>
      </c>
      <c r="L4428" s="8" t="str">
        <f>IF(Sales_Pipeline[[#This Row],[Close_Date]]="","",TEXT(Sales_Pipeline[[#This Row],[Close_Date]],"mmm"))</f>
        <v/>
      </c>
      <c r="M4428" s="8" t="str">
        <f>IF(Sales_Pipeline[[#This Row],[Close_Date]]="","","Q"&amp;ROUNDUP(MONTH(Sales_Pipeline[[#This Row],[Close_Date]])/3,0))</f>
        <v/>
      </c>
      <c r="N4428" s="2" t="str" cm="1">
        <f t="array" ref="N4428">IFERROR(_xlfn.IFS(Sales_Pipeline[[#This Row],[Deal_Stage]]="Won",_xlfn.XLOOKUP(Sales_Pipeline[[#This Row],[Product]],Products!$A$2:$A$8,Products!$C$2:$C$8),Sales_Pipeline[[#This Row],[Deal_Stage]]="Lost",_xlfn.XLOOKUP(Sales_Pipeline[[#This Row],[Product]],Products!$A$2:$A$8,Products!$C$2:$C$8)),"")</f>
        <v/>
      </c>
      <c r="O4428" s="2">
        <v>0</v>
      </c>
    </row>
    <row r="4429" spans="1:15" x14ac:dyDescent="0.3">
      <c r="A4429" t="s">
        <v>4575</v>
      </c>
      <c r="B4429" t="s">
        <v>8</v>
      </c>
      <c r="C4429" t="str">
        <f>_xlfn.XLOOKUP(Sales_Pipeline[[#This Row],[Sales_Agent]],Sales_Teams[Sales_Agent],Sales_Teams[Manager])</f>
        <v>Dustin Brinkmann</v>
      </c>
      <c r="D4429" t="str">
        <f>_xlfn.XLOOKUP(Sales_Pipeline[[#This Row],[Manager]],Sales_Teams[Manager],Sales_Teams[Regional_Office])</f>
        <v>Central</v>
      </c>
      <c r="E4429" t="s">
        <v>63</v>
      </c>
      <c r="F4429" t="s">
        <v>68</v>
      </c>
      <c r="G4429" t="str">
        <f>IFERROR(_xlfn.XLOOKUP(Sales_Pipeline[[#This Row],[Account]],Accounts!$A$2:$A$86,Accounts!$F$2:$F$86),"")</f>
        <v>United States</v>
      </c>
      <c r="H4429" t="s">
        <v>82</v>
      </c>
      <c r="I4429" s="3">
        <v>42918</v>
      </c>
      <c r="J4429" s="3">
        <v>42920</v>
      </c>
      <c r="K4429" s="8" t="str">
        <f>IF(Sales_Pipeline[[#This Row],[Close_Date]]="","",TEXT(Sales_Pipeline[[#This Row],[Close_Date]],"ddd"))</f>
        <v>Tue</v>
      </c>
      <c r="L4429" s="8" t="str">
        <f>IF(Sales_Pipeline[[#This Row],[Close_Date]]="","",TEXT(Sales_Pipeline[[#This Row],[Close_Date]],"mmm"))</f>
        <v>Jul</v>
      </c>
      <c r="M4429" s="8" t="str">
        <f>IF(Sales_Pipeline[[#This Row],[Close_Date]]="","","Q"&amp;ROUNDUP(MONTH(Sales_Pipeline[[#This Row],[Close_Date]])/3,0))</f>
        <v>Q3</v>
      </c>
      <c r="N4429" s="2" cm="1">
        <f t="array" ref="N4429">IFERROR(_xlfn.IFS(Sales_Pipeline[[#This Row],[Deal_Stage]]="Won",_xlfn.XLOOKUP(Sales_Pipeline[[#This Row],[Product]],Products!$A$2:$A$8,Products!$C$2:$C$8),Sales_Pipeline[[#This Row],[Deal_Stage]]="Lost",_xlfn.XLOOKUP(Sales_Pipeline[[#This Row],[Product]],Products!$A$2:$A$8,Products!$C$2:$C$8)),"")</f>
        <v>550</v>
      </c>
      <c r="O4429" s="2">
        <v>0</v>
      </c>
    </row>
    <row r="4430" spans="1:15" x14ac:dyDescent="0.3">
      <c r="A4430" t="s">
        <v>4576</v>
      </c>
      <c r="B4430" t="s">
        <v>37</v>
      </c>
      <c r="C4430" t="str">
        <f>_xlfn.XLOOKUP(Sales_Pipeline[[#This Row],[Sales_Agent]],Sales_Teams[Sales_Agent],Sales_Teams[Manager])</f>
        <v>Celia Rouche</v>
      </c>
      <c r="D4430" t="str">
        <f>_xlfn.XLOOKUP(Sales_Pipeline[[#This Row],[Manager]],Sales_Teams[Manager],Sales_Teams[Regional_Office])</f>
        <v>West</v>
      </c>
      <c r="E4430" t="s">
        <v>63</v>
      </c>
      <c r="F4430" t="s">
        <v>216</v>
      </c>
      <c r="G4430" t="str">
        <f>IFERROR(_xlfn.XLOOKUP(Sales_Pipeline[[#This Row],[Account]],Accounts!$A$2:$A$86,Accounts!$F$2:$F$86),"")</f>
        <v>United States</v>
      </c>
      <c r="H4430" t="s">
        <v>82</v>
      </c>
      <c r="I4430" s="3">
        <v>42918</v>
      </c>
      <c r="J4430" s="3">
        <v>42925</v>
      </c>
      <c r="K4430" s="8" t="str">
        <f>IF(Sales_Pipeline[[#This Row],[Close_Date]]="","",TEXT(Sales_Pipeline[[#This Row],[Close_Date]],"ddd"))</f>
        <v>Sun</v>
      </c>
      <c r="L4430" s="8" t="str">
        <f>IF(Sales_Pipeline[[#This Row],[Close_Date]]="","",TEXT(Sales_Pipeline[[#This Row],[Close_Date]],"mmm"))</f>
        <v>Jul</v>
      </c>
      <c r="M4430" s="8" t="str">
        <f>IF(Sales_Pipeline[[#This Row],[Close_Date]]="","","Q"&amp;ROUNDUP(MONTH(Sales_Pipeline[[#This Row],[Close_Date]])/3,0))</f>
        <v>Q3</v>
      </c>
      <c r="N4430" s="2" cm="1">
        <f t="array" ref="N4430">IFERROR(_xlfn.IFS(Sales_Pipeline[[#This Row],[Deal_Stage]]="Won",_xlfn.XLOOKUP(Sales_Pipeline[[#This Row],[Product]],Products!$A$2:$A$8,Products!$C$2:$C$8),Sales_Pipeline[[#This Row],[Deal_Stage]]="Lost",_xlfn.XLOOKUP(Sales_Pipeline[[#This Row],[Product]],Products!$A$2:$A$8,Products!$C$2:$C$8)),"")</f>
        <v>550</v>
      </c>
      <c r="O4430" s="2">
        <v>0</v>
      </c>
    </row>
    <row r="4431" spans="1:15" x14ac:dyDescent="0.3">
      <c r="A4431" t="s">
        <v>4577</v>
      </c>
      <c r="B4431" t="s">
        <v>14</v>
      </c>
      <c r="C4431" t="str">
        <f>_xlfn.XLOOKUP(Sales_Pipeline[[#This Row],[Sales_Agent]],Sales_Teams[Sales_Agent],Sales_Teams[Manager])</f>
        <v>Melvin Marxen</v>
      </c>
      <c r="D4431" t="str">
        <f>_xlfn.XLOOKUP(Sales_Pipeline[[#This Row],[Manager]],Sales_Teams[Manager],Sales_Teams[Regional_Office])</f>
        <v>Central</v>
      </c>
      <c r="E4431" t="s">
        <v>55</v>
      </c>
      <c r="F4431" t="s">
        <v>155</v>
      </c>
      <c r="G4431" t="str">
        <f>IFERROR(_xlfn.XLOOKUP(Sales_Pipeline[[#This Row],[Account]],Accounts!$A$2:$A$86,Accounts!$F$2:$F$86),"")</f>
        <v>United States</v>
      </c>
      <c r="H4431" t="s">
        <v>57</v>
      </c>
      <c r="I4431" s="3">
        <v>42918</v>
      </c>
      <c r="J4431" s="3">
        <v>43001</v>
      </c>
      <c r="K4431" s="8" t="str">
        <f>IF(Sales_Pipeline[[#This Row],[Close_Date]]="","",TEXT(Sales_Pipeline[[#This Row],[Close_Date]],"ddd"))</f>
        <v>Sat</v>
      </c>
      <c r="L4431" s="8" t="str">
        <f>IF(Sales_Pipeline[[#This Row],[Close_Date]]="","",TEXT(Sales_Pipeline[[#This Row],[Close_Date]],"mmm"))</f>
        <v>Sep</v>
      </c>
      <c r="M4431" s="8" t="str">
        <f>IF(Sales_Pipeline[[#This Row],[Close_Date]]="","","Q"&amp;ROUNDUP(MONTH(Sales_Pipeline[[#This Row],[Close_Date]])/3,0))</f>
        <v>Q3</v>
      </c>
      <c r="N4431" s="2" cm="1">
        <f t="array" ref="N4431">IFERROR(_xlfn.IFS(Sales_Pipeline[[#This Row],[Deal_Stage]]="Won",_xlfn.XLOOKUP(Sales_Pipeline[[#This Row],[Product]],Products!$A$2:$A$8,Products!$C$2:$C$8),Sales_Pipeline[[#This Row],[Deal_Stage]]="Lost",_xlfn.XLOOKUP(Sales_Pipeline[[#This Row],[Product]],Products!$A$2:$A$8,Products!$C$2:$C$8)),"")</f>
        <v>1096</v>
      </c>
      <c r="O4431" s="2">
        <v>1157</v>
      </c>
    </row>
    <row r="4432" spans="1:15" x14ac:dyDescent="0.3">
      <c r="A4432" t="s">
        <v>4578</v>
      </c>
      <c r="B4432" t="s">
        <v>32</v>
      </c>
      <c r="C4432" t="str">
        <f>_xlfn.XLOOKUP(Sales_Pipeline[[#This Row],[Sales_Agent]],Sales_Teams[Sales_Agent],Sales_Teams[Manager])</f>
        <v>Celia Rouche</v>
      </c>
      <c r="D4432" t="str">
        <f>_xlfn.XLOOKUP(Sales_Pipeline[[#This Row],[Manager]],Sales_Teams[Manager],Sales_Teams[Regional_Office])</f>
        <v>West</v>
      </c>
      <c r="E4432" t="s">
        <v>76</v>
      </c>
      <c r="F4432" t="s">
        <v>100</v>
      </c>
      <c r="G4432" t="str">
        <f>IFERROR(_xlfn.XLOOKUP(Sales_Pipeline[[#This Row],[Account]],Accounts!$A$2:$A$86,Accounts!$F$2:$F$86),"")</f>
        <v>United States</v>
      </c>
      <c r="H4432" t="s">
        <v>82</v>
      </c>
      <c r="I4432" s="3">
        <v>42918</v>
      </c>
      <c r="J4432" s="3">
        <v>42978</v>
      </c>
      <c r="K4432" s="8" t="str">
        <f>IF(Sales_Pipeline[[#This Row],[Close_Date]]="","",TEXT(Sales_Pipeline[[#This Row],[Close_Date]],"ddd"))</f>
        <v>Thu</v>
      </c>
      <c r="L4432" s="8" t="str">
        <f>IF(Sales_Pipeline[[#This Row],[Close_Date]]="","",TEXT(Sales_Pipeline[[#This Row],[Close_Date]],"mmm"))</f>
        <v>Aug</v>
      </c>
      <c r="M4432" s="8" t="str">
        <f>IF(Sales_Pipeline[[#This Row],[Close_Date]]="","","Q"&amp;ROUNDUP(MONTH(Sales_Pipeline[[#This Row],[Close_Date]])/3,0))</f>
        <v>Q3</v>
      </c>
      <c r="N4432" s="2" cm="1">
        <f t="array" ref="N4432">IFERROR(_xlfn.IFS(Sales_Pipeline[[#This Row],[Deal_Stage]]="Won",_xlfn.XLOOKUP(Sales_Pipeline[[#This Row],[Product]],Products!$A$2:$A$8,Products!$C$2:$C$8),Sales_Pipeline[[#This Row],[Deal_Stage]]="Lost",_xlfn.XLOOKUP(Sales_Pipeline[[#This Row],[Product]],Products!$A$2:$A$8,Products!$C$2:$C$8)),"")</f>
        <v>3393</v>
      </c>
      <c r="O4432" s="2">
        <v>0</v>
      </c>
    </row>
    <row r="4433" spans="1:15" x14ac:dyDescent="0.3">
      <c r="A4433" t="s">
        <v>4579</v>
      </c>
      <c r="B4433" t="s">
        <v>32</v>
      </c>
      <c r="C4433" t="str">
        <f>_xlfn.XLOOKUP(Sales_Pipeline[[#This Row],[Sales_Agent]],Sales_Teams[Sales_Agent],Sales_Teams[Manager])</f>
        <v>Celia Rouche</v>
      </c>
      <c r="D4433" t="str">
        <f>_xlfn.XLOOKUP(Sales_Pipeline[[#This Row],[Manager]],Sales_Teams[Manager],Sales_Teams[Regional_Office])</f>
        <v>West</v>
      </c>
      <c r="E4433" t="s">
        <v>76</v>
      </c>
      <c r="F4433" t="s">
        <v>201</v>
      </c>
      <c r="G4433" t="str">
        <f>IFERROR(_xlfn.XLOOKUP(Sales_Pipeline[[#This Row],[Account]],Accounts!$A$2:$A$86,Accounts!$F$2:$F$86),"")</f>
        <v>United States</v>
      </c>
      <c r="H4433" t="s">
        <v>82</v>
      </c>
      <c r="I4433" s="3">
        <v>42918</v>
      </c>
      <c r="J4433" s="3">
        <v>42919</v>
      </c>
      <c r="K4433" s="8" t="str">
        <f>IF(Sales_Pipeline[[#This Row],[Close_Date]]="","",TEXT(Sales_Pipeline[[#This Row],[Close_Date]],"ddd"))</f>
        <v>Mon</v>
      </c>
      <c r="L4433" s="8" t="str">
        <f>IF(Sales_Pipeline[[#This Row],[Close_Date]]="","",TEXT(Sales_Pipeline[[#This Row],[Close_Date]],"mmm"))</f>
        <v>Jul</v>
      </c>
      <c r="M4433" s="8" t="str">
        <f>IF(Sales_Pipeline[[#This Row],[Close_Date]]="","","Q"&amp;ROUNDUP(MONTH(Sales_Pipeline[[#This Row],[Close_Date]])/3,0))</f>
        <v>Q3</v>
      </c>
      <c r="N4433" s="2" cm="1">
        <f t="array" ref="N4433">IFERROR(_xlfn.IFS(Sales_Pipeline[[#This Row],[Deal_Stage]]="Won",_xlfn.XLOOKUP(Sales_Pipeline[[#This Row],[Product]],Products!$A$2:$A$8,Products!$C$2:$C$8),Sales_Pipeline[[#This Row],[Deal_Stage]]="Lost",_xlfn.XLOOKUP(Sales_Pipeline[[#This Row],[Product]],Products!$A$2:$A$8,Products!$C$2:$C$8)),"")</f>
        <v>3393</v>
      </c>
      <c r="O4433" s="2">
        <v>0</v>
      </c>
    </row>
    <row r="4434" spans="1:15" x14ac:dyDescent="0.3">
      <c r="A4434" t="s">
        <v>4580</v>
      </c>
      <c r="B4434" t="s">
        <v>17</v>
      </c>
      <c r="C4434" t="str">
        <f>_xlfn.XLOOKUP(Sales_Pipeline[[#This Row],[Sales_Agent]],Sales_Teams[Sales_Agent],Sales_Teams[Manager])</f>
        <v>Cara Losch</v>
      </c>
      <c r="D4434" t="str">
        <f>_xlfn.XLOOKUP(Sales_Pipeline[[#This Row],[Manager]],Sales_Teams[Manager],Sales_Teams[Regional_Office])</f>
        <v>East</v>
      </c>
      <c r="E4434" t="s">
        <v>61</v>
      </c>
      <c r="F4434" t="s">
        <v>293</v>
      </c>
      <c r="G4434" t="str">
        <f>IFERROR(_xlfn.XLOOKUP(Sales_Pipeline[[#This Row],[Account]],Accounts!$A$2:$A$86,Accounts!$F$2:$F$86),"")</f>
        <v>United States</v>
      </c>
      <c r="H4434" t="s">
        <v>57</v>
      </c>
      <c r="I4434" s="3">
        <v>42918</v>
      </c>
      <c r="J4434" s="3">
        <v>42929</v>
      </c>
      <c r="K4434" s="8" t="str">
        <f>IF(Sales_Pipeline[[#This Row],[Close_Date]]="","",TEXT(Sales_Pipeline[[#This Row],[Close_Date]],"ddd"))</f>
        <v>Thu</v>
      </c>
      <c r="L4434" s="8" t="str">
        <f>IF(Sales_Pipeline[[#This Row],[Close_Date]]="","",TEXT(Sales_Pipeline[[#This Row],[Close_Date]],"mmm"))</f>
        <v>Jul</v>
      </c>
      <c r="M4434" s="8" t="str">
        <f>IF(Sales_Pipeline[[#This Row],[Close_Date]]="","","Q"&amp;ROUNDUP(MONTH(Sales_Pipeline[[#This Row],[Close_Date]])/3,0))</f>
        <v>Q3</v>
      </c>
      <c r="N4434" s="2" cm="1">
        <f t="array" ref="N4434">IFERROR(_xlfn.IFS(Sales_Pipeline[[#This Row],[Deal_Stage]]="Won",_xlfn.XLOOKUP(Sales_Pipeline[[#This Row],[Product]],Products!$A$2:$A$8,Products!$C$2:$C$8),Sales_Pipeline[[#This Row],[Deal_Stage]]="Lost",_xlfn.XLOOKUP(Sales_Pipeline[[#This Row],[Product]],Products!$A$2:$A$8,Products!$C$2:$C$8)),"")</f>
        <v>55</v>
      </c>
      <c r="O4434" s="2">
        <v>55</v>
      </c>
    </row>
    <row r="4435" spans="1:15" x14ac:dyDescent="0.3">
      <c r="A4435" t="s">
        <v>4581</v>
      </c>
      <c r="B4435" t="s">
        <v>44</v>
      </c>
      <c r="C4435" t="str">
        <f>_xlfn.XLOOKUP(Sales_Pipeline[[#This Row],[Sales_Agent]],Sales_Teams[Sales_Agent],Sales_Teams[Manager])</f>
        <v>Summer Sewald</v>
      </c>
      <c r="D4435" t="str">
        <f>_xlfn.XLOOKUP(Sales_Pipeline[[#This Row],[Manager]],Sales_Teams[Manager],Sales_Teams[Regional_Office])</f>
        <v>West</v>
      </c>
      <c r="E4435" t="s">
        <v>76</v>
      </c>
      <c r="F4435" t="s">
        <v>85</v>
      </c>
      <c r="G4435" t="str">
        <f>IFERROR(_xlfn.XLOOKUP(Sales_Pipeline[[#This Row],[Account]],Accounts!$A$2:$A$86,Accounts!$F$2:$F$86),"")</f>
        <v>Poland</v>
      </c>
      <c r="H4435" t="s">
        <v>82</v>
      </c>
      <c r="I4435" s="3">
        <v>42918</v>
      </c>
      <c r="J4435" s="3">
        <v>42922</v>
      </c>
      <c r="K4435" s="8" t="str">
        <f>IF(Sales_Pipeline[[#This Row],[Close_Date]]="","",TEXT(Sales_Pipeline[[#This Row],[Close_Date]],"ddd"))</f>
        <v>Thu</v>
      </c>
      <c r="L4435" s="8" t="str">
        <f>IF(Sales_Pipeline[[#This Row],[Close_Date]]="","",TEXT(Sales_Pipeline[[#This Row],[Close_Date]],"mmm"))</f>
        <v>Jul</v>
      </c>
      <c r="M4435" s="8" t="str">
        <f>IF(Sales_Pipeline[[#This Row],[Close_Date]]="","","Q"&amp;ROUNDUP(MONTH(Sales_Pipeline[[#This Row],[Close_Date]])/3,0))</f>
        <v>Q3</v>
      </c>
      <c r="N4435" s="2" cm="1">
        <f t="array" ref="N4435">IFERROR(_xlfn.IFS(Sales_Pipeline[[#This Row],[Deal_Stage]]="Won",_xlfn.XLOOKUP(Sales_Pipeline[[#This Row],[Product]],Products!$A$2:$A$8,Products!$C$2:$C$8),Sales_Pipeline[[#This Row],[Deal_Stage]]="Lost",_xlfn.XLOOKUP(Sales_Pipeline[[#This Row],[Product]],Products!$A$2:$A$8,Products!$C$2:$C$8)),"")</f>
        <v>3393</v>
      </c>
      <c r="O4435" s="2">
        <v>0</v>
      </c>
    </row>
    <row r="4436" spans="1:15" x14ac:dyDescent="0.3">
      <c r="A4436" t="s">
        <v>4582</v>
      </c>
      <c r="B4436" t="s">
        <v>44</v>
      </c>
      <c r="C4436" t="str">
        <f>_xlfn.XLOOKUP(Sales_Pipeline[[#This Row],[Sales_Agent]],Sales_Teams[Sales_Agent],Sales_Teams[Manager])</f>
        <v>Summer Sewald</v>
      </c>
      <c r="D4436" t="str">
        <f>_xlfn.XLOOKUP(Sales_Pipeline[[#This Row],[Manager]],Sales_Teams[Manager],Sales_Teams[Regional_Office])</f>
        <v>West</v>
      </c>
      <c r="E4436" t="s">
        <v>8953</v>
      </c>
      <c r="F4436" t="s">
        <v>240</v>
      </c>
      <c r="G4436" t="str">
        <f>IFERROR(_xlfn.XLOOKUP(Sales_Pipeline[[#This Row],[Account]],Accounts!$A$2:$A$86,Accounts!$F$2:$F$86),"")</f>
        <v>United States</v>
      </c>
      <c r="H4436" t="s">
        <v>57</v>
      </c>
      <c r="I4436" s="3">
        <v>42918</v>
      </c>
      <c r="J4436" s="3">
        <v>42973</v>
      </c>
      <c r="K4436" s="8" t="str">
        <f>IF(Sales_Pipeline[[#This Row],[Close_Date]]="","",TEXT(Sales_Pipeline[[#This Row],[Close_Date]],"ddd"))</f>
        <v>Sat</v>
      </c>
      <c r="L4436" s="8" t="str">
        <f>IF(Sales_Pipeline[[#This Row],[Close_Date]]="","",TEXT(Sales_Pipeline[[#This Row],[Close_Date]],"mmm"))</f>
        <v>Aug</v>
      </c>
      <c r="M4436" s="8" t="str">
        <f>IF(Sales_Pipeline[[#This Row],[Close_Date]]="","","Q"&amp;ROUNDUP(MONTH(Sales_Pipeline[[#This Row],[Close_Date]])/3,0))</f>
        <v>Q3</v>
      </c>
      <c r="N4436" s="2" cm="1">
        <f t="array" ref="N4436">IFERROR(_xlfn.IFS(Sales_Pipeline[[#This Row],[Deal_Stage]]="Won",_xlfn.XLOOKUP(Sales_Pipeline[[#This Row],[Product]],Products!$A$2:$A$8,Products!$C$2:$C$8),Sales_Pipeline[[#This Row],[Deal_Stage]]="Lost",_xlfn.XLOOKUP(Sales_Pipeline[[#This Row],[Product]],Products!$A$2:$A$8,Products!$C$2:$C$8)),"")</f>
        <v>4821</v>
      </c>
      <c r="O4436" s="2">
        <v>4655</v>
      </c>
    </row>
    <row r="4437" spans="1:15" x14ac:dyDescent="0.3">
      <c r="A4437" t="s">
        <v>4583</v>
      </c>
      <c r="B4437" t="s">
        <v>30</v>
      </c>
      <c r="C4437" t="str">
        <f>_xlfn.XLOOKUP(Sales_Pipeline[[#This Row],[Sales_Agent]],Sales_Teams[Sales_Agent],Sales_Teams[Manager])</f>
        <v>Rocco Neubert</v>
      </c>
      <c r="D4437" t="str">
        <f>_xlfn.XLOOKUP(Sales_Pipeline[[#This Row],[Manager]],Sales_Teams[Manager],Sales_Teams[Regional_Office])</f>
        <v>East</v>
      </c>
      <c r="E4437" t="s">
        <v>8953</v>
      </c>
      <c r="F4437" t="s">
        <v>238</v>
      </c>
      <c r="G4437" t="str">
        <f>IFERROR(_xlfn.XLOOKUP(Sales_Pipeline[[#This Row],[Account]],Accounts!$A$2:$A$86,Accounts!$F$2:$F$86),"")</f>
        <v>United States</v>
      </c>
      <c r="H4437" t="s">
        <v>57</v>
      </c>
      <c r="I4437" s="3">
        <v>42919</v>
      </c>
      <c r="J4437" s="3">
        <v>42973</v>
      </c>
      <c r="K4437" s="8" t="str">
        <f>IF(Sales_Pipeline[[#This Row],[Close_Date]]="","",TEXT(Sales_Pipeline[[#This Row],[Close_Date]],"ddd"))</f>
        <v>Sat</v>
      </c>
      <c r="L4437" s="8" t="str">
        <f>IF(Sales_Pipeline[[#This Row],[Close_Date]]="","",TEXT(Sales_Pipeline[[#This Row],[Close_Date]],"mmm"))</f>
        <v>Aug</v>
      </c>
      <c r="M4437" s="8" t="str">
        <f>IF(Sales_Pipeline[[#This Row],[Close_Date]]="","","Q"&amp;ROUNDUP(MONTH(Sales_Pipeline[[#This Row],[Close_Date]])/3,0))</f>
        <v>Q3</v>
      </c>
      <c r="N4437" s="2" cm="1">
        <f t="array" ref="N4437">IFERROR(_xlfn.IFS(Sales_Pipeline[[#This Row],[Deal_Stage]]="Won",_xlfn.XLOOKUP(Sales_Pipeline[[#This Row],[Product]],Products!$A$2:$A$8,Products!$C$2:$C$8),Sales_Pipeline[[#This Row],[Deal_Stage]]="Lost",_xlfn.XLOOKUP(Sales_Pipeline[[#This Row],[Product]],Products!$A$2:$A$8,Products!$C$2:$C$8)),"")</f>
        <v>4821</v>
      </c>
      <c r="O4437" s="2">
        <v>5833</v>
      </c>
    </row>
    <row r="4438" spans="1:15" x14ac:dyDescent="0.3">
      <c r="A4438" t="s">
        <v>4584</v>
      </c>
      <c r="B4438" t="s">
        <v>6</v>
      </c>
      <c r="C4438" t="str">
        <f>_xlfn.XLOOKUP(Sales_Pipeline[[#This Row],[Sales_Agent]],Sales_Teams[Sales_Agent],Sales_Teams[Manager])</f>
        <v>Dustin Brinkmann</v>
      </c>
      <c r="D4438" t="str">
        <f>_xlfn.XLOOKUP(Sales_Pipeline[[#This Row],[Manager]],Sales_Teams[Manager],Sales_Teams[Regional_Office])</f>
        <v>Central</v>
      </c>
      <c r="E4438" t="s">
        <v>61</v>
      </c>
      <c r="F4438" t="s">
        <v>234</v>
      </c>
      <c r="G4438" t="str">
        <f>IFERROR(_xlfn.XLOOKUP(Sales_Pipeline[[#This Row],[Account]],Accounts!$A$2:$A$86,Accounts!$F$2:$F$86),"")</f>
        <v>United States</v>
      </c>
      <c r="H4438" t="s">
        <v>57</v>
      </c>
      <c r="I4438" s="3">
        <v>42919</v>
      </c>
      <c r="J4438" s="3">
        <v>43001</v>
      </c>
      <c r="K4438" s="8" t="str">
        <f>IF(Sales_Pipeline[[#This Row],[Close_Date]]="","",TEXT(Sales_Pipeline[[#This Row],[Close_Date]],"ddd"))</f>
        <v>Sat</v>
      </c>
      <c r="L4438" s="8" t="str">
        <f>IF(Sales_Pipeline[[#This Row],[Close_Date]]="","",TEXT(Sales_Pipeline[[#This Row],[Close_Date]],"mmm"))</f>
        <v>Sep</v>
      </c>
      <c r="M4438" s="8" t="str">
        <f>IF(Sales_Pipeline[[#This Row],[Close_Date]]="","","Q"&amp;ROUNDUP(MONTH(Sales_Pipeline[[#This Row],[Close_Date]])/3,0))</f>
        <v>Q3</v>
      </c>
      <c r="N4438" s="2" cm="1">
        <f t="array" ref="N4438">IFERROR(_xlfn.IFS(Sales_Pipeline[[#This Row],[Deal_Stage]]="Won",_xlfn.XLOOKUP(Sales_Pipeline[[#This Row],[Product]],Products!$A$2:$A$8,Products!$C$2:$C$8),Sales_Pipeline[[#This Row],[Deal_Stage]]="Lost",_xlfn.XLOOKUP(Sales_Pipeline[[#This Row],[Product]],Products!$A$2:$A$8,Products!$C$2:$C$8)),"")</f>
        <v>55</v>
      </c>
      <c r="O4438" s="2">
        <v>47</v>
      </c>
    </row>
    <row r="4439" spans="1:15" x14ac:dyDescent="0.3">
      <c r="A4439" t="s">
        <v>4585</v>
      </c>
      <c r="B4439" t="s">
        <v>6</v>
      </c>
      <c r="C4439" t="str">
        <f>_xlfn.XLOOKUP(Sales_Pipeline[[#This Row],[Sales_Agent]],Sales_Teams[Sales_Agent],Sales_Teams[Manager])</f>
        <v>Dustin Brinkmann</v>
      </c>
      <c r="D4439" t="str">
        <f>_xlfn.XLOOKUP(Sales_Pipeline[[#This Row],[Manager]],Sales_Teams[Manager],Sales_Teams[Regional_Office])</f>
        <v>Central</v>
      </c>
      <c r="E4439" t="s">
        <v>61</v>
      </c>
      <c r="F4439" t="s">
        <v>105</v>
      </c>
      <c r="G4439" t="str">
        <f>IFERROR(_xlfn.XLOOKUP(Sales_Pipeline[[#This Row],[Account]],Accounts!$A$2:$A$86,Accounts!$F$2:$F$86),"")</f>
        <v>United States</v>
      </c>
      <c r="H4439" t="s">
        <v>57</v>
      </c>
      <c r="I4439" s="3">
        <v>42919</v>
      </c>
      <c r="J4439" s="3">
        <v>42978</v>
      </c>
      <c r="K4439" s="8" t="str">
        <f>IF(Sales_Pipeline[[#This Row],[Close_Date]]="","",TEXT(Sales_Pipeline[[#This Row],[Close_Date]],"ddd"))</f>
        <v>Thu</v>
      </c>
      <c r="L4439" s="8" t="str">
        <f>IF(Sales_Pipeline[[#This Row],[Close_Date]]="","",TEXT(Sales_Pipeline[[#This Row],[Close_Date]],"mmm"))</f>
        <v>Aug</v>
      </c>
      <c r="M4439" s="8" t="str">
        <f>IF(Sales_Pipeline[[#This Row],[Close_Date]]="","","Q"&amp;ROUNDUP(MONTH(Sales_Pipeline[[#This Row],[Close_Date]])/3,0))</f>
        <v>Q3</v>
      </c>
      <c r="N4439" s="2" cm="1">
        <f t="array" ref="N4439">IFERROR(_xlfn.IFS(Sales_Pipeline[[#This Row],[Deal_Stage]]="Won",_xlfn.XLOOKUP(Sales_Pipeline[[#This Row],[Product]],Products!$A$2:$A$8,Products!$C$2:$C$8),Sales_Pipeline[[#This Row],[Deal_Stage]]="Lost",_xlfn.XLOOKUP(Sales_Pipeline[[#This Row],[Product]],Products!$A$2:$A$8,Products!$C$2:$C$8)),"")</f>
        <v>55</v>
      </c>
      <c r="O4439" s="2">
        <v>51</v>
      </c>
    </row>
    <row r="4440" spans="1:15" x14ac:dyDescent="0.3">
      <c r="A4440" t="s">
        <v>4586</v>
      </c>
      <c r="B4440" t="s">
        <v>15</v>
      </c>
      <c r="C4440" t="str">
        <f>_xlfn.XLOOKUP(Sales_Pipeline[[#This Row],[Sales_Agent]],Sales_Teams[Sales_Agent],Sales_Teams[Manager])</f>
        <v>Melvin Marxen</v>
      </c>
      <c r="D4440" t="str">
        <f>_xlfn.XLOOKUP(Sales_Pipeline[[#This Row],[Manager]],Sales_Teams[Manager],Sales_Teams[Regional_Office])</f>
        <v>Central</v>
      </c>
      <c r="E4440" t="s">
        <v>8953</v>
      </c>
      <c r="F4440" t="s">
        <v>333</v>
      </c>
      <c r="G4440" t="str">
        <f>IFERROR(_xlfn.XLOOKUP(Sales_Pipeline[[#This Row],[Account]],Accounts!$A$2:$A$86,Accounts!$F$2:$F$86),"")</f>
        <v>United States</v>
      </c>
      <c r="H4440" t="s">
        <v>82</v>
      </c>
      <c r="I4440" s="3">
        <v>42919</v>
      </c>
      <c r="J4440" s="3">
        <v>42920</v>
      </c>
      <c r="K4440" s="8" t="str">
        <f>IF(Sales_Pipeline[[#This Row],[Close_Date]]="","",TEXT(Sales_Pipeline[[#This Row],[Close_Date]],"ddd"))</f>
        <v>Tue</v>
      </c>
      <c r="L4440" s="8" t="str">
        <f>IF(Sales_Pipeline[[#This Row],[Close_Date]]="","",TEXT(Sales_Pipeline[[#This Row],[Close_Date]],"mmm"))</f>
        <v>Jul</v>
      </c>
      <c r="M4440" s="8" t="str">
        <f>IF(Sales_Pipeline[[#This Row],[Close_Date]]="","","Q"&amp;ROUNDUP(MONTH(Sales_Pipeline[[#This Row],[Close_Date]])/3,0))</f>
        <v>Q3</v>
      </c>
      <c r="N4440" s="2" cm="1">
        <f t="array" ref="N4440">IFERROR(_xlfn.IFS(Sales_Pipeline[[#This Row],[Deal_Stage]]="Won",_xlfn.XLOOKUP(Sales_Pipeline[[#This Row],[Product]],Products!$A$2:$A$8,Products!$C$2:$C$8),Sales_Pipeline[[#This Row],[Deal_Stage]]="Lost",_xlfn.XLOOKUP(Sales_Pipeline[[#This Row],[Product]],Products!$A$2:$A$8,Products!$C$2:$C$8)),"")</f>
        <v>4821</v>
      </c>
      <c r="O4440" s="2">
        <v>0</v>
      </c>
    </row>
    <row r="4441" spans="1:15" x14ac:dyDescent="0.3">
      <c r="A4441" t="s">
        <v>4587</v>
      </c>
      <c r="B4441" t="s">
        <v>15</v>
      </c>
      <c r="C4441" t="str">
        <f>_xlfn.XLOOKUP(Sales_Pipeline[[#This Row],[Sales_Agent]],Sales_Teams[Sales_Agent],Sales_Teams[Manager])</f>
        <v>Melvin Marxen</v>
      </c>
      <c r="D4441" t="str">
        <f>_xlfn.XLOOKUP(Sales_Pipeline[[#This Row],[Manager]],Sales_Teams[Manager],Sales_Teams[Regional_Office])</f>
        <v>Central</v>
      </c>
      <c r="E4441" t="s">
        <v>76</v>
      </c>
      <c r="F4441" t="s">
        <v>132</v>
      </c>
      <c r="G4441" t="str">
        <f>IFERROR(_xlfn.XLOOKUP(Sales_Pipeline[[#This Row],[Account]],Accounts!$A$2:$A$86,Accounts!$F$2:$F$86),"")</f>
        <v>United States</v>
      </c>
      <c r="H4441" t="s">
        <v>82</v>
      </c>
      <c r="I4441" s="3">
        <v>42919</v>
      </c>
      <c r="J4441" s="3">
        <v>42928</v>
      </c>
      <c r="K4441" s="8" t="str">
        <f>IF(Sales_Pipeline[[#This Row],[Close_Date]]="","",TEXT(Sales_Pipeline[[#This Row],[Close_Date]],"ddd"))</f>
        <v>Wed</v>
      </c>
      <c r="L4441" s="8" t="str">
        <f>IF(Sales_Pipeline[[#This Row],[Close_Date]]="","",TEXT(Sales_Pipeline[[#This Row],[Close_Date]],"mmm"))</f>
        <v>Jul</v>
      </c>
      <c r="M4441" s="8" t="str">
        <f>IF(Sales_Pipeline[[#This Row],[Close_Date]]="","","Q"&amp;ROUNDUP(MONTH(Sales_Pipeline[[#This Row],[Close_Date]])/3,0))</f>
        <v>Q3</v>
      </c>
      <c r="N4441" s="2" cm="1">
        <f t="array" ref="N4441">IFERROR(_xlfn.IFS(Sales_Pipeline[[#This Row],[Deal_Stage]]="Won",_xlfn.XLOOKUP(Sales_Pipeline[[#This Row],[Product]],Products!$A$2:$A$8,Products!$C$2:$C$8),Sales_Pipeline[[#This Row],[Deal_Stage]]="Lost",_xlfn.XLOOKUP(Sales_Pipeline[[#This Row],[Product]],Products!$A$2:$A$8,Products!$C$2:$C$8)),"")</f>
        <v>3393</v>
      </c>
      <c r="O4441" s="2">
        <v>0</v>
      </c>
    </row>
    <row r="4442" spans="1:15" x14ac:dyDescent="0.3">
      <c r="A4442" t="s">
        <v>4588</v>
      </c>
      <c r="B4442" t="s">
        <v>28</v>
      </c>
      <c r="C4442" t="str">
        <f>_xlfn.XLOOKUP(Sales_Pipeline[[#This Row],[Sales_Agent]],Sales_Teams[Sales_Agent],Sales_Teams[Manager])</f>
        <v>Rocco Neubert</v>
      </c>
      <c r="D4442" t="str">
        <f>_xlfn.XLOOKUP(Sales_Pipeline[[#This Row],[Manager]],Sales_Teams[Manager],Sales_Teams[Regional_Office])</f>
        <v>East</v>
      </c>
      <c r="E4442" t="s">
        <v>63</v>
      </c>
      <c r="F4442" t="s">
        <v>256</v>
      </c>
      <c r="G4442" t="str">
        <f>IFERROR(_xlfn.XLOOKUP(Sales_Pipeline[[#This Row],[Account]],Accounts!$A$2:$A$86,Accounts!$F$2:$F$86),"")</f>
        <v>United States</v>
      </c>
      <c r="H4442" t="s">
        <v>82</v>
      </c>
      <c r="I4442" s="3">
        <v>42919</v>
      </c>
      <c r="J4442" s="3">
        <v>43003</v>
      </c>
      <c r="K4442" s="8" t="str">
        <f>IF(Sales_Pipeline[[#This Row],[Close_Date]]="","",TEXT(Sales_Pipeline[[#This Row],[Close_Date]],"ddd"))</f>
        <v>Mon</v>
      </c>
      <c r="L4442" s="8" t="str">
        <f>IF(Sales_Pipeline[[#This Row],[Close_Date]]="","",TEXT(Sales_Pipeline[[#This Row],[Close_Date]],"mmm"))</f>
        <v>Sep</v>
      </c>
      <c r="M4442" s="8" t="str">
        <f>IF(Sales_Pipeline[[#This Row],[Close_Date]]="","","Q"&amp;ROUNDUP(MONTH(Sales_Pipeline[[#This Row],[Close_Date]])/3,0))</f>
        <v>Q3</v>
      </c>
      <c r="N4442" s="2" cm="1">
        <f t="array" ref="N4442">IFERROR(_xlfn.IFS(Sales_Pipeline[[#This Row],[Deal_Stage]]="Won",_xlfn.XLOOKUP(Sales_Pipeline[[#This Row],[Product]],Products!$A$2:$A$8,Products!$C$2:$C$8),Sales_Pipeline[[#This Row],[Deal_Stage]]="Lost",_xlfn.XLOOKUP(Sales_Pipeline[[#This Row],[Product]],Products!$A$2:$A$8,Products!$C$2:$C$8)),"")</f>
        <v>550</v>
      </c>
      <c r="O4442" s="2">
        <v>0</v>
      </c>
    </row>
    <row r="4443" spans="1:15" x14ac:dyDescent="0.3">
      <c r="A4443" t="s">
        <v>4589</v>
      </c>
      <c r="B4443" t="s">
        <v>28</v>
      </c>
      <c r="C4443" t="str">
        <f>_xlfn.XLOOKUP(Sales_Pipeline[[#This Row],[Sales_Agent]],Sales_Teams[Sales_Agent],Sales_Teams[Manager])</f>
        <v>Rocco Neubert</v>
      </c>
      <c r="D4443" t="str">
        <f>_xlfn.XLOOKUP(Sales_Pipeline[[#This Row],[Manager]],Sales_Teams[Manager],Sales_Teams[Regional_Office])</f>
        <v>East</v>
      </c>
      <c r="E4443" t="s">
        <v>84</v>
      </c>
      <c r="F4443" t="s">
        <v>231</v>
      </c>
      <c r="G4443" t="str">
        <f>IFERROR(_xlfn.XLOOKUP(Sales_Pipeline[[#This Row],[Account]],Accounts!$A$2:$A$86,Accounts!$F$2:$F$86),"")</f>
        <v>United States</v>
      </c>
      <c r="H4443" t="s">
        <v>82</v>
      </c>
      <c r="I4443" s="3">
        <v>42919</v>
      </c>
      <c r="J4443" s="3">
        <v>42988</v>
      </c>
      <c r="K4443" s="8" t="str">
        <f>IF(Sales_Pipeline[[#This Row],[Close_Date]]="","",TEXT(Sales_Pipeline[[#This Row],[Close_Date]],"ddd"))</f>
        <v>Sun</v>
      </c>
      <c r="L4443" s="8" t="str">
        <f>IF(Sales_Pipeline[[#This Row],[Close_Date]]="","",TEXT(Sales_Pipeline[[#This Row],[Close_Date]],"mmm"))</f>
        <v>Sep</v>
      </c>
      <c r="M4443" s="8" t="str">
        <f>IF(Sales_Pipeline[[#This Row],[Close_Date]]="","","Q"&amp;ROUNDUP(MONTH(Sales_Pipeline[[#This Row],[Close_Date]])/3,0))</f>
        <v>Q3</v>
      </c>
      <c r="N4443" s="2" cm="1">
        <f t="array" ref="N4443">IFERROR(_xlfn.IFS(Sales_Pipeline[[#This Row],[Deal_Stage]]="Won",_xlfn.XLOOKUP(Sales_Pipeline[[#This Row],[Product]],Products!$A$2:$A$8,Products!$C$2:$C$8),Sales_Pipeline[[#This Row],[Deal_Stage]]="Lost",_xlfn.XLOOKUP(Sales_Pipeline[[#This Row],[Product]],Products!$A$2:$A$8,Products!$C$2:$C$8)),"")</f>
        <v>5482</v>
      </c>
      <c r="O4443" s="2">
        <v>0</v>
      </c>
    </row>
    <row r="4444" spans="1:15" x14ac:dyDescent="0.3">
      <c r="A4444" t="s">
        <v>4590</v>
      </c>
      <c r="B4444" t="s">
        <v>28</v>
      </c>
      <c r="C4444" t="str">
        <f>_xlfn.XLOOKUP(Sales_Pipeline[[#This Row],[Sales_Agent]],Sales_Teams[Sales_Agent],Sales_Teams[Manager])</f>
        <v>Rocco Neubert</v>
      </c>
      <c r="D4444" t="str">
        <f>_xlfn.XLOOKUP(Sales_Pipeline[[#This Row],[Manager]],Sales_Teams[Manager],Sales_Teams[Regional_Office])</f>
        <v>East</v>
      </c>
      <c r="E4444" t="s">
        <v>63</v>
      </c>
      <c r="F4444" t="s">
        <v>173</v>
      </c>
      <c r="G4444" t="str">
        <f>IFERROR(_xlfn.XLOOKUP(Sales_Pipeline[[#This Row],[Account]],Accounts!$A$2:$A$86,Accounts!$F$2:$F$86),"")</f>
        <v>United States</v>
      </c>
      <c r="H4444" t="s">
        <v>57</v>
      </c>
      <c r="I4444" s="3">
        <v>42919</v>
      </c>
      <c r="J4444" s="3">
        <v>42928</v>
      </c>
      <c r="K4444" s="8" t="str">
        <f>IF(Sales_Pipeline[[#This Row],[Close_Date]]="","",TEXT(Sales_Pipeline[[#This Row],[Close_Date]],"ddd"))</f>
        <v>Wed</v>
      </c>
      <c r="L4444" s="8" t="str">
        <f>IF(Sales_Pipeline[[#This Row],[Close_Date]]="","",TEXT(Sales_Pipeline[[#This Row],[Close_Date]],"mmm"))</f>
        <v>Jul</v>
      </c>
      <c r="M4444" s="8" t="str">
        <f>IF(Sales_Pipeline[[#This Row],[Close_Date]]="","","Q"&amp;ROUNDUP(MONTH(Sales_Pipeline[[#This Row],[Close_Date]])/3,0))</f>
        <v>Q3</v>
      </c>
      <c r="N4444" s="2" cm="1">
        <f t="array" ref="N4444">IFERROR(_xlfn.IFS(Sales_Pipeline[[#This Row],[Deal_Stage]]="Won",_xlfn.XLOOKUP(Sales_Pipeline[[#This Row],[Product]],Products!$A$2:$A$8,Products!$C$2:$C$8),Sales_Pipeline[[#This Row],[Deal_Stage]]="Lost",_xlfn.XLOOKUP(Sales_Pipeline[[#This Row],[Product]],Products!$A$2:$A$8,Products!$C$2:$C$8)),"")</f>
        <v>550</v>
      </c>
      <c r="O4444" s="2">
        <v>540</v>
      </c>
    </row>
    <row r="4445" spans="1:15" x14ac:dyDescent="0.3">
      <c r="A4445" t="s">
        <v>4591</v>
      </c>
      <c r="B4445" t="s">
        <v>28</v>
      </c>
      <c r="C4445" t="str">
        <f>_xlfn.XLOOKUP(Sales_Pipeline[[#This Row],[Sales_Agent]],Sales_Teams[Sales_Agent],Sales_Teams[Manager])</f>
        <v>Rocco Neubert</v>
      </c>
      <c r="D4445" t="str">
        <f>_xlfn.XLOOKUP(Sales_Pipeline[[#This Row],[Manager]],Sales_Teams[Manager],Sales_Teams[Regional_Office])</f>
        <v>East</v>
      </c>
      <c r="E4445" t="s">
        <v>84</v>
      </c>
      <c r="F4445" t="s">
        <v>216</v>
      </c>
      <c r="G4445" t="str">
        <f>IFERROR(_xlfn.XLOOKUP(Sales_Pipeline[[#This Row],[Account]],Accounts!$A$2:$A$86,Accounts!$F$2:$F$86),"")</f>
        <v>United States</v>
      </c>
      <c r="H4445" t="s">
        <v>57</v>
      </c>
      <c r="I4445" s="3">
        <v>42919</v>
      </c>
      <c r="J4445" s="3">
        <v>42920</v>
      </c>
      <c r="K4445" s="8" t="str">
        <f>IF(Sales_Pipeline[[#This Row],[Close_Date]]="","",TEXT(Sales_Pipeline[[#This Row],[Close_Date]],"ddd"))</f>
        <v>Tue</v>
      </c>
      <c r="L4445" s="8" t="str">
        <f>IF(Sales_Pipeline[[#This Row],[Close_Date]]="","",TEXT(Sales_Pipeline[[#This Row],[Close_Date]],"mmm"))</f>
        <v>Jul</v>
      </c>
      <c r="M4445" s="8" t="str">
        <f>IF(Sales_Pipeline[[#This Row],[Close_Date]]="","","Q"&amp;ROUNDUP(MONTH(Sales_Pipeline[[#This Row],[Close_Date]])/3,0))</f>
        <v>Q3</v>
      </c>
      <c r="N4445" s="2" cm="1">
        <f t="array" ref="N4445">IFERROR(_xlfn.IFS(Sales_Pipeline[[#This Row],[Deal_Stage]]="Won",_xlfn.XLOOKUP(Sales_Pipeline[[#This Row],[Product]],Products!$A$2:$A$8,Products!$C$2:$C$8),Sales_Pipeline[[#This Row],[Deal_Stage]]="Lost",_xlfn.XLOOKUP(Sales_Pipeline[[#This Row],[Product]],Products!$A$2:$A$8,Products!$C$2:$C$8)),"")</f>
        <v>5482</v>
      </c>
      <c r="O4445" s="2">
        <v>4915</v>
      </c>
    </row>
    <row r="4446" spans="1:15" x14ac:dyDescent="0.3">
      <c r="A4446" t="s">
        <v>4592</v>
      </c>
      <c r="B4446" t="s">
        <v>40</v>
      </c>
      <c r="C4446" t="str">
        <f>_xlfn.XLOOKUP(Sales_Pipeline[[#This Row],[Sales_Agent]],Sales_Teams[Sales_Agent],Sales_Teams[Manager])</f>
        <v>Summer Sewald</v>
      </c>
      <c r="D4446" t="str">
        <f>_xlfn.XLOOKUP(Sales_Pipeline[[#This Row],[Manager]],Sales_Teams[Manager],Sales_Teams[Regional_Office])</f>
        <v>West</v>
      </c>
      <c r="E4446" t="s">
        <v>84</v>
      </c>
      <c r="F4446" t="s">
        <v>98</v>
      </c>
      <c r="G4446" t="str">
        <f>IFERROR(_xlfn.XLOOKUP(Sales_Pipeline[[#This Row],[Account]],Accounts!$A$2:$A$86,Accounts!$F$2:$F$86),"")</f>
        <v>United States</v>
      </c>
      <c r="H4446" t="s">
        <v>82</v>
      </c>
      <c r="I4446" s="3">
        <v>42919</v>
      </c>
      <c r="J4446" s="3">
        <v>42920</v>
      </c>
      <c r="K4446" s="8" t="str">
        <f>IF(Sales_Pipeline[[#This Row],[Close_Date]]="","",TEXT(Sales_Pipeline[[#This Row],[Close_Date]],"ddd"))</f>
        <v>Tue</v>
      </c>
      <c r="L4446" s="8" t="str">
        <f>IF(Sales_Pipeline[[#This Row],[Close_Date]]="","",TEXT(Sales_Pipeline[[#This Row],[Close_Date]],"mmm"))</f>
        <v>Jul</v>
      </c>
      <c r="M4446" s="8" t="str">
        <f>IF(Sales_Pipeline[[#This Row],[Close_Date]]="","","Q"&amp;ROUNDUP(MONTH(Sales_Pipeline[[#This Row],[Close_Date]])/3,0))</f>
        <v>Q3</v>
      </c>
      <c r="N4446" s="2" cm="1">
        <f t="array" ref="N4446">IFERROR(_xlfn.IFS(Sales_Pipeline[[#This Row],[Deal_Stage]]="Won",_xlfn.XLOOKUP(Sales_Pipeline[[#This Row],[Product]],Products!$A$2:$A$8,Products!$C$2:$C$8),Sales_Pipeline[[#This Row],[Deal_Stage]]="Lost",_xlfn.XLOOKUP(Sales_Pipeline[[#This Row],[Product]],Products!$A$2:$A$8,Products!$C$2:$C$8)),"")</f>
        <v>5482</v>
      </c>
      <c r="O4446" s="2">
        <v>0</v>
      </c>
    </row>
    <row r="4447" spans="1:15" x14ac:dyDescent="0.3">
      <c r="A4447" t="s">
        <v>4593</v>
      </c>
      <c r="B4447" t="s">
        <v>40</v>
      </c>
      <c r="C4447" t="str">
        <f>_xlfn.XLOOKUP(Sales_Pipeline[[#This Row],[Sales_Agent]],Sales_Teams[Sales_Agent],Sales_Teams[Manager])</f>
        <v>Summer Sewald</v>
      </c>
      <c r="D4447" t="str">
        <f>_xlfn.XLOOKUP(Sales_Pipeline[[#This Row],[Manager]],Sales_Teams[Manager],Sales_Teams[Regional_Office])</f>
        <v>West</v>
      </c>
      <c r="E4447" t="s">
        <v>84</v>
      </c>
      <c r="F4447" t="s">
        <v>288</v>
      </c>
      <c r="G4447" t="str">
        <f>IFERROR(_xlfn.XLOOKUP(Sales_Pipeline[[#This Row],[Account]],Accounts!$A$2:$A$86,Accounts!$F$2:$F$86),"")</f>
        <v>United States</v>
      </c>
      <c r="H4447" t="s">
        <v>82</v>
      </c>
      <c r="I4447" s="3">
        <v>42919</v>
      </c>
      <c r="J4447" s="3">
        <v>42921</v>
      </c>
      <c r="K4447" s="8" t="str">
        <f>IF(Sales_Pipeline[[#This Row],[Close_Date]]="","",TEXT(Sales_Pipeline[[#This Row],[Close_Date]],"ddd"))</f>
        <v>Wed</v>
      </c>
      <c r="L4447" s="8" t="str">
        <f>IF(Sales_Pipeline[[#This Row],[Close_Date]]="","",TEXT(Sales_Pipeline[[#This Row],[Close_Date]],"mmm"))</f>
        <v>Jul</v>
      </c>
      <c r="M4447" s="8" t="str">
        <f>IF(Sales_Pipeline[[#This Row],[Close_Date]]="","","Q"&amp;ROUNDUP(MONTH(Sales_Pipeline[[#This Row],[Close_Date]])/3,0))</f>
        <v>Q3</v>
      </c>
      <c r="N4447" s="2" cm="1">
        <f t="array" ref="N4447">IFERROR(_xlfn.IFS(Sales_Pipeline[[#This Row],[Deal_Stage]]="Won",_xlfn.XLOOKUP(Sales_Pipeline[[#This Row],[Product]],Products!$A$2:$A$8,Products!$C$2:$C$8),Sales_Pipeline[[#This Row],[Deal_Stage]]="Lost",_xlfn.XLOOKUP(Sales_Pipeline[[#This Row],[Product]],Products!$A$2:$A$8,Products!$C$2:$C$8)),"")</f>
        <v>5482</v>
      </c>
      <c r="O4447" s="2">
        <v>0</v>
      </c>
    </row>
    <row r="4448" spans="1:15" x14ac:dyDescent="0.3">
      <c r="A4448" t="s">
        <v>4594</v>
      </c>
      <c r="B4448" t="s">
        <v>40</v>
      </c>
      <c r="C4448" t="str">
        <f>_xlfn.XLOOKUP(Sales_Pipeline[[#This Row],[Sales_Agent]],Sales_Teams[Sales_Agent],Sales_Teams[Manager])</f>
        <v>Summer Sewald</v>
      </c>
      <c r="D4448" t="str">
        <f>_xlfn.XLOOKUP(Sales_Pipeline[[#This Row],[Manager]],Sales_Teams[Manager],Sales_Teams[Regional_Office])</f>
        <v>West</v>
      </c>
      <c r="E4448" t="s">
        <v>84</v>
      </c>
      <c r="F4448" t="s">
        <v>85</v>
      </c>
      <c r="G4448" t="str">
        <f>IFERROR(_xlfn.XLOOKUP(Sales_Pipeline[[#This Row],[Account]],Accounts!$A$2:$A$86,Accounts!$F$2:$F$86),"")</f>
        <v>Poland</v>
      </c>
      <c r="H4448" t="s">
        <v>82</v>
      </c>
      <c r="I4448" s="3">
        <v>42919</v>
      </c>
      <c r="J4448" s="3">
        <v>42926</v>
      </c>
      <c r="K4448" s="8" t="str">
        <f>IF(Sales_Pipeline[[#This Row],[Close_Date]]="","",TEXT(Sales_Pipeline[[#This Row],[Close_Date]],"ddd"))</f>
        <v>Mon</v>
      </c>
      <c r="L4448" s="8" t="str">
        <f>IF(Sales_Pipeline[[#This Row],[Close_Date]]="","",TEXT(Sales_Pipeline[[#This Row],[Close_Date]],"mmm"))</f>
        <v>Jul</v>
      </c>
      <c r="M4448" s="8" t="str">
        <f>IF(Sales_Pipeline[[#This Row],[Close_Date]]="","","Q"&amp;ROUNDUP(MONTH(Sales_Pipeline[[#This Row],[Close_Date]])/3,0))</f>
        <v>Q3</v>
      </c>
      <c r="N4448" s="2" cm="1">
        <f t="array" ref="N4448">IFERROR(_xlfn.IFS(Sales_Pipeline[[#This Row],[Deal_Stage]]="Won",_xlfn.XLOOKUP(Sales_Pipeline[[#This Row],[Product]],Products!$A$2:$A$8,Products!$C$2:$C$8),Sales_Pipeline[[#This Row],[Deal_Stage]]="Lost",_xlfn.XLOOKUP(Sales_Pipeline[[#This Row],[Product]],Products!$A$2:$A$8,Products!$C$2:$C$8)),"")</f>
        <v>5482</v>
      </c>
      <c r="O4448" s="2">
        <v>0</v>
      </c>
    </row>
    <row r="4449" spans="1:15" x14ac:dyDescent="0.3">
      <c r="A4449" t="s">
        <v>4595</v>
      </c>
      <c r="B4449" t="s">
        <v>40</v>
      </c>
      <c r="C4449" t="str">
        <f>_xlfn.XLOOKUP(Sales_Pipeline[[#This Row],[Sales_Agent]],Sales_Teams[Sales_Agent],Sales_Teams[Manager])</f>
        <v>Summer Sewald</v>
      </c>
      <c r="D4449" t="str">
        <f>_xlfn.XLOOKUP(Sales_Pipeline[[#This Row],[Manager]],Sales_Teams[Manager],Sales_Teams[Regional_Office])</f>
        <v>West</v>
      </c>
      <c r="E4449" t="s">
        <v>84</v>
      </c>
      <c r="F4449" t="s">
        <v>201</v>
      </c>
      <c r="G4449" t="str">
        <f>IFERROR(_xlfn.XLOOKUP(Sales_Pipeline[[#This Row],[Account]],Accounts!$A$2:$A$86,Accounts!$F$2:$F$86),"")</f>
        <v>United States</v>
      </c>
      <c r="H4449" t="s">
        <v>57</v>
      </c>
      <c r="I4449" s="3">
        <v>42919</v>
      </c>
      <c r="J4449" s="3">
        <v>43005</v>
      </c>
      <c r="K4449" s="8" t="str">
        <f>IF(Sales_Pipeline[[#This Row],[Close_Date]]="","",TEXT(Sales_Pipeline[[#This Row],[Close_Date]],"ddd"))</f>
        <v>Wed</v>
      </c>
      <c r="L4449" s="8" t="str">
        <f>IF(Sales_Pipeline[[#This Row],[Close_Date]]="","",TEXT(Sales_Pipeline[[#This Row],[Close_Date]],"mmm"))</f>
        <v>Sep</v>
      </c>
      <c r="M4449" s="8" t="str">
        <f>IF(Sales_Pipeline[[#This Row],[Close_Date]]="","","Q"&amp;ROUNDUP(MONTH(Sales_Pipeline[[#This Row],[Close_Date]])/3,0))</f>
        <v>Q3</v>
      </c>
      <c r="N4449" s="2" cm="1">
        <f t="array" ref="N4449">IFERROR(_xlfn.IFS(Sales_Pipeline[[#This Row],[Deal_Stage]]="Won",_xlfn.XLOOKUP(Sales_Pipeline[[#This Row],[Product]],Products!$A$2:$A$8,Products!$C$2:$C$8),Sales_Pipeline[[#This Row],[Deal_Stage]]="Lost",_xlfn.XLOOKUP(Sales_Pipeline[[#This Row],[Product]],Products!$A$2:$A$8,Products!$C$2:$C$8)),"")</f>
        <v>5482</v>
      </c>
      <c r="O4449" s="2">
        <v>6693</v>
      </c>
    </row>
    <row r="4450" spans="1:15" x14ac:dyDescent="0.3">
      <c r="A4450" t="s">
        <v>4596</v>
      </c>
      <c r="B4450" t="s">
        <v>10</v>
      </c>
      <c r="C4450" t="str">
        <f>_xlfn.XLOOKUP(Sales_Pipeline[[#This Row],[Sales_Agent]],Sales_Teams[Sales_Agent],Sales_Teams[Manager])</f>
        <v>Melvin Marxen</v>
      </c>
      <c r="D4450" t="str">
        <f>_xlfn.XLOOKUP(Sales_Pipeline[[#This Row],[Manager]],Sales_Teams[Manager],Sales_Teams[Regional_Office])</f>
        <v>Central</v>
      </c>
      <c r="E4450" t="s">
        <v>76</v>
      </c>
      <c r="F4450" t="s">
        <v>330</v>
      </c>
      <c r="G4450" t="str">
        <f>IFERROR(_xlfn.XLOOKUP(Sales_Pipeline[[#This Row],[Account]],Accounts!$A$2:$A$86,Accounts!$F$2:$F$86),"")</f>
        <v>Korea</v>
      </c>
      <c r="H4450" t="s">
        <v>57</v>
      </c>
      <c r="I4450" s="3">
        <v>42919</v>
      </c>
      <c r="J4450" s="3">
        <v>42921</v>
      </c>
      <c r="K4450" s="8" t="str">
        <f>IF(Sales_Pipeline[[#This Row],[Close_Date]]="","",TEXT(Sales_Pipeline[[#This Row],[Close_Date]],"ddd"))</f>
        <v>Wed</v>
      </c>
      <c r="L4450" s="8" t="str">
        <f>IF(Sales_Pipeline[[#This Row],[Close_Date]]="","",TEXT(Sales_Pipeline[[#This Row],[Close_Date]],"mmm"))</f>
        <v>Jul</v>
      </c>
      <c r="M4450" s="8" t="str">
        <f>IF(Sales_Pipeline[[#This Row],[Close_Date]]="","","Q"&amp;ROUNDUP(MONTH(Sales_Pipeline[[#This Row],[Close_Date]])/3,0))</f>
        <v>Q3</v>
      </c>
      <c r="N4450" s="2" cm="1">
        <f t="array" ref="N4450">IFERROR(_xlfn.IFS(Sales_Pipeline[[#This Row],[Deal_Stage]]="Won",_xlfn.XLOOKUP(Sales_Pipeline[[#This Row],[Product]],Products!$A$2:$A$8,Products!$C$2:$C$8),Sales_Pipeline[[#This Row],[Deal_Stage]]="Lost",_xlfn.XLOOKUP(Sales_Pipeline[[#This Row],[Product]],Products!$A$2:$A$8,Products!$C$2:$C$8)),"")</f>
        <v>3393</v>
      </c>
      <c r="O4450" s="2">
        <v>3101</v>
      </c>
    </row>
    <row r="4451" spans="1:15" x14ac:dyDescent="0.3">
      <c r="A4451" t="s">
        <v>4597</v>
      </c>
      <c r="B4451" t="s">
        <v>43</v>
      </c>
      <c r="C4451" t="str">
        <f>_xlfn.XLOOKUP(Sales_Pipeline[[#This Row],[Sales_Agent]],Sales_Teams[Sales_Agent],Sales_Teams[Manager])</f>
        <v>Summer Sewald</v>
      </c>
      <c r="D4451" t="str">
        <f>_xlfn.XLOOKUP(Sales_Pipeline[[#This Row],[Manager]],Sales_Teams[Manager],Sales_Teams[Regional_Office])</f>
        <v>West</v>
      </c>
      <c r="E4451" t="s">
        <v>55</v>
      </c>
      <c r="F4451" t="s">
        <v>177</v>
      </c>
      <c r="G4451" t="str">
        <f>IFERROR(_xlfn.XLOOKUP(Sales_Pipeline[[#This Row],[Account]],Accounts!$A$2:$A$86,Accounts!$F$2:$F$86),"")</f>
        <v>United States</v>
      </c>
      <c r="H4451" t="s">
        <v>82</v>
      </c>
      <c r="I4451" s="3">
        <v>42919</v>
      </c>
      <c r="J4451" s="3">
        <v>42962</v>
      </c>
      <c r="K4451" s="8" t="str">
        <f>IF(Sales_Pipeline[[#This Row],[Close_Date]]="","",TEXT(Sales_Pipeline[[#This Row],[Close_Date]],"ddd"))</f>
        <v>Tue</v>
      </c>
      <c r="L4451" s="8" t="str">
        <f>IF(Sales_Pipeline[[#This Row],[Close_Date]]="","",TEXT(Sales_Pipeline[[#This Row],[Close_Date]],"mmm"))</f>
        <v>Aug</v>
      </c>
      <c r="M4451" s="8" t="str">
        <f>IF(Sales_Pipeline[[#This Row],[Close_Date]]="","","Q"&amp;ROUNDUP(MONTH(Sales_Pipeline[[#This Row],[Close_Date]])/3,0))</f>
        <v>Q3</v>
      </c>
      <c r="N4451" s="2" cm="1">
        <f t="array" ref="N4451">IFERROR(_xlfn.IFS(Sales_Pipeline[[#This Row],[Deal_Stage]]="Won",_xlfn.XLOOKUP(Sales_Pipeline[[#This Row],[Product]],Products!$A$2:$A$8,Products!$C$2:$C$8),Sales_Pipeline[[#This Row],[Deal_Stage]]="Lost",_xlfn.XLOOKUP(Sales_Pipeline[[#This Row],[Product]],Products!$A$2:$A$8,Products!$C$2:$C$8)),"")</f>
        <v>1096</v>
      </c>
      <c r="O4451" s="2">
        <v>0</v>
      </c>
    </row>
    <row r="4452" spans="1:15" x14ac:dyDescent="0.3">
      <c r="A4452" t="s">
        <v>4598</v>
      </c>
      <c r="B4452" t="s">
        <v>43</v>
      </c>
      <c r="C4452" t="str">
        <f>_xlfn.XLOOKUP(Sales_Pipeline[[#This Row],[Sales_Agent]],Sales_Teams[Sales_Agent],Sales_Teams[Manager])</f>
        <v>Summer Sewald</v>
      </c>
      <c r="D4452" t="str">
        <f>_xlfn.XLOOKUP(Sales_Pipeline[[#This Row],[Manager]],Sales_Teams[Manager],Sales_Teams[Regional_Office])</f>
        <v>West</v>
      </c>
      <c r="E4452" t="s">
        <v>61</v>
      </c>
      <c r="F4452" t="s">
        <v>66</v>
      </c>
      <c r="G4452" t="str">
        <f>IFERROR(_xlfn.XLOOKUP(Sales_Pipeline[[#This Row],[Account]],Accounts!$A$2:$A$86,Accounts!$F$2:$F$86),"")</f>
        <v>United States</v>
      </c>
      <c r="H4452" t="s">
        <v>57</v>
      </c>
      <c r="I4452" s="3">
        <v>42919</v>
      </c>
      <c r="J4452" s="3">
        <v>42980</v>
      </c>
      <c r="K4452" s="8" t="str">
        <f>IF(Sales_Pipeline[[#This Row],[Close_Date]]="","",TEXT(Sales_Pipeline[[#This Row],[Close_Date]],"ddd"))</f>
        <v>Sat</v>
      </c>
      <c r="L4452" s="8" t="str">
        <f>IF(Sales_Pipeline[[#This Row],[Close_Date]]="","",TEXT(Sales_Pipeline[[#This Row],[Close_Date]],"mmm"))</f>
        <v>Sep</v>
      </c>
      <c r="M4452" s="8" t="str">
        <f>IF(Sales_Pipeline[[#This Row],[Close_Date]]="","","Q"&amp;ROUNDUP(MONTH(Sales_Pipeline[[#This Row],[Close_Date]])/3,0))</f>
        <v>Q3</v>
      </c>
      <c r="N4452" s="2" cm="1">
        <f t="array" ref="N4452">IFERROR(_xlfn.IFS(Sales_Pipeline[[#This Row],[Deal_Stage]]="Won",_xlfn.XLOOKUP(Sales_Pipeline[[#This Row],[Product]],Products!$A$2:$A$8,Products!$C$2:$C$8),Sales_Pipeline[[#This Row],[Deal_Stage]]="Lost",_xlfn.XLOOKUP(Sales_Pipeline[[#This Row],[Product]],Products!$A$2:$A$8,Products!$C$2:$C$8)),"")</f>
        <v>55</v>
      </c>
      <c r="O4452" s="2">
        <v>56</v>
      </c>
    </row>
    <row r="4453" spans="1:15" x14ac:dyDescent="0.3">
      <c r="A4453" t="s">
        <v>4599</v>
      </c>
      <c r="B4453" t="s">
        <v>42</v>
      </c>
      <c r="C4453" t="str">
        <f>_xlfn.XLOOKUP(Sales_Pipeline[[#This Row],[Sales_Agent]],Sales_Teams[Sales_Agent],Sales_Teams[Manager])</f>
        <v>Summer Sewald</v>
      </c>
      <c r="D4453" t="str">
        <f>_xlfn.XLOOKUP(Sales_Pipeline[[#This Row],[Manager]],Sales_Teams[Manager],Sales_Teams[Regional_Office])</f>
        <v>West</v>
      </c>
      <c r="E4453" t="s">
        <v>63</v>
      </c>
      <c r="G4453" t="str">
        <f>IFERROR(_xlfn.XLOOKUP(Sales_Pipeline[[#This Row],[Account]],Accounts!$A$2:$A$86,Accounts!$F$2:$F$86),"")</f>
        <v/>
      </c>
      <c r="H4453" t="s">
        <v>77</v>
      </c>
      <c r="I4453" s="3">
        <v>42919</v>
      </c>
      <c r="K4453" s="8" t="str">
        <f>IF(Sales_Pipeline[[#This Row],[Close_Date]]="","",TEXT(Sales_Pipeline[[#This Row],[Close_Date]],"ddd"))</f>
        <v/>
      </c>
      <c r="L4453" s="8" t="str">
        <f>IF(Sales_Pipeline[[#This Row],[Close_Date]]="","",TEXT(Sales_Pipeline[[#This Row],[Close_Date]],"mmm"))</f>
        <v/>
      </c>
      <c r="M4453" s="8" t="str">
        <f>IF(Sales_Pipeline[[#This Row],[Close_Date]]="","","Q"&amp;ROUNDUP(MONTH(Sales_Pipeline[[#This Row],[Close_Date]])/3,0))</f>
        <v/>
      </c>
      <c r="N4453" s="2" t="str" cm="1">
        <f t="array" ref="N4453">IFERROR(_xlfn.IFS(Sales_Pipeline[[#This Row],[Deal_Stage]]="Won",_xlfn.XLOOKUP(Sales_Pipeline[[#This Row],[Product]],Products!$A$2:$A$8,Products!$C$2:$C$8),Sales_Pipeline[[#This Row],[Deal_Stage]]="Lost",_xlfn.XLOOKUP(Sales_Pipeline[[#This Row],[Product]],Products!$A$2:$A$8,Products!$C$2:$C$8)),"")</f>
        <v/>
      </c>
      <c r="O4453" s="2">
        <v>0</v>
      </c>
    </row>
    <row r="4454" spans="1:15" x14ac:dyDescent="0.3">
      <c r="A4454" t="s">
        <v>4600</v>
      </c>
      <c r="B4454" t="s">
        <v>42</v>
      </c>
      <c r="C4454" t="str">
        <f>_xlfn.XLOOKUP(Sales_Pipeline[[#This Row],[Sales_Agent]],Sales_Teams[Sales_Agent],Sales_Teams[Manager])</f>
        <v>Summer Sewald</v>
      </c>
      <c r="D4454" t="str">
        <f>_xlfn.XLOOKUP(Sales_Pipeline[[#This Row],[Manager]],Sales_Teams[Manager],Sales_Teams[Regional_Office])</f>
        <v>West</v>
      </c>
      <c r="E4454" t="s">
        <v>55</v>
      </c>
      <c r="F4454" t="s">
        <v>72</v>
      </c>
      <c r="G4454" t="str">
        <f>IFERROR(_xlfn.XLOOKUP(Sales_Pipeline[[#This Row],[Account]],Accounts!$A$2:$A$86,Accounts!$F$2:$F$86),"")</f>
        <v>United States</v>
      </c>
      <c r="H4454" t="s">
        <v>57</v>
      </c>
      <c r="I4454" s="3">
        <v>42919</v>
      </c>
      <c r="J4454" s="3">
        <v>42928</v>
      </c>
      <c r="K4454" s="8" t="str">
        <f>IF(Sales_Pipeline[[#This Row],[Close_Date]]="","",TEXT(Sales_Pipeline[[#This Row],[Close_Date]],"ddd"))</f>
        <v>Wed</v>
      </c>
      <c r="L4454" s="8" t="str">
        <f>IF(Sales_Pipeline[[#This Row],[Close_Date]]="","",TEXT(Sales_Pipeline[[#This Row],[Close_Date]],"mmm"))</f>
        <v>Jul</v>
      </c>
      <c r="M4454" s="8" t="str">
        <f>IF(Sales_Pipeline[[#This Row],[Close_Date]]="","","Q"&amp;ROUNDUP(MONTH(Sales_Pipeline[[#This Row],[Close_Date]])/3,0))</f>
        <v>Q3</v>
      </c>
      <c r="N4454" s="2" cm="1">
        <f t="array" ref="N4454">IFERROR(_xlfn.IFS(Sales_Pipeline[[#This Row],[Deal_Stage]]="Won",_xlfn.XLOOKUP(Sales_Pipeline[[#This Row],[Product]],Products!$A$2:$A$8,Products!$C$2:$C$8),Sales_Pipeline[[#This Row],[Deal_Stage]]="Lost",_xlfn.XLOOKUP(Sales_Pipeline[[#This Row],[Product]],Products!$A$2:$A$8,Products!$C$2:$C$8)),"")</f>
        <v>1096</v>
      </c>
      <c r="O4454" s="2">
        <v>935</v>
      </c>
    </row>
    <row r="4455" spans="1:15" x14ac:dyDescent="0.3">
      <c r="A4455" t="s">
        <v>4601</v>
      </c>
      <c r="B4455" t="s">
        <v>42</v>
      </c>
      <c r="C4455" t="str">
        <f>_xlfn.XLOOKUP(Sales_Pipeline[[#This Row],[Sales_Agent]],Sales_Teams[Sales_Agent],Sales_Teams[Manager])</f>
        <v>Summer Sewald</v>
      </c>
      <c r="D4455" t="str">
        <f>_xlfn.XLOOKUP(Sales_Pipeline[[#This Row],[Manager]],Sales_Teams[Manager],Sales_Teams[Regional_Office])</f>
        <v>West</v>
      </c>
      <c r="E4455" t="s">
        <v>55</v>
      </c>
      <c r="F4455" t="s">
        <v>288</v>
      </c>
      <c r="G4455" t="str">
        <f>IFERROR(_xlfn.XLOOKUP(Sales_Pipeline[[#This Row],[Account]],Accounts!$A$2:$A$86,Accounts!$F$2:$F$86),"")</f>
        <v>United States</v>
      </c>
      <c r="H4455" t="s">
        <v>57</v>
      </c>
      <c r="I4455" s="3">
        <v>42919</v>
      </c>
      <c r="J4455" s="3">
        <v>42929</v>
      </c>
      <c r="K4455" s="8" t="str">
        <f>IF(Sales_Pipeline[[#This Row],[Close_Date]]="","",TEXT(Sales_Pipeline[[#This Row],[Close_Date]],"ddd"))</f>
        <v>Thu</v>
      </c>
      <c r="L4455" s="8" t="str">
        <f>IF(Sales_Pipeline[[#This Row],[Close_Date]]="","",TEXT(Sales_Pipeline[[#This Row],[Close_Date]],"mmm"))</f>
        <v>Jul</v>
      </c>
      <c r="M4455" s="8" t="str">
        <f>IF(Sales_Pipeline[[#This Row],[Close_Date]]="","","Q"&amp;ROUNDUP(MONTH(Sales_Pipeline[[#This Row],[Close_Date]])/3,0))</f>
        <v>Q3</v>
      </c>
      <c r="N4455" s="2" cm="1">
        <f t="array" ref="N4455">IFERROR(_xlfn.IFS(Sales_Pipeline[[#This Row],[Deal_Stage]]="Won",_xlfn.XLOOKUP(Sales_Pipeline[[#This Row],[Product]],Products!$A$2:$A$8,Products!$C$2:$C$8),Sales_Pipeline[[#This Row],[Deal_Stage]]="Lost",_xlfn.XLOOKUP(Sales_Pipeline[[#This Row],[Product]],Products!$A$2:$A$8,Products!$C$2:$C$8)),"")</f>
        <v>1096</v>
      </c>
      <c r="O4455" s="2">
        <v>1133</v>
      </c>
    </row>
    <row r="4456" spans="1:15" x14ac:dyDescent="0.3">
      <c r="A4456" t="s">
        <v>4602</v>
      </c>
      <c r="B4456" t="s">
        <v>42</v>
      </c>
      <c r="C4456" t="str">
        <f>_xlfn.XLOOKUP(Sales_Pipeline[[#This Row],[Sales_Agent]],Sales_Teams[Sales_Agent],Sales_Teams[Manager])</f>
        <v>Summer Sewald</v>
      </c>
      <c r="D4456" t="str">
        <f>_xlfn.XLOOKUP(Sales_Pipeline[[#This Row],[Manager]],Sales_Teams[Manager],Sales_Teams[Regional_Office])</f>
        <v>West</v>
      </c>
      <c r="E4456" t="s">
        <v>8953</v>
      </c>
      <c r="F4456" t="s">
        <v>177</v>
      </c>
      <c r="G4456" t="str">
        <f>IFERROR(_xlfn.XLOOKUP(Sales_Pipeline[[#This Row],[Account]],Accounts!$A$2:$A$86,Accounts!$F$2:$F$86),"")</f>
        <v>United States</v>
      </c>
      <c r="H4456" t="s">
        <v>57</v>
      </c>
      <c r="I4456" s="3">
        <v>42919</v>
      </c>
      <c r="J4456" s="3">
        <v>42959</v>
      </c>
      <c r="K4456" s="8" t="str">
        <f>IF(Sales_Pipeline[[#This Row],[Close_Date]]="","",TEXT(Sales_Pipeline[[#This Row],[Close_Date]],"ddd"))</f>
        <v>Sat</v>
      </c>
      <c r="L4456" s="8" t="str">
        <f>IF(Sales_Pipeline[[#This Row],[Close_Date]]="","",TEXT(Sales_Pipeline[[#This Row],[Close_Date]],"mmm"))</f>
        <v>Aug</v>
      </c>
      <c r="M4456" s="8" t="str">
        <f>IF(Sales_Pipeline[[#This Row],[Close_Date]]="","","Q"&amp;ROUNDUP(MONTH(Sales_Pipeline[[#This Row],[Close_Date]])/3,0))</f>
        <v>Q3</v>
      </c>
      <c r="N4456" s="2" cm="1">
        <f t="array" ref="N4456">IFERROR(_xlfn.IFS(Sales_Pipeline[[#This Row],[Deal_Stage]]="Won",_xlfn.XLOOKUP(Sales_Pipeline[[#This Row],[Product]],Products!$A$2:$A$8,Products!$C$2:$C$8),Sales_Pipeline[[#This Row],[Deal_Stage]]="Lost",_xlfn.XLOOKUP(Sales_Pipeline[[#This Row],[Product]],Products!$A$2:$A$8,Products!$C$2:$C$8)),"")</f>
        <v>4821</v>
      </c>
      <c r="O4456" s="2">
        <v>4904</v>
      </c>
    </row>
    <row r="4457" spans="1:15" x14ac:dyDescent="0.3">
      <c r="A4457" t="s">
        <v>4603</v>
      </c>
      <c r="B4457" t="s">
        <v>8</v>
      </c>
      <c r="C4457" t="str">
        <f>_xlfn.XLOOKUP(Sales_Pipeline[[#This Row],[Sales_Agent]],Sales_Teams[Sales_Agent],Sales_Teams[Manager])</f>
        <v>Dustin Brinkmann</v>
      </c>
      <c r="D4457" t="str">
        <f>_xlfn.XLOOKUP(Sales_Pipeline[[#This Row],[Manager]],Sales_Teams[Manager],Sales_Teams[Regional_Office])</f>
        <v>Central</v>
      </c>
      <c r="E4457" t="s">
        <v>76</v>
      </c>
      <c r="F4457" t="s">
        <v>79</v>
      </c>
      <c r="G4457" t="str">
        <f>IFERROR(_xlfn.XLOOKUP(Sales_Pipeline[[#This Row],[Account]],Accounts!$A$2:$A$86,Accounts!$F$2:$F$86),"")</f>
        <v>Philipines</v>
      </c>
      <c r="H4457" t="s">
        <v>57</v>
      </c>
      <c r="I4457" s="3">
        <v>42919</v>
      </c>
      <c r="J4457" s="3">
        <v>43001</v>
      </c>
      <c r="K4457" s="8" t="str">
        <f>IF(Sales_Pipeline[[#This Row],[Close_Date]]="","",TEXT(Sales_Pipeline[[#This Row],[Close_Date]],"ddd"))</f>
        <v>Sat</v>
      </c>
      <c r="L4457" s="8" t="str">
        <f>IF(Sales_Pipeline[[#This Row],[Close_Date]]="","",TEXT(Sales_Pipeline[[#This Row],[Close_Date]],"mmm"))</f>
        <v>Sep</v>
      </c>
      <c r="M4457" s="8" t="str">
        <f>IF(Sales_Pipeline[[#This Row],[Close_Date]]="","","Q"&amp;ROUNDUP(MONTH(Sales_Pipeline[[#This Row],[Close_Date]])/3,0))</f>
        <v>Q3</v>
      </c>
      <c r="N4457" s="2" cm="1">
        <f t="array" ref="N4457">IFERROR(_xlfn.IFS(Sales_Pipeline[[#This Row],[Deal_Stage]]="Won",_xlfn.XLOOKUP(Sales_Pipeline[[#This Row],[Product]],Products!$A$2:$A$8,Products!$C$2:$C$8),Sales_Pipeline[[#This Row],[Deal_Stage]]="Lost",_xlfn.XLOOKUP(Sales_Pipeline[[#This Row],[Product]],Products!$A$2:$A$8,Products!$C$2:$C$8)),"")</f>
        <v>3393</v>
      </c>
      <c r="O4457" s="2">
        <v>2857</v>
      </c>
    </row>
    <row r="4458" spans="1:15" x14ac:dyDescent="0.3">
      <c r="A4458" t="s">
        <v>4604</v>
      </c>
      <c r="B4458" t="s">
        <v>8</v>
      </c>
      <c r="C4458" t="str">
        <f>_xlfn.XLOOKUP(Sales_Pipeline[[#This Row],[Sales_Agent]],Sales_Teams[Sales_Agent],Sales_Teams[Manager])</f>
        <v>Dustin Brinkmann</v>
      </c>
      <c r="D4458" t="str">
        <f>_xlfn.XLOOKUP(Sales_Pipeline[[#This Row],[Manager]],Sales_Teams[Manager],Sales_Teams[Regional_Office])</f>
        <v>Central</v>
      </c>
      <c r="E4458" t="s">
        <v>76</v>
      </c>
      <c r="F4458" t="s">
        <v>214</v>
      </c>
      <c r="G4458" t="str">
        <f>IFERROR(_xlfn.XLOOKUP(Sales_Pipeline[[#This Row],[Account]],Accounts!$A$2:$A$86,Accounts!$F$2:$F$86),"")</f>
        <v>United States</v>
      </c>
      <c r="H4458" t="s">
        <v>57</v>
      </c>
      <c r="I4458" s="3">
        <v>42919</v>
      </c>
      <c r="J4458" s="3">
        <v>42980</v>
      </c>
      <c r="K4458" s="8" t="str">
        <f>IF(Sales_Pipeline[[#This Row],[Close_Date]]="","",TEXT(Sales_Pipeline[[#This Row],[Close_Date]],"ddd"))</f>
        <v>Sat</v>
      </c>
      <c r="L4458" s="8" t="str">
        <f>IF(Sales_Pipeline[[#This Row],[Close_Date]]="","",TEXT(Sales_Pipeline[[#This Row],[Close_Date]],"mmm"))</f>
        <v>Sep</v>
      </c>
      <c r="M4458" s="8" t="str">
        <f>IF(Sales_Pipeline[[#This Row],[Close_Date]]="","","Q"&amp;ROUNDUP(MONTH(Sales_Pipeline[[#This Row],[Close_Date]])/3,0))</f>
        <v>Q3</v>
      </c>
      <c r="N4458" s="2" cm="1">
        <f t="array" ref="N4458">IFERROR(_xlfn.IFS(Sales_Pipeline[[#This Row],[Deal_Stage]]="Won",_xlfn.XLOOKUP(Sales_Pipeline[[#This Row],[Product]],Products!$A$2:$A$8,Products!$C$2:$C$8),Sales_Pipeline[[#This Row],[Deal_Stage]]="Lost",_xlfn.XLOOKUP(Sales_Pipeline[[#This Row],[Product]],Products!$A$2:$A$8,Products!$C$2:$C$8)),"")</f>
        <v>3393</v>
      </c>
      <c r="O4458" s="2">
        <v>3118</v>
      </c>
    </row>
    <row r="4459" spans="1:15" x14ac:dyDescent="0.3">
      <c r="A4459" t="s">
        <v>4605</v>
      </c>
      <c r="B4459" t="s">
        <v>12</v>
      </c>
      <c r="C4459" t="str">
        <f>_xlfn.XLOOKUP(Sales_Pipeline[[#This Row],[Sales_Agent]],Sales_Teams[Sales_Agent],Sales_Teams[Manager])</f>
        <v>Melvin Marxen</v>
      </c>
      <c r="D4459" t="str">
        <f>_xlfn.XLOOKUP(Sales_Pipeline[[#This Row],[Manager]],Sales_Teams[Manager],Sales_Teams[Regional_Office])</f>
        <v>Central</v>
      </c>
      <c r="E4459" t="s">
        <v>55</v>
      </c>
      <c r="F4459" t="s">
        <v>155</v>
      </c>
      <c r="G4459" t="str">
        <f>IFERROR(_xlfn.XLOOKUP(Sales_Pipeline[[#This Row],[Account]],Accounts!$A$2:$A$86,Accounts!$F$2:$F$86),"")</f>
        <v>United States</v>
      </c>
      <c r="H4459" t="s">
        <v>57</v>
      </c>
      <c r="I4459" s="3">
        <v>42919</v>
      </c>
      <c r="J4459" s="3">
        <v>42927</v>
      </c>
      <c r="K4459" s="8" t="str">
        <f>IF(Sales_Pipeline[[#This Row],[Close_Date]]="","",TEXT(Sales_Pipeline[[#This Row],[Close_Date]],"ddd"))</f>
        <v>Tue</v>
      </c>
      <c r="L4459" s="8" t="str">
        <f>IF(Sales_Pipeline[[#This Row],[Close_Date]]="","",TEXT(Sales_Pipeline[[#This Row],[Close_Date]],"mmm"))</f>
        <v>Jul</v>
      </c>
      <c r="M4459" s="8" t="str">
        <f>IF(Sales_Pipeline[[#This Row],[Close_Date]]="","","Q"&amp;ROUNDUP(MONTH(Sales_Pipeline[[#This Row],[Close_Date]])/3,0))</f>
        <v>Q3</v>
      </c>
      <c r="N4459" s="2" cm="1">
        <f t="array" ref="N4459">IFERROR(_xlfn.IFS(Sales_Pipeline[[#This Row],[Deal_Stage]]="Won",_xlfn.XLOOKUP(Sales_Pipeline[[#This Row],[Product]],Products!$A$2:$A$8,Products!$C$2:$C$8),Sales_Pipeline[[#This Row],[Deal_Stage]]="Lost",_xlfn.XLOOKUP(Sales_Pipeline[[#This Row],[Product]],Products!$A$2:$A$8,Products!$C$2:$C$8)),"")</f>
        <v>1096</v>
      </c>
      <c r="O4459" s="2">
        <v>1204</v>
      </c>
    </row>
    <row r="4460" spans="1:15" x14ac:dyDescent="0.3">
      <c r="A4460" t="s">
        <v>4606</v>
      </c>
      <c r="B4460" t="s">
        <v>45</v>
      </c>
      <c r="C4460" t="str">
        <f>_xlfn.XLOOKUP(Sales_Pipeline[[#This Row],[Sales_Agent]],Sales_Teams[Sales_Agent],Sales_Teams[Manager])</f>
        <v>Summer Sewald</v>
      </c>
      <c r="D4460" t="str">
        <f>_xlfn.XLOOKUP(Sales_Pipeline[[#This Row],[Manager]],Sales_Teams[Manager],Sales_Teams[Regional_Office])</f>
        <v>West</v>
      </c>
      <c r="E4460" t="s">
        <v>76</v>
      </c>
      <c r="F4460" t="s">
        <v>177</v>
      </c>
      <c r="G4460" t="str">
        <f>IFERROR(_xlfn.XLOOKUP(Sales_Pipeline[[#This Row],[Account]],Accounts!$A$2:$A$86,Accounts!$F$2:$F$86),"")</f>
        <v>United States</v>
      </c>
      <c r="H4460" t="s">
        <v>82</v>
      </c>
      <c r="I4460" s="3">
        <v>42919</v>
      </c>
      <c r="J4460" s="3">
        <v>42925</v>
      </c>
      <c r="K4460" s="8" t="str">
        <f>IF(Sales_Pipeline[[#This Row],[Close_Date]]="","",TEXT(Sales_Pipeline[[#This Row],[Close_Date]],"ddd"))</f>
        <v>Sun</v>
      </c>
      <c r="L4460" s="8" t="str">
        <f>IF(Sales_Pipeline[[#This Row],[Close_Date]]="","",TEXT(Sales_Pipeline[[#This Row],[Close_Date]],"mmm"))</f>
        <v>Jul</v>
      </c>
      <c r="M4460" s="8" t="str">
        <f>IF(Sales_Pipeline[[#This Row],[Close_Date]]="","","Q"&amp;ROUNDUP(MONTH(Sales_Pipeline[[#This Row],[Close_Date]])/3,0))</f>
        <v>Q3</v>
      </c>
      <c r="N4460" s="2" cm="1">
        <f t="array" ref="N4460">IFERROR(_xlfn.IFS(Sales_Pipeline[[#This Row],[Deal_Stage]]="Won",_xlfn.XLOOKUP(Sales_Pipeline[[#This Row],[Product]],Products!$A$2:$A$8,Products!$C$2:$C$8),Sales_Pipeline[[#This Row],[Deal_Stage]]="Lost",_xlfn.XLOOKUP(Sales_Pipeline[[#This Row],[Product]],Products!$A$2:$A$8,Products!$C$2:$C$8)),"")</f>
        <v>3393</v>
      </c>
      <c r="O4460" s="2">
        <v>0</v>
      </c>
    </row>
    <row r="4461" spans="1:15" x14ac:dyDescent="0.3">
      <c r="A4461" t="s">
        <v>4607</v>
      </c>
      <c r="B4461" t="s">
        <v>9</v>
      </c>
      <c r="C4461" t="str">
        <f>_xlfn.XLOOKUP(Sales_Pipeline[[#This Row],[Sales_Agent]],Sales_Teams[Sales_Agent],Sales_Teams[Manager])</f>
        <v>Dustin Brinkmann</v>
      </c>
      <c r="D4461" t="str">
        <f>_xlfn.XLOOKUP(Sales_Pipeline[[#This Row],[Manager]],Sales_Teams[Manager],Sales_Teams[Regional_Office])</f>
        <v>Central</v>
      </c>
      <c r="E4461" t="s">
        <v>63</v>
      </c>
      <c r="F4461" t="s">
        <v>141</v>
      </c>
      <c r="G4461" t="str">
        <f>IFERROR(_xlfn.XLOOKUP(Sales_Pipeline[[#This Row],[Account]],Accounts!$A$2:$A$86,Accounts!$F$2:$F$86),"")</f>
        <v>United States</v>
      </c>
      <c r="H4461" t="s">
        <v>57</v>
      </c>
      <c r="I4461" s="3">
        <v>42919</v>
      </c>
      <c r="J4461" s="3">
        <v>42984</v>
      </c>
      <c r="K4461" s="8" t="str">
        <f>IF(Sales_Pipeline[[#This Row],[Close_Date]]="","",TEXT(Sales_Pipeline[[#This Row],[Close_Date]],"ddd"))</f>
        <v>Wed</v>
      </c>
      <c r="L4461" s="8" t="str">
        <f>IF(Sales_Pipeline[[#This Row],[Close_Date]]="","",TEXT(Sales_Pipeline[[#This Row],[Close_Date]],"mmm"))</f>
        <v>Sep</v>
      </c>
      <c r="M4461" s="8" t="str">
        <f>IF(Sales_Pipeline[[#This Row],[Close_Date]]="","","Q"&amp;ROUNDUP(MONTH(Sales_Pipeline[[#This Row],[Close_Date]])/3,0))</f>
        <v>Q3</v>
      </c>
      <c r="N4461" s="2" cm="1">
        <f t="array" ref="N4461">IFERROR(_xlfn.IFS(Sales_Pipeline[[#This Row],[Deal_Stage]]="Won",_xlfn.XLOOKUP(Sales_Pipeline[[#This Row],[Product]],Products!$A$2:$A$8,Products!$C$2:$C$8),Sales_Pipeline[[#This Row],[Deal_Stage]]="Lost",_xlfn.XLOOKUP(Sales_Pipeline[[#This Row],[Product]],Products!$A$2:$A$8,Products!$C$2:$C$8)),"")</f>
        <v>550</v>
      </c>
      <c r="O4461" s="2">
        <v>376</v>
      </c>
    </row>
    <row r="4462" spans="1:15" x14ac:dyDescent="0.3">
      <c r="A4462" t="s">
        <v>4608</v>
      </c>
      <c r="B4462" t="s">
        <v>7</v>
      </c>
      <c r="C4462" t="str">
        <f>_xlfn.XLOOKUP(Sales_Pipeline[[#This Row],[Sales_Agent]],Sales_Teams[Sales_Agent],Sales_Teams[Manager])</f>
        <v>Dustin Brinkmann</v>
      </c>
      <c r="D4462" t="str">
        <f>_xlfn.XLOOKUP(Sales_Pipeline[[#This Row],[Manager]],Sales_Teams[Manager],Sales_Teams[Regional_Office])</f>
        <v>Central</v>
      </c>
      <c r="E4462" t="s">
        <v>63</v>
      </c>
      <c r="F4462" t="s">
        <v>187</v>
      </c>
      <c r="G4462" t="str">
        <f>IFERROR(_xlfn.XLOOKUP(Sales_Pipeline[[#This Row],[Account]],Accounts!$A$2:$A$86,Accounts!$F$2:$F$86),"")</f>
        <v>United States</v>
      </c>
      <c r="H4462" t="s">
        <v>57</v>
      </c>
      <c r="I4462" s="3">
        <v>42919</v>
      </c>
      <c r="J4462" s="3">
        <v>43041</v>
      </c>
      <c r="K4462" s="8" t="str">
        <f>IF(Sales_Pipeline[[#This Row],[Close_Date]]="","",TEXT(Sales_Pipeline[[#This Row],[Close_Date]],"ddd"))</f>
        <v>Thu</v>
      </c>
      <c r="L4462" s="8" t="str">
        <f>IF(Sales_Pipeline[[#This Row],[Close_Date]]="","",TEXT(Sales_Pipeline[[#This Row],[Close_Date]],"mmm"))</f>
        <v>Nov</v>
      </c>
      <c r="M4462" s="8" t="str">
        <f>IF(Sales_Pipeline[[#This Row],[Close_Date]]="","","Q"&amp;ROUNDUP(MONTH(Sales_Pipeline[[#This Row],[Close_Date]])/3,0))</f>
        <v>Q4</v>
      </c>
      <c r="N4462" s="2" cm="1">
        <f t="array" ref="N4462">IFERROR(_xlfn.IFS(Sales_Pipeline[[#This Row],[Deal_Stage]]="Won",_xlfn.XLOOKUP(Sales_Pipeline[[#This Row],[Product]],Products!$A$2:$A$8,Products!$C$2:$C$8),Sales_Pipeline[[#This Row],[Deal_Stage]]="Lost",_xlfn.XLOOKUP(Sales_Pipeline[[#This Row],[Product]],Products!$A$2:$A$8,Products!$C$2:$C$8)),"")</f>
        <v>550</v>
      </c>
      <c r="O4462" s="2">
        <v>511</v>
      </c>
    </row>
    <row r="4463" spans="1:15" x14ac:dyDescent="0.3">
      <c r="A4463" t="s">
        <v>4609</v>
      </c>
      <c r="B4463" t="s">
        <v>32</v>
      </c>
      <c r="C4463" t="str">
        <f>_xlfn.XLOOKUP(Sales_Pipeline[[#This Row],[Sales_Agent]],Sales_Teams[Sales_Agent],Sales_Teams[Manager])</f>
        <v>Celia Rouche</v>
      </c>
      <c r="D4463" t="str">
        <f>_xlfn.XLOOKUP(Sales_Pipeline[[#This Row],[Manager]],Sales_Teams[Manager],Sales_Teams[Regional_Office])</f>
        <v>West</v>
      </c>
      <c r="E4463" t="s">
        <v>63</v>
      </c>
      <c r="F4463" t="s">
        <v>201</v>
      </c>
      <c r="G4463" t="str">
        <f>IFERROR(_xlfn.XLOOKUP(Sales_Pipeline[[#This Row],[Account]],Accounts!$A$2:$A$86,Accounts!$F$2:$F$86),"")</f>
        <v>United States</v>
      </c>
      <c r="H4463" t="s">
        <v>57</v>
      </c>
      <c r="I4463" s="3">
        <v>42919</v>
      </c>
      <c r="J4463" s="3">
        <v>42930</v>
      </c>
      <c r="K4463" s="8" t="str">
        <f>IF(Sales_Pipeline[[#This Row],[Close_Date]]="","",TEXT(Sales_Pipeline[[#This Row],[Close_Date]],"ddd"))</f>
        <v>Fri</v>
      </c>
      <c r="L4463" s="8" t="str">
        <f>IF(Sales_Pipeline[[#This Row],[Close_Date]]="","",TEXT(Sales_Pipeline[[#This Row],[Close_Date]],"mmm"))</f>
        <v>Jul</v>
      </c>
      <c r="M4463" s="8" t="str">
        <f>IF(Sales_Pipeline[[#This Row],[Close_Date]]="","","Q"&amp;ROUNDUP(MONTH(Sales_Pipeline[[#This Row],[Close_Date]])/3,0))</f>
        <v>Q3</v>
      </c>
      <c r="N4463" s="2" cm="1">
        <f t="array" ref="N4463">IFERROR(_xlfn.IFS(Sales_Pipeline[[#This Row],[Deal_Stage]]="Won",_xlfn.XLOOKUP(Sales_Pipeline[[#This Row],[Product]],Products!$A$2:$A$8,Products!$C$2:$C$8),Sales_Pipeline[[#This Row],[Deal_Stage]]="Lost",_xlfn.XLOOKUP(Sales_Pipeline[[#This Row],[Product]],Products!$A$2:$A$8,Products!$C$2:$C$8)),"")</f>
        <v>550</v>
      </c>
      <c r="O4463" s="2">
        <v>491</v>
      </c>
    </row>
    <row r="4464" spans="1:15" x14ac:dyDescent="0.3">
      <c r="A4464" t="s">
        <v>4610</v>
      </c>
      <c r="B4464" t="s">
        <v>17</v>
      </c>
      <c r="C4464" t="str">
        <f>_xlfn.XLOOKUP(Sales_Pipeline[[#This Row],[Sales_Agent]],Sales_Teams[Sales_Agent],Sales_Teams[Manager])</f>
        <v>Cara Losch</v>
      </c>
      <c r="D4464" t="str">
        <f>_xlfn.XLOOKUP(Sales_Pipeline[[#This Row],[Manager]],Sales_Teams[Manager],Sales_Teams[Regional_Office])</f>
        <v>East</v>
      </c>
      <c r="E4464" t="s">
        <v>61</v>
      </c>
      <c r="F4464" t="s">
        <v>425</v>
      </c>
      <c r="G4464" t="str">
        <f>IFERROR(_xlfn.XLOOKUP(Sales_Pipeline[[#This Row],[Account]],Accounts!$A$2:$A$86,Accounts!$F$2:$F$86),"")</f>
        <v>United States</v>
      </c>
      <c r="H4464" t="s">
        <v>82</v>
      </c>
      <c r="I4464" s="3">
        <v>42919</v>
      </c>
      <c r="J4464" s="3">
        <v>42932</v>
      </c>
      <c r="K4464" s="8" t="str">
        <f>IF(Sales_Pipeline[[#This Row],[Close_Date]]="","",TEXT(Sales_Pipeline[[#This Row],[Close_Date]],"ddd"))</f>
        <v>Sun</v>
      </c>
      <c r="L4464" s="8" t="str">
        <f>IF(Sales_Pipeline[[#This Row],[Close_Date]]="","",TEXT(Sales_Pipeline[[#This Row],[Close_Date]],"mmm"))</f>
        <v>Jul</v>
      </c>
      <c r="M4464" s="8" t="str">
        <f>IF(Sales_Pipeline[[#This Row],[Close_Date]]="","","Q"&amp;ROUNDUP(MONTH(Sales_Pipeline[[#This Row],[Close_Date]])/3,0))</f>
        <v>Q3</v>
      </c>
      <c r="N4464" s="2" cm="1">
        <f t="array" ref="N4464">IFERROR(_xlfn.IFS(Sales_Pipeline[[#This Row],[Deal_Stage]]="Won",_xlfn.XLOOKUP(Sales_Pipeline[[#This Row],[Product]],Products!$A$2:$A$8,Products!$C$2:$C$8),Sales_Pipeline[[#This Row],[Deal_Stage]]="Lost",_xlfn.XLOOKUP(Sales_Pipeline[[#This Row],[Product]],Products!$A$2:$A$8,Products!$C$2:$C$8)),"")</f>
        <v>55</v>
      </c>
      <c r="O4464" s="2">
        <v>0</v>
      </c>
    </row>
    <row r="4465" spans="1:15" x14ac:dyDescent="0.3">
      <c r="A4465" t="s">
        <v>4611</v>
      </c>
      <c r="B4465" t="s">
        <v>23</v>
      </c>
      <c r="C4465" t="str">
        <f>_xlfn.XLOOKUP(Sales_Pipeline[[#This Row],[Sales_Agent]],Sales_Teams[Sales_Agent],Sales_Teams[Manager])</f>
        <v>Cara Losch</v>
      </c>
      <c r="D4465" t="str">
        <f>_xlfn.XLOOKUP(Sales_Pipeline[[#This Row],[Manager]],Sales_Teams[Manager],Sales_Teams[Regional_Office])</f>
        <v>East</v>
      </c>
      <c r="E4465" t="s">
        <v>76</v>
      </c>
      <c r="F4465" t="s">
        <v>220</v>
      </c>
      <c r="G4465" t="str">
        <f>IFERROR(_xlfn.XLOOKUP(Sales_Pipeline[[#This Row],[Account]],Accounts!$A$2:$A$86,Accounts!$F$2:$F$86),"")</f>
        <v>United States</v>
      </c>
      <c r="H4465" t="s">
        <v>82</v>
      </c>
      <c r="I4465" s="3">
        <v>42919</v>
      </c>
      <c r="J4465" s="3">
        <v>42928</v>
      </c>
      <c r="K4465" s="8" t="str">
        <f>IF(Sales_Pipeline[[#This Row],[Close_Date]]="","",TEXT(Sales_Pipeline[[#This Row],[Close_Date]],"ddd"))</f>
        <v>Wed</v>
      </c>
      <c r="L4465" s="8" t="str">
        <f>IF(Sales_Pipeline[[#This Row],[Close_Date]]="","",TEXT(Sales_Pipeline[[#This Row],[Close_Date]],"mmm"))</f>
        <v>Jul</v>
      </c>
      <c r="M4465" s="8" t="str">
        <f>IF(Sales_Pipeline[[#This Row],[Close_Date]]="","","Q"&amp;ROUNDUP(MONTH(Sales_Pipeline[[#This Row],[Close_Date]])/3,0))</f>
        <v>Q3</v>
      </c>
      <c r="N4465" s="2" cm="1">
        <f t="array" ref="N4465">IFERROR(_xlfn.IFS(Sales_Pipeline[[#This Row],[Deal_Stage]]="Won",_xlfn.XLOOKUP(Sales_Pipeline[[#This Row],[Product]],Products!$A$2:$A$8,Products!$C$2:$C$8),Sales_Pipeline[[#This Row],[Deal_Stage]]="Lost",_xlfn.XLOOKUP(Sales_Pipeline[[#This Row],[Product]],Products!$A$2:$A$8,Products!$C$2:$C$8)),"")</f>
        <v>3393</v>
      </c>
      <c r="O4465" s="2">
        <v>0</v>
      </c>
    </row>
    <row r="4466" spans="1:15" x14ac:dyDescent="0.3">
      <c r="A4466" t="s">
        <v>4612</v>
      </c>
      <c r="B4466" t="s">
        <v>23</v>
      </c>
      <c r="C4466" t="str">
        <f>_xlfn.XLOOKUP(Sales_Pipeline[[#This Row],[Sales_Agent]],Sales_Teams[Sales_Agent],Sales_Teams[Manager])</f>
        <v>Cara Losch</v>
      </c>
      <c r="D4466" t="str">
        <f>_xlfn.XLOOKUP(Sales_Pipeline[[#This Row],[Manager]],Sales_Teams[Manager],Sales_Teams[Regional_Office])</f>
        <v>East</v>
      </c>
      <c r="E4466" t="s">
        <v>76</v>
      </c>
      <c r="F4466" t="s">
        <v>225</v>
      </c>
      <c r="G4466" t="str">
        <f>IFERROR(_xlfn.XLOOKUP(Sales_Pipeline[[#This Row],[Account]],Accounts!$A$2:$A$86,Accounts!$F$2:$F$86),"")</f>
        <v>United States</v>
      </c>
      <c r="H4466" t="s">
        <v>57</v>
      </c>
      <c r="I4466" s="3">
        <v>42919</v>
      </c>
      <c r="J4466" s="3">
        <v>42985</v>
      </c>
      <c r="K4466" s="8" t="str">
        <f>IF(Sales_Pipeline[[#This Row],[Close_Date]]="","",TEXT(Sales_Pipeline[[#This Row],[Close_Date]],"ddd"))</f>
        <v>Thu</v>
      </c>
      <c r="L4466" s="8" t="str">
        <f>IF(Sales_Pipeline[[#This Row],[Close_Date]]="","",TEXT(Sales_Pipeline[[#This Row],[Close_Date]],"mmm"))</f>
        <v>Sep</v>
      </c>
      <c r="M4466" s="8" t="str">
        <f>IF(Sales_Pipeline[[#This Row],[Close_Date]]="","","Q"&amp;ROUNDUP(MONTH(Sales_Pipeline[[#This Row],[Close_Date]])/3,0))</f>
        <v>Q3</v>
      </c>
      <c r="N4466" s="2" cm="1">
        <f t="array" ref="N4466">IFERROR(_xlfn.IFS(Sales_Pipeline[[#This Row],[Deal_Stage]]="Won",_xlfn.XLOOKUP(Sales_Pipeline[[#This Row],[Product]],Products!$A$2:$A$8,Products!$C$2:$C$8),Sales_Pipeline[[#This Row],[Deal_Stage]]="Lost",_xlfn.XLOOKUP(Sales_Pipeline[[#This Row],[Product]],Products!$A$2:$A$8,Products!$C$2:$C$8)),"")</f>
        <v>3393</v>
      </c>
      <c r="O4466" s="2">
        <v>3101</v>
      </c>
    </row>
    <row r="4467" spans="1:15" x14ac:dyDescent="0.3">
      <c r="A4467" t="s">
        <v>4613</v>
      </c>
      <c r="B4467" t="s">
        <v>44</v>
      </c>
      <c r="C4467" t="str">
        <f>_xlfn.XLOOKUP(Sales_Pipeline[[#This Row],[Sales_Agent]],Sales_Teams[Sales_Agent],Sales_Teams[Manager])</f>
        <v>Summer Sewald</v>
      </c>
      <c r="D4467" t="str">
        <f>_xlfn.XLOOKUP(Sales_Pipeline[[#This Row],[Manager]],Sales_Teams[Manager],Sales_Teams[Regional_Office])</f>
        <v>West</v>
      </c>
      <c r="E4467" t="s">
        <v>61</v>
      </c>
      <c r="F4467" t="s">
        <v>177</v>
      </c>
      <c r="G4467" t="str">
        <f>IFERROR(_xlfn.XLOOKUP(Sales_Pipeline[[#This Row],[Account]],Accounts!$A$2:$A$86,Accounts!$F$2:$F$86),"")</f>
        <v>United States</v>
      </c>
      <c r="H4467" t="s">
        <v>82</v>
      </c>
      <c r="I4467" s="3">
        <v>42919</v>
      </c>
      <c r="J4467" s="3">
        <v>42969</v>
      </c>
      <c r="K4467" s="8" t="str">
        <f>IF(Sales_Pipeline[[#This Row],[Close_Date]]="","",TEXT(Sales_Pipeline[[#This Row],[Close_Date]],"ddd"))</f>
        <v>Tue</v>
      </c>
      <c r="L4467" s="8" t="str">
        <f>IF(Sales_Pipeline[[#This Row],[Close_Date]]="","",TEXT(Sales_Pipeline[[#This Row],[Close_Date]],"mmm"))</f>
        <v>Aug</v>
      </c>
      <c r="M4467" s="8" t="str">
        <f>IF(Sales_Pipeline[[#This Row],[Close_Date]]="","","Q"&amp;ROUNDUP(MONTH(Sales_Pipeline[[#This Row],[Close_Date]])/3,0))</f>
        <v>Q3</v>
      </c>
      <c r="N4467" s="2" cm="1">
        <f t="array" ref="N4467">IFERROR(_xlfn.IFS(Sales_Pipeline[[#This Row],[Deal_Stage]]="Won",_xlfn.XLOOKUP(Sales_Pipeline[[#This Row],[Product]],Products!$A$2:$A$8,Products!$C$2:$C$8),Sales_Pipeline[[#This Row],[Deal_Stage]]="Lost",_xlfn.XLOOKUP(Sales_Pipeline[[#This Row],[Product]],Products!$A$2:$A$8,Products!$C$2:$C$8)),"")</f>
        <v>55</v>
      </c>
      <c r="O4467" s="2">
        <v>0</v>
      </c>
    </row>
    <row r="4468" spans="1:15" x14ac:dyDescent="0.3">
      <c r="A4468" t="s">
        <v>4614</v>
      </c>
      <c r="B4468" t="s">
        <v>3</v>
      </c>
      <c r="C4468" t="str">
        <f>_xlfn.XLOOKUP(Sales_Pipeline[[#This Row],[Sales_Agent]],Sales_Teams[Sales_Agent],Sales_Teams[Manager])</f>
        <v>Dustin Brinkmann</v>
      </c>
      <c r="D4468" t="str">
        <f>_xlfn.XLOOKUP(Sales_Pipeline[[#This Row],[Manager]],Sales_Teams[Manager],Sales_Teams[Regional_Office])</f>
        <v>Central</v>
      </c>
      <c r="E4468" t="s">
        <v>84</v>
      </c>
      <c r="F4468" t="s">
        <v>56</v>
      </c>
      <c r="G4468" t="str">
        <f>IFERROR(_xlfn.XLOOKUP(Sales_Pipeline[[#This Row],[Account]],Accounts!$A$2:$A$86,Accounts!$F$2:$F$86),"")</f>
        <v>United States</v>
      </c>
      <c r="H4468" t="s">
        <v>82</v>
      </c>
      <c r="I4468" s="3">
        <v>42920</v>
      </c>
      <c r="J4468" s="3">
        <v>42930</v>
      </c>
      <c r="K4468" s="8" t="str">
        <f>IF(Sales_Pipeline[[#This Row],[Close_Date]]="","",TEXT(Sales_Pipeline[[#This Row],[Close_Date]],"ddd"))</f>
        <v>Fri</v>
      </c>
      <c r="L4468" s="8" t="str">
        <f>IF(Sales_Pipeline[[#This Row],[Close_Date]]="","",TEXT(Sales_Pipeline[[#This Row],[Close_Date]],"mmm"))</f>
        <v>Jul</v>
      </c>
      <c r="M4468" s="8" t="str">
        <f>IF(Sales_Pipeline[[#This Row],[Close_Date]]="","","Q"&amp;ROUNDUP(MONTH(Sales_Pipeline[[#This Row],[Close_Date]])/3,0))</f>
        <v>Q3</v>
      </c>
      <c r="N4468" s="2" cm="1">
        <f t="array" ref="N4468">IFERROR(_xlfn.IFS(Sales_Pipeline[[#This Row],[Deal_Stage]]="Won",_xlfn.XLOOKUP(Sales_Pipeline[[#This Row],[Product]],Products!$A$2:$A$8,Products!$C$2:$C$8),Sales_Pipeline[[#This Row],[Deal_Stage]]="Lost",_xlfn.XLOOKUP(Sales_Pipeline[[#This Row],[Product]],Products!$A$2:$A$8,Products!$C$2:$C$8)),"")</f>
        <v>5482</v>
      </c>
      <c r="O4468" s="2">
        <v>0</v>
      </c>
    </row>
    <row r="4469" spans="1:15" x14ac:dyDescent="0.3">
      <c r="A4469" t="s">
        <v>4615</v>
      </c>
      <c r="B4469" t="s">
        <v>3</v>
      </c>
      <c r="C4469" t="str">
        <f>_xlfn.XLOOKUP(Sales_Pipeline[[#This Row],[Sales_Agent]],Sales_Teams[Sales_Agent],Sales_Teams[Manager])</f>
        <v>Dustin Brinkmann</v>
      </c>
      <c r="D4469" t="str">
        <f>_xlfn.XLOOKUP(Sales_Pipeline[[#This Row],[Manager]],Sales_Teams[Manager],Sales_Teams[Regional_Office])</f>
        <v>Central</v>
      </c>
      <c r="E4469" t="s">
        <v>61</v>
      </c>
      <c r="F4469" t="s">
        <v>214</v>
      </c>
      <c r="G4469" t="str">
        <f>IFERROR(_xlfn.XLOOKUP(Sales_Pipeline[[#This Row],[Account]],Accounts!$A$2:$A$86,Accounts!$F$2:$F$86),"")</f>
        <v>United States</v>
      </c>
      <c r="H4469" t="s">
        <v>57</v>
      </c>
      <c r="I4469" s="3">
        <v>42920</v>
      </c>
      <c r="J4469" s="3">
        <v>42922</v>
      </c>
      <c r="K4469" s="8" t="str">
        <f>IF(Sales_Pipeline[[#This Row],[Close_Date]]="","",TEXT(Sales_Pipeline[[#This Row],[Close_Date]],"ddd"))</f>
        <v>Thu</v>
      </c>
      <c r="L4469" s="8" t="str">
        <f>IF(Sales_Pipeline[[#This Row],[Close_Date]]="","",TEXT(Sales_Pipeline[[#This Row],[Close_Date]],"mmm"))</f>
        <v>Jul</v>
      </c>
      <c r="M4469" s="8" t="str">
        <f>IF(Sales_Pipeline[[#This Row],[Close_Date]]="","","Q"&amp;ROUNDUP(MONTH(Sales_Pipeline[[#This Row],[Close_Date]])/3,0))</f>
        <v>Q3</v>
      </c>
      <c r="N4469" s="2" cm="1">
        <f t="array" ref="N4469">IFERROR(_xlfn.IFS(Sales_Pipeline[[#This Row],[Deal_Stage]]="Won",_xlfn.XLOOKUP(Sales_Pipeline[[#This Row],[Product]],Products!$A$2:$A$8,Products!$C$2:$C$8),Sales_Pipeline[[#This Row],[Deal_Stage]]="Lost",_xlfn.XLOOKUP(Sales_Pipeline[[#This Row],[Product]],Products!$A$2:$A$8,Products!$C$2:$C$8)),"")</f>
        <v>55</v>
      </c>
      <c r="O4469" s="2">
        <v>56</v>
      </c>
    </row>
    <row r="4470" spans="1:15" x14ac:dyDescent="0.3">
      <c r="A4470" t="s">
        <v>4616</v>
      </c>
      <c r="B4470" t="s">
        <v>27</v>
      </c>
      <c r="C4470" t="str">
        <f>_xlfn.XLOOKUP(Sales_Pipeline[[#This Row],[Sales_Agent]],Sales_Teams[Sales_Agent],Sales_Teams[Manager])</f>
        <v>Rocco Neubert</v>
      </c>
      <c r="D4470" t="str">
        <f>_xlfn.XLOOKUP(Sales_Pipeline[[#This Row],[Manager]],Sales_Teams[Manager],Sales_Teams[Regional_Office])</f>
        <v>East</v>
      </c>
      <c r="E4470" t="s">
        <v>84</v>
      </c>
      <c r="F4470" t="s">
        <v>247</v>
      </c>
      <c r="G4470" t="str">
        <f>IFERROR(_xlfn.XLOOKUP(Sales_Pipeline[[#This Row],[Account]],Accounts!$A$2:$A$86,Accounts!$F$2:$F$86),"")</f>
        <v>United States</v>
      </c>
      <c r="H4470" t="s">
        <v>77</v>
      </c>
      <c r="I4470" s="3">
        <v>42920</v>
      </c>
      <c r="K4470" s="8" t="str">
        <f>IF(Sales_Pipeline[[#This Row],[Close_Date]]="","",TEXT(Sales_Pipeline[[#This Row],[Close_Date]],"ddd"))</f>
        <v/>
      </c>
      <c r="L4470" s="8" t="str">
        <f>IF(Sales_Pipeline[[#This Row],[Close_Date]]="","",TEXT(Sales_Pipeline[[#This Row],[Close_Date]],"mmm"))</f>
        <v/>
      </c>
      <c r="M4470" s="8" t="str">
        <f>IF(Sales_Pipeline[[#This Row],[Close_Date]]="","","Q"&amp;ROUNDUP(MONTH(Sales_Pipeline[[#This Row],[Close_Date]])/3,0))</f>
        <v/>
      </c>
      <c r="N4470" s="2" t="str" cm="1">
        <f t="array" ref="N4470">IFERROR(_xlfn.IFS(Sales_Pipeline[[#This Row],[Deal_Stage]]="Won",_xlfn.XLOOKUP(Sales_Pipeline[[#This Row],[Product]],Products!$A$2:$A$8,Products!$C$2:$C$8),Sales_Pipeline[[#This Row],[Deal_Stage]]="Lost",_xlfn.XLOOKUP(Sales_Pipeline[[#This Row],[Product]],Products!$A$2:$A$8,Products!$C$2:$C$8)),"")</f>
        <v/>
      </c>
      <c r="O4470" s="2">
        <v>0</v>
      </c>
    </row>
    <row r="4471" spans="1:15" x14ac:dyDescent="0.3">
      <c r="A4471" t="s">
        <v>4617</v>
      </c>
      <c r="B4471" t="s">
        <v>27</v>
      </c>
      <c r="C4471" t="str">
        <f>_xlfn.XLOOKUP(Sales_Pipeline[[#This Row],[Sales_Agent]],Sales_Teams[Sales_Agent],Sales_Teams[Manager])</f>
        <v>Rocco Neubert</v>
      </c>
      <c r="D4471" t="str">
        <f>_xlfn.XLOOKUP(Sales_Pipeline[[#This Row],[Manager]],Sales_Teams[Manager],Sales_Teams[Regional_Office])</f>
        <v>East</v>
      </c>
      <c r="E4471" t="s">
        <v>63</v>
      </c>
      <c r="F4471" t="s">
        <v>159</v>
      </c>
      <c r="G4471" t="str">
        <f>IFERROR(_xlfn.XLOOKUP(Sales_Pipeline[[#This Row],[Account]],Accounts!$A$2:$A$86,Accounts!$F$2:$F$86),"")</f>
        <v>United States</v>
      </c>
      <c r="H4471" t="s">
        <v>82</v>
      </c>
      <c r="I4471" s="3">
        <v>42920</v>
      </c>
      <c r="J4471" s="3">
        <v>42989</v>
      </c>
      <c r="K4471" s="8" t="str">
        <f>IF(Sales_Pipeline[[#This Row],[Close_Date]]="","",TEXT(Sales_Pipeline[[#This Row],[Close_Date]],"ddd"))</f>
        <v>Mon</v>
      </c>
      <c r="L4471" s="8" t="str">
        <f>IF(Sales_Pipeline[[#This Row],[Close_Date]]="","",TEXT(Sales_Pipeline[[#This Row],[Close_Date]],"mmm"))</f>
        <v>Sep</v>
      </c>
      <c r="M4471" s="8" t="str">
        <f>IF(Sales_Pipeline[[#This Row],[Close_Date]]="","","Q"&amp;ROUNDUP(MONTH(Sales_Pipeline[[#This Row],[Close_Date]])/3,0))</f>
        <v>Q3</v>
      </c>
      <c r="N4471" s="2" cm="1">
        <f t="array" ref="N4471">IFERROR(_xlfn.IFS(Sales_Pipeline[[#This Row],[Deal_Stage]]="Won",_xlfn.XLOOKUP(Sales_Pipeline[[#This Row],[Product]],Products!$A$2:$A$8,Products!$C$2:$C$8),Sales_Pipeline[[#This Row],[Deal_Stage]]="Lost",_xlfn.XLOOKUP(Sales_Pipeline[[#This Row],[Product]],Products!$A$2:$A$8,Products!$C$2:$C$8)),"")</f>
        <v>550</v>
      </c>
      <c r="O4471" s="2">
        <v>0</v>
      </c>
    </row>
    <row r="4472" spans="1:15" x14ac:dyDescent="0.3">
      <c r="A4472" t="s">
        <v>4618</v>
      </c>
      <c r="B4472" t="s">
        <v>15</v>
      </c>
      <c r="C4472" t="str">
        <f>_xlfn.XLOOKUP(Sales_Pipeline[[#This Row],[Sales_Agent]],Sales_Teams[Sales_Agent],Sales_Teams[Manager])</f>
        <v>Melvin Marxen</v>
      </c>
      <c r="D4472" t="str">
        <f>_xlfn.XLOOKUP(Sales_Pipeline[[#This Row],[Manager]],Sales_Teams[Manager],Sales_Teams[Regional_Office])</f>
        <v>Central</v>
      </c>
      <c r="E4472" t="s">
        <v>55</v>
      </c>
      <c r="F4472" t="s">
        <v>333</v>
      </c>
      <c r="G4472" t="str">
        <f>IFERROR(_xlfn.XLOOKUP(Sales_Pipeline[[#This Row],[Account]],Accounts!$A$2:$A$86,Accounts!$F$2:$F$86),"")</f>
        <v>United States</v>
      </c>
      <c r="H4472" t="s">
        <v>82</v>
      </c>
      <c r="I4472" s="3">
        <v>42920</v>
      </c>
      <c r="J4472" s="3">
        <v>42928</v>
      </c>
      <c r="K4472" s="8" t="str">
        <f>IF(Sales_Pipeline[[#This Row],[Close_Date]]="","",TEXT(Sales_Pipeline[[#This Row],[Close_Date]],"ddd"))</f>
        <v>Wed</v>
      </c>
      <c r="L4472" s="8" t="str">
        <f>IF(Sales_Pipeline[[#This Row],[Close_Date]]="","",TEXT(Sales_Pipeline[[#This Row],[Close_Date]],"mmm"))</f>
        <v>Jul</v>
      </c>
      <c r="M4472" s="8" t="str">
        <f>IF(Sales_Pipeline[[#This Row],[Close_Date]]="","","Q"&amp;ROUNDUP(MONTH(Sales_Pipeline[[#This Row],[Close_Date]])/3,0))</f>
        <v>Q3</v>
      </c>
      <c r="N4472" s="2" cm="1">
        <f t="array" ref="N4472">IFERROR(_xlfn.IFS(Sales_Pipeline[[#This Row],[Deal_Stage]]="Won",_xlfn.XLOOKUP(Sales_Pipeline[[#This Row],[Product]],Products!$A$2:$A$8,Products!$C$2:$C$8),Sales_Pipeline[[#This Row],[Deal_Stage]]="Lost",_xlfn.XLOOKUP(Sales_Pipeline[[#This Row],[Product]],Products!$A$2:$A$8,Products!$C$2:$C$8)),"")</f>
        <v>1096</v>
      </c>
      <c r="O4472" s="2">
        <v>0</v>
      </c>
    </row>
    <row r="4473" spans="1:15" x14ac:dyDescent="0.3">
      <c r="A4473" t="s">
        <v>4619</v>
      </c>
      <c r="B4473" t="s">
        <v>15</v>
      </c>
      <c r="C4473" t="str">
        <f>_xlfn.XLOOKUP(Sales_Pipeline[[#This Row],[Sales_Agent]],Sales_Teams[Sales_Agent],Sales_Teams[Manager])</f>
        <v>Melvin Marxen</v>
      </c>
      <c r="D4473" t="str">
        <f>_xlfn.XLOOKUP(Sales_Pipeline[[#This Row],[Manager]],Sales_Teams[Manager],Sales_Teams[Regional_Office])</f>
        <v>Central</v>
      </c>
      <c r="E4473" t="s">
        <v>55</v>
      </c>
      <c r="F4473" t="s">
        <v>68</v>
      </c>
      <c r="G4473" t="str">
        <f>IFERROR(_xlfn.XLOOKUP(Sales_Pipeline[[#This Row],[Account]],Accounts!$A$2:$A$86,Accounts!$F$2:$F$86),"")</f>
        <v>United States</v>
      </c>
      <c r="H4473" t="s">
        <v>57</v>
      </c>
      <c r="I4473" s="3">
        <v>42920</v>
      </c>
      <c r="J4473" s="3">
        <v>42983</v>
      </c>
      <c r="K4473" s="8" t="str">
        <f>IF(Sales_Pipeline[[#This Row],[Close_Date]]="","",TEXT(Sales_Pipeline[[#This Row],[Close_Date]],"ddd"))</f>
        <v>Tue</v>
      </c>
      <c r="L4473" s="8" t="str">
        <f>IF(Sales_Pipeline[[#This Row],[Close_Date]]="","",TEXT(Sales_Pipeline[[#This Row],[Close_Date]],"mmm"))</f>
        <v>Sep</v>
      </c>
      <c r="M4473" s="8" t="str">
        <f>IF(Sales_Pipeline[[#This Row],[Close_Date]]="","","Q"&amp;ROUNDUP(MONTH(Sales_Pipeline[[#This Row],[Close_Date]])/3,0))</f>
        <v>Q3</v>
      </c>
      <c r="N4473" s="2" cm="1">
        <f t="array" ref="N4473">IFERROR(_xlfn.IFS(Sales_Pipeline[[#This Row],[Deal_Stage]]="Won",_xlfn.XLOOKUP(Sales_Pipeline[[#This Row],[Product]],Products!$A$2:$A$8,Products!$C$2:$C$8),Sales_Pipeline[[#This Row],[Deal_Stage]]="Lost",_xlfn.XLOOKUP(Sales_Pipeline[[#This Row],[Product]],Products!$A$2:$A$8,Products!$C$2:$C$8)),"")</f>
        <v>1096</v>
      </c>
      <c r="O4473" s="2">
        <v>1300</v>
      </c>
    </row>
    <row r="4474" spans="1:15" x14ac:dyDescent="0.3">
      <c r="A4474" t="s">
        <v>4620</v>
      </c>
      <c r="B4474" t="s">
        <v>15</v>
      </c>
      <c r="C4474" t="str">
        <f>_xlfn.XLOOKUP(Sales_Pipeline[[#This Row],[Sales_Agent]],Sales_Teams[Sales_Agent],Sales_Teams[Manager])</f>
        <v>Melvin Marxen</v>
      </c>
      <c r="D4474" t="str">
        <f>_xlfn.XLOOKUP(Sales_Pipeline[[#This Row],[Manager]],Sales_Teams[Manager],Sales_Teams[Regional_Office])</f>
        <v>Central</v>
      </c>
      <c r="E4474" t="s">
        <v>8953</v>
      </c>
      <c r="F4474" t="s">
        <v>147</v>
      </c>
      <c r="G4474" t="str">
        <f>IFERROR(_xlfn.XLOOKUP(Sales_Pipeline[[#This Row],[Account]],Accounts!$A$2:$A$86,Accounts!$F$2:$F$86),"")</f>
        <v>United States</v>
      </c>
      <c r="H4474" t="s">
        <v>57</v>
      </c>
      <c r="I4474" s="3">
        <v>42920</v>
      </c>
      <c r="J4474" s="3">
        <v>42921</v>
      </c>
      <c r="K4474" s="8" t="str">
        <f>IF(Sales_Pipeline[[#This Row],[Close_Date]]="","",TEXT(Sales_Pipeline[[#This Row],[Close_Date]],"ddd"))</f>
        <v>Wed</v>
      </c>
      <c r="L4474" s="8" t="str">
        <f>IF(Sales_Pipeline[[#This Row],[Close_Date]]="","",TEXT(Sales_Pipeline[[#This Row],[Close_Date]],"mmm"))</f>
        <v>Jul</v>
      </c>
      <c r="M4474" s="8" t="str">
        <f>IF(Sales_Pipeline[[#This Row],[Close_Date]]="","","Q"&amp;ROUNDUP(MONTH(Sales_Pipeline[[#This Row],[Close_Date]])/3,0))</f>
        <v>Q3</v>
      </c>
      <c r="N4474" s="2" cm="1">
        <f t="array" ref="N4474">IFERROR(_xlfn.IFS(Sales_Pipeline[[#This Row],[Deal_Stage]]="Won",_xlfn.XLOOKUP(Sales_Pipeline[[#This Row],[Product]],Products!$A$2:$A$8,Products!$C$2:$C$8),Sales_Pipeline[[#This Row],[Deal_Stage]]="Lost",_xlfn.XLOOKUP(Sales_Pipeline[[#This Row],[Product]],Products!$A$2:$A$8,Products!$C$2:$C$8)),"")</f>
        <v>4821</v>
      </c>
      <c r="O4474" s="2">
        <v>4544</v>
      </c>
    </row>
    <row r="4475" spans="1:15" x14ac:dyDescent="0.3">
      <c r="A4475" t="s">
        <v>4621</v>
      </c>
      <c r="B4475" t="s">
        <v>28</v>
      </c>
      <c r="C4475" t="str">
        <f>_xlfn.XLOOKUP(Sales_Pipeline[[#This Row],[Sales_Agent]],Sales_Teams[Sales_Agent],Sales_Teams[Manager])</f>
        <v>Rocco Neubert</v>
      </c>
      <c r="D4475" t="str">
        <f>_xlfn.XLOOKUP(Sales_Pipeline[[#This Row],[Manager]],Sales_Teams[Manager],Sales_Teams[Regional_Office])</f>
        <v>East</v>
      </c>
      <c r="E4475" t="s">
        <v>63</v>
      </c>
      <c r="F4475" t="s">
        <v>129</v>
      </c>
      <c r="G4475" t="str">
        <f>IFERROR(_xlfn.XLOOKUP(Sales_Pipeline[[#This Row],[Account]],Accounts!$A$2:$A$86,Accounts!$F$2:$F$86),"")</f>
        <v>Jordan</v>
      </c>
      <c r="H4475" t="s">
        <v>82</v>
      </c>
      <c r="I4475" s="3">
        <v>42920</v>
      </c>
      <c r="J4475" s="3">
        <v>42921</v>
      </c>
      <c r="K4475" s="8" t="str">
        <f>IF(Sales_Pipeline[[#This Row],[Close_Date]]="","",TEXT(Sales_Pipeline[[#This Row],[Close_Date]],"ddd"))</f>
        <v>Wed</v>
      </c>
      <c r="L4475" s="8" t="str">
        <f>IF(Sales_Pipeline[[#This Row],[Close_Date]]="","",TEXT(Sales_Pipeline[[#This Row],[Close_Date]],"mmm"))</f>
        <v>Jul</v>
      </c>
      <c r="M4475" s="8" t="str">
        <f>IF(Sales_Pipeline[[#This Row],[Close_Date]]="","","Q"&amp;ROUNDUP(MONTH(Sales_Pipeline[[#This Row],[Close_Date]])/3,0))</f>
        <v>Q3</v>
      </c>
      <c r="N4475" s="2" cm="1">
        <f t="array" ref="N4475">IFERROR(_xlfn.IFS(Sales_Pipeline[[#This Row],[Deal_Stage]]="Won",_xlfn.XLOOKUP(Sales_Pipeline[[#This Row],[Product]],Products!$A$2:$A$8,Products!$C$2:$C$8),Sales_Pipeline[[#This Row],[Deal_Stage]]="Lost",_xlfn.XLOOKUP(Sales_Pipeline[[#This Row],[Product]],Products!$A$2:$A$8,Products!$C$2:$C$8)),"")</f>
        <v>550</v>
      </c>
      <c r="O4475" s="2">
        <v>0</v>
      </c>
    </row>
    <row r="4476" spans="1:15" x14ac:dyDescent="0.3">
      <c r="A4476" t="s">
        <v>4622</v>
      </c>
      <c r="B4476" t="s">
        <v>28</v>
      </c>
      <c r="C4476" t="str">
        <f>_xlfn.XLOOKUP(Sales_Pipeline[[#This Row],[Sales_Agent]],Sales_Teams[Sales_Agent],Sales_Teams[Manager])</f>
        <v>Rocco Neubert</v>
      </c>
      <c r="D4476" t="str">
        <f>_xlfn.XLOOKUP(Sales_Pipeline[[#This Row],[Manager]],Sales_Teams[Manager],Sales_Teams[Regional_Office])</f>
        <v>East</v>
      </c>
      <c r="E4476" t="s">
        <v>63</v>
      </c>
      <c r="F4476" t="s">
        <v>231</v>
      </c>
      <c r="G4476" t="str">
        <f>IFERROR(_xlfn.XLOOKUP(Sales_Pipeline[[#This Row],[Account]],Accounts!$A$2:$A$86,Accounts!$F$2:$F$86),"")</f>
        <v>United States</v>
      </c>
      <c r="H4476" t="s">
        <v>82</v>
      </c>
      <c r="I4476" s="3">
        <v>42920</v>
      </c>
      <c r="J4476" s="3">
        <v>43004</v>
      </c>
      <c r="K4476" s="8" t="str">
        <f>IF(Sales_Pipeline[[#This Row],[Close_Date]]="","",TEXT(Sales_Pipeline[[#This Row],[Close_Date]],"ddd"))</f>
        <v>Tue</v>
      </c>
      <c r="L4476" s="8" t="str">
        <f>IF(Sales_Pipeline[[#This Row],[Close_Date]]="","",TEXT(Sales_Pipeline[[#This Row],[Close_Date]],"mmm"))</f>
        <v>Sep</v>
      </c>
      <c r="M4476" s="8" t="str">
        <f>IF(Sales_Pipeline[[#This Row],[Close_Date]]="","","Q"&amp;ROUNDUP(MONTH(Sales_Pipeline[[#This Row],[Close_Date]])/3,0))</f>
        <v>Q3</v>
      </c>
      <c r="N4476" s="2" cm="1">
        <f t="array" ref="N4476">IFERROR(_xlfn.IFS(Sales_Pipeline[[#This Row],[Deal_Stage]]="Won",_xlfn.XLOOKUP(Sales_Pipeline[[#This Row],[Product]],Products!$A$2:$A$8,Products!$C$2:$C$8),Sales_Pipeline[[#This Row],[Deal_Stage]]="Lost",_xlfn.XLOOKUP(Sales_Pipeline[[#This Row],[Product]],Products!$A$2:$A$8,Products!$C$2:$C$8)),"")</f>
        <v>550</v>
      </c>
      <c r="O4476" s="2">
        <v>0</v>
      </c>
    </row>
    <row r="4477" spans="1:15" x14ac:dyDescent="0.3">
      <c r="A4477" t="s">
        <v>4623</v>
      </c>
      <c r="B4477" t="s">
        <v>28</v>
      </c>
      <c r="C4477" t="str">
        <f>_xlfn.XLOOKUP(Sales_Pipeline[[#This Row],[Sales_Agent]],Sales_Teams[Sales_Agent],Sales_Teams[Manager])</f>
        <v>Rocco Neubert</v>
      </c>
      <c r="D4477" t="str">
        <f>_xlfn.XLOOKUP(Sales_Pipeline[[#This Row],[Manager]],Sales_Teams[Manager],Sales_Teams[Regional_Office])</f>
        <v>East</v>
      </c>
      <c r="E4477" t="s">
        <v>63</v>
      </c>
      <c r="F4477" t="s">
        <v>220</v>
      </c>
      <c r="G4477" t="str">
        <f>IFERROR(_xlfn.XLOOKUP(Sales_Pipeline[[#This Row],[Account]],Accounts!$A$2:$A$86,Accounts!$F$2:$F$86),"")</f>
        <v>United States</v>
      </c>
      <c r="H4477" t="s">
        <v>57</v>
      </c>
      <c r="I4477" s="3">
        <v>42920</v>
      </c>
      <c r="J4477" s="3">
        <v>43001</v>
      </c>
      <c r="K4477" s="8" t="str">
        <f>IF(Sales_Pipeline[[#This Row],[Close_Date]]="","",TEXT(Sales_Pipeline[[#This Row],[Close_Date]],"ddd"))</f>
        <v>Sat</v>
      </c>
      <c r="L4477" s="8" t="str">
        <f>IF(Sales_Pipeline[[#This Row],[Close_Date]]="","",TEXT(Sales_Pipeline[[#This Row],[Close_Date]],"mmm"))</f>
        <v>Sep</v>
      </c>
      <c r="M4477" s="8" t="str">
        <f>IF(Sales_Pipeline[[#This Row],[Close_Date]]="","","Q"&amp;ROUNDUP(MONTH(Sales_Pipeline[[#This Row],[Close_Date]])/3,0))</f>
        <v>Q3</v>
      </c>
      <c r="N4477" s="2" cm="1">
        <f t="array" ref="N4477">IFERROR(_xlfn.IFS(Sales_Pipeline[[#This Row],[Deal_Stage]]="Won",_xlfn.XLOOKUP(Sales_Pipeline[[#This Row],[Product]],Products!$A$2:$A$8,Products!$C$2:$C$8),Sales_Pipeline[[#This Row],[Deal_Stage]]="Lost",_xlfn.XLOOKUP(Sales_Pipeline[[#This Row],[Product]],Products!$A$2:$A$8,Products!$C$2:$C$8)),"")</f>
        <v>550</v>
      </c>
      <c r="O4477" s="2">
        <v>531</v>
      </c>
    </row>
    <row r="4478" spans="1:15" x14ac:dyDescent="0.3">
      <c r="A4478" t="s">
        <v>4624</v>
      </c>
      <c r="B4478" t="s">
        <v>28</v>
      </c>
      <c r="C4478" t="str">
        <f>_xlfn.XLOOKUP(Sales_Pipeline[[#This Row],[Sales_Agent]],Sales_Teams[Sales_Agent],Sales_Teams[Manager])</f>
        <v>Rocco Neubert</v>
      </c>
      <c r="D4478" t="str">
        <f>_xlfn.XLOOKUP(Sales_Pipeline[[#This Row],[Manager]],Sales_Teams[Manager],Sales_Teams[Regional_Office])</f>
        <v>East</v>
      </c>
      <c r="E4478" t="s">
        <v>8953</v>
      </c>
      <c r="F4478" t="s">
        <v>209</v>
      </c>
      <c r="G4478" t="str">
        <f>IFERROR(_xlfn.XLOOKUP(Sales_Pipeline[[#This Row],[Account]],Accounts!$A$2:$A$86,Accounts!$F$2:$F$86),"")</f>
        <v>United States</v>
      </c>
      <c r="H4478" t="s">
        <v>57</v>
      </c>
      <c r="I4478" s="3">
        <v>42920</v>
      </c>
      <c r="J4478" s="3">
        <v>42929</v>
      </c>
      <c r="K4478" s="8" t="str">
        <f>IF(Sales_Pipeline[[#This Row],[Close_Date]]="","",TEXT(Sales_Pipeline[[#This Row],[Close_Date]],"ddd"))</f>
        <v>Thu</v>
      </c>
      <c r="L4478" s="8" t="str">
        <f>IF(Sales_Pipeline[[#This Row],[Close_Date]]="","",TEXT(Sales_Pipeline[[#This Row],[Close_Date]],"mmm"))</f>
        <v>Jul</v>
      </c>
      <c r="M4478" s="8" t="str">
        <f>IF(Sales_Pipeline[[#This Row],[Close_Date]]="","","Q"&amp;ROUNDUP(MONTH(Sales_Pipeline[[#This Row],[Close_Date]])/3,0))</f>
        <v>Q3</v>
      </c>
      <c r="N4478" s="2" cm="1">
        <f t="array" ref="N4478">IFERROR(_xlfn.IFS(Sales_Pipeline[[#This Row],[Deal_Stage]]="Won",_xlfn.XLOOKUP(Sales_Pipeline[[#This Row],[Product]],Products!$A$2:$A$8,Products!$C$2:$C$8),Sales_Pipeline[[#This Row],[Deal_Stage]]="Lost",_xlfn.XLOOKUP(Sales_Pipeline[[#This Row],[Product]],Products!$A$2:$A$8,Products!$C$2:$C$8)),"")</f>
        <v>4821</v>
      </c>
      <c r="O4478" s="2">
        <v>4669</v>
      </c>
    </row>
    <row r="4479" spans="1:15" x14ac:dyDescent="0.3">
      <c r="A4479" t="s">
        <v>4625</v>
      </c>
      <c r="B4479" t="s">
        <v>13</v>
      </c>
      <c r="C4479" t="str">
        <f>_xlfn.XLOOKUP(Sales_Pipeline[[#This Row],[Sales_Agent]],Sales_Teams[Sales_Agent],Sales_Teams[Manager])</f>
        <v>Melvin Marxen</v>
      </c>
      <c r="D4479" t="str">
        <f>_xlfn.XLOOKUP(Sales_Pipeline[[#This Row],[Manager]],Sales_Teams[Manager],Sales_Teams[Regional_Office])</f>
        <v>Central</v>
      </c>
      <c r="E4479" t="s">
        <v>61</v>
      </c>
      <c r="F4479" t="s">
        <v>333</v>
      </c>
      <c r="G4479" t="str">
        <f>IFERROR(_xlfn.XLOOKUP(Sales_Pipeline[[#This Row],[Account]],Accounts!$A$2:$A$86,Accounts!$F$2:$F$86),"")</f>
        <v>United States</v>
      </c>
      <c r="H4479" t="s">
        <v>82</v>
      </c>
      <c r="I4479" s="3">
        <v>42920</v>
      </c>
      <c r="J4479" s="3">
        <v>43042</v>
      </c>
      <c r="K4479" s="8" t="str">
        <f>IF(Sales_Pipeline[[#This Row],[Close_Date]]="","",TEXT(Sales_Pipeline[[#This Row],[Close_Date]],"ddd"))</f>
        <v>Fri</v>
      </c>
      <c r="L4479" s="8" t="str">
        <f>IF(Sales_Pipeline[[#This Row],[Close_Date]]="","",TEXT(Sales_Pipeline[[#This Row],[Close_Date]],"mmm"))</f>
        <v>Nov</v>
      </c>
      <c r="M4479" s="8" t="str">
        <f>IF(Sales_Pipeline[[#This Row],[Close_Date]]="","","Q"&amp;ROUNDUP(MONTH(Sales_Pipeline[[#This Row],[Close_Date]])/3,0))</f>
        <v>Q4</v>
      </c>
      <c r="N4479" s="2" cm="1">
        <f t="array" ref="N4479">IFERROR(_xlfn.IFS(Sales_Pipeline[[#This Row],[Deal_Stage]]="Won",_xlfn.XLOOKUP(Sales_Pipeline[[#This Row],[Product]],Products!$A$2:$A$8,Products!$C$2:$C$8),Sales_Pipeline[[#This Row],[Deal_Stage]]="Lost",_xlfn.XLOOKUP(Sales_Pipeline[[#This Row],[Product]],Products!$A$2:$A$8,Products!$C$2:$C$8)),"")</f>
        <v>55</v>
      </c>
      <c r="O4479" s="2">
        <v>0</v>
      </c>
    </row>
    <row r="4480" spans="1:15" x14ac:dyDescent="0.3">
      <c r="A4480" t="s">
        <v>4626</v>
      </c>
      <c r="B4480" t="s">
        <v>43</v>
      </c>
      <c r="C4480" t="str">
        <f>_xlfn.XLOOKUP(Sales_Pipeline[[#This Row],[Sales_Agent]],Sales_Teams[Sales_Agent],Sales_Teams[Manager])</f>
        <v>Summer Sewald</v>
      </c>
      <c r="D4480" t="str">
        <f>_xlfn.XLOOKUP(Sales_Pipeline[[#This Row],[Manager]],Sales_Teams[Manager],Sales_Teams[Regional_Office])</f>
        <v>West</v>
      </c>
      <c r="E4480" t="s">
        <v>8953</v>
      </c>
      <c r="F4480" t="s">
        <v>166</v>
      </c>
      <c r="G4480" t="str">
        <f>IFERROR(_xlfn.XLOOKUP(Sales_Pipeline[[#This Row],[Account]],Accounts!$A$2:$A$86,Accounts!$F$2:$F$86),"")</f>
        <v>United States</v>
      </c>
      <c r="H4480" t="s">
        <v>82</v>
      </c>
      <c r="I4480" s="3">
        <v>42920</v>
      </c>
      <c r="J4480" s="3">
        <v>42922</v>
      </c>
      <c r="K4480" s="8" t="str">
        <f>IF(Sales_Pipeline[[#This Row],[Close_Date]]="","",TEXT(Sales_Pipeline[[#This Row],[Close_Date]],"ddd"))</f>
        <v>Thu</v>
      </c>
      <c r="L4480" s="8" t="str">
        <f>IF(Sales_Pipeline[[#This Row],[Close_Date]]="","",TEXT(Sales_Pipeline[[#This Row],[Close_Date]],"mmm"))</f>
        <v>Jul</v>
      </c>
      <c r="M4480" s="8" t="str">
        <f>IF(Sales_Pipeline[[#This Row],[Close_Date]]="","","Q"&amp;ROUNDUP(MONTH(Sales_Pipeline[[#This Row],[Close_Date]])/3,0))</f>
        <v>Q3</v>
      </c>
      <c r="N4480" s="2" cm="1">
        <f t="array" ref="N4480">IFERROR(_xlfn.IFS(Sales_Pipeline[[#This Row],[Deal_Stage]]="Won",_xlfn.XLOOKUP(Sales_Pipeline[[#This Row],[Product]],Products!$A$2:$A$8,Products!$C$2:$C$8),Sales_Pipeline[[#This Row],[Deal_Stage]]="Lost",_xlfn.XLOOKUP(Sales_Pipeline[[#This Row],[Product]],Products!$A$2:$A$8,Products!$C$2:$C$8)),"")</f>
        <v>4821</v>
      </c>
      <c r="O4480" s="2">
        <v>0</v>
      </c>
    </row>
    <row r="4481" spans="1:15" x14ac:dyDescent="0.3">
      <c r="A4481" t="s">
        <v>4627</v>
      </c>
      <c r="B4481" t="s">
        <v>42</v>
      </c>
      <c r="C4481" t="str">
        <f>_xlfn.XLOOKUP(Sales_Pipeline[[#This Row],[Sales_Agent]],Sales_Teams[Sales_Agent],Sales_Teams[Manager])</f>
        <v>Summer Sewald</v>
      </c>
      <c r="D4481" t="str">
        <f>_xlfn.XLOOKUP(Sales_Pipeline[[#This Row],[Manager]],Sales_Teams[Manager],Sales_Teams[Regional_Office])</f>
        <v>West</v>
      </c>
      <c r="E4481" t="s">
        <v>76</v>
      </c>
      <c r="G4481" t="str">
        <f>IFERROR(_xlfn.XLOOKUP(Sales_Pipeline[[#This Row],[Account]],Accounts!$A$2:$A$86,Accounts!$F$2:$F$86),"")</f>
        <v/>
      </c>
      <c r="H4481" t="s">
        <v>77</v>
      </c>
      <c r="I4481" s="3">
        <v>42920</v>
      </c>
      <c r="K4481" s="8" t="str">
        <f>IF(Sales_Pipeline[[#This Row],[Close_Date]]="","",TEXT(Sales_Pipeline[[#This Row],[Close_Date]],"ddd"))</f>
        <v/>
      </c>
      <c r="L4481" s="8" t="str">
        <f>IF(Sales_Pipeline[[#This Row],[Close_Date]]="","",TEXT(Sales_Pipeline[[#This Row],[Close_Date]],"mmm"))</f>
        <v/>
      </c>
      <c r="M4481" s="8" t="str">
        <f>IF(Sales_Pipeline[[#This Row],[Close_Date]]="","","Q"&amp;ROUNDUP(MONTH(Sales_Pipeline[[#This Row],[Close_Date]])/3,0))</f>
        <v/>
      </c>
      <c r="N4481" s="2" t="str" cm="1">
        <f t="array" ref="N4481">IFERROR(_xlfn.IFS(Sales_Pipeline[[#This Row],[Deal_Stage]]="Won",_xlfn.XLOOKUP(Sales_Pipeline[[#This Row],[Product]],Products!$A$2:$A$8,Products!$C$2:$C$8),Sales_Pipeline[[#This Row],[Deal_Stage]]="Lost",_xlfn.XLOOKUP(Sales_Pipeline[[#This Row],[Product]],Products!$A$2:$A$8,Products!$C$2:$C$8)),"")</f>
        <v/>
      </c>
      <c r="O4481" s="2">
        <v>0</v>
      </c>
    </row>
    <row r="4482" spans="1:15" x14ac:dyDescent="0.3">
      <c r="A4482" t="s">
        <v>4628</v>
      </c>
      <c r="B4482" t="s">
        <v>42</v>
      </c>
      <c r="C4482" t="str">
        <f>_xlfn.XLOOKUP(Sales_Pipeline[[#This Row],[Sales_Agent]],Sales_Teams[Sales_Agent],Sales_Teams[Manager])</f>
        <v>Summer Sewald</v>
      </c>
      <c r="D4482" t="str">
        <f>_xlfn.XLOOKUP(Sales_Pipeline[[#This Row],[Manager]],Sales_Teams[Manager],Sales_Teams[Regional_Office])</f>
        <v>West</v>
      </c>
      <c r="E4482" t="s">
        <v>63</v>
      </c>
      <c r="F4482" t="s">
        <v>191</v>
      </c>
      <c r="G4482" t="str">
        <f>IFERROR(_xlfn.XLOOKUP(Sales_Pipeline[[#This Row],[Account]],Accounts!$A$2:$A$86,Accounts!$F$2:$F$86),"")</f>
        <v>United States</v>
      </c>
      <c r="H4482" t="s">
        <v>82</v>
      </c>
      <c r="I4482" s="3">
        <v>42920</v>
      </c>
      <c r="J4482" s="3">
        <v>42927</v>
      </c>
      <c r="K4482" s="8" t="str">
        <f>IF(Sales_Pipeline[[#This Row],[Close_Date]]="","",TEXT(Sales_Pipeline[[#This Row],[Close_Date]],"ddd"))</f>
        <v>Tue</v>
      </c>
      <c r="L4482" s="8" t="str">
        <f>IF(Sales_Pipeline[[#This Row],[Close_Date]]="","",TEXT(Sales_Pipeline[[#This Row],[Close_Date]],"mmm"))</f>
        <v>Jul</v>
      </c>
      <c r="M4482" s="8" t="str">
        <f>IF(Sales_Pipeline[[#This Row],[Close_Date]]="","","Q"&amp;ROUNDUP(MONTH(Sales_Pipeline[[#This Row],[Close_Date]])/3,0))</f>
        <v>Q3</v>
      </c>
      <c r="N4482" s="2" cm="1">
        <f t="array" ref="N4482">IFERROR(_xlfn.IFS(Sales_Pipeline[[#This Row],[Deal_Stage]]="Won",_xlfn.XLOOKUP(Sales_Pipeline[[#This Row],[Product]],Products!$A$2:$A$8,Products!$C$2:$C$8),Sales_Pipeline[[#This Row],[Deal_Stage]]="Lost",_xlfn.XLOOKUP(Sales_Pipeline[[#This Row],[Product]],Products!$A$2:$A$8,Products!$C$2:$C$8)),"")</f>
        <v>550</v>
      </c>
      <c r="O4482" s="2">
        <v>0</v>
      </c>
    </row>
    <row r="4483" spans="1:15" x14ac:dyDescent="0.3">
      <c r="A4483" t="s">
        <v>4629</v>
      </c>
      <c r="B4483" t="s">
        <v>42</v>
      </c>
      <c r="C4483" t="str">
        <f>_xlfn.XLOOKUP(Sales_Pipeline[[#This Row],[Sales_Agent]],Sales_Teams[Sales_Agent],Sales_Teams[Manager])</f>
        <v>Summer Sewald</v>
      </c>
      <c r="D4483" t="str">
        <f>_xlfn.XLOOKUP(Sales_Pipeline[[#This Row],[Manager]],Sales_Teams[Manager],Sales_Teams[Regional_Office])</f>
        <v>West</v>
      </c>
      <c r="E4483" t="s">
        <v>55</v>
      </c>
      <c r="F4483" t="s">
        <v>125</v>
      </c>
      <c r="G4483" t="str">
        <f>IFERROR(_xlfn.XLOOKUP(Sales_Pipeline[[#This Row],[Account]],Accounts!$A$2:$A$86,Accounts!$F$2:$F$86),"")</f>
        <v>United States</v>
      </c>
      <c r="H4483" t="s">
        <v>82</v>
      </c>
      <c r="I4483" s="3">
        <v>42920</v>
      </c>
      <c r="J4483" s="3">
        <v>42926</v>
      </c>
      <c r="K4483" s="8" t="str">
        <f>IF(Sales_Pipeline[[#This Row],[Close_Date]]="","",TEXT(Sales_Pipeline[[#This Row],[Close_Date]],"ddd"))</f>
        <v>Mon</v>
      </c>
      <c r="L4483" s="8" t="str">
        <f>IF(Sales_Pipeline[[#This Row],[Close_Date]]="","",TEXT(Sales_Pipeline[[#This Row],[Close_Date]],"mmm"))</f>
        <v>Jul</v>
      </c>
      <c r="M4483" s="8" t="str">
        <f>IF(Sales_Pipeline[[#This Row],[Close_Date]]="","","Q"&amp;ROUNDUP(MONTH(Sales_Pipeline[[#This Row],[Close_Date]])/3,0))</f>
        <v>Q3</v>
      </c>
      <c r="N4483" s="2" cm="1">
        <f t="array" ref="N4483">IFERROR(_xlfn.IFS(Sales_Pipeline[[#This Row],[Deal_Stage]]="Won",_xlfn.XLOOKUP(Sales_Pipeline[[#This Row],[Product]],Products!$A$2:$A$8,Products!$C$2:$C$8),Sales_Pipeline[[#This Row],[Deal_Stage]]="Lost",_xlfn.XLOOKUP(Sales_Pipeline[[#This Row],[Product]],Products!$A$2:$A$8,Products!$C$2:$C$8)),"")</f>
        <v>1096</v>
      </c>
      <c r="O4483" s="2">
        <v>0</v>
      </c>
    </row>
    <row r="4484" spans="1:15" x14ac:dyDescent="0.3">
      <c r="A4484" t="s">
        <v>4630</v>
      </c>
      <c r="B4484" t="s">
        <v>37</v>
      </c>
      <c r="C4484" t="str">
        <f>_xlfn.XLOOKUP(Sales_Pipeline[[#This Row],[Sales_Agent]],Sales_Teams[Sales_Agent],Sales_Teams[Manager])</f>
        <v>Celia Rouche</v>
      </c>
      <c r="D4484" t="str">
        <f>_xlfn.XLOOKUP(Sales_Pipeline[[#This Row],[Manager]],Sales_Teams[Manager],Sales_Teams[Regional_Office])</f>
        <v>West</v>
      </c>
      <c r="E4484" t="s">
        <v>63</v>
      </c>
      <c r="F4484" t="s">
        <v>145</v>
      </c>
      <c r="G4484" t="str">
        <f>IFERROR(_xlfn.XLOOKUP(Sales_Pipeline[[#This Row],[Account]],Accounts!$A$2:$A$86,Accounts!$F$2:$F$86),"")</f>
        <v>United States</v>
      </c>
      <c r="H4484" t="s">
        <v>82</v>
      </c>
      <c r="I4484" s="3">
        <v>42920</v>
      </c>
      <c r="J4484" s="3">
        <v>42997</v>
      </c>
      <c r="K4484" s="8" t="str">
        <f>IF(Sales_Pipeline[[#This Row],[Close_Date]]="","",TEXT(Sales_Pipeline[[#This Row],[Close_Date]],"ddd"))</f>
        <v>Tue</v>
      </c>
      <c r="L4484" s="8" t="str">
        <f>IF(Sales_Pipeline[[#This Row],[Close_Date]]="","",TEXT(Sales_Pipeline[[#This Row],[Close_Date]],"mmm"))</f>
        <v>Sep</v>
      </c>
      <c r="M4484" s="8" t="str">
        <f>IF(Sales_Pipeline[[#This Row],[Close_Date]]="","","Q"&amp;ROUNDUP(MONTH(Sales_Pipeline[[#This Row],[Close_Date]])/3,0))</f>
        <v>Q3</v>
      </c>
      <c r="N4484" s="2" cm="1">
        <f t="array" ref="N4484">IFERROR(_xlfn.IFS(Sales_Pipeline[[#This Row],[Deal_Stage]]="Won",_xlfn.XLOOKUP(Sales_Pipeline[[#This Row],[Product]],Products!$A$2:$A$8,Products!$C$2:$C$8),Sales_Pipeline[[#This Row],[Deal_Stage]]="Lost",_xlfn.XLOOKUP(Sales_Pipeline[[#This Row],[Product]],Products!$A$2:$A$8,Products!$C$2:$C$8)),"")</f>
        <v>550</v>
      </c>
      <c r="O4484" s="2">
        <v>0</v>
      </c>
    </row>
    <row r="4485" spans="1:15" x14ac:dyDescent="0.3">
      <c r="A4485" t="s">
        <v>4631</v>
      </c>
      <c r="B4485" t="s">
        <v>45</v>
      </c>
      <c r="C4485" t="str">
        <f>_xlfn.XLOOKUP(Sales_Pipeline[[#This Row],[Sales_Agent]],Sales_Teams[Sales_Agent],Sales_Teams[Manager])</f>
        <v>Summer Sewald</v>
      </c>
      <c r="D4485" t="str">
        <f>_xlfn.XLOOKUP(Sales_Pipeline[[#This Row],[Manager]],Sales_Teams[Manager],Sales_Teams[Regional_Office])</f>
        <v>West</v>
      </c>
      <c r="E4485" t="s">
        <v>61</v>
      </c>
      <c r="G4485" t="str">
        <f>IFERROR(_xlfn.XLOOKUP(Sales_Pipeline[[#This Row],[Account]],Accounts!$A$2:$A$86,Accounts!$F$2:$F$86),"")</f>
        <v/>
      </c>
      <c r="H4485" t="s">
        <v>77</v>
      </c>
      <c r="I4485" s="3">
        <v>42920</v>
      </c>
      <c r="K4485" s="8" t="str">
        <f>IF(Sales_Pipeline[[#This Row],[Close_Date]]="","",TEXT(Sales_Pipeline[[#This Row],[Close_Date]],"ddd"))</f>
        <v/>
      </c>
      <c r="L4485" s="8" t="str">
        <f>IF(Sales_Pipeline[[#This Row],[Close_Date]]="","",TEXT(Sales_Pipeline[[#This Row],[Close_Date]],"mmm"))</f>
        <v/>
      </c>
      <c r="M4485" s="8" t="str">
        <f>IF(Sales_Pipeline[[#This Row],[Close_Date]]="","","Q"&amp;ROUNDUP(MONTH(Sales_Pipeline[[#This Row],[Close_Date]])/3,0))</f>
        <v/>
      </c>
      <c r="N4485" s="2" t="str" cm="1">
        <f t="array" ref="N4485">IFERROR(_xlfn.IFS(Sales_Pipeline[[#This Row],[Deal_Stage]]="Won",_xlfn.XLOOKUP(Sales_Pipeline[[#This Row],[Product]],Products!$A$2:$A$8,Products!$C$2:$C$8),Sales_Pipeline[[#This Row],[Deal_Stage]]="Lost",_xlfn.XLOOKUP(Sales_Pipeline[[#This Row],[Product]],Products!$A$2:$A$8,Products!$C$2:$C$8)),"")</f>
        <v/>
      </c>
      <c r="O4485" s="2">
        <v>0</v>
      </c>
    </row>
    <row r="4486" spans="1:15" x14ac:dyDescent="0.3">
      <c r="A4486" t="s">
        <v>4632</v>
      </c>
      <c r="B4486" t="s">
        <v>9</v>
      </c>
      <c r="C4486" t="str">
        <f>_xlfn.XLOOKUP(Sales_Pipeline[[#This Row],[Sales_Agent]],Sales_Teams[Sales_Agent],Sales_Teams[Manager])</f>
        <v>Dustin Brinkmann</v>
      </c>
      <c r="D4486" t="str">
        <f>_xlfn.XLOOKUP(Sales_Pipeline[[#This Row],[Manager]],Sales_Teams[Manager],Sales_Teams[Regional_Office])</f>
        <v>Central</v>
      </c>
      <c r="E4486" t="s">
        <v>61</v>
      </c>
      <c r="F4486" t="s">
        <v>330</v>
      </c>
      <c r="G4486" t="str">
        <f>IFERROR(_xlfn.XLOOKUP(Sales_Pipeline[[#This Row],[Account]],Accounts!$A$2:$A$86,Accounts!$F$2:$F$86),"")</f>
        <v>Korea</v>
      </c>
      <c r="H4486" t="s">
        <v>82</v>
      </c>
      <c r="I4486" s="3">
        <v>42920</v>
      </c>
      <c r="J4486" s="3">
        <v>42927</v>
      </c>
      <c r="K4486" s="8" t="str">
        <f>IF(Sales_Pipeline[[#This Row],[Close_Date]]="","",TEXT(Sales_Pipeline[[#This Row],[Close_Date]],"ddd"))</f>
        <v>Tue</v>
      </c>
      <c r="L4486" s="8" t="str">
        <f>IF(Sales_Pipeline[[#This Row],[Close_Date]]="","",TEXT(Sales_Pipeline[[#This Row],[Close_Date]],"mmm"))</f>
        <v>Jul</v>
      </c>
      <c r="M4486" s="8" t="str">
        <f>IF(Sales_Pipeline[[#This Row],[Close_Date]]="","","Q"&amp;ROUNDUP(MONTH(Sales_Pipeline[[#This Row],[Close_Date]])/3,0))</f>
        <v>Q3</v>
      </c>
      <c r="N4486" s="2" cm="1">
        <f t="array" ref="N4486">IFERROR(_xlfn.IFS(Sales_Pipeline[[#This Row],[Deal_Stage]]="Won",_xlfn.XLOOKUP(Sales_Pipeline[[#This Row],[Product]],Products!$A$2:$A$8,Products!$C$2:$C$8),Sales_Pipeline[[#This Row],[Deal_Stage]]="Lost",_xlfn.XLOOKUP(Sales_Pipeline[[#This Row],[Product]],Products!$A$2:$A$8,Products!$C$2:$C$8)),"")</f>
        <v>55</v>
      </c>
      <c r="O4486" s="2">
        <v>0</v>
      </c>
    </row>
    <row r="4487" spans="1:15" x14ac:dyDescent="0.3">
      <c r="A4487" t="s">
        <v>4633</v>
      </c>
      <c r="B4487" t="s">
        <v>9</v>
      </c>
      <c r="C4487" t="str">
        <f>_xlfn.XLOOKUP(Sales_Pipeline[[#This Row],[Sales_Agent]],Sales_Teams[Sales_Agent],Sales_Teams[Manager])</f>
        <v>Dustin Brinkmann</v>
      </c>
      <c r="D4487" t="str">
        <f>_xlfn.XLOOKUP(Sales_Pipeline[[#This Row],[Manager]],Sales_Teams[Manager],Sales_Teams[Regional_Office])</f>
        <v>Central</v>
      </c>
      <c r="E4487" t="s">
        <v>63</v>
      </c>
      <c r="F4487" t="s">
        <v>223</v>
      </c>
      <c r="G4487" t="str">
        <f>IFERROR(_xlfn.XLOOKUP(Sales_Pipeline[[#This Row],[Account]],Accounts!$A$2:$A$86,Accounts!$F$2:$F$86),"")</f>
        <v>United States</v>
      </c>
      <c r="H4487" t="s">
        <v>57</v>
      </c>
      <c r="I4487" s="3">
        <v>42920</v>
      </c>
      <c r="J4487" s="3">
        <v>43003</v>
      </c>
      <c r="K4487" s="8" t="str">
        <f>IF(Sales_Pipeline[[#This Row],[Close_Date]]="","",TEXT(Sales_Pipeline[[#This Row],[Close_Date]],"ddd"))</f>
        <v>Mon</v>
      </c>
      <c r="L4487" s="8" t="str">
        <f>IF(Sales_Pipeline[[#This Row],[Close_Date]]="","",TEXT(Sales_Pipeline[[#This Row],[Close_Date]],"mmm"))</f>
        <v>Sep</v>
      </c>
      <c r="M4487" s="8" t="str">
        <f>IF(Sales_Pipeline[[#This Row],[Close_Date]]="","","Q"&amp;ROUNDUP(MONTH(Sales_Pipeline[[#This Row],[Close_Date]])/3,0))</f>
        <v>Q3</v>
      </c>
      <c r="N4487" s="2" cm="1">
        <f t="array" ref="N4487">IFERROR(_xlfn.IFS(Sales_Pipeline[[#This Row],[Deal_Stage]]="Won",_xlfn.XLOOKUP(Sales_Pipeline[[#This Row],[Product]],Products!$A$2:$A$8,Products!$C$2:$C$8),Sales_Pipeline[[#This Row],[Deal_Stage]]="Lost",_xlfn.XLOOKUP(Sales_Pipeline[[#This Row],[Product]],Products!$A$2:$A$8,Products!$C$2:$C$8)),"")</f>
        <v>550</v>
      </c>
      <c r="O4487" s="2">
        <v>475</v>
      </c>
    </row>
    <row r="4488" spans="1:15" x14ac:dyDescent="0.3">
      <c r="A4488" t="s">
        <v>4634</v>
      </c>
      <c r="B4488" t="s">
        <v>9</v>
      </c>
      <c r="C4488" t="str">
        <f>_xlfn.XLOOKUP(Sales_Pipeline[[#This Row],[Sales_Agent]],Sales_Teams[Sales_Agent],Sales_Teams[Manager])</f>
        <v>Dustin Brinkmann</v>
      </c>
      <c r="D4488" t="str">
        <f>_xlfn.XLOOKUP(Sales_Pipeline[[#This Row],[Manager]],Sales_Teams[Manager],Sales_Teams[Regional_Office])</f>
        <v>Central</v>
      </c>
      <c r="E4488" t="s">
        <v>55</v>
      </c>
      <c r="F4488" t="s">
        <v>68</v>
      </c>
      <c r="G4488" t="str">
        <f>IFERROR(_xlfn.XLOOKUP(Sales_Pipeline[[#This Row],[Account]],Accounts!$A$2:$A$86,Accounts!$F$2:$F$86),"")</f>
        <v>United States</v>
      </c>
      <c r="H4488" t="s">
        <v>57</v>
      </c>
      <c r="I4488" s="3">
        <v>42920</v>
      </c>
      <c r="J4488" s="3">
        <v>42921</v>
      </c>
      <c r="K4488" s="8" t="str">
        <f>IF(Sales_Pipeline[[#This Row],[Close_Date]]="","",TEXT(Sales_Pipeline[[#This Row],[Close_Date]],"ddd"))</f>
        <v>Wed</v>
      </c>
      <c r="L4488" s="8" t="str">
        <f>IF(Sales_Pipeline[[#This Row],[Close_Date]]="","",TEXT(Sales_Pipeline[[#This Row],[Close_Date]],"mmm"))</f>
        <v>Jul</v>
      </c>
      <c r="M4488" s="8" t="str">
        <f>IF(Sales_Pipeline[[#This Row],[Close_Date]]="","","Q"&amp;ROUNDUP(MONTH(Sales_Pipeline[[#This Row],[Close_Date]])/3,0))</f>
        <v>Q3</v>
      </c>
      <c r="N4488" s="2" cm="1">
        <f t="array" ref="N4488">IFERROR(_xlfn.IFS(Sales_Pipeline[[#This Row],[Deal_Stage]]="Won",_xlfn.XLOOKUP(Sales_Pipeline[[#This Row],[Product]],Products!$A$2:$A$8,Products!$C$2:$C$8),Sales_Pipeline[[#This Row],[Deal_Stage]]="Lost",_xlfn.XLOOKUP(Sales_Pipeline[[#This Row],[Product]],Products!$A$2:$A$8,Products!$C$2:$C$8)),"")</f>
        <v>1096</v>
      </c>
      <c r="O4488" s="2">
        <v>1102</v>
      </c>
    </row>
    <row r="4489" spans="1:15" x14ac:dyDescent="0.3">
      <c r="A4489" t="s">
        <v>4635</v>
      </c>
      <c r="B4489" t="s">
        <v>9</v>
      </c>
      <c r="C4489" t="str">
        <f>_xlfn.XLOOKUP(Sales_Pipeline[[#This Row],[Sales_Agent]],Sales_Teams[Sales_Agent],Sales_Teams[Manager])</f>
        <v>Dustin Brinkmann</v>
      </c>
      <c r="D4489" t="str">
        <f>_xlfn.XLOOKUP(Sales_Pipeline[[#This Row],[Manager]],Sales_Teams[Manager],Sales_Teams[Regional_Office])</f>
        <v>Central</v>
      </c>
      <c r="E4489" t="s">
        <v>61</v>
      </c>
      <c r="F4489" t="s">
        <v>74</v>
      </c>
      <c r="G4489" t="str">
        <f>IFERROR(_xlfn.XLOOKUP(Sales_Pipeline[[#This Row],[Account]],Accounts!$A$2:$A$86,Accounts!$F$2:$F$86),"")</f>
        <v>United States</v>
      </c>
      <c r="H4489" t="s">
        <v>57</v>
      </c>
      <c r="I4489" s="3">
        <v>42920</v>
      </c>
      <c r="J4489" s="3">
        <v>42925</v>
      </c>
      <c r="K4489" s="8" t="str">
        <f>IF(Sales_Pipeline[[#This Row],[Close_Date]]="","",TEXT(Sales_Pipeline[[#This Row],[Close_Date]],"ddd"))</f>
        <v>Sun</v>
      </c>
      <c r="L4489" s="8" t="str">
        <f>IF(Sales_Pipeline[[#This Row],[Close_Date]]="","",TEXT(Sales_Pipeline[[#This Row],[Close_Date]],"mmm"))</f>
        <v>Jul</v>
      </c>
      <c r="M4489" s="8" t="str">
        <f>IF(Sales_Pipeline[[#This Row],[Close_Date]]="","","Q"&amp;ROUNDUP(MONTH(Sales_Pipeline[[#This Row],[Close_Date]])/3,0))</f>
        <v>Q3</v>
      </c>
      <c r="N4489" s="2" cm="1">
        <f t="array" ref="N4489">IFERROR(_xlfn.IFS(Sales_Pipeline[[#This Row],[Deal_Stage]]="Won",_xlfn.XLOOKUP(Sales_Pipeline[[#This Row],[Product]],Products!$A$2:$A$8,Products!$C$2:$C$8),Sales_Pipeline[[#This Row],[Deal_Stage]]="Lost",_xlfn.XLOOKUP(Sales_Pipeline[[#This Row],[Product]],Products!$A$2:$A$8,Products!$C$2:$C$8)),"")</f>
        <v>55</v>
      </c>
      <c r="O4489" s="2">
        <v>55</v>
      </c>
    </row>
    <row r="4490" spans="1:15" x14ac:dyDescent="0.3">
      <c r="A4490" t="s">
        <v>4636</v>
      </c>
      <c r="B4490" t="s">
        <v>14</v>
      </c>
      <c r="C4490" t="str">
        <f>_xlfn.XLOOKUP(Sales_Pipeline[[#This Row],[Sales_Agent]],Sales_Teams[Sales_Agent],Sales_Teams[Manager])</f>
        <v>Melvin Marxen</v>
      </c>
      <c r="D4490" t="str">
        <f>_xlfn.XLOOKUP(Sales_Pipeline[[#This Row],[Manager]],Sales_Teams[Manager],Sales_Teams[Regional_Office])</f>
        <v>Central</v>
      </c>
      <c r="E4490" t="s">
        <v>63</v>
      </c>
      <c r="F4490" t="s">
        <v>94</v>
      </c>
      <c r="G4490" t="str">
        <f>IFERROR(_xlfn.XLOOKUP(Sales_Pipeline[[#This Row],[Account]],Accounts!$A$2:$A$86,Accounts!$F$2:$F$86),"")</f>
        <v>United States</v>
      </c>
      <c r="H4490" t="s">
        <v>82</v>
      </c>
      <c r="I4490" s="3">
        <v>42920</v>
      </c>
      <c r="J4490" s="3">
        <v>42931</v>
      </c>
      <c r="K4490" s="8" t="str">
        <f>IF(Sales_Pipeline[[#This Row],[Close_Date]]="","",TEXT(Sales_Pipeline[[#This Row],[Close_Date]],"ddd"))</f>
        <v>Sat</v>
      </c>
      <c r="L4490" s="8" t="str">
        <f>IF(Sales_Pipeline[[#This Row],[Close_Date]]="","",TEXT(Sales_Pipeline[[#This Row],[Close_Date]],"mmm"))</f>
        <v>Jul</v>
      </c>
      <c r="M4490" s="8" t="str">
        <f>IF(Sales_Pipeline[[#This Row],[Close_Date]]="","","Q"&amp;ROUNDUP(MONTH(Sales_Pipeline[[#This Row],[Close_Date]])/3,0))</f>
        <v>Q3</v>
      </c>
      <c r="N4490" s="2" cm="1">
        <f t="array" ref="N4490">IFERROR(_xlfn.IFS(Sales_Pipeline[[#This Row],[Deal_Stage]]="Won",_xlfn.XLOOKUP(Sales_Pipeline[[#This Row],[Product]],Products!$A$2:$A$8,Products!$C$2:$C$8),Sales_Pipeline[[#This Row],[Deal_Stage]]="Lost",_xlfn.XLOOKUP(Sales_Pipeline[[#This Row],[Product]],Products!$A$2:$A$8,Products!$C$2:$C$8)),"")</f>
        <v>550</v>
      </c>
      <c r="O4490" s="2">
        <v>0</v>
      </c>
    </row>
    <row r="4491" spans="1:15" x14ac:dyDescent="0.3">
      <c r="A4491" t="s">
        <v>4637</v>
      </c>
      <c r="B4491" t="s">
        <v>7</v>
      </c>
      <c r="C4491" t="str">
        <f>_xlfn.XLOOKUP(Sales_Pipeline[[#This Row],[Sales_Agent]],Sales_Teams[Sales_Agent],Sales_Teams[Manager])</f>
        <v>Dustin Brinkmann</v>
      </c>
      <c r="D4491" t="str">
        <f>_xlfn.XLOOKUP(Sales_Pipeline[[#This Row],[Manager]],Sales_Teams[Manager],Sales_Teams[Regional_Office])</f>
        <v>Central</v>
      </c>
      <c r="E4491" t="s">
        <v>61</v>
      </c>
      <c r="F4491" t="s">
        <v>247</v>
      </c>
      <c r="G4491" t="str">
        <f>IFERROR(_xlfn.XLOOKUP(Sales_Pipeline[[#This Row],[Account]],Accounts!$A$2:$A$86,Accounts!$F$2:$F$86),"")</f>
        <v>United States</v>
      </c>
      <c r="H4491" t="s">
        <v>82</v>
      </c>
      <c r="I4491" s="3">
        <v>42920</v>
      </c>
      <c r="J4491" s="3">
        <v>42922</v>
      </c>
      <c r="K4491" s="8" t="str">
        <f>IF(Sales_Pipeline[[#This Row],[Close_Date]]="","",TEXT(Sales_Pipeline[[#This Row],[Close_Date]],"ddd"))</f>
        <v>Thu</v>
      </c>
      <c r="L4491" s="8" t="str">
        <f>IF(Sales_Pipeline[[#This Row],[Close_Date]]="","",TEXT(Sales_Pipeline[[#This Row],[Close_Date]],"mmm"))</f>
        <v>Jul</v>
      </c>
      <c r="M4491" s="8" t="str">
        <f>IF(Sales_Pipeline[[#This Row],[Close_Date]]="","","Q"&amp;ROUNDUP(MONTH(Sales_Pipeline[[#This Row],[Close_Date]])/3,0))</f>
        <v>Q3</v>
      </c>
      <c r="N4491" s="2" cm="1">
        <f t="array" ref="N4491">IFERROR(_xlfn.IFS(Sales_Pipeline[[#This Row],[Deal_Stage]]="Won",_xlfn.XLOOKUP(Sales_Pipeline[[#This Row],[Product]],Products!$A$2:$A$8,Products!$C$2:$C$8),Sales_Pipeline[[#This Row],[Deal_Stage]]="Lost",_xlfn.XLOOKUP(Sales_Pipeline[[#This Row],[Product]],Products!$A$2:$A$8,Products!$C$2:$C$8)),"")</f>
        <v>55</v>
      </c>
      <c r="O4491" s="2">
        <v>0</v>
      </c>
    </row>
    <row r="4492" spans="1:15" x14ac:dyDescent="0.3">
      <c r="A4492" t="s">
        <v>4638</v>
      </c>
      <c r="B4492" t="s">
        <v>7</v>
      </c>
      <c r="C4492" t="str">
        <f>_xlfn.XLOOKUP(Sales_Pipeline[[#This Row],[Sales_Agent]],Sales_Teams[Sales_Agent],Sales_Teams[Manager])</f>
        <v>Dustin Brinkmann</v>
      </c>
      <c r="D4492" t="str">
        <f>_xlfn.XLOOKUP(Sales_Pipeline[[#This Row],[Manager]],Sales_Teams[Manager],Sales_Teams[Regional_Office])</f>
        <v>Central</v>
      </c>
      <c r="E4492" t="s">
        <v>61</v>
      </c>
      <c r="F4492" t="s">
        <v>56</v>
      </c>
      <c r="G4492" t="str">
        <f>IFERROR(_xlfn.XLOOKUP(Sales_Pipeline[[#This Row],[Account]],Accounts!$A$2:$A$86,Accounts!$F$2:$F$86),"")</f>
        <v>United States</v>
      </c>
      <c r="H4492" t="s">
        <v>57</v>
      </c>
      <c r="I4492" s="3">
        <v>42920</v>
      </c>
      <c r="J4492" s="3">
        <v>42921</v>
      </c>
      <c r="K4492" s="8" t="str">
        <f>IF(Sales_Pipeline[[#This Row],[Close_Date]]="","",TEXT(Sales_Pipeline[[#This Row],[Close_Date]],"ddd"))</f>
        <v>Wed</v>
      </c>
      <c r="L4492" s="8" t="str">
        <f>IF(Sales_Pipeline[[#This Row],[Close_Date]]="","",TEXT(Sales_Pipeline[[#This Row],[Close_Date]],"mmm"))</f>
        <v>Jul</v>
      </c>
      <c r="M4492" s="8" t="str">
        <f>IF(Sales_Pipeline[[#This Row],[Close_Date]]="","","Q"&amp;ROUNDUP(MONTH(Sales_Pipeline[[#This Row],[Close_Date]])/3,0))</f>
        <v>Q3</v>
      </c>
      <c r="N4492" s="2" cm="1">
        <f t="array" ref="N4492">IFERROR(_xlfn.IFS(Sales_Pipeline[[#This Row],[Deal_Stage]]="Won",_xlfn.XLOOKUP(Sales_Pipeline[[#This Row],[Product]],Products!$A$2:$A$8,Products!$C$2:$C$8),Sales_Pipeline[[#This Row],[Deal_Stage]]="Lost",_xlfn.XLOOKUP(Sales_Pipeline[[#This Row],[Product]],Products!$A$2:$A$8,Products!$C$2:$C$8)),"")</f>
        <v>55</v>
      </c>
      <c r="O4492" s="2">
        <v>63</v>
      </c>
    </row>
    <row r="4493" spans="1:15" x14ac:dyDescent="0.3">
      <c r="A4493" t="s">
        <v>4639</v>
      </c>
      <c r="B4493" t="s">
        <v>32</v>
      </c>
      <c r="C4493" t="str">
        <f>_xlfn.XLOOKUP(Sales_Pipeline[[#This Row],[Sales_Agent]],Sales_Teams[Sales_Agent],Sales_Teams[Manager])</f>
        <v>Celia Rouche</v>
      </c>
      <c r="D4493" t="str">
        <f>_xlfn.XLOOKUP(Sales_Pipeline[[#This Row],[Manager]],Sales_Teams[Manager],Sales_Teams[Regional_Office])</f>
        <v>West</v>
      </c>
      <c r="E4493" t="s">
        <v>76</v>
      </c>
      <c r="F4493" t="s">
        <v>173</v>
      </c>
      <c r="G4493" t="str">
        <f>IFERROR(_xlfn.XLOOKUP(Sales_Pipeline[[#This Row],[Account]],Accounts!$A$2:$A$86,Accounts!$F$2:$F$86),"")</f>
        <v>United States</v>
      </c>
      <c r="H4493" t="s">
        <v>82</v>
      </c>
      <c r="I4493" s="3">
        <v>42920</v>
      </c>
      <c r="J4493" s="3">
        <v>42928</v>
      </c>
      <c r="K4493" s="8" t="str">
        <f>IF(Sales_Pipeline[[#This Row],[Close_Date]]="","",TEXT(Sales_Pipeline[[#This Row],[Close_Date]],"ddd"))</f>
        <v>Wed</v>
      </c>
      <c r="L4493" s="8" t="str">
        <f>IF(Sales_Pipeline[[#This Row],[Close_Date]]="","",TEXT(Sales_Pipeline[[#This Row],[Close_Date]],"mmm"))</f>
        <v>Jul</v>
      </c>
      <c r="M4493" s="8" t="str">
        <f>IF(Sales_Pipeline[[#This Row],[Close_Date]]="","","Q"&amp;ROUNDUP(MONTH(Sales_Pipeline[[#This Row],[Close_Date]])/3,0))</f>
        <v>Q3</v>
      </c>
      <c r="N4493" s="2" cm="1">
        <f t="array" ref="N4493">IFERROR(_xlfn.IFS(Sales_Pipeline[[#This Row],[Deal_Stage]]="Won",_xlfn.XLOOKUP(Sales_Pipeline[[#This Row],[Product]],Products!$A$2:$A$8,Products!$C$2:$C$8),Sales_Pipeline[[#This Row],[Deal_Stage]]="Lost",_xlfn.XLOOKUP(Sales_Pipeline[[#This Row],[Product]],Products!$A$2:$A$8,Products!$C$2:$C$8)),"")</f>
        <v>3393</v>
      </c>
      <c r="O4493" s="2">
        <v>0</v>
      </c>
    </row>
    <row r="4494" spans="1:15" x14ac:dyDescent="0.3">
      <c r="A4494" t="s">
        <v>4640</v>
      </c>
      <c r="B4494" t="s">
        <v>32</v>
      </c>
      <c r="C4494" t="str">
        <f>_xlfn.XLOOKUP(Sales_Pipeline[[#This Row],[Sales_Agent]],Sales_Teams[Sales_Agent],Sales_Teams[Manager])</f>
        <v>Celia Rouche</v>
      </c>
      <c r="D4494" t="str">
        <f>_xlfn.XLOOKUP(Sales_Pipeline[[#This Row],[Manager]],Sales_Teams[Manager],Sales_Teams[Regional_Office])</f>
        <v>West</v>
      </c>
      <c r="E4494" t="s">
        <v>84</v>
      </c>
      <c r="F4494" t="s">
        <v>185</v>
      </c>
      <c r="G4494" t="str">
        <f>IFERROR(_xlfn.XLOOKUP(Sales_Pipeline[[#This Row],[Account]],Accounts!$A$2:$A$86,Accounts!$F$2:$F$86),"")</f>
        <v>United States</v>
      </c>
      <c r="H4494" t="s">
        <v>57</v>
      </c>
      <c r="I4494" s="3">
        <v>42920</v>
      </c>
      <c r="J4494" s="3">
        <v>42930</v>
      </c>
      <c r="K4494" s="8" t="str">
        <f>IF(Sales_Pipeline[[#This Row],[Close_Date]]="","",TEXT(Sales_Pipeline[[#This Row],[Close_Date]],"ddd"))</f>
        <v>Fri</v>
      </c>
      <c r="L4494" s="8" t="str">
        <f>IF(Sales_Pipeline[[#This Row],[Close_Date]]="","",TEXT(Sales_Pipeline[[#This Row],[Close_Date]],"mmm"))</f>
        <v>Jul</v>
      </c>
      <c r="M4494" s="8" t="str">
        <f>IF(Sales_Pipeline[[#This Row],[Close_Date]]="","","Q"&amp;ROUNDUP(MONTH(Sales_Pipeline[[#This Row],[Close_Date]])/3,0))</f>
        <v>Q3</v>
      </c>
      <c r="N4494" s="2" cm="1">
        <f t="array" ref="N4494">IFERROR(_xlfn.IFS(Sales_Pipeline[[#This Row],[Deal_Stage]]="Won",_xlfn.XLOOKUP(Sales_Pipeline[[#This Row],[Product]],Products!$A$2:$A$8,Products!$C$2:$C$8),Sales_Pipeline[[#This Row],[Deal_Stage]]="Lost",_xlfn.XLOOKUP(Sales_Pipeline[[#This Row],[Product]],Products!$A$2:$A$8,Products!$C$2:$C$8)),"")</f>
        <v>5482</v>
      </c>
      <c r="O4494" s="2">
        <v>5971</v>
      </c>
    </row>
    <row r="4495" spans="1:15" x14ac:dyDescent="0.3">
      <c r="A4495" t="s">
        <v>4641</v>
      </c>
      <c r="B4495" t="s">
        <v>23</v>
      </c>
      <c r="C4495" t="str">
        <f>_xlfn.XLOOKUP(Sales_Pipeline[[#This Row],[Sales_Agent]],Sales_Teams[Sales_Agent],Sales_Teams[Manager])</f>
        <v>Cara Losch</v>
      </c>
      <c r="D4495" t="str">
        <f>_xlfn.XLOOKUP(Sales_Pipeline[[#This Row],[Manager]],Sales_Teams[Manager],Sales_Teams[Regional_Office])</f>
        <v>East</v>
      </c>
      <c r="E4495" t="s">
        <v>84</v>
      </c>
      <c r="F4495" t="s">
        <v>109</v>
      </c>
      <c r="G4495" t="str">
        <f>IFERROR(_xlfn.XLOOKUP(Sales_Pipeline[[#This Row],[Account]],Accounts!$A$2:$A$86,Accounts!$F$2:$F$86),"")</f>
        <v>Japan</v>
      </c>
      <c r="H4495" t="s">
        <v>57</v>
      </c>
      <c r="I4495" s="3">
        <v>42920</v>
      </c>
      <c r="J4495" s="3">
        <v>42974</v>
      </c>
      <c r="K4495" s="8" t="str">
        <f>IF(Sales_Pipeline[[#This Row],[Close_Date]]="","",TEXT(Sales_Pipeline[[#This Row],[Close_Date]],"ddd"))</f>
        <v>Sun</v>
      </c>
      <c r="L4495" s="8" t="str">
        <f>IF(Sales_Pipeline[[#This Row],[Close_Date]]="","",TEXT(Sales_Pipeline[[#This Row],[Close_Date]],"mmm"))</f>
        <v>Aug</v>
      </c>
      <c r="M4495" s="8" t="str">
        <f>IF(Sales_Pipeline[[#This Row],[Close_Date]]="","","Q"&amp;ROUNDUP(MONTH(Sales_Pipeline[[#This Row],[Close_Date]])/3,0))</f>
        <v>Q3</v>
      </c>
      <c r="N4495" s="2" cm="1">
        <f t="array" ref="N4495">IFERROR(_xlfn.IFS(Sales_Pipeline[[#This Row],[Deal_Stage]]="Won",_xlfn.XLOOKUP(Sales_Pipeline[[#This Row],[Product]],Products!$A$2:$A$8,Products!$C$2:$C$8),Sales_Pipeline[[#This Row],[Deal_Stage]]="Lost",_xlfn.XLOOKUP(Sales_Pipeline[[#This Row],[Product]],Products!$A$2:$A$8,Products!$C$2:$C$8)),"")</f>
        <v>5482</v>
      </c>
      <c r="O4495" s="2">
        <v>5710</v>
      </c>
    </row>
    <row r="4496" spans="1:15" x14ac:dyDescent="0.3">
      <c r="A4496" t="s">
        <v>4642</v>
      </c>
      <c r="B4496" t="s">
        <v>44</v>
      </c>
      <c r="C4496" t="str">
        <f>_xlfn.XLOOKUP(Sales_Pipeline[[#This Row],[Sales_Agent]],Sales_Teams[Sales_Agent],Sales_Teams[Manager])</f>
        <v>Summer Sewald</v>
      </c>
      <c r="D4496" t="str">
        <f>_xlfn.XLOOKUP(Sales_Pipeline[[#This Row],[Manager]],Sales_Teams[Manager],Sales_Teams[Regional_Office])</f>
        <v>West</v>
      </c>
      <c r="E4496" t="s">
        <v>8953</v>
      </c>
      <c r="F4496" t="s">
        <v>98</v>
      </c>
      <c r="G4496" t="str">
        <f>IFERROR(_xlfn.XLOOKUP(Sales_Pipeline[[#This Row],[Account]],Accounts!$A$2:$A$86,Accounts!$F$2:$F$86),"")</f>
        <v>United States</v>
      </c>
      <c r="H4496" t="s">
        <v>82</v>
      </c>
      <c r="I4496" s="3">
        <v>42920</v>
      </c>
      <c r="J4496" s="3">
        <v>42925</v>
      </c>
      <c r="K4496" s="8" t="str">
        <f>IF(Sales_Pipeline[[#This Row],[Close_Date]]="","",TEXT(Sales_Pipeline[[#This Row],[Close_Date]],"ddd"))</f>
        <v>Sun</v>
      </c>
      <c r="L4496" s="8" t="str">
        <f>IF(Sales_Pipeline[[#This Row],[Close_Date]]="","",TEXT(Sales_Pipeline[[#This Row],[Close_Date]],"mmm"))</f>
        <v>Jul</v>
      </c>
      <c r="M4496" s="8" t="str">
        <f>IF(Sales_Pipeline[[#This Row],[Close_Date]]="","","Q"&amp;ROUNDUP(MONTH(Sales_Pipeline[[#This Row],[Close_Date]])/3,0))</f>
        <v>Q3</v>
      </c>
      <c r="N4496" s="2" cm="1">
        <f t="array" ref="N4496">IFERROR(_xlfn.IFS(Sales_Pipeline[[#This Row],[Deal_Stage]]="Won",_xlfn.XLOOKUP(Sales_Pipeline[[#This Row],[Product]],Products!$A$2:$A$8,Products!$C$2:$C$8),Sales_Pipeline[[#This Row],[Deal_Stage]]="Lost",_xlfn.XLOOKUP(Sales_Pipeline[[#This Row],[Product]],Products!$A$2:$A$8,Products!$C$2:$C$8)),"")</f>
        <v>4821</v>
      </c>
      <c r="O4496" s="2">
        <v>0</v>
      </c>
    </row>
    <row r="4497" spans="1:15" x14ac:dyDescent="0.3">
      <c r="A4497" t="s">
        <v>4643</v>
      </c>
      <c r="B4497" t="s">
        <v>44</v>
      </c>
      <c r="C4497" t="str">
        <f>_xlfn.XLOOKUP(Sales_Pipeline[[#This Row],[Sales_Agent]],Sales_Teams[Sales_Agent],Sales_Teams[Manager])</f>
        <v>Summer Sewald</v>
      </c>
      <c r="D4497" t="str">
        <f>_xlfn.XLOOKUP(Sales_Pipeline[[#This Row],[Manager]],Sales_Teams[Manager],Sales_Teams[Regional_Office])</f>
        <v>West</v>
      </c>
      <c r="E4497" t="s">
        <v>61</v>
      </c>
      <c r="F4497" t="s">
        <v>145</v>
      </c>
      <c r="G4497" t="str">
        <f>IFERROR(_xlfn.XLOOKUP(Sales_Pipeline[[#This Row],[Account]],Accounts!$A$2:$A$86,Accounts!$F$2:$F$86),"")</f>
        <v>United States</v>
      </c>
      <c r="H4497" t="s">
        <v>57</v>
      </c>
      <c r="I4497" s="3">
        <v>42920</v>
      </c>
      <c r="J4497" s="3">
        <v>42999</v>
      </c>
      <c r="K4497" s="8" t="str">
        <f>IF(Sales_Pipeline[[#This Row],[Close_Date]]="","",TEXT(Sales_Pipeline[[#This Row],[Close_Date]],"ddd"))</f>
        <v>Thu</v>
      </c>
      <c r="L4497" s="8" t="str">
        <f>IF(Sales_Pipeline[[#This Row],[Close_Date]]="","",TEXT(Sales_Pipeline[[#This Row],[Close_Date]],"mmm"))</f>
        <v>Sep</v>
      </c>
      <c r="M4497" s="8" t="str">
        <f>IF(Sales_Pipeline[[#This Row],[Close_Date]]="","","Q"&amp;ROUNDUP(MONTH(Sales_Pipeline[[#This Row],[Close_Date]])/3,0))</f>
        <v>Q3</v>
      </c>
      <c r="N4497" s="2" cm="1">
        <f t="array" ref="N4497">IFERROR(_xlfn.IFS(Sales_Pipeline[[#This Row],[Deal_Stage]]="Won",_xlfn.XLOOKUP(Sales_Pipeline[[#This Row],[Product]],Products!$A$2:$A$8,Products!$C$2:$C$8),Sales_Pipeline[[#This Row],[Deal_Stage]]="Lost",_xlfn.XLOOKUP(Sales_Pipeline[[#This Row],[Product]],Products!$A$2:$A$8,Products!$C$2:$C$8)),"")</f>
        <v>55</v>
      </c>
      <c r="O4497" s="2">
        <v>52</v>
      </c>
    </row>
    <row r="4498" spans="1:15" x14ac:dyDescent="0.3">
      <c r="A4498" t="s">
        <v>4644</v>
      </c>
      <c r="B4498" t="s">
        <v>3</v>
      </c>
      <c r="C4498" t="str">
        <f>_xlfn.XLOOKUP(Sales_Pipeline[[#This Row],[Sales_Agent]],Sales_Teams[Sales_Agent],Sales_Teams[Manager])</f>
        <v>Dustin Brinkmann</v>
      </c>
      <c r="D4498" t="str">
        <f>_xlfn.XLOOKUP(Sales_Pipeline[[#This Row],[Manager]],Sales_Teams[Manager],Sales_Teams[Regional_Office])</f>
        <v>Central</v>
      </c>
      <c r="E4498" t="s">
        <v>63</v>
      </c>
      <c r="F4498" t="s">
        <v>223</v>
      </c>
      <c r="G4498" t="str">
        <f>IFERROR(_xlfn.XLOOKUP(Sales_Pipeline[[#This Row],[Account]],Accounts!$A$2:$A$86,Accounts!$F$2:$F$86),"")</f>
        <v>United States</v>
      </c>
      <c r="H4498" t="s">
        <v>57</v>
      </c>
      <c r="I4498" s="3">
        <v>42921</v>
      </c>
      <c r="J4498" s="3">
        <v>42975</v>
      </c>
      <c r="K4498" s="8" t="str">
        <f>IF(Sales_Pipeline[[#This Row],[Close_Date]]="","",TEXT(Sales_Pipeline[[#This Row],[Close_Date]],"ddd"))</f>
        <v>Mon</v>
      </c>
      <c r="L4498" s="8" t="str">
        <f>IF(Sales_Pipeline[[#This Row],[Close_Date]]="","",TEXT(Sales_Pipeline[[#This Row],[Close_Date]],"mmm"))</f>
        <v>Aug</v>
      </c>
      <c r="M4498" s="8" t="str">
        <f>IF(Sales_Pipeline[[#This Row],[Close_Date]]="","","Q"&amp;ROUNDUP(MONTH(Sales_Pipeline[[#This Row],[Close_Date]])/3,0))</f>
        <v>Q3</v>
      </c>
      <c r="N4498" s="2" cm="1">
        <f t="array" ref="N4498">IFERROR(_xlfn.IFS(Sales_Pipeline[[#This Row],[Deal_Stage]]="Won",_xlfn.XLOOKUP(Sales_Pipeline[[#This Row],[Product]],Products!$A$2:$A$8,Products!$C$2:$C$8),Sales_Pipeline[[#This Row],[Deal_Stage]]="Lost",_xlfn.XLOOKUP(Sales_Pipeline[[#This Row],[Product]],Products!$A$2:$A$8,Products!$C$2:$C$8)),"")</f>
        <v>550</v>
      </c>
      <c r="O4498" s="2">
        <v>522</v>
      </c>
    </row>
    <row r="4499" spans="1:15" x14ac:dyDescent="0.3">
      <c r="A4499" t="s">
        <v>4645</v>
      </c>
      <c r="B4499" t="s">
        <v>27</v>
      </c>
      <c r="C4499" t="str">
        <f>_xlfn.XLOOKUP(Sales_Pipeline[[#This Row],[Sales_Agent]],Sales_Teams[Sales_Agent],Sales_Teams[Manager])</f>
        <v>Rocco Neubert</v>
      </c>
      <c r="D4499" t="str">
        <f>_xlfn.XLOOKUP(Sales_Pipeline[[#This Row],[Manager]],Sales_Teams[Manager],Sales_Teams[Regional_Office])</f>
        <v>East</v>
      </c>
      <c r="E4499" t="s">
        <v>63</v>
      </c>
      <c r="G4499" t="str">
        <f>IFERROR(_xlfn.XLOOKUP(Sales_Pipeline[[#This Row],[Account]],Accounts!$A$2:$A$86,Accounts!$F$2:$F$86),"")</f>
        <v/>
      </c>
      <c r="H4499" t="s">
        <v>77</v>
      </c>
      <c r="I4499" s="3">
        <v>42921</v>
      </c>
      <c r="K4499" s="8" t="str">
        <f>IF(Sales_Pipeline[[#This Row],[Close_Date]]="","",TEXT(Sales_Pipeline[[#This Row],[Close_Date]],"ddd"))</f>
        <v/>
      </c>
      <c r="L4499" s="8" t="str">
        <f>IF(Sales_Pipeline[[#This Row],[Close_Date]]="","",TEXT(Sales_Pipeline[[#This Row],[Close_Date]],"mmm"))</f>
        <v/>
      </c>
      <c r="M4499" s="8" t="str">
        <f>IF(Sales_Pipeline[[#This Row],[Close_Date]]="","","Q"&amp;ROUNDUP(MONTH(Sales_Pipeline[[#This Row],[Close_Date]])/3,0))</f>
        <v/>
      </c>
      <c r="N4499" s="2" t="str" cm="1">
        <f t="array" ref="N4499">IFERROR(_xlfn.IFS(Sales_Pipeline[[#This Row],[Deal_Stage]]="Won",_xlfn.XLOOKUP(Sales_Pipeline[[#This Row],[Product]],Products!$A$2:$A$8,Products!$C$2:$C$8),Sales_Pipeline[[#This Row],[Deal_Stage]]="Lost",_xlfn.XLOOKUP(Sales_Pipeline[[#This Row],[Product]],Products!$A$2:$A$8,Products!$C$2:$C$8)),"")</f>
        <v/>
      </c>
      <c r="O4499" s="2">
        <v>0</v>
      </c>
    </row>
    <row r="4500" spans="1:15" x14ac:dyDescent="0.3">
      <c r="A4500" t="s">
        <v>4646</v>
      </c>
      <c r="B4500" t="s">
        <v>27</v>
      </c>
      <c r="C4500" t="str">
        <f>_xlfn.XLOOKUP(Sales_Pipeline[[#This Row],[Sales_Agent]],Sales_Teams[Sales_Agent],Sales_Teams[Manager])</f>
        <v>Rocco Neubert</v>
      </c>
      <c r="D4500" t="str">
        <f>_xlfn.XLOOKUP(Sales_Pipeline[[#This Row],[Manager]],Sales_Teams[Manager],Sales_Teams[Regional_Office])</f>
        <v>East</v>
      </c>
      <c r="E4500" t="s">
        <v>55</v>
      </c>
      <c r="F4500" t="s">
        <v>533</v>
      </c>
      <c r="G4500" t="str">
        <f>IFERROR(_xlfn.XLOOKUP(Sales_Pipeline[[#This Row],[Account]],Accounts!$A$2:$A$86,Accounts!$F$2:$F$86),"")</f>
        <v>United States</v>
      </c>
      <c r="H4500" t="s">
        <v>82</v>
      </c>
      <c r="I4500" s="3">
        <v>42921</v>
      </c>
      <c r="J4500" s="3">
        <v>42928</v>
      </c>
      <c r="K4500" s="8" t="str">
        <f>IF(Sales_Pipeline[[#This Row],[Close_Date]]="","",TEXT(Sales_Pipeline[[#This Row],[Close_Date]],"ddd"))</f>
        <v>Wed</v>
      </c>
      <c r="L4500" s="8" t="str">
        <f>IF(Sales_Pipeline[[#This Row],[Close_Date]]="","",TEXT(Sales_Pipeline[[#This Row],[Close_Date]],"mmm"))</f>
        <v>Jul</v>
      </c>
      <c r="M4500" s="8" t="str">
        <f>IF(Sales_Pipeline[[#This Row],[Close_Date]]="","","Q"&amp;ROUNDUP(MONTH(Sales_Pipeline[[#This Row],[Close_Date]])/3,0))</f>
        <v>Q3</v>
      </c>
      <c r="N4500" s="2" cm="1">
        <f t="array" ref="N4500">IFERROR(_xlfn.IFS(Sales_Pipeline[[#This Row],[Deal_Stage]]="Won",_xlfn.XLOOKUP(Sales_Pipeline[[#This Row],[Product]],Products!$A$2:$A$8,Products!$C$2:$C$8),Sales_Pipeline[[#This Row],[Deal_Stage]]="Lost",_xlfn.XLOOKUP(Sales_Pipeline[[#This Row],[Product]],Products!$A$2:$A$8,Products!$C$2:$C$8)),"")</f>
        <v>1096</v>
      </c>
      <c r="O4500" s="2">
        <v>0</v>
      </c>
    </row>
    <row r="4501" spans="1:15" x14ac:dyDescent="0.3">
      <c r="A4501" t="s">
        <v>4647</v>
      </c>
      <c r="B4501" t="s">
        <v>27</v>
      </c>
      <c r="C4501" t="str">
        <f>_xlfn.XLOOKUP(Sales_Pipeline[[#This Row],[Sales_Agent]],Sales_Teams[Sales_Agent],Sales_Teams[Manager])</f>
        <v>Rocco Neubert</v>
      </c>
      <c r="D4501" t="str">
        <f>_xlfn.XLOOKUP(Sales_Pipeline[[#This Row],[Manager]],Sales_Teams[Manager],Sales_Teams[Regional_Office])</f>
        <v>East</v>
      </c>
      <c r="E4501" t="s">
        <v>84</v>
      </c>
      <c r="F4501" t="s">
        <v>315</v>
      </c>
      <c r="G4501" t="str">
        <f>IFERROR(_xlfn.XLOOKUP(Sales_Pipeline[[#This Row],[Account]],Accounts!$A$2:$A$86,Accounts!$F$2:$F$86),"")</f>
        <v>United States</v>
      </c>
      <c r="H4501" t="s">
        <v>82</v>
      </c>
      <c r="I4501" s="3">
        <v>42921</v>
      </c>
      <c r="J4501" s="3">
        <v>42929</v>
      </c>
      <c r="K4501" s="8" t="str">
        <f>IF(Sales_Pipeline[[#This Row],[Close_Date]]="","",TEXT(Sales_Pipeline[[#This Row],[Close_Date]],"ddd"))</f>
        <v>Thu</v>
      </c>
      <c r="L4501" s="8" t="str">
        <f>IF(Sales_Pipeline[[#This Row],[Close_Date]]="","",TEXT(Sales_Pipeline[[#This Row],[Close_Date]],"mmm"))</f>
        <v>Jul</v>
      </c>
      <c r="M4501" s="8" t="str">
        <f>IF(Sales_Pipeline[[#This Row],[Close_Date]]="","","Q"&amp;ROUNDUP(MONTH(Sales_Pipeline[[#This Row],[Close_Date]])/3,0))</f>
        <v>Q3</v>
      </c>
      <c r="N4501" s="2" cm="1">
        <f t="array" ref="N4501">IFERROR(_xlfn.IFS(Sales_Pipeline[[#This Row],[Deal_Stage]]="Won",_xlfn.XLOOKUP(Sales_Pipeline[[#This Row],[Product]],Products!$A$2:$A$8,Products!$C$2:$C$8),Sales_Pipeline[[#This Row],[Deal_Stage]]="Lost",_xlfn.XLOOKUP(Sales_Pipeline[[#This Row],[Product]],Products!$A$2:$A$8,Products!$C$2:$C$8)),"")</f>
        <v>5482</v>
      </c>
      <c r="O4501" s="2">
        <v>0</v>
      </c>
    </row>
    <row r="4502" spans="1:15" x14ac:dyDescent="0.3">
      <c r="A4502" t="s">
        <v>4648</v>
      </c>
      <c r="B4502" t="s">
        <v>27</v>
      </c>
      <c r="C4502" t="str">
        <f>_xlfn.XLOOKUP(Sales_Pipeline[[#This Row],[Sales_Agent]],Sales_Teams[Sales_Agent],Sales_Teams[Manager])</f>
        <v>Rocco Neubert</v>
      </c>
      <c r="D4502" t="str">
        <f>_xlfn.XLOOKUP(Sales_Pipeline[[#This Row],[Manager]],Sales_Teams[Manager],Sales_Teams[Regional_Office])</f>
        <v>East</v>
      </c>
      <c r="E4502" t="s">
        <v>55</v>
      </c>
      <c r="F4502" t="s">
        <v>220</v>
      </c>
      <c r="G4502" t="str">
        <f>IFERROR(_xlfn.XLOOKUP(Sales_Pipeline[[#This Row],[Account]],Accounts!$A$2:$A$86,Accounts!$F$2:$F$86),"")</f>
        <v>United States</v>
      </c>
      <c r="H4502" t="s">
        <v>57</v>
      </c>
      <c r="I4502" s="3">
        <v>42921</v>
      </c>
      <c r="J4502" s="3">
        <v>42930</v>
      </c>
      <c r="K4502" s="8" t="str">
        <f>IF(Sales_Pipeline[[#This Row],[Close_Date]]="","",TEXT(Sales_Pipeline[[#This Row],[Close_Date]],"ddd"))</f>
        <v>Fri</v>
      </c>
      <c r="L4502" s="8" t="str">
        <f>IF(Sales_Pipeline[[#This Row],[Close_Date]]="","",TEXT(Sales_Pipeline[[#This Row],[Close_Date]],"mmm"))</f>
        <v>Jul</v>
      </c>
      <c r="M4502" s="8" t="str">
        <f>IF(Sales_Pipeline[[#This Row],[Close_Date]]="","","Q"&amp;ROUNDUP(MONTH(Sales_Pipeline[[#This Row],[Close_Date]])/3,0))</f>
        <v>Q3</v>
      </c>
      <c r="N4502" s="2" cm="1">
        <f t="array" ref="N4502">IFERROR(_xlfn.IFS(Sales_Pipeline[[#This Row],[Deal_Stage]]="Won",_xlfn.XLOOKUP(Sales_Pipeline[[#This Row],[Product]],Products!$A$2:$A$8,Products!$C$2:$C$8),Sales_Pipeline[[#This Row],[Deal_Stage]]="Lost",_xlfn.XLOOKUP(Sales_Pipeline[[#This Row],[Product]],Products!$A$2:$A$8,Products!$C$2:$C$8)),"")</f>
        <v>1096</v>
      </c>
      <c r="O4502" s="2">
        <v>1109</v>
      </c>
    </row>
    <row r="4503" spans="1:15" x14ac:dyDescent="0.3">
      <c r="A4503" t="s">
        <v>4649</v>
      </c>
      <c r="B4503" t="s">
        <v>27</v>
      </c>
      <c r="C4503" t="str">
        <f>_xlfn.XLOOKUP(Sales_Pipeline[[#This Row],[Sales_Agent]],Sales_Teams[Sales_Agent],Sales_Teams[Manager])</f>
        <v>Rocco Neubert</v>
      </c>
      <c r="D4503" t="str">
        <f>_xlfn.XLOOKUP(Sales_Pipeline[[#This Row],[Manager]],Sales_Teams[Manager],Sales_Teams[Regional_Office])</f>
        <v>East</v>
      </c>
      <c r="E4503" t="s">
        <v>76</v>
      </c>
      <c r="F4503" t="s">
        <v>127</v>
      </c>
      <c r="G4503" t="str">
        <f>IFERROR(_xlfn.XLOOKUP(Sales_Pipeline[[#This Row],[Account]],Accounts!$A$2:$A$86,Accounts!$F$2:$F$86),"")</f>
        <v>United States</v>
      </c>
      <c r="H4503" t="s">
        <v>57</v>
      </c>
      <c r="I4503" s="3">
        <v>42921</v>
      </c>
      <c r="J4503" s="3">
        <v>42922</v>
      </c>
      <c r="K4503" s="8" t="str">
        <f>IF(Sales_Pipeline[[#This Row],[Close_Date]]="","",TEXT(Sales_Pipeline[[#This Row],[Close_Date]],"ddd"))</f>
        <v>Thu</v>
      </c>
      <c r="L4503" s="8" t="str">
        <f>IF(Sales_Pipeline[[#This Row],[Close_Date]]="","",TEXT(Sales_Pipeline[[#This Row],[Close_Date]],"mmm"))</f>
        <v>Jul</v>
      </c>
      <c r="M4503" s="8" t="str">
        <f>IF(Sales_Pipeline[[#This Row],[Close_Date]]="","","Q"&amp;ROUNDUP(MONTH(Sales_Pipeline[[#This Row],[Close_Date]])/3,0))</f>
        <v>Q3</v>
      </c>
      <c r="N4503" s="2" cm="1">
        <f t="array" ref="N4503">IFERROR(_xlfn.IFS(Sales_Pipeline[[#This Row],[Deal_Stage]]="Won",_xlfn.XLOOKUP(Sales_Pipeline[[#This Row],[Product]],Products!$A$2:$A$8,Products!$C$2:$C$8),Sales_Pipeline[[#This Row],[Deal_Stage]]="Lost",_xlfn.XLOOKUP(Sales_Pipeline[[#This Row],[Product]],Products!$A$2:$A$8,Products!$C$2:$C$8)),"")</f>
        <v>3393</v>
      </c>
      <c r="O4503" s="2">
        <v>3508</v>
      </c>
    </row>
    <row r="4504" spans="1:15" x14ac:dyDescent="0.3">
      <c r="A4504" t="s">
        <v>4650</v>
      </c>
      <c r="B4504" t="s">
        <v>20</v>
      </c>
      <c r="C4504" t="str">
        <f>_xlfn.XLOOKUP(Sales_Pipeline[[#This Row],[Sales_Agent]],Sales_Teams[Sales_Agent],Sales_Teams[Manager])</f>
        <v>Cara Losch</v>
      </c>
      <c r="D4504" t="str">
        <f>_xlfn.XLOOKUP(Sales_Pipeline[[#This Row],[Manager]],Sales_Teams[Manager],Sales_Teams[Regional_Office])</f>
        <v>East</v>
      </c>
      <c r="E4504" t="s">
        <v>84</v>
      </c>
      <c r="F4504" t="s">
        <v>760</v>
      </c>
      <c r="G4504" t="str">
        <f>IFERROR(_xlfn.XLOOKUP(Sales_Pipeline[[#This Row],[Account]],Accounts!$A$2:$A$86,Accounts!$F$2:$F$86),"")</f>
        <v>United States</v>
      </c>
      <c r="H4504" t="s">
        <v>82</v>
      </c>
      <c r="I4504" s="3">
        <v>42921</v>
      </c>
      <c r="J4504" s="3">
        <v>42930</v>
      </c>
      <c r="K4504" s="8" t="str">
        <f>IF(Sales_Pipeline[[#This Row],[Close_Date]]="","",TEXT(Sales_Pipeline[[#This Row],[Close_Date]],"ddd"))</f>
        <v>Fri</v>
      </c>
      <c r="L4504" s="8" t="str">
        <f>IF(Sales_Pipeline[[#This Row],[Close_Date]]="","",TEXT(Sales_Pipeline[[#This Row],[Close_Date]],"mmm"))</f>
        <v>Jul</v>
      </c>
      <c r="M4504" s="8" t="str">
        <f>IF(Sales_Pipeline[[#This Row],[Close_Date]]="","","Q"&amp;ROUNDUP(MONTH(Sales_Pipeline[[#This Row],[Close_Date]])/3,0))</f>
        <v>Q3</v>
      </c>
      <c r="N4504" s="2" cm="1">
        <f t="array" ref="N4504">IFERROR(_xlfn.IFS(Sales_Pipeline[[#This Row],[Deal_Stage]]="Won",_xlfn.XLOOKUP(Sales_Pipeline[[#This Row],[Product]],Products!$A$2:$A$8,Products!$C$2:$C$8),Sales_Pipeline[[#This Row],[Deal_Stage]]="Lost",_xlfn.XLOOKUP(Sales_Pipeline[[#This Row],[Product]],Products!$A$2:$A$8,Products!$C$2:$C$8)),"")</f>
        <v>5482</v>
      </c>
      <c r="O4504" s="2">
        <v>0</v>
      </c>
    </row>
    <row r="4505" spans="1:15" x14ac:dyDescent="0.3">
      <c r="A4505" t="s">
        <v>4651</v>
      </c>
      <c r="B4505" t="s">
        <v>25</v>
      </c>
      <c r="C4505" t="str">
        <f>_xlfn.XLOOKUP(Sales_Pipeline[[#This Row],[Sales_Agent]],Sales_Teams[Sales_Agent],Sales_Teams[Manager])</f>
        <v>Rocco Neubert</v>
      </c>
      <c r="D4505" t="str">
        <f>_xlfn.XLOOKUP(Sales_Pipeline[[#This Row],[Manager]],Sales_Teams[Manager],Sales_Teams[Regional_Office])</f>
        <v>East</v>
      </c>
      <c r="E4505" t="s">
        <v>55</v>
      </c>
      <c r="F4505" t="s">
        <v>231</v>
      </c>
      <c r="G4505" t="str">
        <f>IFERROR(_xlfn.XLOOKUP(Sales_Pipeline[[#This Row],[Account]],Accounts!$A$2:$A$86,Accounts!$F$2:$F$86),"")</f>
        <v>United States</v>
      </c>
      <c r="H4505" t="s">
        <v>82</v>
      </c>
      <c r="I4505" s="3">
        <v>42921</v>
      </c>
      <c r="J4505" s="3">
        <v>42932</v>
      </c>
      <c r="K4505" s="8" t="str">
        <f>IF(Sales_Pipeline[[#This Row],[Close_Date]]="","",TEXT(Sales_Pipeline[[#This Row],[Close_Date]],"ddd"))</f>
        <v>Sun</v>
      </c>
      <c r="L4505" s="8" t="str">
        <f>IF(Sales_Pipeline[[#This Row],[Close_Date]]="","",TEXT(Sales_Pipeline[[#This Row],[Close_Date]],"mmm"))</f>
        <v>Jul</v>
      </c>
      <c r="M4505" s="8" t="str">
        <f>IF(Sales_Pipeline[[#This Row],[Close_Date]]="","","Q"&amp;ROUNDUP(MONTH(Sales_Pipeline[[#This Row],[Close_Date]])/3,0))</f>
        <v>Q3</v>
      </c>
      <c r="N4505" s="2" cm="1">
        <f t="array" ref="N4505">IFERROR(_xlfn.IFS(Sales_Pipeline[[#This Row],[Deal_Stage]]="Won",_xlfn.XLOOKUP(Sales_Pipeline[[#This Row],[Product]],Products!$A$2:$A$8,Products!$C$2:$C$8),Sales_Pipeline[[#This Row],[Deal_Stage]]="Lost",_xlfn.XLOOKUP(Sales_Pipeline[[#This Row],[Product]],Products!$A$2:$A$8,Products!$C$2:$C$8)),"")</f>
        <v>1096</v>
      </c>
      <c r="O4505" s="2">
        <v>0</v>
      </c>
    </row>
    <row r="4506" spans="1:15" x14ac:dyDescent="0.3">
      <c r="A4506" t="s">
        <v>4652</v>
      </c>
      <c r="B4506" t="s">
        <v>15</v>
      </c>
      <c r="C4506" t="str">
        <f>_xlfn.XLOOKUP(Sales_Pipeline[[#This Row],[Sales_Agent]],Sales_Teams[Sales_Agent],Sales_Teams[Manager])</f>
        <v>Melvin Marxen</v>
      </c>
      <c r="D4506" t="str">
        <f>_xlfn.XLOOKUP(Sales_Pipeline[[#This Row],[Manager]],Sales_Teams[Manager],Sales_Teams[Regional_Office])</f>
        <v>Central</v>
      </c>
      <c r="E4506" t="s">
        <v>8953</v>
      </c>
      <c r="F4506" t="s">
        <v>330</v>
      </c>
      <c r="G4506" t="str">
        <f>IFERROR(_xlfn.XLOOKUP(Sales_Pipeline[[#This Row],[Account]],Accounts!$A$2:$A$86,Accounts!$F$2:$F$86),"")</f>
        <v>Korea</v>
      </c>
      <c r="H4506" t="s">
        <v>57</v>
      </c>
      <c r="I4506" s="3">
        <v>42921</v>
      </c>
      <c r="J4506" s="3">
        <v>42976</v>
      </c>
      <c r="K4506" s="8" t="str">
        <f>IF(Sales_Pipeline[[#This Row],[Close_Date]]="","",TEXT(Sales_Pipeline[[#This Row],[Close_Date]],"ddd"))</f>
        <v>Tue</v>
      </c>
      <c r="L4506" s="8" t="str">
        <f>IF(Sales_Pipeline[[#This Row],[Close_Date]]="","",TEXT(Sales_Pipeline[[#This Row],[Close_Date]],"mmm"))</f>
        <v>Aug</v>
      </c>
      <c r="M4506" s="8" t="str">
        <f>IF(Sales_Pipeline[[#This Row],[Close_Date]]="","","Q"&amp;ROUNDUP(MONTH(Sales_Pipeline[[#This Row],[Close_Date]])/3,0))</f>
        <v>Q3</v>
      </c>
      <c r="N4506" s="2" cm="1">
        <f t="array" ref="N4506">IFERROR(_xlfn.IFS(Sales_Pipeline[[#This Row],[Deal_Stage]]="Won",_xlfn.XLOOKUP(Sales_Pipeline[[#This Row],[Product]],Products!$A$2:$A$8,Products!$C$2:$C$8),Sales_Pipeline[[#This Row],[Deal_Stage]]="Lost",_xlfn.XLOOKUP(Sales_Pipeline[[#This Row],[Product]],Products!$A$2:$A$8,Products!$C$2:$C$8)),"")</f>
        <v>4821</v>
      </c>
      <c r="O4506" s="2">
        <v>4346</v>
      </c>
    </row>
    <row r="4507" spans="1:15" x14ac:dyDescent="0.3">
      <c r="A4507" t="s">
        <v>4653</v>
      </c>
      <c r="B4507" t="s">
        <v>28</v>
      </c>
      <c r="C4507" t="str">
        <f>_xlfn.XLOOKUP(Sales_Pipeline[[#This Row],[Sales_Agent]],Sales_Teams[Sales_Agent],Sales_Teams[Manager])</f>
        <v>Rocco Neubert</v>
      </c>
      <c r="D4507" t="str">
        <f>_xlfn.XLOOKUP(Sales_Pipeline[[#This Row],[Manager]],Sales_Teams[Manager],Sales_Teams[Regional_Office])</f>
        <v>East</v>
      </c>
      <c r="E4507" t="s">
        <v>63</v>
      </c>
      <c r="F4507" t="s">
        <v>196</v>
      </c>
      <c r="G4507" t="str">
        <f>IFERROR(_xlfn.XLOOKUP(Sales_Pipeline[[#This Row],[Account]],Accounts!$A$2:$A$86,Accounts!$F$2:$F$86),"")</f>
        <v>United States</v>
      </c>
      <c r="H4507" t="s">
        <v>82</v>
      </c>
      <c r="I4507" s="3">
        <v>42921</v>
      </c>
      <c r="J4507" s="3">
        <v>42922</v>
      </c>
      <c r="K4507" s="8" t="str">
        <f>IF(Sales_Pipeline[[#This Row],[Close_Date]]="","",TEXT(Sales_Pipeline[[#This Row],[Close_Date]],"ddd"))</f>
        <v>Thu</v>
      </c>
      <c r="L4507" s="8" t="str">
        <f>IF(Sales_Pipeline[[#This Row],[Close_Date]]="","",TEXT(Sales_Pipeline[[#This Row],[Close_Date]],"mmm"))</f>
        <v>Jul</v>
      </c>
      <c r="M4507" s="8" t="str">
        <f>IF(Sales_Pipeline[[#This Row],[Close_Date]]="","","Q"&amp;ROUNDUP(MONTH(Sales_Pipeline[[#This Row],[Close_Date]])/3,0))</f>
        <v>Q3</v>
      </c>
      <c r="N4507" s="2" cm="1">
        <f t="array" ref="N4507">IFERROR(_xlfn.IFS(Sales_Pipeline[[#This Row],[Deal_Stage]]="Won",_xlfn.XLOOKUP(Sales_Pipeline[[#This Row],[Product]],Products!$A$2:$A$8,Products!$C$2:$C$8),Sales_Pipeline[[#This Row],[Deal_Stage]]="Lost",_xlfn.XLOOKUP(Sales_Pipeline[[#This Row],[Product]],Products!$A$2:$A$8,Products!$C$2:$C$8)),"")</f>
        <v>550</v>
      </c>
      <c r="O4507" s="2">
        <v>0</v>
      </c>
    </row>
    <row r="4508" spans="1:15" x14ac:dyDescent="0.3">
      <c r="A4508" t="s">
        <v>4654</v>
      </c>
      <c r="B4508" t="s">
        <v>28</v>
      </c>
      <c r="C4508" t="str">
        <f>_xlfn.XLOOKUP(Sales_Pipeline[[#This Row],[Sales_Agent]],Sales_Teams[Sales_Agent],Sales_Teams[Manager])</f>
        <v>Rocco Neubert</v>
      </c>
      <c r="D4508" t="str">
        <f>_xlfn.XLOOKUP(Sales_Pipeline[[#This Row],[Manager]],Sales_Teams[Manager],Sales_Teams[Regional_Office])</f>
        <v>East</v>
      </c>
      <c r="E4508" t="s">
        <v>8953</v>
      </c>
      <c r="F4508" t="s">
        <v>96</v>
      </c>
      <c r="G4508" t="str">
        <f>IFERROR(_xlfn.XLOOKUP(Sales_Pipeline[[#This Row],[Account]],Accounts!$A$2:$A$86,Accounts!$F$2:$F$86),"")</f>
        <v>United States</v>
      </c>
      <c r="H4508" t="s">
        <v>82</v>
      </c>
      <c r="I4508" s="3">
        <v>42921</v>
      </c>
      <c r="J4508" s="3">
        <v>42925</v>
      </c>
      <c r="K4508" s="8" t="str">
        <f>IF(Sales_Pipeline[[#This Row],[Close_Date]]="","",TEXT(Sales_Pipeline[[#This Row],[Close_Date]],"ddd"))</f>
        <v>Sun</v>
      </c>
      <c r="L4508" s="8" t="str">
        <f>IF(Sales_Pipeline[[#This Row],[Close_Date]]="","",TEXT(Sales_Pipeline[[#This Row],[Close_Date]],"mmm"))</f>
        <v>Jul</v>
      </c>
      <c r="M4508" s="8" t="str">
        <f>IF(Sales_Pipeline[[#This Row],[Close_Date]]="","","Q"&amp;ROUNDUP(MONTH(Sales_Pipeline[[#This Row],[Close_Date]])/3,0))</f>
        <v>Q3</v>
      </c>
      <c r="N4508" s="2" cm="1">
        <f t="array" ref="N4508">IFERROR(_xlfn.IFS(Sales_Pipeline[[#This Row],[Deal_Stage]]="Won",_xlfn.XLOOKUP(Sales_Pipeline[[#This Row],[Product]],Products!$A$2:$A$8,Products!$C$2:$C$8),Sales_Pipeline[[#This Row],[Deal_Stage]]="Lost",_xlfn.XLOOKUP(Sales_Pipeline[[#This Row],[Product]],Products!$A$2:$A$8,Products!$C$2:$C$8)),"")</f>
        <v>4821</v>
      </c>
      <c r="O4508" s="2">
        <v>0</v>
      </c>
    </row>
    <row r="4509" spans="1:15" x14ac:dyDescent="0.3">
      <c r="A4509" t="s">
        <v>4655</v>
      </c>
      <c r="B4509" t="s">
        <v>28</v>
      </c>
      <c r="C4509" t="str">
        <f>_xlfn.XLOOKUP(Sales_Pipeline[[#This Row],[Sales_Agent]],Sales_Teams[Sales_Agent],Sales_Teams[Manager])</f>
        <v>Rocco Neubert</v>
      </c>
      <c r="D4509" t="str">
        <f>_xlfn.XLOOKUP(Sales_Pipeline[[#This Row],[Manager]],Sales_Teams[Manager],Sales_Teams[Regional_Office])</f>
        <v>East</v>
      </c>
      <c r="E4509" t="s">
        <v>8953</v>
      </c>
      <c r="F4509" t="s">
        <v>206</v>
      </c>
      <c r="G4509" t="str">
        <f>IFERROR(_xlfn.XLOOKUP(Sales_Pipeline[[#This Row],[Account]],Accounts!$A$2:$A$86,Accounts!$F$2:$F$86),"")</f>
        <v>United States</v>
      </c>
      <c r="H4509" t="s">
        <v>57</v>
      </c>
      <c r="I4509" s="3">
        <v>42921</v>
      </c>
      <c r="J4509" s="3">
        <v>42957</v>
      </c>
      <c r="K4509" s="8" t="str">
        <f>IF(Sales_Pipeline[[#This Row],[Close_Date]]="","",TEXT(Sales_Pipeline[[#This Row],[Close_Date]],"ddd"))</f>
        <v>Thu</v>
      </c>
      <c r="L4509" s="8" t="str">
        <f>IF(Sales_Pipeline[[#This Row],[Close_Date]]="","",TEXT(Sales_Pipeline[[#This Row],[Close_Date]],"mmm"))</f>
        <v>Aug</v>
      </c>
      <c r="M4509" s="8" t="str">
        <f>IF(Sales_Pipeline[[#This Row],[Close_Date]]="","","Q"&amp;ROUNDUP(MONTH(Sales_Pipeline[[#This Row],[Close_Date]])/3,0))</f>
        <v>Q3</v>
      </c>
      <c r="N4509" s="2" cm="1">
        <f t="array" ref="N4509">IFERROR(_xlfn.IFS(Sales_Pipeline[[#This Row],[Deal_Stage]]="Won",_xlfn.XLOOKUP(Sales_Pipeline[[#This Row],[Product]],Products!$A$2:$A$8,Products!$C$2:$C$8),Sales_Pipeline[[#This Row],[Deal_Stage]]="Lost",_xlfn.XLOOKUP(Sales_Pipeline[[#This Row],[Product]],Products!$A$2:$A$8,Products!$C$2:$C$8)),"")</f>
        <v>4821</v>
      </c>
      <c r="O4509" s="2">
        <v>4565</v>
      </c>
    </row>
    <row r="4510" spans="1:15" x14ac:dyDescent="0.3">
      <c r="A4510" t="s">
        <v>4656</v>
      </c>
      <c r="B4510" t="s">
        <v>22</v>
      </c>
      <c r="C4510" t="str">
        <f>_xlfn.XLOOKUP(Sales_Pipeline[[#This Row],[Sales_Agent]],Sales_Teams[Sales_Agent],Sales_Teams[Manager])</f>
        <v>Cara Losch</v>
      </c>
      <c r="D4510" t="str">
        <f>_xlfn.XLOOKUP(Sales_Pipeline[[#This Row],[Manager]],Sales_Teams[Manager],Sales_Teams[Regional_Office])</f>
        <v>East</v>
      </c>
      <c r="E4510" t="s">
        <v>55</v>
      </c>
      <c r="F4510" t="s">
        <v>103</v>
      </c>
      <c r="G4510" t="str">
        <f>IFERROR(_xlfn.XLOOKUP(Sales_Pipeline[[#This Row],[Account]],Accounts!$A$2:$A$86,Accounts!$F$2:$F$86),"")</f>
        <v>United States</v>
      </c>
      <c r="H4510" t="s">
        <v>57</v>
      </c>
      <c r="I4510" s="3">
        <v>42921</v>
      </c>
      <c r="J4510" s="3">
        <v>43007</v>
      </c>
      <c r="K4510" s="8" t="str">
        <f>IF(Sales_Pipeline[[#This Row],[Close_Date]]="","",TEXT(Sales_Pipeline[[#This Row],[Close_Date]],"ddd"))</f>
        <v>Fri</v>
      </c>
      <c r="L4510" s="8" t="str">
        <f>IF(Sales_Pipeline[[#This Row],[Close_Date]]="","",TEXT(Sales_Pipeline[[#This Row],[Close_Date]],"mmm"))</f>
        <v>Sep</v>
      </c>
      <c r="M4510" s="8" t="str">
        <f>IF(Sales_Pipeline[[#This Row],[Close_Date]]="","","Q"&amp;ROUNDUP(MONTH(Sales_Pipeline[[#This Row],[Close_Date]])/3,0))</f>
        <v>Q3</v>
      </c>
      <c r="N4510" s="2" cm="1">
        <f t="array" ref="N4510">IFERROR(_xlfn.IFS(Sales_Pipeline[[#This Row],[Deal_Stage]]="Won",_xlfn.XLOOKUP(Sales_Pipeline[[#This Row],[Product]],Products!$A$2:$A$8,Products!$C$2:$C$8),Sales_Pipeline[[#This Row],[Deal_Stage]]="Lost",_xlfn.XLOOKUP(Sales_Pipeline[[#This Row],[Product]],Products!$A$2:$A$8,Products!$C$2:$C$8)),"")</f>
        <v>1096</v>
      </c>
      <c r="O4510" s="2">
        <v>1319</v>
      </c>
    </row>
    <row r="4511" spans="1:15" x14ac:dyDescent="0.3">
      <c r="A4511" t="s">
        <v>4657</v>
      </c>
      <c r="B4511" t="s">
        <v>40</v>
      </c>
      <c r="C4511" t="str">
        <f>_xlfn.XLOOKUP(Sales_Pipeline[[#This Row],[Sales_Agent]],Sales_Teams[Sales_Agent],Sales_Teams[Manager])</f>
        <v>Summer Sewald</v>
      </c>
      <c r="D4511" t="str">
        <f>_xlfn.XLOOKUP(Sales_Pipeline[[#This Row],[Manager]],Sales_Teams[Manager],Sales_Teams[Regional_Office])</f>
        <v>West</v>
      </c>
      <c r="E4511" t="s">
        <v>8953</v>
      </c>
      <c r="F4511" t="s">
        <v>330</v>
      </c>
      <c r="G4511" t="str">
        <f>IFERROR(_xlfn.XLOOKUP(Sales_Pipeline[[#This Row],[Account]],Accounts!$A$2:$A$86,Accounts!$F$2:$F$86),"")</f>
        <v>Korea</v>
      </c>
      <c r="H4511" t="s">
        <v>57</v>
      </c>
      <c r="I4511" s="3">
        <v>42921</v>
      </c>
      <c r="J4511" s="3">
        <v>42922</v>
      </c>
      <c r="K4511" s="8" t="str">
        <f>IF(Sales_Pipeline[[#This Row],[Close_Date]]="","",TEXT(Sales_Pipeline[[#This Row],[Close_Date]],"ddd"))</f>
        <v>Thu</v>
      </c>
      <c r="L4511" s="8" t="str">
        <f>IF(Sales_Pipeline[[#This Row],[Close_Date]]="","",TEXT(Sales_Pipeline[[#This Row],[Close_Date]],"mmm"))</f>
        <v>Jul</v>
      </c>
      <c r="M4511" s="8" t="str">
        <f>IF(Sales_Pipeline[[#This Row],[Close_Date]]="","","Q"&amp;ROUNDUP(MONTH(Sales_Pipeline[[#This Row],[Close_Date]])/3,0))</f>
        <v>Q3</v>
      </c>
      <c r="N4511" s="2" cm="1">
        <f t="array" ref="N4511">IFERROR(_xlfn.IFS(Sales_Pipeline[[#This Row],[Deal_Stage]]="Won",_xlfn.XLOOKUP(Sales_Pipeline[[#This Row],[Product]],Products!$A$2:$A$8,Products!$C$2:$C$8),Sales_Pipeline[[#This Row],[Deal_Stage]]="Lost",_xlfn.XLOOKUP(Sales_Pipeline[[#This Row],[Product]],Products!$A$2:$A$8,Products!$C$2:$C$8)),"")</f>
        <v>4821</v>
      </c>
      <c r="O4511" s="2">
        <v>5157</v>
      </c>
    </row>
    <row r="4512" spans="1:15" x14ac:dyDescent="0.3">
      <c r="A4512" t="s">
        <v>4658</v>
      </c>
      <c r="B4512" t="s">
        <v>10</v>
      </c>
      <c r="C4512" t="str">
        <f>_xlfn.XLOOKUP(Sales_Pipeline[[#This Row],[Sales_Agent]],Sales_Teams[Sales_Agent],Sales_Teams[Manager])</f>
        <v>Melvin Marxen</v>
      </c>
      <c r="D4512" t="str">
        <f>_xlfn.XLOOKUP(Sales_Pipeline[[#This Row],[Manager]],Sales_Teams[Manager],Sales_Teams[Regional_Office])</f>
        <v>Central</v>
      </c>
      <c r="E4512" t="s">
        <v>76</v>
      </c>
      <c r="F4512" t="s">
        <v>214</v>
      </c>
      <c r="G4512" t="str">
        <f>IFERROR(_xlfn.XLOOKUP(Sales_Pipeline[[#This Row],[Account]],Accounts!$A$2:$A$86,Accounts!$F$2:$F$86),"")</f>
        <v>United States</v>
      </c>
      <c r="H4512" t="s">
        <v>82</v>
      </c>
      <c r="I4512" s="3">
        <v>42921</v>
      </c>
      <c r="J4512" s="3">
        <v>42922</v>
      </c>
      <c r="K4512" s="8" t="str">
        <f>IF(Sales_Pipeline[[#This Row],[Close_Date]]="","",TEXT(Sales_Pipeline[[#This Row],[Close_Date]],"ddd"))</f>
        <v>Thu</v>
      </c>
      <c r="L4512" s="8" t="str">
        <f>IF(Sales_Pipeline[[#This Row],[Close_Date]]="","",TEXT(Sales_Pipeline[[#This Row],[Close_Date]],"mmm"))</f>
        <v>Jul</v>
      </c>
      <c r="M4512" s="8" t="str">
        <f>IF(Sales_Pipeline[[#This Row],[Close_Date]]="","","Q"&amp;ROUNDUP(MONTH(Sales_Pipeline[[#This Row],[Close_Date]])/3,0))</f>
        <v>Q3</v>
      </c>
      <c r="N4512" s="2" cm="1">
        <f t="array" ref="N4512">IFERROR(_xlfn.IFS(Sales_Pipeline[[#This Row],[Deal_Stage]]="Won",_xlfn.XLOOKUP(Sales_Pipeline[[#This Row],[Product]],Products!$A$2:$A$8,Products!$C$2:$C$8),Sales_Pipeline[[#This Row],[Deal_Stage]]="Lost",_xlfn.XLOOKUP(Sales_Pipeline[[#This Row],[Product]],Products!$A$2:$A$8,Products!$C$2:$C$8)),"")</f>
        <v>3393</v>
      </c>
      <c r="O4512" s="2">
        <v>0</v>
      </c>
    </row>
    <row r="4513" spans="1:15" x14ac:dyDescent="0.3">
      <c r="A4513" t="s">
        <v>4659</v>
      </c>
      <c r="B4513" t="s">
        <v>10</v>
      </c>
      <c r="C4513" t="str">
        <f>_xlfn.XLOOKUP(Sales_Pipeline[[#This Row],[Sales_Agent]],Sales_Teams[Sales_Agent],Sales_Teams[Manager])</f>
        <v>Melvin Marxen</v>
      </c>
      <c r="D4513" t="str">
        <f>_xlfn.XLOOKUP(Sales_Pipeline[[#This Row],[Manager]],Sales_Teams[Manager],Sales_Teams[Regional_Office])</f>
        <v>Central</v>
      </c>
      <c r="E4513" t="s">
        <v>8953</v>
      </c>
      <c r="F4513" t="s">
        <v>229</v>
      </c>
      <c r="G4513" t="str">
        <f>IFERROR(_xlfn.XLOOKUP(Sales_Pipeline[[#This Row],[Account]],Accounts!$A$2:$A$86,Accounts!$F$2:$F$86),"")</f>
        <v>Norway</v>
      </c>
      <c r="H4513" t="s">
        <v>57</v>
      </c>
      <c r="I4513" s="3">
        <v>42921</v>
      </c>
      <c r="J4513" s="3">
        <v>42933</v>
      </c>
      <c r="K4513" s="8" t="str">
        <f>IF(Sales_Pipeline[[#This Row],[Close_Date]]="","",TEXT(Sales_Pipeline[[#This Row],[Close_Date]],"ddd"))</f>
        <v>Mon</v>
      </c>
      <c r="L4513" s="8" t="str">
        <f>IF(Sales_Pipeline[[#This Row],[Close_Date]]="","",TEXT(Sales_Pipeline[[#This Row],[Close_Date]],"mmm"))</f>
        <v>Jul</v>
      </c>
      <c r="M4513" s="8" t="str">
        <f>IF(Sales_Pipeline[[#This Row],[Close_Date]]="","","Q"&amp;ROUNDUP(MONTH(Sales_Pipeline[[#This Row],[Close_Date]])/3,0))</f>
        <v>Q3</v>
      </c>
      <c r="N4513" s="2" cm="1">
        <f t="array" ref="N4513">IFERROR(_xlfn.IFS(Sales_Pipeline[[#This Row],[Deal_Stage]]="Won",_xlfn.XLOOKUP(Sales_Pipeline[[#This Row],[Product]],Products!$A$2:$A$8,Products!$C$2:$C$8),Sales_Pipeline[[#This Row],[Deal_Stage]]="Lost",_xlfn.XLOOKUP(Sales_Pipeline[[#This Row],[Product]],Products!$A$2:$A$8,Products!$C$2:$C$8)),"")</f>
        <v>4821</v>
      </c>
      <c r="O4513" s="2">
        <v>4213</v>
      </c>
    </row>
    <row r="4514" spans="1:15" x14ac:dyDescent="0.3">
      <c r="A4514" t="s">
        <v>4660</v>
      </c>
      <c r="B4514" t="s">
        <v>43</v>
      </c>
      <c r="C4514" t="str">
        <f>_xlfn.XLOOKUP(Sales_Pipeline[[#This Row],[Sales_Agent]],Sales_Teams[Sales_Agent],Sales_Teams[Manager])</f>
        <v>Summer Sewald</v>
      </c>
      <c r="D4514" t="str">
        <f>_xlfn.XLOOKUP(Sales_Pipeline[[#This Row],[Manager]],Sales_Teams[Manager],Sales_Teams[Regional_Office])</f>
        <v>West</v>
      </c>
      <c r="E4514" t="s">
        <v>63</v>
      </c>
      <c r="G4514" t="str">
        <f>IFERROR(_xlfn.XLOOKUP(Sales_Pipeline[[#This Row],[Account]],Accounts!$A$2:$A$86,Accounts!$F$2:$F$86),"")</f>
        <v/>
      </c>
      <c r="H4514" t="s">
        <v>77</v>
      </c>
      <c r="I4514" s="3">
        <v>42921</v>
      </c>
      <c r="K4514" s="8" t="str">
        <f>IF(Sales_Pipeline[[#This Row],[Close_Date]]="","",TEXT(Sales_Pipeline[[#This Row],[Close_Date]],"ddd"))</f>
        <v/>
      </c>
      <c r="L4514" s="8" t="str">
        <f>IF(Sales_Pipeline[[#This Row],[Close_Date]]="","",TEXT(Sales_Pipeline[[#This Row],[Close_Date]],"mmm"))</f>
        <v/>
      </c>
      <c r="M4514" s="8" t="str">
        <f>IF(Sales_Pipeline[[#This Row],[Close_Date]]="","","Q"&amp;ROUNDUP(MONTH(Sales_Pipeline[[#This Row],[Close_Date]])/3,0))</f>
        <v/>
      </c>
      <c r="N4514" s="2" t="str" cm="1">
        <f t="array" ref="N4514">IFERROR(_xlfn.IFS(Sales_Pipeline[[#This Row],[Deal_Stage]]="Won",_xlfn.XLOOKUP(Sales_Pipeline[[#This Row],[Product]],Products!$A$2:$A$8,Products!$C$2:$C$8),Sales_Pipeline[[#This Row],[Deal_Stage]]="Lost",_xlfn.XLOOKUP(Sales_Pipeline[[#This Row],[Product]],Products!$A$2:$A$8,Products!$C$2:$C$8)),"")</f>
        <v/>
      </c>
      <c r="O4514" s="2">
        <v>0</v>
      </c>
    </row>
    <row r="4515" spans="1:15" x14ac:dyDescent="0.3">
      <c r="A4515" t="s">
        <v>4661</v>
      </c>
      <c r="B4515" t="s">
        <v>43</v>
      </c>
      <c r="C4515" t="str">
        <f>_xlfn.XLOOKUP(Sales_Pipeline[[#This Row],[Sales_Agent]],Sales_Teams[Sales_Agent],Sales_Teams[Manager])</f>
        <v>Summer Sewald</v>
      </c>
      <c r="D4515" t="str">
        <f>_xlfn.XLOOKUP(Sales_Pipeline[[#This Row],[Manager]],Sales_Teams[Manager],Sales_Teams[Regional_Office])</f>
        <v>West</v>
      </c>
      <c r="E4515" t="s">
        <v>55</v>
      </c>
      <c r="F4515" t="s">
        <v>216</v>
      </c>
      <c r="G4515" t="str">
        <f>IFERROR(_xlfn.XLOOKUP(Sales_Pipeline[[#This Row],[Account]],Accounts!$A$2:$A$86,Accounts!$F$2:$F$86),"")</f>
        <v>United States</v>
      </c>
      <c r="H4515" t="s">
        <v>57</v>
      </c>
      <c r="I4515" s="3">
        <v>42921</v>
      </c>
      <c r="J4515" s="3">
        <v>42928</v>
      </c>
      <c r="K4515" s="8" t="str">
        <f>IF(Sales_Pipeline[[#This Row],[Close_Date]]="","",TEXT(Sales_Pipeline[[#This Row],[Close_Date]],"ddd"))</f>
        <v>Wed</v>
      </c>
      <c r="L4515" s="8" t="str">
        <f>IF(Sales_Pipeline[[#This Row],[Close_Date]]="","",TEXT(Sales_Pipeline[[#This Row],[Close_Date]],"mmm"))</f>
        <v>Jul</v>
      </c>
      <c r="M4515" s="8" t="str">
        <f>IF(Sales_Pipeline[[#This Row],[Close_Date]]="","","Q"&amp;ROUNDUP(MONTH(Sales_Pipeline[[#This Row],[Close_Date]])/3,0))</f>
        <v>Q3</v>
      </c>
      <c r="N4515" s="2" cm="1">
        <f t="array" ref="N4515">IFERROR(_xlfn.IFS(Sales_Pipeline[[#This Row],[Deal_Stage]]="Won",_xlfn.XLOOKUP(Sales_Pipeline[[#This Row],[Product]],Products!$A$2:$A$8,Products!$C$2:$C$8),Sales_Pipeline[[#This Row],[Deal_Stage]]="Lost",_xlfn.XLOOKUP(Sales_Pipeline[[#This Row],[Product]],Products!$A$2:$A$8,Products!$C$2:$C$8)),"")</f>
        <v>1096</v>
      </c>
      <c r="O4515" s="2">
        <v>1230</v>
      </c>
    </row>
    <row r="4516" spans="1:15" x14ac:dyDescent="0.3">
      <c r="A4516" t="s">
        <v>4662</v>
      </c>
      <c r="B4516" t="s">
        <v>42</v>
      </c>
      <c r="C4516" t="str">
        <f>_xlfn.XLOOKUP(Sales_Pipeline[[#This Row],[Sales_Agent]],Sales_Teams[Sales_Agent],Sales_Teams[Manager])</f>
        <v>Summer Sewald</v>
      </c>
      <c r="D4516" t="str">
        <f>_xlfn.XLOOKUP(Sales_Pipeline[[#This Row],[Manager]],Sales_Teams[Manager],Sales_Teams[Regional_Office])</f>
        <v>West</v>
      </c>
      <c r="E4516" t="s">
        <v>84</v>
      </c>
      <c r="F4516" t="s">
        <v>191</v>
      </c>
      <c r="G4516" t="str">
        <f>IFERROR(_xlfn.XLOOKUP(Sales_Pipeline[[#This Row],[Account]],Accounts!$A$2:$A$86,Accounts!$F$2:$F$86),"")</f>
        <v>United States</v>
      </c>
      <c r="H4516" t="s">
        <v>77</v>
      </c>
      <c r="I4516" s="3">
        <v>42921</v>
      </c>
      <c r="K4516" s="8" t="str">
        <f>IF(Sales_Pipeline[[#This Row],[Close_Date]]="","",TEXT(Sales_Pipeline[[#This Row],[Close_Date]],"ddd"))</f>
        <v/>
      </c>
      <c r="L4516" s="8" t="str">
        <f>IF(Sales_Pipeline[[#This Row],[Close_Date]]="","",TEXT(Sales_Pipeline[[#This Row],[Close_Date]],"mmm"))</f>
        <v/>
      </c>
      <c r="M4516" s="8" t="str">
        <f>IF(Sales_Pipeline[[#This Row],[Close_Date]]="","","Q"&amp;ROUNDUP(MONTH(Sales_Pipeline[[#This Row],[Close_Date]])/3,0))</f>
        <v/>
      </c>
      <c r="N4516" s="2" t="str" cm="1">
        <f t="array" ref="N4516">IFERROR(_xlfn.IFS(Sales_Pipeline[[#This Row],[Deal_Stage]]="Won",_xlfn.XLOOKUP(Sales_Pipeline[[#This Row],[Product]],Products!$A$2:$A$8,Products!$C$2:$C$8),Sales_Pipeline[[#This Row],[Deal_Stage]]="Lost",_xlfn.XLOOKUP(Sales_Pipeline[[#This Row],[Product]],Products!$A$2:$A$8,Products!$C$2:$C$8)),"")</f>
        <v/>
      </c>
      <c r="O4516" s="2">
        <v>0</v>
      </c>
    </row>
    <row r="4517" spans="1:15" x14ac:dyDescent="0.3">
      <c r="A4517" t="s">
        <v>4663</v>
      </c>
      <c r="B4517" t="s">
        <v>42</v>
      </c>
      <c r="C4517" t="str">
        <f>_xlfn.XLOOKUP(Sales_Pipeline[[#This Row],[Sales_Agent]],Sales_Teams[Sales_Agent],Sales_Teams[Manager])</f>
        <v>Summer Sewald</v>
      </c>
      <c r="D4517" t="str">
        <f>_xlfn.XLOOKUP(Sales_Pipeline[[#This Row],[Manager]],Sales_Teams[Manager],Sales_Teams[Regional_Office])</f>
        <v>West</v>
      </c>
      <c r="E4517" t="s">
        <v>63</v>
      </c>
      <c r="F4517" t="s">
        <v>85</v>
      </c>
      <c r="G4517" t="str">
        <f>IFERROR(_xlfn.XLOOKUP(Sales_Pipeline[[#This Row],[Account]],Accounts!$A$2:$A$86,Accounts!$F$2:$F$86),"")</f>
        <v>Poland</v>
      </c>
      <c r="H4517" t="s">
        <v>57</v>
      </c>
      <c r="I4517" s="3">
        <v>42921</v>
      </c>
      <c r="J4517" s="3">
        <v>42931</v>
      </c>
      <c r="K4517" s="8" t="str">
        <f>IF(Sales_Pipeline[[#This Row],[Close_Date]]="","",TEXT(Sales_Pipeline[[#This Row],[Close_Date]],"ddd"))</f>
        <v>Sat</v>
      </c>
      <c r="L4517" s="8" t="str">
        <f>IF(Sales_Pipeline[[#This Row],[Close_Date]]="","",TEXT(Sales_Pipeline[[#This Row],[Close_Date]],"mmm"))</f>
        <v>Jul</v>
      </c>
      <c r="M4517" s="8" t="str">
        <f>IF(Sales_Pipeline[[#This Row],[Close_Date]]="","","Q"&amp;ROUNDUP(MONTH(Sales_Pipeline[[#This Row],[Close_Date]])/3,0))</f>
        <v>Q3</v>
      </c>
      <c r="N4517" s="2" cm="1">
        <f t="array" ref="N4517">IFERROR(_xlfn.IFS(Sales_Pipeline[[#This Row],[Deal_Stage]]="Won",_xlfn.XLOOKUP(Sales_Pipeline[[#This Row],[Product]],Products!$A$2:$A$8,Products!$C$2:$C$8),Sales_Pipeline[[#This Row],[Deal_Stage]]="Lost",_xlfn.XLOOKUP(Sales_Pipeline[[#This Row],[Product]],Products!$A$2:$A$8,Products!$C$2:$C$8)),"")</f>
        <v>550</v>
      </c>
      <c r="O4517" s="2">
        <v>443</v>
      </c>
    </row>
    <row r="4518" spans="1:15" x14ac:dyDescent="0.3">
      <c r="A4518" t="s">
        <v>4664</v>
      </c>
      <c r="B4518" t="s">
        <v>42</v>
      </c>
      <c r="C4518" t="str">
        <f>_xlfn.XLOOKUP(Sales_Pipeline[[#This Row],[Sales_Agent]],Sales_Teams[Sales_Agent],Sales_Teams[Manager])</f>
        <v>Summer Sewald</v>
      </c>
      <c r="D4518" t="str">
        <f>_xlfn.XLOOKUP(Sales_Pipeline[[#This Row],[Manager]],Sales_Teams[Manager],Sales_Teams[Regional_Office])</f>
        <v>West</v>
      </c>
      <c r="E4518" t="s">
        <v>55</v>
      </c>
      <c r="F4518" t="s">
        <v>107</v>
      </c>
      <c r="G4518" t="str">
        <f>IFERROR(_xlfn.XLOOKUP(Sales_Pipeline[[#This Row],[Account]],Accounts!$A$2:$A$86,Accounts!$F$2:$F$86),"")</f>
        <v>United States</v>
      </c>
      <c r="H4518" t="s">
        <v>57</v>
      </c>
      <c r="I4518" s="3">
        <v>42921</v>
      </c>
      <c r="J4518" s="3">
        <v>43004</v>
      </c>
      <c r="K4518" s="8" t="str">
        <f>IF(Sales_Pipeline[[#This Row],[Close_Date]]="","",TEXT(Sales_Pipeline[[#This Row],[Close_Date]],"ddd"))</f>
        <v>Tue</v>
      </c>
      <c r="L4518" s="8" t="str">
        <f>IF(Sales_Pipeline[[#This Row],[Close_Date]]="","",TEXT(Sales_Pipeline[[#This Row],[Close_Date]],"mmm"))</f>
        <v>Sep</v>
      </c>
      <c r="M4518" s="8" t="str">
        <f>IF(Sales_Pipeline[[#This Row],[Close_Date]]="","","Q"&amp;ROUNDUP(MONTH(Sales_Pipeline[[#This Row],[Close_Date]])/3,0))</f>
        <v>Q3</v>
      </c>
      <c r="N4518" s="2" cm="1">
        <f t="array" ref="N4518">IFERROR(_xlfn.IFS(Sales_Pipeline[[#This Row],[Deal_Stage]]="Won",_xlfn.XLOOKUP(Sales_Pipeline[[#This Row],[Product]],Products!$A$2:$A$8,Products!$C$2:$C$8),Sales_Pipeline[[#This Row],[Deal_Stage]]="Lost",_xlfn.XLOOKUP(Sales_Pipeline[[#This Row],[Product]],Products!$A$2:$A$8,Products!$C$2:$C$8)),"")</f>
        <v>1096</v>
      </c>
      <c r="O4518" s="2">
        <v>1043</v>
      </c>
    </row>
    <row r="4519" spans="1:15" x14ac:dyDescent="0.3">
      <c r="A4519" t="s">
        <v>4665</v>
      </c>
      <c r="B4519" t="s">
        <v>8</v>
      </c>
      <c r="C4519" t="str">
        <f>_xlfn.XLOOKUP(Sales_Pipeline[[#This Row],[Sales_Agent]],Sales_Teams[Sales_Agent],Sales_Teams[Manager])</f>
        <v>Dustin Brinkmann</v>
      </c>
      <c r="D4519" t="str">
        <f>_xlfn.XLOOKUP(Sales_Pipeline[[#This Row],[Manager]],Sales_Teams[Manager],Sales_Teams[Regional_Office])</f>
        <v>Central</v>
      </c>
      <c r="E4519" t="s">
        <v>63</v>
      </c>
      <c r="F4519" t="s">
        <v>118</v>
      </c>
      <c r="G4519" t="str">
        <f>IFERROR(_xlfn.XLOOKUP(Sales_Pipeline[[#This Row],[Account]],Accounts!$A$2:$A$86,Accounts!$F$2:$F$86),"")</f>
        <v>United States</v>
      </c>
      <c r="H4519" t="s">
        <v>82</v>
      </c>
      <c r="I4519" s="3">
        <v>42921</v>
      </c>
      <c r="J4519" s="3">
        <v>42923</v>
      </c>
      <c r="K4519" s="8" t="str">
        <f>IF(Sales_Pipeline[[#This Row],[Close_Date]]="","",TEXT(Sales_Pipeline[[#This Row],[Close_Date]],"ddd"))</f>
        <v>Fri</v>
      </c>
      <c r="L4519" s="8" t="str">
        <f>IF(Sales_Pipeline[[#This Row],[Close_Date]]="","",TEXT(Sales_Pipeline[[#This Row],[Close_Date]],"mmm"))</f>
        <v>Jul</v>
      </c>
      <c r="M4519" s="8" t="str">
        <f>IF(Sales_Pipeline[[#This Row],[Close_Date]]="","","Q"&amp;ROUNDUP(MONTH(Sales_Pipeline[[#This Row],[Close_Date]])/3,0))</f>
        <v>Q3</v>
      </c>
      <c r="N4519" s="2" cm="1">
        <f t="array" ref="N4519">IFERROR(_xlfn.IFS(Sales_Pipeline[[#This Row],[Deal_Stage]]="Won",_xlfn.XLOOKUP(Sales_Pipeline[[#This Row],[Product]],Products!$A$2:$A$8,Products!$C$2:$C$8),Sales_Pipeline[[#This Row],[Deal_Stage]]="Lost",_xlfn.XLOOKUP(Sales_Pipeline[[#This Row],[Product]],Products!$A$2:$A$8,Products!$C$2:$C$8)),"")</f>
        <v>550</v>
      </c>
      <c r="O4519" s="2">
        <v>0</v>
      </c>
    </row>
    <row r="4520" spans="1:15" x14ac:dyDescent="0.3">
      <c r="A4520" t="s">
        <v>4666</v>
      </c>
      <c r="B4520" t="s">
        <v>37</v>
      </c>
      <c r="C4520" t="str">
        <f>_xlfn.XLOOKUP(Sales_Pipeline[[#This Row],[Sales_Agent]],Sales_Teams[Sales_Agent],Sales_Teams[Manager])</f>
        <v>Celia Rouche</v>
      </c>
      <c r="D4520" t="str">
        <f>_xlfn.XLOOKUP(Sales_Pipeline[[#This Row],[Manager]],Sales_Teams[Manager],Sales_Teams[Regional_Office])</f>
        <v>West</v>
      </c>
      <c r="E4520" t="s">
        <v>61</v>
      </c>
      <c r="F4520" t="s">
        <v>413</v>
      </c>
      <c r="G4520" t="str">
        <f>IFERROR(_xlfn.XLOOKUP(Sales_Pipeline[[#This Row],[Account]],Accounts!$A$2:$A$86,Accounts!$F$2:$F$86),"")</f>
        <v>United States</v>
      </c>
      <c r="H4520" t="s">
        <v>82</v>
      </c>
      <c r="I4520" s="3">
        <v>42921</v>
      </c>
      <c r="J4520" s="3">
        <v>42970</v>
      </c>
      <c r="K4520" s="8" t="str">
        <f>IF(Sales_Pipeline[[#This Row],[Close_Date]]="","",TEXT(Sales_Pipeline[[#This Row],[Close_Date]],"ddd"))</f>
        <v>Wed</v>
      </c>
      <c r="L4520" s="8" t="str">
        <f>IF(Sales_Pipeline[[#This Row],[Close_Date]]="","",TEXT(Sales_Pipeline[[#This Row],[Close_Date]],"mmm"))</f>
        <v>Aug</v>
      </c>
      <c r="M4520" s="8" t="str">
        <f>IF(Sales_Pipeline[[#This Row],[Close_Date]]="","","Q"&amp;ROUNDUP(MONTH(Sales_Pipeline[[#This Row],[Close_Date]])/3,0))</f>
        <v>Q3</v>
      </c>
      <c r="N4520" s="2" cm="1">
        <f t="array" ref="N4520">IFERROR(_xlfn.IFS(Sales_Pipeline[[#This Row],[Deal_Stage]]="Won",_xlfn.XLOOKUP(Sales_Pipeline[[#This Row],[Product]],Products!$A$2:$A$8,Products!$C$2:$C$8),Sales_Pipeline[[#This Row],[Deal_Stage]]="Lost",_xlfn.XLOOKUP(Sales_Pipeline[[#This Row],[Product]],Products!$A$2:$A$8,Products!$C$2:$C$8)),"")</f>
        <v>55</v>
      </c>
      <c r="O4520" s="2">
        <v>0</v>
      </c>
    </row>
    <row r="4521" spans="1:15" x14ac:dyDescent="0.3">
      <c r="A4521" t="s">
        <v>4667</v>
      </c>
      <c r="B4521" t="s">
        <v>12</v>
      </c>
      <c r="C4521" t="str">
        <f>_xlfn.XLOOKUP(Sales_Pipeline[[#This Row],[Sales_Agent]],Sales_Teams[Sales_Agent],Sales_Teams[Manager])</f>
        <v>Melvin Marxen</v>
      </c>
      <c r="D4521" t="str">
        <f>_xlfn.XLOOKUP(Sales_Pipeline[[#This Row],[Manager]],Sales_Teams[Manager],Sales_Teams[Regional_Office])</f>
        <v>Central</v>
      </c>
      <c r="E4521" t="s">
        <v>76</v>
      </c>
      <c r="F4521" t="s">
        <v>229</v>
      </c>
      <c r="G4521" t="str">
        <f>IFERROR(_xlfn.XLOOKUP(Sales_Pipeline[[#This Row],[Account]],Accounts!$A$2:$A$86,Accounts!$F$2:$F$86),"")</f>
        <v>Norway</v>
      </c>
      <c r="H4521" t="s">
        <v>82</v>
      </c>
      <c r="I4521" s="3">
        <v>42921</v>
      </c>
      <c r="J4521" s="3">
        <v>42929</v>
      </c>
      <c r="K4521" s="8" t="str">
        <f>IF(Sales_Pipeline[[#This Row],[Close_Date]]="","",TEXT(Sales_Pipeline[[#This Row],[Close_Date]],"ddd"))</f>
        <v>Thu</v>
      </c>
      <c r="L4521" s="8" t="str">
        <f>IF(Sales_Pipeline[[#This Row],[Close_Date]]="","",TEXT(Sales_Pipeline[[#This Row],[Close_Date]],"mmm"))</f>
        <v>Jul</v>
      </c>
      <c r="M4521" s="8" t="str">
        <f>IF(Sales_Pipeline[[#This Row],[Close_Date]]="","","Q"&amp;ROUNDUP(MONTH(Sales_Pipeline[[#This Row],[Close_Date]])/3,0))</f>
        <v>Q3</v>
      </c>
      <c r="N4521" s="2" cm="1">
        <f t="array" ref="N4521">IFERROR(_xlfn.IFS(Sales_Pipeline[[#This Row],[Deal_Stage]]="Won",_xlfn.XLOOKUP(Sales_Pipeline[[#This Row],[Product]],Products!$A$2:$A$8,Products!$C$2:$C$8),Sales_Pipeline[[#This Row],[Deal_Stage]]="Lost",_xlfn.XLOOKUP(Sales_Pipeline[[#This Row],[Product]],Products!$A$2:$A$8,Products!$C$2:$C$8)),"")</f>
        <v>3393</v>
      </c>
      <c r="O4521" s="2">
        <v>0</v>
      </c>
    </row>
    <row r="4522" spans="1:15" x14ac:dyDescent="0.3">
      <c r="A4522" t="s">
        <v>4668</v>
      </c>
      <c r="B4522" t="s">
        <v>12</v>
      </c>
      <c r="C4522" t="str">
        <f>_xlfn.XLOOKUP(Sales_Pipeline[[#This Row],[Sales_Agent]],Sales_Teams[Sales_Agent],Sales_Teams[Manager])</f>
        <v>Melvin Marxen</v>
      </c>
      <c r="D4522" t="str">
        <f>_xlfn.XLOOKUP(Sales_Pipeline[[#This Row],[Manager]],Sales_Teams[Manager],Sales_Teams[Regional_Office])</f>
        <v>Central</v>
      </c>
      <c r="E4522" t="s">
        <v>76</v>
      </c>
      <c r="F4522" t="s">
        <v>64</v>
      </c>
      <c r="G4522" t="str">
        <f>IFERROR(_xlfn.XLOOKUP(Sales_Pipeline[[#This Row],[Account]],Accounts!$A$2:$A$86,Accounts!$F$2:$F$86),"")</f>
        <v>United States</v>
      </c>
      <c r="H4522" t="s">
        <v>57</v>
      </c>
      <c r="I4522" s="3">
        <v>42921</v>
      </c>
      <c r="J4522" s="3">
        <v>42955</v>
      </c>
      <c r="K4522" s="8" t="str">
        <f>IF(Sales_Pipeline[[#This Row],[Close_Date]]="","",TEXT(Sales_Pipeline[[#This Row],[Close_Date]],"ddd"))</f>
        <v>Tue</v>
      </c>
      <c r="L4522" s="8" t="str">
        <f>IF(Sales_Pipeline[[#This Row],[Close_Date]]="","",TEXT(Sales_Pipeline[[#This Row],[Close_Date]],"mmm"))</f>
        <v>Aug</v>
      </c>
      <c r="M4522" s="8" t="str">
        <f>IF(Sales_Pipeline[[#This Row],[Close_Date]]="","","Q"&amp;ROUNDUP(MONTH(Sales_Pipeline[[#This Row],[Close_Date]])/3,0))</f>
        <v>Q3</v>
      </c>
      <c r="N4522" s="2" cm="1">
        <f t="array" ref="N4522">IFERROR(_xlfn.IFS(Sales_Pipeline[[#This Row],[Deal_Stage]]="Won",_xlfn.XLOOKUP(Sales_Pipeline[[#This Row],[Product]],Products!$A$2:$A$8,Products!$C$2:$C$8),Sales_Pipeline[[#This Row],[Deal_Stage]]="Lost",_xlfn.XLOOKUP(Sales_Pipeline[[#This Row],[Product]],Products!$A$2:$A$8,Products!$C$2:$C$8)),"")</f>
        <v>3393</v>
      </c>
      <c r="O4522" s="2">
        <v>3458</v>
      </c>
    </row>
    <row r="4523" spans="1:15" x14ac:dyDescent="0.3">
      <c r="A4523" t="s">
        <v>4669</v>
      </c>
      <c r="B4523" t="s">
        <v>45</v>
      </c>
      <c r="C4523" t="str">
        <f>_xlfn.XLOOKUP(Sales_Pipeline[[#This Row],[Sales_Agent]],Sales_Teams[Sales_Agent],Sales_Teams[Manager])</f>
        <v>Summer Sewald</v>
      </c>
      <c r="D4523" t="str">
        <f>_xlfn.XLOOKUP(Sales_Pipeline[[#This Row],[Manager]],Sales_Teams[Manager],Sales_Teams[Regional_Office])</f>
        <v>West</v>
      </c>
      <c r="E4523" t="s">
        <v>84</v>
      </c>
      <c r="F4523" t="s">
        <v>107</v>
      </c>
      <c r="G4523" t="str">
        <f>IFERROR(_xlfn.XLOOKUP(Sales_Pipeline[[#This Row],[Account]],Accounts!$A$2:$A$86,Accounts!$F$2:$F$86),"")</f>
        <v>United States</v>
      </c>
      <c r="H4523" t="s">
        <v>82</v>
      </c>
      <c r="I4523" s="3">
        <v>42921</v>
      </c>
      <c r="J4523" s="3">
        <v>42929</v>
      </c>
      <c r="K4523" s="8" t="str">
        <f>IF(Sales_Pipeline[[#This Row],[Close_Date]]="","",TEXT(Sales_Pipeline[[#This Row],[Close_Date]],"ddd"))</f>
        <v>Thu</v>
      </c>
      <c r="L4523" s="8" t="str">
        <f>IF(Sales_Pipeline[[#This Row],[Close_Date]]="","",TEXT(Sales_Pipeline[[#This Row],[Close_Date]],"mmm"))</f>
        <v>Jul</v>
      </c>
      <c r="M4523" s="8" t="str">
        <f>IF(Sales_Pipeline[[#This Row],[Close_Date]]="","","Q"&amp;ROUNDUP(MONTH(Sales_Pipeline[[#This Row],[Close_Date]])/3,0))</f>
        <v>Q3</v>
      </c>
      <c r="N4523" s="2" cm="1">
        <f t="array" ref="N4523">IFERROR(_xlfn.IFS(Sales_Pipeline[[#This Row],[Deal_Stage]]="Won",_xlfn.XLOOKUP(Sales_Pipeline[[#This Row],[Product]],Products!$A$2:$A$8,Products!$C$2:$C$8),Sales_Pipeline[[#This Row],[Deal_Stage]]="Lost",_xlfn.XLOOKUP(Sales_Pipeline[[#This Row],[Product]],Products!$A$2:$A$8,Products!$C$2:$C$8)),"")</f>
        <v>5482</v>
      </c>
      <c r="O4523" s="2">
        <v>0</v>
      </c>
    </row>
    <row r="4524" spans="1:15" x14ac:dyDescent="0.3">
      <c r="A4524" t="s">
        <v>4670</v>
      </c>
      <c r="B4524" t="s">
        <v>35</v>
      </c>
      <c r="C4524" t="str">
        <f>_xlfn.XLOOKUP(Sales_Pipeline[[#This Row],[Sales_Agent]],Sales_Teams[Sales_Agent],Sales_Teams[Manager])</f>
        <v>Celia Rouche</v>
      </c>
      <c r="D4524" t="str">
        <f>_xlfn.XLOOKUP(Sales_Pipeline[[#This Row],[Manager]],Sales_Teams[Manager],Sales_Teams[Regional_Office])</f>
        <v>West</v>
      </c>
      <c r="E4524" t="s">
        <v>61</v>
      </c>
      <c r="F4524" t="s">
        <v>185</v>
      </c>
      <c r="G4524" t="str">
        <f>IFERROR(_xlfn.XLOOKUP(Sales_Pipeline[[#This Row],[Account]],Accounts!$A$2:$A$86,Accounts!$F$2:$F$86),"")</f>
        <v>United States</v>
      </c>
      <c r="H4524" t="s">
        <v>82</v>
      </c>
      <c r="I4524" s="3">
        <v>42921</v>
      </c>
      <c r="J4524" s="3">
        <v>42923</v>
      </c>
      <c r="K4524" s="8" t="str">
        <f>IF(Sales_Pipeline[[#This Row],[Close_Date]]="","",TEXT(Sales_Pipeline[[#This Row],[Close_Date]],"ddd"))</f>
        <v>Fri</v>
      </c>
      <c r="L4524" s="8" t="str">
        <f>IF(Sales_Pipeline[[#This Row],[Close_Date]]="","",TEXT(Sales_Pipeline[[#This Row],[Close_Date]],"mmm"))</f>
        <v>Jul</v>
      </c>
      <c r="M4524" s="8" t="str">
        <f>IF(Sales_Pipeline[[#This Row],[Close_Date]]="","","Q"&amp;ROUNDUP(MONTH(Sales_Pipeline[[#This Row],[Close_Date]])/3,0))</f>
        <v>Q3</v>
      </c>
      <c r="N4524" s="2" cm="1">
        <f t="array" ref="N4524">IFERROR(_xlfn.IFS(Sales_Pipeline[[#This Row],[Deal_Stage]]="Won",_xlfn.XLOOKUP(Sales_Pipeline[[#This Row],[Product]],Products!$A$2:$A$8,Products!$C$2:$C$8),Sales_Pipeline[[#This Row],[Deal_Stage]]="Lost",_xlfn.XLOOKUP(Sales_Pipeline[[#This Row],[Product]],Products!$A$2:$A$8,Products!$C$2:$C$8)),"")</f>
        <v>55</v>
      </c>
      <c r="O4524" s="2">
        <v>0</v>
      </c>
    </row>
    <row r="4525" spans="1:15" x14ac:dyDescent="0.3">
      <c r="A4525" t="s">
        <v>4671</v>
      </c>
      <c r="B4525" t="s">
        <v>21</v>
      </c>
      <c r="C4525" t="str">
        <f>_xlfn.XLOOKUP(Sales_Pipeline[[#This Row],[Sales_Agent]],Sales_Teams[Sales_Agent],Sales_Teams[Manager])</f>
        <v>Cara Losch</v>
      </c>
      <c r="D4525" t="str">
        <f>_xlfn.XLOOKUP(Sales_Pipeline[[#This Row],[Manager]],Sales_Teams[Manager],Sales_Teams[Regional_Office])</f>
        <v>East</v>
      </c>
      <c r="E4525" t="s">
        <v>76</v>
      </c>
      <c r="F4525" t="s">
        <v>196</v>
      </c>
      <c r="G4525" t="str">
        <f>IFERROR(_xlfn.XLOOKUP(Sales_Pipeline[[#This Row],[Account]],Accounts!$A$2:$A$86,Accounts!$F$2:$F$86),"")</f>
        <v>United States</v>
      </c>
      <c r="H4525" t="s">
        <v>77</v>
      </c>
      <c r="I4525" s="3">
        <v>42921</v>
      </c>
      <c r="K4525" s="8" t="str">
        <f>IF(Sales_Pipeline[[#This Row],[Close_Date]]="","",TEXT(Sales_Pipeline[[#This Row],[Close_Date]],"ddd"))</f>
        <v/>
      </c>
      <c r="L4525" s="8" t="str">
        <f>IF(Sales_Pipeline[[#This Row],[Close_Date]]="","",TEXT(Sales_Pipeline[[#This Row],[Close_Date]],"mmm"))</f>
        <v/>
      </c>
      <c r="M4525" s="8" t="str">
        <f>IF(Sales_Pipeline[[#This Row],[Close_Date]]="","","Q"&amp;ROUNDUP(MONTH(Sales_Pipeline[[#This Row],[Close_Date]])/3,0))</f>
        <v/>
      </c>
      <c r="N4525" s="2" t="str" cm="1">
        <f t="array" ref="N4525">IFERROR(_xlfn.IFS(Sales_Pipeline[[#This Row],[Deal_Stage]]="Won",_xlfn.XLOOKUP(Sales_Pipeline[[#This Row],[Product]],Products!$A$2:$A$8,Products!$C$2:$C$8),Sales_Pipeline[[#This Row],[Deal_Stage]]="Lost",_xlfn.XLOOKUP(Sales_Pipeline[[#This Row],[Product]],Products!$A$2:$A$8,Products!$C$2:$C$8)),"")</f>
        <v/>
      </c>
      <c r="O4525" s="2">
        <v>0</v>
      </c>
    </row>
    <row r="4526" spans="1:15" x14ac:dyDescent="0.3">
      <c r="A4526" t="s">
        <v>4672</v>
      </c>
      <c r="B4526" t="s">
        <v>21</v>
      </c>
      <c r="C4526" t="str">
        <f>_xlfn.XLOOKUP(Sales_Pipeline[[#This Row],[Sales_Agent]],Sales_Teams[Sales_Agent],Sales_Teams[Manager])</f>
        <v>Cara Losch</v>
      </c>
      <c r="D4526" t="str">
        <f>_xlfn.XLOOKUP(Sales_Pipeline[[#This Row],[Manager]],Sales_Teams[Manager],Sales_Teams[Regional_Office])</f>
        <v>East</v>
      </c>
      <c r="E4526" t="s">
        <v>61</v>
      </c>
      <c r="F4526" t="s">
        <v>173</v>
      </c>
      <c r="G4526" t="str">
        <f>IFERROR(_xlfn.XLOOKUP(Sales_Pipeline[[#This Row],[Account]],Accounts!$A$2:$A$86,Accounts!$F$2:$F$86),"")</f>
        <v>United States</v>
      </c>
      <c r="H4526" t="s">
        <v>57</v>
      </c>
      <c r="I4526" s="3">
        <v>42921</v>
      </c>
      <c r="J4526" s="3">
        <v>42930</v>
      </c>
      <c r="K4526" s="8" t="str">
        <f>IF(Sales_Pipeline[[#This Row],[Close_Date]]="","",TEXT(Sales_Pipeline[[#This Row],[Close_Date]],"ddd"))</f>
        <v>Fri</v>
      </c>
      <c r="L4526" s="8" t="str">
        <f>IF(Sales_Pipeline[[#This Row],[Close_Date]]="","",TEXT(Sales_Pipeline[[#This Row],[Close_Date]],"mmm"))</f>
        <v>Jul</v>
      </c>
      <c r="M4526" s="8" t="str">
        <f>IF(Sales_Pipeline[[#This Row],[Close_Date]]="","","Q"&amp;ROUNDUP(MONTH(Sales_Pipeline[[#This Row],[Close_Date]])/3,0))</f>
        <v>Q3</v>
      </c>
      <c r="N4526" s="2" cm="1">
        <f t="array" ref="N4526">IFERROR(_xlfn.IFS(Sales_Pipeline[[#This Row],[Deal_Stage]]="Won",_xlfn.XLOOKUP(Sales_Pipeline[[#This Row],[Product]],Products!$A$2:$A$8,Products!$C$2:$C$8),Sales_Pipeline[[#This Row],[Deal_Stage]]="Lost",_xlfn.XLOOKUP(Sales_Pipeline[[#This Row],[Product]],Products!$A$2:$A$8,Products!$C$2:$C$8)),"")</f>
        <v>55</v>
      </c>
      <c r="O4526" s="2">
        <v>58</v>
      </c>
    </row>
    <row r="4527" spans="1:15" x14ac:dyDescent="0.3">
      <c r="A4527" t="s">
        <v>4673</v>
      </c>
      <c r="B4527" t="s">
        <v>7</v>
      </c>
      <c r="C4527" t="str">
        <f>_xlfn.XLOOKUP(Sales_Pipeline[[#This Row],[Sales_Agent]],Sales_Teams[Sales_Agent],Sales_Teams[Manager])</f>
        <v>Dustin Brinkmann</v>
      </c>
      <c r="D4527" t="str">
        <f>_xlfn.XLOOKUP(Sales_Pipeline[[#This Row],[Manager]],Sales_Teams[Manager],Sales_Teams[Regional_Office])</f>
        <v>Central</v>
      </c>
      <c r="E4527" t="s">
        <v>61</v>
      </c>
      <c r="F4527" t="s">
        <v>64</v>
      </c>
      <c r="G4527" t="str">
        <f>IFERROR(_xlfn.XLOOKUP(Sales_Pipeline[[#This Row],[Account]],Accounts!$A$2:$A$86,Accounts!$F$2:$F$86),"")</f>
        <v>United States</v>
      </c>
      <c r="H4527" t="s">
        <v>82</v>
      </c>
      <c r="I4527" s="3">
        <v>42921</v>
      </c>
      <c r="J4527" s="3">
        <v>42926</v>
      </c>
      <c r="K4527" s="8" t="str">
        <f>IF(Sales_Pipeline[[#This Row],[Close_Date]]="","",TEXT(Sales_Pipeline[[#This Row],[Close_Date]],"ddd"))</f>
        <v>Mon</v>
      </c>
      <c r="L4527" s="8" t="str">
        <f>IF(Sales_Pipeline[[#This Row],[Close_Date]]="","",TEXT(Sales_Pipeline[[#This Row],[Close_Date]],"mmm"))</f>
        <v>Jul</v>
      </c>
      <c r="M4527" s="8" t="str">
        <f>IF(Sales_Pipeline[[#This Row],[Close_Date]]="","","Q"&amp;ROUNDUP(MONTH(Sales_Pipeline[[#This Row],[Close_Date]])/3,0))</f>
        <v>Q3</v>
      </c>
      <c r="N4527" s="2" cm="1">
        <f t="array" ref="N4527">IFERROR(_xlfn.IFS(Sales_Pipeline[[#This Row],[Deal_Stage]]="Won",_xlfn.XLOOKUP(Sales_Pipeline[[#This Row],[Product]],Products!$A$2:$A$8,Products!$C$2:$C$8),Sales_Pipeline[[#This Row],[Deal_Stage]]="Lost",_xlfn.XLOOKUP(Sales_Pipeline[[#This Row],[Product]],Products!$A$2:$A$8,Products!$C$2:$C$8)),"")</f>
        <v>55</v>
      </c>
      <c r="O4527" s="2">
        <v>0</v>
      </c>
    </row>
    <row r="4528" spans="1:15" x14ac:dyDescent="0.3">
      <c r="A4528" t="s">
        <v>4674</v>
      </c>
      <c r="B4528" t="s">
        <v>32</v>
      </c>
      <c r="C4528" t="str">
        <f>_xlfn.XLOOKUP(Sales_Pipeline[[#This Row],[Sales_Agent]],Sales_Teams[Sales_Agent],Sales_Teams[Manager])</f>
        <v>Celia Rouche</v>
      </c>
      <c r="D4528" t="str">
        <f>_xlfn.XLOOKUP(Sales_Pipeline[[#This Row],[Manager]],Sales_Teams[Manager],Sales_Teams[Regional_Office])</f>
        <v>West</v>
      </c>
      <c r="E4528" t="s">
        <v>63</v>
      </c>
      <c r="F4528" t="s">
        <v>330</v>
      </c>
      <c r="G4528" t="str">
        <f>IFERROR(_xlfn.XLOOKUP(Sales_Pipeline[[#This Row],[Account]],Accounts!$A$2:$A$86,Accounts!$F$2:$F$86),"")</f>
        <v>Korea</v>
      </c>
      <c r="H4528" t="s">
        <v>82</v>
      </c>
      <c r="I4528" s="3">
        <v>42921</v>
      </c>
      <c r="J4528" s="3">
        <v>42922</v>
      </c>
      <c r="K4528" s="8" t="str">
        <f>IF(Sales_Pipeline[[#This Row],[Close_Date]]="","",TEXT(Sales_Pipeline[[#This Row],[Close_Date]],"ddd"))</f>
        <v>Thu</v>
      </c>
      <c r="L4528" s="8" t="str">
        <f>IF(Sales_Pipeline[[#This Row],[Close_Date]]="","",TEXT(Sales_Pipeline[[#This Row],[Close_Date]],"mmm"))</f>
        <v>Jul</v>
      </c>
      <c r="M4528" s="8" t="str">
        <f>IF(Sales_Pipeline[[#This Row],[Close_Date]]="","","Q"&amp;ROUNDUP(MONTH(Sales_Pipeline[[#This Row],[Close_Date]])/3,0))</f>
        <v>Q3</v>
      </c>
      <c r="N4528" s="2" cm="1">
        <f t="array" ref="N4528">IFERROR(_xlfn.IFS(Sales_Pipeline[[#This Row],[Deal_Stage]]="Won",_xlfn.XLOOKUP(Sales_Pipeline[[#This Row],[Product]],Products!$A$2:$A$8,Products!$C$2:$C$8),Sales_Pipeline[[#This Row],[Deal_Stage]]="Lost",_xlfn.XLOOKUP(Sales_Pipeline[[#This Row],[Product]],Products!$A$2:$A$8,Products!$C$2:$C$8)),"")</f>
        <v>550</v>
      </c>
      <c r="O4528" s="2">
        <v>0</v>
      </c>
    </row>
    <row r="4529" spans="1:15" x14ac:dyDescent="0.3">
      <c r="A4529" t="s">
        <v>4675</v>
      </c>
      <c r="B4529" t="s">
        <v>44</v>
      </c>
      <c r="C4529" t="str">
        <f>_xlfn.XLOOKUP(Sales_Pipeline[[#This Row],[Sales_Agent]],Sales_Teams[Sales_Agent],Sales_Teams[Manager])</f>
        <v>Summer Sewald</v>
      </c>
      <c r="D4529" t="str">
        <f>_xlfn.XLOOKUP(Sales_Pipeline[[#This Row],[Manager]],Sales_Teams[Manager],Sales_Teams[Regional_Office])</f>
        <v>West</v>
      </c>
      <c r="E4529" t="s">
        <v>8953</v>
      </c>
      <c r="F4529" t="s">
        <v>72</v>
      </c>
      <c r="G4529" t="str">
        <f>IFERROR(_xlfn.XLOOKUP(Sales_Pipeline[[#This Row],[Account]],Accounts!$A$2:$A$86,Accounts!$F$2:$F$86),"")</f>
        <v>United States</v>
      </c>
      <c r="H4529" t="s">
        <v>82</v>
      </c>
      <c r="I4529" s="3">
        <v>42921</v>
      </c>
      <c r="J4529" s="3">
        <v>42933</v>
      </c>
      <c r="K4529" s="8" t="str">
        <f>IF(Sales_Pipeline[[#This Row],[Close_Date]]="","",TEXT(Sales_Pipeline[[#This Row],[Close_Date]],"ddd"))</f>
        <v>Mon</v>
      </c>
      <c r="L4529" s="8" t="str">
        <f>IF(Sales_Pipeline[[#This Row],[Close_Date]]="","",TEXT(Sales_Pipeline[[#This Row],[Close_Date]],"mmm"))</f>
        <v>Jul</v>
      </c>
      <c r="M4529" s="8" t="str">
        <f>IF(Sales_Pipeline[[#This Row],[Close_Date]]="","","Q"&amp;ROUNDUP(MONTH(Sales_Pipeline[[#This Row],[Close_Date]])/3,0))</f>
        <v>Q3</v>
      </c>
      <c r="N4529" s="2" cm="1">
        <f t="array" ref="N4529">IFERROR(_xlfn.IFS(Sales_Pipeline[[#This Row],[Deal_Stage]]="Won",_xlfn.XLOOKUP(Sales_Pipeline[[#This Row],[Product]],Products!$A$2:$A$8,Products!$C$2:$C$8),Sales_Pipeline[[#This Row],[Deal_Stage]]="Lost",_xlfn.XLOOKUP(Sales_Pipeline[[#This Row],[Product]],Products!$A$2:$A$8,Products!$C$2:$C$8)),"")</f>
        <v>4821</v>
      </c>
      <c r="O4529" s="2">
        <v>0</v>
      </c>
    </row>
    <row r="4530" spans="1:15" x14ac:dyDescent="0.3">
      <c r="A4530" t="s">
        <v>4676</v>
      </c>
      <c r="B4530" t="s">
        <v>44</v>
      </c>
      <c r="C4530" t="str">
        <f>_xlfn.XLOOKUP(Sales_Pipeline[[#This Row],[Sales_Agent]],Sales_Teams[Sales_Agent],Sales_Teams[Manager])</f>
        <v>Summer Sewald</v>
      </c>
      <c r="D4530" t="str">
        <f>_xlfn.XLOOKUP(Sales_Pipeline[[#This Row],[Manager]],Sales_Teams[Manager],Sales_Teams[Regional_Office])</f>
        <v>West</v>
      </c>
      <c r="E4530" t="s">
        <v>63</v>
      </c>
      <c r="F4530" t="s">
        <v>177</v>
      </c>
      <c r="G4530" t="str">
        <f>IFERROR(_xlfn.XLOOKUP(Sales_Pipeline[[#This Row],[Account]],Accounts!$A$2:$A$86,Accounts!$F$2:$F$86),"")</f>
        <v>United States</v>
      </c>
      <c r="H4530" t="s">
        <v>57</v>
      </c>
      <c r="I4530" s="3">
        <v>42921</v>
      </c>
      <c r="J4530" s="3">
        <v>42998</v>
      </c>
      <c r="K4530" s="8" t="str">
        <f>IF(Sales_Pipeline[[#This Row],[Close_Date]]="","",TEXT(Sales_Pipeline[[#This Row],[Close_Date]],"ddd"))</f>
        <v>Wed</v>
      </c>
      <c r="L4530" s="8" t="str">
        <f>IF(Sales_Pipeline[[#This Row],[Close_Date]]="","",TEXT(Sales_Pipeline[[#This Row],[Close_Date]],"mmm"))</f>
        <v>Sep</v>
      </c>
      <c r="M4530" s="8" t="str">
        <f>IF(Sales_Pipeline[[#This Row],[Close_Date]]="","","Q"&amp;ROUNDUP(MONTH(Sales_Pipeline[[#This Row],[Close_Date]])/3,0))</f>
        <v>Q3</v>
      </c>
      <c r="N4530" s="2" cm="1">
        <f t="array" ref="N4530">IFERROR(_xlfn.IFS(Sales_Pipeline[[#This Row],[Deal_Stage]]="Won",_xlfn.XLOOKUP(Sales_Pipeline[[#This Row],[Product]],Products!$A$2:$A$8,Products!$C$2:$C$8),Sales_Pipeline[[#This Row],[Deal_Stage]]="Lost",_xlfn.XLOOKUP(Sales_Pipeline[[#This Row],[Product]],Products!$A$2:$A$8,Products!$C$2:$C$8)),"")</f>
        <v>550</v>
      </c>
      <c r="O4530" s="2">
        <v>658</v>
      </c>
    </row>
    <row r="4531" spans="1:15" x14ac:dyDescent="0.3">
      <c r="A4531" t="s">
        <v>4677</v>
      </c>
      <c r="B4531" t="s">
        <v>3</v>
      </c>
      <c r="C4531" t="str">
        <f>_xlfn.XLOOKUP(Sales_Pipeline[[#This Row],[Sales_Agent]],Sales_Teams[Sales_Agent],Sales_Teams[Manager])</f>
        <v>Dustin Brinkmann</v>
      </c>
      <c r="D4531" t="str">
        <f>_xlfn.XLOOKUP(Sales_Pipeline[[#This Row],[Manager]],Sales_Teams[Manager],Sales_Teams[Regional_Office])</f>
        <v>Central</v>
      </c>
      <c r="E4531" t="s">
        <v>84</v>
      </c>
      <c r="F4531" t="s">
        <v>94</v>
      </c>
      <c r="G4531" t="str">
        <f>IFERROR(_xlfn.XLOOKUP(Sales_Pipeline[[#This Row],[Account]],Accounts!$A$2:$A$86,Accounts!$F$2:$F$86),"")</f>
        <v>United States</v>
      </c>
      <c r="H4531" t="s">
        <v>82</v>
      </c>
      <c r="I4531" s="3">
        <v>42922</v>
      </c>
      <c r="J4531" s="3">
        <v>42932</v>
      </c>
      <c r="K4531" s="8" t="str">
        <f>IF(Sales_Pipeline[[#This Row],[Close_Date]]="","",TEXT(Sales_Pipeline[[#This Row],[Close_Date]],"ddd"))</f>
        <v>Sun</v>
      </c>
      <c r="L4531" s="8" t="str">
        <f>IF(Sales_Pipeline[[#This Row],[Close_Date]]="","",TEXT(Sales_Pipeline[[#This Row],[Close_Date]],"mmm"))</f>
        <v>Jul</v>
      </c>
      <c r="M4531" s="8" t="str">
        <f>IF(Sales_Pipeline[[#This Row],[Close_Date]]="","","Q"&amp;ROUNDUP(MONTH(Sales_Pipeline[[#This Row],[Close_Date]])/3,0))</f>
        <v>Q3</v>
      </c>
      <c r="N4531" s="2" cm="1">
        <f t="array" ref="N4531">IFERROR(_xlfn.IFS(Sales_Pipeline[[#This Row],[Deal_Stage]]="Won",_xlfn.XLOOKUP(Sales_Pipeline[[#This Row],[Product]],Products!$A$2:$A$8,Products!$C$2:$C$8),Sales_Pipeline[[#This Row],[Deal_Stage]]="Lost",_xlfn.XLOOKUP(Sales_Pipeline[[#This Row],[Product]],Products!$A$2:$A$8,Products!$C$2:$C$8)),"")</f>
        <v>5482</v>
      </c>
      <c r="O4531" s="2">
        <v>0</v>
      </c>
    </row>
    <row r="4532" spans="1:15" x14ac:dyDescent="0.3">
      <c r="A4532" t="s">
        <v>4678</v>
      </c>
      <c r="B4532" t="s">
        <v>27</v>
      </c>
      <c r="C4532" t="str">
        <f>_xlfn.XLOOKUP(Sales_Pipeline[[#This Row],[Sales_Agent]],Sales_Teams[Sales_Agent],Sales_Teams[Manager])</f>
        <v>Rocco Neubert</v>
      </c>
      <c r="D4532" t="str">
        <f>_xlfn.XLOOKUP(Sales_Pipeline[[#This Row],[Manager]],Sales_Teams[Manager],Sales_Teams[Regional_Office])</f>
        <v>East</v>
      </c>
      <c r="E4532" t="s">
        <v>84</v>
      </c>
      <c r="F4532" t="s">
        <v>425</v>
      </c>
      <c r="G4532" t="str">
        <f>IFERROR(_xlfn.XLOOKUP(Sales_Pipeline[[#This Row],[Account]],Accounts!$A$2:$A$86,Accounts!$F$2:$F$86),"")</f>
        <v>United States</v>
      </c>
      <c r="H4532" t="s">
        <v>82</v>
      </c>
      <c r="I4532" s="3">
        <v>42922</v>
      </c>
      <c r="J4532" s="3">
        <v>42923</v>
      </c>
      <c r="K4532" s="8" t="str">
        <f>IF(Sales_Pipeline[[#This Row],[Close_Date]]="","",TEXT(Sales_Pipeline[[#This Row],[Close_Date]],"ddd"))</f>
        <v>Fri</v>
      </c>
      <c r="L4532" s="8" t="str">
        <f>IF(Sales_Pipeline[[#This Row],[Close_Date]]="","",TEXT(Sales_Pipeline[[#This Row],[Close_Date]],"mmm"))</f>
        <v>Jul</v>
      </c>
      <c r="M4532" s="8" t="str">
        <f>IF(Sales_Pipeline[[#This Row],[Close_Date]]="","","Q"&amp;ROUNDUP(MONTH(Sales_Pipeline[[#This Row],[Close_Date]])/3,0))</f>
        <v>Q3</v>
      </c>
      <c r="N4532" s="2" cm="1">
        <f t="array" ref="N4532">IFERROR(_xlfn.IFS(Sales_Pipeline[[#This Row],[Deal_Stage]]="Won",_xlfn.XLOOKUP(Sales_Pipeline[[#This Row],[Product]],Products!$A$2:$A$8,Products!$C$2:$C$8),Sales_Pipeline[[#This Row],[Deal_Stage]]="Lost",_xlfn.XLOOKUP(Sales_Pipeline[[#This Row],[Product]],Products!$A$2:$A$8,Products!$C$2:$C$8)),"")</f>
        <v>5482</v>
      </c>
      <c r="O4532" s="2">
        <v>0</v>
      </c>
    </row>
    <row r="4533" spans="1:15" x14ac:dyDescent="0.3">
      <c r="A4533" t="s">
        <v>4679</v>
      </c>
      <c r="B4533" t="s">
        <v>27</v>
      </c>
      <c r="C4533" t="str">
        <f>_xlfn.XLOOKUP(Sales_Pipeline[[#This Row],[Sales_Agent]],Sales_Teams[Sales_Agent],Sales_Teams[Manager])</f>
        <v>Rocco Neubert</v>
      </c>
      <c r="D4533" t="str">
        <f>_xlfn.XLOOKUP(Sales_Pipeline[[#This Row],[Manager]],Sales_Teams[Manager],Sales_Teams[Regional_Office])</f>
        <v>East</v>
      </c>
      <c r="E4533" t="s">
        <v>84</v>
      </c>
      <c r="F4533" t="s">
        <v>231</v>
      </c>
      <c r="G4533" t="str">
        <f>IFERROR(_xlfn.XLOOKUP(Sales_Pipeline[[#This Row],[Account]],Accounts!$A$2:$A$86,Accounts!$F$2:$F$86),"")</f>
        <v>United States</v>
      </c>
      <c r="H4533" t="s">
        <v>57</v>
      </c>
      <c r="I4533" s="3">
        <v>42922</v>
      </c>
      <c r="J4533" s="3">
        <v>42979</v>
      </c>
      <c r="K4533" s="8" t="str">
        <f>IF(Sales_Pipeline[[#This Row],[Close_Date]]="","",TEXT(Sales_Pipeline[[#This Row],[Close_Date]],"ddd"))</f>
        <v>Fri</v>
      </c>
      <c r="L4533" s="8" t="str">
        <f>IF(Sales_Pipeline[[#This Row],[Close_Date]]="","",TEXT(Sales_Pipeline[[#This Row],[Close_Date]],"mmm"))</f>
        <v>Sep</v>
      </c>
      <c r="M4533" s="8" t="str">
        <f>IF(Sales_Pipeline[[#This Row],[Close_Date]]="","","Q"&amp;ROUNDUP(MONTH(Sales_Pipeline[[#This Row],[Close_Date]])/3,0))</f>
        <v>Q3</v>
      </c>
      <c r="N4533" s="2" cm="1">
        <f t="array" ref="N4533">IFERROR(_xlfn.IFS(Sales_Pipeline[[#This Row],[Deal_Stage]]="Won",_xlfn.XLOOKUP(Sales_Pipeline[[#This Row],[Product]],Products!$A$2:$A$8,Products!$C$2:$C$8),Sales_Pipeline[[#This Row],[Deal_Stage]]="Lost",_xlfn.XLOOKUP(Sales_Pipeline[[#This Row],[Product]],Products!$A$2:$A$8,Products!$C$2:$C$8)),"")</f>
        <v>5482</v>
      </c>
      <c r="O4533" s="2">
        <v>4791</v>
      </c>
    </row>
    <row r="4534" spans="1:15" x14ac:dyDescent="0.3">
      <c r="A4534" t="s">
        <v>4680</v>
      </c>
      <c r="B4534" t="s">
        <v>6</v>
      </c>
      <c r="C4534" t="str">
        <f>_xlfn.XLOOKUP(Sales_Pipeline[[#This Row],[Sales_Agent]],Sales_Teams[Sales_Agent],Sales_Teams[Manager])</f>
        <v>Dustin Brinkmann</v>
      </c>
      <c r="D4534" t="str">
        <f>_xlfn.XLOOKUP(Sales_Pipeline[[#This Row],[Manager]],Sales_Teams[Manager],Sales_Teams[Regional_Office])</f>
        <v>Central</v>
      </c>
      <c r="E4534" t="s">
        <v>63</v>
      </c>
      <c r="F4534" t="s">
        <v>333</v>
      </c>
      <c r="G4534" t="str">
        <f>IFERROR(_xlfn.XLOOKUP(Sales_Pipeline[[#This Row],[Account]],Accounts!$A$2:$A$86,Accounts!$F$2:$F$86),"")</f>
        <v>United States</v>
      </c>
      <c r="H4534" t="s">
        <v>57</v>
      </c>
      <c r="I4534" s="3">
        <v>42922</v>
      </c>
      <c r="J4534" s="3">
        <v>42924</v>
      </c>
      <c r="K4534" s="8" t="str">
        <f>IF(Sales_Pipeline[[#This Row],[Close_Date]]="","",TEXT(Sales_Pipeline[[#This Row],[Close_Date]],"ddd"))</f>
        <v>Sat</v>
      </c>
      <c r="L4534" s="8" t="str">
        <f>IF(Sales_Pipeline[[#This Row],[Close_Date]]="","",TEXT(Sales_Pipeline[[#This Row],[Close_Date]],"mmm"))</f>
        <v>Jul</v>
      </c>
      <c r="M4534" s="8" t="str">
        <f>IF(Sales_Pipeline[[#This Row],[Close_Date]]="","","Q"&amp;ROUNDUP(MONTH(Sales_Pipeline[[#This Row],[Close_Date]])/3,0))</f>
        <v>Q3</v>
      </c>
      <c r="N4534" s="2" cm="1">
        <f t="array" ref="N4534">IFERROR(_xlfn.IFS(Sales_Pipeline[[#This Row],[Deal_Stage]]="Won",_xlfn.XLOOKUP(Sales_Pipeline[[#This Row],[Product]],Products!$A$2:$A$8,Products!$C$2:$C$8),Sales_Pipeline[[#This Row],[Deal_Stage]]="Lost",_xlfn.XLOOKUP(Sales_Pipeline[[#This Row],[Product]],Products!$A$2:$A$8,Products!$C$2:$C$8)),"")</f>
        <v>550</v>
      </c>
      <c r="O4534" s="2">
        <v>590</v>
      </c>
    </row>
    <row r="4535" spans="1:15" x14ac:dyDescent="0.3">
      <c r="A4535" t="s">
        <v>4681</v>
      </c>
      <c r="B4535" t="s">
        <v>6</v>
      </c>
      <c r="C4535" t="str">
        <f>_xlfn.XLOOKUP(Sales_Pipeline[[#This Row],[Sales_Agent]],Sales_Teams[Sales_Agent],Sales_Teams[Manager])</f>
        <v>Dustin Brinkmann</v>
      </c>
      <c r="D4535" t="str">
        <f>_xlfn.XLOOKUP(Sales_Pipeline[[#This Row],[Manager]],Sales_Teams[Manager],Sales_Teams[Regional_Office])</f>
        <v>Central</v>
      </c>
      <c r="E4535" t="s">
        <v>84</v>
      </c>
      <c r="F4535" t="s">
        <v>59</v>
      </c>
      <c r="G4535" t="str">
        <f>IFERROR(_xlfn.XLOOKUP(Sales_Pipeline[[#This Row],[Account]],Accounts!$A$2:$A$86,Accounts!$F$2:$F$86),"")</f>
        <v>United States</v>
      </c>
      <c r="H4535" t="s">
        <v>57</v>
      </c>
      <c r="I4535" s="3">
        <v>42922</v>
      </c>
      <c r="J4535" s="3">
        <v>42930</v>
      </c>
      <c r="K4535" s="8" t="str">
        <f>IF(Sales_Pipeline[[#This Row],[Close_Date]]="","",TEXT(Sales_Pipeline[[#This Row],[Close_Date]],"ddd"))</f>
        <v>Fri</v>
      </c>
      <c r="L4535" s="8" t="str">
        <f>IF(Sales_Pipeline[[#This Row],[Close_Date]]="","",TEXT(Sales_Pipeline[[#This Row],[Close_Date]],"mmm"))</f>
        <v>Jul</v>
      </c>
      <c r="M4535" s="8" t="str">
        <f>IF(Sales_Pipeline[[#This Row],[Close_Date]]="","","Q"&amp;ROUNDUP(MONTH(Sales_Pipeline[[#This Row],[Close_Date]])/3,0))</f>
        <v>Q3</v>
      </c>
      <c r="N4535" s="2" cm="1">
        <f t="array" ref="N4535">IFERROR(_xlfn.IFS(Sales_Pipeline[[#This Row],[Deal_Stage]]="Won",_xlfn.XLOOKUP(Sales_Pipeline[[#This Row],[Product]],Products!$A$2:$A$8,Products!$C$2:$C$8),Sales_Pipeline[[#This Row],[Deal_Stage]]="Lost",_xlfn.XLOOKUP(Sales_Pipeline[[#This Row],[Product]],Products!$A$2:$A$8,Products!$C$2:$C$8)),"")</f>
        <v>5482</v>
      </c>
      <c r="O4535" s="2">
        <v>5629</v>
      </c>
    </row>
    <row r="4536" spans="1:15" x14ac:dyDescent="0.3">
      <c r="A4536" t="s">
        <v>4682</v>
      </c>
      <c r="B4536" t="s">
        <v>20</v>
      </c>
      <c r="C4536" t="str">
        <f>_xlfn.XLOOKUP(Sales_Pipeline[[#This Row],[Sales_Agent]],Sales_Teams[Sales_Agent],Sales_Teams[Manager])</f>
        <v>Cara Losch</v>
      </c>
      <c r="D4536" t="str">
        <f>_xlfn.XLOOKUP(Sales_Pipeline[[#This Row],[Manager]],Sales_Teams[Manager],Sales_Teams[Regional_Office])</f>
        <v>East</v>
      </c>
      <c r="E4536" t="s">
        <v>55</v>
      </c>
      <c r="G4536" t="str">
        <f>IFERROR(_xlfn.XLOOKUP(Sales_Pipeline[[#This Row],[Account]],Accounts!$A$2:$A$86,Accounts!$F$2:$F$86),"")</f>
        <v/>
      </c>
      <c r="H4536" t="s">
        <v>77</v>
      </c>
      <c r="I4536" s="3">
        <v>42922</v>
      </c>
      <c r="K4536" s="8" t="str">
        <f>IF(Sales_Pipeline[[#This Row],[Close_Date]]="","",TEXT(Sales_Pipeline[[#This Row],[Close_Date]],"ddd"))</f>
        <v/>
      </c>
      <c r="L4536" s="8" t="str">
        <f>IF(Sales_Pipeline[[#This Row],[Close_Date]]="","",TEXT(Sales_Pipeline[[#This Row],[Close_Date]],"mmm"))</f>
        <v/>
      </c>
      <c r="M4536" s="8" t="str">
        <f>IF(Sales_Pipeline[[#This Row],[Close_Date]]="","","Q"&amp;ROUNDUP(MONTH(Sales_Pipeline[[#This Row],[Close_Date]])/3,0))</f>
        <v/>
      </c>
      <c r="N4536" s="2" t="str" cm="1">
        <f t="array" ref="N4536">IFERROR(_xlfn.IFS(Sales_Pipeline[[#This Row],[Deal_Stage]]="Won",_xlfn.XLOOKUP(Sales_Pipeline[[#This Row],[Product]],Products!$A$2:$A$8,Products!$C$2:$C$8),Sales_Pipeline[[#This Row],[Deal_Stage]]="Lost",_xlfn.XLOOKUP(Sales_Pipeline[[#This Row],[Product]],Products!$A$2:$A$8,Products!$C$2:$C$8)),"")</f>
        <v/>
      </c>
      <c r="O4536" s="2">
        <v>0</v>
      </c>
    </row>
    <row r="4537" spans="1:15" x14ac:dyDescent="0.3">
      <c r="A4537" t="s">
        <v>4683</v>
      </c>
      <c r="B4537" t="s">
        <v>20</v>
      </c>
      <c r="C4537" t="str">
        <f>_xlfn.XLOOKUP(Sales_Pipeline[[#This Row],[Sales_Agent]],Sales_Teams[Sales_Agent],Sales_Teams[Manager])</f>
        <v>Cara Losch</v>
      </c>
      <c r="D4537" t="str">
        <f>_xlfn.XLOOKUP(Sales_Pipeline[[#This Row],[Manager]],Sales_Teams[Manager],Sales_Teams[Regional_Office])</f>
        <v>East</v>
      </c>
      <c r="E4537" t="s">
        <v>8953</v>
      </c>
      <c r="F4537" t="s">
        <v>103</v>
      </c>
      <c r="G4537" t="str">
        <f>IFERROR(_xlfn.XLOOKUP(Sales_Pipeline[[#This Row],[Account]],Accounts!$A$2:$A$86,Accounts!$F$2:$F$86),"")</f>
        <v>United States</v>
      </c>
      <c r="H4537" t="s">
        <v>82</v>
      </c>
      <c r="I4537" s="3">
        <v>42922</v>
      </c>
      <c r="J4537" s="3">
        <v>42931</v>
      </c>
      <c r="K4537" s="8" t="str">
        <f>IF(Sales_Pipeline[[#This Row],[Close_Date]]="","",TEXT(Sales_Pipeline[[#This Row],[Close_Date]],"ddd"))</f>
        <v>Sat</v>
      </c>
      <c r="L4537" s="8" t="str">
        <f>IF(Sales_Pipeline[[#This Row],[Close_Date]]="","",TEXT(Sales_Pipeline[[#This Row],[Close_Date]],"mmm"))</f>
        <v>Jul</v>
      </c>
      <c r="M4537" s="8" t="str">
        <f>IF(Sales_Pipeline[[#This Row],[Close_Date]]="","","Q"&amp;ROUNDUP(MONTH(Sales_Pipeline[[#This Row],[Close_Date]])/3,0))</f>
        <v>Q3</v>
      </c>
      <c r="N4537" s="2" cm="1">
        <f t="array" ref="N4537">IFERROR(_xlfn.IFS(Sales_Pipeline[[#This Row],[Deal_Stage]]="Won",_xlfn.XLOOKUP(Sales_Pipeline[[#This Row],[Product]],Products!$A$2:$A$8,Products!$C$2:$C$8),Sales_Pipeline[[#This Row],[Deal_Stage]]="Lost",_xlfn.XLOOKUP(Sales_Pipeline[[#This Row],[Product]],Products!$A$2:$A$8,Products!$C$2:$C$8)),"")</f>
        <v>4821</v>
      </c>
      <c r="O4537" s="2">
        <v>0</v>
      </c>
    </row>
    <row r="4538" spans="1:15" x14ac:dyDescent="0.3">
      <c r="A4538" t="s">
        <v>4684</v>
      </c>
      <c r="B4538" t="s">
        <v>25</v>
      </c>
      <c r="C4538" t="str">
        <f>_xlfn.XLOOKUP(Sales_Pipeline[[#This Row],[Sales_Agent]],Sales_Teams[Sales_Agent],Sales_Teams[Manager])</f>
        <v>Rocco Neubert</v>
      </c>
      <c r="D4538" t="str">
        <f>_xlfn.XLOOKUP(Sales_Pipeline[[#This Row],[Manager]],Sales_Teams[Manager],Sales_Teams[Regional_Office])</f>
        <v>East</v>
      </c>
      <c r="E4538" t="s">
        <v>76</v>
      </c>
      <c r="G4538" t="str">
        <f>IFERROR(_xlfn.XLOOKUP(Sales_Pipeline[[#This Row],[Account]],Accounts!$A$2:$A$86,Accounts!$F$2:$F$86),"")</f>
        <v/>
      </c>
      <c r="H4538" t="s">
        <v>77</v>
      </c>
      <c r="I4538" s="3">
        <v>42922</v>
      </c>
      <c r="K4538" s="8" t="str">
        <f>IF(Sales_Pipeline[[#This Row],[Close_Date]]="","",TEXT(Sales_Pipeline[[#This Row],[Close_Date]],"ddd"))</f>
        <v/>
      </c>
      <c r="L4538" s="8" t="str">
        <f>IF(Sales_Pipeline[[#This Row],[Close_Date]]="","",TEXT(Sales_Pipeline[[#This Row],[Close_Date]],"mmm"))</f>
        <v/>
      </c>
      <c r="M4538" s="8" t="str">
        <f>IF(Sales_Pipeline[[#This Row],[Close_Date]]="","","Q"&amp;ROUNDUP(MONTH(Sales_Pipeline[[#This Row],[Close_Date]])/3,0))</f>
        <v/>
      </c>
      <c r="N4538" s="2" t="str" cm="1">
        <f t="array" ref="N4538">IFERROR(_xlfn.IFS(Sales_Pipeline[[#This Row],[Deal_Stage]]="Won",_xlfn.XLOOKUP(Sales_Pipeline[[#This Row],[Product]],Products!$A$2:$A$8,Products!$C$2:$C$8),Sales_Pipeline[[#This Row],[Deal_Stage]]="Lost",_xlfn.XLOOKUP(Sales_Pipeline[[#This Row],[Product]],Products!$A$2:$A$8,Products!$C$2:$C$8)),"")</f>
        <v/>
      </c>
      <c r="O4538" s="2">
        <v>0</v>
      </c>
    </row>
    <row r="4539" spans="1:15" x14ac:dyDescent="0.3">
      <c r="A4539" t="s">
        <v>4685</v>
      </c>
      <c r="B4539" t="s">
        <v>25</v>
      </c>
      <c r="C4539" t="str">
        <f>_xlfn.XLOOKUP(Sales_Pipeline[[#This Row],[Sales_Agent]],Sales_Teams[Sales_Agent],Sales_Teams[Manager])</f>
        <v>Rocco Neubert</v>
      </c>
      <c r="D4539" t="str">
        <f>_xlfn.XLOOKUP(Sales_Pipeline[[#This Row],[Manager]],Sales_Teams[Manager],Sales_Teams[Regional_Office])</f>
        <v>East</v>
      </c>
      <c r="E4539" t="s">
        <v>84</v>
      </c>
      <c r="F4539" t="s">
        <v>238</v>
      </c>
      <c r="G4539" t="str">
        <f>IFERROR(_xlfn.XLOOKUP(Sales_Pipeline[[#This Row],[Account]],Accounts!$A$2:$A$86,Accounts!$F$2:$F$86),"")</f>
        <v>United States</v>
      </c>
      <c r="H4539" t="s">
        <v>82</v>
      </c>
      <c r="I4539" s="3">
        <v>42922</v>
      </c>
      <c r="J4539" s="3">
        <v>42934</v>
      </c>
      <c r="K4539" s="8" t="str">
        <f>IF(Sales_Pipeline[[#This Row],[Close_Date]]="","",TEXT(Sales_Pipeline[[#This Row],[Close_Date]],"ddd"))</f>
        <v>Tue</v>
      </c>
      <c r="L4539" s="8" t="str">
        <f>IF(Sales_Pipeline[[#This Row],[Close_Date]]="","",TEXT(Sales_Pipeline[[#This Row],[Close_Date]],"mmm"))</f>
        <v>Jul</v>
      </c>
      <c r="M4539" s="8" t="str">
        <f>IF(Sales_Pipeline[[#This Row],[Close_Date]]="","","Q"&amp;ROUNDUP(MONTH(Sales_Pipeline[[#This Row],[Close_Date]])/3,0))</f>
        <v>Q3</v>
      </c>
      <c r="N4539" s="2" cm="1">
        <f t="array" ref="N4539">IFERROR(_xlfn.IFS(Sales_Pipeline[[#This Row],[Deal_Stage]]="Won",_xlfn.XLOOKUP(Sales_Pipeline[[#This Row],[Product]],Products!$A$2:$A$8,Products!$C$2:$C$8),Sales_Pipeline[[#This Row],[Deal_Stage]]="Lost",_xlfn.XLOOKUP(Sales_Pipeline[[#This Row],[Product]],Products!$A$2:$A$8,Products!$C$2:$C$8)),"")</f>
        <v>5482</v>
      </c>
      <c r="O4539" s="2">
        <v>0</v>
      </c>
    </row>
    <row r="4540" spans="1:15" x14ac:dyDescent="0.3">
      <c r="A4540" t="s">
        <v>4686</v>
      </c>
      <c r="B4540" t="s">
        <v>25</v>
      </c>
      <c r="C4540" t="str">
        <f>_xlfn.XLOOKUP(Sales_Pipeline[[#This Row],[Sales_Agent]],Sales_Teams[Sales_Agent],Sales_Teams[Manager])</f>
        <v>Rocco Neubert</v>
      </c>
      <c r="D4540" t="str">
        <f>_xlfn.XLOOKUP(Sales_Pipeline[[#This Row],[Manager]],Sales_Teams[Manager],Sales_Teams[Regional_Office])</f>
        <v>East</v>
      </c>
      <c r="E4540" t="s">
        <v>8953</v>
      </c>
      <c r="F4540" t="s">
        <v>96</v>
      </c>
      <c r="G4540" t="str">
        <f>IFERROR(_xlfn.XLOOKUP(Sales_Pipeline[[#This Row],[Account]],Accounts!$A$2:$A$86,Accounts!$F$2:$F$86),"")</f>
        <v>United States</v>
      </c>
      <c r="H4540" t="s">
        <v>82</v>
      </c>
      <c r="I4540" s="3">
        <v>42922</v>
      </c>
      <c r="J4540" s="3">
        <v>42923</v>
      </c>
      <c r="K4540" s="8" t="str">
        <f>IF(Sales_Pipeline[[#This Row],[Close_Date]]="","",TEXT(Sales_Pipeline[[#This Row],[Close_Date]],"ddd"))</f>
        <v>Fri</v>
      </c>
      <c r="L4540" s="8" t="str">
        <f>IF(Sales_Pipeline[[#This Row],[Close_Date]]="","",TEXT(Sales_Pipeline[[#This Row],[Close_Date]],"mmm"))</f>
        <v>Jul</v>
      </c>
      <c r="M4540" s="8" t="str">
        <f>IF(Sales_Pipeline[[#This Row],[Close_Date]]="","","Q"&amp;ROUNDUP(MONTH(Sales_Pipeline[[#This Row],[Close_Date]])/3,0))</f>
        <v>Q3</v>
      </c>
      <c r="N4540" s="2" cm="1">
        <f t="array" ref="N4540">IFERROR(_xlfn.IFS(Sales_Pipeline[[#This Row],[Deal_Stage]]="Won",_xlfn.XLOOKUP(Sales_Pipeline[[#This Row],[Product]],Products!$A$2:$A$8,Products!$C$2:$C$8),Sales_Pipeline[[#This Row],[Deal_Stage]]="Lost",_xlfn.XLOOKUP(Sales_Pipeline[[#This Row],[Product]],Products!$A$2:$A$8,Products!$C$2:$C$8)),"")</f>
        <v>4821</v>
      </c>
      <c r="O4540" s="2">
        <v>0</v>
      </c>
    </row>
    <row r="4541" spans="1:15" x14ac:dyDescent="0.3">
      <c r="A4541" t="s">
        <v>4687</v>
      </c>
      <c r="B4541" t="s">
        <v>15</v>
      </c>
      <c r="C4541" t="str">
        <f>_xlfn.XLOOKUP(Sales_Pipeline[[#This Row],[Sales_Agent]],Sales_Teams[Sales_Agent],Sales_Teams[Manager])</f>
        <v>Melvin Marxen</v>
      </c>
      <c r="D4541" t="str">
        <f>_xlfn.XLOOKUP(Sales_Pipeline[[#This Row],[Manager]],Sales_Teams[Manager],Sales_Teams[Regional_Office])</f>
        <v>Central</v>
      </c>
      <c r="E4541" t="s">
        <v>8953</v>
      </c>
      <c r="F4541" t="s">
        <v>507</v>
      </c>
      <c r="G4541" t="str">
        <f>IFERROR(_xlfn.XLOOKUP(Sales_Pipeline[[#This Row],[Account]],Accounts!$A$2:$A$86,Accounts!$F$2:$F$86),"")</f>
        <v>Belgium</v>
      </c>
      <c r="H4541" t="s">
        <v>57</v>
      </c>
      <c r="I4541" s="3">
        <v>42922</v>
      </c>
      <c r="J4541" s="3">
        <v>42990</v>
      </c>
      <c r="K4541" s="8" t="str">
        <f>IF(Sales_Pipeline[[#This Row],[Close_Date]]="","",TEXT(Sales_Pipeline[[#This Row],[Close_Date]],"ddd"))</f>
        <v>Tue</v>
      </c>
      <c r="L4541" s="8" t="str">
        <f>IF(Sales_Pipeline[[#This Row],[Close_Date]]="","",TEXT(Sales_Pipeline[[#This Row],[Close_Date]],"mmm"))</f>
        <v>Sep</v>
      </c>
      <c r="M4541" s="8" t="str">
        <f>IF(Sales_Pipeline[[#This Row],[Close_Date]]="","","Q"&amp;ROUNDUP(MONTH(Sales_Pipeline[[#This Row],[Close_Date]])/3,0))</f>
        <v>Q3</v>
      </c>
      <c r="N4541" s="2" cm="1">
        <f t="array" ref="N4541">IFERROR(_xlfn.IFS(Sales_Pipeline[[#This Row],[Deal_Stage]]="Won",_xlfn.XLOOKUP(Sales_Pipeline[[#This Row],[Product]],Products!$A$2:$A$8,Products!$C$2:$C$8),Sales_Pipeline[[#This Row],[Deal_Stage]]="Lost",_xlfn.XLOOKUP(Sales_Pipeline[[#This Row],[Product]],Products!$A$2:$A$8,Products!$C$2:$C$8)),"")</f>
        <v>4821</v>
      </c>
      <c r="O4541" s="2">
        <v>4323</v>
      </c>
    </row>
    <row r="4542" spans="1:15" x14ac:dyDescent="0.3">
      <c r="A4542" t="s">
        <v>4688</v>
      </c>
      <c r="B4542" t="s">
        <v>15</v>
      </c>
      <c r="C4542" t="str">
        <f>_xlfn.XLOOKUP(Sales_Pipeline[[#This Row],[Sales_Agent]],Sales_Teams[Sales_Agent],Sales_Teams[Manager])</f>
        <v>Melvin Marxen</v>
      </c>
      <c r="D4542" t="str">
        <f>_xlfn.XLOOKUP(Sales_Pipeline[[#This Row],[Manager]],Sales_Teams[Manager],Sales_Teams[Regional_Office])</f>
        <v>Central</v>
      </c>
      <c r="E4542" t="s">
        <v>8953</v>
      </c>
      <c r="F4542" t="s">
        <v>94</v>
      </c>
      <c r="G4542" t="str">
        <f>IFERROR(_xlfn.XLOOKUP(Sales_Pipeline[[#This Row],[Account]],Accounts!$A$2:$A$86,Accounts!$F$2:$F$86),"")</f>
        <v>United States</v>
      </c>
      <c r="H4542" t="s">
        <v>57</v>
      </c>
      <c r="I4542" s="3">
        <v>42922</v>
      </c>
      <c r="J4542" s="3">
        <v>42928</v>
      </c>
      <c r="K4542" s="8" t="str">
        <f>IF(Sales_Pipeline[[#This Row],[Close_Date]]="","",TEXT(Sales_Pipeline[[#This Row],[Close_Date]],"ddd"))</f>
        <v>Wed</v>
      </c>
      <c r="L4542" s="8" t="str">
        <f>IF(Sales_Pipeline[[#This Row],[Close_Date]]="","",TEXT(Sales_Pipeline[[#This Row],[Close_Date]],"mmm"))</f>
        <v>Jul</v>
      </c>
      <c r="M4542" s="8" t="str">
        <f>IF(Sales_Pipeline[[#This Row],[Close_Date]]="","","Q"&amp;ROUNDUP(MONTH(Sales_Pipeline[[#This Row],[Close_Date]])/3,0))</f>
        <v>Q3</v>
      </c>
      <c r="N4542" s="2" cm="1">
        <f t="array" ref="N4542">IFERROR(_xlfn.IFS(Sales_Pipeline[[#This Row],[Deal_Stage]]="Won",_xlfn.XLOOKUP(Sales_Pipeline[[#This Row],[Product]],Products!$A$2:$A$8,Products!$C$2:$C$8),Sales_Pipeline[[#This Row],[Deal_Stage]]="Lost",_xlfn.XLOOKUP(Sales_Pipeline[[#This Row],[Product]],Products!$A$2:$A$8,Products!$C$2:$C$8)),"")</f>
        <v>4821</v>
      </c>
      <c r="O4542" s="2">
        <v>5085</v>
      </c>
    </row>
    <row r="4543" spans="1:15" x14ac:dyDescent="0.3">
      <c r="A4543" t="s">
        <v>4689</v>
      </c>
      <c r="B4543" t="s">
        <v>28</v>
      </c>
      <c r="C4543" t="str">
        <f>_xlfn.XLOOKUP(Sales_Pipeline[[#This Row],[Sales_Agent]],Sales_Teams[Sales_Agent],Sales_Teams[Manager])</f>
        <v>Rocco Neubert</v>
      </c>
      <c r="D4543" t="str">
        <f>_xlfn.XLOOKUP(Sales_Pipeline[[#This Row],[Manager]],Sales_Teams[Manager],Sales_Teams[Regional_Office])</f>
        <v>East</v>
      </c>
      <c r="E4543" t="s">
        <v>76</v>
      </c>
      <c r="F4543" t="s">
        <v>116</v>
      </c>
      <c r="G4543" t="str">
        <f>IFERROR(_xlfn.XLOOKUP(Sales_Pipeline[[#This Row],[Account]],Accounts!$A$2:$A$86,Accounts!$F$2:$F$86),"")</f>
        <v>United States</v>
      </c>
      <c r="H4543" t="s">
        <v>57</v>
      </c>
      <c r="I4543" s="3">
        <v>42922</v>
      </c>
      <c r="J4543" s="3">
        <v>42933</v>
      </c>
      <c r="K4543" s="8" t="str">
        <f>IF(Sales_Pipeline[[#This Row],[Close_Date]]="","",TEXT(Sales_Pipeline[[#This Row],[Close_Date]],"ddd"))</f>
        <v>Mon</v>
      </c>
      <c r="L4543" s="8" t="str">
        <f>IF(Sales_Pipeline[[#This Row],[Close_Date]]="","",TEXT(Sales_Pipeline[[#This Row],[Close_Date]],"mmm"))</f>
        <v>Jul</v>
      </c>
      <c r="M4543" s="8" t="str">
        <f>IF(Sales_Pipeline[[#This Row],[Close_Date]]="","","Q"&amp;ROUNDUP(MONTH(Sales_Pipeline[[#This Row],[Close_Date]])/3,0))</f>
        <v>Q3</v>
      </c>
      <c r="N4543" s="2" cm="1">
        <f t="array" ref="N4543">IFERROR(_xlfn.IFS(Sales_Pipeline[[#This Row],[Deal_Stage]]="Won",_xlfn.XLOOKUP(Sales_Pipeline[[#This Row],[Product]],Products!$A$2:$A$8,Products!$C$2:$C$8),Sales_Pipeline[[#This Row],[Deal_Stage]]="Lost",_xlfn.XLOOKUP(Sales_Pipeline[[#This Row],[Product]],Products!$A$2:$A$8,Products!$C$2:$C$8)),"")</f>
        <v>3393</v>
      </c>
      <c r="O4543" s="2">
        <v>2996</v>
      </c>
    </row>
    <row r="4544" spans="1:15" x14ac:dyDescent="0.3">
      <c r="A4544" t="s">
        <v>4690</v>
      </c>
      <c r="B4544" t="s">
        <v>22</v>
      </c>
      <c r="C4544" t="str">
        <f>_xlfn.XLOOKUP(Sales_Pipeline[[#This Row],[Sales_Agent]],Sales_Teams[Sales_Agent],Sales_Teams[Manager])</f>
        <v>Cara Losch</v>
      </c>
      <c r="D4544" t="str">
        <f>_xlfn.XLOOKUP(Sales_Pipeline[[#This Row],[Manager]],Sales_Teams[Manager],Sales_Teams[Regional_Office])</f>
        <v>East</v>
      </c>
      <c r="E4544" t="s">
        <v>8953</v>
      </c>
      <c r="F4544" t="s">
        <v>234</v>
      </c>
      <c r="G4544" t="str">
        <f>IFERROR(_xlfn.XLOOKUP(Sales_Pipeline[[#This Row],[Account]],Accounts!$A$2:$A$86,Accounts!$F$2:$F$86),"")</f>
        <v>United States</v>
      </c>
      <c r="H4544" t="s">
        <v>57</v>
      </c>
      <c r="I4544" s="3">
        <v>42922</v>
      </c>
      <c r="J4544" s="3">
        <v>42930</v>
      </c>
      <c r="K4544" s="8" t="str">
        <f>IF(Sales_Pipeline[[#This Row],[Close_Date]]="","",TEXT(Sales_Pipeline[[#This Row],[Close_Date]],"ddd"))</f>
        <v>Fri</v>
      </c>
      <c r="L4544" s="8" t="str">
        <f>IF(Sales_Pipeline[[#This Row],[Close_Date]]="","",TEXT(Sales_Pipeline[[#This Row],[Close_Date]],"mmm"))</f>
        <v>Jul</v>
      </c>
      <c r="M4544" s="8" t="str">
        <f>IF(Sales_Pipeline[[#This Row],[Close_Date]]="","","Q"&amp;ROUNDUP(MONTH(Sales_Pipeline[[#This Row],[Close_Date]])/3,0))</f>
        <v>Q3</v>
      </c>
      <c r="N4544" s="2" cm="1">
        <f t="array" ref="N4544">IFERROR(_xlfn.IFS(Sales_Pipeline[[#This Row],[Deal_Stage]]="Won",_xlfn.XLOOKUP(Sales_Pipeline[[#This Row],[Product]],Products!$A$2:$A$8,Products!$C$2:$C$8),Sales_Pipeline[[#This Row],[Deal_Stage]]="Lost",_xlfn.XLOOKUP(Sales_Pipeline[[#This Row],[Product]],Products!$A$2:$A$8,Products!$C$2:$C$8)),"")</f>
        <v>4821</v>
      </c>
      <c r="O4544" s="2">
        <v>4682</v>
      </c>
    </row>
    <row r="4545" spans="1:15" x14ac:dyDescent="0.3">
      <c r="A4545" t="s">
        <v>4691</v>
      </c>
      <c r="B4545" t="s">
        <v>36</v>
      </c>
      <c r="C4545" t="str">
        <f>_xlfn.XLOOKUP(Sales_Pipeline[[#This Row],[Sales_Agent]],Sales_Teams[Sales_Agent],Sales_Teams[Manager])</f>
        <v>Celia Rouche</v>
      </c>
      <c r="D4545" t="str">
        <f>_xlfn.XLOOKUP(Sales_Pipeline[[#This Row],[Manager]],Sales_Teams[Manager],Sales_Teams[Regional_Office])</f>
        <v>West</v>
      </c>
      <c r="E4545" t="s">
        <v>76</v>
      </c>
      <c r="F4545" t="s">
        <v>87</v>
      </c>
      <c r="G4545" t="str">
        <f>IFERROR(_xlfn.XLOOKUP(Sales_Pipeline[[#This Row],[Account]],Accounts!$A$2:$A$86,Accounts!$F$2:$F$86),"")</f>
        <v>United States</v>
      </c>
      <c r="H4545" t="s">
        <v>57</v>
      </c>
      <c r="I4545" s="3">
        <v>42922</v>
      </c>
      <c r="J4545" s="3">
        <v>42930</v>
      </c>
      <c r="K4545" s="8" t="str">
        <f>IF(Sales_Pipeline[[#This Row],[Close_Date]]="","",TEXT(Sales_Pipeline[[#This Row],[Close_Date]],"ddd"))</f>
        <v>Fri</v>
      </c>
      <c r="L4545" s="8" t="str">
        <f>IF(Sales_Pipeline[[#This Row],[Close_Date]]="","",TEXT(Sales_Pipeline[[#This Row],[Close_Date]],"mmm"))</f>
        <v>Jul</v>
      </c>
      <c r="M4545" s="8" t="str">
        <f>IF(Sales_Pipeline[[#This Row],[Close_Date]]="","","Q"&amp;ROUNDUP(MONTH(Sales_Pipeline[[#This Row],[Close_Date]])/3,0))</f>
        <v>Q3</v>
      </c>
      <c r="N4545" s="2" cm="1">
        <f t="array" ref="N4545">IFERROR(_xlfn.IFS(Sales_Pipeline[[#This Row],[Deal_Stage]]="Won",_xlfn.XLOOKUP(Sales_Pipeline[[#This Row],[Product]],Products!$A$2:$A$8,Products!$C$2:$C$8),Sales_Pipeline[[#This Row],[Deal_Stage]]="Lost",_xlfn.XLOOKUP(Sales_Pipeline[[#This Row],[Product]],Products!$A$2:$A$8,Products!$C$2:$C$8)),"")</f>
        <v>3393</v>
      </c>
      <c r="O4545" s="2">
        <v>3250</v>
      </c>
    </row>
    <row r="4546" spans="1:15" x14ac:dyDescent="0.3">
      <c r="A4546" t="s">
        <v>4692</v>
      </c>
      <c r="B4546" t="s">
        <v>43</v>
      </c>
      <c r="C4546" t="str">
        <f>_xlfn.XLOOKUP(Sales_Pipeline[[#This Row],[Sales_Agent]],Sales_Teams[Sales_Agent],Sales_Teams[Manager])</f>
        <v>Summer Sewald</v>
      </c>
      <c r="D4546" t="str">
        <f>_xlfn.XLOOKUP(Sales_Pipeline[[#This Row],[Manager]],Sales_Teams[Manager],Sales_Teams[Regional_Office])</f>
        <v>West</v>
      </c>
      <c r="E4546" t="s">
        <v>63</v>
      </c>
      <c r="F4546" t="s">
        <v>125</v>
      </c>
      <c r="G4546" t="str">
        <f>IFERROR(_xlfn.XLOOKUP(Sales_Pipeline[[#This Row],[Account]],Accounts!$A$2:$A$86,Accounts!$F$2:$F$86),"")</f>
        <v>United States</v>
      </c>
      <c r="H4546" t="s">
        <v>82</v>
      </c>
      <c r="I4546" s="3">
        <v>42922</v>
      </c>
      <c r="J4546" s="3">
        <v>42928</v>
      </c>
      <c r="K4546" s="8" t="str">
        <f>IF(Sales_Pipeline[[#This Row],[Close_Date]]="","",TEXT(Sales_Pipeline[[#This Row],[Close_Date]],"ddd"))</f>
        <v>Wed</v>
      </c>
      <c r="L4546" s="8" t="str">
        <f>IF(Sales_Pipeline[[#This Row],[Close_Date]]="","",TEXT(Sales_Pipeline[[#This Row],[Close_Date]],"mmm"))</f>
        <v>Jul</v>
      </c>
      <c r="M4546" s="8" t="str">
        <f>IF(Sales_Pipeline[[#This Row],[Close_Date]]="","","Q"&amp;ROUNDUP(MONTH(Sales_Pipeline[[#This Row],[Close_Date]])/3,0))</f>
        <v>Q3</v>
      </c>
      <c r="N4546" s="2" cm="1">
        <f t="array" ref="N4546">IFERROR(_xlfn.IFS(Sales_Pipeline[[#This Row],[Deal_Stage]]="Won",_xlfn.XLOOKUP(Sales_Pipeline[[#This Row],[Product]],Products!$A$2:$A$8,Products!$C$2:$C$8),Sales_Pipeline[[#This Row],[Deal_Stage]]="Lost",_xlfn.XLOOKUP(Sales_Pipeline[[#This Row],[Product]],Products!$A$2:$A$8,Products!$C$2:$C$8)),"")</f>
        <v>550</v>
      </c>
      <c r="O4546" s="2">
        <v>0</v>
      </c>
    </row>
    <row r="4547" spans="1:15" x14ac:dyDescent="0.3">
      <c r="A4547" t="s">
        <v>4693</v>
      </c>
      <c r="B4547" t="s">
        <v>42</v>
      </c>
      <c r="C4547" t="str">
        <f>_xlfn.XLOOKUP(Sales_Pipeline[[#This Row],[Sales_Agent]],Sales_Teams[Sales_Agent],Sales_Teams[Manager])</f>
        <v>Summer Sewald</v>
      </c>
      <c r="D4547" t="str">
        <f>_xlfn.XLOOKUP(Sales_Pipeline[[#This Row],[Manager]],Sales_Teams[Manager],Sales_Teams[Regional_Office])</f>
        <v>West</v>
      </c>
      <c r="E4547" t="s">
        <v>8953</v>
      </c>
      <c r="F4547" t="s">
        <v>173</v>
      </c>
      <c r="G4547" t="str">
        <f>IFERROR(_xlfn.XLOOKUP(Sales_Pipeline[[#This Row],[Account]],Accounts!$A$2:$A$86,Accounts!$F$2:$F$86),"")</f>
        <v>United States</v>
      </c>
      <c r="H4547" t="s">
        <v>82</v>
      </c>
      <c r="I4547" s="3">
        <v>42922</v>
      </c>
      <c r="J4547" s="3">
        <v>42932</v>
      </c>
      <c r="K4547" s="8" t="str">
        <f>IF(Sales_Pipeline[[#This Row],[Close_Date]]="","",TEXT(Sales_Pipeline[[#This Row],[Close_Date]],"ddd"))</f>
        <v>Sun</v>
      </c>
      <c r="L4547" s="8" t="str">
        <f>IF(Sales_Pipeline[[#This Row],[Close_Date]]="","",TEXT(Sales_Pipeline[[#This Row],[Close_Date]],"mmm"))</f>
        <v>Jul</v>
      </c>
      <c r="M4547" s="8" t="str">
        <f>IF(Sales_Pipeline[[#This Row],[Close_Date]]="","","Q"&amp;ROUNDUP(MONTH(Sales_Pipeline[[#This Row],[Close_Date]])/3,0))</f>
        <v>Q3</v>
      </c>
      <c r="N4547" s="2" cm="1">
        <f t="array" ref="N4547">IFERROR(_xlfn.IFS(Sales_Pipeline[[#This Row],[Deal_Stage]]="Won",_xlfn.XLOOKUP(Sales_Pipeline[[#This Row],[Product]],Products!$A$2:$A$8,Products!$C$2:$C$8),Sales_Pipeline[[#This Row],[Deal_Stage]]="Lost",_xlfn.XLOOKUP(Sales_Pipeline[[#This Row],[Product]],Products!$A$2:$A$8,Products!$C$2:$C$8)),"")</f>
        <v>4821</v>
      </c>
      <c r="O4547" s="2">
        <v>0</v>
      </c>
    </row>
    <row r="4548" spans="1:15" x14ac:dyDescent="0.3">
      <c r="A4548" t="s">
        <v>4694</v>
      </c>
      <c r="B4548" t="s">
        <v>42</v>
      </c>
      <c r="C4548" t="str">
        <f>_xlfn.XLOOKUP(Sales_Pipeline[[#This Row],[Sales_Agent]],Sales_Teams[Sales_Agent],Sales_Teams[Manager])</f>
        <v>Summer Sewald</v>
      </c>
      <c r="D4548" t="str">
        <f>_xlfn.XLOOKUP(Sales_Pipeline[[#This Row],[Manager]],Sales_Teams[Manager],Sales_Teams[Regional_Office])</f>
        <v>West</v>
      </c>
      <c r="E4548" t="s">
        <v>8953</v>
      </c>
      <c r="F4548" t="s">
        <v>173</v>
      </c>
      <c r="G4548" t="str">
        <f>IFERROR(_xlfn.XLOOKUP(Sales_Pipeline[[#This Row],[Account]],Accounts!$A$2:$A$86,Accounts!$F$2:$F$86),"")</f>
        <v>United States</v>
      </c>
      <c r="H4548" t="s">
        <v>57</v>
      </c>
      <c r="I4548" s="3">
        <v>42922</v>
      </c>
      <c r="J4548" s="3">
        <v>42984</v>
      </c>
      <c r="K4548" s="8" t="str">
        <f>IF(Sales_Pipeline[[#This Row],[Close_Date]]="","",TEXT(Sales_Pipeline[[#This Row],[Close_Date]],"ddd"))</f>
        <v>Wed</v>
      </c>
      <c r="L4548" s="8" t="str">
        <f>IF(Sales_Pipeline[[#This Row],[Close_Date]]="","",TEXT(Sales_Pipeline[[#This Row],[Close_Date]],"mmm"))</f>
        <v>Sep</v>
      </c>
      <c r="M4548" s="8" t="str">
        <f>IF(Sales_Pipeline[[#This Row],[Close_Date]]="","","Q"&amp;ROUNDUP(MONTH(Sales_Pipeline[[#This Row],[Close_Date]])/3,0))</f>
        <v>Q3</v>
      </c>
      <c r="N4548" s="2" cm="1">
        <f t="array" ref="N4548">IFERROR(_xlfn.IFS(Sales_Pipeline[[#This Row],[Deal_Stage]]="Won",_xlfn.XLOOKUP(Sales_Pipeline[[#This Row],[Product]],Products!$A$2:$A$8,Products!$C$2:$C$8),Sales_Pipeline[[#This Row],[Deal_Stage]]="Lost",_xlfn.XLOOKUP(Sales_Pipeline[[#This Row],[Product]],Products!$A$2:$A$8,Products!$C$2:$C$8)),"")</f>
        <v>4821</v>
      </c>
      <c r="O4548" s="2">
        <v>5323</v>
      </c>
    </row>
    <row r="4549" spans="1:15" x14ac:dyDescent="0.3">
      <c r="A4549" t="s">
        <v>4695</v>
      </c>
      <c r="B4549" t="s">
        <v>12</v>
      </c>
      <c r="C4549" t="str">
        <f>_xlfn.XLOOKUP(Sales_Pipeline[[#This Row],[Sales_Agent]],Sales_Teams[Sales_Agent],Sales_Teams[Manager])</f>
        <v>Melvin Marxen</v>
      </c>
      <c r="D4549" t="str">
        <f>_xlfn.XLOOKUP(Sales_Pipeline[[#This Row],[Manager]],Sales_Teams[Manager],Sales_Teams[Regional_Office])</f>
        <v>Central</v>
      </c>
      <c r="E4549" t="s">
        <v>63</v>
      </c>
      <c r="F4549" t="s">
        <v>234</v>
      </c>
      <c r="G4549" t="str">
        <f>IFERROR(_xlfn.XLOOKUP(Sales_Pipeline[[#This Row],[Account]],Accounts!$A$2:$A$86,Accounts!$F$2:$F$86),"")</f>
        <v>United States</v>
      </c>
      <c r="H4549" t="s">
        <v>82</v>
      </c>
      <c r="I4549" s="3">
        <v>42922</v>
      </c>
      <c r="J4549" s="3">
        <v>42923</v>
      </c>
      <c r="K4549" s="8" t="str">
        <f>IF(Sales_Pipeline[[#This Row],[Close_Date]]="","",TEXT(Sales_Pipeline[[#This Row],[Close_Date]],"ddd"))</f>
        <v>Fri</v>
      </c>
      <c r="L4549" s="8" t="str">
        <f>IF(Sales_Pipeline[[#This Row],[Close_Date]]="","",TEXT(Sales_Pipeline[[#This Row],[Close_Date]],"mmm"))</f>
        <v>Jul</v>
      </c>
      <c r="M4549" s="8" t="str">
        <f>IF(Sales_Pipeline[[#This Row],[Close_Date]]="","","Q"&amp;ROUNDUP(MONTH(Sales_Pipeline[[#This Row],[Close_Date]])/3,0))</f>
        <v>Q3</v>
      </c>
      <c r="N4549" s="2" cm="1">
        <f t="array" ref="N4549">IFERROR(_xlfn.IFS(Sales_Pipeline[[#This Row],[Deal_Stage]]="Won",_xlfn.XLOOKUP(Sales_Pipeline[[#This Row],[Product]],Products!$A$2:$A$8,Products!$C$2:$C$8),Sales_Pipeline[[#This Row],[Deal_Stage]]="Lost",_xlfn.XLOOKUP(Sales_Pipeline[[#This Row],[Product]],Products!$A$2:$A$8,Products!$C$2:$C$8)),"")</f>
        <v>550</v>
      </c>
      <c r="O4549" s="2">
        <v>0</v>
      </c>
    </row>
    <row r="4550" spans="1:15" x14ac:dyDescent="0.3">
      <c r="A4550" t="s">
        <v>4696</v>
      </c>
      <c r="B4550" t="s">
        <v>12</v>
      </c>
      <c r="C4550" t="str">
        <f>_xlfn.XLOOKUP(Sales_Pipeline[[#This Row],[Sales_Agent]],Sales_Teams[Sales_Agent],Sales_Teams[Manager])</f>
        <v>Melvin Marxen</v>
      </c>
      <c r="D4550" t="str">
        <f>_xlfn.XLOOKUP(Sales_Pipeline[[#This Row],[Manager]],Sales_Teams[Manager],Sales_Teams[Regional_Office])</f>
        <v>Central</v>
      </c>
      <c r="E4550" t="s">
        <v>84</v>
      </c>
      <c r="F4550" t="s">
        <v>155</v>
      </c>
      <c r="G4550" t="str">
        <f>IFERROR(_xlfn.XLOOKUP(Sales_Pipeline[[#This Row],[Account]],Accounts!$A$2:$A$86,Accounts!$F$2:$F$86),"")</f>
        <v>United States</v>
      </c>
      <c r="H4550" t="s">
        <v>57</v>
      </c>
      <c r="I4550" s="3">
        <v>42922</v>
      </c>
      <c r="J4550" s="3">
        <v>42923</v>
      </c>
      <c r="K4550" s="8" t="str">
        <f>IF(Sales_Pipeline[[#This Row],[Close_Date]]="","",TEXT(Sales_Pipeline[[#This Row],[Close_Date]],"ddd"))</f>
        <v>Fri</v>
      </c>
      <c r="L4550" s="8" t="str">
        <f>IF(Sales_Pipeline[[#This Row],[Close_Date]]="","",TEXT(Sales_Pipeline[[#This Row],[Close_Date]],"mmm"))</f>
        <v>Jul</v>
      </c>
      <c r="M4550" s="8" t="str">
        <f>IF(Sales_Pipeline[[#This Row],[Close_Date]]="","","Q"&amp;ROUNDUP(MONTH(Sales_Pipeline[[#This Row],[Close_Date]])/3,0))</f>
        <v>Q3</v>
      </c>
      <c r="N4550" s="2" cm="1">
        <f t="array" ref="N4550">IFERROR(_xlfn.IFS(Sales_Pipeline[[#This Row],[Deal_Stage]]="Won",_xlfn.XLOOKUP(Sales_Pipeline[[#This Row],[Product]],Products!$A$2:$A$8,Products!$C$2:$C$8),Sales_Pipeline[[#This Row],[Deal_Stage]]="Lost",_xlfn.XLOOKUP(Sales_Pipeline[[#This Row],[Product]],Products!$A$2:$A$8,Products!$C$2:$C$8)),"")</f>
        <v>5482</v>
      </c>
      <c r="O4550" s="2">
        <v>5966</v>
      </c>
    </row>
    <row r="4551" spans="1:15" x14ac:dyDescent="0.3">
      <c r="A4551" t="s">
        <v>4697</v>
      </c>
      <c r="B4551" t="s">
        <v>45</v>
      </c>
      <c r="C4551" t="str">
        <f>_xlfn.XLOOKUP(Sales_Pipeline[[#This Row],[Sales_Agent]],Sales_Teams[Sales_Agent],Sales_Teams[Manager])</f>
        <v>Summer Sewald</v>
      </c>
      <c r="D4551" t="str">
        <f>_xlfn.XLOOKUP(Sales_Pipeline[[#This Row],[Manager]],Sales_Teams[Manager],Sales_Teams[Regional_Office])</f>
        <v>West</v>
      </c>
      <c r="E4551" t="s">
        <v>8953</v>
      </c>
      <c r="G4551" t="str">
        <f>IFERROR(_xlfn.XLOOKUP(Sales_Pipeline[[#This Row],[Account]],Accounts!$A$2:$A$86,Accounts!$F$2:$F$86),"")</f>
        <v/>
      </c>
      <c r="H4551" t="s">
        <v>77</v>
      </c>
      <c r="I4551" s="3">
        <v>42922</v>
      </c>
      <c r="K4551" s="8" t="str">
        <f>IF(Sales_Pipeline[[#This Row],[Close_Date]]="","",TEXT(Sales_Pipeline[[#This Row],[Close_Date]],"ddd"))</f>
        <v/>
      </c>
      <c r="L4551" s="8" t="str">
        <f>IF(Sales_Pipeline[[#This Row],[Close_Date]]="","",TEXT(Sales_Pipeline[[#This Row],[Close_Date]],"mmm"))</f>
        <v/>
      </c>
      <c r="M4551" s="8" t="str">
        <f>IF(Sales_Pipeline[[#This Row],[Close_Date]]="","","Q"&amp;ROUNDUP(MONTH(Sales_Pipeline[[#This Row],[Close_Date]])/3,0))</f>
        <v/>
      </c>
      <c r="N4551" s="2" t="str" cm="1">
        <f t="array" ref="N4551">IFERROR(_xlfn.IFS(Sales_Pipeline[[#This Row],[Deal_Stage]]="Won",_xlfn.XLOOKUP(Sales_Pipeline[[#This Row],[Product]],Products!$A$2:$A$8,Products!$C$2:$C$8),Sales_Pipeline[[#This Row],[Deal_Stage]]="Lost",_xlfn.XLOOKUP(Sales_Pipeline[[#This Row],[Product]],Products!$A$2:$A$8,Products!$C$2:$C$8)),"")</f>
        <v/>
      </c>
      <c r="O4551" s="2">
        <v>0</v>
      </c>
    </row>
    <row r="4552" spans="1:15" x14ac:dyDescent="0.3">
      <c r="A4552" t="s">
        <v>4698</v>
      </c>
      <c r="B4552" t="s">
        <v>45</v>
      </c>
      <c r="C4552" t="str">
        <f>_xlfn.XLOOKUP(Sales_Pipeline[[#This Row],[Sales_Agent]],Sales_Teams[Sales_Agent],Sales_Teams[Manager])</f>
        <v>Summer Sewald</v>
      </c>
      <c r="D4552" t="str">
        <f>_xlfn.XLOOKUP(Sales_Pipeline[[#This Row],[Manager]],Sales_Teams[Manager],Sales_Teams[Regional_Office])</f>
        <v>West</v>
      </c>
      <c r="E4552" t="s">
        <v>76</v>
      </c>
      <c r="F4552" t="s">
        <v>114</v>
      </c>
      <c r="G4552" t="str">
        <f>IFERROR(_xlfn.XLOOKUP(Sales_Pipeline[[#This Row],[Account]],Accounts!$A$2:$A$86,Accounts!$F$2:$F$86),"")</f>
        <v>United States</v>
      </c>
      <c r="H4552" t="s">
        <v>57</v>
      </c>
      <c r="I4552" s="3">
        <v>42922</v>
      </c>
      <c r="J4552" s="3">
        <v>42932</v>
      </c>
      <c r="K4552" s="8" t="str">
        <f>IF(Sales_Pipeline[[#This Row],[Close_Date]]="","",TEXT(Sales_Pipeline[[#This Row],[Close_Date]],"ddd"))</f>
        <v>Sun</v>
      </c>
      <c r="L4552" s="8" t="str">
        <f>IF(Sales_Pipeline[[#This Row],[Close_Date]]="","",TEXT(Sales_Pipeline[[#This Row],[Close_Date]],"mmm"))</f>
        <v>Jul</v>
      </c>
      <c r="M4552" s="8" t="str">
        <f>IF(Sales_Pipeline[[#This Row],[Close_Date]]="","","Q"&amp;ROUNDUP(MONTH(Sales_Pipeline[[#This Row],[Close_Date]])/3,0))</f>
        <v>Q3</v>
      </c>
      <c r="N4552" s="2" cm="1">
        <f t="array" ref="N4552">IFERROR(_xlfn.IFS(Sales_Pipeline[[#This Row],[Deal_Stage]]="Won",_xlfn.XLOOKUP(Sales_Pipeline[[#This Row],[Product]],Products!$A$2:$A$8,Products!$C$2:$C$8),Sales_Pipeline[[#This Row],[Deal_Stage]]="Lost",_xlfn.XLOOKUP(Sales_Pipeline[[#This Row],[Product]],Products!$A$2:$A$8,Products!$C$2:$C$8)),"")</f>
        <v>3393</v>
      </c>
      <c r="O4552" s="2">
        <v>3452</v>
      </c>
    </row>
    <row r="4553" spans="1:15" x14ac:dyDescent="0.3">
      <c r="A4553" t="s">
        <v>4699</v>
      </c>
      <c r="B4553" t="s">
        <v>9</v>
      </c>
      <c r="C4553" t="str">
        <f>_xlfn.XLOOKUP(Sales_Pipeline[[#This Row],[Sales_Agent]],Sales_Teams[Sales_Agent],Sales_Teams[Manager])</f>
        <v>Dustin Brinkmann</v>
      </c>
      <c r="D4553" t="str">
        <f>_xlfn.XLOOKUP(Sales_Pipeline[[#This Row],[Manager]],Sales_Teams[Manager],Sales_Teams[Regional_Office])</f>
        <v>Central</v>
      </c>
      <c r="E4553" t="s">
        <v>61</v>
      </c>
      <c r="F4553" t="s">
        <v>187</v>
      </c>
      <c r="G4553" t="str">
        <f>IFERROR(_xlfn.XLOOKUP(Sales_Pipeline[[#This Row],[Account]],Accounts!$A$2:$A$86,Accounts!$F$2:$F$86),"")</f>
        <v>United States</v>
      </c>
      <c r="H4553" t="s">
        <v>82</v>
      </c>
      <c r="I4553" s="3">
        <v>42922</v>
      </c>
      <c r="J4553" s="3">
        <v>42933</v>
      </c>
      <c r="K4553" s="8" t="str">
        <f>IF(Sales_Pipeline[[#This Row],[Close_Date]]="","",TEXT(Sales_Pipeline[[#This Row],[Close_Date]],"ddd"))</f>
        <v>Mon</v>
      </c>
      <c r="L4553" s="8" t="str">
        <f>IF(Sales_Pipeline[[#This Row],[Close_Date]]="","",TEXT(Sales_Pipeline[[#This Row],[Close_Date]],"mmm"))</f>
        <v>Jul</v>
      </c>
      <c r="M4553" s="8" t="str">
        <f>IF(Sales_Pipeline[[#This Row],[Close_Date]]="","","Q"&amp;ROUNDUP(MONTH(Sales_Pipeline[[#This Row],[Close_Date]])/3,0))</f>
        <v>Q3</v>
      </c>
      <c r="N4553" s="2" cm="1">
        <f t="array" ref="N4553">IFERROR(_xlfn.IFS(Sales_Pipeline[[#This Row],[Deal_Stage]]="Won",_xlfn.XLOOKUP(Sales_Pipeline[[#This Row],[Product]],Products!$A$2:$A$8,Products!$C$2:$C$8),Sales_Pipeline[[#This Row],[Deal_Stage]]="Lost",_xlfn.XLOOKUP(Sales_Pipeline[[#This Row],[Product]],Products!$A$2:$A$8,Products!$C$2:$C$8)),"")</f>
        <v>55</v>
      </c>
      <c r="O4553" s="2">
        <v>0</v>
      </c>
    </row>
    <row r="4554" spans="1:15" x14ac:dyDescent="0.3">
      <c r="A4554" t="s">
        <v>4700</v>
      </c>
      <c r="B4554" t="s">
        <v>9</v>
      </c>
      <c r="C4554" t="str">
        <f>_xlfn.XLOOKUP(Sales_Pipeline[[#This Row],[Sales_Agent]],Sales_Teams[Sales_Agent],Sales_Teams[Manager])</f>
        <v>Dustin Brinkmann</v>
      </c>
      <c r="D4554" t="str">
        <f>_xlfn.XLOOKUP(Sales_Pipeline[[#This Row],[Manager]],Sales_Teams[Manager],Sales_Teams[Regional_Office])</f>
        <v>Central</v>
      </c>
      <c r="E4554" t="s">
        <v>76</v>
      </c>
      <c r="F4554" t="s">
        <v>134</v>
      </c>
      <c r="G4554" t="str">
        <f>IFERROR(_xlfn.XLOOKUP(Sales_Pipeline[[#This Row],[Account]],Accounts!$A$2:$A$86,Accounts!$F$2:$F$86),"")</f>
        <v>United States</v>
      </c>
      <c r="H4554" t="s">
        <v>82</v>
      </c>
      <c r="I4554" s="3">
        <v>42922</v>
      </c>
      <c r="J4554" s="3">
        <v>42929</v>
      </c>
      <c r="K4554" s="8" t="str">
        <f>IF(Sales_Pipeline[[#This Row],[Close_Date]]="","",TEXT(Sales_Pipeline[[#This Row],[Close_Date]],"ddd"))</f>
        <v>Thu</v>
      </c>
      <c r="L4554" s="8" t="str">
        <f>IF(Sales_Pipeline[[#This Row],[Close_Date]]="","",TEXT(Sales_Pipeline[[#This Row],[Close_Date]],"mmm"))</f>
        <v>Jul</v>
      </c>
      <c r="M4554" s="8" t="str">
        <f>IF(Sales_Pipeline[[#This Row],[Close_Date]]="","","Q"&amp;ROUNDUP(MONTH(Sales_Pipeline[[#This Row],[Close_Date]])/3,0))</f>
        <v>Q3</v>
      </c>
      <c r="N4554" s="2" cm="1">
        <f t="array" ref="N4554">IFERROR(_xlfn.IFS(Sales_Pipeline[[#This Row],[Deal_Stage]]="Won",_xlfn.XLOOKUP(Sales_Pipeline[[#This Row],[Product]],Products!$A$2:$A$8,Products!$C$2:$C$8),Sales_Pipeline[[#This Row],[Deal_Stage]]="Lost",_xlfn.XLOOKUP(Sales_Pipeline[[#This Row],[Product]],Products!$A$2:$A$8,Products!$C$2:$C$8)),"")</f>
        <v>3393</v>
      </c>
      <c r="O4554" s="2">
        <v>0</v>
      </c>
    </row>
    <row r="4555" spans="1:15" x14ac:dyDescent="0.3">
      <c r="A4555" t="s">
        <v>4701</v>
      </c>
      <c r="B4555" t="s">
        <v>35</v>
      </c>
      <c r="C4555" t="str">
        <f>_xlfn.XLOOKUP(Sales_Pipeline[[#This Row],[Sales_Agent]],Sales_Teams[Sales_Agent],Sales_Teams[Manager])</f>
        <v>Celia Rouche</v>
      </c>
      <c r="D4555" t="str">
        <f>_xlfn.XLOOKUP(Sales_Pipeline[[#This Row],[Manager]],Sales_Teams[Manager],Sales_Teams[Regional_Office])</f>
        <v>West</v>
      </c>
      <c r="E4555" t="s">
        <v>63</v>
      </c>
      <c r="F4555" t="s">
        <v>114</v>
      </c>
      <c r="G4555" t="str">
        <f>IFERROR(_xlfn.XLOOKUP(Sales_Pipeline[[#This Row],[Account]],Accounts!$A$2:$A$86,Accounts!$F$2:$F$86),"")</f>
        <v>United States</v>
      </c>
      <c r="H4555" t="s">
        <v>82</v>
      </c>
      <c r="I4555" s="3">
        <v>42922</v>
      </c>
      <c r="J4555" s="3">
        <v>42927</v>
      </c>
      <c r="K4555" s="8" t="str">
        <f>IF(Sales_Pipeline[[#This Row],[Close_Date]]="","",TEXT(Sales_Pipeline[[#This Row],[Close_Date]],"ddd"))</f>
        <v>Tue</v>
      </c>
      <c r="L4555" s="8" t="str">
        <f>IF(Sales_Pipeline[[#This Row],[Close_Date]]="","",TEXT(Sales_Pipeline[[#This Row],[Close_Date]],"mmm"))</f>
        <v>Jul</v>
      </c>
      <c r="M4555" s="8" t="str">
        <f>IF(Sales_Pipeline[[#This Row],[Close_Date]]="","","Q"&amp;ROUNDUP(MONTH(Sales_Pipeline[[#This Row],[Close_Date]])/3,0))</f>
        <v>Q3</v>
      </c>
      <c r="N4555" s="2" cm="1">
        <f t="array" ref="N4555">IFERROR(_xlfn.IFS(Sales_Pipeline[[#This Row],[Deal_Stage]]="Won",_xlfn.XLOOKUP(Sales_Pipeline[[#This Row],[Product]],Products!$A$2:$A$8,Products!$C$2:$C$8),Sales_Pipeline[[#This Row],[Deal_Stage]]="Lost",_xlfn.XLOOKUP(Sales_Pipeline[[#This Row],[Product]],Products!$A$2:$A$8,Products!$C$2:$C$8)),"")</f>
        <v>550</v>
      </c>
      <c r="O4555" s="2">
        <v>0</v>
      </c>
    </row>
    <row r="4556" spans="1:15" x14ac:dyDescent="0.3">
      <c r="A4556" t="s">
        <v>4702</v>
      </c>
      <c r="B4556" t="s">
        <v>32</v>
      </c>
      <c r="C4556" t="str">
        <f>_xlfn.XLOOKUP(Sales_Pipeline[[#This Row],[Sales_Agent]],Sales_Teams[Sales_Agent],Sales_Teams[Manager])</f>
        <v>Celia Rouche</v>
      </c>
      <c r="D4556" t="str">
        <f>_xlfn.XLOOKUP(Sales_Pipeline[[#This Row],[Manager]],Sales_Teams[Manager],Sales_Teams[Regional_Office])</f>
        <v>West</v>
      </c>
      <c r="E4556" t="s">
        <v>63</v>
      </c>
      <c r="F4556" t="s">
        <v>211</v>
      </c>
      <c r="G4556" t="str">
        <f>IFERROR(_xlfn.XLOOKUP(Sales_Pipeline[[#This Row],[Account]],Accounts!$A$2:$A$86,Accounts!$F$2:$F$86),"")</f>
        <v>United States</v>
      </c>
      <c r="H4556" t="s">
        <v>57</v>
      </c>
      <c r="I4556" s="3">
        <v>42922</v>
      </c>
      <c r="J4556" s="3">
        <v>42929</v>
      </c>
      <c r="K4556" s="8" t="str">
        <f>IF(Sales_Pipeline[[#This Row],[Close_Date]]="","",TEXT(Sales_Pipeline[[#This Row],[Close_Date]],"ddd"))</f>
        <v>Thu</v>
      </c>
      <c r="L4556" s="8" t="str">
        <f>IF(Sales_Pipeline[[#This Row],[Close_Date]]="","",TEXT(Sales_Pipeline[[#This Row],[Close_Date]],"mmm"))</f>
        <v>Jul</v>
      </c>
      <c r="M4556" s="8" t="str">
        <f>IF(Sales_Pipeline[[#This Row],[Close_Date]]="","","Q"&amp;ROUNDUP(MONTH(Sales_Pipeline[[#This Row],[Close_Date]])/3,0))</f>
        <v>Q3</v>
      </c>
      <c r="N4556" s="2" cm="1">
        <f t="array" ref="N4556">IFERROR(_xlfn.IFS(Sales_Pipeline[[#This Row],[Deal_Stage]]="Won",_xlfn.XLOOKUP(Sales_Pipeline[[#This Row],[Product]],Products!$A$2:$A$8,Products!$C$2:$C$8),Sales_Pipeline[[#This Row],[Deal_Stage]]="Lost",_xlfn.XLOOKUP(Sales_Pipeline[[#This Row],[Product]],Products!$A$2:$A$8,Products!$C$2:$C$8)),"")</f>
        <v>550</v>
      </c>
      <c r="O4556" s="2">
        <v>583</v>
      </c>
    </row>
    <row r="4557" spans="1:15" x14ac:dyDescent="0.3">
      <c r="A4557" t="s">
        <v>4703</v>
      </c>
      <c r="B4557" t="s">
        <v>17</v>
      </c>
      <c r="C4557" t="str">
        <f>_xlfn.XLOOKUP(Sales_Pipeline[[#This Row],[Sales_Agent]],Sales_Teams[Sales_Agent],Sales_Teams[Manager])</f>
        <v>Cara Losch</v>
      </c>
      <c r="D4557" t="str">
        <f>_xlfn.XLOOKUP(Sales_Pipeline[[#This Row],[Manager]],Sales_Teams[Manager],Sales_Teams[Regional_Office])</f>
        <v>East</v>
      </c>
      <c r="E4557" t="s">
        <v>61</v>
      </c>
      <c r="F4557" t="s">
        <v>194</v>
      </c>
      <c r="G4557" t="str">
        <f>IFERROR(_xlfn.XLOOKUP(Sales_Pipeline[[#This Row],[Account]],Accounts!$A$2:$A$86,Accounts!$F$2:$F$86),"")</f>
        <v>United States</v>
      </c>
      <c r="H4557" t="s">
        <v>82</v>
      </c>
      <c r="I4557" s="3">
        <v>42922</v>
      </c>
      <c r="J4557" s="3">
        <v>42932</v>
      </c>
      <c r="K4557" s="8" t="str">
        <f>IF(Sales_Pipeline[[#This Row],[Close_Date]]="","",TEXT(Sales_Pipeline[[#This Row],[Close_Date]],"ddd"))</f>
        <v>Sun</v>
      </c>
      <c r="L4557" s="8" t="str">
        <f>IF(Sales_Pipeline[[#This Row],[Close_Date]]="","",TEXT(Sales_Pipeline[[#This Row],[Close_Date]],"mmm"))</f>
        <v>Jul</v>
      </c>
      <c r="M4557" s="8" t="str">
        <f>IF(Sales_Pipeline[[#This Row],[Close_Date]]="","","Q"&amp;ROUNDUP(MONTH(Sales_Pipeline[[#This Row],[Close_Date]])/3,0))</f>
        <v>Q3</v>
      </c>
      <c r="N4557" s="2" cm="1">
        <f t="array" ref="N4557">IFERROR(_xlfn.IFS(Sales_Pipeline[[#This Row],[Deal_Stage]]="Won",_xlfn.XLOOKUP(Sales_Pipeline[[#This Row],[Product]],Products!$A$2:$A$8,Products!$C$2:$C$8),Sales_Pipeline[[#This Row],[Deal_Stage]]="Lost",_xlfn.XLOOKUP(Sales_Pipeline[[#This Row],[Product]],Products!$A$2:$A$8,Products!$C$2:$C$8)),"")</f>
        <v>55</v>
      </c>
      <c r="O4557" s="2">
        <v>0</v>
      </c>
    </row>
    <row r="4558" spans="1:15" x14ac:dyDescent="0.3">
      <c r="A4558" t="s">
        <v>4704</v>
      </c>
      <c r="B4558" t="s">
        <v>44</v>
      </c>
      <c r="C4558" t="str">
        <f>_xlfn.XLOOKUP(Sales_Pipeline[[#This Row],[Sales_Agent]],Sales_Teams[Sales_Agent],Sales_Teams[Manager])</f>
        <v>Summer Sewald</v>
      </c>
      <c r="D4558" t="str">
        <f>_xlfn.XLOOKUP(Sales_Pipeline[[#This Row],[Manager]],Sales_Teams[Manager],Sales_Teams[Regional_Office])</f>
        <v>West</v>
      </c>
      <c r="E4558" t="s">
        <v>55</v>
      </c>
      <c r="F4558" t="s">
        <v>166</v>
      </c>
      <c r="G4558" t="str">
        <f>IFERROR(_xlfn.XLOOKUP(Sales_Pipeline[[#This Row],[Account]],Accounts!$A$2:$A$86,Accounts!$F$2:$F$86),"")</f>
        <v>United States</v>
      </c>
      <c r="H4558" t="s">
        <v>82</v>
      </c>
      <c r="I4558" s="3">
        <v>42922</v>
      </c>
      <c r="J4558" s="3">
        <v>42929</v>
      </c>
      <c r="K4558" s="8" t="str">
        <f>IF(Sales_Pipeline[[#This Row],[Close_Date]]="","",TEXT(Sales_Pipeline[[#This Row],[Close_Date]],"ddd"))</f>
        <v>Thu</v>
      </c>
      <c r="L4558" s="8" t="str">
        <f>IF(Sales_Pipeline[[#This Row],[Close_Date]]="","",TEXT(Sales_Pipeline[[#This Row],[Close_Date]],"mmm"))</f>
        <v>Jul</v>
      </c>
      <c r="M4558" s="8" t="str">
        <f>IF(Sales_Pipeline[[#This Row],[Close_Date]]="","","Q"&amp;ROUNDUP(MONTH(Sales_Pipeline[[#This Row],[Close_Date]])/3,0))</f>
        <v>Q3</v>
      </c>
      <c r="N4558" s="2" cm="1">
        <f t="array" ref="N4558">IFERROR(_xlfn.IFS(Sales_Pipeline[[#This Row],[Deal_Stage]]="Won",_xlfn.XLOOKUP(Sales_Pipeline[[#This Row],[Product]],Products!$A$2:$A$8,Products!$C$2:$C$8),Sales_Pipeline[[#This Row],[Deal_Stage]]="Lost",_xlfn.XLOOKUP(Sales_Pipeline[[#This Row],[Product]],Products!$A$2:$A$8,Products!$C$2:$C$8)),"")</f>
        <v>1096</v>
      </c>
      <c r="O4558" s="2">
        <v>0</v>
      </c>
    </row>
    <row r="4559" spans="1:15" x14ac:dyDescent="0.3">
      <c r="A4559" t="s">
        <v>4705</v>
      </c>
      <c r="B4559" t="s">
        <v>44</v>
      </c>
      <c r="C4559" t="str">
        <f>_xlfn.XLOOKUP(Sales_Pipeline[[#This Row],[Sales_Agent]],Sales_Teams[Sales_Agent],Sales_Teams[Manager])</f>
        <v>Summer Sewald</v>
      </c>
      <c r="D4559" t="str">
        <f>_xlfn.XLOOKUP(Sales_Pipeline[[#This Row],[Manager]],Sales_Teams[Manager],Sales_Teams[Regional_Office])</f>
        <v>West</v>
      </c>
      <c r="E4559" t="s">
        <v>63</v>
      </c>
      <c r="F4559" t="s">
        <v>70</v>
      </c>
      <c r="G4559" t="str">
        <f>IFERROR(_xlfn.XLOOKUP(Sales_Pipeline[[#This Row],[Account]],Accounts!$A$2:$A$86,Accounts!$F$2:$F$86),"")</f>
        <v>United States</v>
      </c>
      <c r="H4559" t="s">
        <v>57</v>
      </c>
      <c r="I4559" s="3">
        <v>42922</v>
      </c>
      <c r="J4559" s="3">
        <v>43005</v>
      </c>
      <c r="K4559" s="8" t="str">
        <f>IF(Sales_Pipeline[[#This Row],[Close_Date]]="","",TEXT(Sales_Pipeline[[#This Row],[Close_Date]],"ddd"))</f>
        <v>Wed</v>
      </c>
      <c r="L4559" s="8" t="str">
        <f>IF(Sales_Pipeline[[#This Row],[Close_Date]]="","",TEXT(Sales_Pipeline[[#This Row],[Close_Date]],"mmm"))</f>
        <v>Sep</v>
      </c>
      <c r="M4559" s="8" t="str">
        <f>IF(Sales_Pipeline[[#This Row],[Close_Date]]="","","Q"&amp;ROUNDUP(MONTH(Sales_Pipeline[[#This Row],[Close_Date]])/3,0))</f>
        <v>Q3</v>
      </c>
      <c r="N4559" s="2" cm="1">
        <f t="array" ref="N4559">IFERROR(_xlfn.IFS(Sales_Pipeline[[#This Row],[Deal_Stage]]="Won",_xlfn.XLOOKUP(Sales_Pipeline[[#This Row],[Product]],Products!$A$2:$A$8,Products!$C$2:$C$8),Sales_Pipeline[[#This Row],[Deal_Stage]]="Lost",_xlfn.XLOOKUP(Sales_Pipeline[[#This Row],[Product]],Products!$A$2:$A$8,Products!$C$2:$C$8)),"")</f>
        <v>550</v>
      </c>
      <c r="O4559" s="2">
        <v>507</v>
      </c>
    </row>
    <row r="4560" spans="1:15" x14ac:dyDescent="0.3">
      <c r="A4560" t="s">
        <v>4706</v>
      </c>
      <c r="B4560" t="s">
        <v>3</v>
      </c>
      <c r="C4560" t="str">
        <f>_xlfn.XLOOKUP(Sales_Pipeline[[#This Row],[Sales_Agent]],Sales_Teams[Sales_Agent],Sales_Teams[Manager])</f>
        <v>Dustin Brinkmann</v>
      </c>
      <c r="D4560" t="str">
        <f>_xlfn.XLOOKUP(Sales_Pipeline[[#This Row],[Manager]],Sales_Teams[Manager],Sales_Teams[Regional_Office])</f>
        <v>Central</v>
      </c>
      <c r="E4560" t="s">
        <v>63</v>
      </c>
      <c r="F4560" t="s">
        <v>333</v>
      </c>
      <c r="G4560" t="str">
        <f>IFERROR(_xlfn.XLOOKUP(Sales_Pipeline[[#This Row],[Account]],Accounts!$A$2:$A$86,Accounts!$F$2:$F$86),"")</f>
        <v>United States</v>
      </c>
      <c r="H4560" t="s">
        <v>82</v>
      </c>
      <c r="I4560" s="3">
        <v>42923</v>
      </c>
      <c r="J4560" s="3">
        <v>42931</v>
      </c>
      <c r="K4560" s="8" t="str">
        <f>IF(Sales_Pipeline[[#This Row],[Close_Date]]="","",TEXT(Sales_Pipeline[[#This Row],[Close_Date]],"ddd"))</f>
        <v>Sat</v>
      </c>
      <c r="L4560" s="8" t="str">
        <f>IF(Sales_Pipeline[[#This Row],[Close_Date]]="","",TEXT(Sales_Pipeline[[#This Row],[Close_Date]],"mmm"))</f>
        <v>Jul</v>
      </c>
      <c r="M4560" s="8" t="str">
        <f>IF(Sales_Pipeline[[#This Row],[Close_Date]]="","","Q"&amp;ROUNDUP(MONTH(Sales_Pipeline[[#This Row],[Close_Date]])/3,0))</f>
        <v>Q3</v>
      </c>
      <c r="N4560" s="2" cm="1">
        <f t="array" ref="N4560">IFERROR(_xlfn.IFS(Sales_Pipeline[[#This Row],[Deal_Stage]]="Won",_xlfn.XLOOKUP(Sales_Pipeline[[#This Row],[Product]],Products!$A$2:$A$8,Products!$C$2:$C$8),Sales_Pipeline[[#This Row],[Deal_Stage]]="Lost",_xlfn.XLOOKUP(Sales_Pipeline[[#This Row],[Product]],Products!$A$2:$A$8,Products!$C$2:$C$8)),"")</f>
        <v>550</v>
      </c>
      <c r="O4560" s="2">
        <v>0</v>
      </c>
    </row>
    <row r="4561" spans="1:15" x14ac:dyDescent="0.3">
      <c r="A4561" t="s">
        <v>4707</v>
      </c>
      <c r="B4561" t="s">
        <v>3</v>
      </c>
      <c r="C4561" t="str">
        <f>_xlfn.XLOOKUP(Sales_Pipeline[[#This Row],[Sales_Agent]],Sales_Teams[Sales_Agent],Sales_Teams[Manager])</f>
        <v>Dustin Brinkmann</v>
      </c>
      <c r="D4561" t="str">
        <f>_xlfn.XLOOKUP(Sales_Pipeline[[#This Row],[Manager]],Sales_Teams[Manager],Sales_Teams[Regional_Office])</f>
        <v>Central</v>
      </c>
      <c r="E4561" t="s">
        <v>61</v>
      </c>
      <c r="F4561" t="s">
        <v>169</v>
      </c>
      <c r="G4561" t="str">
        <f>IFERROR(_xlfn.XLOOKUP(Sales_Pipeline[[#This Row],[Account]],Accounts!$A$2:$A$86,Accounts!$F$2:$F$86),"")</f>
        <v>Panama</v>
      </c>
      <c r="H4561" t="s">
        <v>82</v>
      </c>
      <c r="I4561" s="3">
        <v>42923</v>
      </c>
      <c r="J4561" s="3">
        <v>42929</v>
      </c>
      <c r="K4561" s="8" t="str">
        <f>IF(Sales_Pipeline[[#This Row],[Close_Date]]="","",TEXT(Sales_Pipeline[[#This Row],[Close_Date]],"ddd"))</f>
        <v>Thu</v>
      </c>
      <c r="L4561" s="8" t="str">
        <f>IF(Sales_Pipeline[[#This Row],[Close_Date]]="","",TEXT(Sales_Pipeline[[#This Row],[Close_Date]],"mmm"))</f>
        <v>Jul</v>
      </c>
      <c r="M4561" s="8" t="str">
        <f>IF(Sales_Pipeline[[#This Row],[Close_Date]]="","","Q"&amp;ROUNDUP(MONTH(Sales_Pipeline[[#This Row],[Close_Date]])/3,0))</f>
        <v>Q3</v>
      </c>
      <c r="N4561" s="2" cm="1">
        <f t="array" ref="N4561">IFERROR(_xlfn.IFS(Sales_Pipeline[[#This Row],[Deal_Stage]]="Won",_xlfn.XLOOKUP(Sales_Pipeline[[#This Row],[Product]],Products!$A$2:$A$8,Products!$C$2:$C$8),Sales_Pipeline[[#This Row],[Deal_Stage]]="Lost",_xlfn.XLOOKUP(Sales_Pipeline[[#This Row],[Product]],Products!$A$2:$A$8,Products!$C$2:$C$8)),"")</f>
        <v>55</v>
      </c>
      <c r="O4561" s="2">
        <v>0</v>
      </c>
    </row>
    <row r="4562" spans="1:15" x14ac:dyDescent="0.3">
      <c r="A4562" t="s">
        <v>4708</v>
      </c>
      <c r="B4562" t="s">
        <v>30</v>
      </c>
      <c r="C4562" t="str">
        <f>_xlfn.XLOOKUP(Sales_Pipeline[[#This Row],[Sales_Agent]],Sales_Teams[Sales_Agent],Sales_Teams[Manager])</f>
        <v>Rocco Neubert</v>
      </c>
      <c r="D4562" t="str">
        <f>_xlfn.XLOOKUP(Sales_Pipeline[[#This Row],[Manager]],Sales_Teams[Manager],Sales_Teams[Regional_Office])</f>
        <v>East</v>
      </c>
      <c r="E4562" t="s">
        <v>8953</v>
      </c>
      <c r="G4562" t="str">
        <f>IFERROR(_xlfn.XLOOKUP(Sales_Pipeline[[#This Row],[Account]],Accounts!$A$2:$A$86,Accounts!$F$2:$F$86),"")</f>
        <v/>
      </c>
      <c r="H4562" t="s">
        <v>77</v>
      </c>
      <c r="I4562" s="3">
        <v>42923</v>
      </c>
      <c r="K4562" s="8" t="str">
        <f>IF(Sales_Pipeline[[#This Row],[Close_Date]]="","",TEXT(Sales_Pipeline[[#This Row],[Close_Date]],"ddd"))</f>
        <v/>
      </c>
      <c r="L4562" s="8" t="str">
        <f>IF(Sales_Pipeline[[#This Row],[Close_Date]]="","",TEXT(Sales_Pipeline[[#This Row],[Close_Date]],"mmm"))</f>
        <v/>
      </c>
      <c r="M4562" s="8" t="str">
        <f>IF(Sales_Pipeline[[#This Row],[Close_Date]]="","","Q"&amp;ROUNDUP(MONTH(Sales_Pipeline[[#This Row],[Close_Date]])/3,0))</f>
        <v/>
      </c>
      <c r="N4562" s="2" t="str" cm="1">
        <f t="array" ref="N4562">IFERROR(_xlfn.IFS(Sales_Pipeline[[#This Row],[Deal_Stage]]="Won",_xlfn.XLOOKUP(Sales_Pipeline[[#This Row],[Product]],Products!$A$2:$A$8,Products!$C$2:$C$8),Sales_Pipeline[[#This Row],[Deal_Stage]]="Lost",_xlfn.XLOOKUP(Sales_Pipeline[[#This Row],[Product]],Products!$A$2:$A$8,Products!$C$2:$C$8)),"")</f>
        <v/>
      </c>
      <c r="O4562" s="2">
        <v>0</v>
      </c>
    </row>
    <row r="4563" spans="1:15" x14ac:dyDescent="0.3">
      <c r="A4563" t="s">
        <v>4709</v>
      </c>
      <c r="B4563" t="s">
        <v>30</v>
      </c>
      <c r="C4563" t="str">
        <f>_xlfn.XLOOKUP(Sales_Pipeline[[#This Row],[Sales_Agent]],Sales_Teams[Sales_Agent],Sales_Teams[Manager])</f>
        <v>Rocco Neubert</v>
      </c>
      <c r="D4563" t="str">
        <f>_xlfn.XLOOKUP(Sales_Pipeline[[#This Row],[Manager]],Sales_Teams[Manager],Sales_Teams[Regional_Office])</f>
        <v>East</v>
      </c>
      <c r="E4563" t="s">
        <v>63</v>
      </c>
      <c r="F4563" t="s">
        <v>220</v>
      </c>
      <c r="G4563" t="str">
        <f>IFERROR(_xlfn.XLOOKUP(Sales_Pipeline[[#This Row],[Account]],Accounts!$A$2:$A$86,Accounts!$F$2:$F$86),"")</f>
        <v>United States</v>
      </c>
      <c r="H4563" t="s">
        <v>57</v>
      </c>
      <c r="I4563" s="3">
        <v>42923</v>
      </c>
      <c r="J4563" s="3">
        <v>42925</v>
      </c>
      <c r="K4563" s="8" t="str">
        <f>IF(Sales_Pipeline[[#This Row],[Close_Date]]="","",TEXT(Sales_Pipeline[[#This Row],[Close_Date]],"ddd"))</f>
        <v>Sun</v>
      </c>
      <c r="L4563" s="8" t="str">
        <f>IF(Sales_Pipeline[[#This Row],[Close_Date]]="","",TEXT(Sales_Pipeline[[#This Row],[Close_Date]],"mmm"))</f>
        <v>Jul</v>
      </c>
      <c r="M4563" s="8" t="str">
        <f>IF(Sales_Pipeline[[#This Row],[Close_Date]]="","","Q"&amp;ROUNDUP(MONTH(Sales_Pipeline[[#This Row],[Close_Date]])/3,0))</f>
        <v>Q3</v>
      </c>
      <c r="N4563" s="2" cm="1">
        <f t="array" ref="N4563">IFERROR(_xlfn.IFS(Sales_Pipeline[[#This Row],[Deal_Stage]]="Won",_xlfn.XLOOKUP(Sales_Pipeline[[#This Row],[Product]],Products!$A$2:$A$8,Products!$C$2:$C$8),Sales_Pipeline[[#This Row],[Deal_Stage]]="Lost",_xlfn.XLOOKUP(Sales_Pipeline[[#This Row],[Product]],Products!$A$2:$A$8,Products!$C$2:$C$8)),"")</f>
        <v>550</v>
      </c>
      <c r="O4563" s="2">
        <v>574</v>
      </c>
    </row>
    <row r="4564" spans="1:15" x14ac:dyDescent="0.3">
      <c r="A4564" t="s">
        <v>4710</v>
      </c>
      <c r="B4564" t="s">
        <v>27</v>
      </c>
      <c r="C4564" t="str">
        <f>_xlfn.XLOOKUP(Sales_Pipeline[[#This Row],[Sales_Agent]],Sales_Teams[Sales_Agent],Sales_Teams[Manager])</f>
        <v>Rocco Neubert</v>
      </c>
      <c r="D4564" t="str">
        <f>_xlfn.XLOOKUP(Sales_Pipeline[[#This Row],[Manager]],Sales_Teams[Manager],Sales_Teams[Regional_Office])</f>
        <v>East</v>
      </c>
      <c r="E4564" t="s">
        <v>55</v>
      </c>
      <c r="F4564" t="s">
        <v>206</v>
      </c>
      <c r="G4564" t="str">
        <f>IFERROR(_xlfn.XLOOKUP(Sales_Pipeline[[#This Row],[Account]],Accounts!$A$2:$A$86,Accounts!$F$2:$F$86),"")</f>
        <v>United States</v>
      </c>
      <c r="H4564" t="s">
        <v>77</v>
      </c>
      <c r="I4564" s="3">
        <v>42923</v>
      </c>
      <c r="K4564" s="8" t="str">
        <f>IF(Sales_Pipeline[[#This Row],[Close_Date]]="","",TEXT(Sales_Pipeline[[#This Row],[Close_Date]],"ddd"))</f>
        <v/>
      </c>
      <c r="L4564" s="8" t="str">
        <f>IF(Sales_Pipeline[[#This Row],[Close_Date]]="","",TEXT(Sales_Pipeline[[#This Row],[Close_Date]],"mmm"))</f>
        <v/>
      </c>
      <c r="M4564" s="8" t="str">
        <f>IF(Sales_Pipeline[[#This Row],[Close_Date]]="","","Q"&amp;ROUNDUP(MONTH(Sales_Pipeline[[#This Row],[Close_Date]])/3,0))</f>
        <v/>
      </c>
      <c r="N4564" s="2" t="str" cm="1">
        <f t="array" ref="N4564">IFERROR(_xlfn.IFS(Sales_Pipeline[[#This Row],[Deal_Stage]]="Won",_xlfn.XLOOKUP(Sales_Pipeline[[#This Row],[Product]],Products!$A$2:$A$8,Products!$C$2:$C$8),Sales_Pipeline[[#This Row],[Deal_Stage]]="Lost",_xlfn.XLOOKUP(Sales_Pipeline[[#This Row],[Product]],Products!$A$2:$A$8,Products!$C$2:$C$8)),"")</f>
        <v/>
      </c>
      <c r="O4564" s="2">
        <v>0</v>
      </c>
    </row>
    <row r="4565" spans="1:15" x14ac:dyDescent="0.3">
      <c r="A4565" t="s">
        <v>4711</v>
      </c>
      <c r="B4565" t="s">
        <v>27</v>
      </c>
      <c r="C4565" t="str">
        <f>_xlfn.XLOOKUP(Sales_Pipeline[[#This Row],[Sales_Agent]],Sales_Teams[Sales_Agent],Sales_Teams[Manager])</f>
        <v>Rocco Neubert</v>
      </c>
      <c r="D4565" t="str">
        <f>_xlfn.XLOOKUP(Sales_Pipeline[[#This Row],[Manager]],Sales_Teams[Manager],Sales_Teams[Regional_Office])</f>
        <v>East</v>
      </c>
      <c r="E4565" t="s">
        <v>61</v>
      </c>
      <c r="F4565" t="s">
        <v>159</v>
      </c>
      <c r="G4565" t="str">
        <f>IFERROR(_xlfn.XLOOKUP(Sales_Pipeline[[#This Row],[Account]],Accounts!$A$2:$A$86,Accounts!$F$2:$F$86),"")</f>
        <v>United States</v>
      </c>
      <c r="H4565" t="s">
        <v>57</v>
      </c>
      <c r="I4565" s="3">
        <v>42923</v>
      </c>
      <c r="J4565" s="3">
        <v>42985</v>
      </c>
      <c r="K4565" s="8" t="str">
        <f>IF(Sales_Pipeline[[#This Row],[Close_Date]]="","",TEXT(Sales_Pipeline[[#This Row],[Close_Date]],"ddd"))</f>
        <v>Thu</v>
      </c>
      <c r="L4565" s="8" t="str">
        <f>IF(Sales_Pipeline[[#This Row],[Close_Date]]="","",TEXT(Sales_Pipeline[[#This Row],[Close_Date]],"mmm"))</f>
        <v>Sep</v>
      </c>
      <c r="M4565" s="8" t="str">
        <f>IF(Sales_Pipeline[[#This Row],[Close_Date]]="","","Q"&amp;ROUNDUP(MONTH(Sales_Pipeline[[#This Row],[Close_Date]])/3,0))</f>
        <v>Q3</v>
      </c>
      <c r="N4565" s="2" cm="1">
        <f t="array" ref="N4565">IFERROR(_xlfn.IFS(Sales_Pipeline[[#This Row],[Deal_Stage]]="Won",_xlfn.XLOOKUP(Sales_Pipeline[[#This Row],[Product]],Products!$A$2:$A$8,Products!$C$2:$C$8),Sales_Pipeline[[#This Row],[Deal_Stage]]="Lost",_xlfn.XLOOKUP(Sales_Pipeline[[#This Row],[Product]],Products!$A$2:$A$8,Products!$C$2:$C$8)),"")</f>
        <v>55</v>
      </c>
      <c r="O4565" s="2">
        <v>48</v>
      </c>
    </row>
    <row r="4566" spans="1:15" x14ac:dyDescent="0.3">
      <c r="A4566" t="s">
        <v>4712</v>
      </c>
      <c r="B4566" t="s">
        <v>6</v>
      </c>
      <c r="C4566" t="str">
        <f>_xlfn.XLOOKUP(Sales_Pipeline[[#This Row],[Sales_Agent]],Sales_Teams[Sales_Agent],Sales_Teams[Manager])</f>
        <v>Dustin Brinkmann</v>
      </c>
      <c r="D4566" t="str">
        <f>_xlfn.XLOOKUP(Sales_Pipeline[[#This Row],[Manager]],Sales_Teams[Manager],Sales_Teams[Regional_Office])</f>
        <v>Central</v>
      </c>
      <c r="E4566" t="s">
        <v>61</v>
      </c>
      <c r="F4566" t="s">
        <v>204</v>
      </c>
      <c r="G4566" t="str">
        <f>IFERROR(_xlfn.XLOOKUP(Sales_Pipeline[[#This Row],[Account]],Accounts!$A$2:$A$86,Accounts!$F$2:$F$86),"")</f>
        <v>United States</v>
      </c>
      <c r="H4566" t="s">
        <v>82</v>
      </c>
      <c r="I4566" s="3">
        <v>42923</v>
      </c>
      <c r="J4566" s="3">
        <v>42933</v>
      </c>
      <c r="K4566" s="8" t="str">
        <f>IF(Sales_Pipeline[[#This Row],[Close_Date]]="","",TEXT(Sales_Pipeline[[#This Row],[Close_Date]],"ddd"))</f>
        <v>Mon</v>
      </c>
      <c r="L4566" s="8" t="str">
        <f>IF(Sales_Pipeline[[#This Row],[Close_Date]]="","",TEXT(Sales_Pipeline[[#This Row],[Close_Date]],"mmm"))</f>
        <v>Jul</v>
      </c>
      <c r="M4566" s="8" t="str">
        <f>IF(Sales_Pipeline[[#This Row],[Close_Date]]="","","Q"&amp;ROUNDUP(MONTH(Sales_Pipeline[[#This Row],[Close_Date]])/3,0))</f>
        <v>Q3</v>
      </c>
      <c r="N4566" s="2" cm="1">
        <f t="array" ref="N4566">IFERROR(_xlfn.IFS(Sales_Pipeline[[#This Row],[Deal_Stage]]="Won",_xlfn.XLOOKUP(Sales_Pipeline[[#This Row],[Product]],Products!$A$2:$A$8,Products!$C$2:$C$8),Sales_Pipeline[[#This Row],[Deal_Stage]]="Lost",_xlfn.XLOOKUP(Sales_Pipeline[[#This Row],[Product]],Products!$A$2:$A$8,Products!$C$2:$C$8)),"")</f>
        <v>55</v>
      </c>
      <c r="O4566" s="2">
        <v>0</v>
      </c>
    </row>
    <row r="4567" spans="1:15" x14ac:dyDescent="0.3">
      <c r="A4567" t="s">
        <v>4713</v>
      </c>
      <c r="B4567" t="s">
        <v>6</v>
      </c>
      <c r="C4567" t="str">
        <f>_xlfn.XLOOKUP(Sales_Pipeline[[#This Row],[Sales_Agent]],Sales_Teams[Sales_Agent],Sales_Teams[Manager])</f>
        <v>Dustin Brinkmann</v>
      </c>
      <c r="D4567" t="str">
        <f>_xlfn.XLOOKUP(Sales_Pipeline[[#This Row],[Manager]],Sales_Teams[Manager],Sales_Teams[Regional_Office])</f>
        <v>Central</v>
      </c>
      <c r="E4567" t="s">
        <v>63</v>
      </c>
      <c r="F4567" t="s">
        <v>59</v>
      </c>
      <c r="G4567" t="str">
        <f>IFERROR(_xlfn.XLOOKUP(Sales_Pipeline[[#This Row],[Account]],Accounts!$A$2:$A$86,Accounts!$F$2:$F$86),"")</f>
        <v>United States</v>
      </c>
      <c r="H4567" t="s">
        <v>57</v>
      </c>
      <c r="I4567" s="3">
        <v>42923</v>
      </c>
      <c r="J4567" s="3">
        <v>42931</v>
      </c>
      <c r="K4567" s="8" t="str">
        <f>IF(Sales_Pipeline[[#This Row],[Close_Date]]="","",TEXT(Sales_Pipeline[[#This Row],[Close_Date]],"ddd"))</f>
        <v>Sat</v>
      </c>
      <c r="L4567" s="8" t="str">
        <f>IF(Sales_Pipeline[[#This Row],[Close_Date]]="","",TEXT(Sales_Pipeline[[#This Row],[Close_Date]],"mmm"))</f>
        <v>Jul</v>
      </c>
      <c r="M4567" s="8" t="str">
        <f>IF(Sales_Pipeline[[#This Row],[Close_Date]]="","","Q"&amp;ROUNDUP(MONTH(Sales_Pipeline[[#This Row],[Close_Date]])/3,0))</f>
        <v>Q3</v>
      </c>
      <c r="N4567" s="2" cm="1">
        <f t="array" ref="N4567">IFERROR(_xlfn.IFS(Sales_Pipeline[[#This Row],[Deal_Stage]]="Won",_xlfn.XLOOKUP(Sales_Pipeline[[#This Row],[Product]],Products!$A$2:$A$8,Products!$C$2:$C$8),Sales_Pipeline[[#This Row],[Deal_Stage]]="Lost",_xlfn.XLOOKUP(Sales_Pipeline[[#This Row],[Product]],Products!$A$2:$A$8,Products!$C$2:$C$8)),"")</f>
        <v>550</v>
      </c>
      <c r="O4567" s="2">
        <v>458</v>
      </c>
    </row>
    <row r="4568" spans="1:15" x14ac:dyDescent="0.3">
      <c r="A4568" t="s">
        <v>4714</v>
      </c>
      <c r="B4568" t="s">
        <v>6</v>
      </c>
      <c r="C4568" t="str">
        <f>_xlfn.XLOOKUP(Sales_Pipeline[[#This Row],[Sales_Agent]],Sales_Teams[Sales_Agent],Sales_Teams[Manager])</f>
        <v>Dustin Brinkmann</v>
      </c>
      <c r="D4568" t="str">
        <f>_xlfn.XLOOKUP(Sales_Pipeline[[#This Row],[Manager]],Sales_Teams[Manager],Sales_Teams[Regional_Office])</f>
        <v>Central</v>
      </c>
      <c r="E4568" t="s">
        <v>84</v>
      </c>
      <c r="F4568" t="s">
        <v>64</v>
      </c>
      <c r="G4568" t="str">
        <f>IFERROR(_xlfn.XLOOKUP(Sales_Pipeline[[#This Row],[Account]],Accounts!$A$2:$A$86,Accounts!$F$2:$F$86),"")</f>
        <v>United States</v>
      </c>
      <c r="H4568" t="s">
        <v>57</v>
      </c>
      <c r="I4568" s="3">
        <v>42923</v>
      </c>
      <c r="J4568" s="3">
        <v>42996</v>
      </c>
      <c r="K4568" s="8" t="str">
        <f>IF(Sales_Pipeline[[#This Row],[Close_Date]]="","",TEXT(Sales_Pipeline[[#This Row],[Close_Date]],"ddd"))</f>
        <v>Mon</v>
      </c>
      <c r="L4568" s="8" t="str">
        <f>IF(Sales_Pipeline[[#This Row],[Close_Date]]="","",TEXT(Sales_Pipeline[[#This Row],[Close_Date]],"mmm"))</f>
        <v>Sep</v>
      </c>
      <c r="M4568" s="8" t="str">
        <f>IF(Sales_Pipeline[[#This Row],[Close_Date]]="","","Q"&amp;ROUNDUP(MONTH(Sales_Pipeline[[#This Row],[Close_Date]])/3,0))</f>
        <v>Q3</v>
      </c>
      <c r="N4568" s="2" cm="1">
        <f t="array" ref="N4568">IFERROR(_xlfn.IFS(Sales_Pipeline[[#This Row],[Deal_Stage]]="Won",_xlfn.XLOOKUP(Sales_Pipeline[[#This Row],[Product]],Products!$A$2:$A$8,Products!$C$2:$C$8),Sales_Pipeline[[#This Row],[Deal_Stage]]="Lost",_xlfn.XLOOKUP(Sales_Pipeline[[#This Row],[Product]],Products!$A$2:$A$8,Products!$C$2:$C$8)),"")</f>
        <v>5482</v>
      </c>
      <c r="O4568" s="2">
        <v>5455</v>
      </c>
    </row>
    <row r="4569" spans="1:15" x14ac:dyDescent="0.3">
      <c r="A4569" t="s">
        <v>4715</v>
      </c>
      <c r="B4569" t="s">
        <v>20</v>
      </c>
      <c r="C4569" t="str">
        <f>_xlfn.XLOOKUP(Sales_Pipeline[[#This Row],[Sales_Agent]],Sales_Teams[Sales_Agent],Sales_Teams[Manager])</f>
        <v>Cara Losch</v>
      </c>
      <c r="D4569" t="str">
        <f>_xlfn.XLOOKUP(Sales_Pipeline[[#This Row],[Manager]],Sales_Teams[Manager],Sales_Teams[Regional_Office])</f>
        <v>East</v>
      </c>
      <c r="E4569" t="s">
        <v>63</v>
      </c>
      <c r="F4569" t="s">
        <v>161</v>
      </c>
      <c r="G4569" t="str">
        <f>IFERROR(_xlfn.XLOOKUP(Sales_Pipeline[[#This Row],[Account]],Accounts!$A$2:$A$86,Accounts!$F$2:$F$86),"")</f>
        <v>United States</v>
      </c>
      <c r="H4569" t="s">
        <v>82</v>
      </c>
      <c r="I4569" s="3">
        <v>42923</v>
      </c>
      <c r="J4569" s="3">
        <v>42930</v>
      </c>
      <c r="K4569" s="8" t="str">
        <f>IF(Sales_Pipeline[[#This Row],[Close_Date]]="","",TEXT(Sales_Pipeline[[#This Row],[Close_Date]],"ddd"))</f>
        <v>Fri</v>
      </c>
      <c r="L4569" s="8" t="str">
        <f>IF(Sales_Pipeline[[#This Row],[Close_Date]]="","",TEXT(Sales_Pipeline[[#This Row],[Close_Date]],"mmm"))</f>
        <v>Jul</v>
      </c>
      <c r="M4569" s="8" t="str">
        <f>IF(Sales_Pipeline[[#This Row],[Close_Date]]="","","Q"&amp;ROUNDUP(MONTH(Sales_Pipeline[[#This Row],[Close_Date]])/3,0))</f>
        <v>Q3</v>
      </c>
      <c r="N4569" s="2" cm="1">
        <f t="array" ref="N4569">IFERROR(_xlfn.IFS(Sales_Pipeline[[#This Row],[Deal_Stage]]="Won",_xlfn.XLOOKUP(Sales_Pipeline[[#This Row],[Product]],Products!$A$2:$A$8,Products!$C$2:$C$8),Sales_Pipeline[[#This Row],[Deal_Stage]]="Lost",_xlfn.XLOOKUP(Sales_Pipeline[[#This Row],[Product]],Products!$A$2:$A$8,Products!$C$2:$C$8)),"")</f>
        <v>550</v>
      </c>
      <c r="O4569" s="2">
        <v>0</v>
      </c>
    </row>
    <row r="4570" spans="1:15" x14ac:dyDescent="0.3">
      <c r="A4570" t="s">
        <v>4716</v>
      </c>
      <c r="B4570" t="s">
        <v>20</v>
      </c>
      <c r="C4570" t="str">
        <f>_xlfn.XLOOKUP(Sales_Pipeline[[#This Row],[Sales_Agent]],Sales_Teams[Sales_Agent],Sales_Teams[Manager])</f>
        <v>Cara Losch</v>
      </c>
      <c r="D4570" t="str">
        <f>_xlfn.XLOOKUP(Sales_Pipeline[[#This Row],[Manager]],Sales_Teams[Manager],Sales_Teams[Regional_Office])</f>
        <v>East</v>
      </c>
      <c r="E4570" t="s">
        <v>84</v>
      </c>
      <c r="F4570" t="s">
        <v>173</v>
      </c>
      <c r="G4570" t="str">
        <f>IFERROR(_xlfn.XLOOKUP(Sales_Pipeline[[#This Row],[Account]],Accounts!$A$2:$A$86,Accounts!$F$2:$F$86),"")</f>
        <v>United States</v>
      </c>
      <c r="H4570" t="s">
        <v>57</v>
      </c>
      <c r="I4570" s="3">
        <v>42923</v>
      </c>
      <c r="J4570" s="3">
        <v>42995</v>
      </c>
      <c r="K4570" s="8" t="str">
        <f>IF(Sales_Pipeline[[#This Row],[Close_Date]]="","",TEXT(Sales_Pipeline[[#This Row],[Close_Date]],"ddd"))</f>
        <v>Sun</v>
      </c>
      <c r="L4570" s="8" t="str">
        <f>IF(Sales_Pipeline[[#This Row],[Close_Date]]="","",TEXT(Sales_Pipeline[[#This Row],[Close_Date]],"mmm"))</f>
        <v>Sep</v>
      </c>
      <c r="M4570" s="8" t="str">
        <f>IF(Sales_Pipeline[[#This Row],[Close_Date]]="","","Q"&amp;ROUNDUP(MONTH(Sales_Pipeline[[#This Row],[Close_Date]])/3,0))</f>
        <v>Q3</v>
      </c>
      <c r="N4570" s="2" cm="1">
        <f t="array" ref="N4570">IFERROR(_xlfn.IFS(Sales_Pipeline[[#This Row],[Deal_Stage]]="Won",_xlfn.XLOOKUP(Sales_Pipeline[[#This Row],[Product]],Products!$A$2:$A$8,Products!$C$2:$C$8),Sales_Pipeline[[#This Row],[Deal_Stage]]="Lost",_xlfn.XLOOKUP(Sales_Pipeline[[#This Row],[Product]],Products!$A$2:$A$8,Products!$C$2:$C$8)),"")</f>
        <v>5482</v>
      </c>
      <c r="O4570" s="2">
        <v>5666</v>
      </c>
    </row>
    <row r="4571" spans="1:15" x14ac:dyDescent="0.3">
      <c r="A4571" t="s">
        <v>4717</v>
      </c>
      <c r="B4571" t="s">
        <v>25</v>
      </c>
      <c r="C4571" t="str">
        <f>_xlfn.XLOOKUP(Sales_Pipeline[[#This Row],[Sales_Agent]],Sales_Teams[Sales_Agent],Sales_Teams[Manager])</f>
        <v>Rocco Neubert</v>
      </c>
      <c r="D4571" t="str">
        <f>_xlfn.XLOOKUP(Sales_Pipeline[[#This Row],[Manager]],Sales_Teams[Manager],Sales_Teams[Regional_Office])</f>
        <v>East</v>
      </c>
      <c r="E4571" t="s">
        <v>55</v>
      </c>
      <c r="F4571" t="s">
        <v>760</v>
      </c>
      <c r="G4571" t="str">
        <f>IFERROR(_xlfn.XLOOKUP(Sales_Pipeline[[#This Row],[Account]],Accounts!$A$2:$A$86,Accounts!$F$2:$F$86),"")</f>
        <v>United States</v>
      </c>
      <c r="H4571" t="s">
        <v>57</v>
      </c>
      <c r="I4571" s="3">
        <v>42923</v>
      </c>
      <c r="J4571" s="3">
        <v>42925</v>
      </c>
      <c r="K4571" s="8" t="str">
        <f>IF(Sales_Pipeline[[#This Row],[Close_Date]]="","",TEXT(Sales_Pipeline[[#This Row],[Close_Date]],"ddd"))</f>
        <v>Sun</v>
      </c>
      <c r="L4571" s="8" t="str">
        <f>IF(Sales_Pipeline[[#This Row],[Close_Date]]="","",TEXT(Sales_Pipeline[[#This Row],[Close_Date]],"mmm"))</f>
        <v>Jul</v>
      </c>
      <c r="M4571" s="8" t="str">
        <f>IF(Sales_Pipeline[[#This Row],[Close_Date]]="","","Q"&amp;ROUNDUP(MONTH(Sales_Pipeline[[#This Row],[Close_Date]])/3,0))</f>
        <v>Q3</v>
      </c>
      <c r="N4571" s="2" cm="1">
        <f t="array" ref="N4571">IFERROR(_xlfn.IFS(Sales_Pipeline[[#This Row],[Deal_Stage]]="Won",_xlfn.XLOOKUP(Sales_Pipeline[[#This Row],[Product]],Products!$A$2:$A$8,Products!$C$2:$C$8),Sales_Pipeline[[#This Row],[Deal_Stage]]="Lost",_xlfn.XLOOKUP(Sales_Pipeline[[#This Row],[Product]],Products!$A$2:$A$8,Products!$C$2:$C$8)),"")</f>
        <v>1096</v>
      </c>
      <c r="O4571" s="2">
        <v>1107</v>
      </c>
    </row>
    <row r="4572" spans="1:15" x14ac:dyDescent="0.3">
      <c r="A4572" t="s">
        <v>4718</v>
      </c>
      <c r="B4572" t="s">
        <v>25</v>
      </c>
      <c r="C4572" t="str">
        <f>_xlfn.XLOOKUP(Sales_Pipeline[[#This Row],[Sales_Agent]],Sales_Teams[Sales_Agent],Sales_Teams[Manager])</f>
        <v>Rocco Neubert</v>
      </c>
      <c r="D4572" t="str">
        <f>_xlfn.XLOOKUP(Sales_Pipeline[[#This Row],[Manager]],Sales_Teams[Manager],Sales_Teams[Regional_Office])</f>
        <v>East</v>
      </c>
      <c r="E4572" t="s">
        <v>8953</v>
      </c>
      <c r="F4572" t="s">
        <v>123</v>
      </c>
      <c r="G4572" t="str">
        <f>IFERROR(_xlfn.XLOOKUP(Sales_Pipeline[[#This Row],[Account]],Accounts!$A$2:$A$86,Accounts!$F$2:$F$86),"")</f>
        <v>United States</v>
      </c>
      <c r="H4572" t="s">
        <v>57</v>
      </c>
      <c r="I4572" s="3">
        <v>42923</v>
      </c>
      <c r="J4572" s="3">
        <v>42924</v>
      </c>
      <c r="K4572" s="8" t="str">
        <f>IF(Sales_Pipeline[[#This Row],[Close_Date]]="","",TEXT(Sales_Pipeline[[#This Row],[Close_Date]],"ddd"))</f>
        <v>Sat</v>
      </c>
      <c r="L4572" s="8" t="str">
        <f>IF(Sales_Pipeline[[#This Row],[Close_Date]]="","",TEXT(Sales_Pipeline[[#This Row],[Close_Date]],"mmm"))</f>
        <v>Jul</v>
      </c>
      <c r="M4572" s="8" t="str">
        <f>IF(Sales_Pipeline[[#This Row],[Close_Date]]="","","Q"&amp;ROUNDUP(MONTH(Sales_Pipeline[[#This Row],[Close_Date]])/3,0))</f>
        <v>Q3</v>
      </c>
      <c r="N4572" s="2" cm="1">
        <f t="array" ref="N4572">IFERROR(_xlfn.IFS(Sales_Pipeline[[#This Row],[Deal_Stage]]="Won",_xlfn.XLOOKUP(Sales_Pipeline[[#This Row],[Product]],Products!$A$2:$A$8,Products!$C$2:$C$8),Sales_Pipeline[[#This Row],[Deal_Stage]]="Lost",_xlfn.XLOOKUP(Sales_Pipeline[[#This Row],[Product]],Products!$A$2:$A$8,Products!$C$2:$C$8)),"")</f>
        <v>4821</v>
      </c>
      <c r="O4572" s="2">
        <v>4089</v>
      </c>
    </row>
    <row r="4573" spans="1:15" x14ac:dyDescent="0.3">
      <c r="A4573" t="s">
        <v>4719</v>
      </c>
      <c r="B4573" t="s">
        <v>28</v>
      </c>
      <c r="C4573" t="str">
        <f>_xlfn.XLOOKUP(Sales_Pipeline[[#This Row],[Sales_Agent]],Sales_Teams[Sales_Agent],Sales_Teams[Manager])</f>
        <v>Rocco Neubert</v>
      </c>
      <c r="D4573" t="str">
        <f>_xlfn.XLOOKUP(Sales_Pipeline[[#This Row],[Manager]],Sales_Teams[Manager],Sales_Teams[Regional_Office])</f>
        <v>East</v>
      </c>
      <c r="E4573" t="s">
        <v>63</v>
      </c>
      <c r="F4573" t="s">
        <v>194</v>
      </c>
      <c r="G4573" t="str">
        <f>IFERROR(_xlfn.XLOOKUP(Sales_Pipeline[[#This Row],[Account]],Accounts!$A$2:$A$86,Accounts!$F$2:$F$86),"")</f>
        <v>United States</v>
      </c>
      <c r="H4573" t="s">
        <v>57</v>
      </c>
      <c r="I4573" s="3">
        <v>42923</v>
      </c>
      <c r="J4573" s="3">
        <v>42986</v>
      </c>
      <c r="K4573" s="8" t="str">
        <f>IF(Sales_Pipeline[[#This Row],[Close_Date]]="","",TEXT(Sales_Pipeline[[#This Row],[Close_Date]],"ddd"))</f>
        <v>Fri</v>
      </c>
      <c r="L4573" s="8" t="str">
        <f>IF(Sales_Pipeline[[#This Row],[Close_Date]]="","",TEXT(Sales_Pipeline[[#This Row],[Close_Date]],"mmm"))</f>
        <v>Sep</v>
      </c>
      <c r="M4573" s="8" t="str">
        <f>IF(Sales_Pipeline[[#This Row],[Close_Date]]="","","Q"&amp;ROUNDUP(MONTH(Sales_Pipeline[[#This Row],[Close_Date]])/3,0))</f>
        <v>Q3</v>
      </c>
      <c r="N4573" s="2" cm="1">
        <f t="array" ref="N4573">IFERROR(_xlfn.IFS(Sales_Pipeline[[#This Row],[Deal_Stage]]="Won",_xlfn.XLOOKUP(Sales_Pipeline[[#This Row],[Product]],Products!$A$2:$A$8,Products!$C$2:$C$8),Sales_Pipeline[[#This Row],[Deal_Stage]]="Lost",_xlfn.XLOOKUP(Sales_Pipeline[[#This Row],[Product]],Products!$A$2:$A$8,Products!$C$2:$C$8)),"")</f>
        <v>550</v>
      </c>
      <c r="O4573" s="2">
        <v>498</v>
      </c>
    </row>
    <row r="4574" spans="1:15" x14ac:dyDescent="0.3">
      <c r="A4574" t="s">
        <v>4720</v>
      </c>
      <c r="B4574" t="s">
        <v>38</v>
      </c>
      <c r="C4574" t="str">
        <f>_xlfn.XLOOKUP(Sales_Pipeline[[#This Row],[Sales_Agent]],Sales_Teams[Sales_Agent],Sales_Teams[Manager])</f>
        <v>Celia Rouche</v>
      </c>
      <c r="D4574" t="str">
        <f>_xlfn.XLOOKUP(Sales_Pipeline[[#This Row],[Manager]],Sales_Teams[Manager],Sales_Teams[Regional_Office])</f>
        <v>West</v>
      </c>
      <c r="E4574" t="s">
        <v>76</v>
      </c>
      <c r="F4574" t="s">
        <v>66</v>
      </c>
      <c r="G4574" t="str">
        <f>IFERROR(_xlfn.XLOOKUP(Sales_Pipeline[[#This Row],[Account]],Accounts!$A$2:$A$86,Accounts!$F$2:$F$86),"")</f>
        <v>United States</v>
      </c>
      <c r="H4574" t="s">
        <v>82</v>
      </c>
      <c r="I4574" s="3">
        <v>42923</v>
      </c>
      <c r="J4574" s="3">
        <v>42985</v>
      </c>
      <c r="K4574" s="8" t="str">
        <f>IF(Sales_Pipeline[[#This Row],[Close_Date]]="","",TEXT(Sales_Pipeline[[#This Row],[Close_Date]],"ddd"))</f>
        <v>Thu</v>
      </c>
      <c r="L4574" s="8" t="str">
        <f>IF(Sales_Pipeline[[#This Row],[Close_Date]]="","",TEXT(Sales_Pipeline[[#This Row],[Close_Date]],"mmm"))</f>
        <v>Sep</v>
      </c>
      <c r="M4574" s="8" t="str">
        <f>IF(Sales_Pipeline[[#This Row],[Close_Date]]="","","Q"&amp;ROUNDUP(MONTH(Sales_Pipeline[[#This Row],[Close_Date]])/3,0))</f>
        <v>Q3</v>
      </c>
      <c r="N4574" s="2" cm="1">
        <f t="array" ref="N4574">IFERROR(_xlfn.IFS(Sales_Pipeline[[#This Row],[Deal_Stage]]="Won",_xlfn.XLOOKUP(Sales_Pipeline[[#This Row],[Product]],Products!$A$2:$A$8,Products!$C$2:$C$8),Sales_Pipeline[[#This Row],[Deal_Stage]]="Lost",_xlfn.XLOOKUP(Sales_Pipeline[[#This Row],[Product]],Products!$A$2:$A$8,Products!$C$2:$C$8)),"")</f>
        <v>3393</v>
      </c>
      <c r="O4574" s="2">
        <v>0</v>
      </c>
    </row>
    <row r="4575" spans="1:15" x14ac:dyDescent="0.3">
      <c r="A4575" t="s">
        <v>4721</v>
      </c>
      <c r="B4575" t="s">
        <v>10</v>
      </c>
      <c r="C4575" t="str">
        <f>_xlfn.XLOOKUP(Sales_Pipeline[[#This Row],[Sales_Agent]],Sales_Teams[Sales_Agent],Sales_Teams[Manager])</f>
        <v>Melvin Marxen</v>
      </c>
      <c r="D4575" t="str">
        <f>_xlfn.XLOOKUP(Sales_Pipeline[[#This Row],[Manager]],Sales_Teams[Manager],Sales_Teams[Regional_Office])</f>
        <v>Central</v>
      </c>
      <c r="E4575" t="s">
        <v>61</v>
      </c>
      <c r="F4575" t="s">
        <v>214</v>
      </c>
      <c r="G4575" t="str">
        <f>IFERROR(_xlfn.XLOOKUP(Sales_Pipeline[[#This Row],[Account]],Accounts!$A$2:$A$86,Accounts!$F$2:$F$86),"")</f>
        <v>United States</v>
      </c>
      <c r="H4575" t="s">
        <v>57</v>
      </c>
      <c r="I4575" s="3">
        <v>42923</v>
      </c>
      <c r="J4575" s="3">
        <v>42927</v>
      </c>
      <c r="K4575" s="8" t="str">
        <f>IF(Sales_Pipeline[[#This Row],[Close_Date]]="","",TEXT(Sales_Pipeline[[#This Row],[Close_Date]],"ddd"))</f>
        <v>Tue</v>
      </c>
      <c r="L4575" s="8" t="str">
        <f>IF(Sales_Pipeline[[#This Row],[Close_Date]]="","",TEXT(Sales_Pipeline[[#This Row],[Close_Date]],"mmm"))</f>
        <v>Jul</v>
      </c>
      <c r="M4575" s="8" t="str">
        <f>IF(Sales_Pipeline[[#This Row],[Close_Date]]="","","Q"&amp;ROUNDUP(MONTH(Sales_Pipeline[[#This Row],[Close_Date]])/3,0))</f>
        <v>Q3</v>
      </c>
      <c r="N4575" s="2" cm="1">
        <f t="array" ref="N4575">IFERROR(_xlfn.IFS(Sales_Pipeline[[#This Row],[Deal_Stage]]="Won",_xlfn.XLOOKUP(Sales_Pipeline[[#This Row],[Product]],Products!$A$2:$A$8,Products!$C$2:$C$8),Sales_Pipeline[[#This Row],[Deal_Stage]]="Lost",_xlfn.XLOOKUP(Sales_Pipeline[[#This Row],[Product]],Products!$A$2:$A$8,Products!$C$2:$C$8)),"")</f>
        <v>55</v>
      </c>
      <c r="O4575" s="2">
        <v>64</v>
      </c>
    </row>
    <row r="4576" spans="1:15" x14ac:dyDescent="0.3">
      <c r="A4576" t="s">
        <v>4722</v>
      </c>
      <c r="B4576" t="s">
        <v>43</v>
      </c>
      <c r="C4576" t="str">
        <f>_xlfn.XLOOKUP(Sales_Pipeline[[#This Row],[Sales_Agent]],Sales_Teams[Sales_Agent],Sales_Teams[Manager])</f>
        <v>Summer Sewald</v>
      </c>
      <c r="D4576" t="str">
        <f>_xlfn.XLOOKUP(Sales_Pipeline[[#This Row],[Manager]],Sales_Teams[Manager],Sales_Teams[Regional_Office])</f>
        <v>West</v>
      </c>
      <c r="E4576" t="s">
        <v>76</v>
      </c>
      <c r="F4576" t="s">
        <v>120</v>
      </c>
      <c r="G4576" t="str">
        <f>IFERROR(_xlfn.XLOOKUP(Sales_Pipeline[[#This Row],[Account]],Accounts!$A$2:$A$86,Accounts!$F$2:$F$86),"")</f>
        <v>United States</v>
      </c>
      <c r="H4576" t="s">
        <v>82</v>
      </c>
      <c r="I4576" s="3">
        <v>42923</v>
      </c>
      <c r="J4576" s="3">
        <v>42925</v>
      </c>
      <c r="K4576" s="8" t="str">
        <f>IF(Sales_Pipeline[[#This Row],[Close_Date]]="","",TEXT(Sales_Pipeline[[#This Row],[Close_Date]],"ddd"))</f>
        <v>Sun</v>
      </c>
      <c r="L4576" s="8" t="str">
        <f>IF(Sales_Pipeline[[#This Row],[Close_Date]]="","",TEXT(Sales_Pipeline[[#This Row],[Close_Date]],"mmm"))</f>
        <v>Jul</v>
      </c>
      <c r="M4576" s="8" t="str">
        <f>IF(Sales_Pipeline[[#This Row],[Close_Date]]="","","Q"&amp;ROUNDUP(MONTH(Sales_Pipeline[[#This Row],[Close_Date]])/3,0))</f>
        <v>Q3</v>
      </c>
      <c r="N4576" s="2" cm="1">
        <f t="array" ref="N4576">IFERROR(_xlfn.IFS(Sales_Pipeline[[#This Row],[Deal_Stage]]="Won",_xlfn.XLOOKUP(Sales_Pipeline[[#This Row],[Product]],Products!$A$2:$A$8,Products!$C$2:$C$8),Sales_Pipeline[[#This Row],[Deal_Stage]]="Lost",_xlfn.XLOOKUP(Sales_Pipeline[[#This Row],[Product]],Products!$A$2:$A$8,Products!$C$2:$C$8)),"")</f>
        <v>3393</v>
      </c>
      <c r="O4576" s="2">
        <v>0</v>
      </c>
    </row>
    <row r="4577" spans="1:15" x14ac:dyDescent="0.3">
      <c r="A4577" t="s">
        <v>4723</v>
      </c>
      <c r="B4577" t="s">
        <v>42</v>
      </c>
      <c r="C4577" t="str">
        <f>_xlfn.XLOOKUP(Sales_Pipeline[[#This Row],[Sales_Agent]],Sales_Teams[Sales_Agent],Sales_Teams[Manager])</f>
        <v>Summer Sewald</v>
      </c>
      <c r="D4577" t="str">
        <f>_xlfn.XLOOKUP(Sales_Pipeline[[#This Row],[Manager]],Sales_Teams[Manager],Sales_Teams[Regional_Office])</f>
        <v>West</v>
      </c>
      <c r="E4577" t="s">
        <v>84</v>
      </c>
      <c r="F4577" t="s">
        <v>141</v>
      </c>
      <c r="G4577" t="str">
        <f>IFERROR(_xlfn.XLOOKUP(Sales_Pipeline[[#This Row],[Account]],Accounts!$A$2:$A$86,Accounts!$F$2:$F$86),"")</f>
        <v>United States</v>
      </c>
      <c r="H4577" t="s">
        <v>77</v>
      </c>
      <c r="I4577" s="3">
        <v>42923</v>
      </c>
      <c r="K4577" s="8" t="str">
        <f>IF(Sales_Pipeline[[#This Row],[Close_Date]]="","",TEXT(Sales_Pipeline[[#This Row],[Close_Date]],"ddd"))</f>
        <v/>
      </c>
      <c r="L4577" s="8" t="str">
        <f>IF(Sales_Pipeline[[#This Row],[Close_Date]]="","",TEXT(Sales_Pipeline[[#This Row],[Close_Date]],"mmm"))</f>
        <v/>
      </c>
      <c r="M4577" s="8" t="str">
        <f>IF(Sales_Pipeline[[#This Row],[Close_Date]]="","","Q"&amp;ROUNDUP(MONTH(Sales_Pipeline[[#This Row],[Close_Date]])/3,0))</f>
        <v/>
      </c>
      <c r="N4577" s="2" t="str" cm="1">
        <f t="array" ref="N4577">IFERROR(_xlfn.IFS(Sales_Pipeline[[#This Row],[Deal_Stage]]="Won",_xlfn.XLOOKUP(Sales_Pipeline[[#This Row],[Product]],Products!$A$2:$A$8,Products!$C$2:$C$8),Sales_Pipeline[[#This Row],[Deal_Stage]]="Lost",_xlfn.XLOOKUP(Sales_Pipeline[[#This Row],[Product]],Products!$A$2:$A$8,Products!$C$2:$C$8)),"")</f>
        <v/>
      </c>
      <c r="O4577" s="2">
        <v>0</v>
      </c>
    </row>
    <row r="4578" spans="1:15" x14ac:dyDescent="0.3">
      <c r="A4578" t="s">
        <v>4724</v>
      </c>
      <c r="B4578" t="s">
        <v>42</v>
      </c>
      <c r="C4578" t="str">
        <f>_xlfn.XLOOKUP(Sales_Pipeline[[#This Row],[Sales_Agent]],Sales_Teams[Sales_Agent],Sales_Teams[Manager])</f>
        <v>Summer Sewald</v>
      </c>
      <c r="D4578" t="str">
        <f>_xlfn.XLOOKUP(Sales_Pipeline[[#This Row],[Manager]],Sales_Teams[Manager],Sales_Teams[Regional_Office])</f>
        <v>West</v>
      </c>
      <c r="E4578" t="s">
        <v>63</v>
      </c>
      <c r="F4578" t="s">
        <v>216</v>
      </c>
      <c r="G4578" t="str">
        <f>IFERROR(_xlfn.XLOOKUP(Sales_Pipeline[[#This Row],[Account]],Accounts!$A$2:$A$86,Accounts!$F$2:$F$86),"")</f>
        <v>United States</v>
      </c>
      <c r="H4578" t="s">
        <v>82</v>
      </c>
      <c r="I4578" s="3">
        <v>42923</v>
      </c>
      <c r="J4578" s="3">
        <v>42925</v>
      </c>
      <c r="K4578" s="8" t="str">
        <f>IF(Sales_Pipeline[[#This Row],[Close_Date]]="","",TEXT(Sales_Pipeline[[#This Row],[Close_Date]],"ddd"))</f>
        <v>Sun</v>
      </c>
      <c r="L4578" s="8" t="str">
        <f>IF(Sales_Pipeline[[#This Row],[Close_Date]]="","",TEXT(Sales_Pipeline[[#This Row],[Close_Date]],"mmm"))</f>
        <v>Jul</v>
      </c>
      <c r="M4578" s="8" t="str">
        <f>IF(Sales_Pipeline[[#This Row],[Close_Date]]="","","Q"&amp;ROUNDUP(MONTH(Sales_Pipeline[[#This Row],[Close_Date]])/3,0))</f>
        <v>Q3</v>
      </c>
      <c r="N4578" s="2" cm="1">
        <f t="array" ref="N4578">IFERROR(_xlfn.IFS(Sales_Pipeline[[#This Row],[Deal_Stage]]="Won",_xlfn.XLOOKUP(Sales_Pipeline[[#This Row],[Product]],Products!$A$2:$A$8,Products!$C$2:$C$8),Sales_Pipeline[[#This Row],[Deal_Stage]]="Lost",_xlfn.XLOOKUP(Sales_Pipeline[[#This Row],[Product]],Products!$A$2:$A$8,Products!$C$2:$C$8)),"")</f>
        <v>550</v>
      </c>
      <c r="O4578" s="2">
        <v>0</v>
      </c>
    </row>
    <row r="4579" spans="1:15" x14ac:dyDescent="0.3">
      <c r="A4579" t="s">
        <v>4725</v>
      </c>
      <c r="B4579" t="s">
        <v>42</v>
      </c>
      <c r="C4579" t="str">
        <f>_xlfn.XLOOKUP(Sales_Pipeline[[#This Row],[Sales_Agent]],Sales_Teams[Sales_Agent],Sales_Teams[Manager])</f>
        <v>Summer Sewald</v>
      </c>
      <c r="D4579" t="str">
        <f>_xlfn.XLOOKUP(Sales_Pipeline[[#This Row],[Manager]],Sales_Teams[Manager],Sales_Teams[Regional_Office])</f>
        <v>West</v>
      </c>
      <c r="E4579" t="s">
        <v>63</v>
      </c>
      <c r="F4579" t="s">
        <v>89</v>
      </c>
      <c r="G4579" t="str">
        <f>IFERROR(_xlfn.XLOOKUP(Sales_Pipeline[[#This Row],[Account]],Accounts!$A$2:$A$86,Accounts!$F$2:$F$86),"")</f>
        <v>United States</v>
      </c>
      <c r="H4579" t="s">
        <v>57</v>
      </c>
      <c r="I4579" s="3">
        <v>42923</v>
      </c>
      <c r="J4579" s="3">
        <v>42925</v>
      </c>
      <c r="K4579" s="8" t="str">
        <f>IF(Sales_Pipeline[[#This Row],[Close_Date]]="","",TEXT(Sales_Pipeline[[#This Row],[Close_Date]],"ddd"))</f>
        <v>Sun</v>
      </c>
      <c r="L4579" s="8" t="str">
        <f>IF(Sales_Pipeline[[#This Row],[Close_Date]]="","",TEXT(Sales_Pipeline[[#This Row],[Close_Date]],"mmm"))</f>
        <v>Jul</v>
      </c>
      <c r="M4579" s="8" t="str">
        <f>IF(Sales_Pipeline[[#This Row],[Close_Date]]="","","Q"&amp;ROUNDUP(MONTH(Sales_Pipeline[[#This Row],[Close_Date]])/3,0))</f>
        <v>Q3</v>
      </c>
      <c r="N4579" s="2" cm="1">
        <f t="array" ref="N4579">IFERROR(_xlfn.IFS(Sales_Pipeline[[#This Row],[Deal_Stage]]="Won",_xlfn.XLOOKUP(Sales_Pipeline[[#This Row],[Product]],Products!$A$2:$A$8,Products!$C$2:$C$8),Sales_Pipeline[[#This Row],[Deal_Stage]]="Lost",_xlfn.XLOOKUP(Sales_Pipeline[[#This Row],[Product]],Products!$A$2:$A$8,Products!$C$2:$C$8)),"")</f>
        <v>550</v>
      </c>
      <c r="O4579" s="2">
        <v>565</v>
      </c>
    </row>
    <row r="4580" spans="1:15" x14ac:dyDescent="0.3">
      <c r="A4580" t="s">
        <v>4726</v>
      </c>
      <c r="B4580" t="s">
        <v>42</v>
      </c>
      <c r="C4580" t="str">
        <f>_xlfn.XLOOKUP(Sales_Pipeline[[#This Row],[Sales_Agent]],Sales_Teams[Sales_Agent],Sales_Teams[Manager])</f>
        <v>Summer Sewald</v>
      </c>
      <c r="D4580" t="str">
        <f>_xlfn.XLOOKUP(Sales_Pipeline[[#This Row],[Manager]],Sales_Teams[Manager],Sales_Teams[Regional_Office])</f>
        <v>West</v>
      </c>
      <c r="E4580" t="s">
        <v>63</v>
      </c>
      <c r="F4580" t="s">
        <v>173</v>
      </c>
      <c r="G4580" t="str">
        <f>IFERROR(_xlfn.XLOOKUP(Sales_Pipeline[[#This Row],[Account]],Accounts!$A$2:$A$86,Accounts!$F$2:$F$86),"")</f>
        <v>United States</v>
      </c>
      <c r="H4580" t="s">
        <v>57</v>
      </c>
      <c r="I4580" s="3">
        <v>42923</v>
      </c>
      <c r="J4580" s="3">
        <v>42933</v>
      </c>
      <c r="K4580" s="8" t="str">
        <f>IF(Sales_Pipeline[[#This Row],[Close_Date]]="","",TEXT(Sales_Pipeline[[#This Row],[Close_Date]],"ddd"))</f>
        <v>Mon</v>
      </c>
      <c r="L4580" s="8" t="str">
        <f>IF(Sales_Pipeline[[#This Row],[Close_Date]]="","",TEXT(Sales_Pipeline[[#This Row],[Close_Date]],"mmm"))</f>
        <v>Jul</v>
      </c>
      <c r="M4580" s="8" t="str">
        <f>IF(Sales_Pipeline[[#This Row],[Close_Date]]="","","Q"&amp;ROUNDUP(MONTH(Sales_Pipeline[[#This Row],[Close_Date]])/3,0))</f>
        <v>Q3</v>
      </c>
      <c r="N4580" s="2" cm="1">
        <f t="array" ref="N4580">IFERROR(_xlfn.IFS(Sales_Pipeline[[#This Row],[Deal_Stage]]="Won",_xlfn.XLOOKUP(Sales_Pipeline[[#This Row],[Product]],Products!$A$2:$A$8,Products!$C$2:$C$8),Sales_Pipeline[[#This Row],[Deal_Stage]]="Lost",_xlfn.XLOOKUP(Sales_Pipeline[[#This Row],[Product]],Products!$A$2:$A$8,Products!$C$2:$C$8)),"")</f>
        <v>550</v>
      </c>
      <c r="O4580" s="2">
        <v>579</v>
      </c>
    </row>
    <row r="4581" spans="1:15" x14ac:dyDescent="0.3">
      <c r="A4581" t="s">
        <v>4727</v>
      </c>
      <c r="B4581" t="s">
        <v>8</v>
      </c>
      <c r="C4581" t="str">
        <f>_xlfn.XLOOKUP(Sales_Pipeline[[#This Row],[Sales_Agent]],Sales_Teams[Sales_Agent],Sales_Teams[Manager])</f>
        <v>Dustin Brinkmann</v>
      </c>
      <c r="D4581" t="str">
        <f>_xlfn.XLOOKUP(Sales_Pipeline[[#This Row],[Manager]],Sales_Teams[Manager],Sales_Teams[Regional_Office])</f>
        <v>Central</v>
      </c>
      <c r="E4581" t="s">
        <v>61</v>
      </c>
      <c r="F4581" t="s">
        <v>330</v>
      </c>
      <c r="G4581" t="str">
        <f>IFERROR(_xlfn.XLOOKUP(Sales_Pipeline[[#This Row],[Account]],Accounts!$A$2:$A$86,Accounts!$F$2:$F$86),"")</f>
        <v>Korea</v>
      </c>
      <c r="H4581" t="s">
        <v>57</v>
      </c>
      <c r="I4581" s="3">
        <v>42923</v>
      </c>
      <c r="J4581" s="3">
        <v>42989</v>
      </c>
      <c r="K4581" s="8" t="str">
        <f>IF(Sales_Pipeline[[#This Row],[Close_Date]]="","",TEXT(Sales_Pipeline[[#This Row],[Close_Date]],"ddd"))</f>
        <v>Mon</v>
      </c>
      <c r="L4581" s="8" t="str">
        <f>IF(Sales_Pipeline[[#This Row],[Close_Date]]="","",TEXT(Sales_Pipeline[[#This Row],[Close_Date]],"mmm"))</f>
        <v>Sep</v>
      </c>
      <c r="M4581" s="8" t="str">
        <f>IF(Sales_Pipeline[[#This Row],[Close_Date]]="","","Q"&amp;ROUNDUP(MONTH(Sales_Pipeline[[#This Row],[Close_Date]])/3,0))</f>
        <v>Q3</v>
      </c>
      <c r="N4581" s="2" cm="1">
        <f t="array" ref="N4581">IFERROR(_xlfn.IFS(Sales_Pipeline[[#This Row],[Deal_Stage]]="Won",_xlfn.XLOOKUP(Sales_Pipeline[[#This Row],[Product]],Products!$A$2:$A$8,Products!$C$2:$C$8),Sales_Pipeline[[#This Row],[Deal_Stage]]="Lost",_xlfn.XLOOKUP(Sales_Pipeline[[#This Row],[Product]],Products!$A$2:$A$8,Products!$C$2:$C$8)),"")</f>
        <v>55</v>
      </c>
      <c r="O4581" s="2">
        <v>56</v>
      </c>
    </row>
    <row r="4582" spans="1:15" x14ac:dyDescent="0.3">
      <c r="A4582" t="s">
        <v>4728</v>
      </c>
      <c r="B4582" t="s">
        <v>37</v>
      </c>
      <c r="C4582" t="str">
        <f>_xlfn.XLOOKUP(Sales_Pipeline[[#This Row],[Sales_Agent]],Sales_Teams[Sales_Agent],Sales_Teams[Manager])</f>
        <v>Celia Rouche</v>
      </c>
      <c r="D4582" t="str">
        <f>_xlfn.XLOOKUP(Sales_Pipeline[[#This Row],[Manager]],Sales_Teams[Manager],Sales_Teams[Regional_Office])</f>
        <v>West</v>
      </c>
      <c r="E4582" t="s">
        <v>8953</v>
      </c>
      <c r="F4582" t="s">
        <v>92</v>
      </c>
      <c r="G4582" t="str">
        <f>IFERROR(_xlfn.XLOOKUP(Sales_Pipeline[[#This Row],[Account]],Accounts!$A$2:$A$86,Accounts!$F$2:$F$86),"")</f>
        <v>United States</v>
      </c>
      <c r="H4582" t="s">
        <v>57</v>
      </c>
      <c r="I4582" s="3">
        <v>42923</v>
      </c>
      <c r="J4582" s="3">
        <v>42983</v>
      </c>
      <c r="K4582" s="8" t="str">
        <f>IF(Sales_Pipeline[[#This Row],[Close_Date]]="","",TEXT(Sales_Pipeline[[#This Row],[Close_Date]],"ddd"))</f>
        <v>Tue</v>
      </c>
      <c r="L4582" s="8" t="str">
        <f>IF(Sales_Pipeline[[#This Row],[Close_Date]]="","",TEXT(Sales_Pipeline[[#This Row],[Close_Date]],"mmm"))</f>
        <v>Sep</v>
      </c>
      <c r="M4582" s="8" t="str">
        <f>IF(Sales_Pipeline[[#This Row],[Close_Date]]="","","Q"&amp;ROUNDUP(MONTH(Sales_Pipeline[[#This Row],[Close_Date]])/3,0))</f>
        <v>Q3</v>
      </c>
      <c r="N4582" s="2" cm="1">
        <f t="array" ref="N4582">IFERROR(_xlfn.IFS(Sales_Pipeline[[#This Row],[Deal_Stage]]="Won",_xlfn.XLOOKUP(Sales_Pipeline[[#This Row],[Product]],Products!$A$2:$A$8,Products!$C$2:$C$8),Sales_Pipeline[[#This Row],[Deal_Stage]]="Lost",_xlfn.XLOOKUP(Sales_Pipeline[[#This Row],[Product]],Products!$A$2:$A$8,Products!$C$2:$C$8)),"")</f>
        <v>4821</v>
      </c>
      <c r="O4582" s="2">
        <v>4063</v>
      </c>
    </row>
    <row r="4583" spans="1:15" x14ac:dyDescent="0.3">
      <c r="A4583" t="s">
        <v>4729</v>
      </c>
      <c r="B4583" t="s">
        <v>12</v>
      </c>
      <c r="C4583" t="str">
        <f>_xlfn.XLOOKUP(Sales_Pipeline[[#This Row],[Sales_Agent]],Sales_Teams[Sales_Agent],Sales_Teams[Manager])</f>
        <v>Melvin Marxen</v>
      </c>
      <c r="D4583" t="str">
        <f>_xlfn.XLOOKUP(Sales_Pipeline[[#This Row],[Manager]],Sales_Teams[Manager],Sales_Teams[Regional_Office])</f>
        <v>Central</v>
      </c>
      <c r="E4583" t="s">
        <v>55</v>
      </c>
      <c r="F4583" t="s">
        <v>333</v>
      </c>
      <c r="G4583" t="str">
        <f>IFERROR(_xlfn.XLOOKUP(Sales_Pipeline[[#This Row],[Account]],Accounts!$A$2:$A$86,Accounts!$F$2:$F$86),"")</f>
        <v>United States</v>
      </c>
      <c r="H4583" t="s">
        <v>57</v>
      </c>
      <c r="I4583" s="3">
        <v>42923</v>
      </c>
      <c r="J4583" s="3">
        <v>42933</v>
      </c>
      <c r="K4583" s="8" t="str">
        <f>IF(Sales_Pipeline[[#This Row],[Close_Date]]="","",TEXT(Sales_Pipeline[[#This Row],[Close_Date]],"ddd"))</f>
        <v>Mon</v>
      </c>
      <c r="L4583" s="8" t="str">
        <f>IF(Sales_Pipeline[[#This Row],[Close_Date]]="","",TEXT(Sales_Pipeline[[#This Row],[Close_Date]],"mmm"))</f>
        <v>Jul</v>
      </c>
      <c r="M4583" s="8" t="str">
        <f>IF(Sales_Pipeline[[#This Row],[Close_Date]]="","","Q"&amp;ROUNDUP(MONTH(Sales_Pipeline[[#This Row],[Close_Date]])/3,0))</f>
        <v>Q3</v>
      </c>
      <c r="N4583" s="2" cm="1">
        <f t="array" ref="N4583">IFERROR(_xlfn.IFS(Sales_Pipeline[[#This Row],[Deal_Stage]]="Won",_xlfn.XLOOKUP(Sales_Pipeline[[#This Row],[Product]],Products!$A$2:$A$8,Products!$C$2:$C$8),Sales_Pipeline[[#This Row],[Deal_Stage]]="Lost",_xlfn.XLOOKUP(Sales_Pipeline[[#This Row],[Product]],Products!$A$2:$A$8,Products!$C$2:$C$8)),"")</f>
        <v>1096</v>
      </c>
      <c r="O4583" s="2">
        <v>1193</v>
      </c>
    </row>
    <row r="4584" spans="1:15" x14ac:dyDescent="0.3">
      <c r="A4584" t="s">
        <v>4730</v>
      </c>
      <c r="B4584" t="s">
        <v>9</v>
      </c>
      <c r="C4584" t="str">
        <f>_xlfn.XLOOKUP(Sales_Pipeline[[#This Row],[Sales_Agent]],Sales_Teams[Sales_Agent],Sales_Teams[Manager])</f>
        <v>Dustin Brinkmann</v>
      </c>
      <c r="D4584" t="str">
        <f>_xlfn.XLOOKUP(Sales_Pipeline[[#This Row],[Manager]],Sales_Teams[Manager],Sales_Teams[Regional_Office])</f>
        <v>Central</v>
      </c>
      <c r="E4584" t="s">
        <v>63</v>
      </c>
      <c r="F4584" t="s">
        <v>247</v>
      </c>
      <c r="G4584" t="str">
        <f>IFERROR(_xlfn.XLOOKUP(Sales_Pipeline[[#This Row],[Account]],Accounts!$A$2:$A$86,Accounts!$F$2:$F$86),"")</f>
        <v>United States</v>
      </c>
      <c r="H4584" t="s">
        <v>82</v>
      </c>
      <c r="I4584" s="3">
        <v>42923</v>
      </c>
      <c r="J4584" s="3">
        <v>42931</v>
      </c>
      <c r="K4584" s="8" t="str">
        <f>IF(Sales_Pipeline[[#This Row],[Close_Date]]="","",TEXT(Sales_Pipeline[[#This Row],[Close_Date]],"ddd"))</f>
        <v>Sat</v>
      </c>
      <c r="L4584" s="8" t="str">
        <f>IF(Sales_Pipeline[[#This Row],[Close_Date]]="","",TEXT(Sales_Pipeline[[#This Row],[Close_Date]],"mmm"))</f>
        <v>Jul</v>
      </c>
      <c r="M4584" s="8" t="str">
        <f>IF(Sales_Pipeline[[#This Row],[Close_Date]]="","","Q"&amp;ROUNDUP(MONTH(Sales_Pipeline[[#This Row],[Close_Date]])/3,0))</f>
        <v>Q3</v>
      </c>
      <c r="N4584" s="2" cm="1">
        <f t="array" ref="N4584">IFERROR(_xlfn.IFS(Sales_Pipeline[[#This Row],[Deal_Stage]]="Won",_xlfn.XLOOKUP(Sales_Pipeline[[#This Row],[Product]],Products!$A$2:$A$8,Products!$C$2:$C$8),Sales_Pipeline[[#This Row],[Deal_Stage]]="Lost",_xlfn.XLOOKUP(Sales_Pipeline[[#This Row],[Product]],Products!$A$2:$A$8,Products!$C$2:$C$8)),"")</f>
        <v>550</v>
      </c>
      <c r="O4584" s="2">
        <v>0</v>
      </c>
    </row>
    <row r="4585" spans="1:15" x14ac:dyDescent="0.3">
      <c r="A4585" t="s">
        <v>4731</v>
      </c>
      <c r="B4585" t="s">
        <v>14</v>
      </c>
      <c r="C4585" t="str">
        <f>_xlfn.XLOOKUP(Sales_Pipeline[[#This Row],[Sales_Agent]],Sales_Teams[Sales_Agent],Sales_Teams[Manager])</f>
        <v>Melvin Marxen</v>
      </c>
      <c r="D4585" t="str">
        <f>_xlfn.XLOOKUP(Sales_Pipeline[[#This Row],[Manager]],Sales_Teams[Manager],Sales_Teams[Regional_Office])</f>
        <v>Central</v>
      </c>
      <c r="E4585" t="s">
        <v>55</v>
      </c>
      <c r="F4585" t="s">
        <v>318</v>
      </c>
      <c r="G4585" t="str">
        <f>IFERROR(_xlfn.XLOOKUP(Sales_Pipeline[[#This Row],[Account]],Accounts!$A$2:$A$86,Accounts!$F$2:$F$86),"")</f>
        <v>Kenya</v>
      </c>
      <c r="H4585" t="s">
        <v>57</v>
      </c>
      <c r="I4585" s="3">
        <v>42923</v>
      </c>
      <c r="J4585" s="3">
        <v>42927</v>
      </c>
      <c r="K4585" s="8" t="str">
        <f>IF(Sales_Pipeline[[#This Row],[Close_Date]]="","",TEXT(Sales_Pipeline[[#This Row],[Close_Date]],"ddd"))</f>
        <v>Tue</v>
      </c>
      <c r="L4585" s="8" t="str">
        <f>IF(Sales_Pipeline[[#This Row],[Close_Date]]="","",TEXT(Sales_Pipeline[[#This Row],[Close_Date]],"mmm"))</f>
        <v>Jul</v>
      </c>
      <c r="M4585" s="8" t="str">
        <f>IF(Sales_Pipeline[[#This Row],[Close_Date]]="","","Q"&amp;ROUNDUP(MONTH(Sales_Pipeline[[#This Row],[Close_Date]])/3,0))</f>
        <v>Q3</v>
      </c>
      <c r="N4585" s="2" cm="1">
        <f t="array" ref="N4585">IFERROR(_xlfn.IFS(Sales_Pipeline[[#This Row],[Deal_Stage]]="Won",_xlfn.XLOOKUP(Sales_Pipeline[[#This Row],[Product]],Products!$A$2:$A$8,Products!$C$2:$C$8),Sales_Pipeline[[#This Row],[Deal_Stage]]="Lost",_xlfn.XLOOKUP(Sales_Pipeline[[#This Row],[Product]],Products!$A$2:$A$8,Products!$C$2:$C$8)),"")</f>
        <v>1096</v>
      </c>
      <c r="O4585" s="2">
        <v>1088</v>
      </c>
    </row>
    <row r="4586" spans="1:15" x14ac:dyDescent="0.3">
      <c r="A4586" t="s">
        <v>4732</v>
      </c>
      <c r="B4586" t="s">
        <v>29</v>
      </c>
      <c r="C4586" t="str">
        <f>_xlfn.XLOOKUP(Sales_Pipeline[[#This Row],[Sales_Agent]],Sales_Teams[Sales_Agent],Sales_Teams[Manager])</f>
        <v>Rocco Neubert</v>
      </c>
      <c r="D4586" t="str">
        <f>_xlfn.XLOOKUP(Sales_Pipeline[[#This Row],[Manager]],Sales_Teams[Manager],Sales_Teams[Regional_Office])</f>
        <v>East</v>
      </c>
      <c r="E4586" t="s">
        <v>55</v>
      </c>
      <c r="F4586" t="s">
        <v>96</v>
      </c>
      <c r="G4586" t="str">
        <f>IFERROR(_xlfn.XLOOKUP(Sales_Pipeline[[#This Row],[Account]],Accounts!$A$2:$A$86,Accounts!$F$2:$F$86),"")</f>
        <v>United States</v>
      </c>
      <c r="H4586" t="s">
        <v>82</v>
      </c>
      <c r="I4586" s="3">
        <v>42923</v>
      </c>
      <c r="J4586" s="3">
        <v>42995</v>
      </c>
      <c r="K4586" s="8" t="str">
        <f>IF(Sales_Pipeline[[#This Row],[Close_Date]]="","",TEXT(Sales_Pipeline[[#This Row],[Close_Date]],"ddd"))</f>
        <v>Sun</v>
      </c>
      <c r="L4586" s="8" t="str">
        <f>IF(Sales_Pipeline[[#This Row],[Close_Date]]="","",TEXT(Sales_Pipeline[[#This Row],[Close_Date]],"mmm"))</f>
        <v>Sep</v>
      </c>
      <c r="M4586" s="8" t="str">
        <f>IF(Sales_Pipeline[[#This Row],[Close_Date]]="","","Q"&amp;ROUNDUP(MONTH(Sales_Pipeline[[#This Row],[Close_Date]])/3,0))</f>
        <v>Q3</v>
      </c>
      <c r="N4586" s="2" cm="1">
        <f t="array" ref="N4586">IFERROR(_xlfn.IFS(Sales_Pipeline[[#This Row],[Deal_Stage]]="Won",_xlfn.XLOOKUP(Sales_Pipeline[[#This Row],[Product]],Products!$A$2:$A$8,Products!$C$2:$C$8),Sales_Pipeline[[#This Row],[Deal_Stage]]="Lost",_xlfn.XLOOKUP(Sales_Pipeline[[#This Row],[Product]],Products!$A$2:$A$8,Products!$C$2:$C$8)),"")</f>
        <v>1096</v>
      </c>
      <c r="O4586" s="2">
        <v>0</v>
      </c>
    </row>
    <row r="4587" spans="1:15" x14ac:dyDescent="0.3">
      <c r="A4587" t="s">
        <v>4733</v>
      </c>
      <c r="B4587" t="s">
        <v>35</v>
      </c>
      <c r="C4587" t="str">
        <f>_xlfn.XLOOKUP(Sales_Pipeline[[#This Row],[Sales_Agent]],Sales_Teams[Sales_Agent],Sales_Teams[Manager])</f>
        <v>Celia Rouche</v>
      </c>
      <c r="D4587" t="str">
        <f>_xlfn.XLOOKUP(Sales_Pipeline[[#This Row],[Manager]],Sales_Teams[Manager],Sales_Teams[Regional_Office])</f>
        <v>West</v>
      </c>
      <c r="E4587" t="s">
        <v>61</v>
      </c>
      <c r="F4587" t="s">
        <v>120</v>
      </c>
      <c r="G4587" t="str">
        <f>IFERROR(_xlfn.XLOOKUP(Sales_Pipeline[[#This Row],[Account]],Accounts!$A$2:$A$86,Accounts!$F$2:$F$86),"")</f>
        <v>United States</v>
      </c>
      <c r="H4587" t="s">
        <v>57</v>
      </c>
      <c r="I4587" s="3">
        <v>42923</v>
      </c>
      <c r="J4587" s="3">
        <v>42989</v>
      </c>
      <c r="K4587" s="8" t="str">
        <f>IF(Sales_Pipeline[[#This Row],[Close_Date]]="","",TEXT(Sales_Pipeline[[#This Row],[Close_Date]],"ddd"))</f>
        <v>Mon</v>
      </c>
      <c r="L4587" s="8" t="str">
        <f>IF(Sales_Pipeline[[#This Row],[Close_Date]]="","",TEXT(Sales_Pipeline[[#This Row],[Close_Date]],"mmm"))</f>
        <v>Sep</v>
      </c>
      <c r="M4587" s="8" t="str">
        <f>IF(Sales_Pipeline[[#This Row],[Close_Date]]="","","Q"&amp;ROUNDUP(MONTH(Sales_Pipeline[[#This Row],[Close_Date]])/3,0))</f>
        <v>Q3</v>
      </c>
      <c r="N4587" s="2" cm="1">
        <f t="array" ref="N4587">IFERROR(_xlfn.IFS(Sales_Pipeline[[#This Row],[Deal_Stage]]="Won",_xlfn.XLOOKUP(Sales_Pipeline[[#This Row],[Product]],Products!$A$2:$A$8,Products!$C$2:$C$8),Sales_Pipeline[[#This Row],[Deal_Stage]]="Lost",_xlfn.XLOOKUP(Sales_Pipeline[[#This Row],[Product]],Products!$A$2:$A$8,Products!$C$2:$C$8)),"")</f>
        <v>55</v>
      </c>
      <c r="O4587" s="2">
        <v>58</v>
      </c>
    </row>
    <row r="4588" spans="1:15" x14ac:dyDescent="0.3">
      <c r="A4588" t="s">
        <v>4734</v>
      </c>
      <c r="B4588" t="s">
        <v>21</v>
      </c>
      <c r="C4588" t="str">
        <f>_xlfn.XLOOKUP(Sales_Pipeline[[#This Row],[Sales_Agent]],Sales_Teams[Sales_Agent],Sales_Teams[Manager])</f>
        <v>Cara Losch</v>
      </c>
      <c r="D4588" t="str">
        <f>_xlfn.XLOOKUP(Sales_Pipeline[[#This Row],[Manager]],Sales_Teams[Manager],Sales_Teams[Regional_Office])</f>
        <v>East</v>
      </c>
      <c r="E4588" t="s">
        <v>84</v>
      </c>
      <c r="G4588" t="str">
        <f>IFERROR(_xlfn.XLOOKUP(Sales_Pipeline[[#This Row],[Account]],Accounts!$A$2:$A$86,Accounts!$F$2:$F$86),"")</f>
        <v/>
      </c>
      <c r="H4588" t="s">
        <v>77</v>
      </c>
      <c r="I4588" s="3">
        <v>42923</v>
      </c>
      <c r="K4588" s="8" t="str">
        <f>IF(Sales_Pipeline[[#This Row],[Close_Date]]="","",TEXT(Sales_Pipeline[[#This Row],[Close_Date]],"ddd"))</f>
        <v/>
      </c>
      <c r="L4588" s="8" t="str">
        <f>IF(Sales_Pipeline[[#This Row],[Close_Date]]="","",TEXT(Sales_Pipeline[[#This Row],[Close_Date]],"mmm"))</f>
        <v/>
      </c>
      <c r="M4588" s="8" t="str">
        <f>IF(Sales_Pipeline[[#This Row],[Close_Date]]="","","Q"&amp;ROUNDUP(MONTH(Sales_Pipeline[[#This Row],[Close_Date]])/3,0))</f>
        <v/>
      </c>
      <c r="N4588" s="2" t="str" cm="1">
        <f t="array" ref="N4588">IFERROR(_xlfn.IFS(Sales_Pipeline[[#This Row],[Deal_Stage]]="Won",_xlfn.XLOOKUP(Sales_Pipeline[[#This Row],[Product]],Products!$A$2:$A$8,Products!$C$2:$C$8),Sales_Pipeline[[#This Row],[Deal_Stage]]="Lost",_xlfn.XLOOKUP(Sales_Pipeline[[#This Row],[Product]],Products!$A$2:$A$8,Products!$C$2:$C$8)),"")</f>
        <v/>
      </c>
      <c r="O4588" s="2">
        <v>0</v>
      </c>
    </row>
    <row r="4589" spans="1:15" x14ac:dyDescent="0.3">
      <c r="A4589" t="s">
        <v>4735</v>
      </c>
      <c r="B4589" t="s">
        <v>32</v>
      </c>
      <c r="C4589" t="str">
        <f>_xlfn.XLOOKUP(Sales_Pipeline[[#This Row],[Sales_Agent]],Sales_Teams[Sales_Agent],Sales_Teams[Manager])</f>
        <v>Celia Rouche</v>
      </c>
      <c r="D4589" t="str">
        <f>_xlfn.XLOOKUP(Sales_Pipeline[[#This Row],[Manager]],Sales_Teams[Manager],Sales_Teams[Regional_Office])</f>
        <v>West</v>
      </c>
      <c r="E4589" t="s">
        <v>76</v>
      </c>
      <c r="F4589" t="s">
        <v>143</v>
      </c>
      <c r="G4589" t="str">
        <f>IFERROR(_xlfn.XLOOKUP(Sales_Pipeline[[#This Row],[Account]],Accounts!$A$2:$A$86,Accounts!$F$2:$F$86),"")</f>
        <v>United States</v>
      </c>
      <c r="H4589" t="s">
        <v>82</v>
      </c>
      <c r="I4589" s="3">
        <v>42923</v>
      </c>
      <c r="J4589" s="3">
        <v>42925</v>
      </c>
      <c r="K4589" s="8" t="str">
        <f>IF(Sales_Pipeline[[#This Row],[Close_Date]]="","",TEXT(Sales_Pipeline[[#This Row],[Close_Date]],"ddd"))</f>
        <v>Sun</v>
      </c>
      <c r="L4589" s="8" t="str">
        <f>IF(Sales_Pipeline[[#This Row],[Close_Date]]="","",TEXT(Sales_Pipeline[[#This Row],[Close_Date]],"mmm"))</f>
        <v>Jul</v>
      </c>
      <c r="M4589" s="8" t="str">
        <f>IF(Sales_Pipeline[[#This Row],[Close_Date]]="","","Q"&amp;ROUNDUP(MONTH(Sales_Pipeline[[#This Row],[Close_Date]])/3,0))</f>
        <v>Q3</v>
      </c>
      <c r="N4589" s="2" cm="1">
        <f t="array" ref="N4589">IFERROR(_xlfn.IFS(Sales_Pipeline[[#This Row],[Deal_Stage]]="Won",_xlfn.XLOOKUP(Sales_Pipeline[[#This Row],[Product]],Products!$A$2:$A$8,Products!$C$2:$C$8),Sales_Pipeline[[#This Row],[Deal_Stage]]="Lost",_xlfn.XLOOKUP(Sales_Pipeline[[#This Row],[Product]],Products!$A$2:$A$8,Products!$C$2:$C$8)),"")</f>
        <v>3393</v>
      </c>
      <c r="O4589" s="2">
        <v>0</v>
      </c>
    </row>
    <row r="4590" spans="1:15" x14ac:dyDescent="0.3">
      <c r="A4590" t="s">
        <v>4736</v>
      </c>
      <c r="B4590" t="s">
        <v>32</v>
      </c>
      <c r="C4590" t="str">
        <f>_xlfn.XLOOKUP(Sales_Pipeline[[#This Row],[Sales_Agent]],Sales_Teams[Sales_Agent],Sales_Teams[Manager])</f>
        <v>Celia Rouche</v>
      </c>
      <c r="D4590" t="str">
        <f>_xlfn.XLOOKUP(Sales_Pipeline[[#This Row],[Manager]],Sales_Teams[Manager],Sales_Teams[Regional_Office])</f>
        <v>West</v>
      </c>
      <c r="E4590" t="s">
        <v>84</v>
      </c>
      <c r="F4590" t="s">
        <v>125</v>
      </c>
      <c r="G4590" t="str">
        <f>IFERROR(_xlfn.XLOOKUP(Sales_Pipeline[[#This Row],[Account]],Accounts!$A$2:$A$86,Accounts!$F$2:$F$86),"")</f>
        <v>United States</v>
      </c>
      <c r="H4590" t="s">
        <v>57</v>
      </c>
      <c r="I4590" s="3">
        <v>42923</v>
      </c>
      <c r="J4590" s="3">
        <v>42929</v>
      </c>
      <c r="K4590" s="8" t="str">
        <f>IF(Sales_Pipeline[[#This Row],[Close_Date]]="","",TEXT(Sales_Pipeline[[#This Row],[Close_Date]],"ddd"))</f>
        <v>Thu</v>
      </c>
      <c r="L4590" s="8" t="str">
        <f>IF(Sales_Pipeline[[#This Row],[Close_Date]]="","",TEXT(Sales_Pipeline[[#This Row],[Close_Date]],"mmm"))</f>
        <v>Jul</v>
      </c>
      <c r="M4590" s="8" t="str">
        <f>IF(Sales_Pipeline[[#This Row],[Close_Date]]="","","Q"&amp;ROUNDUP(MONTH(Sales_Pipeline[[#This Row],[Close_Date]])/3,0))</f>
        <v>Q3</v>
      </c>
      <c r="N4590" s="2" cm="1">
        <f t="array" ref="N4590">IFERROR(_xlfn.IFS(Sales_Pipeline[[#This Row],[Deal_Stage]]="Won",_xlfn.XLOOKUP(Sales_Pipeline[[#This Row],[Product]],Products!$A$2:$A$8,Products!$C$2:$C$8),Sales_Pipeline[[#This Row],[Deal_Stage]]="Lost",_xlfn.XLOOKUP(Sales_Pipeline[[#This Row],[Product]],Products!$A$2:$A$8,Products!$C$2:$C$8)),"")</f>
        <v>5482</v>
      </c>
      <c r="O4590" s="2">
        <v>4466</v>
      </c>
    </row>
    <row r="4591" spans="1:15" x14ac:dyDescent="0.3">
      <c r="A4591" t="s">
        <v>4737</v>
      </c>
      <c r="B4591" t="s">
        <v>17</v>
      </c>
      <c r="C4591" t="str">
        <f>_xlfn.XLOOKUP(Sales_Pipeline[[#This Row],[Sales_Agent]],Sales_Teams[Sales_Agent],Sales_Teams[Manager])</f>
        <v>Cara Losch</v>
      </c>
      <c r="D4591" t="str">
        <f>_xlfn.XLOOKUP(Sales_Pipeline[[#This Row],[Manager]],Sales_Teams[Manager],Sales_Teams[Regional_Office])</f>
        <v>East</v>
      </c>
      <c r="E4591" t="s">
        <v>61</v>
      </c>
      <c r="G4591" t="str">
        <f>IFERROR(_xlfn.XLOOKUP(Sales_Pipeline[[#This Row],[Account]],Accounts!$A$2:$A$86,Accounts!$F$2:$F$86),"")</f>
        <v/>
      </c>
      <c r="H4591" t="s">
        <v>77</v>
      </c>
      <c r="I4591" s="3">
        <v>42923</v>
      </c>
      <c r="K4591" s="8" t="str">
        <f>IF(Sales_Pipeline[[#This Row],[Close_Date]]="","",TEXT(Sales_Pipeline[[#This Row],[Close_Date]],"ddd"))</f>
        <v/>
      </c>
      <c r="L4591" s="8" t="str">
        <f>IF(Sales_Pipeline[[#This Row],[Close_Date]]="","",TEXT(Sales_Pipeline[[#This Row],[Close_Date]],"mmm"))</f>
        <v/>
      </c>
      <c r="M4591" s="8" t="str">
        <f>IF(Sales_Pipeline[[#This Row],[Close_Date]]="","","Q"&amp;ROUNDUP(MONTH(Sales_Pipeline[[#This Row],[Close_Date]])/3,0))</f>
        <v/>
      </c>
      <c r="N4591" s="2" t="str" cm="1">
        <f t="array" ref="N4591">IFERROR(_xlfn.IFS(Sales_Pipeline[[#This Row],[Deal_Stage]]="Won",_xlfn.XLOOKUP(Sales_Pipeline[[#This Row],[Product]],Products!$A$2:$A$8,Products!$C$2:$C$8),Sales_Pipeline[[#This Row],[Deal_Stage]]="Lost",_xlfn.XLOOKUP(Sales_Pipeline[[#This Row],[Product]],Products!$A$2:$A$8,Products!$C$2:$C$8)),"")</f>
        <v/>
      </c>
      <c r="O4591" s="2">
        <v>0</v>
      </c>
    </row>
    <row r="4592" spans="1:15" x14ac:dyDescent="0.3">
      <c r="A4592" t="s">
        <v>4738</v>
      </c>
      <c r="B4592" t="s">
        <v>17</v>
      </c>
      <c r="C4592" t="str">
        <f>_xlfn.XLOOKUP(Sales_Pipeline[[#This Row],[Sales_Agent]],Sales_Teams[Sales_Agent],Sales_Teams[Manager])</f>
        <v>Cara Losch</v>
      </c>
      <c r="D4592" t="str">
        <f>_xlfn.XLOOKUP(Sales_Pipeline[[#This Row],[Manager]],Sales_Teams[Manager],Sales_Teams[Regional_Office])</f>
        <v>East</v>
      </c>
      <c r="E4592" t="s">
        <v>63</v>
      </c>
      <c r="F4592" t="s">
        <v>196</v>
      </c>
      <c r="G4592" t="str">
        <f>IFERROR(_xlfn.XLOOKUP(Sales_Pipeline[[#This Row],[Account]],Accounts!$A$2:$A$86,Accounts!$F$2:$F$86),"")</f>
        <v>United States</v>
      </c>
      <c r="H4592" t="s">
        <v>82</v>
      </c>
      <c r="I4592" s="3">
        <v>42923</v>
      </c>
      <c r="J4592" s="3">
        <v>42930</v>
      </c>
      <c r="K4592" s="8" t="str">
        <f>IF(Sales_Pipeline[[#This Row],[Close_Date]]="","",TEXT(Sales_Pipeline[[#This Row],[Close_Date]],"ddd"))</f>
        <v>Fri</v>
      </c>
      <c r="L4592" s="8" t="str">
        <f>IF(Sales_Pipeline[[#This Row],[Close_Date]]="","",TEXT(Sales_Pipeline[[#This Row],[Close_Date]],"mmm"))</f>
        <v>Jul</v>
      </c>
      <c r="M4592" s="8" t="str">
        <f>IF(Sales_Pipeline[[#This Row],[Close_Date]]="","","Q"&amp;ROUNDUP(MONTH(Sales_Pipeline[[#This Row],[Close_Date]])/3,0))</f>
        <v>Q3</v>
      </c>
      <c r="N4592" s="2" cm="1">
        <f t="array" ref="N4592">IFERROR(_xlfn.IFS(Sales_Pipeline[[#This Row],[Deal_Stage]]="Won",_xlfn.XLOOKUP(Sales_Pipeline[[#This Row],[Product]],Products!$A$2:$A$8,Products!$C$2:$C$8),Sales_Pipeline[[#This Row],[Deal_Stage]]="Lost",_xlfn.XLOOKUP(Sales_Pipeline[[#This Row],[Product]],Products!$A$2:$A$8,Products!$C$2:$C$8)),"")</f>
        <v>550</v>
      </c>
      <c r="O4592" s="2">
        <v>0</v>
      </c>
    </row>
    <row r="4593" spans="1:15" x14ac:dyDescent="0.3">
      <c r="A4593" t="s">
        <v>4739</v>
      </c>
      <c r="B4593" t="s">
        <v>17</v>
      </c>
      <c r="C4593" t="str">
        <f>_xlfn.XLOOKUP(Sales_Pipeline[[#This Row],[Sales_Agent]],Sales_Teams[Sales_Agent],Sales_Teams[Manager])</f>
        <v>Cara Losch</v>
      </c>
      <c r="D4593" t="str">
        <f>_xlfn.XLOOKUP(Sales_Pipeline[[#This Row],[Manager]],Sales_Teams[Manager],Sales_Teams[Regional_Office])</f>
        <v>East</v>
      </c>
      <c r="E4593" t="s">
        <v>76</v>
      </c>
      <c r="F4593" t="s">
        <v>96</v>
      </c>
      <c r="G4593" t="str">
        <f>IFERROR(_xlfn.XLOOKUP(Sales_Pipeline[[#This Row],[Account]],Accounts!$A$2:$A$86,Accounts!$F$2:$F$86),"")</f>
        <v>United States</v>
      </c>
      <c r="H4593" t="s">
        <v>82</v>
      </c>
      <c r="I4593" s="3">
        <v>42923</v>
      </c>
      <c r="J4593" s="3">
        <v>42931</v>
      </c>
      <c r="K4593" s="8" t="str">
        <f>IF(Sales_Pipeline[[#This Row],[Close_Date]]="","",TEXT(Sales_Pipeline[[#This Row],[Close_Date]],"ddd"))</f>
        <v>Sat</v>
      </c>
      <c r="L4593" s="8" t="str">
        <f>IF(Sales_Pipeline[[#This Row],[Close_Date]]="","",TEXT(Sales_Pipeline[[#This Row],[Close_Date]],"mmm"))</f>
        <v>Jul</v>
      </c>
      <c r="M4593" s="8" t="str">
        <f>IF(Sales_Pipeline[[#This Row],[Close_Date]]="","","Q"&amp;ROUNDUP(MONTH(Sales_Pipeline[[#This Row],[Close_Date]])/3,0))</f>
        <v>Q3</v>
      </c>
      <c r="N4593" s="2" cm="1">
        <f t="array" ref="N4593">IFERROR(_xlfn.IFS(Sales_Pipeline[[#This Row],[Deal_Stage]]="Won",_xlfn.XLOOKUP(Sales_Pipeline[[#This Row],[Product]],Products!$A$2:$A$8,Products!$C$2:$C$8),Sales_Pipeline[[#This Row],[Deal_Stage]]="Lost",_xlfn.XLOOKUP(Sales_Pipeline[[#This Row],[Product]],Products!$A$2:$A$8,Products!$C$2:$C$8)),"")</f>
        <v>3393</v>
      </c>
      <c r="O4593" s="2">
        <v>0</v>
      </c>
    </row>
    <row r="4594" spans="1:15" x14ac:dyDescent="0.3">
      <c r="A4594" t="s">
        <v>4740</v>
      </c>
      <c r="B4594" t="s">
        <v>3</v>
      </c>
      <c r="C4594" t="str">
        <f>_xlfn.XLOOKUP(Sales_Pipeline[[#This Row],[Sales_Agent]],Sales_Teams[Sales_Agent],Sales_Teams[Manager])</f>
        <v>Dustin Brinkmann</v>
      </c>
      <c r="D4594" t="str">
        <f>_xlfn.XLOOKUP(Sales_Pipeline[[#This Row],[Manager]],Sales_Teams[Manager],Sales_Teams[Regional_Office])</f>
        <v>Central</v>
      </c>
      <c r="E4594" t="s">
        <v>61</v>
      </c>
      <c r="F4594" t="s">
        <v>132</v>
      </c>
      <c r="G4594" t="str">
        <f>IFERROR(_xlfn.XLOOKUP(Sales_Pipeline[[#This Row],[Account]],Accounts!$A$2:$A$86,Accounts!$F$2:$F$86),"")</f>
        <v>United States</v>
      </c>
      <c r="H4594" t="s">
        <v>57</v>
      </c>
      <c r="I4594" s="3">
        <v>42924</v>
      </c>
      <c r="J4594" s="3">
        <v>43045</v>
      </c>
      <c r="K4594" s="8" t="str">
        <f>IF(Sales_Pipeline[[#This Row],[Close_Date]]="","",TEXT(Sales_Pipeline[[#This Row],[Close_Date]],"ddd"))</f>
        <v>Mon</v>
      </c>
      <c r="L4594" s="8" t="str">
        <f>IF(Sales_Pipeline[[#This Row],[Close_Date]]="","",TEXT(Sales_Pipeline[[#This Row],[Close_Date]],"mmm"))</f>
        <v>Nov</v>
      </c>
      <c r="M4594" s="8" t="str">
        <f>IF(Sales_Pipeline[[#This Row],[Close_Date]]="","","Q"&amp;ROUNDUP(MONTH(Sales_Pipeline[[#This Row],[Close_Date]])/3,0))</f>
        <v>Q4</v>
      </c>
      <c r="N4594" s="2" cm="1">
        <f t="array" ref="N4594">IFERROR(_xlfn.IFS(Sales_Pipeline[[#This Row],[Deal_Stage]]="Won",_xlfn.XLOOKUP(Sales_Pipeline[[#This Row],[Product]],Products!$A$2:$A$8,Products!$C$2:$C$8),Sales_Pipeline[[#This Row],[Deal_Stage]]="Lost",_xlfn.XLOOKUP(Sales_Pipeline[[#This Row],[Product]],Products!$A$2:$A$8,Products!$C$2:$C$8)),"")</f>
        <v>55</v>
      </c>
      <c r="O4594" s="2">
        <v>55</v>
      </c>
    </row>
    <row r="4595" spans="1:15" x14ac:dyDescent="0.3">
      <c r="A4595" t="s">
        <v>4741</v>
      </c>
      <c r="B4595" t="s">
        <v>30</v>
      </c>
      <c r="C4595" t="str">
        <f>_xlfn.XLOOKUP(Sales_Pipeline[[#This Row],[Sales_Agent]],Sales_Teams[Sales_Agent],Sales_Teams[Manager])</f>
        <v>Rocco Neubert</v>
      </c>
      <c r="D4595" t="str">
        <f>_xlfn.XLOOKUP(Sales_Pipeline[[#This Row],[Manager]],Sales_Teams[Manager],Sales_Teams[Regional_Office])</f>
        <v>East</v>
      </c>
      <c r="E4595" t="s">
        <v>63</v>
      </c>
      <c r="F4595" t="s">
        <v>150</v>
      </c>
      <c r="G4595" t="str">
        <f>IFERROR(_xlfn.XLOOKUP(Sales_Pipeline[[#This Row],[Account]],Accounts!$A$2:$A$86,Accounts!$F$2:$F$86),"")</f>
        <v>United States</v>
      </c>
      <c r="H4595" t="s">
        <v>77</v>
      </c>
      <c r="I4595" s="3">
        <v>42924</v>
      </c>
      <c r="K4595" s="8" t="str">
        <f>IF(Sales_Pipeline[[#This Row],[Close_Date]]="","",TEXT(Sales_Pipeline[[#This Row],[Close_Date]],"ddd"))</f>
        <v/>
      </c>
      <c r="L4595" s="8" t="str">
        <f>IF(Sales_Pipeline[[#This Row],[Close_Date]]="","",TEXT(Sales_Pipeline[[#This Row],[Close_Date]],"mmm"))</f>
        <v/>
      </c>
      <c r="M4595" s="8" t="str">
        <f>IF(Sales_Pipeline[[#This Row],[Close_Date]]="","","Q"&amp;ROUNDUP(MONTH(Sales_Pipeline[[#This Row],[Close_Date]])/3,0))</f>
        <v/>
      </c>
      <c r="N4595" s="2" t="str" cm="1">
        <f t="array" ref="N4595">IFERROR(_xlfn.IFS(Sales_Pipeline[[#This Row],[Deal_Stage]]="Won",_xlfn.XLOOKUP(Sales_Pipeline[[#This Row],[Product]],Products!$A$2:$A$8,Products!$C$2:$C$8),Sales_Pipeline[[#This Row],[Deal_Stage]]="Lost",_xlfn.XLOOKUP(Sales_Pipeline[[#This Row],[Product]],Products!$A$2:$A$8,Products!$C$2:$C$8)),"")</f>
        <v/>
      </c>
      <c r="O4595" s="2">
        <v>0</v>
      </c>
    </row>
    <row r="4596" spans="1:15" x14ac:dyDescent="0.3">
      <c r="A4596" t="s">
        <v>4742</v>
      </c>
      <c r="B4596" t="s">
        <v>27</v>
      </c>
      <c r="C4596" t="str">
        <f>_xlfn.XLOOKUP(Sales_Pipeline[[#This Row],[Sales_Agent]],Sales_Teams[Sales_Agent],Sales_Teams[Manager])</f>
        <v>Rocco Neubert</v>
      </c>
      <c r="D4596" t="str">
        <f>_xlfn.XLOOKUP(Sales_Pipeline[[#This Row],[Manager]],Sales_Teams[Manager],Sales_Teams[Regional_Office])</f>
        <v>East</v>
      </c>
      <c r="E4596" t="s">
        <v>55</v>
      </c>
      <c r="F4596" t="s">
        <v>425</v>
      </c>
      <c r="G4596" t="str">
        <f>IFERROR(_xlfn.XLOOKUP(Sales_Pipeline[[#This Row],[Account]],Accounts!$A$2:$A$86,Accounts!$F$2:$F$86),"")</f>
        <v>United States</v>
      </c>
      <c r="H4596" t="s">
        <v>82</v>
      </c>
      <c r="I4596" s="3">
        <v>42924</v>
      </c>
      <c r="J4596" s="3">
        <v>42931</v>
      </c>
      <c r="K4596" s="8" t="str">
        <f>IF(Sales_Pipeline[[#This Row],[Close_Date]]="","",TEXT(Sales_Pipeline[[#This Row],[Close_Date]],"ddd"))</f>
        <v>Sat</v>
      </c>
      <c r="L4596" s="8" t="str">
        <f>IF(Sales_Pipeline[[#This Row],[Close_Date]]="","",TEXT(Sales_Pipeline[[#This Row],[Close_Date]],"mmm"))</f>
        <v>Jul</v>
      </c>
      <c r="M4596" s="8" t="str">
        <f>IF(Sales_Pipeline[[#This Row],[Close_Date]]="","","Q"&amp;ROUNDUP(MONTH(Sales_Pipeline[[#This Row],[Close_Date]])/3,0))</f>
        <v>Q3</v>
      </c>
      <c r="N4596" s="2" cm="1">
        <f t="array" ref="N4596">IFERROR(_xlfn.IFS(Sales_Pipeline[[#This Row],[Deal_Stage]]="Won",_xlfn.XLOOKUP(Sales_Pipeline[[#This Row],[Product]],Products!$A$2:$A$8,Products!$C$2:$C$8),Sales_Pipeline[[#This Row],[Deal_Stage]]="Lost",_xlfn.XLOOKUP(Sales_Pipeline[[#This Row],[Product]],Products!$A$2:$A$8,Products!$C$2:$C$8)),"")</f>
        <v>1096</v>
      </c>
      <c r="O4596" s="2">
        <v>0</v>
      </c>
    </row>
    <row r="4597" spans="1:15" x14ac:dyDescent="0.3">
      <c r="A4597" t="s">
        <v>4743</v>
      </c>
      <c r="B4597" t="s">
        <v>27</v>
      </c>
      <c r="C4597" t="str">
        <f>_xlfn.XLOOKUP(Sales_Pipeline[[#This Row],[Sales_Agent]],Sales_Teams[Sales_Agent],Sales_Teams[Manager])</f>
        <v>Rocco Neubert</v>
      </c>
      <c r="D4597" t="str">
        <f>_xlfn.XLOOKUP(Sales_Pipeline[[#This Row],[Manager]],Sales_Teams[Manager],Sales_Teams[Regional_Office])</f>
        <v>East</v>
      </c>
      <c r="E4597" t="s">
        <v>55</v>
      </c>
      <c r="F4597" t="s">
        <v>216</v>
      </c>
      <c r="G4597" t="str">
        <f>IFERROR(_xlfn.XLOOKUP(Sales_Pipeline[[#This Row],[Account]],Accounts!$A$2:$A$86,Accounts!$F$2:$F$86),"")</f>
        <v>United States</v>
      </c>
      <c r="H4597" t="s">
        <v>57</v>
      </c>
      <c r="I4597" s="3">
        <v>42924</v>
      </c>
      <c r="J4597" s="3">
        <v>42932</v>
      </c>
      <c r="K4597" s="8" t="str">
        <f>IF(Sales_Pipeline[[#This Row],[Close_Date]]="","",TEXT(Sales_Pipeline[[#This Row],[Close_Date]],"ddd"))</f>
        <v>Sun</v>
      </c>
      <c r="L4597" s="8" t="str">
        <f>IF(Sales_Pipeline[[#This Row],[Close_Date]]="","",TEXT(Sales_Pipeline[[#This Row],[Close_Date]],"mmm"))</f>
        <v>Jul</v>
      </c>
      <c r="M4597" s="8" t="str">
        <f>IF(Sales_Pipeline[[#This Row],[Close_Date]]="","","Q"&amp;ROUNDUP(MONTH(Sales_Pipeline[[#This Row],[Close_Date]])/3,0))</f>
        <v>Q3</v>
      </c>
      <c r="N4597" s="2" cm="1">
        <f t="array" ref="N4597">IFERROR(_xlfn.IFS(Sales_Pipeline[[#This Row],[Deal_Stage]]="Won",_xlfn.XLOOKUP(Sales_Pipeline[[#This Row],[Product]],Products!$A$2:$A$8,Products!$C$2:$C$8),Sales_Pipeline[[#This Row],[Deal_Stage]]="Lost",_xlfn.XLOOKUP(Sales_Pipeline[[#This Row],[Product]],Products!$A$2:$A$8,Products!$C$2:$C$8)),"")</f>
        <v>1096</v>
      </c>
      <c r="O4597" s="2">
        <v>861</v>
      </c>
    </row>
    <row r="4598" spans="1:15" x14ac:dyDescent="0.3">
      <c r="A4598" t="s">
        <v>4744</v>
      </c>
      <c r="B4598" t="s">
        <v>20</v>
      </c>
      <c r="C4598" t="str">
        <f>_xlfn.XLOOKUP(Sales_Pipeline[[#This Row],[Sales_Agent]],Sales_Teams[Sales_Agent],Sales_Teams[Manager])</f>
        <v>Cara Losch</v>
      </c>
      <c r="D4598" t="str">
        <f>_xlfn.XLOOKUP(Sales_Pipeline[[#This Row],[Manager]],Sales_Teams[Manager],Sales_Teams[Regional_Office])</f>
        <v>East</v>
      </c>
      <c r="E4598" t="s">
        <v>63</v>
      </c>
      <c r="F4598" t="s">
        <v>123</v>
      </c>
      <c r="G4598" t="str">
        <f>IFERROR(_xlfn.XLOOKUP(Sales_Pipeline[[#This Row],[Account]],Accounts!$A$2:$A$86,Accounts!$F$2:$F$86),"")</f>
        <v>United States</v>
      </c>
      <c r="H4598" t="s">
        <v>77</v>
      </c>
      <c r="I4598" s="3">
        <v>42924</v>
      </c>
      <c r="K4598" s="8" t="str">
        <f>IF(Sales_Pipeline[[#This Row],[Close_Date]]="","",TEXT(Sales_Pipeline[[#This Row],[Close_Date]],"ddd"))</f>
        <v/>
      </c>
      <c r="L4598" s="8" t="str">
        <f>IF(Sales_Pipeline[[#This Row],[Close_Date]]="","",TEXT(Sales_Pipeline[[#This Row],[Close_Date]],"mmm"))</f>
        <v/>
      </c>
      <c r="M4598" s="8" t="str">
        <f>IF(Sales_Pipeline[[#This Row],[Close_Date]]="","","Q"&amp;ROUNDUP(MONTH(Sales_Pipeline[[#This Row],[Close_Date]])/3,0))</f>
        <v/>
      </c>
      <c r="N4598" s="2" t="str" cm="1">
        <f t="array" ref="N4598">IFERROR(_xlfn.IFS(Sales_Pipeline[[#This Row],[Deal_Stage]]="Won",_xlfn.XLOOKUP(Sales_Pipeline[[#This Row],[Product]],Products!$A$2:$A$8,Products!$C$2:$C$8),Sales_Pipeline[[#This Row],[Deal_Stage]]="Lost",_xlfn.XLOOKUP(Sales_Pipeline[[#This Row],[Product]],Products!$A$2:$A$8,Products!$C$2:$C$8)),"")</f>
        <v/>
      </c>
      <c r="O4598" s="2">
        <v>0</v>
      </c>
    </row>
    <row r="4599" spans="1:15" x14ac:dyDescent="0.3">
      <c r="A4599" t="s">
        <v>4745</v>
      </c>
      <c r="B4599" t="s">
        <v>20</v>
      </c>
      <c r="C4599" t="str">
        <f>_xlfn.XLOOKUP(Sales_Pipeline[[#This Row],[Sales_Agent]],Sales_Teams[Sales_Agent],Sales_Teams[Manager])</f>
        <v>Cara Losch</v>
      </c>
      <c r="D4599" t="str">
        <f>_xlfn.XLOOKUP(Sales_Pipeline[[#This Row],[Manager]],Sales_Teams[Manager],Sales_Teams[Regional_Office])</f>
        <v>East</v>
      </c>
      <c r="E4599" t="s">
        <v>76</v>
      </c>
      <c r="F4599" t="s">
        <v>231</v>
      </c>
      <c r="G4599" t="str">
        <f>IFERROR(_xlfn.XLOOKUP(Sales_Pipeline[[#This Row],[Account]],Accounts!$A$2:$A$86,Accounts!$F$2:$F$86),"")</f>
        <v>United States</v>
      </c>
      <c r="H4599" t="s">
        <v>82</v>
      </c>
      <c r="I4599" s="3">
        <v>42924</v>
      </c>
      <c r="J4599" s="3">
        <v>42925</v>
      </c>
      <c r="K4599" s="8" t="str">
        <f>IF(Sales_Pipeline[[#This Row],[Close_Date]]="","",TEXT(Sales_Pipeline[[#This Row],[Close_Date]],"ddd"))</f>
        <v>Sun</v>
      </c>
      <c r="L4599" s="8" t="str">
        <f>IF(Sales_Pipeline[[#This Row],[Close_Date]]="","",TEXT(Sales_Pipeline[[#This Row],[Close_Date]],"mmm"))</f>
        <v>Jul</v>
      </c>
      <c r="M4599" s="8" t="str">
        <f>IF(Sales_Pipeline[[#This Row],[Close_Date]]="","","Q"&amp;ROUNDUP(MONTH(Sales_Pipeline[[#This Row],[Close_Date]])/3,0))</f>
        <v>Q3</v>
      </c>
      <c r="N4599" s="2" cm="1">
        <f t="array" ref="N4599">IFERROR(_xlfn.IFS(Sales_Pipeline[[#This Row],[Deal_Stage]]="Won",_xlfn.XLOOKUP(Sales_Pipeline[[#This Row],[Product]],Products!$A$2:$A$8,Products!$C$2:$C$8),Sales_Pipeline[[#This Row],[Deal_Stage]]="Lost",_xlfn.XLOOKUP(Sales_Pipeline[[#This Row],[Product]],Products!$A$2:$A$8,Products!$C$2:$C$8)),"")</f>
        <v>3393</v>
      </c>
      <c r="O4599" s="2">
        <v>0</v>
      </c>
    </row>
    <row r="4600" spans="1:15" x14ac:dyDescent="0.3">
      <c r="A4600" t="s">
        <v>4746</v>
      </c>
      <c r="B4600" t="s">
        <v>20</v>
      </c>
      <c r="C4600" t="str">
        <f>_xlfn.XLOOKUP(Sales_Pipeline[[#This Row],[Sales_Agent]],Sales_Teams[Sales_Agent],Sales_Teams[Manager])</f>
        <v>Cara Losch</v>
      </c>
      <c r="D4600" t="str">
        <f>_xlfn.XLOOKUP(Sales_Pipeline[[#This Row],[Manager]],Sales_Teams[Manager],Sales_Teams[Regional_Office])</f>
        <v>East</v>
      </c>
      <c r="E4600" t="s">
        <v>8953</v>
      </c>
      <c r="F4600" t="s">
        <v>206</v>
      </c>
      <c r="G4600" t="str">
        <f>IFERROR(_xlfn.XLOOKUP(Sales_Pipeline[[#This Row],[Account]],Accounts!$A$2:$A$86,Accounts!$F$2:$F$86),"")</f>
        <v>United States</v>
      </c>
      <c r="H4600" t="s">
        <v>57</v>
      </c>
      <c r="I4600" s="3">
        <v>42924</v>
      </c>
      <c r="J4600" s="3">
        <v>42935</v>
      </c>
      <c r="K4600" s="8" t="str">
        <f>IF(Sales_Pipeline[[#This Row],[Close_Date]]="","",TEXT(Sales_Pipeline[[#This Row],[Close_Date]],"ddd"))</f>
        <v>Wed</v>
      </c>
      <c r="L4600" s="8" t="str">
        <f>IF(Sales_Pipeline[[#This Row],[Close_Date]]="","",TEXT(Sales_Pipeline[[#This Row],[Close_Date]],"mmm"))</f>
        <v>Jul</v>
      </c>
      <c r="M4600" s="8" t="str">
        <f>IF(Sales_Pipeline[[#This Row],[Close_Date]]="","","Q"&amp;ROUNDUP(MONTH(Sales_Pipeline[[#This Row],[Close_Date]])/3,0))</f>
        <v>Q3</v>
      </c>
      <c r="N4600" s="2" cm="1">
        <f t="array" ref="N4600">IFERROR(_xlfn.IFS(Sales_Pipeline[[#This Row],[Deal_Stage]]="Won",_xlfn.XLOOKUP(Sales_Pipeline[[#This Row],[Product]],Products!$A$2:$A$8,Products!$C$2:$C$8),Sales_Pipeline[[#This Row],[Deal_Stage]]="Lost",_xlfn.XLOOKUP(Sales_Pipeline[[#This Row],[Product]],Products!$A$2:$A$8,Products!$C$2:$C$8)),"")</f>
        <v>4821</v>
      </c>
      <c r="O4600" s="2">
        <v>5137</v>
      </c>
    </row>
    <row r="4601" spans="1:15" x14ac:dyDescent="0.3">
      <c r="A4601" t="s">
        <v>4747</v>
      </c>
      <c r="B4601" t="s">
        <v>15</v>
      </c>
      <c r="C4601" t="str">
        <f>_xlfn.XLOOKUP(Sales_Pipeline[[#This Row],[Sales_Agent]],Sales_Teams[Sales_Agent],Sales_Teams[Manager])</f>
        <v>Melvin Marxen</v>
      </c>
      <c r="D4601" t="str">
        <f>_xlfn.XLOOKUP(Sales_Pipeline[[#This Row],[Manager]],Sales_Teams[Manager],Sales_Teams[Regional_Office])</f>
        <v>Central</v>
      </c>
      <c r="E4601" t="s">
        <v>61</v>
      </c>
      <c r="F4601" t="s">
        <v>318</v>
      </c>
      <c r="G4601" t="str">
        <f>IFERROR(_xlfn.XLOOKUP(Sales_Pipeline[[#This Row],[Account]],Accounts!$A$2:$A$86,Accounts!$F$2:$F$86),"")</f>
        <v>Kenya</v>
      </c>
      <c r="H4601" t="s">
        <v>57</v>
      </c>
      <c r="I4601" s="3">
        <v>42924</v>
      </c>
      <c r="J4601" s="3">
        <v>42932</v>
      </c>
      <c r="K4601" s="8" t="str">
        <f>IF(Sales_Pipeline[[#This Row],[Close_Date]]="","",TEXT(Sales_Pipeline[[#This Row],[Close_Date]],"ddd"))</f>
        <v>Sun</v>
      </c>
      <c r="L4601" s="8" t="str">
        <f>IF(Sales_Pipeline[[#This Row],[Close_Date]]="","",TEXT(Sales_Pipeline[[#This Row],[Close_Date]],"mmm"))</f>
        <v>Jul</v>
      </c>
      <c r="M4601" s="8" t="str">
        <f>IF(Sales_Pipeline[[#This Row],[Close_Date]]="","","Q"&amp;ROUNDUP(MONTH(Sales_Pipeline[[#This Row],[Close_Date]])/3,0))</f>
        <v>Q3</v>
      </c>
      <c r="N4601" s="2" cm="1">
        <f t="array" ref="N4601">IFERROR(_xlfn.IFS(Sales_Pipeline[[#This Row],[Deal_Stage]]="Won",_xlfn.XLOOKUP(Sales_Pipeline[[#This Row],[Product]],Products!$A$2:$A$8,Products!$C$2:$C$8),Sales_Pipeline[[#This Row],[Deal_Stage]]="Lost",_xlfn.XLOOKUP(Sales_Pipeline[[#This Row],[Product]],Products!$A$2:$A$8,Products!$C$2:$C$8)),"")</f>
        <v>55</v>
      </c>
      <c r="O4601" s="2">
        <v>54</v>
      </c>
    </row>
    <row r="4602" spans="1:15" x14ac:dyDescent="0.3">
      <c r="A4602" t="s">
        <v>4748</v>
      </c>
      <c r="B4602" t="s">
        <v>28</v>
      </c>
      <c r="C4602" t="str">
        <f>_xlfn.XLOOKUP(Sales_Pipeline[[#This Row],[Sales_Agent]],Sales_Teams[Sales_Agent],Sales_Teams[Manager])</f>
        <v>Rocco Neubert</v>
      </c>
      <c r="D4602" t="str">
        <f>_xlfn.XLOOKUP(Sales_Pipeline[[#This Row],[Manager]],Sales_Teams[Manager],Sales_Teams[Regional_Office])</f>
        <v>East</v>
      </c>
      <c r="E4602" t="s">
        <v>55</v>
      </c>
      <c r="F4602" t="s">
        <v>196</v>
      </c>
      <c r="G4602" t="str">
        <f>IFERROR(_xlfn.XLOOKUP(Sales_Pipeline[[#This Row],[Account]],Accounts!$A$2:$A$86,Accounts!$F$2:$F$86),"")</f>
        <v>United States</v>
      </c>
      <c r="H4602" t="s">
        <v>57</v>
      </c>
      <c r="I4602" s="3">
        <v>42924</v>
      </c>
      <c r="J4602" s="3">
        <v>42930</v>
      </c>
      <c r="K4602" s="8" t="str">
        <f>IF(Sales_Pipeline[[#This Row],[Close_Date]]="","",TEXT(Sales_Pipeline[[#This Row],[Close_Date]],"ddd"))</f>
        <v>Fri</v>
      </c>
      <c r="L4602" s="8" t="str">
        <f>IF(Sales_Pipeline[[#This Row],[Close_Date]]="","",TEXT(Sales_Pipeline[[#This Row],[Close_Date]],"mmm"))</f>
        <v>Jul</v>
      </c>
      <c r="M4602" s="8" t="str">
        <f>IF(Sales_Pipeline[[#This Row],[Close_Date]]="","","Q"&amp;ROUNDUP(MONTH(Sales_Pipeline[[#This Row],[Close_Date]])/3,0))</f>
        <v>Q3</v>
      </c>
      <c r="N4602" s="2" cm="1">
        <f t="array" ref="N4602">IFERROR(_xlfn.IFS(Sales_Pipeline[[#This Row],[Deal_Stage]]="Won",_xlfn.XLOOKUP(Sales_Pipeline[[#This Row],[Product]],Products!$A$2:$A$8,Products!$C$2:$C$8),Sales_Pipeline[[#This Row],[Deal_Stage]]="Lost",_xlfn.XLOOKUP(Sales_Pipeline[[#This Row],[Product]],Products!$A$2:$A$8,Products!$C$2:$C$8)),"")</f>
        <v>1096</v>
      </c>
      <c r="O4602" s="2">
        <v>1020</v>
      </c>
    </row>
    <row r="4603" spans="1:15" x14ac:dyDescent="0.3">
      <c r="A4603" t="s">
        <v>4749</v>
      </c>
      <c r="B4603" t="s">
        <v>28</v>
      </c>
      <c r="C4603" t="str">
        <f>_xlfn.XLOOKUP(Sales_Pipeline[[#This Row],[Sales_Agent]],Sales_Teams[Sales_Agent],Sales_Teams[Manager])</f>
        <v>Rocco Neubert</v>
      </c>
      <c r="D4603" t="str">
        <f>_xlfn.XLOOKUP(Sales_Pipeline[[#This Row],[Manager]],Sales_Teams[Manager],Sales_Teams[Regional_Office])</f>
        <v>East</v>
      </c>
      <c r="E4603" t="s">
        <v>55</v>
      </c>
      <c r="F4603" t="s">
        <v>293</v>
      </c>
      <c r="G4603" t="str">
        <f>IFERROR(_xlfn.XLOOKUP(Sales_Pipeline[[#This Row],[Account]],Accounts!$A$2:$A$86,Accounts!$F$2:$F$86),"")</f>
        <v>United States</v>
      </c>
      <c r="H4603" t="s">
        <v>57</v>
      </c>
      <c r="I4603" s="3">
        <v>42924</v>
      </c>
      <c r="J4603" s="3">
        <v>43006</v>
      </c>
      <c r="K4603" s="8" t="str">
        <f>IF(Sales_Pipeline[[#This Row],[Close_Date]]="","",TEXT(Sales_Pipeline[[#This Row],[Close_Date]],"ddd"))</f>
        <v>Thu</v>
      </c>
      <c r="L4603" s="8" t="str">
        <f>IF(Sales_Pipeline[[#This Row],[Close_Date]]="","",TEXT(Sales_Pipeline[[#This Row],[Close_Date]],"mmm"))</f>
        <v>Sep</v>
      </c>
      <c r="M4603" s="8" t="str">
        <f>IF(Sales_Pipeline[[#This Row],[Close_Date]]="","","Q"&amp;ROUNDUP(MONTH(Sales_Pipeline[[#This Row],[Close_Date]])/3,0))</f>
        <v>Q3</v>
      </c>
      <c r="N4603" s="2" cm="1">
        <f t="array" ref="N4603">IFERROR(_xlfn.IFS(Sales_Pipeline[[#This Row],[Deal_Stage]]="Won",_xlfn.XLOOKUP(Sales_Pipeline[[#This Row],[Product]],Products!$A$2:$A$8,Products!$C$2:$C$8),Sales_Pipeline[[#This Row],[Deal_Stage]]="Lost",_xlfn.XLOOKUP(Sales_Pipeline[[#This Row],[Product]],Products!$A$2:$A$8,Products!$C$2:$C$8)),"")</f>
        <v>1096</v>
      </c>
      <c r="O4603" s="2">
        <v>1136</v>
      </c>
    </row>
    <row r="4604" spans="1:15" x14ac:dyDescent="0.3">
      <c r="A4604" t="s">
        <v>4750</v>
      </c>
      <c r="B4604" t="s">
        <v>28</v>
      </c>
      <c r="C4604" t="str">
        <f>_xlfn.XLOOKUP(Sales_Pipeline[[#This Row],[Sales_Agent]],Sales_Teams[Sales_Agent],Sales_Teams[Manager])</f>
        <v>Rocco Neubert</v>
      </c>
      <c r="D4604" t="str">
        <f>_xlfn.XLOOKUP(Sales_Pipeline[[#This Row],[Manager]],Sales_Teams[Manager],Sales_Teams[Regional_Office])</f>
        <v>East</v>
      </c>
      <c r="E4604" t="s">
        <v>61</v>
      </c>
      <c r="F4604" t="s">
        <v>216</v>
      </c>
      <c r="G4604" t="str">
        <f>IFERROR(_xlfn.XLOOKUP(Sales_Pipeline[[#This Row],[Account]],Accounts!$A$2:$A$86,Accounts!$F$2:$F$86),"")</f>
        <v>United States</v>
      </c>
      <c r="H4604" t="s">
        <v>57</v>
      </c>
      <c r="I4604" s="3">
        <v>42924</v>
      </c>
      <c r="J4604" s="3">
        <v>42930</v>
      </c>
      <c r="K4604" s="8" t="str">
        <f>IF(Sales_Pipeline[[#This Row],[Close_Date]]="","",TEXT(Sales_Pipeline[[#This Row],[Close_Date]],"ddd"))</f>
        <v>Fri</v>
      </c>
      <c r="L4604" s="8" t="str">
        <f>IF(Sales_Pipeline[[#This Row],[Close_Date]]="","",TEXT(Sales_Pipeline[[#This Row],[Close_Date]],"mmm"))</f>
        <v>Jul</v>
      </c>
      <c r="M4604" s="8" t="str">
        <f>IF(Sales_Pipeline[[#This Row],[Close_Date]]="","","Q"&amp;ROUNDUP(MONTH(Sales_Pipeline[[#This Row],[Close_Date]])/3,0))</f>
        <v>Q3</v>
      </c>
      <c r="N4604" s="2" cm="1">
        <f t="array" ref="N4604">IFERROR(_xlfn.IFS(Sales_Pipeline[[#This Row],[Deal_Stage]]="Won",_xlfn.XLOOKUP(Sales_Pipeline[[#This Row],[Product]],Products!$A$2:$A$8,Products!$C$2:$C$8),Sales_Pipeline[[#This Row],[Deal_Stage]]="Lost",_xlfn.XLOOKUP(Sales_Pipeline[[#This Row],[Product]],Products!$A$2:$A$8,Products!$C$2:$C$8)),"")</f>
        <v>55</v>
      </c>
      <c r="O4604" s="2">
        <v>55</v>
      </c>
    </row>
    <row r="4605" spans="1:15" x14ac:dyDescent="0.3">
      <c r="A4605" t="s">
        <v>4751</v>
      </c>
      <c r="B4605" t="s">
        <v>38</v>
      </c>
      <c r="C4605" t="str">
        <f>_xlfn.XLOOKUP(Sales_Pipeline[[#This Row],[Sales_Agent]],Sales_Teams[Sales_Agent],Sales_Teams[Manager])</f>
        <v>Celia Rouche</v>
      </c>
      <c r="D4605" t="str">
        <f>_xlfn.XLOOKUP(Sales_Pipeline[[#This Row],[Manager]],Sales_Teams[Manager],Sales_Teams[Regional_Office])</f>
        <v>West</v>
      </c>
      <c r="E4605" t="s">
        <v>8953</v>
      </c>
      <c r="F4605" t="s">
        <v>413</v>
      </c>
      <c r="G4605" t="str">
        <f>IFERROR(_xlfn.XLOOKUP(Sales_Pipeline[[#This Row],[Account]],Accounts!$A$2:$A$86,Accounts!$F$2:$F$86),"")</f>
        <v>United States</v>
      </c>
      <c r="H4605" t="s">
        <v>57</v>
      </c>
      <c r="I4605" s="3">
        <v>42924</v>
      </c>
      <c r="J4605" s="3">
        <v>42987</v>
      </c>
      <c r="K4605" s="8" t="str">
        <f>IF(Sales_Pipeline[[#This Row],[Close_Date]]="","",TEXT(Sales_Pipeline[[#This Row],[Close_Date]],"ddd"))</f>
        <v>Sat</v>
      </c>
      <c r="L4605" s="8" t="str">
        <f>IF(Sales_Pipeline[[#This Row],[Close_Date]]="","",TEXT(Sales_Pipeline[[#This Row],[Close_Date]],"mmm"))</f>
        <v>Sep</v>
      </c>
      <c r="M4605" s="8" t="str">
        <f>IF(Sales_Pipeline[[#This Row],[Close_Date]]="","","Q"&amp;ROUNDUP(MONTH(Sales_Pipeline[[#This Row],[Close_Date]])/3,0))</f>
        <v>Q3</v>
      </c>
      <c r="N4605" s="2" cm="1">
        <f t="array" ref="N4605">IFERROR(_xlfn.IFS(Sales_Pipeline[[#This Row],[Deal_Stage]]="Won",_xlfn.XLOOKUP(Sales_Pipeline[[#This Row],[Product]],Products!$A$2:$A$8,Products!$C$2:$C$8),Sales_Pipeline[[#This Row],[Deal_Stage]]="Lost",_xlfn.XLOOKUP(Sales_Pipeline[[#This Row],[Product]],Products!$A$2:$A$8,Products!$C$2:$C$8)),"")</f>
        <v>4821</v>
      </c>
      <c r="O4605" s="2">
        <v>5097</v>
      </c>
    </row>
    <row r="4606" spans="1:15" x14ac:dyDescent="0.3">
      <c r="A4606" t="s">
        <v>4752</v>
      </c>
      <c r="B4606" t="s">
        <v>22</v>
      </c>
      <c r="C4606" t="str">
        <f>_xlfn.XLOOKUP(Sales_Pipeline[[#This Row],[Sales_Agent]],Sales_Teams[Sales_Agent],Sales_Teams[Manager])</f>
        <v>Cara Losch</v>
      </c>
      <c r="D4606" t="str">
        <f>_xlfn.XLOOKUP(Sales_Pipeline[[#This Row],[Manager]],Sales_Teams[Manager],Sales_Teams[Regional_Office])</f>
        <v>East</v>
      </c>
      <c r="E4606" t="s">
        <v>63</v>
      </c>
      <c r="F4606" t="s">
        <v>196</v>
      </c>
      <c r="G4606" t="str">
        <f>IFERROR(_xlfn.XLOOKUP(Sales_Pipeline[[#This Row],[Account]],Accounts!$A$2:$A$86,Accounts!$F$2:$F$86),"")</f>
        <v>United States</v>
      </c>
      <c r="H4606" t="s">
        <v>57</v>
      </c>
      <c r="I4606" s="3">
        <v>42924</v>
      </c>
      <c r="J4606" s="3">
        <v>42925</v>
      </c>
      <c r="K4606" s="8" t="str">
        <f>IF(Sales_Pipeline[[#This Row],[Close_Date]]="","",TEXT(Sales_Pipeline[[#This Row],[Close_Date]],"ddd"))</f>
        <v>Sun</v>
      </c>
      <c r="L4606" s="8" t="str">
        <f>IF(Sales_Pipeline[[#This Row],[Close_Date]]="","",TEXT(Sales_Pipeline[[#This Row],[Close_Date]],"mmm"))</f>
        <v>Jul</v>
      </c>
      <c r="M4606" s="8" t="str">
        <f>IF(Sales_Pipeline[[#This Row],[Close_Date]]="","","Q"&amp;ROUNDUP(MONTH(Sales_Pipeline[[#This Row],[Close_Date]])/3,0))</f>
        <v>Q3</v>
      </c>
      <c r="N4606" s="2" cm="1">
        <f t="array" ref="N4606">IFERROR(_xlfn.IFS(Sales_Pipeline[[#This Row],[Deal_Stage]]="Won",_xlfn.XLOOKUP(Sales_Pipeline[[#This Row],[Product]],Products!$A$2:$A$8,Products!$C$2:$C$8),Sales_Pipeline[[#This Row],[Deal_Stage]]="Lost",_xlfn.XLOOKUP(Sales_Pipeline[[#This Row],[Product]],Products!$A$2:$A$8,Products!$C$2:$C$8)),"")</f>
        <v>550</v>
      </c>
      <c r="O4606" s="2">
        <v>483</v>
      </c>
    </row>
    <row r="4607" spans="1:15" x14ac:dyDescent="0.3">
      <c r="A4607" t="s">
        <v>4753</v>
      </c>
      <c r="B4607" t="s">
        <v>40</v>
      </c>
      <c r="C4607" t="str">
        <f>_xlfn.XLOOKUP(Sales_Pipeline[[#This Row],[Sales_Agent]],Sales_Teams[Sales_Agent],Sales_Teams[Manager])</f>
        <v>Summer Sewald</v>
      </c>
      <c r="D4607" t="str">
        <f>_xlfn.XLOOKUP(Sales_Pipeline[[#This Row],[Manager]],Sales_Teams[Manager],Sales_Teams[Regional_Office])</f>
        <v>West</v>
      </c>
      <c r="E4607" t="s">
        <v>63</v>
      </c>
      <c r="G4607" t="str">
        <f>IFERROR(_xlfn.XLOOKUP(Sales_Pipeline[[#This Row],[Account]],Accounts!$A$2:$A$86,Accounts!$F$2:$F$86),"")</f>
        <v/>
      </c>
      <c r="H4607" t="s">
        <v>77</v>
      </c>
      <c r="I4607" s="3">
        <v>42924</v>
      </c>
      <c r="K4607" s="8" t="str">
        <f>IF(Sales_Pipeline[[#This Row],[Close_Date]]="","",TEXT(Sales_Pipeline[[#This Row],[Close_Date]],"ddd"))</f>
        <v/>
      </c>
      <c r="L4607" s="8" t="str">
        <f>IF(Sales_Pipeline[[#This Row],[Close_Date]]="","",TEXT(Sales_Pipeline[[#This Row],[Close_Date]],"mmm"))</f>
        <v/>
      </c>
      <c r="M4607" s="8" t="str">
        <f>IF(Sales_Pipeline[[#This Row],[Close_Date]]="","","Q"&amp;ROUNDUP(MONTH(Sales_Pipeline[[#This Row],[Close_Date]])/3,0))</f>
        <v/>
      </c>
      <c r="N4607" s="2" t="str" cm="1">
        <f t="array" ref="N4607">IFERROR(_xlfn.IFS(Sales_Pipeline[[#This Row],[Deal_Stage]]="Won",_xlfn.XLOOKUP(Sales_Pipeline[[#This Row],[Product]],Products!$A$2:$A$8,Products!$C$2:$C$8),Sales_Pipeline[[#This Row],[Deal_Stage]]="Lost",_xlfn.XLOOKUP(Sales_Pipeline[[#This Row],[Product]],Products!$A$2:$A$8,Products!$C$2:$C$8)),"")</f>
        <v/>
      </c>
      <c r="O4607" s="2">
        <v>0</v>
      </c>
    </row>
    <row r="4608" spans="1:15" x14ac:dyDescent="0.3">
      <c r="A4608" t="s">
        <v>4754</v>
      </c>
      <c r="B4608" t="s">
        <v>40</v>
      </c>
      <c r="C4608" t="str">
        <f>_xlfn.XLOOKUP(Sales_Pipeline[[#This Row],[Sales_Agent]],Sales_Teams[Sales_Agent],Sales_Teams[Manager])</f>
        <v>Summer Sewald</v>
      </c>
      <c r="D4608" t="str">
        <f>_xlfn.XLOOKUP(Sales_Pipeline[[#This Row],[Manager]],Sales_Teams[Manager],Sales_Teams[Regional_Office])</f>
        <v>West</v>
      </c>
      <c r="E4608" t="s">
        <v>63</v>
      </c>
      <c r="F4608" t="s">
        <v>107</v>
      </c>
      <c r="G4608" t="str">
        <f>IFERROR(_xlfn.XLOOKUP(Sales_Pipeline[[#This Row],[Account]],Accounts!$A$2:$A$86,Accounts!$F$2:$F$86),"")</f>
        <v>United States</v>
      </c>
      <c r="H4608" t="s">
        <v>57</v>
      </c>
      <c r="I4608" s="3">
        <v>42924</v>
      </c>
      <c r="J4608" s="3">
        <v>42976</v>
      </c>
      <c r="K4608" s="8" t="str">
        <f>IF(Sales_Pipeline[[#This Row],[Close_Date]]="","",TEXT(Sales_Pipeline[[#This Row],[Close_Date]],"ddd"))</f>
        <v>Tue</v>
      </c>
      <c r="L4608" s="8" t="str">
        <f>IF(Sales_Pipeline[[#This Row],[Close_Date]]="","",TEXT(Sales_Pipeline[[#This Row],[Close_Date]],"mmm"))</f>
        <v>Aug</v>
      </c>
      <c r="M4608" s="8" t="str">
        <f>IF(Sales_Pipeline[[#This Row],[Close_Date]]="","","Q"&amp;ROUNDUP(MONTH(Sales_Pipeline[[#This Row],[Close_Date]])/3,0))</f>
        <v>Q3</v>
      </c>
      <c r="N4608" s="2" cm="1">
        <f t="array" ref="N4608">IFERROR(_xlfn.IFS(Sales_Pipeline[[#This Row],[Deal_Stage]]="Won",_xlfn.XLOOKUP(Sales_Pipeline[[#This Row],[Product]],Products!$A$2:$A$8,Products!$C$2:$C$8),Sales_Pipeline[[#This Row],[Deal_Stage]]="Lost",_xlfn.XLOOKUP(Sales_Pipeline[[#This Row],[Product]],Products!$A$2:$A$8,Products!$C$2:$C$8)),"")</f>
        <v>550</v>
      </c>
      <c r="O4608" s="2">
        <v>587</v>
      </c>
    </row>
    <row r="4609" spans="1:15" x14ac:dyDescent="0.3">
      <c r="A4609" t="s">
        <v>4755</v>
      </c>
      <c r="B4609" t="s">
        <v>40</v>
      </c>
      <c r="C4609" t="str">
        <f>_xlfn.XLOOKUP(Sales_Pipeline[[#This Row],[Sales_Agent]],Sales_Teams[Sales_Agent],Sales_Teams[Manager])</f>
        <v>Summer Sewald</v>
      </c>
      <c r="D4609" t="str">
        <f>_xlfn.XLOOKUP(Sales_Pipeline[[#This Row],[Manager]],Sales_Teams[Manager],Sales_Teams[Regional_Office])</f>
        <v>West</v>
      </c>
      <c r="E4609" t="s">
        <v>84</v>
      </c>
      <c r="F4609" t="s">
        <v>173</v>
      </c>
      <c r="G4609" t="str">
        <f>IFERROR(_xlfn.XLOOKUP(Sales_Pipeline[[#This Row],[Account]],Accounts!$A$2:$A$86,Accounts!$F$2:$F$86),"")</f>
        <v>United States</v>
      </c>
      <c r="H4609" t="s">
        <v>57</v>
      </c>
      <c r="I4609" s="3">
        <v>42924</v>
      </c>
      <c r="J4609" s="3">
        <v>42932</v>
      </c>
      <c r="K4609" s="8" t="str">
        <f>IF(Sales_Pipeline[[#This Row],[Close_Date]]="","",TEXT(Sales_Pipeline[[#This Row],[Close_Date]],"ddd"))</f>
        <v>Sun</v>
      </c>
      <c r="L4609" s="8" t="str">
        <f>IF(Sales_Pipeline[[#This Row],[Close_Date]]="","",TEXT(Sales_Pipeline[[#This Row],[Close_Date]],"mmm"))</f>
        <v>Jul</v>
      </c>
      <c r="M4609" s="8" t="str">
        <f>IF(Sales_Pipeline[[#This Row],[Close_Date]]="","","Q"&amp;ROUNDUP(MONTH(Sales_Pipeline[[#This Row],[Close_Date]])/3,0))</f>
        <v>Q3</v>
      </c>
      <c r="N4609" s="2" cm="1">
        <f t="array" ref="N4609">IFERROR(_xlfn.IFS(Sales_Pipeline[[#This Row],[Deal_Stage]]="Won",_xlfn.XLOOKUP(Sales_Pipeline[[#This Row],[Product]],Products!$A$2:$A$8,Products!$C$2:$C$8),Sales_Pipeline[[#This Row],[Deal_Stage]]="Lost",_xlfn.XLOOKUP(Sales_Pipeline[[#This Row],[Product]],Products!$A$2:$A$8,Products!$C$2:$C$8)),"")</f>
        <v>5482</v>
      </c>
      <c r="O4609" s="2">
        <v>5284</v>
      </c>
    </row>
    <row r="4610" spans="1:15" x14ac:dyDescent="0.3">
      <c r="A4610" t="s">
        <v>4756</v>
      </c>
      <c r="B4610" t="s">
        <v>10</v>
      </c>
      <c r="C4610" t="str">
        <f>_xlfn.XLOOKUP(Sales_Pipeline[[#This Row],[Sales_Agent]],Sales_Teams[Sales_Agent],Sales_Teams[Manager])</f>
        <v>Melvin Marxen</v>
      </c>
      <c r="D4610" t="str">
        <f>_xlfn.XLOOKUP(Sales_Pipeline[[#This Row],[Manager]],Sales_Teams[Manager],Sales_Teams[Regional_Office])</f>
        <v>Central</v>
      </c>
      <c r="E4610" t="s">
        <v>63</v>
      </c>
      <c r="F4610" t="s">
        <v>247</v>
      </c>
      <c r="G4610" t="str">
        <f>IFERROR(_xlfn.XLOOKUP(Sales_Pipeline[[#This Row],[Account]],Accounts!$A$2:$A$86,Accounts!$F$2:$F$86),"")</f>
        <v>United States</v>
      </c>
      <c r="H4610" t="s">
        <v>82</v>
      </c>
      <c r="I4610" s="3">
        <v>42924</v>
      </c>
      <c r="J4610" s="3">
        <v>42925</v>
      </c>
      <c r="K4610" s="8" t="str">
        <f>IF(Sales_Pipeline[[#This Row],[Close_Date]]="","",TEXT(Sales_Pipeline[[#This Row],[Close_Date]],"ddd"))</f>
        <v>Sun</v>
      </c>
      <c r="L4610" s="8" t="str">
        <f>IF(Sales_Pipeline[[#This Row],[Close_Date]]="","",TEXT(Sales_Pipeline[[#This Row],[Close_Date]],"mmm"))</f>
        <v>Jul</v>
      </c>
      <c r="M4610" s="8" t="str">
        <f>IF(Sales_Pipeline[[#This Row],[Close_Date]]="","","Q"&amp;ROUNDUP(MONTH(Sales_Pipeline[[#This Row],[Close_Date]])/3,0))</f>
        <v>Q3</v>
      </c>
      <c r="N4610" s="2" cm="1">
        <f t="array" ref="N4610">IFERROR(_xlfn.IFS(Sales_Pipeline[[#This Row],[Deal_Stage]]="Won",_xlfn.XLOOKUP(Sales_Pipeline[[#This Row],[Product]],Products!$A$2:$A$8,Products!$C$2:$C$8),Sales_Pipeline[[#This Row],[Deal_Stage]]="Lost",_xlfn.XLOOKUP(Sales_Pipeline[[#This Row],[Product]],Products!$A$2:$A$8,Products!$C$2:$C$8)),"")</f>
        <v>550</v>
      </c>
      <c r="O4610" s="2">
        <v>0</v>
      </c>
    </row>
    <row r="4611" spans="1:15" x14ac:dyDescent="0.3">
      <c r="A4611" t="s">
        <v>4757</v>
      </c>
      <c r="B4611" t="s">
        <v>10</v>
      </c>
      <c r="C4611" t="str">
        <f>_xlfn.XLOOKUP(Sales_Pipeline[[#This Row],[Sales_Agent]],Sales_Teams[Sales_Agent],Sales_Teams[Manager])</f>
        <v>Melvin Marxen</v>
      </c>
      <c r="D4611" t="str">
        <f>_xlfn.XLOOKUP(Sales_Pipeline[[#This Row],[Manager]],Sales_Teams[Manager],Sales_Teams[Regional_Office])</f>
        <v>Central</v>
      </c>
      <c r="E4611" t="s">
        <v>63</v>
      </c>
      <c r="F4611" t="s">
        <v>105</v>
      </c>
      <c r="G4611" t="str">
        <f>IFERROR(_xlfn.XLOOKUP(Sales_Pipeline[[#This Row],[Account]],Accounts!$A$2:$A$86,Accounts!$F$2:$F$86),"")</f>
        <v>United States</v>
      </c>
      <c r="H4611" t="s">
        <v>82</v>
      </c>
      <c r="I4611" s="3">
        <v>42924</v>
      </c>
      <c r="J4611" s="3">
        <v>42990</v>
      </c>
      <c r="K4611" s="8" t="str">
        <f>IF(Sales_Pipeline[[#This Row],[Close_Date]]="","",TEXT(Sales_Pipeline[[#This Row],[Close_Date]],"ddd"))</f>
        <v>Tue</v>
      </c>
      <c r="L4611" s="8" t="str">
        <f>IF(Sales_Pipeline[[#This Row],[Close_Date]]="","",TEXT(Sales_Pipeline[[#This Row],[Close_Date]],"mmm"))</f>
        <v>Sep</v>
      </c>
      <c r="M4611" s="8" t="str">
        <f>IF(Sales_Pipeline[[#This Row],[Close_Date]]="","","Q"&amp;ROUNDUP(MONTH(Sales_Pipeline[[#This Row],[Close_Date]])/3,0))</f>
        <v>Q3</v>
      </c>
      <c r="N4611" s="2" cm="1">
        <f t="array" ref="N4611">IFERROR(_xlfn.IFS(Sales_Pipeline[[#This Row],[Deal_Stage]]="Won",_xlfn.XLOOKUP(Sales_Pipeline[[#This Row],[Product]],Products!$A$2:$A$8,Products!$C$2:$C$8),Sales_Pipeline[[#This Row],[Deal_Stage]]="Lost",_xlfn.XLOOKUP(Sales_Pipeline[[#This Row],[Product]],Products!$A$2:$A$8,Products!$C$2:$C$8)),"")</f>
        <v>550</v>
      </c>
      <c r="O4611" s="2">
        <v>0</v>
      </c>
    </row>
    <row r="4612" spans="1:15" x14ac:dyDescent="0.3">
      <c r="A4612" t="s">
        <v>4758</v>
      </c>
      <c r="B4612" t="s">
        <v>42</v>
      </c>
      <c r="C4612" t="str">
        <f>_xlfn.XLOOKUP(Sales_Pipeline[[#This Row],[Sales_Agent]],Sales_Teams[Sales_Agent],Sales_Teams[Manager])</f>
        <v>Summer Sewald</v>
      </c>
      <c r="D4612" t="str">
        <f>_xlfn.XLOOKUP(Sales_Pipeline[[#This Row],[Manager]],Sales_Teams[Manager],Sales_Teams[Regional_Office])</f>
        <v>West</v>
      </c>
      <c r="E4612" t="s">
        <v>76</v>
      </c>
      <c r="F4612" t="s">
        <v>177</v>
      </c>
      <c r="G4612" t="str">
        <f>IFERROR(_xlfn.XLOOKUP(Sales_Pipeline[[#This Row],[Account]],Accounts!$A$2:$A$86,Accounts!$F$2:$F$86),"")</f>
        <v>United States</v>
      </c>
      <c r="H4612" t="s">
        <v>82</v>
      </c>
      <c r="I4612" s="3">
        <v>42924</v>
      </c>
      <c r="J4612" s="3">
        <v>43006</v>
      </c>
      <c r="K4612" s="8" t="str">
        <f>IF(Sales_Pipeline[[#This Row],[Close_Date]]="","",TEXT(Sales_Pipeline[[#This Row],[Close_Date]],"ddd"))</f>
        <v>Thu</v>
      </c>
      <c r="L4612" s="8" t="str">
        <f>IF(Sales_Pipeline[[#This Row],[Close_Date]]="","",TEXT(Sales_Pipeline[[#This Row],[Close_Date]],"mmm"))</f>
        <v>Sep</v>
      </c>
      <c r="M4612" s="8" t="str">
        <f>IF(Sales_Pipeline[[#This Row],[Close_Date]]="","","Q"&amp;ROUNDUP(MONTH(Sales_Pipeline[[#This Row],[Close_Date]])/3,0))</f>
        <v>Q3</v>
      </c>
      <c r="N4612" s="2" cm="1">
        <f t="array" ref="N4612">IFERROR(_xlfn.IFS(Sales_Pipeline[[#This Row],[Deal_Stage]]="Won",_xlfn.XLOOKUP(Sales_Pipeline[[#This Row],[Product]],Products!$A$2:$A$8,Products!$C$2:$C$8),Sales_Pipeline[[#This Row],[Deal_Stage]]="Lost",_xlfn.XLOOKUP(Sales_Pipeline[[#This Row],[Product]],Products!$A$2:$A$8,Products!$C$2:$C$8)),"")</f>
        <v>3393</v>
      </c>
      <c r="O4612" s="2">
        <v>0</v>
      </c>
    </row>
    <row r="4613" spans="1:15" x14ac:dyDescent="0.3">
      <c r="A4613" t="s">
        <v>4759</v>
      </c>
      <c r="B4613" t="s">
        <v>42</v>
      </c>
      <c r="C4613" t="str">
        <f>_xlfn.XLOOKUP(Sales_Pipeline[[#This Row],[Sales_Agent]],Sales_Teams[Sales_Agent],Sales_Teams[Manager])</f>
        <v>Summer Sewald</v>
      </c>
      <c r="D4613" t="str">
        <f>_xlfn.XLOOKUP(Sales_Pipeline[[#This Row],[Manager]],Sales_Teams[Manager],Sales_Teams[Regional_Office])</f>
        <v>West</v>
      </c>
      <c r="E4613" t="s">
        <v>55</v>
      </c>
      <c r="F4613" t="s">
        <v>125</v>
      </c>
      <c r="G4613" t="str">
        <f>IFERROR(_xlfn.XLOOKUP(Sales_Pipeline[[#This Row],[Account]],Accounts!$A$2:$A$86,Accounts!$F$2:$F$86),"")</f>
        <v>United States</v>
      </c>
      <c r="H4613" t="s">
        <v>57</v>
      </c>
      <c r="I4613" s="3">
        <v>42924</v>
      </c>
      <c r="J4613" s="3">
        <v>42925</v>
      </c>
      <c r="K4613" s="8" t="str">
        <f>IF(Sales_Pipeline[[#This Row],[Close_Date]]="","",TEXT(Sales_Pipeline[[#This Row],[Close_Date]],"ddd"))</f>
        <v>Sun</v>
      </c>
      <c r="L4613" s="8" t="str">
        <f>IF(Sales_Pipeline[[#This Row],[Close_Date]]="","",TEXT(Sales_Pipeline[[#This Row],[Close_Date]],"mmm"))</f>
        <v>Jul</v>
      </c>
      <c r="M4613" s="8" t="str">
        <f>IF(Sales_Pipeline[[#This Row],[Close_Date]]="","","Q"&amp;ROUNDUP(MONTH(Sales_Pipeline[[#This Row],[Close_Date]])/3,0))</f>
        <v>Q3</v>
      </c>
      <c r="N4613" s="2" cm="1">
        <f t="array" ref="N4613">IFERROR(_xlfn.IFS(Sales_Pipeline[[#This Row],[Deal_Stage]]="Won",_xlfn.XLOOKUP(Sales_Pipeline[[#This Row],[Product]],Products!$A$2:$A$8,Products!$C$2:$C$8),Sales_Pipeline[[#This Row],[Deal_Stage]]="Lost",_xlfn.XLOOKUP(Sales_Pipeline[[#This Row],[Product]],Products!$A$2:$A$8,Products!$C$2:$C$8)),"")</f>
        <v>1096</v>
      </c>
      <c r="O4613" s="2">
        <v>993</v>
      </c>
    </row>
    <row r="4614" spans="1:15" x14ac:dyDescent="0.3">
      <c r="A4614" t="s">
        <v>4760</v>
      </c>
      <c r="B4614" t="s">
        <v>37</v>
      </c>
      <c r="C4614" t="str">
        <f>_xlfn.XLOOKUP(Sales_Pipeline[[#This Row],[Sales_Agent]],Sales_Teams[Sales_Agent],Sales_Teams[Manager])</f>
        <v>Celia Rouche</v>
      </c>
      <c r="D4614" t="str">
        <f>_xlfn.XLOOKUP(Sales_Pipeline[[#This Row],[Manager]],Sales_Teams[Manager],Sales_Teams[Regional_Office])</f>
        <v>West</v>
      </c>
      <c r="E4614" t="s">
        <v>63</v>
      </c>
      <c r="F4614" t="s">
        <v>413</v>
      </c>
      <c r="G4614" t="str">
        <f>IFERROR(_xlfn.XLOOKUP(Sales_Pipeline[[#This Row],[Account]],Accounts!$A$2:$A$86,Accounts!$F$2:$F$86),"")</f>
        <v>United States</v>
      </c>
      <c r="H4614" t="s">
        <v>82</v>
      </c>
      <c r="I4614" s="3">
        <v>42924</v>
      </c>
      <c r="J4614" s="3">
        <v>42931</v>
      </c>
      <c r="K4614" s="8" t="str">
        <f>IF(Sales_Pipeline[[#This Row],[Close_Date]]="","",TEXT(Sales_Pipeline[[#This Row],[Close_Date]],"ddd"))</f>
        <v>Sat</v>
      </c>
      <c r="L4614" s="8" t="str">
        <f>IF(Sales_Pipeline[[#This Row],[Close_Date]]="","",TEXT(Sales_Pipeline[[#This Row],[Close_Date]],"mmm"))</f>
        <v>Jul</v>
      </c>
      <c r="M4614" s="8" t="str">
        <f>IF(Sales_Pipeline[[#This Row],[Close_Date]]="","","Q"&amp;ROUNDUP(MONTH(Sales_Pipeline[[#This Row],[Close_Date]])/3,0))</f>
        <v>Q3</v>
      </c>
      <c r="N4614" s="2" cm="1">
        <f t="array" ref="N4614">IFERROR(_xlfn.IFS(Sales_Pipeline[[#This Row],[Deal_Stage]]="Won",_xlfn.XLOOKUP(Sales_Pipeline[[#This Row],[Product]],Products!$A$2:$A$8,Products!$C$2:$C$8),Sales_Pipeline[[#This Row],[Deal_Stage]]="Lost",_xlfn.XLOOKUP(Sales_Pipeline[[#This Row],[Product]],Products!$A$2:$A$8,Products!$C$2:$C$8)),"")</f>
        <v>550</v>
      </c>
      <c r="O4614" s="2">
        <v>0</v>
      </c>
    </row>
    <row r="4615" spans="1:15" x14ac:dyDescent="0.3">
      <c r="A4615" t="s">
        <v>4761</v>
      </c>
      <c r="B4615" t="s">
        <v>45</v>
      </c>
      <c r="C4615" t="str">
        <f>_xlfn.XLOOKUP(Sales_Pipeline[[#This Row],[Sales_Agent]],Sales_Teams[Sales_Agent],Sales_Teams[Manager])</f>
        <v>Summer Sewald</v>
      </c>
      <c r="D4615" t="str">
        <f>_xlfn.XLOOKUP(Sales_Pipeline[[#This Row],[Manager]],Sales_Teams[Manager],Sales_Teams[Regional_Office])</f>
        <v>West</v>
      </c>
      <c r="E4615" t="s">
        <v>8953</v>
      </c>
      <c r="F4615" t="s">
        <v>89</v>
      </c>
      <c r="G4615" t="str">
        <f>IFERROR(_xlfn.XLOOKUP(Sales_Pipeline[[#This Row],[Account]],Accounts!$A$2:$A$86,Accounts!$F$2:$F$86),"")</f>
        <v>United States</v>
      </c>
      <c r="H4615" t="s">
        <v>57</v>
      </c>
      <c r="I4615" s="3">
        <v>42924</v>
      </c>
      <c r="J4615" s="3">
        <v>42997</v>
      </c>
      <c r="K4615" s="8" t="str">
        <f>IF(Sales_Pipeline[[#This Row],[Close_Date]]="","",TEXT(Sales_Pipeline[[#This Row],[Close_Date]],"ddd"))</f>
        <v>Tue</v>
      </c>
      <c r="L4615" s="8" t="str">
        <f>IF(Sales_Pipeline[[#This Row],[Close_Date]]="","",TEXT(Sales_Pipeline[[#This Row],[Close_Date]],"mmm"))</f>
        <v>Sep</v>
      </c>
      <c r="M4615" s="8" t="str">
        <f>IF(Sales_Pipeline[[#This Row],[Close_Date]]="","","Q"&amp;ROUNDUP(MONTH(Sales_Pipeline[[#This Row],[Close_Date]])/3,0))</f>
        <v>Q3</v>
      </c>
      <c r="N4615" s="2" cm="1">
        <f t="array" ref="N4615">IFERROR(_xlfn.IFS(Sales_Pipeline[[#This Row],[Deal_Stage]]="Won",_xlfn.XLOOKUP(Sales_Pipeline[[#This Row],[Product]],Products!$A$2:$A$8,Products!$C$2:$C$8),Sales_Pipeline[[#This Row],[Deal_Stage]]="Lost",_xlfn.XLOOKUP(Sales_Pipeline[[#This Row],[Product]],Products!$A$2:$A$8,Products!$C$2:$C$8)),"")</f>
        <v>4821</v>
      </c>
      <c r="O4615" s="2">
        <v>4642</v>
      </c>
    </row>
    <row r="4616" spans="1:15" x14ac:dyDescent="0.3">
      <c r="A4616" t="s">
        <v>4762</v>
      </c>
      <c r="B4616" t="s">
        <v>29</v>
      </c>
      <c r="C4616" t="str">
        <f>_xlfn.XLOOKUP(Sales_Pipeline[[#This Row],[Sales_Agent]],Sales_Teams[Sales_Agent],Sales_Teams[Manager])</f>
        <v>Rocco Neubert</v>
      </c>
      <c r="D4616" t="str">
        <f>_xlfn.XLOOKUP(Sales_Pipeline[[#This Row],[Manager]],Sales_Teams[Manager],Sales_Teams[Regional_Office])</f>
        <v>East</v>
      </c>
      <c r="E4616" t="s">
        <v>8953</v>
      </c>
      <c r="F4616" t="s">
        <v>206</v>
      </c>
      <c r="G4616" t="str">
        <f>IFERROR(_xlfn.XLOOKUP(Sales_Pipeline[[#This Row],[Account]],Accounts!$A$2:$A$86,Accounts!$F$2:$F$86),"")</f>
        <v>United States</v>
      </c>
      <c r="H4616" t="s">
        <v>82</v>
      </c>
      <c r="I4616" s="3">
        <v>42924</v>
      </c>
      <c r="J4616" s="3">
        <v>42933</v>
      </c>
      <c r="K4616" s="8" t="str">
        <f>IF(Sales_Pipeline[[#This Row],[Close_Date]]="","",TEXT(Sales_Pipeline[[#This Row],[Close_Date]],"ddd"))</f>
        <v>Mon</v>
      </c>
      <c r="L4616" s="8" t="str">
        <f>IF(Sales_Pipeline[[#This Row],[Close_Date]]="","",TEXT(Sales_Pipeline[[#This Row],[Close_Date]],"mmm"))</f>
        <v>Jul</v>
      </c>
      <c r="M4616" s="8" t="str">
        <f>IF(Sales_Pipeline[[#This Row],[Close_Date]]="","","Q"&amp;ROUNDUP(MONTH(Sales_Pipeline[[#This Row],[Close_Date]])/3,0))</f>
        <v>Q3</v>
      </c>
      <c r="N4616" s="2" cm="1">
        <f t="array" ref="N4616">IFERROR(_xlfn.IFS(Sales_Pipeline[[#This Row],[Deal_Stage]]="Won",_xlfn.XLOOKUP(Sales_Pipeline[[#This Row],[Product]],Products!$A$2:$A$8,Products!$C$2:$C$8),Sales_Pipeline[[#This Row],[Deal_Stage]]="Lost",_xlfn.XLOOKUP(Sales_Pipeline[[#This Row],[Product]],Products!$A$2:$A$8,Products!$C$2:$C$8)),"")</f>
        <v>4821</v>
      </c>
      <c r="O4616" s="2">
        <v>0</v>
      </c>
    </row>
    <row r="4617" spans="1:15" x14ac:dyDescent="0.3">
      <c r="A4617" t="s">
        <v>4763</v>
      </c>
      <c r="B4617" t="s">
        <v>29</v>
      </c>
      <c r="C4617" t="str">
        <f>_xlfn.XLOOKUP(Sales_Pipeline[[#This Row],[Sales_Agent]],Sales_Teams[Sales_Agent],Sales_Teams[Manager])</f>
        <v>Rocco Neubert</v>
      </c>
      <c r="D4617" t="str">
        <f>_xlfn.XLOOKUP(Sales_Pipeline[[#This Row],[Manager]],Sales_Teams[Manager],Sales_Teams[Regional_Office])</f>
        <v>East</v>
      </c>
      <c r="E4617" t="s">
        <v>8953</v>
      </c>
      <c r="F4617" t="s">
        <v>173</v>
      </c>
      <c r="G4617" t="str">
        <f>IFERROR(_xlfn.XLOOKUP(Sales_Pipeline[[#This Row],[Account]],Accounts!$A$2:$A$86,Accounts!$F$2:$F$86),"")</f>
        <v>United States</v>
      </c>
      <c r="H4617" t="s">
        <v>57</v>
      </c>
      <c r="I4617" s="3">
        <v>42924</v>
      </c>
      <c r="J4617" s="3">
        <v>42931</v>
      </c>
      <c r="K4617" s="8" t="str">
        <f>IF(Sales_Pipeline[[#This Row],[Close_Date]]="","",TEXT(Sales_Pipeline[[#This Row],[Close_Date]],"ddd"))</f>
        <v>Sat</v>
      </c>
      <c r="L4617" s="8" t="str">
        <f>IF(Sales_Pipeline[[#This Row],[Close_Date]]="","",TEXT(Sales_Pipeline[[#This Row],[Close_Date]],"mmm"))</f>
        <v>Jul</v>
      </c>
      <c r="M4617" s="8" t="str">
        <f>IF(Sales_Pipeline[[#This Row],[Close_Date]]="","","Q"&amp;ROUNDUP(MONTH(Sales_Pipeline[[#This Row],[Close_Date]])/3,0))</f>
        <v>Q3</v>
      </c>
      <c r="N4617" s="2" cm="1">
        <f t="array" ref="N4617">IFERROR(_xlfn.IFS(Sales_Pipeline[[#This Row],[Deal_Stage]]="Won",_xlfn.XLOOKUP(Sales_Pipeline[[#This Row],[Product]],Products!$A$2:$A$8,Products!$C$2:$C$8),Sales_Pipeline[[#This Row],[Deal_Stage]]="Lost",_xlfn.XLOOKUP(Sales_Pipeline[[#This Row],[Product]],Products!$A$2:$A$8,Products!$C$2:$C$8)),"")</f>
        <v>4821</v>
      </c>
      <c r="O4617" s="2">
        <v>4530</v>
      </c>
    </row>
    <row r="4618" spans="1:15" x14ac:dyDescent="0.3">
      <c r="A4618" t="s">
        <v>4764</v>
      </c>
      <c r="B4618" t="s">
        <v>35</v>
      </c>
      <c r="C4618" t="str">
        <f>_xlfn.XLOOKUP(Sales_Pipeline[[#This Row],[Sales_Agent]],Sales_Teams[Sales_Agent],Sales_Teams[Manager])</f>
        <v>Celia Rouche</v>
      </c>
      <c r="D4618" t="str">
        <f>_xlfn.XLOOKUP(Sales_Pipeline[[#This Row],[Manager]],Sales_Teams[Manager],Sales_Teams[Regional_Office])</f>
        <v>West</v>
      </c>
      <c r="E4618" t="s">
        <v>61</v>
      </c>
      <c r="F4618" t="s">
        <v>177</v>
      </c>
      <c r="G4618" t="str">
        <f>IFERROR(_xlfn.XLOOKUP(Sales_Pipeline[[#This Row],[Account]],Accounts!$A$2:$A$86,Accounts!$F$2:$F$86),"")</f>
        <v>United States</v>
      </c>
      <c r="H4618" t="s">
        <v>82</v>
      </c>
      <c r="I4618" s="3">
        <v>42924</v>
      </c>
      <c r="J4618" s="3">
        <v>42926</v>
      </c>
      <c r="K4618" s="8" t="str">
        <f>IF(Sales_Pipeline[[#This Row],[Close_Date]]="","",TEXT(Sales_Pipeline[[#This Row],[Close_Date]],"ddd"))</f>
        <v>Mon</v>
      </c>
      <c r="L4618" s="8" t="str">
        <f>IF(Sales_Pipeline[[#This Row],[Close_Date]]="","",TEXT(Sales_Pipeline[[#This Row],[Close_Date]],"mmm"))</f>
        <v>Jul</v>
      </c>
      <c r="M4618" s="8" t="str">
        <f>IF(Sales_Pipeline[[#This Row],[Close_Date]]="","","Q"&amp;ROUNDUP(MONTH(Sales_Pipeline[[#This Row],[Close_Date]])/3,0))</f>
        <v>Q3</v>
      </c>
      <c r="N4618" s="2" cm="1">
        <f t="array" ref="N4618">IFERROR(_xlfn.IFS(Sales_Pipeline[[#This Row],[Deal_Stage]]="Won",_xlfn.XLOOKUP(Sales_Pipeline[[#This Row],[Product]],Products!$A$2:$A$8,Products!$C$2:$C$8),Sales_Pipeline[[#This Row],[Deal_Stage]]="Lost",_xlfn.XLOOKUP(Sales_Pipeline[[#This Row],[Product]],Products!$A$2:$A$8,Products!$C$2:$C$8)),"")</f>
        <v>55</v>
      </c>
      <c r="O4618" s="2">
        <v>0</v>
      </c>
    </row>
    <row r="4619" spans="1:15" x14ac:dyDescent="0.3">
      <c r="A4619" t="s">
        <v>4765</v>
      </c>
      <c r="B4619" t="s">
        <v>21</v>
      </c>
      <c r="C4619" t="str">
        <f>_xlfn.XLOOKUP(Sales_Pipeline[[#This Row],[Sales_Agent]],Sales_Teams[Sales_Agent],Sales_Teams[Manager])</f>
        <v>Cara Losch</v>
      </c>
      <c r="D4619" t="str">
        <f>_xlfn.XLOOKUP(Sales_Pipeline[[#This Row],[Manager]],Sales_Teams[Manager],Sales_Teams[Regional_Office])</f>
        <v>East</v>
      </c>
      <c r="E4619" t="s">
        <v>76</v>
      </c>
      <c r="F4619" t="s">
        <v>96</v>
      </c>
      <c r="G4619" t="str">
        <f>IFERROR(_xlfn.XLOOKUP(Sales_Pipeline[[#This Row],[Account]],Accounts!$A$2:$A$86,Accounts!$F$2:$F$86),"")</f>
        <v>United States</v>
      </c>
      <c r="H4619" t="s">
        <v>57</v>
      </c>
      <c r="I4619" s="3">
        <v>42924</v>
      </c>
      <c r="J4619" s="3">
        <v>42925</v>
      </c>
      <c r="K4619" s="8" t="str">
        <f>IF(Sales_Pipeline[[#This Row],[Close_Date]]="","",TEXT(Sales_Pipeline[[#This Row],[Close_Date]],"ddd"))</f>
        <v>Sun</v>
      </c>
      <c r="L4619" s="8" t="str">
        <f>IF(Sales_Pipeline[[#This Row],[Close_Date]]="","",TEXT(Sales_Pipeline[[#This Row],[Close_Date]],"mmm"))</f>
        <v>Jul</v>
      </c>
      <c r="M4619" s="8" t="str">
        <f>IF(Sales_Pipeline[[#This Row],[Close_Date]]="","","Q"&amp;ROUNDUP(MONTH(Sales_Pipeline[[#This Row],[Close_Date]])/3,0))</f>
        <v>Q3</v>
      </c>
      <c r="N4619" s="2" cm="1">
        <f t="array" ref="N4619">IFERROR(_xlfn.IFS(Sales_Pipeline[[#This Row],[Deal_Stage]]="Won",_xlfn.XLOOKUP(Sales_Pipeline[[#This Row],[Product]],Products!$A$2:$A$8,Products!$C$2:$C$8),Sales_Pipeline[[#This Row],[Deal_Stage]]="Lost",_xlfn.XLOOKUP(Sales_Pipeline[[#This Row],[Product]],Products!$A$2:$A$8,Products!$C$2:$C$8)),"")</f>
        <v>3393</v>
      </c>
      <c r="O4619" s="2">
        <v>3569</v>
      </c>
    </row>
    <row r="4620" spans="1:15" x14ac:dyDescent="0.3">
      <c r="A4620" t="s">
        <v>4766</v>
      </c>
      <c r="B4620" t="s">
        <v>32</v>
      </c>
      <c r="C4620" t="str">
        <f>_xlfn.XLOOKUP(Sales_Pipeline[[#This Row],[Sales_Agent]],Sales_Teams[Sales_Agent],Sales_Teams[Manager])</f>
        <v>Celia Rouche</v>
      </c>
      <c r="D4620" t="str">
        <f>_xlfn.XLOOKUP(Sales_Pipeline[[#This Row],[Manager]],Sales_Teams[Manager],Sales_Teams[Regional_Office])</f>
        <v>West</v>
      </c>
      <c r="E4620" t="s">
        <v>76</v>
      </c>
      <c r="F4620" t="s">
        <v>330</v>
      </c>
      <c r="G4620" t="str">
        <f>IFERROR(_xlfn.XLOOKUP(Sales_Pipeline[[#This Row],[Account]],Accounts!$A$2:$A$86,Accounts!$F$2:$F$86),"")</f>
        <v>Korea</v>
      </c>
      <c r="H4620" t="s">
        <v>57</v>
      </c>
      <c r="I4620" s="3">
        <v>42924</v>
      </c>
      <c r="J4620" s="3">
        <v>42978</v>
      </c>
      <c r="K4620" s="8" t="str">
        <f>IF(Sales_Pipeline[[#This Row],[Close_Date]]="","",TEXT(Sales_Pipeline[[#This Row],[Close_Date]],"ddd"))</f>
        <v>Thu</v>
      </c>
      <c r="L4620" s="8" t="str">
        <f>IF(Sales_Pipeline[[#This Row],[Close_Date]]="","",TEXT(Sales_Pipeline[[#This Row],[Close_Date]],"mmm"))</f>
        <v>Aug</v>
      </c>
      <c r="M4620" s="8" t="str">
        <f>IF(Sales_Pipeline[[#This Row],[Close_Date]]="","","Q"&amp;ROUNDUP(MONTH(Sales_Pipeline[[#This Row],[Close_Date]])/3,0))</f>
        <v>Q3</v>
      </c>
      <c r="N4620" s="2" cm="1">
        <f t="array" ref="N4620">IFERROR(_xlfn.IFS(Sales_Pipeline[[#This Row],[Deal_Stage]]="Won",_xlfn.XLOOKUP(Sales_Pipeline[[#This Row],[Product]],Products!$A$2:$A$8,Products!$C$2:$C$8),Sales_Pipeline[[#This Row],[Deal_Stage]]="Lost",_xlfn.XLOOKUP(Sales_Pipeline[[#This Row],[Product]],Products!$A$2:$A$8,Products!$C$2:$C$8)),"")</f>
        <v>3393</v>
      </c>
      <c r="O4620" s="2">
        <v>3276</v>
      </c>
    </row>
    <row r="4621" spans="1:15" x14ac:dyDescent="0.3">
      <c r="A4621" t="s">
        <v>4767</v>
      </c>
      <c r="B4621" t="s">
        <v>17</v>
      </c>
      <c r="C4621" t="str">
        <f>_xlfn.XLOOKUP(Sales_Pipeline[[#This Row],[Sales_Agent]],Sales_Teams[Sales_Agent],Sales_Teams[Manager])</f>
        <v>Cara Losch</v>
      </c>
      <c r="D4621" t="str">
        <f>_xlfn.XLOOKUP(Sales_Pipeline[[#This Row],[Manager]],Sales_Teams[Manager],Sales_Teams[Regional_Office])</f>
        <v>East</v>
      </c>
      <c r="E4621" t="s">
        <v>55</v>
      </c>
      <c r="G4621" t="str">
        <f>IFERROR(_xlfn.XLOOKUP(Sales_Pipeline[[#This Row],[Account]],Accounts!$A$2:$A$86,Accounts!$F$2:$F$86),"")</f>
        <v/>
      </c>
      <c r="H4621" t="s">
        <v>77</v>
      </c>
      <c r="I4621" s="3">
        <v>42924</v>
      </c>
      <c r="K4621" s="8" t="str">
        <f>IF(Sales_Pipeline[[#This Row],[Close_Date]]="","",TEXT(Sales_Pipeline[[#This Row],[Close_Date]],"ddd"))</f>
        <v/>
      </c>
      <c r="L4621" s="8" t="str">
        <f>IF(Sales_Pipeline[[#This Row],[Close_Date]]="","",TEXT(Sales_Pipeline[[#This Row],[Close_Date]],"mmm"))</f>
        <v/>
      </c>
      <c r="M4621" s="8" t="str">
        <f>IF(Sales_Pipeline[[#This Row],[Close_Date]]="","","Q"&amp;ROUNDUP(MONTH(Sales_Pipeline[[#This Row],[Close_Date]])/3,0))</f>
        <v/>
      </c>
      <c r="N4621" s="2" t="str" cm="1">
        <f t="array" ref="N4621">IFERROR(_xlfn.IFS(Sales_Pipeline[[#This Row],[Deal_Stage]]="Won",_xlfn.XLOOKUP(Sales_Pipeline[[#This Row],[Product]],Products!$A$2:$A$8,Products!$C$2:$C$8),Sales_Pipeline[[#This Row],[Deal_Stage]]="Lost",_xlfn.XLOOKUP(Sales_Pipeline[[#This Row],[Product]],Products!$A$2:$A$8,Products!$C$2:$C$8)),"")</f>
        <v/>
      </c>
      <c r="O4621" s="2">
        <v>0</v>
      </c>
    </row>
    <row r="4622" spans="1:15" x14ac:dyDescent="0.3">
      <c r="A4622" t="s">
        <v>4768</v>
      </c>
      <c r="B4622" t="s">
        <v>17</v>
      </c>
      <c r="C4622" t="str">
        <f>_xlfn.XLOOKUP(Sales_Pipeline[[#This Row],[Sales_Agent]],Sales_Teams[Sales_Agent],Sales_Teams[Manager])</f>
        <v>Cara Losch</v>
      </c>
      <c r="D4622" t="str">
        <f>_xlfn.XLOOKUP(Sales_Pipeline[[#This Row],[Manager]],Sales_Teams[Manager],Sales_Teams[Regional_Office])</f>
        <v>East</v>
      </c>
      <c r="E4622" t="s">
        <v>61</v>
      </c>
      <c r="F4622" t="s">
        <v>231</v>
      </c>
      <c r="G4622" t="str">
        <f>IFERROR(_xlfn.XLOOKUP(Sales_Pipeline[[#This Row],[Account]],Accounts!$A$2:$A$86,Accounts!$F$2:$F$86),"")</f>
        <v>United States</v>
      </c>
      <c r="H4622" t="s">
        <v>77</v>
      </c>
      <c r="I4622" s="3">
        <v>42924</v>
      </c>
      <c r="K4622" s="8" t="str">
        <f>IF(Sales_Pipeline[[#This Row],[Close_Date]]="","",TEXT(Sales_Pipeline[[#This Row],[Close_Date]],"ddd"))</f>
        <v/>
      </c>
      <c r="L4622" s="8" t="str">
        <f>IF(Sales_Pipeline[[#This Row],[Close_Date]]="","",TEXT(Sales_Pipeline[[#This Row],[Close_Date]],"mmm"))</f>
        <v/>
      </c>
      <c r="M4622" s="8" t="str">
        <f>IF(Sales_Pipeline[[#This Row],[Close_Date]]="","","Q"&amp;ROUNDUP(MONTH(Sales_Pipeline[[#This Row],[Close_Date]])/3,0))</f>
        <v/>
      </c>
      <c r="N4622" s="2" t="str" cm="1">
        <f t="array" ref="N4622">IFERROR(_xlfn.IFS(Sales_Pipeline[[#This Row],[Deal_Stage]]="Won",_xlfn.XLOOKUP(Sales_Pipeline[[#This Row],[Product]],Products!$A$2:$A$8,Products!$C$2:$C$8),Sales_Pipeline[[#This Row],[Deal_Stage]]="Lost",_xlfn.XLOOKUP(Sales_Pipeline[[#This Row],[Product]],Products!$A$2:$A$8,Products!$C$2:$C$8)),"")</f>
        <v/>
      </c>
      <c r="O4622" s="2">
        <v>0</v>
      </c>
    </row>
    <row r="4623" spans="1:15" x14ac:dyDescent="0.3">
      <c r="A4623" t="s">
        <v>4769</v>
      </c>
      <c r="B4623" t="s">
        <v>17</v>
      </c>
      <c r="C4623" t="str">
        <f>_xlfn.XLOOKUP(Sales_Pipeline[[#This Row],[Sales_Agent]],Sales_Teams[Sales_Agent],Sales_Teams[Manager])</f>
        <v>Cara Losch</v>
      </c>
      <c r="D4623" t="str">
        <f>_xlfn.XLOOKUP(Sales_Pipeline[[#This Row],[Manager]],Sales_Teams[Manager],Sales_Teams[Regional_Office])</f>
        <v>East</v>
      </c>
      <c r="E4623" t="s">
        <v>76</v>
      </c>
      <c r="F4623" t="s">
        <v>129</v>
      </c>
      <c r="G4623" t="str">
        <f>IFERROR(_xlfn.XLOOKUP(Sales_Pipeline[[#This Row],[Account]],Accounts!$A$2:$A$86,Accounts!$F$2:$F$86),"")</f>
        <v>Jordan</v>
      </c>
      <c r="H4623" t="s">
        <v>82</v>
      </c>
      <c r="I4623" s="3">
        <v>42924</v>
      </c>
      <c r="J4623" s="3">
        <v>42926</v>
      </c>
      <c r="K4623" s="8" t="str">
        <f>IF(Sales_Pipeline[[#This Row],[Close_Date]]="","",TEXT(Sales_Pipeline[[#This Row],[Close_Date]],"ddd"))</f>
        <v>Mon</v>
      </c>
      <c r="L4623" s="8" t="str">
        <f>IF(Sales_Pipeline[[#This Row],[Close_Date]]="","",TEXT(Sales_Pipeline[[#This Row],[Close_Date]],"mmm"))</f>
        <v>Jul</v>
      </c>
      <c r="M4623" s="8" t="str">
        <f>IF(Sales_Pipeline[[#This Row],[Close_Date]]="","","Q"&amp;ROUNDUP(MONTH(Sales_Pipeline[[#This Row],[Close_Date]])/3,0))</f>
        <v>Q3</v>
      </c>
      <c r="N4623" s="2" cm="1">
        <f t="array" ref="N4623">IFERROR(_xlfn.IFS(Sales_Pipeline[[#This Row],[Deal_Stage]]="Won",_xlfn.XLOOKUP(Sales_Pipeline[[#This Row],[Product]],Products!$A$2:$A$8,Products!$C$2:$C$8),Sales_Pipeline[[#This Row],[Deal_Stage]]="Lost",_xlfn.XLOOKUP(Sales_Pipeline[[#This Row],[Product]],Products!$A$2:$A$8,Products!$C$2:$C$8)),"")</f>
        <v>3393</v>
      </c>
      <c r="O4623" s="2">
        <v>0</v>
      </c>
    </row>
    <row r="4624" spans="1:15" x14ac:dyDescent="0.3">
      <c r="A4624" t="s">
        <v>4770</v>
      </c>
      <c r="B4624" t="s">
        <v>44</v>
      </c>
      <c r="C4624" t="str">
        <f>_xlfn.XLOOKUP(Sales_Pipeline[[#This Row],[Sales_Agent]],Sales_Teams[Sales_Agent],Sales_Teams[Manager])</f>
        <v>Summer Sewald</v>
      </c>
      <c r="D4624" t="str">
        <f>_xlfn.XLOOKUP(Sales_Pipeline[[#This Row],[Manager]],Sales_Teams[Manager],Sales_Teams[Regional_Office])</f>
        <v>West</v>
      </c>
      <c r="E4624" t="s">
        <v>63</v>
      </c>
      <c r="F4624" t="s">
        <v>89</v>
      </c>
      <c r="G4624" t="str">
        <f>IFERROR(_xlfn.XLOOKUP(Sales_Pipeline[[#This Row],[Account]],Accounts!$A$2:$A$86,Accounts!$F$2:$F$86),"")</f>
        <v>United States</v>
      </c>
      <c r="H4624" t="s">
        <v>82</v>
      </c>
      <c r="I4624" s="3">
        <v>42924</v>
      </c>
      <c r="J4624" s="3">
        <v>42932</v>
      </c>
      <c r="K4624" s="8" t="str">
        <f>IF(Sales_Pipeline[[#This Row],[Close_Date]]="","",TEXT(Sales_Pipeline[[#This Row],[Close_Date]],"ddd"))</f>
        <v>Sun</v>
      </c>
      <c r="L4624" s="8" t="str">
        <f>IF(Sales_Pipeline[[#This Row],[Close_Date]]="","",TEXT(Sales_Pipeline[[#This Row],[Close_Date]],"mmm"))</f>
        <v>Jul</v>
      </c>
      <c r="M4624" s="8" t="str">
        <f>IF(Sales_Pipeline[[#This Row],[Close_Date]]="","","Q"&amp;ROUNDUP(MONTH(Sales_Pipeline[[#This Row],[Close_Date]])/3,0))</f>
        <v>Q3</v>
      </c>
      <c r="N4624" s="2" cm="1">
        <f t="array" ref="N4624">IFERROR(_xlfn.IFS(Sales_Pipeline[[#This Row],[Deal_Stage]]="Won",_xlfn.XLOOKUP(Sales_Pipeline[[#This Row],[Product]],Products!$A$2:$A$8,Products!$C$2:$C$8),Sales_Pipeline[[#This Row],[Deal_Stage]]="Lost",_xlfn.XLOOKUP(Sales_Pipeline[[#This Row],[Product]],Products!$A$2:$A$8,Products!$C$2:$C$8)),"")</f>
        <v>550</v>
      </c>
      <c r="O4624" s="2">
        <v>0</v>
      </c>
    </row>
    <row r="4625" spans="1:15" x14ac:dyDescent="0.3">
      <c r="A4625" t="s">
        <v>4771</v>
      </c>
      <c r="B4625" t="s">
        <v>44</v>
      </c>
      <c r="C4625" t="str">
        <f>_xlfn.XLOOKUP(Sales_Pipeline[[#This Row],[Sales_Agent]],Sales_Teams[Sales_Agent],Sales_Teams[Manager])</f>
        <v>Summer Sewald</v>
      </c>
      <c r="D4625" t="str">
        <f>_xlfn.XLOOKUP(Sales_Pipeline[[#This Row],[Manager]],Sales_Teams[Manager],Sales_Teams[Regional_Office])</f>
        <v>West</v>
      </c>
      <c r="E4625" t="s">
        <v>55</v>
      </c>
      <c r="F4625" t="s">
        <v>125</v>
      </c>
      <c r="G4625" t="str">
        <f>IFERROR(_xlfn.XLOOKUP(Sales_Pipeline[[#This Row],[Account]],Accounts!$A$2:$A$86,Accounts!$F$2:$F$86),"")</f>
        <v>United States</v>
      </c>
      <c r="H4625" t="s">
        <v>82</v>
      </c>
      <c r="I4625" s="3">
        <v>42924</v>
      </c>
      <c r="J4625" s="3">
        <v>42932</v>
      </c>
      <c r="K4625" s="8" t="str">
        <f>IF(Sales_Pipeline[[#This Row],[Close_Date]]="","",TEXT(Sales_Pipeline[[#This Row],[Close_Date]],"ddd"))</f>
        <v>Sun</v>
      </c>
      <c r="L4625" s="8" t="str">
        <f>IF(Sales_Pipeline[[#This Row],[Close_Date]]="","",TEXT(Sales_Pipeline[[#This Row],[Close_Date]],"mmm"))</f>
        <v>Jul</v>
      </c>
      <c r="M4625" s="8" t="str">
        <f>IF(Sales_Pipeline[[#This Row],[Close_Date]]="","","Q"&amp;ROUNDUP(MONTH(Sales_Pipeline[[#This Row],[Close_Date]])/3,0))</f>
        <v>Q3</v>
      </c>
      <c r="N4625" s="2" cm="1">
        <f t="array" ref="N4625">IFERROR(_xlfn.IFS(Sales_Pipeline[[#This Row],[Deal_Stage]]="Won",_xlfn.XLOOKUP(Sales_Pipeline[[#This Row],[Product]],Products!$A$2:$A$8,Products!$C$2:$C$8),Sales_Pipeline[[#This Row],[Deal_Stage]]="Lost",_xlfn.XLOOKUP(Sales_Pipeline[[#This Row],[Product]],Products!$A$2:$A$8,Products!$C$2:$C$8)),"")</f>
        <v>1096</v>
      </c>
      <c r="O4625" s="2">
        <v>0</v>
      </c>
    </row>
    <row r="4626" spans="1:15" x14ac:dyDescent="0.3">
      <c r="A4626" t="s">
        <v>4772</v>
      </c>
      <c r="B4626" t="s">
        <v>44</v>
      </c>
      <c r="C4626" t="str">
        <f>_xlfn.XLOOKUP(Sales_Pipeline[[#This Row],[Sales_Agent]],Sales_Teams[Sales_Agent],Sales_Teams[Manager])</f>
        <v>Summer Sewald</v>
      </c>
      <c r="D4626" t="str">
        <f>_xlfn.XLOOKUP(Sales_Pipeline[[#This Row],[Manager]],Sales_Teams[Manager],Sales_Teams[Regional_Office])</f>
        <v>West</v>
      </c>
      <c r="E4626" t="s">
        <v>84</v>
      </c>
      <c r="F4626" t="s">
        <v>240</v>
      </c>
      <c r="G4626" t="str">
        <f>IFERROR(_xlfn.XLOOKUP(Sales_Pipeline[[#This Row],[Account]],Accounts!$A$2:$A$86,Accounts!$F$2:$F$86),"")</f>
        <v>United States</v>
      </c>
      <c r="H4626" t="s">
        <v>82</v>
      </c>
      <c r="I4626" s="3">
        <v>42924</v>
      </c>
      <c r="J4626" s="3">
        <v>42933</v>
      </c>
      <c r="K4626" s="8" t="str">
        <f>IF(Sales_Pipeline[[#This Row],[Close_Date]]="","",TEXT(Sales_Pipeline[[#This Row],[Close_Date]],"ddd"))</f>
        <v>Mon</v>
      </c>
      <c r="L4626" s="8" t="str">
        <f>IF(Sales_Pipeline[[#This Row],[Close_Date]]="","",TEXT(Sales_Pipeline[[#This Row],[Close_Date]],"mmm"))</f>
        <v>Jul</v>
      </c>
      <c r="M4626" s="8" t="str">
        <f>IF(Sales_Pipeline[[#This Row],[Close_Date]]="","","Q"&amp;ROUNDUP(MONTH(Sales_Pipeline[[#This Row],[Close_Date]])/3,0))</f>
        <v>Q3</v>
      </c>
      <c r="N4626" s="2" cm="1">
        <f t="array" ref="N4626">IFERROR(_xlfn.IFS(Sales_Pipeline[[#This Row],[Deal_Stage]]="Won",_xlfn.XLOOKUP(Sales_Pipeline[[#This Row],[Product]],Products!$A$2:$A$8,Products!$C$2:$C$8),Sales_Pipeline[[#This Row],[Deal_Stage]]="Lost",_xlfn.XLOOKUP(Sales_Pipeline[[#This Row],[Product]],Products!$A$2:$A$8,Products!$C$2:$C$8)),"")</f>
        <v>5482</v>
      </c>
      <c r="O4626" s="2">
        <v>0</v>
      </c>
    </row>
    <row r="4627" spans="1:15" x14ac:dyDescent="0.3">
      <c r="A4627" t="s">
        <v>4773</v>
      </c>
      <c r="B4627" t="s">
        <v>44</v>
      </c>
      <c r="C4627" t="str">
        <f>_xlfn.XLOOKUP(Sales_Pipeline[[#This Row],[Sales_Agent]],Sales_Teams[Sales_Agent],Sales_Teams[Manager])</f>
        <v>Summer Sewald</v>
      </c>
      <c r="D4627" t="str">
        <f>_xlfn.XLOOKUP(Sales_Pipeline[[#This Row],[Manager]],Sales_Teams[Manager],Sales_Teams[Regional_Office])</f>
        <v>West</v>
      </c>
      <c r="E4627" t="s">
        <v>84</v>
      </c>
      <c r="F4627" t="s">
        <v>98</v>
      </c>
      <c r="G4627" t="str">
        <f>IFERROR(_xlfn.XLOOKUP(Sales_Pipeline[[#This Row],[Account]],Accounts!$A$2:$A$86,Accounts!$F$2:$F$86),"")</f>
        <v>United States</v>
      </c>
      <c r="H4627" t="s">
        <v>82</v>
      </c>
      <c r="I4627" s="3">
        <v>42924</v>
      </c>
      <c r="J4627" s="3">
        <v>42931</v>
      </c>
      <c r="K4627" s="8" t="str">
        <f>IF(Sales_Pipeline[[#This Row],[Close_Date]]="","",TEXT(Sales_Pipeline[[#This Row],[Close_Date]],"ddd"))</f>
        <v>Sat</v>
      </c>
      <c r="L4627" s="8" t="str">
        <f>IF(Sales_Pipeline[[#This Row],[Close_Date]]="","",TEXT(Sales_Pipeline[[#This Row],[Close_Date]],"mmm"))</f>
        <v>Jul</v>
      </c>
      <c r="M4627" s="8" t="str">
        <f>IF(Sales_Pipeline[[#This Row],[Close_Date]]="","","Q"&amp;ROUNDUP(MONTH(Sales_Pipeline[[#This Row],[Close_Date]])/3,0))</f>
        <v>Q3</v>
      </c>
      <c r="N4627" s="2" cm="1">
        <f t="array" ref="N4627">IFERROR(_xlfn.IFS(Sales_Pipeline[[#This Row],[Deal_Stage]]="Won",_xlfn.XLOOKUP(Sales_Pipeline[[#This Row],[Product]],Products!$A$2:$A$8,Products!$C$2:$C$8),Sales_Pipeline[[#This Row],[Deal_Stage]]="Lost",_xlfn.XLOOKUP(Sales_Pipeline[[#This Row],[Product]],Products!$A$2:$A$8,Products!$C$2:$C$8)),"")</f>
        <v>5482</v>
      </c>
      <c r="O4627" s="2">
        <v>0</v>
      </c>
    </row>
    <row r="4628" spans="1:15" x14ac:dyDescent="0.3">
      <c r="A4628" t="s">
        <v>4774</v>
      </c>
      <c r="B4628" t="s">
        <v>44</v>
      </c>
      <c r="C4628" t="str">
        <f>_xlfn.XLOOKUP(Sales_Pipeline[[#This Row],[Sales_Agent]],Sales_Teams[Sales_Agent],Sales_Teams[Manager])</f>
        <v>Summer Sewald</v>
      </c>
      <c r="D4628" t="str">
        <f>_xlfn.XLOOKUP(Sales_Pipeline[[#This Row],[Manager]],Sales_Teams[Manager],Sales_Teams[Regional_Office])</f>
        <v>West</v>
      </c>
      <c r="E4628" t="s">
        <v>8953</v>
      </c>
      <c r="F4628" t="s">
        <v>66</v>
      </c>
      <c r="G4628" t="str">
        <f>IFERROR(_xlfn.XLOOKUP(Sales_Pipeline[[#This Row],[Account]],Accounts!$A$2:$A$86,Accounts!$F$2:$F$86),"")</f>
        <v>United States</v>
      </c>
      <c r="H4628" t="s">
        <v>82</v>
      </c>
      <c r="I4628" s="3">
        <v>42924</v>
      </c>
      <c r="J4628" s="3">
        <v>43048</v>
      </c>
      <c r="K4628" s="8" t="str">
        <f>IF(Sales_Pipeline[[#This Row],[Close_Date]]="","",TEXT(Sales_Pipeline[[#This Row],[Close_Date]],"ddd"))</f>
        <v>Thu</v>
      </c>
      <c r="L4628" s="8" t="str">
        <f>IF(Sales_Pipeline[[#This Row],[Close_Date]]="","",TEXT(Sales_Pipeline[[#This Row],[Close_Date]],"mmm"))</f>
        <v>Nov</v>
      </c>
      <c r="M4628" s="8" t="str">
        <f>IF(Sales_Pipeline[[#This Row],[Close_Date]]="","","Q"&amp;ROUNDUP(MONTH(Sales_Pipeline[[#This Row],[Close_Date]])/3,0))</f>
        <v>Q4</v>
      </c>
      <c r="N4628" s="2" cm="1">
        <f t="array" ref="N4628">IFERROR(_xlfn.IFS(Sales_Pipeline[[#This Row],[Deal_Stage]]="Won",_xlfn.XLOOKUP(Sales_Pipeline[[#This Row],[Product]],Products!$A$2:$A$8,Products!$C$2:$C$8),Sales_Pipeline[[#This Row],[Deal_Stage]]="Lost",_xlfn.XLOOKUP(Sales_Pipeline[[#This Row],[Product]],Products!$A$2:$A$8,Products!$C$2:$C$8)),"")</f>
        <v>4821</v>
      </c>
      <c r="O4628" s="2">
        <v>0</v>
      </c>
    </row>
    <row r="4629" spans="1:15" x14ac:dyDescent="0.3">
      <c r="A4629" t="s">
        <v>4775</v>
      </c>
      <c r="B4629" t="s">
        <v>44</v>
      </c>
      <c r="C4629" t="str">
        <f>_xlfn.XLOOKUP(Sales_Pipeline[[#This Row],[Sales_Agent]],Sales_Teams[Sales_Agent],Sales_Teams[Manager])</f>
        <v>Summer Sewald</v>
      </c>
      <c r="D4629" t="str">
        <f>_xlfn.XLOOKUP(Sales_Pipeline[[#This Row],[Manager]],Sales_Teams[Manager],Sales_Teams[Regional_Office])</f>
        <v>West</v>
      </c>
      <c r="E4629" t="s">
        <v>84</v>
      </c>
      <c r="F4629" t="s">
        <v>173</v>
      </c>
      <c r="G4629" t="str">
        <f>IFERROR(_xlfn.XLOOKUP(Sales_Pipeline[[#This Row],[Account]],Accounts!$A$2:$A$86,Accounts!$F$2:$F$86),"")</f>
        <v>United States</v>
      </c>
      <c r="H4629" t="s">
        <v>57</v>
      </c>
      <c r="I4629" s="3">
        <v>42924</v>
      </c>
      <c r="J4629" s="3">
        <v>42933</v>
      </c>
      <c r="K4629" s="8" t="str">
        <f>IF(Sales_Pipeline[[#This Row],[Close_Date]]="","",TEXT(Sales_Pipeline[[#This Row],[Close_Date]],"ddd"))</f>
        <v>Mon</v>
      </c>
      <c r="L4629" s="8" t="str">
        <f>IF(Sales_Pipeline[[#This Row],[Close_Date]]="","",TEXT(Sales_Pipeline[[#This Row],[Close_Date]],"mmm"))</f>
        <v>Jul</v>
      </c>
      <c r="M4629" s="8" t="str">
        <f>IF(Sales_Pipeline[[#This Row],[Close_Date]]="","","Q"&amp;ROUNDUP(MONTH(Sales_Pipeline[[#This Row],[Close_Date]])/3,0))</f>
        <v>Q3</v>
      </c>
      <c r="N4629" s="2" cm="1">
        <f t="array" ref="N4629">IFERROR(_xlfn.IFS(Sales_Pipeline[[#This Row],[Deal_Stage]]="Won",_xlfn.XLOOKUP(Sales_Pipeline[[#This Row],[Product]],Products!$A$2:$A$8,Products!$C$2:$C$8),Sales_Pipeline[[#This Row],[Deal_Stage]]="Lost",_xlfn.XLOOKUP(Sales_Pipeline[[#This Row],[Product]],Products!$A$2:$A$8,Products!$C$2:$C$8)),"")</f>
        <v>5482</v>
      </c>
      <c r="O4629" s="2">
        <v>5576</v>
      </c>
    </row>
    <row r="4630" spans="1:15" x14ac:dyDescent="0.3">
      <c r="A4630" t="s">
        <v>4776</v>
      </c>
      <c r="B4630" t="s">
        <v>3</v>
      </c>
      <c r="C4630" t="str">
        <f>_xlfn.XLOOKUP(Sales_Pipeline[[#This Row],[Sales_Agent]],Sales_Teams[Sales_Agent],Sales_Teams[Manager])</f>
        <v>Dustin Brinkmann</v>
      </c>
      <c r="D4630" t="str">
        <f>_xlfn.XLOOKUP(Sales_Pipeline[[#This Row],[Manager]],Sales_Teams[Manager],Sales_Teams[Regional_Office])</f>
        <v>Central</v>
      </c>
      <c r="E4630" t="s">
        <v>63</v>
      </c>
      <c r="F4630" t="s">
        <v>81</v>
      </c>
      <c r="G4630" t="str">
        <f>IFERROR(_xlfn.XLOOKUP(Sales_Pipeline[[#This Row],[Account]],Accounts!$A$2:$A$86,Accounts!$F$2:$F$86),"")</f>
        <v>Italy</v>
      </c>
      <c r="H4630" t="s">
        <v>57</v>
      </c>
      <c r="I4630" s="3">
        <v>42925</v>
      </c>
      <c r="J4630" s="3">
        <v>42994</v>
      </c>
      <c r="K4630" s="8" t="str">
        <f>IF(Sales_Pipeline[[#This Row],[Close_Date]]="","",TEXT(Sales_Pipeline[[#This Row],[Close_Date]],"ddd"))</f>
        <v>Sat</v>
      </c>
      <c r="L4630" s="8" t="str">
        <f>IF(Sales_Pipeline[[#This Row],[Close_Date]]="","",TEXT(Sales_Pipeline[[#This Row],[Close_Date]],"mmm"))</f>
        <v>Sep</v>
      </c>
      <c r="M4630" s="8" t="str">
        <f>IF(Sales_Pipeline[[#This Row],[Close_Date]]="","","Q"&amp;ROUNDUP(MONTH(Sales_Pipeline[[#This Row],[Close_Date]])/3,0))</f>
        <v>Q3</v>
      </c>
      <c r="N4630" s="2" cm="1">
        <f t="array" ref="N4630">IFERROR(_xlfn.IFS(Sales_Pipeline[[#This Row],[Deal_Stage]]="Won",_xlfn.XLOOKUP(Sales_Pipeline[[#This Row],[Product]],Products!$A$2:$A$8,Products!$C$2:$C$8),Sales_Pipeline[[#This Row],[Deal_Stage]]="Lost",_xlfn.XLOOKUP(Sales_Pipeline[[#This Row],[Product]],Products!$A$2:$A$8,Products!$C$2:$C$8)),"")</f>
        <v>550</v>
      </c>
      <c r="O4630" s="2">
        <v>460</v>
      </c>
    </row>
    <row r="4631" spans="1:15" x14ac:dyDescent="0.3">
      <c r="A4631" t="s">
        <v>4777</v>
      </c>
      <c r="B4631" t="s">
        <v>30</v>
      </c>
      <c r="C4631" t="str">
        <f>_xlfn.XLOOKUP(Sales_Pipeline[[#This Row],[Sales_Agent]],Sales_Teams[Sales_Agent],Sales_Teams[Manager])</f>
        <v>Rocco Neubert</v>
      </c>
      <c r="D4631" t="str">
        <f>_xlfn.XLOOKUP(Sales_Pipeline[[#This Row],[Manager]],Sales_Teams[Manager],Sales_Teams[Regional_Office])</f>
        <v>East</v>
      </c>
      <c r="E4631" t="s">
        <v>63</v>
      </c>
      <c r="F4631" t="s">
        <v>315</v>
      </c>
      <c r="G4631" t="str">
        <f>IFERROR(_xlfn.XLOOKUP(Sales_Pipeline[[#This Row],[Account]],Accounts!$A$2:$A$86,Accounts!$F$2:$F$86),"")</f>
        <v>United States</v>
      </c>
      <c r="H4631" t="s">
        <v>57</v>
      </c>
      <c r="I4631" s="3">
        <v>42925</v>
      </c>
      <c r="J4631" s="3">
        <v>42932</v>
      </c>
      <c r="K4631" s="8" t="str">
        <f>IF(Sales_Pipeline[[#This Row],[Close_Date]]="","",TEXT(Sales_Pipeline[[#This Row],[Close_Date]],"ddd"))</f>
        <v>Sun</v>
      </c>
      <c r="L4631" s="8" t="str">
        <f>IF(Sales_Pipeline[[#This Row],[Close_Date]]="","",TEXT(Sales_Pipeline[[#This Row],[Close_Date]],"mmm"))</f>
        <v>Jul</v>
      </c>
      <c r="M4631" s="8" t="str">
        <f>IF(Sales_Pipeline[[#This Row],[Close_Date]]="","","Q"&amp;ROUNDUP(MONTH(Sales_Pipeline[[#This Row],[Close_Date]])/3,0))</f>
        <v>Q3</v>
      </c>
      <c r="N4631" s="2" cm="1">
        <f t="array" ref="N4631">IFERROR(_xlfn.IFS(Sales_Pipeline[[#This Row],[Deal_Stage]]="Won",_xlfn.XLOOKUP(Sales_Pipeline[[#This Row],[Product]],Products!$A$2:$A$8,Products!$C$2:$C$8),Sales_Pipeline[[#This Row],[Deal_Stage]]="Lost",_xlfn.XLOOKUP(Sales_Pipeline[[#This Row],[Product]],Products!$A$2:$A$8,Products!$C$2:$C$8)),"")</f>
        <v>550</v>
      </c>
      <c r="O4631" s="2">
        <v>457</v>
      </c>
    </row>
    <row r="4632" spans="1:15" x14ac:dyDescent="0.3">
      <c r="A4632" t="s">
        <v>4778</v>
      </c>
      <c r="B4632" t="s">
        <v>27</v>
      </c>
      <c r="C4632" t="str">
        <f>_xlfn.XLOOKUP(Sales_Pipeline[[#This Row],[Sales_Agent]],Sales_Teams[Sales_Agent],Sales_Teams[Manager])</f>
        <v>Rocco Neubert</v>
      </c>
      <c r="D4632" t="str">
        <f>_xlfn.XLOOKUP(Sales_Pipeline[[#This Row],[Manager]],Sales_Teams[Manager],Sales_Teams[Regional_Office])</f>
        <v>East</v>
      </c>
      <c r="E4632" t="s">
        <v>84</v>
      </c>
      <c r="G4632" t="str">
        <f>IFERROR(_xlfn.XLOOKUP(Sales_Pipeline[[#This Row],[Account]],Accounts!$A$2:$A$86,Accounts!$F$2:$F$86),"")</f>
        <v/>
      </c>
      <c r="H4632" t="s">
        <v>77</v>
      </c>
      <c r="I4632" s="3">
        <v>42925</v>
      </c>
      <c r="K4632" s="8" t="str">
        <f>IF(Sales_Pipeline[[#This Row],[Close_Date]]="","",TEXT(Sales_Pipeline[[#This Row],[Close_Date]],"ddd"))</f>
        <v/>
      </c>
      <c r="L4632" s="8" t="str">
        <f>IF(Sales_Pipeline[[#This Row],[Close_Date]]="","",TEXT(Sales_Pipeline[[#This Row],[Close_Date]],"mmm"))</f>
        <v/>
      </c>
      <c r="M4632" s="8" t="str">
        <f>IF(Sales_Pipeline[[#This Row],[Close_Date]]="","","Q"&amp;ROUNDUP(MONTH(Sales_Pipeline[[#This Row],[Close_Date]])/3,0))</f>
        <v/>
      </c>
      <c r="N4632" s="2" t="str" cm="1">
        <f t="array" ref="N4632">IFERROR(_xlfn.IFS(Sales_Pipeline[[#This Row],[Deal_Stage]]="Won",_xlfn.XLOOKUP(Sales_Pipeline[[#This Row],[Product]],Products!$A$2:$A$8,Products!$C$2:$C$8),Sales_Pipeline[[#This Row],[Deal_Stage]]="Lost",_xlfn.XLOOKUP(Sales_Pipeline[[#This Row],[Product]],Products!$A$2:$A$8,Products!$C$2:$C$8)),"")</f>
        <v/>
      </c>
      <c r="O4632" s="2">
        <v>0</v>
      </c>
    </row>
    <row r="4633" spans="1:15" x14ac:dyDescent="0.3">
      <c r="A4633" t="s">
        <v>4779</v>
      </c>
      <c r="B4633" t="s">
        <v>27</v>
      </c>
      <c r="C4633" t="str">
        <f>_xlfn.XLOOKUP(Sales_Pipeline[[#This Row],[Sales_Agent]],Sales_Teams[Sales_Agent],Sales_Teams[Manager])</f>
        <v>Rocco Neubert</v>
      </c>
      <c r="D4633" t="str">
        <f>_xlfn.XLOOKUP(Sales_Pipeline[[#This Row],[Manager]],Sales_Teams[Manager],Sales_Teams[Regional_Office])</f>
        <v>East</v>
      </c>
      <c r="E4633" t="s">
        <v>76</v>
      </c>
      <c r="F4633" t="s">
        <v>161</v>
      </c>
      <c r="G4633" t="str">
        <f>IFERROR(_xlfn.XLOOKUP(Sales_Pipeline[[#This Row],[Account]],Accounts!$A$2:$A$86,Accounts!$F$2:$F$86),"")</f>
        <v>United States</v>
      </c>
      <c r="H4633" t="s">
        <v>82</v>
      </c>
      <c r="I4633" s="3">
        <v>42925</v>
      </c>
      <c r="J4633" s="3">
        <v>42931</v>
      </c>
      <c r="K4633" s="8" t="str">
        <f>IF(Sales_Pipeline[[#This Row],[Close_Date]]="","",TEXT(Sales_Pipeline[[#This Row],[Close_Date]],"ddd"))</f>
        <v>Sat</v>
      </c>
      <c r="L4633" s="8" t="str">
        <f>IF(Sales_Pipeline[[#This Row],[Close_Date]]="","",TEXT(Sales_Pipeline[[#This Row],[Close_Date]],"mmm"))</f>
        <v>Jul</v>
      </c>
      <c r="M4633" s="8" t="str">
        <f>IF(Sales_Pipeline[[#This Row],[Close_Date]]="","","Q"&amp;ROUNDUP(MONTH(Sales_Pipeline[[#This Row],[Close_Date]])/3,0))</f>
        <v>Q3</v>
      </c>
      <c r="N4633" s="2" cm="1">
        <f t="array" ref="N4633">IFERROR(_xlfn.IFS(Sales_Pipeline[[#This Row],[Deal_Stage]]="Won",_xlfn.XLOOKUP(Sales_Pipeline[[#This Row],[Product]],Products!$A$2:$A$8,Products!$C$2:$C$8),Sales_Pipeline[[#This Row],[Deal_Stage]]="Lost",_xlfn.XLOOKUP(Sales_Pipeline[[#This Row],[Product]],Products!$A$2:$A$8,Products!$C$2:$C$8)),"")</f>
        <v>3393</v>
      </c>
      <c r="O4633" s="2">
        <v>0</v>
      </c>
    </row>
    <row r="4634" spans="1:15" x14ac:dyDescent="0.3">
      <c r="A4634" t="s">
        <v>4780</v>
      </c>
      <c r="B4634" t="s">
        <v>20</v>
      </c>
      <c r="C4634" t="str">
        <f>_xlfn.XLOOKUP(Sales_Pipeline[[#This Row],[Sales_Agent]],Sales_Teams[Sales_Agent],Sales_Teams[Manager])</f>
        <v>Cara Losch</v>
      </c>
      <c r="D4634" t="str">
        <f>_xlfn.XLOOKUP(Sales_Pipeline[[#This Row],[Manager]],Sales_Teams[Manager],Sales_Teams[Regional_Office])</f>
        <v>East</v>
      </c>
      <c r="E4634" t="s">
        <v>63</v>
      </c>
      <c r="F4634" t="s">
        <v>253</v>
      </c>
      <c r="G4634" t="str">
        <f>IFERROR(_xlfn.XLOOKUP(Sales_Pipeline[[#This Row],[Account]],Accounts!$A$2:$A$86,Accounts!$F$2:$F$86),"")</f>
        <v>United States</v>
      </c>
      <c r="H4634" t="s">
        <v>57</v>
      </c>
      <c r="I4634" s="3">
        <v>42925</v>
      </c>
      <c r="J4634" s="3">
        <v>42926</v>
      </c>
      <c r="K4634" s="8" t="str">
        <f>IF(Sales_Pipeline[[#This Row],[Close_Date]]="","",TEXT(Sales_Pipeline[[#This Row],[Close_Date]],"ddd"))</f>
        <v>Mon</v>
      </c>
      <c r="L4634" s="8" t="str">
        <f>IF(Sales_Pipeline[[#This Row],[Close_Date]]="","",TEXT(Sales_Pipeline[[#This Row],[Close_Date]],"mmm"))</f>
        <v>Jul</v>
      </c>
      <c r="M4634" s="8" t="str">
        <f>IF(Sales_Pipeline[[#This Row],[Close_Date]]="","","Q"&amp;ROUNDUP(MONTH(Sales_Pipeline[[#This Row],[Close_Date]])/3,0))</f>
        <v>Q3</v>
      </c>
      <c r="N4634" s="2" cm="1">
        <f t="array" ref="N4634">IFERROR(_xlfn.IFS(Sales_Pipeline[[#This Row],[Deal_Stage]]="Won",_xlfn.XLOOKUP(Sales_Pipeline[[#This Row],[Product]],Products!$A$2:$A$8,Products!$C$2:$C$8),Sales_Pipeline[[#This Row],[Deal_Stage]]="Lost",_xlfn.XLOOKUP(Sales_Pipeline[[#This Row],[Product]],Products!$A$2:$A$8,Products!$C$2:$C$8)),"")</f>
        <v>550</v>
      </c>
      <c r="O4634" s="2">
        <v>665</v>
      </c>
    </row>
    <row r="4635" spans="1:15" x14ac:dyDescent="0.3">
      <c r="A4635" t="s">
        <v>4781</v>
      </c>
      <c r="B4635" t="s">
        <v>20</v>
      </c>
      <c r="C4635" t="str">
        <f>_xlfn.XLOOKUP(Sales_Pipeline[[#This Row],[Sales_Agent]],Sales_Teams[Sales_Agent],Sales_Teams[Manager])</f>
        <v>Cara Losch</v>
      </c>
      <c r="D4635" t="str">
        <f>_xlfn.XLOOKUP(Sales_Pipeline[[#This Row],[Manager]],Sales_Teams[Manager],Sales_Teams[Regional_Office])</f>
        <v>East</v>
      </c>
      <c r="E4635" t="s">
        <v>55</v>
      </c>
      <c r="F4635" t="s">
        <v>315</v>
      </c>
      <c r="G4635" t="str">
        <f>IFERROR(_xlfn.XLOOKUP(Sales_Pipeline[[#This Row],[Account]],Accounts!$A$2:$A$86,Accounts!$F$2:$F$86),"")</f>
        <v>United States</v>
      </c>
      <c r="H4635" t="s">
        <v>57</v>
      </c>
      <c r="I4635" s="3">
        <v>42925</v>
      </c>
      <c r="J4635" s="3">
        <v>42931</v>
      </c>
      <c r="K4635" s="8" t="str">
        <f>IF(Sales_Pipeline[[#This Row],[Close_Date]]="","",TEXT(Sales_Pipeline[[#This Row],[Close_Date]],"ddd"))</f>
        <v>Sat</v>
      </c>
      <c r="L4635" s="8" t="str">
        <f>IF(Sales_Pipeline[[#This Row],[Close_Date]]="","",TEXT(Sales_Pipeline[[#This Row],[Close_Date]],"mmm"))</f>
        <v>Jul</v>
      </c>
      <c r="M4635" s="8" t="str">
        <f>IF(Sales_Pipeline[[#This Row],[Close_Date]]="","","Q"&amp;ROUNDUP(MONTH(Sales_Pipeline[[#This Row],[Close_Date]])/3,0))</f>
        <v>Q3</v>
      </c>
      <c r="N4635" s="2" cm="1">
        <f t="array" ref="N4635">IFERROR(_xlfn.IFS(Sales_Pipeline[[#This Row],[Deal_Stage]]="Won",_xlfn.XLOOKUP(Sales_Pipeline[[#This Row],[Product]],Products!$A$2:$A$8,Products!$C$2:$C$8),Sales_Pipeline[[#This Row],[Deal_Stage]]="Lost",_xlfn.XLOOKUP(Sales_Pipeline[[#This Row],[Product]],Products!$A$2:$A$8,Products!$C$2:$C$8)),"")</f>
        <v>1096</v>
      </c>
      <c r="O4635" s="2">
        <v>1122</v>
      </c>
    </row>
    <row r="4636" spans="1:15" x14ac:dyDescent="0.3">
      <c r="A4636" t="s">
        <v>4782</v>
      </c>
      <c r="B4636" t="s">
        <v>20</v>
      </c>
      <c r="C4636" t="str">
        <f>_xlfn.XLOOKUP(Sales_Pipeline[[#This Row],[Sales_Agent]],Sales_Teams[Sales_Agent],Sales_Teams[Manager])</f>
        <v>Cara Losch</v>
      </c>
      <c r="D4636" t="str">
        <f>_xlfn.XLOOKUP(Sales_Pipeline[[#This Row],[Manager]],Sales_Teams[Manager],Sales_Teams[Regional_Office])</f>
        <v>East</v>
      </c>
      <c r="E4636" t="s">
        <v>84</v>
      </c>
      <c r="F4636" t="s">
        <v>206</v>
      </c>
      <c r="G4636" t="str">
        <f>IFERROR(_xlfn.XLOOKUP(Sales_Pipeline[[#This Row],[Account]],Accounts!$A$2:$A$86,Accounts!$F$2:$F$86),"")</f>
        <v>United States</v>
      </c>
      <c r="H4636" t="s">
        <v>57</v>
      </c>
      <c r="I4636" s="3">
        <v>42925</v>
      </c>
      <c r="J4636" s="3">
        <v>42934</v>
      </c>
      <c r="K4636" s="8" t="str">
        <f>IF(Sales_Pipeline[[#This Row],[Close_Date]]="","",TEXT(Sales_Pipeline[[#This Row],[Close_Date]],"ddd"))</f>
        <v>Tue</v>
      </c>
      <c r="L4636" s="8" t="str">
        <f>IF(Sales_Pipeline[[#This Row],[Close_Date]]="","",TEXT(Sales_Pipeline[[#This Row],[Close_Date]],"mmm"))</f>
        <v>Jul</v>
      </c>
      <c r="M4636" s="8" t="str">
        <f>IF(Sales_Pipeline[[#This Row],[Close_Date]]="","","Q"&amp;ROUNDUP(MONTH(Sales_Pipeline[[#This Row],[Close_Date]])/3,0))</f>
        <v>Q3</v>
      </c>
      <c r="N4636" s="2" cm="1">
        <f t="array" ref="N4636">IFERROR(_xlfn.IFS(Sales_Pipeline[[#This Row],[Deal_Stage]]="Won",_xlfn.XLOOKUP(Sales_Pipeline[[#This Row],[Product]],Products!$A$2:$A$8,Products!$C$2:$C$8),Sales_Pipeline[[#This Row],[Deal_Stage]]="Lost",_xlfn.XLOOKUP(Sales_Pipeline[[#This Row],[Product]],Products!$A$2:$A$8,Products!$C$2:$C$8)),"")</f>
        <v>5482</v>
      </c>
      <c r="O4636" s="2">
        <v>5578</v>
      </c>
    </row>
    <row r="4637" spans="1:15" x14ac:dyDescent="0.3">
      <c r="A4637" t="s">
        <v>4783</v>
      </c>
      <c r="B4637" t="s">
        <v>25</v>
      </c>
      <c r="C4637" t="str">
        <f>_xlfn.XLOOKUP(Sales_Pipeline[[#This Row],[Sales_Agent]],Sales_Teams[Sales_Agent],Sales_Teams[Manager])</f>
        <v>Rocco Neubert</v>
      </c>
      <c r="D4637" t="str">
        <f>_xlfn.XLOOKUP(Sales_Pipeline[[#This Row],[Manager]],Sales_Teams[Manager],Sales_Teams[Regional_Office])</f>
        <v>East</v>
      </c>
      <c r="E4637" t="s">
        <v>8953</v>
      </c>
      <c r="F4637" t="s">
        <v>318</v>
      </c>
      <c r="G4637" t="str">
        <f>IFERROR(_xlfn.XLOOKUP(Sales_Pipeline[[#This Row],[Account]],Accounts!$A$2:$A$86,Accounts!$F$2:$F$86),"")</f>
        <v>Kenya</v>
      </c>
      <c r="H4637" t="s">
        <v>77</v>
      </c>
      <c r="I4637" s="3">
        <v>42925</v>
      </c>
      <c r="K4637" s="8" t="str">
        <f>IF(Sales_Pipeline[[#This Row],[Close_Date]]="","",TEXT(Sales_Pipeline[[#This Row],[Close_Date]],"ddd"))</f>
        <v/>
      </c>
      <c r="L4637" s="8" t="str">
        <f>IF(Sales_Pipeline[[#This Row],[Close_Date]]="","",TEXT(Sales_Pipeline[[#This Row],[Close_Date]],"mmm"))</f>
        <v/>
      </c>
      <c r="M4637" s="8" t="str">
        <f>IF(Sales_Pipeline[[#This Row],[Close_Date]]="","","Q"&amp;ROUNDUP(MONTH(Sales_Pipeline[[#This Row],[Close_Date]])/3,0))</f>
        <v/>
      </c>
      <c r="N4637" s="2" t="str" cm="1">
        <f t="array" ref="N4637">IFERROR(_xlfn.IFS(Sales_Pipeline[[#This Row],[Deal_Stage]]="Won",_xlfn.XLOOKUP(Sales_Pipeline[[#This Row],[Product]],Products!$A$2:$A$8,Products!$C$2:$C$8),Sales_Pipeline[[#This Row],[Deal_Stage]]="Lost",_xlfn.XLOOKUP(Sales_Pipeline[[#This Row],[Product]],Products!$A$2:$A$8,Products!$C$2:$C$8)),"")</f>
        <v/>
      </c>
      <c r="O4637" s="2">
        <v>0</v>
      </c>
    </row>
    <row r="4638" spans="1:15" x14ac:dyDescent="0.3">
      <c r="A4638" t="s">
        <v>4784</v>
      </c>
      <c r="B4638" t="s">
        <v>15</v>
      </c>
      <c r="C4638" t="str">
        <f>_xlfn.XLOOKUP(Sales_Pipeline[[#This Row],[Sales_Agent]],Sales_Teams[Sales_Agent],Sales_Teams[Manager])</f>
        <v>Melvin Marxen</v>
      </c>
      <c r="D4638" t="str">
        <f>_xlfn.XLOOKUP(Sales_Pipeline[[#This Row],[Manager]],Sales_Teams[Manager],Sales_Teams[Regional_Office])</f>
        <v>Central</v>
      </c>
      <c r="E4638" t="s">
        <v>63</v>
      </c>
      <c r="F4638" t="s">
        <v>147</v>
      </c>
      <c r="G4638" t="str">
        <f>IFERROR(_xlfn.XLOOKUP(Sales_Pipeline[[#This Row],[Account]],Accounts!$A$2:$A$86,Accounts!$F$2:$F$86),"")</f>
        <v>United States</v>
      </c>
      <c r="H4638" t="s">
        <v>57</v>
      </c>
      <c r="I4638" s="3">
        <v>42925</v>
      </c>
      <c r="J4638" s="3">
        <v>42986</v>
      </c>
      <c r="K4638" s="8" t="str">
        <f>IF(Sales_Pipeline[[#This Row],[Close_Date]]="","",TEXT(Sales_Pipeline[[#This Row],[Close_Date]],"ddd"))</f>
        <v>Fri</v>
      </c>
      <c r="L4638" s="8" t="str">
        <f>IF(Sales_Pipeline[[#This Row],[Close_Date]]="","",TEXT(Sales_Pipeline[[#This Row],[Close_Date]],"mmm"))</f>
        <v>Sep</v>
      </c>
      <c r="M4638" s="8" t="str">
        <f>IF(Sales_Pipeline[[#This Row],[Close_Date]]="","","Q"&amp;ROUNDUP(MONTH(Sales_Pipeline[[#This Row],[Close_Date]])/3,0))</f>
        <v>Q3</v>
      </c>
      <c r="N4638" s="2" cm="1">
        <f t="array" ref="N4638">IFERROR(_xlfn.IFS(Sales_Pipeline[[#This Row],[Deal_Stage]]="Won",_xlfn.XLOOKUP(Sales_Pipeline[[#This Row],[Product]],Products!$A$2:$A$8,Products!$C$2:$C$8),Sales_Pipeline[[#This Row],[Deal_Stage]]="Lost",_xlfn.XLOOKUP(Sales_Pipeline[[#This Row],[Product]],Products!$A$2:$A$8,Products!$C$2:$C$8)),"")</f>
        <v>550</v>
      </c>
      <c r="O4638" s="2">
        <v>460</v>
      </c>
    </row>
    <row r="4639" spans="1:15" x14ac:dyDescent="0.3">
      <c r="A4639" t="s">
        <v>4785</v>
      </c>
      <c r="B4639" t="s">
        <v>28</v>
      </c>
      <c r="C4639" t="str">
        <f>_xlfn.XLOOKUP(Sales_Pipeline[[#This Row],[Sales_Agent]],Sales_Teams[Sales_Agent],Sales_Teams[Manager])</f>
        <v>Rocco Neubert</v>
      </c>
      <c r="D4639" t="str">
        <f>_xlfn.XLOOKUP(Sales_Pipeline[[#This Row],[Manager]],Sales_Teams[Manager],Sales_Teams[Regional_Office])</f>
        <v>East</v>
      </c>
      <c r="E4639" t="s">
        <v>55</v>
      </c>
      <c r="F4639" t="s">
        <v>425</v>
      </c>
      <c r="G4639" t="str">
        <f>IFERROR(_xlfn.XLOOKUP(Sales_Pipeline[[#This Row],[Account]],Accounts!$A$2:$A$86,Accounts!$F$2:$F$86),"")</f>
        <v>United States</v>
      </c>
      <c r="H4639" t="s">
        <v>57</v>
      </c>
      <c r="I4639" s="3">
        <v>42925</v>
      </c>
      <c r="J4639" s="3">
        <v>42978</v>
      </c>
      <c r="K4639" s="8" t="str">
        <f>IF(Sales_Pipeline[[#This Row],[Close_Date]]="","",TEXT(Sales_Pipeline[[#This Row],[Close_Date]],"ddd"))</f>
        <v>Thu</v>
      </c>
      <c r="L4639" s="8" t="str">
        <f>IF(Sales_Pipeline[[#This Row],[Close_Date]]="","",TEXT(Sales_Pipeline[[#This Row],[Close_Date]],"mmm"))</f>
        <v>Aug</v>
      </c>
      <c r="M4639" s="8" t="str">
        <f>IF(Sales_Pipeline[[#This Row],[Close_Date]]="","","Q"&amp;ROUNDUP(MONTH(Sales_Pipeline[[#This Row],[Close_Date]])/3,0))</f>
        <v>Q3</v>
      </c>
      <c r="N4639" s="2" cm="1">
        <f t="array" ref="N4639">IFERROR(_xlfn.IFS(Sales_Pipeline[[#This Row],[Deal_Stage]]="Won",_xlfn.XLOOKUP(Sales_Pipeline[[#This Row],[Product]],Products!$A$2:$A$8,Products!$C$2:$C$8),Sales_Pipeline[[#This Row],[Deal_Stage]]="Lost",_xlfn.XLOOKUP(Sales_Pipeline[[#This Row],[Product]],Products!$A$2:$A$8,Products!$C$2:$C$8)),"")</f>
        <v>1096</v>
      </c>
      <c r="O4639" s="2">
        <v>1133</v>
      </c>
    </row>
    <row r="4640" spans="1:15" x14ac:dyDescent="0.3">
      <c r="A4640" t="s">
        <v>4786</v>
      </c>
      <c r="B4640" t="s">
        <v>28</v>
      </c>
      <c r="C4640" t="str">
        <f>_xlfn.XLOOKUP(Sales_Pipeline[[#This Row],[Sales_Agent]],Sales_Teams[Sales_Agent],Sales_Teams[Manager])</f>
        <v>Rocco Neubert</v>
      </c>
      <c r="D4640" t="str">
        <f>_xlfn.XLOOKUP(Sales_Pipeline[[#This Row],[Manager]],Sales_Teams[Manager],Sales_Teams[Regional_Office])</f>
        <v>East</v>
      </c>
      <c r="E4640" t="s">
        <v>55</v>
      </c>
      <c r="F4640" t="s">
        <v>253</v>
      </c>
      <c r="G4640" t="str">
        <f>IFERROR(_xlfn.XLOOKUP(Sales_Pipeline[[#This Row],[Account]],Accounts!$A$2:$A$86,Accounts!$F$2:$F$86),"")</f>
        <v>United States</v>
      </c>
      <c r="H4640" t="s">
        <v>57</v>
      </c>
      <c r="I4640" s="3">
        <v>42925</v>
      </c>
      <c r="J4640" s="3">
        <v>42996</v>
      </c>
      <c r="K4640" s="8" t="str">
        <f>IF(Sales_Pipeline[[#This Row],[Close_Date]]="","",TEXT(Sales_Pipeline[[#This Row],[Close_Date]],"ddd"))</f>
        <v>Mon</v>
      </c>
      <c r="L4640" s="8" t="str">
        <f>IF(Sales_Pipeline[[#This Row],[Close_Date]]="","",TEXT(Sales_Pipeline[[#This Row],[Close_Date]],"mmm"))</f>
        <v>Sep</v>
      </c>
      <c r="M4640" s="8" t="str">
        <f>IF(Sales_Pipeline[[#This Row],[Close_Date]]="","","Q"&amp;ROUNDUP(MONTH(Sales_Pipeline[[#This Row],[Close_Date]])/3,0))</f>
        <v>Q3</v>
      </c>
      <c r="N4640" s="2" cm="1">
        <f t="array" ref="N4640">IFERROR(_xlfn.IFS(Sales_Pipeline[[#This Row],[Deal_Stage]]="Won",_xlfn.XLOOKUP(Sales_Pipeline[[#This Row],[Product]],Products!$A$2:$A$8,Products!$C$2:$C$8),Sales_Pipeline[[#This Row],[Deal_Stage]]="Lost",_xlfn.XLOOKUP(Sales_Pipeline[[#This Row],[Product]],Products!$A$2:$A$8,Products!$C$2:$C$8)),"")</f>
        <v>1096</v>
      </c>
      <c r="O4640" s="2">
        <v>1194</v>
      </c>
    </row>
    <row r="4641" spans="1:15" x14ac:dyDescent="0.3">
      <c r="A4641" t="s">
        <v>4787</v>
      </c>
      <c r="B4641" t="s">
        <v>28</v>
      </c>
      <c r="C4641" t="str">
        <f>_xlfn.XLOOKUP(Sales_Pipeline[[#This Row],[Sales_Agent]],Sales_Teams[Sales_Agent],Sales_Teams[Manager])</f>
        <v>Rocco Neubert</v>
      </c>
      <c r="D4641" t="str">
        <f>_xlfn.XLOOKUP(Sales_Pipeline[[#This Row],[Manager]],Sales_Teams[Manager],Sales_Teams[Regional_Office])</f>
        <v>East</v>
      </c>
      <c r="E4641" t="s">
        <v>84</v>
      </c>
      <c r="F4641" t="s">
        <v>293</v>
      </c>
      <c r="G4641" t="str">
        <f>IFERROR(_xlfn.XLOOKUP(Sales_Pipeline[[#This Row],[Account]],Accounts!$A$2:$A$86,Accounts!$F$2:$F$86),"")</f>
        <v>United States</v>
      </c>
      <c r="H4641" t="s">
        <v>57</v>
      </c>
      <c r="I4641" s="3">
        <v>42925</v>
      </c>
      <c r="J4641" s="3">
        <v>42994</v>
      </c>
      <c r="K4641" s="8" t="str">
        <f>IF(Sales_Pipeline[[#This Row],[Close_Date]]="","",TEXT(Sales_Pipeline[[#This Row],[Close_Date]],"ddd"))</f>
        <v>Sat</v>
      </c>
      <c r="L4641" s="8" t="str">
        <f>IF(Sales_Pipeline[[#This Row],[Close_Date]]="","",TEXT(Sales_Pipeline[[#This Row],[Close_Date]],"mmm"))</f>
        <v>Sep</v>
      </c>
      <c r="M4641" s="8" t="str">
        <f>IF(Sales_Pipeline[[#This Row],[Close_Date]]="","","Q"&amp;ROUNDUP(MONTH(Sales_Pipeline[[#This Row],[Close_Date]])/3,0))</f>
        <v>Q3</v>
      </c>
      <c r="N4641" s="2" cm="1">
        <f t="array" ref="N4641">IFERROR(_xlfn.IFS(Sales_Pipeline[[#This Row],[Deal_Stage]]="Won",_xlfn.XLOOKUP(Sales_Pipeline[[#This Row],[Product]],Products!$A$2:$A$8,Products!$C$2:$C$8),Sales_Pipeline[[#This Row],[Deal_Stage]]="Lost",_xlfn.XLOOKUP(Sales_Pipeline[[#This Row],[Product]],Products!$A$2:$A$8,Products!$C$2:$C$8)),"")</f>
        <v>5482</v>
      </c>
      <c r="O4641" s="2">
        <v>5861</v>
      </c>
    </row>
    <row r="4642" spans="1:15" x14ac:dyDescent="0.3">
      <c r="A4642" t="s">
        <v>4788</v>
      </c>
      <c r="B4642" t="s">
        <v>38</v>
      </c>
      <c r="C4642" t="str">
        <f>_xlfn.XLOOKUP(Sales_Pipeline[[#This Row],[Sales_Agent]],Sales_Teams[Sales_Agent],Sales_Teams[Manager])</f>
        <v>Celia Rouche</v>
      </c>
      <c r="D4642" t="str">
        <f>_xlfn.XLOOKUP(Sales_Pipeline[[#This Row],[Manager]],Sales_Teams[Manager],Sales_Teams[Regional_Office])</f>
        <v>West</v>
      </c>
      <c r="E4642" t="s">
        <v>55</v>
      </c>
      <c r="G4642" t="str">
        <f>IFERROR(_xlfn.XLOOKUP(Sales_Pipeline[[#This Row],[Account]],Accounts!$A$2:$A$86,Accounts!$F$2:$F$86),"")</f>
        <v/>
      </c>
      <c r="H4642" t="s">
        <v>77</v>
      </c>
      <c r="I4642" s="3">
        <v>42925</v>
      </c>
      <c r="K4642" s="8" t="str">
        <f>IF(Sales_Pipeline[[#This Row],[Close_Date]]="","",TEXT(Sales_Pipeline[[#This Row],[Close_Date]],"ddd"))</f>
        <v/>
      </c>
      <c r="L4642" s="8" t="str">
        <f>IF(Sales_Pipeline[[#This Row],[Close_Date]]="","",TEXT(Sales_Pipeline[[#This Row],[Close_Date]],"mmm"))</f>
        <v/>
      </c>
      <c r="M4642" s="8" t="str">
        <f>IF(Sales_Pipeline[[#This Row],[Close_Date]]="","","Q"&amp;ROUNDUP(MONTH(Sales_Pipeline[[#This Row],[Close_Date]])/3,0))</f>
        <v/>
      </c>
      <c r="N4642" s="2" t="str" cm="1">
        <f t="array" ref="N4642">IFERROR(_xlfn.IFS(Sales_Pipeline[[#This Row],[Deal_Stage]]="Won",_xlfn.XLOOKUP(Sales_Pipeline[[#This Row],[Product]],Products!$A$2:$A$8,Products!$C$2:$C$8),Sales_Pipeline[[#This Row],[Deal_Stage]]="Lost",_xlfn.XLOOKUP(Sales_Pipeline[[#This Row],[Product]],Products!$A$2:$A$8,Products!$C$2:$C$8)),"")</f>
        <v/>
      </c>
      <c r="O4642" s="2">
        <v>0</v>
      </c>
    </row>
    <row r="4643" spans="1:15" x14ac:dyDescent="0.3">
      <c r="A4643" t="s">
        <v>4789</v>
      </c>
      <c r="B4643" t="s">
        <v>13</v>
      </c>
      <c r="C4643" t="str">
        <f>_xlfn.XLOOKUP(Sales_Pipeline[[#This Row],[Sales_Agent]],Sales_Teams[Sales_Agent],Sales_Teams[Manager])</f>
        <v>Melvin Marxen</v>
      </c>
      <c r="D4643" t="str">
        <f>_xlfn.XLOOKUP(Sales_Pipeline[[#This Row],[Manager]],Sales_Teams[Manager],Sales_Teams[Regional_Office])</f>
        <v>Central</v>
      </c>
      <c r="E4643" t="s">
        <v>63</v>
      </c>
      <c r="F4643" t="s">
        <v>214</v>
      </c>
      <c r="G4643" t="str">
        <f>IFERROR(_xlfn.XLOOKUP(Sales_Pipeline[[#This Row],[Account]],Accounts!$A$2:$A$86,Accounts!$F$2:$F$86),"")</f>
        <v>United States</v>
      </c>
      <c r="H4643" t="s">
        <v>82</v>
      </c>
      <c r="I4643" s="3">
        <v>42925</v>
      </c>
      <c r="J4643" s="3">
        <v>42933</v>
      </c>
      <c r="K4643" s="8" t="str">
        <f>IF(Sales_Pipeline[[#This Row],[Close_Date]]="","",TEXT(Sales_Pipeline[[#This Row],[Close_Date]],"ddd"))</f>
        <v>Mon</v>
      </c>
      <c r="L4643" s="8" t="str">
        <f>IF(Sales_Pipeline[[#This Row],[Close_Date]]="","",TEXT(Sales_Pipeline[[#This Row],[Close_Date]],"mmm"))</f>
        <v>Jul</v>
      </c>
      <c r="M4643" s="8" t="str">
        <f>IF(Sales_Pipeline[[#This Row],[Close_Date]]="","","Q"&amp;ROUNDUP(MONTH(Sales_Pipeline[[#This Row],[Close_Date]])/3,0))</f>
        <v>Q3</v>
      </c>
      <c r="N4643" s="2" cm="1">
        <f t="array" ref="N4643">IFERROR(_xlfn.IFS(Sales_Pipeline[[#This Row],[Deal_Stage]]="Won",_xlfn.XLOOKUP(Sales_Pipeline[[#This Row],[Product]],Products!$A$2:$A$8,Products!$C$2:$C$8),Sales_Pipeline[[#This Row],[Deal_Stage]]="Lost",_xlfn.XLOOKUP(Sales_Pipeline[[#This Row],[Product]],Products!$A$2:$A$8,Products!$C$2:$C$8)),"")</f>
        <v>550</v>
      </c>
      <c r="O4643" s="2">
        <v>0</v>
      </c>
    </row>
    <row r="4644" spans="1:15" x14ac:dyDescent="0.3">
      <c r="A4644" t="s">
        <v>4790</v>
      </c>
      <c r="B4644" t="s">
        <v>13</v>
      </c>
      <c r="C4644" t="str">
        <f>_xlfn.XLOOKUP(Sales_Pipeline[[#This Row],[Sales_Agent]],Sales_Teams[Sales_Agent],Sales_Teams[Manager])</f>
        <v>Melvin Marxen</v>
      </c>
      <c r="D4644" t="str">
        <f>_xlfn.XLOOKUP(Sales_Pipeline[[#This Row],[Manager]],Sales_Teams[Manager],Sales_Teams[Regional_Office])</f>
        <v>Central</v>
      </c>
      <c r="E4644" t="s">
        <v>55</v>
      </c>
      <c r="F4644" t="s">
        <v>134</v>
      </c>
      <c r="G4644" t="str">
        <f>IFERROR(_xlfn.XLOOKUP(Sales_Pipeline[[#This Row],[Account]],Accounts!$A$2:$A$86,Accounts!$F$2:$F$86),"")</f>
        <v>United States</v>
      </c>
      <c r="H4644" t="s">
        <v>57</v>
      </c>
      <c r="I4644" s="3">
        <v>42925</v>
      </c>
      <c r="J4644" s="3">
        <v>42975</v>
      </c>
      <c r="K4644" s="8" t="str">
        <f>IF(Sales_Pipeline[[#This Row],[Close_Date]]="","",TEXT(Sales_Pipeline[[#This Row],[Close_Date]],"ddd"))</f>
        <v>Mon</v>
      </c>
      <c r="L4644" s="8" t="str">
        <f>IF(Sales_Pipeline[[#This Row],[Close_Date]]="","",TEXT(Sales_Pipeline[[#This Row],[Close_Date]],"mmm"))</f>
        <v>Aug</v>
      </c>
      <c r="M4644" s="8" t="str">
        <f>IF(Sales_Pipeline[[#This Row],[Close_Date]]="","","Q"&amp;ROUNDUP(MONTH(Sales_Pipeline[[#This Row],[Close_Date]])/3,0))</f>
        <v>Q3</v>
      </c>
      <c r="N4644" s="2" cm="1">
        <f t="array" ref="N4644">IFERROR(_xlfn.IFS(Sales_Pipeline[[#This Row],[Deal_Stage]]="Won",_xlfn.XLOOKUP(Sales_Pipeline[[#This Row],[Product]],Products!$A$2:$A$8,Products!$C$2:$C$8),Sales_Pipeline[[#This Row],[Deal_Stage]]="Lost",_xlfn.XLOOKUP(Sales_Pipeline[[#This Row],[Product]],Products!$A$2:$A$8,Products!$C$2:$C$8)),"")</f>
        <v>1096</v>
      </c>
      <c r="O4644" s="2">
        <v>1194</v>
      </c>
    </row>
    <row r="4645" spans="1:15" x14ac:dyDescent="0.3">
      <c r="A4645" t="s">
        <v>4791</v>
      </c>
      <c r="B4645" t="s">
        <v>13</v>
      </c>
      <c r="C4645" t="str">
        <f>_xlfn.XLOOKUP(Sales_Pipeline[[#This Row],[Sales_Agent]],Sales_Teams[Sales_Agent],Sales_Teams[Manager])</f>
        <v>Melvin Marxen</v>
      </c>
      <c r="D4645" t="str">
        <f>_xlfn.XLOOKUP(Sales_Pipeline[[#This Row],[Manager]],Sales_Teams[Manager],Sales_Teams[Regional_Office])</f>
        <v>Central</v>
      </c>
      <c r="E4645" t="s">
        <v>8953</v>
      </c>
      <c r="F4645" t="s">
        <v>155</v>
      </c>
      <c r="G4645" t="str">
        <f>IFERROR(_xlfn.XLOOKUP(Sales_Pipeline[[#This Row],[Account]],Accounts!$A$2:$A$86,Accounts!$F$2:$F$86),"")</f>
        <v>United States</v>
      </c>
      <c r="H4645" t="s">
        <v>57</v>
      </c>
      <c r="I4645" s="3">
        <v>42925</v>
      </c>
      <c r="J4645" s="3">
        <v>42927</v>
      </c>
      <c r="K4645" s="8" t="str">
        <f>IF(Sales_Pipeline[[#This Row],[Close_Date]]="","",TEXT(Sales_Pipeline[[#This Row],[Close_Date]],"ddd"))</f>
        <v>Tue</v>
      </c>
      <c r="L4645" s="8" t="str">
        <f>IF(Sales_Pipeline[[#This Row],[Close_Date]]="","",TEXT(Sales_Pipeline[[#This Row],[Close_Date]],"mmm"))</f>
        <v>Jul</v>
      </c>
      <c r="M4645" s="8" t="str">
        <f>IF(Sales_Pipeline[[#This Row],[Close_Date]]="","","Q"&amp;ROUNDUP(MONTH(Sales_Pipeline[[#This Row],[Close_Date]])/3,0))</f>
        <v>Q3</v>
      </c>
      <c r="N4645" s="2" cm="1">
        <f t="array" ref="N4645">IFERROR(_xlfn.IFS(Sales_Pipeline[[#This Row],[Deal_Stage]]="Won",_xlfn.XLOOKUP(Sales_Pipeline[[#This Row],[Product]],Products!$A$2:$A$8,Products!$C$2:$C$8),Sales_Pipeline[[#This Row],[Deal_Stage]]="Lost",_xlfn.XLOOKUP(Sales_Pipeline[[#This Row],[Product]],Products!$A$2:$A$8,Products!$C$2:$C$8)),"")</f>
        <v>4821</v>
      </c>
      <c r="O4645" s="2">
        <v>4440</v>
      </c>
    </row>
    <row r="4646" spans="1:15" x14ac:dyDescent="0.3">
      <c r="A4646" t="s">
        <v>4792</v>
      </c>
      <c r="B4646" t="s">
        <v>10</v>
      </c>
      <c r="C4646" t="str">
        <f>_xlfn.XLOOKUP(Sales_Pipeline[[#This Row],[Sales_Agent]],Sales_Teams[Sales_Agent],Sales_Teams[Manager])</f>
        <v>Melvin Marxen</v>
      </c>
      <c r="D4646" t="str">
        <f>_xlfn.XLOOKUP(Sales_Pipeline[[#This Row],[Manager]],Sales_Teams[Manager],Sales_Teams[Regional_Office])</f>
        <v>Central</v>
      </c>
      <c r="E4646" t="s">
        <v>61</v>
      </c>
      <c r="F4646" t="s">
        <v>56</v>
      </c>
      <c r="G4646" t="str">
        <f>IFERROR(_xlfn.XLOOKUP(Sales_Pipeline[[#This Row],[Account]],Accounts!$A$2:$A$86,Accounts!$F$2:$F$86),"")</f>
        <v>United States</v>
      </c>
      <c r="H4646" t="s">
        <v>57</v>
      </c>
      <c r="I4646" s="3">
        <v>42925</v>
      </c>
      <c r="J4646" s="3">
        <v>42935</v>
      </c>
      <c r="K4646" s="8" t="str">
        <f>IF(Sales_Pipeline[[#This Row],[Close_Date]]="","",TEXT(Sales_Pipeline[[#This Row],[Close_Date]],"ddd"))</f>
        <v>Wed</v>
      </c>
      <c r="L4646" s="8" t="str">
        <f>IF(Sales_Pipeline[[#This Row],[Close_Date]]="","",TEXT(Sales_Pipeline[[#This Row],[Close_Date]],"mmm"))</f>
        <v>Jul</v>
      </c>
      <c r="M4646" s="8" t="str">
        <f>IF(Sales_Pipeline[[#This Row],[Close_Date]]="","","Q"&amp;ROUNDUP(MONTH(Sales_Pipeline[[#This Row],[Close_Date]])/3,0))</f>
        <v>Q3</v>
      </c>
      <c r="N4646" s="2" cm="1">
        <f t="array" ref="N4646">IFERROR(_xlfn.IFS(Sales_Pipeline[[#This Row],[Deal_Stage]]="Won",_xlfn.XLOOKUP(Sales_Pipeline[[#This Row],[Product]],Products!$A$2:$A$8,Products!$C$2:$C$8),Sales_Pipeline[[#This Row],[Deal_Stage]]="Lost",_xlfn.XLOOKUP(Sales_Pipeline[[#This Row],[Product]],Products!$A$2:$A$8,Products!$C$2:$C$8)),"")</f>
        <v>55</v>
      </c>
      <c r="O4646" s="2">
        <v>53</v>
      </c>
    </row>
    <row r="4647" spans="1:15" x14ac:dyDescent="0.3">
      <c r="A4647" t="s">
        <v>4793</v>
      </c>
      <c r="B4647" t="s">
        <v>43</v>
      </c>
      <c r="C4647" t="str">
        <f>_xlfn.XLOOKUP(Sales_Pipeline[[#This Row],[Sales_Agent]],Sales_Teams[Sales_Agent],Sales_Teams[Manager])</f>
        <v>Summer Sewald</v>
      </c>
      <c r="D4647" t="str">
        <f>_xlfn.XLOOKUP(Sales_Pipeline[[#This Row],[Manager]],Sales_Teams[Manager],Sales_Teams[Regional_Office])</f>
        <v>West</v>
      </c>
      <c r="E4647" t="s">
        <v>63</v>
      </c>
      <c r="F4647" t="s">
        <v>87</v>
      </c>
      <c r="G4647" t="str">
        <f>IFERROR(_xlfn.XLOOKUP(Sales_Pipeline[[#This Row],[Account]],Accounts!$A$2:$A$86,Accounts!$F$2:$F$86),"")</f>
        <v>United States</v>
      </c>
      <c r="H4647" t="s">
        <v>82</v>
      </c>
      <c r="I4647" s="3">
        <v>42925</v>
      </c>
      <c r="J4647" s="3">
        <v>42930</v>
      </c>
      <c r="K4647" s="8" t="str">
        <f>IF(Sales_Pipeline[[#This Row],[Close_Date]]="","",TEXT(Sales_Pipeline[[#This Row],[Close_Date]],"ddd"))</f>
        <v>Fri</v>
      </c>
      <c r="L4647" s="8" t="str">
        <f>IF(Sales_Pipeline[[#This Row],[Close_Date]]="","",TEXT(Sales_Pipeline[[#This Row],[Close_Date]],"mmm"))</f>
        <v>Jul</v>
      </c>
      <c r="M4647" s="8" t="str">
        <f>IF(Sales_Pipeline[[#This Row],[Close_Date]]="","","Q"&amp;ROUNDUP(MONTH(Sales_Pipeline[[#This Row],[Close_Date]])/3,0))</f>
        <v>Q3</v>
      </c>
      <c r="N4647" s="2" cm="1">
        <f t="array" ref="N4647">IFERROR(_xlfn.IFS(Sales_Pipeline[[#This Row],[Deal_Stage]]="Won",_xlfn.XLOOKUP(Sales_Pipeline[[#This Row],[Product]],Products!$A$2:$A$8,Products!$C$2:$C$8),Sales_Pipeline[[#This Row],[Deal_Stage]]="Lost",_xlfn.XLOOKUP(Sales_Pipeline[[#This Row],[Product]],Products!$A$2:$A$8,Products!$C$2:$C$8)),"")</f>
        <v>550</v>
      </c>
      <c r="O4647" s="2">
        <v>0</v>
      </c>
    </row>
    <row r="4648" spans="1:15" x14ac:dyDescent="0.3">
      <c r="A4648" t="s">
        <v>4794</v>
      </c>
      <c r="B4648" t="s">
        <v>8</v>
      </c>
      <c r="C4648" t="str">
        <f>_xlfn.XLOOKUP(Sales_Pipeline[[#This Row],[Sales_Agent]],Sales_Teams[Sales_Agent],Sales_Teams[Manager])</f>
        <v>Dustin Brinkmann</v>
      </c>
      <c r="D4648" t="str">
        <f>_xlfn.XLOOKUP(Sales_Pipeline[[#This Row],[Manager]],Sales_Teams[Manager],Sales_Teams[Regional_Office])</f>
        <v>Central</v>
      </c>
      <c r="E4648" t="s">
        <v>55</v>
      </c>
      <c r="F4648" t="s">
        <v>333</v>
      </c>
      <c r="G4648" t="str">
        <f>IFERROR(_xlfn.XLOOKUP(Sales_Pipeline[[#This Row],[Account]],Accounts!$A$2:$A$86,Accounts!$F$2:$F$86),"")</f>
        <v>United States</v>
      </c>
      <c r="H4648" t="s">
        <v>57</v>
      </c>
      <c r="I4648" s="3">
        <v>42925</v>
      </c>
      <c r="J4648" s="3">
        <v>42929</v>
      </c>
      <c r="K4648" s="8" t="str">
        <f>IF(Sales_Pipeline[[#This Row],[Close_Date]]="","",TEXT(Sales_Pipeline[[#This Row],[Close_Date]],"ddd"))</f>
        <v>Thu</v>
      </c>
      <c r="L4648" s="8" t="str">
        <f>IF(Sales_Pipeline[[#This Row],[Close_Date]]="","",TEXT(Sales_Pipeline[[#This Row],[Close_Date]],"mmm"))</f>
        <v>Jul</v>
      </c>
      <c r="M4648" s="8" t="str">
        <f>IF(Sales_Pipeline[[#This Row],[Close_Date]]="","","Q"&amp;ROUNDUP(MONTH(Sales_Pipeline[[#This Row],[Close_Date]])/3,0))</f>
        <v>Q3</v>
      </c>
      <c r="N4648" s="2" cm="1">
        <f t="array" ref="N4648">IFERROR(_xlfn.IFS(Sales_Pipeline[[#This Row],[Deal_Stage]]="Won",_xlfn.XLOOKUP(Sales_Pipeline[[#This Row],[Product]],Products!$A$2:$A$8,Products!$C$2:$C$8),Sales_Pipeline[[#This Row],[Deal_Stage]]="Lost",_xlfn.XLOOKUP(Sales_Pipeline[[#This Row],[Product]],Products!$A$2:$A$8,Products!$C$2:$C$8)),"")</f>
        <v>1096</v>
      </c>
      <c r="O4648" s="2">
        <v>1192</v>
      </c>
    </row>
    <row r="4649" spans="1:15" x14ac:dyDescent="0.3">
      <c r="A4649" t="s">
        <v>4795</v>
      </c>
      <c r="B4649" t="s">
        <v>12</v>
      </c>
      <c r="C4649" t="str">
        <f>_xlfn.XLOOKUP(Sales_Pipeline[[#This Row],[Sales_Agent]],Sales_Teams[Sales_Agent],Sales_Teams[Manager])</f>
        <v>Melvin Marxen</v>
      </c>
      <c r="D4649" t="str">
        <f>_xlfn.XLOOKUP(Sales_Pipeline[[#This Row],[Manager]],Sales_Teams[Manager],Sales_Teams[Regional_Office])</f>
        <v>Central</v>
      </c>
      <c r="E4649" t="s">
        <v>61</v>
      </c>
      <c r="F4649" t="s">
        <v>141</v>
      </c>
      <c r="G4649" t="str">
        <f>IFERROR(_xlfn.XLOOKUP(Sales_Pipeline[[#This Row],[Account]],Accounts!$A$2:$A$86,Accounts!$F$2:$F$86),"")</f>
        <v>United States</v>
      </c>
      <c r="H4649" t="s">
        <v>57</v>
      </c>
      <c r="I4649" s="3">
        <v>42925</v>
      </c>
      <c r="J4649" s="3">
        <v>42979</v>
      </c>
      <c r="K4649" s="8" t="str">
        <f>IF(Sales_Pipeline[[#This Row],[Close_Date]]="","",TEXT(Sales_Pipeline[[#This Row],[Close_Date]],"ddd"))</f>
        <v>Fri</v>
      </c>
      <c r="L4649" s="8" t="str">
        <f>IF(Sales_Pipeline[[#This Row],[Close_Date]]="","",TEXT(Sales_Pipeline[[#This Row],[Close_Date]],"mmm"))</f>
        <v>Sep</v>
      </c>
      <c r="M4649" s="8" t="str">
        <f>IF(Sales_Pipeline[[#This Row],[Close_Date]]="","","Q"&amp;ROUNDUP(MONTH(Sales_Pipeline[[#This Row],[Close_Date]])/3,0))</f>
        <v>Q3</v>
      </c>
      <c r="N4649" s="2" cm="1">
        <f t="array" ref="N4649">IFERROR(_xlfn.IFS(Sales_Pipeline[[#This Row],[Deal_Stage]]="Won",_xlfn.XLOOKUP(Sales_Pipeline[[#This Row],[Product]],Products!$A$2:$A$8,Products!$C$2:$C$8),Sales_Pipeline[[#This Row],[Deal_Stage]]="Lost",_xlfn.XLOOKUP(Sales_Pipeline[[#This Row],[Product]],Products!$A$2:$A$8,Products!$C$2:$C$8)),"")</f>
        <v>55</v>
      </c>
      <c r="O4649" s="2">
        <v>54</v>
      </c>
    </row>
    <row r="4650" spans="1:15" x14ac:dyDescent="0.3">
      <c r="A4650" t="s">
        <v>4796</v>
      </c>
      <c r="B4650" t="s">
        <v>9</v>
      </c>
      <c r="C4650" t="str">
        <f>_xlfn.XLOOKUP(Sales_Pipeline[[#This Row],[Sales_Agent]],Sales_Teams[Sales_Agent],Sales_Teams[Manager])</f>
        <v>Dustin Brinkmann</v>
      </c>
      <c r="D4650" t="str">
        <f>_xlfn.XLOOKUP(Sales_Pipeline[[#This Row],[Manager]],Sales_Teams[Manager],Sales_Teams[Regional_Office])</f>
        <v>Central</v>
      </c>
      <c r="E4650" t="s">
        <v>76</v>
      </c>
      <c r="F4650" t="s">
        <v>68</v>
      </c>
      <c r="G4650" t="str">
        <f>IFERROR(_xlfn.XLOOKUP(Sales_Pipeline[[#This Row],[Account]],Accounts!$A$2:$A$86,Accounts!$F$2:$F$86),"")</f>
        <v>United States</v>
      </c>
      <c r="H4650" t="s">
        <v>82</v>
      </c>
      <c r="I4650" s="3">
        <v>42925</v>
      </c>
      <c r="J4650" s="3">
        <v>42929</v>
      </c>
      <c r="K4650" s="8" t="str">
        <f>IF(Sales_Pipeline[[#This Row],[Close_Date]]="","",TEXT(Sales_Pipeline[[#This Row],[Close_Date]],"ddd"))</f>
        <v>Thu</v>
      </c>
      <c r="L4650" s="8" t="str">
        <f>IF(Sales_Pipeline[[#This Row],[Close_Date]]="","",TEXT(Sales_Pipeline[[#This Row],[Close_Date]],"mmm"))</f>
        <v>Jul</v>
      </c>
      <c r="M4650" s="8" t="str">
        <f>IF(Sales_Pipeline[[#This Row],[Close_Date]]="","","Q"&amp;ROUNDUP(MONTH(Sales_Pipeline[[#This Row],[Close_Date]])/3,0))</f>
        <v>Q3</v>
      </c>
      <c r="N4650" s="2" cm="1">
        <f t="array" ref="N4650">IFERROR(_xlfn.IFS(Sales_Pipeline[[#This Row],[Deal_Stage]]="Won",_xlfn.XLOOKUP(Sales_Pipeline[[#This Row],[Product]],Products!$A$2:$A$8,Products!$C$2:$C$8),Sales_Pipeline[[#This Row],[Deal_Stage]]="Lost",_xlfn.XLOOKUP(Sales_Pipeline[[#This Row],[Product]],Products!$A$2:$A$8,Products!$C$2:$C$8)),"")</f>
        <v>3393</v>
      </c>
      <c r="O4650" s="2">
        <v>0</v>
      </c>
    </row>
    <row r="4651" spans="1:15" x14ac:dyDescent="0.3">
      <c r="A4651" t="s">
        <v>4797</v>
      </c>
      <c r="B4651" t="s">
        <v>9</v>
      </c>
      <c r="C4651" t="str">
        <f>_xlfn.XLOOKUP(Sales_Pipeline[[#This Row],[Sales_Agent]],Sales_Teams[Sales_Agent],Sales_Teams[Manager])</f>
        <v>Dustin Brinkmann</v>
      </c>
      <c r="D4651" t="str">
        <f>_xlfn.XLOOKUP(Sales_Pipeline[[#This Row],[Manager]],Sales_Teams[Manager],Sales_Teams[Regional_Office])</f>
        <v>Central</v>
      </c>
      <c r="E4651" t="s">
        <v>84</v>
      </c>
      <c r="F4651" t="s">
        <v>105</v>
      </c>
      <c r="G4651" t="str">
        <f>IFERROR(_xlfn.XLOOKUP(Sales_Pipeline[[#This Row],[Account]],Accounts!$A$2:$A$86,Accounts!$F$2:$F$86),"")</f>
        <v>United States</v>
      </c>
      <c r="H4651" t="s">
        <v>57</v>
      </c>
      <c r="I4651" s="3">
        <v>42925</v>
      </c>
      <c r="J4651" s="3">
        <v>42934</v>
      </c>
      <c r="K4651" s="8" t="str">
        <f>IF(Sales_Pipeline[[#This Row],[Close_Date]]="","",TEXT(Sales_Pipeline[[#This Row],[Close_Date]],"ddd"))</f>
        <v>Tue</v>
      </c>
      <c r="L4651" s="8" t="str">
        <f>IF(Sales_Pipeline[[#This Row],[Close_Date]]="","",TEXT(Sales_Pipeline[[#This Row],[Close_Date]],"mmm"))</f>
        <v>Jul</v>
      </c>
      <c r="M4651" s="8" t="str">
        <f>IF(Sales_Pipeline[[#This Row],[Close_Date]]="","","Q"&amp;ROUNDUP(MONTH(Sales_Pipeline[[#This Row],[Close_Date]])/3,0))</f>
        <v>Q3</v>
      </c>
      <c r="N4651" s="2" cm="1">
        <f t="array" ref="N4651">IFERROR(_xlfn.IFS(Sales_Pipeline[[#This Row],[Deal_Stage]]="Won",_xlfn.XLOOKUP(Sales_Pipeline[[#This Row],[Product]],Products!$A$2:$A$8,Products!$C$2:$C$8),Sales_Pipeline[[#This Row],[Deal_Stage]]="Lost",_xlfn.XLOOKUP(Sales_Pipeline[[#This Row],[Product]],Products!$A$2:$A$8,Products!$C$2:$C$8)),"")</f>
        <v>5482</v>
      </c>
      <c r="O4651" s="2">
        <v>4651</v>
      </c>
    </row>
    <row r="4652" spans="1:15" x14ac:dyDescent="0.3">
      <c r="A4652" t="s">
        <v>4798</v>
      </c>
      <c r="B4652" t="s">
        <v>14</v>
      </c>
      <c r="C4652" t="str">
        <f>_xlfn.XLOOKUP(Sales_Pipeline[[#This Row],[Sales_Agent]],Sales_Teams[Sales_Agent],Sales_Teams[Manager])</f>
        <v>Melvin Marxen</v>
      </c>
      <c r="D4652" t="str">
        <f>_xlfn.XLOOKUP(Sales_Pipeline[[#This Row],[Manager]],Sales_Teams[Manager],Sales_Teams[Regional_Office])</f>
        <v>Central</v>
      </c>
      <c r="E4652" t="s">
        <v>84</v>
      </c>
      <c r="F4652" t="s">
        <v>169</v>
      </c>
      <c r="G4652" t="str">
        <f>IFERROR(_xlfn.XLOOKUP(Sales_Pipeline[[#This Row],[Account]],Accounts!$A$2:$A$86,Accounts!$F$2:$F$86),"")</f>
        <v>Panama</v>
      </c>
      <c r="H4652" t="s">
        <v>82</v>
      </c>
      <c r="I4652" s="3">
        <v>42925</v>
      </c>
      <c r="J4652" s="3">
        <v>42935</v>
      </c>
      <c r="K4652" s="8" t="str">
        <f>IF(Sales_Pipeline[[#This Row],[Close_Date]]="","",TEXT(Sales_Pipeline[[#This Row],[Close_Date]],"ddd"))</f>
        <v>Wed</v>
      </c>
      <c r="L4652" s="8" t="str">
        <f>IF(Sales_Pipeline[[#This Row],[Close_Date]]="","",TEXT(Sales_Pipeline[[#This Row],[Close_Date]],"mmm"))</f>
        <v>Jul</v>
      </c>
      <c r="M4652" s="8" t="str">
        <f>IF(Sales_Pipeline[[#This Row],[Close_Date]]="","","Q"&amp;ROUNDUP(MONTH(Sales_Pipeline[[#This Row],[Close_Date]])/3,0))</f>
        <v>Q3</v>
      </c>
      <c r="N4652" s="2" cm="1">
        <f t="array" ref="N4652">IFERROR(_xlfn.IFS(Sales_Pipeline[[#This Row],[Deal_Stage]]="Won",_xlfn.XLOOKUP(Sales_Pipeline[[#This Row],[Product]],Products!$A$2:$A$8,Products!$C$2:$C$8),Sales_Pipeline[[#This Row],[Deal_Stage]]="Lost",_xlfn.XLOOKUP(Sales_Pipeline[[#This Row],[Product]],Products!$A$2:$A$8,Products!$C$2:$C$8)),"")</f>
        <v>5482</v>
      </c>
      <c r="O4652" s="2">
        <v>0</v>
      </c>
    </row>
    <row r="4653" spans="1:15" x14ac:dyDescent="0.3">
      <c r="A4653" t="s">
        <v>4799</v>
      </c>
      <c r="B4653" t="s">
        <v>14</v>
      </c>
      <c r="C4653" t="str">
        <f>_xlfn.XLOOKUP(Sales_Pipeline[[#This Row],[Sales_Agent]],Sales_Teams[Sales_Agent],Sales_Teams[Manager])</f>
        <v>Melvin Marxen</v>
      </c>
      <c r="D4653" t="str">
        <f>_xlfn.XLOOKUP(Sales_Pipeline[[#This Row],[Manager]],Sales_Teams[Manager],Sales_Teams[Regional_Office])</f>
        <v>Central</v>
      </c>
      <c r="E4653" t="s">
        <v>84</v>
      </c>
      <c r="F4653" t="s">
        <v>318</v>
      </c>
      <c r="G4653" t="str">
        <f>IFERROR(_xlfn.XLOOKUP(Sales_Pipeline[[#This Row],[Account]],Accounts!$A$2:$A$86,Accounts!$F$2:$F$86),"")</f>
        <v>Kenya</v>
      </c>
      <c r="H4653" t="s">
        <v>57</v>
      </c>
      <c r="I4653" s="3">
        <v>42925</v>
      </c>
      <c r="J4653" s="3">
        <v>43002</v>
      </c>
      <c r="K4653" s="8" t="str">
        <f>IF(Sales_Pipeline[[#This Row],[Close_Date]]="","",TEXT(Sales_Pipeline[[#This Row],[Close_Date]],"ddd"))</f>
        <v>Sun</v>
      </c>
      <c r="L4653" s="8" t="str">
        <f>IF(Sales_Pipeline[[#This Row],[Close_Date]]="","",TEXT(Sales_Pipeline[[#This Row],[Close_Date]],"mmm"))</f>
        <v>Sep</v>
      </c>
      <c r="M4653" s="8" t="str">
        <f>IF(Sales_Pipeline[[#This Row],[Close_Date]]="","","Q"&amp;ROUNDUP(MONTH(Sales_Pipeline[[#This Row],[Close_Date]])/3,0))</f>
        <v>Q3</v>
      </c>
      <c r="N4653" s="2" cm="1">
        <f t="array" ref="N4653">IFERROR(_xlfn.IFS(Sales_Pipeline[[#This Row],[Deal_Stage]]="Won",_xlfn.XLOOKUP(Sales_Pipeline[[#This Row],[Product]],Products!$A$2:$A$8,Products!$C$2:$C$8),Sales_Pipeline[[#This Row],[Deal_Stage]]="Lost",_xlfn.XLOOKUP(Sales_Pipeline[[#This Row],[Product]],Products!$A$2:$A$8,Products!$C$2:$C$8)),"")</f>
        <v>5482</v>
      </c>
      <c r="O4653" s="2">
        <v>5944</v>
      </c>
    </row>
    <row r="4654" spans="1:15" x14ac:dyDescent="0.3">
      <c r="A4654" t="s">
        <v>4800</v>
      </c>
      <c r="B4654" t="s">
        <v>29</v>
      </c>
      <c r="C4654" t="str">
        <f>_xlfn.XLOOKUP(Sales_Pipeline[[#This Row],[Sales_Agent]],Sales_Teams[Sales_Agent],Sales_Teams[Manager])</f>
        <v>Rocco Neubert</v>
      </c>
      <c r="D4654" t="str">
        <f>_xlfn.XLOOKUP(Sales_Pipeline[[#This Row],[Manager]],Sales_Teams[Manager],Sales_Teams[Regional_Office])</f>
        <v>East</v>
      </c>
      <c r="E4654" t="s">
        <v>76</v>
      </c>
      <c r="F4654" t="s">
        <v>253</v>
      </c>
      <c r="G4654" t="str">
        <f>IFERROR(_xlfn.XLOOKUP(Sales_Pipeline[[#This Row],[Account]],Accounts!$A$2:$A$86,Accounts!$F$2:$F$86),"")</f>
        <v>United States</v>
      </c>
      <c r="H4654" t="s">
        <v>82</v>
      </c>
      <c r="I4654" s="3">
        <v>42925</v>
      </c>
      <c r="J4654" s="3">
        <v>42933</v>
      </c>
      <c r="K4654" s="8" t="str">
        <f>IF(Sales_Pipeline[[#This Row],[Close_Date]]="","",TEXT(Sales_Pipeline[[#This Row],[Close_Date]],"ddd"))</f>
        <v>Mon</v>
      </c>
      <c r="L4654" s="8" t="str">
        <f>IF(Sales_Pipeline[[#This Row],[Close_Date]]="","",TEXT(Sales_Pipeline[[#This Row],[Close_Date]],"mmm"))</f>
        <v>Jul</v>
      </c>
      <c r="M4654" s="8" t="str">
        <f>IF(Sales_Pipeline[[#This Row],[Close_Date]]="","","Q"&amp;ROUNDUP(MONTH(Sales_Pipeline[[#This Row],[Close_Date]])/3,0))</f>
        <v>Q3</v>
      </c>
      <c r="N4654" s="2" cm="1">
        <f t="array" ref="N4654">IFERROR(_xlfn.IFS(Sales_Pipeline[[#This Row],[Deal_Stage]]="Won",_xlfn.XLOOKUP(Sales_Pipeline[[#This Row],[Product]],Products!$A$2:$A$8,Products!$C$2:$C$8),Sales_Pipeline[[#This Row],[Deal_Stage]]="Lost",_xlfn.XLOOKUP(Sales_Pipeline[[#This Row],[Product]],Products!$A$2:$A$8,Products!$C$2:$C$8)),"")</f>
        <v>3393</v>
      </c>
      <c r="O4654" s="2">
        <v>0</v>
      </c>
    </row>
    <row r="4655" spans="1:15" x14ac:dyDescent="0.3">
      <c r="A4655" t="s">
        <v>4801</v>
      </c>
      <c r="B4655" t="s">
        <v>35</v>
      </c>
      <c r="C4655" t="str">
        <f>_xlfn.XLOOKUP(Sales_Pipeline[[#This Row],[Sales_Agent]],Sales_Teams[Sales_Agent],Sales_Teams[Manager])</f>
        <v>Celia Rouche</v>
      </c>
      <c r="D4655" t="str">
        <f>_xlfn.XLOOKUP(Sales_Pipeline[[#This Row],[Manager]],Sales_Teams[Manager],Sales_Teams[Regional_Office])</f>
        <v>West</v>
      </c>
      <c r="E4655" t="s">
        <v>8953</v>
      </c>
      <c r="F4655" t="s">
        <v>204</v>
      </c>
      <c r="G4655" t="str">
        <f>IFERROR(_xlfn.XLOOKUP(Sales_Pipeline[[#This Row],[Account]],Accounts!$A$2:$A$86,Accounts!$F$2:$F$86),"")</f>
        <v>United States</v>
      </c>
      <c r="H4655" t="s">
        <v>77</v>
      </c>
      <c r="I4655" s="3">
        <v>42925</v>
      </c>
      <c r="K4655" s="8" t="str">
        <f>IF(Sales_Pipeline[[#This Row],[Close_Date]]="","",TEXT(Sales_Pipeline[[#This Row],[Close_Date]],"ddd"))</f>
        <v/>
      </c>
      <c r="L4655" s="8" t="str">
        <f>IF(Sales_Pipeline[[#This Row],[Close_Date]]="","",TEXT(Sales_Pipeline[[#This Row],[Close_Date]],"mmm"))</f>
        <v/>
      </c>
      <c r="M4655" s="8" t="str">
        <f>IF(Sales_Pipeline[[#This Row],[Close_Date]]="","","Q"&amp;ROUNDUP(MONTH(Sales_Pipeline[[#This Row],[Close_Date]])/3,0))</f>
        <v/>
      </c>
      <c r="N4655" s="2" t="str" cm="1">
        <f t="array" ref="N4655">IFERROR(_xlfn.IFS(Sales_Pipeline[[#This Row],[Deal_Stage]]="Won",_xlfn.XLOOKUP(Sales_Pipeline[[#This Row],[Product]],Products!$A$2:$A$8,Products!$C$2:$C$8),Sales_Pipeline[[#This Row],[Deal_Stage]]="Lost",_xlfn.XLOOKUP(Sales_Pipeline[[#This Row],[Product]],Products!$A$2:$A$8,Products!$C$2:$C$8)),"")</f>
        <v/>
      </c>
      <c r="O4655" s="2">
        <v>0</v>
      </c>
    </row>
    <row r="4656" spans="1:15" x14ac:dyDescent="0.3">
      <c r="A4656" t="s">
        <v>4802</v>
      </c>
      <c r="B4656" t="s">
        <v>35</v>
      </c>
      <c r="C4656" t="str">
        <f>_xlfn.XLOOKUP(Sales_Pipeline[[#This Row],[Sales_Agent]],Sales_Teams[Sales_Agent],Sales_Teams[Manager])</f>
        <v>Celia Rouche</v>
      </c>
      <c r="D4656" t="str">
        <f>_xlfn.XLOOKUP(Sales_Pipeline[[#This Row],[Manager]],Sales_Teams[Manager],Sales_Teams[Regional_Office])</f>
        <v>West</v>
      </c>
      <c r="E4656" t="s">
        <v>76</v>
      </c>
      <c r="G4656" t="str">
        <f>IFERROR(_xlfn.XLOOKUP(Sales_Pipeline[[#This Row],[Account]],Accounts!$A$2:$A$86,Accounts!$F$2:$F$86),"")</f>
        <v/>
      </c>
      <c r="H4656" t="s">
        <v>77</v>
      </c>
      <c r="I4656" s="3">
        <v>42925</v>
      </c>
      <c r="K4656" s="8" t="str">
        <f>IF(Sales_Pipeline[[#This Row],[Close_Date]]="","",TEXT(Sales_Pipeline[[#This Row],[Close_Date]],"ddd"))</f>
        <v/>
      </c>
      <c r="L4656" s="8" t="str">
        <f>IF(Sales_Pipeline[[#This Row],[Close_Date]]="","",TEXT(Sales_Pipeline[[#This Row],[Close_Date]],"mmm"))</f>
        <v/>
      </c>
      <c r="M4656" s="8" t="str">
        <f>IF(Sales_Pipeline[[#This Row],[Close_Date]]="","","Q"&amp;ROUNDUP(MONTH(Sales_Pipeline[[#This Row],[Close_Date]])/3,0))</f>
        <v/>
      </c>
      <c r="N4656" s="2" t="str" cm="1">
        <f t="array" ref="N4656">IFERROR(_xlfn.IFS(Sales_Pipeline[[#This Row],[Deal_Stage]]="Won",_xlfn.XLOOKUP(Sales_Pipeline[[#This Row],[Product]],Products!$A$2:$A$8,Products!$C$2:$C$8),Sales_Pipeline[[#This Row],[Deal_Stage]]="Lost",_xlfn.XLOOKUP(Sales_Pipeline[[#This Row],[Product]],Products!$A$2:$A$8,Products!$C$2:$C$8)),"")</f>
        <v/>
      </c>
      <c r="O4656" s="2">
        <v>0</v>
      </c>
    </row>
    <row r="4657" spans="1:15" x14ac:dyDescent="0.3">
      <c r="A4657" t="s">
        <v>4803</v>
      </c>
      <c r="B4657" t="s">
        <v>32</v>
      </c>
      <c r="C4657" t="str">
        <f>_xlfn.XLOOKUP(Sales_Pipeline[[#This Row],[Sales_Agent]],Sales_Teams[Sales_Agent],Sales_Teams[Manager])</f>
        <v>Celia Rouche</v>
      </c>
      <c r="D4657" t="str">
        <f>_xlfn.XLOOKUP(Sales_Pipeline[[#This Row],[Manager]],Sales_Teams[Manager],Sales_Teams[Regional_Office])</f>
        <v>West</v>
      </c>
      <c r="E4657" t="s">
        <v>76</v>
      </c>
      <c r="F4657" t="s">
        <v>125</v>
      </c>
      <c r="G4657" t="str">
        <f>IFERROR(_xlfn.XLOOKUP(Sales_Pipeline[[#This Row],[Account]],Accounts!$A$2:$A$86,Accounts!$F$2:$F$86),"")</f>
        <v>United States</v>
      </c>
      <c r="H4657" t="s">
        <v>82</v>
      </c>
      <c r="I4657" s="3">
        <v>42925</v>
      </c>
      <c r="J4657" s="3">
        <v>42933</v>
      </c>
      <c r="K4657" s="8" t="str">
        <f>IF(Sales_Pipeline[[#This Row],[Close_Date]]="","",TEXT(Sales_Pipeline[[#This Row],[Close_Date]],"ddd"))</f>
        <v>Mon</v>
      </c>
      <c r="L4657" s="8" t="str">
        <f>IF(Sales_Pipeline[[#This Row],[Close_Date]]="","",TEXT(Sales_Pipeline[[#This Row],[Close_Date]],"mmm"))</f>
        <v>Jul</v>
      </c>
      <c r="M4657" s="8" t="str">
        <f>IF(Sales_Pipeline[[#This Row],[Close_Date]]="","","Q"&amp;ROUNDUP(MONTH(Sales_Pipeline[[#This Row],[Close_Date]])/3,0))</f>
        <v>Q3</v>
      </c>
      <c r="N4657" s="2" cm="1">
        <f t="array" ref="N4657">IFERROR(_xlfn.IFS(Sales_Pipeline[[#This Row],[Deal_Stage]]="Won",_xlfn.XLOOKUP(Sales_Pipeline[[#This Row],[Product]],Products!$A$2:$A$8,Products!$C$2:$C$8),Sales_Pipeline[[#This Row],[Deal_Stage]]="Lost",_xlfn.XLOOKUP(Sales_Pipeline[[#This Row],[Product]],Products!$A$2:$A$8,Products!$C$2:$C$8)),"")</f>
        <v>3393</v>
      </c>
      <c r="O4657" s="2">
        <v>0</v>
      </c>
    </row>
    <row r="4658" spans="1:15" x14ac:dyDescent="0.3">
      <c r="A4658" t="s">
        <v>4804</v>
      </c>
      <c r="B4658" t="s">
        <v>44</v>
      </c>
      <c r="C4658" t="str">
        <f>_xlfn.XLOOKUP(Sales_Pipeline[[#This Row],[Sales_Agent]],Sales_Teams[Sales_Agent],Sales_Teams[Manager])</f>
        <v>Summer Sewald</v>
      </c>
      <c r="D4658" t="str">
        <f>_xlfn.XLOOKUP(Sales_Pipeline[[#This Row],[Manager]],Sales_Teams[Manager],Sales_Teams[Regional_Office])</f>
        <v>West</v>
      </c>
      <c r="E4658" t="s">
        <v>8953</v>
      </c>
      <c r="G4658" t="str">
        <f>IFERROR(_xlfn.XLOOKUP(Sales_Pipeline[[#This Row],[Account]],Accounts!$A$2:$A$86,Accounts!$F$2:$F$86),"")</f>
        <v/>
      </c>
      <c r="H4658" t="s">
        <v>77</v>
      </c>
      <c r="I4658" s="3">
        <v>42925</v>
      </c>
      <c r="K4658" s="8" t="str">
        <f>IF(Sales_Pipeline[[#This Row],[Close_Date]]="","",TEXT(Sales_Pipeline[[#This Row],[Close_Date]],"ddd"))</f>
        <v/>
      </c>
      <c r="L4658" s="8" t="str">
        <f>IF(Sales_Pipeline[[#This Row],[Close_Date]]="","",TEXT(Sales_Pipeline[[#This Row],[Close_Date]],"mmm"))</f>
        <v/>
      </c>
      <c r="M4658" s="8" t="str">
        <f>IF(Sales_Pipeline[[#This Row],[Close_Date]]="","","Q"&amp;ROUNDUP(MONTH(Sales_Pipeline[[#This Row],[Close_Date]])/3,0))</f>
        <v/>
      </c>
      <c r="N4658" s="2" t="str" cm="1">
        <f t="array" ref="N4658">IFERROR(_xlfn.IFS(Sales_Pipeline[[#This Row],[Deal_Stage]]="Won",_xlfn.XLOOKUP(Sales_Pipeline[[#This Row],[Product]],Products!$A$2:$A$8,Products!$C$2:$C$8),Sales_Pipeline[[#This Row],[Deal_Stage]]="Lost",_xlfn.XLOOKUP(Sales_Pipeline[[#This Row],[Product]],Products!$A$2:$A$8,Products!$C$2:$C$8)),"")</f>
        <v/>
      </c>
      <c r="O4658" s="2">
        <v>0</v>
      </c>
    </row>
    <row r="4659" spans="1:15" x14ac:dyDescent="0.3">
      <c r="A4659" t="s">
        <v>4805</v>
      </c>
      <c r="B4659" t="s">
        <v>3</v>
      </c>
      <c r="C4659" t="str">
        <f>_xlfn.XLOOKUP(Sales_Pipeline[[#This Row],[Sales_Agent]],Sales_Teams[Sales_Agent],Sales_Teams[Manager])</f>
        <v>Dustin Brinkmann</v>
      </c>
      <c r="D4659" t="str">
        <f>_xlfn.XLOOKUP(Sales_Pipeline[[#This Row],[Manager]],Sales_Teams[Manager],Sales_Teams[Regional_Office])</f>
        <v>Central</v>
      </c>
      <c r="E4659" t="s">
        <v>55</v>
      </c>
      <c r="F4659" t="s">
        <v>223</v>
      </c>
      <c r="G4659" t="str">
        <f>IFERROR(_xlfn.XLOOKUP(Sales_Pipeline[[#This Row],[Account]],Accounts!$A$2:$A$86,Accounts!$F$2:$F$86),"")</f>
        <v>United States</v>
      </c>
      <c r="H4659" t="s">
        <v>57</v>
      </c>
      <c r="I4659" s="3">
        <v>42926</v>
      </c>
      <c r="J4659" s="3">
        <v>42933</v>
      </c>
      <c r="K4659" s="8" t="str">
        <f>IF(Sales_Pipeline[[#This Row],[Close_Date]]="","",TEXT(Sales_Pipeline[[#This Row],[Close_Date]],"ddd"))</f>
        <v>Mon</v>
      </c>
      <c r="L4659" s="8" t="str">
        <f>IF(Sales_Pipeline[[#This Row],[Close_Date]]="","",TEXT(Sales_Pipeline[[#This Row],[Close_Date]],"mmm"))</f>
        <v>Jul</v>
      </c>
      <c r="M4659" s="8" t="str">
        <f>IF(Sales_Pipeline[[#This Row],[Close_Date]]="","","Q"&amp;ROUNDUP(MONTH(Sales_Pipeline[[#This Row],[Close_Date]])/3,0))</f>
        <v>Q3</v>
      </c>
      <c r="N4659" s="2" cm="1">
        <f t="array" ref="N4659">IFERROR(_xlfn.IFS(Sales_Pipeline[[#This Row],[Deal_Stage]]="Won",_xlfn.XLOOKUP(Sales_Pipeline[[#This Row],[Product]],Products!$A$2:$A$8,Products!$C$2:$C$8),Sales_Pipeline[[#This Row],[Deal_Stage]]="Lost",_xlfn.XLOOKUP(Sales_Pipeline[[#This Row],[Product]],Products!$A$2:$A$8,Products!$C$2:$C$8)),"")</f>
        <v>1096</v>
      </c>
      <c r="O4659" s="2">
        <v>962</v>
      </c>
    </row>
    <row r="4660" spans="1:15" x14ac:dyDescent="0.3">
      <c r="A4660" t="s">
        <v>4806</v>
      </c>
      <c r="B4660" t="s">
        <v>30</v>
      </c>
      <c r="C4660" t="str">
        <f>_xlfn.XLOOKUP(Sales_Pipeline[[#This Row],[Sales_Agent]],Sales_Teams[Sales_Agent],Sales_Teams[Manager])</f>
        <v>Rocco Neubert</v>
      </c>
      <c r="D4660" t="str">
        <f>_xlfn.XLOOKUP(Sales_Pipeline[[#This Row],[Manager]],Sales_Teams[Manager],Sales_Teams[Regional_Office])</f>
        <v>East</v>
      </c>
      <c r="E4660" t="s">
        <v>55</v>
      </c>
      <c r="F4660" t="s">
        <v>161</v>
      </c>
      <c r="G4660" t="str">
        <f>IFERROR(_xlfn.XLOOKUP(Sales_Pipeline[[#This Row],[Account]],Accounts!$A$2:$A$86,Accounts!$F$2:$F$86),"")</f>
        <v>United States</v>
      </c>
      <c r="H4660" t="s">
        <v>57</v>
      </c>
      <c r="I4660" s="3">
        <v>42926</v>
      </c>
      <c r="J4660" s="3">
        <v>42937</v>
      </c>
      <c r="K4660" s="8" t="str">
        <f>IF(Sales_Pipeline[[#This Row],[Close_Date]]="","",TEXT(Sales_Pipeline[[#This Row],[Close_Date]],"ddd"))</f>
        <v>Fri</v>
      </c>
      <c r="L4660" s="8" t="str">
        <f>IF(Sales_Pipeline[[#This Row],[Close_Date]]="","",TEXT(Sales_Pipeline[[#This Row],[Close_Date]],"mmm"))</f>
        <v>Jul</v>
      </c>
      <c r="M4660" s="8" t="str">
        <f>IF(Sales_Pipeline[[#This Row],[Close_Date]]="","","Q"&amp;ROUNDUP(MONTH(Sales_Pipeline[[#This Row],[Close_Date]])/3,0))</f>
        <v>Q3</v>
      </c>
      <c r="N4660" s="2" cm="1">
        <f t="array" ref="N4660">IFERROR(_xlfn.IFS(Sales_Pipeline[[#This Row],[Deal_Stage]]="Won",_xlfn.XLOOKUP(Sales_Pipeline[[#This Row],[Product]],Products!$A$2:$A$8,Products!$C$2:$C$8),Sales_Pipeline[[#This Row],[Deal_Stage]]="Lost",_xlfn.XLOOKUP(Sales_Pipeline[[#This Row],[Product]],Products!$A$2:$A$8,Products!$C$2:$C$8)),"")</f>
        <v>1096</v>
      </c>
      <c r="O4660" s="2">
        <v>1063</v>
      </c>
    </row>
    <row r="4661" spans="1:15" x14ac:dyDescent="0.3">
      <c r="A4661" t="s">
        <v>4807</v>
      </c>
      <c r="B4661" t="s">
        <v>27</v>
      </c>
      <c r="C4661" t="str">
        <f>_xlfn.XLOOKUP(Sales_Pipeline[[#This Row],[Sales_Agent]],Sales_Teams[Sales_Agent],Sales_Teams[Manager])</f>
        <v>Rocco Neubert</v>
      </c>
      <c r="D4661" t="str">
        <f>_xlfn.XLOOKUP(Sales_Pipeline[[#This Row],[Manager]],Sales_Teams[Manager],Sales_Teams[Regional_Office])</f>
        <v>East</v>
      </c>
      <c r="E4661" t="s">
        <v>76</v>
      </c>
      <c r="F4661" t="s">
        <v>388</v>
      </c>
      <c r="G4661" t="str">
        <f>IFERROR(_xlfn.XLOOKUP(Sales_Pipeline[[#This Row],[Account]],Accounts!$A$2:$A$86,Accounts!$F$2:$F$86),"")</f>
        <v>China</v>
      </c>
      <c r="H4661" t="s">
        <v>82</v>
      </c>
      <c r="I4661" s="3">
        <v>42926</v>
      </c>
      <c r="J4661" s="3">
        <v>42939</v>
      </c>
      <c r="K4661" s="8" t="str">
        <f>IF(Sales_Pipeline[[#This Row],[Close_Date]]="","",TEXT(Sales_Pipeline[[#This Row],[Close_Date]],"ddd"))</f>
        <v>Sun</v>
      </c>
      <c r="L4661" s="8" t="str">
        <f>IF(Sales_Pipeline[[#This Row],[Close_Date]]="","",TEXT(Sales_Pipeline[[#This Row],[Close_Date]],"mmm"))</f>
        <v>Jul</v>
      </c>
      <c r="M4661" s="8" t="str">
        <f>IF(Sales_Pipeline[[#This Row],[Close_Date]]="","","Q"&amp;ROUNDUP(MONTH(Sales_Pipeline[[#This Row],[Close_Date]])/3,0))</f>
        <v>Q3</v>
      </c>
      <c r="N4661" s="2" cm="1">
        <f t="array" ref="N4661">IFERROR(_xlfn.IFS(Sales_Pipeline[[#This Row],[Deal_Stage]]="Won",_xlfn.XLOOKUP(Sales_Pipeline[[#This Row],[Product]],Products!$A$2:$A$8,Products!$C$2:$C$8),Sales_Pipeline[[#This Row],[Deal_Stage]]="Lost",_xlfn.XLOOKUP(Sales_Pipeline[[#This Row],[Product]],Products!$A$2:$A$8,Products!$C$2:$C$8)),"")</f>
        <v>3393</v>
      </c>
      <c r="O4661" s="2">
        <v>0</v>
      </c>
    </row>
    <row r="4662" spans="1:15" x14ac:dyDescent="0.3">
      <c r="A4662" t="s">
        <v>4808</v>
      </c>
      <c r="B4662" t="s">
        <v>6</v>
      </c>
      <c r="C4662" t="str">
        <f>_xlfn.XLOOKUP(Sales_Pipeline[[#This Row],[Sales_Agent]],Sales_Teams[Sales_Agent],Sales_Teams[Manager])</f>
        <v>Dustin Brinkmann</v>
      </c>
      <c r="D4662" t="str">
        <f>_xlfn.XLOOKUP(Sales_Pipeline[[#This Row],[Manager]],Sales_Teams[Manager],Sales_Teams[Regional_Office])</f>
        <v>Central</v>
      </c>
      <c r="E4662" t="s">
        <v>63</v>
      </c>
      <c r="F4662" t="s">
        <v>132</v>
      </c>
      <c r="G4662" t="str">
        <f>IFERROR(_xlfn.XLOOKUP(Sales_Pipeline[[#This Row],[Account]],Accounts!$A$2:$A$86,Accounts!$F$2:$F$86),"")</f>
        <v>United States</v>
      </c>
      <c r="H4662" t="s">
        <v>82</v>
      </c>
      <c r="I4662" s="3">
        <v>42926</v>
      </c>
      <c r="J4662" s="3">
        <v>42939</v>
      </c>
      <c r="K4662" s="8" t="str">
        <f>IF(Sales_Pipeline[[#This Row],[Close_Date]]="","",TEXT(Sales_Pipeline[[#This Row],[Close_Date]],"ddd"))</f>
        <v>Sun</v>
      </c>
      <c r="L4662" s="8" t="str">
        <f>IF(Sales_Pipeline[[#This Row],[Close_Date]]="","",TEXT(Sales_Pipeline[[#This Row],[Close_Date]],"mmm"))</f>
        <v>Jul</v>
      </c>
      <c r="M4662" s="8" t="str">
        <f>IF(Sales_Pipeline[[#This Row],[Close_Date]]="","","Q"&amp;ROUNDUP(MONTH(Sales_Pipeline[[#This Row],[Close_Date]])/3,0))</f>
        <v>Q3</v>
      </c>
      <c r="N4662" s="2" cm="1">
        <f t="array" ref="N4662">IFERROR(_xlfn.IFS(Sales_Pipeline[[#This Row],[Deal_Stage]]="Won",_xlfn.XLOOKUP(Sales_Pipeline[[#This Row],[Product]],Products!$A$2:$A$8,Products!$C$2:$C$8),Sales_Pipeline[[#This Row],[Deal_Stage]]="Lost",_xlfn.XLOOKUP(Sales_Pipeline[[#This Row],[Product]],Products!$A$2:$A$8,Products!$C$2:$C$8)),"")</f>
        <v>550</v>
      </c>
      <c r="O4662" s="2">
        <v>0</v>
      </c>
    </row>
    <row r="4663" spans="1:15" x14ac:dyDescent="0.3">
      <c r="A4663" t="s">
        <v>4809</v>
      </c>
      <c r="B4663" t="s">
        <v>15</v>
      </c>
      <c r="C4663" t="str">
        <f>_xlfn.XLOOKUP(Sales_Pipeline[[#This Row],[Sales_Agent]],Sales_Teams[Sales_Agent],Sales_Teams[Manager])</f>
        <v>Melvin Marxen</v>
      </c>
      <c r="D4663" t="str">
        <f>_xlfn.XLOOKUP(Sales_Pipeline[[#This Row],[Manager]],Sales_Teams[Manager],Sales_Teams[Regional_Office])</f>
        <v>Central</v>
      </c>
      <c r="E4663" t="s">
        <v>55</v>
      </c>
      <c r="F4663" t="s">
        <v>56</v>
      </c>
      <c r="G4663" t="str">
        <f>IFERROR(_xlfn.XLOOKUP(Sales_Pipeline[[#This Row],[Account]],Accounts!$A$2:$A$86,Accounts!$F$2:$F$86),"")</f>
        <v>United States</v>
      </c>
      <c r="H4663" t="s">
        <v>82</v>
      </c>
      <c r="I4663" s="3">
        <v>42926</v>
      </c>
      <c r="J4663" s="3">
        <v>42928</v>
      </c>
      <c r="K4663" s="8" t="str">
        <f>IF(Sales_Pipeline[[#This Row],[Close_Date]]="","",TEXT(Sales_Pipeline[[#This Row],[Close_Date]],"ddd"))</f>
        <v>Wed</v>
      </c>
      <c r="L4663" s="8" t="str">
        <f>IF(Sales_Pipeline[[#This Row],[Close_Date]]="","",TEXT(Sales_Pipeline[[#This Row],[Close_Date]],"mmm"))</f>
        <v>Jul</v>
      </c>
      <c r="M4663" s="8" t="str">
        <f>IF(Sales_Pipeline[[#This Row],[Close_Date]]="","","Q"&amp;ROUNDUP(MONTH(Sales_Pipeline[[#This Row],[Close_Date]])/3,0))</f>
        <v>Q3</v>
      </c>
      <c r="N4663" s="2" cm="1">
        <f t="array" ref="N4663">IFERROR(_xlfn.IFS(Sales_Pipeline[[#This Row],[Deal_Stage]]="Won",_xlfn.XLOOKUP(Sales_Pipeline[[#This Row],[Product]],Products!$A$2:$A$8,Products!$C$2:$C$8),Sales_Pipeline[[#This Row],[Deal_Stage]]="Lost",_xlfn.XLOOKUP(Sales_Pipeline[[#This Row],[Product]],Products!$A$2:$A$8,Products!$C$2:$C$8)),"")</f>
        <v>1096</v>
      </c>
      <c r="O4663" s="2">
        <v>0</v>
      </c>
    </row>
    <row r="4664" spans="1:15" x14ac:dyDescent="0.3">
      <c r="A4664" t="s">
        <v>4810</v>
      </c>
      <c r="B4664" t="s">
        <v>15</v>
      </c>
      <c r="C4664" t="str">
        <f>_xlfn.XLOOKUP(Sales_Pipeline[[#This Row],[Sales_Agent]],Sales_Teams[Sales_Agent],Sales_Teams[Manager])</f>
        <v>Melvin Marxen</v>
      </c>
      <c r="D4664" t="str">
        <f>_xlfn.XLOOKUP(Sales_Pipeline[[#This Row],[Manager]],Sales_Teams[Manager],Sales_Teams[Regional_Office])</f>
        <v>Central</v>
      </c>
      <c r="E4664" t="s">
        <v>61</v>
      </c>
      <c r="F4664" t="s">
        <v>507</v>
      </c>
      <c r="G4664" t="str">
        <f>IFERROR(_xlfn.XLOOKUP(Sales_Pipeline[[#This Row],[Account]],Accounts!$A$2:$A$86,Accounts!$F$2:$F$86),"")</f>
        <v>Belgium</v>
      </c>
      <c r="H4664" t="s">
        <v>82</v>
      </c>
      <c r="I4664" s="3">
        <v>42926</v>
      </c>
      <c r="J4664" s="3">
        <v>42933</v>
      </c>
      <c r="K4664" s="8" t="str">
        <f>IF(Sales_Pipeline[[#This Row],[Close_Date]]="","",TEXT(Sales_Pipeline[[#This Row],[Close_Date]],"ddd"))</f>
        <v>Mon</v>
      </c>
      <c r="L4664" s="8" t="str">
        <f>IF(Sales_Pipeline[[#This Row],[Close_Date]]="","",TEXT(Sales_Pipeline[[#This Row],[Close_Date]],"mmm"))</f>
        <v>Jul</v>
      </c>
      <c r="M4664" s="8" t="str">
        <f>IF(Sales_Pipeline[[#This Row],[Close_Date]]="","","Q"&amp;ROUNDUP(MONTH(Sales_Pipeline[[#This Row],[Close_Date]])/3,0))</f>
        <v>Q3</v>
      </c>
      <c r="N4664" s="2" cm="1">
        <f t="array" ref="N4664">IFERROR(_xlfn.IFS(Sales_Pipeline[[#This Row],[Deal_Stage]]="Won",_xlfn.XLOOKUP(Sales_Pipeline[[#This Row],[Product]],Products!$A$2:$A$8,Products!$C$2:$C$8),Sales_Pipeline[[#This Row],[Deal_Stage]]="Lost",_xlfn.XLOOKUP(Sales_Pipeline[[#This Row],[Product]],Products!$A$2:$A$8,Products!$C$2:$C$8)),"")</f>
        <v>55</v>
      </c>
      <c r="O4664" s="2">
        <v>0</v>
      </c>
    </row>
    <row r="4665" spans="1:15" x14ac:dyDescent="0.3">
      <c r="A4665" t="s">
        <v>4811</v>
      </c>
      <c r="B4665" t="s">
        <v>15</v>
      </c>
      <c r="C4665" t="str">
        <f>_xlfn.XLOOKUP(Sales_Pipeline[[#This Row],[Sales_Agent]],Sales_Teams[Sales_Agent],Sales_Teams[Manager])</f>
        <v>Melvin Marxen</v>
      </c>
      <c r="D4665" t="str">
        <f>_xlfn.XLOOKUP(Sales_Pipeline[[#This Row],[Manager]],Sales_Teams[Manager],Sales_Teams[Regional_Office])</f>
        <v>Central</v>
      </c>
      <c r="E4665" t="s">
        <v>76</v>
      </c>
      <c r="F4665" t="s">
        <v>223</v>
      </c>
      <c r="G4665" t="str">
        <f>IFERROR(_xlfn.XLOOKUP(Sales_Pipeline[[#This Row],[Account]],Accounts!$A$2:$A$86,Accounts!$F$2:$F$86),"")</f>
        <v>United States</v>
      </c>
      <c r="H4665" t="s">
        <v>57</v>
      </c>
      <c r="I4665" s="3">
        <v>42926</v>
      </c>
      <c r="J4665" s="3">
        <v>42981</v>
      </c>
      <c r="K4665" s="8" t="str">
        <f>IF(Sales_Pipeline[[#This Row],[Close_Date]]="","",TEXT(Sales_Pipeline[[#This Row],[Close_Date]],"ddd"))</f>
        <v>Sun</v>
      </c>
      <c r="L4665" s="8" t="str">
        <f>IF(Sales_Pipeline[[#This Row],[Close_Date]]="","",TEXT(Sales_Pipeline[[#This Row],[Close_Date]],"mmm"))</f>
        <v>Sep</v>
      </c>
      <c r="M4665" s="8" t="str">
        <f>IF(Sales_Pipeline[[#This Row],[Close_Date]]="","","Q"&amp;ROUNDUP(MONTH(Sales_Pipeline[[#This Row],[Close_Date]])/3,0))</f>
        <v>Q3</v>
      </c>
      <c r="N4665" s="2" cm="1">
        <f t="array" ref="N4665">IFERROR(_xlfn.IFS(Sales_Pipeline[[#This Row],[Deal_Stage]]="Won",_xlfn.XLOOKUP(Sales_Pipeline[[#This Row],[Product]],Products!$A$2:$A$8,Products!$C$2:$C$8),Sales_Pipeline[[#This Row],[Deal_Stage]]="Lost",_xlfn.XLOOKUP(Sales_Pipeline[[#This Row],[Product]],Products!$A$2:$A$8,Products!$C$2:$C$8)),"")</f>
        <v>3393</v>
      </c>
      <c r="O4665" s="2">
        <v>2572</v>
      </c>
    </row>
    <row r="4666" spans="1:15" x14ac:dyDescent="0.3">
      <c r="A4666" t="s">
        <v>4812</v>
      </c>
      <c r="B4666" t="s">
        <v>13</v>
      </c>
      <c r="C4666" t="str">
        <f>_xlfn.XLOOKUP(Sales_Pipeline[[#This Row],[Sales_Agent]],Sales_Teams[Sales_Agent],Sales_Teams[Manager])</f>
        <v>Melvin Marxen</v>
      </c>
      <c r="D4666" t="str">
        <f>_xlfn.XLOOKUP(Sales_Pipeline[[#This Row],[Manager]],Sales_Teams[Manager],Sales_Teams[Regional_Office])</f>
        <v>Central</v>
      </c>
      <c r="E4666" t="s">
        <v>8953</v>
      </c>
      <c r="F4666" t="s">
        <v>229</v>
      </c>
      <c r="G4666" t="str">
        <f>IFERROR(_xlfn.XLOOKUP(Sales_Pipeline[[#This Row],[Account]],Accounts!$A$2:$A$86,Accounts!$F$2:$F$86),"")</f>
        <v>Norway</v>
      </c>
      <c r="H4666" t="s">
        <v>82</v>
      </c>
      <c r="I4666" s="3">
        <v>42926</v>
      </c>
      <c r="J4666" s="3">
        <v>42927</v>
      </c>
      <c r="K4666" s="8" t="str">
        <f>IF(Sales_Pipeline[[#This Row],[Close_Date]]="","",TEXT(Sales_Pipeline[[#This Row],[Close_Date]],"ddd"))</f>
        <v>Tue</v>
      </c>
      <c r="L4666" s="8" t="str">
        <f>IF(Sales_Pipeline[[#This Row],[Close_Date]]="","",TEXT(Sales_Pipeline[[#This Row],[Close_Date]],"mmm"))</f>
        <v>Jul</v>
      </c>
      <c r="M4666" s="8" t="str">
        <f>IF(Sales_Pipeline[[#This Row],[Close_Date]]="","","Q"&amp;ROUNDUP(MONTH(Sales_Pipeline[[#This Row],[Close_Date]])/3,0))</f>
        <v>Q3</v>
      </c>
      <c r="N4666" s="2" cm="1">
        <f t="array" ref="N4666">IFERROR(_xlfn.IFS(Sales_Pipeline[[#This Row],[Deal_Stage]]="Won",_xlfn.XLOOKUP(Sales_Pipeline[[#This Row],[Product]],Products!$A$2:$A$8,Products!$C$2:$C$8),Sales_Pipeline[[#This Row],[Deal_Stage]]="Lost",_xlfn.XLOOKUP(Sales_Pipeline[[#This Row],[Product]],Products!$A$2:$A$8,Products!$C$2:$C$8)),"")</f>
        <v>4821</v>
      </c>
      <c r="O4666" s="2">
        <v>0</v>
      </c>
    </row>
    <row r="4667" spans="1:15" x14ac:dyDescent="0.3">
      <c r="A4667" t="s">
        <v>4813</v>
      </c>
      <c r="B4667" t="s">
        <v>13</v>
      </c>
      <c r="C4667" t="str">
        <f>_xlfn.XLOOKUP(Sales_Pipeline[[#This Row],[Sales_Agent]],Sales_Teams[Sales_Agent],Sales_Teams[Manager])</f>
        <v>Melvin Marxen</v>
      </c>
      <c r="D4667" t="str">
        <f>_xlfn.XLOOKUP(Sales_Pipeline[[#This Row],[Manager]],Sales_Teams[Manager],Sales_Teams[Regional_Office])</f>
        <v>Central</v>
      </c>
      <c r="E4667" t="s">
        <v>8953</v>
      </c>
      <c r="F4667" t="s">
        <v>105</v>
      </c>
      <c r="G4667" t="str">
        <f>IFERROR(_xlfn.XLOOKUP(Sales_Pipeline[[#This Row],[Account]],Accounts!$A$2:$A$86,Accounts!$F$2:$F$86),"")</f>
        <v>United States</v>
      </c>
      <c r="H4667" t="s">
        <v>57</v>
      </c>
      <c r="I4667" s="3">
        <v>42926</v>
      </c>
      <c r="J4667" s="3">
        <v>42934</v>
      </c>
      <c r="K4667" s="8" t="str">
        <f>IF(Sales_Pipeline[[#This Row],[Close_Date]]="","",TEXT(Sales_Pipeline[[#This Row],[Close_Date]],"ddd"))</f>
        <v>Tue</v>
      </c>
      <c r="L4667" s="8" t="str">
        <f>IF(Sales_Pipeline[[#This Row],[Close_Date]]="","",TEXT(Sales_Pipeline[[#This Row],[Close_Date]],"mmm"))</f>
        <v>Jul</v>
      </c>
      <c r="M4667" s="8" t="str">
        <f>IF(Sales_Pipeline[[#This Row],[Close_Date]]="","","Q"&amp;ROUNDUP(MONTH(Sales_Pipeline[[#This Row],[Close_Date]])/3,0))</f>
        <v>Q3</v>
      </c>
      <c r="N4667" s="2" cm="1">
        <f t="array" ref="N4667">IFERROR(_xlfn.IFS(Sales_Pipeline[[#This Row],[Deal_Stage]]="Won",_xlfn.XLOOKUP(Sales_Pipeline[[#This Row],[Product]],Products!$A$2:$A$8,Products!$C$2:$C$8),Sales_Pipeline[[#This Row],[Deal_Stage]]="Lost",_xlfn.XLOOKUP(Sales_Pipeline[[#This Row],[Product]],Products!$A$2:$A$8,Products!$C$2:$C$8)),"")</f>
        <v>4821</v>
      </c>
      <c r="O4667" s="2">
        <v>4631</v>
      </c>
    </row>
    <row r="4668" spans="1:15" x14ac:dyDescent="0.3">
      <c r="A4668" t="s">
        <v>4814</v>
      </c>
      <c r="B4668" t="s">
        <v>13</v>
      </c>
      <c r="C4668" t="str">
        <f>_xlfn.XLOOKUP(Sales_Pipeline[[#This Row],[Sales_Agent]],Sales_Teams[Sales_Agent],Sales_Teams[Manager])</f>
        <v>Melvin Marxen</v>
      </c>
      <c r="D4668" t="str">
        <f>_xlfn.XLOOKUP(Sales_Pipeline[[#This Row],[Manager]],Sales_Teams[Manager],Sales_Teams[Regional_Office])</f>
        <v>Central</v>
      </c>
      <c r="E4668" t="s">
        <v>76</v>
      </c>
      <c r="F4668" t="s">
        <v>59</v>
      </c>
      <c r="G4668" t="str">
        <f>IFERROR(_xlfn.XLOOKUP(Sales_Pipeline[[#This Row],[Account]],Accounts!$A$2:$A$86,Accounts!$F$2:$F$86),"")</f>
        <v>United States</v>
      </c>
      <c r="H4668" t="s">
        <v>57</v>
      </c>
      <c r="I4668" s="3">
        <v>42926</v>
      </c>
      <c r="J4668" s="3">
        <v>42935</v>
      </c>
      <c r="K4668" s="8" t="str">
        <f>IF(Sales_Pipeline[[#This Row],[Close_Date]]="","",TEXT(Sales_Pipeline[[#This Row],[Close_Date]],"ddd"))</f>
        <v>Wed</v>
      </c>
      <c r="L4668" s="8" t="str">
        <f>IF(Sales_Pipeline[[#This Row],[Close_Date]]="","",TEXT(Sales_Pipeline[[#This Row],[Close_Date]],"mmm"))</f>
        <v>Jul</v>
      </c>
      <c r="M4668" s="8" t="str">
        <f>IF(Sales_Pipeline[[#This Row],[Close_Date]]="","","Q"&amp;ROUNDUP(MONTH(Sales_Pipeline[[#This Row],[Close_Date]])/3,0))</f>
        <v>Q3</v>
      </c>
      <c r="N4668" s="2" cm="1">
        <f t="array" ref="N4668">IFERROR(_xlfn.IFS(Sales_Pipeline[[#This Row],[Deal_Stage]]="Won",_xlfn.XLOOKUP(Sales_Pipeline[[#This Row],[Product]],Products!$A$2:$A$8,Products!$C$2:$C$8),Sales_Pipeline[[#This Row],[Deal_Stage]]="Lost",_xlfn.XLOOKUP(Sales_Pipeline[[#This Row],[Product]],Products!$A$2:$A$8,Products!$C$2:$C$8)),"")</f>
        <v>3393</v>
      </c>
      <c r="O4668" s="2">
        <v>3230</v>
      </c>
    </row>
    <row r="4669" spans="1:15" x14ac:dyDescent="0.3">
      <c r="A4669" t="s">
        <v>4815</v>
      </c>
      <c r="B4669" t="s">
        <v>36</v>
      </c>
      <c r="C4669" t="str">
        <f>_xlfn.XLOOKUP(Sales_Pipeline[[#This Row],[Sales_Agent]],Sales_Teams[Sales_Agent],Sales_Teams[Manager])</f>
        <v>Celia Rouche</v>
      </c>
      <c r="D4669" t="str">
        <f>_xlfn.XLOOKUP(Sales_Pipeline[[#This Row],[Manager]],Sales_Teams[Manager],Sales_Teams[Regional_Office])</f>
        <v>West</v>
      </c>
      <c r="E4669" t="s">
        <v>61</v>
      </c>
      <c r="F4669" t="s">
        <v>234</v>
      </c>
      <c r="G4669" t="str">
        <f>IFERROR(_xlfn.XLOOKUP(Sales_Pipeline[[#This Row],[Account]],Accounts!$A$2:$A$86,Accounts!$F$2:$F$86),"")</f>
        <v>United States</v>
      </c>
      <c r="H4669" t="s">
        <v>57</v>
      </c>
      <c r="I4669" s="3">
        <v>42926</v>
      </c>
      <c r="J4669" s="3">
        <v>42935</v>
      </c>
      <c r="K4669" s="8" t="str">
        <f>IF(Sales_Pipeline[[#This Row],[Close_Date]]="","",TEXT(Sales_Pipeline[[#This Row],[Close_Date]],"ddd"))</f>
        <v>Wed</v>
      </c>
      <c r="L4669" s="8" t="str">
        <f>IF(Sales_Pipeline[[#This Row],[Close_Date]]="","",TEXT(Sales_Pipeline[[#This Row],[Close_Date]],"mmm"))</f>
        <v>Jul</v>
      </c>
      <c r="M4669" s="8" t="str">
        <f>IF(Sales_Pipeline[[#This Row],[Close_Date]]="","","Q"&amp;ROUNDUP(MONTH(Sales_Pipeline[[#This Row],[Close_Date]])/3,0))</f>
        <v>Q3</v>
      </c>
      <c r="N4669" s="2" cm="1">
        <f t="array" ref="N4669">IFERROR(_xlfn.IFS(Sales_Pipeline[[#This Row],[Deal_Stage]]="Won",_xlfn.XLOOKUP(Sales_Pipeline[[#This Row],[Product]],Products!$A$2:$A$8,Products!$C$2:$C$8),Sales_Pipeline[[#This Row],[Deal_Stage]]="Lost",_xlfn.XLOOKUP(Sales_Pipeline[[#This Row],[Product]],Products!$A$2:$A$8,Products!$C$2:$C$8)),"")</f>
        <v>55</v>
      </c>
      <c r="O4669" s="2">
        <v>59</v>
      </c>
    </row>
    <row r="4670" spans="1:15" x14ac:dyDescent="0.3">
      <c r="A4670" t="s">
        <v>4816</v>
      </c>
      <c r="B4670" t="s">
        <v>40</v>
      </c>
      <c r="C4670" t="str">
        <f>_xlfn.XLOOKUP(Sales_Pipeline[[#This Row],[Sales_Agent]],Sales_Teams[Sales_Agent],Sales_Teams[Manager])</f>
        <v>Summer Sewald</v>
      </c>
      <c r="D4670" t="str">
        <f>_xlfn.XLOOKUP(Sales_Pipeline[[#This Row],[Manager]],Sales_Teams[Manager],Sales_Teams[Regional_Office])</f>
        <v>West</v>
      </c>
      <c r="E4670" t="s">
        <v>76</v>
      </c>
      <c r="F4670" t="s">
        <v>114</v>
      </c>
      <c r="G4670" t="str">
        <f>IFERROR(_xlfn.XLOOKUP(Sales_Pipeline[[#This Row],[Account]],Accounts!$A$2:$A$86,Accounts!$F$2:$F$86),"")</f>
        <v>United States</v>
      </c>
      <c r="H4670" t="s">
        <v>57</v>
      </c>
      <c r="I4670" s="3">
        <v>42926</v>
      </c>
      <c r="J4670" s="3">
        <v>43042</v>
      </c>
      <c r="K4670" s="8" t="str">
        <f>IF(Sales_Pipeline[[#This Row],[Close_Date]]="","",TEXT(Sales_Pipeline[[#This Row],[Close_Date]],"ddd"))</f>
        <v>Fri</v>
      </c>
      <c r="L4670" s="8" t="str">
        <f>IF(Sales_Pipeline[[#This Row],[Close_Date]]="","",TEXT(Sales_Pipeline[[#This Row],[Close_Date]],"mmm"))</f>
        <v>Nov</v>
      </c>
      <c r="M4670" s="8" t="str">
        <f>IF(Sales_Pipeline[[#This Row],[Close_Date]]="","","Q"&amp;ROUNDUP(MONTH(Sales_Pipeline[[#This Row],[Close_Date]])/3,0))</f>
        <v>Q4</v>
      </c>
      <c r="N4670" s="2" cm="1">
        <f t="array" ref="N4670">IFERROR(_xlfn.IFS(Sales_Pipeline[[#This Row],[Deal_Stage]]="Won",_xlfn.XLOOKUP(Sales_Pipeline[[#This Row],[Product]],Products!$A$2:$A$8,Products!$C$2:$C$8),Sales_Pipeline[[#This Row],[Deal_Stage]]="Lost",_xlfn.XLOOKUP(Sales_Pipeline[[#This Row],[Product]],Products!$A$2:$A$8,Products!$C$2:$C$8)),"")</f>
        <v>3393</v>
      </c>
      <c r="O4670" s="2">
        <v>3624</v>
      </c>
    </row>
    <row r="4671" spans="1:15" x14ac:dyDescent="0.3">
      <c r="A4671" t="s">
        <v>4817</v>
      </c>
      <c r="B4671" t="s">
        <v>43</v>
      </c>
      <c r="C4671" t="str">
        <f>_xlfn.XLOOKUP(Sales_Pipeline[[#This Row],[Sales_Agent]],Sales_Teams[Sales_Agent],Sales_Teams[Manager])</f>
        <v>Summer Sewald</v>
      </c>
      <c r="D4671" t="str">
        <f>_xlfn.XLOOKUP(Sales_Pipeline[[#This Row],[Manager]],Sales_Teams[Manager],Sales_Teams[Regional_Office])</f>
        <v>West</v>
      </c>
      <c r="E4671" t="s">
        <v>55</v>
      </c>
      <c r="F4671" t="s">
        <v>114</v>
      </c>
      <c r="G4671" t="str">
        <f>IFERROR(_xlfn.XLOOKUP(Sales_Pipeline[[#This Row],[Account]],Accounts!$A$2:$A$86,Accounts!$F$2:$F$86),"")</f>
        <v>United States</v>
      </c>
      <c r="H4671" t="s">
        <v>82</v>
      </c>
      <c r="I4671" s="3">
        <v>42926</v>
      </c>
      <c r="J4671" s="3">
        <v>43050</v>
      </c>
      <c r="K4671" s="8" t="str">
        <f>IF(Sales_Pipeline[[#This Row],[Close_Date]]="","",TEXT(Sales_Pipeline[[#This Row],[Close_Date]],"ddd"))</f>
        <v>Sat</v>
      </c>
      <c r="L4671" s="8" t="str">
        <f>IF(Sales_Pipeline[[#This Row],[Close_Date]]="","",TEXT(Sales_Pipeline[[#This Row],[Close_Date]],"mmm"))</f>
        <v>Nov</v>
      </c>
      <c r="M4671" s="8" t="str">
        <f>IF(Sales_Pipeline[[#This Row],[Close_Date]]="","","Q"&amp;ROUNDUP(MONTH(Sales_Pipeline[[#This Row],[Close_Date]])/3,0))</f>
        <v>Q4</v>
      </c>
      <c r="N4671" s="2" cm="1">
        <f t="array" ref="N4671">IFERROR(_xlfn.IFS(Sales_Pipeline[[#This Row],[Deal_Stage]]="Won",_xlfn.XLOOKUP(Sales_Pipeline[[#This Row],[Product]],Products!$A$2:$A$8,Products!$C$2:$C$8),Sales_Pipeline[[#This Row],[Deal_Stage]]="Lost",_xlfn.XLOOKUP(Sales_Pipeline[[#This Row],[Product]],Products!$A$2:$A$8,Products!$C$2:$C$8)),"")</f>
        <v>1096</v>
      </c>
      <c r="O4671" s="2">
        <v>0</v>
      </c>
    </row>
    <row r="4672" spans="1:15" x14ac:dyDescent="0.3">
      <c r="A4672" t="s">
        <v>4818</v>
      </c>
      <c r="B4672" t="s">
        <v>43</v>
      </c>
      <c r="C4672" t="str">
        <f>_xlfn.XLOOKUP(Sales_Pipeline[[#This Row],[Sales_Agent]],Sales_Teams[Sales_Agent],Sales_Teams[Manager])</f>
        <v>Summer Sewald</v>
      </c>
      <c r="D4672" t="str">
        <f>_xlfn.XLOOKUP(Sales_Pipeline[[#This Row],[Manager]],Sales_Teams[Manager],Sales_Teams[Regional_Office])</f>
        <v>West</v>
      </c>
      <c r="E4672" t="s">
        <v>8953</v>
      </c>
      <c r="F4672" t="s">
        <v>143</v>
      </c>
      <c r="G4672" t="str">
        <f>IFERROR(_xlfn.XLOOKUP(Sales_Pipeline[[#This Row],[Account]],Accounts!$A$2:$A$86,Accounts!$F$2:$F$86),"")</f>
        <v>United States</v>
      </c>
      <c r="H4672" t="s">
        <v>82</v>
      </c>
      <c r="I4672" s="3">
        <v>42926</v>
      </c>
      <c r="J4672" s="3">
        <v>42928</v>
      </c>
      <c r="K4672" s="8" t="str">
        <f>IF(Sales_Pipeline[[#This Row],[Close_Date]]="","",TEXT(Sales_Pipeline[[#This Row],[Close_Date]],"ddd"))</f>
        <v>Wed</v>
      </c>
      <c r="L4672" s="8" t="str">
        <f>IF(Sales_Pipeline[[#This Row],[Close_Date]]="","",TEXT(Sales_Pipeline[[#This Row],[Close_Date]],"mmm"))</f>
        <v>Jul</v>
      </c>
      <c r="M4672" s="8" t="str">
        <f>IF(Sales_Pipeline[[#This Row],[Close_Date]]="","","Q"&amp;ROUNDUP(MONTH(Sales_Pipeline[[#This Row],[Close_Date]])/3,0))</f>
        <v>Q3</v>
      </c>
      <c r="N4672" s="2" cm="1">
        <f t="array" ref="N4672">IFERROR(_xlfn.IFS(Sales_Pipeline[[#This Row],[Deal_Stage]]="Won",_xlfn.XLOOKUP(Sales_Pipeline[[#This Row],[Product]],Products!$A$2:$A$8,Products!$C$2:$C$8),Sales_Pipeline[[#This Row],[Deal_Stage]]="Lost",_xlfn.XLOOKUP(Sales_Pipeline[[#This Row],[Product]],Products!$A$2:$A$8,Products!$C$2:$C$8)),"")</f>
        <v>4821</v>
      </c>
      <c r="O4672" s="2">
        <v>0</v>
      </c>
    </row>
    <row r="4673" spans="1:15" x14ac:dyDescent="0.3">
      <c r="A4673" t="s">
        <v>4819</v>
      </c>
      <c r="B4673" t="s">
        <v>43</v>
      </c>
      <c r="C4673" t="str">
        <f>_xlfn.XLOOKUP(Sales_Pipeline[[#This Row],[Sales_Agent]],Sales_Teams[Sales_Agent],Sales_Teams[Manager])</f>
        <v>Summer Sewald</v>
      </c>
      <c r="D4673" t="str">
        <f>_xlfn.XLOOKUP(Sales_Pipeline[[#This Row],[Manager]],Sales_Teams[Manager],Sales_Teams[Regional_Office])</f>
        <v>West</v>
      </c>
      <c r="E4673" t="s">
        <v>84</v>
      </c>
      <c r="F4673" t="s">
        <v>66</v>
      </c>
      <c r="G4673" t="str">
        <f>IFERROR(_xlfn.XLOOKUP(Sales_Pipeline[[#This Row],[Account]],Accounts!$A$2:$A$86,Accounts!$F$2:$F$86),"")</f>
        <v>United States</v>
      </c>
      <c r="H4673" t="s">
        <v>57</v>
      </c>
      <c r="I4673" s="3">
        <v>42926</v>
      </c>
      <c r="J4673" s="3">
        <v>43000</v>
      </c>
      <c r="K4673" s="8" t="str">
        <f>IF(Sales_Pipeline[[#This Row],[Close_Date]]="","",TEXT(Sales_Pipeline[[#This Row],[Close_Date]],"ddd"))</f>
        <v>Fri</v>
      </c>
      <c r="L4673" s="8" t="str">
        <f>IF(Sales_Pipeline[[#This Row],[Close_Date]]="","",TEXT(Sales_Pipeline[[#This Row],[Close_Date]],"mmm"))</f>
        <v>Sep</v>
      </c>
      <c r="M4673" s="8" t="str">
        <f>IF(Sales_Pipeline[[#This Row],[Close_Date]]="","","Q"&amp;ROUNDUP(MONTH(Sales_Pipeline[[#This Row],[Close_Date]])/3,0))</f>
        <v>Q3</v>
      </c>
      <c r="N4673" s="2" cm="1">
        <f t="array" ref="N4673">IFERROR(_xlfn.IFS(Sales_Pipeline[[#This Row],[Deal_Stage]]="Won",_xlfn.XLOOKUP(Sales_Pipeline[[#This Row],[Product]],Products!$A$2:$A$8,Products!$C$2:$C$8),Sales_Pipeline[[#This Row],[Deal_Stage]]="Lost",_xlfn.XLOOKUP(Sales_Pipeline[[#This Row],[Product]],Products!$A$2:$A$8,Products!$C$2:$C$8)),"")</f>
        <v>5482</v>
      </c>
      <c r="O4673" s="2">
        <v>5848</v>
      </c>
    </row>
    <row r="4674" spans="1:15" x14ac:dyDescent="0.3">
      <c r="A4674" t="s">
        <v>4820</v>
      </c>
      <c r="B4674" t="s">
        <v>43</v>
      </c>
      <c r="C4674" t="str">
        <f>_xlfn.XLOOKUP(Sales_Pipeline[[#This Row],[Sales_Agent]],Sales_Teams[Sales_Agent],Sales_Teams[Manager])</f>
        <v>Summer Sewald</v>
      </c>
      <c r="D4674" t="str">
        <f>_xlfn.XLOOKUP(Sales_Pipeline[[#This Row],[Manager]],Sales_Teams[Manager],Sales_Teams[Regional_Office])</f>
        <v>West</v>
      </c>
      <c r="E4674" t="s">
        <v>61</v>
      </c>
      <c r="F4674" t="s">
        <v>191</v>
      </c>
      <c r="G4674" t="str">
        <f>IFERROR(_xlfn.XLOOKUP(Sales_Pipeline[[#This Row],[Account]],Accounts!$A$2:$A$86,Accounts!$F$2:$F$86),"")</f>
        <v>United States</v>
      </c>
      <c r="H4674" t="s">
        <v>57</v>
      </c>
      <c r="I4674" s="3">
        <v>42926</v>
      </c>
      <c r="J4674" s="3">
        <v>42927</v>
      </c>
      <c r="K4674" s="8" t="str">
        <f>IF(Sales_Pipeline[[#This Row],[Close_Date]]="","",TEXT(Sales_Pipeline[[#This Row],[Close_Date]],"ddd"))</f>
        <v>Tue</v>
      </c>
      <c r="L4674" s="8" t="str">
        <f>IF(Sales_Pipeline[[#This Row],[Close_Date]]="","",TEXT(Sales_Pipeline[[#This Row],[Close_Date]],"mmm"))</f>
        <v>Jul</v>
      </c>
      <c r="M4674" s="8" t="str">
        <f>IF(Sales_Pipeline[[#This Row],[Close_Date]]="","","Q"&amp;ROUNDUP(MONTH(Sales_Pipeline[[#This Row],[Close_Date]])/3,0))</f>
        <v>Q3</v>
      </c>
      <c r="N4674" s="2" cm="1">
        <f t="array" ref="N4674">IFERROR(_xlfn.IFS(Sales_Pipeline[[#This Row],[Deal_Stage]]="Won",_xlfn.XLOOKUP(Sales_Pipeline[[#This Row],[Product]],Products!$A$2:$A$8,Products!$C$2:$C$8),Sales_Pipeline[[#This Row],[Deal_Stage]]="Lost",_xlfn.XLOOKUP(Sales_Pipeline[[#This Row],[Product]],Products!$A$2:$A$8,Products!$C$2:$C$8)),"")</f>
        <v>55</v>
      </c>
      <c r="O4674" s="2">
        <v>42</v>
      </c>
    </row>
    <row r="4675" spans="1:15" x14ac:dyDescent="0.3">
      <c r="A4675" t="s">
        <v>4821</v>
      </c>
      <c r="B4675" t="s">
        <v>42</v>
      </c>
      <c r="C4675" t="str">
        <f>_xlfn.XLOOKUP(Sales_Pipeline[[#This Row],[Sales_Agent]],Sales_Teams[Sales_Agent],Sales_Teams[Manager])</f>
        <v>Summer Sewald</v>
      </c>
      <c r="D4675" t="str">
        <f>_xlfn.XLOOKUP(Sales_Pipeline[[#This Row],[Manager]],Sales_Teams[Manager],Sales_Teams[Regional_Office])</f>
        <v>West</v>
      </c>
      <c r="E4675" t="s">
        <v>84</v>
      </c>
      <c r="F4675" t="s">
        <v>85</v>
      </c>
      <c r="G4675" t="str">
        <f>IFERROR(_xlfn.XLOOKUP(Sales_Pipeline[[#This Row],[Account]],Accounts!$A$2:$A$86,Accounts!$F$2:$F$86),"")</f>
        <v>Poland</v>
      </c>
      <c r="H4675" t="s">
        <v>82</v>
      </c>
      <c r="I4675" s="3">
        <v>42926</v>
      </c>
      <c r="J4675" s="3">
        <v>42928</v>
      </c>
      <c r="K4675" s="8" t="str">
        <f>IF(Sales_Pipeline[[#This Row],[Close_Date]]="","",TEXT(Sales_Pipeline[[#This Row],[Close_Date]],"ddd"))</f>
        <v>Wed</v>
      </c>
      <c r="L4675" s="8" t="str">
        <f>IF(Sales_Pipeline[[#This Row],[Close_Date]]="","",TEXT(Sales_Pipeline[[#This Row],[Close_Date]],"mmm"))</f>
        <v>Jul</v>
      </c>
      <c r="M4675" s="8" t="str">
        <f>IF(Sales_Pipeline[[#This Row],[Close_Date]]="","","Q"&amp;ROUNDUP(MONTH(Sales_Pipeline[[#This Row],[Close_Date]])/3,0))</f>
        <v>Q3</v>
      </c>
      <c r="N4675" s="2" cm="1">
        <f t="array" ref="N4675">IFERROR(_xlfn.IFS(Sales_Pipeline[[#This Row],[Deal_Stage]]="Won",_xlfn.XLOOKUP(Sales_Pipeline[[#This Row],[Product]],Products!$A$2:$A$8,Products!$C$2:$C$8),Sales_Pipeline[[#This Row],[Deal_Stage]]="Lost",_xlfn.XLOOKUP(Sales_Pipeline[[#This Row],[Product]],Products!$A$2:$A$8,Products!$C$2:$C$8)),"")</f>
        <v>5482</v>
      </c>
      <c r="O4675" s="2">
        <v>0</v>
      </c>
    </row>
    <row r="4676" spans="1:15" x14ac:dyDescent="0.3">
      <c r="A4676" t="s">
        <v>4822</v>
      </c>
      <c r="B4676" t="s">
        <v>42</v>
      </c>
      <c r="C4676" t="str">
        <f>_xlfn.XLOOKUP(Sales_Pipeline[[#This Row],[Sales_Agent]],Sales_Teams[Sales_Agent],Sales_Teams[Manager])</f>
        <v>Summer Sewald</v>
      </c>
      <c r="D4676" t="str">
        <f>_xlfn.XLOOKUP(Sales_Pipeline[[#This Row],[Manager]],Sales_Teams[Manager],Sales_Teams[Regional_Office])</f>
        <v>West</v>
      </c>
      <c r="E4676" t="s">
        <v>8953</v>
      </c>
      <c r="F4676" t="s">
        <v>175</v>
      </c>
      <c r="G4676" t="str">
        <f>IFERROR(_xlfn.XLOOKUP(Sales_Pipeline[[#This Row],[Account]],Accounts!$A$2:$A$86,Accounts!$F$2:$F$86),"")</f>
        <v>Brazil</v>
      </c>
      <c r="H4676" t="s">
        <v>82</v>
      </c>
      <c r="I4676" s="3">
        <v>42926</v>
      </c>
      <c r="J4676" s="3">
        <v>42933</v>
      </c>
      <c r="K4676" s="8" t="str">
        <f>IF(Sales_Pipeline[[#This Row],[Close_Date]]="","",TEXT(Sales_Pipeline[[#This Row],[Close_Date]],"ddd"))</f>
        <v>Mon</v>
      </c>
      <c r="L4676" s="8" t="str">
        <f>IF(Sales_Pipeline[[#This Row],[Close_Date]]="","",TEXT(Sales_Pipeline[[#This Row],[Close_Date]],"mmm"))</f>
        <v>Jul</v>
      </c>
      <c r="M4676" s="8" t="str">
        <f>IF(Sales_Pipeline[[#This Row],[Close_Date]]="","","Q"&amp;ROUNDUP(MONTH(Sales_Pipeline[[#This Row],[Close_Date]])/3,0))</f>
        <v>Q3</v>
      </c>
      <c r="N4676" s="2" cm="1">
        <f t="array" ref="N4676">IFERROR(_xlfn.IFS(Sales_Pipeline[[#This Row],[Deal_Stage]]="Won",_xlfn.XLOOKUP(Sales_Pipeline[[#This Row],[Product]],Products!$A$2:$A$8,Products!$C$2:$C$8),Sales_Pipeline[[#This Row],[Deal_Stage]]="Lost",_xlfn.XLOOKUP(Sales_Pipeline[[#This Row],[Product]],Products!$A$2:$A$8,Products!$C$2:$C$8)),"")</f>
        <v>4821</v>
      </c>
      <c r="O4676" s="2">
        <v>0</v>
      </c>
    </row>
    <row r="4677" spans="1:15" x14ac:dyDescent="0.3">
      <c r="A4677" t="s">
        <v>4823</v>
      </c>
      <c r="B4677" t="s">
        <v>37</v>
      </c>
      <c r="C4677" t="str">
        <f>_xlfn.XLOOKUP(Sales_Pipeline[[#This Row],[Sales_Agent]],Sales_Teams[Sales_Agent],Sales_Teams[Manager])</f>
        <v>Celia Rouche</v>
      </c>
      <c r="D4677" t="str">
        <f>_xlfn.XLOOKUP(Sales_Pipeline[[#This Row],[Manager]],Sales_Teams[Manager],Sales_Teams[Regional_Office])</f>
        <v>West</v>
      </c>
      <c r="E4677" t="s">
        <v>84</v>
      </c>
      <c r="F4677" t="s">
        <v>66</v>
      </c>
      <c r="G4677" t="str">
        <f>IFERROR(_xlfn.XLOOKUP(Sales_Pipeline[[#This Row],[Account]],Accounts!$A$2:$A$86,Accounts!$F$2:$F$86),"")</f>
        <v>United States</v>
      </c>
      <c r="H4677" t="s">
        <v>82</v>
      </c>
      <c r="I4677" s="3">
        <v>42926</v>
      </c>
      <c r="J4677" s="3">
        <v>42976</v>
      </c>
      <c r="K4677" s="8" t="str">
        <f>IF(Sales_Pipeline[[#This Row],[Close_Date]]="","",TEXT(Sales_Pipeline[[#This Row],[Close_Date]],"ddd"))</f>
        <v>Tue</v>
      </c>
      <c r="L4677" s="8" t="str">
        <f>IF(Sales_Pipeline[[#This Row],[Close_Date]]="","",TEXT(Sales_Pipeline[[#This Row],[Close_Date]],"mmm"))</f>
        <v>Aug</v>
      </c>
      <c r="M4677" s="8" t="str">
        <f>IF(Sales_Pipeline[[#This Row],[Close_Date]]="","","Q"&amp;ROUNDUP(MONTH(Sales_Pipeline[[#This Row],[Close_Date]])/3,0))</f>
        <v>Q3</v>
      </c>
      <c r="N4677" s="2" cm="1">
        <f t="array" ref="N4677">IFERROR(_xlfn.IFS(Sales_Pipeline[[#This Row],[Deal_Stage]]="Won",_xlfn.XLOOKUP(Sales_Pipeline[[#This Row],[Product]],Products!$A$2:$A$8,Products!$C$2:$C$8),Sales_Pipeline[[#This Row],[Deal_Stage]]="Lost",_xlfn.XLOOKUP(Sales_Pipeline[[#This Row],[Product]],Products!$A$2:$A$8,Products!$C$2:$C$8)),"")</f>
        <v>5482</v>
      </c>
      <c r="O4677" s="2">
        <v>0</v>
      </c>
    </row>
    <row r="4678" spans="1:15" x14ac:dyDescent="0.3">
      <c r="A4678" t="s">
        <v>4824</v>
      </c>
      <c r="B4678" t="s">
        <v>12</v>
      </c>
      <c r="C4678" t="str">
        <f>_xlfn.XLOOKUP(Sales_Pipeline[[#This Row],[Sales_Agent]],Sales_Teams[Sales_Agent],Sales_Teams[Manager])</f>
        <v>Melvin Marxen</v>
      </c>
      <c r="D4678" t="str">
        <f>_xlfn.XLOOKUP(Sales_Pipeline[[#This Row],[Manager]],Sales_Teams[Manager],Sales_Teams[Regional_Office])</f>
        <v>Central</v>
      </c>
      <c r="E4678" t="s">
        <v>76</v>
      </c>
      <c r="F4678" t="s">
        <v>169</v>
      </c>
      <c r="G4678" t="str">
        <f>IFERROR(_xlfn.XLOOKUP(Sales_Pipeline[[#This Row],[Account]],Accounts!$A$2:$A$86,Accounts!$F$2:$F$86),"")</f>
        <v>Panama</v>
      </c>
      <c r="H4678" t="s">
        <v>82</v>
      </c>
      <c r="I4678" s="3">
        <v>42926</v>
      </c>
      <c r="J4678" s="3">
        <v>42928</v>
      </c>
      <c r="K4678" s="8" t="str">
        <f>IF(Sales_Pipeline[[#This Row],[Close_Date]]="","",TEXT(Sales_Pipeline[[#This Row],[Close_Date]],"ddd"))</f>
        <v>Wed</v>
      </c>
      <c r="L4678" s="8" t="str">
        <f>IF(Sales_Pipeline[[#This Row],[Close_Date]]="","",TEXT(Sales_Pipeline[[#This Row],[Close_Date]],"mmm"))</f>
        <v>Jul</v>
      </c>
      <c r="M4678" s="8" t="str">
        <f>IF(Sales_Pipeline[[#This Row],[Close_Date]]="","","Q"&amp;ROUNDUP(MONTH(Sales_Pipeline[[#This Row],[Close_Date]])/3,0))</f>
        <v>Q3</v>
      </c>
      <c r="N4678" s="2" cm="1">
        <f t="array" ref="N4678">IFERROR(_xlfn.IFS(Sales_Pipeline[[#This Row],[Deal_Stage]]="Won",_xlfn.XLOOKUP(Sales_Pipeline[[#This Row],[Product]],Products!$A$2:$A$8,Products!$C$2:$C$8),Sales_Pipeline[[#This Row],[Deal_Stage]]="Lost",_xlfn.XLOOKUP(Sales_Pipeline[[#This Row],[Product]],Products!$A$2:$A$8,Products!$C$2:$C$8)),"")</f>
        <v>3393</v>
      </c>
      <c r="O4678" s="2">
        <v>0</v>
      </c>
    </row>
    <row r="4679" spans="1:15" x14ac:dyDescent="0.3">
      <c r="A4679" t="s">
        <v>4825</v>
      </c>
      <c r="B4679" t="s">
        <v>9</v>
      </c>
      <c r="C4679" t="str">
        <f>_xlfn.XLOOKUP(Sales_Pipeline[[#This Row],[Sales_Agent]],Sales_Teams[Sales_Agent],Sales_Teams[Manager])</f>
        <v>Dustin Brinkmann</v>
      </c>
      <c r="D4679" t="str">
        <f>_xlfn.XLOOKUP(Sales_Pipeline[[#This Row],[Manager]],Sales_Teams[Manager],Sales_Teams[Regional_Office])</f>
        <v>Central</v>
      </c>
      <c r="E4679" t="s">
        <v>61</v>
      </c>
      <c r="F4679" t="s">
        <v>56</v>
      </c>
      <c r="G4679" t="str">
        <f>IFERROR(_xlfn.XLOOKUP(Sales_Pipeline[[#This Row],[Account]],Accounts!$A$2:$A$86,Accounts!$F$2:$F$86),"")</f>
        <v>United States</v>
      </c>
      <c r="H4679" t="s">
        <v>82</v>
      </c>
      <c r="I4679" s="3">
        <v>42926</v>
      </c>
      <c r="J4679" s="3">
        <v>42937</v>
      </c>
      <c r="K4679" s="8" t="str">
        <f>IF(Sales_Pipeline[[#This Row],[Close_Date]]="","",TEXT(Sales_Pipeline[[#This Row],[Close_Date]],"ddd"))</f>
        <v>Fri</v>
      </c>
      <c r="L4679" s="8" t="str">
        <f>IF(Sales_Pipeline[[#This Row],[Close_Date]]="","",TEXT(Sales_Pipeline[[#This Row],[Close_Date]],"mmm"))</f>
        <v>Jul</v>
      </c>
      <c r="M4679" s="8" t="str">
        <f>IF(Sales_Pipeline[[#This Row],[Close_Date]]="","","Q"&amp;ROUNDUP(MONTH(Sales_Pipeline[[#This Row],[Close_Date]])/3,0))</f>
        <v>Q3</v>
      </c>
      <c r="N4679" s="2" cm="1">
        <f t="array" ref="N4679">IFERROR(_xlfn.IFS(Sales_Pipeline[[#This Row],[Deal_Stage]]="Won",_xlfn.XLOOKUP(Sales_Pipeline[[#This Row],[Product]],Products!$A$2:$A$8,Products!$C$2:$C$8),Sales_Pipeline[[#This Row],[Deal_Stage]]="Lost",_xlfn.XLOOKUP(Sales_Pipeline[[#This Row],[Product]],Products!$A$2:$A$8,Products!$C$2:$C$8)),"")</f>
        <v>55</v>
      </c>
      <c r="O4679" s="2">
        <v>0</v>
      </c>
    </row>
    <row r="4680" spans="1:15" x14ac:dyDescent="0.3">
      <c r="A4680" t="s">
        <v>4826</v>
      </c>
      <c r="B4680" t="s">
        <v>9</v>
      </c>
      <c r="C4680" t="str">
        <f>_xlfn.XLOOKUP(Sales_Pipeline[[#This Row],[Sales_Agent]],Sales_Teams[Sales_Agent],Sales_Teams[Manager])</f>
        <v>Dustin Brinkmann</v>
      </c>
      <c r="D4680" t="str">
        <f>_xlfn.XLOOKUP(Sales_Pipeline[[#This Row],[Manager]],Sales_Teams[Manager],Sales_Teams[Regional_Office])</f>
        <v>Central</v>
      </c>
      <c r="E4680" t="s">
        <v>63</v>
      </c>
      <c r="F4680" t="s">
        <v>59</v>
      </c>
      <c r="G4680" t="str">
        <f>IFERROR(_xlfn.XLOOKUP(Sales_Pipeline[[#This Row],[Account]],Accounts!$A$2:$A$86,Accounts!$F$2:$F$86),"")</f>
        <v>United States</v>
      </c>
      <c r="H4680" t="s">
        <v>57</v>
      </c>
      <c r="I4680" s="3">
        <v>42926</v>
      </c>
      <c r="J4680" s="3">
        <v>42935</v>
      </c>
      <c r="K4680" s="8" t="str">
        <f>IF(Sales_Pipeline[[#This Row],[Close_Date]]="","",TEXT(Sales_Pipeline[[#This Row],[Close_Date]],"ddd"))</f>
        <v>Wed</v>
      </c>
      <c r="L4680" s="8" t="str">
        <f>IF(Sales_Pipeline[[#This Row],[Close_Date]]="","",TEXT(Sales_Pipeline[[#This Row],[Close_Date]],"mmm"))</f>
        <v>Jul</v>
      </c>
      <c r="M4680" s="8" t="str">
        <f>IF(Sales_Pipeline[[#This Row],[Close_Date]]="","","Q"&amp;ROUNDUP(MONTH(Sales_Pipeline[[#This Row],[Close_Date]])/3,0))</f>
        <v>Q3</v>
      </c>
      <c r="N4680" s="2" cm="1">
        <f t="array" ref="N4680">IFERROR(_xlfn.IFS(Sales_Pipeline[[#This Row],[Deal_Stage]]="Won",_xlfn.XLOOKUP(Sales_Pipeline[[#This Row],[Product]],Products!$A$2:$A$8,Products!$C$2:$C$8),Sales_Pipeline[[#This Row],[Deal_Stage]]="Lost",_xlfn.XLOOKUP(Sales_Pipeline[[#This Row],[Product]],Products!$A$2:$A$8,Products!$C$2:$C$8)),"")</f>
        <v>550</v>
      </c>
      <c r="O4680" s="2">
        <v>588</v>
      </c>
    </row>
    <row r="4681" spans="1:15" x14ac:dyDescent="0.3">
      <c r="A4681" t="s">
        <v>4827</v>
      </c>
      <c r="B4681" t="s">
        <v>29</v>
      </c>
      <c r="C4681" t="str">
        <f>_xlfn.XLOOKUP(Sales_Pipeline[[#This Row],[Sales_Agent]],Sales_Teams[Sales_Agent],Sales_Teams[Manager])</f>
        <v>Rocco Neubert</v>
      </c>
      <c r="D4681" t="str">
        <f>_xlfn.XLOOKUP(Sales_Pipeline[[#This Row],[Manager]],Sales_Teams[Manager],Sales_Teams[Regional_Office])</f>
        <v>East</v>
      </c>
      <c r="E4681" t="s">
        <v>55</v>
      </c>
      <c r="F4681" t="s">
        <v>388</v>
      </c>
      <c r="G4681" t="str">
        <f>IFERROR(_xlfn.XLOOKUP(Sales_Pipeline[[#This Row],[Account]],Accounts!$A$2:$A$86,Accounts!$F$2:$F$86),"")</f>
        <v>China</v>
      </c>
      <c r="H4681" t="s">
        <v>82</v>
      </c>
      <c r="I4681" s="3">
        <v>42926</v>
      </c>
      <c r="J4681" s="3">
        <v>42934</v>
      </c>
      <c r="K4681" s="8" t="str">
        <f>IF(Sales_Pipeline[[#This Row],[Close_Date]]="","",TEXT(Sales_Pipeline[[#This Row],[Close_Date]],"ddd"))</f>
        <v>Tue</v>
      </c>
      <c r="L4681" s="8" t="str">
        <f>IF(Sales_Pipeline[[#This Row],[Close_Date]]="","",TEXT(Sales_Pipeline[[#This Row],[Close_Date]],"mmm"))</f>
        <v>Jul</v>
      </c>
      <c r="M4681" s="8" t="str">
        <f>IF(Sales_Pipeline[[#This Row],[Close_Date]]="","","Q"&amp;ROUNDUP(MONTH(Sales_Pipeline[[#This Row],[Close_Date]])/3,0))</f>
        <v>Q3</v>
      </c>
      <c r="N4681" s="2" cm="1">
        <f t="array" ref="N4681">IFERROR(_xlfn.IFS(Sales_Pipeline[[#This Row],[Deal_Stage]]="Won",_xlfn.XLOOKUP(Sales_Pipeline[[#This Row],[Product]],Products!$A$2:$A$8,Products!$C$2:$C$8),Sales_Pipeline[[#This Row],[Deal_Stage]]="Lost",_xlfn.XLOOKUP(Sales_Pipeline[[#This Row],[Product]],Products!$A$2:$A$8,Products!$C$2:$C$8)),"")</f>
        <v>1096</v>
      </c>
      <c r="O4681" s="2">
        <v>0</v>
      </c>
    </row>
    <row r="4682" spans="1:15" x14ac:dyDescent="0.3">
      <c r="A4682" t="s">
        <v>4828</v>
      </c>
      <c r="B4682" t="s">
        <v>29</v>
      </c>
      <c r="C4682" t="str">
        <f>_xlfn.XLOOKUP(Sales_Pipeline[[#This Row],[Sales_Agent]],Sales_Teams[Sales_Agent],Sales_Teams[Manager])</f>
        <v>Rocco Neubert</v>
      </c>
      <c r="D4682" t="str">
        <f>_xlfn.XLOOKUP(Sales_Pipeline[[#This Row],[Manager]],Sales_Teams[Manager],Sales_Teams[Regional_Office])</f>
        <v>East</v>
      </c>
      <c r="E4682" t="s">
        <v>61</v>
      </c>
      <c r="F4682" t="s">
        <v>293</v>
      </c>
      <c r="G4682" t="str">
        <f>IFERROR(_xlfn.XLOOKUP(Sales_Pipeline[[#This Row],[Account]],Accounts!$A$2:$A$86,Accounts!$F$2:$F$86),"")</f>
        <v>United States</v>
      </c>
      <c r="H4682" t="s">
        <v>57</v>
      </c>
      <c r="I4682" s="3">
        <v>42926</v>
      </c>
      <c r="J4682" s="3">
        <v>42933</v>
      </c>
      <c r="K4682" s="8" t="str">
        <f>IF(Sales_Pipeline[[#This Row],[Close_Date]]="","",TEXT(Sales_Pipeline[[#This Row],[Close_Date]],"ddd"))</f>
        <v>Mon</v>
      </c>
      <c r="L4682" s="8" t="str">
        <f>IF(Sales_Pipeline[[#This Row],[Close_Date]]="","",TEXT(Sales_Pipeline[[#This Row],[Close_Date]],"mmm"))</f>
        <v>Jul</v>
      </c>
      <c r="M4682" s="8" t="str">
        <f>IF(Sales_Pipeline[[#This Row],[Close_Date]]="","","Q"&amp;ROUNDUP(MONTH(Sales_Pipeline[[#This Row],[Close_Date]])/3,0))</f>
        <v>Q3</v>
      </c>
      <c r="N4682" s="2" cm="1">
        <f t="array" ref="N4682">IFERROR(_xlfn.IFS(Sales_Pipeline[[#This Row],[Deal_Stage]]="Won",_xlfn.XLOOKUP(Sales_Pipeline[[#This Row],[Product]],Products!$A$2:$A$8,Products!$C$2:$C$8),Sales_Pipeline[[#This Row],[Deal_Stage]]="Lost",_xlfn.XLOOKUP(Sales_Pipeline[[#This Row],[Product]],Products!$A$2:$A$8,Products!$C$2:$C$8)),"")</f>
        <v>55</v>
      </c>
      <c r="O4682" s="2">
        <v>54</v>
      </c>
    </row>
    <row r="4683" spans="1:15" x14ac:dyDescent="0.3">
      <c r="A4683" t="s">
        <v>4829</v>
      </c>
      <c r="B4683" t="s">
        <v>21</v>
      </c>
      <c r="C4683" t="str">
        <f>_xlfn.XLOOKUP(Sales_Pipeline[[#This Row],[Sales_Agent]],Sales_Teams[Sales_Agent],Sales_Teams[Manager])</f>
        <v>Cara Losch</v>
      </c>
      <c r="D4683" t="str">
        <f>_xlfn.XLOOKUP(Sales_Pipeline[[#This Row],[Manager]],Sales_Teams[Manager],Sales_Teams[Regional_Office])</f>
        <v>East</v>
      </c>
      <c r="E4683" t="s">
        <v>8953</v>
      </c>
      <c r="G4683" t="str">
        <f>IFERROR(_xlfn.XLOOKUP(Sales_Pipeline[[#This Row],[Account]],Accounts!$A$2:$A$86,Accounts!$F$2:$F$86),"")</f>
        <v/>
      </c>
      <c r="H4683" t="s">
        <v>77</v>
      </c>
      <c r="I4683" s="3">
        <v>42926</v>
      </c>
      <c r="K4683" s="8" t="str">
        <f>IF(Sales_Pipeline[[#This Row],[Close_Date]]="","",TEXT(Sales_Pipeline[[#This Row],[Close_Date]],"ddd"))</f>
        <v/>
      </c>
      <c r="L4683" s="8" t="str">
        <f>IF(Sales_Pipeline[[#This Row],[Close_Date]]="","",TEXT(Sales_Pipeline[[#This Row],[Close_Date]],"mmm"))</f>
        <v/>
      </c>
      <c r="M4683" s="8" t="str">
        <f>IF(Sales_Pipeline[[#This Row],[Close_Date]]="","","Q"&amp;ROUNDUP(MONTH(Sales_Pipeline[[#This Row],[Close_Date]])/3,0))</f>
        <v/>
      </c>
      <c r="N4683" s="2" t="str" cm="1">
        <f t="array" ref="N4683">IFERROR(_xlfn.IFS(Sales_Pipeline[[#This Row],[Deal_Stage]]="Won",_xlfn.XLOOKUP(Sales_Pipeline[[#This Row],[Product]],Products!$A$2:$A$8,Products!$C$2:$C$8),Sales_Pipeline[[#This Row],[Deal_Stage]]="Lost",_xlfn.XLOOKUP(Sales_Pipeline[[#This Row],[Product]],Products!$A$2:$A$8,Products!$C$2:$C$8)),"")</f>
        <v/>
      </c>
      <c r="O4683" s="2">
        <v>0</v>
      </c>
    </row>
    <row r="4684" spans="1:15" x14ac:dyDescent="0.3">
      <c r="A4684" t="s">
        <v>4830</v>
      </c>
      <c r="B4684" t="s">
        <v>32</v>
      </c>
      <c r="C4684" t="str">
        <f>_xlfn.XLOOKUP(Sales_Pipeline[[#This Row],[Sales_Agent]],Sales_Teams[Sales_Agent],Sales_Teams[Manager])</f>
        <v>Celia Rouche</v>
      </c>
      <c r="D4684" t="str">
        <f>_xlfn.XLOOKUP(Sales_Pipeline[[#This Row],[Manager]],Sales_Teams[Manager],Sales_Teams[Regional_Office])</f>
        <v>West</v>
      </c>
      <c r="E4684" t="s">
        <v>8953</v>
      </c>
      <c r="F4684" t="s">
        <v>288</v>
      </c>
      <c r="G4684" t="str">
        <f>IFERROR(_xlfn.XLOOKUP(Sales_Pipeline[[#This Row],[Account]],Accounts!$A$2:$A$86,Accounts!$F$2:$F$86),"")</f>
        <v>United States</v>
      </c>
      <c r="H4684" t="s">
        <v>57</v>
      </c>
      <c r="I4684" s="3">
        <v>42926</v>
      </c>
      <c r="J4684" s="3">
        <v>42984</v>
      </c>
      <c r="K4684" s="8" t="str">
        <f>IF(Sales_Pipeline[[#This Row],[Close_Date]]="","",TEXT(Sales_Pipeline[[#This Row],[Close_Date]],"ddd"))</f>
        <v>Wed</v>
      </c>
      <c r="L4684" s="8" t="str">
        <f>IF(Sales_Pipeline[[#This Row],[Close_Date]]="","",TEXT(Sales_Pipeline[[#This Row],[Close_Date]],"mmm"))</f>
        <v>Sep</v>
      </c>
      <c r="M4684" s="8" t="str">
        <f>IF(Sales_Pipeline[[#This Row],[Close_Date]]="","","Q"&amp;ROUNDUP(MONTH(Sales_Pipeline[[#This Row],[Close_Date]])/3,0))</f>
        <v>Q3</v>
      </c>
      <c r="N4684" s="2" cm="1">
        <f t="array" ref="N4684">IFERROR(_xlfn.IFS(Sales_Pipeline[[#This Row],[Deal_Stage]]="Won",_xlfn.XLOOKUP(Sales_Pipeline[[#This Row],[Product]],Products!$A$2:$A$8,Products!$C$2:$C$8),Sales_Pipeline[[#This Row],[Deal_Stage]]="Lost",_xlfn.XLOOKUP(Sales_Pipeline[[#This Row],[Product]],Products!$A$2:$A$8,Products!$C$2:$C$8)),"")</f>
        <v>4821</v>
      </c>
      <c r="O4684" s="2">
        <v>5099</v>
      </c>
    </row>
    <row r="4685" spans="1:15" x14ac:dyDescent="0.3">
      <c r="A4685" t="s">
        <v>4831</v>
      </c>
      <c r="B4685" t="s">
        <v>17</v>
      </c>
      <c r="C4685" t="str">
        <f>_xlfn.XLOOKUP(Sales_Pipeline[[#This Row],[Sales_Agent]],Sales_Teams[Sales_Agent],Sales_Teams[Manager])</f>
        <v>Cara Losch</v>
      </c>
      <c r="D4685" t="str">
        <f>_xlfn.XLOOKUP(Sales_Pipeline[[#This Row],[Manager]],Sales_Teams[Manager],Sales_Teams[Regional_Office])</f>
        <v>East</v>
      </c>
      <c r="E4685" t="s">
        <v>63</v>
      </c>
      <c r="G4685" t="str">
        <f>IFERROR(_xlfn.XLOOKUP(Sales_Pipeline[[#This Row],[Account]],Accounts!$A$2:$A$86,Accounts!$F$2:$F$86),"")</f>
        <v/>
      </c>
      <c r="H4685" t="s">
        <v>77</v>
      </c>
      <c r="I4685" s="3">
        <v>42926</v>
      </c>
      <c r="K4685" s="8" t="str">
        <f>IF(Sales_Pipeline[[#This Row],[Close_Date]]="","",TEXT(Sales_Pipeline[[#This Row],[Close_Date]],"ddd"))</f>
        <v/>
      </c>
      <c r="L4685" s="8" t="str">
        <f>IF(Sales_Pipeline[[#This Row],[Close_Date]]="","",TEXT(Sales_Pipeline[[#This Row],[Close_Date]],"mmm"))</f>
        <v/>
      </c>
      <c r="M4685" s="8" t="str">
        <f>IF(Sales_Pipeline[[#This Row],[Close_Date]]="","","Q"&amp;ROUNDUP(MONTH(Sales_Pipeline[[#This Row],[Close_Date]])/3,0))</f>
        <v/>
      </c>
      <c r="N4685" s="2" t="str" cm="1">
        <f t="array" ref="N4685">IFERROR(_xlfn.IFS(Sales_Pipeline[[#This Row],[Deal_Stage]]="Won",_xlfn.XLOOKUP(Sales_Pipeline[[#This Row],[Product]],Products!$A$2:$A$8,Products!$C$2:$C$8),Sales_Pipeline[[#This Row],[Deal_Stage]]="Lost",_xlfn.XLOOKUP(Sales_Pipeline[[#This Row],[Product]],Products!$A$2:$A$8,Products!$C$2:$C$8)),"")</f>
        <v/>
      </c>
      <c r="O4685" s="2">
        <v>0</v>
      </c>
    </row>
    <row r="4686" spans="1:15" x14ac:dyDescent="0.3">
      <c r="A4686" t="s">
        <v>4832</v>
      </c>
      <c r="B4686" t="s">
        <v>44</v>
      </c>
      <c r="C4686" t="str">
        <f>_xlfn.XLOOKUP(Sales_Pipeline[[#This Row],[Sales_Agent]],Sales_Teams[Sales_Agent],Sales_Teams[Manager])</f>
        <v>Summer Sewald</v>
      </c>
      <c r="D4686" t="str">
        <f>_xlfn.XLOOKUP(Sales_Pipeline[[#This Row],[Manager]],Sales_Teams[Manager],Sales_Teams[Regional_Office])</f>
        <v>West</v>
      </c>
      <c r="E4686" t="s">
        <v>84</v>
      </c>
      <c r="F4686" t="s">
        <v>145</v>
      </c>
      <c r="G4686" t="str">
        <f>IFERROR(_xlfn.XLOOKUP(Sales_Pipeline[[#This Row],[Account]],Accounts!$A$2:$A$86,Accounts!$F$2:$F$86),"")</f>
        <v>United States</v>
      </c>
      <c r="H4686" t="s">
        <v>82</v>
      </c>
      <c r="I4686" s="3">
        <v>42926</v>
      </c>
      <c r="J4686" s="3">
        <v>42931</v>
      </c>
      <c r="K4686" s="8" t="str">
        <f>IF(Sales_Pipeline[[#This Row],[Close_Date]]="","",TEXT(Sales_Pipeline[[#This Row],[Close_Date]],"ddd"))</f>
        <v>Sat</v>
      </c>
      <c r="L4686" s="8" t="str">
        <f>IF(Sales_Pipeline[[#This Row],[Close_Date]]="","",TEXT(Sales_Pipeline[[#This Row],[Close_Date]],"mmm"))</f>
        <v>Jul</v>
      </c>
      <c r="M4686" s="8" t="str">
        <f>IF(Sales_Pipeline[[#This Row],[Close_Date]]="","","Q"&amp;ROUNDUP(MONTH(Sales_Pipeline[[#This Row],[Close_Date]])/3,0))</f>
        <v>Q3</v>
      </c>
      <c r="N4686" s="2" cm="1">
        <f t="array" ref="N4686">IFERROR(_xlfn.IFS(Sales_Pipeline[[#This Row],[Deal_Stage]]="Won",_xlfn.XLOOKUP(Sales_Pipeline[[#This Row],[Product]],Products!$A$2:$A$8,Products!$C$2:$C$8),Sales_Pipeline[[#This Row],[Deal_Stage]]="Lost",_xlfn.XLOOKUP(Sales_Pipeline[[#This Row],[Product]],Products!$A$2:$A$8,Products!$C$2:$C$8)),"")</f>
        <v>5482</v>
      </c>
      <c r="O4686" s="2">
        <v>0</v>
      </c>
    </row>
    <row r="4687" spans="1:15" x14ac:dyDescent="0.3">
      <c r="A4687" t="s">
        <v>4833</v>
      </c>
      <c r="B4687" t="s">
        <v>30</v>
      </c>
      <c r="C4687" t="str">
        <f>_xlfn.XLOOKUP(Sales_Pipeline[[#This Row],[Sales_Agent]],Sales_Teams[Sales_Agent],Sales_Teams[Manager])</f>
        <v>Rocco Neubert</v>
      </c>
      <c r="D4687" t="str">
        <f>_xlfn.XLOOKUP(Sales_Pipeline[[#This Row],[Manager]],Sales_Teams[Manager],Sales_Teams[Regional_Office])</f>
        <v>East</v>
      </c>
      <c r="E4687" t="s">
        <v>76</v>
      </c>
      <c r="F4687" t="s">
        <v>216</v>
      </c>
      <c r="G4687" t="str">
        <f>IFERROR(_xlfn.XLOOKUP(Sales_Pipeline[[#This Row],[Account]],Accounts!$A$2:$A$86,Accounts!$F$2:$F$86),"")</f>
        <v>United States</v>
      </c>
      <c r="H4687" t="s">
        <v>82</v>
      </c>
      <c r="I4687" s="3">
        <v>42927</v>
      </c>
      <c r="J4687" s="3">
        <v>42937</v>
      </c>
      <c r="K4687" s="8" t="str">
        <f>IF(Sales_Pipeline[[#This Row],[Close_Date]]="","",TEXT(Sales_Pipeline[[#This Row],[Close_Date]],"ddd"))</f>
        <v>Fri</v>
      </c>
      <c r="L4687" s="8" t="str">
        <f>IF(Sales_Pipeline[[#This Row],[Close_Date]]="","",TEXT(Sales_Pipeline[[#This Row],[Close_Date]],"mmm"))</f>
        <v>Jul</v>
      </c>
      <c r="M4687" s="8" t="str">
        <f>IF(Sales_Pipeline[[#This Row],[Close_Date]]="","","Q"&amp;ROUNDUP(MONTH(Sales_Pipeline[[#This Row],[Close_Date]])/3,0))</f>
        <v>Q3</v>
      </c>
      <c r="N4687" s="2" cm="1">
        <f t="array" ref="N4687">IFERROR(_xlfn.IFS(Sales_Pipeline[[#This Row],[Deal_Stage]]="Won",_xlfn.XLOOKUP(Sales_Pipeline[[#This Row],[Product]],Products!$A$2:$A$8,Products!$C$2:$C$8),Sales_Pipeline[[#This Row],[Deal_Stage]]="Lost",_xlfn.XLOOKUP(Sales_Pipeline[[#This Row],[Product]],Products!$A$2:$A$8,Products!$C$2:$C$8)),"")</f>
        <v>3393</v>
      </c>
      <c r="O4687" s="2">
        <v>0</v>
      </c>
    </row>
    <row r="4688" spans="1:15" x14ac:dyDescent="0.3">
      <c r="A4688" t="s">
        <v>4834</v>
      </c>
      <c r="B4688" t="s">
        <v>27</v>
      </c>
      <c r="C4688" t="str">
        <f>_xlfn.XLOOKUP(Sales_Pipeline[[#This Row],[Sales_Agent]],Sales_Teams[Sales_Agent],Sales_Teams[Manager])</f>
        <v>Rocco Neubert</v>
      </c>
      <c r="D4688" t="str">
        <f>_xlfn.XLOOKUP(Sales_Pipeline[[#This Row],[Manager]],Sales_Teams[Manager],Sales_Teams[Regional_Office])</f>
        <v>East</v>
      </c>
      <c r="E4688" t="s">
        <v>84</v>
      </c>
      <c r="G4688" t="str">
        <f>IFERROR(_xlfn.XLOOKUP(Sales_Pipeline[[#This Row],[Account]],Accounts!$A$2:$A$86,Accounts!$F$2:$F$86),"")</f>
        <v/>
      </c>
      <c r="H4688" t="s">
        <v>77</v>
      </c>
      <c r="I4688" s="3">
        <v>42927</v>
      </c>
      <c r="K4688" s="8" t="str">
        <f>IF(Sales_Pipeline[[#This Row],[Close_Date]]="","",TEXT(Sales_Pipeline[[#This Row],[Close_Date]],"ddd"))</f>
        <v/>
      </c>
      <c r="L4688" s="8" t="str">
        <f>IF(Sales_Pipeline[[#This Row],[Close_Date]]="","",TEXT(Sales_Pipeline[[#This Row],[Close_Date]],"mmm"))</f>
        <v/>
      </c>
      <c r="M4688" s="8" t="str">
        <f>IF(Sales_Pipeline[[#This Row],[Close_Date]]="","","Q"&amp;ROUNDUP(MONTH(Sales_Pipeline[[#This Row],[Close_Date]])/3,0))</f>
        <v/>
      </c>
      <c r="N4688" s="2" t="str" cm="1">
        <f t="array" ref="N4688">IFERROR(_xlfn.IFS(Sales_Pipeline[[#This Row],[Deal_Stage]]="Won",_xlfn.XLOOKUP(Sales_Pipeline[[#This Row],[Product]],Products!$A$2:$A$8,Products!$C$2:$C$8),Sales_Pipeline[[#This Row],[Deal_Stage]]="Lost",_xlfn.XLOOKUP(Sales_Pipeline[[#This Row],[Product]],Products!$A$2:$A$8,Products!$C$2:$C$8)),"")</f>
        <v/>
      </c>
      <c r="O4688" s="2">
        <v>0</v>
      </c>
    </row>
    <row r="4689" spans="1:15" x14ac:dyDescent="0.3">
      <c r="A4689" t="s">
        <v>4835</v>
      </c>
      <c r="B4689" t="s">
        <v>6</v>
      </c>
      <c r="C4689" t="str">
        <f>_xlfn.XLOOKUP(Sales_Pipeline[[#This Row],[Sales_Agent]],Sales_Teams[Sales_Agent],Sales_Teams[Manager])</f>
        <v>Dustin Brinkmann</v>
      </c>
      <c r="D4689" t="str">
        <f>_xlfn.XLOOKUP(Sales_Pipeline[[#This Row],[Manager]],Sales_Teams[Manager],Sales_Teams[Regional_Office])</f>
        <v>Central</v>
      </c>
      <c r="E4689" t="s">
        <v>63</v>
      </c>
      <c r="F4689" t="s">
        <v>247</v>
      </c>
      <c r="G4689" t="str">
        <f>IFERROR(_xlfn.XLOOKUP(Sales_Pipeline[[#This Row],[Account]],Accounts!$A$2:$A$86,Accounts!$F$2:$F$86),"")</f>
        <v>United States</v>
      </c>
      <c r="H4689" t="s">
        <v>82</v>
      </c>
      <c r="I4689" s="3">
        <v>42927</v>
      </c>
      <c r="J4689" s="3">
        <v>42994</v>
      </c>
      <c r="K4689" s="8" t="str">
        <f>IF(Sales_Pipeline[[#This Row],[Close_Date]]="","",TEXT(Sales_Pipeline[[#This Row],[Close_Date]],"ddd"))</f>
        <v>Sat</v>
      </c>
      <c r="L4689" s="8" t="str">
        <f>IF(Sales_Pipeline[[#This Row],[Close_Date]]="","",TEXT(Sales_Pipeline[[#This Row],[Close_Date]],"mmm"))</f>
        <v>Sep</v>
      </c>
      <c r="M4689" s="8" t="str">
        <f>IF(Sales_Pipeline[[#This Row],[Close_Date]]="","","Q"&amp;ROUNDUP(MONTH(Sales_Pipeline[[#This Row],[Close_Date]])/3,0))</f>
        <v>Q3</v>
      </c>
      <c r="N4689" s="2" cm="1">
        <f t="array" ref="N4689">IFERROR(_xlfn.IFS(Sales_Pipeline[[#This Row],[Deal_Stage]]="Won",_xlfn.XLOOKUP(Sales_Pipeline[[#This Row],[Product]],Products!$A$2:$A$8,Products!$C$2:$C$8),Sales_Pipeline[[#This Row],[Deal_Stage]]="Lost",_xlfn.XLOOKUP(Sales_Pipeline[[#This Row],[Product]],Products!$A$2:$A$8,Products!$C$2:$C$8)),"")</f>
        <v>550</v>
      </c>
      <c r="O4689" s="2">
        <v>0</v>
      </c>
    </row>
    <row r="4690" spans="1:15" x14ac:dyDescent="0.3">
      <c r="A4690" t="s">
        <v>4836</v>
      </c>
      <c r="B4690" t="s">
        <v>6</v>
      </c>
      <c r="C4690" t="str">
        <f>_xlfn.XLOOKUP(Sales_Pipeline[[#This Row],[Sales_Agent]],Sales_Teams[Sales_Agent],Sales_Teams[Manager])</f>
        <v>Dustin Brinkmann</v>
      </c>
      <c r="D4690" t="str">
        <f>_xlfn.XLOOKUP(Sales_Pipeline[[#This Row],[Manager]],Sales_Teams[Manager],Sales_Teams[Regional_Office])</f>
        <v>Central</v>
      </c>
      <c r="E4690" t="s">
        <v>55</v>
      </c>
      <c r="F4690" t="s">
        <v>94</v>
      </c>
      <c r="G4690" t="str">
        <f>IFERROR(_xlfn.XLOOKUP(Sales_Pipeline[[#This Row],[Account]],Accounts!$A$2:$A$86,Accounts!$F$2:$F$86),"")</f>
        <v>United States</v>
      </c>
      <c r="H4690" t="s">
        <v>82</v>
      </c>
      <c r="I4690" s="3">
        <v>42927</v>
      </c>
      <c r="J4690" s="3">
        <v>42929</v>
      </c>
      <c r="K4690" s="8" t="str">
        <f>IF(Sales_Pipeline[[#This Row],[Close_Date]]="","",TEXT(Sales_Pipeline[[#This Row],[Close_Date]],"ddd"))</f>
        <v>Thu</v>
      </c>
      <c r="L4690" s="8" t="str">
        <f>IF(Sales_Pipeline[[#This Row],[Close_Date]]="","",TEXT(Sales_Pipeline[[#This Row],[Close_Date]],"mmm"))</f>
        <v>Jul</v>
      </c>
      <c r="M4690" s="8" t="str">
        <f>IF(Sales_Pipeline[[#This Row],[Close_Date]]="","","Q"&amp;ROUNDUP(MONTH(Sales_Pipeline[[#This Row],[Close_Date]])/3,0))</f>
        <v>Q3</v>
      </c>
      <c r="N4690" s="2" cm="1">
        <f t="array" ref="N4690">IFERROR(_xlfn.IFS(Sales_Pipeline[[#This Row],[Deal_Stage]]="Won",_xlfn.XLOOKUP(Sales_Pipeline[[#This Row],[Product]],Products!$A$2:$A$8,Products!$C$2:$C$8),Sales_Pipeline[[#This Row],[Deal_Stage]]="Lost",_xlfn.XLOOKUP(Sales_Pipeline[[#This Row],[Product]],Products!$A$2:$A$8,Products!$C$2:$C$8)),"")</f>
        <v>1096</v>
      </c>
      <c r="O4690" s="2">
        <v>0</v>
      </c>
    </row>
    <row r="4691" spans="1:15" x14ac:dyDescent="0.3">
      <c r="A4691" t="s">
        <v>4837</v>
      </c>
      <c r="B4691" t="s">
        <v>20</v>
      </c>
      <c r="C4691" t="str">
        <f>_xlfn.XLOOKUP(Sales_Pipeline[[#This Row],[Sales_Agent]],Sales_Teams[Sales_Agent],Sales_Teams[Manager])</f>
        <v>Cara Losch</v>
      </c>
      <c r="D4691" t="str">
        <f>_xlfn.XLOOKUP(Sales_Pipeline[[#This Row],[Manager]],Sales_Teams[Manager],Sales_Teams[Regional_Office])</f>
        <v>East</v>
      </c>
      <c r="E4691" t="s">
        <v>76</v>
      </c>
      <c r="F4691" t="s">
        <v>161</v>
      </c>
      <c r="G4691" t="str">
        <f>IFERROR(_xlfn.XLOOKUP(Sales_Pipeline[[#This Row],[Account]],Accounts!$A$2:$A$86,Accounts!$F$2:$F$86),"")</f>
        <v>United States</v>
      </c>
      <c r="H4691" t="s">
        <v>82</v>
      </c>
      <c r="I4691" s="3">
        <v>42927</v>
      </c>
      <c r="J4691" s="3">
        <v>42929</v>
      </c>
      <c r="K4691" s="8" t="str">
        <f>IF(Sales_Pipeline[[#This Row],[Close_Date]]="","",TEXT(Sales_Pipeline[[#This Row],[Close_Date]],"ddd"))</f>
        <v>Thu</v>
      </c>
      <c r="L4691" s="8" t="str">
        <f>IF(Sales_Pipeline[[#This Row],[Close_Date]]="","",TEXT(Sales_Pipeline[[#This Row],[Close_Date]],"mmm"))</f>
        <v>Jul</v>
      </c>
      <c r="M4691" s="8" t="str">
        <f>IF(Sales_Pipeline[[#This Row],[Close_Date]]="","","Q"&amp;ROUNDUP(MONTH(Sales_Pipeline[[#This Row],[Close_Date]])/3,0))</f>
        <v>Q3</v>
      </c>
      <c r="N4691" s="2" cm="1">
        <f t="array" ref="N4691">IFERROR(_xlfn.IFS(Sales_Pipeline[[#This Row],[Deal_Stage]]="Won",_xlfn.XLOOKUP(Sales_Pipeline[[#This Row],[Product]],Products!$A$2:$A$8,Products!$C$2:$C$8),Sales_Pipeline[[#This Row],[Deal_Stage]]="Lost",_xlfn.XLOOKUP(Sales_Pipeline[[#This Row],[Product]],Products!$A$2:$A$8,Products!$C$2:$C$8)),"")</f>
        <v>3393</v>
      </c>
      <c r="O4691" s="2">
        <v>0</v>
      </c>
    </row>
    <row r="4692" spans="1:15" x14ac:dyDescent="0.3">
      <c r="A4692" t="s">
        <v>4838</v>
      </c>
      <c r="B4692" t="s">
        <v>25</v>
      </c>
      <c r="C4692" t="str">
        <f>_xlfn.XLOOKUP(Sales_Pipeline[[#This Row],[Sales_Agent]],Sales_Teams[Sales_Agent],Sales_Teams[Manager])</f>
        <v>Rocco Neubert</v>
      </c>
      <c r="D4692" t="str">
        <f>_xlfn.XLOOKUP(Sales_Pipeline[[#This Row],[Manager]],Sales_Teams[Manager],Sales_Teams[Regional_Office])</f>
        <v>East</v>
      </c>
      <c r="E4692" t="s">
        <v>8953</v>
      </c>
      <c r="F4692" t="s">
        <v>161</v>
      </c>
      <c r="G4692" t="str">
        <f>IFERROR(_xlfn.XLOOKUP(Sales_Pipeline[[#This Row],[Account]],Accounts!$A$2:$A$86,Accounts!$F$2:$F$86),"")</f>
        <v>United States</v>
      </c>
      <c r="H4692" t="s">
        <v>82</v>
      </c>
      <c r="I4692" s="3">
        <v>42927</v>
      </c>
      <c r="J4692" s="3">
        <v>42965</v>
      </c>
      <c r="K4692" s="8" t="str">
        <f>IF(Sales_Pipeline[[#This Row],[Close_Date]]="","",TEXT(Sales_Pipeline[[#This Row],[Close_Date]],"ddd"))</f>
        <v>Fri</v>
      </c>
      <c r="L4692" s="8" t="str">
        <f>IF(Sales_Pipeline[[#This Row],[Close_Date]]="","",TEXT(Sales_Pipeline[[#This Row],[Close_Date]],"mmm"))</f>
        <v>Aug</v>
      </c>
      <c r="M4692" s="8" t="str">
        <f>IF(Sales_Pipeline[[#This Row],[Close_Date]]="","","Q"&amp;ROUNDUP(MONTH(Sales_Pipeline[[#This Row],[Close_Date]])/3,0))</f>
        <v>Q3</v>
      </c>
      <c r="N4692" s="2" cm="1">
        <f t="array" ref="N4692">IFERROR(_xlfn.IFS(Sales_Pipeline[[#This Row],[Deal_Stage]]="Won",_xlfn.XLOOKUP(Sales_Pipeline[[#This Row],[Product]],Products!$A$2:$A$8,Products!$C$2:$C$8),Sales_Pipeline[[#This Row],[Deal_Stage]]="Lost",_xlfn.XLOOKUP(Sales_Pipeline[[#This Row],[Product]],Products!$A$2:$A$8,Products!$C$2:$C$8)),"")</f>
        <v>4821</v>
      </c>
      <c r="O4692" s="2">
        <v>0</v>
      </c>
    </row>
    <row r="4693" spans="1:15" x14ac:dyDescent="0.3">
      <c r="A4693" t="s">
        <v>4839</v>
      </c>
      <c r="B4693" t="s">
        <v>25</v>
      </c>
      <c r="C4693" t="str">
        <f>_xlfn.XLOOKUP(Sales_Pipeline[[#This Row],[Sales_Agent]],Sales_Teams[Sales_Agent],Sales_Teams[Manager])</f>
        <v>Rocco Neubert</v>
      </c>
      <c r="D4693" t="str">
        <f>_xlfn.XLOOKUP(Sales_Pipeline[[#This Row],[Manager]],Sales_Teams[Manager],Sales_Teams[Regional_Office])</f>
        <v>East</v>
      </c>
      <c r="E4693" t="s">
        <v>84</v>
      </c>
      <c r="F4693" t="s">
        <v>256</v>
      </c>
      <c r="G4693" t="str">
        <f>IFERROR(_xlfn.XLOOKUP(Sales_Pipeline[[#This Row],[Account]],Accounts!$A$2:$A$86,Accounts!$F$2:$F$86),"")</f>
        <v>United States</v>
      </c>
      <c r="H4693" t="s">
        <v>57</v>
      </c>
      <c r="I4693" s="3">
        <v>42927</v>
      </c>
      <c r="J4693" s="3">
        <v>42935</v>
      </c>
      <c r="K4693" s="8" t="str">
        <f>IF(Sales_Pipeline[[#This Row],[Close_Date]]="","",TEXT(Sales_Pipeline[[#This Row],[Close_Date]],"ddd"))</f>
        <v>Wed</v>
      </c>
      <c r="L4693" s="8" t="str">
        <f>IF(Sales_Pipeline[[#This Row],[Close_Date]]="","",TEXT(Sales_Pipeline[[#This Row],[Close_Date]],"mmm"))</f>
        <v>Jul</v>
      </c>
      <c r="M4693" s="8" t="str">
        <f>IF(Sales_Pipeline[[#This Row],[Close_Date]]="","","Q"&amp;ROUNDUP(MONTH(Sales_Pipeline[[#This Row],[Close_Date]])/3,0))</f>
        <v>Q3</v>
      </c>
      <c r="N4693" s="2" cm="1">
        <f t="array" ref="N4693">IFERROR(_xlfn.IFS(Sales_Pipeline[[#This Row],[Deal_Stage]]="Won",_xlfn.XLOOKUP(Sales_Pipeline[[#This Row],[Product]],Products!$A$2:$A$8,Products!$C$2:$C$8),Sales_Pipeline[[#This Row],[Deal_Stage]]="Lost",_xlfn.XLOOKUP(Sales_Pipeline[[#This Row],[Product]],Products!$A$2:$A$8,Products!$C$2:$C$8)),"")</f>
        <v>5482</v>
      </c>
      <c r="O4693" s="2">
        <v>4881</v>
      </c>
    </row>
    <row r="4694" spans="1:15" x14ac:dyDescent="0.3">
      <c r="A4694" t="s">
        <v>4840</v>
      </c>
      <c r="B4694" t="s">
        <v>15</v>
      </c>
      <c r="C4694" t="str">
        <f>_xlfn.XLOOKUP(Sales_Pipeline[[#This Row],[Sales_Agent]],Sales_Teams[Sales_Agent],Sales_Teams[Manager])</f>
        <v>Melvin Marxen</v>
      </c>
      <c r="D4694" t="str">
        <f>_xlfn.XLOOKUP(Sales_Pipeline[[#This Row],[Manager]],Sales_Teams[Manager],Sales_Teams[Regional_Office])</f>
        <v>Central</v>
      </c>
      <c r="E4694" t="s">
        <v>63</v>
      </c>
      <c r="F4694" t="s">
        <v>79</v>
      </c>
      <c r="G4694" t="str">
        <f>IFERROR(_xlfn.XLOOKUP(Sales_Pipeline[[#This Row],[Account]],Accounts!$A$2:$A$86,Accounts!$F$2:$F$86),"")</f>
        <v>Philipines</v>
      </c>
      <c r="H4694" t="s">
        <v>82</v>
      </c>
      <c r="I4694" s="3">
        <v>42927</v>
      </c>
      <c r="J4694" s="3">
        <v>43048</v>
      </c>
      <c r="K4694" s="8" t="str">
        <f>IF(Sales_Pipeline[[#This Row],[Close_Date]]="","",TEXT(Sales_Pipeline[[#This Row],[Close_Date]],"ddd"))</f>
        <v>Thu</v>
      </c>
      <c r="L4694" s="8" t="str">
        <f>IF(Sales_Pipeline[[#This Row],[Close_Date]]="","",TEXT(Sales_Pipeline[[#This Row],[Close_Date]],"mmm"))</f>
        <v>Nov</v>
      </c>
      <c r="M4694" s="8" t="str">
        <f>IF(Sales_Pipeline[[#This Row],[Close_Date]]="","","Q"&amp;ROUNDUP(MONTH(Sales_Pipeline[[#This Row],[Close_Date]])/3,0))</f>
        <v>Q4</v>
      </c>
      <c r="N4694" s="2" cm="1">
        <f t="array" ref="N4694">IFERROR(_xlfn.IFS(Sales_Pipeline[[#This Row],[Deal_Stage]]="Won",_xlfn.XLOOKUP(Sales_Pipeline[[#This Row],[Product]],Products!$A$2:$A$8,Products!$C$2:$C$8),Sales_Pipeline[[#This Row],[Deal_Stage]]="Lost",_xlfn.XLOOKUP(Sales_Pipeline[[#This Row],[Product]],Products!$A$2:$A$8,Products!$C$2:$C$8)),"")</f>
        <v>550</v>
      </c>
      <c r="O4694" s="2">
        <v>0</v>
      </c>
    </row>
    <row r="4695" spans="1:15" x14ac:dyDescent="0.3">
      <c r="A4695" t="s">
        <v>4841</v>
      </c>
      <c r="B4695" t="s">
        <v>15</v>
      </c>
      <c r="C4695" t="str">
        <f>_xlfn.XLOOKUP(Sales_Pipeline[[#This Row],[Sales_Agent]],Sales_Teams[Sales_Agent],Sales_Teams[Manager])</f>
        <v>Melvin Marxen</v>
      </c>
      <c r="D4695" t="str">
        <f>_xlfn.XLOOKUP(Sales_Pipeline[[#This Row],[Manager]],Sales_Teams[Manager],Sales_Teams[Regional_Office])</f>
        <v>Central</v>
      </c>
      <c r="E4695" t="s">
        <v>8953</v>
      </c>
      <c r="F4695" t="s">
        <v>64</v>
      </c>
      <c r="G4695" t="str">
        <f>IFERROR(_xlfn.XLOOKUP(Sales_Pipeline[[#This Row],[Account]],Accounts!$A$2:$A$86,Accounts!$F$2:$F$86),"")</f>
        <v>United States</v>
      </c>
      <c r="H4695" t="s">
        <v>82</v>
      </c>
      <c r="I4695" s="3">
        <v>42927</v>
      </c>
      <c r="J4695" s="3">
        <v>42928</v>
      </c>
      <c r="K4695" s="8" t="str">
        <f>IF(Sales_Pipeline[[#This Row],[Close_Date]]="","",TEXT(Sales_Pipeline[[#This Row],[Close_Date]],"ddd"))</f>
        <v>Wed</v>
      </c>
      <c r="L4695" s="8" t="str">
        <f>IF(Sales_Pipeline[[#This Row],[Close_Date]]="","",TEXT(Sales_Pipeline[[#This Row],[Close_Date]],"mmm"))</f>
        <v>Jul</v>
      </c>
      <c r="M4695" s="8" t="str">
        <f>IF(Sales_Pipeline[[#This Row],[Close_Date]]="","","Q"&amp;ROUNDUP(MONTH(Sales_Pipeline[[#This Row],[Close_Date]])/3,0))</f>
        <v>Q3</v>
      </c>
      <c r="N4695" s="2" cm="1">
        <f t="array" ref="N4695">IFERROR(_xlfn.IFS(Sales_Pipeline[[#This Row],[Deal_Stage]]="Won",_xlfn.XLOOKUP(Sales_Pipeline[[#This Row],[Product]],Products!$A$2:$A$8,Products!$C$2:$C$8),Sales_Pipeline[[#This Row],[Deal_Stage]]="Lost",_xlfn.XLOOKUP(Sales_Pipeline[[#This Row],[Product]],Products!$A$2:$A$8,Products!$C$2:$C$8)),"")</f>
        <v>4821</v>
      </c>
      <c r="O4695" s="2">
        <v>0</v>
      </c>
    </row>
    <row r="4696" spans="1:15" x14ac:dyDescent="0.3">
      <c r="A4696" t="s">
        <v>4842</v>
      </c>
      <c r="B4696" t="s">
        <v>15</v>
      </c>
      <c r="C4696" t="str">
        <f>_xlfn.XLOOKUP(Sales_Pipeline[[#This Row],[Sales_Agent]],Sales_Teams[Sales_Agent],Sales_Teams[Manager])</f>
        <v>Melvin Marxen</v>
      </c>
      <c r="D4696" t="str">
        <f>_xlfn.XLOOKUP(Sales_Pipeline[[#This Row],[Manager]],Sales_Teams[Manager],Sales_Teams[Regional_Office])</f>
        <v>Central</v>
      </c>
      <c r="E4696" t="s">
        <v>8953</v>
      </c>
      <c r="F4696" t="s">
        <v>134</v>
      </c>
      <c r="G4696" t="str">
        <f>IFERROR(_xlfn.XLOOKUP(Sales_Pipeline[[#This Row],[Account]],Accounts!$A$2:$A$86,Accounts!$F$2:$F$86),"")</f>
        <v>United States</v>
      </c>
      <c r="H4696" t="s">
        <v>82</v>
      </c>
      <c r="I4696" s="3">
        <v>42927</v>
      </c>
      <c r="J4696" s="3">
        <v>42934</v>
      </c>
      <c r="K4696" s="8" t="str">
        <f>IF(Sales_Pipeline[[#This Row],[Close_Date]]="","",TEXT(Sales_Pipeline[[#This Row],[Close_Date]],"ddd"))</f>
        <v>Tue</v>
      </c>
      <c r="L4696" s="8" t="str">
        <f>IF(Sales_Pipeline[[#This Row],[Close_Date]]="","",TEXT(Sales_Pipeline[[#This Row],[Close_Date]],"mmm"))</f>
        <v>Jul</v>
      </c>
      <c r="M4696" s="8" t="str">
        <f>IF(Sales_Pipeline[[#This Row],[Close_Date]]="","","Q"&amp;ROUNDUP(MONTH(Sales_Pipeline[[#This Row],[Close_Date]])/3,0))</f>
        <v>Q3</v>
      </c>
      <c r="N4696" s="2" cm="1">
        <f t="array" ref="N4696">IFERROR(_xlfn.IFS(Sales_Pipeline[[#This Row],[Deal_Stage]]="Won",_xlfn.XLOOKUP(Sales_Pipeline[[#This Row],[Product]],Products!$A$2:$A$8,Products!$C$2:$C$8),Sales_Pipeline[[#This Row],[Deal_Stage]]="Lost",_xlfn.XLOOKUP(Sales_Pipeline[[#This Row],[Product]],Products!$A$2:$A$8,Products!$C$2:$C$8)),"")</f>
        <v>4821</v>
      </c>
      <c r="O4696" s="2">
        <v>0</v>
      </c>
    </row>
    <row r="4697" spans="1:15" x14ac:dyDescent="0.3">
      <c r="A4697" t="s">
        <v>4843</v>
      </c>
      <c r="B4697" t="s">
        <v>13</v>
      </c>
      <c r="C4697" t="str">
        <f>_xlfn.XLOOKUP(Sales_Pipeline[[#This Row],[Sales_Agent]],Sales_Teams[Sales_Agent],Sales_Teams[Manager])</f>
        <v>Melvin Marxen</v>
      </c>
      <c r="D4697" t="str">
        <f>_xlfn.XLOOKUP(Sales_Pipeline[[#This Row],[Manager]],Sales_Teams[Manager],Sales_Teams[Regional_Office])</f>
        <v>Central</v>
      </c>
      <c r="E4697" t="s">
        <v>76</v>
      </c>
      <c r="F4697" t="s">
        <v>81</v>
      </c>
      <c r="G4697" t="str">
        <f>IFERROR(_xlfn.XLOOKUP(Sales_Pipeline[[#This Row],[Account]],Accounts!$A$2:$A$86,Accounts!$F$2:$F$86),"")</f>
        <v>Italy</v>
      </c>
      <c r="H4697" t="s">
        <v>57</v>
      </c>
      <c r="I4697" s="3">
        <v>42927</v>
      </c>
      <c r="J4697" s="3">
        <v>42928</v>
      </c>
      <c r="K4697" s="8" t="str">
        <f>IF(Sales_Pipeline[[#This Row],[Close_Date]]="","",TEXT(Sales_Pipeline[[#This Row],[Close_Date]],"ddd"))</f>
        <v>Wed</v>
      </c>
      <c r="L4697" s="8" t="str">
        <f>IF(Sales_Pipeline[[#This Row],[Close_Date]]="","",TEXT(Sales_Pipeline[[#This Row],[Close_Date]],"mmm"))</f>
        <v>Jul</v>
      </c>
      <c r="M4697" s="8" t="str">
        <f>IF(Sales_Pipeline[[#This Row],[Close_Date]]="","","Q"&amp;ROUNDUP(MONTH(Sales_Pipeline[[#This Row],[Close_Date]])/3,0))</f>
        <v>Q3</v>
      </c>
      <c r="N4697" s="2" cm="1">
        <f t="array" ref="N4697">IFERROR(_xlfn.IFS(Sales_Pipeline[[#This Row],[Deal_Stage]]="Won",_xlfn.XLOOKUP(Sales_Pipeline[[#This Row],[Product]],Products!$A$2:$A$8,Products!$C$2:$C$8),Sales_Pipeline[[#This Row],[Deal_Stage]]="Lost",_xlfn.XLOOKUP(Sales_Pipeline[[#This Row],[Product]],Products!$A$2:$A$8,Products!$C$2:$C$8)),"")</f>
        <v>3393</v>
      </c>
      <c r="O4697" s="2">
        <v>2878</v>
      </c>
    </row>
    <row r="4698" spans="1:15" x14ac:dyDescent="0.3">
      <c r="A4698" t="s">
        <v>4844</v>
      </c>
      <c r="B4698" t="s">
        <v>36</v>
      </c>
      <c r="C4698" t="str">
        <f>_xlfn.XLOOKUP(Sales_Pipeline[[#This Row],[Sales_Agent]],Sales_Teams[Sales_Agent],Sales_Teams[Manager])</f>
        <v>Celia Rouche</v>
      </c>
      <c r="D4698" t="str">
        <f>_xlfn.XLOOKUP(Sales_Pipeline[[#This Row],[Manager]],Sales_Teams[Manager],Sales_Teams[Regional_Office])</f>
        <v>West</v>
      </c>
      <c r="E4698" t="s">
        <v>61</v>
      </c>
      <c r="F4698" t="s">
        <v>120</v>
      </c>
      <c r="G4698" t="str">
        <f>IFERROR(_xlfn.XLOOKUP(Sales_Pipeline[[#This Row],[Account]],Accounts!$A$2:$A$86,Accounts!$F$2:$F$86),"")</f>
        <v>United States</v>
      </c>
      <c r="H4698" t="s">
        <v>82</v>
      </c>
      <c r="I4698" s="3">
        <v>42927</v>
      </c>
      <c r="J4698" s="3">
        <v>42928</v>
      </c>
      <c r="K4698" s="8" t="str">
        <f>IF(Sales_Pipeline[[#This Row],[Close_Date]]="","",TEXT(Sales_Pipeline[[#This Row],[Close_Date]],"ddd"))</f>
        <v>Wed</v>
      </c>
      <c r="L4698" s="8" t="str">
        <f>IF(Sales_Pipeline[[#This Row],[Close_Date]]="","",TEXT(Sales_Pipeline[[#This Row],[Close_Date]],"mmm"))</f>
        <v>Jul</v>
      </c>
      <c r="M4698" s="8" t="str">
        <f>IF(Sales_Pipeline[[#This Row],[Close_Date]]="","","Q"&amp;ROUNDUP(MONTH(Sales_Pipeline[[#This Row],[Close_Date]])/3,0))</f>
        <v>Q3</v>
      </c>
      <c r="N4698" s="2" cm="1">
        <f t="array" ref="N4698">IFERROR(_xlfn.IFS(Sales_Pipeline[[#This Row],[Deal_Stage]]="Won",_xlfn.XLOOKUP(Sales_Pipeline[[#This Row],[Product]],Products!$A$2:$A$8,Products!$C$2:$C$8),Sales_Pipeline[[#This Row],[Deal_Stage]]="Lost",_xlfn.XLOOKUP(Sales_Pipeline[[#This Row],[Product]],Products!$A$2:$A$8,Products!$C$2:$C$8)),"")</f>
        <v>55</v>
      </c>
      <c r="O4698" s="2">
        <v>0</v>
      </c>
    </row>
    <row r="4699" spans="1:15" x14ac:dyDescent="0.3">
      <c r="A4699" t="s">
        <v>4845</v>
      </c>
      <c r="B4699" t="s">
        <v>36</v>
      </c>
      <c r="C4699" t="str">
        <f>_xlfn.XLOOKUP(Sales_Pipeline[[#This Row],[Sales_Agent]],Sales_Teams[Sales_Agent],Sales_Teams[Manager])</f>
        <v>Celia Rouche</v>
      </c>
      <c r="D4699" t="str">
        <f>_xlfn.XLOOKUP(Sales_Pipeline[[#This Row],[Manager]],Sales_Teams[Manager],Sales_Teams[Regional_Office])</f>
        <v>West</v>
      </c>
      <c r="E4699" t="s">
        <v>76</v>
      </c>
      <c r="F4699" t="s">
        <v>89</v>
      </c>
      <c r="G4699" t="str">
        <f>IFERROR(_xlfn.XLOOKUP(Sales_Pipeline[[#This Row],[Account]],Accounts!$A$2:$A$86,Accounts!$F$2:$F$86),"")</f>
        <v>United States</v>
      </c>
      <c r="H4699" t="s">
        <v>57</v>
      </c>
      <c r="I4699" s="3">
        <v>42927</v>
      </c>
      <c r="J4699" s="3">
        <v>42986</v>
      </c>
      <c r="K4699" s="8" t="str">
        <f>IF(Sales_Pipeline[[#This Row],[Close_Date]]="","",TEXT(Sales_Pipeline[[#This Row],[Close_Date]],"ddd"))</f>
        <v>Fri</v>
      </c>
      <c r="L4699" s="8" t="str">
        <f>IF(Sales_Pipeline[[#This Row],[Close_Date]]="","",TEXT(Sales_Pipeline[[#This Row],[Close_Date]],"mmm"))</f>
        <v>Sep</v>
      </c>
      <c r="M4699" s="8" t="str">
        <f>IF(Sales_Pipeline[[#This Row],[Close_Date]]="","","Q"&amp;ROUNDUP(MONTH(Sales_Pipeline[[#This Row],[Close_Date]])/3,0))</f>
        <v>Q3</v>
      </c>
      <c r="N4699" s="2" cm="1">
        <f t="array" ref="N4699">IFERROR(_xlfn.IFS(Sales_Pipeline[[#This Row],[Deal_Stage]]="Won",_xlfn.XLOOKUP(Sales_Pipeline[[#This Row],[Product]],Products!$A$2:$A$8,Products!$C$2:$C$8),Sales_Pipeline[[#This Row],[Deal_Stage]]="Lost",_xlfn.XLOOKUP(Sales_Pipeline[[#This Row],[Product]],Products!$A$2:$A$8,Products!$C$2:$C$8)),"")</f>
        <v>3393</v>
      </c>
      <c r="O4699" s="2">
        <v>3121</v>
      </c>
    </row>
    <row r="4700" spans="1:15" x14ac:dyDescent="0.3">
      <c r="A4700" t="s">
        <v>4846</v>
      </c>
      <c r="B4700" t="s">
        <v>40</v>
      </c>
      <c r="C4700" t="str">
        <f>_xlfn.XLOOKUP(Sales_Pipeline[[#This Row],[Sales_Agent]],Sales_Teams[Sales_Agent],Sales_Teams[Manager])</f>
        <v>Summer Sewald</v>
      </c>
      <c r="D4700" t="str">
        <f>_xlfn.XLOOKUP(Sales_Pipeline[[#This Row],[Manager]],Sales_Teams[Manager],Sales_Teams[Regional_Office])</f>
        <v>West</v>
      </c>
      <c r="E4700" t="s">
        <v>84</v>
      </c>
      <c r="F4700" t="s">
        <v>143</v>
      </c>
      <c r="G4700" t="str">
        <f>IFERROR(_xlfn.XLOOKUP(Sales_Pipeline[[#This Row],[Account]],Accounts!$A$2:$A$86,Accounts!$F$2:$F$86),"")</f>
        <v>United States</v>
      </c>
      <c r="H4700" t="s">
        <v>82</v>
      </c>
      <c r="I4700" s="3">
        <v>42927</v>
      </c>
      <c r="J4700" s="3">
        <v>42928</v>
      </c>
      <c r="K4700" s="8" t="str">
        <f>IF(Sales_Pipeline[[#This Row],[Close_Date]]="","",TEXT(Sales_Pipeline[[#This Row],[Close_Date]],"ddd"))</f>
        <v>Wed</v>
      </c>
      <c r="L4700" s="8" t="str">
        <f>IF(Sales_Pipeline[[#This Row],[Close_Date]]="","",TEXT(Sales_Pipeline[[#This Row],[Close_Date]],"mmm"))</f>
        <v>Jul</v>
      </c>
      <c r="M4700" s="8" t="str">
        <f>IF(Sales_Pipeline[[#This Row],[Close_Date]]="","","Q"&amp;ROUNDUP(MONTH(Sales_Pipeline[[#This Row],[Close_Date]])/3,0))</f>
        <v>Q3</v>
      </c>
      <c r="N4700" s="2" cm="1">
        <f t="array" ref="N4700">IFERROR(_xlfn.IFS(Sales_Pipeline[[#This Row],[Deal_Stage]]="Won",_xlfn.XLOOKUP(Sales_Pipeline[[#This Row],[Product]],Products!$A$2:$A$8,Products!$C$2:$C$8),Sales_Pipeline[[#This Row],[Deal_Stage]]="Lost",_xlfn.XLOOKUP(Sales_Pipeline[[#This Row],[Product]],Products!$A$2:$A$8,Products!$C$2:$C$8)),"")</f>
        <v>5482</v>
      </c>
      <c r="O4700" s="2">
        <v>0</v>
      </c>
    </row>
    <row r="4701" spans="1:15" x14ac:dyDescent="0.3">
      <c r="A4701" t="s">
        <v>4847</v>
      </c>
      <c r="B4701" t="s">
        <v>40</v>
      </c>
      <c r="C4701" t="str">
        <f>_xlfn.XLOOKUP(Sales_Pipeline[[#This Row],[Sales_Agent]],Sales_Teams[Sales_Agent],Sales_Teams[Manager])</f>
        <v>Summer Sewald</v>
      </c>
      <c r="D4701" t="str">
        <f>_xlfn.XLOOKUP(Sales_Pipeline[[#This Row],[Manager]],Sales_Teams[Manager],Sales_Teams[Regional_Office])</f>
        <v>West</v>
      </c>
      <c r="E4701" t="s">
        <v>61</v>
      </c>
      <c r="F4701" t="s">
        <v>166</v>
      </c>
      <c r="G4701" t="str">
        <f>IFERROR(_xlfn.XLOOKUP(Sales_Pipeline[[#This Row],[Account]],Accounts!$A$2:$A$86,Accounts!$F$2:$F$86),"")</f>
        <v>United States</v>
      </c>
      <c r="H4701" t="s">
        <v>57</v>
      </c>
      <c r="I4701" s="3">
        <v>42927</v>
      </c>
      <c r="J4701" s="3">
        <v>42934</v>
      </c>
      <c r="K4701" s="8" t="str">
        <f>IF(Sales_Pipeline[[#This Row],[Close_Date]]="","",TEXT(Sales_Pipeline[[#This Row],[Close_Date]],"ddd"))</f>
        <v>Tue</v>
      </c>
      <c r="L4701" s="8" t="str">
        <f>IF(Sales_Pipeline[[#This Row],[Close_Date]]="","",TEXT(Sales_Pipeline[[#This Row],[Close_Date]],"mmm"))</f>
        <v>Jul</v>
      </c>
      <c r="M4701" s="8" t="str">
        <f>IF(Sales_Pipeline[[#This Row],[Close_Date]]="","","Q"&amp;ROUNDUP(MONTH(Sales_Pipeline[[#This Row],[Close_Date]])/3,0))</f>
        <v>Q3</v>
      </c>
      <c r="N4701" s="2" cm="1">
        <f t="array" ref="N4701">IFERROR(_xlfn.IFS(Sales_Pipeline[[#This Row],[Deal_Stage]]="Won",_xlfn.XLOOKUP(Sales_Pipeline[[#This Row],[Product]],Products!$A$2:$A$8,Products!$C$2:$C$8),Sales_Pipeline[[#This Row],[Deal_Stage]]="Lost",_xlfn.XLOOKUP(Sales_Pipeline[[#This Row],[Product]],Products!$A$2:$A$8,Products!$C$2:$C$8)),"")</f>
        <v>55</v>
      </c>
      <c r="O4701" s="2">
        <v>57</v>
      </c>
    </row>
    <row r="4702" spans="1:15" x14ac:dyDescent="0.3">
      <c r="A4702" t="s">
        <v>4848</v>
      </c>
      <c r="B4702" t="s">
        <v>10</v>
      </c>
      <c r="C4702" t="str">
        <f>_xlfn.XLOOKUP(Sales_Pipeline[[#This Row],[Sales_Agent]],Sales_Teams[Sales_Agent],Sales_Teams[Manager])</f>
        <v>Melvin Marxen</v>
      </c>
      <c r="D4702" t="str">
        <f>_xlfn.XLOOKUP(Sales_Pipeline[[#This Row],[Manager]],Sales_Teams[Manager],Sales_Teams[Regional_Office])</f>
        <v>Central</v>
      </c>
      <c r="E4702" t="s">
        <v>63</v>
      </c>
      <c r="F4702" t="s">
        <v>94</v>
      </c>
      <c r="G4702" t="str">
        <f>IFERROR(_xlfn.XLOOKUP(Sales_Pipeline[[#This Row],[Account]],Accounts!$A$2:$A$86,Accounts!$F$2:$F$86),"")</f>
        <v>United States</v>
      </c>
      <c r="H4702" t="s">
        <v>57</v>
      </c>
      <c r="I4702" s="3">
        <v>42927</v>
      </c>
      <c r="J4702" s="3">
        <v>42928</v>
      </c>
      <c r="K4702" s="8" t="str">
        <f>IF(Sales_Pipeline[[#This Row],[Close_Date]]="","",TEXT(Sales_Pipeline[[#This Row],[Close_Date]],"ddd"))</f>
        <v>Wed</v>
      </c>
      <c r="L4702" s="8" t="str">
        <f>IF(Sales_Pipeline[[#This Row],[Close_Date]]="","",TEXT(Sales_Pipeline[[#This Row],[Close_Date]],"mmm"))</f>
        <v>Jul</v>
      </c>
      <c r="M4702" s="8" t="str">
        <f>IF(Sales_Pipeline[[#This Row],[Close_Date]]="","","Q"&amp;ROUNDUP(MONTH(Sales_Pipeline[[#This Row],[Close_Date]])/3,0))</f>
        <v>Q3</v>
      </c>
      <c r="N4702" s="2" cm="1">
        <f t="array" ref="N4702">IFERROR(_xlfn.IFS(Sales_Pipeline[[#This Row],[Deal_Stage]]="Won",_xlfn.XLOOKUP(Sales_Pipeline[[#This Row],[Product]],Products!$A$2:$A$8,Products!$C$2:$C$8),Sales_Pipeline[[#This Row],[Deal_Stage]]="Lost",_xlfn.XLOOKUP(Sales_Pipeline[[#This Row],[Product]],Products!$A$2:$A$8,Products!$C$2:$C$8)),"")</f>
        <v>550</v>
      </c>
      <c r="O4702" s="2">
        <v>576</v>
      </c>
    </row>
    <row r="4703" spans="1:15" x14ac:dyDescent="0.3">
      <c r="A4703" t="s">
        <v>4849</v>
      </c>
      <c r="B4703" t="s">
        <v>10</v>
      </c>
      <c r="C4703" t="str">
        <f>_xlfn.XLOOKUP(Sales_Pipeline[[#This Row],[Sales_Agent]],Sales_Teams[Sales_Agent],Sales_Teams[Manager])</f>
        <v>Melvin Marxen</v>
      </c>
      <c r="D4703" t="str">
        <f>_xlfn.XLOOKUP(Sales_Pipeline[[#This Row],[Manager]],Sales_Teams[Manager],Sales_Teams[Regional_Office])</f>
        <v>Central</v>
      </c>
      <c r="E4703" t="s">
        <v>55</v>
      </c>
      <c r="F4703" t="s">
        <v>136</v>
      </c>
      <c r="G4703" t="str">
        <f>IFERROR(_xlfn.XLOOKUP(Sales_Pipeline[[#This Row],[Account]],Accounts!$A$2:$A$86,Accounts!$F$2:$F$86),"")</f>
        <v>United States</v>
      </c>
      <c r="H4703" t="s">
        <v>57</v>
      </c>
      <c r="I4703" s="3">
        <v>42927</v>
      </c>
      <c r="J4703" s="3">
        <v>42934</v>
      </c>
      <c r="K4703" s="8" t="str">
        <f>IF(Sales_Pipeline[[#This Row],[Close_Date]]="","",TEXT(Sales_Pipeline[[#This Row],[Close_Date]],"ddd"))</f>
        <v>Tue</v>
      </c>
      <c r="L4703" s="8" t="str">
        <f>IF(Sales_Pipeline[[#This Row],[Close_Date]]="","",TEXT(Sales_Pipeline[[#This Row],[Close_Date]],"mmm"))</f>
        <v>Jul</v>
      </c>
      <c r="M4703" s="8" t="str">
        <f>IF(Sales_Pipeline[[#This Row],[Close_Date]]="","","Q"&amp;ROUNDUP(MONTH(Sales_Pipeline[[#This Row],[Close_Date]])/3,0))</f>
        <v>Q3</v>
      </c>
      <c r="N4703" s="2" cm="1">
        <f t="array" ref="N4703">IFERROR(_xlfn.IFS(Sales_Pipeline[[#This Row],[Deal_Stage]]="Won",_xlfn.XLOOKUP(Sales_Pipeline[[#This Row],[Product]],Products!$A$2:$A$8,Products!$C$2:$C$8),Sales_Pipeline[[#This Row],[Deal_Stage]]="Lost",_xlfn.XLOOKUP(Sales_Pipeline[[#This Row],[Product]],Products!$A$2:$A$8,Products!$C$2:$C$8)),"")</f>
        <v>1096</v>
      </c>
      <c r="O4703" s="2">
        <v>1258</v>
      </c>
    </row>
    <row r="4704" spans="1:15" x14ac:dyDescent="0.3">
      <c r="A4704" t="s">
        <v>4850</v>
      </c>
      <c r="B4704" t="s">
        <v>43</v>
      </c>
      <c r="C4704" t="str">
        <f>_xlfn.XLOOKUP(Sales_Pipeline[[#This Row],[Sales_Agent]],Sales_Teams[Sales_Agent],Sales_Teams[Manager])</f>
        <v>Summer Sewald</v>
      </c>
      <c r="D4704" t="str">
        <f>_xlfn.XLOOKUP(Sales_Pipeline[[#This Row],[Manager]],Sales_Teams[Manager],Sales_Teams[Regional_Office])</f>
        <v>West</v>
      </c>
      <c r="E4704" t="s">
        <v>55</v>
      </c>
      <c r="F4704" t="s">
        <v>288</v>
      </c>
      <c r="G4704" t="str">
        <f>IFERROR(_xlfn.XLOOKUP(Sales_Pipeline[[#This Row],[Account]],Accounts!$A$2:$A$86,Accounts!$F$2:$F$86),"")</f>
        <v>United States</v>
      </c>
      <c r="H4704" t="s">
        <v>82</v>
      </c>
      <c r="I4704" s="3">
        <v>42927</v>
      </c>
      <c r="J4704" s="3">
        <v>42969</v>
      </c>
      <c r="K4704" s="8" t="str">
        <f>IF(Sales_Pipeline[[#This Row],[Close_Date]]="","",TEXT(Sales_Pipeline[[#This Row],[Close_Date]],"ddd"))</f>
        <v>Tue</v>
      </c>
      <c r="L4704" s="8" t="str">
        <f>IF(Sales_Pipeline[[#This Row],[Close_Date]]="","",TEXT(Sales_Pipeline[[#This Row],[Close_Date]],"mmm"))</f>
        <v>Aug</v>
      </c>
      <c r="M4704" s="8" t="str">
        <f>IF(Sales_Pipeline[[#This Row],[Close_Date]]="","","Q"&amp;ROUNDUP(MONTH(Sales_Pipeline[[#This Row],[Close_Date]])/3,0))</f>
        <v>Q3</v>
      </c>
      <c r="N4704" s="2" cm="1">
        <f t="array" ref="N4704">IFERROR(_xlfn.IFS(Sales_Pipeline[[#This Row],[Deal_Stage]]="Won",_xlfn.XLOOKUP(Sales_Pipeline[[#This Row],[Product]],Products!$A$2:$A$8,Products!$C$2:$C$8),Sales_Pipeline[[#This Row],[Deal_Stage]]="Lost",_xlfn.XLOOKUP(Sales_Pipeline[[#This Row],[Product]],Products!$A$2:$A$8,Products!$C$2:$C$8)),"")</f>
        <v>1096</v>
      </c>
      <c r="O4704" s="2">
        <v>0</v>
      </c>
    </row>
    <row r="4705" spans="1:15" x14ac:dyDescent="0.3">
      <c r="A4705" t="s">
        <v>4851</v>
      </c>
      <c r="B4705" t="s">
        <v>42</v>
      </c>
      <c r="C4705" t="str">
        <f>_xlfn.XLOOKUP(Sales_Pipeline[[#This Row],[Sales_Agent]],Sales_Teams[Sales_Agent],Sales_Teams[Manager])</f>
        <v>Summer Sewald</v>
      </c>
      <c r="D4705" t="str">
        <f>_xlfn.XLOOKUP(Sales_Pipeline[[#This Row],[Manager]],Sales_Teams[Manager],Sales_Teams[Regional_Office])</f>
        <v>West</v>
      </c>
      <c r="E4705" t="s">
        <v>84</v>
      </c>
      <c r="G4705" t="str">
        <f>IFERROR(_xlfn.XLOOKUP(Sales_Pipeline[[#This Row],[Account]],Accounts!$A$2:$A$86,Accounts!$F$2:$F$86),"")</f>
        <v/>
      </c>
      <c r="H4705" t="s">
        <v>77</v>
      </c>
      <c r="I4705" s="3">
        <v>42927</v>
      </c>
      <c r="K4705" s="8" t="str">
        <f>IF(Sales_Pipeline[[#This Row],[Close_Date]]="","",TEXT(Sales_Pipeline[[#This Row],[Close_Date]],"ddd"))</f>
        <v/>
      </c>
      <c r="L4705" s="8" t="str">
        <f>IF(Sales_Pipeline[[#This Row],[Close_Date]]="","",TEXT(Sales_Pipeline[[#This Row],[Close_Date]],"mmm"))</f>
        <v/>
      </c>
      <c r="M4705" s="8" t="str">
        <f>IF(Sales_Pipeline[[#This Row],[Close_Date]]="","","Q"&amp;ROUNDUP(MONTH(Sales_Pipeline[[#This Row],[Close_Date]])/3,0))</f>
        <v/>
      </c>
      <c r="N4705" s="2" t="str" cm="1">
        <f t="array" ref="N4705">IFERROR(_xlfn.IFS(Sales_Pipeline[[#This Row],[Deal_Stage]]="Won",_xlfn.XLOOKUP(Sales_Pipeline[[#This Row],[Product]],Products!$A$2:$A$8,Products!$C$2:$C$8),Sales_Pipeline[[#This Row],[Deal_Stage]]="Lost",_xlfn.XLOOKUP(Sales_Pipeline[[#This Row],[Product]],Products!$A$2:$A$8,Products!$C$2:$C$8)),"")</f>
        <v/>
      </c>
      <c r="O4705" s="2">
        <v>0</v>
      </c>
    </row>
    <row r="4706" spans="1:15" x14ac:dyDescent="0.3">
      <c r="A4706" t="s">
        <v>4852</v>
      </c>
      <c r="B4706" t="s">
        <v>42</v>
      </c>
      <c r="C4706" t="str">
        <f>_xlfn.XLOOKUP(Sales_Pipeline[[#This Row],[Sales_Agent]],Sales_Teams[Sales_Agent],Sales_Teams[Manager])</f>
        <v>Summer Sewald</v>
      </c>
      <c r="D4706" t="str">
        <f>_xlfn.XLOOKUP(Sales_Pipeline[[#This Row],[Manager]],Sales_Teams[Manager],Sales_Teams[Regional_Office])</f>
        <v>West</v>
      </c>
      <c r="E4706" t="s">
        <v>63</v>
      </c>
      <c r="F4706" t="s">
        <v>240</v>
      </c>
      <c r="G4706" t="str">
        <f>IFERROR(_xlfn.XLOOKUP(Sales_Pipeline[[#This Row],[Account]],Accounts!$A$2:$A$86,Accounts!$F$2:$F$86),"")</f>
        <v>United States</v>
      </c>
      <c r="H4706" t="s">
        <v>82</v>
      </c>
      <c r="I4706" s="3">
        <v>42927</v>
      </c>
      <c r="J4706" s="3">
        <v>43007</v>
      </c>
      <c r="K4706" s="8" t="str">
        <f>IF(Sales_Pipeline[[#This Row],[Close_Date]]="","",TEXT(Sales_Pipeline[[#This Row],[Close_Date]],"ddd"))</f>
        <v>Fri</v>
      </c>
      <c r="L4706" s="8" t="str">
        <f>IF(Sales_Pipeline[[#This Row],[Close_Date]]="","",TEXT(Sales_Pipeline[[#This Row],[Close_Date]],"mmm"))</f>
        <v>Sep</v>
      </c>
      <c r="M4706" s="8" t="str">
        <f>IF(Sales_Pipeline[[#This Row],[Close_Date]]="","","Q"&amp;ROUNDUP(MONTH(Sales_Pipeline[[#This Row],[Close_Date]])/3,0))</f>
        <v>Q3</v>
      </c>
      <c r="N4706" s="2" cm="1">
        <f t="array" ref="N4706">IFERROR(_xlfn.IFS(Sales_Pipeline[[#This Row],[Deal_Stage]]="Won",_xlfn.XLOOKUP(Sales_Pipeline[[#This Row],[Product]],Products!$A$2:$A$8,Products!$C$2:$C$8),Sales_Pipeline[[#This Row],[Deal_Stage]]="Lost",_xlfn.XLOOKUP(Sales_Pipeline[[#This Row],[Product]],Products!$A$2:$A$8,Products!$C$2:$C$8)),"")</f>
        <v>550</v>
      </c>
      <c r="O4706" s="2">
        <v>0</v>
      </c>
    </row>
    <row r="4707" spans="1:15" x14ac:dyDescent="0.3">
      <c r="A4707" t="s">
        <v>4853</v>
      </c>
      <c r="B4707" t="s">
        <v>42</v>
      </c>
      <c r="C4707" t="str">
        <f>_xlfn.XLOOKUP(Sales_Pipeline[[#This Row],[Sales_Agent]],Sales_Teams[Sales_Agent],Sales_Teams[Manager])</f>
        <v>Summer Sewald</v>
      </c>
      <c r="D4707" t="str">
        <f>_xlfn.XLOOKUP(Sales_Pipeline[[#This Row],[Manager]],Sales_Teams[Manager],Sales_Teams[Regional_Office])</f>
        <v>West</v>
      </c>
      <c r="E4707" t="s">
        <v>63</v>
      </c>
      <c r="F4707" t="s">
        <v>330</v>
      </c>
      <c r="G4707" t="str">
        <f>IFERROR(_xlfn.XLOOKUP(Sales_Pipeline[[#This Row],[Account]],Accounts!$A$2:$A$86,Accounts!$F$2:$F$86),"")</f>
        <v>Korea</v>
      </c>
      <c r="H4707" t="s">
        <v>57</v>
      </c>
      <c r="I4707" s="3">
        <v>42927</v>
      </c>
      <c r="J4707" s="3">
        <v>42936</v>
      </c>
      <c r="K4707" s="8" t="str">
        <f>IF(Sales_Pipeline[[#This Row],[Close_Date]]="","",TEXT(Sales_Pipeline[[#This Row],[Close_Date]],"ddd"))</f>
        <v>Thu</v>
      </c>
      <c r="L4707" s="8" t="str">
        <f>IF(Sales_Pipeline[[#This Row],[Close_Date]]="","",TEXT(Sales_Pipeline[[#This Row],[Close_Date]],"mmm"))</f>
        <v>Jul</v>
      </c>
      <c r="M4707" s="8" t="str">
        <f>IF(Sales_Pipeline[[#This Row],[Close_Date]]="","","Q"&amp;ROUNDUP(MONTH(Sales_Pipeline[[#This Row],[Close_Date]])/3,0))</f>
        <v>Q3</v>
      </c>
      <c r="N4707" s="2" cm="1">
        <f t="array" ref="N4707">IFERROR(_xlfn.IFS(Sales_Pipeline[[#This Row],[Deal_Stage]]="Won",_xlfn.XLOOKUP(Sales_Pipeline[[#This Row],[Product]],Products!$A$2:$A$8,Products!$C$2:$C$8),Sales_Pipeline[[#This Row],[Deal_Stage]]="Lost",_xlfn.XLOOKUP(Sales_Pipeline[[#This Row],[Product]],Products!$A$2:$A$8,Products!$C$2:$C$8)),"")</f>
        <v>550</v>
      </c>
      <c r="O4707" s="2">
        <v>491</v>
      </c>
    </row>
    <row r="4708" spans="1:15" x14ac:dyDescent="0.3">
      <c r="A4708" t="s">
        <v>4854</v>
      </c>
      <c r="B4708" t="s">
        <v>37</v>
      </c>
      <c r="C4708" t="str">
        <f>_xlfn.XLOOKUP(Sales_Pipeline[[#This Row],[Sales_Agent]],Sales_Teams[Sales_Agent],Sales_Teams[Manager])</f>
        <v>Celia Rouche</v>
      </c>
      <c r="D4708" t="str">
        <f>_xlfn.XLOOKUP(Sales_Pipeline[[#This Row],[Manager]],Sales_Teams[Manager],Sales_Teams[Regional_Office])</f>
        <v>West</v>
      </c>
      <c r="E4708" t="s">
        <v>63</v>
      </c>
      <c r="F4708" t="s">
        <v>85</v>
      </c>
      <c r="G4708" t="str">
        <f>IFERROR(_xlfn.XLOOKUP(Sales_Pipeline[[#This Row],[Account]],Accounts!$A$2:$A$86,Accounts!$F$2:$F$86),"")</f>
        <v>Poland</v>
      </c>
      <c r="H4708" t="s">
        <v>57</v>
      </c>
      <c r="I4708" s="3">
        <v>42927</v>
      </c>
      <c r="J4708" s="3">
        <v>42970</v>
      </c>
      <c r="K4708" s="8" t="str">
        <f>IF(Sales_Pipeline[[#This Row],[Close_Date]]="","",TEXT(Sales_Pipeline[[#This Row],[Close_Date]],"ddd"))</f>
        <v>Wed</v>
      </c>
      <c r="L4708" s="8" t="str">
        <f>IF(Sales_Pipeline[[#This Row],[Close_Date]]="","",TEXT(Sales_Pipeline[[#This Row],[Close_Date]],"mmm"))</f>
        <v>Aug</v>
      </c>
      <c r="M4708" s="8" t="str">
        <f>IF(Sales_Pipeline[[#This Row],[Close_Date]]="","","Q"&amp;ROUNDUP(MONTH(Sales_Pipeline[[#This Row],[Close_Date]])/3,0))</f>
        <v>Q3</v>
      </c>
      <c r="N4708" s="2" cm="1">
        <f t="array" ref="N4708">IFERROR(_xlfn.IFS(Sales_Pipeline[[#This Row],[Deal_Stage]]="Won",_xlfn.XLOOKUP(Sales_Pipeline[[#This Row],[Product]],Products!$A$2:$A$8,Products!$C$2:$C$8),Sales_Pipeline[[#This Row],[Deal_Stage]]="Lost",_xlfn.XLOOKUP(Sales_Pipeline[[#This Row],[Product]],Products!$A$2:$A$8,Products!$C$2:$C$8)),"")</f>
        <v>550</v>
      </c>
      <c r="O4708" s="2">
        <v>494</v>
      </c>
    </row>
    <row r="4709" spans="1:15" x14ac:dyDescent="0.3">
      <c r="A4709" t="s">
        <v>4855</v>
      </c>
      <c r="B4709" t="s">
        <v>45</v>
      </c>
      <c r="C4709" t="str">
        <f>_xlfn.XLOOKUP(Sales_Pipeline[[#This Row],[Sales_Agent]],Sales_Teams[Sales_Agent],Sales_Teams[Manager])</f>
        <v>Summer Sewald</v>
      </c>
      <c r="D4709" t="str">
        <f>_xlfn.XLOOKUP(Sales_Pipeline[[#This Row],[Manager]],Sales_Teams[Manager],Sales_Teams[Regional_Office])</f>
        <v>West</v>
      </c>
      <c r="E4709" t="s">
        <v>8953</v>
      </c>
      <c r="F4709" t="s">
        <v>191</v>
      </c>
      <c r="G4709" t="str">
        <f>IFERROR(_xlfn.XLOOKUP(Sales_Pipeline[[#This Row],[Account]],Accounts!$A$2:$A$86,Accounts!$F$2:$F$86),"")</f>
        <v>United States</v>
      </c>
      <c r="H4709" t="s">
        <v>82</v>
      </c>
      <c r="I4709" s="3">
        <v>42927</v>
      </c>
      <c r="J4709" s="3">
        <v>42936</v>
      </c>
      <c r="K4709" s="8" t="str">
        <f>IF(Sales_Pipeline[[#This Row],[Close_Date]]="","",TEXT(Sales_Pipeline[[#This Row],[Close_Date]],"ddd"))</f>
        <v>Thu</v>
      </c>
      <c r="L4709" s="8" t="str">
        <f>IF(Sales_Pipeline[[#This Row],[Close_Date]]="","",TEXT(Sales_Pipeline[[#This Row],[Close_Date]],"mmm"))</f>
        <v>Jul</v>
      </c>
      <c r="M4709" s="8" t="str">
        <f>IF(Sales_Pipeline[[#This Row],[Close_Date]]="","","Q"&amp;ROUNDUP(MONTH(Sales_Pipeline[[#This Row],[Close_Date]])/3,0))</f>
        <v>Q3</v>
      </c>
      <c r="N4709" s="2" cm="1">
        <f t="array" ref="N4709">IFERROR(_xlfn.IFS(Sales_Pipeline[[#This Row],[Deal_Stage]]="Won",_xlfn.XLOOKUP(Sales_Pipeline[[#This Row],[Product]],Products!$A$2:$A$8,Products!$C$2:$C$8),Sales_Pipeline[[#This Row],[Deal_Stage]]="Lost",_xlfn.XLOOKUP(Sales_Pipeline[[#This Row],[Product]],Products!$A$2:$A$8,Products!$C$2:$C$8)),"")</f>
        <v>4821</v>
      </c>
      <c r="O4709" s="2">
        <v>0</v>
      </c>
    </row>
    <row r="4710" spans="1:15" x14ac:dyDescent="0.3">
      <c r="A4710" t="s">
        <v>4856</v>
      </c>
      <c r="B4710" t="s">
        <v>45</v>
      </c>
      <c r="C4710" t="str">
        <f>_xlfn.XLOOKUP(Sales_Pipeline[[#This Row],[Sales_Agent]],Sales_Teams[Sales_Agent],Sales_Teams[Manager])</f>
        <v>Summer Sewald</v>
      </c>
      <c r="D4710" t="str">
        <f>_xlfn.XLOOKUP(Sales_Pipeline[[#This Row],[Manager]],Sales_Teams[Manager],Sales_Teams[Regional_Office])</f>
        <v>West</v>
      </c>
      <c r="E4710" t="s">
        <v>55</v>
      </c>
      <c r="F4710" t="s">
        <v>107</v>
      </c>
      <c r="G4710" t="str">
        <f>IFERROR(_xlfn.XLOOKUP(Sales_Pipeline[[#This Row],[Account]],Accounts!$A$2:$A$86,Accounts!$F$2:$F$86),"")</f>
        <v>United States</v>
      </c>
      <c r="H4710" t="s">
        <v>57</v>
      </c>
      <c r="I4710" s="3">
        <v>42927</v>
      </c>
      <c r="J4710" s="3">
        <v>42997</v>
      </c>
      <c r="K4710" s="8" t="str">
        <f>IF(Sales_Pipeline[[#This Row],[Close_Date]]="","",TEXT(Sales_Pipeline[[#This Row],[Close_Date]],"ddd"))</f>
        <v>Tue</v>
      </c>
      <c r="L4710" s="8" t="str">
        <f>IF(Sales_Pipeline[[#This Row],[Close_Date]]="","",TEXT(Sales_Pipeline[[#This Row],[Close_Date]],"mmm"))</f>
        <v>Sep</v>
      </c>
      <c r="M4710" s="8" t="str">
        <f>IF(Sales_Pipeline[[#This Row],[Close_Date]]="","","Q"&amp;ROUNDUP(MONTH(Sales_Pipeline[[#This Row],[Close_Date]])/3,0))</f>
        <v>Q3</v>
      </c>
      <c r="N4710" s="2" cm="1">
        <f t="array" ref="N4710">IFERROR(_xlfn.IFS(Sales_Pipeline[[#This Row],[Deal_Stage]]="Won",_xlfn.XLOOKUP(Sales_Pipeline[[#This Row],[Product]],Products!$A$2:$A$8,Products!$C$2:$C$8),Sales_Pipeline[[#This Row],[Deal_Stage]]="Lost",_xlfn.XLOOKUP(Sales_Pipeline[[#This Row],[Product]],Products!$A$2:$A$8,Products!$C$2:$C$8)),"")</f>
        <v>1096</v>
      </c>
      <c r="O4710" s="2">
        <v>882</v>
      </c>
    </row>
    <row r="4711" spans="1:15" x14ac:dyDescent="0.3">
      <c r="A4711" t="s">
        <v>4857</v>
      </c>
      <c r="B4711" t="s">
        <v>29</v>
      </c>
      <c r="C4711" t="str">
        <f>_xlfn.XLOOKUP(Sales_Pipeline[[#This Row],[Sales_Agent]],Sales_Teams[Sales_Agent],Sales_Teams[Manager])</f>
        <v>Rocco Neubert</v>
      </c>
      <c r="D4711" t="str">
        <f>_xlfn.XLOOKUP(Sales_Pipeline[[#This Row],[Manager]],Sales_Teams[Manager],Sales_Teams[Regional_Office])</f>
        <v>East</v>
      </c>
      <c r="E4711" t="s">
        <v>55</v>
      </c>
      <c r="F4711" t="s">
        <v>216</v>
      </c>
      <c r="G4711" t="str">
        <f>IFERROR(_xlfn.XLOOKUP(Sales_Pipeline[[#This Row],[Account]],Accounts!$A$2:$A$86,Accounts!$F$2:$F$86),"")</f>
        <v>United States</v>
      </c>
      <c r="H4711" t="s">
        <v>57</v>
      </c>
      <c r="I4711" s="3">
        <v>42927</v>
      </c>
      <c r="J4711" s="3">
        <v>42936</v>
      </c>
      <c r="K4711" s="8" t="str">
        <f>IF(Sales_Pipeline[[#This Row],[Close_Date]]="","",TEXT(Sales_Pipeline[[#This Row],[Close_Date]],"ddd"))</f>
        <v>Thu</v>
      </c>
      <c r="L4711" s="8" t="str">
        <f>IF(Sales_Pipeline[[#This Row],[Close_Date]]="","",TEXT(Sales_Pipeline[[#This Row],[Close_Date]],"mmm"))</f>
        <v>Jul</v>
      </c>
      <c r="M4711" s="8" t="str">
        <f>IF(Sales_Pipeline[[#This Row],[Close_Date]]="","","Q"&amp;ROUNDUP(MONTH(Sales_Pipeline[[#This Row],[Close_Date]])/3,0))</f>
        <v>Q3</v>
      </c>
      <c r="N4711" s="2" cm="1">
        <f t="array" ref="N4711">IFERROR(_xlfn.IFS(Sales_Pipeline[[#This Row],[Deal_Stage]]="Won",_xlfn.XLOOKUP(Sales_Pipeline[[#This Row],[Product]],Products!$A$2:$A$8,Products!$C$2:$C$8),Sales_Pipeline[[#This Row],[Deal_Stage]]="Lost",_xlfn.XLOOKUP(Sales_Pipeline[[#This Row],[Product]],Products!$A$2:$A$8,Products!$C$2:$C$8)),"")</f>
        <v>1096</v>
      </c>
      <c r="O4711" s="2">
        <v>1076</v>
      </c>
    </row>
    <row r="4712" spans="1:15" x14ac:dyDescent="0.3">
      <c r="A4712" t="s">
        <v>4858</v>
      </c>
      <c r="B4712" t="s">
        <v>35</v>
      </c>
      <c r="C4712" t="str">
        <f>_xlfn.XLOOKUP(Sales_Pipeline[[#This Row],[Sales_Agent]],Sales_Teams[Sales_Agent],Sales_Teams[Manager])</f>
        <v>Celia Rouche</v>
      </c>
      <c r="D4712" t="str">
        <f>_xlfn.XLOOKUP(Sales_Pipeline[[#This Row],[Manager]],Sales_Teams[Manager],Sales_Teams[Regional_Office])</f>
        <v>West</v>
      </c>
      <c r="E4712" t="s">
        <v>163</v>
      </c>
      <c r="F4712" t="s">
        <v>72</v>
      </c>
      <c r="G4712" t="str">
        <f>IFERROR(_xlfn.XLOOKUP(Sales_Pipeline[[#This Row],[Account]],Accounts!$A$2:$A$86,Accounts!$F$2:$F$86),"")</f>
        <v>United States</v>
      </c>
      <c r="H4712" t="s">
        <v>82</v>
      </c>
      <c r="I4712" s="3">
        <v>42927</v>
      </c>
      <c r="J4712" s="3">
        <v>42934</v>
      </c>
      <c r="K4712" s="8" t="str">
        <f>IF(Sales_Pipeline[[#This Row],[Close_Date]]="","",TEXT(Sales_Pipeline[[#This Row],[Close_Date]],"ddd"))</f>
        <v>Tue</v>
      </c>
      <c r="L4712" s="8" t="str">
        <f>IF(Sales_Pipeline[[#This Row],[Close_Date]]="","",TEXT(Sales_Pipeline[[#This Row],[Close_Date]],"mmm"))</f>
        <v>Jul</v>
      </c>
      <c r="M4712" s="8" t="str">
        <f>IF(Sales_Pipeline[[#This Row],[Close_Date]]="","","Q"&amp;ROUNDUP(MONTH(Sales_Pipeline[[#This Row],[Close_Date]])/3,0))</f>
        <v>Q3</v>
      </c>
      <c r="N4712" s="2" cm="1">
        <f t="array" ref="N4712">IFERROR(_xlfn.IFS(Sales_Pipeline[[#This Row],[Deal_Stage]]="Won",_xlfn.XLOOKUP(Sales_Pipeline[[#This Row],[Product]],Products!$A$2:$A$8,Products!$C$2:$C$8),Sales_Pipeline[[#This Row],[Deal_Stage]]="Lost",_xlfn.XLOOKUP(Sales_Pipeline[[#This Row],[Product]],Products!$A$2:$A$8,Products!$C$2:$C$8)),"")</f>
        <v>26768</v>
      </c>
      <c r="O4712" s="2">
        <v>0</v>
      </c>
    </row>
    <row r="4713" spans="1:15" x14ac:dyDescent="0.3">
      <c r="A4713" t="s">
        <v>4859</v>
      </c>
      <c r="B4713" t="s">
        <v>35</v>
      </c>
      <c r="C4713" t="str">
        <f>_xlfn.XLOOKUP(Sales_Pipeline[[#This Row],[Sales_Agent]],Sales_Teams[Sales_Agent],Sales_Teams[Manager])</f>
        <v>Celia Rouche</v>
      </c>
      <c r="D4713" t="str">
        <f>_xlfn.XLOOKUP(Sales_Pipeline[[#This Row],[Manager]],Sales_Teams[Manager],Sales_Teams[Regional_Office])</f>
        <v>West</v>
      </c>
      <c r="E4713" t="s">
        <v>61</v>
      </c>
      <c r="F4713" t="s">
        <v>191</v>
      </c>
      <c r="G4713" t="str">
        <f>IFERROR(_xlfn.XLOOKUP(Sales_Pipeline[[#This Row],[Account]],Accounts!$A$2:$A$86,Accounts!$F$2:$F$86),"")</f>
        <v>United States</v>
      </c>
      <c r="H4713" t="s">
        <v>82</v>
      </c>
      <c r="I4713" s="3">
        <v>42927</v>
      </c>
      <c r="J4713" s="3">
        <v>42999</v>
      </c>
      <c r="K4713" s="8" t="str">
        <f>IF(Sales_Pipeline[[#This Row],[Close_Date]]="","",TEXT(Sales_Pipeline[[#This Row],[Close_Date]],"ddd"))</f>
        <v>Thu</v>
      </c>
      <c r="L4713" s="8" t="str">
        <f>IF(Sales_Pipeline[[#This Row],[Close_Date]]="","",TEXT(Sales_Pipeline[[#This Row],[Close_Date]],"mmm"))</f>
        <v>Sep</v>
      </c>
      <c r="M4713" s="8" t="str">
        <f>IF(Sales_Pipeline[[#This Row],[Close_Date]]="","","Q"&amp;ROUNDUP(MONTH(Sales_Pipeline[[#This Row],[Close_Date]])/3,0))</f>
        <v>Q3</v>
      </c>
      <c r="N4713" s="2" cm="1">
        <f t="array" ref="N4713">IFERROR(_xlfn.IFS(Sales_Pipeline[[#This Row],[Deal_Stage]]="Won",_xlfn.XLOOKUP(Sales_Pipeline[[#This Row],[Product]],Products!$A$2:$A$8,Products!$C$2:$C$8),Sales_Pipeline[[#This Row],[Deal_Stage]]="Lost",_xlfn.XLOOKUP(Sales_Pipeline[[#This Row],[Product]],Products!$A$2:$A$8,Products!$C$2:$C$8)),"")</f>
        <v>55</v>
      </c>
      <c r="O4713" s="2">
        <v>0</v>
      </c>
    </row>
    <row r="4714" spans="1:15" x14ac:dyDescent="0.3">
      <c r="A4714" t="s">
        <v>4860</v>
      </c>
      <c r="B4714" t="s">
        <v>35</v>
      </c>
      <c r="C4714" t="str">
        <f>_xlfn.XLOOKUP(Sales_Pipeline[[#This Row],[Sales_Agent]],Sales_Teams[Sales_Agent],Sales_Teams[Manager])</f>
        <v>Celia Rouche</v>
      </c>
      <c r="D4714" t="str">
        <f>_xlfn.XLOOKUP(Sales_Pipeline[[#This Row],[Manager]],Sales_Teams[Manager],Sales_Teams[Regional_Office])</f>
        <v>West</v>
      </c>
      <c r="E4714" t="s">
        <v>61</v>
      </c>
      <c r="F4714" t="s">
        <v>107</v>
      </c>
      <c r="G4714" t="str">
        <f>IFERROR(_xlfn.XLOOKUP(Sales_Pipeline[[#This Row],[Account]],Accounts!$A$2:$A$86,Accounts!$F$2:$F$86),"")</f>
        <v>United States</v>
      </c>
      <c r="H4714" t="s">
        <v>57</v>
      </c>
      <c r="I4714" s="3">
        <v>42927</v>
      </c>
      <c r="J4714" s="3">
        <v>42935</v>
      </c>
      <c r="K4714" s="8" t="str">
        <f>IF(Sales_Pipeline[[#This Row],[Close_Date]]="","",TEXT(Sales_Pipeline[[#This Row],[Close_Date]],"ddd"))</f>
        <v>Wed</v>
      </c>
      <c r="L4714" s="8" t="str">
        <f>IF(Sales_Pipeline[[#This Row],[Close_Date]]="","",TEXT(Sales_Pipeline[[#This Row],[Close_Date]],"mmm"))</f>
        <v>Jul</v>
      </c>
      <c r="M4714" s="8" t="str">
        <f>IF(Sales_Pipeline[[#This Row],[Close_Date]]="","","Q"&amp;ROUNDUP(MONTH(Sales_Pipeline[[#This Row],[Close_Date]])/3,0))</f>
        <v>Q3</v>
      </c>
      <c r="N4714" s="2" cm="1">
        <f t="array" ref="N4714">IFERROR(_xlfn.IFS(Sales_Pipeline[[#This Row],[Deal_Stage]]="Won",_xlfn.XLOOKUP(Sales_Pipeline[[#This Row],[Product]],Products!$A$2:$A$8,Products!$C$2:$C$8),Sales_Pipeline[[#This Row],[Deal_Stage]]="Lost",_xlfn.XLOOKUP(Sales_Pipeline[[#This Row],[Product]],Products!$A$2:$A$8,Products!$C$2:$C$8)),"")</f>
        <v>55</v>
      </c>
      <c r="O4714" s="2">
        <v>57</v>
      </c>
    </row>
    <row r="4715" spans="1:15" x14ac:dyDescent="0.3">
      <c r="A4715" t="s">
        <v>4861</v>
      </c>
      <c r="B4715" t="s">
        <v>32</v>
      </c>
      <c r="C4715" t="str">
        <f>_xlfn.XLOOKUP(Sales_Pipeline[[#This Row],[Sales_Agent]],Sales_Teams[Sales_Agent],Sales_Teams[Manager])</f>
        <v>Celia Rouche</v>
      </c>
      <c r="D4715" t="str">
        <f>_xlfn.XLOOKUP(Sales_Pipeline[[#This Row],[Manager]],Sales_Teams[Manager],Sales_Teams[Regional_Office])</f>
        <v>West</v>
      </c>
      <c r="E4715" t="s">
        <v>63</v>
      </c>
      <c r="F4715" t="s">
        <v>175</v>
      </c>
      <c r="G4715" t="str">
        <f>IFERROR(_xlfn.XLOOKUP(Sales_Pipeline[[#This Row],[Account]],Accounts!$A$2:$A$86,Accounts!$F$2:$F$86),"")</f>
        <v>Brazil</v>
      </c>
      <c r="H4715" t="s">
        <v>82</v>
      </c>
      <c r="I4715" s="3">
        <v>42927</v>
      </c>
      <c r="J4715" s="3">
        <v>42929</v>
      </c>
      <c r="K4715" s="8" t="str">
        <f>IF(Sales_Pipeline[[#This Row],[Close_Date]]="","",TEXT(Sales_Pipeline[[#This Row],[Close_Date]],"ddd"))</f>
        <v>Thu</v>
      </c>
      <c r="L4715" s="8" t="str">
        <f>IF(Sales_Pipeline[[#This Row],[Close_Date]]="","",TEXT(Sales_Pipeline[[#This Row],[Close_Date]],"mmm"))</f>
        <v>Jul</v>
      </c>
      <c r="M4715" s="8" t="str">
        <f>IF(Sales_Pipeline[[#This Row],[Close_Date]]="","","Q"&amp;ROUNDUP(MONTH(Sales_Pipeline[[#This Row],[Close_Date]])/3,0))</f>
        <v>Q3</v>
      </c>
      <c r="N4715" s="2" cm="1">
        <f t="array" ref="N4715">IFERROR(_xlfn.IFS(Sales_Pipeline[[#This Row],[Deal_Stage]]="Won",_xlfn.XLOOKUP(Sales_Pipeline[[#This Row],[Product]],Products!$A$2:$A$8,Products!$C$2:$C$8),Sales_Pipeline[[#This Row],[Deal_Stage]]="Lost",_xlfn.XLOOKUP(Sales_Pipeline[[#This Row],[Product]],Products!$A$2:$A$8,Products!$C$2:$C$8)),"")</f>
        <v>550</v>
      </c>
      <c r="O4715" s="2">
        <v>0</v>
      </c>
    </row>
    <row r="4716" spans="1:15" x14ac:dyDescent="0.3">
      <c r="A4716" t="s">
        <v>4862</v>
      </c>
      <c r="B4716" t="s">
        <v>32</v>
      </c>
      <c r="C4716" t="str">
        <f>_xlfn.XLOOKUP(Sales_Pipeline[[#This Row],[Sales_Agent]],Sales_Teams[Sales_Agent],Sales_Teams[Manager])</f>
        <v>Celia Rouche</v>
      </c>
      <c r="D4716" t="str">
        <f>_xlfn.XLOOKUP(Sales_Pipeline[[#This Row],[Manager]],Sales_Teams[Manager],Sales_Teams[Regional_Office])</f>
        <v>West</v>
      </c>
      <c r="E4716" t="s">
        <v>76</v>
      </c>
      <c r="F4716" t="s">
        <v>72</v>
      </c>
      <c r="G4716" t="str">
        <f>IFERROR(_xlfn.XLOOKUP(Sales_Pipeline[[#This Row],[Account]],Accounts!$A$2:$A$86,Accounts!$F$2:$F$86),"")</f>
        <v>United States</v>
      </c>
      <c r="H4716" t="s">
        <v>82</v>
      </c>
      <c r="I4716" s="3">
        <v>42927</v>
      </c>
      <c r="J4716" s="3">
        <v>43044</v>
      </c>
      <c r="K4716" s="8" t="str">
        <f>IF(Sales_Pipeline[[#This Row],[Close_Date]]="","",TEXT(Sales_Pipeline[[#This Row],[Close_Date]],"ddd"))</f>
        <v>Sun</v>
      </c>
      <c r="L4716" s="8" t="str">
        <f>IF(Sales_Pipeline[[#This Row],[Close_Date]]="","",TEXT(Sales_Pipeline[[#This Row],[Close_Date]],"mmm"))</f>
        <v>Nov</v>
      </c>
      <c r="M4716" s="8" t="str">
        <f>IF(Sales_Pipeline[[#This Row],[Close_Date]]="","","Q"&amp;ROUNDUP(MONTH(Sales_Pipeline[[#This Row],[Close_Date]])/3,0))</f>
        <v>Q4</v>
      </c>
      <c r="N4716" s="2" cm="1">
        <f t="array" ref="N4716">IFERROR(_xlfn.IFS(Sales_Pipeline[[#This Row],[Deal_Stage]]="Won",_xlfn.XLOOKUP(Sales_Pipeline[[#This Row],[Product]],Products!$A$2:$A$8,Products!$C$2:$C$8),Sales_Pipeline[[#This Row],[Deal_Stage]]="Lost",_xlfn.XLOOKUP(Sales_Pipeline[[#This Row],[Product]],Products!$A$2:$A$8,Products!$C$2:$C$8)),"")</f>
        <v>3393</v>
      </c>
      <c r="O4716" s="2">
        <v>0</v>
      </c>
    </row>
    <row r="4717" spans="1:15" x14ac:dyDescent="0.3">
      <c r="A4717" t="s">
        <v>4863</v>
      </c>
      <c r="B4717" t="s">
        <v>32</v>
      </c>
      <c r="C4717" t="str">
        <f>_xlfn.XLOOKUP(Sales_Pipeline[[#This Row],[Sales_Agent]],Sales_Teams[Sales_Agent],Sales_Teams[Manager])</f>
        <v>Celia Rouche</v>
      </c>
      <c r="D4717" t="str">
        <f>_xlfn.XLOOKUP(Sales_Pipeline[[#This Row],[Manager]],Sales_Teams[Manager],Sales_Teams[Regional_Office])</f>
        <v>West</v>
      </c>
      <c r="E4717" t="s">
        <v>76</v>
      </c>
      <c r="F4717" t="s">
        <v>87</v>
      </c>
      <c r="G4717" t="str">
        <f>IFERROR(_xlfn.XLOOKUP(Sales_Pipeline[[#This Row],[Account]],Accounts!$A$2:$A$86,Accounts!$F$2:$F$86),"")</f>
        <v>United States</v>
      </c>
      <c r="H4717" t="s">
        <v>82</v>
      </c>
      <c r="I4717" s="3">
        <v>42927</v>
      </c>
      <c r="J4717" s="3">
        <v>42928</v>
      </c>
      <c r="K4717" s="8" t="str">
        <f>IF(Sales_Pipeline[[#This Row],[Close_Date]]="","",TEXT(Sales_Pipeline[[#This Row],[Close_Date]],"ddd"))</f>
        <v>Wed</v>
      </c>
      <c r="L4717" s="8" t="str">
        <f>IF(Sales_Pipeline[[#This Row],[Close_Date]]="","",TEXT(Sales_Pipeline[[#This Row],[Close_Date]],"mmm"))</f>
        <v>Jul</v>
      </c>
      <c r="M4717" s="8" t="str">
        <f>IF(Sales_Pipeline[[#This Row],[Close_Date]]="","","Q"&amp;ROUNDUP(MONTH(Sales_Pipeline[[#This Row],[Close_Date]])/3,0))</f>
        <v>Q3</v>
      </c>
      <c r="N4717" s="2" cm="1">
        <f t="array" ref="N4717">IFERROR(_xlfn.IFS(Sales_Pipeline[[#This Row],[Deal_Stage]]="Won",_xlfn.XLOOKUP(Sales_Pipeline[[#This Row],[Product]],Products!$A$2:$A$8,Products!$C$2:$C$8),Sales_Pipeline[[#This Row],[Deal_Stage]]="Lost",_xlfn.XLOOKUP(Sales_Pipeline[[#This Row],[Product]],Products!$A$2:$A$8,Products!$C$2:$C$8)),"")</f>
        <v>3393</v>
      </c>
      <c r="O4717" s="2">
        <v>0</v>
      </c>
    </row>
    <row r="4718" spans="1:15" x14ac:dyDescent="0.3">
      <c r="A4718" t="s">
        <v>4864</v>
      </c>
      <c r="B4718" t="s">
        <v>3</v>
      </c>
      <c r="C4718" t="str">
        <f>_xlfn.XLOOKUP(Sales_Pipeline[[#This Row],[Sales_Agent]],Sales_Teams[Sales_Agent],Sales_Teams[Manager])</f>
        <v>Dustin Brinkmann</v>
      </c>
      <c r="D4718" t="str">
        <f>_xlfn.XLOOKUP(Sales_Pipeline[[#This Row],[Manager]],Sales_Teams[Manager],Sales_Teams[Regional_Office])</f>
        <v>Central</v>
      </c>
      <c r="E4718" t="s">
        <v>55</v>
      </c>
      <c r="F4718" t="s">
        <v>79</v>
      </c>
      <c r="G4718" t="str">
        <f>IFERROR(_xlfn.XLOOKUP(Sales_Pipeline[[#This Row],[Account]],Accounts!$A$2:$A$86,Accounts!$F$2:$F$86),"")</f>
        <v>Philipines</v>
      </c>
      <c r="H4718" t="s">
        <v>82</v>
      </c>
      <c r="I4718" s="3">
        <v>42928</v>
      </c>
      <c r="J4718" s="3">
        <v>42978</v>
      </c>
      <c r="K4718" s="8" t="str">
        <f>IF(Sales_Pipeline[[#This Row],[Close_Date]]="","",TEXT(Sales_Pipeline[[#This Row],[Close_Date]],"ddd"))</f>
        <v>Thu</v>
      </c>
      <c r="L4718" s="8" t="str">
        <f>IF(Sales_Pipeline[[#This Row],[Close_Date]]="","",TEXT(Sales_Pipeline[[#This Row],[Close_Date]],"mmm"))</f>
        <v>Aug</v>
      </c>
      <c r="M4718" s="8" t="str">
        <f>IF(Sales_Pipeline[[#This Row],[Close_Date]]="","","Q"&amp;ROUNDUP(MONTH(Sales_Pipeline[[#This Row],[Close_Date]])/3,0))</f>
        <v>Q3</v>
      </c>
      <c r="N4718" s="2" cm="1">
        <f t="array" ref="N4718">IFERROR(_xlfn.IFS(Sales_Pipeline[[#This Row],[Deal_Stage]]="Won",_xlfn.XLOOKUP(Sales_Pipeline[[#This Row],[Product]],Products!$A$2:$A$8,Products!$C$2:$C$8),Sales_Pipeline[[#This Row],[Deal_Stage]]="Lost",_xlfn.XLOOKUP(Sales_Pipeline[[#This Row],[Product]],Products!$A$2:$A$8,Products!$C$2:$C$8)),"")</f>
        <v>1096</v>
      </c>
      <c r="O4718" s="2">
        <v>0</v>
      </c>
    </row>
    <row r="4719" spans="1:15" x14ac:dyDescent="0.3">
      <c r="A4719" t="s">
        <v>4865</v>
      </c>
      <c r="B4719" t="s">
        <v>30</v>
      </c>
      <c r="C4719" t="str">
        <f>_xlfn.XLOOKUP(Sales_Pipeline[[#This Row],[Sales_Agent]],Sales_Teams[Sales_Agent],Sales_Teams[Manager])</f>
        <v>Rocco Neubert</v>
      </c>
      <c r="D4719" t="str">
        <f>_xlfn.XLOOKUP(Sales_Pipeline[[#This Row],[Manager]],Sales_Teams[Manager],Sales_Teams[Regional_Office])</f>
        <v>East</v>
      </c>
      <c r="E4719" t="s">
        <v>55</v>
      </c>
      <c r="F4719" t="s">
        <v>231</v>
      </c>
      <c r="G4719" t="str">
        <f>IFERROR(_xlfn.XLOOKUP(Sales_Pipeline[[#This Row],[Account]],Accounts!$A$2:$A$86,Accounts!$F$2:$F$86),"")</f>
        <v>United States</v>
      </c>
      <c r="H4719" t="s">
        <v>57</v>
      </c>
      <c r="I4719" s="3">
        <v>42928</v>
      </c>
      <c r="J4719" s="3">
        <v>43006</v>
      </c>
      <c r="K4719" s="8" t="str">
        <f>IF(Sales_Pipeline[[#This Row],[Close_Date]]="","",TEXT(Sales_Pipeline[[#This Row],[Close_Date]],"ddd"))</f>
        <v>Thu</v>
      </c>
      <c r="L4719" s="8" t="str">
        <f>IF(Sales_Pipeline[[#This Row],[Close_Date]]="","",TEXT(Sales_Pipeline[[#This Row],[Close_Date]],"mmm"))</f>
        <v>Sep</v>
      </c>
      <c r="M4719" s="8" t="str">
        <f>IF(Sales_Pipeline[[#This Row],[Close_Date]]="","","Q"&amp;ROUNDUP(MONTH(Sales_Pipeline[[#This Row],[Close_Date]])/3,0))</f>
        <v>Q3</v>
      </c>
      <c r="N4719" s="2" cm="1">
        <f t="array" ref="N4719">IFERROR(_xlfn.IFS(Sales_Pipeline[[#This Row],[Deal_Stage]]="Won",_xlfn.XLOOKUP(Sales_Pipeline[[#This Row],[Product]],Products!$A$2:$A$8,Products!$C$2:$C$8),Sales_Pipeline[[#This Row],[Deal_Stage]]="Lost",_xlfn.XLOOKUP(Sales_Pipeline[[#This Row],[Product]],Products!$A$2:$A$8,Products!$C$2:$C$8)),"")</f>
        <v>1096</v>
      </c>
      <c r="O4719" s="2">
        <v>1100</v>
      </c>
    </row>
    <row r="4720" spans="1:15" x14ac:dyDescent="0.3">
      <c r="A4720" t="s">
        <v>4866</v>
      </c>
      <c r="B4720" t="s">
        <v>27</v>
      </c>
      <c r="C4720" t="str">
        <f>_xlfn.XLOOKUP(Sales_Pipeline[[#This Row],[Sales_Agent]],Sales_Teams[Sales_Agent],Sales_Teams[Manager])</f>
        <v>Rocco Neubert</v>
      </c>
      <c r="D4720" t="str">
        <f>_xlfn.XLOOKUP(Sales_Pipeline[[#This Row],[Manager]],Sales_Teams[Manager],Sales_Teams[Regional_Office])</f>
        <v>East</v>
      </c>
      <c r="E4720" t="s">
        <v>76</v>
      </c>
      <c r="F4720" t="s">
        <v>225</v>
      </c>
      <c r="G4720" t="str">
        <f>IFERROR(_xlfn.XLOOKUP(Sales_Pipeline[[#This Row],[Account]],Accounts!$A$2:$A$86,Accounts!$F$2:$F$86),"")</f>
        <v>United States</v>
      </c>
      <c r="H4720" t="s">
        <v>57</v>
      </c>
      <c r="I4720" s="3">
        <v>42928</v>
      </c>
      <c r="J4720" s="3">
        <v>42996</v>
      </c>
      <c r="K4720" s="8" t="str">
        <f>IF(Sales_Pipeline[[#This Row],[Close_Date]]="","",TEXT(Sales_Pipeline[[#This Row],[Close_Date]],"ddd"))</f>
        <v>Mon</v>
      </c>
      <c r="L4720" s="8" t="str">
        <f>IF(Sales_Pipeline[[#This Row],[Close_Date]]="","",TEXT(Sales_Pipeline[[#This Row],[Close_Date]],"mmm"))</f>
        <v>Sep</v>
      </c>
      <c r="M4720" s="8" t="str">
        <f>IF(Sales_Pipeline[[#This Row],[Close_Date]]="","","Q"&amp;ROUNDUP(MONTH(Sales_Pipeline[[#This Row],[Close_Date]])/3,0))</f>
        <v>Q3</v>
      </c>
      <c r="N4720" s="2" cm="1">
        <f t="array" ref="N4720">IFERROR(_xlfn.IFS(Sales_Pipeline[[#This Row],[Deal_Stage]]="Won",_xlfn.XLOOKUP(Sales_Pipeline[[#This Row],[Product]],Products!$A$2:$A$8,Products!$C$2:$C$8),Sales_Pipeline[[#This Row],[Deal_Stage]]="Lost",_xlfn.XLOOKUP(Sales_Pipeline[[#This Row],[Product]],Products!$A$2:$A$8,Products!$C$2:$C$8)),"")</f>
        <v>3393</v>
      </c>
      <c r="O4720" s="2">
        <v>3630</v>
      </c>
    </row>
    <row r="4721" spans="1:15" x14ac:dyDescent="0.3">
      <c r="A4721" t="s">
        <v>4867</v>
      </c>
      <c r="B4721" t="s">
        <v>20</v>
      </c>
      <c r="C4721" t="str">
        <f>_xlfn.XLOOKUP(Sales_Pipeline[[#This Row],[Sales_Agent]],Sales_Teams[Sales_Agent],Sales_Teams[Manager])</f>
        <v>Cara Losch</v>
      </c>
      <c r="D4721" t="str">
        <f>_xlfn.XLOOKUP(Sales_Pipeline[[#This Row],[Manager]],Sales_Teams[Manager],Sales_Teams[Regional_Office])</f>
        <v>East</v>
      </c>
      <c r="E4721" t="s">
        <v>61</v>
      </c>
      <c r="G4721" t="str">
        <f>IFERROR(_xlfn.XLOOKUP(Sales_Pipeline[[#This Row],[Account]],Accounts!$A$2:$A$86,Accounts!$F$2:$F$86),"")</f>
        <v/>
      </c>
      <c r="H4721" t="s">
        <v>77</v>
      </c>
      <c r="I4721" s="3">
        <v>42928</v>
      </c>
      <c r="K4721" s="8" t="str">
        <f>IF(Sales_Pipeline[[#This Row],[Close_Date]]="","",TEXT(Sales_Pipeline[[#This Row],[Close_Date]],"ddd"))</f>
        <v/>
      </c>
      <c r="L4721" s="8" t="str">
        <f>IF(Sales_Pipeline[[#This Row],[Close_Date]]="","",TEXT(Sales_Pipeline[[#This Row],[Close_Date]],"mmm"))</f>
        <v/>
      </c>
      <c r="M4721" s="8" t="str">
        <f>IF(Sales_Pipeline[[#This Row],[Close_Date]]="","","Q"&amp;ROUNDUP(MONTH(Sales_Pipeline[[#This Row],[Close_Date]])/3,0))</f>
        <v/>
      </c>
      <c r="N4721" s="2" t="str" cm="1">
        <f t="array" ref="N4721">IFERROR(_xlfn.IFS(Sales_Pipeline[[#This Row],[Deal_Stage]]="Won",_xlfn.XLOOKUP(Sales_Pipeline[[#This Row],[Product]],Products!$A$2:$A$8,Products!$C$2:$C$8),Sales_Pipeline[[#This Row],[Deal_Stage]]="Lost",_xlfn.XLOOKUP(Sales_Pipeline[[#This Row],[Product]],Products!$A$2:$A$8,Products!$C$2:$C$8)),"")</f>
        <v/>
      </c>
      <c r="O4721" s="2">
        <v>0</v>
      </c>
    </row>
    <row r="4722" spans="1:15" x14ac:dyDescent="0.3">
      <c r="A4722" t="s">
        <v>4868</v>
      </c>
      <c r="B4722" t="s">
        <v>25</v>
      </c>
      <c r="C4722" t="str">
        <f>_xlfn.XLOOKUP(Sales_Pipeline[[#This Row],[Sales_Agent]],Sales_Teams[Sales_Agent],Sales_Teams[Manager])</f>
        <v>Rocco Neubert</v>
      </c>
      <c r="D4722" t="str">
        <f>_xlfn.XLOOKUP(Sales_Pipeline[[#This Row],[Manager]],Sales_Teams[Manager],Sales_Teams[Regional_Office])</f>
        <v>East</v>
      </c>
      <c r="E4722" t="s">
        <v>63</v>
      </c>
      <c r="F4722" t="s">
        <v>214</v>
      </c>
      <c r="G4722" t="str">
        <f>IFERROR(_xlfn.XLOOKUP(Sales_Pipeline[[#This Row],[Account]],Accounts!$A$2:$A$86,Accounts!$F$2:$F$86),"")</f>
        <v>United States</v>
      </c>
      <c r="H4722" t="s">
        <v>77</v>
      </c>
      <c r="I4722" s="3">
        <v>42928</v>
      </c>
      <c r="K4722" s="8" t="str">
        <f>IF(Sales_Pipeline[[#This Row],[Close_Date]]="","",TEXT(Sales_Pipeline[[#This Row],[Close_Date]],"ddd"))</f>
        <v/>
      </c>
      <c r="L4722" s="8" t="str">
        <f>IF(Sales_Pipeline[[#This Row],[Close_Date]]="","",TEXT(Sales_Pipeline[[#This Row],[Close_Date]],"mmm"))</f>
        <v/>
      </c>
      <c r="M4722" s="8" t="str">
        <f>IF(Sales_Pipeline[[#This Row],[Close_Date]]="","","Q"&amp;ROUNDUP(MONTH(Sales_Pipeline[[#This Row],[Close_Date]])/3,0))</f>
        <v/>
      </c>
      <c r="N4722" s="2" t="str" cm="1">
        <f t="array" ref="N4722">IFERROR(_xlfn.IFS(Sales_Pipeline[[#This Row],[Deal_Stage]]="Won",_xlfn.XLOOKUP(Sales_Pipeline[[#This Row],[Product]],Products!$A$2:$A$8,Products!$C$2:$C$8),Sales_Pipeline[[#This Row],[Deal_Stage]]="Lost",_xlfn.XLOOKUP(Sales_Pipeline[[#This Row],[Product]],Products!$A$2:$A$8,Products!$C$2:$C$8)),"")</f>
        <v/>
      </c>
      <c r="O4722" s="2">
        <v>0</v>
      </c>
    </row>
    <row r="4723" spans="1:15" x14ac:dyDescent="0.3">
      <c r="A4723" t="s">
        <v>4869</v>
      </c>
      <c r="B4723" t="s">
        <v>15</v>
      </c>
      <c r="C4723" t="str">
        <f>_xlfn.XLOOKUP(Sales_Pipeline[[#This Row],[Sales_Agent]],Sales_Teams[Sales_Agent],Sales_Teams[Manager])</f>
        <v>Melvin Marxen</v>
      </c>
      <c r="D4723" t="str">
        <f>_xlfn.XLOOKUP(Sales_Pipeline[[#This Row],[Manager]],Sales_Teams[Manager],Sales_Teams[Regional_Office])</f>
        <v>Central</v>
      </c>
      <c r="E4723" t="s">
        <v>8953</v>
      </c>
      <c r="F4723" t="s">
        <v>79</v>
      </c>
      <c r="G4723" t="str">
        <f>IFERROR(_xlfn.XLOOKUP(Sales_Pipeline[[#This Row],[Account]],Accounts!$A$2:$A$86,Accounts!$F$2:$F$86),"")</f>
        <v>Philipines</v>
      </c>
      <c r="H4723" t="s">
        <v>82</v>
      </c>
      <c r="I4723" s="3">
        <v>42928</v>
      </c>
      <c r="J4723" s="3">
        <v>42939</v>
      </c>
      <c r="K4723" s="8" t="str">
        <f>IF(Sales_Pipeline[[#This Row],[Close_Date]]="","",TEXT(Sales_Pipeline[[#This Row],[Close_Date]],"ddd"))</f>
        <v>Sun</v>
      </c>
      <c r="L4723" s="8" t="str">
        <f>IF(Sales_Pipeline[[#This Row],[Close_Date]]="","",TEXT(Sales_Pipeline[[#This Row],[Close_Date]],"mmm"))</f>
        <v>Jul</v>
      </c>
      <c r="M4723" s="8" t="str">
        <f>IF(Sales_Pipeline[[#This Row],[Close_Date]]="","","Q"&amp;ROUNDUP(MONTH(Sales_Pipeline[[#This Row],[Close_Date]])/3,0))</f>
        <v>Q3</v>
      </c>
      <c r="N4723" s="2" cm="1">
        <f t="array" ref="N4723">IFERROR(_xlfn.IFS(Sales_Pipeline[[#This Row],[Deal_Stage]]="Won",_xlfn.XLOOKUP(Sales_Pipeline[[#This Row],[Product]],Products!$A$2:$A$8,Products!$C$2:$C$8),Sales_Pipeline[[#This Row],[Deal_Stage]]="Lost",_xlfn.XLOOKUP(Sales_Pipeline[[#This Row],[Product]],Products!$A$2:$A$8,Products!$C$2:$C$8)),"")</f>
        <v>4821</v>
      </c>
      <c r="O4723" s="2">
        <v>0</v>
      </c>
    </row>
    <row r="4724" spans="1:15" x14ac:dyDescent="0.3">
      <c r="A4724" t="s">
        <v>4870</v>
      </c>
      <c r="B4724" t="s">
        <v>15</v>
      </c>
      <c r="C4724" t="str">
        <f>_xlfn.XLOOKUP(Sales_Pipeline[[#This Row],[Sales_Agent]],Sales_Teams[Sales_Agent],Sales_Teams[Manager])</f>
        <v>Melvin Marxen</v>
      </c>
      <c r="D4724" t="str">
        <f>_xlfn.XLOOKUP(Sales_Pipeline[[#This Row],[Manager]],Sales_Teams[Manager],Sales_Teams[Regional_Office])</f>
        <v>Central</v>
      </c>
      <c r="E4724" t="s">
        <v>76</v>
      </c>
      <c r="F4724" t="s">
        <v>318</v>
      </c>
      <c r="G4724" t="str">
        <f>IFERROR(_xlfn.XLOOKUP(Sales_Pipeline[[#This Row],[Account]],Accounts!$A$2:$A$86,Accounts!$F$2:$F$86),"")</f>
        <v>Kenya</v>
      </c>
      <c r="H4724" t="s">
        <v>82</v>
      </c>
      <c r="I4724" s="3">
        <v>42928</v>
      </c>
      <c r="J4724" s="3">
        <v>42937</v>
      </c>
      <c r="K4724" s="8" t="str">
        <f>IF(Sales_Pipeline[[#This Row],[Close_Date]]="","",TEXT(Sales_Pipeline[[#This Row],[Close_Date]],"ddd"))</f>
        <v>Fri</v>
      </c>
      <c r="L4724" s="8" t="str">
        <f>IF(Sales_Pipeline[[#This Row],[Close_Date]]="","",TEXT(Sales_Pipeline[[#This Row],[Close_Date]],"mmm"))</f>
        <v>Jul</v>
      </c>
      <c r="M4724" s="8" t="str">
        <f>IF(Sales_Pipeline[[#This Row],[Close_Date]]="","","Q"&amp;ROUNDUP(MONTH(Sales_Pipeline[[#This Row],[Close_Date]])/3,0))</f>
        <v>Q3</v>
      </c>
      <c r="N4724" s="2" cm="1">
        <f t="array" ref="N4724">IFERROR(_xlfn.IFS(Sales_Pipeline[[#This Row],[Deal_Stage]]="Won",_xlfn.XLOOKUP(Sales_Pipeline[[#This Row],[Product]],Products!$A$2:$A$8,Products!$C$2:$C$8),Sales_Pipeline[[#This Row],[Deal_Stage]]="Lost",_xlfn.XLOOKUP(Sales_Pipeline[[#This Row],[Product]],Products!$A$2:$A$8,Products!$C$2:$C$8)),"")</f>
        <v>3393</v>
      </c>
      <c r="O4724" s="2">
        <v>0</v>
      </c>
    </row>
    <row r="4725" spans="1:15" x14ac:dyDescent="0.3">
      <c r="A4725" t="s">
        <v>4871</v>
      </c>
      <c r="B4725" t="s">
        <v>28</v>
      </c>
      <c r="C4725" t="str">
        <f>_xlfn.XLOOKUP(Sales_Pipeline[[#This Row],[Sales_Agent]],Sales_Teams[Sales_Agent],Sales_Teams[Manager])</f>
        <v>Rocco Neubert</v>
      </c>
      <c r="D4725" t="str">
        <f>_xlfn.XLOOKUP(Sales_Pipeline[[#This Row],[Manager]],Sales_Teams[Manager],Sales_Teams[Regional_Office])</f>
        <v>East</v>
      </c>
      <c r="E4725" t="s">
        <v>55</v>
      </c>
      <c r="F4725" t="s">
        <v>194</v>
      </c>
      <c r="G4725" t="str">
        <f>IFERROR(_xlfn.XLOOKUP(Sales_Pipeline[[#This Row],[Account]],Accounts!$A$2:$A$86,Accounts!$F$2:$F$86),"")</f>
        <v>United States</v>
      </c>
      <c r="H4725" t="s">
        <v>82</v>
      </c>
      <c r="I4725" s="3">
        <v>42928</v>
      </c>
      <c r="J4725" s="3">
        <v>43005</v>
      </c>
      <c r="K4725" s="8" t="str">
        <f>IF(Sales_Pipeline[[#This Row],[Close_Date]]="","",TEXT(Sales_Pipeline[[#This Row],[Close_Date]],"ddd"))</f>
        <v>Wed</v>
      </c>
      <c r="L4725" s="8" t="str">
        <f>IF(Sales_Pipeline[[#This Row],[Close_Date]]="","",TEXT(Sales_Pipeline[[#This Row],[Close_Date]],"mmm"))</f>
        <v>Sep</v>
      </c>
      <c r="M4725" s="8" t="str">
        <f>IF(Sales_Pipeline[[#This Row],[Close_Date]]="","","Q"&amp;ROUNDUP(MONTH(Sales_Pipeline[[#This Row],[Close_Date]])/3,0))</f>
        <v>Q3</v>
      </c>
      <c r="N4725" s="2" cm="1">
        <f t="array" ref="N4725">IFERROR(_xlfn.IFS(Sales_Pipeline[[#This Row],[Deal_Stage]]="Won",_xlfn.XLOOKUP(Sales_Pipeline[[#This Row],[Product]],Products!$A$2:$A$8,Products!$C$2:$C$8),Sales_Pipeline[[#This Row],[Deal_Stage]]="Lost",_xlfn.XLOOKUP(Sales_Pipeline[[#This Row],[Product]],Products!$A$2:$A$8,Products!$C$2:$C$8)),"")</f>
        <v>1096</v>
      </c>
      <c r="O4725" s="2">
        <v>0</v>
      </c>
    </row>
    <row r="4726" spans="1:15" x14ac:dyDescent="0.3">
      <c r="A4726" t="s">
        <v>4872</v>
      </c>
      <c r="B4726" t="s">
        <v>28</v>
      </c>
      <c r="C4726" t="str">
        <f>_xlfn.XLOOKUP(Sales_Pipeline[[#This Row],[Sales_Agent]],Sales_Teams[Sales_Agent],Sales_Teams[Manager])</f>
        <v>Rocco Neubert</v>
      </c>
      <c r="D4726" t="str">
        <f>_xlfn.XLOOKUP(Sales_Pipeline[[#This Row],[Manager]],Sales_Teams[Manager],Sales_Teams[Regional_Office])</f>
        <v>East</v>
      </c>
      <c r="E4726" t="s">
        <v>84</v>
      </c>
      <c r="F4726" t="s">
        <v>238</v>
      </c>
      <c r="G4726" t="str">
        <f>IFERROR(_xlfn.XLOOKUP(Sales_Pipeline[[#This Row],[Account]],Accounts!$A$2:$A$86,Accounts!$F$2:$F$86),"")</f>
        <v>United States</v>
      </c>
      <c r="H4726" t="s">
        <v>82</v>
      </c>
      <c r="I4726" s="3">
        <v>42928</v>
      </c>
      <c r="J4726" s="3">
        <v>43006</v>
      </c>
      <c r="K4726" s="8" t="str">
        <f>IF(Sales_Pipeline[[#This Row],[Close_Date]]="","",TEXT(Sales_Pipeline[[#This Row],[Close_Date]],"ddd"))</f>
        <v>Thu</v>
      </c>
      <c r="L4726" s="8" t="str">
        <f>IF(Sales_Pipeline[[#This Row],[Close_Date]]="","",TEXT(Sales_Pipeline[[#This Row],[Close_Date]],"mmm"))</f>
        <v>Sep</v>
      </c>
      <c r="M4726" s="8" t="str">
        <f>IF(Sales_Pipeline[[#This Row],[Close_Date]]="","","Q"&amp;ROUNDUP(MONTH(Sales_Pipeline[[#This Row],[Close_Date]])/3,0))</f>
        <v>Q3</v>
      </c>
      <c r="N4726" s="2" cm="1">
        <f t="array" ref="N4726">IFERROR(_xlfn.IFS(Sales_Pipeline[[#This Row],[Deal_Stage]]="Won",_xlfn.XLOOKUP(Sales_Pipeline[[#This Row],[Product]],Products!$A$2:$A$8,Products!$C$2:$C$8),Sales_Pipeline[[#This Row],[Deal_Stage]]="Lost",_xlfn.XLOOKUP(Sales_Pipeline[[#This Row],[Product]],Products!$A$2:$A$8,Products!$C$2:$C$8)),"")</f>
        <v>5482</v>
      </c>
      <c r="O4726" s="2">
        <v>0</v>
      </c>
    </row>
    <row r="4727" spans="1:15" x14ac:dyDescent="0.3">
      <c r="A4727" t="s">
        <v>4873</v>
      </c>
      <c r="B4727" t="s">
        <v>13</v>
      </c>
      <c r="C4727" t="str">
        <f>_xlfn.XLOOKUP(Sales_Pipeline[[#This Row],[Sales_Agent]],Sales_Teams[Sales_Agent],Sales_Teams[Manager])</f>
        <v>Melvin Marxen</v>
      </c>
      <c r="D4727" t="str">
        <f>_xlfn.XLOOKUP(Sales_Pipeline[[#This Row],[Manager]],Sales_Teams[Manager],Sales_Teams[Regional_Office])</f>
        <v>Central</v>
      </c>
      <c r="E4727" t="s">
        <v>8953</v>
      </c>
      <c r="F4727" t="s">
        <v>234</v>
      </c>
      <c r="G4727" t="str">
        <f>IFERROR(_xlfn.XLOOKUP(Sales_Pipeline[[#This Row],[Account]],Accounts!$A$2:$A$86,Accounts!$F$2:$F$86),"")</f>
        <v>United States</v>
      </c>
      <c r="H4727" t="s">
        <v>82</v>
      </c>
      <c r="I4727" s="3">
        <v>42928</v>
      </c>
      <c r="J4727" s="3">
        <v>42929</v>
      </c>
      <c r="K4727" s="8" t="str">
        <f>IF(Sales_Pipeline[[#This Row],[Close_Date]]="","",TEXT(Sales_Pipeline[[#This Row],[Close_Date]],"ddd"))</f>
        <v>Thu</v>
      </c>
      <c r="L4727" s="8" t="str">
        <f>IF(Sales_Pipeline[[#This Row],[Close_Date]]="","",TEXT(Sales_Pipeline[[#This Row],[Close_Date]],"mmm"))</f>
        <v>Jul</v>
      </c>
      <c r="M4727" s="8" t="str">
        <f>IF(Sales_Pipeline[[#This Row],[Close_Date]]="","","Q"&amp;ROUNDUP(MONTH(Sales_Pipeline[[#This Row],[Close_Date]])/3,0))</f>
        <v>Q3</v>
      </c>
      <c r="N4727" s="2" cm="1">
        <f t="array" ref="N4727">IFERROR(_xlfn.IFS(Sales_Pipeline[[#This Row],[Deal_Stage]]="Won",_xlfn.XLOOKUP(Sales_Pipeline[[#This Row],[Product]],Products!$A$2:$A$8,Products!$C$2:$C$8),Sales_Pipeline[[#This Row],[Deal_Stage]]="Lost",_xlfn.XLOOKUP(Sales_Pipeline[[#This Row],[Product]],Products!$A$2:$A$8,Products!$C$2:$C$8)),"")</f>
        <v>4821</v>
      </c>
      <c r="O4727" s="2">
        <v>0</v>
      </c>
    </row>
    <row r="4728" spans="1:15" x14ac:dyDescent="0.3">
      <c r="A4728" t="s">
        <v>4874</v>
      </c>
      <c r="B4728" t="s">
        <v>36</v>
      </c>
      <c r="C4728" t="str">
        <f>_xlfn.XLOOKUP(Sales_Pipeline[[#This Row],[Sales_Agent]],Sales_Teams[Sales_Agent],Sales_Teams[Manager])</f>
        <v>Celia Rouche</v>
      </c>
      <c r="D4728" t="str">
        <f>_xlfn.XLOOKUP(Sales_Pipeline[[#This Row],[Manager]],Sales_Teams[Manager],Sales_Teams[Regional_Office])</f>
        <v>West</v>
      </c>
      <c r="E4728" t="s">
        <v>76</v>
      </c>
      <c r="F4728" t="s">
        <v>72</v>
      </c>
      <c r="G4728" t="str">
        <f>IFERROR(_xlfn.XLOOKUP(Sales_Pipeline[[#This Row],[Account]],Accounts!$A$2:$A$86,Accounts!$F$2:$F$86),"")</f>
        <v>United States</v>
      </c>
      <c r="H4728" t="s">
        <v>82</v>
      </c>
      <c r="I4728" s="3">
        <v>42928</v>
      </c>
      <c r="J4728" s="3">
        <v>42941</v>
      </c>
      <c r="K4728" s="8" t="str">
        <f>IF(Sales_Pipeline[[#This Row],[Close_Date]]="","",TEXT(Sales_Pipeline[[#This Row],[Close_Date]],"ddd"))</f>
        <v>Tue</v>
      </c>
      <c r="L4728" s="8" t="str">
        <f>IF(Sales_Pipeline[[#This Row],[Close_Date]]="","",TEXT(Sales_Pipeline[[#This Row],[Close_Date]],"mmm"))</f>
        <v>Jul</v>
      </c>
      <c r="M4728" s="8" t="str">
        <f>IF(Sales_Pipeline[[#This Row],[Close_Date]]="","","Q"&amp;ROUNDUP(MONTH(Sales_Pipeline[[#This Row],[Close_Date]])/3,0))</f>
        <v>Q3</v>
      </c>
      <c r="N4728" s="2" cm="1">
        <f t="array" ref="N4728">IFERROR(_xlfn.IFS(Sales_Pipeline[[#This Row],[Deal_Stage]]="Won",_xlfn.XLOOKUP(Sales_Pipeline[[#This Row],[Product]],Products!$A$2:$A$8,Products!$C$2:$C$8),Sales_Pipeline[[#This Row],[Deal_Stage]]="Lost",_xlfn.XLOOKUP(Sales_Pipeline[[#This Row],[Product]],Products!$A$2:$A$8,Products!$C$2:$C$8)),"")</f>
        <v>3393</v>
      </c>
      <c r="O4728" s="2">
        <v>0</v>
      </c>
    </row>
    <row r="4729" spans="1:15" x14ac:dyDescent="0.3">
      <c r="A4729" t="s">
        <v>4875</v>
      </c>
      <c r="B4729" t="s">
        <v>36</v>
      </c>
      <c r="C4729" t="str">
        <f>_xlfn.XLOOKUP(Sales_Pipeline[[#This Row],[Sales_Agent]],Sales_Teams[Sales_Agent],Sales_Teams[Manager])</f>
        <v>Celia Rouche</v>
      </c>
      <c r="D4729" t="str">
        <f>_xlfn.XLOOKUP(Sales_Pipeline[[#This Row],[Manager]],Sales_Teams[Manager],Sales_Teams[Regional_Office])</f>
        <v>West</v>
      </c>
      <c r="E4729" t="s">
        <v>76</v>
      </c>
      <c r="F4729" t="s">
        <v>85</v>
      </c>
      <c r="G4729" t="str">
        <f>IFERROR(_xlfn.XLOOKUP(Sales_Pipeline[[#This Row],[Account]],Accounts!$A$2:$A$86,Accounts!$F$2:$F$86),"")</f>
        <v>Poland</v>
      </c>
      <c r="H4729" t="s">
        <v>57</v>
      </c>
      <c r="I4729" s="3">
        <v>42928</v>
      </c>
      <c r="J4729" s="3">
        <v>42939</v>
      </c>
      <c r="K4729" s="8" t="str">
        <f>IF(Sales_Pipeline[[#This Row],[Close_Date]]="","",TEXT(Sales_Pipeline[[#This Row],[Close_Date]],"ddd"))</f>
        <v>Sun</v>
      </c>
      <c r="L4729" s="8" t="str">
        <f>IF(Sales_Pipeline[[#This Row],[Close_Date]]="","",TEXT(Sales_Pipeline[[#This Row],[Close_Date]],"mmm"))</f>
        <v>Jul</v>
      </c>
      <c r="M4729" s="8" t="str">
        <f>IF(Sales_Pipeline[[#This Row],[Close_Date]]="","","Q"&amp;ROUNDUP(MONTH(Sales_Pipeline[[#This Row],[Close_Date]])/3,0))</f>
        <v>Q3</v>
      </c>
      <c r="N4729" s="2" cm="1">
        <f t="array" ref="N4729">IFERROR(_xlfn.IFS(Sales_Pipeline[[#This Row],[Deal_Stage]]="Won",_xlfn.XLOOKUP(Sales_Pipeline[[#This Row],[Product]],Products!$A$2:$A$8,Products!$C$2:$C$8),Sales_Pipeline[[#This Row],[Deal_Stage]]="Lost",_xlfn.XLOOKUP(Sales_Pipeline[[#This Row],[Product]],Products!$A$2:$A$8,Products!$C$2:$C$8)),"")</f>
        <v>3393</v>
      </c>
      <c r="O4729" s="2">
        <v>3741</v>
      </c>
    </row>
    <row r="4730" spans="1:15" x14ac:dyDescent="0.3">
      <c r="A4730" t="s">
        <v>4876</v>
      </c>
      <c r="B4730" t="s">
        <v>36</v>
      </c>
      <c r="C4730" t="str">
        <f>_xlfn.XLOOKUP(Sales_Pipeline[[#This Row],[Sales_Agent]],Sales_Teams[Sales_Agent],Sales_Teams[Manager])</f>
        <v>Celia Rouche</v>
      </c>
      <c r="D4730" t="str">
        <f>_xlfn.XLOOKUP(Sales_Pipeline[[#This Row],[Manager]],Sales_Teams[Manager],Sales_Teams[Regional_Office])</f>
        <v>West</v>
      </c>
      <c r="E4730" t="s">
        <v>76</v>
      </c>
      <c r="F4730" t="s">
        <v>177</v>
      </c>
      <c r="G4730" t="str">
        <f>IFERROR(_xlfn.XLOOKUP(Sales_Pipeline[[#This Row],[Account]],Accounts!$A$2:$A$86,Accounts!$F$2:$F$86),"")</f>
        <v>United States</v>
      </c>
      <c r="H4730" t="s">
        <v>57</v>
      </c>
      <c r="I4730" s="3">
        <v>42928</v>
      </c>
      <c r="J4730" s="3">
        <v>42930</v>
      </c>
      <c r="K4730" s="8" t="str">
        <f>IF(Sales_Pipeline[[#This Row],[Close_Date]]="","",TEXT(Sales_Pipeline[[#This Row],[Close_Date]],"ddd"))</f>
        <v>Fri</v>
      </c>
      <c r="L4730" s="8" t="str">
        <f>IF(Sales_Pipeline[[#This Row],[Close_Date]]="","",TEXT(Sales_Pipeline[[#This Row],[Close_Date]],"mmm"))</f>
        <v>Jul</v>
      </c>
      <c r="M4730" s="8" t="str">
        <f>IF(Sales_Pipeline[[#This Row],[Close_Date]]="","","Q"&amp;ROUNDUP(MONTH(Sales_Pipeline[[#This Row],[Close_Date]])/3,0))</f>
        <v>Q3</v>
      </c>
      <c r="N4730" s="2" cm="1">
        <f t="array" ref="N4730">IFERROR(_xlfn.IFS(Sales_Pipeline[[#This Row],[Deal_Stage]]="Won",_xlfn.XLOOKUP(Sales_Pipeline[[#This Row],[Product]],Products!$A$2:$A$8,Products!$C$2:$C$8),Sales_Pipeline[[#This Row],[Deal_Stage]]="Lost",_xlfn.XLOOKUP(Sales_Pipeline[[#This Row],[Product]],Products!$A$2:$A$8,Products!$C$2:$C$8)),"")</f>
        <v>3393</v>
      </c>
      <c r="O4730" s="2">
        <v>2905</v>
      </c>
    </row>
    <row r="4731" spans="1:15" x14ac:dyDescent="0.3">
      <c r="A4731" t="s">
        <v>4877</v>
      </c>
      <c r="B4731" t="s">
        <v>40</v>
      </c>
      <c r="C4731" t="str">
        <f>_xlfn.XLOOKUP(Sales_Pipeline[[#This Row],[Sales_Agent]],Sales_Teams[Sales_Agent],Sales_Teams[Manager])</f>
        <v>Summer Sewald</v>
      </c>
      <c r="D4731" t="str">
        <f>_xlfn.XLOOKUP(Sales_Pipeline[[#This Row],[Manager]],Sales_Teams[Manager],Sales_Teams[Regional_Office])</f>
        <v>West</v>
      </c>
      <c r="E4731" t="s">
        <v>55</v>
      </c>
      <c r="F4731" t="s">
        <v>288</v>
      </c>
      <c r="G4731" t="str">
        <f>IFERROR(_xlfn.XLOOKUP(Sales_Pipeline[[#This Row],[Account]],Accounts!$A$2:$A$86,Accounts!$F$2:$F$86),"")</f>
        <v>United States</v>
      </c>
      <c r="H4731" t="s">
        <v>82</v>
      </c>
      <c r="I4731" s="3">
        <v>42928</v>
      </c>
      <c r="J4731" s="3">
        <v>42941</v>
      </c>
      <c r="K4731" s="8" t="str">
        <f>IF(Sales_Pipeline[[#This Row],[Close_Date]]="","",TEXT(Sales_Pipeline[[#This Row],[Close_Date]],"ddd"))</f>
        <v>Tue</v>
      </c>
      <c r="L4731" s="8" t="str">
        <f>IF(Sales_Pipeline[[#This Row],[Close_Date]]="","",TEXT(Sales_Pipeline[[#This Row],[Close_Date]],"mmm"))</f>
        <v>Jul</v>
      </c>
      <c r="M4731" s="8" t="str">
        <f>IF(Sales_Pipeline[[#This Row],[Close_Date]]="","","Q"&amp;ROUNDUP(MONTH(Sales_Pipeline[[#This Row],[Close_Date]])/3,0))</f>
        <v>Q3</v>
      </c>
      <c r="N4731" s="2" cm="1">
        <f t="array" ref="N4731">IFERROR(_xlfn.IFS(Sales_Pipeline[[#This Row],[Deal_Stage]]="Won",_xlfn.XLOOKUP(Sales_Pipeline[[#This Row],[Product]],Products!$A$2:$A$8,Products!$C$2:$C$8),Sales_Pipeline[[#This Row],[Deal_Stage]]="Lost",_xlfn.XLOOKUP(Sales_Pipeline[[#This Row],[Product]],Products!$A$2:$A$8,Products!$C$2:$C$8)),"")</f>
        <v>1096</v>
      </c>
      <c r="O4731" s="2">
        <v>0</v>
      </c>
    </row>
    <row r="4732" spans="1:15" x14ac:dyDescent="0.3">
      <c r="A4732" t="s">
        <v>4878</v>
      </c>
      <c r="B4732" t="s">
        <v>45</v>
      </c>
      <c r="C4732" t="str">
        <f>_xlfn.XLOOKUP(Sales_Pipeline[[#This Row],[Sales_Agent]],Sales_Teams[Sales_Agent],Sales_Teams[Manager])</f>
        <v>Summer Sewald</v>
      </c>
      <c r="D4732" t="str">
        <f>_xlfn.XLOOKUP(Sales_Pipeline[[#This Row],[Manager]],Sales_Teams[Manager],Sales_Teams[Regional_Office])</f>
        <v>West</v>
      </c>
      <c r="E4732" t="s">
        <v>55</v>
      </c>
      <c r="F4732" t="s">
        <v>89</v>
      </c>
      <c r="G4732" t="str">
        <f>IFERROR(_xlfn.XLOOKUP(Sales_Pipeline[[#This Row],[Account]],Accounts!$A$2:$A$86,Accounts!$F$2:$F$86),"")</f>
        <v>United States</v>
      </c>
      <c r="H4732" t="s">
        <v>57</v>
      </c>
      <c r="I4732" s="3">
        <v>42928</v>
      </c>
      <c r="J4732" s="3">
        <v>42992</v>
      </c>
      <c r="K4732" s="8" t="str">
        <f>IF(Sales_Pipeline[[#This Row],[Close_Date]]="","",TEXT(Sales_Pipeline[[#This Row],[Close_Date]],"ddd"))</f>
        <v>Thu</v>
      </c>
      <c r="L4732" s="8" t="str">
        <f>IF(Sales_Pipeline[[#This Row],[Close_Date]]="","",TEXT(Sales_Pipeline[[#This Row],[Close_Date]],"mmm"))</f>
        <v>Sep</v>
      </c>
      <c r="M4732" s="8" t="str">
        <f>IF(Sales_Pipeline[[#This Row],[Close_Date]]="","","Q"&amp;ROUNDUP(MONTH(Sales_Pipeline[[#This Row],[Close_Date]])/3,0))</f>
        <v>Q3</v>
      </c>
      <c r="N4732" s="2" cm="1">
        <f t="array" ref="N4732">IFERROR(_xlfn.IFS(Sales_Pipeline[[#This Row],[Deal_Stage]]="Won",_xlfn.XLOOKUP(Sales_Pipeline[[#This Row],[Product]],Products!$A$2:$A$8,Products!$C$2:$C$8),Sales_Pipeline[[#This Row],[Deal_Stage]]="Lost",_xlfn.XLOOKUP(Sales_Pipeline[[#This Row],[Product]],Products!$A$2:$A$8,Products!$C$2:$C$8)),"")</f>
        <v>1096</v>
      </c>
      <c r="O4732" s="2">
        <v>1023</v>
      </c>
    </row>
    <row r="4733" spans="1:15" x14ac:dyDescent="0.3">
      <c r="A4733" t="s">
        <v>4879</v>
      </c>
      <c r="B4733" t="s">
        <v>45</v>
      </c>
      <c r="C4733" t="str">
        <f>_xlfn.XLOOKUP(Sales_Pipeline[[#This Row],[Sales_Agent]],Sales_Teams[Sales_Agent],Sales_Teams[Manager])</f>
        <v>Summer Sewald</v>
      </c>
      <c r="D4733" t="str">
        <f>_xlfn.XLOOKUP(Sales_Pipeline[[#This Row],[Manager]],Sales_Teams[Manager],Sales_Teams[Regional_Office])</f>
        <v>West</v>
      </c>
      <c r="E4733" t="s">
        <v>76</v>
      </c>
      <c r="F4733" t="s">
        <v>177</v>
      </c>
      <c r="G4733" t="str">
        <f>IFERROR(_xlfn.XLOOKUP(Sales_Pipeline[[#This Row],[Account]],Accounts!$A$2:$A$86,Accounts!$F$2:$F$86),"")</f>
        <v>United States</v>
      </c>
      <c r="H4733" t="s">
        <v>57</v>
      </c>
      <c r="I4733" s="3">
        <v>42928</v>
      </c>
      <c r="J4733" s="3">
        <v>43002</v>
      </c>
      <c r="K4733" s="8" t="str">
        <f>IF(Sales_Pipeline[[#This Row],[Close_Date]]="","",TEXT(Sales_Pipeline[[#This Row],[Close_Date]],"ddd"))</f>
        <v>Sun</v>
      </c>
      <c r="L4733" s="8" t="str">
        <f>IF(Sales_Pipeline[[#This Row],[Close_Date]]="","",TEXT(Sales_Pipeline[[#This Row],[Close_Date]],"mmm"))</f>
        <v>Sep</v>
      </c>
      <c r="M4733" s="8" t="str">
        <f>IF(Sales_Pipeline[[#This Row],[Close_Date]]="","","Q"&amp;ROUNDUP(MONTH(Sales_Pipeline[[#This Row],[Close_Date]])/3,0))</f>
        <v>Q3</v>
      </c>
      <c r="N4733" s="2" cm="1">
        <f t="array" ref="N4733">IFERROR(_xlfn.IFS(Sales_Pipeline[[#This Row],[Deal_Stage]]="Won",_xlfn.XLOOKUP(Sales_Pipeline[[#This Row],[Product]],Products!$A$2:$A$8,Products!$C$2:$C$8),Sales_Pipeline[[#This Row],[Deal_Stage]]="Lost",_xlfn.XLOOKUP(Sales_Pipeline[[#This Row],[Product]],Products!$A$2:$A$8,Products!$C$2:$C$8)),"")</f>
        <v>3393</v>
      </c>
      <c r="O4733" s="2">
        <v>3257</v>
      </c>
    </row>
    <row r="4734" spans="1:15" x14ac:dyDescent="0.3">
      <c r="A4734" t="s">
        <v>4880</v>
      </c>
      <c r="B4734" t="s">
        <v>9</v>
      </c>
      <c r="C4734" t="str">
        <f>_xlfn.XLOOKUP(Sales_Pipeline[[#This Row],[Sales_Agent]],Sales_Teams[Sales_Agent],Sales_Teams[Manager])</f>
        <v>Dustin Brinkmann</v>
      </c>
      <c r="D4734" t="str">
        <f>_xlfn.XLOOKUP(Sales_Pipeline[[#This Row],[Manager]],Sales_Teams[Manager],Sales_Teams[Regional_Office])</f>
        <v>Central</v>
      </c>
      <c r="E4734" t="s">
        <v>84</v>
      </c>
      <c r="F4734" t="s">
        <v>64</v>
      </c>
      <c r="G4734" t="str">
        <f>IFERROR(_xlfn.XLOOKUP(Sales_Pipeline[[#This Row],[Account]],Accounts!$A$2:$A$86,Accounts!$F$2:$F$86),"")</f>
        <v>United States</v>
      </c>
      <c r="H4734" t="s">
        <v>82</v>
      </c>
      <c r="I4734" s="3">
        <v>42928</v>
      </c>
      <c r="J4734" s="3">
        <v>42936</v>
      </c>
      <c r="K4734" s="8" t="str">
        <f>IF(Sales_Pipeline[[#This Row],[Close_Date]]="","",TEXT(Sales_Pipeline[[#This Row],[Close_Date]],"ddd"))</f>
        <v>Thu</v>
      </c>
      <c r="L4734" s="8" t="str">
        <f>IF(Sales_Pipeline[[#This Row],[Close_Date]]="","",TEXT(Sales_Pipeline[[#This Row],[Close_Date]],"mmm"))</f>
        <v>Jul</v>
      </c>
      <c r="M4734" s="8" t="str">
        <f>IF(Sales_Pipeline[[#This Row],[Close_Date]]="","","Q"&amp;ROUNDUP(MONTH(Sales_Pipeline[[#This Row],[Close_Date]])/3,0))</f>
        <v>Q3</v>
      </c>
      <c r="N4734" s="2" cm="1">
        <f t="array" ref="N4734">IFERROR(_xlfn.IFS(Sales_Pipeline[[#This Row],[Deal_Stage]]="Won",_xlfn.XLOOKUP(Sales_Pipeline[[#This Row],[Product]],Products!$A$2:$A$8,Products!$C$2:$C$8),Sales_Pipeline[[#This Row],[Deal_Stage]]="Lost",_xlfn.XLOOKUP(Sales_Pipeline[[#This Row],[Product]],Products!$A$2:$A$8,Products!$C$2:$C$8)),"")</f>
        <v>5482</v>
      </c>
      <c r="O4734" s="2">
        <v>0</v>
      </c>
    </row>
    <row r="4735" spans="1:15" x14ac:dyDescent="0.3">
      <c r="A4735" t="s">
        <v>4881</v>
      </c>
      <c r="B4735" t="s">
        <v>14</v>
      </c>
      <c r="C4735" t="str">
        <f>_xlfn.XLOOKUP(Sales_Pipeline[[#This Row],[Sales_Agent]],Sales_Teams[Sales_Agent],Sales_Teams[Manager])</f>
        <v>Melvin Marxen</v>
      </c>
      <c r="D4735" t="str">
        <f>_xlfn.XLOOKUP(Sales_Pipeline[[#This Row],[Manager]],Sales_Teams[Manager],Sales_Teams[Regional_Office])</f>
        <v>Central</v>
      </c>
      <c r="E4735" t="s">
        <v>55</v>
      </c>
      <c r="F4735" t="s">
        <v>507</v>
      </c>
      <c r="G4735" t="str">
        <f>IFERROR(_xlfn.XLOOKUP(Sales_Pipeline[[#This Row],[Account]],Accounts!$A$2:$A$86,Accounts!$F$2:$F$86),"")</f>
        <v>Belgium</v>
      </c>
      <c r="H4735" t="s">
        <v>57</v>
      </c>
      <c r="I4735" s="3">
        <v>42928</v>
      </c>
      <c r="J4735" s="3">
        <v>42967</v>
      </c>
      <c r="K4735" s="8" t="str">
        <f>IF(Sales_Pipeline[[#This Row],[Close_Date]]="","",TEXT(Sales_Pipeline[[#This Row],[Close_Date]],"ddd"))</f>
        <v>Sun</v>
      </c>
      <c r="L4735" s="8" t="str">
        <f>IF(Sales_Pipeline[[#This Row],[Close_Date]]="","",TEXT(Sales_Pipeline[[#This Row],[Close_Date]],"mmm"))</f>
        <v>Aug</v>
      </c>
      <c r="M4735" s="8" t="str">
        <f>IF(Sales_Pipeline[[#This Row],[Close_Date]]="","","Q"&amp;ROUNDUP(MONTH(Sales_Pipeline[[#This Row],[Close_Date]])/3,0))</f>
        <v>Q3</v>
      </c>
      <c r="N4735" s="2" cm="1">
        <f t="array" ref="N4735">IFERROR(_xlfn.IFS(Sales_Pipeline[[#This Row],[Deal_Stage]]="Won",_xlfn.XLOOKUP(Sales_Pipeline[[#This Row],[Product]],Products!$A$2:$A$8,Products!$C$2:$C$8),Sales_Pipeline[[#This Row],[Deal_Stage]]="Lost",_xlfn.XLOOKUP(Sales_Pipeline[[#This Row],[Product]],Products!$A$2:$A$8,Products!$C$2:$C$8)),"")</f>
        <v>1096</v>
      </c>
      <c r="O4735" s="2">
        <v>960</v>
      </c>
    </row>
    <row r="4736" spans="1:15" x14ac:dyDescent="0.3">
      <c r="A4736" t="s">
        <v>4882</v>
      </c>
      <c r="B4736" t="s">
        <v>29</v>
      </c>
      <c r="C4736" t="str">
        <f>_xlfn.XLOOKUP(Sales_Pipeline[[#This Row],[Sales_Agent]],Sales_Teams[Sales_Agent],Sales_Teams[Manager])</f>
        <v>Rocco Neubert</v>
      </c>
      <c r="D4736" t="str">
        <f>_xlfn.XLOOKUP(Sales_Pipeline[[#This Row],[Manager]],Sales_Teams[Manager],Sales_Teams[Regional_Office])</f>
        <v>East</v>
      </c>
      <c r="E4736" t="s">
        <v>8953</v>
      </c>
      <c r="F4736" t="s">
        <v>161</v>
      </c>
      <c r="G4736" t="str">
        <f>IFERROR(_xlfn.XLOOKUP(Sales_Pipeline[[#This Row],[Account]],Accounts!$A$2:$A$86,Accounts!$F$2:$F$86),"")</f>
        <v>United States</v>
      </c>
      <c r="H4736" t="s">
        <v>82</v>
      </c>
      <c r="I4736" s="3">
        <v>42928</v>
      </c>
      <c r="J4736" s="3">
        <v>42930</v>
      </c>
      <c r="K4736" s="8" t="str">
        <f>IF(Sales_Pipeline[[#This Row],[Close_Date]]="","",TEXT(Sales_Pipeline[[#This Row],[Close_Date]],"ddd"))</f>
        <v>Fri</v>
      </c>
      <c r="L4736" s="8" t="str">
        <f>IF(Sales_Pipeline[[#This Row],[Close_Date]]="","",TEXT(Sales_Pipeline[[#This Row],[Close_Date]],"mmm"))</f>
        <v>Jul</v>
      </c>
      <c r="M4736" s="8" t="str">
        <f>IF(Sales_Pipeline[[#This Row],[Close_Date]]="","","Q"&amp;ROUNDUP(MONTH(Sales_Pipeline[[#This Row],[Close_Date]])/3,0))</f>
        <v>Q3</v>
      </c>
      <c r="N4736" s="2" cm="1">
        <f t="array" ref="N4736">IFERROR(_xlfn.IFS(Sales_Pipeline[[#This Row],[Deal_Stage]]="Won",_xlfn.XLOOKUP(Sales_Pipeline[[#This Row],[Product]],Products!$A$2:$A$8,Products!$C$2:$C$8),Sales_Pipeline[[#This Row],[Deal_Stage]]="Lost",_xlfn.XLOOKUP(Sales_Pipeline[[#This Row],[Product]],Products!$A$2:$A$8,Products!$C$2:$C$8)),"")</f>
        <v>4821</v>
      </c>
      <c r="O4736" s="2">
        <v>0</v>
      </c>
    </row>
    <row r="4737" spans="1:15" x14ac:dyDescent="0.3">
      <c r="A4737" t="s">
        <v>4883</v>
      </c>
      <c r="B4737" t="s">
        <v>29</v>
      </c>
      <c r="C4737" t="str">
        <f>_xlfn.XLOOKUP(Sales_Pipeline[[#This Row],[Sales_Agent]],Sales_Teams[Sales_Agent],Sales_Teams[Manager])</f>
        <v>Rocco Neubert</v>
      </c>
      <c r="D4737" t="str">
        <f>_xlfn.XLOOKUP(Sales_Pipeline[[#This Row],[Manager]],Sales_Teams[Manager],Sales_Teams[Regional_Office])</f>
        <v>East</v>
      </c>
      <c r="E4737" t="s">
        <v>84</v>
      </c>
      <c r="F4737" t="s">
        <v>161</v>
      </c>
      <c r="G4737" t="str">
        <f>IFERROR(_xlfn.XLOOKUP(Sales_Pipeline[[#This Row],[Account]],Accounts!$A$2:$A$86,Accounts!$F$2:$F$86),"")</f>
        <v>United States</v>
      </c>
      <c r="H4737" t="s">
        <v>57</v>
      </c>
      <c r="I4737" s="3">
        <v>42928</v>
      </c>
      <c r="J4737" s="3">
        <v>42934</v>
      </c>
      <c r="K4737" s="8" t="str">
        <f>IF(Sales_Pipeline[[#This Row],[Close_Date]]="","",TEXT(Sales_Pipeline[[#This Row],[Close_Date]],"ddd"))</f>
        <v>Tue</v>
      </c>
      <c r="L4737" s="8" t="str">
        <f>IF(Sales_Pipeline[[#This Row],[Close_Date]]="","",TEXT(Sales_Pipeline[[#This Row],[Close_Date]],"mmm"))</f>
        <v>Jul</v>
      </c>
      <c r="M4737" s="8" t="str">
        <f>IF(Sales_Pipeline[[#This Row],[Close_Date]]="","","Q"&amp;ROUNDUP(MONTH(Sales_Pipeline[[#This Row],[Close_Date]])/3,0))</f>
        <v>Q3</v>
      </c>
      <c r="N4737" s="2" cm="1">
        <f t="array" ref="N4737">IFERROR(_xlfn.IFS(Sales_Pipeline[[#This Row],[Deal_Stage]]="Won",_xlfn.XLOOKUP(Sales_Pipeline[[#This Row],[Product]],Products!$A$2:$A$8,Products!$C$2:$C$8),Sales_Pipeline[[#This Row],[Deal_Stage]]="Lost",_xlfn.XLOOKUP(Sales_Pipeline[[#This Row],[Product]],Products!$A$2:$A$8,Products!$C$2:$C$8)),"")</f>
        <v>5482</v>
      </c>
      <c r="O4737" s="2">
        <v>5538</v>
      </c>
    </row>
    <row r="4738" spans="1:15" x14ac:dyDescent="0.3">
      <c r="A4738" t="s">
        <v>4884</v>
      </c>
      <c r="B4738" t="s">
        <v>44</v>
      </c>
      <c r="C4738" t="str">
        <f>_xlfn.XLOOKUP(Sales_Pipeline[[#This Row],[Sales_Agent]],Sales_Teams[Sales_Agent],Sales_Teams[Manager])</f>
        <v>Summer Sewald</v>
      </c>
      <c r="D4738" t="str">
        <f>_xlfn.XLOOKUP(Sales_Pipeline[[#This Row],[Manager]],Sales_Teams[Manager],Sales_Teams[Regional_Office])</f>
        <v>West</v>
      </c>
      <c r="E4738" t="s">
        <v>63</v>
      </c>
      <c r="G4738" t="str">
        <f>IFERROR(_xlfn.XLOOKUP(Sales_Pipeline[[#This Row],[Account]],Accounts!$A$2:$A$86,Accounts!$F$2:$F$86),"")</f>
        <v/>
      </c>
      <c r="H4738" t="s">
        <v>77</v>
      </c>
      <c r="I4738" s="3">
        <v>42928</v>
      </c>
      <c r="K4738" s="8" t="str">
        <f>IF(Sales_Pipeline[[#This Row],[Close_Date]]="","",TEXT(Sales_Pipeline[[#This Row],[Close_Date]],"ddd"))</f>
        <v/>
      </c>
      <c r="L4738" s="8" t="str">
        <f>IF(Sales_Pipeline[[#This Row],[Close_Date]]="","",TEXT(Sales_Pipeline[[#This Row],[Close_Date]],"mmm"))</f>
        <v/>
      </c>
      <c r="M4738" s="8" t="str">
        <f>IF(Sales_Pipeline[[#This Row],[Close_Date]]="","","Q"&amp;ROUNDUP(MONTH(Sales_Pipeline[[#This Row],[Close_Date]])/3,0))</f>
        <v/>
      </c>
      <c r="N4738" s="2" t="str" cm="1">
        <f t="array" ref="N4738">IFERROR(_xlfn.IFS(Sales_Pipeline[[#This Row],[Deal_Stage]]="Won",_xlfn.XLOOKUP(Sales_Pipeline[[#This Row],[Product]],Products!$A$2:$A$8,Products!$C$2:$C$8),Sales_Pipeline[[#This Row],[Deal_Stage]]="Lost",_xlfn.XLOOKUP(Sales_Pipeline[[#This Row],[Product]],Products!$A$2:$A$8,Products!$C$2:$C$8)),"")</f>
        <v/>
      </c>
      <c r="O4738" s="2">
        <v>0</v>
      </c>
    </row>
    <row r="4739" spans="1:15" x14ac:dyDescent="0.3">
      <c r="A4739" t="s">
        <v>4885</v>
      </c>
      <c r="B4739" t="s">
        <v>30</v>
      </c>
      <c r="C4739" t="str">
        <f>_xlfn.XLOOKUP(Sales_Pipeline[[#This Row],[Sales_Agent]],Sales_Teams[Sales_Agent],Sales_Teams[Manager])</f>
        <v>Rocco Neubert</v>
      </c>
      <c r="D4739" t="str">
        <f>_xlfn.XLOOKUP(Sales_Pipeline[[#This Row],[Manager]],Sales_Teams[Manager],Sales_Teams[Regional_Office])</f>
        <v>East</v>
      </c>
      <c r="E4739" t="s">
        <v>76</v>
      </c>
      <c r="F4739" t="s">
        <v>173</v>
      </c>
      <c r="G4739" t="str">
        <f>IFERROR(_xlfn.XLOOKUP(Sales_Pipeline[[#This Row],[Account]],Accounts!$A$2:$A$86,Accounts!$F$2:$F$86),"")</f>
        <v>United States</v>
      </c>
      <c r="H4739" t="s">
        <v>57</v>
      </c>
      <c r="I4739" s="3">
        <v>42929</v>
      </c>
      <c r="J4739" s="3">
        <v>42939</v>
      </c>
      <c r="K4739" s="8" t="str">
        <f>IF(Sales_Pipeline[[#This Row],[Close_Date]]="","",TEXT(Sales_Pipeline[[#This Row],[Close_Date]],"ddd"))</f>
        <v>Sun</v>
      </c>
      <c r="L4739" s="8" t="str">
        <f>IF(Sales_Pipeline[[#This Row],[Close_Date]]="","",TEXT(Sales_Pipeline[[#This Row],[Close_Date]],"mmm"))</f>
        <v>Jul</v>
      </c>
      <c r="M4739" s="8" t="str">
        <f>IF(Sales_Pipeline[[#This Row],[Close_Date]]="","","Q"&amp;ROUNDUP(MONTH(Sales_Pipeline[[#This Row],[Close_Date]])/3,0))</f>
        <v>Q3</v>
      </c>
      <c r="N4739" s="2" cm="1">
        <f t="array" ref="N4739">IFERROR(_xlfn.IFS(Sales_Pipeline[[#This Row],[Deal_Stage]]="Won",_xlfn.XLOOKUP(Sales_Pipeline[[#This Row],[Product]],Products!$A$2:$A$8,Products!$C$2:$C$8),Sales_Pipeline[[#This Row],[Deal_Stage]]="Lost",_xlfn.XLOOKUP(Sales_Pipeline[[#This Row],[Product]],Products!$A$2:$A$8,Products!$C$2:$C$8)),"")</f>
        <v>3393</v>
      </c>
      <c r="O4739" s="2">
        <v>3420</v>
      </c>
    </row>
    <row r="4740" spans="1:15" x14ac:dyDescent="0.3">
      <c r="A4740" t="s">
        <v>4886</v>
      </c>
      <c r="B4740" t="s">
        <v>15</v>
      </c>
      <c r="C4740" t="str">
        <f>_xlfn.XLOOKUP(Sales_Pipeline[[#This Row],[Sales_Agent]],Sales_Teams[Sales_Agent],Sales_Teams[Manager])</f>
        <v>Melvin Marxen</v>
      </c>
      <c r="D4740" t="str">
        <f>_xlfn.XLOOKUP(Sales_Pipeline[[#This Row],[Manager]],Sales_Teams[Manager],Sales_Teams[Regional_Office])</f>
        <v>Central</v>
      </c>
      <c r="E4740" t="s">
        <v>8953</v>
      </c>
      <c r="F4740" t="s">
        <v>94</v>
      </c>
      <c r="G4740" t="str">
        <f>IFERROR(_xlfn.XLOOKUP(Sales_Pipeline[[#This Row],[Account]],Accounts!$A$2:$A$86,Accounts!$F$2:$F$86),"")</f>
        <v>United States</v>
      </c>
      <c r="H4740" t="s">
        <v>82</v>
      </c>
      <c r="I4740" s="3">
        <v>42929</v>
      </c>
      <c r="J4740" s="3">
        <v>42935</v>
      </c>
      <c r="K4740" s="8" t="str">
        <f>IF(Sales_Pipeline[[#This Row],[Close_Date]]="","",TEXT(Sales_Pipeline[[#This Row],[Close_Date]],"ddd"))</f>
        <v>Wed</v>
      </c>
      <c r="L4740" s="8" t="str">
        <f>IF(Sales_Pipeline[[#This Row],[Close_Date]]="","",TEXT(Sales_Pipeline[[#This Row],[Close_Date]],"mmm"))</f>
        <v>Jul</v>
      </c>
      <c r="M4740" s="8" t="str">
        <f>IF(Sales_Pipeline[[#This Row],[Close_Date]]="","","Q"&amp;ROUNDUP(MONTH(Sales_Pipeline[[#This Row],[Close_Date]])/3,0))</f>
        <v>Q3</v>
      </c>
      <c r="N4740" s="2" cm="1">
        <f t="array" ref="N4740">IFERROR(_xlfn.IFS(Sales_Pipeline[[#This Row],[Deal_Stage]]="Won",_xlfn.XLOOKUP(Sales_Pipeline[[#This Row],[Product]],Products!$A$2:$A$8,Products!$C$2:$C$8),Sales_Pipeline[[#This Row],[Deal_Stage]]="Lost",_xlfn.XLOOKUP(Sales_Pipeline[[#This Row],[Product]],Products!$A$2:$A$8,Products!$C$2:$C$8)),"")</f>
        <v>4821</v>
      </c>
      <c r="O4740" s="2">
        <v>0</v>
      </c>
    </row>
    <row r="4741" spans="1:15" x14ac:dyDescent="0.3">
      <c r="A4741" t="s">
        <v>4887</v>
      </c>
      <c r="B4741" t="s">
        <v>15</v>
      </c>
      <c r="C4741" t="str">
        <f>_xlfn.XLOOKUP(Sales_Pipeline[[#This Row],[Sales_Agent]],Sales_Teams[Sales_Agent],Sales_Teams[Manager])</f>
        <v>Melvin Marxen</v>
      </c>
      <c r="D4741" t="str">
        <f>_xlfn.XLOOKUP(Sales_Pipeline[[#This Row],[Manager]],Sales_Teams[Manager],Sales_Teams[Regional_Office])</f>
        <v>Central</v>
      </c>
      <c r="E4741" t="s">
        <v>8953</v>
      </c>
      <c r="F4741" t="s">
        <v>79</v>
      </c>
      <c r="G4741" t="str">
        <f>IFERROR(_xlfn.XLOOKUP(Sales_Pipeline[[#This Row],[Account]],Accounts!$A$2:$A$86,Accounts!$F$2:$F$86),"")</f>
        <v>Philipines</v>
      </c>
      <c r="H4741" t="s">
        <v>57</v>
      </c>
      <c r="I4741" s="3">
        <v>42929</v>
      </c>
      <c r="J4741" s="3">
        <v>42932</v>
      </c>
      <c r="K4741" s="8" t="str">
        <f>IF(Sales_Pipeline[[#This Row],[Close_Date]]="","",TEXT(Sales_Pipeline[[#This Row],[Close_Date]],"ddd"))</f>
        <v>Sun</v>
      </c>
      <c r="L4741" s="8" t="str">
        <f>IF(Sales_Pipeline[[#This Row],[Close_Date]]="","",TEXT(Sales_Pipeline[[#This Row],[Close_Date]],"mmm"))</f>
        <v>Jul</v>
      </c>
      <c r="M4741" s="8" t="str">
        <f>IF(Sales_Pipeline[[#This Row],[Close_Date]]="","","Q"&amp;ROUNDUP(MONTH(Sales_Pipeline[[#This Row],[Close_Date]])/3,0))</f>
        <v>Q3</v>
      </c>
      <c r="N4741" s="2" cm="1">
        <f t="array" ref="N4741">IFERROR(_xlfn.IFS(Sales_Pipeline[[#This Row],[Deal_Stage]]="Won",_xlfn.XLOOKUP(Sales_Pipeline[[#This Row],[Product]],Products!$A$2:$A$8,Products!$C$2:$C$8),Sales_Pipeline[[#This Row],[Deal_Stage]]="Lost",_xlfn.XLOOKUP(Sales_Pipeline[[#This Row],[Product]],Products!$A$2:$A$8,Products!$C$2:$C$8)),"")</f>
        <v>4821</v>
      </c>
      <c r="O4741" s="2">
        <v>5382</v>
      </c>
    </row>
    <row r="4742" spans="1:15" x14ac:dyDescent="0.3">
      <c r="A4742" t="s">
        <v>4888</v>
      </c>
      <c r="B4742" t="s">
        <v>38</v>
      </c>
      <c r="C4742" t="str">
        <f>_xlfn.XLOOKUP(Sales_Pipeline[[#This Row],[Sales_Agent]],Sales_Teams[Sales_Agent],Sales_Teams[Manager])</f>
        <v>Celia Rouche</v>
      </c>
      <c r="D4742" t="str">
        <f>_xlfn.XLOOKUP(Sales_Pipeline[[#This Row],[Manager]],Sales_Teams[Manager],Sales_Teams[Regional_Office])</f>
        <v>West</v>
      </c>
      <c r="E4742" t="s">
        <v>61</v>
      </c>
      <c r="F4742" t="s">
        <v>87</v>
      </c>
      <c r="G4742" t="str">
        <f>IFERROR(_xlfn.XLOOKUP(Sales_Pipeline[[#This Row],[Account]],Accounts!$A$2:$A$86,Accounts!$F$2:$F$86),"")</f>
        <v>United States</v>
      </c>
      <c r="H4742" t="s">
        <v>82</v>
      </c>
      <c r="I4742" s="3">
        <v>42929</v>
      </c>
      <c r="J4742" s="3">
        <v>42940</v>
      </c>
      <c r="K4742" s="8" t="str">
        <f>IF(Sales_Pipeline[[#This Row],[Close_Date]]="","",TEXT(Sales_Pipeline[[#This Row],[Close_Date]],"ddd"))</f>
        <v>Mon</v>
      </c>
      <c r="L4742" s="8" t="str">
        <f>IF(Sales_Pipeline[[#This Row],[Close_Date]]="","",TEXT(Sales_Pipeline[[#This Row],[Close_Date]],"mmm"))</f>
        <v>Jul</v>
      </c>
      <c r="M4742" s="8" t="str">
        <f>IF(Sales_Pipeline[[#This Row],[Close_Date]]="","","Q"&amp;ROUNDUP(MONTH(Sales_Pipeline[[#This Row],[Close_Date]])/3,0))</f>
        <v>Q3</v>
      </c>
      <c r="N4742" s="2" cm="1">
        <f t="array" ref="N4742">IFERROR(_xlfn.IFS(Sales_Pipeline[[#This Row],[Deal_Stage]]="Won",_xlfn.XLOOKUP(Sales_Pipeline[[#This Row],[Product]],Products!$A$2:$A$8,Products!$C$2:$C$8),Sales_Pipeline[[#This Row],[Deal_Stage]]="Lost",_xlfn.XLOOKUP(Sales_Pipeline[[#This Row],[Product]],Products!$A$2:$A$8,Products!$C$2:$C$8)),"")</f>
        <v>55</v>
      </c>
      <c r="O4742" s="2">
        <v>0</v>
      </c>
    </row>
    <row r="4743" spans="1:15" x14ac:dyDescent="0.3">
      <c r="A4743" t="s">
        <v>4889</v>
      </c>
      <c r="B4743" t="s">
        <v>38</v>
      </c>
      <c r="C4743" t="str">
        <f>_xlfn.XLOOKUP(Sales_Pipeline[[#This Row],[Sales_Agent]],Sales_Teams[Sales_Agent],Sales_Teams[Manager])</f>
        <v>Celia Rouche</v>
      </c>
      <c r="D4743" t="str">
        <f>_xlfn.XLOOKUP(Sales_Pipeline[[#This Row],[Manager]],Sales_Teams[Manager],Sales_Teams[Regional_Office])</f>
        <v>West</v>
      </c>
      <c r="E4743" t="s">
        <v>8953</v>
      </c>
      <c r="F4743" t="s">
        <v>211</v>
      </c>
      <c r="G4743" t="str">
        <f>IFERROR(_xlfn.XLOOKUP(Sales_Pipeline[[#This Row],[Account]],Accounts!$A$2:$A$86,Accounts!$F$2:$F$86),"")</f>
        <v>United States</v>
      </c>
      <c r="H4743" t="s">
        <v>57</v>
      </c>
      <c r="I4743" s="3">
        <v>42929</v>
      </c>
      <c r="J4743" s="3">
        <v>42934</v>
      </c>
      <c r="K4743" s="8" t="str">
        <f>IF(Sales_Pipeline[[#This Row],[Close_Date]]="","",TEXT(Sales_Pipeline[[#This Row],[Close_Date]],"ddd"))</f>
        <v>Tue</v>
      </c>
      <c r="L4743" s="8" t="str">
        <f>IF(Sales_Pipeline[[#This Row],[Close_Date]]="","",TEXT(Sales_Pipeline[[#This Row],[Close_Date]],"mmm"))</f>
        <v>Jul</v>
      </c>
      <c r="M4743" s="8" t="str">
        <f>IF(Sales_Pipeline[[#This Row],[Close_Date]]="","","Q"&amp;ROUNDUP(MONTH(Sales_Pipeline[[#This Row],[Close_Date]])/3,0))</f>
        <v>Q3</v>
      </c>
      <c r="N4743" s="2" cm="1">
        <f t="array" ref="N4743">IFERROR(_xlfn.IFS(Sales_Pipeline[[#This Row],[Deal_Stage]]="Won",_xlfn.XLOOKUP(Sales_Pipeline[[#This Row],[Product]],Products!$A$2:$A$8,Products!$C$2:$C$8),Sales_Pipeline[[#This Row],[Deal_Stage]]="Lost",_xlfn.XLOOKUP(Sales_Pipeline[[#This Row],[Product]],Products!$A$2:$A$8,Products!$C$2:$C$8)),"")</f>
        <v>4821</v>
      </c>
      <c r="O4743" s="2">
        <v>5703</v>
      </c>
    </row>
    <row r="4744" spans="1:15" x14ac:dyDescent="0.3">
      <c r="A4744" t="s">
        <v>4890</v>
      </c>
      <c r="B4744" t="s">
        <v>22</v>
      </c>
      <c r="C4744" t="str">
        <f>_xlfn.XLOOKUP(Sales_Pipeline[[#This Row],[Sales_Agent]],Sales_Teams[Sales_Agent],Sales_Teams[Manager])</f>
        <v>Cara Losch</v>
      </c>
      <c r="D4744" t="str">
        <f>_xlfn.XLOOKUP(Sales_Pipeline[[#This Row],[Manager]],Sales_Teams[Manager],Sales_Teams[Regional_Office])</f>
        <v>East</v>
      </c>
      <c r="E4744" t="s">
        <v>76</v>
      </c>
      <c r="F4744" t="s">
        <v>129</v>
      </c>
      <c r="G4744" t="str">
        <f>IFERROR(_xlfn.XLOOKUP(Sales_Pipeline[[#This Row],[Account]],Accounts!$A$2:$A$86,Accounts!$F$2:$F$86),"")</f>
        <v>Jordan</v>
      </c>
      <c r="H4744" t="s">
        <v>57</v>
      </c>
      <c r="I4744" s="3">
        <v>42929</v>
      </c>
      <c r="J4744" s="3">
        <v>43008</v>
      </c>
      <c r="K4744" s="8" t="str">
        <f>IF(Sales_Pipeline[[#This Row],[Close_Date]]="","",TEXT(Sales_Pipeline[[#This Row],[Close_Date]],"ddd"))</f>
        <v>Sat</v>
      </c>
      <c r="L4744" s="8" t="str">
        <f>IF(Sales_Pipeline[[#This Row],[Close_Date]]="","",TEXT(Sales_Pipeline[[#This Row],[Close_Date]],"mmm"))</f>
        <v>Sep</v>
      </c>
      <c r="M4744" s="8" t="str">
        <f>IF(Sales_Pipeline[[#This Row],[Close_Date]]="","","Q"&amp;ROUNDUP(MONTH(Sales_Pipeline[[#This Row],[Close_Date]])/3,0))</f>
        <v>Q3</v>
      </c>
      <c r="N4744" s="2" cm="1">
        <f t="array" ref="N4744">IFERROR(_xlfn.IFS(Sales_Pipeline[[#This Row],[Deal_Stage]]="Won",_xlfn.XLOOKUP(Sales_Pipeline[[#This Row],[Product]],Products!$A$2:$A$8,Products!$C$2:$C$8),Sales_Pipeline[[#This Row],[Deal_Stage]]="Lost",_xlfn.XLOOKUP(Sales_Pipeline[[#This Row],[Product]],Products!$A$2:$A$8,Products!$C$2:$C$8)),"")</f>
        <v>3393</v>
      </c>
      <c r="O4744" s="2">
        <v>3340</v>
      </c>
    </row>
    <row r="4745" spans="1:15" x14ac:dyDescent="0.3">
      <c r="A4745" t="s">
        <v>4891</v>
      </c>
      <c r="B4745" t="s">
        <v>36</v>
      </c>
      <c r="C4745" t="str">
        <f>_xlfn.XLOOKUP(Sales_Pipeline[[#This Row],[Sales_Agent]],Sales_Teams[Sales_Agent],Sales_Teams[Manager])</f>
        <v>Celia Rouche</v>
      </c>
      <c r="D4745" t="str">
        <f>_xlfn.XLOOKUP(Sales_Pipeline[[#This Row],[Manager]],Sales_Teams[Manager],Sales_Teams[Regional_Office])</f>
        <v>West</v>
      </c>
      <c r="E4745" t="s">
        <v>76</v>
      </c>
      <c r="F4745" t="s">
        <v>330</v>
      </c>
      <c r="G4745" t="str">
        <f>IFERROR(_xlfn.XLOOKUP(Sales_Pipeline[[#This Row],[Account]],Accounts!$A$2:$A$86,Accounts!$F$2:$F$86),"")</f>
        <v>Korea</v>
      </c>
      <c r="H4745" t="s">
        <v>82</v>
      </c>
      <c r="I4745" s="3">
        <v>42929</v>
      </c>
      <c r="J4745" s="3">
        <v>42931</v>
      </c>
      <c r="K4745" s="8" t="str">
        <f>IF(Sales_Pipeline[[#This Row],[Close_Date]]="","",TEXT(Sales_Pipeline[[#This Row],[Close_Date]],"ddd"))</f>
        <v>Sat</v>
      </c>
      <c r="L4745" s="8" t="str">
        <f>IF(Sales_Pipeline[[#This Row],[Close_Date]]="","",TEXT(Sales_Pipeline[[#This Row],[Close_Date]],"mmm"))</f>
        <v>Jul</v>
      </c>
      <c r="M4745" s="8" t="str">
        <f>IF(Sales_Pipeline[[#This Row],[Close_Date]]="","","Q"&amp;ROUNDUP(MONTH(Sales_Pipeline[[#This Row],[Close_Date]])/3,0))</f>
        <v>Q3</v>
      </c>
      <c r="N4745" s="2" cm="1">
        <f t="array" ref="N4745">IFERROR(_xlfn.IFS(Sales_Pipeline[[#This Row],[Deal_Stage]]="Won",_xlfn.XLOOKUP(Sales_Pipeline[[#This Row],[Product]],Products!$A$2:$A$8,Products!$C$2:$C$8),Sales_Pipeline[[#This Row],[Deal_Stage]]="Lost",_xlfn.XLOOKUP(Sales_Pipeline[[#This Row],[Product]],Products!$A$2:$A$8,Products!$C$2:$C$8)),"")</f>
        <v>3393</v>
      </c>
      <c r="O4745" s="2">
        <v>0</v>
      </c>
    </row>
    <row r="4746" spans="1:15" x14ac:dyDescent="0.3">
      <c r="A4746" t="s">
        <v>4892</v>
      </c>
      <c r="B4746" t="s">
        <v>42</v>
      </c>
      <c r="C4746" t="str">
        <f>_xlfn.XLOOKUP(Sales_Pipeline[[#This Row],[Sales_Agent]],Sales_Teams[Sales_Agent],Sales_Teams[Manager])</f>
        <v>Summer Sewald</v>
      </c>
      <c r="D4746" t="str">
        <f>_xlfn.XLOOKUP(Sales_Pipeline[[#This Row],[Manager]],Sales_Teams[Manager],Sales_Teams[Regional_Office])</f>
        <v>West</v>
      </c>
      <c r="E4746" t="s">
        <v>55</v>
      </c>
      <c r="F4746" t="s">
        <v>175</v>
      </c>
      <c r="G4746" t="str">
        <f>IFERROR(_xlfn.XLOOKUP(Sales_Pipeline[[#This Row],[Account]],Accounts!$A$2:$A$86,Accounts!$F$2:$F$86),"")</f>
        <v>Brazil</v>
      </c>
      <c r="H4746" t="s">
        <v>57</v>
      </c>
      <c r="I4746" s="3">
        <v>42929</v>
      </c>
      <c r="J4746" s="3">
        <v>42956</v>
      </c>
      <c r="K4746" s="8" t="str">
        <f>IF(Sales_Pipeline[[#This Row],[Close_Date]]="","",TEXT(Sales_Pipeline[[#This Row],[Close_Date]],"ddd"))</f>
        <v>Wed</v>
      </c>
      <c r="L4746" s="8" t="str">
        <f>IF(Sales_Pipeline[[#This Row],[Close_Date]]="","",TEXT(Sales_Pipeline[[#This Row],[Close_Date]],"mmm"))</f>
        <v>Aug</v>
      </c>
      <c r="M4746" s="8" t="str">
        <f>IF(Sales_Pipeline[[#This Row],[Close_Date]]="","","Q"&amp;ROUNDUP(MONTH(Sales_Pipeline[[#This Row],[Close_Date]])/3,0))</f>
        <v>Q3</v>
      </c>
      <c r="N4746" s="2" cm="1">
        <f t="array" ref="N4746">IFERROR(_xlfn.IFS(Sales_Pipeline[[#This Row],[Deal_Stage]]="Won",_xlfn.XLOOKUP(Sales_Pipeline[[#This Row],[Product]],Products!$A$2:$A$8,Products!$C$2:$C$8),Sales_Pipeline[[#This Row],[Deal_Stage]]="Lost",_xlfn.XLOOKUP(Sales_Pipeline[[#This Row],[Product]],Products!$A$2:$A$8,Products!$C$2:$C$8)),"")</f>
        <v>1096</v>
      </c>
      <c r="O4746" s="2">
        <v>1014</v>
      </c>
    </row>
    <row r="4747" spans="1:15" x14ac:dyDescent="0.3">
      <c r="A4747" t="s">
        <v>4893</v>
      </c>
      <c r="B4747" t="s">
        <v>8</v>
      </c>
      <c r="C4747" t="str">
        <f>_xlfn.XLOOKUP(Sales_Pipeline[[#This Row],[Sales_Agent]],Sales_Teams[Sales_Agent],Sales_Teams[Manager])</f>
        <v>Dustin Brinkmann</v>
      </c>
      <c r="D4747" t="str">
        <f>_xlfn.XLOOKUP(Sales_Pipeline[[#This Row],[Manager]],Sales_Teams[Manager],Sales_Teams[Regional_Office])</f>
        <v>Central</v>
      </c>
      <c r="E4747" t="s">
        <v>63</v>
      </c>
      <c r="F4747" t="s">
        <v>333</v>
      </c>
      <c r="G4747" t="str">
        <f>IFERROR(_xlfn.XLOOKUP(Sales_Pipeline[[#This Row],[Account]],Accounts!$A$2:$A$86,Accounts!$F$2:$F$86),"")</f>
        <v>United States</v>
      </c>
      <c r="H4747" t="s">
        <v>57</v>
      </c>
      <c r="I4747" s="3">
        <v>42929</v>
      </c>
      <c r="J4747" s="3">
        <v>42935</v>
      </c>
      <c r="K4747" s="8" t="str">
        <f>IF(Sales_Pipeline[[#This Row],[Close_Date]]="","",TEXT(Sales_Pipeline[[#This Row],[Close_Date]],"ddd"))</f>
        <v>Wed</v>
      </c>
      <c r="L4747" s="8" t="str">
        <f>IF(Sales_Pipeline[[#This Row],[Close_Date]]="","",TEXT(Sales_Pipeline[[#This Row],[Close_Date]],"mmm"))</f>
        <v>Jul</v>
      </c>
      <c r="M4747" s="8" t="str">
        <f>IF(Sales_Pipeline[[#This Row],[Close_Date]]="","","Q"&amp;ROUNDUP(MONTH(Sales_Pipeline[[#This Row],[Close_Date]])/3,0))</f>
        <v>Q3</v>
      </c>
      <c r="N4747" s="2" cm="1">
        <f t="array" ref="N4747">IFERROR(_xlfn.IFS(Sales_Pipeline[[#This Row],[Deal_Stage]]="Won",_xlfn.XLOOKUP(Sales_Pipeline[[#This Row],[Product]],Products!$A$2:$A$8,Products!$C$2:$C$8),Sales_Pipeline[[#This Row],[Deal_Stage]]="Lost",_xlfn.XLOOKUP(Sales_Pipeline[[#This Row],[Product]],Products!$A$2:$A$8,Products!$C$2:$C$8)),"")</f>
        <v>550</v>
      </c>
      <c r="O4747" s="2">
        <v>536</v>
      </c>
    </row>
    <row r="4748" spans="1:15" x14ac:dyDescent="0.3">
      <c r="A4748" t="s">
        <v>4894</v>
      </c>
      <c r="B4748" t="s">
        <v>37</v>
      </c>
      <c r="C4748" t="str">
        <f>_xlfn.XLOOKUP(Sales_Pipeline[[#This Row],[Sales_Agent]],Sales_Teams[Sales_Agent],Sales_Teams[Manager])</f>
        <v>Celia Rouche</v>
      </c>
      <c r="D4748" t="str">
        <f>_xlfn.XLOOKUP(Sales_Pipeline[[#This Row],[Manager]],Sales_Teams[Manager],Sales_Teams[Regional_Office])</f>
        <v>West</v>
      </c>
      <c r="E4748" t="s">
        <v>55</v>
      </c>
      <c r="F4748" t="s">
        <v>216</v>
      </c>
      <c r="G4748" t="str">
        <f>IFERROR(_xlfn.XLOOKUP(Sales_Pipeline[[#This Row],[Account]],Accounts!$A$2:$A$86,Accounts!$F$2:$F$86),"")</f>
        <v>United States</v>
      </c>
      <c r="H4748" t="s">
        <v>82</v>
      </c>
      <c r="I4748" s="3">
        <v>42929</v>
      </c>
      <c r="J4748" s="3">
        <v>42930</v>
      </c>
      <c r="K4748" s="8" t="str">
        <f>IF(Sales_Pipeline[[#This Row],[Close_Date]]="","",TEXT(Sales_Pipeline[[#This Row],[Close_Date]],"ddd"))</f>
        <v>Fri</v>
      </c>
      <c r="L4748" s="8" t="str">
        <f>IF(Sales_Pipeline[[#This Row],[Close_Date]]="","",TEXT(Sales_Pipeline[[#This Row],[Close_Date]],"mmm"))</f>
        <v>Jul</v>
      </c>
      <c r="M4748" s="8" t="str">
        <f>IF(Sales_Pipeline[[#This Row],[Close_Date]]="","","Q"&amp;ROUNDUP(MONTH(Sales_Pipeline[[#This Row],[Close_Date]])/3,0))</f>
        <v>Q3</v>
      </c>
      <c r="N4748" s="2" cm="1">
        <f t="array" ref="N4748">IFERROR(_xlfn.IFS(Sales_Pipeline[[#This Row],[Deal_Stage]]="Won",_xlfn.XLOOKUP(Sales_Pipeline[[#This Row],[Product]],Products!$A$2:$A$8,Products!$C$2:$C$8),Sales_Pipeline[[#This Row],[Deal_Stage]]="Lost",_xlfn.XLOOKUP(Sales_Pipeline[[#This Row],[Product]],Products!$A$2:$A$8,Products!$C$2:$C$8)),"")</f>
        <v>1096</v>
      </c>
      <c r="O4748" s="2">
        <v>0</v>
      </c>
    </row>
    <row r="4749" spans="1:15" x14ac:dyDescent="0.3">
      <c r="A4749" t="s">
        <v>4895</v>
      </c>
      <c r="B4749" t="s">
        <v>14</v>
      </c>
      <c r="C4749" t="str">
        <f>_xlfn.XLOOKUP(Sales_Pipeline[[#This Row],[Sales_Agent]],Sales_Teams[Sales_Agent],Sales_Teams[Manager])</f>
        <v>Melvin Marxen</v>
      </c>
      <c r="D4749" t="str">
        <f>_xlfn.XLOOKUP(Sales_Pipeline[[#This Row],[Manager]],Sales_Teams[Manager],Sales_Teams[Regional_Office])</f>
        <v>Central</v>
      </c>
      <c r="E4749" t="s">
        <v>63</v>
      </c>
      <c r="F4749" t="s">
        <v>64</v>
      </c>
      <c r="G4749" t="str">
        <f>IFERROR(_xlfn.XLOOKUP(Sales_Pipeline[[#This Row],[Account]],Accounts!$A$2:$A$86,Accounts!$F$2:$F$86),"")</f>
        <v>United States</v>
      </c>
      <c r="H4749" t="s">
        <v>57</v>
      </c>
      <c r="I4749" s="3">
        <v>42929</v>
      </c>
      <c r="J4749" s="3">
        <v>42940</v>
      </c>
      <c r="K4749" s="8" t="str">
        <f>IF(Sales_Pipeline[[#This Row],[Close_Date]]="","",TEXT(Sales_Pipeline[[#This Row],[Close_Date]],"ddd"))</f>
        <v>Mon</v>
      </c>
      <c r="L4749" s="8" t="str">
        <f>IF(Sales_Pipeline[[#This Row],[Close_Date]]="","",TEXT(Sales_Pipeline[[#This Row],[Close_Date]],"mmm"))</f>
        <v>Jul</v>
      </c>
      <c r="M4749" s="8" t="str">
        <f>IF(Sales_Pipeline[[#This Row],[Close_Date]]="","","Q"&amp;ROUNDUP(MONTH(Sales_Pipeline[[#This Row],[Close_Date]])/3,0))</f>
        <v>Q3</v>
      </c>
      <c r="N4749" s="2" cm="1">
        <f t="array" ref="N4749">IFERROR(_xlfn.IFS(Sales_Pipeline[[#This Row],[Deal_Stage]]="Won",_xlfn.XLOOKUP(Sales_Pipeline[[#This Row],[Product]],Products!$A$2:$A$8,Products!$C$2:$C$8),Sales_Pipeline[[#This Row],[Deal_Stage]]="Lost",_xlfn.XLOOKUP(Sales_Pipeline[[#This Row],[Product]],Products!$A$2:$A$8,Products!$C$2:$C$8)),"")</f>
        <v>550</v>
      </c>
      <c r="O4749" s="2">
        <v>550</v>
      </c>
    </row>
    <row r="4750" spans="1:15" x14ac:dyDescent="0.3">
      <c r="A4750" t="s">
        <v>4896</v>
      </c>
      <c r="B4750" t="s">
        <v>14</v>
      </c>
      <c r="C4750" t="str">
        <f>_xlfn.XLOOKUP(Sales_Pipeline[[#This Row],[Sales_Agent]],Sales_Teams[Sales_Agent],Sales_Teams[Manager])</f>
        <v>Melvin Marxen</v>
      </c>
      <c r="D4750" t="str">
        <f>_xlfn.XLOOKUP(Sales_Pipeline[[#This Row],[Manager]],Sales_Teams[Manager],Sales_Teams[Regional_Office])</f>
        <v>Central</v>
      </c>
      <c r="E4750" t="s">
        <v>63</v>
      </c>
      <c r="F4750" t="s">
        <v>132</v>
      </c>
      <c r="G4750" t="str">
        <f>IFERROR(_xlfn.XLOOKUP(Sales_Pipeline[[#This Row],[Account]],Accounts!$A$2:$A$86,Accounts!$F$2:$F$86),"")</f>
        <v>United States</v>
      </c>
      <c r="H4750" t="s">
        <v>57</v>
      </c>
      <c r="I4750" s="3">
        <v>42929</v>
      </c>
      <c r="J4750" s="3">
        <v>43006</v>
      </c>
      <c r="K4750" s="8" t="str">
        <f>IF(Sales_Pipeline[[#This Row],[Close_Date]]="","",TEXT(Sales_Pipeline[[#This Row],[Close_Date]],"ddd"))</f>
        <v>Thu</v>
      </c>
      <c r="L4750" s="8" t="str">
        <f>IF(Sales_Pipeline[[#This Row],[Close_Date]]="","",TEXT(Sales_Pipeline[[#This Row],[Close_Date]],"mmm"))</f>
        <v>Sep</v>
      </c>
      <c r="M4750" s="8" t="str">
        <f>IF(Sales_Pipeline[[#This Row],[Close_Date]]="","","Q"&amp;ROUNDUP(MONTH(Sales_Pipeline[[#This Row],[Close_Date]])/3,0))</f>
        <v>Q3</v>
      </c>
      <c r="N4750" s="2" cm="1">
        <f t="array" ref="N4750">IFERROR(_xlfn.IFS(Sales_Pipeline[[#This Row],[Deal_Stage]]="Won",_xlfn.XLOOKUP(Sales_Pipeline[[#This Row],[Product]],Products!$A$2:$A$8,Products!$C$2:$C$8),Sales_Pipeline[[#This Row],[Deal_Stage]]="Lost",_xlfn.XLOOKUP(Sales_Pipeline[[#This Row],[Product]],Products!$A$2:$A$8,Products!$C$2:$C$8)),"")</f>
        <v>550</v>
      </c>
      <c r="O4750" s="2">
        <v>469</v>
      </c>
    </row>
    <row r="4751" spans="1:15" x14ac:dyDescent="0.3">
      <c r="A4751" t="s">
        <v>4897</v>
      </c>
      <c r="B4751" t="s">
        <v>14</v>
      </c>
      <c r="C4751" t="str">
        <f>_xlfn.XLOOKUP(Sales_Pipeline[[#This Row],[Sales_Agent]],Sales_Teams[Sales_Agent],Sales_Teams[Manager])</f>
        <v>Melvin Marxen</v>
      </c>
      <c r="D4751" t="str">
        <f>_xlfn.XLOOKUP(Sales_Pipeline[[#This Row],[Manager]],Sales_Teams[Manager],Sales_Teams[Regional_Office])</f>
        <v>Central</v>
      </c>
      <c r="E4751" t="s">
        <v>63</v>
      </c>
      <c r="F4751" t="s">
        <v>68</v>
      </c>
      <c r="G4751" t="str">
        <f>IFERROR(_xlfn.XLOOKUP(Sales_Pipeline[[#This Row],[Account]],Accounts!$A$2:$A$86,Accounts!$F$2:$F$86),"")</f>
        <v>United States</v>
      </c>
      <c r="H4751" t="s">
        <v>57</v>
      </c>
      <c r="I4751" s="3">
        <v>42929</v>
      </c>
      <c r="J4751" s="3">
        <v>42930</v>
      </c>
      <c r="K4751" s="8" t="str">
        <f>IF(Sales_Pipeline[[#This Row],[Close_Date]]="","",TEXT(Sales_Pipeline[[#This Row],[Close_Date]],"ddd"))</f>
        <v>Fri</v>
      </c>
      <c r="L4751" s="8" t="str">
        <f>IF(Sales_Pipeline[[#This Row],[Close_Date]]="","",TEXT(Sales_Pipeline[[#This Row],[Close_Date]],"mmm"))</f>
        <v>Jul</v>
      </c>
      <c r="M4751" s="8" t="str">
        <f>IF(Sales_Pipeline[[#This Row],[Close_Date]]="","","Q"&amp;ROUNDUP(MONTH(Sales_Pipeline[[#This Row],[Close_Date]])/3,0))</f>
        <v>Q3</v>
      </c>
      <c r="N4751" s="2" cm="1">
        <f t="array" ref="N4751">IFERROR(_xlfn.IFS(Sales_Pipeline[[#This Row],[Deal_Stage]]="Won",_xlfn.XLOOKUP(Sales_Pipeline[[#This Row],[Product]],Products!$A$2:$A$8,Products!$C$2:$C$8),Sales_Pipeline[[#This Row],[Deal_Stage]]="Lost",_xlfn.XLOOKUP(Sales_Pipeline[[#This Row],[Product]],Products!$A$2:$A$8,Products!$C$2:$C$8)),"")</f>
        <v>550</v>
      </c>
      <c r="O4751" s="2">
        <v>585</v>
      </c>
    </row>
    <row r="4752" spans="1:15" x14ac:dyDescent="0.3">
      <c r="A4752" t="s">
        <v>4898</v>
      </c>
      <c r="B4752" t="s">
        <v>14</v>
      </c>
      <c r="C4752" t="str">
        <f>_xlfn.XLOOKUP(Sales_Pipeline[[#This Row],[Sales_Agent]],Sales_Teams[Sales_Agent],Sales_Teams[Manager])</f>
        <v>Melvin Marxen</v>
      </c>
      <c r="D4752" t="str">
        <f>_xlfn.XLOOKUP(Sales_Pipeline[[#This Row],[Manager]],Sales_Teams[Manager],Sales_Teams[Regional_Office])</f>
        <v>Central</v>
      </c>
      <c r="E4752" t="s">
        <v>55</v>
      </c>
      <c r="F4752" t="s">
        <v>247</v>
      </c>
      <c r="G4752" t="str">
        <f>IFERROR(_xlfn.XLOOKUP(Sales_Pipeline[[#This Row],[Account]],Accounts!$A$2:$A$86,Accounts!$F$2:$F$86),"")</f>
        <v>United States</v>
      </c>
      <c r="H4752" t="s">
        <v>57</v>
      </c>
      <c r="I4752" s="3">
        <v>42929</v>
      </c>
      <c r="J4752" s="3">
        <v>42976</v>
      </c>
      <c r="K4752" s="8" t="str">
        <f>IF(Sales_Pipeline[[#This Row],[Close_Date]]="","",TEXT(Sales_Pipeline[[#This Row],[Close_Date]],"ddd"))</f>
        <v>Tue</v>
      </c>
      <c r="L4752" s="8" t="str">
        <f>IF(Sales_Pipeline[[#This Row],[Close_Date]]="","",TEXT(Sales_Pipeline[[#This Row],[Close_Date]],"mmm"))</f>
        <v>Aug</v>
      </c>
      <c r="M4752" s="8" t="str">
        <f>IF(Sales_Pipeline[[#This Row],[Close_Date]]="","","Q"&amp;ROUNDUP(MONTH(Sales_Pipeline[[#This Row],[Close_Date]])/3,0))</f>
        <v>Q3</v>
      </c>
      <c r="N4752" s="2" cm="1">
        <f t="array" ref="N4752">IFERROR(_xlfn.IFS(Sales_Pipeline[[#This Row],[Deal_Stage]]="Won",_xlfn.XLOOKUP(Sales_Pipeline[[#This Row],[Product]],Products!$A$2:$A$8,Products!$C$2:$C$8),Sales_Pipeline[[#This Row],[Deal_Stage]]="Lost",_xlfn.XLOOKUP(Sales_Pipeline[[#This Row],[Product]],Products!$A$2:$A$8,Products!$C$2:$C$8)),"")</f>
        <v>1096</v>
      </c>
      <c r="O4752" s="2">
        <v>943</v>
      </c>
    </row>
    <row r="4753" spans="1:15" x14ac:dyDescent="0.3">
      <c r="A4753" t="s">
        <v>4899</v>
      </c>
      <c r="B4753" t="s">
        <v>29</v>
      </c>
      <c r="C4753" t="str">
        <f>_xlfn.XLOOKUP(Sales_Pipeline[[#This Row],[Sales_Agent]],Sales_Teams[Sales_Agent],Sales_Teams[Manager])</f>
        <v>Rocco Neubert</v>
      </c>
      <c r="D4753" t="str">
        <f>_xlfn.XLOOKUP(Sales_Pipeline[[#This Row],[Manager]],Sales_Teams[Manager],Sales_Teams[Regional_Office])</f>
        <v>East</v>
      </c>
      <c r="E4753" t="s">
        <v>63</v>
      </c>
      <c r="F4753" t="s">
        <v>182</v>
      </c>
      <c r="G4753" t="str">
        <f>IFERROR(_xlfn.XLOOKUP(Sales_Pipeline[[#This Row],[Account]],Accounts!$A$2:$A$86,Accounts!$F$2:$F$86),"")</f>
        <v>United States</v>
      </c>
      <c r="H4753" t="s">
        <v>82</v>
      </c>
      <c r="I4753" s="3">
        <v>42929</v>
      </c>
      <c r="J4753" s="3">
        <v>42937</v>
      </c>
      <c r="K4753" s="8" t="str">
        <f>IF(Sales_Pipeline[[#This Row],[Close_Date]]="","",TEXT(Sales_Pipeline[[#This Row],[Close_Date]],"ddd"))</f>
        <v>Fri</v>
      </c>
      <c r="L4753" s="8" t="str">
        <f>IF(Sales_Pipeline[[#This Row],[Close_Date]]="","",TEXT(Sales_Pipeline[[#This Row],[Close_Date]],"mmm"))</f>
        <v>Jul</v>
      </c>
      <c r="M4753" s="8" t="str">
        <f>IF(Sales_Pipeline[[#This Row],[Close_Date]]="","","Q"&amp;ROUNDUP(MONTH(Sales_Pipeline[[#This Row],[Close_Date]])/3,0))</f>
        <v>Q3</v>
      </c>
      <c r="N4753" s="2" cm="1">
        <f t="array" ref="N4753">IFERROR(_xlfn.IFS(Sales_Pipeline[[#This Row],[Deal_Stage]]="Won",_xlfn.XLOOKUP(Sales_Pipeline[[#This Row],[Product]],Products!$A$2:$A$8,Products!$C$2:$C$8),Sales_Pipeline[[#This Row],[Deal_Stage]]="Lost",_xlfn.XLOOKUP(Sales_Pipeline[[#This Row],[Product]],Products!$A$2:$A$8,Products!$C$2:$C$8)),"")</f>
        <v>550</v>
      </c>
      <c r="O4753" s="2">
        <v>0</v>
      </c>
    </row>
    <row r="4754" spans="1:15" x14ac:dyDescent="0.3">
      <c r="A4754" t="s">
        <v>4900</v>
      </c>
      <c r="B4754" t="s">
        <v>29</v>
      </c>
      <c r="C4754" t="str">
        <f>_xlfn.XLOOKUP(Sales_Pipeline[[#This Row],[Sales_Agent]],Sales_Teams[Sales_Agent],Sales_Teams[Manager])</f>
        <v>Rocco Neubert</v>
      </c>
      <c r="D4754" t="str">
        <f>_xlfn.XLOOKUP(Sales_Pipeline[[#This Row],[Manager]],Sales_Teams[Manager],Sales_Teams[Regional_Office])</f>
        <v>East</v>
      </c>
      <c r="E4754" t="s">
        <v>55</v>
      </c>
      <c r="F4754" t="s">
        <v>231</v>
      </c>
      <c r="G4754" t="str">
        <f>IFERROR(_xlfn.XLOOKUP(Sales_Pipeline[[#This Row],[Account]],Accounts!$A$2:$A$86,Accounts!$F$2:$F$86),"")</f>
        <v>United States</v>
      </c>
      <c r="H4754" t="s">
        <v>57</v>
      </c>
      <c r="I4754" s="3">
        <v>42929</v>
      </c>
      <c r="J4754" s="3">
        <v>42948</v>
      </c>
      <c r="K4754" s="8" t="str">
        <f>IF(Sales_Pipeline[[#This Row],[Close_Date]]="","",TEXT(Sales_Pipeline[[#This Row],[Close_Date]],"ddd"))</f>
        <v>Tue</v>
      </c>
      <c r="L4754" s="8" t="str">
        <f>IF(Sales_Pipeline[[#This Row],[Close_Date]]="","",TEXT(Sales_Pipeline[[#This Row],[Close_Date]],"mmm"))</f>
        <v>Aug</v>
      </c>
      <c r="M4754" s="8" t="str">
        <f>IF(Sales_Pipeline[[#This Row],[Close_Date]]="","","Q"&amp;ROUNDUP(MONTH(Sales_Pipeline[[#This Row],[Close_Date]])/3,0))</f>
        <v>Q3</v>
      </c>
      <c r="N4754" s="2" cm="1">
        <f t="array" ref="N4754">IFERROR(_xlfn.IFS(Sales_Pipeline[[#This Row],[Deal_Stage]]="Won",_xlfn.XLOOKUP(Sales_Pipeline[[#This Row],[Product]],Products!$A$2:$A$8,Products!$C$2:$C$8),Sales_Pipeline[[#This Row],[Deal_Stage]]="Lost",_xlfn.XLOOKUP(Sales_Pipeline[[#This Row],[Product]],Products!$A$2:$A$8,Products!$C$2:$C$8)),"")</f>
        <v>1096</v>
      </c>
      <c r="O4754" s="2">
        <v>1319</v>
      </c>
    </row>
    <row r="4755" spans="1:15" x14ac:dyDescent="0.3">
      <c r="A4755" t="s">
        <v>4901</v>
      </c>
      <c r="B4755" t="s">
        <v>29</v>
      </c>
      <c r="C4755" t="str">
        <f>_xlfn.XLOOKUP(Sales_Pipeline[[#This Row],[Sales_Agent]],Sales_Teams[Sales_Agent],Sales_Teams[Manager])</f>
        <v>Rocco Neubert</v>
      </c>
      <c r="D4755" t="str">
        <f>_xlfn.XLOOKUP(Sales_Pipeline[[#This Row],[Manager]],Sales_Teams[Manager],Sales_Teams[Regional_Office])</f>
        <v>East</v>
      </c>
      <c r="E4755" t="s">
        <v>8953</v>
      </c>
      <c r="F4755" t="s">
        <v>209</v>
      </c>
      <c r="G4755" t="str">
        <f>IFERROR(_xlfn.XLOOKUP(Sales_Pipeline[[#This Row],[Account]],Accounts!$A$2:$A$86,Accounts!$F$2:$F$86),"")</f>
        <v>United States</v>
      </c>
      <c r="H4755" t="s">
        <v>57</v>
      </c>
      <c r="I4755" s="3">
        <v>42929</v>
      </c>
      <c r="J4755" s="3">
        <v>42938</v>
      </c>
      <c r="K4755" s="8" t="str">
        <f>IF(Sales_Pipeline[[#This Row],[Close_Date]]="","",TEXT(Sales_Pipeline[[#This Row],[Close_Date]],"ddd"))</f>
        <v>Sat</v>
      </c>
      <c r="L4755" s="8" t="str">
        <f>IF(Sales_Pipeline[[#This Row],[Close_Date]]="","",TEXT(Sales_Pipeline[[#This Row],[Close_Date]],"mmm"))</f>
        <v>Jul</v>
      </c>
      <c r="M4755" s="8" t="str">
        <f>IF(Sales_Pipeline[[#This Row],[Close_Date]]="","","Q"&amp;ROUNDUP(MONTH(Sales_Pipeline[[#This Row],[Close_Date]])/3,0))</f>
        <v>Q3</v>
      </c>
      <c r="N4755" s="2" cm="1">
        <f t="array" ref="N4755">IFERROR(_xlfn.IFS(Sales_Pipeline[[#This Row],[Deal_Stage]]="Won",_xlfn.XLOOKUP(Sales_Pipeline[[#This Row],[Product]],Products!$A$2:$A$8,Products!$C$2:$C$8),Sales_Pipeline[[#This Row],[Deal_Stage]]="Lost",_xlfn.XLOOKUP(Sales_Pipeline[[#This Row],[Product]],Products!$A$2:$A$8,Products!$C$2:$C$8)),"")</f>
        <v>4821</v>
      </c>
      <c r="O4755" s="2">
        <v>5873</v>
      </c>
    </row>
    <row r="4756" spans="1:15" x14ac:dyDescent="0.3">
      <c r="A4756" t="s">
        <v>4902</v>
      </c>
      <c r="B4756" t="s">
        <v>21</v>
      </c>
      <c r="C4756" t="str">
        <f>_xlfn.XLOOKUP(Sales_Pipeline[[#This Row],[Sales_Agent]],Sales_Teams[Sales_Agent],Sales_Teams[Manager])</f>
        <v>Cara Losch</v>
      </c>
      <c r="D4756" t="str">
        <f>_xlfn.XLOOKUP(Sales_Pipeline[[#This Row],[Manager]],Sales_Teams[Manager],Sales_Teams[Regional_Office])</f>
        <v>East</v>
      </c>
      <c r="E4756" t="s">
        <v>61</v>
      </c>
      <c r="G4756" t="str">
        <f>IFERROR(_xlfn.XLOOKUP(Sales_Pipeline[[#This Row],[Account]],Accounts!$A$2:$A$86,Accounts!$F$2:$F$86),"")</f>
        <v/>
      </c>
      <c r="H4756" t="s">
        <v>77</v>
      </c>
      <c r="I4756" s="3">
        <v>42929</v>
      </c>
      <c r="K4756" s="8" t="str">
        <f>IF(Sales_Pipeline[[#This Row],[Close_Date]]="","",TEXT(Sales_Pipeline[[#This Row],[Close_Date]],"ddd"))</f>
        <v/>
      </c>
      <c r="L4756" s="8" t="str">
        <f>IF(Sales_Pipeline[[#This Row],[Close_Date]]="","",TEXT(Sales_Pipeline[[#This Row],[Close_Date]],"mmm"))</f>
        <v/>
      </c>
      <c r="M4756" s="8" t="str">
        <f>IF(Sales_Pipeline[[#This Row],[Close_Date]]="","","Q"&amp;ROUNDUP(MONTH(Sales_Pipeline[[#This Row],[Close_Date]])/3,0))</f>
        <v/>
      </c>
      <c r="N4756" s="2" t="str" cm="1">
        <f t="array" ref="N4756">IFERROR(_xlfn.IFS(Sales_Pipeline[[#This Row],[Deal_Stage]]="Won",_xlfn.XLOOKUP(Sales_Pipeline[[#This Row],[Product]],Products!$A$2:$A$8,Products!$C$2:$C$8),Sales_Pipeline[[#This Row],[Deal_Stage]]="Lost",_xlfn.XLOOKUP(Sales_Pipeline[[#This Row],[Product]],Products!$A$2:$A$8,Products!$C$2:$C$8)),"")</f>
        <v/>
      </c>
      <c r="O4756" s="2">
        <v>0</v>
      </c>
    </row>
    <row r="4757" spans="1:15" x14ac:dyDescent="0.3">
      <c r="A4757" t="s">
        <v>4903</v>
      </c>
      <c r="B4757" t="s">
        <v>32</v>
      </c>
      <c r="C4757" t="str">
        <f>_xlfn.XLOOKUP(Sales_Pipeline[[#This Row],[Sales_Agent]],Sales_Teams[Sales_Agent],Sales_Teams[Manager])</f>
        <v>Celia Rouche</v>
      </c>
      <c r="D4757" t="str">
        <f>_xlfn.XLOOKUP(Sales_Pipeline[[#This Row],[Manager]],Sales_Teams[Manager],Sales_Teams[Regional_Office])</f>
        <v>West</v>
      </c>
      <c r="E4757" t="s">
        <v>76</v>
      </c>
      <c r="F4757" t="s">
        <v>173</v>
      </c>
      <c r="G4757" t="str">
        <f>IFERROR(_xlfn.XLOOKUP(Sales_Pipeline[[#This Row],[Account]],Accounts!$A$2:$A$86,Accounts!$F$2:$F$86),"")</f>
        <v>United States</v>
      </c>
      <c r="H4757" t="s">
        <v>82</v>
      </c>
      <c r="I4757" s="3">
        <v>42929</v>
      </c>
      <c r="J4757" s="3">
        <v>42975</v>
      </c>
      <c r="K4757" s="8" t="str">
        <f>IF(Sales_Pipeline[[#This Row],[Close_Date]]="","",TEXT(Sales_Pipeline[[#This Row],[Close_Date]],"ddd"))</f>
        <v>Mon</v>
      </c>
      <c r="L4757" s="8" t="str">
        <f>IF(Sales_Pipeline[[#This Row],[Close_Date]]="","",TEXT(Sales_Pipeline[[#This Row],[Close_Date]],"mmm"))</f>
        <v>Aug</v>
      </c>
      <c r="M4757" s="8" t="str">
        <f>IF(Sales_Pipeline[[#This Row],[Close_Date]]="","","Q"&amp;ROUNDUP(MONTH(Sales_Pipeline[[#This Row],[Close_Date]])/3,0))</f>
        <v>Q3</v>
      </c>
      <c r="N4757" s="2" cm="1">
        <f t="array" ref="N4757">IFERROR(_xlfn.IFS(Sales_Pipeline[[#This Row],[Deal_Stage]]="Won",_xlfn.XLOOKUP(Sales_Pipeline[[#This Row],[Product]],Products!$A$2:$A$8,Products!$C$2:$C$8),Sales_Pipeline[[#This Row],[Deal_Stage]]="Lost",_xlfn.XLOOKUP(Sales_Pipeline[[#This Row],[Product]],Products!$A$2:$A$8,Products!$C$2:$C$8)),"")</f>
        <v>3393</v>
      </c>
      <c r="O4757" s="2">
        <v>0</v>
      </c>
    </row>
    <row r="4758" spans="1:15" x14ac:dyDescent="0.3">
      <c r="A4758" t="s">
        <v>4904</v>
      </c>
      <c r="B4758" t="s">
        <v>44</v>
      </c>
      <c r="C4758" t="str">
        <f>_xlfn.XLOOKUP(Sales_Pipeline[[#This Row],[Sales_Agent]],Sales_Teams[Sales_Agent],Sales_Teams[Manager])</f>
        <v>Summer Sewald</v>
      </c>
      <c r="D4758" t="str">
        <f>_xlfn.XLOOKUP(Sales_Pipeline[[#This Row],[Manager]],Sales_Teams[Manager],Sales_Teams[Regional_Office])</f>
        <v>West</v>
      </c>
      <c r="E4758" t="s">
        <v>55</v>
      </c>
      <c r="F4758" t="s">
        <v>201</v>
      </c>
      <c r="G4758" t="str">
        <f>IFERROR(_xlfn.XLOOKUP(Sales_Pipeline[[#This Row],[Account]],Accounts!$A$2:$A$86,Accounts!$F$2:$F$86),"")</f>
        <v>United States</v>
      </c>
      <c r="H4758" t="s">
        <v>82</v>
      </c>
      <c r="I4758" s="3">
        <v>42929</v>
      </c>
      <c r="J4758" s="3">
        <v>42931</v>
      </c>
      <c r="K4758" s="8" t="str">
        <f>IF(Sales_Pipeline[[#This Row],[Close_Date]]="","",TEXT(Sales_Pipeline[[#This Row],[Close_Date]],"ddd"))</f>
        <v>Sat</v>
      </c>
      <c r="L4758" s="8" t="str">
        <f>IF(Sales_Pipeline[[#This Row],[Close_Date]]="","",TEXT(Sales_Pipeline[[#This Row],[Close_Date]],"mmm"))</f>
        <v>Jul</v>
      </c>
      <c r="M4758" s="8" t="str">
        <f>IF(Sales_Pipeline[[#This Row],[Close_Date]]="","","Q"&amp;ROUNDUP(MONTH(Sales_Pipeline[[#This Row],[Close_Date]])/3,0))</f>
        <v>Q3</v>
      </c>
      <c r="N4758" s="2" cm="1">
        <f t="array" ref="N4758">IFERROR(_xlfn.IFS(Sales_Pipeline[[#This Row],[Deal_Stage]]="Won",_xlfn.XLOOKUP(Sales_Pipeline[[#This Row],[Product]],Products!$A$2:$A$8,Products!$C$2:$C$8),Sales_Pipeline[[#This Row],[Deal_Stage]]="Lost",_xlfn.XLOOKUP(Sales_Pipeline[[#This Row],[Product]],Products!$A$2:$A$8,Products!$C$2:$C$8)),"")</f>
        <v>1096</v>
      </c>
      <c r="O4758" s="2">
        <v>0</v>
      </c>
    </row>
    <row r="4759" spans="1:15" x14ac:dyDescent="0.3">
      <c r="A4759" t="s">
        <v>4905</v>
      </c>
      <c r="B4759" t="s">
        <v>3</v>
      </c>
      <c r="C4759" t="str">
        <f>_xlfn.XLOOKUP(Sales_Pipeline[[#This Row],[Sales_Agent]],Sales_Teams[Sales_Agent],Sales_Teams[Manager])</f>
        <v>Dustin Brinkmann</v>
      </c>
      <c r="D4759" t="str">
        <f>_xlfn.XLOOKUP(Sales_Pipeline[[#This Row],[Manager]],Sales_Teams[Manager],Sales_Teams[Regional_Office])</f>
        <v>Central</v>
      </c>
      <c r="E4759" t="s">
        <v>61</v>
      </c>
      <c r="F4759" t="s">
        <v>94</v>
      </c>
      <c r="G4759" t="str">
        <f>IFERROR(_xlfn.XLOOKUP(Sales_Pipeline[[#This Row],[Account]],Accounts!$A$2:$A$86,Accounts!$F$2:$F$86),"")</f>
        <v>United States</v>
      </c>
      <c r="H4759" t="s">
        <v>57</v>
      </c>
      <c r="I4759" s="3">
        <v>42930</v>
      </c>
      <c r="J4759" s="3">
        <v>42933</v>
      </c>
      <c r="K4759" s="8" t="str">
        <f>IF(Sales_Pipeline[[#This Row],[Close_Date]]="","",TEXT(Sales_Pipeline[[#This Row],[Close_Date]],"ddd"))</f>
        <v>Mon</v>
      </c>
      <c r="L4759" s="8" t="str">
        <f>IF(Sales_Pipeline[[#This Row],[Close_Date]]="","",TEXT(Sales_Pipeline[[#This Row],[Close_Date]],"mmm"))</f>
        <v>Jul</v>
      </c>
      <c r="M4759" s="8" t="str">
        <f>IF(Sales_Pipeline[[#This Row],[Close_Date]]="","","Q"&amp;ROUNDUP(MONTH(Sales_Pipeline[[#This Row],[Close_Date]])/3,0))</f>
        <v>Q3</v>
      </c>
      <c r="N4759" s="2" cm="1">
        <f t="array" ref="N4759">IFERROR(_xlfn.IFS(Sales_Pipeline[[#This Row],[Deal_Stage]]="Won",_xlfn.XLOOKUP(Sales_Pipeline[[#This Row],[Product]],Products!$A$2:$A$8,Products!$C$2:$C$8),Sales_Pipeline[[#This Row],[Deal_Stage]]="Lost",_xlfn.XLOOKUP(Sales_Pipeline[[#This Row],[Product]],Products!$A$2:$A$8,Products!$C$2:$C$8)),"")</f>
        <v>55</v>
      </c>
      <c r="O4759" s="2">
        <v>44</v>
      </c>
    </row>
    <row r="4760" spans="1:15" x14ac:dyDescent="0.3">
      <c r="A4760" t="s">
        <v>4906</v>
      </c>
      <c r="B4760" t="s">
        <v>30</v>
      </c>
      <c r="C4760" t="str">
        <f>_xlfn.XLOOKUP(Sales_Pipeline[[#This Row],[Sales_Agent]],Sales_Teams[Sales_Agent],Sales_Teams[Manager])</f>
        <v>Rocco Neubert</v>
      </c>
      <c r="D4760" t="str">
        <f>_xlfn.XLOOKUP(Sales_Pipeline[[#This Row],[Manager]],Sales_Teams[Manager],Sales_Teams[Regional_Office])</f>
        <v>East</v>
      </c>
      <c r="E4760" t="s">
        <v>76</v>
      </c>
      <c r="F4760" t="s">
        <v>231</v>
      </c>
      <c r="G4760" t="str">
        <f>IFERROR(_xlfn.XLOOKUP(Sales_Pipeline[[#This Row],[Account]],Accounts!$A$2:$A$86,Accounts!$F$2:$F$86),"")</f>
        <v>United States</v>
      </c>
      <c r="H4760" t="s">
        <v>82</v>
      </c>
      <c r="I4760" s="3">
        <v>42930</v>
      </c>
      <c r="J4760" s="3">
        <v>42942</v>
      </c>
      <c r="K4760" s="8" t="str">
        <f>IF(Sales_Pipeline[[#This Row],[Close_Date]]="","",TEXT(Sales_Pipeline[[#This Row],[Close_Date]],"ddd"))</f>
        <v>Wed</v>
      </c>
      <c r="L4760" s="8" t="str">
        <f>IF(Sales_Pipeline[[#This Row],[Close_Date]]="","",TEXT(Sales_Pipeline[[#This Row],[Close_Date]],"mmm"))</f>
        <v>Jul</v>
      </c>
      <c r="M4760" s="8" t="str">
        <f>IF(Sales_Pipeline[[#This Row],[Close_Date]]="","","Q"&amp;ROUNDUP(MONTH(Sales_Pipeline[[#This Row],[Close_Date]])/3,0))</f>
        <v>Q3</v>
      </c>
      <c r="N4760" s="2" cm="1">
        <f t="array" ref="N4760">IFERROR(_xlfn.IFS(Sales_Pipeline[[#This Row],[Deal_Stage]]="Won",_xlfn.XLOOKUP(Sales_Pipeline[[#This Row],[Product]],Products!$A$2:$A$8,Products!$C$2:$C$8),Sales_Pipeline[[#This Row],[Deal_Stage]]="Lost",_xlfn.XLOOKUP(Sales_Pipeline[[#This Row],[Product]],Products!$A$2:$A$8,Products!$C$2:$C$8)),"")</f>
        <v>3393</v>
      </c>
      <c r="O4760" s="2">
        <v>0</v>
      </c>
    </row>
    <row r="4761" spans="1:15" x14ac:dyDescent="0.3">
      <c r="A4761" t="s">
        <v>4907</v>
      </c>
      <c r="B4761" t="s">
        <v>30</v>
      </c>
      <c r="C4761" t="str">
        <f>_xlfn.XLOOKUP(Sales_Pipeline[[#This Row],[Sales_Agent]],Sales_Teams[Sales_Agent],Sales_Teams[Manager])</f>
        <v>Rocco Neubert</v>
      </c>
      <c r="D4761" t="str">
        <f>_xlfn.XLOOKUP(Sales_Pipeline[[#This Row],[Manager]],Sales_Teams[Manager],Sales_Teams[Regional_Office])</f>
        <v>East</v>
      </c>
      <c r="E4761" t="s">
        <v>8953</v>
      </c>
      <c r="F4761" t="s">
        <v>129</v>
      </c>
      <c r="G4761" t="str">
        <f>IFERROR(_xlfn.XLOOKUP(Sales_Pipeline[[#This Row],[Account]],Accounts!$A$2:$A$86,Accounts!$F$2:$F$86),"")</f>
        <v>Jordan</v>
      </c>
      <c r="H4761" t="s">
        <v>57</v>
      </c>
      <c r="I4761" s="3">
        <v>42930</v>
      </c>
      <c r="J4761" s="3">
        <v>42992</v>
      </c>
      <c r="K4761" s="8" t="str">
        <f>IF(Sales_Pipeline[[#This Row],[Close_Date]]="","",TEXT(Sales_Pipeline[[#This Row],[Close_Date]],"ddd"))</f>
        <v>Thu</v>
      </c>
      <c r="L4761" s="8" t="str">
        <f>IF(Sales_Pipeline[[#This Row],[Close_Date]]="","",TEXT(Sales_Pipeline[[#This Row],[Close_Date]],"mmm"))</f>
        <v>Sep</v>
      </c>
      <c r="M4761" s="8" t="str">
        <f>IF(Sales_Pipeline[[#This Row],[Close_Date]]="","","Q"&amp;ROUNDUP(MONTH(Sales_Pipeline[[#This Row],[Close_Date]])/3,0))</f>
        <v>Q3</v>
      </c>
      <c r="N4761" s="2" cm="1">
        <f t="array" ref="N4761">IFERROR(_xlfn.IFS(Sales_Pipeline[[#This Row],[Deal_Stage]]="Won",_xlfn.XLOOKUP(Sales_Pipeline[[#This Row],[Product]],Products!$A$2:$A$8,Products!$C$2:$C$8),Sales_Pipeline[[#This Row],[Deal_Stage]]="Lost",_xlfn.XLOOKUP(Sales_Pipeline[[#This Row],[Product]],Products!$A$2:$A$8,Products!$C$2:$C$8)),"")</f>
        <v>4821</v>
      </c>
      <c r="O4761" s="2">
        <v>3834</v>
      </c>
    </row>
    <row r="4762" spans="1:15" x14ac:dyDescent="0.3">
      <c r="A4762" t="s">
        <v>4908</v>
      </c>
      <c r="B4762" t="s">
        <v>27</v>
      </c>
      <c r="C4762" t="str">
        <f>_xlfn.XLOOKUP(Sales_Pipeline[[#This Row],[Sales_Agent]],Sales_Teams[Sales_Agent],Sales_Teams[Manager])</f>
        <v>Rocco Neubert</v>
      </c>
      <c r="D4762" t="str">
        <f>_xlfn.XLOOKUP(Sales_Pipeline[[#This Row],[Manager]],Sales_Teams[Manager],Sales_Teams[Regional_Office])</f>
        <v>East</v>
      </c>
      <c r="E4762" t="s">
        <v>55</v>
      </c>
      <c r="F4762" t="s">
        <v>315</v>
      </c>
      <c r="G4762" t="str">
        <f>IFERROR(_xlfn.XLOOKUP(Sales_Pipeline[[#This Row],[Account]],Accounts!$A$2:$A$86,Accounts!$F$2:$F$86),"")</f>
        <v>United States</v>
      </c>
      <c r="H4762" t="s">
        <v>82</v>
      </c>
      <c r="I4762" s="3">
        <v>42930</v>
      </c>
      <c r="J4762" s="3">
        <v>42937</v>
      </c>
      <c r="K4762" s="8" t="str">
        <f>IF(Sales_Pipeline[[#This Row],[Close_Date]]="","",TEXT(Sales_Pipeline[[#This Row],[Close_Date]],"ddd"))</f>
        <v>Fri</v>
      </c>
      <c r="L4762" s="8" t="str">
        <f>IF(Sales_Pipeline[[#This Row],[Close_Date]]="","",TEXT(Sales_Pipeline[[#This Row],[Close_Date]],"mmm"))</f>
        <v>Jul</v>
      </c>
      <c r="M4762" s="8" t="str">
        <f>IF(Sales_Pipeline[[#This Row],[Close_Date]]="","","Q"&amp;ROUNDUP(MONTH(Sales_Pipeline[[#This Row],[Close_Date]])/3,0))</f>
        <v>Q3</v>
      </c>
      <c r="N4762" s="2" cm="1">
        <f t="array" ref="N4762">IFERROR(_xlfn.IFS(Sales_Pipeline[[#This Row],[Deal_Stage]]="Won",_xlfn.XLOOKUP(Sales_Pipeline[[#This Row],[Product]],Products!$A$2:$A$8,Products!$C$2:$C$8),Sales_Pipeline[[#This Row],[Deal_Stage]]="Lost",_xlfn.XLOOKUP(Sales_Pipeline[[#This Row],[Product]],Products!$A$2:$A$8,Products!$C$2:$C$8)),"")</f>
        <v>1096</v>
      </c>
      <c r="O4762" s="2">
        <v>0</v>
      </c>
    </row>
    <row r="4763" spans="1:15" x14ac:dyDescent="0.3">
      <c r="A4763" t="s">
        <v>4909</v>
      </c>
      <c r="B4763" t="s">
        <v>27</v>
      </c>
      <c r="C4763" t="str">
        <f>_xlfn.XLOOKUP(Sales_Pipeline[[#This Row],[Sales_Agent]],Sales_Teams[Sales_Agent],Sales_Teams[Manager])</f>
        <v>Rocco Neubert</v>
      </c>
      <c r="D4763" t="str">
        <f>_xlfn.XLOOKUP(Sales_Pipeline[[#This Row],[Manager]],Sales_Teams[Manager],Sales_Teams[Regional_Office])</f>
        <v>East</v>
      </c>
      <c r="E4763" t="s">
        <v>84</v>
      </c>
      <c r="F4763" t="s">
        <v>533</v>
      </c>
      <c r="G4763" t="str">
        <f>IFERROR(_xlfn.XLOOKUP(Sales_Pipeline[[#This Row],[Account]],Accounts!$A$2:$A$86,Accounts!$F$2:$F$86),"")</f>
        <v>United States</v>
      </c>
      <c r="H4763" t="s">
        <v>82</v>
      </c>
      <c r="I4763" s="3">
        <v>42930</v>
      </c>
      <c r="J4763" s="3">
        <v>42931</v>
      </c>
      <c r="K4763" s="8" t="str">
        <f>IF(Sales_Pipeline[[#This Row],[Close_Date]]="","",TEXT(Sales_Pipeline[[#This Row],[Close_Date]],"ddd"))</f>
        <v>Sat</v>
      </c>
      <c r="L4763" s="8" t="str">
        <f>IF(Sales_Pipeline[[#This Row],[Close_Date]]="","",TEXT(Sales_Pipeline[[#This Row],[Close_Date]],"mmm"))</f>
        <v>Jul</v>
      </c>
      <c r="M4763" s="8" t="str">
        <f>IF(Sales_Pipeline[[#This Row],[Close_Date]]="","","Q"&amp;ROUNDUP(MONTH(Sales_Pipeline[[#This Row],[Close_Date]])/3,0))</f>
        <v>Q3</v>
      </c>
      <c r="N4763" s="2" cm="1">
        <f t="array" ref="N4763">IFERROR(_xlfn.IFS(Sales_Pipeline[[#This Row],[Deal_Stage]]="Won",_xlfn.XLOOKUP(Sales_Pipeline[[#This Row],[Product]],Products!$A$2:$A$8,Products!$C$2:$C$8),Sales_Pipeline[[#This Row],[Deal_Stage]]="Lost",_xlfn.XLOOKUP(Sales_Pipeline[[#This Row],[Product]],Products!$A$2:$A$8,Products!$C$2:$C$8)),"")</f>
        <v>5482</v>
      </c>
      <c r="O4763" s="2">
        <v>0</v>
      </c>
    </row>
    <row r="4764" spans="1:15" x14ac:dyDescent="0.3">
      <c r="A4764" t="s">
        <v>4910</v>
      </c>
      <c r="B4764" t="s">
        <v>6</v>
      </c>
      <c r="C4764" t="str">
        <f>_xlfn.XLOOKUP(Sales_Pipeline[[#This Row],[Sales_Agent]],Sales_Teams[Sales_Agent],Sales_Teams[Manager])</f>
        <v>Dustin Brinkmann</v>
      </c>
      <c r="D4764" t="str">
        <f>_xlfn.XLOOKUP(Sales_Pipeline[[#This Row],[Manager]],Sales_Teams[Manager],Sales_Teams[Regional_Office])</f>
        <v>Central</v>
      </c>
      <c r="E4764" t="s">
        <v>84</v>
      </c>
      <c r="F4764" t="s">
        <v>333</v>
      </c>
      <c r="G4764" t="str">
        <f>IFERROR(_xlfn.XLOOKUP(Sales_Pipeline[[#This Row],[Account]],Accounts!$A$2:$A$86,Accounts!$F$2:$F$86),"")</f>
        <v>United States</v>
      </c>
      <c r="H4764" t="s">
        <v>57</v>
      </c>
      <c r="I4764" s="3">
        <v>42930</v>
      </c>
      <c r="J4764" s="3">
        <v>42932</v>
      </c>
      <c r="K4764" s="8" t="str">
        <f>IF(Sales_Pipeline[[#This Row],[Close_Date]]="","",TEXT(Sales_Pipeline[[#This Row],[Close_Date]],"ddd"))</f>
        <v>Sun</v>
      </c>
      <c r="L4764" s="8" t="str">
        <f>IF(Sales_Pipeline[[#This Row],[Close_Date]]="","",TEXT(Sales_Pipeline[[#This Row],[Close_Date]],"mmm"))</f>
        <v>Jul</v>
      </c>
      <c r="M4764" s="8" t="str">
        <f>IF(Sales_Pipeline[[#This Row],[Close_Date]]="","","Q"&amp;ROUNDUP(MONTH(Sales_Pipeline[[#This Row],[Close_Date]])/3,0))</f>
        <v>Q3</v>
      </c>
      <c r="N4764" s="2" cm="1">
        <f t="array" ref="N4764">IFERROR(_xlfn.IFS(Sales_Pipeline[[#This Row],[Deal_Stage]]="Won",_xlfn.XLOOKUP(Sales_Pipeline[[#This Row],[Product]],Products!$A$2:$A$8,Products!$C$2:$C$8),Sales_Pipeline[[#This Row],[Deal_Stage]]="Lost",_xlfn.XLOOKUP(Sales_Pipeline[[#This Row],[Product]],Products!$A$2:$A$8,Products!$C$2:$C$8)),"")</f>
        <v>5482</v>
      </c>
      <c r="O4764" s="2">
        <v>5537</v>
      </c>
    </row>
    <row r="4765" spans="1:15" x14ac:dyDescent="0.3">
      <c r="A4765" t="s">
        <v>4911</v>
      </c>
      <c r="B4765" t="s">
        <v>20</v>
      </c>
      <c r="C4765" t="str">
        <f>_xlfn.XLOOKUP(Sales_Pipeline[[#This Row],[Sales_Agent]],Sales_Teams[Sales_Agent],Sales_Teams[Manager])</f>
        <v>Cara Losch</v>
      </c>
      <c r="D4765" t="str">
        <f>_xlfn.XLOOKUP(Sales_Pipeline[[#This Row],[Manager]],Sales_Teams[Manager],Sales_Teams[Regional_Office])</f>
        <v>East</v>
      </c>
      <c r="E4765" t="s">
        <v>63</v>
      </c>
      <c r="F4765" t="s">
        <v>425</v>
      </c>
      <c r="G4765" t="str">
        <f>IFERROR(_xlfn.XLOOKUP(Sales_Pipeline[[#This Row],[Account]],Accounts!$A$2:$A$86,Accounts!$F$2:$F$86),"")</f>
        <v>United States</v>
      </c>
      <c r="H4765" t="s">
        <v>57</v>
      </c>
      <c r="I4765" s="3">
        <v>42930</v>
      </c>
      <c r="J4765" s="3">
        <v>42993</v>
      </c>
      <c r="K4765" s="8" t="str">
        <f>IF(Sales_Pipeline[[#This Row],[Close_Date]]="","",TEXT(Sales_Pipeline[[#This Row],[Close_Date]],"ddd"))</f>
        <v>Fri</v>
      </c>
      <c r="L4765" s="8" t="str">
        <f>IF(Sales_Pipeline[[#This Row],[Close_Date]]="","",TEXT(Sales_Pipeline[[#This Row],[Close_Date]],"mmm"))</f>
        <v>Sep</v>
      </c>
      <c r="M4765" s="8" t="str">
        <f>IF(Sales_Pipeline[[#This Row],[Close_Date]]="","","Q"&amp;ROUNDUP(MONTH(Sales_Pipeline[[#This Row],[Close_Date]])/3,0))</f>
        <v>Q3</v>
      </c>
      <c r="N4765" s="2" cm="1">
        <f t="array" ref="N4765">IFERROR(_xlfn.IFS(Sales_Pipeline[[#This Row],[Deal_Stage]]="Won",_xlfn.XLOOKUP(Sales_Pipeline[[#This Row],[Product]],Products!$A$2:$A$8,Products!$C$2:$C$8),Sales_Pipeline[[#This Row],[Deal_Stage]]="Lost",_xlfn.XLOOKUP(Sales_Pipeline[[#This Row],[Product]],Products!$A$2:$A$8,Products!$C$2:$C$8)),"")</f>
        <v>550</v>
      </c>
      <c r="O4765" s="2">
        <v>530</v>
      </c>
    </row>
    <row r="4766" spans="1:15" x14ac:dyDescent="0.3">
      <c r="A4766" t="s">
        <v>4912</v>
      </c>
      <c r="B4766" t="s">
        <v>20</v>
      </c>
      <c r="C4766" t="str">
        <f>_xlfn.XLOOKUP(Sales_Pipeline[[#This Row],[Sales_Agent]],Sales_Teams[Sales_Agent],Sales_Teams[Manager])</f>
        <v>Cara Losch</v>
      </c>
      <c r="D4766" t="str">
        <f>_xlfn.XLOOKUP(Sales_Pipeline[[#This Row],[Manager]],Sales_Teams[Manager],Sales_Teams[Regional_Office])</f>
        <v>East</v>
      </c>
      <c r="E4766" t="s">
        <v>84</v>
      </c>
      <c r="F4766" t="s">
        <v>216</v>
      </c>
      <c r="G4766" t="str">
        <f>IFERROR(_xlfn.XLOOKUP(Sales_Pipeline[[#This Row],[Account]],Accounts!$A$2:$A$86,Accounts!$F$2:$F$86),"")</f>
        <v>United States</v>
      </c>
      <c r="H4766" t="s">
        <v>57</v>
      </c>
      <c r="I4766" s="3">
        <v>42930</v>
      </c>
      <c r="J4766" s="3">
        <v>43001</v>
      </c>
      <c r="K4766" s="8" t="str">
        <f>IF(Sales_Pipeline[[#This Row],[Close_Date]]="","",TEXT(Sales_Pipeline[[#This Row],[Close_Date]],"ddd"))</f>
        <v>Sat</v>
      </c>
      <c r="L4766" s="8" t="str">
        <f>IF(Sales_Pipeline[[#This Row],[Close_Date]]="","",TEXT(Sales_Pipeline[[#This Row],[Close_Date]],"mmm"))</f>
        <v>Sep</v>
      </c>
      <c r="M4766" s="8" t="str">
        <f>IF(Sales_Pipeline[[#This Row],[Close_Date]]="","","Q"&amp;ROUNDUP(MONTH(Sales_Pipeline[[#This Row],[Close_Date]])/3,0))</f>
        <v>Q3</v>
      </c>
      <c r="N4766" s="2" cm="1">
        <f t="array" ref="N4766">IFERROR(_xlfn.IFS(Sales_Pipeline[[#This Row],[Deal_Stage]]="Won",_xlfn.XLOOKUP(Sales_Pipeline[[#This Row],[Product]],Products!$A$2:$A$8,Products!$C$2:$C$8),Sales_Pipeline[[#This Row],[Deal_Stage]]="Lost",_xlfn.XLOOKUP(Sales_Pipeline[[#This Row],[Product]],Products!$A$2:$A$8,Products!$C$2:$C$8)),"")</f>
        <v>5482</v>
      </c>
      <c r="O4766" s="2">
        <v>4989</v>
      </c>
    </row>
    <row r="4767" spans="1:15" x14ac:dyDescent="0.3">
      <c r="A4767" t="s">
        <v>4913</v>
      </c>
      <c r="B4767" t="s">
        <v>15</v>
      </c>
      <c r="C4767" t="str">
        <f>_xlfn.XLOOKUP(Sales_Pipeline[[#This Row],[Sales_Agent]],Sales_Teams[Sales_Agent],Sales_Teams[Manager])</f>
        <v>Melvin Marxen</v>
      </c>
      <c r="D4767" t="str">
        <f>_xlfn.XLOOKUP(Sales_Pipeline[[#This Row],[Manager]],Sales_Teams[Manager],Sales_Teams[Regional_Office])</f>
        <v>Central</v>
      </c>
      <c r="E4767" t="s">
        <v>84</v>
      </c>
      <c r="F4767" t="s">
        <v>507</v>
      </c>
      <c r="G4767" t="str">
        <f>IFERROR(_xlfn.XLOOKUP(Sales_Pipeline[[#This Row],[Account]],Accounts!$A$2:$A$86,Accounts!$F$2:$F$86),"")</f>
        <v>Belgium</v>
      </c>
      <c r="H4767" t="s">
        <v>82</v>
      </c>
      <c r="I4767" s="3">
        <v>42930</v>
      </c>
      <c r="J4767" s="3">
        <v>42941</v>
      </c>
      <c r="K4767" s="8" t="str">
        <f>IF(Sales_Pipeline[[#This Row],[Close_Date]]="","",TEXT(Sales_Pipeline[[#This Row],[Close_Date]],"ddd"))</f>
        <v>Tue</v>
      </c>
      <c r="L4767" s="8" t="str">
        <f>IF(Sales_Pipeline[[#This Row],[Close_Date]]="","",TEXT(Sales_Pipeline[[#This Row],[Close_Date]],"mmm"))</f>
        <v>Jul</v>
      </c>
      <c r="M4767" s="8" t="str">
        <f>IF(Sales_Pipeline[[#This Row],[Close_Date]]="","","Q"&amp;ROUNDUP(MONTH(Sales_Pipeline[[#This Row],[Close_Date]])/3,0))</f>
        <v>Q3</v>
      </c>
      <c r="N4767" s="2" cm="1">
        <f t="array" ref="N4767">IFERROR(_xlfn.IFS(Sales_Pipeline[[#This Row],[Deal_Stage]]="Won",_xlfn.XLOOKUP(Sales_Pipeline[[#This Row],[Product]],Products!$A$2:$A$8,Products!$C$2:$C$8),Sales_Pipeline[[#This Row],[Deal_Stage]]="Lost",_xlfn.XLOOKUP(Sales_Pipeline[[#This Row],[Product]],Products!$A$2:$A$8,Products!$C$2:$C$8)),"")</f>
        <v>5482</v>
      </c>
      <c r="O4767" s="2">
        <v>0</v>
      </c>
    </row>
    <row r="4768" spans="1:15" x14ac:dyDescent="0.3">
      <c r="A4768" t="s">
        <v>4914</v>
      </c>
      <c r="B4768" t="s">
        <v>15</v>
      </c>
      <c r="C4768" t="str">
        <f>_xlfn.XLOOKUP(Sales_Pipeline[[#This Row],[Sales_Agent]],Sales_Teams[Sales_Agent],Sales_Teams[Manager])</f>
        <v>Melvin Marxen</v>
      </c>
      <c r="D4768" t="str">
        <f>_xlfn.XLOOKUP(Sales_Pipeline[[#This Row],[Manager]],Sales_Teams[Manager],Sales_Teams[Regional_Office])</f>
        <v>Central</v>
      </c>
      <c r="E4768" t="s">
        <v>55</v>
      </c>
      <c r="F4768" t="s">
        <v>204</v>
      </c>
      <c r="G4768" t="str">
        <f>IFERROR(_xlfn.XLOOKUP(Sales_Pipeline[[#This Row],[Account]],Accounts!$A$2:$A$86,Accounts!$F$2:$F$86),"")</f>
        <v>United States</v>
      </c>
      <c r="H4768" t="s">
        <v>57</v>
      </c>
      <c r="I4768" s="3">
        <v>42930</v>
      </c>
      <c r="J4768" s="3">
        <v>42942</v>
      </c>
      <c r="K4768" s="8" t="str">
        <f>IF(Sales_Pipeline[[#This Row],[Close_Date]]="","",TEXT(Sales_Pipeline[[#This Row],[Close_Date]],"ddd"))</f>
        <v>Wed</v>
      </c>
      <c r="L4768" s="8" t="str">
        <f>IF(Sales_Pipeline[[#This Row],[Close_Date]]="","",TEXT(Sales_Pipeline[[#This Row],[Close_Date]],"mmm"))</f>
        <v>Jul</v>
      </c>
      <c r="M4768" s="8" t="str">
        <f>IF(Sales_Pipeline[[#This Row],[Close_Date]]="","","Q"&amp;ROUNDUP(MONTH(Sales_Pipeline[[#This Row],[Close_Date]])/3,0))</f>
        <v>Q3</v>
      </c>
      <c r="N4768" s="2" cm="1">
        <f t="array" ref="N4768">IFERROR(_xlfn.IFS(Sales_Pipeline[[#This Row],[Deal_Stage]]="Won",_xlfn.XLOOKUP(Sales_Pipeline[[#This Row],[Product]],Products!$A$2:$A$8,Products!$C$2:$C$8),Sales_Pipeline[[#This Row],[Deal_Stage]]="Lost",_xlfn.XLOOKUP(Sales_Pipeline[[#This Row],[Product]],Products!$A$2:$A$8,Products!$C$2:$C$8)),"")</f>
        <v>1096</v>
      </c>
      <c r="O4768" s="2">
        <v>1144</v>
      </c>
    </row>
    <row r="4769" spans="1:15" x14ac:dyDescent="0.3">
      <c r="A4769" t="s">
        <v>4915</v>
      </c>
      <c r="B4769" t="s">
        <v>28</v>
      </c>
      <c r="C4769" t="str">
        <f>_xlfn.XLOOKUP(Sales_Pipeline[[#This Row],[Sales_Agent]],Sales_Teams[Sales_Agent],Sales_Teams[Manager])</f>
        <v>Rocco Neubert</v>
      </c>
      <c r="D4769" t="str">
        <f>_xlfn.XLOOKUP(Sales_Pipeline[[#This Row],[Manager]],Sales_Teams[Manager],Sales_Teams[Regional_Office])</f>
        <v>East</v>
      </c>
      <c r="E4769" t="s">
        <v>63</v>
      </c>
      <c r="F4769" t="s">
        <v>216</v>
      </c>
      <c r="G4769" t="str">
        <f>IFERROR(_xlfn.XLOOKUP(Sales_Pipeline[[#This Row],[Account]],Accounts!$A$2:$A$86,Accounts!$F$2:$F$86),"")</f>
        <v>United States</v>
      </c>
      <c r="H4769" t="s">
        <v>82</v>
      </c>
      <c r="I4769" s="3">
        <v>42930</v>
      </c>
      <c r="J4769" s="3">
        <v>42931</v>
      </c>
      <c r="K4769" s="8" t="str">
        <f>IF(Sales_Pipeline[[#This Row],[Close_Date]]="","",TEXT(Sales_Pipeline[[#This Row],[Close_Date]],"ddd"))</f>
        <v>Sat</v>
      </c>
      <c r="L4769" s="8" t="str">
        <f>IF(Sales_Pipeline[[#This Row],[Close_Date]]="","",TEXT(Sales_Pipeline[[#This Row],[Close_Date]],"mmm"))</f>
        <v>Jul</v>
      </c>
      <c r="M4769" s="8" t="str">
        <f>IF(Sales_Pipeline[[#This Row],[Close_Date]]="","","Q"&amp;ROUNDUP(MONTH(Sales_Pipeline[[#This Row],[Close_Date]])/3,0))</f>
        <v>Q3</v>
      </c>
      <c r="N4769" s="2" cm="1">
        <f t="array" ref="N4769">IFERROR(_xlfn.IFS(Sales_Pipeline[[#This Row],[Deal_Stage]]="Won",_xlfn.XLOOKUP(Sales_Pipeline[[#This Row],[Product]],Products!$A$2:$A$8,Products!$C$2:$C$8),Sales_Pipeline[[#This Row],[Deal_Stage]]="Lost",_xlfn.XLOOKUP(Sales_Pipeline[[#This Row],[Product]],Products!$A$2:$A$8,Products!$C$2:$C$8)),"")</f>
        <v>550</v>
      </c>
      <c r="O4769" s="2">
        <v>0</v>
      </c>
    </row>
    <row r="4770" spans="1:15" x14ac:dyDescent="0.3">
      <c r="A4770" t="s">
        <v>4916</v>
      </c>
      <c r="B4770" t="s">
        <v>38</v>
      </c>
      <c r="C4770" t="str">
        <f>_xlfn.XLOOKUP(Sales_Pipeline[[#This Row],[Sales_Agent]],Sales_Teams[Sales_Agent],Sales_Teams[Manager])</f>
        <v>Celia Rouche</v>
      </c>
      <c r="D4770" t="str">
        <f>_xlfn.XLOOKUP(Sales_Pipeline[[#This Row],[Manager]],Sales_Teams[Manager],Sales_Teams[Regional_Office])</f>
        <v>West</v>
      </c>
      <c r="E4770" t="s">
        <v>76</v>
      </c>
      <c r="F4770" t="s">
        <v>120</v>
      </c>
      <c r="G4770" t="str">
        <f>IFERROR(_xlfn.XLOOKUP(Sales_Pipeline[[#This Row],[Account]],Accounts!$A$2:$A$86,Accounts!$F$2:$F$86),"")</f>
        <v>United States</v>
      </c>
      <c r="H4770" t="s">
        <v>82</v>
      </c>
      <c r="I4770" s="3">
        <v>42930</v>
      </c>
      <c r="J4770" s="3">
        <v>42986</v>
      </c>
      <c r="K4770" s="8" t="str">
        <f>IF(Sales_Pipeline[[#This Row],[Close_Date]]="","",TEXT(Sales_Pipeline[[#This Row],[Close_Date]],"ddd"))</f>
        <v>Fri</v>
      </c>
      <c r="L4770" s="8" t="str">
        <f>IF(Sales_Pipeline[[#This Row],[Close_Date]]="","",TEXT(Sales_Pipeline[[#This Row],[Close_Date]],"mmm"))</f>
        <v>Sep</v>
      </c>
      <c r="M4770" s="8" t="str">
        <f>IF(Sales_Pipeline[[#This Row],[Close_Date]]="","","Q"&amp;ROUNDUP(MONTH(Sales_Pipeline[[#This Row],[Close_Date]])/3,0))</f>
        <v>Q3</v>
      </c>
      <c r="N4770" s="2" cm="1">
        <f t="array" ref="N4770">IFERROR(_xlfn.IFS(Sales_Pipeline[[#This Row],[Deal_Stage]]="Won",_xlfn.XLOOKUP(Sales_Pipeline[[#This Row],[Product]],Products!$A$2:$A$8,Products!$C$2:$C$8),Sales_Pipeline[[#This Row],[Deal_Stage]]="Lost",_xlfn.XLOOKUP(Sales_Pipeline[[#This Row],[Product]],Products!$A$2:$A$8,Products!$C$2:$C$8)),"")</f>
        <v>3393</v>
      </c>
      <c r="O4770" s="2">
        <v>0</v>
      </c>
    </row>
    <row r="4771" spans="1:15" x14ac:dyDescent="0.3">
      <c r="A4771" t="s">
        <v>4917</v>
      </c>
      <c r="B4771" t="s">
        <v>36</v>
      </c>
      <c r="C4771" t="str">
        <f>_xlfn.XLOOKUP(Sales_Pipeline[[#This Row],[Sales_Agent]],Sales_Teams[Sales_Agent],Sales_Teams[Manager])</f>
        <v>Celia Rouche</v>
      </c>
      <c r="D4771" t="str">
        <f>_xlfn.XLOOKUP(Sales_Pipeline[[#This Row],[Manager]],Sales_Teams[Manager],Sales_Teams[Regional_Office])</f>
        <v>West</v>
      </c>
      <c r="E4771" t="s">
        <v>76</v>
      </c>
      <c r="F4771" t="s">
        <v>120</v>
      </c>
      <c r="G4771" t="str">
        <f>IFERROR(_xlfn.XLOOKUP(Sales_Pipeline[[#This Row],[Account]],Accounts!$A$2:$A$86,Accounts!$F$2:$F$86),"")</f>
        <v>United States</v>
      </c>
      <c r="H4771" t="s">
        <v>57</v>
      </c>
      <c r="I4771" s="3">
        <v>42930</v>
      </c>
      <c r="J4771" s="3">
        <v>42931</v>
      </c>
      <c r="K4771" s="8" t="str">
        <f>IF(Sales_Pipeline[[#This Row],[Close_Date]]="","",TEXT(Sales_Pipeline[[#This Row],[Close_Date]],"ddd"))</f>
        <v>Sat</v>
      </c>
      <c r="L4771" s="8" t="str">
        <f>IF(Sales_Pipeline[[#This Row],[Close_Date]]="","",TEXT(Sales_Pipeline[[#This Row],[Close_Date]],"mmm"))</f>
        <v>Jul</v>
      </c>
      <c r="M4771" s="8" t="str">
        <f>IF(Sales_Pipeline[[#This Row],[Close_Date]]="","","Q"&amp;ROUNDUP(MONTH(Sales_Pipeline[[#This Row],[Close_Date]])/3,0))</f>
        <v>Q3</v>
      </c>
      <c r="N4771" s="2" cm="1">
        <f t="array" ref="N4771">IFERROR(_xlfn.IFS(Sales_Pipeline[[#This Row],[Deal_Stage]]="Won",_xlfn.XLOOKUP(Sales_Pipeline[[#This Row],[Product]],Products!$A$2:$A$8,Products!$C$2:$C$8),Sales_Pipeline[[#This Row],[Deal_Stage]]="Lost",_xlfn.XLOOKUP(Sales_Pipeline[[#This Row],[Product]],Products!$A$2:$A$8,Products!$C$2:$C$8)),"")</f>
        <v>3393</v>
      </c>
      <c r="O4771" s="2">
        <v>3362</v>
      </c>
    </row>
    <row r="4772" spans="1:15" x14ac:dyDescent="0.3">
      <c r="A4772" t="s">
        <v>4918</v>
      </c>
      <c r="B4772" t="s">
        <v>40</v>
      </c>
      <c r="C4772" t="str">
        <f>_xlfn.XLOOKUP(Sales_Pipeline[[#This Row],[Sales_Agent]],Sales_Teams[Sales_Agent],Sales_Teams[Manager])</f>
        <v>Summer Sewald</v>
      </c>
      <c r="D4772" t="str">
        <f>_xlfn.XLOOKUP(Sales_Pipeline[[#This Row],[Manager]],Sales_Teams[Manager],Sales_Teams[Regional_Office])</f>
        <v>West</v>
      </c>
      <c r="E4772" t="s">
        <v>8953</v>
      </c>
      <c r="F4772" t="s">
        <v>125</v>
      </c>
      <c r="G4772" t="str">
        <f>IFERROR(_xlfn.XLOOKUP(Sales_Pipeline[[#This Row],[Account]],Accounts!$A$2:$A$86,Accounts!$F$2:$F$86),"")</f>
        <v>United States</v>
      </c>
      <c r="H4772" t="s">
        <v>82</v>
      </c>
      <c r="I4772" s="3">
        <v>42930</v>
      </c>
      <c r="J4772" s="3">
        <v>42941</v>
      </c>
      <c r="K4772" s="8" t="str">
        <f>IF(Sales_Pipeline[[#This Row],[Close_Date]]="","",TEXT(Sales_Pipeline[[#This Row],[Close_Date]],"ddd"))</f>
        <v>Tue</v>
      </c>
      <c r="L4772" s="8" t="str">
        <f>IF(Sales_Pipeline[[#This Row],[Close_Date]]="","",TEXT(Sales_Pipeline[[#This Row],[Close_Date]],"mmm"))</f>
        <v>Jul</v>
      </c>
      <c r="M4772" s="8" t="str">
        <f>IF(Sales_Pipeline[[#This Row],[Close_Date]]="","","Q"&amp;ROUNDUP(MONTH(Sales_Pipeline[[#This Row],[Close_Date]])/3,0))</f>
        <v>Q3</v>
      </c>
      <c r="N4772" s="2" cm="1">
        <f t="array" ref="N4772">IFERROR(_xlfn.IFS(Sales_Pipeline[[#This Row],[Deal_Stage]]="Won",_xlfn.XLOOKUP(Sales_Pipeline[[#This Row],[Product]],Products!$A$2:$A$8,Products!$C$2:$C$8),Sales_Pipeline[[#This Row],[Deal_Stage]]="Lost",_xlfn.XLOOKUP(Sales_Pipeline[[#This Row],[Product]],Products!$A$2:$A$8,Products!$C$2:$C$8)),"")</f>
        <v>4821</v>
      </c>
      <c r="O4772" s="2">
        <v>0</v>
      </c>
    </row>
    <row r="4773" spans="1:15" x14ac:dyDescent="0.3">
      <c r="A4773" t="s">
        <v>4919</v>
      </c>
      <c r="B4773" t="s">
        <v>40</v>
      </c>
      <c r="C4773" t="str">
        <f>_xlfn.XLOOKUP(Sales_Pipeline[[#This Row],[Sales_Agent]],Sales_Teams[Sales_Agent],Sales_Teams[Manager])</f>
        <v>Summer Sewald</v>
      </c>
      <c r="D4773" t="str">
        <f>_xlfn.XLOOKUP(Sales_Pipeline[[#This Row],[Manager]],Sales_Teams[Manager],Sales_Teams[Regional_Office])</f>
        <v>West</v>
      </c>
      <c r="E4773" t="s">
        <v>84</v>
      </c>
      <c r="F4773" t="s">
        <v>166</v>
      </c>
      <c r="G4773" t="str">
        <f>IFERROR(_xlfn.XLOOKUP(Sales_Pipeline[[#This Row],[Account]],Accounts!$A$2:$A$86,Accounts!$F$2:$F$86),"")</f>
        <v>United States</v>
      </c>
      <c r="H4773" t="s">
        <v>57</v>
      </c>
      <c r="I4773" s="3">
        <v>42930</v>
      </c>
      <c r="J4773" s="3">
        <v>42937</v>
      </c>
      <c r="K4773" s="8" t="str">
        <f>IF(Sales_Pipeline[[#This Row],[Close_Date]]="","",TEXT(Sales_Pipeline[[#This Row],[Close_Date]],"ddd"))</f>
        <v>Fri</v>
      </c>
      <c r="L4773" s="8" t="str">
        <f>IF(Sales_Pipeline[[#This Row],[Close_Date]]="","",TEXT(Sales_Pipeline[[#This Row],[Close_Date]],"mmm"))</f>
        <v>Jul</v>
      </c>
      <c r="M4773" s="8" t="str">
        <f>IF(Sales_Pipeline[[#This Row],[Close_Date]]="","","Q"&amp;ROUNDUP(MONTH(Sales_Pipeline[[#This Row],[Close_Date]])/3,0))</f>
        <v>Q3</v>
      </c>
      <c r="N4773" s="2" cm="1">
        <f t="array" ref="N4773">IFERROR(_xlfn.IFS(Sales_Pipeline[[#This Row],[Deal_Stage]]="Won",_xlfn.XLOOKUP(Sales_Pipeline[[#This Row],[Product]],Products!$A$2:$A$8,Products!$C$2:$C$8),Sales_Pipeline[[#This Row],[Deal_Stage]]="Lost",_xlfn.XLOOKUP(Sales_Pipeline[[#This Row],[Product]],Products!$A$2:$A$8,Products!$C$2:$C$8)),"")</f>
        <v>5482</v>
      </c>
      <c r="O4773" s="2">
        <v>5013</v>
      </c>
    </row>
    <row r="4774" spans="1:15" x14ac:dyDescent="0.3">
      <c r="A4774" t="s">
        <v>4920</v>
      </c>
      <c r="B4774" t="s">
        <v>43</v>
      </c>
      <c r="C4774" t="str">
        <f>_xlfn.XLOOKUP(Sales_Pipeline[[#This Row],[Sales_Agent]],Sales_Teams[Sales_Agent],Sales_Teams[Manager])</f>
        <v>Summer Sewald</v>
      </c>
      <c r="D4774" t="str">
        <f>_xlfn.XLOOKUP(Sales_Pipeline[[#This Row],[Manager]],Sales_Teams[Manager],Sales_Teams[Regional_Office])</f>
        <v>West</v>
      </c>
      <c r="E4774" t="s">
        <v>63</v>
      </c>
      <c r="G4774" t="str">
        <f>IFERROR(_xlfn.XLOOKUP(Sales_Pipeline[[#This Row],[Account]],Accounts!$A$2:$A$86,Accounts!$F$2:$F$86),"")</f>
        <v/>
      </c>
      <c r="H4774" t="s">
        <v>77</v>
      </c>
      <c r="I4774" s="3">
        <v>42930</v>
      </c>
      <c r="K4774" s="8" t="str">
        <f>IF(Sales_Pipeline[[#This Row],[Close_Date]]="","",TEXT(Sales_Pipeline[[#This Row],[Close_Date]],"ddd"))</f>
        <v/>
      </c>
      <c r="L4774" s="8" t="str">
        <f>IF(Sales_Pipeline[[#This Row],[Close_Date]]="","",TEXT(Sales_Pipeline[[#This Row],[Close_Date]],"mmm"))</f>
        <v/>
      </c>
      <c r="M4774" s="8" t="str">
        <f>IF(Sales_Pipeline[[#This Row],[Close_Date]]="","","Q"&amp;ROUNDUP(MONTH(Sales_Pipeline[[#This Row],[Close_Date]])/3,0))</f>
        <v/>
      </c>
      <c r="N4774" s="2" t="str" cm="1">
        <f t="array" ref="N4774">IFERROR(_xlfn.IFS(Sales_Pipeline[[#This Row],[Deal_Stage]]="Won",_xlfn.XLOOKUP(Sales_Pipeline[[#This Row],[Product]],Products!$A$2:$A$8,Products!$C$2:$C$8),Sales_Pipeline[[#This Row],[Deal_Stage]]="Lost",_xlfn.XLOOKUP(Sales_Pipeline[[#This Row],[Product]],Products!$A$2:$A$8,Products!$C$2:$C$8)),"")</f>
        <v/>
      </c>
      <c r="O4774" s="2">
        <v>0</v>
      </c>
    </row>
    <row r="4775" spans="1:15" x14ac:dyDescent="0.3">
      <c r="A4775" t="s">
        <v>4921</v>
      </c>
      <c r="B4775" t="s">
        <v>43</v>
      </c>
      <c r="C4775" t="str">
        <f>_xlfn.XLOOKUP(Sales_Pipeline[[#This Row],[Sales_Agent]],Sales_Teams[Sales_Agent],Sales_Teams[Manager])</f>
        <v>Summer Sewald</v>
      </c>
      <c r="D4775" t="str">
        <f>_xlfn.XLOOKUP(Sales_Pipeline[[#This Row],[Manager]],Sales_Teams[Manager],Sales_Teams[Regional_Office])</f>
        <v>West</v>
      </c>
      <c r="E4775" t="s">
        <v>63</v>
      </c>
      <c r="F4775" t="s">
        <v>66</v>
      </c>
      <c r="G4775" t="str">
        <f>IFERROR(_xlfn.XLOOKUP(Sales_Pipeline[[#This Row],[Account]],Accounts!$A$2:$A$86,Accounts!$F$2:$F$86),"")</f>
        <v>United States</v>
      </c>
      <c r="H4775" t="s">
        <v>82</v>
      </c>
      <c r="I4775" s="3">
        <v>42930</v>
      </c>
      <c r="J4775" s="3">
        <v>42931</v>
      </c>
      <c r="K4775" s="8" t="str">
        <f>IF(Sales_Pipeline[[#This Row],[Close_Date]]="","",TEXT(Sales_Pipeline[[#This Row],[Close_Date]],"ddd"))</f>
        <v>Sat</v>
      </c>
      <c r="L4775" s="8" t="str">
        <f>IF(Sales_Pipeline[[#This Row],[Close_Date]]="","",TEXT(Sales_Pipeline[[#This Row],[Close_Date]],"mmm"))</f>
        <v>Jul</v>
      </c>
      <c r="M4775" s="8" t="str">
        <f>IF(Sales_Pipeline[[#This Row],[Close_Date]]="","","Q"&amp;ROUNDUP(MONTH(Sales_Pipeline[[#This Row],[Close_Date]])/3,0))</f>
        <v>Q3</v>
      </c>
      <c r="N4775" s="2" cm="1">
        <f t="array" ref="N4775">IFERROR(_xlfn.IFS(Sales_Pipeline[[#This Row],[Deal_Stage]]="Won",_xlfn.XLOOKUP(Sales_Pipeline[[#This Row],[Product]],Products!$A$2:$A$8,Products!$C$2:$C$8),Sales_Pipeline[[#This Row],[Deal_Stage]]="Lost",_xlfn.XLOOKUP(Sales_Pipeline[[#This Row],[Product]],Products!$A$2:$A$8,Products!$C$2:$C$8)),"")</f>
        <v>550</v>
      </c>
      <c r="O4775" s="2">
        <v>0</v>
      </c>
    </row>
    <row r="4776" spans="1:15" x14ac:dyDescent="0.3">
      <c r="A4776" t="s">
        <v>4922</v>
      </c>
      <c r="B4776" t="s">
        <v>42</v>
      </c>
      <c r="C4776" t="str">
        <f>_xlfn.XLOOKUP(Sales_Pipeline[[#This Row],[Sales_Agent]],Sales_Teams[Sales_Agent],Sales_Teams[Manager])</f>
        <v>Summer Sewald</v>
      </c>
      <c r="D4776" t="str">
        <f>_xlfn.XLOOKUP(Sales_Pipeline[[#This Row],[Manager]],Sales_Teams[Manager],Sales_Teams[Regional_Office])</f>
        <v>West</v>
      </c>
      <c r="E4776" t="s">
        <v>55</v>
      </c>
      <c r="F4776" t="s">
        <v>328</v>
      </c>
      <c r="G4776" t="str">
        <f>IFERROR(_xlfn.XLOOKUP(Sales_Pipeline[[#This Row],[Account]],Accounts!$A$2:$A$86,Accounts!$F$2:$F$86),"")</f>
        <v>United States</v>
      </c>
      <c r="H4776" t="s">
        <v>82</v>
      </c>
      <c r="I4776" s="3">
        <v>42930</v>
      </c>
      <c r="J4776" s="3">
        <v>42932</v>
      </c>
      <c r="K4776" s="8" t="str">
        <f>IF(Sales_Pipeline[[#This Row],[Close_Date]]="","",TEXT(Sales_Pipeline[[#This Row],[Close_Date]],"ddd"))</f>
        <v>Sun</v>
      </c>
      <c r="L4776" s="8" t="str">
        <f>IF(Sales_Pipeline[[#This Row],[Close_Date]]="","",TEXT(Sales_Pipeline[[#This Row],[Close_Date]],"mmm"))</f>
        <v>Jul</v>
      </c>
      <c r="M4776" s="8" t="str">
        <f>IF(Sales_Pipeline[[#This Row],[Close_Date]]="","","Q"&amp;ROUNDUP(MONTH(Sales_Pipeline[[#This Row],[Close_Date]])/3,0))</f>
        <v>Q3</v>
      </c>
      <c r="N4776" s="2" cm="1">
        <f t="array" ref="N4776">IFERROR(_xlfn.IFS(Sales_Pipeline[[#This Row],[Deal_Stage]]="Won",_xlfn.XLOOKUP(Sales_Pipeline[[#This Row],[Product]],Products!$A$2:$A$8,Products!$C$2:$C$8),Sales_Pipeline[[#This Row],[Deal_Stage]]="Lost",_xlfn.XLOOKUP(Sales_Pipeline[[#This Row],[Product]],Products!$A$2:$A$8,Products!$C$2:$C$8)),"")</f>
        <v>1096</v>
      </c>
      <c r="O4776" s="2">
        <v>0</v>
      </c>
    </row>
    <row r="4777" spans="1:15" x14ac:dyDescent="0.3">
      <c r="A4777" t="s">
        <v>4923</v>
      </c>
      <c r="B4777" t="s">
        <v>42</v>
      </c>
      <c r="C4777" t="str">
        <f>_xlfn.XLOOKUP(Sales_Pipeline[[#This Row],[Sales_Agent]],Sales_Teams[Sales_Agent],Sales_Teams[Manager])</f>
        <v>Summer Sewald</v>
      </c>
      <c r="D4777" t="str">
        <f>_xlfn.XLOOKUP(Sales_Pipeline[[#This Row],[Manager]],Sales_Teams[Manager],Sales_Teams[Regional_Office])</f>
        <v>West</v>
      </c>
      <c r="E4777" t="s">
        <v>63</v>
      </c>
      <c r="F4777" t="s">
        <v>185</v>
      </c>
      <c r="G4777" t="str">
        <f>IFERROR(_xlfn.XLOOKUP(Sales_Pipeline[[#This Row],[Account]],Accounts!$A$2:$A$86,Accounts!$F$2:$F$86),"")</f>
        <v>United States</v>
      </c>
      <c r="H4777" t="s">
        <v>57</v>
      </c>
      <c r="I4777" s="3">
        <v>42930</v>
      </c>
      <c r="J4777" s="3">
        <v>42974</v>
      </c>
      <c r="K4777" s="8" t="str">
        <f>IF(Sales_Pipeline[[#This Row],[Close_Date]]="","",TEXT(Sales_Pipeline[[#This Row],[Close_Date]],"ddd"))</f>
        <v>Sun</v>
      </c>
      <c r="L4777" s="8" t="str">
        <f>IF(Sales_Pipeline[[#This Row],[Close_Date]]="","",TEXT(Sales_Pipeline[[#This Row],[Close_Date]],"mmm"))</f>
        <v>Aug</v>
      </c>
      <c r="M4777" s="8" t="str">
        <f>IF(Sales_Pipeline[[#This Row],[Close_Date]]="","","Q"&amp;ROUNDUP(MONTH(Sales_Pipeline[[#This Row],[Close_Date]])/3,0))</f>
        <v>Q3</v>
      </c>
      <c r="N4777" s="2" cm="1">
        <f t="array" ref="N4777">IFERROR(_xlfn.IFS(Sales_Pipeline[[#This Row],[Deal_Stage]]="Won",_xlfn.XLOOKUP(Sales_Pipeline[[#This Row],[Product]],Products!$A$2:$A$8,Products!$C$2:$C$8),Sales_Pipeline[[#This Row],[Deal_Stage]]="Lost",_xlfn.XLOOKUP(Sales_Pipeline[[#This Row],[Product]],Products!$A$2:$A$8,Products!$C$2:$C$8)),"")</f>
        <v>550</v>
      </c>
      <c r="O4777" s="2">
        <v>431</v>
      </c>
    </row>
    <row r="4778" spans="1:15" x14ac:dyDescent="0.3">
      <c r="A4778" t="s">
        <v>4924</v>
      </c>
      <c r="B4778" t="s">
        <v>42</v>
      </c>
      <c r="C4778" t="str">
        <f>_xlfn.XLOOKUP(Sales_Pipeline[[#This Row],[Sales_Agent]],Sales_Teams[Sales_Agent],Sales_Teams[Manager])</f>
        <v>Summer Sewald</v>
      </c>
      <c r="D4778" t="str">
        <f>_xlfn.XLOOKUP(Sales_Pipeline[[#This Row],[Manager]],Sales_Teams[Manager],Sales_Teams[Regional_Office])</f>
        <v>West</v>
      </c>
      <c r="E4778" t="s">
        <v>8953</v>
      </c>
      <c r="F4778" t="s">
        <v>413</v>
      </c>
      <c r="G4778" t="str">
        <f>IFERROR(_xlfn.XLOOKUP(Sales_Pipeline[[#This Row],[Account]],Accounts!$A$2:$A$86,Accounts!$F$2:$F$86),"")</f>
        <v>United States</v>
      </c>
      <c r="H4778" t="s">
        <v>57</v>
      </c>
      <c r="I4778" s="3">
        <v>42930</v>
      </c>
      <c r="J4778" s="3">
        <v>42940</v>
      </c>
      <c r="K4778" s="8" t="str">
        <f>IF(Sales_Pipeline[[#This Row],[Close_Date]]="","",TEXT(Sales_Pipeline[[#This Row],[Close_Date]],"ddd"))</f>
        <v>Mon</v>
      </c>
      <c r="L4778" s="8" t="str">
        <f>IF(Sales_Pipeline[[#This Row],[Close_Date]]="","",TEXT(Sales_Pipeline[[#This Row],[Close_Date]],"mmm"))</f>
        <v>Jul</v>
      </c>
      <c r="M4778" s="8" t="str">
        <f>IF(Sales_Pipeline[[#This Row],[Close_Date]]="","","Q"&amp;ROUNDUP(MONTH(Sales_Pipeline[[#This Row],[Close_Date]])/3,0))</f>
        <v>Q3</v>
      </c>
      <c r="N4778" s="2" cm="1">
        <f t="array" ref="N4778">IFERROR(_xlfn.IFS(Sales_Pipeline[[#This Row],[Deal_Stage]]="Won",_xlfn.XLOOKUP(Sales_Pipeline[[#This Row],[Product]],Products!$A$2:$A$8,Products!$C$2:$C$8),Sales_Pipeline[[#This Row],[Deal_Stage]]="Lost",_xlfn.XLOOKUP(Sales_Pipeline[[#This Row],[Product]],Products!$A$2:$A$8,Products!$C$2:$C$8)),"")</f>
        <v>4821</v>
      </c>
      <c r="O4778" s="2">
        <v>5161</v>
      </c>
    </row>
    <row r="4779" spans="1:15" x14ac:dyDescent="0.3">
      <c r="A4779" t="s">
        <v>4925</v>
      </c>
      <c r="B4779" t="s">
        <v>8</v>
      </c>
      <c r="C4779" t="str">
        <f>_xlfn.XLOOKUP(Sales_Pipeline[[#This Row],[Sales_Agent]],Sales_Teams[Sales_Agent],Sales_Teams[Manager])</f>
        <v>Dustin Brinkmann</v>
      </c>
      <c r="D4779" t="str">
        <f>_xlfn.XLOOKUP(Sales_Pipeline[[#This Row],[Manager]],Sales_Teams[Manager],Sales_Teams[Regional_Office])</f>
        <v>Central</v>
      </c>
      <c r="E4779" t="s">
        <v>63</v>
      </c>
      <c r="F4779" t="s">
        <v>81</v>
      </c>
      <c r="G4779" t="str">
        <f>IFERROR(_xlfn.XLOOKUP(Sales_Pipeline[[#This Row],[Account]],Accounts!$A$2:$A$86,Accounts!$F$2:$F$86),"")</f>
        <v>Italy</v>
      </c>
      <c r="H4779" t="s">
        <v>57</v>
      </c>
      <c r="I4779" s="3">
        <v>42930</v>
      </c>
      <c r="J4779" s="3">
        <v>42932</v>
      </c>
      <c r="K4779" s="8" t="str">
        <f>IF(Sales_Pipeline[[#This Row],[Close_Date]]="","",TEXT(Sales_Pipeline[[#This Row],[Close_Date]],"ddd"))</f>
        <v>Sun</v>
      </c>
      <c r="L4779" s="8" t="str">
        <f>IF(Sales_Pipeline[[#This Row],[Close_Date]]="","",TEXT(Sales_Pipeline[[#This Row],[Close_Date]],"mmm"))</f>
        <v>Jul</v>
      </c>
      <c r="M4779" s="8" t="str">
        <f>IF(Sales_Pipeline[[#This Row],[Close_Date]]="","","Q"&amp;ROUNDUP(MONTH(Sales_Pipeline[[#This Row],[Close_Date]])/3,0))</f>
        <v>Q3</v>
      </c>
      <c r="N4779" s="2" cm="1">
        <f t="array" ref="N4779">IFERROR(_xlfn.IFS(Sales_Pipeline[[#This Row],[Deal_Stage]]="Won",_xlfn.XLOOKUP(Sales_Pipeline[[#This Row],[Product]],Products!$A$2:$A$8,Products!$C$2:$C$8),Sales_Pipeline[[#This Row],[Deal_Stage]]="Lost",_xlfn.XLOOKUP(Sales_Pipeline[[#This Row],[Product]],Products!$A$2:$A$8,Products!$C$2:$C$8)),"")</f>
        <v>550</v>
      </c>
      <c r="O4779" s="2">
        <v>579</v>
      </c>
    </row>
    <row r="4780" spans="1:15" x14ac:dyDescent="0.3">
      <c r="A4780" t="s">
        <v>4926</v>
      </c>
      <c r="B4780" t="s">
        <v>8</v>
      </c>
      <c r="C4780" t="str">
        <f>_xlfn.XLOOKUP(Sales_Pipeline[[#This Row],[Sales_Agent]],Sales_Teams[Sales_Agent],Sales_Teams[Manager])</f>
        <v>Dustin Brinkmann</v>
      </c>
      <c r="D4780" t="str">
        <f>_xlfn.XLOOKUP(Sales_Pipeline[[#This Row],[Manager]],Sales_Teams[Manager],Sales_Teams[Regional_Office])</f>
        <v>Central</v>
      </c>
      <c r="E4780" t="s">
        <v>76</v>
      </c>
      <c r="F4780" t="s">
        <v>105</v>
      </c>
      <c r="G4780" t="str">
        <f>IFERROR(_xlfn.XLOOKUP(Sales_Pipeline[[#This Row],[Account]],Accounts!$A$2:$A$86,Accounts!$F$2:$F$86),"")</f>
        <v>United States</v>
      </c>
      <c r="H4780" t="s">
        <v>57</v>
      </c>
      <c r="I4780" s="3">
        <v>42930</v>
      </c>
      <c r="J4780" s="3">
        <v>42940</v>
      </c>
      <c r="K4780" s="8" t="str">
        <f>IF(Sales_Pipeline[[#This Row],[Close_Date]]="","",TEXT(Sales_Pipeline[[#This Row],[Close_Date]],"ddd"))</f>
        <v>Mon</v>
      </c>
      <c r="L4780" s="8" t="str">
        <f>IF(Sales_Pipeline[[#This Row],[Close_Date]]="","",TEXT(Sales_Pipeline[[#This Row],[Close_Date]],"mmm"))</f>
        <v>Jul</v>
      </c>
      <c r="M4780" s="8" t="str">
        <f>IF(Sales_Pipeline[[#This Row],[Close_Date]]="","","Q"&amp;ROUNDUP(MONTH(Sales_Pipeline[[#This Row],[Close_Date]])/3,0))</f>
        <v>Q3</v>
      </c>
      <c r="N4780" s="2" cm="1">
        <f t="array" ref="N4780">IFERROR(_xlfn.IFS(Sales_Pipeline[[#This Row],[Deal_Stage]]="Won",_xlfn.XLOOKUP(Sales_Pipeline[[#This Row],[Product]],Products!$A$2:$A$8,Products!$C$2:$C$8),Sales_Pipeline[[#This Row],[Deal_Stage]]="Lost",_xlfn.XLOOKUP(Sales_Pipeline[[#This Row],[Product]],Products!$A$2:$A$8,Products!$C$2:$C$8)),"")</f>
        <v>3393</v>
      </c>
      <c r="O4780" s="2">
        <v>3411</v>
      </c>
    </row>
    <row r="4781" spans="1:15" x14ac:dyDescent="0.3">
      <c r="A4781" t="s">
        <v>4927</v>
      </c>
      <c r="B4781" t="s">
        <v>37</v>
      </c>
      <c r="C4781" t="str">
        <f>_xlfn.XLOOKUP(Sales_Pipeline[[#This Row],[Sales_Agent]],Sales_Teams[Sales_Agent],Sales_Teams[Manager])</f>
        <v>Celia Rouche</v>
      </c>
      <c r="D4781" t="str">
        <f>_xlfn.XLOOKUP(Sales_Pipeline[[#This Row],[Manager]],Sales_Teams[Manager],Sales_Teams[Regional_Office])</f>
        <v>West</v>
      </c>
      <c r="E4781" t="s">
        <v>61</v>
      </c>
      <c r="F4781" t="s">
        <v>120</v>
      </c>
      <c r="G4781" t="str">
        <f>IFERROR(_xlfn.XLOOKUP(Sales_Pipeline[[#This Row],[Account]],Accounts!$A$2:$A$86,Accounts!$F$2:$F$86),"")</f>
        <v>United States</v>
      </c>
      <c r="H4781" t="s">
        <v>82</v>
      </c>
      <c r="I4781" s="3">
        <v>42930</v>
      </c>
      <c r="J4781" s="3">
        <v>42989</v>
      </c>
      <c r="K4781" s="8" t="str">
        <f>IF(Sales_Pipeline[[#This Row],[Close_Date]]="","",TEXT(Sales_Pipeline[[#This Row],[Close_Date]],"ddd"))</f>
        <v>Mon</v>
      </c>
      <c r="L4781" s="8" t="str">
        <f>IF(Sales_Pipeline[[#This Row],[Close_Date]]="","",TEXT(Sales_Pipeline[[#This Row],[Close_Date]],"mmm"))</f>
        <v>Sep</v>
      </c>
      <c r="M4781" s="8" t="str">
        <f>IF(Sales_Pipeline[[#This Row],[Close_Date]]="","","Q"&amp;ROUNDUP(MONTH(Sales_Pipeline[[#This Row],[Close_Date]])/3,0))</f>
        <v>Q3</v>
      </c>
      <c r="N4781" s="2" cm="1">
        <f t="array" ref="N4781">IFERROR(_xlfn.IFS(Sales_Pipeline[[#This Row],[Deal_Stage]]="Won",_xlfn.XLOOKUP(Sales_Pipeline[[#This Row],[Product]],Products!$A$2:$A$8,Products!$C$2:$C$8),Sales_Pipeline[[#This Row],[Deal_Stage]]="Lost",_xlfn.XLOOKUP(Sales_Pipeline[[#This Row],[Product]],Products!$A$2:$A$8,Products!$C$2:$C$8)),"")</f>
        <v>55</v>
      </c>
      <c r="O4781" s="2">
        <v>0</v>
      </c>
    </row>
    <row r="4782" spans="1:15" x14ac:dyDescent="0.3">
      <c r="A4782" t="s">
        <v>4928</v>
      </c>
      <c r="B4782" t="s">
        <v>37</v>
      </c>
      <c r="C4782" t="str">
        <f>_xlfn.XLOOKUP(Sales_Pipeline[[#This Row],[Sales_Agent]],Sales_Teams[Sales_Agent],Sales_Teams[Manager])</f>
        <v>Celia Rouche</v>
      </c>
      <c r="D4782" t="str">
        <f>_xlfn.XLOOKUP(Sales_Pipeline[[#This Row],[Manager]],Sales_Teams[Manager],Sales_Teams[Regional_Office])</f>
        <v>West</v>
      </c>
      <c r="E4782" t="s">
        <v>76</v>
      </c>
      <c r="F4782" t="s">
        <v>185</v>
      </c>
      <c r="G4782" t="str">
        <f>IFERROR(_xlfn.XLOOKUP(Sales_Pipeline[[#This Row],[Account]],Accounts!$A$2:$A$86,Accounts!$F$2:$F$86),"")</f>
        <v>United States</v>
      </c>
      <c r="H4782" t="s">
        <v>57</v>
      </c>
      <c r="I4782" s="3">
        <v>42930</v>
      </c>
      <c r="J4782" s="3">
        <v>42931</v>
      </c>
      <c r="K4782" s="8" t="str">
        <f>IF(Sales_Pipeline[[#This Row],[Close_Date]]="","",TEXT(Sales_Pipeline[[#This Row],[Close_Date]],"ddd"))</f>
        <v>Sat</v>
      </c>
      <c r="L4782" s="8" t="str">
        <f>IF(Sales_Pipeline[[#This Row],[Close_Date]]="","",TEXT(Sales_Pipeline[[#This Row],[Close_Date]],"mmm"))</f>
        <v>Jul</v>
      </c>
      <c r="M4782" s="8" t="str">
        <f>IF(Sales_Pipeline[[#This Row],[Close_Date]]="","","Q"&amp;ROUNDUP(MONTH(Sales_Pipeline[[#This Row],[Close_Date]])/3,0))</f>
        <v>Q3</v>
      </c>
      <c r="N4782" s="2" cm="1">
        <f t="array" ref="N4782">IFERROR(_xlfn.IFS(Sales_Pipeline[[#This Row],[Deal_Stage]]="Won",_xlfn.XLOOKUP(Sales_Pipeline[[#This Row],[Product]],Products!$A$2:$A$8,Products!$C$2:$C$8),Sales_Pipeline[[#This Row],[Deal_Stage]]="Lost",_xlfn.XLOOKUP(Sales_Pipeline[[#This Row],[Product]],Products!$A$2:$A$8,Products!$C$2:$C$8)),"")</f>
        <v>3393</v>
      </c>
      <c r="O4782" s="2">
        <v>3973</v>
      </c>
    </row>
    <row r="4783" spans="1:15" x14ac:dyDescent="0.3">
      <c r="A4783" t="s">
        <v>4929</v>
      </c>
      <c r="B4783" t="s">
        <v>14</v>
      </c>
      <c r="C4783" t="str">
        <f>_xlfn.XLOOKUP(Sales_Pipeline[[#This Row],[Sales_Agent]],Sales_Teams[Sales_Agent],Sales_Teams[Manager])</f>
        <v>Melvin Marxen</v>
      </c>
      <c r="D4783" t="str">
        <f>_xlfn.XLOOKUP(Sales_Pipeline[[#This Row],[Manager]],Sales_Teams[Manager],Sales_Teams[Regional_Office])</f>
        <v>Central</v>
      </c>
      <c r="E4783" t="s">
        <v>76</v>
      </c>
      <c r="F4783" t="s">
        <v>68</v>
      </c>
      <c r="G4783" t="str">
        <f>IFERROR(_xlfn.XLOOKUP(Sales_Pipeline[[#This Row],[Account]],Accounts!$A$2:$A$86,Accounts!$F$2:$F$86),"")</f>
        <v>United States</v>
      </c>
      <c r="H4783" t="s">
        <v>82</v>
      </c>
      <c r="I4783" s="3">
        <v>42930</v>
      </c>
      <c r="J4783" s="3">
        <v>43048</v>
      </c>
      <c r="K4783" s="8" t="str">
        <f>IF(Sales_Pipeline[[#This Row],[Close_Date]]="","",TEXT(Sales_Pipeline[[#This Row],[Close_Date]],"ddd"))</f>
        <v>Thu</v>
      </c>
      <c r="L4783" s="8" t="str">
        <f>IF(Sales_Pipeline[[#This Row],[Close_Date]]="","",TEXT(Sales_Pipeline[[#This Row],[Close_Date]],"mmm"))</f>
        <v>Nov</v>
      </c>
      <c r="M4783" s="8" t="str">
        <f>IF(Sales_Pipeline[[#This Row],[Close_Date]]="","","Q"&amp;ROUNDUP(MONTH(Sales_Pipeline[[#This Row],[Close_Date]])/3,0))</f>
        <v>Q4</v>
      </c>
      <c r="N4783" s="2" cm="1">
        <f t="array" ref="N4783">IFERROR(_xlfn.IFS(Sales_Pipeline[[#This Row],[Deal_Stage]]="Won",_xlfn.XLOOKUP(Sales_Pipeline[[#This Row],[Product]],Products!$A$2:$A$8,Products!$C$2:$C$8),Sales_Pipeline[[#This Row],[Deal_Stage]]="Lost",_xlfn.XLOOKUP(Sales_Pipeline[[#This Row],[Product]],Products!$A$2:$A$8,Products!$C$2:$C$8)),"")</f>
        <v>3393</v>
      </c>
      <c r="O4783" s="2">
        <v>0</v>
      </c>
    </row>
    <row r="4784" spans="1:15" x14ac:dyDescent="0.3">
      <c r="A4784" t="s">
        <v>4930</v>
      </c>
      <c r="B4784" t="s">
        <v>29</v>
      </c>
      <c r="C4784" t="str">
        <f>_xlfn.XLOOKUP(Sales_Pipeline[[#This Row],[Sales_Agent]],Sales_Teams[Sales_Agent],Sales_Teams[Manager])</f>
        <v>Rocco Neubert</v>
      </c>
      <c r="D4784" t="str">
        <f>_xlfn.XLOOKUP(Sales_Pipeline[[#This Row],[Manager]],Sales_Teams[Manager],Sales_Teams[Regional_Office])</f>
        <v>East</v>
      </c>
      <c r="E4784" t="s">
        <v>55</v>
      </c>
      <c r="F4784" t="s">
        <v>315</v>
      </c>
      <c r="G4784" t="str">
        <f>IFERROR(_xlfn.XLOOKUP(Sales_Pipeline[[#This Row],[Account]],Accounts!$A$2:$A$86,Accounts!$F$2:$F$86),"")</f>
        <v>United States</v>
      </c>
      <c r="H4784" t="s">
        <v>57</v>
      </c>
      <c r="I4784" s="3">
        <v>42930</v>
      </c>
      <c r="J4784" s="3">
        <v>42931</v>
      </c>
      <c r="K4784" s="8" t="str">
        <f>IF(Sales_Pipeline[[#This Row],[Close_Date]]="","",TEXT(Sales_Pipeline[[#This Row],[Close_Date]],"ddd"))</f>
        <v>Sat</v>
      </c>
      <c r="L4784" s="8" t="str">
        <f>IF(Sales_Pipeline[[#This Row],[Close_Date]]="","",TEXT(Sales_Pipeline[[#This Row],[Close_Date]],"mmm"))</f>
        <v>Jul</v>
      </c>
      <c r="M4784" s="8" t="str">
        <f>IF(Sales_Pipeline[[#This Row],[Close_Date]]="","","Q"&amp;ROUNDUP(MONTH(Sales_Pipeline[[#This Row],[Close_Date]])/3,0))</f>
        <v>Q3</v>
      </c>
      <c r="N4784" s="2" cm="1">
        <f t="array" ref="N4784">IFERROR(_xlfn.IFS(Sales_Pipeline[[#This Row],[Deal_Stage]]="Won",_xlfn.XLOOKUP(Sales_Pipeline[[#This Row],[Product]],Products!$A$2:$A$8,Products!$C$2:$C$8),Sales_Pipeline[[#This Row],[Deal_Stage]]="Lost",_xlfn.XLOOKUP(Sales_Pipeline[[#This Row],[Product]],Products!$A$2:$A$8,Products!$C$2:$C$8)),"")</f>
        <v>1096</v>
      </c>
      <c r="O4784" s="2">
        <v>1029</v>
      </c>
    </row>
    <row r="4785" spans="1:15" x14ac:dyDescent="0.3">
      <c r="A4785" t="s">
        <v>4931</v>
      </c>
      <c r="B4785" t="s">
        <v>21</v>
      </c>
      <c r="C4785" t="str">
        <f>_xlfn.XLOOKUP(Sales_Pipeline[[#This Row],[Sales_Agent]],Sales_Teams[Sales_Agent],Sales_Teams[Manager])</f>
        <v>Cara Losch</v>
      </c>
      <c r="D4785" t="str">
        <f>_xlfn.XLOOKUP(Sales_Pipeline[[#This Row],[Manager]],Sales_Teams[Manager],Sales_Teams[Regional_Office])</f>
        <v>East</v>
      </c>
      <c r="E4785" t="s">
        <v>61</v>
      </c>
      <c r="F4785" t="s">
        <v>253</v>
      </c>
      <c r="G4785" t="str">
        <f>IFERROR(_xlfn.XLOOKUP(Sales_Pipeline[[#This Row],[Account]],Accounts!$A$2:$A$86,Accounts!$F$2:$F$86),"")</f>
        <v>United States</v>
      </c>
      <c r="H4785" t="s">
        <v>57</v>
      </c>
      <c r="I4785" s="3">
        <v>42930</v>
      </c>
      <c r="J4785" s="3">
        <v>42939</v>
      </c>
      <c r="K4785" s="8" t="str">
        <f>IF(Sales_Pipeline[[#This Row],[Close_Date]]="","",TEXT(Sales_Pipeline[[#This Row],[Close_Date]],"ddd"))</f>
        <v>Sun</v>
      </c>
      <c r="L4785" s="8" t="str">
        <f>IF(Sales_Pipeline[[#This Row],[Close_Date]]="","",TEXT(Sales_Pipeline[[#This Row],[Close_Date]],"mmm"))</f>
        <v>Jul</v>
      </c>
      <c r="M4785" s="8" t="str">
        <f>IF(Sales_Pipeline[[#This Row],[Close_Date]]="","","Q"&amp;ROUNDUP(MONTH(Sales_Pipeline[[#This Row],[Close_Date]])/3,0))</f>
        <v>Q3</v>
      </c>
      <c r="N4785" s="2" cm="1">
        <f t="array" ref="N4785">IFERROR(_xlfn.IFS(Sales_Pipeline[[#This Row],[Deal_Stage]]="Won",_xlfn.XLOOKUP(Sales_Pipeline[[#This Row],[Product]],Products!$A$2:$A$8,Products!$C$2:$C$8),Sales_Pipeline[[#This Row],[Deal_Stage]]="Lost",_xlfn.XLOOKUP(Sales_Pipeline[[#This Row],[Product]],Products!$A$2:$A$8,Products!$C$2:$C$8)),"")</f>
        <v>55</v>
      </c>
      <c r="O4785" s="2">
        <v>59</v>
      </c>
    </row>
    <row r="4786" spans="1:15" x14ac:dyDescent="0.3">
      <c r="A4786" t="s">
        <v>4932</v>
      </c>
      <c r="B4786" t="s">
        <v>7</v>
      </c>
      <c r="C4786" t="str">
        <f>_xlfn.XLOOKUP(Sales_Pipeline[[#This Row],[Sales_Agent]],Sales_Teams[Sales_Agent],Sales_Teams[Manager])</f>
        <v>Dustin Brinkmann</v>
      </c>
      <c r="D4786" t="str">
        <f>_xlfn.XLOOKUP(Sales_Pipeline[[#This Row],[Manager]],Sales_Teams[Manager],Sales_Teams[Regional_Office])</f>
        <v>Central</v>
      </c>
      <c r="E4786" t="s">
        <v>61</v>
      </c>
      <c r="F4786" t="s">
        <v>229</v>
      </c>
      <c r="G4786" t="str">
        <f>IFERROR(_xlfn.XLOOKUP(Sales_Pipeline[[#This Row],[Account]],Accounts!$A$2:$A$86,Accounts!$F$2:$F$86),"")</f>
        <v>Norway</v>
      </c>
      <c r="H4786" t="s">
        <v>82</v>
      </c>
      <c r="I4786" s="3">
        <v>42930</v>
      </c>
      <c r="J4786" s="3">
        <v>42938</v>
      </c>
      <c r="K4786" s="8" t="str">
        <f>IF(Sales_Pipeline[[#This Row],[Close_Date]]="","",TEXT(Sales_Pipeline[[#This Row],[Close_Date]],"ddd"))</f>
        <v>Sat</v>
      </c>
      <c r="L4786" s="8" t="str">
        <f>IF(Sales_Pipeline[[#This Row],[Close_Date]]="","",TEXT(Sales_Pipeline[[#This Row],[Close_Date]],"mmm"))</f>
        <v>Jul</v>
      </c>
      <c r="M4786" s="8" t="str">
        <f>IF(Sales_Pipeline[[#This Row],[Close_Date]]="","","Q"&amp;ROUNDUP(MONTH(Sales_Pipeline[[#This Row],[Close_Date]])/3,0))</f>
        <v>Q3</v>
      </c>
      <c r="N4786" s="2" cm="1">
        <f t="array" ref="N4786">IFERROR(_xlfn.IFS(Sales_Pipeline[[#This Row],[Deal_Stage]]="Won",_xlfn.XLOOKUP(Sales_Pipeline[[#This Row],[Product]],Products!$A$2:$A$8,Products!$C$2:$C$8),Sales_Pipeline[[#This Row],[Deal_Stage]]="Lost",_xlfn.XLOOKUP(Sales_Pipeline[[#This Row],[Product]],Products!$A$2:$A$8,Products!$C$2:$C$8)),"")</f>
        <v>55</v>
      </c>
      <c r="O4786" s="2">
        <v>0</v>
      </c>
    </row>
    <row r="4787" spans="1:15" x14ac:dyDescent="0.3">
      <c r="A4787" t="s">
        <v>4933</v>
      </c>
      <c r="B4787" t="s">
        <v>32</v>
      </c>
      <c r="C4787" t="str">
        <f>_xlfn.XLOOKUP(Sales_Pipeline[[#This Row],[Sales_Agent]],Sales_Teams[Sales_Agent],Sales_Teams[Manager])</f>
        <v>Celia Rouche</v>
      </c>
      <c r="D4787" t="str">
        <f>_xlfn.XLOOKUP(Sales_Pipeline[[#This Row],[Manager]],Sales_Teams[Manager],Sales_Teams[Regional_Office])</f>
        <v>West</v>
      </c>
      <c r="E4787" t="s">
        <v>61</v>
      </c>
      <c r="G4787" t="str">
        <f>IFERROR(_xlfn.XLOOKUP(Sales_Pipeline[[#This Row],[Account]],Accounts!$A$2:$A$86,Accounts!$F$2:$F$86),"")</f>
        <v/>
      </c>
      <c r="H4787" t="s">
        <v>77</v>
      </c>
      <c r="I4787" s="3">
        <v>42930</v>
      </c>
      <c r="K4787" s="8" t="str">
        <f>IF(Sales_Pipeline[[#This Row],[Close_Date]]="","",TEXT(Sales_Pipeline[[#This Row],[Close_Date]],"ddd"))</f>
        <v/>
      </c>
      <c r="L4787" s="8" t="str">
        <f>IF(Sales_Pipeline[[#This Row],[Close_Date]]="","",TEXT(Sales_Pipeline[[#This Row],[Close_Date]],"mmm"))</f>
        <v/>
      </c>
      <c r="M4787" s="8" t="str">
        <f>IF(Sales_Pipeline[[#This Row],[Close_Date]]="","","Q"&amp;ROUNDUP(MONTH(Sales_Pipeline[[#This Row],[Close_Date]])/3,0))</f>
        <v/>
      </c>
      <c r="N4787" s="2" t="str" cm="1">
        <f t="array" ref="N4787">IFERROR(_xlfn.IFS(Sales_Pipeline[[#This Row],[Deal_Stage]]="Won",_xlfn.XLOOKUP(Sales_Pipeline[[#This Row],[Product]],Products!$A$2:$A$8,Products!$C$2:$C$8),Sales_Pipeline[[#This Row],[Deal_Stage]]="Lost",_xlfn.XLOOKUP(Sales_Pipeline[[#This Row],[Product]],Products!$A$2:$A$8,Products!$C$2:$C$8)),"")</f>
        <v/>
      </c>
      <c r="O4787" s="2">
        <v>0</v>
      </c>
    </row>
    <row r="4788" spans="1:15" x14ac:dyDescent="0.3">
      <c r="A4788" t="s">
        <v>4934</v>
      </c>
      <c r="B4788" t="s">
        <v>32</v>
      </c>
      <c r="C4788" t="str">
        <f>_xlfn.XLOOKUP(Sales_Pipeline[[#This Row],[Sales_Agent]],Sales_Teams[Sales_Agent],Sales_Teams[Manager])</f>
        <v>Celia Rouche</v>
      </c>
      <c r="D4788" t="str">
        <f>_xlfn.XLOOKUP(Sales_Pipeline[[#This Row],[Manager]],Sales_Teams[Manager],Sales_Teams[Regional_Office])</f>
        <v>West</v>
      </c>
      <c r="E4788" t="s">
        <v>63</v>
      </c>
      <c r="F4788" t="s">
        <v>166</v>
      </c>
      <c r="G4788" t="str">
        <f>IFERROR(_xlfn.XLOOKUP(Sales_Pipeline[[#This Row],[Account]],Accounts!$A$2:$A$86,Accounts!$F$2:$F$86),"")</f>
        <v>United States</v>
      </c>
      <c r="H4788" t="s">
        <v>57</v>
      </c>
      <c r="I4788" s="3">
        <v>42930</v>
      </c>
      <c r="J4788" s="3">
        <v>43007</v>
      </c>
      <c r="K4788" s="8" t="str">
        <f>IF(Sales_Pipeline[[#This Row],[Close_Date]]="","",TEXT(Sales_Pipeline[[#This Row],[Close_Date]],"ddd"))</f>
        <v>Fri</v>
      </c>
      <c r="L4788" s="8" t="str">
        <f>IF(Sales_Pipeline[[#This Row],[Close_Date]]="","",TEXT(Sales_Pipeline[[#This Row],[Close_Date]],"mmm"))</f>
        <v>Sep</v>
      </c>
      <c r="M4788" s="8" t="str">
        <f>IF(Sales_Pipeline[[#This Row],[Close_Date]]="","","Q"&amp;ROUNDUP(MONTH(Sales_Pipeline[[#This Row],[Close_Date]])/3,0))</f>
        <v>Q3</v>
      </c>
      <c r="N4788" s="2" cm="1">
        <f t="array" ref="N4788">IFERROR(_xlfn.IFS(Sales_Pipeline[[#This Row],[Deal_Stage]]="Won",_xlfn.XLOOKUP(Sales_Pipeline[[#This Row],[Product]],Products!$A$2:$A$8,Products!$C$2:$C$8),Sales_Pipeline[[#This Row],[Deal_Stage]]="Lost",_xlfn.XLOOKUP(Sales_Pipeline[[#This Row],[Product]],Products!$A$2:$A$8,Products!$C$2:$C$8)),"")</f>
        <v>550</v>
      </c>
      <c r="O4788" s="2">
        <v>534</v>
      </c>
    </row>
    <row r="4789" spans="1:15" x14ac:dyDescent="0.3">
      <c r="A4789" t="s">
        <v>4935</v>
      </c>
      <c r="B4789" t="s">
        <v>17</v>
      </c>
      <c r="C4789" t="str">
        <f>_xlfn.XLOOKUP(Sales_Pipeline[[#This Row],[Sales_Agent]],Sales_Teams[Sales_Agent],Sales_Teams[Manager])</f>
        <v>Cara Losch</v>
      </c>
      <c r="D4789" t="str">
        <f>_xlfn.XLOOKUP(Sales_Pipeline[[#This Row],[Manager]],Sales_Teams[Manager],Sales_Teams[Regional_Office])</f>
        <v>East</v>
      </c>
      <c r="E4789" t="s">
        <v>61</v>
      </c>
      <c r="F4789" t="s">
        <v>533</v>
      </c>
      <c r="G4789" t="str">
        <f>IFERROR(_xlfn.XLOOKUP(Sales_Pipeline[[#This Row],[Account]],Accounts!$A$2:$A$86,Accounts!$F$2:$F$86),"")</f>
        <v>United States</v>
      </c>
      <c r="H4789" t="s">
        <v>57</v>
      </c>
      <c r="I4789" s="3">
        <v>42930</v>
      </c>
      <c r="J4789" s="3">
        <v>42931</v>
      </c>
      <c r="K4789" s="8" t="str">
        <f>IF(Sales_Pipeline[[#This Row],[Close_Date]]="","",TEXT(Sales_Pipeline[[#This Row],[Close_Date]],"ddd"))</f>
        <v>Sat</v>
      </c>
      <c r="L4789" s="8" t="str">
        <f>IF(Sales_Pipeline[[#This Row],[Close_Date]]="","",TEXT(Sales_Pipeline[[#This Row],[Close_Date]],"mmm"))</f>
        <v>Jul</v>
      </c>
      <c r="M4789" s="8" t="str">
        <f>IF(Sales_Pipeline[[#This Row],[Close_Date]]="","","Q"&amp;ROUNDUP(MONTH(Sales_Pipeline[[#This Row],[Close_Date]])/3,0))</f>
        <v>Q3</v>
      </c>
      <c r="N4789" s="2" cm="1">
        <f t="array" ref="N4789">IFERROR(_xlfn.IFS(Sales_Pipeline[[#This Row],[Deal_Stage]]="Won",_xlfn.XLOOKUP(Sales_Pipeline[[#This Row],[Product]],Products!$A$2:$A$8,Products!$C$2:$C$8),Sales_Pipeline[[#This Row],[Deal_Stage]]="Lost",_xlfn.XLOOKUP(Sales_Pipeline[[#This Row],[Product]],Products!$A$2:$A$8,Products!$C$2:$C$8)),"")</f>
        <v>55</v>
      </c>
      <c r="O4789" s="2">
        <v>48</v>
      </c>
    </row>
    <row r="4790" spans="1:15" x14ac:dyDescent="0.3">
      <c r="A4790" t="s">
        <v>4936</v>
      </c>
      <c r="B4790" t="s">
        <v>44</v>
      </c>
      <c r="C4790" t="str">
        <f>_xlfn.XLOOKUP(Sales_Pipeline[[#This Row],[Sales_Agent]],Sales_Teams[Sales_Agent],Sales_Teams[Manager])</f>
        <v>Summer Sewald</v>
      </c>
      <c r="D4790" t="str">
        <f>_xlfn.XLOOKUP(Sales_Pipeline[[#This Row],[Manager]],Sales_Teams[Manager],Sales_Teams[Regional_Office])</f>
        <v>West</v>
      </c>
      <c r="E4790" t="s">
        <v>61</v>
      </c>
      <c r="F4790" t="s">
        <v>89</v>
      </c>
      <c r="G4790" t="str">
        <f>IFERROR(_xlfn.XLOOKUP(Sales_Pipeline[[#This Row],[Account]],Accounts!$A$2:$A$86,Accounts!$F$2:$F$86),"")</f>
        <v>United States</v>
      </c>
      <c r="H4790" t="s">
        <v>57</v>
      </c>
      <c r="I4790" s="3">
        <v>42930</v>
      </c>
      <c r="J4790" s="3">
        <v>42941</v>
      </c>
      <c r="K4790" s="8" t="str">
        <f>IF(Sales_Pipeline[[#This Row],[Close_Date]]="","",TEXT(Sales_Pipeline[[#This Row],[Close_Date]],"ddd"))</f>
        <v>Tue</v>
      </c>
      <c r="L4790" s="8" t="str">
        <f>IF(Sales_Pipeline[[#This Row],[Close_Date]]="","",TEXT(Sales_Pipeline[[#This Row],[Close_Date]],"mmm"))</f>
        <v>Jul</v>
      </c>
      <c r="M4790" s="8" t="str">
        <f>IF(Sales_Pipeline[[#This Row],[Close_Date]]="","","Q"&amp;ROUNDUP(MONTH(Sales_Pipeline[[#This Row],[Close_Date]])/3,0))</f>
        <v>Q3</v>
      </c>
      <c r="N4790" s="2" cm="1">
        <f t="array" ref="N4790">IFERROR(_xlfn.IFS(Sales_Pipeline[[#This Row],[Deal_Stage]]="Won",_xlfn.XLOOKUP(Sales_Pipeline[[#This Row],[Product]],Products!$A$2:$A$8,Products!$C$2:$C$8),Sales_Pipeline[[#This Row],[Deal_Stage]]="Lost",_xlfn.XLOOKUP(Sales_Pipeline[[#This Row],[Product]],Products!$A$2:$A$8,Products!$C$2:$C$8)),"")</f>
        <v>55</v>
      </c>
      <c r="O4790" s="2">
        <v>57</v>
      </c>
    </row>
    <row r="4791" spans="1:15" x14ac:dyDescent="0.3">
      <c r="A4791" t="s">
        <v>4937</v>
      </c>
      <c r="B4791" t="s">
        <v>25</v>
      </c>
      <c r="C4791" t="str">
        <f>_xlfn.XLOOKUP(Sales_Pipeline[[#This Row],[Sales_Agent]],Sales_Teams[Sales_Agent],Sales_Teams[Manager])</f>
        <v>Rocco Neubert</v>
      </c>
      <c r="D4791" t="str">
        <f>_xlfn.XLOOKUP(Sales_Pipeline[[#This Row],[Manager]],Sales_Teams[Manager],Sales_Teams[Regional_Office])</f>
        <v>East</v>
      </c>
      <c r="E4791" t="s">
        <v>84</v>
      </c>
      <c r="F4791" t="s">
        <v>425</v>
      </c>
      <c r="G4791" t="str">
        <f>IFERROR(_xlfn.XLOOKUP(Sales_Pipeline[[#This Row],[Account]],Accounts!$A$2:$A$86,Accounts!$F$2:$F$86),"")</f>
        <v>United States</v>
      </c>
      <c r="H4791" t="s">
        <v>82</v>
      </c>
      <c r="I4791" s="3">
        <v>42931</v>
      </c>
      <c r="J4791" s="3">
        <v>42933</v>
      </c>
      <c r="K4791" s="8" t="str">
        <f>IF(Sales_Pipeline[[#This Row],[Close_Date]]="","",TEXT(Sales_Pipeline[[#This Row],[Close_Date]],"ddd"))</f>
        <v>Mon</v>
      </c>
      <c r="L4791" s="8" t="str">
        <f>IF(Sales_Pipeline[[#This Row],[Close_Date]]="","",TEXT(Sales_Pipeline[[#This Row],[Close_Date]],"mmm"))</f>
        <v>Jul</v>
      </c>
      <c r="M4791" s="8" t="str">
        <f>IF(Sales_Pipeline[[#This Row],[Close_Date]]="","","Q"&amp;ROUNDUP(MONTH(Sales_Pipeline[[#This Row],[Close_Date]])/3,0))</f>
        <v>Q3</v>
      </c>
      <c r="N4791" s="2" cm="1">
        <f t="array" ref="N4791">IFERROR(_xlfn.IFS(Sales_Pipeline[[#This Row],[Deal_Stage]]="Won",_xlfn.XLOOKUP(Sales_Pipeline[[#This Row],[Product]],Products!$A$2:$A$8,Products!$C$2:$C$8),Sales_Pipeline[[#This Row],[Deal_Stage]]="Lost",_xlfn.XLOOKUP(Sales_Pipeline[[#This Row],[Product]],Products!$A$2:$A$8,Products!$C$2:$C$8)),"")</f>
        <v>5482</v>
      </c>
      <c r="O4791" s="2">
        <v>0</v>
      </c>
    </row>
    <row r="4792" spans="1:15" x14ac:dyDescent="0.3">
      <c r="A4792" t="s">
        <v>4938</v>
      </c>
      <c r="B4792" t="s">
        <v>15</v>
      </c>
      <c r="C4792" t="str">
        <f>_xlfn.XLOOKUP(Sales_Pipeline[[#This Row],[Sales_Agent]],Sales_Teams[Sales_Agent],Sales_Teams[Manager])</f>
        <v>Melvin Marxen</v>
      </c>
      <c r="D4792" t="str">
        <f>_xlfn.XLOOKUP(Sales_Pipeline[[#This Row],[Manager]],Sales_Teams[Manager],Sales_Teams[Regional_Office])</f>
        <v>Central</v>
      </c>
      <c r="E4792" t="s">
        <v>84</v>
      </c>
      <c r="F4792" t="s">
        <v>134</v>
      </c>
      <c r="G4792" t="str">
        <f>IFERROR(_xlfn.XLOOKUP(Sales_Pipeline[[#This Row],[Account]],Accounts!$A$2:$A$86,Accounts!$F$2:$F$86),"")</f>
        <v>United States</v>
      </c>
      <c r="H4792" t="s">
        <v>57</v>
      </c>
      <c r="I4792" s="3">
        <v>42931</v>
      </c>
      <c r="J4792" s="3">
        <v>43050</v>
      </c>
      <c r="K4792" s="8" t="str">
        <f>IF(Sales_Pipeline[[#This Row],[Close_Date]]="","",TEXT(Sales_Pipeline[[#This Row],[Close_Date]],"ddd"))</f>
        <v>Sat</v>
      </c>
      <c r="L4792" s="8" t="str">
        <f>IF(Sales_Pipeline[[#This Row],[Close_Date]]="","",TEXT(Sales_Pipeline[[#This Row],[Close_Date]],"mmm"))</f>
        <v>Nov</v>
      </c>
      <c r="M4792" s="8" t="str">
        <f>IF(Sales_Pipeline[[#This Row],[Close_Date]]="","","Q"&amp;ROUNDUP(MONTH(Sales_Pipeline[[#This Row],[Close_Date]])/3,0))</f>
        <v>Q4</v>
      </c>
      <c r="N4792" s="2" cm="1">
        <f t="array" ref="N4792">IFERROR(_xlfn.IFS(Sales_Pipeline[[#This Row],[Deal_Stage]]="Won",_xlfn.XLOOKUP(Sales_Pipeline[[#This Row],[Product]],Products!$A$2:$A$8,Products!$C$2:$C$8),Sales_Pipeline[[#This Row],[Deal_Stage]]="Lost",_xlfn.XLOOKUP(Sales_Pipeline[[#This Row],[Product]],Products!$A$2:$A$8,Products!$C$2:$C$8)),"")</f>
        <v>5482</v>
      </c>
      <c r="O4792" s="2">
        <v>4009</v>
      </c>
    </row>
    <row r="4793" spans="1:15" x14ac:dyDescent="0.3">
      <c r="A4793" t="s">
        <v>4939</v>
      </c>
      <c r="B4793" t="s">
        <v>15</v>
      </c>
      <c r="C4793" t="str">
        <f>_xlfn.XLOOKUP(Sales_Pipeline[[#This Row],[Sales_Agent]],Sales_Teams[Sales_Agent],Sales_Teams[Manager])</f>
        <v>Melvin Marxen</v>
      </c>
      <c r="D4793" t="str">
        <f>_xlfn.XLOOKUP(Sales_Pipeline[[#This Row],[Manager]],Sales_Teams[Manager],Sales_Teams[Regional_Office])</f>
        <v>Central</v>
      </c>
      <c r="E4793" t="s">
        <v>76</v>
      </c>
      <c r="F4793" t="s">
        <v>118</v>
      </c>
      <c r="G4793" t="str">
        <f>IFERROR(_xlfn.XLOOKUP(Sales_Pipeline[[#This Row],[Account]],Accounts!$A$2:$A$86,Accounts!$F$2:$F$86),"")</f>
        <v>United States</v>
      </c>
      <c r="H4793" t="s">
        <v>57</v>
      </c>
      <c r="I4793" s="3">
        <v>42931</v>
      </c>
      <c r="J4793" s="3">
        <v>42981</v>
      </c>
      <c r="K4793" s="8" t="str">
        <f>IF(Sales_Pipeline[[#This Row],[Close_Date]]="","",TEXT(Sales_Pipeline[[#This Row],[Close_Date]],"ddd"))</f>
        <v>Sun</v>
      </c>
      <c r="L4793" s="8" t="str">
        <f>IF(Sales_Pipeline[[#This Row],[Close_Date]]="","",TEXT(Sales_Pipeline[[#This Row],[Close_Date]],"mmm"))</f>
        <v>Sep</v>
      </c>
      <c r="M4793" s="8" t="str">
        <f>IF(Sales_Pipeline[[#This Row],[Close_Date]]="","","Q"&amp;ROUNDUP(MONTH(Sales_Pipeline[[#This Row],[Close_Date]])/3,0))</f>
        <v>Q3</v>
      </c>
      <c r="N4793" s="2" cm="1">
        <f t="array" ref="N4793">IFERROR(_xlfn.IFS(Sales_Pipeline[[#This Row],[Deal_Stage]]="Won",_xlfn.XLOOKUP(Sales_Pipeline[[#This Row],[Product]],Products!$A$2:$A$8,Products!$C$2:$C$8),Sales_Pipeline[[#This Row],[Deal_Stage]]="Lost",_xlfn.XLOOKUP(Sales_Pipeline[[#This Row],[Product]],Products!$A$2:$A$8,Products!$C$2:$C$8)),"")</f>
        <v>3393</v>
      </c>
      <c r="O4793" s="2">
        <v>3255</v>
      </c>
    </row>
    <row r="4794" spans="1:15" x14ac:dyDescent="0.3">
      <c r="A4794" t="s">
        <v>4940</v>
      </c>
      <c r="B4794" t="s">
        <v>28</v>
      </c>
      <c r="C4794" t="str">
        <f>_xlfn.XLOOKUP(Sales_Pipeline[[#This Row],[Sales_Agent]],Sales_Teams[Sales_Agent],Sales_Teams[Manager])</f>
        <v>Rocco Neubert</v>
      </c>
      <c r="D4794" t="str">
        <f>_xlfn.XLOOKUP(Sales_Pipeline[[#This Row],[Manager]],Sales_Teams[Manager],Sales_Teams[Regional_Office])</f>
        <v>East</v>
      </c>
      <c r="E4794" t="s">
        <v>76</v>
      </c>
      <c r="F4794" t="s">
        <v>234</v>
      </c>
      <c r="G4794" t="str">
        <f>IFERROR(_xlfn.XLOOKUP(Sales_Pipeline[[#This Row],[Account]],Accounts!$A$2:$A$86,Accounts!$F$2:$F$86),"")</f>
        <v>United States</v>
      </c>
      <c r="H4794" t="s">
        <v>57</v>
      </c>
      <c r="I4794" s="3">
        <v>42931</v>
      </c>
      <c r="J4794" s="3">
        <v>42941</v>
      </c>
      <c r="K4794" s="8" t="str">
        <f>IF(Sales_Pipeline[[#This Row],[Close_Date]]="","",TEXT(Sales_Pipeline[[#This Row],[Close_Date]],"ddd"))</f>
        <v>Tue</v>
      </c>
      <c r="L4794" s="8" t="str">
        <f>IF(Sales_Pipeline[[#This Row],[Close_Date]]="","",TEXT(Sales_Pipeline[[#This Row],[Close_Date]],"mmm"))</f>
        <v>Jul</v>
      </c>
      <c r="M4794" s="8" t="str">
        <f>IF(Sales_Pipeline[[#This Row],[Close_Date]]="","","Q"&amp;ROUNDUP(MONTH(Sales_Pipeline[[#This Row],[Close_Date]])/3,0))</f>
        <v>Q3</v>
      </c>
      <c r="N4794" s="2" cm="1">
        <f t="array" ref="N4794">IFERROR(_xlfn.IFS(Sales_Pipeline[[#This Row],[Deal_Stage]]="Won",_xlfn.XLOOKUP(Sales_Pipeline[[#This Row],[Product]],Products!$A$2:$A$8,Products!$C$2:$C$8),Sales_Pipeline[[#This Row],[Deal_Stage]]="Lost",_xlfn.XLOOKUP(Sales_Pipeline[[#This Row],[Product]],Products!$A$2:$A$8,Products!$C$2:$C$8)),"")</f>
        <v>3393</v>
      </c>
      <c r="O4794" s="2">
        <v>3724</v>
      </c>
    </row>
    <row r="4795" spans="1:15" x14ac:dyDescent="0.3">
      <c r="A4795" t="s">
        <v>4941</v>
      </c>
      <c r="B4795" t="s">
        <v>38</v>
      </c>
      <c r="C4795" t="str">
        <f>_xlfn.XLOOKUP(Sales_Pipeline[[#This Row],[Sales_Agent]],Sales_Teams[Sales_Agent],Sales_Teams[Manager])</f>
        <v>Celia Rouche</v>
      </c>
      <c r="D4795" t="str">
        <f>_xlfn.XLOOKUP(Sales_Pipeline[[#This Row],[Manager]],Sales_Teams[Manager],Sales_Teams[Regional_Office])</f>
        <v>West</v>
      </c>
      <c r="E4795" t="s">
        <v>76</v>
      </c>
      <c r="F4795" t="s">
        <v>191</v>
      </c>
      <c r="G4795" t="str">
        <f>IFERROR(_xlfn.XLOOKUP(Sales_Pipeline[[#This Row],[Account]],Accounts!$A$2:$A$86,Accounts!$F$2:$F$86),"")</f>
        <v>United States</v>
      </c>
      <c r="H4795" t="s">
        <v>82</v>
      </c>
      <c r="I4795" s="3">
        <v>42931</v>
      </c>
      <c r="J4795" s="3">
        <v>42932</v>
      </c>
      <c r="K4795" s="8" t="str">
        <f>IF(Sales_Pipeline[[#This Row],[Close_Date]]="","",TEXT(Sales_Pipeline[[#This Row],[Close_Date]],"ddd"))</f>
        <v>Sun</v>
      </c>
      <c r="L4795" s="8" t="str">
        <f>IF(Sales_Pipeline[[#This Row],[Close_Date]]="","",TEXT(Sales_Pipeline[[#This Row],[Close_Date]],"mmm"))</f>
        <v>Jul</v>
      </c>
      <c r="M4795" s="8" t="str">
        <f>IF(Sales_Pipeline[[#This Row],[Close_Date]]="","","Q"&amp;ROUNDUP(MONTH(Sales_Pipeline[[#This Row],[Close_Date]])/3,0))</f>
        <v>Q3</v>
      </c>
      <c r="N4795" s="2" cm="1">
        <f t="array" ref="N4795">IFERROR(_xlfn.IFS(Sales_Pipeline[[#This Row],[Deal_Stage]]="Won",_xlfn.XLOOKUP(Sales_Pipeline[[#This Row],[Product]],Products!$A$2:$A$8,Products!$C$2:$C$8),Sales_Pipeline[[#This Row],[Deal_Stage]]="Lost",_xlfn.XLOOKUP(Sales_Pipeline[[#This Row],[Product]],Products!$A$2:$A$8,Products!$C$2:$C$8)),"")</f>
        <v>3393</v>
      </c>
      <c r="O4795" s="2">
        <v>0</v>
      </c>
    </row>
    <row r="4796" spans="1:15" x14ac:dyDescent="0.3">
      <c r="A4796" t="s">
        <v>4942</v>
      </c>
      <c r="B4796" t="s">
        <v>36</v>
      </c>
      <c r="C4796" t="str">
        <f>_xlfn.XLOOKUP(Sales_Pipeline[[#This Row],[Sales_Agent]],Sales_Teams[Sales_Agent],Sales_Teams[Manager])</f>
        <v>Celia Rouche</v>
      </c>
      <c r="D4796" t="str">
        <f>_xlfn.XLOOKUP(Sales_Pipeline[[#This Row],[Manager]],Sales_Teams[Manager],Sales_Teams[Regional_Office])</f>
        <v>West</v>
      </c>
      <c r="E4796" t="s">
        <v>55</v>
      </c>
      <c r="F4796" t="s">
        <v>100</v>
      </c>
      <c r="G4796" t="str">
        <f>IFERROR(_xlfn.XLOOKUP(Sales_Pipeline[[#This Row],[Account]],Accounts!$A$2:$A$86,Accounts!$F$2:$F$86),"")</f>
        <v>United States</v>
      </c>
      <c r="H4796" t="s">
        <v>82</v>
      </c>
      <c r="I4796" s="3">
        <v>42931</v>
      </c>
      <c r="J4796" s="3">
        <v>42940</v>
      </c>
      <c r="K4796" s="8" t="str">
        <f>IF(Sales_Pipeline[[#This Row],[Close_Date]]="","",TEXT(Sales_Pipeline[[#This Row],[Close_Date]],"ddd"))</f>
        <v>Mon</v>
      </c>
      <c r="L4796" s="8" t="str">
        <f>IF(Sales_Pipeline[[#This Row],[Close_Date]]="","",TEXT(Sales_Pipeline[[#This Row],[Close_Date]],"mmm"))</f>
        <v>Jul</v>
      </c>
      <c r="M4796" s="8" t="str">
        <f>IF(Sales_Pipeline[[#This Row],[Close_Date]]="","","Q"&amp;ROUNDUP(MONTH(Sales_Pipeline[[#This Row],[Close_Date]])/3,0))</f>
        <v>Q3</v>
      </c>
      <c r="N4796" s="2" cm="1">
        <f t="array" ref="N4796">IFERROR(_xlfn.IFS(Sales_Pipeline[[#This Row],[Deal_Stage]]="Won",_xlfn.XLOOKUP(Sales_Pipeline[[#This Row],[Product]],Products!$A$2:$A$8,Products!$C$2:$C$8),Sales_Pipeline[[#This Row],[Deal_Stage]]="Lost",_xlfn.XLOOKUP(Sales_Pipeline[[#This Row],[Product]],Products!$A$2:$A$8,Products!$C$2:$C$8)),"")</f>
        <v>1096</v>
      </c>
      <c r="O4796" s="2">
        <v>0</v>
      </c>
    </row>
    <row r="4797" spans="1:15" x14ac:dyDescent="0.3">
      <c r="A4797" t="s">
        <v>4943</v>
      </c>
      <c r="B4797" t="s">
        <v>40</v>
      </c>
      <c r="C4797" t="str">
        <f>_xlfn.XLOOKUP(Sales_Pipeline[[#This Row],[Sales_Agent]],Sales_Teams[Sales_Agent],Sales_Teams[Manager])</f>
        <v>Summer Sewald</v>
      </c>
      <c r="D4797" t="str">
        <f>_xlfn.XLOOKUP(Sales_Pipeline[[#This Row],[Manager]],Sales_Teams[Manager],Sales_Teams[Regional_Office])</f>
        <v>West</v>
      </c>
      <c r="E4797" t="s">
        <v>55</v>
      </c>
      <c r="F4797" t="s">
        <v>143</v>
      </c>
      <c r="G4797" t="str">
        <f>IFERROR(_xlfn.XLOOKUP(Sales_Pipeline[[#This Row],[Account]],Accounts!$A$2:$A$86,Accounts!$F$2:$F$86),"")</f>
        <v>United States</v>
      </c>
      <c r="H4797" t="s">
        <v>82</v>
      </c>
      <c r="I4797" s="3">
        <v>42931</v>
      </c>
      <c r="J4797" s="3">
        <v>42973</v>
      </c>
      <c r="K4797" s="8" t="str">
        <f>IF(Sales_Pipeline[[#This Row],[Close_Date]]="","",TEXT(Sales_Pipeline[[#This Row],[Close_Date]],"ddd"))</f>
        <v>Sat</v>
      </c>
      <c r="L4797" s="8" t="str">
        <f>IF(Sales_Pipeline[[#This Row],[Close_Date]]="","",TEXT(Sales_Pipeline[[#This Row],[Close_Date]],"mmm"))</f>
        <v>Aug</v>
      </c>
      <c r="M4797" s="8" t="str">
        <f>IF(Sales_Pipeline[[#This Row],[Close_Date]]="","","Q"&amp;ROUNDUP(MONTH(Sales_Pipeline[[#This Row],[Close_Date]])/3,0))</f>
        <v>Q3</v>
      </c>
      <c r="N4797" s="2" cm="1">
        <f t="array" ref="N4797">IFERROR(_xlfn.IFS(Sales_Pipeline[[#This Row],[Deal_Stage]]="Won",_xlfn.XLOOKUP(Sales_Pipeline[[#This Row],[Product]],Products!$A$2:$A$8,Products!$C$2:$C$8),Sales_Pipeline[[#This Row],[Deal_Stage]]="Lost",_xlfn.XLOOKUP(Sales_Pipeline[[#This Row],[Product]],Products!$A$2:$A$8,Products!$C$2:$C$8)),"")</f>
        <v>1096</v>
      </c>
      <c r="O4797" s="2">
        <v>0</v>
      </c>
    </row>
    <row r="4798" spans="1:15" x14ac:dyDescent="0.3">
      <c r="A4798" t="s">
        <v>4944</v>
      </c>
      <c r="B4798" t="s">
        <v>10</v>
      </c>
      <c r="C4798" t="str">
        <f>_xlfn.XLOOKUP(Sales_Pipeline[[#This Row],[Sales_Agent]],Sales_Teams[Sales_Agent],Sales_Teams[Manager])</f>
        <v>Melvin Marxen</v>
      </c>
      <c r="D4798" t="str">
        <f>_xlfn.XLOOKUP(Sales_Pipeline[[#This Row],[Manager]],Sales_Teams[Manager],Sales_Teams[Regional_Office])</f>
        <v>Central</v>
      </c>
      <c r="E4798" t="s">
        <v>61</v>
      </c>
      <c r="F4798" t="s">
        <v>147</v>
      </c>
      <c r="G4798" t="str">
        <f>IFERROR(_xlfn.XLOOKUP(Sales_Pipeline[[#This Row],[Account]],Accounts!$A$2:$A$86,Accounts!$F$2:$F$86),"")</f>
        <v>United States</v>
      </c>
      <c r="H4798" t="s">
        <v>82</v>
      </c>
      <c r="I4798" s="3">
        <v>42931</v>
      </c>
      <c r="J4798" s="3">
        <v>43043</v>
      </c>
      <c r="K4798" s="8" t="str">
        <f>IF(Sales_Pipeline[[#This Row],[Close_Date]]="","",TEXT(Sales_Pipeline[[#This Row],[Close_Date]],"ddd"))</f>
        <v>Sat</v>
      </c>
      <c r="L4798" s="8" t="str">
        <f>IF(Sales_Pipeline[[#This Row],[Close_Date]]="","",TEXT(Sales_Pipeline[[#This Row],[Close_Date]],"mmm"))</f>
        <v>Nov</v>
      </c>
      <c r="M4798" s="8" t="str">
        <f>IF(Sales_Pipeline[[#This Row],[Close_Date]]="","","Q"&amp;ROUNDUP(MONTH(Sales_Pipeline[[#This Row],[Close_Date]])/3,0))</f>
        <v>Q4</v>
      </c>
      <c r="N4798" s="2" cm="1">
        <f t="array" ref="N4798">IFERROR(_xlfn.IFS(Sales_Pipeline[[#This Row],[Deal_Stage]]="Won",_xlfn.XLOOKUP(Sales_Pipeline[[#This Row],[Product]],Products!$A$2:$A$8,Products!$C$2:$C$8),Sales_Pipeline[[#This Row],[Deal_Stage]]="Lost",_xlfn.XLOOKUP(Sales_Pipeline[[#This Row],[Product]],Products!$A$2:$A$8,Products!$C$2:$C$8)),"")</f>
        <v>55</v>
      </c>
      <c r="O4798" s="2">
        <v>0</v>
      </c>
    </row>
    <row r="4799" spans="1:15" x14ac:dyDescent="0.3">
      <c r="A4799" t="s">
        <v>4945</v>
      </c>
      <c r="B4799" t="s">
        <v>42</v>
      </c>
      <c r="C4799" t="str">
        <f>_xlfn.XLOOKUP(Sales_Pipeline[[#This Row],[Sales_Agent]],Sales_Teams[Sales_Agent],Sales_Teams[Manager])</f>
        <v>Summer Sewald</v>
      </c>
      <c r="D4799" t="str">
        <f>_xlfn.XLOOKUP(Sales_Pipeline[[#This Row],[Manager]],Sales_Teams[Manager],Sales_Teams[Regional_Office])</f>
        <v>West</v>
      </c>
      <c r="E4799" t="s">
        <v>84</v>
      </c>
      <c r="F4799" t="s">
        <v>114</v>
      </c>
      <c r="G4799" t="str">
        <f>IFERROR(_xlfn.XLOOKUP(Sales_Pipeline[[#This Row],[Account]],Accounts!$A$2:$A$86,Accounts!$F$2:$F$86),"")</f>
        <v>United States</v>
      </c>
      <c r="H4799" t="s">
        <v>82</v>
      </c>
      <c r="I4799" s="3">
        <v>42931</v>
      </c>
      <c r="J4799" s="3">
        <v>42938</v>
      </c>
      <c r="K4799" s="8" t="str">
        <f>IF(Sales_Pipeline[[#This Row],[Close_Date]]="","",TEXT(Sales_Pipeline[[#This Row],[Close_Date]],"ddd"))</f>
        <v>Sat</v>
      </c>
      <c r="L4799" s="8" t="str">
        <f>IF(Sales_Pipeline[[#This Row],[Close_Date]]="","",TEXT(Sales_Pipeline[[#This Row],[Close_Date]],"mmm"))</f>
        <v>Jul</v>
      </c>
      <c r="M4799" s="8" t="str">
        <f>IF(Sales_Pipeline[[#This Row],[Close_Date]]="","","Q"&amp;ROUNDUP(MONTH(Sales_Pipeline[[#This Row],[Close_Date]])/3,0))</f>
        <v>Q3</v>
      </c>
      <c r="N4799" s="2" cm="1">
        <f t="array" ref="N4799">IFERROR(_xlfn.IFS(Sales_Pipeline[[#This Row],[Deal_Stage]]="Won",_xlfn.XLOOKUP(Sales_Pipeline[[#This Row],[Product]],Products!$A$2:$A$8,Products!$C$2:$C$8),Sales_Pipeline[[#This Row],[Deal_Stage]]="Lost",_xlfn.XLOOKUP(Sales_Pipeline[[#This Row],[Product]],Products!$A$2:$A$8,Products!$C$2:$C$8)),"")</f>
        <v>5482</v>
      </c>
      <c r="O4799" s="2">
        <v>0</v>
      </c>
    </row>
    <row r="4800" spans="1:15" x14ac:dyDescent="0.3">
      <c r="A4800" t="s">
        <v>4946</v>
      </c>
      <c r="B4800" t="s">
        <v>8</v>
      </c>
      <c r="C4800" t="str">
        <f>_xlfn.XLOOKUP(Sales_Pipeline[[#This Row],[Sales_Agent]],Sales_Teams[Sales_Agent],Sales_Teams[Manager])</f>
        <v>Dustin Brinkmann</v>
      </c>
      <c r="D4800" t="str">
        <f>_xlfn.XLOOKUP(Sales_Pipeline[[#This Row],[Manager]],Sales_Teams[Manager],Sales_Teams[Regional_Office])</f>
        <v>Central</v>
      </c>
      <c r="E4800" t="s">
        <v>61</v>
      </c>
      <c r="F4800" t="s">
        <v>132</v>
      </c>
      <c r="G4800" t="str">
        <f>IFERROR(_xlfn.XLOOKUP(Sales_Pipeline[[#This Row],[Account]],Accounts!$A$2:$A$86,Accounts!$F$2:$F$86),"")</f>
        <v>United States</v>
      </c>
      <c r="H4800" t="s">
        <v>82</v>
      </c>
      <c r="I4800" s="3">
        <v>42931</v>
      </c>
      <c r="J4800" s="3">
        <v>42932</v>
      </c>
      <c r="K4800" s="8" t="str">
        <f>IF(Sales_Pipeline[[#This Row],[Close_Date]]="","",TEXT(Sales_Pipeline[[#This Row],[Close_Date]],"ddd"))</f>
        <v>Sun</v>
      </c>
      <c r="L4800" s="8" t="str">
        <f>IF(Sales_Pipeline[[#This Row],[Close_Date]]="","",TEXT(Sales_Pipeline[[#This Row],[Close_Date]],"mmm"))</f>
        <v>Jul</v>
      </c>
      <c r="M4800" s="8" t="str">
        <f>IF(Sales_Pipeline[[#This Row],[Close_Date]]="","","Q"&amp;ROUNDUP(MONTH(Sales_Pipeline[[#This Row],[Close_Date]])/3,0))</f>
        <v>Q3</v>
      </c>
      <c r="N4800" s="2" cm="1">
        <f t="array" ref="N4800">IFERROR(_xlfn.IFS(Sales_Pipeline[[#This Row],[Deal_Stage]]="Won",_xlfn.XLOOKUP(Sales_Pipeline[[#This Row],[Product]],Products!$A$2:$A$8,Products!$C$2:$C$8),Sales_Pipeline[[#This Row],[Deal_Stage]]="Lost",_xlfn.XLOOKUP(Sales_Pipeline[[#This Row],[Product]],Products!$A$2:$A$8,Products!$C$2:$C$8)),"")</f>
        <v>55</v>
      </c>
      <c r="O4800" s="2">
        <v>0</v>
      </c>
    </row>
    <row r="4801" spans="1:15" x14ac:dyDescent="0.3">
      <c r="A4801" t="s">
        <v>4947</v>
      </c>
      <c r="B4801" t="s">
        <v>37</v>
      </c>
      <c r="C4801" t="str">
        <f>_xlfn.XLOOKUP(Sales_Pipeline[[#This Row],[Sales_Agent]],Sales_Teams[Sales_Agent],Sales_Teams[Manager])</f>
        <v>Celia Rouche</v>
      </c>
      <c r="D4801" t="str">
        <f>_xlfn.XLOOKUP(Sales_Pipeline[[#This Row],[Manager]],Sales_Teams[Manager],Sales_Teams[Regional_Office])</f>
        <v>West</v>
      </c>
      <c r="E4801" t="s">
        <v>76</v>
      </c>
      <c r="F4801" t="s">
        <v>211</v>
      </c>
      <c r="G4801" t="str">
        <f>IFERROR(_xlfn.XLOOKUP(Sales_Pipeline[[#This Row],[Account]],Accounts!$A$2:$A$86,Accounts!$F$2:$F$86),"")</f>
        <v>United States</v>
      </c>
      <c r="H4801" t="s">
        <v>82</v>
      </c>
      <c r="I4801" s="3">
        <v>42931</v>
      </c>
      <c r="J4801" s="3">
        <v>42933</v>
      </c>
      <c r="K4801" s="8" t="str">
        <f>IF(Sales_Pipeline[[#This Row],[Close_Date]]="","",TEXT(Sales_Pipeline[[#This Row],[Close_Date]],"ddd"))</f>
        <v>Mon</v>
      </c>
      <c r="L4801" s="8" t="str">
        <f>IF(Sales_Pipeline[[#This Row],[Close_Date]]="","",TEXT(Sales_Pipeline[[#This Row],[Close_Date]],"mmm"))</f>
        <v>Jul</v>
      </c>
      <c r="M4801" s="8" t="str">
        <f>IF(Sales_Pipeline[[#This Row],[Close_Date]]="","","Q"&amp;ROUNDUP(MONTH(Sales_Pipeline[[#This Row],[Close_Date]])/3,0))</f>
        <v>Q3</v>
      </c>
      <c r="N4801" s="2" cm="1">
        <f t="array" ref="N4801">IFERROR(_xlfn.IFS(Sales_Pipeline[[#This Row],[Deal_Stage]]="Won",_xlfn.XLOOKUP(Sales_Pipeline[[#This Row],[Product]],Products!$A$2:$A$8,Products!$C$2:$C$8),Sales_Pipeline[[#This Row],[Deal_Stage]]="Lost",_xlfn.XLOOKUP(Sales_Pipeline[[#This Row],[Product]],Products!$A$2:$A$8,Products!$C$2:$C$8)),"")</f>
        <v>3393</v>
      </c>
      <c r="O4801" s="2">
        <v>0</v>
      </c>
    </row>
    <row r="4802" spans="1:15" x14ac:dyDescent="0.3">
      <c r="A4802" t="s">
        <v>4948</v>
      </c>
      <c r="B4802" t="s">
        <v>37</v>
      </c>
      <c r="C4802" t="str">
        <f>_xlfn.XLOOKUP(Sales_Pipeline[[#This Row],[Sales_Agent]],Sales_Teams[Sales_Agent],Sales_Teams[Manager])</f>
        <v>Celia Rouche</v>
      </c>
      <c r="D4802" t="str">
        <f>_xlfn.XLOOKUP(Sales_Pipeline[[#This Row],[Manager]],Sales_Teams[Manager],Sales_Teams[Regional_Office])</f>
        <v>West</v>
      </c>
      <c r="E4802" t="s">
        <v>76</v>
      </c>
      <c r="F4802" t="s">
        <v>72</v>
      </c>
      <c r="G4802" t="str">
        <f>IFERROR(_xlfn.XLOOKUP(Sales_Pipeline[[#This Row],[Account]],Accounts!$A$2:$A$86,Accounts!$F$2:$F$86),"")</f>
        <v>United States</v>
      </c>
      <c r="H4802" t="s">
        <v>57</v>
      </c>
      <c r="I4802" s="3">
        <v>42931</v>
      </c>
      <c r="J4802" s="3">
        <v>42974</v>
      </c>
      <c r="K4802" s="8" t="str">
        <f>IF(Sales_Pipeline[[#This Row],[Close_Date]]="","",TEXT(Sales_Pipeline[[#This Row],[Close_Date]],"ddd"))</f>
        <v>Sun</v>
      </c>
      <c r="L4802" s="8" t="str">
        <f>IF(Sales_Pipeline[[#This Row],[Close_Date]]="","",TEXT(Sales_Pipeline[[#This Row],[Close_Date]],"mmm"))</f>
        <v>Aug</v>
      </c>
      <c r="M4802" s="8" t="str">
        <f>IF(Sales_Pipeline[[#This Row],[Close_Date]]="","","Q"&amp;ROUNDUP(MONTH(Sales_Pipeline[[#This Row],[Close_Date]])/3,0))</f>
        <v>Q3</v>
      </c>
      <c r="N4802" s="2" cm="1">
        <f t="array" ref="N4802">IFERROR(_xlfn.IFS(Sales_Pipeline[[#This Row],[Deal_Stage]]="Won",_xlfn.XLOOKUP(Sales_Pipeline[[#This Row],[Product]],Products!$A$2:$A$8,Products!$C$2:$C$8),Sales_Pipeline[[#This Row],[Deal_Stage]]="Lost",_xlfn.XLOOKUP(Sales_Pipeline[[#This Row],[Product]],Products!$A$2:$A$8,Products!$C$2:$C$8)),"")</f>
        <v>3393</v>
      </c>
      <c r="O4802" s="2">
        <v>2791</v>
      </c>
    </row>
    <row r="4803" spans="1:15" x14ac:dyDescent="0.3">
      <c r="A4803" t="s">
        <v>4949</v>
      </c>
      <c r="B4803" t="s">
        <v>45</v>
      </c>
      <c r="C4803" t="str">
        <f>_xlfn.XLOOKUP(Sales_Pipeline[[#This Row],[Sales_Agent]],Sales_Teams[Sales_Agent],Sales_Teams[Manager])</f>
        <v>Summer Sewald</v>
      </c>
      <c r="D4803" t="str">
        <f>_xlfn.XLOOKUP(Sales_Pipeline[[#This Row],[Manager]],Sales_Teams[Manager],Sales_Teams[Regional_Office])</f>
        <v>West</v>
      </c>
      <c r="E4803" t="s">
        <v>55</v>
      </c>
      <c r="G4803" t="str">
        <f>IFERROR(_xlfn.XLOOKUP(Sales_Pipeline[[#This Row],[Account]],Accounts!$A$2:$A$86,Accounts!$F$2:$F$86),"")</f>
        <v/>
      </c>
      <c r="H4803" t="s">
        <v>77</v>
      </c>
      <c r="I4803" s="3">
        <v>42931</v>
      </c>
      <c r="K4803" s="8" t="str">
        <f>IF(Sales_Pipeline[[#This Row],[Close_Date]]="","",TEXT(Sales_Pipeline[[#This Row],[Close_Date]],"ddd"))</f>
        <v/>
      </c>
      <c r="L4803" s="8" t="str">
        <f>IF(Sales_Pipeline[[#This Row],[Close_Date]]="","",TEXT(Sales_Pipeline[[#This Row],[Close_Date]],"mmm"))</f>
        <v/>
      </c>
      <c r="M4803" s="8" t="str">
        <f>IF(Sales_Pipeline[[#This Row],[Close_Date]]="","","Q"&amp;ROUNDUP(MONTH(Sales_Pipeline[[#This Row],[Close_Date]])/3,0))</f>
        <v/>
      </c>
      <c r="N4803" s="2" t="str" cm="1">
        <f t="array" ref="N4803">IFERROR(_xlfn.IFS(Sales_Pipeline[[#This Row],[Deal_Stage]]="Won",_xlfn.XLOOKUP(Sales_Pipeline[[#This Row],[Product]],Products!$A$2:$A$8,Products!$C$2:$C$8),Sales_Pipeline[[#This Row],[Deal_Stage]]="Lost",_xlfn.XLOOKUP(Sales_Pipeline[[#This Row],[Product]],Products!$A$2:$A$8,Products!$C$2:$C$8)),"")</f>
        <v/>
      </c>
      <c r="O4803" s="2">
        <v>0</v>
      </c>
    </row>
    <row r="4804" spans="1:15" x14ac:dyDescent="0.3">
      <c r="A4804" t="s">
        <v>4950</v>
      </c>
      <c r="B4804" t="s">
        <v>14</v>
      </c>
      <c r="C4804" t="str">
        <f>_xlfn.XLOOKUP(Sales_Pipeline[[#This Row],[Sales_Agent]],Sales_Teams[Sales_Agent],Sales_Teams[Manager])</f>
        <v>Melvin Marxen</v>
      </c>
      <c r="D4804" t="str">
        <f>_xlfn.XLOOKUP(Sales_Pipeline[[#This Row],[Manager]],Sales_Teams[Manager],Sales_Teams[Regional_Office])</f>
        <v>Central</v>
      </c>
      <c r="E4804" t="s">
        <v>76</v>
      </c>
      <c r="F4804" t="s">
        <v>56</v>
      </c>
      <c r="G4804" t="str">
        <f>IFERROR(_xlfn.XLOOKUP(Sales_Pipeline[[#This Row],[Account]],Accounts!$A$2:$A$86,Accounts!$F$2:$F$86),"")</f>
        <v>United States</v>
      </c>
      <c r="H4804" t="s">
        <v>57</v>
      </c>
      <c r="I4804" s="3">
        <v>42931</v>
      </c>
      <c r="J4804" s="3">
        <v>42980</v>
      </c>
      <c r="K4804" s="8" t="str">
        <f>IF(Sales_Pipeline[[#This Row],[Close_Date]]="","",TEXT(Sales_Pipeline[[#This Row],[Close_Date]],"ddd"))</f>
        <v>Sat</v>
      </c>
      <c r="L4804" s="8" t="str">
        <f>IF(Sales_Pipeline[[#This Row],[Close_Date]]="","",TEXT(Sales_Pipeline[[#This Row],[Close_Date]],"mmm"))</f>
        <v>Sep</v>
      </c>
      <c r="M4804" s="8" t="str">
        <f>IF(Sales_Pipeline[[#This Row],[Close_Date]]="","","Q"&amp;ROUNDUP(MONTH(Sales_Pipeline[[#This Row],[Close_Date]])/3,0))</f>
        <v>Q3</v>
      </c>
      <c r="N4804" s="2" cm="1">
        <f t="array" ref="N4804">IFERROR(_xlfn.IFS(Sales_Pipeline[[#This Row],[Deal_Stage]]="Won",_xlfn.XLOOKUP(Sales_Pipeline[[#This Row],[Product]],Products!$A$2:$A$8,Products!$C$2:$C$8),Sales_Pipeline[[#This Row],[Deal_Stage]]="Lost",_xlfn.XLOOKUP(Sales_Pipeline[[#This Row],[Product]],Products!$A$2:$A$8,Products!$C$2:$C$8)),"")</f>
        <v>3393</v>
      </c>
      <c r="O4804" s="2">
        <v>3501</v>
      </c>
    </row>
    <row r="4805" spans="1:15" x14ac:dyDescent="0.3">
      <c r="A4805" t="s">
        <v>4951</v>
      </c>
      <c r="B4805" t="s">
        <v>29</v>
      </c>
      <c r="C4805" t="str">
        <f>_xlfn.XLOOKUP(Sales_Pipeline[[#This Row],[Sales_Agent]],Sales_Teams[Sales_Agent],Sales_Teams[Manager])</f>
        <v>Rocco Neubert</v>
      </c>
      <c r="D4805" t="str">
        <f>_xlfn.XLOOKUP(Sales_Pipeline[[#This Row],[Manager]],Sales_Teams[Manager],Sales_Teams[Regional_Office])</f>
        <v>East</v>
      </c>
      <c r="E4805" t="s">
        <v>84</v>
      </c>
      <c r="F4805" t="s">
        <v>293</v>
      </c>
      <c r="G4805" t="str">
        <f>IFERROR(_xlfn.XLOOKUP(Sales_Pipeline[[#This Row],[Account]],Accounts!$A$2:$A$86,Accounts!$F$2:$F$86),"")</f>
        <v>United States</v>
      </c>
      <c r="H4805" t="s">
        <v>82</v>
      </c>
      <c r="I4805" s="3">
        <v>42931</v>
      </c>
      <c r="J4805" s="3">
        <v>42943</v>
      </c>
      <c r="K4805" s="8" t="str">
        <f>IF(Sales_Pipeline[[#This Row],[Close_Date]]="","",TEXT(Sales_Pipeline[[#This Row],[Close_Date]],"ddd"))</f>
        <v>Thu</v>
      </c>
      <c r="L4805" s="8" t="str">
        <f>IF(Sales_Pipeline[[#This Row],[Close_Date]]="","",TEXT(Sales_Pipeline[[#This Row],[Close_Date]],"mmm"))</f>
        <v>Jul</v>
      </c>
      <c r="M4805" s="8" t="str">
        <f>IF(Sales_Pipeline[[#This Row],[Close_Date]]="","","Q"&amp;ROUNDUP(MONTH(Sales_Pipeline[[#This Row],[Close_Date]])/3,0))</f>
        <v>Q3</v>
      </c>
      <c r="N4805" s="2" cm="1">
        <f t="array" ref="N4805">IFERROR(_xlfn.IFS(Sales_Pipeline[[#This Row],[Deal_Stage]]="Won",_xlfn.XLOOKUP(Sales_Pipeline[[#This Row],[Product]],Products!$A$2:$A$8,Products!$C$2:$C$8),Sales_Pipeline[[#This Row],[Deal_Stage]]="Lost",_xlfn.XLOOKUP(Sales_Pipeline[[#This Row],[Product]],Products!$A$2:$A$8,Products!$C$2:$C$8)),"")</f>
        <v>5482</v>
      </c>
      <c r="O4805" s="2">
        <v>0</v>
      </c>
    </row>
    <row r="4806" spans="1:15" x14ac:dyDescent="0.3">
      <c r="A4806" t="s">
        <v>4952</v>
      </c>
      <c r="B4806" t="s">
        <v>29</v>
      </c>
      <c r="C4806" t="str">
        <f>_xlfn.XLOOKUP(Sales_Pipeline[[#This Row],[Sales_Agent]],Sales_Teams[Sales_Agent],Sales_Teams[Manager])</f>
        <v>Rocco Neubert</v>
      </c>
      <c r="D4806" t="str">
        <f>_xlfn.XLOOKUP(Sales_Pipeline[[#This Row],[Manager]],Sales_Teams[Manager],Sales_Teams[Regional_Office])</f>
        <v>East</v>
      </c>
      <c r="E4806" t="s">
        <v>63</v>
      </c>
      <c r="F4806" t="s">
        <v>109</v>
      </c>
      <c r="G4806" t="str">
        <f>IFERROR(_xlfn.XLOOKUP(Sales_Pipeline[[#This Row],[Account]],Accounts!$A$2:$A$86,Accounts!$F$2:$F$86),"")</f>
        <v>Japan</v>
      </c>
      <c r="H4806" t="s">
        <v>57</v>
      </c>
      <c r="I4806" s="3">
        <v>42931</v>
      </c>
      <c r="J4806" s="3">
        <v>42932</v>
      </c>
      <c r="K4806" s="8" t="str">
        <f>IF(Sales_Pipeline[[#This Row],[Close_Date]]="","",TEXT(Sales_Pipeline[[#This Row],[Close_Date]],"ddd"))</f>
        <v>Sun</v>
      </c>
      <c r="L4806" s="8" t="str">
        <f>IF(Sales_Pipeline[[#This Row],[Close_Date]]="","",TEXT(Sales_Pipeline[[#This Row],[Close_Date]],"mmm"))</f>
        <v>Jul</v>
      </c>
      <c r="M4806" s="8" t="str">
        <f>IF(Sales_Pipeline[[#This Row],[Close_Date]]="","","Q"&amp;ROUNDUP(MONTH(Sales_Pipeline[[#This Row],[Close_Date]])/3,0))</f>
        <v>Q3</v>
      </c>
      <c r="N4806" s="2" cm="1">
        <f t="array" ref="N4806">IFERROR(_xlfn.IFS(Sales_Pipeline[[#This Row],[Deal_Stage]]="Won",_xlfn.XLOOKUP(Sales_Pipeline[[#This Row],[Product]],Products!$A$2:$A$8,Products!$C$2:$C$8),Sales_Pipeline[[#This Row],[Deal_Stage]]="Lost",_xlfn.XLOOKUP(Sales_Pipeline[[#This Row],[Product]],Products!$A$2:$A$8,Products!$C$2:$C$8)),"")</f>
        <v>550</v>
      </c>
      <c r="O4806" s="2">
        <v>555</v>
      </c>
    </row>
    <row r="4807" spans="1:15" x14ac:dyDescent="0.3">
      <c r="A4807" t="s">
        <v>4953</v>
      </c>
      <c r="B4807" t="s">
        <v>35</v>
      </c>
      <c r="C4807" t="str">
        <f>_xlfn.XLOOKUP(Sales_Pipeline[[#This Row],[Sales_Agent]],Sales_Teams[Sales_Agent],Sales_Teams[Manager])</f>
        <v>Celia Rouche</v>
      </c>
      <c r="D4807" t="str">
        <f>_xlfn.XLOOKUP(Sales_Pipeline[[#This Row],[Manager]],Sales_Teams[Manager],Sales_Teams[Regional_Office])</f>
        <v>West</v>
      </c>
      <c r="E4807" t="s">
        <v>61</v>
      </c>
      <c r="G4807" t="str">
        <f>IFERROR(_xlfn.XLOOKUP(Sales_Pipeline[[#This Row],[Account]],Accounts!$A$2:$A$86,Accounts!$F$2:$F$86),"")</f>
        <v/>
      </c>
      <c r="H4807" t="s">
        <v>77</v>
      </c>
      <c r="I4807" s="3">
        <v>42931</v>
      </c>
      <c r="K4807" s="8" t="str">
        <f>IF(Sales_Pipeline[[#This Row],[Close_Date]]="","",TEXT(Sales_Pipeline[[#This Row],[Close_Date]],"ddd"))</f>
        <v/>
      </c>
      <c r="L4807" s="8" t="str">
        <f>IF(Sales_Pipeline[[#This Row],[Close_Date]]="","",TEXT(Sales_Pipeline[[#This Row],[Close_Date]],"mmm"))</f>
        <v/>
      </c>
      <c r="M4807" s="8" t="str">
        <f>IF(Sales_Pipeline[[#This Row],[Close_Date]]="","","Q"&amp;ROUNDUP(MONTH(Sales_Pipeline[[#This Row],[Close_Date]])/3,0))</f>
        <v/>
      </c>
      <c r="N4807" s="2" t="str" cm="1">
        <f t="array" ref="N4807">IFERROR(_xlfn.IFS(Sales_Pipeline[[#This Row],[Deal_Stage]]="Won",_xlfn.XLOOKUP(Sales_Pipeline[[#This Row],[Product]],Products!$A$2:$A$8,Products!$C$2:$C$8),Sales_Pipeline[[#This Row],[Deal_Stage]]="Lost",_xlfn.XLOOKUP(Sales_Pipeline[[#This Row],[Product]],Products!$A$2:$A$8,Products!$C$2:$C$8)),"")</f>
        <v/>
      </c>
      <c r="O4807" s="2">
        <v>0</v>
      </c>
    </row>
    <row r="4808" spans="1:15" x14ac:dyDescent="0.3">
      <c r="A4808" t="s">
        <v>4954</v>
      </c>
      <c r="B4808" t="s">
        <v>35</v>
      </c>
      <c r="C4808" t="str">
        <f>_xlfn.XLOOKUP(Sales_Pipeline[[#This Row],[Sales_Agent]],Sales_Teams[Sales_Agent],Sales_Teams[Manager])</f>
        <v>Celia Rouche</v>
      </c>
      <c r="D4808" t="str">
        <f>_xlfn.XLOOKUP(Sales_Pipeline[[#This Row],[Manager]],Sales_Teams[Manager],Sales_Teams[Regional_Office])</f>
        <v>West</v>
      </c>
      <c r="E4808" t="s">
        <v>63</v>
      </c>
      <c r="F4808" t="s">
        <v>201</v>
      </c>
      <c r="G4808" t="str">
        <f>IFERROR(_xlfn.XLOOKUP(Sales_Pipeline[[#This Row],[Account]],Accounts!$A$2:$A$86,Accounts!$F$2:$F$86),"")</f>
        <v>United States</v>
      </c>
      <c r="H4808" t="s">
        <v>57</v>
      </c>
      <c r="I4808" s="3">
        <v>42931</v>
      </c>
      <c r="J4808" s="3">
        <v>42939</v>
      </c>
      <c r="K4808" s="8" t="str">
        <f>IF(Sales_Pipeline[[#This Row],[Close_Date]]="","",TEXT(Sales_Pipeline[[#This Row],[Close_Date]],"ddd"))</f>
        <v>Sun</v>
      </c>
      <c r="L4808" s="8" t="str">
        <f>IF(Sales_Pipeline[[#This Row],[Close_Date]]="","",TEXT(Sales_Pipeline[[#This Row],[Close_Date]],"mmm"))</f>
        <v>Jul</v>
      </c>
      <c r="M4808" s="8" t="str">
        <f>IF(Sales_Pipeline[[#This Row],[Close_Date]]="","","Q"&amp;ROUNDUP(MONTH(Sales_Pipeline[[#This Row],[Close_Date]])/3,0))</f>
        <v>Q3</v>
      </c>
      <c r="N4808" s="2" cm="1">
        <f t="array" ref="N4808">IFERROR(_xlfn.IFS(Sales_Pipeline[[#This Row],[Deal_Stage]]="Won",_xlfn.XLOOKUP(Sales_Pipeline[[#This Row],[Product]],Products!$A$2:$A$8,Products!$C$2:$C$8),Sales_Pipeline[[#This Row],[Deal_Stage]]="Lost",_xlfn.XLOOKUP(Sales_Pipeline[[#This Row],[Product]],Products!$A$2:$A$8,Products!$C$2:$C$8)),"")</f>
        <v>550</v>
      </c>
      <c r="O4808" s="2">
        <v>650</v>
      </c>
    </row>
    <row r="4809" spans="1:15" x14ac:dyDescent="0.3">
      <c r="A4809" t="s">
        <v>4955</v>
      </c>
      <c r="B4809" t="s">
        <v>32</v>
      </c>
      <c r="C4809" t="str">
        <f>_xlfn.XLOOKUP(Sales_Pipeline[[#This Row],[Sales_Agent]],Sales_Teams[Sales_Agent],Sales_Teams[Manager])</f>
        <v>Celia Rouche</v>
      </c>
      <c r="D4809" t="str">
        <f>_xlfn.XLOOKUP(Sales_Pipeline[[#This Row],[Manager]],Sales_Teams[Manager],Sales_Teams[Regional_Office])</f>
        <v>West</v>
      </c>
      <c r="E4809" t="s">
        <v>63</v>
      </c>
      <c r="F4809" t="s">
        <v>175</v>
      </c>
      <c r="G4809" t="str">
        <f>IFERROR(_xlfn.XLOOKUP(Sales_Pipeline[[#This Row],[Account]],Accounts!$A$2:$A$86,Accounts!$F$2:$F$86),"")</f>
        <v>Brazil</v>
      </c>
      <c r="H4809" t="s">
        <v>82</v>
      </c>
      <c r="I4809" s="3">
        <v>42931</v>
      </c>
      <c r="J4809" s="3">
        <v>42942</v>
      </c>
      <c r="K4809" s="8" t="str">
        <f>IF(Sales_Pipeline[[#This Row],[Close_Date]]="","",TEXT(Sales_Pipeline[[#This Row],[Close_Date]],"ddd"))</f>
        <v>Wed</v>
      </c>
      <c r="L4809" s="8" t="str">
        <f>IF(Sales_Pipeline[[#This Row],[Close_Date]]="","",TEXT(Sales_Pipeline[[#This Row],[Close_Date]],"mmm"))</f>
        <v>Jul</v>
      </c>
      <c r="M4809" s="8" t="str">
        <f>IF(Sales_Pipeline[[#This Row],[Close_Date]]="","","Q"&amp;ROUNDUP(MONTH(Sales_Pipeline[[#This Row],[Close_Date]])/3,0))</f>
        <v>Q3</v>
      </c>
      <c r="N4809" s="2" cm="1">
        <f t="array" ref="N4809">IFERROR(_xlfn.IFS(Sales_Pipeline[[#This Row],[Deal_Stage]]="Won",_xlfn.XLOOKUP(Sales_Pipeline[[#This Row],[Product]],Products!$A$2:$A$8,Products!$C$2:$C$8),Sales_Pipeline[[#This Row],[Deal_Stage]]="Lost",_xlfn.XLOOKUP(Sales_Pipeline[[#This Row],[Product]],Products!$A$2:$A$8,Products!$C$2:$C$8)),"")</f>
        <v>550</v>
      </c>
      <c r="O4809" s="2">
        <v>0</v>
      </c>
    </row>
    <row r="4810" spans="1:15" x14ac:dyDescent="0.3">
      <c r="A4810" t="s">
        <v>4956</v>
      </c>
      <c r="B4810" t="s">
        <v>32</v>
      </c>
      <c r="C4810" t="str">
        <f>_xlfn.XLOOKUP(Sales_Pipeline[[#This Row],[Sales_Agent]],Sales_Teams[Sales_Agent],Sales_Teams[Manager])</f>
        <v>Celia Rouche</v>
      </c>
      <c r="D4810" t="str">
        <f>_xlfn.XLOOKUP(Sales_Pipeline[[#This Row],[Manager]],Sales_Teams[Manager],Sales_Teams[Regional_Office])</f>
        <v>West</v>
      </c>
      <c r="E4810" t="s">
        <v>61</v>
      </c>
      <c r="F4810" t="s">
        <v>216</v>
      </c>
      <c r="G4810" t="str">
        <f>IFERROR(_xlfn.XLOOKUP(Sales_Pipeline[[#This Row],[Account]],Accounts!$A$2:$A$86,Accounts!$F$2:$F$86),"")</f>
        <v>United States</v>
      </c>
      <c r="H4810" t="s">
        <v>57</v>
      </c>
      <c r="I4810" s="3">
        <v>42931</v>
      </c>
      <c r="J4810" s="3">
        <v>42937</v>
      </c>
      <c r="K4810" s="8" t="str">
        <f>IF(Sales_Pipeline[[#This Row],[Close_Date]]="","",TEXT(Sales_Pipeline[[#This Row],[Close_Date]],"ddd"))</f>
        <v>Fri</v>
      </c>
      <c r="L4810" s="8" t="str">
        <f>IF(Sales_Pipeline[[#This Row],[Close_Date]]="","",TEXT(Sales_Pipeline[[#This Row],[Close_Date]],"mmm"))</f>
        <v>Jul</v>
      </c>
      <c r="M4810" s="8" t="str">
        <f>IF(Sales_Pipeline[[#This Row],[Close_Date]]="","","Q"&amp;ROUNDUP(MONTH(Sales_Pipeline[[#This Row],[Close_Date]])/3,0))</f>
        <v>Q3</v>
      </c>
      <c r="N4810" s="2" cm="1">
        <f t="array" ref="N4810">IFERROR(_xlfn.IFS(Sales_Pipeline[[#This Row],[Deal_Stage]]="Won",_xlfn.XLOOKUP(Sales_Pipeline[[#This Row],[Product]],Products!$A$2:$A$8,Products!$C$2:$C$8),Sales_Pipeline[[#This Row],[Deal_Stage]]="Lost",_xlfn.XLOOKUP(Sales_Pipeline[[#This Row],[Product]],Products!$A$2:$A$8,Products!$C$2:$C$8)),"")</f>
        <v>55</v>
      </c>
      <c r="O4810" s="2">
        <v>61</v>
      </c>
    </row>
    <row r="4811" spans="1:15" x14ac:dyDescent="0.3">
      <c r="A4811" t="s">
        <v>4957</v>
      </c>
      <c r="B4811" t="s">
        <v>32</v>
      </c>
      <c r="C4811" t="str">
        <f>_xlfn.XLOOKUP(Sales_Pipeline[[#This Row],[Sales_Agent]],Sales_Teams[Sales_Agent],Sales_Teams[Manager])</f>
        <v>Celia Rouche</v>
      </c>
      <c r="D4811" t="str">
        <f>_xlfn.XLOOKUP(Sales_Pipeline[[#This Row],[Manager]],Sales_Teams[Manager],Sales_Teams[Regional_Office])</f>
        <v>West</v>
      </c>
      <c r="E4811" t="s">
        <v>61</v>
      </c>
      <c r="F4811" t="s">
        <v>570</v>
      </c>
      <c r="G4811" t="str">
        <f>IFERROR(_xlfn.XLOOKUP(Sales_Pipeline[[#This Row],[Account]],Accounts!$A$2:$A$86,Accounts!$F$2:$F$86),"")</f>
        <v>Germany</v>
      </c>
      <c r="H4811" t="s">
        <v>57</v>
      </c>
      <c r="I4811" s="3">
        <v>42931</v>
      </c>
      <c r="J4811" s="3">
        <v>42933</v>
      </c>
      <c r="K4811" s="8" t="str">
        <f>IF(Sales_Pipeline[[#This Row],[Close_Date]]="","",TEXT(Sales_Pipeline[[#This Row],[Close_Date]],"ddd"))</f>
        <v>Mon</v>
      </c>
      <c r="L4811" s="8" t="str">
        <f>IF(Sales_Pipeline[[#This Row],[Close_Date]]="","",TEXT(Sales_Pipeline[[#This Row],[Close_Date]],"mmm"))</f>
        <v>Jul</v>
      </c>
      <c r="M4811" s="8" t="str">
        <f>IF(Sales_Pipeline[[#This Row],[Close_Date]]="","","Q"&amp;ROUNDUP(MONTH(Sales_Pipeline[[#This Row],[Close_Date]])/3,0))</f>
        <v>Q3</v>
      </c>
      <c r="N4811" s="2" cm="1">
        <f t="array" ref="N4811">IFERROR(_xlfn.IFS(Sales_Pipeline[[#This Row],[Deal_Stage]]="Won",_xlfn.XLOOKUP(Sales_Pipeline[[#This Row],[Product]],Products!$A$2:$A$8,Products!$C$2:$C$8),Sales_Pipeline[[#This Row],[Deal_Stage]]="Lost",_xlfn.XLOOKUP(Sales_Pipeline[[#This Row],[Product]],Products!$A$2:$A$8,Products!$C$2:$C$8)),"")</f>
        <v>55</v>
      </c>
      <c r="O4811" s="2">
        <v>54</v>
      </c>
    </row>
    <row r="4812" spans="1:15" x14ac:dyDescent="0.3">
      <c r="A4812" t="s">
        <v>4958</v>
      </c>
      <c r="B4812" t="s">
        <v>17</v>
      </c>
      <c r="C4812" t="str">
        <f>_xlfn.XLOOKUP(Sales_Pipeline[[#This Row],[Sales_Agent]],Sales_Teams[Sales_Agent],Sales_Teams[Manager])</f>
        <v>Cara Losch</v>
      </c>
      <c r="D4812" t="str">
        <f>_xlfn.XLOOKUP(Sales_Pipeline[[#This Row],[Manager]],Sales_Teams[Manager],Sales_Teams[Regional_Office])</f>
        <v>East</v>
      </c>
      <c r="E4812" t="s">
        <v>61</v>
      </c>
      <c r="F4812" t="s">
        <v>234</v>
      </c>
      <c r="G4812" t="str">
        <f>IFERROR(_xlfn.XLOOKUP(Sales_Pipeline[[#This Row],[Account]],Accounts!$A$2:$A$86,Accounts!$F$2:$F$86),"")</f>
        <v>United States</v>
      </c>
      <c r="H4812" t="s">
        <v>82</v>
      </c>
      <c r="I4812" s="3">
        <v>42931</v>
      </c>
      <c r="J4812" s="3">
        <v>42938</v>
      </c>
      <c r="K4812" s="8" t="str">
        <f>IF(Sales_Pipeline[[#This Row],[Close_Date]]="","",TEXT(Sales_Pipeline[[#This Row],[Close_Date]],"ddd"))</f>
        <v>Sat</v>
      </c>
      <c r="L4812" s="8" t="str">
        <f>IF(Sales_Pipeline[[#This Row],[Close_Date]]="","",TEXT(Sales_Pipeline[[#This Row],[Close_Date]],"mmm"))</f>
        <v>Jul</v>
      </c>
      <c r="M4812" s="8" t="str">
        <f>IF(Sales_Pipeline[[#This Row],[Close_Date]]="","","Q"&amp;ROUNDUP(MONTH(Sales_Pipeline[[#This Row],[Close_Date]])/3,0))</f>
        <v>Q3</v>
      </c>
      <c r="N4812" s="2" cm="1">
        <f t="array" ref="N4812">IFERROR(_xlfn.IFS(Sales_Pipeline[[#This Row],[Deal_Stage]]="Won",_xlfn.XLOOKUP(Sales_Pipeline[[#This Row],[Product]],Products!$A$2:$A$8,Products!$C$2:$C$8),Sales_Pipeline[[#This Row],[Deal_Stage]]="Lost",_xlfn.XLOOKUP(Sales_Pipeline[[#This Row],[Product]],Products!$A$2:$A$8,Products!$C$2:$C$8)),"")</f>
        <v>55</v>
      </c>
      <c r="O4812" s="2">
        <v>0</v>
      </c>
    </row>
    <row r="4813" spans="1:15" x14ac:dyDescent="0.3">
      <c r="A4813" t="s">
        <v>4959</v>
      </c>
      <c r="B4813" t="s">
        <v>23</v>
      </c>
      <c r="C4813" t="str">
        <f>_xlfn.XLOOKUP(Sales_Pipeline[[#This Row],[Sales_Agent]],Sales_Teams[Sales_Agent],Sales_Teams[Manager])</f>
        <v>Cara Losch</v>
      </c>
      <c r="D4813" t="str">
        <f>_xlfn.XLOOKUP(Sales_Pipeline[[#This Row],[Manager]],Sales_Teams[Manager],Sales_Teams[Regional_Office])</f>
        <v>East</v>
      </c>
      <c r="E4813" t="s">
        <v>76</v>
      </c>
      <c r="F4813" t="s">
        <v>161</v>
      </c>
      <c r="G4813" t="str">
        <f>IFERROR(_xlfn.XLOOKUP(Sales_Pipeline[[#This Row],[Account]],Accounts!$A$2:$A$86,Accounts!$F$2:$F$86),"")</f>
        <v>United States</v>
      </c>
      <c r="H4813" t="s">
        <v>82</v>
      </c>
      <c r="I4813" s="3">
        <v>42931</v>
      </c>
      <c r="J4813" s="3">
        <v>42939</v>
      </c>
      <c r="K4813" s="8" t="str">
        <f>IF(Sales_Pipeline[[#This Row],[Close_Date]]="","",TEXT(Sales_Pipeline[[#This Row],[Close_Date]],"ddd"))</f>
        <v>Sun</v>
      </c>
      <c r="L4813" s="8" t="str">
        <f>IF(Sales_Pipeline[[#This Row],[Close_Date]]="","",TEXT(Sales_Pipeline[[#This Row],[Close_Date]],"mmm"))</f>
        <v>Jul</v>
      </c>
      <c r="M4813" s="8" t="str">
        <f>IF(Sales_Pipeline[[#This Row],[Close_Date]]="","","Q"&amp;ROUNDUP(MONTH(Sales_Pipeline[[#This Row],[Close_Date]])/3,0))</f>
        <v>Q3</v>
      </c>
      <c r="N4813" s="2" cm="1">
        <f t="array" ref="N4813">IFERROR(_xlfn.IFS(Sales_Pipeline[[#This Row],[Deal_Stage]]="Won",_xlfn.XLOOKUP(Sales_Pipeline[[#This Row],[Product]],Products!$A$2:$A$8,Products!$C$2:$C$8),Sales_Pipeline[[#This Row],[Deal_Stage]]="Lost",_xlfn.XLOOKUP(Sales_Pipeline[[#This Row],[Product]],Products!$A$2:$A$8,Products!$C$2:$C$8)),"")</f>
        <v>3393</v>
      </c>
      <c r="O4813" s="2">
        <v>0</v>
      </c>
    </row>
    <row r="4814" spans="1:15" x14ac:dyDescent="0.3">
      <c r="A4814" t="s">
        <v>4960</v>
      </c>
      <c r="B4814" t="s">
        <v>3</v>
      </c>
      <c r="C4814" t="str">
        <f>_xlfn.XLOOKUP(Sales_Pipeline[[#This Row],[Sales_Agent]],Sales_Teams[Sales_Agent],Sales_Teams[Manager])</f>
        <v>Dustin Brinkmann</v>
      </c>
      <c r="D4814" t="str">
        <f>_xlfn.XLOOKUP(Sales_Pipeline[[#This Row],[Manager]],Sales_Teams[Manager],Sales_Teams[Regional_Office])</f>
        <v>Central</v>
      </c>
      <c r="E4814" t="s">
        <v>63</v>
      </c>
      <c r="F4814" t="s">
        <v>147</v>
      </c>
      <c r="G4814" t="str">
        <f>IFERROR(_xlfn.XLOOKUP(Sales_Pipeline[[#This Row],[Account]],Accounts!$A$2:$A$86,Accounts!$F$2:$F$86),"")</f>
        <v>United States</v>
      </c>
      <c r="H4814" t="s">
        <v>82</v>
      </c>
      <c r="I4814" s="3">
        <v>42932</v>
      </c>
      <c r="J4814" s="3">
        <v>42940</v>
      </c>
      <c r="K4814" s="8" t="str">
        <f>IF(Sales_Pipeline[[#This Row],[Close_Date]]="","",TEXT(Sales_Pipeline[[#This Row],[Close_Date]],"ddd"))</f>
        <v>Mon</v>
      </c>
      <c r="L4814" s="8" t="str">
        <f>IF(Sales_Pipeline[[#This Row],[Close_Date]]="","",TEXT(Sales_Pipeline[[#This Row],[Close_Date]],"mmm"))</f>
        <v>Jul</v>
      </c>
      <c r="M4814" s="8" t="str">
        <f>IF(Sales_Pipeline[[#This Row],[Close_Date]]="","","Q"&amp;ROUNDUP(MONTH(Sales_Pipeline[[#This Row],[Close_Date]])/3,0))</f>
        <v>Q3</v>
      </c>
      <c r="N4814" s="2" cm="1">
        <f t="array" ref="N4814">IFERROR(_xlfn.IFS(Sales_Pipeline[[#This Row],[Deal_Stage]]="Won",_xlfn.XLOOKUP(Sales_Pipeline[[#This Row],[Product]],Products!$A$2:$A$8,Products!$C$2:$C$8),Sales_Pipeline[[#This Row],[Deal_Stage]]="Lost",_xlfn.XLOOKUP(Sales_Pipeline[[#This Row],[Product]],Products!$A$2:$A$8,Products!$C$2:$C$8)),"")</f>
        <v>550</v>
      </c>
      <c r="O4814" s="2">
        <v>0</v>
      </c>
    </row>
    <row r="4815" spans="1:15" x14ac:dyDescent="0.3">
      <c r="A4815" t="s">
        <v>4961</v>
      </c>
      <c r="B4815" t="s">
        <v>3</v>
      </c>
      <c r="C4815" t="str">
        <f>_xlfn.XLOOKUP(Sales_Pipeline[[#This Row],[Sales_Agent]],Sales_Teams[Sales_Agent],Sales_Teams[Manager])</f>
        <v>Dustin Brinkmann</v>
      </c>
      <c r="D4815" t="str">
        <f>_xlfn.XLOOKUP(Sales_Pipeline[[#This Row],[Manager]],Sales_Teams[Manager],Sales_Teams[Regional_Office])</f>
        <v>Central</v>
      </c>
      <c r="E4815" t="s">
        <v>76</v>
      </c>
      <c r="F4815" t="s">
        <v>155</v>
      </c>
      <c r="G4815" t="str">
        <f>IFERROR(_xlfn.XLOOKUP(Sales_Pipeline[[#This Row],[Account]],Accounts!$A$2:$A$86,Accounts!$F$2:$F$86),"")</f>
        <v>United States</v>
      </c>
      <c r="H4815" t="s">
        <v>82</v>
      </c>
      <c r="I4815" s="3">
        <v>42932</v>
      </c>
      <c r="J4815" s="3">
        <v>42933</v>
      </c>
      <c r="K4815" s="8" t="str">
        <f>IF(Sales_Pipeline[[#This Row],[Close_Date]]="","",TEXT(Sales_Pipeline[[#This Row],[Close_Date]],"ddd"))</f>
        <v>Mon</v>
      </c>
      <c r="L4815" s="8" t="str">
        <f>IF(Sales_Pipeline[[#This Row],[Close_Date]]="","",TEXT(Sales_Pipeline[[#This Row],[Close_Date]],"mmm"))</f>
        <v>Jul</v>
      </c>
      <c r="M4815" s="8" t="str">
        <f>IF(Sales_Pipeline[[#This Row],[Close_Date]]="","","Q"&amp;ROUNDUP(MONTH(Sales_Pipeline[[#This Row],[Close_Date]])/3,0))</f>
        <v>Q3</v>
      </c>
      <c r="N4815" s="2" cm="1">
        <f t="array" ref="N4815">IFERROR(_xlfn.IFS(Sales_Pipeline[[#This Row],[Deal_Stage]]="Won",_xlfn.XLOOKUP(Sales_Pipeline[[#This Row],[Product]],Products!$A$2:$A$8,Products!$C$2:$C$8),Sales_Pipeline[[#This Row],[Deal_Stage]]="Lost",_xlfn.XLOOKUP(Sales_Pipeline[[#This Row],[Product]],Products!$A$2:$A$8,Products!$C$2:$C$8)),"")</f>
        <v>3393</v>
      </c>
      <c r="O4815" s="2">
        <v>0</v>
      </c>
    </row>
    <row r="4816" spans="1:15" x14ac:dyDescent="0.3">
      <c r="A4816" t="s">
        <v>4962</v>
      </c>
      <c r="B4816" t="s">
        <v>3</v>
      </c>
      <c r="C4816" t="str">
        <f>_xlfn.XLOOKUP(Sales_Pipeline[[#This Row],[Sales_Agent]],Sales_Teams[Sales_Agent],Sales_Teams[Manager])</f>
        <v>Dustin Brinkmann</v>
      </c>
      <c r="D4816" t="str">
        <f>_xlfn.XLOOKUP(Sales_Pipeline[[#This Row],[Manager]],Sales_Teams[Manager],Sales_Teams[Regional_Office])</f>
        <v>Central</v>
      </c>
      <c r="E4816" t="s">
        <v>61</v>
      </c>
      <c r="F4816" t="s">
        <v>169</v>
      </c>
      <c r="G4816" t="str">
        <f>IFERROR(_xlfn.XLOOKUP(Sales_Pipeline[[#This Row],[Account]],Accounts!$A$2:$A$86,Accounts!$F$2:$F$86),"")</f>
        <v>Panama</v>
      </c>
      <c r="H4816" t="s">
        <v>57</v>
      </c>
      <c r="I4816" s="3">
        <v>42932</v>
      </c>
      <c r="J4816" s="3">
        <v>42941</v>
      </c>
      <c r="K4816" s="8" t="str">
        <f>IF(Sales_Pipeline[[#This Row],[Close_Date]]="","",TEXT(Sales_Pipeline[[#This Row],[Close_Date]],"ddd"))</f>
        <v>Tue</v>
      </c>
      <c r="L4816" s="8" t="str">
        <f>IF(Sales_Pipeline[[#This Row],[Close_Date]]="","",TEXT(Sales_Pipeline[[#This Row],[Close_Date]],"mmm"))</f>
        <v>Jul</v>
      </c>
      <c r="M4816" s="8" t="str">
        <f>IF(Sales_Pipeline[[#This Row],[Close_Date]]="","","Q"&amp;ROUNDUP(MONTH(Sales_Pipeline[[#This Row],[Close_Date]])/3,0))</f>
        <v>Q3</v>
      </c>
      <c r="N4816" s="2" cm="1">
        <f t="array" ref="N4816">IFERROR(_xlfn.IFS(Sales_Pipeline[[#This Row],[Deal_Stage]]="Won",_xlfn.XLOOKUP(Sales_Pipeline[[#This Row],[Product]],Products!$A$2:$A$8,Products!$C$2:$C$8),Sales_Pipeline[[#This Row],[Deal_Stage]]="Lost",_xlfn.XLOOKUP(Sales_Pipeline[[#This Row],[Product]],Products!$A$2:$A$8,Products!$C$2:$C$8)),"")</f>
        <v>55</v>
      </c>
      <c r="O4816" s="2">
        <v>59</v>
      </c>
    </row>
    <row r="4817" spans="1:15" x14ac:dyDescent="0.3">
      <c r="A4817" t="s">
        <v>4963</v>
      </c>
      <c r="B4817" t="s">
        <v>30</v>
      </c>
      <c r="C4817" t="str">
        <f>_xlfn.XLOOKUP(Sales_Pipeline[[#This Row],[Sales_Agent]],Sales_Teams[Sales_Agent],Sales_Teams[Manager])</f>
        <v>Rocco Neubert</v>
      </c>
      <c r="D4817" t="str">
        <f>_xlfn.XLOOKUP(Sales_Pipeline[[#This Row],[Manager]],Sales_Teams[Manager],Sales_Teams[Regional_Office])</f>
        <v>East</v>
      </c>
      <c r="E4817" t="s">
        <v>63</v>
      </c>
      <c r="F4817" t="s">
        <v>85</v>
      </c>
      <c r="G4817" t="str">
        <f>IFERROR(_xlfn.XLOOKUP(Sales_Pipeline[[#This Row],[Account]],Accounts!$A$2:$A$86,Accounts!$F$2:$F$86),"")</f>
        <v>Poland</v>
      </c>
      <c r="H4817" t="s">
        <v>77</v>
      </c>
      <c r="I4817" s="3">
        <v>42932</v>
      </c>
      <c r="K4817" s="8" t="str">
        <f>IF(Sales_Pipeline[[#This Row],[Close_Date]]="","",TEXT(Sales_Pipeline[[#This Row],[Close_Date]],"ddd"))</f>
        <v/>
      </c>
      <c r="L4817" s="8" t="str">
        <f>IF(Sales_Pipeline[[#This Row],[Close_Date]]="","",TEXT(Sales_Pipeline[[#This Row],[Close_Date]],"mmm"))</f>
        <v/>
      </c>
      <c r="M4817" s="8" t="str">
        <f>IF(Sales_Pipeline[[#This Row],[Close_Date]]="","","Q"&amp;ROUNDUP(MONTH(Sales_Pipeline[[#This Row],[Close_Date]])/3,0))</f>
        <v/>
      </c>
      <c r="N4817" s="2" t="str" cm="1">
        <f t="array" ref="N4817">IFERROR(_xlfn.IFS(Sales_Pipeline[[#This Row],[Deal_Stage]]="Won",_xlfn.XLOOKUP(Sales_Pipeline[[#This Row],[Product]],Products!$A$2:$A$8,Products!$C$2:$C$8),Sales_Pipeline[[#This Row],[Deal_Stage]]="Lost",_xlfn.XLOOKUP(Sales_Pipeline[[#This Row],[Product]],Products!$A$2:$A$8,Products!$C$2:$C$8)),"")</f>
        <v/>
      </c>
      <c r="O4817" s="2">
        <v>0</v>
      </c>
    </row>
    <row r="4818" spans="1:15" x14ac:dyDescent="0.3">
      <c r="A4818" t="s">
        <v>4964</v>
      </c>
      <c r="B4818" t="s">
        <v>27</v>
      </c>
      <c r="C4818" t="str">
        <f>_xlfn.XLOOKUP(Sales_Pipeline[[#This Row],[Sales_Agent]],Sales_Teams[Sales_Agent],Sales_Teams[Manager])</f>
        <v>Rocco Neubert</v>
      </c>
      <c r="D4818" t="str">
        <f>_xlfn.XLOOKUP(Sales_Pipeline[[#This Row],[Manager]],Sales_Teams[Manager],Sales_Teams[Regional_Office])</f>
        <v>East</v>
      </c>
      <c r="E4818" t="s">
        <v>8953</v>
      </c>
      <c r="F4818" t="s">
        <v>123</v>
      </c>
      <c r="G4818" t="str">
        <f>IFERROR(_xlfn.XLOOKUP(Sales_Pipeline[[#This Row],[Account]],Accounts!$A$2:$A$86,Accounts!$F$2:$F$86),"")</f>
        <v>United States</v>
      </c>
      <c r="H4818" t="s">
        <v>57</v>
      </c>
      <c r="I4818" s="3">
        <v>42932</v>
      </c>
      <c r="J4818" s="3">
        <v>42944</v>
      </c>
      <c r="K4818" s="8" t="str">
        <f>IF(Sales_Pipeline[[#This Row],[Close_Date]]="","",TEXT(Sales_Pipeline[[#This Row],[Close_Date]],"ddd"))</f>
        <v>Fri</v>
      </c>
      <c r="L4818" s="8" t="str">
        <f>IF(Sales_Pipeline[[#This Row],[Close_Date]]="","",TEXT(Sales_Pipeline[[#This Row],[Close_Date]],"mmm"))</f>
        <v>Jul</v>
      </c>
      <c r="M4818" s="8" t="str">
        <f>IF(Sales_Pipeline[[#This Row],[Close_Date]]="","","Q"&amp;ROUNDUP(MONTH(Sales_Pipeline[[#This Row],[Close_Date]])/3,0))</f>
        <v>Q3</v>
      </c>
      <c r="N4818" s="2" cm="1">
        <f t="array" ref="N4818">IFERROR(_xlfn.IFS(Sales_Pipeline[[#This Row],[Deal_Stage]]="Won",_xlfn.XLOOKUP(Sales_Pipeline[[#This Row],[Product]],Products!$A$2:$A$8,Products!$C$2:$C$8),Sales_Pipeline[[#This Row],[Deal_Stage]]="Lost",_xlfn.XLOOKUP(Sales_Pipeline[[#This Row],[Product]],Products!$A$2:$A$8,Products!$C$2:$C$8)),"")</f>
        <v>4821</v>
      </c>
      <c r="O4818" s="2">
        <v>5318</v>
      </c>
    </row>
    <row r="4819" spans="1:15" x14ac:dyDescent="0.3">
      <c r="A4819" t="s">
        <v>4965</v>
      </c>
      <c r="B4819" t="s">
        <v>6</v>
      </c>
      <c r="C4819" t="str">
        <f>_xlfn.XLOOKUP(Sales_Pipeline[[#This Row],[Sales_Agent]],Sales_Teams[Sales_Agent],Sales_Teams[Manager])</f>
        <v>Dustin Brinkmann</v>
      </c>
      <c r="D4819" t="str">
        <f>_xlfn.XLOOKUP(Sales_Pipeline[[#This Row],[Manager]],Sales_Teams[Manager],Sales_Teams[Regional_Office])</f>
        <v>Central</v>
      </c>
      <c r="E4819" t="s">
        <v>84</v>
      </c>
      <c r="F4819" t="s">
        <v>141</v>
      </c>
      <c r="G4819" t="str">
        <f>IFERROR(_xlfn.XLOOKUP(Sales_Pipeline[[#This Row],[Account]],Accounts!$A$2:$A$86,Accounts!$F$2:$F$86),"")</f>
        <v>United States</v>
      </c>
      <c r="H4819" t="s">
        <v>57</v>
      </c>
      <c r="I4819" s="3">
        <v>42932</v>
      </c>
      <c r="J4819" s="3">
        <v>43008</v>
      </c>
      <c r="K4819" s="8" t="str">
        <f>IF(Sales_Pipeline[[#This Row],[Close_Date]]="","",TEXT(Sales_Pipeline[[#This Row],[Close_Date]],"ddd"))</f>
        <v>Sat</v>
      </c>
      <c r="L4819" s="8" t="str">
        <f>IF(Sales_Pipeline[[#This Row],[Close_Date]]="","",TEXT(Sales_Pipeline[[#This Row],[Close_Date]],"mmm"))</f>
        <v>Sep</v>
      </c>
      <c r="M4819" s="8" t="str">
        <f>IF(Sales_Pipeline[[#This Row],[Close_Date]]="","","Q"&amp;ROUNDUP(MONTH(Sales_Pipeline[[#This Row],[Close_Date]])/3,0))</f>
        <v>Q3</v>
      </c>
      <c r="N4819" s="2" cm="1">
        <f t="array" ref="N4819">IFERROR(_xlfn.IFS(Sales_Pipeline[[#This Row],[Deal_Stage]]="Won",_xlfn.XLOOKUP(Sales_Pipeline[[#This Row],[Product]],Products!$A$2:$A$8,Products!$C$2:$C$8),Sales_Pipeline[[#This Row],[Deal_Stage]]="Lost",_xlfn.XLOOKUP(Sales_Pipeline[[#This Row],[Product]],Products!$A$2:$A$8,Products!$C$2:$C$8)),"")</f>
        <v>5482</v>
      </c>
      <c r="O4819" s="2">
        <v>5753</v>
      </c>
    </row>
    <row r="4820" spans="1:15" x14ac:dyDescent="0.3">
      <c r="A4820" t="s">
        <v>4966</v>
      </c>
      <c r="B4820" t="s">
        <v>6</v>
      </c>
      <c r="C4820" t="str">
        <f>_xlfn.XLOOKUP(Sales_Pipeline[[#This Row],[Sales_Agent]],Sales_Teams[Sales_Agent],Sales_Teams[Manager])</f>
        <v>Dustin Brinkmann</v>
      </c>
      <c r="D4820" t="str">
        <f>_xlfn.XLOOKUP(Sales_Pipeline[[#This Row],[Manager]],Sales_Teams[Manager],Sales_Teams[Regional_Office])</f>
        <v>Central</v>
      </c>
      <c r="E4820" t="s">
        <v>61</v>
      </c>
      <c r="F4820" t="s">
        <v>136</v>
      </c>
      <c r="G4820" t="str">
        <f>IFERROR(_xlfn.XLOOKUP(Sales_Pipeline[[#This Row],[Account]],Accounts!$A$2:$A$86,Accounts!$F$2:$F$86),"")</f>
        <v>United States</v>
      </c>
      <c r="H4820" t="s">
        <v>57</v>
      </c>
      <c r="I4820" s="3">
        <v>42932</v>
      </c>
      <c r="J4820" s="3">
        <v>42940</v>
      </c>
      <c r="K4820" s="8" t="str">
        <f>IF(Sales_Pipeline[[#This Row],[Close_Date]]="","",TEXT(Sales_Pipeline[[#This Row],[Close_Date]],"ddd"))</f>
        <v>Mon</v>
      </c>
      <c r="L4820" s="8" t="str">
        <f>IF(Sales_Pipeline[[#This Row],[Close_Date]]="","",TEXT(Sales_Pipeline[[#This Row],[Close_Date]],"mmm"))</f>
        <v>Jul</v>
      </c>
      <c r="M4820" s="8" t="str">
        <f>IF(Sales_Pipeline[[#This Row],[Close_Date]]="","","Q"&amp;ROUNDUP(MONTH(Sales_Pipeline[[#This Row],[Close_Date]])/3,0))</f>
        <v>Q3</v>
      </c>
      <c r="N4820" s="2" cm="1">
        <f t="array" ref="N4820">IFERROR(_xlfn.IFS(Sales_Pipeline[[#This Row],[Deal_Stage]]="Won",_xlfn.XLOOKUP(Sales_Pipeline[[#This Row],[Product]],Products!$A$2:$A$8,Products!$C$2:$C$8),Sales_Pipeline[[#This Row],[Deal_Stage]]="Lost",_xlfn.XLOOKUP(Sales_Pipeline[[#This Row],[Product]],Products!$A$2:$A$8,Products!$C$2:$C$8)),"")</f>
        <v>55</v>
      </c>
      <c r="O4820" s="2">
        <v>62</v>
      </c>
    </row>
    <row r="4821" spans="1:15" x14ac:dyDescent="0.3">
      <c r="A4821" t="s">
        <v>4967</v>
      </c>
      <c r="B4821" t="s">
        <v>6</v>
      </c>
      <c r="C4821" t="str">
        <f>_xlfn.XLOOKUP(Sales_Pipeline[[#This Row],[Sales_Agent]],Sales_Teams[Sales_Agent],Sales_Teams[Manager])</f>
        <v>Dustin Brinkmann</v>
      </c>
      <c r="D4821" t="str">
        <f>_xlfn.XLOOKUP(Sales_Pipeline[[#This Row],[Manager]],Sales_Teams[Manager],Sales_Teams[Regional_Office])</f>
        <v>Central</v>
      </c>
      <c r="E4821" t="s">
        <v>76</v>
      </c>
      <c r="F4821" t="s">
        <v>59</v>
      </c>
      <c r="G4821" t="str">
        <f>IFERROR(_xlfn.XLOOKUP(Sales_Pipeline[[#This Row],[Account]],Accounts!$A$2:$A$86,Accounts!$F$2:$F$86),"")</f>
        <v>United States</v>
      </c>
      <c r="H4821" t="s">
        <v>57</v>
      </c>
      <c r="I4821" s="3">
        <v>42932</v>
      </c>
      <c r="J4821" s="3">
        <v>42959</v>
      </c>
      <c r="K4821" s="8" t="str">
        <f>IF(Sales_Pipeline[[#This Row],[Close_Date]]="","",TEXT(Sales_Pipeline[[#This Row],[Close_Date]],"ddd"))</f>
        <v>Sat</v>
      </c>
      <c r="L4821" s="8" t="str">
        <f>IF(Sales_Pipeline[[#This Row],[Close_Date]]="","",TEXT(Sales_Pipeline[[#This Row],[Close_Date]],"mmm"))</f>
        <v>Aug</v>
      </c>
      <c r="M4821" s="8" t="str">
        <f>IF(Sales_Pipeline[[#This Row],[Close_Date]]="","","Q"&amp;ROUNDUP(MONTH(Sales_Pipeline[[#This Row],[Close_Date]])/3,0))</f>
        <v>Q3</v>
      </c>
      <c r="N4821" s="2" cm="1">
        <f t="array" ref="N4821">IFERROR(_xlfn.IFS(Sales_Pipeline[[#This Row],[Deal_Stage]]="Won",_xlfn.XLOOKUP(Sales_Pipeline[[#This Row],[Product]],Products!$A$2:$A$8,Products!$C$2:$C$8),Sales_Pipeline[[#This Row],[Deal_Stage]]="Lost",_xlfn.XLOOKUP(Sales_Pipeline[[#This Row],[Product]],Products!$A$2:$A$8,Products!$C$2:$C$8)),"")</f>
        <v>3393</v>
      </c>
      <c r="O4821" s="2">
        <v>3146</v>
      </c>
    </row>
    <row r="4822" spans="1:15" x14ac:dyDescent="0.3">
      <c r="A4822" t="s">
        <v>4968</v>
      </c>
      <c r="B4822" t="s">
        <v>15</v>
      </c>
      <c r="C4822" t="str">
        <f>_xlfn.XLOOKUP(Sales_Pipeline[[#This Row],[Sales_Agent]],Sales_Teams[Sales_Agent],Sales_Teams[Manager])</f>
        <v>Melvin Marxen</v>
      </c>
      <c r="D4822" t="str">
        <f>_xlfn.XLOOKUP(Sales_Pipeline[[#This Row],[Manager]],Sales_Teams[Manager],Sales_Teams[Regional_Office])</f>
        <v>Central</v>
      </c>
      <c r="E4822" t="s">
        <v>63</v>
      </c>
      <c r="F4822" t="s">
        <v>147</v>
      </c>
      <c r="G4822" t="str">
        <f>IFERROR(_xlfn.XLOOKUP(Sales_Pipeline[[#This Row],[Account]],Accounts!$A$2:$A$86,Accounts!$F$2:$F$86),"")</f>
        <v>United States</v>
      </c>
      <c r="H4822" t="s">
        <v>57</v>
      </c>
      <c r="I4822" s="3">
        <v>42932</v>
      </c>
      <c r="J4822" s="3">
        <v>42934</v>
      </c>
      <c r="K4822" s="8" t="str">
        <f>IF(Sales_Pipeline[[#This Row],[Close_Date]]="","",TEXT(Sales_Pipeline[[#This Row],[Close_Date]],"ddd"))</f>
        <v>Tue</v>
      </c>
      <c r="L4822" s="8" t="str">
        <f>IF(Sales_Pipeline[[#This Row],[Close_Date]]="","",TEXT(Sales_Pipeline[[#This Row],[Close_Date]],"mmm"))</f>
        <v>Jul</v>
      </c>
      <c r="M4822" s="8" t="str">
        <f>IF(Sales_Pipeline[[#This Row],[Close_Date]]="","","Q"&amp;ROUNDUP(MONTH(Sales_Pipeline[[#This Row],[Close_Date]])/3,0))</f>
        <v>Q3</v>
      </c>
      <c r="N4822" s="2" cm="1">
        <f t="array" ref="N4822">IFERROR(_xlfn.IFS(Sales_Pipeline[[#This Row],[Deal_Stage]]="Won",_xlfn.XLOOKUP(Sales_Pipeline[[#This Row],[Product]],Products!$A$2:$A$8,Products!$C$2:$C$8),Sales_Pipeline[[#This Row],[Deal_Stage]]="Lost",_xlfn.XLOOKUP(Sales_Pipeline[[#This Row],[Product]],Products!$A$2:$A$8,Products!$C$2:$C$8)),"")</f>
        <v>550</v>
      </c>
      <c r="O4822" s="2">
        <v>538</v>
      </c>
    </row>
    <row r="4823" spans="1:15" x14ac:dyDescent="0.3">
      <c r="A4823" t="s">
        <v>4969</v>
      </c>
      <c r="B4823" t="s">
        <v>15</v>
      </c>
      <c r="C4823" t="str">
        <f>_xlfn.XLOOKUP(Sales_Pipeline[[#This Row],[Sales_Agent]],Sales_Teams[Sales_Agent],Sales_Teams[Manager])</f>
        <v>Melvin Marxen</v>
      </c>
      <c r="D4823" t="str">
        <f>_xlfn.XLOOKUP(Sales_Pipeline[[#This Row],[Manager]],Sales_Teams[Manager],Sales_Teams[Regional_Office])</f>
        <v>Central</v>
      </c>
      <c r="E4823" t="s">
        <v>55</v>
      </c>
      <c r="F4823" t="s">
        <v>318</v>
      </c>
      <c r="G4823" t="str">
        <f>IFERROR(_xlfn.XLOOKUP(Sales_Pipeline[[#This Row],[Account]],Accounts!$A$2:$A$86,Accounts!$F$2:$F$86),"")</f>
        <v>Kenya</v>
      </c>
      <c r="H4823" t="s">
        <v>57</v>
      </c>
      <c r="I4823" s="3">
        <v>42932</v>
      </c>
      <c r="J4823" s="3">
        <v>42996</v>
      </c>
      <c r="K4823" s="8" t="str">
        <f>IF(Sales_Pipeline[[#This Row],[Close_Date]]="","",TEXT(Sales_Pipeline[[#This Row],[Close_Date]],"ddd"))</f>
        <v>Mon</v>
      </c>
      <c r="L4823" s="8" t="str">
        <f>IF(Sales_Pipeline[[#This Row],[Close_Date]]="","",TEXT(Sales_Pipeline[[#This Row],[Close_Date]],"mmm"))</f>
        <v>Sep</v>
      </c>
      <c r="M4823" s="8" t="str">
        <f>IF(Sales_Pipeline[[#This Row],[Close_Date]]="","","Q"&amp;ROUNDUP(MONTH(Sales_Pipeline[[#This Row],[Close_Date]])/3,0))</f>
        <v>Q3</v>
      </c>
      <c r="N4823" s="2" cm="1">
        <f t="array" ref="N4823">IFERROR(_xlfn.IFS(Sales_Pipeline[[#This Row],[Deal_Stage]]="Won",_xlfn.XLOOKUP(Sales_Pipeline[[#This Row],[Product]],Products!$A$2:$A$8,Products!$C$2:$C$8),Sales_Pipeline[[#This Row],[Deal_Stage]]="Lost",_xlfn.XLOOKUP(Sales_Pipeline[[#This Row],[Product]],Products!$A$2:$A$8,Products!$C$2:$C$8)),"")</f>
        <v>1096</v>
      </c>
      <c r="O4823" s="2">
        <v>1071</v>
      </c>
    </row>
    <row r="4824" spans="1:15" x14ac:dyDescent="0.3">
      <c r="A4824" t="s">
        <v>4970</v>
      </c>
      <c r="B4824" t="s">
        <v>15</v>
      </c>
      <c r="C4824" t="str">
        <f>_xlfn.XLOOKUP(Sales_Pipeline[[#This Row],[Sales_Agent]],Sales_Teams[Sales_Agent],Sales_Teams[Manager])</f>
        <v>Melvin Marxen</v>
      </c>
      <c r="D4824" t="str">
        <f>_xlfn.XLOOKUP(Sales_Pipeline[[#This Row],[Manager]],Sales_Teams[Manager],Sales_Teams[Regional_Office])</f>
        <v>Central</v>
      </c>
      <c r="E4824" t="s">
        <v>8953</v>
      </c>
      <c r="F4824" t="s">
        <v>318</v>
      </c>
      <c r="G4824" t="str">
        <f>IFERROR(_xlfn.XLOOKUP(Sales_Pipeline[[#This Row],[Account]],Accounts!$A$2:$A$86,Accounts!$F$2:$F$86),"")</f>
        <v>Kenya</v>
      </c>
      <c r="H4824" t="s">
        <v>57</v>
      </c>
      <c r="I4824" s="3">
        <v>42932</v>
      </c>
      <c r="J4824" s="3">
        <v>42933</v>
      </c>
      <c r="K4824" s="8" t="str">
        <f>IF(Sales_Pipeline[[#This Row],[Close_Date]]="","",TEXT(Sales_Pipeline[[#This Row],[Close_Date]],"ddd"))</f>
        <v>Mon</v>
      </c>
      <c r="L4824" s="8" t="str">
        <f>IF(Sales_Pipeline[[#This Row],[Close_Date]]="","",TEXT(Sales_Pipeline[[#This Row],[Close_Date]],"mmm"))</f>
        <v>Jul</v>
      </c>
      <c r="M4824" s="8" t="str">
        <f>IF(Sales_Pipeline[[#This Row],[Close_Date]]="","","Q"&amp;ROUNDUP(MONTH(Sales_Pipeline[[#This Row],[Close_Date]])/3,0))</f>
        <v>Q3</v>
      </c>
      <c r="N4824" s="2" cm="1">
        <f t="array" ref="N4824">IFERROR(_xlfn.IFS(Sales_Pipeline[[#This Row],[Deal_Stage]]="Won",_xlfn.XLOOKUP(Sales_Pipeline[[#This Row],[Product]],Products!$A$2:$A$8,Products!$C$2:$C$8),Sales_Pipeline[[#This Row],[Deal_Stage]]="Lost",_xlfn.XLOOKUP(Sales_Pipeline[[#This Row],[Product]],Products!$A$2:$A$8,Products!$C$2:$C$8)),"")</f>
        <v>4821</v>
      </c>
      <c r="O4824" s="2">
        <v>4488</v>
      </c>
    </row>
    <row r="4825" spans="1:15" x14ac:dyDescent="0.3">
      <c r="A4825" t="s">
        <v>4971</v>
      </c>
      <c r="B4825" t="s">
        <v>15</v>
      </c>
      <c r="C4825" t="str">
        <f>_xlfn.XLOOKUP(Sales_Pipeline[[#This Row],[Sales_Agent]],Sales_Teams[Sales_Agent],Sales_Teams[Manager])</f>
        <v>Melvin Marxen</v>
      </c>
      <c r="D4825" t="str">
        <f>_xlfn.XLOOKUP(Sales_Pipeline[[#This Row],[Manager]],Sales_Teams[Manager],Sales_Teams[Regional_Office])</f>
        <v>Central</v>
      </c>
      <c r="E4825" t="s">
        <v>76</v>
      </c>
      <c r="F4825" t="s">
        <v>59</v>
      </c>
      <c r="G4825" t="str">
        <f>IFERROR(_xlfn.XLOOKUP(Sales_Pipeline[[#This Row],[Account]],Accounts!$A$2:$A$86,Accounts!$F$2:$F$86),"")</f>
        <v>United States</v>
      </c>
      <c r="H4825" t="s">
        <v>57</v>
      </c>
      <c r="I4825" s="3">
        <v>42932</v>
      </c>
      <c r="J4825" s="3">
        <v>42949</v>
      </c>
      <c r="K4825" s="8" t="str">
        <f>IF(Sales_Pipeline[[#This Row],[Close_Date]]="","",TEXT(Sales_Pipeline[[#This Row],[Close_Date]],"ddd"))</f>
        <v>Wed</v>
      </c>
      <c r="L4825" s="8" t="str">
        <f>IF(Sales_Pipeline[[#This Row],[Close_Date]]="","",TEXT(Sales_Pipeline[[#This Row],[Close_Date]],"mmm"))</f>
        <v>Aug</v>
      </c>
      <c r="M4825" s="8" t="str">
        <f>IF(Sales_Pipeline[[#This Row],[Close_Date]]="","","Q"&amp;ROUNDUP(MONTH(Sales_Pipeline[[#This Row],[Close_Date]])/3,0))</f>
        <v>Q3</v>
      </c>
      <c r="N4825" s="2" cm="1">
        <f t="array" ref="N4825">IFERROR(_xlfn.IFS(Sales_Pipeline[[#This Row],[Deal_Stage]]="Won",_xlfn.XLOOKUP(Sales_Pipeline[[#This Row],[Product]],Products!$A$2:$A$8,Products!$C$2:$C$8),Sales_Pipeline[[#This Row],[Deal_Stage]]="Lost",_xlfn.XLOOKUP(Sales_Pipeline[[#This Row],[Product]],Products!$A$2:$A$8,Products!$C$2:$C$8)),"")</f>
        <v>3393</v>
      </c>
      <c r="O4825" s="2">
        <v>2837</v>
      </c>
    </row>
    <row r="4826" spans="1:15" x14ac:dyDescent="0.3">
      <c r="A4826" t="s">
        <v>4972</v>
      </c>
      <c r="B4826" t="s">
        <v>28</v>
      </c>
      <c r="C4826" t="str">
        <f>_xlfn.XLOOKUP(Sales_Pipeline[[#This Row],[Sales_Agent]],Sales_Teams[Sales_Agent],Sales_Teams[Manager])</f>
        <v>Rocco Neubert</v>
      </c>
      <c r="D4826" t="str">
        <f>_xlfn.XLOOKUP(Sales_Pipeline[[#This Row],[Manager]],Sales_Teams[Manager],Sales_Teams[Regional_Office])</f>
        <v>East</v>
      </c>
      <c r="E4826" t="s">
        <v>76</v>
      </c>
      <c r="F4826" t="s">
        <v>173</v>
      </c>
      <c r="G4826" t="str">
        <f>IFERROR(_xlfn.XLOOKUP(Sales_Pipeline[[#This Row],[Account]],Accounts!$A$2:$A$86,Accounts!$F$2:$F$86),"")</f>
        <v>United States</v>
      </c>
      <c r="H4826" t="s">
        <v>57</v>
      </c>
      <c r="I4826" s="3">
        <v>42932</v>
      </c>
      <c r="J4826" s="3">
        <v>43008</v>
      </c>
      <c r="K4826" s="8" t="str">
        <f>IF(Sales_Pipeline[[#This Row],[Close_Date]]="","",TEXT(Sales_Pipeline[[#This Row],[Close_Date]],"ddd"))</f>
        <v>Sat</v>
      </c>
      <c r="L4826" s="8" t="str">
        <f>IF(Sales_Pipeline[[#This Row],[Close_Date]]="","",TEXT(Sales_Pipeline[[#This Row],[Close_Date]],"mmm"))</f>
        <v>Sep</v>
      </c>
      <c r="M4826" s="8" t="str">
        <f>IF(Sales_Pipeline[[#This Row],[Close_Date]]="","","Q"&amp;ROUNDUP(MONTH(Sales_Pipeline[[#This Row],[Close_Date]])/3,0))</f>
        <v>Q3</v>
      </c>
      <c r="N4826" s="2" cm="1">
        <f t="array" ref="N4826">IFERROR(_xlfn.IFS(Sales_Pipeline[[#This Row],[Deal_Stage]]="Won",_xlfn.XLOOKUP(Sales_Pipeline[[#This Row],[Product]],Products!$A$2:$A$8,Products!$C$2:$C$8),Sales_Pipeline[[#This Row],[Deal_Stage]]="Lost",_xlfn.XLOOKUP(Sales_Pipeline[[#This Row],[Product]],Products!$A$2:$A$8,Products!$C$2:$C$8)),"")</f>
        <v>3393</v>
      </c>
      <c r="O4826" s="2">
        <v>3593</v>
      </c>
    </row>
    <row r="4827" spans="1:15" x14ac:dyDescent="0.3">
      <c r="A4827" t="s">
        <v>4973</v>
      </c>
      <c r="B4827" t="s">
        <v>38</v>
      </c>
      <c r="C4827" t="str">
        <f>_xlfn.XLOOKUP(Sales_Pipeline[[#This Row],[Sales_Agent]],Sales_Teams[Sales_Agent],Sales_Teams[Manager])</f>
        <v>Celia Rouche</v>
      </c>
      <c r="D4827" t="str">
        <f>_xlfn.XLOOKUP(Sales_Pipeline[[#This Row],[Manager]],Sales_Teams[Manager],Sales_Teams[Regional_Office])</f>
        <v>West</v>
      </c>
      <c r="E4827" t="s">
        <v>63</v>
      </c>
      <c r="F4827" t="s">
        <v>330</v>
      </c>
      <c r="G4827" t="str">
        <f>IFERROR(_xlfn.XLOOKUP(Sales_Pipeline[[#This Row],[Account]],Accounts!$A$2:$A$86,Accounts!$F$2:$F$86),"")</f>
        <v>Korea</v>
      </c>
      <c r="H4827" t="s">
        <v>57</v>
      </c>
      <c r="I4827" s="3">
        <v>42932</v>
      </c>
      <c r="J4827" s="3">
        <v>43006</v>
      </c>
      <c r="K4827" s="8" t="str">
        <f>IF(Sales_Pipeline[[#This Row],[Close_Date]]="","",TEXT(Sales_Pipeline[[#This Row],[Close_Date]],"ddd"))</f>
        <v>Thu</v>
      </c>
      <c r="L4827" s="8" t="str">
        <f>IF(Sales_Pipeline[[#This Row],[Close_Date]]="","",TEXT(Sales_Pipeline[[#This Row],[Close_Date]],"mmm"))</f>
        <v>Sep</v>
      </c>
      <c r="M4827" s="8" t="str">
        <f>IF(Sales_Pipeline[[#This Row],[Close_Date]]="","","Q"&amp;ROUNDUP(MONTH(Sales_Pipeline[[#This Row],[Close_Date]])/3,0))</f>
        <v>Q3</v>
      </c>
      <c r="N4827" s="2" cm="1">
        <f t="array" ref="N4827">IFERROR(_xlfn.IFS(Sales_Pipeline[[#This Row],[Deal_Stage]]="Won",_xlfn.XLOOKUP(Sales_Pipeline[[#This Row],[Product]],Products!$A$2:$A$8,Products!$C$2:$C$8),Sales_Pipeline[[#This Row],[Deal_Stage]]="Lost",_xlfn.XLOOKUP(Sales_Pipeline[[#This Row],[Product]],Products!$A$2:$A$8,Products!$C$2:$C$8)),"")</f>
        <v>550</v>
      </c>
      <c r="O4827" s="2">
        <v>583</v>
      </c>
    </row>
    <row r="4828" spans="1:15" x14ac:dyDescent="0.3">
      <c r="A4828" t="s">
        <v>4974</v>
      </c>
      <c r="B4828" t="s">
        <v>36</v>
      </c>
      <c r="C4828" t="str">
        <f>_xlfn.XLOOKUP(Sales_Pipeline[[#This Row],[Sales_Agent]],Sales_Teams[Sales_Agent],Sales_Teams[Manager])</f>
        <v>Celia Rouche</v>
      </c>
      <c r="D4828" t="str">
        <f>_xlfn.XLOOKUP(Sales_Pipeline[[#This Row],[Manager]],Sales_Teams[Manager],Sales_Teams[Regional_Office])</f>
        <v>West</v>
      </c>
      <c r="E4828" t="s">
        <v>84</v>
      </c>
      <c r="G4828" t="str">
        <f>IFERROR(_xlfn.XLOOKUP(Sales_Pipeline[[#This Row],[Account]],Accounts!$A$2:$A$86,Accounts!$F$2:$F$86),"")</f>
        <v/>
      </c>
      <c r="H4828" t="s">
        <v>77</v>
      </c>
      <c r="I4828" s="3">
        <v>42932</v>
      </c>
      <c r="K4828" s="8" t="str">
        <f>IF(Sales_Pipeline[[#This Row],[Close_Date]]="","",TEXT(Sales_Pipeline[[#This Row],[Close_Date]],"ddd"))</f>
        <v/>
      </c>
      <c r="L4828" s="8" t="str">
        <f>IF(Sales_Pipeline[[#This Row],[Close_Date]]="","",TEXT(Sales_Pipeline[[#This Row],[Close_Date]],"mmm"))</f>
        <v/>
      </c>
      <c r="M4828" s="8" t="str">
        <f>IF(Sales_Pipeline[[#This Row],[Close_Date]]="","","Q"&amp;ROUNDUP(MONTH(Sales_Pipeline[[#This Row],[Close_Date]])/3,0))</f>
        <v/>
      </c>
      <c r="N4828" s="2" t="str" cm="1">
        <f t="array" ref="N4828">IFERROR(_xlfn.IFS(Sales_Pipeline[[#This Row],[Deal_Stage]]="Won",_xlfn.XLOOKUP(Sales_Pipeline[[#This Row],[Product]],Products!$A$2:$A$8,Products!$C$2:$C$8),Sales_Pipeline[[#This Row],[Deal_Stage]]="Lost",_xlfn.XLOOKUP(Sales_Pipeline[[#This Row],[Product]],Products!$A$2:$A$8,Products!$C$2:$C$8)),"")</f>
        <v/>
      </c>
      <c r="O4828" s="2">
        <v>0</v>
      </c>
    </row>
    <row r="4829" spans="1:15" x14ac:dyDescent="0.3">
      <c r="A4829" t="s">
        <v>4975</v>
      </c>
      <c r="B4829" t="s">
        <v>10</v>
      </c>
      <c r="C4829" t="str">
        <f>_xlfn.XLOOKUP(Sales_Pipeline[[#This Row],[Sales_Agent]],Sales_Teams[Sales_Agent],Sales_Teams[Manager])</f>
        <v>Melvin Marxen</v>
      </c>
      <c r="D4829" t="str">
        <f>_xlfn.XLOOKUP(Sales_Pipeline[[#This Row],[Manager]],Sales_Teams[Manager],Sales_Teams[Regional_Office])</f>
        <v>Central</v>
      </c>
      <c r="E4829" t="s">
        <v>63</v>
      </c>
      <c r="F4829" t="s">
        <v>59</v>
      </c>
      <c r="G4829" t="str">
        <f>IFERROR(_xlfn.XLOOKUP(Sales_Pipeline[[#This Row],[Account]],Accounts!$A$2:$A$86,Accounts!$F$2:$F$86),"")</f>
        <v>United States</v>
      </c>
      <c r="H4829" t="s">
        <v>82</v>
      </c>
      <c r="I4829" s="3">
        <v>42932</v>
      </c>
      <c r="J4829" s="3">
        <v>42941</v>
      </c>
      <c r="K4829" s="8" t="str">
        <f>IF(Sales_Pipeline[[#This Row],[Close_Date]]="","",TEXT(Sales_Pipeline[[#This Row],[Close_Date]],"ddd"))</f>
        <v>Tue</v>
      </c>
      <c r="L4829" s="8" t="str">
        <f>IF(Sales_Pipeline[[#This Row],[Close_Date]]="","",TEXT(Sales_Pipeline[[#This Row],[Close_Date]],"mmm"))</f>
        <v>Jul</v>
      </c>
      <c r="M4829" s="8" t="str">
        <f>IF(Sales_Pipeline[[#This Row],[Close_Date]]="","","Q"&amp;ROUNDUP(MONTH(Sales_Pipeline[[#This Row],[Close_Date]])/3,0))</f>
        <v>Q3</v>
      </c>
      <c r="N4829" s="2" cm="1">
        <f t="array" ref="N4829">IFERROR(_xlfn.IFS(Sales_Pipeline[[#This Row],[Deal_Stage]]="Won",_xlfn.XLOOKUP(Sales_Pipeline[[#This Row],[Product]],Products!$A$2:$A$8,Products!$C$2:$C$8),Sales_Pipeline[[#This Row],[Deal_Stage]]="Lost",_xlfn.XLOOKUP(Sales_Pipeline[[#This Row],[Product]],Products!$A$2:$A$8,Products!$C$2:$C$8)),"")</f>
        <v>550</v>
      </c>
      <c r="O4829" s="2">
        <v>0</v>
      </c>
    </row>
    <row r="4830" spans="1:15" x14ac:dyDescent="0.3">
      <c r="A4830" t="s">
        <v>4976</v>
      </c>
      <c r="B4830" t="s">
        <v>10</v>
      </c>
      <c r="C4830" t="str">
        <f>_xlfn.XLOOKUP(Sales_Pipeline[[#This Row],[Sales_Agent]],Sales_Teams[Sales_Agent],Sales_Teams[Manager])</f>
        <v>Melvin Marxen</v>
      </c>
      <c r="D4830" t="str">
        <f>_xlfn.XLOOKUP(Sales_Pipeline[[#This Row],[Manager]],Sales_Teams[Manager],Sales_Teams[Regional_Office])</f>
        <v>Central</v>
      </c>
      <c r="E4830" t="s">
        <v>76</v>
      </c>
      <c r="F4830" t="s">
        <v>81</v>
      </c>
      <c r="G4830" t="str">
        <f>IFERROR(_xlfn.XLOOKUP(Sales_Pipeline[[#This Row],[Account]],Accounts!$A$2:$A$86,Accounts!$F$2:$F$86),"")</f>
        <v>Italy</v>
      </c>
      <c r="H4830" t="s">
        <v>82</v>
      </c>
      <c r="I4830" s="3">
        <v>42932</v>
      </c>
      <c r="J4830" s="3">
        <v>42944</v>
      </c>
      <c r="K4830" s="8" t="str">
        <f>IF(Sales_Pipeline[[#This Row],[Close_Date]]="","",TEXT(Sales_Pipeline[[#This Row],[Close_Date]],"ddd"))</f>
        <v>Fri</v>
      </c>
      <c r="L4830" s="8" t="str">
        <f>IF(Sales_Pipeline[[#This Row],[Close_Date]]="","",TEXT(Sales_Pipeline[[#This Row],[Close_Date]],"mmm"))</f>
        <v>Jul</v>
      </c>
      <c r="M4830" s="8" t="str">
        <f>IF(Sales_Pipeline[[#This Row],[Close_Date]]="","","Q"&amp;ROUNDUP(MONTH(Sales_Pipeline[[#This Row],[Close_Date]])/3,0))</f>
        <v>Q3</v>
      </c>
      <c r="N4830" s="2" cm="1">
        <f t="array" ref="N4830">IFERROR(_xlfn.IFS(Sales_Pipeline[[#This Row],[Deal_Stage]]="Won",_xlfn.XLOOKUP(Sales_Pipeline[[#This Row],[Product]],Products!$A$2:$A$8,Products!$C$2:$C$8),Sales_Pipeline[[#This Row],[Deal_Stage]]="Lost",_xlfn.XLOOKUP(Sales_Pipeline[[#This Row],[Product]],Products!$A$2:$A$8,Products!$C$2:$C$8)),"")</f>
        <v>3393</v>
      </c>
      <c r="O4830" s="2">
        <v>0</v>
      </c>
    </row>
    <row r="4831" spans="1:15" x14ac:dyDescent="0.3">
      <c r="A4831" t="s">
        <v>4977</v>
      </c>
      <c r="B4831" t="s">
        <v>43</v>
      </c>
      <c r="C4831" t="str">
        <f>_xlfn.XLOOKUP(Sales_Pipeline[[#This Row],[Sales_Agent]],Sales_Teams[Sales_Agent],Sales_Teams[Manager])</f>
        <v>Summer Sewald</v>
      </c>
      <c r="D4831" t="str">
        <f>_xlfn.XLOOKUP(Sales_Pipeline[[#This Row],[Manager]],Sales_Teams[Manager],Sales_Teams[Regional_Office])</f>
        <v>West</v>
      </c>
      <c r="E4831" t="s">
        <v>8953</v>
      </c>
      <c r="F4831" t="s">
        <v>92</v>
      </c>
      <c r="G4831" t="str">
        <f>IFERROR(_xlfn.XLOOKUP(Sales_Pipeline[[#This Row],[Account]],Accounts!$A$2:$A$86,Accounts!$F$2:$F$86),"")</f>
        <v>United States</v>
      </c>
      <c r="H4831" t="s">
        <v>82</v>
      </c>
      <c r="I4831" s="3">
        <v>42932</v>
      </c>
      <c r="J4831" s="3">
        <v>42939</v>
      </c>
      <c r="K4831" s="8" t="str">
        <f>IF(Sales_Pipeline[[#This Row],[Close_Date]]="","",TEXT(Sales_Pipeline[[#This Row],[Close_Date]],"ddd"))</f>
        <v>Sun</v>
      </c>
      <c r="L4831" s="8" t="str">
        <f>IF(Sales_Pipeline[[#This Row],[Close_Date]]="","",TEXT(Sales_Pipeline[[#This Row],[Close_Date]],"mmm"))</f>
        <v>Jul</v>
      </c>
      <c r="M4831" s="8" t="str">
        <f>IF(Sales_Pipeline[[#This Row],[Close_Date]]="","","Q"&amp;ROUNDUP(MONTH(Sales_Pipeline[[#This Row],[Close_Date]])/3,0))</f>
        <v>Q3</v>
      </c>
      <c r="N4831" s="2" cm="1">
        <f t="array" ref="N4831">IFERROR(_xlfn.IFS(Sales_Pipeline[[#This Row],[Deal_Stage]]="Won",_xlfn.XLOOKUP(Sales_Pipeline[[#This Row],[Product]],Products!$A$2:$A$8,Products!$C$2:$C$8),Sales_Pipeline[[#This Row],[Deal_Stage]]="Lost",_xlfn.XLOOKUP(Sales_Pipeline[[#This Row],[Product]],Products!$A$2:$A$8,Products!$C$2:$C$8)),"")</f>
        <v>4821</v>
      </c>
      <c r="O4831" s="2">
        <v>0</v>
      </c>
    </row>
    <row r="4832" spans="1:15" x14ac:dyDescent="0.3">
      <c r="A4832" t="s">
        <v>4978</v>
      </c>
      <c r="B4832" t="s">
        <v>43</v>
      </c>
      <c r="C4832" t="str">
        <f>_xlfn.XLOOKUP(Sales_Pipeline[[#This Row],[Sales_Agent]],Sales_Teams[Sales_Agent],Sales_Teams[Manager])</f>
        <v>Summer Sewald</v>
      </c>
      <c r="D4832" t="str">
        <f>_xlfn.XLOOKUP(Sales_Pipeline[[#This Row],[Manager]],Sales_Teams[Manager],Sales_Teams[Regional_Office])</f>
        <v>West</v>
      </c>
      <c r="E4832" t="s">
        <v>76</v>
      </c>
      <c r="F4832" t="s">
        <v>114</v>
      </c>
      <c r="G4832" t="str">
        <f>IFERROR(_xlfn.XLOOKUP(Sales_Pipeline[[#This Row],[Account]],Accounts!$A$2:$A$86,Accounts!$F$2:$F$86),"")</f>
        <v>United States</v>
      </c>
      <c r="H4832" t="s">
        <v>82</v>
      </c>
      <c r="I4832" s="3">
        <v>42932</v>
      </c>
      <c r="J4832" s="3">
        <v>42938</v>
      </c>
      <c r="K4832" s="8" t="str">
        <f>IF(Sales_Pipeline[[#This Row],[Close_Date]]="","",TEXT(Sales_Pipeline[[#This Row],[Close_Date]],"ddd"))</f>
        <v>Sat</v>
      </c>
      <c r="L4832" s="8" t="str">
        <f>IF(Sales_Pipeline[[#This Row],[Close_Date]]="","",TEXT(Sales_Pipeline[[#This Row],[Close_Date]],"mmm"))</f>
        <v>Jul</v>
      </c>
      <c r="M4832" s="8" t="str">
        <f>IF(Sales_Pipeline[[#This Row],[Close_Date]]="","","Q"&amp;ROUNDUP(MONTH(Sales_Pipeline[[#This Row],[Close_Date]])/3,0))</f>
        <v>Q3</v>
      </c>
      <c r="N4832" s="2" cm="1">
        <f t="array" ref="N4832">IFERROR(_xlfn.IFS(Sales_Pipeline[[#This Row],[Deal_Stage]]="Won",_xlfn.XLOOKUP(Sales_Pipeline[[#This Row],[Product]],Products!$A$2:$A$8,Products!$C$2:$C$8),Sales_Pipeline[[#This Row],[Deal_Stage]]="Lost",_xlfn.XLOOKUP(Sales_Pipeline[[#This Row],[Product]],Products!$A$2:$A$8,Products!$C$2:$C$8)),"")</f>
        <v>3393</v>
      </c>
      <c r="O4832" s="2">
        <v>0</v>
      </c>
    </row>
    <row r="4833" spans="1:15" x14ac:dyDescent="0.3">
      <c r="A4833" t="s">
        <v>4979</v>
      </c>
      <c r="B4833" t="s">
        <v>43</v>
      </c>
      <c r="C4833" t="str">
        <f>_xlfn.XLOOKUP(Sales_Pipeline[[#This Row],[Sales_Agent]],Sales_Teams[Sales_Agent],Sales_Teams[Manager])</f>
        <v>Summer Sewald</v>
      </c>
      <c r="D4833" t="str">
        <f>_xlfn.XLOOKUP(Sales_Pipeline[[#This Row],[Manager]],Sales_Teams[Manager],Sales_Teams[Regional_Office])</f>
        <v>West</v>
      </c>
      <c r="E4833" t="s">
        <v>55</v>
      </c>
      <c r="F4833" t="s">
        <v>288</v>
      </c>
      <c r="G4833" t="str">
        <f>IFERROR(_xlfn.XLOOKUP(Sales_Pipeline[[#This Row],[Account]],Accounts!$A$2:$A$86,Accounts!$F$2:$F$86),"")</f>
        <v>United States</v>
      </c>
      <c r="H4833" t="s">
        <v>57</v>
      </c>
      <c r="I4833" s="3">
        <v>42932</v>
      </c>
      <c r="J4833" s="3">
        <v>42937</v>
      </c>
      <c r="K4833" s="8" t="str">
        <f>IF(Sales_Pipeline[[#This Row],[Close_Date]]="","",TEXT(Sales_Pipeline[[#This Row],[Close_Date]],"ddd"))</f>
        <v>Fri</v>
      </c>
      <c r="L4833" s="8" t="str">
        <f>IF(Sales_Pipeline[[#This Row],[Close_Date]]="","",TEXT(Sales_Pipeline[[#This Row],[Close_Date]],"mmm"))</f>
        <v>Jul</v>
      </c>
      <c r="M4833" s="8" t="str">
        <f>IF(Sales_Pipeline[[#This Row],[Close_Date]]="","","Q"&amp;ROUNDUP(MONTH(Sales_Pipeline[[#This Row],[Close_Date]])/3,0))</f>
        <v>Q3</v>
      </c>
      <c r="N4833" s="2" cm="1">
        <f t="array" ref="N4833">IFERROR(_xlfn.IFS(Sales_Pipeline[[#This Row],[Deal_Stage]]="Won",_xlfn.XLOOKUP(Sales_Pipeline[[#This Row],[Product]],Products!$A$2:$A$8,Products!$C$2:$C$8),Sales_Pipeline[[#This Row],[Deal_Stage]]="Lost",_xlfn.XLOOKUP(Sales_Pipeline[[#This Row],[Product]],Products!$A$2:$A$8,Products!$C$2:$C$8)),"")</f>
        <v>1096</v>
      </c>
      <c r="O4833" s="2">
        <v>1109</v>
      </c>
    </row>
    <row r="4834" spans="1:15" x14ac:dyDescent="0.3">
      <c r="A4834" t="s">
        <v>4980</v>
      </c>
      <c r="B4834" t="s">
        <v>43</v>
      </c>
      <c r="C4834" t="str">
        <f>_xlfn.XLOOKUP(Sales_Pipeline[[#This Row],[Sales_Agent]],Sales_Teams[Sales_Agent],Sales_Teams[Manager])</f>
        <v>Summer Sewald</v>
      </c>
      <c r="D4834" t="str">
        <f>_xlfn.XLOOKUP(Sales_Pipeline[[#This Row],[Manager]],Sales_Teams[Manager],Sales_Teams[Regional_Office])</f>
        <v>West</v>
      </c>
      <c r="E4834" t="s">
        <v>55</v>
      </c>
      <c r="F4834" t="s">
        <v>107</v>
      </c>
      <c r="G4834" t="str">
        <f>IFERROR(_xlfn.XLOOKUP(Sales_Pipeline[[#This Row],[Account]],Accounts!$A$2:$A$86,Accounts!$F$2:$F$86),"")</f>
        <v>United States</v>
      </c>
      <c r="H4834" t="s">
        <v>57</v>
      </c>
      <c r="I4834" s="3">
        <v>42932</v>
      </c>
      <c r="J4834" s="3">
        <v>42939</v>
      </c>
      <c r="K4834" s="8" t="str">
        <f>IF(Sales_Pipeline[[#This Row],[Close_Date]]="","",TEXT(Sales_Pipeline[[#This Row],[Close_Date]],"ddd"))</f>
        <v>Sun</v>
      </c>
      <c r="L4834" s="8" t="str">
        <f>IF(Sales_Pipeline[[#This Row],[Close_Date]]="","",TEXT(Sales_Pipeline[[#This Row],[Close_Date]],"mmm"))</f>
        <v>Jul</v>
      </c>
      <c r="M4834" s="8" t="str">
        <f>IF(Sales_Pipeline[[#This Row],[Close_Date]]="","","Q"&amp;ROUNDUP(MONTH(Sales_Pipeline[[#This Row],[Close_Date]])/3,0))</f>
        <v>Q3</v>
      </c>
      <c r="N4834" s="2" cm="1">
        <f t="array" ref="N4834">IFERROR(_xlfn.IFS(Sales_Pipeline[[#This Row],[Deal_Stage]]="Won",_xlfn.XLOOKUP(Sales_Pipeline[[#This Row],[Product]],Products!$A$2:$A$8,Products!$C$2:$C$8),Sales_Pipeline[[#This Row],[Deal_Stage]]="Lost",_xlfn.XLOOKUP(Sales_Pipeline[[#This Row],[Product]],Products!$A$2:$A$8,Products!$C$2:$C$8)),"")</f>
        <v>1096</v>
      </c>
      <c r="O4834" s="2">
        <v>1106</v>
      </c>
    </row>
    <row r="4835" spans="1:15" x14ac:dyDescent="0.3">
      <c r="A4835" t="s">
        <v>4981</v>
      </c>
      <c r="B4835" t="s">
        <v>42</v>
      </c>
      <c r="C4835" t="str">
        <f>_xlfn.XLOOKUP(Sales_Pipeline[[#This Row],[Sales_Agent]],Sales_Teams[Sales_Agent],Sales_Teams[Manager])</f>
        <v>Summer Sewald</v>
      </c>
      <c r="D4835" t="str">
        <f>_xlfn.XLOOKUP(Sales_Pipeline[[#This Row],[Manager]],Sales_Teams[Manager],Sales_Teams[Regional_Office])</f>
        <v>West</v>
      </c>
      <c r="E4835" t="s">
        <v>84</v>
      </c>
      <c r="F4835" t="s">
        <v>185</v>
      </c>
      <c r="G4835" t="str">
        <f>IFERROR(_xlfn.XLOOKUP(Sales_Pipeline[[#This Row],[Account]],Accounts!$A$2:$A$86,Accounts!$F$2:$F$86),"")</f>
        <v>United States</v>
      </c>
      <c r="H4835" t="s">
        <v>82</v>
      </c>
      <c r="I4835" s="3">
        <v>42932</v>
      </c>
      <c r="J4835" s="3">
        <v>42940</v>
      </c>
      <c r="K4835" s="8" t="str">
        <f>IF(Sales_Pipeline[[#This Row],[Close_Date]]="","",TEXT(Sales_Pipeline[[#This Row],[Close_Date]],"ddd"))</f>
        <v>Mon</v>
      </c>
      <c r="L4835" s="8" t="str">
        <f>IF(Sales_Pipeline[[#This Row],[Close_Date]]="","",TEXT(Sales_Pipeline[[#This Row],[Close_Date]],"mmm"))</f>
        <v>Jul</v>
      </c>
      <c r="M4835" s="8" t="str">
        <f>IF(Sales_Pipeline[[#This Row],[Close_Date]]="","","Q"&amp;ROUNDUP(MONTH(Sales_Pipeline[[#This Row],[Close_Date]])/3,0))</f>
        <v>Q3</v>
      </c>
      <c r="N4835" s="2" cm="1">
        <f t="array" ref="N4835">IFERROR(_xlfn.IFS(Sales_Pipeline[[#This Row],[Deal_Stage]]="Won",_xlfn.XLOOKUP(Sales_Pipeline[[#This Row],[Product]],Products!$A$2:$A$8,Products!$C$2:$C$8),Sales_Pipeline[[#This Row],[Deal_Stage]]="Lost",_xlfn.XLOOKUP(Sales_Pipeline[[#This Row],[Product]],Products!$A$2:$A$8,Products!$C$2:$C$8)),"")</f>
        <v>5482</v>
      </c>
      <c r="O4835" s="2">
        <v>0</v>
      </c>
    </row>
    <row r="4836" spans="1:15" x14ac:dyDescent="0.3">
      <c r="A4836" t="s">
        <v>4982</v>
      </c>
      <c r="B4836" t="s">
        <v>42</v>
      </c>
      <c r="C4836" t="str">
        <f>_xlfn.XLOOKUP(Sales_Pipeline[[#This Row],[Sales_Agent]],Sales_Teams[Sales_Agent],Sales_Teams[Manager])</f>
        <v>Summer Sewald</v>
      </c>
      <c r="D4836" t="str">
        <f>_xlfn.XLOOKUP(Sales_Pipeline[[#This Row],[Manager]],Sales_Teams[Manager],Sales_Teams[Regional_Office])</f>
        <v>West</v>
      </c>
      <c r="E4836" t="s">
        <v>84</v>
      </c>
      <c r="F4836" t="s">
        <v>114</v>
      </c>
      <c r="G4836" t="str">
        <f>IFERROR(_xlfn.XLOOKUP(Sales_Pipeline[[#This Row],[Account]],Accounts!$A$2:$A$86,Accounts!$F$2:$F$86),"")</f>
        <v>United States</v>
      </c>
      <c r="H4836" t="s">
        <v>57</v>
      </c>
      <c r="I4836" s="3">
        <v>42932</v>
      </c>
      <c r="J4836" s="3">
        <v>42942</v>
      </c>
      <c r="K4836" s="8" t="str">
        <f>IF(Sales_Pipeline[[#This Row],[Close_Date]]="","",TEXT(Sales_Pipeline[[#This Row],[Close_Date]],"ddd"))</f>
        <v>Wed</v>
      </c>
      <c r="L4836" s="8" t="str">
        <f>IF(Sales_Pipeline[[#This Row],[Close_Date]]="","",TEXT(Sales_Pipeline[[#This Row],[Close_Date]],"mmm"))</f>
        <v>Jul</v>
      </c>
      <c r="M4836" s="8" t="str">
        <f>IF(Sales_Pipeline[[#This Row],[Close_Date]]="","","Q"&amp;ROUNDUP(MONTH(Sales_Pipeline[[#This Row],[Close_Date]])/3,0))</f>
        <v>Q3</v>
      </c>
      <c r="N4836" s="2" cm="1">
        <f t="array" ref="N4836">IFERROR(_xlfn.IFS(Sales_Pipeline[[#This Row],[Deal_Stage]]="Won",_xlfn.XLOOKUP(Sales_Pipeline[[#This Row],[Product]],Products!$A$2:$A$8,Products!$C$2:$C$8),Sales_Pipeline[[#This Row],[Deal_Stage]]="Lost",_xlfn.XLOOKUP(Sales_Pipeline[[#This Row],[Product]],Products!$A$2:$A$8,Products!$C$2:$C$8)),"")</f>
        <v>5482</v>
      </c>
      <c r="O4836" s="2">
        <v>5008</v>
      </c>
    </row>
    <row r="4837" spans="1:15" x14ac:dyDescent="0.3">
      <c r="A4837" t="s">
        <v>4983</v>
      </c>
      <c r="B4837" t="s">
        <v>42</v>
      </c>
      <c r="C4837" t="str">
        <f>_xlfn.XLOOKUP(Sales_Pipeline[[#This Row],[Sales_Agent]],Sales_Teams[Sales_Agent],Sales_Teams[Manager])</f>
        <v>Summer Sewald</v>
      </c>
      <c r="D4837" t="str">
        <f>_xlfn.XLOOKUP(Sales_Pipeline[[#This Row],[Manager]],Sales_Teams[Manager],Sales_Teams[Regional_Office])</f>
        <v>West</v>
      </c>
      <c r="E4837" t="s">
        <v>8953</v>
      </c>
      <c r="F4837" t="s">
        <v>177</v>
      </c>
      <c r="G4837" t="str">
        <f>IFERROR(_xlfn.XLOOKUP(Sales_Pipeline[[#This Row],[Account]],Accounts!$A$2:$A$86,Accounts!$F$2:$F$86),"")</f>
        <v>United States</v>
      </c>
      <c r="H4837" t="s">
        <v>57</v>
      </c>
      <c r="I4837" s="3">
        <v>42932</v>
      </c>
      <c r="J4837" s="3">
        <v>42935</v>
      </c>
      <c r="K4837" s="8" t="str">
        <f>IF(Sales_Pipeline[[#This Row],[Close_Date]]="","",TEXT(Sales_Pipeline[[#This Row],[Close_Date]],"ddd"))</f>
        <v>Wed</v>
      </c>
      <c r="L4837" s="8" t="str">
        <f>IF(Sales_Pipeline[[#This Row],[Close_Date]]="","",TEXT(Sales_Pipeline[[#This Row],[Close_Date]],"mmm"))</f>
        <v>Jul</v>
      </c>
      <c r="M4837" s="8" t="str">
        <f>IF(Sales_Pipeline[[#This Row],[Close_Date]]="","","Q"&amp;ROUNDUP(MONTH(Sales_Pipeline[[#This Row],[Close_Date]])/3,0))</f>
        <v>Q3</v>
      </c>
      <c r="N4837" s="2" cm="1">
        <f t="array" ref="N4837">IFERROR(_xlfn.IFS(Sales_Pipeline[[#This Row],[Deal_Stage]]="Won",_xlfn.XLOOKUP(Sales_Pipeline[[#This Row],[Product]],Products!$A$2:$A$8,Products!$C$2:$C$8),Sales_Pipeline[[#This Row],[Deal_Stage]]="Lost",_xlfn.XLOOKUP(Sales_Pipeline[[#This Row],[Product]],Products!$A$2:$A$8,Products!$C$2:$C$8)),"")</f>
        <v>4821</v>
      </c>
      <c r="O4837" s="2">
        <v>5621</v>
      </c>
    </row>
    <row r="4838" spans="1:15" x14ac:dyDescent="0.3">
      <c r="A4838" t="s">
        <v>4984</v>
      </c>
      <c r="B4838" t="s">
        <v>8</v>
      </c>
      <c r="C4838" t="str">
        <f>_xlfn.XLOOKUP(Sales_Pipeline[[#This Row],[Sales_Agent]],Sales_Teams[Sales_Agent],Sales_Teams[Manager])</f>
        <v>Dustin Brinkmann</v>
      </c>
      <c r="D4838" t="str">
        <f>_xlfn.XLOOKUP(Sales_Pipeline[[#This Row],[Manager]],Sales_Teams[Manager],Sales_Teams[Regional_Office])</f>
        <v>Central</v>
      </c>
      <c r="E4838" t="s">
        <v>63</v>
      </c>
      <c r="F4838" t="s">
        <v>169</v>
      </c>
      <c r="G4838" t="str">
        <f>IFERROR(_xlfn.XLOOKUP(Sales_Pipeline[[#This Row],[Account]],Accounts!$A$2:$A$86,Accounts!$F$2:$F$86),"")</f>
        <v>Panama</v>
      </c>
      <c r="H4838" t="s">
        <v>57</v>
      </c>
      <c r="I4838" s="3">
        <v>42932</v>
      </c>
      <c r="J4838" s="3">
        <v>42933</v>
      </c>
      <c r="K4838" s="8" t="str">
        <f>IF(Sales_Pipeline[[#This Row],[Close_Date]]="","",TEXT(Sales_Pipeline[[#This Row],[Close_Date]],"ddd"))</f>
        <v>Mon</v>
      </c>
      <c r="L4838" s="8" t="str">
        <f>IF(Sales_Pipeline[[#This Row],[Close_Date]]="","",TEXT(Sales_Pipeline[[#This Row],[Close_Date]],"mmm"))</f>
        <v>Jul</v>
      </c>
      <c r="M4838" s="8" t="str">
        <f>IF(Sales_Pipeline[[#This Row],[Close_Date]]="","","Q"&amp;ROUNDUP(MONTH(Sales_Pipeline[[#This Row],[Close_Date]])/3,0))</f>
        <v>Q3</v>
      </c>
      <c r="N4838" s="2" cm="1">
        <f t="array" ref="N4838">IFERROR(_xlfn.IFS(Sales_Pipeline[[#This Row],[Deal_Stage]]="Won",_xlfn.XLOOKUP(Sales_Pipeline[[#This Row],[Product]],Products!$A$2:$A$8,Products!$C$2:$C$8),Sales_Pipeline[[#This Row],[Deal_Stage]]="Lost",_xlfn.XLOOKUP(Sales_Pipeline[[#This Row],[Product]],Products!$A$2:$A$8,Products!$C$2:$C$8)),"")</f>
        <v>550</v>
      </c>
      <c r="O4838" s="2">
        <v>550</v>
      </c>
    </row>
    <row r="4839" spans="1:15" x14ac:dyDescent="0.3">
      <c r="A4839" t="s">
        <v>4985</v>
      </c>
      <c r="B4839" t="s">
        <v>9</v>
      </c>
      <c r="C4839" t="str">
        <f>_xlfn.XLOOKUP(Sales_Pipeline[[#This Row],[Sales_Agent]],Sales_Teams[Sales_Agent],Sales_Teams[Manager])</f>
        <v>Dustin Brinkmann</v>
      </c>
      <c r="D4839" t="str">
        <f>_xlfn.XLOOKUP(Sales_Pipeline[[#This Row],[Manager]],Sales_Teams[Manager],Sales_Teams[Regional_Office])</f>
        <v>Central</v>
      </c>
      <c r="E4839" t="s">
        <v>63</v>
      </c>
      <c r="F4839" t="s">
        <v>169</v>
      </c>
      <c r="G4839" t="str">
        <f>IFERROR(_xlfn.XLOOKUP(Sales_Pipeline[[#This Row],[Account]],Accounts!$A$2:$A$86,Accounts!$F$2:$F$86),"")</f>
        <v>Panama</v>
      </c>
      <c r="H4839" t="s">
        <v>57</v>
      </c>
      <c r="I4839" s="3">
        <v>42932</v>
      </c>
      <c r="J4839" s="3">
        <v>42981</v>
      </c>
      <c r="K4839" s="8" t="str">
        <f>IF(Sales_Pipeline[[#This Row],[Close_Date]]="","",TEXT(Sales_Pipeline[[#This Row],[Close_Date]],"ddd"))</f>
        <v>Sun</v>
      </c>
      <c r="L4839" s="8" t="str">
        <f>IF(Sales_Pipeline[[#This Row],[Close_Date]]="","",TEXT(Sales_Pipeline[[#This Row],[Close_Date]],"mmm"))</f>
        <v>Sep</v>
      </c>
      <c r="M4839" s="8" t="str">
        <f>IF(Sales_Pipeline[[#This Row],[Close_Date]]="","","Q"&amp;ROUNDUP(MONTH(Sales_Pipeline[[#This Row],[Close_Date]])/3,0))</f>
        <v>Q3</v>
      </c>
      <c r="N4839" s="2" cm="1">
        <f t="array" ref="N4839">IFERROR(_xlfn.IFS(Sales_Pipeline[[#This Row],[Deal_Stage]]="Won",_xlfn.XLOOKUP(Sales_Pipeline[[#This Row],[Product]],Products!$A$2:$A$8,Products!$C$2:$C$8),Sales_Pipeline[[#This Row],[Deal_Stage]]="Lost",_xlfn.XLOOKUP(Sales_Pipeline[[#This Row],[Product]],Products!$A$2:$A$8,Products!$C$2:$C$8)),"")</f>
        <v>550</v>
      </c>
      <c r="O4839" s="2">
        <v>574</v>
      </c>
    </row>
    <row r="4840" spans="1:15" x14ac:dyDescent="0.3">
      <c r="A4840" t="s">
        <v>4986</v>
      </c>
      <c r="B4840" t="s">
        <v>35</v>
      </c>
      <c r="C4840" t="str">
        <f>_xlfn.XLOOKUP(Sales_Pipeline[[#This Row],[Sales_Agent]],Sales_Teams[Sales_Agent],Sales_Teams[Manager])</f>
        <v>Celia Rouche</v>
      </c>
      <c r="D4840" t="str">
        <f>_xlfn.XLOOKUP(Sales_Pipeline[[#This Row],[Manager]],Sales_Teams[Manager],Sales_Teams[Regional_Office])</f>
        <v>West</v>
      </c>
      <c r="E4840" t="s">
        <v>76</v>
      </c>
      <c r="F4840" t="s">
        <v>330</v>
      </c>
      <c r="G4840" t="str">
        <f>IFERROR(_xlfn.XLOOKUP(Sales_Pipeline[[#This Row],[Account]],Accounts!$A$2:$A$86,Accounts!$F$2:$F$86),"")</f>
        <v>Korea</v>
      </c>
      <c r="H4840" t="s">
        <v>82</v>
      </c>
      <c r="I4840" s="3">
        <v>42932</v>
      </c>
      <c r="J4840" s="3">
        <v>42940</v>
      </c>
      <c r="K4840" s="8" t="str">
        <f>IF(Sales_Pipeline[[#This Row],[Close_Date]]="","",TEXT(Sales_Pipeline[[#This Row],[Close_Date]],"ddd"))</f>
        <v>Mon</v>
      </c>
      <c r="L4840" s="8" t="str">
        <f>IF(Sales_Pipeline[[#This Row],[Close_Date]]="","",TEXT(Sales_Pipeline[[#This Row],[Close_Date]],"mmm"))</f>
        <v>Jul</v>
      </c>
      <c r="M4840" s="8" t="str">
        <f>IF(Sales_Pipeline[[#This Row],[Close_Date]]="","","Q"&amp;ROUNDUP(MONTH(Sales_Pipeline[[#This Row],[Close_Date]])/3,0))</f>
        <v>Q3</v>
      </c>
      <c r="N4840" s="2" cm="1">
        <f t="array" ref="N4840">IFERROR(_xlfn.IFS(Sales_Pipeline[[#This Row],[Deal_Stage]]="Won",_xlfn.XLOOKUP(Sales_Pipeline[[#This Row],[Product]],Products!$A$2:$A$8,Products!$C$2:$C$8),Sales_Pipeline[[#This Row],[Deal_Stage]]="Lost",_xlfn.XLOOKUP(Sales_Pipeline[[#This Row],[Product]],Products!$A$2:$A$8,Products!$C$2:$C$8)),"")</f>
        <v>3393</v>
      </c>
      <c r="O4840" s="2">
        <v>0</v>
      </c>
    </row>
    <row r="4841" spans="1:15" x14ac:dyDescent="0.3">
      <c r="A4841" t="s">
        <v>4987</v>
      </c>
      <c r="B4841" t="s">
        <v>23</v>
      </c>
      <c r="C4841" t="str">
        <f>_xlfn.XLOOKUP(Sales_Pipeline[[#This Row],[Sales_Agent]],Sales_Teams[Sales_Agent],Sales_Teams[Manager])</f>
        <v>Cara Losch</v>
      </c>
      <c r="D4841" t="str">
        <f>_xlfn.XLOOKUP(Sales_Pipeline[[#This Row],[Manager]],Sales_Teams[Manager],Sales_Teams[Regional_Office])</f>
        <v>East</v>
      </c>
      <c r="E4841" t="s">
        <v>61</v>
      </c>
      <c r="F4841" t="s">
        <v>196</v>
      </c>
      <c r="G4841" t="str">
        <f>IFERROR(_xlfn.XLOOKUP(Sales_Pipeline[[#This Row],[Account]],Accounts!$A$2:$A$86,Accounts!$F$2:$F$86),"")</f>
        <v>United States</v>
      </c>
      <c r="H4841" t="s">
        <v>57</v>
      </c>
      <c r="I4841" s="3">
        <v>42932</v>
      </c>
      <c r="J4841" s="3">
        <v>42941</v>
      </c>
      <c r="K4841" s="8" t="str">
        <f>IF(Sales_Pipeline[[#This Row],[Close_Date]]="","",TEXT(Sales_Pipeline[[#This Row],[Close_Date]],"ddd"))</f>
        <v>Tue</v>
      </c>
      <c r="L4841" s="8" t="str">
        <f>IF(Sales_Pipeline[[#This Row],[Close_Date]]="","",TEXT(Sales_Pipeline[[#This Row],[Close_Date]],"mmm"))</f>
        <v>Jul</v>
      </c>
      <c r="M4841" s="8" t="str">
        <f>IF(Sales_Pipeline[[#This Row],[Close_Date]]="","","Q"&amp;ROUNDUP(MONTH(Sales_Pipeline[[#This Row],[Close_Date]])/3,0))</f>
        <v>Q3</v>
      </c>
      <c r="N4841" s="2" cm="1">
        <f t="array" ref="N4841">IFERROR(_xlfn.IFS(Sales_Pipeline[[#This Row],[Deal_Stage]]="Won",_xlfn.XLOOKUP(Sales_Pipeline[[#This Row],[Product]],Products!$A$2:$A$8,Products!$C$2:$C$8),Sales_Pipeline[[#This Row],[Deal_Stage]]="Lost",_xlfn.XLOOKUP(Sales_Pipeline[[#This Row],[Product]],Products!$A$2:$A$8,Products!$C$2:$C$8)),"")</f>
        <v>55</v>
      </c>
      <c r="O4841" s="2">
        <v>52</v>
      </c>
    </row>
    <row r="4842" spans="1:15" x14ac:dyDescent="0.3">
      <c r="A4842" t="s">
        <v>4988</v>
      </c>
      <c r="B4842" t="s">
        <v>44</v>
      </c>
      <c r="C4842" t="str">
        <f>_xlfn.XLOOKUP(Sales_Pipeline[[#This Row],[Sales_Agent]],Sales_Teams[Sales_Agent],Sales_Teams[Manager])</f>
        <v>Summer Sewald</v>
      </c>
      <c r="D4842" t="str">
        <f>_xlfn.XLOOKUP(Sales_Pipeline[[#This Row],[Manager]],Sales_Teams[Manager],Sales_Teams[Regional_Office])</f>
        <v>West</v>
      </c>
      <c r="E4842" t="s">
        <v>63</v>
      </c>
      <c r="F4842" t="s">
        <v>120</v>
      </c>
      <c r="G4842" t="str">
        <f>IFERROR(_xlfn.XLOOKUP(Sales_Pipeline[[#This Row],[Account]],Accounts!$A$2:$A$86,Accounts!$F$2:$F$86),"")</f>
        <v>United States</v>
      </c>
      <c r="H4842" t="s">
        <v>57</v>
      </c>
      <c r="I4842" s="3">
        <v>42932</v>
      </c>
      <c r="J4842" s="3">
        <v>42993</v>
      </c>
      <c r="K4842" s="8" t="str">
        <f>IF(Sales_Pipeline[[#This Row],[Close_Date]]="","",TEXT(Sales_Pipeline[[#This Row],[Close_Date]],"ddd"))</f>
        <v>Fri</v>
      </c>
      <c r="L4842" s="8" t="str">
        <f>IF(Sales_Pipeline[[#This Row],[Close_Date]]="","",TEXT(Sales_Pipeline[[#This Row],[Close_Date]],"mmm"))</f>
        <v>Sep</v>
      </c>
      <c r="M4842" s="8" t="str">
        <f>IF(Sales_Pipeline[[#This Row],[Close_Date]]="","","Q"&amp;ROUNDUP(MONTH(Sales_Pipeline[[#This Row],[Close_Date]])/3,0))</f>
        <v>Q3</v>
      </c>
      <c r="N4842" s="2" cm="1">
        <f t="array" ref="N4842">IFERROR(_xlfn.IFS(Sales_Pipeline[[#This Row],[Deal_Stage]]="Won",_xlfn.XLOOKUP(Sales_Pipeline[[#This Row],[Product]],Products!$A$2:$A$8,Products!$C$2:$C$8),Sales_Pipeline[[#This Row],[Deal_Stage]]="Lost",_xlfn.XLOOKUP(Sales_Pipeline[[#This Row],[Product]],Products!$A$2:$A$8,Products!$C$2:$C$8)),"")</f>
        <v>550</v>
      </c>
      <c r="O4842" s="2">
        <v>477</v>
      </c>
    </row>
    <row r="4843" spans="1:15" x14ac:dyDescent="0.3">
      <c r="A4843" t="s">
        <v>4989</v>
      </c>
      <c r="B4843" t="s">
        <v>3</v>
      </c>
      <c r="C4843" t="str">
        <f>_xlfn.XLOOKUP(Sales_Pipeline[[#This Row],[Sales_Agent]],Sales_Teams[Sales_Agent],Sales_Teams[Manager])</f>
        <v>Dustin Brinkmann</v>
      </c>
      <c r="D4843" t="str">
        <f>_xlfn.XLOOKUP(Sales_Pipeline[[#This Row],[Manager]],Sales_Teams[Manager],Sales_Teams[Regional_Office])</f>
        <v>Central</v>
      </c>
      <c r="E4843" t="s">
        <v>63</v>
      </c>
      <c r="F4843" t="s">
        <v>318</v>
      </c>
      <c r="G4843" t="str">
        <f>IFERROR(_xlfn.XLOOKUP(Sales_Pipeline[[#This Row],[Account]],Accounts!$A$2:$A$86,Accounts!$F$2:$F$86),"")</f>
        <v>Kenya</v>
      </c>
      <c r="H4843" t="s">
        <v>82</v>
      </c>
      <c r="I4843" s="3">
        <v>42933</v>
      </c>
      <c r="J4843" s="3">
        <v>42942</v>
      </c>
      <c r="K4843" s="8" t="str">
        <f>IF(Sales_Pipeline[[#This Row],[Close_Date]]="","",TEXT(Sales_Pipeline[[#This Row],[Close_Date]],"ddd"))</f>
        <v>Wed</v>
      </c>
      <c r="L4843" s="8" t="str">
        <f>IF(Sales_Pipeline[[#This Row],[Close_Date]]="","",TEXT(Sales_Pipeline[[#This Row],[Close_Date]],"mmm"))</f>
        <v>Jul</v>
      </c>
      <c r="M4843" s="8" t="str">
        <f>IF(Sales_Pipeline[[#This Row],[Close_Date]]="","","Q"&amp;ROUNDUP(MONTH(Sales_Pipeline[[#This Row],[Close_Date]])/3,0))</f>
        <v>Q3</v>
      </c>
      <c r="N4843" s="2" cm="1">
        <f t="array" ref="N4843">IFERROR(_xlfn.IFS(Sales_Pipeline[[#This Row],[Deal_Stage]]="Won",_xlfn.XLOOKUP(Sales_Pipeline[[#This Row],[Product]],Products!$A$2:$A$8,Products!$C$2:$C$8),Sales_Pipeline[[#This Row],[Deal_Stage]]="Lost",_xlfn.XLOOKUP(Sales_Pipeline[[#This Row],[Product]],Products!$A$2:$A$8,Products!$C$2:$C$8)),"")</f>
        <v>550</v>
      </c>
      <c r="O4843" s="2">
        <v>0</v>
      </c>
    </row>
    <row r="4844" spans="1:15" x14ac:dyDescent="0.3">
      <c r="A4844" t="s">
        <v>4990</v>
      </c>
      <c r="B4844" t="s">
        <v>3</v>
      </c>
      <c r="C4844" t="str">
        <f>_xlfn.XLOOKUP(Sales_Pipeline[[#This Row],[Sales_Agent]],Sales_Teams[Sales_Agent],Sales_Teams[Manager])</f>
        <v>Dustin Brinkmann</v>
      </c>
      <c r="D4844" t="str">
        <f>_xlfn.XLOOKUP(Sales_Pipeline[[#This Row],[Manager]],Sales_Teams[Manager],Sales_Teams[Regional_Office])</f>
        <v>Central</v>
      </c>
      <c r="E4844" t="s">
        <v>61</v>
      </c>
      <c r="F4844" t="s">
        <v>507</v>
      </c>
      <c r="G4844" t="str">
        <f>IFERROR(_xlfn.XLOOKUP(Sales_Pipeline[[#This Row],[Account]],Accounts!$A$2:$A$86,Accounts!$F$2:$F$86),"")</f>
        <v>Belgium</v>
      </c>
      <c r="H4844" t="s">
        <v>82</v>
      </c>
      <c r="I4844" s="3">
        <v>42933</v>
      </c>
      <c r="J4844" s="3">
        <v>42938</v>
      </c>
      <c r="K4844" s="8" t="str">
        <f>IF(Sales_Pipeline[[#This Row],[Close_Date]]="","",TEXT(Sales_Pipeline[[#This Row],[Close_Date]],"ddd"))</f>
        <v>Sat</v>
      </c>
      <c r="L4844" s="8" t="str">
        <f>IF(Sales_Pipeline[[#This Row],[Close_Date]]="","",TEXT(Sales_Pipeline[[#This Row],[Close_Date]],"mmm"))</f>
        <v>Jul</v>
      </c>
      <c r="M4844" s="8" t="str">
        <f>IF(Sales_Pipeline[[#This Row],[Close_Date]]="","","Q"&amp;ROUNDUP(MONTH(Sales_Pipeline[[#This Row],[Close_Date]])/3,0))</f>
        <v>Q3</v>
      </c>
      <c r="N4844" s="2" cm="1">
        <f t="array" ref="N4844">IFERROR(_xlfn.IFS(Sales_Pipeline[[#This Row],[Deal_Stage]]="Won",_xlfn.XLOOKUP(Sales_Pipeline[[#This Row],[Product]],Products!$A$2:$A$8,Products!$C$2:$C$8),Sales_Pipeline[[#This Row],[Deal_Stage]]="Lost",_xlfn.XLOOKUP(Sales_Pipeline[[#This Row],[Product]],Products!$A$2:$A$8,Products!$C$2:$C$8)),"")</f>
        <v>55</v>
      </c>
      <c r="O4844" s="2">
        <v>0</v>
      </c>
    </row>
    <row r="4845" spans="1:15" x14ac:dyDescent="0.3">
      <c r="A4845" t="s">
        <v>4991</v>
      </c>
      <c r="B4845" t="s">
        <v>30</v>
      </c>
      <c r="C4845" t="str">
        <f>_xlfn.XLOOKUP(Sales_Pipeline[[#This Row],[Sales_Agent]],Sales_Teams[Sales_Agent],Sales_Teams[Manager])</f>
        <v>Rocco Neubert</v>
      </c>
      <c r="D4845" t="str">
        <f>_xlfn.XLOOKUP(Sales_Pipeline[[#This Row],[Manager]],Sales_Teams[Manager],Sales_Teams[Regional_Office])</f>
        <v>East</v>
      </c>
      <c r="E4845" t="s">
        <v>63</v>
      </c>
      <c r="F4845" t="s">
        <v>196</v>
      </c>
      <c r="G4845" t="str">
        <f>IFERROR(_xlfn.XLOOKUP(Sales_Pipeline[[#This Row],[Account]],Accounts!$A$2:$A$86,Accounts!$F$2:$F$86),"")</f>
        <v>United States</v>
      </c>
      <c r="H4845" t="s">
        <v>77</v>
      </c>
      <c r="I4845" s="3">
        <v>42933</v>
      </c>
      <c r="K4845" s="8" t="str">
        <f>IF(Sales_Pipeline[[#This Row],[Close_Date]]="","",TEXT(Sales_Pipeline[[#This Row],[Close_Date]],"ddd"))</f>
        <v/>
      </c>
      <c r="L4845" s="8" t="str">
        <f>IF(Sales_Pipeline[[#This Row],[Close_Date]]="","",TEXT(Sales_Pipeline[[#This Row],[Close_Date]],"mmm"))</f>
        <v/>
      </c>
      <c r="M4845" s="8" t="str">
        <f>IF(Sales_Pipeline[[#This Row],[Close_Date]]="","","Q"&amp;ROUNDUP(MONTH(Sales_Pipeline[[#This Row],[Close_Date]])/3,0))</f>
        <v/>
      </c>
      <c r="N4845" s="2" t="str" cm="1">
        <f t="array" ref="N4845">IFERROR(_xlfn.IFS(Sales_Pipeline[[#This Row],[Deal_Stage]]="Won",_xlfn.XLOOKUP(Sales_Pipeline[[#This Row],[Product]],Products!$A$2:$A$8,Products!$C$2:$C$8),Sales_Pipeline[[#This Row],[Deal_Stage]]="Lost",_xlfn.XLOOKUP(Sales_Pipeline[[#This Row],[Product]],Products!$A$2:$A$8,Products!$C$2:$C$8)),"")</f>
        <v/>
      </c>
      <c r="O4845" s="2">
        <v>0</v>
      </c>
    </row>
    <row r="4846" spans="1:15" x14ac:dyDescent="0.3">
      <c r="A4846" t="s">
        <v>4992</v>
      </c>
      <c r="B4846" t="s">
        <v>30</v>
      </c>
      <c r="C4846" t="str">
        <f>_xlfn.XLOOKUP(Sales_Pipeline[[#This Row],[Sales_Agent]],Sales_Teams[Sales_Agent],Sales_Teams[Manager])</f>
        <v>Rocco Neubert</v>
      </c>
      <c r="D4846" t="str">
        <f>_xlfn.XLOOKUP(Sales_Pipeline[[#This Row],[Manager]],Sales_Teams[Manager],Sales_Teams[Regional_Office])</f>
        <v>East</v>
      </c>
      <c r="E4846" t="s">
        <v>61</v>
      </c>
      <c r="G4846" t="str">
        <f>IFERROR(_xlfn.XLOOKUP(Sales_Pipeline[[#This Row],[Account]],Accounts!$A$2:$A$86,Accounts!$F$2:$F$86),"")</f>
        <v/>
      </c>
      <c r="H4846" t="s">
        <v>77</v>
      </c>
      <c r="I4846" s="3">
        <v>42933</v>
      </c>
      <c r="K4846" s="8" t="str">
        <f>IF(Sales_Pipeline[[#This Row],[Close_Date]]="","",TEXT(Sales_Pipeline[[#This Row],[Close_Date]],"ddd"))</f>
        <v/>
      </c>
      <c r="L4846" s="8" t="str">
        <f>IF(Sales_Pipeline[[#This Row],[Close_Date]]="","",TEXT(Sales_Pipeline[[#This Row],[Close_Date]],"mmm"))</f>
        <v/>
      </c>
      <c r="M4846" s="8" t="str">
        <f>IF(Sales_Pipeline[[#This Row],[Close_Date]]="","","Q"&amp;ROUNDUP(MONTH(Sales_Pipeline[[#This Row],[Close_Date]])/3,0))</f>
        <v/>
      </c>
      <c r="N4846" s="2" t="str" cm="1">
        <f t="array" ref="N4846">IFERROR(_xlfn.IFS(Sales_Pipeline[[#This Row],[Deal_Stage]]="Won",_xlfn.XLOOKUP(Sales_Pipeline[[#This Row],[Product]],Products!$A$2:$A$8,Products!$C$2:$C$8),Sales_Pipeline[[#This Row],[Deal_Stage]]="Lost",_xlfn.XLOOKUP(Sales_Pipeline[[#This Row],[Product]],Products!$A$2:$A$8,Products!$C$2:$C$8)),"")</f>
        <v/>
      </c>
      <c r="O4846" s="2">
        <v>0</v>
      </c>
    </row>
    <row r="4847" spans="1:15" x14ac:dyDescent="0.3">
      <c r="A4847" t="s">
        <v>4993</v>
      </c>
      <c r="B4847" t="s">
        <v>27</v>
      </c>
      <c r="C4847" t="str">
        <f>_xlfn.XLOOKUP(Sales_Pipeline[[#This Row],[Sales_Agent]],Sales_Teams[Sales_Agent],Sales_Teams[Manager])</f>
        <v>Rocco Neubert</v>
      </c>
      <c r="D4847" t="str">
        <f>_xlfn.XLOOKUP(Sales_Pipeline[[#This Row],[Manager]],Sales_Teams[Manager],Sales_Teams[Regional_Office])</f>
        <v>East</v>
      </c>
      <c r="E4847" t="s">
        <v>76</v>
      </c>
      <c r="G4847" t="str">
        <f>IFERROR(_xlfn.XLOOKUP(Sales_Pipeline[[#This Row],[Account]],Accounts!$A$2:$A$86,Accounts!$F$2:$F$86),"")</f>
        <v/>
      </c>
      <c r="H4847" t="s">
        <v>77</v>
      </c>
      <c r="I4847" s="3">
        <v>42933</v>
      </c>
      <c r="K4847" s="8" t="str">
        <f>IF(Sales_Pipeline[[#This Row],[Close_Date]]="","",TEXT(Sales_Pipeline[[#This Row],[Close_Date]],"ddd"))</f>
        <v/>
      </c>
      <c r="L4847" s="8" t="str">
        <f>IF(Sales_Pipeline[[#This Row],[Close_Date]]="","",TEXT(Sales_Pipeline[[#This Row],[Close_Date]],"mmm"))</f>
        <v/>
      </c>
      <c r="M4847" s="8" t="str">
        <f>IF(Sales_Pipeline[[#This Row],[Close_Date]]="","","Q"&amp;ROUNDUP(MONTH(Sales_Pipeline[[#This Row],[Close_Date]])/3,0))</f>
        <v/>
      </c>
      <c r="N4847" s="2" t="str" cm="1">
        <f t="array" ref="N4847">IFERROR(_xlfn.IFS(Sales_Pipeline[[#This Row],[Deal_Stage]]="Won",_xlfn.XLOOKUP(Sales_Pipeline[[#This Row],[Product]],Products!$A$2:$A$8,Products!$C$2:$C$8),Sales_Pipeline[[#This Row],[Deal_Stage]]="Lost",_xlfn.XLOOKUP(Sales_Pipeline[[#This Row],[Product]],Products!$A$2:$A$8,Products!$C$2:$C$8)),"")</f>
        <v/>
      </c>
      <c r="O4847" s="2">
        <v>0</v>
      </c>
    </row>
    <row r="4848" spans="1:15" x14ac:dyDescent="0.3">
      <c r="A4848" t="s">
        <v>4994</v>
      </c>
      <c r="B4848" t="s">
        <v>27</v>
      </c>
      <c r="C4848" t="str">
        <f>_xlfn.XLOOKUP(Sales_Pipeline[[#This Row],[Sales_Agent]],Sales_Teams[Sales_Agent],Sales_Teams[Manager])</f>
        <v>Rocco Neubert</v>
      </c>
      <c r="D4848" t="str">
        <f>_xlfn.XLOOKUP(Sales_Pipeline[[#This Row],[Manager]],Sales_Teams[Manager],Sales_Teams[Regional_Office])</f>
        <v>East</v>
      </c>
      <c r="E4848" t="s">
        <v>76</v>
      </c>
      <c r="F4848" t="s">
        <v>161</v>
      </c>
      <c r="G4848" t="str">
        <f>IFERROR(_xlfn.XLOOKUP(Sales_Pipeline[[#This Row],[Account]],Accounts!$A$2:$A$86,Accounts!$F$2:$F$86),"")</f>
        <v>United States</v>
      </c>
      <c r="H4848" t="s">
        <v>82</v>
      </c>
      <c r="I4848" s="3">
        <v>42933</v>
      </c>
      <c r="J4848" s="3">
        <v>42944</v>
      </c>
      <c r="K4848" s="8" t="str">
        <f>IF(Sales_Pipeline[[#This Row],[Close_Date]]="","",TEXT(Sales_Pipeline[[#This Row],[Close_Date]],"ddd"))</f>
        <v>Fri</v>
      </c>
      <c r="L4848" s="8" t="str">
        <f>IF(Sales_Pipeline[[#This Row],[Close_Date]]="","",TEXT(Sales_Pipeline[[#This Row],[Close_Date]],"mmm"))</f>
        <v>Jul</v>
      </c>
      <c r="M4848" s="8" t="str">
        <f>IF(Sales_Pipeline[[#This Row],[Close_Date]]="","","Q"&amp;ROUNDUP(MONTH(Sales_Pipeline[[#This Row],[Close_Date]])/3,0))</f>
        <v>Q3</v>
      </c>
      <c r="N4848" s="2" cm="1">
        <f t="array" ref="N4848">IFERROR(_xlfn.IFS(Sales_Pipeline[[#This Row],[Deal_Stage]]="Won",_xlfn.XLOOKUP(Sales_Pipeline[[#This Row],[Product]],Products!$A$2:$A$8,Products!$C$2:$C$8),Sales_Pipeline[[#This Row],[Deal_Stage]]="Lost",_xlfn.XLOOKUP(Sales_Pipeline[[#This Row],[Product]],Products!$A$2:$A$8,Products!$C$2:$C$8)),"")</f>
        <v>3393</v>
      </c>
      <c r="O4848" s="2">
        <v>0</v>
      </c>
    </row>
    <row r="4849" spans="1:15" x14ac:dyDescent="0.3">
      <c r="A4849" t="s">
        <v>4995</v>
      </c>
      <c r="B4849" t="s">
        <v>27</v>
      </c>
      <c r="C4849" t="str">
        <f>_xlfn.XLOOKUP(Sales_Pipeline[[#This Row],[Sales_Agent]],Sales_Teams[Sales_Agent],Sales_Teams[Manager])</f>
        <v>Rocco Neubert</v>
      </c>
      <c r="D4849" t="str">
        <f>_xlfn.XLOOKUP(Sales_Pipeline[[#This Row],[Manager]],Sales_Teams[Manager],Sales_Teams[Regional_Office])</f>
        <v>East</v>
      </c>
      <c r="E4849" t="s">
        <v>55</v>
      </c>
      <c r="F4849" t="s">
        <v>231</v>
      </c>
      <c r="G4849" t="str">
        <f>IFERROR(_xlfn.XLOOKUP(Sales_Pipeline[[#This Row],[Account]],Accounts!$A$2:$A$86,Accounts!$F$2:$F$86),"")</f>
        <v>United States</v>
      </c>
      <c r="H4849" t="s">
        <v>57</v>
      </c>
      <c r="I4849" s="3">
        <v>42933</v>
      </c>
      <c r="J4849" s="3">
        <v>42936</v>
      </c>
      <c r="K4849" s="8" t="str">
        <f>IF(Sales_Pipeline[[#This Row],[Close_Date]]="","",TEXT(Sales_Pipeline[[#This Row],[Close_Date]],"ddd"))</f>
        <v>Thu</v>
      </c>
      <c r="L4849" s="8" t="str">
        <f>IF(Sales_Pipeline[[#This Row],[Close_Date]]="","",TEXT(Sales_Pipeline[[#This Row],[Close_Date]],"mmm"))</f>
        <v>Jul</v>
      </c>
      <c r="M4849" s="8" t="str">
        <f>IF(Sales_Pipeline[[#This Row],[Close_Date]]="","","Q"&amp;ROUNDUP(MONTH(Sales_Pipeline[[#This Row],[Close_Date]])/3,0))</f>
        <v>Q3</v>
      </c>
      <c r="N4849" s="2" cm="1">
        <f t="array" ref="N4849">IFERROR(_xlfn.IFS(Sales_Pipeline[[#This Row],[Deal_Stage]]="Won",_xlfn.XLOOKUP(Sales_Pipeline[[#This Row],[Product]],Products!$A$2:$A$8,Products!$C$2:$C$8),Sales_Pipeline[[#This Row],[Deal_Stage]]="Lost",_xlfn.XLOOKUP(Sales_Pipeline[[#This Row],[Product]],Products!$A$2:$A$8,Products!$C$2:$C$8)),"")</f>
        <v>1096</v>
      </c>
      <c r="O4849" s="2">
        <v>1202</v>
      </c>
    </row>
    <row r="4850" spans="1:15" x14ac:dyDescent="0.3">
      <c r="A4850" t="s">
        <v>4996</v>
      </c>
      <c r="B4850" t="s">
        <v>6</v>
      </c>
      <c r="C4850" t="str">
        <f>_xlfn.XLOOKUP(Sales_Pipeline[[#This Row],[Sales_Agent]],Sales_Teams[Sales_Agent],Sales_Teams[Manager])</f>
        <v>Dustin Brinkmann</v>
      </c>
      <c r="D4850" t="str">
        <f>_xlfn.XLOOKUP(Sales_Pipeline[[#This Row],[Manager]],Sales_Teams[Manager],Sales_Teams[Regional_Office])</f>
        <v>Central</v>
      </c>
      <c r="E4850" t="s">
        <v>76</v>
      </c>
      <c r="F4850" t="s">
        <v>155</v>
      </c>
      <c r="G4850" t="str">
        <f>IFERROR(_xlfn.XLOOKUP(Sales_Pipeline[[#This Row],[Account]],Accounts!$A$2:$A$86,Accounts!$F$2:$F$86),"")</f>
        <v>United States</v>
      </c>
      <c r="H4850" t="s">
        <v>82</v>
      </c>
      <c r="I4850" s="3">
        <v>42933</v>
      </c>
      <c r="J4850" s="3">
        <v>42952</v>
      </c>
      <c r="K4850" s="8" t="str">
        <f>IF(Sales_Pipeline[[#This Row],[Close_Date]]="","",TEXT(Sales_Pipeline[[#This Row],[Close_Date]],"ddd"))</f>
        <v>Sat</v>
      </c>
      <c r="L4850" s="8" t="str">
        <f>IF(Sales_Pipeline[[#This Row],[Close_Date]]="","",TEXT(Sales_Pipeline[[#This Row],[Close_Date]],"mmm"))</f>
        <v>Aug</v>
      </c>
      <c r="M4850" s="8" t="str">
        <f>IF(Sales_Pipeline[[#This Row],[Close_Date]]="","","Q"&amp;ROUNDUP(MONTH(Sales_Pipeline[[#This Row],[Close_Date]])/3,0))</f>
        <v>Q3</v>
      </c>
      <c r="N4850" s="2" cm="1">
        <f t="array" ref="N4850">IFERROR(_xlfn.IFS(Sales_Pipeline[[#This Row],[Deal_Stage]]="Won",_xlfn.XLOOKUP(Sales_Pipeline[[#This Row],[Product]],Products!$A$2:$A$8,Products!$C$2:$C$8),Sales_Pipeline[[#This Row],[Deal_Stage]]="Lost",_xlfn.XLOOKUP(Sales_Pipeline[[#This Row],[Product]],Products!$A$2:$A$8,Products!$C$2:$C$8)),"")</f>
        <v>3393</v>
      </c>
      <c r="O4850" s="2">
        <v>0</v>
      </c>
    </row>
    <row r="4851" spans="1:15" x14ac:dyDescent="0.3">
      <c r="A4851" t="s">
        <v>4997</v>
      </c>
      <c r="B4851" t="s">
        <v>6</v>
      </c>
      <c r="C4851" t="str">
        <f>_xlfn.XLOOKUP(Sales_Pipeline[[#This Row],[Sales_Agent]],Sales_Teams[Sales_Agent],Sales_Teams[Manager])</f>
        <v>Dustin Brinkmann</v>
      </c>
      <c r="D4851" t="str">
        <f>_xlfn.XLOOKUP(Sales_Pipeline[[#This Row],[Manager]],Sales_Teams[Manager],Sales_Teams[Regional_Office])</f>
        <v>Central</v>
      </c>
      <c r="E4851" t="s">
        <v>61</v>
      </c>
      <c r="F4851" t="s">
        <v>155</v>
      </c>
      <c r="G4851" t="str">
        <f>IFERROR(_xlfn.XLOOKUP(Sales_Pipeline[[#This Row],[Account]],Accounts!$A$2:$A$86,Accounts!$F$2:$F$86),"")</f>
        <v>United States</v>
      </c>
      <c r="H4851" t="s">
        <v>57</v>
      </c>
      <c r="I4851" s="3">
        <v>42933</v>
      </c>
      <c r="J4851" s="3">
        <v>43042</v>
      </c>
      <c r="K4851" s="8" t="str">
        <f>IF(Sales_Pipeline[[#This Row],[Close_Date]]="","",TEXT(Sales_Pipeline[[#This Row],[Close_Date]],"ddd"))</f>
        <v>Fri</v>
      </c>
      <c r="L4851" s="8" t="str">
        <f>IF(Sales_Pipeline[[#This Row],[Close_Date]]="","",TEXT(Sales_Pipeline[[#This Row],[Close_Date]],"mmm"))</f>
        <v>Nov</v>
      </c>
      <c r="M4851" s="8" t="str">
        <f>IF(Sales_Pipeline[[#This Row],[Close_Date]]="","","Q"&amp;ROUNDUP(MONTH(Sales_Pipeline[[#This Row],[Close_Date]])/3,0))</f>
        <v>Q4</v>
      </c>
      <c r="N4851" s="2" cm="1">
        <f t="array" ref="N4851">IFERROR(_xlfn.IFS(Sales_Pipeline[[#This Row],[Deal_Stage]]="Won",_xlfn.XLOOKUP(Sales_Pipeline[[#This Row],[Product]],Products!$A$2:$A$8,Products!$C$2:$C$8),Sales_Pipeline[[#This Row],[Deal_Stage]]="Lost",_xlfn.XLOOKUP(Sales_Pipeline[[#This Row],[Product]],Products!$A$2:$A$8,Products!$C$2:$C$8)),"")</f>
        <v>55</v>
      </c>
      <c r="O4851" s="2">
        <v>51</v>
      </c>
    </row>
    <row r="4852" spans="1:15" x14ac:dyDescent="0.3">
      <c r="A4852" t="s">
        <v>4998</v>
      </c>
      <c r="B4852" t="s">
        <v>25</v>
      </c>
      <c r="C4852" t="str">
        <f>_xlfn.XLOOKUP(Sales_Pipeline[[#This Row],[Sales_Agent]],Sales_Teams[Sales_Agent],Sales_Teams[Manager])</f>
        <v>Rocco Neubert</v>
      </c>
      <c r="D4852" t="str">
        <f>_xlfn.XLOOKUP(Sales_Pipeline[[#This Row],[Manager]],Sales_Teams[Manager],Sales_Teams[Regional_Office])</f>
        <v>East</v>
      </c>
      <c r="E4852" t="s">
        <v>55</v>
      </c>
      <c r="F4852" t="s">
        <v>173</v>
      </c>
      <c r="G4852" t="str">
        <f>IFERROR(_xlfn.XLOOKUP(Sales_Pipeline[[#This Row],[Account]],Accounts!$A$2:$A$86,Accounts!$F$2:$F$86),"")</f>
        <v>United States</v>
      </c>
      <c r="H4852" t="s">
        <v>82</v>
      </c>
      <c r="I4852" s="3">
        <v>42933</v>
      </c>
      <c r="J4852" s="3">
        <v>42934</v>
      </c>
      <c r="K4852" s="8" t="str">
        <f>IF(Sales_Pipeline[[#This Row],[Close_Date]]="","",TEXT(Sales_Pipeline[[#This Row],[Close_Date]],"ddd"))</f>
        <v>Tue</v>
      </c>
      <c r="L4852" s="8" t="str">
        <f>IF(Sales_Pipeline[[#This Row],[Close_Date]]="","",TEXT(Sales_Pipeline[[#This Row],[Close_Date]],"mmm"))</f>
        <v>Jul</v>
      </c>
      <c r="M4852" s="8" t="str">
        <f>IF(Sales_Pipeline[[#This Row],[Close_Date]]="","","Q"&amp;ROUNDUP(MONTH(Sales_Pipeline[[#This Row],[Close_Date]])/3,0))</f>
        <v>Q3</v>
      </c>
      <c r="N4852" s="2" cm="1">
        <f t="array" ref="N4852">IFERROR(_xlfn.IFS(Sales_Pipeline[[#This Row],[Deal_Stage]]="Won",_xlfn.XLOOKUP(Sales_Pipeline[[#This Row],[Product]],Products!$A$2:$A$8,Products!$C$2:$C$8),Sales_Pipeline[[#This Row],[Deal_Stage]]="Lost",_xlfn.XLOOKUP(Sales_Pipeline[[#This Row],[Product]],Products!$A$2:$A$8,Products!$C$2:$C$8)),"")</f>
        <v>1096</v>
      </c>
      <c r="O4852" s="2">
        <v>0</v>
      </c>
    </row>
    <row r="4853" spans="1:15" x14ac:dyDescent="0.3">
      <c r="A4853" t="s">
        <v>4999</v>
      </c>
      <c r="B4853" t="s">
        <v>15</v>
      </c>
      <c r="C4853" t="str">
        <f>_xlfn.XLOOKUP(Sales_Pipeline[[#This Row],[Sales_Agent]],Sales_Teams[Sales_Agent],Sales_Teams[Manager])</f>
        <v>Melvin Marxen</v>
      </c>
      <c r="D4853" t="str">
        <f>_xlfn.XLOOKUP(Sales_Pipeline[[#This Row],[Manager]],Sales_Teams[Manager],Sales_Teams[Regional_Office])</f>
        <v>Central</v>
      </c>
      <c r="E4853" t="s">
        <v>55</v>
      </c>
      <c r="F4853" t="s">
        <v>150</v>
      </c>
      <c r="G4853" t="str">
        <f>IFERROR(_xlfn.XLOOKUP(Sales_Pipeline[[#This Row],[Account]],Accounts!$A$2:$A$86,Accounts!$F$2:$F$86),"")</f>
        <v>United States</v>
      </c>
      <c r="H4853" t="s">
        <v>82</v>
      </c>
      <c r="I4853" s="3">
        <v>42933</v>
      </c>
      <c r="J4853" s="3">
        <v>42934</v>
      </c>
      <c r="K4853" s="8" t="str">
        <f>IF(Sales_Pipeline[[#This Row],[Close_Date]]="","",TEXT(Sales_Pipeline[[#This Row],[Close_Date]],"ddd"))</f>
        <v>Tue</v>
      </c>
      <c r="L4853" s="8" t="str">
        <f>IF(Sales_Pipeline[[#This Row],[Close_Date]]="","",TEXT(Sales_Pipeline[[#This Row],[Close_Date]],"mmm"))</f>
        <v>Jul</v>
      </c>
      <c r="M4853" s="8" t="str">
        <f>IF(Sales_Pipeline[[#This Row],[Close_Date]]="","","Q"&amp;ROUNDUP(MONTH(Sales_Pipeline[[#This Row],[Close_Date]])/3,0))</f>
        <v>Q3</v>
      </c>
      <c r="N4853" s="2" cm="1">
        <f t="array" ref="N4853">IFERROR(_xlfn.IFS(Sales_Pipeline[[#This Row],[Deal_Stage]]="Won",_xlfn.XLOOKUP(Sales_Pipeline[[#This Row],[Product]],Products!$A$2:$A$8,Products!$C$2:$C$8),Sales_Pipeline[[#This Row],[Deal_Stage]]="Lost",_xlfn.XLOOKUP(Sales_Pipeline[[#This Row],[Product]],Products!$A$2:$A$8,Products!$C$2:$C$8)),"")</f>
        <v>1096</v>
      </c>
      <c r="O4853" s="2">
        <v>0</v>
      </c>
    </row>
    <row r="4854" spans="1:15" x14ac:dyDescent="0.3">
      <c r="A4854" t="s">
        <v>5000</v>
      </c>
      <c r="B4854" t="s">
        <v>15</v>
      </c>
      <c r="C4854" t="str">
        <f>_xlfn.XLOOKUP(Sales_Pipeline[[#This Row],[Sales_Agent]],Sales_Teams[Sales_Agent],Sales_Teams[Manager])</f>
        <v>Melvin Marxen</v>
      </c>
      <c r="D4854" t="str">
        <f>_xlfn.XLOOKUP(Sales_Pipeline[[#This Row],[Manager]],Sales_Teams[Manager],Sales_Teams[Regional_Office])</f>
        <v>Central</v>
      </c>
      <c r="E4854" t="s">
        <v>8953</v>
      </c>
      <c r="F4854" t="s">
        <v>147</v>
      </c>
      <c r="G4854" t="str">
        <f>IFERROR(_xlfn.XLOOKUP(Sales_Pipeline[[#This Row],[Account]],Accounts!$A$2:$A$86,Accounts!$F$2:$F$86),"")</f>
        <v>United States</v>
      </c>
      <c r="H4854" t="s">
        <v>82</v>
      </c>
      <c r="I4854" s="3">
        <v>42933</v>
      </c>
      <c r="J4854" s="3">
        <v>42944</v>
      </c>
      <c r="K4854" s="8" t="str">
        <f>IF(Sales_Pipeline[[#This Row],[Close_Date]]="","",TEXT(Sales_Pipeline[[#This Row],[Close_Date]],"ddd"))</f>
        <v>Fri</v>
      </c>
      <c r="L4854" s="8" t="str">
        <f>IF(Sales_Pipeline[[#This Row],[Close_Date]]="","",TEXT(Sales_Pipeline[[#This Row],[Close_Date]],"mmm"))</f>
        <v>Jul</v>
      </c>
      <c r="M4854" s="8" t="str">
        <f>IF(Sales_Pipeline[[#This Row],[Close_Date]]="","","Q"&amp;ROUNDUP(MONTH(Sales_Pipeline[[#This Row],[Close_Date]])/3,0))</f>
        <v>Q3</v>
      </c>
      <c r="N4854" s="2" cm="1">
        <f t="array" ref="N4854">IFERROR(_xlfn.IFS(Sales_Pipeline[[#This Row],[Deal_Stage]]="Won",_xlfn.XLOOKUP(Sales_Pipeline[[#This Row],[Product]],Products!$A$2:$A$8,Products!$C$2:$C$8),Sales_Pipeline[[#This Row],[Deal_Stage]]="Lost",_xlfn.XLOOKUP(Sales_Pipeline[[#This Row],[Product]],Products!$A$2:$A$8,Products!$C$2:$C$8)),"")</f>
        <v>4821</v>
      </c>
      <c r="O4854" s="2">
        <v>0</v>
      </c>
    </row>
    <row r="4855" spans="1:15" x14ac:dyDescent="0.3">
      <c r="A4855" t="s">
        <v>5001</v>
      </c>
      <c r="B4855" t="s">
        <v>15</v>
      </c>
      <c r="C4855" t="str">
        <f>_xlfn.XLOOKUP(Sales_Pipeline[[#This Row],[Sales_Agent]],Sales_Teams[Sales_Agent],Sales_Teams[Manager])</f>
        <v>Melvin Marxen</v>
      </c>
      <c r="D4855" t="str">
        <f>_xlfn.XLOOKUP(Sales_Pipeline[[#This Row],[Manager]],Sales_Teams[Manager],Sales_Teams[Regional_Office])</f>
        <v>Central</v>
      </c>
      <c r="E4855" t="s">
        <v>55</v>
      </c>
      <c r="F4855" t="s">
        <v>247</v>
      </c>
      <c r="G4855" t="str">
        <f>IFERROR(_xlfn.XLOOKUP(Sales_Pipeline[[#This Row],[Account]],Accounts!$A$2:$A$86,Accounts!$F$2:$F$86),"")</f>
        <v>United States</v>
      </c>
      <c r="H4855" t="s">
        <v>57</v>
      </c>
      <c r="I4855" s="3">
        <v>42933</v>
      </c>
      <c r="J4855" s="3">
        <v>42994</v>
      </c>
      <c r="K4855" s="8" t="str">
        <f>IF(Sales_Pipeline[[#This Row],[Close_Date]]="","",TEXT(Sales_Pipeline[[#This Row],[Close_Date]],"ddd"))</f>
        <v>Sat</v>
      </c>
      <c r="L4855" s="8" t="str">
        <f>IF(Sales_Pipeline[[#This Row],[Close_Date]]="","",TEXT(Sales_Pipeline[[#This Row],[Close_Date]],"mmm"))</f>
        <v>Sep</v>
      </c>
      <c r="M4855" s="8" t="str">
        <f>IF(Sales_Pipeline[[#This Row],[Close_Date]]="","","Q"&amp;ROUNDUP(MONTH(Sales_Pipeline[[#This Row],[Close_Date]])/3,0))</f>
        <v>Q3</v>
      </c>
      <c r="N4855" s="2" cm="1">
        <f t="array" ref="N4855">IFERROR(_xlfn.IFS(Sales_Pipeline[[#This Row],[Deal_Stage]]="Won",_xlfn.XLOOKUP(Sales_Pipeline[[#This Row],[Product]],Products!$A$2:$A$8,Products!$C$2:$C$8),Sales_Pipeline[[#This Row],[Deal_Stage]]="Lost",_xlfn.XLOOKUP(Sales_Pipeline[[#This Row],[Product]],Products!$A$2:$A$8,Products!$C$2:$C$8)),"")</f>
        <v>1096</v>
      </c>
      <c r="O4855" s="2">
        <v>1203</v>
      </c>
    </row>
    <row r="4856" spans="1:15" x14ac:dyDescent="0.3">
      <c r="A4856" t="s">
        <v>5002</v>
      </c>
      <c r="B4856" t="s">
        <v>15</v>
      </c>
      <c r="C4856" t="str">
        <f>_xlfn.XLOOKUP(Sales_Pipeline[[#This Row],[Sales_Agent]],Sales_Teams[Sales_Agent],Sales_Teams[Manager])</f>
        <v>Melvin Marxen</v>
      </c>
      <c r="D4856" t="str">
        <f>_xlfn.XLOOKUP(Sales_Pipeline[[#This Row],[Manager]],Sales_Teams[Manager],Sales_Teams[Regional_Office])</f>
        <v>Central</v>
      </c>
      <c r="E4856" t="s">
        <v>8953</v>
      </c>
      <c r="F4856" t="s">
        <v>59</v>
      </c>
      <c r="G4856" t="str">
        <f>IFERROR(_xlfn.XLOOKUP(Sales_Pipeline[[#This Row],[Account]],Accounts!$A$2:$A$86,Accounts!$F$2:$F$86),"")</f>
        <v>United States</v>
      </c>
      <c r="H4856" t="s">
        <v>57</v>
      </c>
      <c r="I4856" s="3">
        <v>42933</v>
      </c>
      <c r="J4856" s="3">
        <v>42935</v>
      </c>
      <c r="K4856" s="8" t="str">
        <f>IF(Sales_Pipeline[[#This Row],[Close_Date]]="","",TEXT(Sales_Pipeline[[#This Row],[Close_Date]],"ddd"))</f>
        <v>Wed</v>
      </c>
      <c r="L4856" s="8" t="str">
        <f>IF(Sales_Pipeline[[#This Row],[Close_Date]]="","",TEXT(Sales_Pipeline[[#This Row],[Close_Date]],"mmm"))</f>
        <v>Jul</v>
      </c>
      <c r="M4856" s="8" t="str">
        <f>IF(Sales_Pipeline[[#This Row],[Close_Date]]="","","Q"&amp;ROUNDUP(MONTH(Sales_Pipeline[[#This Row],[Close_Date]])/3,0))</f>
        <v>Q3</v>
      </c>
      <c r="N4856" s="2" cm="1">
        <f t="array" ref="N4856">IFERROR(_xlfn.IFS(Sales_Pipeline[[#This Row],[Deal_Stage]]="Won",_xlfn.XLOOKUP(Sales_Pipeline[[#This Row],[Product]],Products!$A$2:$A$8,Products!$C$2:$C$8),Sales_Pipeline[[#This Row],[Deal_Stage]]="Lost",_xlfn.XLOOKUP(Sales_Pipeline[[#This Row],[Product]],Products!$A$2:$A$8,Products!$C$2:$C$8)),"")</f>
        <v>4821</v>
      </c>
      <c r="O4856" s="2">
        <v>5673</v>
      </c>
    </row>
    <row r="4857" spans="1:15" x14ac:dyDescent="0.3">
      <c r="A4857" t="s">
        <v>5003</v>
      </c>
      <c r="B4857" t="s">
        <v>28</v>
      </c>
      <c r="C4857" t="str">
        <f>_xlfn.XLOOKUP(Sales_Pipeline[[#This Row],[Sales_Agent]],Sales_Teams[Sales_Agent],Sales_Teams[Manager])</f>
        <v>Rocco Neubert</v>
      </c>
      <c r="D4857" t="str">
        <f>_xlfn.XLOOKUP(Sales_Pipeline[[#This Row],[Manager]],Sales_Teams[Manager],Sales_Teams[Regional_Office])</f>
        <v>East</v>
      </c>
      <c r="E4857" t="s">
        <v>84</v>
      </c>
      <c r="F4857" t="s">
        <v>253</v>
      </c>
      <c r="G4857" t="str">
        <f>IFERROR(_xlfn.XLOOKUP(Sales_Pipeline[[#This Row],[Account]],Accounts!$A$2:$A$86,Accounts!$F$2:$F$86),"")</f>
        <v>United States</v>
      </c>
      <c r="H4857" t="s">
        <v>57</v>
      </c>
      <c r="I4857" s="3">
        <v>42933</v>
      </c>
      <c r="J4857" s="3">
        <v>42986</v>
      </c>
      <c r="K4857" s="8" t="str">
        <f>IF(Sales_Pipeline[[#This Row],[Close_Date]]="","",TEXT(Sales_Pipeline[[#This Row],[Close_Date]],"ddd"))</f>
        <v>Fri</v>
      </c>
      <c r="L4857" s="8" t="str">
        <f>IF(Sales_Pipeline[[#This Row],[Close_Date]]="","",TEXT(Sales_Pipeline[[#This Row],[Close_Date]],"mmm"))</f>
        <v>Sep</v>
      </c>
      <c r="M4857" s="8" t="str">
        <f>IF(Sales_Pipeline[[#This Row],[Close_Date]]="","","Q"&amp;ROUNDUP(MONTH(Sales_Pipeline[[#This Row],[Close_Date]])/3,0))</f>
        <v>Q3</v>
      </c>
      <c r="N4857" s="2" cm="1">
        <f t="array" ref="N4857">IFERROR(_xlfn.IFS(Sales_Pipeline[[#This Row],[Deal_Stage]]="Won",_xlfn.XLOOKUP(Sales_Pipeline[[#This Row],[Product]],Products!$A$2:$A$8,Products!$C$2:$C$8),Sales_Pipeline[[#This Row],[Deal_Stage]]="Lost",_xlfn.XLOOKUP(Sales_Pipeline[[#This Row],[Product]],Products!$A$2:$A$8,Products!$C$2:$C$8)),"")</f>
        <v>5482</v>
      </c>
      <c r="O4857" s="2">
        <v>6205</v>
      </c>
    </row>
    <row r="4858" spans="1:15" x14ac:dyDescent="0.3">
      <c r="A4858" t="s">
        <v>5004</v>
      </c>
      <c r="B4858" t="s">
        <v>38</v>
      </c>
      <c r="C4858" t="str">
        <f>_xlfn.XLOOKUP(Sales_Pipeline[[#This Row],[Sales_Agent]],Sales_Teams[Sales_Agent],Sales_Teams[Manager])</f>
        <v>Celia Rouche</v>
      </c>
      <c r="D4858" t="str">
        <f>_xlfn.XLOOKUP(Sales_Pipeline[[#This Row],[Manager]],Sales_Teams[Manager],Sales_Teams[Regional_Office])</f>
        <v>West</v>
      </c>
      <c r="E4858" t="s">
        <v>76</v>
      </c>
      <c r="G4858" t="str">
        <f>IFERROR(_xlfn.XLOOKUP(Sales_Pipeline[[#This Row],[Account]],Accounts!$A$2:$A$86,Accounts!$F$2:$F$86),"")</f>
        <v/>
      </c>
      <c r="H4858" t="s">
        <v>77</v>
      </c>
      <c r="I4858" s="3">
        <v>42933</v>
      </c>
      <c r="K4858" s="8" t="str">
        <f>IF(Sales_Pipeline[[#This Row],[Close_Date]]="","",TEXT(Sales_Pipeline[[#This Row],[Close_Date]],"ddd"))</f>
        <v/>
      </c>
      <c r="L4858" s="8" t="str">
        <f>IF(Sales_Pipeline[[#This Row],[Close_Date]]="","",TEXT(Sales_Pipeline[[#This Row],[Close_Date]],"mmm"))</f>
        <v/>
      </c>
      <c r="M4858" s="8" t="str">
        <f>IF(Sales_Pipeline[[#This Row],[Close_Date]]="","","Q"&amp;ROUNDUP(MONTH(Sales_Pipeline[[#This Row],[Close_Date]])/3,0))</f>
        <v/>
      </c>
      <c r="N4858" s="2" t="str" cm="1">
        <f t="array" ref="N4858">IFERROR(_xlfn.IFS(Sales_Pipeline[[#This Row],[Deal_Stage]]="Won",_xlfn.XLOOKUP(Sales_Pipeline[[#This Row],[Product]],Products!$A$2:$A$8,Products!$C$2:$C$8),Sales_Pipeline[[#This Row],[Deal_Stage]]="Lost",_xlfn.XLOOKUP(Sales_Pipeline[[#This Row],[Product]],Products!$A$2:$A$8,Products!$C$2:$C$8)),"")</f>
        <v/>
      </c>
      <c r="O4858" s="2">
        <v>0</v>
      </c>
    </row>
    <row r="4859" spans="1:15" x14ac:dyDescent="0.3">
      <c r="A4859" t="s">
        <v>5005</v>
      </c>
      <c r="B4859" t="s">
        <v>38</v>
      </c>
      <c r="C4859" t="str">
        <f>_xlfn.XLOOKUP(Sales_Pipeline[[#This Row],[Sales_Agent]],Sales_Teams[Sales_Agent],Sales_Teams[Manager])</f>
        <v>Celia Rouche</v>
      </c>
      <c r="D4859" t="str">
        <f>_xlfn.XLOOKUP(Sales_Pipeline[[#This Row],[Manager]],Sales_Teams[Manager],Sales_Teams[Regional_Office])</f>
        <v>West</v>
      </c>
      <c r="E4859" t="s">
        <v>84</v>
      </c>
      <c r="F4859" t="s">
        <v>87</v>
      </c>
      <c r="G4859" t="str">
        <f>IFERROR(_xlfn.XLOOKUP(Sales_Pipeline[[#This Row],[Account]],Accounts!$A$2:$A$86,Accounts!$F$2:$F$86),"")</f>
        <v>United States</v>
      </c>
      <c r="H4859" t="s">
        <v>82</v>
      </c>
      <c r="I4859" s="3">
        <v>42933</v>
      </c>
      <c r="J4859" s="3">
        <v>42950</v>
      </c>
      <c r="K4859" s="8" t="str">
        <f>IF(Sales_Pipeline[[#This Row],[Close_Date]]="","",TEXT(Sales_Pipeline[[#This Row],[Close_Date]],"ddd"))</f>
        <v>Thu</v>
      </c>
      <c r="L4859" s="8" t="str">
        <f>IF(Sales_Pipeline[[#This Row],[Close_Date]]="","",TEXT(Sales_Pipeline[[#This Row],[Close_Date]],"mmm"))</f>
        <v>Aug</v>
      </c>
      <c r="M4859" s="8" t="str">
        <f>IF(Sales_Pipeline[[#This Row],[Close_Date]]="","","Q"&amp;ROUNDUP(MONTH(Sales_Pipeline[[#This Row],[Close_Date]])/3,0))</f>
        <v>Q3</v>
      </c>
      <c r="N4859" s="2" cm="1">
        <f t="array" ref="N4859">IFERROR(_xlfn.IFS(Sales_Pipeline[[#This Row],[Deal_Stage]]="Won",_xlfn.XLOOKUP(Sales_Pipeline[[#This Row],[Product]],Products!$A$2:$A$8,Products!$C$2:$C$8),Sales_Pipeline[[#This Row],[Deal_Stage]]="Lost",_xlfn.XLOOKUP(Sales_Pipeline[[#This Row],[Product]],Products!$A$2:$A$8,Products!$C$2:$C$8)),"")</f>
        <v>5482</v>
      </c>
      <c r="O4859" s="2">
        <v>0</v>
      </c>
    </row>
    <row r="4860" spans="1:15" x14ac:dyDescent="0.3">
      <c r="A4860" t="s">
        <v>5006</v>
      </c>
      <c r="B4860" t="s">
        <v>36</v>
      </c>
      <c r="C4860" t="str">
        <f>_xlfn.XLOOKUP(Sales_Pipeline[[#This Row],[Sales_Agent]],Sales_Teams[Sales_Agent],Sales_Teams[Manager])</f>
        <v>Celia Rouche</v>
      </c>
      <c r="D4860" t="str">
        <f>_xlfn.XLOOKUP(Sales_Pipeline[[#This Row],[Manager]],Sales_Teams[Manager],Sales_Teams[Regional_Office])</f>
        <v>West</v>
      </c>
      <c r="E4860" t="s">
        <v>76</v>
      </c>
      <c r="F4860" t="s">
        <v>72</v>
      </c>
      <c r="G4860" t="str">
        <f>IFERROR(_xlfn.XLOOKUP(Sales_Pipeline[[#This Row],[Account]],Accounts!$A$2:$A$86,Accounts!$F$2:$F$86),"")</f>
        <v>United States</v>
      </c>
      <c r="H4860" t="s">
        <v>57</v>
      </c>
      <c r="I4860" s="3">
        <v>42933</v>
      </c>
      <c r="J4860" s="3">
        <v>42940</v>
      </c>
      <c r="K4860" s="8" t="str">
        <f>IF(Sales_Pipeline[[#This Row],[Close_Date]]="","",TEXT(Sales_Pipeline[[#This Row],[Close_Date]],"ddd"))</f>
        <v>Mon</v>
      </c>
      <c r="L4860" s="8" t="str">
        <f>IF(Sales_Pipeline[[#This Row],[Close_Date]]="","",TEXT(Sales_Pipeline[[#This Row],[Close_Date]],"mmm"))</f>
        <v>Jul</v>
      </c>
      <c r="M4860" s="8" t="str">
        <f>IF(Sales_Pipeline[[#This Row],[Close_Date]]="","","Q"&amp;ROUNDUP(MONTH(Sales_Pipeline[[#This Row],[Close_Date]])/3,0))</f>
        <v>Q3</v>
      </c>
      <c r="N4860" s="2" cm="1">
        <f t="array" ref="N4860">IFERROR(_xlfn.IFS(Sales_Pipeline[[#This Row],[Deal_Stage]]="Won",_xlfn.XLOOKUP(Sales_Pipeline[[#This Row],[Product]],Products!$A$2:$A$8,Products!$C$2:$C$8),Sales_Pipeline[[#This Row],[Deal_Stage]]="Lost",_xlfn.XLOOKUP(Sales_Pipeline[[#This Row],[Product]],Products!$A$2:$A$8,Products!$C$2:$C$8)),"")</f>
        <v>3393</v>
      </c>
      <c r="O4860" s="2">
        <v>3363</v>
      </c>
    </row>
    <row r="4861" spans="1:15" x14ac:dyDescent="0.3">
      <c r="A4861" t="s">
        <v>5007</v>
      </c>
      <c r="B4861" t="s">
        <v>36</v>
      </c>
      <c r="C4861" t="str">
        <f>_xlfn.XLOOKUP(Sales_Pipeline[[#This Row],[Sales_Agent]],Sales_Teams[Sales_Agent],Sales_Teams[Manager])</f>
        <v>Celia Rouche</v>
      </c>
      <c r="D4861" t="str">
        <f>_xlfn.XLOOKUP(Sales_Pipeline[[#This Row],[Manager]],Sales_Teams[Manager],Sales_Teams[Regional_Office])</f>
        <v>West</v>
      </c>
      <c r="E4861" t="s">
        <v>76</v>
      </c>
      <c r="F4861" t="s">
        <v>216</v>
      </c>
      <c r="G4861" t="str">
        <f>IFERROR(_xlfn.XLOOKUP(Sales_Pipeline[[#This Row],[Account]],Accounts!$A$2:$A$86,Accounts!$F$2:$F$86),"")</f>
        <v>United States</v>
      </c>
      <c r="H4861" t="s">
        <v>57</v>
      </c>
      <c r="I4861" s="3">
        <v>42933</v>
      </c>
      <c r="J4861" s="3">
        <v>43042</v>
      </c>
      <c r="K4861" s="8" t="str">
        <f>IF(Sales_Pipeline[[#This Row],[Close_Date]]="","",TEXT(Sales_Pipeline[[#This Row],[Close_Date]],"ddd"))</f>
        <v>Fri</v>
      </c>
      <c r="L4861" s="8" t="str">
        <f>IF(Sales_Pipeline[[#This Row],[Close_Date]]="","",TEXT(Sales_Pipeline[[#This Row],[Close_Date]],"mmm"))</f>
        <v>Nov</v>
      </c>
      <c r="M4861" s="8" t="str">
        <f>IF(Sales_Pipeline[[#This Row],[Close_Date]]="","","Q"&amp;ROUNDUP(MONTH(Sales_Pipeline[[#This Row],[Close_Date]])/3,0))</f>
        <v>Q4</v>
      </c>
      <c r="N4861" s="2" cm="1">
        <f t="array" ref="N4861">IFERROR(_xlfn.IFS(Sales_Pipeline[[#This Row],[Deal_Stage]]="Won",_xlfn.XLOOKUP(Sales_Pipeline[[#This Row],[Product]],Products!$A$2:$A$8,Products!$C$2:$C$8),Sales_Pipeline[[#This Row],[Deal_Stage]]="Lost",_xlfn.XLOOKUP(Sales_Pipeline[[#This Row],[Product]],Products!$A$2:$A$8,Products!$C$2:$C$8)),"")</f>
        <v>3393</v>
      </c>
      <c r="O4861" s="2">
        <v>3700</v>
      </c>
    </row>
    <row r="4862" spans="1:15" x14ac:dyDescent="0.3">
      <c r="A4862" t="s">
        <v>5008</v>
      </c>
      <c r="B4862" t="s">
        <v>40</v>
      </c>
      <c r="C4862" t="str">
        <f>_xlfn.XLOOKUP(Sales_Pipeline[[#This Row],[Sales_Agent]],Sales_Teams[Sales_Agent],Sales_Teams[Manager])</f>
        <v>Summer Sewald</v>
      </c>
      <c r="D4862" t="str">
        <f>_xlfn.XLOOKUP(Sales_Pipeline[[#This Row],[Manager]],Sales_Teams[Manager],Sales_Teams[Regional_Office])</f>
        <v>West</v>
      </c>
      <c r="E4862" t="s">
        <v>8953</v>
      </c>
      <c r="F4862" t="s">
        <v>173</v>
      </c>
      <c r="G4862" t="str">
        <f>IFERROR(_xlfn.XLOOKUP(Sales_Pipeline[[#This Row],[Account]],Accounts!$A$2:$A$86,Accounts!$F$2:$F$86),"")</f>
        <v>United States</v>
      </c>
      <c r="H4862" t="s">
        <v>82</v>
      </c>
      <c r="I4862" s="3">
        <v>42933</v>
      </c>
      <c r="J4862" s="3">
        <v>43040</v>
      </c>
      <c r="K4862" s="8" t="str">
        <f>IF(Sales_Pipeline[[#This Row],[Close_Date]]="","",TEXT(Sales_Pipeline[[#This Row],[Close_Date]],"ddd"))</f>
        <v>Wed</v>
      </c>
      <c r="L4862" s="8" t="str">
        <f>IF(Sales_Pipeline[[#This Row],[Close_Date]]="","",TEXT(Sales_Pipeline[[#This Row],[Close_Date]],"mmm"))</f>
        <v>Nov</v>
      </c>
      <c r="M4862" s="8" t="str">
        <f>IF(Sales_Pipeline[[#This Row],[Close_Date]]="","","Q"&amp;ROUNDUP(MONTH(Sales_Pipeline[[#This Row],[Close_Date]])/3,0))</f>
        <v>Q4</v>
      </c>
      <c r="N4862" s="2" cm="1">
        <f t="array" ref="N4862">IFERROR(_xlfn.IFS(Sales_Pipeline[[#This Row],[Deal_Stage]]="Won",_xlfn.XLOOKUP(Sales_Pipeline[[#This Row],[Product]],Products!$A$2:$A$8,Products!$C$2:$C$8),Sales_Pipeline[[#This Row],[Deal_Stage]]="Lost",_xlfn.XLOOKUP(Sales_Pipeline[[#This Row],[Product]],Products!$A$2:$A$8,Products!$C$2:$C$8)),"")</f>
        <v>4821</v>
      </c>
      <c r="O4862" s="2">
        <v>0</v>
      </c>
    </row>
    <row r="4863" spans="1:15" x14ac:dyDescent="0.3">
      <c r="A4863" t="s">
        <v>5009</v>
      </c>
      <c r="B4863" t="s">
        <v>10</v>
      </c>
      <c r="C4863" t="str">
        <f>_xlfn.XLOOKUP(Sales_Pipeline[[#This Row],[Sales_Agent]],Sales_Teams[Sales_Agent],Sales_Teams[Manager])</f>
        <v>Melvin Marxen</v>
      </c>
      <c r="D4863" t="str">
        <f>_xlfn.XLOOKUP(Sales_Pipeline[[#This Row],[Manager]],Sales_Teams[Manager],Sales_Teams[Regional_Office])</f>
        <v>Central</v>
      </c>
      <c r="E4863" t="s">
        <v>63</v>
      </c>
      <c r="F4863" t="s">
        <v>64</v>
      </c>
      <c r="G4863" t="str">
        <f>IFERROR(_xlfn.XLOOKUP(Sales_Pipeline[[#This Row],[Account]],Accounts!$A$2:$A$86,Accounts!$F$2:$F$86),"")</f>
        <v>United States</v>
      </c>
      <c r="H4863" t="s">
        <v>57</v>
      </c>
      <c r="I4863" s="3">
        <v>42933</v>
      </c>
      <c r="J4863" s="3">
        <v>43001</v>
      </c>
      <c r="K4863" s="8" t="str">
        <f>IF(Sales_Pipeline[[#This Row],[Close_Date]]="","",TEXT(Sales_Pipeline[[#This Row],[Close_Date]],"ddd"))</f>
        <v>Sat</v>
      </c>
      <c r="L4863" s="8" t="str">
        <f>IF(Sales_Pipeline[[#This Row],[Close_Date]]="","",TEXT(Sales_Pipeline[[#This Row],[Close_Date]],"mmm"))</f>
        <v>Sep</v>
      </c>
      <c r="M4863" s="8" t="str">
        <f>IF(Sales_Pipeline[[#This Row],[Close_Date]]="","","Q"&amp;ROUNDUP(MONTH(Sales_Pipeline[[#This Row],[Close_Date]])/3,0))</f>
        <v>Q3</v>
      </c>
      <c r="N4863" s="2" cm="1">
        <f t="array" ref="N4863">IFERROR(_xlfn.IFS(Sales_Pipeline[[#This Row],[Deal_Stage]]="Won",_xlfn.XLOOKUP(Sales_Pipeline[[#This Row],[Product]],Products!$A$2:$A$8,Products!$C$2:$C$8),Sales_Pipeline[[#This Row],[Deal_Stage]]="Lost",_xlfn.XLOOKUP(Sales_Pipeline[[#This Row],[Product]],Products!$A$2:$A$8,Products!$C$2:$C$8)),"")</f>
        <v>550</v>
      </c>
      <c r="O4863" s="2">
        <v>546</v>
      </c>
    </row>
    <row r="4864" spans="1:15" x14ac:dyDescent="0.3">
      <c r="A4864" t="s">
        <v>5010</v>
      </c>
      <c r="B4864" t="s">
        <v>10</v>
      </c>
      <c r="C4864" t="str">
        <f>_xlfn.XLOOKUP(Sales_Pipeline[[#This Row],[Sales_Agent]],Sales_Teams[Sales_Agent],Sales_Teams[Manager])</f>
        <v>Melvin Marxen</v>
      </c>
      <c r="D4864" t="str">
        <f>_xlfn.XLOOKUP(Sales_Pipeline[[#This Row],[Manager]],Sales_Teams[Manager],Sales_Teams[Regional_Office])</f>
        <v>Central</v>
      </c>
      <c r="E4864" t="s">
        <v>63</v>
      </c>
      <c r="F4864" t="s">
        <v>187</v>
      </c>
      <c r="G4864" t="str">
        <f>IFERROR(_xlfn.XLOOKUP(Sales_Pipeline[[#This Row],[Account]],Accounts!$A$2:$A$86,Accounts!$F$2:$F$86),"")</f>
        <v>United States</v>
      </c>
      <c r="H4864" t="s">
        <v>57</v>
      </c>
      <c r="I4864" s="3">
        <v>42933</v>
      </c>
      <c r="J4864" s="3">
        <v>42940</v>
      </c>
      <c r="K4864" s="8" t="str">
        <f>IF(Sales_Pipeline[[#This Row],[Close_Date]]="","",TEXT(Sales_Pipeline[[#This Row],[Close_Date]],"ddd"))</f>
        <v>Mon</v>
      </c>
      <c r="L4864" s="8" t="str">
        <f>IF(Sales_Pipeline[[#This Row],[Close_Date]]="","",TEXT(Sales_Pipeline[[#This Row],[Close_Date]],"mmm"))</f>
        <v>Jul</v>
      </c>
      <c r="M4864" s="8" t="str">
        <f>IF(Sales_Pipeline[[#This Row],[Close_Date]]="","","Q"&amp;ROUNDUP(MONTH(Sales_Pipeline[[#This Row],[Close_Date]])/3,0))</f>
        <v>Q3</v>
      </c>
      <c r="N4864" s="2" cm="1">
        <f t="array" ref="N4864">IFERROR(_xlfn.IFS(Sales_Pipeline[[#This Row],[Deal_Stage]]="Won",_xlfn.XLOOKUP(Sales_Pipeline[[#This Row],[Product]],Products!$A$2:$A$8,Products!$C$2:$C$8),Sales_Pipeline[[#This Row],[Deal_Stage]]="Lost",_xlfn.XLOOKUP(Sales_Pipeline[[#This Row],[Product]],Products!$A$2:$A$8,Products!$C$2:$C$8)),"")</f>
        <v>550</v>
      </c>
      <c r="O4864" s="2">
        <v>617</v>
      </c>
    </row>
    <row r="4865" spans="1:15" x14ac:dyDescent="0.3">
      <c r="A4865" t="s">
        <v>5011</v>
      </c>
      <c r="B4865" t="s">
        <v>10</v>
      </c>
      <c r="C4865" t="str">
        <f>_xlfn.XLOOKUP(Sales_Pipeline[[#This Row],[Sales_Agent]],Sales_Teams[Sales_Agent],Sales_Teams[Manager])</f>
        <v>Melvin Marxen</v>
      </c>
      <c r="D4865" t="str">
        <f>_xlfn.XLOOKUP(Sales_Pipeline[[#This Row],[Manager]],Sales_Teams[Manager],Sales_Teams[Regional_Office])</f>
        <v>Central</v>
      </c>
      <c r="E4865" t="s">
        <v>63</v>
      </c>
      <c r="F4865" t="s">
        <v>105</v>
      </c>
      <c r="G4865" t="str">
        <f>IFERROR(_xlfn.XLOOKUP(Sales_Pipeline[[#This Row],[Account]],Accounts!$A$2:$A$86,Accounts!$F$2:$F$86),"")</f>
        <v>United States</v>
      </c>
      <c r="H4865" t="s">
        <v>57</v>
      </c>
      <c r="I4865" s="3">
        <v>42933</v>
      </c>
      <c r="J4865" s="3">
        <v>42942</v>
      </c>
      <c r="K4865" s="8" t="str">
        <f>IF(Sales_Pipeline[[#This Row],[Close_Date]]="","",TEXT(Sales_Pipeline[[#This Row],[Close_Date]],"ddd"))</f>
        <v>Wed</v>
      </c>
      <c r="L4865" s="8" t="str">
        <f>IF(Sales_Pipeline[[#This Row],[Close_Date]]="","",TEXT(Sales_Pipeline[[#This Row],[Close_Date]],"mmm"))</f>
        <v>Jul</v>
      </c>
      <c r="M4865" s="8" t="str">
        <f>IF(Sales_Pipeline[[#This Row],[Close_Date]]="","","Q"&amp;ROUNDUP(MONTH(Sales_Pipeline[[#This Row],[Close_Date]])/3,0))</f>
        <v>Q3</v>
      </c>
      <c r="N4865" s="2" cm="1">
        <f t="array" ref="N4865">IFERROR(_xlfn.IFS(Sales_Pipeline[[#This Row],[Deal_Stage]]="Won",_xlfn.XLOOKUP(Sales_Pipeline[[#This Row],[Product]],Products!$A$2:$A$8,Products!$C$2:$C$8),Sales_Pipeline[[#This Row],[Deal_Stage]]="Lost",_xlfn.XLOOKUP(Sales_Pipeline[[#This Row],[Product]],Products!$A$2:$A$8,Products!$C$2:$C$8)),"")</f>
        <v>550</v>
      </c>
      <c r="O4865" s="2">
        <v>490</v>
      </c>
    </row>
    <row r="4866" spans="1:15" x14ac:dyDescent="0.3">
      <c r="A4866" t="s">
        <v>5012</v>
      </c>
      <c r="B4866" t="s">
        <v>43</v>
      </c>
      <c r="C4866" t="str">
        <f>_xlfn.XLOOKUP(Sales_Pipeline[[#This Row],[Sales_Agent]],Sales_Teams[Sales_Agent],Sales_Teams[Manager])</f>
        <v>Summer Sewald</v>
      </c>
      <c r="D4866" t="str">
        <f>_xlfn.XLOOKUP(Sales_Pipeline[[#This Row],[Manager]],Sales_Teams[Manager],Sales_Teams[Regional_Office])</f>
        <v>West</v>
      </c>
      <c r="E4866" t="s">
        <v>63</v>
      </c>
      <c r="F4866" t="s">
        <v>216</v>
      </c>
      <c r="G4866" t="str">
        <f>IFERROR(_xlfn.XLOOKUP(Sales_Pipeline[[#This Row],[Account]],Accounts!$A$2:$A$86,Accounts!$F$2:$F$86),"")</f>
        <v>United States</v>
      </c>
      <c r="H4866" t="s">
        <v>82</v>
      </c>
      <c r="I4866" s="3">
        <v>42933</v>
      </c>
      <c r="J4866" s="3">
        <v>42935</v>
      </c>
      <c r="K4866" s="8" t="str">
        <f>IF(Sales_Pipeline[[#This Row],[Close_Date]]="","",TEXT(Sales_Pipeline[[#This Row],[Close_Date]],"ddd"))</f>
        <v>Wed</v>
      </c>
      <c r="L4866" s="8" t="str">
        <f>IF(Sales_Pipeline[[#This Row],[Close_Date]]="","",TEXT(Sales_Pipeline[[#This Row],[Close_Date]],"mmm"))</f>
        <v>Jul</v>
      </c>
      <c r="M4866" s="8" t="str">
        <f>IF(Sales_Pipeline[[#This Row],[Close_Date]]="","","Q"&amp;ROUNDUP(MONTH(Sales_Pipeline[[#This Row],[Close_Date]])/3,0))</f>
        <v>Q3</v>
      </c>
      <c r="N4866" s="2" cm="1">
        <f t="array" ref="N4866">IFERROR(_xlfn.IFS(Sales_Pipeline[[#This Row],[Deal_Stage]]="Won",_xlfn.XLOOKUP(Sales_Pipeline[[#This Row],[Product]],Products!$A$2:$A$8,Products!$C$2:$C$8),Sales_Pipeline[[#This Row],[Deal_Stage]]="Lost",_xlfn.XLOOKUP(Sales_Pipeline[[#This Row],[Product]],Products!$A$2:$A$8,Products!$C$2:$C$8)),"")</f>
        <v>550</v>
      </c>
      <c r="O4866" s="2">
        <v>0</v>
      </c>
    </row>
    <row r="4867" spans="1:15" x14ac:dyDescent="0.3">
      <c r="A4867" t="s">
        <v>5013</v>
      </c>
      <c r="B4867" t="s">
        <v>43</v>
      </c>
      <c r="C4867" t="str">
        <f>_xlfn.XLOOKUP(Sales_Pipeline[[#This Row],[Sales_Agent]],Sales_Teams[Sales_Agent],Sales_Teams[Manager])</f>
        <v>Summer Sewald</v>
      </c>
      <c r="D4867" t="str">
        <f>_xlfn.XLOOKUP(Sales_Pipeline[[#This Row],[Manager]],Sales_Teams[Manager],Sales_Teams[Regional_Office])</f>
        <v>West</v>
      </c>
      <c r="E4867" t="s">
        <v>63</v>
      </c>
      <c r="F4867" t="s">
        <v>175</v>
      </c>
      <c r="G4867" t="str">
        <f>IFERROR(_xlfn.XLOOKUP(Sales_Pipeline[[#This Row],[Account]],Accounts!$A$2:$A$86,Accounts!$F$2:$F$86),"")</f>
        <v>Brazil</v>
      </c>
      <c r="H4867" t="s">
        <v>82</v>
      </c>
      <c r="I4867" s="3">
        <v>42933</v>
      </c>
      <c r="J4867" s="3">
        <v>42937</v>
      </c>
      <c r="K4867" s="8" t="str">
        <f>IF(Sales_Pipeline[[#This Row],[Close_Date]]="","",TEXT(Sales_Pipeline[[#This Row],[Close_Date]],"ddd"))</f>
        <v>Fri</v>
      </c>
      <c r="L4867" s="8" t="str">
        <f>IF(Sales_Pipeline[[#This Row],[Close_Date]]="","",TEXT(Sales_Pipeline[[#This Row],[Close_Date]],"mmm"))</f>
        <v>Jul</v>
      </c>
      <c r="M4867" s="8" t="str">
        <f>IF(Sales_Pipeline[[#This Row],[Close_Date]]="","","Q"&amp;ROUNDUP(MONTH(Sales_Pipeline[[#This Row],[Close_Date]])/3,0))</f>
        <v>Q3</v>
      </c>
      <c r="N4867" s="2" cm="1">
        <f t="array" ref="N4867">IFERROR(_xlfn.IFS(Sales_Pipeline[[#This Row],[Deal_Stage]]="Won",_xlfn.XLOOKUP(Sales_Pipeline[[#This Row],[Product]],Products!$A$2:$A$8,Products!$C$2:$C$8),Sales_Pipeline[[#This Row],[Deal_Stage]]="Lost",_xlfn.XLOOKUP(Sales_Pipeline[[#This Row],[Product]],Products!$A$2:$A$8,Products!$C$2:$C$8)),"")</f>
        <v>550</v>
      </c>
      <c r="O4867" s="2">
        <v>0</v>
      </c>
    </row>
    <row r="4868" spans="1:15" x14ac:dyDescent="0.3">
      <c r="A4868" t="s">
        <v>5014</v>
      </c>
      <c r="B4868" t="s">
        <v>42</v>
      </c>
      <c r="C4868" t="str">
        <f>_xlfn.XLOOKUP(Sales_Pipeline[[#This Row],[Sales_Agent]],Sales_Teams[Sales_Agent],Sales_Teams[Manager])</f>
        <v>Summer Sewald</v>
      </c>
      <c r="D4868" t="str">
        <f>_xlfn.XLOOKUP(Sales_Pipeline[[#This Row],[Manager]],Sales_Teams[Manager],Sales_Teams[Regional_Office])</f>
        <v>West</v>
      </c>
      <c r="E4868" t="s">
        <v>76</v>
      </c>
      <c r="F4868" t="s">
        <v>173</v>
      </c>
      <c r="G4868" t="str">
        <f>IFERROR(_xlfn.XLOOKUP(Sales_Pipeline[[#This Row],[Account]],Accounts!$A$2:$A$86,Accounts!$F$2:$F$86),"")</f>
        <v>United States</v>
      </c>
      <c r="H4868" t="s">
        <v>57</v>
      </c>
      <c r="I4868" s="3">
        <v>42933</v>
      </c>
      <c r="J4868" s="3">
        <v>42942</v>
      </c>
      <c r="K4868" s="8" t="str">
        <f>IF(Sales_Pipeline[[#This Row],[Close_Date]]="","",TEXT(Sales_Pipeline[[#This Row],[Close_Date]],"ddd"))</f>
        <v>Wed</v>
      </c>
      <c r="L4868" s="8" t="str">
        <f>IF(Sales_Pipeline[[#This Row],[Close_Date]]="","",TEXT(Sales_Pipeline[[#This Row],[Close_Date]],"mmm"))</f>
        <v>Jul</v>
      </c>
      <c r="M4868" s="8" t="str">
        <f>IF(Sales_Pipeline[[#This Row],[Close_Date]]="","","Q"&amp;ROUNDUP(MONTH(Sales_Pipeline[[#This Row],[Close_Date]])/3,0))</f>
        <v>Q3</v>
      </c>
      <c r="N4868" s="2" cm="1">
        <f t="array" ref="N4868">IFERROR(_xlfn.IFS(Sales_Pipeline[[#This Row],[Deal_Stage]]="Won",_xlfn.XLOOKUP(Sales_Pipeline[[#This Row],[Product]],Products!$A$2:$A$8,Products!$C$2:$C$8),Sales_Pipeline[[#This Row],[Deal_Stage]]="Lost",_xlfn.XLOOKUP(Sales_Pipeline[[#This Row],[Product]],Products!$A$2:$A$8,Products!$C$2:$C$8)),"")</f>
        <v>3393</v>
      </c>
      <c r="O4868" s="2">
        <v>3665</v>
      </c>
    </row>
    <row r="4869" spans="1:15" x14ac:dyDescent="0.3">
      <c r="A4869" t="s">
        <v>5015</v>
      </c>
      <c r="B4869" t="s">
        <v>8</v>
      </c>
      <c r="C4869" t="str">
        <f>_xlfn.XLOOKUP(Sales_Pipeline[[#This Row],[Sales_Agent]],Sales_Teams[Sales_Agent],Sales_Teams[Manager])</f>
        <v>Dustin Brinkmann</v>
      </c>
      <c r="D4869" t="str">
        <f>_xlfn.XLOOKUP(Sales_Pipeline[[#This Row],[Manager]],Sales_Teams[Manager],Sales_Teams[Regional_Office])</f>
        <v>Central</v>
      </c>
      <c r="E4869" t="s">
        <v>55</v>
      </c>
      <c r="F4869" t="s">
        <v>105</v>
      </c>
      <c r="G4869" t="str">
        <f>IFERROR(_xlfn.XLOOKUP(Sales_Pipeline[[#This Row],[Account]],Accounts!$A$2:$A$86,Accounts!$F$2:$F$86),"")</f>
        <v>United States</v>
      </c>
      <c r="H4869" t="s">
        <v>82</v>
      </c>
      <c r="I4869" s="3">
        <v>42933</v>
      </c>
      <c r="J4869" s="3">
        <v>42940</v>
      </c>
      <c r="K4869" s="8" t="str">
        <f>IF(Sales_Pipeline[[#This Row],[Close_Date]]="","",TEXT(Sales_Pipeline[[#This Row],[Close_Date]],"ddd"))</f>
        <v>Mon</v>
      </c>
      <c r="L4869" s="8" t="str">
        <f>IF(Sales_Pipeline[[#This Row],[Close_Date]]="","",TEXT(Sales_Pipeline[[#This Row],[Close_Date]],"mmm"))</f>
        <v>Jul</v>
      </c>
      <c r="M4869" s="8" t="str">
        <f>IF(Sales_Pipeline[[#This Row],[Close_Date]]="","","Q"&amp;ROUNDUP(MONTH(Sales_Pipeline[[#This Row],[Close_Date]])/3,0))</f>
        <v>Q3</v>
      </c>
      <c r="N4869" s="2" cm="1">
        <f t="array" ref="N4869">IFERROR(_xlfn.IFS(Sales_Pipeline[[#This Row],[Deal_Stage]]="Won",_xlfn.XLOOKUP(Sales_Pipeline[[#This Row],[Product]],Products!$A$2:$A$8,Products!$C$2:$C$8),Sales_Pipeline[[#This Row],[Deal_Stage]]="Lost",_xlfn.XLOOKUP(Sales_Pipeline[[#This Row],[Product]],Products!$A$2:$A$8,Products!$C$2:$C$8)),"")</f>
        <v>1096</v>
      </c>
      <c r="O4869" s="2">
        <v>0</v>
      </c>
    </row>
    <row r="4870" spans="1:15" x14ac:dyDescent="0.3">
      <c r="A4870" t="s">
        <v>5016</v>
      </c>
      <c r="B4870" t="s">
        <v>37</v>
      </c>
      <c r="C4870" t="str">
        <f>_xlfn.XLOOKUP(Sales_Pipeline[[#This Row],[Sales_Agent]],Sales_Teams[Sales_Agent],Sales_Teams[Manager])</f>
        <v>Celia Rouche</v>
      </c>
      <c r="D4870" t="str">
        <f>_xlfn.XLOOKUP(Sales_Pipeline[[#This Row],[Manager]],Sales_Teams[Manager],Sales_Teams[Regional_Office])</f>
        <v>West</v>
      </c>
      <c r="E4870" t="s">
        <v>76</v>
      </c>
      <c r="F4870" t="s">
        <v>66</v>
      </c>
      <c r="G4870" t="str">
        <f>IFERROR(_xlfn.XLOOKUP(Sales_Pipeline[[#This Row],[Account]],Accounts!$A$2:$A$86,Accounts!$F$2:$F$86),"")</f>
        <v>United States</v>
      </c>
      <c r="H4870" t="s">
        <v>82</v>
      </c>
      <c r="I4870" s="3">
        <v>42933</v>
      </c>
      <c r="J4870" s="3">
        <v>42934</v>
      </c>
      <c r="K4870" s="8" t="str">
        <f>IF(Sales_Pipeline[[#This Row],[Close_Date]]="","",TEXT(Sales_Pipeline[[#This Row],[Close_Date]],"ddd"))</f>
        <v>Tue</v>
      </c>
      <c r="L4870" s="8" t="str">
        <f>IF(Sales_Pipeline[[#This Row],[Close_Date]]="","",TEXT(Sales_Pipeline[[#This Row],[Close_Date]],"mmm"))</f>
        <v>Jul</v>
      </c>
      <c r="M4870" s="8" t="str">
        <f>IF(Sales_Pipeline[[#This Row],[Close_Date]]="","","Q"&amp;ROUNDUP(MONTH(Sales_Pipeline[[#This Row],[Close_Date]])/3,0))</f>
        <v>Q3</v>
      </c>
      <c r="N4870" s="2" cm="1">
        <f t="array" ref="N4870">IFERROR(_xlfn.IFS(Sales_Pipeline[[#This Row],[Deal_Stage]]="Won",_xlfn.XLOOKUP(Sales_Pipeline[[#This Row],[Product]],Products!$A$2:$A$8,Products!$C$2:$C$8),Sales_Pipeline[[#This Row],[Deal_Stage]]="Lost",_xlfn.XLOOKUP(Sales_Pipeline[[#This Row],[Product]],Products!$A$2:$A$8,Products!$C$2:$C$8)),"")</f>
        <v>3393</v>
      </c>
      <c r="O4870" s="2">
        <v>0</v>
      </c>
    </row>
    <row r="4871" spans="1:15" x14ac:dyDescent="0.3">
      <c r="A4871" t="s">
        <v>5017</v>
      </c>
      <c r="B4871" t="s">
        <v>12</v>
      </c>
      <c r="C4871" t="str">
        <f>_xlfn.XLOOKUP(Sales_Pipeline[[#This Row],[Sales_Agent]],Sales_Teams[Sales_Agent],Sales_Teams[Manager])</f>
        <v>Melvin Marxen</v>
      </c>
      <c r="D4871" t="str">
        <f>_xlfn.XLOOKUP(Sales_Pipeline[[#This Row],[Manager]],Sales_Teams[Manager],Sales_Teams[Regional_Office])</f>
        <v>Central</v>
      </c>
      <c r="E4871" t="s">
        <v>61</v>
      </c>
      <c r="F4871" t="s">
        <v>169</v>
      </c>
      <c r="G4871" t="str">
        <f>IFERROR(_xlfn.XLOOKUP(Sales_Pipeline[[#This Row],[Account]],Accounts!$A$2:$A$86,Accounts!$F$2:$F$86),"")</f>
        <v>Panama</v>
      </c>
      <c r="H4871" t="s">
        <v>57</v>
      </c>
      <c r="I4871" s="3">
        <v>42933</v>
      </c>
      <c r="J4871" s="3">
        <v>42942</v>
      </c>
      <c r="K4871" s="8" t="str">
        <f>IF(Sales_Pipeline[[#This Row],[Close_Date]]="","",TEXT(Sales_Pipeline[[#This Row],[Close_Date]],"ddd"))</f>
        <v>Wed</v>
      </c>
      <c r="L4871" s="8" t="str">
        <f>IF(Sales_Pipeline[[#This Row],[Close_Date]]="","",TEXT(Sales_Pipeline[[#This Row],[Close_Date]],"mmm"))</f>
        <v>Jul</v>
      </c>
      <c r="M4871" s="8" t="str">
        <f>IF(Sales_Pipeline[[#This Row],[Close_Date]]="","","Q"&amp;ROUNDUP(MONTH(Sales_Pipeline[[#This Row],[Close_Date]])/3,0))</f>
        <v>Q3</v>
      </c>
      <c r="N4871" s="2" cm="1">
        <f t="array" ref="N4871">IFERROR(_xlfn.IFS(Sales_Pipeline[[#This Row],[Deal_Stage]]="Won",_xlfn.XLOOKUP(Sales_Pipeline[[#This Row],[Product]],Products!$A$2:$A$8,Products!$C$2:$C$8),Sales_Pipeline[[#This Row],[Deal_Stage]]="Lost",_xlfn.XLOOKUP(Sales_Pipeline[[#This Row],[Product]],Products!$A$2:$A$8,Products!$C$2:$C$8)),"")</f>
        <v>55</v>
      </c>
      <c r="O4871" s="2">
        <v>53</v>
      </c>
    </row>
    <row r="4872" spans="1:15" x14ac:dyDescent="0.3">
      <c r="A4872" t="s">
        <v>5018</v>
      </c>
      <c r="B4872" t="s">
        <v>45</v>
      </c>
      <c r="C4872" t="str">
        <f>_xlfn.XLOOKUP(Sales_Pipeline[[#This Row],[Sales_Agent]],Sales_Teams[Sales_Agent],Sales_Teams[Manager])</f>
        <v>Summer Sewald</v>
      </c>
      <c r="D4872" t="str">
        <f>_xlfn.XLOOKUP(Sales_Pipeline[[#This Row],[Manager]],Sales_Teams[Manager],Sales_Teams[Regional_Office])</f>
        <v>West</v>
      </c>
      <c r="E4872" t="s">
        <v>55</v>
      </c>
      <c r="F4872" t="s">
        <v>89</v>
      </c>
      <c r="G4872" t="str">
        <f>IFERROR(_xlfn.XLOOKUP(Sales_Pipeline[[#This Row],[Account]],Accounts!$A$2:$A$86,Accounts!$F$2:$F$86),"")</f>
        <v>United States</v>
      </c>
      <c r="H4872" t="s">
        <v>82</v>
      </c>
      <c r="I4872" s="3">
        <v>42933</v>
      </c>
      <c r="J4872" s="3">
        <v>43006</v>
      </c>
      <c r="K4872" s="8" t="str">
        <f>IF(Sales_Pipeline[[#This Row],[Close_Date]]="","",TEXT(Sales_Pipeline[[#This Row],[Close_Date]],"ddd"))</f>
        <v>Thu</v>
      </c>
      <c r="L4872" s="8" t="str">
        <f>IF(Sales_Pipeline[[#This Row],[Close_Date]]="","",TEXT(Sales_Pipeline[[#This Row],[Close_Date]],"mmm"))</f>
        <v>Sep</v>
      </c>
      <c r="M4872" s="8" t="str">
        <f>IF(Sales_Pipeline[[#This Row],[Close_Date]]="","","Q"&amp;ROUNDUP(MONTH(Sales_Pipeline[[#This Row],[Close_Date]])/3,0))</f>
        <v>Q3</v>
      </c>
      <c r="N4872" s="2" cm="1">
        <f t="array" ref="N4872">IFERROR(_xlfn.IFS(Sales_Pipeline[[#This Row],[Deal_Stage]]="Won",_xlfn.XLOOKUP(Sales_Pipeline[[#This Row],[Product]],Products!$A$2:$A$8,Products!$C$2:$C$8),Sales_Pipeline[[#This Row],[Deal_Stage]]="Lost",_xlfn.XLOOKUP(Sales_Pipeline[[#This Row],[Product]],Products!$A$2:$A$8,Products!$C$2:$C$8)),"")</f>
        <v>1096</v>
      </c>
      <c r="O4872" s="2">
        <v>0</v>
      </c>
    </row>
    <row r="4873" spans="1:15" x14ac:dyDescent="0.3">
      <c r="A4873" t="s">
        <v>5019</v>
      </c>
      <c r="B4873" t="s">
        <v>45</v>
      </c>
      <c r="C4873" t="str">
        <f>_xlfn.XLOOKUP(Sales_Pipeline[[#This Row],[Sales_Agent]],Sales_Teams[Sales_Agent],Sales_Teams[Manager])</f>
        <v>Summer Sewald</v>
      </c>
      <c r="D4873" t="str">
        <f>_xlfn.XLOOKUP(Sales_Pipeline[[#This Row],[Manager]],Sales_Teams[Manager],Sales_Teams[Regional_Office])</f>
        <v>West</v>
      </c>
      <c r="E4873" t="s">
        <v>55</v>
      </c>
      <c r="F4873" t="s">
        <v>288</v>
      </c>
      <c r="G4873" t="str">
        <f>IFERROR(_xlfn.XLOOKUP(Sales_Pipeline[[#This Row],[Account]],Accounts!$A$2:$A$86,Accounts!$F$2:$F$86),"")</f>
        <v>United States</v>
      </c>
      <c r="H4873" t="s">
        <v>57</v>
      </c>
      <c r="I4873" s="3">
        <v>42933</v>
      </c>
      <c r="J4873" s="3">
        <v>43052</v>
      </c>
      <c r="K4873" s="8" t="str">
        <f>IF(Sales_Pipeline[[#This Row],[Close_Date]]="","",TEXT(Sales_Pipeline[[#This Row],[Close_Date]],"ddd"))</f>
        <v>Mon</v>
      </c>
      <c r="L4873" s="8" t="str">
        <f>IF(Sales_Pipeline[[#This Row],[Close_Date]]="","",TEXT(Sales_Pipeline[[#This Row],[Close_Date]],"mmm"))</f>
        <v>Nov</v>
      </c>
      <c r="M4873" s="8" t="str">
        <f>IF(Sales_Pipeline[[#This Row],[Close_Date]]="","","Q"&amp;ROUNDUP(MONTH(Sales_Pipeline[[#This Row],[Close_Date]])/3,0))</f>
        <v>Q4</v>
      </c>
      <c r="N4873" s="2" cm="1">
        <f t="array" ref="N4873">IFERROR(_xlfn.IFS(Sales_Pipeline[[#This Row],[Deal_Stage]]="Won",_xlfn.XLOOKUP(Sales_Pipeline[[#This Row],[Product]],Products!$A$2:$A$8,Products!$C$2:$C$8),Sales_Pipeline[[#This Row],[Deal_Stage]]="Lost",_xlfn.XLOOKUP(Sales_Pipeline[[#This Row],[Product]],Products!$A$2:$A$8,Products!$C$2:$C$8)),"")</f>
        <v>1096</v>
      </c>
      <c r="O4873" s="2">
        <v>1075</v>
      </c>
    </row>
    <row r="4874" spans="1:15" x14ac:dyDescent="0.3">
      <c r="A4874" t="s">
        <v>5020</v>
      </c>
      <c r="B4874" t="s">
        <v>45</v>
      </c>
      <c r="C4874" t="str">
        <f>_xlfn.XLOOKUP(Sales_Pipeline[[#This Row],[Sales_Agent]],Sales_Teams[Sales_Agent],Sales_Teams[Manager])</f>
        <v>Summer Sewald</v>
      </c>
      <c r="D4874" t="str">
        <f>_xlfn.XLOOKUP(Sales_Pipeline[[#This Row],[Manager]],Sales_Teams[Manager],Sales_Teams[Regional_Office])</f>
        <v>West</v>
      </c>
      <c r="E4874" t="s">
        <v>8953</v>
      </c>
      <c r="F4874" t="s">
        <v>87</v>
      </c>
      <c r="G4874" t="str">
        <f>IFERROR(_xlfn.XLOOKUP(Sales_Pipeline[[#This Row],[Account]],Accounts!$A$2:$A$86,Accounts!$F$2:$F$86),"")</f>
        <v>United States</v>
      </c>
      <c r="H4874" t="s">
        <v>57</v>
      </c>
      <c r="I4874" s="3">
        <v>42933</v>
      </c>
      <c r="J4874" s="3">
        <v>42941</v>
      </c>
      <c r="K4874" s="8" t="str">
        <f>IF(Sales_Pipeline[[#This Row],[Close_Date]]="","",TEXT(Sales_Pipeline[[#This Row],[Close_Date]],"ddd"))</f>
        <v>Tue</v>
      </c>
      <c r="L4874" s="8" t="str">
        <f>IF(Sales_Pipeline[[#This Row],[Close_Date]]="","",TEXT(Sales_Pipeline[[#This Row],[Close_Date]],"mmm"))</f>
        <v>Jul</v>
      </c>
      <c r="M4874" s="8" t="str">
        <f>IF(Sales_Pipeline[[#This Row],[Close_Date]]="","","Q"&amp;ROUNDUP(MONTH(Sales_Pipeline[[#This Row],[Close_Date]])/3,0))</f>
        <v>Q3</v>
      </c>
      <c r="N4874" s="2" cm="1">
        <f t="array" ref="N4874">IFERROR(_xlfn.IFS(Sales_Pipeline[[#This Row],[Deal_Stage]]="Won",_xlfn.XLOOKUP(Sales_Pipeline[[#This Row],[Product]],Products!$A$2:$A$8,Products!$C$2:$C$8),Sales_Pipeline[[#This Row],[Deal_Stage]]="Lost",_xlfn.XLOOKUP(Sales_Pipeline[[#This Row],[Product]],Products!$A$2:$A$8,Products!$C$2:$C$8)),"")</f>
        <v>4821</v>
      </c>
      <c r="O4874" s="2">
        <v>4683</v>
      </c>
    </row>
    <row r="4875" spans="1:15" x14ac:dyDescent="0.3">
      <c r="A4875" t="s">
        <v>5021</v>
      </c>
      <c r="B4875" t="s">
        <v>14</v>
      </c>
      <c r="C4875" t="str">
        <f>_xlfn.XLOOKUP(Sales_Pipeline[[#This Row],[Sales_Agent]],Sales_Teams[Sales_Agent],Sales_Teams[Manager])</f>
        <v>Melvin Marxen</v>
      </c>
      <c r="D4875" t="str">
        <f>_xlfn.XLOOKUP(Sales_Pipeline[[#This Row],[Manager]],Sales_Teams[Manager],Sales_Teams[Regional_Office])</f>
        <v>Central</v>
      </c>
      <c r="E4875" t="s">
        <v>55</v>
      </c>
      <c r="F4875" t="s">
        <v>204</v>
      </c>
      <c r="G4875" t="str">
        <f>IFERROR(_xlfn.XLOOKUP(Sales_Pipeline[[#This Row],[Account]],Accounts!$A$2:$A$86,Accounts!$F$2:$F$86),"")</f>
        <v>United States</v>
      </c>
      <c r="H4875" t="s">
        <v>57</v>
      </c>
      <c r="I4875" s="3">
        <v>42933</v>
      </c>
      <c r="J4875" s="3">
        <v>42943</v>
      </c>
      <c r="K4875" s="8" t="str">
        <f>IF(Sales_Pipeline[[#This Row],[Close_Date]]="","",TEXT(Sales_Pipeline[[#This Row],[Close_Date]],"ddd"))</f>
        <v>Thu</v>
      </c>
      <c r="L4875" s="8" t="str">
        <f>IF(Sales_Pipeline[[#This Row],[Close_Date]]="","",TEXT(Sales_Pipeline[[#This Row],[Close_Date]],"mmm"))</f>
        <v>Jul</v>
      </c>
      <c r="M4875" s="8" t="str">
        <f>IF(Sales_Pipeline[[#This Row],[Close_Date]]="","","Q"&amp;ROUNDUP(MONTH(Sales_Pipeline[[#This Row],[Close_Date]])/3,0))</f>
        <v>Q3</v>
      </c>
      <c r="N4875" s="2" cm="1">
        <f t="array" ref="N4875">IFERROR(_xlfn.IFS(Sales_Pipeline[[#This Row],[Deal_Stage]]="Won",_xlfn.XLOOKUP(Sales_Pipeline[[#This Row],[Product]],Products!$A$2:$A$8,Products!$C$2:$C$8),Sales_Pipeline[[#This Row],[Deal_Stage]]="Lost",_xlfn.XLOOKUP(Sales_Pipeline[[#This Row],[Product]],Products!$A$2:$A$8,Products!$C$2:$C$8)),"")</f>
        <v>1096</v>
      </c>
      <c r="O4875" s="2">
        <v>1114</v>
      </c>
    </row>
    <row r="4876" spans="1:15" x14ac:dyDescent="0.3">
      <c r="A4876" t="s">
        <v>5022</v>
      </c>
      <c r="B4876" t="s">
        <v>29</v>
      </c>
      <c r="C4876" t="str">
        <f>_xlfn.XLOOKUP(Sales_Pipeline[[#This Row],[Sales_Agent]],Sales_Teams[Sales_Agent],Sales_Teams[Manager])</f>
        <v>Rocco Neubert</v>
      </c>
      <c r="D4876" t="str">
        <f>_xlfn.XLOOKUP(Sales_Pipeline[[#This Row],[Manager]],Sales_Teams[Manager],Sales_Teams[Regional_Office])</f>
        <v>East</v>
      </c>
      <c r="E4876" t="s">
        <v>8953</v>
      </c>
      <c r="F4876" t="s">
        <v>220</v>
      </c>
      <c r="G4876" t="str">
        <f>IFERROR(_xlfn.XLOOKUP(Sales_Pipeline[[#This Row],[Account]],Accounts!$A$2:$A$86,Accounts!$F$2:$F$86),"")</f>
        <v>United States</v>
      </c>
      <c r="H4876" t="s">
        <v>57</v>
      </c>
      <c r="I4876" s="3">
        <v>42933</v>
      </c>
      <c r="J4876" s="3">
        <v>43056</v>
      </c>
      <c r="K4876" s="8" t="str">
        <f>IF(Sales_Pipeline[[#This Row],[Close_Date]]="","",TEXT(Sales_Pipeline[[#This Row],[Close_Date]],"ddd"))</f>
        <v>Fri</v>
      </c>
      <c r="L4876" s="8" t="str">
        <f>IF(Sales_Pipeline[[#This Row],[Close_Date]]="","",TEXT(Sales_Pipeline[[#This Row],[Close_Date]],"mmm"))</f>
        <v>Nov</v>
      </c>
      <c r="M4876" s="8" t="str">
        <f>IF(Sales_Pipeline[[#This Row],[Close_Date]]="","","Q"&amp;ROUNDUP(MONTH(Sales_Pipeline[[#This Row],[Close_Date]])/3,0))</f>
        <v>Q4</v>
      </c>
      <c r="N4876" s="2" cm="1">
        <f t="array" ref="N4876">IFERROR(_xlfn.IFS(Sales_Pipeline[[#This Row],[Deal_Stage]]="Won",_xlfn.XLOOKUP(Sales_Pipeline[[#This Row],[Product]],Products!$A$2:$A$8,Products!$C$2:$C$8),Sales_Pipeline[[#This Row],[Deal_Stage]]="Lost",_xlfn.XLOOKUP(Sales_Pipeline[[#This Row],[Product]],Products!$A$2:$A$8,Products!$C$2:$C$8)),"")</f>
        <v>4821</v>
      </c>
      <c r="O4876" s="2">
        <v>5452</v>
      </c>
    </row>
    <row r="4877" spans="1:15" x14ac:dyDescent="0.3">
      <c r="A4877" t="s">
        <v>5023</v>
      </c>
      <c r="B4877" t="s">
        <v>35</v>
      </c>
      <c r="C4877" t="str">
        <f>_xlfn.XLOOKUP(Sales_Pipeline[[#This Row],[Sales_Agent]],Sales_Teams[Sales_Agent],Sales_Teams[Manager])</f>
        <v>Celia Rouche</v>
      </c>
      <c r="D4877" t="str">
        <f>_xlfn.XLOOKUP(Sales_Pipeline[[#This Row],[Manager]],Sales_Teams[Manager],Sales_Teams[Regional_Office])</f>
        <v>West</v>
      </c>
      <c r="E4877" t="s">
        <v>8953</v>
      </c>
      <c r="F4877" t="s">
        <v>413</v>
      </c>
      <c r="G4877" t="str">
        <f>IFERROR(_xlfn.XLOOKUP(Sales_Pipeline[[#This Row],[Account]],Accounts!$A$2:$A$86,Accounts!$F$2:$F$86),"")</f>
        <v>United States</v>
      </c>
      <c r="H4877" t="s">
        <v>57</v>
      </c>
      <c r="I4877" s="3">
        <v>42933</v>
      </c>
      <c r="J4877" s="3">
        <v>42985</v>
      </c>
      <c r="K4877" s="8" t="str">
        <f>IF(Sales_Pipeline[[#This Row],[Close_Date]]="","",TEXT(Sales_Pipeline[[#This Row],[Close_Date]],"ddd"))</f>
        <v>Thu</v>
      </c>
      <c r="L4877" s="8" t="str">
        <f>IF(Sales_Pipeline[[#This Row],[Close_Date]]="","",TEXT(Sales_Pipeline[[#This Row],[Close_Date]],"mmm"))</f>
        <v>Sep</v>
      </c>
      <c r="M4877" s="8" t="str">
        <f>IF(Sales_Pipeline[[#This Row],[Close_Date]]="","","Q"&amp;ROUNDUP(MONTH(Sales_Pipeline[[#This Row],[Close_Date]])/3,0))</f>
        <v>Q3</v>
      </c>
      <c r="N4877" s="2" cm="1">
        <f t="array" ref="N4877">IFERROR(_xlfn.IFS(Sales_Pipeline[[#This Row],[Deal_Stage]]="Won",_xlfn.XLOOKUP(Sales_Pipeline[[#This Row],[Product]],Products!$A$2:$A$8,Products!$C$2:$C$8),Sales_Pipeline[[#This Row],[Deal_Stage]]="Lost",_xlfn.XLOOKUP(Sales_Pipeline[[#This Row],[Product]],Products!$A$2:$A$8,Products!$C$2:$C$8)),"")</f>
        <v>4821</v>
      </c>
      <c r="O4877" s="2">
        <v>5561</v>
      </c>
    </row>
    <row r="4878" spans="1:15" x14ac:dyDescent="0.3">
      <c r="A4878" t="s">
        <v>5024</v>
      </c>
      <c r="B4878" t="s">
        <v>21</v>
      </c>
      <c r="C4878" t="str">
        <f>_xlfn.XLOOKUP(Sales_Pipeline[[#This Row],[Sales_Agent]],Sales_Teams[Sales_Agent],Sales_Teams[Manager])</f>
        <v>Cara Losch</v>
      </c>
      <c r="D4878" t="str">
        <f>_xlfn.XLOOKUP(Sales_Pipeline[[#This Row],[Manager]],Sales_Teams[Manager],Sales_Teams[Regional_Office])</f>
        <v>East</v>
      </c>
      <c r="E4878" t="s">
        <v>61</v>
      </c>
      <c r="F4878" t="s">
        <v>231</v>
      </c>
      <c r="G4878" t="str">
        <f>IFERROR(_xlfn.XLOOKUP(Sales_Pipeline[[#This Row],[Account]],Accounts!$A$2:$A$86,Accounts!$F$2:$F$86),"")</f>
        <v>United States</v>
      </c>
      <c r="H4878" t="s">
        <v>57</v>
      </c>
      <c r="I4878" s="3">
        <v>42933</v>
      </c>
      <c r="J4878" s="3">
        <v>42941</v>
      </c>
      <c r="K4878" s="8" t="str">
        <f>IF(Sales_Pipeline[[#This Row],[Close_Date]]="","",TEXT(Sales_Pipeline[[#This Row],[Close_Date]],"ddd"))</f>
        <v>Tue</v>
      </c>
      <c r="L4878" s="8" t="str">
        <f>IF(Sales_Pipeline[[#This Row],[Close_Date]]="","",TEXT(Sales_Pipeline[[#This Row],[Close_Date]],"mmm"))</f>
        <v>Jul</v>
      </c>
      <c r="M4878" s="8" t="str">
        <f>IF(Sales_Pipeline[[#This Row],[Close_Date]]="","","Q"&amp;ROUNDUP(MONTH(Sales_Pipeline[[#This Row],[Close_Date]])/3,0))</f>
        <v>Q3</v>
      </c>
      <c r="N4878" s="2" cm="1">
        <f t="array" ref="N4878">IFERROR(_xlfn.IFS(Sales_Pipeline[[#This Row],[Deal_Stage]]="Won",_xlfn.XLOOKUP(Sales_Pipeline[[#This Row],[Product]],Products!$A$2:$A$8,Products!$C$2:$C$8),Sales_Pipeline[[#This Row],[Deal_Stage]]="Lost",_xlfn.XLOOKUP(Sales_Pipeline[[#This Row],[Product]],Products!$A$2:$A$8,Products!$C$2:$C$8)),"")</f>
        <v>55</v>
      </c>
      <c r="O4878" s="2">
        <v>57</v>
      </c>
    </row>
    <row r="4879" spans="1:15" x14ac:dyDescent="0.3">
      <c r="A4879" t="s">
        <v>5025</v>
      </c>
      <c r="B4879" t="s">
        <v>7</v>
      </c>
      <c r="C4879" t="str">
        <f>_xlfn.XLOOKUP(Sales_Pipeline[[#This Row],[Sales_Agent]],Sales_Teams[Sales_Agent],Sales_Teams[Manager])</f>
        <v>Dustin Brinkmann</v>
      </c>
      <c r="D4879" t="str">
        <f>_xlfn.XLOOKUP(Sales_Pipeline[[#This Row],[Manager]],Sales_Teams[Manager],Sales_Teams[Regional_Office])</f>
        <v>Central</v>
      </c>
      <c r="E4879" t="s">
        <v>61</v>
      </c>
      <c r="F4879" t="s">
        <v>507</v>
      </c>
      <c r="G4879" t="str">
        <f>IFERROR(_xlfn.XLOOKUP(Sales_Pipeline[[#This Row],[Account]],Accounts!$A$2:$A$86,Accounts!$F$2:$F$86),"")</f>
        <v>Belgium</v>
      </c>
      <c r="H4879" t="s">
        <v>82</v>
      </c>
      <c r="I4879" s="3">
        <v>42933</v>
      </c>
      <c r="J4879" s="3">
        <v>42950</v>
      </c>
      <c r="K4879" s="8" t="str">
        <f>IF(Sales_Pipeline[[#This Row],[Close_Date]]="","",TEXT(Sales_Pipeline[[#This Row],[Close_Date]],"ddd"))</f>
        <v>Thu</v>
      </c>
      <c r="L4879" s="8" t="str">
        <f>IF(Sales_Pipeline[[#This Row],[Close_Date]]="","",TEXT(Sales_Pipeline[[#This Row],[Close_Date]],"mmm"))</f>
        <v>Aug</v>
      </c>
      <c r="M4879" s="8" t="str">
        <f>IF(Sales_Pipeline[[#This Row],[Close_Date]]="","","Q"&amp;ROUNDUP(MONTH(Sales_Pipeline[[#This Row],[Close_Date]])/3,0))</f>
        <v>Q3</v>
      </c>
      <c r="N4879" s="2" cm="1">
        <f t="array" ref="N4879">IFERROR(_xlfn.IFS(Sales_Pipeline[[#This Row],[Deal_Stage]]="Won",_xlfn.XLOOKUP(Sales_Pipeline[[#This Row],[Product]],Products!$A$2:$A$8,Products!$C$2:$C$8),Sales_Pipeline[[#This Row],[Deal_Stage]]="Lost",_xlfn.XLOOKUP(Sales_Pipeline[[#This Row],[Product]],Products!$A$2:$A$8,Products!$C$2:$C$8)),"")</f>
        <v>55</v>
      </c>
      <c r="O4879" s="2">
        <v>0</v>
      </c>
    </row>
    <row r="4880" spans="1:15" x14ac:dyDescent="0.3">
      <c r="A4880" t="s">
        <v>5026</v>
      </c>
      <c r="B4880" t="s">
        <v>32</v>
      </c>
      <c r="C4880" t="str">
        <f>_xlfn.XLOOKUP(Sales_Pipeline[[#This Row],[Sales_Agent]],Sales_Teams[Sales_Agent],Sales_Teams[Manager])</f>
        <v>Celia Rouche</v>
      </c>
      <c r="D4880" t="str">
        <f>_xlfn.XLOOKUP(Sales_Pipeline[[#This Row],[Manager]],Sales_Teams[Manager],Sales_Teams[Regional_Office])</f>
        <v>West</v>
      </c>
      <c r="E4880" t="s">
        <v>84</v>
      </c>
      <c r="F4880" t="s">
        <v>87</v>
      </c>
      <c r="G4880" t="str">
        <f>IFERROR(_xlfn.XLOOKUP(Sales_Pipeline[[#This Row],[Account]],Accounts!$A$2:$A$86,Accounts!$F$2:$F$86),"")</f>
        <v>United States</v>
      </c>
      <c r="H4880" t="s">
        <v>77</v>
      </c>
      <c r="I4880" s="3">
        <v>42933</v>
      </c>
      <c r="K4880" s="8" t="str">
        <f>IF(Sales_Pipeline[[#This Row],[Close_Date]]="","",TEXT(Sales_Pipeline[[#This Row],[Close_Date]],"ddd"))</f>
        <v/>
      </c>
      <c r="L4880" s="8" t="str">
        <f>IF(Sales_Pipeline[[#This Row],[Close_Date]]="","",TEXT(Sales_Pipeline[[#This Row],[Close_Date]],"mmm"))</f>
        <v/>
      </c>
      <c r="M4880" s="8" t="str">
        <f>IF(Sales_Pipeline[[#This Row],[Close_Date]]="","","Q"&amp;ROUNDUP(MONTH(Sales_Pipeline[[#This Row],[Close_Date]])/3,0))</f>
        <v/>
      </c>
      <c r="N4880" s="2" t="str" cm="1">
        <f t="array" ref="N4880">IFERROR(_xlfn.IFS(Sales_Pipeline[[#This Row],[Deal_Stage]]="Won",_xlfn.XLOOKUP(Sales_Pipeline[[#This Row],[Product]],Products!$A$2:$A$8,Products!$C$2:$C$8),Sales_Pipeline[[#This Row],[Deal_Stage]]="Lost",_xlfn.XLOOKUP(Sales_Pipeline[[#This Row],[Product]],Products!$A$2:$A$8,Products!$C$2:$C$8)),"")</f>
        <v/>
      </c>
      <c r="O4880" s="2">
        <v>0</v>
      </c>
    </row>
    <row r="4881" spans="1:15" x14ac:dyDescent="0.3">
      <c r="A4881" t="s">
        <v>5027</v>
      </c>
      <c r="B4881" t="s">
        <v>32</v>
      </c>
      <c r="C4881" t="str">
        <f>_xlfn.XLOOKUP(Sales_Pipeline[[#This Row],[Sales_Agent]],Sales_Teams[Sales_Agent],Sales_Teams[Manager])</f>
        <v>Celia Rouche</v>
      </c>
      <c r="D4881" t="str">
        <f>_xlfn.XLOOKUP(Sales_Pipeline[[#This Row],[Manager]],Sales_Teams[Manager],Sales_Teams[Regional_Office])</f>
        <v>West</v>
      </c>
      <c r="E4881" t="s">
        <v>8953</v>
      </c>
      <c r="F4881" t="s">
        <v>173</v>
      </c>
      <c r="G4881" t="str">
        <f>IFERROR(_xlfn.XLOOKUP(Sales_Pipeline[[#This Row],[Account]],Accounts!$A$2:$A$86,Accounts!$F$2:$F$86),"")</f>
        <v>United States</v>
      </c>
      <c r="H4881" t="s">
        <v>82</v>
      </c>
      <c r="I4881" s="3">
        <v>42933</v>
      </c>
      <c r="J4881" s="3">
        <v>43000</v>
      </c>
      <c r="K4881" s="8" t="str">
        <f>IF(Sales_Pipeline[[#This Row],[Close_Date]]="","",TEXT(Sales_Pipeline[[#This Row],[Close_Date]],"ddd"))</f>
        <v>Fri</v>
      </c>
      <c r="L4881" s="8" t="str">
        <f>IF(Sales_Pipeline[[#This Row],[Close_Date]]="","",TEXT(Sales_Pipeline[[#This Row],[Close_Date]],"mmm"))</f>
        <v>Sep</v>
      </c>
      <c r="M4881" s="8" t="str">
        <f>IF(Sales_Pipeline[[#This Row],[Close_Date]]="","","Q"&amp;ROUNDUP(MONTH(Sales_Pipeline[[#This Row],[Close_Date]])/3,0))</f>
        <v>Q3</v>
      </c>
      <c r="N4881" s="2" cm="1">
        <f t="array" ref="N4881">IFERROR(_xlfn.IFS(Sales_Pipeline[[#This Row],[Deal_Stage]]="Won",_xlfn.XLOOKUP(Sales_Pipeline[[#This Row],[Product]],Products!$A$2:$A$8,Products!$C$2:$C$8),Sales_Pipeline[[#This Row],[Deal_Stage]]="Lost",_xlfn.XLOOKUP(Sales_Pipeline[[#This Row],[Product]],Products!$A$2:$A$8,Products!$C$2:$C$8)),"")</f>
        <v>4821</v>
      </c>
      <c r="O4881" s="2">
        <v>0</v>
      </c>
    </row>
    <row r="4882" spans="1:15" x14ac:dyDescent="0.3">
      <c r="A4882" t="s">
        <v>5028</v>
      </c>
      <c r="B4882" t="s">
        <v>32</v>
      </c>
      <c r="C4882" t="str">
        <f>_xlfn.XLOOKUP(Sales_Pipeline[[#This Row],[Sales_Agent]],Sales_Teams[Sales_Agent],Sales_Teams[Manager])</f>
        <v>Celia Rouche</v>
      </c>
      <c r="D4882" t="str">
        <f>_xlfn.XLOOKUP(Sales_Pipeline[[#This Row],[Manager]],Sales_Teams[Manager],Sales_Teams[Regional_Office])</f>
        <v>West</v>
      </c>
      <c r="E4882" t="s">
        <v>76</v>
      </c>
      <c r="F4882" t="s">
        <v>72</v>
      </c>
      <c r="G4882" t="str">
        <f>IFERROR(_xlfn.XLOOKUP(Sales_Pipeline[[#This Row],[Account]],Accounts!$A$2:$A$86,Accounts!$F$2:$F$86),"")</f>
        <v>United States</v>
      </c>
      <c r="H4882" t="s">
        <v>82</v>
      </c>
      <c r="I4882" s="3">
        <v>42933</v>
      </c>
      <c r="J4882" s="3">
        <v>42945</v>
      </c>
      <c r="K4882" s="8" t="str">
        <f>IF(Sales_Pipeline[[#This Row],[Close_Date]]="","",TEXT(Sales_Pipeline[[#This Row],[Close_Date]],"ddd"))</f>
        <v>Sat</v>
      </c>
      <c r="L4882" s="8" t="str">
        <f>IF(Sales_Pipeline[[#This Row],[Close_Date]]="","",TEXT(Sales_Pipeline[[#This Row],[Close_Date]],"mmm"))</f>
        <v>Jul</v>
      </c>
      <c r="M4882" s="8" t="str">
        <f>IF(Sales_Pipeline[[#This Row],[Close_Date]]="","","Q"&amp;ROUNDUP(MONTH(Sales_Pipeline[[#This Row],[Close_Date]])/3,0))</f>
        <v>Q3</v>
      </c>
      <c r="N4882" s="2" cm="1">
        <f t="array" ref="N4882">IFERROR(_xlfn.IFS(Sales_Pipeline[[#This Row],[Deal_Stage]]="Won",_xlfn.XLOOKUP(Sales_Pipeline[[#This Row],[Product]],Products!$A$2:$A$8,Products!$C$2:$C$8),Sales_Pipeline[[#This Row],[Deal_Stage]]="Lost",_xlfn.XLOOKUP(Sales_Pipeline[[#This Row],[Product]],Products!$A$2:$A$8,Products!$C$2:$C$8)),"")</f>
        <v>3393</v>
      </c>
      <c r="O4882" s="2">
        <v>0</v>
      </c>
    </row>
    <row r="4883" spans="1:15" x14ac:dyDescent="0.3">
      <c r="A4883" t="s">
        <v>5029</v>
      </c>
      <c r="B4883" t="s">
        <v>32</v>
      </c>
      <c r="C4883" t="str">
        <f>_xlfn.XLOOKUP(Sales_Pipeline[[#This Row],[Sales_Agent]],Sales_Teams[Sales_Agent],Sales_Teams[Manager])</f>
        <v>Celia Rouche</v>
      </c>
      <c r="D4883" t="str">
        <f>_xlfn.XLOOKUP(Sales_Pipeline[[#This Row],[Manager]],Sales_Teams[Manager],Sales_Teams[Regional_Office])</f>
        <v>West</v>
      </c>
      <c r="E4883" t="s">
        <v>63</v>
      </c>
      <c r="F4883" t="s">
        <v>166</v>
      </c>
      <c r="G4883" t="str">
        <f>IFERROR(_xlfn.XLOOKUP(Sales_Pipeline[[#This Row],[Account]],Accounts!$A$2:$A$86,Accounts!$F$2:$F$86),"")</f>
        <v>United States</v>
      </c>
      <c r="H4883" t="s">
        <v>57</v>
      </c>
      <c r="I4883" s="3">
        <v>42933</v>
      </c>
      <c r="J4883" s="3">
        <v>42934</v>
      </c>
      <c r="K4883" s="8" t="str">
        <f>IF(Sales_Pipeline[[#This Row],[Close_Date]]="","",TEXT(Sales_Pipeline[[#This Row],[Close_Date]],"ddd"))</f>
        <v>Tue</v>
      </c>
      <c r="L4883" s="8" t="str">
        <f>IF(Sales_Pipeline[[#This Row],[Close_Date]]="","",TEXT(Sales_Pipeline[[#This Row],[Close_Date]],"mmm"))</f>
        <v>Jul</v>
      </c>
      <c r="M4883" s="8" t="str">
        <f>IF(Sales_Pipeline[[#This Row],[Close_Date]]="","","Q"&amp;ROUNDUP(MONTH(Sales_Pipeline[[#This Row],[Close_Date]])/3,0))</f>
        <v>Q3</v>
      </c>
      <c r="N4883" s="2" cm="1">
        <f t="array" ref="N4883">IFERROR(_xlfn.IFS(Sales_Pipeline[[#This Row],[Deal_Stage]]="Won",_xlfn.XLOOKUP(Sales_Pipeline[[#This Row],[Product]],Products!$A$2:$A$8,Products!$C$2:$C$8),Sales_Pipeline[[#This Row],[Deal_Stage]]="Lost",_xlfn.XLOOKUP(Sales_Pipeline[[#This Row],[Product]],Products!$A$2:$A$8,Products!$C$2:$C$8)),"")</f>
        <v>550</v>
      </c>
      <c r="O4883" s="2">
        <v>496</v>
      </c>
    </row>
    <row r="4884" spans="1:15" x14ac:dyDescent="0.3">
      <c r="A4884" t="s">
        <v>5030</v>
      </c>
      <c r="B4884" t="s">
        <v>32</v>
      </c>
      <c r="C4884" t="str">
        <f>_xlfn.XLOOKUP(Sales_Pipeline[[#This Row],[Sales_Agent]],Sales_Teams[Sales_Agent],Sales_Teams[Manager])</f>
        <v>Celia Rouche</v>
      </c>
      <c r="D4884" t="str">
        <f>_xlfn.XLOOKUP(Sales_Pipeline[[#This Row],[Manager]],Sales_Teams[Manager],Sales_Teams[Regional_Office])</f>
        <v>West</v>
      </c>
      <c r="E4884" t="s">
        <v>8953</v>
      </c>
      <c r="F4884" t="s">
        <v>201</v>
      </c>
      <c r="G4884" t="str">
        <f>IFERROR(_xlfn.XLOOKUP(Sales_Pipeline[[#This Row],[Account]],Accounts!$A$2:$A$86,Accounts!$F$2:$F$86),"")</f>
        <v>United States</v>
      </c>
      <c r="H4884" t="s">
        <v>57</v>
      </c>
      <c r="I4884" s="3">
        <v>42933</v>
      </c>
      <c r="J4884" s="3">
        <v>42995</v>
      </c>
      <c r="K4884" s="8" t="str">
        <f>IF(Sales_Pipeline[[#This Row],[Close_Date]]="","",TEXT(Sales_Pipeline[[#This Row],[Close_Date]],"ddd"))</f>
        <v>Sun</v>
      </c>
      <c r="L4884" s="8" t="str">
        <f>IF(Sales_Pipeline[[#This Row],[Close_Date]]="","",TEXT(Sales_Pipeline[[#This Row],[Close_Date]],"mmm"))</f>
        <v>Sep</v>
      </c>
      <c r="M4884" s="8" t="str">
        <f>IF(Sales_Pipeline[[#This Row],[Close_Date]]="","","Q"&amp;ROUNDUP(MONTH(Sales_Pipeline[[#This Row],[Close_Date]])/3,0))</f>
        <v>Q3</v>
      </c>
      <c r="N4884" s="2" cm="1">
        <f t="array" ref="N4884">IFERROR(_xlfn.IFS(Sales_Pipeline[[#This Row],[Deal_Stage]]="Won",_xlfn.XLOOKUP(Sales_Pipeline[[#This Row],[Product]],Products!$A$2:$A$8,Products!$C$2:$C$8),Sales_Pipeline[[#This Row],[Deal_Stage]]="Lost",_xlfn.XLOOKUP(Sales_Pipeline[[#This Row],[Product]],Products!$A$2:$A$8,Products!$C$2:$C$8)),"")</f>
        <v>4821</v>
      </c>
      <c r="O4884" s="2">
        <v>5054</v>
      </c>
    </row>
    <row r="4885" spans="1:15" x14ac:dyDescent="0.3">
      <c r="A4885" t="s">
        <v>5031</v>
      </c>
      <c r="B4885" t="s">
        <v>17</v>
      </c>
      <c r="C4885" t="str">
        <f>_xlfn.XLOOKUP(Sales_Pipeline[[#This Row],[Sales_Agent]],Sales_Teams[Sales_Agent],Sales_Teams[Manager])</f>
        <v>Cara Losch</v>
      </c>
      <c r="D4885" t="str">
        <f>_xlfn.XLOOKUP(Sales_Pipeline[[#This Row],[Manager]],Sales_Teams[Manager],Sales_Teams[Regional_Office])</f>
        <v>East</v>
      </c>
      <c r="E4885" t="s">
        <v>61</v>
      </c>
      <c r="F4885" t="s">
        <v>760</v>
      </c>
      <c r="G4885" t="str">
        <f>IFERROR(_xlfn.XLOOKUP(Sales_Pipeline[[#This Row],[Account]],Accounts!$A$2:$A$86,Accounts!$F$2:$F$86),"")</f>
        <v>United States</v>
      </c>
      <c r="H4885" t="s">
        <v>82</v>
      </c>
      <c r="I4885" s="3">
        <v>42933</v>
      </c>
      <c r="J4885" s="3">
        <v>42934</v>
      </c>
      <c r="K4885" s="8" t="str">
        <f>IF(Sales_Pipeline[[#This Row],[Close_Date]]="","",TEXT(Sales_Pipeline[[#This Row],[Close_Date]],"ddd"))</f>
        <v>Tue</v>
      </c>
      <c r="L4885" s="8" t="str">
        <f>IF(Sales_Pipeline[[#This Row],[Close_Date]]="","",TEXT(Sales_Pipeline[[#This Row],[Close_Date]],"mmm"))</f>
        <v>Jul</v>
      </c>
      <c r="M4885" s="8" t="str">
        <f>IF(Sales_Pipeline[[#This Row],[Close_Date]]="","","Q"&amp;ROUNDUP(MONTH(Sales_Pipeline[[#This Row],[Close_Date]])/3,0))</f>
        <v>Q3</v>
      </c>
      <c r="N4885" s="2" cm="1">
        <f t="array" ref="N4885">IFERROR(_xlfn.IFS(Sales_Pipeline[[#This Row],[Deal_Stage]]="Won",_xlfn.XLOOKUP(Sales_Pipeline[[#This Row],[Product]],Products!$A$2:$A$8,Products!$C$2:$C$8),Sales_Pipeline[[#This Row],[Deal_Stage]]="Lost",_xlfn.XLOOKUP(Sales_Pipeline[[#This Row],[Product]],Products!$A$2:$A$8,Products!$C$2:$C$8)),"")</f>
        <v>55</v>
      </c>
      <c r="O4885" s="2">
        <v>0</v>
      </c>
    </row>
    <row r="4886" spans="1:15" x14ac:dyDescent="0.3">
      <c r="A4886" t="s">
        <v>5032</v>
      </c>
      <c r="B4886" t="s">
        <v>17</v>
      </c>
      <c r="C4886" t="str">
        <f>_xlfn.XLOOKUP(Sales_Pipeline[[#This Row],[Sales_Agent]],Sales_Teams[Sales_Agent],Sales_Teams[Manager])</f>
        <v>Cara Losch</v>
      </c>
      <c r="D4886" t="str">
        <f>_xlfn.XLOOKUP(Sales_Pipeline[[#This Row],[Manager]],Sales_Teams[Manager],Sales_Teams[Regional_Office])</f>
        <v>East</v>
      </c>
      <c r="E4886" t="s">
        <v>61</v>
      </c>
      <c r="F4886" t="s">
        <v>253</v>
      </c>
      <c r="G4886" t="str">
        <f>IFERROR(_xlfn.XLOOKUP(Sales_Pipeline[[#This Row],[Account]],Accounts!$A$2:$A$86,Accounts!$F$2:$F$86),"")</f>
        <v>United States</v>
      </c>
      <c r="H4886" t="s">
        <v>57</v>
      </c>
      <c r="I4886" s="3">
        <v>42933</v>
      </c>
      <c r="J4886" s="3">
        <v>42967</v>
      </c>
      <c r="K4886" s="8" t="str">
        <f>IF(Sales_Pipeline[[#This Row],[Close_Date]]="","",TEXT(Sales_Pipeline[[#This Row],[Close_Date]],"ddd"))</f>
        <v>Sun</v>
      </c>
      <c r="L4886" s="8" t="str">
        <f>IF(Sales_Pipeline[[#This Row],[Close_Date]]="","",TEXT(Sales_Pipeline[[#This Row],[Close_Date]],"mmm"))</f>
        <v>Aug</v>
      </c>
      <c r="M4886" s="8" t="str">
        <f>IF(Sales_Pipeline[[#This Row],[Close_Date]]="","","Q"&amp;ROUNDUP(MONTH(Sales_Pipeline[[#This Row],[Close_Date]])/3,0))</f>
        <v>Q3</v>
      </c>
      <c r="N4886" s="2" cm="1">
        <f t="array" ref="N4886">IFERROR(_xlfn.IFS(Sales_Pipeline[[#This Row],[Deal_Stage]]="Won",_xlfn.XLOOKUP(Sales_Pipeline[[#This Row],[Product]],Products!$A$2:$A$8,Products!$C$2:$C$8),Sales_Pipeline[[#This Row],[Deal_Stage]]="Lost",_xlfn.XLOOKUP(Sales_Pipeline[[#This Row],[Product]],Products!$A$2:$A$8,Products!$C$2:$C$8)),"")</f>
        <v>55</v>
      </c>
      <c r="O4886" s="2">
        <v>55</v>
      </c>
    </row>
    <row r="4887" spans="1:15" x14ac:dyDescent="0.3">
      <c r="A4887" t="s">
        <v>5033</v>
      </c>
      <c r="B4887" t="s">
        <v>44</v>
      </c>
      <c r="C4887" t="str">
        <f>_xlfn.XLOOKUP(Sales_Pipeline[[#This Row],[Sales_Agent]],Sales_Teams[Sales_Agent],Sales_Teams[Manager])</f>
        <v>Summer Sewald</v>
      </c>
      <c r="D4887" t="str">
        <f>_xlfn.XLOOKUP(Sales_Pipeline[[#This Row],[Manager]],Sales_Teams[Manager],Sales_Teams[Regional_Office])</f>
        <v>West</v>
      </c>
      <c r="E4887" t="s">
        <v>55</v>
      </c>
      <c r="F4887" t="s">
        <v>201</v>
      </c>
      <c r="G4887" t="str">
        <f>IFERROR(_xlfn.XLOOKUP(Sales_Pipeline[[#This Row],[Account]],Accounts!$A$2:$A$86,Accounts!$F$2:$F$86),"")</f>
        <v>United States</v>
      </c>
      <c r="H4887" t="s">
        <v>82</v>
      </c>
      <c r="I4887" s="3">
        <v>42933</v>
      </c>
      <c r="J4887" s="3">
        <v>42942</v>
      </c>
      <c r="K4887" s="8" t="str">
        <f>IF(Sales_Pipeline[[#This Row],[Close_Date]]="","",TEXT(Sales_Pipeline[[#This Row],[Close_Date]],"ddd"))</f>
        <v>Wed</v>
      </c>
      <c r="L4887" s="8" t="str">
        <f>IF(Sales_Pipeline[[#This Row],[Close_Date]]="","",TEXT(Sales_Pipeline[[#This Row],[Close_Date]],"mmm"))</f>
        <v>Jul</v>
      </c>
      <c r="M4887" s="8" t="str">
        <f>IF(Sales_Pipeline[[#This Row],[Close_Date]]="","","Q"&amp;ROUNDUP(MONTH(Sales_Pipeline[[#This Row],[Close_Date]])/3,0))</f>
        <v>Q3</v>
      </c>
      <c r="N4887" s="2" cm="1">
        <f t="array" ref="N4887">IFERROR(_xlfn.IFS(Sales_Pipeline[[#This Row],[Deal_Stage]]="Won",_xlfn.XLOOKUP(Sales_Pipeline[[#This Row],[Product]],Products!$A$2:$A$8,Products!$C$2:$C$8),Sales_Pipeline[[#This Row],[Deal_Stage]]="Lost",_xlfn.XLOOKUP(Sales_Pipeline[[#This Row],[Product]],Products!$A$2:$A$8,Products!$C$2:$C$8)),"")</f>
        <v>1096</v>
      </c>
      <c r="O4887" s="2">
        <v>0</v>
      </c>
    </row>
    <row r="4888" spans="1:15" x14ac:dyDescent="0.3">
      <c r="A4888" t="s">
        <v>5034</v>
      </c>
      <c r="B4888" t="s">
        <v>44</v>
      </c>
      <c r="C4888" t="str">
        <f>_xlfn.XLOOKUP(Sales_Pipeline[[#This Row],[Sales_Agent]],Sales_Teams[Sales_Agent],Sales_Teams[Manager])</f>
        <v>Summer Sewald</v>
      </c>
      <c r="D4888" t="str">
        <f>_xlfn.XLOOKUP(Sales_Pipeline[[#This Row],[Manager]],Sales_Teams[Manager],Sales_Teams[Regional_Office])</f>
        <v>West</v>
      </c>
      <c r="E4888" t="s">
        <v>8953</v>
      </c>
      <c r="F4888" t="s">
        <v>120</v>
      </c>
      <c r="G4888" t="str">
        <f>IFERROR(_xlfn.XLOOKUP(Sales_Pipeline[[#This Row],[Account]],Accounts!$A$2:$A$86,Accounts!$F$2:$F$86),"")</f>
        <v>United States</v>
      </c>
      <c r="H4888" t="s">
        <v>82</v>
      </c>
      <c r="I4888" s="3">
        <v>42933</v>
      </c>
      <c r="J4888" s="3">
        <v>42943</v>
      </c>
      <c r="K4888" s="8" t="str">
        <f>IF(Sales_Pipeline[[#This Row],[Close_Date]]="","",TEXT(Sales_Pipeline[[#This Row],[Close_Date]],"ddd"))</f>
        <v>Thu</v>
      </c>
      <c r="L4888" s="8" t="str">
        <f>IF(Sales_Pipeline[[#This Row],[Close_Date]]="","",TEXT(Sales_Pipeline[[#This Row],[Close_Date]],"mmm"))</f>
        <v>Jul</v>
      </c>
      <c r="M4888" s="8" t="str">
        <f>IF(Sales_Pipeline[[#This Row],[Close_Date]]="","","Q"&amp;ROUNDUP(MONTH(Sales_Pipeline[[#This Row],[Close_Date]])/3,0))</f>
        <v>Q3</v>
      </c>
      <c r="N4888" s="2" cm="1">
        <f t="array" ref="N4888">IFERROR(_xlfn.IFS(Sales_Pipeline[[#This Row],[Deal_Stage]]="Won",_xlfn.XLOOKUP(Sales_Pipeline[[#This Row],[Product]],Products!$A$2:$A$8,Products!$C$2:$C$8),Sales_Pipeline[[#This Row],[Deal_Stage]]="Lost",_xlfn.XLOOKUP(Sales_Pipeline[[#This Row],[Product]],Products!$A$2:$A$8,Products!$C$2:$C$8)),"")</f>
        <v>4821</v>
      </c>
      <c r="O4888" s="2">
        <v>0</v>
      </c>
    </row>
    <row r="4889" spans="1:15" x14ac:dyDescent="0.3">
      <c r="A4889" t="s">
        <v>5035</v>
      </c>
      <c r="B4889" t="s">
        <v>44</v>
      </c>
      <c r="C4889" t="str">
        <f>_xlfn.XLOOKUP(Sales_Pipeline[[#This Row],[Sales_Agent]],Sales_Teams[Sales_Agent],Sales_Teams[Manager])</f>
        <v>Summer Sewald</v>
      </c>
      <c r="D4889" t="str">
        <f>_xlfn.XLOOKUP(Sales_Pipeline[[#This Row],[Manager]],Sales_Teams[Manager],Sales_Teams[Regional_Office])</f>
        <v>West</v>
      </c>
      <c r="E4889" t="s">
        <v>55</v>
      </c>
      <c r="F4889" t="s">
        <v>288</v>
      </c>
      <c r="G4889" t="str">
        <f>IFERROR(_xlfn.XLOOKUP(Sales_Pipeline[[#This Row],[Account]],Accounts!$A$2:$A$86,Accounts!$F$2:$F$86),"")</f>
        <v>United States</v>
      </c>
      <c r="H4889" t="s">
        <v>57</v>
      </c>
      <c r="I4889" s="3">
        <v>42933</v>
      </c>
      <c r="J4889" s="3">
        <v>42999</v>
      </c>
      <c r="K4889" s="8" t="str">
        <f>IF(Sales_Pipeline[[#This Row],[Close_Date]]="","",TEXT(Sales_Pipeline[[#This Row],[Close_Date]],"ddd"))</f>
        <v>Thu</v>
      </c>
      <c r="L4889" s="8" t="str">
        <f>IF(Sales_Pipeline[[#This Row],[Close_Date]]="","",TEXT(Sales_Pipeline[[#This Row],[Close_Date]],"mmm"))</f>
        <v>Sep</v>
      </c>
      <c r="M4889" s="8" t="str">
        <f>IF(Sales_Pipeline[[#This Row],[Close_Date]]="","","Q"&amp;ROUNDUP(MONTH(Sales_Pipeline[[#This Row],[Close_Date]])/3,0))</f>
        <v>Q3</v>
      </c>
      <c r="N4889" s="2" cm="1">
        <f t="array" ref="N4889">IFERROR(_xlfn.IFS(Sales_Pipeline[[#This Row],[Deal_Stage]]="Won",_xlfn.XLOOKUP(Sales_Pipeline[[#This Row],[Product]],Products!$A$2:$A$8,Products!$C$2:$C$8),Sales_Pipeline[[#This Row],[Deal_Stage]]="Lost",_xlfn.XLOOKUP(Sales_Pipeline[[#This Row],[Product]],Products!$A$2:$A$8,Products!$C$2:$C$8)),"")</f>
        <v>1096</v>
      </c>
      <c r="O4889" s="2">
        <v>1064</v>
      </c>
    </row>
    <row r="4890" spans="1:15" x14ac:dyDescent="0.3">
      <c r="A4890" t="s">
        <v>5036</v>
      </c>
      <c r="B4890" t="s">
        <v>44</v>
      </c>
      <c r="C4890" t="str">
        <f>_xlfn.XLOOKUP(Sales_Pipeline[[#This Row],[Sales_Agent]],Sales_Teams[Sales_Agent],Sales_Teams[Manager])</f>
        <v>Summer Sewald</v>
      </c>
      <c r="D4890" t="str">
        <f>_xlfn.XLOOKUP(Sales_Pipeline[[#This Row],[Manager]],Sales_Teams[Manager],Sales_Teams[Regional_Office])</f>
        <v>West</v>
      </c>
      <c r="E4890" t="s">
        <v>8953</v>
      </c>
      <c r="F4890" t="s">
        <v>166</v>
      </c>
      <c r="G4890" t="str">
        <f>IFERROR(_xlfn.XLOOKUP(Sales_Pipeline[[#This Row],[Account]],Accounts!$A$2:$A$86,Accounts!$F$2:$F$86),"")</f>
        <v>United States</v>
      </c>
      <c r="H4890" t="s">
        <v>57</v>
      </c>
      <c r="I4890" s="3">
        <v>42933</v>
      </c>
      <c r="J4890" s="3">
        <v>42944</v>
      </c>
      <c r="K4890" s="8" t="str">
        <f>IF(Sales_Pipeline[[#This Row],[Close_Date]]="","",TEXT(Sales_Pipeline[[#This Row],[Close_Date]],"ddd"))</f>
        <v>Fri</v>
      </c>
      <c r="L4890" s="8" t="str">
        <f>IF(Sales_Pipeline[[#This Row],[Close_Date]]="","",TEXT(Sales_Pipeline[[#This Row],[Close_Date]],"mmm"))</f>
        <v>Jul</v>
      </c>
      <c r="M4890" s="8" t="str">
        <f>IF(Sales_Pipeline[[#This Row],[Close_Date]]="","","Q"&amp;ROUNDUP(MONTH(Sales_Pipeline[[#This Row],[Close_Date]])/3,0))</f>
        <v>Q3</v>
      </c>
      <c r="N4890" s="2" cm="1">
        <f t="array" ref="N4890">IFERROR(_xlfn.IFS(Sales_Pipeline[[#This Row],[Deal_Stage]]="Won",_xlfn.XLOOKUP(Sales_Pipeline[[#This Row],[Product]],Products!$A$2:$A$8,Products!$C$2:$C$8),Sales_Pipeline[[#This Row],[Deal_Stage]]="Lost",_xlfn.XLOOKUP(Sales_Pipeline[[#This Row],[Product]],Products!$A$2:$A$8,Products!$C$2:$C$8)),"")</f>
        <v>4821</v>
      </c>
      <c r="O4890" s="2">
        <v>5268</v>
      </c>
    </row>
    <row r="4891" spans="1:15" x14ac:dyDescent="0.3">
      <c r="A4891" t="s">
        <v>5037</v>
      </c>
      <c r="B4891" t="s">
        <v>3</v>
      </c>
      <c r="C4891" t="str">
        <f>_xlfn.XLOOKUP(Sales_Pipeline[[#This Row],[Sales_Agent]],Sales_Teams[Sales_Agent],Sales_Teams[Manager])</f>
        <v>Dustin Brinkmann</v>
      </c>
      <c r="D4891" t="str">
        <f>_xlfn.XLOOKUP(Sales_Pipeline[[#This Row],[Manager]],Sales_Teams[Manager],Sales_Teams[Regional_Office])</f>
        <v>Central</v>
      </c>
      <c r="E4891" t="s">
        <v>61</v>
      </c>
      <c r="F4891" t="s">
        <v>234</v>
      </c>
      <c r="G4891" t="str">
        <f>IFERROR(_xlfn.XLOOKUP(Sales_Pipeline[[#This Row],[Account]],Accounts!$A$2:$A$86,Accounts!$F$2:$F$86),"")</f>
        <v>United States</v>
      </c>
      <c r="H4891" t="s">
        <v>57</v>
      </c>
      <c r="I4891" s="3">
        <v>42934</v>
      </c>
      <c r="J4891" s="3">
        <v>42943</v>
      </c>
      <c r="K4891" s="8" t="str">
        <f>IF(Sales_Pipeline[[#This Row],[Close_Date]]="","",TEXT(Sales_Pipeline[[#This Row],[Close_Date]],"ddd"))</f>
        <v>Thu</v>
      </c>
      <c r="L4891" s="8" t="str">
        <f>IF(Sales_Pipeline[[#This Row],[Close_Date]]="","",TEXT(Sales_Pipeline[[#This Row],[Close_Date]],"mmm"))</f>
        <v>Jul</v>
      </c>
      <c r="M4891" s="8" t="str">
        <f>IF(Sales_Pipeline[[#This Row],[Close_Date]]="","","Q"&amp;ROUNDUP(MONTH(Sales_Pipeline[[#This Row],[Close_Date]])/3,0))</f>
        <v>Q3</v>
      </c>
      <c r="N4891" s="2" cm="1">
        <f t="array" ref="N4891">IFERROR(_xlfn.IFS(Sales_Pipeline[[#This Row],[Deal_Stage]]="Won",_xlfn.XLOOKUP(Sales_Pipeline[[#This Row],[Product]],Products!$A$2:$A$8,Products!$C$2:$C$8),Sales_Pipeline[[#This Row],[Deal_Stage]]="Lost",_xlfn.XLOOKUP(Sales_Pipeline[[#This Row],[Product]],Products!$A$2:$A$8,Products!$C$2:$C$8)),"")</f>
        <v>55</v>
      </c>
      <c r="O4891" s="2">
        <v>54</v>
      </c>
    </row>
    <row r="4892" spans="1:15" x14ac:dyDescent="0.3">
      <c r="A4892" t="s">
        <v>5038</v>
      </c>
      <c r="B4892" t="s">
        <v>27</v>
      </c>
      <c r="C4892" t="str">
        <f>_xlfn.XLOOKUP(Sales_Pipeline[[#This Row],[Sales_Agent]],Sales_Teams[Sales_Agent],Sales_Teams[Manager])</f>
        <v>Rocco Neubert</v>
      </c>
      <c r="D4892" t="str">
        <f>_xlfn.XLOOKUP(Sales_Pipeline[[#This Row],[Manager]],Sales_Teams[Manager],Sales_Teams[Regional_Office])</f>
        <v>East</v>
      </c>
      <c r="E4892" t="s">
        <v>76</v>
      </c>
      <c r="F4892" t="s">
        <v>159</v>
      </c>
      <c r="G4892" t="str">
        <f>IFERROR(_xlfn.XLOOKUP(Sales_Pipeline[[#This Row],[Account]],Accounts!$A$2:$A$86,Accounts!$F$2:$F$86),"")</f>
        <v>United States</v>
      </c>
      <c r="H4892" t="s">
        <v>57</v>
      </c>
      <c r="I4892" s="3">
        <v>42934</v>
      </c>
      <c r="J4892" s="3">
        <v>42944</v>
      </c>
      <c r="K4892" s="8" t="str">
        <f>IF(Sales_Pipeline[[#This Row],[Close_Date]]="","",TEXT(Sales_Pipeline[[#This Row],[Close_Date]],"ddd"))</f>
        <v>Fri</v>
      </c>
      <c r="L4892" s="8" t="str">
        <f>IF(Sales_Pipeline[[#This Row],[Close_Date]]="","",TEXT(Sales_Pipeline[[#This Row],[Close_Date]],"mmm"))</f>
        <v>Jul</v>
      </c>
      <c r="M4892" s="8" t="str">
        <f>IF(Sales_Pipeline[[#This Row],[Close_Date]]="","","Q"&amp;ROUNDUP(MONTH(Sales_Pipeline[[#This Row],[Close_Date]])/3,0))</f>
        <v>Q3</v>
      </c>
      <c r="N4892" s="2" cm="1">
        <f t="array" ref="N4892">IFERROR(_xlfn.IFS(Sales_Pipeline[[#This Row],[Deal_Stage]]="Won",_xlfn.XLOOKUP(Sales_Pipeline[[#This Row],[Product]],Products!$A$2:$A$8,Products!$C$2:$C$8),Sales_Pipeline[[#This Row],[Deal_Stage]]="Lost",_xlfn.XLOOKUP(Sales_Pipeline[[#This Row],[Product]],Products!$A$2:$A$8,Products!$C$2:$C$8)),"")</f>
        <v>3393</v>
      </c>
      <c r="O4892" s="2">
        <v>3407</v>
      </c>
    </row>
    <row r="4893" spans="1:15" x14ac:dyDescent="0.3">
      <c r="A4893" t="s">
        <v>5039</v>
      </c>
      <c r="B4893" t="s">
        <v>20</v>
      </c>
      <c r="C4893" t="str">
        <f>_xlfn.XLOOKUP(Sales_Pipeline[[#This Row],[Sales_Agent]],Sales_Teams[Sales_Agent],Sales_Teams[Manager])</f>
        <v>Cara Losch</v>
      </c>
      <c r="D4893" t="str">
        <f>_xlfn.XLOOKUP(Sales_Pipeline[[#This Row],[Manager]],Sales_Teams[Manager],Sales_Teams[Regional_Office])</f>
        <v>East</v>
      </c>
      <c r="E4893" t="s">
        <v>55</v>
      </c>
      <c r="G4893" t="str">
        <f>IFERROR(_xlfn.XLOOKUP(Sales_Pipeline[[#This Row],[Account]],Accounts!$A$2:$A$86,Accounts!$F$2:$F$86),"")</f>
        <v/>
      </c>
      <c r="H4893" t="s">
        <v>77</v>
      </c>
      <c r="I4893" s="3">
        <v>42934</v>
      </c>
      <c r="K4893" s="8" t="str">
        <f>IF(Sales_Pipeline[[#This Row],[Close_Date]]="","",TEXT(Sales_Pipeline[[#This Row],[Close_Date]],"ddd"))</f>
        <v/>
      </c>
      <c r="L4893" s="8" t="str">
        <f>IF(Sales_Pipeline[[#This Row],[Close_Date]]="","",TEXT(Sales_Pipeline[[#This Row],[Close_Date]],"mmm"))</f>
        <v/>
      </c>
      <c r="M4893" s="8" t="str">
        <f>IF(Sales_Pipeline[[#This Row],[Close_Date]]="","","Q"&amp;ROUNDUP(MONTH(Sales_Pipeline[[#This Row],[Close_Date]])/3,0))</f>
        <v/>
      </c>
      <c r="N4893" s="2" t="str" cm="1">
        <f t="array" ref="N4893">IFERROR(_xlfn.IFS(Sales_Pipeline[[#This Row],[Deal_Stage]]="Won",_xlfn.XLOOKUP(Sales_Pipeline[[#This Row],[Product]],Products!$A$2:$A$8,Products!$C$2:$C$8),Sales_Pipeline[[#This Row],[Deal_Stage]]="Lost",_xlfn.XLOOKUP(Sales_Pipeline[[#This Row],[Product]],Products!$A$2:$A$8,Products!$C$2:$C$8)),"")</f>
        <v/>
      </c>
      <c r="O4893" s="2">
        <v>0</v>
      </c>
    </row>
    <row r="4894" spans="1:15" x14ac:dyDescent="0.3">
      <c r="A4894" t="s">
        <v>5040</v>
      </c>
      <c r="B4894" t="s">
        <v>25</v>
      </c>
      <c r="C4894" t="str">
        <f>_xlfn.XLOOKUP(Sales_Pipeline[[#This Row],[Sales_Agent]],Sales_Teams[Sales_Agent],Sales_Teams[Manager])</f>
        <v>Rocco Neubert</v>
      </c>
      <c r="D4894" t="str">
        <f>_xlfn.XLOOKUP(Sales_Pipeline[[#This Row],[Manager]],Sales_Teams[Manager],Sales_Teams[Regional_Office])</f>
        <v>East</v>
      </c>
      <c r="E4894" t="s">
        <v>63</v>
      </c>
      <c r="F4894" t="s">
        <v>209</v>
      </c>
      <c r="G4894" t="str">
        <f>IFERROR(_xlfn.XLOOKUP(Sales_Pipeline[[#This Row],[Account]],Accounts!$A$2:$A$86,Accounts!$F$2:$F$86),"")</f>
        <v>United States</v>
      </c>
      <c r="H4894" t="s">
        <v>82</v>
      </c>
      <c r="I4894" s="3">
        <v>42934</v>
      </c>
      <c r="J4894" s="3">
        <v>42952</v>
      </c>
      <c r="K4894" s="8" t="str">
        <f>IF(Sales_Pipeline[[#This Row],[Close_Date]]="","",TEXT(Sales_Pipeline[[#This Row],[Close_Date]],"ddd"))</f>
        <v>Sat</v>
      </c>
      <c r="L4894" s="8" t="str">
        <f>IF(Sales_Pipeline[[#This Row],[Close_Date]]="","",TEXT(Sales_Pipeline[[#This Row],[Close_Date]],"mmm"))</f>
        <v>Aug</v>
      </c>
      <c r="M4894" s="8" t="str">
        <f>IF(Sales_Pipeline[[#This Row],[Close_Date]]="","","Q"&amp;ROUNDUP(MONTH(Sales_Pipeline[[#This Row],[Close_Date]])/3,0))</f>
        <v>Q3</v>
      </c>
      <c r="N4894" s="2" cm="1">
        <f t="array" ref="N4894">IFERROR(_xlfn.IFS(Sales_Pipeline[[#This Row],[Deal_Stage]]="Won",_xlfn.XLOOKUP(Sales_Pipeline[[#This Row],[Product]],Products!$A$2:$A$8,Products!$C$2:$C$8),Sales_Pipeline[[#This Row],[Deal_Stage]]="Lost",_xlfn.XLOOKUP(Sales_Pipeline[[#This Row],[Product]],Products!$A$2:$A$8,Products!$C$2:$C$8)),"")</f>
        <v>550</v>
      </c>
      <c r="O4894" s="2">
        <v>0</v>
      </c>
    </row>
    <row r="4895" spans="1:15" x14ac:dyDescent="0.3">
      <c r="A4895" t="s">
        <v>5041</v>
      </c>
      <c r="B4895" t="s">
        <v>15</v>
      </c>
      <c r="C4895" t="str">
        <f>_xlfn.XLOOKUP(Sales_Pipeline[[#This Row],[Sales_Agent]],Sales_Teams[Sales_Agent],Sales_Teams[Manager])</f>
        <v>Melvin Marxen</v>
      </c>
      <c r="D4895" t="str">
        <f>_xlfn.XLOOKUP(Sales_Pipeline[[#This Row],[Manager]],Sales_Teams[Manager],Sales_Teams[Regional_Office])</f>
        <v>Central</v>
      </c>
      <c r="E4895" t="s">
        <v>8953</v>
      </c>
      <c r="F4895" t="s">
        <v>147</v>
      </c>
      <c r="G4895" t="str">
        <f>IFERROR(_xlfn.XLOOKUP(Sales_Pipeline[[#This Row],[Account]],Accounts!$A$2:$A$86,Accounts!$F$2:$F$86),"")</f>
        <v>United States</v>
      </c>
      <c r="H4895" t="s">
        <v>82</v>
      </c>
      <c r="I4895" s="3">
        <v>42934</v>
      </c>
      <c r="J4895" s="3">
        <v>42977</v>
      </c>
      <c r="K4895" s="8" t="str">
        <f>IF(Sales_Pipeline[[#This Row],[Close_Date]]="","",TEXT(Sales_Pipeline[[#This Row],[Close_Date]],"ddd"))</f>
        <v>Wed</v>
      </c>
      <c r="L4895" s="8" t="str">
        <f>IF(Sales_Pipeline[[#This Row],[Close_Date]]="","",TEXT(Sales_Pipeline[[#This Row],[Close_Date]],"mmm"))</f>
        <v>Aug</v>
      </c>
      <c r="M4895" s="8" t="str">
        <f>IF(Sales_Pipeline[[#This Row],[Close_Date]]="","","Q"&amp;ROUNDUP(MONTH(Sales_Pipeline[[#This Row],[Close_Date]])/3,0))</f>
        <v>Q3</v>
      </c>
      <c r="N4895" s="2" cm="1">
        <f t="array" ref="N4895">IFERROR(_xlfn.IFS(Sales_Pipeline[[#This Row],[Deal_Stage]]="Won",_xlfn.XLOOKUP(Sales_Pipeline[[#This Row],[Product]],Products!$A$2:$A$8,Products!$C$2:$C$8),Sales_Pipeline[[#This Row],[Deal_Stage]]="Lost",_xlfn.XLOOKUP(Sales_Pipeline[[#This Row],[Product]],Products!$A$2:$A$8,Products!$C$2:$C$8)),"")</f>
        <v>4821</v>
      </c>
      <c r="O4895" s="2">
        <v>0</v>
      </c>
    </row>
    <row r="4896" spans="1:15" x14ac:dyDescent="0.3">
      <c r="A4896" t="s">
        <v>5042</v>
      </c>
      <c r="B4896" t="s">
        <v>15</v>
      </c>
      <c r="C4896" t="str">
        <f>_xlfn.XLOOKUP(Sales_Pipeline[[#This Row],[Sales_Agent]],Sales_Teams[Sales_Agent],Sales_Teams[Manager])</f>
        <v>Melvin Marxen</v>
      </c>
      <c r="D4896" t="str">
        <f>_xlfn.XLOOKUP(Sales_Pipeline[[#This Row],[Manager]],Sales_Teams[Manager],Sales_Teams[Regional_Office])</f>
        <v>Central</v>
      </c>
      <c r="E4896" t="s">
        <v>61</v>
      </c>
      <c r="F4896" t="s">
        <v>118</v>
      </c>
      <c r="G4896" t="str">
        <f>IFERROR(_xlfn.XLOOKUP(Sales_Pipeline[[#This Row],[Account]],Accounts!$A$2:$A$86,Accounts!$F$2:$F$86),"")</f>
        <v>United States</v>
      </c>
      <c r="H4896" t="s">
        <v>82</v>
      </c>
      <c r="I4896" s="3">
        <v>42934</v>
      </c>
      <c r="J4896" s="3">
        <v>42942</v>
      </c>
      <c r="K4896" s="8" t="str">
        <f>IF(Sales_Pipeline[[#This Row],[Close_Date]]="","",TEXT(Sales_Pipeline[[#This Row],[Close_Date]],"ddd"))</f>
        <v>Wed</v>
      </c>
      <c r="L4896" s="8" t="str">
        <f>IF(Sales_Pipeline[[#This Row],[Close_Date]]="","",TEXT(Sales_Pipeline[[#This Row],[Close_Date]],"mmm"))</f>
        <v>Jul</v>
      </c>
      <c r="M4896" s="8" t="str">
        <f>IF(Sales_Pipeline[[#This Row],[Close_Date]]="","","Q"&amp;ROUNDUP(MONTH(Sales_Pipeline[[#This Row],[Close_Date]])/3,0))</f>
        <v>Q3</v>
      </c>
      <c r="N4896" s="2" cm="1">
        <f t="array" ref="N4896">IFERROR(_xlfn.IFS(Sales_Pipeline[[#This Row],[Deal_Stage]]="Won",_xlfn.XLOOKUP(Sales_Pipeline[[#This Row],[Product]],Products!$A$2:$A$8,Products!$C$2:$C$8),Sales_Pipeline[[#This Row],[Deal_Stage]]="Lost",_xlfn.XLOOKUP(Sales_Pipeline[[#This Row],[Product]],Products!$A$2:$A$8,Products!$C$2:$C$8)),"")</f>
        <v>55</v>
      </c>
      <c r="O4896" s="2">
        <v>0</v>
      </c>
    </row>
    <row r="4897" spans="1:15" x14ac:dyDescent="0.3">
      <c r="A4897" t="s">
        <v>5043</v>
      </c>
      <c r="B4897" t="s">
        <v>15</v>
      </c>
      <c r="C4897" t="str">
        <f>_xlfn.XLOOKUP(Sales_Pipeline[[#This Row],[Sales_Agent]],Sales_Teams[Sales_Agent],Sales_Teams[Manager])</f>
        <v>Melvin Marxen</v>
      </c>
      <c r="D4897" t="str">
        <f>_xlfn.XLOOKUP(Sales_Pipeline[[#This Row],[Manager]],Sales_Teams[Manager],Sales_Teams[Regional_Office])</f>
        <v>Central</v>
      </c>
      <c r="E4897" t="s">
        <v>55</v>
      </c>
      <c r="F4897" t="s">
        <v>94</v>
      </c>
      <c r="G4897" t="str">
        <f>IFERROR(_xlfn.XLOOKUP(Sales_Pipeline[[#This Row],[Account]],Accounts!$A$2:$A$86,Accounts!$F$2:$F$86),"")</f>
        <v>United States</v>
      </c>
      <c r="H4897" t="s">
        <v>57</v>
      </c>
      <c r="I4897" s="3">
        <v>42934</v>
      </c>
      <c r="J4897" s="3">
        <v>42935</v>
      </c>
      <c r="K4897" s="8" t="str">
        <f>IF(Sales_Pipeline[[#This Row],[Close_Date]]="","",TEXT(Sales_Pipeline[[#This Row],[Close_Date]],"ddd"))</f>
        <v>Wed</v>
      </c>
      <c r="L4897" s="8" t="str">
        <f>IF(Sales_Pipeline[[#This Row],[Close_Date]]="","",TEXT(Sales_Pipeline[[#This Row],[Close_Date]],"mmm"))</f>
        <v>Jul</v>
      </c>
      <c r="M4897" s="8" t="str">
        <f>IF(Sales_Pipeline[[#This Row],[Close_Date]]="","","Q"&amp;ROUNDUP(MONTH(Sales_Pipeline[[#This Row],[Close_Date]])/3,0))</f>
        <v>Q3</v>
      </c>
      <c r="N4897" s="2" cm="1">
        <f t="array" ref="N4897">IFERROR(_xlfn.IFS(Sales_Pipeline[[#This Row],[Deal_Stage]]="Won",_xlfn.XLOOKUP(Sales_Pipeline[[#This Row],[Product]],Products!$A$2:$A$8,Products!$C$2:$C$8),Sales_Pipeline[[#This Row],[Deal_Stage]]="Lost",_xlfn.XLOOKUP(Sales_Pipeline[[#This Row],[Product]],Products!$A$2:$A$8,Products!$C$2:$C$8)),"")</f>
        <v>1096</v>
      </c>
      <c r="O4897" s="2">
        <v>752</v>
      </c>
    </row>
    <row r="4898" spans="1:15" x14ac:dyDescent="0.3">
      <c r="A4898" t="s">
        <v>5044</v>
      </c>
      <c r="B4898" t="s">
        <v>15</v>
      </c>
      <c r="C4898" t="str">
        <f>_xlfn.XLOOKUP(Sales_Pipeline[[#This Row],[Sales_Agent]],Sales_Teams[Sales_Agent],Sales_Teams[Manager])</f>
        <v>Melvin Marxen</v>
      </c>
      <c r="D4898" t="str">
        <f>_xlfn.XLOOKUP(Sales_Pipeline[[#This Row],[Manager]],Sales_Teams[Manager],Sales_Teams[Regional_Office])</f>
        <v>Central</v>
      </c>
      <c r="E4898" t="s">
        <v>76</v>
      </c>
      <c r="F4898" t="s">
        <v>204</v>
      </c>
      <c r="G4898" t="str">
        <f>IFERROR(_xlfn.XLOOKUP(Sales_Pipeline[[#This Row],[Account]],Accounts!$A$2:$A$86,Accounts!$F$2:$F$86),"")</f>
        <v>United States</v>
      </c>
      <c r="H4898" t="s">
        <v>57</v>
      </c>
      <c r="I4898" s="3">
        <v>42934</v>
      </c>
      <c r="J4898" s="3">
        <v>42981</v>
      </c>
      <c r="K4898" s="8" t="str">
        <f>IF(Sales_Pipeline[[#This Row],[Close_Date]]="","",TEXT(Sales_Pipeline[[#This Row],[Close_Date]],"ddd"))</f>
        <v>Sun</v>
      </c>
      <c r="L4898" s="8" t="str">
        <f>IF(Sales_Pipeline[[#This Row],[Close_Date]]="","",TEXT(Sales_Pipeline[[#This Row],[Close_Date]],"mmm"))</f>
        <v>Sep</v>
      </c>
      <c r="M4898" s="8" t="str">
        <f>IF(Sales_Pipeline[[#This Row],[Close_Date]]="","","Q"&amp;ROUNDUP(MONTH(Sales_Pipeline[[#This Row],[Close_Date]])/3,0))</f>
        <v>Q3</v>
      </c>
      <c r="N4898" s="2" cm="1">
        <f t="array" ref="N4898">IFERROR(_xlfn.IFS(Sales_Pipeline[[#This Row],[Deal_Stage]]="Won",_xlfn.XLOOKUP(Sales_Pipeline[[#This Row],[Product]],Products!$A$2:$A$8,Products!$C$2:$C$8),Sales_Pipeline[[#This Row],[Deal_Stage]]="Lost",_xlfn.XLOOKUP(Sales_Pipeline[[#This Row],[Product]],Products!$A$2:$A$8,Products!$C$2:$C$8)),"")</f>
        <v>3393</v>
      </c>
      <c r="O4898" s="2">
        <v>3727</v>
      </c>
    </row>
    <row r="4899" spans="1:15" x14ac:dyDescent="0.3">
      <c r="A4899" t="s">
        <v>5045</v>
      </c>
      <c r="B4899" t="s">
        <v>38</v>
      </c>
      <c r="C4899" t="str">
        <f>_xlfn.XLOOKUP(Sales_Pipeline[[#This Row],[Sales_Agent]],Sales_Teams[Sales_Agent],Sales_Teams[Manager])</f>
        <v>Celia Rouche</v>
      </c>
      <c r="D4899" t="str">
        <f>_xlfn.XLOOKUP(Sales_Pipeline[[#This Row],[Manager]],Sales_Teams[Manager],Sales_Teams[Regional_Office])</f>
        <v>West</v>
      </c>
      <c r="E4899" t="s">
        <v>61</v>
      </c>
      <c r="F4899" t="s">
        <v>234</v>
      </c>
      <c r="G4899" t="str">
        <f>IFERROR(_xlfn.XLOOKUP(Sales_Pipeline[[#This Row],[Account]],Accounts!$A$2:$A$86,Accounts!$F$2:$F$86),"")</f>
        <v>United States</v>
      </c>
      <c r="H4899" t="s">
        <v>82</v>
      </c>
      <c r="I4899" s="3">
        <v>42934</v>
      </c>
      <c r="J4899" s="3">
        <v>42947</v>
      </c>
      <c r="K4899" s="8" t="str">
        <f>IF(Sales_Pipeline[[#This Row],[Close_Date]]="","",TEXT(Sales_Pipeline[[#This Row],[Close_Date]],"ddd"))</f>
        <v>Mon</v>
      </c>
      <c r="L4899" s="8" t="str">
        <f>IF(Sales_Pipeline[[#This Row],[Close_Date]]="","",TEXT(Sales_Pipeline[[#This Row],[Close_Date]],"mmm"))</f>
        <v>Jul</v>
      </c>
      <c r="M4899" s="8" t="str">
        <f>IF(Sales_Pipeline[[#This Row],[Close_Date]]="","","Q"&amp;ROUNDUP(MONTH(Sales_Pipeline[[#This Row],[Close_Date]])/3,0))</f>
        <v>Q3</v>
      </c>
      <c r="N4899" s="2" cm="1">
        <f t="array" ref="N4899">IFERROR(_xlfn.IFS(Sales_Pipeline[[#This Row],[Deal_Stage]]="Won",_xlfn.XLOOKUP(Sales_Pipeline[[#This Row],[Product]],Products!$A$2:$A$8,Products!$C$2:$C$8),Sales_Pipeline[[#This Row],[Deal_Stage]]="Lost",_xlfn.XLOOKUP(Sales_Pipeline[[#This Row],[Product]],Products!$A$2:$A$8,Products!$C$2:$C$8)),"")</f>
        <v>55</v>
      </c>
      <c r="O4899" s="2">
        <v>0</v>
      </c>
    </row>
    <row r="4900" spans="1:15" x14ac:dyDescent="0.3">
      <c r="A4900" t="s">
        <v>5046</v>
      </c>
      <c r="B4900" t="s">
        <v>38</v>
      </c>
      <c r="C4900" t="str">
        <f>_xlfn.XLOOKUP(Sales_Pipeline[[#This Row],[Sales_Agent]],Sales_Teams[Sales_Agent],Sales_Teams[Manager])</f>
        <v>Celia Rouche</v>
      </c>
      <c r="D4900" t="str">
        <f>_xlfn.XLOOKUP(Sales_Pipeline[[#This Row],[Manager]],Sales_Teams[Manager],Sales_Teams[Regional_Office])</f>
        <v>West</v>
      </c>
      <c r="E4900" t="s">
        <v>63</v>
      </c>
      <c r="F4900" t="s">
        <v>107</v>
      </c>
      <c r="G4900" t="str">
        <f>IFERROR(_xlfn.XLOOKUP(Sales_Pipeline[[#This Row],[Account]],Accounts!$A$2:$A$86,Accounts!$F$2:$F$86),"")</f>
        <v>United States</v>
      </c>
      <c r="H4900" t="s">
        <v>57</v>
      </c>
      <c r="I4900" s="3">
        <v>42934</v>
      </c>
      <c r="J4900" s="3">
        <v>42944</v>
      </c>
      <c r="K4900" s="8" t="str">
        <f>IF(Sales_Pipeline[[#This Row],[Close_Date]]="","",TEXT(Sales_Pipeline[[#This Row],[Close_Date]],"ddd"))</f>
        <v>Fri</v>
      </c>
      <c r="L4900" s="8" t="str">
        <f>IF(Sales_Pipeline[[#This Row],[Close_Date]]="","",TEXT(Sales_Pipeline[[#This Row],[Close_Date]],"mmm"))</f>
        <v>Jul</v>
      </c>
      <c r="M4900" s="8" t="str">
        <f>IF(Sales_Pipeline[[#This Row],[Close_Date]]="","","Q"&amp;ROUNDUP(MONTH(Sales_Pipeline[[#This Row],[Close_Date]])/3,0))</f>
        <v>Q3</v>
      </c>
      <c r="N4900" s="2" cm="1">
        <f t="array" ref="N4900">IFERROR(_xlfn.IFS(Sales_Pipeline[[#This Row],[Deal_Stage]]="Won",_xlfn.XLOOKUP(Sales_Pipeline[[#This Row],[Product]],Products!$A$2:$A$8,Products!$C$2:$C$8),Sales_Pipeline[[#This Row],[Deal_Stage]]="Lost",_xlfn.XLOOKUP(Sales_Pipeline[[#This Row],[Product]],Products!$A$2:$A$8,Products!$C$2:$C$8)),"")</f>
        <v>550</v>
      </c>
      <c r="O4900" s="2">
        <v>532</v>
      </c>
    </row>
    <row r="4901" spans="1:15" x14ac:dyDescent="0.3">
      <c r="A4901" t="s">
        <v>5047</v>
      </c>
      <c r="B4901" t="s">
        <v>22</v>
      </c>
      <c r="C4901" t="str">
        <f>_xlfn.XLOOKUP(Sales_Pipeline[[#This Row],[Sales_Agent]],Sales_Teams[Sales_Agent],Sales_Teams[Manager])</f>
        <v>Cara Losch</v>
      </c>
      <c r="D4901" t="str">
        <f>_xlfn.XLOOKUP(Sales_Pipeline[[#This Row],[Manager]],Sales_Teams[Manager],Sales_Teams[Regional_Office])</f>
        <v>East</v>
      </c>
      <c r="E4901" t="s">
        <v>84</v>
      </c>
      <c r="F4901" t="s">
        <v>96</v>
      </c>
      <c r="G4901" t="str">
        <f>IFERROR(_xlfn.XLOOKUP(Sales_Pipeline[[#This Row],[Account]],Accounts!$A$2:$A$86,Accounts!$F$2:$F$86),"")</f>
        <v>United States</v>
      </c>
      <c r="H4901" t="s">
        <v>82</v>
      </c>
      <c r="I4901" s="3">
        <v>42934</v>
      </c>
      <c r="J4901" s="3">
        <v>42946</v>
      </c>
      <c r="K4901" s="8" t="str">
        <f>IF(Sales_Pipeline[[#This Row],[Close_Date]]="","",TEXT(Sales_Pipeline[[#This Row],[Close_Date]],"ddd"))</f>
        <v>Sun</v>
      </c>
      <c r="L4901" s="8" t="str">
        <f>IF(Sales_Pipeline[[#This Row],[Close_Date]]="","",TEXT(Sales_Pipeline[[#This Row],[Close_Date]],"mmm"))</f>
        <v>Jul</v>
      </c>
      <c r="M4901" s="8" t="str">
        <f>IF(Sales_Pipeline[[#This Row],[Close_Date]]="","","Q"&amp;ROUNDUP(MONTH(Sales_Pipeline[[#This Row],[Close_Date]])/3,0))</f>
        <v>Q3</v>
      </c>
      <c r="N4901" s="2" cm="1">
        <f t="array" ref="N4901">IFERROR(_xlfn.IFS(Sales_Pipeline[[#This Row],[Deal_Stage]]="Won",_xlfn.XLOOKUP(Sales_Pipeline[[#This Row],[Product]],Products!$A$2:$A$8,Products!$C$2:$C$8),Sales_Pipeline[[#This Row],[Deal_Stage]]="Lost",_xlfn.XLOOKUP(Sales_Pipeline[[#This Row],[Product]],Products!$A$2:$A$8,Products!$C$2:$C$8)),"")</f>
        <v>5482</v>
      </c>
      <c r="O4901" s="2">
        <v>0</v>
      </c>
    </row>
    <row r="4902" spans="1:15" x14ac:dyDescent="0.3">
      <c r="A4902" t="s">
        <v>5048</v>
      </c>
      <c r="B4902" t="s">
        <v>13</v>
      </c>
      <c r="C4902" t="str">
        <f>_xlfn.XLOOKUP(Sales_Pipeline[[#This Row],[Sales_Agent]],Sales_Teams[Sales_Agent],Sales_Teams[Manager])</f>
        <v>Melvin Marxen</v>
      </c>
      <c r="D4902" t="str">
        <f>_xlfn.XLOOKUP(Sales_Pipeline[[#This Row],[Manager]],Sales_Teams[Manager],Sales_Teams[Regional_Office])</f>
        <v>Central</v>
      </c>
      <c r="E4902" t="s">
        <v>84</v>
      </c>
      <c r="F4902" t="s">
        <v>330</v>
      </c>
      <c r="G4902" t="str">
        <f>IFERROR(_xlfn.XLOOKUP(Sales_Pipeline[[#This Row],[Account]],Accounts!$A$2:$A$86,Accounts!$F$2:$F$86),"")</f>
        <v>Korea</v>
      </c>
      <c r="H4902" t="s">
        <v>82</v>
      </c>
      <c r="I4902" s="3">
        <v>42934</v>
      </c>
      <c r="J4902" s="3">
        <v>42939</v>
      </c>
      <c r="K4902" s="8" t="str">
        <f>IF(Sales_Pipeline[[#This Row],[Close_Date]]="","",TEXT(Sales_Pipeline[[#This Row],[Close_Date]],"ddd"))</f>
        <v>Sun</v>
      </c>
      <c r="L4902" s="8" t="str">
        <f>IF(Sales_Pipeline[[#This Row],[Close_Date]]="","",TEXT(Sales_Pipeline[[#This Row],[Close_Date]],"mmm"))</f>
        <v>Jul</v>
      </c>
      <c r="M4902" s="8" t="str">
        <f>IF(Sales_Pipeline[[#This Row],[Close_Date]]="","","Q"&amp;ROUNDUP(MONTH(Sales_Pipeline[[#This Row],[Close_Date]])/3,0))</f>
        <v>Q3</v>
      </c>
      <c r="N4902" s="2" cm="1">
        <f t="array" ref="N4902">IFERROR(_xlfn.IFS(Sales_Pipeline[[#This Row],[Deal_Stage]]="Won",_xlfn.XLOOKUP(Sales_Pipeline[[#This Row],[Product]],Products!$A$2:$A$8,Products!$C$2:$C$8),Sales_Pipeline[[#This Row],[Deal_Stage]]="Lost",_xlfn.XLOOKUP(Sales_Pipeline[[#This Row],[Product]],Products!$A$2:$A$8,Products!$C$2:$C$8)),"")</f>
        <v>5482</v>
      </c>
      <c r="O4902" s="2">
        <v>0</v>
      </c>
    </row>
    <row r="4903" spans="1:15" x14ac:dyDescent="0.3">
      <c r="A4903" t="s">
        <v>5049</v>
      </c>
      <c r="B4903" t="s">
        <v>13</v>
      </c>
      <c r="C4903" t="str">
        <f>_xlfn.XLOOKUP(Sales_Pipeline[[#This Row],[Sales_Agent]],Sales_Teams[Sales_Agent],Sales_Teams[Manager])</f>
        <v>Melvin Marxen</v>
      </c>
      <c r="D4903" t="str">
        <f>_xlfn.XLOOKUP(Sales_Pipeline[[#This Row],[Manager]],Sales_Teams[Manager],Sales_Teams[Regional_Office])</f>
        <v>Central</v>
      </c>
      <c r="E4903" t="s">
        <v>84</v>
      </c>
      <c r="F4903" t="s">
        <v>333</v>
      </c>
      <c r="G4903" t="str">
        <f>IFERROR(_xlfn.XLOOKUP(Sales_Pipeline[[#This Row],[Account]],Accounts!$A$2:$A$86,Accounts!$F$2:$F$86),"")</f>
        <v>United States</v>
      </c>
      <c r="H4903" t="s">
        <v>82</v>
      </c>
      <c r="I4903" s="3">
        <v>42934</v>
      </c>
      <c r="J4903" s="3">
        <v>42954</v>
      </c>
      <c r="K4903" s="8" t="str">
        <f>IF(Sales_Pipeline[[#This Row],[Close_Date]]="","",TEXT(Sales_Pipeline[[#This Row],[Close_Date]],"ddd"))</f>
        <v>Mon</v>
      </c>
      <c r="L4903" s="8" t="str">
        <f>IF(Sales_Pipeline[[#This Row],[Close_Date]]="","",TEXT(Sales_Pipeline[[#This Row],[Close_Date]],"mmm"))</f>
        <v>Aug</v>
      </c>
      <c r="M4903" s="8" t="str">
        <f>IF(Sales_Pipeline[[#This Row],[Close_Date]]="","","Q"&amp;ROUNDUP(MONTH(Sales_Pipeline[[#This Row],[Close_Date]])/3,0))</f>
        <v>Q3</v>
      </c>
      <c r="N4903" s="2" cm="1">
        <f t="array" ref="N4903">IFERROR(_xlfn.IFS(Sales_Pipeline[[#This Row],[Deal_Stage]]="Won",_xlfn.XLOOKUP(Sales_Pipeline[[#This Row],[Product]],Products!$A$2:$A$8,Products!$C$2:$C$8),Sales_Pipeline[[#This Row],[Deal_Stage]]="Lost",_xlfn.XLOOKUP(Sales_Pipeline[[#This Row],[Product]],Products!$A$2:$A$8,Products!$C$2:$C$8)),"")</f>
        <v>5482</v>
      </c>
      <c r="O4903" s="2">
        <v>0</v>
      </c>
    </row>
    <row r="4904" spans="1:15" x14ac:dyDescent="0.3">
      <c r="A4904" t="s">
        <v>5050</v>
      </c>
      <c r="B4904" t="s">
        <v>13</v>
      </c>
      <c r="C4904" t="str">
        <f>_xlfn.XLOOKUP(Sales_Pipeline[[#This Row],[Sales_Agent]],Sales_Teams[Sales_Agent],Sales_Teams[Manager])</f>
        <v>Melvin Marxen</v>
      </c>
      <c r="D4904" t="str">
        <f>_xlfn.XLOOKUP(Sales_Pipeline[[#This Row],[Manager]],Sales_Teams[Manager],Sales_Teams[Regional_Office])</f>
        <v>Central</v>
      </c>
      <c r="E4904" t="s">
        <v>76</v>
      </c>
      <c r="F4904" t="s">
        <v>234</v>
      </c>
      <c r="G4904" t="str">
        <f>IFERROR(_xlfn.XLOOKUP(Sales_Pipeline[[#This Row],[Account]],Accounts!$A$2:$A$86,Accounts!$F$2:$F$86),"")</f>
        <v>United States</v>
      </c>
      <c r="H4904" t="s">
        <v>57</v>
      </c>
      <c r="I4904" s="3">
        <v>42934</v>
      </c>
      <c r="J4904" s="3">
        <v>43005</v>
      </c>
      <c r="K4904" s="8" t="str">
        <f>IF(Sales_Pipeline[[#This Row],[Close_Date]]="","",TEXT(Sales_Pipeline[[#This Row],[Close_Date]],"ddd"))</f>
        <v>Wed</v>
      </c>
      <c r="L4904" s="8" t="str">
        <f>IF(Sales_Pipeline[[#This Row],[Close_Date]]="","",TEXT(Sales_Pipeline[[#This Row],[Close_Date]],"mmm"))</f>
        <v>Sep</v>
      </c>
      <c r="M4904" s="8" t="str">
        <f>IF(Sales_Pipeline[[#This Row],[Close_Date]]="","","Q"&amp;ROUNDUP(MONTH(Sales_Pipeline[[#This Row],[Close_Date]])/3,0))</f>
        <v>Q3</v>
      </c>
      <c r="N4904" s="2" cm="1">
        <f t="array" ref="N4904">IFERROR(_xlfn.IFS(Sales_Pipeline[[#This Row],[Deal_Stage]]="Won",_xlfn.XLOOKUP(Sales_Pipeline[[#This Row],[Product]],Products!$A$2:$A$8,Products!$C$2:$C$8),Sales_Pipeline[[#This Row],[Deal_Stage]]="Lost",_xlfn.XLOOKUP(Sales_Pipeline[[#This Row],[Product]],Products!$A$2:$A$8,Products!$C$2:$C$8)),"")</f>
        <v>3393</v>
      </c>
      <c r="O4904" s="2">
        <v>3139</v>
      </c>
    </row>
    <row r="4905" spans="1:15" x14ac:dyDescent="0.3">
      <c r="A4905" t="s">
        <v>5051</v>
      </c>
      <c r="B4905" t="s">
        <v>36</v>
      </c>
      <c r="C4905" t="str">
        <f>_xlfn.XLOOKUP(Sales_Pipeline[[#This Row],[Sales_Agent]],Sales_Teams[Sales_Agent],Sales_Teams[Manager])</f>
        <v>Celia Rouche</v>
      </c>
      <c r="D4905" t="str">
        <f>_xlfn.XLOOKUP(Sales_Pipeline[[#This Row],[Manager]],Sales_Teams[Manager],Sales_Teams[Regional_Office])</f>
        <v>West</v>
      </c>
      <c r="E4905" t="s">
        <v>76</v>
      </c>
      <c r="F4905" t="s">
        <v>89</v>
      </c>
      <c r="G4905" t="str">
        <f>IFERROR(_xlfn.XLOOKUP(Sales_Pipeline[[#This Row],[Account]],Accounts!$A$2:$A$86,Accounts!$F$2:$F$86),"")</f>
        <v>United States</v>
      </c>
      <c r="H4905" t="s">
        <v>57</v>
      </c>
      <c r="I4905" s="3">
        <v>42934</v>
      </c>
      <c r="J4905" s="3">
        <v>42944</v>
      </c>
      <c r="K4905" s="8" t="str">
        <f>IF(Sales_Pipeline[[#This Row],[Close_Date]]="","",TEXT(Sales_Pipeline[[#This Row],[Close_Date]],"ddd"))</f>
        <v>Fri</v>
      </c>
      <c r="L4905" s="8" t="str">
        <f>IF(Sales_Pipeline[[#This Row],[Close_Date]]="","",TEXT(Sales_Pipeline[[#This Row],[Close_Date]],"mmm"))</f>
        <v>Jul</v>
      </c>
      <c r="M4905" s="8" t="str">
        <f>IF(Sales_Pipeline[[#This Row],[Close_Date]]="","","Q"&amp;ROUNDUP(MONTH(Sales_Pipeline[[#This Row],[Close_Date]])/3,0))</f>
        <v>Q3</v>
      </c>
      <c r="N4905" s="2" cm="1">
        <f t="array" ref="N4905">IFERROR(_xlfn.IFS(Sales_Pipeline[[#This Row],[Deal_Stage]]="Won",_xlfn.XLOOKUP(Sales_Pipeline[[#This Row],[Product]],Products!$A$2:$A$8,Products!$C$2:$C$8),Sales_Pipeline[[#This Row],[Deal_Stage]]="Lost",_xlfn.XLOOKUP(Sales_Pipeline[[#This Row],[Product]],Products!$A$2:$A$8,Products!$C$2:$C$8)),"")</f>
        <v>3393</v>
      </c>
      <c r="O4905" s="2">
        <v>3403</v>
      </c>
    </row>
    <row r="4906" spans="1:15" x14ac:dyDescent="0.3">
      <c r="A4906" t="s">
        <v>5052</v>
      </c>
      <c r="B4906" t="s">
        <v>40</v>
      </c>
      <c r="C4906" t="str">
        <f>_xlfn.XLOOKUP(Sales_Pipeline[[#This Row],[Sales_Agent]],Sales_Teams[Sales_Agent],Sales_Teams[Manager])</f>
        <v>Summer Sewald</v>
      </c>
      <c r="D4906" t="str">
        <f>_xlfn.XLOOKUP(Sales_Pipeline[[#This Row],[Manager]],Sales_Teams[Manager],Sales_Teams[Regional_Office])</f>
        <v>West</v>
      </c>
      <c r="E4906" t="s">
        <v>76</v>
      </c>
      <c r="G4906" t="str">
        <f>IFERROR(_xlfn.XLOOKUP(Sales_Pipeline[[#This Row],[Account]],Accounts!$A$2:$A$86,Accounts!$F$2:$F$86),"")</f>
        <v/>
      </c>
      <c r="H4906" t="s">
        <v>77</v>
      </c>
      <c r="I4906" s="3">
        <v>42934</v>
      </c>
      <c r="K4906" s="8" t="str">
        <f>IF(Sales_Pipeline[[#This Row],[Close_Date]]="","",TEXT(Sales_Pipeline[[#This Row],[Close_Date]],"ddd"))</f>
        <v/>
      </c>
      <c r="L4906" s="8" t="str">
        <f>IF(Sales_Pipeline[[#This Row],[Close_Date]]="","",TEXT(Sales_Pipeline[[#This Row],[Close_Date]],"mmm"))</f>
        <v/>
      </c>
      <c r="M4906" s="8" t="str">
        <f>IF(Sales_Pipeline[[#This Row],[Close_Date]]="","","Q"&amp;ROUNDUP(MONTH(Sales_Pipeline[[#This Row],[Close_Date]])/3,0))</f>
        <v/>
      </c>
      <c r="N4906" s="2" t="str" cm="1">
        <f t="array" ref="N4906">IFERROR(_xlfn.IFS(Sales_Pipeline[[#This Row],[Deal_Stage]]="Won",_xlfn.XLOOKUP(Sales_Pipeline[[#This Row],[Product]],Products!$A$2:$A$8,Products!$C$2:$C$8),Sales_Pipeline[[#This Row],[Deal_Stage]]="Lost",_xlfn.XLOOKUP(Sales_Pipeline[[#This Row],[Product]],Products!$A$2:$A$8,Products!$C$2:$C$8)),"")</f>
        <v/>
      </c>
      <c r="O4906" s="2">
        <v>0</v>
      </c>
    </row>
    <row r="4907" spans="1:15" x14ac:dyDescent="0.3">
      <c r="A4907" t="s">
        <v>5053</v>
      </c>
      <c r="B4907" t="s">
        <v>40</v>
      </c>
      <c r="C4907" t="str">
        <f>_xlfn.XLOOKUP(Sales_Pipeline[[#This Row],[Sales_Agent]],Sales_Teams[Sales_Agent],Sales_Teams[Manager])</f>
        <v>Summer Sewald</v>
      </c>
      <c r="D4907" t="str">
        <f>_xlfn.XLOOKUP(Sales_Pipeline[[#This Row],[Manager]],Sales_Teams[Manager],Sales_Teams[Regional_Office])</f>
        <v>West</v>
      </c>
      <c r="E4907" t="s">
        <v>84</v>
      </c>
      <c r="F4907" t="s">
        <v>185</v>
      </c>
      <c r="G4907" t="str">
        <f>IFERROR(_xlfn.XLOOKUP(Sales_Pipeline[[#This Row],[Account]],Accounts!$A$2:$A$86,Accounts!$F$2:$F$86),"")</f>
        <v>United States</v>
      </c>
      <c r="H4907" t="s">
        <v>57</v>
      </c>
      <c r="I4907" s="3">
        <v>42934</v>
      </c>
      <c r="J4907" s="3">
        <v>42943</v>
      </c>
      <c r="K4907" s="8" t="str">
        <f>IF(Sales_Pipeline[[#This Row],[Close_Date]]="","",TEXT(Sales_Pipeline[[#This Row],[Close_Date]],"ddd"))</f>
        <v>Thu</v>
      </c>
      <c r="L4907" s="8" t="str">
        <f>IF(Sales_Pipeline[[#This Row],[Close_Date]]="","",TEXT(Sales_Pipeline[[#This Row],[Close_Date]],"mmm"))</f>
        <v>Jul</v>
      </c>
      <c r="M4907" s="8" t="str">
        <f>IF(Sales_Pipeline[[#This Row],[Close_Date]]="","","Q"&amp;ROUNDUP(MONTH(Sales_Pipeline[[#This Row],[Close_Date]])/3,0))</f>
        <v>Q3</v>
      </c>
      <c r="N4907" s="2" cm="1">
        <f t="array" ref="N4907">IFERROR(_xlfn.IFS(Sales_Pipeline[[#This Row],[Deal_Stage]]="Won",_xlfn.XLOOKUP(Sales_Pipeline[[#This Row],[Product]],Products!$A$2:$A$8,Products!$C$2:$C$8),Sales_Pipeline[[#This Row],[Deal_Stage]]="Lost",_xlfn.XLOOKUP(Sales_Pipeline[[#This Row],[Product]],Products!$A$2:$A$8,Products!$C$2:$C$8)),"")</f>
        <v>5482</v>
      </c>
      <c r="O4907" s="2">
        <v>5440</v>
      </c>
    </row>
    <row r="4908" spans="1:15" x14ac:dyDescent="0.3">
      <c r="A4908" t="s">
        <v>5054</v>
      </c>
      <c r="B4908" t="s">
        <v>12</v>
      </c>
      <c r="C4908" t="str">
        <f>_xlfn.XLOOKUP(Sales_Pipeline[[#This Row],[Sales_Agent]],Sales_Teams[Sales_Agent],Sales_Teams[Manager])</f>
        <v>Melvin Marxen</v>
      </c>
      <c r="D4908" t="str">
        <f>_xlfn.XLOOKUP(Sales_Pipeline[[#This Row],[Manager]],Sales_Teams[Manager],Sales_Teams[Regional_Office])</f>
        <v>Central</v>
      </c>
      <c r="E4908" t="s">
        <v>84</v>
      </c>
      <c r="F4908" t="s">
        <v>229</v>
      </c>
      <c r="G4908" t="str">
        <f>IFERROR(_xlfn.XLOOKUP(Sales_Pipeline[[#This Row],[Account]],Accounts!$A$2:$A$86,Accounts!$F$2:$F$86),"")</f>
        <v>Norway</v>
      </c>
      <c r="H4908" t="s">
        <v>57</v>
      </c>
      <c r="I4908" s="3">
        <v>42934</v>
      </c>
      <c r="J4908" s="3">
        <v>42942</v>
      </c>
      <c r="K4908" s="8" t="str">
        <f>IF(Sales_Pipeline[[#This Row],[Close_Date]]="","",TEXT(Sales_Pipeline[[#This Row],[Close_Date]],"ddd"))</f>
        <v>Wed</v>
      </c>
      <c r="L4908" s="8" t="str">
        <f>IF(Sales_Pipeline[[#This Row],[Close_Date]]="","",TEXT(Sales_Pipeline[[#This Row],[Close_Date]],"mmm"))</f>
        <v>Jul</v>
      </c>
      <c r="M4908" s="8" t="str">
        <f>IF(Sales_Pipeline[[#This Row],[Close_Date]]="","","Q"&amp;ROUNDUP(MONTH(Sales_Pipeline[[#This Row],[Close_Date]])/3,0))</f>
        <v>Q3</v>
      </c>
      <c r="N4908" s="2" cm="1">
        <f t="array" ref="N4908">IFERROR(_xlfn.IFS(Sales_Pipeline[[#This Row],[Deal_Stage]]="Won",_xlfn.XLOOKUP(Sales_Pipeline[[#This Row],[Product]],Products!$A$2:$A$8,Products!$C$2:$C$8),Sales_Pipeline[[#This Row],[Deal_Stage]]="Lost",_xlfn.XLOOKUP(Sales_Pipeline[[#This Row],[Product]],Products!$A$2:$A$8,Products!$C$2:$C$8)),"")</f>
        <v>5482</v>
      </c>
      <c r="O4908" s="2">
        <v>5698</v>
      </c>
    </row>
    <row r="4909" spans="1:15" x14ac:dyDescent="0.3">
      <c r="A4909" t="s">
        <v>5055</v>
      </c>
      <c r="B4909" t="s">
        <v>45</v>
      </c>
      <c r="C4909" t="str">
        <f>_xlfn.XLOOKUP(Sales_Pipeline[[#This Row],[Sales_Agent]],Sales_Teams[Sales_Agent],Sales_Teams[Manager])</f>
        <v>Summer Sewald</v>
      </c>
      <c r="D4909" t="str">
        <f>_xlfn.XLOOKUP(Sales_Pipeline[[#This Row],[Manager]],Sales_Teams[Manager],Sales_Teams[Regional_Office])</f>
        <v>West</v>
      </c>
      <c r="E4909" t="s">
        <v>55</v>
      </c>
      <c r="G4909" t="str">
        <f>IFERROR(_xlfn.XLOOKUP(Sales_Pipeline[[#This Row],[Account]],Accounts!$A$2:$A$86,Accounts!$F$2:$F$86),"")</f>
        <v/>
      </c>
      <c r="H4909" t="s">
        <v>77</v>
      </c>
      <c r="I4909" s="3">
        <v>42934</v>
      </c>
      <c r="K4909" s="8" t="str">
        <f>IF(Sales_Pipeline[[#This Row],[Close_Date]]="","",TEXT(Sales_Pipeline[[#This Row],[Close_Date]],"ddd"))</f>
        <v/>
      </c>
      <c r="L4909" s="8" t="str">
        <f>IF(Sales_Pipeline[[#This Row],[Close_Date]]="","",TEXT(Sales_Pipeline[[#This Row],[Close_Date]],"mmm"))</f>
        <v/>
      </c>
      <c r="M4909" s="8" t="str">
        <f>IF(Sales_Pipeline[[#This Row],[Close_Date]]="","","Q"&amp;ROUNDUP(MONTH(Sales_Pipeline[[#This Row],[Close_Date]])/3,0))</f>
        <v/>
      </c>
      <c r="N4909" s="2" t="str" cm="1">
        <f t="array" ref="N4909">IFERROR(_xlfn.IFS(Sales_Pipeline[[#This Row],[Deal_Stage]]="Won",_xlfn.XLOOKUP(Sales_Pipeline[[#This Row],[Product]],Products!$A$2:$A$8,Products!$C$2:$C$8),Sales_Pipeline[[#This Row],[Deal_Stage]]="Lost",_xlfn.XLOOKUP(Sales_Pipeline[[#This Row],[Product]],Products!$A$2:$A$8,Products!$C$2:$C$8)),"")</f>
        <v/>
      </c>
      <c r="O4909" s="2">
        <v>0</v>
      </c>
    </row>
    <row r="4910" spans="1:15" x14ac:dyDescent="0.3">
      <c r="A4910" t="s">
        <v>5056</v>
      </c>
      <c r="B4910" t="s">
        <v>9</v>
      </c>
      <c r="C4910" t="str">
        <f>_xlfn.XLOOKUP(Sales_Pipeline[[#This Row],[Sales_Agent]],Sales_Teams[Sales_Agent],Sales_Teams[Manager])</f>
        <v>Dustin Brinkmann</v>
      </c>
      <c r="D4910" t="str">
        <f>_xlfn.XLOOKUP(Sales_Pipeline[[#This Row],[Manager]],Sales_Teams[Manager],Sales_Teams[Regional_Office])</f>
        <v>Central</v>
      </c>
      <c r="E4910" t="s">
        <v>84</v>
      </c>
      <c r="F4910" t="s">
        <v>507</v>
      </c>
      <c r="G4910" t="str">
        <f>IFERROR(_xlfn.XLOOKUP(Sales_Pipeline[[#This Row],[Account]],Accounts!$A$2:$A$86,Accounts!$F$2:$F$86),"")</f>
        <v>Belgium</v>
      </c>
      <c r="H4910" t="s">
        <v>82</v>
      </c>
      <c r="I4910" s="3">
        <v>42934</v>
      </c>
      <c r="J4910" s="3">
        <v>42935</v>
      </c>
      <c r="K4910" s="8" t="str">
        <f>IF(Sales_Pipeline[[#This Row],[Close_Date]]="","",TEXT(Sales_Pipeline[[#This Row],[Close_Date]],"ddd"))</f>
        <v>Wed</v>
      </c>
      <c r="L4910" s="8" t="str">
        <f>IF(Sales_Pipeline[[#This Row],[Close_Date]]="","",TEXT(Sales_Pipeline[[#This Row],[Close_Date]],"mmm"))</f>
        <v>Jul</v>
      </c>
      <c r="M4910" s="8" t="str">
        <f>IF(Sales_Pipeline[[#This Row],[Close_Date]]="","","Q"&amp;ROUNDUP(MONTH(Sales_Pipeline[[#This Row],[Close_Date]])/3,0))</f>
        <v>Q3</v>
      </c>
      <c r="N4910" s="2" cm="1">
        <f t="array" ref="N4910">IFERROR(_xlfn.IFS(Sales_Pipeline[[#This Row],[Deal_Stage]]="Won",_xlfn.XLOOKUP(Sales_Pipeline[[#This Row],[Product]],Products!$A$2:$A$8,Products!$C$2:$C$8),Sales_Pipeline[[#This Row],[Deal_Stage]]="Lost",_xlfn.XLOOKUP(Sales_Pipeline[[#This Row],[Product]],Products!$A$2:$A$8,Products!$C$2:$C$8)),"")</f>
        <v>5482</v>
      </c>
      <c r="O4910" s="2">
        <v>0</v>
      </c>
    </row>
    <row r="4911" spans="1:15" x14ac:dyDescent="0.3">
      <c r="A4911" t="s">
        <v>5057</v>
      </c>
      <c r="B4911" t="s">
        <v>9</v>
      </c>
      <c r="C4911" t="str">
        <f>_xlfn.XLOOKUP(Sales_Pipeline[[#This Row],[Sales_Agent]],Sales_Teams[Sales_Agent],Sales_Teams[Manager])</f>
        <v>Dustin Brinkmann</v>
      </c>
      <c r="D4911" t="str">
        <f>_xlfn.XLOOKUP(Sales_Pipeline[[#This Row],[Manager]],Sales_Teams[Manager],Sales_Teams[Regional_Office])</f>
        <v>Central</v>
      </c>
      <c r="E4911" t="s">
        <v>63</v>
      </c>
      <c r="F4911" t="s">
        <v>81</v>
      </c>
      <c r="G4911" t="str">
        <f>IFERROR(_xlfn.XLOOKUP(Sales_Pipeline[[#This Row],[Account]],Accounts!$A$2:$A$86,Accounts!$F$2:$F$86),"")</f>
        <v>Italy</v>
      </c>
      <c r="H4911" t="s">
        <v>57</v>
      </c>
      <c r="I4911" s="3">
        <v>42934</v>
      </c>
      <c r="J4911" s="3">
        <v>42944</v>
      </c>
      <c r="K4911" s="8" t="str">
        <f>IF(Sales_Pipeline[[#This Row],[Close_Date]]="","",TEXT(Sales_Pipeline[[#This Row],[Close_Date]],"ddd"))</f>
        <v>Fri</v>
      </c>
      <c r="L4911" s="8" t="str">
        <f>IF(Sales_Pipeline[[#This Row],[Close_Date]]="","",TEXT(Sales_Pipeline[[#This Row],[Close_Date]],"mmm"))</f>
        <v>Jul</v>
      </c>
      <c r="M4911" s="8" t="str">
        <f>IF(Sales_Pipeline[[#This Row],[Close_Date]]="","","Q"&amp;ROUNDUP(MONTH(Sales_Pipeline[[#This Row],[Close_Date]])/3,0))</f>
        <v>Q3</v>
      </c>
      <c r="N4911" s="2" cm="1">
        <f t="array" ref="N4911">IFERROR(_xlfn.IFS(Sales_Pipeline[[#This Row],[Deal_Stage]]="Won",_xlfn.XLOOKUP(Sales_Pipeline[[#This Row],[Product]],Products!$A$2:$A$8,Products!$C$2:$C$8),Sales_Pipeline[[#This Row],[Deal_Stage]]="Lost",_xlfn.XLOOKUP(Sales_Pipeline[[#This Row],[Product]],Products!$A$2:$A$8,Products!$C$2:$C$8)),"")</f>
        <v>550</v>
      </c>
      <c r="O4911" s="2">
        <v>563</v>
      </c>
    </row>
    <row r="4912" spans="1:15" x14ac:dyDescent="0.3">
      <c r="A4912" t="s">
        <v>5058</v>
      </c>
      <c r="B4912" t="s">
        <v>14</v>
      </c>
      <c r="C4912" t="str">
        <f>_xlfn.XLOOKUP(Sales_Pipeline[[#This Row],[Sales_Agent]],Sales_Teams[Sales_Agent],Sales_Teams[Manager])</f>
        <v>Melvin Marxen</v>
      </c>
      <c r="D4912" t="str">
        <f>_xlfn.XLOOKUP(Sales_Pipeline[[#This Row],[Manager]],Sales_Teams[Manager],Sales_Teams[Regional_Office])</f>
        <v>Central</v>
      </c>
      <c r="E4912" t="s">
        <v>63</v>
      </c>
      <c r="F4912" t="s">
        <v>134</v>
      </c>
      <c r="G4912" t="str">
        <f>IFERROR(_xlfn.XLOOKUP(Sales_Pipeline[[#This Row],[Account]],Accounts!$A$2:$A$86,Accounts!$F$2:$F$86),"")</f>
        <v>United States</v>
      </c>
      <c r="H4912" t="s">
        <v>82</v>
      </c>
      <c r="I4912" s="3">
        <v>42934</v>
      </c>
      <c r="J4912" s="3">
        <v>42944</v>
      </c>
      <c r="K4912" s="8" t="str">
        <f>IF(Sales_Pipeline[[#This Row],[Close_Date]]="","",TEXT(Sales_Pipeline[[#This Row],[Close_Date]],"ddd"))</f>
        <v>Fri</v>
      </c>
      <c r="L4912" s="8" t="str">
        <f>IF(Sales_Pipeline[[#This Row],[Close_Date]]="","",TEXT(Sales_Pipeline[[#This Row],[Close_Date]],"mmm"))</f>
        <v>Jul</v>
      </c>
      <c r="M4912" s="8" t="str">
        <f>IF(Sales_Pipeline[[#This Row],[Close_Date]]="","","Q"&amp;ROUNDUP(MONTH(Sales_Pipeline[[#This Row],[Close_Date]])/3,0))</f>
        <v>Q3</v>
      </c>
      <c r="N4912" s="2" cm="1">
        <f t="array" ref="N4912">IFERROR(_xlfn.IFS(Sales_Pipeline[[#This Row],[Deal_Stage]]="Won",_xlfn.XLOOKUP(Sales_Pipeline[[#This Row],[Product]],Products!$A$2:$A$8,Products!$C$2:$C$8),Sales_Pipeline[[#This Row],[Deal_Stage]]="Lost",_xlfn.XLOOKUP(Sales_Pipeline[[#This Row],[Product]],Products!$A$2:$A$8,Products!$C$2:$C$8)),"")</f>
        <v>550</v>
      </c>
      <c r="O4912" s="2">
        <v>0</v>
      </c>
    </row>
    <row r="4913" spans="1:15" x14ac:dyDescent="0.3">
      <c r="A4913" t="s">
        <v>5059</v>
      </c>
      <c r="B4913" t="s">
        <v>21</v>
      </c>
      <c r="C4913" t="str">
        <f>_xlfn.XLOOKUP(Sales_Pipeline[[#This Row],[Sales_Agent]],Sales_Teams[Sales_Agent],Sales_Teams[Manager])</f>
        <v>Cara Losch</v>
      </c>
      <c r="D4913" t="str">
        <f>_xlfn.XLOOKUP(Sales_Pipeline[[#This Row],[Manager]],Sales_Teams[Manager],Sales_Teams[Regional_Office])</f>
        <v>East</v>
      </c>
      <c r="E4913" t="s">
        <v>63</v>
      </c>
      <c r="F4913" t="s">
        <v>173</v>
      </c>
      <c r="G4913" t="str">
        <f>IFERROR(_xlfn.XLOOKUP(Sales_Pipeline[[#This Row],[Account]],Accounts!$A$2:$A$86,Accounts!$F$2:$F$86),"")</f>
        <v>United States</v>
      </c>
      <c r="H4913" t="s">
        <v>82</v>
      </c>
      <c r="I4913" s="3">
        <v>42934</v>
      </c>
      <c r="J4913" s="3">
        <v>42942</v>
      </c>
      <c r="K4913" s="8" t="str">
        <f>IF(Sales_Pipeline[[#This Row],[Close_Date]]="","",TEXT(Sales_Pipeline[[#This Row],[Close_Date]],"ddd"))</f>
        <v>Wed</v>
      </c>
      <c r="L4913" s="8" t="str">
        <f>IF(Sales_Pipeline[[#This Row],[Close_Date]]="","",TEXT(Sales_Pipeline[[#This Row],[Close_Date]],"mmm"))</f>
        <v>Jul</v>
      </c>
      <c r="M4913" s="8" t="str">
        <f>IF(Sales_Pipeline[[#This Row],[Close_Date]]="","","Q"&amp;ROUNDUP(MONTH(Sales_Pipeline[[#This Row],[Close_Date]])/3,0))</f>
        <v>Q3</v>
      </c>
      <c r="N4913" s="2" cm="1">
        <f t="array" ref="N4913">IFERROR(_xlfn.IFS(Sales_Pipeline[[#This Row],[Deal_Stage]]="Won",_xlfn.XLOOKUP(Sales_Pipeline[[#This Row],[Product]],Products!$A$2:$A$8,Products!$C$2:$C$8),Sales_Pipeline[[#This Row],[Deal_Stage]]="Lost",_xlfn.XLOOKUP(Sales_Pipeline[[#This Row],[Product]],Products!$A$2:$A$8,Products!$C$2:$C$8)),"")</f>
        <v>550</v>
      </c>
      <c r="O4913" s="2">
        <v>0</v>
      </c>
    </row>
    <row r="4914" spans="1:15" x14ac:dyDescent="0.3">
      <c r="A4914" t="s">
        <v>5060</v>
      </c>
      <c r="B4914" t="s">
        <v>32</v>
      </c>
      <c r="C4914" t="str">
        <f>_xlfn.XLOOKUP(Sales_Pipeline[[#This Row],[Sales_Agent]],Sales_Teams[Sales_Agent],Sales_Teams[Manager])</f>
        <v>Celia Rouche</v>
      </c>
      <c r="D4914" t="str">
        <f>_xlfn.XLOOKUP(Sales_Pipeline[[#This Row],[Manager]],Sales_Teams[Manager],Sales_Teams[Regional_Office])</f>
        <v>West</v>
      </c>
      <c r="E4914" t="s">
        <v>61</v>
      </c>
      <c r="F4914" t="s">
        <v>216</v>
      </c>
      <c r="G4914" t="str">
        <f>IFERROR(_xlfn.XLOOKUP(Sales_Pipeline[[#This Row],[Account]],Accounts!$A$2:$A$86,Accounts!$F$2:$F$86),"")</f>
        <v>United States</v>
      </c>
      <c r="H4914" t="s">
        <v>82</v>
      </c>
      <c r="I4914" s="3">
        <v>42934</v>
      </c>
      <c r="J4914" s="3">
        <v>42941</v>
      </c>
      <c r="K4914" s="8" t="str">
        <f>IF(Sales_Pipeline[[#This Row],[Close_Date]]="","",TEXT(Sales_Pipeline[[#This Row],[Close_Date]],"ddd"))</f>
        <v>Tue</v>
      </c>
      <c r="L4914" s="8" t="str">
        <f>IF(Sales_Pipeline[[#This Row],[Close_Date]]="","",TEXT(Sales_Pipeline[[#This Row],[Close_Date]],"mmm"))</f>
        <v>Jul</v>
      </c>
      <c r="M4914" s="8" t="str">
        <f>IF(Sales_Pipeline[[#This Row],[Close_Date]]="","","Q"&amp;ROUNDUP(MONTH(Sales_Pipeline[[#This Row],[Close_Date]])/3,0))</f>
        <v>Q3</v>
      </c>
      <c r="N4914" s="2" cm="1">
        <f t="array" ref="N4914">IFERROR(_xlfn.IFS(Sales_Pipeline[[#This Row],[Deal_Stage]]="Won",_xlfn.XLOOKUP(Sales_Pipeline[[#This Row],[Product]],Products!$A$2:$A$8,Products!$C$2:$C$8),Sales_Pipeline[[#This Row],[Deal_Stage]]="Lost",_xlfn.XLOOKUP(Sales_Pipeline[[#This Row],[Product]],Products!$A$2:$A$8,Products!$C$2:$C$8)),"")</f>
        <v>55</v>
      </c>
      <c r="O4914" s="2">
        <v>0</v>
      </c>
    </row>
    <row r="4915" spans="1:15" x14ac:dyDescent="0.3">
      <c r="A4915" t="s">
        <v>5061</v>
      </c>
      <c r="B4915" t="s">
        <v>32</v>
      </c>
      <c r="C4915" t="str">
        <f>_xlfn.XLOOKUP(Sales_Pipeline[[#This Row],[Sales_Agent]],Sales_Teams[Sales_Agent],Sales_Teams[Manager])</f>
        <v>Celia Rouche</v>
      </c>
      <c r="D4915" t="str">
        <f>_xlfn.XLOOKUP(Sales_Pipeline[[#This Row],[Manager]],Sales_Teams[Manager],Sales_Teams[Regional_Office])</f>
        <v>West</v>
      </c>
      <c r="E4915" t="s">
        <v>84</v>
      </c>
      <c r="F4915" t="s">
        <v>87</v>
      </c>
      <c r="G4915" t="str">
        <f>IFERROR(_xlfn.XLOOKUP(Sales_Pipeline[[#This Row],[Account]],Accounts!$A$2:$A$86,Accounts!$F$2:$F$86),"")</f>
        <v>United States</v>
      </c>
      <c r="H4915" t="s">
        <v>57</v>
      </c>
      <c r="I4915" s="3">
        <v>42934</v>
      </c>
      <c r="J4915" s="3">
        <v>42943</v>
      </c>
      <c r="K4915" s="8" t="str">
        <f>IF(Sales_Pipeline[[#This Row],[Close_Date]]="","",TEXT(Sales_Pipeline[[#This Row],[Close_Date]],"ddd"))</f>
        <v>Thu</v>
      </c>
      <c r="L4915" s="8" t="str">
        <f>IF(Sales_Pipeline[[#This Row],[Close_Date]]="","",TEXT(Sales_Pipeline[[#This Row],[Close_Date]],"mmm"))</f>
        <v>Jul</v>
      </c>
      <c r="M4915" s="8" t="str">
        <f>IF(Sales_Pipeline[[#This Row],[Close_Date]]="","","Q"&amp;ROUNDUP(MONTH(Sales_Pipeline[[#This Row],[Close_Date]])/3,0))</f>
        <v>Q3</v>
      </c>
      <c r="N4915" s="2" cm="1">
        <f t="array" ref="N4915">IFERROR(_xlfn.IFS(Sales_Pipeline[[#This Row],[Deal_Stage]]="Won",_xlfn.XLOOKUP(Sales_Pipeline[[#This Row],[Product]],Products!$A$2:$A$8,Products!$C$2:$C$8),Sales_Pipeline[[#This Row],[Deal_Stage]]="Lost",_xlfn.XLOOKUP(Sales_Pipeline[[#This Row],[Product]],Products!$A$2:$A$8,Products!$C$2:$C$8)),"")</f>
        <v>5482</v>
      </c>
      <c r="O4915" s="2">
        <v>4673</v>
      </c>
    </row>
    <row r="4916" spans="1:15" x14ac:dyDescent="0.3">
      <c r="A4916" t="s">
        <v>5062</v>
      </c>
      <c r="B4916" t="s">
        <v>32</v>
      </c>
      <c r="C4916" t="str">
        <f>_xlfn.XLOOKUP(Sales_Pipeline[[#This Row],[Sales_Agent]],Sales_Teams[Sales_Agent],Sales_Teams[Manager])</f>
        <v>Celia Rouche</v>
      </c>
      <c r="D4916" t="str">
        <f>_xlfn.XLOOKUP(Sales_Pipeline[[#This Row],[Manager]],Sales_Teams[Manager],Sales_Teams[Regional_Office])</f>
        <v>West</v>
      </c>
      <c r="E4916" t="s">
        <v>76</v>
      </c>
      <c r="F4916" t="s">
        <v>216</v>
      </c>
      <c r="G4916" t="str">
        <f>IFERROR(_xlfn.XLOOKUP(Sales_Pipeline[[#This Row],[Account]],Accounts!$A$2:$A$86,Accounts!$F$2:$F$86),"")</f>
        <v>United States</v>
      </c>
      <c r="H4916" t="s">
        <v>57</v>
      </c>
      <c r="I4916" s="3">
        <v>42934</v>
      </c>
      <c r="J4916" s="3">
        <v>42944</v>
      </c>
      <c r="K4916" s="8" t="str">
        <f>IF(Sales_Pipeline[[#This Row],[Close_Date]]="","",TEXT(Sales_Pipeline[[#This Row],[Close_Date]],"ddd"))</f>
        <v>Fri</v>
      </c>
      <c r="L4916" s="8" t="str">
        <f>IF(Sales_Pipeline[[#This Row],[Close_Date]]="","",TEXT(Sales_Pipeline[[#This Row],[Close_Date]],"mmm"))</f>
        <v>Jul</v>
      </c>
      <c r="M4916" s="8" t="str">
        <f>IF(Sales_Pipeline[[#This Row],[Close_Date]]="","","Q"&amp;ROUNDUP(MONTH(Sales_Pipeline[[#This Row],[Close_Date]])/3,0))</f>
        <v>Q3</v>
      </c>
      <c r="N4916" s="2" cm="1">
        <f t="array" ref="N4916">IFERROR(_xlfn.IFS(Sales_Pipeline[[#This Row],[Deal_Stage]]="Won",_xlfn.XLOOKUP(Sales_Pipeline[[#This Row],[Product]],Products!$A$2:$A$8,Products!$C$2:$C$8),Sales_Pipeline[[#This Row],[Deal_Stage]]="Lost",_xlfn.XLOOKUP(Sales_Pipeline[[#This Row],[Product]],Products!$A$2:$A$8,Products!$C$2:$C$8)),"")</f>
        <v>3393</v>
      </c>
      <c r="O4916" s="2">
        <v>3405</v>
      </c>
    </row>
    <row r="4917" spans="1:15" x14ac:dyDescent="0.3">
      <c r="A4917" t="s">
        <v>5063</v>
      </c>
      <c r="B4917" t="s">
        <v>17</v>
      </c>
      <c r="C4917" t="str">
        <f>_xlfn.XLOOKUP(Sales_Pipeline[[#This Row],[Sales_Agent]],Sales_Teams[Sales_Agent],Sales_Teams[Manager])</f>
        <v>Cara Losch</v>
      </c>
      <c r="D4917" t="str">
        <f>_xlfn.XLOOKUP(Sales_Pipeline[[#This Row],[Manager]],Sales_Teams[Manager],Sales_Teams[Regional_Office])</f>
        <v>East</v>
      </c>
      <c r="E4917" t="s">
        <v>63</v>
      </c>
      <c r="G4917" t="str">
        <f>IFERROR(_xlfn.XLOOKUP(Sales_Pipeline[[#This Row],[Account]],Accounts!$A$2:$A$86,Accounts!$F$2:$F$86),"")</f>
        <v/>
      </c>
      <c r="H4917" t="s">
        <v>77</v>
      </c>
      <c r="I4917" s="3">
        <v>42934</v>
      </c>
      <c r="K4917" s="8" t="str">
        <f>IF(Sales_Pipeline[[#This Row],[Close_Date]]="","",TEXT(Sales_Pipeline[[#This Row],[Close_Date]],"ddd"))</f>
        <v/>
      </c>
      <c r="L4917" s="8" t="str">
        <f>IF(Sales_Pipeline[[#This Row],[Close_Date]]="","",TEXT(Sales_Pipeline[[#This Row],[Close_Date]],"mmm"))</f>
        <v/>
      </c>
      <c r="M4917" s="8" t="str">
        <f>IF(Sales_Pipeline[[#This Row],[Close_Date]]="","","Q"&amp;ROUNDUP(MONTH(Sales_Pipeline[[#This Row],[Close_Date]])/3,0))</f>
        <v/>
      </c>
      <c r="N4917" s="2" t="str" cm="1">
        <f t="array" ref="N4917">IFERROR(_xlfn.IFS(Sales_Pipeline[[#This Row],[Deal_Stage]]="Won",_xlfn.XLOOKUP(Sales_Pipeline[[#This Row],[Product]],Products!$A$2:$A$8,Products!$C$2:$C$8),Sales_Pipeline[[#This Row],[Deal_Stage]]="Lost",_xlfn.XLOOKUP(Sales_Pipeline[[#This Row],[Product]],Products!$A$2:$A$8,Products!$C$2:$C$8)),"")</f>
        <v/>
      </c>
      <c r="O4917" s="2">
        <v>0</v>
      </c>
    </row>
    <row r="4918" spans="1:15" x14ac:dyDescent="0.3">
      <c r="A4918" t="s">
        <v>5064</v>
      </c>
      <c r="B4918" t="s">
        <v>17</v>
      </c>
      <c r="C4918" t="str">
        <f>_xlfn.XLOOKUP(Sales_Pipeline[[#This Row],[Sales_Agent]],Sales_Teams[Sales_Agent],Sales_Teams[Manager])</f>
        <v>Cara Losch</v>
      </c>
      <c r="D4918" t="str">
        <f>_xlfn.XLOOKUP(Sales_Pipeline[[#This Row],[Manager]],Sales_Teams[Manager],Sales_Teams[Regional_Office])</f>
        <v>East</v>
      </c>
      <c r="E4918" t="s">
        <v>63</v>
      </c>
      <c r="F4918" t="s">
        <v>206</v>
      </c>
      <c r="G4918" t="str">
        <f>IFERROR(_xlfn.XLOOKUP(Sales_Pipeline[[#This Row],[Account]],Accounts!$A$2:$A$86,Accounts!$F$2:$F$86),"")</f>
        <v>United States</v>
      </c>
      <c r="H4918" t="s">
        <v>57</v>
      </c>
      <c r="I4918" s="3">
        <v>42934</v>
      </c>
      <c r="J4918" s="3">
        <v>43054</v>
      </c>
      <c r="K4918" s="8" t="str">
        <f>IF(Sales_Pipeline[[#This Row],[Close_Date]]="","",TEXT(Sales_Pipeline[[#This Row],[Close_Date]],"ddd"))</f>
        <v>Wed</v>
      </c>
      <c r="L4918" s="8" t="str">
        <f>IF(Sales_Pipeline[[#This Row],[Close_Date]]="","",TEXT(Sales_Pipeline[[#This Row],[Close_Date]],"mmm"))</f>
        <v>Nov</v>
      </c>
      <c r="M4918" s="8" t="str">
        <f>IF(Sales_Pipeline[[#This Row],[Close_Date]]="","","Q"&amp;ROUNDUP(MONTH(Sales_Pipeline[[#This Row],[Close_Date]])/3,0))</f>
        <v>Q4</v>
      </c>
      <c r="N4918" s="2" cm="1">
        <f t="array" ref="N4918">IFERROR(_xlfn.IFS(Sales_Pipeline[[#This Row],[Deal_Stage]]="Won",_xlfn.XLOOKUP(Sales_Pipeline[[#This Row],[Product]],Products!$A$2:$A$8,Products!$C$2:$C$8),Sales_Pipeline[[#This Row],[Deal_Stage]]="Lost",_xlfn.XLOOKUP(Sales_Pipeline[[#This Row],[Product]],Products!$A$2:$A$8,Products!$C$2:$C$8)),"")</f>
        <v>550</v>
      </c>
      <c r="O4918" s="2">
        <v>566</v>
      </c>
    </row>
    <row r="4919" spans="1:15" x14ac:dyDescent="0.3">
      <c r="A4919" t="s">
        <v>5065</v>
      </c>
      <c r="B4919" t="s">
        <v>23</v>
      </c>
      <c r="C4919" t="str">
        <f>_xlfn.XLOOKUP(Sales_Pipeline[[#This Row],[Sales_Agent]],Sales_Teams[Sales_Agent],Sales_Teams[Manager])</f>
        <v>Cara Losch</v>
      </c>
      <c r="D4919" t="str">
        <f>_xlfn.XLOOKUP(Sales_Pipeline[[#This Row],[Manager]],Sales_Teams[Manager],Sales_Teams[Regional_Office])</f>
        <v>East</v>
      </c>
      <c r="E4919" t="s">
        <v>84</v>
      </c>
      <c r="F4919" t="s">
        <v>216</v>
      </c>
      <c r="G4919" t="str">
        <f>IFERROR(_xlfn.XLOOKUP(Sales_Pipeline[[#This Row],[Account]],Accounts!$A$2:$A$86,Accounts!$F$2:$F$86),"")</f>
        <v>United States</v>
      </c>
      <c r="H4919" t="s">
        <v>57</v>
      </c>
      <c r="I4919" s="3">
        <v>42934</v>
      </c>
      <c r="J4919" s="3">
        <v>43045</v>
      </c>
      <c r="K4919" s="8" t="str">
        <f>IF(Sales_Pipeline[[#This Row],[Close_Date]]="","",TEXT(Sales_Pipeline[[#This Row],[Close_Date]],"ddd"))</f>
        <v>Mon</v>
      </c>
      <c r="L4919" s="8" t="str">
        <f>IF(Sales_Pipeline[[#This Row],[Close_Date]]="","",TEXT(Sales_Pipeline[[#This Row],[Close_Date]],"mmm"))</f>
        <v>Nov</v>
      </c>
      <c r="M4919" s="8" t="str">
        <f>IF(Sales_Pipeline[[#This Row],[Close_Date]]="","","Q"&amp;ROUNDUP(MONTH(Sales_Pipeline[[#This Row],[Close_Date]])/3,0))</f>
        <v>Q4</v>
      </c>
      <c r="N4919" s="2" cm="1">
        <f t="array" ref="N4919">IFERROR(_xlfn.IFS(Sales_Pipeline[[#This Row],[Deal_Stage]]="Won",_xlfn.XLOOKUP(Sales_Pipeline[[#This Row],[Product]],Products!$A$2:$A$8,Products!$C$2:$C$8),Sales_Pipeline[[#This Row],[Deal_Stage]]="Lost",_xlfn.XLOOKUP(Sales_Pipeline[[#This Row],[Product]],Products!$A$2:$A$8,Products!$C$2:$C$8)),"")</f>
        <v>5482</v>
      </c>
      <c r="O4919" s="2">
        <v>5559</v>
      </c>
    </row>
    <row r="4920" spans="1:15" x14ac:dyDescent="0.3">
      <c r="A4920" t="s">
        <v>5066</v>
      </c>
      <c r="B4920" t="s">
        <v>44</v>
      </c>
      <c r="C4920" t="str">
        <f>_xlfn.XLOOKUP(Sales_Pipeline[[#This Row],[Sales_Agent]],Sales_Teams[Sales_Agent],Sales_Teams[Manager])</f>
        <v>Summer Sewald</v>
      </c>
      <c r="D4920" t="str">
        <f>_xlfn.XLOOKUP(Sales_Pipeline[[#This Row],[Manager]],Sales_Teams[Manager],Sales_Teams[Regional_Office])</f>
        <v>West</v>
      </c>
      <c r="E4920" t="s">
        <v>8953</v>
      </c>
      <c r="F4920" t="s">
        <v>92</v>
      </c>
      <c r="G4920" t="str">
        <f>IFERROR(_xlfn.XLOOKUP(Sales_Pipeline[[#This Row],[Account]],Accounts!$A$2:$A$86,Accounts!$F$2:$F$86),"")</f>
        <v>United States</v>
      </c>
      <c r="H4920" t="s">
        <v>82</v>
      </c>
      <c r="I4920" s="3">
        <v>42934</v>
      </c>
      <c r="J4920" s="3">
        <v>42941</v>
      </c>
      <c r="K4920" s="8" t="str">
        <f>IF(Sales_Pipeline[[#This Row],[Close_Date]]="","",TEXT(Sales_Pipeline[[#This Row],[Close_Date]],"ddd"))</f>
        <v>Tue</v>
      </c>
      <c r="L4920" s="8" t="str">
        <f>IF(Sales_Pipeline[[#This Row],[Close_Date]]="","",TEXT(Sales_Pipeline[[#This Row],[Close_Date]],"mmm"))</f>
        <v>Jul</v>
      </c>
      <c r="M4920" s="8" t="str">
        <f>IF(Sales_Pipeline[[#This Row],[Close_Date]]="","","Q"&amp;ROUNDUP(MONTH(Sales_Pipeline[[#This Row],[Close_Date]])/3,0))</f>
        <v>Q3</v>
      </c>
      <c r="N4920" s="2" cm="1">
        <f t="array" ref="N4920">IFERROR(_xlfn.IFS(Sales_Pipeline[[#This Row],[Deal_Stage]]="Won",_xlfn.XLOOKUP(Sales_Pipeline[[#This Row],[Product]],Products!$A$2:$A$8,Products!$C$2:$C$8),Sales_Pipeline[[#This Row],[Deal_Stage]]="Lost",_xlfn.XLOOKUP(Sales_Pipeline[[#This Row],[Product]],Products!$A$2:$A$8,Products!$C$2:$C$8)),"")</f>
        <v>4821</v>
      </c>
      <c r="O4920" s="2">
        <v>0</v>
      </c>
    </row>
    <row r="4921" spans="1:15" x14ac:dyDescent="0.3">
      <c r="A4921" t="s">
        <v>5067</v>
      </c>
      <c r="B4921" t="s">
        <v>44</v>
      </c>
      <c r="C4921" t="str">
        <f>_xlfn.XLOOKUP(Sales_Pipeline[[#This Row],[Sales_Agent]],Sales_Teams[Sales_Agent],Sales_Teams[Manager])</f>
        <v>Summer Sewald</v>
      </c>
      <c r="D4921" t="str">
        <f>_xlfn.XLOOKUP(Sales_Pipeline[[#This Row],[Manager]],Sales_Teams[Manager],Sales_Teams[Regional_Office])</f>
        <v>West</v>
      </c>
      <c r="E4921" t="s">
        <v>8953</v>
      </c>
      <c r="F4921" t="s">
        <v>166</v>
      </c>
      <c r="G4921" t="str">
        <f>IFERROR(_xlfn.XLOOKUP(Sales_Pipeline[[#This Row],[Account]],Accounts!$A$2:$A$86,Accounts!$F$2:$F$86),"")</f>
        <v>United States</v>
      </c>
      <c r="H4921" t="s">
        <v>57</v>
      </c>
      <c r="I4921" s="3">
        <v>42934</v>
      </c>
      <c r="J4921" s="3">
        <v>42994</v>
      </c>
      <c r="K4921" s="8" t="str">
        <f>IF(Sales_Pipeline[[#This Row],[Close_Date]]="","",TEXT(Sales_Pipeline[[#This Row],[Close_Date]],"ddd"))</f>
        <v>Sat</v>
      </c>
      <c r="L4921" s="8" t="str">
        <f>IF(Sales_Pipeline[[#This Row],[Close_Date]]="","",TEXT(Sales_Pipeline[[#This Row],[Close_Date]],"mmm"))</f>
        <v>Sep</v>
      </c>
      <c r="M4921" s="8" t="str">
        <f>IF(Sales_Pipeline[[#This Row],[Close_Date]]="","","Q"&amp;ROUNDUP(MONTH(Sales_Pipeline[[#This Row],[Close_Date]])/3,0))</f>
        <v>Q3</v>
      </c>
      <c r="N4921" s="2" cm="1">
        <f t="array" ref="N4921">IFERROR(_xlfn.IFS(Sales_Pipeline[[#This Row],[Deal_Stage]]="Won",_xlfn.XLOOKUP(Sales_Pipeline[[#This Row],[Product]],Products!$A$2:$A$8,Products!$C$2:$C$8),Sales_Pipeline[[#This Row],[Deal_Stage]]="Lost",_xlfn.XLOOKUP(Sales_Pipeline[[#This Row],[Product]],Products!$A$2:$A$8,Products!$C$2:$C$8)),"")</f>
        <v>4821</v>
      </c>
      <c r="O4921" s="2">
        <v>4797</v>
      </c>
    </row>
    <row r="4922" spans="1:15" x14ac:dyDescent="0.3">
      <c r="A4922" t="s">
        <v>5068</v>
      </c>
      <c r="B4922" t="s">
        <v>3</v>
      </c>
      <c r="C4922" t="str">
        <f>_xlfn.XLOOKUP(Sales_Pipeline[[#This Row],[Sales_Agent]],Sales_Teams[Sales_Agent],Sales_Teams[Manager])</f>
        <v>Dustin Brinkmann</v>
      </c>
      <c r="D4922" t="str">
        <f>_xlfn.XLOOKUP(Sales_Pipeline[[#This Row],[Manager]],Sales_Teams[Manager],Sales_Teams[Regional_Office])</f>
        <v>Central</v>
      </c>
      <c r="E4922" t="s">
        <v>63</v>
      </c>
      <c r="G4922" t="str">
        <f>IFERROR(_xlfn.XLOOKUP(Sales_Pipeline[[#This Row],[Account]],Accounts!$A$2:$A$86,Accounts!$F$2:$F$86),"")</f>
        <v/>
      </c>
      <c r="H4922" t="s">
        <v>77</v>
      </c>
      <c r="I4922" s="3">
        <v>42935</v>
      </c>
      <c r="K4922" s="8" t="str">
        <f>IF(Sales_Pipeline[[#This Row],[Close_Date]]="","",TEXT(Sales_Pipeline[[#This Row],[Close_Date]],"ddd"))</f>
        <v/>
      </c>
      <c r="L4922" s="8" t="str">
        <f>IF(Sales_Pipeline[[#This Row],[Close_Date]]="","",TEXT(Sales_Pipeline[[#This Row],[Close_Date]],"mmm"))</f>
        <v/>
      </c>
      <c r="M4922" s="8" t="str">
        <f>IF(Sales_Pipeline[[#This Row],[Close_Date]]="","","Q"&amp;ROUNDUP(MONTH(Sales_Pipeline[[#This Row],[Close_Date]])/3,0))</f>
        <v/>
      </c>
      <c r="N4922" s="2" t="str" cm="1">
        <f t="array" ref="N4922">IFERROR(_xlfn.IFS(Sales_Pipeline[[#This Row],[Deal_Stage]]="Won",_xlfn.XLOOKUP(Sales_Pipeline[[#This Row],[Product]],Products!$A$2:$A$8,Products!$C$2:$C$8),Sales_Pipeline[[#This Row],[Deal_Stage]]="Lost",_xlfn.XLOOKUP(Sales_Pipeline[[#This Row],[Product]],Products!$A$2:$A$8,Products!$C$2:$C$8)),"")</f>
        <v/>
      </c>
      <c r="O4922" s="2">
        <v>0</v>
      </c>
    </row>
    <row r="4923" spans="1:15" x14ac:dyDescent="0.3">
      <c r="A4923" t="s">
        <v>5069</v>
      </c>
      <c r="B4923" t="s">
        <v>3</v>
      </c>
      <c r="C4923" t="str">
        <f>_xlfn.XLOOKUP(Sales_Pipeline[[#This Row],[Sales_Agent]],Sales_Teams[Sales_Agent],Sales_Teams[Manager])</f>
        <v>Dustin Brinkmann</v>
      </c>
      <c r="D4923" t="str">
        <f>_xlfn.XLOOKUP(Sales_Pipeline[[#This Row],[Manager]],Sales_Teams[Manager],Sales_Teams[Regional_Office])</f>
        <v>Central</v>
      </c>
      <c r="E4923" t="s">
        <v>61</v>
      </c>
      <c r="F4923" t="s">
        <v>214</v>
      </c>
      <c r="G4923" t="str">
        <f>IFERROR(_xlfn.XLOOKUP(Sales_Pipeline[[#This Row],[Account]],Accounts!$A$2:$A$86,Accounts!$F$2:$F$86),"")</f>
        <v>United States</v>
      </c>
      <c r="H4923" t="s">
        <v>77</v>
      </c>
      <c r="I4923" s="3">
        <v>42935</v>
      </c>
      <c r="K4923" s="8" t="str">
        <f>IF(Sales_Pipeline[[#This Row],[Close_Date]]="","",TEXT(Sales_Pipeline[[#This Row],[Close_Date]],"ddd"))</f>
        <v/>
      </c>
      <c r="L4923" s="8" t="str">
        <f>IF(Sales_Pipeline[[#This Row],[Close_Date]]="","",TEXT(Sales_Pipeline[[#This Row],[Close_Date]],"mmm"))</f>
        <v/>
      </c>
      <c r="M4923" s="8" t="str">
        <f>IF(Sales_Pipeline[[#This Row],[Close_Date]]="","","Q"&amp;ROUNDUP(MONTH(Sales_Pipeline[[#This Row],[Close_Date]])/3,0))</f>
        <v/>
      </c>
      <c r="N4923" s="2" t="str" cm="1">
        <f t="array" ref="N4923">IFERROR(_xlfn.IFS(Sales_Pipeline[[#This Row],[Deal_Stage]]="Won",_xlfn.XLOOKUP(Sales_Pipeline[[#This Row],[Product]],Products!$A$2:$A$8,Products!$C$2:$C$8),Sales_Pipeline[[#This Row],[Deal_Stage]]="Lost",_xlfn.XLOOKUP(Sales_Pipeline[[#This Row],[Product]],Products!$A$2:$A$8,Products!$C$2:$C$8)),"")</f>
        <v/>
      </c>
      <c r="O4923" s="2">
        <v>0</v>
      </c>
    </row>
    <row r="4924" spans="1:15" x14ac:dyDescent="0.3">
      <c r="A4924" t="s">
        <v>5070</v>
      </c>
      <c r="B4924" t="s">
        <v>3</v>
      </c>
      <c r="C4924" t="str">
        <f>_xlfn.XLOOKUP(Sales_Pipeline[[#This Row],[Sales_Agent]],Sales_Teams[Sales_Agent],Sales_Teams[Manager])</f>
        <v>Dustin Brinkmann</v>
      </c>
      <c r="D4924" t="str">
        <f>_xlfn.XLOOKUP(Sales_Pipeline[[#This Row],[Manager]],Sales_Teams[Manager],Sales_Teams[Regional_Office])</f>
        <v>Central</v>
      </c>
      <c r="E4924" t="s">
        <v>61</v>
      </c>
      <c r="F4924" t="s">
        <v>136</v>
      </c>
      <c r="G4924" t="str">
        <f>IFERROR(_xlfn.XLOOKUP(Sales_Pipeline[[#This Row],[Account]],Accounts!$A$2:$A$86,Accounts!$F$2:$F$86),"")</f>
        <v>United States</v>
      </c>
      <c r="H4924" t="s">
        <v>77</v>
      </c>
      <c r="I4924" s="3">
        <v>42935</v>
      </c>
      <c r="K4924" s="8" t="str">
        <f>IF(Sales_Pipeline[[#This Row],[Close_Date]]="","",TEXT(Sales_Pipeline[[#This Row],[Close_Date]],"ddd"))</f>
        <v/>
      </c>
      <c r="L4924" s="8" t="str">
        <f>IF(Sales_Pipeline[[#This Row],[Close_Date]]="","",TEXT(Sales_Pipeline[[#This Row],[Close_Date]],"mmm"))</f>
        <v/>
      </c>
      <c r="M4924" s="8" t="str">
        <f>IF(Sales_Pipeline[[#This Row],[Close_Date]]="","","Q"&amp;ROUNDUP(MONTH(Sales_Pipeline[[#This Row],[Close_Date]])/3,0))</f>
        <v/>
      </c>
      <c r="N4924" s="2" t="str" cm="1">
        <f t="array" ref="N4924">IFERROR(_xlfn.IFS(Sales_Pipeline[[#This Row],[Deal_Stage]]="Won",_xlfn.XLOOKUP(Sales_Pipeline[[#This Row],[Product]],Products!$A$2:$A$8,Products!$C$2:$C$8),Sales_Pipeline[[#This Row],[Deal_Stage]]="Lost",_xlfn.XLOOKUP(Sales_Pipeline[[#This Row],[Product]],Products!$A$2:$A$8,Products!$C$2:$C$8)),"")</f>
        <v/>
      </c>
      <c r="O4924" s="2">
        <v>0</v>
      </c>
    </row>
    <row r="4925" spans="1:15" x14ac:dyDescent="0.3">
      <c r="A4925" t="s">
        <v>5071</v>
      </c>
      <c r="B4925" t="s">
        <v>3</v>
      </c>
      <c r="C4925" t="str">
        <f>_xlfn.XLOOKUP(Sales_Pipeline[[#This Row],[Sales_Agent]],Sales_Teams[Sales_Agent],Sales_Teams[Manager])</f>
        <v>Dustin Brinkmann</v>
      </c>
      <c r="D4925" t="str">
        <f>_xlfn.XLOOKUP(Sales_Pipeline[[#This Row],[Manager]],Sales_Teams[Manager],Sales_Teams[Regional_Office])</f>
        <v>Central</v>
      </c>
      <c r="E4925" t="s">
        <v>61</v>
      </c>
      <c r="F4925" t="s">
        <v>214</v>
      </c>
      <c r="G4925" t="str">
        <f>IFERROR(_xlfn.XLOOKUP(Sales_Pipeline[[#This Row],[Account]],Accounts!$A$2:$A$86,Accounts!$F$2:$F$86),"")</f>
        <v>United States</v>
      </c>
      <c r="H4925" t="s">
        <v>82</v>
      </c>
      <c r="I4925" s="3">
        <v>42935</v>
      </c>
      <c r="J4925" s="3">
        <v>42946</v>
      </c>
      <c r="K4925" s="8" t="str">
        <f>IF(Sales_Pipeline[[#This Row],[Close_Date]]="","",TEXT(Sales_Pipeline[[#This Row],[Close_Date]],"ddd"))</f>
        <v>Sun</v>
      </c>
      <c r="L4925" s="8" t="str">
        <f>IF(Sales_Pipeline[[#This Row],[Close_Date]]="","",TEXT(Sales_Pipeline[[#This Row],[Close_Date]],"mmm"))</f>
        <v>Jul</v>
      </c>
      <c r="M4925" s="8" t="str">
        <f>IF(Sales_Pipeline[[#This Row],[Close_Date]]="","","Q"&amp;ROUNDUP(MONTH(Sales_Pipeline[[#This Row],[Close_Date]])/3,0))</f>
        <v>Q3</v>
      </c>
      <c r="N4925" s="2" cm="1">
        <f t="array" ref="N4925">IFERROR(_xlfn.IFS(Sales_Pipeline[[#This Row],[Deal_Stage]]="Won",_xlfn.XLOOKUP(Sales_Pipeline[[#This Row],[Product]],Products!$A$2:$A$8,Products!$C$2:$C$8),Sales_Pipeline[[#This Row],[Deal_Stage]]="Lost",_xlfn.XLOOKUP(Sales_Pipeline[[#This Row],[Product]],Products!$A$2:$A$8,Products!$C$2:$C$8)),"")</f>
        <v>55</v>
      </c>
      <c r="O4925" s="2">
        <v>0</v>
      </c>
    </row>
    <row r="4926" spans="1:15" x14ac:dyDescent="0.3">
      <c r="A4926" t="s">
        <v>5072</v>
      </c>
      <c r="B4926" t="s">
        <v>3</v>
      </c>
      <c r="C4926" t="str">
        <f>_xlfn.XLOOKUP(Sales_Pipeline[[#This Row],[Sales_Agent]],Sales_Teams[Sales_Agent],Sales_Teams[Manager])</f>
        <v>Dustin Brinkmann</v>
      </c>
      <c r="D4926" t="str">
        <f>_xlfn.XLOOKUP(Sales_Pipeline[[#This Row],[Manager]],Sales_Teams[Manager],Sales_Teams[Regional_Office])</f>
        <v>Central</v>
      </c>
      <c r="E4926" t="s">
        <v>61</v>
      </c>
      <c r="F4926" t="s">
        <v>318</v>
      </c>
      <c r="G4926" t="str">
        <f>IFERROR(_xlfn.XLOOKUP(Sales_Pipeline[[#This Row],[Account]],Accounts!$A$2:$A$86,Accounts!$F$2:$F$86),"")</f>
        <v>Kenya</v>
      </c>
      <c r="H4926" t="s">
        <v>57</v>
      </c>
      <c r="I4926" s="3">
        <v>42935</v>
      </c>
      <c r="J4926" s="3">
        <v>42941</v>
      </c>
      <c r="K4926" s="8" t="str">
        <f>IF(Sales_Pipeline[[#This Row],[Close_Date]]="","",TEXT(Sales_Pipeline[[#This Row],[Close_Date]],"ddd"))</f>
        <v>Tue</v>
      </c>
      <c r="L4926" s="8" t="str">
        <f>IF(Sales_Pipeline[[#This Row],[Close_Date]]="","",TEXT(Sales_Pipeline[[#This Row],[Close_Date]],"mmm"))</f>
        <v>Jul</v>
      </c>
      <c r="M4926" s="8" t="str">
        <f>IF(Sales_Pipeline[[#This Row],[Close_Date]]="","","Q"&amp;ROUNDUP(MONTH(Sales_Pipeline[[#This Row],[Close_Date]])/3,0))</f>
        <v>Q3</v>
      </c>
      <c r="N4926" s="2" cm="1">
        <f t="array" ref="N4926">IFERROR(_xlfn.IFS(Sales_Pipeline[[#This Row],[Deal_Stage]]="Won",_xlfn.XLOOKUP(Sales_Pipeline[[#This Row],[Product]],Products!$A$2:$A$8,Products!$C$2:$C$8),Sales_Pipeline[[#This Row],[Deal_Stage]]="Lost",_xlfn.XLOOKUP(Sales_Pipeline[[#This Row],[Product]],Products!$A$2:$A$8,Products!$C$2:$C$8)),"")</f>
        <v>55</v>
      </c>
      <c r="O4926" s="2">
        <v>53</v>
      </c>
    </row>
    <row r="4927" spans="1:15" x14ac:dyDescent="0.3">
      <c r="A4927" t="s">
        <v>5073</v>
      </c>
      <c r="B4927" t="s">
        <v>27</v>
      </c>
      <c r="C4927" t="str">
        <f>_xlfn.XLOOKUP(Sales_Pipeline[[#This Row],[Sales_Agent]],Sales_Teams[Sales_Agent],Sales_Teams[Manager])</f>
        <v>Rocco Neubert</v>
      </c>
      <c r="D4927" t="str">
        <f>_xlfn.XLOOKUP(Sales_Pipeline[[#This Row],[Manager]],Sales_Teams[Manager],Sales_Teams[Regional_Office])</f>
        <v>East</v>
      </c>
      <c r="E4927" t="s">
        <v>76</v>
      </c>
      <c r="F4927" t="s">
        <v>116</v>
      </c>
      <c r="G4927" t="str">
        <f>IFERROR(_xlfn.XLOOKUP(Sales_Pipeline[[#This Row],[Account]],Accounts!$A$2:$A$86,Accounts!$F$2:$F$86),"")</f>
        <v>United States</v>
      </c>
      <c r="H4927" t="s">
        <v>82</v>
      </c>
      <c r="I4927" s="3">
        <v>42935</v>
      </c>
      <c r="J4927" s="3">
        <v>43005</v>
      </c>
      <c r="K4927" s="8" t="str">
        <f>IF(Sales_Pipeline[[#This Row],[Close_Date]]="","",TEXT(Sales_Pipeline[[#This Row],[Close_Date]],"ddd"))</f>
        <v>Wed</v>
      </c>
      <c r="L4927" s="8" t="str">
        <f>IF(Sales_Pipeline[[#This Row],[Close_Date]]="","",TEXT(Sales_Pipeline[[#This Row],[Close_Date]],"mmm"))</f>
        <v>Sep</v>
      </c>
      <c r="M4927" s="8" t="str">
        <f>IF(Sales_Pipeline[[#This Row],[Close_Date]]="","","Q"&amp;ROUNDUP(MONTH(Sales_Pipeline[[#This Row],[Close_Date]])/3,0))</f>
        <v>Q3</v>
      </c>
      <c r="N4927" s="2" cm="1">
        <f t="array" ref="N4927">IFERROR(_xlfn.IFS(Sales_Pipeline[[#This Row],[Deal_Stage]]="Won",_xlfn.XLOOKUP(Sales_Pipeline[[#This Row],[Product]],Products!$A$2:$A$8,Products!$C$2:$C$8),Sales_Pipeline[[#This Row],[Deal_Stage]]="Lost",_xlfn.XLOOKUP(Sales_Pipeline[[#This Row],[Product]],Products!$A$2:$A$8,Products!$C$2:$C$8)),"")</f>
        <v>3393</v>
      </c>
      <c r="O4927" s="2">
        <v>0</v>
      </c>
    </row>
    <row r="4928" spans="1:15" x14ac:dyDescent="0.3">
      <c r="A4928" t="s">
        <v>5074</v>
      </c>
      <c r="B4928" t="s">
        <v>6</v>
      </c>
      <c r="C4928" t="str">
        <f>_xlfn.XLOOKUP(Sales_Pipeline[[#This Row],[Sales_Agent]],Sales_Teams[Sales_Agent],Sales_Teams[Manager])</f>
        <v>Dustin Brinkmann</v>
      </c>
      <c r="D4928" t="str">
        <f>_xlfn.XLOOKUP(Sales_Pipeline[[#This Row],[Manager]],Sales_Teams[Manager],Sales_Teams[Regional_Office])</f>
        <v>Central</v>
      </c>
      <c r="E4928" t="s">
        <v>61</v>
      </c>
      <c r="G4928" t="str">
        <f>IFERROR(_xlfn.XLOOKUP(Sales_Pipeline[[#This Row],[Account]],Accounts!$A$2:$A$86,Accounts!$F$2:$F$86),"")</f>
        <v/>
      </c>
      <c r="H4928" t="s">
        <v>77</v>
      </c>
      <c r="I4928" s="3">
        <v>42935</v>
      </c>
      <c r="K4928" s="8" t="str">
        <f>IF(Sales_Pipeline[[#This Row],[Close_Date]]="","",TEXT(Sales_Pipeline[[#This Row],[Close_Date]],"ddd"))</f>
        <v/>
      </c>
      <c r="L4928" s="8" t="str">
        <f>IF(Sales_Pipeline[[#This Row],[Close_Date]]="","",TEXT(Sales_Pipeline[[#This Row],[Close_Date]],"mmm"))</f>
        <v/>
      </c>
      <c r="M4928" s="8" t="str">
        <f>IF(Sales_Pipeline[[#This Row],[Close_Date]]="","","Q"&amp;ROUNDUP(MONTH(Sales_Pipeline[[#This Row],[Close_Date]])/3,0))</f>
        <v/>
      </c>
      <c r="N4928" s="2" t="str" cm="1">
        <f t="array" ref="N4928">IFERROR(_xlfn.IFS(Sales_Pipeline[[#This Row],[Deal_Stage]]="Won",_xlfn.XLOOKUP(Sales_Pipeline[[#This Row],[Product]],Products!$A$2:$A$8,Products!$C$2:$C$8),Sales_Pipeline[[#This Row],[Deal_Stage]]="Lost",_xlfn.XLOOKUP(Sales_Pipeline[[#This Row],[Product]],Products!$A$2:$A$8,Products!$C$2:$C$8)),"")</f>
        <v/>
      </c>
      <c r="O4928" s="2">
        <v>0</v>
      </c>
    </row>
    <row r="4929" spans="1:15" x14ac:dyDescent="0.3">
      <c r="A4929" t="s">
        <v>5075</v>
      </c>
      <c r="B4929" t="s">
        <v>6</v>
      </c>
      <c r="C4929" t="str">
        <f>_xlfn.XLOOKUP(Sales_Pipeline[[#This Row],[Sales_Agent]],Sales_Teams[Sales_Agent],Sales_Teams[Manager])</f>
        <v>Dustin Brinkmann</v>
      </c>
      <c r="D4929" t="str">
        <f>_xlfn.XLOOKUP(Sales_Pipeline[[#This Row],[Manager]],Sales_Teams[Manager],Sales_Teams[Regional_Office])</f>
        <v>Central</v>
      </c>
      <c r="E4929" t="s">
        <v>61</v>
      </c>
      <c r="G4929" t="str">
        <f>IFERROR(_xlfn.XLOOKUP(Sales_Pipeline[[#This Row],[Account]],Accounts!$A$2:$A$86,Accounts!$F$2:$F$86),"")</f>
        <v/>
      </c>
      <c r="H4929" t="s">
        <v>77</v>
      </c>
      <c r="I4929" s="3">
        <v>42935</v>
      </c>
      <c r="K4929" s="8" t="str">
        <f>IF(Sales_Pipeline[[#This Row],[Close_Date]]="","",TEXT(Sales_Pipeline[[#This Row],[Close_Date]],"ddd"))</f>
        <v/>
      </c>
      <c r="L4929" s="8" t="str">
        <f>IF(Sales_Pipeline[[#This Row],[Close_Date]]="","",TEXT(Sales_Pipeline[[#This Row],[Close_Date]],"mmm"))</f>
        <v/>
      </c>
      <c r="M4929" s="8" t="str">
        <f>IF(Sales_Pipeline[[#This Row],[Close_Date]]="","","Q"&amp;ROUNDUP(MONTH(Sales_Pipeline[[#This Row],[Close_Date]])/3,0))</f>
        <v/>
      </c>
      <c r="N4929" s="2" t="str" cm="1">
        <f t="array" ref="N4929">IFERROR(_xlfn.IFS(Sales_Pipeline[[#This Row],[Deal_Stage]]="Won",_xlfn.XLOOKUP(Sales_Pipeline[[#This Row],[Product]],Products!$A$2:$A$8,Products!$C$2:$C$8),Sales_Pipeline[[#This Row],[Deal_Stage]]="Lost",_xlfn.XLOOKUP(Sales_Pipeline[[#This Row],[Product]],Products!$A$2:$A$8,Products!$C$2:$C$8)),"")</f>
        <v/>
      </c>
      <c r="O4929" s="2">
        <v>0</v>
      </c>
    </row>
    <row r="4930" spans="1:15" x14ac:dyDescent="0.3">
      <c r="A4930" t="s">
        <v>5076</v>
      </c>
      <c r="B4930" t="s">
        <v>20</v>
      </c>
      <c r="C4930" t="str">
        <f>_xlfn.XLOOKUP(Sales_Pipeline[[#This Row],[Sales_Agent]],Sales_Teams[Sales_Agent],Sales_Teams[Manager])</f>
        <v>Cara Losch</v>
      </c>
      <c r="D4930" t="str">
        <f>_xlfn.XLOOKUP(Sales_Pipeline[[#This Row],[Manager]],Sales_Teams[Manager],Sales_Teams[Regional_Office])</f>
        <v>East</v>
      </c>
      <c r="E4930" t="s">
        <v>55</v>
      </c>
      <c r="F4930" t="s">
        <v>225</v>
      </c>
      <c r="G4930" t="str">
        <f>IFERROR(_xlfn.XLOOKUP(Sales_Pipeline[[#This Row],[Account]],Accounts!$A$2:$A$86,Accounts!$F$2:$F$86),"")</f>
        <v>United States</v>
      </c>
      <c r="H4930" t="s">
        <v>57</v>
      </c>
      <c r="I4930" s="3">
        <v>42935</v>
      </c>
      <c r="J4930" s="3">
        <v>42946</v>
      </c>
      <c r="K4930" s="8" t="str">
        <f>IF(Sales_Pipeline[[#This Row],[Close_Date]]="","",TEXT(Sales_Pipeline[[#This Row],[Close_Date]],"ddd"))</f>
        <v>Sun</v>
      </c>
      <c r="L4930" s="8" t="str">
        <f>IF(Sales_Pipeline[[#This Row],[Close_Date]]="","",TEXT(Sales_Pipeline[[#This Row],[Close_Date]],"mmm"))</f>
        <v>Jul</v>
      </c>
      <c r="M4930" s="8" t="str">
        <f>IF(Sales_Pipeline[[#This Row],[Close_Date]]="","","Q"&amp;ROUNDUP(MONTH(Sales_Pipeline[[#This Row],[Close_Date]])/3,0))</f>
        <v>Q3</v>
      </c>
      <c r="N4930" s="2" cm="1">
        <f t="array" ref="N4930">IFERROR(_xlfn.IFS(Sales_Pipeline[[#This Row],[Deal_Stage]]="Won",_xlfn.XLOOKUP(Sales_Pipeline[[#This Row],[Product]],Products!$A$2:$A$8,Products!$C$2:$C$8),Sales_Pipeline[[#This Row],[Deal_Stage]]="Lost",_xlfn.XLOOKUP(Sales_Pipeline[[#This Row],[Product]],Products!$A$2:$A$8,Products!$C$2:$C$8)),"")</f>
        <v>1096</v>
      </c>
      <c r="O4930" s="2">
        <v>955</v>
      </c>
    </row>
    <row r="4931" spans="1:15" x14ac:dyDescent="0.3">
      <c r="A4931" t="s">
        <v>5077</v>
      </c>
      <c r="B4931" t="s">
        <v>25</v>
      </c>
      <c r="C4931" t="str">
        <f>_xlfn.XLOOKUP(Sales_Pipeline[[#This Row],[Sales_Agent]],Sales_Teams[Sales_Agent],Sales_Teams[Manager])</f>
        <v>Rocco Neubert</v>
      </c>
      <c r="D4931" t="str">
        <f>_xlfn.XLOOKUP(Sales_Pipeline[[#This Row],[Manager]],Sales_Teams[Manager],Sales_Teams[Regional_Office])</f>
        <v>East</v>
      </c>
      <c r="E4931" t="s">
        <v>84</v>
      </c>
      <c r="F4931" t="s">
        <v>293</v>
      </c>
      <c r="G4931" t="str">
        <f>IFERROR(_xlfn.XLOOKUP(Sales_Pipeline[[#This Row],[Account]],Accounts!$A$2:$A$86,Accounts!$F$2:$F$86),"")</f>
        <v>United States</v>
      </c>
      <c r="H4931" t="s">
        <v>82</v>
      </c>
      <c r="I4931" s="3">
        <v>42935</v>
      </c>
      <c r="J4931" s="3">
        <v>42946</v>
      </c>
      <c r="K4931" s="8" t="str">
        <f>IF(Sales_Pipeline[[#This Row],[Close_Date]]="","",TEXT(Sales_Pipeline[[#This Row],[Close_Date]],"ddd"))</f>
        <v>Sun</v>
      </c>
      <c r="L4931" s="8" t="str">
        <f>IF(Sales_Pipeline[[#This Row],[Close_Date]]="","",TEXT(Sales_Pipeline[[#This Row],[Close_Date]],"mmm"))</f>
        <v>Jul</v>
      </c>
      <c r="M4931" s="8" t="str">
        <f>IF(Sales_Pipeline[[#This Row],[Close_Date]]="","","Q"&amp;ROUNDUP(MONTH(Sales_Pipeline[[#This Row],[Close_Date]])/3,0))</f>
        <v>Q3</v>
      </c>
      <c r="N4931" s="2" cm="1">
        <f t="array" ref="N4931">IFERROR(_xlfn.IFS(Sales_Pipeline[[#This Row],[Deal_Stage]]="Won",_xlfn.XLOOKUP(Sales_Pipeline[[#This Row],[Product]],Products!$A$2:$A$8,Products!$C$2:$C$8),Sales_Pipeline[[#This Row],[Deal_Stage]]="Lost",_xlfn.XLOOKUP(Sales_Pipeline[[#This Row],[Product]],Products!$A$2:$A$8,Products!$C$2:$C$8)),"")</f>
        <v>5482</v>
      </c>
      <c r="O4931" s="2">
        <v>0</v>
      </c>
    </row>
    <row r="4932" spans="1:15" x14ac:dyDescent="0.3">
      <c r="A4932" t="s">
        <v>5078</v>
      </c>
      <c r="B4932" t="s">
        <v>15</v>
      </c>
      <c r="C4932" t="str">
        <f>_xlfn.XLOOKUP(Sales_Pipeline[[#This Row],[Sales_Agent]],Sales_Teams[Sales_Agent],Sales_Teams[Manager])</f>
        <v>Melvin Marxen</v>
      </c>
      <c r="D4932" t="str">
        <f>_xlfn.XLOOKUP(Sales_Pipeline[[#This Row],[Manager]],Sales_Teams[Manager],Sales_Teams[Regional_Office])</f>
        <v>Central</v>
      </c>
      <c r="E4932" t="s">
        <v>63</v>
      </c>
      <c r="G4932" t="str">
        <f>IFERROR(_xlfn.XLOOKUP(Sales_Pipeline[[#This Row],[Account]],Accounts!$A$2:$A$86,Accounts!$F$2:$F$86),"")</f>
        <v/>
      </c>
      <c r="H4932" t="s">
        <v>77</v>
      </c>
      <c r="I4932" s="3">
        <v>42935</v>
      </c>
      <c r="K4932" s="8" t="str">
        <f>IF(Sales_Pipeline[[#This Row],[Close_Date]]="","",TEXT(Sales_Pipeline[[#This Row],[Close_Date]],"ddd"))</f>
        <v/>
      </c>
      <c r="L4932" s="8" t="str">
        <f>IF(Sales_Pipeline[[#This Row],[Close_Date]]="","",TEXT(Sales_Pipeline[[#This Row],[Close_Date]],"mmm"))</f>
        <v/>
      </c>
      <c r="M4932" s="8" t="str">
        <f>IF(Sales_Pipeline[[#This Row],[Close_Date]]="","","Q"&amp;ROUNDUP(MONTH(Sales_Pipeline[[#This Row],[Close_Date]])/3,0))</f>
        <v/>
      </c>
      <c r="N4932" s="2" t="str" cm="1">
        <f t="array" ref="N4932">IFERROR(_xlfn.IFS(Sales_Pipeline[[#This Row],[Deal_Stage]]="Won",_xlfn.XLOOKUP(Sales_Pipeline[[#This Row],[Product]],Products!$A$2:$A$8,Products!$C$2:$C$8),Sales_Pipeline[[#This Row],[Deal_Stage]]="Lost",_xlfn.XLOOKUP(Sales_Pipeline[[#This Row],[Product]],Products!$A$2:$A$8,Products!$C$2:$C$8)),"")</f>
        <v/>
      </c>
      <c r="O4932" s="2">
        <v>0</v>
      </c>
    </row>
    <row r="4933" spans="1:15" x14ac:dyDescent="0.3">
      <c r="A4933" t="s">
        <v>5079</v>
      </c>
      <c r="B4933" t="s">
        <v>15</v>
      </c>
      <c r="C4933" t="str">
        <f>_xlfn.XLOOKUP(Sales_Pipeline[[#This Row],[Sales_Agent]],Sales_Teams[Sales_Agent],Sales_Teams[Manager])</f>
        <v>Melvin Marxen</v>
      </c>
      <c r="D4933" t="str">
        <f>_xlfn.XLOOKUP(Sales_Pipeline[[#This Row],[Manager]],Sales_Teams[Manager],Sales_Teams[Regional_Office])</f>
        <v>Central</v>
      </c>
      <c r="E4933" t="s">
        <v>84</v>
      </c>
      <c r="F4933" t="s">
        <v>59</v>
      </c>
      <c r="G4933" t="str">
        <f>IFERROR(_xlfn.XLOOKUP(Sales_Pipeline[[#This Row],[Account]],Accounts!$A$2:$A$86,Accounts!$F$2:$F$86),"")</f>
        <v>United States</v>
      </c>
      <c r="H4933" t="s">
        <v>77</v>
      </c>
      <c r="I4933" s="3">
        <v>42935</v>
      </c>
      <c r="K4933" s="8" t="str">
        <f>IF(Sales_Pipeline[[#This Row],[Close_Date]]="","",TEXT(Sales_Pipeline[[#This Row],[Close_Date]],"ddd"))</f>
        <v/>
      </c>
      <c r="L4933" s="8" t="str">
        <f>IF(Sales_Pipeline[[#This Row],[Close_Date]]="","",TEXT(Sales_Pipeline[[#This Row],[Close_Date]],"mmm"))</f>
        <v/>
      </c>
      <c r="M4933" s="8" t="str">
        <f>IF(Sales_Pipeline[[#This Row],[Close_Date]]="","","Q"&amp;ROUNDUP(MONTH(Sales_Pipeline[[#This Row],[Close_Date]])/3,0))</f>
        <v/>
      </c>
      <c r="N4933" s="2" t="str" cm="1">
        <f t="array" ref="N4933">IFERROR(_xlfn.IFS(Sales_Pipeline[[#This Row],[Deal_Stage]]="Won",_xlfn.XLOOKUP(Sales_Pipeline[[#This Row],[Product]],Products!$A$2:$A$8,Products!$C$2:$C$8),Sales_Pipeline[[#This Row],[Deal_Stage]]="Lost",_xlfn.XLOOKUP(Sales_Pipeline[[#This Row],[Product]],Products!$A$2:$A$8,Products!$C$2:$C$8)),"")</f>
        <v/>
      </c>
      <c r="O4933" s="2">
        <v>0</v>
      </c>
    </row>
    <row r="4934" spans="1:15" x14ac:dyDescent="0.3">
      <c r="A4934" t="s">
        <v>5080</v>
      </c>
      <c r="B4934" t="s">
        <v>15</v>
      </c>
      <c r="C4934" t="str">
        <f>_xlfn.XLOOKUP(Sales_Pipeline[[#This Row],[Sales_Agent]],Sales_Teams[Sales_Agent],Sales_Teams[Manager])</f>
        <v>Melvin Marxen</v>
      </c>
      <c r="D4934" t="str">
        <f>_xlfn.XLOOKUP(Sales_Pipeline[[#This Row],[Manager]],Sales_Teams[Manager],Sales_Teams[Regional_Office])</f>
        <v>Central</v>
      </c>
      <c r="E4934" t="s">
        <v>8953</v>
      </c>
      <c r="G4934" t="str">
        <f>IFERROR(_xlfn.XLOOKUP(Sales_Pipeline[[#This Row],[Account]],Accounts!$A$2:$A$86,Accounts!$F$2:$F$86),"")</f>
        <v/>
      </c>
      <c r="H4934" t="s">
        <v>77</v>
      </c>
      <c r="I4934" s="3">
        <v>42935</v>
      </c>
      <c r="K4934" s="8" t="str">
        <f>IF(Sales_Pipeline[[#This Row],[Close_Date]]="","",TEXT(Sales_Pipeline[[#This Row],[Close_Date]],"ddd"))</f>
        <v/>
      </c>
      <c r="L4934" s="8" t="str">
        <f>IF(Sales_Pipeline[[#This Row],[Close_Date]]="","",TEXT(Sales_Pipeline[[#This Row],[Close_Date]],"mmm"))</f>
        <v/>
      </c>
      <c r="M4934" s="8" t="str">
        <f>IF(Sales_Pipeline[[#This Row],[Close_Date]]="","","Q"&amp;ROUNDUP(MONTH(Sales_Pipeline[[#This Row],[Close_Date]])/3,0))</f>
        <v/>
      </c>
      <c r="N4934" s="2" t="str" cm="1">
        <f t="array" ref="N4934">IFERROR(_xlfn.IFS(Sales_Pipeline[[#This Row],[Deal_Stage]]="Won",_xlfn.XLOOKUP(Sales_Pipeline[[#This Row],[Product]],Products!$A$2:$A$8,Products!$C$2:$C$8),Sales_Pipeline[[#This Row],[Deal_Stage]]="Lost",_xlfn.XLOOKUP(Sales_Pipeline[[#This Row],[Product]],Products!$A$2:$A$8,Products!$C$2:$C$8)),"")</f>
        <v/>
      </c>
      <c r="O4934" s="2">
        <v>0</v>
      </c>
    </row>
    <row r="4935" spans="1:15" x14ac:dyDescent="0.3">
      <c r="A4935" t="s">
        <v>5081</v>
      </c>
      <c r="B4935" t="s">
        <v>15</v>
      </c>
      <c r="C4935" t="str">
        <f>_xlfn.XLOOKUP(Sales_Pipeline[[#This Row],[Sales_Agent]],Sales_Teams[Sales_Agent],Sales_Teams[Manager])</f>
        <v>Melvin Marxen</v>
      </c>
      <c r="D4935" t="str">
        <f>_xlfn.XLOOKUP(Sales_Pipeline[[#This Row],[Manager]],Sales_Teams[Manager],Sales_Teams[Regional_Office])</f>
        <v>Central</v>
      </c>
      <c r="E4935" t="s">
        <v>8953</v>
      </c>
      <c r="F4935" t="s">
        <v>318</v>
      </c>
      <c r="G4935" t="str">
        <f>IFERROR(_xlfn.XLOOKUP(Sales_Pipeline[[#This Row],[Account]],Accounts!$A$2:$A$86,Accounts!$F$2:$F$86),"")</f>
        <v>Kenya</v>
      </c>
      <c r="H4935" t="s">
        <v>82</v>
      </c>
      <c r="I4935" s="3">
        <v>42935</v>
      </c>
      <c r="J4935" s="3">
        <v>42938</v>
      </c>
      <c r="K4935" s="8" t="str">
        <f>IF(Sales_Pipeline[[#This Row],[Close_Date]]="","",TEXT(Sales_Pipeline[[#This Row],[Close_Date]],"ddd"))</f>
        <v>Sat</v>
      </c>
      <c r="L4935" s="8" t="str">
        <f>IF(Sales_Pipeline[[#This Row],[Close_Date]]="","",TEXT(Sales_Pipeline[[#This Row],[Close_Date]],"mmm"))</f>
        <v>Jul</v>
      </c>
      <c r="M4935" s="8" t="str">
        <f>IF(Sales_Pipeline[[#This Row],[Close_Date]]="","","Q"&amp;ROUNDUP(MONTH(Sales_Pipeline[[#This Row],[Close_Date]])/3,0))</f>
        <v>Q3</v>
      </c>
      <c r="N4935" s="2" cm="1">
        <f t="array" ref="N4935">IFERROR(_xlfn.IFS(Sales_Pipeline[[#This Row],[Deal_Stage]]="Won",_xlfn.XLOOKUP(Sales_Pipeline[[#This Row],[Product]],Products!$A$2:$A$8,Products!$C$2:$C$8),Sales_Pipeline[[#This Row],[Deal_Stage]]="Lost",_xlfn.XLOOKUP(Sales_Pipeline[[#This Row],[Product]],Products!$A$2:$A$8,Products!$C$2:$C$8)),"")</f>
        <v>4821</v>
      </c>
      <c r="O4935" s="2">
        <v>0</v>
      </c>
    </row>
    <row r="4936" spans="1:15" x14ac:dyDescent="0.3">
      <c r="A4936" t="s">
        <v>5082</v>
      </c>
      <c r="B4936" t="s">
        <v>15</v>
      </c>
      <c r="C4936" t="str">
        <f>_xlfn.XLOOKUP(Sales_Pipeline[[#This Row],[Sales_Agent]],Sales_Teams[Sales_Agent],Sales_Teams[Manager])</f>
        <v>Melvin Marxen</v>
      </c>
      <c r="D4936" t="str">
        <f>_xlfn.XLOOKUP(Sales_Pipeline[[#This Row],[Manager]],Sales_Teams[Manager],Sales_Teams[Regional_Office])</f>
        <v>Central</v>
      </c>
      <c r="E4936" t="s">
        <v>55</v>
      </c>
      <c r="F4936" t="s">
        <v>229</v>
      </c>
      <c r="G4936" t="str">
        <f>IFERROR(_xlfn.XLOOKUP(Sales_Pipeline[[#This Row],[Account]],Accounts!$A$2:$A$86,Accounts!$F$2:$F$86),"")</f>
        <v>Norway</v>
      </c>
      <c r="H4936" t="s">
        <v>57</v>
      </c>
      <c r="I4936" s="3">
        <v>42935</v>
      </c>
      <c r="J4936" s="3">
        <v>42950</v>
      </c>
      <c r="K4936" s="8" t="str">
        <f>IF(Sales_Pipeline[[#This Row],[Close_Date]]="","",TEXT(Sales_Pipeline[[#This Row],[Close_Date]],"ddd"))</f>
        <v>Thu</v>
      </c>
      <c r="L4936" s="8" t="str">
        <f>IF(Sales_Pipeline[[#This Row],[Close_Date]]="","",TEXT(Sales_Pipeline[[#This Row],[Close_Date]],"mmm"))</f>
        <v>Aug</v>
      </c>
      <c r="M4936" s="8" t="str">
        <f>IF(Sales_Pipeline[[#This Row],[Close_Date]]="","","Q"&amp;ROUNDUP(MONTH(Sales_Pipeline[[#This Row],[Close_Date]])/3,0))</f>
        <v>Q3</v>
      </c>
      <c r="N4936" s="2" cm="1">
        <f t="array" ref="N4936">IFERROR(_xlfn.IFS(Sales_Pipeline[[#This Row],[Deal_Stage]]="Won",_xlfn.XLOOKUP(Sales_Pipeline[[#This Row],[Product]],Products!$A$2:$A$8,Products!$C$2:$C$8),Sales_Pipeline[[#This Row],[Deal_Stage]]="Lost",_xlfn.XLOOKUP(Sales_Pipeline[[#This Row],[Product]],Products!$A$2:$A$8,Products!$C$2:$C$8)),"")</f>
        <v>1096</v>
      </c>
      <c r="O4936" s="2">
        <v>1060</v>
      </c>
    </row>
    <row r="4937" spans="1:15" x14ac:dyDescent="0.3">
      <c r="A4937" t="s">
        <v>5083</v>
      </c>
      <c r="B4937" t="s">
        <v>15</v>
      </c>
      <c r="C4937" t="str">
        <f>_xlfn.XLOOKUP(Sales_Pipeline[[#This Row],[Sales_Agent]],Sales_Teams[Sales_Agent],Sales_Teams[Manager])</f>
        <v>Melvin Marxen</v>
      </c>
      <c r="D4937" t="str">
        <f>_xlfn.XLOOKUP(Sales_Pipeline[[#This Row],[Manager]],Sales_Teams[Manager],Sales_Teams[Regional_Office])</f>
        <v>Central</v>
      </c>
      <c r="E4937" t="s">
        <v>8953</v>
      </c>
      <c r="F4937" t="s">
        <v>132</v>
      </c>
      <c r="G4937" t="str">
        <f>IFERROR(_xlfn.XLOOKUP(Sales_Pipeline[[#This Row],[Account]],Accounts!$A$2:$A$86,Accounts!$F$2:$F$86),"")</f>
        <v>United States</v>
      </c>
      <c r="H4937" t="s">
        <v>57</v>
      </c>
      <c r="I4937" s="3">
        <v>42935</v>
      </c>
      <c r="J4937" s="3">
        <v>42942</v>
      </c>
      <c r="K4937" s="8" t="str">
        <f>IF(Sales_Pipeline[[#This Row],[Close_Date]]="","",TEXT(Sales_Pipeline[[#This Row],[Close_Date]],"ddd"))</f>
        <v>Wed</v>
      </c>
      <c r="L4937" s="8" t="str">
        <f>IF(Sales_Pipeline[[#This Row],[Close_Date]]="","",TEXT(Sales_Pipeline[[#This Row],[Close_Date]],"mmm"))</f>
        <v>Jul</v>
      </c>
      <c r="M4937" s="8" t="str">
        <f>IF(Sales_Pipeline[[#This Row],[Close_Date]]="","","Q"&amp;ROUNDUP(MONTH(Sales_Pipeline[[#This Row],[Close_Date]])/3,0))</f>
        <v>Q3</v>
      </c>
      <c r="N4937" s="2" cm="1">
        <f t="array" ref="N4937">IFERROR(_xlfn.IFS(Sales_Pipeline[[#This Row],[Deal_Stage]]="Won",_xlfn.XLOOKUP(Sales_Pipeline[[#This Row],[Product]],Products!$A$2:$A$8,Products!$C$2:$C$8),Sales_Pipeline[[#This Row],[Deal_Stage]]="Lost",_xlfn.XLOOKUP(Sales_Pipeline[[#This Row],[Product]],Products!$A$2:$A$8,Products!$C$2:$C$8)),"")</f>
        <v>4821</v>
      </c>
      <c r="O4937" s="2">
        <v>5401</v>
      </c>
    </row>
    <row r="4938" spans="1:15" x14ac:dyDescent="0.3">
      <c r="A4938" t="s">
        <v>5084</v>
      </c>
      <c r="B4938" t="s">
        <v>38</v>
      </c>
      <c r="C4938" t="str">
        <f>_xlfn.XLOOKUP(Sales_Pipeline[[#This Row],[Sales_Agent]],Sales_Teams[Sales_Agent],Sales_Teams[Manager])</f>
        <v>Celia Rouche</v>
      </c>
      <c r="D4938" t="str">
        <f>_xlfn.XLOOKUP(Sales_Pipeline[[#This Row],[Manager]],Sales_Teams[Manager],Sales_Teams[Regional_Office])</f>
        <v>West</v>
      </c>
      <c r="E4938" t="s">
        <v>8953</v>
      </c>
      <c r="G4938" t="str">
        <f>IFERROR(_xlfn.XLOOKUP(Sales_Pipeline[[#This Row],[Account]],Accounts!$A$2:$A$86,Accounts!$F$2:$F$86),"")</f>
        <v/>
      </c>
      <c r="H4938" t="s">
        <v>77</v>
      </c>
      <c r="I4938" s="3">
        <v>42935</v>
      </c>
      <c r="K4938" s="8" t="str">
        <f>IF(Sales_Pipeline[[#This Row],[Close_Date]]="","",TEXT(Sales_Pipeline[[#This Row],[Close_Date]],"ddd"))</f>
        <v/>
      </c>
      <c r="L4938" s="8" t="str">
        <f>IF(Sales_Pipeline[[#This Row],[Close_Date]]="","",TEXT(Sales_Pipeline[[#This Row],[Close_Date]],"mmm"))</f>
        <v/>
      </c>
      <c r="M4938" s="8" t="str">
        <f>IF(Sales_Pipeline[[#This Row],[Close_Date]]="","","Q"&amp;ROUNDUP(MONTH(Sales_Pipeline[[#This Row],[Close_Date]])/3,0))</f>
        <v/>
      </c>
      <c r="N4938" s="2" t="str" cm="1">
        <f t="array" ref="N4938">IFERROR(_xlfn.IFS(Sales_Pipeline[[#This Row],[Deal_Stage]]="Won",_xlfn.XLOOKUP(Sales_Pipeline[[#This Row],[Product]],Products!$A$2:$A$8,Products!$C$2:$C$8),Sales_Pipeline[[#This Row],[Deal_Stage]]="Lost",_xlfn.XLOOKUP(Sales_Pipeline[[#This Row],[Product]],Products!$A$2:$A$8,Products!$C$2:$C$8)),"")</f>
        <v/>
      </c>
      <c r="O4938" s="2">
        <v>0</v>
      </c>
    </row>
    <row r="4939" spans="1:15" x14ac:dyDescent="0.3">
      <c r="A4939" t="s">
        <v>5085</v>
      </c>
      <c r="B4939" t="s">
        <v>22</v>
      </c>
      <c r="C4939" t="str">
        <f>_xlfn.XLOOKUP(Sales_Pipeline[[#This Row],[Sales_Agent]],Sales_Teams[Sales_Agent],Sales_Teams[Manager])</f>
        <v>Cara Losch</v>
      </c>
      <c r="D4939" t="str">
        <f>_xlfn.XLOOKUP(Sales_Pipeline[[#This Row],[Manager]],Sales_Teams[Manager],Sales_Teams[Regional_Office])</f>
        <v>East</v>
      </c>
      <c r="E4939" t="s">
        <v>84</v>
      </c>
      <c r="F4939" t="s">
        <v>173</v>
      </c>
      <c r="G4939" t="str">
        <f>IFERROR(_xlfn.XLOOKUP(Sales_Pipeline[[#This Row],[Account]],Accounts!$A$2:$A$86,Accounts!$F$2:$F$86),"")</f>
        <v>United States</v>
      </c>
      <c r="H4939" t="s">
        <v>57</v>
      </c>
      <c r="I4939" s="3">
        <v>42935</v>
      </c>
      <c r="J4939" s="3">
        <v>42942</v>
      </c>
      <c r="K4939" s="8" t="str">
        <f>IF(Sales_Pipeline[[#This Row],[Close_Date]]="","",TEXT(Sales_Pipeline[[#This Row],[Close_Date]],"ddd"))</f>
        <v>Wed</v>
      </c>
      <c r="L4939" s="8" t="str">
        <f>IF(Sales_Pipeline[[#This Row],[Close_Date]]="","",TEXT(Sales_Pipeline[[#This Row],[Close_Date]],"mmm"))</f>
        <v>Jul</v>
      </c>
      <c r="M4939" s="8" t="str">
        <f>IF(Sales_Pipeline[[#This Row],[Close_Date]]="","","Q"&amp;ROUNDUP(MONTH(Sales_Pipeline[[#This Row],[Close_Date]])/3,0))</f>
        <v>Q3</v>
      </c>
      <c r="N4939" s="2" cm="1">
        <f t="array" ref="N4939">IFERROR(_xlfn.IFS(Sales_Pipeline[[#This Row],[Deal_Stage]]="Won",_xlfn.XLOOKUP(Sales_Pipeline[[#This Row],[Product]],Products!$A$2:$A$8,Products!$C$2:$C$8),Sales_Pipeline[[#This Row],[Deal_Stage]]="Lost",_xlfn.XLOOKUP(Sales_Pipeline[[#This Row],[Product]],Products!$A$2:$A$8,Products!$C$2:$C$8)),"")</f>
        <v>5482</v>
      </c>
      <c r="O4939" s="2">
        <v>4895</v>
      </c>
    </row>
    <row r="4940" spans="1:15" x14ac:dyDescent="0.3">
      <c r="A4940" t="s">
        <v>5086</v>
      </c>
      <c r="B4940" t="s">
        <v>13</v>
      </c>
      <c r="C4940" t="str">
        <f>_xlfn.XLOOKUP(Sales_Pipeline[[#This Row],[Sales_Agent]],Sales_Teams[Sales_Agent],Sales_Teams[Manager])</f>
        <v>Melvin Marxen</v>
      </c>
      <c r="D4940" t="str">
        <f>_xlfn.XLOOKUP(Sales_Pipeline[[#This Row],[Manager]],Sales_Teams[Manager],Sales_Teams[Regional_Office])</f>
        <v>Central</v>
      </c>
      <c r="E4940" t="s">
        <v>84</v>
      </c>
      <c r="F4940" t="s">
        <v>94</v>
      </c>
      <c r="G4940" t="str">
        <f>IFERROR(_xlfn.XLOOKUP(Sales_Pipeline[[#This Row],[Account]],Accounts!$A$2:$A$86,Accounts!$F$2:$F$86),"")</f>
        <v>United States</v>
      </c>
      <c r="H4940" t="s">
        <v>57</v>
      </c>
      <c r="I4940" s="3">
        <v>42935</v>
      </c>
      <c r="J4940" s="3">
        <v>42937</v>
      </c>
      <c r="K4940" s="8" t="str">
        <f>IF(Sales_Pipeline[[#This Row],[Close_Date]]="","",TEXT(Sales_Pipeline[[#This Row],[Close_Date]],"ddd"))</f>
        <v>Fri</v>
      </c>
      <c r="L4940" s="8" t="str">
        <f>IF(Sales_Pipeline[[#This Row],[Close_Date]]="","",TEXT(Sales_Pipeline[[#This Row],[Close_Date]],"mmm"))</f>
        <v>Jul</v>
      </c>
      <c r="M4940" s="8" t="str">
        <f>IF(Sales_Pipeline[[#This Row],[Close_Date]]="","","Q"&amp;ROUNDUP(MONTH(Sales_Pipeline[[#This Row],[Close_Date]])/3,0))</f>
        <v>Q3</v>
      </c>
      <c r="N4940" s="2" cm="1">
        <f t="array" ref="N4940">IFERROR(_xlfn.IFS(Sales_Pipeline[[#This Row],[Deal_Stage]]="Won",_xlfn.XLOOKUP(Sales_Pipeline[[#This Row],[Product]],Products!$A$2:$A$8,Products!$C$2:$C$8),Sales_Pipeline[[#This Row],[Deal_Stage]]="Lost",_xlfn.XLOOKUP(Sales_Pipeline[[#This Row],[Product]],Products!$A$2:$A$8,Products!$C$2:$C$8)),"")</f>
        <v>5482</v>
      </c>
      <c r="O4940" s="2">
        <v>4907</v>
      </c>
    </row>
    <row r="4941" spans="1:15" x14ac:dyDescent="0.3">
      <c r="A4941" t="s">
        <v>5087</v>
      </c>
      <c r="B4941" t="s">
        <v>36</v>
      </c>
      <c r="C4941" t="str">
        <f>_xlfn.XLOOKUP(Sales_Pipeline[[#This Row],[Sales_Agent]],Sales_Teams[Sales_Agent],Sales_Teams[Manager])</f>
        <v>Celia Rouche</v>
      </c>
      <c r="D4941" t="str">
        <f>_xlfn.XLOOKUP(Sales_Pipeline[[#This Row],[Manager]],Sales_Teams[Manager],Sales_Teams[Regional_Office])</f>
        <v>West</v>
      </c>
      <c r="E4941" t="s">
        <v>61</v>
      </c>
      <c r="F4941" t="s">
        <v>96</v>
      </c>
      <c r="G4941" t="str">
        <f>IFERROR(_xlfn.XLOOKUP(Sales_Pipeline[[#This Row],[Account]],Accounts!$A$2:$A$86,Accounts!$F$2:$F$86),"")</f>
        <v>United States</v>
      </c>
      <c r="H4941" t="s">
        <v>77</v>
      </c>
      <c r="I4941" s="3">
        <v>42935</v>
      </c>
      <c r="K4941" s="8" t="str">
        <f>IF(Sales_Pipeline[[#This Row],[Close_Date]]="","",TEXT(Sales_Pipeline[[#This Row],[Close_Date]],"ddd"))</f>
        <v/>
      </c>
      <c r="L4941" s="8" t="str">
        <f>IF(Sales_Pipeline[[#This Row],[Close_Date]]="","",TEXT(Sales_Pipeline[[#This Row],[Close_Date]],"mmm"))</f>
        <v/>
      </c>
      <c r="M4941" s="8" t="str">
        <f>IF(Sales_Pipeline[[#This Row],[Close_Date]]="","","Q"&amp;ROUNDUP(MONTH(Sales_Pipeline[[#This Row],[Close_Date]])/3,0))</f>
        <v/>
      </c>
      <c r="N4941" s="2" t="str" cm="1">
        <f t="array" ref="N4941">IFERROR(_xlfn.IFS(Sales_Pipeline[[#This Row],[Deal_Stage]]="Won",_xlfn.XLOOKUP(Sales_Pipeline[[#This Row],[Product]],Products!$A$2:$A$8,Products!$C$2:$C$8),Sales_Pipeline[[#This Row],[Deal_Stage]]="Lost",_xlfn.XLOOKUP(Sales_Pipeline[[#This Row],[Product]],Products!$A$2:$A$8,Products!$C$2:$C$8)),"")</f>
        <v/>
      </c>
      <c r="O4941" s="2">
        <v>0</v>
      </c>
    </row>
    <row r="4942" spans="1:15" x14ac:dyDescent="0.3">
      <c r="A4942" t="s">
        <v>5088</v>
      </c>
      <c r="B4942" t="s">
        <v>36</v>
      </c>
      <c r="C4942" t="str">
        <f>_xlfn.XLOOKUP(Sales_Pipeline[[#This Row],[Sales_Agent]],Sales_Teams[Sales_Agent],Sales_Teams[Manager])</f>
        <v>Celia Rouche</v>
      </c>
      <c r="D4942" t="str">
        <f>_xlfn.XLOOKUP(Sales_Pipeline[[#This Row],[Manager]],Sales_Teams[Manager],Sales_Teams[Regional_Office])</f>
        <v>West</v>
      </c>
      <c r="E4942" t="s">
        <v>76</v>
      </c>
      <c r="F4942" t="s">
        <v>177</v>
      </c>
      <c r="G4942" t="str">
        <f>IFERROR(_xlfn.XLOOKUP(Sales_Pipeline[[#This Row],[Account]],Accounts!$A$2:$A$86,Accounts!$F$2:$F$86),"")</f>
        <v>United States</v>
      </c>
      <c r="H4942" t="s">
        <v>82</v>
      </c>
      <c r="I4942" s="3">
        <v>42935</v>
      </c>
      <c r="J4942" s="3">
        <v>42945</v>
      </c>
      <c r="K4942" s="8" t="str">
        <f>IF(Sales_Pipeline[[#This Row],[Close_Date]]="","",TEXT(Sales_Pipeline[[#This Row],[Close_Date]],"ddd"))</f>
        <v>Sat</v>
      </c>
      <c r="L4942" s="8" t="str">
        <f>IF(Sales_Pipeline[[#This Row],[Close_Date]]="","",TEXT(Sales_Pipeline[[#This Row],[Close_Date]],"mmm"))</f>
        <v>Jul</v>
      </c>
      <c r="M4942" s="8" t="str">
        <f>IF(Sales_Pipeline[[#This Row],[Close_Date]]="","","Q"&amp;ROUNDUP(MONTH(Sales_Pipeline[[#This Row],[Close_Date]])/3,0))</f>
        <v>Q3</v>
      </c>
      <c r="N4942" s="2" cm="1">
        <f t="array" ref="N4942">IFERROR(_xlfn.IFS(Sales_Pipeline[[#This Row],[Deal_Stage]]="Won",_xlfn.XLOOKUP(Sales_Pipeline[[#This Row],[Product]],Products!$A$2:$A$8,Products!$C$2:$C$8),Sales_Pipeline[[#This Row],[Deal_Stage]]="Lost",_xlfn.XLOOKUP(Sales_Pipeline[[#This Row],[Product]],Products!$A$2:$A$8,Products!$C$2:$C$8)),"")</f>
        <v>3393</v>
      </c>
      <c r="O4942" s="2">
        <v>0</v>
      </c>
    </row>
    <row r="4943" spans="1:15" x14ac:dyDescent="0.3">
      <c r="A4943" t="s">
        <v>5089</v>
      </c>
      <c r="B4943" t="s">
        <v>36</v>
      </c>
      <c r="C4943" t="str">
        <f>_xlfn.XLOOKUP(Sales_Pipeline[[#This Row],[Sales_Agent]],Sales_Teams[Sales_Agent],Sales_Teams[Manager])</f>
        <v>Celia Rouche</v>
      </c>
      <c r="D4943" t="str">
        <f>_xlfn.XLOOKUP(Sales_Pipeline[[#This Row],[Manager]],Sales_Teams[Manager],Sales_Teams[Regional_Office])</f>
        <v>West</v>
      </c>
      <c r="E4943" t="s">
        <v>55</v>
      </c>
      <c r="F4943" t="s">
        <v>85</v>
      </c>
      <c r="G4943" t="str">
        <f>IFERROR(_xlfn.XLOOKUP(Sales_Pipeline[[#This Row],[Account]],Accounts!$A$2:$A$86,Accounts!$F$2:$F$86),"")</f>
        <v>Poland</v>
      </c>
      <c r="H4943" t="s">
        <v>57</v>
      </c>
      <c r="I4943" s="3">
        <v>42935</v>
      </c>
      <c r="J4943" s="3">
        <v>43008</v>
      </c>
      <c r="K4943" s="8" t="str">
        <f>IF(Sales_Pipeline[[#This Row],[Close_Date]]="","",TEXT(Sales_Pipeline[[#This Row],[Close_Date]],"ddd"))</f>
        <v>Sat</v>
      </c>
      <c r="L4943" s="8" t="str">
        <f>IF(Sales_Pipeline[[#This Row],[Close_Date]]="","",TEXT(Sales_Pipeline[[#This Row],[Close_Date]],"mmm"))</f>
        <v>Sep</v>
      </c>
      <c r="M4943" s="8" t="str">
        <f>IF(Sales_Pipeline[[#This Row],[Close_Date]]="","","Q"&amp;ROUNDUP(MONTH(Sales_Pipeline[[#This Row],[Close_Date]])/3,0))</f>
        <v>Q3</v>
      </c>
      <c r="N4943" s="2" cm="1">
        <f t="array" ref="N4943">IFERROR(_xlfn.IFS(Sales_Pipeline[[#This Row],[Deal_Stage]]="Won",_xlfn.XLOOKUP(Sales_Pipeline[[#This Row],[Product]],Products!$A$2:$A$8,Products!$C$2:$C$8),Sales_Pipeline[[#This Row],[Deal_Stage]]="Lost",_xlfn.XLOOKUP(Sales_Pipeline[[#This Row],[Product]],Products!$A$2:$A$8,Products!$C$2:$C$8)),"")</f>
        <v>1096</v>
      </c>
      <c r="O4943" s="2">
        <v>1170</v>
      </c>
    </row>
    <row r="4944" spans="1:15" x14ac:dyDescent="0.3">
      <c r="A4944" t="s">
        <v>5090</v>
      </c>
      <c r="B4944" t="s">
        <v>36</v>
      </c>
      <c r="C4944" t="str">
        <f>_xlfn.XLOOKUP(Sales_Pipeline[[#This Row],[Sales_Agent]],Sales_Teams[Sales_Agent],Sales_Teams[Manager])</f>
        <v>Celia Rouche</v>
      </c>
      <c r="D4944" t="str">
        <f>_xlfn.XLOOKUP(Sales_Pipeline[[#This Row],[Manager]],Sales_Teams[Manager],Sales_Teams[Regional_Office])</f>
        <v>West</v>
      </c>
      <c r="E4944" t="s">
        <v>76</v>
      </c>
      <c r="F4944" t="s">
        <v>211</v>
      </c>
      <c r="G4944" t="str">
        <f>IFERROR(_xlfn.XLOOKUP(Sales_Pipeline[[#This Row],[Account]],Accounts!$A$2:$A$86,Accounts!$F$2:$F$86),"")</f>
        <v>United States</v>
      </c>
      <c r="H4944" t="s">
        <v>57</v>
      </c>
      <c r="I4944" s="3">
        <v>42935</v>
      </c>
      <c r="J4944" s="3">
        <v>42944</v>
      </c>
      <c r="K4944" s="8" t="str">
        <f>IF(Sales_Pipeline[[#This Row],[Close_Date]]="","",TEXT(Sales_Pipeline[[#This Row],[Close_Date]],"ddd"))</f>
        <v>Fri</v>
      </c>
      <c r="L4944" s="8" t="str">
        <f>IF(Sales_Pipeline[[#This Row],[Close_Date]]="","",TEXT(Sales_Pipeline[[#This Row],[Close_Date]],"mmm"))</f>
        <v>Jul</v>
      </c>
      <c r="M4944" s="8" t="str">
        <f>IF(Sales_Pipeline[[#This Row],[Close_Date]]="","","Q"&amp;ROUNDUP(MONTH(Sales_Pipeline[[#This Row],[Close_Date]])/3,0))</f>
        <v>Q3</v>
      </c>
      <c r="N4944" s="2" cm="1">
        <f t="array" ref="N4944">IFERROR(_xlfn.IFS(Sales_Pipeline[[#This Row],[Deal_Stage]]="Won",_xlfn.XLOOKUP(Sales_Pipeline[[#This Row],[Product]],Products!$A$2:$A$8,Products!$C$2:$C$8),Sales_Pipeline[[#This Row],[Deal_Stage]]="Lost",_xlfn.XLOOKUP(Sales_Pipeline[[#This Row],[Product]],Products!$A$2:$A$8,Products!$C$2:$C$8)),"")</f>
        <v>3393</v>
      </c>
      <c r="O4944" s="2">
        <v>2718</v>
      </c>
    </row>
    <row r="4945" spans="1:15" x14ac:dyDescent="0.3">
      <c r="A4945" t="s">
        <v>5091</v>
      </c>
      <c r="B4945" t="s">
        <v>40</v>
      </c>
      <c r="C4945" t="str">
        <f>_xlfn.XLOOKUP(Sales_Pipeline[[#This Row],[Sales_Agent]],Sales_Teams[Sales_Agent],Sales_Teams[Manager])</f>
        <v>Summer Sewald</v>
      </c>
      <c r="D4945" t="str">
        <f>_xlfn.XLOOKUP(Sales_Pipeline[[#This Row],[Manager]],Sales_Teams[Manager],Sales_Teams[Regional_Office])</f>
        <v>West</v>
      </c>
      <c r="E4945" t="s">
        <v>61</v>
      </c>
      <c r="F4945" t="s">
        <v>185</v>
      </c>
      <c r="G4945" t="str">
        <f>IFERROR(_xlfn.XLOOKUP(Sales_Pipeline[[#This Row],[Account]],Accounts!$A$2:$A$86,Accounts!$F$2:$F$86),"")</f>
        <v>United States</v>
      </c>
      <c r="H4945" t="s">
        <v>82</v>
      </c>
      <c r="I4945" s="3">
        <v>42935</v>
      </c>
      <c r="J4945" s="3">
        <v>42977</v>
      </c>
      <c r="K4945" s="8" t="str">
        <f>IF(Sales_Pipeline[[#This Row],[Close_Date]]="","",TEXT(Sales_Pipeline[[#This Row],[Close_Date]],"ddd"))</f>
        <v>Wed</v>
      </c>
      <c r="L4945" s="8" t="str">
        <f>IF(Sales_Pipeline[[#This Row],[Close_Date]]="","",TEXT(Sales_Pipeline[[#This Row],[Close_Date]],"mmm"))</f>
        <v>Aug</v>
      </c>
      <c r="M4945" s="8" t="str">
        <f>IF(Sales_Pipeline[[#This Row],[Close_Date]]="","","Q"&amp;ROUNDUP(MONTH(Sales_Pipeline[[#This Row],[Close_Date]])/3,0))</f>
        <v>Q3</v>
      </c>
      <c r="N4945" s="2" cm="1">
        <f t="array" ref="N4945">IFERROR(_xlfn.IFS(Sales_Pipeline[[#This Row],[Deal_Stage]]="Won",_xlfn.XLOOKUP(Sales_Pipeline[[#This Row],[Product]],Products!$A$2:$A$8,Products!$C$2:$C$8),Sales_Pipeline[[#This Row],[Deal_Stage]]="Lost",_xlfn.XLOOKUP(Sales_Pipeline[[#This Row],[Product]],Products!$A$2:$A$8,Products!$C$2:$C$8)),"")</f>
        <v>55</v>
      </c>
      <c r="O4945" s="2">
        <v>0</v>
      </c>
    </row>
    <row r="4946" spans="1:15" x14ac:dyDescent="0.3">
      <c r="A4946" t="s">
        <v>5092</v>
      </c>
      <c r="B4946" t="s">
        <v>10</v>
      </c>
      <c r="C4946" t="str">
        <f>_xlfn.XLOOKUP(Sales_Pipeline[[#This Row],[Sales_Agent]],Sales_Teams[Sales_Agent],Sales_Teams[Manager])</f>
        <v>Melvin Marxen</v>
      </c>
      <c r="D4946" t="str">
        <f>_xlfn.XLOOKUP(Sales_Pipeline[[#This Row],[Manager]],Sales_Teams[Manager],Sales_Teams[Regional_Office])</f>
        <v>Central</v>
      </c>
      <c r="E4946" t="s">
        <v>8953</v>
      </c>
      <c r="F4946" t="s">
        <v>333</v>
      </c>
      <c r="G4946" t="str">
        <f>IFERROR(_xlfn.XLOOKUP(Sales_Pipeline[[#This Row],[Account]],Accounts!$A$2:$A$86,Accounts!$F$2:$F$86),"")</f>
        <v>United States</v>
      </c>
      <c r="H4946" t="s">
        <v>77</v>
      </c>
      <c r="I4946" s="3">
        <v>42935</v>
      </c>
      <c r="K4946" s="8" t="str">
        <f>IF(Sales_Pipeline[[#This Row],[Close_Date]]="","",TEXT(Sales_Pipeline[[#This Row],[Close_Date]],"ddd"))</f>
        <v/>
      </c>
      <c r="L4946" s="8" t="str">
        <f>IF(Sales_Pipeline[[#This Row],[Close_Date]]="","",TEXT(Sales_Pipeline[[#This Row],[Close_Date]],"mmm"))</f>
        <v/>
      </c>
      <c r="M4946" s="8" t="str">
        <f>IF(Sales_Pipeline[[#This Row],[Close_Date]]="","","Q"&amp;ROUNDUP(MONTH(Sales_Pipeline[[#This Row],[Close_Date]])/3,0))</f>
        <v/>
      </c>
      <c r="N4946" s="2" t="str" cm="1">
        <f t="array" ref="N4946">IFERROR(_xlfn.IFS(Sales_Pipeline[[#This Row],[Deal_Stage]]="Won",_xlfn.XLOOKUP(Sales_Pipeline[[#This Row],[Product]],Products!$A$2:$A$8,Products!$C$2:$C$8),Sales_Pipeline[[#This Row],[Deal_Stage]]="Lost",_xlfn.XLOOKUP(Sales_Pipeline[[#This Row],[Product]],Products!$A$2:$A$8,Products!$C$2:$C$8)),"")</f>
        <v/>
      </c>
      <c r="O4946" s="2">
        <v>0</v>
      </c>
    </row>
    <row r="4947" spans="1:15" x14ac:dyDescent="0.3">
      <c r="A4947" t="s">
        <v>5093</v>
      </c>
      <c r="B4947" t="s">
        <v>43</v>
      </c>
      <c r="C4947" t="str">
        <f>_xlfn.XLOOKUP(Sales_Pipeline[[#This Row],[Sales_Agent]],Sales_Teams[Sales_Agent],Sales_Teams[Manager])</f>
        <v>Summer Sewald</v>
      </c>
      <c r="D4947" t="str">
        <f>_xlfn.XLOOKUP(Sales_Pipeline[[#This Row],[Manager]],Sales_Teams[Manager],Sales_Teams[Regional_Office])</f>
        <v>West</v>
      </c>
      <c r="E4947" t="s">
        <v>63</v>
      </c>
      <c r="F4947" t="s">
        <v>173</v>
      </c>
      <c r="G4947" t="str">
        <f>IFERROR(_xlfn.XLOOKUP(Sales_Pipeline[[#This Row],[Account]],Accounts!$A$2:$A$86,Accounts!$F$2:$F$86),"")</f>
        <v>United States</v>
      </c>
      <c r="H4947" t="s">
        <v>82</v>
      </c>
      <c r="I4947" s="3">
        <v>42935</v>
      </c>
      <c r="J4947" s="3">
        <v>43043</v>
      </c>
      <c r="K4947" s="8" t="str">
        <f>IF(Sales_Pipeline[[#This Row],[Close_Date]]="","",TEXT(Sales_Pipeline[[#This Row],[Close_Date]],"ddd"))</f>
        <v>Sat</v>
      </c>
      <c r="L4947" s="8" t="str">
        <f>IF(Sales_Pipeline[[#This Row],[Close_Date]]="","",TEXT(Sales_Pipeline[[#This Row],[Close_Date]],"mmm"))</f>
        <v>Nov</v>
      </c>
      <c r="M4947" s="8" t="str">
        <f>IF(Sales_Pipeline[[#This Row],[Close_Date]]="","","Q"&amp;ROUNDUP(MONTH(Sales_Pipeline[[#This Row],[Close_Date]])/3,0))</f>
        <v>Q4</v>
      </c>
      <c r="N4947" s="2" cm="1">
        <f t="array" ref="N4947">IFERROR(_xlfn.IFS(Sales_Pipeline[[#This Row],[Deal_Stage]]="Won",_xlfn.XLOOKUP(Sales_Pipeline[[#This Row],[Product]],Products!$A$2:$A$8,Products!$C$2:$C$8),Sales_Pipeline[[#This Row],[Deal_Stage]]="Lost",_xlfn.XLOOKUP(Sales_Pipeline[[#This Row],[Product]],Products!$A$2:$A$8,Products!$C$2:$C$8)),"")</f>
        <v>550</v>
      </c>
      <c r="O4947" s="2">
        <v>0</v>
      </c>
    </row>
    <row r="4948" spans="1:15" x14ac:dyDescent="0.3">
      <c r="A4948" t="s">
        <v>5094</v>
      </c>
      <c r="B4948" t="s">
        <v>42</v>
      </c>
      <c r="C4948" t="str">
        <f>_xlfn.XLOOKUP(Sales_Pipeline[[#This Row],[Sales_Agent]],Sales_Teams[Sales_Agent],Sales_Teams[Manager])</f>
        <v>Summer Sewald</v>
      </c>
      <c r="D4948" t="str">
        <f>_xlfn.XLOOKUP(Sales_Pipeline[[#This Row],[Manager]],Sales_Teams[Manager],Sales_Teams[Regional_Office])</f>
        <v>West</v>
      </c>
      <c r="E4948" t="s">
        <v>63</v>
      </c>
      <c r="F4948" t="s">
        <v>125</v>
      </c>
      <c r="G4948" t="str">
        <f>IFERROR(_xlfn.XLOOKUP(Sales_Pipeline[[#This Row],[Account]],Accounts!$A$2:$A$86,Accounts!$F$2:$F$86),"")</f>
        <v>United States</v>
      </c>
      <c r="H4948" t="s">
        <v>82</v>
      </c>
      <c r="I4948" s="3">
        <v>42935</v>
      </c>
      <c r="J4948" s="3">
        <v>42946</v>
      </c>
      <c r="K4948" s="8" t="str">
        <f>IF(Sales_Pipeline[[#This Row],[Close_Date]]="","",TEXT(Sales_Pipeline[[#This Row],[Close_Date]],"ddd"))</f>
        <v>Sun</v>
      </c>
      <c r="L4948" s="8" t="str">
        <f>IF(Sales_Pipeline[[#This Row],[Close_Date]]="","",TEXT(Sales_Pipeline[[#This Row],[Close_Date]],"mmm"))</f>
        <v>Jul</v>
      </c>
      <c r="M4948" s="8" t="str">
        <f>IF(Sales_Pipeline[[#This Row],[Close_Date]]="","","Q"&amp;ROUNDUP(MONTH(Sales_Pipeline[[#This Row],[Close_Date]])/3,0))</f>
        <v>Q3</v>
      </c>
      <c r="N4948" s="2" cm="1">
        <f t="array" ref="N4948">IFERROR(_xlfn.IFS(Sales_Pipeline[[#This Row],[Deal_Stage]]="Won",_xlfn.XLOOKUP(Sales_Pipeline[[#This Row],[Product]],Products!$A$2:$A$8,Products!$C$2:$C$8),Sales_Pipeline[[#This Row],[Deal_Stage]]="Lost",_xlfn.XLOOKUP(Sales_Pipeline[[#This Row],[Product]],Products!$A$2:$A$8,Products!$C$2:$C$8)),"")</f>
        <v>550</v>
      </c>
      <c r="O4948" s="2">
        <v>0</v>
      </c>
    </row>
    <row r="4949" spans="1:15" x14ac:dyDescent="0.3">
      <c r="A4949" t="s">
        <v>5095</v>
      </c>
      <c r="B4949" t="s">
        <v>42</v>
      </c>
      <c r="C4949" t="str">
        <f>_xlfn.XLOOKUP(Sales_Pipeline[[#This Row],[Sales_Agent]],Sales_Teams[Sales_Agent],Sales_Teams[Manager])</f>
        <v>Summer Sewald</v>
      </c>
      <c r="D4949" t="str">
        <f>_xlfn.XLOOKUP(Sales_Pipeline[[#This Row],[Manager]],Sales_Teams[Manager],Sales_Teams[Regional_Office])</f>
        <v>West</v>
      </c>
      <c r="E4949" t="s">
        <v>61</v>
      </c>
      <c r="F4949" t="s">
        <v>145</v>
      </c>
      <c r="G4949" t="str">
        <f>IFERROR(_xlfn.XLOOKUP(Sales_Pipeline[[#This Row],[Account]],Accounts!$A$2:$A$86,Accounts!$F$2:$F$86),"")</f>
        <v>United States</v>
      </c>
      <c r="H4949" t="s">
        <v>82</v>
      </c>
      <c r="I4949" s="3">
        <v>42935</v>
      </c>
      <c r="J4949" s="3">
        <v>42937</v>
      </c>
      <c r="K4949" s="8" t="str">
        <f>IF(Sales_Pipeline[[#This Row],[Close_Date]]="","",TEXT(Sales_Pipeline[[#This Row],[Close_Date]],"ddd"))</f>
        <v>Fri</v>
      </c>
      <c r="L4949" s="8" t="str">
        <f>IF(Sales_Pipeline[[#This Row],[Close_Date]]="","",TEXT(Sales_Pipeline[[#This Row],[Close_Date]],"mmm"))</f>
        <v>Jul</v>
      </c>
      <c r="M4949" s="8" t="str">
        <f>IF(Sales_Pipeline[[#This Row],[Close_Date]]="","","Q"&amp;ROUNDUP(MONTH(Sales_Pipeline[[#This Row],[Close_Date]])/3,0))</f>
        <v>Q3</v>
      </c>
      <c r="N4949" s="2" cm="1">
        <f t="array" ref="N4949">IFERROR(_xlfn.IFS(Sales_Pipeline[[#This Row],[Deal_Stage]]="Won",_xlfn.XLOOKUP(Sales_Pipeline[[#This Row],[Product]],Products!$A$2:$A$8,Products!$C$2:$C$8),Sales_Pipeline[[#This Row],[Deal_Stage]]="Lost",_xlfn.XLOOKUP(Sales_Pipeline[[#This Row],[Product]],Products!$A$2:$A$8,Products!$C$2:$C$8)),"")</f>
        <v>55</v>
      </c>
      <c r="O4949" s="2">
        <v>0</v>
      </c>
    </row>
    <row r="4950" spans="1:15" x14ac:dyDescent="0.3">
      <c r="A4950" t="s">
        <v>5096</v>
      </c>
      <c r="B4950" t="s">
        <v>42</v>
      </c>
      <c r="C4950" t="str">
        <f>_xlfn.XLOOKUP(Sales_Pipeline[[#This Row],[Sales_Agent]],Sales_Teams[Sales_Agent],Sales_Teams[Manager])</f>
        <v>Summer Sewald</v>
      </c>
      <c r="D4950" t="str">
        <f>_xlfn.XLOOKUP(Sales_Pipeline[[#This Row],[Manager]],Sales_Teams[Manager],Sales_Teams[Regional_Office])</f>
        <v>West</v>
      </c>
      <c r="E4950" t="s">
        <v>63</v>
      </c>
      <c r="F4950" t="s">
        <v>166</v>
      </c>
      <c r="G4950" t="str">
        <f>IFERROR(_xlfn.XLOOKUP(Sales_Pipeline[[#This Row],[Account]],Accounts!$A$2:$A$86,Accounts!$F$2:$F$86),"")</f>
        <v>United States</v>
      </c>
      <c r="H4950" t="s">
        <v>57</v>
      </c>
      <c r="I4950" s="3">
        <v>42935</v>
      </c>
      <c r="J4950" s="3">
        <v>42955</v>
      </c>
      <c r="K4950" s="8" t="str">
        <f>IF(Sales_Pipeline[[#This Row],[Close_Date]]="","",TEXT(Sales_Pipeline[[#This Row],[Close_Date]],"ddd"))</f>
        <v>Tue</v>
      </c>
      <c r="L4950" s="8" t="str">
        <f>IF(Sales_Pipeline[[#This Row],[Close_Date]]="","",TEXT(Sales_Pipeline[[#This Row],[Close_Date]],"mmm"))</f>
        <v>Aug</v>
      </c>
      <c r="M4950" s="8" t="str">
        <f>IF(Sales_Pipeline[[#This Row],[Close_Date]]="","","Q"&amp;ROUNDUP(MONTH(Sales_Pipeline[[#This Row],[Close_Date]])/3,0))</f>
        <v>Q3</v>
      </c>
      <c r="N4950" s="2" cm="1">
        <f t="array" ref="N4950">IFERROR(_xlfn.IFS(Sales_Pipeline[[#This Row],[Deal_Stage]]="Won",_xlfn.XLOOKUP(Sales_Pipeline[[#This Row],[Product]],Products!$A$2:$A$8,Products!$C$2:$C$8),Sales_Pipeline[[#This Row],[Deal_Stage]]="Lost",_xlfn.XLOOKUP(Sales_Pipeline[[#This Row],[Product]],Products!$A$2:$A$8,Products!$C$2:$C$8)),"")</f>
        <v>550</v>
      </c>
      <c r="O4950" s="2">
        <v>624</v>
      </c>
    </row>
    <row r="4951" spans="1:15" x14ac:dyDescent="0.3">
      <c r="A4951" t="s">
        <v>5097</v>
      </c>
      <c r="B4951" t="s">
        <v>8</v>
      </c>
      <c r="C4951" t="str">
        <f>_xlfn.XLOOKUP(Sales_Pipeline[[#This Row],[Sales_Agent]],Sales_Teams[Sales_Agent],Sales_Teams[Manager])</f>
        <v>Dustin Brinkmann</v>
      </c>
      <c r="D4951" t="str">
        <f>_xlfn.XLOOKUP(Sales_Pipeline[[#This Row],[Manager]],Sales_Teams[Manager],Sales_Teams[Regional_Office])</f>
        <v>Central</v>
      </c>
      <c r="E4951" t="s">
        <v>55</v>
      </c>
      <c r="F4951" t="s">
        <v>136</v>
      </c>
      <c r="G4951" t="str">
        <f>IFERROR(_xlfn.XLOOKUP(Sales_Pipeline[[#This Row],[Account]],Accounts!$A$2:$A$86,Accounts!$F$2:$F$86),"")</f>
        <v>United States</v>
      </c>
      <c r="H4951" t="s">
        <v>77</v>
      </c>
      <c r="I4951" s="3">
        <v>42935</v>
      </c>
      <c r="K4951" s="8" t="str">
        <f>IF(Sales_Pipeline[[#This Row],[Close_Date]]="","",TEXT(Sales_Pipeline[[#This Row],[Close_Date]],"ddd"))</f>
        <v/>
      </c>
      <c r="L4951" s="8" t="str">
        <f>IF(Sales_Pipeline[[#This Row],[Close_Date]]="","",TEXT(Sales_Pipeline[[#This Row],[Close_Date]],"mmm"))</f>
        <v/>
      </c>
      <c r="M4951" s="8" t="str">
        <f>IF(Sales_Pipeline[[#This Row],[Close_Date]]="","","Q"&amp;ROUNDUP(MONTH(Sales_Pipeline[[#This Row],[Close_Date]])/3,0))</f>
        <v/>
      </c>
      <c r="N4951" s="2" t="str" cm="1">
        <f t="array" ref="N4951">IFERROR(_xlfn.IFS(Sales_Pipeline[[#This Row],[Deal_Stage]]="Won",_xlfn.XLOOKUP(Sales_Pipeline[[#This Row],[Product]],Products!$A$2:$A$8,Products!$C$2:$C$8),Sales_Pipeline[[#This Row],[Deal_Stage]]="Lost",_xlfn.XLOOKUP(Sales_Pipeline[[#This Row],[Product]],Products!$A$2:$A$8,Products!$C$2:$C$8)),"")</f>
        <v/>
      </c>
      <c r="O4951" s="2">
        <v>0</v>
      </c>
    </row>
    <row r="4952" spans="1:15" x14ac:dyDescent="0.3">
      <c r="A4952" t="s">
        <v>5098</v>
      </c>
      <c r="B4952" t="s">
        <v>8</v>
      </c>
      <c r="C4952" t="str">
        <f>_xlfn.XLOOKUP(Sales_Pipeline[[#This Row],[Sales_Agent]],Sales_Teams[Sales_Agent],Sales_Teams[Manager])</f>
        <v>Dustin Brinkmann</v>
      </c>
      <c r="D4952" t="str">
        <f>_xlfn.XLOOKUP(Sales_Pipeline[[#This Row],[Manager]],Sales_Teams[Manager],Sales_Teams[Regional_Office])</f>
        <v>Central</v>
      </c>
      <c r="E4952" t="s">
        <v>61</v>
      </c>
      <c r="G4952" t="str">
        <f>IFERROR(_xlfn.XLOOKUP(Sales_Pipeline[[#This Row],[Account]],Accounts!$A$2:$A$86,Accounts!$F$2:$F$86),"")</f>
        <v/>
      </c>
      <c r="H4952" t="s">
        <v>77</v>
      </c>
      <c r="I4952" s="3">
        <v>42935</v>
      </c>
      <c r="K4952" s="8" t="str">
        <f>IF(Sales_Pipeline[[#This Row],[Close_Date]]="","",TEXT(Sales_Pipeline[[#This Row],[Close_Date]],"ddd"))</f>
        <v/>
      </c>
      <c r="L4952" s="8" t="str">
        <f>IF(Sales_Pipeline[[#This Row],[Close_Date]]="","",TEXT(Sales_Pipeline[[#This Row],[Close_Date]],"mmm"))</f>
        <v/>
      </c>
      <c r="M4952" s="8" t="str">
        <f>IF(Sales_Pipeline[[#This Row],[Close_Date]]="","","Q"&amp;ROUNDUP(MONTH(Sales_Pipeline[[#This Row],[Close_Date]])/3,0))</f>
        <v/>
      </c>
      <c r="N4952" s="2" t="str" cm="1">
        <f t="array" ref="N4952">IFERROR(_xlfn.IFS(Sales_Pipeline[[#This Row],[Deal_Stage]]="Won",_xlfn.XLOOKUP(Sales_Pipeline[[#This Row],[Product]],Products!$A$2:$A$8,Products!$C$2:$C$8),Sales_Pipeline[[#This Row],[Deal_Stage]]="Lost",_xlfn.XLOOKUP(Sales_Pipeline[[#This Row],[Product]],Products!$A$2:$A$8,Products!$C$2:$C$8)),"")</f>
        <v/>
      </c>
      <c r="O4952" s="2">
        <v>0</v>
      </c>
    </row>
    <row r="4953" spans="1:15" x14ac:dyDescent="0.3">
      <c r="A4953" t="s">
        <v>5099</v>
      </c>
      <c r="B4953" t="s">
        <v>8</v>
      </c>
      <c r="C4953" t="str">
        <f>_xlfn.XLOOKUP(Sales_Pipeline[[#This Row],[Sales_Agent]],Sales_Teams[Sales_Agent],Sales_Teams[Manager])</f>
        <v>Dustin Brinkmann</v>
      </c>
      <c r="D4953" t="str">
        <f>_xlfn.XLOOKUP(Sales_Pipeline[[#This Row],[Manager]],Sales_Teams[Manager],Sales_Teams[Regional_Office])</f>
        <v>Central</v>
      </c>
      <c r="E4953" t="s">
        <v>84</v>
      </c>
      <c r="F4953" t="s">
        <v>59</v>
      </c>
      <c r="G4953" t="str">
        <f>IFERROR(_xlfn.XLOOKUP(Sales_Pipeline[[#This Row],[Account]],Accounts!$A$2:$A$86,Accounts!$F$2:$F$86),"")</f>
        <v>United States</v>
      </c>
      <c r="H4953" t="s">
        <v>82</v>
      </c>
      <c r="I4953" s="3">
        <v>42935</v>
      </c>
      <c r="J4953" s="3">
        <v>42946</v>
      </c>
      <c r="K4953" s="8" t="str">
        <f>IF(Sales_Pipeline[[#This Row],[Close_Date]]="","",TEXT(Sales_Pipeline[[#This Row],[Close_Date]],"ddd"))</f>
        <v>Sun</v>
      </c>
      <c r="L4953" s="8" t="str">
        <f>IF(Sales_Pipeline[[#This Row],[Close_Date]]="","",TEXT(Sales_Pipeline[[#This Row],[Close_Date]],"mmm"))</f>
        <v>Jul</v>
      </c>
      <c r="M4953" s="8" t="str">
        <f>IF(Sales_Pipeline[[#This Row],[Close_Date]]="","","Q"&amp;ROUNDUP(MONTH(Sales_Pipeline[[#This Row],[Close_Date]])/3,0))</f>
        <v>Q3</v>
      </c>
      <c r="N4953" s="2" cm="1">
        <f t="array" ref="N4953">IFERROR(_xlfn.IFS(Sales_Pipeline[[#This Row],[Deal_Stage]]="Won",_xlfn.XLOOKUP(Sales_Pipeline[[#This Row],[Product]],Products!$A$2:$A$8,Products!$C$2:$C$8),Sales_Pipeline[[#This Row],[Deal_Stage]]="Lost",_xlfn.XLOOKUP(Sales_Pipeline[[#This Row],[Product]],Products!$A$2:$A$8,Products!$C$2:$C$8)),"")</f>
        <v>5482</v>
      </c>
      <c r="O4953" s="2">
        <v>0</v>
      </c>
    </row>
    <row r="4954" spans="1:15" x14ac:dyDescent="0.3">
      <c r="A4954" t="s">
        <v>5100</v>
      </c>
      <c r="B4954" t="s">
        <v>8</v>
      </c>
      <c r="C4954" t="str">
        <f>_xlfn.XLOOKUP(Sales_Pipeline[[#This Row],[Sales_Agent]],Sales_Teams[Sales_Agent],Sales_Teams[Manager])</f>
        <v>Dustin Brinkmann</v>
      </c>
      <c r="D4954" t="str">
        <f>_xlfn.XLOOKUP(Sales_Pipeline[[#This Row],[Manager]],Sales_Teams[Manager],Sales_Teams[Regional_Office])</f>
        <v>Central</v>
      </c>
      <c r="E4954" t="s">
        <v>76</v>
      </c>
      <c r="F4954" t="s">
        <v>56</v>
      </c>
      <c r="G4954" t="str">
        <f>IFERROR(_xlfn.XLOOKUP(Sales_Pipeline[[#This Row],[Account]],Accounts!$A$2:$A$86,Accounts!$F$2:$F$86),"")</f>
        <v>United States</v>
      </c>
      <c r="H4954" t="s">
        <v>82</v>
      </c>
      <c r="I4954" s="3">
        <v>42935</v>
      </c>
      <c r="J4954" s="3">
        <v>42949</v>
      </c>
      <c r="K4954" s="8" t="str">
        <f>IF(Sales_Pipeline[[#This Row],[Close_Date]]="","",TEXT(Sales_Pipeline[[#This Row],[Close_Date]],"ddd"))</f>
        <v>Wed</v>
      </c>
      <c r="L4954" s="8" t="str">
        <f>IF(Sales_Pipeline[[#This Row],[Close_Date]]="","",TEXT(Sales_Pipeline[[#This Row],[Close_Date]],"mmm"))</f>
        <v>Aug</v>
      </c>
      <c r="M4954" s="8" t="str">
        <f>IF(Sales_Pipeline[[#This Row],[Close_Date]]="","","Q"&amp;ROUNDUP(MONTH(Sales_Pipeline[[#This Row],[Close_Date]])/3,0))</f>
        <v>Q3</v>
      </c>
      <c r="N4954" s="2" cm="1">
        <f t="array" ref="N4954">IFERROR(_xlfn.IFS(Sales_Pipeline[[#This Row],[Deal_Stage]]="Won",_xlfn.XLOOKUP(Sales_Pipeline[[#This Row],[Product]],Products!$A$2:$A$8,Products!$C$2:$C$8),Sales_Pipeline[[#This Row],[Deal_Stage]]="Lost",_xlfn.XLOOKUP(Sales_Pipeline[[#This Row],[Product]],Products!$A$2:$A$8,Products!$C$2:$C$8)),"")</f>
        <v>3393</v>
      </c>
      <c r="O4954" s="2">
        <v>0</v>
      </c>
    </row>
    <row r="4955" spans="1:15" x14ac:dyDescent="0.3">
      <c r="A4955" t="s">
        <v>5101</v>
      </c>
      <c r="B4955" t="s">
        <v>8</v>
      </c>
      <c r="C4955" t="str">
        <f>_xlfn.XLOOKUP(Sales_Pipeline[[#This Row],[Sales_Agent]],Sales_Teams[Sales_Agent],Sales_Teams[Manager])</f>
        <v>Dustin Brinkmann</v>
      </c>
      <c r="D4955" t="str">
        <f>_xlfn.XLOOKUP(Sales_Pipeline[[#This Row],[Manager]],Sales_Teams[Manager],Sales_Teams[Regional_Office])</f>
        <v>Central</v>
      </c>
      <c r="E4955" t="s">
        <v>63</v>
      </c>
      <c r="F4955" t="s">
        <v>81</v>
      </c>
      <c r="G4955" t="str">
        <f>IFERROR(_xlfn.XLOOKUP(Sales_Pipeline[[#This Row],[Account]],Accounts!$A$2:$A$86,Accounts!$F$2:$F$86),"")</f>
        <v>Italy</v>
      </c>
      <c r="H4955" t="s">
        <v>57</v>
      </c>
      <c r="I4955" s="3">
        <v>42935</v>
      </c>
      <c r="J4955" s="3">
        <v>42945</v>
      </c>
      <c r="K4955" s="8" t="str">
        <f>IF(Sales_Pipeline[[#This Row],[Close_Date]]="","",TEXT(Sales_Pipeline[[#This Row],[Close_Date]],"ddd"))</f>
        <v>Sat</v>
      </c>
      <c r="L4955" s="8" t="str">
        <f>IF(Sales_Pipeline[[#This Row],[Close_Date]]="","",TEXT(Sales_Pipeline[[#This Row],[Close_Date]],"mmm"))</f>
        <v>Jul</v>
      </c>
      <c r="M4955" s="8" t="str">
        <f>IF(Sales_Pipeline[[#This Row],[Close_Date]]="","","Q"&amp;ROUNDUP(MONTH(Sales_Pipeline[[#This Row],[Close_Date]])/3,0))</f>
        <v>Q3</v>
      </c>
      <c r="N4955" s="2" cm="1">
        <f t="array" ref="N4955">IFERROR(_xlfn.IFS(Sales_Pipeline[[#This Row],[Deal_Stage]]="Won",_xlfn.XLOOKUP(Sales_Pipeline[[#This Row],[Product]],Products!$A$2:$A$8,Products!$C$2:$C$8),Sales_Pipeline[[#This Row],[Deal_Stage]]="Lost",_xlfn.XLOOKUP(Sales_Pipeline[[#This Row],[Product]],Products!$A$2:$A$8,Products!$C$2:$C$8)),"")</f>
        <v>550</v>
      </c>
      <c r="O4955" s="2">
        <v>537</v>
      </c>
    </row>
    <row r="4956" spans="1:15" x14ac:dyDescent="0.3">
      <c r="A4956" t="s">
        <v>5102</v>
      </c>
      <c r="B4956" t="s">
        <v>8</v>
      </c>
      <c r="C4956" t="str">
        <f>_xlfn.XLOOKUP(Sales_Pipeline[[#This Row],[Sales_Agent]],Sales_Teams[Sales_Agent],Sales_Teams[Manager])</f>
        <v>Dustin Brinkmann</v>
      </c>
      <c r="D4956" t="str">
        <f>_xlfn.XLOOKUP(Sales_Pipeline[[#This Row],[Manager]],Sales_Teams[Manager],Sales_Teams[Regional_Office])</f>
        <v>Central</v>
      </c>
      <c r="E4956" t="s">
        <v>55</v>
      </c>
      <c r="F4956" t="s">
        <v>214</v>
      </c>
      <c r="G4956" t="str">
        <f>IFERROR(_xlfn.XLOOKUP(Sales_Pipeline[[#This Row],[Account]],Accounts!$A$2:$A$86,Accounts!$F$2:$F$86),"")</f>
        <v>United States</v>
      </c>
      <c r="H4956" t="s">
        <v>57</v>
      </c>
      <c r="I4956" s="3">
        <v>42935</v>
      </c>
      <c r="J4956" s="3">
        <v>42946</v>
      </c>
      <c r="K4956" s="8" t="str">
        <f>IF(Sales_Pipeline[[#This Row],[Close_Date]]="","",TEXT(Sales_Pipeline[[#This Row],[Close_Date]],"ddd"))</f>
        <v>Sun</v>
      </c>
      <c r="L4956" s="8" t="str">
        <f>IF(Sales_Pipeline[[#This Row],[Close_Date]]="","",TEXT(Sales_Pipeline[[#This Row],[Close_Date]],"mmm"))</f>
        <v>Jul</v>
      </c>
      <c r="M4956" s="8" t="str">
        <f>IF(Sales_Pipeline[[#This Row],[Close_Date]]="","","Q"&amp;ROUNDUP(MONTH(Sales_Pipeline[[#This Row],[Close_Date]])/3,0))</f>
        <v>Q3</v>
      </c>
      <c r="N4956" s="2" cm="1">
        <f t="array" ref="N4956">IFERROR(_xlfn.IFS(Sales_Pipeline[[#This Row],[Deal_Stage]]="Won",_xlfn.XLOOKUP(Sales_Pipeline[[#This Row],[Product]],Products!$A$2:$A$8,Products!$C$2:$C$8),Sales_Pipeline[[#This Row],[Deal_Stage]]="Lost",_xlfn.XLOOKUP(Sales_Pipeline[[#This Row],[Product]],Products!$A$2:$A$8,Products!$C$2:$C$8)),"")</f>
        <v>1096</v>
      </c>
      <c r="O4956" s="2">
        <v>1089</v>
      </c>
    </row>
    <row r="4957" spans="1:15" x14ac:dyDescent="0.3">
      <c r="A4957" t="s">
        <v>5103</v>
      </c>
      <c r="B4957" t="s">
        <v>8</v>
      </c>
      <c r="C4957" t="str">
        <f>_xlfn.XLOOKUP(Sales_Pipeline[[#This Row],[Sales_Agent]],Sales_Teams[Sales_Agent],Sales_Teams[Manager])</f>
        <v>Dustin Brinkmann</v>
      </c>
      <c r="D4957" t="str">
        <f>_xlfn.XLOOKUP(Sales_Pipeline[[#This Row],[Manager]],Sales_Teams[Manager],Sales_Teams[Regional_Office])</f>
        <v>Central</v>
      </c>
      <c r="E4957" t="s">
        <v>76</v>
      </c>
      <c r="F4957" t="s">
        <v>64</v>
      </c>
      <c r="G4957" t="str">
        <f>IFERROR(_xlfn.XLOOKUP(Sales_Pipeline[[#This Row],[Account]],Accounts!$A$2:$A$86,Accounts!$F$2:$F$86),"")</f>
        <v>United States</v>
      </c>
      <c r="H4957" t="s">
        <v>57</v>
      </c>
      <c r="I4957" s="3">
        <v>42935</v>
      </c>
      <c r="J4957" s="3">
        <v>42943</v>
      </c>
      <c r="K4957" s="8" t="str">
        <f>IF(Sales_Pipeline[[#This Row],[Close_Date]]="","",TEXT(Sales_Pipeline[[#This Row],[Close_Date]],"ddd"))</f>
        <v>Thu</v>
      </c>
      <c r="L4957" s="8" t="str">
        <f>IF(Sales_Pipeline[[#This Row],[Close_Date]]="","",TEXT(Sales_Pipeline[[#This Row],[Close_Date]],"mmm"))</f>
        <v>Jul</v>
      </c>
      <c r="M4957" s="8" t="str">
        <f>IF(Sales_Pipeline[[#This Row],[Close_Date]]="","","Q"&amp;ROUNDUP(MONTH(Sales_Pipeline[[#This Row],[Close_Date]])/3,0))</f>
        <v>Q3</v>
      </c>
      <c r="N4957" s="2" cm="1">
        <f t="array" ref="N4957">IFERROR(_xlfn.IFS(Sales_Pipeline[[#This Row],[Deal_Stage]]="Won",_xlfn.XLOOKUP(Sales_Pipeline[[#This Row],[Product]],Products!$A$2:$A$8,Products!$C$2:$C$8),Sales_Pipeline[[#This Row],[Deal_Stage]]="Lost",_xlfn.XLOOKUP(Sales_Pipeline[[#This Row],[Product]],Products!$A$2:$A$8,Products!$C$2:$C$8)),"")</f>
        <v>3393</v>
      </c>
      <c r="O4957" s="2">
        <v>3352</v>
      </c>
    </row>
    <row r="4958" spans="1:15" x14ac:dyDescent="0.3">
      <c r="A4958" t="s">
        <v>5104</v>
      </c>
      <c r="B4958" t="s">
        <v>37</v>
      </c>
      <c r="C4958" t="str">
        <f>_xlfn.XLOOKUP(Sales_Pipeline[[#This Row],[Sales_Agent]],Sales_Teams[Sales_Agent],Sales_Teams[Manager])</f>
        <v>Celia Rouche</v>
      </c>
      <c r="D4958" t="str">
        <f>_xlfn.XLOOKUP(Sales_Pipeline[[#This Row],[Manager]],Sales_Teams[Manager],Sales_Teams[Regional_Office])</f>
        <v>West</v>
      </c>
      <c r="E4958" t="s">
        <v>8953</v>
      </c>
      <c r="F4958" t="s">
        <v>98</v>
      </c>
      <c r="G4958" t="str">
        <f>IFERROR(_xlfn.XLOOKUP(Sales_Pipeline[[#This Row],[Account]],Accounts!$A$2:$A$86,Accounts!$F$2:$F$86),"")</f>
        <v>United States</v>
      </c>
      <c r="H4958" t="s">
        <v>82</v>
      </c>
      <c r="I4958" s="3">
        <v>42935</v>
      </c>
      <c r="J4958" s="3">
        <v>43040</v>
      </c>
      <c r="K4958" s="8" t="str">
        <f>IF(Sales_Pipeline[[#This Row],[Close_Date]]="","",TEXT(Sales_Pipeline[[#This Row],[Close_Date]],"ddd"))</f>
        <v>Wed</v>
      </c>
      <c r="L4958" s="8" t="str">
        <f>IF(Sales_Pipeline[[#This Row],[Close_Date]]="","",TEXT(Sales_Pipeline[[#This Row],[Close_Date]],"mmm"))</f>
        <v>Nov</v>
      </c>
      <c r="M4958" s="8" t="str">
        <f>IF(Sales_Pipeline[[#This Row],[Close_Date]]="","","Q"&amp;ROUNDUP(MONTH(Sales_Pipeline[[#This Row],[Close_Date]])/3,0))</f>
        <v>Q4</v>
      </c>
      <c r="N4958" s="2" cm="1">
        <f t="array" ref="N4958">IFERROR(_xlfn.IFS(Sales_Pipeline[[#This Row],[Deal_Stage]]="Won",_xlfn.XLOOKUP(Sales_Pipeline[[#This Row],[Product]],Products!$A$2:$A$8,Products!$C$2:$C$8),Sales_Pipeline[[#This Row],[Deal_Stage]]="Lost",_xlfn.XLOOKUP(Sales_Pipeline[[#This Row],[Product]],Products!$A$2:$A$8,Products!$C$2:$C$8)),"")</f>
        <v>4821</v>
      </c>
      <c r="O4958" s="2">
        <v>0</v>
      </c>
    </row>
    <row r="4959" spans="1:15" x14ac:dyDescent="0.3">
      <c r="A4959" t="s">
        <v>5105</v>
      </c>
      <c r="B4959" t="s">
        <v>37</v>
      </c>
      <c r="C4959" t="str">
        <f>_xlfn.XLOOKUP(Sales_Pipeline[[#This Row],[Sales_Agent]],Sales_Teams[Sales_Agent],Sales_Teams[Manager])</f>
        <v>Celia Rouche</v>
      </c>
      <c r="D4959" t="str">
        <f>_xlfn.XLOOKUP(Sales_Pipeline[[#This Row],[Manager]],Sales_Teams[Manager],Sales_Teams[Regional_Office])</f>
        <v>West</v>
      </c>
      <c r="E4959" t="s">
        <v>63</v>
      </c>
      <c r="F4959" t="s">
        <v>288</v>
      </c>
      <c r="G4959" t="str">
        <f>IFERROR(_xlfn.XLOOKUP(Sales_Pipeline[[#This Row],[Account]],Accounts!$A$2:$A$86,Accounts!$F$2:$F$86),"")</f>
        <v>United States</v>
      </c>
      <c r="H4959" t="s">
        <v>57</v>
      </c>
      <c r="I4959" s="3">
        <v>42935</v>
      </c>
      <c r="J4959" s="3">
        <v>42939</v>
      </c>
      <c r="K4959" s="8" t="str">
        <f>IF(Sales_Pipeline[[#This Row],[Close_Date]]="","",TEXT(Sales_Pipeline[[#This Row],[Close_Date]],"ddd"))</f>
        <v>Sun</v>
      </c>
      <c r="L4959" s="8" t="str">
        <f>IF(Sales_Pipeline[[#This Row],[Close_Date]]="","",TEXT(Sales_Pipeline[[#This Row],[Close_Date]],"mmm"))</f>
        <v>Jul</v>
      </c>
      <c r="M4959" s="8" t="str">
        <f>IF(Sales_Pipeline[[#This Row],[Close_Date]]="","","Q"&amp;ROUNDUP(MONTH(Sales_Pipeline[[#This Row],[Close_Date]])/3,0))</f>
        <v>Q3</v>
      </c>
      <c r="N4959" s="2" cm="1">
        <f t="array" ref="N4959">IFERROR(_xlfn.IFS(Sales_Pipeline[[#This Row],[Deal_Stage]]="Won",_xlfn.XLOOKUP(Sales_Pipeline[[#This Row],[Product]],Products!$A$2:$A$8,Products!$C$2:$C$8),Sales_Pipeline[[#This Row],[Deal_Stage]]="Lost",_xlfn.XLOOKUP(Sales_Pipeline[[#This Row],[Product]],Products!$A$2:$A$8,Products!$C$2:$C$8)),"")</f>
        <v>550</v>
      </c>
      <c r="O4959" s="2">
        <v>535</v>
      </c>
    </row>
    <row r="4960" spans="1:15" x14ac:dyDescent="0.3">
      <c r="A4960" t="s">
        <v>5106</v>
      </c>
      <c r="B4960" t="s">
        <v>12</v>
      </c>
      <c r="C4960" t="str">
        <f>_xlfn.XLOOKUP(Sales_Pipeline[[#This Row],[Sales_Agent]],Sales_Teams[Sales_Agent],Sales_Teams[Manager])</f>
        <v>Melvin Marxen</v>
      </c>
      <c r="D4960" t="str">
        <f>_xlfn.XLOOKUP(Sales_Pipeline[[#This Row],[Manager]],Sales_Teams[Manager],Sales_Teams[Regional_Office])</f>
        <v>Central</v>
      </c>
      <c r="E4960" t="s">
        <v>84</v>
      </c>
      <c r="F4960" t="s">
        <v>194</v>
      </c>
      <c r="G4960" t="str">
        <f>IFERROR(_xlfn.XLOOKUP(Sales_Pipeline[[#This Row],[Account]],Accounts!$A$2:$A$86,Accounts!$F$2:$F$86),"")</f>
        <v>United States</v>
      </c>
      <c r="H4960" t="s">
        <v>77</v>
      </c>
      <c r="I4960" s="3">
        <v>42935</v>
      </c>
      <c r="K4960" s="8" t="str">
        <f>IF(Sales_Pipeline[[#This Row],[Close_Date]]="","",TEXT(Sales_Pipeline[[#This Row],[Close_Date]],"ddd"))</f>
        <v/>
      </c>
      <c r="L4960" s="8" t="str">
        <f>IF(Sales_Pipeline[[#This Row],[Close_Date]]="","",TEXT(Sales_Pipeline[[#This Row],[Close_Date]],"mmm"))</f>
        <v/>
      </c>
      <c r="M4960" s="8" t="str">
        <f>IF(Sales_Pipeline[[#This Row],[Close_Date]]="","","Q"&amp;ROUNDUP(MONTH(Sales_Pipeline[[#This Row],[Close_Date]])/3,0))</f>
        <v/>
      </c>
      <c r="N4960" s="2" t="str" cm="1">
        <f t="array" ref="N4960">IFERROR(_xlfn.IFS(Sales_Pipeline[[#This Row],[Deal_Stage]]="Won",_xlfn.XLOOKUP(Sales_Pipeline[[#This Row],[Product]],Products!$A$2:$A$8,Products!$C$2:$C$8),Sales_Pipeline[[#This Row],[Deal_Stage]]="Lost",_xlfn.XLOOKUP(Sales_Pipeline[[#This Row],[Product]],Products!$A$2:$A$8,Products!$C$2:$C$8)),"")</f>
        <v/>
      </c>
      <c r="O4960" s="2">
        <v>0</v>
      </c>
    </row>
    <row r="4961" spans="1:15" x14ac:dyDescent="0.3">
      <c r="A4961" t="s">
        <v>5107</v>
      </c>
      <c r="B4961" t="s">
        <v>12</v>
      </c>
      <c r="C4961" t="str">
        <f>_xlfn.XLOOKUP(Sales_Pipeline[[#This Row],[Sales_Agent]],Sales_Teams[Sales_Agent],Sales_Teams[Manager])</f>
        <v>Melvin Marxen</v>
      </c>
      <c r="D4961" t="str">
        <f>_xlfn.XLOOKUP(Sales_Pipeline[[#This Row],[Manager]],Sales_Teams[Manager],Sales_Teams[Regional_Office])</f>
        <v>Central</v>
      </c>
      <c r="E4961" t="s">
        <v>76</v>
      </c>
      <c r="G4961" t="str">
        <f>IFERROR(_xlfn.XLOOKUP(Sales_Pipeline[[#This Row],[Account]],Accounts!$A$2:$A$86,Accounts!$F$2:$F$86),"")</f>
        <v/>
      </c>
      <c r="H4961" t="s">
        <v>77</v>
      </c>
      <c r="I4961" s="3">
        <v>42935</v>
      </c>
      <c r="K4961" s="8" t="str">
        <f>IF(Sales_Pipeline[[#This Row],[Close_Date]]="","",TEXT(Sales_Pipeline[[#This Row],[Close_Date]],"ddd"))</f>
        <v/>
      </c>
      <c r="L4961" s="8" t="str">
        <f>IF(Sales_Pipeline[[#This Row],[Close_Date]]="","",TEXT(Sales_Pipeline[[#This Row],[Close_Date]],"mmm"))</f>
        <v/>
      </c>
      <c r="M4961" s="8" t="str">
        <f>IF(Sales_Pipeline[[#This Row],[Close_Date]]="","","Q"&amp;ROUNDUP(MONTH(Sales_Pipeline[[#This Row],[Close_Date]])/3,0))</f>
        <v/>
      </c>
      <c r="N4961" s="2" t="str" cm="1">
        <f t="array" ref="N4961">IFERROR(_xlfn.IFS(Sales_Pipeline[[#This Row],[Deal_Stage]]="Won",_xlfn.XLOOKUP(Sales_Pipeline[[#This Row],[Product]],Products!$A$2:$A$8,Products!$C$2:$C$8),Sales_Pipeline[[#This Row],[Deal_Stage]]="Lost",_xlfn.XLOOKUP(Sales_Pipeline[[#This Row],[Product]],Products!$A$2:$A$8,Products!$C$2:$C$8)),"")</f>
        <v/>
      </c>
      <c r="O4961" s="2">
        <v>0</v>
      </c>
    </row>
    <row r="4962" spans="1:15" x14ac:dyDescent="0.3">
      <c r="A4962" t="s">
        <v>5108</v>
      </c>
      <c r="B4962" t="s">
        <v>12</v>
      </c>
      <c r="C4962" t="str">
        <f>_xlfn.XLOOKUP(Sales_Pipeline[[#This Row],[Sales_Agent]],Sales_Teams[Sales_Agent],Sales_Teams[Manager])</f>
        <v>Melvin Marxen</v>
      </c>
      <c r="D4962" t="str">
        <f>_xlfn.XLOOKUP(Sales_Pipeline[[#This Row],[Manager]],Sales_Teams[Manager],Sales_Teams[Regional_Office])</f>
        <v>Central</v>
      </c>
      <c r="E4962" t="s">
        <v>63</v>
      </c>
      <c r="F4962" t="s">
        <v>169</v>
      </c>
      <c r="G4962" t="str">
        <f>IFERROR(_xlfn.XLOOKUP(Sales_Pipeline[[#This Row],[Account]],Accounts!$A$2:$A$86,Accounts!$F$2:$F$86),"")</f>
        <v>Panama</v>
      </c>
      <c r="H4962" t="s">
        <v>57</v>
      </c>
      <c r="I4962" s="3">
        <v>42935</v>
      </c>
      <c r="J4962" s="3">
        <v>43003</v>
      </c>
      <c r="K4962" s="8" t="str">
        <f>IF(Sales_Pipeline[[#This Row],[Close_Date]]="","",TEXT(Sales_Pipeline[[#This Row],[Close_Date]],"ddd"))</f>
        <v>Mon</v>
      </c>
      <c r="L4962" s="8" t="str">
        <f>IF(Sales_Pipeline[[#This Row],[Close_Date]]="","",TEXT(Sales_Pipeline[[#This Row],[Close_Date]],"mmm"))</f>
        <v>Sep</v>
      </c>
      <c r="M4962" s="8" t="str">
        <f>IF(Sales_Pipeline[[#This Row],[Close_Date]]="","","Q"&amp;ROUNDUP(MONTH(Sales_Pipeline[[#This Row],[Close_Date]])/3,0))</f>
        <v>Q3</v>
      </c>
      <c r="N4962" s="2" cm="1">
        <f t="array" ref="N4962">IFERROR(_xlfn.IFS(Sales_Pipeline[[#This Row],[Deal_Stage]]="Won",_xlfn.XLOOKUP(Sales_Pipeline[[#This Row],[Product]],Products!$A$2:$A$8,Products!$C$2:$C$8),Sales_Pipeline[[#This Row],[Deal_Stage]]="Lost",_xlfn.XLOOKUP(Sales_Pipeline[[#This Row],[Product]],Products!$A$2:$A$8,Products!$C$2:$C$8)),"")</f>
        <v>550</v>
      </c>
      <c r="O4962" s="2">
        <v>571</v>
      </c>
    </row>
    <row r="4963" spans="1:15" x14ac:dyDescent="0.3">
      <c r="A4963" t="s">
        <v>5109</v>
      </c>
      <c r="B4963" t="s">
        <v>45</v>
      </c>
      <c r="C4963" t="str">
        <f>_xlfn.XLOOKUP(Sales_Pipeline[[#This Row],[Sales_Agent]],Sales_Teams[Sales_Agent],Sales_Teams[Manager])</f>
        <v>Summer Sewald</v>
      </c>
      <c r="D4963" t="str">
        <f>_xlfn.XLOOKUP(Sales_Pipeline[[#This Row],[Manager]],Sales_Teams[Manager],Sales_Teams[Regional_Office])</f>
        <v>West</v>
      </c>
      <c r="E4963" t="s">
        <v>76</v>
      </c>
      <c r="F4963" t="s">
        <v>72</v>
      </c>
      <c r="G4963" t="str">
        <f>IFERROR(_xlfn.XLOOKUP(Sales_Pipeline[[#This Row],[Account]],Accounts!$A$2:$A$86,Accounts!$F$2:$F$86),"")</f>
        <v>United States</v>
      </c>
      <c r="H4963" t="s">
        <v>57</v>
      </c>
      <c r="I4963" s="3">
        <v>42935</v>
      </c>
      <c r="J4963" s="3">
        <v>43007</v>
      </c>
      <c r="K4963" s="8" t="str">
        <f>IF(Sales_Pipeline[[#This Row],[Close_Date]]="","",TEXT(Sales_Pipeline[[#This Row],[Close_Date]],"ddd"))</f>
        <v>Fri</v>
      </c>
      <c r="L4963" s="8" t="str">
        <f>IF(Sales_Pipeline[[#This Row],[Close_Date]]="","",TEXT(Sales_Pipeline[[#This Row],[Close_Date]],"mmm"))</f>
        <v>Sep</v>
      </c>
      <c r="M4963" s="8" t="str">
        <f>IF(Sales_Pipeline[[#This Row],[Close_Date]]="","","Q"&amp;ROUNDUP(MONTH(Sales_Pipeline[[#This Row],[Close_Date]])/3,0))</f>
        <v>Q3</v>
      </c>
      <c r="N4963" s="2" cm="1">
        <f t="array" ref="N4963">IFERROR(_xlfn.IFS(Sales_Pipeline[[#This Row],[Deal_Stage]]="Won",_xlfn.XLOOKUP(Sales_Pipeline[[#This Row],[Product]],Products!$A$2:$A$8,Products!$C$2:$C$8),Sales_Pipeline[[#This Row],[Deal_Stage]]="Lost",_xlfn.XLOOKUP(Sales_Pipeline[[#This Row],[Product]],Products!$A$2:$A$8,Products!$C$2:$C$8)),"")</f>
        <v>3393</v>
      </c>
      <c r="O4963" s="2">
        <v>3535</v>
      </c>
    </row>
    <row r="4964" spans="1:15" x14ac:dyDescent="0.3">
      <c r="A4964" t="s">
        <v>5110</v>
      </c>
      <c r="B4964" t="s">
        <v>9</v>
      </c>
      <c r="C4964" t="str">
        <f>_xlfn.XLOOKUP(Sales_Pipeline[[#This Row],[Sales_Agent]],Sales_Teams[Sales_Agent],Sales_Teams[Manager])</f>
        <v>Dustin Brinkmann</v>
      </c>
      <c r="D4964" t="str">
        <f>_xlfn.XLOOKUP(Sales_Pipeline[[#This Row],[Manager]],Sales_Teams[Manager],Sales_Teams[Regional_Office])</f>
        <v>Central</v>
      </c>
      <c r="E4964" t="s">
        <v>63</v>
      </c>
      <c r="G4964" t="str">
        <f>IFERROR(_xlfn.XLOOKUP(Sales_Pipeline[[#This Row],[Account]],Accounts!$A$2:$A$86,Accounts!$F$2:$F$86),"")</f>
        <v/>
      </c>
      <c r="H4964" t="s">
        <v>77</v>
      </c>
      <c r="I4964" s="3">
        <v>42935</v>
      </c>
      <c r="K4964" s="8" t="str">
        <f>IF(Sales_Pipeline[[#This Row],[Close_Date]]="","",TEXT(Sales_Pipeline[[#This Row],[Close_Date]],"ddd"))</f>
        <v/>
      </c>
      <c r="L4964" s="8" t="str">
        <f>IF(Sales_Pipeline[[#This Row],[Close_Date]]="","",TEXT(Sales_Pipeline[[#This Row],[Close_Date]],"mmm"))</f>
        <v/>
      </c>
      <c r="M4964" s="8" t="str">
        <f>IF(Sales_Pipeline[[#This Row],[Close_Date]]="","","Q"&amp;ROUNDUP(MONTH(Sales_Pipeline[[#This Row],[Close_Date]])/3,0))</f>
        <v/>
      </c>
      <c r="N4964" s="2" t="str" cm="1">
        <f t="array" ref="N4964">IFERROR(_xlfn.IFS(Sales_Pipeline[[#This Row],[Deal_Stage]]="Won",_xlfn.XLOOKUP(Sales_Pipeline[[#This Row],[Product]],Products!$A$2:$A$8,Products!$C$2:$C$8),Sales_Pipeline[[#This Row],[Deal_Stage]]="Lost",_xlfn.XLOOKUP(Sales_Pipeline[[#This Row],[Product]],Products!$A$2:$A$8,Products!$C$2:$C$8)),"")</f>
        <v/>
      </c>
      <c r="O4964" s="2">
        <v>0</v>
      </c>
    </row>
    <row r="4965" spans="1:15" x14ac:dyDescent="0.3">
      <c r="A4965" t="s">
        <v>5111</v>
      </c>
      <c r="B4965" t="s">
        <v>9</v>
      </c>
      <c r="C4965" t="str">
        <f>_xlfn.XLOOKUP(Sales_Pipeline[[#This Row],[Sales_Agent]],Sales_Teams[Sales_Agent],Sales_Teams[Manager])</f>
        <v>Dustin Brinkmann</v>
      </c>
      <c r="D4965" t="str">
        <f>_xlfn.XLOOKUP(Sales_Pipeline[[#This Row],[Manager]],Sales_Teams[Manager],Sales_Teams[Regional_Office])</f>
        <v>Central</v>
      </c>
      <c r="E4965" t="s">
        <v>76</v>
      </c>
      <c r="F4965" t="s">
        <v>79</v>
      </c>
      <c r="G4965" t="str">
        <f>IFERROR(_xlfn.XLOOKUP(Sales_Pipeline[[#This Row],[Account]],Accounts!$A$2:$A$86,Accounts!$F$2:$F$86),"")</f>
        <v>Philipines</v>
      </c>
      <c r="H4965" t="s">
        <v>57</v>
      </c>
      <c r="I4965" s="3">
        <v>42935</v>
      </c>
      <c r="J4965" s="3">
        <v>42943</v>
      </c>
      <c r="K4965" s="8" t="str">
        <f>IF(Sales_Pipeline[[#This Row],[Close_Date]]="","",TEXT(Sales_Pipeline[[#This Row],[Close_Date]],"ddd"))</f>
        <v>Thu</v>
      </c>
      <c r="L4965" s="8" t="str">
        <f>IF(Sales_Pipeline[[#This Row],[Close_Date]]="","",TEXT(Sales_Pipeline[[#This Row],[Close_Date]],"mmm"))</f>
        <v>Jul</v>
      </c>
      <c r="M4965" s="8" t="str">
        <f>IF(Sales_Pipeline[[#This Row],[Close_Date]]="","","Q"&amp;ROUNDUP(MONTH(Sales_Pipeline[[#This Row],[Close_Date]])/3,0))</f>
        <v>Q3</v>
      </c>
      <c r="N4965" s="2" cm="1">
        <f t="array" ref="N4965">IFERROR(_xlfn.IFS(Sales_Pipeline[[#This Row],[Deal_Stage]]="Won",_xlfn.XLOOKUP(Sales_Pipeline[[#This Row],[Product]],Products!$A$2:$A$8,Products!$C$2:$C$8),Sales_Pipeline[[#This Row],[Deal_Stage]]="Lost",_xlfn.XLOOKUP(Sales_Pipeline[[#This Row],[Product]],Products!$A$2:$A$8,Products!$C$2:$C$8)),"")</f>
        <v>3393</v>
      </c>
      <c r="O4965" s="2">
        <v>3985</v>
      </c>
    </row>
    <row r="4966" spans="1:15" x14ac:dyDescent="0.3">
      <c r="A4966" t="s">
        <v>5112</v>
      </c>
      <c r="B4966" t="s">
        <v>14</v>
      </c>
      <c r="C4966" t="str">
        <f>_xlfn.XLOOKUP(Sales_Pipeline[[#This Row],[Sales_Agent]],Sales_Teams[Sales_Agent],Sales_Teams[Manager])</f>
        <v>Melvin Marxen</v>
      </c>
      <c r="D4966" t="str">
        <f>_xlfn.XLOOKUP(Sales_Pipeline[[#This Row],[Manager]],Sales_Teams[Manager],Sales_Teams[Regional_Office])</f>
        <v>Central</v>
      </c>
      <c r="E4966" t="s">
        <v>63</v>
      </c>
      <c r="F4966" t="s">
        <v>66</v>
      </c>
      <c r="G4966" t="str">
        <f>IFERROR(_xlfn.XLOOKUP(Sales_Pipeline[[#This Row],[Account]],Accounts!$A$2:$A$86,Accounts!$F$2:$F$86),"")</f>
        <v>United States</v>
      </c>
      <c r="H4966" t="s">
        <v>77</v>
      </c>
      <c r="I4966" s="3">
        <v>42935</v>
      </c>
      <c r="K4966" s="8" t="str">
        <f>IF(Sales_Pipeline[[#This Row],[Close_Date]]="","",TEXT(Sales_Pipeline[[#This Row],[Close_Date]],"ddd"))</f>
        <v/>
      </c>
      <c r="L4966" s="8" t="str">
        <f>IF(Sales_Pipeline[[#This Row],[Close_Date]]="","",TEXT(Sales_Pipeline[[#This Row],[Close_Date]],"mmm"))</f>
        <v/>
      </c>
      <c r="M4966" s="8" t="str">
        <f>IF(Sales_Pipeline[[#This Row],[Close_Date]]="","","Q"&amp;ROUNDUP(MONTH(Sales_Pipeline[[#This Row],[Close_Date]])/3,0))</f>
        <v/>
      </c>
      <c r="N4966" s="2" t="str" cm="1">
        <f t="array" ref="N4966">IFERROR(_xlfn.IFS(Sales_Pipeline[[#This Row],[Deal_Stage]]="Won",_xlfn.XLOOKUP(Sales_Pipeline[[#This Row],[Product]],Products!$A$2:$A$8,Products!$C$2:$C$8),Sales_Pipeline[[#This Row],[Deal_Stage]]="Lost",_xlfn.XLOOKUP(Sales_Pipeline[[#This Row],[Product]],Products!$A$2:$A$8,Products!$C$2:$C$8)),"")</f>
        <v/>
      </c>
      <c r="O4966" s="2">
        <v>0</v>
      </c>
    </row>
    <row r="4967" spans="1:15" x14ac:dyDescent="0.3">
      <c r="A4967" t="s">
        <v>5113</v>
      </c>
      <c r="B4967" t="s">
        <v>21</v>
      </c>
      <c r="C4967" t="str">
        <f>_xlfn.XLOOKUP(Sales_Pipeline[[#This Row],[Sales_Agent]],Sales_Teams[Sales_Agent],Sales_Teams[Manager])</f>
        <v>Cara Losch</v>
      </c>
      <c r="D4967" t="str">
        <f>_xlfn.XLOOKUP(Sales_Pipeline[[#This Row],[Manager]],Sales_Teams[Manager],Sales_Teams[Regional_Office])</f>
        <v>East</v>
      </c>
      <c r="E4967" t="s">
        <v>76</v>
      </c>
      <c r="F4967" t="s">
        <v>238</v>
      </c>
      <c r="G4967" t="str">
        <f>IFERROR(_xlfn.XLOOKUP(Sales_Pipeline[[#This Row],[Account]],Accounts!$A$2:$A$86,Accounts!$F$2:$F$86),"")</f>
        <v>United States</v>
      </c>
      <c r="H4967" t="s">
        <v>57</v>
      </c>
      <c r="I4967" s="3">
        <v>42935</v>
      </c>
      <c r="J4967" s="3">
        <v>42937</v>
      </c>
      <c r="K4967" s="8" t="str">
        <f>IF(Sales_Pipeline[[#This Row],[Close_Date]]="","",TEXT(Sales_Pipeline[[#This Row],[Close_Date]],"ddd"))</f>
        <v>Fri</v>
      </c>
      <c r="L4967" s="8" t="str">
        <f>IF(Sales_Pipeline[[#This Row],[Close_Date]]="","",TEXT(Sales_Pipeline[[#This Row],[Close_Date]],"mmm"))</f>
        <v>Jul</v>
      </c>
      <c r="M4967" s="8" t="str">
        <f>IF(Sales_Pipeline[[#This Row],[Close_Date]]="","","Q"&amp;ROUNDUP(MONTH(Sales_Pipeline[[#This Row],[Close_Date]])/3,0))</f>
        <v>Q3</v>
      </c>
      <c r="N4967" s="2" cm="1">
        <f t="array" ref="N4967">IFERROR(_xlfn.IFS(Sales_Pipeline[[#This Row],[Deal_Stage]]="Won",_xlfn.XLOOKUP(Sales_Pipeline[[#This Row],[Product]],Products!$A$2:$A$8,Products!$C$2:$C$8),Sales_Pipeline[[#This Row],[Deal_Stage]]="Lost",_xlfn.XLOOKUP(Sales_Pipeline[[#This Row],[Product]],Products!$A$2:$A$8,Products!$C$2:$C$8)),"")</f>
        <v>3393</v>
      </c>
      <c r="O4967" s="2">
        <v>3568</v>
      </c>
    </row>
    <row r="4968" spans="1:15" x14ac:dyDescent="0.3">
      <c r="A4968" t="s">
        <v>5114</v>
      </c>
      <c r="B4968" t="s">
        <v>7</v>
      </c>
      <c r="C4968" t="str">
        <f>_xlfn.XLOOKUP(Sales_Pipeline[[#This Row],[Sales_Agent]],Sales_Teams[Sales_Agent],Sales_Teams[Manager])</f>
        <v>Dustin Brinkmann</v>
      </c>
      <c r="D4968" t="str">
        <f>_xlfn.XLOOKUP(Sales_Pipeline[[#This Row],[Manager]],Sales_Teams[Manager],Sales_Teams[Regional_Office])</f>
        <v>Central</v>
      </c>
      <c r="E4968" t="s">
        <v>63</v>
      </c>
      <c r="G4968" t="str">
        <f>IFERROR(_xlfn.XLOOKUP(Sales_Pipeline[[#This Row],[Account]],Accounts!$A$2:$A$86,Accounts!$F$2:$F$86),"")</f>
        <v/>
      </c>
      <c r="H4968" t="s">
        <v>77</v>
      </c>
      <c r="I4968" s="3">
        <v>42935</v>
      </c>
      <c r="K4968" s="8" t="str">
        <f>IF(Sales_Pipeline[[#This Row],[Close_Date]]="","",TEXT(Sales_Pipeline[[#This Row],[Close_Date]],"ddd"))</f>
        <v/>
      </c>
      <c r="L4968" s="8" t="str">
        <f>IF(Sales_Pipeline[[#This Row],[Close_Date]]="","",TEXT(Sales_Pipeline[[#This Row],[Close_Date]],"mmm"))</f>
        <v/>
      </c>
      <c r="M4968" s="8" t="str">
        <f>IF(Sales_Pipeline[[#This Row],[Close_Date]]="","","Q"&amp;ROUNDUP(MONTH(Sales_Pipeline[[#This Row],[Close_Date]])/3,0))</f>
        <v/>
      </c>
      <c r="N4968" s="2" t="str" cm="1">
        <f t="array" ref="N4968">IFERROR(_xlfn.IFS(Sales_Pipeline[[#This Row],[Deal_Stage]]="Won",_xlfn.XLOOKUP(Sales_Pipeline[[#This Row],[Product]],Products!$A$2:$A$8,Products!$C$2:$C$8),Sales_Pipeline[[#This Row],[Deal_Stage]]="Lost",_xlfn.XLOOKUP(Sales_Pipeline[[#This Row],[Product]],Products!$A$2:$A$8,Products!$C$2:$C$8)),"")</f>
        <v/>
      </c>
      <c r="O4968" s="2">
        <v>0</v>
      </c>
    </row>
    <row r="4969" spans="1:15" x14ac:dyDescent="0.3">
      <c r="A4969" t="s">
        <v>5115</v>
      </c>
      <c r="B4969" t="s">
        <v>7</v>
      </c>
      <c r="C4969" t="str">
        <f>_xlfn.XLOOKUP(Sales_Pipeline[[#This Row],[Sales_Agent]],Sales_Teams[Sales_Agent],Sales_Teams[Manager])</f>
        <v>Dustin Brinkmann</v>
      </c>
      <c r="D4969" t="str">
        <f>_xlfn.XLOOKUP(Sales_Pipeline[[#This Row],[Manager]],Sales_Teams[Manager],Sales_Teams[Regional_Office])</f>
        <v>Central</v>
      </c>
      <c r="E4969" t="s">
        <v>61</v>
      </c>
      <c r="F4969" t="s">
        <v>79</v>
      </c>
      <c r="G4969" t="str">
        <f>IFERROR(_xlfn.XLOOKUP(Sales_Pipeline[[#This Row],[Account]],Accounts!$A$2:$A$86,Accounts!$F$2:$F$86),"")</f>
        <v>Philipines</v>
      </c>
      <c r="H4969" t="s">
        <v>82</v>
      </c>
      <c r="I4969" s="3">
        <v>42935</v>
      </c>
      <c r="J4969" s="3">
        <v>42945</v>
      </c>
      <c r="K4969" s="8" t="str">
        <f>IF(Sales_Pipeline[[#This Row],[Close_Date]]="","",TEXT(Sales_Pipeline[[#This Row],[Close_Date]],"ddd"))</f>
        <v>Sat</v>
      </c>
      <c r="L4969" s="8" t="str">
        <f>IF(Sales_Pipeline[[#This Row],[Close_Date]]="","",TEXT(Sales_Pipeline[[#This Row],[Close_Date]],"mmm"))</f>
        <v>Jul</v>
      </c>
      <c r="M4969" s="8" t="str">
        <f>IF(Sales_Pipeline[[#This Row],[Close_Date]]="","","Q"&amp;ROUNDUP(MONTH(Sales_Pipeline[[#This Row],[Close_Date]])/3,0))</f>
        <v>Q3</v>
      </c>
      <c r="N4969" s="2" cm="1">
        <f t="array" ref="N4969">IFERROR(_xlfn.IFS(Sales_Pipeline[[#This Row],[Deal_Stage]]="Won",_xlfn.XLOOKUP(Sales_Pipeline[[#This Row],[Product]],Products!$A$2:$A$8,Products!$C$2:$C$8),Sales_Pipeline[[#This Row],[Deal_Stage]]="Lost",_xlfn.XLOOKUP(Sales_Pipeline[[#This Row],[Product]],Products!$A$2:$A$8,Products!$C$2:$C$8)),"")</f>
        <v>55</v>
      </c>
      <c r="O4969" s="2">
        <v>0</v>
      </c>
    </row>
    <row r="4970" spans="1:15" x14ac:dyDescent="0.3">
      <c r="A4970" t="s">
        <v>5116</v>
      </c>
      <c r="B4970" t="s">
        <v>7</v>
      </c>
      <c r="C4970" t="str">
        <f>_xlfn.XLOOKUP(Sales_Pipeline[[#This Row],[Sales_Agent]],Sales_Teams[Sales_Agent],Sales_Teams[Manager])</f>
        <v>Dustin Brinkmann</v>
      </c>
      <c r="D4970" t="str">
        <f>_xlfn.XLOOKUP(Sales_Pipeline[[#This Row],[Manager]],Sales_Teams[Manager],Sales_Teams[Regional_Office])</f>
        <v>Central</v>
      </c>
      <c r="E4970" t="s">
        <v>61</v>
      </c>
      <c r="F4970" t="s">
        <v>155</v>
      </c>
      <c r="G4970" t="str">
        <f>IFERROR(_xlfn.XLOOKUP(Sales_Pipeline[[#This Row],[Account]],Accounts!$A$2:$A$86,Accounts!$F$2:$F$86),"")</f>
        <v>United States</v>
      </c>
      <c r="H4970" t="s">
        <v>57</v>
      </c>
      <c r="I4970" s="3">
        <v>42935</v>
      </c>
      <c r="J4970" s="3">
        <v>42943</v>
      </c>
      <c r="K4970" s="8" t="str">
        <f>IF(Sales_Pipeline[[#This Row],[Close_Date]]="","",TEXT(Sales_Pipeline[[#This Row],[Close_Date]],"ddd"))</f>
        <v>Thu</v>
      </c>
      <c r="L4970" s="8" t="str">
        <f>IF(Sales_Pipeline[[#This Row],[Close_Date]]="","",TEXT(Sales_Pipeline[[#This Row],[Close_Date]],"mmm"))</f>
        <v>Jul</v>
      </c>
      <c r="M4970" s="8" t="str">
        <f>IF(Sales_Pipeline[[#This Row],[Close_Date]]="","","Q"&amp;ROUNDUP(MONTH(Sales_Pipeline[[#This Row],[Close_Date]])/3,0))</f>
        <v>Q3</v>
      </c>
      <c r="N4970" s="2" cm="1">
        <f t="array" ref="N4970">IFERROR(_xlfn.IFS(Sales_Pipeline[[#This Row],[Deal_Stage]]="Won",_xlfn.XLOOKUP(Sales_Pipeline[[#This Row],[Product]],Products!$A$2:$A$8,Products!$C$2:$C$8),Sales_Pipeline[[#This Row],[Deal_Stage]]="Lost",_xlfn.XLOOKUP(Sales_Pipeline[[#This Row],[Product]],Products!$A$2:$A$8,Products!$C$2:$C$8)),"")</f>
        <v>55</v>
      </c>
      <c r="O4970" s="2">
        <v>65</v>
      </c>
    </row>
    <row r="4971" spans="1:15" x14ac:dyDescent="0.3">
      <c r="A4971" t="s">
        <v>5117</v>
      </c>
      <c r="B4971" t="s">
        <v>7</v>
      </c>
      <c r="C4971" t="str">
        <f>_xlfn.XLOOKUP(Sales_Pipeline[[#This Row],[Sales_Agent]],Sales_Teams[Sales_Agent],Sales_Teams[Manager])</f>
        <v>Dustin Brinkmann</v>
      </c>
      <c r="D4971" t="str">
        <f>_xlfn.XLOOKUP(Sales_Pipeline[[#This Row],[Manager]],Sales_Teams[Manager],Sales_Teams[Regional_Office])</f>
        <v>Central</v>
      </c>
      <c r="E4971" t="s">
        <v>61</v>
      </c>
      <c r="F4971" t="s">
        <v>155</v>
      </c>
      <c r="G4971" t="str">
        <f>IFERROR(_xlfn.XLOOKUP(Sales_Pipeline[[#This Row],[Account]],Accounts!$A$2:$A$86,Accounts!$F$2:$F$86),"")</f>
        <v>United States</v>
      </c>
      <c r="H4971" t="s">
        <v>57</v>
      </c>
      <c r="I4971" s="3">
        <v>42935</v>
      </c>
      <c r="J4971" s="3">
        <v>42941</v>
      </c>
      <c r="K4971" s="8" t="str">
        <f>IF(Sales_Pipeline[[#This Row],[Close_Date]]="","",TEXT(Sales_Pipeline[[#This Row],[Close_Date]],"ddd"))</f>
        <v>Tue</v>
      </c>
      <c r="L4971" s="8" t="str">
        <f>IF(Sales_Pipeline[[#This Row],[Close_Date]]="","",TEXT(Sales_Pipeline[[#This Row],[Close_Date]],"mmm"))</f>
        <v>Jul</v>
      </c>
      <c r="M4971" s="8" t="str">
        <f>IF(Sales_Pipeline[[#This Row],[Close_Date]]="","","Q"&amp;ROUNDUP(MONTH(Sales_Pipeline[[#This Row],[Close_Date]])/3,0))</f>
        <v>Q3</v>
      </c>
      <c r="N4971" s="2" cm="1">
        <f t="array" ref="N4971">IFERROR(_xlfn.IFS(Sales_Pipeline[[#This Row],[Deal_Stage]]="Won",_xlfn.XLOOKUP(Sales_Pipeline[[#This Row],[Product]],Products!$A$2:$A$8,Products!$C$2:$C$8),Sales_Pipeline[[#This Row],[Deal_Stage]]="Lost",_xlfn.XLOOKUP(Sales_Pipeline[[#This Row],[Product]],Products!$A$2:$A$8,Products!$C$2:$C$8)),"")</f>
        <v>55</v>
      </c>
      <c r="O4971" s="2">
        <v>47</v>
      </c>
    </row>
    <row r="4972" spans="1:15" x14ac:dyDescent="0.3">
      <c r="A4972" t="s">
        <v>5118</v>
      </c>
      <c r="B4972" t="s">
        <v>32</v>
      </c>
      <c r="C4972" t="str">
        <f>_xlfn.XLOOKUP(Sales_Pipeline[[#This Row],[Sales_Agent]],Sales_Teams[Sales_Agent],Sales_Teams[Manager])</f>
        <v>Celia Rouche</v>
      </c>
      <c r="D4972" t="str">
        <f>_xlfn.XLOOKUP(Sales_Pipeline[[#This Row],[Manager]],Sales_Teams[Manager],Sales_Teams[Regional_Office])</f>
        <v>West</v>
      </c>
      <c r="E4972" t="s">
        <v>8953</v>
      </c>
      <c r="F4972" t="s">
        <v>125</v>
      </c>
      <c r="G4972" t="str">
        <f>IFERROR(_xlfn.XLOOKUP(Sales_Pipeline[[#This Row],[Account]],Accounts!$A$2:$A$86,Accounts!$F$2:$F$86),"")</f>
        <v>United States</v>
      </c>
      <c r="H4972" t="s">
        <v>77</v>
      </c>
      <c r="I4972" s="3">
        <v>42935</v>
      </c>
      <c r="K4972" s="8" t="str">
        <f>IF(Sales_Pipeline[[#This Row],[Close_Date]]="","",TEXT(Sales_Pipeline[[#This Row],[Close_Date]],"ddd"))</f>
        <v/>
      </c>
      <c r="L4972" s="8" t="str">
        <f>IF(Sales_Pipeline[[#This Row],[Close_Date]]="","",TEXT(Sales_Pipeline[[#This Row],[Close_Date]],"mmm"))</f>
        <v/>
      </c>
      <c r="M4972" s="8" t="str">
        <f>IF(Sales_Pipeline[[#This Row],[Close_Date]]="","","Q"&amp;ROUNDUP(MONTH(Sales_Pipeline[[#This Row],[Close_Date]])/3,0))</f>
        <v/>
      </c>
      <c r="N4972" s="2" t="str" cm="1">
        <f t="array" ref="N4972">IFERROR(_xlfn.IFS(Sales_Pipeline[[#This Row],[Deal_Stage]]="Won",_xlfn.XLOOKUP(Sales_Pipeline[[#This Row],[Product]],Products!$A$2:$A$8,Products!$C$2:$C$8),Sales_Pipeline[[#This Row],[Deal_Stage]]="Lost",_xlfn.XLOOKUP(Sales_Pipeline[[#This Row],[Product]],Products!$A$2:$A$8,Products!$C$2:$C$8)),"")</f>
        <v/>
      </c>
      <c r="O4972" s="2">
        <v>0</v>
      </c>
    </row>
    <row r="4973" spans="1:15" x14ac:dyDescent="0.3">
      <c r="A4973" t="s">
        <v>5119</v>
      </c>
      <c r="B4973" t="s">
        <v>17</v>
      </c>
      <c r="C4973" t="str">
        <f>_xlfn.XLOOKUP(Sales_Pipeline[[#This Row],[Sales_Agent]],Sales_Teams[Sales_Agent],Sales_Teams[Manager])</f>
        <v>Cara Losch</v>
      </c>
      <c r="D4973" t="str">
        <f>_xlfn.XLOOKUP(Sales_Pipeline[[#This Row],[Manager]],Sales_Teams[Manager],Sales_Teams[Regional_Office])</f>
        <v>East</v>
      </c>
      <c r="E4973" t="s">
        <v>76</v>
      </c>
      <c r="F4973" t="s">
        <v>201</v>
      </c>
      <c r="G4973" t="str">
        <f>IFERROR(_xlfn.XLOOKUP(Sales_Pipeline[[#This Row],[Account]],Accounts!$A$2:$A$86,Accounts!$F$2:$F$86),"")</f>
        <v>United States</v>
      </c>
      <c r="H4973" t="s">
        <v>77</v>
      </c>
      <c r="I4973" s="3">
        <v>42935</v>
      </c>
      <c r="K4973" s="8" t="str">
        <f>IF(Sales_Pipeline[[#This Row],[Close_Date]]="","",TEXT(Sales_Pipeline[[#This Row],[Close_Date]],"ddd"))</f>
        <v/>
      </c>
      <c r="L4973" s="8" t="str">
        <f>IF(Sales_Pipeline[[#This Row],[Close_Date]]="","",TEXT(Sales_Pipeline[[#This Row],[Close_Date]],"mmm"))</f>
        <v/>
      </c>
      <c r="M4973" s="8" t="str">
        <f>IF(Sales_Pipeline[[#This Row],[Close_Date]]="","","Q"&amp;ROUNDUP(MONTH(Sales_Pipeline[[#This Row],[Close_Date]])/3,0))</f>
        <v/>
      </c>
      <c r="N4973" s="2" t="str" cm="1">
        <f t="array" ref="N4973">IFERROR(_xlfn.IFS(Sales_Pipeline[[#This Row],[Deal_Stage]]="Won",_xlfn.XLOOKUP(Sales_Pipeline[[#This Row],[Product]],Products!$A$2:$A$8,Products!$C$2:$C$8),Sales_Pipeline[[#This Row],[Deal_Stage]]="Lost",_xlfn.XLOOKUP(Sales_Pipeline[[#This Row],[Product]],Products!$A$2:$A$8,Products!$C$2:$C$8)),"")</f>
        <v/>
      </c>
      <c r="O4973" s="2">
        <v>0</v>
      </c>
    </row>
    <row r="4974" spans="1:15" x14ac:dyDescent="0.3">
      <c r="A4974" t="s">
        <v>5120</v>
      </c>
      <c r="B4974" t="s">
        <v>3</v>
      </c>
      <c r="C4974" t="str">
        <f>_xlfn.XLOOKUP(Sales_Pipeline[[#This Row],[Sales_Agent]],Sales_Teams[Sales_Agent],Sales_Teams[Manager])</f>
        <v>Dustin Brinkmann</v>
      </c>
      <c r="D4974" t="str">
        <f>_xlfn.XLOOKUP(Sales_Pipeline[[#This Row],[Manager]],Sales_Teams[Manager],Sales_Teams[Regional_Office])</f>
        <v>Central</v>
      </c>
      <c r="E4974" t="s">
        <v>55</v>
      </c>
      <c r="G4974" t="str">
        <f>IFERROR(_xlfn.XLOOKUP(Sales_Pipeline[[#This Row],[Account]],Accounts!$A$2:$A$86,Accounts!$F$2:$F$86),"")</f>
        <v/>
      </c>
      <c r="H4974" t="s">
        <v>77</v>
      </c>
      <c r="I4974" s="3">
        <v>42936</v>
      </c>
      <c r="K4974" s="8" t="str">
        <f>IF(Sales_Pipeline[[#This Row],[Close_Date]]="","",TEXT(Sales_Pipeline[[#This Row],[Close_Date]],"ddd"))</f>
        <v/>
      </c>
      <c r="L4974" s="8" t="str">
        <f>IF(Sales_Pipeline[[#This Row],[Close_Date]]="","",TEXT(Sales_Pipeline[[#This Row],[Close_Date]],"mmm"))</f>
        <v/>
      </c>
      <c r="M4974" s="8" t="str">
        <f>IF(Sales_Pipeline[[#This Row],[Close_Date]]="","","Q"&amp;ROUNDUP(MONTH(Sales_Pipeline[[#This Row],[Close_Date]])/3,0))</f>
        <v/>
      </c>
      <c r="N4974" s="2" t="str" cm="1">
        <f t="array" ref="N4974">IFERROR(_xlfn.IFS(Sales_Pipeline[[#This Row],[Deal_Stage]]="Won",_xlfn.XLOOKUP(Sales_Pipeline[[#This Row],[Product]],Products!$A$2:$A$8,Products!$C$2:$C$8),Sales_Pipeline[[#This Row],[Deal_Stage]]="Lost",_xlfn.XLOOKUP(Sales_Pipeline[[#This Row],[Product]],Products!$A$2:$A$8,Products!$C$2:$C$8)),"")</f>
        <v/>
      </c>
      <c r="O4974" s="2">
        <v>0</v>
      </c>
    </row>
    <row r="4975" spans="1:15" x14ac:dyDescent="0.3">
      <c r="A4975" t="s">
        <v>5121</v>
      </c>
      <c r="B4975" t="s">
        <v>3</v>
      </c>
      <c r="C4975" t="str">
        <f>_xlfn.XLOOKUP(Sales_Pipeline[[#This Row],[Sales_Agent]],Sales_Teams[Sales_Agent],Sales_Teams[Manager])</f>
        <v>Dustin Brinkmann</v>
      </c>
      <c r="D4975" t="str">
        <f>_xlfn.XLOOKUP(Sales_Pipeline[[#This Row],[Manager]],Sales_Teams[Manager],Sales_Teams[Regional_Office])</f>
        <v>Central</v>
      </c>
      <c r="E4975" t="s">
        <v>84</v>
      </c>
      <c r="F4975" t="s">
        <v>413</v>
      </c>
      <c r="G4975" t="str">
        <f>IFERROR(_xlfn.XLOOKUP(Sales_Pipeline[[#This Row],[Account]],Accounts!$A$2:$A$86,Accounts!$F$2:$F$86),"")</f>
        <v>United States</v>
      </c>
      <c r="H4975" t="s">
        <v>77</v>
      </c>
      <c r="I4975" s="3">
        <v>42936</v>
      </c>
      <c r="K4975" s="8" t="str">
        <f>IF(Sales_Pipeline[[#This Row],[Close_Date]]="","",TEXT(Sales_Pipeline[[#This Row],[Close_Date]],"ddd"))</f>
        <v/>
      </c>
      <c r="L4975" s="8" t="str">
        <f>IF(Sales_Pipeline[[#This Row],[Close_Date]]="","",TEXT(Sales_Pipeline[[#This Row],[Close_Date]],"mmm"))</f>
        <v/>
      </c>
      <c r="M4975" s="8" t="str">
        <f>IF(Sales_Pipeline[[#This Row],[Close_Date]]="","","Q"&amp;ROUNDUP(MONTH(Sales_Pipeline[[#This Row],[Close_Date]])/3,0))</f>
        <v/>
      </c>
      <c r="N4975" s="2" t="str" cm="1">
        <f t="array" ref="N4975">IFERROR(_xlfn.IFS(Sales_Pipeline[[#This Row],[Deal_Stage]]="Won",_xlfn.XLOOKUP(Sales_Pipeline[[#This Row],[Product]],Products!$A$2:$A$8,Products!$C$2:$C$8),Sales_Pipeline[[#This Row],[Deal_Stage]]="Lost",_xlfn.XLOOKUP(Sales_Pipeline[[#This Row],[Product]],Products!$A$2:$A$8,Products!$C$2:$C$8)),"")</f>
        <v/>
      </c>
      <c r="O4975" s="2">
        <v>0</v>
      </c>
    </row>
    <row r="4976" spans="1:15" x14ac:dyDescent="0.3">
      <c r="A4976" t="s">
        <v>5122</v>
      </c>
      <c r="B4976" t="s">
        <v>3</v>
      </c>
      <c r="C4976" t="str">
        <f>_xlfn.XLOOKUP(Sales_Pipeline[[#This Row],[Sales_Agent]],Sales_Teams[Sales_Agent],Sales_Teams[Manager])</f>
        <v>Dustin Brinkmann</v>
      </c>
      <c r="D4976" t="str">
        <f>_xlfn.XLOOKUP(Sales_Pipeline[[#This Row],[Manager]],Sales_Teams[Manager],Sales_Teams[Regional_Office])</f>
        <v>Central</v>
      </c>
      <c r="E4976" t="s">
        <v>84</v>
      </c>
      <c r="F4976" t="s">
        <v>114</v>
      </c>
      <c r="G4976" t="str">
        <f>IFERROR(_xlfn.XLOOKUP(Sales_Pipeline[[#This Row],[Account]],Accounts!$A$2:$A$86,Accounts!$F$2:$F$86),"")</f>
        <v>United States</v>
      </c>
      <c r="H4976" t="s">
        <v>77</v>
      </c>
      <c r="I4976" s="3">
        <v>42936</v>
      </c>
      <c r="K4976" s="8" t="str">
        <f>IF(Sales_Pipeline[[#This Row],[Close_Date]]="","",TEXT(Sales_Pipeline[[#This Row],[Close_Date]],"ddd"))</f>
        <v/>
      </c>
      <c r="L4976" s="8" t="str">
        <f>IF(Sales_Pipeline[[#This Row],[Close_Date]]="","",TEXT(Sales_Pipeline[[#This Row],[Close_Date]],"mmm"))</f>
        <v/>
      </c>
      <c r="M4976" s="8" t="str">
        <f>IF(Sales_Pipeline[[#This Row],[Close_Date]]="","","Q"&amp;ROUNDUP(MONTH(Sales_Pipeline[[#This Row],[Close_Date]])/3,0))</f>
        <v/>
      </c>
      <c r="N4976" s="2" t="str" cm="1">
        <f t="array" ref="N4976">IFERROR(_xlfn.IFS(Sales_Pipeline[[#This Row],[Deal_Stage]]="Won",_xlfn.XLOOKUP(Sales_Pipeline[[#This Row],[Product]],Products!$A$2:$A$8,Products!$C$2:$C$8),Sales_Pipeline[[#This Row],[Deal_Stage]]="Lost",_xlfn.XLOOKUP(Sales_Pipeline[[#This Row],[Product]],Products!$A$2:$A$8,Products!$C$2:$C$8)),"")</f>
        <v/>
      </c>
      <c r="O4976" s="2">
        <v>0</v>
      </c>
    </row>
    <row r="4977" spans="1:15" x14ac:dyDescent="0.3">
      <c r="A4977" t="s">
        <v>5123</v>
      </c>
      <c r="B4977" t="s">
        <v>3</v>
      </c>
      <c r="C4977" t="str">
        <f>_xlfn.XLOOKUP(Sales_Pipeline[[#This Row],[Sales_Agent]],Sales_Teams[Sales_Agent],Sales_Teams[Manager])</f>
        <v>Dustin Brinkmann</v>
      </c>
      <c r="D4977" t="str">
        <f>_xlfn.XLOOKUP(Sales_Pipeline[[#This Row],[Manager]],Sales_Teams[Manager],Sales_Teams[Regional_Office])</f>
        <v>Central</v>
      </c>
      <c r="E4977" t="s">
        <v>61</v>
      </c>
      <c r="F4977" t="s">
        <v>161</v>
      </c>
      <c r="G4977" t="str">
        <f>IFERROR(_xlfn.XLOOKUP(Sales_Pipeline[[#This Row],[Account]],Accounts!$A$2:$A$86,Accounts!$F$2:$F$86),"")</f>
        <v>United States</v>
      </c>
      <c r="H4977" t="s">
        <v>77</v>
      </c>
      <c r="I4977" s="3">
        <v>42936</v>
      </c>
      <c r="K4977" s="8" t="str">
        <f>IF(Sales_Pipeline[[#This Row],[Close_Date]]="","",TEXT(Sales_Pipeline[[#This Row],[Close_Date]],"ddd"))</f>
        <v/>
      </c>
      <c r="L4977" s="8" t="str">
        <f>IF(Sales_Pipeline[[#This Row],[Close_Date]]="","",TEXT(Sales_Pipeline[[#This Row],[Close_Date]],"mmm"))</f>
        <v/>
      </c>
      <c r="M4977" s="8" t="str">
        <f>IF(Sales_Pipeline[[#This Row],[Close_Date]]="","","Q"&amp;ROUNDUP(MONTH(Sales_Pipeline[[#This Row],[Close_Date]])/3,0))</f>
        <v/>
      </c>
      <c r="N4977" s="2" t="str" cm="1">
        <f t="array" ref="N4977">IFERROR(_xlfn.IFS(Sales_Pipeline[[#This Row],[Deal_Stage]]="Won",_xlfn.XLOOKUP(Sales_Pipeline[[#This Row],[Product]],Products!$A$2:$A$8,Products!$C$2:$C$8),Sales_Pipeline[[#This Row],[Deal_Stage]]="Lost",_xlfn.XLOOKUP(Sales_Pipeline[[#This Row],[Product]],Products!$A$2:$A$8,Products!$C$2:$C$8)),"")</f>
        <v/>
      </c>
      <c r="O4977" s="2">
        <v>0</v>
      </c>
    </row>
    <row r="4978" spans="1:15" x14ac:dyDescent="0.3">
      <c r="A4978" t="s">
        <v>5124</v>
      </c>
      <c r="B4978" t="s">
        <v>3</v>
      </c>
      <c r="C4978" t="str">
        <f>_xlfn.XLOOKUP(Sales_Pipeline[[#This Row],[Sales_Agent]],Sales_Teams[Sales_Agent],Sales_Teams[Manager])</f>
        <v>Dustin Brinkmann</v>
      </c>
      <c r="D4978" t="str">
        <f>_xlfn.XLOOKUP(Sales_Pipeline[[#This Row],[Manager]],Sales_Teams[Manager],Sales_Teams[Regional_Office])</f>
        <v>Central</v>
      </c>
      <c r="E4978" t="s">
        <v>61</v>
      </c>
      <c r="G4978" t="str">
        <f>IFERROR(_xlfn.XLOOKUP(Sales_Pipeline[[#This Row],[Account]],Accounts!$A$2:$A$86,Accounts!$F$2:$F$86),"")</f>
        <v/>
      </c>
      <c r="H4978" t="s">
        <v>77</v>
      </c>
      <c r="I4978" s="3">
        <v>42936</v>
      </c>
      <c r="K4978" s="8" t="str">
        <f>IF(Sales_Pipeline[[#This Row],[Close_Date]]="","",TEXT(Sales_Pipeline[[#This Row],[Close_Date]],"ddd"))</f>
        <v/>
      </c>
      <c r="L4978" s="8" t="str">
        <f>IF(Sales_Pipeline[[#This Row],[Close_Date]]="","",TEXT(Sales_Pipeline[[#This Row],[Close_Date]],"mmm"))</f>
        <v/>
      </c>
      <c r="M4978" s="8" t="str">
        <f>IF(Sales_Pipeline[[#This Row],[Close_Date]]="","","Q"&amp;ROUNDUP(MONTH(Sales_Pipeline[[#This Row],[Close_Date]])/3,0))</f>
        <v/>
      </c>
      <c r="N4978" s="2" t="str" cm="1">
        <f t="array" ref="N4978">IFERROR(_xlfn.IFS(Sales_Pipeline[[#This Row],[Deal_Stage]]="Won",_xlfn.XLOOKUP(Sales_Pipeline[[#This Row],[Product]],Products!$A$2:$A$8,Products!$C$2:$C$8),Sales_Pipeline[[#This Row],[Deal_Stage]]="Lost",_xlfn.XLOOKUP(Sales_Pipeline[[#This Row],[Product]],Products!$A$2:$A$8,Products!$C$2:$C$8)),"")</f>
        <v/>
      </c>
      <c r="O4978" s="2">
        <v>0</v>
      </c>
    </row>
    <row r="4979" spans="1:15" x14ac:dyDescent="0.3">
      <c r="A4979" t="s">
        <v>5125</v>
      </c>
      <c r="B4979" t="s">
        <v>3</v>
      </c>
      <c r="C4979" t="str">
        <f>_xlfn.XLOOKUP(Sales_Pipeline[[#This Row],[Sales_Agent]],Sales_Teams[Sales_Agent],Sales_Teams[Manager])</f>
        <v>Dustin Brinkmann</v>
      </c>
      <c r="D4979" t="str">
        <f>_xlfn.XLOOKUP(Sales_Pipeline[[#This Row],[Manager]],Sales_Teams[Manager],Sales_Teams[Regional_Office])</f>
        <v>Central</v>
      </c>
      <c r="E4979" t="s">
        <v>55</v>
      </c>
      <c r="F4979" t="s">
        <v>68</v>
      </c>
      <c r="G4979" t="str">
        <f>IFERROR(_xlfn.XLOOKUP(Sales_Pipeline[[#This Row],[Account]],Accounts!$A$2:$A$86,Accounts!$F$2:$F$86),"")</f>
        <v>United States</v>
      </c>
      <c r="H4979" t="s">
        <v>82</v>
      </c>
      <c r="I4979" s="3">
        <v>42936</v>
      </c>
      <c r="J4979" s="3">
        <v>43050</v>
      </c>
      <c r="K4979" s="8" t="str">
        <f>IF(Sales_Pipeline[[#This Row],[Close_Date]]="","",TEXT(Sales_Pipeline[[#This Row],[Close_Date]],"ddd"))</f>
        <v>Sat</v>
      </c>
      <c r="L4979" s="8" t="str">
        <f>IF(Sales_Pipeline[[#This Row],[Close_Date]]="","",TEXT(Sales_Pipeline[[#This Row],[Close_Date]],"mmm"))</f>
        <v>Nov</v>
      </c>
      <c r="M4979" s="8" t="str">
        <f>IF(Sales_Pipeline[[#This Row],[Close_Date]]="","","Q"&amp;ROUNDUP(MONTH(Sales_Pipeline[[#This Row],[Close_Date]])/3,0))</f>
        <v>Q4</v>
      </c>
      <c r="N4979" s="2" cm="1">
        <f t="array" ref="N4979">IFERROR(_xlfn.IFS(Sales_Pipeline[[#This Row],[Deal_Stage]]="Won",_xlfn.XLOOKUP(Sales_Pipeline[[#This Row],[Product]],Products!$A$2:$A$8,Products!$C$2:$C$8),Sales_Pipeline[[#This Row],[Deal_Stage]]="Lost",_xlfn.XLOOKUP(Sales_Pipeline[[#This Row],[Product]],Products!$A$2:$A$8,Products!$C$2:$C$8)),"")</f>
        <v>1096</v>
      </c>
      <c r="O4979" s="2">
        <v>0</v>
      </c>
    </row>
    <row r="4980" spans="1:15" x14ac:dyDescent="0.3">
      <c r="A4980" t="s">
        <v>5126</v>
      </c>
      <c r="B4980" t="s">
        <v>3</v>
      </c>
      <c r="C4980" t="str">
        <f>_xlfn.XLOOKUP(Sales_Pipeline[[#This Row],[Sales_Agent]],Sales_Teams[Sales_Agent],Sales_Teams[Manager])</f>
        <v>Dustin Brinkmann</v>
      </c>
      <c r="D4980" t="str">
        <f>_xlfn.XLOOKUP(Sales_Pipeline[[#This Row],[Manager]],Sales_Teams[Manager],Sales_Teams[Regional_Office])</f>
        <v>Central</v>
      </c>
      <c r="E4980" t="s">
        <v>55</v>
      </c>
      <c r="F4980" t="s">
        <v>68</v>
      </c>
      <c r="G4980" t="str">
        <f>IFERROR(_xlfn.XLOOKUP(Sales_Pipeline[[#This Row],[Account]],Accounts!$A$2:$A$86,Accounts!$F$2:$F$86),"")</f>
        <v>United States</v>
      </c>
      <c r="H4980" t="s">
        <v>57</v>
      </c>
      <c r="I4980" s="3">
        <v>42936</v>
      </c>
      <c r="J4980" s="3">
        <v>42937</v>
      </c>
      <c r="K4980" s="8" t="str">
        <f>IF(Sales_Pipeline[[#This Row],[Close_Date]]="","",TEXT(Sales_Pipeline[[#This Row],[Close_Date]],"ddd"))</f>
        <v>Fri</v>
      </c>
      <c r="L4980" s="8" t="str">
        <f>IF(Sales_Pipeline[[#This Row],[Close_Date]]="","",TEXT(Sales_Pipeline[[#This Row],[Close_Date]],"mmm"))</f>
        <v>Jul</v>
      </c>
      <c r="M4980" s="8" t="str">
        <f>IF(Sales_Pipeline[[#This Row],[Close_Date]]="","","Q"&amp;ROUNDUP(MONTH(Sales_Pipeline[[#This Row],[Close_Date]])/3,0))</f>
        <v>Q3</v>
      </c>
      <c r="N4980" s="2" cm="1">
        <f t="array" ref="N4980">IFERROR(_xlfn.IFS(Sales_Pipeline[[#This Row],[Deal_Stage]]="Won",_xlfn.XLOOKUP(Sales_Pipeline[[#This Row],[Product]],Products!$A$2:$A$8,Products!$C$2:$C$8),Sales_Pipeline[[#This Row],[Deal_Stage]]="Lost",_xlfn.XLOOKUP(Sales_Pipeline[[#This Row],[Product]],Products!$A$2:$A$8,Products!$C$2:$C$8)),"")</f>
        <v>1096</v>
      </c>
      <c r="O4980" s="2">
        <v>1160</v>
      </c>
    </row>
    <row r="4981" spans="1:15" x14ac:dyDescent="0.3">
      <c r="A4981" t="s">
        <v>5127</v>
      </c>
      <c r="B4981" t="s">
        <v>3</v>
      </c>
      <c r="C4981" t="str">
        <f>_xlfn.XLOOKUP(Sales_Pipeline[[#This Row],[Sales_Agent]],Sales_Teams[Sales_Agent],Sales_Teams[Manager])</f>
        <v>Dustin Brinkmann</v>
      </c>
      <c r="D4981" t="str">
        <f>_xlfn.XLOOKUP(Sales_Pipeline[[#This Row],[Manager]],Sales_Teams[Manager],Sales_Teams[Regional_Office])</f>
        <v>Central</v>
      </c>
      <c r="E4981" t="s">
        <v>84</v>
      </c>
      <c r="F4981" t="s">
        <v>134</v>
      </c>
      <c r="G4981" t="str">
        <f>IFERROR(_xlfn.XLOOKUP(Sales_Pipeline[[#This Row],[Account]],Accounts!$A$2:$A$86,Accounts!$F$2:$F$86),"")</f>
        <v>United States</v>
      </c>
      <c r="H4981" t="s">
        <v>57</v>
      </c>
      <c r="I4981" s="3">
        <v>42936</v>
      </c>
      <c r="J4981" s="3">
        <v>42970</v>
      </c>
      <c r="K4981" s="8" t="str">
        <f>IF(Sales_Pipeline[[#This Row],[Close_Date]]="","",TEXT(Sales_Pipeline[[#This Row],[Close_Date]],"ddd"))</f>
        <v>Wed</v>
      </c>
      <c r="L4981" s="8" t="str">
        <f>IF(Sales_Pipeline[[#This Row],[Close_Date]]="","",TEXT(Sales_Pipeline[[#This Row],[Close_Date]],"mmm"))</f>
        <v>Aug</v>
      </c>
      <c r="M4981" s="8" t="str">
        <f>IF(Sales_Pipeline[[#This Row],[Close_Date]]="","","Q"&amp;ROUNDUP(MONTH(Sales_Pipeline[[#This Row],[Close_Date]])/3,0))</f>
        <v>Q3</v>
      </c>
      <c r="N4981" s="2" cm="1">
        <f t="array" ref="N4981">IFERROR(_xlfn.IFS(Sales_Pipeline[[#This Row],[Deal_Stage]]="Won",_xlfn.XLOOKUP(Sales_Pipeline[[#This Row],[Product]],Products!$A$2:$A$8,Products!$C$2:$C$8),Sales_Pipeline[[#This Row],[Deal_Stage]]="Lost",_xlfn.XLOOKUP(Sales_Pipeline[[#This Row],[Product]],Products!$A$2:$A$8,Products!$C$2:$C$8)),"")</f>
        <v>5482</v>
      </c>
      <c r="O4981" s="2">
        <v>5847</v>
      </c>
    </row>
    <row r="4982" spans="1:15" x14ac:dyDescent="0.3">
      <c r="A4982" t="s">
        <v>5128</v>
      </c>
      <c r="B4982" t="s">
        <v>30</v>
      </c>
      <c r="C4982" t="str">
        <f>_xlfn.XLOOKUP(Sales_Pipeline[[#This Row],[Sales_Agent]],Sales_Teams[Sales_Agent],Sales_Teams[Manager])</f>
        <v>Rocco Neubert</v>
      </c>
      <c r="D4982" t="str">
        <f>_xlfn.XLOOKUP(Sales_Pipeline[[#This Row],[Manager]],Sales_Teams[Manager],Sales_Teams[Regional_Office])</f>
        <v>East</v>
      </c>
      <c r="E4982" t="s">
        <v>76</v>
      </c>
      <c r="F4982" t="s">
        <v>173</v>
      </c>
      <c r="G4982" t="str">
        <f>IFERROR(_xlfn.XLOOKUP(Sales_Pipeline[[#This Row],[Account]],Accounts!$A$2:$A$86,Accounts!$F$2:$F$86),"")</f>
        <v>United States</v>
      </c>
      <c r="H4982" t="s">
        <v>82</v>
      </c>
      <c r="I4982" s="3">
        <v>42936</v>
      </c>
      <c r="J4982" s="3">
        <v>42946</v>
      </c>
      <c r="K4982" s="8" t="str">
        <f>IF(Sales_Pipeline[[#This Row],[Close_Date]]="","",TEXT(Sales_Pipeline[[#This Row],[Close_Date]],"ddd"))</f>
        <v>Sun</v>
      </c>
      <c r="L4982" s="8" t="str">
        <f>IF(Sales_Pipeline[[#This Row],[Close_Date]]="","",TEXT(Sales_Pipeline[[#This Row],[Close_Date]],"mmm"))</f>
        <v>Jul</v>
      </c>
      <c r="M4982" s="8" t="str">
        <f>IF(Sales_Pipeline[[#This Row],[Close_Date]]="","","Q"&amp;ROUNDUP(MONTH(Sales_Pipeline[[#This Row],[Close_Date]])/3,0))</f>
        <v>Q3</v>
      </c>
      <c r="N4982" s="2" cm="1">
        <f t="array" ref="N4982">IFERROR(_xlfn.IFS(Sales_Pipeline[[#This Row],[Deal_Stage]]="Won",_xlfn.XLOOKUP(Sales_Pipeline[[#This Row],[Product]],Products!$A$2:$A$8,Products!$C$2:$C$8),Sales_Pipeline[[#This Row],[Deal_Stage]]="Lost",_xlfn.XLOOKUP(Sales_Pipeline[[#This Row],[Product]],Products!$A$2:$A$8,Products!$C$2:$C$8)),"")</f>
        <v>3393</v>
      </c>
      <c r="O4982" s="2">
        <v>0</v>
      </c>
    </row>
    <row r="4983" spans="1:15" x14ac:dyDescent="0.3">
      <c r="A4983" t="s">
        <v>5129</v>
      </c>
      <c r="B4983" t="s">
        <v>30</v>
      </c>
      <c r="C4983" t="str">
        <f>_xlfn.XLOOKUP(Sales_Pipeline[[#This Row],[Sales_Agent]],Sales_Teams[Sales_Agent],Sales_Teams[Manager])</f>
        <v>Rocco Neubert</v>
      </c>
      <c r="D4983" t="str">
        <f>_xlfn.XLOOKUP(Sales_Pipeline[[#This Row],[Manager]],Sales_Teams[Manager],Sales_Teams[Regional_Office])</f>
        <v>East</v>
      </c>
      <c r="E4983" t="s">
        <v>55</v>
      </c>
      <c r="F4983" t="s">
        <v>293</v>
      </c>
      <c r="G4983" t="str">
        <f>IFERROR(_xlfn.XLOOKUP(Sales_Pipeline[[#This Row],[Account]],Accounts!$A$2:$A$86,Accounts!$F$2:$F$86),"")</f>
        <v>United States</v>
      </c>
      <c r="H4983" t="s">
        <v>57</v>
      </c>
      <c r="I4983" s="3">
        <v>42936</v>
      </c>
      <c r="J4983" s="3">
        <v>42998</v>
      </c>
      <c r="K4983" s="8" t="str">
        <f>IF(Sales_Pipeline[[#This Row],[Close_Date]]="","",TEXT(Sales_Pipeline[[#This Row],[Close_Date]],"ddd"))</f>
        <v>Wed</v>
      </c>
      <c r="L4983" s="8" t="str">
        <f>IF(Sales_Pipeline[[#This Row],[Close_Date]]="","",TEXT(Sales_Pipeline[[#This Row],[Close_Date]],"mmm"))</f>
        <v>Sep</v>
      </c>
      <c r="M4983" s="8" t="str">
        <f>IF(Sales_Pipeline[[#This Row],[Close_Date]]="","","Q"&amp;ROUNDUP(MONTH(Sales_Pipeline[[#This Row],[Close_Date]])/3,0))</f>
        <v>Q3</v>
      </c>
      <c r="N4983" s="2" cm="1">
        <f t="array" ref="N4983">IFERROR(_xlfn.IFS(Sales_Pipeline[[#This Row],[Deal_Stage]]="Won",_xlfn.XLOOKUP(Sales_Pipeline[[#This Row],[Product]],Products!$A$2:$A$8,Products!$C$2:$C$8),Sales_Pipeline[[#This Row],[Deal_Stage]]="Lost",_xlfn.XLOOKUP(Sales_Pipeline[[#This Row],[Product]],Products!$A$2:$A$8,Products!$C$2:$C$8)),"")</f>
        <v>1096</v>
      </c>
      <c r="O4983" s="2">
        <v>1029</v>
      </c>
    </row>
    <row r="4984" spans="1:15" x14ac:dyDescent="0.3">
      <c r="A4984" t="s">
        <v>5130</v>
      </c>
      <c r="B4984" t="s">
        <v>20</v>
      </c>
      <c r="C4984" t="str">
        <f>_xlfn.XLOOKUP(Sales_Pipeline[[#This Row],[Sales_Agent]],Sales_Teams[Sales_Agent],Sales_Teams[Manager])</f>
        <v>Cara Losch</v>
      </c>
      <c r="D4984" t="str">
        <f>_xlfn.XLOOKUP(Sales_Pipeline[[#This Row],[Manager]],Sales_Teams[Manager],Sales_Teams[Regional_Office])</f>
        <v>East</v>
      </c>
      <c r="E4984" t="s">
        <v>84</v>
      </c>
      <c r="F4984" t="s">
        <v>194</v>
      </c>
      <c r="G4984" t="str">
        <f>IFERROR(_xlfn.XLOOKUP(Sales_Pipeline[[#This Row],[Account]],Accounts!$A$2:$A$86,Accounts!$F$2:$F$86),"")</f>
        <v>United States</v>
      </c>
      <c r="H4984" t="s">
        <v>82</v>
      </c>
      <c r="I4984" s="3">
        <v>42936</v>
      </c>
      <c r="J4984" s="3">
        <v>42937</v>
      </c>
      <c r="K4984" s="8" t="str">
        <f>IF(Sales_Pipeline[[#This Row],[Close_Date]]="","",TEXT(Sales_Pipeline[[#This Row],[Close_Date]],"ddd"))</f>
        <v>Fri</v>
      </c>
      <c r="L4984" s="8" t="str">
        <f>IF(Sales_Pipeline[[#This Row],[Close_Date]]="","",TEXT(Sales_Pipeline[[#This Row],[Close_Date]],"mmm"))</f>
        <v>Jul</v>
      </c>
      <c r="M4984" s="8" t="str">
        <f>IF(Sales_Pipeline[[#This Row],[Close_Date]]="","","Q"&amp;ROUNDUP(MONTH(Sales_Pipeline[[#This Row],[Close_Date]])/3,0))</f>
        <v>Q3</v>
      </c>
      <c r="N4984" s="2" cm="1">
        <f t="array" ref="N4984">IFERROR(_xlfn.IFS(Sales_Pipeline[[#This Row],[Deal_Stage]]="Won",_xlfn.XLOOKUP(Sales_Pipeline[[#This Row],[Product]],Products!$A$2:$A$8,Products!$C$2:$C$8),Sales_Pipeline[[#This Row],[Deal_Stage]]="Lost",_xlfn.XLOOKUP(Sales_Pipeline[[#This Row],[Product]],Products!$A$2:$A$8,Products!$C$2:$C$8)),"")</f>
        <v>5482</v>
      </c>
      <c r="O4984" s="2">
        <v>0</v>
      </c>
    </row>
    <row r="4985" spans="1:15" x14ac:dyDescent="0.3">
      <c r="A4985" t="s">
        <v>5131</v>
      </c>
      <c r="B4985" t="s">
        <v>20</v>
      </c>
      <c r="C4985" t="str">
        <f>_xlfn.XLOOKUP(Sales_Pipeline[[#This Row],[Sales_Agent]],Sales_Teams[Sales_Agent],Sales_Teams[Manager])</f>
        <v>Cara Losch</v>
      </c>
      <c r="D4985" t="str">
        <f>_xlfn.XLOOKUP(Sales_Pipeline[[#This Row],[Manager]],Sales_Teams[Manager],Sales_Teams[Regional_Office])</f>
        <v>East</v>
      </c>
      <c r="E4985" t="s">
        <v>8953</v>
      </c>
      <c r="F4985" t="s">
        <v>225</v>
      </c>
      <c r="G4985" t="str">
        <f>IFERROR(_xlfn.XLOOKUP(Sales_Pipeline[[#This Row],[Account]],Accounts!$A$2:$A$86,Accounts!$F$2:$F$86),"")</f>
        <v>United States</v>
      </c>
      <c r="H4985" t="s">
        <v>82</v>
      </c>
      <c r="I4985" s="3">
        <v>42936</v>
      </c>
      <c r="J4985" s="3">
        <v>42947</v>
      </c>
      <c r="K4985" s="8" t="str">
        <f>IF(Sales_Pipeline[[#This Row],[Close_Date]]="","",TEXT(Sales_Pipeline[[#This Row],[Close_Date]],"ddd"))</f>
        <v>Mon</v>
      </c>
      <c r="L4985" s="8" t="str">
        <f>IF(Sales_Pipeline[[#This Row],[Close_Date]]="","",TEXT(Sales_Pipeline[[#This Row],[Close_Date]],"mmm"))</f>
        <v>Jul</v>
      </c>
      <c r="M4985" s="8" t="str">
        <f>IF(Sales_Pipeline[[#This Row],[Close_Date]]="","","Q"&amp;ROUNDUP(MONTH(Sales_Pipeline[[#This Row],[Close_Date]])/3,0))</f>
        <v>Q3</v>
      </c>
      <c r="N4985" s="2" cm="1">
        <f t="array" ref="N4985">IFERROR(_xlfn.IFS(Sales_Pipeline[[#This Row],[Deal_Stage]]="Won",_xlfn.XLOOKUP(Sales_Pipeline[[#This Row],[Product]],Products!$A$2:$A$8,Products!$C$2:$C$8),Sales_Pipeline[[#This Row],[Deal_Stage]]="Lost",_xlfn.XLOOKUP(Sales_Pipeline[[#This Row],[Product]],Products!$A$2:$A$8,Products!$C$2:$C$8)),"")</f>
        <v>4821</v>
      </c>
      <c r="O4985" s="2">
        <v>0</v>
      </c>
    </row>
    <row r="4986" spans="1:15" x14ac:dyDescent="0.3">
      <c r="A4986" t="s">
        <v>5132</v>
      </c>
      <c r="B4986" t="s">
        <v>25</v>
      </c>
      <c r="C4986" t="str">
        <f>_xlfn.XLOOKUP(Sales_Pipeline[[#This Row],[Sales_Agent]],Sales_Teams[Sales_Agent],Sales_Teams[Manager])</f>
        <v>Rocco Neubert</v>
      </c>
      <c r="D4986" t="str">
        <f>_xlfn.XLOOKUP(Sales_Pipeline[[#This Row],[Manager]],Sales_Teams[Manager],Sales_Teams[Regional_Office])</f>
        <v>East</v>
      </c>
      <c r="E4986" t="s">
        <v>55</v>
      </c>
      <c r="G4986" t="str">
        <f>IFERROR(_xlfn.XLOOKUP(Sales_Pipeline[[#This Row],[Account]],Accounts!$A$2:$A$86,Accounts!$F$2:$F$86),"")</f>
        <v/>
      </c>
      <c r="H4986" t="s">
        <v>77</v>
      </c>
      <c r="I4986" s="3">
        <v>42936</v>
      </c>
      <c r="K4986" s="8" t="str">
        <f>IF(Sales_Pipeline[[#This Row],[Close_Date]]="","",TEXT(Sales_Pipeline[[#This Row],[Close_Date]],"ddd"))</f>
        <v/>
      </c>
      <c r="L4986" s="8" t="str">
        <f>IF(Sales_Pipeline[[#This Row],[Close_Date]]="","",TEXT(Sales_Pipeline[[#This Row],[Close_Date]],"mmm"))</f>
        <v/>
      </c>
      <c r="M4986" s="8" t="str">
        <f>IF(Sales_Pipeline[[#This Row],[Close_Date]]="","","Q"&amp;ROUNDUP(MONTH(Sales_Pipeline[[#This Row],[Close_Date]])/3,0))</f>
        <v/>
      </c>
      <c r="N4986" s="2" t="str" cm="1">
        <f t="array" ref="N4986">IFERROR(_xlfn.IFS(Sales_Pipeline[[#This Row],[Deal_Stage]]="Won",_xlfn.XLOOKUP(Sales_Pipeline[[#This Row],[Product]],Products!$A$2:$A$8,Products!$C$2:$C$8),Sales_Pipeline[[#This Row],[Deal_Stage]]="Lost",_xlfn.XLOOKUP(Sales_Pipeline[[#This Row],[Product]],Products!$A$2:$A$8,Products!$C$2:$C$8)),"")</f>
        <v/>
      </c>
      <c r="O4986" s="2">
        <v>0</v>
      </c>
    </row>
    <row r="4987" spans="1:15" x14ac:dyDescent="0.3">
      <c r="A4987" t="s">
        <v>5133</v>
      </c>
      <c r="B4987" t="s">
        <v>25</v>
      </c>
      <c r="C4987" t="str">
        <f>_xlfn.XLOOKUP(Sales_Pipeline[[#This Row],[Sales_Agent]],Sales_Teams[Sales_Agent],Sales_Teams[Manager])</f>
        <v>Rocco Neubert</v>
      </c>
      <c r="D4987" t="str">
        <f>_xlfn.XLOOKUP(Sales_Pipeline[[#This Row],[Manager]],Sales_Teams[Manager],Sales_Teams[Regional_Office])</f>
        <v>East</v>
      </c>
      <c r="E4987" t="s">
        <v>76</v>
      </c>
      <c r="F4987" t="s">
        <v>216</v>
      </c>
      <c r="G4987" t="str">
        <f>IFERROR(_xlfn.XLOOKUP(Sales_Pipeline[[#This Row],[Account]],Accounts!$A$2:$A$86,Accounts!$F$2:$F$86),"")</f>
        <v>United States</v>
      </c>
      <c r="H4987" t="s">
        <v>82</v>
      </c>
      <c r="I4987" s="3">
        <v>42936</v>
      </c>
      <c r="J4987" s="3">
        <v>43048</v>
      </c>
      <c r="K4987" s="8" t="str">
        <f>IF(Sales_Pipeline[[#This Row],[Close_Date]]="","",TEXT(Sales_Pipeline[[#This Row],[Close_Date]],"ddd"))</f>
        <v>Thu</v>
      </c>
      <c r="L4987" s="8" t="str">
        <f>IF(Sales_Pipeline[[#This Row],[Close_Date]]="","",TEXT(Sales_Pipeline[[#This Row],[Close_Date]],"mmm"))</f>
        <v>Nov</v>
      </c>
      <c r="M4987" s="8" t="str">
        <f>IF(Sales_Pipeline[[#This Row],[Close_Date]]="","","Q"&amp;ROUNDUP(MONTH(Sales_Pipeline[[#This Row],[Close_Date]])/3,0))</f>
        <v>Q4</v>
      </c>
      <c r="N4987" s="2" cm="1">
        <f t="array" ref="N4987">IFERROR(_xlfn.IFS(Sales_Pipeline[[#This Row],[Deal_Stage]]="Won",_xlfn.XLOOKUP(Sales_Pipeline[[#This Row],[Product]],Products!$A$2:$A$8,Products!$C$2:$C$8),Sales_Pipeline[[#This Row],[Deal_Stage]]="Lost",_xlfn.XLOOKUP(Sales_Pipeline[[#This Row],[Product]],Products!$A$2:$A$8,Products!$C$2:$C$8)),"")</f>
        <v>3393</v>
      </c>
      <c r="O4987" s="2">
        <v>0</v>
      </c>
    </row>
    <row r="4988" spans="1:15" x14ac:dyDescent="0.3">
      <c r="A4988" t="s">
        <v>5134</v>
      </c>
      <c r="B4988" t="s">
        <v>15</v>
      </c>
      <c r="C4988" t="str">
        <f>_xlfn.XLOOKUP(Sales_Pipeline[[#This Row],[Sales_Agent]],Sales_Teams[Sales_Agent],Sales_Teams[Manager])</f>
        <v>Melvin Marxen</v>
      </c>
      <c r="D4988" t="str">
        <f>_xlfn.XLOOKUP(Sales_Pipeline[[#This Row],[Manager]],Sales_Teams[Manager],Sales_Teams[Regional_Office])</f>
        <v>Central</v>
      </c>
      <c r="E4988" t="s">
        <v>55</v>
      </c>
      <c r="G4988" t="str">
        <f>IFERROR(_xlfn.XLOOKUP(Sales_Pipeline[[#This Row],[Account]],Accounts!$A$2:$A$86,Accounts!$F$2:$F$86),"")</f>
        <v/>
      </c>
      <c r="H4988" t="s">
        <v>77</v>
      </c>
      <c r="I4988" s="3">
        <v>42936</v>
      </c>
      <c r="K4988" s="8" t="str">
        <f>IF(Sales_Pipeline[[#This Row],[Close_Date]]="","",TEXT(Sales_Pipeline[[#This Row],[Close_Date]],"ddd"))</f>
        <v/>
      </c>
      <c r="L4988" s="8" t="str">
        <f>IF(Sales_Pipeline[[#This Row],[Close_Date]]="","",TEXT(Sales_Pipeline[[#This Row],[Close_Date]],"mmm"))</f>
        <v/>
      </c>
      <c r="M4988" s="8" t="str">
        <f>IF(Sales_Pipeline[[#This Row],[Close_Date]]="","","Q"&amp;ROUNDUP(MONTH(Sales_Pipeline[[#This Row],[Close_Date]])/3,0))</f>
        <v/>
      </c>
      <c r="N4988" s="2" t="str" cm="1">
        <f t="array" ref="N4988">IFERROR(_xlfn.IFS(Sales_Pipeline[[#This Row],[Deal_Stage]]="Won",_xlfn.XLOOKUP(Sales_Pipeline[[#This Row],[Product]],Products!$A$2:$A$8,Products!$C$2:$C$8),Sales_Pipeline[[#This Row],[Deal_Stage]]="Lost",_xlfn.XLOOKUP(Sales_Pipeline[[#This Row],[Product]],Products!$A$2:$A$8,Products!$C$2:$C$8)),"")</f>
        <v/>
      </c>
      <c r="O4988" s="2">
        <v>0</v>
      </c>
    </row>
    <row r="4989" spans="1:15" x14ac:dyDescent="0.3">
      <c r="A4989" t="s">
        <v>5135</v>
      </c>
      <c r="B4989" t="s">
        <v>15</v>
      </c>
      <c r="C4989" t="str">
        <f>_xlfn.XLOOKUP(Sales_Pipeline[[#This Row],[Sales_Agent]],Sales_Teams[Sales_Agent],Sales_Teams[Manager])</f>
        <v>Melvin Marxen</v>
      </c>
      <c r="D4989" t="str">
        <f>_xlfn.XLOOKUP(Sales_Pipeline[[#This Row],[Manager]],Sales_Teams[Manager],Sales_Teams[Regional_Office])</f>
        <v>Central</v>
      </c>
      <c r="E4989" t="s">
        <v>55</v>
      </c>
      <c r="G4989" t="str">
        <f>IFERROR(_xlfn.XLOOKUP(Sales_Pipeline[[#This Row],[Account]],Accounts!$A$2:$A$86,Accounts!$F$2:$F$86),"")</f>
        <v/>
      </c>
      <c r="H4989" t="s">
        <v>77</v>
      </c>
      <c r="I4989" s="3">
        <v>42936</v>
      </c>
      <c r="K4989" s="8" t="str">
        <f>IF(Sales_Pipeline[[#This Row],[Close_Date]]="","",TEXT(Sales_Pipeline[[#This Row],[Close_Date]],"ddd"))</f>
        <v/>
      </c>
      <c r="L4989" s="8" t="str">
        <f>IF(Sales_Pipeline[[#This Row],[Close_Date]]="","",TEXT(Sales_Pipeline[[#This Row],[Close_Date]],"mmm"))</f>
        <v/>
      </c>
      <c r="M4989" s="8" t="str">
        <f>IF(Sales_Pipeline[[#This Row],[Close_Date]]="","","Q"&amp;ROUNDUP(MONTH(Sales_Pipeline[[#This Row],[Close_Date]])/3,0))</f>
        <v/>
      </c>
      <c r="N4989" s="2" t="str" cm="1">
        <f t="array" ref="N4989">IFERROR(_xlfn.IFS(Sales_Pipeline[[#This Row],[Deal_Stage]]="Won",_xlfn.XLOOKUP(Sales_Pipeline[[#This Row],[Product]],Products!$A$2:$A$8,Products!$C$2:$C$8),Sales_Pipeline[[#This Row],[Deal_Stage]]="Lost",_xlfn.XLOOKUP(Sales_Pipeline[[#This Row],[Product]],Products!$A$2:$A$8,Products!$C$2:$C$8)),"")</f>
        <v/>
      </c>
      <c r="O4989" s="2">
        <v>0</v>
      </c>
    </row>
    <row r="4990" spans="1:15" x14ac:dyDescent="0.3">
      <c r="A4990" t="s">
        <v>5136</v>
      </c>
      <c r="B4990" t="s">
        <v>15</v>
      </c>
      <c r="C4990" t="str">
        <f>_xlfn.XLOOKUP(Sales_Pipeline[[#This Row],[Sales_Agent]],Sales_Teams[Sales_Agent],Sales_Teams[Manager])</f>
        <v>Melvin Marxen</v>
      </c>
      <c r="D4990" t="str">
        <f>_xlfn.XLOOKUP(Sales_Pipeline[[#This Row],[Manager]],Sales_Teams[Manager],Sales_Teams[Regional_Office])</f>
        <v>Central</v>
      </c>
      <c r="E4990" t="s">
        <v>8953</v>
      </c>
      <c r="G4990" t="str">
        <f>IFERROR(_xlfn.XLOOKUP(Sales_Pipeline[[#This Row],[Account]],Accounts!$A$2:$A$86,Accounts!$F$2:$F$86),"")</f>
        <v/>
      </c>
      <c r="H4990" t="s">
        <v>77</v>
      </c>
      <c r="I4990" s="3">
        <v>42936</v>
      </c>
      <c r="K4990" s="8" t="str">
        <f>IF(Sales_Pipeline[[#This Row],[Close_Date]]="","",TEXT(Sales_Pipeline[[#This Row],[Close_Date]],"ddd"))</f>
        <v/>
      </c>
      <c r="L4990" s="8" t="str">
        <f>IF(Sales_Pipeline[[#This Row],[Close_Date]]="","",TEXT(Sales_Pipeline[[#This Row],[Close_Date]],"mmm"))</f>
        <v/>
      </c>
      <c r="M4990" s="8" t="str">
        <f>IF(Sales_Pipeline[[#This Row],[Close_Date]]="","","Q"&amp;ROUNDUP(MONTH(Sales_Pipeline[[#This Row],[Close_Date]])/3,0))</f>
        <v/>
      </c>
      <c r="N4990" s="2" t="str" cm="1">
        <f t="array" ref="N4990">IFERROR(_xlfn.IFS(Sales_Pipeline[[#This Row],[Deal_Stage]]="Won",_xlfn.XLOOKUP(Sales_Pipeline[[#This Row],[Product]],Products!$A$2:$A$8,Products!$C$2:$C$8),Sales_Pipeline[[#This Row],[Deal_Stage]]="Lost",_xlfn.XLOOKUP(Sales_Pipeline[[#This Row],[Product]],Products!$A$2:$A$8,Products!$C$2:$C$8)),"")</f>
        <v/>
      </c>
      <c r="O4990" s="2">
        <v>0</v>
      </c>
    </row>
    <row r="4991" spans="1:15" x14ac:dyDescent="0.3">
      <c r="A4991" t="s">
        <v>5137</v>
      </c>
      <c r="B4991" t="s">
        <v>15</v>
      </c>
      <c r="C4991" t="str">
        <f>_xlfn.XLOOKUP(Sales_Pipeline[[#This Row],[Sales_Agent]],Sales_Teams[Sales_Agent],Sales_Teams[Manager])</f>
        <v>Melvin Marxen</v>
      </c>
      <c r="D4991" t="str">
        <f>_xlfn.XLOOKUP(Sales_Pipeline[[#This Row],[Manager]],Sales_Teams[Manager],Sales_Teams[Regional_Office])</f>
        <v>Central</v>
      </c>
      <c r="E4991" t="s">
        <v>8953</v>
      </c>
      <c r="F4991" t="s">
        <v>155</v>
      </c>
      <c r="G4991" t="str">
        <f>IFERROR(_xlfn.XLOOKUP(Sales_Pipeline[[#This Row],[Account]],Accounts!$A$2:$A$86,Accounts!$F$2:$F$86),"")</f>
        <v>United States</v>
      </c>
      <c r="H4991" t="s">
        <v>82</v>
      </c>
      <c r="I4991" s="3">
        <v>42936</v>
      </c>
      <c r="J4991" s="3">
        <v>42944</v>
      </c>
      <c r="K4991" s="8" t="str">
        <f>IF(Sales_Pipeline[[#This Row],[Close_Date]]="","",TEXT(Sales_Pipeline[[#This Row],[Close_Date]],"ddd"))</f>
        <v>Fri</v>
      </c>
      <c r="L4991" s="8" t="str">
        <f>IF(Sales_Pipeline[[#This Row],[Close_Date]]="","",TEXT(Sales_Pipeline[[#This Row],[Close_Date]],"mmm"))</f>
        <v>Jul</v>
      </c>
      <c r="M4991" s="8" t="str">
        <f>IF(Sales_Pipeline[[#This Row],[Close_Date]]="","","Q"&amp;ROUNDUP(MONTH(Sales_Pipeline[[#This Row],[Close_Date]])/3,0))</f>
        <v>Q3</v>
      </c>
      <c r="N4991" s="2" cm="1">
        <f t="array" ref="N4991">IFERROR(_xlfn.IFS(Sales_Pipeline[[#This Row],[Deal_Stage]]="Won",_xlfn.XLOOKUP(Sales_Pipeline[[#This Row],[Product]],Products!$A$2:$A$8,Products!$C$2:$C$8),Sales_Pipeline[[#This Row],[Deal_Stage]]="Lost",_xlfn.XLOOKUP(Sales_Pipeline[[#This Row],[Product]],Products!$A$2:$A$8,Products!$C$2:$C$8)),"")</f>
        <v>4821</v>
      </c>
      <c r="O4991" s="2">
        <v>0</v>
      </c>
    </row>
    <row r="4992" spans="1:15" x14ac:dyDescent="0.3">
      <c r="A4992" t="s">
        <v>5138</v>
      </c>
      <c r="B4992" t="s">
        <v>15</v>
      </c>
      <c r="C4992" t="str">
        <f>_xlfn.XLOOKUP(Sales_Pipeline[[#This Row],[Sales_Agent]],Sales_Teams[Sales_Agent],Sales_Teams[Manager])</f>
        <v>Melvin Marxen</v>
      </c>
      <c r="D4992" t="str">
        <f>_xlfn.XLOOKUP(Sales_Pipeline[[#This Row],[Manager]],Sales_Teams[Manager],Sales_Teams[Regional_Office])</f>
        <v>Central</v>
      </c>
      <c r="E4992" t="s">
        <v>8953</v>
      </c>
      <c r="F4992" t="s">
        <v>132</v>
      </c>
      <c r="G4992" t="str">
        <f>IFERROR(_xlfn.XLOOKUP(Sales_Pipeline[[#This Row],[Account]],Accounts!$A$2:$A$86,Accounts!$F$2:$F$86),"")</f>
        <v>United States</v>
      </c>
      <c r="H4992" t="s">
        <v>82</v>
      </c>
      <c r="I4992" s="3">
        <v>42936</v>
      </c>
      <c r="J4992" s="3">
        <v>42944</v>
      </c>
      <c r="K4992" s="8" t="str">
        <f>IF(Sales_Pipeline[[#This Row],[Close_Date]]="","",TEXT(Sales_Pipeline[[#This Row],[Close_Date]],"ddd"))</f>
        <v>Fri</v>
      </c>
      <c r="L4992" s="8" t="str">
        <f>IF(Sales_Pipeline[[#This Row],[Close_Date]]="","",TEXT(Sales_Pipeline[[#This Row],[Close_Date]],"mmm"))</f>
        <v>Jul</v>
      </c>
      <c r="M4992" s="8" t="str">
        <f>IF(Sales_Pipeline[[#This Row],[Close_Date]]="","","Q"&amp;ROUNDUP(MONTH(Sales_Pipeline[[#This Row],[Close_Date]])/3,0))</f>
        <v>Q3</v>
      </c>
      <c r="N4992" s="2" cm="1">
        <f t="array" ref="N4992">IFERROR(_xlfn.IFS(Sales_Pipeline[[#This Row],[Deal_Stage]]="Won",_xlfn.XLOOKUP(Sales_Pipeline[[#This Row],[Product]],Products!$A$2:$A$8,Products!$C$2:$C$8),Sales_Pipeline[[#This Row],[Deal_Stage]]="Lost",_xlfn.XLOOKUP(Sales_Pipeline[[#This Row],[Product]],Products!$A$2:$A$8,Products!$C$2:$C$8)),"")</f>
        <v>4821</v>
      </c>
      <c r="O4992" s="2">
        <v>0</v>
      </c>
    </row>
    <row r="4993" spans="1:15" x14ac:dyDescent="0.3">
      <c r="A4993" t="s">
        <v>5139</v>
      </c>
      <c r="B4993" t="s">
        <v>15</v>
      </c>
      <c r="C4993" t="str">
        <f>_xlfn.XLOOKUP(Sales_Pipeline[[#This Row],[Sales_Agent]],Sales_Teams[Sales_Agent],Sales_Teams[Manager])</f>
        <v>Melvin Marxen</v>
      </c>
      <c r="D4993" t="str">
        <f>_xlfn.XLOOKUP(Sales_Pipeline[[#This Row],[Manager]],Sales_Teams[Manager],Sales_Teams[Regional_Office])</f>
        <v>Central</v>
      </c>
      <c r="E4993" t="s">
        <v>8953</v>
      </c>
      <c r="F4993" t="s">
        <v>169</v>
      </c>
      <c r="G4993" t="str">
        <f>IFERROR(_xlfn.XLOOKUP(Sales_Pipeline[[#This Row],[Account]],Accounts!$A$2:$A$86,Accounts!$F$2:$F$86),"")</f>
        <v>Panama</v>
      </c>
      <c r="H4993" t="s">
        <v>82</v>
      </c>
      <c r="I4993" s="3">
        <v>42936</v>
      </c>
      <c r="J4993" s="3">
        <v>42951</v>
      </c>
      <c r="K4993" s="8" t="str">
        <f>IF(Sales_Pipeline[[#This Row],[Close_Date]]="","",TEXT(Sales_Pipeline[[#This Row],[Close_Date]],"ddd"))</f>
        <v>Fri</v>
      </c>
      <c r="L4993" s="8" t="str">
        <f>IF(Sales_Pipeline[[#This Row],[Close_Date]]="","",TEXT(Sales_Pipeline[[#This Row],[Close_Date]],"mmm"))</f>
        <v>Aug</v>
      </c>
      <c r="M4993" s="8" t="str">
        <f>IF(Sales_Pipeline[[#This Row],[Close_Date]]="","","Q"&amp;ROUNDUP(MONTH(Sales_Pipeline[[#This Row],[Close_Date]])/3,0))</f>
        <v>Q3</v>
      </c>
      <c r="N4993" s="2" cm="1">
        <f t="array" ref="N4993">IFERROR(_xlfn.IFS(Sales_Pipeline[[#This Row],[Deal_Stage]]="Won",_xlfn.XLOOKUP(Sales_Pipeline[[#This Row],[Product]],Products!$A$2:$A$8,Products!$C$2:$C$8),Sales_Pipeline[[#This Row],[Deal_Stage]]="Lost",_xlfn.XLOOKUP(Sales_Pipeline[[#This Row],[Product]],Products!$A$2:$A$8,Products!$C$2:$C$8)),"")</f>
        <v>4821</v>
      </c>
      <c r="O4993" s="2">
        <v>0</v>
      </c>
    </row>
    <row r="4994" spans="1:15" x14ac:dyDescent="0.3">
      <c r="A4994" t="s">
        <v>5140</v>
      </c>
      <c r="B4994" t="s">
        <v>15</v>
      </c>
      <c r="C4994" t="str">
        <f>_xlfn.XLOOKUP(Sales_Pipeline[[#This Row],[Sales_Agent]],Sales_Teams[Sales_Agent],Sales_Teams[Manager])</f>
        <v>Melvin Marxen</v>
      </c>
      <c r="D4994" t="str">
        <f>_xlfn.XLOOKUP(Sales_Pipeline[[#This Row],[Manager]],Sales_Teams[Manager],Sales_Teams[Regional_Office])</f>
        <v>Central</v>
      </c>
      <c r="E4994" t="s">
        <v>8953</v>
      </c>
      <c r="F4994" t="s">
        <v>134</v>
      </c>
      <c r="G4994" t="str">
        <f>IFERROR(_xlfn.XLOOKUP(Sales_Pipeline[[#This Row],[Account]],Accounts!$A$2:$A$86,Accounts!$F$2:$F$86),"")</f>
        <v>United States</v>
      </c>
      <c r="H4994" t="s">
        <v>82</v>
      </c>
      <c r="I4994" s="3">
        <v>42936</v>
      </c>
      <c r="J4994" s="3">
        <v>42944</v>
      </c>
      <c r="K4994" s="8" t="str">
        <f>IF(Sales_Pipeline[[#This Row],[Close_Date]]="","",TEXT(Sales_Pipeline[[#This Row],[Close_Date]],"ddd"))</f>
        <v>Fri</v>
      </c>
      <c r="L4994" s="8" t="str">
        <f>IF(Sales_Pipeline[[#This Row],[Close_Date]]="","",TEXT(Sales_Pipeline[[#This Row],[Close_Date]],"mmm"))</f>
        <v>Jul</v>
      </c>
      <c r="M4994" s="8" t="str">
        <f>IF(Sales_Pipeline[[#This Row],[Close_Date]]="","","Q"&amp;ROUNDUP(MONTH(Sales_Pipeline[[#This Row],[Close_Date]])/3,0))</f>
        <v>Q3</v>
      </c>
      <c r="N4994" s="2" cm="1">
        <f t="array" ref="N4994">IFERROR(_xlfn.IFS(Sales_Pipeline[[#This Row],[Deal_Stage]]="Won",_xlfn.XLOOKUP(Sales_Pipeline[[#This Row],[Product]],Products!$A$2:$A$8,Products!$C$2:$C$8),Sales_Pipeline[[#This Row],[Deal_Stage]]="Lost",_xlfn.XLOOKUP(Sales_Pipeline[[#This Row],[Product]],Products!$A$2:$A$8,Products!$C$2:$C$8)),"")</f>
        <v>4821</v>
      </c>
      <c r="O4994" s="2">
        <v>0</v>
      </c>
    </row>
    <row r="4995" spans="1:15" x14ac:dyDescent="0.3">
      <c r="A4995" t="s">
        <v>5141</v>
      </c>
      <c r="B4995" t="s">
        <v>15</v>
      </c>
      <c r="C4995" t="str">
        <f>_xlfn.XLOOKUP(Sales_Pipeline[[#This Row],[Sales_Agent]],Sales_Teams[Sales_Agent],Sales_Teams[Manager])</f>
        <v>Melvin Marxen</v>
      </c>
      <c r="D4995" t="str">
        <f>_xlfn.XLOOKUP(Sales_Pipeline[[#This Row],[Manager]],Sales_Teams[Manager],Sales_Teams[Regional_Office])</f>
        <v>Central</v>
      </c>
      <c r="E4995" t="s">
        <v>76</v>
      </c>
      <c r="F4995" t="s">
        <v>79</v>
      </c>
      <c r="G4995" t="str">
        <f>IFERROR(_xlfn.XLOOKUP(Sales_Pipeline[[#This Row],[Account]],Accounts!$A$2:$A$86,Accounts!$F$2:$F$86),"")</f>
        <v>Philipines</v>
      </c>
      <c r="H4995" t="s">
        <v>82</v>
      </c>
      <c r="I4995" s="3">
        <v>42936</v>
      </c>
      <c r="J4995" s="3">
        <v>42939</v>
      </c>
      <c r="K4995" s="8" t="str">
        <f>IF(Sales_Pipeline[[#This Row],[Close_Date]]="","",TEXT(Sales_Pipeline[[#This Row],[Close_Date]],"ddd"))</f>
        <v>Sun</v>
      </c>
      <c r="L4995" s="8" t="str">
        <f>IF(Sales_Pipeline[[#This Row],[Close_Date]]="","",TEXT(Sales_Pipeline[[#This Row],[Close_Date]],"mmm"))</f>
        <v>Jul</v>
      </c>
      <c r="M4995" s="8" t="str">
        <f>IF(Sales_Pipeline[[#This Row],[Close_Date]]="","","Q"&amp;ROUNDUP(MONTH(Sales_Pipeline[[#This Row],[Close_Date]])/3,0))</f>
        <v>Q3</v>
      </c>
      <c r="N4995" s="2" cm="1">
        <f t="array" ref="N4995">IFERROR(_xlfn.IFS(Sales_Pipeline[[#This Row],[Deal_Stage]]="Won",_xlfn.XLOOKUP(Sales_Pipeline[[#This Row],[Product]],Products!$A$2:$A$8,Products!$C$2:$C$8),Sales_Pipeline[[#This Row],[Deal_Stage]]="Lost",_xlfn.XLOOKUP(Sales_Pipeline[[#This Row],[Product]],Products!$A$2:$A$8,Products!$C$2:$C$8)),"")</f>
        <v>3393</v>
      </c>
      <c r="O4995" s="2">
        <v>0</v>
      </c>
    </row>
    <row r="4996" spans="1:15" x14ac:dyDescent="0.3">
      <c r="A4996" t="s">
        <v>5142</v>
      </c>
      <c r="B4996" t="s">
        <v>15</v>
      </c>
      <c r="C4996" t="str">
        <f>_xlfn.XLOOKUP(Sales_Pipeline[[#This Row],[Sales_Agent]],Sales_Teams[Sales_Agent],Sales_Teams[Manager])</f>
        <v>Melvin Marxen</v>
      </c>
      <c r="D4996" t="str">
        <f>_xlfn.XLOOKUP(Sales_Pipeline[[#This Row],[Manager]],Sales_Teams[Manager],Sales_Teams[Regional_Office])</f>
        <v>Central</v>
      </c>
      <c r="E4996" t="s">
        <v>8953</v>
      </c>
      <c r="F4996" t="s">
        <v>94</v>
      </c>
      <c r="G4996" t="str">
        <f>IFERROR(_xlfn.XLOOKUP(Sales_Pipeline[[#This Row],[Account]],Accounts!$A$2:$A$86,Accounts!$F$2:$F$86),"")</f>
        <v>United States</v>
      </c>
      <c r="H4996" t="s">
        <v>57</v>
      </c>
      <c r="I4996" s="3">
        <v>42936</v>
      </c>
      <c r="J4996" s="3">
        <v>42964</v>
      </c>
      <c r="K4996" s="8" t="str">
        <f>IF(Sales_Pipeline[[#This Row],[Close_Date]]="","",TEXT(Sales_Pipeline[[#This Row],[Close_Date]],"ddd"))</f>
        <v>Thu</v>
      </c>
      <c r="L4996" s="8" t="str">
        <f>IF(Sales_Pipeline[[#This Row],[Close_Date]]="","",TEXT(Sales_Pipeline[[#This Row],[Close_Date]],"mmm"))</f>
        <v>Aug</v>
      </c>
      <c r="M4996" s="8" t="str">
        <f>IF(Sales_Pipeline[[#This Row],[Close_Date]]="","","Q"&amp;ROUNDUP(MONTH(Sales_Pipeline[[#This Row],[Close_Date]])/3,0))</f>
        <v>Q3</v>
      </c>
      <c r="N4996" s="2" cm="1">
        <f t="array" ref="N4996">IFERROR(_xlfn.IFS(Sales_Pipeline[[#This Row],[Deal_Stage]]="Won",_xlfn.XLOOKUP(Sales_Pipeline[[#This Row],[Product]],Products!$A$2:$A$8,Products!$C$2:$C$8),Sales_Pipeline[[#This Row],[Deal_Stage]]="Lost",_xlfn.XLOOKUP(Sales_Pipeline[[#This Row],[Product]],Products!$A$2:$A$8,Products!$C$2:$C$8)),"")</f>
        <v>4821</v>
      </c>
      <c r="O4996" s="2">
        <v>5058</v>
      </c>
    </row>
    <row r="4997" spans="1:15" x14ac:dyDescent="0.3">
      <c r="A4997" t="s">
        <v>5143</v>
      </c>
      <c r="B4997" t="s">
        <v>28</v>
      </c>
      <c r="C4997" t="str">
        <f>_xlfn.XLOOKUP(Sales_Pipeline[[#This Row],[Sales_Agent]],Sales_Teams[Sales_Agent],Sales_Teams[Manager])</f>
        <v>Rocco Neubert</v>
      </c>
      <c r="D4997" t="str">
        <f>_xlfn.XLOOKUP(Sales_Pipeline[[#This Row],[Manager]],Sales_Teams[Manager],Sales_Teams[Regional_Office])</f>
        <v>East</v>
      </c>
      <c r="E4997" t="s">
        <v>55</v>
      </c>
      <c r="F4997" t="s">
        <v>253</v>
      </c>
      <c r="G4997" t="str">
        <f>IFERROR(_xlfn.XLOOKUP(Sales_Pipeline[[#This Row],[Account]],Accounts!$A$2:$A$86,Accounts!$F$2:$F$86),"")</f>
        <v>United States</v>
      </c>
      <c r="H4997" t="s">
        <v>82</v>
      </c>
      <c r="I4997" s="3">
        <v>42936</v>
      </c>
      <c r="J4997" s="3">
        <v>42999</v>
      </c>
      <c r="K4997" s="8" t="str">
        <f>IF(Sales_Pipeline[[#This Row],[Close_Date]]="","",TEXT(Sales_Pipeline[[#This Row],[Close_Date]],"ddd"))</f>
        <v>Thu</v>
      </c>
      <c r="L4997" s="8" t="str">
        <f>IF(Sales_Pipeline[[#This Row],[Close_Date]]="","",TEXT(Sales_Pipeline[[#This Row],[Close_Date]],"mmm"))</f>
        <v>Sep</v>
      </c>
      <c r="M4997" s="8" t="str">
        <f>IF(Sales_Pipeline[[#This Row],[Close_Date]]="","","Q"&amp;ROUNDUP(MONTH(Sales_Pipeline[[#This Row],[Close_Date]])/3,0))</f>
        <v>Q3</v>
      </c>
      <c r="N4997" s="2" cm="1">
        <f t="array" ref="N4997">IFERROR(_xlfn.IFS(Sales_Pipeline[[#This Row],[Deal_Stage]]="Won",_xlfn.XLOOKUP(Sales_Pipeline[[#This Row],[Product]],Products!$A$2:$A$8,Products!$C$2:$C$8),Sales_Pipeline[[#This Row],[Deal_Stage]]="Lost",_xlfn.XLOOKUP(Sales_Pipeline[[#This Row],[Product]],Products!$A$2:$A$8,Products!$C$2:$C$8)),"")</f>
        <v>1096</v>
      </c>
      <c r="O4997" s="2">
        <v>0</v>
      </c>
    </row>
    <row r="4998" spans="1:15" x14ac:dyDescent="0.3">
      <c r="A4998" t="s">
        <v>5144</v>
      </c>
      <c r="B4998" t="s">
        <v>28</v>
      </c>
      <c r="C4998" t="str">
        <f>_xlfn.XLOOKUP(Sales_Pipeline[[#This Row],[Sales_Agent]],Sales_Teams[Sales_Agent],Sales_Teams[Manager])</f>
        <v>Rocco Neubert</v>
      </c>
      <c r="D4998" t="str">
        <f>_xlfn.XLOOKUP(Sales_Pipeline[[#This Row],[Manager]],Sales_Teams[Manager],Sales_Teams[Regional_Office])</f>
        <v>East</v>
      </c>
      <c r="E4998" t="s">
        <v>8953</v>
      </c>
      <c r="F4998" t="s">
        <v>161</v>
      </c>
      <c r="G4998" t="str">
        <f>IFERROR(_xlfn.XLOOKUP(Sales_Pipeline[[#This Row],[Account]],Accounts!$A$2:$A$86,Accounts!$F$2:$F$86),"")</f>
        <v>United States</v>
      </c>
      <c r="H4998" t="s">
        <v>82</v>
      </c>
      <c r="I4998" s="3">
        <v>42936</v>
      </c>
      <c r="J4998" s="3">
        <v>43005</v>
      </c>
      <c r="K4998" s="8" t="str">
        <f>IF(Sales_Pipeline[[#This Row],[Close_Date]]="","",TEXT(Sales_Pipeline[[#This Row],[Close_Date]],"ddd"))</f>
        <v>Wed</v>
      </c>
      <c r="L4998" s="8" t="str">
        <f>IF(Sales_Pipeline[[#This Row],[Close_Date]]="","",TEXT(Sales_Pipeline[[#This Row],[Close_Date]],"mmm"))</f>
        <v>Sep</v>
      </c>
      <c r="M4998" s="8" t="str">
        <f>IF(Sales_Pipeline[[#This Row],[Close_Date]]="","","Q"&amp;ROUNDUP(MONTH(Sales_Pipeline[[#This Row],[Close_Date]])/3,0))</f>
        <v>Q3</v>
      </c>
      <c r="N4998" s="2" cm="1">
        <f t="array" ref="N4998">IFERROR(_xlfn.IFS(Sales_Pipeline[[#This Row],[Deal_Stage]]="Won",_xlfn.XLOOKUP(Sales_Pipeline[[#This Row],[Product]],Products!$A$2:$A$8,Products!$C$2:$C$8),Sales_Pipeline[[#This Row],[Deal_Stage]]="Lost",_xlfn.XLOOKUP(Sales_Pipeline[[#This Row],[Product]],Products!$A$2:$A$8,Products!$C$2:$C$8)),"")</f>
        <v>4821</v>
      </c>
      <c r="O4998" s="2">
        <v>0</v>
      </c>
    </row>
    <row r="4999" spans="1:15" x14ac:dyDescent="0.3">
      <c r="A4999" t="s">
        <v>5145</v>
      </c>
      <c r="B4999" t="s">
        <v>28</v>
      </c>
      <c r="C4999" t="str">
        <f>_xlfn.XLOOKUP(Sales_Pipeline[[#This Row],[Sales_Agent]],Sales_Teams[Sales_Agent],Sales_Teams[Manager])</f>
        <v>Rocco Neubert</v>
      </c>
      <c r="D4999" t="str">
        <f>_xlfn.XLOOKUP(Sales_Pipeline[[#This Row],[Manager]],Sales_Teams[Manager],Sales_Teams[Regional_Office])</f>
        <v>East</v>
      </c>
      <c r="E4999" t="s">
        <v>8953</v>
      </c>
      <c r="F4999" t="s">
        <v>315</v>
      </c>
      <c r="G4999" t="str">
        <f>IFERROR(_xlfn.XLOOKUP(Sales_Pipeline[[#This Row],[Account]],Accounts!$A$2:$A$86,Accounts!$F$2:$F$86),"")</f>
        <v>United States</v>
      </c>
      <c r="H4999" t="s">
        <v>82</v>
      </c>
      <c r="I4999" s="3">
        <v>42936</v>
      </c>
      <c r="J4999" s="3">
        <v>42944</v>
      </c>
      <c r="K4999" s="8" t="str">
        <f>IF(Sales_Pipeline[[#This Row],[Close_Date]]="","",TEXT(Sales_Pipeline[[#This Row],[Close_Date]],"ddd"))</f>
        <v>Fri</v>
      </c>
      <c r="L4999" s="8" t="str">
        <f>IF(Sales_Pipeline[[#This Row],[Close_Date]]="","",TEXT(Sales_Pipeline[[#This Row],[Close_Date]],"mmm"))</f>
        <v>Jul</v>
      </c>
      <c r="M4999" s="8" t="str">
        <f>IF(Sales_Pipeline[[#This Row],[Close_Date]]="","","Q"&amp;ROUNDUP(MONTH(Sales_Pipeline[[#This Row],[Close_Date]])/3,0))</f>
        <v>Q3</v>
      </c>
      <c r="N4999" s="2" cm="1">
        <f t="array" ref="N4999">IFERROR(_xlfn.IFS(Sales_Pipeline[[#This Row],[Deal_Stage]]="Won",_xlfn.XLOOKUP(Sales_Pipeline[[#This Row],[Product]],Products!$A$2:$A$8,Products!$C$2:$C$8),Sales_Pipeline[[#This Row],[Deal_Stage]]="Lost",_xlfn.XLOOKUP(Sales_Pipeline[[#This Row],[Product]],Products!$A$2:$A$8,Products!$C$2:$C$8)),"")</f>
        <v>4821</v>
      </c>
      <c r="O4999" s="2">
        <v>0</v>
      </c>
    </row>
    <row r="5000" spans="1:15" x14ac:dyDescent="0.3">
      <c r="A5000" t="s">
        <v>5146</v>
      </c>
      <c r="B5000" t="s">
        <v>13</v>
      </c>
      <c r="C5000" t="str">
        <f>_xlfn.XLOOKUP(Sales_Pipeline[[#This Row],[Sales_Agent]],Sales_Teams[Sales_Agent],Sales_Teams[Manager])</f>
        <v>Melvin Marxen</v>
      </c>
      <c r="D5000" t="str">
        <f>_xlfn.XLOOKUP(Sales_Pipeline[[#This Row],[Manager]],Sales_Teams[Manager],Sales_Teams[Regional_Office])</f>
        <v>Central</v>
      </c>
      <c r="E5000" t="s">
        <v>76</v>
      </c>
      <c r="F5000" t="s">
        <v>169</v>
      </c>
      <c r="G5000" t="str">
        <f>IFERROR(_xlfn.XLOOKUP(Sales_Pipeline[[#This Row],[Account]],Accounts!$A$2:$A$86,Accounts!$F$2:$F$86),"")</f>
        <v>Panama</v>
      </c>
      <c r="H5000" t="s">
        <v>57</v>
      </c>
      <c r="I5000" s="3">
        <v>42936</v>
      </c>
      <c r="J5000" s="3">
        <v>43053</v>
      </c>
      <c r="K5000" s="8" t="str">
        <f>IF(Sales_Pipeline[[#This Row],[Close_Date]]="","",TEXT(Sales_Pipeline[[#This Row],[Close_Date]],"ddd"))</f>
        <v>Tue</v>
      </c>
      <c r="L5000" s="8" t="str">
        <f>IF(Sales_Pipeline[[#This Row],[Close_Date]]="","",TEXT(Sales_Pipeline[[#This Row],[Close_Date]],"mmm"))</f>
        <v>Nov</v>
      </c>
      <c r="M5000" s="8" t="str">
        <f>IF(Sales_Pipeline[[#This Row],[Close_Date]]="","","Q"&amp;ROUNDUP(MONTH(Sales_Pipeline[[#This Row],[Close_Date]])/3,0))</f>
        <v>Q4</v>
      </c>
      <c r="N5000" s="2" cm="1">
        <f t="array" ref="N5000">IFERROR(_xlfn.IFS(Sales_Pipeline[[#This Row],[Deal_Stage]]="Won",_xlfn.XLOOKUP(Sales_Pipeline[[#This Row],[Product]],Products!$A$2:$A$8,Products!$C$2:$C$8),Sales_Pipeline[[#This Row],[Deal_Stage]]="Lost",_xlfn.XLOOKUP(Sales_Pipeline[[#This Row],[Product]],Products!$A$2:$A$8,Products!$C$2:$C$8)),"")</f>
        <v>3393</v>
      </c>
      <c r="O5000" s="2">
        <v>3552</v>
      </c>
    </row>
    <row r="5001" spans="1:15" x14ac:dyDescent="0.3">
      <c r="A5001" t="s">
        <v>5147</v>
      </c>
      <c r="B5001" t="s">
        <v>36</v>
      </c>
      <c r="C5001" t="str">
        <f>_xlfn.XLOOKUP(Sales_Pipeline[[#This Row],[Sales_Agent]],Sales_Teams[Sales_Agent],Sales_Teams[Manager])</f>
        <v>Celia Rouche</v>
      </c>
      <c r="D5001" t="str">
        <f>_xlfn.XLOOKUP(Sales_Pipeline[[#This Row],[Manager]],Sales_Teams[Manager],Sales_Teams[Regional_Office])</f>
        <v>West</v>
      </c>
      <c r="E5001" t="s">
        <v>55</v>
      </c>
      <c r="F5001" t="s">
        <v>136</v>
      </c>
      <c r="G5001" t="str">
        <f>IFERROR(_xlfn.XLOOKUP(Sales_Pipeline[[#This Row],[Account]],Accounts!$A$2:$A$86,Accounts!$F$2:$F$86),"")</f>
        <v>United States</v>
      </c>
      <c r="H5001" t="s">
        <v>77</v>
      </c>
      <c r="I5001" s="3">
        <v>42936</v>
      </c>
      <c r="K5001" s="8" t="str">
        <f>IF(Sales_Pipeline[[#This Row],[Close_Date]]="","",TEXT(Sales_Pipeline[[#This Row],[Close_Date]],"ddd"))</f>
        <v/>
      </c>
      <c r="L5001" s="8" t="str">
        <f>IF(Sales_Pipeline[[#This Row],[Close_Date]]="","",TEXT(Sales_Pipeline[[#This Row],[Close_Date]],"mmm"))</f>
        <v/>
      </c>
      <c r="M5001" s="8" t="str">
        <f>IF(Sales_Pipeline[[#This Row],[Close_Date]]="","","Q"&amp;ROUNDUP(MONTH(Sales_Pipeline[[#This Row],[Close_Date]])/3,0))</f>
        <v/>
      </c>
      <c r="N5001" s="2" t="str" cm="1">
        <f t="array" ref="N5001">IFERROR(_xlfn.IFS(Sales_Pipeline[[#This Row],[Deal_Stage]]="Won",_xlfn.XLOOKUP(Sales_Pipeline[[#This Row],[Product]],Products!$A$2:$A$8,Products!$C$2:$C$8),Sales_Pipeline[[#This Row],[Deal_Stage]]="Lost",_xlfn.XLOOKUP(Sales_Pipeline[[#This Row],[Product]],Products!$A$2:$A$8,Products!$C$2:$C$8)),"")</f>
        <v/>
      </c>
      <c r="O5001" s="2">
        <v>0</v>
      </c>
    </row>
    <row r="5002" spans="1:15" x14ac:dyDescent="0.3">
      <c r="A5002" t="s">
        <v>5148</v>
      </c>
      <c r="B5002" t="s">
        <v>36</v>
      </c>
      <c r="C5002" t="str">
        <f>_xlfn.XLOOKUP(Sales_Pipeline[[#This Row],[Sales_Agent]],Sales_Teams[Sales_Agent],Sales_Teams[Manager])</f>
        <v>Celia Rouche</v>
      </c>
      <c r="D5002" t="str">
        <f>_xlfn.XLOOKUP(Sales_Pipeline[[#This Row],[Manager]],Sales_Teams[Manager],Sales_Teams[Regional_Office])</f>
        <v>West</v>
      </c>
      <c r="E5002" t="s">
        <v>84</v>
      </c>
      <c r="F5002" t="s">
        <v>173</v>
      </c>
      <c r="G5002" t="str">
        <f>IFERROR(_xlfn.XLOOKUP(Sales_Pipeline[[#This Row],[Account]],Accounts!$A$2:$A$86,Accounts!$F$2:$F$86),"")</f>
        <v>United States</v>
      </c>
      <c r="H5002" t="s">
        <v>57</v>
      </c>
      <c r="I5002" s="3">
        <v>42936</v>
      </c>
      <c r="J5002" s="3">
        <v>43047</v>
      </c>
      <c r="K5002" s="8" t="str">
        <f>IF(Sales_Pipeline[[#This Row],[Close_Date]]="","",TEXT(Sales_Pipeline[[#This Row],[Close_Date]],"ddd"))</f>
        <v>Wed</v>
      </c>
      <c r="L5002" s="8" t="str">
        <f>IF(Sales_Pipeline[[#This Row],[Close_Date]]="","",TEXT(Sales_Pipeline[[#This Row],[Close_Date]],"mmm"))</f>
        <v>Nov</v>
      </c>
      <c r="M5002" s="8" t="str">
        <f>IF(Sales_Pipeline[[#This Row],[Close_Date]]="","","Q"&amp;ROUNDUP(MONTH(Sales_Pipeline[[#This Row],[Close_Date]])/3,0))</f>
        <v>Q4</v>
      </c>
      <c r="N5002" s="2" cm="1">
        <f t="array" ref="N5002">IFERROR(_xlfn.IFS(Sales_Pipeline[[#This Row],[Deal_Stage]]="Won",_xlfn.XLOOKUP(Sales_Pipeline[[#This Row],[Product]],Products!$A$2:$A$8,Products!$C$2:$C$8),Sales_Pipeline[[#This Row],[Deal_Stage]]="Lost",_xlfn.XLOOKUP(Sales_Pipeline[[#This Row],[Product]],Products!$A$2:$A$8,Products!$C$2:$C$8)),"")</f>
        <v>5482</v>
      </c>
      <c r="O5002" s="2">
        <v>5526</v>
      </c>
    </row>
    <row r="5003" spans="1:15" x14ac:dyDescent="0.3">
      <c r="A5003" t="s">
        <v>5149</v>
      </c>
      <c r="B5003" t="s">
        <v>10</v>
      </c>
      <c r="C5003" t="str">
        <f>_xlfn.XLOOKUP(Sales_Pipeline[[#This Row],[Sales_Agent]],Sales_Teams[Sales_Agent],Sales_Teams[Manager])</f>
        <v>Melvin Marxen</v>
      </c>
      <c r="D5003" t="str">
        <f>_xlfn.XLOOKUP(Sales_Pipeline[[#This Row],[Manager]],Sales_Teams[Manager],Sales_Teams[Regional_Office])</f>
        <v>Central</v>
      </c>
      <c r="E5003" t="s">
        <v>63</v>
      </c>
      <c r="F5003" t="s">
        <v>72</v>
      </c>
      <c r="G5003" t="str">
        <f>IFERROR(_xlfn.XLOOKUP(Sales_Pipeline[[#This Row],[Account]],Accounts!$A$2:$A$86,Accounts!$F$2:$F$86),"")</f>
        <v>United States</v>
      </c>
      <c r="H5003" t="s">
        <v>77</v>
      </c>
      <c r="I5003" s="3">
        <v>42936</v>
      </c>
      <c r="K5003" s="8" t="str">
        <f>IF(Sales_Pipeline[[#This Row],[Close_Date]]="","",TEXT(Sales_Pipeline[[#This Row],[Close_Date]],"ddd"))</f>
        <v/>
      </c>
      <c r="L5003" s="8" t="str">
        <f>IF(Sales_Pipeline[[#This Row],[Close_Date]]="","",TEXT(Sales_Pipeline[[#This Row],[Close_Date]],"mmm"))</f>
        <v/>
      </c>
      <c r="M5003" s="8" t="str">
        <f>IF(Sales_Pipeline[[#This Row],[Close_Date]]="","","Q"&amp;ROUNDUP(MONTH(Sales_Pipeline[[#This Row],[Close_Date]])/3,0))</f>
        <v/>
      </c>
      <c r="N5003" s="2" t="str" cm="1">
        <f t="array" ref="N5003">IFERROR(_xlfn.IFS(Sales_Pipeline[[#This Row],[Deal_Stage]]="Won",_xlfn.XLOOKUP(Sales_Pipeline[[#This Row],[Product]],Products!$A$2:$A$8,Products!$C$2:$C$8),Sales_Pipeline[[#This Row],[Deal_Stage]]="Lost",_xlfn.XLOOKUP(Sales_Pipeline[[#This Row],[Product]],Products!$A$2:$A$8,Products!$C$2:$C$8)),"")</f>
        <v/>
      </c>
      <c r="O5003" s="2">
        <v>0</v>
      </c>
    </row>
    <row r="5004" spans="1:15" x14ac:dyDescent="0.3">
      <c r="A5004" t="s">
        <v>5150</v>
      </c>
      <c r="B5004" t="s">
        <v>10</v>
      </c>
      <c r="C5004" t="str">
        <f>_xlfn.XLOOKUP(Sales_Pipeline[[#This Row],[Sales_Agent]],Sales_Teams[Sales_Agent],Sales_Teams[Manager])</f>
        <v>Melvin Marxen</v>
      </c>
      <c r="D5004" t="str">
        <f>_xlfn.XLOOKUP(Sales_Pipeline[[#This Row],[Manager]],Sales_Teams[Manager],Sales_Teams[Regional_Office])</f>
        <v>Central</v>
      </c>
      <c r="E5004" t="s">
        <v>63</v>
      </c>
      <c r="G5004" t="str">
        <f>IFERROR(_xlfn.XLOOKUP(Sales_Pipeline[[#This Row],[Account]],Accounts!$A$2:$A$86,Accounts!$F$2:$F$86),"")</f>
        <v/>
      </c>
      <c r="H5004" t="s">
        <v>77</v>
      </c>
      <c r="I5004" s="3">
        <v>42936</v>
      </c>
      <c r="K5004" s="8" t="str">
        <f>IF(Sales_Pipeline[[#This Row],[Close_Date]]="","",TEXT(Sales_Pipeline[[#This Row],[Close_Date]],"ddd"))</f>
        <v/>
      </c>
      <c r="L5004" s="8" t="str">
        <f>IF(Sales_Pipeline[[#This Row],[Close_Date]]="","",TEXT(Sales_Pipeline[[#This Row],[Close_Date]],"mmm"))</f>
        <v/>
      </c>
      <c r="M5004" s="8" t="str">
        <f>IF(Sales_Pipeline[[#This Row],[Close_Date]]="","","Q"&amp;ROUNDUP(MONTH(Sales_Pipeline[[#This Row],[Close_Date]])/3,0))</f>
        <v/>
      </c>
      <c r="N5004" s="2" t="str" cm="1">
        <f t="array" ref="N5004">IFERROR(_xlfn.IFS(Sales_Pipeline[[#This Row],[Deal_Stage]]="Won",_xlfn.XLOOKUP(Sales_Pipeline[[#This Row],[Product]],Products!$A$2:$A$8,Products!$C$2:$C$8),Sales_Pipeline[[#This Row],[Deal_Stage]]="Lost",_xlfn.XLOOKUP(Sales_Pipeline[[#This Row],[Product]],Products!$A$2:$A$8,Products!$C$2:$C$8)),"")</f>
        <v/>
      </c>
      <c r="O5004" s="2">
        <v>0</v>
      </c>
    </row>
    <row r="5005" spans="1:15" x14ac:dyDescent="0.3">
      <c r="A5005" t="s">
        <v>5151</v>
      </c>
      <c r="B5005" t="s">
        <v>10</v>
      </c>
      <c r="C5005" t="str">
        <f>_xlfn.XLOOKUP(Sales_Pipeline[[#This Row],[Sales_Agent]],Sales_Teams[Sales_Agent],Sales_Teams[Manager])</f>
        <v>Melvin Marxen</v>
      </c>
      <c r="D5005" t="str">
        <f>_xlfn.XLOOKUP(Sales_Pipeline[[#This Row],[Manager]],Sales_Teams[Manager],Sales_Teams[Regional_Office])</f>
        <v>Central</v>
      </c>
      <c r="E5005" t="s">
        <v>63</v>
      </c>
      <c r="G5005" t="str">
        <f>IFERROR(_xlfn.XLOOKUP(Sales_Pipeline[[#This Row],[Account]],Accounts!$A$2:$A$86,Accounts!$F$2:$F$86),"")</f>
        <v/>
      </c>
      <c r="H5005" t="s">
        <v>77</v>
      </c>
      <c r="I5005" s="3">
        <v>42936</v>
      </c>
      <c r="K5005" s="8" t="str">
        <f>IF(Sales_Pipeline[[#This Row],[Close_Date]]="","",TEXT(Sales_Pipeline[[#This Row],[Close_Date]],"ddd"))</f>
        <v/>
      </c>
      <c r="L5005" s="8" t="str">
        <f>IF(Sales_Pipeline[[#This Row],[Close_Date]]="","",TEXT(Sales_Pipeline[[#This Row],[Close_Date]],"mmm"))</f>
        <v/>
      </c>
      <c r="M5005" s="8" t="str">
        <f>IF(Sales_Pipeline[[#This Row],[Close_Date]]="","","Q"&amp;ROUNDUP(MONTH(Sales_Pipeline[[#This Row],[Close_Date]])/3,0))</f>
        <v/>
      </c>
      <c r="N5005" s="2" t="str" cm="1">
        <f t="array" ref="N5005">IFERROR(_xlfn.IFS(Sales_Pipeline[[#This Row],[Deal_Stage]]="Won",_xlfn.XLOOKUP(Sales_Pipeline[[#This Row],[Product]],Products!$A$2:$A$8,Products!$C$2:$C$8),Sales_Pipeline[[#This Row],[Deal_Stage]]="Lost",_xlfn.XLOOKUP(Sales_Pipeline[[#This Row],[Product]],Products!$A$2:$A$8,Products!$C$2:$C$8)),"")</f>
        <v/>
      </c>
      <c r="O5005" s="2">
        <v>0</v>
      </c>
    </row>
    <row r="5006" spans="1:15" x14ac:dyDescent="0.3">
      <c r="A5006" t="s">
        <v>5152</v>
      </c>
      <c r="B5006" t="s">
        <v>10</v>
      </c>
      <c r="C5006" t="str">
        <f>_xlfn.XLOOKUP(Sales_Pipeline[[#This Row],[Sales_Agent]],Sales_Teams[Sales_Agent],Sales_Teams[Manager])</f>
        <v>Melvin Marxen</v>
      </c>
      <c r="D5006" t="str">
        <f>_xlfn.XLOOKUP(Sales_Pipeline[[#This Row],[Manager]],Sales_Teams[Manager],Sales_Teams[Regional_Office])</f>
        <v>Central</v>
      </c>
      <c r="E5006" t="s">
        <v>63</v>
      </c>
      <c r="G5006" t="str">
        <f>IFERROR(_xlfn.XLOOKUP(Sales_Pipeline[[#This Row],[Account]],Accounts!$A$2:$A$86,Accounts!$F$2:$F$86),"")</f>
        <v/>
      </c>
      <c r="H5006" t="s">
        <v>77</v>
      </c>
      <c r="I5006" s="3">
        <v>42936</v>
      </c>
      <c r="K5006" s="8" t="str">
        <f>IF(Sales_Pipeline[[#This Row],[Close_Date]]="","",TEXT(Sales_Pipeline[[#This Row],[Close_Date]],"ddd"))</f>
        <v/>
      </c>
      <c r="L5006" s="8" t="str">
        <f>IF(Sales_Pipeline[[#This Row],[Close_Date]]="","",TEXT(Sales_Pipeline[[#This Row],[Close_Date]],"mmm"))</f>
        <v/>
      </c>
      <c r="M5006" s="8" t="str">
        <f>IF(Sales_Pipeline[[#This Row],[Close_Date]]="","","Q"&amp;ROUNDUP(MONTH(Sales_Pipeline[[#This Row],[Close_Date]])/3,0))</f>
        <v/>
      </c>
      <c r="N5006" s="2" t="str" cm="1">
        <f t="array" ref="N5006">IFERROR(_xlfn.IFS(Sales_Pipeline[[#This Row],[Deal_Stage]]="Won",_xlfn.XLOOKUP(Sales_Pipeline[[#This Row],[Product]],Products!$A$2:$A$8,Products!$C$2:$C$8),Sales_Pipeline[[#This Row],[Deal_Stage]]="Lost",_xlfn.XLOOKUP(Sales_Pipeline[[#This Row],[Product]],Products!$A$2:$A$8,Products!$C$2:$C$8)),"")</f>
        <v/>
      </c>
      <c r="O5006" s="2">
        <v>0</v>
      </c>
    </row>
    <row r="5007" spans="1:15" x14ac:dyDescent="0.3">
      <c r="A5007" t="s">
        <v>5153</v>
      </c>
      <c r="B5007" t="s">
        <v>10</v>
      </c>
      <c r="C5007" t="str">
        <f>_xlfn.XLOOKUP(Sales_Pipeline[[#This Row],[Sales_Agent]],Sales_Teams[Sales_Agent],Sales_Teams[Manager])</f>
        <v>Melvin Marxen</v>
      </c>
      <c r="D5007" t="str">
        <f>_xlfn.XLOOKUP(Sales_Pipeline[[#This Row],[Manager]],Sales_Teams[Manager],Sales_Teams[Regional_Office])</f>
        <v>Central</v>
      </c>
      <c r="E5007" t="s">
        <v>55</v>
      </c>
      <c r="F5007" t="s">
        <v>253</v>
      </c>
      <c r="G5007" t="str">
        <f>IFERROR(_xlfn.XLOOKUP(Sales_Pipeline[[#This Row],[Account]],Accounts!$A$2:$A$86,Accounts!$F$2:$F$86),"")</f>
        <v>United States</v>
      </c>
      <c r="H5007" t="s">
        <v>77</v>
      </c>
      <c r="I5007" s="3">
        <v>42936</v>
      </c>
      <c r="K5007" s="8" t="str">
        <f>IF(Sales_Pipeline[[#This Row],[Close_Date]]="","",TEXT(Sales_Pipeline[[#This Row],[Close_Date]],"ddd"))</f>
        <v/>
      </c>
      <c r="L5007" s="8" t="str">
        <f>IF(Sales_Pipeline[[#This Row],[Close_Date]]="","",TEXT(Sales_Pipeline[[#This Row],[Close_Date]],"mmm"))</f>
        <v/>
      </c>
      <c r="M5007" s="8" t="str">
        <f>IF(Sales_Pipeline[[#This Row],[Close_Date]]="","","Q"&amp;ROUNDUP(MONTH(Sales_Pipeline[[#This Row],[Close_Date]])/3,0))</f>
        <v/>
      </c>
      <c r="N5007" s="2" t="str" cm="1">
        <f t="array" ref="N5007">IFERROR(_xlfn.IFS(Sales_Pipeline[[#This Row],[Deal_Stage]]="Won",_xlfn.XLOOKUP(Sales_Pipeline[[#This Row],[Product]],Products!$A$2:$A$8,Products!$C$2:$C$8),Sales_Pipeline[[#This Row],[Deal_Stage]]="Lost",_xlfn.XLOOKUP(Sales_Pipeline[[#This Row],[Product]],Products!$A$2:$A$8,Products!$C$2:$C$8)),"")</f>
        <v/>
      </c>
      <c r="O5007" s="2">
        <v>0</v>
      </c>
    </row>
    <row r="5008" spans="1:15" x14ac:dyDescent="0.3">
      <c r="A5008" t="s">
        <v>5154</v>
      </c>
      <c r="B5008" t="s">
        <v>10</v>
      </c>
      <c r="C5008" t="str">
        <f>_xlfn.XLOOKUP(Sales_Pipeline[[#This Row],[Sales_Agent]],Sales_Teams[Sales_Agent],Sales_Teams[Manager])</f>
        <v>Melvin Marxen</v>
      </c>
      <c r="D5008" t="str">
        <f>_xlfn.XLOOKUP(Sales_Pipeline[[#This Row],[Manager]],Sales_Teams[Manager],Sales_Teams[Regional_Office])</f>
        <v>Central</v>
      </c>
      <c r="E5008" t="s">
        <v>55</v>
      </c>
      <c r="G5008" t="str">
        <f>IFERROR(_xlfn.XLOOKUP(Sales_Pipeline[[#This Row],[Account]],Accounts!$A$2:$A$86,Accounts!$F$2:$F$86),"")</f>
        <v/>
      </c>
      <c r="H5008" t="s">
        <v>77</v>
      </c>
      <c r="I5008" s="3">
        <v>42936</v>
      </c>
      <c r="K5008" s="8" t="str">
        <f>IF(Sales_Pipeline[[#This Row],[Close_Date]]="","",TEXT(Sales_Pipeline[[#This Row],[Close_Date]],"ddd"))</f>
        <v/>
      </c>
      <c r="L5008" s="8" t="str">
        <f>IF(Sales_Pipeline[[#This Row],[Close_Date]]="","",TEXT(Sales_Pipeline[[#This Row],[Close_Date]],"mmm"))</f>
        <v/>
      </c>
      <c r="M5008" s="8" t="str">
        <f>IF(Sales_Pipeline[[#This Row],[Close_Date]]="","","Q"&amp;ROUNDUP(MONTH(Sales_Pipeline[[#This Row],[Close_Date]])/3,0))</f>
        <v/>
      </c>
      <c r="N5008" s="2" t="str" cm="1">
        <f t="array" ref="N5008">IFERROR(_xlfn.IFS(Sales_Pipeline[[#This Row],[Deal_Stage]]="Won",_xlfn.XLOOKUP(Sales_Pipeline[[#This Row],[Product]],Products!$A$2:$A$8,Products!$C$2:$C$8),Sales_Pipeline[[#This Row],[Deal_Stage]]="Lost",_xlfn.XLOOKUP(Sales_Pipeline[[#This Row],[Product]],Products!$A$2:$A$8,Products!$C$2:$C$8)),"")</f>
        <v/>
      </c>
      <c r="O5008" s="2">
        <v>0</v>
      </c>
    </row>
    <row r="5009" spans="1:15" x14ac:dyDescent="0.3">
      <c r="A5009" t="s">
        <v>5155</v>
      </c>
      <c r="B5009" t="s">
        <v>10</v>
      </c>
      <c r="C5009" t="str">
        <f>_xlfn.XLOOKUP(Sales_Pipeline[[#This Row],[Sales_Agent]],Sales_Teams[Sales_Agent],Sales_Teams[Manager])</f>
        <v>Melvin Marxen</v>
      </c>
      <c r="D5009" t="str">
        <f>_xlfn.XLOOKUP(Sales_Pipeline[[#This Row],[Manager]],Sales_Teams[Manager],Sales_Teams[Regional_Office])</f>
        <v>Central</v>
      </c>
      <c r="E5009" t="s">
        <v>8953</v>
      </c>
      <c r="G5009" t="str">
        <f>IFERROR(_xlfn.XLOOKUP(Sales_Pipeline[[#This Row],[Account]],Accounts!$A$2:$A$86,Accounts!$F$2:$F$86),"")</f>
        <v/>
      </c>
      <c r="H5009" t="s">
        <v>77</v>
      </c>
      <c r="I5009" s="3">
        <v>42936</v>
      </c>
      <c r="K5009" s="8" t="str">
        <f>IF(Sales_Pipeline[[#This Row],[Close_Date]]="","",TEXT(Sales_Pipeline[[#This Row],[Close_Date]],"ddd"))</f>
        <v/>
      </c>
      <c r="L5009" s="8" t="str">
        <f>IF(Sales_Pipeline[[#This Row],[Close_Date]]="","",TEXT(Sales_Pipeline[[#This Row],[Close_Date]],"mmm"))</f>
        <v/>
      </c>
      <c r="M5009" s="8" t="str">
        <f>IF(Sales_Pipeline[[#This Row],[Close_Date]]="","","Q"&amp;ROUNDUP(MONTH(Sales_Pipeline[[#This Row],[Close_Date]])/3,0))</f>
        <v/>
      </c>
      <c r="N5009" s="2" t="str" cm="1">
        <f t="array" ref="N5009">IFERROR(_xlfn.IFS(Sales_Pipeline[[#This Row],[Deal_Stage]]="Won",_xlfn.XLOOKUP(Sales_Pipeline[[#This Row],[Product]],Products!$A$2:$A$8,Products!$C$2:$C$8),Sales_Pipeline[[#This Row],[Deal_Stage]]="Lost",_xlfn.XLOOKUP(Sales_Pipeline[[#This Row],[Product]],Products!$A$2:$A$8,Products!$C$2:$C$8)),"")</f>
        <v/>
      </c>
      <c r="O5009" s="2">
        <v>0</v>
      </c>
    </row>
    <row r="5010" spans="1:15" x14ac:dyDescent="0.3">
      <c r="A5010" t="s">
        <v>5156</v>
      </c>
      <c r="B5010" t="s">
        <v>10</v>
      </c>
      <c r="C5010" t="str">
        <f>_xlfn.XLOOKUP(Sales_Pipeline[[#This Row],[Sales_Agent]],Sales_Teams[Sales_Agent],Sales_Teams[Manager])</f>
        <v>Melvin Marxen</v>
      </c>
      <c r="D5010" t="str">
        <f>_xlfn.XLOOKUP(Sales_Pipeline[[#This Row],[Manager]],Sales_Teams[Manager],Sales_Teams[Regional_Office])</f>
        <v>Central</v>
      </c>
      <c r="E5010" t="s">
        <v>61</v>
      </c>
      <c r="G5010" t="str">
        <f>IFERROR(_xlfn.XLOOKUP(Sales_Pipeline[[#This Row],[Account]],Accounts!$A$2:$A$86,Accounts!$F$2:$F$86),"")</f>
        <v/>
      </c>
      <c r="H5010" t="s">
        <v>77</v>
      </c>
      <c r="I5010" s="3">
        <v>42936</v>
      </c>
      <c r="K5010" s="8" t="str">
        <f>IF(Sales_Pipeline[[#This Row],[Close_Date]]="","",TEXT(Sales_Pipeline[[#This Row],[Close_Date]],"ddd"))</f>
        <v/>
      </c>
      <c r="L5010" s="8" t="str">
        <f>IF(Sales_Pipeline[[#This Row],[Close_Date]]="","",TEXT(Sales_Pipeline[[#This Row],[Close_Date]],"mmm"))</f>
        <v/>
      </c>
      <c r="M5010" s="8" t="str">
        <f>IF(Sales_Pipeline[[#This Row],[Close_Date]]="","","Q"&amp;ROUNDUP(MONTH(Sales_Pipeline[[#This Row],[Close_Date]])/3,0))</f>
        <v/>
      </c>
      <c r="N5010" s="2" t="str" cm="1">
        <f t="array" ref="N5010">IFERROR(_xlfn.IFS(Sales_Pipeline[[#This Row],[Deal_Stage]]="Won",_xlfn.XLOOKUP(Sales_Pipeline[[#This Row],[Product]],Products!$A$2:$A$8,Products!$C$2:$C$8),Sales_Pipeline[[#This Row],[Deal_Stage]]="Lost",_xlfn.XLOOKUP(Sales_Pipeline[[#This Row],[Product]],Products!$A$2:$A$8,Products!$C$2:$C$8)),"")</f>
        <v/>
      </c>
      <c r="O5010" s="2">
        <v>0</v>
      </c>
    </row>
    <row r="5011" spans="1:15" x14ac:dyDescent="0.3">
      <c r="A5011" t="s">
        <v>5157</v>
      </c>
      <c r="B5011" t="s">
        <v>43</v>
      </c>
      <c r="C5011" t="str">
        <f>_xlfn.XLOOKUP(Sales_Pipeline[[#This Row],[Sales_Agent]],Sales_Teams[Sales_Agent],Sales_Teams[Manager])</f>
        <v>Summer Sewald</v>
      </c>
      <c r="D5011" t="str">
        <f>_xlfn.XLOOKUP(Sales_Pipeline[[#This Row],[Manager]],Sales_Teams[Manager],Sales_Teams[Regional_Office])</f>
        <v>West</v>
      </c>
      <c r="E5011" t="s">
        <v>76</v>
      </c>
      <c r="F5011" t="s">
        <v>196</v>
      </c>
      <c r="G5011" t="str">
        <f>IFERROR(_xlfn.XLOOKUP(Sales_Pipeline[[#This Row],[Account]],Accounts!$A$2:$A$86,Accounts!$F$2:$F$86),"")</f>
        <v>United States</v>
      </c>
      <c r="H5011" t="s">
        <v>77</v>
      </c>
      <c r="I5011" s="3">
        <v>42936</v>
      </c>
      <c r="K5011" s="8" t="str">
        <f>IF(Sales_Pipeline[[#This Row],[Close_Date]]="","",TEXT(Sales_Pipeline[[#This Row],[Close_Date]],"ddd"))</f>
        <v/>
      </c>
      <c r="L5011" s="8" t="str">
        <f>IF(Sales_Pipeline[[#This Row],[Close_Date]]="","",TEXT(Sales_Pipeline[[#This Row],[Close_Date]],"mmm"))</f>
        <v/>
      </c>
      <c r="M5011" s="8" t="str">
        <f>IF(Sales_Pipeline[[#This Row],[Close_Date]]="","","Q"&amp;ROUNDUP(MONTH(Sales_Pipeline[[#This Row],[Close_Date]])/3,0))</f>
        <v/>
      </c>
      <c r="N5011" s="2" t="str" cm="1">
        <f t="array" ref="N5011">IFERROR(_xlfn.IFS(Sales_Pipeline[[#This Row],[Deal_Stage]]="Won",_xlfn.XLOOKUP(Sales_Pipeline[[#This Row],[Product]],Products!$A$2:$A$8,Products!$C$2:$C$8),Sales_Pipeline[[#This Row],[Deal_Stage]]="Lost",_xlfn.XLOOKUP(Sales_Pipeline[[#This Row],[Product]],Products!$A$2:$A$8,Products!$C$2:$C$8)),"")</f>
        <v/>
      </c>
      <c r="O5011" s="2">
        <v>0</v>
      </c>
    </row>
    <row r="5012" spans="1:15" x14ac:dyDescent="0.3">
      <c r="A5012" t="s">
        <v>5158</v>
      </c>
      <c r="B5012" t="s">
        <v>42</v>
      </c>
      <c r="C5012" t="str">
        <f>_xlfn.XLOOKUP(Sales_Pipeline[[#This Row],[Sales_Agent]],Sales_Teams[Sales_Agent],Sales_Teams[Manager])</f>
        <v>Summer Sewald</v>
      </c>
      <c r="D5012" t="str">
        <f>_xlfn.XLOOKUP(Sales_Pipeline[[#This Row],[Manager]],Sales_Teams[Manager],Sales_Teams[Regional_Office])</f>
        <v>West</v>
      </c>
      <c r="E5012" t="s">
        <v>8953</v>
      </c>
      <c r="F5012" t="s">
        <v>145</v>
      </c>
      <c r="G5012" t="str">
        <f>IFERROR(_xlfn.XLOOKUP(Sales_Pipeline[[#This Row],[Account]],Accounts!$A$2:$A$86,Accounts!$F$2:$F$86),"")</f>
        <v>United States</v>
      </c>
      <c r="H5012" t="s">
        <v>57</v>
      </c>
      <c r="I5012" s="3">
        <v>42936</v>
      </c>
      <c r="J5012" s="3">
        <v>42942</v>
      </c>
      <c r="K5012" s="8" t="str">
        <f>IF(Sales_Pipeline[[#This Row],[Close_Date]]="","",TEXT(Sales_Pipeline[[#This Row],[Close_Date]],"ddd"))</f>
        <v>Wed</v>
      </c>
      <c r="L5012" s="8" t="str">
        <f>IF(Sales_Pipeline[[#This Row],[Close_Date]]="","",TEXT(Sales_Pipeline[[#This Row],[Close_Date]],"mmm"))</f>
        <v>Jul</v>
      </c>
      <c r="M5012" s="8" t="str">
        <f>IF(Sales_Pipeline[[#This Row],[Close_Date]]="","","Q"&amp;ROUNDUP(MONTH(Sales_Pipeline[[#This Row],[Close_Date]])/3,0))</f>
        <v>Q3</v>
      </c>
      <c r="N5012" s="2" cm="1">
        <f t="array" ref="N5012">IFERROR(_xlfn.IFS(Sales_Pipeline[[#This Row],[Deal_Stage]]="Won",_xlfn.XLOOKUP(Sales_Pipeline[[#This Row],[Product]],Products!$A$2:$A$8,Products!$C$2:$C$8),Sales_Pipeline[[#This Row],[Deal_Stage]]="Lost",_xlfn.XLOOKUP(Sales_Pipeline[[#This Row],[Product]],Products!$A$2:$A$8,Products!$C$2:$C$8)),"")</f>
        <v>4821</v>
      </c>
      <c r="O5012" s="2">
        <v>4428</v>
      </c>
    </row>
    <row r="5013" spans="1:15" x14ac:dyDescent="0.3">
      <c r="A5013" t="s">
        <v>5159</v>
      </c>
      <c r="B5013" t="s">
        <v>12</v>
      </c>
      <c r="C5013" t="str">
        <f>_xlfn.XLOOKUP(Sales_Pipeline[[#This Row],[Sales_Agent]],Sales_Teams[Sales_Agent],Sales_Teams[Manager])</f>
        <v>Melvin Marxen</v>
      </c>
      <c r="D5013" t="str">
        <f>_xlfn.XLOOKUP(Sales_Pipeline[[#This Row],[Manager]],Sales_Teams[Manager],Sales_Teams[Regional_Office])</f>
        <v>Central</v>
      </c>
      <c r="E5013" t="s">
        <v>8953</v>
      </c>
      <c r="F5013" t="s">
        <v>344</v>
      </c>
      <c r="G5013" t="str">
        <f>IFERROR(_xlfn.XLOOKUP(Sales_Pipeline[[#This Row],[Account]],Accounts!$A$2:$A$86,Accounts!$F$2:$F$86),"")</f>
        <v>Romania</v>
      </c>
      <c r="H5013" t="s">
        <v>77</v>
      </c>
      <c r="I5013" s="3">
        <v>42936</v>
      </c>
      <c r="K5013" s="8" t="str">
        <f>IF(Sales_Pipeline[[#This Row],[Close_Date]]="","",TEXT(Sales_Pipeline[[#This Row],[Close_Date]],"ddd"))</f>
        <v/>
      </c>
      <c r="L5013" s="8" t="str">
        <f>IF(Sales_Pipeline[[#This Row],[Close_Date]]="","",TEXT(Sales_Pipeline[[#This Row],[Close_Date]],"mmm"))</f>
        <v/>
      </c>
      <c r="M5013" s="8" t="str">
        <f>IF(Sales_Pipeline[[#This Row],[Close_Date]]="","","Q"&amp;ROUNDUP(MONTH(Sales_Pipeline[[#This Row],[Close_Date]])/3,0))</f>
        <v/>
      </c>
      <c r="N5013" s="2" t="str" cm="1">
        <f t="array" ref="N5013">IFERROR(_xlfn.IFS(Sales_Pipeline[[#This Row],[Deal_Stage]]="Won",_xlfn.XLOOKUP(Sales_Pipeline[[#This Row],[Product]],Products!$A$2:$A$8,Products!$C$2:$C$8),Sales_Pipeline[[#This Row],[Deal_Stage]]="Lost",_xlfn.XLOOKUP(Sales_Pipeline[[#This Row],[Product]],Products!$A$2:$A$8,Products!$C$2:$C$8)),"")</f>
        <v/>
      </c>
      <c r="O5013" s="2">
        <v>0</v>
      </c>
    </row>
    <row r="5014" spans="1:15" x14ac:dyDescent="0.3">
      <c r="A5014" t="s">
        <v>5160</v>
      </c>
      <c r="B5014" t="s">
        <v>45</v>
      </c>
      <c r="C5014" t="str">
        <f>_xlfn.XLOOKUP(Sales_Pipeline[[#This Row],[Sales_Agent]],Sales_Teams[Sales_Agent],Sales_Teams[Manager])</f>
        <v>Summer Sewald</v>
      </c>
      <c r="D5014" t="str">
        <f>_xlfn.XLOOKUP(Sales_Pipeline[[#This Row],[Manager]],Sales_Teams[Manager],Sales_Teams[Regional_Office])</f>
        <v>West</v>
      </c>
      <c r="E5014" t="s">
        <v>63</v>
      </c>
      <c r="F5014" t="s">
        <v>288</v>
      </c>
      <c r="G5014" t="str">
        <f>IFERROR(_xlfn.XLOOKUP(Sales_Pipeline[[#This Row],[Account]],Accounts!$A$2:$A$86,Accounts!$F$2:$F$86),"")</f>
        <v>United States</v>
      </c>
      <c r="H5014" t="s">
        <v>57</v>
      </c>
      <c r="I5014" s="3">
        <v>42936</v>
      </c>
      <c r="J5014" s="3">
        <v>42943</v>
      </c>
      <c r="K5014" s="8" t="str">
        <f>IF(Sales_Pipeline[[#This Row],[Close_Date]]="","",TEXT(Sales_Pipeline[[#This Row],[Close_Date]],"ddd"))</f>
        <v>Thu</v>
      </c>
      <c r="L5014" s="8" t="str">
        <f>IF(Sales_Pipeline[[#This Row],[Close_Date]]="","",TEXT(Sales_Pipeline[[#This Row],[Close_Date]],"mmm"))</f>
        <v>Jul</v>
      </c>
      <c r="M5014" s="8" t="str">
        <f>IF(Sales_Pipeline[[#This Row],[Close_Date]]="","","Q"&amp;ROUNDUP(MONTH(Sales_Pipeline[[#This Row],[Close_Date]])/3,0))</f>
        <v>Q3</v>
      </c>
      <c r="N5014" s="2" cm="1">
        <f t="array" ref="N5014">IFERROR(_xlfn.IFS(Sales_Pipeline[[#This Row],[Deal_Stage]]="Won",_xlfn.XLOOKUP(Sales_Pipeline[[#This Row],[Product]],Products!$A$2:$A$8,Products!$C$2:$C$8),Sales_Pipeline[[#This Row],[Deal_Stage]]="Lost",_xlfn.XLOOKUP(Sales_Pipeline[[#This Row],[Product]],Products!$A$2:$A$8,Products!$C$2:$C$8)),"")</f>
        <v>550</v>
      </c>
      <c r="O5014" s="2">
        <v>523</v>
      </c>
    </row>
    <row r="5015" spans="1:15" x14ac:dyDescent="0.3">
      <c r="A5015" t="s">
        <v>5161</v>
      </c>
      <c r="B5015" t="s">
        <v>9</v>
      </c>
      <c r="C5015" t="str">
        <f>_xlfn.XLOOKUP(Sales_Pipeline[[#This Row],[Sales_Agent]],Sales_Teams[Sales_Agent],Sales_Teams[Manager])</f>
        <v>Dustin Brinkmann</v>
      </c>
      <c r="D5015" t="str">
        <f>_xlfn.XLOOKUP(Sales_Pipeline[[#This Row],[Manager]],Sales_Teams[Manager],Sales_Teams[Regional_Office])</f>
        <v>Central</v>
      </c>
      <c r="E5015" t="s">
        <v>63</v>
      </c>
      <c r="G5015" t="str">
        <f>IFERROR(_xlfn.XLOOKUP(Sales_Pipeline[[#This Row],[Account]],Accounts!$A$2:$A$86,Accounts!$F$2:$F$86),"")</f>
        <v/>
      </c>
      <c r="H5015" t="s">
        <v>77</v>
      </c>
      <c r="I5015" s="3">
        <v>42936</v>
      </c>
      <c r="K5015" s="8" t="str">
        <f>IF(Sales_Pipeline[[#This Row],[Close_Date]]="","",TEXT(Sales_Pipeline[[#This Row],[Close_Date]],"ddd"))</f>
        <v/>
      </c>
      <c r="L5015" s="8" t="str">
        <f>IF(Sales_Pipeline[[#This Row],[Close_Date]]="","",TEXT(Sales_Pipeline[[#This Row],[Close_Date]],"mmm"))</f>
        <v/>
      </c>
      <c r="M5015" s="8" t="str">
        <f>IF(Sales_Pipeline[[#This Row],[Close_Date]]="","","Q"&amp;ROUNDUP(MONTH(Sales_Pipeline[[#This Row],[Close_Date]])/3,0))</f>
        <v/>
      </c>
      <c r="N5015" s="2" t="str" cm="1">
        <f t="array" ref="N5015">IFERROR(_xlfn.IFS(Sales_Pipeline[[#This Row],[Deal_Stage]]="Won",_xlfn.XLOOKUP(Sales_Pipeline[[#This Row],[Product]],Products!$A$2:$A$8,Products!$C$2:$C$8),Sales_Pipeline[[#This Row],[Deal_Stage]]="Lost",_xlfn.XLOOKUP(Sales_Pipeline[[#This Row],[Product]],Products!$A$2:$A$8,Products!$C$2:$C$8)),"")</f>
        <v/>
      </c>
      <c r="O5015" s="2">
        <v>0</v>
      </c>
    </row>
    <row r="5016" spans="1:15" x14ac:dyDescent="0.3">
      <c r="A5016" t="s">
        <v>5162</v>
      </c>
      <c r="B5016" t="s">
        <v>9</v>
      </c>
      <c r="C5016" t="str">
        <f>_xlfn.XLOOKUP(Sales_Pipeline[[#This Row],[Sales_Agent]],Sales_Teams[Sales_Agent],Sales_Teams[Manager])</f>
        <v>Dustin Brinkmann</v>
      </c>
      <c r="D5016" t="str">
        <f>_xlfn.XLOOKUP(Sales_Pipeline[[#This Row],[Manager]],Sales_Teams[Manager],Sales_Teams[Regional_Office])</f>
        <v>Central</v>
      </c>
      <c r="E5016" t="s">
        <v>84</v>
      </c>
      <c r="F5016" t="s">
        <v>81</v>
      </c>
      <c r="G5016" t="str">
        <f>IFERROR(_xlfn.XLOOKUP(Sales_Pipeline[[#This Row],[Account]],Accounts!$A$2:$A$86,Accounts!$F$2:$F$86),"")</f>
        <v>Italy</v>
      </c>
      <c r="H5016" t="s">
        <v>77</v>
      </c>
      <c r="I5016" s="3">
        <v>42936</v>
      </c>
      <c r="K5016" s="8" t="str">
        <f>IF(Sales_Pipeline[[#This Row],[Close_Date]]="","",TEXT(Sales_Pipeline[[#This Row],[Close_Date]],"ddd"))</f>
        <v/>
      </c>
      <c r="L5016" s="8" t="str">
        <f>IF(Sales_Pipeline[[#This Row],[Close_Date]]="","",TEXT(Sales_Pipeline[[#This Row],[Close_Date]],"mmm"))</f>
        <v/>
      </c>
      <c r="M5016" s="8" t="str">
        <f>IF(Sales_Pipeline[[#This Row],[Close_Date]]="","","Q"&amp;ROUNDUP(MONTH(Sales_Pipeline[[#This Row],[Close_Date]])/3,0))</f>
        <v/>
      </c>
      <c r="N5016" s="2" t="str" cm="1">
        <f t="array" ref="N5016">IFERROR(_xlfn.IFS(Sales_Pipeline[[#This Row],[Deal_Stage]]="Won",_xlfn.XLOOKUP(Sales_Pipeline[[#This Row],[Product]],Products!$A$2:$A$8,Products!$C$2:$C$8),Sales_Pipeline[[#This Row],[Deal_Stage]]="Lost",_xlfn.XLOOKUP(Sales_Pipeline[[#This Row],[Product]],Products!$A$2:$A$8,Products!$C$2:$C$8)),"")</f>
        <v/>
      </c>
      <c r="O5016" s="2">
        <v>0</v>
      </c>
    </row>
    <row r="5017" spans="1:15" x14ac:dyDescent="0.3">
      <c r="A5017" t="s">
        <v>5163</v>
      </c>
      <c r="B5017" t="s">
        <v>14</v>
      </c>
      <c r="C5017" t="str">
        <f>_xlfn.XLOOKUP(Sales_Pipeline[[#This Row],[Sales_Agent]],Sales_Teams[Sales_Agent],Sales_Teams[Manager])</f>
        <v>Melvin Marxen</v>
      </c>
      <c r="D5017" t="str">
        <f>_xlfn.XLOOKUP(Sales_Pipeline[[#This Row],[Manager]],Sales_Teams[Manager],Sales_Teams[Regional_Office])</f>
        <v>Central</v>
      </c>
      <c r="E5017" t="s">
        <v>55</v>
      </c>
      <c r="G5017" t="str">
        <f>IFERROR(_xlfn.XLOOKUP(Sales_Pipeline[[#This Row],[Account]],Accounts!$A$2:$A$86,Accounts!$F$2:$F$86),"")</f>
        <v/>
      </c>
      <c r="H5017" t="s">
        <v>77</v>
      </c>
      <c r="I5017" s="3">
        <v>42936</v>
      </c>
      <c r="K5017" s="8" t="str">
        <f>IF(Sales_Pipeline[[#This Row],[Close_Date]]="","",TEXT(Sales_Pipeline[[#This Row],[Close_Date]],"ddd"))</f>
        <v/>
      </c>
      <c r="L5017" s="8" t="str">
        <f>IF(Sales_Pipeline[[#This Row],[Close_Date]]="","",TEXT(Sales_Pipeline[[#This Row],[Close_Date]],"mmm"))</f>
        <v/>
      </c>
      <c r="M5017" s="8" t="str">
        <f>IF(Sales_Pipeline[[#This Row],[Close_Date]]="","","Q"&amp;ROUNDUP(MONTH(Sales_Pipeline[[#This Row],[Close_Date]])/3,0))</f>
        <v/>
      </c>
      <c r="N5017" s="2" t="str" cm="1">
        <f t="array" ref="N5017">IFERROR(_xlfn.IFS(Sales_Pipeline[[#This Row],[Deal_Stage]]="Won",_xlfn.XLOOKUP(Sales_Pipeline[[#This Row],[Product]],Products!$A$2:$A$8,Products!$C$2:$C$8),Sales_Pipeline[[#This Row],[Deal_Stage]]="Lost",_xlfn.XLOOKUP(Sales_Pipeline[[#This Row],[Product]],Products!$A$2:$A$8,Products!$C$2:$C$8)),"")</f>
        <v/>
      </c>
      <c r="O5017" s="2">
        <v>0</v>
      </c>
    </row>
    <row r="5018" spans="1:15" x14ac:dyDescent="0.3">
      <c r="A5018" t="s">
        <v>5164</v>
      </c>
      <c r="B5018" t="s">
        <v>14</v>
      </c>
      <c r="C5018" t="str">
        <f>_xlfn.XLOOKUP(Sales_Pipeline[[#This Row],[Sales_Agent]],Sales_Teams[Sales_Agent],Sales_Teams[Manager])</f>
        <v>Melvin Marxen</v>
      </c>
      <c r="D5018" t="str">
        <f>_xlfn.XLOOKUP(Sales_Pipeline[[#This Row],[Manager]],Sales_Teams[Manager],Sales_Teams[Regional_Office])</f>
        <v>Central</v>
      </c>
      <c r="E5018" t="s">
        <v>84</v>
      </c>
      <c r="F5018" t="s">
        <v>328</v>
      </c>
      <c r="G5018" t="str">
        <f>IFERROR(_xlfn.XLOOKUP(Sales_Pipeline[[#This Row],[Account]],Accounts!$A$2:$A$86,Accounts!$F$2:$F$86),"")</f>
        <v>United States</v>
      </c>
      <c r="H5018" t="s">
        <v>77</v>
      </c>
      <c r="I5018" s="3">
        <v>42936</v>
      </c>
      <c r="K5018" s="8" t="str">
        <f>IF(Sales_Pipeline[[#This Row],[Close_Date]]="","",TEXT(Sales_Pipeline[[#This Row],[Close_Date]],"ddd"))</f>
        <v/>
      </c>
      <c r="L5018" s="8" t="str">
        <f>IF(Sales_Pipeline[[#This Row],[Close_Date]]="","",TEXT(Sales_Pipeline[[#This Row],[Close_Date]],"mmm"))</f>
        <v/>
      </c>
      <c r="M5018" s="8" t="str">
        <f>IF(Sales_Pipeline[[#This Row],[Close_Date]]="","","Q"&amp;ROUNDUP(MONTH(Sales_Pipeline[[#This Row],[Close_Date]])/3,0))</f>
        <v/>
      </c>
      <c r="N5018" s="2" t="str" cm="1">
        <f t="array" ref="N5018">IFERROR(_xlfn.IFS(Sales_Pipeline[[#This Row],[Deal_Stage]]="Won",_xlfn.XLOOKUP(Sales_Pipeline[[#This Row],[Product]],Products!$A$2:$A$8,Products!$C$2:$C$8),Sales_Pipeline[[#This Row],[Deal_Stage]]="Lost",_xlfn.XLOOKUP(Sales_Pipeline[[#This Row],[Product]],Products!$A$2:$A$8,Products!$C$2:$C$8)),"")</f>
        <v/>
      </c>
      <c r="O5018" s="2">
        <v>0</v>
      </c>
    </row>
    <row r="5019" spans="1:15" x14ac:dyDescent="0.3">
      <c r="A5019" t="s">
        <v>5165</v>
      </c>
      <c r="B5019" t="s">
        <v>29</v>
      </c>
      <c r="C5019" t="str">
        <f>_xlfn.XLOOKUP(Sales_Pipeline[[#This Row],[Sales_Agent]],Sales_Teams[Sales_Agent],Sales_Teams[Manager])</f>
        <v>Rocco Neubert</v>
      </c>
      <c r="D5019" t="str">
        <f>_xlfn.XLOOKUP(Sales_Pipeline[[#This Row],[Manager]],Sales_Teams[Manager],Sales_Teams[Regional_Office])</f>
        <v>East</v>
      </c>
      <c r="E5019" t="s">
        <v>55</v>
      </c>
      <c r="F5019" t="s">
        <v>129</v>
      </c>
      <c r="G5019" t="str">
        <f>IFERROR(_xlfn.XLOOKUP(Sales_Pipeline[[#This Row],[Account]],Accounts!$A$2:$A$86,Accounts!$F$2:$F$86),"")</f>
        <v>Jordan</v>
      </c>
      <c r="H5019" t="s">
        <v>82</v>
      </c>
      <c r="I5019" s="3">
        <v>42936</v>
      </c>
      <c r="J5019" s="3">
        <v>42938</v>
      </c>
      <c r="K5019" s="8" t="str">
        <f>IF(Sales_Pipeline[[#This Row],[Close_Date]]="","",TEXT(Sales_Pipeline[[#This Row],[Close_Date]],"ddd"))</f>
        <v>Sat</v>
      </c>
      <c r="L5019" s="8" t="str">
        <f>IF(Sales_Pipeline[[#This Row],[Close_Date]]="","",TEXT(Sales_Pipeline[[#This Row],[Close_Date]],"mmm"))</f>
        <v>Jul</v>
      </c>
      <c r="M5019" s="8" t="str">
        <f>IF(Sales_Pipeline[[#This Row],[Close_Date]]="","","Q"&amp;ROUNDUP(MONTH(Sales_Pipeline[[#This Row],[Close_Date]])/3,0))</f>
        <v>Q3</v>
      </c>
      <c r="N5019" s="2" cm="1">
        <f t="array" ref="N5019">IFERROR(_xlfn.IFS(Sales_Pipeline[[#This Row],[Deal_Stage]]="Won",_xlfn.XLOOKUP(Sales_Pipeline[[#This Row],[Product]],Products!$A$2:$A$8,Products!$C$2:$C$8),Sales_Pipeline[[#This Row],[Deal_Stage]]="Lost",_xlfn.XLOOKUP(Sales_Pipeline[[#This Row],[Product]],Products!$A$2:$A$8,Products!$C$2:$C$8)),"")</f>
        <v>1096</v>
      </c>
      <c r="O5019" s="2">
        <v>0</v>
      </c>
    </row>
    <row r="5020" spans="1:15" x14ac:dyDescent="0.3">
      <c r="A5020" t="s">
        <v>5166</v>
      </c>
      <c r="B5020" t="s">
        <v>29</v>
      </c>
      <c r="C5020" t="str">
        <f>_xlfn.XLOOKUP(Sales_Pipeline[[#This Row],[Sales_Agent]],Sales_Teams[Sales_Agent],Sales_Teams[Manager])</f>
        <v>Rocco Neubert</v>
      </c>
      <c r="D5020" t="str">
        <f>_xlfn.XLOOKUP(Sales_Pipeline[[#This Row],[Manager]],Sales_Teams[Manager],Sales_Teams[Regional_Office])</f>
        <v>East</v>
      </c>
      <c r="E5020" t="s">
        <v>84</v>
      </c>
      <c r="F5020" t="s">
        <v>231</v>
      </c>
      <c r="G5020" t="str">
        <f>IFERROR(_xlfn.XLOOKUP(Sales_Pipeline[[#This Row],[Account]],Accounts!$A$2:$A$86,Accounts!$F$2:$F$86),"")</f>
        <v>United States</v>
      </c>
      <c r="H5020" t="s">
        <v>82</v>
      </c>
      <c r="I5020" s="3">
        <v>42936</v>
      </c>
      <c r="J5020" s="3">
        <v>42946</v>
      </c>
      <c r="K5020" s="8" t="str">
        <f>IF(Sales_Pipeline[[#This Row],[Close_Date]]="","",TEXT(Sales_Pipeline[[#This Row],[Close_Date]],"ddd"))</f>
        <v>Sun</v>
      </c>
      <c r="L5020" s="8" t="str">
        <f>IF(Sales_Pipeline[[#This Row],[Close_Date]]="","",TEXT(Sales_Pipeline[[#This Row],[Close_Date]],"mmm"))</f>
        <v>Jul</v>
      </c>
      <c r="M5020" s="8" t="str">
        <f>IF(Sales_Pipeline[[#This Row],[Close_Date]]="","","Q"&amp;ROUNDUP(MONTH(Sales_Pipeline[[#This Row],[Close_Date]])/3,0))</f>
        <v>Q3</v>
      </c>
      <c r="N5020" s="2" cm="1">
        <f t="array" ref="N5020">IFERROR(_xlfn.IFS(Sales_Pipeline[[#This Row],[Deal_Stage]]="Won",_xlfn.XLOOKUP(Sales_Pipeline[[#This Row],[Product]],Products!$A$2:$A$8,Products!$C$2:$C$8),Sales_Pipeline[[#This Row],[Deal_Stage]]="Lost",_xlfn.XLOOKUP(Sales_Pipeline[[#This Row],[Product]],Products!$A$2:$A$8,Products!$C$2:$C$8)),"")</f>
        <v>5482</v>
      </c>
      <c r="O5020" s="2">
        <v>0</v>
      </c>
    </row>
    <row r="5021" spans="1:15" x14ac:dyDescent="0.3">
      <c r="A5021" t="s">
        <v>5167</v>
      </c>
      <c r="B5021" t="s">
        <v>21</v>
      </c>
      <c r="C5021" t="str">
        <f>_xlfn.XLOOKUP(Sales_Pipeline[[#This Row],[Sales_Agent]],Sales_Teams[Sales_Agent],Sales_Teams[Manager])</f>
        <v>Cara Losch</v>
      </c>
      <c r="D5021" t="str">
        <f>_xlfn.XLOOKUP(Sales_Pipeline[[#This Row],[Manager]],Sales_Teams[Manager],Sales_Teams[Regional_Office])</f>
        <v>East</v>
      </c>
      <c r="E5021" t="s">
        <v>8953</v>
      </c>
      <c r="F5021" t="s">
        <v>129</v>
      </c>
      <c r="G5021" t="str">
        <f>IFERROR(_xlfn.XLOOKUP(Sales_Pipeline[[#This Row],[Account]],Accounts!$A$2:$A$86,Accounts!$F$2:$F$86),"")</f>
        <v>Jordan</v>
      </c>
      <c r="H5021" t="s">
        <v>57</v>
      </c>
      <c r="I5021" s="3">
        <v>42936</v>
      </c>
      <c r="J5021" s="3">
        <v>42947</v>
      </c>
      <c r="K5021" s="8" t="str">
        <f>IF(Sales_Pipeline[[#This Row],[Close_Date]]="","",TEXT(Sales_Pipeline[[#This Row],[Close_Date]],"ddd"))</f>
        <v>Mon</v>
      </c>
      <c r="L5021" s="8" t="str">
        <f>IF(Sales_Pipeline[[#This Row],[Close_Date]]="","",TEXT(Sales_Pipeline[[#This Row],[Close_Date]],"mmm"))</f>
        <v>Jul</v>
      </c>
      <c r="M5021" s="8" t="str">
        <f>IF(Sales_Pipeline[[#This Row],[Close_Date]]="","","Q"&amp;ROUNDUP(MONTH(Sales_Pipeline[[#This Row],[Close_Date]])/3,0))</f>
        <v>Q3</v>
      </c>
      <c r="N5021" s="2" cm="1">
        <f t="array" ref="N5021">IFERROR(_xlfn.IFS(Sales_Pipeline[[#This Row],[Deal_Stage]]="Won",_xlfn.XLOOKUP(Sales_Pipeline[[#This Row],[Product]],Products!$A$2:$A$8,Products!$C$2:$C$8),Sales_Pipeline[[#This Row],[Deal_Stage]]="Lost",_xlfn.XLOOKUP(Sales_Pipeline[[#This Row],[Product]],Products!$A$2:$A$8,Products!$C$2:$C$8)),"")</f>
        <v>4821</v>
      </c>
      <c r="O5021" s="2">
        <v>5392</v>
      </c>
    </row>
    <row r="5022" spans="1:15" x14ac:dyDescent="0.3">
      <c r="A5022" t="s">
        <v>5168</v>
      </c>
      <c r="B5022" t="s">
        <v>32</v>
      </c>
      <c r="C5022" t="str">
        <f>_xlfn.XLOOKUP(Sales_Pipeline[[#This Row],[Sales_Agent]],Sales_Teams[Sales_Agent],Sales_Teams[Manager])</f>
        <v>Celia Rouche</v>
      </c>
      <c r="D5022" t="str">
        <f>_xlfn.XLOOKUP(Sales_Pipeline[[#This Row],[Manager]],Sales_Teams[Manager],Sales_Teams[Regional_Office])</f>
        <v>West</v>
      </c>
      <c r="E5022" t="s">
        <v>63</v>
      </c>
      <c r="F5022" t="s">
        <v>89</v>
      </c>
      <c r="G5022" t="str">
        <f>IFERROR(_xlfn.XLOOKUP(Sales_Pipeline[[#This Row],[Account]],Accounts!$A$2:$A$86,Accounts!$F$2:$F$86),"")</f>
        <v>United States</v>
      </c>
      <c r="H5022" t="s">
        <v>82</v>
      </c>
      <c r="I5022" s="3">
        <v>42936</v>
      </c>
      <c r="J5022" s="3">
        <v>42943</v>
      </c>
      <c r="K5022" s="8" t="str">
        <f>IF(Sales_Pipeline[[#This Row],[Close_Date]]="","",TEXT(Sales_Pipeline[[#This Row],[Close_Date]],"ddd"))</f>
        <v>Thu</v>
      </c>
      <c r="L5022" s="8" t="str">
        <f>IF(Sales_Pipeline[[#This Row],[Close_Date]]="","",TEXT(Sales_Pipeline[[#This Row],[Close_Date]],"mmm"))</f>
        <v>Jul</v>
      </c>
      <c r="M5022" s="8" t="str">
        <f>IF(Sales_Pipeline[[#This Row],[Close_Date]]="","","Q"&amp;ROUNDUP(MONTH(Sales_Pipeline[[#This Row],[Close_Date]])/3,0))</f>
        <v>Q3</v>
      </c>
      <c r="N5022" s="2" cm="1">
        <f t="array" ref="N5022">IFERROR(_xlfn.IFS(Sales_Pipeline[[#This Row],[Deal_Stage]]="Won",_xlfn.XLOOKUP(Sales_Pipeline[[#This Row],[Product]],Products!$A$2:$A$8,Products!$C$2:$C$8),Sales_Pipeline[[#This Row],[Deal_Stage]]="Lost",_xlfn.XLOOKUP(Sales_Pipeline[[#This Row],[Product]],Products!$A$2:$A$8,Products!$C$2:$C$8)),"")</f>
        <v>550</v>
      </c>
      <c r="O5022" s="2">
        <v>0</v>
      </c>
    </row>
    <row r="5023" spans="1:15" x14ac:dyDescent="0.3">
      <c r="A5023" t="s">
        <v>5169</v>
      </c>
      <c r="B5023" t="s">
        <v>17</v>
      </c>
      <c r="C5023" t="str">
        <f>_xlfn.XLOOKUP(Sales_Pipeline[[#This Row],[Sales_Agent]],Sales_Teams[Sales_Agent],Sales_Teams[Manager])</f>
        <v>Cara Losch</v>
      </c>
      <c r="D5023" t="str">
        <f>_xlfn.XLOOKUP(Sales_Pipeline[[#This Row],[Manager]],Sales_Teams[Manager],Sales_Teams[Regional_Office])</f>
        <v>East</v>
      </c>
      <c r="E5023" t="s">
        <v>61</v>
      </c>
      <c r="F5023" t="s">
        <v>388</v>
      </c>
      <c r="G5023" t="str">
        <f>IFERROR(_xlfn.XLOOKUP(Sales_Pipeline[[#This Row],[Account]],Accounts!$A$2:$A$86,Accounts!$F$2:$F$86),"")</f>
        <v>China</v>
      </c>
      <c r="H5023" t="s">
        <v>57</v>
      </c>
      <c r="I5023" s="3">
        <v>42936</v>
      </c>
      <c r="J5023" s="3">
        <v>42944</v>
      </c>
      <c r="K5023" s="8" t="str">
        <f>IF(Sales_Pipeline[[#This Row],[Close_Date]]="","",TEXT(Sales_Pipeline[[#This Row],[Close_Date]],"ddd"))</f>
        <v>Fri</v>
      </c>
      <c r="L5023" s="8" t="str">
        <f>IF(Sales_Pipeline[[#This Row],[Close_Date]]="","",TEXT(Sales_Pipeline[[#This Row],[Close_Date]],"mmm"))</f>
        <v>Jul</v>
      </c>
      <c r="M5023" s="8" t="str">
        <f>IF(Sales_Pipeline[[#This Row],[Close_Date]]="","","Q"&amp;ROUNDUP(MONTH(Sales_Pipeline[[#This Row],[Close_Date]])/3,0))</f>
        <v>Q3</v>
      </c>
      <c r="N5023" s="2" cm="1">
        <f t="array" ref="N5023">IFERROR(_xlfn.IFS(Sales_Pipeline[[#This Row],[Deal_Stage]]="Won",_xlfn.XLOOKUP(Sales_Pipeline[[#This Row],[Product]],Products!$A$2:$A$8,Products!$C$2:$C$8),Sales_Pipeline[[#This Row],[Deal_Stage]]="Lost",_xlfn.XLOOKUP(Sales_Pipeline[[#This Row],[Product]],Products!$A$2:$A$8,Products!$C$2:$C$8)),"")</f>
        <v>55</v>
      </c>
      <c r="O5023" s="2">
        <v>55</v>
      </c>
    </row>
    <row r="5024" spans="1:15" x14ac:dyDescent="0.3">
      <c r="A5024" t="s">
        <v>5170</v>
      </c>
      <c r="B5024" t="s">
        <v>23</v>
      </c>
      <c r="C5024" t="str">
        <f>_xlfn.XLOOKUP(Sales_Pipeline[[#This Row],[Sales_Agent]],Sales_Teams[Sales_Agent],Sales_Teams[Manager])</f>
        <v>Cara Losch</v>
      </c>
      <c r="D5024" t="str">
        <f>_xlfn.XLOOKUP(Sales_Pipeline[[#This Row],[Manager]],Sales_Teams[Manager],Sales_Teams[Regional_Office])</f>
        <v>East</v>
      </c>
      <c r="E5024" t="s">
        <v>55</v>
      </c>
      <c r="F5024" t="s">
        <v>231</v>
      </c>
      <c r="G5024" t="str">
        <f>IFERROR(_xlfn.XLOOKUP(Sales_Pipeline[[#This Row],[Account]],Accounts!$A$2:$A$86,Accounts!$F$2:$F$86),"")</f>
        <v>United States</v>
      </c>
      <c r="H5024" t="s">
        <v>77</v>
      </c>
      <c r="I5024" s="3">
        <v>42936</v>
      </c>
      <c r="K5024" s="8" t="str">
        <f>IF(Sales_Pipeline[[#This Row],[Close_Date]]="","",TEXT(Sales_Pipeline[[#This Row],[Close_Date]],"ddd"))</f>
        <v/>
      </c>
      <c r="L5024" s="8" t="str">
        <f>IF(Sales_Pipeline[[#This Row],[Close_Date]]="","",TEXT(Sales_Pipeline[[#This Row],[Close_Date]],"mmm"))</f>
        <v/>
      </c>
      <c r="M5024" s="8" t="str">
        <f>IF(Sales_Pipeline[[#This Row],[Close_Date]]="","","Q"&amp;ROUNDUP(MONTH(Sales_Pipeline[[#This Row],[Close_Date]])/3,0))</f>
        <v/>
      </c>
      <c r="N5024" s="2" t="str" cm="1">
        <f t="array" ref="N5024">IFERROR(_xlfn.IFS(Sales_Pipeline[[#This Row],[Deal_Stage]]="Won",_xlfn.XLOOKUP(Sales_Pipeline[[#This Row],[Product]],Products!$A$2:$A$8,Products!$C$2:$C$8),Sales_Pipeline[[#This Row],[Deal_Stage]]="Lost",_xlfn.XLOOKUP(Sales_Pipeline[[#This Row],[Product]],Products!$A$2:$A$8,Products!$C$2:$C$8)),"")</f>
        <v/>
      </c>
      <c r="O5024" s="2">
        <v>0</v>
      </c>
    </row>
    <row r="5025" spans="1:15" x14ac:dyDescent="0.3">
      <c r="A5025" t="s">
        <v>5171</v>
      </c>
      <c r="B5025" t="s">
        <v>3</v>
      </c>
      <c r="C5025" t="str">
        <f>_xlfn.XLOOKUP(Sales_Pipeline[[#This Row],[Sales_Agent]],Sales_Teams[Sales_Agent],Sales_Teams[Manager])</f>
        <v>Dustin Brinkmann</v>
      </c>
      <c r="D5025" t="str">
        <f>_xlfn.XLOOKUP(Sales_Pipeline[[#This Row],[Manager]],Sales_Teams[Manager],Sales_Teams[Regional_Office])</f>
        <v>Central</v>
      </c>
      <c r="E5025" t="s">
        <v>55</v>
      </c>
      <c r="G5025" t="str">
        <f>IFERROR(_xlfn.XLOOKUP(Sales_Pipeline[[#This Row],[Account]],Accounts!$A$2:$A$86,Accounts!$F$2:$F$86),"")</f>
        <v/>
      </c>
      <c r="H5025" t="s">
        <v>77</v>
      </c>
      <c r="I5025" s="3">
        <v>42937</v>
      </c>
      <c r="K5025" s="8" t="str">
        <f>IF(Sales_Pipeline[[#This Row],[Close_Date]]="","",TEXT(Sales_Pipeline[[#This Row],[Close_Date]],"ddd"))</f>
        <v/>
      </c>
      <c r="L5025" s="8" t="str">
        <f>IF(Sales_Pipeline[[#This Row],[Close_Date]]="","",TEXT(Sales_Pipeline[[#This Row],[Close_Date]],"mmm"))</f>
        <v/>
      </c>
      <c r="M5025" s="8" t="str">
        <f>IF(Sales_Pipeline[[#This Row],[Close_Date]]="","","Q"&amp;ROUNDUP(MONTH(Sales_Pipeline[[#This Row],[Close_Date]])/3,0))</f>
        <v/>
      </c>
      <c r="N5025" s="2" t="str" cm="1">
        <f t="array" ref="N5025">IFERROR(_xlfn.IFS(Sales_Pipeline[[#This Row],[Deal_Stage]]="Won",_xlfn.XLOOKUP(Sales_Pipeline[[#This Row],[Product]],Products!$A$2:$A$8,Products!$C$2:$C$8),Sales_Pipeline[[#This Row],[Deal_Stage]]="Lost",_xlfn.XLOOKUP(Sales_Pipeline[[#This Row],[Product]],Products!$A$2:$A$8,Products!$C$2:$C$8)),"")</f>
        <v/>
      </c>
      <c r="O5025" s="2">
        <v>0</v>
      </c>
    </row>
    <row r="5026" spans="1:15" x14ac:dyDescent="0.3">
      <c r="A5026" t="s">
        <v>5172</v>
      </c>
      <c r="B5026" t="s">
        <v>3</v>
      </c>
      <c r="C5026" t="str">
        <f>_xlfn.XLOOKUP(Sales_Pipeline[[#This Row],[Sales_Agent]],Sales_Teams[Sales_Agent],Sales_Teams[Manager])</f>
        <v>Dustin Brinkmann</v>
      </c>
      <c r="D5026" t="str">
        <f>_xlfn.XLOOKUP(Sales_Pipeline[[#This Row],[Manager]],Sales_Teams[Manager],Sales_Teams[Regional_Office])</f>
        <v>Central</v>
      </c>
      <c r="E5026" t="s">
        <v>76</v>
      </c>
      <c r="F5026" t="s">
        <v>66</v>
      </c>
      <c r="G5026" t="str">
        <f>IFERROR(_xlfn.XLOOKUP(Sales_Pipeline[[#This Row],[Account]],Accounts!$A$2:$A$86,Accounts!$F$2:$F$86),"")</f>
        <v>United States</v>
      </c>
      <c r="H5026" t="s">
        <v>77</v>
      </c>
      <c r="I5026" s="3">
        <v>42937</v>
      </c>
      <c r="K5026" s="8" t="str">
        <f>IF(Sales_Pipeline[[#This Row],[Close_Date]]="","",TEXT(Sales_Pipeline[[#This Row],[Close_Date]],"ddd"))</f>
        <v/>
      </c>
      <c r="L5026" s="8" t="str">
        <f>IF(Sales_Pipeline[[#This Row],[Close_Date]]="","",TEXT(Sales_Pipeline[[#This Row],[Close_Date]],"mmm"))</f>
        <v/>
      </c>
      <c r="M5026" s="8" t="str">
        <f>IF(Sales_Pipeline[[#This Row],[Close_Date]]="","","Q"&amp;ROUNDUP(MONTH(Sales_Pipeline[[#This Row],[Close_Date]])/3,0))</f>
        <v/>
      </c>
      <c r="N5026" s="2" t="str" cm="1">
        <f t="array" ref="N5026">IFERROR(_xlfn.IFS(Sales_Pipeline[[#This Row],[Deal_Stage]]="Won",_xlfn.XLOOKUP(Sales_Pipeline[[#This Row],[Product]],Products!$A$2:$A$8,Products!$C$2:$C$8),Sales_Pipeline[[#This Row],[Deal_Stage]]="Lost",_xlfn.XLOOKUP(Sales_Pipeline[[#This Row],[Product]],Products!$A$2:$A$8,Products!$C$2:$C$8)),"")</f>
        <v/>
      </c>
      <c r="O5026" s="2">
        <v>0</v>
      </c>
    </row>
    <row r="5027" spans="1:15" x14ac:dyDescent="0.3">
      <c r="A5027" t="s">
        <v>5173</v>
      </c>
      <c r="B5027" t="s">
        <v>3</v>
      </c>
      <c r="C5027" t="str">
        <f>_xlfn.XLOOKUP(Sales_Pipeline[[#This Row],[Sales_Agent]],Sales_Teams[Sales_Agent],Sales_Teams[Manager])</f>
        <v>Dustin Brinkmann</v>
      </c>
      <c r="D5027" t="str">
        <f>_xlfn.XLOOKUP(Sales_Pipeline[[#This Row],[Manager]],Sales_Teams[Manager],Sales_Teams[Regional_Office])</f>
        <v>Central</v>
      </c>
      <c r="E5027" t="s">
        <v>63</v>
      </c>
      <c r="F5027" t="s">
        <v>94</v>
      </c>
      <c r="G5027" t="str">
        <f>IFERROR(_xlfn.XLOOKUP(Sales_Pipeline[[#This Row],[Account]],Accounts!$A$2:$A$86,Accounts!$F$2:$F$86),"")</f>
        <v>United States</v>
      </c>
      <c r="H5027" t="s">
        <v>82</v>
      </c>
      <c r="I5027" s="3">
        <v>42937</v>
      </c>
      <c r="J5027" s="3">
        <v>43045</v>
      </c>
      <c r="K5027" s="8" t="str">
        <f>IF(Sales_Pipeline[[#This Row],[Close_Date]]="","",TEXT(Sales_Pipeline[[#This Row],[Close_Date]],"ddd"))</f>
        <v>Mon</v>
      </c>
      <c r="L5027" s="8" t="str">
        <f>IF(Sales_Pipeline[[#This Row],[Close_Date]]="","",TEXT(Sales_Pipeline[[#This Row],[Close_Date]],"mmm"))</f>
        <v>Nov</v>
      </c>
      <c r="M5027" s="8" t="str">
        <f>IF(Sales_Pipeline[[#This Row],[Close_Date]]="","","Q"&amp;ROUNDUP(MONTH(Sales_Pipeline[[#This Row],[Close_Date]])/3,0))</f>
        <v>Q4</v>
      </c>
      <c r="N5027" s="2" cm="1">
        <f t="array" ref="N5027">IFERROR(_xlfn.IFS(Sales_Pipeline[[#This Row],[Deal_Stage]]="Won",_xlfn.XLOOKUP(Sales_Pipeline[[#This Row],[Product]],Products!$A$2:$A$8,Products!$C$2:$C$8),Sales_Pipeline[[#This Row],[Deal_Stage]]="Lost",_xlfn.XLOOKUP(Sales_Pipeline[[#This Row],[Product]],Products!$A$2:$A$8,Products!$C$2:$C$8)),"")</f>
        <v>550</v>
      </c>
      <c r="O5027" s="2">
        <v>0</v>
      </c>
    </row>
    <row r="5028" spans="1:15" x14ac:dyDescent="0.3">
      <c r="A5028" t="s">
        <v>5174</v>
      </c>
      <c r="B5028" t="s">
        <v>30</v>
      </c>
      <c r="C5028" t="str">
        <f>_xlfn.XLOOKUP(Sales_Pipeline[[#This Row],[Sales_Agent]],Sales_Teams[Sales_Agent],Sales_Teams[Manager])</f>
        <v>Rocco Neubert</v>
      </c>
      <c r="D5028" t="str">
        <f>_xlfn.XLOOKUP(Sales_Pipeline[[#This Row],[Manager]],Sales_Teams[Manager],Sales_Teams[Regional_Office])</f>
        <v>East</v>
      </c>
      <c r="E5028" t="s">
        <v>8953</v>
      </c>
      <c r="F5028" t="s">
        <v>253</v>
      </c>
      <c r="G5028" t="str">
        <f>IFERROR(_xlfn.XLOOKUP(Sales_Pipeline[[#This Row],[Account]],Accounts!$A$2:$A$86,Accounts!$F$2:$F$86),"")</f>
        <v>United States</v>
      </c>
      <c r="H5028" t="s">
        <v>57</v>
      </c>
      <c r="I5028" s="3">
        <v>42937</v>
      </c>
      <c r="J5028" s="3">
        <v>43059</v>
      </c>
      <c r="K5028" s="8" t="str">
        <f>IF(Sales_Pipeline[[#This Row],[Close_Date]]="","",TEXT(Sales_Pipeline[[#This Row],[Close_Date]],"ddd"))</f>
        <v>Mon</v>
      </c>
      <c r="L5028" s="8" t="str">
        <f>IF(Sales_Pipeline[[#This Row],[Close_Date]]="","",TEXT(Sales_Pipeline[[#This Row],[Close_Date]],"mmm"))</f>
        <v>Nov</v>
      </c>
      <c r="M5028" s="8" t="str">
        <f>IF(Sales_Pipeline[[#This Row],[Close_Date]]="","","Q"&amp;ROUNDUP(MONTH(Sales_Pipeline[[#This Row],[Close_Date]])/3,0))</f>
        <v>Q4</v>
      </c>
      <c r="N5028" s="2" cm="1">
        <f t="array" ref="N5028">IFERROR(_xlfn.IFS(Sales_Pipeline[[#This Row],[Deal_Stage]]="Won",_xlfn.XLOOKUP(Sales_Pipeline[[#This Row],[Product]],Products!$A$2:$A$8,Products!$C$2:$C$8),Sales_Pipeline[[#This Row],[Deal_Stage]]="Lost",_xlfn.XLOOKUP(Sales_Pipeline[[#This Row],[Product]],Products!$A$2:$A$8,Products!$C$2:$C$8)),"")</f>
        <v>4821</v>
      </c>
      <c r="O5028" s="2">
        <v>4197</v>
      </c>
    </row>
    <row r="5029" spans="1:15" x14ac:dyDescent="0.3">
      <c r="A5029" t="s">
        <v>5175</v>
      </c>
      <c r="B5029" t="s">
        <v>30</v>
      </c>
      <c r="C5029" t="str">
        <f>_xlfn.XLOOKUP(Sales_Pipeline[[#This Row],[Sales_Agent]],Sales_Teams[Sales_Agent],Sales_Teams[Manager])</f>
        <v>Rocco Neubert</v>
      </c>
      <c r="D5029" t="str">
        <f>_xlfn.XLOOKUP(Sales_Pipeline[[#This Row],[Manager]],Sales_Teams[Manager],Sales_Teams[Regional_Office])</f>
        <v>East</v>
      </c>
      <c r="E5029" t="s">
        <v>76</v>
      </c>
      <c r="F5029" t="s">
        <v>129</v>
      </c>
      <c r="G5029" t="str">
        <f>IFERROR(_xlfn.XLOOKUP(Sales_Pipeline[[#This Row],[Account]],Accounts!$A$2:$A$86,Accounts!$F$2:$F$86),"")</f>
        <v>Jordan</v>
      </c>
      <c r="H5029" t="s">
        <v>57</v>
      </c>
      <c r="I5029" s="3">
        <v>42937</v>
      </c>
      <c r="J5029" s="3">
        <v>42996</v>
      </c>
      <c r="K5029" s="8" t="str">
        <f>IF(Sales_Pipeline[[#This Row],[Close_Date]]="","",TEXT(Sales_Pipeline[[#This Row],[Close_Date]],"ddd"))</f>
        <v>Mon</v>
      </c>
      <c r="L5029" s="8" t="str">
        <f>IF(Sales_Pipeline[[#This Row],[Close_Date]]="","",TEXT(Sales_Pipeline[[#This Row],[Close_Date]],"mmm"))</f>
        <v>Sep</v>
      </c>
      <c r="M5029" s="8" t="str">
        <f>IF(Sales_Pipeline[[#This Row],[Close_Date]]="","","Q"&amp;ROUNDUP(MONTH(Sales_Pipeline[[#This Row],[Close_Date]])/3,0))</f>
        <v>Q3</v>
      </c>
      <c r="N5029" s="2" cm="1">
        <f t="array" ref="N5029">IFERROR(_xlfn.IFS(Sales_Pipeline[[#This Row],[Deal_Stage]]="Won",_xlfn.XLOOKUP(Sales_Pipeline[[#This Row],[Product]],Products!$A$2:$A$8,Products!$C$2:$C$8),Sales_Pipeline[[#This Row],[Deal_Stage]]="Lost",_xlfn.XLOOKUP(Sales_Pipeline[[#This Row],[Product]],Products!$A$2:$A$8,Products!$C$2:$C$8)),"")</f>
        <v>3393</v>
      </c>
      <c r="O5029" s="2">
        <v>3830</v>
      </c>
    </row>
    <row r="5030" spans="1:15" x14ac:dyDescent="0.3">
      <c r="A5030" t="s">
        <v>5176</v>
      </c>
      <c r="B5030" t="s">
        <v>27</v>
      </c>
      <c r="C5030" t="str">
        <f>_xlfn.XLOOKUP(Sales_Pipeline[[#This Row],[Sales_Agent]],Sales_Teams[Sales_Agent],Sales_Teams[Manager])</f>
        <v>Rocco Neubert</v>
      </c>
      <c r="D5030" t="str">
        <f>_xlfn.XLOOKUP(Sales_Pipeline[[#This Row],[Manager]],Sales_Teams[Manager],Sales_Teams[Regional_Office])</f>
        <v>East</v>
      </c>
      <c r="E5030" t="s">
        <v>63</v>
      </c>
      <c r="F5030" t="s">
        <v>425</v>
      </c>
      <c r="G5030" t="str">
        <f>IFERROR(_xlfn.XLOOKUP(Sales_Pipeline[[#This Row],[Account]],Accounts!$A$2:$A$86,Accounts!$F$2:$F$86),"")</f>
        <v>United States</v>
      </c>
      <c r="H5030" t="s">
        <v>57</v>
      </c>
      <c r="I5030" s="3">
        <v>42937</v>
      </c>
      <c r="J5030" s="3">
        <v>42946</v>
      </c>
      <c r="K5030" s="8" t="str">
        <f>IF(Sales_Pipeline[[#This Row],[Close_Date]]="","",TEXT(Sales_Pipeline[[#This Row],[Close_Date]],"ddd"))</f>
        <v>Sun</v>
      </c>
      <c r="L5030" s="8" t="str">
        <f>IF(Sales_Pipeline[[#This Row],[Close_Date]]="","",TEXT(Sales_Pipeline[[#This Row],[Close_Date]],"mmm"))</f>
        <v>Jul</v>
      </c>
      <c r="M5030" s="8" t="str">
        <f>IF(Sales_Pipeline[[#This Row],[Close_Date]]="","","Q"&amp;ROUNDUP(MONTH(Sales_Pipeline[[#This Row],[Close_Date]])/3,0))</f>
        <v>Q3</v>
      </c>
      <c r="N5030" s="2" cm="1">
        <f t="array" ref="N5030">IFERROR(_xlfn.IFS(Sales_Pipeline[[#This Row],[Deal_Stage]]="Won",_xlfn.XLOOKUP(Sales_Pipeline[[#This Row],[Product]],Products!$A$2:$A$8,Products!$C$2:$C$8),Sales_Pipeline[[#This Row],[Deal_Stage]]="Lost",_xlfn.XLOOKUP(Sales_Pipeline[[#This Row],[Product]],Products!$A$2:$A$8,Products!$C$2:$C$8)),"")</f>
        <v>550</v>
      </c>
      <c r="O5030" s="2">
        <v>494</v>
      </c>
    </row>
    <row r="5031" spans="1:15" x14ac:dyDescent="0.3">
      <c r="A5031" t="s">
        <v>5177</v>
      </c>
      <c r="B5031" t="s">
        <v>6</v>
      </c>
      <c r="C5031" t="str">
        <f>_xlfn.XLOOKUP(Sales_Pipeline[[#This Row],[Sales_Agent]],Sales_Teams[Sales_Agent],Sales_Teams[Manager])</f>
        <v>Dustin Brinkmann</v>
      </c>
      <c r="D5031" t="str">
        <f>_xlfn.XLOOKUP(Sales_Pipeline[[#This Row],[Manager]],Sales_Teams[Manager],Sales_Teams[Regional_Office])</f>
        <v>Central</v>
      </c>
      <c r="E5031" t="s">
        <v>55</v>
      </c>
      <c r="G5031" t="str">
        <f>IFERROR(_xlfn.XLOOKUP(Sales_Pipeline[[#This Row],[Account]],Accounts!$A$2:$A$86,Accounts!$F$2:$F$86),"")</f>
        <v/>
      </c>
      <c r="H5031" t="s">
        <v>77</v>
      </c>
      <c r="I5031" s="3">
        <v>42937</v>
      </c>
      <c r="K5031" s="8" t="str">
        <f>IF(Sales_Pipeline[[#This Row],[Close_Date]]="","",TEXT(Sales_Pipeline[[#This Row],[Close_Date]],"ddd"))</f>
        <v/>
      </c>
      <c r="L5031" s="8" t="str">
        <f>IF(Sales_Pipeline[[#This Row],[Close_Date]]="","",TEXT(Sales_Pipeline[[#This Row],[Close_Date]],"mmm"))</f>
        <v/>
      </c>
      <c r="M5031" s="8" t="str">
        <f>IF(Sales_Pipeline[[#This Row],[Close_Date]]="","","Q"&amp;ROUNDUP(MONTH(Sales_Pipeline[[#This Row],[Close_Date]])/3,0))</f>
        <v/>
      </c>
      <c r="N5031" s="2" t="str" cm="1">
        <f t="array" ref="N5031">IFERROR(_xlfn.IFS(Sales_Pipeline[[#This Row],[Deal_Stage]]="Won",_xlfn.XLOOKUP(Sales_Pipeline[[#This Row],[Product]],Products!$A$2:$A$8,Products!$C$2:$C$8),Sales_Pipeline[[#This Row],[Deal_Stage]]="Lost",_xlfn.XLOOKUP(Sales_Pipeline[[#This Row],[Product]],Products!$A$2:$A$8,Products!$C$2:$C$8)),"")</f>
        <v/>
      </c>
      <c r="O5031" s="2">
        <v>0</v>
      </c>
    </row>
    <row r="5032" spans="1:15" x14ac:dyDescent="0.3">
      <c r="A5032" t="s">
        <v>5178</v>
      </c>
      <c r="B5032" t="s">
        <v>6</v>
      </c>
      <c r="C5032" t="str">
        <f>_xlfn.XLOOKUP(Sales_Pipeline[[#This Row],[Sales_Agent]],Sales_Teams[Sales_Agent],Sales_Teams[Manager])</f>
        <v>Dustin Brinkmann</v>
      </c>
      <c r="D5032" t="str">
        <f>_xlfn.XLOOKUP(Sales_Pipeline[[#This Row],[Manager]],Sales_Teams[Manager],Sales_Teams[Regional_Office])</f>
        <v>Central</v>
      </c>
      <c r="E5032" t="s">
        <v>55</v>
      </c>
      <c r="G5032" t="str">
        <f>IFERROR(_xlfn.XLOOKUP(Sales_Pipeline[[#This Row],[Account]],Accounts!$A$2:$A$86,Accounts!$F$2:$F$86),"")</f>
        <v/>
      </c>
      <c r="H5032" t="s">
        <v>77</v>
      </c>
      <c r="I5032" s="3">
        <v>42937</v>
      </c>
      <c r="K5032" s="8" t="str">
        <f>IF(Sales_Pipeline[[#This Row],[Close_Date]]="","",TEXT(Sales_Pipeline[[#This Row],[Close_Date]],"ddd"))</f>
        <v/>
      </c>
      <c r="L5032" s="8" t="str">
        <f>IF(Sales_Pipeline[[#This Row],[Close_Date]]="","",TEXT(Sales_Pipeline[[#This Row],[Close_Date]],"mmm"))</f>
        <v/>
      </c>
      <c r="M5032" s="8" t="str">
        <f>IF(Sales_Pipeline[[#This Row],[Close_Date]]="","","Q"&amp;ROUNDUP(MONTH(Sales_Pipeline[[#This Row],[Close_Date]])/3,0))</f>
        <v/>
      </c>
      <c r="N5032" s="2" t="str" cm="1">
        <f t="array" ref="N5032">IFERROR(_xlfn.IFS(Sales_Pipeline[[#This Row],[Deal_Stage]]="Won",_xlfn.XLOOKUP(Sales_Pipeline[[#This Row],[Product]],Products!$A$2:$A$8,Products!$C$2:$C$8),Sales_Pipeline[[#This Row],[Deal_Stage]]="Lost",_xlfn.XLOOKUP(Sales_Pipeline[[#This Row],[Product]],Products!$A$2:$A$8,Products!$C$2:$C$8)),"")</f>
        <v/>
      </c>
      <c r="O5032" s="2">
        <v>0</v>
      </c>
    </row>
    <row r="5033" spans="1:15" x14ac:dyDescent="0.3">
      <c r="A5033" t="s">
        <v>5179</v>
      </c>
      <c r="B5033" t="s">
        <v>6</v>
      </c>
      <c r="C5033" t="str">
        <f>_xlfn.XLOOKUP(Sales_Pipeline[[#This Row],[Sales_Agent]],Sales_Teams[Sales_Agent],Sales_Teams[Manager])</f>
        <v>Dustin Brinkmann</v>
      </c>
      <c r="D5033" t="str">
        <f>_xlfn.XLOOKUP(Sales_Pipeline[[#This Row],[Manager]],Sales_Teams[Manager],Sales_Teams[Regional_Office])</f>
        <v>Central</v>
      </c>
      <c r="E5033" t="s">
        <v>61</v>
      </c>
      <c r="G5033" t="str">
        <f>IFERROR(_xlfn.XLOOKUP(Sales_Pipeline[[#This Row],[Account]],Accounts!$A$2:$A$86,Accounts!$F$2:$F$86),"")</f>
        <v/>
      </c>
      <c r="H5033" t="s">
        <v>77</v>
      </c>
      <c r="I5033" s="3">
        <v>42937</v>
      </c>
      <c r="K5033" s="8" t="str">
        <f>IF(Sales_Pipeline[[#This Row],[Close_Date]]="","",TEXT(Sales_Pipeline[[#This Row],[Close_Date]],"ddd"))</f>
        <v/>
      </c>
      <c r="L5033" s="8" t="str">
        <f>IF(Sales_Pipeline[[#This Row],[Close_Date]]="","",TEXT(Sales_Pipeline[[#This Row],[Close_Date]],"mmm"))</f>
        <v/>
      </c>
      <c r="M5033" s="8" t="str">
        <f>IF(Sales_Pipeline[[#This Row],[Close_Date]]="","","Q"&amp;ROUNDUP(MONTH(Sales_Pipeline[[#This Row],[Close_Date]])/3,0))</f>
        <v/>
      </c>
      <c r="N5033" s="2" t="str" cm="1">
        <f t="array" ref="N5033">IFERROR(_xlfn.IFS(Sales_Pipeline[[#This Row],[Deal_Stage]]="Won",_xlfn.XLOOKUP(Sales_Pipeline[[#This Row],[Product]],Products!$A$2:$A$8,Products!$C$2:$C$8),Sales_Pipeline[[#This Row],[Deal_Stage]]="Lost",_xlfn.XLOOKUP(Sales_Pipeline[[#This Row],[Product]],Products!$A$2:$A$8,Products!$C$2:$C$8)),"")</f>
        <v/>
      </c>
      <c r="O5033" s="2">
        <v>0</v>
      </c>
    </row>
    <row r="5034" spans="1:15" x14ac:dyDescent="0.3">
      <c r="A5034" t="s">
        <v>5180</v>
      </c>
      <c r="B5034" t="s">
        <v>25</v>
      </c>
      <c r="C5034" t="str">
        <f>_xlfn.XLOOKUP(Sales_Pipeline[[#This Row],[Sales_Agent]],Sales_Teams[Sales_Agent],Sales_Teams[Manager])</f>
        <v>Rocco Neubert</v>
      </c>
      <c r="D5034" t="str">
        <f>_xlfn.XLOOKUP(Sales_Pipeline[[#This Row],[Manager]],Sales_Teams[Manager],Sales_Teams[Regional_Office])</f>
        <v>East</v>
      </c>
      <c r="E5034" t="s">
        <v>84</v>
      </c>
      <c r="F5034" t="s">
        <v>216</v>
      </c>
      <c r="G5034" t="str">
        <f>IFERROR(_xlfn.XLOOKUP(Sales_Pipeline[[#This Row],[Account]],Accounts!$A$2:$A$86,Accounts!$F$2:$F$86),"")</f>
        <v>United States</v>
      </c>
      <c r="H5034" t="s">
        <v>57</v>
      </c>
      <c r="I5034" s="3">
        <v>42937</v>
      </c>
      <c r="J5034" s="3">
        <v>42938</v>
      </c>
      <c r="K5034" s="8" t="str">
        <f>IF(Sales_Pipeline[[#This Row],[Close_Date]]="","",TEXT(Sales_Pipeline[[#This Row],[Close_Date]],"ddd"))</f>
        <v>Sat</v>
      </c>
      <c r="L5034" s="8" t="str">
        <f>IF(Sales_Pipeline[[#This Row],[Close_Date]]="","",TEXT(Sales_Pipeline[[#This Row],[Close_Date]],"mmm"))</f>
        <v>Jul</v>
      </c>
      <c r="M5034" s="8" t="str">
        <f>IF(Sales_Pipeline[[#This Row],[Close_Date]]="","","Q"&amp;ROUNDUP(MONTH(Sales_Pipeline[[#This Row],[Close_Date]])/3,0))</f>
        <v>Q3</v>
      </c>
      <c r="N5034" s="2" cm="1">
        <f t="array" ref="N5034">IFERROR(_xlfn.IFS(Sales_Pipeline[[#This Row],[Deal_Stage]]="Won",_xlfn.XLOOKUP(Sales_Pipeline[[#This Row],[Product]],Products!$A$2:$A$8,Products!$C$2:$C$8),Sales_Pipeline[[#This Row],[Deal_Stage]]="Lost",_xlfn.XLOOKUP(Sales_Pipeline[[#This Row],[Product]],Products!$A$2:$A$8,Products!$C$2:$C$8)),"")</f>
        <v>5482</v>
      </c>
      <c r="O5034" s="2">
        <v>5118</v>
      </c>
    </row>
    <row r="5035" spans="1:15" x14ac:dyDescent="0.3">
      <c r="A5035" t="s">
        <v>5181</v>
      </c>
      <c r="B5035" t="s">
        <v>15</v>
      </c>
      <c r="C5035" t="str">
        <f>_xlfn.XLOOKUP(Sales_Pipeline[[#This Row],[Sales_Agent]],Sales_Teams[Sales_Agent],Sales_Teams[Manager])</f>
        <v>Melvin Marxen</v>
      </c>
      <c r="D5035" t="str">
        <f>_xlfn.XLOOKUP(Sales_Pipeline[[#This Row],[Manager]],Sales_Teams[Manager],Sales_Teams[Regional_Office])</f>
        <v>Central</v>
      </c>
      <c r="E5035" t="s">
        <v>8953</v>
      </c>
      <c r="G5035" t="str">
        <f>IFERROR(_xlfn.XLOOKUP(Sales_Pipeline[[#This Row],[Account]],Accounts!$A$2:$A$86,Accounts!$F$2:$F$86),"")</f>
        <v/>
      </c>
      <c r="H5035" t="s">
        <v>77</v>
      </c>
      <c r="I5035" s="3">
        <v>42937</v>
      </c>
      <c r="K5035" s="8" t="str">
        <f>IF(Sales_Pipeline[[#This Row],[Close_Date]]="","",TEXT(Sales_Pipeline[[#This Row],[Close_Date]],"ddd"))</f>
        <v/>
      </c>
      <c r="L5035" s="8" t="str">
        <f>IF(Sales_Pipeline[[#This Row],[Close_Date]]="","",TEXT(Sales_Pipeline[[#This Row],[Close_Date]],"mmm"))</f>
        <v/>
      </c>
      <c r="M5035" s="8" t="str">
        <f>IF(Sales_Pipeline[[#This Row],[Close_Date]]="","","Q"&amp;ROUNDUP(MONTH(Sales_Pipeline[[#This Row],[Close_Date]])/3,0))</f>
        <v/>
      </c>
      <c r="N5035" s="2" t="str" cm="1">
        <f t="array" ref="N5035">IFERROR(_xlfn.IFS(Sales_Pipeline[[#This Row],[Deal_Stage]]="Won",_xlfn.XLOOKUP(Sales_Pipeline[[#This Row],[Product]],Products!$A$2:$A$8,Products!$C$2:$C$8),Sales_Pipeline[[#This Row],[Deal_Stage]]="Lost",_xlfn.XLOOKUP(Sales_Pipeline[[#This Row],[Product]],Products!$A$2:$A$8,Products!$C$2:$C$8)),"")</f>
        <v/>
      </c>
      <c r="O5035" s="2">
        <v>0</v>
      </c>
    </row>
    <row r="5036" spans="1:15" x14ac:dyDescent="0.3">
      <c r="A5036" t="s">
        <v>5182</v>
      </c>
      <c r="B5036" t="s">
        <v>15</v>
      </c>
      <c r="C5036" t="str">
        <f>_xlfn.XLOOKUP(Sales_Pipeline[[#This Row],[Sales_Agent]],Sales_Teams[Sales_Agent],Sales_Teams[Manager])</f>
        <v>Melvin Marxen</v>
      </c>
      <c r="D5036" t="str">
        <f>_xlfn.XLOOKUP(Sales_Pipeline[[#This Row],[Manager]],Sales_Teams[Manager],Sales_Teams[Regional_Office])</f>
        <v>Central</v>
      </c>
      <c r="E5036" t="s">
        <v>8953</v>
      </c>
      <c r="G5036" t="str">
        <f>IFERROR(_xlfn.XLOOKUP(Sales_Pipeline[[#This Row],[Account]],Accounts!$A$2:$A$86,Accounts!$F$2:$F$86),"")</f>
        <v/>
      </c>
      <c r="H5036" t="s">
        <v>77</v>
      </c>
      <c r="I5036" s="3">
        <v>42937</v>
      </c>
      <c r="K5036" s="8" t="str">
        <f>IF(Sales_Pipeline[[#This Row],[Close_Date]]="","",TEXT(Sales_Pipeline[[#This Row],[Close_Date]],"ddd"))</f>
        <v/>
      </c>
      <c r="L5036" s="8" t="str">
        <f>IF(Sales_Pipeline[[#This Row],[Close_Date]]="","",TEXT(Sales_Pipeline[[#This Row],[Close_Date]],"mmm"))</f>
        <v/>
      </c>
      <c r="M5036" s="8" t="str">
        <f>IF(Sales_Pipeline[[#This Row],[Close_Date]]="","","Q"&amp;ROUNDUP(MONTH(Sales_Pipeline[[#This Row],[Close_Date]])/3,0))</f>
        <v/>
      </c>
      <c r="N5036" s="2" t="str" cm="1">
        <f t="array" ref="N5036">IFERROR(_xlfn.IFS(Sales_Pipeline[[#This Row],[Deal_Stage]]="Won",_xlfn.XLOOKUP(Sales_Pipeline[[#This Row],[Product]],Products!$A$2:$A$8,Products!$C$2:$C$8),Sales_Pipeline[[#This Row],[Deal_Stage]]="Lost",_xlfn.XLOOKUP(Sales_Pipeline[[#This Row],[Product]],Products!$A$2:$A$8,Products!$C$2:$C$8)),"")</f>
        <v/>
      </c>
      <c r="O5036" s="2">
        <v>0</v>
      </c>
    </row>
    <row r="5037" spans="1:15" x14ac:dyDescent="0.3">
      <c r="A5037" t="s">
        <v>5183</v>
      </c>
      <c r="B5037" t="s">
        <v>15</v>
      </c>
      <c r="C5037" t="str">
        <f>_xlfn.XLOOKUP(Sales_Pipeline[[#This Row],[Sales_Agent]],Sales_Teams[Sales_Agent],Sales_Teams[Manager])</f>
        <v>Melvin Marxen</v>
      </c>
      <c r="D5037" t="str">
        <f>_xlfn.XLOOKUP(Sales_Pipeline[[#This Row],[Manager]],Sales_Teams[Manager],Sales_Teams[Regional_Office])</f>
        <v>Central</v>
      </c>
      <c r="E5037" t="s">
        <v>61</v>
      </c>
      <c r="F5037" t="s">
        <v>220</v>
      </c>
      <c r="G5037" t="str">
        <f>IFERROR(_xlfn.XLOOKUP(Sales_Pipeline[[#This Row],[Account]],Accounts!$A$2:$A$86,Accounts!$F$2:$F$86),"")</f>
        <v>United States</v>
      </c>
      <c r="H5037" t="s">
        <v>77</v>
      </c>
      <c r="I5037" s="3">
        <v>42937</v>
      </c>
      <c r="K5037" s="8" t="str">
        <f>IF(Sales_Pipeline[[#This Row],[Close_Date]]="","",TEXT(Sales_Pipeline[[#This Row],[Close_Date]],"ddd"))</f>
        <v/>
      </c>
      <c r="L5037" s="8" t="str">
        <f>IF(Sales_Pipeline[[#This Row],[Close_Date]]="","",TEXT(Sales_Pipeline[[#This Row],[Close_Date]],"mmm"))</f>
        <v/>
      </c>
      <c r="M5037" s="8" t="str">
        <f>IF(Sales_Pipeline[[#This Row],[Close_Date]]="","","Q"&amp;ROUNDUP(MONTH(Sales_Pipeline[[#This Row],[Close_Date]])/3,0))</f>
        <v/>
      </c>
      <c r="N5037" s="2" t="str" cm="1">
        <f t="array" ref="N5037">IFERROR(_xlfn.IFS(Sales_Pipeline[[#This Row],[Deal_Stage]]="Won",_xlfn.XLOOKUP(Sales_Pipeline[[#This Row],[Product]],Products!$A$2:$A$8,Products!$C$2:$C$8),Sales_Pipeline[[#This Row],[Deal_Stage]]="Lost",_xlfn.XLOOKUP(Sales_Pipeline[[#This Row],[Product]],Products!$A$2:$A$8,Products!$C$2:$C$8)),"")</f>
        <v/>
      </c>
      <c r="O5037" s="2">
        <v>0</v>
      </c>
    </row>
    <row r="5038" spans="1:15" x14ac:dyDescent="0.3">
      <c r="A5038" t="s">
        <v>5184</v>
      </c>
      <c r="B5038" t="s">
        <v>15</v>
      </c>
      <c r="C5038" t="str">
        <f>_xlfn.XLOOKUP(Sales_Pipeline[[#This Row],[Sales_Agent]],Sales_Teams[Sales_Agent],Sales_Teams[Manager])</f>
        <v>Melvin Marxen</v>
      </c>
      <c r="D5038" t="str">
        <f>_xlfn.XLOOKUP(Sales_Pipeline[[#This Row],[Manager]],Sales_Teams[Manager],Sales_Teams[Regional_Office])</f>
        <v>Central</v>
      </c>
      <c r="E5038" t="s">
        <v>76</v>
      </c>
      <c r="F5038" t="s">
        <v>209</v>
      </c>
      <c r="G5038" t="str">
        <f>IFERROR(_xlfn.XLOOKUP(Sales_Pipeline[[#This Row],[Account]],Accounts!$A$2:$A$86,Accounts!$F$2:$F$86),"")</f>
        <v>United States</v>
      </c>
      <c r="H5038" t="s">
        <v>77</v>
      </c>
      <c r="I5038" s="3">
        <v>42937</v>
      </c>
      <c r="K5038" s="8" t="str">
        <f>IF(Sales_Pipeline[[#This Row],[Close_Date]]="","",TEXT(Sales_Pipeline[[#This Row],[Close_Date]],"ddd"))</f>
        <v/>
      </c>
      <c r="L5038" s="8" t="str">
        <f>IF(Sales_Pipeline[[#This Row],[Close_Date]]="","",TEXT(Sales_Pipeline[[#This Row],[Close_Date]],"mmm"))</f>
        <v/>
      </c>
      <c r="M5038" s="8" t="str">
        <f>IF(Sales_Pipeline[[#This Row],[Close_Date]]="","","Q"&amp;ROUNDUP(MONTH(Sales_Pipeline[[#This Row],[Close_Date]])/3,0))</f>
        <v/>
      </c>
      <c r="N5038" s="2" t="str" cm="1">
        <f t="array" ref="N5038">IFERROR(_xlfn.IFS(Sales_Pipeline[[#This Row],[Deal_Stage]]="Won",_xlfn.XLOOKUP(Sales_Pipeline[[#This Row],[Product]],Products!$A$2:$A$8,Products!$C$2:$C$8),Sales_Pipeline[[#This Row],[Deal_Stage]]="Lost",_xlfn.XLOOKUP(Sales_Pipeline[[#This Row],[Product]],Products!$A$2:$A$8,Products!$C$2:$C$8)),"")</f>
        <v/>
      </c>
      <c r="O5038" s="2">
        <v>0</v>
      </c>
    </row>
    <row r="5039" spans="1:15" x14ac:dyDescent="0.3">
      <c r="A5039" t="s">
        <v>5185</v>
      </c>
      <c r="B5039" t="s">
        <v>15</v>
      </c>
      <c r="C5039" t="str">
        <f>_xlfn.XLOOKUP(Sales_Pipeline[[#This Row],[Sales_Agent]],Sales_Teams[Sales_Agent],Sales_Teams[Manager])</f>
        <v>Melvin Marxen</v>
      </c>
      <c r="D5039" t="str">
        <f>_xlfn.XLOOKUP(Sales_Pipeline[[#This Row],[Manager]],Sales_Teams[Manager],Sales_Teams[Regional_Office])</f>
        <v>Central</v>
      </c>
      <c r="E5039" t="s">
        <v>76</v>
      </c>
      <c r="F5039" t="s">
        <v>92</v>
      </c>
      <c r="G5039" t="str">
        <f>IFERROR(_xlfn.XLOOKUP(Sales_Pipeline[[#This Row],[Account]],Accounts!$A$2:$A$86,Accounts!$F$2:$F$86),"")</f>
        <v>United States</v>
      </c>
      <c r="H5039" t="s">
        <v>77</v>
      </c>
      <c r="I5039" s="3">
        <v>42937</v>
      </c>
      <c r="K5039" s="8" t="str">
        <f>IF(Sales_Pipeline[[#This Row],[Close_Date]]="","",TEXT(Sales_Pipeline[[#This Row],[Close_Date]],"ddd"))</f>
        <v/>
      </c>
      <c r="L5039" s="8" t="str">
        <f>IF(Sales_Pipeline[[#This Row],[Close_Date]]="","",TEXT(Sales_Pipeline[[#This Row],[Close_Date]],"mmm"))</f>
        <v/>
      </c>
      <c r="M5039" s="8" t="str">
        <f>IF(Sales_Pipeline[[#This Row],[Close_Date]]="","","Q"&amp;ROUNDUP(MONTH(Sales_Pipeline[[#This Row],[Close_Date]])/3,0))</f>
        <v/>
      </c>
      <c r="N5039" s="2" t="str" cm="1">
        <f t="array" ref="N5039">IFERROR(_xlfn.IFS(Sales_Pipeline[[#This Row],[Deal_Stage]]="Won",_xlfn.XLOOKUP(Sales_Pipeline[[#This Row],[Product]],Products!$A$2:$A$8,Products!$C$2:$C$8),Sales_Pipeline[[#This Row],[Deal_Stage]]="Lost",_xlfn.XLOOKUP(Sales_Pipeline[[#This Row],[Product]],Products!$A$2:$A$8,Products!$C$2:$C$8)),"")</f>
        <v/>
      </c>
      <c r="O5039" s="2">
        <v>0</v>
      </c>
    </row>
    <row r="5040" spans="1:15" x14ac:dyDescent="0.3">
      <c r="A5040" t="s">
        <v>5186</v>
      </c>
      <c r="B5040" t="s">
        <v>15</v>
      </c>
      <c r="C5040" t="str">
        <f>_xlfn.XLOOKUP(Sales_Pipeline[[#This Row],[Sales_Agent]],Sales_Teams[Sales_Agent],Sales_Teams[Manager])</f>
        <v>Melvin Marxen</v>
      </c>
      <c r="D5040" t="str">
        <f>_xlfn.XLOOKUP(Sales_Pipeline[[#This Row],[Manager]],Sales_Teams[Manager],Sales_Teams[Regional_Office])</f>
        <v>Central</v>
      </c>
      <c r="E5040" t="s">
        <v>55</v>
      </c>
      <c r="F5040" t="s">
        <v>187</v>
      </c>
      <c r="G5040" t="str">
        <f>IFERROR(_xlfn.XLOOKUP(Sales_Pipeline[[#This Row],[Account]],Accounts!$A$2:$A$86,Accounts!$F$2:$F$86),"")</f>
        <v>United States</v>
      </c>
      <c r="H5040" t="s">
        <v>57</v>
      </c>
      <c r="I5040" s="3">
        <v>42937</v>
      </c>
      <c r="J5040" s="3">
        <v>42944</v>
      </c>
      <c r="K5040" s="8" t="str">
        <f>IF(Sales_Pipeline[[#This Row],[Close_Date]]="","",TEXT(Sales_Pipeline[[#This Row],[Close_Date]],"ddd"))</f>
        <v>Fri</v>
      </c>
      <c r="L5040" s="8" t="str">
        <f>IF(Sales_Pipeline[[#This Row],[Close_Date]]="","",TEXT(Sales_Pipeline[[#This Row],[Close_Date]],"mmm"))</f>
        <v>Jul</v>
      </c>
      <c r="M5040" s="8" t="str">
        <f>IF(Sales_Pipeline[[#This Row],[Close_Date]]="","","Q"&amp;ROUNDUP(MONTH(Sales_Pipeline[[#This Row],[Close_Date]])/3,0))</f>
        <v>Q3</v>
      </c>
      <c r="N5040" s="2" cm="1">
        <f t="array" ref="N5040">IFERROR(_xlfn.IFS(Sales_Pipeline[[#This Row],[Deal_Stage]]="Won",_xlfn.XLOOKUP(Sales_Pipeline[[#This Row],[Product]],Products!$A$2:$A$8,Products!$C$2:$C$8),Sales_Pipeline[[#This Row],[Deal_Stage]]="Lost",_xlfn.XLOOKUP(Sales_Pipeline[[#This Row],[Product]],Products!$A$2:$A$8,Products!$C$2:$C$8)),"")</f>
        <v>1096</v>
      </c>
      <c r="O5040" s="2">
        <v>1000</v>
      </c>
    </row>
    <row r="5041" spans="1:15" x14ac:dyDescent="0.3">
      <c r="A5041" t="s">
        <v>5187</v>
      </c>
      <c r="B5041" t="s">
        <v>15</v>
      </c>
      <c r="C5041" t="str">
        <f>_xlfn.XLOOKUP(Sales_Pipeline[[#This Row],[Sales_Agent]],Sales_Teams[Sales_Agent],Sales_Teams[Manager])</f>
        <v>Melvin Marxen</v>
      </c>
      <c r="D5041" t="str">
        <f>_xlfn.XLOOKUP(Sales_Pipeline[[#This Row],[Manager]],Sales_Teams[Manager],Sales_Teams[Regional_Office])</f>
        <v>Central</v>
      </c>
      <c r="E5041" t="s">
        <v>8953</v>
      </c>
      <c r="F5041" t="s">
        <v>141</v>
      </c>
      <c r="G5041" t="str">
        <f>IFERROR(_xlfn.XLOOKUP(Sales_Pipeline[[#This Row],[Account]],Accounts!$A$2:$A$86,Accounts!$F$2:$F$86),"")</f>
        <v>United States</v>
      </c>
      <c r="H5041" t="s">
        <v>57</v>
      </c>
      <c r="I5041" s="3">
        <v>42937</v>
      </c>
      <c r="J5041" s="3">
        <v>42942</v>
      </c>
      <c r="K5041" s="8" t="str">
        <f>IF(Sales_Pipeline[[#This Row],[Close_Date]]="","",TEXT(Sales_Pipeline[[#This Row],[Close_Date]],"ddd"))</f>
        <v>Wed</v>
      </c>
      <c r="L5041" s="8" t="str">
        <f>IF(Sales_Pipeline[[#This Row],[Close_Date]]="","",TEXT(Sales_Pipeline[[#This Row],[Close_Date]],"mmm"))</f>
        <v>Jul</v>
      </c>
      <c r="M5041" s="8" t="str">
        <f>IF(Sales_Pipeline[[#This Row],[Close_Date]]="","","Q"&amp;ROUNDUP(MONTH(Sales_Pipeline[[#This Row],[Close_Date]])/3,0))</f>
        <v>Q3</v>
      </c>
      <c r="N5041" s="2" cm="1">
        <f t="array" ref="N5041">IFERROR(_xlfn.IFS(Sales_Pipeline[[#This Row],[Deal_Stage]]="Won",_xlfn.XLOOKUP(Sales_Pipeline[[#This Row],[Product]],Products!$A$2:$A$8,Products!$C$2:$C$8),Sales_Pipeline[[#This Row],[Deal_Stage]]="Lost",_xlfn.XLOOKUP(Sales_Pipeline[[#This Row],[Product]],Products!$A$2:$A$8,Products!$C$2:$C$8)),"")</f>
        <v>4821</v>
      </c>
      <c r="O5041" s="2">
        <v>5347</v>
      </c>
    </row>
    <row r="5042" spans="1:15" x14ac:dyDescent="0.3">
      <c r="A5042" t="s">
        <v>5188</v>
      </c>
      <c r="B5042" t="s">
        <v>28</v>
      </c>
      <c r="C5042" t="str">
        <f>_xlfn.XLOOKUP(Sales_Pipeline[[#This Row],[Sales_Agent]],Sales_Teams[Sales_Agent],Sales_Teams[Manager])</f>
        <v>Rocco Neubert</v>
      </c>
      <c r="D5042" t="str">
        <f>_xlfn.XLOOKUP(Sales_Pipeline[[#This Row],[Manager]],Sales_Teams[Manager],Sales_Teams[Regional_Office])</f>
        <v>East</v>
      </c>
      <c r="E5042" t="s">
        <v>63</v>
      </c>
      <c r="F5042" t="s">
        <v>109</v>
      </c>
      <c r="G5042" t="str">
        <f>IFERROR(_xlfn.XLOOKUP(Sales_Pipeline[[#This Row],[Account]],Accounts!$A$2:$A$86,Accounts!$F$2:$F$86),"")</f>
        <v>Japan</v>
      </c>
      <c r="H5042" t="s">
        <v>82</v>
      </c>
      <c r="I5042" s="3">
        <v>42937</v>
      </c>
      <c r="J5042" s="3">
        <v>42938</v>
      </c>
      <c r="K5042" s="8" t="str">
        <f>IF(Sales_Pipeline[[#This Row],[Close_Date]]="","",TEXT(Sales_Pipeline[[#This Row],[Close_Date]],"ddd"))</f>
        <v>Sat</v>
      </c>
      <c r="L5042" s="8" t="str">
        <f>IF(Sales_Pipeline[[#This Row],[Close_Date]]="","",TEXT(Sales_Pipeline[[#This Row],[Close_Date]],"mmm"))</f>
        <v>Jul</v>
      </c>
      <c r="M5042" s="8" t="str">
        <f>IF(Sales_Pipeline[[#This Row],[Close_Date]]="","","Q"&amp;ROUNDUP(MONTH(Sales_Pipeline[[#This Row],[Close_Date]])/3,0))</f>
        <v>Q3</v>
      </c>
      <c r="N5042" s="2" cm="1">
        <f t="array" ref="N5042">IFERROR(_xlfn.IFS(Sales_Pipeline[[#This Row],[Deal_Stage]]="Won",_xlfn.XLOOKUP(Sales_Pipeline[[#This Row],[Product]],Products!$A$2:$A$8,Products!$C$2:$C$8),Sales_Pipeline[[#This Row],[Deal_Stage]]="Lost",_xlfn.XLOOKUP(Sales_Pipeline[[#This Row],[Product]],Products!$A$2:$A$8,Products!$C$2:$C$8)),"")</f>
        <v>550</v>
      </c>
      <c r="O5042" s="2">
        <v>0</v>
      </c>
    </row>
    <row r="5043" spans="1:15" x14ac:dyDescent="0.3">
      <c r="A5043" t="s">
        <v>5189</v>
      </c>
      <c r="B5043" t="s">
        <v>28</v>
      </c>
      <c r="C5043" t="str">
        <f>_xlfn.XLOOKUP(Sales_Pipeline[[#This Row],[Sales_Agent]],Sales_Teams[Sales_Agent],Sales_Teams[Manager])</f>
        <v>Rocco Neubert</v>
      </c>
      <c r="D5043" t="str">
        <f>_xlfn.XLOOKUP(Sales_Pipeline[[#This Row],[Manager]],Sales_Teams[Manager],Sales_Teams[Regional_Office])</f>
        <v>East</v>
      </c>
      <c r="E5043" t="s">
        <v>63</v>
      </c>
      <c r="F5043" t="s">
        <v>344</v>
      </c>
      <c r="G5043" t="str">
        <f>IFERROR(_xlfn.XLOOKUP(Sales_Pipeline[[#This Row],[Account]],Accounts!$A$2:$A$86,Accounts!$F$2:$F$86),"")</f>
        <v>Romania</v>
      </c>
      <c r="H5043" t="s">
        <v>82</v>
      </c>
      <c r="I5043" s="3">
        <v>42937</v>
      </c>
      <c r="J5043" s="3">
        <v>42945</v>
      </c>
      <c r="K5043" s="8" t="str">
        <f>IF(Sales_Pipeline[[#This Row],[Close_Date]]="","",TEXT(Sales_Pipeline[[#This Row],[Close_Date]],"ddd"))</f>
        <v>Sat</v>
      </c>
      <c r="L5043" s="8" t="str">
        <f>IF(Sales_Pipeline[[#This Row],[Close_Date]]="","",TEXT(Sales_Pipeline[[#This Row],[Close_Date]],"mmm"))</f>
        <v>Jul</v>
      </c>
      <c r="M5043" s="8" t="str">
        <f>IF(Sales_Pipeline[[#This Row],[Close_Date]]="","","Q"&amp;ROUNDUP(MONTH(Sales_Pipeline[[#This Row],[Close_Date]])/3,0))</f>
        <v>Q3</v>
      </c>
      <c r="N5043" s="2" cm="1">
        <f t="array" ref="N5043">IFERROR(_xlfn.IFS(Sales_Pipeline[[#This Row],[Deal_Stage]]="Won",_xlfn.XLOOKUP(Sales_Pipeline[[#This Row],[Product]],Products!$A$2:$A$8,Products!$C$2:$C$8),Sales_Pipeline[[#This Row],[Deal_Stage]]="Lost",_xlfn.XLOOKUP(Sales_Pipeline[[#This Row],[Product]],Products!$A$2:$A$8,Products!$C$2:$C$8)),"")</f>
        <v>550</v>
      </c>
      <c r="O5043" s="2">
        <v>0</v>
      </c>
    </row>
    <row r="5044" spans="1:15" x14ac:dyDescent="0.3">
      <c r="A5044" t="s">
        <v>5190</v>
      </c>
      <c r="B5044" t="s">
        <v>28</v>
      </c>
      <c r="C5044" t="str">
        <f>_xlfn.XLOOKUP(Sales_Pipeline[[#This Row],[Sales_Agent]],Sales_Teams[Sales_Agent],Sales_Teams[Manager])</f>
        <v>Rocco Neubert</v>
      </c>
      <c r="D5044" t="str">
        <f>_xlfn.XLOOKUP(Sales_Pipeline[[#This Row],[Manager]],Sales_Teams[Manager],Sales_Teams[Regional_Office])</f>
        <v>East</v>
      </c>
      <c r="E5044" t="s">
        <v>84</v>
      </c>
      <c r="F5044" t="s">
        <v>231</v>
      </c>
      <c r="G5044" t="str">
        <f>IFERROR(_xlfn.XLOOKUP(Sales_Pipeline[[#This Row],[Account]],Accounts!$A$2:$A$86,Accounts!$F$2:$F$86),"")</f>
        <v>United States</v>
      </c>
      <c r="H5044" t="s">
        <v>57</v>
      </c>
      <c r="I5044" s="3">
        <v>42937</v>
      </c>
      <c r="J5044" s="3">
        <v>42970</v>
      </c>
      <c r="K5044" s="8" t="str">
        <f>IF(Sales_Pipeline[[#This Row],[Close_Date]]="","",TEXT(Sales_Pipeline[[#This Row],[Close_Date]],"ddd"))</f>
        <v>Wed</v>
      </c>
      <c r="L5044" s="8" t="str">
        <f>IF(Sales_Pipeline[[#This Row],[Close_Date]]="","",TEXT(Sales_Pipeline[[#This Row],[Close_Date]],"mmm"))</f>
        <v>Aug</v>
      </c>
      <c r="M5044" s="8" t="str">
        <f>IF(Sales_Pipeline[[#This Row],[Close_Date]]="","","Q"&amp;ROUNDUP(MONTH(Sales_Pipeline[[#This Row],[Close_Date]])/3,0))</f>
        <v>Q3</v>
      </c>
      <c r="N5044" s="2" cm="1">
        <f t="array" ref="N5044">IFERROR(_xlfn.IFS(Sales_Pipeline[[#This Row],[Deal_Stage]]="Won",_xlfn.XLOOKUP(Sales_Pipeline[[#This Row],[Product]],Products!$A$2:$A$8,Products!$C$2:$C$8),Sales_Pipeline[[#This Row],[Deal_Stage]]="Lost",_xlfn.XLOOKUP(Sales_Pipeline[[#This Row],[Product]],Products!$A$2:$A$8,Products!$C$2:$C$8)),"")</f>
        <v>5482</v>
      </c>
      <c r="O5044" s="2">
        <v>5340</v>
      </c>
    </row>
    <row r="5045" spans="1:15" x14ac:dyDescent="0.3">
      <c r="A5045" t="s">
        <v>5191</v>
      </c>
      <c r="B5045" t="s">
        <v>13</v>
      </c>
      <c r="C5045" t="str">
        <f>_xlfn.XLOOKUP(Sales_Pipeline[[#This Row],[Sales_Agent]],Sales_Teams[Sales_Agent],Sales_Teams[Manager])</f>
        <v>Melvin Marxen</v>
      </c>
      <c r="D5045" t="str">
        <f>_xlfn.XLOOKUP(Sales_Pipeline[[#This Row],[Manager]],Sales_Teams[Manager],Sales_Teams[Regional_Office])</f>
        <v>Central</v>
      </c>
      <c r="E5045" t="s">
        <v>63</v>
      </c>
      <c r="G5045" t="str">
        <f>IFERROR(_xlfn.XLOOKUP(Sales_Pipeline[[#This Row],[Account]],Accounts!$A$2:$A$86,Accounts!$F$2:$F$86),"")</f>
        <v/>
      </c>
      <c r="H5045" t="s">
        <v>77</v>
      </c>
      <c r="I5045" s="3">
        <v>42937</v>
      </c>
      <c r="K5045" s="8" t="str">
        <f>IF(Sales_Pipeline[[#This Row],[Close_Date]]="","",TEXT(Sales_Pipeline[[#This Row],[Close_Date]],"ddd"))</f>
        <v/>
      </c>
      <c r="L5045" s="8" t="str">
        <f>IF(Sales_Pipeline[[#This Row],[Close_Date]]="","",TEXT(Sales_Pipeline[[#This Row],[Close_Date]],"mmm"))</f>
        <v/>
      </c>
      <c r="M5045" s="8" t="str">
        <f>IF(Sales_Pipeline[[#This Row],[Close_Date]]="","","Q"&amp;ROUNDUP(MONTH(Sales_Pipeline[[#This Row],[Close_Date]])/3,0))</f>
        <v/>
      </c>
      <c r="N5045" s="2" t="str" cm="1">
        <f t="array" ref="N5045">IFERROR(_xlfn.IFS(Sales_Pipeline[[#This Row],[Deal_Stage]]="Won",_xlfn.XLOOKUP(Sales_Pipeline[[#This Row],[Product]],Products!$A$2:$A$8,Products!$C$2:$C$8),Sales_Pipeline[[#This Row],[Deal_Stage]]="Lost",_xlfn.XLOOKUP(Sales_Pipeline[[#This Row],[Product]],Products!$A$2:$A$8,Products!$C$2:$C$8)),"")</f>
        <v/>
      </c>
      <c r="O5045" s="2">
        <v>0</v>
      </c>
    </row>
    <row r="5046" spans="1:15" x14ac:dyDescent="0.3">
      <c r="A5046" t="s">
        <v>5192</v>
      </c>
      <c r="B5046" t="s">
        <v>13</v>
      </c>
      <c r="C5046" t="str">
        <f>_xlfn.XLOOKUP(Sales_Pipeline[[#This Row],[Sales_Agent]],Sales_Teams[Sales_Agent],Sales_Teams[Manager])</f>
        <v>Melvin Marxen</v>
      </c>
      <c r="D5046" t="str">
        <f>_xlfn.XLOOKUP(Sales_Pipeline[[#This Row],[Manager]],Sales_Teams[Manager],Sales_Teams[Regional_Office])</f>
        <v>Central</v>
      </c>
      <c r="E5046" t="s">
        <v>61</v>
      </c>
      <c r="F5046" t="s">
        <v>161</v>
      </c>
      <c r="G5046" t="str">
        <f>IFERROR(_xlfn.XLOOKUP(Sales_Pipeline[[#This Row],[Account]],Accounts!$A$2:$A$86,Accounts!$F$2:$F$86),"")</f>
        <v>United States</v>
      </c>
      <c r="H5046" t="s">
        <v>77</v>
      </c>
      <c r="I5046" s="3">
        <v>42937</v>
      </c>
      <c r="K5046" s="8" t="str">
        <f>IF(Sales_Pipeline[[#This Row],[Close_Date]]="","",TEXT(Sales_Pipeline[[#This Row],[Close_Date]],"ddd"))</f>
        <v/>
      </c>
      <c r="L5046" s="8" t="str">
        <f>IF(Sales_Pipeline[[#This Row],[Close_Date]]="","",TEXT(Sales_Pipeline[[#This Row],[Close_Date]],"mmm"))</f>
        <v/>
      </c>
      <c r="M5046" s="8" t="str">
        <f>IF(Sales_Pipeline[[#This Row],[Close_Date]]="","","Q"&amp;ROUNDUP(MONTH(Sales_Pipeline[[#This Row],[Close_Date]])/3,0))</f>
        <v/>
      </c>
      <c r="N5046" s="2" t="str" cm="1">
        <f t="array" ref="N5046">IFERROR(_xlfn.IFS(Sales_Pipeline[[#This Row],[Deal_Stage]]="Won",_xlfn.XLOOKUP(Sales_Pipeline[[#This Row],[Product]],Products!$A$2:$A$8,Products!$C$2:$C$8),Sales_Pipeline[[#This Row],[Deal_Stage]]="Lost",_xlfn.XLOOKUP(Sales_Pipeline[[#This Row],[Product]],Products!$A$2:$A$8,Products!$C$2:$C$8)),"")</f>
        <v/>
      </c>
      <c r="O5046" s="2">
        <v>0</v>
      </c>
    </row>
    <row r="5047" spans="1:15" x14ac:dyDescent="0.3">
      <c r="A5047" t="s">
        <v>5193</v>
      </c>
      <c r="B5047" t="s">
        <v>13</v>
      </c>
      <c r="C5047" t="str">
        <f>_xlfn.XLOOKUP(Sales_Pipeline[[#This Row],[Sales_Agent]],Sales_Teams[Sales_Agent],Sales_Teams[Manager])</f>
        <v>Melvin Marxen</v>
      </c>
      <c r="D5047" t="str">
        <f>_xlfn.XLOOKUP(Sales_Pipeline[[#This Row],[Manager]],Sales_Teams[Manager],Sales_Teams[Regional_Office])</f>
        <v>Central</v>
      </c>
      <c r="E5047" t="s">
        <v>76</v>
      </c>
      <c r="G5047" t="str">
        <f>IFERROR(_xlfn.XLOOKUP(Sales_Pipeline[[#This Row],[Account]],Accounts!$A$2:$A$86,Accounts!$F$2:$F$86),"")</f>
        <v/>
      </c>
      <c r="H5047" t="s">
        <v>77</v>
      </c>
      <c r="I5047" s="3">
        <v>42937</v>
      </c>
      <c r="K5047" s="8" t="str">
        <f>IF(Sales_Pipeline[[#This Row],[Close_Date]]="","",TEXT(Sales_Pipeline[[#This Row],[Close_Date]],"ddd"))</f>
        <v/>
      </c>
      <c r="L5047" s="8" t="str">
        <f>IF(Sales_Pipeline[[#This Row],[Close_Date]]="","",TEXT(Sales_Pipeline[[#This Row],[Close_Date]],"mmm"))</f>
        <v/>
      </c>
      <c r="M5047" s="8" t="str">
        <f>IF(Sales_Pipeline[[#This Row],[Close_Date]]="","","Q"&amp;ROUNDUP(MONTH(Sales_Pipeline[[#This Row],[Close_Date]])/3,0))</f>
        <v/>
      </c>
      <c r="N5047" s="2" t="str" cm="1">
        <f t="array" ref="N5047">IFERROR(_xlfn.IFS(Sales_Pipeline[[#This Row],[Deal_Stage]]="Won",_xlfn.XLOOKUP(Sales_Pipeline[[#This Row],[Product]],Products!$A$2:$A$8,Products!$C$2:$C$8),Sales_Pipeline[[#This Row],[Deal_Stage]]="Lost",_xlfn.XLOOKUP(Sales_Pipeline[[#This Row],[Product]],Products!$A$2:$A$8,Products!$C$2:$C$8)),"")</f>
        <v/>
      </c>
      <c r="O5047" s="2">
        <v>0</v>
      </c>
    </row>
    <row r="5048" spans="1:15" x14ac:dyDescent="0.3">
      <c r="A5048" t="s">
        <v>5194</v>
      </c>
      <c r="B5048" t="s">
        <v>13</v>
      </c>
      <c r="C5048" t="str">
        <f>_xlfn.XLOOKUP(Sales_Pipeline[[#This Row],[Sales_Agent]],Sales_Teams[Sales_Agent],Sales_Teams[Manager])</f>
        <v>Melvin Marxen</v>
      </c>
      <c r="D5048" t="str">
        <f>_xlfn.XLOOKUP(Sales_Pipeline[[#This Row],[Manager]],Sales_Teams[Manager],Sales_Teams[Regional_Office])</f>
        <v>Central</v>
      </c>
      <c r="E5048" t="s">
        <v>63</v>
      </c>
      <c r="F5048" t="s">
        <v>507</v>
      </c>
      <c r="G5048" t="str">
        <f>IFERROR(_xlfn.XLOOKUP(Sales_Pipeline[[#This Row],[Account]],Accounts!$A$2:$A$86,Accounts!$F$2:$F$86),"")</f>
        <v>Belgium</v>
      </c>
      <c r="H5048" t="s">
        <v>82</v>
      </c>
      <c r="I5048" s="3">
        <v>42937</v>
      </c>
      <c r="J5048" s="3">
        <v>43056</v>
      </c>
      <c r="K5048" s="8" t="str">
        <f>IF(Sales_Pipeline[[#This Row],[Close_Date]]="","",TEXT(Sales_Pipeline[[#This Row],[Close_Date]],"ddd"))</f>
        <v>Fri</v>
      </c>
      <c r="L5048" s="8" t="str">
        <f>IF(Sales_Pipeline[[#This Row],[Close_Date]]="","",TEXT(Sales_Pipeline[[#This Row],[Close_Date]],"mmm"))</f>
        <v>Nov</v>
      </c>
      <c r="M5048" s="8" t="str">
        <f>IF(Sales_Pipeline[[#This Row],[Close_Date]]="","","Q"&amp;ROUNDUP(MONTH(Sales_Pipeline[[#This Row],[Close_Date]])/3,0))</f>
        <v>Q4</v>
      </c>
      <c r="N5048" s="2" cm="1">
        <f t="array" ref="N5048">IFERROR(_xlfn.IFS(Sales_Pipeline[[#This Row],[Deal_Stage]]="Won",_xlfn.XLOOKUP(Sales_Pipeline[[#This Row],[Product]],Products!$A$2:$A$8,Products!$C$2:$C$8),Sales_Pipeline[[#This Row],[Deal_Stage]]="Lost",_xlfn.XLOOKUP(Sales_Pipeline[[#This Row],[Product]],Products!$A$2:$A$8,Products!$C$2:$C$8)),"")</f>
        <v>550</v>
      </c>
      <c r="O5048" s="2">
        <v>0</v>
      </c>
    </row>
    <row r="5049" spans="1:15" x14ac:dyDescent="0.3">
      <c r="A5049" t="s">
        <v>5195</v>
      </c>
      <c r="B5049" t="s">
        <v>13</v>
      </c>
      <c r="C5049" t="str">
        <f>_xlfn.XLOOKUP(Sales_Pipeline[[#This Row],[Sales_Agent]],Sales_Teams[Sales_Agent],Sales_Teams[Manager])</f>
        <v>Melvin Marxen</v>
      </c>
      <c r="D5049" t="str">
        <f>_xlfn.XLOOKUP(Sales_Pipeline[[#This Row],[Manager]],Sales_Teams[Manager],Sales_Teams[Regional_Office])</f>
        <v>Central</v>
      </c>
      <c r="E5049" t="s">
        <v>76</v>
      </c>
      <c r="F5049" t="s">
        <v>134</v>
      </c>
      <c r="G5049" t="str">
        <f>IFERROR(_xlfn.XLOOKUP(Sales_Pipeline[[#This Row],[Account]],Accounts!$A$2:$A$86,Accounts!$F$2:$F$86),"")</f>
        <v>United States</v>
      </c>
      <c r="H5049" t="s">
        <v>57</v>
      </c>
      <c r="I5049" s="3">
        <v>42937</v>
      </c>
      <c r="J5049" s="3">
        <v>42947</v>
      </c>
      <c r="K5049" s="8" t="str">
        <f>IF(Sales_Pipeline[[#This Row],[Close_Date]]="","",TEXT(Sales_Pipeline[[#This Row],[Close_Date]],"ddd"))</f>
        <v>Mon</v>
      </c>
      <c r="L5049" s="8" t="str">
        <f>IF(Sales_Pipeline[[#This Row],[Close_Date]]="","",TEXT(Sales_Pipeline[[#This Row],[Close_Date]],"mmm"))</f>
        <v>Jul</v>
      </c>
      <c r="M5049" s="8" t="str">
        <f>IF(Sales_Pipeline[[#This Row],[Close_Date]]="","","Q"&amp;ROUNDUP(MONTH(Sales_Pipeline[[#This Row],[Close_Date]])/3,0))</f>
        <v>Q3</v>
      </c>
      <c r="N5049" s="2" cm="1">
        <f t="array" ref="N5049">IFERROR(_xlfn.IFS(Sales_Pipeline[[#This Row],[Deal_Stage]]="Won",_xlfn.XLOOKUP(Sales_Pipeline[[#This Row],[Product]],Products!$A$2:$A$8,Products!$C$2:$C$8),Sales_Pipeline[[#This Row],[Deal_Stage]]="Lost",_xlfn.XLOOKUP(Sales_Pipeline[[#This Row],[Product]],Products!$A$2:$A$8,Products!$C$2:$C$8)),"")</f>
        <v>3393</v>
      </c>
      <c r="O5049" s="2">
        <v>2970</v>
      </c>
    </row>
    <row r="5050" spans="1:15" x14ac:dyDescent="0.3">
      <c r="A5050" t="s">
        <v>5196</v>
      </c>
      <c r="B5050" t="s">
        <v>40</v>
      </c>
      <c r="C5050" t="str">
        <f>_xlfn.XLOOKUP(Sales_Pipeline[[#This Row],[Sales_Agent]],Sales_Teams[Sales_Agent],Sales_Teams[Manager])</f>
        <v>Summer Sewald</v>
      </c>
      <c r="D5050" t="str">
        <f>_xlfn.XLOOKUP(Sales_Pipeline[[#This Row],[Manager]],Sales_Teams[Manager],Sales_Teams[Regional_Office])</f>
        <v>West</v>
      </c>
      <c r="E5050" t="s">
        <v>8953</v>
      </c>
      <c r="F5050" t="s">
        <v>98</v>
      </c>
      <c r="G5050" t="str">
        <f>IFERROR(_xlfn.XLOOKUP(Sales_Pipeline[[#This Row],[Account]],Accounts!$A$2:$A$86,Accounts!$F$2:$F$86),"")</f>
        <v>United States</v>
      </c>
      <c r="H5050" t="s">
        <v>82</v>
      </c>
      <c r="I5050" s="3">
        <v>42937</v>
      </c>
      <c r="J5050" s="3">
        <v>42944</v>
      </c>
      <c r="K5050" s="8" t="str">
        <f>IF(Sales_Pipeline[[#This Row],[Close_Date]]="","",TEXT(Sales_Pipeline[[#This Row],[Close_Date]],"ddd"))</f>
        <v>Fri</v>
      </c>
      <c r="L5050" s="8" t="str">
        <f>IF(Sales_Pipeline[[#This Row],[Close_Date]]="","",TEXT(Sales_Pipeline[[#This Row],[Close_Date]],"mmm"))</f>
        <v>Jul</v>
      </c>
      <c r="M5050" s="8" t="str">
        <f>IF(Sales_Pipeline[[#This Row],[Close_Date]]="","","Q"&amp;ROUNDUP(MONTH(Sales_Pipeline[[#This Row],[Close_Date]])/3,0))</f>
        <v>Q3</v>
      </c>
      <c r="N5050" s="2" cm="1">
        <f t="array" ref="N5050">IFERROR(_xlfn.IFS(Sales_Pipeline[[#This Row],[Deal_Stage]]="Won",_xlfn.XLOOKUP(Sales_Pipeline[[#This Row],[Product]],Products!$A$2:$A$8,Products!$C$2:$C$8),Sales_Pipeline[[#This Row],[Deal_Stage]]="Lost",_xlfn.XLOOKUP(Sales_Pipeline[[#This Row],[Product]],Products!$A$2:$A$8,Products!$C$2:$C$8)),"")</f>
        <v>4821</v>
      </c>
      <c r="O5050" s="2">
        <v>0</v>
      </c>
    </row>
    <row r="5051" spans="1:15" x14ac:dyDescent="0.3">
      <c r="A5051" t="s">
        <v>5197</v>
      </c>
      <c r="B5051" t="s">
        <v>10</v>
      </c>
      <c r="C5051" t="str">
        <f>_xlfn.XLOOKUP(Sales_Pipeline[[#This Row],[Sales_Agent]],Sales_Teams[Sales_Agent],Sales_Teams[Manager])</f>
        <v>Melvin Marxen</v>
      </c>
      <c r="D5051" t="str">
        <f>_xlfn.XLOOKUP(Sales_Pipeline[[#This Row],[Manager]],Sales_Teams[Manager],Sales_Teams[Regional_Office])</f>
        <v>Central</v>
      </c>
      <c r="E5051" t="s">
        <v>63</v>
      </c>
      <c r="F5051" t="s">
        <v>134</v>
      </c>
      <c r="G5051" t="str">
        <f>IFERROR(_xlfn.XLOOKUP(Sales_Pipeline[[#This Row],[Account]],Accounts!$A$2:$A$86,Accounts!$F$2:$F$86),"")</f>
        <v>United States</v>
      </c>
      <c r="H5051" t="s">
        <v>77</v>
      </c>
      <c r="I5051" s="3">
        <v>42937</v>
      </c>
      <c r="K5051" s="8" t="str">
        <f>IF(Sales_Pipeline[[#This Row],[Close_Date]]="","",TEXT(Sales_Pipeline[[#This Row],[Close_Date]],"ddd"))</f>
        <v/>
      </c>
      <c r="L5051" s="8" t="str">
        <f>IF(Sales_Pipeline[[#This Row],[Close_Date]]="","",TEXT(Sales_Pipeline[[#This Row],[Close_Date]],"mmm"))</f>
        <v/>
      </c>
      <c r="M5051" s="8" t="str">
        <f>IF(Sales_Pipeline[[#This Row],[Close_Date]]="","","Q"&amp;ROUNDUP(MONTH(Sales_Pipeline[[#This Row],[Close_Date]])/3,0))</f>
        <v/>
      </c>
      <c r="N5051" s="2" t="str" cm="1">
        <f t="array" ref="N5051">IFERROR(_xlfn.IFS(Sales_Pipeline[[#This Row],[Deal_Stage]]="Won",_xlfn.XLOOKUP(Sales_Pipeline[[#This Row],[Product]],Products!$A$2:$A$8,Products!$C$2:$C$8),Sales_Pipeline[[#This Row],[Deal_Stage]]="Lost",_xlfn.XLOOKUP(Sales_Pipeline[[#This Row],[Product]],Products!$A$2:$A$8,Products!$C$2:$C$8)),"")</f>
        <v/>
      </c>
      <c r="O5051" s="2">
        <v>0</v>
      </c>
    </row>
    <row r="5052" spans="1:15" x14ac:dyDescent="0.3">
      <c r="A5052" t="s">
        <v>5198</v>
      </c>
      <c r="B5052" t="s">
        <v>10</v>
      </c>
      <c r="C5052" t="str">
        <f>_xlfn.XLOOKUP(Sales_Pipeline[[#This Row],[Sales_Agent]],Sales_Teams[Sales_Agent],Sales_Teams[Manager])</f>
        <v>Melvin Marxen</v>
      </c>
      <c r="D5052" t="str">
        <f>_xlfn.XLOOKUP(Sales_Pipeline[[#This Row],[Manager]],Sales_Teams[Manager],Sales_Teams[Regional_Office])</f>
        <v>Central</v>
      </c>
      <c r="E5052" t="s">
        <v>55</v>
      </c>
      <c r="G5052" t="str">
        <f>IFERROR(_xlfn.XLOOKUP(Sales_Pipeline[[#This Row],[Account]],Accounts!$A$2:$A$86,Accounts!$F$2:$F$86),"")</f>
        <v/>
      </c>
      <c r="H5052" t="s">
        <v>77</v>
      </c>
      <c r="I5052" s="3">
        <v>42937</v>
      </c>
      <c r="K5052" s="8" t="str">
        <f>IF(Sales_Pipeline[[#This Row],[Close_Date]]="","",TEXT(Sales_Pipeline[[#This Row],[Close_Date]],"ddd"))</f>
        <v/>
      </c>
      <c r="L5052" s="8" t="str">
        <f>IF(Sales_Pipeline[[#This Row],[Close_Date]]="","",TEXT(Sales_Pipeline[[#This Row],[Close_Date]],"mmm"))</f>
        <v/>
      </c>
      <c r="M5052" s="8" t="str">
        <f>IF(Sales_Pipeline[[#This Row],[Close_Date]]="","","Q"&amp;ROUNDUP(MONTH(Sales_Pipeline[[#This Row],[Close_Date]])/3,0))</f>
        <v/>
      </c>
      <c r="N5052" s="2" t="str" cm="1">
        <f t="array" ref="N5052">IFERROR(_xlfn.IFS(Sales_Pipeline[[#This Row],[Deal_Stage]]="Won",_xlfn.XLOOKUP(Sales_Pipeline[[#This Row],[Product]],Products!$A$2:$A$8,Products!$C$2:$C$8),Sales_Pipeline[[#This Row],[Deal_Stage]]="Lost",_xlfn.XLOOKUP(Sales_Pipeline[[#This Row],[Product]],Products!$A$2:$A$8,Products!$C$2:$C$8)),"")</f>
        <v/>
      </c>
      <c r="O5052" s="2">
        <v>0</v>
      </c>
    </row>
    <row r="5053" spans="1:15" x14ac:dyDescent="0.3">
      <c r="A5053" t="s">
        <v>5199</v>
      </c>
      <c r="B5053" t="s">
        <v>10</v>
      </c>
      <c r="C5053" t="str">
        <f>_xlfn.XLOOKUP(Sales_Pipeline[[#This Row],[Sales_Agent]],Sales_Teams[Sales_Agent],Sales_Teams[Manager])</f>
        <v>Melvin Marxen</v>
      </c>
      <c r="D5053" t="str">
        <f>_xlfn.XLOOKUP(Sales_Pipeline[[#This Row],[Manager]],Sales_Teams[Manager],Sales_Teams[Regional_Office])</f>
        <v>Central</v>
      </c>
      <c r="E5053" t="s">
        <v>55</v>
      </c>
      <c r="G5053" t="str">
        <f>IFERROR(_xlfn.XLOOKUP(Sales_Pipeline[[#This Row],[Account]],Accounts!$A$2:$A$86,Accounts!$F$2:$F$86),"")</f>
        <v/>
      </c>
      <c r="H5053" t="s">
        <v>77</v>
      </c>
      <c r="I5053" s="3">
        <v>42937</v>
      </c>
      <c r="K5053" s="8" t="str">
        <f>IF(Sales_Pipeline[[#This Row],[Close_Date]]="","",TEXT(Sales_Pipeline[[#This Row],[Close_Date]],"ddd"))</f>
        <v/>
      </c>
      <c r="L5053" s="8" t="str">
        <f>IF(Sales_Pipeline[[#This Row],[Close_Date]]="","",TEXT(Sales_Pipeline[[#This Row],[Close_Date]],"mmm"))</f>
        <v/>
      </c>
      <c r="M5053" s="8" t="str">
        <f>IF(Sales_Pipeline[[#This Row],[Close_Date]]="","","Q"&amp;ROUNDUP(MONTH(Sales_Pipeline[[#This Row],[Close_Date]])/3,0))</f>
        <v/>
      </c>
      <c r="N5053" s="2" t="str" cm="1">
        <f t="array" ref="N5053">IFERROR(_xlfn.IFS(Sales_Pipeline[[#This Row],[Deal_Stage]]="Won",_xlfn.XLOOKUP(Sales_Pipeline[[#This Row],[Product]],Products!$A$2:$A$8,Products!$C$2:$C$8),Sales_Pipeline[[#This Row],[Deal_Stage]]="Lost",_xlfn.XLOOKUP(Sales_Pipeline[[#This Row],[Product]],Products!$A$2:$A$8,Products!$C$2:$C$8)),"")</f>
        <v/>
      </c>
      <c r="O5053" s="2">
        <v>0</v>
      </c>
    </row>
    <row r="5054" spans="1:15" x14ac:dyDescent="0.3">
      <c r="A5054" t="s">
        <v>5200</v>
      </c>
      <c r="B5054" t="s">
        <v>43</v>
      </c>
      <c r="C5054" t="str">
        <f>_xlfn.XLOOKUP(Sales_Pipeline[[#This Row],[Sales_Agent]],Sales_Teams[Sales_Agent],Sales_Teams[Manager])</f>
        <v>Summer Sewald</v>
      </c>
      <c r="D5054" t="str">
        <f>_xlfn.XLOOKUP(Sales_Pipeline[[#This Row],[Manager]],Sales_Teams[Manager],Sales_Teams[Regional_Office])</f>
        <v>West</v>
      </c>
      <c r="E5054" t="s">
        <v>63</v>
      </c>
      <c r="G5054" t="str">
        <f>IFERROR(_xlfn.XLOOKUP(Sales_Pipeline[[#This Row],[Account]],Accounts!$A$2:$A$86,Accounts!$F$2:$F$86),"")</f>
        <v/>
      </c>
      <c r="H5054" t="s">
        <v>77</v>
      </c>
      <c r="I5054" s="3">
        <v>42937</v>
      </c>
      <c r="K5054" s="8" t="str">
        <f>IF(Sales_Pipeline[[#This Row],[Close_Date]]="","",TEXT(Sales_Pipeline[[#This Row],[Close_Date]],"ddd"))</f>
        <v/>
      </c>
      <c r="L5054" s="8" t="str">
        <f>IF(Sales_Pipeline[[#This Row],[Close_Date]]="","",TEXT(Sales_Pipeline[[#This Row],[Close_Date]],"mmm"))</f>
        <v/>
      </c>
      <c r="M5054" s="8" t="str">
        <f>IF(Sales_Pipeline[[#This Row],[Close_Date]]="","","Q"&amp;ROUNDUP(MONTH(Sales_Pipeline[[#This Row],[Close_Date]])/3,0))</f>
        <v/>
      </c>
      <c r="N5054" s="2" t="str" cm="1">
        <f t="array" ref="N5054">IFERROR(_xlfn.IFS(Sales_Pipeline[[#This Row],[Deal_Stage]]="Won",_xlfn.XLOOKUP(Sales_Pipeline[[#This Row],[Product]],Products!$A$2:$A$8,Products!$C$2:$C$8),Sales_Pipeline[[#This Row],[Deal_Stage]]="Lost",_xlfn.XLOOKUP(Sales_Pipeline[[#This Row],[Product]],Products!$A$2:$A$8,Products!$C$2:$C$8)),"")</f>
        <v/>
      </c>
      <c r="O5054" s="2">
        <v>0</v>
      </c>
    </row>
    <row r="5055" spans="1:15" x14ac:dyDescent="0.3">
      <c r="A5055" t="s">
        <v>5201</v>
      </c>
      <c r="B5055" t="s">
        <v>42</v>
      </c>
      <c r="C5055" t="str">
        <f>_xlfn.XLOOKUP(Sales_Pipeline[[#This Row],[Sales_Agent]],Sales_Teams[Sales_Agent],Sales_Teams[Manager])</f>
        <v>Summer Sewald</v>
      </c>
      <c r="D5055" t="str">
        <f>_xlfn.XLOOKUP(Sales_Pipeline[[#This Row],[Manager]],Sales_Teams[Manager],Sales_Teams[Regional_Office])</f>
        <v>West</v>
      </c>
      <c r="E5055" t="s">
        <v>55</v>
      </c>
      <c r="F5055" t="s">
        <v>87</v>
      </c>
      <c r="G5055" t="str">
        <f>IFERROR(_xlfn.XLOOKUP(Sales_Pipeline[[#This Row],[Account]],Accounts!$A$2:$A$86,Accounts!$F$2:$F$86),"")</f>
        <v>United States</v>
      </c>
      <c r="H5055" t="s">
        <v>57</v>
      </c>
      <c r="I5055" s="3">
        <v>42937</v>
      </c>
      <c r="J5055" s="3">
        <v>42946</v>
      </c>
      <c r="K5055" s="8" t="str">
        <f>IF(Sales_Pipeline[[#This Row],[Close_Date]]="","",TEXT(Sales_Pipeline[[#This Row],[Close_Date]],"ddd"))</f>
        <v>Sun</v>
      </c>
      <c r="L5055" s="8" t="str">
        <f>IF(Sales_Pipeline[[#This Row],[Close_Date]]="","",TEXT(Sales_Pipeline[[#This Row],[Close_Date]],"mmm"))</f>
        <v>Jul</v>
      </c>
      <c r="M5055" s="8" t="str">
        <f>IF(Sales_Pipeline[[#This Row],[Close_Date]]="","","Q"&amp;ROUNDUP(MONTH(Sales_Pipeline[[#This Row],[Close_Date]])/3,0))</f>
        <v>Q3</v>
      </c>
      <c r="N5055" s="2" cm="1">
        <f t="array" ref="N5055">IFERROR(_xlfn.IFS(Sales_Pipeline[[#This Row],[Deal_Stage]]="Won",_xlfn.XLOOKUP(Sales_Pipeline[[#This Row],[Product]],Products!$A$2:$A$8,Products!$C$2:$C$8),Sales_Pipeline[[#This Row],[Deal_Stage]]="Lost",_xlfn.XLOOKUP(Sales_Pipeline[[#This Row],[Product]],Products!$A$2:$A$8,Products!$C$2:$C$8)),"")</f>
        <v>1096</v>
      </c>
      <c r="O5055" s="2">
        <v>997</v>
      </c>
    </row>
    <row r="5056" spans="1:15" x14ac:dyDescent="0.3">
      <c r="A5056" t="s">
        <v>5202</v>
      </c>
      <c r="B5056" t="s">
        <v>8</v>
      </c>
      <c r="C5056" t="str">
        <f>_xlfn.XLOOKUP(Sales_Pipeline[[#This Row],[Sales_Agent]],Sales_Teams[Sales_Agent],Sales_Teams[Manager])</f>
        <v>Dustin Brinkmann</v>
      </c>
      <c r="D5056" t="str">
        <f>_xlfn.XLOOKUP(Sales_Pipeline[[#This Row],[Manager]],Sales_Teams[Manager],Sales_Teams[Regional_Office])</f>
        <v>Central</v>
      </c>
      <c r="E5056" t="s">
        <v>61</v>
      </c>
      <c r="G5056" t="str">
        <f>IFERROR(_xlfn.XLOOKUP(Sales_Pipeline[[#This Row],[Account]],Accounts!$A$2:$A$86,Accounts!$F$2:$F$86),"")</f>
        <v/>
      </c>
      <c r="H5056" t="s">
        <v>77</v>
      </c>
      <c r="I5056" s="3">
        <v>42937</v>
      </c>
      <c r="K5056" s="8" t="str">
        <f>IF(Sales_Pipeline[[#This Row],[Close_Date]]="","",TEXT(Sales_Pipeline[[#This Row],[Close_Date]],"ddd"))</f>
        <v/>
      </c>
      <c r="L5056" s="8" t="str">
        <f>IF(Sales_Pipeline[[#This Row],[Close_Date]]="","",TEXT(Sales_Pipeline[[#This Row],[Close_Date]],"mmm"))</f>
        <v/>
      </c>
      <c r="M5056" s="8" t="str">
        <f>IF(Sales_Pipeline[[#This Row],[Close_Date]]="","","Q"&amp;ROUNDUP(MONTH(Sales_Pipeline[[#This Row],[Close_Date]])/3,0))</f>
        <v/>
      </c>
      <c r="N5056" s="2" t="str" cm="1">
        <f t="array" ref="N5056">IFERROR(_xlfn.IFS(Sales_Pipeline[[#This Row],[Deal_Stage]]="Won",_xlfn.XLOOKUP(Sales_Pipeline[[#This Row],[Product]],Products!$A$2:$A$8,Products!$C$2:$C$8),Sales_Pipeline[[#This Row],[Deal_Stage]]="Lost",_xlfn.XLOOKUP(Sales_Pipeline[[#This Row],[Product]],Products!$A$2:$A$8,Products!$C$2:$C$8)),"")</f>
        <v/>
      </c>
      <c r="O5056" s="2">
        <v>0</v>
      </c>
    </row>
    <row r="5057" spans="1:15" x14ac:dyDescent="0.3">
      <c r="A5057" t="s">
        <v>5203</v>
      </c>
      <c r="B5057" t="s">
        <v>8</v>
      </c>
      <c r="C5057" t="str">
        <f>_xlfn.XLOOKUP(Sales_Pipeline[[#This Row],[Sales_Agent]],Sales_Teams[Sales_Agent],Sales_Teams[Manager])</f>
        <v>Dustin Brinkmann</v>
      </c>
      <c r="D5057" t="str">
        <f>_xlfn.XLOOKUP(Sales_Pipeline[[#This Row],[Manager]],Sales_Teams[Manager],Sales_Teams[Regional_Office])</f>
        <v>Central</v>
      </c>
      <c r="E5057" t="s">
        <v>55</v>
      </c>
      <c r="F5057" t="s">
        <v>155</v>
      </c>
      <c r="G5057" t="str">
        <f>IFERROR(_xlfn.XLOOKUP(Sales_Pipeline[[#This Row],[Account]],Accounts!$A$2:$A$86,Accounts!$F$2:$F$86),"")</f>
        <v>United States</v>
      </c>
      <c r="H5057" t="s">
        <v>82</v>
      </c>
      <c r="I5057" s="3">
        <v>42937</v>
      </c>
      <c r="J5057" s="3">
        <v>42945</v>
      </c>
      <c r="K5057" s="8" t="str">
        <f>IF(Sales_Pipeline[[#This Row],[Close_Date]]="","",TEXT(Sales_Pipeline[[#This Row],[Close_Date]],"ddd"))</f>
        <v>Sat</v>
      </c>
      <c r="L5057" s="8" t="str">
        <f>IF(Sales_Pipeline[[#This Row],[Close_Date]]="","",TEXT(Sales_Pipeline[[#This Row],[Close_Date]],"mmm"))</f>
        <v>Jul</v>
      </c>
      <c r="M5057" s="8" t="str">
        <f>IF(Sales_Pipeline[[#This Row],[Close_Date]]="","","Q"&amp;ROUNDUP(MONTH(Sales_Pipeline[[#This Row],[Close_Date]])/3,0))</f>
        <v>Q3</v>
      </c>
      <c r="N5057" s="2" cm="1">
        <f t="array" ref="N5057">IFERROR(_xlfn.IFS(Sales_Pipeline[[#This Row],[Deal_Stage]]="Won",_xlfn.XLOOKUP(Sales_Pipeline[[#This Row],[Product]],Products!$A$2:$A$8,Products!$C$2:$C$8),Sales_Pipeline[[#This Row],[Deal_Stage]]="Lost",_xlfn.XLOOKUP(Sales_Pipeline[[#This Row],[Product]],Products!$A$2:$A$8,Products!$C$2:$C$8)),"")</f>
        <v>1096</v>
      </c>
      <c r="O5057" s="2">
        <v>0</v>
      </c>
    </row>
    <row r="5058" spans="1:15" x14ac:dyDescent="0.3">
      <c r="A5058" t="s">
        <v>5204</v>
      </c>
      <c r="B5058" t="s">
        <v>8</v>
      </c>
      <c r="C5058" t="str">
        <f>_xlfn.XLOOKUP(Sales_Pipeline[[#This Row],[Sales_Agent]],Sales_Teams[Sales_Agent],Sales_Teams[Manager])</f>
        <v>Dustin Brinkmann</v>
      </c>
      <c r="D5058" t="str">
        <f>_xlfn.XLOOKUP(Sales_Pipeline[[#This Row],[Manager]],Sales_Teams[Manager],Sales_Teams[Regional_Office])</f>
        <v>Central</v>
      </c>
      <c r="E5058" t="s">
        <v>76</v>
      </c>
      <c r="F5058" t="s">
        <v>134</v>
      </c>
      <c r="G5058" t="str">
        <f>IFERROR(_xlfn.XLOOKUP(Sales_Pipeline[[#This Row],[Account]],Accounts!$A$2:$A$86,Accounts!$F$2:$F$86),"")</f>
        <v>United States</v>
      </c>
      <c r="H5058" t="s">
        <v>82</v>
      </c>
      <c r="I5058" s="3">
        <v>42937</v>
      </c>
      <c r="J5058" s="3">
        <v>42946</v>
      </c>
      <c r="K5058" s="8" t="str">
        <f>IF(Sales_Pipeline[[#This Row],[Close_Date]]="","",TEXT(Sales_Pipeline[[#This Row],[Close_Date]],"ddd"))</f>
        <v>Sun</v>
      </c>
      <c r="L5058" s="8" t="str">
        <f>IF(Sales_Pipeline[[#This Row],[Close_Date]]="","",TEXT(Sales_Pipeline[[#This Row],[Close_Date]],"mmm"))</f>
        <v>Jul</v>
      </c>
      <c r="M5058" s="8" t="str">
        <f>IF(Sales_Pipeline[[#This Row],[Close_Date]]="","","Q"&amp;ROUNDUP(MONTH(Sales_Pipeline[[#This Row],[Close_Date]])/3,0))</f>
        <v>Q3</v>
      </c>
      <c r="N5058" s="2" cm="1">
        <f t="array" ref="N5058">IFERROR(_xlfn.IFS(Sales_Pipeline[[#This Row],[Deal_Stage]]="Won",_xlfn.XLOOKUP(Sales_Pipeline[[#This Row],[Product]],Products!$A$2:$A$8,Products!$C$2:$C$8),Sales_Pipeline[[#This Row],[Deal_Stage]]="Lost",_xlfn.XLOOKUP(Sales_Pipeline[[#This Row],[Product]],Products!$A$2:$A$8,Products!$C$2:$C$8)),"")</f>
        <v>3393</v>
      </c>
      <c r="O5058" s="2">
        <v>0</v>
      </c>
    </row>
    <row r="5059" spans="1:15" x14ac:dyDescent="0.3">
      <c r="A5059" t="s">
        <v>5205</v>
      </c>
      <c r="B5059" t="s">
        <v>12</v>
      </c>
      <c r="C5059" t="str">
        <f>_xlfn.XLOOKUP(Sales_Pipeline[[#This Row],[Sales_Agent]],Sales_Teams[Sales_Agent],Sales_Teams[Manager])</f>
        <v>Melvin Marxen</v>
      </c>
      <c r="D5059" t="str">
        <f>_xlfn.XLOOKUP(Sales_Pipeline[[#This Row],[Manager]],Sales_Teams[Manager],Sales_Teams[Regional_Office])</f>
        <v>Central</v>
      </c>
      <c r="E5059" t="s">
        <v>55</v>
      </c>
      <c r="F5059" t="s">
        <v>94</v>
      </c>
      <c r="G5059" t="str">
        <f>IFERROR(_xlfn.XLOOKUP(Sales_Pipeline[[#This Row],[Account]],Accounts!$A$2:$A$86,Accounts!$F$2:$F$86),"")</f>
        <v>United States</v>
      </c>
      <c r="H5059" t="s">
        <v>77</v>
      </c>
      <c r="I5059" s="3">
        <v>42937</v>
      </c>
      <c r="K5059" s="8" t="str">
        <f>IF(Sales_Pipeline[[#This Row],[Close_Date]]="","",TEXT(Sales_Pipeline[[#This Row],[Close_Date]],"ddd"))</f>
        <v/>
      </c>
      <c r="L5059" s="8" t="str">
        <f>IF(Sales_Pipeline[[#This Row],[Close_Date]]="","",TEXT(Sales_Pipeline[[#This Row],[Close_Date]],"mmm"))</f>
        <v/>
      </c>
      <c r="M5059" s="8" t="str">
        <f>IF(Sales_Pipeline[[#This Row],[Close_Date]]="","","Q"&amp;ROUNDUP(MONTH(Sales_Pipeline[[#This Row],[Close_Date]])/3,0))</f>
        <v/>
      </c>
      <c r="N5059" s="2" t="str" cm="1">
        <f t="array" ref="N5059">IFERROR(_xlfn.IFS(Sales_Pipeline[[#This Row],[Deal_Stage]]="Won",_xlfn.XLOOKUP(Sales_Pipeline[[#This Row],[Product]],Products!$A$2:$A$8,Products!$C$2:$C$8),Sales_Pipeline[[#This Row],[Deal_Stage]]="Lost",_xlfn.XLOOKUP(Sales_Pipeline[[#This Row],[Product]],Products!$A$2:$A$8,Products!$C$2:$C$8)),"")</f>
        <v/>
      </c>
      <c r="O5059" s="2">
        <v>0</v>
      </c>
    </row>
    <row r="5060" spans="1:15" x14ac:dyDescent="0.3">
      <c r="A5060" t="s">
        <v>5206</v>
      </c>
      <c r="B5060" t="s">
        <v>12</v>
      </c>
      <c r="C5060" t="str">
        <f>_xlfn.XLOOKUP(Sales_Pipeline[[#This Row],[Sales_Agent]],Sales_Teams[Sales_Agent],Sales_Teams[Manager])</f>
        <v>Melvin Marxen</v>
      </c>
      <c r="D5060" t="str">
        <f>_xlfn.XLOOKUP(Sales_Pipeline[[#This Row],[Manager]],Sales_Teams[Manager],Sales_Teams[Regional_Office])</f>
        <v>Central</v>
      </c>
      <c r="E5060" t="s">
        <v>84</v>
      </c>
      <c r="F5060" t="s">
        <v>161</v>
      </c>
      <c r="G5060" t="str">
        <f>IFERROR(_xlfn.XLOOKUP(Sales_Pipeline[[#This Row],[Account]],Accounts!$A$2:$A$86,Accounts!$F$2:$F$86),"")</f>
        <v>United States</v>
      </c>
      <c r="H5060" t="s">
        <v>77</v>
      </c>
      <c r="I5060" s="3">
        <v>42937</v>
      </c>
      <c r="K5060" s="8" t="str">
        <f>IF(Sales_Pipeline[[#This Row],[Close_Date]]="","",TEXT(Sales_Pipeline[[#This Row],[Close_Date]],"ddd"))</f>
        <v/>
      </c>
      <c r="L5060" s="8" t="str">
        <f>IF(Sales_Pipeline[[#This Row],[Close_Date]]="","",TEXT(Sales_Pipeline[[#This Row],[Close_Date]],"mmm"))</f>
        <v/>
      </c>
      <c r="M5060" s="8" t="str">
        <f>IF(Sales_Pipeline[[#This Row],[Close_Date]]="","","Q"&amp;ROUNDUP(MONTH(Sales_Pipeline[[#This Row],[Close_Date]])/3,0))</f>
        <v/>
      </c>
      <c r="N5060" s="2" t="str" cm="1">
        <f t="array" ref="N5060">IFERROR(_xlfn.IFS(Sales_Pipeline[[#This Row],[Deal_Stage]]="Won",_xlfn.XLOOKUP(Sales_Pipeline[[#This Row],[Product]],Products!$A$2:$A$8,Products!$C$2:$C$8),Sales_Pipeline[[#This Row],[Deal_Stage]]="Lost",_xlfn.XLOOKUP(Sales_Pipeline[[#This Row],[Product]],Products!$A$2:$A$8,Products!$C$2:$C$8)),"")</f>
        <v/>
      </c>
      <c r="O5060" s="2">
        <v>0</v>
      </c>
    </row>
    <row r="5061" spans="1:15" x14ac:dyDescent="0.3">
      <c r="A5061" t="s">
        <v>5207</v>
      </c>
      <c r="B5061" t="s">
        <v>45</v>
      </c>
      <c r="C5061" t="str">
        <f>_xlfn.XLOOKUP(Sales_Pipeline[[#This Row],[Sales_Agent]],Sales_Teams[Sales_Agent],Sales_Teams[Manager])</f>
        <v>Summer Sewald</v>
      </c>
      <c r="D5061" t="str">
        <f>_xlfn.XLOOKUP(Sales_Pipeline[[#This Row],[Manager]],Sales_Teams[Manager],Sales_Teams[Regional_Office])</f>
        <v>West</v>
      </c>
      <c r="E5061" t="s">
        <v>55</v>
      </c>
      <c r="G5061" t="str">
        <f>IFERROR(_xlfn.XLOOKUP(Sales_Pipeline[[#This Row],[Account]],Accounts!$A$2:$A$86,Accounts!$F$2:$F$86),"")</f>
        <v/>
      </c>
      <c r="H5061" t="s">
        <v>77</v>
      </c>
      <c r="I5061" s="3">
        <v>42937</v>
      </c>
      <c r="K5061" s="8" t="str">
        <f>IF(Sales_Pipeline[[#This Row],[Close_Date]]="","",TEXT(Sales_Pipeline[[#This Row],[Close_Date]],"ddd"))</f>
        <v/>
      </c>
      <c r="L5061" s="8" t="str">
        <f>IF(Sales_Pipeline[[#This Row],[Close_Date]]="","",TEXT(Sales_Pipeline[[#This Row],[Close_Date]],"mmm"))</f>
        <v/>
      </c>
      <c r="M5061" s="8" t="str">
        <f>IF(Sales_Pipeline[[#This Row],[Close_Date]]="","","Q"&amp;ROUNDUP(MONTH(Sales_Pipeline[[#This Row],[Close_Date]])/3,0))</f>
        <v/>
      </c>
      <c r="N5061" s="2" t="str" cm="1">
        <f t="array" ref="N5061">IFERROR(_xlfn.IFS(Sales_Pipeline[[#This Row],[Deal_Stage]]="Won",_xlfn.XLOOKUP(Sales_Pipeline[[#This Row],[Product]],Products!$A$2:$A$8,Products!$C$2:$C$8),Sales_Pipeline[[#This Row],[Deal_Stage]]="Lost",_xlfn.XLOOKUP(Sales_Pipeline[[#This Row],[Product]],Products!$A$2:$A$8,Products!$C$2:$C$8)),"")</f>
        <v/>
      </c>
      <c r="O5061" s="2">
        <v>0</v>
      </c>
    </row>
    <row r="5062" spans="1:15" x14ac:dyDescent="0.3">
      <c r="A5062" t="s">
        <v>5208</v>
      </c>
      <c r="B5062" t="s">
        <v>45</v>
      </c>
      <c r="C5062" t="str">
        <f>_xlfn.XLOOKUP(Sales_Pipeline[[#This Row],[Sales_Agent]],Sales_Teams[Sales_Agent],Sales_Teams[Manager])</f>
        <v>Summer Sewald</v>
      </c>
      <c r="D5062" t="str">
        <f>_xlfn.XLOOKUP(Sales_Pipeline[[#This Row],[Manager]],Sales_Teams[Manager],Sales_Teams[Regional_Office])</f>
        <v>West</v>
      </c>
      <c r="E5062" t="s">
        <v>8953</v>
      </c>
      <c r="G5062" t="str">
        <f>IFERROR(_xlfn.XLOOKUP(Sales_Pipeline[[#This Row],[Account]],Accounts!$A$2:$A$86,Accounts!$F$2:$F$86),"")</f>
        <v/>
      </c>
      <c r="H5062" t="s">
        <v>77</v>
      </c>
      <c r="I5062" s="3">
        <v>42937</v>
      </c>
      <c r="K5062" s="8" t="str">
        <f>IF(Sales_Pipeline[[#This Row],[Close_Date]]="","",TEXT(Sales_Pipeline[[#This Row],[Close_Date]],"ddd"))</f>
        <v/>
      </c>
      <c r="L5062" s="8" t="str">
        <f>IF(Sales_Pipeline[[#This Row],[Close_Date]]="","",TEXT(Sales_Pipeline[[#This Row],[Close_Date]],"mmm"))</f>
        <v/>
      </c>
      <c r="M5062" s="8" t="str">
        <f>IF(Sales_Pipeline[[#This Row],[Close_Date]]="","","Q"&amp;ROUNDUP(MONTH(Sales_Pipeline[[#This Row],[Close_Date]])/3,0))</f>
        <v/>
      </c>
      <c r="N5062" s="2" t="str" cm="1">
        <f t="array" ref="N5062">IFERROR(_xlfn.IFS(Sales_Pipeline[[#This Row],[Deal_Stage]]="Won",_xlfn.XLOOKUP(Sales_Pipeline[[#This Row],[Product]],Products!$A$2:$A$8,Products!$C$2:$C$8),Sales_Pipeline[[#This Row],[Deal_Stage]]="Lost",_xlfn.XLOOKUP(Sales_Pipeline[[#This Row],[Product]],Products!$A$2:$A$8,Products!$C$2:$C$8)),"")</f>
        <v/>
      </c>
      <c r="O5062" s="2">
        <v>0</v>
      </c>
    </row>
    <row r="5063" spans="1:15" x14ac:dyDescent="0.3">
      <c r="A5063" t="s">
        <v>5209</v>
      </c>
      <c r="B5063" t="s">
        <v>9</v>
      </c>
      <c r="C5063" t="str">
        <f>_xlfn.XLOOKUP(Sales_Pipeline[[#This Row],[Sales_Agent]],Sales_Teams[Sales_Agent],Sales_Teams[Manager])</f>
        <v>Dustin Brinkmann</v>
      </c>
      <c r="D5063" t="str">
        <f>_xlfn.XLOOKUP(Sales_Pipeline[[#This Row],[Manager]],Sales_Teams[Manager],Sales_Teams[Regional_Office])</f>
        <v>Central</v>
      </c>
      <c r="E5063" t="s">
        <v>61</v>
      </c>
      <c r="G5063" t="str">
        <f>IFERROR(_xlfn.XLOOKUP(Sales_Pipeline[[#This Row],[Account]],Accounts!$A$2:$A$86,Accounts!$F$2:$F$86),"")</f>
        <v/>
      </c>
      <c r="H5063" t="s">
        <v>77</v>
      </c>
      <c r="I5063" s="3">
        <v>42937</v>
      </c>
      <c r="K5063" s="8" t="str">
        <f>IF(Sales_Pipeline[[#This Row],[Close_Date]]="","",TEXT(Sales_Pipeline[[#This Row],[Close_Date]],"ddd"))</f>
        <v/>
      </c>
      <c r="L5063" s="8" t="str">
        <f>IF(Sales_Pipeline[[#This Row],[Close_Date]]="","",TEXT(Sales_Pipeline[[#This Row],[Close_Date]],"mmm"))</f>
        <v/>
      </c>
      <c r="M5063" s="8" t="str">
        <f>IF(Sales_Pipeline[[#This Row],[Close_Date]]="","","Q"&amp;ROUNDUP(MONTH(Sales_Pipeline[[#This Row],[Close_Date]])/3,0))</f>
        <v/>
      </c>
      <c r="N5063" s="2" t="str" cm="1">
        <f t="array" ref="N5063">IFERROR(_xlfn.IFS(Sales_Pipeline[[#This Row],[Deal_Stage]]="Won",_xlfn.XLOOKUP(Sales_Pipeline[[#This Row],[Product]],Products!$A$2:$A$8,Products!$C$2:$C$8),Sales_Pipeline[[#This Row],[Deal_Stage]]="Lost",_xlfn.XLOOKUP(Sales_Pipeline[[#This Row],[Product]],Products!$A$2:$A$8,Products!$C$2:$C$8)),"")</f>
        <v/>
      </c>
      <c r="O5063" s="2">
        <v>0</v>
      </c>
    </row>
    <row r="5064" spans="1:15" x14ac:dyDescent="0.3">
      <c r="A5064" t="s">
        <v>5210</v>
      </c>
      <c r="B5064" t="s">
        <v>9</v>
      </c>
      <c r="C5064" t="str">
        <f>_xlfn.XLOOKUP(Sales_Pipeline[[#This Row],[Sales_Agent]],Sales_Teams[Sales_Agent],Sales_Teams[Manager])</f>
        <v>Dustin Brinkmann</v>
      </c>
      <c r="D5064" t="str">
        <f>_xlfn.XLOOKUP(Sales_Pipeline[[#This Row],[Manager]],Sales_Teams[Manager],Sales_Teams[Regional_Office])</f>
        <v>Central</v>
      </c>
      <c r="E5064" t="s">
        <v>63</v>
      </c>
      <c r="F5064" t="s">
        <v>150</v>
      </c>
      <c r="G5064" t="str">
        <f>IFERROR(_xlfn.XLOOKUP(Sales_Pipeline[[#This Row],[Account]],Accounts!$A$2:$A$86,Accounts!$F$2:$F$86),"")</f>
        <v>United States</v>
      </c>
      <c r="H5064" t="s">
        <v>57</v>
      </c>
      <c r="I5064" s="3">
        <v>42937</v>
      </c>
      <c r="J5064" s="3">
        <v>42946</v>
      </c>
      <c r="K5064" s="8" t="str">
        <f>IF(Sales_Pipeline[[#This Row],[Close_Date]]="","",TEXT(Sales_Pipeline[[#This Row],[Close_Date]],"ddd"))</f>
        <v>Sun</v>
      </c>
      <c r="L5064" s="8" t="str">
        <f>IF(Sales_Pipeline[[#This Row],[Close_Date]]="","",TEXT(Sales_Pipeline[[#This Row],[Close_Date]],"mmm"))</f>
        <v>Jul</v>
      </c>
      <c r="M5064" s="8" t="str">
        <f>IF(Sales_Pipeline[[#This Row],[Close_Date]]="","","Q"&amp;ROUNDUP(MONTH(Sales_Pipeline[[#This Row],[Close_Date]])/3,0))</f>
        <v>Q3</v>
      </c>
      <c r="N5064" s="2" cm="1">
        <f t="array" ref="N5064">IFERROR(_xlfn.IFS(Sales_Pipeline[[#This Row],[Deal_Stage]]="Won",_xlfn.XLOOKUP(Sales_Pipeline[[#This Row],[Product]],Products!$A$2:$A$8,Products!$C$2:$C$8),Sales_Pipeline[[#This Row],[Deal_Stage]]="Lost",_xlfn.XLOOKUP(Sales_Pipeline[[#This Row],[Product]],Products!$A$2:$A$8,Products!$C$2:$C$8)),"")</f>
        <v>550</v>
      </c>
      <c r="O5064" s="2">
        <v>526</v>
      </c>
    </row>
    <row r="5065" spans="1:15" x14ac:dyDescent="0.3">
      <c r="A5065" t="s">
        <v>5211</v>
      </c>
      <c r="B5065" t="s">
        <v>14</v>
      </c>
      <c r="C5065" t="str">
        <f>_xlfn.XLOOKUP(Sales_Pipeline[[#This Row],[Sales_Agent]],Sales_Teams[Sales_Agent],Sales_Teams[Manager])</f>
        <v>Melvin Marxen</v>
      </c>
      <c r="D5065" t="str">
        <f>_xlfn.XLOOKUP(Sales_Pipeline[[#This Row],[Manager]],Sales_Teams[Manager],Sales_Teams[Regional_Office])</f>
        <v>Central</v>
      </c>
      <c r="E5065" t="s">
        <v>84</v>
      </c>
      <c r="F5065" t="s">
        <v>64</v>
      </c>
      <c r="G5065" t="str">
        <f>IFERROR(_xlfn.XLOOKUP(Sales_Pipeline[[#This Row],[Account]],Accounts!$A$2:$A$86,Accounts!$F$2:$F$86),"")</f>
        <v>United States</v>
      </c>
      <c r="H5065" t="s">
        <v>82</v>
      </c>
      <c r="I5065" s="3">
        <v>42937</v>
      </c>
      <c r="J5065" s="3">
        <v>42944</v>
      </c>
      <c r="K5065" s="8" t="str">
        <f>IF(Sales_Pipeline[[#This Row],[Close_Date]]="","",TEXT(Sales_Pipeline[[#This Row],[Close_Date]],"ddd"))</f>
        <v>Fri</v>
      </c>
      <c r="L5065" s="8" t="str">
        <f>IF(Sales_Pipeline[[#This Row],[Close_Date]]="","",TEXT(Sales_Pipeline[[#This Row],[Close_Date]],"mmm"))</f>
        <v>Jul</v>
      </c>
      <c r="M5065" s="8" t="str">
        <f>IF(Sales_Pipeline[[#This Row],[Close_Date]]="","","Q"&amp;ROUNDUP(MONTH(Sales_Pipeline[[#This Row],[Close_Date]])/3,0))</f>
        <v>Q3</v>
      </c>
      <c r="N5065" s="2" cm="1">
        <f t="array" ref="N5065">IFERROR(_xlfn.IFS(Sales_Pipeline[[#This Row],[Deal_Stage]]="Won",_xlfn.XLOOKUP(Sales_Pipeline[[#This Row],[Product]],Products!$A$2:$A$8,Products!$C$2:$C$8),Sales_Pipeline[[#This Row],[Deal_Stage]]="Lost",_xlfn.XLOOKUP(Sales_Pipeline[[#This Row],[Product]],Products!$A$2:$A$8,Products!$C$2:$C$8)),"")</f>
        <v>5482</v>
      </c>
      <c r="O5065" s="2">
        <v>0</v>
      </c>
    </row>
    <row r="5066" spans="1:15" x14ac:dyDescent="0.3">
      <c r="A5066" t="s">
        <v>5212</v>
      </c>
      <c r="B5066" t="s">
        <v>14</v>
      </c>
      <c r="C5066" t="str">
        <f>_xlfn.XLOOKUP(Sales_Pipeline[[#This Row],[Sales_Agent]],Sales_Teams[Sales_Agent],Sales_Teams[Manager])</f>
        <v>Melvin Marxen</v>
      </c>
      <c r="D5066" t="str">
        <f>_xlfn.XLOOKUP(Sales_Pipeline[[#This Row],[Manager]],Sales_Teams[Manager],Sales_Teams[Regional_Office])</f>
        <v>Central</v>
      </c>
      <c r="E5066" t="s">
        <v>63</v>
      </c>
      <c r="F5066" t="s">
        <v>214</v>
      </c>
      <c r="G5066" t="str">
        <f>IFERROR(_xlfn.XLOOKUP(Sales_Pipeline[[#This Row],[Account]],Accounts!$A$2:$A$86,Accounts!$F$2:$F$86),"")</f>
        <v>United States</v>
      </c>
      <c r="H5066" t="s">
        <v>57</v>
      </c>
      <c r="I5066" s="3">
        <v>42937</v>
      </c>
      <c r="J5066" s="3">
        <v>42946</v>
      </c>
      <c r="K5066" s="8" t="str">
        <f>IF(Sales_Pipeline[[#This Row],[Close_Date]]="","",TEXT(Sales_Pipeline[[#This Row],[Close_Date]],"ddd"))</f>
        <v>Sun</v>
      </c>
      <c r="L5066" s="8" t="str">
        <f>IF(Sales_Pipeline[[#This Row],[Close_Date]]="","",TEXT(Sales_Pipeline[[#This Row],[Close_Date]],"mmm"))</f>
        <v>Jul</v>
      </c>
      <c r="M5066" s="8" t="str">
        <f>IF(Sales_Pipeline[[#This Row],[Close_Date]]="","","Q"&amp;ROUNDUP(MONTH(Sales_Pipeline[[#This Row],[Close_Date]])/3,0))</f>
        <v>Q3</v>
      </c>
      <c r="N5066" s="2" cm="1">
        <f t="array" ref="N5066">IFERROR(_xlfn.IFS(Sales_Pipeline[[#This Row],[Deal_Stage]]="Won",_xlfn.XLOOKUP(Sales_Pipeline[[#This Row],[Product]],Products!$A$2:$A$8,Products!$C$2:$C$8),Sales_Pipeline[[#This Row],[Deal_Stage]]="Lost",_xlfn.XLOOKUP(Sales_Pipeline[[#This Row],[Product]],Products!$A$2:$A$8,Products!$C$2:$C$8)),"")</f>
        <v>550</v>
      </c>
      <c r="O5066" s="2">
        <v>418</v>
      </c>
    </row>
    <row r="5067" spans="1:15" x14ac:dyDescent="0.3">
      <c r="A5067" t="s">
        <v>5213</v>
      </c>
      <c r="B5067" t="s">
        <v>14</v>
      </c>
      <c r="C5067" t="str">
        <f>_xlfn.XLOOKUP(Sales_Pipeline[[#This Row],[Sales_Agent]],Sales_Teams[Sales_Agent],Sales_Teams[Manager])</f>
        <v>Melvin Marxen</v>
      </c>
      <c r="D5067" t="str">
        <f>_xlfn.XLOOKUP(Sales_Pipeline[[#This Row],[Manager]],Sales_Teams[Manager],Sales_Teams[Regional_Office])</f>
        <v>Central</v>
      </c>
      <c r="E5067" t="s">
        <v>61</v>
      </c>
      <c r="F5067" t="s">
        <v>507</v>
      </c>
      <c r="G5067" t="str">
        <f>IFERROR(_xlfn.XLOOKUP(Sales_Pipeline[[#This Row],[Account]],Accounts!$A$2:$A$86,Accounts!$F$2:$F$86),"")</f>
        <v>Belgium</v>
      </c>
      <c r="H5067" t="s">
        <v>57</v>
      </c>
      <c r="I5067" s="3">
        <v>42937</v>
      </c>
      <c r="J5067" s="3">
        <v>42944</v>
      </c>
      <c r="K5067" s="8" t="str">
        <f>IF(Sales_Pipeline[[#This Row],[Close_Date]]="","",TEXT(Sales_Pipeline[[#This Row],[Close_Date]],"ddd"))</f>
        <v>Fri</v>
      </c>
      <c r="L5067" s="8" t="str">
        <f>IF(Sales_Pipeline[[#This Row],[Close_Date]]="","",TEXT(Sales_Pipeline[[#This Row],[Close_Date]],"mmm"))</f>
        <v>Jul</v>
      </c>
      <c r="M5067" s="8" t="str">
        <f>IF(Sales_Pipeline[[#This Row],[Close_Date]]="","","Q"&amp;ROUNDUP(MONTH(Sales_Pipeline[[#This Row],[Close_Date]])/3,0))</f>
        <v>Q3</v>
      </c>
      <c r="N5067" s="2" cm="1">
        <f t="array" ref="N5067">IFERROR(_xlfn.IFS(Sales_Pipeline[[#This Row],[Deal_Stage]]="Won",_xlfn.XLOOKUP(Sales_Pipeline[[#This Row],[Product]],Products!$A$2:$A$8,Products!$C$2:$C$8),Sales_Pipeline[[#This Row],[Deal_Stage]]="Lost",_xlfn.XLOOKUP(Sales_Pipeline[[#This Row],[Product]],Products!$A$2:$A$8,Products!$C$2:$C$8)),"")</f>
        <v>55</v>
      </c>
      <c r="O5067" s="2">
        <v>54</v>
      </c>
    </row>
    <row r="5068" spans="1:15" x14ac:dyDescent="0.3">
      <c r="A5068" t="s">
        <v>5214</v>
      </c>
      <c r="B5068" t="s">
        <v>35</v>
      </c>
      <c r="C5068" t="str">
        <f>_xlfn.XLOOKUP(Sales_Pipeline[[#This Row],[Sales_Agent]],Sales_Teams[Sales_Agent],Sales_Teams[Manager])</f>
        <v>Celia Rouche</v>
      </c>
      <c r="D5068" t="str">
        <f>_xlfn.XLOOKUP(Sales_Pipeline[[#This Row],[Manager]],Sales_Teams[Manager],Sales_Teams[Regional_Office])</f>
        <v>West</v>
      </c>
      <c r="E5068" t="s">
        <v>63</v>
      </c>
      <c r="F5068" t="s">
        <v>413</v>
      </c>
      <c r="G5068" t="str">
        <f>IFERROR(_xlfn.XLOOKUP(Sales_Pipeline[[#This Row],[Account]],Accounts!$A$2:$A$86,Accounts!$F$2:$F$86),"")</f>
        <v>United States</v>
      </c>
      <c r="H5068" t="s">
        <v>57</v>
      </c>
      <c r="I5068" s="3">
        <v>42937</v>
      </c>
      <c r="J5068" s="3">
        <v>42985</v>
      </c>
      <c r="K5068" s="8" t="str">
        <f>IF(Sales_Pipeline[[#This Row],[Close_Date]]="","",TEXT(Sales_Pipeline[[#This Row],[Close_Date]],"ddd"))</f>
        <v>Thu</v>
      </c>
      <c r="L5068" s="8" t="str">
        <f>IF(Sales_Pipeline[[#This Row],[Close_Date]]="","",TEXT(Sales_Pipeline[[#This Row],[Close_Date]],"mmm"))</f>
        <v>Sep</v>
      </c>
      <c r="M5068" s="8" t="str">
        <f>IF(Sales_Pipeline[[#This Row],[Close_Date]]="","","Q"&amp;ROUNDUP(MONTH(Sales_Pipeline[[#This Row],[Close_Date]])/3,0))</f>
        <v>Q3</v>
      </c>
      <c r="N5068" s="2" cm="1">
        <f t="array" ref="N5068">IFERROR(_xlfn.IFS(Sales_Pipeline[[#This Row],[Deal_Stage]]="Won",_xlfn.XLOOKUP(Sales_Pipeline[[#This Row],[Product]],Products!$A$2:$A$8,Products!$C$2:$C$8),Sales_Pipeline[[#This Row],[Deal_Stage]]="Lost",_xlfn.XLOOKUP(Sales_Pipeline[[#This Row],[Product]],Products!$A$2:$A$8,Products!$C$2:$C$8)),"")</f>
        <v>550</v>
      </c>
      <c r="O5068" s="2">
        <v>622</v>
      </c>
    </row>
    <row r="5069" spans="1:15" x14ac:dyDescent="0.3">
      <c r="A5069" t="s">
        <v>5215</v>
      </c>
      <c r="B5069" t="s">
        <v>21</v>
      </c>
      <c r="C5069" t="str">
        <f>_xlfn.XLOOKUP(Sales_Pipeline[[#This Row],[Sales_Agent]],Sales_Teams[Sales_Agent],Sales_Teams[Manager])</f>
        <v>Cara Losch</v>
      </c>
      <c r="D5069" t="str">
        <f>_xlfn.XLOOKUP(Sales_Pipeline[[#This Row],[Manager]],Sales_Teams[Manager],Sales_Teams[Regional_Office])</f>
        <v>East</v>
      </c>
      <c r="E5069" t="s">
        <v>84</v>
      </c>
      <c r="F5069" t="s">
        <v>206</v>
      </c>
      <c r="G5069" t="str">
        <f>IFERROR(_xlfn.XLOOKUP(Sales_Pipeline[[#This Row],[Account]],Accounts!$A$2:$A$86,Accounts!$F$2:$F$86),"")</f>
        <v>United States</v>
      </c>
      <c r="H5069" t="s">
        <v>57</v>
      </c>
      <c r="I5069" s="3">
        <v>42937</v>
      </c>
      <c r="J5069" s="3">
        <v>42970</v>
      </c>
      <c r="K5069" s="8" t="str">
        <f>IF(Sales_Pipeline[[#This Row],[Close_Date]]="","",TEXT(Sales_Pipeline[[#This Row],[Close_Date]],"ddd"))</f>
        <v>Wed</v>
      </c>
      <c r="L5069" s="8" t="str">
        <f>IF(Sales_Pipeline[[#This Row],[Close_Date]]="","",TEXT(Sales_Pipeline[[#This Row],[Close_Date]],"mmm"))</f>
        <v>Aug</v>
      </c>
      <c r="M5069" s="8" t="str">
        <f>IF(Sales_Pipeline[[#This Row],[Close_Date]]="","","Q"&amp;ROUNDUP(MONTH(Sales_Pipeline[[#This Row],[Close_Date]])/3,0))</f>
        <v>Q3</v>
      </c>
      <c r="N5069" s="2" cm="1">
        <f t="array" ref="N5069">IFERROR(_xlfn.IFS(Sales_Pipeline[[#This Row],[Deal_Stage]]="Won",_xlfn.XLOOKUP(Sales_Pipeline[[#This Row],[Product]],Products!$A$2:$A$8,Products!$C$2:$C$8),Sales_Pipeline[[#This Row],[Deal_Stage]]="Lost",_xlfn.XLOOKUP(Sales_Pipeline[[#This Row],[Product]],Products!$A$2:$A$8,Products!$C$2:$C$8)),"")</f>
        <v>5482</v>
      </c>
      <c r="O5069" s="2">
        <v>4930</v>
      </c>
    </row>
    <row r="5070" spans="1:15" x14ac:dyDescent="0.3">
      <c r="A5070" t="s">
        <v>5216</v>
      </c>
      <c r="B5070" t="s">
        <v>7</v>
      </c>
      <c r="C5070" t="str">
        <f>_xlfn.XLOOKUP(Sales_Pipeline[[#This Row],[Sales_Agent]],Sales_Teams[Sales_Agent],Sales_Teams[Manager])</f>
        <v>Dustin Brinkmann</v>
      </c>
      <c r="D5070" t="str">
        <f>_xlfn.XLOOKUP(Sales_Pipeline[[#This Row],[Manager]],Sales_Teams[Manager],Sales_Teams[Regional_Office])</f>
        <v>Central</v>
      </c>
      <c r="E5070" t="s">
        <v>84</v>
      </c>
      <c r="G5070" t="str">
        <f>IFERROR(_xlfn.XLOOKUP(Sales_Pipeline[[#This Row],[Account]],Accounts!$A$2:$A$86,Accounts!$F$2:$F$86),"")</f>
        <v/>
      </c>
      <c r="H5070" t="s">
        <v>77</v>
      </c>
      <c r="I5070" s="3">
        <v>42937</v>
      </c>
      <c r="K5070" s="8" t="str">
        <f>IF(Sales_Pipeline[[#This Row],[Close_Date]]="","",TEXT(Sales_Pipeline[[#This Row],[Close_Date]],"ddd"))</f>
        <v/>
      </c>
      <c r="L5070" s="8" t="str">
        <f>IF(Sales_Pipeline[[#This Row],[Close_Date]]="","",TEXT(Sales_Pipeline[[#This Row],[Close_Date]],"mmm"))</f>
        <v/>
      </c>
      <c r="M5070" s="8" t="str">
        <f>IF(Sales_Pipeline[[#This Row],[Close_Date]]="","","Q"&amp;ROUNDUP(MONTH(Sales_Pipeline[[#This Row],[Close_Date]])/3,0))</f>
        <v/>
      </c>
      <c r="N5070" s="2" t="str" cm="1">
        <f t="array" ref="N5070">IFERROR(_xlfn.IFS(Sales_Pipeline[[#This Row],[Deal_Stage]]="Won",_xlfn.XLOOKUP(Sales_Pipeline[[#This Row],[Product]],Products!$A$2:$A$8,Products!$C$2:$C$8),Sales_Pipeline[[#This Row],[Deal_Stage]]="Lost",_xlfn.XLOOKUP(Sales_Pipeline[[#This Row],[Product]],Products!$A$2:$A$8,Products!$C$2:$C$8)),"")</f>
        <v/>
      </c>
      <c r="O5070" s="2">
        <v>0</v>
      </c>
    </row>
    <row r="5071" spans="1:15" x14ac:dyDescent="0.3">
      <c r="A5071" t="s">
        <v>5217</v>
      </c>
      <c r="B5071" t="s">
        <v>7</v>
      </c>
      <c r="C5071" t="str">
        <f>_xlfn.XLOOKUP(Sales_Pipeline[[#This Row],[Sales_Agent]],Sales_Teams[Sales_Agent],Sales_Teams[Manager])</f>
        <v>Dustin Brinkmann</v>
      </c>
      <c r="D5071" t="str">
        <f>_xlfn.XLOOKUP(Sales_Pipeline[[#This Row],[Manager]],Sales_Teams[Manager],Sales_Teams[Regional_Office])</f>
        <v>Central</v>
      </c>
      <c r="E5071" t="s">
        <v>61</v>
      </c>
      <c r="F5071" t="s">
        <v>330</v>
      </c>
      <c r="G5071" t="str">
        <f>IFERROR(_xlfn.XLOOKUP(Sales_Pipeline[[#This Row],[Account]],Accounts!$A$2:$A$86,Accounts!$F$2:$F$86),"")</f>
        <v>Korea</v>
      </c>
      <c r="H5071" t="s">
        <v>77</v>
      </c>
      <c r="I5071" s="3">
        <v>42937</v>
      </c>
      <c r="K5071" s="8" t="str">
        <f>IF(Sales_Pipeline[[#This Row],[Close_Date]]="","",TEXT(Sales_Pipeline[[#This Row],[Close_Date]],"ddd"))</f>
        <v/>
      </c>
      <c r="L5071" s="8" t="str">
        <f>IF(Sales_Pipeline[[#This Row],[Close_Date]]="","",TEXT(Sales_Pipeline[[#This Row],[Close_Date]],"mmm"))</f>
        <v/>
      </c>
      <c r="M5071" s="8" t="str">
        <f>IF(Sales_Pipeline[[#This Row],[Close_Date]]="","","Q"&amp;ROUNDUP(MONTH(Sales_Pipeline[[#This Row],[Close_Date]])/3,0))</f>
        <v/>
      </c>
      <c r="N5071" s="2" t="str" cm="1">
        <f t="array" ref="N5071">IFERROR(_xlfn.IFS(Sales_Pipeline[[#This Row],[Deal_Stage]]="Won",_xlfn.XLOOKUP(Sales_Pipeline[[#This Row],[Product]],Products!$A$2:$A$8,Products!$C$2:$C$8),Sales_Pipeline[[#This Row],[Deal_Stage]]="Lost",_xlfn.XLOOKUP(Sales_Pipeline[[#This Row],[Product]],Products!$A$2:$A$8,Products!$C$2:$C$8)),"")</f>
        <v/>
      </c>
      <c r="O5071" s="2">
        <v>0</v>
      </c>
    </row>
    <row r="5072" spans="1:15" x14ac:dyDescent="0.3">
      <c r="A5072" t="s">
        <v>5218</v>
      </c>
      <c r="B5072" t="s">
        <v>7</v>
      </c>
      <c r="C5072" t="str">
        <f>_xlfn.XLOOKUP(Sales_Pipeline[[#This Row],[Sales_Agent]],Sales_Teams[Sales_Agent],Sales_Teams[Manager])</f>
        <v>Dustin Brinkmann</v>
      </c>
      <c r="D5072" t="str">
        <f>_xlfn.XLOOKUP(Sales_Pipeline[[#This Row],[Manager]],Sales_Teams[Manager],Sales_Teams[Regional_Office])</f>
        <v>Central</v>
      </c>
      <c r="E5072" t="s">
        <v>61</v>
      </c>
      <c r="F5072" t="s">
        <v>247</v>
      </c>
      <c r="G5072" t="str">
        <f>IFERROR(_xlfn.XLOOKUP(Sales_Pipeline[[#This Row],[Account]],Accounts!$A$2:$A$86,Accounts!$F$2:$F$86),"")</f>
        <v>United States</v>
      </c>
      <c r="H5072" t="s">
        <v>57</v>
      </c>
      <c r="I5072" s="3">
        <v>42937</v>
      </c>
      <c r="J5072" s="3">
        <v>42944</v>
      </c>
      <c r="K5072" s="8" t="str">
        <f>IF(Sales_Pipeline[[#This Row],[Close_Date]]="","",TEXT(Sales_Pipeline[[#This Row],[Close_Date]],"ddd"))</f>
        <v>Fri</v>
      </c>
      <c r="L5072" s="8" t="str">
        <f>IF(Sales_Pipeline[[#This Row],[Close_Date]]="","",TEXT(Sales_Pipeline[[#This Row],[Close_Date]],"mmm"))</f>
        <v>Jul</v>
      </c>
      <c r="M5072" s="8" t="str">
        <f>IF(Sales_Pipeline[[#This Row],[Close_Date]]="","","Q"&amp;ROUNDUP(MONTH(Sales_Pipeline[[#This Row],[Close_Date]])/3,0))</f>
        <v>Q3</v>
      </c>
      <c r="N5072" s="2" cm="1">
        <f t="array" ref="N5072">IFERROR(_xlfn.IFS(Sales_Pipeline[[#This Row],[Deal_Stage]]="Won",_xlfn.XLOOKUP(Sales_Pipeline[[#This Row],[Product]],Products!$A$2:$A$8,Products!$C$2:$C$8),Sales_Pipeline[[#This Row],[Deal_Stage]]="Lost",_xlfn.XLOOKUP(Sales_Pipeline[[#This Row],[Product]],Products!$A$2:$A$8,Products!$C$2:$C$8)),"")</f>
        <v>55</v>
      </c>
      <c r="O5072" s="2">
        <v>51</v>
      </c>
    </row>
    <row r="5073" spans="1:15" x14ac:dyDescent="0.3">
      <c r="A5073" t="s">
        <v>5219</v>
      </c>
      <c r="B5073" t="s">
        <v>7</v>
      </c>
      <c r="C5073" t="str">
        <f>_xlfn.XLOOKUP(Sales_Pipeline[[#This Row],[Sales_Agent]],Sales_Teams[Sales_Agent],Sales_Teams[Manager])</f>
        <v>Dustin Brinkmann</v>
      </c>
      <c r="D5073" t="str">
        <f>_xlfn.XLOOKUP(Sales_Pipeline[[#This Row],[Manager]],Sales_Teams[Manager],Sales_Teams[Regional_Office])</f>
        <v>Central</v>
      </c>
      <c r="E5073" t="s">
        <v>76</v>
      </c>
      <c r="F5073" t="s">
        <v>318</v>
      </c>
      <c r="G5073" t="str">
        <f>IFERROR(_xlfn.XLOOKUP(Sales_Pipeline[[#This Row],[Account]],Accounts!$A$2:$A$86,Accounts!$F$2:$F$86),"")</f>
        <v>Kenya</v>
      </c>
      <c r="H5073" t="s">
        <v>57</v>
      </c>
      <c r="I5073" s="3">
        <v>42937</v>
      </c>
      <c r="J5073" s="3">
        <v>42946</v>
      </c>
      <c r="K5073" s="8" t="str">
        <f>IF(Sales_Pipeline[[#This Row],[Close_Date]]="","",TEXT(Sales_Pipeline[[#This Row],[Close_Date]],"ddd"))</f>
        <v>Sun</v>
      </c>
      <c r="L5073" s="8" t="str">
        <f>IF(Sales_Pipeline[[#This Row],[Close_Date]]="","",TEXT(Sales_Pipeline[[#This Row],[Close_Date]],"mmm"))</f>
        <v>Jul</v>
      </c>
      <c r="M5073" s="8" t="str">
        <f>IF(Sales_Pipeline[[#This Row],[Close_Date]]="","","Q"&amp;ROUNDUP(MONTH(Sales_Pipeline[[#This Row],[Close_Date]])/3,0))</f>
        <v>Q3</v>
      </c>
      <c r="N5073" s="2" cm="1">
        <f t="array" ref="N5073">IFERROR(_xlfn.IFS(Sales_Pipeline[[#This Row],[Deal_Stage]]="Won",_xlfn.XLOOKUP(Sales_Pipeline[[#This Row],[Product]],Products!$A$2:$A$8,Products!$C$2:$C$8),Sales_Pipeline[[#This Row],[Deal_Stage]]="Lost",_xlfn.XLOOKUP(Sales_Pipeline[[#This Row],[Product]],Products!$A$2:$A$8,Products!$C$2:$C$8)),"")</f>
        <v>3393</v>
      </c>
      <c r="O5073" s="2">
        <v>3167</v>
      </c>
    </row>
    <row r="5074" spans="1:15" x14ac:dyDescent="0.3">
      <c r="A5074" t="s">
        <v>5220</v>
      </c>
      <c r="B5074" t="s">
        <v>7</v>
      </c>
      <c r="C5074" t="str">
        <f>_xlfn.XLOOKUP(Sales_Pipeline[[#This Row],[Sales_Agent]],Sales_Teams[Sales_Agent],Sales_Teams[Manager])</f>
        <v>Dustin Brinkmann</v>
      </c>
      <c r="D5074" t="str">
        <f>_xlfn.XLOOKUP(Sales_Pipeline[[#This Row],[Manager]],Sales_Teams[Manager],Sales_Teams[Regional_Office])</f>
        <v>Central</v>
      </c>
      <c r="E5074" t="s">
        <v>76</v>
      </c>
      <c r="F5074" t="s">
        <v>229</v>
      </c>
      <c r="G5074" t="str">
        <f>IFERROR(_xlfn.XLOOKUP(Sales_Pipeline[[#This Row],[Account]],Accounts!$A$2:$A$86,Accounts!$F$2:$F$86),"")</f>
        <v>Norway</v>
      </c>
      <c r="H5074" t="s">
        <v>57</v>
      </c>
      <c r="I5074" s="3">
        <v>42937</v>
      </c>
      <c r="J5074" s="3">
        <v>43005</v>
      </c>
      <c r="K5074" s="8" t="str">
        <f>IF(Sales_Pipeline[[#This Row],[Close_Date]]="","",TEXT(Sales_Pipeline[[#This Row],[Close_Date]],"ddd"))</f>
        <v>Wed</v>
      </c>
      <c r="L5074" s="8" t="str">
        <f>IF(Sales_Pipeline[[#This Row],[Close_Date]]="","",TEXT(Sales_Pipeline[[#This Row],[Close_Date]],"mmm"))</f>
        <v>Sep</v>
      </c>
      <c r="M5074" s="8" t="str">
        <f>IF(Sales_Pipeline[[#This Row],[Close_Date]]="","","Q"&amp;ROUNDUP(MONTH(Sales_Pipeline[[#This Row],[Close_Date]])/3,0))</f>
        <v>Q3</v>
      </c>
      <c r="N5074" s="2" cm="1">
        <f t="array" ref="N5074">IFERROR(_xlfn.IFS(Sales_Pipeline[[#This Row],[Deal_Stage]]="Won",_xlfn.XLOOKUP(Sales_Pipeline[[#This Row],[Product]],Products!$A$2:$A$8,Products!$C$2:$C$8),Sales_Pipeline[[#This Row],[Deal_Stage]]="Lost",_xlfn.XLOOKUP(Sales_Pipeline[[#This Row],[Product]],Products!$A$2:$A$8,Products!$C$2:$C$8)),"")</f>
        <v>3393</v>
      </c>
      <c r="O5074" s="2">
        <v>3038</v>
      </c>
    </row>
    <row r="5075" spans="1:15" x14ac:dyDescent="0.3">
      <c r="A5075" t="s">
        <v>5221</v>
      </c>
      <c r="B5075" t="s">
        <v>32</v>
      </c>
      <c r="C5075" t="str">
        <f>_xlfn.XLOOKUP(Sales_Pipeline[[#This Row],[Sales_Agent]],Sales_Teams[Sales_Agent],Sales_Teams[Manager])</f>
        <v>Celia Rouche</v>
      </c>
      <c r="D5075" t="str">
        <f>_xlfn.XLOOKUP(Sales_Pipeline[[#This Row],[Manager]],Sales_Teams[Manager],Sales_Teams[Regional_Office])</f>
        <v>West</v>
      </c>
      <c r="E5075" t="s">
        <v>8953</v>
      </c>
      <c r="F5075" t="s">
        <v>206</v>
      </c>
      <c r="G5075" t="str">
        <f>IFERROR(_xlfn.XLOOKUP(Sales_Pipeline[[#This Row],[Account]],Accounts!$A$2:$A$86,Accounts!$F$2:$F$86),"")</f>
        <v>United States</v>
      </c>
      <c r="H5075" t="s">
        <v>77</v>
      </c>
      <c r="I5075" s="3">
        <v>42937</v>
      </c>
      <c r="K5075" s="8" t="str">
        <f>IF(Sales_Pipeline[[#This Row],[Close_Date]]="","",TEXT(Sales_Pipeline[[#This Row],[Close_Date]],"ddd"))</f>
        <v/>
      </c>
      <c r="L5075" s="8" t="str">
        <f>IF(Sales_Pipeline[[#This Row],[Close_Date]]="","",TEXT(Sales_Pipeline[[#This Row],[Close_Date]],"mmm"))</f>
        <v/>
      </c>
      <c r="M5075" s="8" t="str">
        <f>IF(Sales_Pipeline[[#This Row],[Close_Date]]="","","Q"&amp;ROUNDUP(MONTH(Sales_Pipeline[[#This Row],[Close_Date]])/3,0))</f>
        <v/>
      </c>
      <c r="N5075" s="2" t="str" cm="1">
        <f t="array" ref="N5075">IFERROR(_xlfn.IFS(Sales_Pipeline[[#This Row],[Deal_Stage]]="Won",_xlfn.XLOOKUP(Sales_Pipeline[[#This Row],[Product]],Products!$A$2:$A$8,Products!$C$2:$C$8),Sales_Pipeline[[#This Row],[Deal_Stage]]="Lost",_xlfn.XLOOKUP(Sales_Pipeline[[#This Row],[Product]],Products!$A$2:$A$8,Products!$C$2:$C$8)),"")</f>
        <v/>
      </c>
      <c r="O5075" s="2">
        <v>0</v>
      </c>
    </row>
    <row r="5076" spans="1:15" x14ac:dyDescent="0.3">
      <c r="A5076" t="s">
        <v>5222</v>
      </c>
      <c r="B5076" t="s">
        <v>32</v>
      </c>
      <c r="C5076" t="str">
        <f>_xlfn.XLOOKUP(Sales_Pipeline[[#This Row],[Sales_Agent]],Sales_Teams[Sales_Agent],Sales_Teams[Manager])</f>
        <v>Celia Rouche</v>
      </c>
      <c r="D5076" t="str">
        <f>_xlfn.XLOOKUP(Sales_Pipeline[[#This Row],[Manager]],Sales_Teams[Manager],Sales_Teams[Regional_Office])</f>
        <v>West</v>
      </c>
      <c r="E5076" t="s">
        <v>8953</v>
      </c>
      <c r="G5076" t="str">
        <f>IFERROR(_xlfn.XLOOKUP(Sales_Pipeline[[#This Row],[Account]],Accounts!$A$2:$A$86,Accounts!$F$2:$F$86),"")</f>
        <v/>
      </c>
      <c r="H5076" t="s">
        <v>77</v>
      </c>
      <c r="I5076" s="3">
        <v>42937</v>
      </c>
      <c r="K5076" s="8" t="str">
        <f>IF(Sales_Pipeline[[#This Row],[Close_Date]]="","",TEXT(Sales_Pipeline[[#This Row],[Close_Date]],"ddd"))</f>
        <v/>
      </c>
      <c r="L5076" s="8" t="str">
        <f>IF(Sales_Pipeline[[#This Row],[Close_Date]]="","",TEXT(Sales_Pipeline[[#This Row],[Close_Date]],"mmm"))</f>
        <v/>
      </c>
      <c r="M5076" s="8" t="str">
        <f>IF(Sales_Pipeline[[#This Row],[Close_Date]]="","","Q"&amp;ROUNDUP(MONTH(Sales_Pipeline[[#This Row],[Close_Date]])/3,0))</f>
        <v/>
      </c>
      <c r="N5076" s="2" t="str" cm="1">
        <f t="array" ref="N5076">IFERROR(_xlfn.IFS(Sales_Pipeline[[#This Row],[Deal_Stage]]="Won",_xlfn.XLOOKUP(Sales_Pipeline[[#This Row],[Product]],Products!$A$2:$A$8,Products!$C$2:$C$8),Sales_Pipeline[[#This Row],[Deal_Stage]]="Lost",_xlfn.XLOOKUP(Sales_Pipeline[[#This Row],[Product]],Products!$A$2:$A$8,Products!$C$2:$C$8)),"")</f>
        <v/>
      </c>
      <c r="O5076" s="2">
        <v>0</v>
      </c>
    </row>
    <row r="5077" spans="1:15" x14ac:dyDescent="0.3">
      <c r="A5077" t="s">
        <v>5223</v>
      </c>
      <c r="B5077" t="s">
        <v>32</v>
      </c>
      <c r="C5077" t="str">
        <f>_xlfn.XLOOKUP(Sales_Pipeline[[#This Row],[Sales_Agent]],Sales_Teams[Sales_Agent],Sales_Teams[Manager])</f>
        <v>Celia Rouche</v>
      </c>
      <c r="D5077" t="str">
        <f>_xlfn.XLOOKUP(Sales_Pipeline[[#This Row],[Manager]],Sales_Teams[Manager],Sales_Teams[Regional_Office])</f>
        <v>West</v>
      </c>
      <c r="E5077" t="s">
        <v>76</v>
      </c>
      <c r="F5077" t="s">
        <v>120</v>
      </c>
      <c r="G5077" t="str">
        <f>IFERROR(_xlfn.XLOOKUP(Sales_Pipeline[[#This Row],[Account]],Accounts!$A$2:$A$86,Accounts!$F$2:$F$86),"")</f>
        <v>United States</v>
      </c>
      <c r="H5077" t="s">
        <v>57</v>
      </c>
      <c r="I5077" s="3">
        <v>42937</v>
      </c>
      <c r="J5077" s="3">
        <v>43002</v>
      </c>
      <c r="K5077" s="8" t="str">
        <f>IF(Sales_Pipeline[[#This Row],[Close_Date]]="","",TEXT(Sales_Pipeline[[#This Row],[Close_Date]],"ddd"))</f>
        <v>Sun</v>
      </c>
      <c r="L5077" s="8" t="str">
        <f>IF(Sales_Pipeline[[#This Row],[Close_Date]]="","",TEXT(Sales_Pipeline[[#This Row],[Close_Date]],"mmm"))</f>
        <v>Sep</v>
      </c>
      <c r="M5077" s="8" t="str">
        <f>IF(Sales_Pipeline[[#This Row],[Close_Date]]="","","Q"&amp;ROUNDUP(MONTH(Sales_Pipeline[[#This Row],[Close_Date]])/3,0))</f>
        <v>Q3</v>
      </c>
      <c r="N5077" s="2" cm="1">
        <f t="array" ref="N5077">IFERROR(_xlfn.IFS(Sales_Pipeline[[#This Row],[Deal_Stage]]="Won",_xlfn.XLOOKUP(Sales_Pipeline[[#This Row],[Product]],Products!$A$2:$A$8,Products!$C$2:$C$8),Sales_Pipeline[[#This Row],[Deal_Stage]]="Lost",_xlfn.XLOOKUP(Sales_Pipeline[[#This Row],[Product]],Products!$A$2:$A$8,Products!$C$2:$C$8)),"")</f>
        <v>3393</v>
      </c>
      <c r="O5077" s="2">
        <v>2851</v>
      </c>
    </row>
    <row r="5078" spans="1:15" x14ac:dyDescent="0.3">
      <c r="A5078" t="s">
        <v>5224</v>
      </c>
      <c r="B5078" t="s">
        <v>17</v>
      </c>
      <c r="C5078" t="str">
        <f>_xlfn.XLOOKUP(Sales_Pipeline[[#This Row],[Sales_Agent]],Sales_Teams[Sales_Agent],Sales_Teams[Manager])</f>
        <v>Cara Losch</v>
      </c>
      <c r="D5078" t="str">
        <f>_xlfn.XLOOKUP(Sales_Pipeline[[#This Row],[Manager]],Sales_Teams[Manager],Sales_Teams[Regional_Office])</f>
        <v>East</v>
      </c>
      <c r="E5078" t="s">
        <v>55</v>
      </c>
      <c r="F5078" t="s">
        <v>72</v>
      </c>
      <c r="G5078" t="str">
        <f>IFERROR(_xlfn.XLOOKUP(Sales_Pipeline[[#This Row],[Account]],Accounts!$A$2:$A$86,Accounts!$F$2:$F$86),"")</f>
        <v>United States</v>
      </c>
      <c r="H5078" t="s">
        <v>77</v>
      </c>
      <c r="I5078" s="3">
        <v>42937</v>
      </c>
      <c r="K5078" s="8" t="str">
        <f>IF(Sales_Pipeline[[#This Row],[Close_Date]]="","",TEXT(Sales_Pipeline[[#This Row],[Close_Date]],"ddd"))</f>
        <v/>
      </c>
      <c r="L5078" s="8" t="str">
        <f>IF(Sales_Pipeline[[#This Row],[Close_Date]]="","",TEXT(Sales_Pipeline[[#This Row],[Close_Date]],"mmm"))</f>
        <v/>
      </c>
      <c r="M5078" s="8" t="str">
        <f>IF(Sales_Pipeline[[#This Row],[Close_Date]]="","","Q"&amp;ROUNDUP(MONTH(Sales_Pipeline[[#This Row],[Close_Date]])/3,0))</f>
        <v/>
      </c>
      <c r="N5078" s="2" t="str" cm="1">
        <f t="array" ref="N5078">IFERROR(_xlfn.IFS(Sales_Pipeline[[#This Row],[Deal_Stage]]="Won",_xlfn.XLOOKUP(Sales_Pipeline[[#This Row],[Product]],Products!$A$2:$A$8,Products!$C$2:$C$8),Sales_Pipeline[[#This Row],[Deal_Stage]]="Lost",_xlfn.XLOOKUP(Sales_Pipeline[[#This Row],[Product]],Products!$A$2:$A$8,Products!$C$2:$C$8)),"")</f>
        <v/>
      </c>
      <c r="O5078" s="2">
        <v>0</v>
      </c>
    </row>
    <row r="5079" spans="1:15" x14ac:dyDescent="0.3">
      <c r="A5079" t="s">
        <v>5225</v>
      </c>
      <c r="B5079" t="s">
        <v>44</v>
      </c>
      <c r="C5079" t="str">
        <f>_xlfn.XLOOKUP(Sales_Pipeline[[#This Row],[Sales_Agent]],Sales_Teams[Sales_Agent],Sales_Teams[Manager])</f>
        <v>Summer Sewald</v>
      </c>
      <c r="D5079" t="str">
        <f>_xlfn.XLOOKUP(Sales_Pipeline[[#This Row],[Manager]],Sales_Teams[Manager],Sales_Teams[Regional_Office])</f>
        <v>West</v>
      </c>
      <c r="E5079" t="s">
        <v>63</v>
      </c>
      <c r="G5079" t="str">
        <f>IFERROR(_xlfn.XLOOKUP(Sales_Pipeline[[#This Row],[Account]],Accounts!$A$2:$A$86,Accounts!$F$2:$F$86),"")</f>
        <v/>
      </c>
      <c r="H5079" t="s">
        <v>77</v>
      </c>
      <c r="I5079" s="3">
        <v>42937</v>
      </c>
      <c r="K5079" s="8" t="str">
        <f>IF(Sales_Pipeline[[#This Row],[Close_Date]]="","",TEXT(Sales_Pipeline[[#This Row],[Close_Date]],"ddd"))</f>
        <v/>
      </c>
      <c r="L5079" s="8" t="str">
        <f>IF(Sales_Pipeline[[#This Row],[Close_Date]]="","",TEXT(Sales_Pipeline[[#This Row],[Close_Date]],"mmm"))</f>
        <v/>
      </c>
      <c r="M5079" s="8" t="str">
        <f>IF(Sales_Pipeline[[#This Row],[Close_Date]]="","","Q"&amp;ROUNDUP(MONTH(Sales_Pipeline[[#This Row],[Close_Date]])/3,0))</f>
        <v/>
      </c>
      <c r="N5079" s="2" t="str" cm="1">
        <f t="array" ref="N5079">IFERROR(_xlfn.IFS(Sales_Pipeline[[#This Row],[Deal_Stage]]="Won",_xlfn.XLOOKUP(Sales_Pipeline[[#This Row],[Product]],Products!$A$2:$A$8,Products!$C$2:$C$8),Sales_Pipeline[[#This Row],[Deal_Stage]]="Lost",_xlfn.XLOOKUP(Sales_Pipeline[[#This Row],[Product]],Products!$A$2:$A$8,Products!$C$2:$C$8)),"")</f>
        <v/>
      </c>
      <c r="O5079" s="2">
        <v>0</v>
      </c>
    </row>
    <row r="5080" spans="1:15" x14ac:dyDescent="0.3">
      <c r="A5080" t="s">
        <v>5226</v>
      </c>
      <c r="B5080" t="s">
        <v>44</v>
      </c>
      <c r="C5080" t="str">
        <f>_xlfn.XLOOKUP(Sales_Pipeline[[#This Row],[Sales_Agent]],Sales_Teams[Sales_Agent],Sales_Teams[Manager])</f>
        <v>Summer Sewald</v>
      </c>
      <c r="D5080" t="str">
        <f>_xlfn.XLOOKUP(Sales_Pipeline[[#This Row],[Manager]],Sales_Teams[Manager],Sales_Teams[Regional_Office])</f>
        <v>West</v>
      </c>
      <c r="E5080" t="s">
        <v>63</v>
      </c>
      <c r="G5080" t="str">
        <f>IFERROR(_xlfn.XLOOKUP(Sales_Pipeline[[#This Row],[Account]],Accounts!$A$2:$A$86,Accounts!$F$2:$F$86),"")</f>
        <v/>
      </c>
      <c r="H5080" t="s">
        <v>77</v>
      </c>
      <c r="I5080" s="3">
        <v>42937</v>
      </c>
      <c r="K5080" s="8" t="str">
        <f>IF(Sales_Pipeline[[#This Row],[Close_Date]]="","",TEXT(Sales_Pipeline[[#This Row],[Close_Date]],"ddd"))</f>
        <v/>
      </c>
      <c r="L5080" s="8" t="str">
        <f>IF(Sales_Pipeline[[#This Row],[Close_Date]]="","",TEXT(Sales_Pipeline[[#This Row],[Close_Date]],"mmm"))</f>
        <v/>
      </c>
      <c r="M5080" s="8" t="str">
        <f>IF(Sales_Pipeline[[#This Row],[Close_Date]]="","","Q"&amp;ROUNDUP(MONTH(Sales_Pipeline[[#This Row],[Close_Date]])/3,0))</f>
        <v/>
      </c>
      <c r="N5080" s="2" t="str" cm="1">
        <f t="array" ref="N5080">IFERROR(_xlfn.IFS(Sales_Pipeline[[#This Row],[Deal_Stage]]="Won",_xlfn.XLOOKUP(Sales_Pipeline[[#This Row],[Product]],Products!$A$2:$A$8,Products!$C$2:$C$8),Sales_Pipeline[[#This Row],[Deal_Stage]]="Lost",_xlfn.XLOOKUP(Sales_Pipeline[[#This Row],[Product]],Products!$A$2:$A$8,Products!$C$2:$C$8)),"")</f>
        <v/>
      </c>
      <c r="O5080" s="2">
        <v>0</v>
      </c>
    </row>
    <row r="5081" spans="1:15" x14ac:dyDescent="0.3">
      <c r="A5081" t="s">
        <v>5227</v>
      </c>
      <c r="B5081" t="s">
        <v>44</v>
      </c>
      <c r="C5081" t="str">
        <f>_xlfn.XLOOKUP(Sales_Pipeline[[#This Row],[Sales_Agent]],Sales_Teams[Sales_Agent],Sales_Teams[Manager])</f>
        <v>Summer Sewald</v>
      </c>
      <c r="D5081" t="str">
        <f>_xlfn.XLOOKUP(Sales_Pipeline[[#This Row],[Manager]],Sales_Teams[Manager],Sales_Teams[Regional_Office])</f>
        <v>West</v>
      </c>
      <c r="E5081" t="s">
        <v>63</v>
      </c>
      <c r="G5081" t="str">
        <f>IFERROR(_xlfn.XLOOKUP(Sales_Pipeline[[#This Row],[Account]],Accounts!$A$2:$A$86,Accounts!$F$2:$F$86),"")</f>
        <v/>
      </c>
      <c r="H5081" t="s">
        <v>77</v>
      </c>
      <c r="I5081" s="3">
        <v>42937</v>
      </c>
      <c r="K5081" s="8" t="str">
        <f>IF(Sales_Pipeline[[#This Row],[Close_Date]]="","",TEXT(Sales_Pipeline[[#This Row],[Close_Date]],"ddd"))</f>
        <v/>
      </c>
      <c r="L5081" s="8" t="str">
        <f>IF(Sales_Pipeline[[#This Row],[Close_Date]]="","",TEXT(Sales_Pipeline[[#This Row],[Close_Date]],"mmm"))</f>
        <v/>
      </c>
      <c r="M5081" s="8" t="str">
        <f>IF(Sales_Pipeline[[#This Row],[Close_Date]]="","","Q"&amp;ROUNDUP(MONTH(Sales_Pipeline[[#This Row],[Close_Date]])/3,0))</f>
        <v/>
      </c>
      <c r="N5081" s="2" t="str" cm="1">
        <f t="array" ref="N5081">IFERROR(_xlfn.IFS(Sales_Pipeline[[#This Row],[Deal_Stage]]="Won",_xlfn.XLOOKUP(Sales_Pipeline[[#This Row],[Product]],Products!$A$2:$A$8,Products!$C$2:$C$8),Sales_Pipeline[[#This Row],[Deal_Stage]]="Lost",_xlfn.XLOOKUP(Sales_Pipeline[[#This Row],[Product]],Products!$A$2:$A$8,Products!$C$2:$C$8)),"")</f>
        <v/>
      </c>
      <c r="O5081" s="2">
        <v>0</v>
      </c>
    </row>
    <row r="5082" spans="1:15" x14ac:dyDescent="0.3">
      <c r="A5082" t="s">
        <v>5228</v>
      </c>
      <c r="B5082" t="s">
        <v>44</v>
      </c>
      <c r="C5082" t="str">
        <f>_xlfn.XLOOKUP(Sales_Pipeline[[#This Row],[Sales_Agent]],Sales_Teams[Sales_Agent],Sales_Teams[Manager])</f>
        <v>Summer Sewald</v>
      </c>
      <c r="D5082" t="str">
        <f>_xlfn.XLOOKUP(Sales_Pipeline[[#This Row],[Manager]],Sales_Teams[Manager],Sales_Teams[Regional_Office])</f>
        <v>West</v>
      </c>
      <c r="E5082" t="s">
        <v>63</v>
      </c>
      <c r="F5082" t="s">
        <v>191</v>
      </c>
      <c r="G5082" t="str">
        <f>IFERROR(_xlfn.XLOOKUP(Sales_Pipeline[[#This Row],[Account]],Accounts!$A$2:$A$86,Accounts!$F$2:$F$86),"")</f>
        <v>United States</v>
      </c>
      <c r="H5082" t="s">
        <v>82</v>
      </c>
      <c r="I5082" s="3">
        <v>42937</v>
      </c>
      <c r="J5082" s="3">
        <v>43057</v>
      </c>
      <c r="K5082" s="8" t="str">
        <f>IF(Sales_Pipeline[[#This Row],[Close_Date]]="","",TEXT(Sales_Pipeline[[#This Row],[Close_Date]],"ddd"))</f>
        <v>Sat</v>
      </c>
      <c r="L5082" s="8" t="str">
        <f>IF(Sales_Pipeline[[#This Row],[Close_Date]]="","",TEXT(Sales_Pipeline[[#This Row],[Close_Date]],"mmm"))</f>
        <v>Nov</v>
      </c>
      <c r="M5082" s="8" t="str">
        <f>IF(Sales_Pipeline[[#This Row],[Close_Date]]="","","Q"&amp;ROUNDUP(MONTH(Sales_Pipeline[[#This Row],[Close_Date]])/3,0))</f>
        <v>Q4</v>
      </c>
      <c r="N5082" s="2" cm="1">
        <f t="array" ref="N5082">IFERROR(_xlfn.IFS(Sales_Pipeline[[#This Row],[Deal_Stage]]="Won",_xlfn.XLOOKUP(Sales_Pipeline[[#This Row],[Product]],Products!$A$2:$A$8,Products!$C$2:$C$8),Sales_Pipeline[[#This Row],[Deal_Stage]]="Lost",_xlfn.XLOOKUP(Sales_Pipeline[[#This Row],[Product]],Products!$A$2:$A$8,Products!$C$2:$C$8)),"")</f>
        <v>550</v>
      </c>
      <c r="O5082" s="2">
        <v>0</v>
      </c>
    </row>
    <row r="5083" spans="1:15" x14ac:dyDescent="0.3">
      <c r="A5083" t="s">
        <v>5229</v>
      </c>
      <c r="B5083" t="s">
        <v>44</v>
      </c>
      <c r="C5083" t="str">
        <f>_xlfn.XLOOKUP(Sales_Pipeline[[#This Row],[Sales_Agent]],Sales_Teams[Sales_Agent],Sales_Teams[Manager])</f>
        <v>Summer Sewald</v>
      </c>
      <c r="D5083" t="str">
        <f>_xlfn.XLOOKUP(Sales_Pipeline[[#This Row],[Manager]],Sales_Teams[Manager],Sales_Teams[Regional_Office])</f>
        <v>West</v>
      </c>
      <c r="E5083" t="s">
        <v>8953</v>
      </c>
      <c r="F5083" t="s">
        <v>240</v>
      </c>
      <c r="G5083" t="str">
        <f>IFERROR(_xlfn.XLOOKUP(Sales_Pipeline[[#This Row],[Account]],Accounts!$A$2:$A$86,Accounts!$F$2:$F$86),"")</f>
        <v>United States</v>
      </c>
      <c r="H5083" t="s">
        <v>57</v>
      </c>
      <c r="I5083" s="3">
        <v>42937</v>
      </c>
      <c r="J5083" s="3">
        <v>42938</v>
      </c>
      <c r="K5083" s="8" t="str">
        <f>IF(Sales_Pipeline[[#This Row],[Close_Date]]="","",TEXT(Sales_Pipeline[[#This Row],[Close_Date]],"ddd"))</f>
        <v>Sat</v>
      </c>
      <c r="L5083" s="8" t="str">
        <f>IF(Sales_Pipeline[[#This Row],[Close_Date]]="","",TEXT(Sales_Pipeline[[#This Row],[Close_Date]],"mmm"))</f>
        <v>Jul</v>
      </c>
      <c r="M5083" s="8" t="str">
        <f>IF(Sales_Pipeline[[#This Row],[Close_Date]]="","","Q"&amp;ROUNDUP(MONTH(Sales_Pipeline[[#This Row],[Close_Date]])/3,0))</f>
        <v>Q3</v>
      </c>
      <c r="N5083" s="2" cm="1">
        <f t="array" ref="N5083">IFERROR(_xlfn.IFS(Sales_Pipeline[[#This Row],[Deal_Stage]]="Won",_xlfn.XLOOKUP(Sales_Pipeline[[#This Row],[Product]],Products!$A$2:$A$8,Products!$C$2:$C$8),Sales_Pipeline[[#This Row],[Deal_Stage]]="Lost",_xlfn.XLOOKUP(Sales_Pipeline[[#This Row],[Product]],Products!$A$2:$A$8,Products!$C$2:$C$8)),"")</f>
        <v>4821</v>
      </c>
      <c r="O5083" s="2">
        <v>5283</v>
      </c>
    </row>
    <row r="5084" spans="1:15" x14ac:dyDescent="0.3">
      <c r="A5084" t="s">
        <v>5230</v>
      </c>
      <c r="B5084" t="s">
        <v>44</v>
      </c>
      <c r="C5084" t="str">
        <f>_xlfn.XLOOKUP(Sales_Pipeline[[#This Row],[Sales_Agent]],Sales_Teams[Sales_Agent],Sales_Teams[Manager])</f>
        <v>Summer Sewald</v>
      </c>
      <c r="D5084" t="str">
        <f>_xlfn.XLOOKUP(Sales_Pipeline[[#This Row],[Manager]],Sales_Teams[Manager],Sales_Teams[Regional_Office])</f>
        <v>West</v>
      </c>
      <c r="E5084" t="s">
        <v>61</v>
      </c>
      <c r="F5084" t="s">
        <v>240</v>
      </c>
      <c r="G5084" t="str">
        <f>IFERROR(_xlfn.XLOOKUP(Sales_Pipeline[[#This Row],[Account]],Accounts!$A$2:$A$86,Accounts!$F$2:$F$86),"")</f>
        <v>United States</v>
      </c>
      <c r="H5084" t="s">
        <v>57</v>
      </c>
      <c r="I5084" s="3">
        <v>42937</v>
      </c>
      <c r="J5084" s="3">
        <v>42939</v>
      </c>
      <c r="K5084" s="8" t="str">
        <f>IF(Sales_Pipeline[[#This Row],[Close_Date]]="","",TEXT(Sales_Pipeline[[#This Row],[Close_Date]],"ddd"))</f>
        <v>Sun</v>
      </c>
      <c r="L5084" s="8" t="str">
        <f>IF(Sales_Pipeline[[#This Row],[Close_Date]]="","",TEXT(Sales_Pipeline[[#This Row],[Close_Date]],"mmm"))</f>
        <v>Jul</v>
      </c>
      <c r="M5084" s="8" t="str">
        <f>IF(Sales_Pipeline[[#This Row],[Close_Date]]="","","Q"&amp;ROUNDUP(MONTH(Sales_Pipeline[[#This Row],[Close_Date]])/3,0))</f>
        <v>Q3</v>
      </c>
      <c r="N5084" s="2" cm="1">
        <f t="array" ref="N5084">IFERROR(_xlfn.IFS(Sales_Pipeline[[#This Row],[Deal_Stage]]="Won",_xlfn.XLOOKUP(Sales_Pipeline[[#This Row],[Product]],Products!$A$2:$A$8,Products!$C$2:$C$8),Sales_Pipeline[[#This Row],[Deal_Stage]]="Lost",_xlfn.XLOOKUP(Sales_Pipeline[[#This Row],[Product]],Products!$A$2:$A$8,Products!$C$2:$C$8)),"")</f>
        <v>55</v>
      </c>
      <c r="O5084" s="2">
        <v>49</v>
      </c>
    </row>
    <row r="5085" spans="1:15" x14ac:dyDescent="0.3">
      <c r="A5085" t="s">
        <v>5231</v>
      </c>
      <c r="B5085" t="s">
        <v>3</v>
      </c>
      <c r="C5085" t="str">
        <f>_xlfn.XLOOKUP(Sales_Pipeline[[#This Row],[Sales_Agent]],Sales_Teams[Sales_Agent],Sales_Teams[Manager])</f>
        <v>Dustin Brinkmann</v>
      </c>
      <c r="D5085" t="str">
        <f>_xlfn.XLOOKUP(Sales_Pipeline[[#This Row],[Manager]],Sales_Teams[Manager],Sales_Teams[Regional_Office])</f>
        <v>Central</v>
      </c>
      <c r="E5085" t="s">
        <v>63</v>
      </c>
      <c r="G5085" t="str">
        <f>IFERROR(_xlfn.XLOOKUP(Sales_Pipeline[[#This Row],[Account]],Accounts!$A$2:$A$86,Accounts!$F$2:$F$86),"")</f>
        <v/>
      </c>
      <c r="H5085" t="s">
        <v>77</v>
      </c>
      <c r="I5085" s="3">
        <v>42938</v>
      </c>
      <c r="K5085" s="8" t="str">
        <f>IF(Sales_Pipeline[[#This Row],[Close_Date]]="","",TEXT(Sales_Pipeline[[#This Row],[Close_Date]],"ddd"))</f>
        <v/>
      </c>
      <c r="L5085" s="8" t="str">
        <f>IF(Sales_Pipeline[[#This Row],[Close_Date]]="","",TEXT(Sales_Pipeline[[#This Row],[Close_Date]],"mmm"))</f>
        <v/>
      </c>
      <c r="M5085" s="8" t="str">
        <f>IF(Sales_Pipeline[[#This Row],[Close_Date]]="","","Q"&amp;ROUNDUP(MONTH(Sales_Pipeline[[#This Row],[Close_Date]])/3,0))</f>
        <v/>
      </c>
      <c r="N5085" s="2" t="str" cm="1">
        <f t="array" ref="N5085">IFERROR(_xlfn.IFS(Sales_Pipeline[[#This Row],[Deal_Stage]]="Won",_xlfn.XLOOKUP(Sales_Pipeline[[#This Row],[Product]],Products!$A$2:$A$8,Products!$C$2:$C$8),Sales_Pipeline[[#This Row],[Deal_Stage]]="Lost",_xlfn.XLOOKUP(Sales_Pipeline[[#This Row],[Product]],Products!$A$2:$A$8,Products!$C$2:$C$8)),"")</f>
        <v/>
      </c>
      <c r="O5085" s="2">
        <v>0</v>
      </c>
    </row>
    <row r="5086" spans="1:15" x14ac:dyDescent="0.3">
      <c r="A5086" t="s">
        <v>5232</v>
      </c>
      <c r="B5086" t="s">
        <v>3</v>
      </c>
      <c r="C5086" t="str">
        <f>_xlfn.XLOOKUP(Sales_Pipeline[[#This Row],[Sales_Agent]],Sales_Teams[Sales_Agent],Sales_Teams[Manager])</f>
        <v>Dustin Brinkmann</v>
      </c>
      <c r="D5086" t="str">
        <f>_xlfn.XLOOKUP(Sales_Pipeline[[#This Row],[Manager]],Sales_Teams[Manager],Sales_Teams[Regional_Office])</f>
        <v>Central</v>
      </c>
      <c r="E5086" t="s">
        <v>84</v>
      </c>
      <c r="G5086" t="str">
        <f>IFERROR(_xlfn.XLOOKUP(Sales_Pipeline[[#This Row],[Account]],Accounts!$A$2:$A$86,Accounts!$F$2:$F$86),"")</f>
        <v/>
      </c>
      <c r="H5086" t="s">
        <v>77</v>
      </c>
      <c r="I5086" s="3">
        <v>42938</v>
      </c>
      <c r="K5086" s="8" t="str">
        <f>IF(Sales_Pipeline[[#This Row],[Close_Date]]="","",TEXT(Sales_Pipeline[[#This Row],[Close_Date]],"ddd"))</f>
        <v/>
      </c>
      <c r="L5086" s="8" t="str">
        <f>IF(Sales_Pipeline[[#This Row],[Close_Date]]="","",TEXT(Sales_Pipeline[[#This Row],[Close_Date]],"mmm"))</f>
        <v/>
      </c>
      <c r="M5086" s="8" t="str">
        <f>IF(Sales_Pipeline[[#This Row],[Close_Date]]="","","Q"&amp;ROUNDUP(MONTH(Sales_Pipeline[[#This Row],[Close_Date]])/3,0))</f>
        <v/>
      </c>
      <c r="N5086" s="2" t="str" cm="1">
        <f t="array" ref="N5086">IFERROR(_xlfn.IFS(Sales_Pipeline[[#This Row],[Deal_Stage]]="Won",_xlfn.XLOOKUP(Sales_Pipeline[[#This Row],[Product]],Products!$A$2:$A$8,Products!$C$2:$C$8),Sales_Pipeline[[#This Row],[Deal_Stage]]="Lost",_xlfn.XLOOKUP(Sales_Pipeline[[#This Row],[Product]],Products!$A$2:$A$8,Products!$C$2:$C$8)),"")</f>
        <v/>
      </c>
      <c r="O5086" s="2">
        <v>0</v>
      </c>
    </row>
    <row r="5087" spans="1:15" x14ac:dyDescent="0.3">
      <c r="A5087" t="s">
        <v>5233</v>
      </c>
      <c r="B5087" t="s">
        <v>3</v>
      </c>
      <c r="C5087" t="str">
        <f>_xlfn.XLOOKUP(Sales_Pipeline[[#This Row],[Sales_Agent]],Sales_Teams[Sales_Agent],Sales_Teams[Manager])</f>
        <v>Dustin Brinkmann</v>
      </c>
      <c r="D5087" t="str">
        <f>_xlfn.XLOOKUP(Sales_Pipeline[[#This Row],[Manager]],Sales_Teams[Manager],Sales_Teams[Regional_Office])</f>
        <v>Central</v>
      </c>
      <c r="E5087" t="s">
        <v>61</v>
      </c>
      <c r="F5087" t="s">
        <v>288</v>
      </c>
      <c r="G5087" t="str">
        <f>IFERROR(_xlfn.XLOOKUP(Sales_Pipeline[[#This Row],[Account]],Accounts!$A$2:$A$86,Accounts!$F$2:$F$86),"")</f>
        <v>United States</v>
      </c>
      <c r="H5087" t="s">
        <v>77</v>
      </c>
      <c r="I5087" s="3">
        <v>42938</v>
      </c>
      <c r="K5087" s="8" t="str">
        <f>IF(Sales_Pipeline[[#This Row],[Close_Date]]="","",TEXT(Sales_Pipeline[[#This Row],[Close_Date]],"ddd"))</f>
        <v/>
      </c>
      <c r="L5087" s="8" t="str">
        <f>IF(Sales_Pipeline[[#This Row],[Close_Date]]="","",TEXT(Sales_Pipeline[[#This Row],[Close_Date]],"mmm"))</f>
        <v/>
      </c>
      <c r="M5087" s="8" t="str">
        <f>IF(Sales_Pipeline[[#This Row],[Close_Date]]="","","Q"&amp;ROUNDUP(MONTH(Sales_Pipeline[[#This Row],[Close_Date]])/3,0))</f>
        <v/>
      </c>
      <c r="N5087" s="2" t="str" cm="1">
        <f t="array" ref="N5087">IFERROR(_xlfn.IFS(Sales_Pipeline[[#This Row],[Deal_Stage]]="Won",_xlfn.XLOOKUP(Sales_Pipeline[[#This Row],[Product]],Products!$A$2:$A$8,Products!$C$2:$C$8),Sales_Pipeline[[#This Row],[Deal_Stage]]="Lost",_xlfn.XLOOKUP(Sales_Pipeline[[#This Row],[Product]],Products!$A$2:$A$8,Products!$C$2:$C$8)),"")</f>
        <v/>
      </c>
      <c r="O5087" s="2">
        <v>0</v>
      </c>
    </row>
    <row r="5088" spans="1:15" x14ac:dyDescent="0.3">
      <c r="A5088" t="s">
        <v>5234</v>
      </c>
      <c r="B5088" t="s">
        <v>3</v>
      </c>
      <c r="C5088" t="str">
        <f>_xlfn.XLOOKUP(Sales_Pipeline[[#This Row],[Sales_Agent]],Sales_Teams[Sales_Agent],Sales_Teams[Manager])</f>
        <v>Dustin Brinkmann</v>
      </c>
      <c r="D5088" t="str">
        <f>_xlfn.XLOOKUP(Sales_Pipeline[[#This Row],[Manager]],Sales_Teams[Manager],Sales_Teams[Regional_Office])</f>
        <v>Central</v>
      </c>
      <c r="E5088" t="s">
        <v>61</v>
      </c>
      <c r="G5088" t="str">
        <f>IFERROR(_xlfn.XLOOKUP(Sales_Pipeline[[#This Row],[Account]],Accounts!$A$2:$A$86,Accounts!$F$2:$F$86),"")</f>
        <v/>
      </c>
      <c r="H5088" t="s">
        <v>77</v>
      </c>
      <c r="I5088" s="3">
        <v>42938</v>
      </c>
      <c r="K5088" s="8" t="str">
        <f>IF(Sales_Pipeline[[#This Row],[Close_Date]]="","",TEXT(Sales_Pipeline[[#This Row],[Close_Date]],"ddd"))</f>
        <v/>
      </c>
      <c r="L5088" s="8" t="str">
        <f>IF(Sales_Pipeline[[#This Row],[Close_Date]]="","",TEXT(Sales_Pipeline[[#This Row],[Close_Date]],"mmm"))</f>
        <v/>
      </c>
      <c r="M5088" s="8" t="str">
        <f>IF(Sales_Pipeline[[#This Row],[Close_Date]]="","","Q"&amp;ROUNDUP(MONTH(Sales_Pipeline[[#This Row],[Close_Date]])/3,0))</f>
        <v/>
      </c>
      <c r="N5088" s="2" t="str" cm="1">
        <f t="array" ref="N5088">IFERROR(_xlfn.IFS(Sales_Pipeline[[#This Row],[Deal_Stage]]="Won",_xlfn.XLOOKUP(Sales_Pipeline[[#This Row],[Product]],Products!$A$2:$A$8,Products!$C$2:$C$8),Sales_Pipeline[[#This Row],[Deal_Stage]]="Lost",_xlfn.XLOOKUP(Sales_Pipeline[[#This Row],[Product]],Products!$A$2:$A$8,Products!$C$2:$C$8)),"")</f>
        <v/>
      </c>
      <c r="O5088" s="2">
        <v>0</v>
      </c>
    </row>
    <row r="5089" spans="1:15" x14ac:dyDescent="0.3">
      <c r="A5089" t="s">
        <v>5235</v>
      </c>
      <c r="B5089" t="s">
        <v>3</v>
      </c>
      <c r="C5089" t="str">
        <f>_xlfn.XLOOKUP(Sales_Pipeline[[#This Row],[Sales_Agent]],Sales_Teams[Sales_Agent],Sales_Teams[Manager])</f>
        <v>Dustin Brinkmann</v>
      </c>
      <c r="D5089" t="str">
        <f>_xlfn.XLOOKUP(Sales_Pipeline[[#This Row],[Manager]],Sales_Teams[Manager],Sales_Teams[Regional_Office])</f>
        <v>Central</v>
      </c>
      <c r="E5089" t="s">
        <v>61</v>
      </c>
      <c r="G5089" t="str">
        <f>IFERROR(_xlfn.XLOOKUP(Sales_Pipeline[[#This Row],[Account]],Accounts!$A$2:$A$86,Accounts!$F$2:$F$86),"")</f>
        <v/>
      </c>
      <c r="H5089" t="s">
        <v>77</v>
      </c>
      <c r="I5089" s="3">
        <v>42938</v>
      </c>
      <c r="K5089" s="8" t="str">
        <f>IF(Sales_Pipeline[[#This Row],[Close_Date]]="","",TEXT(Sales_Pipeline[[#This Row],[Close_Date]],"ddd"))</f>
        <v/>
      </c>
      <c r="L5089" s="8" t="str">
        <f>IF(Sales_Pipeline[[#This Row],[Close_Date]]="","",TEXT(Sales_Pipeline[[#This Row],[Close_Date]],"mmm"))</f>
        <v/>
      </c>
      <c r="M5089" s="8" t="str">
        <f>IF(Sales_Pipeline[[#This Row],[Close_Date]]="","","Q"&amp;ROUNDUP(MONTH(Sales_Pipeline[[#This Row],[Close_Date]])/3,0))</f>
        <v/>
      </c>
      <c r="N5089" s="2" t="str" cm="1">
        <f t="array" ref="N5089">IFERROR(_xlfn.IFS(Sales_Pipeline[[#This Row],[Deal_Stage]]="Won",_xlfn.XLOOKUP(Sales_Pipeline[[#This Row],[Product]],Products!$A$2:$A$8,Products!$C$2:$C$8),Sales_Pipeline[[#This Row],[Deal_Stage]]="Lost",_xlfn.XLOOKUP(Sales_Pipeline[[#This Row],[Product]],Products!$A$2:$A$8,Products!$C$2:$C$8)),"")</f>
        <v/>
      </c>
      <c r="O5089" s="2">
        <v>0</v>
      </c>
    </row>
    <row r="5090" spans="1:15" x14ac:dyDescent="0.3">
      <c r="A5090" t="s">
        <v>5236</v>
      </c>
      <c r="B5090" t="s">
        <v>3</v>
      </c>
      <c r="C5090" t="str">
        <f>_xlfn.XLOOKUP(Sales_Pipeline[[#This Row],[Sales_Agent]],Sales_Teams[Sales_Agent],Sales_Teams[Manager])</f>
        <v>Dustin Brinkmann</v>
      </c>
      <c r="D5090" t="str">
        <f>_xlfn.XLOOKUP(Sales_Pipeline[[#This Row],[Manager]],Sales_Teams[Manager],Sales_Teams[Regional_Office])</f>
        <v>Central</v>
      </c>
      <c r="E5090" t="s">
        <v>61</v>
      </c>
      <c r="G5090" t="str">
        <f>IFERROR(_xlfn.XLOOKUP(Sales_Pipeline[[#This Row],[Account]],Accounts!$A$2:$A$86,Accounts!$F$2:$F$86),"")</f>
        <v/>
      </c>
      <c r="H5090" t="s">
        <v>77</v>
      </c>
      <c r="I5090" s="3">
        <v>42938</v>
      </c>
      <c r="K5090" s="8" t="str">
        <f>IF(Sales_Pipeline[[#This Row],[Close_Date]]="","",TEXT(Sales_Pipeline[[#This Row],[Close_Date]],"ddd"))</f>
        <v/>
      </c>
      <c r="L5090" s="8" t="str">
        <f>IF(Sales_Pipeline[[#This Row],[Close_Date]]="","",TEXT(Sales_Pipeline[[#This Row],[Close_Date]],"mmm"))</f>
        <v/>
      </c>
      <c r="M5090" s="8" t="str">
        <f>IF(Sales_Pipeline[[#This Row],[Close_Date]]="","","Q"&amp;ROUNDUP(MONTH(Sales_Pipeline[[#This Row],[Close_Date]])/3,0))</f>
        <v/>
      </c>
      <c r="N5090" s="2" t="str" cm="1">
        <f t="array" ref="N5090">IFERROR(_xlfn.IFS(Sales_Pipeline[[#This Row],[Deal_Stage]]="Won",_xlfn.XLOOKUP(Sales_Pipeline[[#This Row],[Product]],Products!$A$2:$A$8,Products!$C$2:$C$8),Sales_Pipeline[[#This Row],[Deal_Stage]]="Lost",_xlfn.XLOOKUP(Sales_Pipeline[[#This Row],[Product]],Products!$A$2:$A$8,Products!$C$2:$C$8)),"")</f>
        <v/>
      </c>
      <c r="O5090" s="2">
        <v>0</v>
      </c>
    </row>
    <row r="5091" spans="1:15" x14ac:dyDescent="0.3">
      <c r="A5091" t="s">
        <v>5237</v>
      </c>
      <c r="B5091" t="s">
        <v>3</v>
      </c>
      <c r="C5091" t="str">
        <f>_xlfn.XLOOKUP(Sales_Pipeline[[#This Row],[Sales_Agent]],Sales_Teams[Sales_Agent],Sales_Teams[Manager])</f>
        <v>Dustin Brinkmann</v>
      </c>
      <c r="D5091" t="str">
        <f>_xlfn.XLOOKUP(Sales_Pipeline[[#This Row],[Manager]],Sales_Teams[Manager],Sales_Teams[Regional_Office])</f>
        <v>Central</v>
      </c>
      <c r="E5091" t="s">
        <v>76</v>
      </c>
      <c r="G5091" t="str">
        <f>IFERROR(_xlfn.XLOOKUP(Sales_Pipeline[[#This Row],[Account]],Accounts!$A$2:$A$86,Accounts!$F$2:$F$86),"")</f>
        <v/>
      </c>
      <c r="H5091" t="s">
        <v>77</v>
      </c>
      <c r="I5091" s="3">
        <v>42938</v>
      </c>
      <c r="K5091" s="8" t="str">
        <f>IF(Sales_Pipeline[[#This Row],[Close_Date]]="","",TEXT(Sales_Pipeline[[#This Row],[Close_Date]],"ddd"))</f>
        <v/>
      </c>
      <c r="L5091" s="8" t="str">
        <f>IF(Sales_Pipeline[[#This Row],[Close_Date]]="","",TEXT(Sales_Pipeline[[#This Row],[Close_Date]],"mmm"))</f>
        <v/>
      </c>
      <c r="M5091" s="8" t="str">
        <f>IF(Sales_Pipeline[[#This Row],[Close_Date]]="","","Q"&amp;ROUNDUP(MONTH(Sales_Pipeline[[#This Row],[Close_Date]])/3,0))</f>
        <v/>
      </c>
      <c r="N5091" s="2" t="str" cm="1">
        <f t="array" ref="N5091">IFERROR(_xlfn.IFS(Sales_Pipeline[[#This Row],[Deal_Stage]]="Won",_xlfn.XLOOKUP(Sales_Pipeline[[#This Row],[Product]],Products!$A$2:$A$8,Products!$C$2:$C$8),Sales_Pipeline[[#This Row],[Deal_Stage]]="Lost",_xlfn.XLOOKUP(Sales_Pipeline[[#This Row],[Product]],Products!$A$2:$A$8,Products!$C$2:$C$8)),"")</f>
        <v/>
      </c>
      <c r="O5091" s="2">
        <v>0</v>
      </c>
    </row>
    <row r="5092" spans="1:15" x14ac:dyDescent="0.3">
      <c r="A5092" t="s">
        <v>5238</v>
      </c>
      <c r="B5092" t="s">
        <v>3</v>
      </c>
      <c r="C5092" t="str">
        <f>_xlfn.XLOOKUP(Sales_Pipeline[[#This Row],[Sales_Agent]],Sales_Teams[Sales_Agent],Sales_Teams[Manager])</f>
        <v>Dustin Brinkmann</v>
      </c>
      <c r="D5092" t="str">
        <f>_xlfn.XLOOKUP(Sales_Pipeline[[#This Row],[Manager]],Sales_Teams[Manager],Sales_Teams[Regional_Office])</f>
        <v>Central</v>
      </c>
      <c r="E5092" t="s">
        <v>55</v>
      </c>
      <c r="F5092" t="s">
        <v>234</v>
      </c>
      <c r="G5092" t="str">
        <f>IFERROR(_xlfn.XLOOKUP(Sales_Pipeline[[#This Row],[Account]],Accounts!$A$2:$A$86,Accounts!$F$2:$F$86),"")</f>
        <v>United States</v>
      </c>
      <c r="H5092" t="s">
        <v>82</v>
      </c>
      <c r="I5092" s="3">
        <v>42938</v>
      </c>
      <c r="J5092" s="3">
        <v>42945</v>
      </c>
      <c r="K5092" s="8" t="str">
        <f>IF(Sales_Pipeline[[#This Row],[Close_Date]]="","",TEXT(Sales_Pipeline[[#This Row],[Close_Date]],"ddd"))</f>
        <v>Sat</v>
      </c>
      <c r="L5092" s="8" t="str">
        <f>IF(Sales_Pipeline[[#This Row],[Close_Date]]="","",TEXT(Sales_Pipeline[[#This Row],[Close_Date]],"mmm"))</f>
        <v>Jul</v>
      </c>
      <c r="M5092" s="8" t="str">
        <f>IF(Sales_Pipeline[[#This Row],[Close_Date]]="","","Q"&amp;ROUNDUP(MONTH(Sales_Pipeline[[#This Row],[Close_Date]])/3,0))</f>
        <v>Q3</v>
      </c>
      <c r="N5092" s="2" cm="1">
        <f t="array" ref="N5092">IFERROR(_xlfn.IFS(Sales_Pipeline[[#This Row],[Deal_Stage]]="Won",_xlfn.XLOOKUP(Sales_Pipeline[[#This Row],[Product]],Products!$A$2:$A$8,Products!$C$2:$C$8),Sales_Pipeline[[#This Row],[Deal_Stage]]="Lost",_xlfn.XLOOKUP(Sales_Pipeline[[#This Row],[Product]],Products!$A$2:$A$8,Products!$C$2:$C$8)),"")</f>
        <v>1096</v>
      </c>
      <c r="O5092" s="2">
        <v>0</v>
      </c>
    </row>
    <row r="5093" spans="1:15" x14ac:dyDescent="0.3">
      <c r="A5093" t="s">
        <v>5239</v>
      </c>
      <c r="B5093" t="s">
        <v>3</v>
      </c>
      <c r="C5093" t="str">
        <f>_xlfn.XLOOKUP(Sales_Pipeline[[#This Row],[Sales_Agent]],Sales_Teams[Sales_Agent],Sales_Teams[Manager])</f>
        <v>Dustin Brinkmann</v>
      </c>
      <c r="D5093" t="str">
        <f>_xlfn.XLOOKUP(Sales_Pipeline[[#This Row],[Manager]],Sales_Teams[Manager],Sales_Teams[Regional_Office])</f>
        <v>Central</v>
      </c>
      <c r="E5093" t="s">
        <v>76</v>
      </c>
      <c r="F5093" t="s">
        <v>204</v>
      </c>
      <c r="G5093" t="str">
        <f>IFERROR(_xlfn.XLOOKUP(Sales_Pipeline[[#This Row],[Account]],Accounts!$A$2:$A$86,Accounts!$F$2:$F$86),"")</f>
        <v>United States</v>
      </c>
      <c r="H5093" t="s">
        <v>82</v>
      </c>
      <c r="I5093" s="3">
        <v>42938</v>
      </c>
      <c r="J5093" s="3">
        <v>43042</v>
      </c>
      <c r="K5093" s="8" t="str">
        <f>IF(Sales_Pipeline[[#This Row],[Close_Date]]="","",TEXT(Sales_Pipeline[[#This Row],[Close_Date]],"ddd"))</f>
        <v>Fri</v>
      </c>
      <c r="L5093" s="8" t="str">
        <f>IF(Sales_Pipeline[[#This Row],[Close_Date]]="","",TEXT(Sales_Pipeline[[#This Row],[Close_Date]],"mmm"))</f>
        <v>Nov</v>
      </c>
      <c r="M5093" s="8" t="str">
        <f>IF(Sales_Pipeline[[#This Row],[Close_Date]]="","","Q"&amp;ROUNDUP(MONTH(Sales_Pipeline[[#This Row],[Close_Date]])/3,0))</f>
        <v>Q4</v>
      </c>
      <c r="N5093" s="2" cm="1">
        <f t="array" ref="N5093">IFERROR(_xlfn.IFS(Sales_Pipeline[[#This Row],[Deal_Stage]]="Won",_xlfn.XLOOKUP(Sales_Pipeline[[#This Row],[Product]],Products!$A$2:$A$8,Products!$C$2:$C$8),Sales_Pipeline[[#This Row],[Deal_Stage]]="Lost",_xlfn.XLOOKUP(Sales_Pipeline[[#This Row],[Product]],Products!$A$2:$A$8,Products!$C$2:$C$8)),"")</f>
        <v>3393</v>
      </c>
      <c r="O5093" s="2">
        <v>0</v>
      </c>
    </row>
    <row r="5094" spans="1:15" x14ac:dyDescent="0.3">
      <c r="A5094" t="s">
        <v>5240</v>
      </c>
      <c r="B5094" t="s">
        <v>27</v>
      </c>
      <c r="C5094" t="str">
        <f>_xlfn.XLOOKUP(Sales_Pipeline[[#This Row],[Sales_Agent]],Sales_Teams[Sales_Agent],Sales_Teams[Manager])</f>
        <v>Rocco Neubert</v>
      </c>
      <c r="D5094" t="str">
        <f>_xlfn.XLOOKUP(Sales_Pipeline[[#This Row],[Manager]],Sales_Teams[Manager],Sales_Teams[Regional_Office])</f>
        <v>East</v>
      </c>
      <c r="E5094" t="s">
        <v>55</v>
      </c>
      <c r="F5094" t="s">
        <v>96</v>
      </c>
      <c r="G5094" t="str">
        <f>IFERROR(_xlfn.XLOOKUP(Sales_Pipeline[[#This Row],[Account]],Accounts!$A$2:$A$86,Accounts!$F$2:$F$86),"")</f>
        <v>United States</v>
      </c>
      <c r="H5094" t="s">
        <v>82</v>
      </c>
      <c r="I5094" s="3">
        <v>42938</v>
      </c>
      <c r="J5094" s="3">
        <v>42990</v>
      </c>
      <c r="K5094" s="8" t="str">
        <f>IF(Sales_Pipeline[[#This Row],[Close_Date]]="","",TEXT(Sales_Pipeline[[#This Row],[Close_Date]],"ddd"))</f>
        <v>Tue</v>
      </c>
      <c r="L5094" s="8" t="str">
        <f>IF(Sales_Pipeline[[#This Row],[Close_Date]]="","",TEXT(Sales_Pipeline[[#This Row],[Close_Date]],"mmm"))</f>
        <v>Sep</v>
      </c>
      <c r="M5094" s="8" t="str">
        <f>IF(Sales_Pipeline[[#This Row],[Close_Date]]="","","Q"&amp;ROUNDUP(MONTH(Sales_Pipeline[[#This Row],[Close_Date]])/3,0))</f>
        <v>Q3</v>
      </c>
      <c r="N5094" s="2" cm="1">
        <f t="array" ref="N5094">IFERROR(_xlfn.IFS(Sales_Pipeline[[#This Row],[Deal_Stage]]="Won",_xlfn.XLOOKUP(Sales_Pipeline[[#This Row],[Product]],Products!$A$2:$A$8,Products!$C$2:$C$8),Sales_Pipeline[[#This Row],[Deal_Stage]]="Lost",_xlfn.XLOOKUP(Sales_Pipeline[[#This Row],[Product]],Products!$A$2:$A$8,Products!$C$2:$C$8)),"")</f>
        <v>1096</v>
      </c>
      <c r="O5094" s="2">
        <v>0</v>
      </c>
    </row>
    <row r="5095" spans="1:15" x14ac:dyDescent="0.3">
      <c r="A5095" t="s">
        <v>5241</v>
      </c>
      <c r="B5095" t="s">
        <v>27</v>
      </c>
      <c r="C5095" t="str">
        <f>_xlfn.XLOOKUP(Sales_Pipeline[[#This Row],[Sales_Agent]],Sales_Teams[Sales_Agent],Sales_Teams[Manager])</f>
        <v>Rocco Neubert</v>
      </c>
      <c r="D5095" t="str">
        <f>_xlfn.XLOOKUP(Sales_Pipeline[[#This Row],[Manager]],Sales_Teams[Manager],Sales_Teams[Regional_Office])</f>
        <v>East</v>
      </c>
      <c r="E5095" t="s">
        <v>61</v>
      </c>
      <c r="F5095" t="s">
        <v>253</v>
      </c>
      <c r="G5095" t="str">
        <f>IFERROR(_xlfn.XLOOKUP(Sales_Pipeline[[#This Row],[Account]],Accounts!$A$2:$A$86,Accounts!$F$2:$F$86),"")</f>
        <v>United States</v>
      </c>
      <c r="H5095" t="s">
        <v>82</v>
      </c>
      <c r="I5095" s="3">
        <v>42938</v>
      </c>
      <c r="J5095" s="3">
        <v>42943</v>
      </c>
      <c r="K5095" s="8" t="str">
        <f>IF(Sales_Pipeline[[#This Row],[Close_Date]]="","",TEXT(Sales_Pipeline[[#This Row],[Close_Date]],"ddd"))</f>
        <v>Thu</v>
      </c>
      <c r="L5095" s="8" t="str">
        <f>IF(Sales_Pipeline[[#This Row],[Close_Date]]="","",TEXT(Sales_Pipeline[[#This Row],[Close_Date]],"mmm"))</f>
        <v>Jul</v>
      </c>
      <c r="M5095" s="8" t="str">
        <f>IF(Sales_Pipeline[[#This Row],[Close_Date]]="","","Q"&amp;ROUNDUP(MONTH(Sales_Pipeline[[#This Row],[Close_Date]])/3,0))</f>
        <v>Q3</v>
      </c>
      <c r="N5095" s="2" cm="1">
        <f t="array" ref="N5095">IFERROR(_xlfn.IFS(Sales_Pipeline[[#This Row],[Deal_Stage]]="Won",_xlfn.XLOOKUP(Sales_Pipeline[[#This Row],[Product]],Products!$A$2:$A$8,Products!$C$2:$C$8),Sales_Pipeline[[#This Row],[Deal_Stage]]="Lost",_xlfn.XLOOKUP(Sales_Pipeline[[#This Row],[Product]],Products!$A$2:$A$8,Products!$C$2:$C$8)),"")</f>
        <v>55</v>
      </c>
      <c r="O5095" s="2">
        <v>0</v>
      </c>
    </row>
    <row r="5096" spans="1:15" x14ac:dyDescent="0.3">
      <c r="A5096" t="s">
        <v>5242</v>
      </c>
      <c r="B5096" t="s">
        <v>27</v>
      </c>
      <c r="C5096" t="str">
        <f>_xlfn.XLOOKUP(Sales_Pipeline[[#This Row],[Sales_Agent]],Sales_Teams[Sales_Agent],Sales_Teams[Manager])</f>
        <v>Rocco Neubert</v>
      </c>
      <c r="D5096" t="str">
        <f>_xlfn.XLOOKUP(Sales_Pipeline[[#This Row],[Manager]],Sales_Teams[Manager],Sales_Teams[Regional_Office])</f>
        <v>East</v>
      </c>
      <c r="E5096" t="s">
        <v>76</v>
      </c>
      <c r="F5096" t="s">
        <v>256</v>
      </c>
      <c r="G5096" t="str">
        <f>IFERROR(_xlfn.XLOOKUP(Sales_Pipeline[[#This Row],[Account]],Accounts!$A$2:$A$86,Accounts!$F$2:$F$86),"")</f>
        <v>United States</v>
      </c>
      <c r="H5096" t="s">
        <v>57</v>
      </c>
      <c r="I5096" s="3">
        <v>42938</v>
      </c>
      <c r="J5096" s="3">
        <v>42939</v>
      </c>
      <c r="K5096" s="8" t="str">
        <f>IF(Sales_Pipeline[[#This Row],[Close_Date]]="","",TEXT(Sales_Pipeline[[#This Row],[Close_Date]],"ddd"))</f>
        <v>Sun</v>
      </c>
      <c r="L5096" s="8" t="str">
        <f>IF(Sales_Pipeline[[#This Row],[Close_Date]]="","",TEXT(Sales_Pipeline[[#This Row],[Close_Date]],"mmm"))</f>
        <v>Jul</v>
      </c>
      <c r="M5096" s="8" t="str">
        <f>IF(Sales_Pipeline[[#This Row],[Close_Date]]="","","Q"&amp;ROUNDUP(MONTH(Sales_Pipeline[[#This Row],[Close_Date]])/3,0))</f>
        <v>Q3</v>
      </c>
      <c r="N5096" s="2" cm="1">
        <f t="array" ref="N5096">IFERROR(_xlfn.IFS(Sales_Pipeline[[#This Row],[Deal_Stage]]="Won",_xlfn.XLOOKUP(Sales_Pipeline[[#This Row],[Product]],Products!$A$2:$A$8,Products!$C$2:$C$8),Sales_Pipeline[[#This Row],[Deal_Stage]]="Lost",_xlfn.XLOOKUP(Sales_Pipeline[[#This Row],[Product]],Products!$A$2:$A$8,Products!$C$2:$C$8)),"")</f>
        <v>3393</v>
      </c>
      <c r="O5096" s="2">
        <v>3684</v>
      </c>
    </row>
    <row r="5097" spans="1:15" x14ac:dyDescent="0.3">
      <c r="A5097" t="s">
        <v>5243</v>
      </c>
      <c r="B5097" t="s">
        <v>27</v>
      </c>
      <c r="C5097" t="str">
        <f>_xlfn.XLOOKUP(Sales_Pipeline[[#This Row],[Sales_Agent]],Sales_Teams[Sales_Agent],Sales_Teams[Manager])</f>
        <v>Rocco Neubert</v>
      </c>
      <c r="D5097" t="str">
        <f>_xlfn.XLOOKUP(Sales_Pipeline[[#This Row],[Manager]],Sales_Teams[Manager],Sales_Teams[Regional_Office])</f>
        <v>East</v>
      </c>
      <c r="E5097" t="s">
        <v>76</v>
      </c>
      <c r="F5097" t="s">
        <v>161</v>
      </c>
      <c r="G5097" t="str">
        <f>IFERROR(_xlfn.XLOOKUP(Sales_Pipeline[[#This Row],[Account]],Accounts!$A$2:$A$86,Accounts!$F$2:$F$86),"")</f>
        <v>United States</v>
      </c>
      <c r="H5097" t="s">
        <v>57</v>
      </c>
      <c r="I5097" s="3">
        <v>42938</v>
      </c>
      <c r="J5097" s="3">
        <v>43062</v>
      </c>
      <c r="K5097" s="8" t="str">
        <f>IF(Sales_Pipeline[[#This Row],[Close_Date]]="","",TEXT(Sales_Pipeline[[#This Row],[Close_Date]],"ddd"))</f>
        <v>Thu</v>
      </c>
      <c r="L5097" s="8" t="str">
        <f>IF(Sales_Pipeline[[#This Row],[Close_Date]]="","",TEXT(Sales_Pipeline[[#This Row],[Close_Date]],"mmm"))</f>
        <v>Nov</v>
      </c>
      <c r="M5097" s="8" t="str">
        <f>IF(Sales_Pipeline[[#This Row],[Close_Date]]="","","Q"&amp;ROUNDUP(MONTH(Sales_Pipeline[[#This Row],[Close_Date]])/3,0))</f>
        <v>Q4</v>
      </c>
      <c r="N5097" s="2" cm="1">
        <f t="array" ref="N5097">IFERROR(_xlfn.IFS(Sales_Pipeline[[#This Row],[Deal_Stage]]="Won",_xlfn.XLOOKUP(Sales_Pipeline[[#This Row],[Product]],Products!$A$2:$A$8,Products!$C$2:$C$8),Sales_Pipeline[[#This Row],[Deal_Stage]]="Lost",_xlfn.XLOOKUP(Sales_Pipeline[[#This Row],[Product]],Products!$A$2:$A$8,Products!$C$2:$C$8)),"")</f>
        <v>3393</v>
      </c>
      <c r="O5097" s="2">
        <v>2986</v>
      </c>
    </row>
    <row r="5098" spans="1:15" x14ac:dyDescent="0.3">
      <c r="A5098" t="s">
        <v>5244</v>
      </c>
      <c r="B5098" t="s">
        <v>6</v>
      </c>
      <c r="C5098" t="str">
        <f>_xlfn.XLOOKUP(Sales_Pipeline[[#This Row],[Sales_Agent]],Sales_Teams[Sales_Agent],Sales_Teams[Manager])</f>
        <v>Dustin Brinkmann</v>
      </c>
      <c r="D5098" t="str">
        <f>_xlfn.XLOOKUP(Sales_Pipeline[[#This Row],[Manager]],Sales_Teams[Manager],Sales_Teams[Regional_Office])</f>
        <v>Central</v>
      </c>
      <c r="E5098" t="s">
        <v>63</v>
      </c>
      <c r="G5098" t="str">
        <f>IFERROR(_xlfn.XLOOKUP(Sales_Pipeline[[#This Row],[Account]],Accounts!$A$2:$A$86,Accounts!$F$2:$F$86),"")</f>
        <v/>
      </c>
      <c r="H5098" t="s">
        <v>77</v>
      </c>
      <c r="I5098" s="3">
        <v>42938</v>
      </c>
      <c r="K5098" s="8" t="str">
        <f>IF(Sales_Pipeline[[#This Row],[Close_Date]]="","",TEXT(Sales_Pipeline[[#This Row],[Close_Date]],"ddd"))</f>
        <v/>
      </c>
      <c r="L5098" s="8" t="str">
        <f>IF(Sales_Pipeline[[#This Row],[Close_Date]]="","",TEXT(Sales_Pipeline[[#This Row],[Close_Date]],"mmm"))</f>
        <v/>
      </c>
      <c r="M5098" s="8" t="str">
        <f>IF(Sales_Pipeline[[#This Row],[Close_Date]]="","","Q"&amp;ROUNDUP(MONTH(Sales_Pipeline[[#This Row],[Close_Date]])/3,0))</f>
        <v/>
      </c>
      <c r="N5098" s="2" t="str" cm="1">
        <f t="array" ref="N5098">IFERROR(_xlfn.IFS(Sales_Pipeline[[#This Row],[Deal_Stage]]="Won",_xlfn.XLOOKUP(Sales_Pipeline[[#This Row],[Product]],Products!$A$2:$A$8,Products!$C$2:$C$8),Sales_Pipeline[[#This Row],[Deal_Stage]]="Lost",_xlfn.XLOOKUP(Sales_Pipeline[[#This Row],[Product]],Products!$A$2:$A$8,Products!$C$2:$C$8)),"")</f>
        <v/>
      </c>
      <c r="O5098" s="2">
        <v>0</v>
      </c>
    </row>
    <row r="5099" spans="1:15" x14ac:dyDescent="0.3">
      <c r="A5099" t="s">
        <v>5245</v>
      </c>
      <c r="B5099" t="s">
        <v>6</v>
      </c>
      <c r="C5099" t="str">
        <f>_xlfn.XLOOKUP(Sales_Pipeline[[#This Row],[Sales_Agent]],Sales_Teams[Sales_Agent],Sales_Teams[Manager])</f>
        <v>Dustin Brinkmann</v>
      </c>
      <c r="D5099" t="str">
        <f>_xlfn.XLOOKUP(Sales_Pipeline[[#This Row],[Manager]],Sales_Teams[Manager],Sales_Teams[Regional_Office])</f>
        <v>Central</v>
      </c>
      <c r="E5099" t="s">
        <v>55</v>
      </c>
      <c r="G5099" t="str">
        <f>IFERROR(_xlfn.XLOOKUP(Sales_Pipeline[[#This Row],[Account]],Accounts!$A$2:$A$86,Accounts!$F$2:$F$86),"")</f>
        <v/>
      </c>
      <c r="H5099" t="s">
        <v>77</v>
      </c>
      <c r="I5099" s="3">
        <v>42938</v>
      </c>
      <c r="K5099" s="8" t="str">
        <f>IF(Sales_Pipeline[[#This Row],[Close_Date]]="","",TEXT(Sales_Pipeline[[#This Row],[Close_Date]],"ddd"))</f>
        <v/>
      </c>
      <c r="L5099" s="8" t="str">
        <f>IF(Sales_Pipeline[[#This Row],[Close_Date]]="","",TEXT(Sales_Pipeline[[#This Row],[Close_Date]],"mmm"))</f>
        <v/>
      </c>
      <c r="M5099" s="8" t="str">
        <f>IF(Sales_Pipeline[[#This Row],[Close_Date]]="","","Q"&amp;ROUNDUP(MONTH(Sales_Pipeline[[#This Row],[Close_Date]])/3,0))</f>
        <v/>
      </c>
      <c r="N5099" s="2" t="str" cm="1">
        <f t="array" ref="N5099">IFERROR(_xlfn.IFS(Sales_Pipeline[[#This Row],[Deal_Stage]]="Won",_xlfn.XLOOKUP(Sales_Pipeline[[#This Row],[Product]],Products!$A$2:$A$8,Products!$C$2:$C$8),Sales_Pipeline[[#This Row],[Deal_Stage]]="Lost",_xlfn.XLOOKUP(Sales_Pipeline[[#This Row],[Product]],Products!$A$2:$A$8,Products!$C$2:$C$8)),"")</f>
        <v/>
      </c>
      <c r="O5099" s="2">
        <v>0</v>
      </c>
    </row>
    <row r="5100" spans="1:15" x14ac:dyDescent="0.3">
      <c r="A5100" t="s">
        <v>5246</v>
      </c>
      <c r="B5100" t="s">
        <v>6</v>
      </c>
      <c r="C5100" t="str">
        <f>_xlfn.XLOOKUP(Sales_Pipeline[[#This Row],[Sales_Agent]],Sales_Teams[Sales_Agent],Sales_Teams[Manager])</f>
        <v>Dustin Brinkmann</v>
      </c>
      <c r="D5100" t="str">
        <f>_xlfn.XLOOKUP(Sales_Pipeline[[#This Row],[Manager]],Sales_Teams[Manager],Sales_Teams[Regional_Office])</f>
        <v>Central</v>
      </c>
      <c r="E5100" t="s">
        <v>76</v>
      </c>
      <c r="F5100" t="s">
        <v>94</v>
      </c>
      <c r="G5100" t="str">
        <f>IFERROR(_xlfn.XLOOKUP(Sales_Pipeline[[#This Row],[Account]],Accounts!$A$2:$A$86,Accounts!$F$2:$F$86),"")</f>
        <v>United States</v>
      </c>
      <c r="H5100" t="s">
        <v>77</v>
      </c>
      <c r="I5100" s="3">
        <v>42938</v>
      </c>
      <c r="K5100" s="8" t="str">
        <f>IF(Sales_Pipeline[[#This Row],[Close_Date]]="","",TEXT(Sales_Pipeline[[#This Row],[Close_Date]],"ddd"))</f>
        <v/>
      </c>
      <c r="L5100" s="8" t="str">
        <f>IF(Sales_Pipeline[[#This Row],[Close_Date]]="","",TEXT(Sales_Pipeline[[#This Row],[Close_Date]],"mmm"))</f>
        <v/>
      </c>
      <c r="M5100" s="8" t="str">
        <f>IF(Sales_Pipeline[[#This Row],[Close_Date]]="","","Q"&amp;ROUNDUP(MONTH(Sales_Pipeline[[#This Row],[Close_Date]])/3,0))</f>
        <v/>
      </c>
      <c r="N5100" s="2" t="str" cm="1">
        <f t="array" ref="N5100">IFERROR(_xlfn.IFS(Sales_Pipeline[[#This Row],[Deal_Stage]]="Won",_xlfn.XLOOKUP(Sales_Pipeline[[#This Row],[Product]],Products!$A$2:$A$8,Products!$C$2:$C$8),Sales_Pipeline[[#This Row],[Deal_Stage]]="Lost",_xlfn.XLOOKUP(Sales_Pipeline[[#This Row],[Product]],Products!$A$2:$A$8,Products!$C$2:$C$8)),"")</f>
        <v/>
      </c>
      <c r="O5100" s="2">
        <v>0</v>
      </c>
    </row>
    <row r="5101" spans="1:15" x14ac:dyDescent="0.3">
      <c r="A5101" t="s">
        <v>5247</v>
      </c>
      <c r="B5101" t="s">
        <v>6</v>
      </c>
      <c r="C5101" t="str">
        <f>_xlfn.XLOOKUP(Sales_Pipeline[[#This Row],[Sales_Agent]],Sales_Teams[Sales_Agent],Sales_Teams[Manager])</f>
        <v>Dustin Brinkmann</v>
      </c>
      <c r="D5101" t="str">
        <f>_xlfn.XLOOKUP(Sales_Pipeline[[#This Row],[Manager]],Sales_Teams[Manager],Sales_Teams[Regional_Office])</f>
        <v>Central</v>
      </c>
      <c r="E5101" t="s">
        <v>61</v>
      </c>
      <c r="F5101" t="s">
        <v>134</v>
      </c>
      <c r="G5101" t="str">
        <f>IFERROR(_xlfn.XLOOKUP(Sales_Pipeline[[#This Row],[Account]],Accounts!$A$2:$A$86,Accounts!$F$2:$F$86),"")</f>
        <v>United States</v>
      </c>
      <c r="H5101" t="s">
        <v>57</v>
      </c>
      <c r="I5101" s="3">
        <v>42938</v>
      </c>
      <c r="J5101" s="3">
        <v>42939</v>
      </c>
      <c r="K5101" s="8" t="str">
        <f>IF(Sales_Pipeline[[#This Row],[Close_Date]]="","",TEXT(Sales_Pipeline[[#This Row],[Close_Date]],"ddd"))</f>
        <v>Sun</v>
      </c>
      <c r="L5101" s="8" t="str">
        <f>IF(Sales_Pipeline[[#This Row],[Close_Date]]="","",TEXT(Sales_Pipeline[[#This Row],[Close_Date]],"mmm"))</f>
        <v>Jul</v>
      </c>
      <c r="M5101" s="8" t="str">
        <f>IF(Sales_Pipeline[[#This Row],[Close_Date]]="","","Q"&amp;ROUNDUP(MONTH(Sales_Pipeline[[#This Row],[Close_Date]])/3,0))</f>
        <v>Q3</v>
      </c>
      <c r="N5101" s="2" cm="1">
        <f t="array" ref="N5101">IFERROR(_xlfn.IFS(Sales_Pipeline[[#This Row],[Deal_Stage]]="Won",_xlfn.XLOOKUP(Sales_Pipeline[[#This Row],[Product]],Products!$A$2:$A$8,Products!$C$2:$C$8),Sales_Pipeline[[#This Row],[Deal_Stage]]="Lost",_xlfn.XLOOKUP(Sales_Pipeline[[#This Row],[Product]],Products!$A$2:$A$8,Products!$C$2:$C$8)),"")</f>
        <v>55</v>
      </c>
      <c r="O5101" s="2">
        <v>50</v>
      </c>
    </row>
    <row r="5102" spans="1:15" x14ac:dyDescent="0.3">
      <c r="A5102" t="s">
        <v>5248</v>
      </c>
      <c r="B5102" t="s">
        <v>20</v>
      </c>
      <c r="C5102" t="str">
        <f>_xlfn.XLOOKUP(Sales_Pipeline[[#This Row],[Sales_Agent]],Sales_Teams[Sales_Agent],Sales_Teams[Manager])</f>
        <v>Cara Losch</v>
      </c>
      <c r="D5102" t="str">
        <f>_xlfn.XLOOKUP(Sales_Pipeline[[#This Row],[Manager]],Sales_Teams[Manager],Sales_Teams[Regional_Office])</f>
        <v>East</v>
      </c>
      <c r="E5102" t="s">
        <v>8953</v>
      </c>
      <c r="F5102" t="s">
        <v>425</v>
      </c>
      <c r="G5102" t="str">
        <f>IFERROR(_xlfn.XLOOKUP(Sales_Pipeline[[#This Row],[Account]],Accounts!$A$2:$A$86,Accounts!$F$2:$F$86),"")</f>
        <v>United States</v>
      </c>
      <c r="H5102" t="s">
        <v>82</v>
      </c>
      <c r="I5102" s="3">
        <v>42938</v>
      </c>
      <c r="J5102" s="3">
        <v>42949</v>
      </c>
      <c r="K5102" s="8" t="str">
        <f>IF(Sales_Pipeline[[#This Row],[Close_Date]]="","",TEXT(Sales_Pipeline[[#This Row],[Close_Date]],"ddd"))</f>
        <v>Wed</v>
      </c>
      <c r="L5102" s="8" t="str">
        <f>IF(Sales_Pipeline[[#This Row],[Close_Date]]="","",TEXT(Sales_Pipeline[[#This Row],[Close_Date]],"mmm"))</f>
        <v>Aug</v>
      </c>
      <c r="M5102" s="8" t="str">
        <f>IF(Sales_Pipeline[[#This Row],[Close_Date]]="","","Q"&amp;ROUNDUP(MONTH(Sales_Pipeline[[#This Row],[Close_Date]])/3,0))</f>
        <v>Q3</v>
      </c>
      <c r="N5102" s="2" cm="1">
        <f t="array" ref="N5102">IFERROR(_xlfn.IFS(Sales_Pipeline[[#This Row],[Deal_Stage]]="Won",_xlfn.XLOOKUP(Sales_Pipeline[[#This Row],[Product]],Products!$A$2:$A$8,Products!$C$2:$C$8),Sales_Pipeline[[#This Row],[Deal_Stage]]="Lost",_xlfn.XLOOKUP(Sales_Pipeline[[#This Row],[Product]],Products!$A$2:$A$8,Products!$C$2:$C$8)),"")</f>
        <v>4821</v>
      </c>
      <c r="O5102" s="2">
        <v>0</v>
      </c>
    </row>
    <row r="5103" spans="1:15" x14ac:dyDescent="0.3">
      <c r="A5103" t="s">
        <v>5249</v>
      </c>
      <c r="B5103" t="s">
        <v>20</v>
      </c>
      <c r="C5103" t="str">
        <f>_xlfn.XLOOKUP(Sales_Pipeline[[#This Row],[Sales_Agent]],Sales_Teams[Sales_Agent],Sales_Teams[Manager])</f>
        <v>Cara Losch</v>
      </c>
      <c r="D5103" t="str">
        <f>_xlfn.XLOOKUP(Sales_Pipeline[[#This Row],[Manager]],Sales_Teams[Manager],Sales_Teams[Regional_Office])</f>
        <v>East</v>
      </c>
      <c r="E5103" t="s">
        <v>8953</v>
      </c>
      <c r="F5103" t="s">
        <v>109</v>
      </c>
      <c r="G5103" t="str">
        <f>IFERROR(_xlfn.XLOOKUP(Sales_Pipeline[[#This Row],[Account]],Accounts!$A$2:$A$86,Accounts!$F$2:$F$86),"")</f>
        <v>Japan</v>
      </c>
      <c r="H5103" t="s">
        <v>82</v>
      </c>
      <c r="I5103" s="3">
        <v>42938</v>
      </c>
      <c r="J5103" s="3">
        <v>42945</v>
      </c>
      <c r="K5103" s="8" t="str">
        <f>IF(Sales_Pipeline[[#This Row],[Close_Date]]="","",TEXT(Sales_Pipeline[[#This Row],[Close_Date]],"ddd"))</f>
        <v>Sat</v>
      </c>
      <c r="L5103" s="8" t="str">
        <f>IF(Sales_Pipeline[[#This Row],[Close_Date]]="","",TEXT(Sales_Pipeline[[#This Row],[Close_Date]],"mmm"))</f>
        <v>Jul</v>
      </c>
      <c r="M5103" s="8" t="str">
        <f>IF(Sales_Pipeline[[#This Row],[Close_Date]]="","","Q"&amp;ROUNDUP(MONTH(Sales_Pipeline[[#This Row],[Close_Date]])/3,0))</f>
        <v>Q3</v>
      </c>
      <c r="N5103" s="2" cm="1">
        <f t="array" ref="N5103">IFERROR(_xlfn.IFS(Sales_Pipeline[[#This Row],[Deal_Stage]]="Won",_xlfn.XLOOKUP(Sales_Pipeline[[#This Row],[Product]],Products!$A$2:$A$8,Products!$C$2:$C$8),Sales_Pipeline[[#This Row],[Deal_Stage]]="Lost",_xlfn.XLOOKUP(Sales_Pipeline[[#This Row],[Product]],Products!$A$2:$A$8,Products!$C$2:$C$8)),"")</f>
        <v>4821</v>
      </c>
      <c r="O5103" s="2">
        <v>0</v>
      </c>
    </row>
    <row r="5104" spans="1:15" x14ac:dyDescent="0.3">
      <c r="A5104" t="s">
        <v>5250</v>
      </c>
      <c r="B5104" t="s">
        <v>15</v>
      </c>
      <c r="C5104" t="str">
        <f>_xlfn.XLOOKUP(Sales_Pipeline[[#This Row],[Sales_Agent]],Sales_Teams[Sales_Agent],Sales_Teams[Manager])</f>
        <v>Melvin Marxen</v>
      </c>
      <c r="D5104" t="str">
        <f>_xlfn.XLOOKUP(Sales_Pipeline[[#This Row],[Manager]],Sales_Teams[Manager],Sales_Teams[Regional_Office])</f>
        <v>Central</v>
      </c>
      <c r="E5104" t="s">
        <v>63</v>
      </c>
      <c r="G5104" t="str">
        <f>IFERROR(_xlfn.XLOOKUP(Sales_Pipeline[[#This Row],[Account]],Accounts!$A$2:$A$86,Accounts!$F$2:$F$86),"")</f>
        <v/>
      </c>
      <c r="H5104" t="s">
        <v>77</v>
      </c>
      <c r="I5104" s="3">
        <v>42938</v>
      </c>
      <c r="K5104" s="8" t="str">
        <f>IF(Sales_Pipeline[[#This Row],[Close_Date]]="","",TEXT(Sales_Pipeline[[#This Row],[Close_Date]],"ddd"))</f>
        <v/>
      </c>
      <c r="L5104" s="8" t="str">
        <f>IF(Sales_Pipeline[[#This Row],[Close_Date]]="","",TEXT(Sales_Pipeline[[#This Row],[Close_Date]],"mmm"))</f>
        <v/>
      </c>
      <c r="M5104" s="8" t="str">
        <f>IF(Sales_Pipeline[[#This Row],[Close_Date]]="","","Q"&amp;ROUNDUP(MONTH(Sales_Pipeline[[#This Row],[Close_Date]])/3,0))</f>
        <v/>
      </c>
      <c r="N5104" s="2" t="str" cm="1">
        <f t="array" ref="N5104">IFERROR(_xlfn.IFS(Sales_Pipeline[[#This Row],[Deal_Stage]]="Won",_xlfn.XLOOKUP(Sales_Pipeline[[#This Row],[Product]],Products!$A$2:$A$8,Products!$C$2:$C$8),Sales_Pipeline[[#This Row],[Deal_Stage]]="Lost",_xlfn.XLOOKUP(Sales_Pipeline[[#This Row],[Product]],Products!$A$2:$A$8,Products!$C$2:$C$8)),"")</f>
        <v/>
      </c>
      <c r="O5104" s="2">
        <v>0</v>
      </c>
    </row>
    <row r="5105" spans="1:15" x14ac:dyDescent="0.3">
      <c r="A5105" t="s">
        <v>5251</v>
      </c>
      <c r="B5105" t="s">
        <v>15</v>
      </c>
      <c r="C5105" t="str">
        <f>_xlfn.XLOOKUP(Sales_Pipeline[[#This Row],[Sales_Agent]],Sales_Teams[Sales_Agent],Sales_Teams[Manager])</f>
        <v>Melvin Marxen</v>
      </c>
      <c r="D5105" t="str">
        <f>_xlfn.XLOOKUP(Sales_Pipeline[[#This Row],[Manager]],Sales_Teams[Manager],Sales_Teams[Regional_Office])</f>
        <v>Central</v>
      </c>
      <c r="E5105" t="s">
        <v>55</v>
      </c>
      <c r="G5105" t="str">
        <f>IFERROR(_xlfn.XLOOKUP(Sales_Pipeline[[#This Row],[Account]],Accounts!$A$2:$A$86,Accounts!$F$2:$F$86),"")</f>
        <v/>
      </c>
      <c r="H5105" t="s">
        <v>77</v>
      </c>
      <c r="I5105" s="3">
        <v>42938</v>
      </c>
      <c r="K5105" s="8" t="str">
        <f>IF(Sales_Pipeline[[#This Row],[Close_Date]]="","",TEXT(Sales_Pipeline[[#This Row],[Close_Date]],"ddd"))</f>
        <v/>
      </c>
      <c r="L5105" s="8" t="str">
        <f>IF(Sales_Pipeline[[#This Row],[Close_Date]]="","",TEXT(Sales_Pipeline[[#This Row],[Close_Date]],"mmm"))</f>
        <v/>
      </c>
      <c r="M5105" s="8" t="str">
        <f>IF(Sales_Pipeline[[#This Row],[Close_Date]]="","","Q"&amp;ROUNDUP(MONTH(Sales_Pipeline[[#This Row],[Close_Date]])/3,0))</f>
        <v/>
      </c>
      <c r="N5105" s="2" t="str" cm="1">
        <f t="array" ref="N5105">IFERROR(_xlfn.IFS(Sales_Pipeline[[#This Row],[Deal_Stage]]="Won",_xlfn.XLOOKUP(Sales_Pipeline[[#This Row],[Product]],Products!$A$2:$A$8,Products!$C$2:$C$8),Sales_Pipeline[[#This Row],[Deal_Stage]]="Lost",_xlfn.XLOOKUP(Sales_Pipeline[[#This Row],[Product]],Products!$A$2:$A$8,Products!$C$2:$C$8)),"")</f>
        <v/>
      </c>
      <c r="O5105" s="2">
        <v>0</v>
      </c>
    </row>
    <row r="5106" spans="1:15" x14ac:dyDescent="0.3">
      <c r="A5106" t="s">
        <v>5252</v>
      </c>
      <c r="B5106" t="s">
        <v>15</v>
      </c>
      <c r="C5106" t="str">
        <f>_xlfn.XLOOKUP(Sales_Pipeline[[#This Row],[Sales_Agent]],Sales_Teams[Sales_Agent],Sales_Teams[Manager])</f>
        <v>Melvin Marxen</v>
      </c>
      <c r="D5106" t="str">
        <f>_xlfn.XLOOKUP(Sales_Pipeline[[#This Row],[Manager]],Sales_Teams[Manager],Sales_Teams[Regional_Office])</f>
        <v>Central</v>
      </c>
      <c r="E5106" t="s">
        <v>8953</v>
      </c>
      <c r="G5106" t="str">
        <f>IFERROR(_xlfn.XLOOKUP(Sales_Pipeline[[#This Row],[Account]],Accounts!$A$2:$A$86,Accounts!$F$2:$F$86),"")</f>
        <v/>
      </c>
      <c r="H5106" t="s">
        <v>77</v>
      </c>
      <c r="I5106" s="3">
        <v>42938</v>
      </c>
      <c r="K5106" s="8" t="str">
        <f>IF(Sales_Pipeline[[#This Row],[Close_Date]]="","",TEXT(Sales_Pipeline[[#This Row],[Close_Date]],"ddd"))</f>
        <v/>
      </c>
      <c r="L5106" s="8" t="str">
        <f>IF(Sales_Pipeline[[#This Row],[Close_Date]]="","",TEXT(Sales_Pipeline[[#This Row],[Close_Date]],"mmm"))</f>
        <v/>
      </c>
      <c r="M5106" s="8" t="str">
        <f>IF(Sales_Pipeline[[#This Row],[Close_Date]]="","","Q"&amp;ROUNDUP(MONTH(Sales_Pipeline[[#This Row],[Close_Date]])/3,0))</f>
        <v/>
      </c>
      <c r="N5106" s="2" t="str" cm="1">
        <f t="array" ref="N5106">IFERROR(_xlfn.IFS(Sales_Pipeline[[#This Row],[Deal_Stage]]="Won",_xlfn.XLOOKUP(Sales_Pipeline[[#This Row],[Product]],Products!$A$2:$A$8,Products!$C$2:$C$8),Sales_Pipeline[[#This Row],[Deal_Stage]]="Lost",_xlfn.XLOOKUP(Sales_Pipeline[[#This Row],[Product]],Products!$A$2:$A$8,Products!$C$2:$C$8)),"")</f>
        <v/>
      </c>
      <c r="O5106" s="2">
        <v>0</v>
      </c>
    </row>
    <row r="5107" spans="1:15" x14ac:dyDescent="0.3">
      <c r="A5107" t="s">
        <v>5253</v>
      </c>
      <c r="B5107" t="s">
        <v>15</v>
      </c>
      <c r="C5107" t="str">
        <f>_xlfn.XLOOKUP(Sales_Pipeline[[#This Row],[Sales_Agent]],Sales_Teams[Sales_Agent],Sales_Teams[Manager])</f>
        <v>Melvin Marxen</v>
      </c>
      <c r="D5107" t="str">
        <f>_xlfn.XLOOKUP(Sales_Pipeline[[#This Row],[Manager]],Sales_Teams[Manager],Sales_Teams[Regional_Office])</f>
        <v>Central</v>
      </c>
      <c r="E5107" t="s">
        <v>61</v>
      </c>
      <c r="G5107" t="str">
        <f>IFERROR(_xlfn.XLOOKUP(Sales_Pipeline[[#This Row],[Account]],Accounts!$A$2:$A$86,Accounts!$F$2:$F$86),"")</f>
        <v/>
      </c>
      <c r="H5107" t="s">
        <v>77</v>
      </c>
      <c r="I5107" s="3">
        <v>42938</v>
      </c>
      <c r="K5107" s="8" t="str">
        <f>IF(Sales_Pipeline[[#This Row],[Close_Date]]="","",TEXT(Sales_Pipeline[[#This Row],[Close_Date]],"ddd"))</f>
        <v/>
      </c>
      <c r="L5107" s="8" t="str">
        <f>IF(Sales_Pipeline[[#This Row],[Close_Date]]="","",TEXT(Sales_Pipeline[[#This Row],[Close_Date]],"mmm"))</f>
        <v/>
      </c>
      <c r="M5107" s="8" t="str">
        <f>IF(Sales_Pipeline[[#This Row],[Close_Date]]="","","Q"&amp;ROUNDUP(MONTH(Sales_Pipeline[[#This Row],[Close_Date]])/3,0))</f>
        <v/>
      </c>
      <c r="N5107" s="2" t="str" cm="1">
        <f t="array" ref="N5107">IFERROR(_xlfn.IFS(Sales_Pipeline[[#This Row],[Deal_Stage]]="Won",_xlfn.XLOOKUP(Sales_Pipeline[[#This Row],[Product]],Products!$A$2:$A$8,Products!$C$2:$C$8),Sales_Pipeline[[#This Row],[Deal_Stage]]="Lost",_xlfn.XLOOKUP(Sales_Pipeline[[#This Row],[Product]],Products!$A$2:$A$8,Products!$C$2:$C$8)),"")</f>
        <v/>
      </c>
      <c r="O5107" s="2">
        <v>0</v>
      </c>
    </row>
    <row r="5108" spans="1:15" x14ac:dyDescent="0.3">
      <c r="A5108" t="s">
        <v>5254</v>
      </c>
      <c r="B5108" t="s">
        <v>15</v>
      </c>
      <c r="C5108" t="str">
        <f>_xlfn.XLOOKUP(Sales_Pipeline[[#This Row],[Sales_Agent]],Sales_Teams[Sales_Agent],Sales_Teams[Manager])</f>
        <v>Melvin Marxen</v>
      </c>
      <c r="D5108" t="str">
        <f>_xlfn.XLOOKUP(Sales_Pipeline[[#This Row],[Manager]],Sales_Teams[Manager],Sales_Teams[Regional_Office])</f>
        <v>Central</v>
      </c>
      <c r="E5108" t="s">
        <v>8953</v>
      </c>
      <c r="F5108" t="s">
        <v>507</v>
      </c>
      <c r="G5108" t="str">
        <f>IFERROR(_xlfn.XLOOKUP(Sales_Pipeline[[#This Row],[Account]],Accounts!$A$2:$A$86,Accounts!$F$2:$F$86),"")</f>
        <v>Belgium</v>
      </c>
      <c r="H5108" t="s">
        <v>82</v>
      </c>
      <c r="I5108" s="3">
        <v>42938</v>
      </c>
      <c r="J5108" s="3">
        <v>42940</v>
      </c>
      <c r="K5108" s="8" t="str">
        <f>IF(Sales_Pipeline[[#This Row],[Close_Date]]="","",TEXT(Sales_Pipeline[[#This Row],[Close_Date]],"ddd"))</f>
        <v>Mon</v>
      </c>
      <c r="L5108" s="8" t="str">
        <f>IF(Sales_Pipeline[[#This Row],[Close_Date]]="","",TEXT(Sales_Pipeline[[#This Row],[Close_Date]],"mmm"))</f>
        <v>Jul</v>
      </c>
      <c r="M5108" s="8" t="str">
        <f>IF(Sales_Pipeline[[#This Row],[Close_Date]]="","","Q"&amp;ROUNDUP(MONTH(Sales_Pipeline[[#This Row],[Close_Date]])/3,0))</f>
        <v>Q3</v>
      </c>
      <c r="N5108" s="2" cm="1">
        <f t="array" ref="N5108">IFERROR(_xlfn.IFS(Sales_Pipeline[[#This Row],[Deal_Stage]]="Won",_xlfn.XLOOKUP(Sales_Pipeline[[#This Row],[Product]],Products!$A$2:$A$8,Products!$C$2:$C$8),Sales_Pipeline[[#This Row],[Deal_Stage]]="Lost",_xlfn.XLOOKUP(Sales_Pipeline[[#This Row],[Product]],Products!$A$2:$A$8,Products!$C$2:$C$8)),"")</f>
        <v>4821</v>
      </c>
      <c r="O5108" s="2">
        <v>0</v>
      </c>
    </row>
    <row r="5109" spans="1:15" x14ac:dyDescent="0.3">
      <c r="A5109" t="s">
        <v>5255</v>
      </c>
      <c r="B5109" t="s">
        <v>15</v>
      </c>
      <c r="C5109" t="str">
        <f>_xlfn.XLOOKUP(Sales_Pipeline[[#This Row],[Sales_Agent]],Sales_Teams[Sales_Agent],Sales_Teams[Manager])</f>
        <v>Melvin Marxen</v>
      </c>
      <c r="D5109" t="str">
        <f>_xlfn.XLOOKUP(Sales_Pipeline[[#This Row],[Manager]],Sales_Teams[Manager],Sales_Teams[Regional_Office])</f>
        <v>Central</v>
      </c>
      <c r="E5109" t="s">
        <v>55</v>
      </c>
      <c r="F5109" t="s">
        <v>132</v>
      </c>
      <c r="G5109" t="str">
        <f>IFERROR(_xlfn.XLOOKUP(Sales_Pipeline[[#This Row],[Account]],Accounts!$A$2:$A$86,Accounts!$F$2:$F$86),"")</f>
        <v>United States</v>
      </c>
      <c r="H5109" t="s">
        <v>57</v>
      </c>
      <c r="I5109" s="3">
        <v>42938</v>
      </c>
      <c r="J5109" s="3">
        <v>42945</v>
      </c>
      <c r="K5109" s="8" t="str">
        <f>IF(Sales_Pipeline[[#This Row],[Close_Date]]="","",TEXT(Sales_Pipeline[[#This Row],[Close_Date]],"ddd"))</f>
        <v>Sat</v>
      </c>
      <c r="L5109" s="8" t="str">
        <f>IF(Sales_Pipeline[[#This Row],[Close_Date]]="","",TEXT(Sales_Pipeline[[#This Row],[Close_Date]],"mmm"))</f>
        <v>Jul</v>
      </c>
      <c r="M5109" s="8" t="str">
        <f>IF(Sales_Pipeline[[#This Row],[Close_Date]]="","","Q"&amp;ROUNDUP(MONTH(Sales_Pipeline[[#This Row],[Close_Date]])/3,0))</f>
        <v>Q3</v>
      </c>
      <c r="N5109" s="2" cm="1">
        <f t="array" ref="N5109">IFERROR(_xlfn.IFS(Sales_Pipeline[[#This Row],[Deal_Stage]]="Won",_xlfn.XLOOKUP(Sales_Pipeline[[#This Row],[Product]],Products!$A$2:$A$8,Products!$C$2:$C$8),Sales_Pipeline[[#This Row],[Deal_Stage]]="Lost",_xlfn.XLOOKUP(Sales_Pipeline[[#This Row],[Product]],Products!$A$2:$A$8,Products!$C$2:$C$8)),"")</f>
        <v>1096</v>
      </c>
      <c r="O5109" s="2">
        <v>927</v>
      </c>
    </row>
    <row r="5110" spans="1:15" x14ac:dyDescent="0.3">
      <c r="A5110" t="s">
        <v>5256</v>
      </c>
      <c r="B5110" t="s">
        <v>15</v>
      </c>
      <c r="C5110" t="str">
        <f>_xlfn.XLOOKUP(Sales_Pipeline[[#This Row],[Sales_Agent]],Sales_Teams[Sales_Agent],Sales_Teams[Manager])</f>
        <v>Melvin Marxen</v>
      </c>
      <c r="D5110" t="str">
        <f>_xlfn.XLOOKUP(Sales_Pipeline[[#This Row],[Manager]],Sales_Teams[Manager],Sales_Teams[Regional_Office])</f>
        <v>Central</v>
      </c>
      <c r="E5110" t="s">
        <v>8953</v>
      </c>
      <c r="F5110" t="s">
        <v>118</v>
      </c>
      <c r="G5110" t="str">
        <f>IFERROR(_xlfn.XLOOKUP(Sales_Pipeline[[#This Row],[Account]],Accounts!$A$2:$A$86,Accounts!$F$2:$F$86),"")</f>
        <v>United States</v>
      </c>
      <c r="H5110" t="s">
        <v>57</v>
      </c>
      <c r="I5110" s="3">
        <v>42938</v>
      </c>
      <c r="J5110" s="3">
        <v>42983</v>
      </c>
      <c r="K5110" s="8" t="str">
        <f>IF(Sales_Pipeline[[#This Row],[Close_Date]]="","",TEXT(Sales_Pipeline[[#This Row],[Close_Date]],"ddd"))</f>
        <v>Tue</v>
      </c>
      <c r="L5110" s="8" t="str">
        <f>IF(Sales_Pipeline[[#This Row],[Close_Date]]="","",TEXT(Sales_Pipeline[[#This Row],[Close_Date]],"mmm"))</f>
        <v>Sep</v>
      </c>
      <c r="M5110" s="8" t="str">
        <f>IF(Sales_Pipeline[[#This Row],[Close_Date]]="","","Q"&amp;ROUNDUP(MONTH(Sales_Pipeline[[#This Row],[Close_Date]])/3,0))</f>
        <v>Q3</v>
      </c>
      <c r="N5110" s="2" cm="1">
        <f t="array" ref="N5110">IFERROR(_xlfn.IFS(Sales_Pipeline[[#This Row],[Deal_Stage]]="Won",_xlfn.XLOOKUP(Sales_Pipeline[[#This Row],[Product]],Products!$A$2:$A$8,Products!$C$2:$C$8),Sales_Pipeline[[#This Row],[Deal_Stage]]="Lost",_xlfn.XLOOKUP(Sales_Pipeline[[#This Row],[Product]],Products!$A$2:$A$8,Products!$C$2:$C$8)),"")</f>
        <v>4821</v>
      </c>
      <c r="O5110" s="2">
        <v>5113</v>
      </c>
    </row>
    <row r="5111" spans="1:15" x14ac:dyDescent="0.3">
      <c r="A5111" t="s">
        <v>5257</v>
      </c>
      <c r="B5111" t="s">
        <v>38</v>
      </c>
      <c r="C5111" t="str">
        <f>_xlfn.XLOOKUP(Sales_Pipeline[[#This Row],[Sales_Agent]],Sales_Teams[Sales_Agent],Sales_Teams[Manager])</f>
        <v>Celia Rouche</v>
      </c>
      <c r="D5111" t="str">
        <f>_xlfn.XLOOKUP(Sales_Pipeline[[#This Row],[Manager]],Sales_Teams[Manager],Sales_Teams[Regional_Office])</f>
        <v>West</v>
      </c>
      <c r="E5111" t="s">
        <v>61</v>
      </c>
      <c r="F5111" t="s">
        <v>328</v>
      </c>
      <c r="G5111" t="str">
        <f>IFERROR(_xlfn.XLOOKUP(Sales_Pipeline[[#This Row],[Account]],Accounts!$A$2:$A$86,Accounts!$F$2:$F$86),"")</f>
        <v>United States</v>
      </c>
      <c r="H5111" t="s">
        <v>57</v>
      </c>
      <c r="I5111" s="3">
        <v>42938</v>
      </c>
      <c r="J5111" s="3">
        <v>42939</v>
      </c>
      <c r="K5111" s="8" t="str">
        <f>IF(Sales_Pipeline[[#This Row],[Close_Date]]="","",TEXT(Sales_Pipeline[[#This Row],[Close_Date]],"ddd"))</f>
        <v>Sun</v>
      </c>
      <c r="L5111" s="8" t="str">
        <f>IF(Sales_Pipeline[[#This Row],[Close_Date]]="","",TEXT(Sales_Pipeline[[#This Row],[Close_Date]],"mmm"))</f>
        <v>Jul</v>
      </c>
      <c r="M5111" s="8" t="str">
        <f>IF(Sales_Pipeline[[#This Row],[Close_Date]]="","","Q"&amp;ROUNDUP(MONTH(Sales_Pipeline[[#This Row],[Close_Date]])/3,0))</f>
        <v>Q3</v>
      </c>
      <c r="N5111" s="2" cm="1">
        <f t="array" ref="N5111">IFERROR(_xlfn.IFS(Sales_Pipeline[[#This Row],[Deal_Stage]]="Won",_xlfn.XLOOKUP(Sales_Pipeline[[#This Row],[Product]],Products!$A$2:$A$8,Products!$C$2:$C$8),Sales_Pipeline[[#This Row],[Deal_Stage]]="Lost",_xlfn.XLOOKUP(Sales_Pipeline[[#This Row],[Product]],Products!$A$2:$A$8,Products!$C$2:$C$8)),"")</f>
        <v>55</v>
      </c>
      <c r="O5111" s="2">
        <v>51</v>
      </c>
    </row>
    <row r="5112" spans="1:15" x14ac:dyDescent="0.3">
      <c r="A5112" t="s">
        <v>5258</v>
      </c>
      <c r="B5112" t="s">
        <v>13</v>
      </c>
      <c r="C5112" t="str">
        <f>_xlfn.XLOOKUP(Sales_Pipeline[[#This Row],[Sales_Agent]],Sales_Teams[Sales_Agent],Sales_Teams[Manager])</f>
        <v>Melvin Marxen</v>
      </c>
      <c r="D5112" t="str">
        <f>_xlfn.XLOOKUP(Sales_Pipeline[[#This Row],[Manager]],Sales_Teams[Manager],Sales_Teams[Regional_Office])</f>
        <v>Central</v>
      </c>
      <c r="E5112" t="s">
        <v>63</v>
      </c>
      <c r="G5112" t="str">
        <f>IFERROR(_xlfn.XLOOKUP(Sales_Pipeline[[#This Row],[Account]],Accounts!$A$2:$A$86,Accounts!$F$2:$F$86),"")</f>
        <v/>
      </c>
      <c r="H5112" t="s">
        <v>77</v>
      </c>
      <c r="I5112" s="3">
        <v>42938</v>
      </c>
      <c r="K5112" s="8" t="str">
        <f>IF(Sales_Pipeline[[#This Row],[Close_Date]]="","",TEXT(Sales_Pipeline[[#This Row],[Close_Date]],"ddd"))</f>
        <v/>
      </c>
      <c r="L5112" s="8" t="str">
        <f>IF(Sales_Pipeline[[#This Row],[Close_Date]]="","",TEXT(Sales_Pipeline[[#This Row],[Close_Date]],"mmm"))</f>
        <v/>
      </c>
      <c r="M5112" s="8" t="str">
        <f>IF(Sales_Pipeline[[#This Row],[Close_Date]]="","","Q"&amp;ROUNDUP(MONTH(Sales_Pipeline[[#This Row],[Close_Date]])/3,0))</f>
        <v/>
      </c>
      <c r="N5112" s="2" t="str" cm="1">
        <f t="array" ref="N5112">IFERROR(_xlfn.IFS(Sales_Pipeline[[#This Row],[Deal_Stage]]="Won",_xlfn.XLOOKUP(Sales_Pipeline[[#This Row],[Product]],Products!$A$2:$A$8,Products!$C$2:$C$8),Sales_Pipeline[[#This Row],[Deal_Stage]]="Lost",_xlfn.XLOOKUP(Sales_Pipeline[[#This Row],[Product]],Products!$A$2:$A$8,Products!$C$2:$C$8)),"")</f>
        <v/>
      </c>
      <c r="O5112" s="2">
        <v>0</v>
      </c>
    </row>
    <row r="5113" spans="1:15" x14ac:dyDescent="0.3">
      <c r="A5113" t="s">
        <v>5259</v>
      </c>
      <c r="B5113" t="s">
        <v>13</v>
      </c>
      <c r="C5113" t="str">
        <f>_xlfn.XLOOKUP(Sales_Pipeline[[#This Row],[Sales_Agent]],Sales_Teams[Sales_Agent],Sales_Teams[Manager])</f>
        <v>Melvin Marxen</v>
      </c>
      <c r="D5113" t="str">
        <f>_xlfn.XLOOKUP(Sales_Pipeline[[#This Row],[Manager]],Sales_Teams[Manager],Sales_Teams[Regional_Office])</f>
        <v>Central</v>
      </c>
      <c r="E5113" t="s">
        <v>55</v>
      </c>
      <c r="F5113" t="s">
        <v>155</v>
      </c>
      <c r="G5113" t="str">
        <f>IFERROR(_xlfn.XLOOKUP(Sales_Pipeline[[#This Row],[Account]],Accounts!$A$2:$A$86,Accounts!$F$2:$F$86),"")</f>
        <v>United States</v>
      </c>
      <c r="H5113" t="s">
        <v>77</v>
      </c>
      <c r="I5113" s="3">
        <v>42938</v>
      </c>
      <c r="K5113" s="8" t="str">
        <f>IF(Sales_Pipeline[[#This Row],[Close_Date]]="","",TEXT(Sales_Pipeline[[#This Row],[Close_Date]],"ddd"))</f>
        <v/>
      </c>
      <c r="L5113" s="8" t="str">
        <f>IF(Sales_Pipeline[[#This Row],[Close_Date]]="","",TEXT(Sales_Pipeline[[#This Row],[Close_Date]],"mmm"))</f>
        <v/>
      </c>
      <c r="M5113" s="8" t="str">
        <f>IF(Sales_Pipeline[[#This Row],[Close_Date]]="","","Q"&amp;ROUNDUP(MONTH(Sales_Pipeline[[#This Row],[Close_Date]])/3,0))</f>
        <v/>
      </c>
      <c r="N5113" s="2" t="str" cm="1">
        <f t="array" ref="N5113">IFERROR(_xlfn.IFS(Sales_Pipeline[[#This Row],[Deal_Stage]]="Won",_xlfn.XLOOKUP(Sales_Pipeline[[#This Row],[Product]],Products!$A$2:$A$8,Products!$C$2:$C$8),Sales_Pipeline[[#This Row],[Deal_Stage]]="Lost",_xlfn.XLOOKUP(Sales_Pipeline[[#This Row],[Product]],Products!$A$2:$A$8,Products!$C$2:$C$8)),"")</f>
        <v/>
      </c>
      <c r="O5113" s="2">
        <v>0</v>
      </c>
    </row>
    <row r="5114" spans="1:15" x14ac:dyDescent="0.3">
      <c r="A5114" t="s">
        <v>5260</v>
      </c>
      <c r="B5114" t="s">
        <v>13</v>
      </c>
      <c r="C5114" t="str">
        <f>_xlfn.XLOOKUP(Sales_Pipeline[[#This Row],[Sales_Agent]],Sales_Teams[Sales_Agent],Sales_Teams[Manager])</f>
        <v>Melvin Marxen</v>
      </c>
      <c r="D5114" t="str">
        <f>_xlfn.XLOOKUP(Sales_Pipeline[[#This Row],[Manager]],Sales_Teams[Manager],Sales_Teams[Regional_Office])</f>
        <v>Central</v>
      </c>
      <c r="E5114" t="s">
        <v>61</v>
      </c>
      <c r="F5114" t="s">
        <v>159</v>
      </c>
      <c r="G5114" t="str">
        <f>IFERROR(_xlfn.XLOOKUP(Sales_Pipeline[[#This Row],[Account]],Accounts!$A$2:$A$86,Accounts!$F$2:$F$86),"")</f>
        <v>United States</v>
      </c>
      <c r="H5114" t="s">
        <v>77</v>
      </c>
      <c r="I5114" s="3">
        <v>42938</v>
      </c>
      <c r="K5114" s="8" t="str">
        <f>IF(Sales_Pipeline[[#This Row],[Close_Date]]="","",TEXT(Sales_Pipeline[[#This Row],[Close_Date]],"ddd"))</f>
        <v/>
      </c>
      <c r="L5114" s="8" t="str">
        <f>IF(Sales_Pipeline[[#This Row],[Close_Date]]="","",TEXT(Sales_Pipeline[[#This Row],[Close_Date]],"mmm"))</f>
        <v/>
      </c>
      <c r="M5114" s="8" t="str">
        <f>IF(Sales_Pipeline[[#This Row],[Close_Date]]="","","Q"&amp;ROUNDUP(MONTH(Sales_Pipeline[[#This Row],[Close_Date]])/3,0))</f>
        <v/>
      </c>
      <c r="N5114" s="2" t="str" cm="1">
        <f t="array" ref="N5114">IFERROR(_xlfn.IFS(Sales_Pipeline[[#This Row],[Deal_Stage]]="Won",_xlfn.XLOOKUP(Sales_Pipeline[[#This Row],[Product]],Products!$A$2:$A$8,Products!$C$2:$C$8),Sales_Pipeline[[#This Row],[Deal_Stage]]="Lost",_xlfn.XLOOKUP(Sales_Pipeline[[#This Row],[Product]],Products!$A$2:$A$8,Products!$C$2:$C$8)),"")</f>
        <v/>
      </c>
      <c r="O5114" s="2">
        <v>0</v>
      </c>
    </row>
    <row r="5115" spans="1:15" x14ac:dyDescent="0.3">
      <c r="A5115" t="s">
        <v>5261</v>
      </c>
      <c r="B5115" t="s">
        <v>13</v>
      </c>
      <c r="C5115" t="str">
        <f>_xlfn.XLOOKUP(Sales_Pipeline[[#This Row],[Sales_Agent]],Sales_Teams[Sales_Agent],Sales_Teams[Manager])</f>
        <v>Melvin Marxen</v>
      </c>
      <c r="D5115" t="str">
        <f>_xlfn.XLOOKUP(Sales_Pipeline[[#This Row],[Manager]],Sales_Teams[Manager],Sales_Teams[Regional_Office])</f>
        <v>Central</v>
      </c>
      <c r="E5115" t="s">
        <v>61</v>
      </c>
      <c r="G5115" t="str">
        <f>IFERROR(_xlfn.XLOOKUP(Sales_Pipeline[[#This Row],[Account]],Accounts!$A$2:$A$86,Accounts!$F$2:$F$86),"")</f>
        <v/>
      </c>
      <c r="H5115" t="s">
        <v>77</v>
      </c>
      <c r="I5115" s="3">
        <v>42938</v>
      </c>
      <c r="K5115" s="8" t="str">
        <f>IF(Sales_Pipeline[[#This Row],[Close_Date]]="","",TEXT(Sales_Pipeline[[#This Row],[Close_Date]],"ddd"))</f>
        <v/>
      </c>
      <c r="L5115" s="8" t="str">
        <f>IF(Sales_Pipeline[[#This Row],[Close_Date]]="","",TEXT(Sales_Pipeline[[#This Row],[Close_Date]],"mmm"))</f>
        <v/>
      </c>
      <c r="M5115" s="8" t="str">
        <f>IF(Sales_Pipeline[[#This Row],[Close_Date]]="","","Q"&amp;ROUNDUP(MONTH(Sales_Pipeline[[#This Row],[Close_Date]])/3,0))</f>
        <v/>
      </c>
      <c r="N5115" s="2" t="str" cm="1">
        <f t="array" ref="N5115">IFERROR(_xlfn.IFS(Sales_Pipeline[[#This Row],[Deal_Stage]]="Won",_xlfn.XLOOKUP(Sales_Pipeline[[#This Row],[Product]],Products!$A$2:$A$8,Products!$C$2:$C$8),Sales_Pipeline[[#This Row],[Deal_Stage]]="Lost",_xlfn.XLOOKUP(Sales_Pipeline[[#This Row],[Product]],Products!$A$2:$A$8,Products!$C$2:$C$8)),"")</f>
        <v/>
      </c>
      <c r="O5115" s="2">
        <v>0</v>
      </c>
    </row>
    <row r="5116" spans="1:15" x14ac:dyDescent="0.3">
      <c r="A5116" t="s">
        <v>5262</v>
      </c>
      <c r="B5116" t="s">
        <v>13</v>
      </c>
      <c r="C5116" t="str">
        <f>_xlfn.XLOOKUP(Sales_Pipeline[[#This Row],[Sales_Agent]],Sales_Teams[Sales_Agent],Sales_Teams[Manager])</f>
        <v>Melvin Marxen</v>
      </c>
      <c r="D5116" t="str">
        <f>_xlfn.XLOOKUP(Sales_Pipeline[[#This Row],[Manager]],Sales_Teams[Manager],Sales_Teams[Regional_Office])</f>
        <v>Central</v>
      </c>
      <c r="E5116" t="s">
        <v>76</v>
      </c>
      <c r="F5116" t="s">
        <v>129</v>
      </c>
      <c r="G5116" t="str">
        <f>IFERROR(_xlfn.XLOOKUP(Sales_Pipeline[[#This Row],[Account]],Accounts!$A$2:$A$86,Accounts!$F$2:$F$86),"")</f>
        <v>Jordan</v>
      </c>
      <c r="H5116" t="s">
        <v>77</v>
      </c>
      <c r="I5116" s="3">
        <v>42938</v>
      </c>
      <c r="K5116" s="8" t="str">
        <f>IF(Sales_Pipeline[[#This Row],[Close_Date]]="","",TEXT(Sales_Pipeline[[#This Row],[Close_Date]],"ddd"))</f>
        <v/>
      </c>
      <c r="L5116" s="8" t="str">
        <f>IF(Sales_Pipeline[[#This Row],[Close_Date]]="","",TEXT(Sales_Pipeline[[#This Row],[Close_Date]],"mmm"))</f>
        <v/>
      </c>
      <c r="M5116" s="8" t="str">
        <f>IF(Sales_Pipeline[[#This Row],[Close_Date]]="","","Q"&amp;ROUNDUP(MONTH(Sales_Pipeline[[#This Row],[Close_Date]])/3,0))</f>
        <v/>
      </c>
      <c r="N5116" s="2" t="str" cm="1">
        <f t="array" ref="N5116">IFERROR(_xlfn.IFS(Sales_Pipeline[[#This Row],[Deal_Stage]]="Won",_xlfn.XLOOKUP(Sales_Pipeline[[#This Row],[Product]],Products!$A$2:$A$8,Products!$C$2:$C$8),Sales_Pipeline[[#This Row],[Deal_Stage]]="Lost",_xlfn.XLOOKUP(Sales_Pipeline[[#This Row],[Product]],Products!$A$2:$A$8,Products!$C$2:$C$8)),"")</f>
        <v/>
      </c>
      <c r="O5116" s="2">
        <v>0</v>
      </c>
    </row>
    <row r="5117" spans="1:15" x14ac:dyDescent="0.3">
      <c r="A5117" t="s">
        <v>5263</v>
      </c>
      <c r="B5117" t="s">
        <v>36</v>
      </c>
      <c r="C5117" t="str">
        <f>_xlfn.XLOOKUP(Sales_Pipeline[[#This Row],[Sales_Agent]],Sales_Teams[Sales_Agent],Sales_Teams[Manager])</f>
        <v>Celia Rouche</v>
      </c>
      <c r="D5117" t="str">
        <f>_xlfn.XLOOKUP(Sales_Pipeline[[#This Row],[Manager]],Sales_Teams[Manager],Sales_Teams[Regional_Office])</f>
        <v>West</v>
      </c>
      <c r="E5117" t="s">
        <v>61</v>
      </c>
      <c r="F5117" t="s">
        <v>89</v>
      </c>
      <c r="G5117" t="str">
        <f>IFERROR(_xlfn.XLOOKUP(Sales_Pipeline[[#This Row],[Account]],Accounts!$A$2:$A$86,Accounts!$F$2:$F$86),"")</f>
        <v>United States</v>
      </c>
      <c r="H5117" t="s">
        <v>57</v>
      </c>
      <c r="I5117" s="3">
        <v>42938</v>
      </c>
      <c r="J5117" s="3">
        <v>42992</v>
      </c>
      <c r="K5117" s="8" t="str">
        <f>IF(Sales_Pipeline[[#This Row],[Close_Date]]="","",TEXT(Sales_Pipeline[[#This Row],[Close_Date]],"ddd"))</f>
        <v>Thu</v>
      </c>
      <c r="L5117" s="8" t="str">
        <f>IF(Sales_Pipeline[[#This Row],[Close_Date]]="","",TEXT(Sales_Pipeline[[#This Row],[Close_Date]],"mmm"))</f>
        <v>Sep</v>
      </c>
      <c r="M5117" s="8" t="str">
        <f>IF(Sales_Pipeline[[#This Row],[Close_Date]]="","","Q"&amp;ROUNDUP(MONTH(Sales_Pipeline[[#This Row],[Close_Date]])/3,0))</f>
        <v>Q3</v>
      </c>
      <c r="N5117" s="2" cm="1">
        <f t="array" ref="N5117">IFERROR(_xlfn.IFS(Sales_Pipeline[[#This Row],[Deal_Stage]]="Won",_xlfn.XLOOKUP(Sales_Pipeline[[#This Row],[Product]],Products!$A$2:$A$8,Products!$C$2:$C$8),Sales_Pipeline[[#This Row],[Deal_Stage]]="Lost",_xlfn.XLOOKUP(Sales_Pipeline[[#This Row],[Product]],Products!$A$2:$A$8,Products!$C$2:$C$8)),"")</f>
        <v>55</v>
      </c>
      <c r="O5117" s="2">
        <v>64</v>
      </c>
    </row>
    <row r="5118" spans="1:15" x14ac:dyDescent="0.3">
      <c r="A5118" t="s">
        <v>5264</v>
      </c>
      <c r="B5118" t="s">
        <v>40</v>
      </c>
      <c r="C5118" t="str">
        <f>_xlfn.XLOOKUP(Sales_Pipeline[[#This Row],[Sales_Agent]],Sales_Teams[Sales_Agent],Sales_Teams[Manager])</f>
        <v>Summer Sewald</v>
      </c>
      <c r="D5118" t="str">
        <f>_xlfn.XLOOKUP(Sales_Pipeline[[#This Row],[Manager]],Sales_Teams[Manager],Sales_Teams[Regional_Office])</f>
        <v>West</v>
      </c>
      <c r="E5118" t="s">
        <v>61</v>
      </c>
      <c r="G5118" t="str">
        <f>IFERROR(_xlfn.XLOOKUP(Sales_Pipeline[[#This Row],[Account]],Accounts!$A$2:$A$86,Accounts!$F$2:$F$86),"")</f>
        <v/>
      </c>
      <c r="H5118" t="s">
        <v>77</v>
      </c>
      <c r="I5118" s="3">
        <v>42938</v>
      </c>
      <c r="K5118" s="8" t="str">
        <f>IF(Sales_Pipeline[[#This Row],[Close_Date]]="","",TEXT(Sales_Pipeline[[#This Row],[Close_Date]],"ddd"))</f>
        <v/>
      </c>
      <c r="L5118" s="8" t="str">
        <f>IF(Sales_Pipeline[[#This Row],[Close_Date]]="","",TEXT(Sales_Pipeline[[#This Row],[Close_Date]],"mmm"))</f>
        <v/>
      </c>
      <c r="M5118" s="8" t="str">
        <f>IF(Sales_Pipeline[[#This Row],[Close_Date]]="","","Q"&amp;ROUNDUP(MONTH(Sales_Pipeline[[#This Row],[Close_Date]])/3,0))</f>
        <v/>
      </c>
      <c r="N5118" s="2" t="str" cm="1">
        <f t="array" ref="N5118">IFERROR(_xlfn.IFS(Sales_Pipeline[[#This Row],[Deal_Stage]]="Won",_xlfn.XLOOKUP(Sales_Pipeline[[#This Row],[Product]],Products!$A$2:$A$8,Products!$C$2:$C$8),Sales_Pipeline[[#This Row],[Deal_Stage]]="Lost",_xlfn.XLOOKUP(Sales_Pipeline[[#This Row],[Product]],Products!$A$2:$A$8,Products!$C$2:$C$8)),"")</f>
        <v/>
      </c>
      <c r="O5118" s="2">
        <v>0</v>
      </c>
    </row>
    <row r="5119" spans="1:15" x14ac:dyDescent="0.3">
      <c r="A5119" t="s">
        <v>5265</v>
      </c>
      <c r="B5119" t="s">
        <v>10</v>
      </c>
      <c r="C5119" t="str">
        <f>_xlfn.XLOOKUP(Sales_Pipeline[[#This Row],[Sales_Agent]],Sales_Teams[Sales_Agent],Sales_Teams[Manager])</f>
        <v>Melvin Marxen</v>
      </c>
      <c r="D5119" t="str">
        <f>_xlfn.XLOOKUP(Sales_Pipeline[[#This Row],[Manager]],Sales_Teams[Manager],Sales_Teams[Regional_Office])</f>
        <v>Central</v>
      </c>
      <c r="E5119" t="s">
        <v>55</v>
      </c>
      <c r="G5119" t="str">
        <f>IFERROR(_xlfn.XLOOKUP(Sales_Pipeline[[#This Row],[Account]],Accounts!$A$2:$A$86,Accounts!$F$2:$F$86),"")</f>
        <v/>
      </c>
      <c r="H5119" t="s">
        <v>77</v>
      </c>
      <c r="I5119" s="3">
        <v>42938</v>
      </c>
      <c r="K5119" s="8" t="str">
        <f>IF(Sales_Pipeline[[#This Row],[Close_Date]]="","",TEXT(Sales_Pipeline[[#This Row],[Close_Date]],"ddd"))</f>
        <v/>
      </c>
      <c r="L5119" s="8" t="str">
        <f>IF(Sales_Pipeline[[#This Row],[Close_Date]]="","",TEXT(Sales_Pipeline[[#This Row],[Close_Date]],"mmm"))</f>
        <v/>
      </c>
      <c r="M5119" s="8" t="str">
        <f>IF(Sales_Pipeline[[#This Row],[Close_Date]]="","","Q"&amp;ROUNDUP(MONTH(Sales_Pipeline[[#This Row],[Close_Date]])/3,0))</f>
        <v/>
      </c>
      <c r="N5119" s="2" t="str" cm="1">
        <f t="array" ref="N5119">IFERROR(_xlfn.IFS(Sales_Pipeline[[#This Row],[Deal_Stage]]="Won",_xlfn.XLOOKUP(Sales_Pipeline[[#This Row],[Product]],Products!$A$2:$A$8,Products!$C$2:$C$8),Sales_Pipeline[[#This Row],[Deal_Stage]]="Lost",_xlfn.XLOOKUP(Sales_Pipeline[[#This Row],[Product]],Products!$A$2:$A$8,Products!$C$2:$C$8)),"")</f>
        <v/>
      </c>
      <c r="O5119" s="2">
        <v>0</v>
      </c>
    </row>
    <row r="5120" spans="1:15" x14ac:dyDescent="0.3">
      <c r="A5120" t="s">
        <v>5266</v>
      </c>
      <c r="B5120" t="s">
        <v>10</v>
      </c>
      <c r="C5120" t="str">
        <f>_xlfn.XLOOKUP(Sales_Pipeline[[#This Row],[Sales_Agent]],Sales_Teams[Sales_Agent],Sales_Teams[Manager])</f>
        <v>Melvin Marxen</v>
      </c>
      <c r="D5120" t="str">
        <f>_xlfn.XLOOKUP(Sales_Pipeline[[#This Row],[Manager]],Sales_Teams[Manager],Sales_Teams[Regional_Office])</f>
        <v>Central</v>
      </c>
      <c r="E5120" t="s">
        <v>63</v>
      </c>
      <c r="F5120" t="s">
        <v>147</v>
      </c>
      <c r="G5120" t="str">
        <f>IFERROR(_xlfn.XLOOKUP(Sales_Pipeline[[#This Row],[Account]],Accounts!$A$2:$A$86,Accounts!$F$2:$F$86),"")</f>
        <v>United States</v>
      </c>
      <c r="H5120" t="s">
        <v>82</v>
      </c>
      <c r="I5120" s="3">
        <v>42938</v>
      </c>
      <c r="J5120" s="3">
        <v>43044</v>
      </c>
      <c r="K5120" s="8" t="str">
        <f>IF(Sales_Pipeline[[#This Row],[Close_Date]]="","",TEXT(Sales_Pipeline[[#This Row],[Close_Date]],"ddd"))</f>
        <v>Sun</v>
      </c>
      <c r="L5120" s="8" t="str">
        <f>IF(Sales_Pipeline[[#This Row],[Close_Date]]="","",TEXT(Sales_Pipeline[[#This Row],[Close_Date]],"mmm"))</f>
        <v>Nov</v>
      </c>
      <c r="M5120" s="8" t="str">
        <f>IF(Sales_Pipeline[[#This Row],[Close_Date]]="","","Q"&amp;ROUNDUP(MONTH(Sales_Pipeline[[#This Row],[Close_Date]])/3,0))</f>
        <v>Q4</v>
      </c>
      <c r="N5120" s="2" cm="1">
        <f t="array" ref="N5120">IFERROR(_xlfn.IFS(Sales_Pipeline[[#This Row],[Deal_Stage]]="Won",_xlfn.XLOOKUP(Sales_Pipeline[[#This Row],[Product]],Products!$A$2:$A$8,Products!$C$2:$C$8),Sales_Pipeline[[#This Row],[Deal_Stage]]="Lost",_xlfn.XLOOKUP(Sales_Pipeline[[#This Row],[Product]],Products!$A$2:$A$8,Products!$C$2:$C$8)),"")</f>
        <v>550</v>
      </c>
      <c r="O5120" s="2">
        <v>0</v>
      </c>
    </row>
    <row r="5121" spans="1:15" x14ac:dyDescent="0.3">
      <c r="A5121" t="s">
        <v>5267</v>
      </c>
      <c r="B5121" t="s">
        <v>10</v>
      </c>
      <c r="C5121" t="str">
        <f>_xlfn.XLOOKUP(Sales_Pipeline[[#This Row],[Sales_Agent]],Sales_Teams[Sales_Agent],Sales_Teams[Manager])</f>
        <v>Melvin Marxen</v>
      </c>
      <c r="D5121" t="str">
        <f>_xlfn.XLOOKUP(Sales_Pipeline[[#This Row],[Manager]],Sales_Teams[Manager],Sales_Teams[Regional_Office])</f>
        <v>Central</v>
      </c>
      <c r="E5121" t="s">
        <v>55</v>
      </c>
      <c r="F5121" t="s">
        <v>223</v>
      </c>
      <c r="G5121" t="str">
        <f>IFERROR(_xlfn.XLOOKUP(Sales_Pipeline[[#This Row],[Account]],Accounts!$A$2:$A$86,Accounts!$F$2:$F$86),"")</f>
        <v>United States</v>
      </c>
      <c r="H5121" t="s">
        <v>82</v>
      </c>
      <c r="I5121" s="3">
        <v>42938</v>
      </c>
      <c r="J5121" s="3">
        <v>42940</v>
      </c>
      <c r="K5121" s="8" t="str">
        <f>IF(Sales_Pipeline[[#This Row],[Close_Date]]="","",TEXT(Sales_Pipeline[[#This Row],[Close_Date]],"ddd"))</f>
        <v>Mon</v>
      </c>
      <c r="L5121" s="8" t="str">
        <f>IF(Sales_Pipeline[[#This Row],[Close_Date]]="","",TEXT(Sales_Pipeline[[#This Row],[Close_Date]],"mmm"))</f>
        <v>Jul</v>
      </c>
      <c r="M5121" s="8" t="str">
        <f>IF(Sales_Pipeline[[#This Row],[Close_Date]]="","","Q"&amp;ROUNDUP(MONTH(Sales_Pipeline[[#This Row],[Close_Date]])/3,0))</f>
        <v>Q3</v>
      </c>
      <c r="N5121" s="2" cm="1">
        <f t="array" ref="N5121">IFERROR(_xlfn.IFS(Sales_Pipeline[[#This Row],[Deal_Stage]]="Won",_xlfn.XLOOKUP(Sales_Pipeline[[#This Row],[Product]],Products!$A$2:$A$8,Products!$C$2:$C$8),Sales_Pipeline[[#This Row],[Deal_Stage]]="Lost",_xlfn.XLOOKUP(Sales_Pipeline[[#This Row],[Product]],Products!$A$2:$A$8,Products!$C$2:$C$8)),"")</f>
        <v>1096</v>
      </c>
      <c r="O5121" s="2">
        <v>0</v>
      </c>
    </row>
    <row r="5122" spans="1:15" x14ac:dyDescent="0.3">
      <c r="A5122" t="s">
        <v>5268</v>
      </c>
      <c r="B5122" t="s">
        <v>10</v>
      </c>
      <c r="C5122" t="str">
        <f>_xlfn.XLOOKUP(Sales_Pipeline[[#This Row],[Sales_Agent]],Sales_Teams[Sales_Agent],Sales_Teams[Manager])</f>
        <v>Melvin Marxen</v>
      </c>
      <c r="D5122" t="str">
        <f>_xlfn.XLOOKUP(Sales_Pipeline[[#This Row],[Manager]],Sales_Teams[Manager],Sales_Teams[Regional_Office])</f>
        <v>Central</v>
      </c>
      <c r="E5122" t="s">
        <v>8953</v>
      </c>
      <c r="F5122" t="s">
        <v>330</v>
      </c>
      <c r="G5122" t="str">
        <f>IFERROR(_xlfn.XLOOKUP(Sales_Pipeline[[#This Row],[Account]],Accounts!$A$2:$A$86,Accounts!$F$2:$F$86),"")</f>
        <v>Korea</v>
      </c>
      <c r="H5122" t="s">
        <v>82</v>
      </c>
      <c r="I5122" s="3">
        <v>42938</v>
      </c>
      <c r="J5122" s="3">
        <v>43051</v>
      </c>
      <c r="K5122" s="8" t="str">
        <f>IF(Sales_Pipeline[[#This Row],[Close_Date]]="","",TEXT(Sales_Pipeline[[#This Row],[Close_Date]],"ddd"))</f>
        <v>Sun</v>
      </c>
      <c r="L5122" s="8" t="str">
        <f>IF(Sales_Pipeline[[#This Row],[Close_Date]]="","",TEXT(Sales_Pipeline[[#This Row],[Close_Date]],"mmm"))</f>
        <v>Nov</v>
      </c>
      <c r="M5122" s="8" t="str">
        <f>IF(Sales_Pipeline[[#This Row],[Close_Date]]="","","Q"&amp;ROUNDUP(MONTH(Sales_Pipeline[[#This Row],[Close_Date]])/3,0))</f>
        <v>Q4</v>
      </c>
      <c r="N5122" s="2" cm="1">
        <f t="array" ref="N5122">IFERROR(_xlfn.IFS(Sales_Pipeline[[#This Row],[Deal_Stage]]="Won",_xlfn.XLOOKUP(Sales_Pipeline[[#This Row],[Product]],Products!$A$2:$A$8,Products!$C$2:$C$8),Sales_Pipeline[[#This Row],[Deal_Stage]]="Lost",_xlfn.XLOOKUP(Sales_Pipeline[[#This Row],[Product]],Products!$A$2:$A$8,Products!$C$2:$C$8)),"")</f>
        <v>4821</v>
      </c>
      <c r="O5122" s="2">
        <v>0</v>
      </c>
    </row>
    <row r="5123" spans="1:15" x14ac:dyDescent="0.3">
      <c r="A5123" t="s">
        <v>5269</v>
      </c>
      <c r="B5123" t="s">
        <v>42</v>
      </c>
      <c r="C5123" t="str">
        <f>_xlfn.XLOOKUP(Sales_Pipeline[[#This Row],[Sales_Agent]],Sales_Teams[Sales_Agent],Sales_Teams[Manager])</f>
        <v>Summer Sewald</v>
      </c>
      <c r="D5123" t="str">
        <f>_xlfn.XLOOKUP(Sales_Pipeline[[#This Row],[Manager]],Sales_Teams[Manager],Sales_Teams[Regional_Office])</f>
        <v>West</v>
      </c>
      <c r="E5123" t="s">
        <v>63</v>
      </c>
      <c r="F5123" t="s">
        <v>216</v>
      </c>
      <c r="G5123" t="str">
        <f>IFERROR(_xlfn.XLOOKUP(Sales_Pipeline[[#This Row],[Account]],Accounts!$A$2:$A$86,Accounts!$F$2:$F$86),"")</f>
        <v>United States</v>
      </c>
      <c r="H5123" t="s">
        <v>57</v>
      </c>
      <c r="I5123" s="3">
        <v>42938</v>
      </c>
      <c r="J5123" s="3">
        <v>42939</v>
      </c>
      <c r="K5123" s="8" t="str">
        <f>IF(Sales_Pipeline[[#This Row],[Close_Date]]="","",TEXT(Sales_Pipeline[[#This Row],[Close_Date]],"ddd"))</f>
        <v>Sun</v>
      </c>
      <c r="L5123" s="8" t="str">
        <f>IF(Sales_Pipeline[[#This Row],[Close_Date]]="","",TEXT(Sales_Pipeline[[#This Row],[Close_Date]],"mmm"))</f>
        <v>Jul</v>
      </c>
      <c r="M5123" s="8" t="str">
        <f>IF(Sales_Pipeline[[#This Row],[Close_Date]]="","","Q"&amp;ROUNDUP(MONTH(Sales_Pipeline[[#This Row],[Close_Date]])/3,0))</f>
        <v>Q3</v>
      </c>
      <c r="N5123" s="2" cm="1">
        <f t="array" ref="N5123">IFERROR(_xlfn.IFS(Sales_Pipeline[[#This Row],[Deal_Stage]]="Won",_xlfn.XLOOKUP(Sales_Pipeline[[#This Row],[Product]],Products!$A$2:$A$8,Products!$C$2:$C$8),Sales_Pipeline[[#This Row],[Deal_Stage]]="Lost",_xlfn.XLOOKUP(Sales_Pipeline[[#This Row],[Product]],Products!$A$2:$A$8,Products!$C$2:$C$8)),"")</f>
        <v>550</v>
      </c>
      <c r="O5123" s="2">
        <v>442</v>
      </c>
    </row>
    <row r="5124" spans="1:15" x14ac:dyDescent="0.3">
      <c r="A5124" t="s">
        <v>5270</v>
      </c>
      <c r="B5124" t="s">
        <v>8</v>
      </c>
      <c r="C5124" t="str">
        <f>_xlfn.XLOOKUP(Sales_Pipeline[[#This Row],[Sales_Agent]],Sales_Teams[Sales_Agent],Sales_Teams[Manager])</f>
        <v>Dustin Brinkmann</v>
      </c>
      <c r="D5124" t="str">
        <f>_xlfn.XLOOKUP(Sales_Pipeline[[#This Row],[Manager]],Sales_Teams[Manager],Sales_Teams[Regional_Office])</f>
        <v>Central</v>
      </c>
      <c r="E5124" t="s">
        <v>63</v>
      </c>
      <c r="G5124" t="str">
        <f>IFERROR(_xlfn.XLOOKUP(Sales_Pipeline[[#This Row],[Account]],Accounts!$A$2:$A$86,Accounts!$F$2:$F$86),"")</f>
        <v/>
      </c>
      <c r="H5124" t="s">
        <v>77</v>
      </c>
      <c r="I5124" s="3">
        <v>42938</v>
      </c>
      <c r="K5124" s="8" t="str">
        <f>IF(Sales_Pipeline[[#This Row],[Close_Date]]="","",TEXT(Sales_Pipeline[[#This Row],[Close_Date]],"ddd"))</f>
        <v/>
      </c>
      <c r="L5124" s="8" t="str">
        <f>IF(Sales_Pipeline[[#This Row],[Close_Date]]="","",TEXT(Sales_Pipeline[[#This Row],[Close_Date]],"mmm"))</f>
        <v/>
      </c>
      <c r="M5124" s="8" t="str">
        <f>IF(Sales_Pipeline[[#This Row],[Close_Date]]="","","Q"&amp;ROUNDUP(MONTH(Sales_Pipeline[[#This Row],[Close_Date]])/3,0))</f>
        <v/>
      </c>
      <c r="N5124" s="2" t="str" cm="1">
        <f t="array" ref="N5124">IFERROR(_xlfn.IFS(Sales_Pipeline[[#This Row],[Deal_Stage]]="Won",_xlfn.XLOOKUP(Sales_Pipeline[[#This Row],[Product]],Products!$A$2:$A$8,Products!$C$2:$C$8),Sales_Pipeline[[#This Row],[Deal_Stage]]="Lost",_xlfn.XLOOKUP(Sales_Pipeline[[#This Row],[Product]],Products!$A$2:$A$8,Products!$C$2:$C$8)),"")</f>
        <v/>
      </c>
      <c r="O5124" s="2">
        <v>0</v>
      </c>
    </row>
    <row r="5125" spans="1:15" x14ac:dyDescent="0.3">
      <c r="A5125" t="s">
        <v>5271</v>
      </c>
      <c r="B5125" t="s">
        <v>8</v>
      </c>
      <c r="C5125" t="str">
        <f>_xlfn.XLOOKUP(Sales_Pipeline[[#This Row],[Sales_Agent]],Sales_Teams[Sales_Agent],Sales_Teams[Manager])</f>
        <v>Dustin Brinkmann</v>
      </c>
      <c r="D5125" t="str">
        <f>_xlfn.XLOOKUP(Sales_Pipeline[[#This Row],[Manager]],Sales_Teams[Manager],Sales_Teams[Regional_Office])</f>
        <v>Central</v>
      </c>
      <c r="E5125" t="s">
        <v>55</v>
      </c>
      <c r="G5125" t="str">
        <f>IFERROR(_xlfn.XLOOKUP(Sales_Pipeline[[#This Row],[Account]],Accounts!$A$2:$A$86,Accounts!$F$2:$F$86),"")</f>
        <v/>
      </c>
      <c r="H5125" t="s">
        <v>77</v>
      </c>
      <c r="I5125" s="3">
        <v>42938</v>
      </c>
      <c r="K5125" s="8" t="str">
        <f>IF(Sales_Pipeline[[#This Row],[Close_Date]]="","",TEXT(Sales_Pipeline[[#This Row],[Close_Date]],"ddd"))</f>
        <v/>
      </c>
      <c r="L5125" s="8" t="str">
        <f>IF(Sales_Pipeline[[#This Row],[Close_Date]]="","",TEXT(Sales_Pipeline[[#This Row],[Close_Date]],"mmm"))</f>
        <v/>
      </c>
      <c r="M5125" s="8" t="str">
        <f>IF(Sales_Pipeline[[#This Row],[Close_Date]]="","","Q"&amp;ROUNDUP(MONTH(Sales_Pipeline[[#This Row],[Close_Date]])/3,0))</f>
        <v/>
      </c>
      <c r="N5125" s="2" t="str" cm="1">
        <f t="array" ref="N5125">IFERROR(_xlfn.IFS(Sales_Pipeline[[#This Row],[Deal_Stage]]="Won",_xlfn.XLOOKUP(Sales_Pipeline[[#This Row],[Product]],Products!$A$2:$A$8,Products!$C$2:$C$8),Sales_Pipeline[[#This Row],[Deal_Stage]]="Lost",_xlfn.XLOOKUP(Sales_Pipeline[[#This Row],[Product]],Products!$A$2:$A$8,Products!$C$2:$C$8)),"")</f>
        <v/>
      </c>
      <c r="O5125" s="2">
        <v>0</v>
      </c>
    </row>
    <row r="5126" spans="1:15" x14ac:dyDescent="0.3">
      <c r="A5126" t="s">
        <v>5272</v>
      </c>
      <c r="B5126" t="s">
        <v>8</v>
      </c>
      <c r="C5126" t="str">
        <f>_xlfn.XLOOKUP(Sales_Pipeline[[#This Row],[Sales_Agent]],Sales_Teams[Sales_Agent],Sales_Teams[Manager])</f>
        <v>Dustin Brinkmann</v>
      </c>
      <c r="D5126" t="str">
        <f>_xlfn.XLOOKUP(Sales_Pipeline[[#This Row],[Manager]],Sales_Teams[Manager],Sales_Teams[Regional_Office])</f>
        <v>Central</v>
      </c>
      <c r="E5126" t="s">
        <v>84</v>
      </c>
      <c r="G5126" t="str">
        <f>IFERROR(_xlfn.XLOOKUP(Sales_Pipeline[[#This Row],[Account]],Accounts!$A$2:$A$86,Accounts!$F$2:$F$86),"")</f>
        <v/>
      </c>
      <c r="H5126" t="s">
        <v>77</v>
      </c>
      <c r="I5126" s="3">
        <v>42938</v>
      </c>
      <c r="K5126" s="8" t="str">
        <f>IF(Sales_Pipeline[[#This Row],[Close_Date]]="","",TEXT(Sales_Pipeline[[#This Row],[Close_Date]],"ddd"))</f>
        <v/>
      </c>
      <c r="L5126" s="8" t="str">
        <f>IF(Sales_Pipeline[[#This Row],[Close_Date]]="","",TEXT(Sales_Pipeline[[#This Row],[Close_Date]],"mmm"))</f>
        <v/>
      </c>
      <c r="M5126" s="8" t="str">
        <f>IF(Sales_Pipeline[[#This Row],[Close_Date]]="","","Q"&amp;ROUNDUP(MONTH(Sales_Pipeline[[#This Row],[Close_Date]])/3,0))</f>
        <v/>
      </c>
      <c r="N5126" s="2" t="str" cm="1">
        <f t="array" ref="N5126">IFERROR(_xlfn.IFS(Sales_Pipeline[[#This Row],[Deal_Stage]]="Won",_xlfn.XLOOKUP(Sales_Pipeline[[#This Row],[Product]],Products!$A$2:$A$8,Products!$C$2:$C$8),Sales_Pipeline[[#This Row],[Deal_Stage]]="Lost",_xlfn.XLOOKUP(Sales_Pipeline[[#This Row],[Product]],Products!$A$2:$A$8,Products!$C$2:$C$8)),"")</f>
        <v/>
      </c>
      <c r="O5126" s="2">
        <v>0</v>
      </c>
    </row>
    <row r="5127" spans="1:15" x14ac:dyDescent="0.3">
      <c r="A5127" t="s">
        <v>5273</v>
      </c>
      <c r="B5127" t="s">
        <v>8</v>
      </c>
      <c r="C5127" t="str">
        <f>_xlfn.XLOOKUP(Sales_Pipeline[[#This Row],[Sales_Agent]],Sales_Teams[Sales_Agent],Sales_Teams[Manager])</f>
        <v>Dustin Brinkmann</v>
      </c>
      <c r="D5127" t="str">
        <f>_xlfn.XLOOKUP(Sales_Pipeline[[#This Row],[Manager]],Sales_Teams[Manager],Sales_Teams[Regional_Office])</f>
        <v>Central</v>
      </c>
      <c r="E5127" t="s">
        <v>76</v>
      </c>
      <c r="G5127" t="str">
        <f>IFERROR(_xlfn.XLOOKUP(Sales_Pipeline[[#This Row],[Account]],Accounts!$A$2:$A$86,Accounts!$F$2:$F$86),"")</f>
        <v/>
      </c>
      <c r="H5127" t="s">
        <v>77</v>
      </c>
      <c r="I5127" s="3">
        <v>42938</v>
      </c>
      <c r="K5127" s="8" t="str">
        <f>IF(Sales_Pipeline[[#This Row],[Close_Date]]="","",TEXT(Sales_Pipeline[[#This Row],[Close_Date]],"ddd"))</f>
        <v/>
      </c>
      <c r="L5127" s="8" t="str">
        <f>IF(Sales_Pipeline[[#This Row],[Close_Date]]="","",TEXT(Sales_Pipeline[[#This Row],[Close_Date]],"mmm"))</f>
        <v/>
      </c>
      <c r="M5127" s="8" t="str">
        <f>IF(Sales_Pipeline[[#This Row],[Close_Date]]="","","Q"&amp;ROUNDUP(MONTH(Sales_Pipeline[[#This Row],[Close_Date]])/3,0))</f>
        <v/>
      </c>
      <c r="N5127" s="2" t="str" cm="1">
        <f t="array" ref="N5127">IFERROR(_xlfn.IFS(Sales_Pipeline[[#This Row],[Deal_Stage]]="Won",_xlfn.XLOOKUP(Sales_Pipeline[[#This Row],[Product]],Products!$A$2:$A$8,Products!$C$2:$C$8),Sales_Pipeline[[#This Row],[Deal_Stage]]="Lost",_xlfn.XLOOKUP(Sales_Pipeline[[#This Row],[Product]],Products!$A$2:$A$8,Products!$C$2:$C$8)),"")</f>
        <v/>
      </c>
      <c r="O5127" s="2">
        <v>0</v>
      </c>
    </row>
    <row r="5128" spans="1:15" x14ac:dyDescent="0.3">
      <c r="A5128" t="s">
        <v>5274</v>
      </c>
      <c r="B5128" t="s">
        <v>37</v>
      </c>
      <c r="C5128" t="str">
        <f>_xlfn.XLOOKUP(Sales_Pipeline[[#This Row],[Sales_Agent]],Sales_Teams[Sales_Agent],Sales_Teams[Manager])</f>
        <v>Celia Rouche</v>
      </c>
      <c r="D5128" t="str">
        <f>_xlfn.XLOOKUP(Sales_Pipeline[[#This Row],[Manager]],Sales_Teams[Manager],Sales_Teams[Regional_Office])</f>
        <v>West</v>
      </c>
      <c r="E5128" t="s">
        <v>8953</v>
      </c>
      <c r="F5128" t="s">
        <v>100</v>
      </c>
      <c r="G5128" t="str">
        <f>IFERROR(_xlfn.XLOOKUP(Sales_Pipeline[[#This Row],[Account]],Accounts!$A$2:$A$86,Accounts!$F$2:$F$86),"")</f>
        <v>United States</v>
      </c>
      <c r="H5128" t="s">
        <v>82</v>
      </c>
      <c r="I5128" s="3">
        <v>42938</v>
      </c>
      <c r="J5128" s="3">
        <v>42946</v>
      </c>
      <c r="K5128" s="8" t="str">
        <f>IF(Sales_Pipeline[[#This Row],[Close_Date]]="","",TEXT(Sales_Pipeline[[#This Row],[Close_Date]],"ddd"))</f>
        <v>Sun</v>
      </c>
      <c r="L5128" s="8" t="str">
        <f>IF(Sales_Pipeline[[#This Row],[Close_Date]]="","",TEXT(Sales_Pipeline[[#This Row],[Close_Date]],"mmm"))</f>
        <v>Jul</v>
      </c>
      <c r="M5128" s="8" t="str">
        <f>IF(Sales_Pipeline[[#This Row],[Close_Date]]="","","Q"&amp;ROUNDUP(MONTH(Sales_Pipeline[[#This Row],[Close_Date]])/3,0))</f>
        <v>Q3</v>
      </c>
      <c r="N5128" s="2" cm="1">
        <f t="array" ref="N5128">IFERROR(_xlfn.IFS(Sales_Pipeline[[#This Row],[Deal_Stage]]="Won",_xlfn.XLOOKUP(Sales_Pipeline[[#This Row],[Product]],Products!$A$2:$A$8,Products!$C$2:$C$8),Sales_Pipeline[[#This Row],[Deal_Stage]]="Lost",_xlfn.XLOOKUP(Sales_Pipeline[[#This Row],[Product]],Products!$A$2:$A$8,Products!$C$2:$C$8)),"")</f>
        <v>4821</v>
      </c>
      <c r="O5128" s="2">
        <v>0</v>
      </c>
    </row>
    <row r="5129" spans="1:15" x14ac:dyDescent="0.3">
      <c r="A5129" t="s">
        <v>5275</v>
      </c>
      <c r="B5129" t="s">
        <v>37</v>
      </c>
      <c r="C5129" t="str">
        <f>_xlfn.XLOOKUP(Sales_Pipeline[[#This Row],[Sales_Agent]],Sales_Teams[Sales_Agent],Sales_Teams[Manager])</f>
        <v>Celia Rouche</v>
      </c>
      <c r="D5129" t="str">
        <f>_xlfn.XLOOKUP(Sales_Pipeline[[#This Row],[Manager]],Sales_Teams[Manager],Sales_Teams[Regional_Office])</f>
        <v>West</v>
      </c>
      <c r="E5129" t="s">
        <v>76</v>
      </c>
      <c r="F5129" t="s">
        <v>328</v>
      </c>
      <c r="G5129" t="str">
        <f>IFERROR(_xlfn.XLOOKUP(Sales_Pipeline[[#This Row],[Account]],Accounts!$A$2:$A$86,Accounts!$F$2:$F$86),"")</f>
        <v>United States</v>
      </c>
      <c r="H5129" t="s">
        <v>57</v>
      </c>
      <c r="I5129" s="3">
        <v>42938</v>
      </c>
      <c r="J5129" s="3">
        <v>43008</v>
      </c>
      <c r="K5129" s="8" t="str">
        <f>IF(Sales_Pipeline[[#This Row],[Close_Date]]="","",TEXT(Sales_Pipeline[[#This Row],[Close_Date]],"ddd"))</f>
        <v>Sat</v>
      </c>
      <c r="L5129" s="8" t="str">
        <f>IF(Sales_Pipeline[[#This Row],[Close_Date]]="","",TEXT(Sales_Pipeline[[#This Row],[Close_Date]],"mmm"))</f>
        <v>Sep</v>
      </c>
      <c r="M5129" s="8" t="str">
        <f>IF(Sales_Pipeline[[#This Row],[Close_Date]]="","","Q"&amp;ROUNDUP(MONTH(Sales_Pipeline[[#This Row],[Close_Date]])/3,0))</f>
        <v>Q3</v>
      </c>
      <c r="N5129" s="2" cm="1">
        <f t="array" ref="N5129">IFERROR(_xlfn.IFS(Sales_Pipeline[[#This Row],[Deal_Stage]]="Won",_xlfn.XLOOKUP(Sales_Pipeline[[#This Row],[Product]],Products!$A$2:$A$8,Products!$C$2:$C$8),Sales_Pipeline[[#This Row],[Deal_Stage]]="Lost",_xlfn.XLOOKUP(Sales_Pipeline[[#This Row],[Product]],Products!$A$2:$A$8,Products!$C$2:$C$8)),"")</f>
        <v>3393</v>
      </c>
      <c r="O5129" s="2">
        <v>3015</v>
      </c>
    </row>
    <row r="5130" spans="1:15" x14ac:dyDescent="0.3">
      <c r="A5130" t="s">
        <v>5276</v>
      </c>
      <c r="B5130" t="s">
        <v>12</v>
      </c>
      <c r="C5130" t="str">
        <f>_xlfn.XLOOKUP(Sales_Pipeline[[#This Row],[Sales_Agent]],Sales_Teams[Sales_Agent],Sales_Teams[Manager])</f>
        <v>Melvin Marxen</v>
      </c>
      <c r="D5130" t="str">
        <f>_xlfn.XLOOKUP(Sales_Pipeline[[#This Row],[Manager]],Sales_Teams[Manager],Sales_Teams[Regional_Office])</f>
        <v>Central</v>
      </c>
      <c r="E5130" t="s">
        <v>76</v>
      </c>
      <c r="F5130" t="s">
        <v>56</v>
      </c>
      <c r="G5130" t="str">
        <f>IFERROR(_xlfn.XLOOKUP(Sales_Pipeline[[#This Row],[Account]],Accounts!$A$2:$A$86,Accounts!$F$2:$F$86),"")</f>
        <v>United States</v>
      </c>
      <c r="H5130" t="s">
        <v>82</v>
      </c>
      <c r="I5130" s="3">
        <v>42938</v>
      </c>
      <c r="J5130" s="3">
        <v>42940</v>
      </c>
      <c r="K5130" s="8" t="str">
        <f>IF(Sales_Pipeline[[#This Row],[Close_Date]]="","",TEXT(Sales_Pipeline[[#This Row],[Close_Date]],"ddd"))</f>
        <v>Mon</v>
      </c>
      <c r="L5130" s="8" t="str">
        <f>IF(Sales_Pipeline[[#This Row],[Close_Date]]="","",TEXT(Sales_Pipeline[[#This Row],[Close_Date]],"mmm"))</f>
        <v>Jul</v>
      </c>
      <c r="M5130" s="8" t="str">
        <f>IF(Sales_Pipeline[[#This Row],[Close_Date]]="","","Q"&amp;ROUNDUP(MONTH(Sales_Pipeline[[#This Row],[Close_Date]])/3,0))</f>
        <v>Q3</v>
      </c>
      <c r="N5130" s="2" cm="1">
        <f t="array" ref="N5130">IFERROR(_xlfn.IFS(Sales_Pipeline[[#This Row],[Deal_Stage]]="Won",_xlfn.XLOOKUP(Sales_Pipeline[[#This Row],[Product]],Products!$A$2:$A$8,Products!$C$2:$C$8),Sales_Pipeline[[#This Row],[Deal_Stage]]="Lost",_xlfn.XLOOKUP(Sales_Pipeline[[#This Row],[Product]],Products!$A$2:$A$8,Products!$C$2:$C$8)),"")</f>
        <v>3393</v>
      </c>
      <c r="O5130" s="2">
        <v>0</v>
      </c>
    </row>
    <row r="5131" spans="1:15" x14ac:dyDescent="0.3">
      <c r="A5131" t="s">
        <v>5277</v>
      </c>
      <c r="B5131" t="s">
        <v>45</v>
      </c>
      <c r="C5131" t="str">
        <f>_xlfn.XLOOKUP(Sales_Pipeline[[#This Row],[Sales_Agent]],Sales_Teams[Sales_Agent],Sales_Teams[Manager])</f>
        <v>Summer Sewald</v>
      </c>
      <c r="D5131" t="str">
        <f>_xlfn.XLOOKUP(Sales_Pipeline[[#This Row],[Manager]],Sales_Teams[Manager],Sales_Teams[Regional_Office])</f>
        <v>West</v>
      </c>
      <c r="E5131" t="s">
        <v>84</v>
      </c>
      <c r="F5131" t="s">
        <v>120</v>
      </c>
      <c r="G5131" t="str">
        <f>IFERROR(_xlfn.XLOOKUP(Sales_Pipeline[[#This Row],[Account]],Accounts!$A$2:$A$86,Accounts!$F$2:$F$86),"")</f>
        <v>United States</v>
      </c>
      <c r="H5131" t="s">
        <v>82</v>
      </c>
      <c r="I5131" s="3">
        <v>42938</v>
      </c>
      <c r="J5131" s="3">
        <v>42939</v>
      </c>
      <c r="K5131" s="8" t="str">
        <f>IF(Sales_Pipeline[[#This Row],[Close_Date]]="","",TEXT(Sales_Pipeline[[#This Row],[Close_Date]],"ddd"))</f>
        <v>Sun</v>
      </c>
      <c r="L5131" s="8" t="str">
        <f>IF(Sales_Pipeline[[#This Row],[Close_Date]]="","",TEXT(Sales_Pipeline[[#This Row],[Close_Date]],"mmm"))</f>
        <v>Jul</v>
      </c>
      <c r="M5131" s="8" t="str">
        <f>IF(Sales_Pipeline[[#This Row],[Close_Date]]="","","Q"&amp;ROUNDUP(MONTH(Sales_Pipeline[[#This Row],[Close_Date]])/3,0))</f>
        <v>Q3</v>
      </c>
      <c r="N5131" s="2" cm="1">
        <f t="array" ref="N5131">IFERROR(_xlfn.IFS(Sales_Pipeline[[#This Row],[Deal_Stage]]="Won",_xlfn.XLOOKUP(Sales_Pipeline[[#This Row],[Product]],Products!$A$2:$A$8,Products!$C$2:$C$8),Sales_Pipeline[[#This Row],[Deal_Stage]]="Lost",_xlfn.XLOOKUP(Sales_Pipeline[[#This Row],[Product]],Products!$A$2:$A$8,Products!$C$2:$C$8)),"")</f>
        <v>5482</v>
      </c>
      <c r="O5131" s="2">
        <v>0</v>
      </c>
    </row>
    <row r="5132" spans="1:15" x14ac:dyDescent="0.3">
      <c r="A5132" t="s">
        <v>5278</v>
      </c>
      <c r="B5132" t="s">
        <v>9</v>
      </c>
      <c r="C5132" t="str">
        <f>_xlfn.XLOOKUP(Sales_Pipeline[[#This Row],[Sales_Agent]],Sales_Teams[Sales_Agent],Sales_Teams[Manager])</f>
        <v>Dustin Brinkmann</v>
      </c>
      <c r="D5132" t="str">
        <f>_xlfn.XLOOKUP(Sales_Pipeline[[#This Row],[Manager]],Sales_Teams[Manager],Sales_Teams[Regional_Office])</f>
        <v>Central</v>
      </c>
      <c r="E5132" t="s">
        <v>61</v>
      </c>
      <c r="F5132" t="s">
        <v>196</v>
      </c>
      <c r="G5132" t="str">
        <f>IFERROR(_xlfn.XLOOKUP(Sales_Pipeline[[#This Row],[Account]],Accounts!$A$2:$A$86,Accounts!$F$2:$F$86),"")</f>
        <v>United States</v>
      </c>
      <c r="H5132" t="s">
        <v>77</v>
      </c>
      <c r="I5132" s="3">
        <v>42938</v>
      </c>
      <c r="K5132" s="8" t="str">
        <f>IF(Sales_Pipeline[[#This Row],[Close_Date]]="","",TEXT(Sales_Pipeline[[#This Row],[Close_Date]],"ddd"))</f>
        <v/>
      </c>
      <c r="L5132" s="8" t="str">
        <f>IF(Sales_Pipeline[[#This Row],[Close_Date]]="","",TEXT(Sales_Pipeline[[#This Row],[Close_Date]],"mmm"))</f>
        <v/>
      </c>
      <c r="M5132" s="8" t="str">
        <f>IF(Sales_Pipeline[[#This Row],[Close_Date]]="","","Q"&amp;ROUNDUP(MONTH(Sales_Pipeline[[#This Row],[Close_Date]])/3,0))</f>
        <v/>
      </c>
      <c r="N5132" s="2" t="str" cm="1">
        <f t="array" ref="N5132">IFERROR(_xlfn.IFS(Sales_Pipeline[[#This Row],[Deal_Stage]]="Won",_xlfn.XLOOKUP(Sales_Pipeline[[#This Row],[Product]],Products!$A$2:$A$8,Products!$C$2:$C$8),Sales_Pipeline[[#This Row],[Deal_Stage]]="Lost",_xlfn.XLOOKUP(Sales_Pipeline[[#This Row],[Product]],Products!$A$2:$A$8,Products!$C$2:$C$8)),"")</f>
        <v/>
      </c>
      <c r="O5132" s="2">
        <v>0</v>
      </c>
    </row>
    <row r="5133" spans="1:15" x14ac:dyDescent="0.3">
      <c r="A5133" t="s">
        <v>5279</v>
      </c>
      <c r="B5133" t="s">
        <v>9</v>
      </c>
      <c r="C5133" t="str">
        <f>_xlfn.XLOOKUP(Sales_Pipeline[[#This Row],[Sales_Agent]],Sales_Teams[Sales_Agent],Sales_Teams[Manager])</f>
        <v>Dustin Brinkmann</v>
      </c>
      <c r="D5133" t="str">
        <f>_xlfn.XLOOKUP(Sales_Pipeline[[#This Row],[Manager]],Sales_Teams[Manager],Sales_Teams[Regional_Office])</f>
        <v>Central</v>
      </c>
      <c r="E5133" t="s">
        <v>61</v>
      </c>
      <c r="G5133" t="str">
        <f>IFERROR(_xlfn.XLOOKUP(Sales_Pipeline[[#This Row],[Account]],Accounts!$A$2:$A$86,Accounts!$F$2:$F$86),"")</f>
        <v/>
      </c>
      <c r="H5133" t="s">
        <v>77</v>
      </c>
      <c r="I5133" s="3">
        <v>42938</v>
      </c>
      <c r="K5133" s="8" t="str">
        <f>IF(Sales_Pipeline[[#This Row],[Close_Date]]="","",TEXT(Sales_Pipeline[[#This Row],[Close_Date]],"ddd"))</f>
        <v/>
      </c>
      <c r="L5133" s="8" t="str">
        <f>IF(Sales_Pipeline[[#This Row],[Close_Date]]="","",TEXT(Sales_Pipeline[[#This Row],[Close_Date]],"mmm"))</f>
        <v/>
      </c>
      <c r="M5133" s="8" t="str">
        <f>IF(Sales_Pipeline[[#This Row],[Close_Date]]="","","Q"&amp;ROUNDUP(MONTH(Sales_Pipeline[[#This Row],[Close_Date]])/3,0))</f>
        <v/>
      </c>
      <c r="N5133" s="2" t="str" cm="1">
        <f t="array" ref="N5133">IFERROR(_xlfn.IFS(Sales_Pipeline[[#This Row],[Deal_Stage]]="Won",_xlfn.XLOOKUP(Sales_Pipeline[[#This Row],[Product]],Products!$A$2:$A$8,Products!$C$2:$C$8),Sales_Pipeline[[#This Row],[Deal_Stage]]="Lost",_xlfn.XLOOKUP(Sales_Pipeline[[#This Row],[Product]],Products!$A$2:$A$8,Products!$C$2:$C$8)),"")</f>
        <v/>
      </c>
      <c r="O5133" s="2">
        <v>0</v>
      </c>
    </row>
    <row r="5134" spans="1:15" x14ac:dyDescent="0.3">
      <c r="A5134" t="s">
        <v>5280</v>
      </c>
      <c r="B5134" t="s">
        <v>9</v>
      </c>
      <c r="C5134" t="str">
        <f>_xlfn.XLOOKUP(Sales_Pipeline[[#This Row],[Sales_Agent]],Sales_Teams[Sales_Agent],Sales_Teams[Manager])</f>
        <v>Dustin Brinkmann</v>
      </c>
      <c r="D5134" t="str">
        <f>_xlfn.XLOOKUP(Sales_Pipeline[[#This Row],[Manager]],Sales_Teams[Manager],Sales_Teams[Regional_Office])</f>
        <v>Central</v>
      </c>
      <c r="E5134" t="s">
        <v>76</v>
      </c>
      <c r="G5134" t="str">
        <f>IFERROR(_xlfn.XLOOKUP(Sales_Pipeline[[#This Row],[Account]],Accounts!$A$2:$A$86,Accounts!$F$2:$F$86),"")</f>
        <v/>
      </c>
      <c r="H5134" t="s">
        <v>77</v>
      </c>
      <c r="I5134" s="3">
        <v>42938</v>
      </c>
      <c r="K5134" s="8" t="str">
        <f>IF(Sales_Pipeline[[#This Row],[Close_Date]]="","",TEXT(Sales_Pipeline[[#This Row],[Close_Date]],"ddd"))</f>
        <v/>
      </c>
      <c r="L5134" s="8" t="str">
        <f>IF(Sales_Pipeline[[#This Row],[Close_Date]]="","",TEXT(Sales_Pipeline[[#This Row],[Close_Date]],"mmm"))</f>
        <v/>
      </c>
      <c r="M5134" s="8" t="str">
        <f>IF(Sales_Pipeline[[#This Row],[Close_Date]]="","","Q"&amp;ROUNDUP(MONTH(Sales_Pipeline[[#This Row],[Close_Date]])/3,0))</f>
        <v/>
      </c>
      <c r="N5134" s="2" t="str" cm="1">
        <f t="array" ref="N5134">IFERROR(_xlfn.IFS(Sales_Pipeline[[#This Row],[Deal_Stage]]="Won",_xlfn.XLOOKUP(Sales_Pipeline[[#This Row],[Product]],Products!$A$2:$A$8,Products!$C$2:$C$8),Sales_Pipeline[[#This Row],[Deal_Stage]]="Lost",_xlfn.XLOOKUP(Sales_Pipeline[[#This Row],[Product]],Products!$A$2:$A$8,Products!$C$2:$C$8)),"")</f>
        <v/>
      </c>
      <c r="O5134" s="2">
        <v>0</v>
      </c>
    </row>
    <row r="5135" spans="1:15" x14ac:dyDescent="0.3">
      <c r="A5135" t="s">
        <v>5281</v>
      </c>
      <c r="B5135" t="s">
        <v>9</v>
      </c>
      <c r="C5135" t="str">
        <f>_xlfn.XLOOKUP(Sales_Pipeline[[#This Row],[Sales_Agent]],Sales_Teams[Sales_Agent],Sales_Teams[Manager])</f>
        <v>Dustin Brinkmann</v>
      </c>
      <c r="D5135" t="str">
        <f>_xlfn.XLOOKUP(Sales_Pipeline[[#This Row],[Manager]],Sales_Teams[Manager],Sales_Teams[Regional_Office])</f>
        <v>Central</v>
      </c>
      <c r="E5135" t="s">
        <v>76</v>
      </c>
      <c r="G5135" t="str">
        <f>IFERROR(_xlfn.XLOOKUP(Sales_Pipeline[[#This Row],[Account]],Accounts!$A$2:$A$86,Accounts!$F$2:$F$86),"")</f>
        <v/>
      </c>
      <c r="H5135" t="s">
        <v>77</v>
      </c>
      <c r="I5135" s="3">
        <v>42938</v>
      </c>
      <c r="K5135" s="8" t="str">
        <f>IF(Sales_Pipeline[[#This Row],[Close_Date]]="","",TEXT(Sales_Pipeline[[#This Row],[Close_Date]],"ddd"))</f>
        <v/>
      </c>
      <c r="L5135" s="8" t="str">
        <f>IF(Sales_Pipeline[[#This Row],[Close_Date]]="","",TEXT(Sales_Pipeline[[#This Row],[Close_Date]],"mmm"))</f>
        <v/>
      </c>
      <c r="M5135" s="8" t="str">
        <f>IF(Sales_Pipeline[[#This Row],[Close_Date]]="","","Q"&amp;ROUNDUP(MONTH(Sales_Pipeline[[#This Row],[Close_Date]])/3,0))</f>
        <v/>
      </c>
      <c r="N5135" s="2" t="str" cm="1">
        <f t="array" ref="N5135">IFERROR(_xlfn.IFS(Sales_Pipeline[[#This Row],[Deal_Stage]]="Won",_xlfn.XLOOKUP(Sales_Pipeline[[#This Row],[Product]],Products!$A$2:$A$8,Products!$C$2:$C$8),Sales_Pipeline[[#This Row],[Deal_Stage]]="Lost",_xlfn.XLOOKUP(Sales_Pipeline[[#This Row],[Product]],Products!$A$2:$A$8,Products!$C$2:$C$8)),"")</f>
        <v/>
      </c>
      <c r="O5135" s="2">
        <v>0</v>
      </c>
    </row>
    <row r="5136" spans="1:15" x14ac:dyDescent="0.3">
      <c r="A5136" t="s">
        <v>5282</v>
      </c>
      <c r="B5136" t="s">
        <v>9</v>
      </c>
      <c r="C5136" t="str">
        <f>_xlfn.XLOOKUP(Sales_Pipeline[[#This Row],[Sales_Agent]],Sales_Teams[Sales_Agent],Sales_Teams[Manager])</f>
        <v>Dustin Brinkmann</v>
      </c>
      <c r="D5136" t="str">
        <f>_xlfn.XLOOKUP(Sales_Pipeline[[#This Row],[Manager]],Sales_Teams[Manager],Sales_Teams[Regional_Office])</f>
        <v>Central</v>
      </c>
      <c r="E5136" t="s">
        <v>76</v>
      </c>
      <c r="G5136" t="str">
        <f>IFERROR(_xlfn.XLOOKUP(Sales_Pipeline[[#This Row],[Account]],Accounts!$A$2:$A$86,Accounts!$F$2:$F$86),"")</f>
        <v/>
      </c>
      <c r="H5136" t="s">
        <v>77</v>
      </c>
      <c r="I5136" s="3">
        <v>42938</v>
      </c>
      <c r="K5136" s="8" t="str">
        <f>IF(Sales_Pipeline[[#This Row],[Close_Date]]="","",TEXT(Sales_Pipeline[[#This Row],[Close_Date]],"ddd"))</f>
        <v/>
      </c>
      <c r="L5136" s="8" t="str">
        <f>IF(Sales_Pipeline[[#This Row],[Close_Date]]="","",TEXT(Sales_Pipeline[[#This Row],[Close_Date]],"mmm"))</f>
        <v/>
      </c>
      <c r="M5136" s="8" t="str">
        <f>IF(Sales_Pipeline[[#This Row],[Close_Date]]="","","Q"&amp;ROUNDUP(MONTH(Sales_Pipeline[[#This Row],[Close_Date]])/3,0))</f>
        <v/>
      </c>
      <c r="N5136" s="2" t="str" cm="1">
        <f t="array" ref="N5136">IFERROR(_xlfn.IFS(Sales_Pipeline[[#This Row],[Deal_Stage]]="Won",_xlfn.XLOOKUP(Sales_Pipeline[[#This Row],[Product]],Products!$A$2:$A$8,Products!$C$2:$C$8),Sales_Pipeline[[#This Row],[Deal_Stage]]="Lost",_xlfn.XLOOKUP(Sales_Pipeline[[#This Row],[Product]],Products!$A$2:$A$8,Products!$C$2:$C$8)),"")</f>
        <v/>
      </c>
      <c r="O5136" s="2">
        <v>0</v>
      </c>
    </row>
    <row r="5137" spans="1:15" x14ac:dyDescent="0.3">
      <c r="A5137" t="s">
        <v>5283</v>
      </c>
      <c r="B5137" t="s">
        <v>9</v>
      </c>
      <c r="C5137" t="str">
        <f>_xlfn.XLOOKUP(Sales_Pipeline[[#This Row],[Sales_Agent]],Sales_Teams[Sales_Agent],Sales_Teams[Manager])</f>
        <v>Dustin Brinkmann</v>
      </c>
      <c r="D5137" t="str">
        <f>_xlfn.XLOOKUP(Sales_Pipeline[[#This Row],[Manager]],Sales_Teams[Manager],Sales_Teams[Regional_Office])</f>
        <v>Central</v>
      </c>
      <c r="E5137" t="s">
        <v>76</v>
      </c>
      <c r="F5137" t="s">
        <v>234</v>
      </c>
      <c r="G5137" t="str">
        <f>IFERROR(_xlfn.XLOOKUP(Sales_Pipeline[[#This Row],[Account]],Accounts!$A$2:$A$86,Accounts!$F$2:$F$86),"")</f>
        <v>United States</v>
      </c>
      <c r="H5137" t="s">
        <v>82</v>
      </c>
      <c r="I5137" s="3">
        <v>42938</v>
      </c>
      <c r="J5137" s="3">
        <v>42939</v>
      </c>
      <c r="K5137" s="8" t="str">
        <f>IF(Sales_Pipeline[[#This Row],[Close_Date]]="","",TEXT(Sales_Pipeline[[#This Row],[Close_Date]],"ddd"))</f>
        <v>Sun</v>
      </c>
      <c r="L5137" s="8" t="str">
        <f>IF(Sales_Pipeline[[#This Row],[Close_Date]]="","",TEXT(Sales_Pipeline[[#This Row],[Close_Date]],"mmm"))</f>
        <v>Jul</v>
      </c>
      <c r="M5137" s="8" t="str">
        <f>IF(Sales_Pipeline[[#This Row],[Close_Date]]="","","Q"&amp;ROUNDUP(MONTH(Sales_Pipeline[[#This Row],[Close_Date]])/3,0))</f>
        <v>Q3</v>
      </c>
      <c r="N5137" s="2" cm="1">
        <f t="array" ref="N5137">IFERROR(_xlfn.IFS(Sales_Pipeline[[#This Row],[Deal_Stage]]="Won",_xlfn.XLOOKUP(Sales_Pipeline[[#This Row],[Product]],Products!$A$2:$A$8,Products!$C$2:$C$8),Sales_Pipeline[[#This Row],[Deal_Stage]]="Lost",_xlfn.XLOOKUP(Sales_Pipeline[[#This Row],[Product]],Products!$A$2:$A$8,Products!$C$2:$C$8)),"")</f>
        <v>3393</v>
      </c>
      <c r="O5137" s="2">
        <v>0</v>
      </c>
    </row>
    <row r="5138" spans="1:15" x14ac:dyDescent="0.3">
      <c r="A5138" t="s">
        <v>5284</v>
      </c>
      <c r="B5138" t="s">
        <v>9</v>
      </c>
      <c r="C5138" t="str">
        <f>_xlfn.XLOOKUP(Sales_Pipeline[[#This Row],[Sales_Agent]],Sales_Teams[Sales_Agent],Sales_Teams[Manager])</f>
        <v>Dustin Brinkmann</v>
      </c>
      <c r="D5138" t="str">
        <f>_xlfn.XLOOKUP(Sales_Pipeline[[#This Row],[Manager]],Sales_Teams[Manager],Sales_Teams[Regional_Office])</f>
        <v>Central</v>
      </c>
      <c r="E5138" t="s">
        <v>55</v>
      </c>
      <c r="F5138" t="s">
        <v>134</v>
      </c>
      <c r="G5138" t="str">
        <f>IFERROR(_xlfn.XLOOKUP(Sales_Pipeline[[#This Row],[Account]],Accounts!$A$2:$A$86,Accounts!$F$2:$F$86),"")</f>
        <v>United States</v>
      </c>
      <c r="H5138" t="s">
        <v>57</v>
      </c>
      <c r="I5138" s="3">
        <v>42938</v>
      </c>
      <c r="J5138" s="3">
        <v>42939</v>
      </c>
      <c r="K5138" s="8" t="str">
        <f>IF(Sales_Pipeline[[#This Row],[Close_Date]]="","",TEXT(Sales_Pipeline[[#This Row],[Close_Date]],"ddd"))</f>
        <v>Sun</v>
      </c>
      <c r="L5138" s="8" t="str">
        <f>IF(Sales_Pipeline[[#This Row],[Close_Date]]="","",TEXT(Sales_Pipeline[[#This Row],[Close_Date]],"mmm"))</f>
        <v>Jul</v>
      </c>
      <c r="M5138" s="8" t="str">
        <f>IF(Sales_Pipeline[[#This Row],[Close_Date]]="","","Q"&amp;ROUNDUP(MONTH(Sales_Pipeline[[#This Row],[Close_Date]])/3,0))</f>
        <v>Q3</v>
      </c>
      <c r="N5138" s="2" cm="1">
        <f t="array" ref="N5138">IFERROR(_xlfn.IFS(Sales_Pipeline[[#This Row],[Deal_Stage]]="Won",_xlfn.XLOOKUP(Sales_Pipeline[[#This Row],[Product]],Products!$A$2:$A$8,Products!$C$2:$C$8),Sales_Pipeline[[#This Row],[Deal_Stage]]="Lost",_xlfn.XLOOKUP(Sales_Pipeline[[#This Row],[Product]],Products!$A$2:$A$8,Products!$C$2:$C$8)),"")</f>
        <v>1096</v>
      </c>
      <c r="O5138" s="2">
        <v>1174</v>
      </c>
    </row>
    <row r="5139" spans="1:15" x14ac:dyDescent="0.3">
      <c r="A5139" t="s">
        <v>5285</v>
      </c>
      <c r="B5139" t="s">
        <v>14</v>
      </c>
      <c r="C5139" t="str">
        <f>_xlfn.XLOOKUP(Sales_Pipeline[[#This Row],[Sales_Agent]],Sales_Teams[Sales_Agent],Sales_Teams[Manager])</f>
        <v>Melvin Marxen</v>
      </c>
      <c r="D5139" t="str">
        <f>_xlfn.XLOOKUP(Sales_Pipeline[[#This Row],[Manager]],Sales_Teams[Manager],Sales_Teams[Regional_Office])</f>
        <v>Central</v>
      </c>
      <c r="E5139" t="s">
        <v>76</v>
      </c>
      <c r="F5139" t="s">
        <v>169</v>
      </c>
      <c r="G5139" t="str">
        <f>IFERROR(_xlfn.XLOOKUP(Sales_Pipeline[[#This Row],[Account]],Accounts!$A$2:$A$86,Accounts!$F$2:$F$86),"")</f>
        <v>Panama</v>
      </c>
      <c r="H5139" t="s">
        <v>57</v>
      </c>
      <c r="I5139" s="3">
        <v>42938</v>
      </c>
      <c r="J5139" s="3">
        <v>43006</v>
      </c>
      <c r="K5139" s="8" t="str">
        <f>IF(Sales_Pipeline[[#This Row],[Close_Date]]="","",TEXT(Sales_Pipeline[[#This Row],[Close_Date]],"ddd"))</f>
        <v>Thu</v>
      </c>
      <c r="L5139" s="8" t="str">
        <f>IF(Sales_Pipeline[[#This Row],[Close_Date]]="","",TEXT(Sales_Pipeline[[#This Row],[Close_Date]],"mmm"))</f>
        <v>Sep</v>
      </c>
      <c r="M5139" s="8" t="str">
        <f>IF(Sales_Pipeline[[#This Row],[Close_Date]]="","","Q"&amp;ROUNDUP(MONTH(Sales_Pipeline[[#This Row],[Close_Date]])/3,0))</f>
        <v>Q3</v>
      </c>
      <c r="N5139" s="2" cm="1">
        <f t="array" ref="N5139">IFERROR(_xlfn.IFS(Sales_Pipeline[[#This Row],[Deal_Stage]]="Won",_xlfn.XLOOKUP(Sales_Pipeline[[#This Row],[Product]],Products!$A$2:$A$8,Products!$C$2:$C$8),Sales_Pipeline[[#This Row],[Deal_Stage]]="Lost",_xlfn.XLOOKUP(Sales_Pipeline[[#This Row],[Product]],Products!$A$2:$A$8,Products!$C$2:$C$8)),"")</f>
        <v>3393</v>
      </c>
      <c r="O5139" s="2">
        <v>3696</v>
      </c>
    </row>
    <row r="5140" spans="1:15" x14ac:dyDescent="0.3">
      <c r="A5140" t="s">
        <v>5286</v>
      </c>
      <c r="B5140" t="s">
        <v>29</v>
      </c>
      <c r="C5140" t="str">
        <f>_xlfn.XLOOKUP(Sales_Pipeline[[#This Row],[Sales_Agent]],Sales_Teams[Sales_Agent],Sales_Teams[Manager])</f>
        <v>Rocco Neubert</v>
      </c>
      <c r="D5140" t="str">
        <f>_xlfn.XLOOKUP(Sales_Pipeline[[#This Row],[Manager]],Sales_Teams[Manager],Sales_Teams[Regional_Office])</f>
        <v>East</v>
      </c>
      <c r="E5140" t="s">
        <v>63</v>
      </c>
      <c r="F5140" t="s">
        <v>129</v>
      </c>
      <c r="G5140" t="str">
        <f>IFERROR(_xlfn.XLOOKUP(Sales_Pipeline[[#This Row],[Account]],Accounts!$A$2:$A$86,Accounts!$F$2:$F$86),"")</f>
        <v>Jordan</v>
      </c>
      <c r="H5140" t="s">
        <v>82</v>
      </c>
      <c r="I5140" s="3">
        <v>42938</v>
      </c>
      <c r="J5140" s="3">
        <v>42946</v>
      </c>
      <c r="K5140" s="8" t="str">
        <f>IF(Sales_Pipeline[[#This Row],[Close_Date]]="","",TEXT(Sales_Pipeline[[#This Row],[Close_Date]],"ddd"))</f>
        <v>Sun</v>
      </c>
      <c r="L5140" s="8" t="str">
        <f>IF(Sales_Pipeline[[#This Row],[Close_Date]]="","",TEXT(Sales_Pipeline[[#This Row],[Close_Date]],"mmm"))</f>
        <v>Jul</v>
      </c>
      <c r="M5140" s="8" t="str">
        <f>IF(Sales_Pipeline[[#This Row],[Close_Date]]="","","Q"&amp;ROUNDUP(MONTH(Sales_Pipeline[[#This Row],[Close_Date]])/3,0))</f>
        <v>Q3</v>
      </c>
      <c r="N5140" s="2" cm="1">
        <f t="array" ref="N5140">IFERROR(_xlfn.IFS(Sales_Pipeline[[#This Row],[Deal_Stage]]="Won",_xlfn.XLOOKUP(Sales_Pipeline[[#This Row],[Product]],Products!$A$2:$A$8,Products!$C$2:$C$8),Sales_Pipeline[[#This Row],[Deal_Stage]]="Lost",_xlfn.XLOOKUP(Sales_Pipeline[[#This Row],[Product]],Products!$A$2:$A$8,Products!$C$2:$C$8)),"")</f>
        <v>550</v>
      </c>
      <c r="O5140" s="2">
        <v>0</v>
      </c>
    </row>
    <row r="5141" spans="1:15" x14ac:dyDescent="0.3">
      <c r="A5141" t="s">
        <v>5287</v>
      </c>
      <c r="B5141" t="s">
        <v>29</v>
      </c>
      <c r="C5141" t="str">
        <f>_xlfn.XLOOKUP(Sales_Pipeline[[#This Row],[Sales_Agent]],Sales_Teams[Sales_Agent],Sales_Teams[Manager])</f>
        <v>Rocco Neubert</v>
      </c>
      <c r="D5141" t="str">
        <f>_xlfn.XLOOKUP(Sales_Pipeline[[#This Row],[Manager]],Sales_Teams[Manager],Sales_Teams[Regional_Office])</f>
        <v>East</v>
      </c>
      <c r="E5141" t="s">
        <v>76</v>
      </c>
      <c r="F5141" t="s">
        <v>220</v>
      </c>
      <c r="G5141" t="str">
        <f>IFERROR(_xlfn.XLOOKUP(Sales_Pipeline[[#This Row],[Account]],Accounts!$A$2:$A$86,Accounts!$F$2:$F$86),"")</f>
        <v>United States</v>
      </c>
      <c r="H5141" t="s">
        <v>57</v>
      </c>
      <c r="I5141" s="3">
        <v>42938</v>
      </c>
      <c r="J5141" s="3">
        <v>43042</v>
      </c>
      <c r="K5141" s="8" t="str">
        <f>IF(Sales_Pipeline[[#This Row],[Close_Date]]="","",TEXT(Sales_Pipeline[[#This Row],[Close_Date]],"ddd"))</f>
        <v>Fri</v>
      </c>
      <c r="L5141" s="8" t="str">
        <f>IF(Sales_Pipeline[[#This Row],[Close_Date]]="","",TEXT(Sales_Pipeline[[#This Row],[Close_Date]],"mmm"))</f>
        <v>Nov</v>
      </c>
      <c r="M5141" s="8" t="str">
        <f>IF(Sales_Pipeline[[#This Row],[Close_Date]]="","","Q"&amp;ROUNDUP(MONTH(Sales_Pipeline[[#This Row],[Close_Date]])/3,0))</f>
        <v>Q4</v>
      </c>
      <c r="N5141" s="2" cm="1">
        <f t="array" ref="N5141">IFERROR(_xlfn.IFS(Sales_Pipeline[[#This Row],[Deal_Stage]]="Won",_xlfn.XLOOKUP(Sales_Pipeline[[#This Row],[Product]],Products!$A$2:$A$8,Products!$C$2:$C$8),Sales_Pipeline[[#This Row],[Deal_Stage]]="Lost",_xlfn.XLOOKUP(Sales_Pipeline[[#This Row],[Product]],Products!$A$2:$A$8,Products!$C$2:$C$8)),"")</f>
        <v>3393</v>
      </c>
      <c r="O5141" s="2">
        <v>3252</v>
      </c>
    </row>
    <row r="5142" spans="1:15" x14ac:dyDescent="0.3">
      <c r="A5142" t="s">
        <v>5288</v>
      </c>
      <c r="B5142" t="s">
        <v>7</v>
      </c>
      <c r="C5142" t="str">
        <f>_xlfn.XLOOKUP(Sales_Pipeline[[#This Row],[Sales_Agent]],Sales_Teams[Sales_Agent],Sales_Teams[Manager])</f>
        <v>Dustin Brinkmann</v>
      </c>
      <c r="D5142" t="str">
        <f>_xlfn.XLOOKUP(Sales_Pipeline[[#This Row],[Manager]],Sales_Teams[Manager],Sales_Teams[Regional_Office])</f>
        <v>Central</v>
      </c>
      <c r="E5142" t="s">
        <v>61</v>
      </c>
      <c r="G5142" t="str">
        <f>IFERROR(_xlfn.XLOOKUP(Sales_Pipeline[[#This Row],[Account]],Accounts!$A$2:$A$86,Accounts!$F$2:$F$86),"")</f>
        <v/>
      </c>
      <c r="H5142" t="s">
        <v>77</v>
      </c>
      <c r="I5142" s="3">
        <v>42938</v>
      </c>
      <c r="K5142" s="8" t="str">
        <f>IF(Sales_Pipeline[[#This Row],[Close_Date]]="","",TEXT(Sales_Pipeline[[#This Row],[Close_Date]],"ddd"))</f>
        <v/>
      </c>
      <c r="L5142" s="8" t="str">
        <f>IF(Sales_Pipeline[[#This Row],[Close_Date]]="","",TEXT(Sales_Pipeline[[#This Row],[Close_Date]],"mmm"))</f>
        <v/>
      </c>
      <c r="M5142" s="8" t="str">
        <f>IF(Sales_Pipeline[[#This Row],[Close_Date]]="","","Q"&amp;ROUNDUP(MONTH(Sales_Pipeline[[#This Row],[Close_Date]])/3,0))</f>
        <v/>
      </c>
      <c r="N5142" s="2" t="str" cm="1">
        <f t="array" ref="N5142">IFERROR(_xlfn.IFS(Sales_Pipeline[[#This Row],[Deal_Stage]]="Won",_xlfn.XLOOKUP(Sales_Pipeline[[#This Row],[Product]],Products!$A$2:$A$8,Products!$C$2:$C$8),Sales_Pipeline[[#This Row],[Deal_Stage]]="Lost",_xlfn.XLOOKUP(Sales_Pipeline[[#This Row],[Product]],Products!$A$2:$A$8,Products!$C$2:$C$8)),"")</f>
        <v/>
      </c>
      <c r="O5142" s="2">
        <v>0</v>
      </c>
    </row>
    <row r="5143" spans="1:15" x14ac:dyDescent="0.3">
      <c r="A5143" t="s">
        <v>5289</v>
      </c>
      <c r="B5143" t="s">
        <v>7</v>
      </c>
      <c r="C5143" t="str">
        <f>_xlfn.XLOOKUP(Sales_Pipeline[[#This Row],[Sales_Agent]],Sales_Teams[Sales_Agent],Sales_Teams[Manager])</f>
        <v>Dustin Brinkmann</v>
      </c>
      <c r="D5143" t="str">
        <f>_xlfn.XLOOKUP(Sales_Pipeline[[#This Row],[Manager]],Sales_Teams[Manager],Sales_Teams[Regional_Office])</f>
        <v>Central</v>
      </c>
      <c r="E5143" t="s">
        <v>61</v>
      </c>
      <c r="G5143" t="str">
        <f>IFERROR(_xlfn.XLOOKUP(Sales_Pipeline[[#This Row],[Account]],Accounts!$A$2:$A$86,Accounts!$F$2:$F$86),"")</f>
        <v/>
      </c>
      <c r="H5143" t="s">
        <v>77</v>
      </c>
      <c r="I5143" s="3">
        <v>42938</v>
      </c>
      <c r="K5143" s="8" t="str">
        <f>IF(Sales_Pipeline[[#This Row],[Close_Date]]="","",TEXT(Sales_Pipeline[[#This Row],[Close_Date]],"ddd"))</f>
        <v/>
      </c>
      <c r="L5143" s="8" t="str">
        <f>IF(Sales_Pipeline[[#This Row],[Close_Date]]="","",TEXT(Sales_Pipeline[[#This Row],[Close_Date]],"mmm"))</f>
        <v/>
      </c>
      <c r="M5143" s="8" t="str">
        <f>IF(Sales_Pipeline[[#This Row],[Close_Date]]="","","Q"&amp;ROUNDUP(MONTH(Sales_Pipeline[[#This Row],[Close_Date]])/3,0))</f>
        <v/>
      </c>
      <c r="N5143" s="2" t="str" cm="1">
        <f t="array" ref="N5143">IFERROR(_xlfn.IFS(Sales_Pipeline[[#This Row],[Deal_Stage]]="Won",_xlfn.XLOOKUP(Sales_Pipeline[[#This Row],[Product]],Products!$A$2:$A$8,Products!$C$2:$C$8),Sales_Pipeline[[#This Row],[Deal_Stage]]="Lost",_xlfn.XLOOKUP(Sales_Pipeline[[#This Row],[Product]],Products!$A$2:$A$8,Products!$C$2:$C$8)),"")</f>
        <v/>
      </c>
      <c r="O5143" s="2">
        <v>0</v>
      </c>
    </row>
    <row r="5144" spans="1:15" x14ac:dyDescent="0.3">
      <c r="A5144" t="s">
        <v>5290</v>
      </c>
      <c r="B5144" t="s">
        <v>7</v>
      </c>
      <c r="C5144" t="str">
        <f>_xlfn.XLOOKUP(Sales_Pipeline[[#This Row],[Sales_Agent]],Sales_Teams[Sales_Agent],Sales_Teams[Manager])</f>
        <v>Dustin Brinkmann</v>
      </c>
      <c r="D5144" t="str">
        <f>_xlfn.XLOOKUP(Sales_Pipeline[[#This Row],[Manager]],Sales_Teams[Manager],Sales_Teams[Regional_Office])</f>
        <v>Central</v>
      </c>
      <c r="E5144" t="s">
        <v>61</v>
      </c>
      <c r="G5144" t="str">
        <f>IFERROR(_xlfn.XLOOKUP(Sales_Pipeline[[#This Row],[Account]],Accounts!$A$2:$A$86,Accounts!$F$2:$F$86),"")</f>
        <v/>
      </c>
      <c r="H5144" t="s">
        <v>77</v>
      </c>
      <c r="I5144" s="3">
        <v>42938</v>
      </c>
      <c r="K5144" s="8" t="str">
        <f>IF(Sales_Pipeline[[#This Row],[Close_Date]]="","",TEXT(Sales_Pipeline[[#This Row],[Close_Date]],"ddd"))</f>
        <v/>
      </c>
      <c r="L5144" s="8" t="str">
        <f>IF(Sales_Pipeline[[#This Row],[Close_Date]]="","",TEXT(Sales_Pipeline[[#This Row],[Close_Date]],"mmm"))</f>
        <v/>
      </c>
      <c r="M5144" s="8" t="str">
        <f>IF(Sales_Pipeline[[#This Row],[Close_Date]]="","","Q"&amp;ROUNDUP(MONTH(Sales_Pipeline[[#This Row],[Close_Date]])/3,0))</f>
        <v/>
      </c>
      <c r="N5144" s="2" t="str" cm="1">
        <f t="array" ref="N5144">IFERROR(_xlfn.IFS(Sales_Pipeline[[#This Row],[Deal_Stage]]="Won",_xlfn.XLOOKUP(Sales_Pipeline[[#This Row],[Product]],Products!$A$2:$A$8,Products!$C$2:$C$8),Sales_Pipeline[[#This Row],[Deal_Stage]]="Lost",_xlfn.XLOOKUP(Sales_Pipeline[[#This Row],[Product]],Products!$A$2:$A$8,Products!$C$2:$C$8)),"")</f>
        <v/>
      </c>
      <c r="O5144" s="2">
        <v>0</v>
      </c>
    </row>
    <row r="5145" spans="1:15" x14ac:dyDescent="0.3">
      <c r="A5145" t="s">
        <v>5291</v>
      </c>
      <c r="B5145" t="s">
        <v>7</v>
      </c>
      <c r="C5145" t="str">
        <f>_xlfn.XLOOKUP(Sales_Pipeline[[#This Row],[Sales_Agent]],Sales_Teams[Sales_Agent],Sales_Teams[Manager])</f>
        <v>Dustin Brinkmann</v>
      </c>
      <c r="D5145" t="str">
        <f>_xlfn.XLOOKUP(Sales_Pipeline[[#This Row],[Manager]],Sales_Teams[Manager],Sales_Teams[Regional_Office])</f>
        <v>Central</v>
      </c>
      <c r="E5145" t="s">
        <v>76</v>
      </c>
      <c r="G5145" t="str">
        <f>IFERROR(_xlfn.XLOOKUP(Sales_Pipeline[[#This Row],[Account]],Accounts!$A$2:$A$86,Accounts!$F$2:$F$86),"")</f>
        <v/>
      </c>
      <c r="H5145" t="s">
        <v>77</v>
      </c>
      <c r="I5145" s="3">
        <v>42938</v>
      </c>
      <c r="K5145" s="8" t="str">
        <f>IF(Sales_Pipeline[[#This Row],[Close_Date]]="","",TEXT(Sales_Pipeline[[#This Row],[Close_Date]],"ddd"))</f>
        <v/>
      </c>
      <c r="L5145" s="8" t="str">
        <f>IF(Sales_Pipeline[[#This Row],[Close_Date]]="","",TEXT(Sales_Pipeline[[#This Row],[Close_Date]],"mmm"))</f>
        <v/>
      </c>
      <c r="M5145" s="8" t="str">
        <f>IF(Sales_Pipeline[[#This Row],[Close_Date]]="","","Q"&amp;ROUNDUP(MONTH(Sales_Pipeline[[#This Row],[Close_Date]])/3,0))</f>
        <v/>
      </c>
      <c r="N5145" s="2" t="str" cm="1">
        <f t="array" ref="N5145">IFERROR(_xlfn.IFS(Sales_Pipeline[[#This Row],[Deal_Stage]]="Won",_xlfn.XLOOKUP(Sales_Pipeline[[#This Row],[Product]],Products!$A$2:$A$8,Products!$C$2:$C$8),Sales_Pipeline[[#This Row],[Deal_Stage]]="Lost",_xlfn.XLOOKUP(Sales_Pipeline[[#This Row],[Product]],Products!$A$2:$A$8,Products!$C$2:$C$8)),"")</f>
        <v/>
      </c>
      <c r="O5145" s="2">
        <v>0</v>
      </c>
    </row>
    <row r="5146" spans="1:15" x14ac:dyDescent="0.3">
      <c r="A5146" t="s">
        <v>5292</v>
      </c>
      <c r="B5146" t="s">
        <v>7</v>
      </c>
      <c r="C5146" t="str">
        <f>_xlfn.XLOOKUP(Sales_Pipeline[[#This Row],[Sales_Agent]],Sales_Teams[Sales_Agent],Sales_Teams[Manager])</f>
        <v>Dustin Brinkmann</v>
      </c>
      <c r="D5146" t="str">
        <f>_xlfn.XLOOKUP(Sales_Pipeline[[#This Row],[Manager]],Sales_Teams[Manager],Sales_Teams[Regional_Office])</f>
        <v>Central</v>
      </c>
      <c r="E5146" t="s">
        <v>61</v>
      </c>
      <c r="F5146" t="s">
        <v>81</v>
      </c>
      <c r="G5146" t="str">
        <f>IFERROR(_xlfn.XLOOKUP(Sales_Pipeline[[#This Row],[Account]],Accounts!$A$2:$A$86,Accounts!$F$2:$F$86),"")</f>
        <v>Italy</v>
      </c>
      <c r="H5146" t="s">
        <v>82</v>
      </c>
      <c r="I5146" s="3">
        <v>42938</v>
      </c>
      <c r="J5146" s="3">
        <v>43043</v>
      </c>
      <c r="K5146" s="8" t="str">
        <f>IF(Sales_Pipeline[[#This Row],[Close_Date]]="","",TEXT(Sales_Pipeline[[#This Row],[Close_Date]],"ddd"))</f>
        <v>Sat</v>
      </c>
      <c r="L5146" s="8" t="str">
        <f>IF(Sales_Pipeline[[#This Row],[Close_Date]]="","",TEXT(Sales_Pipeline[[#This Row],[Close_Date]],"mmm"))</f>
        <v>Nov</v>
      </c>
      <c r="M5146" s="8" t="str">
        <f>IF(Sales_Pipeline[[#This Row],[Close_Date]]="","","Q"&amp;ROUNDUP(MONTH(Sales_Pipeline[[#This Row],[Close_Date]])/3,0))</f>
        <v>Q4</v>
      </c>
      <c r="N5146" s="2" cm="1">
        <f t="array" ref="N5146">IFERROR(_xlfn.IFS(Sales_Pipeline[[#This Row],[Deal_Stage]]="Won",_xlfn.XLOOKUP(Sales_Pipeline[[#This Row],[Product]],Products!$A$2:$A$8,Products!$C$2:$C$8),Sales_Pipeline[[#This Row],[Deal_Stage]]="Lost",_xlfn.XLOOKUP(Sales_Pipeline[[#This Row],[Product]],Products!$A$2:$A$8,Products!$C$2:$C$8)),"")</f>
        <v>55</v>
      </c>
      <c r="O5146" s="2">
        <v>0</v>
      </c>
    </row>
    <row r="5147" spans="1:15" x14ac:dyDescent="0.3">
      <c r="A5147" t="s">
        <v>5293</v>
      </c>
      <c r="B5147" t="s">
        <v>7</v>
      </c>
      <c r="C5147" t="str">
        <f>_xlfn.XLOOKUP(Sales_Pipeline[[#This Row],[Sales_Agent]],Sales_Teams[Sales_Agent],Sales_Teams[Manager])</f>
        <v>Dustin Brinkmann</v>
      </c>
      <c r="D5147" t="str">
        <f>_xlfn.XLOOKUP(Sales_Pipeline[[#This Row],[Manager]],Sales_Teams[Manager],Sales_Teams[Regional_Office])</f>
        <v>Central</v>
      </c>
      <c r="E5147" t="s">
        <v>61</v>
      </c>
      <c r="F5147" t="s">
        <v>229</v>
      </c>
      <c r="G5147" t="str">
        <f>IFERROR(_xlfn.XLOOKUP(Sales_Pipeline[[#This Row],[Account]],Accounts!$A$2:$A$86,Accounts!$F$2:$F$86),"")</f>
        <v>Norway</v>
      </c>
      <c r="H5147" t="s">
        <v>82</v>
      </c>
      <c r="I5147" s="3">
        <v>42938</v>
      </c>
      <c r="J5147" s="3">
        <v>42939</v>
      </c>
      <c r="K5147" s="8" t="str">
        <f>IF(Sales_Pipeline[[#This Row],[Close_Date]]="","",TEXT(Sales_Pipeline[[#This Row],[Close_Date]],"ddd"))</f>
        <v>Sun</v>
      </c>
      <c r="L5147" s="8" t="str">
        <f>IF(Sales_Pipeline[[#This Row],[Close_Date]]="","",TEXT(Sales_Pipeline[[#This Row],[Close_Date]],"mmm"))</f>
        <v>Jul</v>
      </c>
      <c r="M5147" s="8" t="str">
        <f>IF(Sales_Pipeline[[#This Row],[Close_Date]]="","","Q"&amp;ROUNDUP(MONTH(Sales_Pipeline[[#This Row],[Close_Date]])/3,0))</f>
        <v>Q3</v>
      </c>
      <c r="N5147" s="2" cm="1">
        <f t="array" ref="N5147">IFERROR(_xlfn.IFS(Sales_Pipeline[[#This Row],[Deal_Stage]]="Won",_xlfn.XLOOKUP(Sales_Pipeline[[#This Row],[Product]],Products!$A$2:$A$8,Products!$C$2:$C$8),Sales_Pipeline[[#This Row],[Deal_Stage]]="Lost",_xlfn.XLOOKUP(Sales_Pipeline[[#This Row],[Product]],Products!$A$2:$A$8,Products!$C$2:$C$8)),"")</f>
        <v>55</v>
      </c>
      <c r="O5147" s="2">
        <v>0</v>
      </c>
    </row>
    <row r="5148" spans="1:15" x14ac:dyDescent="0.3">
      <c r="A5148" t="s">
        <v>5294</v>
      </c>
      <c r="B5148" t="s">
        <v>32</v>
      </c>
      <c r="C5148" t="str">
        <f>_xlfn.XLOOKUP(Sales_Pipeline[[#This Row],[Sales_Agent]],Sales_Teams[Sales_Agent],Sales_Teams[Manager])</f>
        <v>Celia Rouche</v>
      </c>
      <c r="D5148" t="str">
        <f>_xlfn.XLOOKUP(Sales_Pipeline[[#This Row],[Manager]],Sales_Teams[Manager],Sales_Teams[Regional_Office])</f>
        <v>West</v>
      </c>
      <c r="E5148" t="s">
        <v>8953</v>
      </c>
      <c r="F5148" t="s">
        <v>240</v>
      </c>
      <c r="G5148" t="str">
        <f>IFERROR(_xlfn.XLOOKUP(Sales_Pipeline[[#This Row],[Account]],Accounts!$A$2:$A$86,Accounts!$F$2:$F$86),"")</f>
        <v>United States</v>
      </c>
      <c r="H5148" t="s">
        <v>82</v>
      </c>
      <c r="I5148" s="3">
        <v>42938</v>
      </c>
      <c r="J5148" s="3">
        <v>42939</v>
      </c>
      <c r="K5148" s="8" t="str">
        <f>IF(Sales_Pipeline[[#This Row],[Close_Date]]="","",TEXT(Sales_Pipeline[[#This Row],[Close_Date]],"ddd"))</f>
        <v>Sun</v>
      </c>
      <c r="L5148" s="8" t="str">
        <f>IF(Sales_Pipeline[[#This Row],[Close_Date]]="","",TEXT(Sales_Pipeline[[#This Row],[Close_Date]],"mmm"))</f>
        <v>Jul</v>
      </c>
      <c r="M5148" s="8" t="str">
        <f>IF(Sales_Pipeline[[#This Row],[Close_Date]]="","","Q"&amp;ROUNDUP(MONTH(Sales_Pipeline[[#This Row],[Close_Date]])/3,0))</f>
        <v>Q3</v>
      </c>
      <c r="N5148" s="2" cm="1">
        <f t="array" ref="N5148">IFERROR(_xlfn.IFS(Sales_Pipeline[[#This Row],[Deal_Stage]]="Won",_xlfn.XLOOKUP(Sales_Pipeline[[#This Row],[Product]],Products!$A$2:$A$8,Products!$C$2:$C$8),Sales_Pipeline[[#This Row],[Deal_Stage]]="Lost",_xlfn.XLOOKUP(Sales_Pipeline[[#This Row],[Product]],Products!$A$2:$A$8,Products!$C$2:$C$8)),"")</f>
        <v>4821</v>
      </c>
      <c r="O5148" s="2">
        <v>0</v>
      </c>
    </row>
    <row r="5149" spans="1:15" x14ac:dyDescent="0.3">
      <c r="A5149" t="s">
        <v>5295</v>
      </c>
      <c r="B5149" t="s">
        <v>32</v>
      </c>
      <c r="C5149" t="str">
        <f>_xlfn.XLOOKUP(Sales_Pipeline[[#This Row],[Sales_Agent]],Sales_Teams[Sales_Agent],Sales_Teams[Manager])</f>
        <v>Celia Rouche</v>
      </c>
      <c r="D5149" t="str">
        <f>_xlfn.XLOOKUP(Sales_Pipeline[[#This Row],[Manager]],Sales_Teams[Manager],Sales_Teams[Regional_Office])</f>
        <v>West</v>
      </c>
      <c r="E5149" t="s">
        <v>61</v>
      </c>
      <c r="F5149" t="s">
        <v>330</v>
      </c>
      <c r="G5149" t="str">
        <f>IFERROR(_xlfn.XLOOKUP(Sales_Pipeline[[#This Row],[Account]],Accounts!$A$2:$A$86,Accounts!$F$2:$F$86),"")</f>
        <v>Korea</v>
      </c>
      <c r="H5149" t="s">
        <v>57</v>
      </c>
      <c r="I5149" s="3">
        <v>42938</v>
      </c>
      <c r="J5149" s="3">
        <v>43001</v>
      </c>
      <c r="K5149" s="8" t="str">
        <f>IF(Sales_Pipeline[[#This Row],[Close_Date]]="","",TEXT(Sales_Pipeline[[#This Row],[Close_Date]],"ddd"))</f>
        <v>Sat</v>
      </c>
      <c r="L5149" s="8" t="str">
        <f>IF(Sales_Pipeline[[#This Row],[Close_Date]]="","",TEXT(Sales_Pipeline[[#This Row],[Close_Date]],"mmm"))</f>
        <v>Sep</v>
      </c>
      <c r="M5149" s="8" t="str">
        <f>IF(Sales_Pipeline[[#This Row],[Close_Date]]="","","Q"&amp;ROUNDUP(MONTH(Sales_Pipeline[[#This Row],[Close_Date]])/3,0))</f>
        <v>Q3</v>
      </c>
      <c r="N5149" s="2" cm="1">
        <f t="array" ref="N5149">IFERROR(_xlfn.IFS(Sales_Pipeline[[#This Row],[Deal_Stage]]="Won",_xlfn.XLOOKUP(Sales_Pipeline[[#This Row],[Product]],Products!$A$2:$A$8,Products!$C$2:$C$8),Sales_Pipeline[[#This Row],[Deal_Stage]]="Lost",_xlfn.XLOOKUP(Sales_Pipeline[[#This Row],[Product]],Products!$A$2:$A$8,Products!$C$2:$C$8)),"")</f>
        <v>55</v>
      </c>
      <c r="O5149" s="2">
        <v>65</v>
      </c>
    </row>
    <row r="5150" spans="1:15" x14ac:dyDescent="0.3">
      <c r="A5150" t="s">
        <v>5296</v>
      </c>
      <c r="B5150" t="s">
        <v>44</v>
      </c>
      <c r="C5150" t="str">
        <f>_xlfn.XLOOKUP(Sales_Pipeline[[#This Row],[Sales_Agent]],Sales_Teams[Sales_Agent],Sales_Teams[Manager])</f>
        <v>Summer Sewald</v>
      </c>
      <c r="D5150" t="str">
        <f>_xlfn.XLOOKUP(Sales_Pipeline[[#This Row],[Manager]],Sales_Teams[Manager],Sales_Teams[Regional_Office])</f>
        <v>West</v>
      </c>
      <c r="E5150" t="s">
        <v>55</v>
      </c>
      <c r="F5150" t="s">
        <v>204</v>
      </c>
      <c r="G5150" t="str">
        <f>IFERROR(_xlfn.XLOOKUP(Sales_Pipeline[[#This Row],[Account]],Accounts!$A$2:$A$86,Accounts!$F$2:$F$86),"")</f>
        <v>United States</v>
      </c>
      <c r="H5150" t="s">
        <v>77</v>
      </c>
      <c r="I5150" s="3">
        <v>42938</v>
      </c>
      <c r="K5150" s="8" t="str">
        <f>IF(Sales_Pipeline[[#This Row],[Close_Date]]="","",TEXT(Sales_Pipeline[[#This Row],[Close_Date]],"ddd"))</f>
        <v/>
      </c>
      <c r="L5150" s="8" t="str">
        <f>IF(Sales_Pipeline[[#This Row],[Close_Date]]="","",TEXT(Sales_Pipeline[[#This Row],[Close_Date]],"mmm"))</f>
        <v/>
      </c>
      <c r="M5150" s="8" t="str">
        <f>IF(Sales_Pipeline[[#This Row],[Close_Date]]="","","Q"&amp;ROUNDUP(MONTH(Sales_Pipeline[[#This Row],[Close_Date]])/3,0))</f>
        <v/>
      </c>
      <c r="N5150" s="2" t="str" cm="1">
        <f t="array" ref="N5150">IFERROR(_xlfn.IFS(Sales_Pipeline[[#This Row],[Deal_Stage]]="Won",_xlfn.XLOOKUP(Sales_Pipeline[[#This Row],[Product]],Products!$A$2:$A$8,Products!$C$2:$C$8),Sales_Pipeline[[#This Row],[Deal_Stage]]="Lost",_xlfn.XLOOKUP(Sales_Pipeline[[#This Row],[Product]],Products!$A$2:$A$8,Products!$C$2:$C$8)),"")</f>
        <v/>
      </c>
      <c r="O5150" s="2">
        <v>0</v>
      </c>
    </row>
    <row r="5151" spans="1:15" x14ac:dyDescent="0.3">
      <c r="A5151" t="s">
        <v>5297</v>
      </c>
      <c r="B5151" t="s">
        <v>3</v>
      </c>
      <c r="C5151" t="str">
        <f>_xlfn.XLOOKUP(Sales_Pipeline[[#This Row],[Sales_Agent]],Sales_Teams[Sales_Agent],Sales_Teams[Manager])</f>
        <v>Dustin Brinkmann</v>
      </c>
      <c r="D5151" t="str">
        <f>_xlfn.XLOOKUP(Sales_Pipeline[[#This Row],[Manager]],Sales_Teams[Manager],Sales_Teams[Regional_Office])</f>
        <v>Central</v>
      </c>
      <c r="E5151" t="s">
        <v>61</v>
      </c>
      <c r="G5151" t="str">
        <f>IFERROR(_xlfn.XLOOKUP(Sales_Pipeline[[#This Row],[Account]],Accounts!$A$2:$A$86,Accounts!$F$2:$F$86),"")</f>
        <v/>
      </c>
      <c r="H5151" t="s">
        <v>77</v>
      </c>
      <c r="I5151" s="3">
        <v>42939</v>
      </c>
      <c r="K5151" s="8" t="str">
        <f>IF(Sales_Pipeline[[#This Row],[Close_Date]]="","",TEXT(Sales_Pipeline[[#This Row],[Close_Date]],"ddd"))</f>
        <v/>
      </c>
      <c r="L5151" s="8" t="str">
        <f>IF(Sales_Pipeline[[#This Row],[Close_Date]]="","",TEXT(Sales_Pipeline[[#This Row],[Close_Date]],"mmm"))</f>
        <v/>
      </c>
      <c r="M5151" s="8" t="str">
        <f>IF(Sales_Pipeline[[#This Row],[Close_Date]]="","","Q"&amp;ROUNDUP(MONTH(Sales_Pipeline[[#This Row],[Close_Date]])/3,0))</f>
        <v/>
      </c>
      <c r="N5151" s="2" t="str" cm="1">
        <f t="array" ref="N5151">IFERROR(_xlfn.IFS(Sales_Pipeline[[#This Row],[Deal_Stage]]="Won",_xlfn.XLOOKUP(Sales_Pipeline[[#This Row],[Product]],Products!$A$2:$A$8,Products!$C$2:$C$8),Sales_Pipeline[[#This Row],[Deal_Stage]]="Lost",_xlfn.XLOOKUP(Sales_Pipeline[[#This Row],[Product]],Products!$A$2:$A$8,Products!$C$2:$C$8)),"")</f>
        <v/>
      </c>
      <c r="O5151" s="2">
        <v>0</v>
      </c>
    </row>
    <row r="5152" spans="1:15" x14ac:dyDescent="0.3">
      <c r="A5152" t="s">
        <v>5298</v>
      </c>
      <c r="B5152" t="s">
        <v>3</v>
      </c>
      <c r="C5152" t="str">
        <f>_xlfn.XLOOKUP(Sales_Pipeline[[#This Row],[Sales_Agent]],Sales_Teams[Sales_Agent],Sales_Teams[Manager])</f>
        <v>Dustin Brinkmann</v>
      </c>
      <c r="D5152" t="str">
        <f>_xlfn.XLOOKUP(Sales_Pipeline[[#This Row],[Manager]],Sales_Teams[Manager],Sales_Teams[Regional_Office])</f>
        <v>Central</v>
      </c>
      <c r="E5152" t="s">
        <v>61</v>
      </c>
      <c r="G5152" t="str">
        <f>IFERROR(_xlfn.XLOOKUP(Sales_Pipeline[[#This Row],[Account]],Accounts!$A$2:$A$86,Accounts!$F$2:$F$86),"")</f>
        <v/>
      </c>
      <c r="H5152" t="s">
        <v>77</v>
      </c>
      <c r="I5152" s="3">
        <v>42939</v>
      </c>
      <c r="K5152" s="8" t="str">
        <f>IF(Sales_Pipeline[[#This Row],[Close_Date]]="","",TEXT(Sales_Pipeline[[#This Row],[Close_Date]],"ddd"))</f>
        <v/>
      </c>
      <c r="L5152" s="8" t="str">
        <f>IF(Sales_Pipeline[[#This Row],[Close_Date]]="","",TEXT(Sales_Pipeline[[#This Row],[Close_Date]],"mmm"))</f>
        <v/>
      </c>
      <c r="M5152" s="8" t="str">
        <f>IF(Sales_Pipeline[[#This Row],[Close_Date]]="","","Q"&amp;ROUNDUP(MONTH(Sales_Pipeline[[#This Row],[Close_Date]])/3,0))</f>
        <v/>
      </c>
      <c r="N5152" s="2" t="str" cm="1">
        <f t="array" ref="N5152">IFERROR(_xlfn.IFS(Sales_Pipeline[[#This Row],[Deal_Stage]]="Won",_xlfn.XLOOKUP(Sales_Pipeline[[#This Row],[Product]],Products!$A$2:$A$8,Products!$C$2:$C$8),Sales_Pipeline[[#This Row],[Deal_Stage]]="Lost",_xlfn.XLOOKUP(Sales_Pipeline[[#This Row],[Product]],Products!$A$2:$A$8,Products!$C$2:$C$8)),"")</f>
        <v/>
      </c>
      <c r="O5152" s="2">
        <v>0</v>
      </c>
    </row>
    <row r="5153" spans="1:15" x14ac:dyDescent="0.3">
      <c r="A5153" t="s">
        <v>5299</v>
      </c>
      <c r="B5153" t="s">
        <v>3</v>
      </c>
      <c r="C5153" t="str">
        <f>_xlfn.XLOOKUP(Sales_Pipeline[[#This Row],[Sales_Agent]],Sales_Teams[Sales_Agent],Sales_Teams[Manager])</f>
        <v>Dustin Brinkmann</v>
      </c>
      <c r="D5153" t="str">
        <f>_xlfn.XLOOKUP(Sales_Pipeline[[#This Row],[Manager]],Sales_Teams[Manager],Sales_Teams[Regional_Office])</f>
        <v>Central</v>
      </c>
      <c r="E5153" t="s">
        <v>76</v>
      </c>
      <c r="G5153" t="str">
        <f>IFERROR(_xlfn.XLOOKUP(Sales_Pipeline[[#This Row],[Account]],Accounts!$A$2:$A$86,Accounts!$F$2:$F$86),"")</f>
        <v/>
      </c>
      <c r="H5153" t="s">
        <v>77</v>
      </c>
      <c r="I5153" s="3">
        <v>42939</v>
      </c>
      <c r="K5153" s="8" t="str">
        <f>IF(Sales_Pipeline[[#This Row],[Close_Date]]="","",TEXT(Sales_Pipeline[[#This Row],[Close_Date]],"ddd"))</f>
        <v/>
      </c>
      <c r="L5153" s="8" t="str">
        <f>IF(Sales_Pipeline[[#This Row],[Close_Date]]="","",TEXT(Sales_Pipeline[[#This Row],[Close_Date]],"mmm"))</f>
        <v/>
      </c>
      <c r="M5153" s="8" t="str">
        <f>IF(Sales_Pipeline[[#This Row],[Close_Date]]="","","Q"&amp;ROUNDUP(MONTH(Sales_Pipeline[[#This Row],[Close_Date]])/3,0))</f>
        <v/>
      </c>
      <c r="N5153" s="2" t="str" cm="1">
        <f t="array" ref="N5153">IFERROR(_xlfn.IFS(Sales_Pipeline[[#This Row],[Deal_Stage]]="Won",_xlfn.XLOOKUP(Sales_Pipeline[[#This Row],[Product]],Products!$A$2:$A$8,Products!$C$2:$C$8),Sales_Pipeline[[#This Row],[Deal_Stage]]="Lost",_xlfn.XLOOKUP(Sales_Pipeline[[#This Row],[Product]],Products!$A$2:$A$8,Products!$C$2:$C$8)),"")</f>
        <v/>
      </c>
      <c r="O5153" s="2">
        <v>0</v>
      </c>
    </row>
    <row r="5154" spans="1:15" x14ac:dyDescent="0.3">
      <c r="A5154" t="s">
        <v>5300</v>
      </c>
      <c r="B5154" t="s">
        <v>27</v>
      </c>
      <c r="C5154" t="str">
        <f>_xlfn.XLOOKUP(Sales_Pipeline[[#This Row],[Sales_Agent]],Sales_Teams[Sales_Agent],Sales_Teams[Manager])</f>
        <v>Rocco Neubert</v>
      </c>
      <c r="D5154" t="str">
        <f>_xlfn.XLOOKUP(Sales_Pipeline[[#This Row],[Manager]],Sales_Teams[Manager],Sales_Teams[Regional_Office])</f>
        <v>East</v>
      </c>
      <c r="E5154" t="s">
        <v>84</v>
      </c>
      <c r="G5154" t="str">
        <f>IFERROR(_xlfn.XLOOKUP(Sales_Pipeline[[#This Row],[Account]],Accounts!$A$2:$A$86,Accounts!$F$2:$F$86),"")</f>
        <v/>
      </c>
      <c r="H5154" t="s">
        <v>77</v>
      </c>
      <c r="I5154" s="3">
        <v>42939</v>
      </c>
      <c r="K5154" s="8" t="str">
        <f>IF(Sales_Pipeline[[#This Row],[Close_Date]]="","",TEXT(Sales_Pipeline[[#This Row],[Close_Date]],"ddd"))</f>
        <v/>
      </c>
      <c r="L5154" s="8" t="str">
        <f>IF(Sales_Pipeline[[#This Row],[Close_Date]]="","",TEXT(Sales_Pipeline[[#This Row],[Close_Date]],"mmm"))</f>
        <v/>
      </c>
      <c r="M5154" s="8" t="str">
        <f>IF(Sales_Pipeline[[#This Row],[Close_Date]]="","","Q"&amp;ROUNDUP(MONTH(Sales_Pipeline[[#This Row],[Close_Date]])/3,0))</f>
        <v/>
      </c>
      <c r="N5154" s="2" t="str" cm="1">
        <f t="array" ref="N5154">IFERROR(_xlfn.IFS(Sales_Pipeline[[#This Row],[Deal_Stage]]="Won",_xlfn.XLOOKUP(Sales_Pipeline[[#This Row],[Product]],Products!$A$2:$A$8,Products!$C$2:$C$8),Sales_Pipeline[[#This Row],[Deal_Stage]]="Lost",_xlfn.XLOOKUP(Sales_Pipeline[[#This Row],[Product]],Products!$A$2:$A$8,Products!$C$2:$C$8)),"")</f>
        <v/>
      </c>
      <c r="O5154" s="2">
        <v>0</v>
      </c>
    </row>
    <row r="5155" spans="1:15" x14ac:dyDescent="0.3">
      <c r="A5155" t="s">
        <v>5301</v>
      </c>
      <c r="B5155" t="s">
        <v>27</v>
      </c>
      <c r="C5155" t="str">
        <f>_xlfn.XLOOKUP(Sales_Pipeline[[#This Row],[Sales_Agent]],Sales_Teams[Sales_Agent],Sales_Teams[Manager])</f>
        <v>Rocco Neubert</v>
      </c>
      <c r="D5155" t="str">
        <f>_xlfn.XLOOKUP(Sales_Pipeline[[#This Row],[Manager]],Sales_Teams[Manager],Sales_Teams[Regional_Office])</f>
        <v>East</v>
      </c>
      <c r="E5155" t="s">
        <v>55</v>
      </c>
      <c r="F5155" t="s">
        <v>293</v>
      </c>
      <c r="G5155" t="str">
        <f>IFERROR(_xlfn.XLOOKUP(Sales_Pipeline[[#This Row],[Account]],Accounts!$A$2:$A$86,Accounts!$F$2:$F$86),"")</f>
        <v>United States</v>
      </c>
      <c r="H5155" t="s">
        <v>57</v>
      </c>
      <c r="I5155" s="3">
        <v>42939</v>
      </c>
      <c r="J5155" s="3">
        <v>42983</v>
      </c>
      <c r="K5155" s="8" t="str">
        <f>IF(Sales_Pipeline[[#This Row],[Close_Date]]="","",TEXT(Sales_Pipeline[[#This Row],[Close_Date]],"ddd"))</f>
        <v>Tue</v>
      </c>
      <c r="L5155" s="8" t="str">
        <f>IF(Sales_Pipeline[[#This Row],[Close_Date]]="","",TEXT(Sales_Pipeline[[#This Row],[Close_Date]],"mmm"))</f>
        <v>Sep</v>
      </c>
      <c r="M5155" s="8" t="str">
        <f>IF(Sales_Pipeline[[#This Row],[Close_Date]]="","","Q"&amp;ROUNDUP(MONTH(Sales_Pipeline[[#This Row],[Close_Date]])/3,0))</f>
        <v>Q3</v>
      </c>
      <c r="N5155" s="2" cm="1">
        <f t="array" ref="N5155">IFERROR(_xlfn.IFS(Sales_Pipeline[[#This Row],[Deal_Stage]]="Won",_xlfn.XLOOKUP(Sales_Pipeline[[#This Row],[Product]],Products!$A$2:$A$8,Products!$C$2:$C$8),Sales_Pipeline[[#This Row],[Deal_Stage]]="Lost",_xlfn.XLOOKUP(Sales_Pipeline[[#This Row],[Product]],Products!$A$2:$A$8,Products!$C$2:$C$8)),"")</f>
        <v>1096</v>
      </c>
      <c r="O5155" s="2">
        <v>904</v>
      </c>
    </row>
    <row r="5156" spans="1:15" x14ac:dyDescent="0.3">
      <c r="A5156" t="s">
        <v>5302</v>
      </c>
      <c r="B5156" t="s">
        <v>6</v>
      </c>
      <c r="C5156" t="str">
        <f>_xlfn.XLOOKUP(Sales_Pipeline[[#This Row],[Sales_Agent]],Sales_Teams[Sales_Agent],Sales_Teams[Manager])</f>
        <v>Dustin Brinkmann</v>
      </c>
      <c r="D5156" t="str">
        <f>_xlfn.XLOOKUP(Sales_Pipeline[[#This Row],[Manager]],Sales_Teams[Manager],Sales_Teams[Regional_Office])</f>
        <v>Central</v>
      </c>
      <c r="E5156" t="s">
        <v>63</v>
      </c>
      <c r="F5156" t="s">
        <v>187</v>
      </c>
      <c r="G5156" t="str">
        <f>IFERROR(_xlfn.XLOOKUP(Sales_Pipeline[[#This Row],[Account]],Accounts!$A$2:$A$86,Accounts!$F$2:$F$86),"")</f>
        <v>United States</v>
      </c>
      <c r="H5156" t="s">
        <v>57</v>
      </c>
      <c r="I5156" s="3">
        <v>42939</v>
      </c>
      <c r="J5156" s="3">
        <v>42940</v>
      </c>
      <c r="K5156" s="8" t="str">
        <f>IF(Sales_Pipeline[[#This Row],[Close_Date]]="","",TEXT(Sales_Pipeline[[#This Row],[Close_Date]],"ddd"))</f>
        <v>Mon</v>
      </c>
      <c r="L5156" s="8" t="str">
        <f>IF(Sales_Pipeline[[#This Row],[Close_Date]]="","",TEXT(Sales_Pipeline[[#This Row],[Close_Date]],"mmm"))</f>
        <v>Jul</v>
      </c>
      <c r="M5156" s="8" t="str">
        <f>IF(Sales_Pipeline[[#This Row],[Close_Date]]="","","Q"&amp;ROUNDUP(MONTH(Sales_Pipeline[[#This Row],[Close_Date]])/3,0))</f>
        <v>Q3</v>
      </c>
      <c r="N5156" s="2" cm="1">
        <f t="array" ref="N5156">IFERROR(_xlfn.IFS(Sales_Pipeline[[#This Row],[Deal_Stage]]="Won",_xlfn.XLOOKUP(Sales_Pipeline[[#This Row],[Product]],Products!$A$2:$A$8,Products!$C$2:$C$8),Sales_Pipeline[[#This Row],[Deal_Stage]]="Lost",_xlfn.XLOOKUP(Sales_Pipeline[[#This Row],[Product]],Products!$A$2:$A$8,Products!$C$2:$C$8)),"")</f>
        <v>550</v>
      </c>
      <c r="O5156" s="2">
        <v>541</v>
      </c>
    </row>
    <row r="5157" spans="1:15" x14ac:dyDescent="0.3">
      <c r="A5157" t="s">
        <v>5303</v>
      </c>
      <c r="B5157" t="s">
        <v>20</v>
      </c>
      <c r="C5157" t="str">
        <f>_xlfn.XLOOKUP(Sales_Pipeline[[#This Row],[Sales_Agent]],Sales_Teams[Sales_Agent],Sales_Teams[Manager])</f>
        <v>Cara Losch</v>
      </c>
      <c r="D5157" t="str">
        <f>_xlfn.XLOOKUP(Sales_Pipeline[[#This Row],[Manager]],Sales_Teams[Manager],Sales_Teams[Regional_Office])</f>
        <v>East</v>
      </c>
      <c r="E5157" t="s">
        <v>63</v>
      </c>
      <c r="F5157" t="s">
        <v>196</v>
      </c>
      <c r="G5157" t="str">
        <f>IFERROR(_xlfn.XLOOKUP(Sales_Pipeline[[#This Row],[Account]],Accounts!$A$2:$A$86,Accounts!$F$2:$F$86),"")</f>
        <v>United States</v>
      </c>
      <c r="H5157" t="s">
        <v>57</v>
      </c>
      <c r="I5157" s="3">
        <v>42939</v>
      </c>
      <c r="J5157" s="3">
        <v>42941</v>
      </c>
      <c r="K5157" s="8" t="str">
        <f>IF(Sales_Pipeline[[#This Row],[Close_Date]]="","",TEXT(Sales_Pipeline[[#This Row],[Close_Date]],"ddd"))</f>
        <v>Tue</v>
      </c>
      <c r="L5157" s="8" t="str">
        <f>IF(Sales_Pipeline[[#This Row],[Close_Date]]="","",TEXT(Sales_Pipeline[[#This Row],[Close_Date]],"mmm"))</f>
        <v>Jul</v>
      </c>
      <c r="M5157" s="8" t="str">
        <f>IF(Sales_Pipeline[[#This Row],[Close_Date]]="","","Q"&amp;ROUNDUP(MONTH(Sales_Pipeline[[#This Row],[Close_Date]])/3,0))</f>
        <v>Q3</v>
      </c>
      <c r="N5157" s="2" cm="1">
        <f t="array" ref="N5157">IFERROR(_xlfn.IFS(Sales_Pipeline[[#This Row],[Deal_Stage]]="Won",_xlfn.XLOOKUP(Sales_Pipeline[[#This Row],[Product]],Products!$A$2:$A$8,Products!$C$2:$C$8),Sales_Pipeline[[#This Row],[Deal_Stage]]="Lost",_xlfn.XLOOKUP(Sales_Pipeline[[#This Row],[Product]],Products!$A$2:$A$8,Products!$C$2:$C$8)),"")</f>
        <v>550</v>
      </c>
      <c r="O5157" s="2">
        <v>630</v>
      </c>
    </row>
    <row r="5158" spans="1:15" x14ac:dyDescent="0.3">
      <c r="A5158" t="s">
        <v>5304</v>
      </c>
      <c r="B5158" t="s">
        <v>25</v>
      </c>
      <c r="C5158" t="str">
        <f>_xlfn.XLOOKUP(Sales_Pipeline[[#This Row],[Sales_Agent]],Sales_Teams[Sales_Agent],Sales_Teams[Manager])</f>
        <v>Rocco Neubert</v>
      </c>
      <c r="D5158" t="str">
        <f>_xlfn.XLOOKUP(Sales_Pipeline[[#This Row],[Manager]],Sales_Teams[Manager],Sales_Teams[Regional_Office])</f>
        <v>East</v>
      </c>
      <c r="E5158" t="s">
        <v>55</v>
      </c>
      <c r="F5158" t="s">
        <v>96</v>
      </c>
      <c r="G5158" t="str">
        <f>IFERROR(_xlfn.XLOOKUP(Sales_Pipeline[[#This Row],[Account]],Accounts!$A$2:$A$86,Accounts!$F$2:$F$86),"")</f>
        <v>United States</v>
      </c>
      <c r="H5158" t="s">
        <v>57</v>
      </c>
      <c r="I5158" s="3">
        <v>42939</v>
      </c>
      <c r="J5158" s="3">
        <v>42946</v>
      </c>
      <c r="K5158" s="8" t="str">
        <f>IF(Sales_Pipeline[[#This Row],[Close_Date]]="","",TEXT(Sales_Pipeline[[#This Row],[Close_Date]],"ddd"))</f>
        <v>Sun</v>
      </c>
      <c r="L5158" s="8" t="str">
        <f>IF(Sales_Pipeline[[#This Row],[Close_Date]]="","",TEXT(Sales_Pipeline[[#This Row],[Close_Date]],"mmm"))</f>
        <v>Jul</v>
      </c>
      <c r="M5158" s="8" t="str">
        <f>IF(Sales_Pipeline[[#This Row],[Close_Date]]="","","Q"&amp;ROUNDUP(MONTH(Sales_Pipeline[[#This Row],[Close_Date]])/3,0))</f>
        <v>Q3</v>
      </c>
      <c r="N5158" s="2" cm="1">
        <f t="array" ref="N5158">IFERROR(_xlfn.IFS(Sales_Pipeline[[#This Row],[Deal_Stage]]="Won",_xlfn.XLOOKUP(Sales_Pipeline[[#This Row],[Product]],Products!$A$2:$A$8,Products!$C$2:$C$8),Sales_Pipeline[[#This Row],[Deal_Stage]]="Lost",_xlfn.XLOOKUP(Sales_Pipeline[[#This Row],[Product]],Products!$A$2:$A$8,Products!$C$2:$C$8)),"")</f>
        <v>1096</v>
      </c>
      <c r="O5158" s="2">
        <v>1231</v>
      </c>
    </row>
    <row r="5159" spans="1:15" x14ac:dyDescent="0.3">
      <c r="A5159" t="s">
        <v>5305</v>
      </c>
      <c r="B5159" t="s">
        <v>15</v>
      </c>
      <c r="C5159" t="str">
        <f>_xlfn.XLOOKUP(Sales_Pipeline[[#This Row],[Sales_Agent]],Sales_Teams[Sales_Agent],Sales_Teams[Manager])</f>
        <v>Melvin Marxen</v>
      </c>
      <c r="D5159" t="str">
        <f>_xlfn.XLOOKUP(Sales_Pipeline[[#This Row],[Manager]],Sales_Teams[Manager],Sales_Teams[Regional_Office])</f>
        <v>Central</v>
      </c>
      <c r="E5159" t="s">
        <v>63</v>
      </c>
      <c r="G5159" t="str">
        <f>IFERROR(_xlfn.XLOOKUP(Sales_Pipeline[[#This Row],[Account]],Accounts!$A$2:$A$86,Accounts!$F$2:$F$86),"")</f>
        <v/>
      </c>
      <c r="H5159" t="s">
        <v>77</v>
      </c>
      <c r="I5159" s="3">
        <v>42939</v>
      </c>
      <c r="K5159" s="8" t="str">
        <f>IF(Sales_Pipeline[[#This Row],[Close_Date]]="","",TEXT(Sales_Pipeline[[#This Row],[Close_Date]],"ddd"))</f>
        <v/>
      </c>
      <c r="L5159" s="8" t="str">
        <f>IF(Sales_Pipeline[[#This Row],[Close_Date]]="","",TEXT(Sales_Pipeline[[#This Row],[Close_Date]],"mmm"))</f>
        <v/>
      </c>
      <c r="M5159" s="8" t="str">
        <f>IF(Sales_Pipeline[[#This Row],[Close_Date]]="","","Q"&amp;ROUNDUP(MONTH(Sales_Pipeline[[#This Row],[Close_Date]])/3,0))</f>
        <v/>
      </c>
      <c r="N5159" s="2" t="str" cm="1">
        <f t="array" ref="N5159">IFERROR(_xlfn.IFS(Sales_Pipeline[[#This Row],[Deal_Stage]]="Won",_xlfn.XLOOKUP(Sales_Pipeline[[#This Row],[Product]],Products!$A$2:$A$8,Products!$C$2:$C$8),Sales_Pipeline[[#This Row],[Deal_Stage]]="Lost",_xlfn.XLOOKUP(Sales_Pipeline[[#This Row],[Product]],Products!$A$2:$A$8,Products!$C$2:$C$8)),"")</f>
        <v/>
      </c>
      <c r="O5159" s="2">
        <v>0</v>
      </c>
    </row>
    <row r="5160" spans="1:15" x14ac:dyDescent="0.3">
      <c r="A5160" t="s">
        <v>5306</v>
      </c>
      <c r="B5160" t="s">
        <v>15</v>
      </c>
      <c r="C5160" t="str">
        <f>_xlfn.XLOOKUP(Sales_Pipeline[[#This Row],[Sales_Agent]],Sales_Teams[Sales_Agent],Sales_Teams[Manager])</f>
        <v>Melvin Marxen</v>
      </c>
      <c r="D5160" t="str">
        <f>_xlfn.XLOOKUP(Sales_Pipeline[[#This Row],[Manager]],Sales_Teams[Manager],Sales_Teams[Regional_Office])</f>
        <v>Central</v>
      </c>
      <c r="E5160" t="s">
        <v>55</v>
      </c>
      <c r="G5160" t="str">
        <f>IFERROR(_xlfn.XLOOKUP(Sales_Pipeline[[#This Row],[Account]],Accounts!$A$2:$A$86,Accounts!$F$2:$F$86),"")</f>
        <v/>
      </c>
      <c r="H5160" t="s">
        <v>77</v>
      </c>
      <c r="I5160" s="3">
        <v>42939</v>
      </c>
      <c r="K5160" s="8" t="str">
        <f>IF(Sales_Pipeline[[#This Row],[Close_Date]]="","",TEXT(Sales_Pipeline[[#This Row],[Close_Date]],"ddd"))</f>
        <v/>
      </c>
      <c r="L5160" s="8" t="str">
        <f>IF(Sales_Pipeline[[#This Row],[Close_Date]]="","",TEXT(Sales_Pipeline[[#This Row],[Close_Date]],"mmm"))</f>
        <v/>
      </c>
      <c r="M5160" s="8" t="str">
        <f>IF(Sales_Pipeline[[#This Row],[Close_Date]]="","","Q"&amp;ROUNDUP(MONTH(Sales_Pipeline[[#This Row],[Close_Date]])/3,0))</f>
        <v/>
      </c>
      <c r="N5160" s="2" t="str" cm="1">
        <f t="array" ref="N5160">IFERROR(_xlfn.IFS(Sales_Pipeline[[#This Row],[Deal_Stage]]="Won",_xlfn.XLOOKUP(Sales_Pipeline[[#This Row],[Product]],Products!$A$2:$A$8,Products!$C$2:$C$8),Sales_Pipeline[[#This Row],[Deal_Stage]]="Lost",_xlfn.XLOOKUP(Sales_Pipeline[[#This Row],[Product]],Products!$A$2:$A$8,Products!$C$2:$C$8)),"")</f>
        <v/>
      </c>
      <c r="O5160" s="2">
        <v>0</v>
      </c>
    </row>
    <row r="5161" spans="1:15" x14ac:dyDescent="0.3">
      <c r="A5161" t="s">
        <v>5307</v>
      </c>
      <c r="B5161" t="s">
        <v>15</v>
      </c>
      <c r="C5161" t="str">
        <f>_xlfn.XLOOKUP(Sales_Pipeline[[#This Row],[Sales_Agent]],Sales_Teams[Sales_Agent],Sales_Teams[Manager])</f>
        <v>Melvin Marxen</v>
      </c>
      <c r="D5161" t="str">
        <f>_xlfn.XLOOKUP(Sales_Pipeline[[#This Row],[Manager]],Sales_Teams[Manager],Sales_Teams[Regional_Office])</f>
        <v>Central</v>
      </c>
      <c r="E5161" t="s">
        <v>55</v>
      </c>
      <c r="G5161" t="str">
        <f>IFERROR(_xlfn.XLOOKUP(Sales_Pipeline[[#This Row],[Account]],Accounts!$A$2:$A$86,Accounts!$F$2:$F$86),"")</f>
        <v/>
      </c>
      <c r="H5161" t="s">
        <v>77</v>
      </c>
      <c r="I5161" s="3">
        <v>42939</v>
      </c>
      <c r="K5161" s="8" t="str">
        <f>IF(Sales_Pipeline[[#This Row],[Close_Date]]="","",TEXT(Sales_Pipeline[[#This Row],[Close_Date]],"ddd"))</f>
        <v/>
      </c>
      <c r="L5161" s="8" t="str">
        <f>IF(Sales_Pipeline[[#This Row],[Close_Date]]="","",TEXT(Sales_Pipeline[[#This Row],[Close_Date]],"mmm"))</f>
        <v/>
      </c>
      <c r="M5161" s="8" t="str">
        <f>IF(Sales_Pipeline[[#This Row],[Close_Date]]="","","Q"&amp;ROUNDUP(MONTH(Sales_Pipeline[[#This Row],[Close_Date]])/3,0))</f>
        <v/>
      </c>
      <c r="N5161" s="2" t="str" cm="1">
        <f t="array" ref="N5161">IFERROR(_xlfn.IFS(Sales_Pipeline[[#This Row],[Deal_Stage]]="Won",_xlfn.XLOOKUP(Sales_Pipeline[[#This Row],[Product]],Products!$A$2:$A$8,Products!$C$2:$C$8),Sales_Pipeline[[#This Row],[Deal_Stage]]="Lost",_xlfn.XLOOKUP(Sales_Pipeline[[#This Row],[Product]],Products!$A$2:$A$8,Products!$C$2:$C$8)),"")</f>
        <v/>
      </c>
      <c r="O5161" s="2">
        <v>0</v>
      </c>
    </row>
    <row r="5162" spans="1:15" x14ac:dyDescent="0.3">
      <c r="A5162" t="s">
        <v>5308</v>
      </c>
      <c r="B5162" t="s">
        <v>15</v>
      </c>
      <c r="C5162" t="str">
        <f>_xlfn.XLOOKUP(Sales_Pipeline[[#This Row],[Sales_Agent]],Sales_Teams[Sales_Agent],Sales_Teams[Manager])</f>
        <v>Melvin Marxen</v>
      </c>
      <c r="D5162" t="str">
        <f>_xlfn.XLOOKUP(Sales_Pipeline[[#This Row],[Manager]],Sales_Teams[Manager],Sales_Teams[Regional_Office])</f>
        <v>Central</v>
      </c>
      <c r="E5162" t="s">
        <v>8953</v>
      </c>
      <c r="G5162" t="str">
        <f>IFERROR(_xlfn.XLOOKUP(Sales_Pipeline[[#This Row],[Account]],Accounts!$A$2:$A$86,Accounts!$F$2:$F$86),"")</f>
        <v/>
      </c>
      <c r="H5162" t="s">
        <v>77</v>
      </c>
      <c r="I5162" s="3">
        <v>42939</v>
      </c>
      <c r="K5162" s="8" t="str">
        <f>IF(Sales_Pipeline[[#This Row],[Close_Date]]="","",TEXT(Sales_Pipeline[[#This Row],[Close_Date]],"ddd"))</f>
        <v/>
      </c>
      <c r="L5162" s="8" t="str">
        <f>IF(Sales_Pipeline[[#This Row],[Close_Date]]="","",TEXT(Sales_Pipeline[[#This Row],[Close_Date]],"mmm"))</f>
        <v/>
      </c>
      <c r="M5162" s="8" t="str">
        <f>IF(Sales_Pipeline[[#This Row],[Close_Date]]="","","Q"&amp;ROUNDUP(MONTH(Sales_Pipeline[[#This Row],[Close_Date]])/3,0))</f>
        <v/>
      </c>
      <c r="N5162" s="2" t="str" cm="1">
        <f t="array" ref="N5162">IFERROR(_xlfn.IFS(Sales_Pipeline[[#This Row],[Deal_Stage]]="Won",_xlfn.XLOOKUP(Sales_Pipeline[[#This Row],[Product]],Products!$A$2:$A$8,Products!$C$2:$C$8),Sales_Pipeline[[#This Row],[Deal_Stage]]="Lost",_xlfn.XLOOKUP(Sales_Pipeline[[#This Row],[Product]],Products!$A$2:$A$8,Products!$C$2:$C$8)),"")</f>
        <v/>
      </c>
      <c r="O5162" s="2">
        <v>0</v>
      </c>
    </row>
    <row r="5163" spans="1:15" x14ac:dyDescent="0.3">
      <c r="A5163" t="s">
        <v>5309</v>
      </c>
      <c r="B5163" t="s">
        <v>15</v>
      </c>
      <c r="C5163" t="str">
        <f>_xlfn.XLOOKUP(Sales_Pipeline[[#This Row],[Sales_Agent]],Sales_Teams[Sales_Agent],Sales_Teams[Manager])</f>
        <v>Melvin Marxen</v>
      </c>
      <c r="D5163" t="str">
        <f>_xlfn.XLOOKUP(Sales_Pipeline[[#This Row],[Manager]],Sales_Teams[Manager],Sales_Teams[Regional_Office])</f>
        <v>Central</v>
      </c>
      <c r="E5163" t="s">
        <v>63</v>
      </c>
      <c r="F5163" t="s">
        <v>223</v>
      </c>
      <c r="G5163" t="str">
        <f>IFERROR(_xlfn.XLOOKUP(Sales_Pipeline[[#This Row],[Account]],Accounts!$A$2:$A$86,Accounts!$F$2:$F$86),"")</f>
        <v>United States</v>
      </c>
      <c r="H5163" t="s">
        <v>57</v>
      </c>
      <c r="I5163" s="3">
        <v>42939</v>
      </c>
      <c r="J5163" s="3">
        <v>43059</v>
      </c>
      <c r="K5163" s="8" t="str">
        <f>IF(Sales_Pipeline[[#This Row],[Close_Date]]="","",TEXT(Sales_Pipeline[[#This Row],[Close_Date]],"ddd"))</f>
        <v>Mon</v>
      </c>
      <c r="L5163" s="8" t="str">
        <f>IF(Sales_Pipeline[[#This Row],[Close_Date]]="","",TEXT(Sales_Pipeline[[#This Row],[Close_Date]],"mmm"))</f>
        <v>Nov</v>
      </c>
      <c r="M5163" s="8" t="str">
        <f>IF(Sales_Pipeline[[#This Row],[Close_Date]]="","","Q"&amp;ROUNDUP(MONTH(Sales_Pipeline[[#This Row],[Close_Date]])/3,0))</f>
        <v>Q4</v>
      </c>
      <c r="N5163" s="2" cm="1">
        <f t="array" ref="N5163">IFERROR(_xlfn.IFS(Sales_Pipeline[[#This Row],[Deal_Stage]]="Won",_xlfn.XLOOKUP(Sales_Pipeline[[#This Row],[Product]],Products!$A$2:$A$8,Products!$C$2:$C$8),Sales_Pipeline[[#This Row],[Deal_Stage]]="Lost",_xlfn.XLOOKUP(Sales_Pipeline[[#This Row],[Product]],Products!$A$2:$A$8,Products!$C$2:$C$8)),"")</f>
        <v>550</v>
      </c>
      <c r="O5163" s="2">
        <v>556</v>
      </c>
    </row>
    <row r="5164" spans="1:15" x14ac:dyDescent="0.3">
      <c r="A5164" t="s">
        <v>5310</v>
      </c>
      <c r="B5164" t="s">
        <v>15</v>
      </c>
      <c r="C5164" t="str">
        <f>_xlfn.XLOOKUP(Sales_Pipeline[[#This Row],[Sales_Agent]],Sales_Teams[Sales_Agent],Sales_Teams[Manager])</f>
        <v>Melvin Marxen</v>
      </c>
      <c r="D5164" t="str">
        <f>_xlfn.XLOOKUP(Sales_Pipeline[[#This Row],[Manager]],Sales_Teams[Manager],Sales_Teams[Regional_Office])</f>
        <v>Central</v>
      </c>
      <c r="E5164" t="s">
        <v>55</v>
      </c>
      <c r="F5164" t="s">
        <v>134</v>
      </c>
      <c r="G5164" t="str">
        <f>IFERROR(_xlfn.XLOOKUP(Sales_Pipeline[[#This Row],[Account]],Accounts!$A$2:$A$86,Accounts!$F$2:$F$86),"")</f>
        <v>United States</v>
      </c>
      <c r="H5164" t="s">
        <v>57</v>
      </c>
      <c r="I5164" s="3">
        <v>42939</v>
      </c>
      <c r="J5164" s="3">
        <v>42947</v>
      </c>
      <c r="K5164" s="8" t="str">
        <f>IF(Sales_Pipeline[[#This Row],[Close_Date]]="","",TEXT(Sales_Pipeline[[#This Row],[Close_Date]],"ddd"))</f>
        <v>Mon</v>
      </c>
      <c r="L5164" s="8" t="str">
        <f>IF(Sales_Pipeline[[#This Row],[Close_Date]]="","",TEXT(Sales_Pipeline[[#This Row],[Close_Date]],"mmm"))</f>
        <v>Jul</v>
      </c>
      <c r="M5164" s="8" t="str">
        <f>IF(Sales_Pipeline[[#This Row],[Close_Date]]="","","Q"&amp;ROUNDUP(MONTH(Sales_Pipeline[[#This Row],[Close_Date]])/3,0))</f>
        <v>Q3</v>
      </c>
      <c r="N5164" s="2" cm="1">
        <f t="array" ref="N5164">IFERROR(_xlfn.IFS(Sales_Pipeline[[#This Row],[Deal_Stage]]="Won",_xlfn.XLOOKUP(Sales_Pipeline[[#This Row],[Product]],Products!$A$2:$A$8,Products!$C$2:$C$8),Sales_Pipeline[[#This Row],[Deal_Stage]]="Lost",_xlfn.XLOOKUP(Sales_Pipeline[[#This Row],[Product]],Products!$A$2:$A$8,Products!$C$2:$C$8)),"")</f>
        <v>1096</v>
      </c>
      <c r="O5164" s="2">
        <v>1070</v>
      </c>
    </row>
    <row r="5165" spans="1:15" x14ac:dyDescent="0.3">
      <c r="A5165" t="s">
        <v>5311</v>
      </c>
      <c r="B5165" t="s">
        <v>38</v>
      </c>
      <c r="C5165" t="str">
        <f>_xlfn.XLOOKUP(Sales_Pipeline[[#This Row],[Sales_Agent]],Sales_Teams[Sales_Agent],Sales_Teams[Manager])</f>
        <v>Celia Rouche</v>
      </c>
      <c r="D5165" t="str">
        <f>_xlfn.XLOOKUP(Sales_Pipeline[[#This Row],[Manager]],Sales_Teams[Manager],Sales_Teams[Regional_Office])</f>
        <v>West</v>
      </c>
      <c r="E5165" t="s">
        <v>61</v>
      </c>
      <c r="F5165" t="s">
        <v>570</v>
      </c>
      <c r="G5165" t="str">
        <f>IFERROR(_xlfn.XLOOKUP(Sales_Pipeline[[#This Row],[Account]],Accounts!$A$2:$A$86,Accounts!$F$2:$F$86),"")</f>
        <v>Germany</v>
      </c>
      <c r="H5165" t="s">
        <v>57</v>
      </c>
      <c r="I5165" s="3">
        <v>42939</v>
      </c>
      <c r="J5165" s="3">
        <v>42941</v>
      </c>
      <c r="K5165" s="8" t="str">
        <f>IF(Sales_Pipeline[[#This Row],[Close_Date]]="","",TEXT(Sales_Pipeline[[#This Row],[Close_Date]],"ddd"))</f>
        <v>Tue</v>
      </c>
      <c r="L5165" s="8" t="str">
        <f>IF(Sales_Pipeline[[#This Row],[Close_Date]]="","",TEXT(Sales_Pipeline[[#This Row],[Close_Date]],"mmm"))</f>
        <v>Jul</v>
      </c>
      <c r="M5165" s="8" t="str">
        <f>IF(Sales_Pipeline[[#This Row],[Close_Date]]="","","Q"&amp;ROUNDUP(MONTH(Sales_Pipeline[[#This Row],[Close_Date]])/3,0))</f>
        <v>Q3</v>
      </c>
      <c r="N5165" s="2" cm="1">
        <f t="array" ref="N5165">IFERROR(_xlfn.IFS(Sales_Pipeline[[#This Row],[Deal_Stage]]="Won",_xlfn.XLOOKUP(Sales_Pipeline[[#This Row],[Product]],Products!$A$2:$A$8,Products!$C$2:$C$8),Sales_Pipeline[[#This Row],[Deal_Stage]]="Lost",_xlfn.XLOOKUP(Sales_Pipeline[[#This Row],[Product]],Products!$A$2:$A$8,Products!$C$2:$C$8)),"")</f>
        <v>55</v>
      </c>
      <c r="O5165" s="2">
        <v>57</v>
      </c>
    </row>
    <row r="5166" spans="1:15" x14ac:dyDescent="0.3">
      <c r="A5166" t="s">
        <v>5312</v>
      </c>
      <c r="B5166" t="s">
        <v>13</v>
      </c>
      <c r="C5166" t="str">
        <f>_xlfn.XLOOKUP(Sales_Pipeline[[#This Row],[Sales_Agent]],Sales_Teams[Sales_Agent],Sales_Teams[Manager])</f>
        <v>Melvin Marxen</v>
      </c>
      <c r="D5166" t="str">
        <f>_xlfn.XLOOKUP(Sales_Pipeline[[#This Row],[Manager]],Sales_Teams[Manager],Sales_Teams[Regional_Office])</f>
        <v>Central</v>
      </c>
      <c r="E5166" t="s">
        <v>61</v>
      </c>
      <c r="G5166" t="str">
        <f>IFERROR(_xlfn.XLOOKUP(Sales_Pipeline[[#This Row],[Account]],Accounts!$A$2:$A$86,Accounts!$F$2:$F$86),"")</f>
        <v/>
      </c>
      <c r="H5166" t="s">
        <v>77</v>
      </c>
      <c r="I5166" s="3">
        <v>42939</v>
      </c>
      <c r="K5166" s="8" t="str">
        <f>IF(Sales_Pipeline[[#This Row],[Close_Date]]="","",TEXT(Sales_Pipeline[[#This Row],[Close_Date]],"ddd"))</f>
        <v/>
      </c>
      <c r="L5166" s="8" t="str">
        <f>IF(Sales_Pipeline[[#This Row],[Close_Date]]="","",TEXT(Sales_Pipeline[[#This Row],[Close_Date]],"mmm"))</f>
        <v/>
      </c>
      <c r="M5166" s="8" t="str">
        <f>IF(Sales_Pipeline[[#This Row],[Close_Date]]="","","Q"&amp;ROUNDUP(MONTH(Sales_Pipeline[[#This Row],[Close_Date]])/3,0))</f>
        <v/>
      </c>
      <c r="N5166" s="2" t="str" cm="1">
        <f t="array" ref="N5166">IFERROR(_xlfn.IFS(Sales_Pipeline[[#This Row],[Deal_Stage]]="Won",_xlfn.XLOOKUP(Sales_Pipeline[[#This Row],[Product]],Products!$A$2:$A$8,Products!$C$2:$C$8),Sales_Pipeline[[#This Row],[Deal_Stage]]="Lost",_xlfn.XLOOKUP(Sales_Pipeline[[#This Row],[Product]],Products!$A$2:$A$8,Products!$C$2:$C$8)),"")</f>
        <v/>
      </c>
      <c r="O5166" s="2">
        <v>0</v>
      </c>
    </row>
    <row r="5167" spans="1:15" x14ac:dyDescent="0.3">
      <c r="A5167" t="s">
        <v>5313</v>
      </c>
      <c r="B5167" t="s">
        <v>13</v>
      </c>
      <c r="C5167" t="str">
        <f>_xlfn.XLOOKUP(Sales_Pipeline[[#This Row],[Sales_Agent]],Sales_Teams[Sales_Agent],Sales_Teams[Manager])</f>
        <v>Melvin Marxen</v>
      </c>
      <c r="D5167" t="str">
        <f>_xlfn.XLOOKUP(Sales_Pipeline[[#This Row],[Manager]],Sales_Teams[Manager],Sales_Teams[Regional_Office])</f>
        <v>Central</v>
      </c>
      <c r="E5167" t="s">
        <v>61</v>
      </c>
      <c r="G5167" t="str">
        <f>IFERROR(_xlfn.XLOOKUP(Sales_Pipeline[[#This Row],[Account]],Accounts!$A$2:$A$86,Accounts!$F$2:$F$86),"")</f>
        <v/>
      </c>
      <c r="H5167" t="s">
        <v>77</v>
      </c>
      <c r="I5167" s="3">
        <v>42939</v>
      </c>
      <c r="K5167" s="8" t="str">
        <f>IF(Sales_Pipeline[[#This Row],[Close_Date]]="","",TEXT(Sales_Pipeline[[#This Row],[Close_Date]],"ddd"))</f>
        <v/>
      </c>
      <c r="L5167" s="8" t="str">
        <f>IF(Sales_Pipeline[[#This Row],[Close_Date]]="","",TEXT(Sales_Pipeline[[#This Row],[Close_Date]],"mmm"))</f>
        <v/>
      </c>
      <c r="M5167" s="8" t="str">
        <f>IF(Sales_Pipeline[[#This Row],[Close_Date]]="","","Q"&amp;ROUNDUP(MONTH(Sales_Pipeline[[#This Row],[Close_Date]])/3,0))</f>
        <v/>
      </c>
      <c r="N5167" s="2" t="str" cm="1">
        <f t="array" ref="N5167">IFERROR(_xlfn.IFS(Sales_Pipeline[[#This Row],[Deal_Stage]]="Won",_xlfn.XLOOKUP(Sales_Pipeline[[#This Row],[Product]],Products!$A$2:$A$8,Products!$C$2:$C$8),Sales_Pipeline[[#This Row],[Deal_Stage]]="Lost",_xlfn.XLOOKUP(Sales_Pipeline[[#This Row],[Product]],Products!$A$2:$A$8,Products!$C$2:$C$8)),"")</f>
        <v/>
      </c>
      <c r="O5167" s="2">
        <v>0</v>
      </c>
    </row>
    <row r="5168" spans="1:15" x14ac:dyDescent="0.3">
      <c r="A5168" t="s">
        <v>5314</v>
      </c>
      <c r="B5168" t="s">
        <v>36</v>
      </c>
      <c r="C5168" t="str">
        <f>_xlfn.XLOOKUP(Sales_Pipeline[[#This Row],[Sales_Agent]],Sales_Teams[Sales_Agent],Sales_Teams[Manager])</f>
        <v>Celia Rouche</v>
      </c>
      <c r="D5168" t="str">
        <f>_xlfn.XLOOKUP(Sales_Pipeline[[#This Row],[Manager]],Sales_Teams[Manager],Sales_Teams[Regional_Office])</f>
        <v>West</v>
      </c>
      <c r="E5168" t="s">
        <v>55</v>
      </c>
      <c r="F5168" t="s">
        <v>66</v>
      </c>
      <c r="G5168" t="str">
        <f>IFERROR(_xlfn.XLOOKUP(Sales_Pipeline[[#This Row],[Account]],Accounts!$A$2:$A$86,Accounts!$F$2:$F$86),"")</f>
        <v>United States</v>
      </c>
      <c r="H5168" t="s">
        <v>82</v>
      </c>
      <c r="I5168" s="3">
        <v>42939</v>
      </c>
      <c r="J5168" s="3">
        <v>42947</v>
      </c>
      <c r="K5168" s="8" t="str">
        <f>IF(Sales_Pipeline[[#This Row],[Close_Date]]="","",TEXT(Sales_Pipeline[[#This Row],[Close_Date]],"ddd"))</f>
        <v>Mon</v>
      </c>
      <c r="L5168" s="8" t="str">
        <f>IF(Sales_Pipeline[[#This Row],[Close_Date]]="","",TEXT(Sales_Pipeline[[#This Row],[Close_Date]],"mmm"))</f>
        <v>Jul</v>
      </c>
      <c r="M5168" s="8" t="str">
        <f>IF(Sales_Pipeline[[#This Row],[Close_Date]]="","","Q"&amp;ROUNDUP(MONTH(Sales_Pipeline[[#This Row],[Close_Date]])/3,0))</f>
        <v>Q3</v>
      </c>
      <c r="N5168" s="2" cm="1">
        <f t="array" ref="N5168">IFERROR(_xlfn.IFS(Sales_Pipeline[[#This Row],[Deal_Stage]]="Won",_xlfn.XLOOKUP(Sales_Pipeline[[#This Row],[Product]],Products!$A$2:$A$8,Products!$C$2:$C$8),Sales_Pipeline[[#This Row],[Deal_Stage]]="Lost",_xlfn.XLOOKUP(Sales_Pipeline[[#This Row],[Product]],Products!$A$2:$A$8,Products!$C$2:$C$8)),"")</f>
        <v>1096</v>
      </c>
      <c r="O5168" s="2">
        <v>0</v>
      </c>
    </row>
    <row r="5169" spans="1:15" x14ac:dyDescent="0.3">
      <c r="A5169" t="s">
        <v>5315</v>
      </c>
      <c r="B5169" t="s">
        <v>40</v>
      </c>
      <c r="C5169" t="str">
        <f>_xlfn.XLOOKUP(Sales_Pipeline[[#This Row],[Sales_Agent]],Sales_Teams[Sales_Agent],Sales_Teams[Manager])</f>
        <v>Summer Sewald</v>
      </c>
      <c r="D5169" t="str">
        <f>_xlfn.XLOOKUP(Sales_Pipeline[[#This Row],[Manager]],Sales_Teams[Manager],Sales_Teams[Regional_Office])</f>
        <v>West</v>
      </c>
      <c r="E5169" t="s">
        <v>84</v>
      </c>
      <c r="F5169" t="s">
        <v>70</v>
      </c>
      <c r="G5169" t="str">
        <f>IFERROR(_xlfn.XLOOKUP(Sales_Pipeline[[#This Row],[Account]],Accounts!$A$2:$A$86,Accounts!$F$2:$F$86),"")</f>
        <v>United States</v>
      </c>
      <c r="H5169" t="s">
        <v>57</v>
      </c>
      <c r="I5169" s="3">
        <v>42939</v>
      </c>
      <c r="J5169" s="3">
        <v>42941</v>
      </c>
      <c r="K5169" s="8" t="str">
        <f>IF(Sales_Pipeline[[#This Row],[Close_Date]]="","",TEXT(Sales_Pipeline[[#This Row],[Close_Date]],"ddd"))</f>
        <v>Tue</v>
      </c>
      <c r="L5169" s="8" t="str">
        <f>IF(Sales_Pipeline[[#This Row],[Close_Date]]="","",TEXT(Sales_Pipeline[[#This Row],[Close_Date]],"mmm"))</f>
        <v>Jul</v>
      </c>
      <c r="M5169" s="8" t="str">
        <f>IF(Sales_Pipeline[[#This Row],[Close_Date]]="","","Q"&amp;ROUNDUP(MONTH(Sales_Pipeline[[#This Row],[Close_Date]])/3,0))</f>
        <v>Q3</v>
      </c>
      <c r="N5169" s="2" cm="1">
        <f t="array" ref="N5169">IFERROR(_xlfn.IFS(Sales_Pipeline[[#This Row],[Deal_Stage]]="Won",_xlfn.XLOOKUP(Sales_Pipeline[[#This Row],[Product]],Products!$A$2:$A$8,Products!$C$2:$C$8),Sales_Pipeline[[#This Row],[Deal_Stage]]="Lost",_xlfn.XLOOKUP(Sales_Pipeline[[#This Row],[Product]],Products!$A$2:$A$8,Products!$C$2:$C$8)),"")</f>
        <v>5482</v>
      </c>
      <c r="O5169" s="2">
        <v>4824</v>
      </c>
    </row>
    <row r="5170" spans="1:15" x14ac:dyDescent="0.3">
      <c r="A5170" t="s">
        <v>5316</v>
      </c>
      <c r="B5170" t="s">
        <v>10</v>
      </c>
      <c r="C5170" t="str">
        <f>_xlfn.XLOOKUP(Sales_Pipeline[[#This Row],[Sales_Agent]],Sales_Teams[Sales_Agent],Sales_Teams[Manager])</f>
        <v>Melvin Marxen</v>
      </c>
      <c r="D5170" t="str">
        <f>_xlfn.XLOOKUP(Sales_Pipeline[[#This Row],[Manager]],Sales_Teams[Manager],Sales_Teams[Regional_Office])</f>
        <v>Central</v>
      </c>
      <c r="E5170" t="s">
        <v>84</v>
      </c>
      <c r="F5170" t="s">
        <v>507</v>
      </c>
      <c r="G5170" t="str">
        <f>IFERROR(_xlfn.XLOOKUP(Sales_Pipeline[[#This Row],[Account]],Accounts!$A$2:$A$86,Accounts!$F$2:$F$86),"")</f>
        <v>Belgium</v>
      </c>
      <c r="H5170" t="s">
        <v>57</v>
      </c>
      <c r="I5170" s="3">
        <v>42939</v>
      </c>
      <c r="J5170" s="3">
        <v>43058</v>
      </c>
      <c r="K5170" s="8" t="str">
        <f>IF(Sales_Pipeline[[#This Row],[Close_Date]]="","",TEXT(Sales_Pipeline[[#This Row],[Close_Date]],"ddd"))</f>
        <v>Sun</v>
      </c>
      <c r="L5170" s="8" t="str">
        <f>IF(Sales_Pipeline[[#This Row],[Close_Date]]="","",TEXT(Sales_Pipeline[[#This Row],[Close_Date]],"mmm"))</f>
        <v>Nov</v>
      </c>
      <c r="M5170" s="8" t="str">
        <f>IF(Sales_Pipeline[[#This Row],[Close_Date]]="","","Q"&amp;ROUNDUP(MONTH(Sales_Pipeline[[#This Row],[Close_Date]])/3,0))</f>
        <v>Q4</v>
      </c>
      <c r="N5170" s="2" cm="1">
        <f t="array" ref="N5170">IFERROR(_xlfn.IFS(Sales_Pipeline[[#This Row],[Deal_Stage]]="Won",_xlfn.XLOOKUP(Sales_Pipeline[[#This Row],[Product]],Products!$A$2:$A$8,Products!$C$2:$C$8),Sales_Pipeline[[#This Row],[Deal_Stage]]="Lost",_xlfn.XLOOKUP(Sales_Pipeline[[#This Row],[Product]],Products!$A$2:$A$8,Products!$C$2:$C$8)),"")</f>
        <v>5482</v>
      </c>
      <c r="O5170" s="2">
        <v>6049</v>
      </c>
    </row>
    <row r="5171" spans="1:15" x14ac:dyDescent="0.3">
      <c r="A5171" t="s">
        <v>5317</v>
      </c>
      <c r="B5171" t="s">
        <v>43</v>
      </c>
      <c r="C5171" t="str">
        <f>_xlfn.XLOOKUP(Sales_Pipeline[[#This Row],[Sales_Agent]],Sales_Teams[Sales_Agent],Sales_Teams[Manager])</f>
        <v>Summer Sewald</v>
      </c>
      <c r="D5171" t="str">
        <f>_xlfn.XLOOKUP(Sales_Pipeline[[#This Row],[Manager]],Sales_Teams[Manager],Sales_Teams[Regional_Office])</f>
        <v>West</v>
      </c>
      <c r="E5171" t="s">
        <v>61</v>
      </c>
      <c r="F5171" t="s">
        <v>240</v>
      </c>
      <c r="G5171" t="str">
        <f>IFERROR(_xlfn.XLOOKUP(Sales_Pipeline[[#This Row],[Account]],Accounts!$A$2:$A$86,Accounts!$F$2:$F$86),"")</f>
        <v>United States</v>
      </c>
      <c r="H5171" t="s">
        <v>57</v>
      </c>
      <c r="I5171" s="3">
        <v>42939</v>
      </c>
      <c r="J5171" s="3">
        <v>42944</v>
      </c>
      <c r="K5171" s="8" t="str">
        <f>IF(Sales_Pipeline[[#This Row],[Close_Date]]="","",TEXT(Sales_Pipeline[[#This Row],[Close_Date]],"ddd"))</f>
        <v>Fri</v>
      </c>
      <c r="L5171" s="8" t="str">
        <f>IF(Sales_Pipeline[[#This Row],[Close_Date]]="","",TEXT(Sales_Pipeline[[#This Row],[Close_Date]],"mmm"))</f>
        <v>Jul</v>
      </c>
      <c r="M5171" s="8" t="str">
        <f>IF(Sales_Pipeline[[#This Row],[Close_Date]]="","","Q"&amp;ROUNDUP(MONTH(Sales_Pipeline[[#This Row],[Close_Date]])/3,0))</f>
        <v>Q3</v>
      </c>
      <c r="N5171" s="2" cm="1">
        <f t="array" ref="N5171">IFERROR(_xlfn.IFS(Sales_Pipeline[[#This Row],[Deal_Stage]]="Won",_xlfn.XLOOKUP(Sales_Pipeline[[#This Row],[Product]],Products!$A$2:$A$8,Products!$C$2:$C$8),Sales_Pipeline[[#This Row],[Deal_Stage]]="Lost",_xlfn.XLOOKUP(Sales_Pipeline[[#This Row],[Product]],Products!$A$2:$A$8,Products!$C$2:$C$8)),"")</f>
        <v>55</v>
      </c>
      <c r="O5171" s="2">
        <v>58</v>
      </c>
    </row>
    <row r="5172" spans="1:15" x14ac:dyDescent="0.3">
      <c r="A5172" t="s">
        <v>5318</v>
      </c>
      <c r="B5172" t="s">
        <v>43</v>
      </c>
      <c r="C5172" t="str">
        <f>_xlfn.XLOOKUP(Sales_Pipeline[[#This Row],[Sales_Agent]],Sales_Teams[Sales_Agent],Sales_Teams[Manager])</f>
        <v>Summer Sewald</v>
      </c>
      <c r="D5172" t="str">
        <f>_xlfn.XLOOKUP(Sales_Pipeline[[#This Row],[Manager]],Sales_Teams[Manager],Sales_Teams[Regional_Office])</f>
        <v>West</v>
      </c>
      <c r="E5172" t="s">
        <v>76</v>
      </c>
      <c r="F5172" t="s">
        <v>216</v>
      </c>
      <c r="G5172" t="str">
        <f>IFERROR(_xlfn.XLOOKUP(Sales_Pipeline[[#This Row],[Account]],Accounts!$A$2:$A$86,Accounts!$F$2:$F$86),"")</f>
        <v>United States</v>
      </c>
      <c r="H5172" t="s">
        <v>57</v>
      </c>
      <c r="I5172" s="3">
        <v>42939</v>
      </c>
      <c r="J5172" s="3">
        <v>42967</v>
      </c>
      <c r="K5172" s="8" t="str">
        <f>IF(Sales_Pipeline[[#This Row],[Close_Date]]="","",TEXT(Sales_Pipeline[[#This Row],[Close_Date]],"ddd"))</f>
        <v>Sun</v>
      </c>
      <c r="L5172" s="8" t="str">
        <f>IF(Sales_Pipeline[[#This Row],[Close_Date]]="","",TEXT(Sales_Pipeline[[#This Row],[Close_Date]],"mmm"))</f>
        <v>Aug</v>
      </c>
      <c r="M5172" s="8" t="str">
        <f>IF(Sales_Pipeline[[#This Row],[Close_Date]]="","","Q"&amp;ROUNDUP(MONTH(Sales_Pipeline[[#This Row],[Close_Date]])/3,0))</f>
        <v>Q3</v>
      </c>
      <c r="N5172" s="2" cm="1">
        <f t="array" ref="N5172">IFERROR(_xlfn.IFS(Sales_Pipeline[[#This Row],[Deal_Stage]]="Won",_xlfn.XLOOKUP(Sales_Pipeline[[#This Row],[Product]],Products!$A$2:$A$8,Products!$C$2:$C$8),Sales_Pipeline[[#This Row],[Deal_Stage]]="Lost",_xlfn.XLOOKUP(Sales_Pipeline[[#This Row],[Product]],Products!$A$2:$A$8,Products!$C$2:$C$8)),"")</f>
        <v>3393</v>
      </c>
      <c r="O5172" s="2">
        <v>3335</v>
      </c>
    </row>
    <row r="5173" spans="1:15" x14ac:dyDescent="0.3">
      <c r="A5173" t="s">
        <v>5319</v>
      </c>
      <c r="B5173" t="s">
        <v>42</v>
      </c>
      <c r="C5173" t="str">
        <f>_xlfn.XLOOKUP(Sales_Pipeline[[#This Row],[Sales_Agent]],Sales_Teams[Sales_Agent],Sales_Teams[Manager])</f>
        <v>Summer Sewald</v>
      </c>
      <c r="D5173" t="str">
        <f>_xlfn.XLOOKUP(Sales_Pipeline[[#This Row],[Manager]],Sales_Teams[Manager],Sales_Teams[Regional_Office])</f>
        <v>West</v>
      </c>
      <c r="E5173" t="s">
        <v>55</v>
      </c>
      <c r="F5173" t="s">
        <v>240</v>
      </c>
      <c r="G5173" t="str">
        <f>IFERROR(_xlfn.XLOOKUP(Sales_Pipeline[[#This Row],[Account]],Accounts!$A$2:$A$86,Accounts!$F$2:$F$86),"")</f>
        <v>United States</v>
      </c>
      <c r="H5173" t="s">
        <v>82</v>
      </c>
      <c r="I5173" s="3">
        <v>42939</v>
      </c>
      <c r="J5173" s="3">
        <v>42946</v>
      </c>
      <c r="K5173" s="8" t="str">
        <f>IF(Sales_Pipeline[[#This Row],[Close_Date]]="","",TEXT(Sales_Pipeline[[#This Row],[Close_Date]],"ddd"))</f>
        <v>Sun</v>
      </c>
      <c r="L5173" s="8" t="str">
        <f>IF(Sales_Pipeline[[#This Row],[Close_Date]]="","",TEXT(Sales_Pipeline[[#This Row],[Close_Date]],"mmm"))</f>
        <v>Jul</v>
      </c>
      <c r="M5173" s="8" t="str">
        <f>IF(Sales_Pipeline[[#This Row],[Close_Date]]="","","Q"&amp;ROUNDUP(MONTH(Sales_Pipeline[[#This Row],[Close_Date]])/3,0))</f>
        <v>Q3</v>
      </c>
      <c r="N5173" s="2" cm="1">
        <f t="array" ref="N5173">IFERROR(_xlfn.IFS(Sales_Pipeline[[#This Row],[Deal_Stage]]="Won",_xlfn.XLOOKUP(Sales_Pipeline[[#This Row],[Product]],Products!$A$2:$A$8,Products!$C$2:$C$8),Sales_Pipeline[[#This Row],[Deal_Stage]]="Lost",_xlfn.XLOOKUP(Sales_Pipeline[[#This Row],[Product]],Products!$A$2:$A$8,Products!$C$2:$C$8)),"")</f>
        <v>1096</v>
      </c>
      <c r="O5173" s="2">
        <v>0</v>
      </c>
    </row>
    <row r="5174" spans="1:15" x14ac:dyDescent="0.3">
      <c r="A5174" t="s">
        <v>5320</v>
      </c>
      <c r="B5174" t="s">
        <v>8</v>
      </c>
      <c r="C5174" t="str">
        <f>_xlfn.XLOOKUP(Sales_Pipeline[[#This Row],[Sales_Agent]],Sales_Teams[Sales_Agent],Sales_Teams[Manager])</f>
        <v>Dustin Brinkmann</v>
      </c>
      <c r="D5174" t="str">
        <f>_xlfn.XLOOKUP(Sales_Pipeline[[#This Row],[Manager]],Sales_Teams[Manager],Sales_Teams[Regional_Office])</f>
        <v>Central</v>
      </c>
      <c r="E5174" t="s">
        <v>63</v>
      </c>
      <c r="G5174" t="str">
        <f>IFERROR(_xlfn.XLOOKUP(Sales_Pipeline[[#This Row],[Account]],Accounts!$A$2:$A$86,Accounts!$F$2:$F$86),"")</f>
        <v/>
      </c>
      <c r="H5174" t="s">
        <v>77</v>
      </c>
      <c r="I5174" s="3">
        <v>42939</v>
      </c>
      <c r="K5174" s="8" t="str">
        <f>IF(Sales_Pipeline[[#This Row],[Close_Date]]="","",TEXT(Sales_Pipeline[[#This Row],[Close_Date]],"ddd"))</f>
        <v/>
      </c>
      <c r="L5174" s="8" t="str">
        <f>IF(Sales_Pipeline[[#This Row],[Close_Date]]="","",TEXT(Sales_Pipeline[[#This Row],[Close_Date]],"mmm"))</f>
        <v/>
      </c>
      <c r="M5174" s="8" t="str">
        <f>IF(Sales_Pipeline[[#This Row],[Close_Date]]="","","Q"&amp;ROUNDUP(MONTH(Sales_Pipeline[[#This Row],[Close_Date]])/3,0))</f>
        <v/>
      </c>
      <c r="N5174" s="2" t="str" cm="1">
        <f t="array" ref="N5174">IFERROR(_xlfn.IFS(Sales_Pipeline[[#This Row],[Deal_Stage]]="Won",_xlfn.XLOOKUP(Sales_Pipeline[[#This Row],[Product]],Products!$A$2:$A$8,Products!$C$2:$C$8),Sales_Pipeline[[#This Row],[Deal_Stage]]="Lost",_xlfn.XLOOKUP(Sales_Pipeline[[#This Row],[Product]],Products!$A$2:$A$8,Products!$C$2:$C$8)),"")</f>
        <v/>
      </c>
      <c r="O5174" s="2">
        <v>0</v>
      </c>
    </row>
    <row r="5175" spans="1:15" x14ac:dyDescent="0.3">
      <c r="A5175" t="s">
        <v>5321</v>
      </c>
      <c r="B5175" t="s">
        <v>8</v>
      </c>
      <c r="C5175" t="str">
        <f>_xlfn.XLOOKUP(Sales_Pipeline[[#This Row],[Sales_Agent]],Sales_Teams[Sales_Agent],Sales_Teams[Manager])</f>
        <v>Dustin Brinkmann</v>
      </c>
      <c r="D5175" t="str">
        <f>_xlfn.XLOOKUP(Sales_Pipeline[[#This Row],[Manager]],Sales_Teams[Manager],Sales_Teams[Regional_Office])</f>
        <v>Central</v>
      </c>
      <c r="E5175" t="s">
        <v>63</v>
      </c>
      <c r="G5175" t="str">
        <f>IFERROR(_xlfn.XLOOKUP(Sales_Pipeline[[#This Row],[Account]],Accounts!$A$2:$A$86,Accounts!$F$2:$F$86),"")</f>
        <v/>
      </c>
      <c r="H5175" t="s">
        <v>77</v>
      </c>
      <c r="I5175" s="3">
        <v>42939</v>
      </c>
      <c r="K5175" s="8" t="str">
        <f>IF(Sales_Pipeline[[#This Row],[Close_Date]]="","",TEXT(Sales_Pipeline[[#This Row],[Close_Date]],"ddd"))</f>
        <v/>
      </c>
      <c r="L5175" s="8" t="str">
        <f>IF(Sales_Pipeline[[#This Row],[Close_Date]]="","",TEXT(Sales_Pipeline[[#This Row],[Close_Date]],"mmm"))</f>
        <v/>
      </c>
      <c r="M5175" s="8" t="str">
        <f>IF(Sales_Pipeline[[#This Row],[Close_Date]]="","","Q"&amp;ROUNDUP(MONTH(Sales_Pipeline[[#This Row],[Close_Date]])/3,0))</f>
        <v/>
      </c>
      <c r="N5175" s="2" t="str" cm="1">
        <f t="array" ref="N5175">IFERROR(_xlfn.IFS(Sales_Pipeline[[#This Row],[Deal_Stage]]="Won",_xlfn.XLOOKUP(Sales_Pipeline[[#This Row],[Product]],Products!$A$2:$A$8,Products!$C$2:$C$8),Sales_Pipeline[[#This Row],[Deal_Stage]]="Lost",_xlfn.XLOOKUP(Sales_Pipeline[[#This Row],[Product]],Products!$A$2:$A$8,Products!$C$2:$C$8)),"")</f>
        <v/>
      </c>
      <c r="O5175" s="2">
        <v>0</v>
      </c>
    </row>
    <row r="5176" spans="1:15" x14ac:dyDescent="0.3">
      <c r="A5176" t="s">
        <v>5322</v>
      </c>
      <c r="B5176" t="s">
        <v>37</v>
      </c>
      <c r="C5176" t="str">
        <f>_xlfn.XLOOKUP(Sales_Pipeline[[#This Row],[Sales_Agent]],Sales_Teams[Sales_Agent],Sales_Teams[Manager])</f>
        <v>Celia Rouche</v>
      </c>
      <c r="D5176" t="str">
        <f>_xlfn.XLOOKUP(Sales_Pipeline[[#This Row],[Manager]],Sales_Teams[Manager],Sales_Teams[Regional_Office])</f>
        <v>West</v>
      </c>
      <c r="E5176" t="s">
        <v>163</v>
      </c>
      <c r="F5176" t="s">
        <v>147</v>
      </c>
      <c r="G5176" t="str">
        <f>IFERROR(_xlfn.XLOOKUP(Sales_Pipeline[[#This Row],[Account]],Accounts!$A$2:$A$86,Accounts!$F$2:$F$86),"")</f>
        <v>United States</v>
      </c>
      <c r="H5176" t="s">
        <v>77</v>
      </c>
      <c r="I5176" s="3">
        <v>42939</v>
      </c>
      <c r="K5176" s="8" t="str">
        <f>IF(Sales_Pipeline[[#This Row],[Close_Date]]="","",TEXT(Sales_Pipeline[[#This Row],[Close_Date]],"ddd"))</f>
        <v/>
      </c>
      <c r="L5176" s="8" t="str">
        <f>IF(Sales_Pipeline[[#This Row],[Close_Date]]="","",TEXT(Sales_Pipeline[[#This Row],[Close_Date]],"mmm"))</f>
        <v/>
      </c>
      <c r="M5176" s="8" t="str">
        <f>IF(Sales_Pipeline[[#This Row],[Close_Date]]="","","Q"&amp;ROUNDUP(MONTH(Sales_Pipeline[[#This Row],[Close_Date]])/3,0))</f>
        <v/>
      </c>
      <c r="N5176" s="2" t="str" cm="1">
        <f t="array" ref="N5176">IFERROR(_xlfn.IFS(Sales_Pipeline[[#This Row],[Deal_Stage]]="Won",_xlfn.XLOOKUP(Sales_Pipeline[[#This Row],[Product]],Products!$A$2:$A$8,Products!$C$2:$C$8),Sales_Pipeline[[#This Row],[Deal_Stage]]="Lost",_xlfn.XLOOKUP(Sales_Pipeline[[#This Row],[Product]],Products!$A$2:$A$8,Products!$C$2:$C$8)),"")</f>
        <v/>
      </c>
      <c r="O5176" s="2">
        <v>0</v>
      </c>
    </row>
    <row r="5177" spans="1:15" x14ac:dyDescent="0.3">
      <c r="A5177" t="s">
        <v>5323</v>
      </c>
      <c r="B5177" t="s">
        <v>37</v>
      </c>
      <c r="C5177" t="str">
        <f>_xlfn.XLOOKUP(Sales_Pipeline[[#This Row],[Sales_Agent]],Sales_Teams[Sales_Agent],Sales_Teams[Manager])</f>
        <v>Celia Rouche</v>
      </c>
      <c r="D5177" t="str">
        <f>_xlfn.XLOOKUP(Sales_Pipeline[[#This Row],[Manager]],Sales_Teams[Manager],Sales_Teams[Regional_Office])</f>
        <v>West</v>
      </c>
      <c r="E5177" t="s">
        <v>8953</v>
      </c>
      <c r="F5177" t="s">
        <v>173</v>
      </c>
      <c r="G5177" t="str">
        <f>IFERROR(_xlfn.XLOOKUP(Sales_Pipeline[[#This Row],[Account]],Accounts!$A$2:$A$86,Accounts!$F$2:$F$86),"")</f>
        <v>United States</v>
      </c>
      <c r="H5177" t="s">
        <v>82</v>
      </c>
      <c r="I5177" s="3">
        <v>42939</v>
      </c>
      <c r="J5177" s="3">
        <v>43046</v>
      </c>
      <c r="K5177" s="8" t="str">
        <f>IF(Sales_Pipeline[[#This Row],[Close_Date]]="","",TEXT(Sales_Pipeline[[#This Row],[Close_Date]],"ddd"))</f>
        <v>Tue</v>
      </c>
      <c r="L5177" s="8" t="str">
        <f>IF(Sales_Pipeline[[#This Row],[Close_Date]]="","",TEXT(Sales_Pipeline[[#This Row],[Close_Date]],"mmm"))</f>
        <v>Nov</v>
      </c>
      <c r="M5177" s="8" t="str">
        <f>IF(Sales_Pipeline[[#This Row],[Close_Date]]="","","Q"&amp;ROUNDUP(MONTH(Sales_Pipeline[[#This Row],[Close_Date]])/3,0))</f>
        <v>Q4</v>
      </c>
      <c r="N5177" s="2" cm="1">
        <f t="array" ref="N5177">IFERROR(_xlfn.IFS(Sales_Pipeline[[#This Row],[Deal_Stage]]="Won",_xlfn.XLOOKUP(Sales_Pipeline[[#This Row],[Product]],Products!$A$2:$A$8,Products!$C$2:$C$8),Sales_Pipeline[[#This Row],[Deal_Stage]]="Lost",_xlfn.XLOOKUP(Sales_Pipeline[[#This Row],[Product]],Products!$A$2:$A$8,Products!$C$2:$C$8)),"")</f>
        <v>4821</v>
      </c>
      <c r="O5177" s="2">
        <v>0</v>
      </c>
    </row>
    <row r="5178" spans="1:15" x14ac:dyDescent="0.3">
      <c r="A5178" t="s">
        <v>5324</v>
      </c>
      <c r="B5178" t="s">
        <v>12</v>
      </c>
      <c r="C5178" t="str">
        <f>_xlfn.XLOOKUP(Sales_Pipeline[[#This Row],[Sales_Agent]],Sales_Teams[Sales_Agent],Sales_Teams[Manager])</f>
        <v>Melvin Marxen</v>
      </c>
      <c r="D5178" t="str">
        <f>_xlfn.XLOOKUP(Sales_Pipeline[[#This Row],[Manager]],Sales_Teams[Manager],Sales_Teams[Regional_Office])</f>
        <v>Central</v>
      </c>
      <c r="E5178" t="s">
        <v>55</v>
      </c>
      <c r="F5178" t="s">
        <v>214</v>
      </c>
      <c r="G5178" t="str">
        <f>IFERROR(_xlfn.XLOOKUP(Sales_Pipeline[[#This Row],[Account]],Accounts!$A$2:$A$86,Accounts!$F$2:$F$86),"")</f>
        <v>United States</v>
      </c>
      <c r="H5178" t="s">
        <v>82</v>
      </c>
      <c r="I5178" s="3">
        <v>42939</v>
      </c>
      <c r="J5178" s="3">
        <v>42941</v>
      </c>
      <c r="K5178" s="8" t="str">
        <f>IF(Sales_Pipeline[[#This Row],[Close_Date]]="","",TEXT(Sales_Pipeline[[#This Row],[Close_Date]],"ddd"))</f>
        <v>Tue</v>
      </c>
      <c r="L5178" s="8" t="str">
        <f>IF(Sales_Pipeline[[#This Row],[Close_Date]]="","",TEXT(Sales_Pipeline[[#This Row],[Close_Date]],"mmm"))</f>
        <v>Jul</v>
      </c>
      <c r="M5178" s="8" t="str">
        <f>IF(Sales_Pipeline[[#This Row],[Close_Date]]="","","Q"&amp;ROUNDUP(MONTH(Sales_Pipeline[[#This Row],[Close_Date]])/3,0))</f>
        <v>Q3</v>
      </c>
      <c r="N5178" s="2" cm="1">
        <f t="array" ref="N5178">IFERROR(_xlfn.IFS(Sales_Pipeline[[#This Row],[Deal_Stage]]="Won",_xlfn.XLOOKUP(Sales_Pipeline[[#This Row],[Product]],Products!$A$2:$A$8,Products!$C$2:$C$8),Sales_Pipeline[[#This Row],[Deal_Stage]]="Lost",_xlfn.XLOOKUP(Sales_Pipeline[[#This Row],[Product]],Products!$A$2:$A$8,Products!$C$2:$C$8)),"")</f>
        <v>1096</v>
      </c>
      <c r="O5178" s="2">
        <v>0</v>
      </c>
    </row>
    <row r="5179" spans="1:15" x14ac:dyDescent="0.3">
      <c r="A5179" t="s">
        <v>5325</v>
      </c>
      <c r="B5179" t="s">
        <v>12</v>
      </c>
      <c r="C5179" t="str">
        <f>_xlfn.XLOOKUP(Sales_Pipeline[[#This Row],[Sales_Agent]],Sales_Teams[Sales_Agent],Sales_Teams[Manager])</f>
        <v>Melvin Marxen</v>
      </c>
      <c r="D5179" t="str">
        <f>_xlfn.XLOOKUP(Sales_Pipeline[[#This Row],[Manager]],Sales_Teams[Manager],Sales_Teams[Regional_Office])</f>
        <v>Central</v>
      </c>
      <c r="E5179" t="s">
        <v>55</v>
      </c>
      <c r="F5179" t="s">
        <v>187</v>
      </c>
      <c r="G5179" t="str">
        <f>IFERROR(_xlfn.XLOOKUP(Sales_Pipeline[[#This Row],[Account]],Accounts!$A$2:$A$86,Accounts!$F$2:$F$86),"")</f>
        <v>United States</v>
      </c>
      <c r="H5179" t="s">
        <v>57</v>
      </c>
      <c r="I5179" s="3">
        <v>42939</v>
      </c>
      <c r="J5179" s="3">
        <v>42954</v>
      </c>
      <c r="K5179" s="8" t="str">
        <f>IF(Sales_Pipeline[[#This Row],[Close_Date]]="","",TEXT(Sales_Pipeline[[#This Row],[Close_Date]],"ddd"))</f>
        <v>Mon</v>
      </c>
      <c r="L5179" s="8" t="str">
        <f>IF(Sales_Pipeline[[#This Row],[Close_Date]]="","",TEXT(Sales_Pipeline[[#This Row],[Close_Date]],"mmm"))</f>
        <v>Aug</v>
      </c>
      <c r="M5179" s="8" t="str">
        <f>IF(Sales_Pipeline[[#This Row],[Close_Date]]="","","Q"&amp;ROUNDUP(MONTH(Sales_Pipeline[[#This Row],[Close_Date]])/3,0))</f>
        <v>Q3</v>
      </c>
      <c r="N5179" s="2" cm="1">
        <f t="array" ref="N5179">IFERROR(_xlfn.IFS(Sales_Pipeline[[#This Row],[Deal_Stage]]="Won",_xlfn.XLOOKUP(Sales_Pipeline[[#This Row],[Product]],Products!$A$2:$A$8,Products!$C$2:$C$8),Sales_Pipeline[[#This Row],[Deal_Stage]]="Lost",_xlfn.XLOOKUP(Sales_Pipeline[[#This Row],[Product]],Products!$A$2:$A$8,Products!$C$2:$C$8)),"")</f>
        <v>1096</v>
      </c>
      <c r="O5179" s="2">
        <v>1006</v>
      </c>
    </row>
    <row r="5180" spans="1:15" x14ac:dyDescent="0.3">
      <c r="A5180" t="s">
        <v>5326</v>
      </c>
      <c r="B5180" t="s">
        <v>12</v>
      </c>
      <c r="C5180" t="str">
        <f>_xlfn.XLOOKUP(Sales_Pipeline[[#This Row],[Sales_Agent]],Sales_Teams[Sales_Agent],Sales_Teams[Manager])</f>
        <v>Melvin Marxen</v>
      </c>
      <c r="D5180" t="str">
        <f>_xlfn.XLOOKUP(Sales_Pipeline[[#This Row],[Manager]],Sales_Teams[Manager],Sales_Teams[Regional_Office])</f>
        <v>Central</v>
      </c>
      <c r="E5180" t="s">
        <v>76</v>
      </c>
      <c r="F5180" t="s">
        <v>507</v>
      </c>
      <c r="G5180" t="str">
        <f>IFERROR(_xlfn.XLOOKUP(Sales_Pipeline[[#This Row],[Account]],Accounts!$A$2:$A$86,Accounts!$F$2:$F$86),"")</f>
        <v>Belgium</v>
      </c>
      <c r="H5180" t="s">
        <v>57</v>
      </c>
      <c r="I5180" s="3">
        <v>42939</v>
      </c>
      <c r="J5180" s="3">
        <v>42949</v>
      </c>
      <c r="K5180" s="8" t="str">
        <f>IF(Sales_Pipeline[[#This Row],[Close_Date]]="","",TEXT(Sales_Pipeline[[#This Row],[Close_Date]],"ddd"))</f>
        <v>Wed</v>
      </c>
      <c r="L5180" s="8" t="str">
        <f>IF(Sales_Pipeline[[#This Row],[Close_Date]]="","",TEXT(Sales_Pipeline[[#This Row],[Close_Date]],"mmm"))</f>
        <v>Aug</v>
      </c>
      <c r="M5180" s="8" t="str">
        <f>IF(Sales_Pipeline[[#This Row],[Close_Date]]="","","Q"&amp;ROUNDUP(MONTH(Sales_Pipeline[[#This Row],[Close_Date]])/3,0))</f>
        <v>Q3</v>
      </c>
      <c r="N5180" s="2" cm="1">
        <f t="array" ref="N5180">IFERROR(_xlfn.IFS(Sales_Pipeline[[#This Row],[Deal_Stage]]="Won",_xlfn.XLOOKUP(Sales_Pipeline[[#This Row],[Product]],Products!$A$2:$A$8,Products!$C$2:$C$8),Sales_Pipeline[[#This Row],[Deal_Stage]]="Lost",_xlfn.XLOOKUP(Sales_Pipeline[[#This Row],[Product]],Products!$A$2:$A$8,Products!$C$2:$C$8)),"")</f>
        <v>3393</v>
      </c>
      <c r="O5180" s="2">
        <v>3367</v>
      </c>
    </row>
    <row r="5181" spans="1:15" x14ac:dyDescent="0.3">
      <c r="A5181" t="s">
        <v>5327</v>
      </c>
      <c r="B5181" t="s">
        <v>45</v>
      </c>
      <c r="C5181" t="str">
        <f>_xlfn.XLOOKUP(Sales_Pipeline[[#This Row],[Sales_Agent]],Sales_Teams[Sales_Agent],Sales_Teams[Manager])</f>
        <v>Summer Sewald</v>
      </c>
      <c r="D5181" t="str">
        <f>_xlfn.XLOOKUP(Sales_Pipeline[[#This Row],[Manager]],Sales_Teams[Manager],Sales_Teams[Regional_Office])</f>
        <v>West</v>
      </c>
      <c r="E5181" t="s">
        <v>63</v>
      </c>
      <c r="F5181" t="s">
        <v>89</v>
      </c>
      <c r="G5181" t="str">
        <f>IFERROR(_xlfn.XLOOKUP(Sales_Pipeline[[#This Row],[Account]],Accounts!$A$2:$A$86,Accounts!$F$2:$F$86),"")</f>
        <v>United States</v>
      </c>
      <c r="H5181" t="s">
        <v>82</v>
      </c>
      <c r="I5181" s="3">
        <v>42939</v>
      </c>
      <c r="J5181" s="3">
        <v>43049</v>
      </c>
      <c r="K5181" s="8" t="str">
        <f>IF(Sales_Pipeline[[#This Row],[Close_Date]]="","",TEXT(Sales_Pipeline[[#This Row],[Close_Date]],"ddd"))</f>
        <v>Fri</v>
      </c>
      <c r="L5181" s="8" t="str">
        <f>IF(Sales_Pipeline[[#This Row],[Close_Date]]="","",TEXT(Sales_Pipeline[[#This Row],[Close_Date]],"mmm"))</f>
        <v>Nov</v>
      </c>
      <c r="M5181" s="8" t="str">
        <f>IF(Sales_Pipeline[[#This Row],[Close_Date]]="","","Q"&amp;ROUNDUP(MONTH(Sales_Pipeline[[#This Row],[Close_Date]])/3,0))</f>
        <v>Q4</v>
      </c>
      <c r="N5181" s="2" cm="1">
        <f t="array" ref="N5181">IFERROR(_xlfn.IFS(Sales_Pipeline[[#This Row],[Deal_Stage]]="Won",_xlfn.XLOOKUP(Sales_Pipeline[[#This Row],[Product]],Products!$A$2:$A$8,Products!$C$2:$C$8),Sales_Pipeline[[#This Row],[Deal_Stage]]="Lost",_xlfn.XLOOKUP(Sales_Pipeline[[#This Row],[Product]],Products!$A$2:$A$8,Products!$C$2:$C$8)),"")</f>
        <v>550</v>
      </c>
      <c r="O5181" s="2">
        <v>0</v>
      </c>
    </row>
    <row r="5182" spans="1:15" x14ac:dyDescent="0.3">
      <c r="A5182" t="s">
        <v>5328</v>
      </c>
      <c r="B5182" t="s">
        <v>45</v>
      </c>
      <c r="C5182" t="str">
        <f>_xlfn.XLOOKUP(Sales_Pipeline[[#This Row],[Sales_Agent]],Sales_Teams[Sales_Agent],Sales_Teams[Manager])</f>
        <v>Summer Sewald</v>
      </c>
      <c r="D5182" t="str">
        <f>_xlfn.XLOOKUP(Sales_Pipeline[[#This Row],[Manager]],Sales_Teams[Manager],Sales_Teams[Regional_Office])</f>
        <v>West</v>
      </c>
      <c r="E5182" t="s">
        <v>55</v>
      </c>
      <c r="F5182" t="s">
        <v>87</v>
      </c>
      <c r="G5182" t="str">
        <f>IFERROR(_xlfn.XLOOKUP(Sales_Pipeline[[#This Row],[Account]],Accounts!$A$2:$A$86,Accounts!$F$2:$F$86),"")</f>
        <v>United States</v>
      </c>
      <c r="H5182" t="s">
        <v>82</v>
      </c>
      <c r="I5182" s="3">
        <v>42939</v>
      </c>
      <c r="J5182" s="3">
        <v>42944</v>
      </c>
      <c r="K5182" s="8" t="str">
        <f>IF(Sales_Pipeline[[#This Row],[Close_Date]]="","",TEXT(Sales_Pipeline[[#This Row],[Close_Date]],"ddd"))</f>
        <v>Fri</v>
      </c>
      <c r="L5182" s="8" t="str">
        <f>IF(Sales_Pipeline[[#This Row],[Close_Date]]="","",TEXT(Sales_Pipeline[[#This Row],[Close_Date]],"mmm"))</f>
        <v>Jul</v>
      </c>
      <c r="M5182" s="8" t="str">
        <f>IF(Sales_Pipeline[[#This Row],[Close_Date]]="","","Q"&amp;ROUNDUP(MONTH(Sales_Pipeline[[#This Row],[Close_Date]])/3,0))</f>
        <v>Q3</v>
      </c>
      <c r="N5182" s="2" cm="1">
        <f t="array" ref="N5182">IFERROR(_xlfn.IFS(Sales_Pipeline[[#This Row],[Deal_Stage]]="Won",_xlfn.XLOOKUP(Sales_Pipeline[[#This Row],[Product]],Products!$A$2:$A$8,Products!$C$2:$C$8),Sales_Pipeline[[#This Row],[Deal_Stage]]="Lost",_xlfn.XLOOKUP(Sales_Pipeline[[#This Row],[Product]],Products!$A$2:$A$8,Products!$C$2:$C$8)),"")</f>
        <v>1096</v>
      </c>
      <c r="O5182" s="2">
        <v>0</v>
      </c>
    </row>
    <row r="5183" spans="1:15" x14ac:dyDescent="0.3">
      <c r="A5183" t="s">
        <v>5329</v>
      </c>
      <c r="B5183" t="s">
        <v>9</v>
      </c>
      <c r="C5183" t="str">
        <f>_xlfn.XLOOKUP(Sales_Pipeline[[#This Row],[Sales_Agent]],Sales_Teams[Sales_Agent],Sales_Teams[Manager])</f>
        <v>Dustin Brinkmann</v>
      </c>
      <c r="D5183" t="str">
        <f>_xlfn.XLOOKUP(Sales_Pipeline[[#This Row],[Manager]],Sales_Teams[Manager],Sales_Teams[Regional_Office])</f>
        <v>Central</v>
      </c>
      <c r="E5183" t="s">
        <v>63</v>
      </c>
      <c r="G5183" t="str">
        <f>IFERROR(_xlfn.XLOOKUP(Sales_Pipeline[[#This Row],[Account]],Accounts!$A$2:$A$86,Accounts!$F$2:$F$86),"")</f>
        <v/>
      </c>
      <c r="H5183" t="s">
        <v>77</v>
      </c>
      <c r="I5183" s="3">
        <v>42939</v>
      </c>
      <c r="K5183" s="8" t="str">
        <f>IF(Sales_Pipeline[[#This Row],[Close_Date]]="","",TEXT(Sales_Pipeline[[#This Row],[Close_Date]],"ddd"))</f>
        <v/>
      </c>
      <c r="L5183" s="8" t="str">
        <f>IF(Sales_Pipeline[[#This Row],[Close_Date]]="","",TEXT(Sales_Pipeline[[#This Row],[Close_Date]],"mmm"))</f>
        <v/>
      </c>
      <c r="M5183" s="8" t="str">
        <f>IF(Sales_Pipeline[[#This Row],[Close_Date]]="","","Q"&amp;ROUNDUP(MONTH(Sales_Pipeline[[#This Row],[Close_Date]])/3,0))</f>
        <v/>
      </c>
      <c r="N5183" s="2" t="str" cm="1">
        <f t="array" ref="N5183">IFERROR(_xlfn.IFS(Sales_Pipeline[[#This Row],[Deal_Stage]]="Won",_xlfn.XLOOKUP(Sales_Pipeline[[#This Row],[Product]],Products!$A$2:$A$8,Products!$C$2:$C$8),Sales_Pipeline[[#This Row],[Deal_Stage]]="Lost",_xlfn.XLOOKUP(Sales_Pipeline[[#This Row],[Product]],Products!$A$2:$A$8,Products!$C$2:$C$8)),"")</f>
        <v/>
      </c>
      <c r="O5183" s="2">
        <v>0</v>
      </c>
    </row>
    <row r="5184" spans="1:15" x14ac:dyDescent="0.3">
      <c r="A5184" t="s">
        <v>5330</v>
      </c>
      <c r="B5184" t="s">
        <v>9</v>
      </c>
      <c r="C5184" t="str">
        <f>_xlfn.XLOOKUP(Sales_Pipeline[[#This Row],[Sales_Agent]],Sales_Teams[Sales_Agent],Sales_Teams[Manager])</f>
        <v>Dustin Brinkmann</v>
      </c>
      <c r="D5184" t="str">
        <f>_xlfn.XLOOKUP(Sales_Pipeline[[#This Row],[Manager]],Sales_Teams[Manager],Sales_Teams[Regional_Office])</f>
        <v>Central</v>
      </c>
      <c r="E5184" t="s">
        <v>61</v>
      </c>
      <c r="F5184" t="s">
        <v>204</v>
      </c>
      <c r="G5184" t="str">
        <f>IFERROR(_xlfn.XLOOKUP(Sales_Pipeline[[#This Row],[Account]],Accounts!$A$2:$A$86,Accounts!$F$2:$F$86),"")</f>
        <v>United States</v>
      </c>
      <c r="H5184" t="s">
        <v>82</v>
      </c>
      <c r="I5184" s="3">
        <v>42939</v>
      </c>
      <c r="J5184" s="3">
        <v>42953</v>
      </c>
      <c r="K5184" s="8" t="str">
        <f>IF(Sales_Pipeline[[#This Row],[Close_Date]]="","",TEXT(Sales_Pipeline[[#This Row],[Close_Date]],"ddd"))</f>
        <v>Sun</v>
      </c>
      <c r="L5184" s="8" t="str">
        <f>IF(Sales_Pipeline[[#This Row],[Close_Date]]="","",TEXT(Sales_Pipeline[[#This Row],[Close_Date]],"mmm"))</f>
        <v>Aug</v>
      </c>
      <c r="M5184" s="8" t="str">
        <f>IF(Sales_Pipeline[[#This Row],[Close_Date]]="","","Q"&amp;ROUNDUP(MONTH(Sales_Pipeline[[#This Row],[Close_Date]])/3,0))</f>
        <v>Q3</v>
      </c>
      <c r="N5184" s="2" cm="1">
        <f t="array" ref="N5184">IFERROR(_xlfn.IFS(Sales_Pipeline[[#This Row],[Deal_Stage]]="Won",_xlfn.XLOOKUP(Sales_Pipeline[[#This Row],[Product]],Products!$A$2:$A$8,Products!$C$2:$C$8),Sales_Pipeline[[#This Row],[Deal_Stage]]="Lost",_xlfn.XLOOKUP(Sales_Pipeline[[#This Row],[Product]],Products!$A$2:$A$8,Products!$C$2:$C$8)),"")</f>
        <v>55</v>
      </c>
      <c r="O5184" s="2">
        <v>0</v>
      </c>
    </row>
    <row r="5185" spans="1:15" x14ac:dyDescent="0.3">
      <c r="A5185" t="s">
        <v>5331</v>
      </c>
      <c r="B5185" t="s">
        <v>14</v>
      </c>
      <c r="C5185" t="str">
        <f>_xlfn.XLOOKUP(Sales_Pipeline[[#This Row],[Sales_Agent]],Sales_Teams[Sales_Agent],Sales_Teams[Manager])</f>
        <v>Melvin Marxen</v>
      </c>
      <c r="D5185" t="str">
        <f>_xlfn.XLOOKUP(Sales_Pipeline[[#This Row],[Manager]],Sales_Teams[Manager],Sales_Teams[Regional_Office])</f>
        <v>Central</v>
      </c>
      <c r="E5185" t="s">
        <v>55</v>
      </c>
      <c r="F5185" t="s">
        <v>96</v>
      </c>
      <c r="G5185" t="str">
        <f>IFERROR(_xlfn.XLOOKUP(Sales_Pipeline[[#This Row],[Account]],Accounts!$A$2:$A$86,Accounts!$F$2:$F$86),"")</f>
        <v>United States</v>
      </c>
      <c r="H5185" t="s">
        <v>77</v>
      </c>
      <c r="I5185" s="3">
        <v>42939</v>
      </c>
      <c r="K5185" s="8" t="str">
        <f>IF(Sales_Pipeline[[#This Row],[Close_Date]]="","",TEXT(Sales_Pipeline[[#This Row],[Close_Date]],"ddd"))</f>
        <v/>
      </c>
      <c r="L5185" s="8" t="str">
        <f>IF(Sales_Pipeline[[#This Row],[Close_Date]]="","",TEXT(Sales_Pipeline[[#This Row],[Close_Date]],"mmm"))</f>
        <v/>
      </c>
      <c r="M5185" s="8" t="str">
        <f>IF(Sales_Pipeline[[#This Row],[Close_Date]]="","","Q"&amp;ROUNDUP(MONTH(Sales_Pipeline[[#This Row],[Close_Date]])/3,0))</f>
        <v/>
      </c>
      <c r="N5185" s="2" t="str" cm="1">
        <f t="array" ref="N5185">IFERROR(_xlfn.IFS(Sales_Pipeline[[#This Row],[Deal_Stage]]="Won",_xlfn.XLOOKUP(Sales_Pipeline[[#This Row],[Product]],Products!$A$2:$A$8,Products!$C$2:$C$8),Sales_Pipeline[[#This Row],[Deal_Stage]]="Lost",_xlfn.XLOOKUP(Sales_Pipeline[[#This Row],[Product]],Products!$A$2:$A$8,Products!$C$2:$C$8)),"")</f>
        <v/>
      </c>
      <c r="O5185" s="2">
        <v>0</v>
      </c>
    </row>
    <row r="5186" spans="1:15" x14ac:dyDescent="0.3">
      <c r="A5186" t="s">
        <v>5332</v>
      </c>
      <c r="B5186" t="s">
        <v>14</v>
      </c>
      <c r="C5186" t="str">
        <f>_xlfn.XLOOKUP(Sales_Pipeline[[#This Row],[Sales_Agent]],Sales_Teams[Sales_Agent],Sales_Teams[Manager])</f>
        <v>Melvin Marxen</v>
      </c>
      <c r="D5186" t="str">
        <f>_xlfn.XLOOKUP(Sales_Pipeline[[#This Row],[Manager]],Sales_Teams[Manager],Sales_Teams[Regional_Office])</f>
        <v>Central</v>
      </c>
      <c r="E5186" t="s">
        <v>76</v>
      </c>
      <c r="G5186" t="str">
        <f>IFERROR(_xlfn.XLOOKUP(Sales_Pipeline[[#This Row],[Account]],Accounts!$A$2:$A$86,Accounts!$F$2:$F$86),"")</f>
        <v/>
      </c>
      <c r="H5186" t="s">
        <v>77</v>
      </c>
      <c r="I5186" s="3">
        <v>42939</v>
      </c>
      <c r="K5186" s="8" t="str">
        <f>IF(Sales_Pipeline[[#This Row],[Close_Date]]="","",TEXT(Sales_Pipeline[[#This Row],[Close_Date]],"ddd"))</f>
        <v/>
      </c>
      <c r="L5186" s="8" t="str">
        <f>IF(Sales_Pipeline[[#This Row],[Close_Date]]="","",TEXT(Sales_Pipeline[[#This Row],[Close_Date]],"mmm"))</f>
        <v/>
      </c>
      <c r="M5186" s="8" t="str">
        <f>IF(Sales_Pipeline[[#This Row],[Close_Date]]="","","Q"&amp;ROUNDUP(MONTH(Sales_Pipeline[[#This Row],[Close_Date]])/3,0))</f>
        <v/>
      </c>
      <c r="N5186" s="2" t="str" cm="1">
        <f t="array" ref="N5186">IFERROR(_xlfn.IFS(Sales_Pipeline[[#This Row],[Deal_Stage]]="Won",_xlfn.XLOOKUP(Sales_Pipeline[[#This Row],[Product]],Products!$A$2:$A$8,Products!$C$2:$C$8),Sales_Pipeline[[#This Row],[Deal_Stage]]="Lost",_xlfn.XLOOKUP(Sales_Pipeline[[#This Row],[Product]],Products!$A$2:$A$8,Products!$C$2:$C$8)),"")</f>
        <v/>
      </c>
      <c r="O5186" s="2">
        <v>0</v>
      </c>
    </row>
    <row r="5187" spans="1:15" x14ac:dyDescent="0.3">
      <c r="A5187" t="s">
        <v>5333</v>
      </c>
      <c r="B5187" t="s">
        <v>14</v>
      </c>
      <c r="C5187" t="str">
        <f>_xlfn.XLOOKUP(Sales_Pipeline[[#This Row],[Sales_Agent]],Sales_Teams[Sales_Agent],Sales_Teams[Manager])</f>
        <v>Melvin Marxen</v>
      </c>
      <c r="D5187" t="str">
        <f>_xlfn.XLOOKUP(Sales_Pipeline[[#This Row],[Manager]],Sales_Teams[Manager],Sales_Teams[Regional_Office])</f>
        <v>Central</v>
      </c>
      <c r="E5187" t="s">
        <v>55</v>
      </c>
      <c r="F5187" t="s">
        <v>56</v>
      </c>
      <c r="G5187" t="str">
        <f>IFERROR(_xlfn.XLOOKUP(Sales_Pipeline[[#This Row],[Account]],Accounts!$A$2:$A$86,Accounts!$F$2:$F$86),"")</f>
        <v>United States</v>
      </c>
      <c r="H5187" t="s">
        <v>82</v>
      </c>
      <c r="I5187" s="3">
        <v>42939</v>
      </c>
      <c r="J5187" s="3">
        <v>42941</v>
      </c>
      <c r="K5187" s="8" t="str">
        <f>IF(Sales_Pipeline[[#This Row],[Close_Date]]="","",TEXT(Sales_Pipeline[[#This Row],[Close_Date]],"ddd"))</f>
        <v>Tue</v>
      </c>
      <c r="L5187" s="8" t="str">
        <f>IF(Sales_Pipeline[[#This Row],[Close_Date]]="","",TEXT(Sales_Pipeline[[#This Row],[Close_Date]],"mmm"))</f>
        <v>Jul</v>
      </c>
      <c r="M5187" s="8" t="str">
        <f>IF(Sales_Pipeline[[#This Row],[Close_Date]]="","","Q"&amp;ROUNDUP(MONTH(Sales_Pipeline[[#This Row],[Close_Date]])/3,0))</f>
        <v>Q3</v>
      </c>
      <c r="N5187" s="2" cm="1">
        <f t="array" ref="N5187">IFERROR(_xlfn.IFS(Sales_Pipeline[[#This Row],[Deal_Stage]]="Won",_xlfn.XLOOKUP(Sales_Pipeline[[#This Row],[Product]],Products!$A$2:$A$8,Products!$C$2:$C$8),Sales_Pipeline[[#This Row],[Deal_Stage]]="Lost",_xlfn.XLOOKUP(Sales_Pipeline[[#This Row],[Product]],Products!$A$2:$A$8,Products!$C$2:$C$8)),"")</f>
        <v>1096</v>
      </c>
      <c r="O5187" s="2">
        <v>0</v>
      </c>
    </row>
    <row r="5188" spans="1:15" x14ac:dyDescent="0.3">
      <c r="A5188" t="s">
        <v>5334</v>
      </c>
      <c r="B5188" t="s">
        <v>29</v>
      </c>
      <c r="C5188" t="str">
        <f>_xlfn.XLOOKUP(Sales_Pipeline[[#This Row],[Sales_Agent]],Sales_Teams[Sales_Agent],Sales_Teams[Manager])</f>
        <v>Rocco Neubert</v>
      </c>
      <c r="D5188" t="str">
        <f>_xlfn.XLOOKUP(Sales_Pipeline[[#This Row],[Manager]],Sales_Teams[Manager],Sales_Teams[Regional_Office])</f>
        <v>East</v>
      </c>
      <c r="E5188" t="s">
        <v>8953</v>
      </c>
      <c r="F5188" t="s">
        <v>194</v>
      </c>
      <c r="G5188" t="str">
        <f>IFERROR(_xlfn.XLOOKUP(Sales_Pipeline[[#This Row],[Account]],Accounts!$A$2:$A$86,Accounts!$F$2:$F$86),"")</f>
        <v>United States</v>
      </c>
      <c r="H5188" t="s">
        <v>82</v>
      </c>
      <c r="I5188" s="3">
        <v>42939</v>
      </c>
      <c r="J5188" s="3">
        <v>42947</v>
      </c>
      <c r="K5188" s="8" t="str">
        <f>IF(Sales_Pipeline[[#This Row],[Close_Date]]="","",TEXT(Sales_Pipeline[[#This Row],[Close_Date]],"ddd"))</f>
        <v>Mon</v>
      </c>
      <c r="L5188" s="8" t="str">
        <f>IF(Sales_Pipeline[[#This Row],[Close_Date]]="","",TEXT(Sales_Pipeline[[#This Row],[Close_Date]],"mmm"))</f>
        <v>Jul</v>
      </c>
      <c r="M5188" s="8" t="str">
        <f>IF(Sales_Pipeline[[#This Row],[Close_Date]]="","","Q"&amp;ROUNDUP(MONTH(Sales_Pipeline[[#This Row],[Close_Date]])/3,0))</f>
        <v>Q3</v>
      </c>
      <c r="N5188" s="2" cm="1">
        <f t="array" ref="N5188">IFERROR(_xlfn.IFS(Sales_Pipeline[[#This Row],[Deal_Stage]]="Won",_xlfn.XLOOKUP(Sales_Pipeline[[#This Row],[Product]],Products!$A$2:$A$8,Products!$C$2:$C$8),Sales_Pipeline[[#This Row],[Deal_Stage]]="Lost",_xlfn.XLOOKUP(Sales_Pipeline[[#This Row],[Product]],Products!$A$2:$A$8,Products!$C$2:$C$8)),"")</f>
        <v>4821</v>
      </c>
      <c r="O5188" s="2">
        <v>0</v>
      </c>
    </row>
    <row r="5189" spans="1:15" x14ac:dyDescent="0.3">
      <c r="A5189" t="s">
        <v>5335</v>
      </c>
      <c r="B5189" t="s">
        <v>29</v>
      </c>
      <c r="C5189" t="str">
        <f>_xlfn.XLOOKUP(Sales_Pipeline[[#This Row],[Sales_Agent]],Sales_Teams[Sales_Agent],Sales_Teams[Manager])</f>
        <v>Rocco Neubert</v>
      </c>
      <c r="D5189" t="str">
        <f>_xlfn.XLOOKUP(Sales_Pipeline[[#This Row],[Manager]],Sales_Teams[Manager],Sales_Teams[Regional_Office])</f>
        <v>East</v>
      </c>
      <c r="E5189" t="s">
        <v>63</v>
      </c>
      <c r="F5189" t="s">
        <v>96</v>
      </c>
      <c r="G5189" t="str">
        <f>IFERROR(_xlfn.XLOOKUP(Sales_Pipeline[[#This Row],[Account]],Accounts!$A$2:$A$86,Accounts!$F$2:$F$86),"")</f>
        <v>United States</v>
      </c>
      <c r="H5189" t="s">
        <v>57</v>
      </c>
      <c r="I5189" s="3">
        <v>42939</v>
      </c>
      <c r="J5189" s="3">
        <v>42947</v>
      </c>
      <c r="K5189" s="8" t="str">
        <f>IF(Sales_Pipeline[[#This Row],[Close_Date]]="","",TEXT(Sales_Pipeline[[#This Row],[Close_Date]],"ddd"))</f>
        <v>Mon</v>
      </c>
      <c r="L5189" s="8" t="str">
        <f>IF(Sales_Pipeline[[#This Row],[Close_Date]]="","",TEXT(Sales_Pipeline[[#This Row],[Close_Date]],"mmm"))</f>
        <v>Jul</v>
      </c>
      <c r="M5189" s="8" t="str">
        <f>IF(Sales_Pipeline[[#This Row],[Close_Date]]="","","Q"&amp;ROUNDUP(MONTH(Sales_Pipeline[[#This Row],[Close_Date]])/3,0))</f>
        <v>Q3</v>
      </c>
      <c r="N5189" s="2" cm="1">
        <f t="array" ref="N5189">IFERROR(_xlfn.IFS(Sales_Pipeline[[#This Row],[Deal_Stage]]="Won",_xlfn.XLOOKUP(Sales_Pipeline[[#This Row],[Product]],Products!$A$2:$A$8,Products!$C$2:$C$8),Sales_Pipeline[[#This Row],[Deal_Stage]]="Lost",_xlfn.XLOOKUP(Sales_Pipeline[[#This Row],[Product]],Products!$A$2:$A$8,Products!$C$2:$C$8)),"")</f>
        <v>550</v>
      </c>
      <c r="O5189" s="2">
        <v>494</v>
      </c>
    </row>
    <row r="5190" spans="1:15" x14ac:dyDescent="0.3">
      <c r="A5190" t="s">
        <v>5336</v>
      </c>
      <c r="B5190" t="s">
        <v>29</v>
      </c>
      <c r="C5190" t="str">
        <f>_xlfn.XLOOKUP(Sales_Pipeline[[#This Row],[Sales_Agent]],Sales_Teams[Sales_Agent],Sales_Teams[Manager])</f>
        <v>Rocco Neubert</v>
      </c>
      <c r="D5190" t="str">
        <f>_xlfn.XLOOKUP(Sales_Pipeline[[#This Row],[Manager]],Sales_Teams[Manager],Sales_Teams[Regional_Office])</f>
        <v>East</v>
      </c>
      <c r="E5190" t="s">
        <v>8953</v>
      </c>
      <c r="F5190" t="s">
        <v>194</v>
      </c>
      <c r="G5190" t="str">
        <f>IFERROR(_xlfn.XLOOKUP(Sales_Pipeline[[#This Row],[Account]],Accounts!$A$2:$A$86,Accounts!$F$2:$F$86),"")</f>
        <v>United States</v>
      </c>
      <c r="H5190" t="s">
        <v>57</v>
      </c>
      <c r="I5190" s="3">
        <v>42939</v>
      </c>
      <c r="J5190" s="3">
        <v>42946</v>
      </c>
      <c r="K5190" s="8" t="str">
        <f>IF(Sales_Pipeline[[#This Row],[Close_Date]]="","",TEXT(Sales_Pipeline[[#This Row],[Close_Date]],"ddd"))</f>
        <v>Sun</v>
      </c>
      <c r="L5190" s="8" t="str">
        <f>IF(Sales_Pipeline[[#This Row],[Close_Date]]="","",TEXT(Sales_Pipeline[[#This Row],[Close_Date]],"mmm"))</f>
        <v>Jul</v>
      </c>
      <c r="M5190" s="8" t="str">
        <f>IF(Sales_Pipeline[[#This Row],[Close_Date]]="","","Q"&amp;ROUNDUP(MONTH(Sales_Pipeline[[#This Row],[Close_Date]])/3,0))</f>
        <v>Q3</v>
      </c>
      <c r="N5190" s="2" cm="1">
        <f t="array" ref="N5190">IFERROR(_xlfn.IFS(Sales_Pipeline[[#This Row],[Deal_Stage]]="Won",_xlfn.XLOOKUP(Sales_Pipeline[[#This Row],[Product]],Products!$A$2:$A$8,Products!$C$2:$C$8),Sales_Pipeline[[#This Row],[Deal_Stage]]="Lost",_xlfn.XLOOKUP(Sales_Pipeline[[#This Row],[Product]],Products!$A$2:$A$8,Products!$C$2:$C$8)),"")</f>
        <v>4821</v>
      </c>
      <c r="O5190" s="2">
        <v>4434</v>
      </c>
    </row>
    <row r="5191" spans="1:15" x14ac:dyDescent="0.3">
      <c r="A5191" t="s">
        <v>5337</v>
      </c>
      <c r="B5191" t="s">
        <v>7</v>
      </c>
      <c r="C5191" t="str">
        <f>_xlfn.XLOOKUP(Sales_Pipeline[[#This Row],[Sales_Agent]],Sales_Teams[Sales_Agent],Sales_Teams[Manager])</f>
        <v>Dustin Brinkmann</v>
      </c>
      <c r="D5191" t="str">
        <f>_xlfn.XLOOKUP(Sales_Pipeline[[#This Row],[Manager]],Sales_Teams[Manager],Sales_Teams[Regional_Office])</f>
        <v>Central</v>
      </c>
      <c r="E5191" t="s">
        <v>55</v>
      </c>
      <c r="F5191" t="s">
        <v>196</v>
      </c>
      <c r="G5191" t="str">
        <f>IFERROR(_xlfn.XLOOKUP(Sales_Pipeline[[#This Row],[Account]],Accounts!$A$2:$A$86,Accounts!$F$2:$F$86),"")</f>
        <v>United States</v>
      </c>
      <c r="H5191" t="s">
        <v>77</v>
      </c>
      <c r="I5191" s="3">
        <v>42939</v>
      </c>
      <c r="K5191" s="8" t="str">
        <f>IF(Sales_Pipeline[[#This Row],[Close_Date]]="","",TEXT(Sales_Pipeline[[#This Row],[Close_Date]],"ddd"))</f>
        <v/>
      </c>
      <c r="L5191" s="8" t="str">
        <f>IF(Sales_Pipeline[[#This Row],[Close_Date]]="","",TEXT(Sales_Pipeline[[#This Row],[Close_Date]],"mmm"))</f>
        <v/>
      </c>
      <c r="M5191" s="8" t="str">
        <f>IF(Sales_Pipeline[[#This Row],[Close_Date]]="","","Q"&amp;ROUNDUP(MONTH(Sales_Pipeline[[#This Row],[Close_Date]])/3,0))</f>
        <v/>
      </c>
      <c r="N5191" s="2" t="str" cm="1">
        <f t="array" ref="N5191">IFERROR(_xlfn.IFS(Sales_Pipeline[[#This Row],[Deal_Stage]]="Won",_xlfn.XLOOKUP(Sales_Pipeline[[#This Row],[Product]],Products!$A$2:$A$8,Products!$C$2:$C$8),Sales_Pipeline[[#This Row],[Deal_Stage]]="Lost",_xlfn.XLOOKUP(Sales_Pipeline[[#This Row],[Product]],Products!$A$2:$A$8,Products!$C$2:$C$8)),"")</f>
        <v/>
      </c>
      <c r="O5191" s="2">
        <v>0</v>
      </c>
    </row>
    <row r="5192" spans="1:15" x14ac:dyDescent="0.3">
      <c r="A5192" t="s">
        <v>5338</v>
      </c>
      <c r="B5192" t="s">
        <v>7</v>
      </c>
      <c r="C5192" t="str">
        <f>_xlfn.XLOOKUP(Sales_Pipeline[[#This Row],[Sales_Agent]],Sales_Teams[Sales_Agent],Sales_Teams[Manager])</f>
        <v>Dustin Brinkmann</v>
      </c>
      <c r="D5192" t="str">
        <f>_xlfn.XLOOKUP(Sales_Pipeline[[#This Row],[Manager]],Sales_Teams[Manager],Sales_Teams[Regional_Office])</f>
        <v>Central</v>
      </c>
      <c r="E5192" t="s">
        <v>61</v>
      </c>
      <c r="G5192" t="str">
        <f>IFERROR(_xlfn.XLOOKUP(Sales_Pipeline[[#This Row],[Account]],Accounts!$A$2:$A$86,Accounts!$F$2:$F$86),"")</f>
        <v/>
      </c>
      <c r="H5192" t="s">
        <v>77</v>
      </c>
      <c r="I5192" s="3">
        <v>42939</v>
      </c>
      <c r="K5192" s="8" t="str">
        <f>IF(Sales_Pipeline[[#This Row],[Close_Date]]="","",TEXT(Sales_Pipeline[[#This Row],[Close_Date]],"ddd"))</f>
        <v/>
      </c>
      <c r="L5192" s="8" t="str">
        <f>IF(Sales_Pipeline[[#This Row],[Close_Date]]="","",TEXT(Sales_Pipeline[[#This Row],[Close_Date]],"mmm"))</f>
        <v/>
      </c>
      <c r="M5192" s="8" t="str">
        <f>IF(Sales_Pipeline[[#This Row],[Close_Date]]="","","Q"&amp;ROUNDUP(MONTH(Sales_Pipeline[[#This Row],[Close_Date]])/3,0))</f>
        <v/>
      </c>
      <c r="N5192" s="2" t="str" cm="1">
        <f t="array" ref="N5192">IFERROR(_xlfn.IFS(Sales_Pipeline[[#This Row],[Deal_Stage]]="Won",_xlfn.XLOOKUP(Sales_Pipeline[[#This Row],[Product]],Products!$A$2:$A$8,Products!$C$2:$C$8),Sales_Pipeline[[#This Row],[Deal_Stage]]="Lost",_xlfn.XLOOKUP(Sales_Pipeline[[#This Row],[Product]],Products!$A$2:$A$8,Products!$C$2:$C$8)),"")</f>
        <v/>
      </c>
      <c r="O5192" s="2">
        <v>0</v>
      </c>
    </row>
    <row r="5193" spans="1:15" x14ac:dyDescent="0.3">
      <c r="A5193" t="s">
        <v>5339</v>
      </c>
      <c r="B5193" t="s">
        <v>7</v>
      </c>
      <c r="C5193" t="str">
        <f>_xlfn.XLOOKUP(Sales_Pipeline[[#This Row],[Sales_Agent]],Sales_Teams[Sales_Agent],Sales_Teams[Manager])</f>
        <v>Dustin Brinkmann</v>
      </c>
      <c r="D5193" t="str">
        <f>_xlfn.XLOOKUP(Sales_Pipeline[[#This Row],[Manager]],Sales_Teams[Manager],Sales_Teams[Regional_Office])</f>
        <v>Central</v>
      </c>
      <c r="E5193" t="s">
        <v>61</v>
      </c>
      <c r="F5193" t="s">
        <v>94</v>
      </c>
      <c r="G5193" t="str">
        <f>IFERROR(_xlfn.XLOOKUP(Sales_Pipeline[[#This Row],[Account]],Accounts!$A$2:$A$86,Accounts!$F$2:$F$86),"")</f>
        <v>United States</v>
      </c>
      <c r="H5193" t="s">
        <v>82</v>
      </c>
      <c r="I5193" s="3">
        <v>42939</v>
      </c>
      <c r="J5193" s="3">
        <v>42944</v>
      </c>
      <c r="K5193" s="8" t="str">
        <f>IF(Sales_Pipeline[[#This Row],[Close_Date]]="","",TEXT(Sales_Pipeline[[#This Row],[Close_Date]],"ddd"))</f>
        <v>Fri</v>
      </c>
      <c r="L5193" s="8" t="str">
        <f>IF(Sales_Pipeline[[#This Row],[Close_Date]]="","",TEXT(Sales_Pipeline[[#This Row],[Close_Date]],"mmm"))</f>
        <v>Jul</v>
      </c>
      <c r="M5193" s="8" t="str">
        <f>IF(Sales_Pipeline[[#This Row],[Close_Date]]="","","Q"&amp;ROUNDUP(MONTH(Sales_Pipeline[[#This Row],[Close_Date]])/3,0))</f>
        <v>Q3</v>
      </c>
      <c r="N5193" s="2" cm="1">
        <f t="array" ref="N5193">IFERROR(_xlfn.IFS(Sales_Pipeline[[#This Row],[Deal_Stage]]="Won",_xlfn.XLOOKUP(Sales_Pipeline[[#This Row],[Product]],Products!$A$2:$A$8,Products!$C$2:$C$8),Sales_Pipeline[[#This Row],[Deal_Stage]]="Lost",_xlfn.XLOOKUP(Sales_Pipeline[[#This Row],[Product]],Products!$A$2:$A$8,Products!$C$2:$C$8)),"")</f>
        <v>55</v>
      </c>
      <c r="O5193" s="2">
        <v>0</v>
      </c>
    </row>
    <row r="5194" spans="1:15" x14ac:dyDescent="0.3">
      <c r="A5194" t="s">
        <v>5340</v>
      </c>
      <c r="B5194" t="s">
        <v>7</v>
      </c>
      <c r="C5194" t="str">
        <f>_xlfn.XLOOKUP(Sales_Pipeline[[#This Row],[Sales_Agent]],Sales_Teams[Sales_Agent],Sales_Teams[Manager])</f>
        <v>Dustin Brinkmann</v>
      </c>
      <c r="D5194" t="str">
        <f>_xlfn.XLOOKUP(Sales_Pipeline[[#This Row],[Manager]],Sales_Teams[Manager],Sales_Teams[Regional_Office])</f>
        <v>Central</v>
      </c>
      <c r="E5194" t="s">
        <v>76</v>
      </c>
      <c r="F5194" t="s">
        <v>74</v>
      </c>
      <c r="G5194" t="str">
        <f>IFERROR(_xlfn.XLOOKUP(Sales_Pipeline[[#This Row],[Account]],Accounts!$A$2:$A$86,Accounts!$F$2:$F$86),"")</f>
        <v>United States</v>
      </c>
      <c r="H5194" t="s">
        <v>82</v>
      </c>
      <c r="I5194" s="3">
        <v>42939</v>
      </c>
      <c r="J5194" s="3">
        <v>42983</v>
      </c>
      <c r="K5194" s="8" t="str">
        <f>IF(Sales_Pipeline[[#This Row],[Close_Date]]="","",TEXT(Sales_Pipeline[[#This Row],[Close_Date]],"ddd"))</f>
        <v>Tue</v>
      </c>
      <c r="L5194" s="8" t="str">
        <f>IF(Sales_Pipeline[[#This Row],[Close_Date]]="","",TEXT(Sales_Pipeline[[#This Row],[Close_Date]],"mmm"))</f>
        <v>Sep</v>
      </c>
      <c r="M5194" s="8" t="str">
        <f>IF(Sales_Pipeline[[#This Row],[Close_Date]]="","","Q"&amp;ROUNDUP(MONTH(Sales_Pipeline[[#This Row],[Close_Date]])/3,0))</f>
        <v>Q3</v>
      </c>
      <c r="N5194" s="2" cm="1">
        <f t="array" ref="N5194">IFERROR(_xlfn.IFS(Sales_Pipeline[[#This Row],[Deal_Stage]]="Won",_xlfn.XLOOKUP(Sales_Pipeline[[#This Row],[Product]],Products!$A$2:$A$8,Products!$C$2:$C$8),Sales_Pipeline[[#This Row],[Deal_Stage]]="Lost",_xlfn.XLOOKUP(Sales_Pipeline[[#This Row],[Product]],Products!$A$2:$A$8,Products!$C$2:$C$8)),"")</f>
        <v>3393</v>
      </c>
      <c r="O5194" s="2">
        <v>0</v>
      </c>
    </row>
    <row r="5195" spans="1:15" x14ac:dyDescent="0.3">
      <c r="A5195" t="s">
        <v>5341</v>
      </c>
      <c r="B5195" t="s">
        <v>17</v>
      </c>
      <c r="C5195" t="str">
        <f>_xlfn.XLOOKUP(Sales_Pipeline[[#This Row],[Sales_Agent]],Sales_Teams[Sales_Agent],Sales_Teams[Manager])</f>
        <v>Cara Losch</v>
      </c>
      <c r="D5195" t="str">
        <f>_xlfn.XLOOKUP(Sales_Pipeline[[#This Row],[Manager]],Sales_Teams[Manager],Sales_Teams[Regional_Office])</f>
        <v>East</v>
      </c>
      <c r="E5195" t="s">
        <v>61</v>
      </c>
      <c r="F5195" t="s">
        <v>256</v>
      </c>
      <c r="G5195" t="str">
        <f>IFERROR(_xlfn.XLOOKUP(Sales_Pipeline[[#This Row],[Account]],Accounts!$A$2:$A$86,Accounts!$F$2:$F$86),"")</f>
        <v>United States</v>
      </c>
      <c r="H5195" t="s">
        <v>57</v>
      </c>
      <c r="I5195" s="3">
        <v>42939</v>
      </c>
      <c r="J5195" s="3">
        <v>42979</v>
      </c>
      <c r="K5195" s="8" t="str">
        <f>IF(Sales_Pipeline[[#This Row],[Close_Date]]="","",TEXT(Sales_Pipeline[[#This Row],[Close_Date]],"ddd"))</f>
        <v>Fri</v>
      </c>
      <c r="L5195" s="8" t="str">
        <f>IF(Sales_Pipeline[[#This Row],[Close_Date]]="","",TEXT(Sales_Pipeline[[#This Row],[Close_Date]],"mmm"))</f>
        <v>Sep</v>
      </c>
      <c r="M5195" s="8" t="str">
        <f>IF(Sales_Pipeline[[#This Row],[Close_Date]]="","","Q"&amp;ROUNDUP(MONTH(Sales_Pipeline[[#This Row],[Close_Date]])/3,0))</f>
        <v>Q3</v>
      </c>
      <c r="N5195" s="2" cm="1">
        <f t="array" ref="N5195">IFERROR(_xlfn.IFS(Sales_Pipeline[[#This Row],[Deal_Stage]]="Won",_xlfn.XLOOKUP(Sales_Pipeline[[#This Row],[Product]],Products!$A$2:$A$8,Products!$C$2:$C$8),Sales_Pipeline[[#This Row],[Deal_Stage]]="Lost",_xlfn.XLOOKUP(Sales_Pipeline[[#This Row],[Product]],Products!$A$2:$A$8,Products!$C$2:$C$8)),"")</f>
        <v>55</v>
      </c>
      <c r="O5195" s="2">
        <v>54</v>
      </c>
    </row>
    <row r="5196" spans="1:15" x14ac:dyDescent="0.3">
      <c r="A5196" t="s">
        <v>5342</v>
      </c>
      <c r="B5196" t="s">
        <v>17</v>
      </c>
      <c r="C5196" t="str">
        <f>_xlfn.XLOOKUP(Sales_Pipeline[[#This Row],[Sales_Agent]],Sales_Teams[Sales_Agent],Sales_Teams[Manager])</f>
        <v>Cara Losch</v>
      </c>
      <c r="D5196" t="str">
        <f>_xlfn.XLOOKUP(Sales_Pipeline[[#This Row],[Manager]],Sales_Teams[Manager],Sales_Teams[Regional_Office])</f>
        <v>East</v>
      </c>
      <c r="E5196" t="s">
        <v>61</v>
      </c>
      <c r="F5196" t="s">
        <v>173</v>
      </c>
      <c r="G5196" t="str">
        <f>IFERROR(_xlfn.XLOOKUP(Sales_Pipeline[[#This Row],[Account]],Accounts!$A$2:$A$86,Accounts!$F$2:$F$86),"")</f>
        <v>United States</v>
      </c>
      <c r="H5196" t="s">
        <v>57</v>
      </c>
      <c r="I5196" s="3">
        <v>42939</v>
      </c>
      <c r="J5196" s="3">
        <v>42953</v>
      </c>
      <c r="K5196" s="8" t="str">
        <f>IF(Sales_Pipeline[[#This Row],[Close_Date]]="","",TEXT(Sales_Pipeline[[#This Row],[Close_Date]],"ddd"))</f>
        <v>Sun</v>
      </c>
      <c r="L5196" s="8" t="str">
        <f>IF(Sales_Pipeline[[#This Row],[Close_Date]]="","",TEXT(Sales_Pipeline[[#This Row],[Close_Date]],"mmm"))</f>
        <v>Aug</v>
      </c>
      <c r="M5196" s="8" t="str">
        <f>IF(Sales_Pipeline[[#This Row],[Close_Date]]="","","Q"&amp;ROUNDUP(MONTH(Sales_Pipeline[[#This Row],[Close_Date]])/3,0))</f>
        <v>Q3</v>
      </c>
      <c r="N5196" s="2" cm="1">
        <f t="array" ref="N5196">IFERROR(_xlfn.IFS(Sales_Pipeline[[#This Row],[Deal_Stage]]="Won",_xlfn.XLOOKUP(Sales_Pipeline[[#This Row],[Product]],Products!$A$2:$A$8,Products!$C$2:$C$8),Sales_Pipeline[[#This Row],[Deal_Stage]]="Lost",_xlfn.XLOOKUP(Sales_Pipeline[[#This Row],[Product]],Products!$A$2:$A$8,Products!$C$2:$C$8)),"")</f>
        <v>55</v>
      </c>
      <c r="O5196" s="2">
        <v>48</v>
      </c>
    </row>
    <row r="5197" spans="1:15" x14ac:dyDescent="0.3">
      <c r="A5197" t="s">
        <v>5343</v>
      </c>
      <c r="B5197" t="s">
        <v>17</v>
      </c>
      <c r="C5197" t="str">
        <f>_xlfn.XLOOKUP(Sales_Pipeline[[#This Row],[Sales_Agent]],Sales_Teams[Sales_Agent],Sales_Teams[Manager])</f>
        <v>Cara Losch</v>
      </c>
      <c r="D5197" t="str">
        <f>_xlfn.XLOOKUP(Sales_Pipeline[[#This Row],[Manager]],Sales_Teams[Manager],Sales_Teams[Regional_Office])</f>
        <v>East</v>
      </c>
      <c r="E5197" t="s">
        <v>76</v>
      </c>
      <c r="F5197" t="s">
        <v>425</v>
      </c>
      <c r="G5197" t="str">
        <f>IFERROR(_xlfn.XLOOKUP(Sales_Pipeline[[#This Row],[Account]],Accounts!$A$2:$A$86,Accounts!$F$2:$F$86),"")</f>
        <v>United States</v>
      </c>
      <c r="H5197" t="s">
        <v>57</v>
      </c>
      <c r="I5197" s="3">
        <v>42939</v>
      </c>
      <c r="J5197" s="3">
        <v>42990</v>
      </c>
      <c r="K5197" s="8" t="str">
        <f>IF(Sales_Pipeline[[#This Row],[Close_Date]]="","",TEXT(Sales_Pipeline[[#This Row],[Close_Date]],"ddd"))</f>
        <v>Tue</v>
      </c>
      <c r="L5197" s="8" t="str">
        <f>IF(Sales_Pipeline[[#This Row],[Close_Date]]="","",TEXT(Sales_Pipeline[[#This Row],[Close_Date]],"mmm"))</f>
        <v>Sep</v>
      </c>
      <c r="M5197" s="8" t="str">
        <f>IF(Sales_Pipeline[[#This Row],[Close_Date]]="","","Q"&amp;ROUNDUP(MONTH(Sales_Pipeline[[#This Row],[Close_Date]])/3,0))</f>
        <v>Q3</v>
      </c>
      <c r="N5197" s="2" cm="1">
        <f t="array" ref="N5197">IFERROR(_xlfn.IFS(Sales_Pipeline[[#This Row],[Deal_Stage]]="Won",_xlfn.XLOOKUP(Sales_Pipeline[[#This Row],[Product]],Products!$A$2:$A$8,Products!$C$2:$C$8),Sales_Pipeline[[#This Row],[Deal_Stage]]="Lost",_xlfn.XLOOKUP(Sales_Pipeline[[#This Row],[Product]],Products!$A$2:$A$8,Products!$C$2:$C$8)),"")</f>
        <v>3393</v>
      </c>
      <c r="O5197" s="2">
        <v>2855</v>
      </c>
    </row>
    <row r="5198" spans="1:15" x14ac:dyDescent="0.3">
      <c r="A5198" t="s">
        <v>5344</v>
      </c>
      <c r="B5198" t="s">
        <v>23</v>
      </c>
      <c r="C5198" t="str">
        <f>_xlfn.XLOOKUP(Sales_Pipeline[[#This Row],[Sales_Agent]],Sales_Teams[Sales_Agent],Sales_Teams[Manager])</f>
        <v>Cara Losch</v>
      </c>
      <c r="D5198" t="str">
        <f>_xlfn.XLOOKUP(Sales_Pipeline[[#This Row],[Manager]],Sales_Teams[Manager],Sales_Teams[Regional_Office])</f>
        <v>East</v>
      </c>
      <c r="E5198" t="s">
        <v>63</v>
      </c>
      <c r="F5198" t="s">
        <v>196</v>
      </c>
      <c r="G5198" t="str">
        <f>IFERROR(_xlfn.XLOOKUP(Sales_Pipeline[[#This Row],[Account]],Accounts!$A$2:$A$86,Accounts!$F$2:$F$86),"")</f>
        <v>United States</v>
      </c>
      <c r="H5198" t="s">
        <v>57</v>
      </c>
      <c r="I5198" s="3">
        <v>42939</v>
      </c>
      <c r="J5198" s="3">
        <v>42946</v>
      </c>
      <c r="K5198" s="8" t="str">
        <f>IF(Sales_Pipeline[[#This Row],[Close_Date]]="","",TEXT(Sales_Pipeline[[#This Row],[Close_Date]],"ddd"))</f>
        <v>Sun</v>
      </c>
      <c r="L5198" s="8" t="str">
        <f>IF(Sales_Pipeline[[#This Row],[Close_Date]]="","",TEXT(Sales_Pipeline[[#This Row],[Close_Date]],"mmm"))</f>
        <v>Jul</v>
      </c>
      <c r="M5198" s="8" t="str">
        <f>IF(Sales_Pipeline[[#This Row],[Close_Date]]="","","Q"&amp;ROUNDUP(MONTH(Sales_Pipeline[[#This Row],[Close_Date]])/3,0))</f>
        <v>Q3</v>
      </c>
      <c r="N5198" s="2" cm="1">
        <f t="array" ref="N5198">IFERROR(_xlfn.IFS(Sales_Pipeline[[#This Row],[Deal_Stage]]="Won",_xlfn.XLOOKUP(Sales_Pipeline[[#This Row],[Product]],Products!$A$2:$A$8,Products!$C$2:$C$8),Sales_Pipeline[[#This Row],[Deal_Stage]]="Lost",_xlfn.XLOOKUP(Sales_Pipeline[[#This Row],[Product]],Products!$A$2:$A$8,Products!$C$2:$C$8)),"")</f>
        <v>550</v>
      </c>
      <c r="O5198" s="2">
        <v>538</v>
      </c>
    </row>
    <row r="5199" spans="1:15" x14ac:dyDescent="0.3">
      <c r="A5199" t="s">
        <v>5345</v>
      </c>
      <c r="B5199" t="s">
        <v>44</v>
      </c>
      <c r="C5199" t="str">
        <f>_xlfn.XLOOKUP(Sales_Pipeline[[#This Row],[Sales_Agent]],Sales_Teams[Sales_Agent],Sales_Teams[Manager])</f>
        <v>Summer Sewald</v>
      </c>
      <c r="D5199" t="str">
        <f>_xlfn.XLOOKUP(Sales_Pipeline[[#This Row],[Manager]],Sales_Teams[Manager],Sales_Teams[Regional_Office])</f>
        <v>West</v>
      </c>
      <c r="E5199" t="s">
        <v>63</v>
      </c>
      <c r="G5199" t="str">
        <f>IFERROR(_xlfn.XLOOKUP(Sales_Pipeline[[#This Row],[Account]],Accounts!$A$2:$A$86,Accounts!$F$2:$F$86),"")</f>
        <v/>
      </c>
      <c r="H5199" t="s">
        <v>77</v>
      </c>
      <c r="I5199" s="3">
        <v>42939</v>
      </c>
      <c r="K5199" s="8" t="str">
        <f>IF(Sales_Pipeline[[#This Row],[Close_Date]]="","",TEXT(Sales_Pipeline[[#This Row],[Close_Date]],"ddd"))</f>
        <v/>
      </c>
      <c r="L5199" s="8" t="str">
        <f>IF(Sales_Pipeline[[#This Row],[Close_Date]]="","",TEXT(Sales_Pipeline[[#This Row],[Close_Date]],"mmm"))</f>
        <v/>
      </c>
      <c r="M5199" s="8" t="str">
        <f>IF(Sales_Pipeline[[#This Row],[Close_Date]]="","","Q"&amp;ROUNDUP(MONTH(Sales_Pipeline[[#This Row],[Close_Date]])/3,0))</f>
        <v/>
      </c>
      <c r="N5199" s="2" t="str" cm="1">
        <f t="array" ref="N5199">IFERROR(_xlfn.IFS(Sales_Pipeline[[#This Row],[Deal_Stage]]="Won",_xlfn.XLOOKUP(Sales_Pipeline[[#This Row],[Product]],Products!$A$2:$A$8,Products!$C$2:$C$8),Sales_Pipeline[[#This Row],[Deal_Stage]]="Lost",_xlfn.XLOOKUP(Sales_Pipeline[[#This Row],[Product]],Products!$A$2:$A$8,Products!$C$2:$C$8)),"")</f>
        <v/>
      </c>
      <c r="O5199" s="2">
        <v>0</v>
      </c>
    </row>
    <row r="5200" spans="1:15" x14ac:dyDescent="0.3">
      <c r="A5200" t="s">
        <v>5346</v>
      </c>
      <c r="B5200" t="s">
        <v>44</v>
      </c>
      <c r="C5200" t="str">
        <f>_xlfn.XLOOKUP(Sales_Pipeline[[#This Row],[Sales_Agent]],Sales_Teams[Sales_Agent],Sales_Teams[Manager])</f>
        <v>Summer Sewald</v>
      </c>
      <c r="D5200" t="str">
        <f>_xlfn.XLOOKUP(Sales_Pipeline[[#This Row],[Manager]],Sales_Teams[Manager],Sales_Teams[Regional_Office])</f>
        <v>West</v>
      </c>
      <c r="E5200" t="s">
        <v>84</v>
      </c>
      <c r="F5200" t="s">
        <v>70</v>
      </c>
      <c r="G5200" t="str">
        <f>IFERROR(_xlfn.XLOOKUP(Sales_Pipeline[[#This Row],[Account]],Accounts!$A$2:$A$86,Accounts!$F$2:$F$86),"")</f>
        <v>United States</v>
      </c>
      <c r="H5200" t="s">
        <v>82</v>
      </c>
      <c r="I5200" s="3">
        <v>42939</v>
      </c>
      <c r="J5200" s="3">
        <v>43007</v>
      </c>
      <c r="K5200" s="8" t="str">
        <f>IF(Sales_Pipeline[[#This Row],[Close_Date]]="","",TEXT(Sales_Pipeline[[#This Row],[Close_Date]],"ddd"))</f>
        <v>Fri</v>
      </c>
      <c r="L5200" s="8" t="str">
        <f>IF(Sales_Pipeline[[#This Row],[Close_Date]]="","",TEXT(Sales_Pipeline[[#This Row],[Close_Date]],"mmm"))</f>
        <v>Sep</v>
      </c>
      <c r="M5200" s="8" t="str">
        <f>IF(Sales_Pipeline[[#This Row],[Close_Date]]="","","Q"&amp;ROUNDUP(MONTH(Sales_Pipeline[[#This Row],[Close_Date]])/3,0))</f>
        <v>Q3</v>
      </c>
      <c r="N5200" s="2" cm="1">
        <f t="array" ref="N5200">IFERROR(_xlfn.IFS(Sales_Pipeline[[#This Row],[Deal_Stage]]="Won",_xlfn.XLOOKUP(Sales_Pipeline[[#This Row],[Product]],Products!$A$2:$A$8,Products!$C$2:$C$8),Sales_Pipeline[[#This Row],[Deal_Stage]]="Lost",_xlfn.XLOOKUP(Sales_Pipeline[[#This Row],[Product]],Products!$A$2:$A$8,Products!$C$2:$C$8)),"")</f>
        <v>5482</v>
      </c>
      <c r="O5200" s="2">
        <v>0</v>
      </c>
    </row>
    <row r="5201" spans="1:15" x14ac:dyDescent="0.3">
      <c r="A5201" t="s">
        <v>5347</v>
      </c>
      <c r="B5201" t="s">
        <v>3</v>
      </c>
      <c r="C5201" t="str">
        <f>_xlfn.XLOOKUP(Sales_Pipeline[[#This Row],[Sales_Agent]],Sales_Teams[Sales_Agent],Sales_Teams[Manager])</f>
        <v>Dustin Brinkmann</v>
      </c>
      <c r="D5201" t="str">
        <f>_xlfn.XLOOKUP(Sales_Pipeline[[#This Row],[Manager]],Sales_Teams[Manager],Sales_Teams[Regional_Office])</f>
        <v>Central</v>
      </c>
      <c r="E5201" t="s">
        <v>84</v>
      </c>
      <c r="F5201" t="s">
        <v>92</v>
      </c>
      <c r="G5201" t="str">
        <f>IFERROR(_xlfn.XLOOKUP(Sales_Pipeline[[#This Row],[Account]],Accounts!$A$2:$A$86,Accounts!$F$2:$F$86),"")</f>
        <v>United States</v>
      </c>
      <c r="H5201" t="s">
        <v>77</v>
      </c>
      <c r="I5201" s="3">
        <v>42940</v>
      </c>
      <c r="K5201" s="8" t="str">
        <f>IF(Sales_Pipeline[[#This Row],[Close_Date]]="","",TEXT(Sales_Pipeline[[#This Row],[Close_Date]],"ddd"))</f>
        <v/>
      </c>
      <c r="L5201" s="8" t="str">
        <f>IF(Sales_Pipeline[[#This Row],[Close_Date]]="","",TEXT(Sales_Pipeline[[#This Row],[Close_Date]],"mmm"))</f>
        <v/>
      </c>
      <c r="M5201" s="8" t="str">
        <f>IF(Sales_Pipeline[[#This Row],[Close_Date]]="","","Q"&amp;ROUNDUP(MONTH(Sales_Pipeline[[#This Row],[Close_Date]])/3,0))</f>
        <v/>
      </c>
      <c r="N5201" s="2" t="str" cm="1">
        <f t="array" ref="N5201">IFERROR(_xlfn.IFS(Sales_Pipeline[[#This Row],[Deal_Stage]]="Won",_xlfn.XLOOKUP(Sales_Pipeline[[#This Row],[Product]],Products!$A$2:$A$8,Products!$C$2:$C$8),Sales_Pipeline[[#This Row],[Deal_Stage]]="Lost",_xlfn.XLOOKUP(Sales_Pipeline[[#This Row],[Product]],Products!$A$2:$A$8,Products!$C$2:$C$8)),"")</f>
        <v/>
      </c>
      <c r="O5201" s="2">
        <v>0</v>
      </c>
    </row>
    <row r="5202" spans="1:15" x14ac:dyDescent="0.3">
      <c r="A5202" t="s">
        <v>5348</v>
      </c>
      <c r="B5202" t="s">
        <v>3</v>
      </c>
      <c r="C5202" t="str">
        <f>_xlfn.XLOOKUP(Sales_Pipeline[[#This Row],[Sales_Agent]],Sales_Teams[Sales_Agent],Sales_Teams[Manager])</f>
        <v>Dustin Brinkmann</v>
      </c>
      <c r="D5202" t="str">
        <f>_xlfn.XLOOKUP(Sales_Pipeline[[#This Row],[Manager]],Sales_Teams[Manager],Sales_Teams[Regional_Office])</f>
        <v>Central</v>
      </c>
      <c r="E5202" t="s">
        <v>84</v>
      </c>
      <c r="G5202" t="str">
        <f>IFERROR(_xlfn.XLOOKUP(Sales_Pipeline[[#This Row],[Account]],Accounts!$A$2:$A$86,Accounts!$F$2:$F$86),"")</f>
        <v/>
      </c>
      <c r="H5202" t="s">
        <v>77</v>
      </c>
      <c r="I5202" s="3">
        <v>42940</v>
      </c>
      <c r="K5202" s="8" t="str">
        <f>IF(Sales_Pipeline[[#This Row],[Close_Date]]="","",TEXT(Sales_Pipeline[[#This Row],[Close_Date]],"ddd"))</f>
        <v/>
      </c>
      <c r="L5202" s="8" t="str">
        <f>IF(Sales_Pipeline[[#This Row],[Close_Date]]="","",TEXT(Sales_Pipeline[[#This Row],[Close_Date]],"mmm"))</f>
        <v/>
      </c>
      <c r="M5202" s="8" t="str">
        <f>IF(Sales_Pipeline[[#This Row],[Close_Date]]="","","Q"&amp;ROUNDUP(MONTH(Sales_Pipeline[[#This Row],[Close_Date]])/3,0))</f>
        <v/>
      </c>
      <c r="N5202" s="2" t="str" cm="1">
        <f t="array" ref="N5202">IFERROR(_xlfn.IFS(Sales_Pipeline[[#This Row],[Deal_Stage]]="Won",_xlfn.XLOOKUP(Sales_Pipeline[[#This Row],[Product]],Products!$A$2:$A$8,Products!$C$2:$C$8),Sales_Pipeline[[#This Row],[Deal_Stage]]="Lost",_xlfn.XLOOKUP(Sales_Pipeline[[#This Row],[Product]],Products!$A$2:$A$8,Products!$C$2:$C$8)),"")</f>
        <v/>
      </c>
      <c r="O5202" s="2">
        <v>0</v>
      </c>
    </row>
    <row r="5203" spans="1:15" x14ac:dyDescent="0.3">
      <c r="A5203" t="s">
        <v>5349</v>
      </c>
      <c r="B5203" t="s">
        <v>3</v>
      </c>
      <c r="C5203" t="str">
        <f>_xlfn.XLOOKUP(Sales_Pipeline[[#This Row],[Sales_Agent]],Sales_Teams[Sales_Agent],Sales_Teams[Manager])</f>
        <v>Dustin Brinkmann</v>
      </c>
      <c r="D5203" t="str">
        <f>_xlfn.XLOOKUP(Sales_Pipeline[[#This Row],[Manager]],Sales_Teams[Manager],Sales_Teams[Regional_Office])</f>
        <v>Central</v>
      </c>
      <c r="E5203" t="s">
        <v>84</v>
      </c>
      <c r="F5203" t="s">
        <v>155</v>
      </c>
      <c r="G5203" t="str">
        <f>IFERROR(_xlfn.XLOOKUP(Sales_Pipeline[[#This Row],[Account]],Accounts!$A$2:$A$86,Accounts!$F$2:$F$86),"")</f>
        <v>United States</v>
      </c>
      <c r="H5203" t="s">
        <v>82</v>
      </c>
      <c r="I5203" s="3">
        <v>42940</v>
      </c>
      <c r="J5203" s="3">
        <v>42981</v>
      </c>
      <c r="K5203" s="8" t="str">
        <f>IF(Sales_Pipeline[[#This Row],[Close_Date]]="","",TEXT(Sales_Pipeline[[#This Row],[Close_Date]],"ddd"))</f>
        <v>Sun</v>
      </c>
      <c r="L5203" s="8" t="str">
        <f>IF(Sales_Pipeline[[#This Row],[Close_Date]]="","",TEXT(Sales_Pipeline[[#This Row],[Close_Date]],"mmm"))</f>
        <v>Sep</v>
      </c>
      <c r="M5203" s="8" t="str">
        <f>IF(Sales_Pipeline[[#This Row],[Close_Date]]="","","Q"&amp;ROUNDUP(MONTH(Sales_Pipeline[[#This Row],[Close_Date]])/3,0))</f>
        <v>Q3</v>
      </c>
      <c r="N5203" s="2" cm="1">
        <f t="array" ref="N5203">IFERROR(_xlfn.IFS(Sales_Pipeline[[#This Row],[Deal_Stage]]="Won",_xlfn.XLOOKUP(Sales_Pipeline[[#This Row],[Product]],Products!$A$2:$A$8,Products!$C$2:$C$8),Sales_Pipeline[[#This Row],[Deal_Stage]]="Lost",_xlfn.XLOOKUP(Sales_Pipeline[[#This Row],[Product]],Products!$A$2:$A$8,Products!$C$2:$C$8)),"")</f>
        <v>5482</v>
      </c>
      <c r="O5203" s="2">
        <v>0</v>
      </c>
    </row>
    <row r="5204" spans="1:15" x14ac:dyDescent="0.3">
      <c r="A5204" t="s">
        <v>5350</v>
      </c>
      <c r="B5204" t="s">
        <v>27</v>
      </c>
      <c r="C5204" t="str">
        <f>_xlfn.XLOOKUP(Sales_Pipeline[[#This Row],[Sales_Agent]],Sales_Teams[Sales_Agent],Sales_Teams[Manager])</f>
        <v>Rocco Neubert</v>
      </c>
      <c r="D5204" t="str">
        <f>_xlfn.XLOOKUP(Sales_Pipeline[[#This Row],[Manager]],Sales_Teams[Manager],Sales_Teams[Regional_Office])</f>
        <v>East</v>
      </c>
      <c r="E5204" t="s">
        <v>76</v>
      </c>
      <c r="G5204" t="str">
        <f>IFERROR(_xlfn.XLOOKUP(Sales_Pipeline[[#This Row],[Account]],Accounts!$A$2:$A$86,Accounts!$F$2:$F$86),"")</f>
        <v/>
      </c>
      <c r="H5204" t="s">
        <v>77</v>
      </c>
      <c r="I5204" s="3">
        <v>42940</v>
      </c>
      <c r="K5204" s="8" t="str">
        <f>IF(Sales_Pipeline[[#This Row],[Close_Date]]="","",TEXT(Sales_Pipeline[[#This Row],[Close_Date]],"ddd"))</f>
        <v/>
      </c>
      <c r="L5204" s="8" t="str">
        <f>IF(Sales_Pipeline[[#This Row],[Close_Date]]="","",TEXT(Sales_Pipeline[[#This Row],[Close_Date]],"mmm"))</f>
        <v/>
      </c>
      <c r="M5204" s="8" t="str">
        <f>IF(Sales_Pipeline[[#This Row],[Close_Date]]="","","Q"&amp;ROUNDUP(MONTH(Sales_Pipeline[[#This Row],[Close_Date]])/3,0))</f>
        <v/>
      </c>
      <c r="N5204" s="2" t="str" cm="1">
        <f t="array" ref="N5204">IFERROR(_xlfn.IFS(Sales_Pipeline[[#This Row],[Deal_Stage]]="Won",_xlfn.XLOOKUP(Sales_Pipeline[[#This Row],[Product]],Products!$A$2:$A$8,Products!$C$2:$C$8),Sales_Pipeline[[#This Row],[Deal_Stage]]="Lost",_xlfn.XLOOKUP(Sales_Pipeline[[#This Row],[Product]],Products!$A$2:$A$8,Products!$C$2:$C$8)),"")</f>
        <v/>
      </c>
      <c r="O5204" s="2">
        <v>0</v>
      </c>
    </row>
    <row r="5205" spans="1:15" x14ac:dyDescent="0.3">
      <c r="A5205" t="s">
        <v>5351</v>
      </c>
      <c r="B5205" t="s">
        <v>20</v>
      </c>
      <c r="C5205" t="str">
        <f>_xlfn.XLOOKUP(Sales_Pipeline[[#This Row],[Sales_Agent]],Sales_Teams[Sales_Agent],Sales_Teams[Manager])</f>
        <v>Cara Losch</v>
      </c>
      <c r="D5205" t="str">
        <f>_xlfn.XLOOKUP(Sales_Pipeline[[#This Row],[Manager]],Sales_Teams[Manager],Sales_Teams[Regional_Office])</f>
        <v>East</v>
      </c>
      <c r="E5205" t="s">
        <v>63</v>
      </c>
      <c r="F5205" t="s">
        <v>116</v>
      </c>
      <c r="G5205" t="str">
        <f>IFERROR(_xlfn.XLOOKUP(Sales_Pipeline[[#This Row],[Account]],Accounts!$A$2:$A$86,Accounts!$F$2:$F$86),"")</f>
        <v>United States</v>
      </c>
      <c r="H5205" t="s">
        <v>57</v>
      </c>
      <c r="I5205" s="3">
        <v>42940</v>
      </c>
      <c r="J5205" s="3">
        <v>42942</v>
      </c>
      <c r="K5205" s="8" t="str">
        <f>IF(Sales_Pipeline[[#This Row],[Close_Date]]="","",TEXT(Sales_Pipeline[[#This Row],[Close_Date]],"ddd"))</f>
        <v>Wed</v>
      </c>
      <c r="L5205" s="8" t="str">
        <f>IF(Sales_Pipeline[[#This Row],[Close_Date]]="","",TEXT(Sales_Pipeline[[#This Row],[Close_Date]],"mmm"))</f>
        <v>Jul</v>
      </c>
      <c r="M5205" s="8" t="str">
        <f>IF(Sales_Pipeline[[#This Row],[Close_Date]]="","","Q"&amp;ROUNDUP(MONTH(Sales_Pipeline[[#This Row],[Close_Date]])/3,0))</f>
        <v>Q3</v>
      </c>
      <c r="N5205" s="2" cm="1">
        <f t="array" ref="N5205">IFERROR(_xlfn.IFS(Sales_Pipeline[[#This Row],[Deal_Stage]]="Won",_xlfn.XLOOKUP(Sales_Pipeline[[#This Row],[Product]],Products!$A$2:$A$8,Products!$C$2:$C$8),Sales_Pipeline[[#This Row],[Deal_Stage]]="Lost",_xlfn.XLOOKUP(Sales_Pipeline[[#This Row],[Product]],Products!$A$2:$A$8,Products!$C$2:$C$8)),"")</f>
        <v>550</v>
      </c>
      <c r="O5205" s="2">
        <v>458</v>
      </c>
    </row>
    <row r="5206" spans="1:15" x14ac:dyDescent="0.3">
      <c r="A5206" t="s">
        <v>5352</v>
      </c>
      <c r="B5206" t="s">
        <v>15</v>
      </c>
      <c r="C5206" t="str">
        <f>_xlfn.XLOOKUP(Sales_Pipeline[[#This Row],[Sales_Agent]],Sales_Teams[Sales_Agent],Sales_Teams[Manager])</f>
        <v>Melvin Marxen</v>
      </c>
      <c r="D5206" t="str">
        <f>_xlfn.XLOOKUP(Sales_Pipeline[[#This Row],[Manager]],Sales_Teams[Manager],Sales_Teams[Regional_Office])</f>
        <v>Central</v>
      </c>
      <c r="E5206" t="s">
        <v>8953</v>
      </c>
      <c r="F5206" t="s">
        <v>214</v>
      </c>
      <c r="G5206" t="str">
        <f>IFERROR(_xlfn.XLOOKUP(Sales_Pipeline[[#This Row],[Account]],Accounts!$A$2:$A$86,Accounts!$F$2:$F$86),"")</f>
        <v>United States</v>
      </c>
      <c r="H5206" t="s">
        <v>77</v>
      </c>
      <c r="I5206" s="3">
        <v>42940</v>
      </c>
      <c r="K5206" s="8" t="str">
        <f>IF(Sales_Pipeline[[#This Row],[Close_Date]]="","",TEXT(Sales_Pipeline[[#This Row],[Close_Date]],"ddd"))</f>
        <v/>
      </c>
      <c r="L5206" s="8" t="str">
        <f>IF(Sales_Pipeline[[#This Row],[Close_Date]]="","",TEXT(Sales_Pipeline[[#This Row],[Close_Date]],"mmm"))</f>
        <v/>
      </c>
      <c r="M5206" s="8" t="str">
        <f>IF(Sales_Pipeline[[#This Row],[Close_Date]]="","","Q"&amp;ROUNDUP(MONTH(Sales_Pipeline[[#This Row],[Close_Date]])/3,0))</f>
        <v/>
      </c>
      <c r="N5206" s="2" t="str" cm="1">
        <f t="array" ref="N5206">IFERROR(_xlfn.IFS(Sales_Pipeline[[#This Row],[Deal_Stage]]="Won",_xlfn.XLOOKUP(Sales_Pipeline[[#This Row],[Product]],Products!$A$2:$A$8,Products!$C$2:$C$8),Sales_Pipeline[[#This Row],[Deal_Stage]]="Lost",_xlfn.XLOOKUP(Sales_Pipeline[[#This Row],[Product]],Products!$A$2:$A$8,Products!$C$2:$C$8)),"")</f>
        <v/>
      </c>
      <c r="O5206" s="2">
        <v>0</v>
      </c>
    </row>
    <row r="5207" spans="1:15" x14ac:dyDescent="0.3">
      <c r="A5207" t="s">
        <v>5353</v>
      </c>
      <c r="B5207" t="s">
        <v>15</v>
      </c>
      <c r="C5207" t="str">
        <f>_xlfn.XLOOKUP(Sales_Pipeline[[#This Row],[Sales_Agent]],Sales_Teams[Sales_Agent],Sales_Teams[Manager])</f>
        <v>Melvin Marxen</v>
      </c>
      <c r="D5207" t="str">
        <f>_xlfn.XLOOKUP(Sales_Pipeline[[#This Row],[Manager]],Sales_Teams[Manager],Sales_Teams[Regional_Office])</f>
        <v>Central</v>
      </c>
      <c r="E5207" t="s">
        <v>8953</v>
      </c>
      <c r="G5207" t="str">
        <f>IFERROR(_xlfn.XLOOKUP(Sales_Pipeline[[#This Row],[Account]],Accounts!$A$2:$A$86,Accounts!$F$2:$F$86),"")</f>
        <v/>
      </c>
      <c r="H5207" t="s">
        <v>77</v>
      </c>
      <c r="I5207" s="3">
        <v>42940</v>
      </c>
      <c r="K5207" s="8" t="str">
        <f>IF(Sales_Pipeline[[#This Row],[Close_Date]]="","",TEXT(Sales_Pipeline[[#This Row],[Close_Date]],"ddd"))</f>
        <v/>
      </c>
      <c r="L5207" s="8" t="str">
        <f>IF(Sales_Pipeline[[#This Row],[Close_Date]]="","",TEXT(Sales_Pipeline[[#This Row],[Close_Date]],"mmm"))</f>
        <v/>
      </c>
      <c r="M5207" s="8" t="str">
        <f>IF(Sales_Pipeline[[#This Row],[Close_Date]]="","","Q"&amp;ROUNDUP(MONTH(Sales_Pipeline[[#This Row],[Close_Date]])/3,0))</f>
        <v/>
      </c>
      <c r="N5207" s="2" t="str" cm="1">
        <f t="array" ref="N5207">IFERROR(_xlfn.IFS(Sales_Pipeline[[#This Row],[Deal_Stage]]="Won",_xlfn.XLOOKUP(Sales_Pipeline[[#This Row],[Product]],Products!$A$2:$A$8,Products!$C$2:$C$8),Sales_Pipeline[[#This Row],[Deal_Stage]]="Lost",_xlfn.XLOOKUP(Sales_Pipeline[[#This Row],[Product]],Products!$A$2:$A$8,Products!$C$2:$C$8)),"")</f>
        <v/>
      </c>
      <c r="O5207" s="2">
        <v>0</v>
      </c>
    </row>
    <row r="5208" spans="1:15" x14ac:dyDescent="0.3">
      <c r="A5208" t="s">
        <v>5354</v>
      </c>
      <c r="B5208" t="s">
        <v>15</v>
      </c>
      <c r="C5208" t="str">
        <f>_xlfn.XLOOKUP(Sales_Pipeline[[#This Row],[Sales_Agent]],Sales_Teams[Sales_Agent],Sales_Teams[Manager])</f>
        <v>Melvin Marxen</v>
      </c>
      <c r="D5208" t="str">
        <f>_xlfn.XLOOKUP(Sales_Pipeline[[#This Row],[Manager]],Sales_Teams[Manager],Sales_Teams[Regional_Office])</f>
        <v>Central</v>
      </c>
      <c r="E5208" t="s">
        <v>8953</v>
      </c>
      <c r="G5208" t="str">
        <f>IFERROR(_xlfn.XLOOKUP(Sales_Pipeline[[#This Row],[Account]],Accounts!$A$2:$A$86,Accounts!$F$2:$F$86),"")</f>
        <v/>
      </c>
      <c r="H5208" t="s">
        <v>77</v>
      </c>
      <c r="I5208" s="3">
        <v>42940</v>
      </c>
      <c r="K5208" s="8" t="str">
        <f>IF(Sales_Pipeline[[#This Row],[Close_Date]]="","",TEXT(Sales_Pipeline[[#This Row],[Close_Date]],"ddd"))</f>
        <v/>
      </c>
      <c r="L5208" s="8" t="str">
        <f>IF(Sales_Pipeline[[#This Row],[Close_Date]]="","",TEXT(Sales_Pipeline[[#This Row],[Close_Date]],"mmm"))</f>
        <v/>
      </c>
      <c r="M5208" s="8" t="str">
        <f>IF(Sales_Pipeline[[#This Row],[Close_Date]]="","","Q"&amp;ROUNDUP(MONTH(Sales_Pipeline[[#This Row],[Close_Date]])/3,0))</f>
        <v/>
      </c>
      <c r="N5208" s="2" t="str" cm="1">
        <f t="array" ref="N5208">IFERROR(_xlfn.IFS(Sales_Pipeline[[#This Row],[Deal_Stage]]="Won",_xlfn.XLOOKUP(Sales_Pipeline[[#This Row],[Product]],Products!$A$2:$A$8,Products!$C$2:$C$8),Sales_Pipeline[[#This Row],[Deal_Stage]]="Lost",_xlfn.XLOOKUP(Sales_Pipeline[[#This Row],[Product]],Products!$A$2:$A$8,Products!$C$2:$C$8)),"")</f>
        <v/>
      </c>
      <c r="O5208" s="2">
        <v>0</v>
      </c>
    </row>
    <row r="5209" spans="1:15" x14ac:dyDescent="0.3">
      <c r="A5209" t="s">
        <v>5355</v>
      </c>
      <c r="B5209" t="s">
        <v>15</v>
      </c>
      <c r="C5209" t="str">
        <f>_xlfn.XLOOKUP(Sales_Pipeline[[#This Row],[Sales_Agent]],Sales_Teams[Sales_Agent],Sales_Teams[Manager])</f>
        <v>Melvin Marxen</v>
      </c>
      <c r="D5209" t="str">
        <f>_xlfn.XLOOKUP(Sales_Pipeline[[#This Row],[Manager]],Sales_Teams[Manager],Sales_Teams[Regional_Office])</f>
        <v>Central</v>
      </c>
      <c r="E5209" t="s">
        <v>61</v>
      </c>
      <c r="G5209" t="str">
        <f>IFERROR(_xlfn.XLOOKUP(Sales_Pipeline[[#This Row],[Account]],Accounts!$A$2:$A$86,Accounts!$F$2:$F$86),"")</f>
        <v/>
      </c>
      <c r="H5209" t="s">
        <v>77</v>
      </c>
      <c r="I5209" s="3">
        <v>42940</v>
      </c>
      <c r="K5209" s="8" t="str">
        <f>IF(Sales_Pipeline[[#This Row],[Close_Date]]="","",TEXT(Sales_Pipeline[[#This Row],[Close_Date]],"ddd"))</f>
        <v/>
      </c>
      <c r="L5209" s="8" t="str">
        <f>IF(Sales_Pipeline[[#This Row],[Close_Date]]="","",TEXT(Sales_Pipeline[[#This Row],[Close_Date]],"mmm"))</f>
        <v/>
      </c>
      <c r="M5209" s="8" t="str">
        <f>IF(Sales_Pipeline[[#This Row],[Close_Date]]="","","Q"&amp;ROUNDUP(MONTH(Sales_Pipeline[[#This Row],[Close_Date]])/3,0))</f>
        <v/>
      </c>
      <c r="N5209" s="2" t="str" cm="1">
        <f t="array" ref="N5209">IFERROR(_xlfn.IFS(Sales_Pipeline[[#This Row],[Deal_Stage]]="Won",_xlfn.XLOOKUP(Sales_Pipeline[[#This Row],[Product]],Products!$A$2:$A$8,Products!$C$2:$C$8),Sales_Pipeline[[#This Row],[Deal_Stage]]="Lost",_xlfn.XLOOKUP(Sales_Pipeline[[#This Row],[Product]],Products!$A$2:$A$8,Products!$C$2:$C$8)),"")</f>
        <v/>
      </c>
      <c r="O5209" s="2">
        <v>0</v>
      </c>
    </row>
    <row r="5210" spans="1:15" x14ac:dyDescent="0.3">
      <c r="A5210" t="s">
        <v>5356</v>
      </c>
      <c r="B5210" t="s">
        <v>15</v>
      </c>
      <c r="C5210" t="str">
        <f>_xlfn.XLOOKUP(Sales_Pipeline[[#This Row],[Sales_Agent]],Sales_Teams[Sales_Agent],Sales_Teams[Manager])</f>
        <v>Melvin Marxen</v>
      </c>
      <c r="D5210" t="str">
        <f>_xlfn.XLOOKUP(Sales_Pipeline[[#This Row],[Manager]],Sales_Teams[Manager],Sales_Teams[Regional_Office])</f>
        <v>Central</v>
      </c>
      <c r="E5210" t="s">
        <v>76</v>
      </c>
      <c r="G5210" t="str">
        <f>IFERROR(_xlfn.XLOOKUP(Sales_Pipeline[[#This Row],[Account]],Accounts!$A$2:$A$86,Accounts!$F$2:$F$86),"")</f>
        <v/>
      </c>
      <c r="H5210" t="s">
        <v>77</v>
      </c>
      <c r="I5210" s="3">
        <v>42940</v>
      </c>
      <c r="K5210" s="8" t="str">
        <f>IF(Sales_Pipeline[[#This Row],[Close_Date]]="","",TEXT(Sales_Pipeline[[#This Row],[Close_Date]],"ddd"))</f>
        <v/>
      </c>
      <c r="L5210" s="8" t="str">
        <f>IF(Sales_Pipeline[[#This Row],[Close_Date]]="","",TEXT(Sales_Pipeline[[#This Row],[Close_Date]],"mmm"))</f>
        <v/>
      </c>
      <c r="M5210" s="8" t="str">
        <f>IF(Sales_Pipeline[[#This Row],[Close_Date]]="","","Q"&amp;ROUNDUP(MONTH(Sales_Pipeline[[#This Row],[Close_Date]])/3,0))</f>
        <v/>
      </c>
      <c r="N5210" s="2" t="str" cm="1">
        <f t="array" ref="N5210">IFERROR(_xlfn.IFS(Sales_Pipeline[[#This Row],[Deal_Stage]]="Won",_xlfn.XLOOKUP(Sales_Pipeline[[#This Row],[Product]],Products!$A$2:$A$8,Products!$C$2:$C$8),Sales_Pipeline[[#This Row],[Deal_Stage]]="Lost",_xlfn.XLOOKUP(Sales_Pipeline[[#This Row],[Product]],Products!$A$2:$A$8,Products!$C$2:$C$8)),"")</f>
        <v/>
      </c>
      <c r="O5210" s="2">
        <v>0</v>
      </c>
    </row>
    <row r="5211" spans="1:15" x14ac:dyDescent="0.3">
      <c r="A5211" t="s">
        <v>5357</v>
      </c>
      <c r="B5211" t="s">
        <v>15</v>
      </c>
      <c r="C5211" t="str">
        <f>_xlfn.XLOOKUP(Sales_Pipeline[[#This Row],[Sales_Agent]],Sales_Teams[Sales_Agent],Sales_Teams[Manager])</f>
        <v>Melvin Marxen</v>
      </c>
      <c r="D5211" t="str">
        <f>_xlfn.XLOOKUP(Sales_Pipeline[[#This Row],[Manager]],Sales_Teams[Manager],Sales_Teams[Regional_Office])</f>
        <v>Central</v>
      </c>
      <c r="E5211" t="s">
        <v>55</v>
      </c>
      <c r="F5211" t="s">
        <v>105</v>
      </c>
      <c r="G5211" t="str">
        <f>IFERROR(_xlfn.XLOOKUP(Sales_Pipeline[[#This Row],[Account]],Accounts!$A$2:$A$86,Accounts!$F$2:$F$86),"")</f>
        <v>United States</v>
      </c>
      <c r="H5211" t="s">
        <v>57</v>
      </c>
      <c r="I5211" s="3">
        <v>42940</v>
      </c>
      <c r="J5211" s="3">
        <v>42954</v>
      </c>
      <c r="K5211" s="8" t="str">
        <f>IF(Sales_Pipeline[[#This Row],[Close_Date]]="","",TEXT(Sales_Pipeline[[#This Row],[Close_Date]],"ddd"))</f>
        <v>Mon</v>
      </c>
      <c r="L5211" s="8" t="str">
        <f>IF(Sales_Pipeline[[#This Row],[Close_Date]]="","",TEXT(Sales_Pipeline[[#This Row],[Close_Date]],"mmm"))</f>
        <v>Aug</v>
      </c>
      <c r="M5211" s="8" t="str">
        <f>IF(Sales_Pipeline[[#This Row],[Close_Date]]="","","Q"&amp;ROUNDUP(MONTH(Sales_Pipeline[[#This Row],[Close_Date]])/3,0))</f>
        <v>Q3</v>
      </c>
      <c r="N5211" s="2" cm="1">
        <f t="array" ref="N5211">IFERROR(_xlfn.IFS(Sales_Pipeline[[#This Row],[Deal_Stage]]="Won",_xlfn.XLOOKUP(Sales_Pipeline[[#This Row],[Product]],Products!$A$2:$A$8,Products!$C$2:$C$8),Sales_Pipeline[[#This Row],[Deal_Stage]]="Lost",_xlfn.XLOOKUP(Sales_Pipeline[[#This Row],[Product]],Products!$A$2:$A$8,Products!$C$2:$C$8)),"")</f>
        <v>1096</v>
      </c>
      <c r="O5211" s="2">
        <v>996</v>
      </c>
    </row>
    <row r="5212" spans="1:15" x14ac:dyDescent="0.3">
      <c r="A5212" t="s">
        <v>5358</v>
      </c>
      <c r="B5212" t="s">
        <v>15</v>
      </c>
      <c r="C5212" t="str">
        <f>_xlfn.XLOOKUP(Sales_Pipeline[[#This Row],[Sales_Agent]],Sales_Teams[Sales_Agent],Sales_Teams[Manager])</f>
        <v>Melvin Marxen</v>
      </c>
      <c r="D5212" t="str">
        <f>_xlfn.XLOOKUP(Sales_Pipeline[[#This Row],[Manager]],Sales_Teams[Manager],Sales_Teams[Regional_Office])</f>
        <v>Central</v>
      </c>
      <c r="E5212" t="s">
        <v>8953</v>
      </c>
      <c r="F5212" t="s">
        <v>81</v>
      </c>
      <c r="G5212" t="str">
        <f>IFERROR(_xlfn.XLOOKUP(Sales_Pipeline[[#This Row],[Account]],Accounts!$A$2:$A$86,Accounts!$F$2:$F$86),"")</f>
        <v>Italy</v>
      </c>
      <c r="H5212" t="s">
        <v>57</v>
      </c>
      <c r="I5212" s="3">
        <v>42940</v>
      </c>
      <c r="J5212" s="3">
        <v>42947</v>
      </c>
      <c r="K5212" s="8" t="str">
        <f>IF(Sales_Pipeline[[#This Row],[Close_Date]]="","",TEXT(Sales_Pipeline[[#This Row],[Close_Date]],"ddd"))</f>
        <v>Mon</v>
      </c>
      <c r="L5212" s="8" t="str">
        <f>IF(Sales_Pipeline[[#This Row],[Close_Date]]="","",TEXT(Sales_Pipeline[[#This Row],[Close_Date]],"mmm"))</f>
        <v>Jul</v>
      </c>
      <c r="M5212" s="8" t="str">
        <f>IF(Sales_Pipeline[[#This Row],[Close_Date]]="","","Q"&amp;ROUNDUP(MONTH(Sales_Pipeline[[#This Row],[Close_Date]])/3,0))</f>
        <v>Q3</v>
      </c>
      <c r="N5212" s="2" cm="1">
        <f t="array" ref="N5212">IFERROR(_xlfn.IFS(Sales_Pipeline[[#This Row],[Deal_Stage]]="Won",_xlfn.XLOOKUP(Sales_Pipeline[[#This Row],[Product]],Products!$A$2:$A$8,Products!$C$2:$C$8),Sales_Pipeline[[#This Row],[Deal_Stage]]="Lost",_xlfn.XLOOKUP(Sales_Pipeline[[#This Row],[Product]],Products!$A$2:$A$8,Products!$C$2:$C$8)),"")</f>
        <v>4821</v>
      </c>
      <c r="O5212" s="2">
        <v>4772</v>
      </c>
    </row>
    <row r="5213" spans="1:15" x14ac:dyDescent="0.3">
      <c r="A5213" t="s">
        <v>5359</v>
      </c>
      <c r="B5213" t="s">
        <v>28</v>
      </c>
      <c r="C5213" t="str">
        <f>_xlfn.XLOOKUP(Sales_Pipeline[[#This Row],[Sales_Agent]],Sales_Teams[Sales_Agent],Sales_Teams[Manager])</f>
        <v>Rocco Neubert</v>
      </c>
      <c r="D5213" t="str">
        <f>_xlfn.XLOOKUP(Sales_Pipeline[[#This Row],[Manager]],Sales_Teams[Manager],Sales_Teams[Regional_Office])</f>
        <v>East</v>
      </c>
      <c r="E5213" t="s">
        <v>8953</v>
      </c>
      <c r="F5213" t="s">
        <v>256</v>
      </c>
      <c r="G5213" t="str">
        <f>IFERROR(_xlfn.XLOOKUP(Sales_Pipeline[[#This Row],[Account]],Accounts!$A$2:$A$86,Accounts!$F$2:$F$86),"")</f>
        <v>United States</v>
      </c>
      <c r="H5213" t="s">
        <v>57</v>
      </c>
      <c r="I5213" s="3">
        <v>42940</v>
      </c>
      <c r="J5213" s="3">
        <v>42942</v>
      </c>
      <c r="K5213" s="8" t="str">
        <f>IF(Sales_Pipeline[[#This Row],[Close_Date]]="","",TEXT(Sales_Pipeline[[#This Row],[Close_Date]],"ddd"))</f>
        <v>Wed</v>
      </c>
      <c r="L5213" s="8" t="str">
        <f>IF(Sales_Pipeline[[#This Row],[Close_Date]]="","",TEXT(Sales_Pipeline[[#This Row],[Close_Date]],"mmm"))</f>
        <v>Jul</v>
      </c>
      <c r="M5213" s="8" t="str">
        <f>IF(Sales_Pipeline[[#This Row],[Close_Date]]="","","Q"&amp;ROUNDUP(MONTH(Sales_Pipeline[[#This Row],[Close_Date]])/3,0))</f>
        <v>Q3</v>
      </c>
      <c r="N5213" s="2" cm="1">
        <f t="array" ref="N5213">IFERROR(_xlfn.IFS(Sales_Pipeline[[#This Row],[Deal_Stage]]="Won",_xlfn.XLOOKUP(Sales_Pipeline[[#This Row],[Product]],Products!$A$2:$A$8,Products!$C$2:$C$8),Sales_Pipeline[[#This Row],[Deal_Stage]]="Lost",_xlfn.XLOOKUP(Sales_Pipeline[[#This Row],[Product]],Products!$A$2:$A$8,Products!$C$2:$C$8)),"")</f>
        <v>4821</v>
      </c>
      <c r="O5213" s="2">
        <v>4490</v>
      </c>
    </row>
    <row r="5214" spans="1:15" x14ac:dyDescent="0.3">
      <c r="A5214" t="s">
        <v>5360</v>
      </c>
      <c r="B5214" t="s">
        <v>28</v>
      </c>
      <c r="C5214" t="str">
        <f>_xlfn.XLOOKUP(Sales_Pipeline[[#This Row],[Sales_Agent]],Sales_Teams[Sales_Agent],Sales_Teams[Manager])</f>
        <v>Rocco Neubert</v>
      </c>
      <c r="D5214" t="str">
        <f>_xlfn.XLOOKUP(Sales_Pipeline[[#This Row],[Manager]],Sales_Teams[Manager],Sales_Teams[Regional_Office])</f>
        <v>East</v>
      </c>
      <c r="E5214" t="s">
        <v>76</v>
      </c>
      <c r="F5214" t="s">
        <v>253</v>
      </c>
      <c r="G5214" t="str">
        <f>IFERROR(_xlfn.XLOOKUP(Sales_Pipeline[[#This Row],[Account]],Accounts!$A$2:$A$86,Accounts!$F$2:$F$86),"")</f>
        <v>United States</v>
      </c>
      <c r="H5214" t="s">
        <v>57</v>
      </c>
      <c r="I5214" s="3">
        <v>42940</v>
      </c>
      <c r="J5214" s="3">
        <v>43041</v>
      </c>
      <c r="K5214" s="8" t="str">
        <f>IF(Sales_Pipeline[[#This Row],[Close_Date]]="","",TEXT(Sales_Pipeline[[#This Row],[Close_Date]],"ddd"))</f>
        <v>Thu</v>
      </c>
      <c r="L5214" s="8" t="str">
        <f>IF(Sales_Pipeline[[#This Row],[Close_Date]]="","",TEXT(Sales_Pipeline[[#This Row],[Close_Date]],"mmm"))</f>
        <v>Nov</v>
      </c>
      <c r="M5214" s="8" t="str">
        <f>IF(Sales_Pipeline[[#This Row],[Close_Date]]="","","Q"&amp;ROUNDUP(MONTH(Sales_Pipeline[[#This Row],[Close_Date]])/3,0))</f>
        <v>Q4</v>
      </c>
      <c r="N5214" s="2" cm="1">
        <f t="array" ref="N5214">IFERROR(_xlfn.IFS(Sales_Pipeline[[#This Row],[Deal_Stage]]="Won",_xlfn.XLOOKUP(Sales_Pipeline[[#This Row],[Product]],Products!$A$2:$A$8,Products!$C$2:$C$8),Sales_Pipeline[[#This Row],[Deal_Stage]]="Lost",_xlfn.XLOOKUP(Sales_Pipeline[[#This Row],[Product]],Products!$A$2:$A$8,Products!$C$2:$C$8)),"")</f>
        <v>3393</v>
      </c>
      <c r="O5214" s="2">
        <v>3260</v>
      </c>
    </row>
    <row r="5215" spans="1:15" x14ac:dyDescent="0.3">
      <c r="A5215" t="s">
        <v>5361</v>
      </c>
      <c r="B5215" t="s">
        <v>38</v>
      </c>
      <c r="C5215" t="str">
        <f>_xlfn.XLOOKUP(Sales_Pipeline[[#This Row],[Sales_Agent]],Sales_Teams[Sales_Agent],Sales_Teams[Manager])</f>
        <v>Celia Rouche</v>
      </c>
      <c r="D5215" t="str">
        <f>_xlfn.XLOOKUP(Sales_Pipeline[[#This Row],[Manager]],Sales_Teams[Manager],Sales_Teams[Regional_Office])</f>
        <v>West</v>
      </c>
      <c r="E5215" t="s">
        <v>63</v>
      </c>
      <c r="F5215" t="s">
        <v>240</v>
      </c>
      <c r="G5215" t="str">
        <f>IFERROR(_xlfn.XLOOKUP(Sales_Pipeline[[#This Row],[Account]],Accounts!$A$2:$A$86,Accounts!$F$2:$F$86),"")</f>
        <v>United States</v>
      </c>
      <c r="H5215" t="s">
        <v>57</v>
      </c>
      <c r="I5215" s="3">
        <v>42940</v>
      </c>
      <c r="J5215" s="3">
        <v>42953</v>
      </c>
      <c r="K5215" s="8" t="str">
        <f>IF(Sales_Pipeline[[#This Row],[Close_Date]]="","",TEXT(Sales_Pipeline[[#This Row],[Close_Date]],"ddd"))</f>
        <v>Sun</v>
      </c>
      <c r="L5215" s="8" t="str">
        <f>IF(Sales_Pipeline[[#This Row],[Close_Date]]="","",TEXT(Sales_Pipeline[[#This Row],[Close_Date]],"mmm"))</f>
        <v>Aug</v>
      </c>
      <c r="M5215" s="8" t="str">
        <f>IF(Sales_Pipeline[[#This Row],[Close_Date]]="","","Q"&amp;ROUNDUP(MONTH(Sales_Pipeline[[#This Row],[Close_Date]])/3,0))</f>
        <v>Q3</v>
      </c>
      <c r="N5215" s="2" cm="1">
        <f t="array" ref="N5215">IFERROR(_xlfn.IFS(Sales_Pipeline[[#This Row],[Deal_Stage]]="Won",_xlfn.XLOOKUP(Sales_Pipeline[[#This Row],[Product]],Products!$A$2:$A$8,Products!$C$2:$C$8),Sales_Pipeline[[#This Row],[Deal_Stage]]="Lost",_xlfn.XLOOKUP(Sales_Pipeline[[#This Row],[Product]],Products!$A$2:$A$8,Products!$C$2:$C$8)),"")</f>
        <v>550</v>
      </c>
      <c r="O5215" s="2">
        <v>584</v>
      </c>
    </row>
    <row r="5216" spans="1:15" x14ac:dyDescent="0.3">
      <c r="A5216" t="s">
        <v>5362</v>
      </c>
      <c r="B5216" t="s">
        <v>38</v>
      </c>
      <c r="C5216" t="str">
        <f>_xlfn.XLOOKUP(Sales_Pipeline[[#This Row],[Sales_Agent]],Sales_Teams[Sales_Agent],Sales_Teams[Manager])</f>
        <v>Celia Rouche</v>
      </c>
      <c r="D5216" t="str">
        <f>_xlfn.XLOOKUP(Sales_Pipeline[[#This Row],[Manager]],Sales_Teams[Manager],Sales_Teams[Regional_Office])</f>
        <v>West</v>
      </c>
      <c r="E5216" t="s">
        <v>76</v>
      </c>
      <c r="F5216" t="s">
        <v>173</v>
      </c>
      <c r="G5216" t="str">
        <f>IFERROR(_xlfn.XLOOKUP(Sales_Pipeline[[#This Row],[Account]],Accounts!$A$2:$A$86,Accounts!$F$2:$F$86),"")</f>
        <v>United States</v>
      </c>
      <c r="H5216" t="s">
        <v>57</v>
      </c>
      <c r="I5216" s="3">
        <v>42940</v>
      </c>
      <c r="J5216" s="3">
        <v>42946</v>
      </c>
      <c r="K5216" s="8" t="str">
        <f>IF(Sales_Pipeline[[#This Row],[Close_Date]]="","",TEXT(Sales_Pipeline[[#This Row],[Close_Date]],"ddd"))</f>
        <v>Sun</v>
      </c>
      <c r="L5216" s="8" t="str">
        <f>IF(Sales_Pipeline[[#This Row],[Close_Date]]="","",TEXT(Sales_Pipeline[[#This Row],[Close_Date]],"mmm"))</f>
        <v>Jul</v>
      </c>
      <c r="M5216" s="8" t="str">
        <f>IF(Sales_Pipeline[[#This Row],[Close_Date]]="","","Q"&amp;ROUNDUP(MONTH(Sales_Pipeline[[#This Row],[Close_Date]])/3,0))</f>
        <v>Q3</v>
      </c>
      <c r="N5216" s="2" cm="1">
        <f t="array" ref="N5216">IFERROR(_xlfn.IFS(Sales_Pipeline[[#This Row],[Deal_Stage]]="Won",_xlfn.XLOOKUP(Sales_Pipeline[[#This Row],[Product]],Products!$A$2:$A$8,Products!$C$2:$C$8),Sales_Pipeline[[#This Row],[Deal_Stage]]="Lost",_xlfn.XLOOKUP(Sales_Pipeline[[#This Row],[Product]],Products!$A$2:$A$8,Products!$C$2:$C$8)),"")</f>
        <v>3393</v>
      </c>
      <c r="O5216" s="2">
        <v>3371</v>
      </c>
    </row>
    <row r="5217" spans="1:15" x14ac:dyDescent="0.3">
      <c r="A5217" t="s">
        <v>5363</v>
      </c>
      <c r="B5217" t="s">
        <v>13</v>
      </c>
      <c r="C5217" t="str">
        <f>_xlfn.XLOOKUP(Sales_Pipeline[[#This Row],[Sales_Agent]],Sales_Teams[Sales_Agent],Sales_Teams[Manager])</f>
        <v>Melvin Marxen</v>
      </c>
      <c r="D5217" t="str">
        <f>_xlfn.XLOOKUP(Sales_Pipeline[[#This Row],[Manager]],Sales_Teams[Manager],Sales_Teams[Regional_Office])</f>
        <v>Central</v>
      </c>
      <c r="E5217" t="s">
        <v>63</v>
      </c>
      <c r="G5217" t="str">
        <f>IFERROR(_xlfn.XLOOKUP(Sales_Pipeline[[#This Row],[Account]],Accounts!$A$2:$A$86,Accounts!$F$2:$F$86),"")</f>
        <v/>
      </c>
      <c r="H5217" t="s">
        <v>77</v>
      </c>
      <c r="I5217" s="3">
        <v>42940</v>
      </c>
      <c r="K5217" s="8" t="str">
        <f>IF(Sales_Pipeline[[#This Row],[Close_Date]]="","",TEXT(Sales_Pipeline[[#This Row],[Close_Date]],"ddd"))</f>
        <v/>
      </c>
      <c r="L5217" s="8" t="str">
        <f>IF(Sales_Pipeline[[#This Row],[Close_Date]]="","",TEXT(Sales_Pipeline[[#This Row],[Close_Date]],"mmm"))</f>
        <v/>
      </c>
      <c r="M5217" s="8" t="str">
        <f>IF(Sales_Pipeline[[#This Row],[Close_Date]]="","","Q"&amp;ROUNDUP(MONTH(Sales_Pipeline[[#This Row],[Close_Date]])/3,0))</f>
        <v/>
      </c>
      <c r="N5217" s="2" t="str" cm="1">
        <f t="array" ref="N5217">IFERROR(_xlfn.IFS(Sales_Pipeline[[#This Row],[Deal_Stage]]="Won",_xlfn.XLOOKUP(Sales_Pipeline[[#This Row],[Product]],Products!$A$2:$A$8,Products!$C$2:$C$8),Sales_Pipeline[[#This Row],[Deal_Stage]]="Lost",_xlfn.XLOOKUP(Sales_Pipeline[[#This Row],[Product]],Products!$A$2:$A$8,Products!$C$2:$C$8)),"")</f>
        <v/>
      </c>
      <c r="O5217" s="2">
        <v>0</v>
      </c>
    </row>
    <row r="5218" spans="1:15" x14ac:dyDescent="0.3">
      <c r="A5218" t="s">
        <v>5364</v>
      </c>
      <c r="B5218" t="s">
        <v>13</v>
      </c>
      <c r="C5218" t="str">
        <f>_xlfn.XLOOKUP(Sales_Pipeline[[#This Row],[Sales_Agent]],Sales_Teams[Sales_Agent],Sales_Teams[Manager])</f>
        <v>Melvin Marxen</v>
      </c>
      <c r="D5218" t="str">
        <f>_xlfn.XLOOKUP(Sales_Pipeline[[#This Row],[Manager]],Sales_Teams[Manager],Sales_Teams[Regional_Office])</f>
        <v>Central</v>
      </c>
      <c r="E5218" t="s">
        <v>84</v>
      </c>
      <c r="F5218" t="s">
        <v>177</v>
      </c>
      <c r="G5218" t="str">
        <f>IFERROR(_xlfn.XLOOKUP(Sales_Pipeline[[#This Row],[Account]],Accounts!$A$2:$A$86,Accounts!$F$2:$F$86),"")</f>
        <v>United States</v>
      </c>
      <c r="H5218" t="s">
        <v>77</v>
      </c>
      <c r="I5218" s="3">
        <v>42940</v>
      </c>
      <c r="K5218" s="8" t="str">
        <f>IF(Sales_Pipeline[[#This Row],[Close_Date]]="","",TEXT(Sales_Pipeline[[#This Row],[Close_Date]],"ddd"))</f>
        <v/>
      </c>
      <c r="L5218" s="8" t="str">
        <f>IF(Sales_Pipeline[[#This Row],[Close_Date]]="","",TEXT(Sales_Pipeline[[#This Row],[Close_Date]],"mmm"))</f>
        <v/>
      </c>
      <c r="M5218" s="8" t="str">
        <f>IF(Sales_Pipeline[[#This Row],[Close_Date]]="","","Q"&amp;ROUNDUP(MONTH(Sales_Pipeline[[#This Row],[Close_Date]])/3,0))</f>
        <v/>
      </c>
      <c r="N5218" s="2" t="str" cm="1">
        <f t="array" ref="N5218">IFERROR(_xlfn.IFS(Sales_Pipeline[[#This Row],[Deal_Stage]]="Won",_xlfn.XLOOKUP(Sales_Pipeline[[#This Row],[Product]],Products!$A$2:$A$8,Products!$C$2:$C$8),Sales_Pipeline[[#This Row],[Deal_Stage]]="Lost",_xlfn.XLOOKUP(Sales_Pipeline[[#This Row],[Product]],Products!$A$2:$A$8,Products!$C$2:$C$8)),"")</f>
        <v/>
      </c>
      <c r="O5218" s="2">
        <v>0</v>
      </c>
    </row>
    <row r="5219" spans="1:15" x14ac:dyDescent="0.3">
      <c r="A5219" t="s">
        <v>5365</v>
      </c>
      <c r="B5219" t="s">
        <v>13</v>
      </c>
      <c r="C5219" t="str">
        <f>_xlfn.XLOOKUP(Sales_Pipeline[[#This Row],[Sales_Agent]],Sales_Teams[Sales_Agent],Sales_Teams[Manager])</f>
        <v>Melvin Marxen</v>
      </c>
      <c r="D5219" t="str">
        <f>_xlfn.XLOOKUP(Sales_Pipeline[[#This Row],[Manager]],Sales_Teams[Manager],Sales_Teams[Regional_Office])</f>
        <v>Central</v>
      </c>
      <c r="E5219" t="s">
        <v>8953</v>
      </c>
      <c r="F5219" t="s">
        <v>234</v>
      </c>
      <c r="G5219" t="str">
        <f>IFERROR(_xlfn.XLOOKUP(Sales_Pipeline[[#This Row],[Account]],Accounts!$A$2:$A$86,Accounts!$F$2:$F$86),"")</f>
        <v>United States</v>
      </c>
      <c r="H5219" t="s">
        <v>57</v>
      </c>
      <c r="I5219" s="3">
        <v>42940</v>
      </c>
      <c r="J5219" s="3">
        <v>43005</v>
      </c>
      <c r="K5219" s="8" t="str">
        <f>IF(Sales_Pipeline[[#This Row],[Close_Date]]="","",TEXT(Sales_Pipeline[[#This Row],[Close_Date]],"ddd"))</f>
        <v>Wed</v>
      </c>
      <c r="L5219" s="8" t="str">
        <f>IF(Sales_Pipeline[[#This Row],[Close_Date]]="","",TEXT(Sales_Pipeline[[#This Row],[Close_Date]],"mmm"))</f>
        <v>Sep</v>
      </c>
      <c r="M5219" s="8" t="str">
        <f>IF(Sales_Pipeline[[#This Row],[Close_Date]]="","","Q"&amp;ROUNDUP(MONTH(Sales_Pipeline[[#This Row],[Close_Date]])/3,0))</f>
        <v>Q3</v>
      </c>
      <c r="N5219" s="2" cm="1">
        <f t="array" ref="N5219">IFERROR(_xlfn.IFS(Sales_Pipeline[[#This Row],[Deal_Stage]]="Won",_xlfn.XLOOKUP(Sales_Pipeline[[#This Row],[Product]],Products!$A$2:$A$8,Products!$C$2:$C$8),Sales_Pipeline[[#This Row],[Deal_Stage]]="Lost",_xlfn.XLOOKUP(Sales_Pipeline[[#This Row],[Product]],Products!$A$2:$A$8,Products!$C$2:$C$8)),"")</f>
        <v>4821</v>
      </c>
      <c r="O5219" s="2">
        <v>4868</v>
      </c>
    </row>
    <row r="5220" spans="1:15" x14ac:dyDescent="0.3">
      <c r="A5220" t="s">
        <v>5366</v>
      </c>
      <c r="B5220" t="s">
        <v>13</v>
      </c>
      <c r="C5220" t="str">
        <f>_xlfn.XLOOKUP(Sales_Pipeline[[#This Row],[Sales_Agent]],Sales_Teams[Sales_Agent],Sales_Teams[Manager])</f>
        <v>Melvin Marxen</v>
      </c>
      <c r="D5220" t="str">
        <f>_xlfn.XLOOKUP(Sales_Pipeline[[#This Row],[Manager]],Sales_Teams[Manager],Sales_Teams[Regional_Office])</f>
        <v>Central</v>
      </c>
      <c r="E5220" t="s">
        <v>76</v>
      </c>
      <c r="F5220" t="s">
        <v>169</v>
      </c>
      <c r="G5220" t="str">
        <f>IFERROR(_xlfn.XLOOKUP(Sales_Pipeline[[#This Row],[Account]],Accounts!$A$2:$A$86,Accounts!$F$2:$F$86),"")</f>
        <v>Panama</v>
      </c>
      <c r="H5220" t="s">
        <v>57</v>
      </c>
      <c r="I5220" s="3">
        <v>42940</v>
      </c>
      <c r="J5220" s="3">
        <v>42954</v>
      </c>
      <c r="K5220" s="8" t="str">
        <f>IF(Sales_Pipeline[[#This Row],[Close_Date]]="","",TEXT(Sales_Pipeline[[#This Row],[Close_Date]],"ddd"))</f>
        <v>Mon</v>
      </c>
      <c r="L5220" s="8" t="str">
        <f>IF(Sales_Pipeline[[#This Row],[Close_Date]]="","",TEXT(Sales_Pipeline[[#This Row],[Close_Date]],"mmm"))</f>
        <v>Aug</v>
      </c>
      <c r="M5220" s="8" t="str">
        <f>IF(Sales_Pipeline[[#This Row],[Close_Date]]="","","Q"&amp;ROUNDUP(MONTH(Sales_Pipeline[[#This Row],[Close_Date]])/3,0))</f>
        <v>Q3</v>
      </c>
      <c r="N5220" s="2" cm="1">
        <f t="array" ref="N5220">IFERROR(_xlfn.IFS(Sales_Pipeline[[#This Row],[Deal_Stage]]="Won",_xlfn.XLOOKUP(Sales_Pipeline[[#This Row],[Product]],Products!$A$2:$A$8,Products!$C$2:$C$8),Sales_Pipeline[[#This Row],[Deal_Stage]]="Lost",_xlfn.XLOOKUP(Sales_Pipeline[[#This Row],[Product]],Products!$A$2:$A$8,Products!$C$2:$C$8)),"")</f>
        <v>3393</v>
      </c>
      <c r="O5220" s="2">
        <v>3271</v>
      </c>
    </row>
    <row r="5221" spans="1:15" x14ac:dyDescent="0.3">
      <c r="A5221" t="s">
        <v>5367</v>
      </c>
      <c r="B5221" t="s">
        <v>10</v>
      </c>
      <c r="C5221" t="str">
        <f>_xlfn.XLOOKUP(Sales_Pipeline[[#This Row],[Sales_Agent]],Sales_Teams[Sales_Agent],Sales_Teams[Manager])</f>
        <v>Melvin Marxen</v>
      </c>
      <c r="D5221" t="str">
        <f>_xlfn.XLOOKUP(Sales_Pipeline[[#This Row],[Manager]],Sales_Teams[Manager],Sales_Teams[Regional_Office])</f>
        <v>Central</v>
      </c>
      <c r="E5221" t="s">
        <v>63</v>
      </c>
      <c r="G5221" t="str">
        <f>IFERROR(_xlfn.XLOOKUP(Sales_Pipeline[[#This Row],[Account]],Accounts!$A$2:$A$86,Accounts!$F$2:$F$86),"")</f>
        <v/>
      </c>
      <c r="H5221" t="s">
        <v>77</v>
      </c>
      <c r="I5221" s="3">
        <v>42940</v>
      </c>
      <c r="K5221" s="8" t="str">
        <f>IF(Sales_Pipeline[[#This Row],[Close_Date]]="","",TEXT(Sales_Pipeline[[#This Row],[Close_Date]],"ddd"))</f>
        <v/>
      </c>
      <c r="L5221" s="8" t="str">
        <f>IF(Sales_Pipeline[[#This Row],[Close_Date]]="","",TEXT(Sales_Pipeline[[#This Row],[Close_Date]],"mmm"))</f>
        <v/>
      </c>
      <c r="M5221" s="8" t="str">
        <f>IF(Sales_Pipeline[[#This Row],[Close_Date]]="","","Q"&amp;ROUNDUP(MONTH(Sales_Pipeline[[#This Row],[Close_Date]])/3,0))</f>
        <v/>
      </c>
      <c r="N5221" s="2" t="str" cm="1">
        <f t="array" ref="N5221">IFERROR(_xlfn.IFS(Sales_Pipeline[[#This Row],[Deal_Stage]]="Won",_xlfn.XLOOKUP(Sales_Pipeline[[#This Row],[Product]],Products!$A$2:$A$8,Products!$C$2:$C$8),Sales_Pipeline[[#This Row],[Deal_Stage]]="Lost",_xlfn.XLOOKUP(Sales_Pipeline[[#This Row],[Product]],Products!$A$2:$A$8,Products!$C$2:$C$8)),"")</f>
        <v/>
      </c>
      <c r="O5221" s="2">
        <v>0</v>
      </c>
    </row>
    <row r="5222" spans="1:15" x14ac:dyDescent="0.3">
      <c r="A5222" t="s">
        <v>5368</v>
      </c>
      <c r="B5222" t="s">
        <v>10</v>
      </c>
      <c r="C5222" t="str">
        <f>_xlfn.XLOOKUP(Sales_Pipeline[[#This Row],[Sales_Agent]],Sales_Teams[Sales_Agent],Sales_Teams[Manager])</f>
        <v>Melvin Marxen</v>
      </c>
      <c r="D5222" t="str">
        <f>_xlfn.XLOOKUP(Sales_Pipeline[[#This Row],[Manager]],Sales_Teams[Manager],Sales_Teams[Regional_Office])</f>
        <v>Central</v>
      </c>
      <c r="E5222" t="s">
        <v>8953</v>
      </c>
      <c r="F5222" t="s">
        <v>94</v>
      </c>
      <c r="G5222" t="str">
        <f>IFERROR(_xlfn.XLOOKUP(Sales_Pipeline[[#This Row],[Account]],Accounts!$A$2:$A$86,Accounts!$F$2:$F$86),"")</f>
        <v>United States</v>
      </c>
      <c r="H5222" t="s">
        <v>82</v>
      </c>
      <c r="I5222" s="3">
        <v>42940</v>
      </c>
      <c r="J5222" s="3">
        <v>42941</v>
      </c>
      <c r="K5222" s="8" t="str">
        <f>IF(Sales_Pipeline[[#This Row],[Close_Date]]="","",TEXT(Sales_Pipeline[[#This Row],[Close_Date]],"ddd"))</f>
        <v>Tue</v>
      </c>
      <c r="L5222" s="8" t="str">
        <f>IF(Sales_Pipeline[[#This Row],[Close_Date]]="","",TEXT(Sales_Pipeline[[#This Row],[Close_Date]],"mmm"))</f>
        <v>Jul</v>
      </c>
      <c r="M5222" s="8" t="str">
        <f>IF(Sales_Pipeline[[#This Row],[Close_Date]]="","","Q"&amp;ROUNDUP(MONTH(Sales_Pipeline[[#This Row],[Close_Date]])/3,0))</f>
        <v>Q3</v>
      </c>
      <c r="N5222" s="2" cm="1">
        <f t="array" ref="N5222">IFERROR(_xlfn.IFS(Sales_Pipeline[[#This Row],[Deal_Stage]]="Won",_xlfn.XLOOKUP(Sales_Pipeline[[#This Row],[Product]],Products!$A$2:$A$8,Products!$C$2:$C$8),Sales_Pipeline[[#This Row],[Deal_Stage]]="Lost",_xlfn.XLOOKUP(Sales_Pipeline[[#This Row],[Product]],Products!$A$2:$A$8,Products!$C$2:$C$8)),"")</f>
        <v>4821</v>
      </c>
      <c r="O5222" s="2">
        <v>0</v>
      </c>
    </row>
    <row r="5223" spans="1:15" x14ac:dyDescent="0.3">
      <c r="A5223" t="s">
        <v>5369</v>
      </c>
      <c r="B5223" t="s">
        <v>8</v>
      </c>
      <c r="C5223" t="str">
        <f>_xlfn.XLOOKUP(Sales_Pipeline[[#This Row],[Sales_Agent]],Sales_Teams[Sales_Agent],Sales_Teams[Manager])</f>
        <v>Dustin Brinkmann</v>
      </c>
      <c r="D5223" t="str">
        <f>_xlfn.XLOOKUP(Sales_Pipeline[[#This Row],[Manager]],Sales_Teams[Manager],Sales_Teams[Regional_Office])</f>
        <v>Central</v>
      </c>
      <c r="E5223" t="s">
        <v>63</v>
      </c>
      <c r="G5223" t="str">
        <f>IFERROR(_xlfn.XLOOKUP(Sales_Pipeline[[#This Row],[Account]],Accounts!$A$2:$A$86,Accounts!$F$2:$F$86),"")</f>
        <v/>
      </c>
      <c r="H5223" t="s">
        <v>77</v>
      </c>
      <c r="I5223" s="3">
        <v>42940</v>
      </c>
      <c r="K5223" s="8" t="str">
        <f>IF(Sales_Pipeline[[#This Row],[Close_Date]]="","",TEXT(Sales_Pipeline[[#This Row],[Close_Date]],"ddd"))</f>
        <v/>
      </c>
      <c r="L5223" s="8" t="str">
        <f>IF(Sales_Pipeline[[#This Row],[Close_Date]]="","",TEXT(Sales_Pipeline[[#This Row],[Close_Date]],"mmm"))</f>
        <v/>
      </c>
      <c r="M5223" s="8" t="str">
        <f>IF(Sales_Pipeline[[#This Row],[Close_Date]]="","","Q"&amp;ROUNDUP(MONTH(Sales_Pipeline[[#This Row],[Close_Date]])/3,0))</f>
        <v/>
      </c>
      <c r="N5223" s="2" t="str" cm="1">
        <f t="array" ref="N5223">IFERROR(_xlfn.IFS(Sales_Pipeline[[#This Row],[Deal_Stage]]="Won",_xlfn.XLOOKUP(Sales_Pipeline[[#This Row],[Product]],Products!$A$2:$A$8,Products!$C$2:$C$8),Sales_Pipeline[[#This Row],[Deal_Stage]]="Lost",_xlfn.XLOOKUP(Sales_Pipeline[[#This Row],[Product]],Products!$A$2:$A$8,Products!$C$2:$C$8)),"")</f>
        <v/>
      </c>
      <c r="O5223" s="2">
        <v>0</v>
      </c>
    </row>
    <row r="5224" spans="1:15" x14ac:dyDescent="0.3">
      <c r="A5224" t="s">
        <v>5370</v>
      </c>
      <c r="B5224" t="s">
        <v>8</v>
      </c>
      <c r="C5224" t="str">
        <f>_xlfn.XLOOKUP(Sales_Pipeline[[#This Row],[Sales_Agent]],Sales_Teams[Sales_Agent],Sales_Teams[Manager])</f>
        <v>Dustin Brinkmann</v>
      </c>
      <c r="D5224" t="str">
        <f>_xlfn.XLOOKUP(Sales_Pipeline[[#This Row],[Manager]],Sales_Teams[Manager],Sales_Teams[Regional_Office])</f>
        <v>Central</v>
      </c>
      <c r="E5224" t="s">
        <v>61</v>
      </c>
      <c r="F5224" t="s">
        <v>234</v>
      </c>
      <c r="G5224" t="str">
        <f>IFERROR(_xlfn.XLOOKUP(Sales_Pipeline[[#This Row],[Account]],Accounts!$A$2:$A$86,Accounts!$F$2:$F$86),"")</f>
        <v>United States</v>
      </c>
      <c r="H5224" t="s">
        <v>82</v>
      </c>
      <c r="I5224" s="3">
        <v>42940</v>
      </c>
      <c r="J5224" s="3">
        <v>42975</v>
      </c>
      <c r="K5224" s="8" t="str">
        <f>IF(Sales_Pipeline[[#This Row],[Close_Date]]="","",TEXT(Sales_Pipeline[[#This Row],[Close_Date]],"ddd"))</f>
        <v>Mon</v>
      </c>
      <c r="L5224" s="8" t="str">
        <f>IF(Sales_Pipeline[[#This Row],[Close_Date]]="","",TEXT(Sales_Pipeline[[#This Row],[Close_Date]],"mmm"))</f>
        <v>Aug</v>
      </c>
      <c r="M5224" s="8" t="str">
        <f>IF(Sales_Pipeline[[#This Row],[Close_Date]]="","","Q"&amp;ROUNDUP(MONTH(Sales_Pipeline[[#This Row],[Close_Date]])/3,0))</f>
        <v>Q3</v>
      </c>
      <c r="N5224" s="2" cm="1">
        <f t="array" ref="N5224">IFERROR(_xlfn.IFS(Sales_Pipeline[[#This Row],[Deal_Stage]]="Won",_xlfn.XLOOKUP(Sales_Pipeline[[#This Row],[Product]],Products!$A$2:$A$8,Products!$C$2:$C$8),Sales_Pipeline[[#This Row],[Deal_Stage]]="Lost",_xlfn.XLOOKUP(Sales_Pipeline[[#This Row],[Product]],Products!$A$2:$A$8,Products!$C$2:$C$8)),"")</f>
        <v>55</v>
      </c>
      <c r="O5224" s="2">
        <v>0</v>
      </c>
    </row>
    <row r="5225" spans="1:15" x14ac:dyDescent="0.3">
      <c r="A5225" t="s">
        <v>5371</v>
      </c>
      <c r="B5225" t="s">
        <v>12</v>
      </c>
      <c r="C5225" t="str">
        <f>_xlfn.XLOOKUP(Sales_Pipeline[[#This Row],[Sales_Agent]],Sales_Teams[Sales_Agent],Sales_Teams[Manager])</f>
        <v>Melvin Marxen</v>
      </c>
      <c r="D5225" t="str">
        <f>_xlfn.XLOOKUP(Sales_Pipeline[[#This Row],[Manager]],Sales_Teams[Manager],Sales_Teams[Regional_Office])</f>
        <v>Central</v>
      </c>
      <c r="E5225" t="s">
        <v>63</v>
      </c>
      <c r="G5225" t="str">
        <f>IFERROR(_xlfn.XLOOKUP(Sales_Pipeline[[#This Row],[Account]],Accounts!$A$2:$A$86,Accounts!$F$2:$F$86),"")</f>
        <v/>
      </c>
      <c r="H5225" t="s">
        <v>77</v>
      </c>
      <c r="I5225" s="3">
        <v>42940</v>
      </c>
      <c r="K5225" s="8" t="str">
        <f>IF(Sales_Pipeline[[#This Row],[Close_Date]]="","",TEXT(Sales_Pipeline[[#This Row],[Close_Date]],"ddd"))</f>
        <v/>
      </c>
      <c r="L5225" s="8" t="str">
        <f>IF(Sales_Pipeline[[#This Row],[Close_Date]]="","",TEXT(Sales_Pipeline[[#This Row],[Close_Date]],"mmm"))</f>
        <v/>
      </c>
      <c r="M5225" s="8" t="str">
        <f>IF(Sales_Pipeline[[#This Row],[Close_Date]]="","","Q"&amp;ROUNDUP(MONTH(Sales_Pipeline[[#This Row],[Close_Date]])/3,0))</f>
        <v/>
      </c>
      <c r="N5225" s="2" t="str" cm="1">
        <f t="array" ref="N5225">IFERROR(_xlfn.IFS(Sales_Pipeline[[#This Row],[Deal_Stage]]="Won",_xlfn.XLOOKUP(Sales_Pipeline[[#This Row],[Product]],Products!$A$2:$A$8,Products!$C$2:$C$8),Sales_Pipeline[[#This Row],[Deal_Stage]]="Lost",_xlfn.XLOOKUP(Sales_Pipeline[[#This Row],[Product]],Products!$A$2:$A$8,Products!$C$2:$C$8)),"")</f>
        <v/>
      </c>
      <c r="O5225" s="2">
        <v>0</v>
      </c>
    </row>
    <row r="5226" spans="1:15" x14ac:dyDescent="0.3">
      <c r="A5226" t="s">
        <v>5372</v>
      </c>
      <c r="B5226" t="s">
        <v>12</v>
      </c>
      <c r="C5226" t="str">
        <f>_xlfn.XLOOKUP(Sales_Pipeline[[#This Row],[Sales_Agent]],Sales_Teams[Sales_Agent],Sales_Teams[Manager])</f>
        <v>Melvin Marxen</v>
      </c>
      <c r="D5226" t="str">
        <f>_xlfn.XLOOKUP(Sales_Pipeline[[#This Row],[Manager]],Sales_Teams[Manager],Sales_Teams[Regional_Office])</f>
        <v>Central</v>
      </c>
      <c r="E5226" t="s">
        <v>55</v>
      </c>
      <c r="G5226" t="str">
        <f>IFERROR(_xlfn.XLOOKUP(Sales_Pipeline[[#This Row],[Account]],Accounts!$A$2:$A$86,Accounts!$F$2:$F$86),"")</f>
        <v/>
      </c>
      <c r="H5226" t="s">
        <v>77</v>
      </c>
      <c r="I5226" s="3">
        <v>42940</v>
      </c>
      <c r="K5226" s="8" t="str">
        <f>IF(Sales_Pipeline[[#This Row],[Close_Date]]="","",TEXT(Sales_Pipeline[[#This Row],[Close_Date]],"ddd"))</f>
        <v/>
      </c>
      <c r="L5226" s="8" t="str">
        <f>IF(Sales_Pipeline[[#This Row],[Close_Date]]="","",TEXT(Sales_Pipeline[[#This Row],[Close_Date]],"mmm"))</f>
        <v/>
      </c>
      <c r="M5226" s="8" t="str">
        <f>IF(Sales_Pipeline[[#This Row],[Close_Date]]="","","Q"&amp;ROUNDUP(MONTH(Sales_Pipeline[[#This Row],[Close_Date]])/3,0))</f>
        <v/>
      </c>
      <c r="N5226" s="2" t="str" cm="1">
        <f t="array" ref="N5226">IFERROR(_xlfn.IFS(Sales_Pipeline[[#This Row],[Deal_Stage]]="Won",_xlfn.XLOOKUP(Sales_Pipeline[[#This Row],[Product]],Products!$A$2:$A$8,Products!$C$2:$C$8),Sales_Pipeline[[#This Row],[Deal_Stage]]="Lost",_xlfn.XLOOKUP(Sales_Pipeline[[#This Row],[Product]],Products!$A$2:$A$8,Products!$C$2:$C$8)),"")</f>
        <v/>
      </c>
      <c r="O5226" s="2">
        <v>0</v>
      </c>
    </row>
    <row r="5227" spans="1:15" x14ac:dyDescent="0.3">
      <c r="A5227" t="s">
        <v>5373</v>
      </c>
      <c r="B5227" t="s">
        <v>12</v>
      </c>
      <c r="C5227" t="str">
        <f>_xlfn.XLOOKUP(Sales_Pipeline[[#This Row],[Sales_Agent]],Sales_Teams[Sales_Agent],Sales_Teams[Manager])</f>
        <v>Melvin Marxen</v>
      </c>
      <c r="D5227" t="str">
        <f>_xlfn.XLOOKUP(Sales_Pipeline[[#This Row],[Manager]],Sales_Teams[Manager],Sales_Teams[Regional_Office])</f>
        <v>Central</v>
      </c>
      <c r="E5227" t="s">
        <v>55</v>
      </c>
      <c r="F5227" t="s">
        <v>136</v>
      </c>
      <c r="G5227" t="str">
        <f>IFERROR(_xlfn.XLOOKUP(Sales_Pipeline[[#This Row],[Account]],Accounts!$A$2:$A$86,Accounts!$F$2:$F$86),"")</f>
        <v>United States</v>
      </c>
      <c r="H5227" t="s">
        <v>57</v>
      </c>
      <c r="I5227" s="3">
        <v>42940</v>
      </c>
      <c r="J5227" s="3">
        <v>42941</v>
      </c>
      <c r="K5227" s="8" t="str">
        <f>IF(Sales_Pipeline[[#This Row],[Close_Date]]="","",TEXT(Sales_Pipeline[[#This Row],[Close_Date]],"ddd"))</f>
        <v>Tue</v>
      </c>
      <c r="L5227" s="8" t="str">
        <f>IF(Sales_Pipeline[[#This Row],[Close_Date]]="","",TEXT(Sales_Pipeline[[#This Row],[Close_Date]],"mmm"))</f>
        <v>Jul</v>
      </c>
      <c r="M5227" s="8" t="str">
        <f>IF(Sales_Pipeline[[#This Row],[Close_Date]]="","","Q"&amp;ROUNDUP(MONTH(Sales_Pipeline[[#This Row],[Close_Date]])/3,0))</f>
        <v>Q3</v>
      </c>
      <c r="N5227" s="2" cm="1">
        <f t="array" ref="N5227">IFERROR(_xlfn.IFS(Sales_Pipeline[[#This Row],[Deal_Stage]]="Won",_xlfn.XLOOKUP(Sales_Pipeline[[#This Row],[Product]],Products!$A$2:$A$8,Products!$C$2:$C$8),Sales_Pipeline[[#This Row],[Deal_Stage]]="Lost",_xlfn.XLOOKUP(Sales_Pipeline[[#This Row],[Product]],Products!$A$2:$A$8,Products!$C$2:$C$8)),"")</f>
        <v>1096</v>
      </c>
      <c r="O5227" s="2">
        <v>1171</v>
      </c>
    </row>
    <row r="5228" spans="1:15" x14ac:dyDescent="0.3">
      <c r="A5228" t="s">
        <v>5374</v>
      </c>
      <c r="B5228" t="s">
        <v>45</v>
      </c>
      <c r="C5228" t="str">
        <f>_xlfn.XLOOKUP(Sales_Pipeline[[#This Row],[Sales_Agent]],Sales_Teams[Sales_Agent],Sales_Teams[Manager])</f>
        <v>Summer Sewald</v>
      </c>
      <c r="D5228" t="str">
        <f>_xlfn.XLOOKUP(Sales_Pipeline[[#This Row],[Manager]],Sales_Teams[Manager],Sales_Teams[Regional_Office])</f>
        <v>West</v>
      </c>
      <c r="E5228" t="s">
        <v>61</v>
      </c>
      <c r="G5228" t="str">
        <f>IFERROR(_xlfn.XLOOKUP(Sales_Pipeline[[#This Row],[Account]],Accounts!$A$2:$A$86,Accounts!$F$2:$F$86),"")</f>
        <v/>
      </c>
      <c r="H5228" t="s">
        <v>77</v>
      </c>
      <c r="I5228" s="3">
        <v>42940</v>
      </c>
      <c r="K5228" s="8" t="str">
        <f>IF(Sales_Pipeline[[#This Row],[Close_Date]]="","",TEXT(Sales_Pipeline[[#This Row],[Close_Date]],"ddd"))</f>
        <v/>
      </c>
      <c r="L5228" s="8" t="str">
        <f>IF(Sales_Pipeline[[#This Row],[Close_Date]]="","",TEXT(Sales_Pipeline[[#This Row],[Close_Date]],"mmm"))</f>
        <v/>
      </c>
      <c r="M5228" s="8" t="str">
        <f>IF(Sales_Pipeline[[#This Row],[Close_Date]]="","","Q"&amp;ROUNDUP(MONTH(Sales_Pipeline[[#This Row],[Close_Date]])/3,0))</f>
        <v/>
      </c>
      <c r="N5228" s="2" t="str" cm="1">
        <f t="array" ref="N5228">IFERROR(_xlfn.IFS(Sales_Pipeline[[#This Row],[Deal_Stage]]="Won",_xlfn.XLOOKUP(Sales_Pipeline[[#This Row],[Product]],Products!$A$2:$A$8,Products!$C$2:$C$8),Sales_Pipeline[[#This Row],[Deal_Stage]]="Lost",_xlfn.XLOOKUP(Sales_Pipeline[[#This Row],[Product]],Products!$A$2:$A$8,Products!$C$2:$C$8)),"")</f>
        <v/>
      </c>
      <c r="O5228" s="2">
        <v>0</v>
      </c>
    </row>
    <row r="5229" spans="1:15" x14ac:dyDescent="0.3">
      <c r="A5229" t="s">
        <v>5375</v>
      </c>
      <c r="B5229" t="s">
        <v>9</v>
      </c>
      <c r="C5229" t="str">
        <f>_xlfn.XLOOKUP(Sales_Pipeline[[#This Row],[Sales_Agent]],Sales_Teams[Sales_Agent],Sales_Teams[Manager])</f>
        <v>Dustin Brinkmann</v>
      </c>
      <c r="D5229" t="str">
        <f>_xlfn.XLOOKUP(Sales_Pipeline[[#This Row],[Manager]],Sales_Teams[Manager],Sales_Teams[Regional_Office])</f>
        <v>Central</v>
      </c>
      <c r="E5229" t="s">
        <v>63</v>
      </c>
      <c r="F5229" t="s">
        <v>166</v>
      </c>
      <c r="G5229" t="str">
        <f>IFERROR(_xlfn.XLOOKUP(Sales_Pipeline[[#This Row],[Account]],Accounts!$A$2:$A$86,Accounts!$F$2:$F$86),"")</f>
        <v>United States</v>
      </c>
      <c r="H5229" t="s">
        <v>77</v>
      </c>
      <c r="I5229" s="3">
        <v>42940</v>
      </c>
      <c r="K5229" s="8" t="str">
        <f>IF(Sales_Pipeline[[#This Row],[Close_Date]]="","",TEXT(Sales_Pipeline[[#This Row],[Close_Date]],"ddd"))</f>
        <v/>
      </c>
      <c r="L5229" s="8" t="str">
        <f>IF(Sales_Pipeline[[#This Row],[Close_Date]]="","",TEXT(Sales_Pipeline[[#This Row],[Close_Date]],"mmm"))</f>
        <v/>
      </c>
      <c r="M5229" s="8" t="str">
        <f>IF(Sales_Pipeline[[#This Row],[Close_Date]]="","","Q"&amp;ROUNDUP(MONTH(Sales_Pipeline[[#This Row],[Close_Date]])/3,0))</f>
        <v/>
      </c>
      <c r="N5229" s="2" t="str" cm="1">
        <f t="array" ref="N5229">IFERROR(_xlfn.IFS(Sales_Pipeline[[#This Row],[Deal_Stage]]="Won",_xlfn.XLOOKUP(Sales_Pipeline[[#This Row],[Product]],Products!$A$2:$A$8,Products!$C$2:$C$8),Sales_Pipeline[[#This Row],[Deal_Stage]]="Lost",_xlfn.XLOOKUP(Sales_Pipeline[[#This Row],[Product]],Products!$A$2:$A$8,Products!$C$2:$C$8)),"")</f>
        <v/>
      </c>
      <c r="O5229" s="2">
        <v>0</v>
      </c>
    </row>
    <row r="5230" spans="1:15" x14ac:dyDescent="0.3">
      <c r="A5230" t="s">
        <v>5376</v>
      </c>
      <c r="B5230" t="s">
        <v>9</v>
      </c>
      <c r="C5230" t="str">
        <f>_xlfn.XLOOKUP(Sales_Pipeline[[#This Row],[Sales_Agent]],Sales_Teams[Sales_Agent],Sales_Teams[Manager])</f>
        <v>Dustin Brinkmann</v>
      </c>
      <c r="D5230" t="str">
        <f>_xlfn.XLOOKUP(Sales_Pipeline[[#This Row],[Manager]],Sales_Teams[Manager],Sales_Teams[Regional_Office])</f>
        <v>Central</v>
      </c>
      <c r="E5230" t="s">
        <v>61</v>
      </c>
      <c r="F5230" t="s">
        <v>238</v>
      </c>
      <c r="G5230" t="str">
        <f>IFERROR(_xlfn.XLOOKUP(Sales_Pipeline[[#This Row],[Account]],Accounts!$A$2:$A$86,Accounts!$F$2:$F$86),"")</f>
        <v>United States</v>
      </c>
      <c r="H5230" t="s">
        <v>77</v>
      </c>
      <c r="I5230" s="3">
        <v>42940</v>
      </c>
      <c r="K5230" s="8" t="str">
        <f>IF(Sales_Pipeline[[#This Row],[Close_Date]]="","",TEXT(Sales_Pipeline[[#This Row],[Close_Date]],"ddd"))</f>
        <v/>
      </c>
      <c r="L5230" s="8" t="str">
        <f>IF(Sales_Pipeline[[#This Row],[Close_Date]]="","",TEXT(Sales_Pipeline[[#This Row],[Close_Date]],"mmm"))</f>
        <v/>
      </c>
      <c r="M5230" s="8" t="str">
        <f>IF(Sales_Pipeline[[#This Row],[Close_Date]]="","","Q"&amp;ROUNDUP(MONTH(Sales_Pipeline[[#This Row],[Close_Date]])/3,0))</f>
        <v/>
      </c>
      <c r="N5230" s="2" t="str" cm="1">
        <f t="array" ref="N5230">IFERROR(_xlfn.IFS(Sales_Pipeline[[#This Row],[Deal_Stage]]="Won",_xlfn.XLOOKUP(Sales_Pipeline[[#This Row],[Product]],Products!$A$2:$A$8,Products!$C$2:$C$8),Sales_Pipeline[[#This Row],[Deal_Stage]]="Lost",_xlfn.XLOOKUP(Sales_Pipeline[[#This Row],[Product]],Products!$A$2:$A$8,Products!$C$2:$C$8)),"")</f>
        <v/>
      </c>
      <c r="O5230" s="2">
        <v>0</v>
      </c>
    </row>
    <row r="5231" spans="1:15" x14ac:dyDescent="0.3">
      <c r="A5231" t="s">
        <v>5377</v>
      </c>
      <c r="B5231" t="s">
        <v>9</v>
      </c>
      <c r="C5231" t="str">
        <f>_xlfn.XLOOKUP(Sales_Pipeline[[#This Row],[Sales_Agent]],Sales_Teams[Sales_Agent],Sales_Teams[Manager])</f>
        <v>Dustin Brinkmann</v>
      </c>
      <c r="D5231" t="str">
        <f>_xlfn.XLOOKUP(Sales_Pipeline[[#This Row],[Manager]],Sales_Teams[Manager],Sales_Teams[Regional_Office])</f>
        <v>Central</v>
      </c>
      <c r="E5231" t="s">
        <v>61</v>
      </c>
      <c r="F5231" t="s">
        <v>333</v>
      </c>
      <c r="G5231" t="str">
        <f>IFERROR(_xlfn.XLOOKUP(Sales_Pipeline[[#This Row],[Account]],Accounts!$A$2:$A$86,Accounts!$F$2:$F$86),"")</f>
        <v>United States</v>
      </c>
      <c r="H5231" t="s">
        <v>57</v>
      </c>
      <c r="I5231" s="3">
        <v>42940</v>
      </c>
      <c r="J5231" s="3">
        <v>42941</v>
      </c>
      <c r="K5231" s="8" t="str">
        <f>IF(Sales_Pipeline[[#This Row],[Close_Date]]="","",TEXT(Sales_Pipeline[[#This Row],[Close_Date]],"ddd"))</f>
        <v>Tue</v>
      </c>
      <c r="L5231" s="8" t="str">
        <f>IF(Sales_Pipeline[[#This Row],[Close_Date]]="","",TEXT(Sales_Pipeline[[#This Row],[Close_Date]],"mmm"))</f>
        <v>Jul</v>
      </c>
      <c r="M5231" s="8" t="str">
        <f>IF(Sales_Pipeline[[#This Row],[Close_Date]]="","","Q"&amp;ROUNDUP(MONTH(Sales_Pipeline[[#This Row],[Close_Date]])/3,0))</f>
        <v>Q3</v>
      </c>
      <c r="N5231" s="2" cm="1">
        <f t="array" ref="N5231">IFERROR(_xlfn.IFS(Sales_Pipeline[[#This Row],[Deal_Stage]]="Won",_xlfn.XLOOKUP(Sales_Pipeline[[#This Row],[Product]],Products!$A$2:$A$8,Products!$C$2:$C$8),Sales_Pipeline[[#This Row],[Deal_Stage]]="Lost",_xlfn.XLOOKUP(Sales_Pipeline[[#This Row],[Product]],Products!$A$2:$A$8,Products!$C$2:$C$8)),"")</f>
        <v>55</v>
      </c>
      <c r="O5231" s="2">
        <v>58</v>
      </c>
    </row>
    <row r="5232" spans="1:15" x14ac:dyDescent="0.3">
      <c r="A5232" t="s">
        <v>5378</v>
      </c>
      <c r="B5232" t="s">
        <v>14</v>
      </c>
      <c r="C5232" t="str">
        <f>_xlfn.XLOOKUP(Sales_Pipeline[[#This Row],[Sales_Agent]],Sales_Teams[Sales_Agent],Sales_Teams[Manager])</f>
        <v>Melvin Marxen</v>
      </c>
      <c r="D5232" t="str">
        <f>_xlfn.XLOOKUP(Sales_Pipeline[[#This Row],[Manager]],Sales_Teams[Manager],Sales_Teams[Regional_Office])</f>
        <v>Central</v>
      </c>
      <c r="E5232" t="s">
        <v>8953</v>
      </c>
      <c r="G5232" t="str">
        <f>IFERROR(_xlfn.XLOOKUP(Sales_Pipeline[[#This Row],[Account]],Accounts!$A$2:$A$86,Accounts!$F$2:$F$86),"")</f>
        <v/>
      </c>
      <c r="H5232" t="s">
        <v>77</v>
      </c>
      <c r="I5232" s="3">
        <v>42940</v>
      </c>
      <c r="K5232" s="8" t="str">
        <f>IF(Sales_Pipeline[[#This Row],[Close_Date]]="","",TEXT(Sales_Pipeline[[#This Row],[Close_Date]],"ddd"))</f>
        <v/>
      </c>
      <c r="L5232" s="8" t="str">
        <f>IF(Sales_Pipeline[[#This Row],[Close_Date]]="","",TEXT(Sales_Pipeline[[#This Row],[Close_Date]],"mmm"))</f>
        <v/>
      </c>
      <c r="M5232" s="8" t="str">
        <f>IF(Sales_Pipeline[[#This Row],[Close_Date]]="","","Q"&amp;ROUNDUP(MONTH(Sales_Pipeline[[#This Row],[Close_Date]])/3,0))</f>
        <v/>
      </c>
      <c r="N5232" s="2" t="str" cm="1">
        <f t="array" ref="N5232">IFERROR(_xlfn.IFS(Sales_Pipeline[[#This Row],[Deal_Stage]]="Won",_xlfn.XLOOKUP(Sales_Pipeline[[#This Row],[Product]],Products!$A$2:$A$8,Products!$C$2:$C$8),Sales_Pipeline[[#This Row],[Deal_Stage]]="Lost",_xlfn.XLOOKUP(Sales_Pipeline[[#This Row],[Product]],Products!$A$2:$A$8,Products!$C$2:$C$8)),"")</f>
        <v/>
      </c>
      <c r="O5232" s="2">
        <v>0</v>
      </c>
    </row>
    <row r="5233" spans="1:15" x14ac:dyDescent="0.3">
      <c r="A5233" t="s">
        <v>5379</v>
      </c>
      <c r="B5233" t="s">
        <v>14</v>
      </c>
      <c r="C5233" t="str">
        <f>_xlfn.XLOOKUP(Sales_Pipeline[[#This Row],[Sales_Agent]],Sales_Teams[Sales_Agent],Sales_Teams[Manager])</f>
        <v>Melvin Marxen</v>
      </c>
      <c r="D5233" t="str">
        <f>_xlfn.XLOOKUP(Sales_Pipeline[[#This Row],[Manager]],Sales_Teams[Manager],Sales_Teams[Regional_Office])</f>
        <v>Central</v>
      </c>
      <c r="E5233" t="s">
        <v>63</v>
      </c>
      <c r="F5233" t="s">
        <v>507</v>
      </c>
      <c r="G5233" t="str">
        <f>IFERROR(_xlfn.XLOOKUP(Sales_Pipeline[[#This Row],[Account]],Accounts!$A$2:$A$86,Accounts!$F$2:$F$86),"")</f>
        <v>Belgium</v>
      </c>
      <c r="H5233" t="s">
        <v>82</v>
      </c>
      <c r="I5233" s="3">
        <v>42940</v>
      </c>
      <c r="J5233" s="3">
        <v>43045</v>
      </c>
      <c r="K5233" s="8" t="str">
        <f>IF(Sales_Pipeline[[#This Row],[Close_Date]]="","",TEXT(Sales_Pipeline[[#This Row],[Close_Date]],"ddd"))</f>
        <v>Mon</v>
      </c>
      <c r="L5233" s="8" t="str">
        <f>IF(Sales_Pipeline[[#This Row],[Close_Date]]="","",TEXT(Sales_Pipeline[[#This Row],[Close_Date]],"mmm"))</f>
        <v>Nov</v>
      </c>
      <c r="M5233" s="8" t="str">
        <f>IF(Sales_Pipeline[[#This Row],[Close_Date]]="","","Q"&amp;ROUNDUP(MONTH(Sales_Pipeline[[#This Row],[Close_Date]])/3,0))</f>
        <v>Q4</v>
      </c>
      <c r="N5233" s="2" cm="1">
        <f t="array" ref="N5233">IFERROR(_xlfn.IFS(Sales_Pipeline[[#This Row],[Deal_Stage]]="Won",_xlfn.XLOOKUP(Sales_Pipeline[[#This Row],[Product]],Products!$A$2:$A$8,Products!$C$2:$C$8),Sales_Pipeline[[#This Row],[Deal_Stage]]="Lost",_xlfn.XLOOKUP(Sales_Pipeline[[#This Row],[Product]],Products!$A$2:$A$8,Products!$C$2:$C$8)),"")</f>
        <v>550</v>
      </c>
      <c r="O5233" s="2">
        <v>0</v>
      </c>
    </row>
    <row r="5234" spans="1:15" x14ac:dyDescent="0.3">
      <c r="A5234" t="s">
        <v>5380</v>
      </c>
      <c r="B5234" t="s">
        <v>21</v>
      </c>
      <c r="C5234" t="str">
        <f>_xlfn.XLOOKUP(Sales_Pipeline[[#This Row],[Sales_Agent]],Sales_Teams[Sales_Agent],Sales_Teams[Manager])</f>
        <v>Cara Losch</v>
      </c>
      <c r="D5234" t="str">
        <f>_xlfn.XLOOKUP(Sales_Pipeline[[#This Row],[Manager]],Sales_Teams[Manager],Sales_Teams[Regional_Office])</f>
        <v>East</v>
      </c>
      <c r="E5234" t="s">
        <v>8953</v>
      </c>
      <c r="F5234" t="s">
        <v>293</v>
      </c>
      <c r="G5234" t="str">
        <f>IFERROR(_xlfn.XLOOKUP(Sales_Pipeline[[#This Row],[Account]],Accounts!$A$2:$A$86,Accounts!$F$2:$F$86),"")</f>
        <v>United States</v>
      </c>
      <c r="H5234" t="s">
        <v>82</v>
      </c>
      <c r="I5234" s="3">
        <v>42940</v>
      </c>
      <c r="J5234" s="3">
        <v>42942</v>
      </c>
      <c r="K5234" s="8" t="str">
        <f>IF(Sales_Pipeline[[#This Row],[Close_Date]]="","",TEXT(Sales_Pipeline[[#This Row],[Close_Date]],"ddd"))</f>
        <v>Wed</v>
      </c>
      <c r="L5234" s="8" t="str">
        <f>IF(Sales_Pipeline[[#This Row],[Close_Date]]="","",TEXT(Sales_Pipeline[[#This Row],[Close_Date]],"mmm"))</f>
        <v>Jul</v>
      </c>
      <c r="M5234" s="8" t="str">
        <f>IF(Sales_Pipeline[[#This Row],[Close_Date]]="","","Q"&amp;ROUNDUP(MONTH(Sales_Pipeline[[#This Row],[Close_Date]])/3,0))</f>
        <v>Q3</v>
      </c>
      <c r="N5234" s="2" cm="1">
        <f t="array" ref="N5234">IFERROR(_xlfn.IFS(Sales_Pipeline[[#This Row],[Deal_Stage]]="Won",_xlfn.XLOOKUP(Sales_Pipeline[[#This Row],[Product]],Products!$A$2:$A$8,Products!$C$2:$C$8),Sales_Pipeline[[#This Row],[Deal_Stage]]="Lost",_xlfn.XLOOKUP(Sales_Pipeline[[#This Row],[Product]],Products!$A$2:$A$8,Products!$C$2:$C$8)),"")</f>
        <v>4821</v>
      </c>
      <c r="O5234" s="2">
        <v>0</v>
      </c>
    </row>
    <row r="5235" spans="1:15" x14ac:dyDescent="0.3">
      <c r="A5235" t="s">
        <v>5381</v>
      </c>
      <c r="B5235" t="s">
        <v>21</v>
      </c>
      <c r="C5235" t="str">
        <f>_xlfn.XLOOKUP(Sales_Pipeline[[#This Row],[Sales_Agent]],Sales_Teams[Sales_Agent],Sales_Teams[Manager])</f>
        <v>Cara Losch</v>
      </c>
      <c r="D5235" t="str">
        <f>_xlfn.XLOOKUP(Sales_Pipeline[[#This Row],[Manager]],Sales_Teams[Manager],Sales_Teams[Regional_Office])</f>
        <v>East</v>
      </c>
      <c r="E5235" t="s">
        <v>61</v>
      </c>
      <c r="F5235" t="s">
        <v>116</v>
      </c>
      <c r="G5235" t="str">
        <f>IFERROR(_xlfn.XLOOKUP(Sales_Pipeline[[#This Row],[Account]],Accounts!$A$2:$A$86,Accounts!$F$2:$F$86),"")</f>
        <v>United States</v>
      </c>
      <c r="H5235" t="s">
        <v>57</v>
      </c>
      <c r="I5235" s="3">
        <v>42940</v>
      </c>
      <c r="J5235" s="3">
        <v>42941</v>
      </c>
      <c r="K5235" s="8" t="str">
        <f>IF(Sales_Pipeline[[#This Row],[Close_Date]]="","",TEXT(Sales_Pipeline[[#This Row],[Close_Date]],"ddd"))</f>
        <v>Tue</v>
      </c>
      <c r="L5235" s="8" t="str">
        <f>IF(Sales_Pipeline[[#This Row],[Close_Date]]="","",TEXT(Sales_Pipeline[[#This Row],[Close_Date]],"mmm"))</f>
        <v>Jul</v>
      </c>
      <c r="M5235" s="8" t="str">
        <f>IF(Sales_Pipeline[[#This Row],[Close_Date]]="","","Q"&amp;ROUNDUP(MONTH(Sales_Pipeline[[#This Row],[Close_Date]])/3,0))</f>
        <v>Q3</v>
      </c>
      <c r="N5235" s="2" cm="1">
        <f t="array" ref="N5235">IFERROR(_xlfn.IFS(Sales_Pipeline[[#This Row],[Deal_Stage]]="Won",_xlfn.XLOOKUP(Sales_Pipeline[[#This Row],[Product]],Products!$A$2:$A$8,Products!$C$2:$C$8),Sales_Pipeline[[#This Row],[Deal_Stage]]="Lost",_xlfn.XLOOKUP(Sales_Pipeline[[#This Row],[Product]],Products!$A$2:$A$8,Products!$C$2:$C$8)),"")</f>
        <v>55</v>
      </c>
      <c r="O5235" s="2">
        <v>59</v>
      </c>
    </row>
    <row r="5236" spans="1:15" x14ac:dyDescent="0.3">
      <c r="A5236" t="s">
        <v>5382</v>
      </c>
      <c r="B5236" t="s">
        <v>7</v>
      </c>
      <c r="C5236" t="str">
        <f>_xlfn.XLOOKUP(Sales_Pipeline[[#This Row],[Sales_Agent]],Sales_Teams[Sales_Agent],Sales_Teams[Manager])</f>
        <v>Dustin Brinkmann</v>
      </c>
      <c r="D5236" t="str">
        <f>_xlfn.XLOOKUP(Sales_Pipeline[[#This Row],[Manager]],Sales_Teams[Manager],Sales_Teams[Regional_Office])</f>
        <v>Central</v>
      </c>
      <c r="E5236" t="s">
        <v>63</v>
      </c>
      <c r="F5236" t="s">
        <v>315</v>
      </c>
      <c r="G5236" t="str">
        <f>IFERROR(_xlfn.XLOOKUP(Sales_Pipeline[[#This Row],[Account]],Accounts!$A$2:$A$86,Accounts!$F$2:$F$86),"")</f>
        <v>United States</v>
      </c>
      <c r="H5236" t="s">
        <v>77</v>
      </c>
      <c r="I5236" s="3">
        <v>42940</v>
      </c>
      <c r="K5236" s="8" t="str">
        <f>IF(Sales_Pipeline[[#This Row],[Close_Date]]="","",TEXT(Sales_Pipeline[[#This Row],[Close_Date]],"ddd"))</f>
        <v/>
      </c>
      <c r="L5236" s="8" t="str">
        <f>IF(Sales_Pipeline[[#This Row],[Close_Date]]="","",TEXT(Sales_Pipeline[[#This Row],[Close_Date]],"mmm"))</f>
        <v/>
      </c>
      <c r="M5236" s="8" t="str">
        <f>IF(Sales_Pipeline[[#This Row],[Close_Date]]="","","Q"&amp;ROUNDUP(MONTH(Sales_Pipeline[[#This Row],[Close_Date]])/3,0))</f>
        <v/>
      </c>
      <c r="N5236" s="2" t="str" cm="1">
        <f t="array" ref="N5236">IFERROR(_xlfn.IFS(Sales_Pipeline[[#This Row],[Deal_Stage]]="Won",_xlfn.XLOOKUP(Sales_Pipeline[[#This Row],[Product]],Products!$A$2:$A$8,Products!$C$2:$C$8),Sales_Pipeline[[#This Row],[Deal_Stage]]="Lost",_xlfn.XLOOKUP(Sales_Pipeline[[#This Row],[Product]],Products!$A$2:$A$8,Products!$C$2:$C$8)),"")</f>
        <v/>
      </c>
      <c r="O5236" s="2">
        <v>0</v>
      </c>
    </row>
    <row r="5237" spans="1:15" x14ac:dyDescent="0.3">
      <c r="A5237" t="s">
        <v>5383</v>
      </c>
      <c r="B5237" t="s">
        <v>7</v>
      </c>
      <c r="C5237" t="str">
        <f>_xlfn.XLOOKUP(Sales_Pipeline[[#This Row],[Sales_Agent]],Sales_Teams[Sales_Agent],Sales_Teams[Manager])</f>
        <v>Dustin Brinkmann</v>
      </c>
      <c r="D5237" t="str">
        <f>_xlfn.XLOOKUP(Sales_Pipeline[[#This Row],[Manager]],Sales_Teams[Manager],Sales_Teams[Regional_Office])</f>
        <v>Central</v>
      </c>
      <c r="E5237" t="s">
        <v>55</v>
      </c>
      <c r="G5237" t="str">
        <f>IFERROR(_xlfn.XLOOKUP(Sales_Pipeline[[#This Row],[Account]],Accounts!$A$2:$A$86,Accounts!$F$2:$F$86),"")</f>
        <v/>
      </c>
      <c r="H5237" t="s">
        <v>77</v>
      </c>
      <c r="I5237" s="3">
        <v>42940</v>
      </c>
      <c r="K5237" s="8" t="str">
        <f>IF(Sales_Pipeline[[#This Row],[Close_Date]]="","",TEXT(Sales_Pipeline[[#This Row],[Close_Date]],"ddd"))</f>
        <v/>
      </c>
      <c r="L5237" s="8" t="str">
        <f>IF(Sales_Pipeline[[#This Row],[Close_Date]]="","",TEXT(Sales_Pipeline[[#This Row],[Close_Date]],"mmm"))</f>
        <v/>
      </c>
      <c r="M5237" s="8" t="str">
        <f>IF(Sales_Pipeline[[#This Row],[Close_Date]]="","","Q"&amp;ROUNDUP(MONTH(Sales_Pipeline[[#This Row],[Close_Date]])/3,0))</f>
        <v/>
      </c>
      <c r="N5237" s="2" t="str" cm="1">
        <f t="array" ref="N5237">IFERROR(_xlfn.IFS(Sales_Pipeline[[#This Row],[Deal_Stage]]="Won",_xlfn.XLOOKUP(Sales_Pipeline[[#This Row],[Product]],Products!$A$2:$A$8,Products!$C$2:$C$8),Sales_Pipeline[[#This Row],[Deal_Stage]]="Lost",_xlfn.XLOOKUP(Sales_Pipeline[[#This Row],[Product]],Products!$A$2:$A$8,Products!$C$2:$C$8)),"")</f>
        <v/>
      </c>
      <c r="O5237" s="2">
        <v>0</v>
      </c>
    </row>
    <row r="5238" spans="1:15" x14ac:dyDescent="0.3">
      <c r="A5238" t="s">
        <v>5384</v>
      </c>
      <c r="B5238" t="s">
        <v>7</v>
      </c>
      <c r="C5238" t="str">
        <f>_xlfn.XLOOKUP(Sales_Pipeline[[#This Row],[Sales_Agent]],Sales_Teams[Sales_Agent],Sales_Teams[Manager])</f>
        <v>Dustin Brinkmann</v>
      </c>
      <c r="D5238" t="str">
        <f>_xlfn.XLOOKUP(Sales_Pipeline[[#This Row],[Manager]],Sales_Teams[Manager],Sales_Teams[Regional_Office])</f>
        <v>Central</v>
      </c>
      <c r="E5238" t="s">
        <v>61</v>
      </c>
      <c r="G5238" t="str">
        <f>IFERROR(_xlfn.XLOOKUP(Sales_Pipeline[[#This Row],[Account]],Accounts!$A$2:$A$86,Accounts!$F$2:$F$86),"")</f>
        <v/>
      </c>
      <c r="H5238" t="s">
        <v>77</v>
      </c>
      <c r="I5238" s="3">
        <v>42940</v>
      </c>
      <c r="K5238" s="8" t="str">
        <f>IF(Sales_Pipeline[[#This Row],[Close_Date]]="","",TEXT(Sales_Pipeline[[#This Row],[Close_Date]],"ddd"))</f>
        <v/>
      </c>
      <c r="L5238" s="8" t="str">
        <f>IF(Sales_Pipeline[[#This Row],[Close_Date]]="","",TEXT(Sales_Pipeline[[#This Row],[Close_Date]],"mmm"))</f>
        <v/>
      </c>
      <c r="M5238" s="8" t="str">
        <f>IF(Sales_Pipeline[[#This Row],[Close_Date]]="","","Q"&amp;ROUNDUP(MONTH(Sales_Pipeline[[#This Row],[Close_Date]])/3,0))</f>
        <v/>
      </c>
      <c r="N5238" s="2" t="str" cm="1">
        <f t="array" ref="N5238">IFERROR(_xlfn.IFS(Sales_Pipeline[[#This Row],[Deal_Stage]]="Won",_xlfn.XLOOKUP(Sales_Pipeline[[#This Row],[Product]],Products!$A$2:$A$8,Products!$C$2:$C$8),Sales_Pipeline[[#This Row],[Deal_Stage]]="Lost",_xlfn.XLOOKUP(Sales_Pipeline[[#This Row],[Product]],Products!$A$2:$A$8,Products!$C$2:$C$8)),"")</f>
        <v/>
      </c>
      <c r="O5238" s="2">
        <v>0</v>
      </c>
    </row>
    <row r="5239" spans="1:15" x14ac:dyDescent="0.3">
      <c r="A5239" t="s">
        <v>5385</v>
      </c>
      <c r="B5239" t="s">
        <v>7</v>
      </c>
      <c r="C5239" t="str">
        <f>_xlfn.XLOOKUP(Sales_Pipeline[[#This Row],[Sales_Agent]],Sales_Teams[Sales_Agent],Sales_Teams[Manager])</f>
        <v>Dustin Brinkmann</v>
      </c>
      <c r="D5239" t="str">
        <f>_xlfn.XLOOKUP(Sales_Pipeline[[#This Row],[Manager]],Sales_Teams[Manager],Sales_Teams[Regional_Office])</f>
        <v>Central</v>
      </c>
      <c r="E5239" t="s">
        <v>61</v>
      </c>
      <c r="G5239" t="str">
        <f>IFERROR(_xlfn.XLOOKUP(Sales_Pipeline[[#This Row],[Account]],Accounts!$A$2:$A$86,Accounts!$F$2:$F$86),"")</f>
        <v/>
      </c>
      <c r="H5239" t="s">
        <v>77</v>
      </c>
      <c r="I5239" s="3">
        <v>42940</v>
      </c>
      <c r="K5239" s="8" t="str">
        <f>IF(Sales_Pipeline[[#This Row],[Close_Date]]="","",TEXT(Sales_Pipeline[[#This Row],[Close_Date]],"ddd"))</f>
        <v/>
      </c>
      <c r="L5239" s="8" t="str">
        <f>IF(Sales_Pipeline[[#This Row],[Close_Date]]="","",TEXT(Sales_Pipeline[[#This Row],[Close_Date]],"mmm"))</f>
        <v/>
      </c>
      <c r="M5239" s="8" t="str">
        <f>IF(Sales_Pipeline[[#This Row],[Close_Date]]="","","Q"&amp;ROUNDUP(MONTH(Sales_Pipeline[[#This Row],[Close_Date]])/3,0))</f>
        <v/>
      </c>
      <c r="N5239" s="2" t="str" cm="1">
        <f t="array" ref="N5239">IFERROR(_xlfn.IFS(Sales_Pipeline[[#This Row],[Deal_Stage]]="Won",_xlfn.XLOOKUP(Sales_Pipeline[[#This Row],[Product]],Products!$A$2:$A$8,Products!$C$2:$C$8),Sales_Pipeline[[#This Row],[Deal_Stage]]="Lost",_xlfn.XLOOKUP(Sales_Pipeline[[#This Row],[Product]],Products!$A$2:$A$8,Products!$C$2:$C$8)),"")</f>
        <v/>
      </c>
      <c r="O5239" s="2">
        <v>0</v>
      </c>
    </row>
    <row r="5240" spans="1:15" x14ac:dyDescent="0.3">
      <c r="A5240" t="s">
        <v>5386</v>
      </c>
      <c r="B5240" t="s">
        <v>7</v>
      </c>
      <c r="C5240" t="str">
        <f>_xlfn.XLOOKUP(Sales_Pipeline[[#This Row],[Sales_Agent]],Sales_Teams[Sales_Agent],Sales_Teams[Manager])</f>
        <v>Dustin Brinkmann</v>
      </c>
      <c r="D5240" t="str">
        <f>_xlfn.XLOOKUP(Sales_Pipeline[[#This Row],[Manager]],Sales_Teams[Manager],Sales_Teams[Regional_Office])</f>
        <v>Central</v>
      </c>
      <c r="E5240" t="s">
        <v>61</v>
      </c>
      <c r="G5240" t="str">
        <f>IFERROR(_xlfn.XLOOKUP(Sales_Pipeline[[#This Row],[Account]],Accounts!$A$2:$A$86,Accounts!$F$2:$F$86),"")</f>
        <v/>
      </c>
      <c r="H5240" t="s">
        <v>77</v>
      </c>
      <c r="I5240" s="3">
        <v>42940</v>
      </c>
      <c r="K5240" s="8" t="str">
        <f>IF(Sales_Pipeline[[#This Row],[Close_Date]]="","",TEXT(Sales_Pipeline[[#This Row],[Close_Date]],"ddd"))</f>
        <v/>
      </c>
      <c r="L5240" s="8" t="str">
        <f>IF(Sales_Pipeline[[#This Row],[Close_Date]]="","",TEXT(Sales_Pipeline[[#This Row],[Close_Date]],"mmm"))</f>
        <v/>
      </c>
      <c r="M5240" s="8" t="str">
        <f>IF(Sales_Pipeline[[#This Row],[Close_Date]]="","","Q"&amp;ROUNDUP(MONTH(Sales_Pipeline[[#This Row],[Close_Date]])/3,0))</f>
        <v/>
      </c>
      <c r="N5240" s="2" t="str" cm="1">
        <f t="array" ref="N5240">IFERROR(_xlfn.IFS(Sales_Pipeline[[#This Row],[Deal_Stage]]="Won",_xlfn.XLOOKUP(Sales_Pipeline[[#This Row],[Product]],Products!$A$2:$A$8,Products!$C$2:$C$8),Sales_Pipeline[[#This Row],[Deal_Stage]]="Lost",_xlfn.XLOOKUP(Sales_Pipeline[[#This Row],[Product]],Products!$A$2:$A$8,Products!$C$2:$C$8)),"")</f>
        <v/>
      </c>
      <c r="O5240" s="2">
        <v>0</v>
      </c>
    </row>
    <row r="5241" spans="1:15" x14ac:dyDescent="0.3">
      <c r="A5241" t="s">
        <v>5387</v>
      </c>
      <c r="B5241" t="s">
        <v>7</v>
      </c>
      <c r="C5241" t="str">
        <f>_xlfn.XLOOKUP(Sales_Pipeline[[#This Row],[Sales_Agent]],Sales_Teams[Sales_Agent],Sales_Teams[Manager])</f>
        <v>Dustin Brinkmann</v>
      </c>
      <c r="D5241" t="str">
        <f>_xlfn.XLOOKUP(Sales_Pipeline[[#This Row],[Manager]],Sales_Teams[Manager],Sales_Teams[Regional_Office])</f>
        <v>Central</v>
      </c>
      <c r="E5241" t="s">
        <v>76</v>
      </c>
      <c r="F5241" t="s">
        <v>240</v>
      </c>
      <c r="G5241" t="str">
        <f>IFERROR(_xlfn.XLOOKUP(Sales_Pipeline[[#This Row],[Account]],Accounts!$A$2:$A$86,Accounts!$F$2:$F$86),"")</f>
        <v>United States</v>
      </c>
      <c r="H5241" t="s">
        <v>77</v>
      </c>
      <c r="I5241" s="3">
        <v>42940</v>
      </c>
      <c r="K5241" s="8" t="str">
        <f>IF(Sales_Pipeline[[#This Row],[Close_Date]]="","",TEXT(Sales_Pipeline[[#This Row],[Close_Date]],"ddd"))</f>
        <v/>
      </c>
      <c r="L5241" s="8" t="str">
        <f>IF(Sales_Pipeline[[#This Row],[Close_Date]]="","",TEXT(Sales_Pipeline[[#This Row],[Close_Date]],"mmm"))</f>
        <v/>
      </c>
      <c r="M5241" s="8" t="str">
        <f>IF(Sales_Pipeline[[#This Row],[Close_Date]]="","","Q"&amp;ROUNDUP(MONTH(Sales_Pipeline[[#This Row],[Close_Date]])/3,0))</f>
        <v/>
      </c>
      <c r="N5241" s="2" t="str" cm="1">
        <f t="array" ref="N5241">IFERROR(_xlfn.IFS(Sales_Pipeline[[#This Row],[Deal_Stage]]="Won",_xlfn.XLOOKUP(Sales_Pipeline[[#This Row],[Product]],Products!$A$2:$A$8,Products!$C$2:$C$8),Sales_Pipeline[[#This Row],[Deal_Stage]]="Lost",_xlfn.XLOOKUP(Sales_Pipeline[[#This Row],[Product]],Products!$A$2:$A$8,Products!$C$2:$C$8)),"")</f>
        <v/>
      </c>
      <c r="O5241" s="2">
        <v>0</v>
      </c>
    </row>
    <row r="5242" spans="1:15" x14ac:dyDescent="0.3">
      <c r="A5242" t="s">
        <v>5388</v>
      </c>
      <c r="B5242" t="s">
        <v>7</v>
      </c>
      <c r="C5242" t="str">
        <f>_xlfn.XLOOKUP(Sales_Pipeline[[#This Row],[Sales_Agent]],Sales_Teams[Sales_Agent],Sales_Teams[Manager])</f>
        <v>Dustin Brinkmann</v>
      </c>
      <c r="D5242" t="str">
        <f>_xlfn.XLOOKUP(Sales_Pipeline[[#This Row],[Manager]],Sales_Teams[Manager],Sales_Teams[Regional_Office])</f>
        <v>Central</v>
      </c>
      <c r="E5242" t="s">
        <v>76</v>
      </c>
      <c r="F5242" t="s">
        <v>68</v>
      </c>
      <c r="G5242" t="str">
        <f>IFERROR(_xlfn.XLOOKUP(Sales_Pipeline[[#This Row],[Account]],Accounts!$A$2:$A$86,Accounts!$F$2:$F$86),"")</f>
        <v>United States</v>
      </c>
      <c r="H5242" t="s">
        <v>77</v>
      </c>
      <c r="I5242" s="3">
        <v>42940</v>
      </c>
      <c r="K5242" s="8" t="str">
        <f>IF(Sales_Pipeline[[#This Row],[Close_Date]]="","",TEXT(Sales_Pipeline[[#This Row],[Close_Date]],"ddd"))</f>
        <v/>
      </c>
      <c r="L5242" s="8" t="str">
        <f>IF(Sales_Pipeline[[#This Row],[Close_Date]]="","",TEXT(Sales_Pipeline[[#This Row],[Close_Date]],"mmm"))</f>
        <v/>
      </c>
      <c r="M5242" s="8" t="str">
        <f>IF(Sales_Pipeline[[#This Row],[Close_Date]]="","","Q"&amp;ROUNDUP(MONTH(Sales_Pipeline[[#This Row],[Close_Date]])/3,0))</f>
        <v/>
      </c>
      <c r="N5242" s="2" t="str" cm="1">
        <f t="array" ref="N5242">IFERROR(_xlfn.IFS(Sales_Pipeline[[#This Row],[Deal_Stage]]="Won",_xlfn.XLOOKUP(Sales_Pipeline[[#This Row],[Product]],Products!$A$2:$A$8,Products!$C$2:$C$8),Sales_Pipeline[[#This Row],[Deal_Stage]]="Lost",_xlfn.XLOOKUP(Sales_Pipeline[[#This Row],[Product]],Products!$A$2:$A$8,Products!$C$2:$C$8)),"")</f>
        <v/>
      </c>
      <c r="O5242" s="2">
        <v>0</v>
      </c>
    </row>
    <row r="5243" spans="1:15" x14ac:dyDescent="0.3">
      <c r="A5243" t="s">
        <v>5389</v>
      </c>
      <c r="B5243" t="s">
        <v>7</v>
      </c>
      <c r="C5243" t="str">
        <f>_xlfn.XLOOKUP(Sales_Pipeline[[#This Row],[Sales_Agent]],Sales_Teams[Sales_Agent],Sales_Teams[Manager])</f>
        <v>Dustin Brinkmann</v>
      </c>
      <c r="D5243" t="str">
        <f>_xlfn.XLOOKUP(Sales_Pipeline[[#This Row],[Manager]],Sales_Teams[Manager],Sales_Teams[Regional_Office])</f>
        <v>Central</v>
      </c>
      <c r="E5243" t="s">
        <v>61</v>
      </c>
      <c r="F5243" t="s">
        <v>330</v>
      </c>
      <c r="G5243" t="str">
        <f>IFERROR(_xlfn.XLOOKUP(Sales_Pipeline[[#This Row],[Account]],Accounts!$A$2:$A$86,Accounts!$F$2:$F$86),"")</f>
        <v>Korea</v>
      </c>
      <c r="H5243" t="s">
        <v>57</v>
      </c>
      <c r="I5243" s="3">
        <v>42940</v>
      </c>
      <c r="J5243" s="3">
        <v>42947</v>
      </c>
      <c r="K5243" s="8" t="str">
        <f>IF(Sales_Pipeline[[#This Row],[Close_Date]]="","",TEXT(Sales_Pipeline[[#This Row],[Close_Date]],"ddd"))</f>
        <v>Mon</v>
      </c>
      <c r="L5243" s="8" t="str">
        <f>IF(Sales_Pipeline[[#This Row],[Close_Date]]="","",TEXT(Sales_Pipeline[[#This Row],[Close_Date]],"mmm"))</f>
        <v>Jul</v>
      </c>
      <c r="M5243" s="8" t="str">
        <f>IF(Sales_Pipeline[[#This Row],[Close_Date]]="","","Q"&amp;ROUNDUP(MONTH(Sales_Pipeline[[#This Row],[Close_Date]])/3,0))</f>
        <v>Q3</v>
      </c>
      <c r="N5243" s="2" cm="1">
        <f t="array" ref="N5243">IFERROR(_xlfn.IFS(Sales_Pipeline[[#This Row],[Deal_Stage]]="Won",_xlfn.XLOOKUP(Sales_Pipeline[[#This Row],[Product]],Products!$A$2:$A$8,Products!$C$2:$C$8),Sales_Pipeline[[#This Row],[Deal_Stage]]="Lost",_xlfn.XLOOKUP(Sales_Pipeline[[#This Row],[Product]],Products!$A$2:$A$8,Products!$C$2:$C$8)),"")</f>
        <v>55</v>
      </c>
      <c r="O5243" s="2">
        <v>50</v>
      </c>
    </row>
    <row r="5244" spans="1:15" x14ac:dyDescent="0.3">
      <c r="A5244" t="s">
        <v>5390</v>
      </c>
      <c r="B5244" t="s">
        <v>32</v>
      </c>
      <c r="C5244" t="str">
        <f>_xlfn.XLOOKUP(Sales_Pipeline[[#This Row],[Sales_Agent]],Sales_Teams[Sales_Agent],Sales_Teams[Manager])</f>
        <v>Celia Rouche</v>
      </c>
      <c r="D5244" t="str">
        <f>_xlfn.XLOOKUP(Sales_Pipeline[[#This Row],[Manager]],Sales_Teams[Manager],Sales_Teams[Regional_Office])</f>
        <v>West</v>
      </c>
      <c r="E5244" t="s">
        <v>84</v>
      </c>
      <c r="F5244" t="s">
        <v>66</v>
      </c>
      <c r="G5244" t="str">
        <f>IFERROR(_xlfn.XLOOKUP(Sales_Pipeline[[#This Row],[Account]],Accounts!$A$2:$A$86,Accounts!$F$2:$F$86),"")</f>
        <v>United States</v>
      </c>
      <c r="H5244" t="s">
        <v>82</v>
      </c>
      <c r="I5244" s="3">
        <v>42940</v>
      </c>
      <c r="J5244" s="3">
        <v>43060</v>
      </c>
      <c r="K5244" s="8" t="str">
        <f>IF(Sales_Pipeline[[#This Row],[Close_Date]]="","",TEXT(Sales_Pipeline[[#This Row],[Close_Date]],"ddd"))</f>
        <v>Tue</v>
      </c>
      <c r="L5244" s="8" t="str">
        <f>IF(Sales_Pipeline[[#This Row],[Close_Date]]="","",TEXT(Sales_Pipeline[[#This Row],[Close_Date]],"mmm"))</f>
        <v>Nov</v>
      </c>
      <c r="M5244" s="8" t="str">
        <f>IF(Sales_Pipeline[[#This Row],[Close_Date]]="","","Q"&amp;ROUNDUP(MONTH(Sales_Pipeline[[#This Row],[Close_Date]])/3,0))</f>
        <v>Q4</v>
      </c>
      <c r="N5244" s="2" cm="1">
        <f t="array" ref="N5244">IFERROR(_xlfn.IFS(Sales_Pipeline[[#This Row],[Deal_Stage]]="Won",_xlfn.XLOOKUP(Sales_Pipeline[[#This Row],[Product]],Products!$A$2:$A$8,Products!$C$2:$C$8),Sales_Pipeline[[#This Row],[Deal_Stage]]="Lost",_xlfn.XLOOKUP(Sales_Pipeline[[#This Row],[Product]],Products!$A$2:$A$8,Products!$C$2:$C$8)),"")</f>
        <v>5482</v>
      </c>
      <c r="O5244" s="2">
        <v>0</v>
      </c>
    </row>
    <row r="5245" spans="1:15" x14ac:dyDescent="0.3">
      <c r="A5245" t="s">
        <v>5391</v>
      </c>
      <c r="B5245" t="s">
        <v>17</v>
      </c>
      <c r="C5245" t="str">
        <f>_xlfn.XLOOKUP(Sales_Pipeline[[#This Row],[Sales_Agent]],Sales_Teams[Sales_Agent],Sales_Teams[Manager])</f>
        <v>Cara Losch</v>
      </c>
      <c r="D5245" t="str">
        <f>_xlfn.XLOOKUP(Sales_Pipeline[[#This Row],[Manager]],Sales_Teams[Manager],Sales_Teams[Regional_Office])</f>
        <v>East</v>
      </c>
      <c r="E5245" t="s">
        <v>61</v>
      </c>
      <c r="F5245" t="s">
        <v>196</v>
      </c>
      <c r="G5245" t="str">
        <f>IFERROR(_xlfn.XLOOKUP(Sales_Pipeline[[#This Row],[Account]],Accounts!$A$2:$A$86,Accounts!$F$2:$F$86),"")</f>
        <v>United States</v>
      </c>
      <c r="H5245" t="s">
        <v>82</v>
      </c>
      <c r="I5245" s="3">
        <v>42940</v>
      </c>
      <c r="J5245" s="3">
        <v>42946</v>
      </c>
      <c r="K5245" s="8" t="str">
        <f>IF(Sales_Pipeline[[#This Row],[Close_Date]]="","",TEXT(Sales_Pipeline[[#This Row],[Close_Date]],"ddd"))</f>
        <v>Sun</v>
      </c>
      <c r="L5245" s="8" t="str">
        <f>IF(Sales_Pipeline[[#This Row],[Close_Date]]="","",TEXT(Sales_Pipeline[[#This Row],[Close_Date]],"mmm"))</f>
        <v>Jul</v>
      </c>
      <c r="M5245" s="8" t="str">
        <f>IF(Sales_Pipeline[[#This Row],[Close_Date]]="","","Q"&amp;ROUNDUP(MONTH(Sales_Pipeline[[#This Row],[Close_Date]])/3,0))</f>
        <v>Q3</v>
      </c>
      <c r="N5245" s="2" cm="1">
        <f t="array" ref="N5245">IFERROR(_xlfn.IFS(Sales_Pipeline[[#This Row],[Deal_Stage]]="Won",_xlfn.XLOOKUP(Sales_Pipeline[[#This Row],[Product]],Products!$A$2:$A$8,Products!$C$2:$C$8),Sales_Pipeline[[#This Row],[Deal_Stage]]="Lost",_xlfn.XLOOKUP(Sales_Pipeline[[#This Row],[Product]],Products!$A$2:$A$8,Products!$C$2:$C$8)),"")</f>
        <v>55</v>
      </c>
      <c r="O5245" s="2">
        <v>0</v>
      </c>
    </row>
    <row r="5246" spans="1:15" x14ac:dyDescent="0.3">
      <c r="A5246" t="s">
        <v>5392</v>
      </c>
      <c r="B5246" t="s">
        <v>3</v>
      </c>
      <c r="C5246" t="str">
        <f>_xlfn.XLOOKUP(Sales_Pipeline[[#This Row],[Sales_Agent]],Sales_Teams[Sales_Agent],Sales_Teams[Manager])</f>
        <v>Dustin Brinkmann</v>
      </c>
      <c r="D5246" t="str">
        <f>_xlfn.XLOOKUP(Sales_Pipeline[[#This Row],[Manager]],Sales_Teams[Manager],Sales_Teams[Regional_Office])</f>
        <v>Central</v>
      </c>
      <c r="E5246" t="s">
        <v>61</v>
      </c>
      <c r="F5246" t="s">
        <v>191</v>
      </c>
      <c r="G5246" t="str">
        <f>IFERROR(_xlfn.XLOOKUP(Sales_Pipeline[[#This Row],[Account]],Accounts!$A$2:$A$86,Accounts!$F$2:$F$86),"")</f>
        <v>United States</v>
      </c>
      <c r="H5246" t="s">
        <v>77</v>
      </c>
      <c r="I5246" s="3">
        <v>42941</v>
      </c>
      <c r="K5246" s="8" t="str">
        <f>IF(Sales_Pipeline[[#This Row],[Close_Date]]="","",TEXT(Sales_Pipeline[[#This Row],[Close_Date]],"ddd"))</f>
        <v/>
      </c>
      <c r="L5246" s="8" t="str">
        <f>IF(Sales_Pipeline[[#This Row],[Close_Date]]="","",TEXT(Sales_Pipeline[[#This Row],[Close_Date]],"mmm"))</f>
        <v/>
      </c>
      <c r="M5246" s="8" t="str">
        <f>IF(Sales_Pipeline[[#This Row],[Close_Date]]="","","Q"&amp;ROUNDUP(MONTH(Sales_Pipeline[[#This Row],[Close_Date]])/3,0))</f>
        <v/>
      </c>
      <c r="N5246" s="2" t="str" cm="1">
        <f t="array" ref="N5246">IFERROR(_xlfn.IFS(Sales_Pipeline[[#This Row],[Deal_Stage]]="Won",_xlfn.XLOOKUP(Sales_Pipeline[[#This Row],[Product]],Products!$A$2:$A$8,Products!$C$2:$C$8),Sales_Pipeline[[#This Row],[Deal_Stage]]="Lost",_xlfn.XLOOKUP(Sales_Pipeline[[#This Row],[Product]],Products!$A$2:$A$8,Products!$C$2:$C$8)),"")</f>
        <v/>
      </c>
      <c r="O5246" s="2">
        <v>0</v>
      </c>
    </row>
    <row r="5247" spans="1:15" x14ac:dyDescent="0.3">
      <c r="A5247" t="s">
        <v>5393</v>
      </c>
      <c r="B5247" t="s">
        <v>3</v>
      </c>
      <c r="C5247" t="str">
        <f>_xlfn.XLOOKUP(Sales_Pipeline[[#This Row],[Sales_Agent]],Sales_Teams[Sales_Agent],Sales_Teams[Manager])</f>
        <v>Dustin Brinkmann</v>
      </c>
      <c r="D5247" t="str">
        <f>_xlfn.XLOOKUP(Sales_Pipeline[[#This Row],[Manager]],Sales_Teams[Manager],Sales_Teams[Regional_Office])</f>
        <v>Central</v>
      </c>
      <c r="E5247" t="s">
        <v>76</v>
      </c>
      <c r="F5247" t="s">
        <v>191</v>
      </c>
      <c r="G5247" t="str">
        <f>IFERROR(_xlfn.XLOOKUP(Sales_Pipeline[[#This Row],[Account]],Accounts!$A$2:$A$86,Accounts!$F$2:$F$86),"")</f>
        <v>United States</v>
      </c>
      <c r="H5247" t="s">
        <v>77</v>
      </c>
      <c r="I5247" s="3">
        <v>42941</v>
      </c>
      <c r="K5247" s="8" t="str">
        <f>IF(Sales_Pipeline[[#This Row],[Close_Date]]="","",TEXT(Sales_Pipeline[[#This Row],[Close_Date]],"ddd"))</f>
        <v/>
      </c>
      <c r="L5247" s="8" t="str">
        <f>IF(Sales_Pipeline[[#This Row],[Close_Date]]="","",TEXT(Sales_Pipeline[[#This Row],[Close_Date]],"mmm"))</f>
        <v/>
      </c>
      <c r="M5247" s="8" t="str">
        <f>IF(Sales_Pipeline[[#This Row],[Close_Date]]="","","Q"&amp;ROUNDUP(MONTH(Sales_Pipeline[[#This Row],[Close_Date]])/3,0))</f>
        <v/>
      </c>
      <c r="N5247" s="2" t="str" cm="1">
        <f t="array" ref="N5247">IFERROR(_xlfn.IFS(Sales_Pipeline[[#This Row],[Deal_Stage]]="Won",_xlfn.XLOOKUP(Sales_Pipeline[[#This Row],[Product]],Products!$A$2:$A$8,Products!$C$2:$C$8),Sales_Pipeline[[#This Row],[Deal_Stage]]="Lost",_xlfn.XLOOKUP(Sales_Pipeline[[#This Row],[Product]],Products!$A$2:$A$8,Products!$C$2:$C$8)),"")</f>
        <v/>
      </c>
      <c r="O5247" s="2">
        <v>0</v>
      </c>
    </row>
    <row r="5248" spans="1:15" x14ac:dyDescent="0.3">
      <c r="A5248" t="s">
        <v>5394</v>
      </c>
      <c r="B5248" t="s">
        <v>3</v>
      </c>
      <c r="C5248" t="str">
        <f>_xlfn.XLOOKUP(Sales_Pipeline[[#This Row],[Sales_Agent]],Sales_Teams[Sales_Agent],Sales_Teams[Manager])</f>
        <v>Dustin Brinkmann</v>
      </c>
      <c r="D5248" t="str">
        <f>_xlfn.XLOOKUP(Sales_Pipeline[[#This Row],[Manager]],Sales_Teams[Manager],Sales_Teams[Regional_Office])</f>
        <v>Central</v>
      </c>
      <c r="E5248" t="s">
        <v>76</v>
      </c>
      <c r="F5248" t="s">
        <v>225</v>
      </c>
      <c r="G5248" t="str">
        <f>IFERROR(_xlfn.XLOOKUP(Sales_Pipeline[[#This Row],[Account]],Accounts!$A$2:$A$86,Accounts!$F$2:$F$86),"")</f>
        <v>United States</v>
      </c>
      <c r="H5248" t="s">
        <v>77</v>
      </c>
      <c r="I5248" s="3">
        <v>42941</v>
      </c>
      <c r="K5248" s="8" t="str">
        <f>IF(Sales_Pipeline[[#This Row],[Close_Date]]="","",TEXT(Sales_Pipeline[[#This Row],[Close_Date]],"ddd"))</f>
        <v/>
      </c>
      <c r="L5248" s="8" t="str">
        <f>IF(Sales_Pipeline[[#This Row],[Close_Date]]="","",TEXT(Sales_Pipeline[[#This Row],[Close_Date]],"mmm"))</f>
        <v/>
      </c>
      <c r="M5248" s="8" t="str">
        <f>IF(Sales_Pipeline[[#This Row],[Close_Date]]="","","Q"&amp;ROUNDUP(MONTH(Sales_Pipeline[[#This Row],[Close_Date]])/3,0))</f>
        <v/>
      </c>
      <c r="N5248" s="2" t="str" cm="1">
        <f t="array" ref="N5248">IFERROR(_xlfn.IFS(Sales_Pipeline[[#This Row],[Deal_Stage]]="Won",_xlfn.XLOOKUP(Sales_Pipeline[[#This Row],[Product]],Products!$A$2:$A$8,Products!$C$2:$C$8),Sales_Pipeline[[#This Row],[Deal_Stage]]="Lost",_xlfn.XLOOKUP(Sales_Pipeline[[#This Row],[Product]],Products!$A$2:$A$8,Products!$C$2:$C$8)),"")</f>
        <v/>
      </c>
      <c r="O5248" s="2">
        <v>0</v>
      </c>
    </row>
    <row r="5249" spans="1:15" x14ac:dyDescent="0.3">
      <c r="A5249" t="s">
        <v>5395</v>
      </c>
      <c r="B5249" t="s">
        <v>30</v>
      </c>
      <c r="C5249" t="str">
        <f>_xlfn.XLOOKUP(Sales_Pipeline[[#This Row],[Sales_Agent]],Sales_Teams[Sales_Agent],Sales_Teams[Manager])</f>
        <v>Rocco Neubert</v>
      </c>
      <c r="D5249" t="str">
        <f>_xlfn.XLOOKUP(Sales_Pipeline[[#This Row],[Manager]],Sales_Teams[Manager],Sales_Teams[Regional_Office])</f>
        <v>East</v>
      </c>
      <c r="E5249" t="s">
        <v>63</v>
      </c>
      <c r="F5249" t="s">
        <v>159</v>
      </c>
      <c r="G5249" t="str">
        <f>IFERROR(_xlfn.XLOOKUP(Sales_Pipeline[[#This Row],[Account]],Accounts!$A$2:$A$86,Accounts!$F$2:$F$86),"")</f>
        <v>United States</v>
      </c>
      <c r="H5249" t="s">
        <v>82</v>
      </c>
      <c r="I5249" s="3">
        <v>42941</v>
      </c>
      <c r="J5249" s="3">
        <v>42950</v>
      </c>
      <c r="K5249" s="8" t="str">
        <f>IF(Sales_Pipeline[[#This Row],[Close_Date]]="","",TEXT(Sales_Pipeline[[#This Row],[Close_Date]],"ddd"))</f>
        <v>Thu</v>
      </c>
      <c r="L5249" s="8" t="str">
        <f>IF(Sales_Pipeline[[#This Row],[Close_Date]]="","",TEXT(Sales_Pipeline[[#This Row],[Close_Date]],"mmm"))</f>
        <v>Aug</v>
      </c>
      <c r="M5249" s="8" t="str">
        <f>IF(Sales_Pipeline[[#This Row],[Close_Date]]="","","Q"&amp;ROUNDUP(MONTH(Sales_Pipeline[[#This Row],[Close_Date]])/3,0))</f>
        <v>Q3</v>
      </c>
      <c r="N5249" s="2" cm="1">
        <f t="array" ref="N5249">IFERROR(_xlfn.IFS(Sales_Pipeline[[#This Row],[Deal_Stage]]="Won",_xlfn.XLOOKUP(Sales_Pipeline[[#This Row],[Product]],Products!$A$2:$A$8,Products!$C$2:$C$8),Sales_Pipeline[[#This Row],[Deal_Stage]]="Lost",_xlfn.XLOOKUP(Sales_Pipeline[[#This Row],[Product]],Products!$A$2:$A$8,Products!$C$2:$C$8)),"")</f>
        <v>550</v>
      </c>
      <c r="O5249" s="2">
        <v>0</v>
      </c>
    </row>
    <row r="5250" spans="1:15" x14ac:dyDescent="0.3">
      <c r="A5250" t="s">
        <v>5396</v>
      </c>
      <c r="B5250" t="s">
        <v>30</v>
      </c>
      <c r="C5250" t="str">
        <f>_xlfn.XLOOKUP(Sales_Pipeline[[#This Row],[Sales_Agent]],Sales_Teams[Sales_Agent],Sales_Teams[Manager])</f>
        <v>Rocco Neubert</v>
      </c>
      <c r="D5250" t="str">
        <f>_xlfn.XLOOKUP(Sales_Pipeline[[#This Row],[Manager]],Sales_Teams[Manager],Sales_Teams[Regional_Office])</f>
        <v>East</v>
      </c>
      <c r="E5250" t="s">
        <v>61</v>
      </c>
      <c r="F5250" t="s">
        <v>533</v>
      </c>
      <c r="G5250" t="str">
        <f>IFERROR(_xlfn.XLOOKUP(Sales_Pipeline[[#This Row],[Account]],Accounts!$A$2:$A$86,Accounts!$F$2:$F$86),"")</f>
        <v>United States</v>
      </c>
      <c r="H5250" t="s">
        <v>57</v>
      </c>
      <c r="I5250" s="3">
        <v>42941</v>
      </c>
      <c r="J5250" s="3">
        <v>42948</v>
      </c>
      <c r="K5250" s="8" t="str">
        <f>IF(Sales_Pipeline[[#This Row],[Close_Date]]="","",TEXT(Sales_Pipeline[[#This Row],[Close_Date]],"ddd"))</f>
        <v>Tue</v>
      </c>
      <c r="L5250" s="8" t="str">
        <f>IF(Sales_Pipeline[[#This Row],[Close_Date]]="","",TEXT(Sales_Pipeline[[#This Row],[Close_Date]],"mmm"))</f>
        <v>Aug</v>
      </c>
      <c r="M5250" s="8" t="str">
        <f>IF(Sales_Pipeline[[#This Row],[Close_Date]]="","","Q"&amp;ROUNDUP(MONTH(Sales_Pipeline[[#This Row],[Close_Date]])/3,0))</f>
        <v>Q3</v>
      </c>
      <c r="N5250" s="2" cm="1">
        <f t="array" ref="N5250">IFERROR(_xlfn.IFS(Sales_Pipeline[[#This Row],[Deal_Stage]]="Won",_xlfn.XLOOKUP(Sales_Pipeline[[#This Row],[Product]],Products!$A$2:$A$8,Products!$C$2:$C$8),Sales_Pipeline[[#This Row],[Deal_Stage]]="Lost",_xlfn.XLOOKUP(Sales_Pipeline[[#This Row],[Product]],Products!$A$2:$A$8,Products!$C$2:$C$8)),"")</f>
        <v>55</v>
      </c>
      <c r="O5250" s="2">
        <v>48</v>
      </c>
    </row>
    <row r="5251" spans="1:15" x14ac:dyDescent="0.3">
      <c r="A5251" t="s">
        <v>5397</v>
      </c>
      <c r="B5251" t="s">
        <v>27</v>
      </c>
      <c r="C5251" t="str">
        <f>_xlfn.XLOOKUP(Sales_Pipeline[[#This Row],[Sales_Agent]],Sales_Teams[Sales_Agent],Sales_Teams[Manager])</f>
        <v>Rocco Neubert</v>
      </c>
      <c r="D5251" t="str">
        <f>_xlfn.XLOOKUP(Sales_Pipeline[[#This Row],[Manager]],Sales_Teams[Manager],Sales_Teams[Regional_Office])</f>
        <v>East</v>
      </c>
      <c r="E5251" t="s">
        <v>63</v>
      </c>
      <c r="F5251" t="s">
        <v>209</v>
      </c>
      <c r="G5251" t="str">
        <f>IFERROR(_xlfn.XLOOKUP(Sales_Pipeline[[#This Row],[Account]],Accounts!$A$2:$A$86,Accounts!$F$2:$F$86),"")</f>
        <v>United States</v>
      </c>
      <c r="H5251" t="s">
        <v>57</v>
      </c>
      <c r="I5251" s="3">
        <v>42941</v>
      </c>
      <c r="J5251" s="3">
        <v>42968</v>
      </c>
      <c r="K5251" s="8" t="str">
        <f>IF(Sales_Pipeline[[#This Row],[Close_Date]]="","",TEXT(Sales_Pipeline[[#This Row],[Close_Date]],"ddd"))</f>
        <v>Mon</v>
      </c>
      <c r="L5251" s="8" t="str">
        <f>IF(Sales_Pipeline[[#This Row],[Close_Date]]="","",TEXT(Sales_Pipeline[[#This Row],[Close_Date]],"mmm"))</f>
        <v>Aug</v>
      </c>
      <c r="M5251" s="8" t="str">
        <f>IF(Sales_Pipeline[[#This Row],[Close_Date]]="","","Q"&amp;ROUNDUP(MONTH(Sales_Pipeline[[#This Row],[Close_Date]])/3,0))</f>
        <v>Q3</v>
      </c>
      <c r="N5251" s="2" cm="1">
        <f t="array" ref="N5251">IFERROR(_xlfn.IFS(Sales_Pipeline[[#This Row],[Deal_Stage]]="Won",_xlfn.XLOOKUP(Sales_Pipeline[[#This Row],[Product]],Products!$A$2:$A$8,Products!$C$2:$C$8),Sales_Pipeline[[#This Row],[Deal_Stage]]="Lost",_xlfn.XLOOKUP(Sales_Pipeline[[#This Row],[Product]],Products!$A$2:$A$8,Products!$C$2:$C$8)),"")</f>
        <v>550</v>
      </c>
      <c r="O5251" s="2">
        <v>511</v>
      </c>
    </row>
    <row r="5252" spans="1:15" x14ac:dyDescent="0.3">
      <c r="A5252" t="s">
        <v>5398</v>
      </c>
      <c r="B5252" t="s">
        <v>27</v>
      </c>
      <c r="C5252" t="str">
        <f>_xlfn.XLOOKUP(Sales_Pipeline[[#This Row],[Sales_Agent]],Sales_Teams[Sales_Agent],Sales_Teams[Manager])</f>
        <v>Rocco Neubert</v>
      </c>
      <c r="D5252" t="str">
        <f>_xlfn.XLOOKUP(Sales_Pipeline[[#This Row],[Manager]],Sales_Teams[Manager],Sales_Teams[Regional_Office])</f>
        <v>East</v>
      </c>
      <c r="E5252" t="s">
        <v>55</v>
      </c>
      <c r="F5252" t="s">
        <v>238</v>
      </c>
      <c r="G5252" t="str">
        <f>IFERROR(_xlfn.XLOOKUP(Sales_Pipeline[[#This Row],[Account]],Accounts!$A$2:$A$86,Accounts!$F$2:$F$86),"")</f>
        <v>United States</v>
      </c>
      <c r="H5252" t="s">
        <v>57</v>
      </c>
      <c r="I5252" s="3">
        <v>42941</v>
      </c>
      <c r="J5252" s="3">
        <v>42945</v>
      </c>
      <c r="K5252" s="8" t="str">
        <f>IF(Sales_Pipeline[[#This Row],[Close_Date]]="","",TEXT(Sales_Pipeline[[#This Row],[Close_Date]],"ddd"))</f>
        <v>Sat</v>
      </c>
      <c r="L5252" s="8" t="str">
        <f>IF(Sales_Pipeline[[#This Row],[Close_Date]]="","",TEXT(Sales_Pipeline[[#This Row],[Close_Date]],"mmm"))</f>
        <v>Jul</v>
      </c>
      <c r="M5252" s="8" t="str">
        <f>IF(Sales_Pipeline[[#This Row],[Close_Date]]="","","Q"&amp;ROUNDUP(MONTH(Sales_Pipeline[[#This Row],[Close_Date]])/3,0))</f>
        <v>Q3</v>
      </c>
      <c r="N5252" s="2" cm="1">
        <f t="array" ref="N5252">IFERROR(_xlfn.IFS(Sales_Pipeline[[#This Row],[Deal_Stage]]="Won",_xlfn.XLOOKUP(Sales_Pipeline[[#This Row],[Product]],Products!$A$2:$A$8,Products!$C$2:$C$8),Sales_Pipeline[[#This Row],[Deal_Stage]]="Lost",_xlfn.XLOOKUP(Sales_Pipeline[[#This Row],[Product]],Products!$A$2:$A$8,Products!$C$2:$C$8)),"")</f>
        <v>1096</v>
      </c>
      <c r="O5252" s="2">
        <v>1311</v>
      </c>
    </row>
    <row r="5253" spans="1:15" x14ac:dyDescent="0.3">
      <c r="A5253" t="s">
        <v>5399</v>
      </c>
      <c r="B5253" t="s">
        <v>6</v>
      </c>
      <c r="C5253" t="str">
        <f>_xlfn.XLOOKUP(Sales_Pipeline[[#This Row],[Sales_Agent]],Sales_Teams[Sales_Agent],Sales_Teams[Manager])</f>
        <v>Dustin Brinkmann</v>
      </c>
      <c r="D5253" t="str">
        <f>_xlfn.XLOOKUP(Sales_Pipeline[[#This Row],[Manager]],Sales_Teams[Manager],Sales_Teams[Regional_Office])</f>
        <v>Central</v>
      </c>
      <c r="E5253" t="s">
        <v>63</v>
      </c>
      <c r="G5253" t="str">
        <f>IFERROR(_xlfn.XLOOKUP(Sales_Pipeline[[#This Row],[Account]],Accounts!$A$2:$A$86,Accounts!$F$2:$F$86),"")</f>
        <v/>
      </c>
      <c r="H5253" t="s">
        <v>77</v>
      </c>
      <c r="I5253" s="3">
        <v>42941</v>
      </c>
      <c r="K5253" s="8" t="str">
        <f>IF(Sales_Pipeline[[#This Row],[Close_Date]]="","",TEXT(Sales_Pipeline[[#This Row],[Close_Date]],"ddd"))</f>
        <v/>
      </c>
      <c r="L5253" s="8" t="str">
        <f>IF(Sales_Pipeline[[#This Row],[Close_Date]]="","",TEXT(Sales_Pipeline[[#This Row],[Close_Date]],"mmm"))</f>
        <v/>
      </c>
      <c r="M5253" s="8" t="str">
        <f>IF(Sales_Pipeline[[#This Row],[Close_Date]]="","","Q"&amp;ROUNDUP(MONTH(Sales_Pipeline[[#This Row],[Close_Date]])/3,0))</f>
        <v/>
      </c>
      <c r="N5253" s="2" t="str" cm="1">
        <f t="array" ref="N5253">IFERROR(_xlfn.IFS(Sales_Pipeline[[#This Row],[Deal_Stage]]="Won",_xlfn.XLOOKUP(Sales_Pipeline[[#This Row],[Product]],Products!$A$2:$A$8,Products!$C$2:$C$8),Sales_Pipeline[[#This Row],[Deal_Stage]]="Lost",_xlfn.XLOOKUP(Sales_Pipeline[[#This Row],[Product]],Products!$A$2:$A$8,Products!$C$2:$C$8)),"")</f>
        <v/>
      </c>
      <c r="O5253" s="2">
        <v>0</v>
      </c>
    </row>
    <row r="5254" spans="1:15" x14ac:dyDescent="0.3">
      <c r="A5254" t="s">
        <v>5400</v>
      </c>
      <c r="B5254" t="s">
        <v>6</v>
      </c>
      <c r="C5254" t="str">
        <f>_xlfn.XLOOKUP(Sales_Pipeline[[#This Row],[Sales_Agent]],Sales_Teams[Sales_Agent],Sales_Teams[Manager])</f>
        <v>Dustin Brinkmann</v>
      </c>
      <c r="D5254" t="str">
        <f>_xlfn.XLOOKUP(Sales_Pipeline[[#This Row],[Manager]],Sales_Teams[Manager],Sales_Teams[Regional_Office])</f>
        <v>Central</v>
      </c>
      <c r="E5254" t="s">
        <v>76</v>
      </c>
      <c r="F5254" t="s">
        <v>132</v>
      </c>
      <c r="G5254" t="str">
        <f>IFERROR(_xlfn.XLOOKUP(Sales_Pipeline[[#This Row],[Account]],Accounts!$A$2:$A$86,Accounts!$F$2:$F$86),"")</f>
        <v>United States</v>
      </c>
      <c r="H5254" t="s">
        <v>77</v>
      </c>
      <c r="I5254" s="3">
        <v>42941</v>
      </c>
      <c r="K5254" s="8" t="str">
        <f>IF(Sales_Pipeline[[#This Row],[Close_Date]]="","",TEXT(Sales_Pipeline[[#This Row],[Close_Date]],"ddd"))</f>
        <v/>
      </c>
      <c r="L5254" s="8" t="str">
        <f>IF(Sales_Pipeline[[#This Row],[Close_Date]]="","",TEXT(Sales_Pipeline[[#This Row],[Close_Date]],"mmm"))</f>
        <v/>
      </c>
      <c r="M5254" s="8" t="str">
        <f>IF(Sales_Pipeline[[#This Row],[Close_Date]]="","","Q"&amp;ROUNDUP(MONTH(Sales_Pipeline[[#This Row],[Close_Date]])/3,0))</f>
        <v/>
      </c>
      <c r="N5254" s="2" t="str" cm="1">
        <f t="array" ref="N5254">IFERROR(_xlfn.IFS(Sales_Pipeline[[#This Row],[Deal_Stage]]="Won",_xlfn.XLOOKUP(Sales_Pipeline[[#This Row],[Product]],Products!$A$2:$A$8,Products!$C$2:$C$8),Sales_Pipeline[[#This Row],[Deal_Stage]]="Lost",_xlfn.XLOOKUP(Sales_Pipeline[[#This Row],[Product]],Products!$A$2:$A$8,Products!$C$2:$C$8)),"")</f>
        <v/>
      </c>
      <c r="O5254" s="2">
        <v>0</v>
      </c>
    </row>
    <row r="5255" spans="1:15" x14ac:dyDescent="0.3">
      <c r="A5255" t="s">
        <v>5401</v>
      </c>
      <c r="B5255" t="s">
        <v>6</v>
      </c>
      <c r="C5255" t="str">
        <f>_xlfn.XLOOKUP(Sales_Pipeline[[#This Row],[Sales_Agent]],Sales_Teams[Sales_Agent],Sales_Teams[Manager])</f>
        <v>Dustin Brinkmann</v>
      </c>
      <c r="D5255" t="str">
        <f>_xlfn.XLOOKUP(Sales_Pipeline[[#This Row],[Manager]],Sales_Teams[Manager],Sales_Teams[Regional_Office])</f>
        <v>Central</v>
      </c>
      <c r="E5255" t="s">
        <v>61</v>
      </c>
      <c r="F5255" t="s">
        <v>214</v>
      </c>
      <c r="G5255" t="str">
        <f>IFERROR(_xlfn.XLOOKUP(Sales_Pipeline[[#This Row],[Account]],Accounts!$A$2:$A$86,Accounts!$F$2:$F$86),"")</f>
        <v>United States</v>
      </c>
      <c r="H5255" t="s">
        <v>82</v>
      </c>
      <c r="I5255" s="3">
        <v>42941</v>
      </c>
      <c r="J5255" s="3">
        <v>42943</v>
      </c>
      <c r="K5255" s="8" t="str">
        <f>IF(Sales_Pipeline[[#This Row],[Close_Date]]="","",TEXT(Sales_Pipeline[[#This Row],[Close_Date]],"ddd"))</f>
        <v>Thu</v>
      </c>
      <c r="L5255" s="8" t="str">
        <f>IF(Sales_Pipeline[[#This Row],[Close_Date]]="","",TEXT(Sales_Pipeline[[#This Row],[Close_Date]],"mmm"))</f>
        <v>Jul</v>
      </c>
      <c r="M5255" s="8" t="str">
        <f>IF(Sales_Pipeline[[#This Row],[Close_Date]]="","","Q"&amp;ROUNDUP(MONTH(Sales_Pipeline[[#This Row],[Close_Date]])/3,0))</f>
        <v>Q3</v>
      </c>
      <c r="N5255" s="2" cm="1">
        <f t="array" ref="N5255">IFERROR(_xlfn.IFS(Sales_Pipeline[[#This Row],[Deal_Stage]]="Won",_xlfn.XLOOKUP(Sales_Pipeline[[#This Row],[Product]],Products!$A$2:$A$8,Products!$C$2:$C$8),Sales_Pipeline[[#This Row],[Deal_Stage]]="Lost",_xlfn.XLOOKUP(Sales_Pipeline[[#This Row],[Product]],Products!$A$2:$A$8,Products!$C$2:$C$8)),"")</f>
        <v>55</v>
      </c>
      <c r="O5255" s="2">
        <v>0</v>
      </c>
    </row>
    <row r="5256" spans="1:15" x14ac:dyDescent="0.3">
      <c r="A5256" t="s">
        <v>5402</v>
      </c>
      <c r="B5256" t="s">
        <v>20</v>
      </c>
      <c r="C5256" t="str">
        <f>_xlfn.XLOOKUP(Sales_Pipeline[[#This Row],[Sales_Agent]],Sales_Teams[Sales_Agent],Sales_Teams[Manager])</f>
        <v>Cara Losch</v>
      </c>
      <c r="D5256" t="str">
        <f>_xlfn.XLOOKUP(Sales_Pipeline[[#This Row],[Manager]],Sales_Teams[Manager],Sales_Teams[Regional_Office])</f>
        <v>East</v>
      </c>
      <c r="E5256" t="s">
        <v>63</v>
      </c>
      <c r="F5256" t="s">
        <v>173</v>
      </c>
      <c r="G5256" t="str">
        <f>IFERROR(_xlfn.XLOOKUP(Sales_Pipeline[[#This Row],[Account]],Accounts!$A$2:$A$86,Accounts!$F$2:$F$86),"")</f>
        <v>United States</v>
      </c>
      <c r="H5256" t="s">
        <v>82</v>
      </c>
      <c r="I5256" s="3">
        <v>42941</v>
      </c>
      <c r="J5256" s="3">
        <v>42949</v>
      </c>
      <c r="K5256" s="8" t="str">
        <f>IF(Sales_Pipeline[[#This Row],[Close_Date]]="","",TEXT(Sales_Pipeline[[#This Row],[Close_Date]],"ddd"))</f>
        <v>Wed</v>
      </c>
      <c r="L5256" s="8" t="str">
        <f>IF(Sales_Pipeline[[#This Row],[Close_Date]]="","",TEXT(Sales_Pipeline[[#This Row],[Close_Date]],"mmm"))</f>
        <v>Aug</v>
      </c>
      <c r="M5256" s="8" t="str">
        <f>IF(Sales_Pipeline[[#This Row],[Close_Date]]="","","Q"&amp;ROUNDUP(MONTH(Sales_Pipeline[[#This Row],[Close_Date]])/3,0))</f>
        <v>Q3</v>
      </c>
      <c r="N5256" s="2" cm="1">
        <f t="array" ref="N5256">IFERROR(_xlfn.IFS(Sales_Pipeline[[#This Row],[Deal_Stage]]="Won",_xlfn.XLOOKUP(Sales_Pipeline[[#This Row],[Product]],Products!$A$2:$A$8,Products!$C$2:$C$8),Sales_Pipeline[[#This Row],[Deal_Stage]]="Lost",_xlfn.XLOOKUP(Sales_Pipeline[[#This Row],[Product]],Products!$A$2:$A$8,Products!$C$2:$C$8)),"")</f>
        <v>550</v>
      </c>
      <c r="O5256" s="2">
        <v>0</v>
      </c>
    </row>
    <row r="5257" spans="1:15" x14ac:dyDescent="0.3">
      <c r="A5257" t="s">
        <v>5403</v>
      </c>
      <c r="B5257" t="s">
        <v>25</v>
      </c>
      <c r="C5257" t="str">
        <f>_xlfn.XLOOKUP(Sales_Pipeline[[#This Row],[Sales_Agent]],Sales_Teams[Sales_Agent],Sales_Teams[Manager])</f>
        <v>Rocco Neubert</v>
      </c>
      <c r="D5257" t="str">
        <f>_xlfn.XLOOKUP(Sales_Pipeline[[#This Row],[Manager]],Sales_Teams[Manager],Sales_Teams[Regional_Office])</f>
        <v>East</v>
      </c>
      <c r="E5257" t="s">
        <v>84</v>
      </c>
      <c r="F5257" t="s">
        <v>231</v>
      </c>
      <c r="G5257" t="str">
        <f>IFERROR(_xlfn.XLOOKUP(Sales_Pipeline[[#This Row],[Account]],Accounts!$A$2:$A$86,Accounts!$F$2:$F$86),"")</f>
        <v>United States</v>
      </c>
      <c r="H5257" t="s">
        <v>57</v>
      </c>
      <c r="I5257" s="3">
        <v>42941</v>
      </c>
      <c r="J5257" s="3">
        <v>42943</v>
      </c>
      <c r="K5257" s="8" t="str">
        <f>IF(Sales_Pipeline[[#This Row],[Close_Date]]="","",TEXT(Sales_Pipeline[[#This Row],[Close_Date]],"ddd"))</f>
        <v>Thu</v>
      </c>
      <c r="L5257" s="8" t="str">
        <f>IF(Sales_Pipeline[[#This Row],[Close_Date]]="","",TEXT(Sales_Pipeline[[#This Row],[Close_Date]],"mmm"))</f>
        <v>Jul</v>
      </c>
      <c r="M5257" s="8" t="str">
        <f>IF(Sales_Pipeline[[#This Row],[Close_Date]]="","","Q"&amp;ROUNDUP(MONTH(Sales_Pipeline[[#This Row],[Close_Date]])/3,0))</f>
        <v>Q3</v>
      </c>
      <c r="N5257" s="2" cm="1">
        <f t="array" ref="N5257">IFERROR(_xlfn.IFS(Sales_Pipeline[[#This Row],[Deal_Stage]]="Won",_xlfn.XLOOKUP(Sales_Pipeline[[#This Row],[Product]],Products!$A$2:$A$8,Products!$C$2:$C$8),Sales_Pipeline[[#This Row],[Deal_Stage]]="Lost",_xlfn.XLOOKUP(Sales_Pipeline[[#This Row],[Product]],Products!$A$2:$A$8,Products!$C$2:$C$8)),"")</f>
        <v>5482</v>
      </c>
      <c r="O5257" s="2">
        <v>6100</v>
      </c>
    </row>
    <row r="5258" spans="1:15" x14ac:dyDescent="0.3">
      <c r="A5258" t="s">
        <v>5404</v>
      </c>
      <c r="B5258" t="s">
        <v>25</v>
      </c>
      <c r="C5258" t="str">
        <f>_xlfn.XLOOKUP(Sales_Pipeline[[#This Row],[Sales_Agent]],Sales_Teams[Sales_Agent],Sales_Teams[Manager])</f>
        <v>Rocco Neubert</v>
      </c>
      <c r="D5258" t="str">
        <f>_xlfn.XLOOKUP(Sales_Pipeline[[#This Row],[Manager]],Sales_Teams[Manager],Sales_Teams[Regional_Office])</f>
        <v>East</v>
      </c>
      <c r="E5258" t="s">
        <v>61</v>
      </c>
      <c r="F5258" t="s">
        <v>161</v>
      </c>
      <c r="G5258" t="str">
        <f>IFERROR(_xlfn.XLOOKUP(Sales_Pipeline[[#This Row],[Account]],Accounts!$A$2:$A$86,Accounts!$F$2:$F$86),"")</f>
        <v>United States</v>
      </c>
      <c r="H5258" t="s">
        <v>57</v>
      </c>
      <c r="I5258" s="3">
        <v>42941</v>
      </c>
      <c r="J5258" s="3">
        <v>42948</v>
      </c>
      <c r="K5258" s="8" t="str">
        <f>IF(Sales_Pipeline[[#This Row],[Close_Date]]="","",TEXT(Sales_Pipeline[[#This Row],[Close_Date]],"ddd"))</f>
        <v>Tue</v>
      </c>
      <c r="L5258" s="8" t="str">
        <f>IF(Sales_Pipeline[[#This Row],[Close_Date]]="","",TEXT(Sales_Pipeline[[#This Row],[Close_Date]],"mmm"))</f>
        <v>Aug</v>
      </c>
      <c r="M5258" s="8" t="str">
        <f>IF(Sales_Pipeline[[#This Row],[Close_Date]]="","","Q"&amp;ROUNDUP(MONTH(Sales_Pipeline[[#This Row],[Close_Date]])/3,0))</f>
        <v>Q3</v>
      </c>
      <c r="N5258" s="2" cm="1">
        <f t="array" ref="N5258">IFERROR(_xlfn.IFS(Sales_Pipeline[[#This Row],[Deal_Stage]]="Won",_xlfn.XLOOKUP(Sales_Pipeline[[#This Row],[Product]],Products!$A$2:$A$8,Products!$C$2:$C$8),Sales_Pipeline[[#This Row],[Deal_Stage]]="Lost",_xlfn.XLOOKUP(Sales_Pipeline[[#This Row],[Product]],Products!$A$2:$A$8,Products!$C$2:$C$8)),"")</f>
        <v>55</v>
      </c>
      <c r="O5258" s="2">
        <v>61</v>
      </c>
    </row>
    <row r="5259" spans="1:15" x14ac:dyDescent="0.3">
      <c r="A5259" t="s">
        <v>5405</v>
      </c>
      <c r="B5259" t="s">
        <v>15</v>
      </c>
      <c r="C5259" t="str">
        <f>_xlfn.XLOOKUP(Sales_Pipeline[[#This Row],[Sales_Agent]],Sales_Teams[Sales_Agent],Sales_Teams[Manager])</f>
        <v>Melvin Marxen</v>
      </c>
      <c r="D5259" t="str">
        <f>_xlfn.XLOOKUP(Sales_Pipeline[[#This Row],[Manager]],Sales_Teams[Manager],Sales_Teams[Regional_Office])</f>
        <v>Central</v>
      </c>
      <c r="E5259" t="s">
        <v>63</v>
      </c>
      <c r="G5259" t="str">
        <f>IFERROR(_xlfn.XLOOKUP(Sales_Pipeline[[#This Row],[Account]],Accounts!$A$2:$A$86,Accounts!$F$2:$F$86),"")</f>
        <v/>
      </c>
      <c r="H5259" t="s">
        <v>77</v>
      </c>
      <c r="I5259" s="3">
        <v>42941</v>
      </c>
      <c r="K5259" s="8" t="str">
        <f>IF(Sales_Pipeline[[#This Row],[Close_Date]]="","",TEXT(Sales_Pipeline[[#This Row],[Close_Date]],"ddd"))</f>
        <v/>
      </c>
      <c r="L5259" s="8" t="str">
        <f>IF(Sales_Pipeline[[#This Row],[Close_Date]]="","",TEXT(Sales_Pipeline[[#This Row],[Close_Date]],"mmm"))</f>
        <v/>
      </c>
      <c r="M5259" s="8" t="str">
        <f>IF(Sales_Pipeline[[#This Row],[Close_Date]]="","","Q"&amp;ROUNDUP(MONTH(Sales_Pipeline[[#This Row],[Close_Date]])/3,0))</f>
        <v/>
      </c>
      <c r="N5259" s="2" t="str" cm="1">
        <f t="array" ref="N5259">IFERROR(_xlfn.IFS(Sales_Pipeline[[#This Row],[Deal_Stage]]="Won",_xlfn.XLOOKUP(Sales_Pipeline[[#This Row],[Product]],Products!$A$2:$A$8,Products!$C$2:$C$8),Sales_Pipeline[[#This Row],[Deal_Stage]]="Lost",_xlfn.XLOOKUP(Sales_Pipeline[[#This Row],[Product]],Products!$A$2:$A$8,Products!$C$2:$C$8)),"")</f>
        <v/>
      </c>
      <c r="O5259" s="2">
        <v>0</v>
      </c>
    </row>
    <row r="5260" spans="1:15" x14ac:dyDescent="0.3">
      <c r="A5260" t="s">
        <v>5406</v>
      </c>
      <c r="B5260" t="s">
        <v>15</v>
      </c>
      <c r="C5260" t="str">
        <f>_xlfn.XLOOKUP(Sales_Pipeline[[#This Row],[Sales_Agent]],Sales_Teams[Sales_Agent],Sales_Teams[Manager])</f>
        <v>Melvin Marxen</v>
      </c>
      <c r="D5260" t="str">
        <f>_xlfn.XLOOKUP(Sales_Pipeline[[#This Row],[Manager]],Sales_Teams[Manager],Sales_Teams[Regional_Office])</f>
        <v>Central</v>
      </c>
      <c r="E5260" t="s">
        <v>63</v>
      </c>
      <c r="G5260" t="str">
        <f>IFERROR(_xlfn.XLOOKUP(Sales_Pipeline[[#This Row],[Account]],Accounts!$A$2:$A$86,Accounts!$F$2:$F$86),"")</f>
        <v/>
      </c>
      <c r="H5260" t="s">
        <v>77</v>
      </c>
      <c r="I5260" s="3">
        <v>42941</v>
      </c>
      <c r="K5260" s="8" t="str">
        <f>IF(Sales_Pipeline[[#This Row],[Close_Date]]="","",TEXT(Sales_Pipeline[[#This Row],[Close_Date]],"ddd"))</f>
        <v/>
      </c>
      <c r="L5260" s="8" t="str">
        <f>IF(Sales_Pipeline[[#This Row],[Close_Date]]="","",TEXT(Sales_Pipeline[[#This Row],[Close_Date]],"mmm"))</f>
        <v/>
      </c>
      <c r="M5260" s="8" t="str">
        <f>IF(Sales_Pipeline[[#This Row],[Close_Date]]="","","Q"&amp;ROUNDUP(MONTH(Sales_Pipeline[[#This Row],[Close_Date]])/3,0))</f>
        <v/>
      </c>
      <c r="N5260" s="2" t="str" cm="1">
        <f t="array" ref="N5260">IFERROR(_xlfn.IFS(Sales_Pipeline[[#This Row],[Deal_Stage]]="Won",_xlfn.XLOOKUP(Sales_Pipeline[[#This Row],[Product]],Products!$A$2:$A$8,Products!$C$2:$C$8),Sales_Pipeline[[#This Row],[Deal_Stage]]="Lost",_xlfn.XLOOKUP(Sales_Pipeline[[#This Row],[Product]],Products!$A$2:$A$8,Products!$C$2:$C$8)),"")</f>
        <v/>
      </c>
      <c r="O5260" s="2">
        <v>0</v>
      </c>
    </row>
    <row r="5261" spans="1:15" x14ac:dyDescent="0.3">
      <c r="A5261" t="s">
        <v>5407</v>
      </c>
      <c r="B5261" t="s">
        <v>15</v>
      </c>
      <c r="C5261" t="str">
        <f>_xlfn.XLOOKUP(Sales_Pipeline[[#This Row],[Sales_Agent]],Sales_Teams[Sales_Agent],Sales_Teams[Manager])</f>
        <v>Melvin Marxen</v>
      </c>
      <c r="D5261" t="str">
        <f>_xlfn.XLOOKUP(Sales_Pipeline[[#This Row],[Manager]],Sales_Teams[Manager],Sales_Teams[Regional_Office])</f>
        <v>Central</v>
      </c>
      <c r="E5261" t="s">
        <v>8953</v>
      </c>
      <c r="F5261" t="s">
        <v>59</v>
      </c>
      <c r="G5261" t="str">
        <f>IFERROR(_xlfn.XLOOKUP(Sales_Pipeline[[#This Row],[Account]],Accounts!$A$2:$A$86,Accounts!$F$2:$F$86),"")</f>
        <v>United States</v>
      </c>
      <c r="H5261" t="s">
        <v>77</v>
      </c>
      <c r="I5261" s="3">
        <v>42941</v>
      </c>
      <c r="K5261" s="8" t="str">
        <f>IF(Sales_Pipeline[[#This Row],[Close_Date]]="","",TEXT(Sales_Pipeline[[#This Row],[Close_Date]],"ddd"))</f>
        <v/>
      </c>
      <c r="L5261" s="8" t="str">
        <f>IF(Sales_Pipeline[[#This Row],[Close_Date]]="","",TEXT(Sales_Pipeline[[#This Row],[Close_Date]],"mmm"))</f>
        <v/>
      </c>
      <c r="M5261" s="8" t="str">
        <f>IF(Sales_Pipeline[[#This Row],[Close_Date]]="","","Q"&amp;ROUNDUP(MONTH(Sales_Pipeline[[#This Row],[Close_Date]])/3,0))</f>
        <v/>
      </c>
      <c r="N5261" s="2" t="str" cm="1">
        <f t="array" ref="N5261">IFERROR(_xlfn.IFS(Sales_Pipeline[[#This Row],[Deal_Stage]]="Won",_xlfn.XLOOKUP(Sales_Pipeline[[#This Row],[Product]],Products!$A$2:$A$8,Products!$C$2:$C$8),Sales_Pipeline[[#This Row],[Deal_Stage]]="Lost",_xlfn.XLOOKUP(Sales_Pipeline[[#This Row],[Product]],Products!$A$2:$A$8,Products!$C$2:$C$8)),"")</f>
        <v/>
      </c>
      <c r="O5261" s="2">
        <v>0</v>
      </c>
    </row>
    <row r="5262" spans="1:15" x14ac:dyDescent="0.3">
      <c r="A5262" t="s">
        <v>5408</v>
      </c>
      <c r="B5262" t="s">
        <v>15</v>
      </c>
      <c r="C5262" t="str">
        <f>_xlfn.XLOOKUP(Sales_Pipeline[[#This Row],[Sales_Agent]],Sales_Teams[Sales_Agent],Sales_Teams[Manager])</f>
        <v>Melvin Marxen</v>
      </c>
      <c r="D5262" t="str">
        <f>_xlfn.XLOOKUP(Sales_Pipeline[[#This Row],[Manager]],Sales_Teams[Manager],Sales_Teams[Regional_Office])</f>
        <v>Central</v>
      </c>
      <c r="E5262" t="s">
        <v>8953</v>
      </c>
      <c r="F5262" t="s">
        <v>59</v>
      </c>
      <c r="G5262" t="str">
        <f>IFERROR(_xlfn.XLOOKUP(Sales_Pipeline[[#This Row],[Account]],Accounts!$A$2:$A$86,Accounts!$F$2:$F$86),"")</f>
        <v>United States</v>
      </c>
      <c r="H5262" t="s">
        <v>77</v>
      </c>
      <c r="I5262" s="3">
        <v>42941</v>
      </c>
      <c r="K5262" s="8" t="str">
        <f>IF(Sales_Pipeline[[#This Row],[Close_Date]]="","",TEXT(Sales_Pipeline[[#This Row],[Close_Date]],"ddd"))</f>
        <v/>
      </c>
      <c r="L5262" s="8" t="str">
        <f>IF(Sales_Pipeline[[#This Row],[Close_Date]]="","",TEXT(Sales_Pipeline[[#This Row],[Close_Date]],"mmm"))</f>
        <v/>
      </c>
      <c r="M5262" s="8" t="str">
        <f>IF(Sales_Pipeline[[#This Row],[Close_Date]]="","","Q"&amp;ROUNDUP(MONTH(Sales_Pipeline[[#This Row],[Close_Date]])/3,0))</f>
        <v/>
      </c>
      <c r="N5262" s="2" t="str" cm="1">
        <f t="array" ref="N5262">IFERROR(_xlfn.IFS(Sales_Pipeline[[#This Row],[Deal_Stage]]="Won",_xlfn.XLOOKUP(Sales_Pipeline[[#This Row],[Product]],Products!$A$2:$A$8,Products!$C$2:$C$8),Sales_Pipeline[[#This Row],[Deal_Stage]]="Lost",_xlfn.XLOOKUP(Sales_Pipeline[[#This Row],[Product]],Products!$A$2:$A$8,Products!$C$2:$C$8)),"")</f>
        <v/>
      </c>
      <c r="O5262" s="2">
        <v>0</v>
      </c>
    </row>
    <row r="5263" spans="1:15" x14ac:dyDescent="0.3">
      <c r="A5263" t="s">
        <v>5409</v>
      </c>
      <c r="B5263" t="s">
        <v>15</v>
      </c>
      <c r="C5263" t="str">
        <f>_xlfn.XLOOKUP(Sales_Pipeline[[#This Row],[Sales_Agent]],Sales_Teams[Sales_Agent],Sales_Teams[Manager])</f>
        <v>Melvin Marxen</v>
      </c>
      <c r="D5263" t="str">
        <f>_xlfn.XLOOKUP(Sales_Pipeline[[#This Row],[Manager]],Sales_Teams[Manager],Sales_Teams[Regional_Office])</f>
        <v>Central</v>
      </c>
      <c r="E5263" t="s">
        <v>8953</v>
      </c>
      <c r="G5263" t="str">
        <f>IFERROR(_xlfn.XLOOKUP(Sales_Pipeline[[#This Row],[Account]],Accounts!$A$2:$A$86,Accounts!$F$2:$F$86),"")</f>
        <v/>
      </c>
      <c r="H5263" t="s">
        <v>77</v>
      </c>
      <c r="I5263" s="3">
        <v>42941</v>
      </c>
      <c r="K5263" s="8" t="str">
        <f>IF(Sales_Pipeline[[#This Row],[Close_Date]]="","",TEXT(Sales_Pipeline[[#This Row],[Close_Date]],"ddd"))</f>
        <v/>
      </c>
      <c r="L5263" s="8" t="str">
        <f>IF(Sales_Pipeline[[#This Row],[Close_Date]]="","",TEXT(Sales_Pipeline[[#This Row],[Close_Date]],"mmm"))</f>
        <v/>
      </c>
      <c r="M5263" s="8" t="str">
        <f>IF(Sales_Pipeline[[#This Row],[Close_Date]]="","","Q"&amp;ROUNDUP(MONTH(Sales_Pipeline[[#This Row],[Close_Date]])/3,0))</f>
        <v/>
      </c>
      <c r="N5263" s="2" t="str" cm="1">
        <f t="array" ref="N5263">IFERROR(_xlfn.IFS(Sales_Pipeline[[#This Row],[Deal_Stage]]="Won",_xlfn.XLOOKUP(Sales_Pipeline[[#This Row],[Product]],Products!$A$2:$A$8,Products!$C$2:$C$8),Sales_Pipeline[[#This Row],[Deal_Stage]]="Lost",_xlfn.XLOOKUP(Sales_Pipeline[[#This Row],[Product]],Products!$A$2:$A$8,Products!$C$2:$C$8)),"")</f>
        <v/>
      </c>
      <c r="O5263" s="2">
        <v>0</v>
      </c>
    </row>
    <row r="5264" spans="1:15" x14ac:dyDescent="0.3">
      <c r="A5264" t="s">
        <v>5410</v>
      </c>
      <c r="B5264" t="s">
        <v>15</v>
      </c>
      <c r="C5264" t="str">
        <f>_xlfn.XLOOKUP(Sales_Pipeline[[#This Row],[Sales_Agent]],Sales_Teams[Sales_Agent],Sales_Teams[Manager])</f>
        <v>Melvin Marxen</v>
      </c>
      <c r="D5264" t="str">
        <f>_xlfn.XLOOKUP(Sales_Pipeline[[#This Row],[Manager]],Sales_Teams[Manager],Sales_Teams[Regional_Office])</f>
        <v>Central</v>
      </c>
      <c r="E5264" t="s">
        <v>8953</v>
      </c>
      <c r="G5264" t="str">
        <f>IFERROR(_xlfn.XLOOKUP(Sales_Pipeline[[#This Row],[Account]],Accounts!$A$2:$A$86,Accounts!$F$2:$F$86),"")</f>
        <v/>
      </c>
      <c r="H5264" t="s">
        <v>77</v>
      </c>
      <c r="I5264" s="3">
        <v>42941</v>
      </c>
      <c r="K5264" s="8" t="str">
        <f>IF(Sales_Pipeline[[#This Row],[Close_Date]]="","",TEXT(Sales_Pipeline[[#This Row],[Close_Date]],"ddd"))</f>
        <v/>
      </c>
      <c r="L5264" s="8" t="str">
        <f>IF(Sales_Pipeline[[#This Row],[Close_Date]]="","",TEXT(Sales_Pipeline[[#This Row],[Close_Date]],"mmm"))</f>
        <v/>
      </c>
      <c r="M5264" s="8" t="str">
        <f>IF(Sales_Pipeline[[#This Row],[Close_Date]]="","","Q"&amp;ROUNDUP(MONTH(Sales_Pipeline[[#This Row],[Close_Date]])/3,0))</f>
        <v/>
      </c>
      <c r="N5264" s="2" t="str" cm="1">
        <f t="array" ref="N5264">IFERROR(_xlfn.IFS(Sales_Pipeline[[#This Row],[Deal_Stage]]="Won",_xlfn.XLOOKUP(Sales_Pipeline[[#This Row],[Product]],Products!$A$2:$A$8,Products!$C$2:$C$8),Sales_Pipeline[[#This Row],[Deal_Stage]]="Lost",_xlfn.XLOOKUP(Sales_Pipeline[[#This Row],[Product]],Products!$A$2:$A$8,Products!$C$2:$C$8)),"")</f>
        <v/>
      </c>
      <c r="O5264" s="2">
        <v>0</v>
      </c>
    </row>
    <row r="5265" spans="1:15" x14ac:dyDescent="0.3">
      <c r="A5265" t="s">
        <v>5411</v>
      </c>
      <c r="B5265" t="s">
        <v>15</v>
      </c>
      <c r="C5265" t="str">
        <f>_xlfn.XLOOKUP(Sales_Pipeline[[#This Row],[Sales_Agent]],Sales_Teams[Sales_Agent],Sales_Teams[Manager])</f>
        <v>Melvin Marxen</v>
      </c>
      <c r="D5265" t="str">
        <f>_xlfn.XLOOKUP(Sales_Pipeline[[#This Row],[Manager]],Sales_Teams[Manager],Sales_Teams[Regional_Office])</f>
        <v>Central</v>
      </c>
      <c r="E5265" t="s">
        <v>76</v>
      </c>
      <c r="G5265" t="str">
        <f>IFERROR(_xlfn.XLOOKUP(Sales_Pipeline[[#This Row],[Account]],Accounts!$A$2:$A$86,Accounts!$F$2:$F$86),"")</f>
        <v/>
      </c>
      <c r="H5265" t="s">
        <v>77</v>
      </c>
      <c r="I5265" s="3">
        <v>42941</v>
      </c>
      <c r="K5265" s="8" t="str">
        <f>IF(Sales_Pipeline[[#This Row],[Close_Date]]="","",TEXT(Sales_Pipeline[[#This Row],[Close_Date]],"ddd"))</f>
        <v/>
      </c>
      <c r="L5265" s="8" t="str">
        <f>IF(Sales_Pipeline[[#This Row],[Close_Date]]="","",TEXT(Sales_Pipeline[[#This Row],[Close_Date]],"mmm"))</f>
        <v/>
      </c>
      <c r="M5265" s="8" t="str">
        <f>IF(Sales_Pipeline[[#This Row],[Close_Date]]="","","Q"&amp;ROUNDUP(MONTH(Sales_Pipeline[[#This Row],[Close_Date]])/3,0))</f>
        <v/>
      </c>
      <c r="N5265" s="2" t="str" cm="1">
        <f t="array" ref="N5265">IFERROR(_xlfn.IFS(Sales_Pipeline[[#This Row],[Deal_Stage]]="Won",_xlfn.XLOOKUP(Sales_Pipeline[[#This Row],[Product]],Products!$A$2:$A$8,Products!$C$2:$C$8),Sales_Pipeline[[#This Row],[Deal_Stage]]="Lost",_xlfn.XLOOKUP(Sales_Pipeline[[#This Row],[Product]],Products!$A$2:$A$8,Products!$C$2:$C$8)),"")</f>
        <v/>
      </c>
      <c r="O5265" s="2">
        <v>0</v>
      </c>
    </row>
    <row r="5266" spans="1:15" x14ac:dyDescent="0.3">
      <c r="A5266" t="s">
        <v>5412</v>
      </c>
      <c r="B5266" t="s">
        <v>15</v>
      </c>
      <c r="C5266" t="str">
        <f>_xlfn.XLOOKUP(Sales_Pipeline[[#This Row],[Sales_Agent]],Sales_Teams[Sales_Agent],Sales_Teams[Manager])</f>
        <v>Melvin Marxen</v>
      </c>
      <c r="D5266" t="str">
        <f>_xlfn.XLOOKUP(Sales_Pipeline[[#This Row],[Manager]],Sales_Teams[Manager],Sales_Teams[Regional_Office])</f>
        <v>Central</v>
      </c>
      <c r="E5266" t="s">
        <v>55</v>
      </c>
      <c r="F5266" t="s">
        <v>59</v>
      </c>
      <c r="G5266" t="str">
        <f>IFERROR(_xlfn.XLOOKUP(Sales_Pipeline[[#This Row],[Account]],Accounts!$A$2:$A$86,Accounts!$F$2:$F$86),"")</f>
        <v>United States</v>
      </c>
      <c r="H5266" t="s">
        <v>82</v>
      </c>
      <c r="I5266" s="3">
        <v>42941</v>
      </c>
      <c r="J5266" s="3">
        <v>43052</v>
      </c>
      <c r="K5266" s="8" t="str">
        <f>IF(Sales_Pipeline[[#This Row],[Close_Date]]="","",TEXT(Sales_Pipeline[[#This Row],[Close_Date]],"ddd"))</f>
        <v>Mon</v>
      </c>
      <c r="L5266" s="8" t="str">
        <f>IF(Sales_Pipeline[[#This Row],[Close_Date]]="","",TEXT(Sales_Pipeline[[#This Row],[Close_Date]],"mmm"))</f>
        <v>Nov</v>
      </c>
      <c r="M5266" s="8" t="str">
        <f>IF(Sales_Pipeline[[#This Row],[Close_Date]]="","","Q"&amp;ROUNDUP(MONTH(Sales_Pipeline[[#This Row],[Close_Date]])/3,0))</f>
        <v>Q4</v>
      </c>
      <c r="N5266" s="2" cm="1">
        <f t="array" ref="N5266">IFERROR(_xlfn.IFS(Sales_Pipeline[[#This Row],[Deal_Stage]]="Won",_xlfn.XLOOKUP(Sales_Pipeline[[#This Row],[Product]],Products!$A$2:$A$8,Products!$C$2:$C$8),Sales_Pipeline[[#This Row],[Deal_Stage]]="Lost",_xlfn.XLOOKUP(Sales_Pipeline[[#This Row],[Product]],Products!$A$2:$A$8,Products!$C$2:$C$8)),"")</f>
        <v>1096</v>
      </c>
      <c r="O5266" s="2">
        <v>0</v>
      </c>
    </row>
    <row r="5267" spans="1:15" x14ac:dyDescent="0.3">
      <c r="A5267" t="s">
        <v>5413</v>
      </c>
      <c r="B5267" t="s">
        <v>15</v>
      </c>
      <c r="C5267" t="str">
        <f>_xlfn.XLOOKUP(Sales_Pipeline[[#This Row],[Sales_Agent]],Sales_Teams[Sales_Agent],Sales_Teams[Manager])</f>
        <v>Melvin Marxen</v>
      </c>
      <c r="D5267" t="str">
        <f>_xlfn.XLOOKUP(Sales_Pipeline[[#This Row],[Manager]],Sales_Teams[Manager],Sales_Teams[Regional_Office])</f>
        <v>Central</v>
      </c>
      <c r="E5267" t="s">
        <v>8953</v>
      </c>
      <c r="F5267" t="s">
        <v>118</v>
      </c>
      <c r="G5267" t="str">
        <f>IFERROR(_xlfn.XLOOKUP(Sales_Pipeline[[#This Row],[Account]],Accounts!$A$2:$A$86,Accounts!$F$2:$F$86),"")</f>
        <v>United States</v>
      </c>
      <c r="H5267" t="s">
        <v>82</v>
      </c>
      <c r="I5267" s="3">
        <v>42941</v>
      </c>
      <c r="J5267" s="3">
        <v>42955</v>
      </c>
      <c r="K5267" s="8" t="str">
        <f>IF(Sales_Pipeline[[#This Row],[Close_Date]]="","",TEXT(Sales_Pipeline[[#This Row],[Close_Date]],"ddd"))</f>
        <v>Tue</v>
      </c>
      <c r="L5267" s="8" t="str">
        <f>IF(Sales_Pipeline[[#This Row],[Close_Date]]="","",TEXT(Sales_Pipeline[[#This Row],[Close_Date]],"mmm"))</f>
        <v>Aug</v>
      </c>
      <c r="M5267" s="8" t="str">
        <f>IF(Sales_Pipeline[[#This Row],[Close_Date]]="","","Q"&amp;ROUNDUP(MONTH(Sales_Pipeline[[#This Row],[Close_Date]])/3,0))</f>
        <v>Q3</v>
      </c>
      <c r="N5267" s="2" cm="1">
        <f t="array" ref="N5267">IFERROR(_xlfn.IFS(Sales_Pipeline[[#This Row],[Deal_Stage]]="Won",_xlfn.XLOOKUP(Sales_Pipeline[[#This Row],[Product]],Products!$A$2:$A$8,Products!$C$2:$C$8),Sales_Pipeline[[#This Row],[Deal_Stage]]="Lost",_xlfn.XLOOKUP(Sales_Pipeline[[#This Row],[Product]],Products!$A$2:$A$8,Products!$C$2:$C$8)),"")</f>
        <v>4821</v>
      </c>
      <c r="O5267" s="2">
        <v>0</v>
      </c>
    </row>
    <row r="5268" spans="1:15" x14ac:dyDescent="0.3">
      <c r="A5268" t="s">
        <v>5414</v>
      </c>
      <c r="B5268" t="s">
        <v>15</v>
      </c>
      <c r="C5268" t="str">
        <f>_xlfn.XLOOKUP(Sales_Pipeline[[#This Row],[Sales_Agent]],Sales_Teams[Sales_Agent],Sales_Teams[Manager])</f>
        <v>Melvin Marxen</v>
      </c>
      <c r="D5268" t="str">
        <f>_xlfn.XLOOKUP(Sales_Pipeline[[#This Row],[Manager]],Sales_Teams[Manager],Sales_Teams[Regional_Office])</f>
        <v>Central</v>
      </c>
      <c r="E5268" t="s">
        <v>63</v>
      </c>
      <c r="F5268" t="s">
        <v>68</v>
      </c>
      <c r="G5268" t="str">
        <f>IFERROR(_xlfn.XLOOKUP(Sales_Pipeline[[#This Row],[Account]],Accounts!$A$2:$A$86,Accounts!$F$2:$F$86),"")</f>
        <v>United States</v>
      </c>
      <c r="H5268" t="s">
        <v>57</v>
      </c>
      <c r="I5268" s="3">
        <v>42941</v>
      </c>
      <c r="J5268" s="3">
        <v>42950</v>
      </c>
      <c r="K5268" s="8" t="str">
        <f>IF(Sales_Pipeline[[#This Row],[Close_Date]]="","",TEXT(Sales_Pipeline[[#This Row],[Close_Date]],"ddd"))</f>
        <v>Thu</v>
      </c>
      <c r="L5268" s="8" t="str">
        <f>IF(Sales_Pipeline[[#This Row],[Close_Date]]="","",TEXT(Sales_Pipeline[[#This Row],[Close_Date]],"mmm"))</f>
        <v>Aug</v>
      </c>
      <c r="M5268" s="8" t="str">
        <f>IF(Sales_Pipeline[[#This Row],[Close_Date]]="","","Q"&amp;ROUNDUP(MONTH(Sales_Pipeline[[#This Row],[Close_Date]])/3,0))</f>
        <v>Q3</v>
      </c>
      <c r="N5268" s="2" cm="1">
        <f t="array" ref="N5268">IFERROR(_xlfn.IFS(Sales_Pipeline[[#This Row],[Deal_Stage]]="Won",_xlfn.XLOOKUP(Sales_Pipeline[[#This Row],[Product]],Products!$A$2:$A$8,Products!$C$2:$C$8),Sales_Pipeline[[#This Row],[Deal_Stage]]="Lost",_xlfn.XLOOKUP(Sales_Pipeline[[#This Row],[Product]],Products!$A$2:$A$8,Products!$C$2:$C$8)),"")</f>
        <v>550</v>
      </c>
      <c r="O5268" s="2">
        <v>528</v>
      </c>
    </row>
    <row r="5269" spans="1:15" x14ac:dyDescent="0.3">
      <c r="A5269" t="s">
        <v>5415</v>
      </c>
      <c r="B5269" t="s">
        <v>15</v>
      </c>
      <c r="C5269" t="str">
        <f>_xlfn.XLOOKUP(Sales_Pipeline[[#This Row],[Sales_Agent]],Sales_Teams[Sales_Agent],Sales_Teams[Manager])</f>
        <v>Melvin Marxen</v>
      </c>
      <c r="D5269" t="str">
        <f>_xlfn.XLOOKUP(Sales_Pipeline[[#This Row],[Manager]],Sales_Teams[Manager],Sales_Teams[Regional_Office])</f>
        <v>Central</v>
      </c>
      <c r="E5269" t="s">
        <v>63</v>
      </c>
      <c r="F5269" t="s">
        <v>134</v>
      </c>
      <c r="G5269" t="str">
        <f>IFERROR(_xlfn.XLOOKUP(Sales_Pipeline[[#This Row],[Account]],Accounts!$A$2:$A$86,Accounts!$F$2:$F$86),"")</f>
        <v>United States</v>
      </c>
      <c r="H5269" t="s">
        <v>57</v>
      </c>
      <c r="I5269" s="3">
        <v>42941</v>
      </c>
      <c r="J5269" s="3">
        <v>42947</v>
      </c>
      <c r="K5269" s="8" t="str">
        <f>IF(Sales_Pipeline[[#This Row],[Close_Date]]="","",TEXT(Sales_Pipeline[[#This Row],[Close_Date]],"ddd"))</f>
        <v>Mon</v>
      </c>
      <c r="L5269" s="8" t="str">
        <f>IF(Sales_Pipeline[[#This Row],[Close_Date]]="","",TEXT(Sales_Pipeline[[#This Row],[Close_Date]],"mmm"))</f>
        <v>Jul</v>
      </c>
      <c r="M5269" s="8" t="str">
        <f>IF(Sales_Pipeline[[#This Row],[Close_Date]]="","","Q"&amp;ROUNDUP(MONTH(Sales_Pipeline[[#This Row],[Close_Date]])/3,0))</f>
        <v>Q3</v>
      </c>
      <c r="N5269" s="2" cm="1">
        <f t="array" ref="N5269">IFERROR(_xlfn.IFS(Sales_Pipeline[[#This Row],[Deal_Stage]]="Won",_xlfn.XLOOKUP(Sales_Pipeline[[#This Row],[Product]],Products!$A$2:$A$8,Products!$C$2:$C$8),Sales_Pipeline[[#This Row],[Deal_Stage]]="Lost",_xlfn.XLOOKUP(Sales_Pipeline[[#This Row],[Product]],Products!$A$2:$A$8,Products!$C$2:$C$8)),"")</f>
        <v>550</v>
      </c>
      <c r="O5269" s="2">
        <v>581</v>
      </c>
    </row>
    <row r="5270" spans="1:15" x14ac:dyDescent="0.3">
      <c r="A5270" t="s">
        <v>5416</v>
      </c>
      <c r="B5270" t="s">
        <v>15</v>
      </c>
      <c r="C5270" t="str">
        <f>_xlfn.XLOOKUP(Sales_Pipeline[[#This Row],[Sales_Agent]],Sales_Teams[Sales_Agent],Sales_Teams[Manager])</f>
        <v>Melvin Marxen</v>
      </c>
      <c r="D5270" t="str">
        <f>_xlfn.XLOOKUP(Sales_Pipeline[[#This Row],[Manager]],Sales_Teams[Manager],Sales_Teams[Regional_Office])</f>
        <v>Central</v>
      </c>
      <c r="E5270" t="s">
        <v>84</v>
      </c>
      <c r="F5270" t="s">
        <v>187</v>
      </c>
      <c r="G5270" t="str">
        <f>IFERROR(_xlfn.XLOOKUP(Sales_Pipeline[[#This Row],[Account]],Accounts!$A$2:$A$86,Accounts!$F$2:$F$86),"")</f>
        <v>United States</v>
      </c>
      <c r="H5270" t="s">
        <v>57</v>
      </c>
      <c r="I5270" s="3">
        <v>42941</v>
      </c>
      <c r="J5270" s="3">
        <v>43007</v>
      </c>
      <c r="K5270" s="8" t="str">
        <f>IF(Sales_Pipeline[[#This Row],[Close_Date]]="","",TEXT(Sales_Pipeline[[#This Row],[Close_Date]],"ddd"))</f>
        <v>Fri</v>
      </c>
      <c r="L5270" s="8" t="str">
        <f>IF(Sales_Pipeline[[#This Row],[Close_Date]]="","",TEXT(Sales_Pipeline[[#This Row],[Close_Date]],"mmm"))</f>
        <v>Sep</v>
      </c>
      <c r="M5270" s="8" t="str">
        <f>IF(Sales_Pipeline[[#This Row],[Close_Date]]="","","Q"&amp;ROUNDUP(MONTH(Sales_Pipeline[[#This Row],[Close_Date]])/3,0))</f>
        <v>Q3</v>
      </c>
      <c r="N5270" s="2" cm="1">
        <f t="array" ref="N5270">IFERROR(_xlfn.IFS(Sales_Pipeline[[#This Row],[Deal_Stage]]="Won",_xlfn.XLOOKUP(Sales_Pipeline[[#This Row],[Product]],Products!$A$2:$A$8,Products!$C$2:$C$8),Sales_Pipeline[[#This Row],[Deal_Stage]]="Lost",_xlfn.XLOOKUP(Sales_Pipeline[[#This Row],[Product]],Products!$A$2:$A$8,Products!$C$2:$C$8)),"")</f>
        <v>5482</v>
      </c>
      <c r="O5270" s="2">
        <v>5947</v>
      </c>
    </row>
    <row r="5271" spans="1:15" x14ac:dyDescent="0.3">
      <c r="A5271" t="s">
        <v>5417</v>
      </c>
      <c r="B5271" t="s">
        <v>28</v>
      </c>
      <c r="C5271" t="str">
        <f>_xlfn.XLOOKUP(Sales_Pipeline[[#This Row],[Sales_Agent]],Sales_Teams[Sales_Agent],Sales_Teams[Manager])</f>
        <v>Rocco Neubert</v>
      </c>
      <c r="D5271" t="str">
        <f>_xlfn.XLOOKUP(Sales_Pipeline[[#This Row],[Manager]],Sales_Teams[Manager],Sales_Teams[Regional_Office])</f>
        <v>East</v>
      </c>
      <c r="E5271" t="s">
        <v>76</v>
      </c>
      <c r="F5271" t="s">
        <v>253</v>
      </c>
      <c r="G5271" t="str">
        <f>IFERROR(_xlfn.XLOOKUP(Sales_Pipeline[[#This Row],[Account]],Accounts!$A$2:$A$86,Accounts!$F$2:$F$86),"")</f>
        <v>United States</v>
      </c>
      <c r="H5271" t="s">
        <v>82</v>
      </c>
      <c r="I5271" s="3">
        <v>42941</v>
      </c>
      <c r="J5271" s="3">
        <v>42949</v>
      </c>
      <c r="K5271" s="8" t="str">
        <f>IF(Sales_Pipeline[[#This Row],[Close_Date]]="","",TEXT(Sales_Pipeline[[#This Row],[Close_Date]],"ddd"))</f>
        <v>Wed</v>
      </c>
      <c r="L5271" s="8" t="str">
        <f>IF(Sales_Pipeline[[#This Row],[Close_Date]]="","",TEXT(Sales_Pipeline[[#This Row],[Close_Date]],"mmm"))</f>
        <v>Aug</v>
      </c>
      <c r="M5271" s="8" t="str">
        <f>IF(Sales_Pipeline[[#This Row],[Close_Date]]="","","Q"&amp;ROUNDUP(MONTH(Sales_Pipeline[[#This Row],[Close_Date]])/3,0))</f>
        <v>Q3</v>
      </c>
      <c r="N5271" s="2" cm="1">
        <f t="array" ref="N5271">IFERROR(_xlfn.IFS(Sales_Pipeline[[#This Row],[Deal_Stage]]="Won",_xlfn.XLOOKUP(Sales_Pipeline[[#This Row],[Product]],Products!$A$2:$A$8,Products!$C$2:$C$8),Sales_Pipeline[[#This Row],[Deal_Stage]]="Lost",_xlfn.XLOOKUP(Sales_Pipeline[[#This Row],[Product]],Products!$A$2:$A$8,Products!$C$2:$C$8)),"")</f>
        <v>3393</v>
      </c>
      <c r="O5271" s="2">
        <v>0</v>
      </c>
    </row>
    <row r="5272" spans="1:15" x14ac:dyDescent="0.3">
      <c r="A5272" t="s">
        <v>5418</v>
      </c>
      <c r="B5272" t="s">
        <v>13</v>
      </c>
      <c r="C5272" t="str">
        <f>_xlfn.XLOOKUP(Sales_Pipeline[[#This Row],[Sales_Agent]],Sales_Teams[Sales_Agent],Sales_Teams[Manager])</f>
        <v>Melvin Marxen</v>
      </c>
      <c r="D5272" t="str">
        <f>_xlfn.XLOOKUP(Sales_Pipeline[[#This Row],[Manager]],Sales_Teams[Manager],Sales_Teams[Regional_Office])</f>
        <v>Central</v>
      </c>
      <c r="E5272" t="s">
        <v>63</v>
      </c>
      <c r="G5272" t="str">
        <f>IFERROR(_xlfn.XLOOKUP(Sales_Pipeline[[#This Row],[Account]],Accounts!$A$2:$A$86,Accounts!$F$2:$F$86),"")</f>
        <v/>
      </c>
      <c r="H5272" t="s">
        <v>77</v>
      </c>
      <c r="I5272" s="3">
        <v>42941</v>
      </c>
      <c r="K5272" s="8" t="str">
        <f>IF(Sales_Pipeline[[#This Row],[Close_Date]]="","",TEXT(Sales_Pipeline[[#This Row],[Close_Date]],"ddd"))</f>
        <v/>
      </c>
      <c r="L5272" s="8" t="str">
        <f>IF(Sales_Pipeline[[#This Row],[Close_Date]]="","",TEXT(Sales_Pipeline[[#This Row],[Close_Date]],"mmm"))</f>
        <v/>
      </c>
      <c r="M5272" s="8" t="str">
        <f>IF(Sales_Pipeline[[#This Row],[Close_Date]]="","","Q"&amp;ROUNDUP(MONTH(Sales_Pipeline[[#This Row],[Close_Date]])/3,0))</f>
        <v/>
      </c>
      <c r="N5272" s="2" t="str" cm="1">
        <f t="array" ref="N5272">IFERROR(_xlfn.IFS(Sales_Pipeline[[#This Row],[Deal_Stage]]="Won",_xlfn.XLOOKUP(Sales_Pipeline[[#This Row],[Product]],Products!$A$2:$A$8,Products!$C$2:$C$8),Sales_Pipeline[[#This Row],[Deal_Stage]]="Lost",_xlfn.XLOOKUP(Sales_Pipeline[[#This Row],[Product]],Products!$A$2:$A$8,Products!$C$2:$C$8)),"")</f>
        <v/>
      </c>
      <c r="O5272" s="2">
        <v>0</v>
      </c>
    </row>
    <row r="5273" spans="1:15" x14ac:dyDescent="0.3">
      <c r="A5273" t="s">
        <v>5419</v>
      </c>
      <c r="B5273" t="s">
        <v>13</v>
      </c>
      <c r="C5273" t="str">
        <f>_xlfn.XLOOKUP(Sales_Pipeline[[#This Row],[Sales_Agent]],Sales_Teams[Sales_Agent],Sales_Teams[Manager])</f>
        <v>Melvin Marxen</v>
      </c>
      <c r="D5273" t="str">
        <f>_xlfn.XLOOKUP(Sales_Pipeline[[#This Row],[Manager]],Sales_Teams[Manager],Sales_Teams[Regional_Office])</f>
        <v>Central</v>
      </c>
      <c r="E5273" t="s">
        <v>76</v>
      </c>
      <c r="G5273" t="str">
        <f>IFERROR(_xlfn.XLOOKUP(Sales_Pipeline[[#This Row],[Account]],Accounts!$A$2:$A$86,Accounts!$F$2:$F$86),"")</f>
        <v/>
      </c>
      <c r="H5273" t="s">
        <v>77</v>
      </c>
      <c r="I5273" s="3">
        <v>42941</v>
      </c>
      <c r="K5273" s="8" t="str">
        <f>IF(Sales_Pipeline[[#This Row],[Close_Date]]="","",TEXT(Sales_Pipeline[[#This Row],[Close_Date]],"ddd"))</f>
        <v/>
      </c>
      <c r="L5273" s="8" t="str">
        <f>IF(Sales_Pipeline[[#This Row],[Close_Date]]="","",TEXT(Sales_Pipeline[[#This Row],[Close_Date]],"mmm"))</f>
        <v/>
      </c>
      <c r="M5273" s="8" t="str">
        <f>IF(Sales_Pipeline[[#This Row],[Close_Date]]="","","Q"&amp;ROUNDUP(MONTH(Sales_Pipeline[[#This Row],[Close_Date]])/3,0))</f>
        <v/>
      </c>
      <c r="N5273" s="2" t="str" cm="1">
        <f t="array" ref="N5273">IFERROR(_xlfn.IFS(Sales_Pipeline[[#This Row],[Deal_Stage]]="Won",_xlfn.XLOOKUP(Sales_Pipeline[[#This Row],[Product]],Products!$A$2:$A$8,Products!$C$2:$C$8),Sales_Pipeline[[#This Row],[Deal_Stage]]="Lost",_xlfn.XLOOKUP(Sales_Pipeline[[#This Row],[Product]],Products!$A$2:$A$8,Products!$C$2:$C$8)),"")</f>
        <v/>
      </c>
      <c r="O5273" s="2">
        <v>0</v>
      </c>
    </row>
    <row r="5274" spans="1:15" x14ac:dyDescent="0.3">
      <c r="A5274" t="s">
        <v>5420</v>
      </c>
      <c r="B5274" t="s">
        <v>13</v>
      </c>
      <c r="C5274" t="str">
        <f>_xlfn.XLOOKUP(Sales_Pipeline[[#This Row],[Sales_Agent]],Sales_Teams[Sales_Agent],Sales_Teams[Manager])</f>
        <v>Melvin Marxen</v>
      </c>
      <c r="D5274" t="str">
        <f>_xlfn.XLOOKUP(Sales_Pipeline[[#This Row],[Manager]],Sales_Teams[Manager],Sales_Teams[Regional_Office])</f>
        <v>Central</v>
      </c>
      <c r="E5274" t="s">
        <v>8953</v>
      </c>
      <c r="F5274" t="s">
        <v>59</v>
      </c>
      <c r="G5274" t="str">
        <f>IFERROR(_xlfn.XLOOKUP(Sales_Pipeline[[#This Row],[Account]],Accounts!$A$2:$A$86,Accounts!$F$2:$F$86),"")</f>
        <v>United States</v>
      </c>
      <c r="H5274" t="s">
        <v>82</v>
      </c>
      <c r="I5274" s="3">
        <v>42941</v>
      </c>
      <c r="J5274" s="3">
        <v>43044</v>
      </c>
      <c r="K5274" s="8" t="str">
        <f>IF(Sales_Pipeline[[#This Row],[Close_Date]]="","",TEXT(Sales_Pipeline[[#This Row],[Close_Date]],"ddd"))</f>
        <v>Sun</v>
      </c>
      <c r="L5274" s="8" t="str">
        <f>IF(Sales_Pipeline[[#This Row],[Close_Date]]="","",TEXT(Sales_Pipeline[[#This Row],[Close_Date]],"mmm"))</f>
        <v>Nov</v>
      </c>
      <c r="M5274" s="8" t="str">
        <f>IF(Sales_Pipeline[[#This Row],[Close_Date]]="","","Q"&amp;ROUNDUP(MONTH(Sales_Pipeline[[#This Row],[Close_Date]])/3,0))</f>
        <v>Q4</v>
      </c>
      <c r="N5274" s="2" cm="1">
        <f t="array" ref="N5274">IFERROR(_xlfn.IFS(Sales_Pipeline[[#This Row],[Deal_Stage]]="Won",_xlfn.XLOOKUP(Sales_Pipeline[[#This Row],[Product]],Products!$A$2:$A$8,Products!$C$2:$C$8),Sales_Pipeline[[#This Row],[Deal_Stage]]="Lost",_xlfn.XLOOKUP(Sales_Pipeline[[#This Row],[Product]],Products!$A$2:$A$8,Products!$C$2:$C$8)),"")</f>
        <v>4821</v>
      </c>
      <c r="O5274" s="2">
        <v>0</v>
      </c>
    </row>
    <row r="5275" spans="1:15" x14ac:dyDescent="0.3">
      <c r="A5275" t="s">
        <v>5421</v>
      </c>
      <c r="B5275" t="s">
        <v>36</v>
      </c>
      <c r="C5275" t="str">
        <f>_xlfn.XLOOKUP(Sales_Pipeline[[#This Row],[Sales_Agent]],Sales_Teams[Sales_Agent],Sales_Teams[Manager])</f>
        <v>Celia Rouche</v>
      </c>
      <c r="D5275" t="str">
        <f>_xlfn.XLOOKUP(Sales_Pipeline[[#This Row],[Manager]],Sales_Teams[Manager],Sales_Teams[Regional_Office])</f>
        <v>West</v>
      </c>
      <c r="E5275" t="s">
        <v>76</v>
      </c>
      <c r="G5275" t="str">
        <f>IFERROR(_xlfn.XLOOKUP(Sales_Pipeline[[#This Row],[Account]],Accounts!$A$2:$A$86,Accounts!$F$2:$F$86),"")</f>
        <v/>
      </c>
      <c r="H5275" t="s">
        <v>77</v>
      </c>
      <c r="I5275" s="3">
        <v>42941</v>
      </c>
      <c r="K5275" s="8" t="str">
        <f>IF(Sales_Pipeline[[#This Row],[Close_Date]]="","",TEXT(Sales_Pipeline[[#This Row],[Close_Date]],"ddd"))</f>
        <v/>
      </c>
      <c r="L5275" s="8" t="str">
        <f>IF(Sales_Pipeline[[#This Row],[Close_Date]]="","",TEXT(Sales_Pipeline[[#This Row],[Close_Date]],"mmm"))</f>
        <v/>
      </c>
      <c r="M5275" s="8" t="str">
        <f>IF(Sales_Pipeline[[#This Row],[Close_Date]]="","","Q"&amp;ROUNDUP(MONTH(Sales_Pipeline[[#This Row],[Close_Date]])/3,0))</f>
        <v/>
      </c>
      <c r="N5275" s="2" t="str" cm="1">
        <f t="array" ref="N5275">IFERROR(_xlfn.IFS(Sales_Pipeline[[#This Row],[Deal_Stage]]="Won",_xlfn.XLOOKUP(Sales_Pipeline[[#This Row],[Product]],Products!$A$2:$A$8,Products!$C$2:$C$8),Sales_Pipeline[[#This Row],[Deal_Stage]]="Lost",_xlfn.XLOOKUP(Sales_Pipeline[[#This Row],[Product]],Products!$A$2:$A$8,Products!$C$2:$C$8)),"")</f>
        <v/>
      </c>
      <c r="O5275" s="2">
        <v>0</v>
      </c>
    </row>
    <row r="5276" spans="1:15" x14ac:dyDescent="0.3">
      <c r="A5276" t="s">
        <v>5422</v>
      </c>
      <c r="B5276" t="s">
        <v>10</v>
      </c>
      <c r="C5276" t="str">
        <f>_xlfn.XLOOKUP(Sales_Pipeline[[#This Row],[Sales_Agent]],Sales_Teams[Sales_Agent],Sales_Teams[Manager])</f>
        <v>Melvin Marxen</v>
      </c>
      <c r="D5276" t="str">
        <f>_xlfn.XLOOKUP(Sales_Pipeline[[#This Row],[Manager]],Sales_Teams[Manager],Sales_Teams[Regional_Office])</f>
        <v>Central</v>
      </c>
      <c r="E5276" t="s">
        <v>63</v>
      </c>
      <c r="G5276" t="str">
        <f>IFERROR(_xlfn.XLOOKUP(Sales_Pipeline[[#This Row],[Account]],Accounts!$A$2:$A$86,Accounts!$F$2:$F$86),"")</f>
        <v/>
      </c>
      <c r="H5276" t="s">
        <v>77</v>
      </c>
      <c r="I5276" s="3">
        <v>42941</v>
      </c>
      <c r="K5276" s="8" t="str">
        <f>IF(Sales_Pipeline[[#This Row],[Close_Date]]="","",TEXT(Sales_Pipeline[[#This Row],[Close_Date]],"ddd"))</f>
        <v/>
      </c>
      <c r="L5276" s="8" t="str">
        <f>IF(Sales_Pipeline[[#This Row],[Close_Date]]="","",TEXT(Sales_Pipeline[[#This Row],[Close_Date]],"mmm"))</f>
        <v/>
      </c>
      <c r="M5276" s="8" t="str">
        <f>IF(Sales_Pipeline[[#This Row],[Close_Date]]="","","Q"&amp;ROUNDUP(MONTH(Sales_Pipeline[[#This Row],[Close_Date]])/3,0))</f>
        <v/>
      </c>
      <c r="N5276" s="2" t="str" cm="1">
        <f t="array" ref="N5276">IFERROR(_xlfn.IFS(Sales_Pipeline[[#This Row],[Deal_Stage]]="Won",_xlfn.XLOOKUP(Sales_Pipeline[[#This Row],[Product]],Products!$A$2:$A$8,Products!$C$2:$C$8),Sales_Pipeline[[#This Row],[Deal_Stage]]="Lost",_xlfn.XLOOKUP(Sales_Pipeline[[#This Row],[Product]],Products!$A$2:$A$8,Products!$C$2:$C$8)),"")</f>
        <v/>
      </c>
      <c r="O5276" s="2">
        <v>0</v>
      </c>
    </row>
    <row r="5277" spans="1:15" x14ac:dyDescent="0.3">
      <c r="A5277" t="s">
        <v>5423</v>
      </c>
      <c r="B5277" t="s">
        <v>43</v>
      </c>
      <c r="C5277" t="str">
        <f>_xlfn.XLOOKUP(Sales_Pipeline[[#This Row],[Sales_Agent]],Sales_Teams[Sales_Agent],Sales_Teams[Manager])</f>
        <v>Summer Sewald</v>
      </c>
      <c r="D5277" t="str">
        <f>_xlfn.XLOOKUP(Sales_Pipeline[[#This Row],[Manager]],Sales_Teams[Manager],Sales_Teams[Regional_Office])</f>
        <v>West</v>
      </c>
      <c r="E5277" t="s">
        <v>63</v>
      </c>
      <c r="F5277" t="s">
        <v>125</v>
      </c>
      <c r="G5277" t="str">
        <f>IFERROR(_xlfn.XLOOKUP(Sales_Pipeline[[#This Row],[Account]],Accounts!$A$2:$A$86,Accounts!$F$2:$F$86),"")</f>
        <v>United States</v>
      </c>
      <c r="H5277" t="s">
        <v>57</v>
      </c>
      <c r="I5277" s="3">
        <v>42941</v>
      </c>
      <c r="J5277" s="3">
        <v>43071</v>
      </c>
      <c r="K5277" s="8" t="str">
        <f>IF(Sales_Pipeline[[#This Row],[Close_Date]]="","",TEXT(Sales_Pipeline[[#This Row],[Close_Date]],"ddd"))</f>
        <v>Sat</v>
      </c>
      <c r="L5277" s="8" t="str">
        <f>IF(Sales_Pipeline[[#This Row],[Close_Date]]="","",TEXT(Sales_Pipeline[[#This Row],[Close_Date]],"mmm"))</f>
        <v>Dec</v>
      </c>
      <c r="M5277" s="8" t="str">
        <f>IF(Sales_Pipeline[[#This Row],[Close_Date]]="","","Q"&amp;ROUNDUP(MONTH(Sales_Pipeline[[#This Row],[Close_Date]])/3,0))</f>
        <v>Q4</v>
      </c>
      <c r="N5277" s="2" cm="1">
        <f t="array" ref="N5277">IFERROR(_xlfn.IFS(Sales_Pipeline[[#This Row],[Deal_Stage]]="Won",_xlfn.XLOOKUP(Sales_Pipeline[[#This Row],[Product]],Products!$A$2:$A$8,Products!$C$2:$C$8),Sales_Pipeline[[#This Row],[Deal_Stage]]="Lost",_xlfn.XLOOKUP(Sales_Pipeline[[#This Row],[Product]],Products!$A$2:$A$8,Products!$C$2:$C$8)),"")</f>
        <v>550</v>
      </c>
      <c r="O5277" s="2">
        <v>508</v>
      </c>
    </row>
    <row r="5278" spans="1:15" x14ac:dyDescent="0.3">
      <c r="A5278" t="s">
        <v>5424</v>
      </c>
      <c r="B5278" t="s">
        <v>42</v>
      </c>
      <c r="C5278" t="str">
        <f>_xlfn.XLOOKUP(Sales_Pipeline[[#This Row],[Sales_Agent]],Sales_Teams[Sales_Agent],Sales_Teams[Manager])</f>
        <v>Summer Sewald</v>
      </c>
      <c r="D5278" t="str">
        <f>_xlfn.XLOOKUP(Sales_Pipeline[[#This Row],[Manager]],Sales_Teams[Manager],Sales_Teams[Regional_Office])</f>
        <v>West</v>
      </c>
      <c r="E5278" t="s">
        <v>61</v>
      </c>
      <c r="G5278" t="str">
        <f>IFERROR(_xlfn.XLOOKUP(Sales_Pipeline[[#This Row],[Account]],Accounts!$A$2:$A$86,Accounts!$F$2:$F$86),"")</f>
        <v/>
      </c>
      <c r="H5278" t="s">
        <v>77</v>
      </c>
      <c r="I5278" s="3">
        <v>42941</v>
      </c>
      <c r="K5278" s="8" t="str">
        <f>IF(Sales_Pipeline[[#This Row],[Close_Date]]="","",TEXT(Sales_Pipeline[[#This Row],[Close_Date]],"ddd"))</f>
        <v/>
      </c>
      <c r="L5278" s="8" t="str">
        <f>IF(Sales_Pipeline[[#This Row],[Close_Date]]="","",TEXT(Sales_Pipeline[[#This Row],[Close_Date]],"mmm"))</f>
        <v/>
      </c>
      <c r="M5278" s="8" t="str">
        <f>IF(Sales_Pipeline[[#This Row],[Close_Date]]="","","Q"&amp;ROUNDUP(MONTH(Sales_Pipeline[[#This Row],[Close_Date]])/3,0))</f>
        <v/>
      </c>
      <c r="N5278" s="2" t="str" cm="1">
        <f t="array" ref="N5278">IFERROR(_xlfn.IFS(Sales_Pipeline[[#This Row],[Deal_Stage]]="Won",_xlfn.XLOOKUP(Sales_Pipeline[[#This Row],[Product]],Products!$A$2:$A$8,Products!$C$2:$C$8),Sales_Pipeline[[#This Row],[Deal_Stage]]="Lost",_xlfn.XLOOKUP(Sales_Pipeline[[#This Row],[Product]],Products!$A$2:$A$8,Products!$C$2:$C$8)),"")</f>
        <v/>
      </c>
      <c r="O5278" s="2">
        <v>0</v>
      </c>
    </row>
    <row r="5279" spans="1:15" x14ac:dyDescent="0.3">
      <c r="A5279" t="s">
        <v>5425</v>
      </c>
      <c r="B5279" t="s">
        <v>8</v>
      </c>
      <c r="C5279" t="str">
        <f>_xlfn.XLOOKUP(Sales_Pipeline[[#This Row],[Sales_Agent]],Sales_Teams[Sales_Agent],Sales_Teams[Manager])</f>
        <v>Dustin Brinkmann</v>
      </c>
      <c r="D5279" t="str">
        <f>_xlfn.XLOOKUP(Sales_Pipeline[[#This Row],[Manager]],Sales_Teams[Manager],Sales_Teams[Regional_Office])</f>
        <v>Central</v>
      </c>
      <c r="E5279" t="s">
        <v>61</v>
      </c>
      <c r="F5279" t="s">
        <v>330</v>
      </c>
      <c r="G5279" t="str">
        <f>IFERROR(_xlfn.XLOOKUP(Sales_Pipeline[[#This Row],[Account]],Accounts!$A$2:$A$86,Accounts!$F$2:$F$86),"")</f>
        <v>Korea</v>
      </c>
      <c r="H5279" t="s">
        <v>77</v>
      </c>
      <c r="I5279" s="3">
        <v>42941</v>
      </c>
      <c r="K5279" s="8" t="str">
        <f>IF(Sales_Pipeline[[#This Row],[Close_Date]]="","",TEXT(Sales_Pipeline[[#This Row],[Close_Date]],"ddd"))</f>
        <v/>
      </c>
      <c r="L5279" s="8" t="str">
        <f>IF(Sales_Pipeline[[#This Row],[Close_Date]]="","",TEXT(Sales_Pipeline[[#This Row],[Close_Date]],"mmm"))</f>
        <v/>
      </c>
      <c r="M5279" s="8" t="str">
        <f>IF(Sales_Pipeline[[#This Row],[Close_Date]]="","","Q"&amp;ROUNDUP(MONTH(Sales_Pipeline[[#This Row],[Close_Date]])/3,0))</f>
        <v/>
      </c>
      <c r="N5279" s="2" t="str" cm="1">
        <f t="array" ref="N5279">IFERROR(_xlfn.IFS(Sales_Pipeline[[#This Row],[Deal_Stage]]="Won",_xlfn.XLOOKUP(Sales_Pipeline[[#This Row],[Product]],Products!$A$2:$A$8,Products!$C$2:$C$8),Sales_Pipeline[[#This Row],[Deal_Stage]]="Lost",_xlfn.XLOOKUP(Sales_Pipeline[[#This Row],[Product]],Products!$A$2:$A$8,Products!$C$2:$C$8)),"")</f>
        <v/>
      </c>
      <c r="O5279" s="2">
        <v>0</v>
      </c>
    </row>
    <row r="5280" spans="1:15" x14ac:dyDescent="0.3">
      <c r="A5280" t="s">
        <v>5426</v>
      </c>
      <c r="B5280" t="s">
        <v>8</v>
      </c>
      <c r="C5280" t="str">
        <f>_xlfn.XLOOKUP(Sales_Pipeline[[#This Row],[Sales_Agent]],Sales_Teams[Sales_Agent],Sales_Teams[Manager])</f>
        <v>Dustin Brinkmann</v>
      </c>
      <c r="D5280" t="str">
        <f>_xlfn.XLOOKUP(Sales_Pipeline[[#This Row],[Manager]],Sales_Teams[Manager],Sales_Teams[Regional_Office])</f>
        <v>Central</v>
      </c>
      <c r="E5280" t="s">
        <v>76</v>
      </c>
      <c r="F5280" t="s">
        <v>206</v>
      </c>
      <c r="G5280" t="str">
        <f>IFERROR(_xlfn.XLOOKUP(Sales_Pipeline[[#This Row],[Account]],Accounts!$A$2:$A$86,Accounts!$F$2:$F$86),"")</f>
        <v>United States</v>
      </c>
      <c r="H5280" t="s">
        <v>77</v>
      </c>
      <c r="I5280" s="3">
        <v>42941</v>
      </c>
      <c r="K5280" s="8" t="str">
        <f>IF(Sales_Pipeline[[#This Row],[Close_Date]]="","",TEXT(Sales_Pipeline[[#This Row],[Close_Date]],"ddd"))</f>
        <v/>
      </c>
      <c r="L5280" s="8" t="str">
        <f>IF(Sales_Pipeline[[#This Row],[Close_Date]]="","",TEXT(Sales_Pipeline[[#This Row],[Close_Date]],"mmm"))</f>
        <v/>
      </c>
      <c r="M5280" s="8" t="str">
        <f>IF(Sales_Pipeline[[#This Row],[Close_Date]]="","","Q"&amp;ROUNDUP(MONTH(Sales_Pipeline[[#This Row],[Close_Date]])/3,0))</f>
        <v/>
      </c>
      <c r="N5280" s="2" t="str" cm="1">
        <f t="array" ref="N5280">IFERROR(_xlfn.IFS(Sales_Pipeline[[#This Row],[Deal_Stage]]="Won",_xlfn.XLOOKUP(Sales_Pipeline[[#This Row],[Product]],Products!$A$2:$A$8,Products!$C$2:$C$8),Sales_Pipeline[[#This Row],[Deal_Stage]]="Lost",_xlfn.XLOOKUP(Sales_Pipeline[[#This Row],[Product]],Products!$A$2:$A$8,Products!$C$2:$C$8)),"")</f>
        <v/>
      </c>
      <c r="O5280" s="2">
        <v>0</v>
      </c>
    </row>
    <row r="5281" spans="1:15" x14ac:dyDescent="0.3">
      <c r="A5281" t="s">
        <v>5427</v>
      </c>
      <c r="B5281" t="s">
        <v>8</v>
      </c>
      <c r="C5281" t="str">
        <f>_xlfn.XLOOKUP(Sales_Pipeline[[#This Row],[Sales_Agent]],Sales_Teams[Sales_Agent],Sales_Teams[Manager])</f>
        <v>Dustin Brinkmann</v>
      </c>
      <c r="D5281" t="str">
        <f>_xlfn.XLOOKUP(Sales_Pipeline[[#This Row],[Manager]],Sales_Teams[Manager],Sales_Teams[Regional_Office])</f>
        <v>Central</v>
      </c>
      <c r="E5281" t="s">
        <v>76</v>
      </c>
      <c r="G5281" t="str">
        <f>IFERROR(_xlfn.XLOOKUP(Sales_Pipeline[[#This Row],[Account]],Accounts!$A$2:$A$86,Accounts!$F$2:$F$86),"")</f>
        <v/>
      </c>
      <c r="H5281" t="s">
        <v>77</v>
      </c>
      <c r="I5281" s="3">
        <v>42941</v>
      </c>
      <c r="K5281" s="8" t="str">
        <f>IF(Sales_Pipeline[[#This Row],[Close_Date]]="","",TEXT(Sales_Pipeline[[#This Row],[Close_Date]],"ddd"))</f>
        <v/>
      </c>
      <c r="L5281" s="8" t="str">
        <f>IF(Sales_Pipeline[[#This Row],[Close_Date]]="","",TEXT(Sales_Pipeline[[#This Row],[Close_Date]],"mmm"))</f>
        <v/>
      </c>
      <c r="M5281" s="8" t="str">
        <f>IF(Sales_Pipeline[[#This Row],[Close_Date]]="","","Q"&amp;ROUNDUP(MONTH(Sales_Pipeline[[#This Row],[Close_Date]])/3,0))</f>
        <v/>
      </c>
      <c r="N5281" s="2" t="str" cm="1">
        <f t="array" ref="N5281">IFERROR(_xlfn.IFS(Sales_Pipeline[[#This Row],[Deal_Stage]]="Won",_xlfn.XLOOKUP(Sales_Pipeline[[#This Row],[Product]],Products!$A$2:$A$8,Products!$C$2:$C$8),Sales_Pipeline[[#This Row],[Deal_Stage]]="Lost",_xlfn.XLOOKUP(Sales_Pipeline[[#This Row],[Product]],Products!$A$2:$A$8,Products!$C$2:$C$8)),"")</f>
        <v/>
      </c>
      <c r="O5281" s="2">
        <v>0</v>
      </c>
    </row>
    <row r="5282" spans="1:15" x14ac:dyDescent="0.3">
      <c r="A5282" t="s">
        <v>5428</v>
      </c>
      <c r="B5282" t="s">
        <v>8</v>
      </c>
      <c r="C5282" t="str">
        <f>_xlfn.XLOOKUP(Sales_Pipeline[[#This Row],[Sales_Agent]],Sales_Teams[Sales_Agent],Sales_Teams[Manager])</f>
        <v>Dustin Brinkmann</v>
      </c>
      <c r="D5282" t="str">
        <f>_xlfn.XLOOKUP(Sales_Pipeline[[#This Row],[Manager]],Sales_Teams[Manager],Sales_Teams[Regional_Office])</f>
        <v>Central</v>
      </c>
      <c r="E5282" t="s">
        <v>63</v>
      </c>
      <c r="F5282" t="s">
        <v>214</v>
      </c>
      <c r="G5282" t="str">
        <f>IFERROR(_xlfn.XLOOKUP(Sales_Pipeline[[#This Row],[Account]],Accounts!$A$2:$A$86,Accounts!$F$2:$F$86),"")</f>
        <v>United States</v>
      </c>
      <c r="H5282" t="s">
        <v>82</v>
      </c>
      <c r="I5282" s="3">
        <v>42941</v>
      </c>
      <c r="J5282" s="3">
        <v>42947</v>
      </c>
      <c r="K5282" s="8" t="str">
        <f>IF(Sales_Pipeline[[#This Row],[Close_Date]]="","",TEXT(Sales_Pipeline[[#This Row],[Close_Date]],"ddd"))</f>
        <v>Mon</v>
      </c>
      <c r="L5282" s="8" t="str">
        <f>IF(Sales_Pipeline[[#This Row],[Close_Date]]="","",TEXT(Sales_Pipeline[[#This Row],[Close_Date]],"mmm"))</f>
        <v>Jul</v>
      </c>
      <c r="M5282" s="8" t="str">
        <f>IF(Sales_Pipeline[[#This Row],[Close_Date]]="","","Q"&amp;ROUNDUP(MONTH(Sales_Pipeline[[#This Row],[Close_Date]])/3,0))</f>
        <v>Q3</v>
      </c>
      <c r="N5282" s="2" cm="1">
        <f t="array" ref="N5282">IFERROR(_xlfn.IFS(Sales_Pipeline[[#This Row],[Deal_Stage]]="Won",_xlfn.XLOOKUP(Sales_Pipeline[[#This Row],[Product]],Products!$A$2:$A$8,Products!$C$2:$C$8),Sales_Pipeline[[#This Row],[Deal_Stage]]="Lost",_xlfn.XLOOKUP(Sales_Pipeline[[#This Row],[Product]],Products!$A$2:$A$8,Products!$C$2:$C$8)),"")</f>
        <v>550</v>
      </c>
      <c r="O5282" s="2">
        <v>0</v>
      </c>
    </row>
    <row r="5283" spans="1:15" x14ac:dyDescent="0.3">
      <c r="A5283" t="s">
        <v>5429</v>
      </c>
      <c r="B5283" t="s">
        <v>8</v>
      </c>
      <c r="C5283" t="str">
        <f>_xlfn.XLOOKUP(Sales_Pipeline[[#This Row],[Sales_Agent]],Sales_Teams[Sales_Agent],Sales_Teams[Manager])</f>
        <v>Dustin Brinkmann</v>
      </c>
      <c r="D5283" t="str">
        <f>_xlfn.XLOOKUP(Sales_Pipeline[[#This Row],[Manager]],Sales_Teams[Manager],Sales_Teams[Regional_Office])</f>
        <v>Central</v>
      </c>
      <c r="E5283" t="s">
        <v>63</v>
      </c>
      <c r="F5283" t="s">
        <v>136</v>
      </c>
      <c r="G5283" t="str">
        <f>IFERROR(_xlfn.XLOOKUP(Sales_Pipeline[[#This Row],[Account]],Accounts!$A$2:$A$86,Accounts!$F$2:$F$86),"")</f>
        <v>United States</v>
      </c>
      <c r="H5283" t="s">
        <v>57</v>
      </c>
      <c r="I5283" s="3">
        <v>42941</v>
      </c>
      <c r="J5283" s="3">
        <v>42946</v>
      </c>
      <c r="K5283" s="8" t="str">
        <f>IF(Sales_Pipeline[[#This Row],[Close_Date]]="","",TEXT(Sales_Pipeline[[#This Row],[Close_Date]],"ddd"))</f>
        <v>Sun</v>
      </c>
      <c r="L5283" s="8" t="str">
        <f>IF(Sales_Pipeline[[#This Row],[Close_Date]]="","",TEXT(Sales_Pipeline[[#This Row],[Close_Date]],"mmm"))</f>
        <v>Jul</v>
      </c>
      <c r="M5283" s="8" t="str">
        <f>IF(Sales_Pipeline[[#This Row],[Close_Date]]="","","Q"&amp;ROUNDUP(MONTH(Sales_Pipeline[[#This Row],[Close_Date]])/3,0))</f>
        <v>Q3</v>
      </c>
      <c r="N5283" s="2" cm="1">
        <f t="array" ref="N5283">IFERROR(_xlfn.IFS(Sales_Pipeline[[#This Row],[Deal_Stage]]="Won",_xlfn.XLOOKUP(Sales_Pipeline[[#This Row],[Product]],Products!$A$2:$A$8,Products!$C$2:$C$8),Sales_Pipeline[[#This Row],[Deal_Stage]]="Lost",_xlfn.XLOOKUP(Sales_Pipeline[[#This Row],[Product]],Products!$A$2:$A$8,Products!$C$2:$C$8)),"")</f>
        <v>550</v>
      </c>
      <c r="O5283" s="2">
        <v>537</v>
      </c>
    </row>
    <row r="5284" spans="1:15" x14ac:dyDescent="0.3">
      <c r="A5284" t="s">
        <v>5430</v>
      </c>
      <c r="B5284" t="s">
        <v>37</v>
      </c>
      <c r="C5284" t="str">
        <f>_xlfn.XLOOKUP(Sales_Pipeline[[#This Row],[Sales_Agent]],Sales_Teams[Sales_Agent],Sales_Teams[Manager])</f>
        <v>Celia Rouche</v>
      </c>
      <c r="D5284" t="str">
        <f>_xlfn.XLOOKUP(Sales_Pipeline[[#This Row],[Manager]],Sales_Teams[Manager],Sales_Teams[Regional_Office])</f>
        <v>West</v>
      </c>
      <c r="E5284" t="s">
        <v>55</v>
      </c>
      <c r="F5284" t="s">
        <v>328</v>
      </c>
      <c r="G5284" t="str">
        <f>IFERROR(_xlfn.XLOOKUP(Sales_Pipeline[[#This Row],[Account]],Accounts!$A$2:$A$86,Accounts!$F$2:$F$86),"")</f>
        <v>United States</v>
      </c>
      <c r="H5284" t="s">
        <v>82</v>
      </c>
      <c r="I5284" s="3">
        <v>42941</v>
      </c>
      <c r="J5284" s="3">
        <v>43066</v>
      </c>
      <c r="K5284" s="8" t="str">
        <f>IF(Sales_Pipeline[[#This Row],[Close_Date]]="","",TEXT(Sales_Pipeline[[#This Row],[Close_Date]],"ddd"))</f>
        <v>Mon</v>
      </c>
      <c r="L5284" s="8" t="str">
        <f>IF(Sales_Pipeline[[#This Row],[Close_Date]]="","",TEXT(Sales_Pipeline[[#This Row],[Close_Date]],"mmm"))</f>
        <v>Nov</v>
      </c>
      <c r="M5284" s="8" t="str">
        <f>IF(Sales_Pipeline[[#This Row],[Close_Date]]="","","Q"&amp;ROUNDUP(MONTH(Sales_Pipeline[[#This Row],[Close_Date]])/3,0))</f>
        <v>Q4</v>
      </c>
      <c r="N5284" s="2" cm="1">
        <f t="array" ref="N5284">IFERROR(_xlfn.IFS(Sales_Pipeline[[#This Row],[Deal_Stage]]="Won",_xlfn.XLOOKUP(Sales_Pipeline[[#This Row],[Product]],Products!$A$2:$A$8,Products!$C$2:$C$8),Sales_Pipeline[[#This Row],[Deal_Stage]]="Lost",_xlfn.XLOOKUP(Sales_Pipeline[[#This Row],[Product]],Products!$A$2:$A$8,Products!$C$2:$C$8)),"")</f>
        <v>1096</v>
      </c>
      <c r="O5284" s="2">
        <v>0</v>
      </c>
    </row>
    <row r="5285" spans="1:15" x14ac:dyDescent="0.3">
      <c r="A5285" t="s">
        <v>5431</v>
      </c>
      <c r="B5285" t="s">
        <v>12</v>
      </c>
      <c r="C5285" t="str">
        <f>_xlfn.XLOOKUP(Sales_Pipeline[[#This Row],[Sales_Agent]],Sales_Teams[Sales_Agent],Sales_Teams[Manager])</f>
        <v>Melvin Marxen</v>
      </c>
      <c r="D5285" t="str">
        <f>_xlfn.XLOOKUP(Sales_Pipeline[[#This Row],[Manager]],Sales_Teams[Manager],Sales_Teams[Regional_Office])</f>
        <v>Central</v>
      </c>
      <c r="E5285" t="s">
        <v>63</v>
      </c>
      <c r="F5285" t="s">
        <v>116</v>
      </c>
      <c r="G5285" t="str">
        <f>IFERROR(_xlfn.XLOOKUP(Sales_Pipeline[[#This Row],[Account]],Accounts!$A$2:$A$86,Accounts!$F$2:$F$86),"")</f>
        <v>United States</v>
      </c>
      <c r="H5285" t="s">
        <v>77</v>
      </c>
      <c r="I5285" s="3">
        <v>42941</v>
      </c>
      <c r="K5285" s="8" t="str">
        <f>IF(Sales_Pipeline[[#This Row],[Close_Date]]="","",TEXT(Sales_Pipeline[[#This Row],[Close_Date]],"ddd"))</f>
        <v/>
      </c>
      <c r="L5285" s="8" t="str">
        <f>IF(Sales_Pipeline[[#This Row],[Close_Date]]="","",TEXT(Sales_Pipeline[[#This Row],[Close_Date]],"mmm"))</f>
        <v/>
      </c>
      <c r="M5285" s="8" t="str">
        <f>IF(Sales_Pipeline[[#This Row],[Close_Date]]="","","Q"&amp;ROUNDUP(MONTH(Sales_Pipeline[[#This Row],[Close_Date]])/3,0))</f>
        <v/>
      </c>
      <c r="N5285" s="2" t="str" cm="1">
        <f t="array" ref="N5285">IFERROR(_xlfn.IFS(Sales_Pipeline[[#This Row],[Deal_Stage]]="Won",_xlfn.XLOOKUP(Sales_Pipeline[[#This Row],[Product]],Products!$A$2:$A$8,Products!$C$2:$C$8),Sales_Pipeline[[#This Row],[Deal_Stage]]="Lost",_xlfn.XLOOKUP(Sales_Pipeline[[#This Row],[Product]],Products!$A$2:$A$8,Products!$C$2:$C$8)),"")</f>
        <v/>
      </c>
      <c r="O5285" s="2">
        <v>0</v>
      </c>
    </row>
    <row r="5286" spans="1:15" x14ac:dyDescent="0.3">
      <c r="A5286" t="s">
        <v>5432</v>
      </c>
      <c r="B5286" t="s">
        <v>12</v>
      </c>
      <c r="C5286" t="str">
        <f>_xlfn.XLOOKUP(Sales_Pipeline[[#This Row],[Sales_Agent]],Sales_Teams[Sales_Agent],Sales_Teams[Manager])</f>
        <v>Melvin Marxen</v>
      </c>
      <c r="D5286" t="str">
        <f>_xlfn.XLOOKUP(Sales_Pipeline[[#This Row],[Manager]],Sales_Teams[Manager],Sales_Teams[Regional_Office])</f>
        <v>Central</v>
      </c>
      <c r="E5286" t="s">
        <v>84</v>
      </c>
      <c r="G5286" t="str">
        <f>IFERROR(_xlfn.XLOOKUP(Sales_Pipeline[[#This Row],[Account]],Accounts!$A$2:$A$86,Accounts!$F$2:$F$86),"")</f>
        <v/>
      </c>
      <c r="H5286" t="s">
        <v>77</v>
      </c>
      <c r="I5286" s="3">
        <v>42941</v>
      </c>
      <c r="K5286" s="8" t="str">
        <f>IF(Sales_Pipeline[[#This Row],[Close_Date]]="","",TEXT(Sales_Pipeline[[#This Row],[Close_Date]],"ddd"))</f>
        <v/>
      </c>
      <c r="L5286" s="8" t="str">
        <f>IF(Sales_Pipeline[[#This Row],[Close_Date]]="","",TEXT(Sales_Pipeline[[#This Row],[Close_Date]],"mmm"))</f>
        <v/>
      </c>
      <c r="M5286" s="8" t="str">
        <f>IF(Sales_Pipeline[[#This Row],[Close_Date]]="","","Q"&amp;ROUNDUP(MONTH(Sales_Pipeline[[#This Row],[Close_Date]])/3,0))</f>
        <v/>
      </c>
      <c r="N5286" s="2" t="str" cm="1">
        <f t="array" ref="N5286">IFERROR(_xlfn.IFS(Sales_Pipeline[[#This Row],[Deal_Stage]]="Won",_xlfn.XLOOKUP(Sales_Pipeline[[#This Row],[Product]],Products!$A$2:$A$8,Products!$C$2:$C$8),Sales_Pipeline[[#This Row],[Deal_Stage]]="Lost",_xlfn.XLOOKUP(Sales_Pipeline[[#This Row],[Product]],Products!$A$2:$A$8,Products!$C$2:$C$8)),"")</f>
        <v/>
      </c>
      <c r="O5286" s="2">
        <v>0</v>
      </c>
    </row>
    <row r="5287" spans="1:15" x14ac:dyDescent="0.3">
      <c r="A5287" t="s">
        <v>5433</v>
      </c>
      <c r="B5287" t="s">
        <v>12</v>
      </c>
      <c r="C5287" t="str">
        <f>_xlfn.XLOOKUP(Sales_Pipeline[[#This Row],[Sales_Agent]],Sales_Teams[Sales_Agent],Sales_Teams[Manager])</f>
        <v>Melvin Marxen</v>
      </c>
      <c r="D5287" t="str">
        <f>_xlfn.XLOOKUP(Sales_Pipeline[[#This Row],[Manager]],Sales_Teams[Manager],Sales_Teams[Regional_Office])</f>
        <v>Central</v>
      </c>
      <c r="E5287" t="s">
        <v>61</v>
      </c>
      <c r="F5287" t="s">
        <v>94</v>
      </c>
      <c r="G5287" t="str">
        <f>IFERROR(_xlfn.XLOOKUP(Sales_Pipeline[[#This Row],[Account]],Accounts!$A$2:$A$86,Accounts!$F$2:$F$86),"")</f>
        <v>United States</v>
      </c>
      <c r="H5287" t="s">
        <v>77</v>
      </c>
      <c r="I5287" s="3">
        <v>42941</v>
      </c>
      <c r="K5287" s="8" t="str">
        <f>IF(Sales_Pipeline[[#This Row],[Close_Date]]="","",TEXT(Sales_Pipeline[[#This Row],[Close_Date]],"ddd"))</f>
        <v/>
      </c>
      <c r="L5287" s="8" t="str">
        <f>IF(Sales_Pipeline[[#This Row],[Close_Date]]="","",TEXT(Sales_Pipeline[[#This Row],[Close_Date]],"mmm"))</f>
        <v/>
      </c>
      <c r="M5287" s="8" t="str">
        <f>IF(Sales_Pipeline[[#This Row],[Close_Date]]="","","Q"&amp;ROUNDUP(MONTH(Sales_Pipeline[[#This Row],[Close_Date]])/3,0))</f>
        <v/>
      </c>
      <c r="N5287" s="2" t="str" cm="1">
        <f t="array" ref="N5287">IFERROR(_xlfn.IFS(Sales_Pipeline[[#This Row],[Deal_Stage]]="Won",_xlfn.XLOOKUP(Sales_Pipeline[[#This Row],[Product]],Products!$A$2:$A$8,Products!$C$2:$C$8),Sales_Pipeline[[#This Row],[Deal_Stage]]="Lost",_xlfn.XLOOKUP(Sales_Pipeline[[#This Row],[Product]],Products!$A$2:$A$8,Products!$C$2:$C$8)),"")</f>
        <v/>
      </c>
      <c r="O5287" s="2">
        <v>0</v>
      </c>
    </row>
    <row r="5288" spans="1:15" x14ac:dyDescent="0.3">
      <c r="A5288" t="s">
        <v>5434</v>
      </c>
      <c r="B5288" t="s">
        <v>12</v>
      </c>
      <c r="C5288" t="str">
        <f>_xlfn.XLOOKUP(Sales_Pipeline[[#This Row],[Sales_Agent]],Sales_Teams[Sales_Agent],Sales_Teams[Manager])</f>
        <v>Melvin Marxen</v>
      </c>
      <c r="D5288" t="str">
        <f>_xlfn.XLOOKUP(Sales_Pipeline[[#This Row],[Manager]],Sales_Teams[Manager],Sales_Teams[Regional_Office])</f>
        <v>Central</v>
      </c>
      <c r="E5288" t="s">
        <v>55</v>
      </c>
      <c r="F5288" t="s">
        <v>56</v>
      </c>
      <c r="G5288" t="str">
        <f>IFERROR(_xlfn.XLOOKUP(Sales_Pipeline[[#This Row],[Account]],Accounts!$A$2:$A$86,Accounts!$F$2:$F$86),"")</f>
        <v>United States</v>
      </c>
      <c r="H5288" t="s">
        <v>57</v>
      </c>
      <c r="I5288" s="3">
        <v>42941</v>
      </c>
      <c r="J5288" s="3">
        <v>42943</v>
      </c>
      <c r="K5288" s="8" t="str">
        <f>IF(Sales_Pipeline[[#This Row],[Close_Date]]="","",TEXT(Sales_Pipeline[[#This Row],[Close_Date]],"ddd"))</f>
        <v>Thu</v>
      </c>
      <c r="L5288" s="8" t="str">
        <f>IF(Sales_Pipeline[[#This Row],[Close_Date]]="","",TEXT(Sales_Pipeline[[#This Row],[Close_Date]],"mmm"))</f>
        <v>Jul</v>
      </c>
      <c r="M5288" s="8" t="str">
        <f>IF(Sales_Pipeline[[#This Row],[Close_Date]]="","","Q"&amp;ROUNDUP(MONTH(Sales_Pipeline[[#This Row],[Close_Date]])/3,0))</f>
        <v>Q3</v>
      </c>
      <c r="N5288" s="2" cm="1">
        <f t="array" ref="N5288">IFERROR(_xlfn.IFS(Sales_Pipeline[[#This Row],[Deal_Stage]]="Won",_xlfn.XLOOKUP(Sales_Pipeline[[#This Row],[Product]],Products!$A$2:$A$8,Products!$C$2:$C$8),Sales_Pipeline[[#This Row],[Deal_Stage]]="Lost",_xlfn.XLOOKUP(Sales_Pipeline[[#This Row],[Product]],Products!$A$2:$A$8,Products!$C$2:$C$8)),"")</f>
        <v>1096</v>
      </c>
      <c r="O5288" s="2">
        <v>1031</v>
      </c>
    </row>
    <row r="5289" spans="1:15" x14ac:dyDescent="0.3">
      <c r="A5289" t="s">
        <v>5435</v>
      </c>
      <c r="B5289" t="s">
        <v>9</v>
      </c>
      <c r="C5289" t="str">
        <f>_xlfn.XLOOKUP(Sales_Pipeline[[#This Row],[Sales_Agent]],Sales_Teams[Sales_Agent],Sales_Teams[Manager])</f>
        <v>Dustin Brinkmann</v>
      </c>
      <c r="D5289" t="str">
        <f>_xlfn.XLOOKUP(Sales_Pipeline[[#This Row],[Manager]],Sales_Teams[Manager],Sales_Teams[Regional_Office])</f>
        <v>Central</v>
      </c>
      <c r="E5289" t="s">
        <v>63</v>
      </c>
      <c r="G5289" t="str">
        <f>IFERROR(_xlfn.XLOOKUP(Sales_Pipeline[[#This Row],[Account]],Accounts!$A$2:$A$86,Accounts!$F$2:$F$86),"")</f>
        <v/>
      </c>
      <c r="H5289" t="s">
        <v>77</v>
      </c>
      <c r="I5289" s="3">
        <v>42941</v>
      </c>
      <c r="K5289" s="8" t="str">
        <f>IF(Sales_Pipeline[[#This Row],[Close_Date]]="","",TEXT(Sales_Pipeline[[#This Row],[Close_Date]],"ddd"))</f>
        <v/>
      </c>
      <c r="L5289" s="8" t="str">
        <f>IF(Sales_Pipeline[[#This Row],[Close_Date]]="","",TEXT(Sales_Pipeline[[#This Row],[Close_Date]],"mmm"))</f>
        <v/>
      </c>
      <c r="M5289" s="8" t="str">
        <f>IF(Sales_Pipeline[[#This Row],[Close_Date]]="","","Q"&amp;ROUNDUP(MONTH(Sales_Pipeline[[#This Row],[Close_Date]])/3,0))</f>
        <v/>
      </c>
      <c r="N5289" s="2" t="str" cm="1">
        <f t="array" ref="N5289">IFERROR(_xlfn.IFS(Sales_Pipeline[[#This Row],[Deal_Stage]]="Won",_xlfn.XLOOKUP(Sales_Pipeline[[#This Row],[Product]],Products!$A$2:$A$8,Products!$C$2:$C$8),Sales_Pipeline[[#This Row],[Deal_Stage]]="Lost",_xlfn.XLOOKUP(Sales_Pipeline[[#This Row],[Product]],Products!$A$2:$A$8,Products!$C$2:$C$8)),"")</f>
        <v/>
      </c>
      <c r="O5289" s="2">
        <v>0</v>
      </c>
    </row>
    <row r="5290" spans="1:15" x14ac:dyDescent="0.3">
      <c r="A5290" t="s">
        <v>5436</v>
      </c>
      <c r="B5290" t="s">
        <v>9</v>
      </c>
      <c r="C5290" t="str">
        <f>_xlfn.XLOOKUP(Sales_Pipeline[[#This Row],[Sales_Agent]],Sales_Teams[Sales_Agent],Sales_Teams[Manager])</f>
        <v>Dustin Brinkmann</v>
      </c>
      <c r="D5290" t="str">
        <f>_xlfn.XLOOKUP(Sales_Pipeline[[#This Row],[Manager]],Sales_Teams[Manager],Sales_Teams[Regional_Office])</f>
        <v>Central</v>
      </c>
      <c r="E5290" t="s">
        <v>76</v>
      </c>
      <c r="F5290" t="s">
        <v>120</v>
      </c>
      <c r="G5290" t="str">
        <f>IFERROR(_xlfn.XLOOKUP(Sales_Pipeline[[#This Row],[Account]],Accounts!$A$2:$A$86,Accounts!$F$2:$F$86),"")</f>
        <v>United States</v>
      </c>
      <c r="H5290" t="s">
        <v>77</v>
      </c>
      <c r="I5290" s="3">
        <v>42941</v>
      </c>
      <c r="K5290" s="8" t="str">
        <f>IF(Sales_Pipeline[[#This Row],[Close_Date]]="","",TEXT(Sales_Pipeline[[#This Row],[Close_Date]],"ddd"))</f>
        <v/>
      </c>
      <c r="L5290" s="8" t="str">
        <f>IF(Sales_Pipeline[[#This Row],[Close_Date]]="","",TEXT(Sales_Pipeline[[#This Row],[Close_Date]],"mmm"))</f>
        <v/>
      </c>
      <c r="M5290" s="8" t="str">
        <f>IF(Sales_Pipeline[[#This Row],[Close_Date]]="","","Q"&amp;ROUNDUP(MONTH(Sales_Pipeline[[#This Row],[Close_Date]])/3,0))</f>
        <v/>
      </c>
      <c r="N5290" s="2" t="str" cm="1">
        <f t="array" ref="N5290">IFERROR(_xlfn.IFS(Sales_Pipeline[[#This Row],[Deal_Stage]]="Won",_xlfn.XLOOKUP(Sales_Pipeline[[#This Row],[Product]],Products!$A$2:$A$8,Products!$C$2:$C$8),Sales_Pipeline[[#This Row],[Deal_Stage]]="Lost",_xlfn.XLOOKUP(Sales_Pipeline[[#This Row],[Product]],Products!$A$2:$A$8,Products!$C$2:$C$8)),"")</f>
        <v/>
      </c>
      <c r="O5290" s="2">
        <v>0</v>
      </c>
    </row>
    <row r="5291" spans="1:15" x14ac:dyDescent="0.3">
      <c r="A5291" t="s">
        <v>5437</v>
      </c>
      <c r="B5291" t="s">
        <v>14</v>
      </c>
      <c r="C5291" t="str">
        <f>_xlfn.XLOOKUP(Sales_Pipeline[[#This Row],[Sales_Agent]],Sales_Teams[Sales_Agent],Sales_Teams[Manager])</f>
        <v>Melvin Marxen</v>
      </c>
      <c r="D5291" t="str">
        <f>_xlfn.XLOOKUP(Sales_Pipeline[[#This Row],[Manager]],Sales_Teams[Manager],Sales_Teams[Regional_Office])</f>
        <v>Central</v>
      </c>
      <c r="E5291" t="s">
        <v>55</v>
      </c>
      <c r="F5291" t="s">
        <v>216</v>
      </c>
      <c r="G5291" t="str">
        <f>IFERROR(_xlfn.XLOOKUP(Sales_Pipeline[[#This Row],[Account]],Accounts!$A$2:$A$86,Accounts!$F$2:$F$86),"")</f>
        <v>United States</v>
      </c>
      <c r="H5291" t="s">
        <v>77</v>
      </c>
      <c r="I5291" s="3">
        <v>42941</v>
      </c>
      <c r="K5291" s="8" t="str">
        <f>IF(Sales_Pipeline[[#This Row],[Close_Date]]="","",TEXT(Sales_Pipeline[[#This Row],[Close_Date]],"ddd"))</f>
        <v/>
      </c>
      <c r="L5291" s="8" t="str">
        <f>IF(Sales_Pipeline[[#This Row],[Close_Date]]="","",TEXT(Sales_Pipeline[[#This Row],[Close_Date]],"mmm"))</f>
        <v/>
      </c>
      <c r="M5291" s="8" t="str">
        <f>IF(Sales_Pipeline[[#This Row],[Close_Date]]="","","Q"&amp;ROUNDUP(MONTH(Sales_Pipeline[[#This Row],[Close_Date]])/3,0))</f>
        <v/>
      </c>
      <c r="N5291" s="2" t="str" cm="1">
        <f t="array" ref="N5291">IFERROR(_xlfn.IFS(Sales_Pipeline[[#This Row],[Deal_Stage]]="Won",_xlfn.XLOOKUP(Sales_Pipeline[[#This Row],[Product]],Products!$A$2:$A$8,Products!$C$2:$C$8),Sales_Pipeline[[#This Row],[Deal_Stage]]="Lost",_xlfn.XLOOKUP(Sales_Pipeline[[#This Row],[Product]],Products!$A$2:$A$8,Products!$C$2:$C$8)),"")</f>
        <v/>
      </c>
      <c r="O5291" s="2">
        <v>0</v>
      </c>
    </row>
    <row r="5292" spans="1:15" x14ac:dyDescent="0.3">
      <c r="A5292" t="s">
        <v>5438</v>
      </c>
      <c r="B5292" t="s">
        <v>14</v>
      </c>
      <c r="C5292" t="str">
        <f>_xlfn.XLOOKUP(Sales_Pipeline[[#This Row],[Sales_Agent]],Sales_Teams[Sales_Agent],Sales_Teams[Manager])</f>
        <v>Melvin Marxen</v>
      </c>
      <c r="D5292" t="str">
        <f>_xlfn.XLOOKUP(Sales_Pipeline[[#This Row],[Manager]],Sales_Teams[Manager],Sales_Teams[Regional_Office])</f>
        <v>Central</v>
      </c>
      <c r="E5292" t="s">
        <v>55</v>
      </c>
      <c r="G5292" t="str">
        <f>IFERROR(_xlfn.XLOOKUP(Sales_Pipeline[[#This Row],[Account]],Accounts!$A$2:$A$86,Accounts!$F$2:$F$86),"")</f>
        <v/>
      </c>
      <c r="H5292" t="s">
        <v>77</v>
      </c>
      <c r="I5292" s="3">
        <v>42941</v>
      </c>
      <c r="K5292" s="8" t="str">
        <f>IF(Sales_Pipeline[[#This Row],[Close_Date]]="","",TEXT(Sales_Pipeline[[#This Row],[Close_Date]],"ddd"))</f>
        <v/>
      </c>
      <c r="L5292" s="8" t="str">
        <f>IF(Sales_Pipeline[[#This Row],[Close_Date]]="","",TEXT(Sales_Pipeline[[#This Row],[Close_Date]],"mmm"))</f>
        <v/>
      </c>
      <c r="M5292" s="8" t="str">
        <f>IF(Sales_Pipeline[[#This Row],[Close_Date]]="","","Q"&amp;ROUNDUP(MONTH(Sales_Pipeline[[#This Row],[Close_Date]])/3,0))</f>
        <v/>
      </c>
      <c r="N5292" s="2" t="str" cm="1">
        <f t="array" ref="N5292">IFERROR(_xlfn.IFS(Sales_Pipeline[[#This Row],[Deal_Stage]]="Won",_xlfn.XLOOKUP(Sales_Pipeline[[#This Row],[Product]],Products!$A$2:$A$8,Products!$C$2:$C$8),Sales_Pipeline[[#This Row],[Deal_Stage]]="Lost",_xlfn.XLOOKUP(Sales_Pipeline[[#This Row],[Product]],Products!$A$2:$A$8,Products!$C$2:$C$8)),"")</f>
        <v/>
      </c>
      <c r="O5292" s="2">
        <v>0</v>
      </c>
    </row>
    <row r="5293" spans="1:15" x14ac:dyDescent="0.3">
      <c r="A5293" t="s">
        <v>5439</v>
      </c>
      <c r="B5293" t="s">
        <v>14</v>
      </c>
      <c r="C5293" t="str">
        <f>_xlfn.XLOOKUP(Sales_Pipeline[[#This Row],[Sales_Agent]],Sales_Teams[Sales_Agent],Sales_Teams[Manager])</f>
        <v>Melvin Marxen</v>
      </c>
      <c r="D5293" t="str">
        <f>_xlfn.XLOOKUP(Sales_Pipeline[[#This Row],[Manager]],Sales_Teams[Manager],Sales_Teams[Regional_Office])</f>
        <v>Central</v>
      </c>
      <c r="E5293" t="s">
        <v>76</v>
      </c>
      <c r="F5293" t="s">
        <v>211</v>
      </c>
      <c r="G5293" t="str">
        <f>IFERROR(_xlfn.XLOOKUP(Sales_Pipeline[[#This Row],[Account]],Accounts!$A$2:$A$86,Accounts!$F$2:$F$86),"")</f>
        <v>United States</v>
      </c>
      <c r="H5293" t="s">
        <v>77</v>
      </c>
      <c r="I5293" s="3">
        <v>42941</v>
      </c>
      <c r="K5293" s="8" t="str">
        <f>IF(Sales_Pipeline[[#This Row],[Close_Date]]="","",TEXT(Sales_Pipeline[[#This Row],[Close_Date]],"ddd"))</f>
        <v/>
      </c>
      <c r="L5293" s="8" t="str">
        <f>IF(Sales_Pipeline[[#This Row],[Close_Date]]="","",TEXT(Sales_Pipeline[[#This Row],[Close_Date]],"mmm"))</f>
        <v/>
      </c>
      <c r="M5293" s="8" t="str">
        <f>IF(Sales_Pipeline[[#This Row],[Close_Date]]="","","Q"&amp;ROUNDUP(MONTH(Sales_Pipeline[[#This Row],[Close_Date]])/3,0))</f>
        <v/>
      </c>
      <c r="N5293" s="2" t="str" cm="1">
        <f t="array" ref="N5293">IFERROR(_xlfn.IFS(Sales_Pipeline[[#This Row],[Deal_Stage]]="Won",_xlfn.XLOOKUP(Sales_Pipeline[[#This Row],[Product]],Products!$A$2:$A$8,Products!$C$2:$C$8),Sales_Pipeline[[#This Row],[Deal_Stage]]="Lost",_xlfn.XLOOKUP(Sales_Pipeline[[#This Row],[Product]],Products!$A$2:$A$8,Products!$C$2:$C$8)),"")</f>
        <v/>
      </c>
      <c r="O5293" s="2">
        <v>0</v>
      </c>
    </row>
    <row r="5294" spans="1:15" x14ac:dyDescent="0.3">
      <c r="A5294" t="s">
        <v>5440</v>
      </c>
      <c r="B5294" t="s">
        <v>14</v>
      </c>
      <c r="C5294" t="str">
        <f>_xlfn.XLOOKUP(Sales_Pipeline[[#This Row],[Sales_Agent]],Sales_Teams[Sales_Agent],Sales_Teams[Manager])</f>
        <v>Melvin Marxen</v>
      </c>
      <c r="D5294" t="str">
        <f>_xlfn.XLOOKUP(Sales_Pipeline[[#This Row],[Manager]],Sales_Teams[Manager],Sales_Teams[Regional_Office])</f>
        <v>Central</v>
      </c>
      <c r="E5294" t="s">
        <v>55</v>
      </c>
      <c r="F5294" t="s">
        <v>118</v>
      </c>
      <c r="G5294" t="str">
        <f>IFERROR(_xlfn.XLOOKUP(Sales_Pipeline[[#This Row],[Account]],Accounts!$A$2:$A$86,Accounts!$F$2:$F$86),"")</f>
        <v>United States</v>
      </c>
      <c r="H5294" t="s">
        <v>57</v>
      </c>
      <c r="I5294" s="3">
        <v>42941</v>
      </c>
      <c r="J5294" s="3">
        <v>43042</v>
      </c>
      <c r="K5294" s="8" t="str">
        <f>IF(Sales_Pipeline[[#This Row],[Close_Date]]="","",TEXT(Sales_Pipeline[[#This Row],[Close_Date]],"ddd"))</f>
        <v>Fri</v>
      </c>
      <c r="L5294" s="8" t="str">
        <f>IF(Sales_Pipeline[[#This Row],[Close_Date]]="","",TEXT(Sales_Pipeline[[#This Row],[Close_Date]],"mmm"))</f>
        <v>Nov</v>
      </c>
      <c r="M5294" s="8" t="str">
        <f>IF(Sales_Pipeline[[#This Row],[Close_Date]]="","","Q"&amp;ROUNDUP(MONTH(Sales_Pipeline[[#This Row],[Close_Date]])/3,0))</f>
        <v>Q4</v>
      </c>
      <c r="N5294" s="2" cm="1">
        <f t="array" ref="N5294">IFERROR(_xlfn.IFS(Sales_Pipeline[[#This Row],[Deal_Stage]]="Won",_xlfn.XLOOKUP(Sales_Pipeline[[#This Row],[Product]],Products!$A$2:$A$8,Products!$C$2:$C$8),Sales_Pipeline[[#This Row],[Deal_Stage]]="Lost",_xlfn.XLOOKUP(Sales_Pipeline[[#This Row],[Product]],Products!$A$2:$A$8,Products!$C$2:$C$8)),"")</f>
        <v>1096</v>
      </c>
      <c r="O5294" s="2">
        <v>1077</v>
      </c>
    </row>
    <row r="5295" spans="1:15" x14ac:dyDescent="0.3">
      <c r="A5295" t="s">
        <v>5441</v>
      </c>
      <c r="B5295" t="s">
        <v>35</v>
      </c>
      <c r="C5295" t="str">
        <f>_xlfn.XLOOKUP(Sales_Pipeline[[#This Row],[Sales_Agent]],Sales_Teams[Sales_Agent],Sales_Teams[Manager])</f>
        <v>Celia Rouche</v>
      </c>
      <c r="D5295" t="str">
        <f>_xlfn.XLOOKUP(Sales_Pipeline[[#This Row],[Manager]],Sales_Teams[Manager],Sales_Teams[Regional_Office])</f>
        <v>West</v>
      </c>
      <c r="E5295" t="s">
        <v>61</v>
      </c>
      <c r="G5295" t="str">
        <f>IFERROR(_xlfn.XLOOKUP(Sales_Pipeline[[#This Row],[Account]],Accounts!$A$2:$A$86,Accounts!$F$2:$F$86),"")</f>
        <v/>
      </c>
      <c r="H5295" t="s">
        <v>77</v>
      </c>
      <c r="I5295" s="3">
        <v>42941</v>
      </c>
      <c r="K5295" s="8" t="str">
        <f>IF(Sales_Pipeline[[#This Row],[Close_Date]]="","",TEXT(Sales_Pipeline[[#This Row],[Close_Date]],"ddd"))</f>
        <v/>
      </c>
      <c r="L5295" s="8" t="str">
        <f>IF(Sales_Pipeline[[#This Row],[Close_Date]]="","",TEXT(Sales_Pipeline[[#This Row],[Close_Date]],"mmm"))</f>
        <v/>
      </c>
      <c r="M5295" s="8" t="str">
        <f>IF(Sales_Pipeline[[#This Row],[Close_Date]]="","","Q"&amp;ROUNDUP(MONTH(Sales_Pipeline[[#This Row],[Close_Date]])/3,0))</f>
        <v/>
      </c>
      <c r="N5295" s="2" t="str" cm="1">
        <f t="array" ref="N5295">IFERROR(_xlfn.IFS(Sales_Pipeline[[#This Row],[Deal_Stage]]="Won",_xlfn.XLOOKUP(Sales_Pipeline[[#This Row],[Product]],Products!$A$2:$A$8,Products!$C$2:$C$8),Sales_Pipeline[[#This Row],[Deal_Stage]]="Lost",_xlfn.XLOOKUP(Sales_Pipeline[[#This Row],[Product]],Products!$A$2:$A$8,Products!$C$2:$C$8)),"")</f>
        <v/>
      </c>
      <c r="O5295" s="2">
        <v>0</v>
      </c>
    </row>
    <row r="5296" spans="1:15" x14ac:dyDescent="0.3">
      <c r="A5296" t="s">
        <v>5442</v>
      </c>
      <c r="B5296" t="s">
        <v>7</v>
      </c>
      <c r="C5296" t="str">
        <f>_xlfn.XLOOKUP(Sales_Pipeline[[#This Row],[Sales_Agent]],Sales_Teams[Sales_Agent],Sales_Teams[Manager])</f>
        <v>Dustin Brinkmann</v>
      </c>
      <c r="D5296" t="str">
        <f>_xlfn.XLOOKUP(Sales_Pipeline[[#This Row],[Manager]],Sales_Teams[Manager],Sales_Teams[Regional_Office])</f>
        <v>Central</v>
      </c>
      <c r="E5296" t="s">
        <v>63</v>
      </c>
      <c r="G5296" t="str">
        <f>IFERROR(_xlfn.XLOOKUP(Sales_Pipeline[[#This Row],[Account]],Accounts!$A$2:$A$86,Accounts!$F$2:$F$86),"")</f>
        <v/>
      </c>
      <c r="H5296" t="s">
        <v>77</v>
      </c>
      <c r="I5296" s="3">
        <v>42941</v>
      </c>
      <c r="K5296" s="8" t="str">
        <f>IF(Sales_Pipeline[[#This Row],[Close_Date]]="","",TEXT(Sales_Pipeline[[#This Row],[Close_Date]],"ddd"))</f>
        <v/>
      </c>
      <c r="L5296" s="8" t="str">
        <f>IF(Sales_Pipeline[[#This Row],[Close_Date]]="","",TEXT(Sales_Pipeline[[#This Row],[Close_Date]],"mmm"))</f>
        <v/>
      </c>
      <c r="M5296" s="8" t="str">
        <f>IF(Sales_Pipeline[[#This Row],[Close_Date]]="","","Q"&amp;ROUNDUP(MONTH(Sales_Pipeline[[#This Row],[Close_Date]])/3,0))</f>
        <v/>
      </c>
      <c r="N5296" s="2" t="str" cm="1">
        <f t="array" ref="N5296">IFERROR(_xlfn.IFS(Sales_Pipeline[[#This Row],[Deal_Stage]]="Won",_xlfn.XLOOKUP(Sales_Pipeline[[#This Row],[Product]],Products!$A$2:$A$8,Products!$C$2:$C$8),Sales_Pipeline[[#This Row],[Deal_Stage]]="Lost",_xlfn.XLOOKUP(Sales_Pipeline[[#This Row],[Product]],Products!$A$2:$A$8,Products!$C$2:$C$8)),"")</f>
        <v/>
      </c>
      <c r="O5296" s="2">
        <v>0</v>
      </c>
    </row>
    <row r="5297" spans="1:15" x14ac:dyDescent="0.3">
      <c r="A5297" t="s">
        <v>5443</v>
      </c>
      <c r="B5297" t="s">
        <v>7</v>
      </c>
      <c r="C5297" t="str">
        <f>_xlfn.XLOOKUP(Sales_Pipeline[[#This Row],[Sales_Agent]],Sales_Teams[Sales_Agent],Sales_Teams[Manager])</f>
        <v>Dustin Brinkmann</v>
      </c>
      <c r="D5297" t="str">
        <f>_xlfn.XLOOKUP(Sales_Pipeline[[#This Row],[Manager]],Sales_Teams[Manager],Sales_Teams[Regional_Office])</f>
        <v>Central</v>
      </c>
      <c r="E5297" t="s">
        <v>61</v>
      </c>
      <c r="F5297" t="s">
        <v>87</v>
      </c>
      <c r="G5297" t="str">
        <f>IFERROR(_xlfn.XLOOKUP(Sales_Pipeline[[#This Row],[Account]],Accounts!$A$2:$A$86,Accounts!$F$2:$F$86),"")</f>
        <v>United States</v>
      </c>
      <c r="H5297" t="s">
        <v>77</v>
      </c>
      <c r="I5297" s="3">
        <v>42941</v>
      </c>
      <c r="K5297" s="8" t="str">
        <f>IF(Sales_Pipeline[[#This Row],[Close_Date]]="","",TEXT(Sales_Pipeline[[#This Row],[Close_Date]],"ddd"))</f>
        <v/>
      </c>
      <c r="L5297" s="8" t="str">
        <f>IF(Sales_Pipeline[[#This Row],[Close_Date]]="","",TEXT(Sales_Pipeline[[#This Row],[Close_Date]],"mmm"))</f>
        <v/>
      </c>
      <c r="M5297" s="8" t="str">
        <f>IF(Sales_Pipeline[[#This Row],[Close_Date]]="","","Q"&amp;ROUNDUP(MONTH(Sales_Pipeline[[#This Row],[Close_Date]])/3,0))</f>
        <v/>
      </c>
      <c r="N5297" s="2" t="str" cm="1">
        <f t="array" ref="N5297">IFERROR(_xlfn.IFS(Sales_Pipeline[[#This Row],[Deal_Stage]]="Won",_xlfn.XLOOKUP(Sales_Pipeline[[#This Row],[Product]],Products!$A$2:$A$8,Products!$C$2:$C$8),Sales_Pipeline[[#This Row],[Deal_Stage]]="Lost",_xlfn.XLOOKUP(Sales_Pipeline[[#This Row],[Product]],Products!$A$2:$A$8,Products!$C$2:$C$8)),"")</f>
        <v/>
      </c>
      <c r="O5297" s="2">
        <v>0</v>
      </c>
    </row>
    <row r="5298" spans="1:15" x14ac:dyDescent="0.3">
      <c r="A5298" t="s">
        <v>5444</v>
      </c>
      <c r="B5298" t="s">
        <v>7</v>
      </c>
      <c r="C5298" t="str">
        <f>_xlfn.XLOOKUP(Sales_Pipeline[[#This Row],[Sales_Agent]],Sales_Teams[Sales_Agent],Sales_Teams[Manager])</f>
        <v>Dustin Brinkmann</v>
      </c>
      <c r="D5298" t="str">
        <f>_xlfn.XLOOKUP(Sales_Pipeline[[#This Row],[Manager]],Sales_Teams[Manager],Sales_Teams[Regional_Office])</f>
        <v>Central</v>
      </c>
      <c r="E5298" t="s">
        <v>76</v>
      </c>
      <c r="F5298" t="s">
        <v>214</v>
      </c>
      <c r="G5298" t="str">
        <f>IFERROR(_xlfn.XLOOKUP(Sales_Pipeline[[#This Row],[Account]],Accounts!$A$2:$A$86,Accounts!$F$2:$F$86),"")</f>
        <v>United States</v>
      </c>
      <c r="H5298" t="s">
        <v>57</v>
      </c>
      <c r="I5298" s="3">
        <v>42941</v>
      </c>
      <c r="J5298" s="3">
        <v>43043</v>
      </c>
      <c r="K5298" s="8" t="str">
        <f>IF(Sales_Pipeline[[#This Row],[Close_Date]]="","",TEXT(Sales_Pipeline[[#This Row],[Close_Date]],"ddd"))</f>
        <v>Sat</v>
      </c>
      <c r="L5298" s="8" t="str">
        <f>IF(Sales_Pipeline[[#This Row],[Close_Date]]="","",TEXT(Sales_Pipeline[[#This Row],[Close_Date]],"mmm"))</f>
        <v>Nov</v>
      </c>
      <c r="M5298" s="8" t="str">
        <f>IF(Sales_Pipeline[[#This Row],[Close_Date]]="","","Q"&amp;ROUNDUP(MONTH(Sales_Pipeline[[#This Row],[Close_Date]])/3,0))</f>
        <v>Q4</v>
      </c>
      <c r="N5298" s="2" cm="1">
        <f t="array" ref="N5298">IFERROR(_xlfn.IFS(Sales_Pipeline[[#This Row],[Deal_Stage]]="Won",_xlfn.XLOOKUP(Sales_Pipeline[[#This Row],[Product]],Products!$A$2:$A$8,Products!$C$2:$C$8),Sales_Pipeline[[#This Row],[Deal_Stage]]="Lost",_xlfn.XLOOKUP(Sales_Pipeline[[#This Row],[Product]],Products!$A$2:$A$8,Products!$C$2:$C$8)),"")</f>
        <v>3393</v>
      </c>
      <c r="O5298" s="2">
        <v>3306</v>
      </c>
    </row>
    <row r="5299" spans="1:15" x14ac:dyDescent="0.3">
      <c r="A5299" t="s">
        <v>5445</v>
      </c>
      <c r="B5299" t="s">
        <v>17</v>
      </c>
      <c r="C5299" t="str">
        <f>_xlfn.XLOOKUP(Sales_Pipeline[[#This Row],[Sales_Agent]],Sales_Teams[Sales_Agent],Sales_Teams[Manager])</f>
        <v>Cara Losch</v>
      </c>
      <c r="D5299" t="str">
        <f>_xlfn.XLOOKUP(Sales_Pipeline[[#This Row],[Manager]],Sales_Teams[Manager],Sales_Teams[Regional_Office])</f>
        <v>East</v>
      </c>
      <c r="E5299" t="s">
        <v>63</v>
      </c>
      <c r="F5299" t="s">
        <v>182</v>
      </c>
      <c r="G5299" t="str">
        <f>IFERROR(_xlfn.XLOOKUP(Sales_Pipeline[[#This Row],[Account]],Accounts!$A$2:$A$86,Accounts!$F$2:$F$86),"")</f>
        <v>United States</v>
      </c>
      <c r="H5299" t="s">
        <v>57</v>
      </c>
      <c r="I5299" s="3">
        <v>42941</v>
      </c>
      <c r="J5299" s="3">
        <v>42942</v>
      </c>
      <c r="K5299" s="8" t="str">
        <f>IF(Sales_Pipeline[[#This Row],[Close_Date]]="","",TEXT(Sales_Pipeline[[#This Row],[Close_Date]],"ddd"))</f>
        <v>Wed</v>
      </c>
      <c r="L5299" s="8" t="str">
        <f>IF(Sales_Pipeline[[#This Row],[Close_Date]]="","",TEXT(Sales_Pipeline[[#This Row],[Close_Date]],"mmm"))</f>
        <v>Jul</v>
      </c>
      <c r="M5299" s="8" t="str">
        <f>IF(Sales_Pipeline[[#This Row],[Close_Date]]="","","Q"&amp;ROUNDUP(MONTH(Sales_Pipeline[[#This Row],[Close_Date]])/3,0))</f>
        <v>Q3</v>
      </c>
      <c r="N5299" s="2" cm="1">
        <f t="array" ref="N5299">IFERROR(_xlfn.IFS(Sales_Pipeline[[#This Row],[Deal_Stage]]="Won",_xlfn.XLOOKUP(Sales_Pipeline[[#This Row],[Product]],Products!$A$2:$A$8,Products!$C$2:$C$8),Sales_Pipeline[[#This Row],[Deal_Stage]]="Lost",_xlfn.XLOOKUP(Sales_Pipeline[[#This Row],[Product]],Products!$A$2:$A$8,Products!$C$2:$C$8)),"")</f>
        <v>550</v>
      </c>
      <c r="O5299" s="2">
        <v>491</v>
      </c>
    </row>
    <row r="5300" spans="1:15" x14ac:dyDescent="0.3">
      <c r="A5300" t="s">
        <v>5446</v>
      </c>
      <c r="B5300" t="s">
        <v>3</v>
      </c>
      <c r="C5300" t="str">
        <f>_xlfn.XLOOKUP(Sales_Pipeline[[#This Row],[Sales_Agent]],Sales_Teams[Sales_Agent],Sales_Teams[Manager])</f>
        <v>Dustin Brinkmann</v>
      </c>
      <c r="D5300" t="str">
        <f>_xlfn.XLOOKUP(Sales_Pipeline[[#This Row],[Manager]],Sales_Teams[Manager],Sales_Teams[Regional_Office])</f>
        <v>Central</v>
      </c>
      <c r="E5300" t="s">
        <v>61</v>
      </c>
      <c r="F5300" t="s">
        <v>136</v>
      </c>
      <c r="G5300" t="str">
        <f>IFERROR(_xlfn.XLOOKUP(Sales_Pipeline[[#This Row],[Account]],Accounts!$A$2:$A$86,Accounts!$F$2:$F$86),"")</f>
        <v>United States</v>
      </c>
      <c r="H5300" t="s">
        <v>77</v>
      </c>
      <c r="I5300" s="3">
        <v>42942</v>
      </c>
      <c r="K5300" s="8" t="str">
        <f>IF(Sales_Pipeline[[#This Row],[Close_Date]]="","",TEXT(Sales_Pipeline[[#This Row],[Close_Date]],"ddd"))</f>
        <v/>
      </c>
      <c r="L5300" s="8" t="str">
        <f>IF(Sales_Pipeline[[#This Row],[Close_Date]]="","",TEXT(Sales_Pipeline[[#This Row],[Close_Date]],"mmm"))</f>
        <v/>
      </c>
      <c r="M5300" s="8" t="str">
        <f>IF(Sales_Pipeline[[#This Row],[Close_Date]]="","","Q"&amp;ROUNDUP(MONTH(Sales_Pipeline[[#This Row],[Close_Date]])/3,0))</f>
        <v/>
      </c>
      <c r="N5300" s="2" t="str" cm="1">
        <f t="array" ref="N5300">IFERROR(_xlfn.IFS(Sales_Pipeline[[#This Row],[Deal_Stage]]="Won",_xlfn.XLOOKUP(Sales_Pipeline[[#This Row],[Product]],Products!$A$2:$A$8,Products!$C$2:$C$8),Sales_Pipeline[[#This Row],[Deal_Stage]]="Lost",_xlfn.XLOOKUP(Sales_Pipeline[[#This Row],[Product]],Products!$A$2:$A$8,Products!$C$2:$C$8)),"")</f>
        <v/>
      </c>
      <c r="O5300" s="2">
        <v>0</v>
      </c>
    </row>
    <row r="5301" spans="1:15" x14ac:dyDescent="0.3">
      <c r="A5301" t="s">
        <v>5447</v>
      </c>
      <c r="B5301" t="s">
        <v>3</v>
      </c>
      <c r="C5301" t="str">
        <f>_xlfn.XLOOKUP(Sales_Pipeline[[#This Row],[Sales_Agent]],Sales_Teams[Sales_Agent],Sales_Teams[Manager])</f>
        <v>Dustin Brinkmann</v>
      </c>
      <c r="D5301" t="str">
        <f>_xlfn.XLOOKUP(Sales_Pipeline[[#This Row],[Manager]],Sales_Teams[Manager],Sales_Teams[Regional_Office])</f>
        <v>Central</v>
      </c>
      <c r="E5301" t="s">
        <v>61</v>
      </c>
      <c r="G5301" t="str">
        <f>IFERROR(_xlfn.XLOOKUP(Sales_Pipeline[[#This Row],[Account]],Accounts!$A$2:$A$86,Accounts!$F$2:$F$86),"")</f>
        <v/>
      </c>
      <c r="H5301" t="s">
        <v>77</v>
      </c>
      <c r="I5301" s="3">
        <v>42942</v>
      </c>
      <c r="K5301" s="8" t="str">
        <f>IF(Sales_Pipeline[[#This Row],[Close_Date]]="","",TEXT(Sales_Pipeline[[#This Row],[Close_Date]],"ddd"))</f>
        <v/>
      </c>
      <c r="L5301" s="8" t="str">
        <f>IF(Sales_Pipeline[[#This Row],[Close_Date]]="","",TEXT(Sales_Pipeline[[#This Row],[Close_Date]],"mmm"))</f>
        <v/>
      </c>
      <c r="M5301" s="8" t="str">
        <f>IF(Sales_Pipeline[[#This Row],[Close_Date]]="","","Q"&amp;ROUNDUP(MONTH(Sales_Pipeline[[#This Row],[Close_Date]])/3,0))</f>
        <v/>
      </c>
      <c r="N5301" s="2" t="str" cm="1">
        <f t="array" ref="N5301">IFERROR(_xlfn.IFS(Sales_Pipeline[[#This Row],[Deal_Stage]]="Won",_xlfn.XLOOKUP(Sales_Pipeline[[#This Row],[Product]],Products!$A$2:$A$8,Products!$C$2:$C$8),Sales_Pipeline[[#This Row],[Deal_Stage]]="Lost",_xlfn.XLOOKUP(Sales_Pipeline[[#This Row],[Product]],Products!$A$2:$A$8,Products!$C$2:$C$8)),"")</f>
        <v/>
      </c>
      <c r="O5301" s="2">
        <v>0</v>
      </c>
    </row>
    <row r="5302" spans="1:15" x14ac:dyDescent="0.3">
      <c r="A5302" t="s">
        <v>5448</v>
      </c>
      <c r="B5302" t="s">
        <v>3</v>
      </c>
      <c r="C5302" t="str">
        <f>_xlfn.XLOOKUP(Sales_Pipeline[[#This Row],[Sales_Agent]],Sales_Teams[Sales_Agent],Sales_Teams[Manager])</f>
        <v>Dustin Brinkmann</v>
      </c>
      <c r="D5302" t="str">
        <f>_xlfn.XLOOKUP(Sales_Pipeline[[#This Row],[Manager]],Sales_Teams[Manager],Sales_Teams[Regional_Office])</f>
        <v>Central</v>
      </c>
      <c r="E5302" t="s">
        <v>61</v>
      </c>
      <c r="F5302" t="s">
        <v>507</v>
      </c>
      <c r="G5302" t="str">
        <f>IFERROR(_xlfn.XLOOKUP(Sales_Pipeline[[#This Row],[Account]],Accounts!$A$2:$A$86,Accounts!$F$2:$F$86),"")</f>
        <v>Belgium</v>
      </c>
      <c r="H5302" t="s">
        <v>57</v>
      </c>
      <c r="I5302" s="3">
        <v>42942</v>
      </c>
      <c r="J5302" s="3">
        <v>43071</v>
      </c>
      <c r="K5302" s="8" t="str">
        <f>IF(Sales_Pipeline[[#This Row],[Close_Date]]="","",TEXT(Sales_Pipeline[[#This Row],[Close_Date]],"ddd"))</f>
        <v>Sat</v>
      </c>
      <c r="L5302" s="8" t="str">
        <f>IF(Sales_Pipeline[[#This Row],[Close_Date]]="","",TEXT(Sales_Pipeline[[#This Row],[Close_Date]],"mmm"))</f>
        <v>Dec</v>
      </c>
      <c r="M5302" s="8" t="str">
        <f>IF(Sales_Pipeline[[#This Row],[Close_Date]]="","","Q"&amp;ROUNDUP(MONTH(Sales_Pipeline[[#This Row],[Close_Date]])/3,0))</f>
        <v>Q4</v>
      </c>
      <c r="N5302" s="2" cm="1">
        <f t="array" ref="N5302">IFERROR(_xlfn.IFS(Sales_Pipeline[[#This Row],[Deal_Stage]]="Won",_xlfn.XLOOKUP(Sales_Pipeline[[#This Row],[Product]],Products!$A$2:$A$8,Products!$C$2:$C$8),Sales_Pipeline[[#This Row],[Deal_Stage]]="Lost",_xlfn.XLOOKUP(Sales_Pipeline[[#This Row],[Product]],Products!$A$2:$A$8,Products!$C$2:$C$8)),"")</f>
        <v>55</v>
      </c>
      <c r="O5302" s="2">
        <v>53</v>
      </c>
    </row>
    <row r="5303" spans="1:15" x14ac:dyDescent="0.3">
      <c r="A5303" t="s">
        <v>5449</v>
      </c>
      <c r="B5303" t="s">
        <v>27</v>
      </c>
      <c r="C5303" t="str">
        <f>_xlfn.XLOOKUP(Sales_Pipeline[[#This Row],[Sales_Agent]],Sales_Teams[Sales_Agent],Sales_Teams[Manager])</f>
        <v>Rocco Neubert</v>
      </c>
      <c r="D5303" t="str">
        <f>_xlfn.XLOOKUP(Sales_Pipeline[[#This Row],[Manager]],Sales_Teams[Manager],Sales_Teams[Regional_Office])</f>
        <v>East</v>
      </c>
      <c r="E5303" t="s">
        <v>55</v>
      </c>
      <c r="F5303" t="s">
        <v>760</v>
      </c>
      <c r="G5303" t="str">
        <f>IFERROR(_xlfn.XLOOKUP(Sales_Pipeline[[#This Row],[Account]],Accounts!$A$2:$A$86,Accounts!$F$2:$F$86),"")</f>
        <v>United States</v>
      </c>
      <c r="H5303" t="s">
        <v>77</v>
      </c>
      <c r="I5303" s="3">
        <v>42942</v>
      </c>
      <c r="K5303" s="8" t="str">
        <f>IF(Sales_Pipeline[[#This Row],[Close_Date]]="","",TEXT(Sales_Pipeline[[#This Row],[Close_Date]],"ddd"))</f>
        <v/>
      </c>
      <c r="L5303" s="8" t="str">
        <f>IF(Sales_Pipeline[[#This Row],[Close_Date]]="","",TEXT(Sales_Pipeline[[#This Row],[Close_Date]],"mmm"))</f>
        <v/>
      </c>
      <c r="M5303" s="8" t="str">
        <f>IF(Sales_Pipeline[[#This Row],[Close_Date]]="","","Q"&amp;ROUNDUP(MONTH(Sales_Pipeline[[#This Row],[Close_Date]])/3,0))</f>
        <v/>
      </c>
      <c r="N5303" s="2" t="str" cm="1">
        <f t="array" ref="N5303">IFERROR(_xlfn.IFS(Sales_Pipeline[[#This Row],[Deal_Stage]]="Won",_xlfn.XLOOKUP(Sales_Pipeline[[#This Row],[Product]],Products!$A$2:$A$8,Products!$C$2:$C$8),Sales_Pipeline[[#This Row],[Deal_Stage]]="Lost",_xlfn.XLOOKUP(Sales_Pipeline[[#This Row],[Product]],Products!$A$2:$A$8,Products!$C$2:$C$8)),"")</f>
        <v/>
      </c>
      <c r="O5303" s="2">
        <v>0</v>
      </c>
    </row>
    <row r="5304" spans="1:15" x14ac:dyDescent="0.3">
      <c r="A5304" t="s">
        <v>5450</v>
      </c>
      <c r="B5304" t="s">
        <v>27</v>
      </c>
      <c r="C5304" t="str">
        <f>_xlfn.XLOOKUP(Sales_Pipeline[[#This Row],[Sales_Agent]],Sales_Teams[Sales_Agent],Sales_Teams[Manager])</f>
        <v>Rocco Neubert</v>
      </c>
      <c r="D5304" t="str">
        <f>_xlfn.XLOOKUP(Sales_Pipeline[[#This Row],[Manager]],Sales_Teams[Manager],Sales_Teams[Regional_Office])</f>
        <v>East</v>
      </c>
      <c r="E5304" t="s">
        <v>84</v>
      </c>
      <c r="F5304" t="s">
        <v>256</v>
      </c>
      <c r="G5304" t="str">
        <f>IFERROR(_xlfn.XLOOKUP(Sales_Pipeline[[#This Row],[Account]],Accounts!$A$2:$A$86,Accounts!$F$2:$F$86),"")</f>
        <v>United States</v>
      </c>
      <c r="H5304" t="s">
        <v>57</v>
      </c>
      <c r="I5304" s="3">
        <v>42942</v>
      </c>
      <c r="J5304" s="3">
        <v>43005</v>
      </c>
      <c r="K5304" s="8" t="str">
        <f>IF(Sales_Pipeline[[#This Row],[Close_Date]]="","",TEXT(Sales_Pipeline[[#This Row],[Close_Date]],"ddd"))</f>
        <v>Wed</v>
      </c>
      <c r="L5304" s="8" t="str">
        <f>IF(Sales_Pipeline[[#This Row],[Close_Date]]="","",TEXT(Sales_Pipeline[[#This Row],[Close_Date]],"mmm"))</f>
        <v>Sep</v>
      </c>
      <c r="M5304" s="8" t="str">
        <f>IF(Sales_Pipeline[[#This Row],[Close_Date]]="","","Q"&amp;ROUNDUP(MONTH(Sales_Pipeline[[#This Row],[Close_Date]])/3,0))</f>
        <v>Q3</v>
      </c>
      <c r="N5304" s="2" cm="1">
        <f t="array" ref="N5304">IFERROR(_xlfn.IFS(Sales_Pipeline[[#This Row],[Deal_Stage]]="Won",_xlfn.XLOOKUP(Sales_Pipeline[[#This Row],[Product]],Products!$A$2:$A$8,Products!$C$2:$C$8),Sales_Pipeline[[#This Row],[Deal_Stage]]="Lost",_xlfn.XLOOKUP(Sales_Pipeline[[#This Row],[Product]],Products!$A$2:$A$8,Products!$C$2:$C$8)),"")</f>
        <v>5482</v>
      </c>
      <c r="O5304" s="2">
        <v>5228</v>
      </c>
    </row>
    <row r="5305" spans="1:15" x14ac:dyDescent="0.3">
      <c r="A5305" t="s">
        <v>5451</v>
      </c>
      <c r="B5305" t="s">
        <v>6</v>
      </c>
      <c r="C5305" t="str">
        <f>_xlfn.XLOOKUP(Sales_Pipeline[[#This Row],[Sales_Agent]],Sales_Teams[Sales_Agent],Sales_Teams[Manager])</f>
        <v>Dustin Brinkmann</v>
      </c>
      <c r="D5305" t="str">
        <f>_xlfn.XLOOKUP(Sales_Pipeline[[#This Row],[Manager]],Sales_Teams[Manager],Sales_Teams[Regional_Office])</f>
        <v>Central</v>
      </c>
      <c r="E5305" t="s">
        <v>84</v>
      </c>
      <c r="F5305" t="s">
        <v>223</v>
      </c>
      <c r="G5305" t="str">
        <f>IFERROR(_xlfn.XLOOKUP(Sales_Pipeline[[#This Row],[Account]],Accounts!$A$2:$A$86,Accounts!$F$2:$F$86),"")</f>
        <v>United States</v>
      </c>
      <c r="H5305" t="s">
        <v>82</v>
      </c>
      <c r="I5305" s="3">
        <v>42942</v>
      </c>
      <c r="J5305" s="3">
        <v>42947</v>
      </c>
      <c r="K5305" s="8" t="str">
        <f>IF(Sales_Pipeline[[#This Row],[Close_Date]]="","",TEXT(Sales_Pipeline[[#This Row],[Close_Date]],"ddd"))</f>
        <v>Mon</v>
      </c>
      <c r="L5305" s="8" t="str">
        <f>IF(Sales_Pipeline[[#This Row],[Close_Date]]="","",TEXT(Sales_Pipeline[[#This Row],[Close_Date]],"mmm"))</f>
        <v>Jul</v>
      </c>
      <c r="M5305" s="8" t="str">
        <f>IF(Sales_Pipeline[[#This Row],[Close_Date]]="","","Q"&amp;ROUNDUP(MONTH(Sales_Pipeline[[#This Row],[Close_Date]])/3,0))</f>
        <v>Q3</v>
      </c>
      <c r="N5305" s="2" cm="1">
        <f t="array" ref="N5305">IFERROR(_xlfn.IFS(Sales_Pipeline[[#This Row],[Deal_Stage]]="Won",_xlfn.XLOOKUP(Sales_Pipeline[[#This Row],[Product]],Products!$A$2:$A$8,Products!$C$2:$C$8),Sales_Pipeline[[#This Row],[Deal_Stage]]="Lost",_xlfn.XLOOKUP(Sales_Pipeline[[#This Row],[Product]],Products!$A$2:$A$8,Products!$C$2:$C$8)),"")</f>
        <v>5482</v>
      </c>
      <c r="O5305" s="2">
        <v>0</v>
      </c>
    </row>
    <row r="5306" spans="1:15" x14ac:dyDescent="0.3">
      <c r="A5306" t="s">
        <v>5452</v>
      </c>
      <c r="B5306" t="s">
        <v>15</v>
      </c>
      <c r="C5306" t="str">
        <f>_xlfn.XLOOKUP(Sales_Pipeline[[#This Row],[Sales_Agent]],Sales_Teams[Sales_Agent],Sales_Teams[Manager])</f>
        <v>Melvin Marxen</v>
      </c>
      <c r="D5306" t="str">
        <f>_xlfn.XLOOKUP(Sales_Pipeline[[#This Row],[Manager]],Sales_Teams[Manager],Sales_Teams[Regional_Office])</f>
        <v>Central</v>
      </c>
      <c r="E5306" t="s">
        <v>55</v>
      </c>
      <c r="F5306" t="s">
        <v>196</v>
      </c>
      <c r="G5306" t="str">
        <f>IFERROR(_xlfn.XLOOKUP(Sales_Pipeline[[#This Row],[Account]],Accounts!$A$2:$A$86,Accounts!$F$2:$F$86),"")</f>
        <v>United States</v>
      </c>
      <c r="H5306" t="s">
        <v>77</v>
      </c>
      <c r="I5306" s="3">
        <v>42942</v>
      </c>
      <c r="K5306" s="8" t="str">
        <f>IF(Sales_Pipeline[[#This Row],[Close_Date]]="","",TEXT(Sales_Pipeline[[#This Row],[Close_Date]],"ddd"))</f>
        <v/>
      </c>
      <c r="L5306" s="8" t="str">
        <f>IF(Sales_Pipeline[[#This Row],[Close_Date]]="","",TEXT(Sales_Pipeline[[#This Row],[Close_Date]],"mmm"))</f>
        <v/>
      </c>
      <c r="M5306" s="8" t="str">
        <f>IF(Sales_Pipeline[[#This Row],[Close_Date]]="","","Q"&amp;ROUNDUP(MONTH(Sales_Pipeline[[#This Row],[Close_Date]])/3,0))</f>
        <v/>
      </c>
      <c r="N5306" s="2" t="str" cm="1">
        <f t="array" ref="N5306">IFERROR(_xlfn.IFS(Sales_Pipeline[[#This Row],[Deal_Stage]]="Won",_xlfn.XLOOKUP(Sales_Pipeline[[#This Row],[Product]],Products!$A$2:$A$8,Products!$C$2:$C$8),Sales_Pipeline[[#This Row],[Deal_Stage]]="Lost",_xlfn.XLOOKUP(Sales_Pipeline[[#This Row],[Product]],Products!$A$2:$A$8,Products!$C$2:$C$8)),"")</f>
        <v/>
      </c>
      <c r="O5306" s="2">
        <v>0</v>
      </c>
    </row>
    <row r="5307" spans="1:15" x14ac:dyDescent="0.3">
      <c r="A5307" t="s">
        <v>5453</v>
      </c>
      <c r="B5307" t="s">
        <v>15</v>
      </c>
      <c r="C5307" t="str">
        <f>_xlfn.XLOOKUP(Sales_Pipeline[[#This Row],[Sales_Agent]],Sales_Teams[Sales_Agent],Sales_Teams[Manager])</f>
        <v>Melvin Marxen</v>
      </c>
      <c r="D5307" t="str">
        <f>_xlfn.XLOOKUP(Sales_Pipeline[[#This Row],[Manager]],Sales_Teams[Manager],Sales_Teams[Regional_Office])</f>
        <v>Central</v>
      </c>
      <c r="E5307" t="s">
        <v>84</v>
      </c>
      <c r="F5307" t="s">
        <v>333</v>
      </c>
      <c r="G5307" t="str">
        <f>IFERROR(_xlfn.XLOOKUP(Sales_Pipeline[[#This Row],[Account]],Accounts!$A$2:$A$86,Accounts!$F$2:$F$86),"")</f>
        <v>United States</v>
      </c>
      <c r="H5307" t="s">
        <v>77</v>
      </c>
      <c r="I5307" s="3">
        <v>42942</v>
      </c>
      <c r="K5307" s="8" t="str">
        <f>IF(Sales_Pipeline[[#This Row],[Close_Date]]="","",TEXT(Sales_Pipeline[[#This Row],[Close_Date]],"ddd"))</f>
        <v/>
      </c>
      <c r="L5307" s="8" t="str">
        <f>IF(Sales_Pipeline[[#This Row],[Close_Date]]="","",TEXT(Sales_Pipeline[[#This Row],[Close_Date]],"mmm"))</f>
        <v/>
      </c>
      <c r="M5307" s="8" t="str">
        <f>IF(Sales_Pipeline[[#This Row],[Close_Date]]="","","Q"&amp;ROUNDUP(MONTH(Sales_Pipeline[[#This Row],[Close_Date]])/3,0))</f>
        <v/>
      </c>
      <c r="N5307" s="2" t="str" cm="1">
        <f t="array" ref="N5307">IFERROR(_xlfn.IFS(Sales_Pipeline[[#This Row],[Deal_Stage]]="Won",_xlfn.XLOOKUP(Sales_Pipeline[[#This Row],[Product]],Products!$A$2:$A$8,Products!$C$2:$C$8),Sales_Pipeline[[#This Row],[Deal_Stage]]="Lost",_xlfn.XLOOKUP(Sales_Pipeline[[#This Row],[Product]],Products!$A$2:$A$8,Products!$C$2:$C$8)),"")</f>
        <v/>
      </c>
      <c r="O5307" s="2">
        <v>0</v>
      </c>
    </row>
    <row r="5308" spans="1:15" x14ac:dyDescent="0.3">
      <c r="A5308" t="s">
        <v>5454</v>
      </c>
      <c r="B5308" t="s">
        <v>15</v>
      </c>
      <c r="C5308" t="str">
        <f>_xlfn.XLOOKUP(Sales_Pipeline[[#This Row],[Sales_Agent]],Sales_Teams[Sales_Agent],Sales_Teams[Manager])</f>
        <v>Melvin Marxen</v>
      </c>
      <c r="D5308" t="str">
        <f>_xlfn.XLOOKUP(Sales_Pipeline[[#This Row],[Manager]],Sales_Teams[Manager],Sales_Teams[Regional_Office])</f>
        <v>Central</v>
      </c>
      <c r="E5308" t="s">
        <v>8953</v>
      </c>
      <c r="F5308" t="s">
        <v>344</v>
      </c>
      <c r="G5308" t="str">
        <f>IFERROR(_xlfn.XLOOKUP(Sales_Pipeline[[#This Row],[Account]],Accounts!$A$2:$A$86,Accounts!$F$2:$F$86),"")</f>
        <v>Romania</v>
      </c>
      <c r="H5308" t="s">
        <v>77</v>
      </c>
      <c r="I5308" s="3">
        <v>42942</v>
      </c>
      <c r="K5308" s="8" t="str">
        <f>IF(Sales_Pipeline[[#This Row],[Close_Date]]="","",TEXT(Sales_Pipeline[[#This Row],[Close_Date]],"ddd"))</f>
        <v/>
      </c>
      <c r="L5308" s="8" t="str">
        <f>IF(Sales_Pipeline[[#This Row],[Close_Date]]="","",TEXT(Sales_Pipeline[[#This Row],[Close_Date]],"mmm"))</f>
        <v/>
      </c>
      <c r="M5308" s="8" t="str">
        <f>IF(Sales_Pipeline[[#This Row],[Close_Date]]="","","Q"&amp;ROUNDUP(MONTH(Sales_Pipeline[[#This Row],[Close_Date]])/3,0))</f>
        <v/>
      </c>
      <c r="N5308" s="2" t="str" cm="1">
        <f t="array" ref="N5308">IFERROR(_xlfn.IFS(Sales_Pipeline[[#This Row],[Deal_Stage]]="Won",_xlfn.XLOOKUP(Sales_Pipeline[[#This Row],[Product]],Products!$A$2:$A$8,Products!$C$2:$C$8),Sales_Pipeline[[#This Row],[Deal_Stage]]="Lost",_xlfn.XLOOKUP(Sales_Pipeline[[#This Row],[Product]],Products!$A$2:$A$8,Products!$C$2:$C$8)),"")</f>
        <v/>
      </c>
      <c r="O5308" s="2">
        <v>0</v>
      </c>
    </row>
    <row r="5309" spans="1:15" x14ac:dyDescent="0.3">
      <c r="A5309" t="s">
        <v>5455</v>
      </c>
      <c r="B5309" t="s">
        <v>15</v>
      </c>
      <c r="C5309" t="str">
        <f>_xlfn.XLOOKUP(Sales_Pipeline[[#This Row],[Sales_Agent]],Sales_Teams[Sales_Agent],Sales_Teams[Manager])</f>
        <v>Melvin Marxen</v>
      </c>
      <c r="D5309" t="str">
        <f>_xlfn.XLOOKUP(Sales_Pipeline[[#This Row],[Manager]],Sales_Teams[Manager],Sales_Teams[Regional_Office])</f>
        <v>Central</v>
      </c>
      <c r="E5309" t="s">
        <v>8953</v>
      </c>
      <c r="G5309" t="str">
        <f>IFERROR(_xlfn.XLOOKUP(Sales_Pipeline[[#This Row],[Account]],Accounts!$A$2:$A$86,Accounts!$F$2:$F$86),"")</f>
        <v/>
      </c>
      <c r="H5309" t="s">
        <v>77</v>
      </c>
      <c r="I5309" s="3">
        <v>42942</v>
      </c>
      <c r="K5309" s="8" t="str">
        <f>IF(Sales_Pipeline[[#This Row],[Close_Date]]="","",TEXT(Sales_Pipeline[[#This Row],[Close_Date]],"ddd"))</f>
        <v/>
      </c>
      <c r="L5309" s="8" t="str">
        <f>IF(Sales_Pipeline[[#This Row],[Close_Date]]="","",TEXT(Sales_Pipeline[[#This Row],[Close_Date]],"mmm"))</f>
        <v/>
      </c>
      <c r="M5309" s="8" t="str">
        <f>IF(Sales_Pipeline[[#This Row],[Close_Date]]="","","Q"&amp;ROUNDUP(MONTH(Sales_Pipeline[[#This Row],[Close_Date]])/3,0))</f>
        <v/>
      </c>
      <c r="N5309" s="2" t="str" cm="1">
        <f t="array" ref="N5309">IFERROR(_xlfn.IFS(Sales_Pipeline[[#This Row],[Deal_Stage]]="Won",_xlfn.XLOOKUP(Sales_Pipeline[[#This Row],[Product]],Products!$A$2:$A$8,Products!$C$2:$C$8),Sales_Pipeline[[#This Row],[Deal_Stage]]="Lost",_xlfn.XLOOKUP(Sales_Pipeline[[#This Row],[Product]],Products!$A$2:$A$8,Products!$C$2:$C$8)),"")</f>
        <v/>
      </c>
      <c r="O5309" s="2">
        <v>0</v>
      </c>
    </row>
    <row r="5310" spans="1:15" x14ac:dyDescent="0.3">
      <c r="A5310" t="s">
        <v>5456</v>
      </c>
      <c r="B5310" t="s">
        <v>15</v>
      </c>
      <c r="C5310" t="str">
        <f>_xlfn.XLOOKUP(Sales_Pipeline[[#This Row],[Sales_Agent]],Sales_Teams[Sales_Agent],Sales_Teams[Manager])</f>
        <v>Melvin Marxen</v>
      </c>
      <c r="D5310" t="str">
        <f>_xlfn.XLOOKUP(Sales_Pipeline[[#This Row],[Manager]],Sales_Teams[Manager],Sales_Teams[Regional_Office])</f>
        <v>Central</v>
      </c>
      <c r="E5310" t="s">
        <v>8953</v>
      </c>
      <c r="G5310" t="str">
        <f>IFERROR(_xlfn.XLOOKUP(Sales_Pipeline[[#This Row],[Account]],Accounts!$A$2:$A$86,Accounts!$F$2:$F$86),"")</f>
        <v/>
      </c>
      <c r="H5310" t="s">
        <v>77</v>
      </c>
      <c r="I5310" s="3">
        <v>42942</v>
      </c>
      <c r="K5310" s="8" t="str">
        <f>IF(Sales_Pipeline[[#This Row],[Close_Date]]="","",TEXT(Sales_Pipeline[[#This Row],[Close_Date]],"ddd"))</f>
        <v/>
      </c>
      <c r="L5310" s="8" t="str">
        <f>IF(Sales_Pipeline[[#This Row],[Close_Date]]="","",TEXT(Sales_Pipeline[[#This Row],[Close_Date]],"mmm"))</f>
        <v/>
      </c>
      <c r="M5310" s="8" t="str">
        <f>IF(Sales_Pipeline[[#This Row],[Close_Date]]="","","Q"&amp;ROUNDUP(MONTH(Sales_Pipeline[[#This Row],[Close_Date]])/3,0))</f>
        <v/>
      </c>
      <c r="N5310" s="2" t="str" cm="1">
        <f t="array" ref="N5310">IFERROR(_xlfn.IFS(Sales_Pipeline[[#This Row],[Deal_Stage]]="Won",_xlfn.XLOOKUP(Sales_Pipeline[[#This Row],[Product]],Products!$A$2:$A$8,Products!$C$2:$C$8),Sales_Pipeline[[#This Row],[Deal_Stage]]="Lost",_xlfn.XLOOKUP(Sales_Pipeline[[#This Row],[Product]],Products!$A$2:$A$8,Products!$C$2:$C$8)),"")</f>
        <v/>
      </c>
      <c r="O5310" s="2">
        <v>0</v>
      </c>
    </row>
    <row r="5311" spans="1:15" x14ac:dyDescent="0.3">
      <c r="A5311" t="s">
        <v>5457</v>
      </c>
      <c r="B5311" t="s">
        <v>15</v>
      </c>
      <c r="C5311" t="str">
        <f>_xlfn.XLOOKUP(Sales_Pipeline[[#This Row],[Sales_Agent]],Sales_Teams[Sales_Agent],Sales_Teams[Manager])</f>
        <v>Melvin Marxen</v>
      </c>
      <c r="D5311" t="str">
        <f>_xlfn.XLOOKUP(Sales_Pipeline[[#This Row],[Manager]],Sales_Teams[Manager],Sales_Teams[Regional_Office])</f>
        <v>Central</v>
      </c>
      <c r="E5311" t="s">
        <v>76</v>
      </c>
      <c r="G5311" t="str">
        <f>IFERROR(_xlfn.XLOOKUP(Sales_Pipeline[[#This Row],[Account]],Accounts!$A$2:$A$86,Accounts!$F$2:$F$86),"")</f>
        <v/>
      </c>
      <c r="H5311" t="s">
        <v>77</v>
      </c>
      <c r="I5311" s="3">
        <v>42942</v>
      </c>
      <c r="K5311" s="8" t="str">
        <f>IF(Sales_Pipeline[[#This Row],[Close_Date]]="","",TEXT(Sales_Pipeline[[#This Row],[Close_Date]],"ddd"))</f>
        <v/>
      </c>
      <c r="L5311" s="8" t="str">
        <f>IF(Sales_Pipeline[[#This Row],[Close_Date]]="","",TEXT(Sales_Pipeline[[#This Row],[Close_Date]],"mmm"))</f>
        <v/>
      </c>
      <c r="M5311" s="8" t="str">
        <f>IF(Sales_Pipeline[[#This Row],[Close_Date]]="","","Q"&amp;ROUNDUP(MONTH(Sales_Pipeline[[#This Row],[Close_Date]])/3,0))</f>
        <v/>
      </c>
      <c r="N5311" s="2" t="str" cm="1">
        <f t="array" ref="N5311">IFERROR(_xlfn.IFS(Sales_Pipeline[[#This Row],[Deal_Stage]]="Won",_xlfn.XLOOKUP(Sales_Pipeline[[#This Row],[Product]],Products!$A$2:$A$8,Products!$C$2:$C$8),Sales_Pipeline[[#This Row],[Deal_Stage]]="Lost",_xlfn.XLOOKUP(Sales_Pipeline[[#This Row],[Product]],Products!$A$2:$A$8,Products!$C$2:$C$8)),"")</f>
        <v/>
      </c>
      <c r="O5311" s="2">
        <v>0</v>
      </c>
    </row>
    <row r="5312" spans="1:15" x14ac:dyDescent="0.3">
      <c r="A5312" t="s">
        <v>5458</v>
      </c>
      <c r="B5312" t="s">
        <v>15</v>
      </c>
      <c r="C5312" t="str">
        <f>_xlfn.XLOOKUP(Sales_Pipeline[[#This Row],[Sales_Agent]],Sales_Teams[Sales_Agent],Sales_Teams[Manager])</f>
        <v>Melvin Marxen</v>
      </c>
      <c r="D5312" t="str">
        <f>_xlfn.XLOOKUP(Sales_Pipeline[[#This Row],[Manager]],Sales_Teams[Manager],Sales_Teams[Regional_Office])</f>
        <v>Central</v>
      </c>
      <c r="E5312" t="s">
        <v>8953</v>
      </c>
      <c r="F5312" t="s">
        <v>507</v>
      </c>
      <c r="G5312" t="str">
        <f>IFERROR(_xlfn.XLOOKUP(Sales_Pipeline[[#This Row],[Account]],Accounts!$A$2:$A$86,Accounts!$F$2:$F$86),"")</f>
        <v>Belgium</v>
      </c>
      <c r="H5312" t="s">
        <v>82</v>
      </c>
      <c r="I5312" s="3">
        <v>42942</v>
      </c>
      <c r="J5312" s="3">
        <v>43056</v>
      </c>
      <c r="K5312" s="8" t="str">
        <f>IF(Sales_Pipeline[[#This Row],[Close_Date]]="","",TEXT(Sales_Pipeline[[#This Row],[Close_Date]],"ddd"))</f>
        <v>Fri</v>
      </c>
      <c r="L5312" s="8" t="str">
        <f>IF(Sales_Pipeline[[#This Row],[Close_Date]]="","",TEXT(Sales_Pipeline[[#This Row],[Close_Date]],"mmm"))</f>
        <v>Nov</v>
      </c>
      <c r="M5312" s="8" t="str">
        <f>IF(Sales_Pipeline[[#This Row],[Close_Date]]="","","Q"&amp;ROUNDUP(MONTH(Sales_Pipeline[[#This Row],[Close_Date]])/3,0))</f>
        <v>Q4</v>
      </c>
      <c r="N5312" s="2" cm="1">
        <f t="array" ref="N5312">IFERROR(_xlfn.IFS(Sales_Pipeline[[#This Row],[Deal_Stage]]="Won",_xlfn.XLOOKUP(Sales_Pipeline[[#This Row],[Product]],Products!$A$2:$A$8,Products!$C$2:$C$8),Sales_Pipeline[[#This Row],[Deal_Stage]]="Lost",_xlfn.XLOOKUP(Sales_Pipeline[[#This Row],[Product]],Products!$A$2:$A$8,Products!$C$2:$C$8)),"")</f>
        <v>4821</v>
      </c>
      <c r="O5312" s="2">
        <v>0</v>
      </c>
    </row>
    <row r="5313" spans="1:15" x14ac:dyDescent="0.3">
      <c r="A5313" t="s">
        <v>5459</v>
      </c>
      <c r="B5313" t="s">
        <v>15</v>
      </c>
      <c r="C5313" t="str">
        <f>_xlfn.XLOOKUP(Sales_Pipeline[[#This Row],[Sales_Agent]],Sales_Teams[Sales_Agent],Sales_Teams[Manager])</f>
        <v>Melvin Marxen</v>
      </c>
      <c r="D5313" t="str">
        <f>_xlfn.XLOOKUP(Sales_Pipeline[[#This Row],[Manager]],Sales_Teams[Manager],Sales_Teams[Regional_Office])</f>
        <v>Central</v>
      </c>
      <c r="E5313" t="s">
        <v>8953</v>
      </c>
      <c r="F5313" t="s">
        <v>223</v>
      </c>
      <c r="G5313" t="str">
        <f>IFERROR(_xlfn.XLOOKUP(Sales_Pipeline[[#This Row],[Account]],Accounts!$A$2:$A$86,Accounts!$F$2:$F$86),"")</f>
        <v>United States</v>
      </c>
      <c r="H5313" t="s">
        <v>57</v>
      </c>
      <c r="I5313" s="3">
        <v>42942</v>
      </c>
      <c r="J5313" s="3">
        <v>42943</v>
      </c>
      <c r="K5313" s="8" t="str">
        <f>IF(Sales_Pipeline[[#This Row],[Close_Date]]="","",TEXT(Sales_Pipeline[[#This Row],[Close_Date]],"ddd"))</f>
        <v>Thu</v>
      </c>
      <c r="L5313" s="8" t="str">
        <f>IF(Sales_Pipeline[[#This Row],[Close_Date]]="","",TEXT(Sales_Pipeline[[#This Row],[Close_Date]],"mmm"))</f>
        <v>Jul</v>
      </c>
      <c r="M5313" s="8" t="str">
        <f>IF(Sales_Pipeline[[#This Row],[Close_Date]]="","","Q"&amp;ROUNDUP(MONTH(Sales_Pipeline[[#This Row],[Close_Date]])/3,0))</f>
        <v>Q3</v>
      </c>
      <c r="N5313" s="2" cm="1">
        <f t="array" ref="N5313">IFERROR(_xlfn.IFS(Sales_Pipeline[[#This Row],[Deal_Stage]]="Won",_xlfn.XLOOKUP(Sales_Pipeline[[#This Row],[Product]],Products!$A$2:$A$8,Products!$C$2:$C$8),Sales_Pipeline[[#This Row],[Deal_Stage]]="Lost",_xlfn.XLOOKUP(Sales_Pipeline[[#This Row],[Product]],Products!$A$2:$A$8,Products!$C$2:$C$8)),"")</f>
        <v>4821</v>
      </c>
      <c r="O5313" s="2">
        <v>4677</v>
      </c>
    </row>
    <row r="5314" spans="1:15" x14ac:dyDescent="0.3">
      <c r="A5314" t="s">
        <v>5460</v>
      </c>
      <c r="B5314" t="s">
        <v>28</v>
      </c>
      <c r="C5314" t="str">
        <f>_xlfn.XLOOKUP(Sales_Pipeline[[#This Row],[Sales_Agent]],Sales_Teams[Sales_Agent],Sales_Teams[Manager])</f>
        <v>Rocco Neubert</v>
      </c>
      <c r="D5314" t="str">
        <f>_xlfn.XLOOKUP(Sales_Pipeline[[#This Row],[Manager]],Sales_Teams[Manager],Sales_Teams[Regional_Office])</f>
        <v>East</v>
      </c>
      <c r="E5314" t="s">
        <v>55</v>
      </c>
      <c r="F5314" t="s">
        <v>123</v>
      </c>
      <c r="G5314" t="str">
        <f>IFERROR(_xlfn.XLOOKUP(Sales_Pipeline[[#This Row],[Account]],Accounts!$A$2:$A$86,Accounts!$F$2:$F$86),"")</f>
        <v>United States</v>
      </c>
      <c r="H5314" t="s">
        <v>82</v>
      </c>
      <c r="I5314" s="3">
        <v>42942</v>
      </c>
      <c r="J5314" s="3">
        <v>43007</v>
      </c>
      <c r="K5314" s="8" t="str">
        <f>IF(Sales_Pipeline[[#This Row],[Close_Date]]="","",TEXT(Sales_Pipeline[[#This Row],[Close_Date]],"ddd"))</f>
        <v>Fri</v>
      </c>
      <c r="L5314" s="8" t="str">
        <f>IF(Sales_Pipeline[[#This Row],[Close_Date]]="","",TEXT(Sales_Pipeline[[#This Row],[Close_Date]],"mmm"))</f>
        <v>Sep</v>
      </c>
      <c r="M5314" s="8" t="str">
        <f>IF(Sales_Pipeline[[#This Row],[Close_Date]]="","","Q"&amp;ROUNDUP(MONTH(Sales_Pipeline[[#This Row],[Close_Date]])/3,0))</f>
        <v>Q3</v>
      </c>
      <c r="N5314" s="2" cm="1">
        <f t="array" ref="N5314">IFERROR(_xlfn.IFS(Sales_Pipeline[[#This Row],[Deal_Stage]]="Won",_xlfn.XLOOKUP(Sales_Pipeline[[#This Row],[Product]],Products!$A$2:$A$8,Products!$C$2:$C$8),Sales_Pipeline[[#This Row],[Deal_Stage]]="Lost",_xlfn.XLOOKUP(Sales_Pipeline[[#This Row],[Product]],Products!$A$2:$A$8,Products!$C$2:$C$8)),"")</f>
        <v>1096</v>
      </c>
      <c r="O5314" s="2">
        <v>0</v>
      </c>
    </row>
    <row r="5315" spans="1:15" x14ac:dyDescent="0.3">
      <c r="A5315" t="s">
        <v>5461</v>
      </c>
      <c r="B5315" t="s">
        <v>28</v>
      </c>
      <c r="C5315" t="str">
        <f>_xlfn.XLOOKUP(Sales_Pipeline[[#This Row],[Sales_Agent]],Sales_Teams[Sales_Agent],Sales_Teams[Manager])</f>
        <v>Rocco Neubert</v>
      </c>
      <c r="D5315" t="str">
        <f>_xlfn.XLOOKUP(Sales_Pipeline[[#This Row],[Manager]],Sales_Teams[Manager],Sales_Teams[Regional_Office])</f>
        <v>East</v>
      </c>
      <c r="E5315" t="s">
        <v>8953</v>
      </c>
      <c r="F5315" t="s">
        <v>173</v>
      </c>
      <c r="G5315" t="str">
        <f>IFERROR(_xlfn.XLOOKUP(Sales_Pipeline[[#This Row],[Account]],Accounts!$A$2:$A$86,Accounts!$F$2:$F$86),"")</f>
        <v>United States</v>
      </c>
      <c r="H5315" t="s">
        <v>82</v>
      </c>
      <c r="I5315" s="3">
        <v>42942</v>
      </c>
      <c r="J5315" s="3">
        <v>43004</v>
      </c>
      <c r="K5315" s="8" t="str">
        <f>IF(Sales_Pipeline[[#This Row],[Close_Date]]="","",TEXT(Sales_Pipeline[[#This Row],[Close_Date]],"ddd"))</f>
        <v>Tue</v>
      </c>
      <c r="L5315" s="8" t="str">
        <f>IF(Sales_Pipeline[[#This Row],[Close_Date]]="","",TEXT(Sales_Pipeline[[#This Row],[Close_Date]],"mmm"))</f>
        <v>Sep</v>
      </c>
      <c r="M5315" s="8" t="str">
        <f>IF(Sales_Pipeline[[#This Row],[Close_Date]]="","","Q"&amp;ROUNDUP(MONTH(Sales_Pipeline[[#This Row],[Close_Date]])/3,0))</f>
        <v>Q3</v>
      </c>
      <c r="N5315" s="2" cm="1">
        <f t="array" ref="N5315">IFERROR(_xlfn.IFS(Sales_Pipeline[[#This Row],[Deal_Stage]]="Won",_xlfn.XLOOKUP(Sales_Pipeline[[#This Row],[Product]],Products!$A$2:$A$8,Products!$C$2:$C$8),Sales_Pipeline[[#This Row],[Deal_Stage]]="Lost",_xlfn.XLOOKUP(Sales_Pipeline[[#This Row],[Product]],Products!$A$2:$A$8,Products!$C$2:$C$8)),"")</f>
        <v>4821</v>
      </c>
      <c r="O5315" s="2">
        <v>0</v>
      </c>
    </row>
    <row r="5316" spans="1:15" x14ac:dyDescent="0.3">
      <c r="A5316" t="s">
        <v>5462</v>
      </c>
      <c r="B5316" t="s">
        <v>28</v>
      </c>
      <c r="C5316" t="str">
        <f>_xlfn.XLOOKUP(Sales_Pipeline[[#This Row],[Sales_Agent]],Sales_Teams[Sales_Agent],Sales_Teams[Manager])</f>
        <v>Rocco Neubert</v>
      </c>
      <c r="D5316" t="str">
        <f>_xlfn.XLOOKUP(Sales_Pipeline[[#This Row],[Manager]],Sales_Teams[Manager],Sales_Teams[Regional_Office])</f>
        <v>East</v>
      </c>
      <c r="E5316" t="s">
        <v>63</v>
      </c>
      <c r="F5316" t="s">
        <v>96</v>
      </c>
      <c r="G5316" t="str">
        <f>IFERROR(_xlfn.XLOOKUP(Sales_Pipeline[[#This Row],[Account]],Accounts!$A$2:$A$86,Accounts!$F$2:$F$86),"")</f>
        <v>United States</v>
      </c>
      <c r="H5316" t="s">
        <v>57</v>
      </c>
      <c r="I5316" s="3">
        <v>42942</v>
      </c>
      <c r="J5316" s="3">
        <v>42944</v>
      </c>
      <c r="K5316" s="8" t="str">
        <f>IF(Sales_Pipeline[[#This Row],[Close_Date]]="","",TEXT(Sales_Pipeline[[#This Row],[Close_Date]],"ddd"))</f>
        <v>Fri</v>
      </c>
      <c r="L5316" s="8" t="str">
        <f>IF(Sales_Pipeline[[#This Row],[Close_Date]]="","",TEXT(Sales_Pipeline[[#This Row],[Close_Date]],"mmm"))</f>
        <v>Jul</v>
      </c>
      <c r="M5316" s="8" t="str">
        <f>IF(Sales_Pipeline[[#This Row],[Close_Date]]="","","Q"&amp;ROUNDUP(MONTH(Sales_Pipeline[[#This Row],[Close_Date]])/3,0))</f>
        <v>Q3</v>
      </c>
      <c r="N5316" s="2" cm="1">
        <f t="array" ref="N5316">IFERROR(_xlfn.IFS(Sales_Pipeline[[#This Row],[Deal_Stage]]="Won",_xlfn.XLOOKUP(Sales_Pipeline[[#This Row],[Product]],Products!$A$2:$A$8,Products!$C$2:$C$8),Sales_Pipeline[[#This Row],[Deal_Stage]]="Lost",_xlfn.XLOOKUP(Sales_Pipeline[[#This Row],[Product]],Products!$A$2:$A$8,Products!$C$2:$C$8)),"")</f>
        <v>550</v>
      </c>
      <c r="O5316" s="2">
        <v>554</v>
      </c>
    </row>
    <row r="5317" spans="1:15" x14ac:dyDescent="0.3">
      <c r="A5317" t="s">
        <v>5463</v>
      </c>
      <c r="B5317" t="s">
        <v>13</v>
      </c>
      <c r="C5317" t="str">
        <f>_xlfn.XLOOKUP(Sales_Pipeline[[#This Row],[Sales_Agent]],Sales_Teams[Sales_Agent],Sales_Teams[Manager])</f>
        <v>Melvin Marxen</v>
      </c>
      <c r="D5317" t="str">
        <f>_xlfn.XLOOKUP(Sales_Pipeline[[#This Row],[Manager]],Sales_Teams[Manager],Sales_Teams[Regional_Office])</f>
        <v>Central</v>
      </c>
      <c r="E5317" t="s">
        <v>61</v>
      </c>
      <c r="G5317" t="str">
        <f>IFERROR(_xlfn.XLOOKUP(Sales_Pipeline[[#This Row],[Account]],Accounts!$A$2:$A$86,Accounts!$F$2:$F$86),"")</f>
        <v/>
      </c>
      <c r="H5317" t="s">
        <v>77</v>
      </c>
      <c r="I5317" s="3">
        <v>42942</v>
      </c>
      <c r="K5317" s="8" t="str">
        <f>IF(Sales_Pipeline[[#This Row],[Close_Date]]="","",TEXT(Sales_Pipeline[[#This Row],[Close_Date]],"ddd"))</f>
        <v/>
      </c>
      <c r="L5317" s="8" t="str">
        <f>IF(Sales_Pipeline[[#This Row],[Close_Date]]="","",TEXT(Sales_Pipeline[[#This Row],[Close_Date]],"mmm"))</f>
        <v/>
      </c>
      <c r="M5317" s="8" t="str">
        <f>IF(Sales_Pipeline[[#This Row],[Close_Date]]="","","Q"&amp;ROUNDUP(MONTH(Sales_Pipeline[[#This Row],[Close_Date]])/3,0))</f>
        <v/>
      </c>
      <c r="N5317" s="2" t="str" cm="1">
        <f t="array" ref="N5317">IFERROR(_xlfn.IFS(Sales_Pipeline[[#This Row],[Deal_Stage]]="Won",_xlfn.XLOOKUP(Sales_Pipeline[[#This Row],[Product]],Products!$A$2:$A$8,Products!$C$2:$C$8),Sales_Pipeline[[#This Row],[Deal_Stage]]="Lost",_xlfn.XLOOKUP(Sales_Pipeline[[#This Row],[Product]],Products!$A$2:$A$8,Products!$C$2:$C$8)),"")</f>
        <v/>
      </c>
      <c r="O5317" s="2">
        <v>0</v>
      </c>
    </row>
    <row r="5318" spans="1:15" x14ac:dyDescent="0.3">
      <c r="A5318" t="s">
        <v>5464</v>
      </c>
      <c r="B5318" t="s">
        <v>13</v>
      </c>
      <c r="C5318" t="str">
        <f>_xlfn.XLOOKUP(Sales_Pipeline[[#This Row],[Sales_Agent]],Sales_Teams[Sales_Agent],Sales_Teams[Manager])</f>
        <v>Melvin Marxen</v>
      </c>
      <c r="D5318" t="str">
        <f>_xlfn.XLOOKUP(Sales_Pipeline[[#This Row],[Manager]],Sales_Teams[Manager],Sales_Teams[Regional_Office])</f>
        <v>Central</v>
      </c>
      <c r="E5318" t="s">
        <v>61</v>
      </c>
      <c r="G5318" t="str">
        <f>IFERROR(_xlfn.XLOOKUP(Sales_Pipeline[[#This Row],[Account]],Accounts!$A$2:$A$86,Accounts!$F$2:$F$86),"")</f>
        <v/>
      </c>
      <c r="H5318" t="s">
        <v>77</v>
      </c>
      <c r="I5318" s="3">
        <v>42942</v>
      </c>
      <c r="K5318" s="8" t="str">
        <f>IF(Sales_Pipeline[[#This Row],[Close_Date]]="","",TEXT(Sales_Pipeline[[#This Row],[Close_Date]],"ddd"))</f>
        <v/>
      </c>
      <c r="L5318" s="8" t="str">
        <f>IF(Sales_Pipeline[[#This Row],[Close_Date]]="","",TEXT(Sales_Pipeline[[#This Row],[Close_Date]],"mmm"))</f>
        <v/>
      </c>
      <c r="M5318" s="8" t="str">
        <f>IF(Sales_Pipeline[[#This Row],[Close_Date]]="","","Q"&amp;ROUNDUP(MONTH(Sales_Pipeline[[#This Row],[Close_Date]])/3,0))</f>
        <v/>
      </c>
      <c r="N5318" s="2" t="str" cm="1">
        <f t="array" ref="N5318">IFERROR(_xlfn.IFS(Sales_Pipeline[[#This Row],[Deal_Stage]]="Won",_xlfn.XLOOKUP(Sales_Pipeline[[#This Row],[Product]],Products!$A$2:$A$8,Products!$C$2:$C$8),Sales_Pipeline[[#This Row],[Deal_Stage]]="Lost",_xlfn.XLOOKUP(Sales_Pipeline[[#This Row],[Product]],Products!$A$2:$A$8,Products!$C$2:$C$8)),"")</f>
        <v/>
      </c>
      <c r="O5318" s="2">
        <v>0</v>
      </c>
    </row>
    <row r="5319" spans="1:15" x14ac:dyDescent="0.3">
      <c r="A5319" t="s">
        <v>5465</v>
      </c>
      <c r="B5319" t="s">
        <v>13</v>
      </c>
      <c r="C5319" t="str">
        <f>_xlfn.XLOOKUP(Sales_Pipeline[[#This Row],[Sales_Agent]],Sales_Teams[Sales_Agent],Sales_Teams[Manager])</f>
        <v>Melvin Marxen</v>
      </c>
      <c r="D5319" t="str">
        <f>_xlfn.XLOOKUP(Sales_Pipeline[[#This Row],[Manager]],Sales_Teams[Manager],Sales_Teams[Regional_Office])</f>
        <v>Central</v>
      </c>
      <c r="E5319" t="s">
        <v>76</v>
      </c>
      <c r="F5319" t="s">
        <v>120</v>
      </c>
      <c r="G5319" t="str">
        <f>IFERROR(_xlfn.XLOOKUP(Sales_Pipeline[[#This Row],[Account]],Accounts!$A$2:$A$86,Accounts!$F$2:$F$86),"")</f>
        <v>United States</v>
      </c>
      <c r="H5319" t="s">
        <v>77</v>
      </c>
      <c r="I5319" s="3">
        <v>42942</v>
      </c>
      <c r="K5319" s="8" t="str">
        <f>IF(Sales_Pipeline[[#This Row],[Close_Date]]="","",TEXT(Sales_Pipeline[[#This Row],[Close_Date]],"ddd"))</f>
        <v/>
      </c>
      <c r="L5319" s="8" t="str">
        <f>IF(Sales_Pipeline[[#This Row],[Close_Date]]="","",TEXT(Sales_Pipeline[[#This Row],[Close_Date]],"mmm"))</f>
        <v/>
      </c>
      <c r="M5319" s="8" t="str">
        <f>IF(Sales_Pipeline[[#This Row],[Close_Date]]="","","Q"&amp;ROUNDUP(MONTH(Sales_Pipeline[[#This Row],[Close_Date]])/3,0))</f>
        <v/>
      </c>
      <c r="N5319" s="2" t="str" cm="1">
        <f t="array" ref="N5319">IFERROR(_xlfn.IFS(Sales_Pipeline[[#This Row],[Deal_Stage]]="Won",_xlfn.XLOOKUP(Sales_Pipeline[[#This Row],[Product]],Products!$A$2:$A$8,Products!$C$2:$C$8),Sales_Pipeline[[#This Row],[Deal_Stage]]="Lost",_xlfn.XLOOKUP(Sales_Pipeline[[#This Row],[Product]],Products!$A$2:$A$8,Products!$C$2:$C$8)),"")</f>
        <v/>
      </c>
      <c r="O5319" s="2">
        <v>0</v>
      </c>
    </row>
    <row r="5320" spans="1:15" x14ac:dyDescent="0.3">
      <c r="A5320" t="s">
        <v>5466</v>
      </c>
      <c r="B5320" t="s">
        <v>13</v>
      </c>
      <c r="C5320" t="str">
        <f>_xlfn.XLOOKUP(Sales_Pipeline[[#This Row],[Sales_Agent]],Sales_Teams[Sales_Agent],Sales_Teams[Manager])</f>
        <v>Melvin Marxen</v>
      </c>
      <c r="D5320" t="str">
        <f>_xlfn.XLOOKUP(Sales_Pipeline[[#This Row],[Manager]],Sales_Teams[Manager],Sales_Teams[Regional_Office])</f>
        <v>Central</v>
      </c>
      <c r="E5320" t="s">
        <v>84</v>
      </c>
      <c r="F5320" t="s">
        <v>118</v>
      </c>
      <c r="G5320" t="str">
        <f>IFERROR(_xlfn.XLOOKUP(Sales_Pipeline[[#This Row],[Account]],Accounts!$A$2:$A$86,Accounts!$F$2:$F$86),"")</f>
        <v>United States</v>
      </c>
      <c r="H5320" t="s">
        <v>57</v>
      </c>
      <c r="I5320" s="3">
        <v>42942</v>
      </c>
      <c r="J5320" s="3">
        <v>43001</v>
      </c>
      <c r="K5320" s="8" t="str">
        <f>IF(Sales_Pipeline[[#This Row],[Close_Date]]="","",TEXT(Sales_Pipeline[[#This Row],[Close_Date]],"ddd"))</f>
        <v>Sat</v>
      </c>
      <c r="L5320" s="8" t="str">
        <f>IF(Sales_Pipeline[[#This Row],[Close_Date]]="","",TEXT(Sales_Pipeline[[#This Row],[Close_Date]],"mmm"))</f>
        <v>Sep</v>
      </c>
      <c r="M5320" s="8" t="str">
        <f>IF(Sales_Pipeline[[#This Row],[Close_Date]]="","","Q"&amp;ROUNDUP(MONTH(Sales_Pipeline[[#This Row],[Close_Date]])/3,0))</f>
        <v>Q3</v>
      </c>
      <c r="N5320" s="2" cm="1">
        <f t="array" ref="N5320">IFERROR(_xlfn.IFS(Sales_Pipeline[[#This Row],[Deal_Stage]]="Won",_xlfn.XLOOKUP(Sales_Pipeline[[#This Row],[Product]],Products!$A$2:$A$8,Products!$C$2:$C$8),Sales_Pipeline[[#This Row],[Deal_Stage]]="Lost",_xlfn.XLOOKUP(Sales_Pipeline[[#This Row],[Product]],Products!$A$2:$A$8,Products!$C$2:$C$8)),"")</f>
        <v>5482</v>
      </c>
      <c r="O5320" s="2">
        <v>5548</v>
      </c>
    </row>
    <row r="5321" spans="1:15" x14ac:dyDescent="0.3">
      <c r="A5321" t="s">
        <v>5467</v>
      </c>
      <c r="B5321" t="s">
        <v>13</v>
      </c>
      <c r="C5321" t="str">
        <f>_xlfn.XLOOKUP(Sales_Pipeline[[#This Row],[Sales_Agent]],Sales_Teams[Sales_Agent],Sales_Teams[Manager])</f>
        <v>Melvin Marxen</v>
      </c>
      <c r="D5321" t="str">
        <f>_xlfn.XLOOKUP(Sales_Pipeline[[#This Row],[Manager]],Sales_Teams[Manager],Sales_Teams[Regional_Office])</f>
        <v>Central</v>
      </c>
      <c r="E5321" t="s">
        <v>76</v>
      </c>
      <c r="F5321" t="s">
        <v>155</v>
      </c>
      <c r="G5321" t="str">
        <f>IFERROR(_xlfn.XLOOKUP(Sales_Pipeline[[#This Row],[Account]],Accounts!$A$2:$A$86,Accounts!$F$2:$F$86),"")</f>
        <v>United States</v>
      </c>
      <c r="H5321" t="s">
        <v>57</v>
      </c>
      <c r="I5321" s="3">
        <v>42942</v>
      </c>
      <c r="J5321" s="3">
        <v>42944</v>
      </c>
      <c r="K5321" s="8" t="str">
        <f>IF(Sales_Pipeline[[#This Row],[Close_Date]]="","",TEXT(Sales_Pipeline[[#This Row],[Close_Date]],"ddd"))</f>
        <v>Fri</v>
      </c>
      <c r="L5321" s="8" t="str">
        <f>IF(Sales_Pipeline[[#This Row],[Close_Date]]="","",TEXT(Sales_Pipeline[[#This Row],[Close_Date]],"mmm"))</f>
        <v>Jul</v>
      </c>
      <c r="M5321" s="8" t="str">
        <f>IF(Sales_Pipeline[[#This Row],[Close_Date]]="","","Q"&amp;ROUNDUP(MONTH(Sales_Pipeline[[#This Row],[Close_Date]])/3,0))</f>
        <v>Q3</v>
      </c>
      <c r="N5321" s="2" cm="1">
        <f t="array" ref="N5321">IFERROR(_xlfn.IFS(Sales_Pipeline[[#This Row],[Deal_Stage]]="Won",_xlfn.XLOOKUP(Sales_Pipeline[[#This Row],[Product]],Products!$A$2:$A$8,Products!$C$2:$C$8),Sales_Pipeline[[#This Row],[Deal_Stage]]="Lost",_xlfn.XLOOKUP(Sales_Pipeline[[#This Row],[Product]],Products!$A$2:$A$8,Products!$C$2:$C$8)),"")</f>
        <v>3393</v>
      </c>
      <c r="O5321" s="2">
        <v>3809</v>
      </c>
    </row>
    <row r="5322" spans="1:15" x14ac:dyDescent="0.3">
      <c r="A5322" t="s">
        <v>5468</v>
      </c>
      <c r="B5322" t="s">
        <v>40</v>
      </c>
      <c r="C5322" t="str">
        <f>_xlfn.XLOOKUP(Sales_Pipeline[[#This Row],[Sales_Agent]],Sales_Teams[Sales_Agent],Sales_Teams[Manager])</f>
        <v>Summer Sewald</v>
      </c>
      <c r="D5322" t="str">
        <f>_xlfn.XLOOKUP(Sales_Pipeline[[#This Row],[Manager]],Sales_Teams[Manager],Sales_Teams[Regional_Office])</f>
        <v>West</v>
      </c>
      <c r="E5322" t="s">
        <v>8953</v>
      </c>
      <c r="F5322" t="s">
        <v>225</v>
      </c>
      <c r="G5322" t="str">
        <f>IFERROR(_xlfn.XLOOKUP(Sales_Pipeline[[#This Row],[Account]],Accounts!$A$2:$A$86,Accounts!$F$2:$F$86),"")</f>
        <v>United States</v>
      </c>
      <c r="H5322" t="s">
        <v>77</v>
      </c>
      <c r="I5322" s="3">
        <v>42942</v>
      </c>
      <c r="K5322" s="8" t="str">
        <f>IF(Sales_Pipeline[[#This Row],[Close_Date]]="","",TEXT(Sales_Pipeline[[#This Row],[Close_Date]],"ddd"))</f>
        <v/>
      </c>
      <c r="L5322" s="8" t="str">
        <f>IF(Sales_Pipeline[[#This Row],[Close_Date]]="","",TEXT(Sales_Pipeline[[#This Row],[Close_Date]],"mmm"))</f>
        <v/>
      </c>
      <c r="M5322" s="8" t="str">
        <f>IF(Sales_Pipeline[[#This Row],[Close_Date]]="","","Q"&amp;ROUNDUP(MONTH(Sales_Pipeline[[#This Row],[Close_Date]])/3,0))</f>
        <v/>
      </c>
      <c r="N5322" s="2" t="str" cm="1">
        <f t="array" ref="N5322">IFERROR(_xlfn.IFS(Sales_Pipeline[[#This Row],[Deal_Stage]]="Won",_xlfn.XLOOKUP(Sales_Pipeline[[#This Row],[Product]],Products!$A$2:$A$8,Products!$C$2:$C$8),Sales_Pipeline[[#This Row],[Deal_Stage]]="Lost",_xlfn.XLOOKUP(Sales_Pipeline[[#This Row],[Product]],Products!$A$2:$A$8,Products!$C$2:$C$8)),"")</f>
        <v/>
      </c>
      <c r="O5322" s="2">
        <v>0</v>
      </c>
    </row>
    <row r="5323" spans="1:15" x14ac:dyDescent="0.3">
      <c r="A5323" t="s">
        <v>5469</v>
      </c>
      <c r="B5323" t="s">
        <v>10</v>
      </c>
      <c r="C5323" t="str">
        <f>_xlfn.XLOOKUP(Sales_Pipeline[[#This Row],[Sales_Agent]],Sales_Teams[Sales_Agent],Sales_Teams[Manager])</f>
        <v>Melvin Marxen</v>
      </c>
      <c r="D5323" t="str">
        <f>_xlfn.XLOOKUP(Sales_Pipeline[[#This Row],[Manager]],Sales_Teams[Manager],Sales_Teams[Regional_Office])</f>
        <v>Central</v>
      </c>
      <c r="E5323" t="s">
        <v>63</v>
      </c>
      <c r="G5323" t="str">
        <f>IFERROR(_xlfn.XLOOKUP(Sales_Pipeline[[#This Row],[Account]],Accounts!$A$2:$A$86,Accounts!$F$2:$F$86),"")</f>
        <v/>
      </c>
      <c r="H5323" t="s">
        <v>77</v>
      </c>
      <c r="I5323" s="3">
        <v>42942</v>
      </c>
      <c r="K5323" s="8" t="str">
        <f>IF(Sales_Pipeline[[#This Row],[Close_Date]]="","",TEXT(Sales_Pipeline[[#This Row],[Close_Date]],"ddd"))</f>
        <v/>
      </c>
      <c r="L5323" s="8" t="str">
        <f>IF(Sales_Pipeline[[#This Row],[Close_Date]]="","",TEXT(Sales_Pipeline[[#This Row],[Close_Date]],"mmm"))</f>
        <v/>
      </c>
      <c r="M5323" s="8" t="str">
        <f>IF(Sales_Pipeline[[#This Row],[Close_Date]]="","","Q"&amp;ROUNDUP(MONTH(Sales_Pipeline[[#This Row],[Close_Date]])/3,0))</f>
        <v/>
      </c>
      <c r="N5323" s="2" t="str" cm="1">
        <f t="array" ref="N5323">IFERROR(_xlfn.IFS(Sales_Pipeline[[#This Row],[Deal_Stage]]="Won",_xlfn.XLOOKUP(Sales_Pipeline[[#This Row],[Product]],Products!$A$2:$A$8,Products!$C$2:$C$8),Sales_Pipeline[[#This Row],[Deal_Stage]]="Lost",_xlfn.XLOOKUP(Sales_Pipeline[[#This Row],[Product]],Products!$A$2:$A$8,Products!$C$2:$C$8)),"")</f>
        <v/>
      </c>
      <c r="O5323" s="2">
        <v>0</v>
      </c>
    </row>
    <row r="5324" spans="1:15" x14ac:dyDescent="0.3">
      <c r="A5324" t="s">
        <v>5470</v>
      </c>
      <c r="B5324" t="s">
        <v>10</v>
      </c>
      <c r="C5324" t="str">
        <f>_xlfn.XLOOKUP(Sales_Pipeline[[#This Row],[Sales_Agent]],Sales_Teams[Sales_Agent],Sales_Teams[Manager])</f>
        <v>Melvin Marxen</v>
      </c>
      <c r="D5324" t="str">
        <f>_xlfn.XLOOKUP(Sales_Pipeline[[#This Row],[Manager]],Sales_Teams[Manager],Sales_Teams[Regional_Office])</f>
        <v>Central</v>
      </c>
      <c r="E5324" t="s">
        <v>63</v>
      </c>
      <c r="F5324" t="s">
        <v>229</v>
      </c>
      <c r="G5324" t="str">
        <f>IFERROR(_xlfn.XLOOKUP(Sales_Pipeline[[#This Row],[Account]],Accounts!$A$2:$A$86,Accounts!$F$2:$F$86),"")</f>
        <v>Norway</v>
      </c>
      <c r="H5324" t="s">
        <v>82</v>
      </c>
      <c r="I5324" s="3">
        <v>42942</v>
      </c>
      <c r="J5324" s="3">
        <v>42946</v>
      </c>
      <c r="K5324" s="8" t="str">
        <f>IF(Sales_Pipeline[[#This Row],[Close_Date]]="","",TEXT(Sales_Pipeline[[#This Row],[Close_Date]],"ddd"))</f>
        <v>Sun</v>
      </c>
      <c r="L5324" s="8" t="str">
        <f>IF(Sales_Pipeline[[#This Row],[Close_Date]]="","",TEXT(Sales_Pipeline[[#This Row],[Close_Date]],"mmm"))</f>
        <v>Jul</v>
      </c>
      <c r="M5324" s="8" t="str">
        <f>IF(Sales_Pipeline[[#This Row],[Close_Date]]="","","Q"&amp;ROUNDUP(MONTH(Sales_Pipeline[[#This Row],[Close_Date]])/3,0))</f>
        <v>Q3</v>
      </c>
      <c r="N5324" s="2" cm="1">
        <f t="array" ref="N5324">IFERROR(_xlfn.IFS(Sales_Pipeline[[#This Row],[Deal_Stage]]="Won",_xlfn.XLOOKUP(Sales_Pipeline[[#This Row],[Product]],Products!$A$2:$A$8,Products!$C$2:$C$8),Sales_Pipeline[[#This Row],[Deal_Stage]]="Lost",_xlfn.XLOOKUP(Sales_Pipeline[[#This Row],[Product]],Products!$A$2:$A$8,Products!$C$2:$C$8)),"")</f>
        <v>550</v>
      </c>
      <c r="O5324" s="2">
        <v>0</v>
      </c>
    </row>
    <row r="5325" spans="1:15" x14ac:dyDescent="0.3">
      <c r="A5325" t="s">
        <v>5471</v>
      </c>
      <c r="B5325" t="s">
        <v>42</v>
      </c>
      <c r="C5325" t="str">
        <f>_xlfn.XLOOKUP(Sales_Pipeline[[#This Row],[Sales_Agent]],Sales_Teams[Sales_Agent],Sales_Teams[Manager])</f>
        <v>Summer Sewald</v>
      </c>
      <c r="D5325" t="str">
        <f>_xlfn.XLOOKUP(Sales_Pipeline[[#This Row],[Manager]],Sales_Teams[Manager],Sales_Teams[Regional_Office])</f>
        <v>West</v>
      </c>
      <c r="E5325" t="s">
        <v>84</v>
      </c>
      <c r="G5325" t="str">
        <f>IFERROR(_xlfn.XLOOKUP(Sales_Pipeline[[#This Row],[Account]],Accounts!$A$2:$A$86,Accounts!$F$2:$F$86),"")</f>
        <v/>
      </c>
      <c r="H5325" t="s">
        <v>77</v>
      </c>
      <c r="I5325" s="3">
        <v>42942</v>
      </c>
      <c r="K5325" s="8" t="str">
        <f>IF(Sales_Pipeline[[#This Row],[Close_Date]]="","",TEXT(Sales_Pipeline[[#This Row],[Close_Date]],"ddd"))</f>
        <v/>
      </c>
      <c r="L5325" s="8" t="str">
        <f>IF(Sales_Pipeline[[#This Row],[Close_Date]]="","",TEXT(Sales_Pipeline[[#This Row],[Close_Date]],"mmm"))</f>
        <v/>
      </c>
      <c r="M5325" s="8" t="str">
        <f>IF(Sales_Pipeline[[#This Row],[Close_Date]]="","","Q"&amp;ROUNDUP(MONTH(Sales_Pipeline[[#This Row],[Close_Date]])/3,0))</f>
        <v/>
      </c>
      <c r="N5325" s="2" t="str" cm="1">
        <f t="array" ref="N5325">IFERROR(_xlfn.IFS(Sales_Pipeline[[#This Row],[Deal_Stage]]="Won",_xlfn.XLOOKUP(Sales_Pipeline[[#This Row],[Product]],Products!$A$2:$A$8,Products!$C$2:$C$8),Sales_Pipeline[[#This Row],[Deal_Stage]]="Lost",_xlfn.XLOOKUP(Sales_Pipeline[[#This Row],[Product]],Products!$A$2:$A$8,Products!$C$2:$C$8)),"")</f>
        <v/>
      </c>
      <c r="O5325" s="2">
        <v>0</v>
      </c>
    </row>
    <row r="5326" spans="1:15" x14ac:dyDescent="0.3">
      <c r="A5326" t="s">
        <v>5472</v>
      </c>
      <c r="B5326" t="s">
        <v>42</v>
      </c>
      <c r="C5326" t="str">
        <f>_xlfn.XLOOKUP(Sales_Pipeline[[#This Row],[Sales_Agent]],Sales_Teams[Sales_Agent],Sales_Teams[Manager])</f>
        <v>Summer Sewald</v>
      </c>
      <c r="D5326" t="str">
        <f>_xlfn.XLOOKUP(Sales_Pipeline[[#This Row],[Manager]],Sales_Teams[Manager],Sales_Teams[Regional_Office])</f>
        <v>West</v>
      </c>
      <c r="E5326" t="s">
        <v>61</v>
      </c>
      <c r="F5326" t="s">
        <v>92</v>
      </c>
      <c r="G5326" t="str">
        <f>IFERROR(_xlfn.XLOOKUP(Sales_Pipeline[[#This Row],[Account]],Accounts!$A$2:$A$86,Accounts!$F$2:$F$86),"")</f>
        <v>United States</v>
      </c>
      <c r="H5326" t="s">
        <v>57</v>
      </c>
      <c r="I5326" s="3">
        <v>42942</v>
      </c>
      <c r="J5326" s="3">
        <v>42957</v>
      </c>
      <c r="K5326" s="8" t="str">
        <f>IF(Sales_Pipeline[[#This Row],[Close_Date]]="","",TEXT(Sales_Pipeline[[#This Row],[Close_Date]],"ddd"))</f>
        <v>Thu</v>
      </c>
      <c r="L5326" s="8" t="str">
        <f>IF(Sales_Pipeline[[#This Row],[Close_Date]]="","",TEXT(Sales_Pipeline[[#This Row],[Close_Date]],"mmm"))</f>
        <v>Aug</v>
      </c>
      <c r="M5326" s="8" t="str">
        <f>IF(Sales_Pipeline[[#This Row],[Close_Date]]="","","Q"&amp;ROUNDUP(MONTH(Sales_Pipeline[[#This Row],[Close_Date]])/3,0))</f>
        <v>Q3</v>
      </c>
      <c r="N5326" s="2" cm="1">
        <f t="array" ref="N5326">IFERROR(_xlfn.IFS(Sales_Pipeline[[#This Row],[Deal_Stage]]="Won",_xlfn.XLOOKUP(Sales_Pipeline[[#This Row],[Product]],Products!$A$2:$A$8,Products!$C$2:$C$8),Sales_Pipeline[[#This Row],[Deal_Stage]]="Lost",_xlfn.XLOOKUP(Sales_Pipeline[[#This Row],[Product]],Products!$A$2:$A$8,Products!$C$2:$C$8)),"")</f>
        <v>55</v>
      </c>
      <c r="O5326" s="2">
        <v>53</v>
      </c>
    </row>
    <row r="5327" spans="1:15" x14ac:dyDescent="0.3">
      <c r="A5327" t="s">
        <v>5473</v>
      </c>
      <c r="B5327" t="s">
        <v>8</v>
      </c>
      <c r="C5327" t="str">
        <f>_xlfn.XLOOKUP(Sales_Pipeline[[#This Row],[Sales_Agent]],Sales_Teams[Sales_Agent],Sales_Teams[Manager])</f>
        <v>Dustin Brinkmann</v>
      </c>
      <c r="D5327" t="str">
        <f>_xlfn.XLOOKUP(Sales_Pipeline[[#This Row],[Manager]],Sales_Teams[Manager],Sales_Teams[Regional_Office])</f>
        <v>Central</v>
      </c>
      <c r="E5327" t="s">
        <v>84</v>
      </c>
      <c r="G5327" t="str">
        <f>IFERROR(_xlfn.XLOOKUP(Sales_Pipeline[[#This Row],[Account]],Accounts!$A$2:$A$86,Accounts!$F$2:$F$86),"")</f>
        <v/>
      </c>
      <c r="H5327" t="s">
        <v>77</v>
      </c>
      <c r="I5327" s="3">
        <v>42942</v>
      </c>
      <c r="K5327" s="8" t="str">
        <f>IF(Sales_Pipeline[[#This Row],[Close_Date]]="","",TEXT(Sales_Pipeline[[#This Row],[Close_Date]],"ddd"))</f>
        <v/>
      </c>
      <c r="L5327" s="8" t="str">
        <f>IF(Sales_Pipeline[[#This Row],[Close_Date]]="","",TEXT(Sales_Pipeline[[#This Row],[Close_Date]],"mmm"))</f>
        <v/>
      </c>
      <c r="M5327" s="8" t="str">
        <f>IF(Sales_Pipeline[[#This Row],[Close_Date]]="","","Q"&amp;ROUNDUP(MONTH(Sales_Pipeline[[#This Row],[Close_Date]])/3,0))</f>
        <v/>
      </c>
      <c r="N5327" s="2" t="str" cm="1">
        <f t="array" ref="N5327">IFERROR(_xlfn.IFS(Sales_Pipeline[[#This Row],[Deal_Stage]]="Won",_xlfn.XLOOKUP(Sales_Pipeline[[#This Row],[Product]],Products!$A$2:$A$8,Products!$C$2:$C$8),Sales_Pipeline[[#This Row],[Deal_Stage]]="Lost",_xlfn.XLOOKUP(Sales_Pipeline[[#This Row],[Product]],Products!$A$2:$A$8,Products!$C$2:$C$8)),"")</f>
        <v/>
      </c>
      <c r="O5327" s="2">
        <v>0</v>
      </c>
    </row>
    <row r="5328" spans="1:15" x14ac:dyDescent="0.3">
      <c r="A5328" t="s">
        <v>5474</v>
      </c>
      <c r="B5328" t="s">
        <v>8</v>
      </c>
      <c r="C5328" t="str">
        <f>_xlfn.XLOOKUP(Sales_Pipeline[[#This Row],[Sales_Agent]],Sales_Teams[Sales_Agent],Sales_Teams[Manager])</f>
        <v>Dustin Brinkmann</v>
      </c>
      <c r="D5328" t="str">
        <f>_xlfn.XLOOKUP(Sales_Pipeline[[#This Row],[Manager]],Sales_Teams[Manager],Sales_Teams[Regional_Office])</f>
        <v>Central</v>
      </c>
      <c r="E5328" t="s">
        <v>76</v>
      </c>
      <c r="F5328" t="s">
        <v>127</v>
      </c>
      <c r="G5328" t="str">
        <f>IFERROR(_xlfn.XLOOKUP(Sales_Pipeline[[#This Row],[Account]],Accounts!$A$2:$A$86,Accounts!$F$2:$F$86),"")</f>
        <v>United States</v>
      </c>
      <c r="H5328" t="s">
        <v>77</v>
      </c>
      <c r="I5328" s="3">
        <v>42942</v>
      </c>
      <c r="K5328" s="8" t="str">
        <f>IF(Sales_Pipeline[[#This Row],[Close_Date]]="","",TEXT(Sales_Pipeline[[#This Row],[Close_Date]],"ddd"))</f>
        <v/>
      </c>
      <c r="L5328" s="8" t="str">
        <f>IF(Sales_Pipeline[[#This Row],[Close_Date]]="","",TEXT(Sales_Pipeline[[#This Row],[Close_Date]],"mmm"))</f>
        <v/>
      </c>
      <c r="M5328" s="8" t="str">
        <f>IF(Sales_Pipeline[[#This Row],[Close_Date]]="","","Q"&amp;ROUNDUP(MONTH(Sales_Pipeline[[#This Row],[Close_Date]])/3,0))</f>
        <v/>
      </c>
      <c r="N5328" s="2" t="str" cm="1">
        <f t="array" ref="N5328">IFERROR(_xlfn.IFS(Sales_Pipeline[[#This Row],[Deal_Stage]]="Won",_xlfn.XLOOKUP(Sales_Pipeline[[#This Row],[Product]],Products!$A$2:$A$8,Products!$C$2:$C$8),Sales_Pipeline[[#This Row],[Deal_Stage]]="Lost",_xlfn.XLOOKUP(Sales_Pipeline[[#This Row],[Product]],Products!$A$2:$A$8,Products!$C$2:$C$8)),"")</f>
        <v/>
      </c>
      <c r="O5328" s="2">
        <v>0</v>
      </c>
    </row>
    <row r="5329" spans="1:15" x14ac:dyDescent="0.3">
      <c r="A5329" t="s">
        <v>5475</v>
      </c>
      <c r="B5329" t="s">
        <v>8</v>
      </c>
      <c r="C5329" t="str">
        <f>_xlfn.XLOOKUP(Sales_Pipeline[[#This Row],[Sales_Agent]],Sales_Teams[Sales_Agent],Sales_Teams[Manager])</f>
        <v>Dustin Brinkmann</v>
      </c>
      <c r="D5329" t="str">
        <f>_xlfn.XLOOKUP(Sales_Pipeline[[#This Row],[Manager]],Sales_Teams[Manager],Sales_Teams[Regional_Office])</f>
        <v>Central</v>
      </c>
      <c r="E5329" t="s">
        <v>76</v>
      </c>
      <c r="G5329" t="str">
        <f>IFERROR(_xlfn.XLOOKUP(Sales_Pipeline[[#This Row],[Account]],Accounts!$A$2:$A$86,Accounts!$F$2:$F$86),"")</f>
        <v/>
      </c>
      <c r="H5329" t="s">
        <v>77</v>
      </c>
      <c r="I5329" s="3">
        <v>42942</v>
      </c>
      <c r="K5329" s="8" t="str">
        <f>IF(Sales_Pipeline[[#This Row],[Close_Date]]="","",TEXT(Sales_Pipeline[[#This Row],[Close_Date]],"ddd"))</f>
        <v/>
      </c>
      <c r="L5329" s="8" t="str">
        <f>IF(Sales_Pipeline[[#This Row],[Close_Date]]="","",TEXT(Sales_Pipeline[[#This Row],[Close_Date]],"mmm"))</f>
        <v/>
      </c>
      <c r="M5329" s="8" t="str">
        <f>IF(Sales_Pipeline[[#This Row],[Close_Date]]="","","Q"&amp;ROUNDUP(MONTH(Sales_Pipeline[[#This Row],[Close_Date]])/3,0))</f>
        <v/>
      </c>
      <c r="N5329" s="2" t="str" cm="1">
        <f t="array" ref="N5329">IFERROR(_xlfn.IFS(Sales_Pipeline[[#This Row],[Deal_Stage]]="Won",_xlfn.XLOOKUP(Sales_Pipeline[[#This Row],[Product]],Products!$A$2:$A$8,Products!$C$2:$C$8),Sales_Pipeline[[#This Row],[Deal_Stage]]="Lost",_xlfn.XLOOKUP(Sales_Pipeline[[#This Row],[Product]],Products!$A$2:$A$8,Products!$C$2:$C$8)),"")</f>
        <v/>
      </c>
      <c r="O5329" s="2">
        <v>0</v>
      </c>
    </row>
    <row r="5330" spans="1:15" x14ac:dyDescent="0.3">
      <c r="A5330" t="s">
        <v>5476</v>
      </c>
      <c r="B5330" t="s">
        <v>8</v>
      </c>
      <c r="C5330" t="str">
        <f>_xlfn.XLOOKUP(Sales_Pipeline[[#This Row],[Sales_Agent]],Sales_Teams[Sales_Agent],Sales_Teams[Manager])</f>
        <v>Dustin Brinkmann</v>
      </c>
      <c r="D5330" t="str">
        <f>_xlfn.XLOOKUP(Sales_Pipeline[[#This Row],[Manager]],Sales_Teams[Manager],Sales_Teams[Regional_Office])</f>
        <v>Central</v>
      </c>
      <c r="E5330" t="s">
        <v>76</v>
      </c>
      <c r="F5330" t="s">
        <v>318</v>
      </c>
      <c r="G5330" t="str">
        <f>IFERROR(_xlfn.XLOOKUP(Sales_Pipeline[[#This Row],[Account]],Accounts!$A$2:$A$86,Accounts!$F$2:$F$86),"")</f>
        <v>Kenya</v>
      </c>
      <c r="H5330" t="s">
        <v>82</v>
      </c>
      <c r="I5330" s="3">
        <v>42942</v>
      </c>
      <c r="J5330" s="3">
        <v>42946</v>
      </c>
      <c r="K5330" s="8" t="str">
        <f>IF(Sales_Pipeline[[#This Row],[Close_Date]]="","",TEXT(Sales_Pipeline[[#This Row],[Close_Date]],"ddd"))</f>
        <v>Sun</v>
      </c>
      <c r="L5330" s="8" t="str">
        <f>IF(Sales_Pipeline[[#This Row],[Close_Date]]="","",TEXT(Sales_Pipeline[[#This Row],[Close_Date]],"mmm"))</f>
        <v>Jul</v>
      </c>
      <c r="M5330" s="8" t="str">
        <f>IF(Sales_Pipeline[[#This Row],[Close_Date]]="","","Q"&amp;ROUNDUP(MONTH(Sales_Pipeline[[#This Row],[Close_Date]])/3,0))</f>
        <v>Q3</v>
      </c>
      <c r="N5330" s="2" cm="1">
        <f t="array" ref="N5330">IFERROR(_xlfn.IFS(Sales_Pipeline[[#This Row],[Deal_Stage]]="Won",_xlfn.XLOOKUP(Sales_Pipeline[[#This Row],[Product]],Products!$A$2:$A$8,Products!$C$2:$C$8),Sales_Pipeline[[#This Row],[Deal_Stage]]="Lost",_xlfn.XLOOKUP(Sales_Pipeline[[#This Row],[Product]],Products!$A$2:$A$8,Products!$C$2:$C$8)),"")</f>
        <v>3393</v>
      </c>
      <c r="O5330" s="2">
        <v>0</v>
      </c>
    </row>
    <row r="5331" spans="1:15" x14ac:dyDescent="0.3">
      <c r="A5331" t="s">
        <v>5477</v>
      </c>
      <c r="B5331" t="s">
        <v>12</v>
      </c>
      <c r="C5331" t="str">
        <f>_xlfn.XLOOKUP(Sales_Pipeline[[#This Row],[Sales_Agent]],Sales_Teams[Sales_Agent],Sales_Teams[Manager])</f>
        <v>Melvin Marxen</v>
      </c>
      <c r="D5331" t="str">
        <f>_xlfn.XLOOKUP(Sales_Pipeline[[#This Row],[Manager]],Sales_Teams[Manager],Sales_Teams[Regional_Office])</f>
        <v>Central</v>
      </c>
      <c r="E5331" t="s">
        <v>55</v>
      </c>
      <c r="F5331" t="s">
        <v>68</v>
      </c>
      <c r="G5331" t="str">
        <f>IFERROR(_xlfn.XLOOKUP(Sales_Pipeline[[#This Row],[Account]],Accounts!$A$2:$A$86,Accounts!$F$2:$F$86),"")</f>
        <v>United States</v>
      </c>
      <c r="H5331" t="s">
        <v>57</v>
      </c>
      <c r="I5331" s="3">
        <v>42942</v>
      </c>
      <c r="J5331" s="3">
        <v>42944</v>
      </c>
      <c r="K5331" s="8" t="str">
        <f>IF(Sales_Pipeline[[#This Row],[Close_Date]]="","",TEXT(Sales_Pipeline[[#This Row],[Close_Date]],"ddd"))</f>
        <v>Fri</v>
      </c>
      <c r="L5331" s="8" t="str">
        <f>IF(Sales_Pipeline[[#This Row],[Close_Date]]="","",TEXT(Sales_Pipeline[[#This Row],[Close_Date]],"mmm"))</f>
        <v>Jul</v>
      </c>
      <c r="M5331" s="8" t="str">
        <f>IF(Sales_Pipeline[[#This Row],[Close_Date]]="","","Q"&amp;ROUNDUP(MONTH(Sales_Pipeline[[#This Row],[Close_Date]])/3,0))</f>
        <v>Q3</v>
      </c>
      <c r="N5331" s="2" cm="1">
        <f t="array" ref="N5331">IFERROR(_xlfn.IFS(Sales_Pipeline[[#This Row],[Deal_Stage]]="Won",_xlfn.XLOOKUP(Sales_Pipeline[[#This Row],[Product]],Products!$A$2:$A$8,Products!$C$2:$C$8),Sales_Pipeline[[#This Row],[Deal_Stage]]="Lost",_xlfn.XLOOKUP(Sales_Pipeline[[#This Row],[Product]],Products!$A$2:$A$8,Products!$C$2:$C$8)),"")</f>
        <v>1096</v>
      </c>
      <c r="O5331" s="2">
        <v>1044</v>
      </c>
    </row>
    <row r="5332" spans="1:15" x14ac:dyDescent="0.3">
      <c r="A5332" t="s">
        <v>5478</v>
      </c>
      <c r="B5332" t="s">
        <v>45</v>
      </c>
      <c r="C5332" t="str">
        <f>_xlfn.XLOOKUP(Sales_Pipeline[[#This Row],[Sales_Agent]],Sales_Teams[Sales_Agent],Sales_Teams[Manager])</f>
        <v>Summer Sewald</v>
      </c>
      <c r="D5332" t="str">
        <f>_xlfn.XLOOKUP(Sales_Pipeline[[#This Row],[Manager]],Sales_Teams[Manager],Sales_Teams[Regional_Office])</f>
        <v>West</v>
      </c>
      <c r="E5332" t="s">
        <v>8953</v>
      </c>
      <c r="F5332" t="s">
        <v>173</v>
      </c>
      <c r="G5332" t="str">
        <f>IFERROR(_xlfn.XLOOKUP(Sales_Pipeline[[#This Row],[Account]],Accounts!$A$2:$A$86,Accounts!$F$2:$F$86),"")</f>
        <v>United States</v>
      </c>
      <c r="H5332" t="s">
        <v>82</v>
      </c>
      <c r="I5332" s="3">
        <v>42942</v>
      </c>
      <c r="J5332" s="3">
        <v>42946</v>
      </c>
      <c r="K5332" s="8" t="str">
        <f>IF(Sales_Pipeline[[#This Row],[Close_Date]]="","",TEXT(Sales_Pipeline[[#This Row],[Close_Date]],"ddd"))</f>
        <v>Sun</v>
      </c>
      <c r="L5332" s="8" t="str">
        <f>IF(Sales_Pipeline[[#This Row],[Close_Date]]="","",TEXT(Sales_Pipeline[[#This Row],[Close_Date]],"mmm"))</f>
        <v>Jul</v>
      </c>
      <c r="M5332" s="8" t="str">
        <f>IF(Sales_Pipeline[[#This Row],[Close_Date]]="","","Q"&amp;ROUNDUP(MONTH(Sales_Pipeline[[#This Row],[Close_Date]])/3,0))</f>
        <v>Q3</v>
      </c>
      <c r="N5332" s="2" cm="1">
        <f t="array" ref="N5332">IFERROR(_xlfn.IFS(Sales_Pipeline[[#This Row],[Deal_Stage]]="Won",_xlfn.XLOOKUP(Sales_Pipeline[[#This Row],[Product]],Products!$A$2:$A$8,Products!$C$2:$C$8),Sales_Pipeline[[#This Row],[Deal_Stage]]="Lost",_xlfn.XLOOKUP(Sales_Pipeline[[#This Row],[Product]],Products!$A$2:$A$8,Products!$C$2:$C$8)),"")</f>
        <v>4821</v>
      </c>
      <c r="O5332" s="2">
        <v>0</v>
      </c>
    </row>
    <row r="5333" spans="1:15" x14ac:dyDescent="0.3">
      <c r="A5333" t="s">
        <v>5479</v>
      </c>
      <c r="B5333" t="s">
        <v>9</v>
      </c>
      <c r="C5333" t="str">
        <f>_xlfn.XLOOKUP(Sales_Pipeline[[#This Row],[Sales_Agent]],Sales_Teams[Sales_Agent],Sales_Teams[Manager])</f>
        <v>Dustin Brinkmann</v>
      </c>
      <c r="D5333" t="str">
        <f>_xlfn.XLOOKUP(Sales_Pipeline[[#This Row],[Manager]],Sales_Teams[Manager],Sales_Teams[Regional_Office])</f>
        <v>Central</v>
      </c>
      <c r="E5333" t="s">
        <v>61</v>
      </c>
      <c r="G5333" t="str">
        <f>IFERROR(_xlfn.XLOOKUP(Sales_Pipeline[[#This Row],[Account]],Accounts!$A$2:$A$86,Accounts!$F$2:$F$86),"")</f>
        <v/>
      </c>
      <c r="H5333" t="s">
        <v>77</v>
      </c>
      <c r="I5333" s="3">
        <v>42942</v>
      </c>
      <c r="K5333" s="8" t="str">
        <f>IF(Sales_Pipeline[[#This Row],[Close_Date]]="","",TEXT(Sales_Pipeline[[#This Row],[Close_Date]],"ddd"))</f>
        <v/>
      </c>
      <c r="L5333" s="8" t="str">
        <f>IF(Sales_Pipeline[[#This Row],[Close_Date]]="","",TEXT(Sales_Pipeline[[#This Row],[Close_Date]],"mmm"))</f>
        <v/>
      </c>
      <c r="M5333" s="8" t="str">
        <f>IF(Sales_Pipeline[[#This Row],[Close_Date]]="","","Q"&amp;ROUNDUP(MONTH(Sales_Pipeline[[#This Row],[Close_Date]])/3,0))</f>
        <v/>
      </c>
      <c r="N5333" s="2" t="str" cm="1">
        <f t="array" ref="N5333">IFERROR(_xlfn.IFS(Sales_Pipeline[[#This Row],[Deal_Stage]]="Won",_xlfn.XLOOKUP(Sales_Pipeline[[#This Row],[Product]],Products!$A$2:$A$8,Products!$C$2:$C$8),Sales_Pipeline[[#This Row],[Deal_Stage]]="Lost",_xlfn.XLOOKUP(Sales_Pipeline[[#This Row],[Product]],Products!$A$2:$A$8,Products!$C$2:$C$8)),"")</f>
        <v/>
      </c>
      <c r="O5333" s="2">
        <v>0</v>
      </c>
    </row>
    <row r="5334" spans="1:15" x14ac:dyDescent="0.3">
      <c r="A5334" t="s">
        <v>5480</v>
      </c>
      <c r="B5334" t="s">
        <v>9</v>
      </c>
      <c r="C5334" t="str">
        <f>_xlfn.XLOOKUP(Sales_Pipeline[[#This Row],[Sales_Agent]],Sales_Teams[Sales_Agent],Sales_Teams[Manager])</f>
        <v>Dustin Brinkmann</v>
      </c>
      <c r="D5334" t="str">
        <f>_xlfn.XLOOKUP(Sales_Pipeline[[#This Row],[Manager]],Sales_Teams[Manager],Sales_Teams[Regional_Office])</f>
        <v>Central</v>
      </c>
      <c r="E5334" t="s">
        <v>76</v>
      </c>
      <c r="G5334" t="str">
        <f>IFERROR(_xlfn.XLOOKUP(Sales_Pipeline[[#This Row],[Account]],Accounts!$A$2:$A$86,Accounts!$F$2:$F$86),"")</f>
        <v/>
      </c>
      <c r="H5334" t="s">
        <v>77</v>
      </c>
      <c r="I5334" s="3">
        <v>42942</v>
      </c>
      <c r="K5334" s="8" t="str">
        <f>IF(Sales_Pipeline[[#This Row],[Close_Date]]="","",TEXT(Sales_Pipeline[[#This Row],[Close_Date]],"ddd"))</f>
        <v/>
      </c>
      <c r="L5334" s="8" t="str">
        <f>IF(Sales_Pipeline[[#This Row],[Close_Date]]="","",TEXT(Sales_Pipeline[[#This Row],[Close_Date]],"mmm"))</f>
        <v/>
      </c>
      <c r="M5334" s="8" t="str">
        <f>IF(Sales_Pipeline[[#This Row],[Close_Date]]="","","Q"&amp;ROUNDUP(MONTH(Sales_Pipeline[[#This Row],[Close_Date]])/3,0))</f>
        <v/>
      </c>
      <c r="N5334" s="2" t="str" cm="1">
        <f t="array" ref="N5334">IFERROR(_xlfn.IFS(Sales_Pipeline[[#This Row],[Deal_Stage]]="Won",_xlfn.XLOOKUP(Sales_Pipeline[[#This Row],[Product]],Products!$A$2:$A$8,Products!$C$2:$C$8),Sales_Pipeline[[#This Row],[Deal_Stage]]="Lost",_xlfn.XLOOKUP(Sales_Pipeline[[#This Row],[Product]],Products!$A$2:$A$8,Products!$C$2:$C$8)),"")</f>
        <v/>
      </c>
      <c r="O5334" s="2">
        <v>0</v>
      </c>
    </row>
    <row r="5335" spans="1:15" x14ac:dyDescent="0.3">
      <c r="A5335" t="s">
        <v>5481</v>
      </c>
      <c r="B5335" t="s">
        <v>9</v>
      </c>
      <c r="C5335" t="str">
        <f>_xlfn.XLOOKUP(Sales_Pipeline[[#This Row],[Sales_Agent]],Sales_Teams[Sales_Agent],Sales_Teams[Manager])</f>
        <v>Dustin Brinkmann</v>
      </c>
      <c r="D5335" t="str">
        <f>_xlfn.XLOOKUP(Sales_Pipeline[[#This Row],[Manager]],Sales_Teams[Manager],Sales_Teams[Regional_Office])</f>
        <v>Central</v>
      </c>
      <c r="E5335" t="s">
        <v>76</v>
      </c>
      <c r="G5335" t="str">
        <f>IFERROR(_xlfn.XLOOKUP(Sales_Pipeline[[#This Row],[Account]],Accounts!$A$2:$A$86,Accounts!$F$2:$F$86),"")</f>
        <v/>
      </c>
      <c r="H5335" t="s">
        <v>77</v>
      </c>
      <c r="I5335" s="3">
        <v>42942</v>
      </c>
      <c r="K5335" s="8" t="str">
        <f>IF(Sales_Pipeline[[#This Row],[Close_Date]]="","",TEXT(Sales_Pipeline[[#This Row],[Close_Date]],"ddd"))</f>
        <v/>
      </c>
      <c r="L5335" s="8" t="str">
        <f>IF(Sales_Pipeline[[#This Row],[Close_Date]]="","",TEXT(Sales_Pipeline[[#This Row],[Close_Date]],"mmm"))</f>
        <v/>
      </c>
      <c r="M5335" s="8" t="str">
        <f>IF(Sales_Pipeline[[#This Row],[Close_Date]]="","","Q"&amp;ROUNDUP(MONTH(Sales_Pipeline[[#This Row],[Close_Date]])/3,0))</f>
        <v/>
      </c>
      <c r="N5335" s="2" t="str" cm="1">
        <f t="array" ref="N5335">IFERROR(_xlfn.IFS(Sales_Pipeline[[#This Row],[Deal_Stage]]="Won",_xlfn.XLOOKUP(Sales_Pipeline[[#This Row],[Product]],Products!$A$2:$A$8,Products!$C$2:$C$8),Sales_Pipeline[[#This Row],[Deal_Stage]]="Lost",_xlfn.XLOOKUP(Sales_Pipeline[[#This Row],[Product]],Products!$A$2:$A$8,Products!$C$2:$C$8)),"")</f>
        <v/>
      </c>
      <c r="O5335" s="2">
        <v>0</v>
      </c>
    </row>
    <row r="5336" spans="1:15" x14ac:dyDescent="0.3">
      <c r="A5336" t="s">
        <v>5482</v>
      </c>
      <c r="B5336" t="s">
        <v>14</v>
      </c>
      <c r="C5336" t="str">
        <f>_xlfn.XLOOKUP(Sales_Pipeline[[#This Row],[Sales_Agent]],Sales_Teams[Sales_Agent],Sales_Teams[Manager])</f>
        <v>Melvin Marxen</v>
      </c>
      <c r="D5336" t="str">
        <f>_xlfn.XLOOKUP(Sales_Pipeline[[#This Row],[Manager]],Sales_Teams[Manager],Sales_Teams[Regional_Office])</f>
        <v>Central</v>
      </c>
      <c r="E5336" t="s">
        <v>55</v>
      </c>
      <c r="F5336" t="s">
        <v>206</v>
      </c>
      <c r="G5336" t="str">
        <f>IFERROR(_xlfn.XLOOKUP(Sales_Pipeline[[#This Row],[Account]],Accounts!$A$2:$A$86,Accounts!$F$2:$F$86),"")</f>
        <v>United States</v>
      </c>
      <c r="H5336" t="s">
        <v>77</v>
      </c>
      <c r="I5336" s="3">
        <v>42942</v>
      </c>
      <c r="K5336" s="8" t="str">
        <f>IF(Sales_Pipeline[[#This Row],[Close_Date]]="","",TEXT(Sales_Pipeline[[#This Row],[Close_Date]],"ddd"))</f>
        <v/>
      </c>
      <c r="L5336" s="8" t="str">
        <f>IF(Sales_Pipeline[[#This Row],[Close_Date]]="","",TEXT(Sales_Pipeline[[#This Row],[Close_Date]],"mmm"))</f>
        <v/>
      </c>
      <c r="M5336" s="8" t="str">
        <f>IF(Sales_Pipeline[[#This Row],[Close_Date]]="","","Q"&amp;ROUNDUP(MONTH(Sales_Pipeline[[#This Row],[Close_Date]])/3,0))</f>
        <v/>
      </c>
      <c r="N5336" s="2" t="str" cm="1">
        <f t="array" ref="N5336">IFERROR(_xlfn.IFS(Sales_Pipeline[[#This Row],[Deal_Stage]]="Won",_xlfn.XLOOKUP(Sales_Pipeline[[#This Row],[Product]],Products!$A$2:$A$8,Products!$C$2:$C$8),Sales_Pipeline[[#This Row],[Deal_Stage]]="Lost",_xlfn.XLOOKUP(Sales_Pipeline[[#This Row],[Product]],Products!$A$2:$A$8,Products!$C$2:$C$8)),"")</f>
        <v/>
      </c>
      <c r="O5336" s="2">
        <v>0</v>
      </c>
    </row>
    <row r="5337" spans="1:15" x14ac:dyDescent="0.3">
      <c r="A5337" t="s">
        <v>5483</v>
      </c>
      <c r="B5337" t="s">
        <v>32</v>
      </c>
      <c r="C5337" t="str">
        <f>_xlfn.XLOOKUP(Sales_Pipeline[[#This Row],[Sales_Agent]],Sales_Teams[Sales_Agent],Sales_Teams[Manager])</f>
        <v>Celia Rouche</v>
      </c>
      <c r="D5337" t="str">
        <f>_xlfn.XLOOKUP(Sales_Pipeline[[#This Row],[Manager]],Sales_Teams[Manager],Sales_Teams[Regional_Office])</f>
        <v>West</v>
      </c>
      <c r="E5337" t="s">
        <v>8953</v>
      </c>
      <c r="G5337" t="str">
        <f>IFERROR(_xlfn.XLOOKUP(Sales_Pipeline[[#This Row],[Account]],Accounts!$A$2:$A$86,Accounts!$F$2:$F$86),"")</f>
        <v/>
      </c>
      <c r="H5337" t="s">
        <v>77</v>
      </c>
      <c r="I5337" s="3">
        <v>42942</v>
      </c>
      <c r="K5337" s="8" t="str">
        <f>IF(Sales_Pipeline[[#This Row],[Close_Date]]="","",TEXT(Sales_Pipeline[[#This Row],[Close_Date]],"ddd"))</f>
        <v/>
      </c>
      <c r="L5337" s="8" t="str">
        <f>IF(Sales_Pipeline[[#This Row],[Close_Date]]="","",TEXT(Sales_Pipeline[[#This Row],[Close_Date]],"mmm"))</f>
        <v/>
      </c>
      <c r="M5337" s="8" t="str">
        <f>IF(Sales_Pipeline[[#This Row],[Close_Date]]="","","Q"&amp;ROUNDUP(MONTH(Sales_Pipeline[[#This Row],[Close_Date]])/3,0))</f>
        <v/>
      </c>
      <c r="N5337" s="2" t="str" cm="1">
        <f t="array" ref="N5337">IFERROR(_xlfn.IFS(Sales_Pipeline[[#This Row],[Deal_Stage]]="Won",_xlfn.XLOOKUP(Sales_Pipeline[[#This Row],[Product]],Products!$A$2:$A$8,Products!$C$2:$C$8),Sales_Pipeline[[#This Row],[Deal_Stage]]="Lost",_xlfn.XLOOKUP(Sales_Pipeline[[#This Row],[Product]],Products!$A$2:$A$8,Products!$C$2:$C$8)),"")</f>
        <v/>
      </c>
      <c r="O5337" s="2">
        <v>0</v>
      </c>
    </row>
    <row r="5338" spans="1:15" x14ac:dyDescent="0.3">
      <c r="A5338" t="s">
        <v>5484</v>
      </c>
      <c r="B5338" t="s">
        <v>32</v>
      </c>
      <c r="C5338" t="str">
        <f>_xlfn.XLOOKUP(Sales_Pipeline[[#This Row],[Sales_Agent]],Sales_Teams[Sales_Agent],Sales_Teams[Manager])</f>
        <v>Celia Rouche</v>
      </c>
      <c r="D5338" t="str">
        <f>_xlfn.XLOOKUP(Sales_Pipeline[[#This Row],[Manager]],Sales_Teams[Manager],Sales_Teams[Regional_Office])</f>
        <v>West</v>
      </c>
      <c r="E5338" t="s">
        <v>8953</v>
      </c>
      <c r="F5338" t="s">
        <v>211</v>
      </c>
      <c r="G5338" t="str">
        <f>IFERROR(_xlfn.XLOOKUP(Sales_Pipeline[[#This Row],[Account]],Accounts!$A$2:$A$86,Accounts!$F$2:$F$86),"")</f>
        <v>United States</v>
      </c>
      <c r="H5338" t="s">
        <v>82</v>
      </c>
      <c r="I5338" s="3">
        <v>42942</v>
      </c>
      <c r="J5338" s="3">
        <v>42953</v>
      </c>
      <c r="K5338" s="8" t="str">
        <f>IF(Sales_Pipeline[[#This Row],[Close_Date]]="","",TEXT(Sales_Pipeline[[#This Row],[Close_Date]],"ddd"))</f>
        <v>Sun</v>
      </c>
      <c r="L5338" s="8" t="str">
        <f>IF(Sales_Pipeline[[#This Row],[Close_Date]]="","",TEXT(Sales_Pipeline[[#This Row],[Close_Date]],"mmm"))</f>
        <v>Aug</v>
      </c>
      <c r="M5338" s="8" t="str">
        <f>IF(Sales_Pipeline[[#This Row],[Close_Date]]="","","Q"&amp;ROUNDUP(MONTH(Sales_Pipeline[[#This Row],[Close_Date]])/3,0))</f>
        <v>Q3</v>
      </c>
      <c r="N5338" s="2" cm="1">
        <f t="array" ref="N5338">IFERROR(_xlfn.IFS(Sales_Pipeline[[#This Row],[Deal_Stage]]="Won",_xlfn.XLOOKUP(Sales_Pipeline[[#This Row],[Product]],Products!$A$2:$A$8,Products!$C$2:$C$8),Sales_Pipeline[[#This Row],[Deal_Stage]]="Lost",_xlfn.XLOOKUP(Sales_Pipeline[[#This Row],[Product]],Products!$A$2:$A$8,Products!$C$2:$C$8)),"")</f>
        <v>4821</v>
      </c>
      <c r="O5338" s="2">
        <v>0</v>
      </c>
    </row>
    <row r="5339" spans="1:15" x14ac:dyDescent="0.3">
      <c r="A5339" t="s">
        <v>5485</v>
      </c>
      <c r="B5339" t="s">
        <v>23</v>
      </c>
      <c r="C5339" t="str">
        <f>_xlfn.XLOOKUP(Sales_Pipeline[[#This Row],[Sales_Agent]],Sales_Teams[Sales_Agent],Sales_Teams[Manager])</f>
        <v>Cara Losch</v>
      </c>
      <c r="D5339" t="str">
        <f>_xlfn.XLOOKUP(Sales_Pipeline[[#This Row],[Manager]],Sales_Teams[Manager],Sales_Teams[Regional_Office])</f>
        <v>East</v>
      </c>
      <c r="E5339" t="s">
        <v>76</v>
      </c>
      <c r="F5339" t="s">
        <v>96</v>
      </c>
      <c r="G5339" t="str">
        <f>IFERROR(_xlfn.XLOOKUP(Sales_Pipeline[[#This Row],[Account]],Accounts!$A$2:$A$86,Accounts!$F$2:$F$86),"")</f>
        <v>United States</v>
      </c>
      <c r="H5339" t="s">
        <v>57</v>
      </c>
      <c r="I5339" s="3">
        <v>42942</v>
      </c>
      <c r="J5339" s="3">
        <v>42944</v>
      </c>
      <c r="K5339" s="8" t="str">
        <f>IF(Sales_Pipeline[[#This Row],[Close_Date]]="","",TEXT(Sales_Pipeline[[#This Row],[Close_Date]],"ddd"))</f>
        <v>Fri</v>
      </c>
      <c r="L5339" s="8" t="str">
        <f>IF(Sales_Pipeline[[#This Row],[Close_Date]]="","",TEXT(Sales_Pipeline[[#This Row],[Close_Date]],"mmm"))</f>
        <v>Jul</v>
      </c>
      <c r="M5339" s="8" t="str">
        <f>IF(Sales_Pipeline[[#This Row],[Close_Date]]="","","Q"&amp;ROUNDUP(MONTH(Sales_Pipeline[[#This Row],[Close_Date]])/3,0))</f>
        <v>Q3</v>
      </c>
      <c r="N5339" s="2" cm="1">
        <f t="array" ref="N5339">IFERROR(_xlfn.IFS(Sales_Pipeline[[#This Row],[Deal_Stage]]="Won",_xlfn.XLOOKUP(Sales_Pipeline[[#This Row],[Product]],Products!$A$2:$A$8,Products!$C$2:$C$8),Sales_Pipeline[[#This Row],[Deal_Stage]]="Lost",_xlfn.XLOOKUP(Sales_Pipeline[[#This Row],[Product]],Products!$A$2:$A$8,Products!$C$2:$C$8)),"")</f>
        <v>3393</v>
      </c>
      <c r="O5339" s="2">
        <v>3596</v>
      </c>
    </row>
    <row r="5340" spans="1:15" x14ac:dyDescent="0.3">
      <c r="A5340" t="s">
        <v>5486</v>
      </c>
      <c r="B5340" t="s">
        <v>44</v>
      </c>
      <c r="C5340" t="str">
        <f>_xlfn.XLOOKUP(Sales_Pipeline[[#This Row],[Sales_Agent]],Sales_Teams[Sales_Agent],Sales_Teams[Manager])</f>
        <v>Summer Sewald</v>
      </c>
      <c r="D5340" t="str">
        <f>_xlfn.XLOOKUP(Sales_Pipeline[[#This Row],[Manager]],Sales_Teams[Manager],Sales_Teams[Regional_Office])</f>
        <v>West</v>
      </c>
      <c r="E5340" t="s">
        <v>63</v>
      </c>
      <c r="G5340" t="str">
        <f>IFERROR(_xlfn.XLOOKUP(Sales_Pipeline[[#This Row],[Account]],Accounts!$A$2:$A$86,Accounts!$F$2:$F$86),"")</f>
        <v/>
      </c>
      <c r="H5340" t="s">
        <v>77</v>
      </c>
      <c r="I5340" s="3">
        <v>42942</v>
      </c>
      <c r="K5340" s="8" t="str">
        <f>IF(Sales_Pipeline[[#This Row],[Close_Date]]="","",TEXT(Sales_Pipeline[[#This Row],[Close_Date]],"ddd"))</f>
        <v/>
      </c>
      <c r="L5340" s="8" t="str">
        <f>IF(Sales_Pipeline[[#This Row],[Close_Date]]="","",TEXT(Sales_Pipeline[[#This Row],[Close_Date]],"mmm"))</f>
        <v/>
      </c>
      <c r="M5340" s="8" t="str">
        <f>IF(Sales_Pipeline[[#This Row],[Close_Date]]="","","Q"&amp;ROUNDUP(MONTH(Sales_Pipeline[[#This Row],[Close_Date]])/3,0))</f>
        <v/>
      </c>
      <c r="N5340" s="2" t="str" cm="1">
        <f t="array" ref="N5340">IFERROR(_xlfn.IFS(Sales_Pipeline[[#This Row],[Deal_Stage]]="Won",_xlfn.XLOOKUP(Sales_Pipeline[[#This Row],[Product]],Products!$A$2:$A$8,Products!$C$2:$C$8),Sales_Pipeline[[#This Row],[Deal_Stage]]="Lost",_xlfn.XLOOKUP(Sales_Pipeline[[#This Row],[Product]],Products!$A$2:$A$8,Products!$C$2:$C$8)),"")</f>
        <v/>
      </c>
      <c r="O5340" s="2">
        <v>0</v>
      </c>
    </row>
    <row r="5341" spans="1:15" x14ac:dyDescent="0.3">
      <c r="A5341" t="s">
        <v>5487</v>
      </c>
      <c r="B5341" t="s">
        <v>44</v>
      </c>
      <c r="C5341" t="str">
        <f>_xlfn.XLOOKUP(Sales_Pipeline[[#This Row],[Sales_Agent]],Sales_Teams[Sales_Agent],Sales_Teams[Manager])</f>
        <v>Summer Sewald</v>
      </c>
      <c r="D5341" t="str">
        <f>_xlfn.XLOOKUP(Sales_Pipeline[[#This Row],[Manager]],Sales_Teams[Manager],Sales_Teams[Regional_Office])</f>
        <v>West</v>
      </c>
      <c r="E5341" t="s">
        <v>55</v>
      </c>
      <c r="F5341" t="s">
        <v>330</v>
      </c>
      <c r="G5341" t="str">
        <f>IFERROR(_xlfn.XLOOKUP(Sales_Pipeline[[#This Row],[Account]],Accounts!$A$2:$A$86,Accounts!$F$2:$F$86),"")</f>
        <v>Korea</v>
      </c>
      <c r="H5341" t="s">
        <v>82</v>
      </c>
      <c r="I5341" s="3">
        <v>42942</v>
      </c>
      <c r="J5341" s="3">
        <v>42943</v>
      </c>
      <c r="K5341" s="8" t="str">
        <f>IF(Sales_Pipeline[[#This Row],[Close_Date]]="","",TEXT(Sales_Pipeline[[#This Row],[Close_Date]],"ddd"))</f>
        <v>Thu</v>
      </c>
      <c r="L5341" s="8" t="str">
        <f>IF(Sales_Pipeline[[#This Row],[Close_Date]]="","",TEXT(Sales_Pipeline[[#This Row],[Close_Date]],"mmm"))</f>
        <v>Jul</v>
      </c>
      <c r="M5341" s="8" t="str">
        <f>IF(Sales_Pipeline[[#This Row],[Close_Date]]="","","Q"&amp;ROUNDUP(MONTH(Sales_Pipeline[[#This Row],[Close_Date]])/3,0))</f>
        <v>Q3</v>
      </c>
      <c r="N5341" s="2" cm="1">
        <f t="array" ref="N5341">IFERROR(_xlfn.IFS(Sales_Pipeline[[#This Row],[Deal_Stage]]="Won",_xlfn.XLOOKUP(Sales_Pipeline[[#This Row],[Product]],Products!$A$2:$A$8,Products!$C$2:$C$8),Sales_Pipeline[[#This Row],[Deal_Stage]]="Lost",_xlfn.XLOOKUP(Sales_Pipeline[[#This Row],[Product]],Products!$A$2:$A$8,Products!$C$2:$C$8)),"")</f>
        <v>1096</v>
      </c>
      <c r="O5341" s="2">
        <v>0</v>
      </c>
    </row>
    <row r="5342" spans="1:15" x14ac:dyDescent="0.3">
      <c r="A5342" t="s">
        <v>5488</v>
      </c>
      <c r="B5342" t="s">
        <v>44</v>
      </c>
      <c r="C5342" t="str">
        <f>_xlfn.XLOOKUP(Sales_Pipeline[[#This Row],[Sales_Agent]],Sales_Teams[Sales_Agent],Sales_Teams[Manager])</f>
        <v>Summer Sewald</v>
      </c>
      <c r="D5342" t="str">
        <f>_xlfn.XLOOKUP(Sales_Pipeline[[#This Row],[Manager]],Sales_Teams[Manager],Sales_Teams[Regional_Office])</f>
        <v>West</v>
      </c>
      <c r="E5342" t="s">
        <v>55</v>
      </c>
      <c r="F5342" t="s">
        <v>288</v>
      </c>
      <c r="G5342" t="str">
        <f>IFERROR(_xlfn.XLOOKUP(Sales_Pipeline[[#This Row],[Account]],Accounts!$A$2:$A$86,Accounts!$F$2:$F$86),"")</f>
        <v>United States</v>
      </c>
      <c r="H5342" t="s">
        <v>57</v>
      </c>
      <c r="I5342" s="3">
        <v>42942</v>
      </c>
      <c r="J5342" s="3">
        <v>43070</v>
      </c>
      <c r="K5342" s="8" t="str">
        <f>IF(Sales_Pipeline[[#This Row],[Close_Date]]="","",TEXT(Sales_Pipeline[[#This Row],[Close_Date]],"ddd"))</f>
        <v>Fri</v>
      </c>
      <c r="L5342" s="8" t="str">
        <f>IF(Sales_Pipeline[[#This Row],[Close_Date]]="","",TEXT(Sales_Pipeline[[#This Row],[Close_Date]],"mmm"))</f>
        <v>Dec</v>
      </c>
      <c r="M5342" s="8" t="str">
        <f>IF(Sales_Pipeline[[#This Row],[Close_Date]]="","","Q"&amp;ROUNDUP(MONTH(Sales_Pipeline[[#This Row],[Close_Date]])/3,0))</f>
        <v>Q4</v>
      </c>
      <c r="N5342" s="2" cm="1">
        <f t="array" ref="N5342">IFERROR(_xlfn.IFS(Sales_Pipeline[[#This Row],[Deal_Stage]]="Won",_xlfn.XLOOKUP(Sales_Pipeline[[#This Row],[Product]],Products!$A$2:$A$8,Products!$C$2:$C$8),Sales_Pipeline[[#This Row],[Deal_Stage]]="Lost",_xlfn.XLOOKUP(Sales_Pipeline[[#This Row],[Product]],Products!$A$2:$A$8,Products!$C$2:$C$8)),"")</f>
        <v>1096</v>
      </c>
      <c r="O5342" s="2">
        <v>1091</v>
      </c>
    </row>
    <row r="5343" spans="1:15" x14ac:dyDescent="0.3">
      <c r="A5343" t="s">
        <v>5489</v>
      </c>
      <c r="B5343" t="s">
        <v>44</v>
      </c>
      <c r="C5343" t="str">
        <f>_xlfn.XLOOKUP(Sales_Pipeline[[#This Row],[Sales_Agent]],Sales_Teams[Sales_Agent],Sales_Teams[Manager])</f>
        <v>Summer Sewald</v>
      </c>
      <c r="D5343" t="str">
        <f>_xlfn.XLOOKUP(Sales_Pipeline[[#This Row],[Manager]],Sales_Teams[Manager],Sales_Teams[Regional_Office])</f>
        <v>West</v>
      </c>
      <c r="E5343" t="s">
        <v>8953</v>
      </c>
      <c r="F5343" t="s">
        <v>145</v>
      </c>
      <c r="G5343" t="str">
        <f>IFERROR(_xlfn.XLOOKUP(Sales_Pipeline[[#This Row],[Account]],Accounts!$A$2:$A$86,Accounts!$F$2:$F$86),"")</f>
        <v>United States</v>
      </c>
      <c r="H5343" t="s">
        <v>57</v>
      </c>
      <c r="I5343" s="3">
        <v>42942</v>
      </c>
      <c r="J5343" s="3">
        <v>43004</v>
      </c>
      <c r="K5343" s="8" t="str">
        <f>IF(Sales_Pipeline[[#This Row],[Close_Date]]="","",TEXT(Sales_Pipeline[[#This Row],[Close_Date]],"ddd"))</f>
        <v>Tue</v>
      </c>
      <c r="L5343" s="8" t="str">
        <f>IF(Sales_Pipeline[[#This Row],[Close_Date]]="","",TEXT(Sales_Pipeline[[#This Row],[Close_Date]],"mmm"))</f>
        <v>Sep</v>
      </c>
      <c r="M5343" s="8" t="str">
        <f>IF(Sales_Pipeline[[#This Row],[Close_Date]]="","","Q"&amp;ROUNDUP(MONTH(Sales_Pipeline[[#This Row],[Close_Date]])/3,0))</f>
        <v>Q3</v>
      </c>
      <c r="N5343" s="2" cm="1">
        <f t="array" ref="N5343">IFERROR(_xlfn.IFS(Sales_Pipeline[[#This Row],[Deal_Stage]]="Won",_xlfn.XLOOKUP(Sales_Pipeline[[#This Row],[Product]],Products!$A$2:$A$8,Products!$C$2:$C$8),Sales_Pipeline[[#This Row],[Deal_Stage]]="Lost",_xlfn.XLOOKUP(Sales_Pipeline[[#This Row],[Product]],Products!$A$2:$A$8,Products!$C$2:$C$8)),"")</f>
        <v>4821</v>
      </c>
      <c r="O5343" s="2">
        <v>6000</v>
      </c>
    </row>
    <row r="5344" spans="1:15" x14ac:dyDescent="0.3">
      <c r="A5344" t="s">
        <v>5490</v>
      </c>
      <c r="B5344" t="s">
        <v>3</v>
      </c>
      <c r="C5344" t="str">
        <f>_xlfn.XLOOKUP(Sales_Pipeline[[#This Row],[Sales_Agent]],Sales_Teams[Sales_Agent],Sales_Teams[Manager])</f>
        <v>Dustin Brinkmann</v>
      </c>
      <c r="D5344" t="str">
        <f>_xlfn.XLOOKUP(Sales_Pipeline[[#This Row],[Manager]],Sales_Teams[Manager],Sales_Teams[Regional_Office])</f>
        <v>Central</v>
      </c>
      <c r="E5344" t="s">
        <v>84</v>
      </c>
      <c r="G5344" t="str">
        <f>IFERROR(_xlfn.XLOOKUP(Sales_Pipeline[[#This Row],[Account]],Accounts!$A$2:$A$86,Accounts!$F$2:$F$86),"")</f>
        <v/>
      </c>
      <c r="H5344" t="s">
        <v>77</v>
      </c>
      <c r="I5344" s="3">
        <v>42943</v>
      </c>
      <c r="K5344" s="8" t="str">
        <f>IF(Sales_Pipeline[[#This Row],[Close_Date]]="","",TEXT(Sales_Pipeline[[#This Row],[Close_Date]],"ddd"))</f>
        <v/>
      </c>
      <c r="L5344" s="8" t="str">
        <f>IF(Sales_Pipeline[[#This Row],[Close_Date]]="","",TEXT(Sales_Pipeline[[#This Row],[Close_Date]],"mmm"))</f>
        <v/>
      </c>
      <c r="M5344" s="8" t="str">
        <f>IF(Sales_Pipeline[[#This Row],[Close_Date]]="","","Q"&amp;ROUNDUP(MONTH(Sales_Pipeline[[#This Row],[Close_Date]])/3,0))</f>
        <v/>
      </c>
      <c r="N5344" s="2" t="str" cm="1">
        <f t="array" ref="N5344">IFERROR(_xlfn.IFS(Sales_Pipeline[[#This Row],[Deal_Stage]]="Won",_xlfn.XLOOKUP(Sales_Pipeline[[#This Row],[Product]],Products!$A$2:$A$8,Products!$C$2:$C$8),Sales_Pipeline[[#This Row],[Deal_Stage]]="Lost",_xlfn.XLOOKUP(Sales_Pipeline[[#This Row],[Product]],Products!$A$2:$A$8,Products!$C$2:$C$8)),"")</f>
        <v/>
      </c>
      <c r="O5344" s="2">
        <v>0</v>
      </c>
    </row>
    <row r="5345" spans="1:15" x14ac:dyDescent="0.3">
      <c r="A5345" t="s">
        <v>5491</v>
      </c>
      <c r="B5345" t="s">
        <v>3</v>
      </c>
      <c r="C5345" t="str">
        <f>_xlfn.XLOOKUP(Sales_Pipeline[[#This Row],[Sales_Agent]],Sales_Teams[Sales_Agent],Sales_Teams[Manager])</f>
        <v>Dustin Brinkmann</v>
      </c>
      <c r="D5345" t="str">
        <f>_xlfn.XLOOKUP(Sales_Pipeline[[#This Row],[Manager]],Sales_Teams[Manager],Sales_Teams[Regional_Office])</f>
        <v>Central</v>
      </c>
      <c r="E5345" t="s">
        <v>84</v>
      </c>
      <c r="G5345" t="str">
        <f>IFERROR(_xlfn.XLOOKUP(Sales_Pipeline[[#This Row],[Account]],Accounts!$A$2:$A$86,Accounts!$F$2:$F$86),"")</f>
        <v/>
      </c>
      <c r="H5345" t="s">
        <v>77</v>
      </c>
      <c r="I5345" s="3">
        <v>42943</v>
      </c>
      <c r="K5345" s="8" t="str">
        <f>IF(Sales_Pipeline[[#This Row],[Close_Date]]="","",TEXT(Sales_Pipeline[[#This Row],[Close_Date]],"ddd"))</f>
        <v/>
      </c>
      <c r="L5345" s="8" t="str">
        <f>IF(Sales_Pipeline[[#This Row],[Close_Date]]="","",TEXT(Sales_Pipeline[[#This Row],[Close_Date]],"mmm"))</f>
        <v/>
      </c>
      <c r="M5345" s="8" t="str">
        <f>IF(Sales_Pipeline[[#This Row],[Close_Date]]="","","Q"&amp;ROUNDUP(MONTH(Sales_Pipeline[[#This Row],[Close_Date]])/3,0))</f>
        <v/>
      </c>
      <c r="N5345" s="2" t="str" cm="1">
        <f t="array" ref="N5345">IFERROR(_xlfn.IFS(Sales_Pipeline[[#This Row],[Deal_Stage]]="Won",_xlfn.XLOOKUP(Sales_Pipeline[[#This Row],[Product]],Products!$A$2:$A$8,Products!$C$2:$C$8),Sales_Pipeline[[#This Row],[Deal_Stage]]="Lost",_xlfn.XLOOKUP(Sales_Pipeline[[#This Row],[Product]],Products!$A$2:$A$8,Products!$C$2:$C$8)),"")</f>
        <v/>
      </c>
      <c r="O5345" s="2">
        <v>0</v>
      </c>
    </row>
    <row r="5346" spans="1:15" x14ac:dyDescent="0.3">
      <c r="A5346" t="s">
        <v>5492</v>
      </c>
      <c r="B5346" t="s">
        <v>3</v>
      </c>
      <c r="C5346" t="str">
        <f>_xlfn.XLOOKUP(Sales_Pipeline[[#This Row],[Sales_Agent]],Sales_Teams[Sales_Agent],Sales_Teams[Manager])</f>
        <v>Dustin Brinkmann</v>
      </c>
      <c r="D5346" t="str">
        <f>_xlfn.XLOOKUP(Sales_Pipeline[[#This Row],[Manager]],Sales_Teams[Manager],Sales_Teams[Regional_Office])</f>
        <v>Central</v>
      </c>
      <c r="E5346" t="s">
        <v>61</v>
      </c>
      <c r="F5346" t="s">
        <v>143</v>
      </c>
      <c r="G5346" t="str">
        <f>IFERROR(_xlfn.XLOOKUP(Sales_Pipeline[[#This Row],[Account]],Accounts!$A$2:$A$86,Accounts!$F$2:$F$86),"")</f>
        <v>United States</v>
      </c>
      <c r="H5346" t="s">
        <v>77</v>
      </c>
      <c r="I5346" s="3">
        <v>42943</v>
      </c>
      <c r="K5346" s="8" t="str">
        <f>IF(Sales_Pipeline[[#This Row],[Close_Date]]="","",TEXT(Sales_Pipeline[[#This Row],[Close_Date]],"ddd"))</f>
        <v/>
      </c>
      <c r="L5346" s="8" t="str">
        <f>IF(Sales_Pipeline[[#This Row],[Close_Date]]="","",TEXT(Sales_Pipeline[[#This Row],[Close_Date]],"mmm"))</f>
        <v/>
      </c>
      <c r="M5346" s="8" t="str">
        <f>IF(Sales_Pipeline[[#This Row],[Close_Date]]="","","Q"&amp;ROUNDUP(MONTH(Sales_Pipeline[[#This Row],[Close_Date]])/3,0))</f>
        <v/>
      </c>
      <c r="N5346" s="2" t="str" cm="1">
        <f t="array" ref="N5346">IFERROR(_xlfn.IFS(Sales_Pipeline[[#This Row],[Deal_Stage]]="Won",_xlfn.XLOOKUP(Sales_Pipeline[[#This Row],[Product]],Products!$A$2:$A$8,Products!$C$2:$C$8),Sales_Pipeline[[#This Row],[Deal_Stage]]="Lost",_xlfn.XLOOKUP(Sales_Pipeline[[#This Row],[Product]],Products!$A$2:$A$8,Products!$C$2:$C$8)),"")</f>
        <v/>
      </c>
      <c r="O5346" s="2">
        <v>0</v>
      </c>
    </row>
    <row r="5347" spans="1:15" x14ac:dyDescent="0.3">
      <c r="A5347" t="s">
        <v>5493</v>
      </c>
      <c r="B5347" t="s">
        <v>3</v>
      </c>
      <c r="C5347" t="str">
        <f>_xlfn.XLOOKUP(Sales_Pipeline[[#This Row],[Sales_Agent]],Sales_Teams[Sales_Agent],Sales_Teams[Manager])</f>
        <v>Dustin Brinkmann</v>
      </c>
      <c r="D5347" t="str">
        <f>_xlfn.XLOOKUP(Sales_Pipeline[[#This Row],[Manager]],Sales_Teams[Manager],Sales_Teams[Regional_Office])</f>
        <v>Central</v>
      </c>
      <c r="E5347" t="s">
        <v>61</v>
      </c>
      <c r="G5347" t="str">
        <f>IFERROR(_xlfn.XLOOKUP(Sales_Pipeline[[#This Row],[Account]],Accounts!$A$2:$A$86,Accounts!$F$2:$F$86),"")</f>
        <v/>
      </c>
      <c r="H5347" t="s">
        <v>77</v>
      </c>
      <c r="I5347" s="3">
        <v>42943</v>
      </c>
      <c r="K5347" s="8" t="str">
        <f>IF(Sales_Pipeline[[#This Row],[Close_Date]]="","",TEXT(Sales_Pipeline[[#This Row],[Close_Date]],"ddd"))</f>
        <v/>
      </c>
      <c r="L5347" s="8" t="str">
        <f>IF(Sales_Pipeline[[#This Row],[Close_Date]]="","",TEXT(Sales_Pipeline[[#This Row],[Close_Date]],"mmm"))</f>
        <v/>
      </c>
      <c r="M5347" s="8" t="str">
        <f>IF(Sales_Pipeline[[#This Row],[Close_Date]]="","","Q"&amp;ROUNDUP(MONTH(Sales_Pipeline[[#This Row],[Close_Date]])/3,0))</f>
        <v/>
      </c>
      <c r="N5347" s="2" t="str" cm="1">
        <f t="array" ref="N5347">IFERROR(_xlfn.IFS(Sales_Pipeline[[#This Row],[Deal_Stage]]="Won",_xlfn.XLOOKUP(Sales_Pipeline[[#This Row],[Product]],Products!$A$2:$A$8,Products!$C$2:$C$8),Sales_Pipeline[[#This Row],[Deal_Stage]]="Lost",_xlfn.XLOOKUP(Sales_Pipeline[[#This Row],[Product]],Products!$A$2:$A$8,Products!$C$2:$C$8)),"")</f>
        <v/>
      </c>
      <c r="O5347" s="2">
        <v>0</v>
      </c>
    </row>
    <row r="5348" spans="1:15" x14ac:dyDescent="0.3">
      <c r="A5348" t="s">
        <v>5494</v>
      </c>
      <c r="B5348" t="s">
        <v>3</v>
      </c>
      <c r="C5348" t="str">
        <f>_xlfn.XLOOKUP(Sales_Pipeline[[#This Row],[Sales_Agent]],Sales_Teams[Sales_Agent],Sales_Teams[Manager])</f>
        <v>Dustin Brinkmann</v>
      </c>
      <c r="D5348" t="str">
        <f>_xlfn.XLOOKUP(Sales_Pipeline[[#This Row],[Manager]],Sales_Teams[Manager],Sales_Teams[Regional_Office])</f>
        <v>Central</v>
      </c>
      <c r="E5348" t="s">
        <v>84</v>
      </c>
      <c r="F5348" t="s">
        <v>79</v>
      </c>
      <c r="G5348" t="str">
        <f>IFERROR(_xlfn.XLOOKUP(Sales_Pipeline[[#This Row],[Account]],Accounts!$A$2:$A$86,Accounts!$F$2:$F$86),"")</f>
        <v>Philipines</v>
      </c>
      <c r="H5348" t="s">
        <v>57</v>
      </c>
      <c r="I5348" s="3">
        <v>42943</v>
      </c>
      <c r="J5348" s="3">
        <v>42945</v>
      </c>
      <c r="K5348" s="8" t="str">
        <f>IF(Sales_Pipeline[[#This Row],[Close_Date]]="","",TEXT(Sales_Pipeline[[#This Row],[Close_Date]],"ddd"))</f>
        <v>Sat</v>
      </c>
      <c r="L5348" s="8" t="str">
        <f>IF(Sales_Pipeline[[#This Row],[Close_Date]]="","",TEXT(Sales_Pipeline[[#This Row],[Close_Date]],"mmm"))</f>
        <v>Jul</v>
      </c>
      <c r="M5348" s="8" t="str">
        <f>IF(Sales_Pipeline[[#This Row],[Close_Date]]="","","Q"&amp;ROUNDUP(MONTH(Sales_Pipeline[[#This Row],[Close_Date]])/3,0))</f>
        <v>Q3</v>
      </c>
      <c r="N5348" s="2" cm="1">
        <f t="array" ref="N5348">IFERROR(_xlfn.IFS(Sales_Pipeline[[#This Row],[Deal_Stage]]="Won",_xlfn.XLOOKUP(Sales_Pipeline[[#This Row],[Product]],Products!$A$2:$A$8,Products!$C$2:$C$8),Sales_Pipeline[[#This Row],[Deal_Stage]]="Lost",_xlfn.XLOOKUP(Sales_Pipeline[[#This Row],[Product]],Products!$A$2:$A$8,Products!$C$2:$C$8)),"")</f>
        <v>5482</v>
      </c>
      <c r="O5348" s="2">
        <v>5068</v>
      </c>
    </row>
    <row r="5349" spans="1:15" x14ac:dyDescent="0.3">
      <c r="A5349" t="s">
        <v>5495</v>
      </c>
      <c r="B5349" t="s">
        <v>3</v>
      </c>
      <c r="C5349" t="str">
        <f>_xlfn.XLOOKUP(Sales_Pipeline[[#This Row],[Sales_Agent]],Sales_Teams[Sales_Agent],Sales_Teams[Manager])</f>
        <v>Dustin Brinkmann</v>
      </c>
      <c r="D5349" t="str">
        <f>_xlfn.XLOOKUP(Sales_Pipeline[[#This Row],[Manager]],Sales_Teams[Manager],Sales_Teams[Regional_Office])</f>
        <v>Central</v>
      </c>
      <c r="E5349" t="s">
        <v>61</v>
      </c>
      <c r="F5349" t="s">
        <v>229</v>
      </c>
      <c r="G5349" t="str">
        <f>IFERROR(_xlfn.XLOOKUP(Sales_Pipeline[[#This Row],[Account]],Accounts!$A$2:$A$86,Accounts!$F$2:$F$86),"")</f>
        <v>Norway</v>
      </c>
      <c r="H5349" t="s">
        <v>57</v>
      </c>
      <c r="I5349" s="3">
        <v>42943</v>
      </c>
      <c r="J5349" s="3">
        <v>42945</v>
      </c>
      <c r="K5349" s="8" t="str">
        <f>IF(Sales_Pipeline[[#This Row],[Close_Date]]="","",TEXT(Sales_Pipeline[[#This Row],[Close_Date]],"ddd"))</f>
        <v>Sat</v>
      </c>
      <c r="L5349" s="8" t="str">
        <f>IF(Sales_Pipeline[[#This Row],[Close_Date]]="","",TEXT(Sales_Pipeline[[#This Row],[Close_Date]],"mmm"))</f>
        <v>Jul</v>
      </c>
      <c r="M5349" s="8" t="str">
        <f>IF(Sales_Pipeline[[#This Row],[Close_Date]]="","","Q"&amp;ROUNDUP(MONTH(Sales_Pipeline[[#This Row],[Close_Date]])/3,0))</f>
        <v>Q3</v>
      </c>
      <c r="N5349" s="2" cm="1">
        <f t="array" ref="N5349">IFERROR(_xlfn.IFS(Sales_Pipeline[[#This Row],[Deal_Stage]]="Won",_xlfn.XLOOKUP(Sales_Pipeline[[#This Row],[Product]],Products!$A$2:$A$8,Products!$C$2:$C$8),Sales_Pipeline[[#This Row],[Deal_Stage]]="Lost",_xlfn.XLOOKUP(Sales_Pipeline[[#This Row],[Product]],Products!$A$2:$A$8,Products!$C$2:$C$8)),"")</f>
        <v>55</v>
      </c>
      <c r="O5349" s="2">
        <v>46</v>
      </c>
    </row>
    <row r="5350" spans="1:15" x14ac:dyDescent="0.3">
      <c r="A5350" t="s">
        <v>5496</v>
      </c>
      <c r="B5350" t="s">
        <v>27</v>
      </c>
      <c r="C5350" t="str">
        <f>_xlfn.XLOOKUP(Sales_Pipeline[[#This Row],[Sales_Agent]],Sales_Teams[Sales_Agent],Sales_Teams[Manager])</f>
        <v>Rocco Neubert</v>
      </c>
      <c r="D5350" t="str">
        <f>_xlfn.XLOOKUP(Sales_Pipeline[[#This Row],[Manager]],Sales_Teams[Manager],Sales_Teams[Regional_Office])</f>
        <v>East</v>
      </c>
      <c r="E5350" t="s">
        <v>76</v>
      </c>
      <c r="F5350" t="s">
        <v>103</v>
      </c>
      <c r="G5350" t="str">
        <f>IFERROR(_xlfn.XLOOKUP(Sales_Pipeline[[#This Row],[Account]],Accounts!$A$2:$A$86,Accounts!$F$2:$F$86),"")</f>
        <v>United States</v>
      </c>
      <c r="H5350" t="s">
        <v>82</v>
      </c>
      <c r="I5350" s="3">
        <v>42943</v>
      </c>
      <c r="J5350" s="3">
        <v>43081</v>
      </c>
      <c r="K5350" s="8" t="str">
        <f>IF(Sales_Pipeline[[#This Row],[Close_Date]]="","",TEXT(Sales_Pipeline[[#This Row],[Close_Date]],"ddd"))</f>
        <v>Tue</v>
      </c>
      <c r="L5350" s="8" t="str">
        <f>IF(Sales_Pipeline[[#This Row],[Close_Date]]="","",TEXT(Sales_Pipeline[[#This Row],[Close_Date]],"mmm"))</f>
        <v>Dec</v>
      </c>
      <c r="M5350" s="8" t="str">
        <f>IF(Sales_Pipeline[[#This Row],[Close_Date]]="","","Q"&amp;ROUNDUP(MONTH(Sales_Pipeline[[#This Row],[Close_Date]])/3,0))</f>
        <v>Q4</v>
      </c>
      <c r="N5350" s="2" cm="1">
        <f t="array" ref="N5350">IFERROR(_xlfn.IFS(Sales_Pipeline[[#This Row],[Deal_Stage]]="Won",_xlfn.XLOOKUP(Sales_Pipeline[[#This Row],[Product]],Products!$A$2:$A$8,Products!$C$2:$C$8),Sales_Pipeline[[#This Row],[Deal_Stage]]="Lost",_xlfn.XLOOKUP(Sales_Pipeline[[#This Row],[Product]],Products!$A$2:$A$8,Products!$C$2:$C$8)),"")</f>
        <v>3393</v>
      </c>
      <c r="O5350" s="2">
        <v>0</v>
      </c>
    </row>
    <row r="5351" spans="1:15" x14ac:dyDescent="0.3">
      <c r="A5351" t="s">
        <v>5497</v>
      </c>
      <c r="B5351" t="s">
        <v>6</v>
      </c>
      <c r="C5351" t="str">
        <f>_xlfn.XLOOKUP(Sales_Pipeline[[#This Row],[Sales_Agent]],Sales_Teams[Sales_Agent],Sales_Teams[Manager])</f>
        <v>Dustin Brinkmann</v>
      </c>
      <c r="D5351" t="str">
        <f>_xlfn.XLOOKUP(Sales_Pipeline[[#This Row],[Manager]],Sales_Teams[Manager],Sales_Teams[Regional_Office])</f>
        <v>Central</v>
      </c>
      <c r="E5351" t="s">
        <v>55</v>
      </c>
      <c r="G5351" t="str">
        <f>IFERROR(_xlfn.XLOOKUP(Sales_Pipeline[[#This Row],[Account]],Accounts!$A$2:$A$86,Accounts!$F$2:$F$86),"")</f>
        <v/>
      </c>
      <c r="H5351" t="s">
        <v>77</v>
      </c>
      <c r="I5351" s="3">
        <v>42943</v>
      </c>
      <c r="K5351" s="8" t="str">
        <f>IF(Sales_Pipeline[[#This Row],[Close_Date]]="","",TEXT(Sales_Pipeline[[#This Row],[Close_Date]],"ddd"))</f>
        <v/>
      </c>
      <c r="L5351" s="8" t="str">
        <f>IF(Sales_Pipeline[[#This Row],[Close_Date]]="","",TEXT(Sales_Pipeline[[#This Row],[Close_Date]],"mmm"))</f>
        <v/>
      </c>
      <c r="M5351" s="8" t="str">
        <f>IF(Sales_Pipeline[[#This Row],[Close_Date]]="","","Q"&amp;ROUNDUP(MONTH(Sales_Pipeline[[#This Row],[Close_Date]])/3,0))</f>
        <v/>
      </c>
      <c r="N5351" s="2" t="str" cm="1">
        <f t="array" ref="N5351">IFERROR(_xlfn.IFS(Sales_Pipeline[[#This Row],[Deal_Stage]]="Won",_xlfn.XLOOKUP(Sales_Pipeline[[#This Row],[Product]],Products!$A$2:$A$8,Products!$C$2:$C$8),Sales_Pipeline[[#This Row],[Deal_Stage]]="Lost",_xlfn.XLOOKUP(Sales_Pipeline[[#This Row],[Product]],Products!$A$2:$A$8,Products!$C$2:$C$8)),"")</f>
        <v/>
      </c>
      <c r="O5351" s="2">
        <v>0</v>
      </c>
    </row>
    <row r="5352" spans="1:15" x14ac:dyDescent="0.3">
      <c r="A5352" t="s">
        <v>5498</v>
      </c>
      <c r="B5352" t="s">
        <v>6</v>
      </c>
      <c r="C5352" t="str">
        <f>_xlfn.XLOOKUP(Sales_Pipeline[[#This Row],[Sales_Agent]],Sales_Teams[Sales_Agent],Sales_Teams[Manager])</f>
        <v>Dustin Brinkmann</v>
      </c>
      <c r="D5352" t="str">
        <f>_xlfn.XLOOKUP(Sales_Pipeline[[#This Row],[Manager]],Sales_Teams[Manager],Sales_Teams[Regional_Office])</f>
        <v>Central</v>
      </c>
      <c r="E5352" t="s">
        <v>76</v>
      </c>
      <c r="F5352" t="s">
        <v>247</v>
      </c>
      <c r="G5352" t="str">
        <f>IFERROR(_xlfn.XLOOKUP(Sales_Pipeline[[#This Row],[Account]],Accounts!$A$2:$A$86,Accounts!$F$2:$F$86),"")</f>
        <v>United States</v>
      </c>
      <c r="H5352" t="s">
        <v>57</v>
      </c>
      <c r="I5352" s="3">
        <v>42943</v>
      </c>
      <c r="J5352" s="3">
        <v>42949</v>
      </c>
      <c r="K5352" s="8" t="str">
        <f>IF(Sales_Pipeline[[#This Row],[Close_Date]]="","",TEXT(Sales_Pipeline[[#This Row],[Close_Date]],"ddd"))</f>
        <v>Wed</v>
      </c>
      <c r="L5352" s="8" t="str">
        <f>IF(Sales_Pipeline[[#This Row],[Close_Date]]="","",TEXT(Sales_Pipeline[[#This Row],[Close_Date]],"mmm"))</f>
        <v>Aug</v>
      </c>
      <c r="M5352" s="8" t="str">
        <f>IF(Sales_Pipeline[[#This Row],[Close_Date]]="","","Q"&amp;ROUNDUP(MONTH(Sales_Pipeline[[#This Row],[Close_Date]])/3,0))</f>
        <v>Q3</v>
      </c>
      <c r="N5352" s="2" cm="1">
        <f t="array" ref="N5352">IFERROR(_xlfn.IFS(Sales_Pipeline[[#This Row],[Deal_Stage]]="Won",_xlfn.XLOOKUP(Sales_Pipeline[[#This Row],[Product]],Products!$A$2:$A$8,Products!$C$2:$C$8),Sales_Pipeline[[#This Row],[Deal_Stage]]="Lost",_xlfn.XLOOKUP(Sales_Pipeline[[#This Row],[Product]],Products!$A$2:$A$8,Products!$C$2:$C$8)),"")</f>
        <v>3393</v>
      </c>
      <c r="O5352" s="2">
        <v>3025</v>
      </c>
    </row>
    <row r="5353" spans="1:15" x14ac:dyDescent="0.3">
      <c r="A5353" t="s">
        <v>5499</v>
      </c>
      <c r="B5353" t="s">
        <v>20</v>
      </c>
      <c r="C5353" t="str">
        <f>_xlfn.XLOOKUP(Sales_Pipeline[[#This Row],[Sales_Agent]],Sales_Teams[Sales_Agent],Sales_Teams[Manager])</f>
        <v>Cara Losch</v>
      </c>
      <c r="D5353" t="str">
        <f>_xlfn.XLOOKUP(Sales_Pipeline[[#This Row],[Manager]],Sales_Teams[Manager],Sales_Teams[Regional_Office])</f>
        <v>East</v>
      </c>
      <c r="E5353" t="s">
        <v>55</v>
      </c>
      <c r="F5353" t="s">
        <v>425</v>
      </c>
      <c r="G5353" t="str">
        <f>IFERROR(_xlfn.XLOOKUP(Sales_Pipeline[[#This Row],[Account]],Accounts!$A$2:$A$86,Accounts!$F$2:$F$86),"")</f>
        <v>United States</v>
      </c>
      <c r="H5353" t="s">
        <v>82</v>
      </c>
      <c r="I5353" s="3">
        <v>42943</v>
      </c>
      <c r="J5353" s="3">
        <v>42945</v>
      </c>
      <c r="K5353" s="8" t="str">
        <f>IF(Sales_Pipeline[[#This Row],[Close_Date]]="","",TEXT(Sales_Pipeline[[#This Row],[Close_Date]],"ddd"))</f>
        <v>Sat</v>
      </c>
      <c r="L5353" s="8" t="str">
        <f>IF(Sales_Pipeline[[#This Row],[Close_Date]]="","",TEXT(Sales_Pipeline[[#This Row],[Close_Date]],"mmm"))</f>
        <v>Jul</v>
      </c>
      <c r="M5353" s="8" t="str">
        <f>IF(Sales_Pipeline[[#This Row],[Close_Date]]="","","Q"&amp;ROUNDUP(MONTH(Sales_Pipeline[[#This Row],[Close_Date]])/3,0))</f>
        <v>Q3</v>
      </c>
      <c r="N5353" s="2" cm="1">
        <f t="array" ref="N5353">IFERROR(_xlfn.IFS(Sales_Pipeline[[#This Row],[Deal_Stage]]="Won",_xlfn.XLOOKUP(Sales_Pipeline[[#This Row],[Product]],Products!$A$2:$A$8,Products!$C$2:$C$8),Sales_Pipeline[[#This Row],[Deal_Stage]]="Lost",_xlfn.XLOOKUP(Sales_Pipeline[[#This Row],[Product]],Products!$A$2:$A$8,Products!$C$2:$C$8)),"")</f>
        <v>1096</v>
      </c>
      <c r="O5353" s="2">
        <v>0</v>
      </c>
    </row>
    <row r="5354" spans="1:15" x14ac:dyDescent="0.3">
      <c r="A5354" t="s">
        <v>5500</v>
      </c>
      <c r="B5354" t="s">
        <v>15</v>
      </c>
      <c r="C5354" t="str">
        <f>_xlfn.XLOOKUP(Sales_Pipeline[[#This Row],[Sales_Agent]],Sales_Teams[Sales_Agent],Sales_Teams[Manager])</f>
        <v>Melvin Marxen</v>
      </c>
      <c r="D5354" t="str">
        <f>_xlfn.XLOOKUP(Sales_Pipeline[[#This Row],[Manager]],Sales_Teams[Manager],Sales_Teams[Regional_Office])</f>
        <v>Central</v>
      </c>
      <c r="E5354" t="s">
        <v>55</v>
      </c>
      <c r="G5354" t="str">
        <f>IFERROR(_xlfn.XLOOKUP(Sales_Pipeline[[#This Row],[Account]],Accounts!$A$2:$A$86,Accounts!$F$2:$F$86),"")</f>
        <v/>
      </c>
      <c r="H5354" t="s">
        <v>77</v>
      </c>
      <c r="I5354" s="3">
        <v>42943</v>
      </c>
      <c r="K5354" s="8" t="str">
        <f>IF(Sales_Pipeline[[#This Row],[Close_Date]]="","",TEXT(Sales_Pipeline[[#This Row],[Close_Date]],"ddd"))</f>
        <v/>
      </c>
      <c r="L5354" s="8" t="str">
        <f>IF(Sales_Pipeline[[#This Row],[Close_Date]]="","",TEXT(Sales_Pipeline[[#This Row],[Close_Date]],"mmm"))</f>
        <v/>
      </c>
      <c r="M5354" s="8" t="str">
        <f>IF(Sales_Pipeline[[#This Row],[Close_Date]]="","","Q"&amp;ROUNDUP(MONTH(Sales_Pipeline[[#This Row],[Close_Date]])/3,0))</f>
        <v/>
      </c>
      <c r="N5354" s="2" t="str" cm="1">
        <f t="array" ref="N5354">IFERROR(_xlfn.IFS(Sales_Pipeline[[#This Row],[Deal_Stage]]="Won",_xlfn.XLOOKUP(Sales_Pipeline[[#This Row],[Product]],Products!$A$2:$A$8,Products!$C$2:$C$8),Sales_Pipeline[[#This Row],[Deal_Stage]]="Lost",_xlfn.XLOOKUP(Sales_Pipeline[[#This Row],[Product]],Products!$A$2:$A$8,Products!$C$2:$C$8)),"")</f>
        <v/>
      </c>
      <c r="O5354" s="2">
        <v>0</v>
      </c>
    </row>
    <row r="5355" spans="1:15" x14ac:dyDescent="0.3">
      <c r="A5355" t="s">
        <v>5501</v>
      </c>
      <c r="B5355" t="s">
        <v>15</v>
      </c>
      <c r="C5355" t="str">
        <f>_xlfn.XLOOKUP(Sales_Pipeline[[#This Row],[Sales_Agent]],Sales_Teams[Sales_Agent],Sales_Teams[Manager])</f>
        <v>Melvin Marxen</v>
      </c>
      <c r="D5355" t="str">
        <f>_xlfn.XLOOKUP(Sales_Pipeline[[#This Row],[Manager]],Sales_Teams[Manager],Sales_Teams[Regional_Office])</f>
        <v>Central</v>
      </c>
      <c r="E5355" t="s">
        <v>8953</v>
      </c>
      <c r="F5355" t="s">
        <v>89</v>
      </c>
      <c r="G5355" t="str">
        <f>IFERROR(_xlfn.XLOOKUP(Sales_Pipeline[[#This Row],[Account]],Accounts!$A$2:$A$86,Accounts!$F$2:$F$86),"")</f>
        <v>United States</v>
      </c>
      <c r="H5355" t="s">
        <v>77</v>
      </c>
      <c r="I5355" s="3">
        <v>42943</v>
      </c>
      <c r="K5355" s="8" t="str">
        <f>IF(Sales_Pipeline[[#This Row],[Close_Date]]="","",TEXT(Sales_Pipeline[[#This Row],[Close_Date]],"ddd"))</f>
        <v/>
      </c>
      <c r="L5355" s="8" t="str">
        <f>IF(Sales_Pipeline[[#This Row],[Close_Date]]="","",TEXT(Sales_Pipeline[[#This Row],[Close_Date]],"mmm"))</f>
        <v/>
      </c>
      <c r="M5355" s="8" t="str">
        <f>IF(Sales_Pipeline[[#This Row],[Close_Date]]="","","Q"&amp;ROUNDUP(MONTH(Sales_Pipeline[[#This Row],[Close_Date]])/3,0))</f>
        <v/>
      </c>
      <c r="N5355" s="2" t="str" cm="1">
        <f t="array" ref="N5355">IFERROR(_xlfn.IFS(Sales_Pipeline[[#This Row],[Deal_Stage]]="Won",_xlfn.XLOOKUP(Sales_Pipeline[[#This Row],[Product]],Products!$A$2:$A$8,Products!$C$2:$C$8),Sales_Pipeline[[#This Row],[Deal_Stage]]="Lost",_xlfn.XLOOKUP(Sales_Pipeline[[#This Row],[Product]],Products!$A$2:$A$8,Products!$C$2:$C$8)),"")</f>
        <v/>
      </c>
      <c r="O5355" s="2">
        <v>0</v>
      </c>
    </row>
    <row r="5356" spans="1:15" x14ac:dyDescent="0.3">
      <c r="A5356" t="s">
        <v>5502</v>
      </c>
      <c r="B5356" t="s">
        <v>15</v>
      </c>
      <c r="C5356" t="str">
        <f>_xlfn.XLOOKUP(Sales_Pipeline[[#This Row],[Sales_Agent]],Sales_Teams[Sales_Agent],Sales_Teams[Manager])</f>
        <v>Melvin Marxen</v>
      </c>
      <c r="D5356" t="str">
        <f>_xlfn.XLOOKUP(Sales_Pipeline[[#This Row],[Manager]],Sales_Teams[Manager],Sales_Teams[Regional_Office])</f>
        <v>Central</v>
      </c>
      <c r="E5356" t="s">
        <v>8953</v>
      </c>
      <c r="F5356" t="s">
        <v>155</v>
      </c>
      <c r="G5356" t="str">
        <f>IFERROR(_xlfn.XLOOKUP(Sales_Pipeline[[#This Row],[Account]],Accounts!$A$2:$A$86,Accounts!$F$2:$F$86),"")</f>
        <v>United States</v>
      </c>
      <c r="H5356" t="s">
        <v>77</v>
      </c>
      <c r="I5356" s="3">
        <v>42943</v>
      </c>
      <c r="K5356" s="8" t="str">
        <f>IF(Sales_Pipeline[[#This Row],[Close_Date]]="","",TEXT(Sales_Pipeline[[#This Row],[Close_Date]],"ddd"))</f>
        <v/>
      </c>
      <c r="L5356" s="8" t="str">
        <f>IF(Sales_Pipeline[[#This Row],[Close_Date]]="","",TEXT(Sales_Pipeline[[#This Row],[Close_Date]],"mmm"))</f>
        <v/>
      </c>
      <c r="M5356" s="8" t="str">
        <f>IF(Sales_Pipeline[[#This Row],[Close_Date]]="","","Q"&amp;ROUNDUP(MONTH(Sales_Pipeline[[#This Row],[Close_Date]])/3,0))</f>
        <v/>
      </c>
      <c r="N5356" s="2" t="str" cm="1">
        <f t="array" ref="N5356">IFERROR(_xlfn.IFS(Sales_Pipeline[[#This Row],[Deal_Stage]]="Won",_xlfn.XLOOKUP(Sales_Pipeline[[#This Row],[Product]],Products!$A$2:$A$8,Products!$C$2:$C$8),Sales_Pipeline[[#This Row],[Deal_Stage]]="Lost",_xlfn.XLOOKUP(Sales_Pipeline[[#This Row],[Product]],Products!$A$2:$A$8,Products!$C$2:$C$8)),"")</f>
        <v/>
      </c>
      <c r="O5356" s="2">
        <v>0</v>
      </c>
    </row>
    <row r="5357" spans="1:15" x14ac:dyDescent="0.3">
      <c r="A5357" t="s">
        <v>5503</v>
      </c>
      <c r="B5357" t="s">
        <v>15</v>
      </c>
      <c r="C5357" t="str">
        <f>_xlfn.XLOOKUP(Sales_Pipeline[[#This Row],[Sales_Agent]],Sales_Teams[Sales_Agent],Sales_Teams[Manager])</f>
        <v>Melvin Marxen</v>
      </c>
      <c r="D5357" t="str">
        <f>_xlfn.XLOOKUP(Sales_Pipeline[[#This Row],[Manager]],Sales_Teams[Manager],Sales_Teams[Regional_Office])</f>
        <v>Central</v>
      </c>
      <c r="E5357" t="s">
        <v>8953</v>
      </c>
      <c r="F5357" t="s">
        <v>216</v>
      </c>
      <c r="G5357" t="str">
        <f>IFERROR(_xlfn.XLOOKUP(Sales_Pipeline[[#This Row],[Account]],Accounts!$A$2:$A$86,Accounts!$F$2:$F$86),"")</f>
        <v>United States</v>
      </c>
      <c r="H5357" t="s">
        <v>77</v>
      </c>
      <c r="I5357" s="3">
        <v>42943</v>
      </c>
      <c r="K5357" s="8" t="str">
        <f>IF(Sales_Pipeline[[#This Row],[Close_Date]]="","",TEXT(Sales_Pipeline[[#This Row],[Close_Date]],"ddd"))</f>
        <v/>
      </c>
      <c r="L5357" s="8" t="str">
        <f>IF(Sales_Pipeline[[#This Row],[Close_Date]]="","",TEXT(Sales_Pipeline[[#This Row],[Close_Date]],"mmm"))</f>
        <v/>
      </c>
      <c r="M5357" s="8" t="str">
        <f>IF(Sales_Pipeline[[#This Row],[Close_Date]]="","","Q"&amp;ROUNDUP(MONTH(Sales_Pipeline[[#This Row],[Close_Date]])/3,0))</f>
        <v/>
      </c>
      <c r="N5357" s="2" t="str" cm="1">
        <f t="array" ref="N5357">IFERROR(_xlfn.IFS(Sales_Pipeline[[#This Row],[Deal_Stage]]="Won",_xlfn.XLOOKUP(Sales_Pipeline[[#This Row],[Product]],Products!$A$2:$A$8,Products!$C$2:$C$8),Sales_Pipeline[[#This Row],[Deal_Stage]]="Lost",_xlfn.XLOOKUP(Sales_Pipeline[[#This Row],[Product]],Products!$A$2:$A$8,Products!$C$2:$C$8)),"")</f>
        <v/>
      </c>
      <c r="O5357" s="2">
        <v>0</v>
      </c>
    </row>
    <row r="5358" spans="1:15" x14ac:dyDescent="0.3">
      <c r="A5358" t="s">
        <v>5504</v>
      </c>
      <c r="B5358" t="s">
        <v>15</v>
      </c>
      <c r="C5358" t="str">
        <f>_xlfn.XLOOKUP(Sales_Pipeline[[#This Row],[Sales_Agent]],Sales_Teams[Sales_Agent],Sales_Teams[Manager])</f>
        <v>Melvin Marxen</v>
      </c>
      <c r="D5358" t="str">
        <f>_xlfn.XLOOKUP(Sales_Pipeline[[#This Row],[Manager]],Sales_Teams[Manager],Sales_Teams[Regional_Office])</f>
        <v>Central</v>
      </c>
      <c r="E5358" t="s">
        <v>8953</v>
      </c>
      <c r="G5358" t="str">
        <f>IFERROR(_xlfn.XLOOKUP(Sales_Pipeline[[#This Row],[Account]],Accounts!$A$2:$A$86,Accounts!$F$2:$F$86),"")</f>
        <v/>
      </c>
      <c r="H5358" t="s">
        <v>77</v>
      </c>
      <c r="I5358" s="3">
        <v>42943</v>
      </c>
      <c r="K5358" s="8" t="str">
        <f>IF(Sales_Pipeline[[#This Row],[Close_Date]]="","",TEXT(Sales_Pipeline[[#This Row],[Close_Date]],"ddd"))</f>
        <v/>
      </c>
      <c r="L5358" s="8" t="str">
        <f>IF(Sales_Pipeline[[#This Row],[Close_Date]]="","",TEXT(Sales_Pipeline[[#This Row],[Close_Date]],"mmm"))</f>
        <v/>
      </c>
      <c r="M5358" s="8" t="str">
        <f>IF(Sales_Pipeline[[#This Row],[Close_Date]]="","","Q"&amp;ROUNDUP(MONTH(Sales_Pipeline[[#This Row],[Close_Date]])/3,0))</f>
        <v/>
      </c>
      <c r="N5358" s="2" t="str" cm="1">
        <f t="array" ref="N5358">IFERROR(_xlfn.IFS(Sales_Pipeline[[#This Row],[Deal_Stage]]="Won",_xlfn.XLOOKUP(Sales_Pipeline[[#This Row],[Product]],Products!$A$2:$A$8,Products!$C$2:$C$8),Sales_Pipeline[[#This Row],[Deal_Stage]]="Lost",_xlfn.XLOOKUP(Sales_Pipeline[[#This Row],[Product]],Products!$A$2:$A$8,Products!$C$2:$C$8)),"")</f>
        <v/>
      </c>
      <c r="O5358" s="2">
        <v>0</v>
      </c>
    </row>
    <row r="5359" spans="1:15" x14ac:dyDescent="0.3">
      <c r="A5359" t="s">
        <v>5505</v>
      </c>
      <c r="B5359" t="s">
        <v>15</v>
      </c>
      <c r="C5359" t="str">
        <f>_xlfn.XLOOKUP(Sales_Pipeline[[#This Row],[Sales_Agent]],Sales_Teams[Sales_Agent],Sales_Teams[Manager])</f>
        <v>Melvin Marxen</v>
      </c>
      <c r="D5359" t="str">
        <f>_xlfn.XLOOKUP(Sales_Pipeline[[#This Row],[Manager]],Sales_Teams[Manager],Sales_Teams[Regional_Office])</f>
        <v>Central</v>
      </c>
      <c r="E5359" t="s">
        <v>8953</v>
      </c>
      <c r="G5359" t="str">
        <f>IFERROR(_xlfn.XLOOKUP(Sales_Pipeline[[#This Row],[Account]],Accounts!$A$2:$A$86,Accounts!$F$2:$F$86),"")</f>
        <v/>
      </c>
      <c r="H5359" t="s">
        <v>77</v>
      </c>
      <c r="I5359" s="3">
        <v>42943</v>
      </c>
      <c r="K5359" s="8" t="str">
        <f>IF(Sales_Pipeline[[#This Row],[Close_Date]]="","",TEXT(Sales_Pipeline[[#This Row],[Close_Date]],"ddd"))</f>
        <v/>
      </c>
      <c r="L5359" s="8" t="str">
        <f>IF(Sales_Pipeline[[#This Row],[Close_Date]]="","",TEXT(Sales_Pipeline[[#This Row],[Close_Date]],"mmm"))</f>
        <v/>
      </c>
      <c r="M5359" s="8" t="str">
        <f>IF(Sales_Pipeline[[#This Row],[Close_Date]]="","","Q"&amp;ROUNDUP(MONTH(Sales_Pipeline[[#This Row],[Close_Date]])/3,0))</f>
        <v/>
      </c>
      <c r="N5359" s="2" t="str" cm="1">
        <f t="array" ref="N5359">IFERROR(_xlfn.IFS(Sales_Pipeline[[#This Row],[Deal_Stage]]="Won",_xlfn.XLOOKUP(Sales_Pipeline[[#This Row],[Product]],Products!$A$2:$A$8,Products!$C$2:$C$8),Sales_Pipeline[[#This Row],[Deal_Stage]]="Lost",_xlfn.XLOOKUP(Sales_Pipeline[[#This Row],[Product]],Products!$A$2:$A$8,Products!$C$2:$C$8)),"")</f>
        <v/>
      </c>
      <c r="O5359" s="2">
        <v>0</v>
      </c>
    </row>
    <row r="5360" spans="1:15" x14ac:dyDescent="0.3">
      <c r="A5360" t="s">
        <v>5506</v>
      </c>
      <c r="B5360" t="s">
        <v>15</v>
      </c>
      <c r="C5360" t="str">
        <f>_xlfn.XLOOKUP(Sales_Pipeline[[#This Row],[Sales_Agent]],Sales_Teams[Sales_Agent],Sales_Teams[Manager])</f>
        <v>Melvin Marxen</v>
      </c>
      <c r="D5360" t="str">
        <f>_xlfn.XLOOKUP(Sales_Pipeline[[#This Row],[Manager]],Sales_Teams[Manager],Sales_Teams[Regional_Office])</f>
        <v>Central</v>
      </c>
      <c r="E5360" t="s">
        <v>8953</v>
      </c>
      <c r="G5360" t="str">
        <f>IFERROR(_xlfn.XLOOKUP(Sales_Pipeline[[#This Row],[Account]],Accounts!$A$2:$A$86,Accounts!$F$2:$F$86),"")</f>
        <v/>
      </c>
      <c r="H5360" t="s">
        <v>77</v>
      </c>
      <c r="I5360" s="3">
        <v>42943</v>
      </c>
      <c r="K5360" s="8" t="str">
        <f>IF(Sales_Pipeline[[#This Row],[Close_Date]]="","",TEXT(Sales_Pipeline[[#This Row],[Close_Date]],"ddd"))</f>
        <v/>
      </c>
      <c r="L5360" s="8" t="str">
        <f>IF(Sales_Pipeline[[#This Row],[Close_Date]]="","",TEXT(Sales_Pipeline[[#This Row],[Close_Date]],"mmm"))</f>
        <v/>
      </c>
      <c r="M5360" s="8" t="str">
        <f>IF(Sales_Pipeline[[#This Row],[Close_Date]]="","","Q"&amp;ROUNDUP(MONTH(Sales_Pipeline[[#This Row],[Close_Date]])/3,0))</f>
        <v/>
      </c>
      <c r="N5360" s="2" t="str" cm="1">
        <f t="array" ref="N5360">IFERROR(_xlfn.IFS(Sales_Pipeline[[#This Row],[Deal_Stage]]="Won",_xlfn.XLOOKUP(Sales_Pipeline[[#This Row],[Product]],Products!$A$2:$A$8,Products!$C$2:$C$8),Sales_Pipeline[[#This Row],[Deal_Stage]]="Lost",_xlfn.XLOOKUP(Sales_Pipeline[[#This Row],[Product]],Products!$A$2:$A$8,Products!$C$2:$C$8)),"")</f>
        <v/>
      </c>
      <c r="O5360" s="2">
        <v>0</v>
      </c>
    </row>
    <row r="5361" spans="1:15" x14ac:dyDescent="0.3">
      <c r="A5361" t="s">
        <v>5507</v>
      </c>
      <c r="B5361" t="s">
        <v>15</v>
      </c>
      <c r="C5361" t="str">
        <f>_xlfn.XLOOKUP(Sales_Pipeline[[#This Row],[Sales_Agent]],Sales_Teams[Sales_Agent],Sales_Teams[Manager])</f>
        <v>Melvin Marxen</v>
      </c>
      <c r="D5361" t="str">
        <f>_xlfn.XLOOKUP(Sales_Pipeline[[#This Row],[Manager]],Sales_Teams[Manager],Sales_Teams[Regional_Office])</f>
        <v>Central</v>
      </c>
      <c r="E5361" t="s">
        <v>8953</v>
      </c>
      <c r="G5361" t="str">
        <f>IFERROR(_xlfn.XLOOKUP(Sales_Pipeline[[#This Row],[Account]],Accounts!$A$2:$A$86,Accounts!$F$2:$F$86),"")</f>
        <v/>
      </c>
      <c r="H5361" t="s">
        <v>77</v>
      </c>
      <c r="I5361" s="3">
        <v>42943</v>
      </c>
      <c r="K5361" s="8" t="str">
        <f>IF(Sales_Pipeline[[#This Row],[Close_Date]]="","",TEXT(Sales_Pipeline[[#This Row],[Close_Date]],"ddd"))</f>
        <v/>
      </c>
      <c r="L5361" s="8" t="str">
        <f>IF(Sales_Pipeline[[#This Row],[Close_Date]]="","",TEXT(Sales_Pipeline[[#This Row],[Close_Date]],"mmm"))</f>
        <v/>
      </c>
      <c r="M5361" s="8" t="str">
        <f>IF(Sales_Pipeline[[#This Row],[Close_Date]]="","","Q"&amp;ROUNDUP(MONTH(Sales_Pipeline[[#This Row],[Close_Date]])/3,0))</f>
        <v/>
      </c>
      <c r="N5361" s="2" t="str" cm="1">
        <f t="array" ref="N5361">IFERROR(_xlfn.IFS(Sales_Pipeline[[#This Row],[Deal_Stage]]="Won",_xlfn.XLOOKUP(Sales_Pipeline[[#This Row],[Product]],Products!$A$2:$A$8,Products!$C$2:$C$8),Sales_Pipeline[[#This Row],[Deal_Stage]]="Lost",_xlfn.XLOOKUP(Sales_Pipeline[[#This Row],[Product]],Products!$A$2:$A$8,Products!$C$2:$C$8)),"")</f>
        <v/>
      </c>
      <c r="O5361" s="2">
        <v>0</v>
      </c>
    </row>
    <row r="5362" spans="1:15" x14ac:dyDescent="0.3">
      <c r="A5362" t="s">
        <v>5508</v>
      </c>
      <c r="B5362" t="s">
        <v>15</v>
      </c>
      <c r="C5362" t="str">
        <f>_xlfn.XLOOKUP(Sales_Pipeline[[#This Row],[Sales_Agent]],Sales_Teams[Sales_Agent],Sales_Teams[Manager])</f>
        <v>Melvin Marxen</v>
      </c>
      <c r="D5362" t="str">
        <f>_xlfn.XLOOKUP(Sales_Pipeline[[#This Row],[Manager]],Sales_Teams[Manager],Sales_Teams[Regional_Office])</f>
        <v>Central</v>
      </c>
      <c r="E5362" t="s">
        <v>76</v>
      </c>
      <c r="G5362" t="str">
        <f>IFERROR(_xlfn.XLOOKUP(Sales_Pipeline[[#This Row],[Account]],Accounts!$A$2:$A$86,Accounts!$F$2:$F$86),"")</f>
        <v/>
      </c>
      <c r="H5362" t="s">
        <v>77</v>
      </c>
      <c r="I5362" s="3">
        <v>42943</v>
      </c>
      <c r="K5362" s="8" t="str">
        <f>IF(Sales_Pipeline[[#This Row],[Close_Date]]="","",TEXT(Sales_Pipeline[[#This Row],[Close_Date]],"ddd"))</f>
        <v/>
      </c>
      <c r="L5362" s="8" t="str">
        <f>IF(Sales_Pipeline[[#This Row],[Close_Date]]="","",TEXT(Sales_Pipeline[[#This Row],[Close_Date]],"mmm"))</f>
        <v/>
      </c>
      <c r="M5362" s="8" t="str">
        <f>IF(Sales_Pipeline[[#This Row],[Close_Date]]="","","Q"&amp;ROUNDUP(MONTH(Sales_Pipeline[[#This Row],[Close_Date]])/3,0))</f>
        <v/>
      </c>
      <c r="N5362" s="2" t="str" cm="1">
        <f t="array" ref="N5362">IFERROR(_xlfn.IFS(Sales_Pipeline[[#This Row],[Deal_Stage]]="Won",_xlfn.XLOOKUP(Sales_Pipeline[[#This Row],[Product]],Products!$A$2:$A$8,Products!$C$2:$C$8),Sales_Pipeline[[#This Row],[Deal_Stage]]="Lost",_xlfn.XLOOKUP(Sales_Pipeline[[#This Row],[Product]],Products!$A$2:$A$8,Products!$C$2:$C$8)),"")</f>
        <v/>
      </c>
      <c r="O5362" s="2">
        <v>0</v>
      </c>
    </row>
    <row r="5363" spans="1:15" x14ac:dyDescent="0.3">
      <c r="A5363" t="s">
        <v>5509</v>
      </c>
      <c r="B5363" t="s">
        <v>15</v>
      </c>
      <c r="C5363" t="str">
        <f>_xlfn.XLOOKUP(Sales_Pipeline[[#This Row],[Sales_Agent]],Sales_Teams[Sales_Agent],Sales_Teams[Manager])</f>
        <v>Melvin Marxen</v>
      </c>
      <c r="D5363" t="str">
        <f>_xlfn.XLOOKUP(Sales_Pipeline[[#This Row],[Manager]],Sales_Teams[Manager],Sales_Teams[Regional_Office])</f>
        <v>Central</v>
      </c>
      <c r="E5363" t="s">
        <v>76</v>
      </c>
      <c r="G5363" t="str">
        <f>IFERROR(_xlfn.XLOOKUP(Sales_Pipeline[[#This Row],[Account]],Accounts!$A$2:$A$86,Accounts!$F$2:$F$86),"")</f>
        <v/>
      </c>
      <c r="H5363" t="s">
        <v>77</v>
      </c>
      <c r="I5363" s="3">
        <v>42943</v>
      </c>
      <c r="K5363" s="8" t="str">
        <f>IF(Sales_Pipeline[[#This Row],[Close_Date]]="","",TEXT(Sales_Pipeline[[#This Row],[Close_Date]],"ddd"))</f>
        <v/>
      </c>
      <c r="L5363" s="8" t="str">
        <f>IF(Sales_Pipeline[[#This Row],[Close_Date]]="","",TEXT(Sales_Pipeline[[#This Row],[Close_Date]],"mmm"))</f>
        <v/>
      </c>
      <c r="M5363" s="8" t="str">
        <f>IF(Sales_Pipeline[[#This Row],[Close_Date]]="","","Q"&amp;ROUNDUP(MONTH(Sales_Pipeline[[#This Row],[Close_Date]])/3,0))</f>
        <v/>
      </c>
      <c r="N5363" s="2" t="str" cm="1">
        <f t="array" ref="N5363">IFERROR(_xlfn.IFS(Sales_Pipeline[[#This Row],[Deal_Stage]]="Won",_xlfn.XLOOKUP(Sales_Pipeline[[#This Row],[Product]],Products!$A$2:$A$8,Products!$C$2:$C$8),Sales_Pipeline[[#This Row],[Deal_Stage]]="Lost",_xlfn.XLOOKUP(Sales_Pipeline[[#This Row],[Product]],Products!$A$2:$A$8,Products!$C$2:$C$8)),"")</f>
        <v/>
      </c>
      <c r="O5363" s="2">
        <v>0</v>
      </c>
    </row>
    <row r="5364" spans="1:15" x14ac:dyDescent="0.3">
      <c r="A5364" t="s">
        <v>5510</v>
      </c>
      <c r="B5364" t="s">
        <v>15</v>
      </c>
      <c r="C5364" t="str">
        <f>_xlfn.XLOOKUP(Sales_Pipeline[[#This Row],[Sales_Agent]],Sales_Teams[Sales_Agent],Sales_Teams[Manager])</f>
        <v>Melvin Marxen</v>
      </c>
      <c r="D5364" t="str">
        <f>_xlfn.XLOOKUP(Sales_Pipeline[[#This Row],[Manager]],Sales_Teams[Manager],Sales_Teams[Regional_Office])</f>
        <v>Central</v>
      </c>
      <c r="E5364" t="s">
        <v>8953</v>
      </c>
      <c r="F5364" t="s">
        <v>118</v>
      </c>
      <c r="G5364" t="str">
        <f>IFERROR(_xlfn.XLOOKUP(Sales_Pipeline[[#This Row],[Account]],Accounts!$A$2:$A$86,Accounts!$F$2:$F$86),"")</f>
        <v>United States</v>
      </c>
      <c r="H5364" t="s">
        <v>57</v>
      </c>
      <c r="I5364" s="3">
        <v>42943</v>
      </c>
      <c r="J5364" s="3">
        <v>42956</v>
      </c>
      <c r="K5364" s="8" t="str">
        <f>IF(Sales_Pipeline[[#This Row],[Close_Date]]="","",TEXT(Sales_Pipeline[[#This Row],[Close_Date]],"ddd"))</f>
        <v>Wed</v>
      </c>
      <c r="L5364" s="8" t="str">
        <f>IF(Sales_Pipeline[[#This Row],[Close_Date]]="","",TEXT(Sales_Pipeline[[#This Row],[Close_Date]],"mmm"))</f>
        <v>Aug</v>
      </c>
      <c r="M5364" s="8" t="str">
        <f>IF(Sales_Pipeline[[#This Row],[Close_Date]]="","","Q"&amp;ROUNDUP(MONTH(Sales_Pipeline[[#This Row],[Close_Date]])/3,0))</f>
        <v>Q3</v>
      </c>
      <c r="N5364" s="2" cm="1">
        <f t="array" ref="N5364">IFERROR(_xlfn.IFS(Sales_Pipeline[[#This Row],[Deal_Stage]]="Won",_xlfn.XLOOKUP(Sales_Pipeline[[#This Row],[Product]],Products!$A$2:$A$8,Products!$C$2:$C$8),Sales_Pipeline[[#This Row],[Deal_Stage]]="Lost",_xlfn.XLOOKUP(Sales_Pipeline[[#This Row],[Product]],Products!$A$2:$A$8,Products!$C$2:$C$8)),"")</f>
        <v>4821</v>
      </c>
      <c r="O5364" s="2">
        <v>4790</v>
      </c>
    </row>
    <row r="5365" spans="1:15" x14ac:dyDescent="0.3">
      <c r="A5365" t="s">
        <v>5511</v>
      </c>
      <c r="B5365" t="s">
        <v>15</v>
      </c>
      <c r="C5365" t="str">
        <f>_xlfn.XLOOKUP(Sales_Pipeline[[#This Row],[Sales_Agent]],Sales_Teams[Sales_Agent],Sales_Teams[Manager])</f>
        <v>Melvin Marxen</v>
      </c>
      <c r="D5365" t="str">
        <f>_xlfn.XLOOKUP(Sales_Pipeline[[#This Row],[Manager]],Sales_Teams[Manager],Sales_Teams[Regional_Office])</f>
        <v>Central</v>
      </c>
      <c r="E5365" t="s">
        <v>8953</v>
      </c>
      <c r="F5365" t="s">
        <v>74</v>
      </c>
      <c r="G5365" t="str">
        <f>IFERROR(_xlfn.XLOOKUP(Sales_Pipeline[[#This Row],[Account]],Accounts!$A$2:$A$86,Accounts!$F$2:$F$86),"")</f>
        <v>United States</v>
      </c>
      <c r="H5365" t="s">
        <v>57</v>
      </c>
      <c r="I5365" s="3">
        <v>42943</v>
      </c>
      <c r="J5365" s="3">
        <v>42970</v>
      </c>
      <c r="K5365" s="8" t="str">
        <f>IF(Sales_Pipeline[[#This Row],[Close_Date]]="","",TEXT(Sales_Pipeline[[#This Row],[Close_Date]],"ddd"))</f>
        <v>Wed</v>
      </c>
      <c r="L5365" s="8" t="str">
        <f>IF(Sales_Pipeline[[#This Row],[Close_Date]]="","",TEXT(Sales_Pipeline[[#This Row],[Close_Date]],"mmm"))</f>
        <v>Aug</v>
      </c>
      <c r="M5365" s="8" t="str">
        <f>IF(Sales_Pipeline[[#This Row],[Close_Date]]="","","Q"&amp;ROUNDUP(MONTH(Sales_Pipeline[[#This Row],[Close_Date]])/3,0))</f>
        <v>Q3</v>
      </c>
      <c r="N5365" s="2" cm="1">
        <f t="array" ref="N5365">IFERROR(_xlfn.IFS(Sales_Pipeline[[#This Row],[Deal_Stage]]="Won",_xlfn.XLOOKUP(Sales_Pipeline[[#This Row],[Product]],Products!$A$2:$A$8,Products!$C$2:$C$8),Sales_Pipeline[[#This Row],[Deal_Stage]]="Lost",_xlfn.XLOOKUP(Sales_Pipeline[[#This Row],[Product]],Products!$A$2:$A$8,Products!$C$2:$C$8)),"")</f>
        <v>4821</v>
      </c>
      <c r="O5365" s="2">
        <v>4861</v>
      </c>
    </row>
    <row r="5366" spans="1:15" x14ac:dyDescent="0.3">
      <c r="A5366" t="s">
        <v>5512</v>
      </c>
      <c r="B5366" t="s">
        <v>13</v>
      </c>
      <c r="C5366" t="str">
        <f>_xlfn.XLOOKUP(Sales_Pipeline[[#This Row],[Sales_Agent]],Sales_Teams[Sales_Agent],Sales_Teams[Manager])</f>
        <v>Melvin Marxen</v>
      </c>
      <c r="D5366" t="str">
        <f>_xlfn.XLOOKUP(Sales_Pipeline[[#This Row],[Manager]],Sales_Teams[Manager],Sales_Teams[Regional_Office])</f>
        <v>Central</v>
      </c>
      <c r="E5366" t="s">
        <v>84</v>
      </c>
      <c r="G5366" t="str">
        <f>IFERROR(_xlfn.XLOOKUP(Sales_Pipeline[[#This Row],[Account]],Accounts!$A$2:$A$86,Accounts!$F$2:$F$86),"")</f>
        <v/>
      </c>
      <c r="H5366" t="s">
        <v>77</v>
      </c>
      <c r="I5366" s="3">
        <v>42943</v>
      </c>
      <c r="K5366" s="8" t="str">
        <f>IF(Sales_Pipeline[[#This Row],[Close_Date]]="","",TEXT(Sales_Pipeline[[#This Row],[Close_Date]],"ddd"))</f>
        <v/>
      </c>
      <c r="L5366" s="8" t="str">
        <f>IF(Sales_Pipeline[[#This Row],[Close_Date]]="","",TEXT(Sales_Pipeline[[#This Row],[Close_Date]],"mmm"))</f>
        <v/>
      </c>
      <c r="M5366" s="8" t="str">
        <f>IF(Sales_Pipeline[[#This Row],[Close_Date]]="","","Q"&amp;ROUNDUP(MONTH(Sales_Pipeline[[#This Row],[Close_Date]])/3,0))</f>
        <v/>
      </c>
      <c r="N5366" s="2" t="str" cm="1">
        <f t="array" ref="N5366">IFERROR(_xlfn.IFS(Sales_Pipeline[[#This Row],[Deal_Stage]]="Won",_xlfn.XLOOKUP(Sales_Pipeline[[#This Row],[Product]],Products!$A$2:$A$8,Products!$C$2:$C$8),Sales_Pipeline[[#This Row],[Deal_Stage]]="Lost",_xlfn.XLOOKUP(Sales_Pipeline[[#This Row],[Product]],Products!$A$2:$A$8,Products!$C$2:$C$8)),"")</f>
        <v/>
      </c>
      <c r="O5366" s="2">
        <v>0</v>
      </c>
    </row>
    <row r="5367" spans="1:15" x14ac:dyDescent="0.3">
      <c r="A5367" t="s">
        <v>5513</v>
      </c>
      <c r="B5367" t="s">
        <v>13</v>
      </c>
      <c r="C5367" t="str">
        <f>_xlfn.XLOOKUP(Sales_Pipeline[[#This Row],[Sales_Agent]],Sales_Teams[Sales_Agent],Sales_Teams[Manager])</f>
        <v>Melvin Marxen</v>
      </c>
      <c r="D5367" t="str">
        <f>_xlfn.XLOOKUP(Sales_Pipeline[[#This Row],[Manager]],Sales_Teams[Manager],Sales_Teams[Regional_Office])</f>
        <v>Central</v>
      </c>
      <c r="E5367" t="s">
        <v>76</v>
      </c>
      <c r="G5367" t="str">
        <f>IFERROR(_xlfn.XLOOKUP(Sales_Pipeline[[#This Row],[Account]],Accounts!$A$2:$A$86,Accounts!$F$2:$F$86),"")</f>
        <v/>
      </c>
      <c r="H5367" t="s">
        <v>77</v>
      </c>
      <c r="I5367" s="3">
        <v>42943</v>
      </c>
      <c r="K5367" s="8" t="str">
        <f>IF(Sales_Pipeline[[#This Row],[Close_Date]]="","",TEXT(Sales_Pipeline[[#This Row],[Close_Date]],"ddd"))</f>
        <v/>
      </c>
      <c r="L5367" s="8" t="str">
        <f>IF(Sales_Pipeline[[#This Row],[Close_Date]]="","",TEXT(Sales_Pipeline[[#This Row],[Close_Date]],"mmm"))</f>
        <v/>
      </c>
      <c r="M5367" s="8" t="str">
        <f>IF(Sales_Pipeline[[#This Row],[Close_Date]]="","","Q"&amp;ROUNDUP(MONTH(Sales_Pipeline[[#This Row],[Close_Date]])/3,0))</f>
        <v/>
      </c>
      <c r="N5367" s="2" t="str" cm="1">
        <f t="array" ref="N5367">IFERROR(_xlfn.IFS(Sales_Pipeline[[#This Row],[Deal_Stage]]="Won",_xlfn.XLOOKUP(Sales_Pipeline[[#This Row],[Product]],Products!$A$2:$A$8,Products!$C$2:$C$8),Sales_Pipeline[[#This Row],[Deal_Stage]]="Lost",_xlfn.XLOOKUP(Sales_Pipeline[[#This Row],[Product]],Products!$A$2:$A$8,Products!$C$2:$C$8)),"")</f>
        <v/>
      </c>
      <c r="O5367" s="2">
        <v>0</v>
      </c>
    </row>
    <row r="5368" spans="1:15" x14ac:dyDescent="0.3">
      <c r="A5368" t="s">
        <v>5514</v>
      </c>
      <c r="B5368" t="s">
        <v>13</v>
      </c>
      <c r="C5368" t="str">
        <f>_xlfn.XLOOKUP(Sales_Pipeline[[#This Row],[Sales_Agent]],Sales_Teams[Sales_Agent],Sales_Teams[Manager])</f>
        <v>Melvin Marxen</v>
      </c>
      <c r="D5368" t="str">
        <f>_xlfn.XLOOKUP(Sales_Pipeline[[#This Row],[Manager]],Sales_Teams[Manager],Sales_Teams[Regional_Office])</f>
        <v>Central</v>
      </c>
      <c r="E5368" t="s">
        <v>63</v>
      </c>
      <c r="F5368" t="s">
        <v>56</v>
      </c>
      <c r="G5368" t="str">
        <f>IFERROR(_xlfn.XLOOKUP(Sales_Pipeline[[#This Row],[Account]],Accounts!$A$2:$A$86,Accounts!$F$2:$F$86),"")</f>
        <v>United States</v>
      </c>
      <c r="H5368" t="s">
        <v>82</v>
      </c>
      <c r="I5368" s="3">
        <v>42943</v>
      </c>
      <c r="J5368" s="3">
        <v>42993</v>
      </c>
      <c r="K5368" s="8" t="str">
        <f>IF(Sales_Pipeline[[#This Row],[Close_Date]]="","",TEXT(Sales_Pipeline[[#This Row],[Close_Date]],"ddd"))</f>
        <v>Fri</v>
      </c>
      <c r="L5368" s="8" t="str">
        <f>IF(Sales_Pipeline[[#This Row],[Close_Date]]="","",TEXT(Sales_Pipeline[[#This Row],[Close_Date]],"mmm"))</f>
        <v>Sep</v>
      </c>
      <c r="M5368" s="8" t="str">
        <f>IF(Sales_Pipeline[[#This Row],[Close_Date]]="","","Q"&amp;ROUNDUP(MONTH(Sales_Pipeline[[#This Row],[Close_Date]])/3,0))</f>
        <v>Q3</v>
      </c>
      <c r="N5368" s="2" cm="1">
        <f t="array" ref="N5368">IFERROR(_xlfn.IFS(Sales_Pipeline[[#This Row],[Deal_Stage]]="Won",_xlfn.XLOOKUP(Sales_Pipeline[[#This Row],[Product]],Products!$A$2:$A$8,Products!$C$2:$C$8),Sales_Pipeline[[#This Row],[Deal_Stage]]="Lost",_xlfn.XLOOKUP(Sales_Pipeline[[#This Row],[Product]],Products!$A$2:$A$8,Products!$C$2:$C$8)),"")</f>
        <v>550</v>
      </c>
      <c r="O5368" s="2">
        <v>0</v>
      </c>
    </row>
    <row r="5369" spans="1:15" x14ac:dyDescent="0.3">
      <c r="A5369" t="s">
        <v>5515</v>
      </c>
      <c r="B5369" t="s">
        <v>36</v>
      </c>
      <c r="C5369" t="str">
        <f>_xlfn.XLOOKUP(Sales_Pipeline[[#This Row],[Sales_Agent]],Sales_Teams[Sales_Agent],Sales_Teams[Manager])</f>
        <v>Celia Rouche</v>
      </c>
      <c r="D5369" t="str">
        <f>_xlfn.XLOOKUP(Sales_Pipeline[[#This Row],[Manager]],Sales_Teams[Manager],Sales_Teams[Regional_Office])</f>
        <v>West</v>
      </c>
      <c r="E5369" t="s">
        <v>55</v>
      </c>
      <c r="G5369" t="str">
        <f>IFERROR(_xlfn.XLOOKUP(Sales_Pipeline[[#This Row],[Account]],Accounts!$A$2:$A$86,Accounts!$F$2:$F$86),"")</f>
        <v/>
      </c>
      <c r="H5369" t="s">
        <v>77</v>
      </c>
      <c r="I5369" s="3">
        <v>42943</v>
      </c>
      <c r="K5369" s="8" t="str">
        <f>IF(Sales_Pipeline[[#This Row],[Close_Date]]="","",TEXT(Sales_Pipeline[[#This Row],[Close_Date]],"ddd"))</f>
        <v/>
      </c>
      <c r="L5369" s="8" t="str">
        <f>IF(Sales_Pipeline[[#This Row],[Close_Date]]="","",TEXT(Sales_Pipeline[[#This Row],[Close_Date]],"mmm"))</f>
        <v/>
      </c>
      <c r="M5369" s="8" t="str">
        <f>IF(Sales_Pipeline[[#This Row],[Close_Date]]="","","Q"&amp;ROUNDUP(MONTH(Sales_Pipeline[[#This Row],[Close_Date]])/3,0))</f>
        <v/>
      </c>
      <c r="N5369" s="2" t="str" cm="1">
        <f t="array" ref="N5369">IFERROR(_xlfn.IFS(Sales_Pipeline[[#This Row],[Deal_Stage]]="Won",_xlfn.XLOOKUP(Sales_Pipeline[[#This Row],[Product]],Products!$A$2:$A$8,Products!$C$2:$C$8),Sales_Pipeline[[#This Row],[Deal_Stage]]="Lost",_xlfn.XLOOKUP(Sales_Pipeline[[#This Row],[Product]],Products!$A$2:$A$8,Products!$C$2:$C$8)),"")</f>
        <v/>
      </c>
      <c r="O5369" s="2">
        <v>0</v>
      </c>
    </row>
    <row r="5370" spans="1:15" x14ac:dyDescent="0.3">
      <c r="A5370" t="s">
        <v>5516</v>
      </c>
      <c r="B5370" t="s">
        <v>40</v>
      </c>
      <c r="C5370" t="str">
        <f>_xlfn.XLOOKUP(Sales_Pipeline[[#This Row],[Sales_Agent]],Sales_Teams[Sales_Agent],Sales_Teams[Manager])</f>
        <v>Summer Sewald</v>
      </c>
      <c r="D5370" t="str">
        <f>_xlfn.XLOOKUP(Sales_Pipeline[[#This Row],[Manager]],Sales_Teams[Manager],Sales_Teams[Regional_Office])</f>
        <v>West</v>
      </c>
      <c r="E5370" t="s">
        <v>63</v>
      </c>
      <c r="F5370" t="s">
        <v>330</v>
      </c>
      <c r="G5370" t="str">
        <f>IFERROR(_xlfn.XLOOKUP(Sales_Pipeline[[#This Row],[Account]],Accounts!$A$2:$A$86,Accounts!$F$2:$F$86),"")</f>
        <v>Korea</v>
      </c>
      <c r="H5370" t="s">
        <v>57</v>
      </c>
      <c r="I5370" s="3">
        <v>42943</v>
      </c>
      <c r="J5370" s="3">
        <v>42993</v>
      </c>
      <c r="K5370" s="8" t="str">
        <f>IF(Sales_Pipeline[[#This Row],[Close_Date]]="","",TEXT(Sales_Pipeline[[#This Row],[Close_Date]],"ddd"))</f>
        <v>Fri</v>
      </c>
      <c r="L5370" s="8" t="str">
        <f>IF(Sales_Pipeline[[#This Row],[Close_Date]]="","",TEXT(Sales_Pipeline[[#This Row],[Close_Date]],"mmm"))</f>
        <v>Sep</v>
      </c>
      <c r="M5370" s="8" t="str">
        <f>IF(Sales_Pipeline[[#This Row],[Close_Date]]="","","Q"&amp;ROUNDUP(MONTH(Sales_Pipeline[[#This Row],[Close_Date]])/3,0))</f>
        <v>Q3</v>
      </c>
      <c r="N5370" s="2" cm="1">
        <f t="array" ref="N5370">IFERROR(_xlfn.IFS(Sales_Pipeline[[#This Row],[Deal_Stage]]="Won",_xlfn.XLOOKUP(Sales_Pipeline[[#This Row],[Product]],Products!$A$2:$A$8,Products!$C$2:$C$8),Sales_Pipeline[[#This Row],[Deal_Stage]]="Lost",_xlfn.XLOOKUP(Sales_Pipeline[[#This Row],[Product]],Products!$A$2:$A$8,Products!$C$2:$C$8)),"")</f>
        <v>550</v>
      </c>
      <c r="O5370" s="2">
        <v>586</v>
      </c>
    </row>
    <row r="5371" spans="1:15" x14ac:dyDescent="0.3">
      <c r="A5371" t="s">
        <v>5517</v>
      </c>
      <c r="B5371" t="s">
        <v>10</v>
      </c>
      <c r="C5371" t="str">
        <f>_xlfn.XLOOKUP(Sales_Pipeline[[#This Row],[Sales_Agent]],Sales_Teams[Sales_Agent],Sales_Teams[Manager])</f>
        <v>Melvin Marxen</v>
      </c>
      <c r="D5371" t="str">
        <f>_xlfn.XLOOKUP(Sales_Pipeline[[#This Row],[Manager]],Sales_Teams[Manager],Sales_Teams[Regional_Office])</f>
        <v>Central</v>
      </c>
      <c r="E5371" t="s">
        <v>63</v>
      </c>
      <c r="G5371" t="str">
        <f>IFERROR(_xlfn.XLOOKUP(Sales_Pipeline[[#This Row],[Account]],Accounts!$A$2:$A$86,Accounts!$F$2:$F$86),"")</f>
        <v/>
      </c>
      <c r="H5371" t="s">
        <v>77</v>
      </c>
      <c r="I5371" s="3">
        <v>42943</v>
      </c>
      <c r="K5371" s="8" t="str">
        <f>IF(Sales_Pipeline[[#This Row],[Close_Date]]="","",TEXT(Sales_Pipeline[[#This Row],[Close_Date]],"ddd"))</f>
        <v/>
      </c>
      <c r="L5371" s="8" t="str">
        <f>IF(Sales_Pipeline[[#This Row],[Close_Date]]="","",TEXT(Sales_Pipeline[[#This Row],[Close_Date]],"mmm"))</f>
        <v/>
      </c>
      <c r="M5371" s="8" t="str">
        <f>IF(Sales_Pipeline[[#This Row],[Close_Date]]="","","Q"&amp;ROUNDUP(MONTH(Sales_Pipeline[[#This Row],[Close_Date]])/3,0))</f>
        <v/>
      </c>
      <c r="N5371" s="2" t="str" cm="1">
        <f t="array" ref="N5371">IFERROR(_xlfn.IFS(Sales_Pipeline[[#This Row],[Deal_Stage]]="Won",_xlfn.XLOOKUP(Sales_Pipeline[[#This Row],[Product]],Products!$A$2:$A$8,Products!$C$2:$C$8),Sales_Pipeline[[#This Row],[Deal_Stage]]="Lost",_xlfn.XLOOKUP(Sales_Pipeline[[#This Row],[Product]],Products!$A$2:$A$8,Products!$C$2:$C$8)),"")</f>
        <v/>
      </c>
      <c r="O5371" s="2">
        <v>0</v>
      </c>
    </row>
    <row r="5372" spans="1:15" x14ac:dyDescent="0.3">
      <c r="A5372" t="s">
        <v>5518</v>
      </c>
      <c r="B5372" t="s">
        <v>10</v>
      </c>
      <c r="C5372" t="str">
        <f>_xlfn.XLOOKUP(Sales_Pipeline[[#This Row],[Sales_Agent]],Sales_Teams[Sales_Agent],Sales_Teams[Manager])</f>
        <v>Melvin Marxen</v>
      </c>
      <c r="D5372" t="str">
        <f>_xlfn.XLOOKUP(Sales_Pipeline[[#This Row],[Manager]],Sales_Teams[Manager],Sales_Teams[Regional_Office])</f>
        <v>Central</v>
      </c>
      <c r="E5372" t="s">
        <v>63</v>
      </c>
      <c r="G5372" t="str">
        <f>IFERROR(_xlfn.XLOOKUP(Sales_Pipeline[[#This Row],[Account]],Accounts!$A$2:$A$86,Accounts!$F$2:$F$86),"")</f>
        <v/>
      </c>
      <c r="H5372" t="s">
        <v>77</v>
      </c>
      <c r="I5372" s="3">
        <v>42943</v>
      </c>
      <c r="K5372" s="8" t="str">
        <f>IF(Sales_Pipeline[[#This Row],[Close_Date]]="","",TEXT(Sales_Pipeline[[#This Row],[Close_Date]],"ddd"))</f>
        <v/>
      </c>
      <c r="L5372" s="8" t="str">
        <f>IF(Sales_Pipeline[[#This Row],[Close_Date]]="","",TEXT(Sales_Pipeline[[#This Row],[Close_Date]],"mmm"))</f>
        <v/>
      </c>
      <c r="M5372" s="8" t="str">
        <f>IF(Sales_Pipeline[[#This Row],[Close_Date]]="","","Q"&amp;ROUNDUP(MONTH(Sales_Pipeline[[#This Row],[Close_Date]])/3,0))</f>
        <v/>
      </c>
      <c r="N5372" s="2" t="str" cm="1">
        <f t="array" ref="N5372">IFERROR(_xlfn.IFS(Sales_Pipeline[[#This Row],[Deal_Stage]]="Won",_xlfn.XLOOKUP(Sales_Pipeline[[#This Row],[Product]],Products!$A$2:$A$8,Products!$C$2:$C$8),Sales_Pipeline[[#This Row],[Deal_Stage]]="Lost",_xlfn.XLOOKUP(Sales_Pipeline[[#This Row],[Product]],Products!$A$2:$A$8,Products!$C$2:$C$8)),"")</f>
        <v/>
      </c>
      <c r="O5372" s="2">
        <v>0</v>
      </c>
    </row>
    <row r="5373" spans="1:15" x14ac:dyDescent="0.3">
      <c r="A5373" t="s">
        <v>5519</v>
      </c>
      <c r="B5373" t="s">
        <v>10</v>
      </c>
      <c r="C5373" t="str">
        <f>_xlfn.XLOOKUP(Sales_Pipeline[[#This Row],[Sales_Agent]],Sales_Teams[Sales_Agent],Sales_Teams[Manager])</f>
        <v>Melvin Marxen</v>
      </c>
      <c r="D5373" t="str">
        <f>_xlfn.XLOOKUP(Sales_Pipeline[[#This Row],[Manager]],Sales_Teams[Manager],Sales_Teams[Regional_Office])</f>
        <v>Central</v>
      </c>
      <c r="E5373" t="s">
        <v>55</v>
      </c>
      <c r="F5373" t="s">
        <v>288</v>
      </c>
      <c r="G5373" t="str">
        <f>IFERROR(_xlfn.XLOOKUP(Sales_Pipeline[[#This Row],[Account]],Accounts!$A$2:$A$86,Accounts!$F$2:$F$86),"")</f>
        <v>United States</v>
      </c>
      <c r="H5373" t="s">
        <v>77</v>
      </c>
      <c r="I5373" s="3">
        <v>42943</v>
      </c>
      <c r="K5373" s="8" t="str">
        <f>IF(Sales_Pipeline[[#This Row],[Close_Date]]="","",TEXT(Sales_Pipeline[[#This Row],[Close_Date]],"ddd"))</f>
        <v/>
      </c>
      <c r="L5373" s="8" t="str">
        <f>IF(Sales_Pipeline[[#This Row],[Close_Date]]="","",TEXT(Sales_Pipeline[[#This Row],[Close_Date]],"mmm"))</f>
        <v/>
      </c>
      <c r="M5373" s="8" t="str">
        <f>IF(Sales_Pipeline[[#This Row],[Close_Date]]="","","Q"&amp;ROUNDUP(MONTH(Sales_Pipeline[[#This Row],[Close_Date]])/3,0))</f>
        <v/>
      </c>
      <c r="N5373" s="2" t="str" cm="1">
        <f t="array" ref="N5373">IFERROR(_xlfn.IFS(Sales_Pipeline[[#This Row],[Deal_Stage]]="Won",_xlfn.XLOOKUP(Sales_Pipeline[[#This Row],[Product]],Products!$A$2:$A$8,Products!$C$2:$C$8),Sales_Pipeline[[#This Row],[Deal_Stage]]="Lost",_xlfn.XLOOKUP(Sales_Pipeline[[#This Row],[Product]],Products!$A$2:$A$8,Products!$C$2:$C$8)),"")</f>
        <v/>
      </c>
      <c r="O5373" s="2">
        <v>0</v>
      </c>
    </row>
    <row r="5374" spans="1:15" x14ac:dyDescent="0.3">
      <c r="A5374" t="s">
        <v>5520</v>
      </c>
      <c r="B5374" t="s">
        <v>10</v>
      </c>
      <c r="C5374" t="str">
        <f>_xlfn.XLOOKUP(Sales_Pipeline[[#This Row],[Sales_Agent]],Sales_Teams[Sales_Agent],Sales_Teams[Manager])</f>
        <v>Melvin Marxen</v>
      </c>
      <c r="D5374" t="str">
        <f>_xlfn.XLOOKUP(Sales_Pipeline[[#This Row],[Manager]],Sales_Teams[Manager],Sales_Teams[Regional_Office])</f>
        <v>Central</v>
      </c>
      <c r="E5374" t="s">
        <v>55</v>
      </c>
      <c r="G5374" t="str">
        <f>IFERROR(_xlfn.XLOOKUP(Sales_Pipeline[[#This Row],[Account]],Accounts!$A$2:$A$86,Accounts!$F$2:$F$86),"")</f>
        <v/>
      </c>
      <c r="H5374" t="s">
        <v>77</v>
      </c>
      <c r="I5374" s="3">
        <v>42943</v>
      </c>
      <c r="K5374" s="8" t="str">
        <f>IF(Sales_Pipeline[[#This Row],[Close_Date]]="","",TEXT(Sales_Pipeline[[#This Row],[Close_Date]],"ddd"))</f>
        <v/>
      </c>
      <c r="L5374" s="8" t="str">
        <f>IF(Sales_Pipeline[[#This Row],[Close_Date]]="","",TEXT(Sales_Pipeline[[#This Row],[Close_Date]],"mmm"))</f>
        <v/>
      </c>
      <c r="M5374" s="8" t="str">
        <f>IF(Sales_Pipeline[[#This Row],[Close_Date]]="","","Q"&amp;ROUNDUP(MONTH(Sales_Pipeline[[#This Row],[Close_Date]])/3,0))</f>
        <v/>
      </c>
      <c r="N5374" s="2" t="str" cm="1">
        <f t="array" ref="N5374">IFERROR(_xlfn.IFS(Sales_Pipeline[[#This Row],[Deal_Stage]]="Won",_xlfn.XLOOKUP(Sales_Pipeline[[#This Row],[Product]],Products!$A$2:$A$8,Products!$C$2:$C$8),Sales_Pipeline[[#This Row],[Deal_Stage]]="Lost",_xlfn.XLOOKUP(Sales_Pipeline[[#This Row],[Product]],Products!$A$2:$A$8,Products!$C$2:$C$8)),"")</f>
        <v/>
      </c>
      <c r="O5374" s="2">
        <v>0</v>
      </c>
    </row>
    <row r="5375" spans="1:15" x14ac:dyDescent="0.3">
      <c r="A5375" t="s">
        <v>5521</v>
      </c>
      <c r="B5375" t="s">
        <v>43</v>
      </c>
      <c r="C5375" t="str">
        <f>_xlfn.XLOOKUP(Sales_Pipeline[[#This Row],[Sales_Agent]],Sales_Teams[Sales_Agent],Sales_Teams[Manager])</f>
        <v>Summer Sewald</v>
      </c>
      <c r="D5375" t="str">
        <f>_xlfn.XLOOKUP(Sales_Pipeline[[#This Row],[Manager]],Sales_Teams[Manager],Sales_Teams[Regional_Office])</f>
        <v>West</v>
      </c>
      <c r="E5375" t="s">
        <v>63</v>
      </c>
      <c r="F5375" t="s">
        <v>92</v>
      </c>
      <c r="G5375" t="str">
        <f>IFERROR(_xlfn.XLOOKUP(Sales_Pipeline[[#This Row],[Account]],Accounts!$A$2:$A$86,Accounts!$F$2:$F$86),"")</f>
        <v>United States</v>
      </c>
      <c r="H5375" t="s">
        <v>57</v>
      </c>
      <c r="I5375" s="3">
        <v>42943</v>
      </c>
      <c r="J5375" s="3">
        <v>42957</v>
      </c>
      <c r="K5375" s="8" t="str">
        <f>IF(Sales_Pipeline[[#This Row],[Close_Date]]="","",TEXT(Sales_Pipeline[[#This Row],[Close_Date]],"ddd"))</f>
        <v>Thu</v>
      </c>
      <c r="L5375" s="8" t="str">
        <f>IF(Sales_Pipeline[[#This Row],[Close_Date]]="","",TEXT(Sales_Pipeline[[#This Row],[Close_Date]],"mmm"))</f>
        <v>Aug</v>
      </c>
      <c r="M5375" s="8" t="str">
        <f>IF(Sales_Pipeline[[#This Row],[Close_Date]]="","","Q"&amp;ROUNDUP(MONTH(Sales_Pipeline[[#This Row],[Close_Date]])/3,0))</f>
        <v>Q3</v>
      </c>
      <c r="N5375" s="2" cm="1">
        <f t="array" ref="N5375">IFERROR(_xlfn.IFS(Sales_Pipeline[[#This Row],[Deal_Stage]]="Won",_xlfn.XLOOKUP(Sales_Pipeline[[#This Row],[Product]],Products!$A$2:$A$8,Products!$C$2:$C$8),Sales_Pipeline[[#This Row],[Deal_Stage]]="Lost",_xlfn.XLOOKUP(Sales_Pipeline[[#This Row],[Product]],Products!$A$2:$A$8,Products!$C$2:$C$8)),"")</f>
        <v>550</v>
      </c>
      <c r="O5375" s="2">
        <v>514</v>
      </c>
    </row>
    <row r="5376" spans="1:15" x14ac:dyDescent="0.3">
      <c r="A5376" t="s">
        <v>5522</v>
      </c>
      <c r="B5376" t="s">
        <v>37</v>
      </c>
      <c r="C5376" t="str">
        <f>_xlfn.XLOOKUP(Sales_Pipeline[[#This Row],[Sales_Agent]],Sales_Teams[Sales_Agent],Sales_Teams[Manager])</f>
        <v>Celia Rouche</v>
      </c>
      <c r="D5376" t="str">
        <f>_xlfn.XLOOKUP(Sales_Pipeline[[#This Row],[Manager]],Sales_Teams[Manager],Sales_Teams[Regional_Office])</f>
        <v>West</v>
      </c>
      <c r="E5376" t="s">
        <v>8953</v>
      </c>
      <c r="F5376" t="s">
        <v>216</v>
      </c>
      <c r="G5376" t="str">
        <f>IFERROR(_xlfn.XLOOKUP(Sales_Pipeline[[#This Row],[Account]],Accounts!$A$2:$A$86,Accounts!$F$2:$F$86),"")</f>
        <v>United States</v>
      </c>
      <c r="H5376" t="s">
        <v>57</v>
      </c>
      <c r="I5376" s="3">
        <v>42943</v>
      </c>
      <c r="J5376" s="3">
        <v>42944</v>
      </c>
      <c r="K5376" s="8" t="str">
        <f>IF(Sales_Pipeline[[#This Row],[Close_Date]]="","",TEXT(Sales_Pipeline[[#This Row],[Close_Date]],"ddd"))</f>
        <v>Fri</v>
      </c>
      <c r="L5376" s="8" t="str">
        <f>IF(Sales_Pipeline[[#This Row],[Close_Date]]="","",TEXT(Sales_Pipeline[[#This Row],[Close_Date]],"mmm"))</f>
        <v>Jul</v>
      </c>
      <c r="M5376" s="8" t="str">
        <f>IF(Sales_Pipeline[[#This Row],[Close_Date]]="","","Q"&amp;ROUNDUP(MONTH(Sales_Pipeline[[#This Row],[Close_Date]])/3,0))</f>
        <v>Q3</v>
      </c>
      <c r="N5376" s="2" cm="1">
        <f t="array" ref="N5376">IFERROR(_xlfn.IFS(Sales_Pipeline[[#This Row],[Deal_Stage]]="Won",_xlfn.XLOOKUP(Sales_Pipeline[[#This Row],[Product]],Products!$A$2:$A$8,Products!$C$2:$C$8),Sales_Pipeline[[#This Row],[Deal_Stage]]="Lost",_xlfn.XLOOKUP(Sales_Pipeline[[#This Row],[Product]],Products!$A$2:$A$8,Products!$C$2:$C$8)),"")</f>
        <v>4821</v>
      </c>
      <c r="O5376" s="2">
        <v>4209</v>
      </c>
    </row>
    <row r="5377" spans="1:15" x14ac:dyDescent="0.3">
      <c r="A5377" t="s">
        <v>5523</v>
      </c>
      <c r="B5377" t="s">
        <v>12</v>
      </c>
      <c r="C5377" t="str">
        <f>_xlfn.XLOOKUP(Sales_Pipeline[[#This Row],[Sales_Agent]],Sales_Teams[Sales_Agent],Sales_Teams[Manager])</f>
        <v>Melvin Marxen</v>
      </c>
      <c r="D5377" t="str">
        <f>_xlfn.XLOOKUP(Sales_Pipeline[[#This Row],[Manager]],Sales_Teams[Manager],Sales_Teams[Regional_Office])</f>
        <v>Central</v>
      </c>
      <c r="E5377" t="s">
        <v>63</v>
      </c>
      <c r="G5377" t="str">
        <f>IFERROR(_xlfn.XLOOKUP(Sales_Pipeline[[#This Row],[Account]],Accounts!$A$2:$A$86,Accounts!$F$2:$F$86),"")</f>
        <v/>
      </c>
      <c r="H5377" t="s">
        <v>77</v>
      </c>
      <c r="I5377" s="3">
        <v>42943</v>
      </c>
      <c r="K5377" s="8" t="str">
        <f>IF(Sales_Pipeline[[#This Row],[Close_Date]]="","",TEXT(Sales_Pipeline[[#This Row],[Close_Date]],"ddd"))</f>
        <v/>
      </c>
      <c r="L5377" s="8" t="str">
        <f>IF(Sales_Pipeline[[#This Row],[Close_Date]]="","",TEXT(Sales_Pipeline[[#This Row],[Close_Date]],"mmm"))</f>
        <v/>
      </c>
      <c r="M5377" s="8" t="str">
        <f>IF(Sales_Pipeline[[#This Row],[Close_Date]]="","","Q"&amp;ROUNDUP(MONTH(Sales_Pipeline[[#This Row],[Close_Date]])/3,0))</f>
        <v/>
      </c>
      <c r="N5377" s="2" t="str" cm="1">
        <f t="array" ref="N5377">IFERROR(_xlfn.IFS(Sales_Pipeline[[#This Row],[Deal_Stage]]="Won",_xlfn.XLOOKUP(Sales_Pipeline[[#This Row],[Product]],Products!$A$2:$A$8,Products!$C$2:$C$8),Sales_Pipeline[[#This Row],[Deal_Stage]]="Lost",_xlfn.XLOOKUP(Sales_Pipeline[[#This Row],[Product]],Products!$A$2:$A$8,Products!$C$2:$C$8)),"")</f>
        <v/>
      </c>
      <c r="O5377" s="2">
        <v>0</v>
      </c>
    </row>
    <row r="5378" spans="1:15" x14ac:dyDescent="0.3">
      <c r="A5378" t="s">
        <v>5524</v>
      </c>
      <c r="B5378" t="s">
        <v>12</v>
      </c>
      <c r="C5378" t="str">
        <f>_xlfn.XLOOKUP(Sales_Pipeline[[#This Row],[Sales_Agent]],Sales_Teams[Sales_Agent],Sales_Teams[Manager])</f>
        <v>Melvin Marxen</v>
      </c>
      <c r="D5378" t="str">
        <f>_xlfn.XLOOKUP(Sales_Pipeline[[#This Row],[Manager]],Sales_Teams[Manager],Sales_Teams[Regional_Office])</f>
        <v>Central</v>
      </c>
      <c r="E5378" t="s">
        <v>55</v>
      </c>
      <c r="F5378" t="s">
        <v>288</v>
      </c>
      <c r="G5378" t="str">
        <f>IFERROR(_xlfn.XLOOKUP(Sales_Pipeline[[#This Row],[Account]],Accounts!$A$2:$A$86,Accounts!$F$2:$F$86),"")</f>
        <v>United States</v>
      </c>
      <c r="H5378" t="s">
        <v>77</v>
      </c>
      <c r="I5378" s="3">
        <v>42943</v>
      </c>
      <c r="K5378" s="8" t="str">
        <f>IF(Sales_Pipeline[[#This Row],[Close_Date]]="","",TEXT(Sales_Pipeline[[#This Row],[Close_Date]],"ddd"))</f>
        <v/>
      </c>
      <c r="L5378" s="8" t="str">
        <f>IF(Sales_Pipeline[[#This Row],[Close_Date]]="","",TEXT(Sales_Pipeline[[#This Row],[Close_Date]],"mmm"))</f>
        <v/>
      </c>
      <c r="M5378" s="8" t="str">
        <f>IF(Sales_Pipeline[[#This Row],[Close_Date]]="","","Q"&amp;ROUNDUP(MONTH(Sales_Pipeline[[#This Row],[Close_Date]])/3,0))</f>
        <v/>
      </c>
      <c r="N5378" s="2" t="str" cm="1">
        <f t="array" ref="N5378">IFERROR(_xlfn.IFS(Sales_Pipeline[[#This Row],[Deal_Stage]]="Won",_xlfn.XLOOKUP(Sales_Pipeline[[#This Row],[Product]],Products!$A$2:$A$8,Products!$C$2:$C$8),Sales_Pipeline[[#This Row],[Deal_Stage]]="Lost",_xlfn.XLOOKUP(Sales_Pipeline[[#This Row],[Product]],Products!$A$2:$A$8,Products!$C$2:$C$8)),"")</f>
        <v/>
      </c>
      <c r="O5378" s="2">
        <v>0</v>
      </c>
    </row>
    <row r="5379" spans="1:15" x14ac:dyDescent="0.3">
      <c r="A5379" t="s">
        <v>5525</v>
      </c>
      <c r="B5379" t="s">
        <v>12</v>
      </c>
      <c r="C5379" t="str">
        <f>_xlfn.XLOOKUP(Sales_Pipeline[[#This Row],[Sales_Agent]],Sales_Teams[Sales_Agent],Sales_Teams[Manager])</f>
        <v>Melvin Marxen</v>
      </c>
      <c r="D5379" t="str">
        <f>_xlfn.XLOOKUP(Sales_Pipeline[[#This Row],[Manager]],Sales_Teams[Manager],Sales_Teams[Regional_Office])</f>
        <v>Central</v>
      </c>
      <c r="E5379" t="s">
        <v>55</v>
      </c>
      <c r="F5379" t="s">
        <v>177</v>
      </c>
      <c r="G5379" t="str">
        <f>IFERROR(_xlfn.XLOOKUP(Sales_Pipeline[[#This Row],[Account]],Accounts!$A$2:$A$86,Accounts!$F$2:$F$86),"")</f>
        <v>United States</v>
      </c>
      <c r="H5379" t="s">
        <v>77</v>
      </c>
      <c r="I5379" s="3">
        <v>42943</v>
      </c>
      <c r="K5379" s="8" t="str">
        <f>IF(Sales_Pipeline[[#This Row],[Close_Date]]="","",TEXT(Sales_Pipeline[[#This Row],[Close_Date]],"ddd"))</f>
        <v/>
      </c>
      <c r="L5379" s="8" t="str">
        <f>IF(Sales_Pipeline[[#This Row],[Close_Date]]="","",TEXT(Sales_Pipeline[[#This Row],[Close_Date]],"mmm"))</f>
        <v/>
      </c>
      <c r="M5379" s="8" t="str">
        <f>IF(Sales_Pipeline[[#This Row],[Close_Date]]="","","Q"&amp;ROUNDUP(MONTH(Sales_Pipeline[[#This Row],[Close_Date]])/3,0))</f>
        <v/>
      </c>
      <c r="N5379" s="2" t="str" cm="1">
        <f t="array" ref="N5379">IFERROR(_xlfn.IFS(Sales_Pipeline[[#This Row],[Deal_Stage]]="Won",_xlfn.XLOOKUP(Sales_Pipeline[[#This Row],[Product]],Products!$A$2:$A$8,Products!$C$2:$C$8),Sales_Pipeline[[#This Row],[Deal_Stage]]="Lost",_xlfn.XLOOKUP(Sales_Pipeline[[#This Row],[Product]],Products!$A$2:$A$8,Products!$C$2:$C$8)),"")</f>
        <v/>
      </c>
      <c r="O5379" s="2">
        <v>0</v>
      </c>
    </row>
    <row r="5380" spans="1:15" x14ac:dyDescent="0.3">
      <c r="A5380" t="s">
        <v>5526</v>
      </c>
      <c r="B5380" t="s">
        <v>12</v>
      </c>
      <c r="C5380" t="str">
        <f>_xlfn.XLOOKUP(Sales_Pipeline[[#This Row],[Sales_Agent]],Sales_Teams[Sales_Agent],Sales_Teams[Manager])</f>
        <v>Melvin Marxen</v>
      </c>
      <c r="D5380" t="str">
        <f>_xlfn.XLOOKUP(Sales_Pipeline[[#This Row],[Manager]],Sales_Teams[Manager],Sales_Teams[Regional_Office])</f>
        <v>Central</v>
      </c>
      <c r="E5380" t="s">
        <v>61</v>
      </c>
      <c r="F5380" t="s">
        <v>81</v>
      </c>
      <c r="G5380" t="str">
        <f>IFERROR(_xlfn.XLOOKUP(Sales_Pipeline[[#This Row],[Account]],Accounts!$A$2:$A$86,Accounts!$F$2:$F$86),"")</f>
        <v>Italy</v>
      </c>
      <c r="H5380" t="s">
        <v>82</v>
      </c>
      <c r="I5380" s="3">
        <v>42943</v>
      </c>
      <c r="J5380" s="3">
        <v>42948</v>
      </c>
      <c r="K5380" s="8" t="str">
        <f>IF(Sales_Pipeline[[#This Row],[Close_Date]]="","",TEXT(Sales_Pipeline[[#This Row],[Close_Date]],"ddd"))</f>
        <v>Tue</v>
      </c>
      <c r="L5380" s="8" t="str">
        <f>IF(Sales_Pipeline[[#This Row],[Close_Date]]="","",TEXT(Sales_Pipeline[[#This Row],[Close_Date]],"mmm"))</f>
        <v>Aug</v>
      </c>
      <c r="M5380" s="8" t="str">
        <f>IF(Sales_Pipeline[[#This Row],[Close_Date]]="","","Q"&amp;ROUNDUP(MONTH(Sales_Pipeline[[#This Row],[Close_Date]])/3,0))</f>
        <v>Q3</v>
      </c>
      <c r="N5380" s="2" cm="1">
        <f t="array" ref="N5380">IFERROR(_xlfn.IFS(Sales_Pipeline[[#This Row],[Deal_Stage]]="Won",_xlfn.XLOOKUP(Sales_Pipeline[[#This Row],[Product]],Products!$A$2:$A$8,Products!$C$2:$C$8),Sales_Pipeline[[#This Row],[Deal_Stage]]="Lost",_xlfn.XLOOKUP(Sales_Pipeline[[#This Row],[Product]],Products!$A$2:$A$8,Products!$C$2:$C$8)),"")</f>
        <v>55</v>
      </c>
      <c r="O5380" s="2">
        <v>0</v>
      </c>
    </row>
    <row r="5381" spans="1:15" x14ac:dyDescent="0.3">
      <c r="A5381" t="s">
        <v>5527</v>
      </c>
      <c r="B5381" t="s">
        <v>12</v>
      </c>
      <c r="C5381" t="str">
        <f>_xlfn.XLOOKUP(Sales_Pipeline[[#This Row],[Sales_Agent]],Sales_Teams[Sales_Agent],Sales_Teams[Manager])</f>
        <v>Melvin Marxen</v>
      </c>
      <c r="D5381" t="str">
        <f>_xlfn.XLOOKUP(Sales_Pipeline[[#This Row],[Manager]],Sales_Teams[Manager],Sales_Teams[Regional_Office])</f>
        <v>Central</v>
      </c>
      <c r="E5381" t="s">
        <v>55</v>
      </c>
      <c r="F5381" t="s">
        <v>223</v>
      </c>
      <c r="G5381" t="str">
        <f>IFERROR(_xlfn.XLOOKUP(Sales_Pipeline[[#This Row],[Account]],Accounts!$A$2:$A$86,Accounts!$F$2:$F$86),"")</f>
        <v>United States</v>
      </c>
      <c r="H5381" t="s">
        <v>57</v>
      </c>
      <c r="I5381" s="3">
        <v>42943</v>
      </c>
      <c r="J5381" s="3">
        <v>42954</v>
      </c>
      <c r="K5381" s="8" t="str">
        <f>IF(Sales_Pipeline[[#This Row],[Close_Date]]="","",TEXT(Sales_Pipeline[[#This Row],[Close_Date]],"ddd"))</f>
        <v>Mon</v>
      </c>
      <c r="L5381" s="8" t="str">
        <f>IF(Sales_Pipeline[[#This Row],[Close_Date]]="","",TEXT(Sales_Pipeline[[#This Row],[Close_Date]],"mmm"))</f>
        <v>Aug</v>
      </c>
      <c r="M5381" s="8" t="str">
        <f>IF(Sales_Pipeline[[#This Row],[Close_Date]]="","","Q"&amp;ROUNDUP(MONTH(Sales_Pipeline[[#This Row],[Close_Date]])/3,0))</f>
        <v>Q3</v>
      </c>
      <c r="N5381" s="2" cm="1">
        <f t="array" ref="N5381">IFERROR(_xlfn.IFS(Sales_Pipeline[[#This Row],[Deal_Stage]]="Won",_xlfn.XLOOKUP(Sales_Pipeline[[#This Row],[Product]],Products!$A$2:$A$8,Products!$C$2:$C$8),Sales_Pipeline[[#This Row],[Deal_Stage]]="Lost",_xlfn.XLOOKUP(Sales_Pipeline[[#This Row],[Product]],Products!$A$2:$A$8,Products!$C$2:$C$8)),"")</f>
        <v>1096</v>
      </c>
      <c r="O5381" s="2">
        <v>965</v>
      </c>
    </row>
    <row r="5382" spans="1:15" x14ac:dyDescent="0.3">
      <c r="A5382" t="s">
        <v>5528</v>
      </c>
      <c r="B5382" t="s">
        <v>9</v>
      </c>
      <c r="C5382" t="str">
        <f>_xlfn.XLOOKUP(Sales_Pipeline[[#This Row],[Sales_Agent]],Sales_Teams[Sales_Agent],Sales_Teams[Manager])</f>
        <v>Dustin Brinkmann</v>
      </c>
      <c r="D5382" t="str">
        <f>_xlfn.XLOOKUP(Sales_Pipeline[[#This Row],[Manager]],Sales_Teams[Manager],Sales_Teams[Regional_Office])</f>
        <v>Central</v>
      </c>
      <c r="E5382" t="s">
        <v>63</v>
      </c>
      <c r="G5382" t="str">
        <f>IFERROR(_xlfn.XLOOKUP(Sales_Pipeline[[#This Row],[Account]],Accounts!$A$2:$A$86,Accounts!$F$2:$F$86),"")</f>
        <v/>
      </c>
      <c r="H5382" t="s">
        <v>77</v>
      </c>
      <c r="I5382" s="3">
        <v>42943</v>
      </c>
      <c r="K5382" s="8" t="str">
        <f>IF(Sales_Pipeline[[#This Row],[Close_Date]]="","",TEXT(Sales_Pipeline[[#This Row],[Close_Date]],"ddd"))</f>
        <v/>
      </c>
      <c r="L5382" s="8" t="str">
        <f>IF(Sales_Pipeline[[#This Row],[Close_Date]]="","",TEXT(Sales_Pipeline[[#This Row],[Close_Date]],"mmm"))</f>
        <v/>
      </c>
      <c r="M5382" s="8" t="str">
        <f>IF(Sales_Pipeline[[#This Row],[Close_Date]]="","","Q"&amp;ROUNDUP(MONTH(Sales_Pipeline[[#This Row],[Close_Date]])/3,0))</f>
        <v/>
      </c>
      <c r="N5382" s="2" t="str" cm="1">
        <f t="array" ref="N5382">IFERROR(_xlfn.IFS(Sales_Pipeline[[#This Row],[Deal_Stage]]="Won",_xlfn.XLOOKUP(Sales_Pipeline[[#This Row],[Product]],Products!$A$2:$A$8,Products!$C$2:$C$8),Sales_Pipeline[[#This Row],[Deal_Stage]]="Lost",_xlfn.XLOOKUP(Sales_Pipeline[[#This Row],[Product]],Products!$A$2:$A$8,Products!$C$2:$C$8)),"")</f>
        <v/>
      </c>
      <c r="O5382" s="2">
        <v>0</v>
      </c>
    </row>
    <row r="5383" spans="1:15" x14ac:dyDescent="0.3">
      <c r="A5383" t="s">
        <v>5529</v>
      </c>
      <c r="B5383" t="s">
        <v>14</v>
      </c>
      <c r="C5383" t="str">
        <f>_xlfn.XLOOKUP(Sales_Pipeline[[#This Row],[Sales_Agent]],Sales_Teams[Sales_Agent],Sales_Teams[Manager])</f>
        <v>Melvin Marxen</v>
      </c>
      <c r="D5383" t="str">
        <f>_xlfn.XLOOKUP(Sales_Pipeline[[#This Row],[Manager]],Sales_Teams[Manager],Sales_Teams[Regional_Office])</f>
        <v>Central</v>
      </c>
      <c r="E5383" t="s">
        <v>63</v>
      </c>
      <c r="G5383" t="str">
        <f>IFERROR(_xlfn.XLOOKUP(Sales_Pipeline[[#This Row],[Account]],Accounts!$A$2:$A$86,Accounts!$F$2:$F$86),"")</f>
        <v/>
      </c>
      <c r="H5383" t="s">
        <v>77</v>
      </c>
      <c r="I5383" s="3">
        <v>42943</v>
      </c>
      <c r="K5383" s="8" t="str">
        <f>IF(Sales_Pipeline[[#This Row],[Close_Date]]="","",TEXT(Sales_Pipeline[[#This Row],[Close_Date]],"ddd"))</f>
        <v/>
      </c>
      <c r="L5383" s="8" t="str">
        <f>IF(Sales_Pipeline[[#This Row],[Close_Date]]="","",TEXT(Sales_Pipeline[[#This Row],[Close_Date]],"mmm"))</f>
        <v/>
      </c>
      <c r="M5383" s="8" t="str">
        <f>IF(Sales_Pipeline[[#This Row],[Close_Date]]="","","Q"&amp;ROUNDUP(MONTH(Sales_Pipeline[[#This Row],[Close_Date]])/3,0))</f>
        <v/>
      </c>
      <c r="N5383" s="2" t="str" cm="1">
        <f t="array" ref="N5383">IFERROR(_xlfn.IFS(Sales_Pipeline[[#This Row],[Deal_Stage]]="Won",_xlfn.XLOOKUP(Sales_Pipeline[[#This Row],[Product]],Products!$A$2:$A$8,Products!$C$2:$C$8),Sales_Pipeline[[#This Row],[Deal_Stage]]="Lost",_xlfn.XLOOKUP(Sales_Pipeline[[#This Row],[Product]],Products!$A$2:$A$8,Products!$C$2:$C$8)),"")</f>
        <v/>
      </c>
      <c r="O5383" s="2">
        <v>0</v>
      </c>
    </row>
    <row r="5384" spans="1:15" x14ac:dyDescent="0.3">
      <c r="A5384" t="s">
        <v>5530</v>
      </c>
      <c r="B5384" t="s">
        <v>14</v>
      </c>
      <c r="C5384" t="str">
        <f>_xlfn.XLOOKUP(Sales_Pipeline[[#This Row],[Sales_Agent]],Sales_Teams[Sales_Agent],Sales_Teams[Manager])</f>
        <v>Melvin Marxen</v>
      </c>
      <c r="D5384" t="str">
        <f>_xlfn.XLOOKUP(Sales_Pipeline[[#This Row],[Manager]],Sales_Teams[Manager],Sales_Teams[Regional_Office])</f>
        <v>Central</v>
      </c>
      <c r="E5384" t="s">
        <v>61</v>
      </c>
      <c r="G5384" t="str">
        <f>IFERROR(_xlfn.XLOOKUP(Sales_Pipeline[[#This Row],[Account]],Accounts!$A$2:$A$86,Accounts!$F$2:$F$86),"")</f>
        <v/>
      </c>
      <c r="H5384" t="s">
        <v>77</v>
      </c>
      <c r="I5384" s="3">
        <v>42943</v>
      </c>
      <c r="K5384" s="8" t="str">
        <f>IF(Sales_Pipeline[[#This Row],[Close_Date]]="","",TEXT(Sales_Pipeline[[#This Row],[Close_Date]],"ddd"))</f>
        <v/>
      </c>
      <c r="L5384" s="8" t="str">
        <f>IF(Sales_Pipeline[[#This Row],[Close_Date]]="","",TEXT(Sales_Pipeline[[#This Row],[Close_Date]],"mmm"))</f>
        <v/>
      </c>
      <c r="M5384" s="8" t="str">
        <f>IF(Sales_Pipeline[[#This Row],[Close_Date]]="","","Q"&amp;ROUNDUP(MONTH(Sales_Pipeline[[#This Row],[Close_Date]])/3,0))</f>
        <v/>
      </c>
      <c r="N5384" s="2" t="str" cm="1">
        <f t="array" ref="N5384">IFERROR(_xlfn.IFS(Sales_Pipeline[[#This Row],[Deal_Stage]]="Won",_xlfn.XLOOKUP(Sales_Pipeline[[#This Row],[Product]],Products!$A$2:$A$8,Products!$C$2:$C$8),Sales_Pipeline[[#This Row],[Deal_Stage]]="Lost",_xlfn.XLOOKUP(Sales_Pipeline[[#This Row],[Product]],Products!$A$2:$A$8,Products!$C$2:$C$8)),"")</f>
        <v/>
      </c>
      <c r="O5384" s="2">
        <v>0</v>
      </c>
    </row>
    <row r="5385" spans="1:15" x14ac:dyDescent="0.3">
      <c r="A5385" t="s">
        <v>5531</v>
      </c>
      <c r="B5385" t="s">
        <v>35</v>
      </c>
      <c r="C5385" t="str">
        <f>_xlfn.XLOOKUP(Sales_Pipeline[[#This Row],[Sales_Agent]],Sales_Teams[Sales_Agent],Sales_Teams[Manager])</f>
        <v>Celia Rouche</v>
      </c>
      <c r="D5385" t="str">
        <f>_xlfn.XLOOKUP(Sales_Pipeline[[#This Row],[Manager]],Sales_Teams[Manager],Sales_Teams[Regional_Office])</f>
        <v>West</v>
      </c>
      <c r="E5385" t="s">
        <v>163</v>
      </c>
      <c r="G5385" t="str">
        <f>IFERROR(_xlfn.XLOOKUP(Sales_Pipeline[[#This Row],[Account]],Accounts!$A$2:$A$86,Accounts!$F$2:$F$86),"")</f>
        <v/>
      </c>
      <c r="H5385" t="s">
        <v>77</v>
      </c>
      <c r="I5385" s="3">
        <v>42943</v>
      </c>
      <c r="K5385" s="8" t="str">
        <f>IF(Sales_Pipeline[[#This Row],[Close_Date]]="","",TEXT(Sales_Pipeline[[#This Row],[Close_Date]],"ddd"))</f>
        <v/>
      </c>
      <c r="L5385" s="8" t="str">
        <f>IF(Sales_Pipeline[[#This Row],[Close_Date]]="","",TEXT(Sales_Pipeline[[#This Row],[Close_Date]],"mmm"))</f>
        <v/>
      </c>
      <c r="M5385" s="8" t="str">
        <f>IF(Sales_Pipeline[[#This Row],[Close_Date]]="","","Q"&amp;ROUNDUP(MONTH(Sales_Pipeline[[#This Row],[Close_Date]])/3,0))</f>
        <v/>
      </c>
      <c r="N5385" s="2" t="str" cm="1">
        <f t="array" ref="N5385">IFERROR(_xlfn.IFS(Sales_Pipeline[[#This Row],[Deal_Stage]]="Won",_xlfn.XLOOKUP(Sales_Pipeline[[#This Row],[Product]],Products!$A$2:$A$8,Products!$C$2:$C$8),Sales_Pipeline[[#This Row],[Deal_Stage]]="Lost",_xlfn.XLOOKUP(Sales_Pipeline[[#This Row],[Product]],Products!$A$2:$A$8,Products!$C$2:$C$8)),"")</f>
        <v/>
      </c>
      <c r="O5385" s="2">
        <v>0</v>
      </c>
    </row>
    <row r="5386" spans="1:15" x14ac:dyDescent="0.3">
      <c r="A5386" t="s">
        <v>5532</v>
      </c>
      <c r="B5386" t="s">
        <v>35</v>
      </c>
      <c r="C5386" t="str">
        <f>_xlfn.XLOOKUP(Sales_Pipeline[[#This Row],[Sales_Agent]],Sales_Teams[Sales_Agent],Sales_Teams[Manager])</f>
        <v>Celia Rouche</v>
      </c>
      <c r="D5386" t="str">
        <f>_xlfn.XLOOKUP(Sales_Pipeline[[#This Row],[Manager]],Sales_Teams[Manager],Sales_Teams[Regional_Office])</f>
        <v>West</v>
      </c>
      <c r="E5386" t="s">
        <v>84</v>
      </c>
      <c r="F5386" t="s">
        <v>570</v>
      </c>
      <c r="G5386" t="str">
        <f>IFERROR(_xlfn.XLOOKUP(Sales_Pipeline[[#This Row],[Account]],Accounts!$A$2:$A$86,Accounts!$F$2:$F$86),"")</f>
        <v>Germany</v>
      </c>
      <c r="H5386" t="s">
        <v>82</v>
      </c>
      <c r="I5386" s="3">
        <v>42943</v>
      </c>
      <c r="J5386" s="3">
        <v>42944</v>
      </c>
      <c r="K5386" s="8" t="str">
        <f>IF(Sales_Pipeline[[#This Row],[Close_Date]]="","",TEXT(Sales_Pipeline[[#This Row],[Close_Date]],"ddd"))</f>
        <v>Fri</v>
      </c>
      <c r="L5386" s="8" t="str">
        <f>IF(Sales_Pipeline[[#This Row],[Close_Date]]="","",TEXT(Sales_Pipeline[[#This Row],[Close_Date]],"mmm"))</f>
        <v>Jul</v>
      </c>
      <c r="M5386" s="8" t="str">
        <f>IF(Sales_Pipeline[[#This Row],[Close_Date]]="","","Q"&amp;ROUNDUP(MONTH(Sales_Pipeline[[#This Row],[Close_Date]])/3,0))</f>
        <v>Q3</v>
      </c>
      <c r="N5386" s="2" cm="1">
        <f t="array" ref="N5386">IFERROR(_xlfn.IFS(Sales_Pipeline[[#This Row],[Deal_Stage]]="Won",_xlfn.XLOOKUP(Sales_Pipeline[[#This Row],[Product]],Products!$A$2:$A$8,Products!$C$2:$C$8),Sales_Pipeline[[#This Row],[Deal_Stage]]="Lost",_xlfn.XLOOKUP(Sales_Pipeline[[#This Row],[Product]],Products!$A$2:$A$8,Products!$C$2:$C$8)),"")</f>
        <v>5482</v>
      </c>
      <c r="O5386" s="2">
        <v>0</v>
      </c>
    </row>
    <row r="5387" spans="1:15" x14ac:dyDescent="0.3">
      <c r="A5387" t="s">
        <v>5533</v>
      </c>
      <c r="B5387" t="s">
        <v>7</v>
      </c>
      <c r="C5387" t="str">
        <f>_xlfn.XLOOKUP(Sales_Pipeline[[#This Row],[Sales_Agent]],Sales_Teams[Sales_Agent],Sales_Teams[Manager])</f>
        <v>Dustin Brinkmann</v>
      </c>
      <c r="D5387" t="str">
        <f>_xlfn.XLOOKUP(Sales_Pipeline[[#This Row],[Manager]],Sales_Teams[Manager],Sales_Teams[Regional_Office])</f>
        <v>Central</v>
      </c>
      <c r="E5387" t="s">
        <v>84</v>
      </c>
      <c r="F5387" t="s">
        <v>96</v>
      </c>
      <c r="G5387" t="str">
        <f>IFERROR(_xlfn.XLOOKUP(Sales_Pipeline[[#This Row],[Account]],Accounts!$A$2:$A$86,Accounts!$F$2:$F$86),"")</f>
        <v>United States</v>
      </c>
      <c r="H5387" t="s">
        <v>77</v>
      </c>
      <c r="I5387" s="3">
        <v>42943</v>
      </c>
      <c r="K5387" s="8" t="str">
        <f>IF(Sales_Pipeline[[#This Row],[Close_Date]]="","",TEXT(Sales_Pipeline[[#This Row],[Close_Date]],"ddd"))</f>
        <v/>
      </c>
      <c r="L5387" s="8" t="str">
        <f>IF(Sales_Pipeline[[#This Row],[Close_Date]]="","",TEXT(Sales_Pipeline[[#This Row],[Close_Date]],"mmm"))</f>
        <v/>
      </c>
      <c r="M5387" s="8" t="str">
        <f>IF(Sales_Pipeline[[#This Row],[Close_Date]]="","","Q"&amp;ROUNDUP(MONTH(Sales_Pipeline[[#This Row],[Close_Date]])/3,0))</f>
        <v/>
      </c>
      <c r="N5387" s="2" t="str" cm="1">
        <f t="array" ref="N5387">IFERROR(_xlfn.IFS(Sales_Pipeline[[#This Row],[Deal_Stage]]="Won",_xlfn.XLOOKUP(Sales_Pipeline[[#This Row],[Product]],Products!$A$2:$A$8,Products!$C$2:$C$8),Sales_Pipeline[[#This Row],[Deal_Stage]]="Lost",_xlfn.XLOOKUP(Sales_Pipeline[[#This Row],[Product]],Products!$A$2:$A$8,Products!$C$2:$C$8)),"")</f>
        <v/>
      </c>
      <c r="O5387" s="2">
        <v>0</v>
      </c>
    </row>
    <row r="5388" spans="1:15" x14ac:dyDescent="0.3">
      <c r="A5388" t="s">
        <v>5534</v>
      </c>
      <c r="B5388" t="s">
        <v>7</v>
      </c>
      <c r="C5388" t="str">
        <f>_xlfn.XLOOKUP(Sales_Pipeline[[#This Row],[Sales_Agent]],Sales_Teams[Sales_Agent],Sales_Teams[Manager])</f>
        <v>Dustin Brinkmann</v>
      </c>
      <c r="D5388" t="str">
        <f>_xlfn.XLOOKUP(Sales_Pipeline[[#This Row],[Manager]],Sales_Teams[Manager],Sales_Teams[Regional_Office])</f>
        <v>Central</v>
      </c>
      <c r="E5388" t="s">
        <v>61</v>
      </c>
      <c r="G5388" t="str">
        <f>IFERROR(_xlfn.XLOOKUP(Sales_Pipeline[[#This Row],[Account]],Accounts!$A$2:$A$86,Accounts!$F$2:$F$86),"")</f>
        <v/>
      </c>
      <c r="H5388" t="s">
        <v>77</v>
      </c>
      <c r="I5388" s="3">
        <v>42943</v>
      </c>
      <c r="K5388" s="8" t="str">
        <f>IF(Sales_Pipeline[[#This Row],[Close_Date]]="","",TEXT(Sales_Pipeline[[#This Row],[Close_Date]],"ddd"))</f>
        <v/>
      </c>
      <c r="L5388" s="8" t="str">
        <f>IF(Sales_Pipeline[[#This Row],[Close_Date]]="","",TEXT(Sales_Pipeline[[#This Row],[Close_Date]],"mmm"))</f>
        <v/>
      </c>
      <c r="M5388" s="8" t="str">
        <f>IF(Sales_Pipeline[[#This Row],[Close_Date]]="","","Q"&amp;ROUNDUP(MONTH(Sales_Pipeline[[#This Row],[Close_Date]])/3,0))</f>
        <v/>
      </c>
      <c r="N5388" s="2" t="str" cm="1">
        <f t="array" ref="N5388">IFERROR(_xlfn.IFS(Sales_Pipeline[[#This Row],[Deal_Stage]]="Won",_xlfn.XLOOKUP(Sales_Pipeline[[#This Row],[Product]],Products!$A$2:$A$8,Products!$C$2:$C$8),Sales_Pipeline[[#This Row],[Deal_Stage]]="Lost",_xlfn.XLOOKUP(Sales_Pipeline[[#This Row],[Product]],Products!$A$2:$A$8,Products!$C$2:$C$8)),"")</f>
        <v/>
      </c>
      <c r="O5388" s="2">
        <v>0</v>
      </c>
    </row>
    <row r="5389" spans="1:15" x14ac:dyDescent="0.3">
      <c r="A5389" t="s">
        <v>5535</v>
      </c>
      <c r="B5389" t="s">
        <v>32</v>
      </c>
      <c r="C5389" t="str">
        <f>_xlfn.XLOOKUP(Sales_Pipeline[[#This Row],[Sales_Agent]],Sales_Teams[Sales_Agent],Sales_Teams[Manager])</f>
        <v>Celia Rouche</v>
      </c>
      <c r="D5389" t="str">
        <f>_xlfn.XLOOKUP(Sales_Pipeline[[#This Row],[Manager]],Sales_Teams[Manager],Sales_Teams[Regional_Office])</f>
        <v>West</v>
      </c>
      <c r="E5389" t="s">
        <v>63</v>
      </c>
      <c r="F5389" t="s">
        <v>413</v>
      </c>
      <c r="G5389" t="str">
        <f>IFERROR(_xlfn.XLOOKUP(Sales_Pipeline[[#This Row],[Account]],Accounts!$A$2:$A$86,Accounts!$F$2:$F$86),"")</f>
        <v>United States</v>
      </c>
      <c r="H5389" t="s">
        <v>57</v>
      </c>
      <c r="I5389" s="3">
        <v>42943</v>
      </c>
      <c r="J5389" s="3">
        <v>42953</v>
      </c>
      <c r="K5389" s="8" t="str">
        <f>IF(Sales_Pipeline[[#This Row],[Close_Date]]="","",TEXT(Sales_Pipeline[[#This Row],[Close_Date]],"ddd"))</f>
        <v>Sun</v>
      </c>
      <c r="L5389" s="8" t="str">
        <f>IF(Sales_Pipeline[[#This Row],[Close_Date]]="","",TEXT(Sales_Pipeline[[#This Row],[Close_Date]],"mmm"))</f>
        <v>Aug</v>
      </c>
      <c r="M5389" s="8" t="str">
        <f>IF(Sales_Pipeline[[#This Row],[Close_Date]]="","","Q"&amp;ROUNDUP(MONTH(Sales_Pipeline[[#This Row],[Close_Date]])/3,0))</f>
        <v>Q3</v>
      </c>
      <c r="N5389" s="2" cm="1">
        <f t="array" ref="N5389">IFERROR(_xlfn.IFS(Sales_Pipeline[[#This Row],[Deal_Stage]]="Won",_xlfn.XLOOKUP(Sales_Pipeline[[#This Row],[Product]],Products!$A$2:$A$8,Products!$C$2:$C$8),Sales_Pipeline[[#This Row],[Deal_Stage]]="Lost",_xlfn.XLOOKUP(Sales_Pipeline[[#This Row],[Product]],Products!$A$2:$A$8,Products!$C$2:$C$8)),"")</f>
        <v>550</v>
      </c>
      <c r="O5389" s="2">
        <v>651</v>
      </c>
    </row>
    <row r="5390" spans="1:15" x14ac:dyDescent="0.3">
      <c r="A5390" t="s">
        <v>5536</v>
      </c>
      <c r="B5390" t="s">
        <v>44</v>
      </c>
      <c r="C5390" t="str">
        <f>_xlfn.XLOOKUP(Sales_Pipeline[[#This Row],[Sales_Agent]],Sales_Teams[Sales_Agent],Sales_Teams[Manager])</f>
        <v>Summer Sewald</v>
      </c>
      <c r="D5390" t="str">
        <f>_xlfn.XLOOKUP(Sales_Pipeline[[#This Row],[Manager]],Sales_Teams[Manager],Sales_Teams[Regional_Office])</f>
        <v>West</v>
      </c>
      <c r="E5390" t="s">
        <v>8953</v>
      </c>
      <c r="F5390" t="s">
        <v>187</v>
      </c>
      <c r="G5390" t="str">
        <f>IFERROR(_xlfn.XLOOKUP(Sales_Pipeline[[#This Row],[Account]],Accounts!$A$2:$A$86,Accounts!$F$2:$F$86),"")</f>
        <v>United States</v>
      </c>
      <c r="H5390" t="s">
        <v>77</v>
      </c>
      <c r="I5390" s="3">
        <v>42943</v>
      </c>
      <c r="K5390" s="8" t="str">
        <f>IF(Sales_Pipeline[[#This Row],[Close_Date]]="","",TEXT(Sales_Pipeline[[#This Row],[Close_Date]],"ddd"))</f>
        <v/>
      </c>
      <c r="L5390" s="8" t="str">
        <f>IF(Sales_Pipeline[[#This Row],[Close_Date]]="","",TEXT(Sales_Pipeline[[#This Row],[Close_Date]],"mmm"))</f>
        <v/>
      </c>
      <c r="M5390" s="8" t="str">
        <f>IF(Sales_Pipeline[[#This Row],[Close_Date]]="","","Q"&amp;ROUNDUP(MONTH(Sales_Pipeline[[#This Row],[Close_Date]])/3,0))</f>
        <v/>
      </c>
      <c r="N5390" s="2" t="str" cm="1">
        <f t="array" ref="N5390">IFERROR(_xlfn.IFS(Sales_Pipeline[[#This Row],[Deal_Stage]]="Won",_xlfn.XLOOKUP(Sales_Pipeline[[#This Row],[Product]],Products!$A$2:$A$8,Products!$C$2:$C$8),Sales_Pipeline[[#This Row],[Deal_Stage]]="Lost",_xlfn.XLOOKUP(Sales_Pipeline[[#This Row],[Product]],Products!$A$2:$A$8,Products!$C$2:$C$8)),"")</f>
        <v/>
      </c>
      <c r="O5390" s="2">
        <v>0</v>
      </c>
    </row>
    <row r="5391" spans="1:15" x14ac:dyDescent="0.3">
      <c r="A5391" t="s">
        <v>5537</v>
      </c>
      <c r="B5391" t="s">
        <v>3</v>
      </c>
      <c r="C5391" t="str">
        <f>_xlfn.XLOOKUP(Sales_Pipeline[[#This Row],[Sales_Agent]],Sales_Teams[Sales_Agent],Sales_Teams[Manager])</f>
        <v>Dustin Brinkmann</v>
      </c>
      <c r="D5391" t="str">
        <f>_xlfn.XLOOKUP(Sales_Pipeline[[#This Row],[Manager]],Sales_Teams[Manager],Sales_Teams[Regional_Office])</f>
        <v>Central</v>
      </c>
      <c r="E5391" t="s">
        <v>63</v>
      </c>
      <c r="F5391" t="s">
        <v>293</v>
      </c>
      <c r="G5391" t="str">
        <f>IFERROR(_xlfn.XLOOKUP(Sales_Pipeline[[#This Row],[Account]],Accounts!$A$2:$A$86,Accounts!$F$2:$F$86),"")</f>
        <v>United States</v>
      </c>
      <c r="H5391" t="s">
        <v>77</v>
      </c>
      <c r="I5391" s="3">
        <v>42944</v>
      </c>
      <c r="K5391" s="8" t="str">
        <f>IF(Sales_Pipeline[[#This Row],[Close_Date]]="","",TEXT(Sales_Pipeline[[#This Row],[Close_Date]],"ddd"))</f>
        <v/>
      </c>
      <c r="L5391" s="8" t="str">
        <f>IF(Sales_Pipeline[[#This Row],[Close_Date]]="","",TEXT(Sales_Pipeline[[#This Row],[Close_Date]],"mmm"))</f>
        <v/>
      </c>
      <c r="M5391" s="8" t="str">
        <f>IF(Sales_Pipeline[[#This Row],[Close_Date]]="","","Q"&amp;ROUNDUP(MONTH(Sales_Pipeline[[#This Row],[Close_Date]])/3,0))</f>
        <v/>
      </c>
      <c r="N5391" s="2" t="str" cm="1">
        <f t="array" ref="N5391">IFERROR(_xlfn.IFS(Sales_Pipeline[[#This Row],[Deal_Stage]]="Won",_xlfn.XLOOKUP(Sales_Pipeline[[#This Row],[Product]],Products!$A$2:$A$8,Products!$C$2:$C$8),Sales_Pipeline[[#This Row],[Deal_Stage]]="Lost",_xlfn.XLOOKUP(Sales_Pipeline[[#This Row],[Product]],Products!$A$2:$A$8,Products!$C$2:$C$8)),"")</f>
        <v/>
      </c>
      <c r="O5391" s="2">
        <v>0</v>
      </c>
    </row>
    <row r="5392" spans="1:15" x14ac:dyDescent="0.3">
      <c r="A5392" t="s">
        <v>5538</v>
      </c>
      <c r="B5392" t="s">
        <v>3</v>
      </c>
      <c r="C5392" t="str">
        <f>_xlfn.XLOOKUP(Sales_Pipeline[[#This Row],[Sales_Agent]],Sales_Teams[Sales_Agent],Sales_Teams[Manager])</f>
        <v>Dustin Brinkmann</v>
      </c>
      <c r="D5392" t="str">
        <f>_xlfn.XLOOKUP(Sales_Pipeline[[#This Row],[Manager]],Sales_Teams[Manager],Sales_Teams[Regional_Office])</f>
        <v>Central</v>
      </c>
      <c r="E5392" t="s">
        <v>61</v>
      </c>
      <c r="G5392" t="str">
        <f>IFERROR(_xlfn.XLOOKUP(Sales_Pipeline[[#This Row],[Account]],Accounts!$A$2:$A$86,Accounts!$F$2:$F$86),"")</f>
        <v/>
      </c>
      <c r="H5392" t="s">
        <v>77</v>
      </c>
      <c r="I5392" s="3">
        <v>42944</v>
      </c>
      <c r="K5392" s="8" t="str">
        <f>IF(Sales_Pipeline[[#This Row],[Close_Date]]="","",TEXT(Sales_Pipeline[[#This Row],[Close_Date]],"ddd"))</f>
        <v/>
      </c>
      <c r="L5392" s="8" t="str">
        <f>IF(Sales_Pipeline[[#This Row],[Close_Date]]="","",TEXT(Sales_Pipeline[[#This Row],[Close_Date]],"mmm"))</f>
        <v/>
      </c>
      <c r="M5392" s="8" t="str">
        <f>IF(Sales_Pipeline[[#This Row],[Close_Date]]="","","Q"&amp;ROUNDUP(MONTH(Sales_Pipeline[[#This Row],[Close_Date]])/3,0))</f>
        <v/>
      </c>
      <c r="N5392" s="2" t="str" cm="1">
        <f t="array" ref="N5392">IFERROR(_xlfn.IFS(Sales_Pipeline[[#This Row],[Deal_Stage]]="Won",_xlfn.XLOOKUP(Sales_Pipeline[[#This Row],[Product]],Products!$A$2:$A$8,Products!$C$2:$C$8),Sales_Pipeline[[#This Row],[Deal_Stage]]="Lost",_xlfn.XLOOKUP(Sales_Pipeline[[#This Row],[Product]],Products!$A$2:$A$8,Products!$C$2:$C$8)),"")</f>
        <v/>
      </c>
      <c r="O5392" s="2">
        <v>0</v>
      </c>
    </row>
    <row r="5393" spans="1:15" x14ac:dyDescent="0.3">
      <c r="A5393" t="s">
        <v>5539</v>
      </c>
      <c r="B5393" t="s">
        <v>3</v>
      </c>
      <c r="C5393" t="str">
        <f>_xlfn.XLOOKUP(Sales_Pipeline[[#This Row],[Sales_Agent]],Sales_Teams[Sales_Agent],Sales_Teams[Manager])</f>
        <v>Dustin Brinkmann</v>
      </c>
      <c r="D5393" t="str">
        <f>_xlfn.XLOOKUP(Sales_Pipeline[[#This Row],[Manager]],Sales_Teams[Manager],Sales_Teams[Regional_Office])</f>
        <v>Central</v>
      </c>
      <c r="E5393" t="s">
        <v>76</v>
      </c>
      <c r="F5393" t="s">
        <v>141</v>
      </c>
      <c r="G5393" t="str">
        <f>IFERROR(_xlfn.XLOOKUP(Sales_Pipeline[[#This Row],[Account]],Accounts!$A$2:$A$86,Accounts!$F$2:$F$86),"")</f>
        <v>United States</v>
      </c>
      <c r="H5393" t="s">
        <v>82</v>
      </c>
      <c r="I5393" s="3">
        <v>42944</v>
      </c>
      <c r="J5393" s="3">
        <v>42950</v>
      </c>
      <c r="K5393" s="8" t="str">
        <f>IF(Sales_Pipeline[[#This Row],[Close_Date]]="","",TEXT(Sales_Pipeline[[#This Row],[Close_Date]],"ddd"))</f>
        <v>Thu</v>
      </c>
      <c r="L5393" s="8" t="str">
        <f>IF(Sales_Pipeline[[#This Row],[Close_Date]]="","",TEXT(Sales_Pipeline[[#This Row],[Close_Date]],"mmm"))</f>
        <v>Aug</v>
      </c>
      <c r="M5393" s="8" t="str">
        <f>IF(Sales_Pipeline[[#This Row],[Close_Date]]="","","Q"&amp;ROUNDUP(MONTH(Sales_Pipeline[[#This Row],[Close_Date]])/3,0))</f>
        <v>Q3</v>
      </c>
      <c r="N5393" s="2" cm="1">
        <f t="array" ref="N5393">IFERROR(_xlfn.IFS(Sales_Pipeline[[#This Row],[Deal_Stage]]="Won",_xlfn.XLOOKUP(Sales_Pipeline[[#This Row],[Product]],Products!$A$2:$A$8,Products!$C$2:$C$8),Sales_Pipeline[[#This Row],[Deal_Stage]]="Lost",_xlfn.XLOOKUP(Sales_Pipeline[[#This Row],[Product]],Products!$A$2:$A$8,Products!$C$2:$C$8)),"")</f>
        <v>3393</v>
      </c>
      <c r="O5393" s="2">
        <v>0</v>
      </c>
    </row>
    <row r="5394" spans="1:15" x14ac:dyDescent="0.3">
      <c r="A5394" t="s">
        <v>5540</v>
      </c>
      <c r="B5394" t="s">
        <v>30</v>
      </c>
      <c r="C5394" t="str">
        <f>_xlfn.XLOOKUP(Sales_Pipeline[[#This Row],[Sales_Agent]],Sales_Teams[Sales_Agent],Sales_Teams[Manager])</f>
        <v>Rocco Neubert</v>
      </c>
      <c r="D5394" t="str">
        <f>_xlfn.XLOOKUP(Sales_Pipeline[[#This Row],[Manager]],Sales_Teams[Manager],Sales_Teams[Regional_Office])</f>
        <v>East</v>
      </c>
      <c r="E5394" t="s">
        <v>63</v>
      </c>
      <c r="G5394" t="str">
        <f>IFERROR(_xlfn.XLOOKUP(Sales_Pipeline[[#This Row],[Account]],Accounts!$A$2:$A$86,Accounts!$F$2:$F$86),"")</f>
        <v/>
      </c>
      <c r="H5394" t="s">
        <v>77</v>
      </c>
      <c r="I5394" s="3">
        <v>42944</v>
      </c>
      <c r="K5394" s="8" t="str">
        <f>IF(Sales_Pipeline[[#This Row],[Close_Date]]="","",TEXT(Sales_Pipeline[[#This Row],[Close_Date]],"ddd"))</f>
        <v/>
      </c>
      <c r="L5394" s="8" t="str">
        <f>IF(Sales_Pipeline[[#This Row],[Close_Date]]="","",TEXT(Sales_Pipeline[[#This Row],[Close_Date]],"mmm"))</f>
        <v/>
      </c>
      <c r="M5394" s="8" t="str">
        <f>IF(Sales_Pipeline[[#This Row],[Close_Date]]="","","Q"&amp;ROUNDUP(MONTH(Sales_Pipeline[[#This Row],[Close_Date]])/3,0))</f>
        <v/>
      </c>
      <c r="N5394" s="2" t="str" cm="1">
        <f t="array" ref="N5394">IFERROR(_xlfn.IFS(Sales_Pipeline[[#This Row],[Deal_Stage]]="Won",_xlfn.XLOOKUP(Sales_Pipeline[[#This Row],[Product]],Products!$A$2:$A$8,Products!$C$2:$C$8),Sales_Pipeline[[#This Row],[Deal_Stage]]="Lost",_xlfn.XLOOKUP(Sales_Pipeline[[#This Row],[Product]],Products!$A$2:$A$8,Products!$C$2:$C$8)),"")</f>
        <v/>
      </c>
      <c r="O5394" s="2">
        <v>0</v>
      </c>
    </row>
    <row r="5395" spans="1:15" x14ac:dyDescent="0.3">
      <c r="A5395" t="s">
        <v>5541</v>
      </c>
      <c r="B5395" t="s">
        <v>27</v>
      </c>
      <c r="C5395" t="str">
        <f>_xlfn.XLOOKUP(Sales_Pipeline[[#This Row],[Sales_Agent]],Sales_Teams[Sales_Agent],Sales_Teams[Manager])</f>
        <v>Rocco Neubert</v>
      </c>
      <c r="D5395" t="str">
        <f>_xlfn.XLOOKUP(Sales_Pipeline[[#This Row],[Manager]],Sales_Teams[Manager],Sales_Teams[Regional_Office])</f>
        <v>East</v>
      </c>
      <c r="E5395" t="s">
        <v>55</v>
      </c>
      <c r="F5395" t="s">
        <v>206</v>
      </c>
      <c r="G5395" t="str">
        <f>IFERROR(_xlfn.XLOOKUP(Sales_Pipeline[[#This Row],[Account]],Accounts!$A$2:$A$86,Accounts!$F$2:$F$86),"")</f>
        <v>United States</v>
      </c>
      <c r="H5395" t="s">
        <v>82</v>
      </c>
      <c r="I5395" s="3">
        <v>42944</v>
      </c>
      <c r="J5395" s="3">
        <v>43046</v>
      </c>
      <c r="K5395" s="8" t="str">
        <f>IF(Sales_Pipeline[[#This Row],[Close_Date]]="","",TEXT(Sales_Pipeline[[#This Row],[Close_Date]],"ddd"))</f>
        <v>Tue</v>
      </c>
      <c r="L5395" s="8" t="str">
        <f>IF(Sales_Pipeline[[#This Row],[Close_Date]]="","",TEXT(Sales_Pipeline[[#This Row],[Close_Date]],"mmm"))</f>
        <v>Nov</v>
      </c>
      <c r="M5395" s="8" t="str">
        <f>IF(Sales_Pipeline[[#This Row],[Close_Date]]="","","Q"&amp;ROUNDUP(MONTH(Sales_Pipeline[[#This Row],[Close_Date]])/3,0))</f>
        <v>Q4</v>
      </c>
      <c r="N5395" s="2" cm="1">
        <f t="array" ref="N5395">IFERROR(_xlfn.IFS(Sales_Pipeline[[#This Row],[Deal_Stage]]="Won",_xlfn.XLOOKUP(Sales_Pipeline[[#This Row],[Product]],Products!$A$2:$A$8,Products!$C$2:$C$8),Sales_Pipeline[[#This Row],[Deal_Stage]]="Lost",_xlfn.XLOOKUP(Sales_Pipeline[[#This Row],[Product]],Products!$A$2:$A$8,Products!$C$2:$C$8)),"")</f>
        <v>1096</v>
      </c>
      <c r="O5395" s="2">
        <v>0</v>
      </c>
    </row>
    <row r="5396" spans="1:15" x14ac:dyDescent="0.3">
      <c r="A5396" t="s">
        <v>5542</v>
      </c>
      <c r="B5396" t="s">
        <v>20</v>
      </c>
      <c r="C5396" t="str">
        <f>_xlfn.XLOOKUP(Sales_Pipeline[[#This Row],[Sales_Agent]],Sales_Teams[Sales_Agent],Sales_Teams[Manager])</f>
        <v>Cara Losch</v>
      </c>
      <c r="D5396" t="str">
        <f>_xlfn.XLOOKUP(Sales_Pipeline[[#This Row],[Manager]],Sales_Teams[Manager],Sales_Teams[Regional_Office])</f>
        <v>East</v>
      </c>
      <c r="E5396" t="s">
        <v>63</v>
      </c>
      <c r="F5396" t="s">
        <v>109</v>
      </c>
      <c r="G5396" t="str">
        <f>IFERROR(_xlfn.XLOOKUP(Sales_Pipeline[[#This Row],[Account]],Accounts!$A$2:$A$86,Accounts!$F$2:$F$86),"")</f>
        <v>Japan</v>
      </c>
      <c r="H5396" t="s">
        <v>57</v>
      </c>
      <c r="I5396" s="3">
        <v>42944</v>
      </c>
      <c r="J5396" s="3">
        <v>43050</v>
      </c>
      <c r="K5396" s="8" t="str">
        <f>IF(Sales_Pipeline[[#This Row],[Close_Date]]="","",TEXT(Sales_Pipeline[[#This Row],[Close_Date]],"ddd"))</f>
        <v>Sat</v>
      </c>
      <c r="L5396" s="8" t="str">
        <f>IF(Sales_Pipeline[[#This Row],[Close_Date]]="","",TEXT(Sales_Pipeline[[#This Row],[Close_Date]],"mmm"))</f>
        <v>Nov</v>
      </c>
      <c r="M5396" s="8" t="str">
        <f>IF(Sales_Pipeline[[#This Row],[Close_Date]]="","","Q"&amp;ROUNDUP(MONTH(Sales_Pipeline[[#This Row],[Close_Date]])/3,0))</f>
        <v>Q4</v>
      </c>
      <c r="N5396" s="2" cm="1">
        <f t="array" ref="N5396">IFERROR(_xlfn.IFS(Sales_Pipeline[[#This Row],[Deal_Stage]]="Won",_xlfn.XLOOKUP(Sales_Pipeline[[#This Row],[Product]],Products!$A$2:$A$8,Products!$C$2:$C$8),Sales_Pipeline[[#This Row],[Deal_Stage]]="Lost",_xlfn.XLOOKUP(Sales_Pipeline[[#This Row],[Product]],Products!$A$2:$A$8,Products!$C$2:$C$8)),"")</f>
        <v>550</v>
      </c>
      <c r="O5396" s="2">
        <v>550</v>
      </c>
    </row>
    <row r="5397" spans="1:15" x14ac:dyDescent="0.3">
      <c r="A5397" t="s">
        <v>5543</v>
      </c>
      <c r="B5397" t="s">
        <v>25</v>
      </c>
      <c r="C5397" t="str">
        <f>_xlfn.XLOOKUP(Sales_Pipeline[[#This Row],[Sales_Agent]],Sales_Teams[Sales_Agent],Sales_Teams[Manager])</f>
        <v>Rocco Neubert</v>
      </c>
      <c r="D5397" t="str">
        <f>_xlfn.XLOOKUP(Sales_Pipeline[[#This Row],[Manager]],Sales_Teams[Manager],Sales_Teams[Regional_Office])</f>
        <v>East</v>
      </c>
      <c r="E5397" t="s">
        <v>55</v>
      </c>
      <c r="G5397" t="str">
        <f>IFERROR(_xlfn.XLOOKUP(Sales_Pipeline[[#This Row],[Account]],Accounts!$A$2:$A$86,Accounts!$F$2:$F$86),"")</f>
        <v/>
      </c>
      <c r="H5397" t="s">
        <v>77</v>
      </c>
      <c r="I5397" s="3">
        <v>42944</v>
      </c>
      <c r="K5397" s="8" t="str">
        <f>IF(Sales_Pipeline[[#This Row],[Close_Date]]="","",TEXT(Sales_Pipeline[[#This Row],[Close_Date]],"ddd"))</f>
        <v/>
      </c>
      <c r="L5397" s="8" t="str">
        <f>IF(Sales_Pipeline[[#This Row],[Close_Date]]="","",TEXT(Sales_Pipeline[[#This Row],[Close_Date]],"mmm"))</f>
        <v/>
      </c>
      <c r="M5397" s="8" t="str">
        <f>IF(Sales_Pipeline[[#This Row],[Close_Date]]="","","Q"&amp;ROUNDUP(MONTH(Sales_Pipeline[[#This Row],[Close_Date]])/3,0))</f>
        <v/>
      </c>
      <c r="N5397" s="2" t="str" cm="1">
        <f t="array" ref="N5397">IFERROR(_xlfn.IFS(Sales_Pipeline[[#This Row],[Deal_Stage]]="Won",_xlfn.XLOOKUP(Sales_Pipeline[[#This Row],[Product]],Products!$A$2:$A$8,Products!$C$2:$C$8),Sales_Pipeline[[#This Row],[Deal_Stage]]="Lost",_xlfn.XLOOKUP(Sales_Pipeline[[#This Row],[Product]],Products!$A$2:$A$8,Products!$C$2:$C$8)),"")</f>
        <v/>
      </c>
      <c r="O5397" s="2">
        <v>0</v>
      </c>
    </row>
    <row r="5398" spans="1:15" x14ac:dyDescent="0.3">
      <c r="A5398" t="s">
        <v>5544</v>
      </c>
      <c r="B5398" t="s">
        <v>15</v>
      </c>
      <c r="C5398" t="str">
        <f>_xlfn.XLOOKUP(Sales_Pipeline[[#This Row],[Sales_Agent]],Sales_Teams[Sales_Agent],Sales_Teams[Manager])</f>
        <v>Melvin Marxen</v>
      </c>
      <c r="D5398" t="str">
        <f>_xlfn.XLOOKUP(Sales_Pipeline[[#This Row],[Manager]],Sales_Teams[Manager],Sales_Teams[Regional_Office])</f>
        <v>Central</v>
      </c>
      <c r="E5398" t="s">
        <v>55</v>
      </c>
      <c r="F5398" t="s">
        <v>204</v>
      </c>
      <c r="G5398" t="str">
        <f>IFERROR(_xlfn.XLOOKUP(Sales_Pipeline[[#This Row],[Account]],Accounts!$A$2:$A$86,Accounts!$F$2:$F$86),"")</f>
        <v>United States</v>
      </c>
      <c r="H5398" t="s">
        <v>77</v>
      </c>
      <c r="I5398" s="3">
        <v>42944</v>
      </c>
      <c r="K5398" s="8" t="str">
        <f>IF(Sales_Pipeline[[#This Row],[Close_Date]]="","",TEXT(Sales_Pipeline[[#This Row],[Close_Date]],"ddd"))</f>
        <v/>
      </c>
      <c r="L5398" s="8" t="str">
        <f>IF(Sales_Pipeline[[#This Row],[Close_Date]]="","",TEXT(Sales_Pipeline[[#This Row],[Close_Date]],"mmm"))</f>
        <v/>
      </c>
      <c r="M5398" s="8" t="str">
        <f>IF(Sales_Pipeline[[#This Row],[Close_Date]]="","","Q"&amp;ROUNDUP(MONTH(Sales_Pipeline[[#This Row],[Close_Date]])/3,0))</f>
        <v/>
      </c>
      <c r="N5398" s="2" t="str" cm="1">
        <f t="array" ref="N5398">IFERROR(_xlfn.IFS(Sales_Pipeline[[#This Row],[Deal_Stage]]="Won",_xlfn.XLOOKUP(Sales_Pipeline[[#This Row],[Product]],Products!$A$2:$A$8,Products!$C$2:$C$8),Sales_Pipeline[[#This Row],[Deal_Stage]]="Lost",_xlfn.XLOOKUP(Sales_Pipeline[[#This Row],[Product]],Products!$A$2:$A$8,Products!$C$2:$C$8)),"")</f>
        <v/>
      </c>
      <c r="O5398" s="2">
        <v>0</v>
      </c>
    </row>
    <row r="5399" spans="1:15" x14ac:dyDescent="0.3">
      <c r="A5399" t="s">
        <v>5545</v>
      </c>
      <c r="B5399" t="s">
        <v>15</v>
      </c>
      <c r="C5399" t="str">
        <f>_xlfn.XLOOKUP(Sales_Pipeline[[#This Row],[Sales_Agent]],Sales_Teams[Sales_Agent],Sales_Teams[Manager])</f>
        <v>Melvin Marxen</v>
      </c>
      <c r="D5399" t="str">
        <f>_xlfn.XLOOKUP(Sales_Pipeline[[#This Row],[Manager]],Sales_Teams[Manager],Sales_Teams[Regional_Office])</f>
        <v>Central</v>
      </c>
      <c r="E5399" t="s">
        <v>8953</v>
      </c>
      <c r="F5399" t="s">
        <v>96</v>
      </c>
      <c r="G5399" t="str">
        <f>IFERROR(_xlfn.XLOOKUP(Sales_Pipeline[[#This Row],[Account]],Accounts!$A$2:$A$86,Accounts!$F$2:$F$86),"")</f>
        <v>United States</v>
      </c>
      <c r="H5399" t="s">
        <v>77</v>
      </c>
      <c r="I5399" s="3">
        <v>42944</v>
      </c>
      <c r="K5399" s="8" t="str">
        <f>IF(Sales_Pipeline[[#This Row],[Close_Date]]="","",TEXT(Sales_Pipeline[[#This Row],[Close_Date]],"ddd"))</f>
        <v/>
      </c>
      <c r="L5399" s="8" t="str">
        <f>IF(Sales_Pipeline[[#This Row],[Close_Date]]="","",TEXT(Sales_Pipeline[[#This Row],[Close_Date]],"mmm"))</f>
        <v/>
      </c>
      <c r="M5399" s="8" t="str">
        <f>IF(Sales_Pipeline[[#This Row],[Close_Date]]="","","Q"&amp;ROUNDUP(MONTH(Sales_Pipeline[[#This Row],[Close_Date]])/3,0))</f>
        <v/>
      </c>
      <c r="N5399" s="2" t="str" cm="1">
        <f t="array" ref="N5399">IFERROR(_xlfn.IFS(Sales_Pipeline[[#This Row],[Deal_Stage]]="Won",_xlfn.XLOOKUP(Sales_Pipeline[[#This Row],[Product]],Products!$A$2:$A$8,Products!$C$2:$C$8),Sales_Pipeline[[#This Row],[Deal_Stage]]="Lost",_xlfn.XLOOKUP(Sales_Pipeline[[#This Row],[Product]],Products!$A$2:$A$8,Products!$C$2:$C$8)),"")</f>
        <v/>
      </c>
      <c r="O5399" s="2">
        <v>0</v>
      </c>
    </row>
    <row r="5400" spans="1:15" x14ac:dyDescent="0.3">
      <c r="A5400" t="s">
        <v>5546</v>
      </c>
      <c r="B5400" t="s">
        <v>15</v>
      </c>
      <c r="C5400" t="str">
        <f>_xlfn.XLOOKUP(Sales_Pipeline[[#This Row],[Sales_Agent]],Sales_Teams[Sales_Agent],Sales_Teams[Manager])</f>
        <v>Melvin Marxen</v>
      </c>
      <c r="D5400" t="str">
        <f>_xlfn.XLOOKUP(Sales_Pipeline[[#This Row],[Manager]],Sales_Teams[Manager],Sales_Teams[Regional_Office])</f>
        <v>Central</v>
      </c>
      <c r="E5400" t="s">
        <v>8953</v>
      </c>
      <c r="G5400" t="str">
        <f>IFERROR(_xlfn.XLOOKUP(Sales_Pipeline[[#This Row],[Account]],Accounts!$A$2:$A$86,Accounts!$F$2:$F$86),"")</f>
        <v/>
      </c>
      <c r="H5400" t="s">
        <v>77</v>
      </c>
      <c r="I5400" s="3">
        <v>42944</v>
      </c>
      <c r="K5400" s="8" t="str">
        <f>IF(Sales_Pipeline[[#This Row],[Close_Date]]="","",TEXT(Sales_Pipeline[[#This Row],[Close_Date]],"ddd"))</f>
        <v/>
      </c>
      <c r="L5400" s="8" t="str">
        <f>IF(Sales_Pipeline[[#This Row],[Close_Date]]="","",TEXT(Sales_Pipeline[[#This Row],[Close_Date]],"mmm"))</f>
        <v/>
      </c>
      <c r="M5400" s="8" t="str">
        <f>IF(Sales_Pipeline[[#This Row],[Close_Date]]="","","Q"&amp;ROUNDUP(MONTH(Sales_Pipeline[[#This Row],[Close_Date]])/3,0))</f>
        <v/>
      </c>
      <c r="N5400" s="2" t="str" cm="1">
        <f t="array" ref="N5400">IFERROR(_xlfn.IFS(Sales_Pipeline[[#This Row],[Deal_Stage]]="Won",_xlfn.XLOOKUP(Sales_Pipeline[[#This Row],[Product]],Products!$A$2:$A$8,Products!$C$2:$C$8),Sales_Pipeline[[#This Row],[Deal_Stage]]="Lost",_xlfn.XLOOKUP(Sales_Pipeline[[#This Row],[Product]],Products!$A$2:$A$8,Products!$C$2:$C$8)),"")</f>
        <v/>
      </c>
      <c r="O5400" s="2">
        <v>0</v>
      </c>
    </row>
    <row r="5401" spans="1:15" x14ac:dyDescent="0.3">
      <c r="A5401" t="s">
        <v>5547</v>
      </c>
      <c r="B5401" t="s">
        <v>15</v>
      </c>
      <c r="C5401" t="str">
        <f>_xlfn.XLOOKUP(Sales_Pipeline[[#This Row],[Sales_Agent]],Sales_Teams[Sales_Agent],Sales_Teams[Manager])</f>
        <v>Melvin Marxen</v>
      </c>
      <c r="D5401" t="str">
        <f>_xlfn.XLOOKUP(Sales_Pipeline[[#This Row],[Manager]],Sales_Teams[Manager],Sales_Teams[Regional_Office])</f>
        <v>Central</v>
      </c>
      <c r="E5401" t="s">
        <v>61</v>
      </c>
      <c r="G5401" t="str">
        <f>IFERROR(_xlfn.XLOOKUP(Sales_Pipeline[[#This Row],[Account]],Accounts!$A$2:$A$86,Accounts!$F$2:$F$86),"")</f>
        <v/>
      </c>
      <c r="H5401" t="s">
        <v>77</v>
      </c>
      <c r="I5401" s="3">
        <v>42944</v>
      </c>
      <c r="K5401" s="8" t="str">
        <f>IF(Sales_Pipeline[[#This Row],[Close_Date]]="","",TEXT(Sales_Pipeline[[#This Row],[Close_Date]],"ddd"))</f>
        <v/>
      </c>
      <c r="L5401" s="8" t="str">
        <f>IF(Sales_Pipeline[[#This Row],[Close_Date]]="","",TEXT(Sales_Pipeline[[#This Row],[Close_Date]],"mmm"))</f>
        <v/>
      </c>
      <c r="M5401" s="8" t="str">
        <f>IF(Sales_Pipeline[[#This Row],[Close_Date]]="","","Q"&amp;ROUNDUP(MONTH(Sales_Pipeline[[#This Row],[Close_Date]])/3,0))</f>
        <v/>
      </c>
      <c r="N5401" s="2" t="str" cm="1">
        <f t="array" ref="N5401">IFERROR(_xlfn.IFS(Sales_Pipeline[[#This Row],[Deal_Stage]]="Won",_xlfn.XLOOKUP(Sales_Pipeline[[#This Row],[Product]],Products!$A$2:$A$8,Products!$C$2:$C$8),Sales_Pipeline[[#This Row],[Deal_Stage]]="Lost",_xlfn.XLOOKUP(Sales_Pipeline[[#This Row],[Product]],Products!$A$2:$A$8,Products!$C$2:$C$8)),"")</f>
        <v/>
      </c>
      <c r="O5401" s="2">
        <v>0</v>
      </c>
    </row>
    <row r="5402" spans="1:15" x14ac:dyDescent="0.3">
      <c r="A5402" t="s">
        <v>5548</v>
      </c>
      <c r="B5402" t="s">
        <v>15</v>
      </c>
      <c r="C5402" t="str">
        <f>_xlfn.XLOOKUP(Sales_Pipeline[[#This Row],[Sales_Agent]],Sales_Teams[Sales_Agent],Sales_Teams[Manager])</f>
        <v>Melvin Marxen</v>
      </c>
      <c r="D5402" t="str">
        <f>_xlfn.XLOOKUP(Sales_Pipeline[[#This Row],[Manager]],Sales_Teams[Manager],Sales_Teams[Regional_Office])</f>
        <v>Central</v>
      </c>
      <c r="E5402" t="s">
        <v>8953</v>
      </c>
      <c r="F5402" t="s">
        <v>68</v>
      </c>
      <c r="G5402" t="str">
        <f>IFERROR(_xlfn.XLOOKUP(Sales_Pipeline[[#This Row],[Account]],Accounts!$A$2:$A$86,Accounts!$F$2:$F$86),"")</f>
        <v>United States</v>
      </c>
      <c r="H5402" t="s">
        <v>82</v>
      </c>
      <c r="I5402" s="3">
        <v>42944</v>
      </c>
      <c r="J5402" s="3">
        <v>42945</v>
      </c>
      <c r="K5402" s="8" t="str">
        <f>IF(Sales_Pipeline[[#This Row],[Close_Date]]="","",TEXT(Sales_Pipeline[[#This Row],[Close_Date]],"ddd"))</f>
        <v>Sat</v>
      </c>
      <c r="L5402" s="8" t="str">
        <f>IF(Sales_Pipeline[[#This Row],[Close_Date]]="","",TEXT(Sales_Pipeline[[#This Row],[Close_Date]],"mmm"))</f>
        <v>Jul</v>
      </c>
      <c r="M5402" s="8" t="str">
        <f>IF(Sales_Pipeline[[#This Row],[Close_Date]]="","","Q"&amp;ROUNDUP(MONTH(Sales_Pipeline[[#This Row],[Close_Date]])/3,0))</f>
        <v>Q3</v>
      </c>
      <c r="N5402" s="2" cm="1">
        <f t="array" ref="N5402">IFERROR(_xlfn.IFS(Sales_Pipeline[[#This Row],[Deal_Stage]]="Won",_xlfn.XLOOKUP(Sales_Pipeline[[#This Row],[Product]],Products!$A$2:$A$8,Products!$C$2:$C$8),Sales_Pipeline[[#This Row],[Deal_Stage]]="Lost",_xlfn.XLOOKUP(Sales_Pipeline[[#This Row],[Product]],Products!$A$2:$A$8,Products!$C$2:$C$8)),"")</f>
        <v>4821</v>
      </c>
      <c r="O5402" s="2">
        <v>0</v>
      </c>
    </row>
    <row r="5403" spans="1:15" x14ac:dyDescent="0.3">
      <c r="A5403" t="s">
        <v>5549</v>
      </c>
      <c r="B5403" t="s">
        <v>15</v>
      </c>
      <c r="C5403" t="str">
        <f>_xlfn.XLOOKUP(Sales_Pipeline[[#This Row],[Sales_Agent]],Sales_Teams[Sales_Agent],Sales_Teams[Manager])</f>
        <v>Melvin Marxen</v>
      </c>
      <c r="D5403" t="str">
        <f>_xlfn.XLOOKUP(Sales_Pipeline[[#This Row],[Manager]],Sales_Teams[Manager],Sales_Teams[Regional_Office])</f>
        <v>Central</v>
      </c>
      <c r="E5403" t="s">
        <v>63</v>
      </c>
      <c r="F5403" t="s">
        <v>141</v>
      </c>
      <c r="G5403" t="str">
        <f>IFERROR(_xlfn.XLOOKUP(Sales_Pipeline[[#This Row],[Account]],Accounts!$A$2:$A$86,Accounts!$F$2:$F$86),"")</f>
        <v>United States</v>
      </c>
      <c r="H5403" t="s">
        <v>57</v>
      </c>
      <c r="I5403" s="3">
        <v>42944</v>
      </c>
      <c r="J5403" s="3">
        <v>42970</v>
      </c>
      <c r="K5403" s="8" t="str">
        <f>IF(Sales_Pipeline[[#This Row],[Close_Date]]="","",TEXT(Sales_Pipeline[[#This Row],[Close_Date]],"ddd"))</f>
        <v>Wed</v>
      </c>
      <c r="L5403" s="8" t="str">
        <f>IF(Sales_Pipeline[[#This Row],[Close_Date]]="","",TEXT(Sales_Pipeline[[#This Row],[Close_Date]],"mmm"))</f>
        <v>Aug</v>
      </c>
      <c r="M5403" s="8" t="str">
        <f>IF(Sales_Pipeline[[#This Row],[Close_Date]]="","","Q"&amp;ROUNDUP(MONTH(Sales_Pipeline[[#This Row],[Close_Date]])/3,0))</f>
        <v>Q3</v>
      </c>
      <c r="N5403" s="2" cm="1">
        <f t="array" ref="N5403">IFERROR(_xlfn.IFS(Sales_Pipeline[[#This Row],[Deal_Stage]]="Won",_xlfn.XLOOKUP(Sales_Pipeline[[#This Row],[Product]],Products!$A$2:$A$8,Products!$C$2:$C$8),Sales_Pipeline[[#This Row],[Deal_Stage]]="Lost",_xlfn.XLOOKUP(Sales_Pipeline[[#This Row],[Product]],Products!$A$2:$A$8,Products!$C$2:$C$8)),"")</f>
        <v>550</v>
      </c>
      <c r="O5403" s="2">
        <v>589</v>
      </c>
    </row>
    <row r="5404" spans="1:15" x14ac:dyDescent="0.3">
      <c r="A5404" t="s">
        <v>5550</v>
      </c>
      <c r="B5404" t="s">
        <v>15</v>
      </c>
      <c r="C5404" t="str">
        <f>_xlfn.XLOOKUP(Sales_Pipeline[[#This Row],[Sales_Agent]],Sales_Teams[Sales_Agent],Sales_Teams[Manager])</f>
        <v>Melvin Marxen</v>
      </c>
      <c r="D5404" t="str">
        <f>_xlfn.XLOOKUP(Sales_Pipeline[[#This Row],[Manager]],Sales_Teams[Manager],Sales_Teams[Regional_Office])</f>
        <v>Central</v>
      </c>
      <c r="E5404" t="s">
        <v>8953</v>
      </c>
      <c r="F5404" t="s">
        <v>333</v>
      </c>
      <c r="G5404" t="str">
        <f>IFERROR(_xlfn.XLOOKUP(Sales_Pipeline[[#This Row],[Account]],Accounts!$A$2:$A$86,Accounts!$F$2:$F$86),"")</f>
        <v>United States</v>
      </c>
      <c r="H5404" t="s">
        <v>57</v>
      </c>
      <c r="I5404" s="3">
        <v>42944</v>
      </c>
      <c r="J5404" s="3">
        <v>42946</v>
      </c>
      <c r="K5404" s="8" t="str">
        <f>IF(Sales_Pipeline[[#This Row],[Close_Date]]="","",TEXT(Sales_Pipeline[[#This Row],[Close_Date]],"ddd"))</f>
        <v>Sun</v>
      </c>
      <c r="L5404" s="8" t="str">
        <f>IF(Sales_Pipeline[[#This Row],[Close_Date]]="","",TEXT(Sales_Pipeline[[#This Row],[Close_Date]],"mmm"))</f>
        <v>Jul</v>
      </c>
      <c r="M5404" s="8" t="str">
        <f>IF(Sales_Pipeline[[#This Row],[Close_Date]]="","","Q"&amp;ROUNDUP(MONTH(Sales_Pipeline[[#This Row],[Close_Date]])/3,0))</f>
        <v>Q3</v>
      </c>
      <c r="N5404" s="2" cm="1">
        <f t="array" ref="N5404">IFERROR(_xlfn.IFS(Sales_Pipeline[[#This Row],[Deal_Stage]]="Won",_xlfn.XLOOKUP(Sales_Pipeline[[#This Row],[Product]],Products!$A$2:$A$8,Products!$C$2:$C$8),Sales_Pipeline[[#This Row],[Deal_Stage]]="Lost",_xlfn.XLOOKUP(Sales_Pipeline[[#This Row],[Product]],Products!$A$2:$A$8,Products!$C$2:$C$8)),"")</f>
        <v>4821</v>
      </c>
      <c r="O5404" s="2">
        <v>4387</v>
      </c>
    </row>
    <row r="5405" spans="1:15" x14ac:dyDescent="0.3">
      <c r="A5405" t="s">
        <v>5551</v>
      </c>
      <c r="B5405" t="s">
        <v>15</v>
      </c>
      <c r="C5405" t="str">
        <f>_xlfn.XLOOKUP(Sales_Pipeline[[#This Row],[Sales_Agent]],Sales_Teams[Sales_Agent],Sales_Teams[Manager])</f>
        <v>Melvin Marxen</v>
      </c>
      <c r="D5405" t="str">
        <f>_xlfn.XLOOKUP(Sales_Pipeline[[#This Row],[Manager]],Sales_Teams[Manager],Sales_Teams[Regional_Office])</f>
        <v>Central</v>
      </c>
      <c r="E5405" t="s">
        <v>8953</v>
      </c>
      <c r="F5405" t="s">
        <v>507</v>
      </c>
      <c r="G5405" t="str">
        <f>IFERROR(_xlfn.XLOOKUP(Sales_Pipeline[[#This Row],[Account]],Accounts!$A$2:$A$86,Accounts!$F$2:$F$86),"")</f>
        <v>Belgium</v>
      </c>
      <c r="H5405" t="s">
        <v>57</v>
      </c>
      <c r="I5405" s="3">
        <v>42944</v>
      </c>
      <c r="J5405" s="3">
        <v>42946</v>
      </c>
      <c r="K5405" s="8" t="str">
        <f>IF(Sales_Pipeline[[#This Row],[Close_Date]]="","",TEXT(Sales_Pipeline[[#This Row],[Close_Date]],"ddd"))</f>
        <v>Sun</v>
      </c>
      <c r="L5405" s="8" t="str">
        <f>IF(Sales_Pipeline[[#This Row],[Close_Date]]="","",TEXT(Sales_Pipeline[[#This Row],[Close_Date]],"mmm"))</f>
        <v>Jul</v>
      </c>
      <c r="M5405" s="8" t="str">
        <f>IF(Sales_Pipeline[[#This Row],[Close_Date]]="","","Q"&amp;ROUNDUP(MONTH(Sales_Pipeline[[#This Row],[Close_Date]])/3,0))</f>
        <v>Q3</v>
      </c>
      <c r="N5405" s="2" cm="1">
        <f t="array" ref="N5405">IFERROR(_xlfn.IFS(Sales_Pipeline[[#This Row],[Deal_Stage]]="Won",_xlfn.XLOOKUP(Sales_Pipeline[[#This Row],[Product]],Products!$A$2:$A$8,Products!$C$2:$C$8),Sales_Pipeline[[#This Row],[Deal_Stage]]="Lost",_xlfn.XLOOKUP(Sales_Pipeline[[#This Row],[Product]],Products!$A$2:$A$8,Products!$C$2:$C$8)),"")</f>
        <v>4821</v>
      </c>
      <c r="O5405" s="2">
        <v>4555</v>
      </c>
    </row>
    <row r="5406" spans="1:15" x14ac:dyDescent="0.3">
      <c r="A5406" t="s">
        <v>5552</v>
      </c>
      <c r="B5406" t="s">
        <v>28</v>
      </c>
      <c r="C5406" t="str">
        <f>_xlfn.XLOOKUP(Sales_Pipeline[[#This Row],[Sales_Agent]],Sales_Teams[Sales_Agent],Sales_Teams[Manager])</f>
        <v>Rocco Neubert</v>
      </c>
      <c r="D5406" t="str">
        <f>_xlfn.XLOOKUP(Sales_Pipeline[[#This Row],[Manager]],Sales_Teams[Manager],Sales_Teams[Regional_Office])</f>
        <v>East</v>
      </c>
      <c r="E5406" t="s">
        <v>8953</v>
      </c>
      <c r="F5406" t="s">
        <v>238</v>
      </c>
      <c r="G5406" t="str">
        <f>IFERROR(_xlfn.XLOOKUP(Sales_Pipeline[[#This Row],[Account]],Accounts!$A$2:$A$86,Accounts!$F$2:$F$86),"")</f>
        <v>United States</v>
      </c>
      <c r="H5406" t="s">
        <v>82</v>
      </c>
      <c r="I5406" s="3">
        <v>42944</v>
      </c>
      <c r="J5406" s="3">
        <v>42953</v>
      </c>
      <c r="K5406" s="8" t="str">
        <f>IF(Sales_Pipeline[[#This Row],[Close_Date]]="","",TEXT(Sales_Pipeline[[#This Row],[Close_Date]],"ddd"))</f>
        <v>Sun</v>
      </c>
      <c r="L5406" s="8" t="str">
        <f>IF(Sales_Pipeline[[#This Row],[Close_Date]]="","",TEXT(Sales_Pipeline[[#This Row],[Close_Date]],"mmm"))</f>
        <v>Aug</v>
      </c>
      <c r="M5406" s="8" t="str">
        <f>IF(Sales_Pipeline[[#This Row],[Close_Date]]="","","Q"&amp;ROUNDUP(MONTH(Sales_Pipeline[[#This Row],[Close_Date]])/3,0))</f>
        <v>Q3</v>
      </c>
      <c r="N5406" s="2" cm="1">
        <f t="array" ref="N5406">IFERROR(_xlfn.IFS(Sales_Pipeline[[#This Row],[Deal_Stage]]="Won",_xlfn.XLOOKUP(Sales_Pipeline[[#This Row],[Product]],Products!$A$2:$A$8,Products!$C$2:$C$8),Sales_Pipeline[[#This Row],[Deal_Stage]]="Lost",_xlfn.XLOOKUP(Sales_Pipeline[[#This Row],[Product]],Products!$A$2:$A$8,Products!$C$2:$C$8)),"")</f>
        <v>4821</v>
      </c>
      <c r="O5406" s="2">
        <v>0</v>
      </c>
    </row>
    <row r="5407" spans="1:15" x14ac:dyDescent="0.3">
      <c r="A5407" t="s">
        <v>5553</v>
      </c>
      <c r="B5407" t="s">
        <v>38</v>
      </c>
      <c r="C5407" t="str">
        <f>_xlfn.XLOOKUP(Sales_Pipeline[[#This Row],[Sales_Agent]],Sales_Teams[Sales_Agent],Sales_Teams[Manager])</f>
        <v>Celia Rouche</v>
      </c>
      <c r="D5407" t="str">
        <f>_xlfn.XLOOKUP(Sales_Pipeline[[#This Row],[Manager]],Sales_Teams[Manager],Sales_Teams[Regional_Office])</f>
        <v>West</v>
      </c>
      <c r="E5407" t="s">
        <v>63</v>
      </c>
      <c r="F5407" t="s">
        <v>125</v>
      </c>
      <c r="G5407" t="str">
        <f>IFERROR(_xlfn.XLOOKUP(Sales_Pipeline[[#This Row],[Account]],Accounts!$A$2:$A$86,Accounts!$F$2:$F$86),"")</f>
        <v>United States</v>
      </c>
      <c r="H5407" t="s">
        <v>57</v>
      </c>
      <c r="I5407" s="3">
        <v>42944</v>
      </c>
      <c r="J5407" s="3">
        <v>42945</v>
      </c>
      <c r="K5407" s="8" t="str">
        <f>IF(Sales_Pipeline[[#This Row],[Close_Date]]="","",TEXT(Sales_Pipeline[[#This Row],[Close_Date]],"ddd"))</f>
        <v>Sat</v>
      </c>
      <c r="L5407" s="8" t="str">
        <f>IF(Sales_Pipeline[[#This Row],[Close_Date]]="","",TEXT(Sales_Pipeline[[#This Row],[Close_Date]],"mmm"))</f>
        <v>Jul</v>
      </c>
      <c r="M5407" s="8" t="str">
        <f>IF(Sales_Pipeline[[#This Row],[Close_Date]]="","","Q"&amp;ROUNDUP(MONTH(Sales_Pipeline[[#This Row],[Close_Date]])/3,0))</f>
        <v>Q3</v>
      </c>
      <c r="N5407" s="2" cm="1">
        <f t="array" ref="N5407">IFERROR(_xlfn.IFS(Sales_Pipeline[[#This Row],[Deal_Stage]]="Won",_xlfn.XLOOKUP(Sales_Pipeline[[#This Row],[Product]],Products!$A$2:$A$8,Products!$C$2:$C$8),Sales_Pipeline[[#This Row],[Deal_Stage]]="Lost",_xlfn.XLOOKUP(Sales_Pipeline[[#This Row],[Product]],Products!$A$2:$A$8,Products!$C$2:$C$8)),"")</f>
        <v>550</v>
      </c>
      <c r="O5407" s="2">
        <v>514</v>
      </c>
    </row>
    <row r="5408" spans="1:15" x14ac:dyDescent="0.3">
      <c r="A5408" t="s">
        <v>5554</v>
      </c>
      <c r="B5408" t="s">
        <v>13</v>
      </c>
      <c r="C5408" t="str">
        <f>_xlfn.XLOOKUP(Sales_Pipeline[[#This Row],[Sales_Agent]],Sales_Teams[Sales_Agent],Sales_Teams[Manager])</f>
        <v>Melvin Marxen</v>
      </c>
      <c r="D5408" t="str">
        <f>_xlfn.XLOOKUP(Sales_Pipeline[[#This Row],[Manager]],Sales_Teams[Manager],Sales_Teams[Regional_Office])</f>
        <v>Central</v>
      </c>
      <c r="E5408" t="s">
        <v>8953</v>
      </c>
      <c r="F5408" t="s">
        <v>570</v>
      </c>
      <c r="G5408" t="str">
        <f>IFERROR(_xlfn.XLOOKUP(Sales_Pipeline[[#This Row],[Account]],Accounts!$A$2:$A$86,Accounts!$F$2:$F$86),"")</f>
        <v>Germany</v>
      </c>
      <c r="H5408" t="s">
        <v>77</v>
      </c>
      <c r="I5408" s="3">
        <v>42944</v>
      </c>
      <c r="K5408" s="8" t="str">
        <f>IF(Sales_Pipeline[[#This Row],[Close_Date]]="","",TEXT(Sales_Pipeline[[#This Row],[Close_Date]],"ddd"))</f>
        <v/>
      </c>
      <c r="L5408" s="8" t="str">
        <f>IF(Sales_Pipeline[[#This Row],[Close_Date]]="","",TEXT(Sales_Pipeline[[#This Row],[Close_Date]],"mmm"))</f>
        <v/>
      </c>
      <c r="M5408" s="8" t="str">
        <f>IF(Sales_Pipeline[[#This Row],[Close_Date]]="","","Q"&amp;ROUNDUP(MONTH(Sales_Pipeline[[#This Row],[Close_Date]])/3,0))</f>
        <v/>
      </c>
      <c r="N5408" s="2" t="str" cm="1">
        <f t="array" ref="N5408">IFERROR(_xlfn.IFS(Sales_Pipeline[[#This Row],[Deal_Stage]]="Won",_xlfn.XLOOKUP(Sales_Pipeline[[#This Row],[Product]],Products!$A$2:$A$8,Products!$C$2:$C$8),Sales_Pipeline[[#This Row],[Deal_Stage]]="Lost",_xlfn.XLOOKUP(Sales_Pipeline[[#This Row],[Product]],Products!$A$2:$A$8,Products!$C$2:$C$8)),"")</f>
        <v/>
      </c>
      <c r="O5408" s="2">
        <v>0</v>
      </c>
    </row>
    <row r="5409" spans="1:15" x14ac:dyDescent="0.3">
      <c r="A5409" t="s">
        <v>5555</v>
      </c>
      <c r="B5409" t="s">
        <v>36</v>
      </c>
      <c r="C5409" t="str">
        <f>_xlfn.XLOOKUP(Sales_Pipeline[[#This Row],[Sales_Agent]],Sales_Teams[Sales_Agent],Sales_Teams[Manager])</f>
        <v>Celia Rouche</v>
      </c>
      <c r="D5409" t="str">
        <f>_xlfn.XLOOKUP(Sales_Pipeline[[#This Row],[Manager]],Sales_Teams[Manager],Sales_Teams[Regional_Office])</f>
        <v>West</v>
      </c>
      <c r="E5409" t="s">
        <v>55</v>
      </c>
      <c r="F5409" t="s">
        <v>175</v>
      </c>
      <c r="G5409" t="str">
        <f>IFERROR(_xlfn.XLOOKUP(Sales_Pipeline[[#This Row],[Account]],Accounts!$A$2:$A$86,Accounts!$F$2:$F$86),"")</f>
        <v>Brazil</v>
      </c>
      <c r="H5409" t="s">
        <v>82</v>
      </c>
      <c r="I5409" s="3">
        <v>42944</v>
      </c>
      <c r="J5409" s="3">
        <v>42945</v>
      </c>
      <c r="K5409" s="8" t="str">
        <f>IF(Sales_Pipeline[[#This Row],[Close_Date]]="","",TEXT(Sales_Pipeline[[#This Row],[Close_Date]],"ddd"))</f>
        <v>Sat</v>
      </c>
      <c r="L5409" s="8" t="str">
        <f>IF(Sales_Pipeline[[#This Row],[Close_Date]]="","",TEXT(Sales_Pipeline[[#This Row],[Close_Date]],"mmm"))</f>
        <v>Jul</v>
      </c>
      <c r="M5409" s="8" t="str">
        <f>IF(Sales_Pipeline[[#This Row],[Close_Date]]="","","Q"&amp;ROUNDUP(MONTH(Sales_Pipeline[[#This Row],[Close_Date]])/3,0))</f>
        <v>Q3</v>
      </c>
      <c r="N5409" s="2" cm="1">
        <f t="array" ref="N5409">IFERROR(_xlfn.IFS(Sales_Pipeline[[#This Row],[Deal_Stage]]="Won",_xlfn.XLOOKUP(Sales_Pipeline[[#This Row],[Product]],Products!$A$2:$A$8,Products!$C$2:$C$8),Sales_Pipeline[[#This Row],[Deal_Stage]]="Lost",_xlfn.XLOOKUP(Sales_Pipeline[[#This Row],[Product]],Products!$A$2:$A$8,Products!$C$2:$C$8)),"")</f>
        <v>1096</v>
      </c>
      <c r="O5409" s="2">
        <v>0</v>
      </c>
    </row>
    <row r="5410" spans="1:15" x14ac:dyDescent="0.3">
      <c r="A5410" t="s">
        <v>5556</v>
      </c>
      <c r="B5410" t="s">
        <v>10</v>
      </c>
      <c r="C5410" t="str">
        <f>_xlfn.XLOOKUP(Sales_Pipeline[[#This Row],[Sales_Agent]],Sales_Teams[Sales_Agent],Sales_Teams[Manager])</f>
        <v>Melvin Marxen</v>
      </c>
      <c r="D5410" t="str">
        <f>_xlfn.XLOOKUP(Sales_Pipeline[[#This Row],[Manager]],Sales_Teams[Manager],Sales_Teams[Regional_Office])</f>
        <v>Central</v>
      </c>
      <c r="E5410" t="s">
        <v>63</v>
      </c>
      <c r="G5410" t="str">
        <f>IFERROR(_xlfn.XLOOKUP(Sales_Pipeline[[#This Row],[Account]],Accounts!$A$2:$A$86,Accounts!$F$2:$F$86),"")</f>
        <v/>
      </c>
      <c r="H5410" t="s">
        <v>77</v>
      </c>
      <c r="I5410" s="3">
        <v>42944</v>
      </c>
      <c r="K5410" s="8" t="str">
        <f>IF(Sales_Pipeline[[#This Row],[Close_Date]]="","",TEXT(Sales_Pipeline[[#This Row],[Close_Date]],"ddd"))</f>
        <v/>
      </c>
      <c r="L5410" s="8" t="str">
        <f>IF(Sales_Pipeline[[#This Row],[Close_Date]]="","",TEXT(Sales_Pipeline[[#This Row],[Close_Date]],"mmm"))</f>
        <v/>
      </c>
      <c r="M5410" s="8" t="str">
        <f>IF(Sales_Pipeline[[#This Row],[Close_Date]]="","","Q"&amp;ROUNDUP(MONTH(Sales_Pipeline[[#This Row],[Close_Date]])/3,0))</f>
        <v/>
      </c>
      <c r="N5410" s="2" t="str" cm="1">
        <f t="array" ref="N5410">IFERROR(_xlfn.IFS(Sales_Pipeline[[#This Row],[Deal_Stage]]="Won",_xlfn.XLOOKUP(Sales_Pipeline[[#This Row],[Product]],Products!$A$2:$A$8,Products!$C$2:$C$8),Sales_Pipeline[[#This Row],[Deal_Stage]]="Lost",_xlfn.XLOOKUP(Sales_Pipeline[[#This Row],[Product]],Products!$A$2:$A$8,Products!$C$2:$C$8)),"")</f>
        <v/>
      </c>
      <c r="O5410" s="2">
        <v>0</v>
      </c>
    </row>
    <row r="5411" spans="1:15" x14ac:dyDescent="0.3">
      <c r="A5411" t="s">
        <v>5557</v>
      </c>
      <c r="B5411" t="s">
        <v>10</v>
      </c>
      <c r="C5411" t="str">
        <f>_xlfn.XLOOKUP(Sales_Pipeline[[#This Row],[Sales_Agent]],Sales_Teams[Sales_Agent],Sales_Teams[Manager])</f>
        <v>Melvin Marxen</v>
      </c>
      <c r="D5411" t="str">
        <f>_xlfn.XLOOKUP(Sales_Pipeline[[#This Row],[Manager]],Sales_Teams[Manager],Sales_Teams[Regional_Office])</f>
        <v>Central</v>
      </c>
      <c r="E5411" t="s">
        <v>8953</v>
      </c>
      <c r="G5411" t="str">
        <f>IFERROR(_xlfn.XLOOKUP(Sales_Pipeline[[#This Row],[Account]],Accounts!$A$2:$A$86,Accounts!$F$2:$F$86),"")</f>
        <v/>
      </c>
      <c r="H5411" t="s">
        <v>77</v>
      </c>
      <c r="I5411" s="3">
        <v>42944</v>
      </c>
      <c r="K5411" s="8" t="str">
        <f>IF(Sales_Pipeline[[#This Row],[Close_Date]]="","",TEXT(Sales_Pipeline[[#This Row],[Close_Date]],"ddd"))</f>
        <v/>
      </c>
      <c r="L5411" s="8" t="str">
        <f>IF(Sales_Pipeline[[#This Row],[Close_Date]]="","",TEXT(Sales_Pipeline[[#This Row],[Close_Date]],"mmm"))</f>
        <v/>
      </c>
      <c r="M5411" s="8" t="str">
        <f>IF(Sales_Pipeline[[#This Row],[Close_Date]]="","","Q"&amp;ROUNDUP(MONTH(Sales_Pipeline[[#This Row],[Close_Date]])/3,0))</f>
        <v/>
      </c>
      <c r="N5411" s="2" t="str" cm="1">
        <f t="array" ref="N5411">IFERROR(_xlfn.IFS(Sales_Pipeline[[#This Row],[Deal_Stage]]="Won",_xlfn.XLOOKUP(Sales_Pipeline[[#This Row],[Product]],Products!$A$2:$A$8,Products!$C$2:$C$8),Sales_Pipeline[[#This Row],[Deal_Stage]]="Lost",_xlfn.XLOOKUP(Sales_Pipeline[[#This Row],[Product]],Products!$A$2:$A$8,Products!$C$2:$C$8)),"")</f>
        <v/>
      </c>
      <c r="O5411" s="2">
        <v>0</v>
      </c>
    </row>
    <row r="5412" spans="1:15" x14ac:dyDescent="0.3">
      <c r="A5412" t="s">
        <v>5558</v>
      </c>
      <c r="B5412" t="s">
        <v>10</v>
      </c>
      <c r="C5412" t="str">
        <f>_xlfn.XLOOKUP(Sales_Pipeline[[#This Row],[Sales_Agent]],Sales_Teams[Sales_Agent],Sales_Teams[Manager])</f>
        <v>Melvin Marxen</v>
      </c>
      <c r="D5412" t="str">
        <f>_xlfn.XLOOKUP(Sales_Pipeline[[#This Row],[Manager]],Sales_Teams[Manager],Sales_Teams[Regional_Office])</f>
        <v>Central</v>
      </c>
      <c r="E5412" t="s">
        <v>8953</v>
      </c>
      <c r="F5412" t="s">
        <v>56</v>
      </c>
      <c r="G5412" t="str">
        <f>IFERROR(_xlfn.XLOOKUP(Sales_Pipeline[[#This Row],[Account]],Accounts!$A$2:$A$86,Accounts!$F$2:$F$86),"")</f>
        <v>United States</v>
      </c>
      <c r="H5412" t="s">
        <v>57</v>
      </c>
      <c r="I5412" s="3">
        <v>42944</v>
      </c>
      <c r="J5412" s="3">
        <v>42945</v>
      </c>
      <c r="K5412" s="8" t="str">
        <f>IF(Sales_Pipeline[[#This Row],[Close_Date]]="","",TEXT(Sales_Pipeline[[#This Row],[Close_Date]],"ddd"))</f>
        <v>Sat</v>
      </c>
      <c r="L5412" s="8" t="str">
        <f>IF(Sales_Pipeline[[#This Row],[Close_Date]]="","",TEXT(Sales_Pipeline[[#This Row],[Close_Date]],"mmm"))</f>
        <v>Jul</v>
      </c>
      <c r="M5412" s="8" t="str">
        <f>IF(Sales_Pipeline[[#This Row],[Close_Date]]="","","Q"&amp;ROUNDUP(MONTH(Sales_Pipeline[[#This Row],[Close_Date]])/3,0))</f>
        <v>Q3</v>
      </c>
      <c r="N5412" s="2" cm="1">
        <f t="array" ref="N5412">IFERROR(_xlfn.IFS(Sales_Pipeline[[#This Row],[Deal_Stage]]="Won",_xlfn.XLOOKUP(Sales_Pipeline[[#This Row],[Product]],Products!$A$2:$A$8,Products!$C$2:$C$8),Sales_Pipeline[[#This Row],[Deal_Stage]]="Lost",_xlfn.XLOOKUP(Sales_Pipeline[[#This Row],[Product]],Products!$A$2:$A$8,Products!$C$2:$C$8)),"")</f>
        <v>4821</v>
      </c>
      <c r="O5412" s="2">
        <v>4671</v>
      </c>
    </row>
    <row r="5413" spans="1:15" x14ac:dyDescent="0.3">
      <c r="A5413" t="s">
        <v>5559</v>
      </c>
      <c r="B5413" t="s">
        <v>43</v>
      </c>
      <c r="C5413" t="str">
        <f>_xlfn.XLOOKUP(Sales_Pipeline[[#This Row],[Sales_Agent]],Sales_Teams[Sales_Agent],Sales_Teams[Manager])</f>
        <v>Summer Sewald</v>
      </c>
      <c r="D5413" t="str">
        <f>_xlfn.XLOOKUP(Sales_Pipeline[[#This Row],[Manager]],Sales_Teams[Manager],Sales_Teams[Regional_Office])</f>
        <v>West</v>
      </c>
      <c r="E5413" t="s">
        <v>61</v>
      </c>
      <c r="F5413" t="s">
        <v>114</v>
      </c>
      <c r="G5413" t="str">
        <f>IFERROR(_xlfn.XLOOKUP(Sales_Pipeline[[#This Row],[Account]],Accounts!$A$2:$A$86,Accounts!$F$2:$F$86),"")</f>
        <v>United States</v>
      </c>
      <c r="H5413" t="s">
        <v>82</v>
      </c>
      <c r="I5413" s="3">
        <v>42944</v>
      </c>
      <c r="J5413" s="3">
        <v>42945</v>
      </c>
      <c r="K5413" s="8" t="str">
        <f>IF(Sales_Pipeline[[#This Row],[Close_Date]]="","",TEXT(Sales_Pipeline[[#This Row],[Close_Date]],"ddd"))</f>
        <v>Sat</v>
      </c>
      <c r="L5413" s="8" t="str">
        <f>IF(Sales_Pipeline[[#This Row],[Close_Date]]="","",TEXT(Sales_Pipeline[[#This Row],[Close_Date]],"mmm"))</f>
        <v>Jul</v>
      </c>
      <c r="M5413" s="8" t="str">
        <f>IF(Sales_Pipeline[[#This Row],[Close_Date]]="","","Q"&amp;ROUNDUP(MONTH(Sales_Pipeline[[#This Row],[Close_Date]])/3,0))</f>
        <v>Q3</v>
      </c>
      <c r="N5413" s="2" cm="1">
        <f t="array" ref="N5413">IFERROR(_xlfn.IFS(Sales_Pipeline[[#This Row],[Deal_Stage]]="Won",_xlfn.XLOOKUP(Sales_Pipeline[[#This Row],[Product]],Products!$A$2:$A$8,Products!$C$2:$C$8),Sales_Pipeline[[#This Row],[Deal_Stage]]="Lost",_xlfn.XLOOKUP(Sales_Pipeline[[#This Row],[Product]],Products!$A$2:$A$8,Products!$C$2:$C$8)),"")</f>
        <v>55</v>
      </c>
      <c r="O5413" s="2">
        <v>0</v>
      </c>
    </row>
    <row r="5414" spans="1:15" x14ac:dyDescent="0.3">
      <c r="A5414" t="s">
        <v>5560</v>
      </c>
      <c r="B5414" t="s">
        <v>43</v>
      </c>
      <c r="C5414" t="str">
        <f>_xlfn.XLOOKUP(Sales_Pipeline[[#This Row],[Sales_Agent]],Sales_Teams[Sales_Agent],Sales_Teams[Manager])</f>
        <v>Summer Sewald</v>
      </c>
      <c r="D5414" t="str">
        <f>_xlfn.XLOOKUP(Sales_Pipeline[[#This Row],[Manager]],Sales_Teams[Manager],Sales_Teams[Regional_Office])</f>
        <v>West</v>
      </c>
      <c r="E5414" t="s">
        <v>63</v>
      </c>
      <c r="F5414" t="s">
        <v>288</v>
      </c>
      <c r="G5414" t="str">
        <f>IFERROR(_xlfn.XLOOKUP(Sales_Pipeline[[#This Row],[Account]],Accounts!$A$2:$A$86,Accounts!$F$2:$F$86),"")</f>
        <v>United States</v>
      </c>
      <c r="H5414" t="s">
        <v>57</v>
      </c>
      <c r="I5414" s="3">
        <v>42944</v>
      </c>
      <c r="J5414" s="3">
        <v>43054</v>
      </c>
      <c r="K5414" s="8" t="str">
        <f>IF(Sales_Pipeline[[#This Row],[Close_Date]]="","",TEXT(Sales_Pipeline[[#This Row],[Close_Date]],"ddd"))</f>
        <v>Wed</v>
      </c>
      <c r="L5414" s="8" t="str">
        <f>IF(Sales_Pipeline[[#This Row],[Close_Date]]="","",TEXT(Sales_Pipeline[[#This Row],[Close_Date]],"mmm"))</f>
        <v>Nov</v>
      </c>
      <c r="M5414" s="8" t="str">
        <f>IF(Sales_Pipeline[[#This Row],[Close_Date]]="","","Q"&amp;ROUNDUP(MONTH(Sales_Pipeline[[#This Row],[Close_Date]])/3,0))</f>
        <v>Q4</v>
      </c>
      <c r="N5414" s="2" cm="1">
        <f t="array" ref="N5414">IFERROR(_xlfn.IFS(Sales_Pipeline[[#This Row],[Deal_Stage]]="Won",_xlfn.XLOOKUP(Sales_Pipeline[[#This Row],[Product]],Products!$A$2:$A$8,Products!$C$2:$C$8),Sales_Pipeline[[#This Row],[Deal_Stage]]="Lost",_xlfn.XLOOKUP(Sales_Pipeline[[#This Row],[Product]],Products!$A$2:$A$8,Products!$C$2:$C$8)),"")</f>
        <v>550</v>
      </c>
      <c r="O5414" s="2">
        <v>518</v>
      </c>
    </row>
    <row r="5415" spans="1:15" x14ac:dyDescent="0.3">
      <c r="A5415" t="s">
        <v>5561</v>
      </c>
      <c r="B5415" t="s">
        <v>8</v>
      </c>
      <c r="C5415" t="str">
        <f>_xlfn.XLOOKUP(Sales_Pipeline[[#This Row],[Sales_Agent]],Sales_Teams[Sales_Agent],Sales_Teams[Manager])</f>
        <v>Dustin Brinkmann</v>
      </c>
      <c r="D5415" t="str">
        <f>_xlfn.XLOOKUP(Sales_Pipeline[[#This Row],[Manager]],Sales_Teams[Manager],Sales_Teams[Regional_Office])</f>
        <v>Central</v>
      </c>
      <c r="E5415" t="s">
        <v>63</v>
      </c>
      <c r="F5415" t="s">
        <v>175</v>
      </c>
      <c r="G5415" t="str">
        <f>IFERROR(_xlfn.XLOOKUP(Sales_Pipeline[[#This Row],[Account]],Accounts!$A$2:$A$86,Accounts!$F$2:$F$86),"")</f>
        <v>Brazil</v>
      </c>
      <c r="H5415" t="s">
        <v>77</v>
      </c>
      <c r="I5415" s="3">
        <v>42944</v>
      </c>
      <c r="K5415" s="8" t="str">
        <f>IF(Sales_Pipeline[[#This Row],[Close_Date]]="","",TEXT(Sales_Pipeline[[#This Row],[Close_Date]],"ddd"))</f>
        <v/>
      </c>
      <c r="L5415" s="8" t="str">
        <f>IF(Sales_Pipeline[[#This Row],[Close_Date]]="","",TEXT(Sales_Pipeline[[#This Row],[Close_Date]],"mmm"))</f>
        <v/>
      </c>
      <c r="M5415" s="8" t="str">
        <f>IF(Sales_Pipeline[[#This Row],[Close_Date]]="","","Q"&amp;ROUNDUP(MONTH(Sales_Pipeline[[#This Row],[Close_Date]])/3,0))</f>
        <v/>
      </c>
      <c r="N5415" s="2" t="str" cm="1">
        <f t="array" ref="N5415">IFERROR(_xlfn.IFS(Sales_Pipeline[[#This Row],[Deal_Stage]]="Won",_xlfn.XLOOKUP(Sales_Pipeline[[#This Row],[Product]],Products!$A$2:$A$8,Products!$C$2:$C$8),Sales_Pipeline[[#This Row],[Deal_Stage]]="Lost",_xlfn.XLOOKUP(Sales_Pipeline[[#This Row],[Product]],Products!$A$2:$A$8,Products!$C$2:$C$8)),"")</f>
        <v/>
      </c>
      <c r="O5415" s="2">
        <v>0</v>
      </c>
    </row>
    <row r="5416" spans="1:15" x14ac:dyDescent="0.3">
      <c r="A5416" t="s">
        <v>5562</v>
      </c>
      <c r="B5416" t="s">
        <v>8</v>
      </c>
      <c r="C5416" t="str">
        <f>_xlfn.XLOOKUP(Sales_Pipeline[[#This Row],[Sales_Agent]],Sales_Teams[Sales_Agent],Sales_Teams[Manager])</f>
        <v>Dustin Brinkmann</v>
      </c>
      <c r="D5416" t="str">
        <f>_xlfn.XLOOKUP(Sales_Pipeline[[#This Row],[Manager]],Sales_Teams[Manager],Sales_Teams[Regional_Office])</f>
        <v>Central</v>
      </c>
      <c r="E5416" t="s">
        <v>63</v>
      </c>
      <c r="G5416" t="str">
        <f>IFERROR(_xlfn.XLOOKUP(Sales_Pipeline[[#This Row],[Account]],Accounts!$A$2:$A$86,Accounts!$F$2:$F$86),"")</f>
        <v/>
      </c>
      <c r="H5416" t="s">
        <v>77</v>
      </c>
      <c r="I5416" s="3">
        <v>42944</v>
      </c>
      <c r="K5416" s="8" t="str">
        <f>IF(Sales_Pipeline[[#This Row],[Close_Date]]="","",TEXT(Sales_Pipeline[[#This Row],[Close_Date]],"ddd"))</f>
        <v/>
      </c>
      <c r="L5416" s="8" t="str">
        <f>IF(Sales_Pipeline[[#This Row],[Close_Date]]="","",TEXT(Sales_Pipeline[[#This Row],[Close_Date]],"mmm"))</f>
        <v/>
      </c>
      <c r="M5416" s="8" t="str">
        <f>IF(Sales_Pipeline[[#This Row],[Close_Date]]="","","Q"&amp;ROUNDUP(MONTH(Sales_Pipeline[[#This Row],[Close_Date]])/3,0))</f>
        <v/>
      </c>
      <c r="N5416" s="2" t="str" cm="1">
        <f t="array" ref="N5416">IFERROR(_xlfn.IFS(Sales_Pipeline[[#This Row],[Deal_Stage]]="Won",_xlfn.XLOOKUP(Sales_Pipeline[[#This Row],[Product]],Products!$A$2:$A$8,Products!$C$2:$C$8),Sales_Pipeline[[#This Row],[Deal_Stage]]="Lost",_xlfn.XLOOKUP(Sales_Pipeline[[#This Row],[Product]],Products!$A$2:$A$8,Products!$C$2:$C$8)),"")</f>
        <v/>
      </c>
      <c r="O5416" s="2">
        <v>0</v>
      </c>
    </row>
    <row r="5417" spans="1:15" x14ac:dyDescent="0.3">
      <c r="A5417" t="s">
        <v>5563</v>
      </c>
      <c r="B5417" t="s">
        <v>8</v>
      </c>
      <c r="C5417" t="str">
        <f>_xlfn.XLOOKUP(Sales_Pipeline[[#This Row],[Sales_Agent]],Sales_Teams[Sales_Agent],Sales_Teams[Manager])</f>
        <v>Dustin Brinkmann</v>
      </c>
      <c r="D5417" t="str">
        <f>_xlfn.XLOOKUP(Sales_Pipeline[[#This Row],[Manager]],Sales_Teams[Manager],Sales_Teams[Regional_Office])</f>
        <v>Central</v>
      </c>
      <c r="E5417" t="s">
        <v>63</v>
      </c>
      <c r="G5417" t="str">
        <f>IFERROR(_xlfn.XLOOKUP(Sales_Pipeline[[#This Row],[Account]],Accounts!$A$2:$A$86,Accounts!$F$2:$F$86),"")</f>
        <v/>
      </c>
      <c r="H5417" t="s">
        <v>77</v>
      </c>
      <c r="I5417" s="3">
        <v>42944</v>
      </c>
      <c r="K5417" s="8" t="str">
        <f>IF(Sales_Pipeline[[#This Row],[Close_Date]]="","",TEXT(Sales_Pipeline[[#This Row],[Close_Date]],"ddd"))</f>
        <v/>
      </c>
      <c r="L5417" s="8" t="str">
        <f>IF(Sales_Pipeline[[#This Row],[Close_Date]]="","",TEXT(Sales_Pipeline[[#This Row],[Close_Date]],"mmm"))</f>
        <v/>
      </c>
      <c r="M5417" s="8" t="str">
        <f>IF(Sales_Pipeline[[#This Row],[Close_Date]]="","","Q"&amp;ROUNDUP(MONTH(Sales_Pipeline[[#This Row],[Close_Date]])/3,0))</f>
        <v/>
      </c>
      <c r="N5417" s="2" t="str" cm="1">
        <f t="array" ref="N5417">IFERROR(_xlfn.IFS(Sales_Pipeline[[#This Row],[Deal_Stage]]="Won",_xlfn.XLOOKUP(Sales_Pipeline[[#This Row],[Product]],Products!$A$2:$A$8,Products!$C$2:$C$8),Sales_Pipeline[[#This Row],[Deal_Stage]]="Lost",_xlfn.XLOOKUP(Sales_Pipeline[[#This Row],[Product]],Products!$A$2:$A$8,Products!$C$2:$C$8)),"")</f>
        <v/>
      </c>
      <c r="O5417" s="2">
        <v>0</v>
      </c>
    </row>
    <row r="5418" spans="1:15" x14ac:dyDescent="0.3">
      <c r="A5418" t="s">
        <v>5564</v>
      </c>
      <c r="B5418" t="s">
        <v>8</v>
      </c>
      <c r="C5418" t="str">
        <f>_xlfn.XLOOKUP(Sales_Pipeline[[#This Row],[Sales_Agent]],Sales_Teams[Sales_Agent],Sales_Teams[Manager])</f>
        <v>Dustin Brinkmann</v>
      </c>
      <c r="D5418" t="str">
        <f>_xlfn.XLOOKUP(Sales_Pipeline[[#This Row],[Manager]],Sales_Teams[Manager],Sales_Teams[Regional_Office])</f>
        <v>Central</v>
      </c>
      <c r="E5418" t="s">
        <v>61</v>
      </c>
      <c r="F5418" t="s">
        <v>191</v>
      </c>
      <c r="G5418" t="str">
        <f>IFERROR(_xlfn.XLOOKUP(Sales_Pipeline[[#This Row],[Account]],Accounts!$A$2:$A$86,Accounts!$F$2:$F$86),"")</f>
        <v>United States</v>
      </c>
      <c r="H5418" t="s">
        <v>77</v>
      </c>
      <c r="I5418" s="3">
        <v>42944</v>
      </c>
      <c r="K5418" s="8" t="str">
        <f>IF(Sales_Pipeline[[#This Row],[Close_Date]]="","",TEXT(Sales_Pipeline[[#This Row],[Close_Date]],"ddd"))</f>
        <v/>
      </c>
      <c r="L5418" s="8" t="str">
        <f>IF(Sales_Pipeline[[#This Row],[Close_Date]]="","",TEXT(Sales_Pipeline[[#This Row],[Close_Date]],"mmm"))</f>
        <v/>
      </c>
      <c r="M5418" s="8" t="str">
        <f>IF(Sales_Pipeline[[#This Row],[Close_Date]]="","","Q"&amp;ROUNDUP(MONTH(Sales_Pipeline[[#This Row],[Close_Date]])/3,0))</f>
        <v/>
      </c>
      <c r="N5418" s="2" t="str" cm="1">
        <f t="array" ref="N5418">IFERROR(_xlfn.IFS(Sales_Pipeline[[#This Row],[Deal_Stage]]="Won",_xlfn.XLOOKUP(Sales_Pipeline[[#This Row],[Product]],Products!$A$2:$A$8,Products!$C$2:$C$8),Sales_Pipeline[[#This Row],[Deal_Stage]]="Lost",_xlfn.XLOOKUP(Sales_Pipeline[[#This Row],[Product]],Products!$A$2:$A$8,Products!$C$2:$C$8)),"")</f>
        <v/>
      </c>
      <c r="O5418" s="2">
        <v>0</v>
      </c>
    </row>
    <row r="5419" spans="1:15" x14ac:dyDescent="0.3">
      <c r="A5419" t="s">
        <v>5565</v>
      </c>
      <c r="B5419" t="s">
        <v>12</v>
      </c>
      <c r="C5419" t="str">
        <f>_xlfn.XLOOKUP(Sales_Pipeline[[#This Row],[Sales_Agent]],Sales_Teams[Sales_Agent],Sales_Teams[Manager])</f>
        <v>Melvin Marxen</v>
      </c>
      <c r="D5419" t="str">
        <f>_xlfn.XLOOKUP(Sales_Pipeline[[#This Row],[Manager]],Sales_Teams[Manager],Sales_Teams[Regional_Office])</f>
        <v>Central</v>
      </c>
      <c r="E5419" t="s">
        <v>63</v>
      </c>
      <c r="G5419" t="str">
        <f>IFERROR(_xlfn.XLOOKUP(Sales_Pipeline[[#This Row],[Account]],Accounts!$A$2:$A$86,Accounts!$F$2:$F$86),"")</f>
        <v/>
      </c>
      <c r="H5419" t="s">
        <v>77</v>
      </c>
      <c r="I5419" s="3">
        <v>42944</v>
      </c>
      <c r="K5419" s="8" t="str">
        <f>IF(Sales_Pipeline[[#This Row],[Close_Date]]="","",TEXT(Sales_Pipeline[[#This Row],[Close_Date]],"ddd"))</f>
        <v/>
      </c>
      <c r="L5419" s="8" t="str">
        <f>IF(Sales_Pipeline[[#This Row],[Close_Date]]="","",TEXT(Sales_Pipeline[[#This Row],[Close_Date]],"mmm"))</f>
        <v/>
      </c>
      <c r="M5419" s="8" t="str">
        <f>IF(Sales_Pipeline[[#This Row],[Close_Date]]="","","Q"&amp;ROUNDUP(MONTH(Sales_Pipeline[[#This Row],[Close_Date]])/3,0))</f>
        <v/>
      </c>
      <c r="N5419" s="2" t="str" cm="1">
        <f t="array" ref="N5419">IFERROR(_xlfn.IFS(Sales_Pipeline[[#This Row],[Deal_Stage]]="Won",_xlfn.XLOOKUP(Sales_Pipeline[[#This Row],[Product]],Products!$A$2:$A$8,Products!$C$2:$C$8),Sales_Pipeline[[#This Row],[Deal_Stage]]="Lost",_xlfn.XLOOKUP(Sales_Pipeline[[#This Row],[Product]],Products!$A$2:$A$8,Products!$C$2:$C$8)),"")</f>
        <v/>
      </c>
      <c r="O5419" s="2">
        <v>0</v>
      </c>
    </row>
    <row r="5420" spans="1:15" x14ac:dyDescent="0.3">
      <c r="A5420" t="s">
        <v>5566</v>
      </c>
      <c r="B5420" t="s">
        <v>12</v>
      </c>
      <c r="C5420" t="str">
        <f>_xlfn.XLOOKUP(Sales_Pipeline[[#This Row],[Sales_Agent]],Sales_Teams[Sales_Agent],Sales_Teams[Manager])</f>
        <v>Melvin Marxen</v>
      </c>
      <c r="D5420" t="str">
        <f>_xlfn.XLOOKUP(Sales_Pipeline[[#This Row],[Manager]],Sales_Teams[Manager],Sales_Teams[Regional_Office])</f>
        <v>Central</v>
      </c>
      <c r="E5420" t="s">
        <v>55</v>
      </c>
      <c r="G5420" t="str">
        <f>IFERROR(_xlfn.XLOOKUP(Sales_Pipeline[[#This Row],[Account]],Accounts!$A$2:$A$86,Accounts!$F$2:$F$86),"")</f>
        <v/>
      </c>
      <c r="H5420" t="s">
        <v>77</v>
      </c>
      <c r="I5420" s="3">
        <v>42944</v>
      </c>
      <c r="K5420" s="8" t="str">
        <f>IF(Sales_Pipeline[[#This Row],[Close_Date]]="","",TEXT(Sales_Pipeline[[#This Row],[Close_Date]],"ddd"))</f>
        <v/>
      </c>
      <c r="L5420" s="8" t="str">
        <f>IF(Sales_Pipeline[[#This Row],[Close_Date]]="","",TEXT(Sales_Pipeline[[#This Row],[Close_Date]],"mmm"))</f>
        <v/>
      </c>
      <c r="M5420" s="8" t="str">
        <f>IF(Sales_Pipeline[[#This Row],[Close_Date]]="","","Q"&amp;ROUNDUP(MONTH(Sales_Pipeline[[#This Row],[Close_Date]])/3,0))</f>
        <v/>
      </c>
      <c r="N5420" s="2" t="str" cm="1">
        <f t="array" ref="N5420">IFERROR(_xlfn.IFS(Sales_Pipeline[[#This Row],[Deal_Stage]]="Won",_xlfn.XLOOKUP(Sales_Pipeline[[#This Row],[Product]],Products!$A$2:$A$8,Products!$C$2:$C$8),Sales_Pipeline[[#This Row],[Deal_Stage]]="Lost",_xlfn.XLOOKUP(Sales_Pipeline[[#This Row],[Product]],Products!$A$2:$A$8,Products!$C$2:$C$8)),"")</f>
        <v/>
      </c>
      <c r="O5420" s="2">
        <v>0</v>
      </c>
    </row>
    <row r="5421" spans="1:15" x14ac:dyDescent="0.3">
      <c r="A5421" t="s">
        <v>5567</v>
      </c>
      <c r="B5421" t="s">
        <v>12</v>
      </c>
      <c r="C5421" t="str">
        <f>_xlfn.XLOOKUP(Sales_Pipeline[[#This Row],[Sales_Agent]],Sales_Teams[Sales_Agent],Sales_Teams[Manager])</f>
        <v>Melvin Marxen</v>
      </c>
      <c r="D5421" t="str">
        <f>_xlfn.XLOOKUP(Sales_Pipeline[[#This Row],[Manager]],Sales_Teams[Manager],Sales_Teams[Regional_Office])</f>
        <v>Central</v>
      </c>
      <c r="E5421" t="s">
        <v>8953</v>
      </c>
      <c r="F5421" t="s">
        <v>56</v>
      </c>
      <c r="G5421" t="str">
        <f>IFERROR(_xlfn.XLOOKUP(Sales_Pipeline[[#This Row],[Account]],Accounts!$A$2:$A$86,Accounts!$F$2:$F$86),"")</f>
        <v>United States</v>
      </c>
      <c r="H5421" t="s">
        <v>57</v>
      </c>
      <c r="I5421" s="3">
        <v>42944</v>
      </c>
      <c r="J5421" s="3">
        <v>42945</v>
      </c>
      <c r="K5421" s="8" t="str">
        <f>IF(Sales_Pipeline[[#This Row],[Close_Date]]="","",TEXT(Sales_Pipeline[[#This Row],[Close_Date]],"ddd"))</f>
        <v>Sat</v>
      </c>
      <c r="L5421" s="8" t="str">
        <f>IF(Sales_Pipeline[[#This Row],[Close_Date]]="","",TEXT(Sales_Pipeline[[#This Row],[Close_Date]],"mmm"))</f>
        <v>Jul</v>
      </c>
      <c r="M5421" s="8" t="str">
        <f>IF(Sales_Pipeline[[#This Row],[Close_Date]]="","","Q"&amp;ROUNDUP(MONTH(Sales_Pipeline[[#This Row],[Close_Date]])/3,0))</f>
        <v>Q3</v>
      </c>
      <c r="N5421" s="2" cm="1">
        <f t="array" ref="N5421">IFERROR(_xlfn.IFS(Sales_Pipeline[[#This Row],[Deal_Stage]]="Won",_xlfn.XLOOKUP(Sales_Pipeline[[#This Row],[Product]],Products!$A$2:$A$8,Products!$C$2:$C$8),Sales_Pipeline[[#This Row],[Deal_Stage]]="Lost",_xlfn.XLOOKUP(Sales_Pipeline[[#This Row],[Product]],Products!$A$2:$A$8,Products!$C$2:$C$8)),"")</f>
        <v>4821</v>
      </c>
      <c r="O5421" s="2">
        <v>4172</v>
      </c>
    </row>
    <row r="5422" spans="1:15" x14ac:dyDescent="0.3">
      <c r="A5422" t="s">
        <v>5568</v>
      </c>
      <c r="B5422" t="s">
        <v>9</v>
      </c>
      <c r="C5422" t="str">
        <f>_xlfn.XLOOKUP(Sales_Pipeline[[#This Row],[Sales_Agent]],Sales_Teams[Sales_Agent],Sales_Teams[Manager])</f>
        <v>Dustin Brinkmann</v>
      </c>
      <c r="D5422" t="str">
        <f>_xlfn.XLOOKUP(Sales_Pipeline[[#This Row],[Manager]],Sales_Teams[Manager],Sales_Teams[Regional_Office])</f>
        <v>Central</v>
      </c>
      <c r="E5422" t="s">
        <v>61</v>
      </c>
      <c r="G5422" t="str">
        <f>IFERROR(_xlfn.XLOOKUP(Sales_Pipeline[[#This Row],[Account]],Accounts!$A$2:$A$86,Accounts!$F$2:$F$86),"")</f>
        <v/>
      </c>
      <c r="H5422" t="s">
        <v>77</v>
      </c>
      <c r="I5422" s="3">
        <v>42944</v>
      </c>
      <c r="K5422" s="8" t="str">
        <f>IF(Sales_Pipeline[[#This Row],[Close_Date]]="","",TEXT(Sales_Pipeline[[#This Row],[Close_Date]],"ddd"))</f>
        <v/>
      </c>
      <c r="L5422" s="8" t="str">
        <f>IF(Sales_Pipeline[[#This Row],[Close_Date]]="","",TEXT(Sales_Pipeline[[#This Row],[Close_Date]],"mmm"))</f>
        <v/>
      </c>
      <c r="M5422" s="8" t="str">
        <f>IF(Sales_Pipeline[[#This Row],[Close_Date]]="","","Q"&amp;ROUNDUP(MONTH(Sales_Pipeline[[#This Row],[Close_Date]])/3,0))</f>
        <v/>
      </c>
      <c r="N5422" s="2" t="str" cm="1">
        <f t="array" ref="N5422">IFERROR(_xlfn.IFS(Sales_Pipeline[[#This Row],[Deal_Stage]]="Won",_xlfn.XLOOKUP(Sales_Pipeline[[#This Row],[Product]],Products!$A$2:$A$8,Products!$C$2:$C$8),Sales_Pipeline[[#This Row],[Deal_Stage]]="Lost",_xlfn.XLOOKUP(Sales_Pipeline[[#This Row],[Product]],Products!$A$2:$A$8,Products!$C$2:$C$8)),"")</f>
        <v/>
      </c>
      <c r="O5422" s="2">
        <v>0</v>
      </c>
    </row>
    <row r="5423" spans="1:15" x14ac:dyDescent="0.3">
      <c r="A5423" t="s">
        <v>5569</v>
      </c>
      <c r="B5423" t="s">
        <v>9</v>
      </c>
      <c r="C5423" t="str">
        <f>_xlfn.XLOOKUP(Sales_Pipeline[[#This Row],[Sales_Agent]],Sales_Teams[Sales_Agent],Sales_Teams[Manager])</f>
        <v>Dustin Brinkmann</v>
      </c>
      <c r="D5423" t="str">
        <f>_xlfn.XLOOKUP(Sales_Pipeline[[#This Row],[Manager]],Sales_Teams[Manager],Sales_Teams[Regional_Office])</f>
        <v>Central</v>
      </c>
      <c r="E5423" t="s">
        <v>84</v>
      </c>
      <c r="F5423" t="s">
        <v>118</v>
      </c>
      <c r="G5423" t="str">
        <f>IFERROR(_xlfn.XLOOKUP(Sales_Pipeline[[#This Row],[Account]],Accounts!$A$2:$A$86,Accounts!$F$2:$F$86),"")</f>
        <v>United States</v>
      </c>
      <c r="H5423" t="s">
        <v>82</v>
      </c>
      <c r="I5423" s="3">
        <v>42944</v>
      </c>
      <c r="J5423" s="3">
        <v>42957</v>
      </c>
      <c r="K5423" s="8" t="str">
        <f>IF(Sales_Pipeline[[#This Row],[Close_Date]]="","",TEXT(Sales_Pipeline[[#This Row],[Close_Date]],"ddd"))</f>
        <v>Thu</v>
      </c>
      <c r="L5423" s="8" t="str">
        <f>IF(Sales_Pipeline[[#This Row],[Close_Date]]="","",TEXT(Sales_Pipeline[[#This Row],[Close_Date]],"mmm"))</f>
        <v>Aug</v>
      </c>
      <c r="M5423" s="8" t="str">
        <f>IF(Sales_Pipeline[[#This Row],[Close_Date]]="","","Q"&amp;ROUNDUP(MONTH(Sales_Pipeline[[#This Row],[Close_Date]])/3,0))</f>
        <v>Q3</v>
      </c>
      <c r="N5423" s="2" cm="1">
        <f t="array" ref="N5423">IFERROR(_xlfn.IFS(Sales_Pipeline[[#This Row],[Deal_Stage]]="Won",_xlfn.XLOOKUP(Sales_Pipeline[[#This Row],[Product]],Products!$A$2:$A$8,Products!$C$2:$C$8),Sales_Pipeline[[#This Row],[Deal_Stage]]="Lost",_xlfn.XLOOKUP(Sales_Pipeline[[#This Row],[Product]],Products!$A$2:$A$8,Products!$C$2:$C$8)),"")</f>
        <v>5482</v>
      </c>
      <c r="O5423" s="2">
        <v>0</v>
      </c>
    </row>
    <row r="5424" spans="1:15" x14ac:dyDescent="0.3">
      <c r="A5424" t="s">
        <v>5570</v>
      </c>
      <c r="B5424" t="s">
        <v>14</v>
      </c>
      <c r="C5424" t="str">
        <f>_xlfn.XLOOKUP(Sales_Pipeline[[#This Row],[Sales_Agent]],Sales_Teams[Sales_Agent],Sales_Teams[Manager])</f>
        <v>Melvin Marxen</v>
      </c>
      <c r="D5424" t="str">
        <f>_xlfn.XLOOKUP(Sales_Pipeline[[#This Row],[Manager]],Sales_Teams[Manager],Sales_Teams[Regional_Office])</f>
        <v>Central</v>
      </c>
      <c r="E5424" t="s">
        <v>76</v>
      </c>
      <c r="F5424" t="s">
        <v>94</v>
      </c>
      <c r="G5424" t="str">
        <f>IFERROR(_xlfn.XLOOKUP(Sales_Pipeline[[#This Row],[Account]],Accounts!$A$2:$A$86,Accounts!$F$2:$F$86),"")</f>
        <v>United States</v>
      </c>
      <c r="H5424" t="s">
        <v>77</v>
      </c>
      <c r="I5424" s="3">
        <v>42944</v>
      </c>
      <c r="K5424" s="8" t="str">
        <f>IF(Sales_Pipeline[[#This Row],[Close_Date]]="","",TEXT(Sales_Pipeline[[#This Row],[Close_Date]],"ddd"))</f>
        <v/>
      </c>
      <c r="L5424" s="8" t="str">
        <f>IF(Sales_Pipeline[[#This Row],[Close_Date]]="","",TEXT(Sales_Pipeline[[#This Row],[Close_Date]],"mmm"))</f>
        <v/>
      </c>
      <c r="M5424" s="8" t="str">
        <f>IF(Sales_Pipeline[[#This Row],[Close_Date]]="","","Q"&amp;ROUNDUP(MONTH(Sales_Pipeline[[#This Row],[Close_Date]])/3,0))</f>
        <v/>
      </c>
      <c r="N5424" s="2" t="str" cm="1">
        <f t="array" ref="N5424">IFERROR(_xlfn.IFS(Sales_Pipeline[[#This Row],[Deal_Stage]]="Won",_xlfn.XLOOKUP(Sales_Pipeline[[#This Row],[Product]],Products!$A$2:$A$8,Products!$C$2:$C$8),Sales_Pipeline[[#This Row],[Deal_Stage]]="Lost",_xlfn.XLOOKUP(Sales_Pipeline[[#This Row],[Product]],Products!$A$2:$A$8,Products!$C$2:$C$8)),"")</f>
        <v/>
      </c>
      <c r="O5424" s="2">
        <v>0</v>
      </c>
    </row>
    <row r="5425" spans="1:15" x14ac:dyDescent="0.3">
      <c r="A5425" t="s">
        <v>5571</v>
      </c>
      <c r="B5425" t="s">
        <v>29</v>
      </c>
      <c r="C5425" t="str">
        <f>_xlfn.XLOOKUP(Sales_Pipeline[[#This Row],[Sales_Agent]],Sales_Teams[Sales_Agent],Sales_Teams[Manager])</f>
        <v>Rocco Neubert</v>
      </c>
      <c r="D5425" t="str">
        <f>_xlfn.XLOOKUP(Sales_Pipeline[[#This Row],[Manager]],Sales_Teams[Manager],Sales_Teams[Regional_Office])</f>
        <v>East</v>
      </c>
      <c r="E5425" t="s">
        <v>61</v>
      </c>
      <c r="F5425" t="s">
        <v>238</v>
      </c>
      <c r="G5425" t="str">
        <f>IFERROR(_xlfn.XLOOKUP(Sales_Pipeline[[#This Row],[Account]],Accounts!$A$2:$A$86,Accounts!$F$2:$F$86),"")</f>
        <v>United States</v>
      </c>
      <c r="H5425" t="s">
        <v>57</v>
      </c>
      <c r="I5425" s="3">
        <v>42944</v>
      </c>
      <c r="J5425" s="3">
        <v>42957</v>
      </c>
      <c r="K5425" s="8" t="str">
        <f>IF(Sales_Pipeline[[#This Row],[Close_Date]]="","",TEXT(Sales_Pipeline[[#This Row],[Close_Date]],"ddd"))</f>
        <v>Thu</v>
      </c>
      <c r="L5425" s="8" t="str">
        <f>IF(Sales_Pipeline[[#This Row],[Close_Date]]="","",TEXT(Sales_Pipeline[[#This Row],[Close_Date]],"mmm"))</f>
        <v>Aug</v>
      </c>
      <c r="M5425" s="8" t="str">
        <f>IF(Sales_Pipeline[[#This Row],[Close_Date]]="","","Q"&amp;ROUNDUP(MONTH(Sales_Pipeline[[#This Row],[Close_Date]])/3,0))</f>
        <v>Q3</v>
      </c>
      <c r="N5425" s="2" cm="1">
        <f t="array" ref="N5425">IFERROR(_xlfn.IFS(Sales_Pipeline[[#This Row],[Deal_Stage]]="Won",_xlfn.XLOOKUP(Sales_Pipeline[[#This Row],[Product]],Products!$A$2:$A$8,Products!$C$2:$C$8),Sales_Pipeline[[#This Row],[Deal_Stage]]="Lost",_xlfn.XLOOKUP(Sales_Pipeline[[#This Row],[Product]],Products!$A$2:$A$8,Products!$C$2:$C$8)),"")</f>
        <v>55</v>
      </c>
      <c r="O5425" s="2">
        <v>53</v>
      </c>
    </row>
    <row r="5426" spans="1:15" x14ac:dyDescent="0.3">
      <c r="A5426" t="s">
        <v>5572</v>
      </c>
      <c r="B5426" t="s">
        <v>35</v>
      </c>
      <c r="C5426" t="str">
        <f>_xlfn.XLOOKUP(Sales_Pipeline[[#This Row],[Sales_Agent]],Sales_Teams[Sales_Agent],Sales_Teams[Manager])</f>
        <v>Celia Rouche</v>
      </c>
      <c r="D5426" t="str">
        <f>_xlfn.XLOOKUP(Sales_Pipeline[[#This Row],[Manager]],Sales_Teams[Manager],Sales_Teams[Regional_Office])</f>
        <v>West</v>
      </c>
      <c r="E5426" t="s">
        <v>63</v>
      </c>
      <c r="G5426" t="str">
        <f>IFERROR(_xlfn.XLOOKUP(Sales_Pipeline[[#This Row],[Account]],Accounts!$A$2:$A$86,Accounts!$F$2:$F$86),"")</f>
        <v/>
      </c>
      <c r="H5426" t="s">
        <v>77</v>
      </c>
      <c r="I5426" s="3">
        <v>42944</v>
      </c>
      <c r="K5426" s="8" t="str">
        <f>IF(Sales_Pipeline[[#This Row],[Close_Date]]="","",TEXT(Sales_Pipeline[[#This Row],[Close_Date]],"ddd"))</f>
        <v/>
      </c>
      <c r="L5426" s="8" t="str">
        <f>IF(Sales_Pipeline[[#This Row],[Close_Date]]="","",TEXT(Sales_Pipeline[[#This Row],[Close_Date]],"mmm"))</f>
        <v/>
      </c>
      <c r="M5426" s="8" t="str">
        <f>IF(Sales_Pipeline[[#This Row],[Close_Date]]="","","Q"&amp;ROUNDUP(MONTH(Sales_Pipeline[[#This Row],[Close_Date]])/3,0))</f>
        <v/>
      </c>
      <c r="N5426" s="2" t="str" cm="1">
        <f t="array" ref="N5426">IFERROR(_xlfn.IFS(Sales_Pipeline[[#This Row],[Deal_Stage]]="Won",_xlfn.XLOOKUP(Sales_Pipeline[[#This Row],[Product]],Products!$A$2:$A$8,Products!$C$2:$C$8),Sales_Pipeline[[#This Row],[Deal_Stage]]="Lost",_xlfn.XLOOKUP(Sales_Pipeline[[#This Row],[Product]],Products!$A$2:$A$8,Products!$C$2:$C$8)),"")</f>
        <v/>
      </c>
      <c r="O5426" s="2">
        <v>0</v>
      </c>
    </row>
    <row r="5427" spans="1:15" x14ac:dyDescent="0.3">
      <c r="A5427" t="s">
        <v>5573</v>
      </c>
      <c r="B5427" t="s">
        <v>21</v>
      </c>
      <c r="C5427" t="str">
        <f>_xlfn.XLOOKUP(Sales_Pipeline[[#This Row],[Sales_Agent]],Sales_Teams[Sales_Agent],Sales_Teams[Manager])</f>
        <v>Cara Losch</v>
      </c>
      <c r="D5427" t="str">
        <f>_xlfn.XLOOKUP(Sales_Pipeline[[#This Row],[Manager]],Sales_Teams[Manager],Sales_Teams[Regional_Office])</f>
        <v>East</v>
      </c>
      <c r="E5427" t="s">
        <v>76</v>
      </c>
      <c r="F5427" t="s">
        <v>253</v>
      </c>
      <c r="G5427" t="str">
        <f>IFERROR(_xlfn.XLOOKUP(Sales_Pipeline[[#This Row],[Account]],Accounts!$A$2:$A$86,Accounts!$F$2:$F$86),"")</f>
        <v>United States</v>
      </c>
      <c r="H5427" t="s">
        <v>82</v>
      </c>
      <c r="I5427" s="3">
        <v>42944</v>
      </c>
      <c r="J5427" s="3">
        <v>43066</v>
      </c>
      <c r="K5427" s="8" t="str">
        <f>IF(Sales_Pipeline[[#This Row],[Close_Date]]="","",TEXT(Sales_Pipeline[[#This Row],[Close_Date]],"ddd"))</f>
        <v>Mon</v>
      </c>
      <c r="L5427" s="8" t="str">
        <f>IF(Sales_Pipeline[[#This Row],[Close_Date]]="","",TEXT(Sales_Pipeline[[#This Row],[Close_Date]],"mmm"))</f>
        <v>Nov</v>
      </c>
      <c r="M5427" s="8" t="str">
        <f>IF(Sales_Pipeline[[#This Row],[Close_Date]]="","","Q"&amp;ROUNDUP(MONTH(Sales_Pipeline[[#This Row],[Close_Date]])/3,0))</f>
        <v>Q4</v>
      </c>
      <c r="N5427" s="2" cm="1">
        <f t="array" ref="N5427">IFERROR(_xlfn.IFS(Sales_Pipeline[[#This Row],[Deal_Stage]]="Won",_xlfn.XLOOKUP(Sales_Pipeline[[#This Row],[Product]],Products!$A$2:$A$8,Products!$C$2:$C$8),Sales_Pipeline[[#This Row],[Deal_Stage]]="Lost",_xlfn.XLOOKUP(Sales_Pipeline[[#This Row],[Product]],Products!$A$2:$A$8,Products!$C$2:$C$8)),"")</f>
        <v>3393</v>
      </c>
      <c r="O5427" s="2">
        <v>0</v>
      </c>
    </row>
    <row r="5428" spans="1:15" x14ac:dyDescent="0.3">
      <c r="A5428" t="s">
        <v>5574</v>
      </c>
      <c r="B5428" t="s">
        <v>7</v>
      </c>
      <c r="C5428" t="str">
        <f>_xlfn.XLOOKUP(Sales_Pipeline[[#This Row],[Sales_Agent]],Sales_Teams[Sales_Agent],Sales_Teams[Manager])</f>
        <v>Dustin Brinkmann</v>
      </c>
      <c r="D5428" t="str">
        <f>_xlfn.XLOOKUP(Sales_Pipeline[[#This Row],[Manager]],Sales_Teams[Manager],Sales_Teams[Regional_Office])</f>
        <v>Central</v>
      </c>
      <c r="E5428" t="s">
        <v>63</v>
      </c>
      <c r="F5428" t="s">
        <v>173</v>
      </c>
      <c r="G5428" t="str">
        <f>IFERROR(_xlfn.XLOOKUP(Sales_Pipeline[[#This Row],[Account]],Accounts!$A$2:$A$86,Accounts!$F$2:$F$86),"")</f>
        <v>United States</v>
      </c>
      <c r="H5428" t="s">
        <v>77</v>
      </c>
      <c r="I5428" s="3">
        <v>42944</v>
      </c>
      <c r="K5428" s="8" t="str">
        <f>IF(Sales_Pipeline[[#This Row],[Close_Date]]="","",TEXT(Sales_Pipeline[[#This Row],[Close_Date]],"ddd"))</f>
        <v/>
      </c>
      <c r="L5428" s="8" t="str">
        <f>IF(Sales_Pipeline[[#This Row],[Close_Date]]="","",TEXT(Sales_Pipeline[[#This Row],[Close_Date]],"mmm"))</f>
        <v/>
      </c>
      <c r="M5428" s="8" t="str">
        <f>IF(Sales_Pipeline[[#This Row],[Close_Date]]="","","Q"&amp;ROUNDUP(MONTH(Sales_Pipeline[[#This Row],[Close_Date]])/3,0))</f>
        <v/>
      </c>
      <c r="N5428" s="2" t="str" cm="1">
        <f t="array" ref="N5428">IFERROR(_xlfn.IFS(Sales_Pipeline[[#This Row],[Deal_Stage]]="Won",_xlfn.XLOOKUP(Sales_Pipeline[[#This Row],[Product]],Products!$A$2:$A$8,Products!$C$2:$C$8),Sales_Pipeline[[#This Row],[Deal_Stage]]="Lost",_xlfn.XLOOKUP(Sales_Pipeline[[#This Row],[Product]],Products!$A$2:$A$8,Products!$C$2:$C$8)),"")</f>
        <v/>
      </c>
      <c r="O5428" s="2">
        <v>0</v>
      </c>
    </row>
    <row r="5429" spans="1:15" x14ac:dyDescent="0.3">
      <c r="A5429" t="s">
        <v>5575</v>
      </c>
      <c r="B5429" t="s">
        <v>7</v>
      </c>
      <c r="C5429" t="str">
        <f>_xlfn.XLOOKUP(Sales_Pipeline[[#This Row],[Sales_Agent]],Sales_Teams[Sales_Agent],Sales_Teams[Manager])</f>
        <v>Dustin Brinkmann</v>
      </c>
      <c r="D5429" t="str">
        <f>_xlfn.XLOOKUP(Sales_Pipeline[[#This Row],[Manager]],Sales_Teams[Manager],Sales_Teams[Regional_Office])</f>
        <v>Central</v>
      </c>
      <c r="E5429" t="s">
        <v>61</v>
      </c>
      <c r="F5429" t="s">
        <v>79</v>
      </c>
      <c r="G5429" t="str">
        <f>IFERROR(_xlfn.XLOOKUP(Sales_Pipeline[[#This Row],[Account]],Accounts!$A$2:$A$86,Accounts!$F$2:$F$86),"")</f>
        <v>Philipines</v>
      </c>
      <c r="H5429" t="s">
        <v>57</v>
      </c>
      <c r="I5429" s="3">
        <v>42944</v>
      </c>
      <c r="J5429" s="3">
        <v>42966</v>
      </c>
      <c r="K5429" s="8" t="str">
        <f>IF(Sales_Pipeline[[#This Row],[Close_Date]]="","",TEXT(Sales_Pipeline[[#This Row],[Close_Date]],"ddd"))</f>
        <v>Sat</v>
      </c>
      <c r="L5429" s="8" t="str">
        <f>IF(Sales_Pipeline[[#This Row],[Close_Date]]="","",TEXT(Sales_Pipeline[[#This Row],[Close_Date]],"mmm"))</f>
        <v>Aug</v>
      </c>
      <c r="M5429" s="8" t="str">
        <f>IF(Sales_Pipeline[[#This Row],[Close_Date]]="","","Q"&amp;ROUNDUP(MONTH(Sales_Pipeline[[#This Row],[Close_Date]])/3,0))</f>
        <v>Q3</v>
      </c>
      <c r="N5429" s="2" cm="1">
        <f t="array" ref="N5429">IFERROR(_xlfn.IFS(Sales_Pipeline[[#This Row],[Deal_Stage]]="Won",_xlfn.XLOOKUP(Sales_Pipeline[[#This Row],[Product]],Products!$A$2:$A$8,Products!$C$2:$C$8),Sales_Pipeline[[#This Row],[Deal_Stage]]="Lost",_xlfn.XLOOKUP(Sales_Pipeline[[#This Row],[Product]],Products!$A$2:$A$8,Products!$C$2:$C$8)),"")</f>
        <v>55</v>
      </c>
      <c r="O5429" s="2">
        <v>53</v>
      </c>
    </row>
    <row r="5430" spans="1:15" x14ac:dyDescent="0.3">
      <c r="A5430" t="s">
        <v>5576</v>
      </c>
      <c r="B5430" t="s">
        <v>7</v>
      </c>
      <c r="C5430" t="str">
        <f>_xlfn.XLOOKUP(Sales_Pipeline[[#This Row],[Sales_Agent]],Sales_Teams[Sales_Agent],Sales_Teams[Manager])</f>
        <v>Dustin Brinkmann</v>
      </c>
      <c r="D5430" t="str">
        <f>_xlfn.XLOOKUP(Sales_Pipeline[[#This Row],[Manager]],Sales_Teams[Manager],Sales_Teams[Regional_Office])</f>
        <v>Central</v>
      </c>
      <c r="E5430" t="s">
        <v>61</v>
      </c>
      <c r="F5430" t="s">
        <v>234</v>
      </c>
      <c r="G5430" t="str">
        <f>IFERROR(_xlfn.XLOOKUP(Sales_Pipeline[[#This Row],[Account]],Accounts!$A$2:$A$86,Accounts!$F$2:$F$86),"")</f>
        <v>United States</v>
      </c>
      <c r="H5430" t="s">
        <v>57</v>
      </c>
      <c r="I5430" s="3">
        <v>42944</v>
      </c>
      <c r="J5430" s="3">
        <v>42950</v>
      </c>
      <c r="K5430" s="8" t="str">
        <f>IF(Sales_Pipeline[[#This Row],[Close_Date]]="","",TEXT(Sales_Pipeline[[#This Row],[Close_Date]],"ddd"))</f>
        <v>Thu</v>
      </c>
      <c r="L5430" s="8" t="str">
        <f>IF(Sales_Pipeline[[#This Row],[Close_Date]]="","",TEXT(Sales_Pipeline[[#This Row],[Close_Date]],"mmm"))</f>
        <v>Aug</v>
      </c>
      <c r="M5430" s="8" t="str">
        <f>IF(Sales_Pipeline[[#This Row],[Close_Date]]="","","Q"&amp;ROUNDUP(MONTH(Sales_Pipeline[[#This Row],[Close_Date]])/3,0))</f>
        <v>Q3</v>
      </c>
      <c r="N5430" s="2" cm="1">
        <f t="array" ref="N5430">IFERROR(_xlfn.IFS(Sales_Pipeline[[#This Row],[Deal_Stage]]="Won",_xlfn.XLOOKUP(Sales_Pipeline[[#This Row],[Product]],Products!$A$2:$A$8,Products!$C$2:$C$8),Sales_Pipeline[[#This Row],[Deal_Stage]]="Lost",_xlfn.XLOOKUP(Sales_Pipeline[[#This Row],[Product]],Products!$A$2:$A$8,Products!$C$2:$C$8)),"")</f>
        <v>55</v>
      </c>
      <c r="O5430" s="2">
        <v>60</v>
      </c>
    </row>
    <row r="5431" spans="1:15" x14ac:dyDescent="0.3">
      <c r="A5431" t="s">
        <v>5577</v>
      </c>
      <c r="B5431" t="s">
        <v>7</v>
      </c>
      <c r="C5431" t="str">
        <f>_xlfn.XLOOKUP(Sales_Pipeline[[#This Row],[Sales_Agent]],Sales_Teams[Sales_Agent],Sales_Teams[Manager])</f>
        <v>Dustin Brinkmann</v>
      </c>
      <c r="D5431" t="str">
        <f>_xlfn.XLOOKUP(Sales_Pipeline[[#This Row],[Manager]],Sales_Teams[Manager],Sales_Teams[Regional_Office])</f>
        <v>Central</v>
      </c>
      <c r="E5431" t="s">
        <v>61</v>
      </c>
      <c r="F5431" t="s">
        <v>333</v>
      </c>
      <c r="G5431" t="str">
        <f>IFERROR(_xlfn.XLOOKUP(Sales_Pipeline[[#This Row],[Account]],Accounts!$A$2:$A$86,Accounts!$F$2:$F$86),"")</f>
        <v>United States</v>
      </c>
      <c r="H5431" t="s">
        <v>57</v>
      </c>
      <c r="I5431" s="3">
        <v>42944</v>
      </c>
      <c r="J5431" s="3">
        <v>43040</v>
      </c>
      <c r="K5431" s="8" t="str">
        <f>IF(Sales_Pipeline[[#This Row],[Close_Date]]="","",TEXT(Sales_Pipeline[[#This Row],[Close_Date]],"ddd"))</f>
        <v>Wed</v>
      </c>
      <c r="L5431" s="8" t="str">
        <f>IF(Sales_Pipeline[[#This Row],[Close_Date]]="","",TEXT(Sales_Pipeline[[#This Row],[Close_Date]],"mmm"))</f>
        <v>Nov</v>
      </c>
      <c r="M5431" s="8" t="str">
        <f>IF(Sales_Pipeline[[#This Row],[Close_Date]]="","","Q"&amp;ROUNDUP(MONTH(Sales_Pipeline[[#This Row],[Close_Date]])/3,0))</f>
        <v>Q4</v>
      </c>
      <c r="N5431" s="2" cm="1">
        <f t="array" ref="N5431">IFERROR(_xlfn.IFS(Sales_Pipeline[[#This Row],[Deal_Stage]]="Won",_xlfn.XLOOKUP(Sales_Pipeline[[#This Row],[Product]],Products!$A$2:$A$8,Products!$C$2:$C$8),Sales_Pipeline[[#This Row],[Deal_Stage]]="Lost",_xlfn.XLOOKUP(Sales_Pipeline[[#This Row],[Product]],Products!$A$2:$A$8,Products!$C$2:$C$8)),"")</f>
        <v>55</v>
      </c>
      <c r="O5431" s="2">
        <v>53</v>
      </c>
    </row>
    <row r="5432" spans="1:15" x14ac:dyDescent="0.3">
      <c r="A5432" t="s">
        <v>5578</v>
      </c>
      <c r="B5432" t="s">
        <v>17</v>
      </c>
      <c r="C5432" t="str">
        <f>_xlfn.XLOOKUP(Sales_Pipeline[[#This Row],[Sales_Agent]],Sales_Teams[Sales_Agent],Sales_Teams[Manager])</f>
        <v>Cara Losch</v>
      </c>
      <c r="D5432" t="str">
        <f>_xlfn.XLOOKUP(Sales_Pipeline[[#This Row],[Manager]],Sales_Teams[Manager],Sales_Teams[Regional_Office])</f>
        <v>East</v>
      </c>
      <c r="E5432" t="s">
        <v>8953</v>
      </c>
      <c r="F5432" t="s">
        <v>123</v>
      </c>
      <c r="G5432" t="str">
        <f>IFERROR(_xlfn.XLOOKUP(Sales_Pipeline[[#This Row],[Account]],Accounts!$A$2:$A$86,Accounts!$F$2:$F$86),"")</f>
        <v>United States</v>
      </c>
      <c r="H5432" t="s">
        <v>82</v>
      </c>
      <c r="I5432" s="3">
        <v>42944</v>
      </c>
      <c r="J5432" s="3">
        <v>42945</v>
      </c>
      <c r="K5432" s="8" t="str">
        <f>IF(Sales_Pipeline[[#This Row],[Close_Date]]="","",TEXT(Sales_Pipeline[[#This Row],[Close_Date]],"ddd"))</f>
        <v>Sat</v>
      </c>
      <c r="L5432" s="8" t="str">
        <f>IF(Sales_Pipeline[[#This Row],[Close_Date]]="","",TEXT(Sales_Pipeline[[#This Row],[Close_Date]],"mmm"))</f>
        <v>Jul</v>
      </c>
      <c r="M5432" s="8" t="str">
        <f>IF(Sales_Pipeline[[#This Row],[Close_Date]]="","","Q"&amp;ROUNDUP(MONTH(Sales_Pipeline[[#This Row],[Close_Date]])/3,0))</f>
        <v>Q3</v>
      </c>
      <c r="N5432" s="2" cm="1">
        <f t="array" ref="N5432">IFERROR(_xlfn.IFS(Sales_Pipeline[[#This Row],[Deal_Stage]]="Won",_xlfn.XLOOKUP(Sales_Pipeline[[#This Row],[Product]],Products!$A$2:$A$8,Products!$C$2:$C$8),Sales_Pipeline[[#This Row],[Deal_Stage]]="Lost",_xlfn.XLOOKUP(Sales_Pipeline[[#This Row],[Product]],Products!$A$2:$A$8,Products!$C$2:$C$8)),"")</f>
        <v>4821</v>
      </c>
      <c r="O5432" s="2">
        <v>0</v>
      </c>
    </row>
    <row r="5433" spans="1:15" x14ac:dyDescent="0.3">
      <c r="A5433" t="s">
        <v>5579</v>
      </c>
      <c r="B5433" t="s">
        <v>23</v>
      </c>
      <c r="C5433" t="str">
        <f>_xlfn.XLOOKUP(Sales_Pipeline[[#This Row],[Sales_Agent]],Sales_Teams[Sales_Agent],Sales_Teams[Manager])</f>
        <v>Cara Losch</v>
      </c>
      <c r="D5433" t="str">
        <f>_xlfn.XLOOKUP(Sales_Pipeline[[#This Row],[Manager]],Sales_Teams[Manager],Sales_Teams[Regional_Office])</f>
        <v>East</v>
      </c>
      <c r="E5433" t="s">
        <v>61</v>
      </c>
      <c r="F5433" t="s">
        <v>315</v>
      </c>
      <c r="G5433" t="str">
        <f>IFERROR(_xlfn.XLOOKUP(Sales_Pipeline[[#This Row],[Account]],Accounts!$A$2:$A$86,Accounts!$F$2:$F$86),"")</f>
        <v>United States</v>
      </c>
      <c r="H5433" t="s">
        <v>82</v>
      </c>
      <c r="I5433" s="3">
        <v>42944</v>
      </c>
      <c r="J5433" s="3">
        <v>43071</v>
      </c>
      <c r="K5433" s="8" t="str">
        <f>IF(Sales_Pipeline[[#This Row],[Close_Date]]="","",TEXT(Sales_Pipeline[[#This Row],[Close_Date]],"ddd"))</f>
        <v>Sat</v>
      </c>
      <c r="L5433" s="8" t="str">
        <f>IF(Sales_Pipeline[[#This Row],[Close_Date]]="","",TEXT(Sales_Pipeline[[#This Row],[Close_Date]],"mmm"))</f>
        <v>Dec</v>
      </c>
      <c r="M5433" s="8" t="str">
        <f>IF(Sales_Pipeline[[#This Row],[Close_Date]]="","","Q"&amp;ROUNDUP(MONTH(Sales_Pipeline[[#This Row],[Close_Date]])/3,0))</f>
        <v>Q4</v>
      </c>
      <c r="N5433" s="2" cm="1">
        <f t="array" ref="N5433">IFERROR(_xlfn.IFS(Sales_Pipeline[[#This Row],[Deal_Stage]]="Won",_xlfn.XLOOKUP(Sales_Pipeline[[#This Row],[Product]],Products!$A$2:$A$8,Products!$C$2:$C$8),Sales_Pipeline[[#This Row],[Deal_Stage]]="Lost",_xlfn.XLOOKUP(Sales_Pipeline[[#This Row],[Product]],Products!$A$2:$A$8,Products!$C$2:$C$8)),"")</f>
        <v>55</v>
      </c>
      <c r="O5433" s="2">
        <v>0</v>
      </c>
    </row>
    <row r="5434" spans="1:15" x14ac:dyDescent="0.3">
      <c r="A5434" t="s">
        <v>5580</v>
      </c>
      <c r="B5434" t="s">
        <v>44</v>
      </c>
      <c r="C5434" t="str">
        <f>_xlfn.XLOOKUP(Sales_Pipeline[[#This Row],[Sales_Agent]],Sales_Teams[Sales_Agent],Sales_Teams[Manager])</f>
        <v>Summer Sewald</v>
      </c>
      <c r="D5434" t="str">
        <f>_xlfn.XLOOKUP(Sales_Pipeline[[#This Row],[Manager]],Sales_Teams[Manager],Sales_Teams[Regional_Office])</f>
        <v>West</v>
      </c>
      <c r="E5434" t="s">
        <v>63</v>
      </c>
      <c r="F5434" t="s">
        <v>125</v>
      </c>
      <c r="G5434" t="str">
        <f>IFERROR(_xlfn.XLOOKUP(Sales_Pipeline[[#This Row],[Account]],Accounts!$A$2:$A$86,Accounts!$F$2:$F$86),"")</f>
        <v>United States</v>
      </c>
      <c r="H5434" t="s">
        <v>82</v>
      </c>
      <c r="I5434" s="3">
        <v>42944</v>
      </c>
      <c r="J5434" s="3">
        <v>42946</v>
      </c>
      <c r="K5434" s="8" t="str">
        <f>IF(Sales_Pipeline[[#This Row],[Close_Date]]="","",TEXT(Sales_Pipeline[[#This Row],[Close_Date]],"ddd"))</f>
        <v>Sun</v>
      </c>
      <c r="L5434" s="8" t="str">
        <f>IF(Sales_Pipeline[[#This Row],[Close_Date]]="","",TEXT(Sales_Pipeline[[#This Row],[Close_Date]],"mmm"))</f>
        <v>Jul</v>
      </c>
      <c r="M5434" s="8" t="str">
        <f>IF(Sales_Pipeline[[#This Row],[Close_Date]]="","","Q"&amp;ROUNDUP(MONTH(Sales_Pipeline[[#This Row],[Close_Date]])/3,0))</f>
        <v>Q3</v>
      </c>
      <c r="N5434" s="2" cm="1">
        <f t="array" ref="N5434">IFERROR(_xlfn.IFS(Sales_Pipeline[[#This Row],[Deal_Stage]]="Won",_xlfn.XLOOKUP(Sales_Pipeline[[#This Row],[Product]],Products!$A$2:$A$8,Products!$C$2:$C$8),Sales_Pipeline[[#This Row],[Deal_Stage]]="Lost",_xlfn.XLOOKUP(Sales_Pipeline[[#This Row],[Product]],Products!$A$2:$A$8,Products!$C$2:$C$8)),"")</f>
        <v>550</v>
      </c>
      <c r="O5434" s="2">
        <v>0</v>
      </c>
    </row>
    <row r="5435" spans="1:15" x14ac:dyDescent="0.3">
      <c r="A5435" t="s">
        <v>5581</v>
      </c>
      <c r="B5435" t="s">
        <v>3</v>
      </c>
      <c r="C5435" t="str">
        <f>_xlfn.XLOOKUP(Sales_Pipeline[[#This Row],[Sales_Agent]],Sales_Teams[Sales_Agent],Sales_Teams[Manager])</f>
        <v>Dustin Brinkmann</v>
      </c>
      <c r="D5435" t="str">
        <f>_xlfn.XLOOKUP(Sales_Pipeline[[#This Row],[Manager]],Sales_Teams[Manager],Sales_Teams[Regional_Office])</f>
        <v>Central</v>
      </c>
      <c r="E5435" t="s">
        <v>84</v>
      </c>
      <c r="G5435" t="str">
        <f>IFERROR(_xlfn.XLOOKUP(Sales_Pipeline[[#This Row],[Account]],Accounts!$A$2:$A$86,Accounts!$F$2:$F$86),"")</f>
        <v/>
      </c>
      <c r="H5435" t="s">
        <v>77</v>
      </c>
      <c r="I5435" s="3">
        <v>42945</v>
      </c>
      <c r="K5435" s="8" t="str">
        <f>IF(Sales_Pipeline[[#This Row],[Close_Date]]="","",TEXT(Sales_Pipeline[[#This Row],[Close_Date]],"ddd"))</f>
        <v/>
      </c>
      <c r="L5435" s="8" t="str">
        <f>IF(Sales_Pipeline[[#This Row],[Close_Date]]="","",TEXT(Sales_Pipeline[[#This Row],[Close_Date]],"mmm"))</f>
        <v/>
      </c>
      <c r="M5435" s="8" t="str">
        <f>IF(Sales_Pipeline[[#This Row],[Close_Date]]="","","Q"&amp;ROUNDUP(MONTH(Sales_Pipeline[[#This Row],[Close_Date]])/3,0))</f>
        <v/>
      </c>
      <c r="N5435" s="2" t="str" cm="1">
        <f t="array" ref="N5435">IFERROR(_xlfn.IFS(Sales_Pipeline[[#This Row],[Deal_Stage]]="Won",_xlfn.XLOOKUP(Sales_Pipeline[[#This Row],[Product]],Products!$A$2:$A$8,Products!$C$2:$C$8),Sales_Pipeline[[#This Row],[Deal_Stage]]="Lost",_xlfn.XLOOKUP(Sales_Pipeline[[#This Row],[Product]],Products!$A$2:$A$8,Products!$C$2:$C$8)),"")</f>
        <v/>
      </c>
      <c r="O5435" s="2">
        <v>0</v>
      </c>
    </row>
    <row r="5436" spans="1:15" x14ac:dyDescent="0.3">
      <c r="A5436" t="s">
        <v>5582</v>
      </c>
      <c r="B5436" t="s">
        <v>3</v>
      </c>
      <c r="C5436" t="str">
        <f>_xlfn.XLOOKUP(Sales_Pipeline[[#This Row],[Sales_Agent]],Sales_Teams[Sales_Agent],Sales_Teams[Manager])</f>
        <v>Dustin Brinkmann</v>
      </c>
      <c r="D5436" t="str">
        <f>_xlfn.XLOOKUP(Sales_Pipeline[[#This Row],[Manager]],Sales_Teams[Manager],Sales_Teams[Regional_Office])</f>
        <v>Central</v>
      </c>
      <c r="E5436" t="s">
        <v>76</v>
      </c>
      <c r="G5436" t="str">
        <f>IFERROR(_xlfn.XLOOKUP(Sales_Pipeline[[#This Row],[Account]],Accounts!$A$2:$A$86,Accounts!$F$2:$F$86),"")</f>
        <v/>
      </c>
      <c r="H5436" t="s">
        <v>77</v>
      </c>
      <c r="I5436" s="3">
        <v>42945</v>
      </c>
      <c r="K5436" s="8" t="str">
        <f>IF(Sales_Pipeline[[#This Row],[Close_Date]]="","",TEXT(Sales_Pipeline[[#This Row],[Close_Date]],"ddd"))</f>
        <v/>
      </c>
      <c r="L5436" s="8" t="str">
        <f>IF(Sales_Pipeline[[#This Row],[Close_Date]]="","",TEXT(Sales_Pipeline[[#This Row],[Close_Date]],"mmm"))</f>
        <v/>
      </c>
      <c r="M5436" s="8" t="str">
        <f>IF(Sales_Pipeline[[#This Row],[Close_Date]]="","","Q"&amp;ROUNDUP(MONTH(Sales_Pipeline[[#This Row],[Close_Date]])/3,0))</f>
        <v/>
      </c>
      <c r="N5436" s="2" t="str" cm="1">
        <f t="array" ref="N5436">IFERROR(_xlfn.IFS(Sales_Pipeline[[#This Row],[Deal_Stage]]="Won",_xlfn.XLOOKUP(Sales_Pipeline[[#This Row],[Product]],Products!$A$2:$A$8,Products!$C$2:$C$8),Sales_Pipeline[[#This Row],[Deal_Stage]]="Lost",_xlfn.XLOOKUP(Sales_Pipeline[[#This Row],[Product]],Products!$A$2:$A$8,Products!$C$2:$C$8)),"")</f>
        <v/>
      </c>
      <c r="O5436" s="2">
        <v>0</v>
      </c>
    </row>
    <row r="5437" spans="1:15" x14ac:dyDescent="0.3">
      <c r="A5437" t="s">
        <v>5583</v>
      </c>
      <c r="B5437" t="s">
        <v>3</v>
      </c>
      <c r="C5437" t="str">
        <f>_xlfn.XLOOKUP(Sales_Pipeline[[#This Row],[Sales_Agent]],Sales_Teams[Sales_Agent],Sales_Teams[Manager])</f>
        <v>Dustin Brinkmann</v>
      </c>
      <c r="D5437" t="str">
        <f>_xlfn.XLOOKUP(Sales_Pipeline[[#This Row],[Manager]],Sales_Teams[Manager],Sales_Teams[Regional_Office])</f>
        <v>Central</v>
      </c>
      <c r="E5437" t="s">
        <v>84</v>
      </c>
      <c r="F5437" t="s">
        <v>59</v>
      </c>
      <c r="G5437" t="str">
        <f>IFERROR(_xlfn.XLOOKUP(Sales_Pipeline[[#This Row],[Account]],Accounts!$A$2:$A$86,Accounts!$F$2:$F$86),"")</f>
        <v>United States</v>
      </c>
      <c r="H5437" t="s">
        <v>57</v>
      </c>
      <c r="I5437" s="3">
        <v>42945</v>
      </c>
      <c r="J5437" s="3">
        <v>42952</v>
      </c>
      <c r="K5437" s="8" t="str">
        <f>IF(Sales_Pipeline[[#This Row],[Close_Date]]="","",TEXT(Sales_Pipeline[[#This Row],[Close_Date]],"ddd"))</f>
        <v>Sat</v>
      </c>
      <c r="L5437" s="8" t="str">
        <f>IF(Sales_Pipeline[[#This Row],[Close_Date]]="","",TEXT(Sales_Pipeline[[#This Row],[Close_Date]],"mmm"))</f>
        <v>Aug</v>
      </c>
      <c r="M5437" s="8" t="str">
        <f>IF(Sales_Pipeline[[#This Row],[Close_Date]]="","","Q"&amp;ROUNDUP(MONTH(Sales_Pipeline[[#This Row],[Close_Date]])/3,0))</f>
        <v>Q3</v>
      </c>
      <c r="N5437" s="2" cm="1">
        <f t="array" ref="N5437">IFERROR(_xlfn.IFS(Sales_Pipeline[[#This Row],[Deal_Stage]]="Won",_xlfn.XLOOKUP(Sales_Pipeline[[#This Row],[Product]],Products!$A$2:$A$8,Products!$C$2:$C$8),Sales_Pipeline[[#This Row],[Deal_Stage]]="Lost",_xlfn.XLOOKUP(Sales_Pipeline[[#This Row],[Product]],Products!$A$2:$A$8,Products!$C$2:$C$8)),"")</f>
        <v>5482</v>
      </c>
      <c r="O5437" s="2">
        <v>4603</v>
      </c>
    </row>
    <row r="5438" spans="1:15" x14ac:dyDescent="0.3">
      <c r="A5438" t="s">
        <v>5584</v>
      </c>
      <c r="B5438" t="s">
        <v>6</v>
      </c>
      <c r="C5438" t="str">
        <f>_xlfn.XLOOKUP(Sales_Pipeline[[#This Row],[Sales_Agent]],Sales_Teams[Sales_Agent],Sales_Teams[Manager])</f>
        <v>Dustin Brinkmann</v>
      </c>
      <c r="D5438" t="str">
        <f>_xlfn.XLOOKUP(Sales_Pipeline[[#This Row],[Manager]],Sales_Teams[Manager],Sales_Teams[Regional_Office])</f>
        <v>Central</v>
      </c>
      <c r="E5438" t="s">
        <v>61</v>
      </c>
      <c r="G5438" t="str">
        <f>IFERROR(_xlfn.XLOOKUP(Sales_Pipeline[[#This Row],[Account]],Accounts!$A$2:$A$86,Accounts!$F$2:$F$86),"")</f>
        <v/>
      </c>
      <c r="H5438" t="s">
        <v>77</v>
      </c>
      <c r="I5438" s="3">
        <v>42945</v>
      </c>
      <c r="K5438" s="8" t="str">
        <f>IF(Sales_Pipeline[[#This Row],[Close_Date]]="","",TEXT(Sales_Pipeline[[#This Row],[Close_Date]],"ddd"))</f>
        <v/>
      </c>
      <c r="L5438" s="8" t="str">
        <f>IF(Sales_Pipeline[[#This Row],[Close_Date]]="","",TEXT(Sales_Pipeline[[#This Row],[Close_Date]],"mmm"))</f>
        <v/>
      </c>
      <c r="M5438" s="8" t="str">
        <f>IF(Sales_Pipeline[[#This Row],[Close_Date]]="","","Q"&amp;ROUNDUP(MONTH(Sales_Pipeline[[#This Row],[Close_Date]])/3,0))</f>
        <v/>
      </c>
      <c r="N5438" s="2" t="str" cm="1">
        <f t="array" ref="N5438">IFERROR(_xlfn.IFS(Sales_Pipeline[[#This Row],[Deal_Stage]]="Won",_xlfn.XLOOKUP(Sales_Pipeline[[#This Row],[Product]],Products!$A$2:$A$8,Products!$C$2:$C$8),Sales_Pipeline[[#This Row],[Deal_Stage]]="Lost",_xlfn.XLOOKUP(Sales_Pipeline[[#This Row],[Product]],Products!$A$2:$A$8,Products!$C$2:$C$8)),"")</f>
        <v/>
      </c>
      <c r="O5438" s="2">
        <v>0</v>
      </c>
    </row>
    <row r="5439" spans="1:15" x14ac:dyDescent="0.3">
      <c r="A5439" t="s">
        <v>5585</v>
      </c>
      <c r="B5439" t="s">
        <v>6</v>
      </c>
      <c r="C5439" t="str">
        <f>_xlfn.XLOOKUP(Sales_Pipeline[[#This Row],[Sales_Agent]],Sales_Teams[Sales_Agent],Sales_Teams[Manager])</f>
        <v>Dustin Brinkmann</v>
      </c>
      <c r="D5439" t="str">
        <f>_xlfn.XLOOKUP(Sales_Pipeline[[#This Row],[Manager]],Sales_Teams[Manager],Sales_Teams[Regional_Office])</f>
        <v>Central</v>
      </c>
      <c r="E5439" t="s">
        <v>63</v>
      </c>
      <c r="F5439" t="s">
        <v>150</v>
      </c>
      <c r="G5439" t="str">
        <f>IFERROR(_xlfn.XLOOKUP(Sales_Pipeline[[#This Row],[Account]],Accounts!$A$2:$A$86,Accounts!$F$2:$F$86),"")</f>
        <v>United States</v>
      </c>
      <c r="H5439" t="s">
        <v>57</v>
      </c>
      <c r="I5439" s="3">
        <v>42945</v>
      </c>
      <c r="J5439" s="3">
        <v>42983</v>
      </c>
      <c r="K5439" s="8" t="str">
        <f>IF(Sales_Pipeline[[#This Row],[Close_Date]]="","",TEXT(Sales_Pipeline[[#This Row],[Close_Date]],"ddd"))</f>
        <v>Tue</v>
      </c>
      <c r="L5439" s="8" t="str">
        <f>IF(Sales_Pipeline[[#This Row],[Close_Date]]="","",TEXT(Sales_Pipeline[[#This Row],[Close_Date]],"mmm"))</f>
        <v>Sep</v>
      </c>
      <c r="M5439" s="8" t="str">
        <f>IF(Sales_Pipeline[[#This Row],[Close_Date]]="","","Q"&amp;ROUNDUP(MONTH(Sales_Pipeline[[#This Row],[Close_Date]])/3,0))</f>
        <v>Q3</v>
      </c>
      <c r="N5439" s="2" cm="1">
        <f t="array" ref="N5439">IFERROR(_xlfn.IFS(Sales_Pipeline[[#This Row],[Deal_Stage]]="Won",_xlfn.XLOOKUP(Sales_Pipeline[[#This Row],[Product]],Products!$A$2:$A$8,Products!$C$2:$C$8),Sales_Pipeline[[#This Row],[Deal_Stage]]="Lost",_xlfn.XLOOKUP(Sales_Pipeline[[#This Row],[Product]],Products!$A$2:$A$8,Products!$C$2:$C$8)),"")</f>
        <v>550</v>
      </c>
      <c r="O5439" s="2">
        <v>610</v>
      </c>
    </row>
    <row r="5440" spans="1:15" x14ac:dyDescent="0.3">
      <c r="A5440" t="s">
        <v>5586</v>
      </c>
      <c r="B5440" t="s">
        <v>20</v>
      </c>
      <c r="C5440" t="str">
        <f>_xlfn.XLOOKUP(Sales_Pipeline[[#This Row],[Sales_Agent]],Sales_Teams[Sales_Agent],Sales_Teams[Manager])</f>
        <v>Cara Losch</v>
      </c>
      <c r="D5440" t="str">
        <f>_xlfn.XLOOKUP(Sales_Pipeline[[#This Row],[Manager]],Sales_Teams[Manager],Sales_Teams[Regional_Office])</f>
        <v>East</v>
      </c>
      <c r="E5440" t="s">
        <v>76</v>
      </c>
      <c r="G5440" t="str">
        <f>IFERROR(_xlfn.XLOOKUP(Sales_Pipeline[[#This Row],[Account]],Accounts!$A$2:$A$86,Accounts!$F$2:$F$86),"")</f>
        <v/>
      </c>
      <c r="H5440" t="s">
        <v>77</v>
      </c>
      <c r="I5440" s="3">
        <v>42945</v>
      </c>
      <c r="K5440" s="8" t="str">
        <f>IF(Sales_Pipeline[[#This Row],[Close_Date]]="","",TEXT(Sales_Pipeline[[#This Row],[Close_Date]],"ddd"))</f>
        <v/>
      </c>
      <c r="L5440" s="8" t="str">
        <f>IF(Sales_Pipeline[[#This Row],[Close_Date]]="","",TEXT(Sales_Pipeline[[#This Row],[Close_Date]],"mmm"))</f>
        <v/>
      </c>
      <c r="M5440" s="8" t="str">
        <f>IF(Sales_Pipeline[[#This Row],[Close_Date]]="","","Q"&amp;ROUNDUP(MONTH(Sales_Pipeline[[#This Row],[Close_Date]])/3,0))</f>
        <v/>
      </c>
      <c r="N5440" s="2" t="str" cm="1">
        <f t="array" ref="N5440">IFERROR(_xlfn.IFS(Sales_Pipeline[[#This Row],[Deal_Stage]]="Won",_xlfn.XLOOKUP(Sales_Pipeline[[#This Row],[Product]],Products!$A$2:$A$8,Products!$C$2:$C$8),Sales_Pipeline[[#This Row],[Deal_Stage]]="Lost",_xlfn.XLOOKUP(Sales_Pipeline[[#This Row],[Product]],Products!$A$2:$A$8,Products!$C$2:$C$8)),"")</f>
        <v/>
      </c>
      <c r="O5440" s="2">
        <v>0</v>
      </c>
    </row>
    <row r="5441" spans="1:15" x14ac:dyDescent="0.3">
      <c r="A5441" t="s">
        <v>5587</v>
      </c>
      <c r="B5441" t="s">
        <v>25</v>
      </c>
      <c r="C5441" t="str">
        <f>_xlfn.XLOOKUP(Sales_Pipeline[[#This Row],[Sales_Agent]],Sales_Teams[Sales_Agent],Sales_Teams[Manager])</f>
        <v>Rocco Neubert</v>
      </c>
      <c r="D5441" t="str">
        <f>_xlfn.XLOOKUP(Sales_Pipeline[[#This Row],[Manager]],Sales_Teams[Manager],Sales_Teams[Regional_Office])</f>
        <v>East</v>
      </c>
      <c r="E5441" t="s">
        <v>55</v>
      </c>
      <c r="F5441" t="s">
        <v>216</v>
      </c>
      <c r="G5441" t="str">
        <f>IFERROR(_xlfn.XLOOKUP(Sales_Pipeline[[#This Row],[Account]],Accounts!$A$2:$A$86,Accounts!$F$2:$F$86),"")</f>
        <v>United States</v>
      </c>
      <c r="H5441" t="s">
        <v>57</v>
      </c>
      <c r="I5441" s="3">
        <v>42945</v>
      </c>
      <c r="J5441" s="3">
        <v>42953</v>
      </c>
      <c r="K5441" s="8" t="str">
        <f>IF(Sales_Pipeline[[#This Row],[Close_Date]]="","",TEXT(Sales_Pipeline[[#This Row],[Close_Date]],"ddd"))</f>
        <v>Sun</v>
      </c>
      <c r="L5441" s="8" t="str">
        <f>IF(Sales_Pipeline[[#This Row],[Close_Date]]="","",TEXT(Sales_Pipeline[[#This Row],[Close_Date]],"mmm"))</f>
        <v>Aug</v>
      </c>
      <c r="M5441" s="8" t="str">
        <f>IF(Sales_Pipeline[[#This Row],[Close_Date]]="","","Q"&amp;ROUNDUP(MONTH(Sales_Pipeline[[#This Row],[Close_Date]])/3,0))</f>
        <v>Q3</v>
      </c>
      <c r="N5441" s="2" cm="1">
        <f t="array" ref="N5441">IFERROR(_xlfn.IFS(Sales_Pipeline[[#This Row],[Deal_Stage]]="Won",_xlfn.XLOOKUP(Sales_Pipeline[[#This Row],[Product]],Products!$A$2:$A$8,Products!$C$2:$C$8),Sales_Pipeline[[#This Row],[Deal_Stage]]="Lost",_xlfn.XLOOKUP(Sales_Pipeline[[#This Row],[Product]],Products!$A$2:$A$8,Products!$C$2:$C$8)),"")</f>
        <v>1096</v>
      </c>
      <c r="O5441" s="2">
        <v>1189</v>
      </c>
    </row>
    <row r="5442" spans="1:15" x14ac:dyDescent="0.3">
      <c r="A5442" t="s">
        <v>5588</v>
      </c>
      <c r="B5442" t="s">
        <v>15</v>
      </c>
      <c r="C5442" t="str">
        <f>_xlfn.XLOOKUP(Sales_Pipeline[[#This Row],[Sales_Agent]],Sales_Teams[Sales_Agent],Sales_Teams[Manager])</f>
        <v>Melvin Marxen</v>
      </c>
      <c r="D5442" t="str">
        <f>_xlfn.XLOOKUP(Sales_Pipeline[[#This Row],[Manager]],Sales_Teams[Manager],Sales_Teams[Regional_Office])</f>
        <v>Central</v>
      </c>
      <c r="E5442" t="s">
        <v>63</v>
      </c>
      <c r="F5442" t="s">
        <v>64</v>
      </c>
      <c r="G5442" t="str">
        <f>IFERROR(_xlfn.XLOOKUP(Sales_Pipeline[[#This Row],[Account]],Accounts!$A$2:$A$86,Accounts!$F$2:$F$86),"")</f>
        <v>United States</v>
      </c>
      <c r="H5442" t="s">
        <v>77</v>
      </c>
      <c r="I5442" s="3">
        <v>42945</v>
      </c>
      <c r="K5442" s="8" t="str">
        <f>IF(Sales_Pipeline[[#This Row],[Close_Date]]="","",TEXT(Sales_Pipeline[[#This Row],[Close_Date]],"ddd"))</f>
        <v/>
      </c>
      <c r="L5442" s="8" t="str">
        <f>IF(Sales_Pipeline[[#This Row],[Close_Date]]="","",TEXT(Sales_Pipeline[[#This Row],[Close_Date]],"mmm"))</f>
        <v/>
      </c>
      <c r="M5442" s="8" t="str">
        <f>IF(Sales_Pipeline[[#This Row],[Close_Date]]="","","Q"&amp;ROUNDUP(MONTH(Sales_Pipeline[[#This Row],[Close_Date]])/3,0))</f>
        <v/>
      </c>
      <c r="N5442" s="2" t="str" cm="1">
        <f t="array" ref="N5442">IFERROR(_xlfn.IFS(Sales_Pipeline[[#This Row],[Deal_Stage]]="Won",_xlfn.XLOOKUP(Sales_Pipeline[[#This Row],[Product]],Products!$A$2:$A$8,Products!$C$2:$C$8),Sales_Pipeline[[#This Row],[Deal_Stage]]="Lost",_xlfn.XLOOKUP(Sales_Pipeline[[#This Row],[Product]],Products!$A$2:$A$8,Products!$C$2:$C$8)),"")</f>
        <v/>
      </c>
      <c r="O5442" s="2">
        <v>0</v>
      </c>
    </row>
    <row r="5443" spans="1:15" x14ac:dyDescent="0.3">
      <c r="A5443" t="s">
        <v>5589</v>
      </c>
      <c r="B5443" t="s">
        <v>15</v>
      </c>
      <c r="C5443" t="str">
        <f>_xlfn.XLOOKUP(Sales_Pipeline[[#This Row],[Sales_Agent]],Sales_Teams[Sales_Agent],Sales_Teams[Manager])</f>
        <v>Melvin Marxen</v>
      </c>
      <c r="D5443" t="str">
        <f>_xlfn.XLOOKUP(Sales_Pipeline[[#This Row],[Manager]],Sales_Teams[Manager],Sales_Teams[Regional_Office])</f>
        <v>Central</v>
      </c>
      <c r="E5443" t="s">
        <v>55</v>
      </c>
      <c r="G5443" t="str">
        <f>IFERROR(_xlfn.XLOOKUP(Sales_Pipeline[[#This Row],[Account]],Accounts!$A$2:$A$86,Accounts!$F$2:$F$86),"")</f>
        <v/>
      </c>
      <c r="H5443" t="s">
        <v>77</v>
      </c>
      <c r="I5443" s="3">
        <v>42945</v>
      </c>
      <c r="K5443" s="8" t="str">
        <f>IF(Sales_Pipeline[[#This Row],[Close_Date]]="","",TEXT(Sales_Pipeline[[#This Row],[Close_Date]],"ddd"))</f>
        <v/>
      </c>
      <c r="L5443" s="8" t="str">
        <f>IF(Sales_Pipeline[[#This Row],[Close_Date]]="","",TEXT(Sales_Pipeline[[#This Row],[Close_Date]],"mmm"))</f>
        <v/>
      </c>
      <c r="M5443" s="8" t="str">
        <f>IF(Sales_Pipeline[[#This Row],[Close_Date]]="","","Q"&amp;ROUNDUP(MONTH(Sales_Pipeline[[#This Row],[Close_Date]])/3,0))</f>
        <v/>
      </c>
      <c r="N5443" s="2" t="str" cm="1">
        <f t="array" ref="N5443">IFERROR(_xlfn.IFS(Sales_Pipeline[[#This Row],[Deal_Stage]]="Won",_xlfn.XLOOKUP(Sales_Pipeline[[#This Row],[Product]],Products!$A$2:$A$8,Products!$C$2:$C$8),Sales_Pipeline[[#This Row],[Deal_Stage]]="Lost",_xlfn.XLOOKUP(Sales_Pipeline[[#This Row],[Product]],Products!$A$2:$A$8,Products!$C$2:$C$8)),"")</f>
        <v/>
      </c>
      <c r="O5443" s="2">
        <v>0</v>
      </c>
    </row>
    <row r="5444" spans="1:15" x14ac:dyDescent="0.3">
      <c r="A5444" t="s">
        <v>5590</v>
      </c>
      <c r="B5444" t="s">
        <v>15</v>
      </c>
      <c r="C5444" t="str">
        <f>_xlfn.XLOOKUP(Sales_Pipeline[[#This Row],[Sales_Agent]],Sales_Teams[Sales_Agent],Sales_Teams[Manager])</f>
        <v>Melvin Marxen</v>
      </c>
      <c r="D5444" t="str">
        <f>_xlfn.XLOOKUP(Sales_Pipeline[[#This Row],[Manager]],Sales_Teams[Manager],Sales_Teams[Regional_Office])</f>
        <v>Central</v>
      </c>
      <c r="E5444" t="s">
        <v>8953</v>
      </c>
      <c r="F5444" t="s">
        <v>127</v>
      </c>
      <c r="G5444" t="str">
        <f>IFERROR(_xlfn.XLOOKUP(Sales_Pipeline[[#This Row],[Account]],Accounts!$A$2:$A$86,Accounts!$F$2:$F$86),"")</f>
        <v>United States</v>
      </c>
      <c r="H5444" t="s">
        <v>77</v>
      </c>
      <c r="I5444" s="3">
        <v>42945</v>
      </c>
      <c r="K5444" s="8" t="str">
        <f>IF(Sales_Pipeline[[#This Row],[Close_Date]]="","",TEXT(Sales_Pipeline[[#This Row],[Close_Date]],"ddd"))</f>
        <v/>
      </c>
      <c r="L5444" s="8" t="str">
        <f>IF(Sales_Pipeline[[#This Row],[Close_Date]]="","",TEXT(Sales_Pipeline[[#This Row],[Close_Date]],"mmm"))</f>
        <v/>
      </c>
      <c r="M5444" s="8" t="str">
        <f>IF(Sales_Pipeline[[#This Row],[Close_Date]]="","","Q"&amp;ROUNDUP(MONTH(Sales_Pipeline[[#This Row],[Close_Date]])/3,0))</f>
        <v/>
      </c>
      <c r="N5444" s="2" t="str" cm="1">
        <f t="array" ref="N5444">IFERROR(_xlfn.IFS(Sales_Pipeline[[#This Row],[Deal_Stage]]="Won",_xlfn.XLOOKUP(Sales_Pipeline[[#This Row],[Product]],Products!$A$2:$A$8,Products!$C$2:$C$8),Sales_Pipeline[[#This Row],[Deal_Stage]]="Lost",_xlfn.XLOOKUP(Sales_Pipeline[[#This Row],[Product]],Products!$A$2:$A$8,Products!$C$2:$C$8)),"")</f>
        <v/>
      </c>
      <c r="O5444" s="2">
        <v>0</v>
      </c>
    </row>
    <row r="5445" spans="1:15" x14ac:dyDescent="0.3">
      <c r="A5445" t="s">
        <v>5591</v>
      </c>
      <c r="B5445" t="s">
        <v>15</v>
      </c>
      <c r="C5445" t="str">
        <f>_xlfn.XLOOKUP(Sales_Pipeline[[#This Row],[Sales_Agent]],Sales_Teams[Sales_Agent],Sales_Teams[Manager])</f>
        <v>Melvin Marxen</v>
      </c>
      <c r="D5445" t="str">
        <f>_xlfn.XLOOKUP(Sales_Pipeline[[#This Row],[Manager]],Sales_Teams[Manager],Sales_Teams[Regional_Office])</f>
        <v>Central</v>
      </c>
      <c r="E5445" t="s">
        <v>8953</v>
      </c>
      <c r="G5445" t="str">
        <f>IFERROR(_xlfn.XLOOKUP(Sales_Pipeline[[#This Row],[Account]],Accounts!$A$2:$A$86,Accounts!$F$2:$F$86),"")</f>
        <v/>
      </c>
      <c r="H5445" t="s">
        <v>77</v>
      </c>
      <c r="I5445" s="3">
        <v>42945</v>
      </c>
      <c r="K5445" s="8" t="str">
        <f>IF(Sales_Pipeline[[#This Row],[Close_Date]]="","",TEXT(Sales_Pipeline[[#This Row],[Close_Date]],"ddd"))</f>
        <v/>
      </c>
      <c r="L5445" s="8" t="str">
        <f>IF(Sales_Pipeline[[#This Row],[Close_Date]]="","",TEXT(Sales_Pipeline[[#This Row],[Close_Date]],"mmm"))</f>
        <v/>
      </c>
      <c r="M5445" s="8" t="str">
        <f>IF(Sales_Pipeline[[#This Row],[Close_Date]]="","","Q"&amp;ROUNDUP(MONTH(Sales_Pipeline[[#This Row],[Close_Date]])/3,0))</f>
        <v/>
      </c>
      <c r="N5445" s="2" t="str" cm="1">
        <f t="array" ref="N5445">IFERROR(_xlfn.IFS(Sales_Pipeline[[#This Row],[Deal_Stage]]="Won",_xlfn.XLOOKUP(Sales_Pipeline[[#This Row],[Product]],Products!$A$2:$A$8,Products!$C$2:$C$8),Sales_Pipeline[[#This Row],[Deal_Stage]]="Lost",_xlfn.XLOOKUP(Sales_Pipeline[[#This Row],[Product]],Products!$A$2:$A$8,Products!$C$2:$C$8)),"")</f>
        <v/>
      </c>
      <c r="O5445" s="2">
        <v>0</v>
      </c>
    </row>
    <row r="5446" spans="1:15" x14ac:dyDescent="0.3">
      <c r="A5446" t="s">
        <v>5592</v>
      </c>
      <c r="B5446" t="s">
        <v>15</v>
      </c>
      <c r="C5446" t="str">
        <f>_xlfn.XLOOKUP(Sales_Pipeline[[#This Row],[Sales_Agent]],Sales_Teams[Sales_Agent],Sales_Teams[Manager])</f>
        <v>Melvin Marxen</v>
      </c>
      <c r="D5446" t="str">
        <f>_xlfn.XLOOKUP(Sales_Pipeline[[#This Row],[Manager]],Sales_Teams[Manager],Sales_Teams[Regional_Office])</f>
        <v>Central</v>
      </c>
      <c r="E5446" t="s">
        <v>8953</v>
      </c>
      <c r="G5446" t="str">
        <f>IFERROR(_xlfn.XLOOKUP(Sales_Pipeline[[#This Row],[Account]],Accounts!$A$2:$A$86,Accounts!$F$2:$F$86),"")</f>
        <v/>
      </c>
      <c r="H5446" t="s">
        <v>77</v>
      </c>
      <c r="I5446" s="3">
        <v>42945</v>
      </c>
      <c r="K5446" s="8" t="str">
        <f>IF(Sales_Pipeline[[#This Row],[Close_Date]]="","",TEXT(Sales_Pipeline[[#This Row],[Close_Date]],"ddd"))</f>
        <v/>
      </c>
      <c r="L5446" s="8" t="str">
        <f>IF(Sales_Pipeline[[#This Row],[Close_Date]]="","",TEXT(Sales_Pipeline[[#This Row],[Close_Date]],"mmm"))</f>
        <v/>
      </c>
      <c r="M5446" s="8" t="str">
        <f>IF(Sales_Pipeline[[#This Row],[Close_Date]]="","","Q"&amp;ROUNDUP(MONTH(Sales_Pipeline[[#This Row],[Close_Date]])/3,0))</f>
        <v/>
      </c>
      <c r="N5446" s="2" t="str" cm="1">
        <f t="array" ref="N5446">IFERROR(_xlfn.IFS(Sales_Pipeline[[#This Row],[Deal_Stage]]="Won",_xlfn.XLOOKUP(Sales_Pipeline[[#This Row],[Product]],Products!$A$2:$A$8,Products!$C$2:$C$8),Sales_Pipeline[[#This Row],[Deal_Stage]]="Lost",_xlfn.XLOOKUP(Sales_Pipeline[[#This Row],[Product]],Products!$A$2:$A$8,Products!$C$2:$C$8)),"")</f>
        <v/>
      </c>
      <c r="O5446" s="2">
        <v>0</v>
      </c>
    </row>
    <row r="5447" spans="1:15" x14ac:dyDescent="0.3">
      <c r="A5447" t="s">
        <v>5593</v>
      </c>
      <c r="B5447" t="s">
        <v>15</v>
      </c>
      <c r="C5447" t="str">
        <f>_xlfn.XLOOKUP(Sales_Pipeline[[#This Row],[Sales_Agent]],Sales_Teams[Sales_Agent],Sales_Teams[Manager])</f>
        <v>Melvin Marxen</v>
      </c>
      <c r="D5447" t="str">
        <f>_xlfn.XLOOKUP(Sales_Pipeline[[#This Row],[Manager]],Sales_Teams[Manager],Sales_Teams[Regional_Office])</f>
        <v>Central</v>
      </c>
      <c r="E5447" t="s">
        <v>61</v>
      </c>
      <c r="F5447" t="s">
        <v>288</v>
      </c>
      <c r="G5447" t="str">
        <f>IFERROR(_xlfn.XLOOKUP(Sales_Pipeline[[#This Row],[Account]],Accounts!$A$2:$A$86,Accounts!$F$2:$F$86),"")</f>
        <v>United States</v>
      </c>
      <c r="H5447" t="s">
        <v>77</v>
      </c>
      <c r="I5447" s="3">
        <v>42945</v>
      </c>
      <c r="K5447" s="8" t="str">
        <f>IF(Sales_Pipeline[[#This Row],[Close_Date]]="","",TEXT(Sales_Pipeline[[#This Row],[Close_Date]],"ddd"))</f>
        <v/>
      </c>
      <c r="L5447" s="8" t="str">
        <f>IF(Sales_Pipeline[[#This Row],[Close_Date]]="","",TEXT(Sales_Pipeline[[#This Row],[Close_Date]],"mmm"))</f>
        <v/>
      </c>
      <c r="M5447" s="8" t="str">
        <f>IF(Sales_Pipeline[[#This Row],[Close_Date]]="","","Q"&amp;ROUNDUP(MONTH(Sales_Pipeline[[#This Row],[Close_Date]])/3,0))</f>
        <v/>
      </c>
      <c r="N5447" s="2" t="str" cm="1">
        <f t="array" ref="N5447">IFERROR(_xlfn.IFS(Sales_Pipeline[[#This Row],[Deal_Stage]]="Won",_xlfn.XLOOKUP(Sales_Pipeline[[#This Row],[Product]],Products!$A$2:$A$8,Products!$C$2:$C$8),Sales_Pipeline[[#This Row],[Deal_Stage]]="Lost",_xlfn.XLOOKUP(Sales_Pipeline[[#This Row],[Product]],Products!$A$2:$A$8,Products!$C$2:$C$8)),"")</f>
        <v/>
      </c>
      <c r="O5447" s="2">
        <v>0</v>
      </c>
    </row>
    <row r="5448" spans="1:15" x14ac:dyDescent="0.3">
      <c r="A5448" t="s">
        <v>5594</v>
      </c>
      <c r="B5448" t="s">
        <v>28</v>
      </c>
      <c r="C5448" t="str">
        <f>_xlfn.XLOOKUP(Sales_Pipeline[[#This Row],[Sales_Agent]],Sales_Teams[Sales_Agent],Sales_Teams[Manager])</f>
        <v>Rocco Neubert</v>
      </c>
      <c r="D5448" t="str">
        <f>_xlfn.XLOOKUP(Sales_Pipeline[[#This Row],[Manager]],Sales_Teams[Manager],Sales_Teams[Regional_Office])</f>
        <v>East</v>
      </c>
      <c r="E5448" t="s">
        <v>8953</v>
      </c>
      <c r="F5448" t="s">
        <v>238</v>
      </c>
      <c r="G5448" t="str">
        <f>IFERROR(_xlfn.XLOOKUP(Sales_Pipeline[[#This Row],[Account]],Accounts!$A$2:$A$86,Accounts!$F$2:$F$86),"")</f>
        <v>United States</v>
      </c>
      <c r="H5448" t="s">
        <v>82</v>
      </c>
      <c r="I5448" s="3">
        <v>42945</v>
      </c>
      <c r="J5448" s="3">
        <v>42946</v>
      </c>
      <c r="K5448" s="8" t="str">
        <f>IF(Sales_Pipeline[[#This Row],[Close_Date]]="","",TEXT(Sales_Pipeline[[#This Row],[Close_Date]],"ddd"))</f>
        <v>Sun</v>
      </c>
      <c r="L5448" s="8" t="str">
        <f>IF(Sales_Pipeline[[#This Row],[Close_Date]]="","",TEXT(Sales_Pipeline[[#This Row],[Close_Date]],"mmm"))</f>
        <v>Jul</v>
      </c>
      <c r="M5448" s="8" t="str">
        <f>IF(Sales_Pipeline[[#This Row],[Close_Date]]="","","Q"&amp;ROUNDUP(MONTH(Sales_Pipeline[[#This Row],[Close_Date]])/3,0))</f>
        <v>Q3</v>
      </c>
      <c r="N5448" s="2" cm="1">
        <f t="array" ref="N5448">IFERROR(_xlfn.IFS(Sales_Pipeline[[#This Row],[Deal_Stage]]="Won",_xlfn.XLOOKUP(Sales_Pipeline[[#This Row],[Product]],Products!$A$2:$A$8,Products!$C$2:$C$8),Sales_Pipeline[[#This Row],[Deal_Stage]]="Lost",_xlfn.XLOOKUP(Sales_Pipeline[[#This Row],[Product]],Products!$A$2:$A$8,Products!$C$2:$C$8)),"")</f>
        <v>4821</v>
      </c>
      <c r="O5448" s="2">
        <v>0</v>
      </c>
    </row>
    <row r="5449" spans="1:15" x14ac:dyDescent="0.3">
      <c r="A5449" t="s">
        <v>5595</v>
      </c>
      <c r="B5449" t="s">
        <v>28</v>
      </c>
      <c r="C5449" t="str">
        <f>_xlfn.XLOOKUP(Sales_Pipeline[[#This Row],[Sales_Agent]],Sales_Teams[Sales_Agent],Sales_Teams[Manager])</f>
        <v>Rocco Neubert</v>
      </c>
      <c r="D5449" t="str">
        <f>_xlfn.XLOOKUP(Sales_Pipeline[[#This Row],[Manager]],Sales_Teams[Manager],Sales_Teams[Regional_Office])</f>
        <v>East</v>
      </c>
      <c r="E5449" t="s">
        <v>84</v>
      </c>
      <c r="F5449" t="s">
        <v>344</v>
      </c>
      <c r="G5449" t="str">
        <f>IFERROR(_xlfn.XLOOKUP(Sales_Pipeline[[#This Row],[Account]],Accounts!$A$2:$A$86,Accounts!$F$2:$F$86),"")</f>
        <v>Romania</v>
      </c>
      <c r="H5449" t="s">
        <v>57</v>
      </c>
      <c r="I5449" s="3">
        <v>42945</v>
      </c>
      <c r="J5449" s="3">
        <v>42947</v>
      </c>
      <c r="K5449" s="8" t="str">
        <f>IF(Sales_Pipeline[[#This Row],[Close_Date]]="","",TEXT(Sales_Pipeline[[#This Row],[Close_Date]],"ddd"))</f>
        <v>Mon</v>
      </c>
      <c r="L5449" s="8" t="str">
        <f>IF(Sales_Pipeline[[#This Row],[Close_Date]]="","",TEXT(Sales_Pipeline[[#This Row],[Close_Date]],"mmm"))</f>
        <v>Jul</v>
      </c>
      <c r="M5449" s="8" t="str">
        <f>IF(Sales_Pipeline[[#This Row],[Close_Date]]="","","Q"&amp;ROUNDUP(MONTH(Sales_Pipeline[[#This Row],[Close_Date]])/3,0))</f>
        <v>Q3</v>
      </c>
      <c r="N5449" s="2" cm="1">
        <f t="array" ref="N5449">IFERROR(_xlfn.IFS(Sales_Pipeline[[#This Row],[Deal_Stage]]="Won",_xlfn.XLOOKUP(Sales_Pipeline[[#This Row],[Product]],Products!$A$2:$A$8,Products!$C$2:$C$8),Sales_Pipeline[[#This Row],[Deal_Stage]]="Lost",_xlfn.XLOOKUP(Sales_Pipeline[[#This Row],[Product]],Products!$A$2:$A$8,Products!$C$2:$C$8)),"")</f>
        <v>5482</v>
      </c>
      <c r="O5449" s="2">
        <v>5480</v>
      </c>
    </row>
    <row r="5450" spans="1:15" x14ac:dyDescent="0.3">
      <c r="A5450" t="s">
        <v>5596</v>
      </c>
      <c r="B5450" t="s">
        <v>38</v>
      </c>
      <c r="C5450" t="str">
        <f>_xlfn.XLOOKUP(Sales_Pipeline[[#This Row],[Sales_Agent]],Sales_Teams[Sales_Agent],Sales_Teams[Manager])</f>
        <v>Celia Rouche</v>
      </c>
      <c r="D5450" t="str">
        <f>_xlfn.XLOOKUP(Sales_Pipeline[[#This Row],[Manager]],Sales_Teams[Manager],Sales_Teams[Regional_Office])</f>
        <v>West</v>
      </c>
      <c r="E5450" t="s">
        <v>61</v>
      </c>
      <c r="F5450" t="s">
        <v>87</v>
      </c>
      <c r="G5450" t="str">
        <f>IFERROR(_xlfn.XLOOKUP(Sales_Pipeline[[#This Row],[Account]],Accounts!$A$2:$A$86,Accounts!$F$2:$F$86),"")</f>
        <v>United States</v>
      </c>
      <c r="H5450" t="s">
        <v>57</v>
      </c>
      <c r="I5450" s="3">
        <v>42945</v>
      </c>
      <c r="J5450" s="3">
        <v>43041</v>
      </c>
      <c r="K5450" s="8" t="str">
        <f>IF(Sales_Pipeline[[#This Row],[Close_Date]]="","",TEXT(Sales_Pipeline[[#This Row],[Close_Date]],"ddd"))</f>
        <v>Thu</v>
      </c>
      <c r="L5450" s="8" t="str">
        <f>IF(Sales_Pipeline[[#This Row],[Close_Date]]="","",TEXT(Sales_Pipeline[[#This Row],[Close_Date]],"mmm"))</f>
        <v>Nov</v>
      </c>
      <c r="M5450" s="8" t="str">
        <f>IF(Sales_Pipeline[[#This Row],[Close_Date]]="","","Q"&amp;ROUNDUP(MONTH(Sales_Pipeline[[#This Row],[Close_Date]])/3,0))</f>
        <v>Q4</v>
      </c>
      <c r="N5450" s="2" cm="1">
        <f t="array" ref="N5450">IFERROR(_xlfn.IFS(Sales_Pipeline[[#This Row],[Deal_Stage]]="Won",_xlfn.XLOOKUP(Sales_Pipeline[[#This Row],[Product]],Products!$A$2:$A$8,Products!$C$2:$C$8),Sales_Pipeline[[#This Row],[Deal_Stage]]="Lost",_xlfn.XLOOKUP(Sales_Pipeline[[#This Row],[Product]],Products!$A$2:$A$8,Products!$C$2:$C$8)),"")</f>
        <v>55</v>
      </c>
      <c r="O5450" s="2">
        <v>56</v>
      </c>
    </row>
    <row r="5451" spans="1:15" x14ac:dyDescent="0.3">
      <c r="A5451" t="s">
        <v>5597</v>
      </c>
      <c r="B5451" t="s">
        <v>22</v>
      </c>
      <c r="C5451" t="str">
        <f>_xlfn.XLOOKUP(Sales_Pipeline[[#This Row],[Sales_Agent]],Sales_Teams[Sales_Agent],Sales_Teams[Manager])</f>
        <v>Cara Losch</v>
      </c>
      <c r="D5451" t="str">
        <f>_xlfn.XLOOKUP(Sales_Pipeline[[#This Row],[Manager]],Sales_Teams[Manager],Sales_Teams[Regional_Office])</f>
        <v>East</v>
      </c>
      <c r="E5451" t="s">
        <v>55</v>
      </c>
      <c r="F5451" t="s">
        <v>194</v>
      </c>
      <c r="G5451" t="str">
        <f>IFERROR(_xlfn.XLOOKUP(Sales_Pipeline[[#This Row],[Account]],Accounts!$A$2:$A$86,Accounts!$F$2:$F$86),"")</f>
        <v>United States</v>
      </c>
      <c r="H5451" t="s">
        <v>82</v>
      </c>
      <c r="I5451" s="3">
        <v>42945</v>
      </c>
      <c r="J5451" s="3">
        <v>42949</v>
      </c>
      <c r="K5451" s="8" t="str">
        <f>IF(Sales_Pipeline[[#This Row],[Close_Date]]="","",TEXT(Sales_Pipeline[[#This Row],[Close_Date]],"ddd"))</f>
        <v>Wed</v>
      </c>
      <c r="L5451" s="8" t="str">
        <f>IF(Sales_Pipeline[[#This Row],[Close_Date]]="","",TEXT(Sales_Pipeline[[#This Row],[Close_Date]],"mmm"))</f>
        <v>Aug</v>
      </c>
      <c r="M5451" s="8" t="str">
        <f>IF(Sales_Pipeline[[#This Row],[Close_Date]]="","","Q"&amp;ROUNDUP(MONTH(Sales_Pipeline[[#This Row],[Close_Date]])/3,0))</f>
        <v>Q3</v>
      </c>
      <c r="N5451" s="2" cm="1">
        <f t="array" ref="N5451">IFERROR(_xlfn.IFS(Sales_Pipeline[[#This Row],[Deal_Stage]]="Won",_xlfn.XLOOKUP(Sales_Pipeline[[#This Row],[Product]],Products!$A$2:$A$8,Products!$C$2:$C$8),Sales_Pipeline[[#This Row],[Deal_Stage]]="Lost",_xlfn.XLOOKUP(Sales_Pipeline[[#This Row],[Product]],Products!$A$2:$A$8,Products!$C$2:$C$8)),"")</f>
        <v>1096</v>
      </c>
      <c r="O5451" s="2">
        <v>0</v>
      </c>
    </row>
    <row r="5452" spans="1:15" x14ac:dyDescent="0.3">
      <c r="A5452" t="s">
        <v>5598</v>
      </c>
      <c r="B5452" t="s">
        <v>22</v>
      </c>
      <c r="C5452" t="str">
        <f>_xlfn.XLOOKUP(Sales_Pipeline[[#This Row],[Sales_Agent]],Sales_Teams[Sales_Agent],Sales_Teams[Manager])</f>
        <v>Cara Losch</v>
      </c>
      <c r="D5452" t="str">
        <f>_xlfn.XLOOKUP(Sales_Pipeline[[#This Row],[Manager]],Sales_Teams[Manager],Sales_Teams[Regional_Office])</f>
        <v>East</v>
      </c>
      <c r="E5452" t="s">
        <v>55</v>
      </c>
      <c r="F5452" t="s">
        <v>116</v>
      </c>
      <c r="G5452" t="str">
        <f>IFERROR(_xlfn.XLOOKUP(Sales_Pipeline[[#This Row],[Account]],Accounts!$A$2:$A$86,Accounts!$F$2:$F$86),"")</f>
        <v>United States</v>
      </c>
      <c r="H5452" t="s">
        <v>57</v>
      </c>
      <c r="I5452" s="3">
        <v>42945</v>
      </c>
      <c r="J5452" s="3">
        <v>42994</v>
      </c>
      <c r="K5452" s="8" t="str">
        <f>IF(Sales_Pipeline[[#This Row],[Close_Date]]="","",TEXT(Sales_Pipeline[[#This Row],[Close_Date]],"ddd"))</f>
        <v>Sat</v>
      </c>
      <c r="L5452" s="8" t="str">
        <f>IF(Sales_Pipeline[[#This Row],[Close_Date]]="","",TEXT(Sales_Pipeline[[#This Row],[Close_Date]],"mmm"))</f>
        <v>Sep</v>
      </c>
      <c r="M5452" s="8" t="str">
        <f>IF(Sales_Pipeline[[#This Row],[Close_Date]]="","","Q"&amp;ROUNDUP(MONTH(Sales_Pipeline[[#This Row],[Close_Date]])/3,0))</f>
        <v>Q3</v>
      </c>
      <c r="N5452" s="2" cm="1">
        <f t="array" ref="N5452">IFERROR(_xlfn.IFS(Sales_Pipeline[[#This Row],[Deal_Stage]]="Won",_xlfn.XLOOKUP(Sales_Pipeline[[#This Row],[Product]],Products!$A$2:$A$8,Products!$C$2:$C$8),Sales_Pipeline[[#This Row],[Deal_Stage]]="Lost",_xlfn.XLOOKUP(Sales_Pipeline[[#This Row],[Product]],Products!$A$2:$A$8,Products!$C$2:$C$8)),"")</f>
        <v>1096</v>
      </c>
      <c r="O5452" s="2">
        <v>983</v>
      </c>
    </row>
    <row r="5453" spans="1:15" x14ac:dyDescent="0.3">
      <c r="A5453" t="s">
        <v>5599</v>
      </c>
      <c r="B5453" t="s">
        <v>22</v>
      </c>
      <c r="C5453" t="str">
        <f>_xlfn.XLOOKUP(Sales_Pipeline[[#This Row],[Sales_Agent]],Sales_Teams[Sales_Agent],Sales_Teams[Manager])</f>
        <v>Cara Losch</v>
      </c>
      <c r="D5453" t="str">
        <f>_xlfn.XLOOKUP(Sales_Pipeline[[#This Row],[Manager]],Sales_Teams[Manager],Sales_Teams[Regional_Office])</f>
        <v>East</v>
      </c>
      <c r="E5453" t="s">
        <v>8953</v>
      </c>
      <c r="F5453" t="s">
        <v>238</v>
      </c>
      <c r="G5453" t="str">
        <f>IFERROR(_xlfn.XLOOKUP(Sales_Pipeline[[#This Row],[Account]],Accounts!$A$2:$A$86,Accounts!$F$2:$F$86),"")</f>
        <v>United States</v>
      </c>
      <c r="H5453" t="s">
        <v>57</v>
      </c>
      <c r="I5453" s="3">
        <v>42945</v>
      </c>
      <c r="J5453" s="3">
        <v>42963</v>
      </c>
      <c r="K5453" s="8" t="str">
        <f>IF(Sales_Pipeline[[#This Row],[Close_Date]]="","",TEXT(Sales_Pipeline[[#This Row],[Close_Date]],"ddd"))</f>
        <v>Wed</v>
      </c>
      <c r="L5453" s="8" t="str">
        <f>IF(Sales_Pipeline[[#This Row],[Close_Date]]="","",TEXT(Sales_Pipeline[[#This Row],[Close_Date]],"mmm"))</f>
        <v>Aug</v>
      </c>
      <c r="M5453" s="8" t="str">
        <f>IF(Sales_Pipeline[[#This Row],[Close_Date]]="","","Q"&amp;ROUNDUP(MONTH(Sales_Pipeline[[#This Row],[Close_Date]])/3,0))</f>
        <v>Q3</v>
      </c>
      <c r="N5453" s="2" cm="1">
        <f t="array" ref="N5453">IFERROR(_xlfn.IFS(Sales_Pipeline[[#This Row],[Deal_Stage]]="Won",_xlfn.XLOOKUP(Sales_Pipeline[[#This Row],[Product]],Products!$A$2:$A$8,Products!$C$2:$C$8),Sales_Pipeline[[#This Row],[Deal_Stage]]="Lost",_xlfn.XLOOKUP(Sales_Pipeline[[#This Row],[Product]],Products!$A$2:$A$8,Products!$C$2:$C$8)),"")</f>
        <v>4821</v>
      </c>
      <c r="O5453" s="2">
        <v>5319</v>
      </c>
    </row>
    <row r="5454" spans="1:15" x14ac:dyDescent="0.3">
      <c r="A5454" t="s">
        <v>5600</v>
      </c>
      <c r="B5454" t="s">
        <v>13</v>
      </c>
      <c r="C5454" t="str">
        <f>_xlfn.XLOOKUP(Sales_Pipeline[[#This Row],[Sales_Agent]],Sales_Teams[Sales_Agent],Sales_Teams[Manager])</f>
        <v>Melvin Marxen</v>
      </c>
      <c r="D5454" t="str">
        <f>_xlfn.XLOOKUP(Sales_Pipeline[[#This Row],[Manager]],Sales_Teams[Manager],Sales_Teams[Regional_Office])</f>
        <v>Central</v>
      </c>
      <c r="E5454" t="s">
        <v>61</v>
      </c>
      <c r="G5454" t="str">
        <f>IFERROR(_xlfn.XLOOKUP(Sales_Pipeline[[#This Row],[Account]],Accounts!$A$2:$A$86,Accounts!$F$2:$F$86),"")</f>
        <v/>
      </c>
      <c r="H5454" t="s">
        <v>77</v>
      </c>
      <c r="I5454" s="3">
        <v>42945</v>
      </c>
      <c r="K5454" s="8" t="str">
        <f>IF(Sales_Pipeline[[#This Row],[Close_Date]]="","",TEXT(Sales_Pipeline[[#This Row],[Close_Date]],"ddd"))</f>
        <v/>
      </c>
      <c r="L5454" s="8" t="str">
        <f>IF(Sales_Pipeline[[#This Row],[Close_Date]]="","",TEXT(Sales_Pipeline[[#This Row],[Close_Date]],"mmm"))</f>
        <v/>
      </c>
      <c r="M5454" s="8" t="str">
        <f>IF(Sales_Pipeline[[#This Row],[Close_Date]]="","","Q"&amp;ROUNDUP(MONTH(Sales_Pipeline[[#This Row],[Close_Date]])/3,0))</f>
        <v/>
      </c>
      <c r="N5454" s="2" t="str" cm="1">
        <f t="array" ref="N5454">IFERROR(_xlfn.IFS(Sales_Pipeline[[#This Row],[Deal_Stage]]="Won",_xlfn.XLOOKUP(Sales_Pipeline[[#This Row],[Product]],Products!$A$2:$A$8,Products!$C$2:$C$8),Sales_Pipeline[[#This Row],[Deal_Stage]]="Lost",_xlfn.XLOOKUP(Sales_Pipeline[[#This Row],[Product]],Products!$A$2:$A$8,Products!$C$2:$C$8)),"")</f>
        <v/>
      </c>
      <c r="O5454" s="2">
        <v>0</v>
      </c>
    </row>
    <row r="5455" spans="1:15" x14ac:dyDescent="0.3">
      <c r="A5455" t="s">
        <v>5601</v>
      </c>
      <c r="B5455" t="s">
        <v>40</v>
      </c>
      <c r="C5455" t="str">
        <f>_xlfn.XLOOKUP(Sales_Pipeline[[#This Row],[Sales_Agent]],Sales_Teams[Sales_Agent],Sales_Teams[Manager])</f>
        <v>Summer Sewald</v>
      </c>
      <c r="D5455" t="str">
        <f>_xlfn.XLOOKUP(Sales_Pipeline[[#This Row],[Manager]],Sales_Teams[Manager],Sales_Teams[Regional_Office])</f>
        <v>West</v>
      </c>
      <c r="E5455" t="s">
        <v>8953</v>
      </c>
      <c r="F5455" t="s">
        <v>216</v>
      </c>
      <c r="G5455" t="str">
        <f>IFERROR(_xlfn.XLOOKUP(Sales_Pipeline[[#This Row],[Account]],Accounts!$A$2:$A$86,Accounts!$F$2:$F$86),"")</f>
        <v>United States</v>
      </c>
      <c r="H5455" t="s">
        <v>57</v>
      </c>
      <c r="I5455" s="3">
        <v>42945</v>
      </c>
      <c r="J5455" s="3">
        <v>42955</v>
      </c>
      <c r="K5455" s="8" t="str">
        <f>IF(Sales_Pipeline[[#This Row],[Close_Date]]="","",TEXT(Sales_Pipeline[[#This Row],[Close_Date]],"ddd"))</f>
        <v>Tue</v>
      </c>
      <c r="L5455" s="8" t="str">
        <f>IF(Sales_Pipeline[[#This Row],[Close_Date]]="","",TEXT(Sales_Pipeline[[#This Row],[Close_Date]],"mmm"))</f>
        <v>Aug</v>
      </c>
      <c r="M5455" s="8" t="str">
        <f>IF(Sales_Pipeline[[#This Row],[Close_Date]]="","","Q"&amp;ROUNDUP(MONTH(Sales_Pipeline[[#This Row],[Close_Date]])/3,0))</f>
        <v>Q3</v>
      </c>
      <c r="N5455" s="2" cm="1">
        <f t="array" ref="N5455">IFERROR(_xlfn.IFS(Sales_Pipeline[[#This Row],[Deal_Stage]]="Won",_xlfn.XLOOKUP(Sales_Pipeline[[#This Row],[Product]],Products!$A$2:$A$8,Products!$C$2:$C$8),Sales_Pipeline[[#This Row],[Deal_Stage]]="Lost",_xlfn.XLOOKUP(Sales_Pipeline[[#This Row],[Product]],Products!$A$2:$A$8,Products!$C$2:$C$8)),"")</f>
        <v>4821</v>
      </c>
      <c r="O5455" s="2">
        <v>4941</v>
      </c>
    </row>
    <row r="5456" spans="1:15" x14ac:dyDescent="0.3">
      <c r="A5456" t="s">
        <v>5602</v>
      </c>
      <c r="B5456" t="s">
        <v>40</v>
      </c>
      <c r="C5456" t="str">
        <f>_xlfn.XLOOKUP(Sales_Pipeline[[#This Row],[Sales_Agent]],Sales_Teams[Sales_Agent],Sales_Teams[Manager])</f>
        <v>Summer Sewald</v>
      </c>
      <c r="D5456" t="str">
        <f>_xlfn.XLOOKUP(Sales_Pipeline[[#This Row],[Manager]],Sales_Teams[Manager],Sales_Teams[Regional_Office])</f>
        <v>West</v>
      </c>
      <c r="E5456" t="s">
        <v>76</v>
      </c>
      <c r="F5456" t="s">
        <v>85</v>
      </c>
      <c r="G5456" t="str">
        <f>IFERROR(_xlfn.XLOOKUP(Sales_Pipeline[[#This Row],[Account]],Accounts!$A$2:$A$86,Accounts!$F$2:$F$86),"")</f>
        <v>Poland</v>
      </c>
      <c r="H5456" t="s">
        <v>57</v>
      </c>
      <c r="I5456" s="3">
        <v>42945</v>
      </c>
      <c r="J5456" s="3">
        <v>42949</v>
      </c>
      <c r="K5456" s="8" t="str">
        <f>IF(Sales_Pipeline[[#This Row],[Close_Date]]="","",TEXT(Sales_Pipeline[[#This Row],[Close_Date]],"ddd"))</f>
        <v>Wed</v>
      </c>
      <c r="L5456" s="8" t="str">
        <f>IF(Sales_Pipeline[[#This Row],[Close_Date]]="","",TEXT(Sales_Pipeline[[#This Row],[Close_Date]],"mmm"))</f>
        <v>Aug</v>
      </c>
      <c r="M5456" s="8" t="str">
        <f>IF(Sales_Pipeline[[#This Row],[Close_Date]]="","","Q"&amp;ROUNDUP(MONTH(Sales_Pipeline[[#This Row],[Close_Date]])/3,0))</f>
        <v>Q3</v>
      </c>
      <c r="N5456" s="2" cm="1">
        <f t="array" ref="N5456">IFERROR(_xlfn.IFS(Sales_Pipeline[[#This Row],[Deal_Stage]]="Won",_xlfn.XLOOKUP(Sales_Pipeline[[#This Row],[Product]],Products!$A$2:$A$8,Products!$C$2:$C$8),Sales_Pipeline[[#This Row],[Deal_Stage]]="Lost",_xlfn.XLOOKUP(Sales_Pipeline[[#This Row],[Product]],Products!$A$2:$A$8,Products!$C$2:$C$8)),"")</f>
        <v>3393</v>
      </c>
      <c r="O5456" s="2">
        <v>3260</v>
      </c>
    </row>
    <row r="5457" spans="1:15" x14ac:dyDescent="0.3">
      <c r="A5457" t="s">
        <v>5603</v>
      </c>
      <c r="B5457" t="s">
        <v>10</v>
      </c>
      <c r="C5457" t="str">
        <f>_xlfn.XLOOKUP(Sales_Pipeline[[#This Row],[Sales_Agent]],Sales_Teams[Sales_Agent],Sales_Teams[Manager])</f>
        <v>Melvin Marxen</v>
      </c>
      <c r="D5457" t="str">
        <f>_xlfn.XLOOKUP(Sales_Pipeline[[#This Row],[Manager]],Sales_Teams[Manager],Sales_Teams[Regional_Office])</f>
        <v>Central</v>
      </c>
      <c r="E5457" t="s">
        <v>55</v>
      </c>
      <c r="G5457" t="str">
        <f>IFERROR(_xlfn.XLOOKUP(Sales_Pipeline[[#This Row],[Account]],Accounts!$A$2:$A$86,Accounts!$F$2:$F$86),"")</f>
        <v/>
      </c>
      <c r="H5457" t="s">
        <v>77</v>
      </c>
      <c r="I5457" s="3">
        <v>42945</v>
      </c>
      <c r="K5457" s="8" t="str">
        <f>IF(Sales_Pipeline[[#This Row],[Close_Date]]="","",TEXT(Sales_Pipeline[[#This Row],[Close_Date]],"ddd"))</f>
        <v/>
      </c>
      <c r="L5457" s="8" t="str">
        <f>IF(Sales_Pipeline[[#This Row],[Close_Date]]="","",TEXT(Sales_Pipeline[[#This Row],[Close_Date]],"mmm"))</f>
        <v/>
      </c>
      <c r="M5457" s="8" t="str">
        <f>IF(Sales_Pipeline[[#This Row],[Close_Date]]="","","Q"&amp;ROUNDUP(MONTH(Sales_Pipeline[[#This Row],[Close_Date]])/3,0))</f>
        <v/>
      </c>
      <c r="N5457" s="2" t="str" cm="1">
        <f t="array" ref="N5457">IFERROR(_xlfn.IFS(Sales_Pipeline[[#This Row],[Deal_Stage]]="Won",_xlfn.XLOOKUP(Sales_Pipeline[[#This Row],[Product]],Products!$A$2:$A$8,Products!$C$2:$C$8),Sales_Pipeline[[#This Row],[Deal_Stage]]="Lost",_xlfn.XLOOKUP(Sales_Pipeline[[#This Row],[Product]],Products!$A$2:$A$8,Products!$C$2:$C$8)),"")</f>
        <v/>
      </c>
      <c r="O5457" s="2">
        <v>0</v>
      </c>
    </row>
    <row r="5458" spans="1:15" x14ac:dyDescent="0.3">
      <c r="A5458" t="s">
        <v>5604</v>
      </c>
      <c r="B5458" t="s">
        <v>10</v>
      </c>
      <c r="C5458" t="str">
        <f>_xlfn.XLOOKUP(Sales_Pipeline[[#This Row],[Sales_Agent]],Sales_Teams[Sales_Agent],Sales_Teams[Manager])</f>
        <v>Melvin Marxen</v>
      </c>
      <c r="D5458" t="str">
        <f>_xlfn.XLOOKUP(Sales_Pipeline[[#This Row],[Manager]],Sales_Teams[Manager],Sales_Teams[Regional_Office])</f>
        <v>Central</v>
      </c>
      <c r="E5458" t="s">
        <v>61</v>
      </c>
      <c r="G5458" t="str">
        <f>IFERROR(_xlfn.XLOOKUP(Sales_Pipeline[[#This Row],[Account]],Accounts!$A$2:$A$86,Accounts!$F$2:$F$86),"")</f>
        <v/>
      </c>
      <c r="H5458" t="s">
        <v>77</v>
      </c>
      <c r="I5458" s="3">
        <v>42945</v>
      </c>
      <c r="K5458" s="8" t="str">
        <f>IF(Sales_Pipeline[[#This Row],[Close_Date]]="","",TEXT(Sales_Pipeline[[#This Row],[Close_Date]],"ddd"))</f>
        <v/>
      </c>
      <c r="L5458" s="8" t="str">
        <f>IF(Sales_Pipeline[[#This Row],[Close_Date]]="","",TEXT(Sales_Pipeline[[#This Row],[Close_Date]],"mmm"))</f>
        <v/>
      </c>
      <c r="M5458" s="8" t="str">
        <f>IF(Sales_Pipeline[[#This Row],[Close_Date]]="","","Q"&amp;ROUNDUP(MONTH(Sales_Pipeline[[#This Row],[Close_Date]])/3,0))</f>
        <v/>
      </c>
      <c r="N5458" s="2" t="str" cm="1">
        <f t="array" ref="N5458">IFERROR(_xlfn.IFS(Sales_Pipeline[[#This Row],[Deal_Stage]]="Won",_xlfn.XLOOKUP(Sales_Pipeline[[#This Row],[Product]],Products!$A$2:$A$8,Products!$C$2:$C$8),Sales_Pipeline[[#This Row],[Deal_Stage]]="Lost",_xlfn.XLOOKUP(Sales_Pipeline[[#This Row],[Product]],Products!$A$2:$A$8,Products!$C$2:$C$8)),"")</f>
        <v/>
      </c>
      <c r="O5458" s="2">
        <v>0</v>
      </c>
    </row>
    <row r="5459" spans="1:15" x14ac:dyDescent="0.3">
      <c r="A5459" t="s">
        <v>5605</v>
      </c>
      <c r="B5459" t="s">
        <v>43</v>
      </c>
      <c r="C5459" t="str">
        <f>_xlfn.XLOOKUP(Sales_Pipeline[[#This Row],[Sales_Agent]],Sales_Teams[Sales_Agent],Sales_Teams[Manager])</f>
        <v>Summer Sewald</v>
      </c>
      <c r="D5459" t="str">
        <f>_xlfn.XLOOKUP(Sales_Pipeline[[#This Row],[Manager]],Sales_Teams[Manager],Sales_Teams[Regional_Office])</f>
        <v>West</v>
      </c>
      <c r="E5459" t="s">
        <v>55</v>
      </c>
      <c r="F5459" t="s">
        <v>760</v>
      </c>
      <c r="G5459" t="str">
        <f>IFERROR(_xlfn.XLOOKUP(Sales_Pipeline[[#This Row],[Account]],Accounts!$A$2:$A$86,Accounts!$F$2:$F$86),"")</f>
        <v>United States</v>
      </c>
      <c r="H5459" t="s">
        <v>77</v>
      </c>
      <c r="I5459" s="3">
        <v>42945</v>
      </c>
      <c r="K5459" s="8" t="str">
        <f>IF(Sales_Pipeline[[#This Row],[Close_Date]]="","",TEXT(Sales_Pipeline[[#This Row],[Close_Date]],"ddd"))</f>
        <v/>
      </c>
      <c r="L5459" s="8" t="str">
        <f>IF(Sales_Pipeline[[#This Row],[Close_Date]]="","",TEXT(Sales_Pipeline[[#This Row],[Close_Date]],"mmm"))</f>
        <v/>
      </c>
      <c r="M5459" s="8" t="str">
        <f>IF(Sales_Pipeline[[#This Row],[Close_Date]]="","","Q"&amp;ROUNDUP(MONTH(Sales_Pipeline[[#This Row],[Close_Date]])/3,0))</f>
        <v/>
      </c>
      <c r="N5459" s="2" t="str" cm="1">
        <f t="array" ref="N5459">IFERROR(_xlfn.IFS(Sales_Pipeline[[#This Row],[Deal_Stage]]="Won",_xlfn.XLOOKUP(Sales_Pipeline[[#This Row],[Product]],Products!$A$2:$A$8,Products!$C$2:$C$8),Sales_Pipeline[[#This Row],[Deal_Stage]]="Lost",_xlfn.XLOOKUP(Sales_Pipeline[[#This Row],[Product]],Products!$A$2:$A$8,Products!$C$2:$C$8)),"")</f>
        <v/>
      </c>
      <c r="O5459" s="2">
        <v>0</v>
      </c>
    </row>
    <row r="5460" spans="1:15" x14ac:dyDescent="0.3">
      <c r="A5460" t="s">
        <v>5606</v>
      </c>
      <c r="B5460" t="s">
        <v>43</v>
      </c>
      <c r="C5460" t="str">
        <f>_xlfn.XLOOKUP(Sales_Pipeline[[#This Row],[Sales_Agent]],Sales_Teams[Sales_Agent],Sales_Teams[Manager])</f>
        <v>Summer Sewald</v>
      </c>
      <c r="D5460" t="str">
        <f>_xlfn.XLOOKUP(Sales_Pipeline[[#This Row],[Manager]],Sales_Teams[Manager],Sales_Teams[Regional_Office])</f>
        <v>West</v>
      </c>
      <c r="E5460" t="s">
        <v>76</v>
      </c>
      <c r="G5460" t="str">
        <f>IFERROR(_xlfn.XLOOKUP(Sales_Pipeline[[#This Row],[Account]],Accounts!$A$2:$A$86,Accounts!$F$2:$F$86),"")</f>
        <v/>
      </c>
      <c r="H5460" t="s">
        <v>77</v>
      </c>
      <c r="I5460" s="3">
        <v>42945</v>
      </c>
      <c r="K5460" s="8" t="str">
        <f>IF(Sales_Pipeline[[#This Row],[Close_Date]]="","",TEXT(Sales_Pipeline[[#This Row],[Close_Date]],"ddd"))</f>
        <v/>
      </c>
      <c r="L5460" s="8" t="str">
        <f>IF(Sales_Pipeline[[#This Row],[Close_Date]]="","",TEXT(Sales_Pipeline[[#This Row],[Close_Date]],"mmm"))</f>
        <v/>
      </c>
      <c r="M5460" s="8" t="str">
        <f>IF(Sales_Pipeline[[#This Row],[Close_Date]]="","","Q"&amp;ROUNDUP(MONTH(Sales_Pipeline[[#This Row],[Close_Date]])/3,0))</f>
        <v/>
      </c>
      <c r="N5460" s="2" t="str" cm="1">
        <f t="array" ref="N5460">IFERROR(_xlfn.IFS(Sales_Pipeline[[#This Row],[Deal_Stage]]="Won",_xlfn.XLOOKUP(Sales_Pipeline[[#This Row],[Product]],Products!$A$2:$A$8,Products!$C$2:$C$8),Sales_Pipeline[[#This Row],[Deal_Stage]]="Lost",_xlfn.XLOOKUP(Sales_Pipeline[[#This Row],[Product]],Products!$A$2:$A$8,Products!$C$2:$C$8)),"")</f>
        <v/>
      </c>
      <c r="O5460" s="2">
        <v>0</v>
      </c>
    </row>
    <row r="5461" spans="1:15" x14ac:dyDescent="0.3">
      <c r="A5461" t="s">
        <v>5607</v>
      </c>
      <c r="B5461" t="s">
        <v>43</v>
      </c>
      <c r="C5461" t="str">
        <f>_xlfn.XLOOKUP(Sales_Pipeline[[#This Row],[Sales_Agent]],Sales_Teams[Sales_Agent],Sales_Teams[Manager])</f>
        <v>Summer Sewald</v>
      </c>
      <c r="D5461" t="str">
        <f>_xlfn.XLOOKUP(Sales_Pipeline[[#This Row],[Manager]],Sales_Teams[Manager],Sales_Teams[Regional_Office])</f>
        <v>West</v>
      </c>
      <c r="E5461" t="s">
        <v>55</v>
      </c>
      <c r="F5461" t="s">
        <v>330</v>
      </c>
      <c r="G5461" t="str">
        <f>IFERROR(_xlfn.XLOOKUP(Sales_Pipeline[[#This Row],[Account]],Accounts!$A$2:$A$86,Accounts!$F$2:$F$86),"")</f>
        <v>Korea</v>
      </c>
      <c r="H5461" t="s">
        <v>82</v>
      </c>
      <c r="I5461" s="3">
        <v>42945</v>
      </c>
      <c r="J5461" s="3">
        <v>42950</v>
      </c>
      <c r="K5461" s="8" t="str">
        <f>IF(Sales_Pipeline[[#This Row],[Close_Date]]="","",TEXT(Sales_Pipeline[[#This Row],[Close_Date]],"ddd"))</f>
        <v>Thu</v>
      </c>
      <c r="L5461" s="8" t="str">
        <f>IF(Sales_Pipeline[[#This Row],[Close_Date]]="","",TEXT(Sales_Pipeline[[#This Row],[Close_Date]],"mmm"))</f>
        <v>Aug</v>
      </c>
      <c r="M5461" s="8" t="str">
        <f>IF(Sales_Pipeline[[#This Row],[Close_Date]]="","","Q"&amp;ROUNDUP(MONTH(Sales_Pipeline[[#This Row],[Close_Date]])/3,0))</f>
        <v>Q3</v>
      </c>
      <c r="N5461" s="2" cm="1">
        <f t="array" ref="N5461">IFERROR(_xlfn.IFS(Sales_Pipeline[[#This Row],[Deal_Stage]]="Won",_xlfn.XLOOKUP(Sales_Pipeline[[#This Row],[Product]],Products!$A$2:$A$8,Products!$C$2:$C$8),Sales_Pipeline[[#This Row],[Deal_Stage]]="Lost",_xlfn.XLOOKUP(Sales_Pipeline[[#This Row],[Product]],Products!$A$2:$A$8,Products!$C$2:$C$8)),"")</f>
        <v>1096</v>
      </c>
      <c r="O5461" s="2">
        <v>0</v>
      </c>
    </row>
    <row r="5462" spans="1:15" x14ac:dyDescent="0.3">
      <c r="A5462" t="s">
        <v>5608</v>
      </c>
      <c r="B5462" t="s">
        <v>43</v>
      </c>
      <c r="C5462" t="str">
        <f>_xlfn.XLOOKUP(Sales_Pipeline[[#This Row],[Sales_Agent]],Sales_Teams[Sales_Agent],Sales_Teams[Manager])</f>
        <v>Summer Sewald</v>
      </c>
      <c r="D5462" t="str">
        <f>_xlfn.XLOOKUP(Sales_Pipeline[[#This Row],[Manager]],Sales_Teams[Manager],Sales_Teams[Regional_Office])</f>
        <v>West</v>
      </c>
      <c r="E5462" t="s">
        <v>84</v>
      </c>
      <c r="F5462" t="s">
        <v>166</v>
      </c>
      <c r="G5462" t="str">
        <f>IFERROR(_xlfn.XLOOKUP(Sales_Pipeline[[#This Row],[Account]],Accounts!$A$2:$A$86,Accounts!$F$2:$F$86),"")</f>
        <v>United States</v>
      </c>
      <c r="H5462" t="s">
        <v>57</v>
      </c>
      <c r="I5462" s="3">
        <v>42945</v>
      </c>
      <c r="J5462" s="3">
        <v>42947</v>
      </c>
      <c r="K5462" s="8" t="str">
        <f>IF(Sales_Pipeline[[#This Row],[Close_Date]]="","",TEXT(Sales_Pipeline[[#This Row],[Close_Date]],"ddd"))</f>
        <v>Mon</v>
      </c>
      <c r="L5462" s="8" t="str">
        <f>IF(Sales_Pipeline[[#This Row],[Close_Date]]="","",TEXT(Sales_Pipeline[[#This Row],[Close_Date]],"mmm"))</f>
        <v>Jul</v>
      </c>
      <c r="M5462" s="8" t="str">
        <f>IF(Sales_Pipeline[[#This Row],[Close_Date]]="","","Q"&amp;ROUNDUP(MONTH(Sales_Pipeline[[#This Row],[Close_Date]])/3,0))</f>
        <v>Q3</v>
      </c>
      <c r="N5462" s="2" cm="1">
        <f t="array" ref="N5462">IFERROR(_xlfn.IFS(Sales_Pipeline[[#This Row],[Deal_Stage]]="Won",_xlfn.XLOOKUP(Sales_Pipeline[[#This Row],[Product]],Products!$A$2:$A$8,Products!$C$2:$C$8),Sales_Pipeline[[#This Row],[Deal_Stage]]="Lost",_xlfn.XLOOKUP(Sales_Pipeline[[#This Row],[Product]],Products!$A$2:$A$8,Products!$C$2:$C$8)),"")</f>
        <v>5482</v>
      </c>
      <c r="O5462" s="2">
        <v>4842</v>
      </c>
    </row>
    <row r="5463" spans="1:15" x14ac:dyDescent="0.3">
      <c r="A5463" t="s">
        <v>5609</v>
      </c>
      <c r="B5463" t="s">
        <v>43</v>
      </c>
      <c r="C5463" t="str">
        <f>_xlfn.XLOOKUP(Sales_Pipeline[[#This Row],[Sales_Agent]],Sales_Teams[Sales_Agent],Sales_Teams[Manager])</f>
        <v>Summer Sewald</v>
      </c>
      <c r="D5463" t="str">
        <f>_xlfn.XLOOKUP(Sales_Pipeline[[#This Row],[Manager]],Sales_Teams[Manager],Sales_Teams[Regional_Office])</f>
        <v>West</v>
      </c>
      <c r="E5463" t="s">
        <v>76</v>
      </c>
      <c r="F5463" t="s">
        <v>328</v>
      </c>
      <c r="G5463" t="str">
        <f>IFERROR(_xlfn.XLOOKUP(Sales_Pipeline[[#This Row],[Account]],Accounts!$A$2:$A$86,Accounts!$F$2:$F$86),"")</f>
        <v>United States</v>
      </c>
      <c r="H5463" t="s">
        <v>57</v>
      </c>
      <c r="I5463" s="3">
        <v>42945</v>
      </c>
      <c r="J5463" s="3">
        <v>43007</v>
      </c>
      <c r="K5463" s="8" t="str">
        <f>IF(Sales_Pipeline[[#This Row],[Close_Date]]="","",TEXT(Sales_Pipeline[[#This Row],[Close_Date]],"ddd"))</f>
        <v>Fri</v>
      </c>
      <c r="L5463" s="8" t="str">
        <f>IF(Sales_Pipeline[[#This Row],[Close_Date]]="","",TEXT(Sales_Pipeline[[#This Row],[Close_Date]],"mmm"))</f>
        <v>Sep</v>
      </c>
      <c r="M5463" s="8" t="str">
        <f>IF(Sales_Pipeline[[#This Row],[Close_Date]]="","","Q"&amp;ROUNDUP(MONTH(Sales_Pipeline[[#This Row],[Close_Date]])/3,0))</f>
        <v>Q3</v>
      </c>
      <c r="N5463" s="2" cm="1">
        <f t="array" ref="N5463">IFERROR(_xlfn.IFS(Sales_Pipeline[[#This Row],[Deal_Stage]]="Won",_xlfn.XLOOKUP(Sales_Pipeline[[#This Row],[Product]],Products!$A$2:$A$8,Products!$C$2:$C$8),Sales_Pipeline[[#This Row],[Deal_Stage]]="Lost",_xlfn.XLOOKUP(Sales_Pipeline[[#This Row],[Product]],Products!$A$2:$A$8,Products!$C$2:$C$8)),"")</f>
        <v>3393</v>
      </c>
      <c r="O5463" s="2">
        <v>3463</v>
      </c>
    </row>
    <row r="5464" spans="1:15" x14ac:dyDescent="0.3">
      <c r="A5464" t="s">
        <v>5610</v>
      </c>
      <c r="B5464" t="s">
        <v>8</v>
      </c>
      <c r="C5464" t="str">
        <f>_xlfn.XLOOKUP(Sales_Pipeline[[#This Row],[Sales_Agent]],Sales_Teams[Sales_Agent],Sales_Teams[Manager])</f>
        <v>Dustin Brinkmann</v>
      </c>
      <c r="D5464" t="str">
        <f>_xlfn.XLOOKUP(Sales_Pipeline[[#This Row],[Manager]],Sales_Teams[Manager],Sales_Teams[Regional_Office])</f>
        <v>Central</v>
      </c>
      <c r="E5464" t="s">
        <v>63</v>
      </c>
      <c r="G5464" t="str">
        <f>IFERROR(_xlfn.XLOOKUP(Sales_Pipeline[[#This Row],[Account]],Accounts!$A$2:$A$86,Accounts!$F$2:$F$86),"")</f>
        <v/>
      </c>
      <c r="H5464" t="s">
        <v>77</v>
      </c>
      <c r="I5464" s="3">
        <v>42945</v>
      </c>
      <c r="K5464" s="8" t="str">
        <f>IF(Sales_Pipeline[[#This Row],[Close_Date]]="","",TEXT(Sales_Pipeline[[#This Row],[Close_Date]],"ddd"))</f>
        <v/>
      </c>
      <c r="L5464" s="8" t="str">
        <f>IF(Sales_Pipeline[[#This Row],[Close_Date]]="","",TEXT(Sales_Pipeline[[#This Row],[Close_Date]],"mmm"))</f>
        <v/>
      </c>
      <c r="M5464" s="8" t="str">
        <f>IF(Sales_Pipeline[[#This Row],[Close_Date]]="","","Q"&amp;ROUNDUP(MONTH(Sales_Pipeline[[#This Row],[Close_Date]])/3,0))</f>
        <v/>
      </c>
      <c r="N5464" s="2" t="str" cm="1">
        <f t="array" ref="N5464">IFERROR(_xlfn.IFS(Sales_Pipeline[[#This Row],[Deal_Stage]]="Won",_xlfn.XLOOKUP(Sales_Pipeline[[#This Row],[Product]],Products!$A$2:$A$8,Products!$C$2:$C$8),Sales_Pipeline[[#This Row],[Deal_Stage]]="Lost",_xlfn.XLOOKUP(Sales_Pipeline[[#This Row],[Product]],Products!$A$2:$A$8,Products!$C$2:$C$8)),"")</f>
        <v/>
      </c>
      <c r="O5464" s="2">
        <v>0</v>
      </c>
    </row>
    <row r="5465" spans="1:15" x14ac:dyDescent="0.3">
      <c r="A5465" t="s">
        <v>5611</v>
      </c>
      <c r="B5465" t="s">
        <v>8</v>
      </c>
      <c r="C5465" t="str">
        <f>_xlfn.XLOOKUP(Sales_Pipeline[[#This Row],[Sales_Agent]],Sales_Teams[Sales_Agent],Sales_Teams[Manager])</f>
        <v>Dustin Brinkmann</v>
      </c>
      <c r="D5465" t="str">
        <f>_xlfn.XLOOKUP(Sales_Pipeline[[#This Row],[Manager]],Sales_Teams[Manager],Sales_Teams[Regional_Office])</f>
        <v>Central</v>
      </c>
      <c r="E5465" t="s">
        <v>61</v>
      </c>
      <c r="F5465" t="s">
        <v>74</v>
      </c>
      <c r="G5465" t="str">
        <f>IFERROR(_xlfn.XLOOKUP(Sales_Pipeline[[#This Row],[Account]],Accounts!$A$2:$A$86,Accounts!$F$2:$F$86),"")</f>
        <v>United States</v>
      </c>
      <c r="H5465" t="s">
        <v>77</v>
      </c>
      <c r="I5465" s="3">
        <v>42945</v>
      </c>
      <c r="K5465" s="8" t="str">
        <f>IF(Sales_Pipeline[[#This Row],[Close_Date]]="","",TEXT(Sales_Pipeline[[#This Row],[Close_Date]],"ddd"))</f>
        <v/>
      </c>
      <c r="L5465" s="8" t="str">
        <f>IF(Sales_Pipeline[[#This Row],[Close_Date]]="","",TEXT(Sales_Pipeline[[#This Row],[Close_Date]],"mmm"))</f>
        <v/>
      </c>
      <c r="M5465" s="8" t="str">
        <f>IF(Sales_Pipeline[[#This Row],[Close_Date]]="","","Q"&amp;ROUNDUP(MONTH(Sales_Pipeline[[#This Row],[Close_Date]])/3,0))</f>
        <v/>
      </c>
      <c r="N5465" s="2" t="str" cm="1">
        <f t="array" ref="N5465">IFERROR(_xlfn.IFS(Sales_Pipeline[[#This Row],[Deal_Stage]]="Won",_xlfn.XLOOKUP(Sales_Pipeline[[#This Row],[Product]],Products!$A$2:$A$8,Products!$C$2:$C$8),Sales_Pipeline[[#This Row],[Deal_Stage]]="Lost",_xlfn.XLOOKUP(Sales_Pipeline[[#This Row],[Product]],Products!$A$2:$A$8,Products!$C$2:$C$8)),"")</f>
        <v/>
      </c>
      <c r="O5465" s="2">
        <v>0</v>
      </c>
    </row>
    <row r="5466" spans="1:15" x14ac:dyDescent="0.3">
      <c r="A5466" t="s">
        <v>5612</v>
      </c>
      <c r="B5466" t="s">
        <v>8</v>
      </c>
      <c r="C5466" t="str">
        <f>_xlfn.XLOOKUP(Sales_Pipeline[[#This Row],[Sales_Agent]],Sales_Teams[Sales_Agent],Sales_Teams[Manager])</f>
        <v>Dustin Brinkmann</v>
      </c>
      <c r="D5466" t="str">
        <f>_xlfn.XLOOKUP(Sales_Pipeline[[#This Row],[Manager]],Sales_Teams[Manager],Sales_Teams[Regional_Office])</f>
        <v>Central</v>
      </c>
      <c r="E5466" t="s">
        <v>63</v>
      </c>
      <c r="F5466" t="s">
        <v>136</v>
      </c>
      <c r="G5466" t="str">
        <f>IFERROR(_xlfn.XLOOKUP(Sales_Pipeline[[#This Row],[Account]],Accounts!$A$2:$A$86,Accounts!$F$2:$F$86),"")</f>
        <v>United States</v>
      </c>
      <c r="H5466" t="s">
        <v>82</v>
      </c>
      <c r="I5466" s="3">
        <v>42945</v>
      </c>
      <c r="J5466" s="3">
        <v>42948</v>
      </c>
      <c r="K5466" s="8" t="str">
        <f>IF(Sales_Pipeline[[#This Row],[Close_Date]]="","",TEXT(Sales_Pipeline[[#This Row],[Close_Date]],"ddd"))</f>
        <v>Tue</v>
      </c>
      <c r="L5466" s="8" t="str">
        <f>IF(Sales_Pipeline[[#This Row],[Close_Date]]="","",TEXT(Sales_Pipeline[[#This Row],[Close_Date]],"mmm"))</f>
        <v>Aug</v>
      </c>
      <c r="M5466" s="8" t="str">
        <f>IF(Sales_Pipeline[[#This Row],[Close_Date]]="","","Q"&amp;ROUNDUP(MONTH(Sales_Pipeline[[#This Row],[Close_Date]])/3,0))</f>
        <v>Q3</v>
      </c>
      <c r="N5466" s="2" cm="1">
        <f t="array" ref="N5466">IFERROR(_xlfn.IFS(Sales_Pipeline[[#This Row],[Deal_Stage]]="Won",_xlfn.XLOOKUP(Sales_Pipeline[[#This Row],[Product]],Products!$A$2:$A$8,Products!$C$2:$C$8),Sales_Pipeline[[#This Row],[Deal_Stage]]="Lost",_xlfn.XLOOKUP(Sales_Pipeline[[#This Row],[Product]],Products!$A$2:$A$8,Products!$C$2:$C$8)),"")</f>
        <v>550</v>
      </c>
      <c r="O5466" s="2">
        <v>0</v>
      </c>
    </row>
    <row r="5467" spans="1:15" x14ac:dyDescent="0.3">
      <c r="A5467" t="s">
        <v>5613</v>
      </c>
      <c r="B5467" t="s">
        <v>12</v>
      </c>
      <c r="C5467" t="str">
        <f>_xlfn.XLOOKUP(Sales_Pipeline[[#This Row],[Sales_Agent]],Sales_Teams[Sales_Agent],Sales_Teams[Manager])</f>
        <v>Melvin Marxen</v>
      </c>
      <c r="D5467" t="str">
        <f>_xlfn.XLOOKUP(Sales_Pipeline[[#This Row],[Manager]],Sales_Teams[Manager],Sales_Teams[Regional_Office])</f>
        <v>Central</v>
      </c>
      <c r="E5467" t="s">
        <v>63</v>
      </c>
      <c r="G5467" t="str">
        <f>IFERROR(_xlfn.XLOOKUP(Sales_Pipeline[[#This Row],[Account]],Accounts!$A$2:$A$86,Accounts!$F$2:$F$86),"")</f>
        <v/>
      </c>
      <c r="H5467" t="s">
        <v>77</v>
      </c>
      <c r="I5467" s="3">
        <v>42945</v>
      </c>
      <c r="K5467" s="8" t="str">
        <f>IF(Sales_Pipeline[[#This Row],[Close_Date]]="","",TEXT(Sales_Pipeline[[#This Row],[Close_Date]],"ddd"))</f>
        <v/>
      </c>
      <c r="L5467" s="8" t="str">
        <f>IF(Sales_Pipeline[[#This Row],[Close_Date]]="","",TEXT(Sales_Pipeline[[#This Row],[Close_Date]],"mmm"))</f>
        <v/>
      </c>
      <c r="M5467" s="8" t="str">
        <f>IF(Sales_Pipeline[[#This Row],[Close_Date]]="","","Q"&amp;ROUNDUP(MONTH(Sales_Pipeline[[#This Row],[Close_Date]])/3,0))</f>
        <v/>
      </c>
      <c r="N5467" s="2" t="str" cm="1">
        <f t="array" ref="N5467">IFERROR(_xlfn.IFS(Sales_Pipeline[[#This Row],[Deal_Stage]]="Won",_xlfn.XLOOKUP(Sales_Pipeline[[#This Row],[Product]],Products!$A$2:$A$8,Products!$C$2:$C$8),Sales_Pipeline[[#This Row],[Deal_Stage]]="Lost",_xlfn.XLOOKUP(Sales_Pipeline[[#This Row],[Product]],Products!$A$2:$A$8,Products!$C$2:$C$8)),"")</f>
        <v/>
      </c>
      <c r="O5467" s="2">
        <v>0</v>
      </c>
    </row>
    <row r="5468" spans="1:15" x14ac:dyDescent="0.3">
      <c r="A5468" t="s">
        <v>5614</v>
      </c>
      <c r="B5468" t="s">
        <v>45</v>
      </c>
      <c r="C5468" t="str">
        <f>_xlfn.XLOOKUP(Sales_Pipeline[[#This Row],[Sales_Agent]],Sales_Teams[Sales_Agent],Sales_Teams[Manager])</f>
        <v>Summer Sewald</v>
      </c>
      <c r="D5468" t="str">
        <f>_xlfn.XLOOKUP(Sales_Pipeline[[#This Row],[Manager]],Sales_Teams[Manager],Sales_Teams[Regional_Office])</f>
        <v>West</v>
      </c>
      <c r="E5468" t="s">
        <v>63</v>
      </c>
      <c r="F5468" t="s">
        <v>570</v>
      </c>
      <c r="G5468" t="str">
        <f>IFERROR(_xlfn.XLOOKUP(Sales_Pipeline[[#This Row],[Account]],Accounts!$A$2:$A$86,Accounts!$F$2:$F$86),"")</f>
        <v>Germany</v>
      </c>
      <c r="H5468" t="s">
        <v>82</v>
      </c>
      <c r="I5468" s="3">
        <v>42945</v>
      </c>
      <c r="J5468" s="3">
        <v>42946</v>
      </c>
      <c r="K5468" s="8" t="str">
        <f>IF(Sales_Pipeline[[#This Row],[Close_Date]]="","",TEXT(Sales_Pipeline[[#This Row],[Close_Date]],"ddd"))</f>
        <v>Sun</v>
      </c>
      <c r="L5468" s="8" t="str">
        <f>IF(Sales_Pipeline[[#This Row],[Close_Date]]="","",TEXT(Sales_Pipeline[[#This Row],[Close_Date]],"mmm"))</f>
        <v>Jul</v>
      </c>
      <c r="M5468" s="8" t="str">
        <f>IF(Sales_Pipeline[[#This Row],[Close_Date]]="","","Q"&amp;ROUNDUP(MONTH(Sales_Pipeline[[#This Row],[Close_Date]])/3,0))</f>
        <v>Q3</v>
      </c>
      <c r="N5468" s="2" cm="1">
        <f t="array" ref="N5468">IFERROR(_xlfn.IFS(Sales_Pipeline[[#This Row],[Deal_Stage]]="Won",_xlfn.XLOOKUP(Sales_Pipeline[[#This Row],[Product]],Products!$A$2:$A$8,Products!$C$2:$C$8),Sales_Pipeline[[#This Row],[Deal_Stage]]="Lost",_xlfn.XLOOKUP(Sales_Pipeline[[#This Row],[Product]],Products!$A$2:$A$8,Products!$C$2:$C$8)),"")</f>
        <v>550</v>
      </c>
      <c r="O5468" s="2">
        <v>0</v>
      </c>
    </row>
    <row r="5469" spans="1:15" x14ac:dyDescent="0.3">
      <c r="A5469" t="s">
        <v>5615</v>
      </c>
      <c r="B5469" t="s">
        <v>29</v>
      </c>
      <c r="C5469" t="str">
        <f>_xlfn.XLOOKUP(Sales_Pipeline[[#This Row],[Sales_Agent]],Sales_Teams[Sales_Agent],Sales_Teams[Manager])</f>
        <v>Rocco Neubert</v>
      </c>
      <c r="D5469" t="str">
        <f>_xlfn.XLOOKUP(Sales_Pipeline[[#This Row],[Manager]],Sales_Teams[Manager],Sales_Teams[Regional_Office])</f>
        <v>East</v>
      </c>
      <c r="E5469" t="s">
        <v>8953</v>
      </c>
      <c r="F5469" t="s">
        <v>129</v>
      </c>
      <c r="G5469" t="str">
        <f>IFERROR(_xlfn.XLOOKUP(Sales_Pipeline[[#This Row],[Account]],Accounts!$A$2:$A$86,Accounts!$F$2:$F$86),"")</f>
        <v>Jordan</v>
      </c>
      <c r="H5469" t="s">
        <v>57</v>
      </c>
      <c r="I5469" s="3">
        <v>42945</v>
      </c>
      <c r="J5469" s="3">
        <v>42955</v>
      </c>
      <c r="K5469" s="8" t="str">
        <f>IF(Sales_Pipeline[[#This Row],[Close_Date]]="","",TEXT(Sales_Pipeline[[#This Row],[Close_Date]],"ddd"))</f>
        <v>Tue</v>
      </c>
      <c r="L5469" s="8" t="str">
        <f>IF(Sales_Pipeline[[#This Row],[Close_Date]]="","",TEXT(Sales_Pipeline[[#This Row],[Close_Date]],"mmm"))</f>
        <v>Aug</v>
      </c>
      <c r="M5469" s="8" t="str">
        <f>IF(Sales_Pipeline[[#This Row],[Close_Date]]="","","Q"&amp;ROUNDUP(MONTH(Sales_Pipeline[[#This Row],[Close_Date]])/3,0))</f>
        <v>Q3</v>
      </c>
      <c r="N5469" s="2" cm="1">
        <f t="array" ref="N5469">IFERROR(_xlfn.IFS(Sales_Pipeline[[#This Row],[Deal_Stage]]="Won",_xlfn.XLOOKUP(Sales_Pipeline[[#This Row],[Product]],Products!$A$2:$A$8,Products!$C$2:$C$8),Sales_Pipeline[[#This Row],[Deal_Stage]]="Lost",_xlfn.XLOOKUP(Sales_Pipeline[[#This Row],[Product]],Products!$A$2:$A$8,Products!$C$2:$C$8)),"")</f>
        <v>4821</v>
      </c>
      <c r="O5469" s="2">
        <v>4252</v>
      </c>
    </row>
    <row r="5470" spans="1:15" x14ac:dyDescent="0.3">
      <c r="A5470" t="s">
        <v>5616</v>
      </c>
      <c r="B5470" t="s">
        <v>21</v>
      </c>
      <c r="C5470" t="str">
        <f>_xlfn.XLOOKUP(Sales_Pipeline[[#This Row],[Sales_Agent]],Sales_Teams[Sales_Agent],Sales_Teams[Manager])</f>
        <v>Cara Losch</v>
      </c>
      <c r="D5470" t="str">
        <f>_xlfn.XLOOKUP(Sales_Pipeline[[#This Row],[Manager]],Sales_Teams[Manager],Sales_Teams[Regional_Office])</f>
        <v>East</v>
      </c>
      <c r="E5470" t="s">
        <v>8953</v>
      </c>
      <c r="F5470" t="s">
        <v>116</v>
      </c>
      <c r="G5470" t="str">
        <f>IFERROR(_xlfn.XLOOKUP(Sales_Pipeline[[#This Row],[Account]],Accounts!$A$2:$A$86,Accounts!$F$2:$F$86),"")</f>
        <v>United States</v>
      </c>
      <c r="H5470" t="s">
        <v>57</v>
      </c>
      <c r="I5470" s="3">
        <v>42945</v>
      </c>
      <c r="J5470" s="3">
        <v>42982</v>
      </c>
      <c r="K5470" s="8" t="str">
        <f>IF(Sales_Pipeline[[#This Row],[Close_Date]]="","",TEXT(Sales_Pipeline[[#This Row],[Close_Date]],"ddd"))</f>
        <v>Mon</v>
      </c>
      <c r="L5470" s="8" t="str">
        <f>IF(Sales_Pipeline[[#This Row],[Close_Date]]="","",TEXT(Sales_Pipeline[[#This Row],[Close_Date]],"mmm"))</f>
        <v>Sep</v>
      </c>
      <c r="M5470" s="8" t="str">
        <f>IF(Sales_Pipeline[[#This Row],[Close_Date]]="","","Q"&amp;ROUNDUP(MONTH(Sales_Pipeline[[#This Row],[Close_Date]])/3,0))</f>
        <v>Q3</v>
      </c>
      <c r="N5470" s="2" cm="1">
        <f t="array" ref="N5470">IFERROR(_xlfn.IFS(Sales_Pipeline[[#This Row],[Deal_Stage]]="Won",_xlfn.XLOOKUP(Sales_Pipeline[[#This Row],[Product]],Products!$A$2:$A$8,Products!$C$2:$C$8),Sales_Pipeline[[#This Row],[Deal_Stage]]="Lost",_xlfn.XLOOKUP(Sales_Pipeline[[#This Row],[Product]],Products!$A$2:$A$8,Products!$C$2:$C$8)),"")</f>
        <v>4821</v>
      </c>
      <c r="O5470" s="2">
        <v>4906</v>
      </c>
    </row>
    <row r="5471" spans="1:15" x14ac:dyDescent="0.3">
      <c r="A5471" t="s">
        <v>5617</v>
      </c>
      <c r="B5471" t="s">
        <v>7</v>
      </c>
      <c r="C5471" t="str">
        <f>_xlfn.XLOOKUP(Sales_Pipeline[[#This Row],[Sales_Agent]],Sales_Teams[Sales_Agent],Sales_Teams[Manager])</f>
        <v>Dustin Brinkmann</v>
      </c>
      <c r="D5471" t="str">
        <f>_xlfn.XLOOKUP(Sales_Pipeline[[#This Row],[Manager]],Sales_Teams[Manager],Sales_Teams[Regional_Office])</f>
        <v>Central</v>
      </c>
      <c r="E5471" t="s">
        <v>84</v>
      </c>
      <c r="G5471" t="str">
        <f>IFERROR(_xlfn.XLOOKUP(Sales_Pipeline[[#This Row],[Account]],Accounts!$A$2:$A$86,Accounts!$F$2:$F$86),"")</f>
        <v/>
      </c>
      <c r="H5471" t="s">
        <v>77</v>
      </c>
      <c r="I5471" s="3">
        <v>42945</v>
      </c>
      <c r="K5471" s="8" t="str">
        <f>IF(Sales_Pipeline[[#This Row],[Close_Date]]="","",TEXT(Sales_Pipeline[[#This Row],[Close_Date]],"ddd"))</f>
        <v/>
      </c>
      <c r="L5471" s="8" t="str">
        <f>IF(Sales_Pipeline[[#This Row],[Close_Date]]="","",TEXT(Sales_Pipeline[[#This Row],[Close_Date]],"mmm"))</f>
        <v/>
      </c>
      <c r="M5471" s="8" t="str">
        <f>IF(Sales_Pipeline[[#This Row],[Close_Date]]="","","Q"&amp;ROUNDUP(MONTH(Sales_Pipeline[[#This Row],[Close_Date]])/3,0))</f>
        <v/>
      </c>
      <c r="N5471" s="2" t="str" cm="1">
        <f t="array" ref="N5471">IFERROR(_xlfn.IFS(Sales_Pipeline[[#This Row],[Deal_Stage]]="Won",_xlfn.XLOOKUP(Sales_Pipeline[[#This Row],[Product]],Products!$A$2:$A$8,Products!$C$2:$C$8),Sales_Pipeline[[#This Row],[Deal_Stage]]="Lost",_xlfn.XLOOKUP(Sales_Pipeline[[#This Row],[Product]],Products!$A$2:$A$8,Products!$C$2:$C$8)),"")</f>
        <v/>
      </c>
      <c r="O5471" s="2">
        <v>0</v>
      </c>
    </row>
    <row r="5472" spans="1:15" x14ac:dyDescent="0.3">
      <c r="A5472" t="s">
        <v>5618</v>
      </c>
      <c r="B5472" t="s">
        <v>7</v>
      </c>
      <c r="C5472" t="str">
        <f>_xlfn.XLOOKUP(Sales_Pipeline[[#This Row],[Sales_Agent]],Sales_Teams[Sales_Agent],Sales_Teams[Manager])</f>
        <v>Dustin Brinkmann</v>
      </c>
      <c r="D5472" t="str">
        <f>_xlfn.XLOOKUP(Sales_Pipeline[[#This Row],[Manager]],Sales_Teams[Manager],Sales_Teams[Regional_Office])</f>
        <v>Central</v>
      </c>
      <c r="E5472" t="s">
        <v>61</v>
      </c>
      <c r="F5472" t="s">
        <v>293</v>
      </c>
      <c r="G5472" t="str">
        <f>IFERROR(_xlfn.XLOOKUP(Sales_Pipeline[[#This Row],[Account]],Accounts!$A$2:$A$86,Accounts!$F$2:$F$86),"")</f>
        <v>United States</v>
      </c>
      <c r="H5472" t="s">
        <v>77</v>
      </c>
      <c r="I5472" s="3">
        <v>42945</v>
      </c>
      <c r="K5472" s="8" t="str">
        <f>IF(Sales_Pipeline[[#This Row],[Close_Date]]="","",TEXT(Sales_Pipeline[[#This Row],[Close_Date]],"ddd"))</f>
        <v/>
      </c>
      <c r="L5472" s="8" t="str">
        <f>IF(Sales_Pipeline[[#This Row],[Close_Date]]="","",TEXT(Sales_Pipeline[[#This Row],[Close_Date]],"mmm"))</f>
        <v/>
      </c>
      <c r="M5472" s="8" t="str">
        <f>IF(Sales_Pipeline[[#This Row],[Close_Date]]="","","Q"&amp;ROUNDUP(MONTH(Sales_Pipeline[[#This Row],[Close_Date]])/3,0))</f>
        <v/>
      </c>
      <c r="N5472" s="2" t="str" cm="1">
        <f t="array" ref="N5472">IFERROR(_xlfn.IFS(Sales_Pipeline[[#This Row],[Deal_Stage]]="Won",_xlfn.XLOOKUP(Sales_Pipeline[[#This Row],[Product]],Products!$A$2:$A$8,Products!$C$2:$C$8),Sales_Pipeline[[#This Row],[Deal_Stage]]="Lost",_xlfn.XLOOKUP(Sales_Pipeline[[#This Row],[Product]],Products!$A$2:$A$8,Products!$C$2:$C$8)),"")</f>
        <v/>
      </c>
      <c r="O5472" s="2">
        <v>0</v>
      </c>
    </row>
    <row r="5473" spans="1:15" x14ac:dyDescent="0.3">
      <c r="A5473" t="s">
        <v>5619</v>
      </c>
      <c r="B5473" t="s">
        <v>7</v>
      </c>
      <c r="C5473" t="str">
        <f>_xlfn.XLOOKUP(Sales_Pipeline[[#This Row],[Sales_Agent]],Sales_Teams[Sales_Agent],Sales_Teams[Manager])</f>
        <v>Dustin Brinkmann</v>
      </c>
      <c r="D5473" t="str">
        <f>_xlfn.XLOOKUP(Sales_Pipeline[[#This Row],[Manager]],Sales_Teams[Manager],Sales_Teams[Regional_Office])</f>
        <v>Central</v>
      </c>
      <c r="E5473" t="s">
        <v>61</v>
      </c>
      <c r="G5473" t="str">
        <f>IFERROR(_xlfn.XLOOKUP(Sales_Pipeline[[#This Row],[Account]],Accounts!$A$2:$A$86,Accounts!$F$2:$F$86),"")</f>
        <v/>
      </c>
      <c r="H5473" t="s">
        <v>77</v>
      </c>
      <c r="I5473" s="3">
        <v>42945</v>
      </c>
      <c r="K5473" s="8" t="str">
        <f>IF(Sales_Pipeline[[#This Row],[Close_Date]]="","",TEXT(Sales_Pipeline[[#This Row],[Close_Date]],"ddd"))</f>
        <v/>
      </c>
      <c r="L5473" s="8" t="str">
        <f>IF(Sales_Pipeline[[#This Row],[Close_Date]]="","",TEXT(Sales_Pipeline[[#This Row],[Close_Date]],"mmm"))</f>
        <v/>
      </c>
      <c r="M5473" s="8" t="str">
        <f>IF(Sales_Pipeline[[#This Row],[Close_Date]]="","","Q"&amp;ROUNDUP(MONTH(Sales_Pipeline[[#This Row],[Close_Date]])/3,0))</f>
        <v/>
      </c>
      <c r="N5473" s="2" t="str" cm="1">
        <f t="array" ref="N5473">IFERROR(_xlfn.IFS(Sales_Pipeline[[#This Row],[Deal_Stage]]="Won",_xlfn.XLOOKUP(Sales_Pipeline[[#This Row],[Product]],Products!$A$2:$A$8,Products!$C$2:$C$8),Sales_Pipeline[[#This Row],[Deal_Stage]]="Lost",_xlfn.XLOOKUP(Sales_Pipeline[[#This Row],[Product]],Products!$A$2:$A$8,Products!$C$2:$C$8)),"")</f>
        <v/>
      </c>
      <c r="O5473" s="2">
        <v>0</v>
      </c>
    </row>
    <row r="5474" spans="1:15" x14ac:dyDescent="0.3">
      <c r="A5474" t="s">
        <v>5620</v>
      </c>
      <c r="B5474" t="s">
        <v>7</v>
      </c>
      <c r="C5474" t="str">
        <f>_xlfn.XLOOKUP(Sales_Pipeline[[#This Row],[Sales_Agent]],Sales_Teams[Sales_Agent],Sales_Teams[Manager])</f>
        <v>Dustin Brinkmann</v>
      </c>
      <c r="D5474" t="str">
        <f>_xlfn.XLOOKUP(Sales_Pipeline[[#This Row],[Manager]],Sales_Teams[Manager],Sales_Teams[Regional_Office])</f>
        <v>Central</v>
      </c>
      <c r="E5474" t="s">
        <v>61</v>
      </c>
      <c r="F5474" t="s">
        <v>333</v>
      </c>
      <c r="G5474" t="str">
        <f>IFERROR(_xlfn.XLOOKUP(Sales_Pipeline[[#This Row],[Account]],Accounts!$A$2:$A$86,Accounts!$F$2:$F$86),"")</f>
        <v>United States</v>
      </c>
      <c r="H5474" t="s">
        <v>82</v>
      </c>
      <c r="I5474" s="3">
        <v>42945</v>
      </c>
      <c r="J5474" s="3">
        <v>42957</v>
      </c>
      <c r="K5474" s="8" t="str">
        <f>IF(Sales_Pipeline[[#This Row],[Close_Date]]="","",TEXT(Sales_Pipeline[[#This Row],[Close_Date]],"ddd"))</f>
        <v>Thu</v>
      </c>
      <c r="L5474" s="8" t="str">
        <f>IF(Sales_Pipeline[[#This Row],[Close_Date]]="","",TEXT(Sales_Pipeline[[#This Row],[Close_Date]],"mmm"))</f>
        <v>Aug</v>
      </c>
      <c r="M5474" s="8" t="str">
        <f>IF(Sales_Pipeline[[#This Row],[Close_Date]]="","","Q"&amp;ROUNDUP(MONTH(Sales_Pipeline[[#This Row],[Close_Date]])/3,0))</f>
        <v>Q3</v>
      </c>
      <c r="N5474" s="2" cm="1">
        <f t="array" ref="N5474">IFERROR(_xlfn.IFS(Sales_Pipeline[[#This Row],[Deal_Stage]]="Won",_xlfn.XLOOKUP(Sales_Pipeline[[#This Row],[Product]],Products!$A$2:$A$8,Products!$C$2:$C$8),Sales_Pipeline[[#This Row],[Deal_Stage]]="Lost",_xlfn.XLOOKUP(Sales_Pipeline[[#This Row],[Product]],Products!$A$2:$A$8,Products!$C$2:$C$8)),"")</f>
        <v>55</v>
      </c>
      <c r="O5474" s="2">
        <v>0</v>
      </c>
    </row>
    <row r="5475" spans="1:15" x14ac:dyDescent="0.3">
      <c r="A5475" t="s">
        <v>5621</v>
      </c>
      <c r="B5475" t="s">
        <v>23</v>
      </c>
      <c r="C5475" t="str">
        <f>_xlfn.XLOOKUP(Sales_Pipeline[[#This Row],[Sales_Agent]],Sales_Teams[Sales_Agent],Sales_Teams[Manager])</f>
        <v>Cara Losch</v>
      </c>
      <c r="D5475" t="str">
        <f>_xlfn.XLOOKUP(Sales_Pipeline[[#This Row],[Manager]],Sales_Teams[Manager],Sales_Teams[Regional_Office])</f>
        <v>East</v>
      </c>
      <c r="E5475" t="s">
        <v>76</v>
      </c>
      <c r="G5475" t="str">
        <f>IFERROR(_xlfn.XLOOKUP(Sales_Pipeline[[#This Row],[Account]],Accounts!$A$2:$A$86,Accounts!$F$2:$F$86),"")</f>
        <v/>
      </c>
      <c r="H5475" t="s">
        <v>77</v>
      </c>
      <c r="I5475" s="3">
        <v>42945</v>
      </c>
      <c r="K5475" s="8" t="str">
        <f>IF(Sales_Pipeline[[#This Row],[Close_Date]]="","",TEXT(Sales_Pipeline[[#This Row],[Close_Date]],"ddd"))</f>
        <v/>
      </c>
      <c r="L5475" s="8" t="str">
        <f>IF(Sales_Pipeline[[#This Row],[Close_Date]]="","",TEXT(Sales_Pipeline[[#This Row],[Close_Date]],"mmm"))</f>
        <v/>
      </c>
      <c r="M5475" s="8" t="str">
        <f>IF(Sales_Pipeline[[#This Row],[Close_Date]]="","","Q"&amp;ROUNDUP(MONTH(Sales_Pipeline[[#This Row],[Close_Date]])/3,0))</f>
        <v/>
      </c>
      <c r="N5475" s="2" t="str" cm="1">
        <f t="array" ref="N5475">IFERROR(_xlfn.IFS(Sales_Pipeline[[#This Row],[Deal_Stage]]="Won",_xlfn.XLOOKUP(Sales_Pipeline[[#This Row],[Product]],Products!$A$2:$A$8,Products!$C$2:$C$8),Sales_Pipeline[[#This Row],[Deal_Stage]]="Lost",_xlfn.XLOOKUP(Sales_Pipeline[[#This Row],[Product]],Products!$A$2:$A$8,Products!$C$2:$C$8)),"")</f>
        <v/>
      </c>
      <c r="O5475" s="2">
        <v>0</v>
      </c>
    </row>
    <row r="5476" spans="1:15" x14ac:dyDescent="0.3">
      <c r="A5476" t="s">
        <v>5622</v>
      </c>
      <c r="B5476" t="s">
        <v>3</v>
      </c>
      <c r="C5476" t="str">
        <f>_xlfn.XLOOKUP(Sales_Pipeline[[#This Row],[Sales_Agent]],Sales_Teams[Sales_Agent],Sales_Teams[Manager])</f>
        <v>Dustin Brinkmann</v>
      </c>
      <c r="D5476" t="str">
        <f>_xlfn.XLOOKUP(Sales_Pipeline[[#This Row],[Manager]],Sales_Teams[Manager],Sales_Teams[Regional_Office])</f>
        <v>Central</v>
      </c>
      <c r="E5476" t="s">
        <v>63</v>
      </c>
      <c r="G5476" t="str">
        <f>IFERROR(_xlfn.XLOOKUP(Sales_Pipeline[[#This Row],[Account]],Accounts!$A$2:$A$86,Accounts!$F$2:$F$86),"")</f>
        <v/>
      </c>
      <c r="H5476" t="s">
        <v>77</v>
      </c>
      <c r="I5476" s="3">
        <v>42946</v>
      </c>
      <c r="K5476" s="8" t="str">
        <f>IF(Sales_Pipeline[[#This Row],[Close_Date]]="","",TEXT(Sales_Pipeline[[#This Row],[Close_Date]],"ddd"))</f>
        <v/>
      </c>
      <c r="L5476" s="8" t="str">
        <f>IF(Sales_Pipeline[[#This Row],[Close_Date]]="","",TEXT(Sales_Pipeline[[#This Row],[Close_Date]],"mmm"))</f>
        <v/>
      </c>
      <c r="M5476" s="8" t="str">
        <f>IF(Sales_Pipeline[[#This Row],[Close_Date]]="","","Q"&amp;ROUNDUP(MONTH(Sales_Pipeline[[#This Row],[Close_Date]])/3,0))</f>
        <v/>
      </c>
      <c r="N5476" s="2" t="str" cm="1">
        <f t="array" ref="N5476">IFERROR(_xlfn.IFS(Sales_Pipeline[[#This Row],[Deal_Stage]]="Won",_xlfn.XLOOKUP(Sales_Pipeline[[#This Row],[Product]],Products!$A$2:$A$8,Products!$C$2:$C$8),Sales_Pipeline[[#This Row],[Deal_Stage]]="Lost",_xlfn.XLOOKUP(Sales_Pipeline[[#This Row],[Product]],Products!$A$2:$A$8,Products!$C$2:$C$8)),"")</f>
        <v/>
      </c>
      <c r="O5476" s="2">
        <v>0</v>
      </c>
    </row>
    <row r="5477" spans="1:15" x14ac:dyDescent="0.3">
      <c r="A5477" t="s">
        <v>5623</v>
      </c>
      <c r="B5477" t="s">
        <v>3</v>
      </c>
      <c r="C5477" t="str">
        <f>_xlfn.XLOOKUP(Sales_Pipeline[[#This Row],[Sales_Agent]],Sales_Teams[Sales_Agent],Sales_Teams[Manager])</f>
        <v>Dustin Brinkmann</v>
      </c>
      <c r="D5477" t="str">
        <f>_xlfn.XLOOKUP(Sales_Pipeline[[#This Row],[Manager]],Sales_Teams[Manager],Sales_Teams[Regional_Office])</f>
        <v>Central</v>
      </c>
      <c r="E5477" t="s">
        <v>63</v>
      </c>
      <c r="G5477" t="str">
        <f>IFERROR(_xlfn.XLOOKUP(Sales_Pipeline[[#This Row],[Account]],Accounts!$A$2:$A$86,Accounts!$F$2:$F$86),"")</f>
        <v/>
      </c>
      <c r="H5477" t="s">
        <v>77</v>
      </c>
      <c r="I5477" s="3">
        <v>42946</v>
      </c>
      <c r="K5477" s="8" t="str">
        <f>IF(Sales_Pipeline[[#This Row],[Close_Date]]="","",TEXT(Sales_Pipeline[[#This Row],[Close_Date]],"ddd"))</f>
        <v/>
      </c>
      <c r="L5477" s="8" t="str">
        <f>IF(Sales_Pipeline[[#This Row],[Close_Date]]="","",TEXT(Sales_Pipeline[[#This Row],[Close_Date]],"mmm"))</f>
        <v/>
      </c>
      <c r="M5477" s="8" t="str">
        <f>IF(Sales_Pipeline[[#This Row],[Close_Date]]="","","Q"&amp;ROUNDUP(MONTH(Sales_Pipeline[[#This Row],[Close_Date]])/3,0))</f>
        <v/>
      </c>
      <c r="N5477" s="2" t="str" cm="1">
        <f t="array" ref="N5477">IFERROR(_xlfn.IFS(Sales_Pipeline[[#This Row],[Deal_Stage]]="Won",_xlfn.XLOOKUP(Sales_Pipeline[[#This Row],[Product]],Products!$A$2:$A$8,Products!$C$2:$C$8),Sales_Pipeline[[#This Row],[Deal_Stage]]="Lost",_xlfn.XLOOKUP(Sales_Pipeline[[#This Row],[Product]],Products!$A$2:$A$8,Products!$C$2:$C$8)),"")</f>
        <v/>
      </c>
      <c r="O5477" s="2">
        <v>0</v>
      </c>
    </row>
    <row r="5478" spans="1:15" x14ac:dyDescent="0.3">
      <c r="A5478" t="s">
        <v>5624</v>
      </c>
      <c r="B5478" t="s">
        <v>3</v>
      </c>
      <c r="C5478" t="str">
        <f>_xlfn.XLOOKUP(Sales_Pipeline[[#This Row],[Sales_Agent]],Sales_Teams[Sales_Agent],Sales_Teams[Manager])</f>
        <v>Dustin Brinkmann</v>
      </c>
      <c r="D5478" t="str">
        <f>_xlfn.XLOOKUP(Sales_Pipeline[[#This Row],[Manager]],Sales_Teams[Manager],Sales_Teams[Regional_Office])</f>
        <v>Central</v>
      </c>
      <c r="E5478" t="s">
        <v>61</v>
      </c>
      <c r="G5478" t="str">
        <f>IFERROR(_xlfn.XLOOKUP(Sales_Pipeline[[#This Row],[Account]],Accounts!$A$2:$A$86,Accounts!$F$2:$F$86),"")</f>
        <v/>
      </c>
      <c r="H5478" t="s">
        <v>77</v>
      </c>
      <c r="I5478" s="3">
        <v>42946</v>
      </c>
      <c r="K5478" s="8" t="str">
        <f>IF(Sales_Pipeline[[#This Row],[Close_Date]]="","",TEXT(Sales_Pipeline[[#This Row],[Close_Date]],"ddd"))</f>
        <v/>
      </c>
      <c r="L5478" s="8" t="str">
        <f>IF(Sales_Pipeline[[#This Row],[Close_Date]]="","",TEXT(Sales_Pipeline[[#This Row],[Close_Date]],"mmm"))</f>
        <v/>
      </c>
      <c r="M5478" s="8" t="str">
        <f>IF(Sales_Pipeline[[#This Row],[Close_Date]]="","","Q"&amp;ROUNDUP(MONTH(Sales_Pipeline[[#This Row],[Close_Date]])/3,0))</f>
        <v/>
      </c>
      <c r="N5478" s="2" t="str" cm="1">
        <f t="array" ref="N5478">IFERROR(_xlfn.IFS(Sales_Pipeline[[#This Row],[Deal_Stage]]="Won",_xlfn.XLOOKUP(Sales_Pipeline[[#This Row],[Product]],Products!$A$2:$A$8,Products!$C$2:$C$8),Sales_Pipeline[[#This Row],[Deal_Stage]]="Lost",_xlfn.XLOOKUP(Sales_Pipeline[[#This Row],[Product]],Products!$A$2:$A$8,Products!$C$2:$C$8)),"")</f>
        <v/>
      </c>
      <c r="O5478" s="2">
        <v>0</v>
      </c>
    </row>
    <row r="5479" spans="1:15" x14ac:dyDescent="0.3">
      <c r="A5479" t="s">
        <v>5625</v>
      </c>
      <c r="B5479" t="s">
        <v>3</v>
      </c>
      <c r="C5479" t="str">
        <f>_xlfn.XLOOKUP(Sales_Pipeline[[#This Row],[Sales_Agent]],Sales_Teams[Sales_Agent],Sales_Teams[Manager])</f>
        <v>Dustin Brinkmann</v>
      </c>
      <c r="D5479" t="str">
        <f>_xlfn.XLOOKUP(Sales_Pipeline[[#This Row],[Manager]],Sales_Teams[Manager],Sales_Teams[Regional_Office])</f>
        <v>Central</v>
      </c>
      <c r="E5479" t="s">
        <v>61</v>
      </c>
      <c r="G5479" t="str">
        <f>IFERROR(_xlfn.XLOOKUP(Sales_Pipeline[[#This Row],[Account]],Accounts!$A$2:$A$86,Accounts!$F$2:$F$86),"")</f>
        <v/>
      </c>
      <c r="H5479" t="s">
        <v>77</v>
      </c>
      <c r="I5479" s="3">
        <v>42946</v>
      </c>
      <c r="K5479" s="8" t="str">
        <f>IF(Sales_Pipeline[[#This Row],[Close_Date]]="","",TEXT(Sales_Pipeline[[#This Row],[Close_Date]],"ddd"))</f>
        <v/>
      </c>
      <c r="L5479" s="8" t="str">
        <f>IF(Sales_Pipeline[[#This Row],[Close_Date]]="","",TEXT(Sales_Pipeline[[#This Row],[Close_Date]],"mmm"))</f>
        <v/>
      </c>
      <c r="M5479" s="8" t="str">
        <f>IF(Sales_Pipeline[[#This Row],[Close_Date]]="","","Q"&amp;ROUNDUP(MONTH(Sales_Pipeline[[#This Row],[Close_Date]])/3,0))</f>
        <v/>
      </c>
      <c r="N5479" s="2" t="str" cm="1">
        <f t="array" ref="N5479">IFERROR(_xlfn.IFS(Sales_Pipeline[[#This Row],[Deal_Stage]]="Won",_xlfn.XLOOKUP(Sales_Pipeline[[#This Row],[Product]],Products!$A$2:$A$8,Products!$C$2:$C$8),Sales_Pipeline[[#This Row],[Deal_Stage]]="Lost",_xlfn.XLOOKUP(Sales_Pipeline[[#This Row],[Product]],Products!$A$2:$A$8,Products!$C$2:$C$8)),"")</f>
        <v/>
      </c>
      <c r="O5479" s="2">
        <v>0</v>
      </c>
    </row>
    <row r="5480" spans="1:15" x14ac:dyDescent="0.3">
      <c r="A5480" t="s">
        <v>5626</v>
      </c>
      <c r="B5480" t="s">
        <v>3</v>
      </c>
      <c r="C5480" t="str">
        <f>_xlfn.XLOOKUP(Sales_Pipeline[[#This Row],[Sales_Agent]],Sales_Teams[Sales_Agent],Sales_Teams[Manager])</f>
        <v>Dustin Brinkmann</v>
      </c>
      <c r="D5480" t="str">
        <f>_xlfn.XLOOKUP(Sales_Pipeline[[#This Row],[Manager]],Sales_Teams[Manager],Sales_Teams[Regional_Office])</f>
        <v>Central</v>
      </c>
      <c r="E5480" t="s">
        <v>84</v>
      </c>
      <c r="F5480" t="s">
        <v>150</v>
      </c>
      <c r="G5480" t="str">
        <f>IFERROR(_xlfn.XLOOKUP(Sales_Pipeline[[#This Row],[Account]],Accounts!$A$2:$A$86,Accounts!$F$2:$F$86),"")</f>
        <v>United States</v>
      </c>
      <c r="H5480" t="s">
        <v>82</v>
      </c>
      <c r="I5480" s="3">
        <v>42946</v>
      </c>
      <c r="J5480" s="3">
        <v>42954</v>
      </c>
      <c r="K5480" s="8" t="str">
        <f>IF(Sales_Pipeline[[#This Row],[Close_Date]]="","",TEXT(Sales_Pipeline[[#This Row],[Close_Date]],"ddd"))</f>
        <v>Mon</v>
      </c>
      <c r="L5480" s="8" t="str">
        <f>IF(Sales_Pipeline[[#This Row],[Close_Date]]="","",TEXT(Sales_Pipeline[[#This Row],[Close_Date]],"mmm"))</f>
        <v>Aug</v>
      </c>
      <c r="M5480" s="8" t="str">
        <f>IF(Sales_Pipeline[[#This Row],[Close_Date]]="","","Q"&amp;ROUNDUP(MONTH(Sales_Pipeline[[#This Row],[Close_Date]])/3,0))</f>
        <v>Q3</v>
      </c>
      <c r="N5480" s="2" cm="1">
        <f t="array" ref="N5480">IFERROR(_xlfn.IFS(Sales_Pipeline[[#This Row],[Deal_Stage]]="Won",_xlfn.XLOOKUP(Sales_Pipeline[[#This Row],[Product]],Products!$A$2:$A$8,Products!$C$2:$C$8),Sales_Pipeline[[#This Row],[Deal_Stage]]="Lost",_xlfn.XLOOKUP(Sales_Pipeline[[#This Row],[Product]],Products!$A$2:$A$8,Products!$C$2:$C$8)),"")</f>
        <v>5482</v>
      </c>
      <c r="O5480" s="2">
        <v>0</v>
      </c>
    </row>
    <row r="5481" spans="1:15" x14ac:dyDescent="0.3">
      <c r="A5481" t="s">
        <v>5627</v>
      </c>
      <c r="B5481" t="s">
        <v>30</v>
      </c>
      <c r="C5481" t="str">
        <f>_xlfn.XLOOKUP(Sales_Pipeline[[#This Row],[Sales_Agent]],Sales_Teams[Sales_Agent],Sales_Teams[Manager])</f>
        <v>Rocco Neubert</v>
      </c>
      <c r="D5481" t="str">
        <f>_xlfn.XLOOKUP(Sales_Pipeline[[#This Row],[Manager]],Sales_Teams[Manager],Sales_Teams[Regional_Office])</f>
        <v>East</v>
      </c>
      <c r="E5481" t="s">
        <v>61</v>
      </c>
      <c r="F5481" t="s">
        <v>123</v>
      </c>
      <c r="G5481" t="str">
        <f>IFERROR(_xlfn.XLOOKUP(Sales_Pipeline[[#This Row],[Account]],Accounts!$A$2:$A$86,Accounts!$F$2:$F$86),"")</f>
        <v>United States</v>
      </c>
      <c r="H5481" t="s">
        <v>77</v>
      </c>
      <c r="I5481" s="3">
        <v>42946</v>
      </c>
      <c r="K5481" s="8" t="str">
        <f>IF(Sales_Pipeline[[#This Row],[Close_Date]]="","",TEXT(Sales_Pipeline[[#This Row],[Close_Date]],"ddd"))</f>
        <v/>
      </c>
      <c r="L5481" s="8" t="str">
        <f>IF(Sales_Pipeline[[#This Row],[Close_Date]]="","",TEXT(Sales_Pipeline[[#This Row],[Close_Date]],"mmm"))</f>
        <v/>
      </c>
      <c r="M5481" s="8" t="str">
        <f>IF(Sales_Pipeline[[#This Row],[Close_Date]]="","","Q"&amp;ROUNDUP(MONTH(Sales_Pipeline[[#This Row],[Close_Date]])/3,0))</f>
        <v/>
      </c>
      <c r="N5481" s="2" t="str" cm="1">
        <f t="array" ref="N5481">IFERROR(_xlfn.IFS(Sales_Pipeline[[#This Row],[Deal_Stage]]="Won",_xlfn.XLOOKUP(Sales_Pipeline[[#This Row],[Product]],Products!$A$2:$A$8,Products!$C$2:$C$8),Sales_Pipeline[[#This Row],[Deal_Stage]]="Lost",_xlfn.XLOOKUP(Sales_Pipeline[[#This Row],[Product]],Products!$A$2:$A$8,Products!$C$2:$C$8)),"")</f>
        <v/>
      </c>
      <c r="O5481" s="2">
        <v>0</v>
      </c>
    </row>
    <row r="5482" spans="1:15" x14ac:dyDescent="0.3">
      <c r="A5482" t="s">
        <v>5628</v>
      </c>
      <c r="B5482" t="s">
        <v>27</v>
      </c>
      <c r="C5482" t="str">
        <f>_xlfn.XLOOKUP(Sales_Pipeline[[#This Row],[Sales_Agent]],Sales_Teams[Sales_Agent],Sales_Teams[Manager])</f>
        <v>Rocco Neubert</v>
      </c>
      <c r="D5482" t="str">
        <f>_xlfn.XLOOKUP(Sales_Pipeline[[#This Row],[Manager]],Sales_Teams[Manager],Sales_Teams[Regional_Office])</f>
        <v>East</v>
      </c>
      <c r="E5482" t="s">
        <v>55</v>
      </c>
      <c r="G5482" t="str">
        <f>IFERROR(_xlfn.XLOOKUP(Sales_Pipeline[[#This Row],[Account]],Accounts!$A$2:$A$86,Accounts!$F$2:$F$86),"")</f>
        <v/>
      </c>
      <c r="H5482" t="s">
        <v>77</v>
      </c>
      <c r="I5482" s="3">
        <v>42946</v>
      </c>
      <c r="K5482" s="8" t="str">
        <f>IF(Sales_Pipeline[[#This Row],[Close_Date]]="","",TEXT(Sales_Pipeline[[#This Row],[Close_Date]],"ddd"))</f>
        <v/>
      </c>
      <c r="L5482" s="8" t="str">
        <f>IF(Sales_Pipeline[[#This Row],[Close_Date]]="","",TEXT(Sales_Pipeline[[#This Row],[Close_Date]],"mmm"))</f>
        <v/>
      </c>
      <c r="M5482" s="8" t="str">
        <f>IF(Sales_Pipeline[[#This Row],[Close_Date]]="","","Q"&amp;ROUNDUP(MONTH(Sales_Pipeline[[#This Row],[Close_Date]])/3,0))</f>
        <v/>
      </c>
      <c r="N5482" s="2" t="str" cm="1">
        <f t="array" ref="N5482">IFERROR(_xlfn.IFS(Sales_Pipeline[[#This Row],[Deal_Stage]]="Won",_xlfn.XLOOKUP(Sales_Pipeline[[#This Row],[Product]],Products!$A$2:$A$8,Products!$C$2:$C$8),Sales_Pipeline[[#This Row],[Deal_Stage]]="Lost",_xlfn.XLOOKUP(Sales_Pipeline[[#This Row],[Product]],Products!$A$2:$A$8,Products!$C$2:$C$8)),"")</f>
        <v/>
      </c>
      <c r="O5482" s="2">
        <v>0</v>
      </c>
    </row>
    <row r="5483" spans="1:15" x14ac:dyDescent="0.3">
      <c r="A5483" t="s">
        <v>5629</v>
      </c>
      <c r="B5483" t="s">
        <v>6</v>
      </c>
      <c r="C5483" t="str">
        <f>_xlfn.XLOOKUP(Sales_Pipeline[[#This Row],[Sales_Agent]],Sales_Teams[Sales_Agent],Sales_Teams[Manager])</f>
        <v>Dustin Brinkmann</v>
      </c>
      <c r="D5483" t="str">
        <f>_xlfn.XLOOKUP(Sales_Pipeline[[#This Row],[Manager]],Sales_Teams[Manager],Sales_Teams[Regional_Office])</f>
        <v>Central</v>
      </c>
      <c r="E5483" t="s">
        <v>76</v>
      </c>
      <c r="G5483" t="str">
        <f>IFERROR(_xlfn.XLOOKUP(Sales_Pipeline[[#This Row],[Account]],Accounts!$A$2:$A$86,Accounts!$F$2:$F$86),"")</f>
        <v/>
      </c>
      <c r="H5483" t="s">
        <v>77</v>
      </c>
      <c r="I5483" s="3">
        <v>42946</v>
      </c>
      <c r="K5483" s="8" t="str">
        <f>IF(Sales_Pipeline[[#This Row],[Close_Date]]="","",TEXT(Sales_Pipeline[[#This Row],[Close_Date]],"ddd"))</f>
        <v/>
      </c>
      <c r="L5483" s="8" t="str">
        <f>IF(Sales_Pipeline[[#This Row],[Close_Date]]="","",TEXT(Sales_Pipeline[[#This Row],[Close_Date]],"mmm"))</f>
        <v/>
      </c>
      <c r="M5483" s="8" t="str">
        <f>IF(Sales_Pipeline[[#This Row],[Close_Date]]="","","Q"&amp;ROUNDUP(MONTH(Sales_Pipeline[[#This Row],[Close_Date]])/3,0))</f>
        <v/>
      </c>
      <c r="N5483" s="2" t="str" cm="1">
        <f t="array" ref="N5483">IFERROR(_xlfn.IFS(Sales_Pipeline[[#This Row],[Deal_Stage]]="Won",_xlfn.XLOOKUP(Sales_Pipeline[[#This Row],[Product]],Products!$A$2:$A$8,Products!$C$2:$C$8),Sales_Pipeline[[#This Row],[Deal_Stage]]="Lost",_xlfn.XLOOKUP(Sales_Pipeline[[#This Row],[Product]],Products!$A$2:$A$8,Products!$C$2:$C$8)),"")</f>
        <v/>
      </c>
      <c r="O5483" s="2">
        <v>0</v>
      </c>
    </row>
    <row r="5484" spans="1:15" x14ac:dyDescent="0.3">
      <c r="A5484" t="s">
        <v>5630</v>
      </c>
      <c r="B5484" t="s">
        <v>20</v>
      </c>
      <c r="C5484" t="str">
        <f>_xlfn.XLOOKUP(Sales_Pipeline[[#This Row],[Sales_Agent]],Sales_Teams[Sales_Agent],Sales_Teams[Manager])</f>
        <v>Cara Losch</v>
      </c>
      <c r="D5484" t="str">
        <f>_xlfn.XLOOKUP(Sales_Pipeline[[#This Row],[Manager]],Sales_Teams[Manager],Sales_Teams[Regional_Office])</f>
        <v>East</v>
      </c>
      <c r="E5484" t="s">
        <v>76</v>
      </c>
      <c r="F5484" t="s">
        <v>206</v>
      </c>
      <c r="G5484" t="str">
        <f>IFERROR(_xlfn.XLOOKUP(Sales_Pipeline[[#This Row],[Account]],Accounts!$A$2:$A$86,Accounts!$F$2:$F$86),"")</f>
        <v>United States</v>
      </c>
      <c r="H5484" t="s">
        <v>57</v>
      </c>
      <c r="I5484" s="3">
        <v>42946</v>
      </c>
      <c r="J5484" s="3">
        <v>43057</v>
      </c>
      <c r="K5484" s="8" t="str">
        <f>IF(Sales_Pipeline[[#This Row],[Close_Date]]="","",TEXT(Sales_Pipeline[[#This Row],[Close_Date]],"ddd"))</f>
        <v>Sat</v>
      </c>
      <c r="L5484" s="8" t="str">
        <f>IF(Sales_Pipeline[[#This Row],[Close_Date]]="","",TEXT(Sales_Pipeline[[#This Row],[Close_Date]],"mmm"))</f>
        <v>Nov</v>
      </c>
      <c r="M5484" s="8" t="str">
        <f>IF(Sales_Pipeline[[#This Row],[Close_Date]]="","","Q"&amp;ROUNDUP(MONTH(Sales_Pipeline[[#This Row],[Close_Date]])/3,0))</f>
        <v>Q4</v>
      </c>
      <c r="N5484" s="2" cm="1">
        <f t="array" ref="N5484">IFERROR(_xlfn.IFS(Sales_Pipeline[[#This Row],[Deal_Stage]]="Won",_xlfn.XLOOKUP(Sales_Pipeline[[#This Row],[Product]],Products!$A$2:$A$8,Products!$C$2:$C$8),Sales_Pipeline[[#This Row],[Deal_Stage]]="Lost",_xlfn.XLOOKUP(Sales_Pipeline[[#This Row],[Product]],Products!$A$2:$A$8,Products!$C$2:$C$8)),"")</f>
        <v>3393</v>
      </c>
      <c r="O5484" s="2">
        <v>3113</v>
      </c>
    </row>
    <row r="5485" spans="1:15" x14ac:dyDescent="0.3">
      <c r="A5485" t="s">
        <v>5631</v>
      </c>
      <c r="B5485" t="s">
        <v>25</v>
      </c>
      <c r="C5485" t="str">
        <f>_xlfn.XLOOKUP(Sales_Pipeline[[#This Row],[Sales_Agent]],Sales_Teams[Sales_Agent],Sales_Teams[Manager])</f>
        <v>Rocco Neubert</v>
      </c>
      <c r="D5485" t="str">
        <f>_xlfn.XLOOKUP(Sales_Pipeline[[#This Row],[Manager]],Sales_Teams[Manager],Sales_Teams[Regional_Office])</f>
        <v>East</v>
      </c>
      <c r="E5485" t="s">
        <v>55</v>
      </c>
      <c r="F5485" t="s">
        <v>760</v>
      </c>
      <c r="G5485" t="str">
        <f>IFERROR(_xlfn.XLOOKUP(Sales_Pipeline[[#This Row],[Account]],Accounts!$A$2:$A$86,Accounts!$F$2:$F$86),"")</f>
        <v>United States</v>
      </c>
      <c r="H5485" t="s">
        <v>57</v>
      </c>
      <c r="I5485" s="3">
        <v>42946</v>
      </c>
      <c r="J5485" s="3">
        <v>42957</v>
      </c>
      <c r="K5485" s="8" t="str">
        <f>IF(Sales_Pipeline[[#This Row],[Close_Date]]="","",TEXT(Sales_Pipeline[[#This Row],[Close_Date]],"ddd"))</f>
        <v>Thu</v>
      </c>
      <c r="L5485" s="8" t="str">
        <f>IF(Sales_Pipeline[[#This Row],[Close_Date]]="","",TEXT(Sales_Pipeline[[#This Row],[Close_Date]],"mmm"))</f>
        <v>Aug</v>
      </c>
      <c r="M5485" s="8" t="str">
        <f>IF(Sales_Pipeline[[#This Row],[Close_Date]]="","","Q"&amp;ROUNDUP(MONTH(Sales_Pipeline[[#This Row],[Close_Date]])/3,0))</f>
        <v>Q3</v>
      </c>
      <c r="N5485" s="2" cm="1">
        <f t="array" ref="N5485">IFERROR(_xlfn.IFS(Sales_Pipeline[[#This Row],[Deal_Stage]]="Won",_xlfn.XLOOKUP(Sales_Pipeline[[#This Row],[Product]],Products!$A$2:$A$8,Products!$C$2:$C$8),Sales_Pipeline[[#This Row],[Deal_Stage]]="Lost",_xlfn.XLOOKUP(Sales_Pipeline[[#This Row],[Product]],Products!$A$2:$A$8,Products!$C$2:$C$8)),"")</f>
        <v>1096</v>
      </c>
      <c r="O5485" s="2">
        <v>1097</v>
      </c>
    </row>
    <row r="5486" spans="1:15" x14ac:dyDescent="0.3">
      <c r="A5486" t="s">
        <v>5632</v>
      </c>
      <c r="B5486" t="s">
        <v>15</v>
      </c>
      <c r="C5486" t="str">
        <f>_xlfn.XLOOKUP(Sales_Pipeline[[#This Row],[Sales_Agent]],Sales_Teams[Sales_Agent],Sales_Teams[Manager])</f>
        <v>Melvin Marxen</v>
      </c>
      <c r="D5486" t="str">
        <f>_xlfn.XLOOKUP(Sales_Pipeline[[#This Row],[Manager]],Sales_Teams[Manager],Sales_Teams[Regional_Office])</f>
        <v>Central</v>
      </c>
      <c r="E5486" t="s">
        <v>63</v>
      </c>
      <c r="G5486" t="str">
        <f>IFERROR(_xlfn.XLOOKUP(Sales_Pipeline[[#This Row],[Account]],Accounts!$A$2:$A$86,Accounts!$F$2:$F$86),"")</f>
        <v/>
      </c>
      <c r="H5486" t="s">
        <v>77</v>
      </c>
      <c r="I5486" s="3">
        <v>42946</v>
      </c>
      <c r="K5486" s="8" t="str">
        <f>IF(Sales_Pipeline[[#This Row],[Close_Date]]="","",TEXT(Sales_Pipeline[[#This Row],[Close_Date]],"ddd"))</f>
        <v/>
      </c>
      <c r="L5486" s="8" t="str">
        <f>IF(Sales_Pipeline[[#This Row],[Close_Date]]="","",TEXT(Sales_Pipeline[[#This Row],[Close_Date]],"mmm"))</f>
        <v/>
      </c>
      <c r="M5486" s="8" t="str">
        <f>IF(Sales_Pipeline[[#This Row],[Close_Date]]="","","Q"&amp;ROUNDUP(MONTH(Sales_Pipeline[[#This Row],[Close_Date]])/3,0))</f>
        <v/>
      </c>
      <c r="N5486" s="2" t="str" cm="1">
        <f t="array" ref="N5486">IFERROR(_xlfn.IFS(Sales_Pipeline[[#This Row],[Deal_Stage]]="Won",_xlfn.XLOOKUP(Sales_Pipeline[[#This Row],[Product]],Products!$A$2:$A$8,Products!$C$2:$C$8),Sales_Pipeline[[#This Row],[Deal_Stage]]="Lost",_xlfn.XLOOKUP(Sales_Pipeline[[#This Row],[Product]],Products!$A$2:$A$8,Products!$C$2:$C$8)),"")</f>
        <v/>
      </c>
      <c r="O5486" s="2">
        <v>0</v>
      </c>
    </row>
    <row r="5487" spans="1:15" x14ac:dyDescent="0.3">
      <c r="A5487" t="s">
        <v>5633</v>
      </c>
      <c r="B5487" t="s">
        <v>15</v>
      </c>
      <c r="C5487" t="str">
        <f>_xlfn.XLOOKUP(Sales_Pipeline[[#This Row],[Sales_Agent]],Sales_Teams[Sales_Agent],Sales_Teams[Manager])</f>
        <v>Melvin Marxen</v>
      </c>
      <c r="D5487" t="str">
        <f>_xlfn.XLOOKUP(Sales_Pipeline[[#This Row],[Manager]],Sales_Teams[Manager],Sales_Teams[Regional_Office])</f>
        <v>Central</v>
      </c>
      <c r="E5487" t="s">
        <v>55</v>
      </c>
      <c r="G5487" t="str">
        <f>IFERROR(_xlfn.XLOOKUP(Sales_Pipeline[[#This Row],[Account]],Accounts!$A$2:$A$86,Accounts!$F$2:$F$86),"")</f>
        <v/>
      </c>
      <c r="H5487" t="s">
        <v>77</v>
      </c>
      <c r="I5487" s="3">
        <v>42946</v>
      </c>
      <c r="K5487" s="8" t="str">
        <f>IF(Sales_Pipeline[[#This Row],[Close_Date]]="","",TEXT(Sales_Pipeline[[#This Row],[Close_Date]],"ddd"))</f>
        <v/>
      </c>
      <c r="L5487" s="8" t="str">
        <f>IF(Sales_Pipeline[[#This Row],[Close_Date]]="","",TEXT(Sales_Pipeline[[#This Row],[Close_Date]],"mmm"))</f>
        <v/>
      </c>
      <c r="M5487" s="8" t="str">
        <f>IF(Sales_Pipeline[[#This Row],[Close_Date]]="","","Q"&amp;ROUNDUP(MONTH(Sales_Pipeline[[#This Row],[Close_Date]])/3,0))</f>
        <v/>
      </c>
      <c r="N5487" s="2" t="str" cm="1">
        <f t="array" ref="N5487">IFERROR(_xlfn.IFS(Sales_Pipeline[[#This Row],[Deal_Stage]]="Won",_xlfn.XLOOKUP(Sales_Pipeline[[#This Row],[Product]],Products!$A$2:$A$8,Products!$C$2:$C$8),Sales_Pipeline[[#This Row],[Deal_Stage]]="Lost",_xlfn.XLOOKUP(Sales_Pipeline[[#This Row],[Product]],Products!$A$2:$A$8,Products!$C$2:$C$8)),"")</f>
        <v/>
      </c>
      <c r="O5487" s="2">
        <v>0</v>
      </c>
    </row>
    <row r="5488" spans="1:15" x14ac:dyDescent="0.3">
      <c r="A5488" t="s">
        <v>5634</v>
      </c>
      <c r="B5488" t="s">
        <v>15</v>
      </c>
      <c r="C5488" t="str">
        <f>_xlfn.XLOOKUP(Sales_Pipeline[[#This Row],[Sales_Agent]],Sales_Teams[Sales_Agent],Sales_Teams[Manager])</f>
        <v>Melvin Marxen</v>
      </c>
      <c r="D5488" t="str">
        <f>_xlfn.XLOOKUP(Sales_Pipeline[[#This Row],[Manager]],Sales_Teams[Manager],Sales_Teams[Regional_Office])</f>
        <v>Central</v>
      </c>
      <c r="E5488" t="s">
        <v>84</v>
      </c>
      <c r="F5488" t="s">
        <v>247</v>
      </c>
      <c r="G5488" t="str">
        <f>IFERROR(_xlfn.XLOOKUP(Sales_Pipeline[[#This Row],[Account]],Accounts!$A$2:$A$86,Accounts!$F$2:$F$86),"")</f>
        <v>United States</v>
      </c>
      <c r="H5488" t="s">
        <v>77</v>
      </c>
      <c r="I5488" s="3">
        <v>42946</v>
      </c>
      <c r="K5488" s="8" t="str">
        <f>IF(Sales_Pipeline[[#This Row],[Close_Date]]="","",TEXT(Sales_Pipeline[[#This Row],[Close_Date]],"ddd"))</f>
        <v/>
      </c>
      <c r="L5488" s="8" t="str">
        <f>IF(Sales_Pipeline[[#This Row],[Close_Date]]="","",TEXT(Sales_Pipeline[[#This Row],[Close_Date]],"mmm"))</f>
        <v/>
      </c>
      <c r="M5488" s="8" t="str">
        <f>IF(Sales_Pipeline[[#This Row],[Close_Date]]="","","Q"&amp;ROUNDUP(MONTH(Sales_Pipeline[[#This Row],[Close_Date]])/3,0))</f>
        <v/>
      </c>
      <c r="N5488" s="2" t="str" cm="1">
        <f t="array" ref="N5488">IFERROR(_xlfn.IFS(Sales_Pipeline[[#This Row],[Deal_Stage]]="Won",_xlfn.XLOOKUP(Sales_Pipeline[[#This Row],[Product]],Products!$A$2:$A$8,Products!$C$2:$C$8),Sales_Pipeline[[#This Row],[Deal_Stage]]="Lost",_xlfn.XLOOKUP(Sales_Pipeline[[#This Row],[Product]],Products!$A$2:$A$8,Products!$C$2:$C$8)),"")</f>
        <v/>
      </c>
      <c r="O5488" s="2">
        <v>0</v>
      </c>
    </row>
    <row r="5489" spans="1:15" x14ac:dyDescent="0.3">
      <c r="A5489" t="s">
        <v>5635</v>
      </c>
      <c r="B5489" t="s">
        <v>15</v>
      </c>
      <c r="C5489" t="str">
        <f>_xlfn.XLOOKUP(Sales_Pipeline[[#This Row],[Sales_Agent]],Sales_Teams[Sales_Agent],Sales_Teams[Manager])</f>
        <v>Melvin Marxen</v>
      </c>
      <c r="D5489" t="str">
        <f>_xlfn.XLOOKUP(Sales_Pipeline[[#This Row],[Manager]],Sales_Teams[Manager],Sales_Teams[Regional_Office])</f>
        <v>Central</v>
      </c>
      <c r="E5489" t="s">
        <v>8953</v>
      </c>
      <c r="F5489" t="s">
        <v>70</v>
      </c>
      <c r="G5489" t="str">
        <f>IFERROR(_xlfn.XLOOKUP(Sales_Pipeline[[#This Row],[Account]],Accounts!$A$2:$A$86,Accounts!$F$2:$F$86),"")</f>
        <v>United States</v>
      </c>
      <c r="H5489" t="s">
        <v>77</v>
      </c>
      <c r="I5489" s="3">
        <v>42946</v>
      </c>
      <c r="K5489" s="8" t="str">
        <f>IF(Sales_Pipeline[[#This Row],[Close_Date]]="","",TEXT(Sales_Pipeline[[#This Row],[Close_Date]],"ddd"))</f>
        <v/>
      </c>
      <c r="L5489" s="8" t="str">
        <f>IF(Sales_Pipeline[[#This Row],[Close_Date]]="","",TEXT(Sales_Pipeline[[#This Row],[Close_Date]],"mmm"))</f>
        <v/>
      </c>
      <c r="M5489" s="8" t="str">
        <f>IF(Sales_Pipeline[[#This Row],[Close_Date]]="","","Q"&amp;ROUNDUP(MONTH(Sales_Pipeline[[#This Row],[Close_Date]])/3,0))</f>
        <v/>
      </c>
      <c r="N5489" s="2" t="str" cm="1">
        <f t="array" ref="N5489">IFERROR(_xlfn.IFS(Sales_Pipeline[[#This Row],[Deal_Stage]]="Won",_xlfn.XLOOKUP(Sales_Pipeline[[#This Row],[Product]],Products!$A$2:$A$8,Products!$C$2:$C$8),Sales_Pipeline[[#This Row],[Deal_Stage]]="Lost",_xlfn.XLOOKUP(Sales_Pipeline[[#This Row],[Product]],Products!$A$2:$A$8,Products!$C$2:$C$8)),"")</f>
        <v/>
      </c>
      <c r="O5489" s="2">
        <v>0</v>
      </c>
    </row>
    <row r="5490" spans="1:15" x14ac:dyDescent="0.3">
      <c r="A5490" t="s">
        <v>5636</v>
      </c>
      <c r="B5490" t="s">
        <v>15</v>
      </c>
      <c r="C5490" t="str">
        <f>_xlfn.XLOOKUP(Sales_Pipeline[[#This Row],[Sales_Agent]],Sales_Teams[Sales_Agent],Sales_Teams[Manager])</f>
        <v>Melvin Marxen</v>
      </c>
      <c r="D5490" t="str">
        <f>_xlfn.XLOOKUP(Sales_Pipeline[[#This Row],[Manager]],Sales_Teams[Manager],Sales_Teams[Regional_Office])</f>
        <v>Central</v>
      </c>
      <c r="E5490" t="s">
        <v>76</v>
      </c>
      <c r="G5490" t="str">
        <f>IFERROR(_xlfn.XLOOKUP(Sales_Pipeline[[#This Row],[Account]],Accounts!$A$2:$A$86,Accounts!$F$2:$F$86),"")</f>
        <v/>
      </c>
      <c r="H5490" t="s">
        <v>77</v>
      </c>
      <c r="I5490" s="3">
        <v>42946</v>
      </c>
      <c r="K5490" s="8" t="str">
        <f>IF(Sales_Pipeline[[#This Row],[Close_Date]]="","",TEXT(Sales_Pipeline[[#This Row],[Close_Date]],"ddd"))</f>
        <v/>
      </c>
      <c r="L5490" s="8" t="str">
        <f>IF(Sales_Pipeline[[#This Row],[Close_Date]]="","",TEXT(Sales_Pipeline[[#This Row],[Close_Date]],"mmm"))</f>
        <v/>
      </c>
      <c r="M5490" s="8" t="str">
        <f>IF(Sales_Pipeline[[#This Row],[Close_Date]]="","","Q"&amp;ROUNDUP(MONTH(Sales_Pipeline[[#This Row],[Close_Date]])/3,0))</f>
        <v/>
      </c>
      <c r="N5490" s="2" t="str" cm="1">
        <f t="array" ref="N5490">IFERROR(_xlfn.IFS(Sales_Pipeline[[#This Row],[Deal_Stage]]="Won",_xlfn.XLOOKUP(Sales_Pipeline[[#This Row],[Product]],Products!$A$2:$A$8,Products!$C$2:$C$8),Sales_Pipeline[[#This Row],[Deal_Stage]]="Lost",_xlfn.XLOOKUP(Sales_Pipeline[[#This Row],[Product]],Products!$A$2:$A$8,Products!$C$2:$C$8)),"")</f>
        <v/>
      </c>
      <c r="O5490" s="2">
        <v>0</v>
      </c>
    </row>
    <row r="5491" spans="1:15" x14ac:dyDescent="0.3">
      <c r="A5491" t="s">
        <v>5637</v>
      </c>
      <c r="B5491" t="s">
        <v>15</v>
      </c>
      <c r="C5491" t="str">
        <f>_xlfn.XLOOKUP(Sales_Pipeline[[#This Row],[Sales_Agent]],Sales_Teams[Sales_Agent],Sales_Teams[Manager])</f>
        <v>Melvin Marxen</v>
      </c>
      <c r="D5491" t="str">
        <f>_xlfn.XLOOKUP(Sales_Pipeline[[#This Row],[Manager]],Sales_Teams[Manager],Sales_Teams[Regional_Office])</f>
        <v>Central</v>
      </c>
      <c r="E5491" t="s">
        <v>76</v>
      </c>
      <c r="G5491" t="str">
        <f>IFERROR(_xlfn.XLOOKUP(Sales_Pipeline[[#This Row],[Account]],Accounts!$A$2:$A$86,Accounts!$F$2:$F$86),"")</f>
        <v/>
      </c>
      <c r="H5491" t="s">
        <v>77</v>
      </c>
      <c r="I5491" s="3">
        <v>42946</v>
      </c>
      <c r="K5491" s="8" t="str">
        <f>IF(Sales_Pipeline[[#This Row],[Close_Date]]="","",TEXT(Sales_Pipeline[[#This Row],[Close_Date]],"ddd"))</f>
        <v/>
      </c>
      <c r="L5491" s="8" t="str">
        <f>IF(Sales_Pipeline[[#This Row],[Close_Date]]="","",TEXT(Sales_Pipeline[[#This Row],[Close_Date]],"mmm"))</f>
        <v/>
      </c>
      <c r="M5491" s="8" t="str">
        <f>IF(Sales_Pipeline[[#This Row],[Close_Date]]="","","Q"&amp;ROUNDUP(MONTH(Sales_Pipeline[[#This Row],[Close_Date]])/3,0))</f>
        <v/>
      </c>
      <c r="N5491" s="2" t="str" cm="1">
        <f t="array" ref="N5491">IFERROR(_xlfn.IFS(Sales_Pipeline[[#This Row],[Deal_Stage]]="Won",_xlfn.XLOOKUP(Sales_Pipeline[[#This Row],[Product]],Products!$A$2:$A$8,Products!$C$2:$C$8),Sales_Pipeline[[#This Row],[Deal_Stage]]="Lost",_xlfn.XLOOKUP(Sales_Pipeline[[#This Row],[Product]],Products!$A$2:$A$8,Products!$C$2:$C$8)),"")</f>
        <v/>
      </c>
      <c r="O5491" s="2">
        <v>0</v>
      </c>
    </row>
    <row r="5492" spans="1:15" x14ac:dyDescent="0.3">
      <c r="A5492" t="s">
        <v>5638</v>
      </c>
      <c r="B5492" t="s">
        <v>15</v>
      </c>
      <c r="C5492" t="str">
        <f>_xlfn.XLOOKUP(Sales_Pipeline[[#This Row],[Sales_Agent]],Sales_Teams[Sales_Agent],Sales_Teams[Manager])</f>
        <v>Melvin Marxen</v>
      </c>
      <c r="D5492" t="str">
        <f>_xlfn.XLOOKUP(Sales_Pipeline[[#This Row],[Manager]],Sales_Teams[Manager],Sales_Teams[Regional_Office])</f>
        <v>Central</v>
      </c>
      <c r="E5492" t="s">
        <v>76</v>
      </c>
      <c r="F5492" t="s">
        <v>330</v>
      </c>
      <c r="G5492" t="str">
        <f>IFERROR(_xlfn.XLOOKUP(Sales_Pipeline[[#This Row],[Account]],Accounts!$A$2:$A$86,Accounts!$F$2:$F$86),"")</f>
        <v>Korea</v>
      </c>
      <c r="H5492" t="s">
        <v>82</v>
      </c>
      <c r="I5492" s="3">
        <v>42946</v>
      </c>
      <c r="J5492" s="3">
        <v>42952</v>
      </c>
      <c r="K5492" s="8" t="str">
        <f>IF(Sales_Pipeline[[#This Row],[Close_Date]]="","",TEXT(Sales_Pipeline[[#This Row],[Close_Date]],"ddd"))</f>
        <v>Sat</v>
      </c>
      <c r="L5492" s="8" t="str">
        <f>IF(Sales_Pipeline[[#This Row],[Close_Date]]="","",TEXT(Sales_Pipeline[[#This Row],[Close_Date]],"mmm"))</f>
        <v>Aug</v>
      </c>
      <c r="M5492" s="8" t="str">
        <f>IF(Sales_Pipeline[[#This Row],[Close_Date]]="","","Q"&amp;ROUNDUP(MONTH(Sales_Pipeline[[#This Row],[Close_Date]])/3,0))</f>
        <v>Q3</v>
      </c>
      <c r="N5492" s="2" cm="1">
        <f t="array" ref="N5492">IFERROR(_xlfn.IFS(Sales_Pipeline[[#This Row],[Deal_Stage]]="Won",_xlfn.XLOOKUP(Sales_Pipeline[[#This Row],[Product]],Products!$A$2:$A$8,Products!$C$2:$C$8),Sales_Pipeline[[#This Row],[Deal_Stage]]="Lost",_xlfn.XLOOKUP(Sales_Pipeline[[#This Row],[Product]],Products!$A$2:$A$8,Products!$C$2:$C$8)),"")</f>
        <v>3393</v>
      </c>
      <c r="O5492" s="2">
        <v>0</v>
      </c>
    </row>
    <row r="5493" spans="1:15" x14ac:dyDescent="0.3">
      <c r="A5493" t="s">
        <v>5639</v>
      </c>
      <c r="B5493" t="s">
        <v>15</v>
      </c>
      <c r="C5493" t="str">
        <f>_xlfn.XLOOKUP(Sales_Pipeline[[#This Row],[Sales_Agent]],Sales_Teams[Sales_Agent],Sales_Teams[Manager])</f>
        <v>Melvin Marxen</v>
      </c>
      <c r="D5493" t="str">
        <f>_xlfn.XLOOKUP(Sales_Pipeline[[#This Row],[Manager]],Sales_Teams[Manager],Sales_Teams[Regional_Office])</f>
        <v>Central</v>
      </c>
      <c r="E5493" t="s">
        <v>55</v>
      </c>
      <c r="F5493" t="s">
        <v>234</v>
      </c>
      <c r="G5493" t="str">
        <f>IFERROR(_xlfn.XLOOKUP(Sales_Pipeline[[#This Row],[Account]],Accounts!$A$2:$A$86,Accounts!$F$2:$F$86),"")</f>
        <v>United States</v>
      </c>
      <c r="H5493" t="s">
        <v>57</v>
      </c>
      <c r="I5493" s="3">
        <v>42946</v>
      </c>
      <c r="J5493" s="3">
        <v>43073</v>
      </c>
      <c r="K5493" s="8" t="str">
        <f>IF(Sales_Pipeline[[#This Row],[Close_Date]]="","",TEXT(Sales_Pipeline[[#This Row],[Close_Date]],"ddd"))</f>
        <v>Mon</v>
      </c>
      <c r="L5493" s="8" t="str">
        <f>IF(Sales_Pipeline[[#This Row],[Close_Date]]="","",TEXT(Sales_Pipeline[[#This Row],[Close_Date]],"mmm"))</f>
        <v>Dec</v>
      </c>
      <c r="M5493" s="8" t="str">
        <f>IF(Sales_Pipeline[[#This Row],[Close_Date]]="","","Q"&amp;ROUNDUP(MONTH(Sales_Pipeline[[#This Row],[Close_Date]])/3,0))</f>
        <v>Q4</v>
      </c>
      <c r="N5493" s="2" cm="1">
        <f t="array" ref="N5493">IFERROR(_xlfn.IFS(Sales_Pipeline[[#This Row],[Deal_Stage]]="Won",_xlfn.XLOOKUP(Sales_Pipeline[[#This Row],[Product]],Products!$A$2:$A$8,Products!$C$2:$C$8),Sales_Pipeline[[#This Row],[Deal_Stage]]="Lost",_xlfn.XLOOKUP(Sales_Pipeline[[#This Row],[Product]],Products!$A$2:$A$8,Products!$C$2:$C$8)),"")</f>
        <v>1096</v>
      </c>
      <c r="O5493" s="2">
        <v>1245</v>
      </c>
    </row>
    <row r="5494" spans="1:15" x14ac:dyDescent="0.3">
      <c r="A5494" t="s">
        <v>5640</v>
      </c>
      <c r="B5494" t="s">
        <v>15</v>
      </c>
      <c r="C5494" t="str">
        <f>_xlfn.XLOOKUP(Sales_Pipeline[[#This Row],[Sales_Agent]],Sales_Teams[Sales_Agent],Sales_Teams[Manager])</f>
        <v>Melvin Marxen</v>
      </c>
      <c r="D5494" t="str">
        <f>_xlfn.XLOOKUP(Sales_Pipeline[[#This Row],[Manager]],Sales_Teams[Manager],Sales_Teams[Regional_Office])</f>
        <v>Central</v>
      </c>
      <c r="E5494" t="s">
        <v>55</v>
      </c>
      <c r="F5494" t="s">
        <v>247</v>
      </c>
      <c r="G5494" t="str">
        <f>IFERROR(_xlfn.XLOOKUP(Sales_Pipeline[[#This Row],[Account]],Accounts!$A$2:$A$86,Accounts!$F$2:$F$86),"")</f>
        <v>United States</v>
      </c>
      <c r="H5494" t="s">
        <v>57</v>
      </c>
      <c r="I5494" s="3">
        <v>42946</v>
      </c>
      <c r="J5494" s="3">
        <v>42951</v>
      </c>
      <c r="K5494" s="8" t="str">
        <f>IF(Sales_Pipeline[[#This Row],[Close_Date]]="","",TEXT(Sales_Pipeline[[#This Row],[Close_Date]],"ddd"))</f>
        <v>Fri</v>
      </c>
      <c r="L5494" s="8" t="str">
        <f>IF(Sales_Pipeline[[#This Row],[Close_Date]]="","",TEXT(Sales_Pipeline[[#This Row],[Close_Date]],"mmm"))</f>
        <v>Aug</v>
      </c>
      <c r="M5494" s="8" t="str">
        <f>IF(Sales_Pipeline[[#This Row],[Close_Date]]="","","Q"&amp;ROUNDUP(MONTH(Sales_Pipeline[[#This Row],[Close_Date]])/3,0))</f>
        <v>Q3</v>
      </c>
      <c r="N5494" s="2" cm="1">
        <f t="array" ref="N5494">IFERROR(_xlfn.IFS(Sales_Pipeline[[#This Row],[Deal_Stage]]="Won",_xlfn.XLOOKUP(Sales_Pipeline[[#This Row],[Product]],Products!$A$2:$A$8,Products!$C$2:$C$8),Sales_Pipeline[[#This Row],[Deal_Stage]]="Lost",_xlfn.XLOOKUP(Sales_Pipeline[[#This Row],[Product]],Products!$A$2:$A$8,Products!$C$2:$C$8)),"")</f>
        <v>1096</v>
      </c>
      <c r="O5494" s="2">
        <v>1160</v>
      </c>
    </row>
    <row r="5495" spans="1:15" x14ac:dyDescent="0.3">
      <c r="A5495" t="s">
        <v>5641</v>
      </c>
      <c r="B5495" t="s">
        <v>15</v>
      </c>
      <c r="C5495" t="str">
        <f>_xlfn.XLOOKUP(Sales_Pipeline[[#This Row],[Sales_Agent]],Sales_Teams[Sales_Agent],Sales_Teams[Manager])</f>
        <v>Melvin Marxen</v>
      </c>
      <c r="D5495" t="str">
        <f>_xlfn.XLOOKUP(Sales_Pipeline[[#This Row],[Manager]],Sales_Teams[Manager],Sales_Teams[Regional_Office])</f>
        <v>Central</v>
      </c>
      <c r="E5495" t="s">
        <v>61</v>
      </c>
      <c r="F5495" t="s">
        <v>79</v>
      </c>
      <c r="G5495" t="str">
        <f>IFERROR(_xlfn.XLOOKUP(Sales_Pipeline[[#This Row],[Account]],Accounts!$A$2:$A$86,Accounts!$F$2:$F$86),"")</f>
        <v>Philipines</v>
      </c>
      <c r="H5495" t="s">
        <v>57</v>
      </c>
      <c r="I5495" s="3">
        <v>42946</v>
      </c>
      <c r="J5495" s="3">
        <v>42947</v>
      </c>
      <c r="K5495" s="8" t="str">
        <f>IF(Sales_Pipeline[[#This Row],[Close_Date]]="","",TEXT(Sales_Pipeline[[#This Row],[Close_Date]],"ddd"))</f>
        <v>Mon</v>
      </c>
      <c r="L5495" s="8" t="str">
        <f>IF(Sales_Pipeline[[#This Row],[Close_Date]]="","",TEXT(Sales_Pipeline[[#This Row],[Close_Date]],"mmm"))</f>
        <v>Jul</v>
      </c>
      <c r="M5495" s="8" t="str">
        <f>IF(Sales_Pipeline[[#This Row],[Close_Date]]="","","Q"&amp;ROUNDUP(MONTH(Sales_Pipeline[[#This Row],[Close_Date]])/3,0))</f>
        <v>Q3</v>
      </c>
      <c r="N5495" s="2" cm="1">
        <f t="array" ref="N5495">IFERROR(_xlfn.IFS(Sales_Pipeline[[#This Row],[Deal_Stage]]="Won",_xlfn.XLOOKUP(Sales_Pipeline[[#This Row],[Product]],Products!$A$2:$A$8,Products!$C$2:$C$8),Sales_Pipeline[[#This Row],[Deal_Stage]]="Lost",_xlfn.XLOOKUP(Sales_Pipeline[[#This Row],[Product]],Products!$A$2:$A$8,Products!$C$2:$C$8)),"")</f>
        <v>55</v>
      </c>
      <c r="O5495" s="2">
        <v>53</v>
      </c>
    </row>
    <row r="5496" spans="1:15" x14ac:dyDescent="0.3">
      <c r="A5496" t="s">
        <v>5642</v>
      </c>
      <c r="B5496" t="s">
        <v>28</v>
      </c>
      <c r="C5496" t="str">
        <f>_xlfn.XLOOKUP(Sales_Pipeline[[#This Row],[Sales_Agent]],Sales_Teams[Sales_Agent],Sales_Teams[Manager])</f>
        <v>Rocco Neubert</v>
      </c>
      <c r="D5496" t="str">
        <f>_xlfn.XLOOKUP(Sales_Pipeline[[#This Row],[Manager]],Sales_Teams[Manager],Sales_Teams[Regional_Office])</f>
        <v>East</v>
      </c>
      <c r="E5496" t="s">
        <v>8953</v>
      </c>
      <c r="F5496" t="s">
        <v>256</v>
      </c>
      <c r="G5496" t="str">
        <f>IFERROR(_xlfn.XLOOKUP(Sales_Pipeline[[#This Row],[Account]],Accounts!$A$2:$A$86,Accounts!$F$2:$F$86),"")</f>
        <v>United States</v>
      </c>
      <c r="H5496" t="s">
        <v>82</v>
      </c>
      <c r="I5496" s="3">
        <v>42946</v>
      </c>
      <c r="J5496" s="3">
        <v>42958</v>
      </c>
      <c r="K5496" s="8" t="str">
        <f>IF(Sales_Pipeline[[#This Row],[Close_Date]]="","",TEXT(Sales_Pipeline[[#This Row],[Close_Date]],"ddd"))</f>
        <v>Fri</v>
      </c>
      <c r="L5496" s="8" t="str">
        <f>IF(Sales_Pipeline[[#This Row],[Close_Date]]="","",TEXT(Sales_Pipeline[[#This Row],[Close_Date]],"mmm"))</f>
        <v>Aug</v>
      </c>
      <c r="M5496" s="8" t="str">
        <f>IF(Sales_Pipeline[[#This Row],[Close_Date]]="","","Q"&amp;ROUNDUP(MONTH(Sales_Pipeline[[#This Row],[Close_Date]])/3,0))</f>
        <v>Q3</v>
      </c>
      <c r="N5496" s="2" cm="1">
        <f t="array" ref="N5496">IFERROR(_xlfn.IFS(Sales_Pipeline[[#This Row],[Deal_Stage]]="Won",_xlfn.XLOOKUP(Sales_Pipeline[[#This Row],[Product]],Products!$A$2:$A$8,Products!$C$2:$C$8),Sales_Pipeline[[#This Row],[Deal_Stage]]="Lost",_xlfn.XLOOKUP(Sales_Pipeline[[#This Row],[Product]],Products!$A$2:$A$8,Products!$C$2:$C$8)),"")</f>
        <v>4821</v>
      </c>
      <c r="O5496" s="2">
        <v>0</v>
      </c>
    </row>
    <row r="5497" spans="1:15" x14ac:dyDescent="0.3">
      <c r="A5497" t="s">
        <v>5643</v>
      </c>
      <c r="B5497" t="s">
        <v>13</v>
      </c>
      <c r="C5497" t="str">
        <f>_xlfn.XLOOKUP(Sales_Pipeline[[#This Row],[Sales_Agent]],Sales_Teams[Sales_Agent],Sales_Teams[Manager])</f>
        <v>Melvin Marxen</v>
      </c>
      <c r="D5497" t="str">
        <f>_xlfn.XLOOKUP(Sales_Pipeline[[#This Row],[Manager]],Sales_Teams[Manager],Sales_Teams[Regional_Office])</f>
        <v>Central</v>
      </c>
      <c r="E5497" t="s">
        <v>55</v>
      </c>
      <c r="G5497" t="str">
        <f>IFERROR(_xlfn.XLOOKUP(Sales_Pipeline[[#This Row],[Account]],Accounts!$A$2:$A$86,Accounts!$F$2:$F$86),"")</f>
        <v/>
      </c>
      <c r="H5497" t="s">
        <v>77</v>
      </c>
      <c r="I5497" s="3">
        <v>42946</v>
      </c>
      <c r="K5497" s="8" t="str">
        <f>IF(Sales_Pipeline[[#This Row],[Close_Date]]="","",TEXT(Sales_Pipeline[[#This Row],[Close_Date]],"ddd"))</f>
        <v/>
      </c>
      <c r="L5497" s="8" t="str">
        <f>IF(Sales_Pipeline[[#This Row],[Close_Date]]="","",TEXT(Sales_Pipeline[[#This Row],[Close_Date]],"mmm"))</f>
        <v/>
      </c>
      <c r="M5497" s="8" t="str">
        <f>IF(Sales_Pipeline[[#This Row],[Close_Date]]="","","Q"&amp;ROUNDUP(MONTH(Sales_Pipeline[[#This Row],[Close_Date]])/3,0))</f>
        <v/>
      </c>
      <c r="N5497" s="2" t="str" cm="1">
        <f t="array" ref="N5497">IFERROR(_xlfn.IFS(Sales_Pipeline[[#This Row],[Deal_Stage]]="Won",_xlfn.XLOOKUP(Sales_Pipeline[[#This Row],[Product]],Products!$A$2:$A$8,Products!$C$2:$C$8),Sales_Pipeline[[#This Row],[Deal_Stage]]="Lost",_xlfn.XLOOKUP(Sales_Pipeline[[#This Row],[Product]],Products!$A$2:$A$8,Products!$C$2:$C$8)),"")</f>
        <v/>
      </c>
      <c r="O5497" s="2">
        <v>0</v>
      </c>
    </row>
    <row r="5498" spans="1:15" x14ac:dyDescent="0.3">
      <c r="A5498" t="s">
        <v>5644</v>
      </c>
      <c r="B5498" t="s">
        <v>13</v>
      </c>
      <c r="C5498" t="str">
        <f>_xlfn.XLOOKUP(Sales_Pipeline[[#This Row],[Sales_Agent]],Sales_Teams[Sales_Agent],Sales_Teams[Manager])</f>
        <v>Melvin Marxen</v>
      </c>
      <c r="D5498" t="str">
        <f>_xlfn.XLOOKUP(Sales_Pipeline[[#This Row],[Manager]],Sales_Teams[Manager],Sales_Teams[Regional_Office])</f>
        <v>Central</v>
      </c>
      <c r="E5498" t="s">
        <v>8953</v>
      </c>
      <c r="G5498" t="str">
        <f>IFERROR(_xlfn.XLOOKUP(Sales_Pipeline[[#This Row],[Account]],Accounts!$A$2:$A$86,Accounts!$F$2:$F$86),"")</f>
        <v/>
      </c>
      <c r="H5498" t="s">
        <v>77</v>
      </c>
      <c r="I5498" s="3">
        <v>42946</v>
      </c>
      <c r="K5498" s="8" t="str">
        <f>IF(Sales_Pipeline[[#This Row],[Close_Date]]="","",TEXT(Sales_Pipeline[[#This Row],[Close_Date]],"ddd"))</f>
        <v/>
      </c>
      <c r="L5498" s="8" t="str">
        <f>IF(Sales_Pipeline[[#This Row],[Close_Date]]="","",TEXT(Sales_Pipeline[[#This Row],[Close_Date]],"mmm"))</f>
        <v/>
      </c>
      <c r="M5498" s="8" t="str">
        <f>IF(Sales_Pipeline[[#This Row],[Close_Date]]="","","Q"&amp;ROUNDUP(MONTH(Sales_Pipeline[[#This Row],[Close_Date]])/3,0))</f>
        <v/>
      </c>
      <c r="N5498" s="2" t="str" cm="1">
        <f t="array" ref="N5498">IFERROR(_xlfn.IFS(Sales_Pipeline[[#This Row],[Deal_Stage]]="Won",_xlfn.XLOOKUP(Sales_Pipeline[[#This Row],[Product]],Products!$A$2:$A$8,Products!$C$2:$C$8),Sales_Pipeline[[#This Row],[Deal_Stage]]="Lost",_xlfn.XLOOKUP(Sales_Pipeline[[#This Row],[Product]],Products!$A$2:$A$8,Products!$C$2:$C$8)),"")</f>
        <v/>
      </c>
      <c r="O5498" s="2">
        <v>0</v>
      </c>
    </row>
    <row r="5499" spans="1:15" x14ac:dyDescent="0.3">
      <c r="A5499" t="s">
        <v>5645</v>
      </c>
      <c r="B5499" t="s">
        <v>13</v>
      </c>
      <c r="C5499" t="str">
        <f>_xlfn.XLOOKUP(Sales_Pipeline[[#This Row],[Sales_Agent]],Sales_Teams[Sales_Agent],Sales_Teams[Manager])</f>
        <v>Melvin Marxen</v>
      </c>
      <c r="D5499" t="str">
        <f>_xlfn.XLOOKUP(Sales_Pipeline[[#This Row],[Manager]],Sales_Teams[Manager],Sales_Teams[Regional_Office])</f>
        <v>Central</v>
      </c>
      <c r="E5499" t="s">
        <v>61</v>
      </c>
      <c r="G5499" t="str">
        <f>IFERROR(_xlfn.XLOOKUP(Sales_Pipeline[[#This Row],[Account]],Accounts!$A$2:$A$86,Accounts!$F$2:$F$86),"")</f>
        <v/>
      </c>
      <c r="H5499" t="s">
        <v>77</v>
      </c>
      <c r="I5499" s="3">
        <v>42946</v>
      </c>
      <c r="K5499" s="8" t="str">
        <f>IF(Sales_Pipeline[[#This Row],[Close_Date]]="","",TEXT(Sales_Pipeline[[#This Row],[Close_Date]],"ddd"))</f>
        <v/>
      </c>
      <c r="L5499" s="8" t="str">
        <f>IF(Sales_Pipeline[[#This Row],[Close_Date]]="","",TEXT(Sales_Pipeline[[#This Row],[Close_Date]],"mmm"))</f>
        <v/>
      </c>
      <c r="M5499" s="8" t="str">
        <f>IF(Sales_Pipeline[[#This Row],[Close_Date]]="","","Q"&amp;ROUNDUP(MONTH(Sales_Pipeline[[#This Row],[Close_Date]])/3,0))</f>
        <v/>
      </c>
      <c r="N5499" s="2" t="str" cm="1">
        <f t="array" ref="N5499">IFERROR(_xlfn.IFS(Sales_Pipeline[[#This Row],[Deal_Stage]]="Won",_xlfn.XLOOKUP(Sales_Pipeline[[#This Row],[Product]],Products!$A$2:$A$8,Products!$C$2:$C$8),Sales_Pipeline[[#This Row],[Deal_Stage]]="Lost",_xlfn.XLOOKUP(Sales_Pipeline[[#This Row],[Product]],Products!$A$2:$A$8,Products!$C$2:$C$8)),"")</f>
        <v/>
      </c>
      <c r="O5499" s="2">
        <v>0</v>
      </c>
    </row>
    <row r="5500" spans="1:15" x14ac:dyDescent="0.3">
      <c r="A5500" t="s">
        <v>5646</v>
      </c>
      <c r="B5500" t="s">
        <v>13</v>
      </c>
      <c r="C5500" t="str">
        <f>_xlfn.XLOOKUP(Sales_Pipeline[[#This Row],[Sales_Agent]],Sales_Teams[Sales_Agent],Sales_Teams[Manager])</f>
        <v>Melvin Marxen</v>
      </c>
      <c r="D5500" t="str">
        <f>_xlfn.XLOOKUP(Sales_Pipeline[[#This Row],[Manager]],Sales_Teams[Manager],Sales_Teams[Regional_Office])</f>
        <v>Central</v>
      </c>
      <c r="E5500" t="s">
        <v>76</v>
      </c>
      <c r="F5500" t="s">
        <v>155</v>
      </c>
      <c r="G5500" t="str">
        <f>IFERROR(_xlfn.XLOOKUP(Sales_Pipeline[[#This Row],[Account]],Accounts!$A$2:$A$86,Accounts!$F$2:$F$86),"")</f>
        <v>United States</v>
      </c>
      <c r="H5500" t="s">
        <v>82</v>
      </c>
      <c r="I5500" s="3">
        <v>42946</v>
      </c>
      <c r="J5500" s="3">
        <v>42953</v>
      </c>
      <c r="K5500" s="8" t="str">
        <f>IF(Sales_Pipeline[[#This Row],[Close_Date]]="","",TEXT(Sales_Pipeline[[#This Row],[Close_Date]],"ddd"))</f>
        <v>Sun</v>
      </c>
      <c r="L5500" s="8" t="str">
        <f>IF(Sales_Pipeline[[#This Row],[Close_Date]]="","",TEXT(Sales_Pipeline[[#This Row],[Close_Date]],"mmm"))</f>
        <v>Aug</v>
      </c>
      <c r="M5500" s="8" t="str">
        <f>IF(Sales_Pipeline[[#This Row],[Close_Date]]="","","Q"&amp;ROUNDUP(MONTH(Sales_Pipeline[[#This Row],[Close_Date]])/3,0))</f>
        <v>Q3</v>
      </c>
      <c r="N5500" s="2" cm="1">
        <f t="array" ref="N5500">IFERROR(_xlfn.IFS(Sales_Pipeline[[#This Row],[Deal_Stage]]="Won",_xlfn.XLOOKUP(Sales_Pipeline[[#This Row],[Product]],Products!$A$2:$A$8,Products!$C$2:$C$8),Sales_Pipeline[[#This Row],[Deal_Stage]]="Lost",_xlfn.XLOOKUP(Sales_Pipeline[[#This Row],[Product]],Products!$A$2:$A$8,Products!$C$2:$C$8)),"")</f>
        <v>3393</v>
      </c>
      <c r="O5500" s="2">
        <v>0</v>
      </c>
    </row>
    <row r="5501" spans="1:15" x14ac:dyDescent="0.3">
      <c r="A5501" t="s">
        <v>5647</v>
      </c>
      <c r="B5501" t="s">
        <v>36</v>
      </c>
      <c r="C5501" t="str">
        <f>_xlfn.XLOOKUP(Sales_Pipeline[[#This Row],[Sales_Agent]],Sales_Teams[Sales_Agent],Sales_Teams[Manager])</f>
        <v>Celia Rouche</v>
      </c>
      <c r="D5501" t="str">
        <f>_xlfn.XLOOKUP(Sales_Pipeline[[#This Row],[Manager]],Sales_Teams[Manager],Sales_Teams[Regional_Office])</f>
        <v>West</v>
      </c>
      <c r="E5501" t="s">
        <v>76</v>
      </c>
      <c r="F5501" t="s">
        <v>570</v>
      </c>
      <c r="G5501" t="str">
        <f>IFERROR(_xlfn.XLOOKUP(Sales_Pipeline[[#This Row],[Account]],Accounts!$A$2:$A$86,Accounts!$F$2:$F$86),"")</f>
        <v>Germany</v>
      </c>
      <c r="H5501" t="s">
        <v>82</v>
      </c>
      <c r="I5501" s="3">
        <v>42946</v>
      </c>
      <c r="J5501" s="3">
        <v>42947</v>
      </c>
      <c r="K5501" s="8" t="str">
        <f>IF(Sales_Pipeline[[#This Row],[Close_Date]]="","",TEXT(Sales_Pipeline[[#This Row],[Close_Date]],"ddd"))</f>
        <v>Mon</v>
      </c>
      <c r="L5501" s="8" t="str">
        <f>IF(Sales_Pipeline[[#This Row],[Close_Date]]="","",TEXT(Sales_Pipeline[[#This Row],[Close_Date]],"mmm"))</f>
        <v>Jul</v>
      </c>
      <c r="M5501" s="8" t="str">
        <f>IF(Sales_Pipeline[[#This Row],[Close_Date]]="","","Q"&amp;ROUNDUP(MONTH(Sales_Pipeline[[#This Row],[Close_Date]])/3,0))</f>
        <v>Q3</v>
      </c>
      <c r="N5501" s="2" cm="1">
        <f t="array" ref="N5501">IFERROR(_xlfn.IFS(Sales_Pipeline[[#This Row],[Deal_Stage]]="Won",_xlfn.XLOOKUP(Sales_Pipeline[[#This Row],[Product]],Products!$A$2:$A$8,Products!$C$2:$C$8),Sales_Pipeline[[#This Row],[Deal_Stage]]="Lost",_xlfn.XLOOKUP(Sales_Pipeline[[#This Row],[Product]],Products!$A$2:$A$8,Products!$C$2:$C$8)),"")</f>
        <v>3393</v>
      </c>
      <c r="O5501" s="2">
        <v>0</v>
      </c>
    </row>
    <row r="5502" spans="1:15" x14ac:dyDescent="0.3">
      <c r="A5502" t="s">
        <v>5648</v>
      </c>
      <c r="B5502" t="s">
        <v>40</v>
      </c>
      <c r="C5502" t="str">
        <f>_xlfn.XLOOKUP(Sales_Pipeline[[#This Row],[Sales_Agent]],Sales_Teams[Sales_Agent],Sales_Teams[Manager])</f>
        <v>Summer Sewald</v>
      </c>
      <c r="D5502" t="str">
        <f>_xlfn.XLOOKUP(Sales_Pipeline[[#This Row],[Manager]],Sales_Teams[Manager],Sales_Teams[Regional_Office])</f>
        <v>West</v>
      </c>
      <c r="E5502" t="s">
        <v>8953</v>
      </c>
      <c r="F5502" t="s">
        <v>72</v>
      </c>
      <c r="G5502" t="str">
        <f>IFERROR(_xlfn.XLOOKUP(Sales_Pipeline[[#This Row],[Account]],Accounts!$A$2:$A$86,Accounts!$F$2:$F$86),"")</f>
        <v>United States</v>
      </c>
      <c r="H5502" t="s">
        <v>57</v>
      </c>
      <c r="I5502" s="3">
        <v>42946</v>
      </c>
      <c r="J5502" s="3">
        <v>42988</v>
      </c>
      <c r="K5502" s="8" t="str">
        <f>IF(Sales_Pipeline[[#This Row],[Close_Date]]="","",TEXT(Sales_Pipeline[[#This Row],[Close_Date]],"ddd"))</f>
        <v>Sun</v>
      </c>
      <c r="L5502" s="8" t="str">
        <f>IF(Sales_Pipeline[[#This Row],[Close_Date]]="","",TEXT(Sales_Pipeline[[#This Row],[Close_Date]],"mmm"))</f>
        <v>Sep</v>
      </c>
      <c r="M5502" s="8" t="str">
        <f>IF(Sales_Pipeline[[#This Row],[Close_Date]]="","","Q"&amp;ROUNDUP(MONTH(Sales_Pipeline[[#This Row],[Close_Date]])/3,0))</f>
        <v>Q3</v>
      </c>
      <c r="N5502" s="2" cm="1">
        <f t="array" ref="N5502">IFERROR(_xlfn.IFS(Sales_Pipeline[[#This Row],[Deal_Stage]]="Won",_xlfn.XLOOKUP(Sales_Pipeline[[#This Row],[Product]],Products!$A$2:$A$8,Products!$C$2:$C$8),Sales_Pipeline[[#This Row],[Deal_Stage]]="Lost",_xlfn.XLOOKUP(Sales_Pipeline[[#This Row],[Product]],Products!$A$2:$A$8,Products!$C$2:$C$8)),"")</f>
        <v>4821</v>
      </c>
      <c r="O5502" s="2">
        <v>5031</v>
      </c>
    </row>
    <row r="5503" spans="1:15" x14ac:dyDescent="0.3">
      <c r="A5503" t="s">
        <v>5649</v>
      </c>
      <c r="B5503" t="s">
        <v>10</v>
      </c>
      <c r="C5503" t="str">
        <f>_xlfn.XLOOKUP(Sales_Pipeline[[#This Row],[Sales_Agent]],Sales_Teams[Sales_Agent],Sales_Teams[Manager])</f>
        <v>Melvin Marxen</v>
      </c>
      <c r="D5503" t="str">
        <f>_xlfn.XLOOKUP(Sales_Pipeline[[#This Row],[Manager]],Sales_Teams[Manager],Sales_Teams[Regional_Office])</f>
        <v>Central</v>
      </c>
      <c r="E5503" t="s">
        <v>8953</v>
      </c>
      <c r="F5503" t="s">
        <v>169</v>
      </c>
      <c r="G5503" t="str">
        <f>IFERROR(_xlfn.XLOOKUP(Sales_Pipeline[[#This Row],[Account]],Accounts!$A$2:$A$86,Accounts!$F$2:$F$86),"")</f>
        <v>Panama</v>
      </c>
      <c r="H5503" t="s">
        <v>57</v>
      </c>
      <c r="I5503" s="3">
        <v>42946</v>
      </c>
      <c r="J5503" s="3">
        <v>42947</v>
      </c>
      <c r="K5503" s="8" t="str">
        <f>IF(Sales_Pipeline[[#This Row],[Close_Date]]="","",TEXT(Sales_Pipeline[[#This Row],[Close_Date]],"ddd"))</f>
        <v>Mon</v>
      </c>
      <c r="L5503" s="8" t="str">
        <f>IF(Sales_Pipeline[[#This Row],[Close_Date]]="","",TEXT(Sales_Pipeline[[#This Row],[Close_Date]],"mmm"))</f>
        <v>Jul</v>
      </c>
      <c r="M5503" s="8" t="str">
        <f>IF(Sales_Pipeline[[#This Row],[Close_Date]]="","","Q"&amp;ROUNDUP(MONTH(Sales_Pipeline[[#This Row],[Close_Date]])/3,0))</f>
        <v>Q3</v>
      </c>
      <c r="N5503" s="2" cm="1">
        <f t="array" ref="N5503">IFERROR(_xlfn.IFS(Sales_Pipeline[[#This Row],[Deal_Stage]]="Won",_xlfn.XLOOKUP(Sales_Pipeline[[#This Row],[Product]],Products!$A$2:$A$8,Products!$C$2:$C$8),Sales_Pipeline[[#This Row],[Deal_Stage]]="Lost",_xlfn.XLOOKUP(Sales_Pipeline[[#This Row],[Product]],Products!$A$2:$A$8,Products!$C$2:$C$8)),"")</f>
        <v>4821</v>
      </c>
      <c r="O5503" s="2">
        <v>5741</v>
      </c>
    </row>
    <row r="5504" spans="1:15" x14ac:dyDescent="0.3">
      <c r="A5504" t="s">
        <v>5650</v>
      </c>
      <c r="B5504" t="s">
        <v>43</v>
      </c>
      <c r="C5504" t="str">
        <f>_xlfn.XLOOKUP(Sales_Pipeline[[#This Row],[Sales_Agent]],Sales_Teams[Sales_Agent],Sales_Teams[Manager])</f>
        <v>Summer Sewald</v>
      </c>
      <c r="D5504" t="str">
        <f>_xlfn.XLOOKUP(Sales_Pipeline[[#This Row],[Manager]],Sales_Teams[Manager],Sales_Teams[Regional_Office])</f>
        <v>West</v>
      </c>
      <c r="E5504" t="s">
        <v>61</v>
      </c>
      <c r="G5504" t="str">
        <f>IFERROR(_xlfn.XLOOKUP(Sales_Pipeline[[#This Row],[Account]],Accounts!$A$2:$A$86,Accounts!$F$2:$F$86),"")</f>
        <v/>
      </c>
      <c r="H5504" t="s">
        <v>77</v>
      </c>
      <c r="I5504" s="3">
        <v>42946</v>
      </c>
      <c r="K5504" s="8" t="str">
        <f>IF(Sales_Pipeline[[#This Row],[Close_Date]]="","",TEXT(Sales_Pipeline[[#This Row],[Close_Date]],"ddd"))</f>
        <v/>
      </c>
      <c r="L5504" s="8" t="str">
        <f>IF(Sales_Pipeline[[#This Row],[Close_Date]]="","",TEXT(Sales_Pipeline[[#This Row],[Close_Date]],"mmm"))</f>
        <v/>
      </c>
      <c r="M5504" s="8" t="str">
        <f>IF(Sales_Pipeline[[#This Row],[Close_Date]]="","","Q"&amp;ROUNDUP(MONTH(Sales_Pipeline[[#This Row],[Close_Date]])/3,0))</f>
        <v/>
      </c>
      <c r="N5504" s="2" t="str" cm="1">
        <f t="array" ref="N5504">IFERROR(_xlfn.IFS(Sales_Pipeline[[#This Row],[Deal_Stage]]="Won",_xlfn.XLOOKUP(Sales_Pipeline[[#This Row],[Product]],Products!$A$2:$A$8,Products!$C$2:$C$8),Sales_Pipeline[[#This Row],[Deal_Stage]]="Lost",_xlfn.XLOOKUP(Sales_Pipeline[[#This Row],[Product]],Products!$A$2:$A$8,Products!$C$2:$C$8)),"")</f>
        <v/>
      </c>
      <c r="O5504" s="2">
        <v>0</v>
      </c>
    </row>
    <row r="5505" spans="1:15" x14ac:dyDescent="0.3">
      <c r="A5505" t="s">
        <v>5651</v>
      </c>
      <c r="B5505" t="s">
        <v>43</v>
      </c>
      <c r="C5505" t="str">
        <f>_xlfn.XLOOKUP(Sales_Pipeline[[#This Row],[Sales_Agent]],Sales_Teams[Sales_Agent],Sales_Teams[Manager])</f>
        <v>Summer Sewald</v>
      </c>
      <c r="D5505" t="str">
        <f>_xlfn.XLOOKUP(Sales_Pipeline[[#This Row],[Manager]],Sales_Teams[Manager],Sales_Teams[Regional_Office])</f>
        <v>West</v>
      </c>
      <c r="E5505" t="s">
        <v>55</v>
      </c>
      <c r="F5505" t="s">
        <v>185</v>
      </c>
      <c r="G5505" t="str">
        <f>IFERROR(_xlfn.XLOOKUP(Sales_Pipeline[[#This Row],[Account]],Accounts!$A$2:$A$86,Accounts!$F$2:$F$86),"")</f>
        <v>United States</v>
      </c>
      <c r="H5505" t="s">
        <v>57</v>
      </c>
      <c r="I5505" s="3">
        <v>42946</v>
      </c>
      <c r="J5505" s="3">
        <v>42956</v>
      </c>
      <c r="K5505" s="8" t="str">
        <f>IF(Sales_Pipeline[[#This Row],[Close_Date]]="","",TEXT(Sales_Pipeline[[#This Row],[Close_Date]],"ddd"))</f>
        <v>Wed</v>
      </c>
      <c r="L5505" s="8" t="str">
        <f>IF(Sales_Pipeline[[#This Row],[Close_Date]]="","",TEXT(Sales_Pipeline[[#This Row],[Close_Date]],"mmm"))</f>
        <v>Aug</v>
      </c>
      <c r="M5505" s="8" t="str">
        <f>IF(Sales_Pipeline[[#This Row],[Close_Date]]="","","Q"&amp;ROUNDUP(MONTH(Sales_Pipeline[[#This Row],[Close_Date]])/3,0))</f>
        <v>Q3</v>
      </c>
      <c r="N5505" s="2" cm="1">
        <f t="array" ref="N5505">IFERROR(_xlfn.IFS(Sales_Pipeline[[#This Row],[Deal_Stage]]="Won",_xlfn.XLOOKUP(Sales_Pipeline[[#This Row],[Product]],Products!$A$2:$A$8,Products!$C$2:$C$8),Sales_Pipeline[[#This Row],[Deal_Stage]]="Lost",_xlfn.XLOOKUP(Sales_Pipeline[[#This Row],[Product]],Products!$A$2:$A$8,Products!$C$2:$C$8)),"")</f>
        <v>1096</v>
      </c>
      <c r="O5505" s="2">
        <v>1038</v>
      </c>
    </row>
    <row r="5506" spans="1:15" x14ac:dyDescent="0.3">
      <c r="A5506" t="s">
        <v>5652</v>
      </c>
      <c r="B5506" t="s">
        <v>42</v>
      </c>
      <c r="C5506" t="str">
        <f>_xlfn.XLOOKUP(Sales_Pipeline[[#This Row],[Sales_Agent]],Sales_Teams[Sales_Agent],Sales_Teams[Manager])</f>
        <v>Summer Sewald</v>
      </c>
      <c r="D5506" t="str">
        <f>_xlfn.XLOOKUP(Sales_Pipeline[[#This Row],[Manager]],Sales_Teams[Manager],Sales_Teams[Regional_Office])</f>
        <v>West</v>
      </c>
      <c r="E5506" t="s">
        <v>63</v>
      </c>
      <c r="G5506" t="str">
        <f>IFERROR(_xlfn.XLOOKUP(Sales_Pipeline[[#This Row],[Account]],Accounts!$A$2:$A$86,Accounts!$F$2:$F$86),"")</f>
        <v/>
      </c>
      <c r="H5506" t="s">
        <v>77</v>
      </c>
      <c r="I5506" s="3">
        <v>42946</v>
      </c>
      <c r="K5506" s="8" t="str">
        <f>IF(Sales_Pipeline[[#This Row],[Close_Date]]="","",TEXT(Sales_Pipeline[[#This Row],[Close_Date]],"ddd"))</f>
        <v/>
      </c>
      <c r="L5506" s="8" t="str">
        <f>IF(Sales_Pipeline[[#This Row],[Close_Date]]="","",TEXT(Sales_Pipeline[[#This Row],[Close_Date]],"mmm"))</f>
        <v/>
      </c>
      <c r="M5506" s="8" t="str">
        <f>IF(Sales_Pipeline[[#This Row],[Close_Date]]="","","Q"&amp;ROUNDUP(MONTH(Sales_Pipeline[[#This Row],[Close_Date]])/3,0))</f>
        <v/>
      </c>
      <c r="N5506" s="2" t="str" cm="1">
        <f t="array" ref="N5506">IFERROR(_xlfn.IFS(Sales_Pipeline[[#This Row],[Deal_Stage]]="Won",_xlfn.XLOOKUP(Sales_Pipeline[[#This Row],[Product]],Products!$A$2:$A$8,Products!$C$2:$C$8),Sales_Pipeline[[#This Row],[Deal_Stage]]="Lost",_xlfn.XLOOKUP(Sales_Pipeline[[#This Row],[Product]],Products!$A$2:$A$8,Products!$C$2:$C$8)),"")</f>
        <v/>
      </c>
      <c r="O5506" s="2">
        <v>0</v>
      </c>
    </row>
    <row r="5507" spans="1:15" x14ac:dyDescent="0.3">
      <c r="A5507" t="s">
        <v>5653</v>
      </c>
      <c r="B5507" t="s">
        <v>42</v>
      </c>
      <c r="C5507" t="str">
        <f>_xlfn.XLOOKUP(Sales_Pipeline[[#This Row],[Sales_Agent]],Sales_Teams[Sales_Agent],Sales_Teams[Manager])</f>
        <v>Summer Sewald</v>
      </c>
      <c r="D5507" t="str">
        <f>_xlfn.XLOOKUP(Sales_Pipeline[[#This Row],[Manager]],Sales_Teams[Manager],Sales_Teams[Regional_Office])</f>
        <v>West</v>
      </c>
      <c r="E5507" t="s">
        <v>63</v>
      </c>
      <c r="F5507" t="s">
        <v>234</v>
      </c>
      <c r="G5507" t="str">
        <f>IFERROR(_xlfn.XLOOKUP(Sales_Pipeline[[#This Row],[Account]],Accounts!$A$2:$A$86,Accounts!$F$2:$F$86),"")</f>
        <v>United States</v>
      </c>
      <c r="H5507" t="s">
        <v>82</v>
      </c>
      <c r="I5507" s="3">
        <v>42946</v>
      </c>
      <c r="J5507" s="3">
        <v>42952</v>
      </c>
      <c r="K5507" s="8" t="str">
        <f>IF(Sales_Pipeline[[#This Row],[Close_Date]]="","",TEXT(Sales_Pipeline[[#This Row],[Close_Date]],"ddd"))</f>
        <v>Sat</v>
      </c>
      <c r="L5507" s="8" t="str">
        <f>IF(Sales_Pipeline[[#This Row],[Close_Date]]="","",TEXT(Sales_Pipeline[[#This Row],[Close_Date]],"mmm"))</f>
        <v>Aug</v>
      </c>
      <c r="M5507" s="8" t="str">
        <f>IF(Sales_Pipeline[[#This Row],[Close_Date]]="","","Q"&amp;ROUNDUP(MONTH(Sales_Pipeline[[#This Row],[Close_Date]])/3,0))</f>
        <v>Q3</v>
      </c>
      <c r="N5507" s="2" cm="1">
        <f t="array" ref="N5507">IFERROR(_xlfn.IFS(Sales_Pipeline[[#This Row],[Deal_Stage]]="Won",_xlfn.XLOOKUP(Sales_Pipeline[[#This Row],[Product]],Products!$A$2:$A$8,Products!$C$2:$C$8),Sales_Pipeline[[#This Row],[Deal_Stage]]="Lost",_xlfn.XLOOKUP(Sales_Pipeline[[#This Row],[Product]],Products!$A$2:$A$8,Products!$C$2:$C$8)),"")</f>
        <v>550</v>
      </c>
      <c r="O5507" s="2">
        <v>0</v>
      </c>
    </row>
    <row r="5508" spans="1:15" x14ac:dyDescent="0.3">
      <c r="A5508" t="s">
        <v>5654</v>
      </c>
      <c r="B5508" t="s">
        <v>42</v>
      </c>
      <c r="C5508" t="str">
        <f>_xlfn.XLOOKUP(Sales_Pipeline[[#This Row],[Sales_Agent]],Sales_Teams[Sales_Agent],Sales_Teams[Manager])</f>
        <v>Summer Sewald</v>
      </c>
      <c r="D5508" t="str">
        <f>_xlfn.XLOOKUP(Sales_Pipeline[[#This Row],[Manager]],Sales_Teams[Manager],Sales_Teams[Regional_Office])</f>
        <v>West</v>
      </c>
      <c r="E5508" t="s">
        <v>63</v>
      </c>
      <c r="F5508" t="s">
        <v>70</v>
      </c>
      <c r="G5508" t="str">
        <f>IFERROR(_xlfn.XLOOKUP(Sales_Pipeline[[#This Row],[Account]],Accounts!$A$2:$A$86,Accounts!$F$2:$F$86),"")</f>
        <v>United States</v>
      </c>
      <c r="H5508" t="s">
        <v>82</v>
      </c>
      <c r="I5508" s="3">
        <v>42946</v>
      </c>
      <c r="J5508" s="3">
        <v>43059</v>
      </c>
      <c r="K5508" s="8" t="str">
        <f>IF(Sales_Pipeline[[#This Row],[Close_Date]]="","",TEXT(Sales_Pipeline[[#This Row],[Close_Date]],"ddd"))</f>
        <v>Mon</v>
      </c>
      <c r="L5508" s="8" t="str">
        <f>IF(Sales_Pipeline[[#This Row],[Close_Date]]="","",TEXT(Sales_Pipeline[[#This Row],[Close_Date]],"mmm"))</f>
        <v>Nov</v>
      </c>
      <c r="M5508" s="8" t="str">
        <f>IF(Sales_Pipeline[[#This Row],[Close_Date]]="","","Q"&amp;ROUNDUP(MONTH(Sales_Pipeline[[#This Row],[Close_Date]])/3,0))</f>
        <v>Q4</v>
      </c>
      <c r="N5508" s="2" cm="1">
        <f t="array" ref="N5508">IFERROR(_xlfn.IFS(Sales_Pipeline[[#This Row],[Deal_Stage]]="Won",_xlfn.XLOOKUP(Sales_Pipeline[[#This Row],[Product]],Products!$A$2:$A$8,Products!$C$2:$C$8),Sales_Pipeline[[#This Row],[Deal_Stage]]="Lost",_xlfn.XLOOKUP(Sales_Pipeline[[#This Row],[Product]],Products!$A$2:$A$8,Products!$C$2:$C$8)),"")</f>
        <v>550</v>
      </c>
      <c r="O5508" s="2">
        <v>0</v>
      </c>
    </row>
    <row r="5509" spans="1:15" x14ac:dyDescent="0.3">
      <c r="A5509" t="s">
        <v>5655</v>
      </c>
      <c r="B5509" t="s">
        <v>8</v>
      </c>
      <c r="C5509" t="str">
        <f>_xlfn.XLOOKUP(Sales_Pipeline[[#This Row],[Sales_Agent]],Sales_Teams[Sales_Agent],Sales_Teams[Manager])</f>
        <v>Dustin Brinkmann</v>
      </c>
      <c r="D5509" t="str">
        <f>_xlfn.XLOOKUP(Sales_Pipeline[[#This Row],[Manager]],Sales_Teams[Manager],Sales_Teams[Regional_Office])</f>
        <v>Central</v>
      </c>
      <c r="E5509" t="s">
        <v>63</v>
      </c>
      <c r="G5509" t="str">
        <f>IFERROR(_xlfn.XLOOKUP(Sales_Pipeline[[#This Row],[Account]],Accounts!$A$2:$A$86,Accounts!$F$2:$F$86),"")</f>
        <v/>
      </c>
      <c r="H5509" t="s">
        <v>77</v>
      </c>
      <c r="I5509" s="3">
        <v>42946</v>
      </c>
      <c r="K5509" s="8" t="str">
        <f>IF(Sales_Pipeline[[#This Row],[Close_Date]]="","",TEXT(Sales_Pipeline[[#This Row],[Close_Date]],"ddd"))</f>
        <v/>
      </c>
      <c r="L5509" s="8" t="str">
        <f>IF(Sales_Pipeline[[#This Row],[Close_Date]]="","",TEXT(Sales_Pipeline[[#This Row],[Close_Date]],"mmm"))</f>
        <v/>
      </c>
      <c r="M5509" s="8" t="str">
        <f>IF(Sales_Pipeline[[#This Row],[Close_Date]]="","","Q"&amp;ROUNDUP(MONTH(Sales_Pipeline[[#This Row],[Close_Date]])/3,0))</f>
        <v/>
      </c>
      <c r="N5509" s="2" t="str" cm="1">
        <f t="array" ref="N5509">IFERROR(_xlfn.IFS(Sales_Pipeline[[#This Row],[Deal_Stage]]="Won",_xlfn.XLOOKUP(Sales_Pipeline[[#This Row],[Product]],Products!$A$2:$A$8,Products!$C$2:$C$8),Sales_Pipeline[[#This Row],[Deal_Stage]]="Lost",_xlfn.XLOOKUP(Sales_Pipeline[[#This Row],[Product]],Products!$A$2:$A$8,Products!$C$2:$C$8)),"")</f>
        <v/>
      </c>
      <c r="O5509" s="2">
        <v>0</v>
      </c>
    </row>
    <row r="5510" spans="1:15" x14ac:dyDescent="0.3">
      <c r="A5510" t="s">
        <v>5656</v>
      </c>
      <c r="B5510" t="s">
        <v>8</v>
      </c>
      <c r="C5510" t="str">
        <f>_xlfn.XLOOKUP(Sales_Pipeline[[#This Row],[Sales_Agent]],Sales_Teams[Sales_Agent],Sales_Teams[Manager])</f>
        <v>Dustin Brinkmann</v>
      </c>
      <c r="D5510" t="str">
        <f>_xlfn.XLOOKUP(Sales_Pipeline[[#This Row],[Manager]],Sales_Teams[Manager],Sales_Teams[Regional_Office])</f>
        <v>Central</v>
      </c>
      <c r="E5510" t="s">
        <v>61</v>
      </c>
      <c r="F5510" t="s">
        <v>79</v>
      </c>
      <c r="G5510" t="str">
        <f>IFERROR(_xlfn.XLOOKUP(Sales_Pipeline[[#This Row],[Account]],Accounts!$A$2:$A$86,Accounts!$F$2:$F$86),"")</f>
        <v>Philipines</v>
      </c>
      <c r="H5510" t="s">
        <v>77</v>
      </c>
      <c r="I5510" s="3">
        <v>42946</v>
      </c>
      <c r="K5510" s="8" t="str">
        <f>IF(Sales_Pipeline[[#This Row],[Close_Date]]="","",TEXT(Sales_Pipeline[[#This Row],[Close_Date]],"ddd"))</f>
        <v/>
      </c>
      <c r="L5510" s="8" t="str">
        <f>IF(Sales_Pipeline[[#This Row],[Close_Date]]="","",TEXT(Sales_Pipeline[[#This Row],[Close_Date]],"mmm"))</f>
        <v/>
      </c>
      <c r="M5510" s="8" t="str">
        <f>IF(Sales_Pipeline[[#This Row],[Close_Date]]="","","Q"&amp;ROUNDUP(MONTH(Sales_Pipeline[[#This Row],[Close_Date]])/3,0))</f>
        <v/>
      </c>
      <c r="N5510" s="2" t="str" cm="1">
        <f t="array" ref="N5510">IFERROR(_xlfn.IFS(Sales_Pipeline[[#This Row],[Deal_Stage]]="Won",_xlfn.XLOOKUP(Sales_Pipeline[[#This Row],[Product]],Products!$A$2:$A$8,Products!$C$2:$C$8),Sales_Pipeline[[#This Row],[Deal_Stage]]="Lost",_xlfn.XLOOKUP(Sales_Pipeline[[#This Row],[Product]],Products!$A$2:$A$8,Products!$C$2:$C$8)),"")</f>
        <v/>
      </c>
      <c r="O5510" s="2">
        <v>0</v>
      </c>
    </row>
    <row r="5511" spans="1:15" x14ac:dyDescent="0.3">
      <c r="A5511" t="s">
        <v>5657</v>
      </c>
      <c r="B5511" t="s">
        <v>8</v>
      </c>
      <c r="C5511" t="str">
        <f>_xlfn.XLOOKUP(Sales_Pipeline[[#This Row],[Sales_Agent]],Sales_Teams[Sales_Agent],Sales_Teams[Manager])</f>
        <v>Dustin Brinkmann</v>
      </c>
      <c r="D5511" t="str">
        <f>_xlfn.XLOOKUP(Sales_Pipeline[[#This Row],[Manager]],Sales_Teams[Manager],Sales_Teams[Regional_Office])</f>
        <v>Central</v>
      </c>
      <c r="E5511" t="s">
        <v>63</v>
      </c>
      <c r="F5511" t="s">
        <v>155</v>
      </c>
      <c r="G5511" t="str">
        <f>IFERROR(_xlfn.XLOOKUP(Sales_Pipeline[[#This Row],[Account]],Accounts!$A$2:$A$86,Accounts!$F$2:$F$86),"")</f>
        <v>United States</v>
      </c>
      <c r="H5511" t="s">
        <v>57</v>
      </c>
      <c r="I5511" s="3">
        <v>42946</v>
      </c>
      <c r="J5511" s="3">
        <v>42956</v>
      </c>
      <c r="K5511" s="8" t="str">
        <f>IF(Sales_Pipeline[[#This Row],[Close_Date]]="","",TEXT(Sales_Pipeline[[#This Row],[Close_Date]],"ddd"))</f>
        <v>Wed</v>
      </c>
      <c r="L5511" s="8" t="str">
        <f>IF(Sales_Pipeline[[#This Row],[Close_Date]]="","",TEXT(Sales_Pipeline[[#This Row],[Close_Date]],"mmm"))</f>
        <v>Aug</v>
      </c>
      <c r="M5511" s="8" t="str">
        <f>IF(Sales_Pipeline[[#This Row],[Close_Date]]="","","Q"&amp;ROUNDUP(MONTH(Sales_Pipeline[[#This Row],[Close_Date]])/3,0))</f>
        <v>Q3</v>
      </c>
      <c r="N5511" s="2" cm="1">
        <f t="array" ref="N5511">IFERROR(_xlfn.IFS(Sales_Pipeline[[#This Row],[Deal_Stage]]="Won",_xlfn.XLOOKUP(Sales_Pipeline[[#This Row],[Product]],Products!$A$2:$A$8,Products!$C$2:$C$8),Sales_Pipeline[[#This Row],[Deal_Stage]]="Lost",_xlfn.XLOOKUP(Sales_Pipeline[[#This Row],[Product]],Products!$A$2:$A$8,Products!$C$2:$C$8)),"")</f>
        <v>550</v>
      </c>
      <c r="O5511" s="2">
        <v>502</v>
      </c>
    </row>
    <row r="5512" spans="1:15" x14ac:dyDescent="0.3">
      <c r="A5512" t="s">
        <v>5658</v>
      </c>
      <c r="B5512" t="s">
        <v>12</v>
      </c>
      <c r="C5512" t="str">
        <f>_xlfn.XLOOKUP(Sales_Pipeline[[#This Row],[Sales_Agent]],Sales_Teams[Sales_Agent],Sales_Teams[Manager])</f>
        <v>Melvin Marxen</v>
      </c>
      <c r="D5512" t="str">
        <f>_xlfn.XLOOKUP(Sales_Pipeline[[#This Row],[Manager]],Sales_Teams[Manager],Sales_Teams[Regional_Office])</f>
        <v>Central</v>
      </c>
      <c r="E5512" t="s">
        <v>55</v>
      </c>
      <c r="G5512" t="str">
        <f>IFERROR(_xlfn.XLOOKUP(Sales_Pipeline[[#This Row],[Account]],Accounts!$A$2:$A$86,Accounts!$F$2:$F$86),"")</f>
        <v/>
      </c>
      <c r="H5512" t="s">
        <v>77</v>
      </c>
      <c r="I5512" s="3">
        <v>42946</v>
      </c>
      <c r="K5512" s="8" t="str">
        <f>IF(Sales_Pipeline[[#This Row],[Close_Date]]="","",TEXT(Sales_Pipeline[[#This Row],[Close_Date]],"ddd"))</f>
        <v/>
      </c>
      <c r="L5512" s="8" t="str">
        <f>IF(Sales_Pipeline[[#This Row],[Close_Date]]="","",TEXT(Sales_Pipeline[[#This Row],[Close_Date]],"mmm"))</f>
        <v/>
      </c>
      <c r="M5512" s="8" t="str">
        <f>IF(Sales_Pipeline[[#This Row],[Close_Date]]="","","Q"&amp;ROUNDUP(MONTH(Sales_Pipeline[[#This Row],[Close_Date]])/3,0))</f>
        <v/>
      </c>
      <c r="N5512" s="2" t="str" cm="1">
        <f t="array" ref="N5512">IFERROR(_xlfn.IFS(Sales_Pipeline[[#This Row],[Deal_Stage]]="Won",_xlfn.XLOOKUP(Sales_Pipeline[[#This Row],[Product]],Products!$A$2:$A$8,Products!$C$2:$C$8),Sales_Pipeline[[#This Row],[Deal_Stage]]="Lost",_xlfn.XLOOKUP(Sales_Pipeline[[#This Row],[Product]],Products!$A$2:$A$8,Products!$C$2:$C$8)),"")</f>
        <v/>
      </c>
      <c r="O5512" s="2">
        <v>0</v>
      </c>
    </row>
    <row r="5513" spans="1:15" x14ac:dyDescent="0.3">
      <c r="A5513" t="s">
        <v>5659</v>
      </c>
      <c r="B5513" t="s">
        <v>12</v>
      </c>
      <c r="C5513" t="str">
        <f>_xlfn.XLOOKUP(Sales_Pipeline[[#This Row],[Sales_Agent]],Sales_Teams[Sales_Agent],Sales_Teams[Manager])</f>
        <v>Melvin Marxen</v>
      </c>
      <c r="D5513" t="str">
        <f>_xlfn.XLOOKUP(Sales_Pipeline[[#This Row],[Manager]],Sales_Teams[Manager],Sales_Teams[Regional_Office])</f>
        <v>Central</v>
      </c>
      <c r="E5513" t="s">
        <v>61</v>
      </c>
      <c r="G5513" t="str">
        <f>IFERROR(_xlfn.XLOOKUP(Sales_Pipeline[[#This Row],[Account]],Accounts!$A$2:$A$86,Accounts!$F$2:$F$86),"")</f>
        <v/>
      </c>
      <c r="H5513" t="s">
        <v>77</v>
      </c>
      <c r="I5513" s="3">
        <v>42946</v>
      </c>
      <c r="K5513" s="8" t="str">
        <f>IF(Sales_Pipeline[[#This Row],[Close_Date]]="","",TEXT(Sales_Pipeline[[#This Row],[Close_Date]],"ddd"))</f>
        <v/>
      </c>
      <c r="L5513" s="8" t="str">
        <f>IF(Sales_Pipeline[[#This Row],[Close_Date]]="","",TEXT(Sales_Pipeline[[#This Row],[Close_Date]],"mmm"))</f>
        <v/>
      </c>
      <c r="M5513" s="8" t="str">
        <f>IF(Sales_Pipeline[[#This Row],[Close_Date]]="","","Q"&amp;ROUNDUP(MONTH(Sales_Pipeline[[#This Row],[Close_Date]])/3,0))</f>
        <v/>
      </c>
      <c r="N5513" s="2" t="str" cm="1">
        <f t="array" ref="N5513">IFERROR(_xlfn.IFS(Sales_Pipeline[[#This Row],[Deal_Stage]]="Won",_xlfn.XLOOKUP(Sales_Pipeline[[#This Row],[Product]],Products!$A$2:$A$8,Products!$C$2:$C$8),Sales_Pipeline[[#This Row],[Deal_Stage]]="Lost",_xlfn.XLOOKUP(Sales_Pipeline[[#This Row],[Product]],Products!$A$2:$A$8,Products!$C$2:$C$8)),"")</f>
        <v/>
      </c>
      <c r="O5513" s="2">
        <v>0</v>
      </c>
    </row>
    <row r="5514" spans="1:15" x14ac:dyDescent="0.3">
      <c r="A5514" t="s">
        <v>5660</v>
      </c>
      <c r="B5514" t="s">
        <v>45</v>
      </c>
      <c r="C5514" t="str">
        <f>_xlfn.XLOOKUP(Sales_Pipeline[[#This Row],[Sales_Agent]],Sales_Teams[Sales_Agent],Sales_Teams[Manager])</f>
        <v>Summer Sewald</v>
      </c>
      <c r="D5514" t="str">
        <f>_xlfn.XLOOKUP(Sales_Pipeline[[#This Row],[Manager]],Sales_Teams[Manager],Sales_Teams[Regional_Office])</f>
        <v>West</v>
      </c>
      <c r="E5514" t="s">
        <v>55</v>
      </c>
      <c r="G5514" t="str">
        <f>IFERROR(_xlfn.XLOOKUP(Sales_Pipeline[[#This Row],[Account]],Accounts!$A$2:$A$86,Accounts!$F$2:$F$86),"")</f>
        <v/>
      </c>
      <c r="H5514" t="s">
        <v>77</v>
      </c>
      <c r="I5514" s="3">
        <v>42946</v>
      </c>
      <c r="K5514" s="8" t="str">
        <f>IF(Sales_Pipeline[[#This Row],[Close_Date]]="","",TEXT(Sales_Pipeline[[#This Row],[Close_Date]],"ddd"))</f>
        <v/>
      </c>
      <c r="L5514" s="8" t="str">
        <f>IF(Sales_Pipeline[[#This Row],[Close_Date]]="","",TEXT(Sales_Pipeline[[#This Row],[Close_Date]],"mmm"))</f>
        <v/>
      </c>
      <c r="M5514" s="8" t="str">
        <f>IF(Sales_Pipeline[[#This Row],[Close_Date]]="","","Q"&amp;ROUNDUP(MONTH(Sales_Pipeline[[#This Row],[Close_Date]])/3,0))</f>
        <v/>
      </c>
      <c r="N5514" s="2" t="str" cm="1">
        <f t="array" ref="N5514">IFERROR(_xlfn.IFS(Sales_Pipeline[[#This Row],[Deal_Stage]]="Won",_xlfn.XLOOKUP(Sales_Pipeline[[#This Row],[Product]],Products!$A$2:$A$8,Products!$C$2:$C$8),Sales_Pipeline[[#This Row],[Deal_Stage]]="Lost",_xlfn.XLOOKUP(Sales_Pipeline[[#This Row],[Product]],Products!$A$2:$A$8,Products!$C$2:$C$8)),"")</f>
        <v/>
      </c>
      <c r="O5514" s="2">
        <v>0</v>
      </c>
    </row>
    <row r="5515" spans="1:15" x14ac:dyDescent="0.3">
      <c r="A5515" t="s">
        <v>5661</v>
      </c>
      <c r="B5515" t="s">
        <v>45</v>
      </c>
      <c r="C5515" t="str">
        <f>_xlfn.XLOOKUP(Sales_Pipeline[[#This Row],[Sales_Agent]],Sales_Teams[Sales_Agent],Sales_Teams[Manager])</f>
        <v>Summer Sewald</v>
      </c>
      <c r="D5515" t="str">
        <f>_xlfn.XLOOKUP(Sales_Pipeline[[#This Row],[Manager]],Sales_Teams[Manager],Sales_Teams[Regional_Office])</f>
        <v>West</v>
      </c>
      <c r="E5515" t="s">
        <v>8953</v>
      </c>
      <c r="F5515" t="s">
        <v>175</v>
      </c>
      <c r="G5515" t="str">
        <f>IFERROR(_xlfn.XLOOKUP(Sales_Pipeline[[#This Row],[Account]],Accounts!$A$2:$A$86,Accounts!$F$2:$F$86),"")</f>
        <v>Brazil</v>
      </c>
      <c r="H5515" t="s">
        <v>57</v>
      </c>
      <c r="I5515" s="3">
        <v>42946</v>
      </c>
      <c r="J5515" s="3">
        <v>42947</v>
      </c>
      <c r="K5515" s="8" t="str">
        <f>IF(Sales_Pipeline[[#This Row],[Close_Date]]="","",TEXT(Sales_Pipeline[[#This Row],[Close_Date]],"ddd"))</f>
        <v>Mon</v>
      </c>
      <c r="L5515" s="8" t="str">
        <f>IF(Sales_Pipeline[[#This Row],[Close_Date]]="","",TEXT(Sales_Pipeline[[#This Row],[Close_Date]],"mmm"))</f>
        <v>Jul</v>
      </c>
      <c r="M5515" s="8" t="str">
        <f>IF(Sales_Pipeline[[#This Row],[Close_Date]]="","","Q"&amp;ROUNDUP(MONTH(Sales_Pipeline[[#This Row],[Close_Date]])/3,0))</f>
        <v>Q3</v>
      </c>
      <c r="N5515" s="2" cm="1">
        <f t="array" ref="N5515">IFERROR(_xlfn.IFS(Sales_Pipeline[[#This Row],[Deal_Stage]]="Won",_xlfn.XLOOKUP(Sales_Pipeline[[#This Row],[Product]],Products!$A$2:$A$8,Products!$C$2:$C$8),Sales_Pipeline[[#This Row],[Deal_Stage]]="Lost",_xlfn.XLOOKUP(Sales_Pipeline[[#This Row],[Product]],Products!$A$2:$A$8,Products!$C$2:$C$8)),"")</f>
        <v>4821</v>
      </c>
      <c r="O5515" s="2">
        <v>4913</v>
      </c>
    </row>
    <row r="5516" spans="1:15" x14ac:dyDescent="0.3">
      <c r="A5516" t="s">
        <v>5662</v>
      </c>
      <c r="B5516" t="s">
        <v>9</v>
      </c>
      <c r="C5516" t="str">
        <f>_xlfn.XLOOKUP(Sales_Pipeline[[#This Row],[Sales_Agent]],Sales_Teams[Sales_Agent],Sales_Teams[Manager])</f>
        <v>Dustin Brinkmann</v>
      </c>
      <c r="D5516" t="str">
        <f>_xlfn.XLOOKUP(Sales_Pipeline[[#This Row],[Manager]],Sales_Teams[Manager],Sales_Teams[Regional_Office])</f>
        <v>Central</v>
      </c>
      <c r="E5516" t="s">
        <v>63</v>
      </c>
      <c r="G5516" t="str">
        <f>IFERROR(_xlfn.XLOOKUP(Sales_Pipeline[[#This Row],[Account]],Accounts!$A$2:$A$86,Accounts!$F$2:$F$86),"")</f>
        <v/>
      </c>
      <c r="H5516" t="s">
        <v>77</v>
      </c>
      <c r="I5516" s="3">
        <v>42946</v>
      </c>
      <c r="K5516" s="8" t="str">
        <f>IF(Sales_Pipeline[[#This Row],[Close_Date]]="","",TEXT(Sales_Pipeline[[#This Row],[Close_Date]],"ddd"))</f>
        <v/>
      </c>
      <c r="L5516" s="8" t="str">
        <f>IF(Sales_Pipeline[[#This Row],[Close_Date]]="","",TEXT(Sales_Pipeline[[#This Row],[Close_Date]],"mmm"))</f>
        <v/>
      </c>
      <c r="M5516" s="8" t="str">
        <f>IF(Sales_Pipeline[[#This Row],[Close_Date]]="","","Q"&amp;ROUNDUP(MONTH(Sales_Pipeline[[#This Row],[Close_Date]])/3,0))</f>
        <v/>
      </c>
      <c r="N5516" s="2" t="str" cm="1">
        <f t="array" ref="N5516">IFERROR(_xlfn.IFS(Sales_Pipeline[[#This Row],[Deal_Stage]]="Won",_xlfn.XLOOKUP(Sales_Pipeline[[#This Row],[Product]],Products!$A$2:$A$8,Products!$C$2:$C$8),Sales_Pipeline[[#This Row],[Deal_Stage]]="Lost",_xlfn.XLOOKUP(Sales_Pipeline[[#This Row],[Product]],Products!$A$2:$A$8,Products!$C$2:$C$8)),"")</f>
        <v/>
      </c>
      <c r="O5516" s="2">
        <v>0</v>
      </c>
    </row>
    <row r="5517" spans="1:15" x14ac:dyDescent="0.3">
      <c r="A5517" t="s">
        <v>5663</v>
      </c>
      <c r="B5517" t="s">
        <v>9</v>
      </c>
      <c r="C5517" t="str">
        <f>_xlfn.XLOOKUP(Sales_Pipeline[[#This Row],[Sales_Agent]],Sales_Teams[Sales_Agent],Sales_Teams[Manager])</f>
        <v>Dustin Brinkmann</v>
      </c>
      <c r="D5517" t="str">
        <f>_xlfn.XLOOKUP(Sales_Pipeline[[#This Row],[Manager]],Sales_Teams[Manager],Sales_Teams[Regional_Office])</f>
        <v>Central</v>
      </c>
      <c r="E5517" t="s">
        <v>61</v>
      </c>
      <c r="F5517" t="s">
        <v>185</v>
      </c>
      <c r="G5517" t="str">
        <f>IFERROR(_xlfn.XLOOKUP(Sales_Pipeline[[#This Row],[Account]],Accounts!$A$2:$A$86,Accounts!$F$2:$F$86),"")</f>
        <v>United States</v>
      </c>
      <c r="H5517" t="s">
        <v>77</v>
      </c>
      <c r="I5517" s="3">
        <v>42946</v>
      </c>
      <c r="K5517" s="8" t="str">
        <f>IF(Sales_Pipeline[[#This Row],[Close_Date]]="","",TEXT(Sales_Pipeline[[#This Row],[Close_Date]],"ddd"))</f>
        <v/>
      </c>
      <c r="L5517" s="8" t="str">
        <f>IF(Sales_Pipeline[[#This Row],[Close_Date]]="","",TEXT(Sales_Pipeline[[#This Row],[Close_Date]],"mmm"))</f>
        <v/>
      </c>
      <c r="M5517" s="8" t="str">
        <f>IF(Sales_Pipeline[[#This Row],[Close_Date]]="","","Q"&amp;ROUNDUP(MONTH(Sales_Pipeline[[#This Row],[Close_Date]])/3,0))</f>
        <v/>
      </c>
      <c r="N5517" s="2" t="str" cm="1">
        <f t="array" ref="N5517">IFERROR(_xlfn.IFS(Sales_Pipeline[[#This Row],[Deal_Stage]]="Won",_xlfn.XLOOKUP(Sales_Pipeline[[#This Row],[Product]],Products!$A$2:$A$8,Products!$C$2:$C$8),Sales_Pipeline[[#This Row],[Deal_Stage]]="Lost",_xlfn.XLOOKUP(Sales_Pipeline[[#This Row],[Product]],Products!$A$2:$A$8,Products!$C$2:$C$8)),"")</f>
        <v/>
      </c>
      <c r="O5517" s="2">
        <v>0</v>
      </c>
    </row>
    <row r="5518" spans="1:15" x14ac:dyDescent="0.3">
      <c r="A5518" t="s">
        <v>5664</v>
      </c>
      <c r="B5518" t="s">
        <v>9</v>
      </c>
      <c r="C5518" t="str">
        <f>_xlfn.XLOOKUP(Sales_Pipeline[[#This Row],[Sales_Agent]],Sales_Teams[Sales_Agent],Sales_Teams[Manager])</f>
        <v>Dustin Brinkmann</v>
      </c>
      <c r="D5518" t="str">
        <f>_xlfn.XLOOKUP(Sales_Pipeline[[#This Row],[Manager]],Sales_Teams[Manager],Sales_Teams[Regional_Office])</f>
        <v>Central</v>
      </c>
      <c r="E5518" t="s">
        <v>76</v>
      </c>
      <c r="F5518" t="s">
        <v>147</v>
      </c>
      <c r="G5518" t="str">
        <f>IFERROR(_xlfn.XLOOKUP(Sales_Pipeline[[#This Row],[Account]],Accounts!$A$2:$A$86,Accounts!$F$2:$F$86),"")</f>
        <v>United States</v>
      </c>
      <c r="H5518" t="s">
        <v>57</v>
      </c>
      <c r="I5518" s="3">
        <v>42946</v>
      </c>
      <c r="J5518" s="3">
        <v>42997</v>
      </c>
      <c r="K5518" s="8" t="str">
        <f>IF(Sales_Pipeline[[#This Row],[Close_Date]]="","",TEXT(Sales_Pipeline[[#This Row],[Close_Date]],"ddd"))</f>
        <v>Tue</v>
      </c>
      <c r="L5518" s="8" t="str">
        <f>IF(Sales_Pipeline[[#This Row],[Close_Date]]="","",TEXT(Sales_Pipeline[[#This Row],[Close_Date]],"mmm"))</f>
        <v>Sep</v>
      </c>
      <c r="M5518" s="8" t="str">
        <f>IF(Sales_Pipeline[[#This Row],[Close_Date]]="","","Q"&amp;ROUNDUP(MONTH(Sales_Pipeline[[#This Row],[Close_Date]])/3,0))</f>
        <v>Q3</v>
      </c>
      <c r="N5518" s="2" cm="1">
        <f t="array" ref="N5518">IFERROR(_xlfn.IFS(Sales_Pipeline[[#This Row],[Deal_Stage]]="Won",_xlfn.XLOOKUP(Sales_Pipeline[[#This Row],[Product]],Products!$A$2:$A$8,Products!$C$2:$C$8),Sales_Pipeline[[#This Row],[Deal_Stage]]="Lost",_xlfn.XLOOKUP(Sales_Pipeline[[#This Row],[Product]],Products!$A$2:$A$8,Products!$C$2:$C$8)),"")</f>
        <v>3393</v>
      </c>
      <c r="O5518" s="2">
        <v>3457</v>
      </c>
    </row>
    <row r="5519" spans="1:15" x14ac:dyDescent="0.3">
      <c r="A5519" t="s">
        <v>5665</v>
      </c>
      <c r="B5519" t="s">
        <v>14</v>
      </c>
      <c r="C5519" t="str">
        <f>_xlfn.XLOOKUP(Sales_Pipeline[[#This Row],[Sales_Agent]],Sales_Teams[Sales_Agent],Sales_Teams[Manager])</f>
        <v>Melvin Marxen</v>
      </c>
      <c r="D5519" t="str">
        <f>_xlfn.XLOOKUP(Sales_Pipeline[[#This Row],[Manager]],Sales_Teams[Manager],Sales_Teams[Regional_Office])</f>
        <v>Central</v>
      </c>
      <c r="E5519" t="s">
        <v>63</v>
      </c>
      <c r="F5519" t="s">
        <v>225</v>
      </c>
      <c r="G5519" t="str">
        <f>IFERROR(_xlfn.XLOOKUP(Sales_Pipeline[[#This Row],[Account]],Accounts!$A$2:$A$86,Accounts!$F$2:$F$86),"")</f>
        <v>United States</v>
      </c>
      <c r="H5519" t="s">
        <v>77</v>
      </c>
      <c r="I5519" s="3">
        <v>42946</v>
      </c>
      <c r="K5519" s="8" t="str">
        <f>IF(Sales_Pipeline[[#This Row],[Close_Date]]="","",TEXT(Sales_Pipeline[[#This Row],[Close_Date]],"ddd"))</f>
        <v/>
      </c>
      <c r="L5519" s="8" t="str">
        <f>IF(Sales_Pipeline[[#This Row],[Close_Date]]="","",TEXT(Sales_Pipeline[[#This Row],[Close_Date]],"mmm"))</f>
        <v/>
      </c>
      <c r="M5519" s="8" t="str">
        <f>IF(Sales_Pipeline[[#This Row],[Close_Date]]="","","Q"&amp;ROUNDUP(MONTH(Sales_Pipeline[[#This Row],[Close_Date]])/3,0))</f>
        <v/>
      </c>
      <c r="N5519" s="2" t="str" cm="1">
        <f t="array" ref="N5519">IFERROR(_xlfn.IFS(Sales_Pipeline[[#This Row],[Deal_Stage]]="Won",_xlfn.XLOOKUP(Sales_Pipeline[[#This Row],[Product]],Products!$A$2:$A$8,Products!$C$2:$C$8),Sales_Pipeline[[#This Row],[Deal_Stage]]="Lost",_xlfn.XLOOKUP(Sales_Pipeline[[#This Row],[Product]],Products!$A$2:$A$8,Products!$C$2:$C$8)),"")</f>
        <v/>
      </c>
      <c r="O5519" s="2">
        <v>0</v>
      </c>
    </row>
    <row r="5520" spans="1:15" x14ac:dyDescent="0.3">
      <c r="A5520" t="s">
        <v>5666</v>
      </c>
      <c r="B5520" t="s">
        <v>14</v>
      </c>
      <c r="C5520" t="str">
        <f>_xlfn.XLOOKUP(Sales_Pipeline[[#This Row],[Sales_Agent]],Sales_Teams[Sales_Agent],Sales_Teams[Manager])</f>
        <v>Melvin Marxen</v>
      </c>
      <c r="D5520" t="str">
        <f>_xlfn.XLOOKUP(Sales_Pipeline[[#This Row],[Manager]],Sales_Teams[Manager],Sales_Teams[Regional_Office])</f>
        <v>Central</v>
      </c>
      <c r="E5520" t="s">
        <v>63</v>
      </c>
      <c r="G5520" t="str">
        <f>IFERROR(_xlfn.XLOOKUP(Sales_Pipeline[[#This Row],[Account]],Accounts!$A$2:$A$86,Accounts!$F$2:$F$86),"")</f>
        <v/>
      </c>
      <c r="H5520" t="s">
        <v>77</v>
      </c>
      <c r="I5520" s="3">
        <v>42946</v>
      </c>
      <c r="K5520" s="8" t="str">
        <f>IF(Sales_Pipeline[[#This Row],[Close_Date]]="","",TEXT(Sales_Pipeline[[#This Row],[Close_Date]],"ddd"))</f>
        <v/>
      </c>
      <c r="L5520" s="8" t="str">
        <f>IF(Sales_Pipeline[[#This Row],[Close_Date]]="","",TEXT(Sales_Pipeline[[#This Row],[Close_Date]],"mmm"))</f>
        <v/>
      </c>
      <c r="M5520" s="8" t="str">
        <f>IF(Sales_Pipeline[[#This Row],[Close_Date]]="","","Q"&amp;ROUNDUP(MONTH(Sales_Pipeline[[#This Row],[Close_Date]])/3,0))</f>
        <v/>
      </c>
      <c r="N5520" s="2" t="str" cm="1">
        <f t="array" ref="N5520">IFERROR(_xlfn.IFS(Sales_Pipeline[[#This Row],[Deal_Stage]]="Won",_xlfn.XLOOKUP(Sales_Pipeline[[#This Row],[Product]],Products!$A$2:$A$8,Products!$C$2:$C$8),Sales_Pipeline[[#This Row],[Deal_Stage]]="Lost",_xlfn.XLOOKUP(Sales_Pipeline[[#This Row],[Product]],Products!$A$2:$A$8,Products!$C$2:$C$8)),"")</f>
        <v/>
      </c>
      <c r="O5520" s="2">
        <v>0</v>
      </c>
    </row>
    <row r="5521" spans="1:15" x14ac:dyDescent="0.3">
      <c r="A5521" t="s">
        <v>5667</v>
      </c>
      <c r="B5521" t="s">
        <v>14</v>
      </c>
      <c r="C5521" t="str">
        <f>_xlfn.XLOOKUP(Sales_Pipeline[[#This Row],[Sales_Agent]],Sales_Teams[Sales_Agent],Sales_Teams[Manager])</f>
        <v>Melvin Marxen</v>
      </c>
      <c r="D5521" t="str">
        <f>_xlfn.XLOOKUP(Sales_Pipeline[[#This Row],[Manager]],Sales_Teams[Manager],Sales_Teams[Regional_Office])</f>
        <v>Central</v>
      </c>
      <c r="E5521" t="s">
        <v>55</v>
      </c>
      <c r="F5521" t="s">
        <v>214</v>
      </c>
      <c r="G5521" t="str">
        <f>IFERROR(_xlfn.XLOOKUP(Sales_Pipeline[[#This Row],[Account]],Accounts!$A$2:$A$86,Accounts!$F$2:$F$86),"")</f>
        <v>United States</v>
      </c>
      <c r="H5521" t="s">
        <v>77</v>
      </c>
      <c r="I5521" s="3">
        <v>42946</v>
      </c>
      <c r="K5521" s="8" t="str">
        <f>IF(Sales_Pipeline[[#This Row],[Close_Date]]="","",TEXT(Sales_Pipeline[[#This Row],[Close_Date]],"ddd"))</f>
        <v/>
      </c>
      <c r="L5521" s="8" t="str">
        <f>IF(Sales_Pipeline[[#This Row],[Close_Date]]="","",TEXT(Sales_Pipeline[[#This Row],[Close_Date]],"mmm"))</f>
        <v/>
      </c>
      <c r="M5521" s="8" t="str">
        <f>IF(Sales_Pipeline[[#This Row],[Close_Date]]="","","Q"&amp;ROUNDUP(MONTH(Sales_Pipeline[[#This Row],[Close_Date]])/3,0))</f>
        <v/>
      </c>
      <c r="N5521" s="2" t="str" cm="1">
        <f t="array" ref="N5521">IFERROR(_xlfn.IFS(Sales_Pipeline[[#This Row],[Deal_Stage]]="Won",_xlfn.XLOOKUP(Sales_Pipeline[[#This Row],[Product]],Products!$A$2:$A$8,Products!$C$2:$C$8),Sales_Pipeline[[#This Row],[Deal_Stage]]="Lost",_xlfn.XLOOKUP(Sales_Pipeline[[#This Row],[Product]],Products!$A$2:$A$8,Products!$C$2:$C$8)),"")</f>
        <v/>
      </c>
      <c r="O5521" s="2">
        <v>0</v>
      </c>
    </row>
    <row r="5522" spans="1:15" x14ac:dyDescent="0.3">
      <c r="A5522" t="s">
        <v>5668</v>
      </c>
      <c r="B5522" t="s">
        <v>14</v>
      </c>
      <c r="C5522" t="str">
        <f>_xlfn.XLOOKUP(Sales_Pipeline[[#This Row],[Sales_Agent]],Sales_Teams[Sales_Agent],Sales_Teams[Manager])</f>
        <v>Melvin Marxen</v>
      </c>
      <c r="D5522" t="str">
        <f>_xlfn.XLOOKUP(Sales_Pipeline[[#This Row],[Manager]],Sales_Teams[Manager],Sales_Teams[Regional_Office])</f>
        <v>Central</v>
      </c>
      <c r="E5522" t="s">
        <v>61</v>
      </c>
      <c r="G5522" t="str">
        <f>IFERROR(_xlfn.XLOOKUP(Sales_Pipeline[[#This Row],[Account]],Accounts!$A$2:$A$86,Accounts!$F$2:$F$86),"")</f>
        <v/>
      </c>
      <c r="H5522" t="s">
        <v>77</v>
      </c>
      <c r="I5522" s="3">
        <v>42946</v>
      </c>
      <c r="K5522" s="8" t="str">
        <f>IF(Sales_Pipeline[[#This Row],[Close_Date]]="","",TEXT(Sales_Pipeline[[#This Row],[Close_Date]],"ddd"))</f>
        <v/>
      </c>
      <c r="L5522" s="8" t="str">
        <f>IF(Sales_Pipeline[[#This Row],[Close_Date]]="","",TEXT(Sales_Pipeline[[#This Row],[Close_Date]],"mmm"))</f>
        <v/>
      </c>
      <c r="M5522" s="8" t="str">
        <f>IF(Sales_Pipeline[[#This Row],[Close_Date]]="","","Q"&amp;ROUNDUP(MONTH(Sales_Pipeline[[#This Row],[Close_Date]])/3,0))</f>
        <v/>
      </c>
      <c r="N5522" s="2" t="str" cm="1">
        <f t="array" ref="N5522">IFERROR(_xlfn.IFS(Sales_Pipeline[[#This Row],[Deal_Stage]]="Won",_xlfn.XLOOKUP(Sales_Pipeline[[#This Row],[Product]],Products!$A$2:$A$8,Products!$C$2:$C$8),Sales_Pipeline[[#This Row],[Deal_Stage]]="Lost",_xlfn.XLOOKUP(Sales_Pipeline[[#This Row],[Product]],Products!$A$2:$A$8,Products!$C$2:$C$8)),"")</f>
        <v/>
      </c>
      <c r="O5522" s="2">
        <v>0</v>
      </c>
    </row>
    <row r="5523" spans="1:15" x14ac:dyDescent="0.3">
      <c r="A5523" t="s">
        <v>5669</v>
      </c>
      <c r="B5523" t="s">
        <v>29</v>
      </c>
      <c r="C5523" t="str">
        <f>_xlfn.XLOOKUP(Sales_Pipeline[[#This Row],[Sales_Agent]],Sales_Teams[Sales_Agent],Sales_Teams[Manager])</f>
        <v>Rocco Neubert</v>
      </c>
      <c r="D5523" t="str">
        <f>_xlfn.XLOOKUP(Sales_Pipeline[[#This Row],[Manager]],Sales_Teams[Manager],Sales_Teams[Regional_Office])</f>
        <v>East</v>
      </c>
      <c r="E5523" t="s">
        <v>84</v>
      </c>
      <c r="F5523" t="s">
        <v>159</v>
      </c>
      <c r="G5523" t="str">
        <f>IFERROR(_xlfn.XLOOKUP(Sales_Pipeline[[#This Row],[Account]],Accounts!$A$2:$A$86,Accounts!$F$2:$F$86),"")</f>
        <v>United States</v>
      </c>
      <c r="H5523" t="s">
        <v>57</v>
      </c>
      <c r="I5523" s="3">
        <v>42946</v>
      </c>
      <c r="J5523" s="3">
        <v>42955</v>
      </c>
      <c r="K5523" s="8" t="str">
        <f>IF(Sales_Pipeline[[#This Row],[Close_Date]]="","",TEXT(Sales_Pipeline[[#This Row],[Close_Date]],"ddd"))</f>
        <v>Tue</v>
      </c>
      <c r="L5523" s="8" t="str">
        <f>IF(Sales_Pipeline[[#This Row],[Close_Date]]="","",TEXT(Sales_Pipeline[[#This Row],[Close_Date]],"mmm"))</f>
        <v>Aug</v>
      </c>
      <c r="M5523" s="8" t="str">
        <f>IF(Sales_Pipeline[[#This Row],[Close_Date]]="","","Q"&amp;ROUNDUP(MONTH(Sales_Pipeline[[#This Row],[Close_Date]])/3,0))</f>
        <v>Q3</v>
      </c>
      <c r="N5523" s="2" cm="1">
        <f t="array" ref="N5523">IFERROR(_xlfn.IFS(Sales_Pipeline[[#This Row],[Deal_Stage]]="Won",_xlfn.XLOOKUP(Sales_Pipeline[[#This Row],[Product]],Products!$A$2:$A$8,Products!$C$2:$C$8),Sales_Pipeline[[#This Row],[Deal_Stage]]="Lost",_xlfn.XLOOKUP(Sales_Pipeline[[#This Row],[Product]],Products!$A$2:$A$8,Products!$C$2:$C$8)),"")</f>
        <v>5482</v>
      </c>
      <c r="O5523" s="2">
        <v>5204</v>
      </c>
    </row>
    <row r="5524" spans="1:15" x14ac:dyDescent="0.3">
      <c r="A5524" t="s">
        <v>5670</v>
      </c>
      <c r="B5524" t="s">
        <v>21</v>
      </c>
      <c r="C5524" t="str">
        <f>_xlfn.XLOOKUP(Sales_Pipeline[[#This Row],[Sales_Agent]],Sales_Teams[Sales_Agent],Sales_Teams[Manager])</f>
        <v>Cara Losch</v>
      </c>
      <c r="D5524" t="str">
        <f>_xlfn.XLOOKUP(Sales_Pipeline[[#This Row],[Manager]],Sales_Teams[Manager],Sales_Teams[Regional_Office])</f>
        <v>East</v>
      </c>
      <c r="E5524" t="s">
        <v>76</v>
      </c>
      <c r="F5524" t="s">
        <v>231</v>
      </c>
      <c r="G5524" t="str">
        <f>IFERROR(_xlfn.XLOOKUP(Sales_Pipeline[[#This Row],[Account]],Accounts!$A$2:$A$86,Accounts!$F$2:$F$86),"")</f>
        <v>United States</v>
      </c>
      <c r="H5524" t="s">
        <v>57</v>
      </c>
      <c r="I5524" s="3">
        <v>42946</v>
      </c>
      <c r="J5524" s="3">
        <v>42954</v>
      </c>
      <c r="K5524" s="8" t="str">
        <f>IF(Sales_Pipeline[[#This Row],[Close_Date]]="","",TEXT(Sales_Pipeline[[#This Row],[Close_Date]],"ddd"))</f>
        <v>Mon</v>
      </c>
      <c r="L5524" s="8" t="str">
        <f>IF(Sales_Pipeline[[#This Row],[Close_Date]]="","",TEXT(Sales_Pipeline[[#This Row],[Close_Date]],"mmm"))</f>
        <v>Aug</v>
      </c>
      <c r="M5524" s="8" t="str">
        <f>IF(Sales_Pipeline[[#This Row],[Close_Date]]="","","Q"&amp;ROUNDUP(MONTH(Sales_Pipeline[[#This Row],[Close_Date]])/3,0))</f>
        <v>Q3</v>
      </c>
      <c r="N5524" s="2" cm="1">
        <f t="array" ref="N5524">IFERROR(_xlfn.IFS(Sales_Pipeline[[#This Row],[Deal_Stage]]="Won",_xlfn.XLOOKUP(Sales_Pipeline[[#This Row],[Product]],Products!$A$2:$A$8,Products!$C$2:$C$8),Sales_Pipeline[[#This Row],[Deal_Stage]]="Lost",_xlfn.XLOOKUP(Sales_Pipeline[[#This Row],[Product]],Products!$A$2:$A$8,Products!$C$2:$C$8)),"")</f>
        <v>3393</v>
      </c>
      <c r="O5524" s="2">
        <v>3019</v>
      </c>
    </row>
    <row r="5525" spans="1:15" x14ac:dyDescent="0.3">
      <c r="A5525" t="s">
        <v>5671</v>
      </c>
      <c r="B5525" t="s">
        <v>21</v>
      </c>
      <c r="C5525" t="str">
        <f>_xlfn.XLOOKUP(Sales_Pipeline[[#This Row],[Sales_Agent]],Sales_Teams[Sales_Agent],Sales_Teams[Manager])</f>
        <v>Cara Losch</v>
      </c>
      <c r="D5525" t="str">
        <f>_xlfn.XLOOKUP(Sales_Pipeline[[#This Row],[Manager]],Sales_Teams[Manager],Sales_Teams[Regional_Office])</f>
        <v>East</v>
      </c>
      <c r="E5525" t="s">
        <v>76</v>
      </c>
      <c r="F5525" t="s">
        <v>344</v>
      </c>
      <c r="G5525" t="str">
        <f>IFERROR(_xlfn.XLOOKUP(Sales_Pipeline[[#This Row],[Account]],Accounts!$A$2:$A$86,Accounts!$F$2:$F$86),"")</f>
        <v>Romania</v>
      </c>
      <c r="H5525" t="s">
        <v>57</v>
      </c>
      <c r="I5525" s="3">
        <v>42946</v>
      </c>
      <c r="J5525" s="3">
        <v>42965</v>
      </c>
      <c r="K5525" s="8" t="str">
        <f>IF(Sales_Pipeline[[#This Row],[Close_Date]]="","",TEXT(Sales_Pipeline[[#This Row],[Close_Date]],"ddd"))</f>
        <v>Fri</v>
      </c>
      <c r="L5525" s="8" t="str">
        <f>IF(Sales_Pipeline[[#This Row],[Close_Date]]="","",TEXT(Sales_Pipeline[[#This Row],[Close_Date]],"mmm"))</f>
        <v>Aug</v>
      </c>
      <c r="M5525" s="8" t="str">
        <f>IF(Sales_Pipeline[[#This Row],[Close_Date]]="","","Q"&amp;ROUNDUP(MONTH(Sales_Pipeline[[#This Row],[Close_Date]])/3,0))</f>
        <v>Q3</v>
      </c>
      <c r="N5525" s="2" cm="1">
        <f t="array" ref="N5525">IFERROR(_xlfn.IFS(Sales_Pipeline[[#This Row],[Deal_Stage]]="Won",_xlfn.XLOOKUP(Sales_Pipeline[[#This Row],[Product]],Products!$A$2:$A$8,Products!$C$2:$C$8),Sales_Pipeline[[#This Row],[Deal_Stage]]="Lost",_xlfn.XLOOKUP(Sales_Pipeline[[#This Row],[Product]],Products!$A$2:$A$8,Products!$C$2:$C$8)),"")</f>
        <v>3393</v>
      </c>
      <c r="O5525" s="2">
        <v>3453</v>
      </c>
    </row>
    <row r="5526" spans="1:15" x14ac:dyDescent="0.3">
      <c r="A5526" t="s">
        <v>5672</v>
      </c>
      <c r="B5526" t="s">
        <v>7</v>
      </c>
      <c r="C5526" t="str">
        <f>_xlfn.XLOOKUP(Sales_Pipeline[[#This Row],[Sales_Agent]],Sales_Teams[Sales_Agent],Sales_Teams[Manager])</f>
        <v>Dustin Brinkmann</v>
      </c>
      <c r="D5526" t="str">
        <f>_xlfn.XLOOKUP(Sales_Pipeline[[#This Row],[Manager]],Sales_Teams[Manager],Sales_Teams[Regional_Office])</f>
        <v>Central</v>
      </c>
      <c r="E5526" t="s">
        <v>61</v>
      </c>
      <c r="G5526" t="str">
        <f>IFERROR(_xlfn.XLOOKUP(Sales_Pipeline[[#This Row],[Account]],Accounts!$A$2:$A$86,Accounts!$F$2:$F$86),"")</f>
        <v/>
      </c>
      <c r="H5526" t="s">
        <v>77</v>
      </c>
      <c r="I5526" s="3">
        <v>42946</v>
      </c>
      <c r="K5526" s="8" t="str">
        <f>IF(Sales_Pipeline[[#This Row],[Close_Date]]="","",TEXT(Sales_Pipeline[[#This Row],[Close_Date]],"ddd"))</f>
        <v/>
      </c>
      <c r="L5526" s="8" t="str">
        <f>IF(Sales_Pipeline[[#This Row],[Close_Date]]="","",TEXT(Sales_Pipeline[[#This Row],[Close_Date]],"mmm"))</f>
        <v/>
      </c>
      <c r="M5526" s="8" t="str">
        <f>IF(Sales_Pipeline[[#This Row],[Close_Date]]="","","Q"&amp;ROUNDUP(MONTH(Sales_Pipeline[[#This Row],[Close_Date]])/3,0))</f>
        <v/>
      </c>
      <c r="N5526" s="2" t="str" cm="1">
        <f t="array" ref="N5526">IFERROR(_xlfn.IFS(Sales_Pipeline[[#This Row],[Deal_Stage]]="Won",_xlfn.XLOOKUP(Sales_Pipeline[[#This Row],[Product]],Products!$A$2:$A$8,Products!$C$2:$C$8),Sales_Pipeline[[#This Row],[Deal_Stage]]="Lost",_xlfn.XLOOKUP(Sales_Pipeline[[#This Row],[Product]],Products!$A$2:$A$8,Products!$C$2:$C$8)),"")</f>
        <v/>
      </c>
      <c r="O5526" s="2">
        <v>0</v>
      </c>
    </row>
    <row r="5527" spans="1:15" x14ac:dyDescent="0.3">
      <c r="A5527" t="s">
        <v>5673</v>
      </c>
      <c r="B5527" t="s">
        <v>7</v>
      </c>
      <c r="C5527" t="str">
        <f>_xlfn.XLOOKUP(Sales_Pipeline[[#This Row],[Sales_Agent]],Sales_Teams[Sales_Agent],Sales_Teams[Manager])</f>
        <v>Dustin Brinkmann</v>
      </c>
      <c r="D5527" t="str">
        <f>_xlfn.XLOOKUP(Sales_Pipeline[[#This Row],[Manager]],Sales_Teams[Manager],Sales_Teams[Regional_Office])</f>
        <v>Central</v>
      </c>
      <c r="E5527" t="s">
        <v>76</v>
      </c>
      <c r="G5527" t="str">
        <f>IFERROR(_xlfn.XLOOKUP(Sales_Pipeline[[#This Row],[Account]],Accounts!$A$2:$A$86,Accounts!$F$2:$F$86),"")</f>
        <v/>
      </c>
      <c r="H5527" t="s">
        <v>77</v>
      </c>
      <c r="I5527" s="3">
        <v>42946</v>
      </c>
      <c r="K5527" s="8" t="str">
        <f>IF(Sales_Pipeline[[#This Row],[Close_Date]]="","",TEXT(Sales_Pipeline[[#This Row],[Close_Date]],"ddd"))</f>
        <v/>
      </c>
      <c r="L5527" s="8" t="str">
        <f>IF(Sales_Pipeline[[#This Row],[Close_Date]]="","",TEXT(Sales_Pipeline[[#This Row],[Close_Date]],"mmm"))</f>
        <v/>
      </c>
      <c r="M5527" s="8" t="str">
        <f>IF(Sales_Pipeline[[#This Row],[Close_Date]]="","","Q"&amp;ROUNDUP(MONTH(Sales_Pipeline[[#This Row],[Close_Date]])/3,0))</f>
        <v/>
      </c>
      <c r="N5527" s="2" t="str" cm="1">
        <f t="array" ref="N5527">IFERROR(_xlfn.IFS(Sales_Pipeline[[#This Row],[Deal_Stage]]="Won",_xlfn.XLOOKUP(Sales_Pipeline[[#This Row],[Product]],Products!$A$2:$A$8,Products!$C$2:$C$8),Sales_Pipeline[[#This Row],[Deal_Stage]]="Lost",_xlfn.XLOOKUP(Sales_Pipeline[[#This Row],[Product]],Products!$A$2:$A$8,Products!$C$2:$C$8)),"")</f>
        <v/>
      </c>
      <c r="O5527" s="2">
        <v>0</v>
      </c>
    </row>
    <row r="5528" spans="1:15" x14ac:dyDescent="0.3">
      <c r="A5528" t="s">
        <v>5674</v>
      </c>
      <c r="B5528" t="s">
        <v>32</v>
      </c>
      <c r="C5528" t="str">
        <f>_xlfn.XLOOKUP(Sales_Pipeline[[#This Row],[Sales_Agent]],Sales_Teams[Sales_Agent],Sales_Teams[Manager])</f>
        <v>Celia Rouche</v>
      </c>
      <c r="D5528" t="str">
        <f>_xlfn.XLOOKUP(Sales_Pipeline[[#This Row],[Manager]],Sales_Teams[Manager],Sales_Teams[Regional_Office])</f>
        <v>West</v>
      </c>
      <c r="E5528" t="s">
        <v>76</v>
      </c>
      <c r="F5528" t="s">
        <v>114</v>
      </c>
      <c r="G5528" t="str">
        <f>IFERROR(_xlfn.XLOOKUP(Sales_Pipeline[[#This Row],[Account]],Accounts!$A$2:$A$86,Accounts!$F$2:$F$86),"")</f>
        <v>United States</v>
      </c>
      <c r="H5528" t="s">
        <v>57</v>
      </c>
      <c r="I5528" s="3">
        <v>42946</v>
      </c>
      <c r="J5528" s="3">
        <v>43052</v>
      </c>
      <c r="K5528" s="8" t="str">
        <f>IF(Sales_Pipeline[[#This Row],[Close_Date]]="","",TEXT(Sales_Pipeline[[#This Row],[Close_Date]],"ddd"))</f>
        <v>Mon</v>
      </c>
      <c r="L5528" s="8" t="str">
        <f>IF(Sales_Pipeline[[#This Row],[Close_Date]]="","",TEXT(Sales_Pipeline[[#This Row],[Close_Date]],"mmm"))</f>
        <v>Nov</v>
      </c>
      <c r="M5528" s="8" t="str">
        <f>IF(Sales_Pipeline[[#This Row],[Close_Date]]="","","Q"&amp;ROUNDUP(MONTH(Sales_Pipeline[[#This Row],[Close_Date]])/3,0))</f>
        <v>Q4</v>
      </c>
      <c r="N5528" s="2" cm="1">
        <f t="array" ref="N5528">IFERROR(_xlfn.IFS(Sales_Pipeline[[#This Row],[Deal_Stage]]="Won",_xlfn.XLOOKUP(Sales_Pipeline[[#This Row],[Product]],Products!$A$2:$A$8,Products!$C$2:$C$8),Sales_Pipeline[[#This Row],[Deal_Stage]]="Lost",_xlfn.XLOOKUP(Sales_Pipeline[[#This Row],[Product]],Products!$A$2:$A$8,Products!$C$2:$C$8)),"")</f>
        <v>3393</v>
      </c>
      <c r="O5528" s="2">
        <v>3464</v>
      </c>
    </row>
    <row r="5529" spans="1:15" x14ac:dyDescent="0.3">
      <c r="A5529" t="s">
        <v>5675</v>
      </c>
      <c r="B5529" t="s">
        <v>17</v>
      </c>
      <c r="C5529" t="str">
        <f>_xlfn.XLOOKUP(Sales_Pipeline[[#This Row],[Sales_Agent]],Sales_Teams[Sales_Agent],Sales_Teams[Manager])</f>
        <v>Cara Losch</v>
      </c>
      <c r="D5529" t="str">
        <f>_xlfn.XLOOKUP(Sales_Pipeline[[#This Row],[Manager]],Sales_Teams[Manager],Sales_Teams[Regional_Office])</f>
        <v>East</v>
      </c>
      <c r="E5529" t="s">
        <v>61</v>
      </c>
      <c r="G5529" t="str">
        <f>IFERROR(_xlfn.XLOOKUP(Sales_Pipeline[[#This Row],[Account]],Accounts!$A$2:$A$86,Accounts!$F$2:$F$86),"")</f>
        <v/>
      </c>
      <c r="H5529" t="s">
        <v>77</v>
      </c>
      <c r="I5529" s="3">
        <v>42946</v>
      </c>
      <c r="K5529" s="8" t="str">
        <f>IF(Sales_Pipeline[[#This Row],[Close_Date]]="","",TEXT(Sales_Pipeline[[#This Row],[Close_Date]],"ddd"))</f>
        <v/>
      </c>
      <c r="L5529" s="8" t="str">
        <f>IF(Sales_Pipeline[[#This Row],[Close_Date]]="","",TEXT(Sales_Pipeline[[#This Row],[Close_Date]],"mmm"))</f>
        <v/>
      </c>
      <c r="M5529" s="8" t="str">
        <f>IF(Sales_Pipeline[[#This Row],[Close_Date]]="","","Q"&amp;ROUNDUP(MONTH(Sales_Pipeline[[#This Row],[Close_Date]])/3,0))</f>
        <v/>
      </c>
      <c r="N5529" s="2" t="str" cm="1">
        <f t="array" ref="N5529">IFERROR(_xlfn.IFS(Sales_Pipeline[[#This Row],[Deal_Stage]]="Won",_xlfn.XLOOKUP(Sales_Pipeline[[#This Row],[Product]],Products!$A$2:$A$8,Products!$C$2:$C$8),Sales_Pipeline[[#This Row],[Deal_Stage]]="Lost",_xlfn.XLOOKUP(Sales_Pipeline[[#This Row],[Product]],Products!$A$2:$A$8,Products!$C$2:$C$8)),"")</f>
        <v/>
      </c>
      <c r="O5529" s="2">
        <v>0</v>
      </c>
    </row>
    <row r="5530" spans="1:15" x14ac:dyDescent="0.3">
      <c r="A5530" t="s">
        <v>5676</v>
      </c>
      <c r="B5530" t="s">
        <v>17</v>
      </c>
      <c r="C5530" t="str">
        <f>_xlfn.XLOOKUP(Sales_Pipeline[[#This Row],[Sales_Agent]],Sales_Teams[Sales_Agent],Sales_Teams[Manager])</f>
        <v>Cara Losch</v>
      </c>
      <c r="D5530" t="str">
        <f>_xlfn.XLOOKUP(Sales_Pipeline[[#This Row],[Manager]],Sales_Teams[Manager],Sales_Teams[Regional_Office])</f>
        <v>East</v>
      </c>
      <c r="E5530" t="s">
        <v>76</v>
      </c>
      <c r="F5530" t="s">
        <v>315</v>
      </c>
      <c r="G5530" t="str">
        <f>IFERROR(_xlfn.XLOOKUP(Sales_Pipeline[[#This Row],[Account]],Accounts!$A$2:$A$86,Accounts!$F$2:$F$86),"")</f>
        <v>United States</v>
      </c>
      <c r="H5530" t="s">
        <v>57</v>
      </c>
      <c r="I5530" s="3">
        <v>42946</v>
      </c>
      <c r="J5530" s="3">
        <v>42966</v>
      </c>
      <c r="K5530" s="8" t="str">
        <f>IF(Sales_Pipeline[[#This Row],[Close_Date]]="","",TEXT(Sales_Pipeline[[#This Row],[Close_Date]],"ddd"))</f>
        <v>Sat</v>
      </c>
      <c r="L5530" s="8" t="str">
        <f>IF(Sales_Pipeline[[#This Row],[Close_Date]]="","",TEXT(Sales_Pipeline[[#This Row],[Close_Date]],"mmm"))</f>
        <v>Aug</v>
      </c>
      <c r="M5530" s="8" t="str">
        <f>IF(Sales_Pipeline[[#This Row],[Close_Date]]="","","Q"&amp;ROUNDUP(MONTH(Sales_Pipeline[[#This Row],[Close_Date]])/3,0))</f>
        <v>Q3</v>
      </c>
      <c r="N5530" s="2" cm="1">
        <f t="array" ref="N5530">IFERROR(_xlfn.IFS(Sales_Pipeline[[#This Row],[Deal_Stage]]="Won",_xlfn.XLOOKUP(Sales_Pipeline[[#This Row],[Product]],Products!$A$2:$A$8,Products!$C$2:$C$8),Sales_Pipeline[[#This Row],[Deal_Stage]]="Lost",_xlfn.XLOOKUP(Sales_Pipeline[[#This Row],[Product]],Products!$A$2:$A$8,Products!$C$2:$C$8)),"")</f>
        <v>3393</v>
      </c>
      <c r="O5530" s="2">
        <v>2937</v>
      </c>
    </row>
    <row r="5531" spans="1:15" x14ac:dyDescent="0.3">
      <c r="A5531" t="s">
        <v>5677</v>
      </c>
      <c r="B5531" t="s">
        <v>23</v>
      </c>
      <c r="C5531" t="str">
        <f>_xlfn.XLOOKUP(Sales_Pipeline[[#This Row],[Sales_Agent]],Sales_Teams[Sales_Agent],Sales_Teams[Manager])</f>
        <v>Cara Losch</v>
      </c>
      <c r="D5531" t="str">
        <f>_xlfn.XLOOKUP(Sales_Pipeline[[#This Row],[Manager]],Sales_Teams[Manager],Sales_Teams[Regional_Office])</f>
        <v>East</v>
      </c>
      <c r="E5531" t="s">
        <v>63</v>
      </c>
      <c r="F5531" t="s">
        <v>173</v>
      </c>
      <c r="G5531" t="str">
        <f>IFERROR(_xlfn.XLOOKUP(Sales_Pipeline[[#This Row],[Account]],Accounts!$A$2:$A$86,Accounts!$F$2:$F$86),"")</f>
        <v>United States</v>
      </c>
      <c r="H5531" t="s">
        <v>57</v>
      </c>
      <c r="I5531" s="3">
        <v>42946</v>
      </c>
      <c r="J5531" s="3">
        <v>42962</v>
      </c>
      <c r="K5531" s="8" t="str">
        <f>IF(Sales_Pipeline[[#This Row],[Close_Date]]="","",TEXT(Sales_Pipeline[[#This Row],[Close_Date]],"ddd"))</f>
        <v>Tue</v>
      </c>
      <c r="L5531" s="8" t="str">
        <f>IF(Sales_Pipeline[[#This Row],[Close_Date]]="","",TEXT(Sales_Pipeline[[#This Row],[Close_Date]],"mmm"))</f>
        <v>Aug</v>
      </c>
      <c r="M5531" s="8" t="str">
        <f>IF(Sales_Pipeline[[#This Row],[Close_Date]]="","","Q"&amp;ROUNDUP(MONTH(Sales_Pipeline[[#This Row],[Close_Date]])/3,0))</f>
        <v>Q3</v>
      </c>
      <c r="N5531" s="2" cm="1">
        <f t="array" ref="N5531">IFERROR(_xlfn.IFS(Sales_Pipeline[[#This Row],[Deal_Stage]]="Won",_xlfn.XLOOKUP(Sales_Pipeline[[#This Row],[Product]],Products!$A$2:$A$8,Products!$C$2:$C$8),Sales_Pipeline[[#This Row],[Deal_Stage]]="Lost",_xlfn.XLOOKUP(Sales_Pipeline[[#This Row],[Product]],Products!$A$2:$A$8,Products!$C$2:$C$8)),"")</f>
        <v>550</v>
      </c>
      <c r="O5531" s="2">
        <v>463</v>
      </c>
    </row>
    <row r="5532" spans="1:15" x14ac:dyDescent="0.3">
      <c r="A5532" t="s">
        <v>5678</v>
      </c>
      <c r="B5532" t="s">
        <v>3</v>
      </c>
      <c r="C5532" t="str">
        <f>_xlfn.XLOOKUP(Sales_Pipeline[[#This Row],[Sales_Agent]],Sales_Teams[Sales_Agent],Sales_Teams[Manager])</f>
        <v>Dustin Brinkmann</v>
      </c>
      <c r="D5532" t="str">
        <f>_xlfn.XLOOKUP(Sales_Pipeline[[#This Row],[Manager]],Sales_Teams[Manager],Sales_Teams[Regional_Office])</f>
        <v>Central</v>
      </c>
      <c r="E5532" t="s">
        <v>61</v>
      </c>
      <c r="F5532" t="s">
        <v>169</v>
      </c>
      <c r="G5532" t="str">
        <f>IFERROR(_xlfn.XLOOKUP(Sales_Pipeline[[#This Row],[Account]],Accounts!$A$2:$A$86,Accounts!$F$2:$F$86),"")</f>
        <v>Panama</v>
      </c>
      <c r="H5532" t="s">
        <v>77</v>
      </c>
      <c r="I5532" s="3">
        <v>42947</v>
      </c>
      <c r="K5532" s="8" t="str">
        <f>IF(Sales_Pipeline[[#This Row],[Close_Date]]="","",TEXT(Sales_Pipeline[[#This Row],[Close_Date]],"ddd"))</f>
        <v/>
      </c>
      <c r="L5532" s="8" t="str">
        <f>IF(Sales_Pipeline[[#This Row],[Close_Date]]="","",TEXT(Sales_Pipeline[[#This Row],[Close_Date]],"mmm"))</f>
        <v/>
      </c>
      <c r="M5532" s="8" t="str">
        <f>IF(Sales_Pipeline[[#This Row],[Close_Date]]="","","Q"&amp;ROUNDUP(MONTH(Sales_Pipeline[[#This Row],[Close_Date]])/3,0))</f>
        <v/>
      </c>
      <c r="N5532" s="2" t="str" cm="1">
        <f t="array" ref="N5532">IFERROR(_xlfn.IFS(Sales_Pipeline[[#This Row],[Deal_Stage]]="Won",_xlfn.XLOOKUP(Sales_Pipeline[[#This Row],[Product]],Products!$A$2:$A$8,Products!$C$2:$C$8),Sales_Pipeline[[#This Row],[Deal_Stage]]="Lost",_xlfn.XLOOKUP(Sales_Pipeline[[#This Row],[Product]],Products!$A$2:$A$8,Products!$C$2:$C$8)),"")</f>
        <v/>
      </c>
      <c r="O5532" s="2">
        <v>0</v>
      </c>
    </row>
    <row r="5533" spans="1:15" x14ac:dyDescent="0.3">
      <c r="A5533" t="s">
        <v>5679</v>
      </c>
      <c r="B5533" t="s">
        <v>30</v>
      </c>
      <c r="C5533" t="str">
        <f>_xlfn.XLOOKUP(Sales_Pipeline[[#This Row],[Sales_Agent]],Sales_Teams[Sales_Agent],Sales_Teams[Manager])</f>
        <v>Rocco Neubert</v>
      </c>
      <c r="D5533" t="str">
        <f>_xlfn.XLOOKUP(Sales_Pipeline[[#This Row],[Manager]],Sales_Teams[Manager],Sales_Teams[Regional_Office])</f>
        <v>East</v>
      </c>
      <c r="E5533" t="s">
        <v>8953</v>
      </c>
      <c r="F5533" t="s">
        <v>760</v>
      </c>
      <c r="G5533" t="str">
        <f>IFERROR(_xlfn.XLOOKUP(Sales_Pipeline[[#This Row],[Account]],Accounts!$A$2:$A$86,Accounts!$F$2:$F$86),"")</f>
        <v>United States</v>
      </c>
      <c r="H5533" t="s">
        <v>57</v>
      </c>
      <c r="I5533" s="3">
        <v>42947</v>
      </c>
      <c r="J5533" s="3">
        <v>42989</v>
      </c>
      <c r="K5533" s="8" t="str">
        <f>IF(Sales_Pipeline[[#This Row],[Close_Date]]="","",TEXT(Sales_Pipeline[[#This Row],[Close_Date]],"ddd"))</f>
        <v>Mon</v>
      </c>
      <c r="L5533" s="8" t="str">
        <f>IF(Sales_Pipeline[[#This Row],[Close_Date]]="","",TEXT(Sales_Pipeline[[#This Row],[Close_Date]],"mmm"))</f>
        <v>Sep</v>
      </c>
      <c r="M5533" s="8" t="str">
        <f>IF(Sales_Pipeline[[#This Row],[Close_Date]]="","","Q"&amp;ROUNDUP(MONTH(Sales_Pipeline[[#This Row],[Close_Date]])/3,0))</f>
        <v>Q3</v>
      </c>
      <c r="N5533" s="2" cm="1">
        <f t="array" ref="N5533">IFERROR(_xlfn.IFS(Sales_Pipeline[[#This Row],[Deal_Stage]]="Won",_xlfn.XLOOKUP(Sales_Pipeline[[#This Row],[Product]],Products!$A$2:$A$8,Products!$C$2:$C$8),Sales_Pipeline[[#This Row],[Deal_Stage]]="Lost",_xlfn.XLOOKUP(Sales_Pipeline[[#This Row],[Product]],Products!$A$2:$A$8,Products!$C$2:$C$8)),"")</f>
        <v>4821</v>
      </c>
      <c r="O5533" s="2">
        <v>4096</v>
      </c>
    </row>
    <row r="5534" spans="1:15" x14ac:dyDescent="0.3">
      <c r="A5534" t="s">
        <v>5680</v>
      </c>
      <c r="B5534" t="s">
        <v>6</v>
      </c>
      <c r="C5534" t="str">
        <f>_xlfn.XLOOKUP(Sales_Pipeline[[#This Row],[Sales_Agent]],Sales_Teams[Sales_Agent],Sales_Teams[Manager])</f>
        <v>Dustin Brinkmann</v>
      </c>
      <c r="D5534" t="str">
        <f>_xlfn.XLOOKUP(Sales_Pipeline[[#This Row],[Manager]],Sales_Teams[Manager],Sales_Teams[Regional_Office])</f>
        <v>Central</v>
      </c>
      <c r="E5534" t="s">
        <v>76</v>
      </c>
      <c r="G5534" t="str">
        <f>IFERROR(_xlfn.XLOOKUP(Sales_Pipeline[[#This Row],[Account]],Accounts!$A$2:$A$86,Accounts!$F$2:$F$86),"")</f>
        <v/>
      </c>
      <c r="H5534" t="s">
        <v>77</v>
      </c>
      <c r="I5534" s="3">
        <v>42947</v>
      </c>
      <c r="K5534" s="8" t="str">
        <f>IF(Sales_Pipeline[[#This Row],[Close_Date]]="","",TEXT(Sales_Pipeline[[#This Row],[Close_Date]],"ddd"))</f>
        <v/>
      </c>
      <c r="L5534" s="8" t="str">
        <f>IF(Sales_Pipeline[[#This Row],[Close_Date]]="","",TEXT(Sales_Pipeline[[#This Row],[Close_Date]],"mmm"))</f>
        <v/>
      </c>
      <c r="M5534" s="8" t="str">
        <f>IF(Sales_Pipeline[[#This Row],[Close_Date]]="","","Q"&amp;ROUNDUP(MONTH(Sales_Pipeline[[#This Row],[Close_Date]])/3,0))</f>
        <v/>
      </c>
      <c r="N5534" s="2" t="str" cm="1">
        <f t="array" ref="N5534">IFERROR(_xlfn.IFS(Sales_Pipeline[[#This Row],[Deal_Stage]]="Won",_xlfn.XLOOKUP(Sales_Pipeline[[#This Row],[Product]],Products!$A$2:$A$8,Products!$C$2:$C$8),Sales_Pipeline[[#This Row],[Deal_Stage]]="Lost",_xlfn.XLOOKUP(Sales_Pipeline[[#This Row],[Product]],Products!$A$2:$A$8,Products!$C$2:$C$8)),"")</f>
        <v/>
      </c>
      <c r="O5534" s="2">
        <v>0</v>
      </c>
    </row>
    <row r="5535" spans="1:15" x14ac:dyDescent="0.3">
      <c r="A5535" t="s">
        <v>5681</v>
      </c>
      <c r="B5535" t="s">
        <v>15</v>
      </c>
      <c r="C5535" t="str">
        <f>_xlfn.XLOOKUP(Sales_Pipeline[[#This Row],[Sales_Agent]],Sales_Teams[Sales_Agent],Sales_Teams[Manager])</f>
        <v>Melvin Marxen</v>
      </c>
      <c r="D5535" t="str">
        <f>_xlfn.XLOOKUP(Sales_Pipeline[[#This Row],[Manager]],Sales_Teams[Manager],Sales_Teams[Regional_Office])</f>
        <v>Central</v>
      </c>
      <c r="E5535" t="s">
        <v>8953</v>
      </c>
      <c r="G5535" t="str">
        <f>IFERROR(_xlfn.XLOOKUP(Sales_Pipeline[[#This Row],[Account]],Accounts!$A$2:$A$86,Accounts!$F$2:$F$86),"")</f>
        <v/>
      </c>
      <c r="H5535" t="s">
        <v>77</v>
      </c>
      <c r="I5535" s="3">
        <v>42947</v>
      </c>
      <c r="K5535" s="8" t="str">
        <f>IF(Sales_Pipeline[[#This Row],[Close_Date]]="","",TEXT(Sales_Pipeline[[#This Row],[Close_Date]],"ddd"))</f>
        <v/>
      </c>
      <c r="L5535" s="8" t="str">
        <f>IF(Sales_Pipeline[[#This Row],[Close_Date]]="","",TEXT(Sales_Pipeline[[#This Row],[Close_Date]],"mmm"))</f>
        <v/>
      </c>
      <c r="M5535" s="8" t="str">
        <f>IF(Sales_Pipeline[[#This Row],[Close_Date]]="","","Q"&amp;ROUNDUP(MONTH(Sales_Pipeline[[#This Row],[Close_Date]])/3,0))</f>
        <v/>
      </c>
      <c r="N5535" s="2" t="str" cm="1">
        <f t="array" ref="N5535">IFERROR(_xlfn.IFS(Sales_Pipeline[[#This Row],[Deal_Stage]]="Won",_xlfn.XLOOKUP(Sales_Pipeline[[#This Row],[Product]],Products!$A$2:$A$8,Products!$C$2:$C$8),Sales_Pipeline[[#This Row],[Deal_Stage]]="Lost",_xlfn.XLOOKUP(Sales_Pipeline[[#This Row],[Product]],Products!$A$2:$A$8,Products!$C$2:$C$8)),"")</f>
        <v/>
      </c>
      <c r="O5535" s="2">
        <v>0</v>
      </c>
    </row>
    <row r="5536" spans="1:15" x14ac:dyDescent="0.3">
      <c r="A5536" t="s">
        <v>5682</v>
      </c>
      <c r="B5536" t="s">
        <v>15</v>
      </c>
      <c r="C5536" t="str">
        <f>_xlfn.XLOOKUP(Sales_Pipeline[[#This Row],[Sales_Agent]],Sales_Teams[Sales_Agent],Sales_Teams[Manager])</f>
        <v>Melvin Marxen</v>
      </c>
      <c r="D5536" t="str">
        <f>_xlfn.XLOOKUP(Sales_Pipeline[[#This Row],[Manager]],Sales_Teams[Manager],Sales_Teams[Regional_Office])</f>
        <v>Central</v>
      </c>
      <c r="E5536" t="s">
        <v>8953</v>
      </c>
      <c r="G5536" t="str">
        <f>IFERROR(_xlfn.XLOOKUP(Sales_Pipeline[[#This Row],[Account]],Accounts!$A$2:$A$86,Accounts!$F$2:$F$86),"")</f>
        <v/>
      </c>
      <c r="H5536" t="s">
        <v>77</v>
      </c>
      <c r="I5536" s="3">
        <v>42947</v>
      </c>
      <c r="K5536" s="8" t="str">
        <f>IF(Sales_Pipeline[[#This Row],[Close_Date]]="","",TEXT(Sales_Pipeline[[#This Row],[Close_Date]],"ddd"))</f>
        <v/>
      </c>
      <c r="L5536" s="8" t="str">
        <f>IF(Sales_Pipeline[[#This Row],[Close_Date]]="","",TEXT(Sales_Pipeline[[#This Row],[Close_Date]],"mmm"))</f>
        <v/>
      </c>
      <c r="M5536" s="8" t="str">
        <f>IF(Sales_Pipeline[[#This Row],[Close_Date]]="","","Q"&amp;ROUNDUP(MONTH(Sales_Pipeline[[#This Row],[Close_Date]])/3,0))</f>
        <v/>
      </c>
      <c r="N5536" s="2" t="str" cm="1">
        <f t="array" ref="N5536">IFERROR(_xlfn.IFS(Sales_Pipeline[[#This Row],[Deal_Stage]]="Won",_xlfn.XLOOKUP(Sales_Pipeline[[#This Row],[Product]],Products!$A$2:$A$8,Products!$C$2:$C$8),Sales_Pipeline[[#This Row],[Deal_Stage]]="Lost",_xlfn.XLOOKUP(Sales_Pipeline[[#This Row],[Product]],Products!$A$2:$A$8,Products!$C$2:$C$8)),"")</f>
        <v/>
      </c>
      <c r="O5536" s="2">
        <v>0</v>
      </c>
    </row>
    <row r="5537" spans="1:15" x14ac:dyDescent="0.3">
      <c r="A5537" t="s">
        <v>5683</v>
      </c>
      <c r="B5537" t="s">
        <v>15</v>
      </c>
      <c r="C5537" t="str">
        <f>_xlfn.XLOOKUP(Sales_Pipeline[[#This Row],[Sales_Agent]],Sales_Teams[Sales_Agent],Sales_Teams[Manager])</f>
        <v>Melvin Marxen</v>
      </c>
      <c r="D5537" t="str">
        <f>_xlfn.XLOOKUP(Sales_Pipeline[[#This Row],[Manager]],Sales_Teams[Manager],Sales_Teams[Regional_Office])</f>
        <v>Central</v>
      </c>
      <c r="E5537" t="s">
        <v>61</v>
      </c>
      <c r="G5537" t="str">
        <f>IFERROR(_xlfn.XLOOKUP(Sales_Pipeline[[#This Row],[Account]],Accounts!$A$2:$A$86,Accounts!$F$2:$F$86),"")</f>
        <v/>
      </c>
      <c r="H5537" t="s">
        <v>77</v>
      </c>
      <c r="I5537" s="3">
        <v>42947</v>
      </c>
      <c r="K5537" s="8" t="str">
        <f>IF(Sales_Pipeline[[#This Row],[Close_Date]]="","",TEXT(Sales_Pipeline[[#This Row],[Close_Date]],"ddd"))</f>
        <v/>
      </c>
      <c r="L5537" s="8" t="str">
        <f>IF(Sales_Pipeline[[#This Row],[Close_Date]]="","",TEXT(Sales_Pipeline[[#This Row],[Close_Date]],"mmm"))</f>
        <v/>
      </c>
      <c r="M5537" s="8" t="str">
        <f>IF(Sales_Pipeline[[#This Row],[Close_Date]]="","","Q"&amp;ROUNDUP(MONTH(Sales_Pipeline[[#This Row],[Close_Date]])/3,0))</f>
        <v/>
      </c>
      <c r="N5537" s="2" t="str" cm="1">
        <f t="array" ref="N5537">IFERROR(_xlfn.IFS(Sales_Pipeline[[#This Row],[Deal_Stage]]="Won",_xlfn.XLOOKUP(Sales_Pipeline[[#This Row],[Product]],Products!$A$2:$A$8,Products!$C$2:$C$8),Sales_Pipeline[[#This Row],[Deal_Stage]]="Lost",_xlfn.XLOOKUP(Sales_Pipeline[[#This Row],[Product]],Products!$A$2:$A$8,Products!$C$2:$C$8)),"")</f>
        <v/>
      </c>
      <c r="O5537" s="2">
        <v>0</v>
      </c>
    </row>
    <row r="5538" spans="1:15" x14ac:dyDescent="0.3">
      <c r="A5538" t="s">
        <v>5684</v>
      </c>
      <c r="B5538" t="s">
        <v>13</v>
      </c>
      <c r="C5538" t="str">
        <f>_xlfn.XLOOKUP(Sales_Pipeline[[#This Row],[Sales_Agent]],Sales_Teams[Sales_Agent],Sales_Teams[Manager])</f>
        <v>Melvin Marxen</v>
      </c>
      <c r="D5538" t="str">
        <f>_xlfn.XLOOKUP(Sales_Pipeline[[#This Row],[Manager]],Sales_Teams[Manager],Sales_Teams[Regional_Office])</f>
        <v>Central</v>
      </c>
      <c r="E5538" t="s">
        <v>63</v>
      </c>
      <c r="F5538" t="s">
        <v>344</v>
      </c>
      <c r="G5538" t="str">
        <f>IFERROR(_xlfn.XLOOKUP(Sales_Pipeline[[#This Row],[Account]],Accounts!$A$2:$A$86,Accounts!$F$2:$F$86),"")</f>
        <v>Romania</v>
      </c>
      <c r="H5538" t="s">
        <v>77</v>
      </c>
      <c r="I5538" s="3">
        <v>42947</v>
      </c>
      <c r="K5538" s="8" t="str">
        <f>IF(Sales_Pipeline[[#This Row],[Close_Date]]="","",TEXT(Sales_Pipeline[[#This Row],[Close_Date]],"ddd"))</f>
        <v/>
      </c>
      <c r="L5538" s="8" t="str">
        <f>IF(Sales_Pipeline[[#This Row],[Close_Date]]="","",TEXT(Sales_Pipeline[[#This Row],[Close_Date]],"mmm"))</f>
        <v/>
      </c>
      <c r="M5538" s="8" t="str">
        <f>IF(Sales_Pipeline[[#This Row],[Close_Date]]="","","Q"&amp;ROUNDUP(MONTH(Sales_Pipeline[[#This Row],[Close_Date]])/3,0))</f>
        <v/>
      </c>
      <c r="N5538" s="2" t="str" cm="1">
        <f t="array" ref="N5538">IFERROR(_xlfn.IFS(Sales_Pipeline[[#This Row],[Deal_Stage]]="Won",_xlfn.XLOOKUP(Sales_Pipeline[[#This Row],[Product]],Products!$A$2:$A$8,Products!$C$2:$C$8),Sales_Pipeline[[#This Row],[Deal_Stage]]="Lost",_xlfn.XLOOKUP(Sales_Pipeline[[#This Row],[Product]],Products!$A$2:$A$8,Products!$C$2:$C$8)),"")</f>
        <v/>
      </c>
      <c r="O5538" s="2">
        <v>0</v>
      </c>
    </row>
    <row r="5539" spans="1:15" x14ac:dyDescent="0.3">
      <c r="A5539" t="s">
        <v>5685</v>
      </c>
      <c r="B5539" t="s">
        <v>13</v>
      </c>
      <c r="C5539" t="str">
        <f>_xlfn.XLOOKUP(Sales_Pipeline[[#This Row],[Sales_Agent]],Sales_Teams[Sales_Agent],Sales_Teams[Manager])</f>
        <v>Melvin Marxen</v>
      </c>
      <c r="D5539" t="str">
        <f>_xlfn.XLOOKUP(Sales_Pipeline[[#This Row],[Manager]],Sales_Teams[Manager],Sales_Teams[Regional_Office])</f>
        <v>Central</v>
      </c>
      <c r="E5539" t="s">
        <v>76</v>
      </c>
      <c r="F5539" t="s">
        <v>344</v>
      </c>
      <c r="G5539" t="str">
        <f>IFERROR(_xlfn.XLOOKUP(Sales_Pipeline[[#This Row],[Account]],Accounts!$A$2:$A$86,Accounts!$F$2:$F$86),"")</f>
        <v>Romania</v>
      </c>
      <c r="H5539" t="s">
        <v>77</v>
      </c>
      <c r="I5539" s="3">
        <v>42947</v>
      </c>
      <c r="K5539" s="8" t="str">
        <f>IF(Sales_Pipeline[[#This Row],[Close_Date]]="","",TEXT(Sales_Pipeline[[#This Row],[Close_Date]],"ddd"))</f>
        <v/>
      </c>
      <c r="L5539" s="8" t="str">
        <f>IF(Sales_Pipeline[[#This Row],[Close_Date]]="","",TEXT(Sales_Pipeline[[#This Row],[Close_Date]],"mmm"))</f>
        <v/>
      </c>
      <c r="M5539" s="8" t="str">
        <f>IF(Sales_Pipeline[[#This Row],[Close_Date]]="","","Q"&amp;ROUNDUP(MONTH(Sales_Pipeline[[#This Row],[Close_Date]])/3,0))</f>
        <v/>
      </c>
      <c r="N5539" s="2" t="str" cm="1">
        <f t="array" ref="N5539">IFERROR(_xlfn.IFS(Sales_Pipeline[[#This Row],[Deal_Stage]]="Won",_xlfn.XLOOKUP(Sales_Pipeline[[#This Row],[Product]],Products!$A$2:$A$8,Products!$C$2:$C$8),Sales_Pipeline[[#This Row],[Deal_Stage]]="Lost",_xlfn.XLOOKUP(Sales_Pipeline[[#This Row],[Product]],Products!$A$2:$A$8,Products!$C$2:$C$8)),"")</f>
        <v/>
      </c>
      <c r="O5539" s="2">
        <v>0</v>
      </c>
    </row>
    <row r="5540" spans="1:15" x14ac:dyDescent="0.3">
      <c r="A5540" t="s">
        <v>5686</v>
      </c>
      <c r="B5540" t="s">
        <v>36</v>
      </c>
      <c r="C5540" t="str">
        <f>_xlfn.XLOOKUP(Sales_Pipeline[[#This Row],[Sales_Agent]],Sales_Teams[Sales_Agent],Sales_Teams[Manager])</f>
        <v>Celia Rouche</v>
      </c>
      <c r="D5540" t="str">
        <f>_xlfn.XLOOKUP(Sales_Pipeline[[#This Row],[Manager]],Sales_Teams[Manager],Sales_Teams[Regional_Office])</f>
        <v>West</v>
      </c>
      <c r="E5540" t="s">
        <v>76</v>
      </c>
      <c r="G5540" t="str">
        <f>IFERROR(_xlfn.XLOOKUP(Sales_Pipeline[[#This Row],[Account]],Accounts!$A$2:$A$86,Accounts!$F$2:$F$86),"")</f>
        <v/>
      </c>
      <c r="H5540" t="s">
        <v>77</v>
      </c>
      <c r="I5540" s="3">
        <v>42947</v>
      </c>
      <c r="K5540" s="8" t="str">
        <f>IF(Sales_Pipeline[[#This Row],[Close_Date]]="","",TEXT(Sales_Pipeline[[#This Row],[Close_Date]],"ddd"))</f>
        <v/>
      </c>
      <c r="L5540" s="8" t="str">
        <f>IF(Sales_Pipeline[[#This Row],[Close_Date]]="","",TEXT(Sales_Pipeline[[#This Row],[Close_Date]],"mmm"))</f>
        <v/>
      </c>
      <c r="M5540" s="8" t="str">
        <f>IF(Sales_Pipeline[[#This Row],[Close_Date]]="","","Q"&amp;ROUNDUP(MONTH(Sales_Pipeline[[#This Row],[Close_Date]])/3,0))</f>
        <v/>
      </c>
      <c r="N5540" s="2" t="str" cm="1">
        <f t="array" ref="N5540">IFERROR(_xlfn.IFS(Sales_Pipeline[[#This Row],[Deal_Stage]]="Won",_xlfn.XLOOKUP(Sales_Pipeline[[#This Row],[Product]],Products!$A$2:$A$8,Products!$C$2:$C$8),Sales_Pipeline[[#This Row],[Deal_Stage]]="Lost",_xlfn.XLOOKUP(Sales_Pipeline[[#This Row],[Product]],Products!$A$2:$A$8,Products!$C$2:$C$8)),"")</f>
        <v/>
      </c>
      <c r="O5540" s="2">
        <v>0</v>
      </c>
    </row>
    <row r="5541" spans="1:15" x14ac:dyDescent="0.3">
      <c r="A5541" t="s">
        <v>5687</v>
      </c>
      <c r="B5541" t="s">
        <v>40</v>
      </c>
      <c r="C5541" t="str">
        <f>_xlfn.XLOOKUP(Sales_Pipeline[[#This Row],[Sales_Agent]],Sales_Teams[Sales_Agent],Sales_Teams[Manager])</f>
        <v>Summer Sewald</v>
      </c>
      <c r="D5541" t="str">
        <f>_xlfn.XLOOKUP(Sales_Pipeline[[#This Row],[Manager]],Sales_Teams[Manager],Sales_Teams[Regional_Office])</f>
        <v>West</v>
      </c>
      <c r="E5541" t="s">
        <v>84</v>
      </c>
      <c r="G5541" t="str">
        <f>IFERROR(_xlfn.XLOOKUP(Sales_Pipeline[[#This Row],[Account]],Accounts!$A$2:$A$86,Accounts!$F$2:$F$86),"")</f>
        <v/>
      </c>
      <c r="H5541" t="s">
        <v>77</v>
      </c>
      <c r="I5541" s="3">
        <v>42947</v>
      </c>
      <c r="K5541" s="8" t="str">
        <f>IF(Sales_Pipeline[[#This Row],[Close_Date]]="","",TEXT(Sales_Pipeline[[#This Row],[Close_Date]],"ddd"))</f>
        <v/>
      </c>
      <c r="L5541" s="8" t="str">
        <f>IF(Sales_Pipeline[[#This Row],[Close_Date]]="","",TEXT(Sales_Pipeline[[#This Row],[Close_Date]],"mmm"))</f>
        <v/>
      </c>
      <c r="M5541" s="8" t="str">
        <f>IF(Sales_Pipeline[[#This Row],[Close_Date]]="","","Q"&amp;ROUNDUP(MONTH(Sales_Pipeline[[#This Row],[Close_Date]])/3,0))</f>
        <v/>
      </c>
      <c r="N5541" s="2" t="str" cm="1">
        <f t="array" ref="N5541">IFERROR(_xlfn.IFS(Sales_Pipeline[[#This Row],[Deal_Stage]]="Won",_xlfn.XLOOKUP(Sales_Pipeline[[#This Row],[Product]],Products!$A$2:$A$8,Products!$C$2:$C$8),Sales_Pipeline[[#This Row],[Deal_Stage]]="Lost",_xlfn.XLOOKUP(Sales_Pipeline[[#This Row],[Product]],Products!$A$2:$A$8,Products!$C$2:$C$8)),"")</f>
        <v/>
      </c>
      <c r="O5541" s="2">
        <v>0</v>
      </c>
    </row>
    <row r="5542" spans="1:15" x14ac:dyDescent="0.3">
      <c r="A5542" t="s">
        <v>5688</v>
      </c>
      <c r="B5542" t="s">
        <v>10</v>
      </c>
      <c r="C5542" t="str">
        <f>_xlfn.XLOOKUP(Sales_Pipeline[[#This Row],[Sales_Agent]],Sales_Teams[Sales_Agent],Sales_Teams[Manager])</f>
        <v>Melvin Marxen</v>
      </c>
      <c r="D5542" t="str">
        <f>_xlfn.XLOOKUP(Sales_Pipeline[[#This Row],[Manager]],Sales_Teams[Manager],Sales_Teams[Regional_Office])</f>
        <v>Central</v>
      </c>
      <c r="E5542" t="s">
        <v>63</v>
      </c>
      <c r="G5542" t="str">
        <f>IFERROR(_xlfn.XLOOKUP(Sales_Pipeline[[#This Row],[Account]],Accounts!$A$2:$A$86,Accounts!$F$2:$F$86),"")</f>
        <v/>
      </c>
      <c r="H5542" t="s">
        <v>77</v>
      </c>
      <c r="I5542" s="3">
        <v>42947</v>
      </c>
      <c r="K5542" s="8" t="str">
        <f>IF(Sales_Pipeline[[#This Row],[Close_Date]]="","",TEXT(Sales_Pipeline[[#This Row],[Close_Date]],"ddd"))</f>
        <v/>
      </c>
      <c r="L5542" s="8" t="str">
        <f>IF(Sales_Pipeline[[#This Row],[Close_Date]]="","",TEXT(Sales_Pipeline[[#This Row],[Close_Date]],"mmm"))</f>
        <v/>
      </c>
      <c r="M5542" s="8" t="str">
        <f>IF(Sales_Pipeline[[#This Row],[Close_Date]]="","","Q"&amp;ROUNDUP(MONTH(Sales_Pipeline[[#This Row],[Close_Date]])/3,0))</f>
        <v/>
      </c>
      <c r="N5542" s="2" t="str" cm="1">
        <f t="array" ref="N5542">IFERROR(_xlfn.IFS(Sales_Pipeline[[#This Row],[Deal_Stage]]="Won",_xlfn.XLOOKUP(Sales_Pipeline[[#This Row],[Product]],Products!$A$2:$A$8,Products!$C$2:$C$8),Sales_Pipeline[[#This Row],[Deal_Stage]]="Lost",_xlfn.XLOOKUP(Sales_Pipeline[[#This Row],[Product]],Products!$A$2:$A$8,Products!$C$2:$C$8)),"")</f>
        <v/>
      </c>
      <c r="O5542" s="2">
        <v>0</v>
      </c>
    </row>
    <row r="5543" spans="1:15" x14ac:dyDescent="0.3">
      <c r="A5543" t="s">
        <v>5689</v>
      </c>
      <c r="B5543" t="s">
        <v>8</v>
      </c>
      <c r="C5543" t="str">
        <f>_xlfn.XLOOKUP(Sales_Pipeline[[#This Row],[Sales_Agent]],Sales_Teams[Sales_Agent],Sales_Teams[Manager])</f>
        <v>Dustin Brinkmann</v>
      </c>
      <c r="D5543" t="str">
        <f>_xlfn.XLOOKUP(Sales_Pipeline[[#This Row],[Manager]],Sales_Teams[Manager],Sales_Teams[Regional_Office])</f>
        <v>Central</v>
      </c>
      <c r="E5543" t="s">
        <v>63</v>
      </c>
      <c r="G5543" t="str">
        <f>IFERROR(_xlfn.XLOOKUP(Sales_Pipeline[[#This Row],[Account]],Accounts!$A$2:$A$86,Accounts!$F$2:$F$86),"")</f>
        <v/>
      </c>
      <c r="H5543" t="s">
        <v>77</v>
      </c>
      <c r="I5543" s="3">
        <v>42947</v>
      </c>
      <c r="K5543" s="8" t="str">
        <f>IF(Sales_Pipeline[[#This Row],[Close_Date]]="","",TEXT(Sales_Pipeline[[#This Row],[Close_Date]],"ddd"))</f>
        <v/>
      </c>
      <c r="L5543" s="8" t="str">
        <f>IF(Sales_Pipeline[[#This Row],[Close_Date]]="","",TEXT(Sales_Pipeline[[#This Row],[Close_Date]],"mmm"))</f>
        <v/>
      </c>
      <c r="M5543" s="8" t="str">
        <f>IF(Sales_Pipeline[[#This Row],[Close_Date]]="","","Q"&amp;ROUNDUP(MONTH(Sales_Pipeline[[#This Row],[Close_Date]])/3,0))</f>
        <v/>
      </c>
      <c r="N5543" s="2" t="str" cm="1">
        <f t="array" ref="N5543">IFERROR(_xlfn.IFS(Sales_Pipeline[[#This Row],[Deal_Stage]]="Won",_xlfn.XLOOKUP(Sales_Pipeline[[#This Row],[Product]],Products!$A$2:$A$8,Products!$C$2:$C$8),Sales_Pipeline[[#This Row],[Deal_Stage]]="Lost",_xlfn.XLOOKUP(Sales_Pipeline[[#This Row],[Product]],Products!$A$2:$A$8,Products!$C$2:$C$8)),"")</f>
        <v/>
      </c>
      <c r="O5543" s="2">
        <v>0</v>
      </c>
    </row>
    <row r="5544" spans="1:15" x14ac:dyDescent="0.3">
      <c r="A5544" t="s">
        <v>5690</v>
      </c>
      <c r="B5544" t="s">
        <v>8</v>
      </c>
      <c r="C5544" t="str">
        <f>_xlfn.XLOOKUP(Sales_Pipeline[[#This Row],[Sales_Agent]],Sales_Teams[Sales_Agent],Sales_Teams[Manager])</f>
        <v>Dustin Brinkmann</v>
      </c>
      <c r="D5544" t="str">
        <f>_xlfn.XLOOKUP(Sales_Pipeline[[#This Row],[Manager]],Sales_Teams[Manager],Sales_Teams[Regional_Office])</f>
        <v>Central</v>
      </c>
      <c r="E5544" t="s">
        <v>55</v>
      </c>
      <c r="G5544" t="str">
        <f>IFERROR(_xlfn.XLOOKUP(Sales_Pipeline[[#This Row],[Account]],Accounts!$A$2:$A$86,Accounts!$F$2:$F$86),"")</f>
        <v/>
      </c>
      <c r="H5544" t="s">
        <v>77</v>
      </c>
      <c r="I5544" s="3">
        <v>42947</v>
      </c>
      <c r="K5544" s="8" t="str">
        <f>IF(Sales_Pipeline[[#This Row],[Close_Date]]="","",TEXT(Sales_Pipeline[[#This Row],[Close_Date]],"ddd"))</f>
        <v/>
      </c>
      <c r="L5544" s="8" t="str">
        <f>IF(Sales_Pipeline[[#This Row],[Close_Date]]="","",TEXT(Sales_Pipeline[[#This Row],[Close_Date]],"mmm"))</f>
        <v/>
      </c>
      <c r="M5544" s="8" t="str">
        <f>IF(Sales_Pipeline[[#This Row],[Close_Date]]="","","Q"&amp;ROUNDUP(MONTH(Sales_Pipeline[[#This Row],[Close_Date]])/3,0))</f>
        <v/>
      </c>
      <c r="N5544" s="2" t="str" cm="1">
        <f t="array" ref="N5544">IFERROR(_xlfn.IFS(Sales_Pipeline[[#This Row],[Deal_Stage]]="Won",_xlfn.XLOOKUP(Sales_Pipeline[[#This Row],[Product]],Products!$A$2:$A$8,Products!$C$2:$C$8),Sales_Pipeline[[#This Row],[Deal_Stage]]="Lost",_xlfn.XLOOKUP(Sales_Pipeline[[#This Row],[Product]],Products!$A$2:$A$8,Products!$C$2:$C$8)),"")</f>
        <v/>
      </c>
      <c r="O5544" s="2">
        <v>0</v>
      </c>
    </row>
    <row r="5545" spans="1:15" x14ac:dyDescent="0.3">
      <c r="A5545" t="s">
        <v>5691</v>
      </c>
      <c r="B5545" t="s">
        <v>8</v>
      </c>
      <c r="C5545" t="str">
        <f>_xlfn.XLOOKUP(Sales_Pipeline[[#This Row],[Sales_Agent]],Sales_Teams[Sales_Agent],Sales_Teams[Manager])</f>
        <v>Dustin Brinkmann</v>
      </c>
      <c r="D5545" t="str">
        <f>_xlfn.XLOOKUP(Sales_Pipeline[[#This Row],[Manager]],Sales_Teams[Manager],Sales_Teams[Regional_Office])</f>
        <v>Central</v>
      </c>
      <c r="E5545" t="s">
        <v>76</v>
      </c>
      <c r="F5545" t="s">
        <v>123</v>
      </c>
      <c r="G5545" t="str">
        <f>IFERROR(_xlfn.XLOOKUP(Sales_Pipeline[[#This Row],[Account]],Accounts!$A$2:$A$86,Accounts!$F$2:$F$86),"")</f>
        <v>United States</v>
      </c>
      <c r="H5545" t="s">
        <v>77</v>
      </c>
      <c r="I5545" s="3">
        <v>42947</v>
      </c>
      <c r="K5545" s="8" t="str">
        <f>IF(Sales_Pipeline[[#This Row],[Close_Date]]="","",TEXT(Sales_Pipeline[[#This Row],[Close_Date]],"ddd"))</f>
        <v/>
      </c>
      <c r="L5545" s="8" t="str">
        <f>IF(Sales_Pipeline[[#This Row],[Close_Date]]="","",TEXT(Sales_Pipeline[[#This Row],[Close_Date]],"mmm"))</f>
        <v/>
      </c>
      <c r="M5545" s="8" t="str">
        <f>IF(Sales_Pipeline[[#This Row],[Close_Date]]="","","Q"&amp;ROUNDUP(MONTH(Sales_Pipeline[[#This Row],[Close_Date]])/3,0))</f>
        <v/>
      </c>
      <c r="N5545" s="2" t="str" cm="1">
        <f t="array" ref="N5545">IFERROR(_xlfn.IFS(Sales_Pipeline[[#This Row],[Deal_Stage]]="Won",_xlfn.XLOOKUP(Sales_Pipeline[[#This Row],[Product]],Products!$A$2:$A$8,Products!$C$2:$C$8),Sales_Pipeline[[#This Row],[Deal_Stage]]="Lost",_xlfn.XLOOKUP(Sales_Pipeline[[#This Row],[Product]],Products!$A$2:$A$8,Products!$C$2:$C$8)),"")</f>
        <v/>
      </c>
      <c r="O5545" s="2">
        <v>0</v>
      </c>
    </row>
    <row r="5546" spans="1:15" x14ac:dyDescent="0.3">
      <c r="A5546" t="s">
        <v>5692</v>
      </c>
      <c r="B5546" t="s">
        <v>8</v>
      </c>
      <c r="C5546" t="str">
        <f>_xlfn.XLOOKUP(Sales_Pipeline[[#This Row],[Sales_Agent]],Sales_Teams[Sales_Agent],Sales_Teams[Manager])</f>
        <v>Dustin Brinkmann</v>
      </c>
      <c r="D5546" t="str">
        <f>_xlfn.XLOOKUP(Sales_Pipeline[[#This Row],[Manager]],Sales_Teams[Manager],Sales_Teams[Regional_Office])</f>
        <v>Central</v>
      </c>
      <c r="E5546" t="s">
        <v>76</v>
      </c>
      <c r="G5546" t="str">
        <f>IFERROR(_xlfn.XLOOKUP(Sales_Pipeline[[#This Row],[Account]],Accounts!$A$2:$A$86,Accounts!$F$2:$F$86),"")</f>
        <v/>
      </c>
      <c r="H5546" t="s">
        <v>77</v>
      </c>
      <c r="I5546" s="3">
        <v>42947</v>
      </c>
      <c r="K5546" s="8" t="str">
        <f>IF(Sales_Pipeline[[#This Row],[Close_Date]]="","",TEXT(Sales_Pipeline[[#This Row],[Close_Date]],"ddd"))</f>
        <v/>
      </c>
      <c r="L5546" s="8" t="str">
        <f>IF(Sales_Pipeline[[#This Row],[Close_Date]]="","",TEXT(Sales_Pipeline[[#This Row],[Close_Date]],"mmm"))</f>
        <v/>
      </c>
      <c r="M5546" s="8" t="str">
        <f>IF(Sales_Pipeline[[#This Row],[Close_Date]]="","","Q"&amp;ROUNDUP(MONTH(Sales_Pipeline[[#This Row],[Close_Date]])/3,0))</f>
        <v/>
      </c>
      <c r="N5546" s="2" t="str" cm="1">
        <f t="array" ref="N5546">IFERROR(_xlfn.IFS(Sales_Pipeline[[#This Row],[Deal_Stage]]="Won",_xlfn.XLOOKUP(Sales_Pipeline[[#This Row],[Product]],Products!$A$2:$A$8,Products!$C$2:$C$8),Sales_Pipeline[[#This Row],[Deal_Stage]]="Lost",_xlfn.XLOOKUP(Sales_Pipeline[[#This Row],[Product]],Products!$A$2:$A$8,Products!$C$2:$C$8)),"")</f>
        <v/>
      </c>
      <c r="O5546" s="2">
        <v>0</v>
      </c>
    </row>
    <row r="5547" spans="1:15" x14ac:dyDescent="0.3">
      <c r="A5547" t="s">
        <v>5693</v>
      </c>
      <c r="B5547" t="s">
        <v>37</v>
      </c>
      <c r="C5547" t="str">
        <f>_xlfn.XLOOKUP(Sales_Pipeline[[#This Row],[Sales_Agent]],Sales_Teams[Sales_Agent],Sales_Teams[Manager])</f>
        <v>Celia Rouche</v>
      </c>
      <c r="D5547" t="str">
        <f>_xlfn.XLOOKUP(Sales_Pipeline[[#This Row],[Manager]],Sales_Teams[Manager],Sales_Teams[Regional_Office])</f>
        <v>West</v>
      </c>
      <c r="E5547" t="s">
        <v>84</v>
      </c>
      <c r="G5547" t="str">
        <f>IFERROR(_xlfn.XLOOKUP(Sales_Pipeline[[#This Row],[Account]],Accounts!$A$2:$A$86,Accounts!$F$2:$F$86),"")</f>
        <v/>
      </c>
      <c r="H5547" t="s">
        <v>77</v>
      </c>
      <c r="I5547" s="3">
        <v>42947</v>
      </c>
      <c r="K5547" s="8" t="str">
        <f>IF(Sales_Pipeline[[#This Row],[Close_Date]]="","",TEXT(Sales_Pipeline[[#This Row],[Close_Date]],"ddd"))</f>
        <v/>
      </c>
      <c r="L5547" s="8" t="str">
        <f>IF(Sales_Pipeline[[#This Row],[Close_Date]]="","",TEXT(Sales_Pipeline[[#This Row],[Close_Date]],"mmm"))</f>
        <v/>
      </c>
      <c r="M5547" s="8" t="str">
        <f>IF(Sales_Pipeline[[#This Row],[Close_Date]]="","","Q"&amp;ROUNDUP(MONTH(Sales_Pipeline[[#This Row],[Close_Date]])/3,0))</f>
        <v/>
      </c>
      <c r="N5547" s="2" t="str" cm="1">
        <f t="array" ref="N5547">IFERROR(_xlfn.IFS(Sales_Pipeline[[#This Row],[Deal_Stage]]="Won",_xlfn.XLOOKUP(Sales_Pipeline[[#This Row],[Product]],Products!$A$2:$A$8,Products!$C$2:$C$8),Sales_Pipeline[[#This Row],[Deal_Stage]]="Lost",_xlfn.XLOOKUP(Sales_Pipeline[[#This Row],[Product]],Products!$A$2:$A$8,Products!$C$2:$C$8)),"")</f>
        <v/>
      </c>
      <c r="O5547" s="2">
        <v>0</v>
      </c>
    </row>
    <row r="5548" spans="1:15" x14ac:dyDescent="0.3">
      <c r="A5548" t="s">
        <v>5694</v>
      </c>
      <c r="B5548" t="s">
        <v>37</v>
      </c>
      <c r="C5548" t="str">
        <f>_xlfn.XLOOKUP(Sales_Pipeline[[#This Row],[Sales_Agent]],Sales_Teams[Sales_Agent],Sales_Teams[Manager])</f>
        <v>Celia Rouche</v>
      </c>
      <c r="D5548" t="str">
        <f>_xlfn.XLOOKUP(Sales_Pipeline[[#This Row],[Manager]],Sales_Teams[Manager],Sales_Teams[Regional_Office])</f>
        <v>West</v>
      </c>
      <c r="E5548" t="s">
        <v>55</v>
      </c>
      <c r="F5548" t="s">
        <v>145</v>
      </c>
      <c r="G5548" t="str">
        <f>IFERROR(_xlfn.XLOOKUP(Sales_Pipeline[[#This Row],[Account]],Accounts!$A$2:$A$86,Accounts!$F$2:$F$86),"")</f>
        <v>United States</v>
      </c>
      <c r="H5548" t="s">
        <v>82</v>
      </c>
      <c r="I5548" s="3">
        <v>42947</v>
      </c>
      <c r="J5548" s="3">
        <v>42951</v>
      </c>
      <c r="K5548" s="8" t="str">
        <f>IF(Sales_Pipeline[[#This Row],[Close_Date]]="","",TEXT(Sales_Pipeline[[#This Row],[Close_Date]],"ddd"))</f>
        <v>Fri</v>
      </c>
      <c r="L5548" s="8" t="str">
        <f>IF(Sales_Pipeline[[#This Row],[Close_Date]]="","",TEXT(Sales_Pipeline[[#This Row],[Close_Date]],"mmm"))</f>
        <v>Aug</v>
      </c>
      <c r="M5548" s="8" t="str">
        <f>IF(Sales_Pipeline[[#This Row],[Close_Date]]="","","Q"&amp;ROUNDUP(MONTH(Sales_Pipeline[[#This Row],[Close_Date]])/3,0))</f>
        <v>Q3</v>
      </c>
      <c r="N5548" s="2" cm="1">
        <f t="array" ref="N5548">IFERROR(_xlfn.IFS(Sales_Pipeline[[#This Row],[Deal_Stage]]="Won",_xlfn.XLOOKUP(Sales_Pipeline[[#This Row],[Product]],Products!$A$2:$A$8,Products!$C$2:$C$8),Sales_Pipeline[[#This Row],[Deal_Stage]]="Lost",_xlfn.XLOOKUP(Sales_Pipeline[[#This Row],[Product]],Products!$A$2:$A$8,Products!$C$2:$C$8)),"")</f>
        <v>1096</v>
      </c>
      <c r="O5548" s="2">
        <v>0</v>
      </c>
    </row>
    <row r="5549" spans="1:15" x14ac:dyDescent="0.3">
      <c r="A5549" t="s">
        <v>5695</v>
      </c>
      <c r="B5549" t="s">
        <v>37</v>
      </c>
      <c r="C5549" t="str">
        <f>_xlfn.XLOOKUP(Sales_Pipeline[[#This Row],[Sales_Agent]],Sales_Teams[Sales_Agent],Sales_Teams[Manager])</f>
        <v>Celia Rouche</v>
      </c>
      <c r="D5549" t="str">
        <f>_xlfn.XLOOKUP(Sales_Pipeline[[#This Row],[Manager]],Sales_Teams[Manager],Sales_Teams[Regional_Office])</f>
        <v>West</v>
      </c>
      <c r="E5549" t="s">
        <v>8953</v>
      </c>
      <c r="F5549" t="s">
        <v>177</v>
      </c>
      <c r="G5549" t="str">
        <f>IFERROR(_xlfn.XLOOKUP(Sales_Pipeline[[#This Row],[Account]],Accounts!$A$2:$A$86,Accounts!$F$2:$F$86),"")</f>
        <v>United States</v>
      </c>
      <c r="H5549" t="s">
        <v>82</v>
      </c>
      <c r="I5549" s="3">
        <v>42947</v>
      </c>
      <c r="J5549" s="3">
        <v>43062</v>
      </c>
      <c r="K5549" s="8" t="str">
        <f>IF(Sales_Pipeline[[#This Row],[Close_Date]]="","",TEXT(Sales_Pipeline[[#This Row],[Close_Date]],"ddd"))</f>
        <v>Thu</v>
      </c>
      <c r="L5549" s="8" t="str">
        <f>IF(Sales_Pipeline[[#This Row],[Close_Date]]="","",TEXT(Sales_Pipeline[[#This Row],[Close_Date]],"mmm"))</f>
        <v>Nov</v>
      </c>
      <c r="M5549" s="8" t="str">
        <f>IF(Sales_Pipeline[[#This Row],[Close_Date]]="","","Q"&amp;ROUNDUP(MONTH(Sales_Pipeline[[#This Row],[Close_Date]])/3,0))</f>
        <v>Q4</v>
      </c>
      <c r="N5549" s="2" cm="1">
        <f t="array" ref="N5549">IFERROR(_xlfn.IFS(Sales_Pipeline[[#This Row],[Deal_Stage]]="Won",_xlfn.XLOOKUP(Sales_Pipeline[[#This Row],[Product]],Products!$A$2:$A$8,Products!$C$2:$C$8),Sales_Pipeline[[#This Row],[Deal_Stage]]="Lost",_xlfn.XLOOKUP(Sales_Pipeline[[#This Row],[Product]],Products!$A$2:$A$8,Products!$C$2:$C$8)),"")</f>
        <v>4821</v>
      </c>
      <c r="O5549" s="2">
        <v>0</v>
      </c>
    </row>
    <row r="5550" spans="1:15" x14ac:dyDescent="0.3">
      <c r="A5550" t="s">
        <v>5696</v>
      </c>
      <c r="B5550" t="s">
        <v>37</v>
      </c>
      <c r="C5550" t="str">
        <f>_xlfn.XLOOKUP(Sales_Pipeline[[#This Row],[Sales_Agent]],Sales_Teams[Sales_Agent],Sales_Teams[Manager])</f>
        <v>Celia Rouche</v>
      </c>
      <c r="D5550" t="str">
        <f>_xlfn.XLOOKUP(Sales_Pipeline[[#This Row],[Manager]],Sales_Teams[Manager],Sales_Teams[Regional_Office])</f>
        <v>West</v>
      </c>
      <c r="E5550" t="s">
        <v>76</v>
      </c>
      <c r="F5550" t="s">
        <v>85</v>
      </c>
      <c r="G5550" t="str">
        <f>IFERROR(_xlfn.XLOOKUP(Sales_Pipeline[[#This Row],[Account]],Accounts!$A$2:$A$86,Accounts!$F$2:$F$86),"")</f>
        <v>Poland</v>
      </c>
      <c r="H5550" t="s">
        <v>57</v>
      </c>
      <c r="I5550" s="3">
        <v>42947</v>
      </c>
      <c r="J5550" s="3">
        <v>42957</v>
      </c>
      <c r="K5550" s="8" t="str">
        <f>IF(Sales_Pipeline[[#This Row],[Close_Date]]="","",TEXT(Sales_Pipeline[[#This Row],[Close_Date]],"ddd"))</f>
        <v>Thu</v>
      </c>
      <c r="L5550" s="8" t="str">
        <f>IF(Sales_Pipeline[[#This Row],[Close_Date]]="","",TEXT(Sales_Pipeline[[#This Row],[Close_Date]],"mmm"))</f>
        <v>Aug</v>
      </c>
      <c r="M5550" s="8" t="str">
        <f>IF(Sales_Pipeline[[#This Row],[Close_Date]]="","","Q"&amp;ROUNDUP(MONTH(Sales_Pipeline[[#This Row],[Close_Date]])/3,0))</f>
        <v>Q3</v>
      </c>
      <c r="N5550" s="2" cm="1">
        <f t="array" ref="N5550">IFERROR(_xlfn.IFS(Sales_Pipeline[[#This Row],[Deal_Stage]]="Won",_xlfn.XLOOKUP(Sales_Pipeline[[#This Row],[Product]],Products!$A$2:$A$8,Products!$C$2:$C$8),Sales_Pipeline[[#This Row],[Deal_Stage]]="Lost",_xlfn.XLOOKUP(Sales_Pipeline[[#This Row],[Product]],Products!$A$2:$A$8,Products!$C$2:$C$8)),"")</f>
        <v>3393</v>
      </c>
      <c r="O5550" s="2">
        <v>3187</v>
      </c>
    </row>
    <row r="5551" spans="1:15" x14ac:dyDescent="0.3">
      <c r="A5551" t="s">
        <v>5697</v>
      </c>
      <c r="B5551" t="s">
        <v>12</v>
      </c>
      <c r="C5551" t="str">
        <f>_xlfn.XLOOKUP(Sales_Pipeline[[#This Row],[Sales_Agent]],Sales_Teams[Sales_Agent],Sales_Teams[Manager])</f>
        <v>Melvin Marxen</v>
      </c>
      <c r="D5551" t="str">
        <f>_xlfn.XLOOKUP(Sales_Pipeline[[#This Row],[Manager]],Sales_Teams[Manager],Sales_Teams[Regional_Office])</f>
        <v>Central</v>
      </c>
      <c r="E5551" t="s">
        <v>55</v>
      </c>
      <c r="G5551" t="str">
        <f>IFERROR(_xlfn.XLOOKUP(Sales_Pipeline[[#This Row],[Account]],Accounts!$A$2:$A$86,Accounts!$F$2:$F$86),"")</f>
        <v/>
      </c>
      <c r="H5551" t="s">
        <v>77</v>
      </c>
      <c r="I5551" s="3">
        <v>42947</v>
      </c>
      <c r="K5551" s="8" t="str">
        <f>IF(Sales_Pipeline[[#This Row],[Close_Date]]="","",TEXT(Sales_Pipeline[[#This Row],[Close_Date]],"ddd"))</f>
        <v/>
      </c>
      <c r="L5551" s="8" t="str">
        <f>IF(Sales_Pipeline[[#This Row],[Close_Date]]="","",TEXT(Sales_Pipeline[[#This Row],[Close_Date]],"mmm"))</f>
        <v/>
      </c>
      <c r="M5551" s="8" t="str">
        <f>IF(Sales_Pipeline[[#This Row],[Close_Date]]="","","Q"&amp;ROUNDUP(MONTH(Sales_Pipeline[[#This Row],[Close_Date]])/3,0))</f>
        <v/>
      </c>
      <c r="N5551" s="2" t="str" cm="1">
        <f t="array" ref="N5551">IFERROR(_xlfn.IFS(Sales_Pipeline[[#This Row],[Deal_Stage]]="Won",_xlfn.XLOOKUP(Sales_Pipeline[[#This Row],[Product]],Products!$A$2:$A$8,Products!$C$2:$C$8),Sales_Pipeline[[#This Row],[Deal_Stage]]="Lost",_xlfn.XLOOKUP(Sales_Pipeline[[#This Row],[Product]],Products!$A$2:$A$8,Products!$C$2:$C$8)),"")</f>
        <v/>
      </c>
      <c r="O5551" s="2">
        <v>0</v>
      </c>
    </row>
    <row r="5552" spans="1:15" x14ac:dyDescent="0.3">
      <c r="A5552" t="s">
        <v>5698</v>
      </c>
      <c r="B5552" t="s">
        <v>9</v>
      </c>
      <c r="C5552" t="str">
        <f>_xlfn.XLOOKUP(Sales_Pipeline[[#This Row],[Sales_Agent]],Sales_Teams[Sales_Agent],Sales_Teams[Manager])</f>
        <v>Dustin Brinkmann</v>
      </c>
      <c r="D5552" t="str">
        <f>_xlfn.XLOOKUP(Sales_Pipeline[[#This Row],[Manager]],Sales_Teams[Manager],Sales_Teams[Regional_Office])</f>
        <v>Central</v>
      </c>
      <c r="E5552" t="s">
        <v>55</v>
      </c>
      <c r="G5552" t="str">
        <f>IFERROR(_xlfn.XLOOKUP(Sales_Pipeline[[#This Row],[Account]],Accounts!$A$2:$A$86,Accounts!$F$2:$F$86),"")</f>
        <v/>
      </c>
      <c r="H5552" t="s">
        <v>77</v>
      </c>
      <c r="I5552" s="3">
        <v>42947</v>
      </c>
      <c r="K5552" s="8" t="str">
        <f>IF(Sales_Pipeline[[#This Row],[Close_Date]]="","",TEXT(Sales_Pipeline[[#This Row],[Close_Date]],"ddd"))</f>
        <v/>
      </c>
      <c r="L5552" s="8" t="str">
        <f>IF(Sales_Pipeline[[#This Row],[Close_Date]]="","",TEXT(Sales_Pipeline[[#This Row],[Close_Date]],"mmm"))</f>
        <v/>
      </c>
      <c r="M5552" s="8" t="str">
        <f>IF(Sales_Pipeline[[#This Row],[Close_Date]]="","","Q"&amp;ROUNDUP(MONTH(Sales_Pipeline[[#This Row],[Close_Date]])/3,0))</f>
        <v/>
      </c>
      <c r="N5552" s="2" t="str" cm="1">
        <f t="array" ref="N5552">IFERROR(_xlfn.IFS(Sales_Pipeline[[#This Row],[Deal_Stage]]="Won",_xlfn.XLOOKUP(Sales_Pipeline[[#This Row],[Product]],Products!$A$2:$A$8,Products!$C$2:$C$8),Sales_Pipeline[[#This Row],[Deal_Stage]]="Lost",_xlfn.XLOOKUP(Sales_Pipeline[[#This Row],[Product]],Products!$A$2:$A$8,Products!$C$2:$C$8)),"")</f>
        <v/>
      </c>
      <c r="O5552" s="2">
        <v>0</v>
      </c>
    </row>
    <row r="5553" spans="1:15" x14ac:dyDescent="0.3">
      <c r="A5553" t="s">
        <v>5699</v>
      </c>
      <c r="B5553" t="s">
        <v>9</v>
      </c>
      <c r="C5553" t="str">
        <f>_xlfn.XLOOKUP(Sales_Pipeline[[#This Row],[Sales_Agent]],Sales_Teams[Sales_Agent],Sales_Teams[Manager])</f>
        <v>Dustin Brinkmann</v>
      </c>
      <c r="D5553" t="str">
        <f>_xlfn.XLOOKUP(Sales_Pipeline[[#This Row],[Manager]],Sales_Teams[Manager],Sales_Teams[Regional_Office])</f>
        <v>Central</v>
      </c>
      <c r="E5553" t="s">
        <v>76</v>
      </c>
      <c r="G5553" t="str">
        <f>IFERROR(_xlfn.XLOOKUP(Sales_Pipeline[[#This Row],[Account]],Accounts!$A$2:$A$86,Accounts!$F$2:$F$86),"")</f>
        <v/>
      </c>
      <c r="H5553" t="s">
        <v>77</v>
      </c>
      <c r="I5553" s="3">
        <v>42947</v>
      </c>
      <c r="K5553" s="8" t="str">
        <f>IF(Sales_Pipeline[[#This Row],[Close_Date]]="","",TEXT(Sales_Pipeline[[#This Row],[Close_Date]],"ddd"))</f>
        <v/>
      </c>
      <c r="L5553" s="8" t="str">
        <f>IF(Sales_Pipeline[[#This Row],[Close_Date]]="","",TEXT(Sales_Pipeline[[#This Row],[Close_Date]],"mmm"))</f>
        <v/>
      </c>
      <c r="M5553" s="8" t="str">
        <f>IF(Sales_Pipeline[[#This Row],[Close_Date]]="","","Q"&amp;ROUNDUP(MONTH(Sales_Pipeline[[#This Row],[Close_Date]])/3,0))</f>
        <v/>
      </c>
      <c r="N5553" s="2" t="str" cm="1">
        <f t="array" ref="N5553">IFERROR(_xlfn.IFS(Sales_Pipeline[[#This Row],[Deal_Stage]]="Won",_xlfn.XLOOKUP(Sales_Pipeline[[#This Row],[Product]],Products!$A$2:$A$8,Products!$C$2:$C$8),Sales_Pipeline[[#This Row],[Deal_Stage]]="Lost",_xlfn.XLOOKUP(Sales_Pipeline[[#This Row],[Product]],Products!$A$2:$A$8,Products!$C$2:$C$8)),"")</f>
        <v/>
      </c>
      <c r="O5553" s="2">
        <v>0</v>
      </c>
    </row>
    <row r="5554" spans="1:15" x14ac:dyDescent="0.3">
      <c r="A5554" t="s">
        <v>5700</v>
      </c>
      <c r="B5554" t="s">
        <v>9</v>
      </c>
      <c r="C5554" t="str">
        <f>_xlfn.XLOOKUP(Sales_Pipeline[[#This Row],[Sales_Agent]],Sales_Teams[Sales_Agent],Sales_Teams[Manager])</f>
        <v>Dustin Brinkmann</v>
      </c>
      <c r="D5554" t="str">
        <f>_xlfn.XLOOKUP(Sales_Pipeline[[#This Row],[Manager]],Sales_Teams[Manager],Sales_Teams[Regional_Office])</f>
        <v>Central</v>
      </c>
      <c r="E5554" t="s">
        <v>61</v>
      </c>
      <c r="F5554" t="s">
        <v>56</v>
      </c>
      <c r="G5554" t="str">
        <f>IFERROR(_xlfn.XLOOKUP(Sales_Pipeline[[#This Row],[Account]],Accounts!$A$2:$A$86,Accounts!$F$2:$F$86),"")</f>
        <v>United States</v>
      </c>
      <c r="H5554" t="s">
        <v>82</v>
      </c>
      <c r="I5554" s="3">
        <v>42947</v>
      </c>
      <c r="J5554" s="3">
        <v>43041</v>
      </c>
      <c r="K5554" s="8" t="str">
        <f>IF(Sales_Pipeline[[#This Row],[Close_Date]]="","",TEXT(Sales_Pipeline[[#This Row],[Close_Date]],"ddd"))</f>
        <v>Thu</v>
      </c>
      <c r="L5554" s="8" t="str">
        <f>IF(Sales_Pipeline[[#This Row],[Close_Date]]="","",TEXT(Sales_Pipeline[[#This Row],[Close_Date]],"mmm"))</f>
        <v>Nov</v>
      </c>
      <c r="M5554" s="8" t="str">
        <f>IF(Sales_Pipeline[[#This Row],[Close_Date]]="","","Q"&amp;ROUNDUP(MONTH(Sales_Pipeline[[#This Row],[Close_Date]])/3,0))</f>
        <v>Q4</v>
      </c>
      <c r="N5554" s="2" cm="1">
        <f t="array" ref="N5554">IFERROR(_xlfn.IFS(Sales_Pipeline[[#This Row],[Deal_Stage]]="Won",_xlfn.XLOOKUP(Sales_Pipeline[[#This Row],[Product]],Products!$A$2:$A$8,Products!$C$2:$C$8),Sales_Pipeline[[#This Row],[Deal_Stage]]="Lost",_xlfn.XLOOKUP(Sales_Pipeline[[#This Row],[Product]],Products!$A$2:$A$8,Products!$C$2:$C$8)),"")</f>
        <v>55</v>
      </c>
      <c r="O5554" s="2">
        <v>0</v>
      </c>
    </row>
    <row r="5555" spans="1:15" x14ac:dyDescent="0.3">
      <c r="A5555" t="s">
        <v>5701</v>
      </c>
      <c r="B5555" t="s">
        <v>9</v>
      </c>
      <c r="C5555" t="str">
        <f>_xlfn.XLOOKUP(Sales_Pipeline[[#This Row],[Sales_Agent]],Sales_Teams[Sales_Agent],Sales_Teams[Manager])</f>
        <v>Dustin Brinkmann</v>
      </c>
      <c r="D5555" t="str">
        <f>_xlfn.XLOOKUP(Sales_Pipeline[[#This Row],[Manager]],Sales_Teams[Manager],Sales_Teams[Regional_Office])</f>
        <v>Central</v>
      </c>
      <c r="E5555" t="s">
        <v>84</v>
      </c>
      <c r="F5555" t="s">
        <v>169</v>
      </c>
      <c r="G5555" t="str">
        <f>IFERROR(_xlfn.XLOOKUP(Sales_Pipeline[[#This Row],[Account]],Accounts!$A$2:$A$86,Accounts!$F$2:$F$86),"")</f>
        <v>Panama</v>
      </c>
      <c r="H5555" t="s">
        <v>57</v>
      </c>
      <c r="I5555" s="3">
        <v>42947</v>
      </c>
      <c r="J5555" s="3">
        <v>43049</v>
      </c>
      <c r="K5555" s="8" t="str">
        <f>IF(Sales_Pipeline[[#This Row],[Close_Date]]="","",TEXT(Sales_Pipeline[[#This Row],[Close_Date]],"ddd"))</f>
        <v>Fri</v>
      </c>
      <c r="L5555" s="8" t="str">
        <f>IF(Sales_Pipeline[[#This Row],[Close_Date]]="","",TEXT(Sales_Pipeline[[#This Row],[Close_Date]],"mmm"))</f>
        <v>Nov</v>
      </c>
      <c r="M5555" s="8" t="str">
        <f>IF(Sales_Pipeline[[#This Row],[Close_Date]]="","","Q"&amp;ROUNDUP(MONTH(Sales_Pipeline[[#This Row],[Close_Date]])/3,0))</f>
        <v>Q4</v>
      </c>
      <c r="N5555" s="2" cm="1">
        <f t="array" ref="N5555">IFERROR(_xlfn.IFS(Sales_Pipeline[[#This Row],[Deal_Stage]]="Won",_xlfn.XLOOKUP(Sales_Pipeline[[#This Row],[Product]],Products!$A$2:$A$8,Products!$C$2:$C$8),Sales_Pipeline[[#This Row],[Deal_Stage]]="Lost",_xlfn.XLOOKUP(Sales_Pipeline[[#This Row],[Product]],Products!$A$2:$A$8,Products!$C$2:$C$8)),"")</f>
        <v>5482</v>
      </c>
      <c r="O5555" s="2">
        <v>5234</v>
      </c>
    </row>
    <row r="5556" spans="1:15" x14ac:dyDescent="0.3">
      <c r="A5556" t="s">
        <v>5702</v>
      </c>
      <c r="B5556" t="s">
        <v>14</v>
      </c>
      <c r="C5556" t="str">
        <f>_xlfn.XLOOKUP(Sales_Pipeline[[#This Row],[Sales_Agent]],Sales_Teams[Sales_Agent],Sales_Teams[Manager])</f>
        <v>Melvin Marxen</v>
      </c>
      <c r="D5556" t="str">
        <f>_xlfn.XLOOKUP(Sales_Pipeline[[#This Row],[Manager]],Sales_Teams[Manager],Sales_Teams[Regional_Office])</f>
        <v>Central</v>
      </c>
      <c r="E5556" t="s">
        <v>63</v>
      </c>
      <c r="F5556" t="s">
        <v>173</v>
      </c>
      <c r="G5556" t="str">
        <f>IFERROR(_xlfn.XLOOKUP(Sales_Pipeline[[#This Row],[Account]],Accounts!$A$2:$A$86,Accounts!$F$2:$F$86),"")</f>
        <v>United States</v>
      </c>
      <c r="H5556" t="s">
        <v>77</v>
      </c>
      <c r="I5556" s="3">
        <v>42947</v>
      </c>
      <c r="K5556" s="8" t="str">
        <f>IF(Sales_Pipeline[[#This Row],[Close_Date]]="","",TEXT(Sales_Pipeline[[#This Row],[Close_Date]],"ddd"))</f>
        <v/>
      </c>
      <c r="L5556" s="8" t="str">
        <f>IF(Sales_Pipeline[[#This Row],[Close_Date]]="","",TEXT(Sales_Pipeline[[#This Row],[Close_Date]],"mmm"))</f>
        <v/>
      </c>
      <c r="M5556" s="8" t="str">
        <f>IF(Sales_Pipeline[[#This Row],[Close_Date]]="","","Q"&amp;ROUNDUP(MONTH(Sales_Pipeline[[#This Row],[Close_Date]])/3,0))</f>
        <v/>
      </c>
      <c r="N5556" s="2" t="str" cm="1">
        <f t="array" ref="N5556">IFERROR(_xlfn.IFS(Sales_Pipeline[[#This Row],[Deal_Stage]]="Won",_xlfn.XLOOKUP(Sales_Pipeline[[#This Row],[Product]],Products!$A$2:$A$8,Products!$C$2:$C$8),Sales_Pipeline[[#This Row],[Deal_Stage]]="Lost",_xlfn.XLOOKUP(Sales_Pipeline[[#This Row],[Product]],Products!$A$2:$A$8,Products!$C$2:$C$8)),"")</f>
        <v/>
      </c>
      <c r="O5556" s="2">
        <v>0</v>
      </c>
    </row>
    <row r="5557" spans="1:15" x14ac:dyDescent="0.3">
      <c r="A5557" t="s">
        <v>5703</v>
      </c>
      <c r="B5557" t="s">
        <v>14</v>
      </c>
      <c r="C5557" t="str">
        <f>_xlfn.XLOOKUP(Sales_Pipeline[[#This Row],[Sales_Agent]],Sales_Teams[Sales_Agent],Sales_Teams[Manager])</f>
        <v>Melvin Marxen</v>
      </c>
      <c r="D5557" t="str">
        <f>_xlfn.XLOOKUP(Sales_Pipeline[[#This Row],[Manager]],Sales_Teams[Manager],Sales_Teams[Regional_Office])</f>
        <v>Central</v>
      </c>
      <c r="E5557" t="s">
        <v>55</v>
      </c>
      <c r="G5557" t="str">
        <f>IFERROR(_xlfn.XLOOKUP(Sales_Pipeline[[#This Row],[Account]],Accounts!$A$2:$A$86,Accounts!$F$2:$F$86),"")</f>
        <v/>
      </c>
      <c r="H5557" t="s">
        <v>77</v>
      </c>
      <c r="I5557" s="3">
        <v>42947</v>
      </c>
      <c r="K5557" s="8" t="str">
        <f>IF(Sales_Pipeline[[#This Row],[Close_Date]]="","",TEXT(Sales_Pipeline[[#This Row],[Close_Date]],"ddd"))</f>
        <v/>
      </c>
      <c r="L5557" s="8" t="str">
        <f>IF(Sales_Pipeline[[#This Row],[Close_Date]]="","",TEXT(Sales_Pipeline[[#This Row],[Close_Date]],"mmm"))</f>
        <v/>
      </c>
      <c r="M5557" s="8" t="str">
        <f>IF(Sales_Pipeline[[#This Row],[Close_Date]]="","","Q"&amp;ROUNDUP(MONTH(Sales_Pipeline[[#This Row],[Close_Date]])/3,0))</f>
        <v/>
      </c>
      <c r="N5557" s="2" t="str" cm="1">
        <f t="array" ref="N5557">IFERROR(_xlfn.IFS(Sales_Pipeline[[#This Row],[Deal_Stage]]="Won",_xlfn.XLOOKUP(Sales_Pipeline[[#This Row],[Product]],Products!$A$2:$A$8,Products!$C$2:$C$8),Sales_Pipeline[[#This Row],[Deal_Stage]]="Lost",_xlfn.XLOOKUP(Sales_Pipeline[[#This Row],[Product]],Products!$A$2:$A$8,Products!$C$2:$C$8)),"")</f>
        <v/>
      </c>
      <c r="O5557" s="2">
        <v>0</v>
      </c>
    </row>
    <row r="5558" spans="1:15" x14ac:dyDescent="0.3">
      <c r="A5558" t="s">
        <v>5704</v>
      </c>
      <c r="B5558" t="s">
        <v>29</v>
      </c>
      <c r="C5558" t="str">
        <f>_xlfn.XLOOKUP(Sales_Pipeline[[#This Row],[Sales_Agent]],Sales_Teams[Sales_Agent],Sales_Teams[Manager])</f>
        <v>Rocco Neubert</v>
      </c>
      <c r="D5558" t="str">
        <f>_xlfn.XLOOKUP(Sales_Pipeline[[#This Row],[Manager]],Sales_Teams[Manager],Sales_Teams[Regional_Office])</f>
        <v>East</v>
      </c>
      <c r="E5558" t="s">
        <v>84</v>
      </c>
      <c r="F5558" t="s">
        <v>116</v>
      </c>
      <c r="G5558" t="str">
        <f>IFERROR(_xlfn.XLOOKUP(Sales_Pipeline[[#This Row],[Account]],Accounts!$A$2:$A$86,Accounts!$F$2:$F$86),"")</f>
        <v>United States</v>
      </c>
      <c r="H5558" t="s">
        <v>57</v>
      </c>
      <c r="I5558" s="3">
        <v>42947</v>
      </c>
      <c r="J5558" s="3">
        <v>43006</v>
      </c>
      <c r="K5558" s="8" t="str">
        <f>IF(Sales_Pipeline[[#This Row],[Close_Date]]="","",TEXT(Sales_Pipeline[[#This Row],[Close_Date]],"ddd"))</f>
        <v>Thu</v>
      </c>
      <c r="L5558" s="8" t="str">
        <f>IF(Sales_Pipeline[[#This Row],[Close_Date]]="","",TEXT(Sales_Pipeline[[#This Row],[Close_Date]],"mmm"))</f>
        <v>Sep</v>
      </c>
      <c r="M5558" s="8" t="str">
        <f>IF(Sales_Pipeline[[#This Row],[Close_Date]]="","","Q"&amp;ROUNDUP(MONTH(Sales_Pipeline[[#This Row],[Close_Date]])/3,0))</f>
        <v>Q3</v>
      </c>
      <c r="N5558" s="2" cm="1">
        <f t="array" ref="N5558">IFERROR(_xlfn.IFS(Sales_Pipeline[[#This Row],[Deal_Stage]]="Won",_xlfn.XLOOKUP(Sales_Pipeline[[#This Row],[Product]],Products!$A$2:$A$8,Products!$C$2:$C$8),Sales_Pipeline[[#This Row],[Deal_Stage]]="Lost",_xlfn.XLOOKUP(Sales_Pipeline[[#This Row],[Product]],Products!$A$2:$A$8,Products!$C$2:$C$8)),"")</f>
        <v>5482</v>
      </c>
      <c r="O5558" s="2">
        <v>6180</v>
      </c>
    </row>
    <row r="5559" spans="1:15" x14ac:dyDescent="0.3">
      <c r="A5559" t="s">
        <v>5705</v>
      </c>
      <c r="B5559" t="s">
        <v>7</v>
      </c>
      <c r="C5559" t="str">
        <f>_xlfn.XLOOKUP(Sales_Pipeline[[#This Row],[Sales_Agent]],Sales_Teams[Sales_Agent],Sales_Teams[Manager])</f>
        <v>Dustin Brinkmann</v>
      </c>
      <c r="D5559" t="str">
        <f>_xlfn.XLOOKUP(Sales_Pipeline[[#This Row],[Manager]],Sales_Teams[Manager],Sales_Teams[Regional_Office])</f>
        <v>Central</v>
      </c>
      <c r="E5559" t="s">
        <v>61</v>
      </c>
      <c r="G5559" t="str">
        <f>IFERROR(_xlfn.XLOOKUP(Sales_Pipeline[[#This Row],[Account]],Accounts!$A$2:$A$86,Accounts!$F$2:$F$86),"")</f>
        <v/>
      </c>
      <c r="H5559" t="s">
        <v>77</v>
      </c>
      <c r="I5559" s="3">
        <v>42947</v>
      </c>
      <c r="K5559" s="8" t="str">
        <f>IF(Sales_Pipeline[[#This Row],[Close_Date]]="","",TEXT(Sales_Pipeline[[#This Row],[Close_Date]],"ddd"))</f>
        <v/>
      </c>
      <c r="L5559" s="8" t="str">
        <f>IF(Sales_Pipeline[[#This Row],[Close_Date]]="","",TEXT(Sales_Pipeline[[#This Row],[Close_Date]],"mmm"))</f>
        <v/>
      </c>
      <c r="M5559" s="8" t="str">
        <f>IF(Sales_Pipeline[[#This Row],[Close_Date]]="","","Q"&amp;ROUNDUP(MONTH(Sales_Pipeline[[#This Row],[Close_Date]])/3,0))</f>
        <v/>
      </c>
      <c r="N5559" s="2" t="str" cm="1">
        <f t="array" ref="N5559">IFERROR(_xlfn.IFS(Sales_Pipeline[[#This Row],[Deal_Stage]]="Won",_xlfn.XLOOKUP(Sales_Pipeline[[#This Row],[Product]],Products!$A$2:$A$8,Products!$C$2:$C$8),Sales_Pipeline[[#This Row],[Deal_Stage]]="Lost",_xlfn.XLOOKUP(Sales_Pipeline[[#This Row],[Product]],Products!$A$2:$A$8,Products!$C$2:$C$8)),"")</f>
        <v/>
      </c>
      <c r="O5559" s="2">
        <v>0</v>
      </c>
    </row>
    <row r="5560" spans="1:15" x14ac:dyDescent="0.3">
      <c r="A5560" t="s">
        <v>5706</v>
      </c>
      <c r="B5560" t="s">
        <v>7</v>
      </c>
      <c r="C5560" t="str">
        <f>_xlfn.XLOOKUP(Sales_Pipeline[[#This Row],[Sales_Agent]],Sales_Teams[Sales_Agent],Sales_Teams[Manager])</f>
        <v>Dustin Brinkmann</v>
      </c>
      <c r="D5560" t="str">
        <f>_xlfn.XLOOKUP(Sales_Pipeline[[#This Row],[Manager]],Sales_Teams[Manager],Sales_Teams[Regional_Office])</f>
        <v>Central</v>
      </c>
      <c r="E5560" t="s">
        <v>61</v>
      </c>
      <c r="F5560" t="s">
        <v>333</v>
      </c>
      <c r="G5560" t="str">
        <f>IFERROR(_xlfn.XLOOKUP(Sales_Pipeline[[#This Row],[Account]],Accounts!$A$2:$A$86,Accounts!$F$2:$F$86),"")</f>
        <v>United States</v>
      </c>
      <c r="H5560" t="s">
        <v>57</v>
      </c>
      <c r="I5560" s="3">
        <v>42947</v>
      </c>
      <c r="J5560" s="3">
        <v>42957</v>
      </c>
      <c r="K5560" s="8" t="str">
        <f>IF(Sales_Pipeline[[#This Row],[Close_Date]]="","",TEXT(Sales_Pipeline[[#This Row],[Close_Date]],"ddd"))</f>
        <v>Thu</v>
      </c>
      <c r="L5560" s="8" t="str">
        <f>IF(Sales_Pipeline[[#This Row],[Close_Date]]="","",TEXT(Sales_Pipeline[[#This Row],[Close_Date]],"mmm"))</f>
        <v>Aug</v>
      </c>
      <c r="M5560" s="8" t="str">
        <f>IF(Sales_Pipeline[[#This Row],[Close_Date]]="","","Q"&amp;ROUNDUP(MONTH(Sales_Pipeline[[#This Row],[Close_Date]])/3,0))</f>
        <v>Q3</v>
      </c>
      <c r="N5560" s="2" cm="1">
        <f t="array" ref="N5560">IFERROR(_xlfn.IFS(Sales_Pipeline[[#This Row],[Deal_Stage]]="Won",_xlfn.XLOOKUP(Sales_Pipeline[[#This Row],[Product]],Products!$A$2:$A$8,Products!$C$2:$C$8),Sales_Pipeline[[#This Row],[Deal_Stage]]="Lost",_xlfn.XLOOKUP(Sales_Pipeline[[#This Row],[Product]],Products!$A$2:$A$8,Products!$C$2:$C$8)),"")</f>
        <v>55</v>
      </c>
      <c r="O5560" s="2">
        <v>53</v>
      </c>
    </row>
    <row r="5561" spans="1:15" x14ac:dyDescent="0.3">
      <c r="A5561" t="s">
        <v>5707</v>
      </c>
      <c r="B5561" t="s">
        <v>32</v>
      </c>
      <c r="C5561" t="str">
        <f>_xlfn.XLOOKUP(Sales_Pipeline[[#This Row],[Sales_Agent]],Sales_Teams[Sales_Agent],Sales_Teams[Manager])</f>
        <v>Celia Rouche</v>
      </c>
      <c r="D5561" t="str">
        <f>_xlfn.XLOOKUP(Sales_Pipeline[[#This Row],[Manager]],Sales_Teams[Manager],Sales_Teams[Regional_Office])</f>
        <v>West</v>
      </c>
      <c r="E5561" t="s">
        <v>61</v>
      </c>
      <c r="F5561" t="s">
        <v>216</v>
      </c>
      <c r="G5561" t="str">
        <f>IFERROR(_xlfn.XLOOKUP(Sales_Pipeline[[#This Row],[Account]],Accounts!$A$2:$A$86,Accounts!$F$2:$F$86),"")</f>
        <v>United States</v>
      </c>
      <c r="H5561" t="s">
        <v>82</v>
      </c>
      <c r="I5561" s="3">
        <v>42947</v>
      </c>
      <c r="J5561" s="3">
        <v>42952</v>
      </c>
      <c r="K5561" s="8" t="str">
        <f>IF(Sales_Pipeline[[#This Row],[Close_Date]]="","",TEXT(Sales_Pipeline[[#This Row],[Close_Date]],"ddd"))</f>
        <v>Sat</v>
      </c>
      <c r="L5561" s="8" t="str">
        <f>IF(Sales_Pipeline[[#This Row],[Close_Date]]="","",TEXT(Sales_Pipeline[[#This Row],[Close_Date]],"mmm"))</f>
        <v>Aug</v>
      </c>
      <c r="M5561" s="8" t="str">
        <f>IF(Sales_Pipeline[[#This Row],[Close_Date]]="","","Q"&amp;ROUNDUP(MONTH(Sales_Pipeline[[#This Row],[Close_Date]])/3,0))</f>
        <v>Q3</v>
      </c>
      <c r="N5561" s="2" cm="1">
        <f t="array" ref="N5561">IFERROR(_xlfn.IFS(Sales_Pipeline[[#This Row],[Deal_Stage]]="Won",_xlfn.XLOOKUP(Sales_Pipeline[[#This Row],[Product]],Products!$A$2:$A$8,Products!$C$2:$C$8),Sales_Pipeline[[#This Row],[Deal_Stage]]="Lost",_xlfn.XLOOKUP(Sales_Pipeline[[#This Row],[Product]],Products!$A$2:$A$8,Products!$C$2:$C$8)),"")</f>
        <v>55</v>
      </c>
      <c r="O5561" s="2">
        <v>0</v>
      </c>
    </row>
    <row r="5562" spans="1:15" x14ac:dyDescent="0.3">
      <c r="A5562" t="s">
        <v>5708</v>
      </c>
      <c r="B5562" t="s">
        <v>32</v>
      </c>
      <c r="C5562" t="str">
        <f>_xlfn.XLOOKUP(Sales_Pipeline[[#This Row],[Sales_Agent]],Sales_Teams[Sales_Agent],Sales_Teams[Manager])</f>
        <v>Celia Rouche</v>
      </c>
      <c r="D5562" t="str">
        <f>_xlfn.XLOOKUP(Sales_Pipeline[[#This Row],[Manager]],Sales_Teams[Manager],Sales_Teams[Regional_Office])</f>
        <v>West</v>
      </c>
      <c r="E5562" t="s">
        <v>76</v>
      </c>
      <c r="F5562" t="s">
        <v>72</v>
      </c>
      <c r="G5562" t="str">
        <f>IFERROR(_xlfn.XLOOKUP(Sales_Pipeline[[#This Row],[Account]],Accounts!$A$2:$A$86,Accounts!$F$2:$F$86),"")</f>
        <v>United States</v>
      </c>
      <c r="H5562" t="s">
        <v>57</v>
      </c>
      <c r="I5562" s="3">
        <v>42947</v>
      </c>
      <c r="J5562" s="3">
        <v>42959</v>
      </c>
      <c r="K5562" s="8" t="str">
        <f>IF(Sales_Pipeline[[#This Row],[Close_Date]]="","",TEXT(Sales_Pipeline[[#This Row],[Close_Date]],"ddd"))</f>
        <v>Sat</v>
      </c>
      <c r="L5562" s="8" t="str">
        <f>IF(Sales_Pipeline[[#This Row],[Close_Date]]="","",TEXT(Sales_Pipeline[[#This Row],[Close_Date]],"mmm"))</f>
        <v>Aug</v>
      </c>
      <c r="M5562" s="8" t="str">
        <f>IF(Sales_Pipeline[[#This Row],[Close_Date]]="","","Q"&amp;ROUNDUP(MONTH(Sales_Pipeline[[#This Row],[Close_Date]])/3,0))</f>
        <v>Q3</v>
      </c>
      <c r="N5562" s="2" cm="1">
        <f t="array" ref="N5562">IFERROR(_xlfn.IFS(Sales_Pipeline[[#This Row],[Deal_Stage]]="Won",_xlfn.XLOOKUP(Sales_Pipeline[[#This Row],[Product]],Products!$A$2:$A$8,Products!$C$2:$C$8),Sales_Pipeline[[#This Row],[Deal_Stage]]="Lost",_xlfn.XLOOKUP(Sales_Pipeline[[#This Row],[Product]],Products!$A$2:$A$8,Products!$C$2:$C$8)),"")</f>
        <v>3393</v>
      </c>
      <c r="O5562" s="2">
        <v>3687</v>
      </c>
    </row>
    <row r="5563" spans="1:15" x14ac:dyDescent="0.3">
      <c r="A5563" t="s">
        <v>5709</v>
      </c>
      <c r="B5563" t="s">
        <v>17</v>
      </c>
      <c r="C5563" t="str">
        <f>_xlfn.XLOOKUP(Sales_Pipeline[[#This Row],[Sales_Agent]],Sales_Teams[Sales_Agent],Sales_Teams[Manager])</f>
        <v>Cara Losch</v>
      </c>
      <c r="D5563" t="str">
        <f>_xlfn.XLOOKUP(Sales_Pipeline[[#This Row],[Manager]],Sales_Teams[Manager],Sales_Teams[Regional_Office])</f>
        <v>East</v>
      </c>
      <c r="E5563" t="s">
        <v>61</v>
      </c>
      <c r="G5563" t="str">
        <f>IFERROR(_xlfn.XLOOKUP(Sales_Pipeline[[#This Row],[Account]],Accounts!$A$2:$A$86,Accounts!$F$2:$F$86),"")</f>
        <v/>
      </c>
      <c r="H5563" t="s">
        <v>77</v>
      </c>
      <c r="I5563" s="3">
        <v>42947</v>
      </c>
      <c r="K5563" s="8" t="str">
        <f>IF(Sales_Pipeline[[#This Row],[Close_Date]]="","",TEXT(Sales_Pipeline[[#This Row],[Close_Date]],"ddd"))</f>
        <v/>
      </c>
      <c r="L5563" s="8" t="str">
        <f>IF(Sales_Pipeline[[#This Row],[Close_Date]]="","",TEXT(Sales_Pipeline[[#This Row],[Close_Date]],"mmm"))</f>
        <v/>
      </c>
      <c r="M5563" s="8" t="str">
        <f>IF(Sales_Pipeline[[#This Row],[Close_Date]]="","","Q"&amp;ROUNDUP(MONTH(Sales_Pipeline[[#This Row],[Close_Date]])/3,0))</f>
        <v/>
      </c>
      <c r="N5563" s="2" t="str" cm="1">
        <f t="array" ref="N5563">IFERROR(_xlfn.IFS(Sales_Pipeline[[#This Row],[Deal_Stage]]="Won",_xlfn.XLOOKUP(Sales_Pipeline[[#This Row],[Product]],Products!$A$2:$A$8,Products!$C$2:$C$8),Sales_Pipeline[[#This Row],[Deal_Stage]]="Lost",_xlfn.XLOOKUP(Sales_Pipeline[[#This Row],[Product]],Products!$A$2:$A$8,Products!$C$2:$C$8)),"")</f>
        <v/>
      </c>
      <c r="O5563" s="2">
        <v>0</v>
      </c>
    </row>
    <row r="5564" spans="1:15" x14ac:dyDescent="0.3">
      <c r="A5564" t="s">
        <v>5710</v>
      </c>
      <c r="B5564" t="s">
        <v>44</v>
      </c>
      <c r="C5564" t="str">
        <f>_xlfn.XLOOKUP(Sales_Pipeline[[#This Row],[Sales_Agent]],Sales_Teams[Sales_Agent],Sales_Teams[Manager])</f>
        <v>Summer Sewald</v>
      </c>
      <c r="D5564" t="str">
        <f>_xlfn.XLOOKUP(Sales_Pipeline[[#This Row],[Manager]],Sales_Teams[Manager],Sales_Teams[Regional_Office])</f>
        <v>West</v>
      </c>
      <c r="E5564" t="s">
        <v>8953</v>
      </c>
      <c r="F5564" t="s">
        <v>216</v>
      </c>
      <c r="G5564" t="str">
        <f>IFERROR(_xlfn.XLOOKUP(Sales_Pipeline[[#This Row],[Account]],Accounts!$A$2:$A$86,Accounts!$F$2:$F$86),"")</f>
        <v>United States</v>
      </c>
      <c r="H5564" t="s">
        <v>57</v>
      </c>
      <c r="I5564" s="3">
        <v>42947</v>
      </c>
      <c r="J5564" s="3">
        <v>42967</v>
      </c>
      <c r="K5564" s="8" t="str">
        <f>IF(Sales_Pipeline[[#This Row],[Close_Date]]="","",TEXT(Sales_Pipeline[[#This Row],[Close_Date]],"ddd"))</f>
        <v>Sun</v>
      </c>
      <c r="L5564" s="8" t="str">
        <f>IF(Sales_Pipeline[[#This Row],[Close_Date]]="","",TEXT(Sales_Pipeline[[#This Row],[Close_Date]],"mmm"))</f>
        <v>Aug</v>
      </c>
      <c r="M5564" s="8" t="str">
        <f>IF(Sales_Pipeline[[#This Row],[Close_Date]]="","","Q"&amp;ROUNDUP(MONTH(Sales_Pipeline[[#This Row],[Close_Date]])/3,0))</f>
        <v>Q3</v>
      </c>
      <c r="N5564" s="2" cm="1">
        <f t="array" ref="N5564">IFERROR(_xlfn.IFS(Sales_Pipeline[[#This Row],[Deal_Stage]]="Won",_xlfn.XLOOKUP(Sales_Pipeline[[#This Row],[Product]],Products!$A$2:$A$8,Products!$C$2:$C$8),Sales_Pipeline[[#This Row],[Deal_Stage]]="Lost",_xlfn.XLOOKUP(Sales_Pipeline[[#This Row],[Product]],Products!$A$2:$A$8,Products!$C$2:$C$8)),"")</f>
        <v>4821</v>
      </c>
      <c r="O5564" s="2">
        <v>6069</v>
      </c>
    </row>
    <row r="5565" spans="1:15" x14ac:dyDescent="0.3">
      <c r="A5565" t="s">
        <v>5711</v>
      </c>
      <c r="B5565" t="s">
        <v>3</v>
      </c>
      <c r="C5565" t="str">
        <f>_xlfn.XLOOKUP(Sales_Pipeline[[#This Row],[Sales_Agent]],Sales_Teams[Sales_Agent],Sales_Teams[Manager])</f>
        <v>Dustin Brinkmann</v>
      </c>
      <c r="D5565" t="str">
        <f>_xlfn.XLOOKUP(Sales_Pipeline[[#This Row],[Manager]],Sales_Teams[Manager],Sales_Teams[Regional_Office])</f>
        <v>Central</v>
      </c>
      <c r="E5565" t="s">
        <v>55</v>
      </c>
      <c r="G5565" t="str">
        <f>IFERROR(_xlfn.XLOOKUP(Sales_Pipeline[[#This Row],[Account]],Accounts!$A$2:$A$86,Accounts!$F$2:$F$86),"")</f>
        <v/>
      </c>
      <c r="H5565" t="s">
        <v>77</v>
      </c>
      <c r="I5565" s="3">
        <v>42948</v>
      </c>
      <c r="K5565" s="8" t="str">
        <f>IF(Sales_Pipeline[[#This Row],[Close_Date]]="","",TEXT(Sales_Pipeline[[#This Row],[Close_Date]],"ddd"))</f>
        <v/>
      </c>
      <c r="L5565" s="8" t="str">
        <f>IF(Sales_Pipeline[[#This Row],[Close_Date]]="","",TEXT(Sales_Pipeline[[#This Row],[Close_Date]],"mmm"))</f>
        <v/>
      </c>
      <c r="M5565" s="8" t="str">
        <f>IF(Sales_Pipeline[[#This Row],[Close_Date]]="","","Q"&amp;ROUNDUP(MONTH(Sales_Pipeline[[#This Row],[Close_Date]])/3,0))</f>
        <v/>
      </c>
      <c r="N5565" s="2" t="str" cm="1">
        <f t="array" ref="N5565">IFERROR(_xlfn.IFS(Sales_Pipeline[[#This Row],[Deal_Stage]]="Won",_xlfn.XLOOKUP(Sales_Pipeline[[#This Row],[Product]],Products!$A$2:$A$8,Products!$C$2:$C$8),Sales_Pipeline[[#This Row],[Deal_Stage]]="Lost",_xlfn.XLOOKUP(Sales_Pipeline[[#This Row],[Product]],Products!$A$2:$A$8,Products!$C$2:$C$8)),"")</f>
        <v/>
      </c>
      <c r="O5565" s="2">
        <v>0</v>
      </c>
    </row>
    <row r="5566" spans="1:15" x14ac:dyDescent="0.3">
      <c r="A5566" t="s">
        <v>5712</v>
      </c>
      <c r="B5566" t="s">
        <v>3</v>
      </c>
      <c r="C5566" t="str">
        <f>_xlfn.XLOOKUP(Sales_Pipeline[[#This Row],[Sales_Agent]],Sales_Teams[Sales_Agent],Sales_Teams[Manager])</f>
        <v>Dustin Brinkmann</v>
      </c>
      <c r="D5566" t="str">
        <f>_xlfn.XLOOKUP(Sales_Pipeline[[#This Row],[Manager]],Sales_Teams[Manager],Sales_Teams[Regional_Office])</f>
        <v>Central</v>
      </c>
      <c r="E5566" t="s">
        <v>55</v>
      </c>
      <c r="G5566" t="str">
        <f>IFERROR(_xlfn.XLOOKUP(Sales_Pipeline[[#This Row],[Account]],Accounts!$A$2:$A$86,Accounts!$F$2:$F$86),"")</f>
        <v/>
      </c>
      <c r="H5566" t="s">
        <v>77</v>
      </c>
      <c r="I5566" s="3">
        <v>42948</v>
      </c>
      <c r="K5566" s="8" t="str">
        <f>IF(Sales_Pipeline[[#This Row],[Close_Date]]="","",TEXT(Sales_Pipeline[[#This Row],[Close_Date]],"ddd"))</f>
        <v/>
      </c>
      <c r="L5566" s="8" t="str">
        <f>IF(Sales_Pipeline[[#This Row],[Close_Date]]="","",TEXT(Sales_Pipeline[[#This Row],[Close_Date]],"mmm"))</f>
        <v/>
      </c>
      <c r="M5566" s="8" t="str">
        <f>IF(Sales_Pipeline[[#This Row],[Close_Date]]="","","Q"&amp;ROUNDUP(MONTH(Sales_Pipeline[[#This Row],[Close_Date]])/3,0))</f>
        <v/>
      </c>
      <c r="N5566" s="2" t="str" cm="1">
        <f t="array" ref="N5566">IFERROR(_xlfn.IFS(Sales_Pipeline[[#This Row],[Deal_Stage]]="Won",_xlfn.XLOOKUP(Sales_Pipeline[[#This Row],[Product]],Products!$A$2:$A$8,Products!$C$2:$C$8),Sales_Pipeline[[#This Row],[Deal_Stage]]="Lost",_xlfn.XLOOKUP(Sales_Pipeline[[#This Row],[Product]],Products!$A$2:$A$8,Products!$C$2:$C$8)),"")</f>
        <v/>
      </c>
      <c r="O5566" s="2">
        <v>0</v>
      </c>
    </row>
    <row r="5567" spans="1:15" x14ac:dyDescent="0.3">
      <c r="A5567" t="s">
        <v>5713</v>
      </c>
      <c r="B5567" t="s">
        <v>3</v>
      </c>
      <c r="C5567" t="str">
        <f>_xlfn.XLOOKUP(Sales_Pipeline[[#This Row],[Sales_Agent]],Sales_Teams[Sales_Agent],Sales_Teams[Manager])</f>
        <v>Dustin Brinkmann</v>
      </c>
      <c r="D5567" t="str">
        <f>_xlfn.XLOOKUP(Sales_Pipeline[[#This Row],[Manager]],Sales_Teams[Manager],Sales_Teams[Regional_Office])</f>
        <v>Central</v>
      </c>
      <c r="E5567" t="s">
        <v>61</v>
      </c>
      <c r="F5567" t="s">
        <v>185</v>
      </c>
      <c r="G5567" t="str">
        <f>IFERROR(_xlfn.XLOOKUP(Sales_Pipeline[[#This Row],[Account]],Accounts!$A$2:$A$86,Accounts!$F$2:$F$86),"")</f>
        <v>United States</v>
      </c>
      <c r="H5567" t="s">
        <v>77</v>
      </c>
      <c r="I5567" s="3">
        <v>42948</v>
      </c>
      <c r="K5567" s="8" t="str">
        <f>IF(Sales_Pipeline[[#This Row],[Close_Date]]="","",TEXT(Sales_Pipeline[[#This Row],[Close_Date]],"ddd"))</f>
        <v/>
      </c>
      <c r="L5567" s="8" t="str">
        <f>IF(Sales_Pipeline[[#This Row],[Close_Date]]="","",TEXT(Sales_Pipeline[[#This Row],[Close_Date]],"mmm"))</f>
        <v/>
      </c>
      <c r="M5567" s="8" t="str">
        <f>IF(Sales_Pipeline[[#This Row],[Close_Date]]="","","Q"&amp;ROUNDUP(MONTH(Sales_Pipeline[[#This Row],[Close_Date]])/3,0))</f>
        <v/>
      </c>
      <c r="N5567" s="2" t="str" cm="1">
        <f t="array" ref="N5567">IFERROR(_xlfn.IFS(Sales_Pipeline[[#This Row],[Deal_Stage]]="Won",_xlfn.XLOOKUP(Sales_Pipeline[[#This Row],[Product]],Products!$A$2:$A$8,Products!$C$2:$C$8),Sales_Pipeline[[#This Row],[Deal_Stage]]="Lost",_xlfn.XLOOKUP(Sales_Pipeline[[#This Row],[Product]],Products!$A$2:$A$8,Products!$C$2:$C$8)),"")</f>
        <v/>
      </c>
      <c r="O5567" s="2">
        <v>0</v>
      </c>
    </row>
    <row r="5568" spans="1:15" x14ac:dyDescent="0.3">
      <c r="A5568" t="s">
        <v>5714</v>
      </c>
      <c r="B5568" t="s">
        <v>3</v>
      </c>
      <c r="C5568" t="str">
        <f>_xlfn.XLOOKUP(Sales_Pipeline[[#This Row],[Sales_Agent]],Sales_Teams[Sales_Agent],Sales_Teams[Manager])</f>
        <v>Dustin Brinkmann</v>
      </c>
      <c r="D5568" t="str">
        <f>_xlfn.XLOOKUP(Sales_Pipeline[[#This Row],[Manager]],Sales_Teams[Manager],Sales_Teams[Regional_Office])</f>
        <v>Central</v>
      </c>
      <c r="E5568" t="s">
        <v>61</v>
      </c>
      <c r="G5568" t="str">
        <f>IFERROR(_xlfn.XLOOKUP(Sales_Pipeline[[#This Row],[Account]],Accounts!$A$2:$A$86,Accounts!$F$2:$F$86),"")</f>
        <v/>
      </c>
      <c r="H5568" t="s">
        <v>77</v>
      </c>
      <c r="I5568" s="3">
        <v>42948</v>
      </c>
      <c r="K5568" s="8" t="str">
        <f>IF(Sales_Pipeline[[#This Row],[Close_Date]]="","",TEXT(Sales_Pipeline[[#This Row],[Close_Date]],"ddd"))</f>
        <v/>
      </c>
      <c r="L5568" s="8" t="str">
        <f>IF(Sales_Pipeline[[#This Row],[Close_Date]]="","",TEXT(Sales_Pipeline[[#This Row],[Close_Date]],"mmm"))</f>
        <v/>
      </c>
      <c r="M5568" s="8" t="str">
        <f>IF(Sales_Pipeline[[#This Row],[Close_Date]]="","","Q"&amp;ROUNDUP(MONTH(Sales_Pipeline[[#This Row],[Close_Date]])/3,0))</f>
        <v/>
      </c>
      <c r="N5568" s="2" t="str" cm="1">
        <f t="array" ref="N5568">IFERROR(_xlfn.IFS(Sales_Pipeline[[#This Row],[Deal_Stage]]="Won",_xlfn.XLOOKUP(Sales_Pipeline[[#This Row],[Product]],Products!$A$2:$A$8,Products!$C$2:$C$8),Sales_Pipeline[[#This Row],[Deal_Stage]]="Lost",_xlfn.XLOOKUP(Sales_Pipeline[[#This Row],[Product]],Products!$A$2:$A$8,Products!$C$2:$C$8)),"")</f>
        <v/>
      </c>
      <c r="O5568" s="2">
        <v>0</v>
      </c>
    </row>
    <row r="5569" spans="1:15" x14ac:dyDescent="0.3">
      <c r="A5569" t="s">
        <v>5715</v>
      </c>
      <c r="B5569" t="s">
        <v>3</v>
      </c>
      <c r="C5569" t="str">
        <f>_xlfn.XLOOKUP(Sales_Pipeline[[#This Row],[Sales_Agent]],Sales_Teams[Sales_Agent],Sales_Teams[Manager])</f>
        <v>Dustin Brinkmann</v>
      </c>
      <c r="D5569" t="str">
        <f>_xlfn.XLOOKUP(Sales_Pipeline[[#This Row],[Manager]],Sales_Teams[Manager],Sales_Teams[Regional_Office])</f>
        <v>Central</v>
      </c>
      <c r="E5569" t="s">
        <v>55</v>
      </c>
      <c r="F5569" t="s">
        <v>81</v>
      </c>
      <c r="G5569" t="str">
        <f>IFERROR(_xlfn.XLOOKUP(Sales_Pipeline[[#This Row],[Account]],Accounts!$A$2:$A$86,Accounts!$F$2:$F$86),"")</f>
        <v>Italy</v>
      </c>
      <c r="H5569" t="s">
        <v>82</v>
      </c>
      <c r="I5569" s="3">
        <v>42948</v>
      </c>
      <c r="J5569" s="3">
        <v>42958</v>
      </c>
      <c r="K5569" s="8" t="str">
        <f>IF(Sales_Pipeline[[#This Row],[Close_Date]]="","",TEXT(Sales_Pipeline[[#This Row],[Close_Date]],"ddd"))</f>
        <v>Fri</v>
      </c>
      <c r="L5569" s="8" t="str">
        <f>IF(Sales_Pipeline[[#This Row],[Close_Date]]="","",TEXT(Sales_Pipeline[[#This Row],[Close_Date]],"mmm"))</f>
        <v>Aug</v>
      </c>
      <c r="M5569" s="8" t="str">
        <f>IF(Sales_Pipeline[[#This Row],[Close_Date]]="","","Q"&amp;ROUNDUP(MONTH(Sales_Pipeline[[#This Row],[Close_Date]])/3,0))</f>
        <v>Q3</v>
      </c>
      <c r="N5569" s="2" cm="1">
        <f t="array" ref="N5569">IFERROR(_xlfn.IFS(Sales_Pipeline[[#This Row],[Deal_Stage]]="Won",_xlfn.XLOOKUP(Sales_Pipeline[[#This Row],[Product]],Products!$A$2:$A$8,Products!$C$2:$C$8),Sales_Pipeline[[#This Row],[Deal_Stage]]="Lost",_xlfn.XLOOKUP(Sales_Pipeline[[#This Row],[Product]],Products!$A$2:$A$8,Products!$C$2:$C$8)),"")</f>
        <v>1096</v>
      </c>
      <c r="O5569" s="2">
        <v>0</v>
      </c>
    </row>
    <row r="5570" spans="1:15" x14ac:dyDescent="0.3">
      <c r="A5570" t="s">
        <v>5716</v>
      </c>
      <c r="B5570" t="s">
        <v>3</v>
      </c>
      <c r="C5570" t="str">
        <f>_xlfn.XLOOKUP(Sales_Pipeline[[#This Row],[Sales_Agent]],Sales_Teams[Sales_Agent],Sales_Teams[Manager])</f>
        <v>Dustin Brinkmann</v>
      </c>
      <c r="D5570" t="str">
        <f>_xlfn.XLOOKUP(Sales_Pipeline[[#This Row],[Manager]],Sales_Teams[Manager],Sales_Teams[Regional_Office])</f>
        <v>Central</v>
      </c>
      <c r="E5570" t="s">
        <v>76</v>
      </c>
      <c r="F5570" t="s">
        <v>136</v>
      </c>
      <c r="G5570" t="str">
        <f>IFERROR(_xlfn.XLOOKUP(Sales_Pipeline[[#This Row],[Account]],Accounts!$A$2:$A$86,Accounts!$F$2:$F$86),"")</f>
        <v>United States</v>
      </c>
      <c r="H5570" t="s">
        <v>57</v>
      </c>
      <c r="I5570" s="3">
        <v>42948</v>
      </c>
      <c r="J5570" s="3">
        <v>42963</v>
      </c>
      <c r="K5570" s="8" t="str">
        <f>IF(Sales_Pipeline[[#This Row],[Close_Date]]="","",TEXT(Sales_Pipeline[[#This Row],[Close_Date]],"ddd"))</f>
        <v>Wed</v>
      </c>
      <c r="L5570" s="8" t="str">
        <f>IF(Sales_Pipeline[[#This Row],[Close_Date]]="","",TEXT(Sales_Pipeline[[#This Row],[Close_Date]],"mmm"))</f>
        <v>Aug</v>
      </c>
      <c r="M5570" s="8" t="str">
        <f>IF(Sales_Pipeline[[#This Row],[Close_Date]]="","","Q"&amp;ROUNDUP(MONTH(Sales_Pipeline[[#This Row],[Close_Date]])/3,0))</f>
        <v>Q3</v>
      </c>
      <c r="N5570" s="2" cm="1">
        <f t="array" ref="N5570">IFERROR(_xlfn.IFS(Sales_Pipeline[[#This Row],[Deal_Stage]]="Won",_xlfn.XLOOKUP(Sales_Pipeline[[#This Row],[Product]],Products!$A$2:$A$8,Products!$C$2:$C$8),Sales_Pipeline[[#This Row],[Deal_Stage]]="Lost",_xlfn.XLOOKUP(Sales_Pipeline[[#This Row],[Product]],Products!$A$2:$A$8,Products!$C$2:$C$8)),"")</f>
        <v>3393</v>
      </c>
      <c r="O5570" s="2">
        <v>3452</v>
      </c>
    </row>
    <row r="5571" spans="1:15" x14ac:dyDescent="0.3">
      <c r="A5571" t="s">
        <v>5717</v>
      </c>
      <c r="B5571" t="s">
        <v>27</v>
      </c>
      <c r="C5571" t="str">
        <f>_xlfn.XLOOKUP(Sales_Pipeline[[#This Row],[Sales_Agent]],Sales_Teams[Sales_Agent],Sales_Teams[Manager])</f>
        <v>Rocco Neubert</v>
      </c>
      <c r="D5571" t="str">
        <f>_xlfn.XLOOKUP(Sales_Pipeline[[#This Row],[Manager]],Sales_Teams[Manager],Sales_Teams[Regional_Office])</f>
        <v>East</v>
      </c>
      <c r="E5571" t="s">
        <v>76</v>
      </c>
      <c r="G5571" t="str">
        <f>IFERROR(_xlfn.XLOOKUP(Sales_Pipeline[[#This Row],[Account]],Accounts!$A$2:$A$86,Accounts!$F$2:$F$86),"")</f>
        <v/>
      </c>
      <c r="H5571" t="s">
        <v>77</v>
      </c>
      <c r="I5571" s="3">
        <v>42948</v>
      </c>
      <c r="K5571" s="8" t="str">
        <f>IF(Sales_Pipeline[[#This Row],[Close_Date]]="","",TEXT(Sales_Pipeline[[#This Row],[Close_Date]],"ddd"))</f>
        <v/>
      </c>
      <c r="L5571" s="8" t="str">
        <f>IF(Sales_Pipeline[[#This Row],[Close_Date]]="","",TEXT(Sales_Pipeline[[#This Row],[Close_Date]],"mmm"))</f>
        <v/>
      </c>
      <c r="M5571" s="8" t="str">
        <f>IF(Sales_Pipeline[[#This Row],[Close_Date]]="","","Q"&amp;ROUNDUP(MONTH(Sales_Pipeline[[#This Row],[Close_Date]])/3,0))</f>
        <v/>
      </c>
      <c r="N5571" s="2" t="str" cm="1">
        <f t="array" ref="N5571">IFERROR(_xlfn.IFS(Sales_Pipeline[[#This Row],[Deal_Stage]]="Won",_xlfn.XLOOKUP(Sales_Pipeline[[#This Row],[Product]],Products!$A$2:$A$8,Products!$C$2:$C$8),Sales_Pipeline[[#This Row],[Deal_Stage]]="Lost",_xlfn.XLOOKUP(Sales_Pipeline[[#This Row],[Product]],Products!$A$2:$A$8,Products!$C$2:$C$8)),"")</f>
        <v/>
      </c>
      <c r="O5571" s="2">
        <v>0</v>
      </c>
    </row>
    <row r="5572" spans="1:15" x14ac:dyDescent="0.3">
      <c r="A5572" t="s">
        <v>5718</v>
      </c>
      <c r="B5572" t="s">
        <v>27</v>
      </c>
      <c r="C5572" t="str">
        <f>_xlfn.XLOOKUP(Sales_Pipeline[[#This Row],[Sales_Agent]],Sales_Teams[Sales_Agent],Sales_Teams[Manager])</f>
        <v>Rocco Neubert</v>
      </c>
      <c r="D5572" t="str">
        <f>_xlfn.XLOOKUP(Sales_Pipeline[[#This Row],[Manager]],Sales_Teams[Manager],Sales_Teams[Regional_Office])</f>
        <v>East</v>
      </c>
      <c r="E5572" t="s">
        <v>76</v>
      </c>
      <c r="F5572" t="s">
        <v>196</v>
      </c>
      <c r="G5572" t="str">
        <f>IFERROR(_xlfn.XLOOKUP(Sales_Pipeline[[#This Row],[Account]],Accounts!$A$2:$A$86,Accounts!$F$2:$F$86),"")</f>
        <v>United States</v>
      </c>
      <c r="H5572" t="s">
        <v>57</v>
      </c>
      <c r="I5572" s="3">
        <v>42948</v>
      </c>
      <c r="J5572" s="3">
        <v>42956</v>
      </c>
      <c r="K5572" s="8" t="str">
        <f>IF(Sales_Pipeline[[#This Row],[Close_Date]]="","",TEXT(Sales_Pipeline[[#This Row],[Close_Date]],"ddd"))</f>
        <v>Wed</v>
      </c>
      <c r="L5572" s="8" t="str">
        <f>IF(Sales_Pipeline[[#This Row],[Close_Date]]="","",TEXT(Sales_Pipeline[[#This Row],[Close_Date]],"mmm"))</f>
        <v>Aug</v>
      </c>
      <c r="M5572" s="8" t="str">
        <f>IF(Sales_Pipeline[[#This Row],[Close_Date]]="","","Q"&amp;ROUNDUP(MONTH(Sales_Pipeline[[#This Row],[Close_Date]])/3,0))</f>
        <v>Q3</v>
      </c>
      <c r="N5572" s="2" cm="1">
        <f t="array" ref="N5572">IFERROR(_xlfn.IFS(Sales_Pipeline[[#This Row],[Deal_Stage]]="Won",_xlfn.XLOOKUP(Sales_Pipeline[[#This Row],[Product]],Products!$A$2:$A$8,Products!$C$2:$C$8),Sales_Pipeline[[#This Row],[Deal_Stage]]="Lost",_xlfn.XLOOKUP(Sales_Pipeline[[#This Row],[Product]],Products!$A$2:$A$8,Products!$C$2:$C$8)),"")</f>
        <v>3393</v>
      </c>
      <c r="O5572" s="2">
        <v>3156</v>
      </c>
    </row>
    <row r="5573" spans="1:15" x14ac:dyDescent="0.3">
      <c r="A5573" t="s">
        <v>5719</v>
      </c>
      <c r="B5573" t="s">
        <v>25</v>
      </c>
      <c r="C5573" t="str">
        <f>_xlfn.XLOOKUP(Sales_Pipeline[[#This Row],[Sales_Agent]],Sales_Teams[Sales_Agent],Sales_Teams[Manager])</f>
        <v>Rocco Neubert</v>
      </c>
      <c r="D5573" t="str">
        <f>_xlfn.XLOOKUP(Sales_Pipeline[[#This Row],[Manager]],Sales_Teams[Manager],Sales_Teams[Regional_Office])</f>
        <v>East</v>
      </c>
      <c r="E5573" t="s">
        <v>63</v>
      </c>
      <c r="F5573" t="s">
        <v>253</v>
      </c>
      <c r="G5573" t="str">
        <f>IFERROR(_xlfn.XLOOKUP(Sales_Pipeline[[#This Row],[Account]],Accounts!$A$2:$A$86,Accounts!$F$2:$F$86),"")</f>
        <v>United States</v>
      </c>
      <c r="H5573" t="s">
        <v>82</v>
      </c>
      <c r="I5573" s="3">
        <v>42948</v>
      </c>
      <c r="J5573" s="3">
        <v>42961</v>
      </c>
      <c r="K5573" s="8" t="str">
        <f>IF(Sales_Pipeline[[#This Row],[Close_Date]]="","",TEXT(Sales_Pipeline[[#This Row],[Close_Date]],"ddd"))</f>
        <v>Mon</v>
      </c>
      <c r="L5573" s="8" t="str">
        <f>IF(Sales_Pipeline[[#This Row],[Close_Date]]="","",TEXT(Sales_Pipeline[[#This Row],[Close_Date]],"mmm"))</f>
        <v>Aug</v>
      </c>
      <c r="M5573" s="8" t="str">
        <f>IF(Sales_Pipeline[[#This Row],[Close_Date]]="","","Q"&amp;ROUNDUP(MONTH(Sales_Pipeline[[#This Row],[Close_Date]])/3,0))</f>
        <v>Q3</v>
      </c>
      <c r="N5573" s="2" cm="1">
        <f t="array" ref="N5573">IFERROR(_xlfn.IFS(Sales_Pipeline[[#This Row],[Deal_Stage]]="Won",_xlfn.XLOOKUP(Sales_Pipeline[[#This Row],[Product]],Products!$A$2:$A$8,Products!$C$2:$C$8),Sales_Pipeline[[#This Row],[Deal_Stage]]="Lost",_xlfn.XLOOKUP(Sales_Pipeline[[#This Row],[Product]],Products!$A$2:$A$8,Products!$C$2:$C$8)),"")</f>
        <v>550</v>
      </c>
      <c r="O5573" s="2">
        <v>0</v>
      </c>
    </row>
    <row r="5574" spans="1:15" x14ac:dyDescent="0.3">
      <c r="A5574" t="s">
        <v>5720</v>
      </c>
      <c r="B5574" t="s">
        <v>15</v>
      </c>
      <c r="C5574" t="str">
        <f>_xlfn.XLOOKUP(Sales_Pipeline[[#This Row],[Sales_Agent]],Sales_Teams[Sales_Agent],Sales_Teams[Manager])</f>
        <v>Melvin Marxen</v>
      </c>
      <c r="D5574" t="str">
        <f>_xlfn.XLOOKUP(Sales_Pipeline[[#This Row],[Manager]],Sales_Teams[Manager],Sales_Teams[Regional_Office])</f>
        <v>Central</v>
      </c>
      <c r="E5574" t="s">
        <v>8953</v>
      </c>
      <c r="G5574" t="str">
        <f>IFERROR(_xlfn.XLOOKUP(Sales_Pipeline[[#This Row],[Account]],Accounts!$A$2:$A$86,Accounts!$F$2:$F$86),"")</f>
        <v/>
      </c>
      <c r="H5574" t="s">
        <v>77</v>
      </c>
      <c r="I5574" s="3">
        <v>42948</v>
      </c>
      <c r="K5574" s="8" t="str">
        <f>IF(Sales_Pipeline[[#This Row],[Close_Date]]="","",TEXT(Sales_Pipeline[[#This Row],[Close_Date]],"ddd"))</f>
        <v/>
      </c>
      <c r="L5574" s="8" t="str">
        <f>IF(Sales_Pipeline[[#This Row],[Close_Date]]="","",TEXT(Sales_Pipeline[[#This Row],[Close_Date]],"mmm"))</f>
        <v/>
      </c>
      <c r="M5574" s="8" t="str">
        <f>IF(Sales_Pipeline[[#This Row],[Close_Date]]="","","Q"&amp;ROUNDUP(MONTH(Sales_Pipeline[[#This Row],[Close_Date]])/3,0))</f>
        <v/>
      </c>
      <c r="N5574" s="2" t="str" cm="1">
        <f t="array" ref="N5574">IFERROR(_xlfn.IFS(Sales_Pipeline[[#This Row],[Deal_Stage]]="Won",_xlfn.XLOOKUP(Sales_Pipeline[[#This Row],[Product]],Products!$A$2:$A$8,Products!$C$2:$C$8),Sales_Pipeline[[#This Row],[Deal_Stage]]="Lost",_xlfn.XLOOKUP(Sales_Pipeline[[#This Row],[Product]],Products!$A$2:$A$8,Products!$C$2:$C$8)),"")</f>
        <v/>
      </c>
      <c r="O5574" s="2">
        <v>0</v>
      </c>
    </row>
    <row r="5575" spans="1:15" x14ac:dyDescent="0.3">
      <c r="A5575" t="s">
        <v>5721</v>
      </c>
      <c r="B5575" t="s">
        <v>15</v>
      </c>
      <c r="C5575" t="str">
        <f>_xlfn.XLOOKUP(Sales_Pipeline[[#This Row],[Sales_Agent]],Sales_Teams[Sales_Agent],Sales_Teams[Manager])</f>
        <v>Melvin Marxen</v>
      </c>
      <c r="D5575" t="str">
        <f>_xlfn.XLOOKUP(Sales_Pipeline[[#This Row],[Manager]],Sales_Teams[Manager],Sales_Teams[Regional_Office])</f>
        <v>Central</v>
      </c>
      <c r="E5575" t="s">
        <v>8953</v>
      </c>
      <c r="G5575" t="str">
        <f>IFERROR(_xlfn.XLOOKUP(Sales_Pipeline[[#This Row],[Account]],Accounts!$A$2:$A$86,Accounts!$F$2:$F$86),"")</f>
        <v/>
      </c>
      <c r="H5575" t="s">
        <v>77</v>
      </c>
      <c r="I5575" s="3">
        <v>42948</v>
      </c>
      <c r="K5575" s="8" t="str">
        <f>IF(Sales_Pipeline[[#This Row],[Close_Date]]="","",TEXT(Sales_Pipeline[[#This Row],[Close_Date]],"ddd"))</f>
        <v/>
      </c>
      <c r="L5575" s="8" t="str">
        <f>IF(Sales_Pipeline[[#This Row],[Close_Date]]="","",TEXT(Sales_Pipeline[[#This Row],[Close_Date]],"mmm"))</f>
        <v/>
      </c>
      <c r="M5575" s="8" t="str">
        <f>IF(Sales_Pipeline[[#This Row],[Close_Date]]="","","Q"&amp;ROUNDUP(MONTH(Sales_Pipeline[[#This Row],[Close_Date]])/3,0))</f>
        <v/>
      </c>
      <c r="N5575" s="2" t="str" cm="1">
        <f t="array" ref="N5575">IFERROR(_xlfn.IFS(Sales_Pipeline[[#This Row],[Deal_Stage]]="Won",_xlfn.XLOOKUP(Sales_Pipeline[[#This Row],[Product]],Products!$A$2:$A$8,Products!$C$2:$C$8),Sales_Pipeline[[#This Row],[Deal_Stage]]="Lost",_xlfn.XLOOKUP(Sales_Pipeline[[#This Row],[Product]],Products!$A$2:$A$8,Products!$C$2:$C$8)),"")</f>
        <v/>
      </c>
      <c r="O5575" s="2">
        <v>0</v>
      </c>
    </row>
    <row r="5576" spans="1:15" x14ac:dyDescent="0.3">
      <c r="A5576" t="s">
        <v>5722</v>
      </c>
      <c r="B5576" t="s">
        <v>15</v>
      </c>
      <c r="C5576" t="str">
        <f>_xlfn.XLOOKUP(Sales_Pipeline[[#This Row],[Sales_Agent]],Sales_Teams[Sales_Agent],Sales_Teams[Manager])</f>
        <v>Melvin Marxen</v>
      </c>
      <c r="D5576" t="str">
        <f>_xlfn.XLOOKUP(Sales_Pipeline[[#This Row],[Manager]],Sales_Teams[Manager],Sales_Teams[Regional_Office])</f>
        <v>Central</v>
      </c>
      <c r="E5576" t="s">
        <v>61</v>
      </c>
      <c r="F5576" t="s">
        <v>147</v>
      </c>
      <c r="G5576" t="str">
        <f>IFERROR(_xlfn.XLOOKUP(Sales_Pipeline[[#This Row],[Account]],Accounts!$A$2:$A$86,Accounts!$F$2:$F$86),"")</f>
        <v>United States</v>
      </c>
      <c r="H5576" t="s">
        <v>77</v>
      </c>
      <c r="I5576" s="3">
        <v>42948</v>
      </c>
      <c r="K5576" s="8" t="str">
        <f>IF(Sales_Pipeline[[#This Row],[Close_Date]]="","",TEXT(Sales_Pipeline[[#This Row],[Close_Date]],"ddd"))</f>
        <v/>
      </c>
      <c r="L5576" s="8" t="str">
        <f>IF(Sales_Pipeline[[#This Row],[Close_Date]]="","",TEXT(Sales_Pipeline[[#This Row],[Close_Date]],"mmm"))</f>
        <v/>
      </c>
      <c r="M5576" s="8" t="str">
        <f>IF(Sales_Pipeline[[#This Row],[Close_Date]]="","","Q"&amp;ROUNDUP(MONTH(Sales_Pipeline[[#This Row],[Close_Date]])/3,0))</f>
        <v/>
      </c>
      <c r="N5576" s="2" t="str" cm="1">
        <f t="array" ref="N5576">IFERROR(_xlfn.IFS(Sales_Pipeline[[#This Row],[Deal_Stage]]="Won",_xlfn.XLOOKUP(Sales_Pipeline[[#This Row],[Product]],Products!$A$2:$A$8,Products!$C$2:$C$8),Sales_Pipeline[[#This Row],[Deal_Stage]]="Lost",_xlfn.XLOOKUP(Sales_Pipeline[[#This Row],[Product]],Products!$A$2:$A$8,Products!$C$2:$C$8)),"")</f>
        <v/>
      </c>
      <c r="O5576" s="2">
        <v>0</v>
      </c>
    </row>
    <row r="5577" spans="1:15" x14ac:dyDescent="0.3">
      <c r="A5577" t="s">
        <v>5723</v>
      </c>
      <c r="B5577" t="s">
        <v>15</v>
      </c>
      <c r="C5577" t="str">
        <f>_xlfn.XLOOKUP(Sales_Pipeline[[#This Row],[Sales_Agent]],Sales_Teams[Sales_Agent],Sales_Teams[Manager])</f>
        <v>Melvin Marxen</v>
      </c>
      <c r="D5577" t="str">
        <f>_xlfn.XLOOKUP(Sales_Pipeline[[#This Row],[Manager]],Sales_Teams[Manager],Sales_Teams[Regional_Office])</f>
        <v>Central</v>
      </c>
      <c r="E5577" t="s">
        <v>61</v>
      </c>
      <c r="G5577" t="str">
        <f>IFERROR(_xlfn.XLOOKUP(Sales_Pipeline[[#This Row],[Account]],Accounts!$A$2:$A$86,Accounts!$F$2:$F$86),"")</f>
        <v/>
      </c>
      <c r="H5577" t="s">
        <v>77</v>
      </c>
      <c r="I5577" s="3">
        <v>42948</v>
      </c>
      <c r="K5577" s="8" t="str">
        <f>IF(Sales_Pipeline[[#This Row],[Close_Date]]="","",TEXT(Sales_Pipeline[[#This Row],[Close_Date]],"ddd"))</f>
        <v/>
      </c>
      <c r="L5577" s="8" t="str">
        <f>IF(Sales_Pipeline[[#This Row],[Close_Date]]="","",TEXT(Sales_Pipeline[[#This Row],[Close_Date]],"mmm"))</f>
        <v/>
      </c>
      <c r="M5577" s="8" t="str">
        <f>IF(Sales_Pipeline[[#This Row],[Close_Date]]="","","Q"&amp;ROUNDUP(MONTH(Sales_Pipeline[[#This Row],[Close_Date]])/3,0))</f>
        <v/>
      </c>
      <c r="N5577" s="2" t="str" cm="1">
        <f t="array" ref="N5577">IFERROR(_xlfn.IFS(Sales_Pipeline[[#This Row],[Deal_Stage]]="Won",_xlfn.XLOOKUP(Sales_Pipeline[[#This Row],[Product]],Products!$A$2:$A$8,Products!$C$2:$C$8),Sales_Pipeline[[#This Row],[Deal_Stage]]="Lost",_xlfn.XLOOKUP(Sales_Pipeline[[#This Row],[Product]],Products!$A$2:$A$8,Products!$C$2:$C$8)),"")</f>
        <v/>
      </c>
      <c r="O5577" s="2">
        <v>0</v>
      </c>
    </row>
    <row r="5578" spans="1:15" x14ac:dyDescent="0.3">
      <c r="A5578" t="s">
        <v>5724</v>
      </c>
      <c r="B5578" t="s">
        <v>15</v>
      </c>
      <c r="C5578" t="str">
        <f>_xlfn.XLOOKUP(Sales_Pipeline[[#This Row],[Sales_Agent]],Sales_Teams[Sales_Agent],Sales_Teams[Manager])</f>
        <v>Melvin Marxen</v>
      </c>
      <c r="D5578" t="str">
        <f>_xlfn.XLOOKUP(Sales_Pipeline[[#This Row],[Manager]],Sales_Teams[Manager],Sales_Teams[Regional_Office])</f>
        <v>Central</v>
      </c>
      <c r="E5578" t="s">
        <v>76</v>
      </c>
      <c r="F5578" t="s">
        <v>204</v>
      </c>
      <c r="G5578" t="str">
        <f>IFERROR(_xlfn.XLOOKUP(Sales_Pipeline[[#This Row],[Account]],Accounts!$A$2:$A$86,Accounts!$F$2:$F$86),"")</f>
        <v>United States</v>
      </c>
      <c r="H5578" t="s">
        <v>82</v>
      </c>
      <c r="I5578" s="3">
        <v>42948</v>
      </c>
      <c r="J5578" s="3">
        <v>43062</v>
      </c>
      <c r="K5578" s="8" t="str">
        <f>IF(Sales_Pipeline[[#This Row],[Close_Date]]="","",TEXT(Sales_Pipeline[[#This Row],[Close_Date]],"ddd"))</f>
        <v>Thu</v>
      </c>
      <c r="L5578" s="8" t="str">
        <f>IF(Sales_Pipeline[[#This Row],[Close_Date]]="","",TEXT(Sales_Pipeline[[#This Row],[Close_Date]],"mmm"))</f>
        <v>Nov</v>
      </c>
      <c r="M5578" s="8" t="str">
        <f>IF(Sales_Pipeline[[#This Row],[Close_Date]]="","","Q"&amp;ROUNDUP(MONTH(Sales_Pipeline[[#This Row],[Close_Date]])/3,0))</f>
        <v>Q4</v>
      </c>
      <c r="N5578" s="2" cm="1">
        <f t="array" ref="N5578">IFERROR(_xlfn.IFS(Sales_Pipeline[[#This Row],[Deal_Stage]]="Won",_xlfn.XLOOKUP(Sales_Pipeline[[#This Row],[Product]],Products!$A$2:$A$8,Products!$C$2:$C$8),Sales_Pipeline[[#This Row],[Deal_Stage]]="Lost",_xlfn.XLOOKUP(Sales_Pipeline[[#This Row],[Product]],Products!$A$2:$A$8,Products!$C$2:$C$8)),"")</f>
        <v>3393</v>
      </c>
      <c r="O5578" s="2">
        <v>0</v>
      </c>
    </row>
    <row r="5579" spans="1:15" x14ac:dyDescent="0.3">
      <c r="A5579" t="s">
        <v>5725</v>
      </c>
      <c r="B5579" t="s">
        <v>13</v>
      </c>
      <c r="C5579" t="str">
        <f>_xlfn.XLOOKUP(Sales_Pipeline[[#This Row],[Sales_Agent]],Sales_Teams[Sales_Agent],Sales_Teams[Manager])</f>
        <v>Melvin Marxen</v>
      </c>
      <c r="D5579" t="str">
        <f>_xlfn.XLOOKUP(Sales_Pipeline[[#This Row],[Manager]],Sales_Teams[Manager],Sales_Teams[Regional_Office])</f>
        <v>Central</v>
      </c>
      <c r="E5579" t="s">
        <v>63</v>
      </c>
      <c r="G5579" t="str">
        <f>IFERROR(_xlfn.XLOOKUP(Sales_Pipeline[[#This Row],[Account]],Accounts!$A$2:$A$86,Accounts!$F$2:$F$86),"")</f>
        <v/>
      </c>
      <c r="H5579" t="s">
        <v>77</v>
      </c>
      <c r="I5579" s="3">
        <v>42948</v>
      </c>
      <c r="K5579" s="8" t="str">
        <f>IF(Sales_Pipeline[[#This Row],[Close_Date]]="","",TEXT(Sales_Pipeline[[#This Row],[Close_Date]],"ddd"))</f>
        <v/>
      </c>
      <c r="L5579" s="8" t="str">
        <f>IF(Sales_Pipeline[[#This Row],[Close_Date]]="","",TEXT(Sales_Pipeline[[#This Row],[Close_Date]],"mmm"))</f>
        <v/>
      </c>
      <c r="M5579" s="8" t="str">
        <f>IF(Sales_Pipeline[[#This Row],[Close_Date]]="","","Q"&amp;ROUNDUP(MONTH(Sales_Pipeline[[#This Row],[Close_Date]])/3,0))</f>
        <v/>
      </c>
      <c r="N5579" s="2" t="str" cm="1">
        <f t="array" ref="N5579">IFERROR(_xlfn.IFS(Sales_Pipeline[[#This Row],[Deal_Stage]]="Won",_xlfn.XLOOKUP(Sales_Pipeline[[#This Row],[Product]],Products!$A$2:$A$8,Products!$C$2:$C$8),Sales_Pipeline[[#This Row],[Deal_Stage]]="Lost",_xlfn.XLOOKUP(Sales_Pipeline[[#This Row],[Product]],Products!$A$2:$A$8,Products!$C$2:$C$8)),"")</f>
        <v/>
      </c>
      <c r="O5579" s="2">
        <v>0</v>
      </c>
    </row>
    <row r="5580" spans="1:15" x14ac:dyDescent="0.3">
      <c r="A5580" t="s">
        <v>5726</v>
      </c>
      <c r="B5580" t="s">
        <v>13</v>
      </c>
      <c r="C5580" t="str">
        <f>_xlfn.XLOOKUP(Sales_Pipeline[[#This Row],[Sales_Agent]],Sales_Teams[Sales_Agent],Sales_Teams[Manager])</f>
        <v>Melvin Marxen</v>
      </c>
      <c r="D5580" t="str">
        <f>_xlfn.XLOOKUP(Sales_Pipeline[[#This Row],[Manager]],Sales_Teams[Manager],Sales_Teams[Regional_Office])</f>
        <v>Central</v>
      </c>
      <c r="E5580" t="s">
        <v>55</v>
      </c>
      <c r="G5580" t="str">
        <f>IFERROR(_xlfn.XLOOKUP(Sales_Pipeline[[#This Row],[Account]],Accounts!$A$2:$A$86,Accounts!$F$2:$F$86),"")</f>
        <v/>
      </c>
      <c r="H5580" t="s">
        <v>77</v>
      </c>
      <c r="I5580" s="3">
        <v>42948</v>
      </c>
      <c r="K5580" s="8" t="str">
        <f>IF(Sales_Pipeline[[#This Row],[Close_Date]]="","",TEXT(Sales_Pipeline[[#This Row],[Close_Date]],"ddd"))</f>
        <v/>
      </c>
      <c r="L5580" s="8" t="str">
        <f>IF(Sales_Pipeline[[#This Row],[Close_Date]]="","",TEXT(Sales_Pipeline[[#This Row],[Close_Date]],"mmm"))</f>
        <v/>
      </c>
      <c r="M5580" s="8" t="str">
        <f>IF(Sales_Pipeline[[#This Row],[Close_Date]]="","","Q"&amp;ROUNDUP(MONTH(Sales_Pipeline[[#This Row],[Close_Date]])/3,0))</f>
        <v/>
      </c>
      <c r="N5580" s="2" t="str" cm="1">
        <f t="array" ref="N5580">IFERROR(_xlfn.IFS(Sales_Pipeline[[#This Row],[Deal_Stage]]="Won",_xlfn.XLOOKUP(Sales_Pipeline[[#This Row],[Product]],Products!$A$2:$A$8,Products!$C$2:$C$8),Sales_Pipeline[[#This Row],[Deal_Stage]]="Lost",_xlfn.XLOOKUP(Sales_Pipeline[[#This Row],[Product]],Products!$A$2:$A$8,Products!$C$2:$C$8)),"")</f>
        <v/>
      </c>
      <c r="O5580" s="2">
        <v>0</v>
      </c>
    </row>
    <row r="5581" spans="1:15" x14ac:dyDescent="0.3">
      <c r="A5581" t="s">
        <v>5727</v>
      </c>
      <c r="B5581" t="s">
        <v>13</v>
      </c>
      <c r="C5581" t="str">
        <f>_xlfn.XLOOKUP(Sales_Pipeline[[#This Row],[Sales_Agent]],Sales_Teams[Sales_Agent],Sales_Teams[Manager])</f>
        <v>Melvin Marxen</v>
      </c>
      <c r="D5581" t="str">
        <f>_xlfn.XLOOKUP(Sales_Pipeline[[#This Row],[Manager]],Sales_Teams[Manager],Sales_Teams[Regional_Office])</f>
        <v>Central</v>
      </c>
      <c r="E5581" t="s">
        <v>61</v>
      </c>
      <c r="G5581" t="str">
        <f>IFERROR(_xlfn.XLOOKUP(Sales_Pipeline[[#This Row],[Account]],Accounts!$A$2:$A$86,Accounts!$F$2:$F$86),"")</f>
        <v/>
      </c>
      <c r="H5581" t="s">
        <v>77</v>
      </c>
      <c r="I5581" s="3">
        <v>42948</v>
      </c>
      <c r="K5581" s="8" t="str">
        <f>IF(Sales_Pipeline[[#This Row],[Close_Date]]="","",TEXT(Sales_Pipeline[[#This Row],[Close_Date]],"ddd"))</f>
        <v/>
      </c>
      <c r="L5581" s="8" t="str">
        <f>IF(Sales_Pipeline[[#This Row],[Close_Date]]="","",TEXT(Sales_Pipeline[[#This Row],[Close_Date]],"mmm"))</f>
        <v/>
      </c>
      <c r="M5581" s="8" t="str">
        <f>IF(Sales_Pipeline[[#This Row],[Close_Date]]="","","Q"&amp;ROUNDUP(MONTH(Sales_Pipeline[[#This Row],[Close_Date]])/3,0))</f>
        <v/>
      </c>
      <c r="N5581" s="2" t="str" cm="1">
        <f t="array" ref="N5581">IFERROR(_xlfn.IFS(Sales_Pipeline[[#This Row],[Deal_Stage]]="Won",_xlfn.XLOOKUP(Sales_Pipeline[[#This Row],[Product]],Products!$A$2:$A$8,Products!$C$2:$C$8),Sales_Pipeline[[#This Row],[Deal_Stage]]="Lost",_xlfn.XLOOKUP(Sales_Pipeline[[#This Row],[Product]],Products!$A$2:$A$8,Products!$C$2:$C$8)),"")</f>
        <v/>
      </c>
      <c r="O5581" s="2">
        <v>0</v>
      </c>
    </row>
    <row r="5582" spans="1:15" x14ac:dyDescent="0.3">
      <c r="A5582" t="s">
        <v>5728</v>
      </c>
      <c r="B5582" t="s">
        <v>13</v>
      </c>
      <c r="C5582" t="str">
        <f>_xlfn.XLOOKUP(Sales_Pipeline[[#This Row],[Sales_Agent]],Sales_Teams[Sales_Agent],Sales_Teams[Manager])</f>
        <v>Melvin Marxen</v>
      </c>
      <c r="D5582" t="str">
        <f>_xlfn.XLOOKUP(Sales_Pipeline[[#This Row],[Manager]],Sales_Teams[Manager],Sales_Teams[Regional_Office])</f>
        <v>Central</v>
      </c>
      <c r="E5582" t="s">
        <v>76</v>
      </c>
      <c r="G5582" t="str">
        <f>IFERROR(_xlfn.XLOOKUP(Sales_Pipeline[[#This Row],[Account]],Accounts!$A$2:$A$86,Accounts!$F$2:$F$86),"")</f>
        <v/>
      </c>
      <c r="H5582" t="s">
        <v>77</v>
      </c>
      <c r="I5582" s="3">
        <v>42948</v>
      </c>
      <c r="K5582" s="8" t="str">
        <f>IF(Sales_Pipeline[[#This Row],[Close_Date]]="","",TEXT(Sales_Pipeline[[#This Row],[Close_Date]],"ddd"))</f>
        <v/>
      </c>
      <c r="L5582" s="8" t="str">
        <f>IF(Sales_Pipeline[[#This Row],[Close_Date]]="","",TEXT(Sales_Pipeline[[#This Row],[Close_Date]],"mmm"))</f>
        <v/>
      </c>
      <c r="M5582" s="8" t="str">
        <f>IF(Sales_Pipeline[[#This Row],[Close_Date]]="","","Q"&amp;ROUNDUP(MONTH(Sales_Pipeline[[#This Row],[Close_Date]])/3,0))</f>
        <v/>
      </c>
      <c r="N5582" s="2" t="str" cm="1">
        <f t="array" ref="N5582">IFERROR(_xlfn.IFS(Sales_Pipeline[[#This Row],[Deal_Stage]]="Won",_xlfn.XLOOKUP(Sales_Pipeline[[#This Row],[Product]],Products!$A$2:$A$8,Products!$C$2:$C$8),Sales_Pipeline[[#This Row],[Deal_Stage]]="Lost",_xlfn.XLOOKUP(Sales_Pipeline[[#This Row],[Product]],Products!$A$2:$A$8,Products!$C$2:$C$8)),"")</f>
        <v/>
      </c>
      <c r="O5582" s="2">
        <v>0</v>
      </c>
    </row>
    <row r="5583" spans="1:15" x14ac:dyDescent="0.3">
      <c r="A5583" t="s">
        <v>5729</v>
      </c>
      <c r="B5583" t="s">
        <v>36</v>
      </c>
      <c r="C5583" t="str">
        <f>_xlfn.XLOOKUP(Sales_Pipeline[[#This Row],[Sales_Agent]],Sales_Teams[Sales_Agent],Sales_Teams[Manager])</f>
        <v>Celia Rouche</v>
      </c>
      <c r="D5583" t="str">
        <f>_xlfn.XLOOKUP(Sales_Pipeline[[#This Row],[Manager]],Sales_Teams[Manager],Sales_Teams[Regional_Office])</f>
        <v>West</v>
      </c>
      <c r="E5583" t="s">
        <v>55</v>
      </c>
      <c r="G5583" t="str">
        <f>IFERROR(_xlfn.XLOOKUP(Sales_Pipeline[[#This Row],[Account]],Accounts!$A$2:$A$86,Accounts!$F$2:$F$86),"")</f>
        <v/>
      </c>
      <c r="H5583" t="s">
        <v>77</v>
      </c>
      <c r="I5583" s="3">
        <v>42948</v>
      </c>
      <c r="K5583" s="8" t="str">
        <f>IF(Sales_Pipeline[[#This Row],[Close_Date]]="","",TEXT(Sales_Pipeline[[#This Row],[Close_Date]],"ddd"))</f>
        <v/>
      </c>
      <c r="L5583" s="8" t="str">
        <f>IF(Sales_Pipeline[[#This Row],[Close_Date]]="","",TEXT(Sales_Pipeline[[#This Row],[Close_Date]],"mmm"))</f>
        <v/>
      </c>
      <c r="M5583" s="8" t="str">
        <f>IF(Sales_Pipeline[[#This Row],[Close_Date]]="","","Q"&amp;ROUNDUP(MONTH(Sales_Pipeline[[#This Row],[Close_Date]])/3,0))</f>
        <v/>
      </c>
      <c r="N5583" s="2" t="str" cm="1">
        <f t="array" ref="N5583">IFERROR(_xlfn.IFS(Sales_Pipeline[[#This Row],[Deal_Stage]]="Won",_xlfn.XLOOKUP(Sales_Pipeline[[#This Row],[Product]],Products!$A$2:$A$8,Products!$C$2:$C$8),Sales_Pipeline[[#This Row],[Deal_Stage]]="Lost",_xlfn.XLOOKUP(Sales_Pipeline[[#This Row],[Product]],Products!$A$2:$A$8,Products!$C$2:$C$8)),"")</f>
        <v/>
      </c>
      <c r="O5583" s="2">
        <v>0</v>
      </c>
    </row>
    <row r="5584" spans="1:15" x14ac:dyDescent="0.3">
      <c r="A5584" t="s">
        <v>5730</v>
      </c>
      <c r="B5584" t="s">
        <v>36</v>
      </c>
      <c r="C5584" t="str">
        <f>_xlfn.XLOOKUP(Sales_Pipeline[[#This Row],[Sales_Agent]],Sales_Teams[Sales_Agent],Sales_Teams[Manager])</f>
        <v>Celia Rouche</v>
      </c>
      <c r="D5584" t="str">
        <f>_xlfn.XLOOKUP(Sales_Pipeline[[#This Row],[Manager]],Sales_Teams[Manager],Sales_Teams[Regional_Office])</f>
        <v>West</v>
      </c>
      <c r="E5584" t="s">
        <v>55</v>
      </c>
      <c r="F5584" t="s">
        <v>98</v>
      </c>
      <c r="G5584" t="str">
        <f>IFERROR(_xlfn.XLOOKUP(Sales_Pipeline[[#This Row],[Account]],Accounts!$A$2:$A$86,Accounts!$F$2:$F$86),"")</f>
        <v>United States</v>
      </c>
      <c r="H5584" t="s">
        <v>57</v>
      </c>
      <c r="I5584" s="3">
        <v>42948</v>
      </c>
      <c r="J5584" s="3">
        <v>42953</v>
      </c>
      <c r="K5584" s="8" t="str">
        <f>IF(Sales_Pipeline[[#This Row],[Close_Date]]="","",TEXT(Sales_Pipeline[[#This Row],[Close_Date]],"ddd"))</f>
        <v>Sun</v>
      </c>
      <c r="L5584" s="8" t="str">
        <f>IF(Sales_Pipeline[[#This Row],[Close_Date]]="","",TEXT(Sales_Pipeline[[#This Row],[Close_Date]],"mmm"))</f>
        <v>Aug</v>
      </c>
      <c r="M5584" s="8" t="str">
        <f>IF(Sales_Pipeline[[#This Row],[Close_Date]]="","","Q"&amp;ROUNDUP(MONTH(Sales_Pipeline[[#This Row],[Close_Date]])/3,0))</f>
        <v>Q3</v>
      </c>
      <c r="N5584" s="2" cm="1">
        <f t="array" ref="N5584">IFERROR(_xlfn.IFS(Sales_Pipeline[[#This Row],[Deal_Stage]]="Won",_xlfn.XLOOKUP(Sales_Pipeline[[#This Row],[Product]],Products!$A$2:$A$8,Products!$C$2:$C$8),Sales_Pipeline[[#This Row],[Deal_Stage]]="Lost",_xlfn.XLOOKUP(Sales_Pipeline[[#This Row],[Product]],Products!$A$2:$A$8,Products!$C$2:$C$8)),"")</f>
        <v>1096</v>
      </c>
      <c r="O5584" s="2">
        <v>1157</v>
      </c>
    </row>
    <row r="5585" spans="1:15" x14ac:dyDescent="0.3">
      <c r="A5585" t="s">
        <v>5731</v>
      </c>
      <c r="B5585" t="s">
        <v>40</v>
      </c>
      <c r="C5585" t="str">
        <f>_xlfn.XLOOKUP(Sales_Pipeline[[#This Row],[Sales_Agent]],Sales_Teams[Sales_Agent],Sales_Teams[Manager])</f>
        <v>Summer Sewald</v>
      </c>
      <c r="D5585" t="str">
        <f>_xlfn.XLOOKUP(Sales_Pipeline[[#This Row],[Manager]],Sales_Teams[Manager],Sales_Teams[Regional_Office])</f>
        <v>West</v>
      </c>
      <c r="E5585" t="s">
        <v>55</v>
      </c>
      <c r="F5585" t="s">
        <v>145</v>
      </c>
      <c r="G5585" t="str">
        <f>IFERROR(_xlfn.XLOOKUP(Sales_Pipeline[[#This Row],[Account]],Accounts!$A$2:$A$86,Accounts!$F$2:$F$86),"")</f>
        <v>United States</v>
      </c>
      <c r="H5585" t="s">
        <v>57</v>
      </c>
      <c r="I5585" s="3">
        <v>42948</v>
      </c>
      <c r="J5585" s="3">
        <v>43061</v>
      </c>
      <c r="K5585" s="8" t="str">
        <f>IF(Sales_Pipeline[[#This Row],[Close_Date]]="","",TEXT(Sales_Pipeline[[#This Row],[Close_Date]],"ddd"))</f>
        <v>Wed</v>
      </c>
      <c r="L5585" s="8" t="str">
        <f>IF(Sales_Pipeline[[#This Row],[Close_Date]]="","",TEXT(Sales_Pipeline[[#This Row],[Close_Date]],"mmm"))</f>
        <v>Nov</v>
      </c>
      <c r="M5585" s="8" t="str">
        <f>IF(Sales_Pipeline[[#This Row],[Close_Date]]="","","Q"&amp;ROUNDUP(MONTH(Sales_Pipeline[[#This Row],[Close_Date]])/3,0))</f>
        <v>Q4</v>
      </c>
      <c r="N5585" s="2" cm="1">
        <f t="array" ref="N5585">IFERROR(_xlfn.IFS(Sales_Pipeline[[#This Row],[Deal_Stage]]="Won",_xlfn.XLOOKUP(Sales_Pipeline[[#This Row],[Product]],Products!$A$2:$A$8,Products!$C$2:$C$8),Sales_Pipeline[[#This Row],[Deal_Stage]]="Lost",_xlfn.XLOOKUP(Sales_Pipeline[[#This Row],[Product]],Products!$A$2:$A$8,Products!$C$2:$C$8)),"")</f>
        <v>1096</v>
      </c>
      <c r="O5585" s="2">
        <v>1040</v>
      </c>
    </row>
    <row r="5586" spans="1:15" x14ac:dyDescent="0.3">
      <c r="A5586" t="s">
        <v>5732</v>
      </c>
      <c r="B5586" t="s">
        <v>10</v>
      </c>
      <c r="C5586" t="str">
        <f>_xlfn.XLOOKUP(Sales_Pipeline[[#This Row],[Sales_Agent]],Sales_Teams[Sales_Agent],Sales_Teams[Manager])</f>
        <v>Melvin Marxen</v>
      </c>
      <c r="D5586" t="str">
        <f>_xlfn.XLOOKUP(Sales_Pipeline[[#This Row],[Manager]],Sales_Teams[Manager],Sales_Teams[Regional_Office])</f>
        <v>Central</v>
      </c>
      <c r="E5586" t="s">
        <v>61</v>
      </c>
      <c r="F5586" t="s">
        <v>507</v>
      </c>
      <c r="G5586" t="str">
        <f>IFERROR(_xlfn.XLOOKUP(Sales_Pipeline[[#This Row],[Account]],Accounts!$A$2:$A$86,Accounts!$F$2:$F$86),"")</f>
        <v>Belgium</v>
      </c>
      <c r="H5586" t="s">
        <v>57</v>
      </c>
      <c r="I5586" s="3">
        <v>42948</v>
      </c>
      <c r="J5586" s="3">
        <v>43085</v>
      </c>
      <c r="K5586" s="8" t="str">
        <f>IF(Sales_Pipeline[[#This Row],[Close_Date]]="","",TEXT(Sales_Pipeline[[#This Row],[Close_Date]],"ddd"))</f>
        <v>Sat</v>
      </c>
      <c r="L5586" s="8" t="str">
        <f>IF(Sales_Pipeline[[#This Row],[Close_Date]]="","",TEXT(Sales_Pipeline[[#This Row],[Close_Date]],"mmm"))</f>
        <v>Dec</v>
      </c>
      <c r="M5586" s="8" t="str">
        <f>IF(Sales_Pipeline[[#This Row],[Close_Date]]="","","Q"&amp;ROUNDUP(MONTH(Sales_Pipeline[[#This Row],[Close_Date]])/3,0))</f>
        <v>Q4</v>
      </c>
      <c r="N5586" s="2" cm="1">
        <f t="array" ref="N5586">IFERROR(_xlfn.IFS(Sales_Pipeline[[#This Row],[Deal_Stage]]="Won",_xlfn.XLOOKUP(Sales_Pipeline[[#This Row],[Product]],Products!$A$2:$A$8,Products!$C$2:$C$8),Sales_Pipeline[[#This Row],[Deal_Stage]]="Lost",_xlfn.XLOOKUP(Sales_Pipeline[[#This Row],[Product]],Products!$A$2:$A$8,Products!$C$2:$C$8)),"")</f>
        <v>55</v>
      </c>
      <c r="O5586" s="2">
        <v>49</v>
      </c>
    </row>
    <row r="5587" spans="1:15" x14ac:dyDescent="0.3">
      <c r="A5587" t="s">
        <v>5733</v>
      </c>
      <c r="B5587" t="s">
        <v>8</v>
      </c>
      <c r="C5587" t="str">
        <f>_xlfn.XLOOKUP(Sales_Pipeline[[#This Row],[Sales_Agent]],Sales_Teams[Sales_Agent],Sales_Teams[Manager])</f>
        <v>Dustin Brinkmann</v>
      </c>
      <c r="D5587" t="str">
        <f>_xlfn.XLOOKUP(Sales_Pipeline[[#This Row],[Manager]],Sales_Teams[Manager],Sales_Teams[Regional_Office])</f>
        <v>Central</v>
      </c>
      <c r="E5587" t="s">
        <v>63</v>
      </c>
      <c r="G5587" t="str">
        <f>IFERROR(_xlfn.XLOOKUP(Sales_Pipeline[[#This Row],[Account]],Accounts!$A$2:$A$86,Accounts!$F$2:$F$86),"")</f>
        <v/>
      </c>
      <c r="H5587" t="s">
        <v>77</v>
      </c>
      <c r="I5587" s="3">
        <v>42948</v>
      </c>
      <c r="K5587" s="8" t="str">
        <f>IF(Sales_Pipeline[[#This Row],[Close_Date]]="","",TEXT(Sales_Pipeline[[#This Row],[Close_Date]],"ddd"))</f>
        <v/>
      </c>
      <c r="L5587" s="8" t="str">
        <f>IF(Sales_Pipeline[[#This Row],[Close_Date]]="","",TEXT(Sales_Pipeline[[#This Row],[Close_Date]],"mmm"))</f>
        <v/>
      </c>
      <c r="M5587" s="8" t="str">
        <f>IF(Sales_Pipeline[[#This Row],[Close_Date]]="","","Q"&amp;ROUNDUP(MONTH(Sales_Pipeline[[#This Row],[Close_Date]])/3,0))</f>
        <v/>
      </c>
      <c r="N5587" s="2" t="str" cm="1">
        <f t="array" ref="N5587">IFERROR(_xlfn.IFS(Sales_Pipeline[[#This Row],[Deal_Stage]]="Won",_xlfn.XLOOKUP(Sales_Pipeline[[#This Row],[Product]],Products!$A$2:$A$8,Products!$C$2:$C$8),Sales_Pipeline[[#This Row],[Deal_Stage]]="Lost",_xlfn.XLOOKUP(Sales_Pipeline[[#This Row],[Product]],Products!$A$2:$A$8,Products!$C$2:$C$8)),"")</f>
        <v/>
      </c>
      <c r="O5587" s="2">
        <v>0</v>
      </c>
    </row>
    <row r="5588" spans="1:15" x14ac:dyDescent="0.3">
      <c r="A5588" t="s">
        <v>5734</v>
      </c>
      <c r="B5588" t="s">
        <v>8</v>
      </c>
      <c r="C5588" t="str">
        <f>_xlfn.XLOOKUP(Sales_Pipeline[[#This Row],[Sales_Agent]],Sales_Teams[Sales_Agent],Sales_Teams[Manager])</f>
        <v>Dustin Brinkmann</v>
      </c>
      <c r="D5588" t="str">
        <f>_xlfn.XLOOKUP(Sales_Pipeline[[#This Row],[Manager]],Sales_Teams[Manager],Sales_Teams[Regional_Office])</f>
        <v>Central</v>
      </c>
      <c r="E5588" t="s">
        <v>63</v>
      </c>
      <c r="F5588" t="s">
        <v>333</v>
      </c>
      <c r="G5588" t="str">
        <f>IFERROR(_xlfn.XLOOKUP(Sales_Pipeline[[#This Row],[Account]],Accounts!$A$2:$A$86,Accounts!$F$2:$F$86),"")</f>
        <v>United States</v>
      </c>
      <c r="H5588" t="s">
        <v>57</v>
      </c>
      <c r="I5588" s="3">
        <v>42948</v>
      </c>
      <c r="J5588" s="3">
        <v>42997</v>
      </c>
      <c r="K5588" s="8" t="str">
        <f>IF(Sales_Pipeline[[#This Row],[Close_Date]]="","",TEXT(Sales_Pipeline[[#This Row],[Close_Date]],"ddd"))</f>
        <v>Tue</v>
      </c>
      <c r="L5588" s="8" t="str">
        <f>IF(Sales_Pipeline[[#This Row],[Close_Date]]="","",TEXT(Sales_Pipeline[[#This Row],[Close_Date]],"mmm"))</f>
        <v>Sep</v>
      </c>
      <c r="M5588" s="8" t="str">
        <f>IF(Sales_Pipeline[[#This Row],[Close_Date]]="","","Q"&amp;ROUNDUP(MONTH(Sales_Pipeline[[#This Row],[Close_Date]])/3,0))</f>
        <v>Q3</v>
      </c>
      <c r="N5588" s="2" cm="1">
        <f t="array" ref="N5588">IFERROR(_xlfn.IFS(Sales_Pipeline[[#This Row],[Deal_Stage]]="Won",_xlfn.XLOOKUP(Sales_Pipeline[[#This Row],[Product]],Products!$A$2:$A$8,Products!$C$2:$C$8),Sales_Pipeline[[#This Row],[Deal_Stage]]="Lost",_xlfn.XLOOKUP(Sales_Pipeline[[#This Row],[Product]],Products!$A$2:$A$8,Products!$C$2:$C$8)),"")</f>
        <v>550</v>
      </c>
      <c r="O5588" s="2">
        <v>454</v>
      </c>
    </row>
    <row r="5589" spans="1:15" x14ac:dyDescent="0.3">
      <c r="A5589" t="s">
        <v>5735</v>
      </c>
      <c r="B5589" t="s">
        <v>37</v>
      </c>
      <c r="C5589" t="str">
        <f>_xlfn.XLOOKUP(Sales_Pipeline[[#This Row],[Sales_Agent]],Sales_Teams[Sales_Agent],Sales_Teams[Manager])</f>
        <v>Celia Rouche</v>
      </c>
      <c r="D5589" t="str">
        <f>_xlfn.XLOOKUP(Sales_Pipeline[[#This Row],[Manager]],Sales_Teams[Manager],Sales_Teams[Regional_Office])</f>
        <v>West</v>
      </c>
      <c r="E5589" t="s">
        <v>55</v>
      </c>
      <c r="F5589" t="s">
        <v>107</v>
      </c>
      <c r="G5589" t="str">
        <f>IFERROR(_xlfn.XLOOKUP(Sales_Pipeline[[#This Row],[Account]],Accounts!$A$2:$A$86,Accounts!$F$2:$F$86),"")</f>
        <v>United States</v>
      </c>
      <c r="H5589" t="s">
        <v>57</v>
      </c>
      <c r="I5589" s="3">
        <v>42948</v>
      </c>
      <c r="J5589" s="3">
        <v>43057</v>
      </c>
      <c r="K5589" s="8" t="str">
        <f>IF(Sales_Pipeline[[#This Row],[Close_Date]]="","",TEXT(Sales_Pipeline[[#This Row],[Close_Date]],"ddd"))</f>
        <v>Sat</v>
      </c>
      <c r="L5589" s="8" t="str">
        <f>IF(Sales_Pipeline[[#This Row],[Close_Date]]="","",TEXT(Sales_Pipeline[[#This Row],[Close_Date]],"mmm"))</f>
        <v>Nov</v>
      </c>
      <c r="M5589" s="8" t="str">
        <f>IF(Sales_Pipeline[[#This Row],[Close_Date]]="","","Q"&amp;ROUNDUP(MONTH(Sales_Pipeline[[#This Row],[Close_Date]])/3,0))</f>
        <v>Q4</v>
      </c>
      <c r="N5589" s="2" cm="1">
        <f t="array" ref="N5589">IFERROR(_xlfn.IFS(Sales_Pipeline[[#This Row],[Deal_Stage]]="Won",_xlfn.XLOOKUP(Sales_Pipeline[[#This Row],[Product]],Products!$A$2:$A$8,Products!$C$2:$C$8),Sales_Pipeline[[#This Row],[Deal_Stage]]="Lost",_xlfn.XLOOKUP(Sales_Pipeline[[#This Row],[Product]],Products!$A$2:$A$8,Products!$C$2:$C$8)),"")</f>
        <v>1096</v>
      </c>
      <c r="O5589" s="2">
        <v>1106</v>
      </c>
    </row>
    <row r="5590" spans="1:15" x14ac:dyDescent="0.3">
      <c r="A5590" t="s">
        <v>5736</v>
      </c>
      <c r="B5590" t="s">
        <v>12</v>
      </c>
      <c r="C5590" t="str">
        <f>_xlfn.XLOOKUP(Sales_Pipeline[[#This Row],[Sales_Agent]],Sales_Teams[Sales_Agent],Sales_Teams[Manager])</f>
        <v>Melvin Marxen</v>
      </c>
      <c r="D5590" t="str">
        <f>_xlfn.XLOOKUP(Sales_Pipeline[[#This Row],[Manager]],Sales_Teams[Manager],Sales_Teams[Regional_Office])</f>
        <v>Central</v>
      </c>
      <c r="E5590" t="s">
        <v>163</v>
      </c>
      <c r="G5590" t="str">
        <f>IFERROR(_xlfn.XLOOKUP(Sales_Pipeline[[#This Row],[Account]],Accounts!$A$2:$A$86,Accounts!$F$2:$F$86),"")</f>
        <v/>
      </c>
      <c r="H5590" t="s">
        <v>77</v>
      </c>
      <c r="I5590" s="3">
        <v>42948</v>
      </c>
      <c r="K5590" s="8" t="str">
        <f>IF(Sales_Pipeline[[#This Row],[Close_Date]]="","",TEXT(Sales_Pipeline[[#This Row],[Close_Date]],"ddd"))</f>
        <v/>
      </c>
      <c r="L5590" s="8" t="str">
        <f>IF(Sales_Pipeline[[#This Row],[Close_Date]]="","",TEXT(Sales_Pipeline[[#This Row],[Close_Date]],"mmm"))</f>
        <v/>
      </c>
      <c r="M5590" s="8" t="str">
        <f>IF(Sales_Pipeline[[#This Row],[Close_Date]]="","","Q"&amp;ROUNDUP(MONTH(Sales_Pipeline[[#This Row],[Close_Date]])/3,0))</f>
        <v/>
      </c>
      <c r="N5590" s="2" t="str" cm="1">
        <f t="array" ref="N5590">IFERROR(_xlfn.IFS(Sales_Pipeline[[#This Row],[Deal_Stage]]="Won",_xlfn.XLOOKUP(Sales_Pipeline[[#This Row],[Product]],Products!$A$2:$A$8,Products!$C$2:$C$8),Sales_Pipeline[[#This Row],[Deal_Stage]]="Lost",_xlfn.XLOOKUP(Sales_Pipeline[[#This Row],[Product]],Products!$A$2:$A$8,Products!$C$2:$C$8)),"")</f>
        <v/>
      </c>
      <c r="O5590" s="2">
        <v>0</v>
      </c>
    </row>
    <row r="5591" spans="1:15" x14ac:dyDescent="0.3">
      <c r="A5591" t="s">
        <v>5737</v>
      </c>
      <c r="B5591" t="s">
        <v>12</v>
      </c>
      <c r="C5591" t="str">
        <f>_xlfn.XLOOKUP(Sales_Pipeline[[#This Row],[Sales_Agent]],Sales_Teams[Sales_Agent],Sales_Teams[Manager])</f>
        <v>Melvin Marxen</v>
      </c>
      <c r="D5591" t="str">
        <f>_xlfn.XLOOKUP(Sales_Pipeline[[#This Row],[Manager]],Sales_Teams[Manager],Sales_Teams[Regional_Office])</f>
        <v>Central</v>
      </c>
      <c r="E5591" t="s">
        <v>84</v>
      </c>
      <c r="G5591" t="str">
        <f>IFERROR(_xlfn.XLOOKUP(Sales_Pipeline[[#This Row],[Account]],Accounts!$A$2:$A$86,Accounts!$F$2:$F$86),"")</f>
        <v/>
      </c>
      <c r="H5591" t="s">
        <v>77</v>
      </c>
      <c r="I5591" s="3">
        <v>42948</v>
      </c>
      <c r="K5591" s="8" t="str">
        <f>IF(Sales_Pipeline[[#This Row],[Close_Date]]="","",TEXT(Sales_Pipeline[[#This Row],[Close_Date]],"ddd"))</f>
        <v/>
      </c>
      <c r="L5591" s="8" t="str">
        <f>IF(Sales_Pipeline[[#This Row],[Close_Date]]="","",TEXT(Sales_Pipeline[[#This Row],[Close_Date]],"mmm"))</f>
        <v/>
      </c>
      <c r="M5591" s="8" t="str">
        <f>IF(Sales_Pipeline[[#This Row],[Close_Date]]="","","Q"&amp;ROUNDUP(MONTH(Sales_Pipeline[[#This Row],[Close_Date]])/3,0))</f>
        <v/>
      </c>
      <c r="N5591" s="2" t="str" cm="1">
        <f t="array" ref="N5591">IFERROR(_xlfn.IFS(Sales_Pipeline[[#This Row],[Deal_Stage]]="Won",_xlfn.XLOOKUP(Sales_Pipeline[[#This Row],[Product]],Products!$A$2:$A$8,Products!$C$2:$C$8),Sales_Pipeline[[#This Row],[Deal_Stage]]="Lost",_xlfn.XLOOKUP(Sales_Pipeline[[#This Row],[Product]],Products!$A$2:$A$8,Products!$C$2:$C$8)),"")</f>
        <v/>
      </c>
      <c r="O5591" s="2">
        <v>0</v>
      </c>
    </row>
    <row r="5592" spans="1:15" x14ac:dyDescent="0.3">
      <c r="A5592" t="s">
        <v>5738</v>
      </c>
      <c r="B5592" t="s">
        <v>12</v>
      </c>
      <c r="C5592" t="str">
        <f>_xlfn.XLOOKUP(Sales_Pipeline[[#This Row],[Sales_Agent]],Sales_Teams[Sales_Agent],Sales_Teams[Manager])</f>
        <v>Melvin Marxen</v>
      </c>
      <c r="D5592" t="str">
        <f>_xlfn.XLOOKUP(Sales_Pipeline[[#This Row],[Manager]],Sales_Teams[Manager],Sales_Teams[Regional_Office])</f>
        <v>Central</v>
      </c>
      <c r="E5592" t="s">
        <v>8953</v>
      </c>
      <c r="G5592" t="str">
        <f>IFERROR(_xlfn.XLOOKUP(Sales_Pipeline[[#This Row],[Account]],Accounts!$A$2:$A$86,Accounts!$F$2:$F$86),"")</f>
        <v/>
      </c>
      <c r="H5592" t="s">
        <v>77</v>
      </c>
      <c r="I5592" s="3">
        <v>42948</v>
      </c>
      <c r="K5592" s="8" t="str">
        <f>IF(Sales_Pipeline[[#This Row],[Close_Date]]="","",TEXT(Sales_Pipeline[[#This Row],[Close_Date]],"ddd"))</f>
        <v/>
      </c>
      <c r="L5592" s="8" t="str">
        <f>IF(Sales_Pipeline[[#This Row],[Close_Date]]="","",TEXT(Sales_Pipeline[[#This Row],[Close_Date]],"mmm"))</f>
        <v/>
      </c>
      <c r="M5592" s="8" t="str">
        <f>IF(Sales_Pipeline[[#This Row],[Close_Date]]="","","Q"&amp;ROUNDUP(MONTH(Sales_Pipeline[[#This Row],[Close_Date]])/3,0))</f>
        <v/>
      </c>
      <c r="N5592" s="2" t="str" cm="1">
        <f t="array" ref="N5592">IFERROR(_xlfn.IFS(Sales_Pipeline[[#This Row],[Deal_Stage]]="Won",_xlfn.XLOOKUP(Sales_Pipeline[[#This Row],[Product]],Products!$A$2:$A$8,Products!$C$2:$C$8),Sales_Pipeline[[#This Row],[Deal_Stage]]="Lost",_xlfn.XLOOKUP(Sales_Pipeline[[#This Row],[Product]],Products!$A$2:$A$8,Products!$C$2:$C$8)),"")</f>
        <v/>
      </c>
      <c r="O5592" s="2">
        <v>0</v>
      </c>
    </row>
    <row r="5593" spans="1:15" x14ac:dyDescent="0.3">
      <c r="A5593" t="s">
        <v>5739</v>
      </c>
      <c r="B5593" t="s">
        <v>45</v>
      </c>
      <c r="C5593" t="str">
        <f>_xlfn.XLOOKUP(Sales_Pipeline[[#This Row],[Sales_Agent]],Sales_Teams[Sales_Agent],Sales_Teams[Manager])</f>
        <v>Summer Sewald</v>
      </c>
      <c r="D5593" t="str">
        <f>_xlfn.XLOOKUP(Sales_Pipeline[[#This Row],[Manager]],Sales_Teams[Manager],Sales_Teams[Regional_Office])</f>
        <v>West</v>
      </c>
      <c r="E5593" t="s">
        <v>55</v>
      </c>
      <c r="F5593" t="s">
        <v>166</v>
      </c>
      <c r="G5593" t="str">
        <f>IFERROR(_xlfn.XLOOKUP(Sales_Pipeline[[#This Row],[Account]],Accounts!$A$2:$A$86,Accounts!$F$2:$F$86),"")</f>
        <v>United States</v>
      </c>
      <c r="H5593" t="s">
        <v>57</v>
      </c>
      <c r="I5593" s="3">
        <v>42948</v>
      </c>
      <c r="J5593" s="3">
        <v>42955</v>
      </c>
      <c r="K5593" s="8" t="str">
        <f>IF(Sales_Pipeline[[#This Row],[Close_Date]]="","",TEXT(Sales_Pipeline[[#This Row],[Close_Date]],"ddd"))</f>
        <v>Tue</v>
      </c>
      <c r="L5593" s="8" t="str">
        <f>IF(Sales_Pipeline[[#This Row],[Close_Date]]="","",TEXT(Sales_Pipeline[[#This Row],[Close_Date]],"mmm"))</f>
        <v>Aug</v>
      </c>
      <c r="M5593" s="8" t="str">
        <f>IF(Sales_Pipeline[[#This Row],[Close_Date]]="","","Q"&amp;ROUNDUP(MONTH(Sales_Pipeline[[#This Row],[Close_Date]])/3,0))</f>
        <v>Q3</v>
      </c>
      <c r="N5593" s="2" cm="1">
        <f t="array" ref="N5593">IFERROR(_xlfn.IFS(Sales_Pipeline[[#This Row],[Deal_Stage]]="Won",_xlfn.XLOOKUP(Sales_Pipeline[[#This Row],[Product]],Products!$A$2:$A$8,Products!$C$2:$C$8),Sales_Pipeline[[#This Row],[Deal_Stage]]="Lost",_xlfn.XLOOKUP(Sales_Pipeline[[#This Row],[Product]],Products!$A$2:$A$8,Products!$C$2:$C$8)),"")</f>
        <v>1096</v>
      </c>
      <c r="O5593" s="2">
        <v>1143</v>
      </c>
    </row>
    <row r="5594" spans="1:15" x14ac:dyDescent="0.3">
      <c r="A5594" t="s">
        <v>5740</v>
      </c>
      <c r="B5594" t="s">
        <v>45</v>
      </c>
      <c r="C5594" t="str">
        <f>_xlfn.XLOOKUP(Sales_Pipeline[[#This Row],[Sales_Agent]],Sales_Teams[Sales_Agent],Sales_Teams[Manager])</f>
        <v>Summer Sewald</v>
      </c>
      <c r="D5594" t="str">
        <f>_xlfn.XLOOKUP(Sales_Pipeline[[#This Row],[Manager]],Sales_Teams[Manager],Sales_Teams[Regional_Office])</f>
        <v>West</v>
      </c>
      <c r="E5594" t="s">
        <v>84</v>
      </c>
      <c r="F5594" t="s">
        <v>70</v>
      </c>
      <c r="G5594" t="str">
        <f>IFERROR(_xlfn.XLOOKUP(Sales_Pipeline[[#This Row],[Account]],Accounts!$A$2:$A$86,Accounts!$F$2:$F$86),"")</f>
        <v>United States</v>
      </c>
      <c r="H5594" t="s">
        <v>57</v>
      </c>
      <c r="I5594" s="3">
        <v>42948</v>
      </c>
      <c r="J5594" s="3">
        <v>43045</v>
      </c>
      <c r="K5594" s="8" t="str">
        <f>IF(Sales_Pipeline[[#This Row],[Close_Date]]="","",TEXT(Sales_Pipeline[[#This Row],[Close_Date]],"ddd"))</f>
        <v>Mon</v>
      </c>
      <c r="L5594" s="8" t="str">
        <f>IF(Sales_Pipeline[[#This Row],[Close_Date]]="","",TEXT(Sales_Pipeline[[#This Row],[Close_Date]],"mmm"))</f>
        <v>Nov</v>
      </c>
      <c r="M5594" s="8" t="str">
        <f>IF(Sales_Pipeline[[#This Row],[Close_Date]]="","","Q"&amp;ROUNDUP(MONTH(Sales_Pipeline[[#This Row],[Close_Date]])/3,0))</f>
        <v>Q4</v>
      </c>
      <c r="N5594" s="2" cm="1">
        <f t="array" ref="N5594">IFERROR(_xlfn.IFS(Sales_Pipeline[[#This Row],[Deal_Stage]]="Won",_xlfn.XLOOKUP(Sales_Pipeline[[#This Row],[Product]],Products!$A$2:$A$8,Products!$C$2:$C$8),Sales_Pipeline[[#This Row],[Deal_Stage]]="Lost",_xlfn.XLOOKUP(Sales_Pipeline[[#This Row],[Product]],Products!$A$2:$A$8,Products!$C$2:$C$8)),"")</f>
        <v>5482</v>
      </c>
      <c r="O5594" s="2">
        <v>4434</v>
      </c>
    </row>
    <row r="5595" spans="1:15" x14ac:dyDescent="0.3">
      <c r="A5595" t="s">
        <v>5741</v>
      </c>
      <c r="B5595" t="s">
        <v>9</v>
      </c>
      <c r="C5595" t="str">
        <f>_xlfn.XLOOKUP(Sales_Pipeline[[#This Row],[Sales_Agent]],Sales_Teams[Sales_Agent],Sales_Teams[Manager])</f>
        <v>Dustin Brinkmann</v>
      </c>
      <c r="D5595" t="str">
        <f>_xlfn.XLOOKUP(Sales_Pipeline[[#This Row],[Manager]],Sales_Teams[Manager],Sales_Teams[Regional_Office])</f>
        <v>Central</v>
      </c>
      <c r="E5595" t="s">
        <v>61</v>
      </c>
      <c r="F5595" t="s">
        <v>231</v>
      </c>
      <c r="G5595" t="str">
        <f>IFERROR(_xlfn.XLOOKUP(Sales_Pipeline[[#This Row],[Account]],Accounts!$A$2:$A$86,Accounts!$F$2:$F$86),"")</f>
        <v>United States</v>
      </c>
      <c r="H5595" t="s">
        <v>77</v>
      </c>
      <c r="I5595" s="3">
        <v>42948</v>
      </c>
      <c r="K5595" s="8" t="str">
        <f>IF(Sales_Pipeline[[#This Row],[Close_Date]]="","",TEXT(Sales_Pipeline[[#This Row],[Close_Date]],"ddd"))</f>
        <v/>
      </c>
      <c r="L5595" s="8" t="str">
        <f>IF(Sales_Pipeline[[#This Row],[Close_Date]]="","",TEXT(Sales_Pipeline[[#This Row],[Close_Date]],"mmm"))</f>
        <v/>
      </c>
      <c r="M5595" s="8" t="str">
        <f>IF(Sales_Pipeline[[#This Row],[Close_Date]]="","","Q"&amp;ROUNDUP(MONTH(Sales_Pipeline[[#This Row],[Close_Date]])/3,0))</f>
        <v/>
      </c>
      <c r="N5595" s="2" t="str" cm="1">
        <f t="array" ref="N5595">IFERROR(_xlfn.IFS(Sales_Pipeline[[#This Row],[Deal_Stage]]="Won",_xlfn.XLOOKUP(Sales_Pipeline[[#This Row],[Product]],Products!$A$2:$A$8,Products!$C$2:$C$8),Sales_Pipeline[[#This Row],[Deal_Stage]]="Lost",_xlfn.XLOOKUP(Sales_Pipeline[[#This Row],[Product]],Products!$A$2:$A$8,Products!$C$2:$C$8)),"")</f>
        <v/>
      </c>
      <c r="O5595" s="2">
        <v>0</v>
      </c>
    </row>
    <row r="5596" spans="1:15" x14ac:dyDescent="0.3">
      <c r="A5596" t="s">
        <v>5742</v>
      </c>
      <c r="B5596" t="s">
        <v>14</v>
      </c>
      <c r="C5596" t="str">
        <f>_xlfn.XLOOKUP(Sales_Pipeline[[#This Row],[Sales_Agent]],Sales_Teams[Sales_Agent],Sales_Teams[Manager])</f>
        <v>Melvin Marxen</v>
      </c>
      <c r="D5596" t="str">
        <f>_xlfn.XLOOKUP(Sales_Pipeline[[#This Row],[Manager]],Sales_Teams[Manager],Sales_Teams[Regional_Office])</f>
        <v>Central</v>
      </c>
      <c r="E5596" t="s">
        <v>55</v>
      </c>
      <c r="F5596" t="s">
        <v>169</v>
      </c>
      <c r="G5596" t="str">
        <f>IFERROR(_xlfn.XLOOKUP(Sales_Pipeline[[#This Row],[Account]],Accounts!$A$2:$A$86,Accounts!$F$2:$F$86),"")</f>
        <v>Panama</v>
      </c>
      <c r="H5596" t="s">
        <v>77</v>
      </c>
      <c r="I5596" s="3">
        <v>42948</v>
      </c>
      <c r="K5596" s="8" t="str">
        <f>IF(Sales_Pipeline[[#This Row],[Close_Date]]="","",TEXT(Sales_Pipeline[[#This Row],[Close_Date]],"ddd"))</f>
        <v/>
      </c>
      <c r="L5596" s="8" t="str">
        <f>IF(Sales_Pipeline[[#This Row],[Close_Date]]="","",TEXT(Sales_Pipeline[[#This Row],[Close_Date]],"mmm"))</f>
        <v/>
      </c>
      <c r="M5596" s="8" t="str">
        <f>IF(Sales_Pipeline[[#This Row],[Close_Date]]="","","Q"&amp;ROUNDUP(MONTH(Sales_Pipeline[[#This Row],[Close_Date]])/3,0))</f>
        <v/>
      </c>
      <c r="N5596" s="2" t="str" cm="1">
        <f t="array" ref="N5596">IFERROR(_xlfn.IFS(Sales_Pipeline[[#This Row],[Deal_Stage]]="Won",_xlfn.XLOOKUP(Sales_Pipeline[[#This Row],[Product]],Products!$A$2:$A$8,Products!$C$2:$C$8),Sales_Pipeline[[#This Row],[Deal_Stage]]="Lost",_xlfn.XLOOKUP(Sales_Pipeline[[#This Row],[Product]],Products!$A$2:$A$8,Products!$C$2:$C$8)),"")</f>
        <v/>
      </c>
      <c r="O5596" s="2">
        <v>0</v>
      </c>
    </row>
    <row r="5597" spans="1:15" x14ac:dyDescent="0.3">
      <c r="A5597" t="s">
        <v>5743</v>
      </c>
      <c r="B5597" t="s">
        <v>14</v>
      </c>
      <c r="C5597" t="str">
        <f>_xlfn.XLOOKUP(Sales_Pipeline[[#This Row],[Sales_Agent]],Sales_Teams[Sales_Agent],Sales_Teams[Manager])</f>
        <v>Melvin Marxen</v>
      </c>
      <c r="D5597" t="str">
        <f>_xlfn.XLOOKUP(Sales_Pipeline[[#This Row],[Manager]],Sales_Teams[Manager],Sales_Teams[Regional_Office])</f>
        <v>Central</v>
      </c>
      <c r="E5597" t="s">
        <v>8953</v>
      </c>
      <c r="F5597" t="s">
        <v>116</v>
      </c>
      <c r="G5597" t="str">
        <f>IFERROR(_xlfn.XLOOKUP(Sales_Pipeline[[#This Row],[Account]],Accounts!$A$2:$A$86,Accounts!$F$2:$F$86),"")</f>
        <v>United States</v>
      </c>
      <c r="H5597" t="s">
        <v>77</v>
      </c>
      <c r="I5597" s="3">
        <v>42948</v>
      </c>
      <c r="K5597" s="8" t="str">
        <f>IF(Sales_Pipeline[[#This Row],[Close_Date]]="","",TEXT(Sales_Pipeline[[#This Row],[Close_Date]],"ddd"))</f>
        <v/>
      </c>
      <c r="L5597" s="8" t="str">
        <f>IF(Sales_Pipeline[[#This Row],[Close_Date]]="","",TEXT(Sales_Pipeline[[#This Row],[Close_Date]],"mmm"))</f>
        <v/>
      </c>
      <c r="M5597" s="8" t="str">
        <f>IF(Sales_Pipeline[[#This Row],[Close_Date]]="","","Q"&amp;ROUNDUP(MONTH(Sales_Pipeline[[#This Row],[Close_Date]])/3,0))</f>
        <v/>
      </c>
      <c r="N5597" s="2" t="str" cm="1">
        <f t="array" ref="N5597">IFERROR(_xlfn.IFS(Sales_Pipeline[[#This Row],[Deal_Stage]]="Won",_xlfn.XLOOKUP(Sales_Pipeline[[#This Row],[Product]],Products!$A$2:$A$8,Products!$C$2:$C$8),Sales_Pipeline[[#This Row],[Deal_Stage]]="Lost",_xlfn.XLOOKUP(Sales_Pipeline[[#This Row],[Product]],Products!$A$2:$A$8,Products!$C$2:$C$8)),"")</f>
        <v/>
      </c>
      <c r="O5597" s="2">
        <v>0</v>
      </c>
    </row>
    <row r="5598" spans="1:15" x14ac:dyDescent="0.3">
      <c r="A5598" t="s">
        <v>5744</v>
      </c>
      <c r="B5598" t="s">
        <v>7</v>
      </c>
      <c r="C5598" t="str">
        <f>_xlfn.XLOOKUP(Sales_Pipeline[[#This Row],[Sales_Agent]],Sales_Teams[Sales_Agent],Sales_Teams[Manager])</f>
        <v>Dustin Brinkmann</v>
      </c>
      <c r="D5598" t="str">
        <f>_xlfn.XLOOKUP(Sales_Pipeline[[#This Row],[Manager]],Sales_Teams[Manager],Sales_Teams[Regional_Office])</f>
        <v>Central</v>
      </c>
      <c r="E5598" t="s">
        <v>84</v>
      </c>
      <c r="F5598" t="s">
        <v>66</v>
      </c>
      <c r="G5598" t="str">
        <f>IFERROR(_xlfn.XLOOKUP(Sales_Pipeline[[#This Row],[Account]],Accounts!$A$2:$A$86,Accounts!$F$2:$F$86),"")</f>
        <v>United States</v>
      </c>
      <c r="H5598" t="s">
        <v>77</v>
      </c>
      <c r="I5598" s="3">
        <v>42948</v>
      </c>
      <c r="K5598" s="8" t="str">
        <f>IF(Sales_Pipeline[[#This Row],[Close_Date]]="","",TEXT(Sales_Pipeline[[#This Row],[Close_Date]],"ddd"))</f>
        <v/>
      </c>
      <c r="L5598" s="8" t="str">
        <f>IF(Sales_Pipeline[[#This Row],[Close_Date]]="","",TEXT(Sales_Pipeline[[#This Row],[Close_Date]],"mmm"))</f>
        <v/>
      </c>
      <c r="M5598" s="8" t="str">
        <f>IF(Sales_Pipeline[[#This Row],[Close_Date]]="","","Q"&amp;ROUNDUP(MONTH(Sales_Pipeline[[#This Row],[Close_Date]])/3,0))</f>
        <v/>
      </c>
      <c r="N5598" s="2" t="str" cm="1">
        <f t="array" ref="N5598">IFERROR(_xlfn.IFS(Sales_Pipeline[[#This Row],[Deal_Stage]]="Won",_xlfn.XLOOKUP(Sales_Pipeline[[#This Row],[Product]],Products!$A$2:$A$8,Products!$C$2:$C$8),Sales_Pipeline[[#This Row],[Deal_Stage]]="Lost",_xlfn.XLOOKUP(Sales_Pipeline[[#This Row],[Product]],Products!$A$2:$A$8,Products!$C$2:$C$8)),"")</f>
        <v/>
      </c>
      <c r="O5598" s="2">
        <v>0</v>
      </c>
    </row>
    <row r="5599" spans="1:15" x14ac:dyDescent="0.3">
      <c r="A5599" t="s">
        <v>5745</v>
      </c>
      <c r="B5599" t="s">
        <v>7</v>
      </c>
      <c r="C5599" t="str">
        <f>_xlfn.XLOOKUP(Sales_Pipeline[[#This Row],[Sales_Agent]],Sales_Teams[Sales_Agent],Sales_Teams[Manager])</f>
        <v>Dustin Brinkmann</v>
      </c>
      <c r="D5599" t="str">
        <f>_xlfn.XLOOKUP(Sales_Pipeline[[#This Row],[Manager]],Sales_Teams[Manager],Sales_Teams[Regional_Office])</f>
        <v>Central</v>
      </c>
      <c r="E5599" t="s">
        <v>61</v>
      </c>
      <c r="F5599" t="s">
        <v>56</v>
      </c>
      <c r="G5599" t="str">
        <f>IFERROR(_xlfn.XLOOKUP(Sales_Pipeline[[#This Row],[Account]],Accounts!$A$2:$A$86,Accounts!$F$2:$F$86),"")</f>
        <v>United States</v>
      </c>
      <c r="H5599" t="s">
        <v>77</v>
      </c>
      <c r="I5599" s="3">
        <v>42948</v>
      </c>
      <c r="K5599" s="8" t="str">
        <f>IF(Sales_Pipeline[[#This Row],[Close_Date]]="","",TEXT(Sales_Pipeline[[#This Row],[Close_Date]],"ddd"))</f>
        <v/>
      </c>
      <c r="L5599" s="8" t="str">
        <f>IF(Sales_Pipeline[[#This Row],[Close_Date]]="","",TEXT(Sales_Pipeline[[#This Row],[Close_Date]],"mmm"))</f>
        <v/>
      </c>
      <c r="M5599" s="8" t="str">
        <f>IF(Sales_Pipeline[[#This Row],[Close_Date]]="","","Q"&amp;ROUNDUP(MONTH(Sales_Pipeline[[#This Row],[Close_Date]])/3,0))</f>
        <v/>
      </c>
      <c r="N5599" s="2" t="str" cm="1">
        <f t="array" ref="N5599">IFERROR(_xlfn.IFS(Sales_Pipeline[[#This Row],[Deal_Stage]]="Won",_xlfn.XLOOKUP(Sales_Pipeline[[#This Row],[Product]],Products!$A$2:$A$8,Products!$C$2:$C$8),Sales_Pipeline[[#This Row],[Deal_Stage]]="Lost",_xlfn.XLOOKUP(Sales_Pipeline[[#This Row],[Product]],Products!$A$2:$A$8,Products!$C$2:$C$8)),"")</f>
        <v/>
      </c>
      <c r="O5599" s="2">
        <v>0</v>
      </c>
    </row>
    <row r="5600" spans="1:15" x14ac:dyDescent="0.3">
      <c r="A5600" t="s">
        <v>5746</v>
      </c>
      <c r="B5600" t="s">
        <v>7</v>
      </c>
      <c r="C5600" t="str">
        <f>_xlfn.XLOOKUP(Sales_Pipeline[[#This Row],[Sales_Agent]],Sales_Teams[Sales_Agent],Sales_Teams[Manager])</f>
        <v>Dustin Brinkmann</v>
      </c>
      <c r="D5600" t="str">
        <f>_xlfn.XLOOKUP(Sales_Pipeline[[#This Row],[Manager]],Sales_Teams[Manager],Sales_Teams[Regional_Office])</f>
        <v>Central</v>
      </c>
      <c r="E5600" t="s">
        <v>61</v>
      </c>
      <c r="F5600" t="s">
        <v>66</v>
      </c>
      <c r="G5600" t="str">
        <f>IFERROR(_xlfn.XLOOKUP(Sales_Pipeline[[#This Row],[Account]],Accounts!$A$2:$A$86,Accounts!$F$2:$F$86),"")</f>
        <v>United States</v>
      </c>
      <c r="H5600" t="s">
        <v>77</v>
      </c>
      <c r="I5600" s="3">
        <v>42948</v>
      </c>
      <c r="K5600" s="8" t="str">
        <f>IF(Sales_Pipeline[[#This Row],[Close_Date]]="","",TEXT(Sales_Pipeline[[#This Row],[Close_Date]],"ddd"))</f>
        <v/>
      </c>
      <c r="L5600" s="8" t="str">
        <f>IF(Sales_Pipeline[[#This Row],[Close_Date]]="","",TEXT(Sales_Pipeline[[#This Row],[Close_Date]],"mmm"))</f>
        <v/>
      </c>
      <c r="M5600" s="8" t="str">
        <f>IF(Sales_Pipeline[[#This Row],[Close_Date]]="","","Q"&amp;ROUNDUP(MONTH(Sales_Pipeline[[#This Row],[Close_Date]])/3,0))</f>
        <v/>
      </c>
      <c r="N5600" s="2" t="str" cm="1">
        <f t="array" ref="N5600">IFERROR(_xlfn.IFS(Sales_Pipeline[[#This Row],[Deal_Stage]]="Won",_xlfn.XLOOKUP(Sales_Pipeline[[#This Row],[Product]],Products!$A$2:$A$8,Products!$C$2:$C$8),Sales_Pipeline[[#This Row],[Deal_Stage]]="Lost",_xlfn.XLOOKUP(Sales_Pipeline[[#This Row],[Product]],Products!$A$2:$A$8,Products!$C$2:$C$8)),"")</f>
        <v/>
      </c>
      <c r="O5600" s="2">
        <v>0</v>
      </c>
    </row>
    <row r="5601" spans="1:15" x14ac:dyDescent="0.3">
      <c r="A5601" t="s">
        <v>5747</v>
      </c>
      <c r="B5601" t="s">
        <v>7</v>
      </c>
      <c r="C5601" t="str">
        <f>_xlfn.XLOOKUP(Sales_Pipeline[[#This Row],[Sales_Agent]],Sales_Teams[Sales_Agent],Sales_Teams[Manager])</f>
        <v>Dustin Brinkmann</v>
      </c>
      <c r="D5601" t="str">
        <f>_xlfn.XLOOKUP(Sales_Pipeline[[#This Row],[Manager]],Sales_Teams[Manager],Sales_Teams[Regional_Office])</f>
        <v>Central</v>
      </c>
      <c r="E5601" t="s">
        <v>61</v>
      </c>
      <c r="F5601" t="s">
        <v>129</v>
      </c>
      <c r="G5601" t="str">
        <f>IFERROR(_xlfn.XLOOKUP(Sales_Pipeline[[#This Row],[Account]],Accounts!$A$2:$A$86,Accounts!$F$2:$F$86),"")</f>
        <v>Jordan</v>
      </c>
      <c r="H5601" t="s">
        <v>77</v>
      </c>
      <c r="I5601" s="3">
        <v>42948</v>
      </c>
      <c r="K5601" s="8" t="str">
        <f>IF(Sales_Pipeline[[#This Row],[Close_Date]]="","",TEXT(Sales_Pipeline[[#This Row],[Close_Date]],"ddd"))</f>
        <v/>
      </c>
      <c r="L5601" s="8" t="str">
        <f>IF(Sales_Pipeline[[#This Row],[Close_Date]]="","",TEXT(Sales_Pipeline[[#This Row],[Close_Date]],"mmm"))</f>
        <v/>
      </c>
      <c r="M5601" s="8" t="str">
        <f>IF(Sales_Pipeline[[#This Row],[Close_Date]]="","","Q"&amp;ROUNDUP(MONTH(Sales_Pipeline[[#This Row],[Close_Date]])/3,0))</f>
        <v/>
      </c>
      <c r="N5601" s="2" t="str" cm="1">
        <f t="array" ref="N5601">IFERROR(_xlfn.IFS(Sales_Pipeline[[#This Row],[Deal_Stage]]="Won",_xlfn.XLOOKUP(Sales_Pipeline[[#This Row],[Product]],Products!$A$2:$A$8,Products!$C$2:$C$8),Sales_Pipeline[[#This Row],[Deal_Stage]]="Lost",_xlfn.XLOOKUP(Sales_Pipeline[[#This Row],[Product]],Products!$A$2:$A$8,Products!$C$2:$C$8)),"")</f>
        <v/>
      </c>
      <c r="O5601" s="2">
        <v>0</v>
      </c>
    </row>
    <row r="5602" spans="1:15" x14ac:dyDescent="0.3">
      <c r="A5602" t="s">
        <v>5748</v>
      </c>
      <c r="B5602" t="s">
        <v>7</v>
      </c>
      <c r="C5602" t="str">
        <f>_xlfn.XLOOKUP(Sales_Pipeline[[#This Row],[Sales_Agent]],Sales_Teams[Sales_Agent],Sales_Teams[Manager])</f>
        <v>Dustin Brinkmann</v>
      </c>
      <c r="D5602" t="str">
        <f>_xlfn.XLOOKUP(Sales_Pipeline[[#This Row],[Manager]],Sales_Teams[Manager],Sales_Teams[Regional_Office])</f>
        <v>Central</v>
      </c>
      <c r="E5602" t="s">
        <v>61</v>
      </c>
      <c r="G5602" t="str">
        <f>IFERROR(_xlfn.XLOOKUP(Sales_Pipeline[[#This Row],[Account]],Accounts!$A$2:$A$86,Accounts!$F$2:$F$86),"")</f>
        <v/>
      </c>
      <c r="H5602" t="s">
        <v>77</v>
      </c>
      <c r="I5602" s="3">
        <v>42948</v>
      </c>
      <c r="K5602" s="8" t="str">
        <f>IF(Sales_Pipeline[[#This Row],[Close_Date]]="","",TEXT(Sales_Pipeline[[#This Row],[Close_Date]],"ddd"))</f>
        <v/>
      </c>
      <c r="L5602" s="8" t="str">
        <f>IF(Sales_Pipeline[[#This Row],[Close_Date]]="","",TEXT(Sales_Pipeline[[#This Row],[Close_Date]],"mmm"))</f>
        <v/>
      </c>
      <c r="M5602" s="8" t="str">
        <f>IF(Sales_Pipeline[[#This Row],[Close_Date]]="","","Q"&amp;ROUNDUP(MONTH(Sales_Pipeline[[#This Row],[Close_Date]])/3,0))</f>
        <v/>
      </c>
      <c r="N5602" s="2" t="str" cm="1">
        <f t="array" ref="N5602">IFERROR(_xlfn.IFS(Sales_Pipeline[[#This Row],[Deal_Stage]]="Won",_xlfn.XLOOKUP(Sales_Pipeline[[#This Row],[Product]],Products!$A$2:$A$8,Products!$C$2:$C$8),Sales_Pipeline[[#This Row],[Deal_Stage]]="Lost",_xlfn.XLOOKUP(Sales_Pipeline[[#This Row],[Product]],Products!$A$2:$A$8,Products!$C$2:$C$8)),"")</f>
        <v/>
      </c>
      <c r="O5602" s="2">
        <v>0</v>
      </c>
    </row>
    <row r="5603" spans="1:15" x14ac:dyDescent="0.3">
      <c r="A5603" t="s">
        <v>5749</v>
      </c>
      <c r="B5603" t="s">
        <v>7</v>
      </c>
      <c r="C5603" t="str">
        <f>_xlfn.XLOOKUP(Sales_Pipeline[[#This Row],[Sales_Agent]],Sales_Teams[Sales_Agent],Sales_Teams[Manager])</f>
        <v>Dustin Brinkmann</v>
      </c>
      <c r="D5603" t="str">
        <f>_xlfn.XLOOKUP(Sales_Pipeline[[#This Row],[Manager]],Sales_Teams[Manager],Sales_Teams[Regional_Office])</f>
        <v>Central</v>
      </c>
      <c r="E5603" t="s">
        <v>61</v>
      </c>
      <c r="G5603" t="str">
        <f>IFERROR(_xlfn.XLOOKUP(Sales_Pipeline[[#This Row],[Account]],Accounts!$A$2:$A$86,Accounts!$F$2:$F$86),"")</f>
        <v/>
      </c>
      <c r="H5603" t="s">
        <v>77</v>
      </c>
      <c r="I5603" s="3">
        <v>42948</v>
      </c>
      <c r="K5603" s="8" t="str">
        <f>IF(Sales_Pipeline[[#This Row],[Close_Date]]="","",TEXT(Sales_Pipeline[[#This Row],[Close_Date]],"ddd"))</f>
        <v/>
      </c>
      <c r="L5603" s="8" t="str">
        <f>IF(Sales_Pipeline[[#This Row],[Close_Date]]="","",TEXT(Sales_Pipeline[[#This Row],[Close_Date]],"mmm"))</f>
        <v/>
      </c>
      <c r="M5603" s="8" t="str">
        <f>IF(Sales_Pipeline[[#This Row],[Close_Date]]="","","Q"&amp;ROUNDUP(MONTH(Sales_Pipeline[[#This Row],[Close_Date]])/3,0))</f>
        <v/>
      </c>
      <c r="N5603" s="2" t="str" cm="1">
        <f t="array" ref="N5603">IFERROR(_xlfn.IFS(Sales_Pipeline[[#This Row],[Deal_Stage]]="Won",_xlfn.XLOOKUP(Sales_Pipeline[[#This Row],[Product]],Products!$A$2:$A$8,Products!$C$2:$C$8),Sales_Pipeline[[#This Row],[Deal_Stage]]="Lost",_xlfn.XLOOKUP(Sales_Pipeline[[#This Row],[Product]],Products!$A$2:$A$8,Products!$C$2:$C$8)),"")</f>
        <v/>
      </c>
      <c r="O5603" s="2">
        <v>0</v>
      </c>
    </row>
    <row r="5604" spans="1:15" x14ac:dyDescent="0.3">
      <c r="A5604" t="s">
        <v>5750</v>
      </c>
      <c r="B5604" t="s">
        <v>32</v>
      </c>
      <c r="C5604" t="str">
        <f>_xlfn.XLOOKUP(Sales_Pipeline[[#This Row],[Sales_Agent]],Sales_Teams[Sales_Agent],Sales_Teams[Manager])</f>
        <v>Celia Rouche</v>
      </c>
      <c r="D5604" t="str">
        <f>_xlfn.XLOOKUP(Sales_Pipeline[[#This Row],[Manager]],Sales_Teams[Manager],Sales_Teams[Regional_Office])</f>
        <v>West</v>
      </c>
      <c r="E5604" t="s">
        <v>55</v>
      </c>
      <c r="F5604" t="s">
        <v>98</v>
      </c>
      <c r="G5604" t="str">
        <f>IFERROR(_xlfn.XLOOKUP(Sales_Pipeline[[#This Row],[Account]],Accounts!$A$2:$A$86,Accounts!$F$2:$F$86),"")</f>
        <v>United States</v>
      </c>
      <c r="H5604" t="s">
        <v>57</v>
      </c>
      <c r="I5604" s="3">
        <v>42948</v>
      </c>
      <c r="J5604" s="3">
        <v>43004</v>
      </c>
      <c r="K5604" s="8" t="str">
        <f>IF(Sales_Pipeline[[#This Row],[Close_Date]]="","",TEXT(Sales_Pipeline[[#This Row],[Close_Date]],"ddd"))</f>
        <v>Tue</v>
      </c>
      <c r="L5604" s="8" t="str">
        <f>IF(Sales_Pipeline[[#This Row],[Close_Date]]="","",TEXT(Sales_Pipeline[[#This Row],[Close_Date]],"mmm"))</f>
        <v>Sep</v>
      </c>
      <c r="M5604" s="8" t="str">
        <f>IF(Sales_Pipeline[[#This Row],[Close_Date]]="","","Q"&amp;ROUNDUP(MONTH(Sales_Pipeline[[#This Row],[Close_Date]])/3,0))</f>
        <v>Q3</v>
      </c>
      <c r="N5604" s="2" cm="1">
        <f t="array" ref="N5604">IFERROR(_xlfn.IFS(Sales_Pipeline[[#This Row],[Deal_Stage]]="Won",_xlfn.XLOOKUP(Sales_Pipeline[[#This Row],[Product]],Products!$A$2:$A$8,Products!$C$2:$C$8),Sales_Pipeline[[#This Row],[Deal_Stage]]="Lost",_xlfn.XLOOKUP(Sales_Pipeline[[#This Row],[Product]],Products!$A$2:$A$8,Products!$C$2:$C$8)),"")</f>
        <v>1096</v>
      </c>
      <c r="O5604" s="2">
        <v>1193</v>
      </c>
    </row>
    <row r="5605" spans="1:15" x14ac:dyDescent="0.3">
      <c r="A5605" t="s">
        <v>5751</v>
      </c>
      <c r="B5605" t="s">
        <v>32</v>
      </c>
      <c r="C5605" t="str">
        <f>_xlfn.XLOOKUP(Sales_Pipeline[[#This Row],[Sales_Agent]],Sales_Teams[Sales_Agent],Sales_Teams[Manager])</f>
        <v>Celia Rouche</v>
      </c>
      <c r="D5605" t="str">
        <f>_xlfn.XLOOKUP(Sales_Pipeline[[#This Row],[Manager]],Sales_Teams[Manager],Sales_Teams[Regional_Office])</f>
        <v>West</v>
      </c>
      <c r="E5605" t="s">
        <v>8953</v>
      </c>
      <c r="F5605" t="s">
        <v>166</v>
      </c>
      <c r="G5605" t="str">
        <f>IFERROR(_xlfn.XLOOKUP(Sales_Pipeline[[#This Row],[Account]],Accounts!$A$2:$A$86,Accounts!$F$2:$F$86),"")</f>
        <v>United States</v>
      </c>
      <c r="H5605" t="s">
        <v>57</v>
      </c>
      <c r="I5605" s="3">
        <v>42948</v>
      </c>
      <c r="J5605" s="3">
        <v>42968</v>
      </c>
      <c r="K5605" s="8" t="str">
        <f>IF(Sales_Pipeline[[#This Row],[Close_Date]]="","",TEXT(Sales_Pipeline[[#This Row],[Close_Date]],"ddd"))</f>
        <v>Mon</v>
      </c>
      <c r="L5605" s="8" t="str">
        <f>IF(Sales_Pipeline[[#This Row],[Close_Date]]="","",TEXT(Sales_Pipeline[[#This Row],[Close_Date]],"mmm"))</f>
        <v>Aug</v>
      </c>
      <c r="M5605" s="8" t="str">
        <f>IF(Sales_Pipeline[[#This Row],[Close_Date]]="","","Q"&amp;ROUNDUP(MONTH(Sales_Pipeline[[#This Row],[Close_Date]])/3,0))</f>
        <v>Q3</v>
      </c>
      <c r="N5605" s="2" cm="1">
        <f t="array" ref="N5605">IFERROR(_xlfn.IFS(Sales_Pipeline[[#This Row],[Deal_Stage]]="Won",_xlfn.XLOOKUP(Sales_Pipeline[[#This Row],[Product]],Products!$A$2:$A$8,Products!$C$2:$C$8),Sales_Pipeline[[#This Row],[Deal_Stage]]="Lost",_xlfn.XLOOKUP(Sales_Pipeline[[#This Row],[Product]],Products!$A$2:$A$8,Products!$C$2:$C$8)),"")</f>
        <v>4821</v>
      </c>
      <c r="O5605" s="2">
        <v>5049</v>
      </c>
    </row>
    <row r="5606" spans="1:15" x14ac:dyDescent="0.3">
      <c r="A5606" t="s">
        <v>5752</v>
      </c>
      <c r="B5606" t="s">
        <v>32</v>
      </c>
      <c r="C5606" t="str">
        <f>_xlfn.XLOOKUP(Sales_Pipeline[[#This Row],[Sales_Agent]],Sales_Teams[Sales_Agent],Sales_Teams[Manager])</f>
        <v>Celia Rouche</v>
      </c>
      <c r="D5606" t="str">
        <f>_xlfn.XLOOKUP(Sales_Pipeline[[#This Row],[Manager]],Sales_Teams[Manager],Sales_Teams[Regional_Office])</f>
        <v>West</v>
      </c>
      <c r="E5606" t="s">
        <v>8953</v>
      </c>
      <c r="F5606" t="s">
        <v>216</v>
      </c>
      <c r="G5606" t="str">
        <f>IFERROR(_xlfn.XLOOKUP(Sales_Pipeline[[#This Row],[Account]],Accounts!$A$2:$A$86,Accounts!$F$2:$F$86),"")</f>
        <v>United States</v>
      </c>
      <c r="H5606" t="s">
        <v>57</v>
      </c>
      <c r="I5606" s="3">
        <v>42948</v>
      </c>
      <c r="J5606" s="3">
        <v>42966</v>
      </c>
      <c r="K5606" s="8" t="str">
        <f>IF(Sales_Pipeline[[#This Row],[Close_Date]]="","",TEXT(Sales_Pipeline[[#This Row],[Close_Date]],"ddd"))</f>
        <v>Sat</v>
      </c>
      <c r="L5606" s="8" t="str">
        <f>IF(Sales_Pipeline[[#This Row],[Close_Date]]="","",TEXT(Sales_Pipeline[[#This Row],[Close_Date]],"mmm"))</f>
        <v>Aug</v>
      </c>
      <c r="M5606" s="8" t="str">
        <f>IF(Sales_Pipeline[[#This Row],[Close_Date]]="","","Q"&amp;ROUNDUP(MONTH(Sales_Pipeline[[#This Row],[Close_Date]])/3,0))</f>
        <v>Q3</v>
      </c>
      <c r="N5606" s="2" cm="1">
        <f t="array" ref="N5606">IFERROR(_xlfn.IFS(Sales_Pipeline[[#This Row],[Deal_Stage]]="Won",_xlfn.XLOOKUP(Sales_Pipeline[[#This Row],[Product]],Products!$A$2:$A$8,Products!$C$2:$C$8),Sales_Pipeline[[#This Row],[Deal_Stage]]="Lost",_xlfn.XLOOKUP(Sales_Pipeline[[#This Row],[Product]],Products!$A$2:$A$8,Products!$C$2:$C$8)),"")</f>
        <v>4821</v>
      </c>
      <c r="O5606" s="2">
        <v>5300</v>
      </c>
    </row>
    <row r="5607" spans="1:15" x14ac:dyDescent="0.3">
      <c r="A5607" t="s">
        <v>5753</v>
      </c>
      <c r="B5607" t="s">
        <v>32</v>
      </c>
      <c r="C5607" t="str">
        <f>_xlfn.XLOOKUP(Sales_Pipeline[[#This Row],[Sales_Agent]],Sales_Teams[Sales_Agent],Sales_Teams[Manager])</f>
        <v>Celia Rouche</v>
      </c>
      <c r="D5607" t="str">
        <f>_xlfn.XLOOKUP(Sales_Pipeline[[#This Row],[Manager]],Sales_Teams[Manager],Sales_Teams[Regional_Office])</f>
        <v>West</v>
      </c>
      <c r="E5607" t="s">
        <v>76</v>
      </c>
      <c r="F5607" t="s">
        <v>288</v>
      </c>
      <c r="G5607" t="str">
        <f>IFERROR(_xlfn.XLOOKUP(Sales_Pipeline[[#This Row],[Account]],Accounts!$A$2:$A$86,Accounts!$F$2:$F$86),"")</f>
        <v>United States</v>
      </c>
      <c r="H5607" t="s">
        <v>57</v>
      </c>
      <c r="I5607" s="3">
        <v>42948</v>
      </c>
      <c r="J5607" s="3">
        <v>43059</v>
      </c>
      <c r="K5607" s="8" t="str">
        <f>IF(Sales_Pipeline[[#This Row],[Close_Date]]="","",TEXT(Sales_Pipeline[[#This Row],[Close_Date]],"ddd"))</f>
        <v>Mon</v>
      </c>
      <c r="L5607" s="8" t="str">
        <f>IF(Sales_Pipeline[[#This Row],[Close_Date]]="","",TEXT(Sales_Pipeline[[#This Row],[Close_Date]],"mmm"))</f>
        <v>Nov</v>
      </c>
      <c r="M5607" s="8" t="str">
        <f>IF(Sales_Pipeline[[#This Row],[Close_Date]]="","","Q"&amp;ROUNDUP(MONTH(Sales_Pipeline[[#This Row],[Close_Date]])/3,0))</f>
        <v>Q4</v>
      </c>
      <c r="N5607" s="2" cm="1">
        <f t="array" ref="N5607">IFERROR(_xlfn.IFS(Sales_Pipeline[[#This Row],[Deal_Stage]]="Won",_xlfn.XLOOKUP(Sales_Pipeline[[#This Row],[Product]],Products!$A$2:$A$8,Products!$C$2:$C$8),Sales_Pipeline[[#This Row],[Deal_Stage]]="Lost",_xlfn.XLOOKUP(Sales_Pipeline[[#This Row],[Product]],Products!$A$2:$A$8,Products!$C$2:$C$8)),"")</f>
        <v>3393</v>
      </c>
      <c r="O5607" s="2">
        <v>3597</v>
      </c>
    </row>
    <row r="5608" spans="1:15" x14ac:dyDescent="0.3">
      <c r="A5608" t="s">
        <v>5754</v>
      </c>
      <c r="B5608" t="s">
        <v>17</v>
      </c>
      <c r="C5608" t="str">
        <f>_xlfn.XLOOKUP(Sales_Pipeline[[#This Row],[Sales_Agent]],Sales_Teams[Sales_Agent],Sales_Teams[Manager])</f>
        <v>Cara Losch</v>
      </c>
      <c r="D5608" t="str">
        <f>_xlfn.XLOOKUP(Sales_Pipeline[[#This Row],[Manager]],Sales_Teams[Manager],Sales_Teams[Regional_Office])</f>
        <v>East</v>
      </c>
      <c r="E5608" t="s">
        <v>8953</v>
      </c>
      <c r="F5608" t="s">
        <v>96</v>
      </c>
      <c r="G5608" t="str">
        <f>IFERROR(_xlfn.XLOOKUP(Sales_Pipeline[[#This Row],[Account]],Accounts!$A$2:$A$86,Accounts!$F$2:$F$86),"")</f>
        <v>United States</v>
      </c>
      <c r="H5608" t="s">
        <v>82</v>
      </c>
      <c r="I5608" s="3">
        <v>42948</v>
      </c>
      <c r="J5608" s="3">
        <v>43050</v>
      </c>
      <c r="K5608" s="8" t="str">
        <f>IF(Sales_Pipeline[[#This Row],[Close_Date]]="","",TEXT(Sales_Pipeline[[#This Row],[Close_Date]],"ddd"))</f>
        <v>Sat</v>
      </c>
      <c r="L5608" s="8" t="str">
        <f>IF(Sales_Pipeline[[#This Row],[Close_Date]]="","",TEXT(Sales_Pipeline[[#This Row],[Close_Date]],"mmm"))</f>
        <v>Nov</v>
      </c>
      <c r="M5608" s="8" t="str">
        <f>IF(Sales_Pipeline[[#This Row],[Close_Date]]="","","Q"&amp;ROUNDUP(MONTH(Sales_Pipeline[[#This Row],[Close_Date]])/3,0))</f>
        <v>Q4</v>
      </c>
      <c r="N5608" s="2" cm="1">
        <f t="array" ref="N5608">IFERROR(_xlfn.IFS(Sales_Pipeline[[#This Row],[Deal_Stage]]="Won",_xlfn.XLOOKUP(Sales_Pipeline[[#This Row],[Product]],Products!$A$2:$A$8,Products!$C$2:$C$8),Sales_Pipeline[[#This Row],[Deal_Stage]]="Lost",_xlfn.XLOOKUP(Sales_Pipeline[[#This Row],[Product]],Products!$A$2:$A$8,Products!$C$2:$C$8)),"")</f>
        <v>4821</v>
      </c>
      <c r="O5608" s="2">
        <v>0</v>
      </c>
    </row>
    <row r="5609" spans="1:15" x14ac:dyDescent="0.3">
      <c r="A5609" t="s">
        <v>5755</v>
      </c>
      <c r="B5609" t="s">
        <v>44</v>
      </c>
      <c r="C5609" t="str">
        <f>_xlfn.XLOOKUP(Sales_Pipeline[[#This Row],[Sales_Agent]],Sales_Teams[Sales_Agent],Sales_Teams[Manager])</f>
        <v>Summer Sewald</v>
      </c>
      <c r="D5609" t="str">
        <f>_xlfn.XLOOKUP(Sales_Pipeline[[#This Row],[Manager]],Sales_Teams[Manager],Sales_Teams[Regional_Office])</f>
        <v>West</v>
      </c>
      <c r="E5609" t="s">
        <v>76</v>
      </c>
      <c r="G5609" t="str">
        <f>IFERROR(_xlfn.XLOOKUP(Sales_Pipeline[[#This Row],[Account]],Accounts!$A$2:$A$86,Accounts!$F$2:$F$86),"")</f>
        <v/>
      </c>
      <c r="H5609" t="s">
        <v>77</v>
      </c>
      <c r="I5609" s="3">
        <v>42948</v>
      </c>
      <c r="K5609" s="8" t="str">
        <f>IF(Sales_Pipeline[[#This Row],[Close_Date]]="","",TEXT(Sales_Pipeline[[#This Row],[Close_Date]],"ddd"))</f>
        <v/>
      </c>
      <c r="L5609" s="8" t="str">
        <f>IF(Sales_Pipeline[[#This Row],[Close_Date]]="","",TEXT(Sales_Pipeline[[#This Row],[Close_Date]],"mmm"))</f>
        <v/>
      </c>
      <c r="M5609" s="8" t="str">
        <f>IF(Sales_Pipeline[[#This Row],[Close_Date]]="","","Q"&amp;ROUNDUP(MONTH(Sales_Pipeline[[#This Row],[Close_Date]])/3,0))</f>
        <v/>
      </c>
      <c r="N5609" s="2" t="str" cm="1">
        <f t="array" ref="N5609">IFERROR(_xlfn.IFS(Sales_Pipeline[[#This Row],[Deal_Stage]]="Won",_xlfn.XLOOKUP(Sales_Pipeline[[#This Row],[Product]],Products!$A$2:$A$8,Products!$C$2:$C$8),Sales_Pipeline[[#This Row],[Deal_Stage]]="Lost",_xlfn.XLOOKUP(Sales_Pipeline[[#This Row],[Product]],Products!$A$2:$A$8,Products!$C$2:$C$8)),"")</f>
        <v/>
      </c>
      <c r="O5609" s="2">
        <v>0</v>
      </c>
    </row>
    <row r="5610" spans="1:15" x14ac:dyDescent="0.3">
      <c r="A5610" t="s">
        <v>5756</v>
      </c>
      <c r="B5610" t="s">
        <v>44</v>
      </c>
      <c r="C5610" t="str">
        <f>_xlfn.XLOOKUP(Sales_Pipeline[[#This Row],[Sales_Agent]],Sales_Teams[Sales_Agent],Sales_Teams[Manager])</f>
        <v>Summer Sewald</v>
      </c>
      <c r="D5610" t="str">
        <f>_xlfn.XLOOKUP(Sales_Pipeline[[#This Row],[Manager]],Sales_Teams[Manager],Sales_Teams[Regional_Office])</f>
        <v>West</v>
      </c>
      <c r="E5610" t="s">
        <v>63</v>
      </c>
      <c r="F5610" t="s">
        <v>87</v>
      </c>
      <c r="G5610" t="str">
        <f>IFERROR(_xlfn.XLOOKUP(Sales_Pipeline[[#This Row],[Account]],Accounts!$A$2:$A$86,Accounts!$F$2:$F$86),"")</f>
        <v>United States</v>
      </c>
      <c r="H5610" t="s">
        <v>57</v>
      </c>
      <c r="I5610" s="3">
        <v>42948</v>
      </c>
      <c r="J5610" s="3">
        <v>42953</v>
      </c>
      <c r="K5610" s="8" t="str">
        <f>IF(Sales_Pipeline[[#This Row],[Close_Date]]="","",TEXT(Sales_Pipeline[[#This Row],[Close_Date]],"ddd"))</f>
        <v>Sun</v>
      </c>
      <c r="L5610" s="8" t="str">
        <f>IF(Sales_Pipeline[[#This Row],[Close_Date]]="","",TEXT(Sales_Pipeline[[#This Row],[Close_Date]],"mmm"))</f>
        <v>Aug</v>
      </c>
      <c r="M5610" s="8" t="str">
        <f>IF(Sales_Pipeline[[#This Row],[Close_Date]]="","","Q"&amp;ROUNDUP(MONTH(Sales_Pipeline[[#This Row],[Close_Date]])/3,0))</f>
        <v>Q3</v>
      </c>
      <c r="N5610" s="2" cm="1">
        <f t="array" ref="N5610">IFERROR(_xlfn.IFS(Sales_Pipeline[[#This Row],[Deal_Stage]]="Won",_xlfn.XLOOKUP(Sales_Pipeline[[#This Row],[Product]],Products!$A$2:$A$8,Products!$C$2:$C$8),Sales_Pipeline[[#This Row],[Deal_Stage]]="Lost",_xlfn.XLOOKUP(Sales_Pipeline[[#This Row],[Product]],Products!$A$2:$A$8,Products!$C$2:$C$8)),"")</f>
        <v>550</v>
      </c>
      <c r="O5610" s="2">
        <v>606</v>
      </c>
    </row>
    <row r="5611" spans="1:15" x14ac:dyDescent="0.3">
      <c r="A5611" t="s">
        <v>5757</v>
      </c>
      <c r="B5611" t="s">
        <v>20</v>
      </c>
      <c r="C5611" t="str">
        <f>_xlfn.XLOOKUP(Sales_Pipeline[[#This Row],[Sales_Agent]],Sales_Teams[Sales_Agent],Sales_Teams[Manager])</f>
        <v>Cara Losch</v>
      </c>
      <c r="D5611" t="str">
        <f>_xlfn.XLOOKUP(Sales_Pipeline[[#This Row],[Manager]],Sales_Teams[Manager],Sales_Teams[Regional_Office])</f>
        <v>East</v>
      </c>
      <c r="E5611" t="s">
        <v>55</v>
      </c>
      <c r="F5611" t="s">
        <v>234</v>
      </c>
      <c r="G5611" t="str">
        <f>IFERROR(_xlfn.XLOOKUP(Sales_Pipeline[[#This Row],[Account]],Accounts!$A$2:$A$86,Accounts!$F$2:$F$86),"")</f>
        <v>United States</v>
      </c>
      <c r="H5611" t="s">
        <v>57</v>
      </c>
      <c r="I5611" s="3">
        <v>42949</v>
      </c>
      <c r="J5611" s="3">
        <v>43048</v>
      </c>
      <c r="K5611" s="8" t="str">
        <f>IF(Sales_Pipeline[[#This Row],[Close_Date]]="","",TEXT(Sales_Pipeline[[#This Row],[Close_Date]],"ddd"))</f>
        <v>Thu</v>
      </c>
      <c r="L5611" s="8" t="str">
        <f>IF(Sales_Pipeline[[#This Row],[Close_Date]]="","",TEXT(Sales_Pipeline[[#This Row],[Close_Date]],"mmm"))</f>
        <v>Nov</v>
      </c>
      <c r="M5611" s="8" t="str">
        <f>IF(Sales_Pipeline[[#This Row],[Close_Date]]="","","Q"&amp;ROUNDUP(MONTH(Sales_Pipeline[[#This Row],[Close_Date]])/3,0))</f>
        <v>Q4</v>
      </c>
      <c r="N5611" s="2" cm="1">
        <f t="array" ref="N5611">IFERROR(_xlfn.IFS(Sales_Pipeline[[#This Row],[Deal_Stage]]="Won",_xlfn.XLOOKUP(Sales_Pipeline[[#This Row],[Product]],Products!$A$2:$A$8,Products!$C$2:$C$8),Sales_Pipeline[[#This Row],[Deal_Stage]]="Lost",_xlfn.XLOOKUP(Sales_Pipeline[[#This Row],[Product]],Products!$A$2:$A$8,Products!$C$2:$C$8)),"")</f>
        <v>1096</v>
      </c>
      <c r="O5611" s="2">
        <v>1123</v>
      </c>
    </row>
    <row r="5612" spans="1:15" x14ac:dyDescent="0.3">
      <c r="A5612" t="s">
        <v>5758</v>
      </c>
      <c r="B5612" t="s">
        <v>20</v>
      </c>
      <c r="C5612" t="str">
        <f>_xlfn.XLOOKUP(Sales_Pipeline[[#This Row],[Sales_Agent]],Sales_Teams[Sales_Agent],Sales_Teams[Manager])</f>
        <v>Cara Losch</v>
      </c>
      <c r="D5612" t="str">
        <f>_xlfn.XLOOKUP(Sales_Pipeline[[#This Row],[Manager]],Sales_Teams[Manager],Sales_Teams[Regional_Office])</f>
        <v>East</v>
      </c>
      <c r="E5612" t="s">
        <v>8953</v>
      </c>
      <c r="F5612" t="s">
        <v>256</v>
      </c>
      <c r="G5612" t="str">
        <f>IFERROR(_xlfn.XLOOKUP(Sales_Pipeline[[#This Row],[Account]],Accounts!$A$2:$A$86,Accounts!$F$2:$F$86),"")</f>
        <v>United States</v>
      </c>
      <c r="H5612" t="s">
        <v>57</v>
      </c>
      <c r="I5612" s="3">
        <v>42949</v>
      </c>
      <c r="J5612" s="3">
        <v>42959</v>
      </c>
      <c r="K5612" s="8" t="str">
        <f>IF(Sales_Pipeline[[#This Row],[Close_Date]]="","",TEXT(Sales_Pipeline[[#This Row],[Close_Date]],"ddd"))</f>
        <v>Sat</v>
      </c>
      <c r="L5612" s="8" t="str">
        <f>IF(Sales_Pipeline[[#This Row],[Close_Date]]="","",TEXT(Sales_Pipeline[[#This Row],[Close_Date]],"mmm"))</f>
        <v>Aug</v>
      </c>
      <c r="M5612" s="8" t="str">
        <f>IF(Sales_Pipeline[[#This Row],[Close_Date]]="","","Q"&amp;ROUNDUP(MONTH(Sales_Pipeline[[#This Row],[Close_Date]])/3,0))</f>
        <v>Q3</v>
      </c>
      <c r="N5612" s="2" cm="1">
        <f t="array" ref="N5612">IFERROR(_xlfn.IFS(Sales_Pipeline[[#This Row],[Deal_Stage]]="Won",_xlfn.XLOOKUP(Sales_Pipeline[[#This Row],[Product]],Products!$A$2:$A$8,Products!$C$2:$C$8),Sales_Pipeline[[#This Row],[Deal_Stage]]="Lost",_xlfn.XLOOKUP(Sales_Pipeline[[#This Row],[Product]],Products!$A$2:$A$8,Products!$C$2:$C$8)),"")</f>
        <v>4821</v>
      </c>
      <c r="O5612" s="2">
        <v>5205</v>
      </c>
    </row>
    <row r="5613" spans="1:15" x14ac:dyDescent="0.3">
      <c r="A5613" t="s">
        <v>5759</v>
      </c>
      <c r="B5613" t="s">
        <v>25</v>
      </c>
      <c r="C5613" t="str">
        <f>_xlfn.XLOOKUP(Sales_Pipeline[[#This Row],[Sales_Agent]],Sales_Teams[Sales_Agent],Sales_Teams[Manager])</f>
        <v>Rocco Neubert</v>
      </c>
      <c r="D5613" t="str">
        <f>_xlfn.XLOOKUP(Sales_Pipeline[[#This Row],[Manager]],Sales_Teams[Manager],Sales_Teams[Regional_Office])</f>
        <v>East</v>
      </c>
      <c r="E5613" t="s">
        <v>63</v>
      </c>
      <c r="F5613" t="s">
        <v>293</v>
      </c>
      <c r="G5613" t="str">
        <f>IFERROR(_xlfn.XLOOKUP(Sales_Pipeline[[#This Row],[Account]],Accounts!$A$2:$A$86,Accounts!$F$2:$F$86),"")</f>
        <v>United States</v>
      </c>
      <c r="H5613" t="s">
        <v>57</v>
      </c>
      <c r="I5613" s="3">
        <v>42949</v>
      </c>
      <c r="J5613" s="3">
        <v>43040</v>
      </c>
      <c r="K5613" s="8" t="str">
        <f>IF(Sales_Pipeline[[#This Row],[Close_Date]]="","",TEXT(Sales_Pipeline[[#This Row],[Close_Date]],"ddd"))</f>
        <v>Wed</v>
      </c>
      <c r="L5613" s="8" t="str">
        <f>IF(Sales_Pipeline[[#This Row],[Close_Date]]="","",TEXT(Sales_Pipeline[[#This Row],[Close_Date]],"mmm"))</f>
        <v>Nov</v>
      </c>
      <c r="M5613" s="8" t="str">
        <f>IF(Sales_Pipeline[[#This Row],[Close_Date]]="","","Q"&amp;ROUNDUP(MONTH(Sales_Pipeline[[#This Row],[Close_Date]])/3,0))</f>
        <v>Q4</v>
      </c>
      <c r="N5613" s="2" cm="1">
        <f t="array" ref="N5613">IFERROR(_xlfn.IFS(Sales_Pipeline[[#This Row],[Deal_Stage]]="Won",_xlfn.XLOOKUP(Sales_Pipeline[[#This Row],[Product]],Products!$A$2:$A$8,Products!$C$2:$C$8),Sales_Pipeline[[#This Row],[Deal_Stage]]="Lost",_xlfn.XLOOKUP(Sales_Pipeline[[#This Row],[Product]],Products!$A$2:$A$8,Products!$C$2:$C$8)),"")</f>
        <v>550</v>
      </c>
      <c r="O5613" s="2">
        <v>592</v>
      </c>
    </row>
    <row r="5614" spans="1:15" x14ac:dyDescent="0.3">
      <c r="A5614" t="s">
        <v>5760</v>
      </c>
      <c r="B5614" t="s">
        <v>25</v>
      </c>
      <c r="C5614" t="str">
        <f>_xlfn.XLOOKUP(Sales_Pipeline[[#This Row],[Sales_Agent]],Sales_Teams[Sales_Agent],Sales_Teams[Manager])</f>
        <v>Rocco Neubert</v>
      </c>
      <c r="D5614" t="str">
        <f>_xlfn.XLOOKUP(Sales_Pipeline[[#This Row],[Manager]],Sales_Teams[Manager],Sales_Teams[Regional_Office])</f>
        <v>East</v>
      </c>
      <c r="E5614" t="s">
        <v>84</v>
      </c>
      <c r="F5614" t="s">
        <v>206</v>
      </c>
      <c r="G5614" t="str">
        <f>IFERROR(_xlfn.XLOOKUP(Sales_Pipeline[[#This Row],[Account]],Accounts!$A$2:$A$86,Accounts!$F$2:$F$86),"")</f>
        <v>United States</v>
      </c>
      <c r="H5614" t="s">
        <v>57</v>
      </c>
      <c r="I5614" s="3">
        <v>42949</v>
      </c>
      <c r="J5614" s="3">
        <v>42961</v>
      </c>
      <c r="K5614" s="8" t="str">
        <f>IF(Sales_Pipeline[[#This Row],[Close_Date]]="","",TEXT(Sales_Pipeline[[#This Row],[Close_Date]],"ddd"))</f>
        <v>Mon</v>
      </c>
      <c r="L5614" s="8" t="str">
        <f>IF(Sales_Pipeline[[#This Row],[Close_Date]]="","",TEXT(Sales_Pipeline[[#This Row],[Close_Date]],"mmm"))</f>
        <v>Aug</v>
      </c>
      <c r="M5614" s="8" t="str">
        <f>IF(Sales_Pipeline[[#This Row],[Close_Date]]="","","Q"&amp;ROUNDUP(MONTH(Sales_Pipeline[[#This Row],[Close_Date]])/3,0))</f>
        <v>Q3</v>
      </c>
      <c r="N5614" s="2" cm="1">
        <f t="array" ref="N5614">IFERROR(_xlfn.IFS(Sales_Pipeline[[#This Row],[Deal_Stage]]="Won",_xlfn.XLOOKUP(Sales_Pipeline[[#This Row],[Product]],Products!$A$2:$A$8,Products!$C$2:$C$8),Sales_Pipeline[[#This Row],[Deal_Stage]]="Lost",_xlfn.XLOOKUP(Sales_Pipeline[[#This Row],[Product]],Products!$A$2:$A$8,Products!$C$2:$C$8)),"")</f>
        <v>5482</v>
      </c>
      <c r="O5614" s="2">
        <v>6284</v>
      </c>
    </row>
    <row r="5615" spans="1:15" x14ac:dyDescent="0.3">
      <c r="A5615" t="s">
        <v>5761</v>
      </c>
      <c r="B5615" t="s">
        <v>13</v>
      </c>
      <c r="C5615" t="str">
        <f>_xlfn.XLOOKUP(Sales_Pipeline[[#This Row],[Sales_Agent]],Sales_Teams[Sales_Agent],Sales_Teams[Manager])</f>
        <v>Melvin Marxen</v>
      </c>
      <c r="D5615" t="str">
        <f>_xlfn.XLOOKUP(Sales_Pipeline[[#This Row],[Manager]],Sales_Teams[Manager],Sales_Teams[Regional_Office])</f>
        <v>Central</v>
      </c>
      <c r="E5615" t="s">
        <v>61</v>
      </c>
      <c r="F5615" t="s">
        <v>105</v>
      </c>
      <c r="G5615" t="str">
        <f>IFERROR(_xlfn.XLOOKUP(Sales_Pipeline[[#This Row],[Account]],Accounts!$A$2:$A$86,Accounts!$F$2:$F$86),"")</f>
        <v>United States</v>
      </c>
      <c r="H5615" t="s">
        <v>82</v>
      </c>
      <c r="I5615" s="3">
        <v>42949</v>
      </c>
      <c r="J5615" s="3">
        <v>43046</v>
      </c>
      <c r="K5615" s="8" t="str">
        <f>IF(Sales_Pipeline[[#This Row],[Close_Date]]="","",TEXT(Sales_Pipeline[[#This Row],[Close_Date]],"ddd"))</f>
        <v>Tue</v>
      </c>
      <c r="L5615" s="8" t="str">
        <f>IF(Sales_Pipeline[[#This Row],[Close_Date]]="","",TEXT(Sales_Pipeline[[#This Row],[Close_Date]],"mmm"))</f>
        <v>Nov</v>
      </c>
      <c r="M5615" s="8" t="str">
        <f>IF(Sales_Pipeline[[#This Row],[Close_Date]]="","","Q"&amp;ROUNDUP(MONTH(Sales_Pipeline[[#This Row],[Close_Date]])/3,0))</f>
        <v>Q4</v>
      </c>
      <c r="N5615" s="2" cm="1">
        <f t="array" ref="N5615">IFERROR(_xlfn.IFS(Sales_Pipeline[[#This Row],[Deal_Stage]]="Won",_xlfn.XLOOKUP(Sales_Pipeline[[#This Row],[Product]],Products!$A$2:$A$8,Products!$C$2:$C$8),Sales_Pipeline[[#This Row],[Deal_Stage]]="Lost",_xlfn.XLOOKUP(Sales_Pipeline[[#This Row],[Product]],Products!$A$2:$A$8,Products!$C$2:$C$8)),"")</f>
        <v>55</v>
      </c>
      <c r="O5615" s="2">
        <v>0</v>
      </c>
    </row>
    <row r="5616" spans="1:15" x14ac:dyDescent="0.3">
      <c r="A5616" t="s">
        <v>5762</v>
      </c>
      <c r="B5616" t="s">
        <v>36</v>
      </c>
      <c r="C5616" t="str">
        <f>_xlfn.XLOOKUP(Sales_Pipeline[[#This Row],[Sales_Agent]],Sales_Teams[Sales_Agent],Sales_Teams[Manager])</f>
        <v>Celia Rouche</v>
      </c>
      <c r="D5616" t="str">
        <f>_xlfn.XLOOKUP(Sales_Pipeline[[#This Row],[Manager]],Sales_Teams[Manager],Sales_Teams[Regional_Office])</f>
        <v>West</v>
      </c>
      <c r="E5616" t="s">
        <v>76</v>
      </c>
      <c r="F5616" t="s">
        <v>114</v>
      </c>
      <c r="G5616" t="str">
        <f>IFERROR(_xlfn.XLOOKUP(Sales_Pipeline[[#This Row],[Account]],Accounts!$A$2:$A$86,Accounts!$F$2:$F$86),"")</f>
        <v>United States</v>
      </c>
      <c r="H5616" t="s">
        <v>82</v>
      </c>
      <c r="I5616" s="3">
        <v>42949</v>
      </c>
      <c r="J5616" s="3">
        <v>42957</v>
      </c>
      <c r="K5616" s="8" t="str">
        <f>IF(Sales_Pipeline[[#This Row],[Close_Date]]="","",TEXT(Sales_Pipeline[[#This Row],[Close_Date]],"ddd"))</f>
        <v>Thu</v>
      </c>
      <c r="L5616" s="8" t="str">
        <f>IF(Sales_Pipeline[[#This Row],[Close_Date]]="","",TEXT(Sales_Pipeline[[#This Row],[Close_Date]],"mmm"))</f>
        <v>Aug</v>
      </c>
      <c r="M5616" s="8" t="str">
        <f>IF(Sales_Pipeline[[#This Row],[Close_Date]]="","","Q"&amp;ROUNDUP(MONTH(Sales_Pipeline[[#This Row],[Close_Date]])/3,0))</f>
        <v>Q3</v>
      </c>
      <c r="N5616" s="2" cm="1">
        <f t="array" ref="N5616">IFERROR(_xlfn.IFS(Sales_Pipeline[[#This Row],[Deal_Stage]]="Won",_xlfn.XLOOKUP(Sales_Pipeline[[#This Row],[Product]],Products!$A$2:$A$8,Products!$C$2:$C$8),Sales_Pipeline[[#This Row],[Deal_Stage]]="Lost",_xlfn.XLOOKUP(Sales_Pipeline[[#This Row],[Product]],Products!$A$2:$A$8,Products!$C$2:$C$8)),"")</f>
        <v>3393</v>
      </c>
      <c r="O5616" s="2">
        <v>0</v>
      </c>
    </row>
    <row r="5617" spans="1:15" x14ac:dyDescent="0.3">
      <c r="A5617" t="s">
        <v>5763</v>
      </c>
      <c r="B5617" t="s">
        <v>40</v>
      </c>
      <c r="C5617" t="str">
        <f>_xlfn.XLOOKUP(Sales_Pipeline[[#This Row],[Sales_Agent]],Sales_Teams[Sales_Agent],Sales_Teams[Manager])</f>
        <v>Summer Sewald</v>
      </c>
      <c r="D5617" t="str">
        <f>_xlfn.XLOOKUP(Sales_Pipeline[[#This Row],[Manager]],Sales_Teams[Manager],Sales_Teams[Regional_Office])</f>
        <v>West</v>
      </c>
      <c r="E5617" t="s">
        <v>8953</v>
      </c>
      <c r="F5617" t="s">
        <v>201</v>
      </c>
      <c r="G5617" t="str">
        <f>IFERROR(_xlfn.XLOOKUP(Sales_Pipeline[[#This Row],[Account]],Accounts!$A$2:$A$86,Accounts!$F$2:$F$86),"")</f>
        <v>United States</v>
      </c>
      <c r="H5617" t="s">
        <v>82</v>
      </c>
      <c r="I5617" s="3">
        <v>42949</v>
      </c>
      <c r="J5617" s="3">
        <v>43041</v>
      </c>
      <c r="K5617" s="8" t="str">
        <f>IF(Sales_Pipeline[[#This Row],[Close_Date]]="","",TEXT(Sales_Pipeline[[#This Row],[Close_Date]],"ddd"))</f>
        <v>Thu</v>
      </c>
      <c r="L5617" s="8" t="str">
        <f>IF(Sales_Pipeline[[#This Row],[Close_Date]]="","",TEXT(Sales_Pipeline[[#This Row],[Close_Date]],"mmm"))</f>
        <v>Nov</v>
      </c>
      <c r="M5617" s="8" t="str">
        <f>IF(Sales_Pipeline[[#This Row],[Close_Date]]="","","Q"&amp;ROUNDUP(MONTH(Sales_Pipeline[[#This Row],[Close_Date]])/3,0))</f>
        <v>Q4</v>
      </c>
      <c r="N5617" s="2" cm="1">
        <f t="array" ref="N5617">IFERROR(_xlfn.IFS(Sales_Pipeline[[#This Row],[Deal_Stage]]="Won",_xlfn.XLOOKUP(Sales_Pipeline[[#This Row],[Product]],Products!$A$2:$A$8,Products!$C$2:$C$8),Sales_Pipeline[[#This Row],[Deal_Stage]]="Lost",_xlfn.XLOOKUP(Sales_Pipeline[[#This Row],[Product]],Products!$A$2:$A$8,Products!$C$2:$C$8)),"")</f>
        <v>4821</v>
      </c>
      <c r="O5617" s="2">
        <v>0</v>
      </c>
    </row>
    <row r="5618" spans="1:15" x14ac:dyDescent="0.3">
      <c r="A5618" t="s">
        <v>5764</v>
      </c>
      <c r="B5618" t="s">
        <v>40</v>
      </c>
      <c r="C5618" t="str">
        <f>_xlfn.XLOOKUP(Sales_Pipeline[[#This Row],[Sales_Agent]],Sales_Teams[Sales_Agent],Sales_Teams[Manager])</f>
        <v>Summer Sewald</v>
      </c>
      <c r="D5618" t="str">
        <f>_xlfn.XLOOKUP(Sales_Pipeline[[#This Row],[Manager]],Sales_Teams[Manager],Sales_Teams[Regional_Office])</f>
        <v>West</v>
      </c>
      <c r="E5618" t="s">
        <v>84</v>
      </c>
      <c r="F5618" t="s">
        <v>173</v>
      </c>
      <c r="G5618" t="str">
        <f>IFERROR(_xlfn.XLOOKUP(Sales_Pipeline[[#This Row],[Account]],Accounts!$A$2:$A$86,Accounts!$F$2:$F$86),"")</f>
        <v>United States</v>
      </c>
      <c r="H5618" t="s">
        <v>57</v>
      </c>
      <c r="I5618" s="3">
        <v>42949</v>
      </c>
      <c r="J5618" s="3">
        <v>42952</v>
      </c>
      <c r="K5618" s="8" t="str">
        <f>IF(Sales_Pipeline[[#This Row],[Close_Date]]="","",TEXT(Sales_Pipeline[[#This Row],[Close_Date]],"ddd"))</f>
        <v>Sat</v>
      </c>
      <c r="L5618" s="8" t="str">
        <f>IF(Sales_Pipeline[[#This Row],[Close_Date]]="","",TEXT(Sales_Pipeline[[#This Row],[Close_Date]],"mmm"))</f>
        <v>Aug</v>
      </c>
      <c r="M5618" s="8" t="str">
        <f>IF(Sales_Pipeline[[#This Row],[Close_Date]]="","","Q"&amp;ROUNDUP(MONTH(Sales_Pipeline[[#This Row],[Close_Date]])/3,0))</f>
        <v>Q3</v>
      </c>
      <c r="N5618" s="2" cm="1">
        <f t="array" ref="N5618">IFERROR(_xlfn.IFS(Sales_Pipeline[[#This Row],[Deal_Stage]]="Won",_xlfn.XLOOKUP(Sales_Pipeline[[#This Row],[Product]],Products!$A$2:$A$8,Products!$C$2:$C$8),Sales_Pipeline[[#This Row],[Deal_Stage]]="Lost",_xlfn.XLOOKUP(Sales_Pipeline[[#This Row],[Product]],Products!$A$2:$A$8,Products!$C$2:$C$8)),"")</f>
        <v>5482</v>
      </c>
      <c r="O5618" s="2">
        <v>4231</v>
      </c>
    </row>
    <row r="5619" spans="1:15" x14ac:dyDescent="0.3">
      <c r="A5619" t="s">
        <v>5765</v>
      </c>
      <c r="B5619" t="s">
        <v>10</v>
      </c>
      <c r="C5619" t="str">
        <f>_xlfn.XLOOKUP(Sales_Pipeline[[#This Row],[Sales_Agent]],Sales_Teams[Sales_Agent],Sales_Teams[Manager])</f>
        <v>Melvin Marxen</v>
      </c>
      <c r="D5619" t="str">
        <f>_xlfn.XLOOKUP(Sales_Pipeline[[#This Row],[Manager]],Sales_Teams[Manager],Sales_Teams[Regional_Office])</f>
        <v>Central</v>
      </c>
      <c r="E5619" t="s">
        <v>63</v>
      </c>
      <c r="G5619" t="str">
        <f>IFERROR(_xlfn.XLOOKUP(Sales_Pipeline[[#This Row],[Account]],Accounts!$A$2:$A$86,Accounts!$F$2:$F$86),"")</f>
        <v/>
      </c>
      <c r="H5619" t="s">
        <v>77</v>
      </c>
      <c r="I5619" s="3">
        <v>42949</v>
      </c>
      <c r="K5619" s="8" t="str">
        <f>IF(Sales_Pipeline[[#This Row],[Close_Date]]="","",TEXT(Sales_Pipeline[[#This Row],[Close_Date]],"ddd"))</f>
        <v/>
      </c>
      <c r="L5619" s="8" t="str">
        <f>IF(Sales_Pipeline[[#This Row],[Close_Date]]="","",TEXT(Sales_Pipeline[[#This Row],[Close_Date]],"mmm"))</f>
        <v/>
      </c>
      <c r="M5619" s="8" t="str">
        <f>IF(Sales_Pipeline[[#This Row],[Close_Date]]="","","Q"&amp;ROUNDUP(MONTH(Sales_Pipeline[[#This Row],[Close_Date]])/3,0))</f>
        <v/>
      </c>
      <c r="N5619" s="2" t="str" cm="1">
        <f t="array" ref="N5619">IFERROR(_xlfn.IFS(Sales_Pipeline[[#This Row],[Deal_Stage]]="Won",_xlfn.XLOOKUP(Sales_Pipeline[[#This Row],[Product]],Products!$A$2:$A$8,Products!$C$2:$C$8),Sales_Pipeline[[#This Row],[Deal_Stage]]="Lost",_xlfn.XLOOKUP(Sales_Pipeline[[#This Row],[Product]],Products!$A$2:$A$8,Products!$C$2:$C$8)),"")</f>
        <v/>
      </c>
      <c r="O5619" s="2">
        <v>0</v>
      </c>
    </row>
    <row r="5620" spans="1:15" x14ac:dyDescent="0.3">
      <c r="A5620" t="s">
        <v>5766</v>
      </c>
      <c r="B5620" t="s">
        <v>8</v>
      </c>
      <c r="C5620" t="str">
        <f>_xlfn.XLOOKUP(Sales_Pipeline[[#This Row],[Sales_Agent]],Sales_Teams[Sales_Agent],Sales_Teams[Manager])</f>
        <v>Dustin Brinkmann</v>
      </c>
      <c r="D5620" t="str">
        <f>_xlfn.XLOOKUP(Sales_Pipeline[[#This Row],[Manager]],Sales_Teams[Manager],Sales_Teams[Regional_Office])</f>
        <v>Central</v>
      </c>
      <c r="E5620" t="s">
        <v>84</v>
      </c>
      <c r="F5620" t="s">
        <v>105</v>
      </c>
      <c r="G5620" t="str">
        <f>IFERROR(_xlfn.XLOOKUP(Sales_Pipeline[[#This Row],[Account]],Accounts!$A$2:$A$86,Accounts!$F$2:$F$86),"")</f>
        <v>United States</v>
      </c>
      <c r="H5620" t="s">
        <v>82</v>
      </c>
      <c r="I5620" s="3">
        <v>42949</v>
      </c>
      <c r="J5620" s="3">
        <v>42960</v>
      </c>
      <c r="K5620" s="8" t="str">
        <f>IF(Sales_Pipeline[[#This Row],[Close_Date]]="","",TEXT(Sales_Pipeline[[#This Row],[Close_Date]],"ddd"))</f>
        <v>Sun</v>
      </c>
      <c r="L5620" s="8" t="str">
        <f>IF(Sales_Pipeline[[#This Row],[Close_Date]]="","",TEXT(Sales_Pipeline[[#This Row],[Close_Date]],"mmm"))</f>
        <v>Aug</v>
      </c>
      <c r="M5620" s="8" t="str">
        <f>IF(Sales_Pipeline[[#This Row],[Close_Date]]="","","Q"&amp;ROUNDUP(MONTH(Sales_Pipeline[[#This Row],[Close_Date]])/3,0))</f>
        <v>Q3</v>
      </c>
      <c r="N5620" s="2" cm="1">
        <f t="array" ref="N5620">IFERROR(_xlfn.IFS(Sales_Pipeline[[#This Row],[Deal_Stage]]="Won",_xlfn.XLOOKUP(Sales_Pipeline[[#This Row],[Product]],Products!$A$2:$A$8,Products!$C$2:$C$8),Sales_Pipeline[[#This Row],[Deal_Stage]]="Lost",_xlfn.XLOOKUP(Sales_Pipeline[[#This Row],[Product]],Products!$A$2:$A$8,Products!$C$2:$C$8)),"")</f>
        <v>5482</v>
      </c>
      <c r="O5620" s="2">
        <v>0</v>
      </c>
    </row>
    <row r="5621" spans="1:15" x14ac:dyDescent="0.3">
      <c r="A5621" t="s">
        <v>5767</v>
      </c>
      <c r="B5621" t="s">
        <v>8</v>
      </c>
      <c r="C5621" t="str">
        <f>_xlfn.XLOOKUP(Sales_Pipeline[[#This Row],[Sales_Agent]],Sales_Teams[Sales_Agent],Sales_Teams[Manager])</f>
        <v>Dustin Brinkmann</v>
      </c>
      <c r="D5621" t="str">
        <f>_xlfn.XLOOKUP(Sales_Pipeline[[#This Row],[Manager]],Sales_Teams[Manager],Sales_Teams[Regional_Office])</f>
        <v>Central</v>
      </c>
      <c r="E5621" t="s">
        <v>76</v>
      </c>
      <c r="F5621" t="s">
        <v>74</v>
      </c>
      <c r="G5621" t="str">
        <f>IFERROR(_xlfn.XLOOKUP(Sales_Pipeline[[#This Row],[Account]],Accounts!$A$2:$A$86,Accounts!$F$2:$F$86),"")</f>
        <v>United States</v>
      </c>
      <c r="H5621" t="s">
        <v>82</v>
      </c>
      <c r="I5621" s="3">
        <v>42949</v>
      </c>
      <c r="J5621" s="3">
        <v>42960</v>
      </c>
      <c r="K5621" s="8" t="str">
        <f>IF(Sales_Pipeline[[#This Row],[Close_Date]]="","",TEXT(Sales_Pipeline[[#This Row],[Close_Date]],"ddd"))</f>
        <v>Sun</v>
      </c>
      <c r="L5621" s="8" t="str">
        <f>IF(Sales_Pipeline[[#This Row],[Close_Date]]="","",TEXT(Sales_Pipeline[[#This Row],[Close_Date]],"mmm"))</f>
        <v>Aug</v>
      </c>
      <c r="M5621" s="8" t="str">
        <f>IF(Sales_Pipeline[[#This Row],[Close_Date]]="","","Q"&amp;ROUNDUP(MONTH(Sales_Pipeline[[#This Row],[Close_Date]])/3,0))</f>
        <v>Q3</v>
      </c>
      <c r="N5621" s="2" cm="1">
        <f t="array" ref="N5621">IFERROR(_xlfn.IFS(Sales_Pipeline[[#This Row],[Deal_Stage]]="Won",_xlfn.XLOOKUP(Sales_Pipeline[[#This Row],[Product]],Products!$A$2:$A$8,Products!$C$2:$C$8),Sales_Pipeline[[#This Row],[Deal_Stage]]="Lost",_xlfn.XLOOKUP(Sales_Pipeline[[#This Row],[Product]],Products!$A$2:$A$8,Products!$C$2:$C$8)),"")</f>
        <v>3393</v>
      </c>
      <c r="O5621" s="2">
        <v>0</v>
      </c>
    </row>
    <row r="5622" spans="1:15" x14ac:dyDescent="0.3">
      <c r="A5622" t="s">
        <v>5768</v>
      </c>
      <c r="B5622" t="s">
        <v>9</v>
      </c>
      <c r="C5622" t="str">
        <f>_xlfn.XLOOKUP(Sales_Pipeline[[#This Row],[Sales_Agent]],Sales_Teams[Sales_Agent],Sales_Teams[Manager])</f>
        <v>Dustin Brinkmann</v>
      </c>
      <c r="D5622" t="str">
        <f>_xlfn.XLOOKUP(Sales_Pipeline[[#This Row],[Manager]],Sales_Teams[Manager],Sales_Teams[Regional_Office])</f>
        <v>Central</v>
      </c>
      <c r="E5622" t="s">
        <v>76</v>
      </c>
      <c r="F5622" t="s">
        <v>223</v>
      </c>
      <c r="G5622" t="str">
        <f>IFERROR(_xlfn.XLOOKUP(Sales_Pipeline[[#This Row],[Account]],Accounts!$A$2:$A$86,Accounts!$F$2:$F$86),"")</f>
        <v>United States</v>
      </c>
      <c r="H5622" t="s">
        <v>77</v>
      </c>
      <c r="I5622" s="3">
        <v>42949</v>
      </c>
      <c r="K5622" s="8" t="str">
        <f>IF(Sales_Pipeline[[#This Row],[Close_Date]]="","",TEXT(Sales_Pipeline[[#This Row],[Close_Date]],"ddd"))</f>
        <v/>
      </c>
      <c r="L5622" s="8" t="str">
        <f>IF(Sales_Pipeline[[#This Row],[Close_Date]]="","",TEXT(Sales_Pipeline[[#This Row],[Close_Date]],"mmm"))</f>
        <v/>
      </c>
      <c r="M5622" s="8" t="str">
        <f>IF(Sales_Pipeline[[#This Row],[Close_Date]]="","","Q"&amp;ROUNDUP(MONTH(Sales_Pipeline[[#This Row],[Close_Date]])/3,0))</f>
        <v/>
      </c>
      <c r="N5622" s="2" t="str" cm="1">
        <f t="array" ref="N5622">IFERROR(_xlfn.IFS(Sales_Pipeline[[#This Row],[Deal_Stage]]="Won",_xlfn.XLOOKUP(Sales_Pipeline[[#This Row],[Product]],Products!$A$2:$A$8,Products!$C$2:$C$8),Sales_Pipeline[[#This Row],[Deal_Stage]]="Lost",_xlfn.XLOOKUP(Sales_Pipeline[[#This Row],[Product]],Products!$A$2:$A$8,Products!$C$2:$C$8)),"")</f>
        <v/>
      </c>
      <c r="O5622" s="2">
        <v>0</v>
      </c>
    </row>
    <row r="5623" spans="1:15" x14ac:dyDescent="0.3">
      <c r="A5623" t="s">
        <v>5769</v>
      </c>
      <c r="B5623" t="s">
        <v>14</v>
      </c>
      <c r="C5623" t="str">
        <f>_xlfn.XLOOKUP(Sales_Pipeline[[#This Row],[Sales_Agent]],Sales_Teams[Sales_Agent],Sales_Teams[Manager])</f>
        <v>Melvin Marxen</v>
      </c>
      <c r="D5623" t="str">
        <f>_xlfn.XLOOKUP(Sales_Pipeline[[#This Row],[Manager]],Sales_Teams[Manager],Sales_Teams[Regional_Office])</f>
        <v>Central</v>
      </c>
      <c r="E5623" t="s">
        <v>8953</v>
      </c>
      <c r="G5623" t="str">
        <f>IFERROR(_xlfn.XLOOKUP(Sales_Pipeline[[#This Row],[Account]],Accounts!$A$2:$A$86,Accounts!$F$2:$F$86),"")</f>
        <v/>
      </c>
      <c r="H5623" t="s">
        <v>77</v>
      </c>
      <c r="I5623" s="3">
        <v>42949</v>
      </c>
      <c r="K5623" s="8" t="str">
        <f>IF(Sales_Pipeline[[#This Row],[Close_Date]]="","",TEXT(Sales_Pipeline[[#This Row],[Close_Date]],"ddd"))</f>
        <v/>
      </c>
      <c r="L5623" s="8" t="str">
        <f>IF(Sales_Pipeline[[#This Row],[Close_Date]]="","",TEXT(Sales_Pipeline[[#This Row],[Close_Date]],"mmm"))</f>
        <v/>
      </c>
      <c r="M5623" s="8" t="str">
        <f>IF(Sales_Pipeline[[#This Row],[Close_Date]]="","","Q"&amp;ROUNDUP(MONTH(Sales_Pipeline[[#This Row],[Close_Date]])/3,0))</f>
        <v/>
      </c>
      <c r="N5623" s="2" t="str" cm="1">
        <f t="array" ref="N5623">IFERROR(_xlfn.IFS(Sales_Pipeline[[#This Row],[Deal_Stage]]="Won",_xlfn.XLOOKUP(Sales_Pipeline[[#This Row],[Product]],Products!$A$2:$A$8,Products!$C$2:$C$8),Sales_Pipeline[[#This Row],[Deal_Stage]]="Lost",_xlfn.XLOOKUP(Sales_Pipeline[[#This Row],[Product]],Products!$A$2:$A$8,Products!$C$2:$C$8)),"")</f>
        <v/>
      </c>
      <c r="O5623" s="2">
        <v>0</v>
      </c>
    </row>
    <row r="5624" spans="1:15" x14ac:dyDescent="0.3">
      <c r="A5624" t="s">
        <v>5770</v>
      </c>
      <c r="B5624" t="s">
        <v>29</v>
      </c>
      <c r="C5624" t="str">
        <f>_xlfn.XLOOKUP(Sales_Pipeline[[#This Row],[Sales_Agent]],Sales_Teams[Sales_Agent],Sales_Teams[Manager])</f>
        <v>Rocco Neubert</v>
      </c>
      <c r="D5624" t="str">
        <f>_xlfn.XLOOKUP(Sales_Pipeline[[#This Row],[Manager]],Sales_Teams[Manager],Sales_Teams[Regional_Office])</f>
        <v>East</v>
      </c>
      <c r="E5624" t="s">
        <v>76</v>
      </c>
      <c r="F5624" t="s">
        <v>196</v>
      </c>
      <c r="G5624" t="str">
        <f>IFERROR(_xlfn.XLOOKUP(Sales_Pipeline[[#This Row],[Account]],Accounts!$A$2:$A$86,Accounts!$F$2:$F$86),"")</f>
        <v>United States</v>
      </c>
      <c r="H5624" t="s">
        <v>82</v>
      </c>
      <c r="I5624" s="3">
        <v>42949</v>
      </c>
      <c r="J5624" s="3">
        <v>43062</v>
      </c>
      <c r="K5624" s="8" t="str">
        <f>IF(Sales_Pipeline[[#This Row],[Close_Date]]="","",TEXT(Sales_Pipeline[[#This Row],[Close_Date]],"ddd"))</f>
        <v>Thu</v>
      </c>
      <c r="L5624" s="8" t="str">
        <f>IF(Sales_Pipeline[[#This Row],[Close_Date]]="","",TEXT(Sales_Pipeline[[#This Row],[Close_Date]],"mmm"))</f>
        <v>Nov</v>
      </c>
      <c r="M5624" s="8" t="str">
        <f>IF(Sales_Pipeline[[#This Row],[Close_Date]]="","","Q"&amp;ROUNDUP(MONTH(Sales_Pipeline[[#This Row],[Close_Date]])/3,0))</f>
        <v>Q4</v>
      </c>
      <c r="N5624" s="2" cm="1">
        <f t="array" ref="N5624">IFERROR(_xlfn.IFS(Sales_Pipeline[[#This Row],[Deal_Stage]]="Won",_xlfn.XLOOKUP(Sales_Pipeline[[#This Row],[Product]],Products!$A$2:$A$8,Products!$C$2:$C$8),Sales_Pipeline[[#This Row],[Deal_Stage]]="Lost",_xlfn.XLOOKUP(Sales_Pipeline[[#This Row],[Product]],Products!$A$2:$A$8,Products!$C$2:$C$8)),"")</f>
        <v>3393</v>
      </c>
      <c r="O5624" s="2">
        <v>0</v>
      </c>
    </row>
    <row r="5625" spans="1:15" x14ac:dyDescent="0.3">
      <c r="A5625" t="s">
        <v>5771</v>
      </c>
      <c r="B5625" t="s">
        <v>7</v>
      </c>
      <c r="C5625" t="str">
        <f>_xlfn.XLOOKUP(Sales_Pipeline[[#This Row],[Sales_Agent]],Sales_Teams[Sales_Agent],Sales_Teams[Manager])</f>
        <v>Dustin Brinkmann</v>
      </c>
      <c r="D5625" t="str">
        <f>_xlfn.XLOOKUP(Sales_Pipeline[[#This Row],[Manager]],Sales_Teams[Manager],Sales_Teams[Regional_Office])</f>
        <v>Central</v>
      </c>
      <c r="E5625" t="s">
        <v>61</v>
      </c>
      <c r="G5625" t="str">
        <f>IFERROR(_xlfn.XLOOKUP(Sales_Pipeline[[#This Row],[Account]],Accounts!$A$2:$A$86,Accounts!$F$2:$F$86),"")</f>
        <v/>
      </c>
      <c r="H5625" t="s">
        <v>77</v>
      </c>
      <c r="I5625" s="3">
        <v>42949</v>
      </c>
      <c r="K5625" s="8" t="str">
        <f>IF(Sales_Pipeline[[#This Row],[Close_Date]]="","",TEXT(Sales_Pipeline[[#This Row],[Close_Date]],"ddd"))</f>
        <v/>
      </c>
      <c r="L5625" s="8" t="str">
        <f>IF(Sales_Pipeline[[#This Row],[Close_Date]]="","",TEXT(Sales_Pipeline[[#This Row],[Close_Date]],"mmm"))</f>
        <v/>
      </c>
      <c r="M5625" s="8" t="str">
        <f>IF(Sales_Pipeline[[#This Row],[Close_Date]]="","","Q"&amp;ROUNDUP(MONTH(Sales_Pipeline[[#This Row],[Close_Date]])/3,0))</f>
        <v/>
      </c>
      <c r="N5625" s="2" t="str" cm="1">
        <f t="array" ref="N5625">IFERROR(_xlfn.IFS(Sales_Pipeline[[#This Row],[Deal_Stage]]="Won",_xlfn.XLOOKUP(Sales_Pipeline[[#This Row],[Product]],Products!$A$2:$A$8,Products!$C$2:$C$8),Sales_Pipeline[[#This Row],[Deal_Stage]]="Lost",_xlfn.XLOOKUP(Sales_Pipeline[[#This Row],[Product]],Products!$A$2:$A$8,Products!$C$2:$C$8)),"")</f>
        <v/>
      </c>
      <c r="O5625" s="2">
        <v>0</v>
      </c>
    </row>
    <row r="5626" spans="1:15" x14ac:dyDescent="0.3">
      <c r="A5626" t="s">
        <v>5772</v>
      </c>
      <c r="B5626" t="s">
        <v>7</v>
      </c>
      <c r="C5626" t="str">
        <f>_xlfn.XLOOKUP(Sales_Pipeline[[#This Row],[Sales_Agent]],Sales_Teams[Sales_Agent],Sales_Teams[Manager])</f>
        <v>Dustin Brinkmann</v>
      </c>
      <c r="D5626" t="str">
        <f>_xlfn.XLOOKUP(Sales_Pipeline[[#This Row],[Manager]],Sales_Teams[Manager],Sales_Teams[Regional_Office])</f>
        <v>Central</v>
      </c>
      <c r="E5626" t="s">
        <v>61</v>
      </c>
      <c r="G5626" t="str">
        <f>IFERROR(_xlfn.XLOOKUP(Sales_Pipeline[[#This Row],[Account]],Accounts!$A$2:$A$86,Accounts!$F$2:$F$86),"")</f>
        <v/>
      </c>
      <c r="H5626" t="s">
        <v>77</v>
      </c>
      <c r="I5626" s="3">
        <v>42949</v>
      </c>
      <c r="K5626" s="8" t="str">
        <f>IF(Sales_Pipeline[[#This Row],[Close_Date]]="","",TEXT(Sales_Pipeline[[#This Row],[Close_Date]],"ddd"))</f>
        <v/>
      </c>
      <c r="L5626" s="8" t="str">
        <f>IF(Sales_Pipeline[[#This Row],[Close_Date]]="","",TEXT(Sales_Pipeline[[#This Row],[Close_Date]],"mmm"))</f>
        <v/>
      </c>
      <c r="M5626" s="8" t="str">
        <f>IF(Sales_Pipeline[[#This Row],[Close_Date]]="","","Q"&amp;ROUNDUP(MONTH(Sales_Pipeline[[#This Row],[Close_Date]])/3,0))</f>
        <v/>
      </c>
      <c r="N5626" s="2" t="str" cm="1">
        <f t="array" ref="N5626">IFERROR(_xlfn.IFS(Sales_Pipeline[[#This Row],[Deal_Stage]]="Won",_xlfn.XLOOKUP(Sales_Pipeline[[#This Row],[Product]],Products!$A$2:$A$8,Products!$C$2:$C$8),Sales_Pipeline[[#This Row],[Deal_Stage]]="Lost",_xlfn.XLOOKUP(Sales_Pipeline[[#This Row],[Product]],Products!$A$2:$A$8,Products!$C$2:$C$8)),"")</f>
        <v/>
      </c>
      <c r="O5626" s="2">
        <v>0</v>
      </c>
    </row>
    <row r="5627" spans="1:15" x14ac:dyDescent="0.3">
      <c r="A5627" t="s">
        <v>5773</v>
      </c>
      <c r="B5627" t="s">
        <v>32</v>
      </c>
      <c r="C5627" t="str">
        <f>_xlfn.XLOOKUP(Sales_Pipeline[[#This Row],[Sales_Agent]],Sales_Teams[Sales_Agent],Sales_Teams[Manager])</f>
        <v>Celia Rouche</v>
      </c>
      <c r="D5627" t="str">
        <f>_xlfn.XLOOKUP(Sales_Pipeline[[#This Row],[Manager]],Sales_Teams[Manager],Sales_Teams[Regional_Office])</f>
        <v>West</v>
      </c>
      <c r="E5627" t="s">
        <v>76</v>
      </c>
      <c r="G5627" t="str">
        <f>IFERROR(_xlfn.XLOOKUP(Sales_Pipeline[[#This Row],[Account]],Accounts!$A$2:$A$86,Accounts!$F$2:$F$86),"")</f>
        <v/>
      </c>
      <c r="H5627" t="s">
        <v>77</v>
      </c>
      <c r="I5627" s="3">
        <v>42949</v>
      </c>
      <c r="K5627" s="8" t="str">
        <f>IF(Sales_Pipeline[[#This Row],[Close_Date]]="","",TEXT(Sales_Pipeline[[#This Row],[Close_Date]],"ddd"))</f>
        <v/>
      </c>
      <c r="L5627" s="8" t="str">
        <f>IF(Sales_Pipeline[[#This Row],[Close_Date]]="","",TEXT(Sales_Pipeline[[#This Row],[Close_Date]],"mmm"))</f>
        <v/>
      </c>
      <c r="M5627" s="8" t="str">
        <f>IF(Sales_Pipeline[[#This Row],[Close_Date]]="","","Q"&amp;ROUNDUP(MONTH(Sales_Pipeline[[#This Row],[Close_Date]])/3,0))</f>
        <v/>
      </c>
      <c r="N5627" s="2" t="str" cm="1">
        <f t="array" ref="N5627">IFERROR(_xlfn.IFS(Sales_Pipeline[[#This Row],[Deal_Stage]]="Won",_xlfn.XLOOKUP(Sales_Pipeline[[#This Row],[Product]],Products!$A$2:$A$8,Products!$C$2:$C$8),Sales_Pipeline[[#This Row],[Deal_Stage]]="Lost",_xlfn.XLOOKUP(Sales_Pipeline[[#This Row],[Product]],Products!$A$2:$A$8,Products!$C$2:$C$8)),"")</f>
        <v/>
      </c>
      <c r="O5627" s="2">
        <v>0</v>
      </c>
    </row>
    <row r="5628" spans="1:15" x14ac:dyDescent="0.3">
      <c r="A5628" t="s">
        <v>5774</v>
      </c>
      <c r="B5628" t="s">
        <v>17</v>
      </c>
      <c r="C5628" t="str">
        <f>_xlfn.XLOOKUP(Sales_Pipeline[[#This Row],[Sales_Agent]],Sales_Teams[Sales_Agent],Sales_Teams[Manager])</f>
        <v>Cara Losch</v>
      </c>
      <c r="D5628" t="str">
        <f>_xlfn.XLOOKUP(Sales_Pipeline[[#This Row],[Manager]],Sales_Teams[Manager],Sales_Teams[Regional_Office])</f>
        <v>East</v>
      </c>
      <c r="E5628" t="s">
        <v>61</v>
      </c>
      <c r="F5628" t="s">
        <v>760</v>
      </c>
      <c r="G5628" t="str">
        <f>IFERROR(_xlfn.XLOOKUP(Sales_Pipeline[[#This Row],[Account]],Accounts!$A$2:$A$86,Accounts!$F$2:$F$86),"")</f>
        <v>United States</v>
      </c>
      <c r="H5628" t="s">
        <v>57</v>
      </c>
      <c r="I5628" s="3">
        <v>42949</v>
      </c>
      <c r="J5628" s="3">
        <v>42957</v>
      </c>
      <c r="K5628" s="8" t="str">
        <f>IF(Sales_Pipeline[[#This Row],[Close_Date]]="","",TEXT(Sales_Pipeline[[#This Row],[Close_Date]],"ddd"))</f>
        <v>Thu</v>
      </c>
      <c r="L5628" s="8" t="str">
        <f>IF(Sales_Pipeline[[#This Row],[Close_Date]]="","",TEXT(Sales_Pipeline[[#This Row],[Close_Date]],"mmm"))</f>
        <v>Aug</v>
      </c>
      <c r="M5628" s="8" t="str">
        <f>IF(Sales_Pipeline[[#This Row],[Close_Date]]="","","Q"&amp;ROUNDUP(MONTH(Sales_Pipeline[[#This Row],[Close_Date]])/3,0))</f>
        <v>Q3</v>
      </c>
      <c r="N5628" s="2" cm="1">
        <f t="array" ref="N5628">IFERROR(_xlfn.IFS(Sales_Pipeline[[#This Row],[Deal_Stage]]="Won",_xlfn.XLOOKUP(Sales_Pipeline[[#This Row],[Product]],Products!$A$2:$A$8,Products!$C$2:$C$8),Sales_Pipeline[[#This Row],[Deal_Stage]]="Lost",_xlfn.XLOOKUP(Sales_Pipeline[[#This Row],[Product]],Products!$A$2:$A$8,Products!$C$2:$C$8)),"")</f>
        <v>55</v>
      </c>
      <c r="O5628" s="2">
        <v>53</v>
      </c>
    </row>
    <row r="5629" spans="1:15" x14ac:dyDescent="0.3">
      <c r="A5629" t="s">
        <v>5775</v>
      </c>
      <c r="B5629" t="s">
        <v>3</v>
      </c>
      <c r="C5629" t="str">
        <f>_xlfn.XLOOKUP(Sales_Pipeline[[#This Row],[Sales_Agent]],Sales_Teams[Sales_Agent],Sales_Teams[Manager])</f>
        <v>Dustin Brinkmann</v>
      </c>
      <c r="D5629" t="str">
        <f>_xlfn.XLOOKUP(Sales_Pipeline[[#This Row],[Manager]],Sales_Teams[Manager],Sales_Teams[Regional_Office])</f>
        <v>Central</v>
      </c>
      <c r="E5629" t="s">
        <v>61</v>
      </c>
      <c r="G5629" t="str">
        <f>IFERROR(_xlfn.XLOOKUP(Sales_Pipeline[[#This Row],[Account]],Accounts!$A$2:$A$86,Accounts!$F$2:$F$86),"")</f>
        <v/>
      </c>
      <c r="H5629" t="s">
        <v>77</v>
      </c>
      <c r="I5629" s="3">
        <v>42950</v>
      </c>
      <c r="K5629" s="8" t="str">
        <f>IF(Sales_Pipeline[[#This Row],[Close_Date]]="","",TEXT(Sales_Pipeline[[#This Row],[Close_Date]],"ddd"))</f>
        <v/>
      </c>
      <c r="L5629" s="8" t="str">
        <f>IF(Sales_Pipeline[[#This Row],[Close_Date]]="","",TEXT(Sales_Pipeline[[#This Row],[Close_Date]],"mmm"))</f>
        <v/>
      </c>
      <c r="M5629" s="8" t="str">
        <f>IF(Sales_Pipeline[[#This Row],[Close_Date]]="","","Q"&amp;ROUNDUP(MONTH(Sales_Pipeline[[#This Row],[Close_Date]])/3,0))</f>
        <v/>
      </c>
      <c r="N5629" s="2" t="str" cm="1">
        <f t="array" ref="N5629">IFERROR(_xlfn.IFS(Sales_Pipeline[[#This Row],[Deal_Stage]]="Won",_xlfn.XLOOKUP(Sales_Pipeline[[#This Row],[Product]],Products!$A$2:$A$8,Products!$C$2:$C$8),Sales_Pipeline[[#This Row],[Deal_Stage]]="Lost",_xlfn.XLOOKUP(Sales_Pipeline[[#This Row],[Product]],Products!$A$2:$A$8,Products!$C$2:$C$8)),"")</f>
        <v/>
      </c>
      <c r="O5629" s="2">
        <v>0</v>
      </c>
    </row>
    <row r="5630" spans="1:15" x14ac:dyDescent="0.3">
      <c r="A5630" t="s">
        <v>5776</v>
      </c>
      <c r="B5630" t="s">
        <v>3</v>
      </c>
      <c r="C5630" t="str">
        <f>_xlfn.XLOOKUP(Sales_Pipeline[[#This Row],[Sales_Agent]],Sales_Teams[Sales_Agent],Sales_Teams[Manager])</f>
        <v>Dustin Brinkmann</v>
      </c>
      <c r="D5630" t="str">
        <f>_xlfn.XLOOKUP(Sales_Pipeline[[#This Row],[Manager]],Sales_Teams[Manager],Sales_Teams[Regional_Office])</f>
        <v>Central</v>
      </c>
      <c r="E5630" t="s">
        <v>76</v>
      </c>
      <c r="F5630" t="s">
        <v>109</v>
      </c>
      <c r="G5630" t="str">
        <f>IFERROR(_xlfn.XLOOKUP(Sales_Pipeline[[#This Row],[Account]],Accounts!$A$2:$A$86,Accounts!$F$2:$F$86),"")</f>
        <v>Japan</v>
      </c>
      <c r="H5630" t="s">
        <v>77</v>
      </c>
      <c r="I5630" s="3">
        <v>42950</v>
      </c>
      <c r="K5630" s="8" t="str">
        <f>IF(Sales_Pipeline[[#This Row],[Close_Date]]="","",TEXT(Sales_Pipeline[[#This Row],[Close_Date]],"ddd"))</f>
        <v/>
      </c>
      <c r="L5630" s="8" t="str">
        <f>IF(Sales_Pipeline[[#This Row],[Close_Date]]="","",TEXT(Sales_Pipeline[[#This Row],[Close_Date]],"mmm"))</f>
        <v/>
      </c>
      <c r="M5630" s="8" t="str">
        <f>IF(Sales_Pipeline[[#This Row],[Close_Date]]="","","Q"&amp;ROUNDUP(MONTH(Sales_Pipeline[[#This Row],[Close_Date]])/3,0))</f>
        <v/>
      </c>
      <c r="N5630" s="2" t="str" cm="1">
        <f t="array" ref="N5630">IFERROR(_xlfn.IFS(Sales_Pipeline[[#This Row],[Deal_Stage]]="Won",_xlfn.XLOOKUP(Sales_Pipeline[[#This Row],[Product]],Products!$A$2:$A$8,Products!$C$2:$C$8),Sales_Pipeline[[#This Row],[Deal_Stage]]="Lost",_xlfn.XLOOKUP(Sales_Pipeline[[#This Row],[Product]],Products!$A$2:$A$8,Products!$C$2:$C$8)),"")</f>
        <v/>
      </c>
      <c r="O5630" s="2">
        <v>0</v>
      </c>
    </row>
    <row r="5631" spans="1:15" x14ac:dyDescent="0.3">
      <c r="A5631" t="s">
        <v>5777</v>
      </c>
      <c r="B5631" t="s">
        <v>3</v>
      </c>
      <c r="C5631" t="str">
        <f>_xlfn.XLOOKUP(Sales_Pipeline[[#This Row],[Sales_Agent]],Sales_Teams[Sales_Agent],Sales_Teams[Manager])</f>
        <v>Dustin Brinkmann</v>
      </c>
      <c r="D5631" t="str">
        <f>_xlfn.XLOOKUP(Sales_Pipeline[[#This Row],[Manager]],Sales_Teams[Manager],Sales_Teams[Regional_Office])</f>
        <v>Central</v>
      </c>
      <c r="E5631" t="s">
        <v>61</v>
      </c>
      <c r="F5631" t="s">
        <v>56</v>
      </c>
      <c r="G5631" t="str">
        <f>IFERROR(_xlfn.XLOOKUP(Sales_Pipeline[[#This Row],[Account]],Accounts!$A$2:$A$86,Accounts!$F$2:$F$86),"")</f>
        <v>United States</v>
      </c>
      <c r="H5631" t="s">
        <v>57</v>
      </c>
      <c r="I5631" s="3">
        <v>42950</v>
      </c>
      <c r="J5631" s="3">
        <v>42963</v>
      </c>
      <c r="K5631" s="8" t="str">
        <f>IF(Sales_Pipeline[[#This Row],[Close_Date]]="","",TEXT(Sales_Pipeline[[#This Row],[Close_Date]],"ddd"))</f>
        <v>Wed</v>
      </c>
      <c r="L5631" s="8" t="str">
        <f>IF(Sales_Pipeline[[#This Row],[Close_Date]]="","",TEXT(Sales_Pipeline[[#This Row],[Close_Date]],"mmm"))</f>
        <v>Aug</v>
      </c>
      <c r="M5631" s="8" t="str">
        <f>IF(Sales_Pipeline[[#This Row],[Close_Date]]="","","Q"&amp;ROUNDUP(MONTH(Sales_Pipeline[[#This Row],[Close_Date]])/3,0))</f>
        <v>Q3</v>
      </c>
      <c r="N5631" s="2" cm="1">
        <f t="array" ref="N5631">IFERROR(_xlfn.IFS(Sales_Pipeline[[#This Row],[Deal_Stage]]="Won",_xlfn.XLOOKUP(Sales_Pipeline[[#This Row],[Product]],Products!$A$2:$A$8,Products!$C$2:$C$8),Sales_Pipeline[[#This Row],[Deal_Stage]]="Lost",_xlfn.XLOOKUP(Sales_Pipeline[[#This Row],[Product]],Products!$A$2:$A$8,Products!$C$2:$C$8)),"")</f>
        <v>55</v>
      </c>
      <c r="O5631" s="2">
        <v>52</v>
      </c>
    </row>
    <row r="5632" spans="1:15" x14ac:dyDescent="0.3">
      <c r="A5632" t="s">
        <v>5778</v>
      </c>
      <c r="B5632" t="s">
        <v>30</v>
      </c>
      <c r="C5632" t="str">
        <f>_xlfn.XLOOKUP(Sales_Pipeline[[#This Row],[Sales_Agent]],Sales_Teams[Sales_Agent],Sales_Teams[Manager])</f>
        <v>Rocco Neubert</v>
      </c>
      <c r="D5632" t="str">
        <f>_xlfn.XLOOKUP(Sales_Pipeline[[#This Row],[Manager]],Sales_Teams[Manager],Sales_Teams[Regional_Office])</f>
        <v>East</v>
      </c>
      <c r="E5632" t="s">
        <v>55</v>
      </c>
      <c r="F5632" t="s">
        <v>253</v>
      </c>
      <c r="G5632" t="str">
        <f>IFERROR(_xlfn.XLOOKUP(Sales_Pipeline[[#This Row],[Account]],Accounts!$A$2:$A$86,Accounts!$F$2:$F$86),"")</f>
        <v>United States</v>
      </c>
      <c r="H5632" t="s">
        <v>57</v>
      </c>
      <c r="I5632" s="3">
        <v>42950</v>
      </c>
      <c r="J5632" s="3">
        <v>42969</v>
      </c>
      <c r="K5632" s="8" t="str">
        <f>IF(Sales_Pipeline[[#This Row],[Close_Date]]="","",TEXT(Sales_Pipeline[[#This Row],[Close_Date]],"ddd"))</f>
        <v>Tue</v>
      </c>
      <c r="L5632" s="8" t="str">
        <f>IF(Sales_Pipeline[[#This Row],[Close_Date]]="","",TEXT(Sales_Pipeline[[#This Row],[Close_Date]],"mmm"))</f>
        <v>Aug</v>
      </c>
      <c r="M5632" s="8" t="str">
        <f>IF(Sales_Pipeline[[#This Row],[Close_Date]]="","","Q"&amp;ROUNDUP(MONTH(Sales_Pipeline[[#This Row],[Close_Date]])/3,0))</f>
        <v>Q3</v>
      </c>
      <c r="N5632" s="2" cm="1">
        <f t="array" ref="N5632">IFERROR(_xlfn.IFS(Sales_Pipeline[[#This Row],[Deal_Stage]]="Won",_xlfn.XLOOKUP(Sales_Pipeline[[#This Row],[Product]],Products!$A$2:$A$8,Products!$C$2:$C$8),Sales_Pipeline[[#This Row],[Deal_Stage]]="Lost",_xlfn.XLOOKUP(Sales_Pipeline[[#This Row],[Product]],Products!$A$2:$A$8,Products!$C$2:$C$8)),"")</f>
        <v>1096</v>
      </c>
      <c r="O5632" s="2">
        <v>938</v>
      </c>
    </row>
    <row r="5633" spans="1:15" x14ac:dyDescent="0.3">
      <c r="A5633" t="s">
        <v>5779</v>
      </c>
      <c r="B5633" t="s">
        <v>27</v>
      </c>
      <c r="C5633" t="str">
        <f>_xlfn.XLOOKUP(Sales_Pipeline[[#This Row],[Sales_Agent]],Sales_Teams[Sales_Agent],Sales_Teams[Manager])</f>
        <v>Rocco Neubert</v>
      </c>
      <c r="D5633" t="str">
        <f>_xlfn.XLOOKUP(Sales_Pipeline[[#This Row],[Manager]],Sales_Teams[Manager],Sales_Teams[Regional_Office])</f>
        <v>East</v>
      </c>
      <c r="E5633" t="s">
        <v>84</v>
      </c>
      <c r="G5633" t="str">
        <f>IFERROR(_xlfn.XLOOKUP(Sales_Pipeline[[#This Row],[Account]],Accounts!$A$2:$A$86,Accounts!$F$2:$F$86),"")</f>
        <v/>
      </c>
      <c r="H5633" t="s">
        <v>77</v>
      </c>
      <c r="I5633" s="3">
        <v>42950</v>
      </c>
      <c r="K5633" s="8" t="str">
        <f>IF(Sales_Pipeline[[#This Row],[Close_Date]]="","",TEXT(Sales_Pipeline[[#This Row],[Close_Date]],"ddd"))</f>
        <v/>
      </c>
      <c r="L5633" s="8" t="str">
        <f>IF(Sales_Pipeline[[#This Row],[Close_Date]]="","",TEXT(Sales_Pipeline[[#This Row],[Close_Date]],"mmm"))</f>
        <v/>
      </c>
      <c r="M5633" s="8" t="str">
        <f>IF(Sales_Pipeline[[#This Row],[Close_Date]]="","","Q"&amp;ROUNDUP(MONTH(Sales_Pipeline[[#This Row],[Close_Date]])/3,0))</f>
        <v/>
      </c>
      <c r="N5633" s="2" t="str" cm="1">
        <f t="array" ref="N5633">IFERROR(_xlfn.IFS(Sales_Pipeline[[#This Row],[Deal_Stage]]="Won",_xlfn.XLOOKUP(Sales_Pipeline[[#This Row],[Product]],Products!$A$2:$A$8,Products!$C$2:$C$8),Sales_Pipeline[[#This Row],[Deal_Stage]]="Lost",_xlfn.XLOOKUP(Sales_Pipeline[[#This Row],[Product]],Products!$A$2:$A$8,Products!$C$2:$C$8)),"")</f>
        <v/>
      </c>
      <c r="O5633" s="2">
        <v>0</v>
      </c>
    </row>
    <row r="5634" spans="1:15" x14ac:dyDescent="0.3">
      <c r="A5634" t="s">
        <v>5780</v>
      </c>
      <c r="B5634" t="s">
        <v>6</v>
      </c>
      <c r="C5634" t="str">
        <f>_xlfn.XLOOKUP(Sales_Pipeline[[#This Row],[Sales_Agent]],Sales_Teams[Sales_Agent],Sales_Teams[Manager])</f>
        <v>Dustin Brinkmann</v>
      </c>
      <c r="D5634" t="str">
        <f>_xlfn.XLOOKUP(Sales_Pipeline[[#This Row],[Manager]],Sales_Teams[Manager],Sales_Teams[Regional_Office])</f>
        <v>Central</v>
      </c>
      <c r="E5634" t="s">
        <v>76</v>
      </c>
      <c r="G5634" t="str">
        <f>IFERROR(_xlfn.XLOOKUP(Sales_Pipeline[[#This Row],[Account]],Accounts!$A$2:$A$86,Accounts!$F$2:$F$86),"")</f>
        <v/>
      </c>
      <c r="H5634" t="s">
        <v>77</v>
      </c>
      <c r="I5634" s="3">
        <v>42950</v>
      </c>
      <c r="K5634" s="8" t="str">
        <f>IF(Sales_Pipeline[[#This Row],[Close_Date]]="","",TEXT(Sales_Pipeline[[#This Row],[Close_Date]],"ddd"))</f>
        <v/>
      </c>
      <c r="L5634" s="8" t="str">
        <f>IF(Sales_Pipeline[[#This Row],[Close_Date]]="","",TEXT(Sales_Pipeline[[#This Row],[Close_Date]],"mmm"))</f>
        <v/>
      </c>
      <c r="M5634" s="8" t="str">
        <f>IF(Sales_Pipeline[[#This Row],[Close_Date]]="","","Q"&amp;ROUNDUP(MONTH(Sales_Pipeline[[#This Row],[Close_Date]])/3,0))</f>
        <v/>
      </c>
      <c r="N5634" s="2" t="str" cm="1">
        <f t="array" ref="N5634">IFERROR(_xlfn.IFS(Sales_Pipeline[[#This Row],[Deal_Stage]]="Won",_xlfn.XLOOKUP(Sales_Pipeline[[#This Row],[Product]],Products!$A$2:$A$8,Products!$C$2:$C$8),Sales_Pipeline[[#This Row],[Deal_Stage]]="Lost",_xlfn.XLOOKUP(Sales_Pipeline[[#This Row],[Product]],Products!$A$2:$A$8,Products!$C$2:$C$8)),"")</f>
        <v/>
      </c>
      <c r="O5634" s="2">
        <v>0</v>
      </c>
    </row>
    <row r="5635" spans="1:15" x14ac:dyDescent="0.3">
      <c r="A5635" t="s">
        <v>5781</v>
      </c>
      <c r="B5635" t="s">
        <v>15</v>
      </c>
      <c r="C5635" t="str">
        <f>_xlfn.XLOOKUP(Sales_Pipeline[[#This Row],[Sales_Agent]],Sales_Teams[Sales_Agent],Sales_Teams[Manager])</f>
        <v>Melvin Marxen</v>
      </c>
      <c r="D5635" t="str">
        <f>_xlfn.XLOOKUP(Sales_Pipeline[[#This Row],[Manager]],Sales_Teams[Manager],Sales_Teams[Regional_Office])</f>
        <v>Central</v>
      </c>
      <c r="E5635" t="s">
        <v>76</v>
      </c>
      <c r="F5635" t="s">
        <v>333</v>
      </c>
      <c r="G5635" t="str">
        <f>IFERROR(_xlfn.XLOOKUP(Sales_Pipeline[[#This Row],[Account]],Accounts!$A$2:$A$86,Accounts!$F$2:$F$86),"")</f>
        <v>United States</v>
      </c>
      <c r="H5635" t="s">
        <v>82</v>
      </c>
      <c r="I5635" s="3">
        <v>42950</v>
      </c>
      <c r="J5635" s="3">
        <v>42955</v>
      </c>
      <c r="K5635" s="8" t="str">
        <f>IF(Sales_Pipeline[[#This Row],[Close_Date]]="","",TEXT(Sales_Pipeline[[#This Row],[Close_Date]],"ddd"))</f>
        <v>Tue</v>
      </c>
      <c r="L5635" s="8" t="str">
        <f>IF(Sales_Pipeline[[#This Row],[Close_Date]]="","",TEXT(Sales_Pipeline[[#This Row],[Close_Date]],"mmm"))</f>
        <v>Aug</v>
      </c>
      <c r="M5635" s="8" t="str">
        <f>IF(Sales_Pipeline[[#This Row],[Close_Date]]="","","Q"&amp;ROUNDUP(MONTH(Sales_Pipeline[[#This Row],[Close_Date]])/3,0))</f>
        <v>Q3</v>
      </c>
      <c r="N5635" s="2" cm="1">
        <f t="array" ref="N5635">IFERROR(_xlfn.IFS(Sales_Pipeline[[#This Row],[Deal_Stage]]="Won",_xlfn.XLOOKUP(Sales_Pipeline[[#This Row],[Product]],Products!$A$2:$A$8,Products!$C$2:$C$8),Sales_Pipeline[[#This Row],[Deal_Stage]]="Lost",_xlfn.XLOOKUP(Sales_Pipeline[[#This Row],[Product]],Products!$A$2:$A$8,Products!$C$2:$C$8)),"")</f>
        <v>3393</v>
      </c>
      <c r="O5635" s="2">
        <v>0</v>
      </c>
    </row>
    <row r="5636" spans="1:15" x14ac:dyDescent="0.3">
      <c r="A5636" t="s">
        <v>5782</v>
      </c>
      <c r="B5636" t="s">
        <v>28</v>
      </c>
      <c r="C5636" t="str">
        <f>_xlfn.XLOOKUP(Sales_Pipeline[[#This Row],[Sales_Agent]],Sales_Teams[Sales_Agent],Sales_Teams[Manager])</f>
        <v>Rocco Neubert</v>
      </c>
      <c r="D5636" t="str">
        <f>_xlfn.XLOOKUP(Sales_Pipeline[[#This Row],[Manager]],Sales_Teams[Manager],Sales_Teams[Regional_Office])</f>
        <v>East</v>
      </c>
      <c r="E5636" t="s">
        <v>55</v>
      </c>
      <c r="F5636" t="s">
        <v>182</v>
      </c>
      <c r="G5636" t="str">
        <f>IFERROR(_xlfn.XLOOKUP(Sales_Pipeline[[#This Row],[Account]],Accounts!$A$2:$A$86,Accounts!$F$2:$F$86),"")</f>
        <v>United States</v>
      </c>
      <c r="H5636" t="s">
        <v>57</v>
      </c>
      <c r="I5636" s="3">
        <v>42950</v>
      </c>
      <c r="J5636" s="3">
        <v>42991</v>
      </c>
      <c r="K5636" s="8" t="str">
        <f>IF(Sales_Pipeline[[#This Row],[Close_Date]]="","",TEXT(Sales_Pipeline[[#This Row],[Close_Date]],"ddd"))</f>
        <v>Wed</v>
      </c>
      <c r="L5636" s="8" t="str">
        <f>IF(Sales_Pipeline[[#This Row],[Close_Date]]="","",TEXT(Sales_Pipeline[[#This Row],[Close_Date]],"mmm"))</f>
        <v>Sep</v>
      </c>
      <c r="M5636" s="8" t="str">
        <f>IF(Sales_Pipeline[[#This Row],[Close_Date]]="","","Q"&amp;ROUNDUP(MONTH(Sales_Pipeline[[#This Row],[Close_Date]])/3,0))</f>
        <v>Q3</v>
      </c>
      <c r="N5636" s="2" cm="1">
        <f t="array" ref="N5636">IFERROR(_xlfn.IFS(Sales_Pipeline[[#This Row],[Deal_Stage]]="Won",_xlfn.XLOOKUP(Sales_Pipeline[[#This Row],[Product]],Products!$A$2:$A$8,Products!$C$2:$C$8),Sales_Pipeline[[#This Row],[Deal_Stage]]="Lost",_xlfn.XLOOKUP(Sales_Pipeline[[#This Row],[Product]],Products!$A$2:$A$8,Products!$C$2:$C$8)),"")</f>
        <v>1096</v>
      </c>
      <c r="O5636" s="2">
        <v>1050</v>
      </c>
    </row>
    <row r="5637" spans="1:15" x14ac:dyDescent="0.3">
      <c r="A5637" t="s">
        <v>5783</v>
      </c>
      <c r="B5637" t="s">
        <v>28</v>
      </c>
      <c r="C5637" t="str">
        <f>_xlfn.XLOOKUP(Sales_Pipeline[[#This Row],[Sales_Agent]],Sales_Teams[Sales_Agent],Sales_Teams[Manager])</f>
        <v>Rocco Neubert</v>
      </c>
      <c r="D5637" t="str">
        <f>_xlfn.XLOOKUP(Sales_Pipeline[[#This Row],[Manager]],Sales_Teams[Manager],Sales_Teams[Regional_Office])</f>
        <v>East</v>
      </c>
      <c r="E5637" t="s">
        <v>76</v>
      </c>
      <c r="F5637" t="s">
        <v>103</v>
      </c>
      <c r="G5637" t="str">
        <f>IFERROR(_xlfn.XLOOKUP(Sales_Pipeline[[#This Row],[Account]],Accounts!$A$2:$A$86,Accounts!$F$2:$F$86),"")</f>
        <v>United States</v>
      </c>
      <c r="H5637" t="s">
        <v>57</v>
      </c>
      <c r="I5637" s="3">
        <v>42950</v>
      </c>
      <c r="J5637" s="3">
        <v>42958</v>
      </c>
      <c r="K5637" s="8" t="str">
        <f>IF(Sales_Pipeline[[#This Row],[Close_Date]]="","",TEXT(Sales_Pipeline[[#This Row],[Close_Date]],"ddd"))</f>
        <v>Fri</v>
      </c>
      <c r="L5637" s="8" t="str">
        <f>IF(Sales_Pipeline[[#This Row],[Close_Date]]="","",TEXT(Sales_Pipeline[[#This Row],[Close_Date]],"mmm"))</f>
        <v>Aug</v>
      </c>
      <c r="M5637" s="8" t="str">
        <f>IF(Sales_Pipeline[[#This Row],[Close_Date]]="","","Q"&amp;ROUNDUP(MONTH(Sales_Pipeline[[#This Row],[Close_Date]])/3,0))</f>
        <v>Q3</v>
      </c>
      <c r="N5637" s="2" cm="1">
        <f t="array" ref="N5637">IFERROR(_xlfn.IFS(Sales_Pipeline[[#This Row],[Deal_Stage]]="Won",_xlfn.XLOOKUP(Sales_Pipeline[[#This Row],[Product]],Products!$A$2:$A$8,Products!$C$2:$C$8),Sales_Pipeline[[#This Row],[Deal_Stage]]="Lost",_xlfn.XLOOKUP(Sales_Pipeline[[#This Row],[Product]],Products!$A$2:$A$8,Products!$C$2:$C$8)),"")</f>
        <v>3393</v>
      </c>
      <c r="O5637" s="2">
        <v>3440</v>
      </c>
    </row>
    <row r="5638" spans="1:15" x14ac:dyDescent="0.3">
      <c r="A5638" t="s">
        <v>5784</v>
      </c>
      <c r="B5638" t="s">
        <v>38</v>
      </c>
      <c r="C5638" t="str">
        <f>_xlfn.XLOOKUP(Sales_Pipeline[[#This Row],[Sales_Agent]],Sales_Teams[Sales_Agent],Sales_Teams[Manager])</f>
        <v>Celia Rouche</v>
      </c>
      <c r="D5638" t="str">
        <f>_xlfn.XLOOKUP(Sales_Pipeline[[#This Row],[Manager]],Sales_Teams[Manager],Sales_Teams[Regional_Office])</f>
        <v>West</v>
      </c>
      <c r="E5638" t="s">
        <v>163</v>
      </c>
      <c r="G5638" t="str">
        <f>IFERROR(_xlfn.XLOOKUP(Sales_Pipeline[[#This Row],[Account]],Accounts!$A$2:$A$86,Accounts!$F$2:$F$86),"")</f>
        <v/>
      </c>
      <c r="H5638" t="s">
        <v>77</v>
      </c>
      <c r="I5638" s="3">
        <v>42950</v>
      </c>
      <c r="K5638" s="8" t="str">
        <f>IF(Sales_Pipeline[[#This Row],[Close_Date]]="","",TEXT(Sales_Pipeline[[#This Row],[Close_Date]],"ddd"))</f>
        <v/>
      </c>
      <c r="L5638" s="8" t="str">
        <f>IF(Sales_Pipeline[[#This Row],[Close_Date]]="","",TEXT(Sales_Pipeline[[#This Row],[Close_Date]],"mmm"))</f>
        <v/>
      </c>
      <c r="M5638" s="8" t="str">
        <f>IF(Sales_Pipeline[[#This Row],[Close_Date]]="","","Q"&amp;ROUNDUP(MONTH(Sales_Pipeline[[#This Row],[Close_Date]])/3,0))</f>
        <v/>
      </c>
      <c r="N5638" s="2" t="str" cm="1">
        <f t="array" ref="N5638">IFERROR(_xlfn.IFS(Sales_Pipeline[[#This Row],[Deal_Stage]]="Won",_xlfn.XLOOKUP(Sales_Pipeline[[#This Row],[Product]],Products!$A$2:$A$8,Products!$C$2:$C$8),Sales_Pipeline[[#This Row],[Deal_Stage]]="Lost",_xlfn.XLOOKUP(Sales_Pipeline[[#This Row],[Product]],Products!$A$2:$A$8,Products!$C$2:$C$8)),"")</f>
        <v/>
      </c>
      <c r="O5638" s="2">
        <v>0</v>
      </c>
    </row>
    <row r="5639" spans="1:15" x14ac:dyDescent="0.3">
      <c r="A5639" t="s">
        <v>5785</v>
      </c>
      <c r="B5639" t="s">
        <v>13</v>
      </c>
      <c r="C5639" t="str">
        <f>_xlfn.XLOOKUP(Sales_Pipeline[[#This Row],[Sales_Agent]],Sales_Teams[Sales_Agent],Sales_Teams[Manager])</f>
        <v>Melvin Marxen</v>
      </c>
      <c r="D5639" t="str">
        <f>_xlfn.XLOOKUP(Sales_Pipeline[[#This Row],[Manager]],Sales_Teams[Manager],Sales_Teams[Regional_Office])</f>
        <v>Central</v>
      </c>
      <c r="E5639" t="s">
        <v>61</v>
      </c>
      <c r="F5639" t="s">
        <v>318</v>
      </c>
      <c r="G5639" t="str">
        <f>IFERROR(_xlfn.XLOOKUP(Sales_Pipeline[[#This Row],[Account]],Accounts!$A$2:$A$86,Accounts!$F$2:$F$86),"")</f>
        <v>Kenya</v>
      </c>
      <c r="H5639" t="s">
        <v>77</v>
      </c>
      <c r="I5639" s="3">
        <v>42950</v>
      </c>
      <c r="K5639" s="8" t="str">
        <f>IF(Sales_Pipeline[[#This Row],[Close_Date]]="","",TEXT(Sales_Pipeline[[#This Row],[Close_Date]],"ddd"))</f>
        <v/>
      </c>
      <c r="L5639" s="8" t="str">
        <f>IF(Sales_Pipeline[[#This Row],[Close_Date]]="","",TEXT(Sales_Pipeline[[#This Row],[Close_Date]],"mmm"))</f>
        <v/>
      </c>
      <c r="M5639" s="8" t="str">
        <f>IF(Sales_Pipeline[[#This Row],[Close_Date]]="","","Q"&amp;ROUNDUP(MONTH(Sales_Pipeline[[#This Row],[Close_Date]])/3,0))</f>
        <v/>
      </c>
      <c r="N5639" s="2" t="str" cm="1">
        <f t="array" ref="N5639">IFERROR(_xlfn.IFS(Sales_Pipeline[[#This Row],[Deal_Stage]]="Won",_xlfn.XLOOKUP(Sales_Pipeline[[#This Row],[Product]],Products!$A$2:$A$8,Products!$C$2:$C$8),Sales_Pipeline[[#This Row],[Deal_Stage]]="Lost",_xlfn.XLOOKUP(Sales_Pipeline[[#This Row],[Product]],Products!$A$2:$A$8,Products!$C$2:$C$8)),"")</f>
        <v/>
      </c>
      <c r="O5639" s="2">
        <v>0</v>
      </c>
    </row>
    <row r="5640" spans="1:15" x14ac:dyDescent="0.3">
      <c r="A5640" t="s">
        <v>5786</v>
      </c>
      <c r="B5640" t="s">
        <v>13</v>
      </c>
      <c r="C5640" t="str">
        <f>_xlfn.XLOOKUP(Sales_Pipeline[[#This Row],[Sales_Agent]],Sales_Teams[Sales_Agent],Sales_Teams[Manager])</f>
        <v>Melvin Marxen</v>
      </c>
      <c r="D5640" t="str">
        <f>_xlfn.XLOOKUP(Sales_Pipeline[[#This Row],[Manager]],Sales_Teams[Manager],Sales_Teams[Regional_Office])</f>
        <v>Central</v>
      </c>
      <c r="E5640" t="s">
        <v>61</v>
      </c>
      <c r="G5640" t="str">
        <f>IFERROR(_xlfn.XLOOKUP(Sales_Pipeline[[#This Row],[Account]],Accounts!$A$2:$A$86,Accounts!$F$2:$F$86),"")</f>
        <v/>
      </c>
      <c r="H5640" t="s">
        <v>77</v>
      </c>
      <c r="I5640" s="3">
        <v>42950</v>
      </c>
      <c r="K5640" s="8" t="str">
        <f>IF(Sales_Pipeline[[#This Row],[Close_Date]]="","",TEXT(Sales_Pipeline[[#This Row],[Close_Date]],"ddd"))</f>
        <v/>
      </c>
      <c r="L5640" s="8" t="str">
        <f>IF(Sales_Pipeline[[#This Row],[Close_Date]]="","",TEXT(Sales_Pipeline[[#This Row],[Close_Date]],"mmm"))</f>
        <v/>
      </c>
      <c r="M5640" s="8" t="str">
        <f>IF(Sales_Pipeline[[#This Row],[Close_Date]]="","","Q"&amp;ROUNDUP(MONTH(Sales_Pipeline[[#This Row],[Close_Date]])/3,0))</f>
        <v/>
      </c>
      <c r="N5640" s="2" t="str" cm="1">
        <f t="array" ref="N5640">IFERROR(_xlfn.IFS(Sales_Pipeline[[#This Row],[Deal_Stage]]="Won",_xlfn.XLOOKUP(Sales_Pipeline[[#This Row],[Product]],Products!$A$2:$A$8,Products!$C$2:$C$8),Sales_Pipeline[[#This Row],[Deal_Stage]]="Lost",_xlfn.XLOOKUP(Sales_Pipeline[[#This Row],[Product]],Products!$A$2:$A$8,Products!$C$2:$C$8)),"")</f>
        <v/>
      </c>
      <c r="O5640" s="2">
        <v>0</v>
      </c>
    </row>
    <row r="5641" spans="1:15" x14ac:dyDescent="0.3">
      <c r="A5641" t="s">
        <v>5787</v>
      </c>
      <c r="B5641" t="s">
        <v>13</v>
      </c>
      <c r="C5641" t="str">
        <f>_xlfn.XLOOKUP(Sales_Pipeline[[#This Row],[Sales_Agent]],Sales_Teams[Sales_Agent],Sales_Teams[Manager])</f>
        <v>Melvin Marxen</v>
      </c>
      <c r="D5641" t="str">
        <f>_xlfn.XLOOKUP(Sales_Pipeline[[#This Row],[Manager]],Sales_Teams[Manager],Sales_Teams[Regional_Office])</f>
        <v>Central</v>
      </c>
      <c r="E5641" t="s">
        <v>8953</v>
      </c>
      <c r="F5641" t="s">
        <v>147</v>
      </c>
      <c r="G5641" t="str">
        <f>IFERROR(_xlfn.XLOOKUP(Sales_Pipeline[[#This Row],[Account]],Accounts!$A$2:$A$86,Accounts!$F$2:$F$86),"")</f>
        <v>United States</v>
      </c>
      <c r="H5641" t="s">
        <v>82</v>
      </c>
      <c r="I5641" s="3">
        <v>42950</v>
      </c>
      <c r="J5641" s="3">
        <v>42962</v>
      </c>
      <c r="K5641" s="8" t="str">
        <f>IF(Sales_Pipeline[[#This Row],[Close_Date]]="","",TEXT(Sales_Pipeline[[#This Row],[Close_Date]],"ddd"))</f>
        <v>Tue</v>
      </c>
      <c r="L5641" s="8" t="str">
        <f>IF(Sales_Pipeline[[#This Row],[Close_Date]]="","",TEXT(Sales_Pipeline[[#This Row],[Close_Date]],"mmm"))</f>
        <v>Aug</v>
      </c>
      <c r="M5641" s="8" t="str">
        <f>IF(Sales_Pipeline[[#This Row],[Close_Date]]="","","Q"&amp;ROUNDUP(MONTH(Sales_Pipeline[[#This Row],[Close_Date]])/3,0))</f>
        <v>Q3</v>
      </c>
      <c r="N5641" s="2" cm="1">
        <f t="array" ref="N5641">IFERROR(_xlfn.IFS(Sales_Pipeline[[#This Row],[Deal_Stage]]="Won",_xlfn.XLOOKUP(Sales_Pipeline[[#This Row],[Product]],Products!$A$2:$A$8,Products!$C$2:$C$8),Sales_Pipeline[[#This Row],[Deal_Stage]]="Lost",_xlfn.XLOOKUP(Sales_Pipeline[[#This Row],[Product]],Products!$A$2:$A$8,Products!$C$2:$C$8)),"")</f>
        <v>4821</v>
      </c>
      <c r="O5641" s="2">
        <v>0</v>
      </c>
    </row>
    <row r="5642" spans="1:15" x14ac:dyDescent="0.3">
      <c r="A5642" t="s">
        <v>5788</v>
      </c>
      <c r="B5642" t="s">
        <v>10</v>
      </c>
      <c r="C5642" t="str">
        <f>_xlfn.XLOOKUP(Sales_Pipeline[[#This Row],[Sales_Agent]],Sales_Teams[Sales_Agent],Sales_Teams[Manager])</f>
        <v>Melvin Marxen</v>
      </c>
      <c r="D5642" t="str">
        <f>_xlfn.XLOOKUP(Sales_Pipeline[[#This Row],[Manager]],Sales_Teams[Manager],Sales_Teams[Regional_Office])</f>
        <v>Central</v>
      </c>
      <c r="E5642" t="s">
        <v>63</v>
      </c>
      <c r="G5642" t="str">
        <f>IFERROR(_xlfn.XLOOKUP(Sales_Pipeline[[#This Row],[Account]],Accounts!$A$2:$A$86,Accounts!$F$2:$F$86),"")</f>
        <v/>
      </c>
      <c r="H5642" t="s">
        <v>77</v>
      </c>
      <c r="I5642" s="3">
        <v>42950</v>
      </c>
      <c r="K5642" s="8" t="str">
        <f>IF(Sales_Pipeline[[#This Row],[Close_Date]]="","",TEXT(Sales_Pipeline[[#This Row],[Close_Date]],"ddd"))</f>
        <v/>
      </c>
      <c r="L5642" s="8" t="str">
        <f>IF(Sales_Pipeline[[#This Row],[Close_Date]]="","",TEXT(Sales_Pipeline[[#This Row],[Close_Date]],"mmm"))</f>
        <v/>
      </c>
      <c r="M5642" s="8" t="str">
        <f>IF(Sales_Pipeline[[#This Row],[Close_Date]]="","","Q"&amp;ROUNDUP(MONTH(Sales_Pipeline[[#This Row],[Close_Date]])/3,0))</f>
        <v/>
      </c>
      <c r="N5642" s="2" t="str" cm="1">
        <f t="array" ref="N5642">IFERROR(_xlfn.IFS(Sales_Pipeline[[#This Row],[Deal_Stage]]="Won",_xlfn.XLOOKUP(Sales_Pipeline[[#This Row],[Product]],Products!$A$2:$A$8,Products!$C$2:$C$8),Sales_Pipeline[[#This Row],[Deal_Stage]]="Lost",_xlfn.XLOOKUP(Sales_Pipeline[[#This Row],[Product]],Products!$A$2:$A$8,Products!$C$2:$C$8)),"")</f>
        <v/>
      </c>
      <c r="O5642" s="2">
        <v>0</v>
      </c>
    </row>
    <row r="5643" spans="1:15" x14ac:dyDescent="0.3">
      <c r="A5643" t="s">
        <v>5789</v>
      </c>
      <c r="B5643" t="s">
        <v>43</v>
      </c>
      <c r="C5643" t="str">
        <f>_xlfn.XLOOKUP(Sales_Pipeline[[#This Row],[Sales_Agent]],Sales_Teams[Sales_Agent],Sales_Teams[Manager])</f>
        <v>Summer Sewald</v>
      </c>
      <c r="D5643" t="str">
        <f>_xlfn.XLOOKUP(Sales_Pipeline[[#This Row],[Manager]],Sales_Teams[Manager],Sales_Teams[Regional_Office])</f>
        <v>West</v>
      </c>
      <c r="E5643" t="s">
        <v>61</v>
      </c>
      <c r="F5643" t="s">
        <v>56</v>
      </c>
      <c r="G5643" t="str">
        <f>IFERROR(_xlfn.XLOOKUP(Sales_Pipeline[[#This Row],[Account]],Accounts!$A$2:$A$86,Accounts!$F$2:$F$86),"")</f>
        <v>United States</v>
      </c>
      <c r="H5643" t="s">
        <v>77</v>
      </c>
      <c r="I5643" s="3">
        <v>42950</v>
      </c>
      <c r="K5643" s="8" t="str">
        <f>IF(Sales_Pipeline[[#This Row],[Close_Date]]="","",TEXT(Sales_Pipeline[[#This Row],[Close_Date]],"ddd"))</f>
        <v/>
      </c>
      <c r="L5643" s="8" t="str">
        <f>IF(Sales_Pipeline[[#This Row],[Close_Date]]="","",TEXT(Sales_Pipeline[[#This Row],[Close_Date]],"mmm"))</f>
        <v/>
      </c>
      <c r="M5643" s="8" t="str">
        <f>IF(Sales_Pipeline[[#This Row],[Close_Date]]="","","Q"&amp;ROUNDUP(MONTH(Sales_Pipeline[[#This Row],[Close_Date]])/3,0))</f>
        <v/>
      </c>
      <c r="N5643" s="2" t="str" cm="1">
        <f t="array" ref="N5643">IFERROR(_xlfn.IFS(Sales_Pipeline[[#This Row],[Deal_Stage]]="Won",_xlfn.XLOOKUP(Sales_Pipeline[[#This Row],[Product]],Products!$A$2:$A$8,Products!$C$2:$C$8),Sales_Pipeline[[#This Row],[Deal_Stage]]="Lost",_xlfn.XLOOKUP(Sales_Pipeline[[#This Row],[Product]],Products!$A$2:$A$8,Products!$C$2:$C$8)),"")</f>
        <v/>
      </c>
      <c r="O5643" s="2">
        <v>0</v>
      </c>
    </row>
    <row r="5644" spans="1:15" x14ac:dyDescent="0.3">
      <c r="A5644" t="s">
        <v>5790</v>
      </c>
      <c r="B5644" t="s">
        <v>42</v>
      </c>
      <c r="C5644" t="str">
        <f>_xlfn.XLOOKUP(Sales_Pipeline[[#This Row],[Sales_Agent]],Sales_Teams[Sales_Agent],Sales_Teams[Manager])</f>
        <v>Summer Sewald</v>
      </c>
      <c r="D5644" t="str">
        <f>_xlfn.XLOOKUP(Sales_Pipeline[[#This Row],[Manager]],Sales_Teams[Manager],Sales_Teams[Regional_Office])</f>
        <v>West</v>
      </c>
      <c r="E5644" t="s">
        <v>63</v>
      </c>
      <c r="G5644" t="str">
        <f>IFERROR(_xlfn.XLOOKUP(Sales_Pipeline[[#This Row],[Account]],Accounts!$A$2:$A$86,Accounts!$F$2:$F$86),"")</f>
        <v/>
      </c>
      <c r="H5644" t="s">
        <v>77</v>
      </c>
      <c r="I5644" s="3">
        <v>42950</v>
      </c>
      <c r="K5644" s="8" t="str">
        <f>IF(Sales_Pipeline[[#This Row],[Close_Date]]="","",TEXT(Sales_Pipeline[[#This Row],[Close_Date]],"ddd"))</f>
        <v/>
      </c>
      <c r="L5644" s="8" t="str">
        <f>IF(Sales_Pipeline[[#This Row],[Close_Date]]="","",TEXT(Sales_Pipeline[[#This Row],[Close_Date]],"mmm"))</f>
        <v/>
      </c>
      <c r="M5644" s="8" t="str">
        <f>IF(Sales_Pipeline[[#This Row],[Close_Date]]="","","Q"&amp;ROUNDUP(MONTH(Sales_Pipeline[[#This Row],[Close_Date]])/3,0))</f>
        <v/>
      </c>
      <c r="N5644" s="2" t="str" cm="1">
        <f t="array" ref="N5644">IFERROR(_xlfn.IFS(Sales_Pipeline[[#This Row],[Deal_Stage]]="Won",_xlfn.XLOOKUP(Sales_Pipeline[[#This Row],[Product]],Products!$A$2:$A$8,Products!$C$2:$C$8),Sales_Pipeline[[#This Row],[Deal_Stage]]="Lost",_xlfn.XLOOKUP(Sales_Pipeline[[#This Row],[Product]],Products!$A$2:$A$8,Products!$C$2:$C$8)),"")</f>
        <v/>
      </c>
      <c r="O5644" s="2">
        <v>0</v>
      </c>
    </row>
    <row r="5645" spans="1:15" x14ac:dyDescent="0.3">
      <c r="A5645" t="s">
        <v>5791</v>
      </c>
      <c r="B5645" t="s">
        <v>42</v>
      </c>
      <c r="C5645" t="str">
        <f>_xlfn.XLOOKUP(Sales_Pipeline[[#This Row],[Sales_Agent]],Sales_Teams[Sales_Agent],Sales_Teams[Manager])</f>
        <v>Summer Sewald</v>
      </c>
      <c r="D5645" t="str">
        <f>_xlfn.XLOOKUP(Sales_Pipeline[[#This Row],[Manager]],Sales_Teams[Manager],Sales_Teams[Regional_Office])</f>
        <v>West</v>
      </c>
      <c r="E5645" t="s">
        <v>55</v>
      </c>
      <c r="F5645" t="s">
        <v>216</v>
      </c>
      <c r="G5645" t="str">
        <f>IFERROR(_xlfn.XLOOKUP(Sales_Pipeline[[#This Row],[Account]],Accounts!$A$2:$A$86,Accounts!$F$2:$F$86),"")</f>
        <v>United States</v>
      </c>
      <c r="H5645" t="s">
        <v>82</v>
      </c>
      <c r="I5645" s="3">
        <v>42950</v>
      </c>
      <c r="J5645" s="3">
        <v>43048</v>
      </c>
      <c r="K5645" s="8" t="str">
        <f>IF(Sales_Pipeline[[#This Row],[Close_Date]]="","",TEXT(Sales_Pipeline[[#This Row],[Close_Date]],"ddd"))</f>
        <v>Thu</v>
      </c>
      <c r="L5645" s="8" t="str">
        <f>IF(Sales_Pipeline[[#This Row],[Close_Date]]="","",TEXT(Sales_Pipeline[[#This Row],[Close_Date]],"mmm"))</f>
        <v>Nov</v>
      </c>
      <c r="M5645" s="8" t="str">
        <f>IF(Sales_Pipeline[[#This Row],[Close_Date]]="","","Q"&amp;ROUNDUP(MONTH(Sales_Pipeline[[#This Row],[Close_Date]])/3,0))</f>
        <v>Q4</v>
      </c>
      <c r="N5645" s="2" cm="1">
        <f t="array" ref="N5645">IFERROR(_xlfn.IFS(Sales_Pipeline[[#This Row],[Deal_Stage]]="Won",_xlfn.XLOOKUP(Sales_Pipeline[[#This Row],[Product]],Products!$A$2:$A$8,Products!$C$2:$C$8),Sales_Pipeline[[#This Row],[Deal_Stage]]="Lost",_xlfn.XLOOKUP(Sales_Pipeline[[#This Row],[Product]],Products!$A$2:$A$8,Products!$C$2:$C$8)),"")</f>
        <v>1096</v>
      </c>
      <c r="O5645" s="2">
        <v>0</v>
      </c>
    </row>
    <row r="5646" spans="1:15" x14ac:dyDescent="0.3">
      <c r="A5646" t="s">
        <v>5792</v>
      </c>
      <c r="B5646" t="s">
        <v>8</v>
      </c>
      <c r="C5646" t="str">
        <f>_xlfn.XLOOKUP(Sales_Pipeline[[#This Row],[Sales_Agent]],Sales_Teams[Sales_Agent],Sales_Teams[Manager])</f>
        <v>Dustin Brinkmann</v>
      </c>
      <c r="D5646" t="str">
        <f>_xlfn.XLOOKUP(Sales_Pipeline[[#This Row],[Manager]],Sales_Teams[Manager],Sales_Teams[Regional_Office])</f>
        <v>Central</v>
      </c>
      <c r="E5646" t="s">
        <v>61</v>
      </c>
      <c r="G5646" t="str">
        <f>IFERROR(_xlfn.XLOOKUP(Sales_Pipeline[[#This Row],[Account]],Accounts!$A$2:$A$86,Accounts!$F$2:$F$86),"")</f>
        <v/>
      </c>
      <c r="H5646" t="s">
        <v>77</v>
      </c>
      <c r="I5646" s="3">
        <v>42950</v>
      </c>
      <c r="K5646" s="8" t="str">
        <f>IF(Sales_Pipeline[[#This Row],[Close_Date]]="","",TEXT(Sales_Pipeline[[#This Row],[Close_Date]],"ddd"))</f>
        <v/>
      </c>
      <c r="L5646" s="8" t="str">
        <f>IF(Sales_Pipeline[[#This Row],[Close_Date]]="","",TEXT(Sales_Pipeline[[#This Row],[Close_Date]],"mmm"))</f>
        <v/>
      </c>
      <c r="M5646" s="8" t="str">
        <f>IF(Sales_Pipeline[[#This Row],[Close_Date]]="","","Q"&amp;ROUNDUP(MONTH(Sales_Pipeline[[#This Row],[Close_Date]])/3,0))</f>
        <v/>
      </c>
      <c r="N5646" s="2" t="str" cm="1">
        <f t="array" ref="N5646">IFERROR(_xlfn.IFS(Sales_Pipeline[[#This Row],[Deal_Stage]]="Won",_xlfn.XLOOKUP(Sales_Pipeline[[#This Row],[Product]],Products!$A$2:$A$8,Products!$C$2:$C$8),Sales_Pipeline[[#This Row],[Deal_Stage]]="Lost",_xlfn.XLOOKUP(Sales_Pipeline[[#This Row],[Product]],Products!$A$2:$A$8,Products!$C$2:$C$8)),"")</f>
        <v/>
      </c>
      <c r="O5646" s="2">
        <v>0</v>
      </c>
    </row>
    <row r="5647" spans="1:15" x14ac:dyDescent="0.3">
      <c r="A5647" t="s">
        <v>5793</v>
      </c>
      <c r="B5647" t="s">
        <v>8</v>
      </c>
      <c r="C5647" t="str">
        <f>_xlfn.XLOOKUP(Sales_Pipeline[[#This Row],[Sales_Agent]],Sales_Teams[Sales_Agent],Sales_Teams[Manager])</f>
        <v>Dustin Brinkmann</v>
      </c>
      <c r="D5647" t="str">
        <f>_xlfn.XLOOKUP(Sales_Pipeline[[#This Row],[Manager]],Sales_Teams[Manager],Sales_Teams[Regional_Office])</f>
        <v>Central</v>
      </c>
      <c r="E5647" t="s">
        <v>76</v>
      </c>
      <c r="F5647" t="s">
        <v>123</v>
      </c>
      <c r="G5647" t="str">
        <f>IFERROR(_xlfn.XLOOKUP(Sales_Pipeline[[#This Row],[Account]],Accounts!$A$2:$A$86,Accounts!$F$2:$F$86),"")</f>
        <v>United States</v>
      </c>
      <c r="H5647" t="s">
        <v>77</v>
      </c>
      <c r="I5647" s="3">
        <v>42950</v>
      </c>
      <c r="K5647" s="8" t="str">
        <f>IF(Sales_Pipeline[[#This Row],[Close_Date]]="","",TEXT(Sales_Pipeline[[#This Row],[Close_Date]],"ddd"))</f>
        <v/>
      </c>
      <c r="L5647" s="8" t="str">
        <f>IF(Sales_Pipeline[[#This Row],[Close_Date]]="","",TEXT(Sales_Pipeline[[#This Row],[Close_Date]],"mmm"))</f>
        <v/>
      </c>
      <c r="M5647" s="8" t="str">
        <f>IF(Sales_Pipeline[[#This Row],[Close_Date]]="","","Q"&amp;ROUNDUP(MONTH(Sales_Pipeline[[#This Row],[Close_Date]])/3,0))</f>
        <v/>
      </c>
      <c r="N5647" s="2" t="str" cm="1">
        <f t="array" ref="N5647">IFERROR(_xlfn.IFS(Sales_Pipeline[[#This Row],[Deal_Stage]]="Won",_xlfn.XLOOKUP(Sales_Pipeline[[#This Row],[Product]],Products!$A$2:$A$8,Products!$C$2:$C$8),Sales_Pipeline[[#This Row],[Deal_Stage]]="Lost",_xlfn.XLOOKUP(Sales_Pipeline[[#This Row],[Product]],Products!$A$2:$A$8,Products!$C$2:$C$8)),"")</f>
        <v/>
      </c>
      <c r="O5647" s="2">
        <v>0</v>
      </c>
    </row>
    <row r="5648" spans="1:15" x14ac:dyDescent="0.3">
      <c r="A5648" t="s">
        <v>5794</v>
      </c>
      <c r="B5648" t="s">
        <v>12</v>
      </c>
      <c r="C5648" t="str">
        <f>_xlfn.XLOOKUP(Sales_Pipeline[[#This Row],[Sales_Agent]],Sales_Teams[Sales_Agent],Sales_Teams[Manager])</f>
        <v>Melvin Marxen</v>
      </c>
      <c r="D5648" t="str">
        <f>_xlfn.XLOOKUP(Sales_Pipeline[[#This Row],[Manager]],Sales_Teams[Manager],Sales_Teams[Regional_Office])</f>
        <v>Central</v>
      </c>
      <c r="E5648" t="s">
        <v>76</v>
      </c>
      <c r="G5648" t="str">
        <f>IFERROR(_xlfn.XLOOKUP(Sales_Pipeline[[#This Row],[Account]],Accounts!$A$2:$A$86,Accounts!$F$2:$F$86),"")</f>
        <v/>
      </c>
      <c r="H5648" t="s">
        <v>77</v>
      </c>
      <c r="I5648" s="3">
        <v>42950</v>
      </c>
      <c r="K5648" s="8" t="str">
        <f>IF(Sales_Pipeline[[#This Row],[Close_Date]]="","",TEXT(Sales_Pipeline[[#This Row],[Close_Date]],"ddd"))</f>
        <v/>
      </c>
      <c r="L5648" s="8" t="str">
        <f>IF(Sales_Pipeline[[#This Row],[Close_Date]]="","",TEXT(Sales_Pipeline[[#This Row],[Close_Date]],"mmm"))</f>
        <v/>
      </c>
      <c r="M5648" s="8" t="str">
        <f>IF(Sales_Pipeline[[#This Row],[Close_Date]]="","","Q"&amp;ROUNDUP(MONTH(Sales_Pipeline[[#This Row],[Close_Date]])/3,0))</f>
        <v/>
      </c>
      <c r="N5648" s="2" t="str" cm="1">
        <f t="array" ref="N5648">IFERROR(_xlfn.IFS(Sales_Pipeline[[#This Row],[Deal_Stage]]="Won",_xlfn.XLOOKUP(Sales_Pipeline[[#This Row],[Product]],Products!$A$2:$A$8,Products!$C$2:$C$8),Sales_Pipeline[[#This Row],[Deal_Stage]]="Lost",_xlfn.XLOOKUP(Sales_Pipeline[[#This Row],[Product]],Products!$A$2:$A$8,Products!$C$2:$C$8)),"")</f>
        <v/>
      </c>
      <c r="O5648" s="2">
        <v>0</v>
      </c>
    </row>
    <row r="5649" spans="1:15" x14ac:dyDescent="0.3">
      <c r="A5649" t="s">
        <v>5795</v>
      </c>
      <c r="B5649" t="s">
        <v>9</v>
      </c>
      <c r="C5649" t="str">
        <f>_xlfn.XLOOKUP(Sales_Pipeline[[#This Row],[Sales_Agent]],Sales_Teams[Sales_Agent],Sales_Teams[Manager])</f>
        <v>Dustin Brinkmann</v>
      </c>
      <c r="D5649" t="str">
        <f>_xlfn.XLOOKUP(Sales_Pipeline[[#This Row],[Manager]],Sales_Teams[Manager],Sales_Teams[Regional_Office])</f>
        <v>Central</v>
      </c>
      <c r="E5649" t="s">
        <v>76</v>
      </c>
      <c r="F5649" t="s">
        <v>206</v>
      </c>
      <c r="G5649" t="str">
        <f>IFERROR(_xlfn.XLOOKUP(Sales_Pipeline[[#This Row],[Account]],Accounts!$A$2:$A$86,Accounts!$F$2:$F$86),"")</f>
        <v>United States</v>
      </c>
      <c r="H5649" t="s">
        <v>77</v>
      </c>
      <c r="I5649" s="3">
        <v>42950</v>
      </c>
      <c r="K5649" s="8" t="str">
        <f>IF(Sales_Pipeline[[#This Row],[Close_Date]]="","",TEXT(Sales_Pipeline[[#This Row],[Close_Date]],"ddd"))</f>
        <v/>
      </c>
      <c r="L5649" s="8" t="str">
        <f>IF(Sales_Pipeline[[#This Row],[Close_Date]]="","",TEXT(Sales_Pipeline[[#This Row],[Close_Date]],"mmm"))</f>
        <v/>
      </c>
      <c r="M5649" s="8" t="str">
        <f>IF(Sales_Pipeline[[#This Row],[Close_Date]]="","","Q"&amp;ROUNDUP(MONTH(Sales_Pipeline[[#This Row],[Close_Date]])/3,0))</f>
        <v/>
      </c>
      <c r="N5649" s="2" t="str" cm="1">
        <f t="array" ref="N5649">IFERROR(_xlfn.IFS(Sales_Pipeline[[#This Row],[Deal_Stage]]="Won",_xlfn.XLOOKUP(Sales_Pipeline[[#This Row],[Product]],Products!$A$2:$A$8,Products!$C$2:$C$8),Sales_Pipeline[[#This Row],[Deal_Stage]]="Lost",_xlfn.XLOOKUP(Sales_Pipeline[[#This Row],[Product]],Products!$A$2:$A$8,Products!$C$2:$C$8)),"")</f>
        <v/>
      </c>
      <c r="O5649" s="2">
        <v>0</v>
      </c>
    </row>
    <row r="5650" spans="1:15" x14ac:dyDescent="0.3">
      <c r="A5650" t="s">
        <v>5796</v>
      </c>
      <c r="B5650" t="s">
        <v>14</v>
      </c>
      <c r="C5650" t="str">
        <f>_xlfn.XLOOKUP(Sales_Pipeline[[#This Row],[Sales_Agent]],Sales_Teams[Sales_Agent],Sales_Teams[Manager])</f>
        <v>Melvin Marxen</v>
      </c>
      <c r="D5650" t="str">
        <f>_xlfn.XLOOKUP(Sales_Pipeline[[#This Row],[Manager]],Sales_Teams[Manager],Sales_Teams[Regional_Office])</f>
        <v>Central</v>
      </c>
      <c r="E5650" t="s">
        <v>55</v>
      </c>
      <c r="F5650" t="s">
        <v>132</v>
      </c>
      <c r="G5650" t="str">
        <f>IFERROR(_xlfn.XLOOKUP(Sales_Pipeline[[#This Row],[Account]],Accounts!$A$2:$A$86,Accounts!$F$2:$F$86),"")</f>
        <v>United States</v>
      </c>
      <c r="H5650" t="s">
        <v>77</v>
      </c>
      <c r="I5650" s="3">
        <v>42950</v>
      </c>
      <c r="K5650" s="8" t="str">
        <f>IF(Sales_Pipeline[[#This Row],[Close_Date]]="","",TEXT(Sales_Pipeline[[#This Row],[Close_Date]],"ddd"))</f>
        <v/>
      </c>
      <c r="L5650" s="8" t="str">
        <f>IF(Sales_Pipeline[[#This Row],[Close_Date]]="","",TEXT(Sales_Pipeline[[#This Row],[Close_Date]],"mmm"))</f>
        <v/>
      </c>
      <c r="M5650" s="8" t="str">
        <f>IF(Sales_Pipeline[[#This Row],[Close_Date]]="","","Q"&amp;ROUNDUP(MONTH(Sales_Pipeline[[#This Row],[Close_Date]])/3,0))</f>
        <v/>
      </c>
      <c r="N5650" s="2" t="str" cm="1">
        <f t="array" ref="N5650">IFERROR(_xlfn.IFS(Sales_Pipeline[[#This Row],[Deal_Stage]]="Won",_xlfn.XLOOKUP(Sales_Pipeline[[#This Row],[Product]],Products!$A$2:$A$8,Products!$C$2:$C$8),Sales_Pipeline[[#This Row],[Deal_Stage]]="Lost",_xlfn.XLOOKUP(Sales_Pipeline[[#This Row],[Product]],Products!$A$2:$A$8,Products!$C$2:$C$8)),"")</f>
        <v/>
      </c>
      <c r="O5650" s="2">
        <v>0</v>
      </c>
    </row>
    <row r="5651" spans="1:15" x14ac:dyDescent="0.3">
      <c r="A5651" t="s">
        <v>5797</v>
      </c>
      <c r="B5651" t="s">
        <v>14</v>
      </c>
      <c r="C5651" t="str">
        <f>_xlfn.XLOOKUP(Sales_Pipeline[[#This Row],[Sales_Agent]],Sales_Teams[Sales_Agent],Sales_Teams[Manager])</f>
        <v>Melvin Marxen</v>
      </c>
      <c r="D5651" t="str">
        <f>_xlfn.XLOOKUP(Sales_Pipeline[[#This Row],[Manager]],Sales_Teams[Manager],Sales_Teams[Regional_Office])</f>
        <v>Central</v>
      </c>
      <c r="E5651" t="s">
        <v>61</v>
      </c>
      <c r="G5651" t="str">
        <f>IFERROR(_xlfn.XLOOKUP(Sales_Pipeline[[#This Row],[Account]],Accounts!$A$2:$A$86,Accounts!$F$2:$F$86),"")</f>
        <v/>
      </c>
      <c r="H5651" t="s">
        <v>77</v>
      </c>
      <c r="I5651" s="3">
        <v>42950</v>
      </c>
      <c r="K5651" s="8" t="str">
        <f>IF(Sales_Pipeline[[#This Row],[Close_Date]]="","",TEXT(Sales_Pipeline[[#This Row],[Close_Date]],"ddd"))</f>
        <v/>
      </c>
      <c r="L5651" s="8" t="str">
        <f>IF(Sales_Pipeline[[#This Row],[Close_Date]]="","",TEXT(Sales_Pipeline[[#This Row],[Close_Date]],"mmm"))</f>
        <v/>
      </c>
      <c r="M5651" s="8" t="str">
        <f>IF(Sales_Pipeline[[#This Row],[Close_Date]]="","","Q"&amp;ROUNDUP(MONTH(Sales_Pipeline[[#This Row],[Close_Date]])/3,0))</f>
        <v/>
      </c>
      <c r="N5651" s="2" t="str" cm="1">
        <f t="array" ref="N5651">IFERROR(_xlfn.IFS(Sales_Pipeline[[#This Row],[Deal_Stage]]="Won",_xlfn.XLOOKUP(Sales_Pipeline[[#This Row],[Product]],Products!$A$2:$A$8,Products!$C$2:$C$8),Sales_Pipeline[[#This Row],[Deal_Stage]]="Lost",_xlfn.XLOOKUP(Sales_Pipeline[[#This Row],[Product]],Products!$A$2:$A$8,Products!$C$2:$C$8)),"")</f>
        <v/>
      </c>
      <c r="O5651" s="2">
        <v>0</v>
      </c>
    </row>
    <row r="5652" spans="1:15" x14ac:dyDescent="0.3">
      <c r="A5652" t="s">
        <v>5798</v>
      </c>
      <c r="B5652" t="s">
        <v>14</v>
      </c>
      <c r="C5652" t="str">
        <f>_xlfn.XLOOKUP(Sales_Pipeline[[#This Row],[Sales_Agent]],Sales_Teams[Sales_Agent],Sales_Teams[Manager])</f>
        <v>Melvin Marxen</v>
      </c>
      <c r="D5652" t="str">
        <f>_xlfn.XLOOKUP(Sales_Pipeline[[#This Row],[Manager]],Sales_Teams[Manager],Sales_Teams[Regional_Office])</f>
        <v>Central</v>
      </c>
      <c r="E5652" t="s">
        <v>55</v>
      </c>
      <c r="F5652" t="s">
        <v>333</v>
      </c>
      <c r="G5652" t="str">
        <f>IFERROR(_xlfn.XLOOKUP(Sales_Pipeline[[#This Row],[Account]],Accounts!$A$2:$A$86,Accounts!$F$2:$F$86),"")</f>
        <v>United States</v>
      </c>
      <c r="H5652" t="s">
        <v>57</v>
      </c>
      <c r="I5652" s="3">
        <v>42950</v>
      </c>
      <c r="J5652" s="3">
        <v>42968</v>
      </c>
      <c r="K5652" s="8" t="str">
        <f>IF(Sales_Pipeline[[#This Row],[Close_Date]]="","",TEXT(Sales_Pipeline[[#This Row],[Close_Date]],"ddd"))</f>
        <v>Mon</v>
      </c>
      <c r="L5652" s="8" t="str">
        <f>IF(Sales_Pipeline[[#This Row],[Close_Date]]="","",TEXT(Sales_Pipeline[[#This Row],[Close_Date]],"mmm"))</f>
        <v>Aug</v>
      </c>
      <c r="M5652" s="8" t="str">
        <f>IF(Sales_Pipeline[[#This Row],[Close_Date]]="","","Q"&amp;ROUNDUP(MONTH(Sales_Pipeline[[#This Row],[Close_Date]])/3,0))</f>
        <v>Q3</v>
      </c>
      <c r="N5652" s="2" cm="1">
        <f t="array" ref="N5652">IFERROR(_xlfn.IFS(Sales_Pipeline[[#This Row],[Deal_Stage]]="Won",_xlfn.XLOOKUP(Sales_Pipeline[[#This Row],[Product]],Products!$A$2:$A$8,Products!$C$2:$C$8),Sales_Pipeline[[#This Row],[Deal_Stage]]="Lost",_xlfn.XLOOKUP(Sales_Pipeline[[#This Row],[Product]],Products!$A$2:$A$8,Products!$C$2:$C$8)),"")</f>
        <v>1096</v>
      </c>
      <c r="O5652" s="2">
        <v>1126</v>
      </c>
    </row>
    <row r="5653" spans="1:15" x14ac:dyDescent="0.3">
      <c r="A5653" t="s">
        <v>5799</v>
      </c>
      <c r="B5653" t="s">
        <v>29</v>
      </c>
      <c r="C5653" t="str">
        <f>_xlfn.XLOOKUP(Sales_Pipeline[[#This Row],[Sales_Agent]],Sales_Teams[Sales_Agent],Sales_Teams[Manager])</f>
        <v>Rocco Neubert</v>
      </c>
      <c r="D5653" t="str">
        <f>_xlfn.XLOOKUP(Sales_Pipeline[[#This Row],[Manager]],Sales_Teams[Manager],Sales_Teams[Regional_Office])</f>
        <v>East</v>
      </c>
      <c r="E5653" t="s">
        <v>8953</v>
      </c>
      <c r="F5653" t="s">
        <v>225</v>
      </c>
      <c r="G5653" t="str">
        <f>IFERROR(_xlfn.XLOOKUP(Sales_Pipeline[[#This Row],[Account]],Accounts!$A$2:$A$86,Accounts!$F$2:$F$86),"")</f>
        <v>United States</v>
      </c>
      <c r="H5653" t="s">
        <v>57</v>
      </c>
      <c r="I5653" s="3">
        <v>42950</v>
      </c>
      <c r="J5653" s="3">
        <v>42961</v>
      </c>
      <c r="K5653" s="8" t="str">
        <f>IF(Sales_Pipeline[[#This Row],[Close_Date]]="","",TEXT(Sales_Pipeline[[#This Row],[Close_Date]],"ddd"))</f>
        <v>Mon</v>
      </c>
      <c r="L5653" s="8" t="str">
        <f>IF(Sales_Pipeline[[#This Row],[Close_Date]]="","",TEXT(Sales_Pipeline[[#This Row],[Close_Date]],"mmm"))</f>
        <v>Aug</v>
      </c>
      <c r="M5653" s="8" t="str">
        <f>IF(Sales_Pipeline[[#This Row],[Close_Date]]="","","Q"&amp;ROUNDUP(MONTH(Sales_Pipeline[[#This Row],[Close_Date]])/3,0))</f>
        <v>Q3</v>
      </c>
      <c r="N5653" s="2" cm="1">
        <f t="array" ref="N5653">IFERROR(_xlfn.IFS(Sales_Pipeline[[#This Row],[Deal_Stage]]="Won",_xlfn.XLOOKUP(Sales_Pipeline[[#This Row],[Product]],Products!$A$2:$A$8,Products!$C$2:$C$8),Sales_Pipeline[[#This Row],[Deal_Stage]]="Lost",_xlfn.XLOOKUP(Sales_Pipeline[[#This Row],[Product]],Products!$A$2:$A$8,Products!$C$2:$C$8)),"")</f>
        <v>4821</v>
      </c>
      <c r="O5653" s="2">
        <v>3963</v>
      </c>
    </row>
    <row r="5654" spans="1:15" x14ac:dyDescent="0.3">
      <c r="A5654" t="s">
        <v>5800</v>
      </c>
      <c r="B5654" t="s">
        <v>29</v>
      </c>
      <c r="C5654" t="str">
        <f>_xlfn.XLOOKUP(Sales_Pipeline[[#This Row],[Sales_Agent]],Sales_Teams[Sales_Agent],Sales_Teams[Manager])</f>
        <v>Rocco Neubert</v>
      </c>
      <c r="D5654" t="str">
        <f>_xlfn.XLOOKUP(Sales_Pipeline[[#This Row],[Manager]],Sales_Teams[Manager],Sales_Teams[Regional_Office])</f>
        <v>East</v>
      </c>
      <c r="E5654" t="s">
        <v>8953</v>
      </c>
      <c r="F5654" t="s">
        <v>196</v>
      </c>
      <c r="G5654" t="str">
        <f>IFERROR(_xlfn.XLOOKUP(Sales_Pipeline[[#This Row],[Account]],Accounts!$A$2:$A$86,Accounts!$F$2:$F$86),"")</f>
        <v>United States</v>
      </c>
      <c r="H5654" t="s">
        <v>57</v>
      </c>
      <c r="I5654" s="3">
        <v>42950</v>
      </c>
      <c r="J5654" s="3">
        <v>42958</v>
      </c>
      <c r="K5654" s="8" t="str">
        <f>IF(Sales_Pipeline[[#This Row],[Close_Date]]="","",TEXT(Sales_Pipeline[[#This Row],[Close_Date]],"ddd"))</f>
        <v>Fri</v>
      </c>
      <c r="L5654" s="8" t="str">
        <f>IF(Sales_Pipeline[[#This Row],[Close_Date]]="","",TEXT(Sales_Pipeline[[#This Row],[Close_Date]],"mmm"))</f>
        <v>Aug</v>
      </c>
      <c r="M5654" s="8" t="str">
        <f>IF(Sales_Pipeline[[#This Row],[Close_Date]]="","","Q"&amp;ROUNDUP(MONTH(Sales_Pipeline[[#This Row],[Close_Date]])/3,0))</f>
        <v>Q3</v>
      </c>
      <c r="N5654" s="2" cm="1">
        <f t="array" ref="N5654">IFERROR(_xlfn.IFS(Sales_Pipeline[[#This Row],[Deal_Stage]]="Won",_xlfn.XLOOKUP(Sales_Pipeline[[#This Row],[Product]],Products!$A$2:$A$8,Products!$C$2:$C$8),Sales_Pipeline[[#This Row],[Deal_Stage]]="Lost",_xlfn.XLOOKUP(Sales_Pipeline[[#This Row],[Product]],Products!$A$2:$A$8,Products!$C$2:$C$8)),"")</f>
        <v>4821</v>
      </c>
      <c r="O5654" s="2">
        <v>5401</v>
      </c>
    </row>
    <row r="5655" spans="1:15" x14ac:dyDescent="0.3">
      <c r="A5655" t="s">
        <v>5801</v>
      </c>
      <c r="B5655" t="s">
        <v>21</v>
      </c>
      <c r="C5655" t="str">
        <f>_xlfn.XLOOKUP(Sales_Pipeline[[#This Row],[Sales_Agent]],Sales_Teams[Sales_Agent],Sales_Teams[Manager])</f>
        <v>Cara Losch</v>
      </c>
      <c r="D5655" t="str">
        <f>_xlfn.XLOOKUP(Sales_Pipeline[[#This Row],[Manager]],Sales_Teams[Manager],Sales_Teams[Regional_Office])</f>
        <v>East</v>
      </c>
      <c r="E5655" t="s">
        <v>76</v>
      </c>
      <c r="F5655" t="s">
        <v>161</v>
      </c>
      <c r="G5655" t="str">
        <f>IFERROR(_xlfn.XLOOKUP(Sales_Pipeline[[#This Row],[Account]],Accounts!$A$2:$A$86,Accounts!$F$2:$F$86),"")</f>
        <v>United States</v>
      </c>
      <c r="H5655" t="s">
        <v>82</v>
      </c>
      <c r="I5655" s="3">
        <v>42950</v>
      </c>
      <c r="J5655" s="3">
        <v>42967</v>
      </c>
      <c r="K5655" s="8" t="str">
        <f>IF(Sales_Pipeline[[#This Row],[Close_Date]]="","",TEXT(Sales_Pipeline[[#This Row],[Close_Date]],"ddd"))</f>
        <v>Sun</v>
      </c>
      <c r="L5655" s="8" t="str">
        <f>IF(Sales_Pipeline[[#This Row],[Close_Date]]="","",TEXT(Sales_Pipeline[[#This Row],[Close_Date]],"mmm"))</f>
        <v>Aug</v>
      </c>
      <c r="M5655" s="8" t="str">
        <f>IF(Sales_Pipeline[[#This Row],[Close_Date]]="","","Q"&amp;ROUNDUP(MONTH(Sales_Pipeline[[#This Row],[Close_Date]])/3,0))</f>
        <v>Q3</v>
      </c>
      <c r="N5655" s="2" cm="1">
        <f t="array" ref="N5655">IFERROR(_xlfn.IFS(Sales_Pipeline[[#This Row],[Deal_Stage]]="Won",_xlfn.XLOOKUP(Sales_Pipeline[[#This Row],[Product]],Products!$A$2:$A$8,Products!$C$2:$C$8),Sales_Pipeline[[#This Row],[Deal_Stage]]="Lost",_xlfn.XLOOKUP(Sales_Pipeline[[#This Row],[Product]],Products!$A$2:$A$8,Products!$C$2:$C$8)),"")</f>
        <v>3393</v>
      </c>
      <c r="O5655" s="2">
        <v>0</v>
      </c>
    </row>
    <row r="5656" spans="1:15" x14ac:dyDescent="0.3">
      <c r="A5656" t="s">
        <v>5802</v>
      </c>
      <c r="B5656" t="s">
        <v>21</v>
      </c>
      <c r="C5656" t="str">
        <f>_xlfn.XLOOKUP(Sales_Pipeline[[#This Row],[Sales_Agent]],Sales_Teams[Sales_Agent],Sales_Teams[Manager])</f>
        <v>Cara Losch</v>
      </c>
      <c r="D5656" t="str">
        <f>_xlfn.XLOOKUP(Sales_Pipeline[[#This Row],[Manager]],Sales_Teams[Manager],Sales_Teams[Regional_Office])</f>
        <v>East</v>
      </c>
      <c r="E5656" t="s">
        <v>55</v>
      </c>
      <c r="F5656" t="s">
        <v>161</v>
      </c>
      <c r="G5656" t="str">
        <f>IFERROR(_xlfn.XLOOKUP(Sales_Pipeline[[#This Row],[Account]],Accounts!$A$2:$A$86,Accounts!$F$2:$F$86),"")</f>
        <v>United States</v>
      </c>
      <c r="H5656" t="s">
        <v>57</v>
      </c>
      <c r="I5656" s="3">
        <v>42950</v>
      </c>
      <c r="J5656" s="3">
        <v>43071</v>
      </c>
      <c r="K5656" s="8" t="str">
        <f>IF(Sales_Pipeline[[#This Row],[Close_Date]]="","",TEXT(Sales_Pipeline[[#This Row],[Close_Date]],"ddd"))</f>
        <v>Sat</v>
      </c>
      <c r="L5656" s="8" t="str">
        <f>IF(Sales_Pipeline[[#This Row],[Close_Date]]="","",TEXT(Sales_Pipeline[[#This Row],[Close_Date]],"mmm"))</f>
        <v>Dec</v>
      </c>
      <c r="M5656" s="8" t="str">
        <f>IF(Sales_Pipeline[[#This Row],[Close_Date]]="","","Q"&amp;ROUNDUP(MONTH(Sales_Pipeline[[#This Row],[Close_Date]])/3,0))</f>
        <v>Q4</v>
      </c>
      <c r="N5656" s="2" cm="1">
        <f t="array" ref="N5656">IFERROR(_xlfn.IFS(Sales_Pipeline[[#This Row],[Deal_Stage]]="Won",_xlfn.XLOOKUP(Sales_Pipeline[[#This Row],[Product]],Products!$A$2:$A$8,Products!$C$2:$C$8),Sales_Pipeline[[#This Row],[Deal_Stage]]="Lost",_xlfn.XLOOKUP(Sales_Pipeline[[#This Row],[Product]],Products!$A$2:$A$8,Products!$C$2:$C$8)),"")</f>
        <v>1096</v>
      </c>
      <c r="O5656" s="2">
        <v>965</v>
      </c>
    </row>
    <row r="5657" spans="1:15" x14ac:dyDescent="0.3">
      <c r="A5657" t="s">
        <v>5803</v>
      </c>
      <c r="B5657" t="s">
        <v>7</v>
      </c>
      <c r="C5657" t="str">
        <f>_xlfn.XLOOKUP(Sales_Pipeline[[#This Row],[Sales_Agent]],Sales_Teams[Sales_Agent],Sales_Teams[Manager])</f>
        <v>Dustin Brinkmann</v>
      </c>
      <c r="D5657" t="str">
        <f>_xlfn.XLOOKUP(Sales_Pipeline[[#This Row],[Manager]],Sales_Teams[Manager],Sales_Teams[Regional_Office])</f>
        <v>Central</v>
      </c>
      <c r="E5657" t="s">
        <v>63</v>
      </c>
      <c r="G5657" t="str">
        <f>IFERROR(_xlfn.XLOOKUP(Sales_Pipeline[[#This Row],[Account]],Accounts!$A$2:$A$86,Accounts!$F$2:$F$86),"")</f>
        <v/>
      </c>
      <c r="H5657" t="s">
        <v>77</v>
      </c>
      <c r="I5657" s="3">
        <v>42950</v>
      </c>
      <c r="K5657" s="8" t="str">
        <f>IF(Sales_Pipeline[[#This Row],[Close_Date]]="","",TEXT(Sales_Pipeline[[#This Row],[Close_Date]],"ddd"))</f>
        <v/>
      </c>
      <c r="L5657" s="8" t="str">
        <f>IF(Sales_Pipeline[[#This Row],[Close_Date]]="","",TEXT(Sales_Pipeline[[#This Row],[Close_Date]],"mmm"))</f>
        <v/>
      </c>
      <c r="M5657" s="8" t="str">
        <f>IF(Sales_Pipeline[[#This Row],[Close_Date]]="","","Q"&amp;ROUNDUP(MONTH(Sales_Pipeline[[#This Row],[Close_Date]])/3,0))</f>
        <v/>
      </c>
      <c r="N5657" s="2" t="str" cm="1">
        <f t="array" ref="N5657">IFERROR(_xlfn.IFS(Sales_Pipeline[[#This Row],[Deal_Stage]]="Won",_xlfn.XLOOKUP(Sales_Pipeline[[#This Row],[Product]],Products!$A$2:$A$8,Products!$C$2:$C$8),Sales_Pipeline[[#This Row],[Deal_Stage]]="Lost",_xlfn.XLOOKUP(Sales_Pipeline[[#This Row],[Product]],Products!$A$2:$A$8,Products!$C$2:$C$8)),"")</f>
        <v/>
      </c>
      <c r="O5657" s="2">
        <v>0</v>
      </c>
    </row>
    <row r="5658" spans="1:15" x14ac:dyDescent="0.3">
      <c r="A5658" t="s">
        <v>5804</v>
      </c>
      <c r="B5658" t="s">
        <v>7</v>
      </c>
      <c r="C5658" t="str">
        <f>_xlfn.XLOOKUP(Sales_Pipeline[[#This Row],[Sales_Agent]],Sales_Teams[Sales_Agent],Sales_Teams[Manager])</f>
        <v>Dustin Brinkmann</v>
      </c>
      <c r="D5658" t="str">
        <f>_xlfn.XLOOKUP(Sales_Pipeline[[#This Row],[Manager]],Sales_Teams[Manager],Sales_Teams[Regional_Office])</f>
        <v>Central</v>
      </c>
      <c r="E5658" t="s">
        <v>61</v>
      </c>
      <c r="G5658" t="str">
        <f>IFERROR(_xlfn.XLOOKUP(Sales_Pipeline[[#This Row],[Account]],Accounts!$A$2:$A$86,Accounts!$F$2:$F$86),"")</f>
        <v/>
      </c>
      <c r="H5658" t="s">
        <v>77</v>
      </c>
      <c r="I5658" s="3">
        <v>42950</v>
      </c>
      <c r="K5658" s="8" t="str">
        <f>IF(Sales_Pipeline[[#This Row],[Close_Date]]="","",TEXT(Sales_Pipeline[[#This Row],[Close_Date]],"ddd"))</f>
        <v/>
      </c>
      <c r="L5658" s="8" t="str">
        <f>IF(Sales_Pipeline[[#This Row],[Close_Date]]="","",TEXT(Sales_Pipeline[[#This Row],[Close_Date]],"mmm"))</f>
        <v/>
      </c>
      <c r="M5658" s="8" t="str">
        <f>IF(Sales_Pipeline[[#This Row],[Close_Date]]="","","Q"&amp;ROUNDUP(MONTH(Sales_Pipeline[[#This Row],[Close_Date]])/3,0))</f>
        <v/>
      </c>
      <c r="N5658" s="2" t="str" cm="1">
        <f t="array" ref="N5658">IFERROR(_xlfn.IFS(Sales_Pipeline[[#This Row],[Deal_Stage]]="Won",_xlfn.XLOOKUP(Sales_Pipeline[[#This Row],[Product]],Products!$A$2:$A$8,Products!$C$2:$C$8),Sales_Pipeline[[#This Row],[Deal_Stage]]="Lost",_xlfn.XLOOKUP(Sales_Pipeline[[#This Row],[Product]],Products!$A$2:$A$8,Products!$C$2:$C$8)),"")</f>
        <v/>
      </c>
      <c r="O5658" s="2">
        <v>0</v>
      </c>
    </row>
    <row r="5659" spans="1:15" x14ac:dyDescent="0.3">
      <c r="A5659" t="s">
        <v>5805</v>
      </c>
      <c r="B5659" t="s">
        <v>7</v>
      </c>
      <c r="C5659" t="str">
        <f>_xlfn.XLOOKUP(Sales_Pipeline[[#This Row],[Sales_Agent]],Sales_Teams[Sales_Agent],Sales_Teams[Manager])</f>
        <v>Dustin Brinkmann</v>
      </c>
      <c r="D5659" t="str">
        <f>_xlfn.XLOOKUP(Sales_Pipeline[[#This Row],[Manager]],Sales_Teams[Manager],Sales_Teams[Regional_Office])</f>
        <v>Central</v>
      </c>
      <c r="E5659" t="s">
        <v>63</v>
      </c>
      <c r="F5659" t="s">
        <v>330</v>
      </c>
      <c r="G5659" t="str">
        <f>IFERROR(_xlfn.XLOOKUP(Sales_Pipeline[[#This Row],[Account]],Accounts!$A$2:$A$86,Accounts!$F$2:$F$86),"")</f>
        <v>Korea</v>
      </c>
      <c r="H5659" t="s">
        <v>57</v>
      </c>
      <c r="I5659" s="3">
        <v>42950</v>
      </c>
      <c r="J5659" s="3">
        <v>43040</v>
      </c>
      <c r="K5659" s="8" t="str">
        <f>IF(Sales_Pipeline[[#This Row],[Close_Date]]="","",TEXT(Sales_Pipeline[[#This Row],[Close_Date]],"ddd"))</f>
        <v>Wed</v>
      </c>
      <c r="L5659" s="8" t="str">
        <f>IF(Sales_Pipeline[[#This Row],[Close_Date]]="","",TEXT(Sales_Pipeline[[#This Row],[Close_Date]],"mmm"))</f>
        <v>Nov</v>
      </c>
      <c r="M5659" s="8" t="str">
        <f>IF(Sales_Pipeline[[#This Row],[Close_Date]]="","","Q"&amp;ROUNDUP(MONTH(Sales_Pipeline[[#This Row],[Close_Date]])/3,0))</f>
        <v>Q4</v>
      </c>
      <c r="N5659" s="2" cm="1">
        <f t="array" ref="N5659">IFERROR(_xlfn.IFS(Sales_Pipeline[[#This Row],[Deal_Stage]]="Won",_xlfn.XLOOKUP(Sales_Pipeline[[#This Row],[Product]],Products!$A$2:$A$8,Products!$C$2:$C$8),Sales_Pipeline[[#This Row],[Deal_Stage]]="Lost",_xlfn.XLOOKUP(Sales_Pipeline[[#This Row],[Product]],Products!$A$2:$A$8,Products!$C$2:$C$8)),"")</f>
        <v>550</v>
      </c>
      <c r="O5659" s="2">
        <v>534</v>
      </c>
    </row>
    <row r="5660" spans="1:15" x14ac:dyDescent="0.3">
      <c r="A5660" t="s">
        <v>5806</v>
      </c>
      <c r="B5660" t="s">
        <v>32</v>
      </c>
      <c r="C5660" t="str">
        <f>_xlfn.XLOOKUP(Sales_Pipeline[[#This Row],[Sales_Agent]],Sales_Teams[Sales_Agent],Sales_Teams[Manager])</f>
        <v>Celia Rouche</v>
      </c>
      <c r="D5660" t="str">
        <f>_xlfn.XLOOKUP(Sales_Pipeline[[#This Row],[Manager]],Sales_Teams[Manager],Sales_Teams[Regional_Office])</f>
        <v>West</v>
      </c>
      <c r="E5660" t="s">
        <v>61</v>
      </c>
      <c r="F5660" t="s">
        <v>129</v>
      </c>
      <c r="G5660" t="str">
        <f>IFERROR(_xlfn.XLOOKUP(Sales_Pipeline[[#This Row],[Account]],Accounts!$A$2:$A$86,Accounts!$F$2:$F$86),"")</f>
        <v>Jordan</v>
      </c>
      <c r="H5660" t="s">
        <v>77</v>
      </c>
      <c r="I5660" s="3">
        <v>42950</v>
      </c>
      <c r="K5660" s="8" t="str">
        <f>IF(Sales_Pipeline[[#This Row],[Close_Date]]="","",TEXT(Sales_Pipeline[[#This Row],[Close_Date]],"ddd"))</f>
        <v/>
      </c>
      <c r="L5660" s="8" t="str">
        <f>IF(Sales_Pipeline[[#This Row],[Close_Date]]="","",TEXT(Sales_Pipeline[[#This Row],[Close_Date]],"mmm"))</f>
        <v/>
      </c>
      <c r="M5660" s="8" t="str">
        <f>IF(Sales_Pipeline[[#This Row],[Close_Date]]="","","Q"&amp;ROUNDUP(MONTH(Sales_Pipeline[[#This Row],[Close_Date]])/3,0))</f>
        <v/>
      </c>
      <c r="N5660" s="2" t="str" cm="1">
        <f t="array" ref="N5660">IFERROR(_xlfn.IFS(Sales_Pipeline[[#This Row],[Deal_Stage]]="Won",_xlfn.XLOOKUP(Sales_Pipeline[[#This Row],[Product]],Products!$A$2:$A$8,Products!$C$2:$C$8),Sales_Pipeline[[#This Row],[Deal_Stage]]="Lost",_xlfn.XLOOKUP(Sales_Pipeline[[#This Row],[Product]],Products!$A$2:$A$8,Products!$C$2:$C$8)),"")</f>
        <v/>
      </c>
      <c r="O5660" s="2">
        <v>0</v>
      </c>
    </row>
    <row r="5661" spans="1:15" x14ac:dyDescent="0.3">
      <c r="A5661" t="s">
        <v>5807</v>
      </c>
      <c r="B5661" t="s">
        <v>23</v>
      </c>
      <c r="C5661" t="str">
        <f>_xlfn.XLOOKUP(Sales_Pipeline[[#This Row],[Sales_Agent]],Sales_Teams[Sales_Agent],Sales_Teams[Manager])</f>
        <v>Cara Losch</v>
      </c>
      <c r="D5661" t="str">
        <f>_xlfn.XLOOKUP(Sales_Pipeline[[#This Row],[Manager]],Sales_Teams[Manager],Sales_Teams[Regional_Office])</f>
        <v>East</v>
      </c>
      <c r="E5661" t="s">
        <v>61</v>
      </c>
      <c r="F5661" t="s">
        <v>238</v>
      </c>
      <c r="G5661" t="str">
        <f>IFERROR(_xlfn.XLOOKUP(Sales_Pipeline[[#This Row],[Account]],Accounts!$A$2:$A$86,Accounts!$F$2:$F$86),"")</f>
        <v>United States</v>
      </c>
      <c r="H5661" t="s">
        <v>57</v>
      </c>
      <c r="I5661" s="3">
        <v>42950</v>
      </c>
      <c r="J5661" s="3">
        <v>43060</v>
      </c>
      <c r="K5661" s="8" t="str">
        <f>IF(Sales_Pipeline[[#This Row],[Close_Date]]="","",TEXT(Sales_Pipeline[[#This Row],[Close_Date]],"ddd"))</f>
        <v>Tue</v>
      </c>
      <c r="L5661" s="8" t="str">
        <f>IF(Sales_Pipeline[[#This Row],[Close_Date]]="","",TEXT(Sales_Pipeline[[#This Row],[Close_Date]],"mmm"))</f>
        <v>Nov</v>
      </c>
      <c r="M5661" s="8" t="str">
        <f>IF(Sales_Pipeline[[#This Row],[Close_Date]]="","","Q"&amp;ROUNDUP(MONTH(Sales_Pipeline[[#This Row],[Close_Date]])/3,0))</f>
        <v>Q4</v>
      </c>
      <c r="N5661" s="2" cm="1">
        <f t="array" ref="N5661">IFERROR(_xlfn.IFS(Sales_Pipeline[[#This Row],[Deal_Stage]]="Won",_xlfn.XLOOKUP(Sales_Pipeline[[#This Row],[Product]],Products!$A$2:$A$8,Products!$C$2:$C$8),Sales_Pipeline[[#This Row],[Deal_Stage]]="Lost",_xlfn.XLOOKUP(Sales_Pipeline[[#This Row],[Product]],Products!$A$2:$A$8,Products!$C$2:$C$8)),"")</f>
        <v>55</v>
      </c>
      <c r="O5661" s="2">
        <v>50</v>
      </c>
    </row>
    <row r="5662" spans="1:15" x14ac:dyDescent="0.3">
      <c r="A5662" t="s">
        <v>5808</v>
      </c>
      <c r="B5662" t="s">
        <v>20</v>
      </c>
      <c r="C5662" t="str">
        <f>_xlfn.XLOOKUP(Sales_Pipeline[[#This Row],[Sales_Agent]],Sales_Teams[Sales_Agent],Sales_Teams[Manager])</f>
        <v>Cara Losch</v>
      </c>
      <c r="D5662" t="str">
        <f>_xlfn.XLOOKUP(Sales_Pipeline[[#This Row],[Manager]],Sales_Teams[Manager],Sales_Teams[Regional_Office])</f>
        <v>East</v>
      </c>
      <c r="E5662" t="s">
        <v>61</v>
      </c>
      <c r="F5662" t="s">
        <v>56</v>
      </c>
      <c r="G5662" t="str">
        <f>IFERROR(_xlfn.XLOOKUP(Sales_Pipeline[[#This Row],[Account]],Accounts!$A$2:$A$86,Accounts!$F$2:$F$86),"")</f>
        <v>United States</v>
      </c>
      <c r="H5662" t="s">
        <v>77</v>
      </c>
      <c r="I5662" s="3">
        <v>42951</v>
      </c>
      <c r="K5662" s="8" t="str">
        <f>IF(Sales_Pipeline[[#This Row],[Close_Date]]="","",TEXT(Sales_Pipeline[[#This Row],[Close_Date]],"ddd"))</f>
        <v/>
      </c>
      <c r="L5662" s="8" t="str">
        <f>IF(Sales_Pipeline[[#This Row],[Close_Date]]="","",TEXT(Sales_Pipeline[[#This Row],[Close_Date]],"mmm"))</f>
        <v/>
      </c>
      <c r="M5662" s="8" t="str">
        <f>IF(Sales_Pipeline[[#This Row],[Close_Date]]="","","Q"&amp;ROUNDUP(MONTH(Sales_Pipeline[[#This Row],[Close_Date]])/3,0))</f>
        <v/>
      </c>
      <c r="N5662" s="2" t="str" cm="1">
        <f t="array" ref="N5662">IFERROR(_xlfn.IFS(Sales_Pipeline[[#This Row],[Deal_Stage]]="Won",_xlfn.XLOOKUP(Sales_Pipeline[[#This Row],[Product]],Products!$A$2:$A$8,Products!$C$2:$C$8),Sales_Pipeline[[#This Row],[Deal_Stage]]="Lost",_xlfn.XLOOKUP(Sales_Pipeline[[#This Row],[Product]],Products!$A$2:$A$8,Products!$C$2:$C$8)),"")</f>
        <v/>
      </c>
      <c r="O5662" s="2">
        <v>0</v>
      </c>
    </row>
    <row r="5663" spans="1:15" x14ac:dyDescent="0.3">
      <c r="A5663" t="s">
        <v>5809</v>
      </c>
      <c r="B5663" t="s">
        <v>25</v>
      </c>
      <c r="C5663" t="str">
        <f>_xlfn.XLOOKUP(Sales_Pipeline[[#This Row],[Sales_Agent]],Sales_Teams[Sales_Agent],Sales_Teams[Manager])</f>
        <v>Rocco Neubert</v>
      </c>
      <c r="D5663" t="str">
        <f>_xlfn.XLOOKUP(Sales_Pipeline[[#This Row],[Manager]],Sales_Teams[Manager],Sales_Teams[Regional_Office])</f>
        <v>East</v>
      </c>
      <c r="E5663" t="s">
        <v>55</v>
      </c>
      <c r="G5663" t="str">
        <f>IFERROR(_xlfn.XLOOKUP(Sales_Pipeline[[#This Row],[Account]],Accounts!$A$2:$A$86,Accounts!$F$2:$F$86),"")</f>
        <v/>
      </c>
      <c r="H5663" t="s">
        <v>77</v>
      </c>
      <c r="I5663" s="3">
        <v>42951</v>
      </c>
      <c r="K5663" s="8" t="str">
        <f>IF(Sales_Pipeline[[#This Row],[Close_Date]]="","",TEXT(Sales_Pipeline[[#This Row],[Close_Date]],"ddd"))</f>
        <v/>
      </c>
      <c r="L5663" s="8" t="str">
        <f>IF(Sales_Pipeline[[#This Row],[Close_Date]]="","",TEXT(Sales_Pipeline[[#This Row],[Close_Date]],"mmm"))</f>
        <v/>
      </c>
      <c r="M5663" s="8" t="str">
        <f>IF(Sales_Pipeline[[#This Row],[Close_Date]]="","","Q"&amp;ROUNDUP(MONTH(Sales_Pipeline[[#This Row],[Close_Date]])/3,0))</f>
        <v/>
      </c>
      <c r="N5663" s="2" t="str" cm="1">
        <f t="array" ref="N5663">IFERROR(_xlfn.IFS(Sales_Pipeline[[#This Row],[Deal_Stage]]="Won",_xlfn.XLOOKUP(Sales_Pipeline[[#This Row],[Product]],Products!$A$2:$A$8,Products!$C$2:$C$8),Sales_Pipeline[[#This Row],[Deal_Stage]]="Lost",_xlfn.XLOOKUP(Sales_Pipeline[[#This Row],[Product]],Products!$A$2:$A$8,Products!$C$2:$C$8)),"")</f>
        <v/>
      </c>
      <c r="O5663" s="2">
        <v>0</v>
      </c>
    </row>
    <row r="5664" spans="1:15" x14ac:dyDescent="0.3">
      <c r="A5664" t="s">
        <v>5810</v>
      </c>
      <c r="B5664" t="s">
        <v>15</v>
      </c>
      <c r="C5664" t="str">
        <f>_xlfn.XLOOKUP(Sales_Pipeline[[#This Row],[Sales_Agent]],Sales_Teams[Sales_Agent],Sales_Teams[Manager])</f>
        <v>Melvin Marxen</v>
      </c>
      <c r="D5664" t="str">
        <f>_xlfn.XLOOKUP(Sales_Pipeline[[#This Row],[Manager]],Sales_Teams[Manager],Sales_Teams[Regional_Office])</f>
        <v>Central</v>
      </c>
      <c r="E5664" t="s">
        <v>8953</v>
      </c>
      <c r="G5664" t="str">
        <f>IFERROR(_xlfn.XLOOKUP(Sales_Pipeline[[#This Row],[Account]],Accounts!$A$2:$A$86,Accounts!$F$2:$F$86),"")</f>
        <v/>
      </c>
      <c r="H5664" t="s">
        <v>77</v>
      </c>
      <c r="I5664" s="3">
        <v>42951</v>
      </c>
      <c r="K5664" s="8" t="str">
        <f>IF(Sales_Pipeline[[#This Row],[Close_Date]]="","",TEXT(Sales_Pipeline[[#This Row],[Close_Date]],"ddd"))</f>
        <v/>
      </c>
      <c r="L5664" s="8" t="str">
        <f>IF(Sales_Pipeline[[#This Row],[Close_Date]]="","",TEXT(Sales_Pipeline[[#This Row],[Close_Date]],"mmm"))</f>
        <v/>
      </c>
      <c r="M5664" s="8" t="str">
        <f>IF(Sales_Pipeline[[#This Row],[Close_Date]]="","","Q"&amp;ROUNDUP(MONTH(Sales_Pipeline[[#This Row],[Close_Date]])/3,0))</f>
        <v/>
      </c>
      <c r="N5664" s="2" t="str" cm="1">
        <f t="array" ref="N5664">IFERROR(_xlfn.IFS(Sales_Pipeline[[#This Row],[Deal_Stage]]="Won",_xlfn.XLOOKUP(Sales_Pipeline[[#This Row],[Product]],Products!$A$2:$A$8,Products!$C$2:$C$8),Sales_Pipeline[[#This Row],[Deal_Stage]]="Lost",_xlfn.XLOOKUP(Sales_Pipeline[[#This Row],[Product]],Products!$A$2:$A$8,Products!$C$2:$C$8)),"")</f>
        <v/>
      </c>
      <c r="O5664" s="2">
        <v>0</v>
      </c>
    </row>
    <row r="5665" spans="1:15" x14ac:dyDescent="0.3">
      <c r="A5665" t="s">
        <v>5811</v>
      </c>
      <c r="B5665" t="s">
        <v>15</v>
      </c>
      <c r="C5665" t="str">
        <f>_xlfn.XLOOKUP(Sales_Pipeline[[#This Row],[Sales_Agent]],Sales_Teams[Sales_Agent],Sales_Teams[Manager])</f>
        <v>Melvin Marxen</v>
      </c>
      <c r="D5665" t="str">
        <f>_xlfn.XLOOKUP(Sales_Pipeline[[#This Row],[Manager]],Sales_Teams[Manager],Sales_Teams[Regional_Office])</f>
        <v>Central</v>
      </c>
      <c r="E5665" t="s">
        <v>8953</v>
      </c>
      <c r="G5665" t="str">
        <f>IFERROR(_xlfn.XLOOKUP(Sales_Pipeline[[#This Row],[Account]],Accounts!$A$2:$A$86,Accounts!$F$2:$F$86),"")</f>
        <v/>
      </c>
      <c r="H5665" t="s">
        <v>77</v>
      </c>
      <c r="I5665" s="3">
        <v>42951</v>
      </c>
      <c r="K5665" s="8" t="str">
        <f>IF(Sales_Pipeline[[#This Row],[Close_Date]]="","",TEXT(Sales_Pipeline[[#This Row],[Close_Date]],"ddd"))</f>
        <v/>
      </c>
      <c r="L5665" s="8" t="str">
        <f>IF(Sales_Pipeline[[#This Row],[Close_Date]]="","",TEXT(Sales_Pipeline[[#This Row],[Close_Date]],"mmm"))</f>
        <v/>
      </c>
      <c r="M5665" s="8" t="str">
        <f>IF(Sales_Pipeline[[#This Row],[Close_Date]]="","","Q"&amp;ROUNDUP(MONTH(Sales_Pipeline[[#This Row],[Close_Date]])/3,0))</f>
        <v/>
      </c>
      <c r="N5665" s="2" t="str" cm="1">
        <f t="array" ref="N5665">IFERROR(_xlfn.IFS(Sales_Pipeline[[#This Row],[Deal_Stage]]="Won",_xlfn.XLOOKUP(Sales_Pipeline[[#This Row],[Product]],Products!$A$2:$A$8,Products!$C$2:$C$8),Sales_Pipeline[[#This Row],[Deal_Stage]]="Lost",_xlfn.XLOOKUP(Sales_Pipeline[[#This Row],[Product]],Products!$A$2:$A$8,Products!$C$2:$C$8)),"")</f>
        <v/>
      </c>
      <c r="O5665" s="2">
        <v>0</v>
      </c>
    </row>
    <row r="5666" spans="1:15" x14ac:dyDescent="0.3">
      <c r="A5666" t="s">
        <v>5812</v>
      </c>
      <c r="B5666" t="s">
        <v>28</v>
      </c>
      <c r="C5666" t="str">
        <f>_xlfn.XLOOKUP(Sales_Pipeline[[#This Row],[Sales_Agent]],Sales_Teams[Sales_Agent],Sales_Teams[Manager])</f>
        <v>Rocco Neubert</v>
      </c>
      <c r="D5666" t="str">
        <f>_xlfn.XLOOKUP(Sales_Pipeline[[#This Row],[Manager]],Sales_Teams[Manager],Sales_Teams[Regional_Office])</f>
        <v>East</v>
      </c>
      <c r="E5666" t="s">
        <v>8953</v>
      </c>
      <c r="F5666" t="s">
        <v>216</v>
      </c>
      <c r="G5666" t="str">
        <f>IFERROR(_xlfn.XLOOKUP(Sales_Pipeline[[#This Row],[Account]],Accounts!$A$2:$A$86,Accounts!$F$2:$F$86),"")</f>
        <v>United States</v>
      </c>
      <c r="H5666" t="s">
        <v>57</v>
      </c>
      <c r="I5666" s="3">
        <v>42951</v>
      </c>
      <c r="J5666" s="3">
        <v>42958</v>
      </c>
      <c r="K5666" s="8" t="str">
        <f>IF(Sales_Pipeline[[#This Row],[Close_Date]]="","",TEXT(Sales_Pipeline[[#This Row],[Close_Date]],"ddd"))</f>
        <v>Fri</v>
      </c>
      <c r="L5666" s="8" t="str">
        <f>IF(Sales_Pipeline[[#This Row],[Close_Date]]="","",TEXT(Sales_Pipeline[[#This Row],[Close_Date]],"mmm"))</f>
        <v>Aug</v>
      </c>
      <c r="M5666" s="8" t="str">
        <f>IF(Sales_Pipeline[[#This Row],[Close_Date]]="","","Q"&amp;ROUNDUP(MONTH(Sales_Pipeline[[#This Row],[Close_Date]])/3,0))</f>
        <v>Q3</v>
      </c>
      <c r="N5666" s="2" cm="1">
        <f t="array" ref="N5666">IFERROR(_xlfn.IFS(Sales_Pipeline[[#This Row],[Deal_Stage]]="Won",_xlfn.XLOOKUP(Sales_Pipeline[[#This Row],[Product]],Products!$A$2:$A$8,Products!$C$2:$C$8),Sales_Pipeline[[#This Row],[Deal_Stage]]="Lost",_xlfn.XLOOKUP(Sales_Pipeline[[#This Row],[Product]],Products!$A$2:$A$8,Products!$C$2:$C$8)),"")</f>
        <v>4821</v>
      </c>
      <c r="O5666" s="2">
        <v>5186</v>
      </c>
    </row>
    <row r="5667" spans="1:15" x14ac:dyDescent="0.3">
      <c r="A5667" t="s">
        <v>5813</v>
      </c>
      <c r="B5667" t="s">
        <v>38</v>
      </c>
      <c r="C5667" t="str">
        <f>_xlfn.XLOOKUP(Sales_Pipeline[[#This Row],[Sales_Agent]],Sales_Teams[Sales_Agent],Sales_Teams[Manager])</f>
        <v>Celia Rouche</v>
      </c>
      <c r="D5667" t="str">
        <f>_xlfn.XLOOKUP(Sales_Pipeline[[#This Row],[Manager]],Sales_Teams[Manager],Sales_Teams[Regional_Office])</f>
        <v>West</v>
      </c>
      <c r="E5667" t="s">
        <v>76</v>
      </c>
      <c r="F5667" t="s">
        <v>70</v>
      </c>
      <c r="G5667" t="str">
        <f>IFERROR(_xlfn.XLOOKUP(Sales_Pipeline[[#This Row],[Account]],Accounts!$A$2:$A$86,Accounts!$F$2:$F$86),"")</f>
        <v>United States</v>
      </c>
      <c r="H5667" t="s">
        <v>57</v>
      </c>
      <c r="I5667" s="3">
        <v>42951</v>
      </c>
      <c r="J5667" s="3">
        <v>43043</v>
      </c>
      <c r="K5667" s="8" t="str">
        <f>IF(Sales_Pipeline[[#This Row],[Close_Date]]="","",TEXT(Sales_Pipeline[[#This Row],[Close_Date]],"ddd"))</f>
        <v>Sat</v>
      </c>
      <c r="L5667" s="8" t="str">
        <f>IF(Sales_Pipeline[[#This Row],[Close_Date]]="","",TEXT(Sales_Pipeline[[#This Row],[Close_Date]],"mmm"))</f>
        <v>Nov</v>
      </c>
      <c r="M5667" s="8" t="str">
        <f>IF(Sales_Pipeline[[#This Row],[Close_Date]]="","","Q"&amp;ROUNDUP(MONTH(Sales_Pipeline[[#This Row],[Close_Date]])/3,0))</f>
        <v>Q4</v>
      </c>
      <c r="N5667" s="2" cm="1">
        <f t="array" ref="N5667">IFERROR(_xlfn.IFS(Sales_Pipeline[[#This Row],[Deal_Stage]]="Won",_xlfn.XLOOKUP(Sales_Pipeline[[#This Row],[Product]],Products!$A$2:$A$8,Products!$C$2:$C$8),Sales_Pipeline[[#This Row],[Deal_Stage]]="Lost",_xlfn.XLOOKUP(Sales_Pipeline[[#This Row],[Product]],Products!$A$2:$A$8,Products!$C$2:$C$8)),"")</f>
        <v>3393</v>
      </c>
      <c r="O5667" s="2">
        <v>3308</v>
      </c>
    </row>
    <row r="5668" spans="1:15" x14ac:dyDescent="0.3">
      <c r="A5668" t="s">
        <v>5814</v>
      </c>
      <c r="B5668" t="s">
        <v>13</v>
      </c>
      <c r="C5668" t="str">
        <f>_xlfn.XLOOKUP(Sales_Pipeline[[#This Row],[Sales_Agent]],Sales_Teams[Sales_Agent],Sales_Teams[Manager])</f>
        <v>Melvin Marxen</v>
      </c>
      <c r="D5668" t="str">
        <f>_xlfn.XLOOKUP(Sales_Pipeline[[#This Row],[Manager]],Sales_Teams[Manager],Sales_Teams[Regional_Office])</f>
        <v>Central</v>
      </c>
      <c r="E5668" t="s">
        <v>61</v>
      </c>
      <c r="G5668" t="str">
        <f>IFERROR(_xlfn.XLOOKUP(Sales_Pipeline[[#This Row],[Account]],Accounts!$A$2:$A$86,Accounts!$F$2:$F$86),"")</f>
        <v/>
      </c>
      <c r="H5668" t="s">
        <v>77</v>
      </c>
      <c r="I5668" s="3">
        <v>42951</v>
      </c>
      <c r="K5668" s="8" t="str">
        <f>IF(Sales_Pipeline[[#This Row],[Close_Date]]="","",TEXT(Sales_Pipeline[[#This Row],[Close_Date]],"ddd"))</f>
        <v/>
      </c>
      <c r="L5668" s="8" t="str">
        <f>IF(Sales_Pipeline[[#This Row],[Close_Date]]="","",TEXT(Sales_Pipeline[[#This Row],[Close_Date]],"mmm"))</f>
        <v/>
      </c>
      <c r="M5668" s="8" t="str">
        <f>IF(Sales_Pipeline[[#This Row],[Close_Date]]="","","Q"&amp;ROUNDUP(MONTH(Sales_Pipeline[[#This Row],[Close_Date]])/3,0))</f>
        <v/>
      </c>
      <c r="N5668" s="2" t="str" cm="1">
        <f t="array" ref="N5668">IFERROR(_xlfn.IFS(Sales_Pipeline[[#This Row],[Deal_Stage]]="Won",_xlfn.XLOOKUP(Sales_Pipeline[[#This Row],[Product]],Products!$A$2:$A$8,Products!$C$2:$C$8),Sales_Pipeline[[#This Row],[Deal_Stage]]="Lost",_xlfn.XLOOKUP(Sales_Pipeline[[#This Row],[Product]],Products!$A$2:$A$8,Products!$C$2:$C$8)),"")</f>
        <v/>
      </c>
      <c r="O5668" s="2">
        <v>0</v>
      </c>
    </row>
    <row r="5669" spans="1:15" x14ac:dyDescent="0.3">
      <c r="A5669" t="s">
        <v>5815</v>
      </c>
      <c r="B5669" t="s">
        <v>13</v>
      </c>
      <c r="C5669" t="str">
        <f>_xlfn.XLOOKUP(Sales_Pipeline[[#This Row],[Sales_Agent]],Sales_Teams[Sales_Agent],Sales_Teams[Manager])</f>
        <v>Melvin Marxen</v>
      </c>
      <c r="D5669" t="str">
        <f>_xlfn.XLOOKUP(Sales_Pipeline[[#This Row],[Manager]],Sales_Teams[Manager],Sales_Teams[Regional_Office])</f>
        <v>Central</v>
      </c>
      <c r="E5669" t="s">
        <v>76</v>
      </c>
      <c r="F5669" t="s">
        <v>150</v>
      </c>
      <c r="G5669" t="str">
        <f>IFERROR(_xlfn.XLOOKUP(Sales_Pipeline[[#This Row],[Account]],Accounts!$A$2:$A$86,Accounts!$F$2:$F$86),"")</f>
        <v>United States</v>
      </c>
      <c r="H5669" t="s">
        <v>57</v>
      </c>
      <c r="I5669" s="3">
        <v>42951</v>
      </c>
      <c r="J5669" s="3">
        <v>43076</v>
      </c>
      <c r="K5669" s="8" t="str">
        <f>IF(Sales_Pipeline[[#This Row],[Close_Date]]="","",TEXT(Sales_Pipeline[[#This Row],[Close_Date]],"ddd"))</f>
        <v>Thu</v>
      </c>
      <c r="L5669" s="8" t="str">
        <f>IF(Sales_Pipeline[[#This Row],[Close_Date]]="","",TEXT(Sales_Pipeline[[#This Row],[Close_Date]],"mmm"))</f>
        <v>Dec</v>
      </c>
      <c r="M5669" s="8" t="str">
        <f>IF(Sales_Pipeline[[#This Row],[Close_Date]]="","","Q"&amp;ROUNDUP(MONTH(Sales_Pipeline[[#This Row],[Close_Date]])/3,0))</f>
        <v>Q4</v>
      </c>
      <c r="N5669" s="2" cm="1">
        <f t="array" ref="N5669">IFERROR(_xlfn.IFS(Sales_Pipeline[[#This Row],[Deal_Stage]]="Won",_xlfn.XLOOKUP(Sales_Pipeline[[#This Row],[Product]],Products!$A$2:$A$8,Products!$C$2:$C$8),Sales_Pipeline[[#This Row],[Deal_Stage]]="Lost",_xlfn.XLOOKUP(Sales_Pipeline[[#This Row],[Product]],Products!$A$2:$A$8,Products!$C$2:$C$8)),"")</f>
        <v>3393</v>
      </c>
      <c r="O5669" s="2">
        <v>3367</v>
      </c>
    </row>
    <row r="5670" spans="1:15" x14ac:dyDescent="0.3">
      <c r="A5670" t="s">
        <v>5816</v>
      </c>
      <c r="B5670" t="s">
        <v>10</v>
      </c>
      <c r="C5670" t="str">
        <f>_xlfn.XLOOKUP(Sales_Pipeline[[#This Row],[Sales_Agent]],Sales_Teams[Sales_Agent],Sales_Teams[Manager])</f>
        <v>Melvin Marxen</v>
      </c>
      <c r="D5670" t="str">
        <f>_xlfn.XLOOKUP(Sales_Pipeline[[#This Row],[Manager]],Sales_Teams[Manager],Sales_Teams[Regional_Office])</f>
        <v>Central</v>
      </c>
      <c r="E5670" t="s">
        <v>55</v>
      </c>
      <c r="G5670" t="str">
        <f>IFERROR(_xlfn.XLOOKUP(Sales_Pipeline[[#This Row],[Account]],Accounts!$A$2:$A$86,Accounts!$F$2:$F$86),"")</f>
        <v/>
      </c>
      <c r="H5670" t="s">
        <v>77</v>
      </c>
      <c r="I5670" s="3">
        <v>42951</v>
      </c>
      <c r="K5670" s="8" t="str">
        <f>IF(Sales_Pipeline[[#This Row],[Close_Date]]="","",TEXT(Sales_Pipeline[[#This Row],[Close_Date]],"ddd"))</f>
        <v/>
      </c>
      <c r="L5670" s="8" t="str">
        <f>IF(Sales_Pipeline[[#This Row],[Close_Date]]="","",TEXT(Sales_Pipeline[[#This Row],[Close_Date]],"mmm"))</f>
        <v/>
      </c>
      <c r="M5670" s="8" t="str">
        <f>IF(Sales_Pipeline[[#This Row],[Close_Date]]="","","Q"&amp;ROUNDUP(MONTH(Sales_Pipeline[[#This Row],[Close_Date]])/3,0))</f>
        <v/>
      </c>
      <c r="N5670" s="2" t="str" cm="1">
        <f t="array" ref="N5670">IFERROR(_xlfn.IFS(Sales_Pipeline[[#This Row],[Deal_Stage]]="Won",_xlfn.XLOOKUP(Sales_Pipeline[[#This Row],[Product]],Products!$A$2:$A$8,Products!$C$2:$C$8),Sales_Pipeline[[#This Row],[Deal_Stage]]="Lost",_xlfn.XLOOKUP(Sales_Pipeline[[#This Row],[Product]],Products!$A$2:$A$8,Products!$C$2:$C$8)),"")</f>
        <v/>
      </c>
      <c r="O5670" s="2">
        <v>0</v>
      </c>
    </row>
    <row r="5671" spans="1:15" x14ac:dyDescent="0.3">
      <c r="A5671" t="s">
        <v>5817</v>
      </c>
      <c r="B5671" t="s">
        <v>42</v>
      </c>
      <c r="C5671" t="str">
        <f>_xlfn.XLOOKUP(Sales_Pipeline[[#This Row],[Sales_Agent]],Sales_Teams[Sales_Agent],Sales_Teams[Manager])</f>
        <v>Summer Sewald</v>
      </c>
      <c r="D5671" t="str">
        <f>_xlfn.XLOOKUP(Sales_Pipeline[[#This Row],[Manager]],Sales_Teams[Manager],Sales_Teams[Regional_Office])</f>
        <v>West</v>
      </c>
      <c r="E5671" t="s">
        <v>55</v>
      </c>
      <c r="F5671" t="s">
        <v>114</v>
      </c>
      <c r="G5671" t="str">
        <f>IFERROR(_xlfn.XLOOKUP(Sales_Pipeline[[#This Row],[Account]],Accounts!$A$2:$A$86,Accounts!$F$2:$F$86),"")</f>
        <v>United States</v>
      </c>
      <c r="H5671" t="s">
        <v>82</v>
      </c>
      <c r="I5671" s="3">
        <v>42951</v>
      </c>
      <c r="J5671" s="3">
        <v>42955</v>
      </c>
      <c r="K5671" s="8" t="str">
        <f>IF(Sales_Pipeline[[#This Row],[Close_Date]]="","",TEXT(Sales_Pipeline[[#This Row],[Close_Date]],"ddd"))</f>
        <v>Tue</v>
      </c>
      <c r="L5671" s="8" t="str">
        <f>IF(Sales_Pipeline[[#This Row],[Close_Date]]="","",TEXT(Sales_Pipeline[[#This Row],[Close_Date]],"mmm"))</f>
        <v>Aug</v>
      </c>
      <c r="M5671" s="8" t="str">
        <f>IF(Sales_Pipeline[[#This Row],[Close_Date]]="","","Q"&amp;ROUNDUP(MONTH(Sales_Pipeline[[#This Row],[Close_Date]])/3,0))</f>
        <v>Q3</v>
      </c>
      <c r="N5671" s="2" cm="1">
        <f t="array" ref="N5671">IFERROR(_xlfn.IFS(Sales_Pipeline[[#This Row],[Deal_Stage]]="Won",_xlfn.XLOOKUP(Sales_Pipeline[[#This Row],[Product]],Products!$A$2:$A$8,Products!$C$2:$C$8),Sales_Pipeline[[#This Row],[Deal_Stage]]="Lost",_xlfn.XLOOKUP(Sales_Pipeline[[#This Row],[Product]],Products!$A$2:$A$8,Products!$C$2:$C$8)),"")</f>
        <v>1096</v>
      </c>
      <c r="O5671" s="2">
        <v>0</v>
      </c>
    </row>
    <row r="5672" spans="1:15" x14ac:dyDescent="0.3">
      <c r="A5672" t="s">
        <v>5818</v>
      </c>
      <c r="B5672" t="s">
        <v>42</v>
      </c>
      <c r="C5672" t="str">
        <f>_xlfn.XLOOKUP(Sales_Pipeline[[#This Row],[Sales_Agent]],Sales_Teams[Sales_Agent],Sales_Teams[Manager])</f>
        <v>Summer Sewald</v>
      </c>
      <c r="D5672" t="str">
        <f>_xlfn.XLOOKUP(Sales_Pipeline[[#This Row],[Manager]],Sales_Teams[Manager],Sales_Teams[Regional_Office])</f>
        <v>West</v>
      </c>
      <c r="E5672" t="s">
        <v>63</v>
      </c>
      <c r="F5672" t="s">
        <v>92</v>
      </c>
      <c r="G5672" t="str">
        <f>IFERROR(_xlfn.XLOOKUP(Sales_Pipeline[[#This Row],[Account]],Accounts!$A$2:$A$86,Accounts!$F$2:$F$86),"")</f>
        <v>United States</v>
      </c>
      <c r="H5672" t="s">
        <v>57</v>
      </c>
      <c r="I5672" s="3">
        <v>42951</v>
      </c>
      <c r="J5672" s="3">
        <v>42994</v>
      </c>
      <c r="K5672" s="8" t="str">
        <f>IF(Sales_Pipeline[[#This Row],[Close_Date]]="","",TEXT(Sales_Pipeline[[#This Row],[Close_Date]],"ddd"))</f>
        <v>Sat</v>
      </c>
      <c r="L5672" s="8" t="str">
        <f>IF(Sales_Pipeline[[#This Row],[Close_Date]]="","",TEXT(Sales_Pipeline[[#This Row],[Close_Date]],"mmm"))</f>
        <v>Sep</v>
      </c>
      <c r="M5672" s="8" t="str">
        <f>IF(Sales_Pipeline[[#This Row],[Close_Date]]="","","Q"&amp;ROUNDUP(MONTH(Sales_Pipeline[[#This Row],[Close_Date]])/3,0))</f>
        <v>Q3</v>
      </c>
      <c r="N5672" s="2" cm="1">
        <f t="array" ref="N5672">IFERROR(_xlfn.IFS(Sales_Pipeline[[#This Row],[Deal_Stage]]="Won",_xlfn.XLOOKUP(Sales_Pipeline[[#This Row],[Product]],Products!$A$2:$A$8,Products!$C$2:$C$8),Sales_Pipeline[[#This Row],[Deal_Stage]]="Lost",_xlfn.XLOOKUP(Sales_Pipeline[[#This Row],[Product]],Products!$A$2:$A$8,Products!$C$2:$C$8)),"")</f>
        <v>550</v>
      </c>
      <c r="O5672" s="2">
        <v>518</v>
      </c>
    </row>
    <row r="5673" spans="1:15" x14ac:dyDescent="0.3">
      <c r="A5673" t="s">
        <v>5819</v>
      </c>
      <c r="B5673" t="s">
        <v>8</v>
      </c>
      <c r="C5673" t="str">
        <f>_xlfn.XLOOKUP(Sales_Pipeline[[#This Row],[Sales_Agent]],Sales_Teams[Sales_Agent],Sales_Teams[Manager])</f>
        <v>Dustin Brinkmann</v>
      </c>
      <c r="D5673" t="str">
        <f>_xlfn.XLOOKUP(Sales_Pipeline[[#This Row],[Manager]],Sales_Teams[Manager],Sales_Teams[Regional_Office])</f>
        <v>Central</v>
      </c>
      <c r="E5673" t="s">
        <v>63</v>
      </c>
      <c r="G5673" t="str">
        <f>IFERROR(_xlfn.XLOOKUP(Sales_Pipeline[[#This Row],[Account]],Accounts!$A$2:$A$86,Accounts!$F$2:$F$86),"")</f>
        <v/>
      </c>
      <c r="H5673" t="s">
        <v>77</v>
      </c>
      <c r="I5673" s="3">
        <v>42951</v>
      </c>
      <c r="K5673" s="8" t="str">
        <f>IF(Sales_Pipeline[[#This Row],[Close_Date]]="","",TEXT(Sales_Pipeline[[#This Row],[Close_Date]],"ddd"))</f>
        <v/>
      </c>
      <c r="L5673" s="8" t="str">
        <f>IF(Sales_Pipeline[[#This Row],[Close_Date]]="","",TEXT(Sales_Pipeline[[#This Row],[Close_Date]],"mmm"))</f>
        <v/>
      </c>
      <c r="M5673" s="8" t="str">
        <f>IF(Sales_Pipeline[[#This Row],[Close_Date]]="","","Q"&amp;ROUNDUP(MONTH(Sales_Pipeline[[#This Row],[Close_Date]])/3,0))</f>
        <v/>
      </c>
      <c r="N5673" s="2" t="str" cm="1">
        <f t="array" ref="N5673">IFERROR(_xlfn.IFS(Sales_Pipeline[[#This Row],[Deal_Stage]]="Won",_xlfn.XLOOKUP(Sales_Pipeline[[#This Row],[Product]],Products!$A$2:$A$8,Products!$C$2:$C$8),Sales_Pipeline[[#This Row],[Deal_Stage]]="Lost",_xlfn.XLOOKUP(Sales_Pipeline[[#This Row],[Product]],Products!$A$2:$A$8,Products!$C$2:$C$8)),"")</f>
        <v/>
      </c>
      <c r="O5673" s="2">
        <v>0</v>
      </c>
    </row>
    <row r="5674" spans="1:15" x14ac:dyDescent="0.3">
      <c r="A5674" t="s">
        <v>5820</v>
      </c>
      <c r="B5674" t="s">
        <v>9</v>
      </c>
      <c r="C5674" t="str">
        <f>_xlfn.XLOOKUP(Sales_Pipeline[[#This Row],[Sales_Agent]],Sales_Teams[Sales_Agent],Sales_Teams[Manager])</f>
        <v>Dustin Brinkmann</v>
      </c>
      <c r="D5674" t="str">
        <f>_xlfn.XLOOKUP(Sales_Pipeline[[#This Row],[Manager]],Sales_Teams[Manager],Sales_Teams[Regional_Office])</f>
        <v>Central</v>
      </c>
      <c r="E5674" t="s">
        <v>63</v>
      </c>
      <c r="F5674" t="s">
        <v>234</v>
      </c>
      <c r="G5674" t="str">
        <f>IFERROR(_xlfn.XLOOKUP(Sales_Pipeline[[#This Row],[Account]],Accounts!$A$2:$A$86,Accounts!$F$2:$F$86),"")</f>
        <v>United States</v>
      </c>
      <c r="H5674" t="s">
        <v>77</v>
      </c>
      <c r="I5674" s="3">
        <v>42951</v>
      </c>
      <c r="K5674" s="8" t="str">
        <f>IF(Sales_Pipeline[[#This Row],[Close_Date]]="","",TEXT(Sales_Pipeline[[#This Row],[Close_Date]],"ddd"))</f>
        <v/>
      </c>
      <c r="L5674" s="8" t="str">
        <f>IF(Sales_Pipeline[[#This Row],[Close_Date]]="","",TEXT(Sales_Pipeline[[#This Row],[Close_Date]],"mmm"))</f>
        <v/>
      </c>
      <c r="M5674" s="8" t="str">
        <f>IF(Sales_Pipeline[[#This Row],[Close_Date]]="","","Q"&amp;ROUNDUP(MONTH(Sales_Pipeline[[#This Row],[Close_Date]])/3,0))</f>
        <v/>
      </c>
      <c r="N5674" s="2" t="str" cm="1">
        <f t="array" ref="N5674">IFERROR(_xlfn.IFS(Sales_Pipeline[[#This Row],[Deal_Stage]]="Won",_xlfn.XLOOKUP(Sales_Pipeline[[#This Row],[Product]],Products!$A$2:$A$8,Products!$C$2:$C$8),Sales_Pipeline[[#This Row],[Deal_Stage]]="Lost",_xlfn.XLOOKUP(Sales_Pipeline[[#This Row],[Product]],Products!$A$2:$A$8,Products!$C$2:$C$8)),"")</f>
        <v/>
      </c>
      <c r="O5674" s="2">
        <v>0</v>
      </c>
    </row>
    <row r="5675" spans="1:15" x14ac:dyDescent="0.3">
      <c r="A5675" t="s">
        <v>5821</v>
      </c>
      <c r="B5675" t="s">
        <v>9</v>
      </c>
      <c r="C5675" t="str">
        <f>_xlfn.XLOOKUP(Sales_Pipeline[[#This Row],[Sales_Agent]],Sales_Teams[Sales_Agent],Sales_Teams[Manager])</f>
        <v>Dustin Brinkmann</v>
      </c>
      <c r="D5675" t="str">
        <f>_xlfn.XLOOKUP(Sales_Pipeline[[#This Row],[Manager]],Sales_Teams[Manager],Sales_Teams[Regional_Office])</f>
        <v>Central</v>
      </c>
      <c r="E5675" t="s">
        <v>76</v>
      </c>
      <c r="F5675" t="s">
        <v>155</v>
      </c>
      <c r="G5675" t="str">
        <f>IFERROR(_xlfn.XLOOKUP(Sales_Pipeline[[#This Row],[Account]],Accounts!$A$2:$A$86,Accounts!$F$2:$F$86),"")</f>
        <v>United States</v>
      </c>
      <c r="H5675" t="s">
        <v>77</v>
      </c>
      <c r="I5675" s="3">
        <v>42951</v>
      </c>
      <c r="K5675" s="8" t="str">
        <f>IF(Sales_Pipeline[[#This Row],[Close_Date]]="","",TEXT(Sales_Pipeline[[#This Row],[Close_Date]],"ddd"))</f>
        <v/>
      </c>
      <c r="L5675" s="8" t="str">
        <f>IF(Sales_Pipeline[[#This Row],[Close_Date]]="","",TEXT(Sales_Pipeline[[#This Row],[Close_Date]],"mmm"))</f>
        <v/>
      </c>
      <c r="M5675" s="8" t="str">
        <f>IF(Sales_Pipeline[[#This Row],[Close_Date]]="","","Q"&amp;ROUNDUP(MONTH(Sales_Pipeline[[#This Row],[Close_Date]])/3,0))</f>
        <v/>
      </c>
      <c r="N5675" s="2" t="str" cm="1">
        <f t="array" ref="N5675">IFERROR(_xlfn.IFS(Sales_Pipeline[[#This Row],[Deal_Stage]]="Won",_xlfn.XLOOKUP(Sales_Pipeline[[#This Row],[Product]],Products!$A$2:$A$8,Products!$C$2:$C$8),Sales_Pipeline[[#This Row],[Deal_Stage]]="Lost",_xlfn.XLOOKUP(Sales_Pipeline[[#This Row],[Product]],Products!$A$2:$A$8,Products!$C$2:$C$8)),"")</f>
        <v/>
      </c>
      <c r="O5675" s="2">
        <v>0</v>
      </c>
    </row>
    <row r="5676" spans="1:15" x14ac:dyDescent="0.3">
      <c r="A5676" t="s">
        <v>5822</v>
      </c>
      <c r="B5676" t="s">
        <v>14</v>
      </c>
      <c r="C5676" t="str">
        <f>_xlfn.XLOOKUP(Sales_Pipeline[[#This Row],[Sales_Agent]],Sales_Teams[Sales_Agent],Sales_Teams[Manager])</f>
        <v>Melvin Marxen</v>
      </c>
      <c r="D5676" t="str">
        <f>_xlfn.XLOOKUP(Sales_Pipeline[[#This Row],[Manager]],Sales_Teams[Manager],Sales_Teams[Regional_Office])</f>
        <v>Central</v>
      </c>
      <c r="E5676" t="s">
        <v>55</v>
      </c>
      <c r="F5676" t="s">
        <v>220</v>
      </c>
      <c r="G5676" t="str">
        <f>IFERROR(_xlfn.XLOOKUP(Sales_Pipeline[[#This Row],[Account]],Accounts!$A$2:$A$86,Accounts!$F$2:$F$86),"")</f>
        <v>United States</v>
      </c>
      <c r="H5676" t="s">
        <v>77</v>
      </c>
      <c r="I5676" s="3">
        <v>42951</v>
      </c>
      <c r="K5676" s="8" t="str">
        <f>IF(Sales_Pipeline[[#This Row],[Close_Date]]="","",TEXT(Sales_Pipeline[[#This Row],[Close_Date]],"ddd"))</f>
        <v/>
      </c>
      <c r="L5676" s="8" t="str">
        <f>IF(Sales_Pipeline[[#This Row],[Close_Date]]="","",TEXT(Sales_Pipeline[[#This Row],[Close_Date]],"mmm"))</f>
        <v/>
      </c>
      <c r="M5676" s="8" t="str">
        <f>IF(Sales_Pipeline[[#This Row],[Close_Date]]="","","Q"&amp;ROUNDUP(MONTH(Sales_Pipeline[[#This Row],[Close_Date]])/3,0))</f>
        <v/>
      </c>
      <c r="N5676" s="2" t="str" cm="1">
        <f t="array" ref="N5676">IFERROR(_xlfn.IFS(Sales_Pipeline[[#This Row],[Deal_Stage]]="Won",_xlfn.XLOOKUP(Sales_Pipeline[[#This Row],[Product]],Products!$A$2:$A$8,Products!$C$2:$C$8),Sales_Pipeline[[#This Row],[Deal_Stage]]="Lost",_xlfn.XLOOKUP(Sales_Pipeline[[#This Row],[Product]],Products!$A$2:$A$8,Products!$C$2:$C$8)),"")</f>
        <v/>
      </c>
      <c r="O5676" s="2">
        <v>0</v>
      </c>
    </row>
    <row r="5677" spans="1:15" x14ac:dyDescent="0.3">
      <c r="A5677" t="s">
        <v>5823</v>
      </c>
      <c r="B5677" t="s">
        <v>29</v>
      </c>
      <c r="C5677" t="str">
        <f>_xlfn.XLOOKUP(Sales_Pipeline[[#This Row],[Sales_Agent]],Sales_Teams[Sales_Agent],Sales_Teams[Manager])</f>
        <v>Rocco Neubert</v>
      </c>
      <c r="D5677" t="str">
        <f>_xlfn.XLOOKUP(Sales_Pipeline[[#This Row],[Manager]],Sales_Teams[Manager],Sales_Teams[Regional_Office])</f>
        <v>East</v>
      </c>
      <c r="E5677" t="s">
        <v>8953</v>
      </c>
      <c r="F5677" t="s">
        <v>256</v>
      </c>
      <c r="G5677" t="str">
        <f>IFERROR(_xlfn.XLOOKUP(Sales_Pipeline[[#This Row],[Account]],Accounts!$A$2:$A$86,Accounts!$F$2:$F$86),"")</f>
        <v>United States</v>
      </c>
      <c r="H5677" t="s">
        <v>82</v>
      </c>
      <c r="I5677" s="3">
        <v>42951</v>
      </c>
      <c r="J5677" s="3">
        <v>42957</v>
      </c>
      <c r="K5677" s="8" t="str">
        <f>IF(Sales_Pipeline[[#This Row],[Close_Date]]="","",TEXT(Sales_Pipeline[[#This Row],[Close_Date]],"ddd"))</f>
        <v>Thu</v>
      </c>
      <c r="L5677" s="8" t="str">
        <f>IF(Sales_Pipeline[[#This Row],[Close_Date]]="","",TEXT(Sales_Pipeline[[#This Row],[Close_Date]],"mmm"))</f>
        <v>Aug</v>
      </c>
      <c r="M5677" s="8" t="str">
        <f>IF(Sales_Pipeline[[#This Row],[Close_Date]]="","","Q"&amp;ROUNDUP(MONTH(Sales_Pipeline[[#This Row],[Close_Date]])/3,0))</f>
        <v>Q3</v>
      </c>
      <c r="N5677" s="2" cm="1">
        <f t="array" ref="N5677">IFERROR(_xlfn.IFS(Sales_Pipeline[[#This Row],[Deal_Stage]]="Won",_xlfn.XLOOKUP(Sales_Pipeline[[#This Row],[Product]],Products!$A$2:$A$8,Products!$C$2:$C$8),Sales_Pipeline[[#This Row],[Deal_Stage]]="Lost",_xlfn.XLOOKUP(Sales_Pipeline[[#This Row],[Product]],Products!$A$2:$A$8,Products!$C$2:$C$8)),"")</f>
        <v>4821</v>
      </c>
      <c r="O5677" s="2">
        <v>0</v>
      </c>
    </row>
    <row r="5678" spans="1:15" x14ac:dyDescent="0.3">
      <c r="A5678" t="s">
        <v>5824</v>
      </c>
      <c r="B5678" t="s">
        <v>29</v>
      </c>
      <c r="C5678" t="str">
        <f>_xlfn.XLOOKUP(Sales_Pipeline[[#This Row],[Sales_Agent]],Sales_Teams[Sales_Agent],Sales_Teams[Manager])</f>
        <v>Rocco Neubert</v>
      </c>
      <c r="D5678" t="str">
        <f>_xlfn.XLOOKUP(Sales_Pipeline[[#This Row],[Manager]],Sales_Teams[Manager],Sales_Teams[Regional_Office])</f>
        <v>East</v>
      </c>
      <c r="E5678" t="s">
        <v>55</v>
      </c>
      <c r="F5678" t="s">
        <v>173</v>
      </c>
      <c r="G5678" t="str">
        <f>IFERROR(_xlfn.XLOOKUP(Sales_Pipeline[[#This Row],[Account]],Accounts!$A$2:$A$86,Accounts!$F$2:$F$86),"")</f>
        <v>United States</v>
      </c>
      <c r="H5678" t="s">
        <v>57</v>
      </c>
      <c r="I5678" s="3">
        <v>42951</v>
      </c>
      <c r="J5678" s="3">
        <v>42989</v>
      </c>
      <c r="K5678" s="8" t="str">
        <f>IF(Sales_Pipeline[[#This Row],[Close_Date]]="","",TEXT(Sales_Pipeline[[#This Row],[Close_Date]],"ddd"))</f>
        <v>Mon</v>
      </c>
      <c r="L5678" s="8" t="str">
        <f>IF(Sales_Pipeline[[#This Row],[Close_Date]]="","",TEXT(Sales_Pipeline[[#This Row],[Close_Date]],"mmm"))</f>
        <v>Sep</v>
      </c>
      <c r="M5678" s="8" t="str">
        <f>IF(Sales_Pipeline[[#This Row],[Close_Date]]="","","Q"&amp;ROUNDUP(MONTH(Sales_Pipeline[[#This Row],[Close_Date]])/3,0))</f>
        <v>Q3</v>
      </c>
      <c r="N5678" s="2" cm="1">
        <f t="array" ref="N5678">IFERROR(_xlfn.IFS(Sales_Pipeline[[#This Row],[Deal_Stage]]="Won",_xlfn.XLOOKUP(Sales_Pipeline[[#This Row],[Product]],Products!$A$2:$A$8,Products!$C$2:$C$8),Sales_Pipeline[[#This Row],[Deal_Stage]]="Lost",_xlfn.XLOOKUP(Sales_Pipeline[[#This Row],[Product]],Products!$A$2:$A$8,Products!$C$2:$C$8)),"")</f>
        <v>1096</v>
      </c>
      <c r="O5678" s="2">
        <v>1128</v>
      </c>
    </row>
    <row r="5679" spans="1:15" x14ac:dyDescent="0.3">
      <c r="A5679" t="s">
        <v>5825</v>
      </c>
      <c r="B5679" t="s">
        <v>29</v>
      </c>
      <c r="C5679" t="str">
        <f>_xlfn.XLOOKUP(Sales_Pipeline[[#This Row],[Sales_Agent]],Sales_Teams[Sales_Agent],Sales_Teams[Manager])</f>
        <v>Rocco Neubert</v>
      </c>
      <c r="D5679" t="str">
        <f>_xlfn.XLOOKUP(Sales_Pipeline[[#This Row],[Manager]],Sales_Teams[Manager],Sales_Teams[Regional_Office])</f>
        <v>East</v>
      </c>
      <c r="E5679" t="s">
        <v>84</v>
      </c>
      <c r="F5679" t="s">
        <v>182</v>
      </c>
      <c r="G5679" t="str">
        <f>IFERROR(_xlfn.XLOOKUP(Sales_Pipeline[[#This Row],[Account]],Accounts!$A$2:$A$86,Accounts!$F$2:$F$86),"")</f>
        <v>United States</v>
      </c>
      <c r="H5679" t="s">
        <v>57</v>
      </c>
      <c r="I5679" s="3">
        <v>42951</v>
      </c>
      <c r="J5679" s="3">
        <v>43085</v>
      </c>
      <c r="K5679" s="8" t="str">
        <f>IF(Sales_Pipeline[[#This Row],[Close_Date]]="","",TEXT(Sales_Pipeline[[#This Row],[Close_Date]],"ddd"))</f>
        <v>Sat</v>
      </c>
      <c r="L5679" s="8" t="str">
        <f>IF(Sales_Pipeline[[#This Row],[Close_Date]]="","",TEXT(Sales_Pipeline[[#This Row],[Close_Date]],"mmm"))</f>
        <v>Dec</v>
      </c>
      <c r="M5679" s="8" t="str">
        <f>IF(Sales_Pipeline[[#This Row],[Close_Date]]="","","Q"&amp;ROUNDUP(MONTH(Sales_Pipeline[[#This Row],[Close_Date]])/3,0))</f>
        <v>Q4</v>
      </c>
      <c r="N5679" s="2" cm="1">
        <f t="array" ref="N5679">IFERROR(_xlfn.IFS(Sales_Pipeline[[#This Row],[Deal_Stage]]="Won",_xlfn.XLOOKUP(Sales_Pipeline[[#This Row],[Product]],Products!$A$2:$A$8,Products!$C$2:$C$8),Sales_Pipeline[[#This Row],[Deal_Stage]]="Lost",_xlfn.XLOOKUP(Sales_Pipeline[[#This Row],[Product]],Products!$A$2:$A$8,Products!$C$2:$C$8)),"")</f>
        <v>5482</v>
      </c>
      <c r="O5679" s="2">
        <v>6318</v>
      </c>
    </row>
    <row r="5680" spans="1:15" x14ac:dyDescent="0.3">
      <c r="A5680" t="s">
        <v>5826</v>
      </c>
      <c r="B5680" t="s">
        <v>17</v>
      </c>
      <c r="C5680" t="str">
        <f>_xlfn.XLOOKUP(Sales_Pipeline[[#This Row],[Sales_Agent]],Sales_Teams[Sales_Agent],Sales_Teams[Manager])</f>
        <v>Cara Losch</v>
      </c>
      <c r="D5680" t="str">
        <f>_xlfn.XLOOKUP(Sales_Pipeline[[#This Row],[Manager]],Sales_Teams[Manager],Sales_Teams[Regional_Office])</f>
        <v>East</v>
      </c>
      <c r="E5680" t="s">
        <v>61</v>
      </c>
      <c r="G5680" t="str">
        <f>IFERROR(_xlfn.XLOOKUP(Sales_Pipeline[[#This Row],[Account]],Accounts!$A$2:$A$86,Accounts!$F$2:$F$86),"")</f>
        <v/>
      </c>
      <c r="H5680" t="s">
        <v>77</v>
      </c>
      <c r="I5680" s="3">
        <v>42951</v>
      </c>
      <c r="K5680" s="8" t="str">
        <f>IF(Sales_Pipeline[[#This Row],[Close_Date]]="","",TEXT(Sales_Pipeline[[#This Row],[Close_Date]],"ddd"))</f>
        <v/>
      </c>
      <c r="L5680" s="8" t="str">
        <f>IF(Sales_Pipeline[[#This Row],[Close_Date]]="","",TEXT(Sales_Pipeline[[#This Row],[Close_Date]],"mmm"))</f>
        <v/>
      </c>
      <c r="M5680" s="8" t="str">
        <f>IF(Sales_Pipeline[[#This Row],[Close_Date]]="","","Q"&amp;ROUNDUP(MONTH(Sales_Pipeline[[#This Row],[Close_Date]])/3,0))</f>
        <v/>
      </c>
      <c r="N5680" s="2" t="str" cm="1">
        <f t="array" ref="N5680">IFERROR(_xlfn.IFS(Sales_Pipeline[[#This Row],[Deal_Stage]]="Won",_xlfn.XLOOKUP(Sales_Pipeline[[#This Row],[Product]],Products!$A$2:$A$8,Products!$C$2:$C$8),Sales_Pipeline[[#This Row],[Deal_Stage]]="Lost",_xlfn.XLOOKUP(Sales_Pipeline[[#This Row],[Product]],Products!$A$2:$A$8,Products!$C$2:$C$8)),"")</f>
        <v/>
      </c>
      <c r="O5680" s="2">
        <v>0</v>
      </c>
    </row>
    <row r="5681" spans="1:15" x14ac:dyDescent="0.3">
      <c r="A5681" t="s">
        <v>5827</v>
      </c>
      <c r="B5681" t="s">
        <v>3</v>
      </c>
      <c r="C5681" t="str">
        <f>_xlfn.XLOOKUP(Sales_Pipeline[[#This Row],[Sales_Agent]],Sales_Teams[Sales_Agent],Sales_Teams[Manager])</f>
        <v>Dustin Brinkmann</v>
      </c>
      <c r="D5681" t="str">
        <f>_xlfn.XLOOKUP(Sales_Pipeline[[#This Row],[Manager]],Sales_Teams[Manager],Sales_Teams[Regional_Office])</f>
        <v>Central</v>
      </c>
      <c r="E5681" t="s">
        <v>63</v>
      </c>
      <c r="G5681" t="str">
        <f>IFERROR(_xlfn.XLOOKUP(Sales_Pipeline[[#This Row],[Account]],Accounts!$A$2:$A$86,Accounts!$F$2:$F$86),"")</f>
        <v/>
      </c>
      <c r="H5681" t="s">
        <v>77</v>
      </c>
      <c r="I5681" s="3">
        <v>42952</v>
      </c>
      <c r="K5681" s="8" t="str">
        <f>IF(Sales_Pipeline[[#This Row],[Close_Date]]="","",TEXT(Sales_Pipeline[[#This Row],[Close_Date]],"ddd"))</f>
        <v/>
      </c>
      <c r="L5681" s="8" t="str">
        <f>IF(Sales_Pipeline[[#This Row],[Close_Date]]="","",TEXT(Sales_Pipeline[[#This Row],[Close_Date]],"mmm"))</f>
        <v/>
      </c>
      <c r="M5681" s="8" t="str">
        <f>IF(Sales_Pipeline[[#This Row],[Close_Date]]="","","Q"&amp;ROUNDUP(MONTH(Sales_Pipeline[[#This Row],[Close_Date]])/3,0))</f>
        <v/>
      </c>
      <c r="N5681" s="2" t="str" cm="1">
        <f t="array" ref="N5681">IFERROR(_xlfn.IFS(Sales_Pipeline[[#This Row],[Deal_Stage]]="Won",_xlfn.XLOOKUP(Sales_Pipeline[[#This Row],[Product]],Products!$A$2:$A$8,Products!$C$2:$C$8),Sales_Pipeline[[#This Row],[Deal_Stage]]="Lost",_xlfn.XLOOKUP(Sales_Pipeline[[#This Row],[Product]],Products!$A$2:$A$8,Products!$C$2:$C$8)),"")</f>
        <v/>
      </c>
      <c r="O5681" s="2">
        <v>0</v>
      </c>
    </row>
    <row r="5682" spans="1:15" x14ac:dyDescent="0.3">
      <c r="A5682" t="s">
        <v>5828</v>
      </c>
      <c r="B5682" t="s">
        <v>3</v>
      </c>
      <c r="C5682" t="str">
        <f>_xlfn.XLOOKUP(Sales_Pipeline[[#This Row],[Sales_Agent]],Sales_Teams[Sales_Agent],Sales_Teams[Manager])</f>
        <v>Dustin Brinkmann</v>
      </c>
      <c r="D5682" t="str">
        <f>_xlfn.XLOOKUP(Sales_Pipeline[[#This Row],[Manager]],Sales_Teams[Manager],Sales_Teams[Regional_Office])</f>
        <v>Central</v>
      </c>
      <c r="E5682" t="s">
        <v>84</v>
      </c>
      <c r="G5682" t="str">
        <f>IFERROR(_xlfn.XLOOKUP(Sales_Pipeline[[#This Row],[Account]],Accounts!$A$2:$A$86,Accounts!$F$2:$F$86),"")</f>
        <v/>
      </c>
      <c r="H5682" t="s">
        <v>77</v>
      </c>
      <c r="I5682" s="3">
        <v>42952</v>
      </c>
      <c r="K5682" s="8" t="str">
        <f>IF(Sales_Pipeline[[#This Row],[Close_Date]]="","",TEXT(Sales_Pipeline[[#This Row],[Close_Date]],"ddd"))</f>
        <v/>
      </c>
      <c r="L5682" s="8" t="str">
        <f>IF(Sales_Pipeline[[#This Row],[Close_Date]]="","",TEXT(Sales_Pipeline[[#This Row],[Close_Date]],"mmm"))</f>
        <v/>
      </c>
      <c r="M5682" s="8" t="str">
        <f>IF(Sales_Pipeline[[#This Row],[Close_Date]]="","","Q"&amp;ROUNDUP(MONTH(Sales_Pipeline[[#This Row],[Close_Date]])/3,0))</f>
        <v/>
      </c>
      <c r="N5682" s="2" t="str" cm="1">
        <f t="array" ref="N5682">IFERROR(_xlfn.IFS(Sales_Pipeline[[#This Row],[Deal_Stage]]="Won",_xlfn.XLOOKUP(Sales_Pipeline[[#This Row],[Product]],Products!$A$2:$A$8,Products!$C$2:$C$8),Sales_Pipeline[[#This Row],[Deal_Stage]]="Lost",_xlfn.XLOOKUP(Sales_Pipeline[[#This Row],[Product]],Products!$A$2:$A$8,Products!$C$2:$C$8)),"")</f>
        <v/>
      </c>
      <c r="O5682" s="2">
        <v>0</v>
      </c>
    </row>
    <row r="5683" spans="1:15" x14ac:dyDescent="0.3">
      <c r="A5683" t="s">
        <v>5829</v>
      </c>
      <c r="B5683" t="s">
        <v>3</v>
      </c>
      <c r="C5683" t="str">
        <f>_xlfn.XLOOKUP(Sales_Pipeline[[#This Row],[Sales_Agent]],Sales_Teams[Sales_Agent],Sales_Teams[Manager])</f>
        <v>Dustin Brinkmann</v>
      </c>
      <c r="D5683" t="str">
        <f>_xlfn.XLOOKUP(Sales_Pipeline[[#This Row],[Manager]],Sales_Teams[Manager],Sales_Teams[Regional_Office])</f>
        <v>Central</v>
      </c>
      <c r="E5683" t="s">
        <v>61</v>
      </c>
      <c r="G5683" t="str">
        <f>IFERROR(_xlfn.XLOOKUP(Sales_Pipeline[[#This Row],[Account]],Accounts!$A$2:$A$86,Accounts!$F$2:$F$86),"")</f>
        <v/>
      </c>
      <c r="H5683" t="s">
        <v>77</v>
      </c>
      <c r="I5683" s="3">
        <v>42952</v>
      </c>
      <c r="K5683" s="8" t="str">
        <f>IF(Sales_Pipeline[[#This Row],[Close_Date]]="","",TEXT(Sales_Pipeline[[#This Row],[Close_Date]],"ddd"))</f>
        <v/>
      </c>
      <c r="L5683" s="8" t="str">
        <f>IF(Sales_Pipeline[[#This Row],[Close_Date]]="","",TEXT(Sales_Pipeline[[#This Row],[Close_Date]],"mmm"))</f>
        <v/>
      </c>
      <c r="M5683" s="8" t="str">
        <f>IF(Sales_Pipeline[[#This Row],[Close_Date]]="","","Q"&amp;ROUNDUP(MONTH(Sales_Pipeline[[#This Row],[Close_Date]])/3,0))</f>
        <v/>
      </c>
      <c r="N5683" s="2" t="str" cm="1">
        <f t="array" ref="N5683">IFERROR(_xlfn.IFS(Sales_Pipeline[[#This Row],[Deal_Stage]]="Won",_xlfn.XLOOKUP(Sales_Pipeline[[#This Row],[Product]],Products!$A$2:$A$8,Products!$C$2:$C$8),Sales_Pipeline[[#This Row],[Deal_Stage]]="Lost",_xlfn.XLOOKUP(Sales_Pipeline[[#This Row],[Product]],Products!$A$2:$A$8,Products!$C$2:$C$8)),"")</f>
        <v/>
      </c>
      <c r="O5683" s="2">
        <v>0</v>
      </c>
    </row>
    <row r="5684" spans="1:15" x14ac:dyDescent="0.3">
      <c r="A5684" t="s">
        <v>5830</v>
      </c>
      <c r="B5684" t="s">
        <v>3</v>
      </c>
      <c r="C5684" t="str">
        <f>_xlfn.XLOOKUP(Sales_Pipeline[[#This Row],[Sales_Agent]],Sales_Teams[Sales_Agent],Sales_Teams[Manager])</f>
        <v>Dustin Brinkmann</v>
      </c>
      <c r="D5684" t="str">
        <f>_xlfn.XLOOKUP(Sales_Pipeline[[#This Row],[Manager]],Sales_Teams[Manager],Sales_Teams[Regional_Office])</f>
        <v>Central</v>
      </c>
      <c r="E5684" t="s">
        <v>61</v>
      </c>
      <c r="G5684" t="str">
        <f>IFERROR(_xlfn.XLOOKUP(Sales_Pipeline[[#This Row],[Account]],Accounts!$A$2:$A$86,Accounts!$F$2:$F$86),"")</f>
        <v/>
      </c>
      <c r="H5684" t="s">
        <v>77</v>
      </c>
      <c r="I5684" s="3">
        <v>42952</v>
      </c>
      <c r="K5684" s="8" t="str">
        <f>IF(Sales_Pipeline[[#This Row],[Close_Date]]="","",TEXT(Sales_Pipeline[[#This Row],[Close_Date]],"ddd"))</f>
        <v/>
      </c>
      <c r="L5684" s="8" t="str">
        <f>IF(Sales_Pipeline[[#This Row],[Close_Date]]="","",TEXT(Sales_Pipeline[[#This Row],[Close_Date]],"mmm"))</f>
        <v/>
      </c>
      <c r="M5684" s="8" t="str">
        <f>IF(Sales_Pipeline[[#This Row],[Close_Date]]="","","Q"&amp;ROUNDUP(MONTH(Sales_Pipeline[[#This Row],[Close_Date]])/3,0))</f>
        <v/>
      </c>
      <c r="N5684" s="2" t="str" cm="1">
        <f t="array" ref="N5684">IFERROR(_xlfn.IFS(Sales_Pipeline[[#This Row],[Deal_Stage]]="Won",_xlfn.XLOOKUP(Sales_Pipeline[[#This Row],[Product]],Products!$A$2:$A$8,Products!$C$2:$C$8),Sales_Pipeline[[#This Row],[Deal_Stage]]="Lost",_xlfn.XLOOKUP(Sales_Pipeline[[#This Row],[Product]],Products!$A$2:$A$8,Products!$C$2:$C$8)),"")</f>
        <v/>
      </c>
      <c r="O5684" s="2">
        <v>0</v>
      </c>
    </row>
    <row r="5685" spans="1:15" x14ac:dyDescent="0.3">
      <c r="A5685" t="s">
        <v>5831</v>
      </c>
      <c r="B5685" t="s">
        <v>3</v>
      </c>
      <c r="C5685" t="str">
        <f>_xlfn.XLOOKUP(Sales_Pipeline[[#This Row],[Sales_Agent]],Sales_Teams[Sales_Agent],Sales_Teams[Manager])</f>
        <v>Dustin Brinkmann</v>
      </c>
      <c r="D5685" t="str">
        <f>_xlfn.XLOOKUP(Sales_Pipeline[[#This Row],[Manager]],Sales_Teams[Manager],Sales_Teams[Regional_Office])</f>
        <v>Central</v>
      </c>
      <c r="E5685" t="s">
        <v>76</v>
      </c>
      <c r="F5685" t="s">
        <v>56</v>
      </c>
      <c r="G5685" t="str">
        <f>IFERROR(_xlfn.XLOOKUP(Sales_Pipeline[[#This Row],[Account]],Accounts!$A$2:$A$86,Accounts!$F$2:$F$86),"")</f>
        <v>United States</v>
      </c>
      <c r="H5685" t="s">
        <v>82</v>
      </c>
      <c r="I5685" s="3">
        <v>42952</v>
      </c>
      <c r="J5685" s="3">
        <v>43065</v>
      </c>
      <c r="K5685" s="8" t="str">
        <f>IF(Sales_Pipeline[[#This Row],[Close_Date]]="","",TEXT(Sales_Pipeline[[#This Row],[Close_Date]],"ddd"))</f>
        <v>Sun</v>
      </c>
      <c r="L5685" s="8" t="str">
        <f>IF(Sales_Pipeline[[#This Row],[Close_Date]]="","",TEXT(Sales_Pipeline[[#This Row],[Close_Date]],"mmm"))</f>
        <v>Nov</v>
      </c>
      <c r="M5685" s="8" t="str">
        <f>IF(Sales_Pipeline[[#This Row],[Close_Date]]="","","Q"&amp;ROUNDUP(MONTH(Sales_Pipeline[[#This Row],[Close_Date]])/3,0))</f>
        <v>Q4</v>
      </c>
      <c r="N5685" s="2" cm="1">
        <f t="array" ref="N5685">IFERROR(_xlfn.IFS(Sales_Pipeline[[#This Row],[Deal_Stage]]="Won",_xlfn.XLOOKUP(Sales_Pipeline[[#This Row],[Product]],Products!$A$2:$A$8,Products!$C$2:$C$8),Sales_Pipeline[[#This Row],[Deal_Stage]]="Lost",_xlfn.XLOOKUP(Sales_Pipeline[[#This Row],[Product]],Products!$A$2:$A$8,Products!$C$2:$C$8)),"")</f>
        <v>3393</v>
      </c>
      <c r="O5685" s="2">
        <v>0</v>
      </c>
    </row>
    <row r="5686" spans="1:15" x14ac:dyDescent="0.3">
      <c r="A5686" t="s">
        <v>5832</v>
      </c>
      <c r="B5686" t="s">
        <v>30</v>
      </c>
      <c r="C5686" t="str">
        <f>_xlfn.XLOOKUP(Sales_Pipeline[[#This Row],[Sales_Agent]],Sales_Teams[Sales_Agent],Sales_Teams[Manager])</f>
        <v>Rocco Neubert</v>
      </c>
      <c r="D5686" t="str">
        <f>_xlfn.XLOOKUP(Sales_Pipeline[[#This Row],[Manager]],Sales_Teams[Manager],Sales_Teams[Regional_Office])</f>
        <v>East</v>
      </c>
      <c r="E5686" t="s">
        <v>8953</v>
      </c>
      <c r="G5686" t="str">
        <f>IFERROR(_xlfn.XLOOKUP(Sales_Pipeline[[#This Row],[Account]],Accounts!$A$2:$A$86,Accounts!$F$2:$F$86),"")</f>
        <v/>
      </c>
      <c r="H5686" t="s">
        <v>77</v>
      </c>
      <c r="I5686" s="3">
        <v>42952</v>
      </c>
      <c r="K5686" s="8" t="str">
        <f>IF(Sales_Pipeline[[#This Row],[Close_Date]]="","",TEXT(Sales_Pipeline[[#This Row],[Close_Date]],"ddd"))</f>
        <v/>
      </c>
      <c r="L5686" s="8" t="str">
        <f>IF(Sales_Pipeline[[#This Row],[Close_Date]]="","",TEXT(Sales_Pipeline[[#This Row],[Close_Date]],"mmm"))</f>
        <v/>
      </c>
      <c r="M5686" s="8" t="str">
        <f>IF(Sales_Pipeline[[#This Row],[Close_Date]]="","","Q"&amp;ROUNDUP(MONTH(Sales_Pipeline[[#This Row],[Close_Date]])/3,0))</f>
        <v/>
      </c>
      <c r="N5686" s="2" t="str" cm="1">
        <f t="array" ref="N5686">IFERROR(_xlfn.IFS(Sales_Pipeline[[#This Row],[Deal_Stage]]="Won",_xlfn.XLOOKUP(Sales_Pipeline[[#This Row],[Product]],Products!$A$2:$A$8,Products!$C$2:$C$8),Sales_Pipeline[[#This Row],[Deal_Stage]]="Lost",_xlfn.XLOOKUP(Sales_Pipeline[[#This Row],[Product]],Products!$A$2:$A$8,Products!$C$2:$C$8)),"")</f>
        <v/>
      </c>
      <c r="O5686" s="2">
        <v>0</v>
      </c>
    </row>
    <row r="5687" spans="1:15" x14ac:dyDescent="0.3">
      <c r="A5687" t="s">
        <v>5833</v>
      </c>
      <c r="B5687" t="s">
        <v>25</v>
      </c>
      <c r="C5687" t="str">
        <f>_xlfn.XLOOKUP(Sales_Pipeline[[#This Row],[Sales_Agent]],Sales_Teams[Sales_Agent],Sales_Teams[Manager])</f>
        <v>Rocco Neubert</v>
      </c>
      <c r="D5687" t="str">
        <f>_xlfn.XLOOKUP(Sales_Pipeline[[#This Row],[Manager]],Sales_Teams[Manager],Sales_Teams[Regional_Office])</f>
        <v>East</v>
      </c>
      <c r="E5687" t="s">
        <v>8953</v>
      </c>
      <c r="F5687" t="s">
        <v>79</v>
      </c>
      <c r="G5687" t="str">
        <f>IFERROR(_xlfn.XLOOKUP(Sales_Pipeline[[#This Row],[Account]],Accounts!$A$2:$A$86,Accounts!$F$2:$F$86),"")</f>
        <v>Philipines</v>
      </c>
      <c r="H5687" t="s">
        <v>77</v>
      </c>
      <c r="I5687" s="3">
        <v>42952</v>
      </c>
      <c r="K5687" s="8" t="str">
        <f>IF(Sales_Pipeline[[#This Row],[Close_Date]]="","",TEXT(Sales_Pipeline[[#This Row],[Close_Date]],"ddd"))</f>
        <v/>
      </c>
      <c r="L5687" s="8" t="str">
        <f>IF(Sales_Pipeline[[#This Row],[Close_Date]]="","",TEXT(Sales_Pipeline[[#This Row],[Close_Date]],"mmm"))</f>
        <v/>
      </c>
      <c r="M5687" s="8" t="str">
        <f>IF(Sales_Pipeline[[#This Row],[Close_Date]]="","","Q"&amp;ROUNDUP(MONTH(Sales_Pipeline[[#This Row],[Close_Date]])/3,0))</f>
        <v/>
      </c>
      <c r="N5687" s="2" t="str" cm="1">
        <f t="array" ref="N5687">IFERROR(_xlfn.IFS(Sales_Pipeline[[#This Row],[Deal_Stage]]="Won",_xlfn.XLOOKUP(Sales_Pipeline[[#This Row],[Product]],Products!$A$2:$A$8,Products!$C$2:$C$8),Sales_Pipeline[[#This Row],[Deal_Stage]]="Lost",_xlfn.XLOOKUP(Sales_Pipeline[[#This Row],[Product]],Products!$A$2:$A$8,Products!$C$2:$C$8)),"")</f>
        <v/>
      </c>
      <c r="O5687" s="2">
        <v>0</v>
      </c>
    </row>
    <row r="5688" spans="1:15" x14ac:dyDescent="0.3">
      <c r="A5688" t="s">
        <v>5834</v>
      </c>
      <c r="B5688" t="s">
        <v>25</v>
      </c>
      <c r="C5688" t="str">
        <f>_xlfn.XLOOKUP(Sales_Pipeline[[#This Row],[Sales_Agent]],Sales_Teams[Sales_Agent],Sales_Teams[Manager])</f>
        <v>Rocco Neubert</v>
      </c>
      <c r="D5688" t="str">
        <f>_xlfn.XLOOKUP(Sales_Pipeline[[#This Row],[Manager]],Sales_Teams[Manager],Sales_Teams[Regional_Office])</f>
        <v>East</v>
      </c>
      <c r="E5688" t="s">
        <v>8953</v>
      </c>
      <c r="F5688" t="s">
        <v>194</v>
      </c>
      <c r="G5688" t="str">
        <f>IFERROR(_xlfn.XLOOKUP(Sales_Pipeline[[#This Row],[Account]],Accounts!$A$2:$A$86,Accounts!$F$2:$F$86),"")</f>
        <v>United States</v>
      </c>
      <c r="H5688" t="s">
        <v>57</v>
      </c>
      <c r="I5688" s="3">
        <v>42952</v>
      </c>
      <c r="J5688" s="3">
        <v>42997</v>
      </c>
      <c r="K5688" s="8" t="str">
        <f>IF(Sales_Pipeline[[#This Row],[Close_Date]]="","",TEXT(Sales_Pipeline[[#This Row],[Close_Date]],"ddd"))</f>
        <v>Tue</v>
      </c>
      <c r="L5688" s="8" t="str">
        <f>IF(Sales_Pipeline[[#This Row],[Close_Date]]="","",TEXT(Sales_Pipeline[[#This Row],[Close_Date]],"mmm"))</f>
        <v>Sep</v>
      </c>
      <c r="M5688" s="8" t="str">
        <f>IF(Sales_Pipeline[[#This Row],[Close_Date]]="","","Q"&amp;ROUNDUP(MONTH(Sales_Pipeline[[#This Row],[Close_Date]])/3,0))</f>
        <v>Q3</v>
      </c>
      <c r="N5688" s="2" cm="1">
        <f t="array" ref="N5688">IFERROR(_xlfn.IFS(Sales_Pipeline[[#This Row],[Deal_Stage]]="Won",_xlfn.XLOOKUP(Sales_Pipeline[[#This Row],[Product]],Products!$A$2:$A$8,Products!$C$2:$C$8),Sales_Pipeline[[#This Row],[Deal_Stage]]="Lost",_xlfn.XLOOKUP(Sales_Pipeline[[#This Row],[Product]],Products!$A$2:$A$8,Products!$C$2:$C$8)),"")</f>
        <v>4821</v>
      </c>
      <c r="O5688" s="2">
        <v>4935</v>
      </c>
    </row>
    <row r="5689" spans="1:15" x14ac:dyDescent="0.3">
      <c r="A5689" t="s">
        <v>5835</v>
      </c>
      <c r="B5689" t="s">
        <v>15</v>
      </c>
      <c r="C5689" t="str">
        <f>_xlfn.XLOOKUP(Sales_Pipeline[[#This Row],[Sales_Agent]],Sales_Teams[Sales_Agent],Sales_Teams[Manager])</f>
        <v>Melvin Marxen</v>
      </c>
      <c r="D5689" t="str">
        <f>_xlfn.XLOOKUP(Sales_Pipeline[[#This Row],[Manager]],Sales_Teams[Manager],Sales_Teams[Regional_Office])</f>
        <v>Central</v>
      </c>
      <c r="E5689" t="s">
        <v>84</v>
      </c>
      <c r="G5689" t="str">
        <f>IFERROR(_xlfn.XLOOKUP(Sales_Pipeline[[#This Row],[Account]],Accounts!$A$2:$A$86,Accounts!$F$2:$F$86),"")</f>
        <v/>
      </c>
      <c r="H5689" t="s">
        <v>77</v>
      </c>
      <c r="I5689" s="3">
        <v>42952</v>
      </c>
      <c r="K5689" s="8" t="str">
        <f>IF(Sales_Pipeline[[#This Row],[Close_Date]]="","",TEXT(Sales_Pipeline[[#This Row],[Close_Date]],"ddd"))</f>
        <v/>
      </c>
      <c r="L5689" s="8" t="str">
        <f>IF(Sales_Pipeline[[#This Row],[Close_Date]]="","",TEXT(Sales_Pipeline[[#This Row],[Close_Date]],"mmm"))</f>
        <v/>
      </c>
      <c r="M5689" s="8" t="str">
        <f>IF(Sales_Pipeline[[#This Row],[Close_Date]]="","","Q"&amp;ROUNDUP(MONTH(Sales_Pipeline[[#This Row],[Close_Date]])/3,0))</f>
        <v/>
      </c>
      <c r="N5689" s="2" t="str" cm="1">
        <f t="array" ref="N5689">IFERROR(_xlfn.IFS(Sales_Pipeline[[#This Row],[Deal_Stage]]="Won",_xlfn.XLOOKUP(Sales_Pipeline[[#This Row],[Product]],Products!$A$2:$A$8,Products!$C$2:$C$8),Sales_Pipeline[[#This Row],[Deal_Stage]]="Lost",_xlfn.XLOOKUP(Sales_Pipeline[[#This Row],[Product]],Products!$A$2:$A$8,Products!$C$2:$C$8)),"")</f>
        <v/>
      </c>
      <c r="O5689" s="2">
        <v>0</v>
      </c>
    </row>
    <row r="5690" spans="1:15" x14ac:dyDescent="0.3">
      <c r="A5690" t="s">
        <v>5836</v>
      </c>
      <c r="B5690" t="s">
        <v>15</v>
      </c>
      <c r="C5690" t="str">
        <f>_xlfn.XLOOKUP(Sales_Pipeline[[#This Row],[Sales_Agent]],Sales_Teams[Sales_Agent],Sales_Teams[Manager])</f>
        <v>Melvin Marxen</v>
      </c>
      <c r="D5690" t="str">
        <f>_xlfn.XLOOKUP(Sales_Pipeline[[#This Row],[Manager]],Sales_Teams[Manager],Sales_Teams[Regional_Office])</f>
        <v>Central</v>
      </c>
      <c r="E5690" t="s">
        <v>84</v>
      </c>
      <c r="G5690" t="str">
        <f>IFERROR(_xlfn.XLOOKUP(Sales_Pipeline[[#This Row],[Account]],Accounts!$A$2:$A$86,Accounts!$F$2:$F$86),"")</f>
        <v/>
      </c>
      <c r="H5690" t="s">
        <v>77</v>
      </c>
      <c r="I5690" s="3">
        <v>42952</v>
      </c>
      <c r="K5690" s="8" t="str">
        <f>IF(Sales_Pipeline[[#This Row],[Close_Date]]="","",TEXT(Sales_Pipeline[[#This Row],[Close_Date]],"ddd"))</f>
        <v/>
      </c>
      <c r="L5690" s="8" t="str">
        <f>IF(Sales_Pipeline[[#This Row],[Close_Date]]="","",TEXT(Sales_Pipeline[[#This Row],[Close_Date]],"mmm"))</f>
        <v/>
      </c>
      <c r="M5690" s="8" t="str">
        <f>IF(Sales_Pipeline[[#This Row],[Close_Date]]="","","Q"&amp;ROUNDUP(MONTH(Sales_Pipeline[[#This Row],[Close_Date]])/3,0))</f>
        <v/>
      </c>
      <c r="N5690" s="2" t="str" cm="1">
        <f t="array" ref="N5690">IFERROR(_xlfn.IFS(Sales_Pipeline[[#This Row],[Deal_Stage]]="Won",_xlfn.XLOOKUP(Sales_Pipeline[[#This Row],[Product]],Products!$A$2:$A$8,Products!$C$2:$C$8),Sales_Pipeline[[#This Row],[Deal_Stage]]="Lost",_xlfn.XLOOKUP(Sales_Pipeline[[#This Row],[Product]],Products!$A$2:$A$8,Products!$C$2:$C$8)),"")</f>
        <v/>
      </c>
      <c r="O5690" s="2">
        <v>0</v>
      </c>
    </row>
    <row r="5691" spans="1:15" x14ac:dyDescent="0.3">
      <c r="A5691" t="s">
        <v>5837</v>
      </c>
      <c r="B5691" t="s">
        <v>15</v>
      </c>
      <c r="C5691" t="str">
        <f>_xlfn.XLOOKUP(Sales_Pipeline[[#This Row],[Sales_Agent]],Sales_Teams[Sales_Agent],Sales_Teams[Manager])</f>
        <v>Melvin Marxen</v>
      </c>
      <c r="D5691" t="str">
        <f>_xlfn.XLOOKUP(Sales_Pipeline[[#This Row],[Manager]],Sales_Teams[Manager],Sales_Teams[Regional_Office])</f>
        <v>Central</v>
      </c>
      <c r="E5691" t="s">
        <v>55</v>
      </c>
      <c r="F5691" t="s">
        <v>247</v>
      </c>
      <c r="G5691" t="str">
        <f>IFERROR(_xlfn.XLOOKUP(Sales_Pipeline[[#This Row],[Account]],Accounts!$A$2:$A$86,Accounts!$F$2:$F$86),"")</f>
        <v>United States</v>
      </c>
      <c r="H5691" t="s">
        <v>57</v>
      </c>
      <c r="I5691" s="3">
        <v>42952</v>
      </c>
      <c r="J5691" s="3">
        <v>43089</v>
      </c>
      <c r="K5691" s="8" t="str">
        <f>IF(Sales_Pipeline[[#This Row],[Close_Date]]="","",TEXT(Sales_Pipeline[[#This Row],[Close_Date]],"ddd"))</f>
        <v>Wed</v>
      </c>
      <c r="L5691" s="8" t="str">
        <f>IF(Sales_Pipeline[[#This Row],[Close_Date]]="","",TEXT(Sales_Pipeline[[#This Row],[Close_Date]],"mmm"))</f>
        <v>Dec</v>
      </c>
      <c r="M5691" s="8" t="str">
        <f>IF(Sales_Pipeline[[#This Row],[Close_Date]]="","","Q"&amp;ROUNDUP(MONTH(Sales_Pipeline[[#This Row],[Close_Date]])/3,0))</f>
        <v>Q4</v>
      </c>
      <c r="N5691" s="2" cm="1">
        <f t="array" ref="N5691">IFERROR(_xlfn.IFS(Sales_Pipeline[[#This Row],[Deal_Stage]]="Won",_xlfn.XLOOKUP(Sales_Pipeline[[#This Row],[Product]],Products!$A$2:$A$8,Products!$C$2:$C$8),Sales_Pipeline[[#This Row],[Deal_Stage]]="Lost",_xlfn.XLOOKUP(Sales_Pipeline[[#This Row],[Product]],Products!$A$2:$A$8,Products!$C$2:$C$8)),"")</f>
        <v>1096</v>
      </c>
      <c r="O5691" s="2">
        <v>1013</v>
      </c>
    </row>
    <row r="5692" spans="1:15" x14ac:dyDescent="0.3">
      <c r="A5692" t="s">
        <v>5838</v>
      </c>
      <c r="B5692" t="s">
        <v>28</v>
      </c>
      <c r="C5692" t="str">
        <f>_xlfn.XLOOKUP(Sales_Pipeline[[#This Row],[Sales_Agent]],Sales_Teams[Sales_Agent],Sales_Teams[Manager])</f>
        <v>Rocco Neubert</v>
      </c>
      <c r="D5692" t="str">
        <f>_xlfn.XLOOKUP(Sales_Pipeline[[#This Row],[Manager]],Sales_Teams[Manager],Sales_Teams[Regional_Office])</f>
        <v>East</v>
      </c>
      <c r="E5692" t="s">
        <v>63</v>
      </c>
      <c r="F5692" t="s">
        <v>293</v>
      </c>
      <c r="G5692" t="str">
        <f>IFERROR(_xlfn.XLOOKUP(Sales_Pipeline[[#This Row],[Account]],Accounts!$A$2:$A$86,Accounts!$F$2:$F$86),"")</f>
        <v>United States</v>
      </c>
      <c r="H5692" t="s">
        <v>57</v>
      </c>
      <c r="I5692" s="3">
        <v>42952</v>
      </c>
      <c r="J5692" s="3">
        <v>43089</v>
      </c>
      <c r="K5692" s="8" t="str">
        <f>IF(Sales_Pipeline[[#This Row],[Close_Date]]="","",TEXT(Sales_Pipeline[[#This Row],[Close_Date]],"ddd"))</f>
        <v>Wed</v>
      </c>
      <c r="L5692" s="8" t="str">
        <f>IF(Sales_Pipeline[[#This Row],[Close_Date]]="","",TEXT(Sales_Pipeline[[#This Row],[Close_Date]],"mmm"))</f>
        <v>Dec</v>
      </c>
      <c r="M5692" s="8" t="str">
        <f>IF(Sales_Pipeline[[#This Row],[Close_Date]]="","","Q"&amp;ROUNDUP(MONTH(Sales_Pipeline[[#This Row],[Close_Date]])/3,0))</f>
        <v>Q4</v>
      </c>
      <c r="N5692" s="2" cm="1">
        <f t="array" ref="N5692">IFERROR(_xlfn.IFS(Sales_Pipeline[[#This Row],[Deal_Stage]]="Won",_xlfn.XLOOKUP(Sales_Pipeline[[#This Row],[Product]],Products!$A$2:$A$8,Products!$C$2:$C$8),Sales_Pipeline[[#This Row],[Deal_Stage]]="Lost",_xlfn.XLOOKUP(Sales_Pipeline[[#This Row],[Product]],Products!$A$2:$A$8,Products!$C$2:$C$8)),"")</f>
        <v>550</v>
      </c>
      <c r="O5692" s="2">
        <v>573</v>
      </c>
    </row>
    <row r="5693" spans="1:15" x14ac:dyDescent="0.3">
      <c r="A5693" t="s">
        <v>5839</v>
      </c>
      <c r="B5693" t="s">
        <v>28</v>
      </c>
      <c r="C5693" t="str">
        <f>_xlfn.XLOOKUP(Sales_Pipeline[[#This Row],[Sales_Agent]],Sales_Teams[Sales_Agent],Sales_Teams[Manager])</f>
        <v>Rocco Neubert</v>
      </c>
      <c r="D5693" t="str">
        <f>_xlfn.XLOOKUP(Sales_Pipeline[[#This Row],[Manager]],Sales_Teams[Manager],Sales_Teams[Regional_Office])</f>
        <v>East</v>
      </c>
      <c r="E5693" t="s">
        <v>63</v>
      </c>
      <c r="F5693" t="s">
        <v>315</v>
      </c>
      <c r="G5693" t="str">
        <f>IFERROR(_xlfn.XLOOKUP(Sales_Pipeline[[#This Row],[Account]],Accounts!$A$2:$A$86,Accounts!$F$2:$F$86),"")</f>
        <v>United States</v>
      </c>
      <c r="H5693" t="s">
        <v>57</v>
      </c>
      <c r="I5693" s="3">
        <v>42952</v>
      </c>
      <c r="J5693" s="3">
        <v>43073</v>
      </c>
      <c r="K5693" s="8" t="str">
        <f>IF(Sales_Pipeline[[#This Row],[Close_Date]]="","",TEXT(Sales_Pipeline[[#This Row],[Close_Date]],"ddd"))</f>
        <v>Mon</v>
      </c>
      <c r="L5693" s="8" t="str">
        <f>IF(Sales_Pipeline[[#This Row],[Close_Date]]="","",TEXT(Sales_Pipeline[[#This Row],[Close_Date]],"mmm"))</f>
        <v>Dec</v>
      </c>
      <c r="M5693" s="8" t="str">
        <f>IF(Sales_Pipeline[[#This Row],[Close_Date]]="","","Q"&amp;ROUNDUP(MONTH(Sales_Pipeline[[#This Row],[Close_Date]])/3,0))</f>
        <v>Q4</v>
      </c>
      <c r="N5693" s="2" cm="1">
        <f t="array" ref="N5693">IFERROR(_xlfn.IFS(Sales_Pipeline[[#This Row],[Deal_Stage]]="Won",_xlfn.XLOOKUP(Sales_Pipeline[[#This Row],[Product]],Products!$A$2:$A$8,Products!$C$2:$C$8),Sales_Pipeline[[#This Row],[Deal_Stage]]="Lost",_xlfn.XLOOKUP(Sales_Pipeline[[#This Row],[Product]],Products!$A$2:$A$8,Products!$C$2:$C$8)),"")</f>
        <v>550</v>
      </c>
      <c r="O5693" s="2">
        <v>535</v>
      </c>
    </row>
    <row r="5694" spans="1:15" x14ac:dyDescent="0.3">
      <c r="A5694" t="s">
        <v>5840</v>
      </c>
      <c r="B5694" t="s">
        <v>38</v>
      </c>
      <c r="C5694" t="str">
        <f>_xlfn.XLOOKUP(Sales_Pipeline[[#This Row],[Sales_Agent]],Sales_Teams[Sales_Agent],Sales_Teams[Manager])</f>
        <v>Celia Rouche</v>
      </c>
      <c r="D5694" t="str">
        <f>_xlfn.XLOOKUP(Sales_Pipeline[[#This Row],[Manager]],Sales_Teams[Manager],Sales_Teams[Regional_Office])</f>
        <v>West</v>
      </c>
      <c r="E5694" t="s">
        <v>61</v>
      </c>
      <c r="F5694" t="s">
        <v>182</v>
      </c>
      <c r="G5694" t="str">
        <f>IFERROR(_xlfn.XLOOKUP(Sales_Pipeline[[#This Row],[Account]],Accounts!$A$2:$A$86,Accounts!$F$2:$F$86),"")</f>
        <v>United States</v>
      </c>
      <c r="H5694" t="s">
        <v>77</v>
      </c>
      <c r="I5694" s="3">
        <v>42952</v>
      </c>
      <c r="K5694" s="8" t="str">
        <f>IF(Sales_Pipeline[[#This Row],[Close_Date]]="","",TEXT(Sales_Pipeline[[#This Row],[Close_Date]],"ddd"))</f>
        <v/>
      </c>
      <c r="L5694" s="8" t="str">
        <f>IF(Sales_Pipeline[[#This Row],[Close_Date]]="","",TEXT(Sales_Pipeline[[#This Row],[Close_Date]],"mmm"))</f>
        <v/>
      </c>
      <c r="M5694" s="8" t="str">
        <f>IF(Sales_Pipeline[[#This Row],[Close_Date]]="","","Q"&amp;ROUNDUP(MONTH(Sales_Pipeline[[#This Row],[Close_Date]])/3,0))</f>
        <v/>
      </c>
      <c r="N5694" s="2" t="str" cm="1">
        <f t="array" ref="N5694">IFERROR(_xlfn.IFS(Sales_Pipeline[[#This Row],[Deal_Stage]]="Won",_xlfn.XLOOKUP(Sales_Pipeline[[#This Row],[Product]],Products!$A$2:$A$8,Products!$C$2:$C$8),Sales_Pipeline[[#This Row],[Deal_Stage]]="Lost",_xlfn.XLOOKUP(Sales_Pipeline[[#This Row],[Product]],Products!$A$2:$A$8,Products!$C$2:$C$8)),"")</f>
        <v/>
      </c>
      <c r="O5694" s="2">
        <v>0</v>
      </c>
    </row>
    <row r="5695" spans="1:15" x14ac:dyDescent="0.3">
      <c r="A5695" t="s">
        <v>5841</v>
      </c>
      <c r="B5695" t="s">
        <v>38</v>
      </c>
      <c r="C5695" t="str">
        <f>_xlfn.XLOOKUP(Sales_Pipeline[[#This Row],[Sales_Agent]],Sales_Teams[Sales_Agent],Sales_Teams[Manager])</f>
        <v>Celia Rouche</v>
      </c>
      <c r="D5695" t="str">
        <f>_xlfn.XLOOKUP(Sales_Pipeline[[#This Row],[Manager]],Sales_Teams[Manager],Sales_Teams[Regional_Office])</f>
        <v>West</v>
      </c>
      <c r="E5695" t="s">
        <v>76</v>
      </c>
      <c r="F5695" t="s">
        <v>100</v>
      </c>
      <c r="G5695" t="str">
        <f>IFERROR(_xlfn.XLOOKUP(Sales_Pipeline[[#This Row],[Account]],Accounts!$A$2:$A$86,Accounts!$F$2:$F$86),"")</f>
        <v>United States</v>
      </c>
      <c r="H5695" t="s">
        <v>82</v>
      </c>
      <c r="I5695" s="3">
        <v>42952</v>
      </c>
      <c r="J5695" s="3">
        <v>43068</v>
      </c>
      <c r="K5695" s="8" t="str">
        <f>IF(Sales_Pipeline[[#This Row],[Close_Date]]="","",TEXT(Sales_Pipeline[[#This Row],[Close_Date]],"ddd"))</f>
        <v>Wed</v>
      </c>
      <c r="L5695" s="8" t="str">
        <f>IF(Sales_Pipeline[[#This Row],[Close_Date]]="","",TEXT(Sales_Pipeline[[#This Row],[Close_Date]],"mmm"))</f>
        <v>Nov</v>
      </c>
      <c r="M5695" s="8" t="str">
        <f>IF(Sales_Pipeline[[#This Row],[Close_Date]]="","","Q"&amp;ROUNDUP(MONTH(Sales_Pipeline[[#This Row],[Close_Date]])/3,0))</f>
        <v>Q4</v>
      </c>
      <c r="N5695" s="2" cm="1">
        <f t="array" ref="N5695">IFERROR(_xlfn.IFS(Sales_Pipeline[[#This Row],[Deal_Stage]]="Won",_xlfn.XLOOKUP(Sales_Pipeline[[#This Row],[Product]],Products!$A$2:$A$8,Products!$C$2:$C$8),Sales_Pipeline[[#This Row],[Deal_Stage]]="Lost",_xlfn.XLOOKUP(Sales_Pipeline[[#This Row],[Product]],Products!$A$2:$A$8,Products!$C$2:$C$8)),"")</f>
        <v>3393</v>
      </c>
      <c r="O5695" s="2">
        <v>0</v>
      </c>
    </row>
    <row r="5696" spans="1:15" x14ac:dyDescent="0.3">
      <c r="A5696" t="s">
        <v>5842</v>
      </c>
      <c r="B5696" t="s">
        <v>42</v>
      </c>
      <c r="C5696" t="str">
        <f>_xlfn.XLOOKUP(Sales_Pipeline[[#This Row],[Sales_Agent]],Sales_Teams[Sales_Agent],Sales_Teams[Manager])</f>
        <v>Summer Sewald</v>
      </c>
      <c r="D5696" t="str">
        <f>_xlfn.XLOOKUP(Sales_Pipeline[[#This Row],[Manager]],Sales_Teams[Manager],Sales_Teams[Regional_Office])</f>
        <v>West</v>
      </c>
      <c r="E5696" t="s">
        <v>84</v>
      </c>
      <c r="F5696" t="s">
        <v>220</v>
      </c>
      <c r="G5696" t="str">
        <f>IFERROR(_xlfn.XLOOKUP(Sales_Pipeline[[#This Row],[Account]],Accounts!$A$2:$A$86,Accounts!$F$2:$F$86),"")</f>
        <v>United States</v>
      </c>
      <c r="H5696" t="s">
        <v>77</v>
      </c>
      <c r="I5696" s="3">
        <v>42952</v>
      </c>
      <c r="K5696" s="8" t="str">
        <f>IF(Sales_Pipeline[[#This Row],[Close_Date]]="","",TEXT(Sales_Pipeline[[#This Row],[Close_Date]],"ddd"))</f>
        <v/>
      </c>
      <c r="L5696" s="8" t="str">
        <f>IF(Sales_Pipeline[[#This Row],[Close_Date]]="","",TEXT(Sales_Pipeline[[#This Row],[Close_Date]],"mmm"))</f>
        <v/>
      </c>
      <c r="M5696" s="8" t="str">
        <f>IF(Sales_Pipeline[[#This Row],[Close_Date]]="","","Q"&amp;ROUNDUP(MONTH(Sales_Pipeline[[#This Row],[Close_Date]])/3,0))</f>
        <v/>
      </c>
      <c r="N5696" s="2" t="str" cm="1">
        <f t="array" ref="N5696">IFERROR(_xlfn.IFS(Sales_Pipeline[[#This Row],[Deal_Stage]]="Won",_xlfn.XLOOKUP(Sales_Pipeline[[#This Row],[Product]],Products!$A$2:$A$8,Products!$C$2:$C$8),Sales_Pipeline[[#This Row],[Deal_Stage]]="Lost",_xlfn.XLOOKUP(Sales_Pipeline[[#This Row],[Product]],Products!$A$2:$A$8,Products!$C$2:$C$8)),"")</f>
        <v/>
      </c>
      <c r="O5696" s="2">
        <v>0</v>
      </c>
    </row>
    <row r="5697" spans="1:15" x14ac:dyDescent="0.3">
      <c r="A5697" t="s">
        <v>5843</v>
      </c>
      <c r="B5697" t="s">
        <v>8</v>
      </c>
      <c r="C5697" t="str">
        <f>_xlfn.XLOOKUP(Sales_Pipeline[[#This Row],[Sales_Agent]],Sales_Teams[Sales_Agent],Sales_Teams[Manager])</f>
        <v>Dustin Brinkmann</v>
      </c>
      <c r="D5697" t="str">
        <f>_xlfn.XLOOKUP(Sales_Pipeline[[#This Row],[Manager]],Sales_Teams[Manager],Sales_Teams[Regional_Office])</f>
        <v>Central</v>
      </c>
      <c r="E5697" t="s">
        <v>55</v>
      </c>
      <c r="F5697" t="s">
        <v>234</v>
      </c>
      <c r="G5697" t="str">
        <f>IFERROR(_xlfn.XLOOKUP(Sales_Pipeline[[#This Row],[Account]],Accounts!$A$2:$A$86,Accounts!$F$2:$F$86),"")</f>
        <v>United States</v>
      </c>
      <c r="H5697" t="s">
        <v>57</v>
      </c>
      <c r="I5697" s="3">
        <v>42952</v>
      </c>
      <c r="J5697" s="3">
        <v>43041</v>
      </c>
      <c r="K5697" s="8" t="str">
        <f>IF(Sales_Pipeline[[#This Row],[Close_Date]]="","",TEXT(Sales_Pipeline[[#This Row],[Close_Date]],"ddd"))</f>
        <v>Thu</v>
      </c>
      <c r="L5697" s="8" t="str">
        <f>IF(Sales_Pipeline[[#This Row],[Close_Date]]="","",TEXT(Sales_Pipeline[[#This Row],[Close_Date]],"mmm"))</f>
        <v>Nov</v>
      </c>
      <c r="M5697" s="8" t="str">
        <f>IF(Sales_Pipeline[[#This Row],[Close_Date]]="","","Q"&amp;ROUNDUP(MONTH(Sales_Pipeline[[#This Row],[Close_Date]])/3,0))</f>
        <v>Q4</v>
      </c>
      <c r="N5697" s="2" cm="1">
        <f t="array" ref="N5697">IFERROR(_xlfn.IFS(Sales_Pipeline[[#This Row],[Deal_Stage]]="Won",_xlfn.XLOOKUP(Sales_Pipeline[[#This Row],[Product]],Products!$A$2:$A$8,Products!$C$2:$C$8),Sales_Pipeline[[#This Row],[Deal_Stage]]="Lost",_xlfn.XLOOKUP(Sales_Pipeline[[#This Row],[Product]],Products!$A$2:$A$8,Products!$C$2:$C$8)),"")</f>
        <v>1096</v>
      </c>
      <c r="O5697" s="2">
        <v>1080</v>
      </c>
    </row>
    <row r="5698" spans="1:15" x14ac:dyDescent="0.3">
      <c r="A5698" t="s">
        <v>5844</v>
      </c>
      <c r="B5698" t="s">
        <v>12</v>
      </c>
      <c r="C5698" t="str">
        <f>_xlfn.XLOOKUP(Sales_Pipeline[[#This Row],[Sales_Agent]],Sales_Teams[Sales_Agent],Sales_Teams[Manager])</f>
        <v>Melvin Marxen</v>
      </c>
      <c r="D5698" t="str">
        <f>_xlfn.XLOOKUP(Sales_Pipeline[[#This Row],[Manager]],Sales_Teams[Manager],Sales_Teams[Regional_Office])</f>
        <v>Central</v>
      </c>
      <c r="E5698" t="s">
        <v>63</v>
      </c>
      <c r="F5698" t="s">
        <v>150</v>
      </c>
      <c r="G5698" t="str">
        <f>IFERROR(_xlfn.XLOOKUP(Sales_Pipeline[[#This Row],[Account]],Accounts!$A$2:$A$86,Accounts!$F$2:$F$86),"")</f>
        <v>United States</v>
      </c>
      <c r="H5698" t="s">
        <v>57</v>
      </c>
      <c r="I5698" s="3">
        <v>42952</v>
      </c>
      <c r="J5698" s="3">
        <v>43083</v>
      </c>
      <c r="K5698" s="8" t="str">
        <f>IF(Sales_Pipeline[[#This Row],[Close_Date]]="","",TEXT(Sales_Pipeline[[#This Row],[Close_Date]],"ddd"))</f>
        <v>Thu</v>
      </c>
      <c r="L5698" s="8" t="str">
        <f>IF(Sales_Pipeline[[#This Row],[Close_Date]]="","",TEXT(Sales_Pipeline[[#This Row],[Close_Date]],"mmm"))</f>
        <v>Dec</v>
      </c>
      <c r="M5698" s="8" t="str">
        <f>IF(Sales_Pipeline[[#This Row],[Close_Date]]="","","Q"&amp;ROUNDUP(MONTH(Sales_Pipeline[[#This Row],[Close_Date]])/3,0))</f>
        <v>Q4</v>
      </c>
      <c r="N5698" s="2" cm="1">
        <f t="array" ref="N5698">IFERROR(_xlfn.IFS(Sales_Pipeline[[#This Row],[Deal_Stage]]="Won",_xlfn.XLOOKUP(Sales_Pipeline[[#This Row],[Product]],Products!$A$2:$A$8,Products!$C$2:$C$8),Sales_Pipeline[[#This Row],[Deal_Stage]]="Lost",_xlfn.XLOOKUP(Sales_Pipeline[[#This Row],[Product]],Products!$A$2:$A$8,Products!$C$2:$C$8)),"")</f>
        <v>550</v>
      </c>
      <c r="O5698" s="2">
        <v>609</v>
      </c>
    </row>
    <row r="5699" spans="1:15" x14ac:dyDescent="0.3">
      <c r="A5699" t="s">
        <v>5845</v>
      </c>
      <c r="B5699" t="s">
        <v>9</v>
      </c>
      <c r="C5699" t="str">
        <f>_xlfn.XLOOKUP(Sales_Pipeline[[#This Row],[Sales_Agent]],Sales_Teams[Sales_Agent],Sales_Teams[Manager])</f>
        <v>Dustin Brinkmann</v>
      </c>
      <c r="D5699" t="str">
        <f>_xlfn.XLOOKUP(Sales_Pipeline[[#This Row],[Manager]],Sales_Teams[Manager],Sales_Teams[Regional_Office])</f>
        <v>Central</v>
      </c>
      <c r="E5699" t="s">
        <v>63</v>
      </c>
      <c r="F5699" t="s">
        <v>388</v>
      </c>
      <c r="G5699" t="str">
        <f>IFERROR(_xlfn.XLOOKUP(Sales_Pipeline[[#This Row],[Account]],Accounts!$A$2:$A$86,Accounts!$F$2:$F$86),"")</f>
        <v>China</v>
      </c>
      <c r="H5699" t="s">
        <v>77</v>
      </c>
      <c r="I5699" s="3">
        <v>42952</v>
      </c>
      <c r="K5699" s="8" t="str">
        <f>IF(Sales_Pipeline[[#This Row],[Close_Date]]="","",TEXT(Sales_Pipeline[[#This Row],[Close_Date]],"ddd"))</f>
        <v/>
      </c>
      <c r="L5699" s="8" t="str">
        <f>IF(Sales_Pipeline[[#This Row],[Close_Date]]="","",TEXT(Sales_Pipeline[[#This Row],[Close_Date]],"mmm"))</f>
        <v/>
      </c>
      <c r="M5699" s="8" t="str">
        <f>IF(Sales_Pipeline[[#This Row],[Close_Date]]="","","Q"&amp;ROUNDUP(MONTH(Sales_Pipeline[[#This Row],[Close_Date]])/3,0))</f>
        <v/>
      </c>
      <c r="N5699" s="2" t="str" cm="1">
        <f t="array" ref="N5699">IFERROR(_xlfn.IFS(Sales_Pipeline[[#This Row],[Deal_Stage]]="Won",_xlfn.XLOOKUP(Sales_Pipeline[[#This Row],[Product]],Products!$A$2:$A$8,Products!$C$2:$C$8),Sales_Pipeline[[#This Row],[Deal_Stage]]="Lost",_xlfn.XLOOKUP(Sales_Pipeline[[#This Row],[Product]],Products!$A$2:$A$8,Products!$C$2:$C$8)),"")</f>
        <v/>
      </c>
      <c r="O5699" s="2">
        <v>0</v>
      </c>
    </row>
    <row r="5700" spans="1:15" x14ac:dyDescent="0.3">
      <c r="A5700" t="s">
        <v>5846</v>
      </c>
      <c r="B5700" t="s">
        <v>9</v>
      </c>
      <c r="C5700" t="str">
        <f>_xlfn.XLOOKUP(Sales_Pipeline[[#This Row],[Sales_Agent]],Sales_Teams[Sales_Agent],Sales_Teams[Manager])</f>
        <v>Dustin Brinkmann</v>
      </c>
      <c r="D5700" t="str">
        <f>_xlfn.XLOOKUP(Sales_Pipeline[[#This Row],[Manager]],Sales_Teams[Manager],Sales_Teams[Regional_Office])</f>
        <v>Central</v>
      </c>
      <c r="E5700" t="s">
        <v>55</v>
      </c>
      <c r="F5700" t="s">
        <v>94</v>
      </c>
      <c r="G5700" t="str">
        <f>IFERROR(_xlfn.XLOOKUP(Sales_Pipeline[[#This Row],[Account]],Accounts!$A$2:$A$86,Accounts!$F$2:$F$86),"")</f>
        <v>United States</v>
      </c>
      <c r="H5700" t="s">
        <v>77</v>
      </c>
      <c r="I5700" s="3">
        <v>42952</v>
      </c>
      <c r="K5700" s="8" t="str">
        <f>IF(Sales_Pipeline[[#This Row],[Close_Date]]="","",TEXT(Sales_Pipeline[[#This Row],[Close_Date]],"ddd"))</f>
        <v/>
      </c>
      <c r="L5700" s="8" t="str">
        <f>IF(Sales_Pipeline[[#This Row],[Close_Date]]="","",TEXT(Sales_Pipeline[[#This Row],[Close_Date]],"mmm"))</f>
        <v/>
      </c>
      <c r="M5700" s="8" t="str">
        <f>IF(Sales_Pipeline[[#This Row],[Close_Date]]="","","Q"&amp;ROUNDUP(MONTH(Sales_Pipeline[[#This Row],[Close_Date]])/3,0))</f>
        <v/>
      </c>
      <c r="N5700" s="2" t="str" cm="1">
        <f t="array" ref="N5700">IFERROR(_xlfn.IFS(Sales_Pipeline[[#This Row],[Deal_Stage]]="Won",_xlfn.XLOOKUP(Sales_Pipeline[[#This Row],[Product]],Products!$A$2:$A$8,Products!$C$2:$C$8),Sales_Pipeline[[#This Row],[Deal_Stage]]="Lost",_xlfn.XLOOKUP(Sales_Pipeline[[#This Row],[Product]],Products!$A$2:$A$8,Products!$C$2:$C$8)),"")</f>
        <v/>
      </c>
      <c r="O5700" s="2">
        <v>0</v>
      </c>
    </row>
    <row r="5701" spans="1:15" x14ac:dyDescent="0.3">
      <c r="A5701" t="s">
        <v>5847</v>
      </c>
      <c r="B5701" t="s">
        <v>9</v>
      </c>
      <c r="C5701" t="str">
        <f>_xlfn.XLOOKUP(Sales_Pipeline[[#This Row],[Sales_Agent]],Sales_Teams[Sales_Agent],Sales_Teams[Manager])</f>
        <v>Dustin Brinkmann</v>
      </c>
      <c r="D5701" t="str">
        <f>_xlfn.XLOOKUP(Sales_Pipeline[[#This Row],[Manager]],Sales_Teams[Manager],Sales_Teams[Regional_Office])</f>
        <v>Central</v>
      </c>
      <c r="E5701" t="s">
        <v>63</v>
      </c>
      <c r="F5701" t="s">
        <v>79</v>
      </c>
      <c r="G5701" t="str">
        <f>IFERROR(_xlfn.XLOOKUP(Sales_Pipeline[[#This Row],[Account]],Accounts!$A$2:$A$86,Accounts!$F$2:$F$86),"")</f>
        <v>Philipines</v>
      </c>
      <c r="H5701" t="s">
        <v>82</v>
      </c>
      <c r="I5701" s="3">
        <v>42952</v>
      </c>
      <c r="J5701" s="3">
        <v>43050</v>
      </c>
      <c r="K5701" s="8" t="str">
        <f>IF(Sales_Pipeline[[#This Row],[Close_Date]]="","",TEXT(Sales_Pipeline[[#This Row],[Close_Date]],"ddd"))</f>
        <v>Sat</v>
      </c>
      <c r="L5701" s="8" t="str">
        <f>IF(Sales_Pipeline[[#This Row],[Close_Date]]="","",TEXT(Sales_Pipeline[[#This Row],[Close_Date]],"mmm"))</f>
        <v>Nov</v>
      </c>
      <c r="M5701" s="8" t="str">
        <f>IF(Sales_Pipeline[[#This Row],[Close_Date]]="","","Q"&amp;ROUNDUP(MONTH(Sales_Pipeline[[#This Row],[Close_Date]])/3,0))</f>
        <v>Q4</v>
      </c>
      <c r="N5701" s="2" cm="1">
        <f t="array" ref="N5701">IFERROR(_xlfn.IFS(Sales_Pipeline[[#This Row],[Deal_Stage]]="Won",_xlfn.XLOOKUP(Sales_Pipeline[[#This Row],[Product]],Products!$A$2:$A$8,Products!$C$2:$C$8),Sales_Pipeline[[#This Row],[Deal_Stage]]="Lost",_xlfn.XLOOKUP(Sales_Pipeline[[#This Row],[Product]],Products!$A$2:$A$8,Products!$C$2:$C$8)),"")</f>
        <v>550</v>
      </c>
      <c r="O5701" s="2">
        <v>0</v>
      </c>
    </row>
    <row r="5702" spans="1:15" x14ac:dyDescent="0.3">
      <c r="A5702" t="s">
        <v>5848</v>
      </c>
      <c r="B5702" t="s">
        <v>9</v>
      </c>
      <c r="C5702" t="str">
        <f>_xlfn.XLOOKUP(Sales_Pipeline[[#This Row],[Sales_Agent]],Sales_Teams[Sales_Agent],Sales_Teams[Manager])</f>
        <v>Dustin Brinkmann</v>
      </c>
      <c r="D5702" t="str">
        <f>_xlfn.XLOOKUP(Sales_Pipeline[[#This Row],[Manager]],Sales_Teams[Manager],Sales_Teams[Regional_Office])</f>
        <v>Central</v>
      </c>
      <c r="E5702" t="s">
        <v>61</v>
      </c>
      <c r="F5702" t="s">
        <v>247</v>
      </c>
      <c r="G5702" t="str">
        <f>IFERROR(_xlfn.XLOOKUP(Sales_Pipeline[[#This Row],[Account]],Accounts!$A$2:$A$86,Accounts!$F$2:$F$86),"")</f>
        <v>United States</v>
      </c>
      <c r="H5702" t="s">
        <v>82</v>
      </c>
      <c r="I5702" s="3">
        <v>42952</v>
      </c>
      <c r="J5702" s="3">
        <v>42962</v>
      </c>
      <c r="K5702" s="8" t="str">
        <f>IF(Sales_Pipeline[[#This Row],[Close_Date]]="","",TEXT(Sales_Pipeline[[#This Row],[Close_Date]],"ddd"))</f>
        <v>Tue</v>
      </c>
      <c r="L5702" s="8" t="str">
        <f>IF(Sales_Pipeline[[#This Row],[Close_Date]]="","",TEXT(Sales_Pipeline[[#This Row],[Close_Date]],"mmm"))</f>
        <v>Aug</v>
      </c>
      <c r="M5702" s="8" t="str">
        <f>IF(Sales_Pipeline[[#This Row],[Close_Date]]="","","Q"&amp;ROUNDUP(MONTH(Sales_Pipeline[[#This Row],[Close_Date]])/3,0))</f>
        <v>Q3</v>
      </c>
      <c r="N5702" s="2" cm="1">
        <f t="array" ref="N5702">IFERROR(_xlfn.IFS(Sales_Pipeline[[#This Row],[Deal_Stage]]="Won",_xlfn.XLOOKUP(Sales_Pipeline[[#This Row],[Product]],Products!$A$2:$A$8,Products!$C$2:$C$8),Sales_Pipeline[[#This Row],[Deal_Stage]]="Lost",_xlfn.XLOOKUP(Sales_Pipeline[[#This Row],[Product]],Products!$A$2:$A$8,Products!$C$2:$C$8)),"")</f>
        <v>55</v>
      </c>
      <c r="O5702" s="2">
        <v>0</v>
      </c>
    </row>
    <row r="5703" spans="1:15" x14ac:dyDescent="0.3">
      <c r="A5703" t="s">
        <v>5849</v>
      </c>
      <c r="B5703" t="s">
        <v>7</v>
      </c>
      <c r="C5703" t="str">
        <f>_xlfn.XLOOKUP(Sales_Pipeline[[#This Row],[Sales_Agent]],Sales_Teams[Sales_Agent],Sales_Teams[Manager])</f>
        <v>Dustin Brinkmann</v>
      </c>
      <c r="D5703" t="str">
        <f>_xlfn.XLOOKUP(Sales_Pipeline[[#This Row],[Manager]],Sales_Teams[Manager],Sales_Teams[Regional_Office])</f>
        <v>Central</v>
      </c>
      <c r="E5703" t="s">
        <v>61</v>
      </c>
      <c r="G5703" t="str">
        <f>IFERROR(_xlfn.XLOOKUP(Sales_Pipeline[[#This Row],[Account]],Accounts!$A$2:$A$86,Accounts!$F$2:$F$86),"")</f>
        <v/>
      </c>
      <c r="H5703" t="s">
        <v>77</v>
      </c>
      <c r="I5703" s="3">
        <v>42952</v>
      </c>
      <c r="K5703" s="8" t="str">
        <f>IF(Sales_Pipeline[[#This Row],[Close_Date]]="","",TEXT(Sales_Pipeline[[#This Row],[Close_Date]],"ddd"))</f>
        <v/>
      </c>
      <c r="L5703" s="8" t="str">
        <f>IF(Sales_Pipeline[[#This Row],[Close_Date]]="","",TEXT(Sales_Pipeline[[#This Row],[Close_Date]],"mmm"))</f>
        <v/>
      </c>
      <c r="M5703" s="8" t="str">
        <f>IF(Sales_Pipeline[[#This Row],[Close_Date]]="","","Q"&amp;ROUNDUP(MONTH(Sales_Pipeline[[#This Row],[Close_Date]])/3,0))</f>
        <v/>
      </c>
      <c r="N5703" s="2" t="str" cm="1">
        <f t="array" ref="N5703">IFERROR(_xlfn.IFS(Sales_Pipeline[[#This Row],[Deal_Stage]]="Won",_xlfn.XLOOKUP(Sales_Pipeline[[#This Row],[Product]],Products!$A$2:$A$8,Products!$C$2:$C$8),Sales_Pipeline[[#This Row],[Deal_Stage]]="Lost",_xlfn.XLOOKUP(Sales_Pipeline[[#This Row],[Product]],Products!$A$2:$A$8,Products!$C$2:$C$8)),"")</f>
        <v/>
      </c>
      <c r="O5703" s="2">
        <v>0</v>
      </c>
    </row>
    <row r="5704" spans="1:15" x14ac:dyDescent="0.3">
      <c r="A5704" t="s">
        <v>5850</v>
      </c>
      <c r="B5704" t="s">
        <v>7</v>
      </c>
      <c r="C5704" t="str">
        <f>_xlfn.XLOOKUP(Sales_Pipeline[[#This Row],[Sales_Agent]],Sales_Teams[Sales_Agent],Sales_Teams[Manager])</f>
        <v>Dustin Brinkmann</v>
      </c>
      <c r="D5704" t="str">
        <f>_xlfn.XLOOKUP(Sales_Pipeline[[#This Row],[Manager]],Sales_Teams[Manager],Sales_Teams[Regional_Office])</f>
        <v>Central</v>
      </c>
      <c r="E5704" t="s">
        <v>76</v>
      </c>
      <c r="F5704" t="s">
        <v>132</v>
      </c>
      <c r="G5704" t="str">
        <f>IFERROR(_xlfn.XLOOKUP(Sales_Pipeline[[#This Row],[Account]],Accounts!$A$2:$A$86,Accounts!$F$2:$F$86),"")</f>
        <v>United States</v>
      </c>
      <c r="H5704" t="s">
        <v>82</v>
      </c>
      <c r="I5704" s="3">
        <v>42952</v>
      </c>
      <c r="J5704" s="3">
        <v>43047</v>
      </c>
      <c r="K5704" s="8" t="str">
        <f>IF(Sales_Pipeline[[#This Row],[Close_Date]]="","",TEXT(Sales_Pipeline[[#This Row],[Close_Date]],"ddd"))</f>
        <v>Wed</v>
      </c>
      <c r="L5704" s="8" t="str">
        <f>IF(Sales_Pipeline[[#This Row],[Close_Date]]="","",TEXT(Sales_Pipeline[[#This Row],[Close_Date]],"mmm"))</f>
        <v>Nov</v>
      </c>
      <c r="M5704" s="8" t="str">
        <f>IF(Sales_Pipeline[[#This Row],[Close_Date]]="","","Q"&amp;ROUNDUP(MONTH(Sales_Pipeline[[#This Row],[Close_Date]])/3,0))</f>
        <v>Q4</v>
      </c>
      <c r="N5704" s="2" cm="1">
        <f t="array" ref="N5704">IFERROR(_xlfn.IFS(Sales_Pipeline[[#This Row],[Deal_Stage]]="Won",_xlfn.XLOOKUP(Sales_Pipeline[[#This Row],[Product]],Products!$A$2:$A$8,Products!$C$2:$C$8),Sales_Pipeline[[#This Row],[Deal_Stage]]="Lost",_xlfn.XLOOKUP(Sales_Pipeline[[#This Row],[Product]],Products!$A$2:$A$8,Products!$C$2:$C$8)),"")</f>
        <v>3393</v>
      </c>
      <c r="O5704" s="2">
        <v>0</v>
      </c>
    </row>
    <row r="5705" spans="1:15" x14ac:dyDescent="0.3">
      <c r="A5705" t="s">
        <v>5851</v>
      </c>
      <c r="B5705" t="s">
        <v>7</v>
      </c>
      <c r="C5705" t="str">
        <f>_xlfn.XLOOKUP(Sales_Pipeline[[#This Row],[Sales_Agent]],Sales_Teams[Sales_Agent],Sales_Teams[Manager])</f>
        <v>Dustin Brinkmann</v>
      </c>
      <c r="D5705" t="str">
        <f>_xlfn.XLOOKUP(Sales_Pipeline[[#This Row],[Manager]],Sales_Teams[Manager],Sales_Teams[Regional_Office])</f>
        <v>Central</v>
      </c>
      <c r="E5705" t="s">
        <v>63</v>
      </c>
      <c r="F5705" t="s">
        <v>147</v>
      </c>
      <c r="G5705" t="str">
        <f>IFERROR(_xlfn.XLOOKUP(Sales_Pipeline[[#This Row],[Account]],Accounts!$A$2:$A$86,Accounts!$F$2:$F$86),"")</f>
        <v>United States</v>
      </c>
      <c r="H5705" t="s">
        <v>57</v>
      </c>
      <c r="I5705" s="3">
        <v>42952</v>
      </c>
      <c r="J5705" s="3">
        <v>43048</v>
      </c>
      <c r="K5705" s="8" t="str">
        <f>IF(Sales_Pipeline[[#This Row],[Close_Date]]="","",TEXT(Sales_Pipeline[[#This Row],[Close_Date]],"ddd"))</f>
        <v>Thu</v>
      </c>
      <c r="L5705" s="8" t="str">
        <f>IF(Sales_Pipeline[[#This Row],[Close_Date]]="","",TEXT(Sales_Pipeline[[#This Row],[Close_Date]],"mmm"))</f>
        <v>Nov</v>
      </c>
      <c r="M5705" s="8" t="str">
        <f>IF(Sales_Pipeline[[#This Row],[Close_Date]]="","","Q"&amp;ROUNDUP(MONTH(Sales_Pipeline[[#This Row],[Close_Date]])/3,0))</f>
        <v>Q4</v>
      </c>
      <c r="N5705" s="2" cm="1">
        <f t="array" ref="N5705">IFERROR(_xlfn.IFS(Sales_Pipeline[[#This Row],[Deal_Stage]]="Won",_xlfn.XLOOKUP(Sales_Pipeline[[#This Row],[Product]],Products!$A$2:$A$8,Products!$C$2:$C$8),Sales_Pipeline[[#This Row],[Deal_Stage]]="Lost",_xlfn.XLOOKUP(Sales_Pipeline[[#This Row],[Product]],Products!$A$2:$A$8,Products!$C$2:$C$8)),"")</f>
        <v>550</v>
      </c>
      <c r="O5705" s="2">
        <v>563</v>
      </c>
    </row>
    <row r="5706" spans="1:15" x14ac:dyDescent="0.3">
      <c r="A5706" t="s">
        <v>5852</v>
      </c>
      <c r="B5706" t="s">
        <v>32</v>
      </c>
      <c r="C5706" t="str">
        <f>_xlfn.XLOOKUP(Sales_Pipeline[[#This Row],[Sales_Agent]],Sales_Teams[Sales_Agent],Sales_Teams[Manager])</f>
        <v>Celia Rouche</v>
      </c>
      <c r="D5706" t="str">
        <f>_xlfn.XLOOKUP(Sales_Pipeline[[#This Row],[Manager]],Sales_Teams[Manager],Sales_Teams[Regional_Office])</f>
        <v>West</v>
      </c>
      <c r="E5706" t="s">
        <v>76</v>
      </c>
      <c r="F5706" t="s">
        <v>223</v>
      </c>
      <c r="G5706" t="str">
        <f>IFERROR(_xlfn.XLOOKUP(Sales_Pipeline[[#This Row],[Account]],Accounts!$A$2:$A$86,Accounts!$F$2:$F$86),"")</f>
        <v>United States</v>
      </c>
      <c r="H5706" t="s">
        <v>77</v>
      </c>
      <c r="I5706" s="3">
        <v>42952</v>
      </c>
      <c r="K5706" s="8" t="str">
        <f>IF(Sales_Pipeline[[#This Row],[Close_Date]]="","",TEXT(Sales_Pipeline[[#This Row],[Close_Date]],"ddd"))</f>
        <v/>
      </c>
      <c r="L5706" s="8" t="str">
        <f>IF(Sales_Pipeline[[#This Row],[Close_Date]]="","",TEXT(Sales_Pipeline[[#This Row],[Close_Date]],"mmm"))</f>
        <v/>
      </c>
      <c r="M5706" s="8" t="str">
        <f>IF(Sales_Pipeline[[#This Row],[Close_Date]]="","","Q"&amp;ROUNDUP(MONTH(Sales_Pipeline[[#This Row],[Close_Date]])/3,0))</f>
        <v/>
      </c>
      <c r="N5706" s="2" t="str" cm="1">
        <f t="array" ref="N5706">IFERROR(_xlfn.IFS(Sales_Pipeline[[#This Row],[Deal_Stage]]="Won",_xlfn.XLOOKUP(Sales_Pipeline[[#This Row],[Product]],Products!$A$2:$A$8,Products!$C$2:$C$8),Sales_Pipeline[[#This Row],[Deal_Stage]]="Lost",_xlfn.XLOOKUP(Sales_Pipeline[[#This Row],[Product]],Products!$A$2:$A$8,Products!$C$2:$C$8)),"")</f>
        <v/>
      </c>
      <c r="O5706" s="2">
        <v>0</v>
      </c>
    </row>
    <row r="5707" spans="1:15" x14ac:dyDescent="0.3">
      <c r="A5707" t="s">
        <v>5853</v>
      </c>
      <c r="B5707" t="s">
        <v>44</v>
      </c>
      <c r="C5707" t="str">
        <f>_xlfn.XLOOKUP(Sales_Pipeline[[#This Row],[Sales_Agent]],Sales_Teams[Sales_Agent],Sales_Teams[Manager])</f>
        <v>Summer Sewald</v>
      </c>
      <c r="D5707" t="str">
        <f>_xlfn.XLOOKUP(Sales_Pipeline[[#This Row],[Manager]],Sales_Teams[Manager],Sales_Teams[Regional_Office])</f>
        <v>West</v>
      </c>
      <c r="E5707" t="s">
        <v>8953</v>
      </c>
      <c r="F5707" t="s">
        <v>145</v>
      </c>
      <c r="G5707" t="str">
        <f>IFERROR(_xlfn.XLOOKUP(Sales_Pipeline[[#This Row],[Account]],Accounts!$A$2:$A$86,Accounts!$F$2:$F$86),"")</f>
        <v>United States</v>
      </c>
      <c r="H5707" t="s">
        <v>82</v>
      </c>
      <c r="I5707" s="3">
        <v>42952</v>
      </c>
      <c r="J5707" s="3">
        <v>43046</v>
      </c>
      <c r="K5707" s="8" t="str">
        <f>IF(Sales_Pipeline[[#This Row],[Close_Date]]="","",TEXT(Sales_Pipeline[[#This Row],[Close_Date]],"ddd"))</f>
        <v>Tue</v>
      </c>
      <c r="L5707" s="8" t="str">
        <f>IF(Sales_Pipeline[[#This Row],[Close_Date]]="","",TEXT(Sales_Pipeline[[#This Row],[Close_Date]],"mmm"))</f>
        <v>Nov</v>
      </c>
      <c r="M5707" s="8" t="str">
        <f>IF(Sales_Pipeline[[#This Row],[Close_Date]]="","","Q"&amp;ROUNDUP(MONTH(Sales_Pipeline[[#This Row],[Close_Date]])/3,0))</f>
        <v>Q4</v>
      </c>
      <c r="N5707" s="2" cm="1">
        <f t="array" ref="N5707">IFERROR(_xlfn.IFS(Sales_Pipeline[[#This Row],[Deal_Stage]]="Won",_xlfn.XLOOKUP(Sales_Pipeline[[#This Row],[Product]],Products!$A$2:$A$8,Products!$C$2:$C$8),Sales_Pipeline[[#This Row],[Deal_Stage]]="Lost",_xlfn.XLOOKUP(Sales_Pipeline[[#This Row],[Product]],Products!$A$2:$A$8,Products!$C$2:$C$8)),"")</f>
        <v>4821</v>
      </c>
      <c r="O5707" s="2">
        <v>0</v>
      </c>
    </row>
    <row r="5708" spans="1:15" x14ac:dyDescent="0.3">
      <c r="A5708" t="s">
        <v>5854</v>
      </c>
      <c r="B5708" t="s">
        <v>3</v>
      </c>
      <c r="C5708" t="str">
        <f>_xlfn.XLOOKUP(Sales_Pipeline[[#This Row],[Sales_Agent]],Sales_Teams[Sales_Agent],Sales_Teams[Manager])</f>
        <v>Dustin Brinkmann</v>
      </c>
      <c r="D5708" t="str">
        <f>_xlfn.XLOOKUP(Sales_Pipeline[[#This Row],[Manager]],Sales_Teams[Manager],Sales_Teams[Regional_Office])</f>
        <v>Central</v>
      </c>
      <c r="E5708" t="s">
        <v>61</v>
      </c>
      <c r="F5708" t="s">
        <v>318</v>
      </c>
      <c r="G5708" t="str">
        <f>IFERROR(_xlfn.XLOOKUP(Sales_Pipeline[[#This Row],[Account]],Accounts!$A$2:$A$86,Accounts!$F$2:$F$86),"")</f>
        <v>Kenya</v>
      </c>
      <c r="H5708" t="s">
        <v>82</v>
      </c>
      <c r="I5708" s="3">
        <v>42953</v>
      </c>
      <c r="J5708" s="3">
        <v>43068</v>
      </c>
      <c r="K5708" s="8" t="str">
        <f>IF(Sales_Pipeline[[#This Row],[Close_Date]]="","",TEXT(Sales_Pipeline[[#This Row],[Close_Date]],"ddd"))</f>
        <v>Wed</v>
      </c>
      <c r="L5708" s="8" t="str">
        <f>IF(Sales_Pipeline[[#This Row],[Close_Date]]="","",TEXT(Sales_Pipeline[[#This Row],[Close_Date]],"mmm"))</f>
        <v>Nov</v>
      </c>
      <c r="M5708" s="8" t="str">
        <f>IF(Sales_Pipeline[[#This Row],[Close_Date]]="","","Q"&amp;ROUNDUP(MONTH(Sales_Pipeline[[#This Row],[Close_Date]])/3,0))</f>
        <v>Q4</v>
      </c>
      <c r="N5708" s="2" cm="1">
        <f t="array" ref="N5708">IFERROR(_xlfn.IFS(Sales_Pipeline[[#This Row],[Deal_Stage]]="Won",_xlfn.XLOOKUP(Sales_Pipeline[[#This Row],[Product]],Products!$A$2:$A$8,Products!$C$2:$C$8),Sales_Pipeline[[#This Row],[Deal_Stage]]="Lost",_xlfn.XLOOKUP(Sales_Pipeline[[#This Row],[Product]],Products!$A$2:$A$8,Products!$C$2:$C$8)),"")</f>
        <v>55</v>
      </c>
      <c r="O5708" s="2">
        <v>0</v>
      </c>
    </row>
    <row r="5709" spans="1:15" x14ac:dyDescent="0.3">
      <c r="A5709" t="s">
        <v>5855</v>
      </c>
      <c r="B5709" t="s">
        <v>30</v>
      </c>
      <c r="C5709" t="str">
        <f>_xlfn.XLOOKUP(Sales_Pipeline[[#This Row],[Sales_Agent]],Sales_Teams[Sales_Agent],Sales_Teams[Manager])</f>
        <v>Rocco Neubert</v>
      </c>
      <c r="D5709" t="str">
        <f>_xlfn.XLOOKUP(Sales_Pipeline[[#This Row],[Manager]],Sales_Teams[Manager],Sales_Teams[Regional_Office])</f>
        <v>East</v>
      </c>
      <c r="E5709" t="s">
        <v>84</v>
      </c>
      <c r="G5709" t="str">
        <f>IFERROR(_xlfn.XLOOKUP(Sales_Pipeline[[#This Row],[Account]],Accounts!$A$2:$A$86,Accounts!$F$2:$F$86),"")</f>
        <v/>
      </c>
      <c r="H5709" t="s">
        <v>77</v>
      </c>
      <c r="I5709" s="3">
        <v>42953</v>
      </c>
      <c r="K5709" s="8" t="str">
        <f>IF(Sales_Pipeline[[#This Row],[Close_Date]]="","",TEXT(Sales_Pipeline[[#This Row],[Close_Date]],"ddd"))</f>
        <v/>
      </c>
      <c r="L5709" s="8" t="str">
        <f>IF(Sales_Pipeline[[#This Row],[Close_Date]]="","",TEXT(Sales_Pipeline[[#This Row],[Close_Date]],"mmm"))</f>
        <v/>
      </c>
      <c r="M5709" s="8" t="str">
        <f>IF(Sales_Pipeline[[#This Row],[Close_Date]]="","","Q"&amp;ROUNDUP(MONTH(Sales_Pipeline[[#This Row],[Close_Date]])/3,0))</f>
        <v/>
      </c>
      <c r="N5709" s="2" t="str" cm="1">
        <f t="array" ref="N5709">IFERROR(_xlfn.IFS(Sales_Pipeline[[#This Row],[Deal_Stage]]="Won",_xlfn.XLOOKUP(Sales_Pipeline[[#This Row],[Product]],Products!$A$2:$A$8,Products!$C$2:$C$8),Sales_Pipeline[[#This Row],[Deal_Stage]]="Lost",_xlfn.XLOOKUP(Sales_Pipeline[[#This Row],[Product]],Products!$A$2:$A$8,Products!$C$2:$C$8)),"")</f>
        <v/>
      </c>
      <c r="O5709" s="2">
        <v>0</v>
      </c>
    </row>
    <row r="5710" spans="1:15" x14ac:dyDescent="0.3">
      <c r="A5710" t="s">
        <v>5856</v>
      </c>
      <c r="B5710" t="s">
        <v>30</v>
      </c>
      <c r="C5710" t="str">
        <f>_xlfn.XLOOKUP(Sales_Pipeline[[#This Row],[Sales_Agent]],Sales_Teams[Sales_Agent],Sales_Teams[Manager])</f>
        <v>Rocco Neubert</v>
      </c>
      <c r="D5710" t="str">
        <f>_xlfn.XLOOKUP(Sales_Pipeline[[#This Row],[Manager]],Sales_Teams[Manager],Sales_Teams[Regional_Office])</f>
        <v>East</v>
      </c>
      <c r="E5710" t="s">
        <v>61</v>
      </c>
      <c r="F5710" t="s">
        <v>103</v>
      </c>
      <c r="G5710" t="str">
        <f>IFERROR(_xlfn.XLOOKUP(Sales_Pipeline[[#This Row],[Account]],Accounts!$A$2:$A$86,Accounts!$F$2:$F$86),"")</f>
        <v>United States</v>
      </c>
      <c r="H5710" t="s">
        <v>77</v>
      </c>
      <c r="I5710" s="3">
        <v>42953</v>
      </c>
      <c r="K5710" s="8" t="str">
        <f>IF(Sales_Pipeline[[#This Row],[Close_Date]]="","",TEXT(Sales_Pipeline[[#This Row],[Close_Date]],"ddd"))</f>
        <v/>
      </c>
      <c r="L5710" s="8" t="str">
        <f>IF(Sales_Pipeline[[#This Row],[Close_Date]]="","",TEXT(Sales_Pipeline[[#This Row],[Close_Date]],"mmm"))</f>
        <v/>
      </c>
      <c r="M5710" s="8" t="str">
        <f>IF(Sales_Pipeline[[#This Row],[Close_Date]]="","","Q"&amp;ROUNDUP(MONTH(Sales_Pipeline[[#This Row],[Close_Date]])/3,0))</f>
        <v/>
      </c>
      <c r="N5710" s="2" t="str" cm="1">
        <f t="array" ref="N5710">IFERROR(_xlfn.IFS(Sales_Pipeline[[#This Row],[Deal_Stage]]="Won",_xlfn.XLOOKUP(Sales_Pipeline[[#This Row],[Product]],Products!$A$2:$A$8,Products!$C$2:$C$8),Sales_Pipeline[[#This Row],[Deal_Stage]]="Lost",_xlfn.XLOOKUP(Sales_Pipeline[[#This Row],[Product]],Products!$A$2:$A$8,Products!$C$2:$C$8)),"")</f>
        <v/>
      </c>
      <c r="O5710" s="2">
        <v>0</v>
      </c>
    </row>
    <row r="5711" spans="1:15" x14ac:dyDescent="0.3">
      <c r="A5711" t="s">
        <v>5857</v>
      </c>
      <c r="B5711" t="s">
        <v>6</v>
      </c>
      <c r="C5711" t="str">
        <f>_xlfn.XLOOKUP(Sales_Pipeline[[#This Row],[Sales_Agent]],Sales_Teams[Sales_Agent],Sales_Teams[Manager])</f>
        <v>Dustin Brinkmann</v>
      </c>
      <c r="D5711" t="str">
        <f>_xlfn.XLOOKUP(Sales_Pipeline[[#This Row],[Manager]],Sales_Teams[Manager],Sales_Teams[Regional_Office])</f>
        <v>Central</v>
      </c>
      <c r="E5711" t="s">
        <v>61</v>
      </c>
      <c r="F5711" t="s">
        <v>507</v>
      </c>
      <c r="G5711" t="str">
        <f>IFERROR(_xlfn.XLOOKUP(Sales_Pipeline[[#This Row],[Account]],Accounts!$A$2:$A$86,Accounts!$F$2:$F$86),"")</f>
        <v>Belgium</v>
      </c>
      <c r="H5711" t="s">
        <v>77</v>
      </c>
      <c r="I5711" s="3">
        <v>42953</v>
      </c>
      <c r="K5711" s="8" t="str">
        <f>IF(Sales_Pipeline[[#This Row],[Close_Date]]="","",TEXT(Sales_Pipeline[[#This Row],[Close_Date]],"ddd"))</f>
        <v/>
      </c>
      <c r="L5711" s="8" t="str">
        <f>IF(Sales_Pipeline[[#This Row],[Close_Date]]="","",TEXT(Sales_Pipeline[[#This Row],[Close_Date]],"mmm"))</f>
        <v/>
      </c>
      <c r="M5711" s="8" t="str">
        <f>IF(Sales_Pipeline[[#This Row],[Close_Date]]="","","Q"&amp;ROUNDUP(MONTH(Sales_Pipeline[[#This Row],[Close_Date]])/3,0))</f>
        <v/>
      </c>
      <c r="N5711" s="2" t="str" cm="1">
        <f t="array" ref="N5711">IFERROR(_xlfn.IFS(Sales_Pipeline[[#This Row],[Deal_Stage]]="Won",_xlfn.XLOOKUP(Sales_Pipeline[[#This Row],[Product]],Products!$A$2:$A$8,Products!$C$2:$C$8),Sales_Pipeline[[#This Row],[Deal_Stage]]="Lost",_xlfn.XLOOKUP(Sales_Pipeline[[#This Row],[Product]],Products!$A$2:$A$8,Products!$C$2:$C$8)),"")</f>
        <v/>
      </c>
      <c r="O5711" s="2">
        <v>0</v>
      </c>
    </row>
    <row r="5712" spans="1:15" x14ac:dyDescent="0.3">
      <c r="A5712" t="s">
        <v>5858</v>
      </c>
      <c r="B5712" t="s">
        <v>20</v>
      </c>
      <c r="C5712" t="str">
        <f>_xlfn.XLOOKUP(Sales_Pipeline[[#This Row],[Sales_Agent]],Sales_Teams[Sales_Agent],Sales_Teams[Manager])</f>
        <v>Cara Losch</v>
      </c>
      <c r="D5712" t="str">
        <f>_xlfn.XLOOKUP(Sales_Pipeline[[#This Row],[Manager]],Sales_Teams[Manager],Sales_Teams[Regional_Office])</f>
        <v>East</v>
      </c>
      <c r="E5712" t="s">
        <v>55</v>
      </c>
      <c r="F5712" t="s">
        <v>216</v>
      </c>
      <c r="G5712" t="str">
        <f>IFERROR(_xlfn.XLOOKUP(Sales_Pipeline[[#This Row],[Account]],Accounts!$A$2:$A$86,Accounts!$F$2:$F$86),"")</f>
        <v>United States</v>
      </c>
      <c r="H5712" t="s">
        <v>82</v>
      </c>
      <c r="I5712" s="3">
        <v>42953</v>
      </c>
      <c r="J5712" s="3">
        <v>43043</v>
      </c>
      <c r="K5712" s="8" t="str">
        <f>IF(Sales_Pipeline[[#This Row],[Close_Date]]="","",TEXT(Sales_Pipeline[[#This Row],[Close_Date]],"ddd"))</f>
        <v>Sat</v>
      </c>
      <c r="L5712" s="8" t="str">
        <f>IF(Sales_Pipeline[[#This Row],[Close_Date]]="","",TEXT(Sales_Pipeline[[#This Row],[Close_Date]],"mmm"))</f>
        <v>Nov</v>
      </c>
      <c r="M5712" s="8" t="str">
        <f>IF(Sales_Pipeline[[#This Row],[Close_Date]]="","","Q"&amp;ROUNDUP(MONTH(Sales_Pipeline[[#This Row],[Close_Date]])/3,0))</f>
        <v>Q4</v>
      </c>
      <c r="N5712" s="2" cm="1">
        <f t="array" ref="N5712">IFERROR(_xlfn.IFS(Sales_Pipeline[[#This Row],[Deal_Stage]]="Won",_xlfn.XLOOKUP(Sales_Pipeline[[#This Row],[Product]],Products!$A$2:$A$8,Products!$C$2:$C$8),Sales_Pipeline[[#This Row],[Deal_Stage]]="Lost",_xlfn.XLOOKUP(Sales_Pipeline[[#This Row],[Product]],Products!$A$2:$A$8,Products!$C$2:$C$8)),"")</f>
        <v>1096</v>
      </c>
      <c r="O5712" s="2">
        <v>0</v>
      </c>
    </row>
    <row r="5713" spans="1:15" x14ac:dyDescent="0.3">
      <c r="A5713" t="s">
        <v>5859</v>
      </c>
      <c r="B5713" t="s">
        <v>20</v>
      </c>
      <c r="C5713" t="str">
        <f>_xlfn.XLOOKUP(Sales_Pipeline[[#This Row],[Sales_Agent]],Sales_Teams[Sales_Agent],Sales_Teams[Manager])</f>
        <v>Cara Losch</v>
      </c>
      <c r="D5713" t="str">
        <f>_xlfn.XLOOKUP(Sales_Pipeline[[#This Row],[Manager]],Sales_Teams[Manager],Sales_Teams[Regional_Office])</f>
        <v>East</v>
      </c>
      <c r="E5713" t="s">
        <v>61</v>
      </c>
      <c r="F5713" t="s">
        <v>760</v>
      </c>
      <c r="G5713" t="str">
        <f>IFERROR(_xlfn.XLOOKUP(Sales_Pipeline[[#This Row],[Account]],Accounts!$A$2:$A$86,Accounts!$F$2:$F$86),"")</f>
        <v>United States</v>
      </c>
      <c r="H5713" t="s">
        <v>57</v>
      </c>
      <c r="I5713" s="3">
        <v>42953</v>
      </c>
      <c r="J5713" s="3">
        <v>43070</v>
      </c>
      <c r="K5713" s="8" t="str">
        <f>IF(Sales_Pipeline[[#This Row],[Close_Date]]="","",TEXT(Sales_Pipeline[[#This Row],[Close_Date]],"ddd"))</f>
        <v>Fri</v>
      </c>
      <c r="L5713" s="8" t="str">
        <f>IF(Sales_Pipeline[[#This Row],[Close_Date]]="","",TEXT(Sales_Pipeline[[#This Row],[Close_Date]],"mmm"))</f>
        <v>Dec</v>
      </c>
      <c r="M5713" s="8" t="str">
        <f>IF(Sales_Pipeline[[#This Row],[Close_Date]]="","","Q"&amp;ROUNDUP(MONTH(Sales_Pipeline[[#This Row],[Close_Date]])/3,0))</f>
        <v>Q4</v>
      </c>
      <c r="N5713" s="2" cm="1">
        <f t="array" ref="N5713">IFERROR(_xlfn.IFS(Sales_Pipeline[[#This Row],[Deal_Stage]]="Won",_xlfn.XLOOKUP(Sales_Pipeline[[#This Row],[Product]],Products!$A$2:$A$8,Products!$C$2:$C$8),Sales_Pipeline[[#This Row],[Deal_Stage]]="Lost",_xlfn.XLOOKUP(Sales_Pipeline[[#This Row],[Product]],Products!$A$2:$A$8,Products!$C$2:$C$8)),"")</f>
        <v>55</v>
      </c>
      <c r="O5713" s="2">
        <v>59</v>
      </c>
    </row>
    <row r="5714" spans="1:15" x14ac:dyDescent="0.3">
      <c r="A5714" t="s">
        <v>5860</v>
      </c>
      <c r="B5714" t="s">
        <v>20</v>
      </c>
      <c r="C5714" t="str">
        <f>_xlfn.XLOOKUP(Sales_Pipeline[[#This Row],[Sales_Agent]],Sales_Teams[Sales_Agent],Sales_Teams[Manager])</f>
        <v>Cara Losch</v>
      </c>
      <c r="D5714" t="str">
        <f>_xlfn.XLOOKUP(Sales_Pipeline[[#This Row],[Manager]],Sales_Teams[Manager],Sales_Teams[Regional_Office])</f>
        <v>East</v>
      </c>
      <c r="E5714" t="s">
        <v>61</v>
      </c>
      <c r="F5714" t="s">
        <v>225</v>
      </c>
      <c r="G5714" t="str">
        <f>IFERROR(_xlfn.XLOOKUP(Sales_Pipeline[[#This Row],[Account]],Accounts!$A$2:$A$86,Accounts!$F$2:$F$86),"")</f>
        <v>United States</v>
      </c>
      <c r="H5714" t="s">
        <v>57</v>
      </c>
      <c r="I5714" s="3">
        <v>42953</v>
      </c>
      <c r="J5714" s="3">
        <v>43053</v>
      </c>
      <c r="K5714" s="8" t="str">
        <f>IF(Sales_Pipeline[[#This Row],[Close_Date]]="","",TEXT(Sales_Pipeline[[#This Row],[Close_Date]],"ddd"))</f>
        <v>Tue</v>
      </c>
      <c r="L5714" s="8" t="str">
        <f>IF(Sales_Pipeline[[#This Row],[Close_Date]]="","",TEXT(Sales_Pipeline[[#This Row],[Close_Date]],"mmm"))</f>
        <v>Nov</v>
      </c>
      <c r="M5714" s="8" t="str">
        <f>IF(Sales_Pipeline[[#This Row],[Close_Date]]="","","Q"&amp;ROUNDUP(MONTH(Sales_Pipeline[[#This Row],[Close_Date]])/3,0))</f>
        <v>Q4</v>
      </c>
      <c r="N5714" s="2" cm="1">
        <f t="array" ref="N5714">IFERROR(_xlfn.IFS(Sales_Pipeline[[#This Row],[Deal_Stage]]="Won",_xlfn.XLOOKUP(Sales_Pipeline[[#This Row],[Product]],Products!$A$2:$A$8,Products!$C$2:$C$8),Sales_Pipeline[[#This Row],[Deal_Stage]]="Lost",_xlfn.XLOOKUP(Sales_Pipeline[[#This Row],[Product]],Products!$A$2:$A$8,Products!$C$2:$C$8)),"")</f>
        <v>55</v>
      </c>
      <c r="O5714" s="2">
        <v>54</v>
      </c>
    </row>
    <row r="5715" spans="1:15" x14ac:dyDescent="0.3">
      <c r="A5715" t="s">
        <v>5861</v>
      </c>
      <c r="B5715" t="s">
        <v>25</v>
      </c>
      <c r="C5715" t="str">
        <f>_xlfn.XLOOKUP(Sales_Pipeline[[#This Row],[Sales_Agent]],Sales_Teams[Sales_Agent],Sales_Teams[Manager])</f>
        <v>Rocco Neubert</v>
      </c>
      <c r="D5715" t="str">
        <f>_xlfn.XLOOKUP(Sales_Pipeline[[#This Row],[Manager]],Sales_Teams[Manager],Sales_Teams[Regional_Office])</f>
        <v>East</v>
      </c>
      <c r="E5715" t="s">
        <v>76</v>
      </c>
      <c r="F5715" t="s">
        <v>225</v>
      </c>
      <c r="G5715" t="str">
        <f>IFERROR(_xlfn.XLOOKUP(Sales_Pipeline[[#This Row],[Account]],Accounts!$A$2:$A$86,Accounts!$F$2:$F$86),"")</f>
        <v>United States</v>
      </c>
      <c r="H5715" t="s">
        <v>82</v>
      </c>
      <c r="I5715" s="3">
        <v>42953</v>
      </c>
      <c r="J5715" s="3">
        <v>43047</v>
      </c>
      <c r="K5715" s="8" t="str">
        <f>IF(Sales_Pipeline[[#This Row],[Close_Date]]="","",TEXT(Sales_Pipeline[[#This Row],[Close_Date]],"ddd"))</f>
        <v>Wed</v>
      </c>
      <c r="L5715" s="8" t="str">
        <f>IF(Sales_Pipeline[[#This Row],[Close_Date]]="","",TEXT(Sales_Pipeline[[#This Row],[Close_Date]],"mmm"))</f>
        <v>Nov</v>
      </c>
      <c r="M5715" s="8" t="str">
        <f>IF(Sales_Pipeline[[#This Row],[Close_Date]]="","","Q"&amp;ROUNDUP(MONTH(Sales_Pipeline[[#This Row],[Close_Date]])/3,0))</f>
        <v>Q4</v>
      </c>
      <c r="N5715" s="2" cm="1">
        <f t="array" ref="N5715">IFERROR(_xlfn.IFS(Sales_Pipeline[[#This Row],[Deal_Stage]]="Won",_xlfn.XLOOKUP(Sales_Pipeline[[#This Row],[Product]],Products!$A$2:$A$8,Products!$C$2:$C$8),Sales_Pipeline[[#This Row],[Deal_Stage]]="Lost",_xlfn.XLOOKUP(Sales_Pipeline[[#This Row],[Product]],Products!$A$2:$A$8,Products!$C$2:$C$8)),"")</f>
        <v>3393</v>
      </c>
      <c r="O5715" s="2">
        <v>0</v>
      </c>
    </row>
    <row r="5716" spans="1:15" x14ac:dyDescent="0.3">
      <c r="A5716" t="s">
        <v>5862</v>
      </c>
      <c r="B5716" t="s">
        <v>15</v>
      </c>
      <c r="C5716" t="str">
        <f>_xlfn.XLOOKUP(Sales_Pipeline[[#This Row],[Sales_Agent]],Sales_Teams[Sales_Agent],Sales_Teams[Manager])</f>
        <v>Melvin Marxen</v>
      </c>
      <c r="D5716" t="str">
        <f>_xlfn.XLOOKUP(Sales_Pipeline[[#This Row],[Manager]],Sales_Teams[Manager],Sales_Teams[Regional_Office])</f>
        <v>Central</v>
      </c>
      <c r="E5716" t="s">
        <v>8953</v>
      </c>
      <c r="G5716" t="str">
        <f>IFERROR(_xlfn.XLOOKUP(Sales_Pipeline[[#This Row],[Account]],Accounts!$A$2:$A$86,Accounts!$F$2:$F$86),"")</f>
        <v/>
      </c>
      <c r="H5716" t="s">
        <v>77</v>
      </c>
      <c r="I5716" s="3">
        <v>42953</v>
      </c>
      <c r="K5716" s="8" t="str">
        <f>IF(Sales_Pipeline[[#This Row],[Close_Date]]="","",TEXT(Sales_Pipeline[[#This Row],[Close_Date]],"ddd"))</f>
        <v/>
      </c>
      <c r="L5716" s="8" t="str">
        <f>IF(Sales_Pipeline[[#This Row],[Close_Date]]="","",TEXT(Sales_Pipeline[[#This Row],[Close_Date]],"mmm"))</f>
        <v/>
      </c>
      <c r="M5716" s="8" t="str">
        <f>IF(Sales_Pipeline[[#This Row],[Close_Date]]="","","Q"&amp;ROUNDUP(MONTH(Sales_Pipeline[[#This Row],[Close_Date]])/3,0))</f>
        <v/>
      </c>
      <c r="N5716" s="2" t="str" cm="1">
        <f t="array" ref="N5716">IFERROR(_xlfn.IFS(Sales_Pipeline[[#This Row],[Deal_Stage]]="Won",_xlfn.XLOOKUP(Sales_Pipeline[[#This Row],[Product]],Products!$A$2:$A$8,Products!$C$2:$C$8),Sales_Pipeline[[#This Row],[Deal_Stage]]="Lost",_xlfn.XLOOKUP(Sales_Pipeline[[#This Row],[Product]],Products!$A$2:$A$8,Products!$C$2:$C$8)),"")</f>
        <v/>
      </c>
      <c r="O5716" s="2">
        <v>0</v>
      </c>
    </row>
    <row r="5717" spans="1:15" x14ac:dyDescent="0.3">
      <c r="A5717" t="s">
        <v>5863</v>
      </c>
      <c r="B5717" t="s">
        <v>15</v>
      </c>
      <c r="C5717" t="str">
        <f>_xlfn.XLOOKUP(Sales_Pipeline[[#This Row],[Sales_Agent]],Sales_Teams[Sales_Agent],Sales_Teams[Manager])</f>
        <v>Melvin Marxen</v>
      </c>
      <c r="D5717" t="str">
        <f>_xlfn.XLOOKUP(Sales_Pipeline[[#This Row],[Manager]],Sales_Teams[Manager],Sales_Teams[Regional_Office])</f>
        <v>Central</v>
      </c>
      <c r="E5717" t="s">
        <v>55</v>
      </c>
      <c r="F5717" t="s">
        <v>56</v>
      </c>
      <c r="G5717" t="str">
        <f>IFERROR(_xlfn.XLOOKUP(Sales_Pipeline[[#This Row],[Account]],Accounts!$A$2:$A$86,Accounts!$F$2:$F$86),"")</f>
        <v>United States</v>
      </c>
      <c r="H5717" t="s">
        <v>82</v>
      </c>
      <c r="I5717" s="3">
        <v>42953</v>
      </c>
      <c r="J5717" s="3">
        <v>42961</v>
      </c>
      <c r="K5717" s="8" t="str">
        <f>IF(Sales_Pipeline[[#This Row],[Close_Date]]="","",TEXT(Sales_Pipeline[[#This Row],[Close_Date]],"ddd"))</f>
        <v>Mon</v>
      </c>
      <c r="L5717" s="8" t="str">
        <f>IF(Sales_Pipeline[[#This Row],[Close_Date]]="","",TEXT(Sales_Pipeline[[#This Row],[Close_Date]],"mmm"))</f>
        <v>Aug</v>
      </c>
      <c r="M5717" s="8" t="str">
        <f>IF(Sales_Pipeline[[#This Row],[Close_Date]]="","","Q"&amp;ROUNDUP(MONTH(Sales_Pipeline[[#This Row],[Close_Date]])/3,0))</f>
        <v>Q3</v>
      </c>
      <c r="N5717" s="2" cm="1">
        <f t="array" ref="N5717">IFERROR(_xlfn.IFS(Sales_Pipeline[[#This Row],[Deal_Stage]]="Won",_xlfn.XLOOKUP(Sales_Pipeline[[#This Row],[Product]],Products!$A$2:$A$8,Products!$C$2:$C$8),Sales_Pipeline[[#This Row],[Deal_Stage]]="Lost",_xlfn.XLOOKUP(Sales_Pipeline[[#This Row],[Product]],Products!$A$2:$A$8,Products!$C$2:$C$8)),"")</f>
        <v>1096</v>
      </c>
      <c r="O5717" s="2">
        <v>0</v>
      </c>
    </row>
    <row r="5718" spans="1:15" x14ac:dyDescent="0.3">
      <c r="A5718" t="s">
        <v>5864</v>
      </c>
      <c r="B5718" t="s">
        <v>28</v>
      </c>
      <c r="C5718" t="str">
        <f>_xlfn.XLOOKUP(Sales_Pipeline[[#This Row],[Sales_Agent]],Sales_Teams[Sales_Agent],Sales_Teams[Manager])</f>
        <v>Rocco Neubert</v>
      </c>
      <c r="D5718" t="str">
        <f>_xlfn.XLOOKUP(Sales_Pipeline[[#This Row],[Manager]],Sales_Teams[Manager],Sales_Teams[Regional_Office])</f>
        <v>East</v>
      </c>
      <c r="E5718" t="s">
        <v>76</v>
      </c>
      <c r="F5718" t="s">
        <v>129</v>
      </c>
      <c r="G5718" t="str">
        <f>IFERROR(_xlfn.XLOOKUP(Sales_Pipeline[[#This Row],[Account]],Accounts!$A$2:$A$86,Accounts!$F$2:$F$86),"")</f>
        <v>Jordan</v>
      </c>
      <c r="H5718" t="s">
        <v>57</v>
      </c>
      <c r="I5718" s="3">
        <v>42953</v>
      </c>
      <c r="J5718" s="3">
        <v>42958</v>
      </c>
      <c r="K5718" s="8" t="str">
        <f>IF(Sales_Pipeline[[#This Row],[Close_Date]]="","",TEXT(Sales_Pipeline[[#This Row],[Close_Date]],"ddd"))</f>
        <v>Fri</v>
      </c>
      <c r="L5718" s="8" t="str">
        <f>IF(Sales_Pipeline[[#This Row],[Close_Date]]="","",TEXT(Sales_Pipeline[[#This Row],[Close_Date]],"mmm"))</f>
        <v>Aug</v>
      </c>
      <c r="M5718" s="8" t="str">
        <f>IF(Sales_Pipeline[[#This Row],[Close_Date]]="","","Q"&amp;ROUNDUP(MONTH(Sales_Pipeline[[#This Row],[Close_Date]])/3,0))</f>
        <v>Q3</v>
      </c>
      <c r="N5718" s="2" cm="1">
        <f t="array" ref="N5718">IFERROR(_xlfn.IFS(Sales_Pipeline[[#This Row],[Deal_Stage]]="Won",_xlfn.XLOOKUP(Sales_Pipeline[[#This Row],[Product]],Products!$A$2:$A$8,Products!$C$2:$C$8),Sales_Pipeline[[#This Row],[Deal_Stage]]="Lost",_xlfn.XLOOKUP(Sales_Pipeline[[#This Row],[Product]],Products!$A$2:$A$8,Products!$C$2:$C$8)),"")</f>
        <v>3393</v>
      </c>
      <c r="O5718" s="2">
        <v>3114</v>
      </c>
    </row>
    <row r="5719" spans="1:15" x14ac:dyDescent="0.3">
      <c r="A5719" t="s">
        <v>5865</v>
      </c>
      <c r="B5719" t="s">
        <v>38</v>
      </c>
      <c r="C5719" t="str">
        <f>_xlfn.XLOOKUP(Sales_Pipeline[[#This Row],[Sales_Agent]],Sales_Teams[Sales_Agent],Sales_Teams[Manager])</f>
        <v>Celia Rouche</v>
      </c>
      <c r="D5719" t="str">
        <f>_xlfn.XLOOKUP(Sales_Pipeline[[#This Row],[Manager]],Sales_Teams[Manager],Sales_Teams[Regional_Office])</f>
        <v>West</v>
      </c>
      <c r="E5719" t="s">
        <v>61</v>
      </c>
      <c r="F5719" t="s">
        <v>98</v>
      </c>
      <c r="G5719" t="str">
        <f>IFERROR(_xlfn.XLOOKUP(Sales_Pipeline[[#This Row],[Account]],Accounts!$A$2:$A$86,Accounts!$F$2:$F$86),"")</f>
        <v>United States</v>
      </c>
      <c r="H5719" t="s">
        <v>57</v>
      </c>
      <c r="I5719" s="3">
        <v>42953</v>
      </c>
      <c r="J5719" s="3">
        <v>42964</v>
      </c>
      <c r="K5719" s="8" t="str">
        <f>IF(Sales_Pipeline[[#This Row],[Close_Date]]="","",TEXT(Sales_Pipeline[[#This Row],[Close_Date]],"ddd"))</f>
        <v>Thu</v>
      </c>
      <c r="L5719" s="8" t="str">
        <f>IF(Sales_Pipeline[[#This Row],[Close_Date]]="","",TEXT(Sales_Pipeline[[#This Row],[Close_Date]],"mmm"))</f>
        <v>Aug</v>
      </c>
      <c r="M5719" s="8" t="str">
        <f>IF(Sales_Pipeline[[#This Row],[Close_Date]]="","","Q"&amp;ROUNDUP(MONTH(Sales_Pipeline[[#This Row],[Close_Date]])/3,0))</f>
        <v>Q3</v>
      </c>
      <c r="N5719" s="2" cm="1">
        <f t="array" ref="N5719">IFERROR(_xlfn.IFS(Sales_Pipeline[[#This Row],[Deal_Stage]]="Won",_xlfn.XLOOKUP(Sales_Pipeline[[#This Row],[Product]],Products!$A$2:$A$8,Products!$C$2:$C$8),Sales_Pipeline[[#This Row],[Deal_Stage]]="Lost",_xlfn.XLOOKUP(Sales_Pipeline[[#This Row],[Product]],Products!$A$2:$A$8,Products!$C$2:$C$8)),"")</f>
        <v>55</v>
      </c>
      <c r="O5719" s="2">
        <v>60</v>
      </c>
    </row>
    <row r="5720" spans="1:15" x14ac:dyDescent="0.3">
      <c r="A5720" t="s">
        <v>5866</v>
      </c>
      <c r="B5720" t="s">
        <v>22</v>
      </c>
      <c r="C5720" t="str">
        <f>_xlfn.XLOOKUP(Sales_Pipeline[[#This Row],[Sales_Agent]],Sales_Teams[Sales_Agent],Sales_Teams[Manager])</f>
        <v>Cara Losch</v>
      </c>
      <c r="D5720" t="str">
        <f>_xlfn.XLOOKUP(Sales_Pipeline[[#This Row],[Manager]],Sales_Teams[Manager],Sales_Teams[Regional_Office])</f>
        <v>East</v>
      </c>
      <c r="E5720" t="s">
        <v>63</v>
      </c>
      <c r="F5720" t="s">
        <v>425</v>
      </c>
      <c r="G5720" t="str">
        <f>IFERROR(_xlfn.XLOOKUP(Sales_Pipeline[[#This Row],[Account]],Accounts!$A$2:$A$86,Accounts!$F$2:$F$86),"")</f>
        <v>United States</v>
      </c>
      <c r="H5720" t="s">
        <v>82</v>
      </c>
      <c r="I5720" s="3">
        <v>42953</v>
      </c>
      <c r="J5720" s="3">
        <v>43047</v>
      </c>
      <c r="K5720" s="8" t="str">
        <f>IF(Sales_Pipeline[[#This Row],[Close_Date]]="","",TEXT(Sales_Pipeline[[#This Row],[Close_Date]],"ddd"))</f>
        <v>Wed</v>
      </c>
      <c r="L5720" s="8" t="str">
        <f>IF(Sales_Pipeline[[#This Row],[Close_Date]]="","",TEXT(Sales_Pipeline[[#This Row],[Close_Date]],"mmm"))</f>
        <v>Nov</v>
      </c>
      <c r="M5720" s="8" t="str">
        <f>IF(Sales_Pipeline[[#This Row],[Close_Date]]="","","Q"&amp;ROUNDUP(MONTH(Sales_Pipeline[[#This Row],[Close_Date]])/3,0))</f>
        <v>Q4</v>
      </c>
      <c r="N5720" s="2" cm="1">
        <f t="array" ref="N5720">IFERROR(_xlfn.IFS(Sales_Pipeline[[#This Row],[Deal_Stage]]="Won",_xlfn.XLOOKUP(Sales_Pipeline[[#This Row],[Product]],Products!$A$2:$A$8,Products!$C$2:$C$8),Sales_Pipeline[[#This Row],[Deal_Stage]]="Lost",_xlfn.XLOOKUP(Sales_Pipeline[[#This Row],[Product]],Products!$A$2:$A$8,Products!$C$2:$C$8)),"")</f>
        <v>550</v>
      </c>
      <c r="O5720" s="2">
        <v>0</v>
      </c>
    </row>
    <row r="5721" spans="1:15" x14ac:dyDescent="0.3">
      <c r="A5721" t="s">
        <v>5867</v>
      </c>
      <c r="B5721" t="s">
        <v>22</v>
      </c>
      <c r="C5721" t="str">
        <f>_xlfn.XLOOKUP(Sales_Pipeline[[#This Row],[Sales_Agent]],Sales_Teams[Sales_Agent],Sales_Teams[Manager])</f>
        <v>Cara Losch</v>
      </c>
      <c r="D5721" t="str">
        <f>_xlfn.XLOOKUP(Sales_Pipeline[[#This Row],[Manager]],Sales_Teams[Manager],Sales_Teams[Regional_Office])</f>
        <v>East</v>
      </c>
      <c r="E5721" t="s">
        <v>63</v>
      </c>
      <c r="F5721" t="s">
        <v>173</v>
      </c>
      <c r="G5721" t="str">
        <f>IFERROR(_xlfn.XLOOKUP(Sales_Pipeline[[#This Row],[Account]],Accounts!$A$2:$A$86,Accounts!$F$2:$F$86),"")</f>
        <v>United States</v>
      </c>
      <c r="H5721" t="s">
        <v>57</v>
      </c>
      <c r="I5721" s="3">
        <v>42953</v>
      </c>
      <c r="J5721" s="3">
        <v>42974</v>
      </c>
      <c r="K5721" s="8" t="str">
        <f>IF(Sales_Pipeline[[#This Row],[Close_Date]]="","",TEXT(Sales_Pipeline[[#This Row],[Close_Date]],"ddd"))</f>
        <v>Sun</v>
      </c>
      <c r="L5721" s="8" t="str">
        <f>IF(Sales_Pipeline[[#This Row],[Close_Date]]="","",TEXT(Sales_Pipeline[[#This Row],[Close_Date]],"mmm"))</f>
        <v>Aug</v>
      </c>
      <c r="M5721" s="8" t="str">
        <f>IF(Sales_Pipeline[[#This Row],[Close_Date]]="","","Q"&amp;ROUNDUP(MONTH(Sales_Pipeline[[#This Row],[Close_Date]])/3,0))</f>
        <v>Q3</v>
      </c>
      <c r="N5721" s="2" cm="1">
        <f t="array" ref="N5721">IFERROR(_xlfn.IFS(Sales_Pipeline[[#This Row],[Deal_Stage]]="Won",_xlfn.XLOOKUP(Sales_Pipeline[[#This Row],[Product]],Products!$A$2:$A$8,Products!$C$2:$C$8),Sales_Pipeline[[#This Row],[Deal_Stage]]="Lost",_xlfn.XLOOKUP(Sales_Pipeline[[#This Row],[Product]],Products!$A$2:$A$8,Products!$C$2:$C$8)),"")</f>
        <v>550</v>
      </c>
      <c r="O5721" s="2">
        <v>422</v>
      </c>
    </row>
    <row r="5722" spans="1:15" x14ac:dyDescent="0.3">
      <c r="A5722" t="s">
        <v>5868</v>
      </c>
      <c r="B5722" t="s">
        <v>22</v>
      </c>
      <c r="C5722" t="str">
        <f>_xlfn.XLOOKUP(Sales_Pipeline[[#This Row],[Sales_Agent]],Sales_Teams[Sales_Agent],Sales_Teams[Manager])</f>
        <v>Cara Losch</v>
      </c>
      <c r="D5722" t="str">
        <f>_xlfn.XLOOKUP(Sales_Pipeline[[#This Row],[Manager]],Sales_Teams[Manager],Sales_Teams[Regional_Office])</f>
        <v>East</v>
      </c>
      <c r="E5722" t="s">
        <v>76</v>
      </c>
      <c r="F5722" t="s">
        <v>216</v>
      </c>
      <c r="G5722" t="str">
        <f>IFERROR(_xlfn.XLOOKUP(Sales_Pipeline[[#This Row],[Account]],Accounts!$A$2:$A$86,Accounts!$F$2:$F$86),"")</f>
        <v>United States</v>
      </c>
      <c r="H5722" t="s">
        <v>57</v>
      </c>
      <c r="I5722" s="3">
        <v>42953</v>
      </c>
      <c r="J5722" s="3">
        <v>42998</v>
      </c>
      <c r="K5722" s="8" t="str">
        <f>IF(Sales_Pipeline[[#This Row],[Close_Date]]="","",TEXT(Sales_Pipeline[[#This Row],[Close_Date]],"ddd"))</f>
        <v>Wed</v>
      </c>
      <c r="L5722" s="8" t="str">
        <f>IF(Sales_Pipeline[[#This Row],[Close_Date]]="","",TEXT(Sales_Pipeline[[#This Row],[Close_Date]],"mmm"))</f>
        <v>Sep</v>
      </c>
      <c r="M5722" s="8" t="str">
        <f>IF(Sales_Pipeline[[#This Row],[Close_Date]]="","","Q"&amp;ROUNDUP(MONTH(Sales_Pipeline[[#This Row],[Close_Date]])/3,0))</f>
        <v>Q3</v>
      </c>
      <c r="N5722" s="2" cm="1">
        <f t="array" ref="N5722">IFERROR(_xlfn.IFS(Sales_Pipeline[[#This Row],[Deal_Stage]]="Won",_xlfn.XLOOKUP(Sales_Pipeline[[#This Row],[Product]],Products!$A$2:$A$8,Products!$C$2:$C$8),Sales_Pipeline[[#This Row],[Deal_Stage]]="Lost",_xlfn.XLOOKUP(Sales_Pipeline[[#This Row],[Product]],Products!$A$2:$A$8,Products!$C$2:$C$8)),"")</f>
        <v>3393</v>
      </c>
      <c r="O5722" s="2">
        <v>3971</v>
      </c>
    </row>
    <row r="5723" spans="1:15" x14ac:dyDescent="0.3">
      <c r="A5723" t="s">
        <v>5869</v>
      </c>
      <c r="B5723" t="s">
        <v>13</v>
      </c>
      <c r="C5723" t="str">
        <f>_xlfn.XLOOKUP(Sales_Pipeline[[#This Row],[Sales_Agent]],Sales_Teams[Sales_Agent],Sales_Teams[Manager])</f>
        <v>Melvin Marxen</v>
      </c>
      <c r="D5723" t="str">
        <f>_xlfn.XLOOKUP(Sales_Pipeline[[#This Row],[Manager]],Sales_Teams[Manager],Sales_Teams[Regional_Office])</f>
        <v>Central</v>
      </c>
      <c r="E5723" t="s">
        <v>8953</v>
      </c>
      <c r="F5723" t="s">
        <v>185</v>
      </c>
      <c r="G5723" t="str">
        <f>IFERROR(_xlfn.XLOOKUP(Sales_Pipeline[[#This Row],[Account]],Accounts!$A$2:$A$86,Accounts!$F$2:$F$86),"")</f>
        <v>United States</v>
      </c>
      <c r="H5723" t="s">
        <v>77</v>
      </c>
      <c r="I5723" s="3">
        <v>42953</v>
      </c>
      <c r="K5723" s="8" t="str">
        <f>IF(Sales_Pipeline[[#This Row],[Close_Date]]="","",TEXT(Sales_Pipeline[[#This Row],[Close_Date]],"ddd"))</f>
        <v/>
      </c>
      <c r="L5723" s="8" t="str">
        <f>IF(Sales_Pipeline[[#This Row],[Close_Date]]="","",TEXT(Sales_Pipeline[[#This Row],[Close_Date]],"mmm"))</f>
        <v/>
      </c>
      <c r="M5723" s="8" t="str">
        <f>IF(Sales_Pipeline[[#This Row],[Close_Date]]="","","Q"&amp;ROUNDUP(MONTH(Sales_Pipeline[[#This Row],[Close_Date]])/3,0))</f>
        <v/>
      </c>
      <c r="N5723" s="2" t="str" cm="1">
        <f t="array" ref="N5723">IFERROR(_xlfn.IFS(Sales_Pipeline[[#This Row],[Deal_Stage]]="Won",_xlfn.XLOOKUP(Sales_Pipeline[[#This Row],[Product]],Products!$A$2:$A$8,Products!$C$2:$C$8),Sales_Pipeline[[#This Row],[Deal_Stage]]="Lost",_xlfn.XLOOKUP(Sales_Pipeline[[#This Row],[Product]],Products!$A$2:$A$8,Products!$C$2:$C$8)),"")</f>
        <v/>
      </c>
      <c r="O5723" s="2">
        <v>0</v>
      </c>
    </row>
    <row r="5724" spans="1:15" x14ac:dyDescent="0.3">
      <c r="A5724" t="s">
        <v>5870</v>
      </c>
      <c r="B5724" t="s">
        <v>43</v>
      </c>
      <c r="C5724" t="str">
        <f>_xlfn.XLOOKUP(Sales_Pipeline[[#This Row],[Sales_Agent]],Sales_Teams[Sales_Agent],Sales_Teams[Manager])</f>
        <v>Summer Sewald</v>
      </c>
      <c r="D5724" t="str">
        <f>_xlfn.XLOOKUP(Sales_Pipeline[[#This Row],[Manager]],Sales_Teams[Manager],Sales_Teams[Regional_Office])</f>
        <v>West</v>
      </c>
      <c r="E5724" t="s">
        <v>63</v>
      </c>
      <c r="G5724" t="str">
        <f>IFERROR(_xlfn.XLOOKUP(Sales_Pipeline[[#This Row],[Account]],Accounts!$A$2:$A$86,Accounts!$F$2:$F$86),"")</f>
        <v/>
      </c>
      <c r="H5724" t="s">
        <v>77</v>
      </c>
      <c r="I5724" s="3">
        <v>42953</v>
      </c>
      <c r="K5724" s="8" t="str">
        <f>IF(Sales_Pipeline[[#This Row],[Close_Date]]="","",TEXT(Sales_Pipeline[[#This Row],[Close_Date]],"ddd"))</f>
        <v/>
      </c>
      <c r="L5724" s="8" t="str">
        <f>IF(Sales_Pipeline[[#This Row],[Close_Date]]="","",TEXT(Sales_Pipeline[[#This Row],[Close_Date]],"mmm"))</f>
        <v/>
      </c>
      <c r="M5724" s="8" t="str">
        <f>IF(Sales_Pipeline[[#This Row],[Close_Date]]="","","Q"&amp;ROUNDUP(MONTH(Sales_Pipeline[[#This Row],[Close_Date]])/3,0))</f>
        <v/>
      </c>
      <c r="N5724" s="2" t="str" cm="1">
        <f t="array" ref="N5724">IFERROR(_xlfn.IFS(Sales_Pipeline[[#This Row],[Deal_Stage]]="Won",_xlfn.XLOOKUP(Sales_Pipeline[[#This Row],[Product]],Products!$A$2:$A$8,Products!$C$2:$C$8),Sales_Pipeline[[#This Row],[Deal_Stage]]="Lost",_xlfn.XLOOKUP(Sales_Pipeline[[#This Row],[Product]],Products!$A$2:$A$8,Products!$C$2:$C$8)),"")</f>
        <v/>
      </c>
      <c r="O5724" s="2">
        <v>0</v>
      </c>
    </row>
    <row r="5725" spans="1:15" x14ac:dyDescent="0.3">
      <c r="A5725" t="s">
        <v>5871</v>
      </c>
      <c r="B5725" t="s">
        <v>43</v>
      </c>
      <c r="C5725" t="str">
        <f>_xlfn.XLOOKUP(Sales_Pipeline[[#This Row],[Sales_Agent]],Sales_Teams[Sales_Agent],Sales_Teams[Manager])</f>
        <v>Summer Sewald</v>
      </c>
      <c r="D5725" t="str">
        <f>_xlfn.XLOOKUP(Sales_Pipeline[[#This Row],[Manager]],Sales_Teams[Manager],Sales_Teams[Regional_Office])</f>
        <v>West</v>
      </c>
      <c r="E5725" t="s">
        <v>55</v>
      </c>
      <c r="F5725" t="s">
        <v>211</v>
      </c>
      <c r="G5725" t="str">
        <f>IFERROR(_xlfn.XLOOKUP(Sales_Pipeline[[#This Row],[Account]],Accounts!$A$2:$A$86,Accounts!$F$2:$F$86),"")</f>
        <v>United States</v>
      </c>
      <c r="H5725" t="s">
        <v>82</v>
      </c>
      <c r="I5725" s="3">
        <v>42953</v>
      </c>
      <c r="J5725" s="3">
        <v>43043</v>
      </c>
      <c r="K5725" s="8" t="str">
        <f>IF(Sales_Pipeline[[#This Row],[Close_Date]]="","",TEXT(Sales_Pipeline[[#This Row],[Close_Date]],"ddd"))</f>
        <v>Sat</v>
      </c>
      <c r="L5725" s="8" t="str">
        <f>IF(Sales_Pipeline[[#This Row],[Close_Date]]="","",TEXT(Sales_Pipeline[[#This Row],[Close_Date]],"mmm"))</f>
        <v>Nov</v>
      </c>
      <c r="M5725" s="8" t="str">
        <f>IF(Sales_Pipeline[[#This Row],[Close_Date]]="","","Q"&amp;ROUNDUP(MONTH(Sales_Pipeline[[#This Row],[Close_Date]])/3,0))</f>
        <v>Q4</v>
      </c>
      <c r="N5725" s="2" cm="1">
        <f t="array" ref="N5725">IFERROR(_xlfn.IFS(Sales_Pipeline[[#This Row],[Deal_Stage]]="Won",_xlfn.XLOOKUP(Sales_Pipeline[[#This Row],[Product]],Products!$A$2:$A$8,Products!$C$2:$C$8),Sales_Pipeline[[#This Row],[Deal_Stage]]="Lost",_xlfn.XLOOKUP(Sales_Pipeline[[#This Row],[Product]],Products!$A$2:$A$8,Products!$C$2:$C$8)),"")</f>
        <v>1096</v>
      </c>
      <c r="O5725" s="2">
        <v>0</v>
      </c>
    </row>
    <row r="5726" spans="1:15" x14ac:dyDescent="0.3">
      <c r="A5726" t="s">
        <v>5872</v>
      </c>
      <c r="B5726" t="s">
        <v>43</v>
      </c>
      <c r="C5726" t="str">
        <f>_xlfn.XLOOKUP(Sales_Pipeline[[#This Row],[Sales_Agent]],Sales_Teams[Sales_Agent],Sales_Teams[Manager])</f>
        <v>Summer Sewald</v>
      </c>
      <c r="D5726" t="str">
        <f>_xlfn.XLOOKUP(Sales_Pipeline[[#This Row],[Manager]],Sales_Teams[Manager],Sales_Teams[Regional_Office])</f>
        <v>West</v>
      </c>
      <c r="E5726" t="s">
        <v>63</v>
      </c>
      <c r="F5726" t="s">
        <v>216</v>
      </c>
      <c r="G5726" t="str">
        <f>IFERROR(_xlfn.XLOOKUP(Sales_Pipeline[[#This Row],[Account]],Accounts!$A$2:$A$86,Accounts!$F$2:$F$86),"")</f>
        <v>United States</v>
      </c>
      <c r="H5726" t="s">
        <v>57</v>
      </c>
      <c r="I5726" s="3">
        <v>42953</v>
      </c>
      <c r="J5726" s="3">
        <v>43087</v>
      </c>
      <c r="K5726" s="8" t="str">
        <f>IF(Sales_Pipeline[[#This Row],[Close_Date]]="","",TEXT(Sales_Pipeline[[#This Row],[Close_Date]],"ddd"))</f>
        <v>Mon</v>
      </c>
      <c r="L5726" s="8" t="str">
        <f>IF(Sales_Pipeline[[#This Row],[Close_Date]]="","",TEXT(Sales_Pipeline[[#This Row],[Close_Date]],"mmm"))</f>
        <v>Dec</v>
      </c>
      <c r="M5726" s="8" t="str">
        <f>IF(Sales_Pipeline[[#This Row],[Close_Date]]="","","Q"&amp;ROUNDUP(MONTH(Sales_Pipeline[[#This Row],[Close_Date]])/3,0))</f>
        <v>Q4</v>
      </c>
      <c r="N5726" s="2" cm="1">
        <f t="array" ref="N5726">IFERROR(_xlfn.IFS(Sales_Pipeline[[#This Row],[Deal_Stage]]="Won",_xlfn.XLOOKUP(Sales_Pipeline[[#This Row],[Product]],Products!$A$2:$A$8,Products!$C$2:$C$8),Sales_Pipeline[[#This Row],[Deal_Stage]]="Lost",_xlfn.XLOOKUP(Sales_Pipeline[[#This Row],[Product]],Products!$A$2:$A$8,Products!$C$2:$C$8)),"")</f>
        <v>550</v>
      </c>
      <c r="O5726" s="2">
        <v>510</v>
      </c>
    </row>
    <row r="5727" spans="1:15" x14ac:dyDescent="0.3">
      <c r="A5727" t="s">
        <v>5873</v>
      </c>
      <c r="B5727" t="s">
        <v>43</v>
      </c>
      <c r="C5727" t="str">
        <f>_xlfn.XLOOKUP(Sales_Pipeline[[#This Row],[Sales_Agent]],Sales_Teams[Sales_Agent],Sales_Teams[Manager])</f>
        <v>Summer Sewald</v>
      </c>
      <c r="D5727" t="str">
        <f>_xlfn.XLOOKUP(Sales_Pipeline[[#This Row],[Manager]],Sales_Teams[Manager],Sales_Teams[Regional_Office])</f>
        <v>West</v>
      </c>
      <c r="E5727" t="s">
        <v>76</v>
      </c>
      <c r="F5727" t="s">
        <v>92</v>
      </c>
      <c r="G5727" t="str">
        <f>IFERROR(_xlfn.XLOOKUP(Sales_Pipeline[[#This Row],[Account]],Accounts!$A$2:$A$86,Accounts!$F$2:$F$86),"")</f>
        <v>United States</v>
      </c>
      <c r="H5727" t="s">
        <v>57</v>
      </c>
      <c r="I5727" s="3">
        <v>42953</v>
      </c>
      <c r="J5727" s="3">
        <v>43058</v>
      </c>
      <c r="K5727" s="8" t="str">
        <f>IF(Sales_Pipeline[[#This Row],[Close_Date]]="","",TEXT(Sales_Pipeline[[#This Row],[Close_Date]],"ddd"))</f>
        <v>Sun</v>
      </c>
      <c r="L5727" s="8" t="str">
        <f>IF(Sales_Pipeline[[#This Row],[Close_Date]]="","",TEXT(Sales_Pipeline[[#This Row],[Close_Date]],"mmm"))</f>
        <v>Nov</v>
      </c>
      <c r="M5727" s="8" t="str">
        <f>IF(Sales_Pipeline[[#This Row],[Close_Date]]="","","Q"&amp;ROUNDUP(MONTH(Sales_Pipeline[[#This Row],[Close_Date]])/3,0))</f>
        <v>Q4</v>
      </c>
      <c r="N5727" s="2" cm="1">
        <f t="array" ref="N5727">IFERROR(_xlfn.IFS(Sales_Pipeline[[#This Row],[Deal_Stage]]="Won",_xlfn.XLOOKUP(Sales_Pipeline[[#This Row],[Product]],Products!$A$2:$A$8,Products!$C$2:$C$8),Sales_Pipeline[[#This Row],[Deal_Stage]]="Lost",_xlfn.XLOOKUP(Sales_Pipeline[[#This Row],[Product]],Products!$A$2:$A$8,Products!$C$2:$C$8)),"")</f>
        <v>3393</v>
      </c>
      <c r="O5727" s="2">
        <v>4032</v>
      </c>
    </row>
    <row r="5728" spans="1:15" x14ac:dyDescent="0.3">
      <c r="A5728" t="s">
        <v>5874</v>
      </c>
      <c r="B5728" t="s">
        <v>42</v>
      </c>
      <c r="C5728" t="str">
        <f>_xlfn.XLOOKUP(Sales_Pipeline[[#This Row],[Sales_Agent]],Sales_Teams[Sales_Agent],Sales_Teams[Manager])</f>
        <v>Summer Sewald</v>
      </c>
      <c r="D5728" t="str">
        <f>_xlfn.XLOOKUP(Sales_Pipeline[[#This Row],[Manager]],Sales_Teams[Manager],Sales_Teams[Regional_Office])</f>
        <v>West</v>
      </c>
      <c r="E5728" t="s">
        <v>8953</v>
      </c>
      <c r="G5728" t="str">
        <f>IFERROR(_xlfn.XLOOKUP(Sales_Pipeline[[#This Row],[Account]],Accounts!$A$2:$A$86,Accounts!$F$2:$F$86),"")</f>
        <v/>
      </c>
      <c r="H5728" t="s">
        <v>77</v>
      </c>
      <c r="I5728" s="3">
        <v>42953</v>
      </c>
      <c r="K5728" s="8" t="str">
        <f>IF(Sales_Pipeline[[#This Row],[Close_Date]]="","",TEXT(Sales_Pipeline[[#This Row],[Close_Date]],"ddd"))</f>
        <v/>
      </c>
      <c r="L5728" s="8" t="str">
        <f>IF(Sales_Pipeline[[#This Row],[Close_Date]]="","",TEXT(Sales_Pipeline[[#This Row],[Close_Date]],"mmm"))</f>
        <v/>
      </c>
      <c r="M5728" s="8" t="str">
        <f>IF(Sales_Pipeline[[#This Row],[Close_Date]]="","","Q"&amp;ROUNDUP(MONTH(Sales_Pipeline[[#This Row],[Close_Date]])/3,0))</f>
        <v/>
      </c>
      <c r="N5728" s="2" t="str" cm="1">
        <f t="array" ref="N5728">IFERROR(_xlfn.IFS(Sales_Pipeline[[#This Row],[Deal_Stage]]="Won",_xlfn.XLOOKUP(Sales_Pipeline[[#This Row],[Product]],Products!$A$2:$A$8,Products!$C$2:$C$8),Sales_Pipeline[[#This Row],[Deal_Stage]]="Lost",_xlfn.XLOOKUP(Sales_Pipeline[[#This Row],[Product]],Products!$A$2:$A$8,Products!$C$2:$C$8)),"")</f>
        <v/>
      </c>
      <c r="O5728" s="2">
        <v>0</v>
      </c>
    </row>
    <row r="5729" spans="1:15" x14ac:dyDescent="0.3">
      <c r="A5729" t="s">
        <v>5875</v>
      </c>
      <c r="B5729" t="s">
        <v>8</v>
      </c>
      <c r="C5729" t="str">
        <f>_xlfn.XLOOKUP(Sales_Pipeline[[#This Row],[Sales_Agent]],Sales_Teams[Sales_Agent],Sales_Teams[Manager])</f>
        <v>Dustin Brinkmann</v>
      </c>
      <c r="D5729" t="str">
        <f>_xlfn.XLOOKUP(Sales_Pipeline[[#This Row],[Manager]],Sales_Teams[Manager],Sales_Teams[Regional_Office])</f>
        <v>Central</v>
      </c>
      <c r="E5729" t="s">
        <v>76</v>
      </c>
      <c r="F5729" t="s">
        <v>229</v>
      </c>
      <c r="G5729" t="str">
        <f>IFERROR(_xlfn.XLOOKUP(Sales_Pipeline[[#This Row],[Account]],Accounts!$A$2:$A$86,Accounts!$F$2:$F$86),"")</f>
        <v>Norway</v>
      </c>
      <c r="H5729" t="s">
        <v>77</v>
      </c>
      <c r="I5729" s="3">
        <v>42953</v>
      </c>
      <c r="K5729" s="8" t="str">
        <f>IF(Sales_Pipeline[[#This Row],[Close_Date]]="","",TEXT(Sales_Pipeline[[#This Row],[Close_Date]],"ddd"))</f>
        <v/>
      </c>
      <c r="L5729" s="8" t="str">
        <f>IF(Sales_Pipeline[[#This Row],[Close_Date]]="","",TEXT(Sales_Pipeline[[#This Row],[Close_Date]],"mmm"))</f>
        <v/>
      </c>
      <c r="M5729" s="8" t="str">
        <f>IF(Sales_Pipeline[[#This Row],[Close_Date]]="","","Q"&amp;ROUNDUP(MONTH(Sales_Pipeline[[#This Row],[Close_Date]])/3,0))</f>
        <v/>
      </c>
      <c r="N5729" s="2" t="str" cm="1">
        <f t="array" ref="N5729">IFERROR(_xlfn.IFS(Sales_Pipeline[[#This Row],[Deal_Stage]]="Won",_xlfn.XLOOKUP(Sales_Pipeline[[#This Row],[Product]],Products!$A$2:$A$8,Products!$C$2:$C$8),Sales_Pipeline[[#This Row],[Deal_Stage]]="Lost",_xlfn.XLOOKUP(Sales_Pipeline[[#This Row],[Product]],Products!$A$2:$A$8,Products!$C$2:$C$8)),"")</f>
        <v/>
      </c>
      <c r="O5729" s="2">
        <v>0</v>
      </c>
    </row>
    <row r="5730" spans="1:15" x14ac:dyDescent="0.3">
      <c r="A5730" t="s">
        <v>5876</v>
      </c>
      <c r="B5730" t="s">
        <v>8</v>
      </c>
      <c r="C5730" t="str">
        <f>_xlfn.XLOOKUP(Sales_Pipeline[[#This Row],[Sales_Agent]],Sales_Teams[Sales_Agent],Sales_Teams[Manager])</f>
        <v>Dustin Brinkmann</v>
      </c>
      <c r="D5730" t="str">
        <f>_xlfn.XLOOKUP(Sales_Pipeline[[#This Row],[Manager]],Sales_Teams[Manager],Sales_Teams[Regional_Office])</f>
        <v>Central</v>
      </c>
      <c r="E5730" t="s">
        <v>63</v>
      </c>
      <c r="F5730" t="s">
        <v>214</v>
      </c>
      <c r="G5730" t="str">
        <f>IFERROR(_xlfn.XLOOKUP(Sales_Pipeline[[#This Row],[Account]],Accounts!$A$2:$A$86,Accounts!$F$2:$F$86),"")</f>
        <v>United States</v>
      </c>
      <c r="H5730" t="s">
        <v>82</v>
      </c>
      <c r="I5730" s="3">
        <v>42953</v>
      </c>
      <c r="J5730" s="3">
        <v>43079</v>
      </c>
      <c r="K5730" s="8" t="str">
        <f>IF(Sales_Pipeline[[#This Row],[Close_Date]]="","",TEXT(Sales_Pipeline[[#This Row],[Close_Date]],"ddd"))</f>
        <v>Sun</v>
      </c>
      <c r="L5730" s="8" t="str">
        <f>IF(Sales_Pipeline[[#This Row],[Close_Date]]="","",TEXT(Sales_Pipeline[[#This Row],[Close_Date]],"mmm"))</f>
        <v>Dec</v>
      </c>
      <c r="M5730" s="8" t="str">
        <f>IF(Sales_Pipeline[[#This Row],[Close_Date]]="","","Q"&amp;ROUNDUP(MONTH(Sales_Pipeline[[#This Row],[Close_Date]])/3,0))</f>
        <v>Q4</v>
      </c>
      <c r="N5730" s="2" cm="1">
        <f t="array" ref="N5730">IFERROR(_xlfn.IFS(Sales_Pipeline[[#This Row],[Deal_Stage]]="Won",_xlfn.XLOOKUP(Sales_Pipeline[[#This Row],[Product]],Products!$A$2:$A$8,Products!$C$2:$C$8),Sales_Pipeline[[#This Row],[Deal_Stage]]="Lost",_xlfn.XLOOKUP(Sales_Pipeline[[#This Row],[Product]],Products!$A$2:$A$8,Products!$C$2:$C$8)),"")</f>
        <v>550</v>
      </c>
      <c r="O5730" s="2">
        <v>0</v>
      </c>
    </row>
    <row r="5731" spans="1:15" x14ac:dyDescent="0.3">
      <c r="A5731" t="s">
        <v>5877</v>
      </c>
      <c r="B5731" t="s">
        <v>12</v>
      </c>
      <c r="C5731" t="str">
        <f>_xlfn.XLOOKUP(Sales_Pipeline[[#This Row],[Sales_Agent]],Sales_Teams[Sales_Agent],Sales_Teams[Manager])</f>
        <v>Melvin Marxen</v>
      </c>
      <c r="D5731" t="str">
        <f>_xlfn.XLOOKUP(Sales_Pipeline[[#This Row],[Manager]],Sales_Teams[Manager],Sales_Teams[Regional_Office])</f>
        <v>Central</v>
      </c>
      <c r="E5731" t="s">
        <v>84</v>
      </c>
      <c r="G5731" t="str">
        <f>IFERROR(_xlfn.XLOOKUP(Sales_Pipeline[[#This Row],[Account]],Accounts!$A$2:$A$86,Accounts!$F$2:$F$86),"")</f>
        <v/>
      </c>
      <c r="H5731" t="s">
        <v>77</v>
      </c>
      <c r="I5731" s="3">
        <v>42953</v>
      </c>
      <c r="K5731" s="8" t="str">
        <f>IF(Sales_Pipeline[[#This Row],[Close_Date]]="","",TEXT(Sales_Pipeline[[#This Row],[Close_Date]],"ddd"))</f>
        <v/>
      </c>
      <c r="L5731" s="8" t="str">
        <f>IF(Sales_Pipeline[[#This Row],[Close_Date]]="","",TEXT(Sales_Pipeline[[#This Row],[Close_Date]],"mmm"))</f>
        <v/>
      </c>
      <c r="M5731" s="8" t="str">
        <f>IF(Sales_Pipeline[[#This Row],[Close_Date]]="","","Q"&amp;ROUNDUP(MONTH(Sales_Pipeline[[#This Row],[Close_Date]])/3,0))</f>
        <v/>
      </c>
      <c r="N5731" s="2" t="str" cm="1">
        <f t="array" ref="N5731">IFERROR(_xlfn.IFS(Sales_Pipeline[[#This Row],[Deal_Stage]]="Won",_xlfn.XLOOKUP(Sales_Pipeline[[#This Row],[Product]],Products!$A$2:$A$8,Products!$C$2:$C$8),Sales_Pipeline[[#This Row],[Deal_Stage]]="Lost",_xlfn.XLOOKUP(Sales_Pipeline[[#This Row],[Product]],Products!$A$2:$A$8,Products!$C$2:$C$8)),"")</f>
        <v/>
      </c>
      <c r="O5731" s="2">
        <v>0</v>
      </c>
    </row>
    <row r="5732" spans="1:15" x14ac:dyDescent="0.3">
      <c r="A5732" t="s">
        <v>5878</v>
      </c>
      <c r="B5732" t="s">
        <v>21</v>
      </c>
      <c r="C5732" t="str">
        <f>_xlfn.XLOOKUP(Sales_Pipeline[[#This Row],[Sales_Agent]],Sales_Teams[Sales_Agent],Sales_Teams[Manager])</f>
        <v>Cara Losch</v>
      </c>
      <c r="D5732" t="str">
        <f>_xlfn.XLOOKUP(Sales_Pipeline[[#This Row],[Manager]],Sales_Teams[Manager],Sales_Teams[Regional_Office])</f>
        <v>East</v>
      </c>
      <c r="E5732" t="s">
        <v>84</v>
      </c>
      <c r="G5732" t="str">
        <f>IFERROR(_xlfn.XLOOKUP(Sales_Pipeline[[#This Row],[Account]],Accounts!$A$2:$A$86,Accounts!$F$2:$F$86),"")</f>
        <v/>
      </c>
      <c r="H5732" t="s">
        <v>77</v>
      </c>
      <c r="I5732" s="3">
        <v>42953</v>
      </c>
      <c r="K5732" s="8" t="str">
        <f>IF(Sales_Pipeline[[#This Row],[Close_Date]]="","",TEXT(Sales_Pipeline[[#This Row],[Close_Date]],"ddd"))</f>
        <v/>
      </c>
      <c r="L5732" s="8" t="str">
        <f>IF(Sales_Pipeline[[#This Row],[Close_Date]]="","",TEXT(Sales_Pipeline[[#This Row],[Close_Date]],"mmm"))</f>
        <v/>
      </c>
      <c r="M5732" s="8" t="str">
        <f>IF(Sales_Pipeline[[#This Row],[Close_Date]]="","","Q"&amp;ROUNDUP(MONTH(Sales_Pipeline[[#This Row],[Close_Date]])/3,0))</f>
        <v/>
      </c>
      <c r="N5732" s="2" t="str" cm="1">
        <f t="array" ref="N5732">IFERROR(_xlfn.IFS(Sales_Pipeline[[#This Row],[Deal_Stage]]="Won",_xlfn.XLOOKUP(Sales_Pipeline[[#This Row],[Product]],Products!$A$2:$A$8,Products!$C$2:$C$8),Sales_Pipeline[[#This Row],[Deal_Stage]]="Lost",_xlfn.XLOOKUP(Sales_Pipeline[[#This Row],[Product]],Products!$A$2:$A$8,Products!$C$2:$C$8)),"")</f>
        <v/>
      </c>
      <c r="O5732" s="2">
        <v>0</v>
      </c>
    </row>
    <row r="5733" spans="1:15" x14ac:dyDescent="0.3">
      <c r="A5733" t="s">
        <v>5879</v>
      </c>
      <c r="B5733" t="s">
        <v>21</v>
      </c>
      <c r="C5733" t="str">
        <f>_xlfn.XLOOKUP(Sales_Pipeline[[#This Row],[Sales_Agent]],Sales_Teams[Sales_Agent],Sales_Teams[Manager])</f>
        <v>Cara Losch</v>
      </c>
      <c r="D5733" t="str">
        <f>_xlfn.XLOOKUP(Sales_Pipeline[[#This Row],[Manager]],Sales_Teams[Manager],Sales_Teams[Regional_Office])</f>
        <v>East</v>
      </c>
      <c r="E5733" t="s">
        <v>61</v>
      </c>
      <c r="F5733" t="s">
        <v>231</v>
      </c>
      <c r="G5733" t="str">
        <f>IFERROR(_xlfn.XLOOKUP(Sales_Pipeline[[#This Row],[Account]],Accounts!$A$2:$A$86,Accounts!$F$2:$F$86),"")</f>
        <v>United States</v>
      </c>
      <c r="H5733" t="s">
        <v>57</v>
      </c>
      <c r="I5733" s="3">
        <v>42953</v>
      </c>
      <c r="J5733" s="3">
        <v>42959</v>
      </c>
      <c r="K5733" s="8" t="str">
        <f>IF(Sales_Pipeline[[#This Row],[Close_Date]]="","",TEXT(Sales_Pipeline[[#This Row],[Close_Date]],"ddd"))</f>
        <v>Sat</v>
      </c>
      <c r="L5733" s="8" t="str">
        <f>IF(Sales_Pipeline[[#This Row],[Close_Date]]="","",TEXT(Sales_Pipeline[[#This Row],[Close_Date]],"mmm"))</f>
        <v>Aug</v>
      </c>
      <c r="M5733" s="8" t="str">
        <f>IF(Sales_Pipeline[[#This Row],[Close_Date]]="","","Q"&amp;ROUNDUP(MONTH(Sales_Pipeline[[#This Row],[Close_Date]])/3,0))</f>
        <v>Q3</v>
      </c>
      <c r="N5733" s="2" cm="1">
        <f t="array" ref="N5733">IFERROR(_xlfn.IFS(Sales_Pipeline[[#This Row],[Deal_Stage]]="Won",_xlfn.XLOOKUP(Sales_Pipeline[[#This Row],[Product]],Products!$A$2:$A$8,Products!$C$2:$C$8),Sales_Pipeline[[#This Row],[Deal_Stage]]="Lost",_xlfn.XLOOKUP(Sales_Pipeline[[#This Row],[Product]],Products!$A$2:$A$8,Products!$C$2:$C$8)),"")</f>
        <v>55</v>
      </c>
      <c r="O5733" s="2">
        <v>52</v>
      </c>
    </row>
    <row r="5734" spans="1:15" x14ac:dyDescent="0.3">
      <c r="A5734" t="s">
        <v>5880</v>
      </c>
      <c r="B5734" t="s">
        <v>7</v>
      </c>
      <c r="C5734" t="str">
        <f>_xlfn.XLOOKUP(Sales_Pipeline[[#This Row],[Sales_Agent]],Sales_Teams[Sales_Agent],Sales_Teams[Manager])</f>
        <v>Dustin Brinkmann</v>
      </c>
      <c r="D5734" t="str">
        <f>_xlfn.XLOOKUP(Sales_Pipeline[[#This Row],[Manager]],Sales_Teams[Manager],Sales_Teams[Regional_Office])</f>
        <v>Central</v>
      </c>
      <c r="E5734" t="s">
        <v>76</v>
      </c>
      <c r="G5734" t="str">
        <f>IFERROR(_xlfn.XLOOKUP(Sales_Pipeline[[#This Row],[Account]],Accounts!$A$2:$A$86,Accounts!$F$2:$F$86),"")</f>
        <v/>
      </c>
      <c r="H5734" t="s">
        <v>77</v>
      </c>
      <c r="I5734" s="3">
        <v>42953</v>
      </c>
      <c r="K5734" s="8" t="str">
        <f>IF(Sales_Pipeline[[#This Row],[Close_Date]]="","",TEXT(Sales_Pipeline[[#This Row],[Close_Date]],"ddd"))</f>
        <v/>
      </c>
      <c r="L5734" s="8" t="str">
        <f>IF(Sales_Pipeline[[#This Row],[Close_Date]]="","",TEXT(Sales_Pipeline[[#This Row],[Close_Date]],"mmm"))</f>
        <v/>
      </c>
      <c r="M5734" s="8" t="str">
        <f>IF(Sales_Pipeline[[#This Row],[Close_Date]]="","","Q"&amp;ROUNDUP(MONTH(Sales_Pipeline[[#This Row],[Close_Date]])/3,0))</f>
        <v/>
      </c>
      <c r="N5734" s="2" t="str" cm="1">
        <f t="array" ref="N5734">IFERROR(_xlfn.IFS(Sales_Pipeline[[#This Row],[Deal_Stage]]="Won",_xlfn.XLOOKUP(Sales_Pipeline[[#This Row],[Product]],Products!$A$2:$A$8,Products!$C$2:$C$8),Sales_Pipeline[[#This Row],[Deal_Stage]]="Lost",_xlfn.XLOOKUP(Sales_Pipeline[[#This Row],[Product]],Products!$A$2:$A$8,Products!$C$2:$C$8)),"")</f>
        <v/>
      </c>
      <c r="O5734" s="2">
        <v>0</v>
      </c>
    </row>
    <row r="5735" spans="1:15" x14ac:dyDescent="0.3">
      <c r="A5735" t="s">
        <v>5881</v>
      </c>
      <c r="B5735" t="s">
        <v>7</v>
      </c>
      <c r="C5735" t="str">
        <f>_xlfn.XLOOKUP(Sales_Pipeline[[#This Row],[Sales_Agent]],Sales_Teams[Sales_Agent],Sales_Teams[Manager])</f>
        <v>Dustin Brinkmann</v>
      </c>
      <c r="D5735" t="str">
        <f>_xlfn.XLOOKUP(Sales_Pipeline[[#This Row],[Manager]],Sales_Teams[Manager],Sales_Teams[Regional_Office])</f>
        <v>Central</v>
      </c>
      <c r="E5735" t="s">
        <v>76</v>
      </c>
      <c r="G5735" t="str">
        <f>IFERROR(_xlfn.XLOOKUP(Sales_Pipeline[[#This Row],[Account]],Accounts!$A$2:$A$86,Accounts!$F$2:$F$86),"")</f>
        <v/>
      </c>
      <c r="H5735" t="s">
        <v>77</v>
      </c>
      <c r="I5735" s="3">
        <v>42953</v>
      </c>
      <c r="K5735" s="8" t="str">
        <f>IF(Sales_Pipeline[[#This Row],[Close_Date]]="","",TEXT(Sales_Pipeline[[#This Row],[Close_Date]],"ddd"))</f>
        <v/>
      </c>
      <c r="L5735" s="8" t="str">
        <f>IF(Sales_Pipeline[[#This Row],[Close_Date]]="","",TEXT(Sales_Pipeline[[#This Row],[Close_Date]],"mmm"))</f>
        <v/>
      </c>
      <c r="M5735" s="8" t="str">
        <f>IF(Sales_Pipeline[[#This Row],[Close_Date]]="","","Q"&amp;ROUNDUP(MONTH(Sales_Pipeline[[#This Row],[Close_Date]])/3,0))</f>
        <v/>
      </c>
      <c r="N5735" s="2" t="str" cm="1">
        <f t="array" ref="N5735">IFERROR(_xlfn.IFS(Sales_Pipeline[[#This Row],[Deal_Stage]]="Won",_xlfn.XLOOKUP(Sales_Pipeline[[#This Row],[Product]],Products!$A$2:$A$8,Products!$C$2:$C$8),Sales_Pipeline[[#This Row],[Deal_Stage]]="Lost",_xlfn.XLOOKUP(Sales_Pipeline[[#This Row],[Product]],Products!$A$2:$A$8,Products!$C$2:$C$8)),"")</f>
        <v/>
      </c>
      <c r="O5735" s="2">
        <v>0</v>
      </c>
    </row>
    <row r="5736" spans="1:15" x14ac:dyDescent="0.3">
      <c r="A5736" t="s">
        <v>5882</v>
      </c>
      <c r="B5736" t="s">
        <v>3</v>
      </c>
      <c r="C5736" t="str">
        <f>_xlfn.XLOOKUP(Sales_Pipeline[[#This Row],[Sales_Agent]],Sales_Teams[Sales_Agent],Sales_Teams[Manager])</f>
        <v>Dustin Brinkmann</v>
      </c>
      <c r="D5736" t="str">
        <f>_xlfn.XLOOKUP(Sales_Pipeline[[#This Row],[Manager]],Sales_Teams[Manager],Sales_Teams[Regional_Office])</f>
        <v>Central</v>
      </c>
      <c r="E5736" t="s">
        <v>55</v>
      </c>
      <c r="F5736" t="s">
        <v>173</v>
      </c>
      <c r="G5736" t="str">
        <f>IFERROR(_xlfn.XLOOKUP(Sales_Pipeline[[#This Row],[Account]],Accounts!$A$2:$A$86,Accounts!$F$2:$F$86),"")</f>
        <v>United States</v>
      </c>
      <c r="H5736" t="s">
        <v>77</v>
      </c>
      <c r="I5736" s="3">
        <v>42954</v>
      </c>
      <c r="K5736" s="8" t="str">
        <f>IF(Sales_Pipeline[[#This Row],[Close_Date]]="","",TEXT(Sales_Pipeline[[#This Row],[Close_Date]],"ddd"))</f>
        <v/>
      </c>
      <c r="L5736" s="8" t="str">
        <f>IF(Sales_Pipeline[[#This Row],[Close_Date]]="","",TEXT(Sales_Pipeline[[#This Row],[Close_Date]],"mmm"))</f>
        <v/>
      </c>
      <c r="M5736" s="8" t="str">
        <f>IF(Sales_Pipeline[[#This Row],[Close_Date]]="","","Q"&amp;ROUNDUP(MONTH(Sales_Pipeline[[#This Row],[Close_Date]])/3,0))</f>
        <v/>
      </c>
      <c r="N5736" s="2" t="str" cm="1">
        <f t="array" ref="N5736">IFERROR(_xlfn.IFS(Sales_Pipeline[[#This Row],[Deal_Stage]]="Won",_xlfn.XLOOKUP(Sales_Pipeline[[#This Row],[Product]],Products!$A$2:$A$8,Products!$C$2:$C$8),Sales_Pipeline[[#This Row],[Deal_Stage]]="Lost",_xlfn.XLOOKUP(Sales_Pipeline[[#This Row],[Product]],Products!$A$2:$A$8,Products!$C$2:$C$8)),"")</f>
        <v/>
      </c>
      <c r="O5736" s="2">
        <v>0</v>
      </c>
    </row>
    <row r="5737" spans="1:15" x14ac:dyDescent="0.3">
      <c r="A5737" t="s">
        <v>5883</v>
      </c>
      <c r="B5737" t="s">
        <v>30</v>
      </c>
      <c r="C5737" t="str">
        <f>_xlfn.XLOOKUP(Sales_Pipeline[[#This Row],[Sales_Agent]],Sales_Teams[Sales_Agent],Sales_Teams[Manager])</f>
        <v>Rocco Neubert</v>
      </c>
      <c r="D5737" t="str">
        <f>_xlfn.XLOOKUP(Sales_Pipeline[[#This Row],[Manager]],Sales_Teams[Manager],Sales_Teams[Regional_Office])</f>
        <v>East</v>
      </c>
      <c r="E5737" t="s">
        <v>63</v>
      </c>
      <c r="F5737" t="s">
        <v>155</v>
      </c>
      <c r="G5737" t="str">
        <f>IFERROR(_xlfn.XLOOKUP(Sales_Pipeline[[#This Row],[Account]],Accounts!$A$2:$A$86,Accounts!$F$2:$F$86),"")</f>
        <v>United States</v>
      </c>
      <c r="H5737" t="s">
        <v>77</v>
      </c>
      <c r="I5737" s="3">
        <v>42954</v>
      </c>
      <c r="K5737" s="8" t="str">
        <f>IF(Sales_Pipeline[[#This Row],[Close_Date]]="","",TEXT(Sales_Pipeline[[#This Row],[Close_Date]],"ddd"))</f>
        <v/>
      </c>
      <c r="L5737" s="8" t="str">
        <f>IF(Sales_Pipeline[[#This Row],[Close_Date]]="","",TEXT(Sales_Pipeline[[#This Row],[Close_Date]],"mmm"))</f>
        <v/>
      </c>
      <c r="M5737" s="8" t="str">
        <f>IF(Sales_Pipeline[[#This Row],[Close_Date]]="","","Q"&amp;ROUNDUP(MONTH(Sales_Pipeline[[#This Row],[Close_Date]])/3,0))</f>
        <v/>
      </c>
      <c r="N5737" s="2" t="str" cm="1">
        <f t="array" ref="N5737">IFERROR(_xlfn.IFS(Sales_Pipeline[[#This Row],[Deal_Stage]]="Won",_xlfn.XLOOKUP(Sales_Pipeline[[#This Row],[Product]],Products!$A$2:$A$8,Products!$C$2:$C$8),Sales_Pipeline[[#This Row],[Deal_Stage]]="Lost",_xlfn.XLOOKUP(Sales_Pipeline[[#This Row],[Product]],Products!$A$2:$A$8,Products!$C$2:$C$8)),"")</f>
        <v/>
      </c>
      <c r="O5737" s="2">
        <v>0</v>
      </c>
    </row>
    <row r="5738" spans="1:15" x14ac:dyDescent="0.3">
      <c r="A5738" t="s">
        <v>5884</v>
      </c>
      <c r="B5738" t="s">
        <v>30</v>
      </c>
      <c r="C5738" t="str">
        <f>_xlfn.XLOOKUP(Sales_Pipeline[[#This Row],[Sales_Agent]],Sales_Teams[Sales_Agent],Sales_Teams[Manager])</f>
        <v>Rocco Neubert</v>
      </c>
      <c r="D5738" t="str">
        <f>_xlfn.XLOOKUP(Sales_Pipeline[[#This Row],[Manager]],Sales_Teams[Manager],Sales_Teams[Regional_Office])</f>
        <v>East</v>
      </c>
      <c r="E5738" t="s">
        <v>76</v>
      </c>
      <c r="F5738" t="s">
        <v>344</v>
      </c>
      <c r="G5738" t="str">
        <f>IFERROR(_xlfn.XLOOKUP(Sales_Pipeline[[#This Row],[Account]],Accounts!$A$2:$A$86,Accounts!$F$2:$F$86),"")</f>
        <v>Romania</v>
      </c>
      <c r="H5738" t="s">
        <v>82</v>
      </c>
      <c r="I5738" s="3">
        <v>42954</v>
      </c>
      <c r="J5738" s="3">
        <v>43077</v>
      </c>
      <c r="K5738" s="8" t="str">
        <f>IF(Sales_Pipeline[[#This Row],[Close_Date]]="","",TEXT(Sales_Pipeline[[#This Row],[Close_Date]],"ddd"))</f>
        <v>Fri</v>
      </c>
      <c r="L5738" s="8" t="str">
        <f>IF(Sales_Pipeline[[#This Row],[Close_Date]]="","",TEXT(Sales_Pipeline[[#This Row],[Close_Date]],"mmm"))</f>
        <v>Dec</v>
      </c>
      <c r="M5738" s="8" t="str">
        <f>IF(Sales_Pipeline[[#This Row],[Close_Date]]="","","Q"&amp;ROUNDUP(MONTH(Sales_Pipeline[[#This Row],[Close_Date]])/3,0))</f>
        <v>Q4</v>
      </c>
      <c r="N5738" s="2" cm="1">
        <f t="array" ref="N5738">IFERROR(_xlfn.IFS(Sales_Pipeline[[#This Row],[Deal_Stage]]="Won",_xlfn.XLOOKUP(Sales_Pipeline[[#This Row],[Product]],Products!$A$2:$A$8,Products!$C$2:$C$8),Sales_Pipeline[[#This Row],[Deal_Stage]]="Lost",_xlfn.XLOOKUP(Sales_Pipeline[[#This Row],[Product]],Products!$A$2:$A$8,Products!$C$2:$C$8)),"")</f>
        <v>3393</v>
      </c>
      <c r="O5738" s="2">
        <v>0</v>
      </c>
    </row>
    <row r="5739" spans="1:15" x14ac:dyDescent="0.3">
      <c r="A5739" t="s">
        <v>5885</v>
      </c>
      <c r="B5739" t="s">
        <v>6</v>
      </c>
      <c r="C5739" t="str">
        <f>_xlfn.XLOOKUP(Sales_Pipeline[[#This Row],[Sales_Agent]],Sales_Teams[Sales_Agent],Sales_Teams[Manager])</f>
        <v>Dustin Brinkmann</v>
      </c>
      <c r="D5739" t="str">
        <f>_xlfn.XLOOKUP(Sales_Pipeline[[#This Row],[Manager]],Sales_Teams[Manager],Sales_Teams[Regional_Office])</f>
        <v>Central</v>
      </c>
      <c r="E5739" t="s">
        <v>76</v>
      </c>
      <c r="F5739" t="s">
        <v>229</v>
      </c>
      <c r="G5739" t="str">
        <f>IFERROR(_xlfn.XLOOKUP(Sales_Pipeline[[#This Row],[Account]],Accounts!$A$2:$A$86,Accounts!$F$2:$F$86),"")</f>
        <v>Norway</v>
      </c>
      <c r="H5739" t="s">
        <v>57</v>
      </c>
      <c r="I5739" s="3">
        <v>42954</v>
      </c>
      <c r="J5739" s="3">
        <v>43056</v>
      </c>
      <c r="K5739" s="8" t="str">
        <f>IF(Sales_Pipeline[[#This Row],[Close_Date]]="","",TEXT(Sales_Pipeline[[#This Row],[Close_Date]],"ddd"))</f>
        <v>Fri</v>
      </c>
      <c r="L5739" s="8" t="str">
        <f>IF(Sales_Pipeline[[#This Row],[Close_Date]]="","",TEXT(Sales_Pipeline[[#This Row],[Close_Date]],"mmm"))</f>
        <v>Nov</v>
      </c>
      <c r="M5739" s="8" t="str">
        <f>IF(Sales_Pipeline[[#This Row],[Close_Date]]="","","Q"&amp;ROUNDUP(MONTH(Sales_Pipeline[[#This Row],[Close_Date]])/3,0))</f>
        <v>Q4</v>
      </c>
      <c r="N5739" s="2" cm="1">
        <f t="array" ref="N5739">IFERROR(_xlfn.IFS(Sales_Pipeline[[#This Row],[Deal_Stage]]="Won",_xlfn.XLOOKUP(Sales_Pipeline[[#This Row],[Product]],Products!$A$2:$A$8,Products!$C$2:$C$8),Sales_Pipeline[[#This Row],[Deal_Stage]]="Lost",_xlfn.XLOOKUP(Sales_Pipeline[[#This Row],[Product]],Products!$A$2:$A$8,Products!$C$2:$C$8)),"")</f>
        <v>3393</v>
      </c>
      <c r="O5739" s="2">
        <v>3684</v>
      </c>
    </row>
    <row r="5740" spans="1:15" x14ac:dyDescent="0.3">
      <c r="A5740" t="s">
        <v>5886</v>
      </c>
      <c r="B5740" t="s">
        <v>20</v>
      </c>
      <c r="C5740" t="str">
        <f>_xlfn.XLOOKUP(Sales_Pipeline[[#This Row],[Sales_Agent]],Sales_Teams[Sales_Agent],Sales_Teams[Manager])</f>
        <v>Cara Losch</v>
      </c>
      <c r="D5740" t="str">
        <f>_xlfn.XLOOKUP(Sales_Pipeline[[#This Row],[Manager]],Sales_Teams[Manager],Sales_Teams[Regional_Office])</f>
        <v>East</v>
      </c>
      <c r="E5740" t="s">
        <v>55</v>
      </c>
      <c r="F5740" t="s">
        <v>344</v>
      </c>
      <c r="G5740" t="str">
        <f>IFERROR(_xlfn.XLOOKUP(Sales_Pipeline[[#This Row],[Account]],Accounts!$A$2:$A$86,Accounts!$F$2:$F$86),"")</f>
        <v>Romania</v>
      </c>
      <c r="H5740" t="s">
        <v>82</v>
      </c>
      <c r="I5740" s="3">
        <v>42954</v>
      </c>
      <c r="J5740" s="3">
        <v>43088</v>
      </c>
      <c r="K5740" s="8" t="str">
        <f>IF(Sales_Pipeline[[#This Row],[Close_Date]]="","",TEXT(Sales_Pipeline[[#This Row],[Close_Date]],"ddd"))</f>
        <v>Tue</v>
      </c>
      <c r="L5740" s="8" t="str">
        <f>IF(Sales_Pipeline[[#This Row],[Close_Date]]="","",TEXT(Sales_Pipeline[[#This Row],[Close_Date]],"mmm"))</f>
        <v>Dec</v>
      </c>
      <c r="M5740" s="8" t="str">
        <f>IF(Sales_Pipeline[[#This Row],[Close_Date]]="","","Q"&amp;ROUNDUP(MONTH(Sales_Pipeline[[#This Row],[Close_Date]])/3,0))</f>
        <v>Q4</v>
      </c>
      <c r="N5740" s="2" cm="1">
        <f t="array" ref="N5740">IFERROR(_xlfn.IFS(Sales_Pipeline[[#This Row],[Deal_Stage]]="Won",_xlfn.XLOOKUP(Sales_Pipeline[[#This Row],[Product]],Products!$A$2:$A$8,Products!$C$2:$C$8),Sales_Pipeline[[#This Row],[Deal_Stage]]="Lost",_xlfn.XLOOKUP(Sales_Pipeline[[#This Row],[Product]],Products!$A$2:$A$8,Products!$C$2:$C$8)),"")</f>
        <v>1096</v>
      </c>
      <c r="O5740" s="2">
        <v>0</v>
      </c>
    </row>
    <row r="5741" spans="1:15" x14ac:dyDescent="0.3">
      <c r="A5741" t="s">
        <v>5887</v>
      </c>
      <c r="B5741" t="s">
        <v>20</v>
      </c>
      <c r="C5741" t="str">
        <f>_xlfn.XLOOKUP(Sales_Pipeline[[#This Row],[Sales_Agent]],Sales_Teams[Sales_Agent],Sales_Teams[Manager])</f>
        <v>Cara Losch</v>
      </c>
      <c r="D5741" t="str">
        <f>_xlfn.XLOOKUP(Sales_Pipeline[[#This Row],[Manager]],Sales_Teams[Manager],Sales_Teams[Regional_Office])</f>
        <v>East</v>
      </c>
      <c r="E5741" t="s">
        <v>84</v>
      </c>
      <c r="F5741" t="s">
        <v>116</v>
      </c>
      <c r="G5741" t="str">
        <f>IFERROR(_xlfn.XLOOKUP(Sales_Pipeline[[#This Row],[Account]],Accounts!$A$2:$A$86,Accounts!$F$2:$F$86),"")</f>
        <v>United States</v>
      </c>
      <c r="H5741" t="s">
        <v>57</v>
      </c>
      <c r="I5741" s="3">
        <v>42954</v>
      </c>
      <c r="J5741" s="3">
        <v>43058</v>
      </c>
      <c r="K5741" s="8" t="str">
        <f>IF(Sales_Pipeline[[#This Row],[Close_Date]]="","",TEXT(Sales_Pipeline[[#This Row],[Close_Date]],"ddd"))</f>
        <v>Sun</v>
      </c>
      <c r="L5741" s="8" t="str">
        <f>IF(Sales_Pipeline[[#This Row],[Close_Date]]="","",TEXT(Sales_Pipeline[[#This Row],[Close_Date]],"mmm"))</f>
        <v>Nov</v>
      </c>
      <c r="M5741" s="8" t="str">
        <f>IF(Sales_Pipeline[[#This Row],[Close_Date]]="","","Q"&amp;ROUNDUP(MONTH(Sales_Pipeline[[#This Row],[Close_Date]])/3,0))</f>
        <v>Q4</v>
      </c>
      <c r="N5741" s="2" cm="1">
        <f t="array" ref="N5741">IFERROR(_xlfn.IFS(Sales_Pipeline[[#This Row],[Deal_Stage]]="Won",_xlfn.XLOOKUP(Sales_Pipeline[[#This Row],[Product]],Products!$A$2:$A$8,Products!$C$2:$C$8),Sales_Pipeline[[#This Row],[Deal_Stage]]="Lost",_xlfn.XLOOKUP(Sales_Pipeline[[#This Row],[Product]],Products!$A$2:$A$8,Products!$C$2:$C$8)),"")</f>
        <v>5482</v>
      </c>
      <c r="O5741" s="2">
        <v>4648</v>
      </c>
    </row>
    <row r="5742" spans="1:15" x14ac:dyDescent="0.3">
      <c r="A5742" t="s">
        <v>5888</v>
      </c>
      <c r="B5742" t="s">
        <v>20</v>
      </c>
      <c r="C5742" t="str">
        <f>_xlfn.XLOOKUP(Sales_Pipeline[[#This Row],[Sales_Agent]],Sales_Teams[Sales_Agent],Sales_Teams[Manager])</f>
        <v>Cara Losch</v>
      </c>
      <c r="D5742" t="str">
        <f>_xlfn.XLOOKUP(Sales_Pipeline[[#This Row],[Manager]],Sales_Teams[Manager],Sales_Teams[Regional_Office])</f>
        <v>East</v>
      </c>
      <c r="E5742" t="s">
        <v>8953</v>
      </c>
      <c r="F5742" t="s">
        <v>253</v>
      </c>
      <c r="G5742" t="str">
        <f>IFERROR(_xlfn.XLOOKUP(Sales_Pipeline[[#This Row],[Account]],Accounts!$A$2:$A$86,Accounts!$F$2:$F$86),"")</f>
        <v>United States</v>
      </c>
      <c r="H5742" t="s">
        <v>57</v>
      </c>
      <c r="I5742" s="3">
        <v>42954</v>
      </c>
      <c r="J5742" s="3">
        <v>43074</v>
      </c>
      <c r="K5742" s="8" t="str">
        <f>IF(Sales_Pipeline[[#This Row],[Close_Date]]="","",TEXT(Sales_Pipeline[[#This Row],[Close_Date]],"ddd"))</f>
        <v>Tue</v>
      </c>
      <c r="L5742" s="8" t="str">
        <f>IF(Sales_Pipeline[[#This Row],[Close_Date]]="","",TEXT(Sales_Pipeline[[#This Row],[Close_Date]],"mmm"))</f>
        <v>Dec</v>
      </c>
      <c r="M5742" s="8" t="str">
        <f>IF(Sales_Pipeline[[#This Row],[Close_Date]]="","","Q"&amp;ROUNDUP(MONTH(Sales_Pipeline[[#This Row],[Close_Date]])/3,0))</f>
        <v>Q4</v>
      </c>
      <c r="N5742" s="2" cm="1">
        <f t="array" ref="N5742">IFERROR(_xlfn.IFS(Sales_Pipeline[[#This Row],[Deal_Stage]]="Won",_xlfn.XLOOKUP(Sales_Pipeline[[#This Row],[Product]],Products!$A$2:$A$8,Products!$C$2:$C$8),Sales_Pipeline[[#This Row],[Deal_Stage]]="Lost",_xlfn.XLOOKUP(Sales_Pipeline[[#This Row],[Product]],Products!$A$2:$A$8,Products!$C$2:$C$8)),"")</f>
        <v>4821</v>
      </c>
      <c r="O5742" s="2">
        <v>4639</v>
      </c>
    </row>
    <row r="5743" spans="1:15" x14ac:dyDescent="0.3">
      <c r="A5743" t="s">
        <v>5889</v>
      </c>
      <c r="B5743" t="s">
        <v>15</v>
      </c>
      <c r="C5743" t="str">
        <f>_xlfn.XLOOKUP(Sales_Pipeline[[#This Row],[Sales_Agent]],Sales_Teams[Sales_Agent],Sales_Teams[Manager])</f>
        <v>Melvin Marxen</v>
      </c>
      <c r="D5743" t="str">
        <f>_xlfn.XLOOKUP(Sales_Pipeline[[#This Row],[Manager]],Sales_Teams[Manager],Sales_Teams[Regional_Office])</f>
        <v>Central</v>
      </c>
      <c r="E5743" t="s">
        <v>8953</v>
      </c>
      <c r="F5743" t="s">
        <v>318</v>
      </c>
      <c r="G5743" t="str">
        <f>IFERROR(_xlfn.XLOOKUP(Sales_Pipeline[[#This Row],[Account]],Accounts!$A$2:$A$86,Accounts!$F$2:$F$86),"")</f>
        <v>Kenya</v>
      </c>
      <c r="H5743" t="s">
        <v>82</v>
      </c>
      <c r="I5743" s="3">
        <v>42954</v>
      </c>
      <c r="J5743" s="3">
        <v>42965</v>
      </c>
      <c r="K5743" s="8" t="str">
        <f>IF(Sales_Pipeline[[#This Row],[Close_Date]]="","",TEXT(Sales_Pipeline[[#This Row],[Close_Date]],"ddd"))</f>
        <v>Fri</v>
      </c>
      <c r="L5743" s="8" t="str">
        <f>IF(Sales_Pipeline[[#This Row],[Close_Date]]="","",TEXT(Sales_Pipeline[[#This Row],[Close_Date]],"mmm"))</f>
        <v>Aug</v>
      </c>
      <c r="M5743" s="8" t="str">
        <f>IF(Sales_Pipeline[[#This Row],[Close_Date]]="","","Q"&amp;ROUNDUP(MONTH(Sales_Pipeline[[#This Row],[Close_Date]])/3,0))</f>
        <v>Q3</v>
      </c>
      <c r="N5743" s="2" cm="1">
        <f t="array" ref="N5743">IFERROR(_xlfn.IFS(Sales_Pipeline[[#This Row],[Deal_Stage]]="Won",_xlfn.XLOOKUP(Sales_Pipeline[[#This Row],[Product]],Products!$A$2:$A$8,Products!$C$2:$C$8),Sales_Pipeline[[#This Row],[Deal_Stage]]="Lost",_xlfn.XLOOKUP(Sales_Pipeline[[#This Row],[Product]],Products!$A$2:$A$8,Products!$C$2:$C$8)),"")</f>
        <v>4821</v>
      </c>
      <c r="O5743" s="2">
        <v>0</v>
      </c>
    </row>
    <row r="5744" spans="1:15" x14ac:dyDescent="0.3">
      <c r="A5744" t="s">
        <v>5890</v>
      </c>
      <c r="B5744" t="s">
        <v>15</v>
      </c>
      <c r="C5744" t="str">
        <f>_xlfn.XLOOKUP(Sales_Pipeline[[#This Row],[Sales_Agent]],Sales_Teams[Sales_Agent],Sales_Teams[Manager])</f>
        <v>Melvin Marxen</v>
      </c>
      <c r="D5744" t="str">
        <f>_xlfn.XLOOKUP(Sales_Pipeline[[#This Row],[Manager]],Sales_Teams[Manager],Sales_Teams[Regional_Office])</f>
        <v>Central</v>
      </c>
      <c r="E5744" t="s">
        <v>84</v>
      </c>
      <c r="F5744" t="s">
        <v>333</v>
      </c>
      <c r="G5744" t="str">
        <f>IFERROR(_xlfn.XLOOKUP(Sales_Pipeline[[#This Row],[Account]],Accounts!$A$2:$A$86,Accounts!$F$2:$F$86),"")</f>
        <v>United States</v>
      </c>
      <c r="H5744" t="s">
        <v>57</v>
      </c>
      <c r="I5744" s="3">
        <v>42954</v>
      </c>
      <c r="J5744" s="3">
        <v>42995</v>
      </c>
      <c r="K5744" s="8" t="str">
        <f>IF(Sales_Pipeline[[#This Row],[Close_Date]]="","",TEXT(Sales_Pipeline[[#This Row],[Close_Date]],"ddd"))</f>
        <v>Sun</v>
      </c>
      <c r="L5744" s="8" t="str">
        <f>IF(Sales_Pipeline[[#This Row],[Close_Date]]="","",TEXT(Sales_Pipeline[[#This Row],[Close_Date]],"mmm"))</f>
        <v>Sep</v>
      </c>
      <c r="M5744" s="8" t="str">
        <f>IF(Sales_Pipeline[[#This Row],[Close_Date]]="","","Q"&amp;ROUNDUP(MONTH(Sales_Pipeline[[#This Row],[Close_Date]])/3,0))</f>
        <v>Q3</v>
      </c>
      <c r="N5744" s="2" cm="1">
        <f t="array" ref="N5744">IFERROR(_xlfn.IFS(Sales_Pipeline[[#This Row],[Deal_Stage]]="Won",_xlfn.XLOOKUP(Sales_Pipeline[[#This Row],[Product]],Products!$A$2:$A$8,Products!$C$2:$C$8),Sales_Pipeline[[#This Row],[Deal_Stage]]="Lost",_xlfn.XLOOKUP(Sales_Pipeline[[#This Row],[Product]],Products!$A$2:$A$8,Products!$C$2:$C$8)),"")</f>
        <v>5482</v>
      </c>
      <c r="O5744" s="2">
        <v>6360</v>
      </c>
    </row>
    <row r="5745" spans="1:15" x14ac:dyDescent="0.3">
      <c r="A5745" t="s">
        <v>5891</v>
      </c>
      <c r="B5745" t="s">
        <v>38</v>
      </c>
      <c r="C5745" t="str">
        <f>_xlfn.XLOOKUP(Sales_Pipeline[[#This Row],[Sales_Agent]],Sales_Teams[Sales_Agent],Sales_Teams[Manager])</f>
        <v>Celia Rouche</v>
      </c>
      <c r="D5745" t="str">
        <f>_xlfn.XLOOKUP(Sales_Pipeline[[#This Row],[Manager]],Sales_Teams[Manager],Sales_Teams[Regional_Office])</f>
        <v>West</v>
      </c>
      <c r="E5745" t="s">
        <v>55</v>
      </c>
      <c r="F5745" t="s">
        <v>288</v>
      </c>
      <c r="G5745" t="str">
        <f>IFERROR(_xlfn.XLOOKUP(Sales_Pipeline[[#This Row],[Account]],Accounts!$A$2:$A$86,Accounts!$F$2:$F$86),"")</f>
        <v>United States</v>
      </c>
      <c r="H5745" t="s">
        <v>82</v>
      </c>
      <c r="I5745" s="3">
        <v>42954</v>
      </c>
      <c r="J5745" s="3">
        <v>43088</v>
      </c>
      <c r="K5745" s="8" t="str">
        <f>IF(Sales_Pipeline[[#This Row],[Close_Date]]="","",TEXT(Sales_Pipeline[[#This Row],[Close_Date]],"ddd"))</f>
        <v>Tue</v>
      </c>
      <c r="L5745" s="8" t="str">
        <f>IF(Sales_Pipeline[[#This Row],[Close_Date]]="","",TEXT(Sales_Pipeline[[#This Row],[Close_Date]],"mmm"))</f>
        <v>Dec</v>
      </c>
      <c r="M5745" s="8" t="str">
        <f>IF(Sales_Pipeline[[#This Row],[Close_Date]]="","","Q"&amp;ROUNDUP(MONTH(Sales_Pipeline[[#This Row],[Close_Date]])/3,0))</f>
        <v>Q4</v>
      </c>
      <c r="N5745" s="2" cm="1">
        <f t="array" ref="N5745">IFERROR(_xlfn.IFS(Sales_Pipeline[[#This Row],[Deal_Stage]]="Won",_xlfn.XLOOKUP(Sales_Pipeline[[#This Row],[Product]],Products!$A$2:$A$8,Products!$C$2:$C$8),Sales_Pipeline[[#This Row],[Deal_Stage]]="Lost",_xlfn.XLOOKUP(Sales_Pipeline[[#This Row],[Product]],Products!$A$2:$A$8,Products!$C$2:$C$8)),"")</f>
        <v>1096</v>
      </c>
      <c r="O5745" s="2">
        <v>0</v>
      </c>
    </row>
    <row r="5746" spans="1:15" x14ac:dyDescent="0.3">
      <c r="A5746" t="s">
        <v>5892</v>
      </c>
      <c r="B5746" t="s">
        <v>13</v>
      </c>
      <c r="C5746" t="str">
        <f>_xlfn.XLOOKUP(Sales_Pipeline[[#This Row],[Sales_Agent]],Sales_Teams[Sales_Agent],Sales_Teams[Manager])</f>
        <v>Melvin Marxen</v>
      </c>
      <c r="D5746" t="str">
        <f>_xlfn.XLOOKUP(Sales_Pipeline[[#This Row],[Manager]],Sales_Teams[Manager],Sales_Teams[Regional_Office])</f>
        <v>Central</v>
      </c>
      <c r="E5746" t="s">
        <v>8953</v>
      </c>
      <c r="F5746" t="s">
        <v>333</v>
      </c>
      <c r="G5746" t="str">
        <f>IFERROR(_xlfn.XLOOKUP(Sales_Pipeline[[#This Row],[Account]],Accounts!$A$2:$A$86,Accounts!$F$2:$F$86),"")</f>
        <v>United States</v>
      </c>
      <c r="H5746" t="s">
        <v>57</v>
      </c>
      <c r="I5746" s="3">
        <v>42954</v>
      </c>
      <c r="J5746" s="3">
        <v>43000</v>
      </c>
      <c r="K5746" s="8" t="str">
        <f>IF(Sales_Pipeline[[#This Row],[Close_Date]]="","",TEXT(Sales_Pipeline[[#This Row],[Close_Date]],"ddd"))</f>
        <v>Fri</v>
      </c>
      <c r="L5746" s="8" t="str">
        <f>IF(Sales_Pipeline[[#This Row],[Close_Date]]="","",TEXT(Sales_Pipeline[[#This Row],[Close_Date]],"mmm"))</f>
        <v>Sep</v>
      </c>
      <c r="M5746" s="8" t="str">
        <f>IF(Sales_Pipeline[[#This Row],[Close_Date]]="","","Q"&amp;ROUNDUP(MONTH(Sales_Pipeline[[#This Row],[Close_Date]])/3,0))</f>
        <v>Q3</v>
      </c>
      <c r="N5746" s="2" cm="1">
        <f t="array" ref="N5746">IFERROR(_xlfn.IFS(Sales_Pipeline[[#This Row],[Deal_Stage]]="Won",_xlfn.XLOOKUP(Sales_Pipeline[[#This Row],[Product]],Products!$A$2:$A$8,Products!$C$2:$C$8),Sales_Pipeline[[#This Row],[Deal_Stage]]="Lost",_xlfn.XLOOKUP(Sales_Pipeline[[#This Row],[Product]],Products!$A$2:$A$8,Products!$C$2:$C$8)),"")</f>
        <v>4821</v>
      </c>
      <c r="O5746" s="2">
        <v>4722</v>
      </c>
    </row>
    <row r="5747" spans="1:15" x14ac:dyDescent="0.3">
      <c r="A5747" t="s">
        <v>5893</v>
      </c>
      <c r="B5747" t="s">
        <v>36</v>
      </c>
      <c r="C5747" t="str">
        <f>_xlfn.XLOOKUP(Sales_Pipeline[[#This Row],[Sales_Agent]],Sales_Teams[Sales_Agent],Sales_Teams[Manager])</f>
        <v>Celia Rouche</v>
      </c>
      <c r="D5747" t="str">
        <f>_xlfn.XLOOKUP(Sales_Pipeline[[#This Row],[Manager]],Sales_Teams[Manager],Sales_Teams[Regional_Office])</f>
        <v>West</v>
      </c>
      <c r="E5747" t="s">
        <v>55</v>
      </c>
      <c r="F5747" t="s">
        <v>98</v>
      </c>
      <c r="G5747" t="str">
        <f>IFERROR(_xlfn.XLOOKUP(Sales_Pipeline[[#This Row],[Account]],Accounts!$A$2:$A$86,Accounts!$F$2:$F$86),"")</f>
        <v>United States</v>
      </c>
      <c r="H5747" t="s">
        <v>82</v>
      </c>
      <c r="I5747" s="3">
        <v>42954</v>
      </c>
      <c r="J5747" s="3">
        <v>42973</v>
      </c>
      <c r="K5747" s="8" t="str">
        <f>IF(Sales_Pipeline[[#This Row],[Close_Date]]="","",TEXT(Sales_Pipeline[[#This Row],[Close_Date]],"ddd"))</f>
        <v>Sat</v>
      </c>
      <c r="L5747" s="8" t="str">
        <f>IF(Sales_Pipeline[[#This Row],[Close_Date]]="","",TEXT(Sales_Pipeline[[#This Row],[Close_Date]],"mmm"))</f>
        <v>Aug</v>
      </c>
      <c r="M5747" s="8" t="str">
        <f>IF(Sales_Pipeline[[#This Row],[Close_Date]]="","","Q"&amp;ROUNDUP(MONTH(Sales_Pipeline[[#This Row],[Close_Date]])/3,0))</f>
        <v>Q3</v>
      </c>
      <c r="N5747" s="2" cm="1">
        <f t="array" ref="N5747">IFERROR(_xlfn.IFS(Sales_Pipeline[[#This Row],[Deal_Stage]]="Won",_xlfn.XLOOKUP(Sales_Pipeline[[#This Row],[Product]],Products!$A$2:$A$8,Products!$C$2:$C$8),Sales_Pipeline[[#This Row],[Deal_Stage]]="Lost",_xlfn.XLOOKUP(Sales_Pipeline[[#This Row],[Product]],Products!$A$2:$A$8,Products!$C$2:$C$8)),"")</f>
        <v>1096</v>
      </c>
      <c r="O5747" s="2">
        <v>0</v>
      </c>
    </row>
    <row r="5748" spans="1:15" x14ac:dyDescent="0.3">
      <c r="A5748" t="s">
        <v>5894</v>
      </c>
      <c r="B5748" t="s">
        <v>40</v>
      </c>
      <c r="C5748" t="str">
        <f>_xlfn.XLOOKUP(Sales_Pipeline[[#This Row],[Sales_Agent]],Sales_Teams[Sales_Agent],Sales_Teams[Manager])</f>
        <v>Summer Sewald</v>
      </c>
      <c r="D5748" t="str">
        <f>_xlfn.XLOOKUP(Sales_Pipeline[[#This Row],[Manager]],Sales_Teams[Manager],Sales_Teams[Regional_Office])</f>
        <v>West</v>
      </c>
      <c r="E5748" t="s">
        <v>76</v>
      </c>
      <c r="F5748" t="s">
        <v>85</v>
      </c>
      <c r="G5748" t="str">
        <f>IFERROR(_xlfn.XLOOKUP(Sales_Pipeline[[#This Row],[Account]],Accounts!$A$2:$A$86,Accounts!$F$2:$F$86),"")</f>
        <v>Poland</v>
      </c>
      <c r="H5748" t="s">
        <v>57</v>
      </c>
      <c r="I5748" s="3">
        <v>42954</v>
      </c>
      <c r="J5748" s="3">
        <v>42964</v>
      </c>
      <c r="K5748" s="8" t="str">
        <f>IF(Sales_Pipeline[[#This Row],[Close_Date]]="","",TEXT(Sales_Pipeline[[#This Row],[Close_Date]],"ddd"))</f>
        <v>Thu</v>
      </c>
      <c r="L5748" s="8" t="str">
        <f>IF(Sales_Pipeline[[#This Row],[Close_Date]]="","",TEXT(Sales_Pipeline[[#This Row],[Close_Date]],"mmm"))</f>
        <v>Aug</v>
      </c>
      <c r="M5748" s="8" t="str">
        <f>IF(Sales_Pipeline[[#This Row],[Close_Date]]="","","Q"&amp;ROUNDUP(MONTH(Sales_Pipeline[[#This Row],[Close_Date]])/3,0))</f>
        <v>Q3</v>
      </c>
      <c r="N5748" s="2" cm="1">
        <f t="array" ref="N5748">IFERROR(_xlfn.IFS(Sales_Pipeline[[#This Row],[Deal_Stage]]="Won",_xlfn.XLOOKUP(Sales_Pipeline[[#This Row],[Product]],Products!$A$2:$A$8,Products!$C$2:$C$8),Sales_Pipeline[[#This Row],[Deal_Stage]]="Lost",_xlfn.XLOOKUP(Sales_Pipeline[[#This Row],[Product]],Products!$A$2:$A$8,Products!$C$2:$C$8)),"")</f>
        <v>3393</v>
      </c>
      <c r="O5748" s="2">
        <v>3039</v>
      </c>
    </row>
    <row r="5749" spans="1:15" x14ac:dyDescent="0.3">
      <c r="A5749" t="s">
        <v>5895</v>
      </c>
      <c r="B5749" t="s">
        <v>10</v>
      </c>
      <c r="C5749" t="str">
        <f>_xlfn.XLOOKUP(Sales_Pipeline[[#This Row],[Sales_Agent]],Sales_Teams[Sales_Agent],Sales_Teams[Manager])</f>
        <v>Melvin Marxen</v>
      </c>
      <c r="D5749" t="str">
        <f>_xlfn.XLOOKUP(Sales_Pipeline[[#This Row],[Manager]],Sales_Teams[Manager],Sales_Teams[Regional_Office])</f>
        <v>Central</v>
      </c>
      <c r="E5749" t="s">
        <v>55</v>
      </c>
      <c r="F5749" t="s">
        <v>147</v>
      </c>
      <c r="G5749" t="str">
        <f>IFERROR(_xlfn.XLOOKUP(Sales_Pipeline[[#This Row],[Account]],Accounts!$A$2:$A$86,Accounts!$F$2:$F$86),"")</f>
        <v>United States</v>
      </c>
      <c r="H5749" t="s">
        <v>57</v>
      </c>
      <c r="I5749" s="3">
        <v>42954</v>
      </c>
      <c r="J5749" s="3">
        <v>43040</v>
      </c>
      <c r="K5749" s="8" t="str">
        <f>IF(Sales_Pipeline[[#This Row],[Close_Date]]="","",TEXT(Sales_Pipeline[[#This Row],[Close_Date]],"ddd"))</f>
        <v>Wed</v>
      </c>
      <c r="L5749" s="8" t="str">
        <f>IF(Sales_Pipeline[[#This Row],[Close_Date]]="","",TEXT(Sales_Pipeline[[#This Row],[Close_Date]],"mmm"))</f>
        <v>Nov</v>
      </c>
      <c r="M5749" s="8" t="str">
        <f>IF(Sales_Pipeline[[#This Row],[Close_Date]]="","","Q"&amp;ROUNDUP(MONTH(Sales_Pipeline[[#This Row],[Close_Date]])/3,0))</f>
        <v>Q4</v>
      </c>
      <c r="N5749" s="2" cm="1">
        <f t="array" ref="N5749">IFERROR(_xlfn.IFS(Sales_Pipeline[[#This Row],[Deal_Stage]]="Won",_xlfn.XLOOKUP(Sales_Pipeline[[#This Row],[Product]],Products!$A$2:$A$8,Products!$C$2:$C$8),Sales_Pipeline[[#This Row],[Deal_Stage]]="Lost",_xlfn.XLOOKUP(Sales_Pipeline[[#This Row],[Product]],Products!$A$2:$A$8,Products!$C$2:$C$8)),"")</f>
        <v>1096</v>
      </c>
      <c r="O5749" s="2">
        <v>1080</v>
      </c>
    </row>
    <row r="5750" spans="1:15" x14ac:dyDescent="0.3">
      <c r="A5750" t="s">
        <v>5896</v>
      </c>
      <c r="B5750" t="s">
        <v>43</v>
      </c>
      <c r="C5750" t="str">
        <f>_xlfn.XLOOKUP(Sales_Pipeline[[#This Row],[Sales_Agent]],Sales_Teams[Sales_Agent],Sales_Teams[Manager])</f>
        <v>Summer Sewald</v>
      </c>
      <c r="D5750" t="str">
        <f>_xlfn.XLOOKUP(Sales_Pipeline[[#This Row],[Manager]],Sales_Teams[Manager],Sales_Teams[Regional_Office])</f>
        <v>West</v>
      </c>
      <c r="E5750" t="s">
        <v>55</v>
      </c>
      <c r="F5750" t="s">
        <v>328</v>
      </c>
      <c r="G5750" t="str">
        <f>IFERROR(_xlfn.XLOOKUP(Sales_Pipeline[[#This Row],[Account]],Accounts!$A$2:$A$86,Accounts!$F$2:$F$86),"")</f>
        <v>United States</v>
      </c>
      <c r="H5750" t="s">
        <v>82</v>
      </c>
      <c r="I5750" s="3">
        <v>42954</v>
      </c>
      <c r="J5750" s="3">
        <v>43063</v>
      </c>
      <c r="K5750" s="8" t="str">
        <f>IF(Sales_Pipeline[[#This Row],[Close_Date]]="","",TEXT(Sales_Pipeline[[#This Row],[Close_Date]],"ddd"))</f>
        <v>Fri</v>
      </c>
      <c r="L5750" s="8" t="str">
        <f>IF(Sales_Pipeline[[#This Row],[Close_Date]]="","",TEXT(Sales_Pipeline[[#This Row],[Close_Date]],"mmm"))</f>
        <v>Nov</v>
      </c>
      <c r="M5750" s="8" t="str">
        <f>IF(Sales_Pipeline[[#This Row],[Close_Date]]="","","Q"&amp;ROUNDUP(MONTH(Sales_Pipeline[[#This Row],[Close_Date]])/3,0))</f>
        <v>Q4</v>
      </c>
      <c r="N5750" s="2" cm="1">
        <f t="array" ref="N5750">IFERROR(_xlfn.IFS(Sales_Pipeline[[#This Row],[Deal_Stage]]="Won",_xlfn.XLOOKUP(Sales_Pipeline[[#This Row],[Product]],Products!$A$2:$A$8,Products!$C$2:$C$8),Sales_Pipeline[[#This Row],[Deal_Stage]]="Lost",_xlfn.XLOOKUP(Sales_Pipeline[[#This Row],[Product]],Products!$A$2:$A$8,Products!$C$2:$C$8)),"")</f>
        <v>1096</v>
      </c>
      <c r="O5750" s="2">
        <v>0</v>
      </c>
    </row>
    <row r="5751" spans="1:15" x14ac:dyDescent="0.3">
      <c r="A5751" t="s">
        <v>5897</v>
      </c>
      <c r="B5751" t="s">
        <v>8</v>
      </c>
      <c r="C5751" t="str">
        <f>_xlfn.XLOOKUP(Sales_Pipeline[[#This Row],[Sales_Agent]],Sales_Teams[Sales_Agent],Sales_Teams[Manager])</f>
        <v>Dustin Brinkmann</v>
      </c>
      <c r="D5751" t="str">
        <f>_xlfn.XLOOKUP(Sales_Pipeline[[#This Row],[Manager]],Sales_Teams[Manager],Sales_Teams[Regional_Office])</f>
        <v>Central</v>
      </c>
      <c r="E5751" t="s">
        <v>76</v>
      </c>
      <c r="F5751" t="s">
        <v>229</v>
      </c>
      <c r="G5751" t="str">
        <f>IFERROR(_xlfn.XLOOKUP(Sales_Pipeline[[#This Row],[Account]],Accounts!$A$2:$A$86,Accounts!$F$2:$F$86),"")</f>
        <v>Norway</v>
      </c>
      <c r="H5751" t="s">
        <v>57</v>
      </c>
      <c r="I5751" s="3">
        <v>42954</v>
      </c>
      <c r="J5751" s="3">
        <v>43082</v>
      </c>
      <c r="K5751" s="8" t="str">
        <f>IF(Sales_Pipeline[[#This Row],[Close_Date]]="","",TEXT(Sales_Pipeline[[#This Row],[Close_Date]],"ddd"))</f>
        <v>Wed</v>
      </c>
      <c r="L5751" s="8" t="str">
        <f>IF(Sales_Pipeline[[#This Row],[Close_Date]]="","",TEXT(Sales_Pipeline[[#This Row],[Close_Date]],"mmm"))</f>
        <v>Dec</v>
      </c>
      <c r="M5751" s="8" t="str">
        <f>IF(Sales_Pipeline[[#This Row],[Close_Date]]="","","Q"&amp;ROUNDUP(MONTH(Sales_Pipeline[[#This Row],[Close_Date]])/3,0))</f>
        <v>Q4</v>
      </c>
      <c r="N5751" s="2" cm="1">
        <f t="array" ref="N5751">IFERROR(_xlfn.IFS(Sales_Pipeline[[#This Row],[Deal_Stage]]="Won",_xlfn.XLOOKUP(Sales_Pipeline[[#This Row],[Product]],Products!$A$2:$A$8,Products!$C$2:$C$8),Sales_Pipeline[[#This Row],[Deal_Stage]]="Lost",_xlfn.XLOOKUP(Sales_Pipeline[[#This Row],[Product]],Products!$A$2:$A$8,Products!$C$2:$C$8)),"")</f>
        <v>3393</v>
      </c>
      <c r="O5751" s="2">
        <v>3063</v>
      </c>
    </row>
    <row r="5752" spans="1:15" x14ac:dyDescent="0.3">
      <c r="A5752" t="s">
        <v>5898</v>
      </c>
      <c r="B5752" t="s">
        <v>37</v>
      </c>
      <c r="C5752" t="str">
        <f>_xlfn.XLOOKUP(Sales_Pipeline[[#This Row],[Sales_Agent]],Sales_Teams[Sales_Agent],Sales_Teams[Manager])</f>
        <v>Celia Rouche</v>
      </c>
      <c r="D5752" t="str">
        <f>_xlfn.XLOOKUP(Sales_Pipeline[[#This Row],[Manager]],Sales_Teams[Manager],Sales_Teams[Regional_Office])</f>
        <v>West</v>
      </c>
      <c r="E5752" t="s">
        <v>55</v>
      </c>
      <c r="G5752" t="str">
        <f>IFERROR(_xlfn.XLOOKUP(Sales_Pipeline[[#This Row],[Account]],Accounts!$A$2:$A$86,Accounts!$F$2:$F$86),"")</f>
        <v/>
      </c>
      <c r="H5752" t="s">
        <v>77</v>
      </c>
      <c r="I5752" s="3">
        <v>42954</v>
      </c>
      <c r="K5752" s="8" t="str">
        <f>IF(Sales_Pipeline[[#This Row],[Close_Date]]="","",TEXT(Sales_Pipeline[[#This Row],[Close_Date]],"ddd"))</f>
        <v/>
      </c>
      <c r="L5752" s="8" t="str">
        <f>IF(Sales_Pipeline[[#This Row],[Close_Date]]="","",TEXT(Sales_Pipeline[[#This Row],[Close_Date]],"mmm"))</f>
        <v/>
      </c>
      <c r="M5752" s="8" t="str">
        <f>IF(Sales_Pipeline[[#This Row],[Close_Date]]="","","Q"&amp;ROUNDUP(MONTH(Sales_Pipeline[[#This Row],[Close_Date]])/3,0))</f>
        <v/>
      </c>
      <c r="N5752" s="2" t="str" cm="1">
        <f t="array" ref="N5752">IFERROR(_xlfn.IFS(Sales_Pipeline[[#This Row],[Deal_Stage]]="Won",_xlfn.XLOOKUP(Sales_Pipeline[[#This Row],[Product]],Products!$A$2:$A$8,Products!$C$2:$C$8),Sales_Pipeline[[#This Row],[Deal_Stage]]="Lost",_xlfn.XLOOKUP(Sales_Pipeline[[#This Row],[Product]],Products!$A$2:$A$8,Products!$C$2:$C$8)),"")</f>
        <v/>
      </c>
      <c r="O5752" s="2">
        <v>0</v>
      </c>
    </row>
    <row r="5753" spans="1:15" x14ac:dyDescent="0.3">
      <c r="A5753" t="s">
        <v>5899</v>
      </c>
      <c r="B5753" t="s">
        <v>37</v>
      </c>
      <c r="C5753" t="str">
        <f>_xlfn.XLOOKUP(Sales_Pipeline[[#This Row],[Sales_Agent]],Sales_Teams[Sales_Agent],Sales_Teams[Manager])</f>
        <v>Celia Rouche</v>
      </c>
      <c r="D5753" t="str">
        <f>_xlfn.XLOOKUP(Sales_Pipeline[[#This Row],[Manager]],Sales_Teams[Manager],Sales_Teams[Regional_Office])</f>
        <v>West</v>
      </c>
      <c r="E5753" t="s">
        <v>76</v>
      </c>
      <c r="G5753" t="str">
        <f>IFERROR(_xlfn.XLOOKUP(Sales_Pipeline[[#This Row],[Account]],Accounts!$A$2:$A$86,Accounts!$F$2:$F$86),"")</f>
        <v/>
      </c>
      <c r="H5753" t="s">
        <v>77</v>
      </c>
      <c r="I5753" s="3">
        <v>42954</v>
      </c>
      <c r="K5753" s="8" t="str">
        <f>IF(Sales_Pipeline[[#This Row],[Close_Date]]="","",TEXT(Sales_Pipeline[[#This Row],[Close_Date]],"ddd"))</f>
        <v/>
      </c>
      <c r="L5753" s="8" t="str">
        <f>IF(Sales_Pipeline[[#This Row],[Close_Date]]="","",TEXT(Sales_Pipeline[[#This Row],[Close_Date]],"mmm"))</f>
        <v/>
      </c>
      <c r="M5753" s="8" t="str">
        <f>IF(Sales_Pipeline[[#This Row],[Close_Date]]="","","Q"&amp;ROUNDUP(MONTH(Sales_Pipeline[[#This Row],[Close_Date]])/3,0))</f>
        <v/>
      </c>
      <c r="N5753" s="2" t="str" cm="1">
        <f t="array" ref="N5753">IFERROR(_xlfn.IFS(Sales_Pipeline[[#This Row],[Deal_Stage]]="Won",_xlfn.XLOOKUP(Sales_Pipeline[[#This Row],[Product]],Products!$A$2:$A$8,Products!$C$2:$C$8),Sales_Pipeline[[#This Row],[Deal_Stage]]="Lost",_xlfn.XLOOKUP(Sales_Pipeline[[#This Row],[Product]],Products!$A$2:$A$8,Products!$C$2:$C$8)),"")</f>
        <v/>
      </c>
      <c r="O5753" s="2">
        <v>0</v>
      </c>
    </row>
    <row r="5754" spans="1:15" x14ac:dyDescent="0.3">
      <c r="A5754" t="s">
        <v>5900</v>
      </c>
      <c r="B5754" t="s">
        <v>37</v>
      </c>
      <c r="C5754" t="str">
        <f>_xlfn.XLOOKUP(Sales_Pipeline[[#This Row],[Sales_Agent]],Sales_Teams[Sales_Agent],Sales_Teams[Manager])</f>
        <v>Celia Rouche</v>
      </c>
      <c r="D5754" t="str">
        <f>_xlfn.XLOOKUP(Sales_Pipeline[[#This Row],[Manager]],Sales_Teams[Manager],Sales_Teams[Regional_Office])</f>
        <v>West</v>
      </c>
      <c r="E5754" t="s">
        <v>63</v>
      </c>
      <c r="F5754" t="s">
        <v>216</v>
      </c>
      <c r="G5754" t="str">
        <f>IFERROR(_xlfn.XLOOKUP(Sales_Pipeline[[#This Row],[Account]],Accounts!$A$2:$A$86,Accounts!$F$2:$F$86),"")</f>
        <v>United States</v>
      </c>
      <c r="H5754" t="s">
        <v>82</v>
      </c>
      <c r="I5754" s="3">
        <v>42954</v>
      </c>
      <c r="J5754" s="3">
        <v>43056</v>
      </c>
      <c r="K5754" s="8" t="str">
        <f>IF(Sales_Pipeline[[#This Row],[Close_Date]]="","",TEXT(Sales_Pipeline[[#This Row],[Close_Date]],"ddd"))</f>
        <v>Fri</v>
      </c>
      <c r="L5754" s="8" t="str">
        <f>IF(Sales_Pipeline[[#This Row],[Close_Date]]="","",TEXT(Sales_Pipeline[[#This Row],[Close_Date]],"mmm"))</f>
        <v>Nov</v>
      </c>
      <c r="M5754" s="8" t="str">
        <f>IF(Sales_Pipeline[[#This Row],[Close_Date]]="","","Q"&amp;ROUNDUP(MONTH(Sales_Pipeline[[#This Row],[Close_Date]])/3,0))</f>
        <v>Q4</v>
      </c>
      <c r="N5754" s="2" cm="1">
        <f t="array" ref="N5754">IFERROR(_xlfn.IFS(Sales_Pipeline[[#This Row],[Deal_Stage]]="Won",_xlfn.XLOOKUP(Sales_Pipeline[[#This Row],[Product]],Products!$A$2:$A$8,Products!$C$2:$C$8),Sales_Pipeline[[#This Row],[Deal_Stage]]="Lost",_xlfn.XLOOKUP(Sales_Pipeline[[#This Row],[Product]],Products!$A$2:$A$8,Products!$C$2:$C$8)),"")</f>
        <v>550</v>
      </c>
      <c r="O5754" s="2">
        <v>0</v>
      </c>
    </row>
    <row r="5755" spans="1:15" x14ac:dyDescent="0.3">
      <c r="A5755" t="s">
        <v>5901</v>
      </c>
      <c r="B5755" t="s">
        <v>14</v>
      </c>
      <c r="C5755" t="str">
        <f>_xlfn.XLOOKUP(Sales_Pipeline[[#This Row],[Sales_Agent]],Sales_Teams[Sales_Agent],Sales_Teams[Manager])</f>
        <v>Melvin Marxen</v>
      </c>
      <c r="D5755" t="str">
        <f>_xlfn.XLOOKUP(Sales_Pipeline[[#This Row],[Manager]],Sales_Teams[Manager],Sales_Teams[Regional_Office])</f>
        <v>Central</v>
      </c>
      <c r="E5755" t="s">
        <v>55</v>
      </c>
      <c r="F5755" t="s">
        <v>318</v>
      </c>
      <c r="G5755" t="str">
        <f>IFERROR(_xlfn.XLOOKUP(Sales_Pipeline[[#This Row],[Account]],Accounts!$A$2:$A$86,Accounts!$F$2:$F$86),"")</f>
        <v>Kenya</v>
      </c>
      <c r="H5755" t="s">
        <v>77</v>
      </c>
      <c r="I5755" s="3">
        <v>42954</v>
      </c>
      <c r="K5755" s="8" t="str">
        <f>IF(Sales_Pipeline[[#This Row],[Close_Date]]="","",TEXT(Sales_Pipeline[[#This Row],[Close_Date]],"ddd"))</f>
        <v/>
      </c>
      <c r="L5755" s="8" t="str">
        <f>IF(Sales_Pipeline[[#This Row],[Close_Date]]="","",TEXT(Sales_Pipeline[[#This Row],[Close_Date]],"mmm"))</f>
        <v/>
      </c>
      <c r="M5755" s="8" t="str">
        <f>IF(Sales_Pipeline[[#This Row],[Close_Date]]="","","Q"&amp;ROUNDUP(MONTH(Sales_Pipeline[[#This Row],[Close_Date]])/3,0))</f>
        <v/>
      </c>
      <c r="N5755" s="2" t="str" cm="1">
        <f t="array" ref="N5755">IFERROR(_xlfn.IFS(Sales_Pipeline[[#This Row],[Deal_Stage]]="Won",_xlfn.XLOOKUP(Sales_Pipeline[[#This Row],[Product]],Products!$A$2:$A$8,Products!$C$2:$C$8),Sales_Pipeline[[#This Row],[Deal_Stage]]="Lost",_xlfn.XLOOKUP(Sales_Pipeline[[#This Row],[Product]],Products!$A$2:$A$8,Products!$C$2:$C$8)),"")</f>
        <v/>
      </c>
      <c r="O5755" s="2">
        <v>0</v>
      </c>
    </row>
    <row r="5756" spans="1:15" x14ac:dyDescent="0.3">
      <c r="A5756" t="s">
        <v>5902</v>
      </c>
      <c r="B5756" t="s">
        <v>14</v>
      </c>
      <c r="C5756" t="str">
        <f>_xlfn.XLOOKUP(Sales_Pipeline[[#This Row],[Sales_Agent]],Sales_Teams[Sales_Agent],Sales_Teams[Manager])</f>
        <v>Melvin Marxen</v>
      </c>
      <c r="D5756" t="str">
        <f>_xlfn.XLOOKUP(Sales_Pipeline[[#This Row],[Manager]],Sales_Teams[Manager],Sales_Teams[Regional_Office])</f>
        <v>Central</v>
      </c>
      <c r="E5756" t="s">
        <v>8953</v>
      </c>
      <c r="G5756" t="str">
        <f>IFERROR(_xlfn.XLOOKUP(Sales_Pipeline[[#This Row],[Account]],Accounts!$A$2:$A$86,Accounts!$F$2:$F$86),"")</f>
        <v/>
      </c>
      <c r="H5756" t="s">
        <v>77</v>
      </c>
      <c r="I5756" s="3">
        <v>42954</v>
      </c>
      <c r="K5756" s="8" t="str">
        <f>IF(Sales_Pipeline[[#This Row],[Close_Date]]="","",TEXT(Sales_Pipeline[[#This Row],[Close_Date]],"ddd"))</f>
        <v/>
      </c>
      <c r="L5756" s="8" t="str">
        <f>IF(Sales_Pipeline[[#This Row],[Close_Date]]="","",TEXT(Sales_Pipeline[[#This Row],[Close_Date]],"mmm"))</f>
        <v/>
      </c>
      <c r="M5756" s="8" t="str">
        <f>IF(Sales_Pipeline[[#This Row],[Close_Date]]="","","Q"&amp;ROUNDUP(MONTH(Sales_Pipeline[[#This Row],[Close_Date]])/3,0))</f>
        <v/>
      </c>
      <c r="N5756" s="2" t="str" cm="1">
        <f t="array" ref="N5756">IFERROR(_xlfn.IFS(Sales_Pipeline[[#This Row],[Deal_Stage]]="Won",_xlfn.XLOOKUP(Sales_Pipeline[[#This Row],[Product]],Products!$A$2:$A$8,Products!$C$2:$C$8),Sales_Pipeline[[#This Row],[Deal_Stage]]="Lost",_xlfn.XLOOKUP(Sales_Pipeline[[#This Row],[Product]],Products!$A$2:$A$8,Products!$C$2:$C$8)),"")</f>
        <v/>
      </c>
      <c r="O5756" s="2">
        <v>0</v>
      </c>
    </row>
    <row r="5757" spans="1:15" x14ac:dyDescent="0.3">
      <c r="A5757" t="s">
        <v>5903</v>
      </c>
      <c r="B5757" t="s">
        <v>32</v>
      </c>
      <c r="C5757" t="str">
        <f>_xlfn.XLOOKUP(Sales_Pipeline[[#This Row],[Sales_Agent]],Sales_Teams[Sales_Agent],Sales_Teams[Manager])</f>
        <v>Celia Rouche</v>
      </c>
      <c r="D5757" t="str">
        <f>_xlfn.XLOOKUP(Sales_Pipeline[[#This Row],[Manager]],Sales_Teams[Manager],Sales_Teams[Regional_Office])</f>
        <v>West</v>
      </c>
      <c r="E5757" t="s">
        <v>63</v>
      </c>
      <c r="G5757" t="str">
        <f>IFERROR(_xlfn.XLOOKUP(Sales_Pipeline[[#This Row],[Account]],Accounts!$A$2:$A$86,Accounts!$F$2:$F$86),"")</f>
        <v/>
      </c>
      <c r="H5757" t="s">
        <v>77</v>
      </c>
      <c r="I5757" s="3">
        <v>42954</v>
      </c>
      <c r="K5757" s="8" t="str">
        <f>IF(Sales_Pipeline[[#This Row],[Close_Date]]="","",TEXT(Sales_Pipeline[[#This Row],[Close_Date]],"ddd"))</f>
        <v/>
      </c>
      <c r="L5757" s="8" t="str">
        <f>IF(Sales_Pipeline[[#This Row],[Close_Date]]="","",TEXT(Sales_Pipeline[[#This Row],[Close_Date]],"mmm"))</f>
        <v/>
      </c>
      <c r="M5757" s="8" t="str">
        <f>IF(Sales_Pipeline[[#This Row],[Close_Date]]="","","Q"&amp;ROUNDUP(MONTH(Sales_Pipeline[[#This Row],[Close_Date]])/3,0))</f>
        <v/>
      </c>
      <c r="N5757" s="2" t="str" cm="1">
        <f t="array" ref="N5757">IFERROR(_xlfn.IFS(Sales_Pipeline[[#This Row],[Deal_Stage]]="Won",_xlfn.XLOOKUP(Sales_Pipeline[[#This Row],[Product]],Products!$A$2:$A$8,Products!$C$2:$C$8),Sales_Pipeline[[#This Row],[Deal_Stage]]="Lost",_xlfn.XLOOKUP(Sales_Pipeline[[#This Row],[Product]],Products!$A$2:$A$8,Products!$C$2:$C$8)),"")</f>
        <v/>
      </c>
      <c r="O5757" s="2">
        <v>0</v>
      </c>
    </row>
    <row r="5758" spans="1:15" x14ac:dyDescent="0.3">
      <c r="A5758" t="s">
        <v>5904</v>
      </c>
      <c r="B5758" t="s">
        <v>32</v>
      </c>
      <c r="C5758" t="str">
        <f>_xlfn.XLOOKUP(Sales_Pipeline[[#This Row],[Sales_Agent]],Sales_Teams[Sales_Agent],Sales_Teams[Manager])</f>
        <v>Celia Rouche</v>
      </c>
      <c r="D5758" t="str">
        <f>_xlfn.XLOOKUP(Sales_Pipeline[[#This Row],[Manager]],Sales_Teams[Manager],Sales_Teams[Regional_Office])</f>
        <v>West</v>
      </c>
      <c r="E5758" t="s">
        <v>61</v>
      </c>
      <c r="F5758" t="s">
        <v>70</v>
      </c>
      <c r="G5758" t="str">
        <f>IFERROR(_xlfn.XLOOKUP(Sales_Pipeline[[#This Row],[Account]],Accounts!$A$2:$A$86,Accounts!$F$2:$F$86),"")</f>
        <v>United States</v>
      </c>
      <c r="H5758" t="s">
        <v>82</v>
      </c>
      <c r="I5758" s="3">
        <v>42954</v>
      </c>
      <c r="J5758" s="3">
        <v>42960</v>
      </c>
      <c r="K5758" s="8" t="str">
        <f>IF(Sales_Pipeline[[#This Row],[Close_Date]]="","",TEXT(Sales_Pipeline[[#This Row],[Close_Date]],"ddd"))</f>
        <v>Sun</v>
      </c>
      <c r="L5758" s="8" t="str">
        <f>IF(Sales_Pipeline[[#This Row],[Close_Date]]="","",TEXT(Sales_Pipeline[[#This Row],[Close_Date]],"mmm"))</f>
        <v>Aug</v>
      </c>
      <c r="M5758" s="8" t="str">
        <f>IF(Sales_Pipeline[[#This Row],[Close_Date]]="","","Q"&amp;ROUNDUP(MONTH(Sales_Pipeline[[#This Row],[Close_Date]])/3,0))</f>
        <v>Q3</v>
      </c>
      <c r="N5758" s="2" cm="1">
        <f t="array" ref="N5758">IFERROR(_xlfn.IFS(Sales_Pipeline[[#This Row],[Deal_Stage]]="Won",_xlfn.XLOOKUP(Sales_Pipeline[[#This Row],[Product]],Products!$A$2:$A$8,Products!$C$2:$C$8),Sales_Pipeline[[#This Row],[Deal_Stage]]="Lost",_xlfn.XLOOKUP(Sales_Pipeline[[#This Row],[Product]],Products!$A$2:$A$8,Products!$C$2:$C$8)),"")</f>
        <v>55</v>
      </c>
      <c r="O5758" s="2">
        <v>0</v>
      </c>
    </row>
    <row r="5759" spans="1:15" x14ac:dyDescent="0.3">
      <c r="A5759" t="s">
        <v>5905</v>
      </c>
      <c r="B5759" t="s">
        <v>17</v>
      </c>
      <c r="C5759" t="str">
        <f>_xlfn.XLOOKUP(Sales_Pipeline[[#This Row],[Sales_Agent]],Sales_Teams[Sales_Agent],Sales_Teams[Manager])</f>
        <v>Cara Losch</v>
      </c>
      <c r="D5759" t="str">
        <f>_xlfn.XLOOKUP(Sales_Pipeline[[#This Row],[Manager]],Sales_Teams[Manager],Sales_Teams[Regional_Office])</f>
        <v>East</v>
      </c>
      <c r="E5759" t="s">
        <v>61</v>
      </c>
      <c r="F5759" t="s">
        <v>123</v>
      </c>
      <c r="G5759" t="str">
        <f>IFERROR(_xlfn.XLOOKUP(Sales_Pipeline[[#This Row],[Account]],Accounts!$A$2:$A$86,Accounts!$F$2:$F$86),"")</f>
        <v>United States</v>
      </c>
      <c r="H5759" t="s">
        <v>57</v>
      </c>
      <c r="I5759" s="3">
        <v>42954</v>
      </c>
      <c r="J5759" s="3">
        <v>43043</v>
      </c>
      <c r="K5759" s="8" t="str">
        <f>IF(Sales_Pipeline[[#This Row],[Close_Date]]="","",TEXT(Sales_Pipeline[[#This Row],[Close_Date]],"ddd"))</f>
        <v>Sat</v>
      </c>
      <c r="L5759" s="8" t="str">
        <f>IF(Sales_Pipeline[[#This Row],[Close_Date]]="","",TEXT(Sales_Pipeline[[#This Row],[Close_Date]],"mmm"))</f>
        <v>Nov</v>
      </c>
      <c r="M5759" s="8" t="str">
        <f>IF(Sales_Pipeline[[#This Row],[Close_Date]]="","","Q"&amp;ROUNDUP(MONTH(Sales_Pipeline[[#This Row],[Close_Date]])/3,0))</f>
        <v>Q4</v>
      </c>
      <c r="N5759" s="2" cm="1">
        <f t="array" ref="N5759">IFERROR(_xlfn.IFS(Sales_Pipeline[[#This Row],[Deal_Stage]]="Won",_xlfn.XLOOKUP(Sales_Pipeline[[#This Row],[Product]],Products!$A$2:$A$8,Products!$C$2:$C$8),Sales_Pipeline[[#This Row],[Deal_Stage]]="Lost",_xlfn.XLOOKUP(Sales_Pipeline[[#This Row],[Product]],Products!$A$2:$A$8,Products!$C$2:$C$8)),"")</f>
        <v>55</v>
      </c>
      <c r="O5759" s="2">
        <v>52</v>
      </c>
    </row>
    <row r="5760" spans="1:15" x14ac:dyDescent="0.3">
      <c r="A5760" t="s">
        <v>5906</v>
      </c>
      <c r="B5760" t="s">
        <v>17</v>
      </c>
      <c r="C5760" t="str">
        <f>_xlfn.XLOOKUP(Sales_Pipeline[[#This Row],[Sales_Agent]],Sales_Teams[Sales_Agent],Sales_Teams[Manager])</f>
        <v>Cara Losch</v>
      </c>
      <c r="D5760" t="str">
        <f>_xlfn.XLOOKUP(Sales_Pipeline[[#This Row],[Manager]],Sales_Teams[Manager],Sales_Teams[Regional_Office])</f>
        <v>East</v>
      </c>
      <c r="E5760" t="s">
        <v>61</v>
      </c>
      <c r="F5760" t="s">
        <v>760</v>
      </c>
      <c r="G5760" t="str">
        <f>IFERROR(_xlfn.XLOOKUP(Sales_Pipeline[[#This Row],[Account]],Accounts!$A$2:$A$86,Accounts!$F$2:$F$86),"")</f>
        <v>United States</v>
      </c>
      <c r="H5760" t="s">
        <v>57</v>
      </c>
      <c r="I5760" s="3">
        <v>42954</v>
      </c>
      <c r="J5760" s="3">
        <v>43048</v>
      </c>
      <c r="K5760" s="8" t="str">
        <f>IF(Sales_Pipeline[[#This Row],[Close_Date]]="","",TEXT(Sales_Pipeline[[#This Row],[Close_Date]],"ddd"))</f>
        <v>Thu</v>
      </c>
      <c r="L5760" s="8" t="str">
        <f>IF(Sales_Pipeline[[#This Row],[Close_Date]]="","",TEXT(Sales_Pipeline[[#This Row],[Close_Date]],"mmm"))</f>
        <v>Nov</v>
      </c>
      <c r="M5760" s="8" t="str">
        <f>IF(Sales_Pipeline[[#This Row],[Close_Date]]="","","Q"&amp;ROUNDUP(MONTH(Sales_Pipeline[[#This Row],[Close_Date]])/3,0))</f>
        <v>Q4</v>
      </c>
      <c r="N5760" s="2" cm="1">
        <f t="array" ref="N5760">IFERROR(_xlfn.IFS(Sales_Pipeline[[#This Row],[Deal_Stage]]="Won",_xlfn.XLOOKUP(Sales_Pipeline[[#This Row],[Product]],Products!$A$2:$A$8,Products!$C$2:$C$8),Sales_Pipeline[[#This Row],[Deal_Stage]]="Lost",_xlfn.XLOOKUP(Sales_Pipeline[[#This Row],[Product]],Products!$A$2:$A$8,Products!$C$2:$C$8)),"")</f>
        <v>55</v>
      </c>
      <c r="O5760" s="2">
        <v>51</v>
      </c>
    </row>
    <row r="5761" spans="1:15" x14ac:dyDescent="0.3">
      <c r="A5761" t="s">
        <v>5907</v>
      </c>
      <c r="B5761" t="s">
        <v>44</v>
      </c>
      <c r="C5761" t="str">
        <f>_xlfn.XLOOKUP(Sales_Pipeline[[#This Row],[Sales_Agent]],Sales_Teams[Sales_Agent],Sales_Teams[Manager])</f>
        <v>Summer Sewald</v>
      </c>
      <c r="D5761" t="str">
        <f>_xlfn.XLOOKUP(Sales_Pipeline[[#This Row],[Manager]],Sales_Teams[Manager],Sales_Teams[Regional_Office])</f>
        <v>West</v>
      </c>
      <c r="E5761" t="s">
        <v>8953</v>
      </c>
      <c r="F5761" t="s">
        <v>234</v>
      </c>
      <c r="G5761" t="str">
        <f>IFERROR(_xlfn.XLOOKUP(Sales_Pipeline[[#This Row],[Account]],Accounts!$A$2:$A$86,Accounts!$F$2:$F$86),"")</f>
        <v>United States</v>
      </c>
      <c r="H5761" t="s">
        <v>57</v>
      </c>
      <c r="I5761" s="3">
        <v>42954</v>
      </c>
      <c r="J5761" s="3">
        <v>43066</v>
      </c>
      <c r="K5761" s="8" t="str">
        <f>IF(Sales_Pipeline[[#This Row],[Close_Date]]="","",TEXT(Sales_Pipeline[[#This Row],[Close_Date]],"ddd"))</f>
        <v>Mon</v>
      </c>
      <c r="L5761" s="8" t="str">
        <f>IF(Sales_Pipeline[[#This Row],[Close_Date]]="","",TEXT(Sales_Pipeline[[#This Row],[Close_Date]],"mmm"))</f>
        <v>Nov</v>
      </c>
      <c r="M5761" s="8" t="str">
        <f>IF(Sales_Pipeline[[#This Row],[Close_Date]]="","","Q"&amp;ROUNDUP(MONTH(Sales_Pipeline[[#This Row],[Close_Date]])/3,0))</f>
        <v>Q4</v>
      </c>
      <c r="N5761" s="2" cm="1">
        <f t="array" ref="N5761">IFERROR(_xlfn.IFS(Sales_Pipeline[[#This Row],[Deal_Stage]]="Won",_xlfn.XLOOKUP(Sales_Pipeline[[#This Row],[Product]],Products!$A$2:$A$8,Products!$C$2:$C$8),Sales_Pipeline[[#This Row],[Deal_Stage]]="Lost",_xlfn.XLOOKUP(Sales_Pipeline[[#This Row],[Product]],Products!$A$2:$A$8,Products!$C$2:$C$8)),"")</f>
        <v>4821</v>
      </c>
      <c r="O5761" s="2">
        <v>4480</v>
      </c>
    </row>
    <row r="5762" spans="1:15" x14ac:dyDescent="0.3">
      <c r="A5762" t="s">
        <v>5908</v>
      </c>
      <c r="B5762" t="s">
        <v>3</v>
      </c>
      <c r="C5762" t="str">
        <f>_xlfn.XLOOKUP(Sales_Pipeline[[#This Row],[Sales_Agent]],Sales_Teams[Sales_Agent],Sales_Teams[Manager])</f>
        <v>Dustin Brinkmann</v>
      </c>
      <c r="D5762" t="str">
        <f>_xlfn.XLOOKUP(Sales_Pipeline[[#This Row],[Manager]],Sales_Teams[Manager],Sales_Teams[Regional_Office])</f>
        <v>Central</v>
      </c>
      <c r="E5762" t="s">
        <v>61</v>
      </c>
      <c r="F5762" t="s">
        <v>118</v>
      </c>
      <c r="G5762" t="str">
        <f>IFERROR(_xlfn.XLOOKUP(Sales_Pipeline[[#This Row],[Account]],Accounts!$A$2:$A$86,Accounts!$F$2:$F$86),"")</f>
        <v>United States</v>
      </c>
      <c r="H5762" t="s">
        <v>57</v>
      </c>
      <c r="I5762" s="3">
        <v>42955</v>
      </c>
      <c r="J5762" s="3">
        <v>42965</v>
      </c>
      <c r="K5762" s="8" t="str">
        <f>IF(Sales_Pipeline[[#This Row],[Close_Date]]="","",TEXT(Sales_Pipeline[[#This Row],[Close_Date]],"ddd"))</f>
        <v>Fri</v>
      </c>
      <c r="L5762" s="8" t="str">
        <f>IF(Sales_Pipeline[[#This Row],[Close_Date]]="","",TEXT(Sales_Pipeline[[#This Row],[Close_Date]],"mmm"))</f>
        <v>Aug</v>
      </c>
      <c r="M5762" s="8" t="str">
        <f>IF(Sales_Pipeline[[#This Row],[Close_Date]]="","","Q"&amp;ROUNDUP(MONTH(Sales_Pipeline[[#This Row],[Close_Date]])/3,0))</f>
        <v>Q3</v>
      </c>
      <c r="N5762" s="2" cm="1">
        <f t="array" ref="N5762">IFERROR(_xlfn.IFS(Sales_Pipeline[[#This Row],[Deal_Stage]]="Won",_xlfn.XLOOKUP(Sales_Pipeline[[#This Row],[Product]],Products!$A$2:$A$8,Products!$C$2:$C$8),Sales_Pipeline[[#This Row],[Deal_Stage]]="Lost",_xlfn.XLOOKUP(Sales_Pipeline[[#This Row],[Product]],Products!$A$2:$A$8,Products!$C$2:$C$8)),"")</f>
        <v>55</v>
      </c>
      <c r="O5762" s="2">
        <v>53</v>
      </c>
    </row>
    <row r="5763" spans="1:15" x14ac:dyDescent="0.3">
      <c r="A5763" t="s">
        <v>5909</v>
      </c>
      <c r="B5763" t="s">
        <v>27</v>
      </c>
      <c r="C5763" t="str">
        <f>_xlfn.XLOOKUP(Sales_Pipeline[[#This Row],[Sales_Agent]],Sales_Teams[Sales_Agent],Sales_Teams[Manager])</f>
        <v>Rocco Neubert</v>
      </c>
      <c r="D5763" t="str">
        <f>_xlfn.XLOOKUP(Sales_Pipeline[[#This Row],[Manager]],Sales_Teams[Manager],Sales_Teams[Regional_Office])</f>
        <v>East</v>
      </c>
      <c r="E5763" t="s">
        <v>63</v>
      </c>
      <c r="F5763" t="s">
        <v>96</v>
      </c>
      <c r="G5763" t="str">
        <f>IFERROR(_xlfn.XLOOKUP(Sales_Pipeline[[#This Row],[Account]],Accounts!$A$2:$A$86,Accounts!$F$2:$F$86),"")</f>
        <v>United States</v>
      </c>
      <c r="H5763" t="s">
        <v>57</v>
      </c>
      <c r="I5763" s="3">
        <v>42955</v>
      </c>
      <c r="J5763" s="3">
        <v>42974</v>
      </c>
      <c r="K5763" s="8" t="str">
        <f>IF(Sales_Pipeline[[#This Row],[Close_Date]]="","",TEXT(Sales_Pipeline[[#This Row],[Close_Date]],"ddd"))</f>
        <v>Sun</v>
      </c>
      <c r="L5763" s="8" t="str">
        <f>IF(Sales_Pipeline[[#This Row],[Close_Date]]="","",TEXT(Sales_Pipeline[[#This Row],[Close_Date]],"mmm"))</f>
        <v>Aug</v>
      </c>
      <c r="M5763" s="8" t="str">
        <f>IF(Sales_Pipeline[[#This Row],[Close_Date]]="","","Q"&amp;ROUNDUP(MONTH(Sales_Pipeline[[#This Row],[Close_Date]])/3,0))</f>
        <v>Q3</v>
      </c>
      <c r="N5763" s="2" cm="1">
        <f t="array" ref="N5763">IFERROR(_xlfn.IFS(Sales_Pipeline[[#This Row],[Deal_Stage]]="Won",_xlfn.XLOOKUP(Sales_Pipeline[[#This Row],[Product]],Products!$A$2:$A$8,Products!$C$2:$C$8),Sales_Pipeline[[#This Row],[Deal_Stage]]="Lost",_xlfn.XLOOKUP(Sales_Pipeline[[#This Row],[Product]],Products!$A$2:$A$8,Products!$C$2:$C$8)),"")</f>
        <v>550</v>
      </c>
      <c r="O5763" s="2">
        <v>582</v>
      </c>
    </row>
    <row r="5764" spans="1:15" x14ac:dyDescent="0.3">
      <c r="A5764" t="s">
        <v>5910</v>
      </c>
      <c r="B5764" t="s">
        <v>6</v>
      </c>
      <c r="C5764" t="str">
        <f>_xlfn.XLOOKUP(Sales_Pipeline[[#This Row],[Sales_Agent]],Sales_Teams[Sales_Agent],Sales_Teams[Manager])</f>
        <v>Dustin Brinkmann</v>
      </c>
      <c r="D5764" t="str">
        <f>_xlfn.XLOOKUP(Sales_Pipeline[[#This Row],[Manager]],Sales_Teams[Manager],Sales_Teams[Regional_Office])</f>
        <v>Central</v>
      </c>
      <c r="E5764" t="s">
        <v>76</v>
      </c>
      <c r="G5764" t="str">
        <f>IFERROR(_xlfn.XLOOKUP(Sales_Pipeline[[#This Row],[Account]],Accounts!$A$2:$A$86,Accounts!$F$2:$F$86),"")</f>
        <v/>
      </c>
      <c r="H5764" t="s">
        <v>77</v>
      </c>
      <c r="I5764" s="3">
        <v>42955</v>
      </c>
      <c r="K5764" s="8" t="str">
        <f>IF(Sales_Pipeline[[#This Row],[Close_Date]]="","",TEXT(Sales_Pipeline[[#This Row],[Close_Date]],"ddd"))</f>
        <v/>
      </c>
      <c r="L5764" s="8" t="str">
        <f>IF(Sales_Pipeline[[#This Row],[Close_Date]]="","",TEXT(Sales_Pipeline[[#This Row],[Close_Date]],"mmm"))</f>
        <v/>
      </c>
      <c r="M5764" s="8" t="str">
        <f>IF(Sales_Pipeline[[#This Row],[Close_Date]]="","","Q"&amp;ROUNDUP(MONTH(Sales_Pipeline[[#This Row],[Close_Date]])/3,0))</f>
        <v/>
      </c>
      <c r="N5764" s="2" t="str" cm="1">
        <f t="array" ref="N5764">IFERROR(_xlfn.IFS(Sales_Pipeline[[#This Row],[Deal_Stage]]="Won",_xlfn.XLOOKUP(Sales_Pipeline[[#This Row],[Product]],Products!$A$2:$A$8,Products!$C$2:$C$8),Sales_Pipeline[[#This Row],[Deal_Stage]]="Lost",_xlfn.XLOOKUP(Sales_Pipeline[[#This Row],[Product]],Products!$A$2:$A$8,Products!$C$2:$C$8)),"")</f>
        <v/>
      </c>
      <c r="O5764" s="2">
        <v>0</v>
      </c>
    </row>
    <row r="5765" spans="1:15" x14ac:dyDescent="0.3">
      <c r="A5765" t="s">
        <v>5911</v>
      </c>
      <c r="B5765" t="s">
        <v>6</v>
      </c>
      <c r="C5765" t="str">
        <f>_xlfn.XLOOKUP(Sales_Pipeline[[#This Row],[Sales_Agent]],Sales_Teams[Sales_Agent],Sales_Teams[Manager])</f>
        <v>Dustin Brinkmann</v>
      </c>
      <c r="D5765" t="str">
        <f>_xlfn.XLOOKUP(Sales_Pipeline[[#This Row],[Manager]],Sales_Teams[Manager],Sales_Teams[Regional_Office])</f>
        <v>Central</v>
      </c>
      <c r="E5765" t="s">
        <v>84</v>
      </c>
      <c r="F5765" t="s">
        <v>56</v>
      </c>
      <c r="G5765" t="str">
        <f>IFERROR(_xlfn.XLOOKUP(Sales_Pipeline[[#This Row],[Account]],Accounts!$A$2:$A$86,Accounts!$F$2:$F$86),"")</f>
        <v>United States</v>
      </c>
      <c r="H5765" t="s">
        <v>82</v>
      </c>
      <c r="I5765" s="3">
        <v>42955</v>
      </c>
      <c r="J5765" s="3">
        <v>43040</v>
      </c>
      <c r="K5765" s="8" t="str">
        <f>IF(Sales_Pipeline[[#This Row],[Close_Date]]="","",TEXT(Sales_Pipeline[[#This Row],[Close_Date]],"ddd"))</f>
        <v>Wed</v>
      </c>
      <c r="L5765" s="8" t="str">
        <f>IF(Sales_Pipeline[[#This Row],[Close_Date]]="","",TEXT(Sales_Pipeline[[#This Row],[Close_Date]],"mmm"))</f>
        <v>Nov</v>
      </c>
      <c r="M5765" s="8" t="str">
        <f>IF(Sales_Pipeline[[#This Row],[Close_Date]]="","","Q"&amp;ROUNDUP(MONTH(Sales_Pipeline[[#This Row],[Close_Date]])/3,0))</f>
        <v>Q4</v>
      </c>
      <c r="N5765" s="2" cm="1">
        <f t="array" ref="N5765">IFERROR(_xlfn.IFS(Sales_Pipeline[[#This Row],[Deal_Stage]]="Won",_xlfn.XLOOKUP(Sales_Pipeline[[#This Row],[Product]],Products!$A$2:$A$8,Products!$C$2:$C$8),Sales_Pipeline[[#This Row],[Deal_Stage]]="Lost",_xlfn.XLOOKUP(Sales_Pipeline[[#This Row],[Product]],Products!$A$2:$A$8,Products!$C$2:$C$8)),"")</f>
        <v>5482</v>
      </c>
      <c r="O5765" s="2">
        <v>0</v>
      </c>
    </row>
    <row r="5766" spans="1:15" x14ac:dyDescent="0.3">
      <c r="A5766" t="s">
        <v>5912</v>
      </c>
      <c r="B5766" t="s">
        <v>6</v>
      </c>
      <c r="C5766" t="str">
        <f>_xlfn.XLOOKUP(Sales_Pipeline[[#This Row],[Sales_Agent]],Sales_Teams[Sales_Agent],Sales_Teams[Manager])</f>
        <v>Dustin Brinkmann</v>
      </c>
      <c r="D5766" t="str">
        <f>_xlfn.XLOOKUP(Sales_Pipeline[[#This Row],[Manager]],Sales_Teams[Manager],Sales_Teams[Regional_Office])</f>
        <v>Central</v>
      </c>
      <c r="E5766" t="s">
        <v>76</v>
      </c>
      <c r="F5766" t="s">
        <v>105</v>
      </c>
      <c r="G5766" t="str">
        <f>IFERROR(_xlfn.XLOOKUP(Sales_Pipeline[[#This Row],[Account]],Accounts!$A$2:$A$86,Accounts!$F$2:$F$86),"")</f>
        <v>United States</v>
      </c>
      <c r="H5766" t="s">
        <v>57</v>
      </c>
      <c r="I5766" s="3">
        <v>42955</v>
      </c>
      <c r="J5766" s="3">
        <v>43047</v>
      </c>
      <c r="K5766" s="8" t="str">
        <f>IF(Sales_Pipeline[[#This Row],[Close_Date]]="","",TEXT(Sales_Pipeline[[#This Row],[Close_Date]],"ddd"))</f>
        <v>Wed</v>
      </c>
      <c r="L5766" s="8" t="str">
        <f>IF(Sales_Pipeline[[#This Row],[Close_Date]]="","",TEXT(Sales_Pipeline[[#This Row],[Close_Date]],"mmm"))</f>
        <v>Nov</v>
      </c>
      <c r="M5766" s="8" t="str">
        <f>IF(Sales_Pipeline[[#This Row],[Close_Date]]="","","Q"&amp;ROUNDUP(MONTH(Sales_Pipeline[[#This Row],[Close_Date]])/3,0))</f>
        <v>Q4</v>
      </c>
      <c r="N5766" s="2" cm="1">
        <f t="array" ref="N5766">IFERROR(_xlfn.IFS(Sales_Pipeline[[#This Row],[Deal_Stage]]="Won",_xlfn.XLOOKUP(Sales_Pipeline[[#This Row],[Product]],Products!$A$2:$A$8,Products!$C$2:$C$8),Sales_Pipeline[[#This Row],[Deal_Stage]]="Lost",_xlfn.XLOOKUP(Sales_Pipeline[[#This Row],[Product]],Products!$A$2:$A$8,Products!$C$2:$C$8)),"")</f>
        <v>3393</v>
      </c>
      <c r="O5766" s="2">
        <v>3354</v>
      </c>
    </row>
    <row r="5767" spans="1:15" x14ac:dyDescent="0.3">
      <c r="A5767" t="s">
        <v>5913</v>
      </c>
      <c r="B5767" t="s">
        <v>25</v>
      </c>
      <c r="C5767" t="str">
        <f>_xlfn.XLOOKUP(Sales_Pipeline[[#This Row],[Sales_Agent]],Sales_Teams[Sales_Agent],Sales_Teams[Manager])</f>
        <v>Rocco Neubert</v>
      </c>
      <c r="D5767" t="str">
        <f>_xlfn.XLOOKUP(Sales_Pipeline[[#This Row],[Manager]],Sales_Teams[Manager],Sales_Teams[Regional_Office])</f>
        <v>East</v>
      </c>
      <c r="E5767" t="s">
        <v>76</v>
      </c>
      <c r="F5767" t="s">
        <v>425</v>
      </c>
      <c r="G5767" t="str">
        <f>IFERROR(_xlfn.XLOOKUP(Sales_Pipeline[[#This Row],[Account]],Accounts!$A$2:$A$86,Accounts!$F$2:$F$86),"")</f>
        <v>United States</v>
      </c>
      <c r="H5767" t="s">
        <v>82</v>
      </c>
      <c r="I5767" s="3">
        <v>42955</v>
      </c>
      <c r="J5767" s="3">
        <v>42956</v>
      </c>
      <c r="K5767" s="8" t="str">
        <f>IF(Sales_Pipeline[[#This Row],[Close_Date]]="","",TEXT(Sales_Pipeline[[#This Row],[Close_Date]],"ddd"))</f>
        <v>Wed</v>
      </c>
      <c r="L5767" s="8" t="str">
        <f>IF(Sales_Pipeline[[#This Row],[Close_Date]]="","",TEXT(Sales_Pipeline[[#This Row],[Close_Date]],"mmm"))</f>
        <v>Aug</v>
      </c>
      <c r="M5767" s="8" t="str">
        <f>IF(Sales_Pipeline[[#This Row],[Close_Date]]="","","Q"&amp;ROUNDUP(MONTH(Sales_Pipeline[[#This Row],[Close_Date]])/3,0))</f>
        <v>Q3</v>
      </c>
      <c r="N5767" s="2" cm="1">
        <f t="array" ref="N5767">IFERROR(_xlfn.IFS(Sales_Pipeline[[#This Row],[Deal_Stage]]="Won",_xlfn.XLOOKUP(Sales_Pipeline[[#This Row],[Product]],Products!$A$2:$A$8,Products!$C$2:$C$8),Sales_Pipeline[[#This Row],[Deal_Stage]]="Lost",_xlfn.XLOOKUP(Sales_Pipeline[[#This Row],[Product]],Products!$A$2:$A$8,Products!$C$2:$C$8)),"")</f>
        <v>3393</v>
      </c>
      <c r="O5767" s="2">
        <v>0</v>
      </c>
    </row>
    <row r="5768" spans="1:15" x14ac:dyDescent="0.3">
      <c r="A5768" t="s">
        <v>5914</v>
      </c>
      <c r="B5768" t="s">
        <v>25</v>
      </c>
      <c r="C5768" t="str">
        <f>_xlfn.XLOOKUP(Sales_Pipeline[[#This Row],[Sales_Agent]],Sales_Teams[Sales_Agent],Sales_Teams[Manager])</f>
        <v>Rocco Neubert</v>
      </c>
      <c r="D5768" t="str">
        <f>_xlfn.XLOOKUP(Sales_Pipeline[[#This Row],[Manager]],Sales_Teams[Manager],Sales_Teams[Regional_Office])</f>
        <v>East</v>
      </c>
      <c r="E5768" t="s">
        <v>55</v>
      </c>
      <c r="F5768" t="s">
        <v>216</v>
      </c>
      <c r="G5768" t="str">
        <f>IFERROR(_xlfn.XLOOKUP(Sales_Pipeline[[#This Row],[Account]],Accounts!$A$2:$A$86,Accounts!$F$2:$F$86),"")</f>
        <v>United States</v>
      </c>
      <c r="H5768" t="s">
        <v>57</v>
      </c>
      <c r="I5768" s="3">
        <v>42955</v>
      </c>
      <c r="J5768" s="3">
        <v>43091</v>
      </c>
      <c r="K5768" s="8" t="str">
        <f>IF(Sales_Pipeline[[#This Row],[Close_Date]]="","",TEXT(Sales_Pipeline[[#This Row],[Close_Date]],"ddd"))</f>
        <v>Fri</v>
      </c>
      <c r="L5768" s="8" t="str">
        <f>IF(Sales_Pipeline[[#This Row],[Close_Date]]="","",TEXT(Sales_Pipeline[[#This Row],[Close_Date]],"mmm"))</f>
        <v>Dec</v>
      </c>
      <c r="M5768" s="8" t="str">
        <f>IF(Sales_Pipeline[[#This Row],[Close_Date]]="","","Q"&amp;ROUNDUP(MONTH(Sales_Pipeline[[#This Row],[Close_Date]])/3,0))</f>
        <v>Q4</v>
      </c>
      <c r="N5768" s="2" cm="1">
        <f t="array" ref="N5768">IFERROR(_xlfn.IFS(Sales_Pipeline[[#This Row],[Deal_Stage]]="Won",_xlfn.XLOOKUP(Sales_Pipeline[[#This Row],[Product]],Products!$A$2:$A$8,Products!$C$2:$C$8),Sales_Pipeline[[#This Row],[Deal_Stage]]="Lost",_xlfn.XLOOKUP(Sales_Pipeline[[#This Row],[Product]],Products!$A$2:$A$8,Products!$C$2:$C$8)),"")</f>
        <v>1096</v>
      </c>
      <c r="O5768" s="2">
        <v>1135</v>
      </c>
    </row>
    <row r="5769" spans="1:15" x14ac:dyDescent="0.3">
      <c r="A5769" t="s">
        <v>5915</v>
      </c>
      <c r="B5769" t="s">
        <v>15</v>
      </c>
      <c r="C5769" t="str">
        <f>_xlfn.XLOOKUP(Sales_Pipeline[[#This Row],[Sales_Agent]],Sales_Teams[Sales_Agent],Sales_Teams[Manager])</f>
        <v>Melvin Marxen</v>
      </c>
      <c r="D5769" t="str">
        <f>_xlfn.XLOOKUP(Sales_Pipeline[[#This Row],[Manager]],Sales_Teams[Manager],Sales_Teams[Regional_Office])</f>
        <v>Central</v>
      </c>
      <c r="E5769" t="s">
        <v>8953</v>
      </c>
      <c r="G5769" t="str">
        <f>IFERROR(_xlfn.XLOOKUP(Sales_Pipeline[[#This Row],[Account]],Accounts!$A$2:$A$86,Accounts!$F$2:$F$86),"")</f>
        <v/>
      </c>
      <c r="H5769" t="s">
        <v>77</v>
      </c>
      <c r="I5769" s="3">
        <v>42955</v>
      </c>
      <c r="K5769" s="8" t="str">
        <f>IF(Sales_Pipeline[[#This Row],[Close_Date]]="","",TEXT(Sales_Pipeline[[#This Row],[Close_Date]],"ddd"))</f>
        <v/>
      </c>
      <c r="L5769" s="8" t="str">
        <f>IF(Sales_Pipeline[[#This Row],[Close_Date]]="","",TEXT(Sales_Pipeline[[#This Row],[Close_Date]],"mmm"))</f>
        <v/>
      </c>
      <c r="M5769" s="8" t="str">
        <f>IF(Sales_Pipeline[[#This Row],[Close_Date]]="","","Q"&amp;ROUNDUP(MONTH(Sales_Pipeline[[#This Row],[Close_Date]])/3,0))</f>
        <v/>
      </c>
      <c r="N5769" s="2" t="str" cm="1">
        <f t="array" ref="N5769">IFERROR(_xlfn.IFS(Sales_Pipeline[[#This Row],[Deal_Stage]]="Won",_xlfn.XLOOKUP(Sales_Pipeline[[#This Row],[Product]],Products!$A$2:$A$8,Products!$C$2:$C$8),Sales_Pipeline[[#This Row],[Deal_Stage]]="Lost",_xlfn.XLOOKUP(Sales_Pipeline[[#This Row],[Product]],Products!$A$2:$A$8,Products!$C$2:$C$8)),"")</f>
        <v/>
      </c>
      <c r="O5769" s="2">
        <v>0</v>
      </c>
    </row>
    <row r="5770" spans="1:15" x14ac:dyDescent="0.3">
      <c r="A5770" t="s">
        <v>5916</v>
      </c>
      <c r="B5770" t="s">
        <v>28</v>
      </c>
      <c r="C5770" t="str">
        <f>_xlfn.XLOOKUP(Sales_Pipeline[[#This Row],[Sales_Agent]],Sales_Teams[Sales_Agent],Sales_Teams[Manager])</f>
        <v>Rocco Neubert</v>
      </c>
      <c r="D5770" t="str">
        <f>_xlfn.XLOOKUP(Sales_Pipeline[[#This Row],[Manager]],Sales_Teams[Manager],Sales_Teams[Regional_Office])</f>
        <v>East</v>
      </c>
      <c r="E5770" t="s">
        <v>8953</v>
      </c>
      <c r="F5770" t="s">
        <v>256</v>
      </c>
      <c r="G5770" t="str">
        <f>IFERROR(_xlfn.XLOOKUP(Sales_Pipeline[[#This Row],[Account]],Accounts!$A$2:$A$86,Accounts!$F$2:$F$86),"")</f>
        <v>United States</v>
      </c>
      <c r="H5770" t="s">
        <v>57</v>
      </c>
      <c r="I5770" s="3">
        <v>42955</v>
      </c>
      <c r="J5770" s="3">
        <v>42958</v>
      </c>
      <c r="K5770" s="8" t="str">
        <f>IF(Sales_Pipeline[[#This Row],[Close_Date]]="","",TEXT(Sales_Pipeline[[#This Row],[Close_Date]],"ddd"))</f>
        <v>Fri</v>
      </c>
      <c r="L5770" s="8" t="str">
        <f>IF(Sales_Pipeline[[#This Row],[Close_Date]]="","",TEXT(Sales_Pipeline[[#This Row],[Close_Date]],"mmm"))</f>
        <v>Aug</v>
      </c>
      <c r="M5770" s="8" t="str">
        <f>IF(Sales_Pipeline[[#This Row],[Close_Date]]="","","Q"&amp;ROUNDUP(MONTH(Sales_Pipeline[[#This Row],[Close_Date]])/3,0))</f>
        <v>Q3</v>
      </c>
      <c r="N5770" s="2" cm="1">
        <f t="array" ref="N5770">IFERROR(_xlfn.IFS(Sales_Pipeline[[#This Row],[Deal_Stage]]="Won",_xlfn.XLOOKUP(Sales_Pipeline[[#This Row],[Product]],Products!$A$2:$A$8,Products!$C$2:$C$8),Sales_Pipeline[[#This Row],[Deal_Stage]]="Lost",_xlfn.XLOOKUP(Sales_Pipeline[[#This Row],[Product]],Products!$A$2:$A$8,Products!$C$2:$C$8)),"")</f>
        <v>4821</v>
      </c>
      <c r="O5770" s="2">
        <v>4859</v>
      </c>
    </row>
    <row r="5771" spans="1:15" x14ac:dyDescent="0.3">
      <c r="A5771" t="s">
        <v>5917</v>
      </c>
      <c r="B5771" t="s">
        <v>10</v>
      </c>
      <c r="C5771" t="str">
        <f>_xlfn.XLOOKUP(Sales_Pipeline[[#This Row],[Sales_Agent]],Sales_Teams[Sales_Agent],Sales_Teams[Manager])</f>
        <v>Melvin Marxen</v>
      </c>
      <c r="D5771" t="str">
        <f>_xlfn.XLOOKUP(Sales_Pipeline[[#This Row],[Manager]],Sales_Teams[Manager],Sales_Teams[Regional_Office])</f>
        <v>Central</v>
      </c>
      <c r="E5771" t="s">
        <v>55</v>
      </c>
      <c r="F5771" t="s">
        <v>187</v>
      </c>
      <c r="G5771" t="str">
        <f>IFERROR(_xlfn.XLOOKUP(Sales_Pipeline[[#This Row],[Account]],Accounts!$A$2:$A$86,Accounts!$F$2:$F$86),"")</f>
        <v>United States</v>
      </c>
      <c r="H5771" t="s">
        <v>57</v>
      </c>
      <c r="I5771" s="3">
        <v>42955</v>
      </c>
      <c r="J5771" s="3">
        <v>42964</v>
      </c>
      <c r="K5771" s="8" t="str">
        <f>IF(Sales_Pipeline[[#This Row],[Close_Date]]="","",TEXT(Sales_Pipeline[[#This Row],[Close_Date]],"ddd"))</f>
        <v>Thu</v>
      </c>
      <c r="L5771" s="8" t="str">
        <f>IF(Sales_Pipeline[[#This Row],[Close_Date]]="","",TEXT(Sales_Pipeline[[#This Row],[Close_Date]],"mmm"))</f>
        <v>Aug</v>
      </c>
      <c r="M5771" s="8" t="str">
        <f>IF(Sales_Pipeline[[#This Row],[Close_Date]]="","","Q"&amp;ROUNDUP(MONTH(Sales_Pipeline[[#This Row],[Close_Date]])/3,0))</f>
        <v>Q3</v>
      </c>
      <c r="N5771" s="2" cm="1">
        <f t="array" ref="N5771">IFERROR(_xlfn.IFS(Sales_Pipeline[[#This Row],[Deal_Stage]]="Won",_xlfn.XLOOKUP(Sales_Pipeline[[#This Row],[Product]],Products!$A$2:$A$8,Products!$C$2:$C$8),Sales_Pipeline[[#This Row],[Deal_Stage]]="Lost",_xlfn.XLOOKUP(Sales_Pipeline[[#This Row],[Product]],Products!$A$2:$A$8,Products!$C$2:$C$8)),"")</f>
        <v>1096</v>
      </c>
      <c r="O5771" s="2">
        <v>1085</v>
      </c>
    </row>
    <row r="5772" spans="1:15" x14ac:dyDescent="0.3">
      <c r="A5772" t="s">
        <v>5918</v>
      </c>
      <c r="B5772" t="s">
        <v>43</v>
      </c>
      <c r="C5772" t="str">
        <f>_xlfn.XLOOKUP(Sales_Pipeline[[#This Row],[Sales_Agent]],Sales_Teams[Sales_Agent],Sales_Teams[Manager])</f>
        <v>Summer Sewald</v>
      </c>
      <c r="D5772" t="str">
        <f>_xlfn.XLOOKUP(Sales_Pipeline[[#This Row],[Manager]],Sales_Teams[Manager],Sales_Teams[Regional_Office])</f>
        <v>West</v>
      </c>
      <c r="E5772" t="s">
        <v>63</v>
      </c>
      <c r="F5772" t="s">
        <v>56</v>
      </c>
      <c r="G5772" t="str">
        <f>IFERROR(_xlfn.XLOOKUP(Sales_Pipeline[[#This Row],[Account]],Accounts!$A$2:$A$86,Accounts!$F$2:$F$86),"")</f>
        <v>United States</v>
      </c>
      <c r="H5772" t="s">
        <v>77</v>
      </c>
      <c r="I5772" s="3">
        <v>42955</v>
      </c>
      <c r="K5772" s="8" t="str">
        <f>IF(Sales_Pipeline[[#This Row],[Close_Date]]="","",TEXT(Sales_Pipeline[[#This Row],[Close_Date]],"ddd"))</f>
        <v/>
      </c>
      <c r="L5772" s="8" t="str">
        <f>IF(Sales_Pipeline[[#This Row],[Close_Date]]="","",TEXT(Sales_Pipeline[[#This Row],[Close_Date]],"mmm"))</f>
        <v/>
      </c>
      <c r="M5772" s="8" t="str">
        <f>IF(Sales_Pipeline[[#This Row],[Close_Date]]="","","Q"&amp;ROUNDUP(MONTH(Sales_Pipeline[[#This Row],[Close_Date]])/3,0))</f>
        <v/>
      </c>
      <c r="N5772" s="2" t="str" cm="1">
        <f t="array" ref="N5772">IFERROR(_xlfn.IFS(Sales_Pipeline[[#This Row],[Deal_Stage]]="Won",_xlfn.XLOOKUP(Sales_Pipeline[[#This Row],[Product]],Products!$A$2:$A$8,Products!$C$2:$C$8),Sales_Pipeline[[#This Row],[Deal_Stage]]="Lost",_xlfn.XLOOKUP(Sales_Pipeline[[#This Row],[Product]],Products!$A$2:$A$8,Products!$C$2:$C$8)),"")</f>
        <v/>
      </c>
      <c r="O5772" s="2">
        <v>0</v>
      </c>
    </row>
    <row r="5773" spans="1:15" x14ac:dyDescent="0.3">
      <c r="A5773" t="s">
        <v>5919</v>
      </c>
      <c r="B5773" t="s">
        <v>42</v>
      </c>
      <c r="C5773" t="str">
        <f>_xlfn.XLOOKUP(Sales_Pipeline[[#This Row],[Sales_Agent]],Sales_Teams[Sales_Agent],Sales_Teams[Manager])</f>
        <v>Summer Sewald</v>
      </c>
      <c r="D5773" t="str">
        <f>_xlfn.XLOOKUP(Sales_Pipeline[[#This Row],[Manager]],Sales_Teams[Manager],Sales_Teams[Regional_Office])</f>
        <v>West</v>
      </c>
      <c r="E5773" t="s">
        <v>61</v>
      </c>
      <c r="F5773" t="s">
        <v>288</v>
      </c>
      <c r="G5773" t="str">
        <f>IFERROR(_xlfn.XLOOKUP(Sales_Pipeline[[#This Row],[Account]],Accounts!$A$2:$A$86,Accounts!$F$2:$F$86),"")</f>
        <v>United States</v>
      </c>
      <c r="H5773" t="s">
        <v>82</v>
      </c>
      <c r="I5773" s="3">
        <v>42955</v>
      </c>
      <c r="J5773" s="3">
        <v>43002</v>
      </c>
      <c r="K5773" s="8" t="str">
        <f>IF(Sales_Pipeline[[#This Row],[Close_Date]]="","",TEXT(Sales_Pipeline[[#This Row],[Close_Date]],"ddd"))</f>
        <v>Sun</v>
      </c>
      <c r="L5773" s="8" t="str">
        <f>IF(Sales_Pipeline[[#This Row],[Close_Date]]="","",TEXT(Sales_Pipeline[[#This Row],[Close_Date]],"mmm"))</f>
        <v>Sep</v>
      </c>
      <c r="M5773" s="8" t="str">
        <f>IF(Sales_Pipeline[[#This Row],[Close_Date]]="","","Q"&amp;ROUNDUP(MONTH(Sales_Pipeline[[#This Row],[Close_Date]])/3,0))</f>
        <v>Q3</v>
      </c>
      <c r="N5773" s="2" cm="1">
        <f t="array" ref="N5773">IFERROR(_xlfn.IFS(Sales_Pipeline[[#This Row],[Deal_Stage]]="Won",_xlfn.XLOOKUP(Sales_Pipeline[[#This Row],[Product]],Products!$A$2:$A$8,Products!$C$2:$C$8),Sales_Pipeline[[#This Row],[Deal_Stage]]="Lost",_xlfn.XLOOKUP(Sales_Pipeline[[#This Row],[Product]],Products!$A$2:$A$8,Products!$C$2:$C$8)),"")</f>
        <v>55</v>
      </c>
      <c r="O5773" s="2">
        <v>0</v>
      </c>
    </row>
    <row r="5774" spans="1:15" x14ac:dyDescent="0.3">
      <c r="A5774" t="s">
        <v>5920</v>
      </c>
      <c r="B5774" t="s">
        <v>8</v>
      </c>
      <c r="C5774" t="str">
        <f>_xlfn.XLOOKUP(Sales_Pipeline[[#This Row],[Sales_Agent]],Sales_Teams[Sales_Agent],Sales_Teams[Manager])</f>
        <v>Dustin Brinkmann</v>
      </c>
      <c r="D5774" t="str">
        <f>_xlfn.XLOOKUP(Sales_Pipeline[[#This Row],[Manager]],Sales_Teams[Manager],Sales_Teams[Regional_Office])</f>
        <v>Central</v>
      </c>
      <c r="E5774" t="s">
        <v>63</v>
      </c>
      <c r="G5774" t="str">
        <f>IFERROR(_xlfn.XLOOKUP(Sales_Pipeline[[#This Row],[Account]],Accounts!$A$2:$A$86,Accounts!$F$2:$F$86),"")</f>
        <v/>
      </c>
      <c r="H5774" t="s">
        <v>77</v>
      </c>
      <c r="I5774" s="3">
        <v>42955</v>
      </c>
      <c r="K5774" s="8" t="str">
        <f>IF(Sales_Pipeline[[#This Row],[Close_Date]]="","",TEXT(Sales_Pipeline[[#This Row],[Close_Date]],"ddd"))</f>
        <v/>
      </c>
      <c r="L5774" s="8" t="str">
        <f>IF(Sales_Pipeline[[#This Row],[Close_Date]]="","",TEXT(Sales_Pipeline[[#This Row],[Close_Date]],"mmm"))</f>
        <v/>
      </c>
      <c r="M5774" s="8" t="str">
        <f>IF(Sales_Pipeline[[#This Row],[Close_Date]]="","","Q"&amp;ROUNDUP(MONTH(Sales_Pipeline[[#This Row],[Close_Date]])/3,0))</f>
        <v/>
      </c>
      <c r="N5774" s="2" t="str" cm="1">
        <f t="array" ref="N5774">IFERROR(_xlfn.IFS(Sales_Pipeline[[#This Row],[Deal_Stage]]="Won",_xlfn.XLOOKUP(Sales_Pipeline[[#This Row],[Product]],Products!$A$2:$A$8,Products!$C$2:$C$8),Sales_Pipeline[[#This Row],[Deal_Stage]]="Lost",_xlfn.XLOOKUP(Sales_Pipeline[[#This Row],[Product]],Products!$A$2:$A$8,Products!$C$2:$C$8)),"")</f>
        <v/>
      </c>
      <c r="O5774" s="2">
        <v>0</v>
      </c>
    </row>
    <row r="5775" spans="1:15" x14ac:dyDescent="0.3">
      <c r="A5775" t="s">
        <v>5921</v>
      </c>
      <c r="B5775" t="s">
        <v>8</v>
      </c>
      <c r="C5775" t="str">
        <f>_xlfn.XLOOKUP(Sales_Pipeline[[#This Row],[Sales_Agent]],Sales_Teams[Sales_Agent],Sales_Teams[Manager])</f>
        <v>Dustin Brinkmann</v>
      </c>
      <c r="D5775" t="str">
        <f>_xlfn.XLOOKUP(Sales_Pipeline[[#This Row],[Manager]],Sales_Teams[Manager],Sales_Teams[Regional_Office])</f>
        <v>Central</v>
      </c>
      <c r="E5775" t="s">
        <v>63</v>
      </c>
      <c r="F5775" t="s">
        <v>150</v>
      </c>
      <c r="G5775" t="str">
        <f>IFERROR(_xlfn.XLOOKUP(Sales_Pipeline[[#This Row],[Account]],Accounts!$A$2:$A$86,Accounts!$F$2:$F$86),"")</f>
        <v>United States</v>
      </c>
      <c r="H5775" t="s">
        <v>82</v>
      </c>
      <c r="I5775" s="3">
        <v>42955</v>
      </c>
      <c r="J5775" s="3">
        <v>43052</v>
      </c>
      <c r="K5775" s="8" t="str">
        <f>IF(Sales_Pipeline[[#This Row],[Close_Date]]="","",TEXT(Sales_Pipeline[[#This Row],[Close_Date]],"ddd"))</f>
        <v>Mon</v>
      </c>
      <c r="L5775" s="8" t="str">
        <f>IF(Sales_Pipeline[[#This Row],[Close_Date]]="","",TEXT(Sales_Pipeline[[#This Row],[Close_Date]],"mmm"))</f>
        <v>Nov</v>
      </c>
      <c r="M5775" s="8" t="str">
        <f>IF(Sales_Pipeline[[#This Row],[Close_Date]]="","","Q"&amp;ROUNDUP(MONTH(Sales_Pipeline[[#This Row],[Close_Date]])/3,0))</f>
        <v>Q4</v>
      </c>
      <c r="N5775" s="2" cm="1">
        <f t="array" ref="N5775">IFERROR(_xlfn.IFS(Sales_Pipeline[[#This Row],[Deal_Stage]]="Won",_xlfn.XLOOKUP(Sales_Pipeline[[#This Row],[Product]],Products!$A$2:$A$8,Products!$C$2:$C$8),Sales_Pipeline[[#This Row],[Deal_Stage]]="Lost",_xlfn.XLOOKUP(Sales_Pipeline[[#This Row],[Product]],Products!$A$2:$A$8,Products!$C$2:$C$8)),"")</f>
        <v>550</v>
      </c>
      <c r="O5775" s="2">
        <v>0</v>
      </c>
    </row>
    <row r="5776" spans="1:15" x14ac:dyDescent="0.3">
      <c r="A5776" t="s">
        <v>5922</v>
      </c>
      <c r="B5776" t="s">
        <v>12</v>
      </c>
      <c r="C5776" t="str">
        <f>_xlfn.XLOOKUP(Sales_Pipeline[[#This Row],[Sales_Agent]],Sales_Teams[Sales_Agent],Sales_Teams[Manager])</f>
        <v>Melvin Marxen</v>
      </c>
      <c r="D5776" t="str">
        <f>_xlfn.XLOOKUP(Sales_Pipeline[[#This Row],[Manager]],Sales_Teams[Manager],Sales_Teams[Regional_Office])</f>
        <v>Central</v>
      </c>
      <c r="E5776" t="s">
        <v>55</v>
      </c>
      <c r="F5776" t="s">
        <v>74</v>
      </c>
      <c r="G5776" t="str">
        <f>IFERROR(_xlfn.XLOOKUP(Sales_Pipeline[[#This Row],[Account]],Accounts!$A$2:$A$86,Accounts!$F$2:$F$86),"")</f>
        <v>United States</v>
      </c>
      <c r="H5776" t="s">
        <v>57</v>
      </c>
      <c r="I5776" s="3">
        <v>42955</v>
      </c>
      <c r="J5776" s="3">
        <v>43046</v>
      </c>
      <c r="K5776" s="8" t="str">
        <f>IF(Sales_Pipeline[[#This Row],[Close_Date]]="","",TEXT(Sales_Pipeline[[#This Row],[Close_Date]],"ddd"))</f>
        <v>Tue</v>
      </c>
      <c r="L5776" s="8" t="str">
        <f>IF(Sales_Pipeline[[#This Row],[Close_Date]]="","",TEXT(Sales_Pipeline[[#This Row],[Close_Date]],"mmm"))</f>
        <v>Nov</v>
      </c>
      <c r="M5776" s="8" t="str">
        <f>IF(Sales_Pipeline[[#This Row],[Close_Date]]="","","Q"&amp;ROUNDUP(MONTH(Sales_Pipeline[[#This Row],[Close_Date]])/3,0))</f>
        <v>Q4</v>
      </c>
      <c r="N5776" s="2" cm="1">
        <f t="array" ref="N5776">IFERROR(_xlfn.IFS(Sales_Pipeline[[#This Row],[Deal_Stage]]="Won",_xlfn.XLOOKUP(Sales_Pipeline[[#This Row],[Product]],Products!$A$2:$A$8,Products!$C$2:$C$8),Sales_Pipeline[[#This Row],[Deal_Stage]]="Lost",_xlfn.XLOOKUP(Sales_Pipeline[[#This Row],[Product]],Products!$A$2:$A$8,Products!$C$2:$C$8)),"")</f>
        <v>1096</v>
      </c>
      <c r="O5776" s="2">
        <v>1196</v>
      </c>
    </row>
    <row r="5777" spans="1:15" x14ac:dyDescent="0.3">
      <c r="A5777" t="s">
        <v>5923</v>
      </c>
      <c r="B5777" t="s">
        <v>12</v>
      </c>
      <c r="C5777" t="str">
        <f>_xlfn.XLOOKUP(Sales_Pipeline[[#This Row],[Sales_Agent]],Sales_Teams[Sales_Agent],Sales_Teams[Manager])</f>
        <v>Melvin Marxen</v>
      </c>
      <c r="D5777" t="str">
        <f>_xlfn.XLOOKUP(Sales_Pipeline[[#This Row],[Manager]],Sales_Teams[Manager],Sales_Teams[Regional_Office])</f>
        <v>Central</v>
      </c>
      <c r="E5777" t="s">
        <v>84</v>
      </c>
      <c r="F5777" t="s">
        <v>105</v>
      </c>
      <c r="G5777" t="str">
        <f>IFERROR(_xlfn.XLOOKUP(Sales_Pipeline[[#This Row],[Account]],Accounts!$A$2:$A$86,Accounts!$F$2:$F$86),"")</f>
        <v>United States</v>
      </c>
      <c r="H5777" t="s">
        <v>57</v>
      </c>
      <c r="I5777" s="3">
        <v>42955</v>
      </c>
      <c r="J5777" s="3">
        <v>42966</v>
      </c>
      <c r="K5777" s="8" t="str">
        <f>IF(Sales_Pipeline[[#This Row],[Close_Date]]="","",TEXT(Sales_Pipeline[[#This Row],[Close_Date]],"ddd"))</f>
        <v>Sat</v>
      </c>
      <c r="L5777" s="8" t="str">
        <f>IF(Sales_Pipeline[[#This Row],[Close_Date]]="","",TEXT(Sales_Pipeline[[#This Row],[Close_Date]],"mmm"))</f>
        <v>Aug</v>
      </c>
      <c r="M5777" s="8" t="str">
        <f>IF(Sales_Pipeline[[#This Row],[Close_Date]]="","","Q"&amp;ROUNDUP(MONTH(Sales_Pipeline[[#This Row],[Close_Date]])/3,0))</f>
        <v>Q3</v>
      </c>
      <c r="N5777" s="2" cm="1">
        <f t="array" ref="N5777">IFERROR(_xlfn.IFS(Sales_Pipeline[[#This Row],[Deal_Stage]]="Won",_xlfn.XLOOKUP(Sales_Pipeline[[#This Row],[Product]],Products!$A$2:$A$8,Products!$C$2:$C$8),Sales_Pipeline[[#This Row],[Deal_Stage]]="Lost",_xlfn.XLOOKUP(Sales_Pipeline[[#This Row],[Product]],Products!$A$2:$A$8,Products!$C$2:$C$8)),"")</f>
        <v>5482</v>
      </c>
      <c r="O5777" s="2">
        <v>5572</v>
      </c>
    </row>
    <row r="5778" spans="1:15" x14ac:dyDescent="0.3">
      <c r="A5778" t="s">
        <v>5924</v>
      </c>
      <c r="B5778" t="s">
        <v>45</v>
      </c>
      <c r="C5778" t="str">
        <f>_xlfn.XLOOKUP(Sales_Pipeline[[#This Row],[Sales_Agent]],Sales_Teams[Sales_Agent],Sales_Teams[Manager])</f>
        <v>Summer Sewald</v>
      </c>
      <c r="D5778" t="str">
        <f>_xlfn.XLOOKUP(Sales_Pipeline[[#This Row],[Manager]],Sales_Teams[Manager],Sales_Teams[Regional_Office])</f>
        <v>West</v>
      </c>
      <c r="E5778" t="s">
        <v>76</v>
      </c>
      <c r="F5778" t="s">
        <v>70</v>
      </c>
      <c r="G5778" t="str">
        <f>IFERROR(_xlfn.XLOOKUP(Sales_Pipeline[[#This Row],[Account]],Accounts!$A$2:$A$86,Accounts!$F$2:$F$86),"")</f>
        <v>United States</v>
      </c>
      <c r="H5778" t="s">
        <v>57</v>
      </c>
      <c r="I5778" s="3">
        <v>42955</v>
      </c>
      <c r="J5778" s="3">
        <v>43045</v>
      </c>
      <c r="K5778" s="8" t="str">
        <f>IF(Sales_Pipeline[[#This Row],[Close_Date]]="","",TEXT(Sales_Pipeline[[#This Row],[Close_Date]],"ddd"))</f>
        <v>Mon</v>
      </c>
      <c r="L5778" s="8" t="str">
        <f>IF(Sales_Pipeline[[#This Row],[Close_Date]]="","",TEXT(Sales_Pipeline[[#This Row],[Close_Date]],"mmm"))</f>
        <v>Nov</v>
      </c>
      <c r="M5778" s="8" t="str">
        <f>IF(Sales_Pipeline[[#This Row],[Close_Date]]="","","Q"&amp;ROUNDUP(MONTH(Sales_Pipeline[[#This Row],[Close_Date]])/3,0))</f>
        <v>Q4</v>
      </c>
      <c r="N5778" s="2" cm="1">
        <f t="array" ref="N5778">IFERROR(_xlfn.IFS(Sales_Pipeline[[#This Row],[Deal_Stage]]="Won",_xlfn.XLOOKUP(Sales_Pipeline[[#This Row],[Product]],Products!$A$2:$A$8,Products!$C$2:$C$8),Sales_Pipeline[[#This Row],[Deal_Stage]]="Lost",_xlfn.XLOOKUP(Sales_Pipeline[[#This Row],[Product]],Products!$A$2:$A$8,Products!$C$2:$C$8)),"")</f>
        <v>3393</v>
      </c>
      <c r="O5778" s="2">
        <v>3415</v>
      </c>
    </row>
    <row r="5779" spans="1:15" x14ac:dyDescent="0.3">
      <c r="A5779" t="s">
        <v>5925</v>
      </c>
      <c r="B5779" t="s">
        <v>21</v>
      </c>
      <c r="C5779" t="str">
        <f>_xlfn.XLOOKUP(Sales_Pipeline[[#This Row],[Sales_Agent]],Sales_Teams[Sales_Agent],Sales_Teams[Manager])</f>
        <v>Cara Losch</v>
      </c>
      <c r="D5779" t="str">
        <f>_xlfn.XLOOKUP(Sales_Pipeline[[#This Row],[Manager]],Sales_Teams[Manager],Sales_Teams[Regional_Office])</f>
        <v>East</v>
      </c>
      <c r="E5779" t="s">
        <v>76</v>
      </c>
      <c r="G5779" t="str">
        <f>IFERROR(_xlfn.XLOOKUP(Sales_Pipeline[[#This Row],[Account]],Accounts!$A$2:$A$86,Accounts!$F$2:$F$86),"")</f>
        <v/>
      </c>
      <c r="H5779" t="s">
        <v>77</v>
      </c>
      <c r="I5779" s="3">
        <v>42955</v>
      </c>
      <c r="K5779" s="8" t="str">
        <f>IF(Sales_Pipeline[[#This Row],[Close_Date]]="","",TEXT(Sales_Pipeline[[#This Row],[Close_Date]],"ddd"))</f>
        <v/>
      </c>
      <c r="L5779" s="8" t="str">
        <f>IF(Sales_Pipeline[[#This Row],[Close_Date]]="","",TEXT(Sales_Pipeline[[#This Row],[Close_Date]],"mmm"))</f>
        <v/>
      </c>
      <c r="M5779" s="8" t="str">
        <f>IF(Sales_Pipeline[[#This Row],[Close_Date]]="","","Q"&amp;ROUNDUP(MONTH(Sales_Pipeline[[#This Row],[Close_Date]])/3,0))</f>
        <v/>
      </c>
      <c r="N5779" s="2" t="str" cm="1">
        <f t="array" ref="N5779">IFERROR(_xlfn.IFS(Sales_Pipeline[[#This Row],[Deal_Stage]]="Won",_xlfn.XLOOKUP(Sales_Pipeline[[#This Row],[Product]],Products!$A$2:$A$8,Products!$C$2:$C$8),Sales_Pipeline[[#This Row],[Deal_Stage]]="Lost",_xlfn.XLOOKUP(Sales_Pipeline[[#This Row],[Product]],Products!$A$2:$A$8,Products!$C$2:$C$8)),"")</f>
        <v/>
      </c>
      <c r="O5779" s="2">
        <v>0</v>
      </c>
    </row>
    <row r="5780" spans="1:15" x14ac:dyDescent="0.3">
      <c r="A5780" t="s">
        <v>5926</v>
      </c>
      <c r="B5780" t="s">
        <v>7</v>
      </c>
      <c r="C5780" t="str">
        <f>_xlfn.XLOOKUP(Sales_Pipeline[[#This Row],[Sales_Agent]],Sales_Teams[Sales_Agent],Sales_Teams[Manager])</f>
        <v>Dustin Brinkmann</v>
      </c>
      <c r="D5780" t="str">
        <f>_xlfn.XLOOKUP(Sales_Pipeline[[#This Row],[Manager]],Sales_Teams[Manager],Sales_Teams[Regional_Office])</f>
        <v>Central</v>
      </c>
      <c r="E5780" t="s">
        <v>61</v>
      </c>
      <c r="F5780" t="s">
        <v>247</v>
      </c>
      <c r="G5780" t="str">
        <f>IFERROR(_xlfn.XLOOKUP(Sales_Pipeline[[#This Row],[Account]],Accounts!$A$2:$A$86,Accounts!$F$2:$F$86),"")</f>
        <v>United States</v>
      </c>
      <c r="H5780" t="s">
        <v>82</v>
      </c>
      <c r="I5780" s="3">
        <v>42955</v>
      </c>
      <c r="J5780" s="3">
        <v>42962</v>
      </c>
      <c r="K5780" s="8" t="str">
        <f>IF(Sales_Pipeline[[#This Row],[Close_Date]]="","",TEXT(Sales_Pipeline[[#This Row],[Close_Date]],"ddd"))</f>
        <v>Tue</v>
      </c>
      <c r="L5780" s="8" t="str">
        <f>IF(Sales_Pipeline[[#This Row],[Close_Date]]="","",TEXT(Sales_Pipeline[[#This Row],[Close_Date]],"mmm"))</f>
        <v>Aug</v>
      </c>
      <c r="M5780" s="8" t="str">
        <f>IF(Sales_Pipeline[[#This Row],[Close_Date]]="","","Q"&amp;ROUNDUP(MONTH(Sales_Pipeline[[#This Row],[Close_Date]])/3,0))</f>
        <v>Q3</v>
      </c>
      <c r="N5780" s="2" cm="1">
        <f t="array" ref="N5780">IFERROR(_xlfn.IFS(Sales_Pipeline[[#This Row],[Deal_Stage]]="Won",_xlfn.XLOOKUP(Sales_Pipeline[[#This Row],[Product]],Products!$A$2:$A$8,Products!$C$2:$C$8),Sales_Pipeline[[#This Row],[Deal_Stage]]="Lost",_xlfn.XLOOKUP(Sales_Pipeline[[#This Row],[Product]],Products!$A$2:$A$8,Products!$C$2:$C$8)),"")</f>
        <v>55</v>
      </c>
      <c r="O5780" s="2">
        <v>0</v>
      </c>
    </row>
    <row r="5781" spans="1:15" x14ac:dyDescent="0.3">
      <c r="A5781" t="s">
        <v>5927</v>
      </c>
      <c r="B5781" t="s">
        <v>3</v>
      </c>
      <c r="C5781" t="str">
        <f>_xlfn.XLOOKUP(Sales_Pipeline[[#This Row],[Sales_Agent]],Sales_Teams[Sales_Agent],Sales_Teams[Manager])</f>
        <v>Dustin Brinkmann</v>
      </c>
      <c r="D5781" t="str">
        <f>_xlfn.XLOOKUP(Sales_Pipeline[[#This Row],[Manager]],Sales_Teams[Manager],Sales_Teams[Regional_Office])</f>
        <v>Central</v>
      </c>
      <c r="E5781" t="s">
        <v>84</v>
      </c>
      <c r="G5781" t="str">
        <f>IFERROR(_xlfn.XLOOKUP(Sales_Pipeline[[#This Row],[Account]],Accounts!$A$2:$A$86,Accounts!$F$2:$F$86),"")</f>
        <v/>
      </c>
      <c r="H5781" t="s">
        <v>77</v>
      </c>
      <c r="I5781" s="3">
        <v>42956</v>
      </c>
      <c r="K5781" s="8" t="str">
        <f>IF(Sales_Pipeline[[#This Row],[Close_Date]]="","",TEXT(Sales_Pipeline[[#This Row],[Close_Date]],"ddd"))</f>
        <v/>
      </c>
      <c r="L5781" s="8" t="str">
        <f>IF(Sales_Pipeline[[#This Row],[Close_Date]]="","",TEXT(Sales_Pipeline[[#This Row],[Close_Date]],"mmm"))</f>
        <v/>
      </c>
      <c r="M5781" s="8" t="str">
        <f>IF(Sales_Pipeline[[#This Row],[Close_Date]]="","","Q"&amp;ROUNDUP(MONTH(Sales_Pipeline[[#This Row],[Close_Date]])/3,0))</f>
        <v/>
      </c>
      <c r="N5781" s="2" t="str" cm="1">
        <f t="array" ref="N5781">IFERROR(_xlfn.IFS(Sales_Pipeline[[#This Row],[Deal_Stage]]="Won",_xlfn.XLOOKUP(Sales_Pipeline[[#This Row],[Product]],Products!$A$2:$A$8,Products!$C$2:$C$8),Sales_Pipeline[[#This Row],[Deal_Stage]]="Lost",_xlfn.XLOOKUP(Sales_Pipeline[[#This Row],[Product]],Products!$A$2:$A$8,Products!$C$2:$C$8)),"")</f>
        <v/>
      </c>
      <c r="O5781" s="2">
        <v>0</v>
      </c>
    </row>
    <row r="5782" spans="1:15" x14ac:dyDescent="0.3">
      <c r="A5782" t="s">
        <v>5928</v>
      </c>
      <c r="B5782" t="s">
        <v>27</v>
      </c>
      <c r="C5782" t="str">
        <f>_xlfn.XLOOKUP(Sales_Pipeline[[#This Row],[Sales_Agent]],Sales_Teams[Sales_Agent],Sales_Teams[Manager])</f>
        <v>Rocco Neubert</v>
      </c>
      <c r="D5782" t="str">
        <f>_xlfn.XLOOKUP(Sales_Pipeline[[#This Row],[Manager]],Sales_Teams[Manager],Sales_Teams[Regional_Office])</f>
        <v>East</v>
      </c>
      <c r="E5782" t="s">
        <v>63</v>
      </c>
      <c r="G5782" t="str">
        <f>IFERROR(_xlfn.XLOOKUP(Sales_Pipeline[[#This Row],[Account]],Accounts!$A$2:$A$86,Accounts!$F$2:$F$86),"")</f>
        <v/>
      </c>
      <c r="H5782" t="s">
        <v>77</v>
      </c>
      <c r="I5782" s="3">
        <v>42956</v>
      </c>
      <c r="K5782" s="8" t="str">
        <f>IF(Sales_Pipeline[[#This Row],[Close_Date]]="","",TEXT(Sales_Pipeline[[#This Row],[Close_Date]],"ddd"))</f>
        <v/>
      </c>
      <c r="L5782" s="8" t="str">
        <f>IF(Sales_Pipeline[[#This Row],[Close_Date]]="","",TEXT(Sales_Pipeline[[#This Row],[Close_Date]],"mmm"))</f>
        <v/>
      </c>
      <c r="M5782" s="8" t="str">
        <f>IF(Sales_Pipeline[[#This Row],[Close_Date]]="","","Q"&amp;ROUNDUP(MONTH(Sales_Pipeline[[#This Row],[Close_Date]])/3,0))</f>
        <v/>
      </c>
      <c r="N5782" s="2" t="str" cm="1">
        <f t="array" ref="N5782">IFERROR(_xlfn.IFS(Sales_Pipeline[[#This Row],[Deal_Stage]]="Won",_xlfn.XLOOKUP(Sales_Pipeline[[#This Row],[Product]],Products!$A$2:$A$8,Products!$C$2:$C$8),Sales_Pipeline[[#This Row],[Deal_Stage]]="Lost",_xlfn.XLOOKUP(Sales_Pipeline[[#This Row],[Product]],Products!$A$2:$A$8,Products!$C$2:$C$8)),"")</f>
        <v/>
      </c>
      <c r="O5782" s="2">
        <v>0</v>
      </c>
    </row>
    <row r="5783" spans="1:15" x14ac:dyDescent="0.3">
      <c r="A5783" t="s">
        <v>5929</v>
      </c>
      <c r="B5783" t="s">
        <v>27</v>
      </c>
      <c r="C5783" t="str">
        <f>_xlfn.XLOOKUP(Sales_Pipeline[[#This Row],[Sales_Agent]],Sales_Teams[Sales_Agent],Sales_Teams[Manager])</f>
        <v>Rocco Neubert</v>
      </c>
      <c r="D5783" t="str">
        <f>_xlfn.XLOOKUP(Sales_Pipeline[[#This Row],[Manager]],Sales_Teams[Manager],Sales_Teams[Regional_Office])</f>
        <v>East</v>
      </c>
      <c r="E5783" t="s">
        <v>63</v>
      </c>
      <c r="F5783" t="s">
        <v>196</v>
      </c>
      <c r="G5783" t="str">
        <f>IFERROR(_xlfn.XLOOKUP(Sales_Pipeline[[#This Row],[Account]],Accounts!$A$2:$A$86,Accounts!$F$2:$F$86),"")</f>
        <v>United States</v>
      </c>
      <c r="H5783" t="s">
        <v>82</v>
      </c>
      <c r="I5783" s="3">
        <v>42956</v>
      </c>
      <c r="J5783" s="3">
        <v>43074</v>
      </c>
      <c r="K5783" s="8" t="str">
        <f>IF(Sales_Pipeline[[#This Row],[Close_Date]]="","",TEXT(Sales_Pipeline[[#This Row],[Close_Date]],"ddd"))</f>
        <v>Tue</v>
      </c>
      <c r="L5783" s="8" t="str">
        <f>IF(Sales_Pipeline[[#This Row],[Close_Date]]="","",TEXT(Sales_Pipeline[[#This Row],[Close_Date]],"mmm"))</f>
        <v>Dec</v>
      </c>
      <c r="M5783" s="8" t="str">
        <f>IF(Sales_Pipeline[[#This Row],[Close_Date]]="","","Q"&amp;ROUNDUP(MONTH(Sales_Pipeline[[#This Row],[Close_Date]])/3,0))</f>
        <v>Q4</v>
      </c>
      <c r="N5783" s="2" cm="1">
        <f t="array" ref="N5783">IFERROR(_xlfn.IFS(Sales_Pipeline[[#This Row],[Deal_Stage]]="Won",_xlfn.XLOOKUP(Sales_Pipeline[[#This Row],[Product]],Products!$A$2:$A$8,Products!$C$2:$C$8),Sales_Pipeline[[#This Row],[Deal_Stage]]="Lost",_xlfn.XLOOKUP(Sales_Pipeline[[#This Row],[Product]],Products!$A$2:$A$8,Products!$C$2:$C$8)),"")</f>
        <v>550</v>
      </c>
      <c r="O5783" s="2">
        <v>0</v>
      </c>
    </row>
    <row r="5784" spans="1:15" x14ac:dyDescent="0.3">
      <c r="A5784" t="s">
        <v>5930</v>
      </c>
      <c r="B5784" t="s">
        <v>25</v>
      </c>
      <c r="C5784" t="str">
        <f>_xlfn.XLOOKUP(Sales_Pipeline[[#This Row],[Sales_Agent]],Sales_Teams[Sales_Agent],Sales_Teams[Manager])</f>
        <v>Rocco Neubert</v>
      </c>
      <c r="D5784" t="str">
        <f>_xlfn.XLOOKUP(Sales_Pipeline[[#This Row],[Manager]],Sales_Teams[Manager],Sales_Teams[Regional_Office])</f>
        <v>East</v>
      </c>
      <c r="E5784" t="s">
        <v>55</v>
      </c>
      <c r="F5784" t="s">
        <v>103</v>
      </c>
      <c r="G5784" t="str">
        <f>IFERROR(_xlfn.XLOOKUP(Sales_Pipeline[[#This Row],[Account]],Accounts!$A$2:$A$86,Accounts!$F$2:$F$86),"")</f>
        <v>United States</v>
      </c>
      <c r="H5784" t="s">
        <v>82</v>
      </c>
      <c r="I5784" s="3">
        <v>42956</v>
      </c>
      <c r="J5784" s="3">
        <v>43051</v>
      </c>
      <c r="K5784" s="8" t="str">
        <f>IF(Sales_Pipeline[[#This Row],[Close_Date]]="","",TEXT(Sales_Pipeline[[#This Row],[Close_Date]],"ddd"))</f>
        <v>Sun</v>
      </c>
      <c r="L5784" s="8" t="str">
        <f>IF(Sales_Pipeline[[#This Row],[Close_Date]]="","",TEXT(Sales_Pipeline[[#This Row],[Close_Date]],"mmm"))</f>
        <v>Nov</v>
      </c>
      <c r="M5784" s="8" t="str">
        <f>IF(Sales_Pipeline[[#This Row],[Close_Date]]="","","Q"&amp;ROUNDUP(MONTH(Sales_Pipeline[[#This Row],[Close_Date]])/3,0))</f>
        <v>Q4</v>
      </c>
      <c r="N5784" s="2" cm="1">
        <f t="array" ref="N5784">IFERROR(_xlfn.IFS(Sales_Pipeline[[#This Row],[Deal_Stage]]="Won",_xlfn.XLOOKUP(Sales_Pipeline[[#This Row],[Product]],Products!$A$2:$A$8,Products!$C$2:$C$8),Sales_Pipeline[[#This Row],[Deal_Stage]]="Lost",_xlfn.XLOOKUP(Sales_Pipeline[[#This Row],[Product]],Products!$A$2:$A$8,Products!$C$2:$C$8)),"")</f>
        <v>1096</v>
      </c>
      <c r="O5784" s="2">
        <v>0</v>
      </c>
    </row>
    <row r="5785" spans="1:15" x14ac:dyDescent="0.3">
      <c r="A5785" t="s">
        <v>5931</v>
      </c>
      <c r="B5785" t="s">
        <v>25</v>
      </c>
      <c r="C5785" t="str">
        <f>_xlfn.XLOOKUP(Sales_Pipeline[[#This Row],[Sales_Agent]],Sales_Teams[Sales_Agent],Sales_Teams[Manager])</f>
        <v>Rocco Neubert</v>
      </c>
      <c r="D5785" t="str">
        <f>_xlfn.XLOOKUP(Sales_Pipeline[[#This Row],[Manager]],Sales_Teams[Manager],Sales_Teams[Regional_Office])</f>
        <v>East</v>
      </c>
      <c r="E5785" t="s">
        <v>55</v>
      </c>
      <c r="F5785" t="s">
        <v>231</v>
      </c>
      <c r="G5785" t="str">
        <f>IFERROR(_xlfn.XLOOKUP(Sales_Pipeline[[#This Row],[Account]],Accounts!$A$2:$A$86,Accounts!$F$2:$F$86),"")</f>
        <v>United States</v>
      </c>
      <c r="H5785" t="s">
        <v>57</v>
      </c>
      <c r="I5785" s="3">
        <v>42956</v>
      </c>
      <c r="J5785" s="3">
        <v>43002</v>
      </c>
      <c r="K5785" s="8" t="str">
        <f>IF(Sales_Pipeline[[#This Row],[Close_Date]]="","",TEXT(Sales_Pipeline[[#This Row],[Close_Date]],"ddd"))</f>
        <v>Sun</v>
      </c>
      <c r="L5785" s="8" t="str">
        <f>IF(Sales_Pipeline[[#This Row],[Close_Date]]="","",TEXT(Sales_Pipeline[[#This Row],[Close_Date]],"mmm"))</f>
        <v>Sep</v>
      </c>
      <c r="M5785" s="8" t="str">
        <f>IF(Sales_Pipeline[[#This Row],[Close_Date]]="","","Q"&amp;ROUNDUP(MONTH(Sales_Pipeline[[#This Row],[Close_Date]])/3,0))</f>
        <v>Q3</v>
      </c>
      <c r="N5785" s="2" cm="1">
        <f t="array" ref="N5785">IFERROR(_xlfn.IFS(Sales_Pipeline[[#This Row],[Deal_Stage]]="Won",_xlfn.XLOOKUP(Sales_Pipeline[[#This Row],[Product]],Products!$A$2:$A$8,Products!$C$2:$C$8),Sales_Pipeline[[#This Row],[Deal_Stage]]="Lost",_xlfn.XLOOKUP(Sales_Pipeline[[#This Row],[Product]],Products!$A$2:$A$8,Products!$C$2:$C$8)),"")</f>
        <v>1096</v>
      </c>
      <c r="O5785" s="2">
        <v>1176</v>
      </c>
    </row>
    <row r="5786" spans="1:15" x14ac:dyDescent="0.3">
      <c r="A5786" t="s">
        <v>5932</v>
      </c>
      <c r="B5786" t="s">
        <v>15</v>
      </c>
      <c r="C5786" t="str">
        <f>_xlfn.XLOOKUP(Sales_Pipeline[[#This Row],[Sales_Agent]],Sales_Teams[Sales_Agent],Sales_Teams[Manager])</f>
        <v>Melvin Marxen</v>
      </c>
      <c r="D5786" t="str">
        <f>_xlfn.XLOOKUP(Sales_Pipeline[[#This Row],[Manager]],Sales_Teams[Manager],Sales_Teams[Regional_Office])</f>
        <v>Central</v>
      </c>
      <c r="E5786" t="s">
        <v>55</v>
      </c>
      <c r="F5786" t="s">
        <v>166</v>
      </c>
      <c r="G5786" t="str">
        <f>IFERROR(_xlfn.XLOOKUP(Sales_Pipeline[[#This Row],[Account]],Accounts!$A$2:$A$86,Accounts!$F$2:$F$86),"")</f>
        <v>United States</v>
      </c>
      <c r="H5786" t="s">
        <v>77</v>
      </c>
      <c r="I5786" s="3">
        <v>42956</v>
      </c>
      <c r="K5786" s="8" t="str">
        <f>IF(Sales_Pipeline[[#This Row],[Close_Date]]="","",TEXT(Sales_Pipeline[[#This Row],[Close_Date]],"ddd"))</f>
        <v/>
      </c>
      <c r="L5786" s="8" t="str">
        <f>IF(Sales_Pipeline[[#This Row],[Close_Date]]="","",TEXT(Sales_Pipeline[[#This Row],[Close_Date]],"mmm"))</f>
        <v/>
      </c>
      <c r="M5786" s="8" t="str">
        <f>IF(Sales_Pipeline[[#This Row],[Close_Date]]="","","Q"&amp;ROUNDUP(MONTH(Sales_Pipeline[[#This Row],[Close_Date]])/3,0))</f>
        <v/>
      </c>
      <c r="N5786" s="2" t="str" cm="1">
        <f t="array" ref="N5786">IFERROR(_xlfn.IFS(Sales_Pipeline[[#This Row],[Deal_Stage]]="Won",_xlfn.XLOOKUP(Sales_Pipeline[[#This Row],[Product]],Products!$A$2:$A$8,Products!$C$2:$C$8),Sales_Pipeline[[#This Row],[Deal_Stage]]="Lost",_xlfn.XLOOKUP(Sales_Pipeline[[#This Row],[Product]],Products!$A$2:$A$8,Products!$C$2:$C$8)),"")</f>
        <v/>
      </c>
      <c r="O5786" s="2">
        <v>0</v>
      </c>
    </row>
    <row r="5787" spans="1:15" x14ac:dyDescent="0.3">
      <c r="A5787" t="s">
        <v>5933</v>
      </c>
      <c r="B5787" t="s">
        <v>15</v>
      </c>
      <c r="C5787" t="str">
        <f>_xlfn.XLOOKUP(Sales_Pipeline[[#This Row],[Sales_Agent]],Sales_Teams[Sales_Agent],Sales_Teams[Manager])</f>
        <v>Melvin Marxen</v>
      </c>
      <c r="D5787" t="str">
        <f>_xlfn.XLOOKUP(Sales_Pipeline[[#This Row],[Manager]],Sales_Teams[Manager],Sales_Teams[Regional_Office])</f>
        <v>Central</v>
      </c>
      <c r="E5787" t="s">
        <v>8953</v>
      </c>
      <c r="G5787" t="str">
        <f>IFERROR(_xlfn.XLOOKUP(Sales_Pipeline[[#This Row],[Account]],Accounts!$A$2:$A$86,Accounts!$F$2:$F$86),"")</f>
        <v/>
      </c>
      <c r="H5787" t="s">
        <v>77</v>
      </c>
      <c r="I5787" s="3">
        <v>42956</v>
      </c>
      <c r="K5787" s="8" t="str">
        <f>IF(Sales_Pipeline[[#This Row],[Close_Date]]="","",TEXT(Sales_Pipeline[[#This Row],[Close_Date]],"ddd"))</f>
        <v/>
      </c>
      <c r="L5787" s="8" t="str">
        <f>IF(Sales_Pipeline[[#This Row],[Close_Date]]="","",TEXT(Sales_Pipeline[[#This Row],[Close_Date]],"mmm"))</f>
        <v/>
      </c>
      <c r="M5787" s="8" t="str">
        <f>IF(Sales_Pipeline[[#This Row],[Close_Date]]="","","Q"&amp;ROUNDUP(MONTH(Sales_Pipeline[[#This Row],[Close_Date]])/3,0))</f>
        <v/>
      </c>
      <c r="N5787" s="2" t="str" cm="1">
        <f t="array" ref="N5787">IFERROR(_xlfn.IFS(Sales_Pipeline[[#This Row],[Deal_Stage]]="Won",_xlfn.XLOOKUP(Sales_Pipeline[[#This Row],[Product]],Products!$A$2:$A$8,Products!$C$2:$C$8),Sales_Pipeline[[#This Row],[Deal_Stage]]="Lost",_xlfn.XLOOKUP(Sales_Pipeline[[#This Row],[Product]],Products!$A$2:$A$8,Products!$C$2:$C$8)),"")</f>
        <v/>
      </c>
      <c r="O5787" s="2">
        <v>0</v>
      </c>
    </row>
    <row r="5788" spans="1:15" x14ac:dyDescent="0.3">
      <c r="A5788" t="s">
        <v>5934</v>
      </c>
      <c r="B5788" t="s">
        <v>15</v>
      </c>
      <c r="C5788" t="str">
        <f>_xlfn.XLOOKUP(Sales_Pipeline[[#This Row],[Sales_Agent]],Sales_Teams[Sales_Agent],Sales_Teams[Manager])</f>
        <v>Melvin Marxen</v>
      </c>
      <c r="D5788" t="str">
        <f>_xlfn.XLOOKUP(Sales_Pipeline[[#This Row],[Manager]],Sales_Teams[Manager],Sales_Teams[Regional_Office])</f>
        <v>Central</v>
      </c>
      <c r="E5788" t="s">
        <v>8953</v>
      </c>
      <c r="F5788" t="s">
        <v>507</v>
      </c>
      <c r="G5788" t="str">
        <f>IFERROR(_xlfn.XLOOKUP(Sales_Pipeline[[#This Row],[Account]],Accounts!$A$2:$A$86,Accounts!$F$2:$F$86),"")</f>
        <v>Belgium</v>
      </c>
      <c r="H5788" t="s">
        <v>57</v>
      </c>
      <c r="I5788" s="3">
        <v>42956</v>
      </c>
      <c r="J5788" s="3">
        <v>43041</v>
      </c>
      <c r="K5788" s="8" t="str">
        <f>IF(Sales_Pipeline[[#This Row],[Close_Date]]="","",TEXT(Sales_Pipeline[[#This Row],[Close_Date]],"ddd"))</f>
        <v>Thu</v>
      </c>
      <c r="L5788" s="8" t="str">
        <f>IF(Sales_Pipeline[[#This Row],[Close_Date]]="","",TEXT(Sales_Pipeline[[#This Row],[Close_Date]],"mmm"))</f>
        <v>Nov</v>
      </c>
      <c r="M5788" s="8" t="str">
        <f>IF(Sales_Pipeline[[#This Row],[Close_Date]]="","","Q"&amp;ROUNDUP(MONTH(Sales_Pipeline[[#This Row],[Close_Date]])/3,0))</f>
        <v>Q4</v>
      </c>
      <c r="N5788" s="2" cm="1">
        <f t="array" ref="N5788">IFERROR(_xlfn.IFS(Sales_Pipeline[[#This Row],[Deal_Stage]]="Won",_xlfn.XLOOKUP(Sales_Pipeline[[#This Row],[Product]],Products!$A$2:$A$8,Products!$C$2:$C$8),Sales_Pipeline[[#This Row],[Deal_Stage]]="Lost",_xlfn.XLOOKUP(Sales_Pipeline[[#This Row],[Product]],Products!$A$2:$A$8,Products!$C$2:$C$8)),"")</f>
        <v>4821</v>
      </c>
      <c r="O5788" s="2">
        <v>4313</v>
      </c>
    </row>
    <row r="5789" spans="1:15" x14ac:dyDescent="0.3">
      <c r="A5789" t="s">
        <v>5935</v>
      </c>
      <c r="B5789" t="s">
        <v>28</v>
      </c>
      <c r="C5789" t="str">
        <f>_xlfn.XLOOKUP(Sales_Pipeline[[#This Row],[Sales_Agent]],Sales_Teams[Sales_Agent],Sales_Teams[Manager])</f>
        <v>Rocco Neubert</v>
      </c>
      <c r="D5789" t="str">
        <f>_xlfn.XLOOKUP(Sales_Pipeline[[#This Row],[Manager]],Sales_Teams[Manager],Sales_Teams[Regional_Office])</f>
        <v>East</v>
      </c>
      <c r="E5789" t="s">
        <v>8953</v>
      </c>
      <c r="F5789" t="s">
        <v>216</v>
      </c>
      <c r="G5789" t="str">
        <f>IFERROR(_xlfn.XLOOKUP(Sales_Pipeline[[#This Row],[Account]],Accounts!$A$2:$A$86,Accounts!$F$2:$F$86),"")</f>
        <v>United States</v>
      </c>
      <c r="H5789" t="s">
        <v>57</v>
      </c>
      <c r="I5789" s="3">
        <v>42956</v>
      </c>
      <c r="J5789" s="3">
        <v>42993</v>
      </c>
      <c r="K5789" s="8" t="str">
        <f>IF(Sales_Pipeline[[#This Row],[Close_Date]]="","",TEXT(Sales_Pipeline[[#This Row],[Close_Date]],"ddd"))</f>
        <v>Fri</v>
      </c>
      <c r="L5789" s="8" t="str">
        <f>IF(Sales_Pipeline[[#This Row],[Close_Date]]="","",TEXT(Sales_Pipeline[[#This Row],[Close_Date]],"mmm"))</f>
        <v>Sep</v>
      </c>
      <c r="M5789" s="8" t="str">
        <f>IF(Sales_Pipeline[[#This Row],[Close_Date]]="","","Q"&amp;ROUNDUP(MONTH(Sales_Pipeline[[#This Row],[Close_Date]])/3,0))</f>
        <v>Q3</v>
      </c>
      <c r="N5789" s="2" cm="1">
        <f t="array" ref="N5789">IFERROR(_xlfn.IFS(Sales_Pipeline[[#This Row],[Deal_Stage]]="Won",_xlfn.XLOOKUP(Sales_Pipeline[[#This Row],[Product]],Products!$A$2:$A$8,Products!$C$2:$C$8),Sales_Pipeline[[#This Row],[Deal_Stage]]="Lost",_xlfn.XLOOKUP(Sales_Pipeline[[#This Row],[Product]],Products!$A$2:$A$8,Products!$C$2:$C$8)),"")</f>
        <v>4821</v>
      </c>
      <c r="O5789" s="2">
        <v>4662</v>
      </c>
    </row>
    <row r="5790" spans="1:15" x14ac:dyDescent="0.3">
      <c r="A5790" t="s">
        <v>5936</v>
      </c>
      <c r="B5790" t="s">
        <v>38</v>
      </c>
      <c r="C5790" t="str">
        <f>_xlfn.XLOOKUP(Sales_Pipeline[[#This Row],[Sales_Agent]],Sales_Teams[Sales_Agent],Sales_Teams[Manager])</f>
        <v>Celia Rouche</v>
      </c>
      <c r="D5790" t="str">
        <f>_xlfn.XLOOKUP(Sales_Pipeline[[#This Row],[Manager]],Sales_Teams[Manager],Sales_Teams[Regional_Office])</f>
        <v>West</v>
      </c>
      <c r="E5790" t="s">
        <v>63</v>
      </c>
      <c r="F5790" t="s">
        <v>288</v>
      </c>
      <c r="G5790" t="str">
        <f>IFERROR(_xlfn.XLOOKUP(Sales_Pipeline[[#This Row],[Account]],Accounts!$A$2:$A$86,Accounts!$F$2:$F$86),"")</f>
        <v>United States</v>
      </c>
      <c r="H5790" t="s">
        <v>82</v>
      </c>
      <c r="I5790" s="3">
        <v>42956</v>
      </c>
      <c r="J5790" s="3">
        <v>42959</v>
      </c>
      <c r="K5790" s="8" t="str">
        <f>IF(Sales_Pipeline[[#This Row],[Close_Date]]="","",TEXT(Sales_Pipeline[[#This Row],[Close_Date]],"ddd"))</f>
        <v>Sat</v>
      </c>
      <c r="L5790" s="8" t="str">
        <f>IF(Sales_Pipeline[[#This Row],[Close_Date]]="","",TEXT(Sales_Pipeline[[#This Row],[Close_Date]],"mmm"))</f>
        <v>Aug</v>
      </c>
      <c r="M5790" s="8" t="str">
        <f>IF(Sales_Pipeline[[#This Row],[Close_Date]]="","","Q"&amp;ROUNDUP(MONTH(Sales_Pipeline[[#This Row],[Close_Date]])/3,0))</f>
        <v>Q3</v>
      </c>
      <c r="N5790" s="2" cm="1">
        <f t="array" ref="N5790">IFERROR(_xlfn.IFS(Sales_Pipeline[[#This Row],[Deal_Stage]]="Won",_xlfn.XLOOKUP(Sales_Pipeline[[#This Row],[Product]],Products!$A$2:$A$8,Products!$C$2:$C$8),Sales_Pipeline[[#This Row],[Deal_Stage]]="Lost",_xlfn.XLOOKUP(Sales_Pipeline[[#This Row],[Product]],Products!$A$2:$A$8,Products!$C$2:$C$8)),"")</f>
        <v>550</v>
      </c>
      <c r="O5790" s="2">
        <v>0</v>
      </c>
    </row>
    <row r="5791" spans="1:15" x14ac:dyDescent="0.3">
      <c r="A5791" t="s">
        <v>5937</v>
      </c>
      <c r="B5791" t="s">
        <v>38</v>
      </c>
      <c r="C5791" t="str">
        <f>_xlfn.XLOOKUP(Sales_Pipeline[[#This Row],[Sales_Agent]],Sales_Teams[Sales_Agent],Sales_Teams[Manager])</f>
        <v>Celia Rouche</v>
      </c>
      <c r="D5791" t="str">
        <f>_xlfn.XLOOKUP(Sales_Pipeline[[#This Row],[Manager]],Sales_Teams[Manager],Sales_Teams[Regional_Office])</f>
        <v>West</v>
      </c>
      <c r="E5791" t="s">
        <v>76</v>
      </c>
      <c r="F5791" t="s">
        <v>72</v>
      </c>
      <c r="G5791" t="str">
        <f>IFERROR(_xlfn.XLOOKUP(Sales_Pipeline[[#This Row],[Account]],Accounts!$A$2:$A$86,Accounts!$F$2:$F$86),"")</f>
        <v>United States</v>
      </c>
      <c r="H5791" t="s">
        <v>82</v>
      </c>
      <c r="I5791" s="3">
        <v>42956</v>
      </c>
      <c r="J5791" s="3">
        <v>43057</v>
      </c>
      <c r="K5791" s="8" t="str">
        <f>IF(Sales_Pipeline[[#This Row],[Close_Date]]="","",TEXT(Sales_Pipeline[[#This Row],[Close_Date]],"ddd"))</f>
        <v>Sat</v>
      </c>
      <c r="L5791" s="8" t="str">
        <f>IF(Sales_Pipeline[[#This Row],[Close_Date]]="","",TEXT(Sales_Pipeline[[#This Row],[Close_Date]],"mmm"))</f>
        <v>Nov</v>
      </c>
      <c r="M5791" s="8" t="str">
        <f>IF(Sales_Pipeline[[#This Row],[Close_Date]]="","","Q"&amp;ROUNDUP(MONTH(Sales_Pipeline[[#This Row],[Close_Date]])/3,0))</f>
        <v>Q4</v>
      </c>
      <c r="N5791" s="2" cm="1">
        <f t="array" ref="N5791">IFERROR(_xlfn.IFS(Sales_Pipeline[[#This Row],[Deal_Stage]]="Won",_xlfn.XLOOKUP(Sales_Pipeline[[#This Row],[Product]],Products!$A$2:$A$8,Products!$C$2:$C$8),Sales_Pipeline[[#This Row],[Deal_Stage]]="Lost",_xlfn.XLOOKUP(Sales_Pipeline[[#This Row],[Product]],Products!$A$2:$A$8,Products!$C$2:$C$8)),"")</f>
        <v>3393</v>
      </c>
      <c r="O5791" s="2">
        <v>0</v>
      </c>
    </row>
    <row r="5792" spans="1:15" x14ac:dyDescent="0.3">
      <c r="A5792" t="s">
        <v>5938</v>
      </c>
      <c r="B5792" t="s">
        <v>22</v>
      </c>
      <c r="C5792" t="str">
        <f>_xlfn.XLOOKUP(Sales_Pipeline[[#This Row],[Sales_Agent]],Sales_Teams[Sales_Agent],Sales_Teams[Manager])</f>
        <v>Cara Losch</v>
      </c>
      <c r="D5792" t="str">
        <f>_xlfn.XLOOKUP(Sales_Pipeline[[#This Row],[Manager]],Sales_Teams[Manager],Sales_Teams[Regional_Office])</f>
        <v>East</v>
      </c>
      <c r="E5792" t="s">
        <v>8953</v>
      </c>
      <c r="F5792" t="s">
        <v>96</v>
      </c>
      <c r="G5792" t="str">
        <f>IFERROR(_xlfn.XLOOKUP(Sales_Pipeline[[#This Row],[Account]],Accounts!$A$2:$A$86,Accounts!$F$2:$F$86),"")</f>
        <v>United States</v>
      </c>
      <c r="H5792" t="s">
        <v>82</v>
      </c>
      <c r="I5792" s="3">
        <v>42956</v>
      </c>
      <c r="J5792" s="3">
        <v>43059</v>
      </c>
      <c r="K5792" s="8" t="str">
        <f>IF(Sales_Pipeline[[#This Row],[Close_Date]]="","",TEXT(Sales_Pipeline[[#This Row],[Close_Date]],"ddd"))</f>
        <v>Mon</v>
      </c>
      <c r="L5792" s="8" t="str">
        <f>IF(Sales_Pipeline[[#This Row],[Close_Date]]="","",TEXT(Sales_Pipeline[[#This Row],[Close_Date]],"mmm"))</f>
        <v>Nov</v>
      </c>
      <c r="M5792" s="8" t="str">
        <f>IF(Sales_Pipeline[[#This Row],[Close_Date]]="","","Q"&amp;ROUNDUP(MONTH(Sales_Pipeline[[#This Row],[Close_Date]])/3,0))</f>
        <v>Q4</v>
      </c>
      <c r="N5792" s="2" cm="1">
        <f t="array" ref="N5792">IFERROR(_xlfn.IFS(Sales_Pipeline[[#This Row],[Deal_Stage]]="Won",_xlfn.XLOOKUP(Sales_Pipeline[[#This Row],[Product]],Products!$A$2:$A$8,Products!$C$2:$C$8),Sales_Pipeline[[#This Row],[Deal_Stage]]="Lost",_xlfn.XLOOKUP(Sales_Pipeline[[#This Row],[Product]],Products!$A$2:$A$8,Products!$C$2:$C$8)),"")</f>
        <v>4821</v>
      </c>
      <c r="O5792" s="2">
        <v>0</v>
      </c>
    </row>
    <row r="5793" spans="1:15" x14ac:dyDescent="0.3">
      <c r="A5793" t="s">
        <v>5939</v>
      </c>
      <c r="B5793" t="s">
        <v>22</v>
      </c>
      <c r="C5793" t="str">
        <f>_xlfn.XLOOKUP(Sales_Pipeline[[#This Row],[Sales_Agent]],Sales_Teams[Sales_Agent],Sales_Teams[Manager])</f>
        <v>Cara Losch</v>
      </c>
      <c r="D5793" t="str">
        <f>_xlfn.XLOOKUP(Sales_Pipeline[[#This Row],[Manager]],Sales_Teams[Manager],Sales_Teams[Regional_Office])</f>
        <v>East</v>
      </c>
      <c r="E5793" t="s">
        <v>76</v>
      </c>
      <c r="F5793" t="s">
        <v>231</v>
      </c>
      <c r="G5793" t="str">
        <f>IFERROR(_xlfn.XLOOKUP(Sales_Pipeline[[#This Row],[Account]],Accounts!$A$2:$A$86,Accounts!$F$2:$F$86),"")</f>
        <v>United States</v>
      </c>
      <c r="H5793" t="s">
        <v>57</v>
      </c>
      <c r="I5793" s="3">
        <v>42956</v>
      </c>
      <c r="J5793" s="3">
        <v>43046</v>
      </c>
      <c r="K5793" s="8" t="str">
        <f>IF(Sales_Pipeline[[#This Row],[Close_Date]]="","",TEXT(Sales_Pipeline[[#This Row],[Close_Date]],"ddd"))</f>
        <v>Tue</v>
      </c>
      <c r="L5793" s="8" t="str">
        <f>IF(Sales_Pipeline[[#This Row],[Close_Date]]="","",TEXT(Sales_Pipeline[[#This Row],[Close_Date]],"mmm"))</f>
        <v>Nov</v>
      </c>
      <c r="M5793" s="8" t="str">
        <f>IF(Sales_Pipeline[[#This Row],[Close_Date]]="","","Q"&amp;ROUNDUP(MONTH(Sales_Pipeline[[#This Row],[Close_Date]])/3,0))</f>
        <v>Q4</v>
      </c>
      <c r="N5793" s="2" cm="1">
        <f t="array" ref="N5793">IFERROR(_xlfn.IFS(Sales_Pipeline[[#This Row],[Deal_Stage]]="Won",_xlfn.XLOOKUP(Sales_Pipeline[[#This Row],[Product]],Products!$A$2:$A$8,Products!$C$2:$C$8),Sales_Pipeline[[#This Row],[Deal_Stage]]="Lost",_xlfn.XLOOKUP(Sales_Pipeline[[#This Row],[Product]],Products!$A$2:$A$8,Products!$C$2:$C$8)),"")</f>
        <v>3393</v>
      </c>
      <c r="O5793" s="2">
        <v>2715</v>
      </c>
    </row>
    <row r="5794" spans="1:15" x14ac:dyDescent="0.3">
      <c r="A5794" t="s">
        <v>5940</v>
      </c>
      <c r="B5794" t="s">
        <v>36</v>
      </c>
      <c r="C5794" t="str">
        <f>_xlfn.XLOOKUP(Sales_Pipeline[[#This Row],[Sales_Agent]],Sales_Teams[Sales_Agent],Sales_Teams[Manager])</f>
        <v>Celia Rouche</v>
      </c>
      <c r="D5794" t="str">
        <f>_xlfn.XLOOKUP(Sales_Pipeline[[#This Row],[Manager]],Sales_Teams[Manager],Sales_Teams[Regional_Office])</f>
        <v>West</v>
      </c>
      <c r="E5794" t="s">
        <v>55</v>
      </c>
      <c r="F5794" t="s">
        <v>66</v>
      </c>
      <c r="G5794" t="str">
        <f>IFERROR(_xlfn.XLOOKUP(Sales_Pipeline[[#This Row],[Account]],Accounts!$A$2:$A$86,Accounts!$F$2:$F$86),"")</f>
        <v>United States</v>
      </c>
      <c r="H5794" t="s">
        <v>82</v>
      </c>
      <c r="I5794" s="3">
        <v>42956</v>
      </c>
      <c r="J5794" s="3">
        <v>43058</v>
      </c>
      <c r="K5794" s="8" t="str">
        <f>IF(Sales_Pipeline[[#This Row],[Close_Date]]="","",TEXT(Sales_Pipeline[[#This Row],[Close_Date]],"ddd"))</f>
        <v>Sun</v>
      </c>
      <c r="L5794" s="8" t="str">
        <f>IF(Sales_Pipeline[[#This Row],[Close_Date]]="","",TEXT(Sales_Pipeline[[#This Row],[Close_Date]],"mmm"))</f>
        <v>Nov</v>
      </c>
      <c r="M5794" s="8" t="str">
        <f>IF(Sales_Pipeline[[#This Row],[Close_Date]]="","","Q"&amp;ROUNDUP(MONTH(Sales_Pipeline[[#This Row],[Close_Date]])/3,0))</f>
        <v>Q4</v>
      </c>
      <c r="N5794" s="2" cm="1">
        <f t="array" ref="N5794">IFERROR(_xlfn.IFS(Sales_Pipeline[[#This Row],[Deal_Stage]]="Won",_xlfn.XLOOKUP(Sales_Pipeline[[#This Row],[Product]],Products!$A$2:$A$8,Products!$C$2:$C$8),Sales_Pipeline[[#This Row],[Deal_Stage]]="Lost",_xlfn.XLOOKUP(Sales_Pipeline[[#This Row],[Product]],Products!$A$2:$A$8,Products!$C$2:$C$8)),"")</f>
        <v>1096</v>
      </c>
      <c r="O5794" s="2">
        <v>0</v>
      </c>
    </row>
    <row r="5795" spans="1:15" x14ac:dyDescent="0.3">
      <c r="A5795" t="s">
        <v>5941</v>
      </c>
      <c r="B5795" t="s">
        <v>40</v>
      </c>
      <c r="C5795" t="str">
        <f>_xlfn.XLOOKUP(Sales_Pipeline[[#This Row],[Sales_Agent]],Sales_Teams[Sales_Agent],Sales_Teams[Manager])</f>
        <v>Summer Sewald</v>
      </c>
      <c r="D5795" t="str">
        <f>_xlfn.XLOOKUP(Sales_Pipeline[[#This Row],[Manager]],Sales_Teams[Manager],Sales_Teams[Regional_Office])</f>
        <v>West</v>
      </c>
      <c r="E5795" t="s">
        <v>63</v>
      </c>
      <c r="F5795" t="s">
        <v>330</v>
      </c>
      <c r="G5795" t="str">
        <f>IFERROR(_xlfn.XLOOKUP(Sales_Pipeline[[#This Row],[Account]],Accounts!$A$2:$A$86,Accounts!$F$2:$F$86),"")</f>
        <v>Korea</v>
      </c>
      <c r="H5795" t="s">
        <v>57</v>
      </c>
      <c r="I5795" s="3">
        <v>42956</v>
      </c>
      <c r="J5795" s="3">
        <v>43088</v>
      </c>
      <c r="K5795" s="8" t="str">
        <f>IF(Sales_Pipeline[[#This Row],[Close_Date]]="","",TEXT(Sales_Pipeline[[#This Row],[Close_Date]],"ddd"))</f>
        <v>Tue</v>
      </c>
      <c r="L5795" s="8" t="str">
        <f>IF(Sales_Pipeline[[#This Row],[Close_Date]]="","",TEXT(Sales_Pipeline[[#This Row],[Close_Date]],"mmm"))</f>
        <v>Dec</v>
      </c>
      <c r="M5795" s="8" t="str">
        <f>IF(Sales_Pipeline[[#This Row],[Close_Date]]="","","Q"&amp;ROUNDUP(MONTH(Sales_Pipeline[[#This Row],[Close_Date]])/3,0))</f>
        <v>Q4</v>
      </c>
      <c r="N5795" s="2" cm="1">
        <f t="array" ref="N5795">IFERROR(_xlfn.IFS(Sales_Pipeline[[#This Row],[Deal_Stage]]="Won",_xlfn.XLOOKUP(Sales_Pipeline[[#This Row],[Product]],Products!$A$2:$A$8,Products!$C$2:$C$8),Sales_Pipeline[[#This Row],[Deal_Stage]]="Lost",_xlfn.XLOOKUP(Sales_Pipeline[[#This Row],[Product]],Products!$A$2:$A$8,Products!$C$2:$C$8)),"")</f>
        <v>550</v>
      </c>
      <c r="O5795" s="2">
        <v>511</v>
      </c>
    </row>
    <row r="5796" spans="1:15" x14ac:dyDescent="0.3">
      <c r="A5796" t="s">
        <v>5942</v>
      </c>
      <c r="B5796" t="s">
        <v>10</v>
      </c>
      <c r="C5796" t="str">
        <f>_xlfn.XLOOKUP(Sales_Pipeline[[#This Row],[Sales_Agent]],Sales_Teams[Sales_Agent],Sales_Teams[Manager])</f>
        <v>Melvin Marxen</v>
      </c>
      <c r="D5796" t="str">
        <f>_xlfn.XLOOKUP(Sales_Pipeline[[#This Row],[Manager]],Sales_Teams[Manager],Sales_Teams[Regional_Office])</f>
        <v>Central</v>
      </c>
      <c r="E5796" t="s">
        <v>63</v>
      </c>
      <c r="G5796" t="str">
        <f>IFERROR(_xlfn.XLOOKUP(Sales_Pipeline[[#This Row],[Account]],Accounts!$A$2:$A$86,Accounts!$F$2:$F$86),"")</f>
        <v/>
      </c>
      <c r="H5796" t="s">
        <v>77</v>
      </c>
      <c r="I5796" s="3">
        <v>42956</v>
      </c>
      <c r="K5796" s="8" t="str">
        <f>IF(Sales_Pipeline[[#This Row],[Close_Date]]="","",TEXT(Sales_Pipeline[[#This Row],[Close_Date]],"ddd"))</f>
        <v/>
      </c>
      <c r="L5796" s="8" t="str">
        <f>IF(Sales_Pipeline[[#This Row],[Close_Date]]="","",TEXT(Sales_Pipeline[[#This Row],[Close_Date]],"mmm"))</f>
        <v/>
      </c>
      <c r="M5796" s="8" t="str">
        <f>IF(Sales_Pipeline[[#This Row],[Close_Date]]="","","Q"&amp;ROUNDUP(MONTH(Sales_Pipeline[[#This Row],[Close_Date]])/3,0))</f>
        <v/>
      </c>
      <c r="N5796" s="2" t="str" cm="1">
        <f t="array" ref="N5796">IFERROR(_xlfn.IFS(Sales_Pipeline[[#This Row],[Deal_Stage]]="Won",_xlfn.XLOOKUP(Sales_Pipeline[[#This Row],[Product]],Products!$A$2:$A$8,Products!$C$2:$C$8),Sales_Pipeline[[#This Row],[Deal_Stage]]="Lost",_xlfn.XLOOKUP(Sales_Pipeline[[#This Row],[Product]],Products!$A$2:$A$8,Products!$C$2:$C$8)),"")</f>
        <v/>
      </c>
      <c r="O5796" s="2">
        <v>0</v>
      </c>
    </row>
    <row r="5797" spans="1:15" x14ac:dyDescent="0.3">
      <c r="A5797" t="s">
        <v>5943</v>
      </c>
      <c r="B5797" t="s">
        <v>8</v>
      </c>
      <c r="C5797" t="str">
        <f>_xlfn.XLOOKUP(Sales_Pipeline[[#This Row],[Sales_Agent]],Sales_Teams[Sales_Agent],Sales_Teams[Manager])</f>
        <v>Dustin Brinkmann</v>
      </c>
      <c r="D5797" t="str">
        <f>_xlfn.XLOOKUP(Sales_Pipeline[[#This Row],[Manager]],Sales_Teams[Manager],Sales_Teams[Regional_Office])</f>
        <v>Central</v>
      </c>
      <c r="E5797" t="s">
        <v>63</v>
      </c>
      <c r="F5797" t="s">
        <v>127</v>
      </c>
      <c r="G5797" t="str">
        <f>IFERROR(_xlfn.XLOOKUP(Sales_Pipeline[[#This Row],[Account]],Accounts!$A$2:$A$86,Accounts!$F$2:$F$86),"")</f>
        <v>United States</v>
      </c>
      <c r="H5797" t="s">
        <v>77</v>
      </c>
      <c r="I5797" s="3">
        <v>42956</v>
      </c>
      <c r="K5797" s="8" t="str">
        <f>IF(Sales_Pipeline[[#This Row],[Close_Date]]="","",TEXT(Sales_Pipeline[[#This Row],[Close_Date]],"ddd"))</f>
        <v/>
      </c>
      <c r="L5797" s="8" t="str">
        <f>IF(Sales_Pipeline[[#This Row],[Close_Date]]="","",TEXT(Sales_Pipeline[[#This Row],[Close_Date]],"mmm"))</f>
        <v/>
      </c>
      <c r="M5797" s="8" t="str">
        <f>IF(Sales_Pipeline[[#This Row],[Close_Date]]="","","Q"&amp;ROUNDUP(MONTH(Sales_Pipeline[[#This Row],[Close_Date]])/3,0))</f>
        <v/>
      </c>
      <c r="N5797" s="2" t="str" cm="1">
        <f t="array" ref="N5797">IFERROR(_xlfn.IFS(Sales_Pipeline[[#This Row],[Deal_Stage]]="Won",_xlfn.XLOOKUP(Sales_Pipeline[[#This Row],[Product]],Products!$A$2:$A$8,Products!$C$2:$C$8),Sales_Pipeline[[#This Row],[Deal_Stage]]="Lost",_xlfn.XLOOKUP(Sales_Pipeline[[#This Row],[Product]],Products!$A$2:$A$8,Products!$C$2:$C$8)),"")</f>
        <v/>
      </c>
      <c r="O5797" s="2">
        <v>0</v>
      </c>
    </row>
    <row r="5798" spans="1:15" x14ac:dyDescent="0.3">
      <c r="A5798" t="s">
        <v>5944</v>
      </c>
      <c r="B5798" t="s">
        <v>37</v>
      </c>
      <c r="C5798" t="str">
        <f>_xlfn.XLOOKUP(Sales_Pipeline[[#This Row],[Sales_Agent]],Sales_Teams[Sales_Agent],Sales_Teams[Manager])</f>
        <v>Celia Rouche</v>
      </c>
      <c r="D5798" t="str">
        <f>_xlfn.XLOOKUP(Sales_Pipeline[[#This Row],[Manager]],Sales_Teams[Manager],Sales_Teams[Regional_Office])</f>
        <v>West</v>
      </c>
      <c r="E5798" t="s">
        <v>55</v>
      </c>
      <c r="F5798" t="s">
        <v>166</v>
      </c>
      <c r="G5798" t="str">
        <f>IFERROR(_xlfn.XLOOKUP(Sales_Pipeline[[#This Row],[Account]],Accounts!$A$2:$A$86,Accounts!$F$2:$F$86),"")</f>
        <v>United States</v>
      </c>
      <c r="H5798" t="s">
        <v>57</v>
      </c>
      <c r="I5798" s="3">
        <v>42956</v>
      </c>
      <c r="J5798" s="3">
        <v>43077</v>
      </c>
      <c r="K5798" s="8" t="str">
        <f>IF(Sales_Pipeline[[#This Row],[Close_Date]]="","",TEXT(Sales_Pipeline[[#This Row],[Close_Date]],"ddd"))</f>
        <v>Fri</v>
      </c>
      <c r="L5798" s="8" t="str">
        <f>IF(Sales_Pipeline[[#This Row],[Close_Date]]="","",TEXT(Sales_Pipeline[[#This Row],[Close_Date]],"mmm"))</f>
        <v>Dec</v>
      </c>
      <c r="M5798" s="8" t="str">
        <f>IF(Sales_Pipeline[[#This Row],[Close_Date]]="","","Q"&amp;ROUNDUP(MONTH(Sales_Pipeline[[#This Row],[Close_Date]])/3,0))</f>
        <v>Q4</v>
      </c>
      <c r="N5798" s="2" cm="1">
        <f t="array" ref="N5798">IFERROR(_xlfn.IFS(Sales_Pipeline[[#This Row],[Deal_Stage]]="Won",_xlfn.XLOOKUP(Sales_Pipeline[[#This Row],[Product]],Products!$A$2:$A$8,Products!$C$2:$C$8),Sales_Pipeline[[#This Row],[Deal_Stage]]="Lost",_xlfn.XLOOKUP(Sales_Pipeline[[#This Row],[Product]],Products!$A$2:$A$8,Products!$C$2:$C$8)),"")</f>
        <v>1096</v>
      </c>
      <c r="O5798" s="2">
        <v>1017</v>
      </c>
    </row>
    <row r="5799" spans="1:15" x14ac:dyDescent="0.3">
      <c r="A5799" t="s">
        <v>5945</v>
      </c>
      <c r="B5799" t="s">
        <v>12</v>
      </c>
      <c r="C5799" t="str">
        <f>_xlfn.XLOOKUP(Sales_Pipeline[[#This Row],[Sales_Agent]],Sales_Teams[Sales_Agent],Sales_Teams[Manager])</f>
        <v>Melvin Marxen</v>
      </c>
      <c r="D5799" t="str">
        <f>_xlfn.XLOOKUP(Sales_Pipeline[[#This Row],[Manager]],Sales_Teams[Manager],Sales_Teams[Regional_Office])</f>
        <v>Central</v>
      </c>
      <c r="E5799" t="s">
        <v>84</v>
      </c>
      <c r="F5799" t="s">
        <v>66</v>
      </c>
      <c r="G5799" t="str">
        <f>IFERROR(_xlfn.XLOOKUP(Sales_Pipeline[[#This Row],[Account]],Accounts!$A$2:$A$86,Accounts!$F$2:$F$86),"")</f>
        <v>United States</v>
      </c>
      <c r="H5799" t="s">
        <v>77</v>
      </c>
      <c r="I5799" s="3">
        <v>42956</v>
      </c>
      <c r="K5799" s="8" t="str">
        <f>IF(Sales_Pipeline[[#This Row],[Close_Date]]="","",TEXT(Sales_Pipeline[[#This Row],[Close_Date]],"ddd"))</f>
        <v/>
      </c>
      <c r="L5799" s="8" t="str">
        <f>IF(Sales_Pipeline[[#This Row],[Close_Date]]="","",TEXT(Sales_Pipeline[[#This Row],[Close_Date]],"mmm"))</f>
        <v/>
      </c>
      <c r="M5799" s="8" t="str">
        <f>IF(Sales_Pipeline[[#This Row],[Close_Date]]="","","Q"&amp;ROUNDUP(MONTH(Sales_Pipeline[[#This Row],[Close_Date]])/3,0))</f>
        <v/>
      </c>
      <c r="N5799" s="2" t="str" cm="1">
        <f t="array" ref="N5799">IFERROR(_xlfn.IFS(Sales_Pipeline[[#This Row],[Deal_Stage]]="Won",_xlfn.XLOOKUP(Sales_Pipeline[[#This Row],[Product]],Products!$A$2:$A$8,Products!$C$2:$C$8),Sales_Pipeline[[#This Row],[Deal_Stage]]="Lost",_xlfn.XLOOKUP(Sales_Pipeline[[#This Row],[Product]],Products!$A$2:$A$8,Products!$C$2:$C$8)),"")</f>
        <v/>
      </c>
      <c r="O5799" s="2">
        <v>0</v>
      </c>
    </row>
    <row r="5800" spans="1:15" x14ac:dyDescent="0.3">
      <c r="A5800" t="s">
        <v>5946</v>
      </c>
      <c r="B5800" t="s">
        <v>12</v>
      </c>
      <c r="C5800" t="str">
        <f>_xlfn.XLOOKUP(Sales_Pipeline[[#This Row],[Sales_Agent]],Sales_Teams[Sales_Agent],Sales_Teams[Manager])</f>
        <v>Melvin Marxen</v>
      </c>
      <c r="D5800" t="str">
        <f>_xlfn.XLOOKUP(Sales_Pipeline[[#This Row],[Manager]],Sales_Teams[Manager],Sales_Teams[Regional_Office])</f>
        <v>Central</v>
      </c>
      <c r="E5800" t="s">
        <v>76</v>
      </c>
      <c r="G5800" t="str">
        <f>IFERROR(_xlfn.XLOOKUP(Sales_Pipeline[[#This Row],[Account]],Accounts!$A$2:$A$86,Accounts!$F$2:$F$86),"")</f>
        <v/>
      </c>
      <c r="H5800" t="s">
        <v>77</v>
      </c>
      <c r="I5800" s="3">
        <v>42956</v>
      </c>
      <c r="K5800" s="8" t="str">
        <f>IF(Sales_Pipeline[[#This Row],[Close_Date]]="","",TEXT(Sales_Pipeline[[#This Row],[Close_Date]],"ddd"))</f>
        <v/>
      </c>
      <c r="L5800" s="8" t="str">
        <f>IF(Sales_Pipeline[[#This Row],[Close_Date]]="","",TEXT(Sales_Pipeline[[#This Row],[Close_Date]],"mmm"))</f>
        <v/>
      </c>
      <c r="M5800" s="8" t="str">
        <f>IF(Sales_Pipeline[[#This Row],[Close_Date]]="","","Q"&amp;ROUNDUP(MONTH(Sales_Pipeline[[#This Row],[Close_Date]])/3,0))</f>
        <v/>
      </c>
      <c r="N5800" s="2" t="str" cm="1">
        <f t="array" ref="N5800">IFERROR(_xlfn.IFS(Sales_Pipeline[[#This Row],[Deal_Stage]]="Won",_xlfn.XLOOKUP(Sales_Pipeline[[#This Row],[Product]],Products!$A$2:$A$8,Products!$C$2:$C$8),Sales_Pipeline[[#This Row],[Deal_Stage]]="Lost",_xlfn.XLOOKUP(Sales_Pipeline[[#This Row],[Product]],Products!$A$2:$A$8,Products!$C$2:$C$8)),"")</f>
        <v/>
      </c>
      <c r="O5800" s="2">
        <v>0</v>
      </c>
    </row>
    <row r="5801" spans="1:15" x14ac:dyDescent="0.3">
      <c r="A5801" t="s">
        <v>5947</v>
      </c>
      <c r="B5801" t="s">
        <v>45</v>
      </c>
      <c r="C5801" t="str">
        <f>_xlfn.XLOOKUP(Sales_Pipeline[[#This Row],[Sales_Agent]],Sales_Teams[Sales_Agent],Sales_Teams[Manager])</f>
        <v>Summer Sewald</v>
      </c>
      <c r="D5801" t="str">
        <f>_xlfn.XLOOKUP(Sales_Pipeline[[#This Row],[Manager]],Sales_Teams[Manager],Sales_Teams[Regional_Office])</f>
        <v>West</v>
      </c>
      <c r="E5801" t="s">
        <v>55</v>
      </c>
      <c r="F5801" t="s">
        <v>114</v>
      </c>
      <c r="G5801" t="str">
        <f>IFERROR(_xlfn.XLOOKUP(Sales_Pipeline[[#This Row],[Account]],Accounts!$A$2:$A$86,Accounts!$F$2:$F$86),"")</f>
        <v>United States</v>
      </c>
      <c r="H5801" t="s">
        <v>82</v>
      </c>
      <c r="I5801" s="3">
        <v>42956</v>
      </c>
      <c r="J5801" s="3">
        <v>42967</v>
      </c>
      <c r="K5801" s="8" t="str">
        <f>IF(Sales_Pipeline[[#This Row],[Close_Date]]="","",TEXT(Sales_Pipeline[[#This Row],[Close_Date]],"ddd"))</f>
        <v>Sun</v>
      </c>
      <c r="L5801" s="8" t="str">
        <f>IF(Sales_Pipeline[[#This Row],[Close_Date]]="","",TEXT(Sales_Pipeline[[#This Row],[Close_Date]],"mmm"))</f>
        <v>Aug</v>
      </c>
      <c r="M5801" s="8" t="str">
        <f>IF(Sales_Pipeline[[#This Row],[Close_Date]]="","","Q"&amp;ROUNDUP(MONTH(Sales_Pipeline[[#This Row],[Close_Date]])/3,0))</f>
        <v>Q3</v>
      </c>
      <c r="N5801" s="2" cm="1">
        <f t="array" ref="N5801">IFERROR(_xlfn.IFS(Sales_Pipeline[[#This Row],[Deal_Stage]]="Won",_xlfn.XLOOKUP(Sales_Pipeline[[#This Row],[Product]],Products!$A$2:$A$8,Products!$C$2:$C$8),Sales_Pipeline[[#This Row],[Deal_Stage]]="Lost",_xlfn.XLOOKUP(Sales_Pipeline[[#This Row],[Product]],Products!$A$2:$A$8,Products!$C$2:$C$8)),"")</f>
        <v>1096</v>
      </c>
      <c r="O5801" s="2">
        <v>0</v>
      </c>
    </row>
    <row r="5802" spans="1:15" x14ac:dyDescent="0.3">
      <c r="A5802" t="s">
        <v>5948</v>
      </c>
      <c r="B5802" t="s">
        <v>45</v>
      </c>
      <c r="C5802" t="str">
        <f>_xlfn.XLOOKUP(Sales_Pipeline[[#This Row],[Sales_Agent]],Sales_Teams[Sales_Agent],Sales_Teams[Manager])</f>
        <v>Summer Sewald</v>
      </c>
      <c r="D5802" t="str">
        <f>_xlfn.XLOOKUP(Sales_Pipeline[[#This Row],[Manager]],Sales_Teams[Manager],Sales_Teams[Regional_Office])</f>
        <v>West</v>
      </c>
      <c r="E5802" t="s">
        <v>55</v>
      </c>
      <c r="F5802" t="s">
        <v>216</v>
      </c>
      <c r="G5802" t="str">
        <f>IFERROR(_xlfn.XLOOKUP(Sales_Pipeline[[#This Row],[Account]],Accounts!$A$2:$A$86,Accounts!$F$2:$F$86),"")</f>
        <v>United States</v>
      </c>
      <c r="H5802" t="s">
        <v>57</v>
      </c>
      <c r="I5802" s="3">
        <v>42956</v>
      </c>
      <c r="J5802" s="3">
        <v>42957</v>
      </c>
      <c r="K5802" s="8" t="str">
        <f>IF(Sales_Pipeline[[#This Row],[Close_Date]]="","",TEXT(Sales_Pipeline[[#This Row],[Close_Date]],"ddd"))</f>
        <v>Thu</v>
      </c>
      <c r="L5802" s="8" t="str">
        <f>IF(Sales_Pipeline[[#This Row],[Close_Date]]="","",TEXT(Sales_Pipeline[[#This Row],[Close_Date]],"mmm"))</f>
        <v>Aug</v>
      </c>
      <c r="M5802" s="8" t="str">
        <f>IF(Sales_Pipeline[[#This Row],[Close_Date]]="","","Q"&amp;ROUNDUP(MONTH(Sales_Pipeline[[#This Row],[Close_Date]])/3,0))</f>
        <v>Q3</v>
      </c>
      <c r="N5802" s="2" cm="1">
        <f t="array" ref="N5802">IFERROR(_xlfn.IFS(Sales_Pipeline[[#This Row],[Deal_Stage]]="Won",_xlfn.XLOOKUP(Sales_Pipeline[[#This Row],[Product]],Products!$A$2:$A$8,Products!$C$2:$C$8),Sales_Pipeline[[#This Row],[Deal_Stage]]="Lost",_xlfn.XLOOKUP(Sales_Pipeline[[#This Row],[Product]],Products!$A$2:$A$8,Products!$C$2:$C$8)),"")</f>
        <v>1096</v>
      </c>
      <c r="O5802" s="2">
        <v>1102</v>
      </c>
    </row>
    <row r="5803" spans="1:15" x14ac:dyDescent="0.3">
      <c r="A5803" t="s">
        <v>5949</v>
      </c>
      <c r="B5803" t="s">
        <v>45</v>
      </c>
      <c r="C5803" t="str">
        <f>_xlfn.XLOOKUP(Sales_Pipeline[[#This Row],[Sales_Agent]],Sales_Teams[Sales_Agent],Sales_Teams[Manager])</f>
        <v>Summer Sewald</v>
      </c>
      <c r="D5803" t="str">
        <f>_xlfn.XLOOKUP(Sales_Pipeline[[#This Row],[Manager]],Sales_Teams[Manager],Sales_Teams[Regional_Office])</f>
        <v>West</v>
      </c>
      <c r="E5803" t="s">
        <v>61</v>
      </c>
      <c r="F5803" t="s">
        <v>173</v>
      </c>
      <c r="G5803" t="str">
        <f>IFERROR(_xlfn.XLOOKUP(Sales_Pipeline[[#This Row],[Account]],Accounts!$A$2:$A$86,Accounts!$F$2:$F$86),"")</f>
        <v>United States</v>
      </c>
      <c r="H5803" t="s">
        <v>57</v>
      </c>
      <c r="I5803" s="3">
        <v>42956</v>
      </c>
      <c r="J5803" s="3">
        <v>43073</v>
      </c>
      <c r="K5803" s="8" t="str">
        <f>IF(Sales_Pipeline[[#This Row],[Close_Date]]="","",TEXT(Sales_Pipeline[[#This Row],[Close_Date]],"ddd"))</f>
        <v>Mon</v>
      </c>
      <c r="L5803" s="8" t="str">
        <f>IF(Sales_Pipeline[[#This Row],[Close_Date]]="","",TEXT(Sales_Pipeline[[#This Row],[Close_Date]],"mmm"))</f>
        <v>Dec</v>
      </c>
      <c r="M5803" s="8" t="str">
        <f>IF(Sales_Pipeline[[#This Row],[Close_Date]]="","","Q"&amp;ROUNDUP(MONTH(Sales_Pipeline[[#This Row],[Close_Date]])/3,0))</f>
        <v>Q4</v>
      </c>
      <c r="N5803" s="2" cm="1">
        <f t="array" ref="N5803">IFERROR(_xlfn.IFS(Sales_Pipeline[[#This Row],[Deal_Stage]]="Won",_xlfn.XLOOKUP(Sales_Pipeline[[#This Row],[Product]],Products!$A$2:$A$8,Products!$C$2:$C$8),Sales_Pipeline[[#This Row],[Deal_Stage]]="Lost",_xlfn.XLOOKUP(Sales_Pipeline[[#This Row],[Product]],Products!$A$2:$A$8,Products!$C$2:$C$8)),"")</f>
        <v>55</v>
      </c>
      <c r="O5803" s="2">
        <v>67</v>
      </c>
    </row>
    <row r="5804" spans="1:15" x14ac:dyDescent="0.3">
      <c r="A5804" t="s">
        <v>5950</v>
      </c>
      <c r="B5804" t="s">
        <v>9</v>
      </c>
      <c r="C5804" t="str">
        <f>_xlfn.XLOOKUP(Sales_Pipeline[[#This Row],[Sales_Agent]],Sales_Teams[Sales_Agent],Sales_Teams[Manager])</f>
        <v>Dustin Brinkmann</v>
      </c>
      <c r="D5804" t="str">
        <f>_xlfn.XLOOKUP(Sales_Pipeline[[#This Row],[Manager]],Sales_Teams[Manager],Sales_Teams[Regional_Office])</f>
        <v>Central</v>
      </c>
      <c r="E5804" t="s">
        <v>61</v>
      </c>
      <c r="F5804" t="s">
        <v>81</v>
      </c>
      <c r="G5804" t="str">
        <f>IFERROR(_xlfn.XLOOKUP(Sales_Pipeline[[#This Row],[Account]],Accounts!$A$2:$A$86,Accounts!$F$2:$F$86),"")</f>
        <v>Italy</v>
      </c>
      <c r="H5804" t="s">
        <v>57</v>
      </c>
      <c r="I5804" s="3">
        <v>42956</v>
      </c>
      <c r="J5804" s="3">
        <v>42987</v>
      </c>
      <c r="K5804" s="8" t="str">
        <f>IF(Sales_Pipeline[[#This Row],[Close_Date]]="","",TEXT(Sales_Pipeline[[#This Row],[Close_Date]],"ddd"))</f>
        <v>Sat</v>
      </c>
      <c r="L5804" s="8" t="str">
        <f>IF(Sales_Pipeline[[#This Row],[Close_Date]]="","",TEXT(Sales_Pipeline[[#This Row],[Close_Date]],"mmm"))</f>
        <v>Sep</v>
      </c>
      <c r="M5804" s="8" t="str">
        <f>IF(Sales_Pipeline[[#This Row],[Close_Date]]="","","Q"&amp;ROUNDUP(MONTH(Sales_Pipeline[[#This Row],[Close_Date]])/3,0))</f>
        <v>Q3</v>
      </c>
      <c r="N5804" s="2" cm="1">
        <f t="array" ref="N5804">IFERROR(_xlfn.IFS(Sales_Pipeline[[#This Row],[Deal_Stage]]="Won",_xlfn.XLOOKUP(Sales_Pipeline[[#This Row],[Product]],Products!$A$2:$A$8,Products!$C$2:$C$8),Sales_Pipeline[[#This Row],[Deal_Stage]]="Lost",_xlfn.XLOOKUP(Sales_Pipeline[[#This Row],[Product]],Products!$A$2:$A$8,Products!$C$2:$C$8)),"")</f>
        <v>55</v>
      </c>
      <c r="O5804" s="2">
        <v>59</v>
      </c>
    </row>
    <row r="5805" spans="1:15" x14ac:dyDescent="0.3">
      <c r="A5805" t="s">
        <v>5951</v>
      </c>
      <c r="B5805" t="s">
        <v>14</v>
      </c>
      <c r="C5805" t="str">
        <f>_xlfn.XLOOKUP(Sales_Pipeline[[#This Row],[Sales_Agent]],Sales_Teams[Sales_Agent],Sales_Teams[Manager])</f>
        <v>Melvin Marxen</v>
      </c>
      <c r="D5805" t="str">
        <f>_xlfn.XLOOKUP(Sales_Pipeline[[#This Row],[Manager]],Sales_Teams[Manager],Sales_Teams[Regional_Office])</f>
        <v>Central</v>
      </c>
      <c r="E5805" t="s">
        <v>84</v>
      </c>
      <c r="F5805" t="s">
        <v>223</v>
      </c>
      <c r="G5805" t="str">
        <f>IFERROR(_xlfn.XLOOKUP(Sales_Pipeline[[#This Row],[Account]],Accounts!$A$2:$A$86,Accounts!$F$2:$F$86),"")</f>
        <v>United States</v>
      </c>
      <c r="H5805" t="s">
        <v>82</v>
      </c>
      <c r="I5805" s="3">
        <v>42956</v>
      </c>
      <c r="J5805" s="3">
        <v>43064</v>
      </c>
      <c r="K5805" s="8" t="str">
        <f>IF(Sales_Pipeline[[#This Row],[Close_Date]]="","",TEXT(Sales_Pipeline[[#This Row],[Close_Date]],"ddd"))</f>
        <v>Sat</v>
      </c>
      <c r="L5805" s="8" t="str">
        <f>IF(Sales_Pipeline[[#This Row],[Close_Date]]="","",TEXT(Sales_Pipeline[[#This Row],[Close_Date]],"mmm"))</f>
        <v>Nov</v>
      </c>
      <c r="M5805" s="8" t="str">
        <f>IF(Sales_Pipeline[[#This Row],[Close_Date]]="","","Q"&amp;ROUNDUP(MONTH(Sales_Pipeline[[#This Row],[Close_Date]])/3,0))</f>
        <v>Q4</v>
      </c>
      <c r="N5805" s="2" cm="1">
        <f t="array" ref="N5805">IFERROR(_xlfn.IFS(Sales_Pipeline[[#This Row],[Deal_Stage]]="Won",_xlfn.XLOOKUP(Sales_Pipeline[[#This Row],[Product]],Products!$A$2:$A$8,Products!$C$2:$C$8),Sales_Pipeline[[#This Row],[Deal_Stage]]="Lost",_xlfn.XLOOKUP(Sales_Pipeline[[#This Row],[Product]],Products!$A$2:$A$8,Products!$C$2:$C$8)),"")</f>
        <v>5482</v>
      </c>
      <c r="O5805" s="2">
        <v>0</v>
      </c>
    </row>
    <row r="5806" spans="1:15" x14ac:dyDescent="0.3">
      <c r="A5806" t="s">
        <v>5952</v>
      </c>
      <c r="B5806" t="s">
        <v>14</v>
      </c>
      <c r="C5806" t="str">
        <f>_xlfn.XLOOKUP(Sales_Pipeline[[#This Row],[Sales_Agent]],Sales_Teams[Sales_Agent],Sales_Teams[Manager])</f>
        <v>Melvin Marxen</v>
      </c>
      <c r="D5806" t="str">
        <f>_xlfn.XLOOKUP(Sales_Pipeline[[#This Row],[Manager]],Sales_Teams[Manager],Sales_Teams[Regional_Office])</f>
        <v>Central</v>
      </c>
      <c r="E5806" t="s">
        <v>63</v>
      </c>
      <c r="F5806" t="s">
        <v>330</v>
      </c>
      <c r="G5806" t="str">
        <f>IFERROR(_xlfn.XLOOKUP(Sales_Pipeline[[#This Row],[Account]],Accounts!$A$2:$A$86,Accounts!$F$2:$F$86),"")</f>
        <v>Korea</v>
      </c>
      <c r="H5806" t="s">
        <v>57</v>
      </c>
      <c r="I5806" s="3">
        <v>42956</v>
      </c>
      <c r="J5806" s="3">
        <v>43078</v>
      </c>
      <c r="K5806" s="8" t="str">
        <f>IF(Sales_Pipeline[[#This Row],[Close_Date]]="","",TEXT(Sales_Pipeline[[#This Row],[Close_Date]],"ddd"))</f>
        <v>Sat</v>
      </c>
      <c r="L5806" s="8" t="str">
        <f>IF(Sales_Pipeline[[#This Row],[Close_Date]]="","",TEXT(Sales_Pipeline[[#This Row],[Close_Date]],"mmm"))</f>
        <v>Dec</v>
      </c>
      <c r="M5806" s="8" t="str">
        <f>IF(Sales_Pipeline[[#This Row],[Close_Date]]="","","Q"&amp;ROUNDUP(MONTH(Sales_Pipeline[[#This Row],[Close_Date]])/3,0))</f>
        <v>Q4</v>
      </c>
      <c r="N5806" s="2" cm="1">
        <f t="array" ref="N5806">IFERROR(_xlfn.IFS(Sales_Pipeline[[#This Row],[Deal_Stage]]="Won",_xlfn.XLOOKUP(Sales_Pipeline[[#This Row],[Product]],Products!$A$2:$A$8,Products!$C$2:$C$8),Sales_Pipeline[[#This Row],[Deal_Stage]]="Lost",_xlfn.XLOOKUP(Sales_Pipeline[[#This Row],[Product]],Products!$A$2:$A$8,Products!$C$2:$C$8)),"")</f>
        <v>550</v>
      </c>
      <c r="O5806" s="2">
        <v>569</v>
      </c>
    </row>
    <row r="5807" spans="1:15" x14ac:dyDescent="0.3">
      <c r="A5807" t="s">
        <v>5953</v>
      </c>
      <c r="B5807" t="s">
        <v>29</v>
      </c>
      <c r="C5807" t="str">
        <f>_xlfn.XLOOKUP(Sales_Pipeline[[#This Row],[Sales_Agent]],Sales_Teams[Sales_Agent],Sales_Teams[Manager])</f>
        <v>Rocco Neubert</v>
      </c>
      <c r="D5807" t="str">
        <f>_xlfn.XLOOKUP(Sales_Pipeline[[#This Row],[Manager]],Sales_Teams[Manager],Sales_Teams[Regional_Office])</f>
        <v>East</v>
      </c>
      <c r="E5807" t="s">
        <v>63</v>
      </c>
      <c r="F5807" t="s">
        <v>96</v>
      </c>
      <c r="G5807" t="str">
        <f>IFERROR(_xlfn.XLOOKUP(Sales_Pipeline[[#This Row],[Account]],Accounts!$A$2:$A$86,Accounts!$F$2:$F$86),"")</f>
        <v>United States</v>
      </c>
      <c r="H5807" t="s">
        <v>57</v>
      </c>
      <c r="I5807" s="3">
        <v>42956</v>
      </c>
      <c r="J5807" s="3">
        <v>43082</v>
      </c>
      <c r="K5807" s="8" t="str">
        <f>IF(Sales_Pipeline[[#This Row],[Close_Date]]="","",TEXT(Sales_Pipeline[[#This Row],[Close_Date]],"ddd"))</f>
        <v>Wed</v>
      </c>
      <c r="L5807" s="8" t="str">
        <f>IF(Sales_Pipeline[[#This Row],[Close_Date]]="","",TEXT(Sales_Pipeline[[#This Row],[Close_Date]],"mmm"))</f>
        <v>Dec</v>
      </c>
      <c r="M5807" s="8" t="str">
        <f>IF(Sales_Pipeline[[#This Row],[Close_Date]]="","","Q"&amp;ROUNDUP(MONTH(Sales_Pipeline[[#This Row],[Close_Date]])/3,0))</f>
        <v>Q4</v>
      </c>
      <c r="N5807" s="2" cm="1">
        <f t="array" ref="N5807">IFERROR(_xlfn.IFS(Sales_Pipeline[[#This Row],[Deal_Stage]]="Won",_xlfn.XLOOKUP(Sales_Pipeline[[#This Row],[Product]],Products!$A$2:$A$8,Products!$C$2:$C$8),Sales_Pipeline[[#This Row],[Deal_Stage]]="Lost",_xlfn.XLOOKUP(Sales_Pipeline[[#This Row],[Product]],Products!$A$2:$A$8,Products!$C$2:$C$8)),"")</f>
        <v>550</v>
      </c>
      <c r="O5807" s="2">
        <v>517</v>
      </c>
    </row>
    <row r="5808" spans="1:15" x14ac:dyDescent="0.3">
      <c r="A5808" t="s">
        <v>5954</v>
      </c>
      <c r="B5808" t="s">
        <v>32</v>
      </c>
      <c r="C5808" t="str">
        <f>_xlfn.XLOOKUP(Sales_Pipeline[[#This Row],[Sales_Agent]],Sales_Teams[Sales_Agent],Sales_Teams[Manager])</f>
        <v>Celia Rouche</v>
      </c>
      <c r="D5808" t="str">
        <f>_xlfn.XLOOKUP(Sales_Pipeline[[#This Row],[Manager]],Sales_Teams[Manager],Sales_Teams[Regional_Office])</f>
        <v>West</v>
      </c>
      <c r="E5808" t="s">
        <v>63</v>
      </c>
      <c r="G5808" t="str">
        <f>IFERROR(_xlfn.XLOOKUP(Sales_Pipeline[[#This Row],[Account]],Accounts!$A$2:$A$86,Accounts!$F$2:$F$86),"")</f>
        <v/>
      </c>
      <c r="H5808" t="s">
        <v>77</v>
      </c>
      <c r="I5808" s="3">
        <v>42956</v>
      </c>
      <c r="K5808" s="8" t="str">
        <f>IF(Sales_Pipeline[[#This Row],[Close_Date]]="","",TEXT(Sales_Pipeline[[#This Row],[Close_Date]],"ddd"))</f>
        <v/>
      </c>
      <c r="L5808" s="8" t="str">
        <f>IF(Sales_Pipeline[[#This Row],[Close_Date]]="","",TEXT(Sales_Pipeline[[#This Row],[Close_Date]],"mmm"))</f>
        <v/>
      </c>
      <c r="M5808" s="8" t="str">
        <f>IF(Sales_Pipeline[[#This Row],[Close_Date]]="","","Q"&amp;ROUNDUP(MONTH(Sales_Pipeline[[#This Row],[Close_Date]])/3,0))</f>
        <v/>
      </c>
      <c r="N5808" s="2" t="str" cm="1">
        <f t="array" ref="N5808">IFERROR(_xlfn.IFS(Sales_Pipeline[[#This Row],[Deal_Stage]]="Won",_xlfn.XLOOKUP(Sales_Pipeline[[#This Row],[Product]],Products!$A$2:$A$8,Products!$C$2:$C$8),Sales_Pipeline[[#This Row],[Deal_Stage]]="Lost",_xlfn.XLOOKUP(Sales_Pipeline[[#This Row],[Product]],Products!$A$2:$A$8,Products!$C$2:$C$8)),"")</f>
        <v/>
      </c>
      <c r="O5808" s="2">
        <v>0</v>
      </c>
    </row>
    <row r="5809" spans="1:15" x14ac:dyDescent="0.3">
      <c r="A5809" t="s">
        <v>5955</v>
      </c>
      <c r="B5809" t="s">
        <v>23</v>
      </c>
      <c r="C5809" t="str">
        <f>_xlfn.XLOOKUP(Sales_Pipeline[[#This Row],[Sales_Agent]],Sales_Teams[Sales_Agent],Sales_Teams[Manager])</f>
        <v>Cara Losch</v>
      </c>
      <c r="D5809" t="str">
        <f>_xlfn.XLOOKUP(Sales_Pipeline[[#This Row],[Manager]],Sales_Teams[Manager],Sales_Teams[Regional_Office])</f>
        <v>East</v>
      </c>
      <c r="E5809" t="s">
        <v>63</v>
      </c>
      <c r="F5809" t="s">
        <v>533</v>
      </c>
      <c r="G5809" t="str">
        <f>IFERROR(_xlfn.XLOOKUP(Sales_Pipeline[[#This Row],[Account]],Accounts!$A$2:$A$86,Accounts!$F$2:$F$86),"")</f>
        <v>United States</v>
      </c>
      <c r="H5809" t="s">
        <v>82</v>
      </c>
      <c r="I5809" s="3">
        <v>42956</v>
      </c>
      <c r="J5809" s="3">
        <v>43042</v>
      </c>
      <c r="K5809" s="8" t="str">
        <f>IF(Sales_Pipeline[[#This Row],[Close_Date]]="","",TEXT(Sales_Pipeline[[#This Row],[Close_Date]],"ddd"))</f>
        <v>Fri</v>
      </c>
      <c r="L5809" s="8" t="str">
        <f>IF(Sales_Pipeline[[#This Row],[Close_Date]]="","",TEXT(Sales_Pipeline[[#This Row],[Close_Date]],"mmm"))</f>
        <v>Nov</v>
      </c>
      <c r="M5809" s="8" t="str">
        <f>IF(Sales_Pipeline[[#This Row],[Close_Date]]="","","Q"&amp;ROUNDUP(MONTH(Sales_Pipeline[[#This Row],[Close_Date]])/3,0))</f>
        <v>Q4</v>
      </c>
      <c r="N5809" s="2" cm="1">
        <f t="array" ref="N5809">IFERROR(_xlfn.IFS(Sales_Pipeline[[#This Row],[Deal_Stage]]="Won",_xlfn.XLOOKUP(Sales_Pipeline[[#This Row],[Product]],Products!$A$2:$A$8,Products!$C$2:$C$8),Sales_Pipeline[[#This Row],[Deal_Stage]]="Lost",_xlfn.XLOOKUP(Sales_Pipeline[[#This Row],[Product]],Products!$A$2:$A$8,Products!$C$2:$C$8)),"")</f>
        <v>550</v>
      </c>
      <c r="O5809" s="2">
        <v>0</v>
      </c>
    </row>
    <row r="5810" spans="1:15" x14ac:dyDescent="0.3">
      <c r="A5810" t="s">
        <v>5956</v>
      </c>
      <c r="B5810" t="s">
        <v>30</v>
      </c>
      <c r="C5810" t="str">
        <f>_xlfn.XLOOKUP(Sales_Pipeline[[#This Row],[Sales_Agent]],Sales_Teams[Sales_Agent],Sales_Teams[Manager])</f>
        <v>Rocco Neubert</v>
      </c>
      <c r="D5810" t="str">
        <f>_xlfn.XLOOKUP(Sales_Pipeline[[#This Row],[Manager]],Sales_Teams[Manager],Sales_Teams[Regional_Office])</f>
        <v>East</v>
      </c>
      <c r="E5810" t="s">
        <v>55</v>
      </c>
      <c r="F5810" t="s">
        <v>425</v>
      </c>
      <c r="G5810" t="str">
        <f>IFERROR(_xlfn.XLOOKUP(Sales_Pipeline[[#This Row],[Account]],Accounts!$A$2:$A$86,Accounts!$F$2:$F$86),"")</f>
        <v>United States</v>
      </c>
      <c r="H5810" t="s">
        <v>57</v>
      </c>
      <c r="I5810" s="3">
        <v>42957</v>
      </c>
      <c r="J5810" s="3">
        <v>42969</v>
      </c>
      <c r="K5810" s="8" t="str">
        <f>IF(Sales_Pipeline[[#This Row],[Close_Date]]="","",TEXT(Sales_Pipeline[[#This Row],[Close_Date]],"ddd"))</f>
        <v>Tue</v>
      </c>
      <c r="L5810" s="8" t="str">
        <f>IF(Sales_Pipeline[[#This Row],[Close_Date]]="","",TEXT(Sales_Pipeline[[#This Row],[Close_Date]],"mmm"))</f>
        <v>Aug</v>
      </c>
      <c r="M5810" s="8" t="str">
        <f>IF(Sales_Pipeline[[#This Row],[Close_Date]]="","","Q"&amp;ROUNDUP(MONTH(Sales_Pipeline[[#This Row],[Close_Date]])/3,0))</f>
        <v>Q3</v>
      </c>
      <c r="N5810" s="2" cm="1">
        <f t="array" ref="N5810">IFERROR(_xlfn.IFS(Sales_Pipeline[[#This Row],[Deal_Stage]]="Won",_xlfn.XLOOKUP(Sales_Pipeline[[#This Row],[Product]],Products!$A$2:$A$8,Products!$C$2:$C$8),Sales_Pipeline[[#This Row],[Deal_Stage]]="Lost",_xlfn.XLOOKUP(Sales_Pipeline[[#This Row],[Product]],Products!$A$2:$A$8,Products!$C$2:$C$8)),"")</f>
        <v>1096</v>
      </c>
      <c r="O5810" s="2">
        <v>1171</v>
      </c>
    </row>
    <row r="5811" spans="1:15" x14ac:dyDescent="0.3">
      <c r="A5811" t="s">
        <v>5957</v>
      </c>
      <c r="B5811" t="s">
        <v>20</v>
      </c>
      <c r="C5811" t="str">
        <f>_xlfn.XLOOKUP(Sales_Pipeline[[#This Row],[Sales_Agent]],Sales_Teams[Sales_Agent],Sales_Teams[Manager])</f>
        <v>Cara Losch</v>
      </c>
      <c r="D5811" t="str">
        <f>_xlfn.XLOOKUP(Sales_Pipeline[[#This Row],[Manager]],Sales_Teams[Manager],Sales_Teams[Regional_Office])</f>
        <v>East</v>
      </c>
      <c r="E5811" t="s">
        <v>63</v>
      </c>
      <c r="F5811" t="s">
        <v>196</v>
      </c>
      <c r="G5811" t="str">
        <f>IFERROR(_xlfn.XLOOKUP(Sales_Pipeline[[#This Row],[Account]],Accounts!$A$2:$A$86,Accounts!$F$2:$F$86),"")</f>
        <v>United States</v>
      </c>
      <c r="H5811" t="s">
        <v>82</v>
      </c>
      <c r="I5811" s="3">
        <v>42957</v>
      </c>
      <c r="J5811" s="3">
        <v>42969</v>
      </c>
      <c r="K5811" s="8" t="str">
        <f>IF(Sales_Pipeline[[#This Row],[Close_Date]]="","",TEXT(Sales_Pipeline[[#This Row],[Close_Date]],"ddd"))</f>
        <v>Tue</v>
      </c>
      <c r="L5811" s="8" t="str">
        <f>IF(Sales_Pipeline[[#This Row],[Close_Date]]="","",TEXT(Sales_Pipeline[[#This Row],[Close_Date]],"mmm"))</f>
        <v>Aug</v>
      </c>
      <c r="M5811" s="8" t="str">
        <f>IF(Sales_Pipeline[[#This Row],[Close_Date]]="","","Q"&amp;ROUNDUP(MONTH(Sales_Pipeline[[#This Row],[Close_Date]])/3,0))</f>
        <v>Q3</v>
      </c>
      <c r="N5811" s="2" cm="1">
        <f t="array" ref="N5811">IFERROR(_xlfn.IFS(Sales_Pipeline[[#This Row],[Deal_Stage]]="Won",_xlfn.XLOOKUP(Sales_Pipeline[[#This Row],[Product]],Products!$A$2:$A$8,Products!$C$2:$C$8),Sales_Pipeline[[#This Row],[Deal_Stage]]="Lost",_xlfn.XLOOKUP(Sales_Pipeline[[#This Row],[Product]],Products!$A$2:$A$8,Products!$C$2:$C$8)),"")</f>
        <v>550</v>
      </c>
      <c r="O5811" s="2">
        <v>0</v>
      </c>
    </row>
    <row r="5812" spans="1:15" x14ac:dyDescent="0.3">
      <c r="A5812" t="s">
        <v>5958</v>
      </c>
      <c r="B5812" t="s">
        <v>20</v>
      </c>
      <c r="C5812" t="str">
        <f>_xlfn.XLOOKUP(Sales_Pipeline[[#This Row],[Sales_Agent]],Sales_Teams[Sales_Agent],Sales_Teams[Manager])</f>
        <v>Cara Losch</v>
      </c>
      <c r="D5812" t="str">
        <f>_xlfn.XLOOKUP(Sales_Pipeline[[#This Row],[Manager]],Sales_Teams[Manager],Sales_Teams[Regional_Office])</f>
        <v>East</v>
      </c>
      <c r="E5812" t="s">
        <v>55</v>
      </c>
      <c r="F5812" t="s">
        <v>225</v>
      </c>
      <c r="G5812" t="str">
        <f>IFERROR(_xlfn.XLOOKUP(Sales_Pipeline[[#This Row],[Account]],Accounts!$A$2:$A$86,Accounts!$F$2:$F$86),"")</f>
        <v>United States</v>
      </c>
      <c r="H5812" t="s">
        <v>57</v>
      </c>
      <c r="I5812" s="3">
        <v>42957</v>
      </c>
      <c r="J5812" s="3">
        <v>42967</v>
      </c>
      <c r="K5812" s="8" t="str">
        <f>IF(Sales_Pipeline[[#This Row],[Close_Date]]="","",TEXT(Sales_Pipeline[[#This Row],[Close_Date]],"ddd"))</f>
        <v>Sun</v>
      </c>
      <c r="L5812" s="8" t="str">
        <f>IF(Sales_Pipeline[[#This Row],[Close_Date]]="","",TEXT(Sales_Pipeline[[#This Row],[Close_Date]],"mmm"))</f>
        <v>Aug</v>
      </c>
      <c r="M5812" s="8" t="str">
        <f>IF(Sales_Pipeline[[#This Row],[Close_Date]]="","","Q"&amp;ROUNDUP(MONTH(Sales_Pipeline[[#This Row],[Close_Date]])/3,0))</f>
        <v>Q3</v>
      </c>
      <c r="N5812" s="2" cm="1">
        <f t="array" ref="N5812">IFERROR(_xlfn.IFS(Sales_Pipeline[[#This Row],[Deal_Stage]]="Won",_xlfn.XLOOKUP(Sales_Pipeline[[#This Row],[Product]],Products!$A$2:$A$8,Products!$C$2:$C$8),Sales_Pipeline[[#This Row],[Deal_Stage]]="Lost",_xlfn.XLOOKUP(Sales_Pipeline[[#This Row],[Product]],Products!$A$2:$A$8,Products!$C$2:$C$8)),"")</f>
        <v>1096</v>
      </c>
      <c r="O5812" s="2">
        <v>1143</v>
      </c>
    </row>
    <row r="5813" spans="1:15" x14ac:dyDescent="0.3">
      <c r="A5813" t="s">
        <v>5959</v>
      </c>
      <c r="B5813" t="s">
        <v>25</v>
      </c>
      <c r="C5813" t="str">
        <f>_xlfn.XLOOKUP(Sales_Pipeline[[#This Row],[Sales_Agent]],Sales_Teams[Sales_Agent],Sales_Teams[Manager])</f>
        <v>Rocco Neubert</v>
      </c>
      <c r="D5813" t="str">
        <f>_xlfn.XLOOKUP(Sales_Pipeline[[#This Row],[Manager]],Sales_Teams[Manager],Sales_Teams[Regional_Office])</f>
        <v>East</v>
      </c>
      <c r="E5813" t="s">
        <v>8953</v>
      </c>
      <c r="F5813" t="s">
        <v>173</v>
      </c>
      <c r="G5813" t="str">
        <f>IFERROR(_xlfn.XLOOKUP(Sales_Pipeline[[#This Row],[Account]],Accounts!$A$2:$A$86,Accounts!$F$2:$F$86),"")</f>
        <v>United States</v>
      </c>
      <c r="H5813" t="s">
        <v>57</v>
      </c>
      <c r="I5813" s="3">
        <v>42957</v>
      </c>
      <c r="J5813" s="3">
        <v>43076</v>
      </c>
      <c r="K5813" s="8" t="str">
        <f>IF(Sales_Pipeline[[#This Row],[Close_Date]]="","",TEXT(Sales_Pipeline[[#This Row],[Close_Date]],"ddd"))</f>
        <v>Thu</v>
      </c>
      <c r="L5813" s="8" t="str">
        <f>IF(Sales_Pipeline[[#This Row],[Close_Date]]="","",TEXT(Sales_Pipeline[[#This Row],[Close_Date]],"mmm"))</f>
        <v>Dec</v>
      </c>
      <c r="M5813" s="8" t="str">
        <f>IF(Sales_Pipeline[[#This Row],[Close_Date]]="","","Q"&amp;ROUNDUP(MONTH(Sales_Pipeline[[#This Row],[Close_Date]])/3,0))</f>
        <v>Q4</v>
      </c>
      <c r="N5813" s="2" cm="1">
        <f t="array" ref="N5813">IFERROR(_xlfn.IFS(Sales_Pipeline[[#This Row],[Deal_Stage]]="Won",_xlfn.XLOOKUP(Sales_Pipeline[[#This Row],[Product]],Products!$A$2:$A$8,Products!$C$2:$C$8),Sales_Pipeline[[#This Row],[Deal_Stage]]="Lost",_xlfn.XLOOKUP(Sales_Pipeline[[#This Row],[Product]],Products!$A$2:$A$8,Products!$C$2:$C$8)),"")</f>
        <v>4821</v>
      </c>
      <c r="O5813" s="2">
        <v>5315</v>
      </c>
    </row>
    <row r="5814" spans="1:15" x14ac:dyDescent="0.3">
      <c r="A5814" t="s">
        <v>5960</v>
      </c>
      <c r="B5814" t="s">
        <v>15</v>
      </c>
      <c r="C5814" t="str">
        <f>_xlfn.XLOOKUP(Sales_Pipeline[[#This Row],[Sales_Agent]],Sales_Teams[Sales_Agent],Sales_Teams[Manager])</f>
        <v>Melvin Marxen</v>
      </c>
      <c r="D5814" t="str">
        <f>_xlfn.XLOOKUP(Sales_Pipeline[[#This Row],[Manager]],Sales_Teams[Manager],Sales_Teams[Regional_Office])</f>
        <v>Central</v>
      </c>
      <c r="E5814" t="s">
        <v>84</v>
      </c>
      <c r="G5814" t="str">
        <f>IFERROR(_xlfn.XLOOKUP(Sales_Pipeline[[#This Row],[Account]],Accounts!$A$2:$A$86,Accounts!$F$2:$F$86),"")</f>
        <v/>
      </c>
      <c r="H5814" t="s">
        <v>77</v>
      </c>
      <c r="I5814" s="3">
        <v>42957</v>
      </c>
      <c r="K5814" s="8" t="str">
        <f>IF(Sales_Pipeline[[#This Row],[Close_Date]]="","",TEXT(Sales_Pipeline[[#This Row],[Close_Date]],"ddd"))</f>
        <v/>
      </c>
      <c r="L5814" s="8" t="str">
        <f>IF(Sales_Pipeline[[#This Row],[Close_Date]]="","",TEXT(Sales_Pipeline[[#This Row],[Close_Date]],"mmm"))</f>
        <v/>
      </c>
      <c r="M5814" s="8" t="str">
        <f>IF(Sales_Pipeline[[#This Row],[Close_Date]]="","","Q"&amp;ROUNDUP(MONTH(Sales_Pipeline[[#This Row],[Close_Date]])/3,0))</f>
        <v/>
      </c>
      <c r="N5814" s="2" t="str" cm="1">
        <f t="array" ref="N5814">IFERROR(_xlfn.IFS(Sales_Pipeline[[#This Row],[Deal_Stage]]="Won",_xlfn.XLOOKUP(Sales_Pipeline[[#This Row],[Product]],Products!$A$2:$A$8,Products!$C$2:$C$8),Sales_Pipeline[[#This Row],[Deal_Stage]]="Lost",_xlfn.XLOOKUP(Sales_Pipeline[[#This Row],[Product]],Products!$A$2:$A$8,Products!$C$2:$C$8)),"")</f>
        <v/>
      </c>
      <c r="O5814" s="2">
        <v>0</v>
      </c>
    </row>
    <row r="5815" spans="1:15" x14ac:dyDescent="0.3">
      <c r="A5815" t="s">
        <v>5961</v>
      </c>
      <c r="B5815" t="s">
        <v>15</v>
      </c>
      <c r="C5815" t="str">
        <f>_xlfn.XLOOKUP(Sales_Pipeline[[#This Row],[Sales_Agent]],Sales_Teams[Sales_Agent],Sales_Teams[Manager])</f>
        <v>Melvin Marxen</v>
      </c>
      <c r="D5815" t="str">
        <f>_xlfn.XLOOKUP(Sales_Pipeline[[#This Row],[Manager]],Sales_Teams[Manager],Sales_Teams[Regional_Office])</f>
        <v>Central</v>
      </c>
      <c r="E5815" t="s">
        <v>76</v>
      </c>
      <c r="F5815" t="s">
        <v>64</v>
      </c>
      <c r="G5815" t="str">
        <f>IFERROR(_xlfn.XLOOKUP(Sales_Pipeline[[#This Row],[Account]],Accounts!$A$2:$A$86,Accounts!$F$2:$F$86),"")</f>
        <v>United States</v>
      </c>
      <c r="H5815" t="s">
        <v>82</v>
      </c>
      <c r="I5815" s="3">
        <v>42957</v>
      </c>
      <c r="J5815" s="3">
        <v>42959</v>
      </c>
      <c r="K5815" s="8" t="str">
        <f>IF(Sales_Pipeline[[#This Row],[Close_Date]]="","",TEXT(Sales_Pipeline[[#This Row],[Close_Date]],"ddd"))</f>
        <v>Sat</v>
      </c>
      <c r="L5815" s="8" t="str">
        <f>IF(Sales_Pipeline[[#This Row],[Close_Date]]="","",TEXT(Sales_Pipeline[[#This Row],[Close_Date]],"mmm"))</f>
        <v>Aug</v>
      </c>
      <c r="M5815" s="8" t="str">
        <f>IF(Sales_Pipeline[[#This Row],[Close_Date]]="","","Q"&amp;ROUNDUP(MONTH(Sales_Pipeline[[#This Row],[Close_Date]])/3,0))</f>
        <v>Q3</v>
      </c>
      <c r="N5815" s="2" cm="1">
        <f t="array" ref="N5815">IFERROR(_xlfn.IFS(Sales_Pipeline[[#This Row],[Deal_Stage]]="Won",_xlfn.XLOOKUP(Sales_Pipeline[[#This Row],[Product]],Products!$A$2:$A$8,Products!$C$2:$C$8),Sales_Pipeline[[#This Row],[Deal_Stage]]="Lost",_xlfn.XLOOKUP(Sales_Pipeline[[#This Row],[Product]],Products!$A$2:$A$8,Products!$C$2:$C$8)),"")</f>
        <v>3393</v>
      </c>
      <c r="O5815" s="2">
        <v>0</v>
      </c>
    </row>
    <row r="5816" spans="1:15" x14ac:dyDescent="0.3">
      <c r="A5816" t="s">
        <v>5962</v>
      </c>
      <c r="B5816" t="s">
        <v>38</v>
      </c>
      <c r="C5816" t="str">
        <f>_xlfn.XLOOKUP(Sales_Pipeline[[#This Row],[Sales_Agent]],Sales_Teams[Sales_Agent],Sales_Teams[Manager])</f>
        <v>Celia Rouche</v>
      </c>
      <c r="D5816" t="str">
        <f>_xlfn.XLOOKUP(Sales_Pipeline[[#This Row],[Manager]],Sales_Teams[Manager],Sales_Teams[Regional_Office])</f>
        <v>West</v>
      </c>
      <c r="E5816" t="s">
        <v>61</v>
      </c>
      <c r="F5816" t="s">
        <v>92</v>
      </c>
      <c r="G5816" t="str">
        <f>IFERROR(_xlfn.XLOOKUP(Sales_Pipeline[[#This Row],[Account]],Accounts!$A$2:$A$86,Accounts!$F$2:$F$86),"")</f>
        <v>United States</v>
      </c>
      <c r="H5816" t="s">
        <v>57</v>
      </c>
      <c r="I5816" s="3">
        <v>42957</v>
      </c>
      <c r="J5816" s="3">
        <v>42963</v>
      </c>
      <c r="K5816" s="8" t="str">
        <f>IF(Sales_Pipeline[[#This Row],[Close_Date]]="","",TEXT(Sales_Pipeline[[#This Row],[Close_Date]],"ddd"))</f>
        <v>Wed</v>
      </c>
      <c r="L5816" s="8" t="str">
        <f>IF(Sales_Pipeline[[#This Row],[Close_Date]]="","",TEXT(Sales_Pipeline[[#This Row],[Close_Date]],"mmm"))</f>
        <v>Aug</v>
      </c>
      <c r="M5816" s="8" t="str">
        <f>IF(Sales_Pipeline[[#This Row],[Close_Date]]="","","Q"&amp;ROUNDUP(MONTH(Sales_Pipeline[[#This Row],[Close_Date]])/3,0))</f>
        <v>Q3</v>
      </c>
      <c r="N5816" s="2" cm="1">
        <f t="array" ref="N5816">IFERROR(_xlfn.IFS(Sales_Pipeline[[#This Row],[Deal_Stage]]="Won",_xlfn.XLOOKUP(Sales_Pipeline[[#This Row],[Product]],Products!$A$2:$A$8,Products!$C$2:$C$8),Sales_Pipeline[[#This Row],[Deal_Stage]]="Lost",_xlfn.XLOOKUP(Sales_Pipeline[[#This Row],[Product]],Products!$A$2:$A$8,Products!$C$2:$C$8)),"")</f>
        <v>55</v>
      </c>
      <c r="O5816" s="2">
        <v>49</v>
      </c>
    </row>
    <row r="5817" spans="1:15" x14ac:dyDescent="0.3">
      <c r="A5817" t="s">
        <v>5963</v>
      </c>
      <c r="B5817" t="s">
        <v>22</v>
      </c>
      <c r="C5817" t="str">
        <f>_xlfn.XLOOKUP(Sales_Pipeline[[#This Row],[Sales_Agent]],Sales_Teams[Sales_Agent],Sales_Teams[Manager])</f>
        <v>Cara Losch</v>
      </c>
      <c r="D5817" t="str">
        <f>_xlfn.XLOOKUP(Sales_Pipeline[[#This Row],[Manager]],Sales_Teams[Manager],Sales_Teams[Regional_Office])</f>
        <v>East</v>
      </c>
      <c r="E5817" t="s">
        <v>84</v>
      </c>
      <c r="F5817" t="s">
        <v>209</v>
      </c>
      <c r="G5817" t="str">
        <f>IFERROR(_xlfn.XLOOKUP(Sales_Pipeline[[#This Row],[Account]],Accounts!$A$2:$A$86,Accounts!$F$2:$F$86),"")</f>
        <v>United States</v>
      </c>
      <c r="H5817" t="s">
        <v>82</v>
      </c>
      <c r="I5817" s="3">
        <v>42957</v>
      </c>
      <c r="J5817" s="3">
        <v>43045</v>
      </c>
      <c r="K5817" s="8" t="str">
        <f>IF(Sales_Pipeline[[#This Row],[Close_Date]]="","",TEXT(Sales_Pipeline[[#This Row],[Close_Date]],"ddd"))</f>
        <v>Mon</v>
      </c>
      <c r="L5817" s="8" t="str">
        <f>IF(Sales_Pipeline[[#This Row],[Close_Date]]="","",TEXT(Sales_Pipeline[[#This Row],[Close_Date]],"mmm"))</f>
        <v>Nov</v>
      </c>
      <c r="M5817" s="8" t="str">
        <f>IF(Sales_Pipeline[[#This Row],[Close_Date]]="","","Q"&amp;ROUNDUP(MONTH(Sales_Pipeline[[#This Row],[Close_Date]])/3,0))</f>
        <v>Q4</v>
      </c>
      <c r="N5817" s="2" cm="1">
        <f t="array" ref="N5817">IFERROR(_xlfn.IFS(Sales_Pipeline[[#This Row],[Deal_Stage]]="Won",_xlfn.XLOOKUP(Sales_Pipeline[[#This Row],[Product]],Products!$A$2:$A$8,Products!$C$2:$C$8),Sales_Pipeline[[#This Row],[Deal_Stage]]="Lost",_xlfn.XLOOKUP(Sales_Pipeline[[#This Row],[Product]],Products!$A$2:$A$8,Products!$C$2:$C$8)),"")</f>
        <v>5482</v>
      </c>
      <c r="O5817" s="2">
        <v>0</v>
      </c>
    </row>
    <row r="5818" spans="1:15" x14ac:dyDescent="0.3">
      <c r="A5818" t="s">
        <v>5964</v>
      </c>
      <c r="B5818" t="s">
        <v>36</v>
      </c>
      <c r="C5818" t="str">
        <f>_xlfn.XLOOKUP(Sales_Pipeline[[#This Row],[Sales_Agent]],Sales_Teams[Sales_Agent],Sales_Teams[Manager])</f>
        <v>Celia Rouche</v>
      </c>
      <c r="D5818" t="str">
        <f>_xlfn.XLOOKUP(Sales_Pipeline[[#This Row],[Manager]],Sales_Teams[Manager],Sales_Teams[Regional_Office])</f>
        <v>West</v>
      </c>
      <c r="E5818" t="s">
        <v>55</v>
      </c>
      <c r="G5818" t="str">
        <f>IFERROR(_xlfn.XLOOKUP(Sales_Pipeline[[#This Row],[Account]],Accounts!$A$2:$A$86,Accounts!$F$2:$F$86),"")</f>
        <v/>
      </c>
      <c r="H5818" t="s">
        <v>77</v>
      </c>
      <c r="I5818" s="3">
        <v>42957</v>
      </c>
      <c r="K5818" s="8" t="str">
        <f>IF(Sales_Pipeline[[#This Row],[Close_Date]]="","",TEXT(Sales_Pipeline[[#This Row],[Close_Date]],"ddd"))</f>
        <v/>
      </c>
      <c r="L5818" s="8" t="str">
        <f>IF(Sales_Pipeline[[#This Row],[Close_Date]]="","",TEXT(Sales_Pipeline[[#This Row],[Close_Date]],"mmm"))</f>
        <v/>
      </c>
      <c r="M5818" s="8" t="str">
        <f>IF(Sales_Pipeline[[#This Row],[Close_Date]]="","","Q"&amp;ROUNDUP(MONTH(Sales_Pipeline[[#This Row],[Close_Date]])/3,0))</f>
        <v/>
      </c>
      <c r="N5818" s="2" t="str" cm="1">
        <f t="array" ref="N5818">IFERROR(_xlfn.IFS(Sales_Pipeline[[#This Row],[Deal_Stage]]="Won",_xlfn.XLOOKUP(Sales_Pipeline[[#This Row],[Product]],Products!$A$2:$A$8,Products!$C$2:$C$8),Sales_Pipeline[[#This Row],[Deal_Stage]]="Lost",_xlfn.XLOOKUP(Sales_Pipeline[[#This Row],[Product]],Products!$A$2:$A$8,Products!$C$2:$C$8)),"")</f>
        <v/>
      </c>
      <c r="O5818" s="2">
        <v>0</v>
      </c>
    </row>
    <row r="5819" spans="1:15" x14ac:dyDescent="0.3">
      <c r="A5819" t="s">
        <v>5965</v>
      </c>
      <c r="B5819" t="s">
        <v>36</v>
      </c>
      <c r="C5819" t="str">
        <f>_xlfn.XLOOKUP(Sales_Pipeline[[#This Row],[Sales_Agent]],Sales_Teams[Sales_Agent],Sales_Teams[Manager])</f>
        <v>Celia Rouche</v>
      </c>
      <c r="D5819" t="str">
        <f>_xlfn.XLOOKUP(Sales_Pipeline[[#This Row],[Manager]],Sales_Teams[Manager],Sales_Teams[Regional_Office])</f>
        <v>West</v>
      </c>
      <c r="E5819" t="s">
        <v>76</v>
      </c>
      <c r="F5819" t="s">
        <v>70</v>
      </c>
      <c r="G5819" t="str">
        <f>IFERROR(_xlfn.XLOOKUP(Sales_Pipeline[[#This Row],[Account]],Accounts!$A$2:$A$86,Accounts!$F$2:$F$86),"")</f>
        <v>United States</v>
      </c>
      <c r="H5819" t="s">
        <v>57</v>
      </c>
      <c r="I5819" s="3">
        <v>42957</v>
      </c>
      <c r="J5819" s="3">
        <v>42960</v>
      </c>
      <c r="K5819" s="8" t="str">
        <f>IF(Sales_Pipeline[[#This Row],[Close_Date]]="","",TEXT(Sales_Pipeline[[#This Row],[Close_Date]],"ddd"))</f>
        <v>Sun</v>
      </c>
      <c r="L5819" s="8" t="str">
        <f>IF(Sales_Pipeline[[#This Row],[Close_Date]]="","",TEXT(Sales_Pipeline[[#This Row],[Close_Date]],"mmm"))</f>
        <v>Aug</v>
      </c>
      <c r="M5819" s="8" t="str">
        <f>IF(Sales_Pipeline[[#This Row],[Close_Date]]="","","Q"&amp;ROUNDUP(MONTH(Sales_Pipeline[[#This Row],[Close_Date]])/3,0))</f>
        <v>Q3</v>
      </c>
      <c r="N5819" s="2" cm="1">
        <f t="array" ref="N5819">IFERROR(_xlfn.IFS(Sales_Pipeline[[#This Row],[Deal_Stage]]="Won",_xlfn.XLOOKUP(Sales_Pipeline[[#This Row],[Product]],Products!$A$2:$A$8,Products!$C$2:$C$8),Sales_Pipeline[[#This Row],[Deal_Stage]]="Lost",_xlfn.XLOOKUP(Sales_Pipeline[[#This Row],[Product]],Products!$A$2:$A$8,Products!$C$2:$C$8)),"")</f>
        <v>3393</v>
      </c>
      <c r="O5819" s="2">
        <v>3511</v>
      </c>
    </row>
    <row r="5820" spans="1:15" x14ac:dyDescent="0.3">
      <c r="A5820" t="s">
        <v>5966</v>
      </c>
      <c r="B5820" t="s">
        <v>10</v>
      </c>
      <c r="C5820" t="str">
        <f>_xlfn.XLOOKUP(Sales_Pipeline[[#This Row],[Sales_Agent]],Sales_Teams[Sales_Agent],Sales_Teams[Manager])</f>
        <v>Melvin Marxen</v>
      </c>
      <c r="D5820" t="str">
        <f>_xlfn.XLOOKUP(Sales_Pipeline[[#This Row],[Manager]],Sales_Teams[Manager],Sales_Teams[Regional_Office])</f>
        <v>Central</v>
      </c>
      <c r="E5820" t="s">
        <v>63</v>
      </c>
      <c r="F5820" t="s">
        <v>145</v>
      </c>
      <c r="G5820" t="str">
        <f>IFERROR(_xlfn.XLOOKUP(Sales_Pipeline[[#This Row],[Account]],Accounts!$A$2:$A$86,Accounts!$F$2:$F$86),"")</f>
        <v>United States</v>
      </c>
      <c r="H5820" t="s">
        <v>77</v>
      </c>
      <c r="I5820" s="3">
        <v>42957</v>
      </c>
      <c r="K5820" s="8" t="str">
        <f>IF(Sales_Pipeline[[#This Row],[Close_Date]]="","",TEXT(Sales_Pipeline[[#This Row],[Close_Date]],"ddd"))</f>
        <v/>
      </c>
      <c r="L5820" s="8" t="str">
        <f>IF(Sales_Pipeline[[#This Row],[Close_Date]]="","",TEXT(Sales_Pipeline[[#This Row],[Close_Date]],"mmm"))</f>
        <v/>
      </c>
      <c r="M5820" s="8" t="str">
        <f>IF(Sales_Pipeline[[#This Row],[Close_Date]]="","","Q"&amp;ROUNDUP(MONTH(Sales_Pipeline[[#This Row],[Close_Date]])/3,0))</f>
        <v/>
      </c>
      <c r="N5820" s="2" t="str" cm="1">
        <f t="array" ref="N5820">IFERROR(_xlfn.IFS(Sales_Pipeline[[#This Row],[Deal_Stage]]="Won",_xlfn.XLOOKUP(Sales_Pipeline[[#This Row],[Product]],Products!$A$2:$A$8,Products!$C$2:$C$8),Sales_Pipeline[[#This Row],[Deal_Stage]]="Lost",_xlfn.XLOOKUP(Sales_Pipeline[[#This Row],[Product]],Products!$A$2:$A$8,Products!$C$2:$C$8)),"")</f>
        <v/>
      </c>
      <c r="O5820" s="2">
        <v>0</v>
      </c>
    </row>
    <row r="5821" spans="1:15" x14ac:dyDescent="0.3">
      <c r="A5821" t="s">
        <v>5967</v>
      </c>
      <c r="B5821" t="s">
        <v>10</v>
      </c>
      <c r="C5821" t="str">
        <f>_xlfn.XLOOKUP(Sales_Pipeline[[#This Row],[Sales_Agent]],Sales_Teams[Sales_Agent],Sales_Teams[Manager])</f>
        <v>Melvin Marxen</v>
      </c>
      <c r="D5821" t="str">
        <f>_xlfn.XLOOKUP(Sales_Pipeline[[#This Row],[Manager]],Sales_Teams[Manager],Sales_Teams[Regional_Office])</f>
        <v>Central</v>
      </c>
      <c r="E5821" t="s">
        <v>8953</v>
      </c>
      <c r="F5821" t="s">
        <v>64</v>
      </c>
      <c r="G5821" t="str">
        <f>IFERROR(_xlfn.XLOOKUP(Sales_Pipeline[[#This Row],[Account]],Accounts!$A$2:$A$86,Accounts!$F$2:$F$86),"")</f>
        <v>United States</v>
      </c>
      <c r="H5821" t="s">
        <v>82</v>
      </c>
      <c r="I5821" s="3">
        <v>42957</v>
      </c>
      <c r="J5821" s="3">
        <v>43062</v>
      </c>
      <c r="K5821" s="8" t="str">
        <f>IF(Sales_Pipeline[[#This Row],[Close_Date]]="","",TEXT(Sales_Pipeline[[#This Row],[Close_Date]],"ddd"))</f>
        <v>Thu</v>
      </c>
      <c r="L5821" s="8" t="str">
        <f>IF(Sales_Pipeline[[#This Row],[Close_Date]]="","",TEXT(Sales_Pipeline[[#This Row],[Close_Date]],"mmm"))</f>
        <v>Nov</v>
      </c>
      <c r="M5821" s="8" t="str">
        <f>IF(Sales_Pipeline[[#This Row],[Close_Date]]="","","Q"&amp;ROUNDUP(MONTH(Sales_Pipeline[[#This Row],[Close_Date]])/3,0))</f>
        <v>Q4</v>
      </c>
      <c r="N5821" s="2" cm="1">
        <f t="array" ref="N5821">IFERROR(_xlfn.IFS(Sales_Pipeline[[#This Row],[Deal_Stage]]="Won",_xlfn.XLOOKUP(Sales_Pipeline[[#This Row],[Product]],Products!$A$2:$A$8,Products!$C$2:$C$8),Sales_Pipeline[[#This Row],[Deal_Stage]]="Lost",_xlfn.XLOOKUP(Sales_Pipeline[[#This Row],[Product]],Products!$A$2:$A$8,Products!$C$2:$C$8)),"")</f>
        <v>4821</v>
      </c>
      <c r="O5821" s="2">
        <v>0</v>
      </c>
    </row>
    <row r="5822" spans="1:15" x14ac:dyDescent="0.3">
      <c r="A5822" t="s">
        <v>5968</v>
      </c>
      <c r="B5822" t="s">
        <v>42</v>
      </c>
      <c r="C5822" t="str">
        <f>_xlfn.XLOOKUP(Sales_Pipeline[[#This Row],[Sales_Agent]],Sales_Teams[Sales_Agent],Sales_Teams[Manager])</f>
        <v>Summer Sewald</v>
      </c>
      <c r="D5822" t="str">
        <f>_xlfn.XLOOKUP(Sales_Pipeline[[#This Row],[Manager]],Sales_Teams[Manager],Sales_Teams[Regional_Office])</f>
        <v>West</v>
      </c>
      <c r="E5822" t="s">
        <v>8953</v>
      </c>
      <c r="F5822" t="s">
        <v>177</v>
      </c>
      <c r="G5822" t="str">
        <f>IFERROR(_xlfn.XLOOKUP(Sales_Pipeline[[#This Row],[Account]],Accounts!$A$2:$A$86,Accounts!$F$2:$F$86),"")</f>
        <v>United States</v>
      </c>
      <c r="H5822" t="s">
        <v>82</v>
      </c>
      <c r="I5822" s="3">
        <v>42957</v>
      </c>
      <c r="J5822" s="3">
        <v>43059</v>
      </c>
      <c r="K5822" s="8" t="str">
        <f>IF(Sales_Pipeline[[#This Row],[Close_Date]]="","",TEXT(Sales_Pipeline[[#This Row],[Close_Date]],"ddd"))</f>
        <v>Mon</v>
      </c>
      <c r="L5822" s="8" t="str">
        <f>IF(Sales_Pipeline[[#This Row],[Close_Date]]="","",TEXT(Sales_Pipeline[[#This Row],[Close_Date]],"mmm"))</f>
        <v>Nov</v>
      </c>
      <c r="M5822" s="8" t="str">
        <f>IF(Sales_Pipeline[[#This Row],[Close_Date]]="","","Q"&amp;ROUNDUP(MONTH(Sales_Pipeline[[#This Row],[Close_Date]])/3,0))</f>
        <v>Q4</v>
      </c>
      <c r="N5822" s="2" cm="1">
        <f t="array" ref="N5822">IFERROR(_xlfn.IFS(Sales_Pipeline[[#This Row],[Deal_Stage]]="Won",_xlfn.XLOOKUP(Sales_Pipeline[[#This Row],[Product]],Products!$A$2:$A$8,Products!$C$2:$C$8),Sales_Pipeline[[#This Row],[Deal_Stage]]="Lost",_xlfn.XLOOKUP(Sales_Pipeline[[#This Row],[Product]],Products!$A$2:$A$8,Products!$C$2:$C$8)),"")</f>
        <v>4821</v>
      </c>
      <c r="O5822" s="2">
        <v>0</v>
      </c>
    </row>
    <row r="5823" spans="1:15" x14ac:dyDescent="0.3">
      <c r="A5823" t="s">
        <v>5969</v>
      </c>
      <c r="B5823" t="s">
        <v>8</v>
      </c>
      <c r="C5823" t="str">
        <f>_xlfn.XLOOKUP(Sales_Pipeline[[#This Row],[Sales_Agent]],Sales_Teams[Sales_Agent],Sales_Teams[Manager])</f>
        <v>Dustin Brinkmann</v>
      </c>
      <c r="D5823" t="str">
        <f>_xlfn.XLOOKUP(Sales_Pipeline[[#This Row],[Manager]],Sales_Teams[Manager],Sales_Teams[Regional_Office])</f>
        <v>Central</v>
      </c>
      <c r="E5823" t="s">
        <v>55</v>
      </c>
      <c r="G5823" t="str">
        <f>IFERROR(_xlfn.XLOOKUP(Sales_Pipeline[[#This Row],[Account]],Accounts!$A$2:$A$86,Accounts!$F$2:$F$86),"")</f>
        <v/>
      </c>
      <c r="H5823" t="s">
        <v>77</v>
      </c>
      <c r="I5823" s="3">
        <v>42957</v>
      </c>
      <c r="K5823" s="8" t="str">
        <f>IF(Sales_Pipeline[[#This Row],[Close_Date]]="","",TEXT(Sales_Pipeline[[#This Row],[Close_Date]],"ddd"))</f>
        <v/>
      </c>
      <c r="L5823" s="8" t="str">
        <f>IF(Sales_Pipeline[[#This Row],[Close_Date]]="","",TEXT(Sales_Pipeline[[#This Row],[Close_Date]],"mmm"))</f>
        <v/>
      </c>
      <c r="M5823" s="8" t="str">
        <f>IF(Sales_Pipeline[[#This Row],[Close_Date]]="","","Q"&amp;ROUNDUP(MONTH(Sales_Pipeline[[#This Row],[Close_Date]])/3,0))</f>
        <v/>
      </c>
      <c r="N5823" s="2" t="str" cm="1">
        <f t="array" ref="N5823">IFERROR(_xlfn.IFS(Sales_Pipeline[[#This Row],[Deal_Stage]]="Won",_xlfn.XLOOKUP(Sales_Pipeline[[#This Row],[Product]],Products!$A$2:$A$8,Products!$C$2:$C$8),Sales_Pipeline[[#This Row],[Deal_Stage]]="Lost",_xlfn.XLOOKUP(Sales_Pipeline[[#This Row],[Product]],Products!$A$2:$A$8,Products!$C$2:$C$8)),"")</f>
        <v/>
      </c>
      <c r="O5823" s="2">
        <v>0</v>
      </c>
    </row>
    <row r="5824" spans="1:15" x14ac:dyDescent="0.3">
      <c r="A5824" t="s">
        <v>5970</v>
      </c>
      <c r="B5824" t="s">
        <v>37</v>
      </c>
      <c r="C5824" t="str">
        <f>_xlfn.XLOOKUP(Sales_Pipeline[[#This Row],[Sales_Agent]],Sales_Teams[Sales_Agent],Sales_Teams[Manager])</f>
        <v>Celia Rouche</v>
      </c>
      <c r="D5824" t="str">
        <f>_xlfn.XLOOKUP(Sales_Pipeline[[#This Row],[Manager]],Sales_Teams[Manager],Sales_Teams[Regional_Office])</f>
        <v>West</v>
      </c>
      <c r="E5824" t="s">
        <v>63</v>
      </c>
      <c r="G5824" t="str">
        <f>IFERROR(_xlfn.XLOOKUP(Sales_Pipeline[[#This Row],[Account]],Accounts!$A$2:$A$86,Accounts!$F$2:$F$86),"")</f>
        <v/>
      </c>
      <c r="H5824" t="s">
        <v>77</v>
      </c>
      <c r="I5824" s="3">
        <v>42957</v>
      </c>
      <c r="K5824" s="8" t="str">
        <f>IF(Sales_Pipeline[[#This Row],[Close_Date]]="","",TEXT(Sales_Pipeline[[#This Row],[Close_Date]],"ddd"))</f>
        <v/>
      </c>
      <c r="L5824" s="8" t="str">
        <f>IF(Sales_Pipeline[[#This Row],[Close_Date]]="","",TEXT(Sales_Pipeline[[#This Row],[Close_Date]],"mmm"))</f>
        <v/>
      </c>
      <c r="M5824" s="8" t="str">
        <f>IF(Sales_Pipeline[[#This Row],[Close_Date]]="","","Q"&amp;ROUNDUP(MONTH(Sales_Pipeline[[#This Row],[Close_Date]])/3,0))</f>
        <v/>
      </c>
      <c r="N5824" s="2" t="str" cm="1">
        <f t="array" ref="N5824">IFERROR(_xlfn.IFS(Sales_Pipeline[[#This Row],[Deal_Stage]]="Won",_xlfn.XLOOKUP(Sales_Pipeline[[#This Row],[Product]],Products!$A$2:$A$8,Products!$C$2:$C$8),Sales_Pipeline[[#This Row],[Deal_Stage]]="Lost",_xlfn.XLOOKUP(Sales_Pipeline[[#This Row],[Product]],Products!$A$2:$A$8,Products!$C$2:$C$8)),"")</f>
        <v/>
      </c>
      <c r="O5824" s="2">
        <v>0</v>
      </c>
    </row>
    <row r="5825" spans="1:15" x14ac:dyDescent="0.3">
      <c r="A5825" t="s">
        <v>5971</v>
      </c>
      <c r="B5825" t="s">
        <v>12</v>
      </c>
      <c r="C5825" t="str">
        <f>_xlfn.XLOOKUP(Sales_Pipeline[[#This Row],[Sales_Agent]],Sales_Teams[Sales_Agent],Sales_Teams[Manager])</f>
        <v>Melvin Marxen</v>
      </c>
      <c r="D5825" t="str">
        <f>_xlfn.XLOOKUP(Sales_Pipeline[[#This Row],[Manager]],Sales_Teams[Manager],Sales_Teams[Regional_Office])</f>
        <v>Central</v>
      </c>
      <c r="E5825" t="s">
        <v>84</v>
      </c>
      <c r="F5825" t="s">
        <v>344</v>
      </c>
      <c r="G5825" t="str">
        <f>IFERROR(_xlfn.XLOOKUP(Sales_Pipeline[[#This Row],[Account]],Accounts!$A$2:$A$86,Accounts!$F$2:$F$86),"")</f>
        <v>Romania</v>
      </c>
      <c r="H5825" t="s">
        <v>77</v>
      </c>
      <c r="I5825" s="3">
        <v>42957</v>
      </c>
      <c r="K5825" s="8" t="str">
        <f>IF(Sales_Pipeline[[#This Row],[Close_Date]]="","",TEXT(Sales_Pipeline[[#This Row],[Close_Date]],"ddd"))</f>
        <v/>
      </c>
      <c r="L5825" s="8" t="str">
        <f>IF(Sales_Pipeline[[#This Row],[Close_Date]]="","",TEXT(Sales_Pipeline[[#This Row],[Close_Date]],"mmm"))</f>
        <v/>
      </c>
      <c r="M5825" s="8" t="str">
        <f>IF(Sales_Pipeline[[#This Row],[Close_Date]]="","","Q"&amp;ROUNDUP(MONTH(Sales_Pipeline[[#This Row],[Close_Date]])/3,0))</f>
        <v/>
      </c>
      <c r="N5825" s="2" t="str" cm="1">
        <f t="array" ref="N5825">IFERROR(_xlfn.IFS(Sales_Pipeline[[#This Row],[Deal_Stage]]="Won",_xlfn.XLOOKUP(Sales_Pipeline[[#This Row],[Product]],Products!$A$2:$A$8,Products!$C$2:$C$8),Sales_Pipeline[[#This Row],[Deal_Stage]]="Lost",_xlfn.XLOOKUP(Sales_Pipeline[[#This Row],[Product]],Products!$A$2:$A$8,Products!$C$2:$C$8)),"")</f>
        <v/>
      </c>
      <c r="O5825" s="2">
        <v>0</v>
      </c>
    </row>
    <row r="5826" spans="1:15" x14ac:dyDescent="0.3">
      <c r="A5826" t="s">
        <v>5972</v>
      </c>
      <c r="B5826" t="s">
        <v>12</v>
      </c>
      <c r="C5826" t="str">
        <f>_xlfn.XLOOKUP(Sales_Pipeline[[#This Row],[Sales_Agent]],Sales_Teams[Sales_Agent],Sales_Teams[Manager])</f>
        <v>Melvin Marxen</v>
      </c>
      <c r="D5826" t="str">
        <f>_xlfn.XLOOKUP(Sales_Pipeline[[#This Row],[Manager]],Sales_Teams[Manager],Sales_Teams[Regional_Office])</f>
        <v>Central</v>
      </c>
      <c r="E5826" t="s">
        <v>61</v>
      </c>
      <c r="G5826" t="str">
        <f>IFERROR(_xlfn.XLOOKUP(Sales_Pipeline[[#This Row],[Account]],Accounts!$A$2:$A$86,Accounts!$F$2:$F$86),"")</f>
        <v/>
      </c>
      <c r="H5826" t="s">
        <v>77</v>
      </c>
      <c r="I5826" s="3">
        <v>42957</v>
      </c>
      <c r="K5826" s="8" t="str">
        <f>IF(Sales_Pipeline[[#This Row],[Close_Date]]="","",TEXT(Sales_Pipeline[[#This Row],[Close_Date]],"ddd"))</f>
        <v/>
      </c>
      <c r="L5826" s="8" t="str">
        <f>IF(Sales_Pipeline[[#This Row],[Close_Date]]="","",TEXT(Sales_Pipeline[[#This Row],[Close_Date]],"mmm"))</f>
        <v/>
      </c>
      <c r="M5826" s="8" t="str">
        <f>IF(Sales_Pipeline[[#This Row],[Close_Date]]="","","Q"&amp;ROUNDUP(MONTH(Sales_Pipeline[[#This Row],[Close_Date]])/3,0))</f>
        <v/>
      </c>
      <c r="N5826" s="2" t="str" cm="1">
        <f t="array" ref="N5826">IFERROR(_xlfn.IFS(Sales_Pipeline[[#This Row],[Deal_Stage]]="Won",_xlfn.XLOOKUP(Sales_Pipeline[[#This Row],[Product]],Products!$A$2:$A$8,Products!$C$2:$C$8),Sales_Pipeline[[#This Row],[Deal_Stage]]="Lost",_xlfn.XLOOKUP(Sales_Pipeline[[#This Row],[Product]],Products!$A$2:$A$8,Products!$C$2:$C$8)),"")</f>
        <v/>
      </c>
      <c r="O5826" s="2">
        <v>0</v>
      </c>
    </row>
    <row r="5827" spans="1:15" x14ac:dyDescent="0.3">
      <c r="A5827" t="s">
        <v>5973</v>
      </c>
      <c r="B5827" t="s">
        <v>12</v>
      </c>
      <c r="C5827" t="str">
        <f>_xlfn.XLOOKUP(Sales_Pipeline[[#This Row],[Sales_Agent]],Sales_Teams[Sales_Agent],Sales_Teams[Manager])</f>
        <v>Melvin Marxen</v>
      </c>
      <c r="D5827" t="str">
        <f>_xlfn.XLOOKUP(Sales_Pipeline[[#This Row],[Manager]],Sales_Teams[Manager],Sales_Teams[Regional_Office])</f>
        <v>Central</v>
      </c>
      <c r="E5827" t="s">
        <v>55</v>
      </c>
      <c r="F5827" t="s">
        <v>64</v>
      </c>
      <c r="G5827" t="str">
        <f>IFERROR(_xlfn.XLOOKUP(Sales_Pipeline[[#This Row],[Account]],Accounts!$A$2:$A$86,Accounts!$F$2:$F$86),"")</f>
        <v>United States</v>
      </c>
      <c r="H5827" t="s">
        <v>57</v>
      </c>
      <c r="I5827" s="3">
        <v>42957</v>
      </c>
      <c r="J5827" s="3">
        <v>42974</v>
      </c>
      <c r="K5827" s="8" t="str">
        <f>IF(Sales_Pipeline[[#This Row],[Close_Date]]="","",TEXT(Sales_Pipeline[[#This Row],[Close_Date]],"ddd"))</f>
        <v>Sun</v>
      </c>
      <c r="L5827" s="8" t="str">
        <f>IF(Sales_Pipeline[[#This Row],[Close_Date]]="","",TEXT(Sales_Pipeline[[#This Row],[Close_Date]],"mmm"))</f>
        <v>Aug</v>
      </c>
      <c r="M5827" s="8" t="str">
        <f>IF(Sales_Pipeline[[#This Row],[Close_Date]]="","","Q"&amp;ROUNDUP(MONTH(Sales_Pipeline[[#This Row],[Close_Date]])/3,0))</f>
        <v>Q3</v>
      </c>
      <c r="N5827" s="2" cm="1">
        <f t="array" ref="N5827">IFERROR(_xlfn.IFS(Sales_Pipeline[[#This Row],[Deal_Stage]]="Won",_xlfn.XLOOKUP(Sales_Pipeline[[#This Row],[Product]],Products!$A$2:$A$8,Products!$C$2:$C$8),Sales_Pipeline[[#This Row],[Deal_Stage]]="Lost",_xlfn.XLOOKUP(Sales_Pipeline[[#This Row],[Product]],Products!$A$2:$A$8,Products!$C$2:$C$8)),"")</f>
        <v>1096</v>
      </c>
      <c r="O5827" s="2">
        <v>1108</v>
      </c>
    </row>
    <row r="5828" spans="1:15" x14ac:dyDescent="0.3">
      <c r="A5828" t="s">
        <v>5974</v>
      </c>
      <c r="B5828" t="s">
        <v>45</v>
      </c>
      <c r="C5828" t="str">
        <f>_xlfn.XLOOKUP(Sales_Pipeline[[#This Row],[Sales_Agent]],Sales_Teams[Sales_Agent],Sales_Teams[Manager])</f>
        <v>Summer Sewald</v>
      </c>
      <c r="D5828" t="str">
        <f>_xlfn.XLOOKUP(Sales_Pipeline[[#This Row],[Manager]],Sales_Teams[Manager],Sales_Teams[Regional_Office])</f>
        <v>West</v>
      </c>
      <c r="E5828" t="s">
        <v>61</v>
      </c>
      <c r="F5828" t="s">
        <v>143</v>
      </c>
      <c r="G5828" t="str">
        <f>IFERROR(_xlfn.XLOOKUP(Sales_Pipeline[[#This Row],[Account]],Accounts!$A$2:$A$86,Accounts!$F$2:$F$86),"")</f>
        <v>United States</v>
      </c>
      <c r="H5828" t="s">
        <v>82</v>
      </c>
      <c r="I5828" s="3">
        <v>42957</v>
      </c>
      <c r="J5828" s="3">
        <v>43046</v>
      </c>
      <c r="K5828" s="8" t="str">
        <f>IF(Sales_Pipeline[[#This Row],[Close_Date]]="","",TEXT(Sales_Pipeline[[#This Row],[Close_Date]],"ddd"))</f>
        <v>Tue</v>
      </c>
      <c r="L5828" s="8" t="str">
        <f>IF(Sales_Pipeline[[#This Row],[Close_Date]]="","",TEXT(Sales_Pipeline[[#This Row],[Close_Date]],"mmm"))</f>
        <v>Nov</v>
      </c>
      <c r="M5828" s="8" t="str">
        <f>IF(Sales_Pipeline[[#This Row],[Close_Date]]="","","Q"&amp;ROUNDUP(MONTH(Sales_Pipeline[[#This Row],[Close_Date]])/3,0))</f>
        <v>Q4</v>
      </c>
      <c r="N5828" s="2" cm="1">
        <f t="array" ref="N5828">IFERROR(_xlfn.IFS(Sales_Pipeline[[#This Row],[Deal_Stage]]="Won",_xlfn.XLOOKUP(Sales_Pipeline[[#This Row],[Product]],Products!$A$2:$A$8,Products!$C$2:$C$8),Sales_Pipeline[[#This Row],[Deal_Stage]]="Lost",_xlfn.XLOOKUP(Sales_Pipeline[[#This Row],[Product]],Products!$A$2:$A$8,Products!$C$2:$C$8)),"")</f>
        <v>55</v>
      </c>
      <c r="O5828" s="2">
        <v>0</v>
      </c>
    </row>
    <row r="5829" spans="1:15" x14ac:dyDescent="0.3">
      <c r="A5829" t="s">
        <v>5975</v>
      </c>
      <c r="B5829" t="s">
        <v>45</v>
      </c>
      <c r="C5829" t="str">
        <f>_xlfn.XLOOKUP(Sales_Pipeline[[#This Row],[Sales_Agent]],Sales_Teams[Sales_Agent],Sales_Teams[Manager])</f>
        <v>Summer Sewald</v>
      </c>
      <c r="D5829" t="str">
        <f>_xlfn.XLOOKUP(Sales_Pipeline[[#This Row],[Manager]],Sales_Teams[Manager],Sales_Teams[Regional_Office])</f>
        <v>West</v>
      </c>
      <c r="E5829" t="s">
        <v>61</v>
      </c>
      <c r="F5829" t="s">
        <v>413</v>
      </c>
      <c r="G5829" t="str">
        <f>IFERROR(_xlfn.XLOOKUP(Sales_Pipeline[[#This Row],[Account]],Accounts!$A$2:$A$86,Accounts!$F$2:$F$86),"")</f>
        <v>United States</v>
      </c>
      <c r="H5829" t="s">
        <v>82</v>
      </c>
      <c r="I5829" s="3">
        <v>42957</v>
      </c>
      <c r="J5829" s="3">
        <v>43042</v>
      </c>
      <c r="K5829" s="8" t="str">
        <f>IF(Sales_Pipeline[[#This Row],[Close_Date]]="","",TEXT(Sales_Pipeline[[#This Row],[Close_Date]],"ddd"))</f>
        <v>Fri</v>
      </c>
      <c r="L5829" s="8" t="str">
        <f>IF(Sales_Pipeline[[#This Row],[Close_Date]]="","",TEXT(Sales_Pipeline[[#This Row],[Close_Date]],"mmm"))</f>
        <v>Nov</v>
      </c>
      <c r="M5829" s="8" t="str">
        <f>IF(Sales_Pipeline[[#This Row],[Close_Date]]="","","Q"&amp;ROUNDUP(MONTH(Sales_Pipeline[[#This Row],[Close_Date]])/3,0))</f>
        <v>Q4</v>
      </c>
      <c r="N5829" s="2" cm="1">
        <f t="array" ref="N5829">IFERROR(_xlfn.IFS(Sales_Pipeline[[#This Row],[Deal_Stage]]="Won",_xlfn.XLOOKUP(Sales_Pipeline[[#This Row],[Product]],Products!$A$2:$A$8,Products!$C$2:$C$8),Sales_Pipeline[[#This Row],[Deal_Stage]]="Lost",_xlfn.XLOOKUP(Sales_Pipeline[[#This Row],[Product]],Products!$A$2:$A$8,Products!$C$2:$C$8)),"")</f>
        <v>55</v>
      </c>
      <c r="O5829" s="2">
        <v>0</v>
      </c>
    </row>
    <row r="5830" spans="1:15" x14ac:dyDescent="0.3">
      <c r="A5830" t="s">
        <v>5976</v>
      </c>
      <c r="B5830" t="s">
        <v>14</v>
      </c>
      <c r="C5830" t="str">
        <f>_xlfn.XLOOKUP(Sales_Pipeline[[#This Row],[Sales_Agent]],Sales_Teams[Sales_Agent],Sales_Teams[Manager])</f>
        <v>Melvin Marxen</v>
      </c>
      <c r="D5830" t="str">
        <f>_xlfn.XLOOKUP(Sales_Pipeline[[#This Row],[Manager]],Sales_Teams[Manager],Sales_Teams[Regional_Office])</f>
        <v>Central</v>
      </c>
      <c r="E5830" t="s">
        <v>55</v>
      </c>
      <c r="G5830" t="str">
        <f>IFERROR(_xlfn.XLOOKUP(Sales_Pipeline[[#This Row],[Account]],Accounts!$A$2:$A$86,Accounts!$F$2:$F$86),"")</f>
        <v/>
      </c>
      <c r="H5830" t="s">
        <v>77</v>
      </c>
      <c r="I5830" s="3">
        <v>42957</v>
      </c>
      <c r="K5830" s="8" t="str">
        <f>IF(Sales_Pipeline[[#This Row],[Close_Date]]="","",TEXT(Sales_Pipeline[[#This Row],[Close_Date]],"ddd"))</f>
        <v/>
      </c>
      <c r="L5830" s="8" t="str">
        <f>IF(Sales_Pipeline[[#This Row],[Close_Date]]="","",TEXT(Sales_Pipeline[[#This Row],[Close_Date]],"mmm"))</f>
        <v/>
      </c>
      <c r="M5830" s="8" t="str">
        <f>IF(Sales_Pipeline[[#This Row],[Close_Date]]="","","Q"&amp;ROUNDUP(MONTH(Sales_Pipeline[[#This Row],[Close_Date]])/3,0))</f>
        <v/>
      </c>
      <c r="N5830" s="2" t="str" cm="1">
        <f t="array" ref="N5830">IFERROR(_xlfn.IFS(Sales_Pipeline[[#This Row],[Deal_Stage]]="Won",_xlfn.XLOOKUP(Sales_Pipeline[[#This Row],[Product]],Products!$A$2:$A$8,Products!$C$2:$C$8),Sales_Pipeline[[#This Row],[Deal_Stage]]="Lost",_xlfn.XLOOKUP(Sales_Pipeline[[#This Row],[Product]],Products!$A$2:$A$8,Products!$C$2:$C$8)),"")</f>
        <v/>
      </c>
      <c r="O5830" s="2">
        <v>0</v>
      </c>
    </row>
    <row r="5831" spans="1:15" x14ac:dyDescent="0.3">
      <c r="A5831" t="s">
        <v>5977</v>
      </c>
      <c r="B5831" t="s">
        <v>14</v>
      </c>
      <c r="C5831" t="str">
        <f>_xlfn.XLOOKUP(Sales_Pipeline[[#This Row],[Sales_Agent]],Sales_Teams[Sales_Agent],Sales_Teams[Manager])</f>
        <v>Melvin Marxen</v>
      </c>
      <c r="D5831" t="str">
        <f>_xlfn.XLOOKUP(Sales_Pipeline[[#This Row],[Manager]],Sales_Teams[Manager],Sales_Teams[Regional_Office])</f>
        <v>Central</v>
      </c>
      <c r="E5831" t="s">
        <v>63</v>
      </c>
      <c r="F5831" t="s">
        <v>134</v>
      </c>
      <c r="G5831" t="str">
        <f>IFERROR(_xlfn.XLOOKUP(Sales_Pipeline[[#This Row],[Account]],Accounts!$A$2:$A$86,Accounts!$F$2:$F$86),"")</f>
        <v>United States</v>
      </c>
      <c r="H5831" t="s">
        <v>82</v>
      </c>
      <c r="I5831" s="3">
        <v>42957</v>
      </c>
      <c r="J5831" s="3">
        <v>42994</v>
      </c>
      <c r="K5831" s="8" t="str">
        <f>IF(Sales_Pipeline[[#This Row],[Close_Date]]="","",TEXT(Sales_Pipeline[[#This Row],[Close_Date]],"ddd"))</f>
        <v>Sat</v>
      </c>
      <c r="L5831" s="8" t="str">
        <f>IF(Sales_Pipeline[[#This Row],[Close_Date]]="","",TEXT(Sales_Pipeline[[#This Row],[Close_Date]],"mmm"))</f>
        <v>Sep</v>
      </c>
      <c r="M5831" s="8" t="str">
        <f>IF(Sales_Pipeline[[#This Row],[Close_Date]]="","","Q"&amp;ROUNDUP(MONTH(Sales_Pipeline[[#This Row],[Close_Date]])/3,0))</f>
        <v>Q3</v>
      </c>
      <c r="N5831" s="2" cm="1">
        <f t="array" ref="N5831">IFERROR(_xlfn.IFS(Sales_Pipeline[[#This Row],[Deal_Stage]]="Won",_xlfn.XLOOKUP(Sales_Pipeline[[#This Row],[Product]],Products!$A$2:$A$8,Products!$C$2:$C$8),Sales_Pipeline[[#This Row],[Deal_Stage]]="Lost",_xlfn.XLOOKUP(Sales_Pipeline[[#This Row],[Product]],Products!$A$2:$A$8,Products!$C$2:$C$8)),"")</f>
        <v>550</v>
      </c>
      <c r="O5831" s="2">
        <v>0</v>
      </c>
    </row>
    <row r="5832" spans="1:15" x14ac:dyDescent="0.3">
      <c r="A5832" t="s">
        <v>5978</v>
      </c>
      <c r="B5832" t="s">
        <v>14</v>
      </c>
      <c r="C5832" t="str">
        <f>_xlfn.XLOOKUP(Sales_Pipeline[[#This Row],[Sales_Agent]],Sales_Teams[Sales_Agent],Sales_Teams[Manager])</f>
        <v>Melvin Marxen</v>
      </c>
      <c r="D5832" t="str">
        <f>_xlfn.XLOOKUP(Sales_Pipeline[[#This Row],[Manager]],Sales_Teams[Manager],Sales_Teams[Regional_Office])</f>
        <v>Central</v>
      </c>
      <c r="E5832" t="s">
        <v>84</v>
      </c>
      <c r="F5832" t="s">
        <v>333</v>
      </c>
      <c r="G5832" t="str">
        <f>IFERROR(_xlfn.XLOOKUP(Sales_Pipeline[[#This Row],[Account]],Accounts!$A$2:$A$86,Accounts!$F$2:$F$86),"")</f>
        <v>United States</v>
      </c>
      <c r="H5832" t="s">
        <v>57</v>
      </c>
      <c r="I5832" s="3">
        <v>42957</v>
      </c>
      <c r="J5832" s="3">
        <v>42972</v>
      </c>
      <c r="K5832" s="8" t="str">
        <f>IF(Sales_Pipeline[[#This Row],[Close_Date]]="","",TEXT(Sales_Pipeline[[#This Row],[Close_Date]],"ddd"))</f>
        <v>Fri</v>
      </c>
      <c r="L5832" s="8" t="str">
        <f>IF(Sales_Pipeline[[#This Row],[Close_Date]]="","",TEXT(Sales_Pipeline[[#This Row],[Close_Date]],"mmm"))</f>
        <v>Aug</v>
      </c>
      <c r="M5832" s="8" t="str">
        <f>IF(Sales_Pipeline[[#This Row],[Close_Date]]="","","Q"&amp;ROUNDUP(MONTH(Sales_Pipeline[[#This Row],[Close_Date]])/3,0))</f>
        <v>Q3</v>
      </c>
      <c r="N5832" s="2" cm="1">
        <f t="array" ref="N5832">IFERROR(_xlfn.IFS(Sales_Pipeline[[#This Row],[Deal_Stage]]="Won",_xlfn.XLOOKUP(Sales_Pipeline[[#This Row],[Product]],Products!$A$2:$A$8,Products!$C$2:$C$8),Sales_Pipeline[[#This Row],[Deal_Stage]]="Lost",_xlfn.XLOOKUP(Sales_Pipeline[[#This Row],[Product]],Products!$A$2:$A$8,Products!$C$2:$C$8)),"")</f>
        <v>5482</v>
      </c>
      <c r="O5832" s="2">
        <v>5671</v>
      </c>
    </row>
    <row r="5833" spans="1:15" x14ac:dyDescent="0.3">
      <c r="A5833" t="s">
        <v>5979</v>
      </c>
      <c r="B5833" t="s">
        <v>21</v>
      </c>
      <c r="C5833" t="str">
        <f>_xlfn.XLOOKUP(Sales_Pipeline[[#This Row],[Sales_Agent]],Sales_Teams[Sales_Agent],Sales_Teams[Manager])</f>
        <v>Cara Losch</v>
      </c>
      <c r="D5833" t="str">
        <f>_xlfn.XLOOKUP(Sales_Pipeline[[#This Row],[Manager]],Sales_Teams[Manager],Sales_Teams[Regional_Office])</f>
        <v>East</v>
      </c>
      <c r="E5833" t="s">
        <v>8953</v>
      </c>
      <c r="F5833" t="s">
        <v>211</v>
      </c>
      <c r="G5833" t="str">
        <f>IFERROR(_xlfn.XLOOKUP(Sales_Pipeline[[#This Row],[Account]],Accounts!$A$2:$A$86,Accounts!$F$2:$F$86),"")</f>
        <v>United States</v>
      </c>
      <c r="H5833" t="s">
        <v>77</v>
      </c>
      <c r="I5833" s="3">
        <v>42957</v>
      </c>
      <c r="K5833" s="8" t="str">
        <f>IF(Sales_Pipeline[[#This Row],[Close_Date]]="","",TEXT(Sales_Pipeline[[#This Row],[Close_Date]],"ddd"))</f>
        <v/>
      </c>
      <c r="L5833" s="8" t="str">
        <f>IF(Sales_Pipeline[[#This Row],[Close_Date]]="","",TEXT(Sales_Pipeline[[#This Row],[Close_Date]],"mmm"))</f>
        <v/>
      </c>
      <c r="M5833" s="8" t="str">
        <f>IF(Sales_Pipeline[[#This Row],[Close_Date]]="","","Q"&amp;ROUNDUP(MONTH(Sales_Pipeline[[#This Row],[Close_Date]])/3,0))</f>
        <v/>
      </c>
      <c r="N5833" s="2" t="str" cm="1">
        <f t="array" ref="N5833">IFERROR(_xlfn.IFS(Sales_Pipeline[[#This Row],[Deal_Stage]]="Won",_xlfn.XLOOKUP(Sales_Pipeline[[#This Row],[Product]],Products!$A$2:$A$8,Products!$C$2:$C$8),Sales_Pipeline[[#This Row],[Deal_Stage]]="Lost",_xlfn.XLOOKUP(Sales_Pipeline[[#This Row],[Product]],Products!$A$2:$A$8,Products!$C$2:$C$8)),"")</f>
        <v/>
      </c>
      <c r="O5833" s="2">
        <v>0</v>
      </c>
    </row>
    <row r="5834" spans="1:15" x14ac:dyDescent="0.3">
      <c r="A5834" t="s">
        <v>5980</v>
      </c>
      <c r="B5834" t="s">
        <v>21</v>
      </c>
      <c r="C5834" t="str">
        <f>_xlfn.XLOOKUP(Sales_Pipeline[[#This Row],[Sales_Agent]],Sales_Teams[Sales_Agent],Sales_Teams[Manager])</f>
        <v>Cara Losch</v>
      </c>
      <c r="D5834" t="str">
        <f>_xlfn.XLOOKUP(Sales_Pipeline[[#This Row],[Manager]],Sales_Teams[Manager],Sales_Teams[Regional_Office])</f>
        <v>East</v>
      </c>
      <c r="E5834" t="s">
        <v>63</v>
      </c>
      <c r="F5834" t="s">
        <v>209</v>
      </c>
      <c r="G5834" t="str">
        <f>IFERROR(_xlfn.XLOOKUP(Sales_Pipeline[[#This Row],[Account]],Accounts!$A$2:$A$86,Accounts!$F$2:$F$86),"")</f>
        <v>United States</v>
      </c>
      <c r="H5834" t="s">
        <v>82</v>
      </c>
      <c r="I5834" s="3">
        <v>42957</v>
      </c>
      <c r="J5834" s="3">
        <v>42987</v>
      </c>
      <c r="K5834" s="8" t="str">
        <f>IF(Sales_Pipeline[[#This Row],[Close_Date]]="","",TEXT(Sales_Pipeline[[#This Row],[Close_Date]],"ddd"))</f>
        <v>Sat</v>
      </c>
      <c r="L5834" s="8" t="str">
        <f>IF(Sales_Pipeline[[#This Row],[Close_Date]]="","",TEXT(Sales_Pipeline[[#This Row],[Close_Date]],"mmm"))</f>
        <v>Sep</v>
      </c>
      <c r="M5834" s="8" t="str">
        <f>IF(Sales_Pipeline[[#This Row],[Close_Date]]="","","Q"&amp;ROUNDUP(MONTH(Sales_Pipeline[[#This Row],[Close_Date]])/3,0))</f>
        <v>Q3</v>
      </c>
      <c r="N5834" s="2" cm="1">
        <f t="array" ref="N5834">IFERROR(_xlfn.IFS(Sales_Pipeline[[#This Row],[Deal_Stage]]="Won",_xlfn.XLOOKUP(Sales_Pipeline[[#This Row],[Product]],Products!$A$2:$A$8,Products!$C$2:$C$8),Sales_Pipeline[[#This Row],[Deal_Stage]]="Lost",_xlfn.XLOOKUP(Sales_Pipeline[[#This Row],[Product]],Products!$A$2:$A$8,Products!$C$2:$C$8)),"")</f>
        <v>550</v>
      </c>
      <c r="O5834" s="2">
        <v>0</v>
      </c>
    </row>
    <row r="5835" spans="1:15" x14ac:dyDescent="0.3">
      <c r="A5835" t="s">
        <v>5981</v>
      </c>
      <c r="B5835" t="s">
        <v>7</v>
      </c>
      <c r="C5835" t="str">
        <f>_xlfn.XLOOKUP(Sales_Pipeline[[#This Row],[Sales_Agent]],Sales_Teams[Sales_Agent],Sales_Teams[Manager])</f>
        <v>Dustin Brinkmann</v>
      </c>
      <c r="D5835" t="str">
        <f>_xlfn.XLOOKUP(Sales_Pipeline[[#This Row],[Manager]],Sales_Teams[Manager],Sales_Teams[Regional_Office])</f>
        <v>Central</v>
      </c>
      <c r="E5835" t="s">
        <v>63</v>
      </c>
      <c r="F5835" t="s">
        <v>79</v>
      </c>
      <c r="G5835" t="str">
        <f>IFERROR(_xlfn.XLOOKUP(Sales_Pipeline[[#This Row],[Account]],Accounts!$A$2:$A$86,Accounts!$F$2:$F$86),"")</f>
        <v>Philipines</v>
      </c>
      <c r="H5835" t="s">
        <v>57</v>
      </c>
      <c r="I5835" s="3">
        <v>42957</v>
      </c>
      <c r="J5835" s="3">
        <v>43002</v>
      </c>
      <c r="K5835" s="8" t="str">
        <f>IF(Sales_Pipeline[[#This Row],[Close_Date]]="","",TEXT(Sales_Pipeline[[#This Row],[Close_Date]],"ddd"))</f>
        <v>Sun</v>
      </c>
      <c r="L5835" s="8" t="str">
        <f>IF(Sales_Pipeline[[#This Row],[Close_Date]]="","",TEXT(Sales_Pipeline[[#This Row],[Close_Date]],"mmm"))</f>
        <v>Sep</v>
      </c>
      <c r="M5835" s="8" t="str">
        <f>IF(Sales_Pipeline[[#This Row],[Close_Date]]="","","Q"&amp;ROUNDUP(MONTH(Sales_Pipeline[[#This Row],[Close_Date]])/3,0))</f>
        <v>Q3</v>
      </c>
      <c r="N5835" s="2" cm="1">
        <f t="array" ref="N5835">IFERROR(_xlfn.IFS(Sales_Pipeline[[#This Row],[Deal_Stage]]="Won",_xlfn.XLOOKUP(Sales_Pipeline[[#This Row],[Product]],Products!$A$2:$A$8,Products!$C$2:$C$8),Sales_Pipeline[[#This Row],[Deal_Stage]]="Lost",_xlfn.XLOOKUP(Sales_Pipeline[[#This Row],[Product]],Products!$A$2:$A$8,Products!$C$2:$C$8)),"")</f>
        <v>550</v>
      </c>
      <c r="O5835" s="2">
        <v>546</v>
      </c>
    </row>
    <row r="5836" spans="1:15" x14ac:dyDescent="0.3">
      <c r="A5836" t="s">
        <v>5982</v>
      </c>
      <c r="B5836" t="s">
        <v>32</v>
      </c>
      <c r="C5836" t="str">
        <f>_xlfn.XLOOKUP(Sales_Pipeline[[#This Row],[Sales_Agent]],Sales_Teams[Sales_Agent],Sales_Teams[Manager])</f>
        <v>Celia Rouche</v>
      </c>
      <c r="D5836" t="str">
        <f>_xlfn.XLOOKUP(Sales_Pipeline[[#This Row],[Manager]],Sales_Teams[Manager],Sales_Teams[Regional_Office])</f>
        <v>West</v>
      </c>
      <c r="E5836" t="s">
        <v>61</v>
      </c>
      <c r="F5836" t="s">
        <v>143</v>
      </c>
      <c r="G5836" t="str">
        <f>IFERROR(_xlfn.XLOOKUP(Sales_Pipeline[[#This Row],[Account]],Accounts!$A$2:$A$86,Accounts!$F$2:$F$86),"")</f>
        <v>United States</v>
      </c>
      <c r="H5836" t="s">
        <v>57</v>
      </c>
      <c r="I5836" s="3">
        <v>42957</v>
      </c>
      <c r="J5836" s="3">
        <v>43075</v>
      </c>
      <c r="K5836" s="8" t="str">
        <f>IF(Sales_Pipeline[[#This Row],[Close_Date]]="","",TEXT(Sales_Pipeline[[#This Row],[Close_Date]],"ddd"))</f>
        <v>Wed</v>
      </c>
      <c r="L5836" s="8" t="str">
        <f>IF(Sales_Pipeline[[#This Row],[Close_Date]]="","",TEXT(Sales_Pipeline[[#This Row],[Close_Date]],"mmm"))</f>
        <v>Dec</v>
      </c>
      <c r="M5836" s="8" t="str">
        <f>IF(Sales_Pipeline[[#This Row],[Close_Date]]="","","Q"&amp;ROUNDUP(MONTH(Sales_Pipeline[[#This Row],[Close_Date]])/3,0))</f>
        <v>Q4</v>
      </c>
      <c r="N5836" s="2" cm="1">
        <f t="array" ref="N5836">IFERROR(_xlfn.IFS(Sales_Pipeline[[#This Row],[Deal_Stage]]="Won",_xlfn.XLOOKUP(Sales_Pipeline[[#This Row],[Product]],Products!$A$2:$A$8,Products!$C$2:$C$8),Sales_Pipeline[[#This Row],[Deal_Stage]]="Lost",_xlfn.XLOOKUP(Sales_Pipeline[[#This Row],[Product]],Products!$A$2:$A$8,Products!$C$2:$C$8)),"")</f>
        <v>55</v>
      </c>
      <c r="O5836" s="2">
        <v>57</v>
      </c>
    </row>
    <row r="5837" spans="1:15" x14ac:dyDescent="0.3">
      <c r="A5837" t="s">
        <v>5983</v>
      </c>
      <c r="B5837" t="s">
        <v>32</v>
      </c>
      <c r="C5837" t="str">
        <f>_xlfn.XLOOKUP(Sales_Pipeline[[#This Row],[Sales_Agent]],Sales_Teams[Sales_Agent],Sales_Teams[Manager])</f>
        <v>Celia Rouche</v>
      </c>
      <c r="D5837" t="str">
        <f>_xlfn.XLOOKUP(Sales_Pipeline[[#This Row],[Manager]],Sales_Teams[Manager],Sales_Teams[Regional_Office])</f>
        <v>West</v>
      </c>
      <c r="E5837" t="s">
        <v>76</v>
      </c>
      <c r="F5837" t="s">
        <v>240</v>
      </c>
      <c r="G5837" t="str">
        <f>IFERROR(_xlfn.XLOOKUP(Sales_Pipeline[[#This Row],[Account]],Accounts!$A$2:$A$86,Accounts!$F$2:$F$86),"")</f>
        <v>United States</v>
      </c>
      <c r="H5837" t="s">
        <v>57</v>
      </c>
      <c r="I5837" s="3">
        <v>42957</v>
      </c>
      <c r="J5837" s="3">
        <v>43006</v>
      </c>
      <c r="K5837" s="8" t="str">
        <f>IF(Sales_Pipeline[[#This Row],[Close_Date]]="","",TEXT(Sales_Pipeline[[#This Row],[Close_Date]],"ddd"))</f>
        <v>Thu</v>
      </c>
      <c r="L5837" s="8" t="str">
        <f>IF(Sales_Pipeline[[#This Row],[Close_Date]]="","",TEXT(Sales_Pipeline[[#This Row],[Close_Date]],"mmm"))</f>
        <v>Sep</v>
      </c>
      <c r="M5837" s="8" t="str">
        <f>IF(Sales_Pipeline[[#This Row],[Close_Date]]="","","Q"&amp;ROUNDUP(MONTH(Sales_Pipeline[[#This Row],[Close_Date]])/3,0))</f>
        <v>Q3</v>
      </c>
      <c r="N5837" s="2" cm="1">
        <f t="array" ref="N5837">IFERROR(_xlfn.IFS(Sales_Pipeline[[#This Row],[Deal_Stage]]="Won",_xlfn.XLOOKUP(Sales_Pipeline[[#This Row],[Product]],Products!$A$2:$A$8,Products!$C$2:$C$8),Sales_Pipeline[[#This Row],[Deal_Stage]]="Lost",_xlfn.XLOOKUP(Sales_Pipeline[[#This Row],[Product]],Products!$A$2:$A$8,Products!$C$2:$C$8)),"")</f>
        <v>3393</v>
      </c>
      <c r="O5837" s="2">
        <v>3195</v>
      </c>
    </row>
    <row r="5838" spans="1:15" x14ac:dyDescent="0.3">
      <c r="A5838" t="s">
        <v>5984</v>
      </c>
      <c r="B5838" t="s">
        <v>17</v>
      </c>
      <c r="C5838" t="str">
        <f>_xlfn.XLOOKUP(Sales_Pipeline[[#This Row],[Sales_Agent]],Sales_Teams[Sales_Agent],Sales_Teams[Manager])</f>
        <v>Cara Losch</v>
      </c>
      <c r="D5838" t="str">
        <f>_xlfn.XLOOKUP(Sales_Pipeline[[#This Row],[Manager]],Sales_Teams[Manager],Sales_Teams[Regional_Office])</f>
        <v>East</v>
      </c>
      <c r="E5838" t="s">
        <v>63</v>
      </c>
      <c r="F5838" t="s">
        <v>116</v>
      </c>
      <c r="G5838" t="str">
        <f>IFERROR(_xlfn.XLOOKUP(Sales_Pipeline[[#This Row],[Account]],Accounts!$A$2:$A$86,Accounts!$F$2:$F$86),"")</f>
        <v>United States</v>
      </c>
      <c r="H5838" t="s">
        <v>82</v>
      </c>
      <c r="I5838" s="3">
        <v>42957</v>
      </c>
      <c r="J5838" s="3">
        <v>43045</v>
      </c>
      <c r="K5838" s="8" t="str">
        <f>IF(Sales_Pipeline[[#This Row],[Close_Date]]="","",TEXT(Sales_Pipeline[[#This Row],[Close_Date]],"ddd"))</f>
        <v>Mon</v>
      </c>
      <c r="L5838" s="8" t="str">
        <f>IF(Sales_Pipeline[[#This Row],[Close_Date]]="","",TEXT(Sales_Pipeline[[#This Row],[Close_Date]],"mmm"))</f>
        <v>Nov</v>
      </c>
      <c r="M5838" s="8" t="str">
        <f>IF(Sales_Pipeline[[#This Row],[Close_Date]]="","","Q"&amp;ROUNDUP(MONTH(Sales_Pipeline[[#This Row],[Close_Date]])/3,0))</f>
        <v>Q4</v>
      </c>
      <c r="N5838" s="2" cm="1">
        <f t="array" ref="N5838">IFERROR(_xlfn.IFS(Sales_Pipeline[[#This Row],[Deal_Stage]]="Won",_xlfn.XLOOKUP(Sales_Pipeline[[#This Row],[Product]],Products!$A$2:$A$8,Products!$C$2:$C$8),Sales_Pipeline[[#This Row],[Deal_Stage]]="Lost",_xlfn.XLOOKUP(Sales_Pipeline[[#This Row],[Product]],Products!$A$2:$A$8,Products!$C$2:$C$8)),"")</f>
        <v>550</v>
      </c>
      <c r="O5838" s="2">
        <v>0</v>
      </c>
    </row>
    <row r="5839" spans="1:15" x14ac:dyDescent="0.3">
      <c r="A5839" t="s">
        <v>5985</v>
      </c>
      <c r="B5839" t="s">
        <v>3</v>
      </c>
      <c r="C5839" t="str">
        <f>_xlfn.XLOOKUP(Sales_Pipeline[[#This Row],[Sales_Agent]],Sales_Teams[Sales_Agent],Sales_Teams[Manager])</f>
        <v>Dustin Brinkmann</v>
      </c>
      <c r="D5839" t="str">
        <f>_xlfn.XLOOKUP(Sales_Pipeline[[#This Row],[Manager]],Sales_Teams[Manager],Sales_Teams[Regional_Office])</f>
        <v>Central</v>
      </c>
      <c r="E5839" t="s">
        <v>61</v>
      </c>
      <c r="F5839" t="s">
        <v>229</v>
      </c>
      <c r="G5839" t="str">
        <f>IFERROR(_xlfn.XLOOKUP(Sales_Pipeline[[#This Row],[Account]],Accounts!$A$2:$A$86,Accounts!$F$2:$F$86),"")</f>
        <v>Norway</v>
      </c>
      <c r="H5839" t="s">
        <v>82</v>
      </c>
      <c r="I5839" s="3">
        <v>42958</v>
      </c>
      <c r="J5839" s="3">
        <v>43045</v>
      </c>
      <c r="K5839" s="8" t="str">
        <f>IF(Sales_Pipeline[[#This Row],[Close_Date]]="","",TEXT(Sales_Pipeline[[#This Row],[Close_Date]],"ddd"))</f>
        <v>Mon</v>
      </c>
      <c r="L5839" s="8" t="str">
        <f>IF(Sales_Pipeline[[#This Row],[Close_Date]]="","",TEXT(Sales_Pipeline[[#This Row],[Close_Date]],"mmm"))</f>
        <v>Nov</v>
      </c>
      <c r="M5839" s="8" t="str">
        <f>IF(Sales_Pipeline[[#This Row],[Close_Date]]="","","Q"&amp;ROUNDUP(MONTH(Sales_Pipeline[[#This Row],[Close_Date]])/3,0))</f>
        <v>Q4</v>
      </c>
      <c r="N5839" s="2" cm="1">
        <f t="array" ref="N5839">IFERROR(_xlfn.IFS(Sales_Pipeline[[#This Row],[Deal_Stage]]="Won",_xlfn.XLOOKUP(Sales_Pipeline[[#This Row],[Product]],Products!$A$2:$A$8,Products!$C$2:$C$8),Sales_Pipeline[[#This Row],[Deal_Stage]]="Lost",_xlfn.XLOOKUP(Sales_Pipeline[[#This Row],[Product]],Products!$A$2:$A$8,Products!$C$2:$C$8)),"")</f>
        <v>55</v>
      </c>
      <c r="O5839" s="2">
        <v>0</v>
      </c>
    </row>
    <row r="5840" spans="1:15" x14ac:dyDescent="0.3">
      <c r="A5840" t="s">
        <v>5986</v>
      </c>
      <c r="B5840" t="s">
        <v>3</v>
      </c>
      <c r="C5840" t="str">
        <f>_xlfn.XLOOKUP(Sales_Pipeline[[#This Row],[Sales_Agent]],Sales_Teams[Sales_Agent],Sales_Teams[Manager])</f>
        <v>Dustin Brinkmann</v>
      </c>
      <c r="D5840" t="str">
        <f>_xlfn.XLOOKUP(Sales_Pipeline[[#This Row],[Manager]],Sales_Teams[Manager],Sales_Teams[Regional_Office])</f>
        <v>Central</v>
      </c>
      <c r="E5840" t="s">
        <v>61</v>
      </c>
      <c r="F5840" t="s">
        <v>229</v>
      </c>
      <c r="G5840" t="str">
        <f>IFERROR(_xlfn.XLOOKUP(Sales_Pipeline[[#This Row],[Account]],Accounts!$A$2:$A$86,Accounts!$F$2:$F$86),"")</f>
        <v>Norway</v>
      </c>
      <c r="H5840" t="s">
        <v>82</v>
      </c>
      <c r="I5840" s="3">
        <v>42958</v>
      </c>
      <c r="J5840" s="3">
        <v>42970</v>
      </c>
      <c r="K5840" s="8" t="str">
        <f>IF(Sales_Pipeline[[#This Row],[Close_Date]]="","",TEXT(Sales_Pipeline[[#This Row],[Close_Date]],"ddd"))</f>
        <v>Wed</v>
      </c>
      <c r="L5840" s="8" t="str">
        <f>IF(Sales_Pipeline[[#This Row],[Close_Date]]="","",TEXT(Sales_Pipeline[[#This Row],[Close_Date]],"mmm"))</f>
        <v>Aug</v>
      </c>
      <c r="M5840" s="8" t="str">
        <f>IF(Sales_Pipeline[[#This Row],[Close_Date]]="","","Q"&amp;ROUNDUP(MONTH(Sales_Pipeline[[#This Row],[Close_Date]])/3,0))</f>
        <v>Q3</v>
      </c>
      <c r="N5840" s="2" cm="1">
        <f t="array" ref="N5840">IFERROR(_xlfn.IFS(Sales_Pipeline[[#This Row],[Deal_Stage]]="Won",_xlfn.XLOOKUP(Sales_Pipeline[[#This Row],[Product]],Products!$A$2:$A$8,Products!$C$2:$C$8),Sales_Pipeline[[#This Row],[Deal_Stage]]="Lost",_xlfn.XLOOKUP(Sales_Pipeline[[#This Row],[Product]],Products!$A$2:$A$8,Products!$C$2:$C$8)),"")</f>
        <v>55</v>
      </c>
      <c r="O5840" s="2">
        <v>0</v>
      </c>
    </row>
    <row r="5841" spans="1:15" x14ac:dyDescent="0.3">
      <c r="A5841" t="s">
        <v>5987</v>
      </c>
      <c r="B5841" t="s">
        <v>3</v>
      </c>
      <c r="C5841" t="str">
        <f>_xlfn.XLOOKUP(Sales_Pipeline[[#This Row],[Sales_Agent]],Sales_Teams[Sales_Agent],Sales_Teams[Manager])</f>
        <v>Dustin Brinkmann</v>
      </c>
      <c r="D5841" t="str">
        <f>_xlfn.XLOOKUP(Sales_Pipeline[[#This Row],[Manager]],Sales_Teams[Manager],Sales_Teams[Regional_Office])</f>
        <v>Central</v>
      </c>
      <c r="E5841" t="s">
        <v>61</v>
      </c>
      <c r="F5841" t="s">
        <v>214</v>
      </c>
      <c r="G5841" t="str">
        <f>IFERROR(_xlfn.XLOOKUP(Sales_Pipeline[[#This Row],[Account]],Accounts!$A$2:$A$86,Accounts!$F$2:$F$86),"")</f>
        <v>United States</v>
      </c>
      <c r="H5841" t="s">
        <v>57</v>
      </c>
      <c r="I5841" s="3">
        <v>42958</v>
      </c>
      <c r="J5841" s="3">
        <v>42965</v>
      </c>
      <c r="K5841" s="8" t="str">
        <f>IF(Sales_Pipeline[[#This Row],[Close_Date]]="","",TEXT(Sales_Pipeline[[#This Row],[Close_Date]],"ddd"))</f>
        <v>Fri</v>
      </c>
      <c r="L5841" s="8" t="str">
        <f>IF(Sales_Pipeline[[#This Row],[Close_Date]]="","",TEXT(Sales_Pipeline[[#This Row],[Close_Date]],"mmm"))</f>
        <v>Aug</v>
      </c>
      <c r="M5841" s="8" t="str">
        <f>IF(Sales_Pipeline[[#This Row],[Close_Date]]="","","Q"&amp;ROUNDUP(MONTH(Sales_Pipeline[[#This Row],[Close_Date]])/3,0))</f>
        <v>Q3</v>
      </c>
      <c r="N5841" s="2" cm="1">
        <f t="array" ref="N5841">IFERROR(_xlfn.IFS(Sales_Pipeline[[#This Row],[Deal_Stage]]="Won",_xlfn.XLOOKUP(Sales_Pipeline[[#This Row],[Product]],Products!$A$2:$A$8,Products!$C$2:$C$8),Sales_Pipeline[[#This Row],[Deal_Stage]]="Lost",_xlfn.XLOOKUP(Sales_Pipeline[[#This Row],[Product]],Products!$A$2:$A$8,Products!$C$2:$C$8)),"")</f>
        <v>55</v>
      </c>
      <c r="O5841" s="2">
        <v>46</v>
      </c>
    </row>
    <row r="5842" spans="1:15" x14ac:dyDescent="0.3">
      <c r="A5842" t="s">
        <v>5988</v>
      </c>
      <c r="B5842" t="s">
        <v>3</v>
      </c>
      <c r="C5842" t="str">
        <f>_xlfn.XLOOKUP(Sales_Pipeline[[#This Row],[Sales_Agent]],Sales_Teams[Sales_Agent],Sales_Teams[Manager])</f>
        <v>Dustin Brinkmann</v>
      </c>
      <c r="D5842" t="str">
        <f>_xlfn.XLOOKUP(Sales_Pipeline[[#This Row],[Manager]],Sales_Teams[Manager],Sales_Teams[Regional_Office])</f>
        <v>Central</v>
      </c>
      <c r="E5842" t="s">
        <v>61</v>
      </c>
      <c r="F5842" t="s">
        <v>507</v>
      </c>
      <c r="G5842" t="str">
        <f>IFERROR(_xlfn.XLOOKUP(Sales_Pipeline[[#This Row],[Account]],Accounts!$A$2:$A$86,Accounts!$F$2:$F$86),"")</f>
        <v>Belgium</v>
      </c>
      <c r="H5842" t="s">
        <v>57</v>
      </c>
      <c r="I5842" s="3">
        <v>42958</v>
      </c>
      <c r="J5842" s="3">
        <v>43046</v>
      </c>
      <c r="K5842" s="8" t="str">
        <f>IF(Sales_Pipeline[[#This Row],[Close_Date]]="","",TEXT(Sales_Pipeline[[#This Row],[Close_Date]],"ddd"))</f>
        <v>Tue</v>
      </c>
      <c r="L5842" s="8" t="str">
        <f>IF(Sales_Pipeline[[#This Row],[Close_Date]]="","",TEXT(Sales_Pipeline[[#This Row],[Close_Date]],"mmm"))</f>
        <v>Nov</v>
      </c>
      <c r="M5842" s="8" t="str">
        <f>IF(Sales_Pipeline[[#This Row],[Close_Date]]="","","Q"&amp;ROUNDUP(MONTH(Sales_Pipeline[[#This Row],[Close_Date]])/3,0))</f>
        <v>Q4</v>
      </c>
      <c r="N5842" s="2" cm="1">
        <f t="array" ref="N5842">IFERROR(_xlfn.IFS(Sales_Pipeline[[#This Row],[Deal_Stage]]="Won",_xlfn.XLOOKUP(Sales_Pipeline[[#This Row],[Product]],Products!$A$2:$A$8,Products!$C$2:$C$8),Sales_Pipeline[[#This Row],[Deal_Stage]]="Lost",_xlfn.XLOOKUP(Sales_Pipeline[[#This Row],[Product]],Products!$A$2:$A$8,Products!$C$2:$C$8)),"")</f>
        <v>55</v>
      </c>
      <c r="O5842" s="2">
        <v>65</v>
      </c>
    </row>
    <row r="5843" spans="1:15" x14ac:dyDescent="0.3">
      <c r="A5843" t="s">
        <v>5989</v>
      </c>
      <c r="B5843" t="s">
        <v>38</v>
      </c>
      <c r="C5843" t="str">
        <f>_xlfn.XLOOKUP(Sales_Pipeline[[#This Row],[Sales_Agent]],Sales_Teams[Sales_Agent],Sales_Teams[Manager])</f>
        <v>Celia Rouche</v>
      </c>
      <c r="D5843" t="str">
        <f>_xlfn.XLOOKUP(Sales_Pipeline[[#This Row],[Manager]],Sales_Teams[Manager],Sales_Teams[Regional_Office])</f>
        <v>West</v>
      </c>
      <c r="E5843" t="s">
        <v>63</v>
      </c>
      <c r="G5843" t="str">
        <f>IFERROR(_xlfn.XLOOKUP(Sales_Pipeline[[#This Row],[Account]],Accounts!$A$2:$A$86,Accounts!$F$2:$F$86),"")</f>
        <v/>
      </c>
      <c r="H5843" t="s">
        <v>77</v>
      </c>
      <c r="I5843" s="3">
        <v>42958</v>
      </c>
      <c r="K5843" s="8" t="str">
        <f>IF(Sales_Pipeline[[#This Row],[Close_Date]]="","",TEXT(Sales_Pipeline[[#This Row],[Close_Date]],"ddd"))</f>
        <v/>
      </c>
      <c r="L5843" s="8" t="str">
        <f>IF(Sales_Pipeline[[#This Row],[Close_Date]]="","",TEXT(Sales_Pipeline[[#This Row],[Close_Date]],"mmm"))</f>
        <v/>
      </c>
      <c r="M5843" s="8" t="str">
        <f>IF(Sales_Pipeline[[#This Row],[Close_Date]]="","","Q"&amp;ROUNDUP(MONTH(Sales_Pipeline[[#This Row],[Close_Date]])/3,0))</f>
        <v/>
      </c>
      <c r="N5843" s="2" t="str" cm="1">
        <f t="array" ref="N5843">IFERROR(_xlfn.IFS(Sales_Pipeline[[#This Row],[Deal_Stage]]="Won",_xlfn.XLOOKUP(Sales_Pipeline[[#This Row],[Product]],Products!$A$2:$A$8,Products!$C$2:$C$8),Sales_Pipeline[[#This Row],[Deal_Stage]]="Lost",_xlfn.XLOOKUP(Sales_Pipeline[[#This Row],[Product]],Products!$A$2:$A$8,Products!$C$2:$C$8)),"")</f>
        <v/>
      </c>
      <c r="O5843" s="2">
        <v>0</v>
      </c>
    </row>
    <row r="5844" spans="1:15" x14ac:dyDescent="0.3">
      <c r="A5844" t="s">
        <v>5990</v>
      </c>
      <c r="B5844" t="s">
        <v>13</v>
      </c>
      <c r="C5844" t="str">
        <f>_xlfn.XLOOKUP(Sales_Pipeline[[#This Row],[Sales_Agent]],Sales_Teams[Sales_Agent],Sales_Teams[Manager])</f>
        <v>Melvin Marxen</v>
      </c>
      <c r="D5844" t="str">
        <f>_xlfn.XLOOKUP(Sales_Pipeline[[#This Row],[Manager]],Sales_Teams[Manager],Sales_Teams[Regional_Office])</f>
        <v>Central</v>
      </c>
      <c r="E5844" t="s">
        <v>84</v>
      </c>
      <c r="F5844" t="s">
        <v>127</v>
      </c>
      <c r="G5844" t="str">
        <f>IFERROR(_xlfn.XLOOKUP(Sales_Pipeline[[#This Row],[Account]],Accounts!$A$2:$A$86,Accounts!$F$2:$F$86),"")</f>
        <v>United States</v>
      </c>
      <c r="H5844" t="s">
        <v>77</v>
      </c>
      <c r="I5844" s="3">
        <v>42958</v>
      </c>
      <c r="K5844" s="8" t="str">
        <f>IF(Sales_Pipeline[[#This Row],[Close_Date]]="","",TEXT(Sales_Pipeline[[#This Row],[Close_Date]],"ddd"))</f>
        <v/>
      </c>
      <c r="L5844" s="8" t="str">
        <f>IF(Sales_Pipeline[[#This Row],[Close_Date]]="","",TEXT(Sales_Pipeline[[#This Row],[Close_Date]],"mmm"))</f>
        <v/>
      </c>
      <c r="M5844" s="8" t="str">
        <f>IF(Sales_Pipeline[[#This Row],[Close_Date]]="","","Q"&amp;ROUNDUP(MONTH(Sales_Pipeline[[#This Row],[Close_Date]])/3,0))</f>
        <v/>
      </c>
      <c r="N5844" s="2" t="str" cm="1">
        <f t="array" ref="N5844">IFERROR(_xlfn.IFS(Sales_Pipeline[[#This Row],[Deal_Stage]]="Won",_xlfn.XLOOKUP(Sales_Pipeline[[#This Row],[Product]],Products!$A$2:$A$8,Products!$C$2:$C$8),Sales_Pipeline[[#This Row],[Deal_Stage]]="Lost",_xlfn.XLOOKUP(Sales_Pipeline[[#This Row],[Product]],Products!$A$2:$A$8,Products!$C$2:$C$8)),"")</f>
        <v/>
      </c>
      <c r="O5844" s="2">
        <v>0</v>
      </c>
    </row>
    <row r="5845" spans="1:15" x14ac:dyDescent="0.3">
      <c r="A5845" t="s">
        <v>5991</v>
      </c>
      <c r="B5845" t="s">
        <v>40</v>
      </c>
      <c r="C5845" t="str">
        <f>_xlfn.XLOOKUP(Sales_Pipeline[[#This Row],[Sales_Agent]],Sales_Teams[Sales_Agent],Sales_Teams[Manager])</f>
        <v>Summer Sewald</v>
      </c>
      <c r="D5845" t="str">
        <f>_xlfn.XLOOKUP(Sales_Pipeline[[#This Row],[Manager]],Sales_Teams[Manager],Sales_Teams[Regional_Office])</f>
        <v>West</v>
      </c>
      <c r="E5845" t="s">
        <v>8953</v>
      </c>
      <c r="F5845" t="s">
        <v>72</v>
      </c>
      <c r="G5845" t="str">
        <f>IFERROR(_xlfn.XLOOKUP(Sales_Pipeline[[#This Row],[Account]],Accounts!$A$2:$A$86,Accounts!$F$2:$F$86),"")</f>
        <v>United States</v>
      </c>
      <c r="H5845" t="s">
        <v>82</v>
      </c>
      <c r="I5845" s="3">
        <v>42958</v>
      </c>
      <c r="J5845" s="3">
        <v>42971</v>
      </c>
      <c r="K5845" s="8" t="str">
        <f>IF(Sales_Pipeline[[#This Row],[Close_Date]]="","",TEXT(Sales_Pipeline[[#This Row],[Close_Date]],"ddd"))</f>
        <v>Thu</v>
      </c>
      <c r="L5845" s="8" t="str">
        <f>IF(Sales_Pipeline[[#This Row],[Close_Date]]="","",TEXT(Sales_Pipeline[[#This Row],[Close_Date]],"mmm"))</f>
        <v>Aug</v>
      </c>
      <c r="M5845" s="8" t="str">
        <f>IF(Sales_Pipeline[[#This Row],[Close_Date]]="","","Q"&amp;ROUNDUP(MONTH(Sales_Pipeline[[#This Row],[Close_Date]])/3,0))</f>
        <v>Q3</v>
      </c>
      <c r="N5845" s="2" cm="1">
        <f t="array" ref="N5845">IFERROR(_xlfn.IFS(Sales_Pipeline[[#This Row],[Deal_Stage]]="Won",_xlfn.XLOOKUP(Sales_Pipeline[[#This Row],[Product]],Products!$A$2:$A$8,Products!$C$2:$C$8),Sales_Pipeline[[#This Row],[Deal_Stage]]="Lost",_xlfn.XLOOKUP(Sales_Pipeline[[#This Row],[Product]],Products!$A$2:$A$8,Products!$C$2:$C$8)),"")</f>
        <v>4821</v>
      </c>
      <c r="O5845" s="2">
        <v>0</v>
      </c>
    </row>
    <row r="5846" spans="1:15" x14ac:dyDescent="0.3">
      <c r="A5846" t="s">
        <v>5992</v>
      </c>
      <c r="B5846" t="s">
        <v>10</v>
      </c>
      <c r="C5846" t="str">
        <f>_xlfn.XLOOKUP(Sales_Pipeline[[#This Row],[Sales_Agent]],Sales_Teams[Sales_Agent],Sales_Teams[Manager])</f>
        <v>Melvin Marxen</v>
      </c>
      <c r="D5846" t="str">
        <f>_xlfn.XLOOKUP(Sales_Pipeline[[#This Row],[Manager]],Sales_Teams[Manager],Sales_Teams[Regional_Office])</f>
        <v>Central</v>
      </c>
      <c r="E5846" t="s">
        <v>63</v>
      </c>
      <c r="F5846" t="s">
        <v>169</v>
      </c>
      <c r="G5846" t="str">
        <f>IFERROR(_xlfn.XLOOKUP(Sales_Pipeline[[#This Row],[Account]],Accounts!$A$2:$A$86,Accounts!$F$2:$F$86),"")</f>
        <v>Panama</v>
      </c>
      <c r="H5846" t="s">
        <v>57</v>
      </c>
      <c r="I5846" s="3">
        <v>42958</v>
      </c>
      <c r="J5846" s="3">
        <v>43050</v>
      </c>
      <c r="K5846" s="8" t="str">
        <f>IF(Sales_Pipeline[[#This Row],[Close_Date]]="","",TEXT(Sales_Pipeline[[#This Row],[Close_Date]],"ddd"))</f>
        <v>Sat</v>
      </c>
      <c r="L5846" s="8" t="str">
        <f>IF(Sales_Pipeline[[#This Row],[Close_Date]]="","",TEXT(Sales_Pipeline[[#This Row],[Close_Date]],"mmm"))</f>
        <v>Nov</v>
      </c>
      <c r="M5846" s="8" t="str">
        <f>IF(Sales_Pipeline[[#This Row],[Close_Date]]="","","Q"&amp;ROUNDUP(MONTH(Sales_Pipeline[[#This Row],[Close_Date]])/3,0))</f>
        <v>Q4</v>
      </c>
      <c r="N5846" s="2" cm="1">
        <f t="array" ref="N5846">IFERROR(_xlfn.IFS(Sales_Pipeline[[#This Row],[Deal_Stage]]="Won",_xlfn.XLOOKUP(Sales_Pipeline[[#This Row],[Product]],Products!$A$2:$A$8,Products!$C$2:$C$8),Sales_Pipeline[[#This Row],[Deal_Stage]]="Lost",_xlfn.XLOOKUP(Sales_Pipeline[[#This Row],[Product]],Products!$A$2:$A$8,Products!$C$2:$C$8)),"")</f>
        <v>550</v>
      </c>
      <c r="O5846" s="2">
        <v>526</v>
      </c>
    </row>
    <row r="5847" spans="1:15" x14ac:dyDescent="0.3">
      <c r="A5847" t="s">
        <v>5993</v>
      </c>
      <c r="B5847" t="s">
        <v>10</v>
      </c>
      <c r="C5847" t="str">
        <f>_xlfn.XLOOKUP(Sales_Pipeline[[#This Row],[Sales_Agent]],Sales_Teams[Sales_Agent],Sales_Teams[Manager])</f>
        <v>Melvin Marxen</v>
      </c>
      <c r="D5847" t="str">
        <f>_xlfn.XLOOKUP(Sales_Pipeline[[#This Row],[Manager]],Sales_Teams[Manager],Sales_Teams[Regional_Office])</f>
        <v>Central</v>
      </c>
      <c r="E5847" t="s">
        <v>8953</v>
      </c>
      <c r="F5847" t="s">
        <v>81</v>
      </c>
      <c r="G5847" t="str">
        <f>IFERROR(_xlfn.XLOOKUP(Sales_Pipeline[[#This Row],[Account]],Accounts!$A$2:$A$86,Accounts!$F$2:$F$86),"")</f>
        <v>Italy</v>
      </c>
      <c r="H5847" t="s">
        <v>57</v>
      </c>
      <c r="I5847" s="3">
        <v>42958</v>
      </c>
      <c r="J5847" s="3">
        <v>43049</v>
      </c>
      <c r="K5847" s="8" t="str">
        <f>IF(Sales_Pipeline[[#This Row],[Close_Date]]="","",TEXT(Sales_Pipeline[[#This Row],[Close_Date]],"ddd"))</f>
        <v>Fri</v>
      </c>
      <c r="L5847" s="8" t="str">
        <f>IF(Sales_Pipeline[[#This Row],[Close_Date]]="","",TEXT(Sales_Pipeline[[#This Row],[Close_Date]],"mmm"))</f>
        <v>Nov</v>
      </c>
      <c r="M5847" s="8" t="str">
        <f>IF(Sales_Pipeline[[#This Row],[Close_Date]]="","","Q"&amp;ROUNDUP(MONTH(Sales_Pipeline[[#This Row],[Close_Date]])/3,0))</f>
        <v>Q4</v>
      </c>
      <c r="N5847" s="2" cm="1">
        <f t="array" ref="N5847">IFERROR(_xlfn.IFS(Sales_Pipeline[[#This Row],[Deal_Stage]]="Won",_xlfn.XLOOKUP(Sales_Pipeline[[#This Row],[Product]],Products!$A$2:$A$8,Products!$C$2:$C$8),Sales_Pipeline[[#This Row],[Deal_Stage]]="Lost",_xlfn.XLOOKUP(Sales_Pipeline[[#This Row],[Product]],Products!$A$2:$A$8,Products!$C$2:$C$8)),"")</f>
        <v>4821</v>
      </c>
      <c r="O5847" s="2">
        <v>4809</v>
      </c>
    </row>
    <row r="5848" spans="1:15" x14ac:dyDescent="0.3">
      <c r="A5848" t="s">
        <v>5994</v>
      </c>
      <c r="B5848" t="s">
        <v>37</v>
      </c>
      <c r="C5848" t="str">
        <f>_xlfn.XLOOKUP(Sales_Pipeline[[#This Row],[Sales_Agent]],Sales_Teams[Sales_Agent],Sales_Teams[Manager])</f>
        <v>Celia Rouche</v>
      </c>
      <c r="D5848" t="str">
        <f>_xlfn.XLOOKUP(Sales_Pipeline[[#This Row],[Manager]],Sales_Teams[Manager],Sales_Teams[Regional_Office])</f>
        <v>West</v>
      </c>
      <c r="E5848" t="s">
        <v>61</v>
      </c>
      <c r="G5848" t="str">
        <f>IFERROR(_xlfn.XLOOKUP(Sales_Pipeline[[#This Row],[Account]],Accounts!$A$2:$A$86,Accounts!$F$2:$F$86),"")</f>
        <v/>
      </c>
      <c r="H5848" t="s">
        <v>77</v>
      </c>
      <c r="I5848" s="3">
        <v>42958</v>
      </c>
      <c r="K5848" s="8" t="str">
        <f>IF(Sales_Pipeline[[#This Row],[Close_Date]]="","",TEXT(Sales_Pipeline[[#This Row],[Close_Date]],"ddd"))</f>
        <v/>
      </c>
      <c r="L5848" s="8" t="str">
        <f>IF(Sales_Pipeline[[#This Row],[Close_Date]]="","",TEXT(Sales_Pipeline[[#This Row],[Close_Date]],"mmm"))</f>
        <v/>
      </c>
      <c r="M5848" s="8" t="str">
        <f>IF(Sales_Pipeline[[#This Row],[Close_Date]]="","","Q"&amp;ROUNDUP(MONTH(Sales_Pipeline[[#This Row],[Close_Date]])/3,0))</f>
        <v/>
      </c>
      <c r="N5848" s="2" t="str" cm="1">
        <f t="array" ref="N5848">IFERROR(_xlfn.IFS(Sales_Pipeline[[#This Row],[Deal_Stage]]="Won",_xlfn.XLOOKUP(Sales_Pipeline[[#This Row],[Product]],Products!$A$2:$A$8,Products!$C$2:$C$8),Sales_Pipeline[[#This Row],[Deal_Stage]]="Lost",_xlfn.XLOOKUP(Sales_Pipeline[[#This Row],[Product]],Products!$A$2:$A$8,Products!$C$2:$C$8)),"")</f>
        <v/>
      </c>
      <c r="O5848" s="2">
        <v>0</v>
      </c>
    </row>
    <row r="5849" spans="1:15" x14ac:dyDescent="0.3">
      <c r="A5849" t="s">
        <v>5995</v>
      </c>
      <c r="B5849" t="s">
        <v>37</v>
      </c>
      <c r="C5849" t="str">
        <f>_xlfn.XLOOKUP(Sales_Pipeline[[#This Row],[Sales_Agent]],Sales_Teams[Sales_Agent],Sales_Teams[Manager])</f>
        <v>Celia Rouche</v>
      </c>
      <c r="D5849" t="str">
        <f>_xlfn.XLOOKUP(Sales_Pipeline[[#This Row],[Manager]],Sales_Teams[Manager],Sales_Teams[Regional_Office])</f>
        <v>West</v>
      </c>
      <c r="E5849" t="s">
        <v>55</v>
      </c>
      <c r="F5849" t="s">
        <v>125</v>
      </c>
      <c r="G5849" t="str">
        <f>IFERROR(_xlfn.XLOOKUP(Sales_Pipeline[[#This Row],[Account]],Accounts!$A$2:$A$86,Accounts!$F$2:$F$86),"")</f>
        <v>United States</v>
      </c>
      <c r="H5849" t="s">
        <v>57</v>
      </c>
      <c r="I5849" s="3">
        <v>42958</v>
      </c>
      <c r="J5849" s="3">
        <v>42961</v>
      </c>
      <c r="K5849" s="8" t="str">
        <f>IF(Sales_Pipeline[[#This Row],[Close_Date]]="","",TEXT(Sales_Pipeline[[#This Row],[Close_Date]],"ddd"))</f>
        <v>Mon</v>
      </c>
      <c r="L5849" s="8" t="str">
        <f>IF(Sales_Pipeline[[#This Row],[Close_Date]]="","",TEXT(Sales_Pipeline[[#This Row],[Close_Date]],"mmm"))</f>
        <v>Aug</v>
      </c>
      <c r="M5849" s="8" t="str">
        <f>IF(Sales_Pipeline[[#This Row],[Close_Date]]="","","Q"&amp;ROUNDUP(MONTH(Sales_Pipeline[[#This Row],[Close_Date]])/3,0))</f>
        <v>Q3</v>
      </c>
      <c r="N5849" s="2" cm="1">
        <f t="array" ref="N5849">IFERROR(_xlfn.IFS(Sales_Pipeline[[#This Row],[Deal_Stage]]="Won",_xlfn.XLOOKUP(Sales_Pipeline[[#This Row],[Product]],Products!$A$2:$A$8,Products!$C$2:$C$8),Sales_Pipeline[[#This Row],[Deal_Stage]]="Lost",_xlfn.XLOOKUP(Sales_Pipeline[[#This Row],[Product]],Products!$A$2:$A$8,Products!$C$2:$C$8)),"")</f>
        <v>1096</v>
      </c>
      <c r="O5849" s="2">
        <v>1105</v>
      </c>
    </row>
    <row r="5850" spans="1:15" x14ac:dyDescent="0.3">
      <c r="A5850" t="s">
        <v>5996</v>
      </c>
      <c r="B5850" t="s">
        <v>12</v>
      </c>
      <c r="C5850" t="str">
        <f>_xlfn.XLOOKUP(Sales_Pipeline[[#This Row],[Sales_Agent]],Sales_Teams[Sales_Agent],Sales_Teams[Manager])</f>
        <v>Melvin Marxen</v>
      </c>
      <c r="D5850" t="str">
        <f>_xlfn.XLOOKUP(Sales_Pipeline[[#This Row],[Manager]],Sales_Teams[Manager],Sales_Teams[Regional_Office])</f>
        <v>Central</v>
      </c>
      <c r="E5850" t="s">
        <v>76</v>
      </c>
      <c r="F5850" t="s">
        <v>507</v>
      </c>
      <c r="G5850" t="str">
        <f>IFERROR(_xlfn.XLOOKUP(Sales_Pipeline[[#This Row],[Account]],Accounts!$A$2:$A$86,Accounts!$F$2:$F$86),"")</f>
        <v>Belgium</v>
      </c>
      <c r="H5850" t="s">
        <v>77</v>
      </c>
      <c r="I5850" s="3">
        <v>42958</v>
      </c>
      <c r="K5850" s="8" t="str">
        <f>IF(Sales_Pipeline[[#This Row],[Close_Date]]="","",TEXT(Sales_Pipeline[[#This Row],[Close_Date]],"ddd"))</f>
        <v/>
      </c>
      <c r="L5850" s="8" t="str">
        <f>IF(Sales_Pipeline[[#This Row],[Close_Date]]="","",TEXT(Sales_Pipeline[[#This Row],[Close_Date]],"mmm"))</f>
        <v/>
      </c>
      <c r="M5850" s="8" t="str">
        <f>IF(Sales_Pipeline[[#This Row],[Close_Date]]="","","Q"&amp;ROUNDUP(MONTH(Sales_Pipeline[[#This Row],[Close_Date]])/3,0))</f>
        <v/>
      </c>
      <c r="N5850" s="2" t="str" cm="1">
        <f t="array" ref="N5850">IFERROR(_xlfn.IFS(Sales_Pipeline[[#This Row],[Deal_Stage]]="Won",_xlfn.XLOOKUP(Sales_Pipeline[[#This Row],[Product]],Products!$A$2:$A$8,Products!$C$2:$C$8),Sales_Pipeline[[#This Row],[Deal_Stage]]="Lost",_xlfn.XLOOKUP(Sales_Pipeline[[#This Row],[Product]],Products!$A$2:$A$8,Products!$C$2:$C$8)),"")</f>
        <v/>
      </c>
      <c r="O5850" s="2">
        <v>0</v>
      </c>
    </row>
    <row r="5851" spans="1:15" x14ac:dyDescent="0.3">
      <c r="A5851" t="s">
        <v>5997</v>
      </c>
      <c r="B5851" t="s">
        <v>45</v>
      </c>
      <c r="C5851" t="str">
        <f>_xlfn.XLOOKUP(Sales_Pipeline[[#This Row],[Sales_Agent]],Sales_Teams[Sales_Agent],Sales_Teams[Manager])</f>
        <v>Summer Sewald</v>
      </c>
      <c r="D5851" t="str">
        <f>_xlfn.XLOOKUP(Sales_Pipeline[[#This Row],[Manager]],Sales_Teams[Manager],Sales_Teams[Regional_Office])</f>
        <v>West</v>
      </c>
      <c r="E5851" t="s">
        <v>63</v>
      </c>
      <c r="G5851" t="str">
        <f>IFERROR(_xlfn.XLOOKUP(Sales_Pipeline[[#This Row],[Account]],Accounts!$A$2:$A$86,Accounts!$F$2:$F$86),"")</f>
        <v/>
      </c>
      <c r="H5851" t="s">
        <v>77</v>
      </c>
      <c r="I5851" s="3">
        <v>42958</v>
      </c>
      <c r="K5851" s="8" t="str">
        <f>IF(Sales_Pipeline[[#This Row],[Close_Date]]="","",TEXT(Sales_Pipeline[[#This Row],[Close_Date]],"ddd"))</f>
        <v/>
      </c>
      <c r="L5851" s="8" t="str">
        <f>IF(Sales_Pipeline[[#This Row],[Close_Date]]="","",TEXT(Sales_Pipeline[[#This Row],[Close_Date]],"mmm"))</f>
        <v/>
      </c>
      <c r="M5851" s="8" t="str">
        <f>IF(Sales_Pipeline[[#This Row],[Close_Date]]="","","Q"&amp;ROUNDUP(MONTH(Sales_Pipeline[[#This Row],[Close_Date]])/3,0))</f>
        <v/>
      </c>
      <c r="N5851" s="2" t="str" cm="1">
        <f t="array" ref="N5851">IFERROR(_xlfn.IFS(Sales_Pipeline[[#This Row],[Deal_Stage]]="Won",_xlfn.XLOOKUP(Sales_Pipeline[[#This Row],[Product]],Products!$A$2:$A$8,Products!$C$2:$C$8),Sales_Pipeline[[#This Row],[Deal_Stage]]="Lost",_xlfn.XLOOKUP(Sales_Pipeline[[#This Row],[Product]],Products!$A$2:$A$8,Products!$C$2:$C$8)),"")</f>
        <v/>
      </c>
      <c r="O5851" s="2">
        <v>0</v>
      </c>
    </row>
    <row r="5852" spans="1:15" x14ac:dyDescent="0.3">
      <c r="A5852" t="s">
        <v>5998</v>
      </c>
      <c r="B5852" t="s">
        <v>7</v>
      </c>
      <c r="C5852" t="str">
        <f>_xlfn.XLOOKUP(Sales_Pipeline[[#This Row],[Sales_Agent]],Sales_Teams[Sales_Agent],Sales_Teams[Manager])</f>
        <v>Dustin Brinkmann</v>
      </c>
      <c r="D5852" t="str">
        <f>_xlfn.XLOOKUP(Sales_Pipeline[[#This Row],[Manager]],Sales_Teams[Manager],Sales_Teams[Regional_Office])</f>
        <v>Central</v>
      </c>
      <c r="E5852" t="s">
        <v>61</v>
      </c>
      <c r="G5852" t="str">
        <f>IFERROR(_xlfn.XLOOKUP(Sales_Pipeline[[#This Row],[Account]],Accounts!$A$2:$A$86,Accounts!$F$2:$F$86),"")</f>
        <v/>
      </c>
      <c r="H5852" t="s">
        <v>77</v>
      </c>
      <c r="I5852" s="3">
        <v>42958</v>
      </c>
      <c r="K5852" s="8" t="str">
        <f>IF(Sales_Pipeline[[#This Row],[Close_Date]]="","",TEXT(Sales_Pipeline[[#This Row],[Close_Date]],"ddd"))</f>
        <v/>
      </c>
      <c r="L5852" s="8" t="str">
        <f>IF(Sales_Pipeline[[#This Row],[Close_Date]]="","",TEXT(Sales_Pipeline[[#This Row],[Close_Date]],"mmm"))</f>
        <v/>
      </c>
      <c r="M5852" s="8" t="str">
        <f>IF(Sales_Pipeline[[#This Row],[Close_Date]]="","","Q"&amp;ROUNDUP(MONTH(Sales_Pipeline[[#This Row],[Close_Date]])/3,0))</f>
        <v/>
      </c>
      <c r="N5852" s="2" t="str" cm="1">
        <f t="array" ref="N5852">IFERROR(_xlfn.IFS(Sales_Pipeline[[#This Row],[Deal_Stage]]="Won",_xlfn.XLOOKUP(Sales_Pipeline[[#This Row],[Product]],Products!$A$2:$A$8,Products!$C$2:$C$8),Sales_Pipeline[[#This Row],[Deal_Stage]]="Lost",_xlfn.XLOOKUP(Sales_Pipeline[[#This Row],[Product]],Products!$A$2:$A$8,Products!$C$2:$C$8)),"")</f>
        <v/>
      </c>
      <c r="O5852" s="2">
        <v>0</v>
      </c>
    </row>
    <row r="5853" spans="1:15" x14ac:dyDescent="0.3">
      <c r="A5853" t="s">
        <v>5999</v>
      </c>
      <c r="B5853" t="s">
        <v>7</v>
      </c>
      <c r="C5853" t="str">
        <f>_xlfn.XLOOKUP(Sales_Pipeline[[#This Row],[Sales_Agent]],Sales_Teams[Sales_Agent],Sales_Teams[Manager])</f>
        <v>Dustin Brinkmann</v>
      </c>
      <c r="D5853" t="str">
        <f>_xlfn.XLOOKUP(Sales_Pipeline[[#This Row],[Manager]],Sales_Teams[Manager],Sales_Teams[Regional_Office])</f>
        <v>Central</v>
      </c>
      <c r="E5853" t="s">
        <v>61</v>
      </c>
      <c r="F5853" t="s">
        <v>79</v>
      </c>
      <c r="G5853" t="str">
        <f>IFERROR(_xlfn.XLOOKUP(Sales_Pipeline[[#This Row],[Account]],Accounts!$A$2:$A$86,Accounts!$F$2:$F$86),"")</f>
        <v>Philipines</v>
      </c>
      <c r="H5853" t="s">
        <v>82</v>
      </c>
      <c r="I5853" s="3">
        <v>42958</v>
      </c>
      <c r="J5853" s="3">
        <v>42964</v>
      </c>
      <c r="K5853" s="8" t="str">
        <f>IF(Sales_Pipeline[[#This Row],[Close_Date]]="","",TEXT(Sales_Pipeline[[#This Row],[Close_Date]],"ddd"))</f>
        <v>Thu</v>
      </c>
      <c r="L5853" s="8" t="str">
        <f>IF(Sales_Pipeline[[#This Row],[Close_Date]]="","",TEXT(Sales_Pipeline[[#This Row],[Close_Date]],"mmm"))</f>
        <v>Aug</v>
      </c>
      <c r="M5853" s="8" t="str">
        <f>IF(Sales_Pipeline[[#This Row],[Close_Date]]="","","Q"&amp;ROUNDUP(MONTH(Sales_Pipeline[[#This Row],[Close_Date]])/3,0))</f>
        <v>Q3</v>
      </c>
      <c r="N5853" s="2" cm="1">
        <f t="array" ref="N5853">IFERROR(_xlfn.IFS(Sales_Pipeline[[#This Row],[Deal_Stage]]="Won",_xlfn.XLOOKUP(Sales_Pipeline[[#This Row],[Product]],Products!$A$2:$A$8,Products!$C$2:$C$8),Sales_Pipeline[[#This Row],[Deal_Stage]]="Lost",_xlfn.XLOOKUP(Sales_Pipeline[[#This Row],[Product]],Products!$A$2:$A$8,Products!$C$2:$C$8)),"")</f>
        <v>55</v>
      </c>
      <c r="O5853" s="2">
        <v>0</v>
      </c>
    </row>
    <row r="5854" spans="1:15" x14ac:dyDescent="0.3">
      <c r="A5854" t="s">
        <v>6000</v>
      </c>
      <c r="B5854" t="s">
        <v>32</v>
      </c>
      <c r="C5854" t="str">
        <f>_xlfn.XLOOKUP(Sales_Pipeline[[#This Row],[Sales_Agent]],Sales_Teams[Sales_Agent],Sales_Teams[Manager])</f>
        <v>Celia Rouche</v>
      </c>
      <c r="D5854" t="str">
        <f>_xlfn.XLOOKUP(Sales_Pipeline[[#This Row],[Manager]],Sales_Teams[Manager],Sales_Teams[Regional_Office])</f>
        <v>West</v>
      </c>
      <c r="E5854" t="s">
        <v>61</v>
      </c>
      <c r="F5854" t="s">
        <v>85</v>
      </c>
      <c r="G5854" t="str">
        <f>IFERROR(_xlfn.XLOOKUP(Sales_Pipeline[[#This Row],[Account]],Accounts!$A$2:$A$86,Accounts!$F$2:$F$86),"")</f>
        <v>Poland</v>
      </c>
      <c r="H5854" t="s">
        <v>57</v>
      </c>
      <c r="I5854" s="3">
        <v>42958</v>
      </c>
      <c r="J5854" s="3">
        <v>42963</v>
      </c>
      <c r="K5854" s="8" t="str">
        <f>IF(Sales_Pipeline[[#This Row],[Close_Date]]="","",TEXT(Sales_Pipeline[[#This Row],[Close_Date]],"ddd"))</f>
        <v>Wed</v>
      </c>
      <c r="L5854" s="8" t="str">
        <f>IF(Sales_Pipeline[[#This Row],[Close_Date]]="","",TEXT(Sales_Pipeline[[#This Row],[Close_Date]],"mmm"))</f>
        <v>Aug</v>
      </c>
      <c r="M5854" s="8" t="str">
        <f>IF(Sales_Pipeline[[#This Row],[Close_Date]]="","","Q"&amp;ROUNDUP(MONTH(Sales_Pipeline[[#This Row],[Close_Date]])/3,0))</f>
        <v>Q3</v>
      </c>
      <c r="N5854" s="2" cm="1">
        <f t="array" ref="N5854">IFERROR(_xlfn.IFS(Sales_Pipeline[[#This Row],[Deal_Stage]]="Won",_xlfn.XLOOKUP(Sales_Pipeline[[#This Row],[Product]],Products!$A$2:$A$8,Products!$C$2:$C$8),Sales_Pipeline[[#This Row],[Deal_Stage]]="Lost",_xlfn.XLOOKUP(Sales_Pipeline[[#This Row],[Product]],Products!$A$2:$A$8,Products!$C$2:$C$8)),"")</f>
        <v>55</v>
      </c>
      <c r="O5854" s="2">
        <v>56</v>
      </c>
    </row>
    <row r="5855" spans="1:15" x14ac:dyDescent="0.3">
      <c r="A5855" t="s">
        <v>6001</v>
      </c>
      <c r="B5855" t="s">
        <v>17</v>
      </c>
      <c r="C5855" t="str">
        <f>_xlfn.XLOOKUP(Sales_Pipeline[[#This Row],[Sales_Agent]],Sales_Teams[Sales_Agent],Sales_Teams[Manager])</f>
        <v>Cara Losch</v>
      </c>
      <c r="D5855" t="str">
        <f>_xlfn.XLOOKUP(Sales_Pipeline[[#This Row],[Manager]],Sales_Teams[Manager],Sales_Teams[Regional_Office])</f>
        <v>East</v>
      </c>
      <c r="E5855" t="s">
        <v>55</v>
      </c>
      <c r="F5855" t="s">
        <v>533</v>
      </c>
      <c r="G5855" t="str">
        <f>IFERROR(_xlfn.XLOOKUP(Sales_Pipeline[[#This Row],[Account]],Accounts!$A$2:$A$86,Accounts!$F$2:$F$86),"")</f>
        <v>United States</v>
      </c>
      <c r="H5855" t="s">
        <v>82</v>
      </c>
      <c r="I5855" s="3">
        <v>42958</v>
      </c>
      <c r="J5855" s="3">
        <v>43048</v>
      </c>
      <c r="K5855" s="8" t="str">
        <f>IF(Sales_Pipeline[[#This Row],[Close_Date]]="","",TEXT(Sales_Pipeline[[#This Row],[Close_Date]],"ddd"))</f>
        <v>Thu</v>
      </c>
      <c r="L5855" s="8" t="str">
        <f>IF(Sales_Pipeline[[#This Row],[Close_Date]]="","",TEXT(Sales_Pipeline[[#This Row],[Close_Date]],"mmm"))</f>
        <v>Nov</v>
      </c>
      <c r="M5855" s="8" t="str">
        <f>IF(Sales_Pipeline[[#This Row],[Close_Date]]="","","Q"&amp;ROUNDUP(MONTH(Sales_Pipeline[[#This Row],[Close_Date]])/3,0))</f>
        <v>Q4</v>
      </c>
      <c r="N5855" s="2" cm="1">
        <f t="array" ref="N5855">IFERROR(_xlfn.IFS(Sales_Pipeline[[#This Row],[Deal_Stage]]="Won",_xlfn.XLOOKUP(Sales_Pipeline[[#This Row],[Product]],Products!$A$2:$A$8,Products!$C$2:$C$8),Sales_Pipeline[[#This Row],[Deal_Stage]]="Lost",_xlfn.XLOOKUP(Sales_Pipeline[[#This Row],[Product]],Products!$A$2:$A$8,Products!$C$2:$C$8)),"")</f>
        <v>1096</v>
      </c>
      <c r="O5855" s="2">
        <v>0</v>
      </c>
    </row>
    <row r="5856" spans="1:15" x14ac:dyDescent="0.3">
      <c r="A5856" t="s">
        <v>6002</v>
      </c>
      <c r="B5856" t="s">
        <v>44</v>
      </c>
      <c r="C5856" t="str">
        <f>_xlfn.XLOOKUP(Sales_Pipeline[[#This Row],[Sales_Agent]],Sales_Teams[Sales_Agent],Sales_Teams[Manager])</f>
        <v>Summer Sewald</v>
      </c>
      <c r="D5856" t="str">
        <f>_xlfn.XLOOKUP(Sales_Pipeline[[#This Row],[Manager]],Sales_Teams[Manager],Sales_Teams[Regional_Office])</f>
        <v>West</v>
      </c>
      <c r="E5856" t="s">
        <v>8953</v>
      </c>
      <c r="F5856" t="s">
        <v>66</v>
      </c>
      <c r="G5856" t="str">
        <f>IFERROR(_xlfn.XLOOKUP(Sales_Pipeline[[#This Row],[Account]],Accounts!$A$2:$A$86,Accounts!$F$2:$F$86),"")</f>
        <v>United States</v>
      </c>
      <c r="H5856" t="s">
        <v>82</v>
      </c>
      <c r="I5856" s="3">
        <v>42958</v>
      </c>
      <c r="J5856" s="3">
        <v>43068</v>
      </c>
      <c r="K5856" s="8" t="str">
        <f>IF(Sales_Pipeline[[#This Row],[Close_Date]]="","",TEXT(Sales_Pipeline[[#This Row],[Close_Date]],"ddd"))</f>
        <v>Wed</v>
      </c>
      <c r="L5856" s="8" t="str">
        <f>IF(Sales_Pipeline[[#This Row],[Close_Date]]="","",TEXT(Sales_Pipeline[[#This Row],[Close_Date]],"mmm"))</f>
        <v>Nov</v>
      </c>
      <c r="M5856" s="8" t="str">
        <f>IF(Sales_Pipeline[[#This Row],[Close_Date]]="","","Q"&amp;ROUNDUP(MONTH(Sales_Pipeline[[#This Row],[Close_Date]])/3,0))</f>
        <v>Q4</v>
      </c>
      <c r="N5856" s="2" cm="1">
        <f t="array" ref="N5856">IFERROR(_xlfn.IFS(Sales_Pipeline[[#This Row],[Deal_Stage]]="Won",_xlfn.XLOOKUP(Sales_Pipeline[[#This Row],[Product]],Products!$A$2:$A$8,Products!$C$2:$C$8),Sales_Pipeline[[#This Row],[Deal_Stage]]="Lost",_xlfn.XLOOKUP(Sales_Pipeline[[#This Row],[Product]],Products!$A$2:$A$8,Products!$C$2:$C$8)),"")</f>
        <v>4821</v>
      </c>
      <c r="O5856" s="2">
        <v>0</v>
      </c>
    </row>
    <row r="5857" spans="1:15" x14ac:dyDescent="0.3">
      <c r="A5857" t="s">
        <v>6003</v>
      </c>
      <c r="B5857" t="s">
        <v>27</v>
      </c>
      <c r="C5857" t="str">
        <f>_xlfn.XLOOKUP(Sales_Pipeline[[#This Row],[Sales_Agent]],Sales_Teams[Sales_Agent],Sales_Teams[Manager])</f>
        <v>Rocco Neubert</v>
      </c>
      <c r="D5857" t="str">
        <f>_xlfn.XLOOKUP(Sales_Pipeline[[#This Row],[Manager]],Sales_Teams[Manager],Sales_Teams[Regional_Office])</f>
        <v>East</v>
      </c>
      <c r="E5857" t="s">
        <v>8953</v>
      </c>
      <c r="G5857" t="str">
        <f>IFERROR(_xlfn.XLOOKUP(Sales_Pipeline[[#This Row],[Account]],Accounts!$A$2:$A$86,Accounts!$F$2:$F$86),"")</f>
        <v/>
      </c>
      <c r="H5857" t="s">
        <v>77</v>
      </c>
      <c r="I5857" s="3">
        <v>42959</v>
      </c>
      <c r="K5857" s="8" t="str">
        <f>IF(Sales_Pipeline[[#This Row],[Close_Date]]="","",TEXT(Sales_Pipeline[[#This Row],[Close_Date]],"ddd"))</f>
        <v/>
      </c>
      <c r="L5857" s="8" t="str">
        <f>IF(Sales_Pipeline[[#This Row],[Close_Date]]="","",TEXT(Sales_Pipeline[[#This Row],[Close_Date]],"mmm"))</f>
        <v/>
      </c>
      <c r="M5857" s="8" t="str">
        <f>IF(Sales_Pipeline[[#This Row],[Close_Date]]="","","Q"&amp;ROUNDUP(MONTH(Sales_Pipeline[[#This Row],[Close_Date]])/3,0))</f>
        <v/>
      </c>
      <c r="N5857" s="2" t="str" cm="1">
        <f t="array" ref="N5857">IFERROR(_xlfn.IFS(Sales_Pipeline[[#This Row],[Deal_Stage]]="Won",_xlfn.XLOOKUP(Sales_Pipeline[[#This Row],[Product]],Products!$A$2:$A$8,Products!$C$2:$C$8),Sales_Pipeline[[#This Row],[Deal_Stage]]="Lost",_xlfn.XLOOKUP(Sales_Pipeline[[#This Row],[Product]],Products!$A$2:$A$8,Products!$C$2:$C$8)),"")</f>
        <v/>
      </c>
      <c r="O5857" s="2">
        <v>0</v>
      </c>
    </row>
    <row r="5858" spans="1:15" x14ac:dyDescent="0.3">
      <c r="A5858" t="s">
        <v>6004</v>
      </c>
      <c r="B5858" t="s">
        <v>27</v>
      </c>
      <c r="C5858" t="str">
        <f>_xlfn.XLOOKUP(Sales_Pipeline[[#This Row],[Sales_Agent]],Sales_Teams[Sales_Agent],Sales_Teams[Manager])</f>
        <v>Rocco Neubert</v>
      </c>
      <c r="D5858" t="str">
        <f>_xlfn.XLOOKUP(Sales_Pipeline[[#This Row],[Manager]],Sales_Teams[Manager],Sales_Teams[Regional_Office])</f>
        <v>East</v>
      </c>
      <c r="E5858" t="s">
        <v>63</v>
      </c>
      <c r="F5858" t="s">
        <v>315</v>
      </c>
      <c r="G5858" t="str">
        <f>IFERROR(_xlfn.XLOOKUP(Sales_Pipeline[[#This Row],[Account]],Accounts!$A$2:$A$86,Accounts!$F$2:$F$86),"")</f>
        <v>United States</v>
      </c>
      <c r="H5858" t="s">
        <v>82</v>
      </c>
      <c r="I5858" s="3">
        <v>42959</v>
      </c>
      <c r="J5858" s="3">
        <v>42971</v>
      </c>
      <c r="K5858" s="8" t="str">
        <f>IF(Sales_Pipeline[[#This Row],[Close_Date]]="","",TEXT(Sales_Pipeline[[#This Row],[Close_Date]],"ddd"))</f>
        <v>Thu</v>
      </c>
      <c r="L5858" s="8" t="str">
        <f>IF(Sales_Pipeline[[#This Row],[Close_Date]]="","",TEXT(Sales_Pipeline[[#This Row],[Close_Date]],"mmm"))</f>
        <v>Aug</v>
      </c>
      <c r="M5858" s="8" t="str">
        <f>IF(Sales_Pipeline[[#This Row],[Close_Date]]="","","Q"&amp;ROUNDUP(MONTH(Sales_Pipeline[[#This Row],[Close_Date]])/3,0))</f>
        <v>Q3</v>
      </c>
      <c r="N5858" s="2" cm="1">
        <f t="array" ref="N5858">IFERROR(_xlfn.IFS(Sales_Pipeline[[#This Row],[Deal_Stage]]="Won",_xlfn.XLOOKUP(Sales_Pipeline[[#This Row],[Product]],Products!$A$2:$A$8,Products!$C$2:$C$8),Sales_Pipeline[[#This Row],[Deal_Stage]]="Lost",_xlfn.XLOOKUP(Sales_Pipeline[[#This Row],[Product]],Products!$A$2:$A$8,Products!$C$2:$C$8)),"")</f>
        <v>550</v>
      </c>
      <c r="O5858" s="2">
        <v>0</v>
      </c>
    </row>
    <row r="5859" spans="1:15" x14ac:dyDescent="0.3">
      <c r="A5859" t="s">
        <v>6005</v>
      </c>
      <c r="B5859" t="s">
        <v>27</v>
      </c>
      <c r="C5859" t="str">
        <f>_xlfn.XLOOKUP(Sales_Pipeline[[#This Row],[Sales_Agent]],Sales_Teams[Sales_Agent],Sales_Teams[Manager])</f>
        <v>Rocco Neubert</v>
      </c>
      <c r="D5859" t="str">
        <f>_xlfn.XLOOKUP(Sales_Pipeline[[#This Row],[Manager]],Sales_Teams[Manager],Sales_Teams[Regional_Office])</f>
        <v>East</v>
      </c>
      <c r="E5859" t="s">
        <v>8953</v>
      </c>
      <c r="F5859" t="s">
        <v>109</v>
      </c>
      <c r="G5859" t="str">
        <f>IFERROR(_xlfn.XLOOKUP(Sales_Pipeline[[#This Row],[Account]],Accounts!$A$2:$A$86,Accounts!$F$2:$F$86),"")</f>
        <v>Japan</v>
      </c>
      <c r="H5859" t="s">
        <v>57</v>
      </c>
      <c r="I5859" s="3">
        <v>42959</v>
      </c>
      <c r="J5859" s="3">
        <v>43049</v>
      </c>
      <c r="K5859" s="8" t="str">
        <f>IF(Sales_Pipeline[[#This Row],[Close_Date]]="","",TEXT(Sales_Pipeline[[#This Row],[Close_Date]],"ddd"))</f>
        <v>Fri</v>
      </c>
      <c r="L5859" s="8" t="str">
        <f>IF(Sales_Pipeline[[#This Row],[Close_Date]]="","",TEXT(Sales_Pipeline[[#This Row],[Close_Date]],"mmm"))</f>
        <v>Nov</v>
      </c>
      <c r="M5859" s="8" t="str">
        <f>IF(Sales_Pipeline[[#This Row],[Close_Date]]="","","Q"&amp;ROUNDUP(MONTH(Sales_Pipeline[[#This Row],[Close_Date]])/3,0))</f>
        <v>Q4</v>
      </c>
      <c r="N5859" s="2" cm="1">
        <f t="array" ref="N5859">IFERROR(_xlfn.IFS(Sales_Pipeline[[#This Row],[Deal_Stage]]="Won",_xlfn.XLOOKUP(Sales_Pipeline[[#This Row],[Product]],Products!$A$2:$A$8,Products!$C$2:$C$8),Sales_Pipeline[[#This Row],[Deal_Stage]]="Lost",_xlfn.XLOOKUP(Sales_Pipeline[[#This Row],[Product]],Products!$A$2:$A$8,Products!$C$2:$C$8)),"")</f>
        <v>4821</v>
      </c>
      <c r="O5859" s="2">
        <v>4161</v>
      </c>
    </row>
    <row r="5860" spans="1:15" x14ac:dyDescent="0.3">
      <c r="A5860" t="s">
        <v>6006</v>
      </c>
      <c r="B5860" t="s">
        <v>6</v>
      </c>
      <c r="C5860" t="str">
        <f>_xlfn.XLOOKUP(Sales_Pipeline[[#This Row],[Sales_Agent]],Sales_Teams[Sales_Agent],Sales_Teams[Manager])</f>
        <v>Dustin Brinkmann</v>
      </c>
      <c r="D5860" t="str">
        <f>_xlfn.XLOOKUP(Sales_Pipeline[[#This Row],[Manager]],Sales_Teams[Manager],Sales_Teams[Regional_Office])</f>
        <v>Central</v>
      </c>
      <c r="E5860" t="s">
        <v>61</v>
      </c>
      <c r="G5860" t="str">
        <f>IFERROR(_xlfn.XLOOKUP(Sales_Pipeline[[#This Row],[Account]],Accounts!$A$2:$A$86,Accounts!$F$2:$F$86),"")</f>
        <v/>
      </c>
      <c r="H5860" t="s">
        <v>77</v>
      </c>
      <c r="I5860" s="3">
        <v>42959</v>
      </c>
      <c r="K5860" s="8" t="str">
        <f>IF(Sales_Pipeline[[#This Row],[Close_Date]]="","",TEXT(Sales_Pipeline[[#This Row],[Close_Date]],"ddd"))</f>
        <v/>
      </c>
      <c r="L5860" s="8" t="str">
        <f>IF(Sales_Pipeline[[#This Row],[Close_Date]]="","",TEXT(Sales_Pipeline[[#This Row],[Close_Date]],"mmm"))</f>
        <v/>
      </c>
      <c r="M5860" s="8" t="str">
        <f>IF(Sales_Pipeline[[#This Row],[Close_Date]]="","","Q"&amp;ROUNDUP(MONTH(Sales_Pipeline[[#This Row],[Close_Date]])/3,0))</f>
        <v/>
      </c>
      <c r="N5860" s="2" t="str" cm="1">
        <f t="array" ref="N5860">IFERROR(_xlfn.IFS(Sales_Pipeline[[#This Row],[Deal_Stage]]="Won",_xlfn.XLOOKUP(Sales_Pipeline[[#This Row],[Product]],Products!$A$2:$A$8,Products!$C$2:$C$8),Sales_Pipeline[[#This Row],[Deal_Stage]]="Lost",_xlfn.XLOOKUP(Sales_Pipeline[[#This Row],[Product]],Products!$A$2:$A$8,Products!$C$2:$C$8)),"")</f>
        <v/>
      </c>
      <c r="O5860" s="2">
        <v>0</v>
      </c>
    </row>
    <row r="5861" spans="1:15" x14ac:dyDescent="0.3">
      <c r="A5861" t="s">
        <v>6007</v>
      </c>
      <c r="B5861" t="s">
        <v>6</v>
      </c>
      <c r="C5861" t="str">
        <f>_xlfn.XLOOKUP(Sales_Pipeline[[#This Row],[Sales_Agent]],Sales_Teams[Sales_Agent],Sales_Teams[Manager])</f>
        <v>Dustin Brinkmann</v>
      </c>
      <c r="D5861" t="str">
        <f>_xlfn.XLOOKUP(Sales_Pipeline[[#This Row],[Manager]],Sales_Teams[Manager],Sales_Teams[Regional_Office])</f>
        <v>Central</v>
      </c>
      <c r="E5861" t="s">
        <v>76</v>
      </c>
      <c r="G5861" t="str">
        <f>IFERROR(_xlfn.XLOOKUP(Sales_Pipeline[[#This Row],[Account]],Accounts!$A$2:$A$86,Accounts!$F$2:$F$86),"")</f>
        <v/>
      </c>
      <c r="H5861" t="s">
        <v>77</v>
      </c>
      <c r="I5861" s="3">
        <v>42959</v>
      </c>
      <c r="K5861" s="8" t="str">
        <f>IF(Sales_Pipeline[[#This Row],[Close_Date]]="","",TEXT(Sales_Pipeline[[#This Row],[Close_Date]],"ddd"))</f>
        <v/>
      </c>
      <c r="L5861" s="8" t="str">
        <f>IF(Sales_Pipeline[[#This Row],[Close_Date]]="","",TEXT(Sales_Pipeline[[#This Row],[Close_Date]],"mmm"))</f>
        <v/>
      </c>
      <c r="M5861" s="8" t="str">
        <f>IF(Sales_Pipeline[[#This Row],[Close_Date]]="","","Q"&amp;ROUNDUP(MONTH(Sales_Pipeline[[#This Row],[Close_Date]])/3,0))</f>
        <v/>
      </c>
      <c r="N5861" s="2" t="str" cm="1">
        <f t="array" ref="N5861">IFERROR(_xlfn.IFS(Sales_Pipeline[[#This Row],[Deal_Stage]]="Won",_xlfn.XLOOKUP(Sales_Pipeline[[#This Row],[Product]],Products!$A$2:$A$8,Products!$C$2:$C$8),Sales_Pipeline[[#This Row],[Deal_Stage]]="Lost",_xlfn.XLOOKUP(Sales_Pipeline[[#This Row],[Product]],Products!$A$2:$A$8,Products!$C$2:$C$8)),"")</f>
        <v/>
      </c>
      <c r="O5861" s="2">
        <v>0</v>
      </c>
    </row>
    <row r="5862" spans="1:15" x14ac:dyDescent="0.3">
      <c r="A5862" t="s">
        <v>6008</v>
      </c>
      <c r="B5862" t="s">
        <v>6</v>
      </c>
      <c r="C5862" t="str">
        <f>_xlfn.XLOOKUP(Sales_Pipeline[[#This Row],[Sales_Agent]],Sales_Teams[Sales_Agent],Sales_Teams[Manager])</f>
        <v>Dustin Brinkmann</v>
      </c>
      <c r="D5862" t="str">
        <f>_xlfn.XLOOKUP(Sales_Pipeline[[#This Row],[Manager]],Sales_Teams[Manager],Sales_Teams[Regional_Office])</f>
        <v>Central</v>
      </c>
      <c r="E5862" t="s">
        <v>61</v>
      </c>
      <c r="F5862" t="s">
        <v>64</v>
      </c>
      <c r="G5862" t="str">
        <f>IFERROR(_xlfn.XLOOKUP(Sales_Pipeline[[#This Row],[Account]],Accounts!$A$2:$A$86,Accounts!$F$2:$F$86),"")</f>
        <v>United States</v>
      </c>
      <c r="H5862" t="s">
        <v>57</v>
      </c>
      <c r="I5862" s="3">
        <v>42959</v>
      </c>
      <c r="J5862" s="3">
        <v>43062</v>
      </c>
      <c r="K5862" s="8" t="str">
        <f>IF(Sales_Pipeline[[#This Row],[Close_Date]]="","",TEXT(Sales_Pipeline[[#This Row],[Close_Date]],"ddd"))</f>
        <v>Thu</v>
      </c>
      <c r="L5862" s="8" t="str">
        <f>IF(Sales_Pipeline[[#This Row],[Close_Date]]="","",TEXT(Sales_Pipeline[[#This Row],[Close_Date]],"mmm"))</f>
        <v>Nov</v>
      </c>
      <c r="M5862" s="8" t="str">
        <f>IF(Sales_Pipeline[[#This Row],[Close_Date]]="","","Q"&amp;ROUNDUP(MONTH(Sales_Pipeline[[#This Row],[Close_Date]])/3,0))</f>
        <v>Q4</v>
      </c>
      <c r="N5862" s="2" cm="1">
        <f t="array" ref="N5862">IFERROR(_xlfn.IFS(Sales_Pipeline[[#This Row],[Deal_Stage]]="Won",_xlfn.XLOOKUP(Sales_Pipeline[[#This Row],[Product]],Products!$A$2:$A$8,Products!$C$2:$C$8),Sales_Pipeline[[#This Row],[Deal_Stage]]="Lost",_xlfn.XLOOKUP(Sales_Pipeline[[#This Row],[Product]],Products!$A$2:$A$8,Products!$C$2:$C$8)),"")</f>
        <v>55</v>
      </c>
      <c r="O5862" s="2">
        <v>65</v>
      </c>
    </row>
    <row r="5863" spans="1:15" x14ac:dyDescent="0.3">
      <c r="A5863" t="s">
        <v>6009</v>
      </c>
      <c r="B5863" t="s">
        <v>20</v>
      </c>
      <c r="C5863" t="str">
        <f>_xlfn.XLOOKUP(Sales_Pipeline[[#This Row],[Sales_Agent]],Sales_Teams[Sales_Agent],Sales_Teams[Manager])</f>
        <v>Cara Losch</v>
      </c>
      <c r="D5863" t="str">
        <f>_xlfn.XLOOKUP(Sales_Pipeline[[#This Row],[Manager]],Sales_Teams[Manager],Sales_Teams[Regional_Office])</f>
        <v>East</v>
      </c>
      <c r="E5863" t="s">
        <v>8953</v>
      </c>
      <c r="F5863" t="s">
        <v>206</v>
      </c>
      <c r="G5863" t="str">
        <f>IFERROR(_xlfn.XLOOKUP(Sales_Pipeline[[#This Row],[Account]],Accounts!$A$2:$A$86,Accounts!$F$2:$F$86),"")</f>
        <v>United States</v>
      </c>
      <c r="H5863" t="s">
        <v>82</v>
      </c>
      <c r="I5863" s="3">
        <v>42959</v>
      </c>
      <c r="J5863" s="3">
        <v>42960</v>
      </c>
      <c r="K5863" s="8" t="str">
        <f>IF(Sales_Pipeline[[#This Row],[Close_Date]]="","",TEXT(Sales_Pipeline[[#This Row],[Close_Date]],"ddd"))</f>
        <v>Sun</v>
      </c>
      <c r="L5863" s="8" t="str">
        <f>IF(Sales_Pipeline[[#This Row],[Close_Date]]="","",TEXT(Sales_Pipeline[[#This Row],[Close_Date]],"mmm"))</f>
        <v>Aug</v>
      </c>
      <c r="M5863" s="8" t="str">
        <f>IF(Sales_Pipeline[[#This Row],[Close_Date]]="","","Q"&amp;ROUNDUP(MONTH(Sales_Pipeline[[#This Row],[Close_Date]])/3,0))</f>
        <v>Q3</v>
      </c>
      <c r="N5863" s="2" cm="1">
        <f t="array" ref="N5863">IFERROR(_xlfn.IFS(Sales_Pipeline[[#This Row],[Deal_Stage]]="Won",_xlfn.XLOOKUP(Sales_Pipeline[[#This Row],[Product]],Products!$A$2:$A$8,Products!$C$2:$C$8),Sales_Pipeline[[#This Row],[Deal_Stage]]="Lost",_xlfn.XLOOKUP(Sales_Pipeline[[#This Row],[Product]],Products!$A$2:$A$8,Products!$C$2:$C$8)),"")</f>
        <v>4821</v>
      </c>
      <c r="O5863" s="2">
        <v>0</v>
      </c>
    </row>
    <row r="5864" spans="1:15" x14ac:dyDescent="0.3">
      <c r="A5864" t="s">
        <v>6010</v>
      </c>
      <c r="B5864" t="s">
        <v>20</v>
      </c>
      <c r="C5864" t="str">
        <f>_xlfn.XLOOKUP(Sales_Pipeline[[#This Row],[Sales_Agent]],Sales_Teams[Sales_Agent],Sales_Teams[Manager])</f>
        <v>Cara Losch</v>
      </c>
      <c r="D5864" t="str">
        <f>_xlfn.XLOOKUP(Sales_Pipeline[[#This Row],[Manager]],Sales_Teams[Manager],Sales_Teams[Regional_Office])</f>
        <v>East</v>
      </c>
      <c r="E5864" t="s">
        <v>63</v>
      </c>
      <c r="F5864" t="s">
        <v>315</v>
      </c>
      <c r="G5864" t="str">
        <f>IFERROR(_xlfn.XLOOKUP(Sales_Pipeline[[#This Row],[Account]],Accounts!$A$2:$A$86,Accounts!$F$2:$F$86),"")</f>
        <v>United States</v>
      </c>
      <c r="H5864" t="s">
        <v>57</v>
      </c>
      <c r="I5864" s="3">
        <v>42959</v>
      </c>
      <c r="J5864" s="3">
        <v>42981</v>
      </c>
      <c r="K5864" s="8" t="str">
        <f>IF(Sales_Pipeline[[#This Row],[Close_Date]]="","",TEXT(Sales_Pipeline[[#This Row],[Close_Date]],"ddd"))</f>
        <v>Sun</v>
      </c>
      <c r="L5864" s="8" t="str">
        <f>IF(Sales_Pipeline[[#This Row],[Close_Date]]="","",TEXT(Sales_Pipeline[[#This Row],[Close_Date]],"mmm"))</f>
        <v>Sep</v>
      </c>
      <c r="M5864" s="8" t="str">
        <f>IF(Sales_Pipeline[[#This Row],[Close_Date]]="","","Q"&amp;ROUNDUP(MONTH(Sales_Pipeline[[#This Row],[Close_Date]])/3,0))</f>
        <v>Q3</v>
      </c>
      <c r="N5864" s="2" cm="1">
        <f t="array" ref="N5864">IFERROR(_xlfn.IFS(Sales_Pipeline[[#This Row],[Deal_Stage]]="Won",_xlfn.XLOOKUP(Sales_Pipeline[[#This Row],[Product]],Products!$A$2:$A$8,Products!$C$2:$C$8),Sales_Pipeline[[#This Row],[Deal_Stage]]="Lost",_xlfn.XLOOKUP(Sales_Pipeline[[#This Row],[Product]],Products!$A$2:$A$8,Products!$C$2:$C$8)),"")</f>
        <v>550</v>
      </c>
      <c r="O5864" s="2">
        <v>524</v>
      </c>
    </row>
    <row r="5865" spans="1:15" x14ac:dyDescent="0.3">
      <c r="A5865" t="s">
        <v>6011</v>
      </c>
      <c r="B5865" t="s">
        <v>15</v>
      </c>
      <c r="C5865" t="str">
        <f>_xlfn.XLOOKUP(Sales_Pipeline[[#This Row],[Sales_Agent]],Sales_Teams[Sales_Agent],Sales_Teams[Manager])</f>
        <v>Melvin Marxen</v>
      </c>
      <c r="D5865" t="str">
        <f>_xlfn.XLOOKUP(Sales_Pipeline[[#This Row],[Manager]],Sales_Teams[Manager],Sales_Teams[Regional_Office])</f>
        <v>Central</v>
      </c>
      <c r="E5865" t="s">
        <v>61</v>
      </c>
      <c r="F5865" t="s">
        <v>89</v>
      </c>
      <c r="G5865" t="str">
        <f>IFERROR(_xlfn.XLOOKUP(Sales_Pipeline[[#This Row],[Account]],Accounts!$A$2:$A$86,Accounts!$F$2:$F$86),"")</f>
        <v>United States</v>
      </c>
      <c r="H5865" t="s">
        <v>77</v>
      </c>
      <c r="I5865" s="3">
        <v>42959</v>
      </c>
      <c r="K5865" s="8" t="str">
        <f>IF(Sales_Pipeline[[#This Row],[Close_Date]]="","",TEXT(Sales_Pipeline[[#This Row],[Close_Date]],"ddd"))</f>
        <v/>
      </c>
      <c r="L5865" s="8" t="str">
        <f>IF(Sales_Pipeline[[#This Row],[Close_Date]]="","",TEXT(Sales_Pipeline[[#This Row],[Close_Date]],"mmm"))</f>
        <v/>
      </c>
      <c r="M5865" s="8" t="str">
        <f>IF(Sales_Pipeline[[#This Row],[Close_Date]]="","","Q"&amp;ROUNDUP(MONTH(Sales_Pipeline[[#This Row],[Close_Date]])/3,0))</f>
        <v/>
      </c>
      <c r="N5865" s="2" t="str" cm="1">
        <f t="array" ref="N5865">IFERROR(_xlfn.IFS(Sales_Pipeline[[#This Row],[Deal_Stage]]="Won",_xlfn.XLOOKUP(Sales_Pipeline[[#This Row],[Product]],Products!$A$2:$A$8,Products!$C$2:$C$8),Sales_Pipeline[[#This Row],[Deal_Stage]]="Lost",_xlfn.XLOOKUP(Sales_Pipeline[[#This Row],[Product]],Products!$A$2:$A$8,Products!$C$2:$C$8)),"")</f>
        <v/>
      </c>
      <c r="O5865" s="2">
        <v>0</v>
      </c>
    </row>
    <row r="5866" spans="1:15" x14ac:dyDescent="0.3">
      <c r="A5866" t="s">
        <v>6012</v>
      </c>
      <c r="B5866" t="s">
        <v>15</v>
      </c>
      <c r="C5866" t="str">
        <f>_xlfn.XLOOKUP(Sales_Pipeline[[#This Row],[Sales_Agent]],Sales_Teams[Sales_Agent],Sales_Teams[Manager])</f>
        <v>Melvin Marxen</v>
      </c>
      <c r="D5866" t="str">
        <f>_xlfn.XLOOKUP(Sales_Pipeline[[#This Row],[Manager]],Sales_Teams[Manager],Sales_Teams[Regional_Office])</f>
        <v>Central</v>
      </c>
      <c r="E5866" t="s">
        <v>8953</v>
      </c>
      <c r="F5866" t="s">
        <v>68</v>
      </c>
      <c r="G5866" t="str">
        <f>IFERROR(_xlfn.XLOOKUP(Sales_Pipeline[[#This Row],[Account]],Accounts!$A$2:$A$86,Accounts!$F$2:$F$86),"")</f>
        <v>United States</v>
      </c>
      <c r="H5866" t="s">
        <v>82</v>
      </c>
      <c r="I5866" s="3">
        <v>42959</v>
      </c>
      <c r="J5866" s="3">
        <v>43040</v>
      </c>
      <c r="K5866" s="8" t="str">
        <f>IF(Sales_Pipeline[[#This Row],[Close_Date]]="","",TEXT(Sales_Pipeline[[#This Row],[Close_Date]],"ddd"))</f>
        <v>Wed</v>
      </c>
      <c r="L5866" s="8" t="str">
        <f>IF(Sales_Pipeline[[#This Row],[Close_Date]]="","",TEXT(Sales_Pipeline[[#This Row],[Close_Date]],"mmm"))</f>
        <v>Nov</v>
      </c>
      <c r="M5866" s="8" t="str">
        <f>IF(Sales_Pipeline[[#This Row],[Close_Date]]="","","Q"&amp;ROUNDUP(MONTH(Sales_Pipeline[[#This Row],[Close_Date]])/3,0))</f>
        <v>Q4</v>
      </c>
      <c r="N5866" s="2" cm="1">
        <f t="array" ref="N5866">IFERROR(_xlfn.IFS(Sales_Pipeline[[#This Row],[Deal_Stage]]="Won",_xlfn.XLOOKUP(Sales_Pipeline[[#This Row],[Product]],Products!$A$2:$A$8,Products!$C$2:$C$8),Sales_Pipeline[[#This Row],[Deal_Stage]]="Lost",_xlfn.XLOOKUP(Sales_Pipeline[[#This Row],[Product]],Products!$A$2:$A$8,Products!$C$2:$C$8)),"")</f>
        <v>4821</v>
      </c>
      <c r="O5866" s="2">
        <v>0</v>
      </c>
    </row>
    <row r="5867" spans="1:15" x14ac:dyDescent="0.3">
      <c r="A5867" t="s">
        <v>6013</v>
      </c>
      <c r="B5867" t="s">
        <v>15</v>
      </c>
      <c r="C5867" t="str">
        <f>_xlfn.XLOOKUP(Sales_Pipeline[[#This Row],[Sales_Agent]],Sales_Teams[Sales_Agent],Sales_Teams[Manager])</f>
        <v>Melvin Marxen</v>
      </c>
      <c r="D5867" t="str">
        <f>_xlfn.XLOOKUP(Sales_Pipeline[[#This Row],[Manager]],Sales_Teams[Manager],Sales_Teams[Regional_Office])</f>
        <v>Central</v>
      </c>
      <c r="E5867" t="s">
        <v>63</v>
      </c>
      <c r="F5867" t="s">
        <v>333</v>
      </c>
      <c r="G5867" t="str">
        <f>IFERROR(_xlfn.XLOOKUP(Sales_Pipeline[[#This Row],[Account]],Accounts!$A$2:$A$86,Accounts!$F$2:$F$86),"")</f>
        <v>United States</v>
      </c>
      <c r="H5867" t="s">
        <v>57</v>
      </c>
      <c r="I5867" s="3">
        <v>42959</v>
      </c>
      <c r="J5867" s="3">
        <v>43059</v>
      </c>
      <c r="K5867" s="8" t="str">
        <f>IF(Sales_Pipeline[[#This Row],[Close_Date]]="","",TEXT(Sales_Pipeline[[#This Row],[Close_Date]],"ddd"))</f>
        <v>Mon</v>
      </c>
      <c r="L5867" s="8" t="str">
        <f>IF(Sales_Pipeline[[#This Row],[Close_Date]]="","",TEXT(Sales_Pipeline[[#This Row],[Close_Date]],"mmm"))</f>
        <v>Nov</v>
      </c>
      <c r="M5867" s="8" t="str">
        <f>IF(Sales_Pipeline[[#This Row],[Close_Date]]="","","Q"&amp;ROUNDUP(MONTH(Sales_Pipeline[[#This Row],[Close_Date]])/3,0))</f>
        <v>Q4</v>
      </c>
      <c r="N5867" s="2" cm="1">
        <f t="array" ref="N5867">IFERROR(_xlfn.IFS(Sales_Pipeline[[#This Row],[Deal_Stage]]="Won",_xlfn.XLOOKUP(Sales_Pipeline[[#This Row],[Product]],Products!$A$2:$A$8,Products!$C$2:$C$8),Sales_Pipeline[[#This Row],[Deal_Stage]]="Lost",_xlfn.XLOOKUP(Sales_Pipeline[[#This Row],[Product]],Products!$A$2:$A$8,Products!$C$2:$C$8)),"")</f>
        <v>550</v>
      </c>
      <c r="O5867" s="2">
        <v>481</v>
      </c>
    </row>
    <row r="5868" spans="1:15" x14ac:dyDescent="0.3">
      <c r="A5868" t="s">
        <v>6014</v>
      </c>
      <c r="B5868" t="s">
        <v>15</v>
      </c>
      <c r="C5868" t="str">
        <f>_xlfn.XLOOKUP(Sales_Pipeline[[#This Row],[Sales_Agent]],Sales_Teams[Sales_Agent],Sales_Teams[Manager])</f>
        <v>Melvin Marxen</v>
      </c>
      <c r="D5868" t="str">
        <f>_xlfn.XLOOKUP(Sales_Pipeline[[#This Row],[Manager]],Sales_Teams[Manager],Sales_Teams[Regional_Office])</f>
        <v>Central</v>
      </c>
      <c r="E5868" t="s">
        <v>63</v>
      </c>
      <c r="F5868" t="s">
        <v>94</v>
      </c>
      <c r="G5868" t="str">
        <f>IFERROR(_xlfn.XLOOKUP(Sales_Pipeline[[#This Row],[Account]],Accounts!$A$2:$A$86,Accounts!$F$2:$F$86),"")</f>
        <v>United States</v>
      </c>
      <c r="H5868" t="s">
        <v>57</v>
      </c>
      <c r="I5868" s="3">
        <v>42959</v>
      </c>
      <c r="J5868" s="3">
        <v>43050</v>
      </c>
      <c r="K5868" s="8" t="str">
        <f>IF(Sales_Pipeline[[#This Row],[Close_Date]]="","",TEXT(Sales_Pipeline[[#This Row],[Close_Date]],"ddd"))</f>
        <v>Sat</v>
      </c>
      <c r="L5868" s="8" t="str">
        <f>IF(Sales_Pipeline[[#This Row],[Close_Date]]="","",TEXT(Sales_Pipeline[[#This Row],[Close_Date]],"mmm"))</f>
        <v>Nov</v>
      </c>
      <c r="M5868" s="8" t="str">
        <f>IF(Sales_Pipeline[[#This Row],[Close_Date]]="","","Q"&amp;ROUNDUP(MONTH(Sales_Pipeline[[#This Row],[Close_Date]])/3,0))</f>
        <v>Q4</v>
      </c>
      <c r="N5868" s="2" cm="1">
        <f t="array" ref="N5868">IFERROR(_xlfn.IFS(Sales_Pipeline[[#This Row],[Deal_Stage]]="Won",_xlfn.XLOOKUP(Sales_Pipeline[[#This Row],[Product]],Products!$A$2:$A$8,Products!$C$2:$C$8),Sales_Pipeline[[#This Row],[Deal_Stage]]="Lost",_xlfn.XLOOKUP(Sales_Pipeline[[#This Row],[Product]],Products!$A$2:$A$8,Products!$C$2:$C$8)),"")</f>
        <v>550</v>
      </c>
      <c r="O5868" s="2">
        <v>520</v>
      </c>
    </row>
    <row r="5869" spans="1:15" x14ac:dyDescent="0.3">
      <c r="A5869" t="s">
        <v>6015</v>
      </c>
      <c r="B5869" t="s">
        <v>15</v>
      </c>
      <c r="C5869" t="str">
        <f>_xlfn.XLOOKUP(Sales_Pipeline[[#This Row],[Sales_Agent]],Sales_Teams[Sales_Agent],Sales_Teams[Manager])</f>
        <v>Melvin Marxen</v>
      </c>
      <c r="D5869" t="str">
        <f>_xlfn.XLOOKUP(Sales_Pipeline[[#This Row],[Manager]],Sales_Teams[Manager],Sales_Teams[Regional_Office])</f>
        <v>Central</v>
      </c>
      <c r="E5869" t="s">
        <v>8953</v>
      </c>
      <c r="F5869" t="s">
        <v>64</v>
      </c>
      <c r="G5869" t="str">
        <f>IFERROR(_xlfn.XLOOKUP(Sales_Pipeline[[#This Row],[Account]],Accounts!$A$2:$A$86,Accounts!$F$2:$F$86),"")</f>
        <v>United States</v>
      </c>
      <c r="H5869" t="s">
        <v>57</v>
      </c>
      <c r="I5869" s="3">
        <v>42959</v>
      </c>
      <c r="J5869" s="3">
        <v>43043</v>
      </c>
      <c r="K5869" s="8" t="str">
        <f>IF(Sales_Pipeline[[#This Row],[Close_Date]]="","",TEXT(Sales_Pipeline[[#This Row],[Close_Date]],"ddd"))</f>
        <v>Sat</v>
      </c>
      <c r="L5869" s="8" t="str">
        <f>IF(Sales_Pipeline[[#This Row],[Close_Date]]="","",TEXT(Sales_Pipeline[[#This Row],[Close_Date]],"mmm"))</f>
        <v>Nov</v>
      </c>
      <c r="M5869" s="8" t="str">
        <f>IF(Sales_Pipeline[[#This Row],[Close_Date]]="","","Q"&amp;ROUNDUP(MONTH(Sales_Pipeline[[#This Row],[Close_Date]])/3,0))</f>
        <v>Q4</v>
      </c>
      <c r="N5869" s="2" cm="1">
        <f t="array" ref="N5869">IFERROR(_xlfn.IFS(Sales_Pipeline[[#This Row],[Deal_Stage]]="Won",_xlfn.XLOOKUP(Sales_Pipeline[[#This Row],[Product]],Products!$A$2:$A$8,Products!$C$2:$C$8),Sales_Pipeline[[#This Row],[Deal_Stage]]="Lost",_xlfn.XLOOKUP(Sales_Pipeline[[#This Row],[Product]],Products!$A$2:$A$8,Products!$C$2:$C$8)),"")</f>
        <v>4821</v>
      </c>
      <c r="O5869" s="2">
        <v>4582</v>
      </c>
    </row>
    <row r="5870" spans="1:15" x14ac:dyDescent="0.3">
      <c r="A5870" t="s">
        <v>6016</v>
      </c>
      <c r="B5870" t="s">
        <v>38</v>
      </c>
      <c r="C5870" t="str">
        <f>_xlfn.XLOOKUP(Sales_Pipeline[[#This Row],[Sales_Agent]],Sales_Teams[Sales_Agent],Sales_Teams[Manager])</f>
        <v>Celia Rouche</v>
      </c>
      <c r="D5870" t="str">
        <f>_xlfn.XLOOKUP(Sales_Pipeline[[#This Row],[Manager]],Sales_Teams[Manager],Sales_Teams[Regional_Office])</f>
        <v>West</v>
      </c>
      <c r="E5870" t="s">
        <v>61</v>
      </c>
      <c r="F5870" t="s">
        <v>100</v>
      </c>
      <c r="G5870" t="str">
        <f>IFERROR(_xlfn.XLOOKUP(Sales_Pipeline[[#This Row],[Account]],Accounts!$A$2:$A$86,Accounts!$F$2:$F$86),"")</f>
        <v>United States</v>
      </c>
      <c r="H5870" t="s">
        <v>57</v>
      </c>
      <c r="I5870" s="3">
        <v>42959</v>
      </c>
      <c r="J5870" s="3">
        <v>42968</v>
      </c>
      <c r="K5870" s="8" t="str">
        <f>IF(Sales_Pipeline[[#This Row],[Close_Date]]="","",TEXT(Sales_Pipeline[[#This Row],[Close_Date]],"ddd"))</f>
        <v>Mon</v>
      </c>
      <c r="L5870" s="8" t="str">
        <f>IF(Sales_Pipeline[[#This Row],[Close_Date]]="","",TEXT(Sales_Pipeline[[#This Row],[Close_Date]],"mmm"))</f>
        <v>Aug</v>
      </c>
      <c r="M5870" s="8" t="str">
        <f>IF(Sales_Pipeline[[#This Row],[Close_Date]]="","","Q"&amp;ROUNDUP(MONTH(Sales_Pipeline[[#This Row],[Close_Date]])/3,0))</f>
        <v>Q3</v>
      </c>
      <c r="N5870" s="2" cm="1">
        <f t="array" ref="N5870">IFERROR(_xlfn.IFS(Sales_Pipeline[[#This Row],[Deal_Stage]]="Won",_xlfn.XLOOKUP(Sales_Pipeline[[#This Row],[Product]],Products!$A$2:$A$8,Products!$C$2:$C$8),Sales_Pipeline[[#This Row],[Deal_Stage]]="Lost",_xlfn.XLOOKUP(Sales_Pipeline[[#This Row],[Product]],Products!$A$2:$A$8,Products!$C$2:$C$8)),"")</f>
        <v>55</v>
      </c>
      <c r="O5870" s="2">
        <v>53</v>
      </c>
    </row>
    <row r="5871" spans="1:15" x14ac:dyDescent="0.3">
      <c r="A5871" t="s">
        <v>6017</v>
      </c>
      <c r="B5871" t="s">
        <v>40</v>
      </c>
      <c r="C5871" t="str">
        <f>_xlfn.XLOOKUP(Sales_Pipeline[[#This Row],[Sales_Agent]],Sales_Teams[Sales_Agent],Sales_Teams[Manager])</f>
        <v>Summer Sewald</v>
      </c>
      <c r="D5871" t="str">
        <f>_xlfn.XLOOKUP(Sales_Pipeline[[#This Row],[Manager]],Sales_Teams[Manager],Sales_Teams[Regional_Office])</f>
        <v>West</v>
      </c>
      <c r="E5871" t="s">
        <v>63</v>
      </c>
      <c r="G5871" t="str">
        <f>IFERROR(_xlfn.XLOOKUP(Sales_Pipeline[[#This Row],[Account]],Accounts!$A$2:$A$86,Accounts!$F$2:$F$86),"")</f>
        <v/>
      </c>
      <c r="H5871" t="s">
        <v>77</v>
      </c>
      <c r="I5871" s="3">
        <v>42959</v>
      </c>
      <c r="K5871" s="8" t="str">
        <f>IF(Sales_Pipeline[[#This Row],[Close_Date]]="","",TEXT(Sales_Pipeline[[#This Row],[Close_Date]],"ddd"))</f>
        <v/>
      </c>
      <c r="L5871" s="8" t="str">
        <f>IF(Sales_Pipeline[[#This Row],[Close_Date]]="","",TEXT(Sales_Pipeline[[#This Row],[Close_Date]],"mmm"))</f>
        <v/>
      </c>
      <c r="M5871" s="8" t="str">
        <f>IF(Sales_Pipeline[[#This Row],[Close_Date]]="","","Q"&amp;ROUNDUP(MONTH(Sales_Pipeline[[#This Row],[Close_Date]])/3,0))</f>
        <v/>
      </c>
      <c r="N5871" s="2" t="str" cm="1">
        <f t="array" ref="N5871">IFERROR(_xlfn.IFS(Sales_Pipeline[[#This Row],[Deal_Stage]]="Won",_xlfn.XLOOKUP(Sales_Pipeline[[#This Row],[Product]],Products!$A$2:$A$8,Products!$C$2:$C$8),Sales_Pipeline[[#This Row],[Deal_Stage]]="Lost",_xlfn.XLOOKUP(Sales_Pipeline[[#This Row],[Product]],Products!$A$2:$A$8,Products!$C$2:$C$8)),"")</f>
        <v/>
      </c>
      <c r="O5871" s="2">
        <v>0</v>
      </c>
    </row>
    <row r="5872" spans="1:15" x14ac:dyDescent="0.3">
      <c r="A5872" t="s">
        <v>6018</v>
      </c>
      <c r="B5872" t="s">
        <v>42</v>
      </c>
      <c r="C5872" t="str">
        <f>_xlfn.XLOOKUP(Sales_Pipeline[[#This Row],[Sales_Agent]],Sales_Teams[Sales_Agent],Sales_Teams[Manager])</f>
        <v>Summer Sewald</v>
      </c>
      <c r="D5872" t="str">
        <f>_xlfn.XLOOKUP(Sales_Pipeline[[#This Row],[Manager]],Sales_Teams[Manager],Sales_Teams[Regional_Office])</f>
        <v>West</v>
      </c>
      <c r="E5872" t="s">
        <v>55</v>
      </c>
      <c r="F5872" t="s">
        <v>114</v>
      </c>
      <c r="G5872" t="str">
        <f>IFERROR(_xlfn.XLOOKUP(Sales_Pipeline[[#This Row],[Account]],Accounts!$A$2:$A$86,Accounts!$F$2:$F$86),"")</f>
        <v>United States</v>
      </c>
      <c r="H5872" t="s">
        <v>82</v>
      </c>
      <c r="I5872" s="3">
        <v>42959</v>
      </c>
      <c r="J5872" s="3">
        <v>43072</v>
      </c>
      <c r="K5872" s="8" t="str">
        <f>IF(Sales_Pipeline[[#This Row],[Close_Date]]="","",TEXT(Sales_Pipeline[[#This Row],[Close_Date]],"ddd"))</f>
        <v>Sun</v>
      </c>
      <c r="L5872" s="8" t="str">
        <f>IF(Sales_Pipeline[[#This Row],[Close_Date]]="","",TEXT(Sales_Pipeline[[#This Row],[Close_Date]],"mmm"))</f>
        <v>Dec</v>
      </c>
      <c r="M5872" s="8" t="str">
        <f>IF(Sales_Pipeline[[#This Row],[Close_Date]]="","","Q"&amp;ROUNDUP(MONTH(Sales_Pipeline[[#This Row],[Close_Date]])/3,0))</f>
        <v>Q4</v>
      </c>
      <c r="N5872" s="2" cm="1">
        <f t="array" ref="N5872">IFERROR(_xlfn.IFS(Sales_Pipeline[[#This Row],[Deal_Stage]]="Won",_xlfn.XLOOKUP(Sales_Pipeline[[#This Row],[Product]],Products!$A$2:$A$8,Products!$C$2:$C$8),Sales_Pipeline[[#This Row],[Deal_Stage]]="Lost",_xlfn.XLOOKUP(Sales_Pipeline[[#This Row],[Product]],Products!$A$2:$A$8,Products!$C$2:$C$8)),"")</f>
        <v>1096</v>
      </c>
      <c r="O5872" s="2">
        <v>0</v>
      </c>
    </row>
    <row r="5873" spans="1:15" x14ac:dyDescent="0.3">
      <c r="A5873" t="s">
        <v>6019</v>
      </c>
      <c r="B5873" t="s">
        <v>8</v>
      </c>
      <c r="C5873" t="str">
        <f>_xlfn.XLOOKUP(Sales_Pipeline[[#This Row],[Sales_Agent]],Sales_Teams[Sales_Agent],Sales_Teams[Manager])</f>
        <v>Dustin Brinkmann</v>
      </c>
      <c r="D5873" t="str">
        <f>_xlfn.XLOOKUP(Sales_Pipeline[[#This Row],[Manager]],Sales_Teams[Manager],Sales_Teams[Regional_Office])</f>
        <v>Central</v>
      </c>
      <c r="E5873" t="s">
        <v>63</v>
      </c>
      <c r="F5873" t="s">
        <v>134</v>
      </c>
      <c r="G5873" t="str">
        <f>IFERROR(_xlfn.XLOOKUP(Sales_Pipeline[[#This Row],[Account]],Accounts!$A$2:$A$86,Accounts!$F$2:$F$86),"")</f>
        <v>United States</v>
      </c>
      <c r="H5873" t="s">
        <v>82</v>
      </c>
      <c r="I5873" s="3">
        <v>42959</v>
      </c>
      <c r="J5873" s="3">
        <v>42990</v>
      </c>
      <c r="K5873" s="8" t="str">
        <f>IF(Sales_Pipeline[[#This Row],[Close_Date]]="","",TEXT(Sales_Pipeline[[#This Row],[Close_Date]],"ddd"))</f>
        <v>Tue</v>
      </c>
      <c r="L5873" s="8" t="str">
        <f>IF(Sales_Pipeline[[#This Row],[Close_Date]]="","",TEXT(Sales_Pipeline[[#This Row],[Close_Date]],"mmm"))</f>
        <v>Sep</v>
      </c>
      <c r="M5873" s="8" t="str">
        <f>IF(Sales_Pipeline[[#This Row],[Close_Date]]="","","Q"&amp;ROUNDUP(MONTH(Sales_Pipeline[[#This Row],[Close_Date]])/3,0))</f>
        <v>Q3</v>
      </c>
      <c r="N5873" s="2" cm="1">
        <f t="array" ref="N5873">IFERROR(_xlfn.IFS(Sales_Pipeline[[#This Row],[Deal_Stage]]="Won",_xlfn.XLOOKUP(Sales_Pipeline[[#This Row],[Product]],Products!$A$2:$A$8,Products!$C$2:$C$8),Sales_Pipeline[[#This Row],[Deal_Stage]]="Lost",_xlfn.XLOOKUP(Sales_Pipeline[[#This Row],[Product]],Products!$A$2:$A$8,Products!$C$2:$C$8)),"")</f>
        <v>550</v>
      </c>
      <c r="O5873" s="2">
        <v>0</v>
      </c>
    </row>
    <row r="5874" spans="1:15" x14ac:dyDescent="0.3">
      <c r="A5874" t="s">
        <v>6020</v>
      </c>
      <c r="B5874" t="s">
        <v>12</v>
      </c>
      <c r="C5874" t="str">
        <f>_xlfn.XLOOKUP(Sales_Pipeline[[#This Row],[Sales_Agent]],Sales_Teams[Sales_Agent],Sales_Teams[Manager])</f>
        <v>Melvin Marxen</v>
      </c>
      <c r="D5874" t="str">
        <f>_xlfn.XLOOKUP(Sales_Pipeline[[#This Row],[Manager]],Sales_Teams[Manager],Sales_Teams[Regional_Office])</f>
        <v>Central</v>
      </c>
      <c r="E5874" t="s">
        <v>63</v>
      </c>
      <c r="F5874" t="s">
        <v>760</v>
      </c>
      <c r="G5874" t="str">
        <f>IFERROR(_xlfn.XLOOKUP(Sales_Pipeline[[#This Row],[Account]],Accounts!$A$2:$A$86,Accounts!$F$2:$F$86),"")</f>
        <v>United States</v>
      </c>
      <c r="H5874" t="s">
        <v>77</v>
      </c>
      <c r="I5874" s="3">
        <v>42959</v>
      </c>
      <c r="K5874" s="8" t="str">
        <f>IF(Sales_Pipeline[[#This Row],[Close_Date]]="","",TEXT(Sales_Pipeline[[#This Row],[Close_Date]],"ddd"))</f>
        <v/>
      </c>
      <c r="L5874" s="8" t="str">
        <f>IF(Sales_Pipeline[[#This Row],[Close_Date]]="","",TEXT(Sales_Pipeline[[#This Row],[Close_Date]],"mmm"))</f>
        <v/>
      </c>
      <c r="M5874" s="8" t="str">
        <f>IF(Sales_Pipeline[[#This Row],[Close_Date]]="","","Q"&amp;ROUNDUP(MONTH(Sales_Pipeline[[#This Row],[Close_Date]])/3,0))</f>
        <v/>
      </c>
      <c r="N5874" s="2" t="str" cm="1">
        <f t="array" ref="N5874">IFERROR(_xlfn.IFS(Sales_Pipeline[[#This Row],[Deal_Stage]]="Won",_xlfn.XLOOKUP(Sales_Pipeline[[#This Row],[Product]],Products!$A$2:$A$8,Products!$C$2:$C$8),Sales_Pipeline[[#This Row],[Deal_Stage]]="Lost",_xlfn.XLOOKUP(Sales_Pipeline[[#This Row],[Product]],Products!$A$2:$A$8,Products!$C$2:$C$8)),"")</f>
        <v/>
      </c>
      <c r="O5874" s="2">
        <v>0</v>
      </c>
    </row>
    <row r="5875" spans="1:15" x14ac:dyDescent="0.3">
      <c r="A5875" t="s">
        <v>6021</v>
      </c>
      <c r="B5875" t="s">
        <v>45</v>
      </c>
      <c r="C5875" t="str">
        <f>_xlfn.XLOOKUP(Sales_Pipeline[[#This Row],[Sales_Agent]],Sales_Teams[Sales_Agent],Sales_Teams[Manager])</f>
        <v>Summer Sewald</v>
      </c>
      <c r="D5875" t="str">
        <f>_xlfn.XLOOKUP(Sales_Pipeline[[#This Row],[Manager]],Sales_Teams[Manager],Sales_Teams[Regional_Office])</f>
        <v>West</v>
      </c>
      <c r="E5875" t="s">
        <v>55</v>
      </c>
      <c r="G5875" t="str">
        <f>IFERROR(_xlfn.XLOOKUP(Sales_Pipeline[[#This Row],[Account]],Accounts!$A$2:$A$86,Accounts!$F$2:$F$86),"")</f>
        <v/>
      </c>
      <c r="H5875" t="s">
        <v>77</v>
      </c>
      <c r="I5875" s="3">
        <v>42959</v>
      </c>
      <c r="K5875" s="8" t="str">
        <f>IF(Sales_Pipeline[[#This Row],[Close_Date]]="","",TEXT(Sales_Pipeline[[#This Row],[Close_Date]],"ddd"))</f>
        <v/>
      </c>
      <c r="L5875" s="8" t="str">
        <f>IF(Sales_Pipeline[[#This Row],[Close_Date]]="","",TEXT(Sales_Pipeline[[#This Row],[Close_Date]],"mmm"))</f>
        <v/>
      </c>
      <c r="M5875" s="8" t="str">
        <f>IF(Sales_Pipeline[[#This Row],[Close_Date]]="","","Q"&amp;ROUNDUP(MONTH(Sales_Pipeline[[#This Row],[Close_Date]])/3,0))</f>
        <v/>
      </c>
      <c r="N5875" s="2" t="str" cm="1">
        <f t="array" ref="N5875">IFERROR(_xlfn.IFS(Sales_Pipeline[[#This Row],[Deal_Stage]]="Won",_xlfn.XLOOKUP(Sales_Pipeline[[#This Row],[Product]],Products!$A$2:$A$8,Products!$C$2:$C$8),Sales_Pipeline[[#This Row],[Deal_Stage]]="Lost",_xlfn.XLOOKUP(Sales_Pipeline[[#This Row],[Product]],Products!$A$2:$A$8,Products!$C$2:$C$8)),"")</f>
        <v/>
      </c>
      <c r="O5875" s="2">
        <v>0</v>
      </c>
    </row>
    <row r="5876" spans="1:15" x14ac:dyDescent="0.3">
      <c r="A5876" t="s">
        <v>6022</v>
      </c>
      <c r="B5876" t="s">
        <v>45</v>
      </c>
      <c r="C5876" t="str">
        <f>_xlfn.XLOOKUP(Sales_Pipeline[[#This Row],[Sales_Agent]],Sales_Teams[Sales_Agent],Sales_Teams[Manager])</f>
        <v>Summer Sewald</v>
      </c>
      <c r="D5876" t="str">
        <f>_xlfn.XLOOKUP(Sales_Pipeline[[#This Row],[Manager]],Sales_Teams[Manager],Sales_Teams[Regional_Office])</f>
        <v>West</v>
      </c>
      <c r="E5876" t="s">
        <v>63</v>
      </c>
      <c r="F5876" t="s">
        <v>330</v>
      </c>
      <c r="G5876" t="str">
        <f>IFERROR(_xlfn.XLOOKUP(Sales_Pipeline[[#This Row],[Account]],Accounts!$A$2:$A$86,Accounts!$F$2:$F$86),"")</f>
        <v>Korea</v>
      </c>
      <c r="H5876" t="s">
        <v>57</v>
      </c>
      <c r="I5876" s="3">
        <v>42959</v>
      </c>
      <c r="J5876" s="3">
        <v>43000</v>
      </c>
      <c r="K5876" s="8" t="str">
        <f>IF(Sales_Pipeline[[#This Row],[Close_Date]]="","",TEXT(Sales_Pipeline[[#This Row],[Close_Date]],"ddd"))</f>
        <v>Fri</v>
      </c>
      <c r="L5876" s="8" t="str">
        <f>IF(Sales_Pipeline[[#This Row],[Close_Date]]="","",TEXT(Sales_Pipeline[[#This Row],[Close_Date]],"mmm"))</f>
        <v>Sep</v>
      </c>
      <c r="M5876" s="8" t="str">
        <f>IF(Sales_Pipeline[[#This Row],[Close_Date]]="","","Q"&amp;ROUNDUP(MONTH(Sales_Pipeline[[#This Row],[Close_Date]])/3,0))</f>
        <v>Q3</v>
      </c>
      <c r="N5876" s="2" cm="1">
        <f t="array" ref="N5876">IFERROR(_xlfn.IFS(Sales_Pipeline[[#This Row],[Deal_Stage]]="Won",_xlfn.XLOOKUP(Sales_Pipeline[[#This Row],[Product]],Products!$A$2:$A$8,Products!$C$2:$C$8),Sales_Pipeline[[#This Row],[Deal_Stage]]="Lost",_xlfn.XLOOKUP(Sales_Pipeline[[#This Row],[Product]],Products!$A$2:$A$8,Products!$C$2:$C$8)),"")</f>
        <v>550</v>
      </c>
      <c r="O5876" s="2">
        <v>559</v>
      </c>
    </row>
    <row r="5877" spans="1:15" x14ac:dyDescent="0.3">
      <c r="A5877" t="s">
        <v>6023</v>
      </c>
      <c r="B5877" t="s">
        <v>9</v>
      </c>
      <c r="C5877" t="str">
        <f>_xlfn.XLOOKUP(Sales_Pipeline[[#This Row],[Sales_Agent]],Sales_Teams[Sales_Agent],Sales_Teams[Manager])</f>
        <v>Dustin Brinkmann</v>
      </c>
      <c r="D5877" t="str">
        <f>_xlfn.XLOOKUP(Sales_Pipeline[[#This Row],[Manager]],Sales_Teams[Manager],Sales_Teams[Regional_Office])</f>
        <v>Central</v>
      </c>
      <c r="E5877" t="s">
        <v>61</v>
      </c>
      <c r="F5877" t="s">
        <v>107</v>
      </c>
      <c r="G5877" t="str">
        <f>IFERROR(_xlfn.XLOOKUP(Sales_Pipeline[[#This Row],[Account]],Accounts!$A$2:$A$86,Accounts!$F$2:$F$86),"")</f>
        <v>United States</v>
      </c>
      <c r="H5877" t="s">
        <v>77</v>
      </c>
      <c r="I5877" s="3">
        <v>42959</v>
      </c>
      <c r="K5877" s="8" t="str">
        <f>IF(Sales_Pipeline[[#This Row],[Close_Date]]="","",TEXT(Sales_Pipeline[[#This Row],[Close_Date]],"ddd"))</f>
        <v/>
      </c>
      <c r="L5877" s="8" t="str">
        <f>IF(Sales_Pipeline[[#This Row],[Close_Date]]="","",TEXT(Sales_Pipeline[[#This Row],[Close_Date]],"mmm"))</f>
        <v/>
      </c>
      <c r="M5877" s="8" t="str">
        <f>IF(Sales_Pipeline[[#This Row],[Close_Date]]="","","Q"&amp;ROUNDUP(MONTH(Sales_Pipeline[[#This Row],[Close_Date]])/3,0))</f>
        <v/>
      </c>
      <c r="N5877" s="2" t="str" cm="1">
        <f t="array" ref="N5877">IFERROR(_xlfn.IFS(Sales_Pipeline[[#This Row],[Deal_Stage]]="Won",_xlfn.XLOOKUP(Sales_Pipeline[[#This Row],[Product]],Products!$A$2:$A$8,Products!$C$2:$C$8),Sales_Pipeline[[#This Row],[Deal_Stage]]="Lost",_xlfn.XLOOKUP(Sales_Pipeline[[#This Row],[Product]],Products!$A$2:$A$8,Products!$C$2:$C$8)),"")</f>
        <v/>
      </c>
      <c r="O5877" s="2">
        <v>0</v>
      </c>
    </row>
    <row r="5878" spans="1:15" x14ac:dyDescent="0.3">
      <c r="A5878" t="s">
        <v>6024</v>
      </c>
      <c r="B5878" t="s">
        <v>9</v>
      </c>
      <c r="C5878" t="str">
        <f>_xlfn.XLOOKUP(Sales_Pipeline[[#This Row],[Sales_Agent]],Sales_Teams[Sales_Agent],Sales_Teams[Manager])</f>
        <v>Dustin Brinkmann</v>
      </c>
      <c r="D5878" t="str">
        <f>_xlfn.XLOOKUP(Sales_Pipeline[[#This Row],[Manager]],Sales_Teams[Manager],Sales_Teams[Regional_Office])</f>
        <v>Central</v>
      </c>
      <c r="E5878" t="s">
        <v>61</v>
      </c>
      <c r="G5878" t="str">
        <f>IFERROR(_xlfn.XLOOKUP(Sales_Pipeline[[#This Row],[Account]],Accounts!$A$2:$A$86,Accounts!$F$2:$F$86),"")</f>
        <v/>
      </c>
      <c r="H5878" t="s">
        <v>77</v>
      </c>
      <c r="I5878" s="3">
        <v>42959</v>
      </c>
      <c r="K5878" s="8" t="str">
        <f>IF(Sales_Pipeline[[#This Row],[Close_Date]]="","",TEXT(Sales_Pipeline[[#This Row],[Close_Date]],"ddd"))</f>
        <v/>
      </c>
      <c r="L5878" s="8" t="str">
        <f>IF(Sales_Pipeline[[#This Row],[Close_Date]]="","",TEXT(Sales_Pipeline[[#This Row],[Close_Date]],"mmm"))</f>
        <v/>
      </c>
      <c r="M5878" s="8" t="str">
        <f>IF(Sales_Pipeline[[#This Row],[Close_Date]]="","","Q"&amp;ROUNDUP(MONTH(Sales_Pipeline[[#This Row],[Close_Date]])/3,0))</f>
        <v/>
      </c>
      <c r="N5878" s="2" t="str" cm="1">
        <f t="array" ref="N5878">IFERROR(_xlfn.IFS(Sales_Pipeline[[#This Row],[Deal_Stage]]="Won",_xlfn.XLOOKUP(Sales_Pipeline[[#This Row],[Product]],Products!$A$2:$A$8,Products!$C$2:$C$8),Sales_Pipeline[[#This Row],[Deal_Stage]]="Lost",_xlfn.XLOOKUP(Sales_Pipeline[[#This Row],[Product]],Products!$A$2:$A$8,Products!$C$2:$C$8)),"")</f>
        <v/>
      </c>
      <c r="O5878" s="2">
        <v>0</v>
      </c>
    </row>
    <row r="5879" spans="1:15" x14ac:dyDescent="0.3">
      <c r="A5879" t="s">
        <v>6025</v>
      </c>
      <c r="B5879" t="s">
        <v>9</v>
      </c>
      <c r="C5879" t="str">
        <f>_xlfn.XLOOKUP(Sales_Pipeline[[#This Row],[Sales_Agent]],Sales_Teams[Sales_Agent],Sales_Teams[Manager])</f>
        <v>Dustin Brinkmann</v>
      </c>
      <c r="D5879" t="str">
        <f>_xlfn.XLOOKUP(Sales_Pipeline[[#This Row],[Manager]],Sales_Teams[Manager],Sales_Teams[Regional_Office])</f>
        <v>Central</v>
      </c>
      <c r="E5879" t="s">
        <v>61</v>
      </c>
      <c r="G5879" t="str">
        <f>IFERROR(_xlfn.XLOOKUP(Sales_Pipeline[[#This Row],[Account]],Accounts!$A$2:$A$86,Accounts!$F$2:$F$86),"")</f>
        <v/>
      </c>
      <c r="H5879" t="s">
        <v>77</v>
      </c>
      <c r="I5879" s="3">
        <v>42959</v>
      </c>
      <c r="K5879" s="8" t="str">
        <f>IF(Sales_Pipeline[[#This Row],[Close_Date]]="","",TEXT(Sales_Pipeline[[#This Row],[Close_Date]],"ddd"))</f>
        <v/>
      </c>
      <c r="L5879" s="8" t="str">
        <f>IF(Sales_Pipeline[[#This Row],[Close_Date]]="","",TEXT(Sales_Pipeline[[#This Row],[Close_Date]],"mmm"))</f>
        <v/>
      </c>
      <c r="M5879" s="8" t="str">
        <f>IF(Sales_Pipeline[[#This Row],[Close_Date]]="","","Q"&amp;ROUNDUP(MONTH(Sales_Pipeline[[#This Row],[Close_Date]])/3,0))</f>
        <v/>
      </c>
      <c r="N5879" s="2" t="str" cm="1">
        <f t="array" ref="N5879">IFERROR(_xlfn.IFS(Sales_Pipeline[[#This Row],[Deal_Stage]]="Won",_xlfn.XLOOKUP(Sales_Pipeline[[#This Row],[Product]],Products!$A$2:$A$8,Products!$C$2:$C$8),Sales_Pipeline[[#This Row],[Deal_Stage]]="Lost",_xlfn.XLOOKUP(Sales_Pipeline[[#This Row],[Product]],Products!$A$2:$A$8,Products!$C$2:$C$8)),"")</f>
        <v/>
      </c>
      <c r="O5879" s="2">
        <v>0</v>
      </c>
    </row>
    <row r="5880" spans="1:15" x14ac:dyDescent="0.3">
      <c r="A5880" t="s">
        <v>6026</v>
      </c>
      <c r="B5880" t="s">
        <v>9</v>
      </c>
      <c r="C5880" t="str">
        <f>_xlfn.XLOOKUP(Sales_Pipeline[[#This Row],[Sales_Agent]],Sales_Teams[Sales_Agent],Sales_Teams[Manager])</f>
        <v>Dustin Brinkmann</v>
      </c>
      <c r="D5880" t="str">
        <f>_xlfn.XLOOKUP(Sales_Pipeline[[#This Row],[Manager]],Sales_Teams[Manager],Sales_Teams[Regional_Office])</f>
        <v>Central</v>
      </c>
      <c r="E5880" t="s">
        <v>76</v>
      </c>
      <c r="F5880" t="s">
        <v>59</v>
      </c>
      <c r="G5880" t="str">
        <f>IFERROR(_xlfn.XLOOKUP(Sales_Pipeline[[#This Row],[Account]],Accounts!$A$2:$A$86,Accounts!$F$2:$F$86),"")</f>
        <v>United States</v>
      </c>
      <c r="H5880" t="s">
        <v>82</v>
      </c>
      <c r="I5880" s="3">
        <v>42959</v>
      </c>
      <c r="J5880" s="3">
        <v>42964</v>
      </c>
      <c r="K5880" s="8" t="str">
        <f>IF(Sales_Pipeline[[#This Row],[Close_Date]]="","",TEXT(Sales_Pipeline[[#This Row],[Close_Date]],"ddd"))</f>
        <v>Thu</v>
      </c>
      <c r="L5880" s="8" t="str">
        <f>IF(Sales_Pipeline[[#This Row],[Close_Date]]="","",TEXT(Sales_Pipeline[[#This Row],[Close_Date]],"mmm"))</f>
        <v>Aug</v>
      </c>
      <c r="M5880" s="8" t="str">
        <f>IF(Sales_Pipeline[[#This Row],[Close_Date]]="","","Q"&amp;ROUNDUP(MONTH(Sales_Pipeline[[#This Row],[Close_Date]])/3,0))</f>
        <v>Q3</v>
      </c>
      <c r="N5880" s="2" cm="1">
        <f t="array" ref="N5880">IFERROR(_xlfn.IFS(Sales_Pipeline[[#This Row],[Deal_Stage]]="Won",_xlfn.XLOOKUP(Sales_Pipeline[[#This Row],[Product]],Products!$A$2:$A$8,Products!$C$2:$C$8),Sales_Pipeline[[#This Row],[Deal_Stage]]="Lost",_xlfn.XLOOKUP(Sales_Pipeline[[#This Row],[Product]],Products!$A$2:$A$8,Products!$C$2:$C$8)),"")</f>
        <v>3393</v>
      </c>
      <c r="O5880" s="2">
        <v>0</v>
      </c>
    </row>
    <row r="5881" spans="1:15" x14ac:dyDescent="0.3">
      <c r="A5881" t="s">
        <v>6027</v>
      </c>
      <c r="B5881" t="s">
        <v>7</v>
      </c>
      <c r="C5881" t="str">
        <f>_xlfn.XLOOKUP(Sales_Pipeline[[#This Row],[Sales_Agent]],Sales_Teams[Sales_Agent],Sales_Teams[Manager])</f>
        <v>Dustin Brinkmann</v>
      </c>
      <c r="D5881" t="str">
        <f>_xlfn.XLOOKUP(Sales_Pipeline[[#This Row],[Manager]],Sales_Teams[Manager],Sales_Teams[Regional_Office])</f>
        <v>Central</v>
      </c>
      <c r="E5881" t="s">
        <v>61</v>
      </c>
      <c r="F5881" t="s">
        <v>253</v>
      </c>
      <c r="G5881" t="str">
        <f>IFERROR(_xlfn.XLOOKUP(Sales_Pipeline[[#This Row],[Account]],Accounts!$A$2:$A$86,Accounts!$F$2:$F$86),"")</f>
        <v>United States</v>
      </c>
      <c r="H5881" t="s">
        <v>77</v>
      </c>
      <c r="I5881" s="3">
        <v>42959</v>
      </c>
      <c r="K5881" s="8" t="str">
        <f>IF(Sales_Pipeline[[#This Row],[Close_Date]]="","",TEXT(Sales_Pipeline[[#This Row],[Close_Date]],"ddd"))</f>
        <v/>
      </c>
      <c r="L5881" s="8" t="str">
        <f>IF(Sales_Pipeline[[#This Row],[Close_Date]]="","",TEXT(Sales_Pipeline[[#This Row],[Close_Date]],"mmm"))</f>
        <v/>
      </c>
      <c r="M5881" s="8" t="str">
        <f>IF(Sales_Pipeline[[#This Row],[Close_Date]]="","","Q"&amp;ROUNDUP(MONTH(Sales_Pipeline[[#This Row],[Close_Date]])/3,0))</f>
        <v/>
      </c>
      <c r="N5881" s="2" t="str" cm="1">
        <f t="array" ref="N5881">IFERROR(_xlfn.IFS(Sales_Pipeline[[#This Row],[Deal_Stage]]="Won",_xlfn.XLOOKUP(Sales_Pipeline[[#This Row],[Product]],Products!$A$2:$A$8,Products!$C$2:$C$8),Sales_Pipeline[[#This Row],[Deal_Stage]]="Lost",_xlfn.XLOOKUP(Sales_Pipeline[[#This Row],[Product]],Products!$A$2:$A$8,Products!$C$2:$C$8)),"")</f>
        <v/>
      </c>
      <c r="O5881" s="2">
        <v>0</v>
      </c>
    </row>
    <row r="5882" spans="1:15" x14ac:dyDescent="0.3">
      <c r="A5882" t="s">
        <v>6028</v>
      </c>
      <c r="B5882" t="s">
        <v>7</v>
      </c>
      <c r="C5882" t="str">
        <f>_xlfn.XLOOKUP(Sales_Pipeline[[#This Row],[Sales_Agent]],Sales_Teams[Sales_Agent],Sales_Teams[Manager])</f>
        <v>Dustin Brinkmann</v>
      </c>
      <c r="D5882" t="str">
        <f>_xlfn.XLOOKUP(Sales_Pipeline[[#This Row],[Manager]],Sales_Teams[Manager],Sales_Teams[Regional_Office])</f>
        <v>Central</v>
      </c>
      <c r="E5882" t="s">
        <v>76</v>
      </c>
      <c r="F5882" t="s">
        <v>94</v>
      </c>
      <c r="G5882" t="str">
        <f>IFERROR(_xlfn.XLOOKUP(Sales_Pipeline[[#This Row],[Account]],Accounts!$A$2:$A$86,Accounts!$F$2:$F$86),"")</f>
        <v>United States</v>
      </c>
      <c r="H5882" t="s">
        <v>57</v>
      </c>
      <c r="I5882" s="3">
        <v>42959</v>
      </c>
      <c r="J5882" s="3">
        <v>43068</v>
      </c>
      <c r="K5882" s="8" t="str">
        <f>IF(Sales_Pipeline[[#This Row],[Close_Date]]="","",TEXT(Sales_Pipeline[[#This Row],[Close_Date]],"ddd"))</f>
        <v>Wed</v>
      </c>
      <c r="L5882" s="8" t="str">
        <f>IF(Sales_Pipeline[[#This Row],[Close_Date]]="","",TEXT(Sales_Pipeline[[#This Row],[Close_Date]],"mmm"))</f>
        <v>Nov</v>
      </c>
      <c r="M5882" s="8" t="str">
        <f>IF(Sales_Pipeline[[#This Row],[Close_Date]]="","","Q"&amp;ROUNDUP(MONTH(Sales_Pipeline[[#This Row],[Close_Date]])/3,0))</f>
        <v>Q4</v>
      </c>
      <c r="N5882" s="2" cm="1">
        <f t="array" ref="N5882">IFERROR(_xlfn.IFS(Sales_Pipeline[[#This Row],[Deal_Stage]]="Won",_xlfn.XLOOKUP(Sales_Pipeline[[#This Row],[Product]],Products!$A$2:$A$8,Products!$C$2:$C$8),Sales_Pipeline[[#This Row],[Deal_Stage]]="Lost",_xlfn.XLOOKUP(Sales_Pipeline[[#This Row],[Product]],Products!$A$2:$A$8,Products!$C$2:$C$8)),"")</f>
        <v>3393</v>
      </c>
      <c r="O5882" s="2">
        <v>3165</v>
      </c>
    </row>
    <row r="5883" spans="1:15" x14ac:dyDescent="0.3">
      <c r="A5883" t="s">
        <v>6029</v>
      </c>
      <c r="B5883" t="s">
        <v>32</v>
      </c>
      <c r="C5883" t="str">
        <f>_xlfn.XLOOKUP(Sales_Pipeline[[#This Row],[Sales_Agent]],Sales_Teams[Sales_Agent],Sales_Teams[Manager])</f>
        <v>Celia Rouche</v>
      </c>
      <c r="D5883" t="str">
        <f>_xlfn.XLOOKUP(Sales_Pipeline[[#This Row],[Manager]],Sales_Teams[Manager],Sales_Teams[Regional_Office])</f>
        <v>West</v>
      </c>
      <c r="E5883" t="s">
        <v>63</v>
      </c>
      <c r="G5883" t="str">
        <f>IFERROR(_xlfn.XLOOKUP(Sales_Pipeline[[#This Row],[Account]],Accounts!$A$2:$A$86,Accounts!$F$2:$F$86),"")</f>
        <v/>
      </c>
      <c r="H5883" t="s">
        <v>77</v>
      </c>
      <c r="I5883" s="3">
        <v>42959</v>
      </c>
      <c r="K5883" s="8" t="str">
        <f>IF(Sales_Pipeline[[#This Row],[Close_Date]]="","",TEXT(Sales_Pipeline[[#This Row],[Close_Date]],"ddd"))</f>
        <v/>
      </c>
      <c r="L5883" s="8" t="str">
        <f>IF(Sales_Pipeline[[#This Row],[Close_Date]]="","",TEXT(Sales_Pipeline[[#This Row],[Close_Date]],"mmm"))</f>
        <v/>
      </c>
      <c r="M5883" s="8" t="str">
        <f>IF(Sales_Pipeline[[#This Row],[Close_Date]]="","","Q"&amp;ROUNDUP(MONTH(Sales_Pipeline[[#This Row],[Close_Date]])/3,0))</f>
        <v/>
      </c>
      <c r="N5883" s="2" t="str" cm="1">
        <f t="array" ref="N5883">IFERROR(_xlfn.IFS(Sales_Pipeline[[#This Row],[Deal_Stage]]="Won",_xlfn.XLOOKUP(Sales_Pipeline[[#This Row],[Product]],Products!$A$2:$A$8,Products!$C$2:$C$8),Sales_Pipeline[[#This Row],[Deal_Stage]]="Lost",_xlfn.XLOOKUP(Sales_Pipeline[[#This Row],[Product]],Products!$A$2:$A$8,Products!$C$2:$C$8)),"")</f>
        <v/>
      </c>
      <c r="O5883" s="2">
        <v>0</v>
      </c>
    </row>
    <row r="5884" spans="1:15" x14ac:dyDescent="0.3">
      <c r="A5884" t="s">
        <v>6030</v>
      </c>
      <c r="B5884" t="s">
        <v>32</v>
      </c>
      <c r="C5884" t="str">
        <f>_xlfn.XLOOKUP(Sales_Pipeline[[#This Row],[Sales_Agent]],Sales_Teams[Sales_Agent],Sales_Teams[Manager])</f>
        <v>Celia Rouche</v>
      </c>
      <c r="D5884" t="str">
        <f>_xlfn.XLOOKUP(Sales_Pipeline[[#This Row],[Manager]],Sales_Teams[Manager],Sales_Teams[Regional_Office])</f>
        <v>West</v>
      </c>
      <c r="E5884" t="s">
        <v>63</v>
      </c>
      <c r="G5884" t="str">
        <f>IFERROR(_xlfn.XLOOKUP(Sales_Pipeline[[#This Row],[Account]],Accounts!$A$2:$A$86,Accounts!$F$2:$F$86),"")</f>
        <v/>
      </c>
      <c r="H5884" t="s">
        <v>77</v>
      </c>
      <c r="I5884" s="3">
        <v>42959</v>
      </c>
      <c r="K5884" s="8" t="str">
        <f>IF(Sales_Pipeline[[#This Row],[Close_Date]]="","",TEXT(Sales_Pipeline[[#This Row],[Close_Date]],"ddd"))</f>
        <v/>
      </c>
      <c r="L5884" s="8" t="str">
        <f>IF(Sales_Pipeline[[#This Row],[Close_Date]]="","",TEXT(Sales_Pipeline[[#This Row],[Close_Date]],"mmm"))</f>
        <v/>
      </c>
      <c r="M5884" s="8" t="str">
        <f>IF(Sales_Pipeline[[#This Row],[Close_Date]]="","","Q"&amp;ROUNDUP(MONTH(Sales_Pipeline[[#This Row],[Close_Date]])/3,0))</f>
        <v/>
      </c>
      <c r="N5884" s="2" t="str" cm="1">
        <f t="array" ref="N5884">IFERROR(_xlfn.IFS(Sales_Pipeline[[#This Row],[Deal_Stage]]="Won",_xlfn.XLOOKUP(Sales_Pipeline[[#This Row],[Product]],Products!$A$2:$A$8,Products!$C$2:$C$8),Sales_Pipeline[[#This Row],[Deal_Stage]]="Lost",_xlfn.XLOOKUP(Sales_Pipeline[[#This Row],[Product]],Products!$A$2:$A$8,Products!$C$2:$C$8)),"")</f>
        <v/>
      </c>
      <c r="O5884" s="2">
        <v>0</v>
      </c>
    </row>
    <row r="5885" spans="1:15" x14ac:dyDescent="0.3">
      <c r="A5885" t="s">
        <v>6031</v>
      </c>
      <c r="B5885" t="s">
        <v>32</v>
      </c>
      <c r="C5885" t="str">
        <f>_xlfn.XLOOKUP(Sales_Pipeline[[#This Row],[Sales_Agent]],Sales_Teams[Sales_Agent],Sales_Teams[Manager])</f>
        <v>Celia Rouche</v>
      </c>
      <c r="D5885" t="str">
        <f>_xlfn.XLOOKUP(Sales_Pipeline[[#This Row],[Manager]],Sales_Teams[Manager],Sales_Teams[Regional_Office])</f>
        <v>West</v>
      </c>
      <c r="E5885" t="s">
        <v>84</v>
      </c>
      <c r="G5885" t="str">
        <f>IFERROR(_xlfn.XLOOKUP(Sales_Pipeline[[#This Row],[Account]],Accounts!$A$2:$A$86,Accounts!$F$2:$F$86),"")</f>
        <v/>
      </c>
      <c r="H5885" t="s">
        <v>77</v>
      </c>
      <c r="I5885" s="3">
        <v>42959</v>
      </c>
      <c r="K5885" s="8" t="str">
        <f>IF(Sales_Pipeline[[#This Row],[Close_Date]]="","",TEXT(Sales_Pipeline[[#This Row],[Close_Date]],"ddd"))</f>
        <v/>
      </c>
      <c r="L5885" s="8" t="str">
        <f>IF(Sales_Pipeline[[#This Row],[Close_Date]]="","",TEXT(Sales_Pipeline[[#This Row],[Close_Date]],"mmm"))</f>
        <v/>
      </c>
      <c r="M5885" s="8" t="str">
        <f>IF(Sales_Pipeline[[#This Row],[Close_Date]]="","","Q"&amp;ROUNDUP(MONTH(Sales_Pipeline[[#This Row],[Close_Date]])/3,0))</f>
        <v/>
      </c>
      <c r="N5885" s="2" t="str" cm="1">
        <f t="array" ref="N5885">IFERROR(_xlfn.IFS(Sales_Pipeline[[#This Row],[Deal_Stage]]="Won",_xlfn.XLOOKUP(Sales_Pipeline[[#This Row],[Product]],Products!$A$2:$A$8,Products!$C$2:$C$8),Sales_Pipeline[[#This Row],[Deal_Stage]]="Lost",_xlfn.XLOOKUP(Sales_Pipeline[[#This Row],[Product]],Products!$A$2:$A$8,Products!$C$2:$C$8)),"")</f>
        <v/>
      </c>
      <c r="O5885" s="2">
        <v>0</v>
      </c>
    </row>
    <row r="5886" spans="1:15" x14ac:dyDescent="0.3">
      <c r="A5886" t="s">
        <v>6032</v>
      </c>
      <c r="B5886" t="s">
        <v>32</v>
      </c>
      <c r="C5886" t="str">
        <f>_xlfn.XLOOKUP(Sales_Pipeline[[#This Row],[Sales_Agent]],Sales_Teams[Sales_Agent],Sales_Teams[Manager])</f>
        <v>Celia Rouche</v>
      </c>
      <c r="D5886" t="str">
        <f>_xlfn.XLOOKUP(Sales_Pipeline[[#This Row],[Manager]],Sales_Teams[Manager],Sales_Teams[Regional_Office])</f>
        <v>West</v>
      </c>
      <c r="E5886" t="s">
        <v>8953</v>
      </c>
      <c r="F5886" t="s">
        <v>56</v>
      </c>
      <c r="G5886" t="str">
        <f>IFERROR(_xlfn.XLOOKUP(Sales_Pipeline[[#This Row],[Account]],Accounts!$A$2:$A$86,Accounts!$F$2:$F$86),"")</f>
        <v>United States</v>
      </c>
      <c r="H5886" t="s">
        <v>77</v>
      </c>
      <c r="I5886" s="3">
        <v>42959</v>
      </c>
      <c r="K5886" s="8" t="str">
        <f>IF(Sales_Pipeline[[#This Row],[Close_Date]]="","",TEXT(Sales_Pipeline[[#This Row],[Close_Date]],"ddd"))</f>
        <v/>
      </c>
      <c r="L5886" s="8" t="str">
        <f>IF(Sales_Pipeline[[#This Row],[Close_Date]]="","",TEXT(Sales_Pipeline[[#This Row],[Close_Date]],"mmm"))</f>
        <v/>
      </c>
      <c r="M5886" s="8" t="str">
        <f>IF(Sales_Pipeline[[#This Row],[Close_Date]]="","","Q"&amp;ROUNDUP(MONTH(Sales_Pipeline[[#This Row],[Close_Date]])/3,0))</f>
        <v/>
      </c>
      <c r="N5886" s="2" t="str" cm="1">
        <f t="array" ref="N5886">IFERROR(_xlfn.IFS(Sales_Pipeline[[#This Row],[Deal_Stage]]="Won",_xlfn.XLOOKUP(Sales_Pipeline[[#This Row],[Product]],Products!$A$2:$A$8,Products!$C$2:$C$8),Sales_Pipeline[[#This Row],[Deal_Stage]]="Lost",_xlfn.XLOOKUP(Sales_Pipeline[[#This Row],[Product]],Products!$A$2:$A$8,Products!$C$2:$C$8)),"")</f>
        <v/>
      </c>
      <c r="O5886" s="2">
        <v>0</v>
      </c>
    </row>
    <row r="5887" spans="1:15" x14ac:dyDescent="0.3">
      <c r="A5887" t="s">
        <v>6033</v>
      </c>
      <c r="B5887" t="s">
        <v>32</v>
      </c>
      <c r="C5887" t="str">
        <f>_xlfn.XLOOKUP(Sales_Pipeline[[#This Row],[Sales_Agent]],Sales_Teams[Sales_Agent],Sales_Teams[Manager])</f>
        <v>Celia Rouche</v>
      </c>
      <c r="D5887" t="str">
        <f>_xlfn.XLOOKUP(Sales_Pipeline[[#This Row],[Manager]],Sales_Teams[Manager],Sales_Teams[Regional_Office])</f>
        <v>West</v>
      </c>
      <c r="E5887" t="s">
        <v>76</v>
      </c>
      <c r="F5887" t="s">
        <v>328</v>
      </c>
      <c r="G5887" t="str">
        <f>IFERROR(_xlfn.XLOOKUP(Sales_Pipeline[[#This Row],[Account]],Accounts!$A$2:$A$86,Accounts!$F$2:$F$86),"")</f>
        <v>United States</v>
      </c>
      <c r="H5887" t="s">
        <v>57</v>
      </c>
      <c r="I5887" s="3">
        <v>42959</v>
      </c>
      <c r="J5887" s="3">
        <v>43053</v>
      </c>
      <c r="K5887" s="8" t="str">
        <f>IF(Sales_Pipeline[[#This Row],[Close_Date]]="","",TEXT(Sales_Pipeline[[#This Row],[Close_Date]],"ddd"))</f>
        <v>Tue</v>
      </c>
      <c r="L5887" s="8" t="str">
        <f>IF(Sales_Pipeline[[#This Row],[Close_Date]]="","",TEXT(Sales_Pipeline[[#This Row],[Close_Date]],"mmm"))</f>
        <v>Nov</v>
      </c>
      <c r="M5887" s="8" t="str">
        <f>IF(Sales_Pipeline[[#This Row],[Close_Date]]="","","Q"&amp;ROUNDUP(MONTH(Sales_Pipeline[[#This Row],[Close_Date]])/3,0))</f>
        <v>Q4</v>
      </c>
      <c r="N5887" s="2" cm="1">
        <f t="array" ref="N5887">IFERROR(_xlfn.IFS(Sales_Pipeline[[#This Row],[Deal_Stage]]="Won",_xlfn.XLOOKUP(Sales_Pipeline[[#This Row],[Product]],Products!$A$2:$A$8,Products!$C$2:$C$8),Sales_Pipeline[[#This Row],[Deal_Stage]]="Lost",_xlfn.XLOOKUP(Sales_Pipeline[[#This Row],[Product]],Products!$A$2:$A$8,Products!$C$2:$C$8)),"")</f>
        <v>3393</v>
      </c>
      <c r="O5887" s="2">
        <v>3779</v>
      </c>
    </row>
    <row r="5888" spans="1:15" x14ac:dyDescent="0.3">
      <c r="A5888" t="s">
        <v>6034</v>
      </c>
      <c r="B5888" t="s">
        <v>17</v>
      </c>
      <c r="C5888" t="str">
        <f>_xlfn.XLOOKUP(Sales_Pipeline[[#This Row],[Sales_Agent]],Sales_Teams[Sales_Agent],Sales_Teams[Manager])</f>
        <v>Cara Losch</v>
      </c>
      <c r="D5888" t="str">
        <f>_xlfn.XLOOKUP(Sales_Pipeline[[#This Row],[Manager]],Sales_Teams[Manager],Sales_Teams[Regional_Office])</f>
        <v>East</v>
      </c>
      <c r="E5888" t="s">
        <v>63</v>
      </c>
      <c r="G5888" t="str">
        <f>IFERROR(_xlfn.XLOOKUP(Sales_Pipeline[[#This Row],[Account]],Accounts!$A$2:$A$86,Accounts!$F$2:$F$86),"")</f>
        <v/>
      </c>
      <c r="H5888" t="s">
        <v>77</v>
      </c>
      <c r="I5888" s="3">
        <v>42959</v>
      </c>
      <c r="K5888" s="8" t="str">
        <f>IF(Sales_Pipeline[[#This Row],[Close_Date]]="","",TEXT(Sales_Pipeline[[#This Row],[Close_Date]],"ddd"))</f>
        <v/>
      </c>
      <c r="L5888" s="8" t="str">
        <f>IF(Sales_Pipeline[[#This Row],[Close_Date]]="","",TEXT(Sales_Pipeline[[#This Row],[Close_Date]],"mmm"))</f>
        <v/>
      </c>
      <c r="M5888" s="8" t="str">
        <f>IF(Sales_Pipeline[[#This Row],[Close_Date]]="","","Q"&amp;ROUNDUP(MONTH(Sales_Pipeline[[#This Row],[Close_Date]])/3,0))</f>
        <v/>
      </c>
      <c r="N5888" s="2" t="str" cm="1">
        <f t="array" ref="N5888">IFERROR(_xlfn.IFS(Sales_Pipeline[[#This Row],[Deal_Stage]]="Won",_xlfn.XLOOKUP(Sales_Pipeline[[#This Row],[Product]],Products!$A$2:$A$8,Products!$C$2:$C$8),Sales_Pipeline[[#This Row],[Deal_Stage]]="Lost",_xlfn.XLOOKUP(Sales_Pipeline[[#This Row],[Product]],Products!$A$2:$A$8,Products!$C$2:$C$8)),"")</f>
        <v/>
      </c>
      <c r="O5888" s="2">
        <v>0</v>
      </c>
    </row>
    <row r="5889" spans="1:15" x14ac:dyDescent="0.3">
      <c r="A5889" t="s">
        <v>6035</v>
      </c>
      <c r="B5889" t="s">
        <v>17</v>
      </c>
      <c r="C5889" t="str">
        <f>_xlfn.XLOOKUP(Sales_Pipeline[[#This Row],[Sales_Agent]],Sales_Teams[Sales_Agent],Sales_Teams[Manager])</f>
        <v>Cara Losch</v>
      </c>
      <c r="D5889" t="str">
        <f>_xlfn.XLOOKUP(Sales_Pipeline[[#This Row],[Manager]],Sales_Teams[Manager],Sales_Teams[Regional_Office])</f>
        <v>East</v>
      </c>
      <c r="E5889" t="s">
        <v>61</v>
      </c>
      <c r="F5889" t="s">
        <v>225</v>
      </c>
      <c r="G5889" t="str">
        <f>IFERROR(_xlfn.XLOOKUP(Sales_Pipeline[[#This Row],[Account]],Accounts!$A$2:$A$86,Accounts!$F$2:$F$86),"")</f>
        <v>United States</v>
      </c>
      <c r="H5889" t="s">
        <v>57</v>
      </c>
      <c r="I5889" s="3">
        <v>42959</v>
      </c>
      <c r="J5889" s="3">
        <v>43051</v>
      </c>
      <c r="K5889" s="8" t="str">
        <f>IF(Sales_Pipeline[[#This Row],[Close_Date]]="","",TEXT(Sales_Pipeline[[#This Row],[Close_Date]],"ddd"))</f>
        <v>Sun</v>
      </c>
      <c r="L5889" s="8" t="str">
        <f>IF(Sales_Pipeline[[#This Row],[Close_Date]]="","",TEXT(Sales_Pipeline[[#This Row],[Close_Date]],"mmm"))</f>
        <v>Nov</v>
      </c>
      <c r="M5889" s="8" t="str">
        <f>IF(Sales_Pipeline[[#This Row],[Close_Date]]="","","Q"&amp;ROUNDUP(MONTH(Sales_Pipeline[[#This Row],[Close_Date]])/3,0))</f>
        <v>Q4</v>
      </c>
      <c r="N5889" s="2" cm="1">
        <f t="array" ref="N5889">IFERROR(_xlfn.IFS(Sales_Pipeline[[#This Row],[Deal_Stage]]="Won",_xlfn.XLOOKUP(Sales_Pipeline[[#This Row],[Product]],Products!$A$2:$A$8,Products!$C$2:$C$8),Sales_Pipeline[[#This Row],[Deal_Stage]]="Lost",_xlfn.XLOOKUP(Sales_Pipeline[[#This Row],[Product]],Products!$A$2:$A$8,Products!$C$2:$C$8)),"")</f>
        <v>55</v>
      </c>
      <c r="O5889" s="2">
        <v>48</v>
      </c>
    </row>
    <row r="5890" spans="1:15" x14ac:dyDescent="0.3">
      <c r="A5890" t="s">
        <v>6036</v>
      </c>
      <c r="B5890" t="s">
        <v>3</v>
      </c>
      <c r="C5890" t="str">
        <f>_xlfn.XLOOKUP(Sales_Pipeline[[#This Row],[Sales_Agent]],Sales_Teams[Sales_Agent],Sales_Teams[Manager])</f>
        <v>Dustin Brinkmann</v>
      </c>
      <c r="D5890" t="str">
        <f>_xlfn.XLOOKUP(Sales_Pipeline[[#This Row],[Manager]],Sales_Teams[Manager],Sales_Teams[Regional_Office])</f>
        <v>Central</v>
      </c>
      <c r="E5890" t="s">
        <v>61</v>
      </c>
      <c r="F5890" t="s">
        <v>507</v>
      </c>
      <c r="G5890" t="str">
        <f>IFERROR(_xlfn.XLOOKUP(Sales_Pipeline[[#This Row],[Account]],Accounts!$A$2:$A$86,Accounts!$F$2:$F$86),"")</f>
        <v>Belgium</v>
      </c>
      <c r="H5890" t="s">
        <v>57</v>
      </c>
      <c r="I5890" s="3">
        <v>42960</v>
      </c>
      <c r="J5890" s="3">
        <v>43041</v>
      </c>
      <c r="K5890" s="8" t="str">
        <f>IF(Sales_Pipeline[[#This Row],[Close_Date]]="","",TEXT(Sales_Pipeline[[#This Row],[Close_Date]],"ddd"))</f>
        <v>Thu</v>
      </c>
      <c r="L5890" s="8" t="str">
        <f>IF(Sales_Pipeline[[#This Row],[Close_Date]]="","",TEXT(Sales_Pipeline[[#This Row],[Close_Date]],"mmm"))</f>
        <v>Nov</v>
      </c>
      <c r="M5890" s="8" t="str">
        <f>IF(Sales_Pipeline[[#This Row],[Close_Date]]="","","Q"&amp;ROUNDUP(MONTH(Sales_Pipeline[[#This Row],[Close_Date]])/3,0))</f>
        <v>Q4</v>
      </c>
      <c r="N5890" s="2" cm="1">
        <f t="array" ref="N5890">IFERROR(_xlfn.IFS(Sales_Pipeline[[#This Row],[Deal_Stage]]="Won",_xlfn.XLOOKUP(Sales_Pipeline[[#This Row],[Product]],Products!$A$2:$A$8,Products!$C$2:$C$8),Sales_Pipeline[[#This Row],[Deal_Stage]]="Lost",_xlfn.XLOOKUP(Sales_Pipeline[[#This Row],[Product]],Products!$A$2:$A$8,Products!$C$2:$C$8)),"")</f>
        <v>55</v>
      </c>
      <c r="O5890" s="2">
        <v>50</v>
      </c>
    </row>
    <row r="5891" spans="1:15" x14ac:dyDescent="0.3">
      <c r="A5891" t="s">
        <v>6037</v>
      </c>
      <c r="B5891" t="s">
        <v>30</v>
      </c>
      <c r="C5891" t="str">
        <f>_xlfn.XLOOKUP(Sales_Pipeline[[#This Row],[Sales_Agent]],Sales_Teams[Sales_Agent],Sales_Teams[Manager])</f>
        <v>Rocco Neubert</v>
      </c>
      <c r="D5891" t="str">
        <f>_xlfn.XLOOKUP(Sales_Pipeline[[#This Row],[Manager]],Sales_Teams[Manager],Sales_Teams[Regional_Office])</f>
        <v>East</v>
      </c>
      <c r="E5891" t="s">
        <v>61</v>
      </c>
      <c r="F5891" t="s">
        <v>206</v>
      </c>
      <c r="G5891" t="str">
        <f>IFERROR(_xlfn.XLOOKUP(Sales_Pipeline[[#This Row],[Account]],Accounts!$A$2:$A$86,Accounts!$F$2:$F$86),"")</f>
        <v>United States</v>
      </c>
      <c r="H5891" t="s">
        <v>82</v>
      </c>
      <c r="I5891" s="3">
        <v>42960</v>
      </c>
      <c r="J5891" s="3">
        <v>43061</v>
      </c>
      <c r="K5891" s="8" t="str">
        <f>IF(Sales_Pipeline[[#This Row],[Close_Date]]="","",TEXT(Sales_Pipeline[[#This Row],[Close_Date]],"ddd"))</f>
        <v>Wed</v>
      </c>
      <c r="L5891" s="8" t="str">
        <f>IF(Sales_Pipeline[[#This Row],[Close_Date]]="","",TEXT(Sales_Pipeline[[#This Row],[Close_Date]],"mmm"))</f>
        <v>Nov</v>
      </c>
      <c r="M5891" s="8" t="str">
        <f>IF(Sales_Pipeline[[#This Row],[Close_Date]]="","","Q"&amp;ROUNDUP(MONTH(Sales_Pipeline[[#This Row],[Close_Date]])/3,0))</f>
        <v>Q4</v>
      </c>
      <c r="N5891" s="2" cm="1">
        <f t="array" ref="N5891">IFERROR(_xlfn.IFS(Sales_Pipeline[[#This Row],[Deal_Stage]]="Won",_xlfn.XLOOKUP(Sales_Pipeline[[#This Row],[Product]],Products!$A$2:$A$8,Products!$C$2:$C$8),Sales_Pipeline[[#This Row],[Deal_Stage]]="Lost",_xlfn.XLOOKUP(Sales_Pipeline[[#This Row],[Product]],Products!$A$2:$A$8,Products!$C$2:$C$8)),"")</f>
        <v>55</v>
      </c>
      <c r="O5891" s="2">
        <v>0</v>
      </c>
    </row>
    <row r="5892" spans="1:15" x14ac:dyDescent="0.3">
      <c r="A5892" t="s">
        <v>6038</v>
      </c>
      <c r="B5892" t="s">
        <v>27</v>
      </c>
      <c r="C5892" t="str">
        <f>_xlfn.XLOOKUP(Sales_Pipeline[[#This Row],[Sales_Agent]],Sales_Teams[Sales_Agent],Sales_Teams[Manager])</f>
        <v>Rocco Neubert</v>
      </c>
      <c r="D5892" t="str">
        <f>_xlfn.XLOOKUP(Sales_Pipeline[[#This Row],[Manager]],Sales_Teams[Manager],Sales_Teams[Regional_Office])</f>
        <v>East</v>
      </c>
      <c r="E5892" t="s">
        <v>76</v>
      </c>
      <c r="F5892" t="s">
        <v>96</v>
      </c>
      <c r="G5892" t="str">
        <f>IFERROR(_xlfn.XLOOKUP(Sales_Pipeline[[#This Row],[Account]],Accounts!$A$2:$A$86,Accounts!$F$2:$F$86),"")</f>
        <v>United States</v>
      </c>
      <c r="H5892" t="s">
        <v>82</v>
      </c>
      <c r="I5892" s="3">
        <v>42960</v>
      </c>
      <c r="J5892" s="3">
        <v>43063</v>
      </c>
      <c r="K5892" s="8" t="str">
        <f>IF(Sales_Pipeline[[#This Row],[Close_Date]]="","",TEXT(Sales_Pipeline[[#This Row],[Close_Date]],"ddd"))</f>
        <v>Fri</v>
      </c>
      <c r="L5892" s="8" t="str">
        <f>IF(Sales_Pipeline[[#This Row],[Close_Date]]="","",TEXT(Sales_Pipeline[[#This Row],[Close_Date]],"mmm"))</f>
        <v>Nov</v>
      </c>
      <c r="M5892" s="8" t="str">
        <f>IF(Sales_Pipeline[[#This Row],[Close_Date]]="","","Q"&amp;ROUNDUP(MONTH(Sales_Pipeline[[#This Row],[Close_Date]])/3,0))</f>
        <v>Q4</v>
      </c>
      <c r="N5892" s="2" cm="1">
        <f t="array" ref="N5892">IFERROR(_xlfn.IFS(Sales_Pipeline[[#This Row],[Deal_Stage]]="Won",_xlfn.XLOOKUP(Sales_Pipeline[[#This Row],[Product]],Products!$A$2:$A$8,Products!$C$2:$C$8),Sales_Pipeline[[#This Row],[Deal_Stage]]="Lost",_xlfn.XLOOKUP(Sales_Pipeline[[#This Row],[Product]],Products!$A$2:$A$8,Products!$C$2:$C$8)),"")</f>
        <v>3393</v>
      </c>
      <c r="O5892" s="2">
        <v>0</v>
      </c>
    </row>
    <row r="5893" spans="1:15" x14ac:dyDescent="0.3">
      <c r="A5893" t="s">
        <v>6039</v>
      </c>
      <c r="B5893" t="s">
        <v>20</v>
      </c>
      <c r="C5893" t="str">
        <f>_xlfn.XLOOKUP(Sales_Pipeline[[#This Row],[Sales_Agent]],Sales_Teams[Sales_Agent],Sales_Teams[Manager])</f>
        <v>Cara Losch</v>
      </c>
      <c r="D5893" t="str">
        <f>_xlfn.XLOOKUP(Sales_Pipeline[[#This Row],[Manager]],Sales_Teams[Manager],Sales_Teams[Regional_Office])</f>
        <v>East</v>
      </c>
      <c r="E5893" t="s">
        <v>76</v>
      </c>
      <c r="G5893" t="str">
        <f>IFERROR(_xlfn.XLOOKUP(Sales_Pipeline[[#This Row],[Account]],Accounts!$A$2:$A$86,Accounts!$F$2:$F$86),"")</f>
        <v/>
      </c>
      <c r="H5893" t="s">
        <v>77</v>
      </c>
      <c r="I5893" s="3">
        <v>42960</v>
      </c>
      <c r="K5893" s="8" t="str">
        <f>IF(Sales_Pipeline[[#This Row],[Close_Date]]="","",TEXT(Sales_Pipeline[[#This Row],[Close_Date]],"ddd"))</f>
        <v/>
      </c>
      <c r="L5893" s="8" t="str">
        <f>IF(Sales_Pipeline[[#This Row],[Close_Date]]="","",TEXT(Sales_Pipeline[[#This Row],[Close_Date]],"mmm"))</f>
        <v/>
      </c>
      <c r="M5893" s="8" t="str">
        <f>IF(Sales_Pipeline[[#This Row],[Close_Date]]="","","Q"&amp;ROUNDUP(MONTH(Sales_Pipeline[[#This Row],[Close_Date]])/3,0))</f>
        <v/>
      </c>
      <c r="N5893" s="2" t="str" cm="1">
        <f t="array" ref="N5893">IFERROR(_xlfn.IFS(Sales_Pipeline[[#This Row],[Deal_Stage]]="Won",_xlfn.XLOOKUP(Sales_Pipeline[[#This Row],[Product]],Products!$A$2:$A$8,Products!$C$2:$C$8),Sales_Pipeline[[#This Row],[Deal_Stage]]="Lost",_xlfn.XLOOKUP(Sales_Pipeline[[#This Row],[Product]],Products!$A$2:$A$8,Products!$C$2:$C$8)),"")</f>
        <v/>
      </c>
      <c r="O5893" s="2">
        <v>0</v>
      </c>
    </row>
    <row r="5894" spans="1:15" x14ac:dyDescent="0.3">
      <c r="A5894" t="s">
        <v>6040</v>
      </c>
      <c r="B5894" t="s">
        <v>20</v>
      </c>
      <c r="C5894" t="str">
        <f>_xlfn.XLOOKUP(Sales_Pipeline[[#This Row],[Sales_Agent]],Sales_Teams[Sales_Agent],Sales_Teams[Manager])</f>
        <v>Cara Losch</v>
      </c>
      <c r="D5894" t="str">
        <f>_xlfn.XLOOKUP(Sales_Pipeline[[#This Row],[Manager]],Sales_Teams[Manager],Sales_Teams[Regional_Office])</f>
        <v>East</v>
      </c>
      <c r="E5894" t="s">
        <v>8953</v>
      </c>
      <c r="F5894" t="s">
        <v>116</v>
      </c>
      <c r="G5894" t="str">
        <f>IFERROR(_xlfn.XLOOKUP(Sales_Pipeline[[#This Row],[Account]],Accounts!$A$2:$A$86,Accounts!$F$2:$F$86),"")</f>
        <v>United States</v>
      </c>
      <c r="H5894" t="s">
        <v>57</v>
      </c>
      <c r="I5894" s="3">
        <v>42960</v>
      </c>
      <c r="J5894" s="3">
        <v>42969</v>
      </c>
      <c r="K5894" s="8" t="str">
        <f>IF(Sales_Pipeline[[#This Row],[Close_Date]]="","",TEXT(Sales_Pipeline[[#This Row],[Close_Date]],"ddd"))</f>
        <v>Tue</v>
      </c>
      <c r="L5894" s="8" t="str">
        <f>IF(Sales_Pipeline[[#This Row],[Close_Date]]="","",TEXT(Sales_Pipeline[[#This Row],[Close_Date]],"mmm"))</f>
        <v>Aug</v>
      </c>
      <c r="M5894" s="8" t="str">
        <f>IF(Sales_Pipeline[[#This Row],[Close_Date]]="","","Q"&amp;ROUNDUP(MONTH(Sales_Pipeline[[#This Row],[Close_Date]])/3,0))</f>
        <v>Q3</v>
      </c>
      <c r="N5894" s="2" cm="1">
        <f t="array" ref="N5894">IFERROR(_xlfn.IFS(Sales_Pipeline[[#This Row],[Deal_Stage]]="Won",_xlfn.XLOOKUP(Sales_Pipeline[[#This Row],[Product]],Products!$A$2:$A$8,Products!$C$2:$C$8),Sales_Pipeline[[#This Row],[Deal_Stage]]="Lost",_xlfn.XLOOKUP(Sales_Pipeline[[#This Row],[Product]],Products!$A$2:$A$8,Products!$C$2:$C$8)),"")</f>
        <v>4821</v>
      </c>
      <c r="O5894" s="2">
        <v>4498</v>
      </c>
    </row>
    <row r="5895" spans="1:15" x14ac:dyDescent="0.3">
      <c r="A5895" t="s">
        <v>6041</v>
      </c>
      <c r="B5895" t="s">
        <v>20</v>
      </c>
      <c r="C5895" t="str">
        <f>_xlfn.XLOOKUP(Sales_Pipeline[[#This Row],[Sales_Agent]],Sales_Teams[Sales_Agent],Sales_Teams[Manager])</f>
        <v>Cara Losch</v>
      </c>
      <c r="D5895" t="str">
        <f>_xlfn.XLOOKUP(Sales_Pipeline[[#This Row],[Manager]],Sales_Teams[Manager],Sales_Teams[Regional_Office])</f>
        <v>East</v>
      </c>
      <c r="E5895" t="s">
        <v>61</v>
      </c>
      <c r="F5895" t="s">
        <v>388</v>
      </c>
      <c r="G5895" t="str">
        <f>IFERROR(_xlfn.XLOOKUP(Sales_Pipeline[[#This Row],[Account]],Accounts!$A$2:$A$86,Accounts!$F$2:$F$86),"")</f>
        <v>China</v>
      </c>
      <c r="H5895" t="s">
        <v>57</v>
      </c>
      <c r="I5895" s="3">
        <v>42960</v>
      </c>
      <c r="J5895" s="3">
        <v>42979</v>
      </c>
      <c r="K5895" s="8" t="str">
        <f>IF(Sales_Pipeline[[#This Row],[Close_Date]]="","",TEXT(Sales_Pipeline[[#This Row],[Close_Date]],"ddd"))</f>
        <v>Fri</v>
      </c>
      <c r="L5895" s="8" t="str">
        <f>IF(Sales_Pipeline[[#This Row],[Close_Date]]="","",TEXT(Sales_Pipeline[[#This Row],[Close_Date]],"mmm"))</f>
        <v>Sep</v>
      </c>
      <c r="M5895" s="8" t="str">
        <f>IF(Sales_Pipeline[[#This Row],[Close_Date]]="","","Q"&amp;ROUNDUP(MONTH(Sales_Pipeline[[#This Row],[Close_Date]])/3,0))</f>
        <v>Q3</v>
      </c>
      <c r="N5895" s="2" cm="1">
        <f t="array" ref="N5895">IFERROR(_xlfn.IFS(Sales_Pipeline[[#This Row],[Deal_Stage]]="Won",_xlfn.XLOOKUP(Sales_Pipeline[[#This Row],[Product]],Products!$A$2:$A$8,Products!$C$2:$C$8),Sales_Pipeline[[#This Row],[Deal_Stage]]="Lost",_xlfn.XLOOKUP(Sales_Pipeline[[#This Row],[Product]],Products!$A$2:$A$8,Products!$C$2:$C$8)),"")</f>
        <v>55</v>
      </c>
      <c r="O5895" s="2">
        <v>59</v>
      </c>
    </row>
    <row r="5896" spans="1:15" x14ac:dyDescent="0.3">
      <c r="A5896" t="s">
        <v>6042</v>
      </c>
      <c r="B5896" t="s">
        <v>25</v>
      </c>
      <c r="C5896" t="str">
        <f>_xlfn.XLOOKUP(Sales_Pipeline[[#This Row],[Sales_Agent]],Sales_Teams[Sales_Agent],Sales_Teams[Manager])</f>
        <v>Rocco Neubert</v>
      </c>
      <c r="D5896" t="str">
        <f>_xlfn.XLOOKUP(Sales_Pipeline[[#This Row],[Manager]],Sales_Teams[Manager],Sales_Teams[Regional_Office])</f>
        <v>East</v>
      </c>
      <c r="E5896" t="s">
        <v>8953</v>
      </c>
      <c r="F5896" t="s">
        <v>127</v>
      </c>
      <c r="G5896" t="str">
        <f>IFERROR(_xlfn.XLOOKUP(Sales_Pipeline[[#This Row],[Account]],Accounts!$A$2:$A$86,Accounts!$F$2:$F$86),"")</f>
        <v>United States</v>
      </c>
      <c r="H5896" t="s">
        <v>82</v>
      </c>
      <c r="I5896" s="3">
        <v>42960</v>
      </c>
      <c r="J5896" s="3">
        <v>42964</v>
      </c>
      <c r="K5896" s="8" t="str">
        <f>IF(Sales_Pipeline[[#This Row],[Close_Date]]="","",TEXT(Sales_Pipeline[[#This Row],[Close_Date]],"ddd"))</f>
        <v>Thu</v>
      </c>
      <c r="L5896" s="8" t="str">
        <f>IF(Sales_Pipeline[[#This Row],[Close_Date]]="","",TEXT(Sales_Pipeline[[#This Row],[Close_Date]],"mmm"))</f>
        <v>Aug</v>
      </c>
      <c r="M5896" s="8" t="str">
        <f>IF(Sales_Pipeline[[#This Row],[Close_Date]]="","","Q"&amp;ROUNDUP(MONTH(Sales_Pipeline[[#This Row],[Close_Date]])/3,0))</f>
        <v>Q3</v>
      </c>
      <c r="N5896" s="2" cm="1">
        <f t="array" ref="N5896">IFERROR(_xlfn.IFS(Sales_Pipeline[[#This Row],[Deal_Stage]]="Won",_xlfn.XLOOKUP(Sales_Pipeline[[#This Row],[Product]],Products!$A$2:$A$8,Products!$C$2:$C$8),Sales_Pipeline[[#This Row],[Deal_Stage]]="Lost",_xlfn.XLOOKUP(Sales_Pipeline[[#This Row],[Product]],Products!$A$2:$A$8,Products!$C$2:$C$8)),"")</f>
        <v>4821</v>
      </c>
      <c r="O5896" s="2">
        <v>0</v>
      </c>
    </row>
    <row r="5897" spans="1:15" x14ac:dyDescent="0.3">
      <c r="A5897" t="s">
        <v>6043</v>
      </c>
      <c r="B5897" t="s">
        <v>15</v>
      </c>
      <c r="C5897" t="str">
        <f>_xlfn.XLOOKUP(Sales_Pipeline[[#This Row],[Sales_Agent]],Sales_Teams[Sales_Agent],Sales_Teams[Manager])</f>
        <v>Melvin Marxen</v>
      </c>
      <c r="D5897" t="str">
        <f>_xlfn.XLOOKUP(Sales_Pipeline[[#This Row],[Manager]],Sales_Teams[Manager],Sales_Teams[Regional_Office])</f>
        <v>Central</v>
      </c>
      <c r="E5897" t="s">
        <v>55</v>
      </c>
      <c r="G5897" t="str">
        <f>IFERROR(_xlfn.XLOOKUP(Sales_Pipeline[[#This Row],[Account]],Accounts!$A$2:$A$86,Accounts!$F$2:$F$86),"")</f>
        <v/>
      </c>
      <c r="H5897" t="s">
        <v>77</v>
      </c>
      <c r="I5897" s="3">
        <v>42960</v>
      </c>
      <c r="K5897" s="8" t="str">
        <f>IF(Sales_Pipeline[[#This Row],[Close_Date]]="","",TEXT(Sales_Pipeline[[#This Row],[Close_Date]],"ddd"))</f>
        <v/>
      </c>
      <c r="L5897" s="8" t="str">
        <f>IF(Sales_Pipeline[[#This Row],[Close_Date]]="","",TEXT(Sales_Pipeline[[#This Row],[Close_Date]],"mmm"))</f>
        <v/>
      </c>
      <c r="M5897" s="8" t="str">
        <f>IF(Sales_Pipeline[[#This Row],[Close_Date]]="","","Q"&amp;ROUNDUP(MONTH(Sales_Pipeline[[#This Row],[Close_Date]])/3,0))</f>
        <v/>
      </c>
      <c r="N5897" s="2" t="str" cm="1">
        <f t="array" ref="N5897">IFERROR(_xlfn.IFS(Sales_Pipeline[[#This Row],[Deal_Stage]]="Won",_xlfn.XLOOKUP(Sales_Pipeline[[#This Row],[Product]],Products!$A$2:$A$8,Products!$C$2:$C$8),Sales_Pipeline[[#This Row],[Deal_Stage]]="Lost",_xlfn.XLOOKUP(Sales_Pipeline[[#This Row],[Product]],Products!$A$2:$A$8,Products!$C$2:$C$8)),"")</f>
        <v/>
      </c>
      <c r="O5897" s="2">
        <v>0</v>
      </c>
    </row>
    <row r="5898" spans="1:15" x14ac:dyDescent="0.3">
      <c r="A5898" t="s">
        <v>6044</v>
      </c>
      <c r="B5898" t="s">
        <v>15</v>
      </c>
      <c r="C5898" t="str">
        <f>_xlfn.XLOOKUP(Sales_Pipeline[[#This Row],[Sales_Agent]],Sales_Teams[Sales_Agent],Sales_Teams[Manager])</f>
        <v>Melvin Marxen</v>
      </c>
      <c r="D5898" t="str">
        <f>_xlfn.XLOOKUP(Sales_Pipeline[[#This Row],[Manager]],Sales_Teams[Manager],Sales_Teams[Regional_Office])</f>
        <v>Central</v>
      </c>
      <c r="E5898" t="s">
        <v>8953</v>
      </c>
      <c r="F5898" t="s">
        <v>214</v>
      </c>
      <c r="G5898" t="str">
        <f>IFERROR(_xlfn.XLOOKUP(Sales_Pipeline[[#This Row],[Account]],Accounts!$A$2:$A$86,Accounts!$F$2:$F$86),"")</f>
        <v>United States</v>
      </c>
      <c r="H5898" t="s">
        <v>57</v>
      </c>
      <c r="I5898" s="3">
        <v>42960</v>
      </c>
      <c r="J5898" s="3">
        <v>43044</v>
      </c>
      <c r="K5898" s="8" t="str">
        <f>IF(Sales_Pipeline[[#This Row],[Close_Date]]="","",TEXT(Sales_Pipeline[[#This Row],[Close_Date]],"ddd"))</f>
        <v>Sun</v>
      </c>
      <c r="L5898" s="8" t="str">
        <f>IF(Sales_Pipeline[[#This Row],[Close_Date]]="","",TEXT(Sales_Pipeline[[#This Row],[Close_Date]],"mmm"))</f>
        <v>Nov</v>
      </c>
      <c r="M5898" s="8" t="str">
        <f>IF(Sales_Pipeline[[#This Row],[Close_Date]]="","","Q"&amp;ROUNDUP(MONTH(Sales_Pipeline[[#This Row],[Close_Date]])/3,0))</f>
        <v>Q4</v>
      </c>
      <c r="N5898" s="2" cm="1">
        <f t="array" ref="N5898">IFERROR(_xlfn.IFS(Sales_Pipeline[[#This Row],[Deal_Stage]]="Won",_xlfn.XLOOKUP(Sales_Pipeline[[#This Row],[Product]],Products!$A$2:$A$8,Products!$C$2:$C$8),Sales_Pipeline[[#This Row],[Deal_Stage]]="Lost",_xlfn.XLOOKUP(Sales_Pipeline[[#This Row],[Product]],Products!$A$2:$A$8,Products!$C$2:$C$8)),"")</f>
        <v>4821</v>
      </c>
      <c r="O5898" s="2">
        <v>4810</v>
      </c>
    </row>
    <row r="5899" spans="1:15" x14ac:dyDescent="0.3">
      <c r="A5899" t="s">
        <v>6045</v>
      </c>
      <c r="B5899" t="s">
        <v>13</v>
      </c>
      <c r="C5899" t="str">
        <f>_xlfn.XLOOKUP(Sales_Pipeline[[#This Row],[Sales_Agent]],Sales_Teams[Sales_Agent],Sales_Teams[Manager])</f>
        <v>Melvin Marxen</v>
      </c>
      <c r="D5899" t="str">
        <f>_xlfn.XLOOKUP(Sales_Pipeline[[#This Row],[Manager]],Sales_Teams[Manager],Sales_Teams[Regional_Office])</f>
        <v>Central</v>
      </c>
      <c r="E5899" t="s">
        <v>63</v>
      </c>
      <c r="G5899" t="str">
        <f>IFERROR(_xlfn.XLOOKUP(Sales_Pipeline[[#This Row],[Account]],Accounts!$A$2:$A$86,Accounts!$F$2:$F$86),"")</f>
        <v/>
      </c>
      <c r="H5899" t="s">
        <v>77</v>
      </c>
      <c r="I5899" s="3">
        <v>42960</v>
      </c>
      <c r="K5899" s="8" t="str">
        <f>IF(Sales_Pipeline[[#This Row],[Close_Date]]="","",TEXT(Sales_Pipeline[[#This Row],[Close_Date]],"ddd"))</f>
        <v/>
      </c>
      <c r="L5899" s="8" t="str">
        <f>IF(Sales_Pipeline[[#This Row],[Close_Date]]="","",TEXT(Sales_Pipeline[[#This Row],[Close_Date]],"mmm"))</f>
        <v/>
      </c>
      <c r="M5899" s="8" t="str">
        <f>IF(Sales_Pipeline[[#This Row],[Close_Date]]="","","Q"&amp;ROUNDUP(MONTH(Sales_Pipeline[[#This Row],[Close_Date]])/3,0))</f>
        <v/>
      </c>
      <c r="N5899" s="2" t="str" cm="1">
        <f t="array" ref="N5899">IFERROR(_xlfn.IFS(Sales_Pipeline[[#This Row],[Deal_Stage]]="Won",_xlfn.XLOOKUP(Sales_Pipeline[[#This Row],[Product]],Products!$A$2:$A$8,Products!$C$2:$C$8),Sales_Pipeline[[#This Row],[Deal_Stage]]="Lost",_xlfn.XLOOKUP(Sales_Pipeline[[#This Row],[Product]],Products!$A$2:$A$8,Products!$C$2:$C$8)),"")</f>
        <v/>
      </c>
      <c r="O5899" s="2">
        <v>0</v>
      </c>
    </row>
    <row r="5900" spans="1:15" x14ac:dyDescent="0.3">
      <c r="A5900" t="s">
        <v>6046</v>
      </c>
      <c r="B5900" t="s">
        <v>36</v>
      </c>
      <c r="C5900" t="str">
        <f>_xlfn.XLOOKUP(Sales_Pipeline[[#This Row],[Sales_Agent]],Sales_Teams[Sales_Agent],Sales_Teams[Manager])</f>
        <v>Celia Rouche</v>
      </c>
      <c r="D5900" t="str">
        <f>_xlfn.XLOOKUP(Sales_Pipeline[[#This Row],[Manager]],Sales_Teams[Manager],Sales_Teams[Regional_Office])</f>
        <v>West</v>
      </c>
      <c r="E5900" t="s">
        <v>55</v>
      </c>
      <c r="G5900" t="str">
        <f>IFERROR(_xlfn.XLOOKUP(Sales_Pipeline[[#This Row],[Account]],Accounts!$A$2:$A$86,Accounts!$F$2:$F$86),"")</f>
        <v/>
      </c>
      <c r="H5900" t="s">
        <v>77</v>
      </c>
      <c r="I5900" s="3">
        <v>42960</v>
      </c>
      <c r="K5900" s="8" t="str">
        <f>IF(Sales_Pipeline[[#This Row],[Close_Date]]="","",TEXT(Sales_Pipeline[[#This Row],[Close_Date]],"ddd"))</f>
        <v/>
      </c>
      <c r="L5900" s="8" t="str">
        <f>IF(Sales_Pipeline[[#This Row],[Close_Date]]="","",TEXT(Sales_Pipeline[[#This Row],[Close_Date]],"mmm"))</f>
        <v/>
      </c>
      <c r="M5900" s="8" t="str">
        <f>IF(Sales_Pipeline[[#This Row],[Close_Date]]="","","Q"&amp;ROUNDUP(MONTH(Sales_Pipeline[[#This Row],[Close_Date]])/3,0))</f>
        <v/>
      </c>
      <c r="N5900" s="2" t="str" cm="1">
        <f t="array" ref="N5900">IFERROR(_xlfn.IFS(Sales_Pipeline[[#This Row],[Deal_Stage]]="Won",_xlfn.XLOOKUP(Sales_Pipeline[[#This Row],[Product]],Products!$A$2:$A$8,Products!$C$2:$C$8),Sales_Pipeline[[#This Row],[Deal_Stage]]="Lost",_xlfn.XLOOKUP(Sales_Pipeline[[#This Row],[Product]],Products!$A$2:$A$8,Products!$C$2:$C$8)),"")</f>
        <v/>
      </c>
      <c r="O5900" s="2">
        <v>0</v>
      </c>
    </row>
    <row r="5901" spans="1:15" x14ac:dyDescent="0.3">
      <c r="A5901" t="s">
        <v>6047</v>
      </c>
      <c r="B5901" t="s">
        <v>36</v>
      </c>
      <c r="C5901" t="str">
        <f>_xlfn.XLOOKUP(Sales_Pipeline[[#This Row],[Sales_Agent]],Sales_Teams[Sales_Agent],Sales_Teams[Manager])</f>
        <v>Celia Rouche</v>
      </c>
      <c r="D5901" t="str">
        <f>_xlfn.XLOOKUP(Sales_Pipeline[[#This Row],[Manager]],Sales_Teams[Manager],Sales_Teams[Regional_Office])</f>
        <v>West</v>
      </c>
      <c r="E5901" t="s">
        <v>84</v>
      </c>
      <c r="G5901" t="str">
        <f>IFERROR(_xlfn.XLOOKUP(Sales_Pipeline[[#This Row],[Account]],Accounts!$A$2:$A$86,Accounts!$F$2:$F$86),"")</f>
        <v/>
      </c>
      <c r="H5901" t="s">
        <v>77</v>
      </c>
      <c r="I5901" s="3">
        <v>42960</v>
      </c>
      <c r="K5901" s="8" t="str">
        <f>IF(Sales_Pipeline[[#This Row],[Close_Date]]="","",TEXT(Sales_Pipeline[[#This Row],[Close_Date]],"ddd"))</f>
        <v/>
      </c>
      <c r="L5901" s="8" t="str">
        <f>IF(Sales_Pipeline[[#This Row],[Close_Date]]="","",TEXT(Sales_Pipeline[[#This Row],[Close_Date]],"mmm"))</f>
        <v/>
      </c>
      <c r="M5901" s="8" t="str">
        <f>IF(Sales_Pipeline[[#This Row],[Close_Date]]="","","Q"&amp;ROUNDUP(MONTH(Sales_Pipeline[[#This Row],[Close_Date]])/3,0))</f>
        <v/>
      </c>
      <c r="N5901" s="2" t="str" cm="1">
        <f t="array" ref="N5901">IFERROR(_xlfn.IFS(Sales_Pipeline[[#This Row],[Deal_Stage]]="Won",_xlfn.XLOOKUP(Sales_Pipeline[[#This Row],[Product]],Products!$A$2:$A$8,Products!$C$2:$C$8),Sales_Pipeline[[#This Row],[Deal_Stage]]="Lost",_xlfn.XLOOKUP(Sales_Pipeline[[#This Row],[Product]],Products!$A$2:$A$8,Products!$C$2:$C$8)),"")</f>
        <v/>
      </c>
      <c r="O5901" s="2">
        <v>0</v>
      </c>
    </row>
    <row r="5902" spans="1:15" x14ac:dyDescent="0.3">
      <c r="A5902" t="s">
        <v>6048</v>
      </c>
      <c r="B5902" t="s">
        <v>40</v>
      </c>
      <c r="C5902" t="str">
        <f>_xlfn.XLOOKUP(Sales_Pipeline[[#This Row],[Sales_Agent]],Sales_Teams[Sales_Agent],Sales_Teams[Manager])</f>
        <v>Summer Sewald</v>
      </c>
      <c r="D5902" t="str">
        <f>_xlfn.XLOOKUP(Sales_Pipeline[[#This Row],[Manager]],Sales_Teams[Manager],Sales_Teams[Regional_Office])</f>
        <v>West</v>
      </c>
      <c r="E5902" t="s">
        <v>76</v>
      </c>
      <c r="F5902" t="s">
        <v>173</v>
      </c>
      <c r="G5902" t="str">
        <f>IFERROR(_xlfn.XLOOKUP(Sales_Pipeline[[#This Row],[Account]],Accounts!$A$2:$A$86,Accounts!$F$2:$F$86),"")</f>
        <v>United States</v>
      </c>
      <c r="H5902" t="s">
        <v>57</v>
      </c>
      <c r="I5902" s="3">
        <v>42960</v>
      </c>
      <c r="J5902" s="3">
        <v>43046</v>
      </c>
      <c r="K5902" s="8" t="str">
        <f>IF(Sales_Pipeline[[#This Row],[Close_Date]]="","",TEXT(Sales_Pipeline[[#This Row],[Close_Date]],"ddd"))</f>
        <v>Tue</v>
      </c>
      <c r="L5902" s="8" t="str">
        <f>IF(Sales_Pipeline[[#This Row],[Close_Date]]="","",TEXT(Sales_Pipeline[[#This Row],[Close_Date]],"mmm"))</f>
        <v>Nov</v>
      </c>
      <c r="M5902" s="8" t="str">
        <f>IF(Sales_Pipeline[[#This Row],[Close_Date]]="","","Q"&amp;ROUNDUP(MONTH(Sales_Pipeline[[#This Row],[Close_Date]])/3,0))</f>
        <v>Q4</v>
      </c>
      <c r="N5902" s="2" cm="1">
        <f t="array" ref="N5902">IFERROR(_xlfn.IFS(Sales_Pipeline[[#This Row],[Deal_Stage]]="Won",_xlfn.XLOOKUP(Sales_Pipeline[[#This Row],[Product]],Products!$A$2:$A$8,Products!$C$2:$C$8),Sales_Pipeline[[#This Row],[Deal_Stage]]="Lost",_xlfn.XLOOKUP(Sales_Pipeline[[#This Row],[Product]],Products!$A$2:$A$8,Products!$C$2:$C$8)),"")</f>
        <v>3393</v>
      </c>
      <c r="O5902" s="2">
        <v>3972</v>
      </c>
    </row>
    <row r="5903" spans="1:15" x14ac:dyDescent="0.3">
      <c r="A5903" t="s">
        <v>6049</v>
      </c>
      <c r="B5903" t="s">
        <v>42</v>
      </c>
      <c r="C5903" t="str">
        <f>_xlfn.XLOOKUP(Sales_Pipeline[[#This Row],[Sales_Agent]],Sales_Teams[Sales_Agent],Sales_Teams[Manager])</f>
        <v>Summer Sewald</v>
      </c>
      <c r="D5903" t="str">
        <f>_xlfn.XLOOKUP(Sales_Pipeline[[#This Row],[Manager]],Sales_Teams[Manager],Sales_Teams[Regional_Office])</f>
        <v>West</v>
      </c>
      <c r="E5903" t="s">
        <v>84</v>
      </c>
      <c r="F5903" t="s">
        <v>173</v>
      </c>
      <c r="G5903" t="str">
        <f>IFERROR(_xlfn.XLOOKUP(Sales_Pipeline[[#This Row],[Account]],Accounts!$A$2:$A$86,Accounts!$F$2:$F$86),"")</f>
        <v>United States</v>
      </c>
      <c r="H5903" t="s">
        <v>77</v>
      </c>
      <c r="I5903" s="3">
        <v>42960</v>
      </c>
      <c r="K5903" s="8" t="str">
        <f>IF(Sales_Pipeline[[#This Row],[Close_Date]]="","",TEXT(Sales_Pipeline[[#This Row],[Close_Date]],"ddd"))</f>
        <v/>
      </c>
      <c r="L5903" s="8" t="str">
        <f>IF(Sales_Pipeline[[#This Row],[Close_Date]]="","",TEXT(Sales_Pipeline[[#This Row],[Close_Date]],"mmm"))</f>
        <v/>
      </c>
      <c r="M5903" s="8" t="str">
        <f>IF(Sales_Pipeline[[#This Row],[Close_Date]]="","","Q"&amp;ROUNDUP(MONTH(Sales_Pipeline[[#This Row],[Close_Date]])/3,0))</f>
        <v/>
      </c>
      <c r="N5903" s="2" t="str" cm="1">
        <f t="array" ref="N5903">IFERROR(_xlfn.IFS(Sales_Pipeline[[#This Row],[Deal_Stage]]="Won",_xlfn.XLOOKUP(Sales_Pipeline[[#This Row],[Product]],Products!$A$2:$A$8,Products!$C$2:$C$8),Sales_Pipeline[[#This Row],[Deal_Stage]]="Lost",_xlfn.XLOOKUP(Sales_Pipeline[[#This Row],[Product]],Products!$A$2:$A$8,Products!$C$2:$C$8)),"")</f>
        <v/>
      </c>
      <c r="O5903" s="2">
        <v>0</v>
      </c>
    </row>
    <row r="5904" spans="1:15" x14ac:dyDescent="0.3">
      <c r="A5904" t="s">
        <v>6050</v>
      </c>
      <c r="B5904" t="s">
        <v>42</v>
      </c>
      <c r="C5904" t="str">
        <f>_xlfn.XLOOKUP(Sales_Pipeline[[#This Row],[Sales_Agent]],Sales_Teams[Sales_Agent],Sales_Teams[Manager])</f>
        <v>Summer Sewald</v>
      </c>
      <c r="D5904" t="str">
        <f>_xlfn.XLOOKUP(Sales_Pipeline[[#This Row],[Manager]],Sales_Teams[Manager],Sales_Teams[Regional_Office])</f>
        <v>West</v>
      </c>
      <c r="E5904" t="s">
        <v>61</v>
      </c>
      <c r="F5904" t="s">
        <v>70</v>
      </c>
      <c r="G5904" t="str">
        <f>IFERROR(_xlfn.XLOOKUP(Sales_Pipeline[[#This Row],[Account]],Accounts!$A$2:$A$86,Accounts!$F$2:$F$86),"")</f>
        <v>United States</v>
      </c>
      <c r="H5904" t="s">
        <v>82</v>
      </c>
      <c r="I5904" s="3">
        <v>42960</v>
      </c>
      <c r="J5904" s="3">
        <v>42971</v>
      </c>
      <c r="K5904" s="8" t="str">
        <f>IF(Sales_Pipeline[[#This Row],[Close_Date]]="","",TEXT(Sales_Pipeline[[#This Row],[Close_Date]],"ddd"))</f>
        <v>Thu</v>
      </c>
      <c r="L5904" s="8" t="str">
        <f>IF(Sales_Pipeline[[#This Row],[Close_Date]]="","",TEXT(Sales_Pipeline[[#This Row],[Close_Date]],"mmm"))</f>
        <v>Aug</v>
      </c>
      <c r="M5904" s="8" t="str">
        <f>IF(Sales_Pipeline[[#This Row],[Close_Date]]="","","Q"&amp;ROUNDUP(MONTH(Sales_Pipeline[[#This Row],[Close_Date]])/3,0))</f>
        <v>Q3</v>
      </c>
      <c r="N5904" s="2" cm="1">
        <f t="array" ref="N5904">IFERROR(_xlfn.IFS(Sales_Pipeline[[#This Row],[Deal_Stage]]="Won",_xlfn.XLOOKUP(Sales_Pipeline[[#This Row],[Product]],Products!$A$2:$A$8,Products!$C$2:$C$8),Sales_Pipeline[[#This Row],[Deal_Stage]]="Lost",_xlfn.XLOOKUP(Sales_Pipeline[[#This Row],[Product]],Products!$A$2:$A$8,Products!$C$2:$C$8)),"")</f>
        <v>55</v>
      </c>
      <c r="O5904" s="2">
        <v>0</v>
      </c>
    </row>
    <row r="5905" spans="1:15" x14ac:dyDescent="0.3">
      <c r="A5905" t="s">
        <v>6051</v>
      </c>
      <c r="B5905" t="s">
        <v>42</v>
      </c>
      <c r="C5905" t="str">
        <f>_xlfn.XLOOKUP(Sales_Pipeline[[#This Row],[Sales_Agent]],Sales_Teams[Sales_Agent],Sales_Teams[Manager])</f>
        <v>Summer Sewald</v>
      </c>
      <c r="D5905" t="str">
        <f>_xlfn.XLOOKUP(Sales_Pipeline[[#This Row],[Manager]],Sales_Teams[Manager],Sales_Teams[Regional_Office])</f>
        <v>West</v>
      </c>
      <c r="E5905" t="s">
        <v>63</v>
      </c>
      <c r="F5905" t="s">
        <v>216</v>
      </c>
      <c r="G5905" t="str">
        <f>IFERROR(_xlfn.XLOOKUP(Sales_Pipeline[[#This Row],[Account]],Accounts!$A$2:$A$86,Accounts!$F$2:$F$86),"")</f>
        <v>United States</v>
      </c>
      <c r="H5905" t="s">
        <v>57</v>
      </c>
      <c r="I5905" s="3">
        <v>42960</v>
      </c>
      <c r="J5905" s="3">
        <v>42965</v>
      </c>
      <c r="K5905" s="8" t="str">
        <f>IF(Sales_Pipeline[[#This Row],[Close_Date]]="","",TEXT(Sales_Pipeline[[#This Row],[Close_Date]],"ddd"))</f>
        <v>Fri</v>
      </c>
      <c r="L5905" s="8" t="str">
        <f>IF(Sales_Pipeline[[#This Row],[Close_Date]]="","",TEXT(Sales_Pipeline[[#This Row],[Close_Date]],"mmm"))</f>
        <v>Aug</v>
      </c>
      <c r="M5905" s="8" t="str">
        <f>IF(Sales_Pipeline[[#This Row],[Close_Date]]="","","Q"&amp;ROUNDUP(MONTH(Sales_Pipeline[[#This Row],[Close_Date]])/3,0))</f>
        <v>Q3</v>
      </c>
      <c r="N5905" s="2" cm="1">
        <f t="array" ref="N5905">IFERROR(_xlfn.IFS(Sales_Pipeline[[#This Row],[Deal_Stage]]="Won",_xlfn.XLOOKUP(Sales_Pipeline[[#This Row],[Product]],Products!$A$2:$A$8,Products!$C$2:$C$8),Sales_Pipeline[[#This Row],[Deal_Stage]]="Lost",_xlfn.XLOOKUP(Sales_Pipeline[[#This Row],[Product]],Products!$A$2:$A$8,Products!$C$2:$C$8)),"")</f>
        <v>550</v>
      </c>
      <c r="O5905" s="2">
        <v>573</v>
      </c>
    </row>
    <row r="5906" spans="1:15" x14ac:dyDescent="0.3">
      <c r="A5906" t="s">
        <v>6052</v>
      </c>
      <c r="B5906" t="s">
        <v>8</v>
      </c>
      <c r="C5906" t="str">
        <f>_xlfn.XLOOKUP(Sales_Pipeline[[#This Row],[Sales_Agent]],Sales_Teams[Sales_Agent],Sales_Teams[Manager])</f>
        <v>Dustin Brinkmann</v>
      </c>
      <c r="D5906" t="str">
        <f>_xlfn.XLOOKUP(Sales_Pipeline[[#This Row],[Manager]],Sales_Teams[Manager],Sales_Teams[Regional_Office])</f>
        <v>Central</v>
      </c>
      <c r="E5906" t="s">
        <v>63</v>
      </c>
      <c r="G5906" t="str">
        <f>IFERROR(_xlfn.XLOOKUP(Sales_Pipeline[[#This Row],[Account]],Accounts!$A$2:$A$86,Accounts!$F$2:$F$86),"")</f>
        <v/>
      </c>
      <c r="H5906" t="s">
        <v>77</v>
      </c>
      <c r="I5906" s="3">
        <v>42960</v>
      </c>
      <c r="K5906" s="8" t="str">
        <f>IF(Sales_Pipeline[[#This Row],[Close_Date]]="","",TEXT(Sales_Pipeline[[#This Row],[Close_Date]],"ddd"))</f>
        <v/>
      </c>
      <c r="L5906" s="8" t="str">
        <f>IF(Sales_Pipeline[[#This Row],[Close_Date]]="","",TEXT(Sales_Pipeline[[#This Row],[Close_Date]],"mmm"))</f>
        <v/>
      </c>
      <c r="M5906" s="8" t="str">
        <f>IF(Sales_Pipeline[[#This Row],[Close_Date]]="","","Q"&amp;ROUNDUP(MONTH(Sales_Pipeline[[#This Row],[Close_Date]])/3,0))</f>
        <v/>
      </c>
      <c r="N5906" s="2" t="str" cm="1">
        <f t="array" ref="N5906">IFERROR(_xlfn.IFS(Sales_Pipeline[[#This Row],[Deal_Stage]]="Won",_xlfn.XLOOKUP(Sales_Pipeline[[#This Row],[Product]],Products!$A$2:$A$8,Products!$C$2:$C$8),Sales_Pipeline[[#This Row],[Deal_Stage]]="Lost",_xlfn.XLOOKUP(Sales_Pipeline[[#This Row],[Product]],Products!$A$2:$A$8,Products!$C$2:$C$8)),"")</f>
        <v/>
      </c>
      <c r="O5906" s="2">
        <v>0</v>
      </c>
    </row>
    <row r="5907" spans="1:15" x14ac:dyDescent="0.3">
      <c r="A5907" t="s">
        <v>6053</v>
      </c>
      <c r="B5907" t="s">
        <v>8</v>
      </c>
      <c r="C5907" t="str">
        <f>_xlfn.XLOOKUP(Sales_Pipeline[[#This Row],[Sales_Agent]],Sales_Teams[Sales_Agent],Sales_Teams[Manager])</f>
        <v>Dustin Brinkmann</v>
      </c>
      <c r="D5907" t="str">
        <f>_xlfn.XLOOKUP(Sales_Pipeline[[#This Row],[Manager]],Sales_Teams[Manager],Sales_Teams[Regional_Office])</f>
        <v>Central</v>
      </c>
      <c r="E5907" t="s">
        <v>61</v>
      </c>
      <c r="F5907" t="s">
        <v>256</v>
      </c>
      <c r="G5907" t="str">
        <f>IFERROR(_xlfn.XLOOKUP(Sales_Pipeline[[#This Row],[Account]],Accounts!$A$2:$A$86,Accounts!$F$2:$F$86),"")</f>
        <v>United States</v>
      </c>
      <c r="H5907" t="s">
        <v>77</v>
      </c>
      <c r="I5907" s="3">
        <v>42960</v>
      </c>
      <c r="K5907" s="8" t="str">
        <f>IF(Sales_Pipeline[[#This Row],[Close_Date]]="","",TEXT(Sales_Pipeline[[#This Row],[Close_Date]],"ddd"))</f>
        <v/>
      </c>
      <c r="L5907" s="8" t="str">
        <f>IF(Sales_Pipeline[[#This Row],[Close_Date]]="","",TEXT(Sales_Pipeline[[#This Row],[Close_Date]],"mmm"))</f>
        <v/>
      </c>
      <c r="M5907" s="8" t="str">
        <f>IF(Sales_Pipeline[[#This Row],[Close_Date]]="","","Q"&amp;ROUNDUP(MONTH(Sales_Pipeline[[#This Row],[Close_Date]])/3,0))</f>
        <v/>
      </c>
      <c r="N5907" s="2" t="str" cm="1">
        <f t="array" ref="N5907">IFERROR(_xlfn.IFS(Sales_Pipeline[[#This Row],[Deal_Stage]]="Won",_xlfn.XLOOKUP(Sales_Pipeline[[#This Row],[Product]],Products!$A$2:$A$8,Products!$C$2:$C$8),Sales_Pipeline[[#This Row],[Deal_Stage]]="Lost",_xlfn.XLOOKUP(Sales_Pipeline[[#This Row],[Product]],Products!$A$2:$A$8,Products!$C$2:$C$8)),"")</f>
        <v/>
      </c>
      <c r="O5907" s="2">
        <v>0</v>
      </c>
    </row>
    <row r="5908" spans="1:15" x14ac:dyDescent="0.3">
      <c r="A5908" t="s">
        <v>6054</v>
      </c>
      <c r="B5908" t="s">
        <v>37</v>
      </c>
      <c r="C5908" t="str">
        <f>_xlfn.XLOOKUP(Sales_Pipeline[[#This Row],[Sales_Agent]],Sales_Teams[Sales_Agent],Sales_Teams[Manager])</f>
        <v>Celia Rouche</v>
      </c>
      <c r="D5908" t="str">
        <f>_xlfn.XLOOKUP(Sales_Pipeline[[#This Row],[Manager]],Sales_Teams[Manager],Sales_Teams[Regional_Office])</f>
        <v>West</v>
      </c>
      <c r="E5908" t="s">
        <v>76</v>
      </c>
      <c r="G5908" t="str">
        <f>IFERROR(_xlfn.XLOOKUP(Sales_Pipeline[[#This Row],[Account]],Accounts!$A$2:$A$86,Accounts!$F$2:$F$86),"")</f>
        <v/>
      </c>
      <c r="H5908" t="s">
        <v>77</v>
      </c>
      <c r="I5908" s="3">
        <v>42960</v>
      </c>
      <c r="K5908" s="8" t="str">
        <f>IF(Sales_Pipeline[[#This Row],[Close_Date]]="","",TEXT(Sales_Pipeline[[#This Row],[Close_Date]],"ddd"))</f>
        <v/>
      </c>
      <c r="L5908" s="8" t="str">
        <f>IF(Sales_Pipeline[[#This Row],[Close_Date]]="","",TEXT(Sales_Pipeline[[#This Row],[Close_Date]],"mmm"))</f>
        <v/>
      </c>
      <c r="M5908" s="8" t="str">
        <f>IF(Sales_Pipeline[[#This Row],[Close_Date]]="","","Q"&amp;ROUNDUP(MONTH(Sales_Pipeline[[#This Row],[Close_Date]])/3,0))</f>
        <v/>
      </c>
      <c r="N5908" s="2" t="str" cm="1">
        <f t="array" ref="N5908">IFERROR(_xlfn.IFS(Sales_Pipeline[[#This Row],[Deal_Stage]]="Won",_xlfn.XLOOKUP(Sales_Pipeline[[#This Row],[Product]],Products!$A$2:$A$8,Products!$C$2:$C$8),Sales_Pipeline[[#This Row],[Deal_Stage]]="Lost",_xlfn.XLOOKUP(Sales_Pipeline[[#This Row],[Product]],Products!$A$2:$A$8,Products!$C$2:$C$8)),"")</f>
        <v/>
      </c>
      <c r="O5908" s="2">
        <v>0</v>
      </c>
    </row>
    <row r="5909" spans="1:15" x14ac:dyDescent="0.3">
      <c r="A5909" t="s">
        <v>6055</v>
      </c>
      <c r="B5909" t="s">
        <v>37</v>
      </c>
      <c r="C5909" t="str">
        <f>_xlfn.XLOOKUP(Sales_Pipeline[[#This Row],[Sales_Agent]],Sales_Teams[Sales_Agent],Sales_Teams[Manager])</f>
        <v>Celia Rouche</v>
      </c>
      <c r="D5909" t="str">
        <f>_xlfn.XLOOKUP(Sales_Pipeline[[#This Row],[Manager]],Sales_Teams[Manager],Sales_Teams[Regional_Office])</f>
        <v>West</v>
      </c>
      <c r="E5909" t="s">
        <v>84</v>
      </c>
      <c r="F5909" t="s">
        <v>100</v>
      </c>
      <c r="G5909" t="str">
        <f>IFERROR(_xlfn.XLOOKUP(Sales_Pipeline[[#This Row],[Account]],Accounts!$A$2:$A$86,Accounts!$F$2:$F$86),"")</f>
        <v>United States</v>
      </c>
      <c r="H5909" t="s">
        <v>82</v>
      </c>
      <c r="I5909" s="3">
        <v>42960</v>
      </c>
      <c r="J5909" s="3">
        <v>43057</v>
      </c>
      <c r="K5909" s="8" t="str">
        <f>IF(Sales_Pipeline[[#This Row],[Close_Date]]="","",TEXT(Sales_Pipeline[[#This Row],[Close_Date]],"ddd"))</f>
        <v>Sat</v>
      </c>
      <c r="L5909" s="8" t="str">
        <f>IF(Sales_Pipeline[[#This Row],[Close_Date]]="","",TEXT(Sales_Pipeline[[#This Row],[Close_Date]],"mmm"))</f>
        <v>Nov</v>
      </c>
      <c r="M5909" s="8" t="str">
        <f>IF(Sales_Pipeline[[#This Row],[Close_Date]]="","","Q"&amp;ROUNDUP(MONTH(Sales_Pipeline[[#This Row],[Close_Date]])/3,0))</f>
        <v>Q4</v>
      </c>
      <c r="N5909" s="2" cm="1">
        <f t="array" ref="N5909">IFERROR(_xlfn.IFS(Sales_Pipeline[[#This Row],[Deal_Stage]]="Won",_xlfn.XLOOKUP(Sales_Pipeline[[#This Row],[Product]],Products!$A$2:$A$8,Products!$C$2:$C$8),Sales_Pipeline[[#This Row],[Deal_Stage]]="Lost",_xlfn.XLOOKUP(Sales_Pipeline[[#This Row],[Product]],Products!$A$2:$A$8,Products!$C$2:$C$8)),"")</f>
        <v>5482</v>
      </c>
      <c r="O5909" s="2">
        <v>0</v>
      </c>
    </row>
    <row r="5910" spans="1:15" x14ac:dyDescent="0.3">
      <c r="A5910" t="s">
        <v>6056</v>
      </c>
      <c r="B5910" t="s">
        <v>37</v>
      </c>
      <c r="C5910" t="str">
        <f>_xlfn.XLOOKUP(Sales_Pipeline[[#This Row],[Sales_Agent]],Sales_Teams[Sales_Agent],Sales_Teams[Manager])</f>
        <v>Celia Rouche</v>
      </c>
      <c r="D5910" t="str">
        <f>_xlfn.XLOOKUP(Sales_Pipeline[[#This Row],[Manager]],Sales_Teams[Manager],Sales_Teams[Regional_Office])</f>
        <v>West</v>
      </c>
      <c r="E5910" t="s">
        <v>8953</v>
      </c>
      <c r="F5910" t="s">
        <v>166</v>
      </c>
      <c r="G5910" t="str">
        <f>IFERROR(_xlfn.XLOOKUP(Sales_Pipeline[[#This Row],[Account]],Accounts!$A$2:$A$86,Accounts!$F$2:$F$86),"")</f>
        <v>United States</v>
      </c>
      <c r="H5910" t="s">
        <v>82</v>
      </c>
      <c r="I5910" s="3">
        <v>42960</v>
      </c>
      <c r="J5910" s="3">
        <v>42968</v>
      </c>
      <c r="K5910" s="8" t="str">
        <f>IF(Sales_Pipeline[[#This Row],[Close_Date]]="","",TEXT(Sales_Pipeline[[#This Row],[Close_Date]],"ddd"))</f>
        <v>Mon</v>
      </c>
      <c r="L5910" s="8" t="str">
        <f>IF(Sales_Pipeline[[#This Row],[Close_Date]]="","",TEXT(Sales_Pipeline[[#This Row],[Close_Date]],"mmm"))</f>
        <v>Aug</v>
      </c>
      <c r="M5910" s="8" t="str">
        <f>IF(Sales_Pipeline[[#This Row],[Close_Date]]="","","Q"&amp;ROUNDUP(MONTH(Sales_Pipeline[[#This Row],[Close_Date]])/3,0))</f>
        <v>Q3</v>
      </c>
      <c r="N5910" s="2" cm="1">
        <f t="array" ref="N5910">IFERROR(_xlfn.IFS(Sales_Pipeline[[#This Row],[Deal_Stage]]="Won",_xlfn.XLOOKUP(Sales_Pipeline[[#This Row],[Product]],Products!$A$2:$A$8,Products!$C$2:$C$8),Sales_Pipeline[[#This Row],[Deal_Stage]]="Lost",_xlfn.XLOOKUP(Sales_Pipeline[[#This Row],[Product]],Products!$A$2:$A$8,Products!$C$2:$C$8)),"")</f>
        <v>4821</v>
      </c>
      <c r="O5910" s="2">
        <v>0</v>
      </c>
    </row>
    <row r="5911" spans="1:15" x14ac:dyDescent="0.3">
      <c r="A5911" t="s">
        <v>6057</v>
      </c>
      <c r="B5911" t="s">
        <v>37</v>
      </c>
      <c r="C5911" t="str">
        <f>_xlfn.XLOOKUP(Sales_Pipeline[[#This Row],[Sales_Agent]],Sales_Teams[Sales_Agent],Sales_Teams[Manager])</f>
        <v>Celia Rouche</v>
      </c>
      <c r="D5911" t="str">
        <f>_xlfn.XLOOKUP(Sales_Pipeline[[#This Row],[Manager]],Sales_Teams[Manager],Sales_Teams[Regional_Office])</f>
        <v>West</v>
      </c>
      <c r="E5911" t="s">
        <v>8953</v>
      </c>
      <c r="F5911" t="s">
        <v>107</v>
      </c>
      <c r="G5911" t="str">
        <f>IFERROR(_xlfn.XLOOKUP(Sales_Pipeline[[#This Row],[Account]],Accounts!$A$2:$A$86,Accounts!$F$2:$F$86),"")</f>
        <v>United States</v>
      </c>
      <c r="H5911" t="s">
        <v>57</v>
      </c>
      <c r="I5911" s="3">
        <v>42960</v>
      </c>
      <c r="J5911" s="3">
        <v>43067</v>
      </c>
      <c r="K5911" s="8" t="str">
        <f>IF(Sales_Pipeline[[#This Row],[Close_Date]]="","",TEXT(Sales_Pipeline[[#This Row],[Close_Date]],"ddd"))</f>
        <v>Tue</v>
      </c>
      <c r="L5911" s="8" t="str">
        <f>IF(Sales_Pipeline[[#This Row],[Close_Date]]="","",TEXT(Sales_Pipeline[[#This Row],[Close_Date]],"mmm"))</f>
        <v>Nov</v>
      </c>
      <c r="M5911" s="8" t="str">
        <f>IF(Sales_Pipeline[[#This Row],[Close_Date]]="","","Q"&amp;ROUNDUP(MONTH(Sales_Pipeline[[#This Row],[Close_Date]])/3,0))</f>
        <v>Q4</v>
      </c>
      <c r="N5911" s="2" cm="1">
        <f t="array" ref="N5911">IFERROR(_xlfn.IFS(Sales_Pipeline[[#This Row],[Deal_Stage]]="Won",_xlfn.XLOOKUP(Sales_Pipeline[[#This Row],[Product]],Products!$A$2:$A$8,Products!$C$2:$C$8),Sales_Pipeline[[#This Row],[Deal_Stage]]="Lost",_xlfn.XLOOKUP(Sales_Pipeline[[#This Row],[Product]],Products!$A$2:$A$8,Products!$C$2:$C$8)),"")</f>
        <v>4821</v>
      </c>
      <c r="O5911" s="2">
        <v>5540</v>
      </c>
    </row>
    <row r="5912" spans="1:15" x14ac:dyDescent="0.3">
      <c r="A5912" t="s">
        <v>6058</v>
      </c>
      <c r="B5912" t="s">
        <v>12</v>
      </c>
      <c r="C5912" t="str">
        <f>_xlfn.XLOOKUP(Sales_Pipeline[[#This Row],[Sales_Agent]],Sales_Teams[Sales_Agent],Sales_Teams[Manager])</f>
        <v>Melvin Marxen</v>
      </c>
      <c r="D5912" t="str">
        <f>_xlfn.XLOOKUP(Sales_Pipeline[[#This Row],[Manager]],Sales_Teams[Manager],Sales_Teams[Regional_Office])</f>
        <v>Central</v>
      </c>
      <c r="E5912" t="s">
        <v>55</v>
      </c>
      <c r="G5912" t="str">
        <f>IFERROR(_xlfn.XLOOKUP(Sales_Pipeline[[#This Row],[Account]],Accounts!$A$2:$A$86,Accounts!$F$2:$F$86),"")</f>
        <v/>
      </c>
      <c r="H5912" t="s">
        <v>77</v>
      </c>
      <c r="I5912" s="3">
        <v>42960</v>
      </c>
      <c r="K5912" s="8" t="str">
        <f>IF(Sales_Pipeline[[#This Row],[Close_Date]]="","",TEXT(Sales_Pipeline[[#This Row],[Close_Date]],"ddd"))</f>
        <v/>
      </c>
      <c r="L5912" s="8" t="str">
        <f>IF(Sales_Pipeline[[#This Row],[Close_Date]]="","",TEXT(Sales_Pipeline[[#This Row],[Close_Date]],"mmm"))</f>
        <v/>
      </c>
      <c r="M5912" s="8" t="str">
        <f>IF(Sales_Pipeline[[#This Row],[Close_Date]]="","","Q"&amp;ROUNDUP(MONTH(Sales_Pipeline[[#This Row],[Close_Date]])/3,0))</f>
        <v/>
      </c>
      <c r="N5912" s="2" t="str" cm="1">
        <f t="array" ref="N5912">IFERROR(_xlfn.IFS(Sales_Pipeline[[#This Row],[Deal_Stage]]="Won",_xlfn.XLOOKUP(Sales_Pipeline[[#This Row],[Product]],Products!$A$2:$A$8,Products!$C$2:$C$8),Sales_Pipeline[[#This Row],[Deal_Stage]]="Lost",_xlfn.XLOOKUP(Sales_Pipeline[[#This Row],[Product]],Products!$A$2:$A$8,Products!$C$2:$C$8)),"")</f>
        <v/>
      </c>
      <c r="O5912" s="2">
        <v>0</v>
      </c>
    </row>
    <row r="5913" spans="1:15" x14ac:dyDescent="0.3">
      <c r="A5913" t="s">
        <v>6059</v>
      </c>
      <c r="B5913" t="s">
        <v>12</v>
      </c>
      <c r="C5913" t="str">
        <f>_xlfn.XLOOKUP(Sales_Pipeline[[#This Row],[Sales_Agent]],Sales_Teams[Sales_Agent],Sales_Teams[Manager])</f>
        <v>Melvin Marxen</v>
      </c>
      <c r="D5913" t="str">
        <f>_xlfn.XLOOKUP(Sales_Pipeline[[#This Row],[Manager]],Sales_Teams[Manager],Sales_Teams[Regional_Office])</f>
        <v>Central</v>
      </c>
      <c r="E5913" t="s">
        <v>8953</v>
      </c>
      <c r="G5913" t="str">
        <f>IFERROR(_xlfn.XLOOKUP(Sales_Pipeline[[#This Row],[Account]],Accounts!$A$2:$A$86,Accounts!$F$2:$F$86),"")</f>
        <v/>
      </c>
      <c r="H5913" t="s">
        <v>77</v>
      </c>
      <c r="I5913" s="3">
        <v>42960</v>
      </c>
      <c r="K5913" s="8" t="str">
        <f>IF(Sales_Pipeline[[#This Row],[Close_Date]]="","",TEXT(Sales_Pipeline[[#This Row],[Close_Date]],"ddd"))</f>
        <v/>
      </c>
      <c r="L5913" s="8" t="str">
        <f>IF(Sales_Pipeline[[#This Row],[Close_Date]]="","",TEXT(Sales_Pipeline[[#This Row],[Close_Date]],"mmm"))</f>
        <v/>
      </c>
      <c r="M5913" s="8" t="str">
        <f>IF(Sales_Pipeline[[#This Row],[Close_Date]]="","","Q"&amp;ROUNDUP(MONTH(Sales_Pipeline[[#This Row],[Close_Date]])/3,0))</f>
        <v/>
      </c>
      <c r="N5913" s="2" t="str" cm="1">
        <f t="array" ref="N5913">IFERROR(_xlfn.IFS(Sales_Pipeline[[#This Row],[Deal_Stage]]="Won",_xlfn.XLOOKUP(Sales_Pipeline[[#This Row],[Product]],Products!$A$2:$A$8,Products!$C$2:$C$8),Sales_Pipeline[[#This Row],[Deal_Stage]]="Lost",_xlfn.XLOOKUP(Sales_Pipeline[[#This Row],[Product]],Products!$A$2:$A$8,Products!$C$2:$C$8)),"")</f>
        <v/>
      </c>
      <c r="O5913" s="2">
        <v>0</v>
      </c>
    </row>
    <row r="5914" spans="1:15" x14ac:dyDescent="0.3">
      <c r="A5914" t="s">
        <v>6060</v>
      </c>
      <c r="B5914" t="s">
        <v>12</v>
      </c>
      <c r="C5914" t="str">
        <f>_xlfn.XLOOKUP(Sales_Pipeline[[#This Row],[Sales_Agent]],Sales_Teams[Sales_Agent],Sales_Teams[Manager])</f>
        <v>Melvin Marxen</v>
      </c>
      <c r="D5914" t="str">
        <f>_xlfn.XLOOKUP(Sales_Pipeline[[#This Row],[Manager]],Sales_Teams[Manager],Sales_Teams[Regional_Office])</f>
        <v>Central</v>
      </c>
      <c r="E5914" t="s">
        <v>61</v>
      </c>
      <c r="F5914" t="s">
        <v>136</v>
      </c>
      <c r="G5914" t="str">
        <f>IFERROR(_xlfn.XLOOKUP(Sales_Pipeline[[#This Row],[Account]],Accounts!$A$2:$A$86,Accounts!$F$2:$F$86),"")</f>
        <v>United States</v>
      </c>
      <c r="H5914" t="s">
        <v>82</v>
      </c>
      <c r="I5914" s="3">
        <v>42960</v>
      </c>
      <c r="J5914" s="3">
        <v>43064</v>
      </c>
      <c r="K5914" s="8" t="str">
        <f>IF(Sales_Pipeline[[#This Row],[Close_Date]]="","",TEXT(Sales_Pipeline[[#This Row],[Close_Date]],"ddd"))</f>
        <v>Sat</v>
      </c>
      <c r="L5914" s="8" t="str">
        <f>IF(Sales_Pipeline[[#This Row],[Close_Date]]="","",TEXT(Sales_Pipeline[[#This Row],[Close_Date]],"mmm"))</f>
        <v>Nov</v>
      </c>
      <c r="M5914" s="8" t="str">
        <f>IF(Sales_Pipeline[[#This Row],[Close_Date]]="","","Q"&amp;ROUNDUP(MONTH(Sales_Pipeline[[#This Row],[Close_Date]])/3,0))</f>
        <v>Q4</v>
      </c>
      <c r="N5914" s="2" cm="1">
        <f t="array" ref="N5914">IFERROR(_xlfn.IFS(Sales_Pipeline[[#This Row],[Deal_Stage]]="Won",_xlfn.XLOOKUP(Sales_Pipeline[[#This Row],[Product]],Products!$A$2:$A$8,Products!$C$2:$C$8),Sales_Pipeline[[#This Row],[Deal_Stage]]="Lost",_xlfn.XLOOKUP(Sales_Pipeline[[#This Row],[Product]],Products!$A$2:$A$8,Products!$C$2:$C$8)),"")</f>
        <v>55</v>
      </c>
      <c r="O5914" s="2">
        <v>0</v>
      </c>
    </row>
    <row r="5915" spans="1:15" x14ac:dyDescent="0.3">
      <c r="A5915" t="s">
        <v>6061</v>
      </c>
      <c r="B5915" t="s">
        <v>45</v>
      </c>
      <c r="C5915" t="str">
        <f>_xlfn.XLOOKUP(Sales_Pipeline[[#This Row],[Sales_Agent]],Sales_Teams[Sales_Agent],Sales_Teams[Manager])</f>
        <v>Summer Sewald</v>
      </c>
      <c r="D5915" t="str">
        <f>_xlfn.XLOOKUP(Sales_Pipeline[[#This Row],[Manager]],Sales_Teams[Manager],Sales_Teams[Regional_Office])</f>
        <v>West</v>
      </c>
      <c r="E5915" t="s">
        <v>61</v>
      </c>
      <c r="G5915" t="str">
        <f>IFERROR(_xlfn.XLOOKUP(Sales_Pipeline[[#This Row],[Account]],Accounts!$A$2:$A$86,Accounts!$F$2:$F$86),"")</f>
        <v/>
      </c>
      <c r="H5915" t="s">
        <v>77</v>
      </c>
      <c r="I5915" s="3">
        <v>42960</v>
      </c>
      <c r="K5915" s="8" t="str">
        <f>IF(Sales_Pipeline[[#This Row],[Close_Date]]="","",TEXT(Sales_Pipeline[[#This Row],[Close_Date]],"ddd"))</f>
        <v/>
      </c>
      <c r="L5915" s="8" t="str">
        <f>IF(Sales_Pipeline[[#This Row],[Close_Date]]="","",TEXT(Sales_Pipeline[[#This Row],[Close_Date]],"mmm"))</f>
        <v/>
      </c>
      <c r="M5915" s="8" t="str">
        <f>IF(Sales_Pipeline[[#This Row],[Close_Date]]="","","Q"&amp;ROUNDUP(MONTH(Sales_Pipeline[[#This Row],[Close_Date]])/3,0))</f>
        <v/>
      </c>
      <c r="N5915" s="2" t="str" cm="1">
        <f t="array" ref="N5915">IFERROR(_xlfn.IFS(Sales_Pipeline[[#This Row],[Deal_Stage]]="Won",_xlfn.XLOOKUP(Sales_Pipeline[[#This Row],[Product]],Products!$A$2:$A$8,Products!$C$2:$C$8),Sales_Pipeline[[#This Row],[Deal_Stage]]="Lost",_xlfn.XLOOKUP(Sales_Pipeline[[#This Row],[Product]],Products!$A$2:$A$8,Products!$C$2:$C$8)),"")</f>
        <v/>
      </c>
      <c r="O5915" s="2">
        <v>0</v>
      </c>
    </row>
    <row r="5916" spans="1:15" x14ac:dyDescent="0.3">
      <c r="A5916" t="s">
        <v>6062</v>
      </c>
      <c r="B5916" t="s">
        <v>45</v>
      </c>
      <c r="C5916" t="str">
        <f>_xlfn.XLOOKUP(Sales_Pipeline[[#This Row],[Sales_Agent]],Sales_Teams[Sales_Agent],Sales_Teams[Manager])</f>
        <v>Summer Sewald</v>
      </c>
      <c r="D5916" t="str">
        <f>_xlfn.XLOOKUP(Sales_Pipeline[[#This Row],[Manager]],Sales_Teams[Manager],Sales_Teams[Regional_Office])</f>
        <v>West</v>
      </c>
      <c r="E5916" t="s">
        <v>55</v>
      </c>
      <c r="F5916" t="s">
        <v>72</v>
      </c>
      <c r="G5916" t="str">
        <f>IFERROR(_xlfn.XLOOKUP(Sales_Pipeline[[#This Row],[Account]],Accounts!$A$2:$A$86,Accounts!$F$2:$F$86),"")</f>
        <v>United States</v>
      </c>
      <c r="H5916" t="s">
        <v>57</v>
      </c>
      <c r="I5916" s="3">
        <v>42960</v>
      </c>
      <c r="J5916" s="3">
        <v>42971</v>
      </c>
      <c r="K5916" s="8" t="str">
        <f>IF(Sales_Pipeline[[#This Row],[Close_Date]]="","",TEXT(Sales_Pipeline[[#This Row],[Close_Date]],"ddd"))</f>
        <v>Thu</v>
      </c>
      <c r="L5916" s="8" t="str">
        <f>IF(Sales_Pipeline[[#This Row],[Close_Date]]="","",TEXT(Sales_Pipeline[[#This Row],[Close_Date]],"mmm"))</f>
        <v>Aug</v>
      </c>
      <c r="M5916" s="8" t="str">
        <f>IF(Sales_Pipeline[[#This Row],[Close_Date]]="","","Q"&amp;ROUNDUP(MONTH(Sales_Pipeline[[#This Row],[Close_Date]])/3,0))</f>
        <v>Q3</v>
      </c>
      <c r="N5916" s="2" cm="1">
        <f t="array" ref="N5916">IFERROR(_xlfn.IFS(Sales_Pipeline[[#This Row],[Deal_Stage]]="Won",_xlfn.XLOOKUP(Sales_Pipeline[[#This Row],[Product]],Products!$A$2:$A$8,Products!$C$2:$C$8),Sales_Pipeline[[#This Row],[Deal_Stage]]="Lost",_xlfn.XLOOKUP(Sales_Pipeline[[#This Row],[Product]],Products!$A$2:$A$8,Products!$C$2:$C$8)),"")</f>
        <v>1096</v>
      </c>
      <c r="O5916" s="2">
        <v>1130</v>
      </c>
    </row>
    <row r="5917" spans="1:15" x14ac:dyDescent="0.3">
      <c r="A5917" t="s">
        <v>6063</v>
      </c>
      <c r="B5917" t="s">
        <v>9</v>
      </c>
      <c r="C5917" t="str">
        <f>_xlfn.XLOOKUP(Sales_Pipeline[[#This Row],[Sales_Agent]],Sales_Teams[Sales_Agent],Sales_Teams[Manager])</f>
        <v>Dustin Brinkmann</v>
      </c>
      <c r="D5917" t="str">
        <f>_xlfn.XLOOKUP(Sales_Pipeline[[#This Row],[Manager]],Sales_Teams[Manager],Sales_Teams[Regional_Office])</f>
        <v>Central</v>
      </c>
      <c r="E5917" t="s">
        <v>76</v>
      </c>
      <c r="G5917" t="str">
        <f>IFERROR(_xlfn.XLOOKUP(Sales_Pipeline[[#This Row],[Account]],Accounts!$A$2:$A$86,Accounts!$F$2:$F$86),"")</f>
        <v/>
      </c>
      <c r="H5917" t="s">
        <v>77</v>
      </c>
      <c r="I5917" s="3">
        <v>42960</v>
      </c>
      <c r="K5917" s="8" t="str">
        <f>IF(Sales_Pipeline[[#This Row],[Close_Date]]="","",TEXT(Sales_Pipeline[[#This Row],[Close_Date]],"ddd"))</f>
        <v/>
      </c>
      <c r="L5917" s="8" t="str">
        <f>IF(Sales_Pipeline[[#This Row],[Close_Date]]="","",TEXT(Sales_Pipeline[[#This Row],[Close_Date]],"mmm"))</f>
        <v/>
      </c>
      <c r="M5917" s="8" t="str">
        <f>IF(Sales_Pipeline[[#This Row],[Close_Date]]="","","Q"&amp;ROUNDUP(MONTH(Sales_Pipeline[[#This Row],[Close_Date]])/3,0))</f>
        <v/>
      </c>
      <c r="N5917" s="2" t="str" cm="1">
        <f t="array" ref="N5917">IFERROR(_xlfn.IFS(Sales_Pipeline[[#This Row],[Deal_Stage]]="Won",_xlfn.XLOOKUP(Sales_Pipeline[[#This Row],[Product]],Products!$A$2:$A$8,Products!$C$2:$C$8),Sales_Pipeline[[#This Row],[Deal_Stage]]="Lost",_xlfn.XLOOKUP(Sales_Pipeline[[#This Row],[Product]],Products!$A$2:$A$8,Products!$C$2:$C$8)),"")</f>
        <v/>
      </c>
      <c r="O5917" s="2">
        <v>0</v>
      </c>
    </row>
    <row r="5918" spans="1:15" x14ac:dyDescent="0.3">
      <c r="A5918" t="s">
        <v>6064</v>
      </c>
      <c r="B5918" t="s">
        <v>29</v>
      </c>
      <c r="C5918" t="str">
        <f>_xlfn.XLOOKUP(Sales_Pipeline[[#This Row],[Sales_Agent]],Sales_Teams[Sales_Agent],Sales_Teams[Manager])</f>
        <v>Rocco Neubert</v>
      </c>
      <c r="D5918" t="str">
        <f>_xlfn.XLOOKUP(Sales_Pipeline[[#This Row],[Manager]],Sales_Teams[Manager],Sales_Teams[Regional_Office])</f>
        <v>East</v>
      </c>
      <c r="E5918" t="s">
        <v>8953</v>
      </c>
      <c r="F5918" t="s">
        <v>116</v>
      </c>
      <c r="G5918" t="str">
        <f>IFERROR(_xlfn.XLOOKUP(Sales_Pipeline[[#This Row],[Account]],Accounts!$A$2:$A$86,Accounts!$F$2:$F$86),"")</f>
        <v>United States</v>
      </c>
      <c r="H5918" t="s">
        <v>57</v>
      </c>
      <c r="I5918" s="3">
        <v>42960</v>
      </c>
      <c r="J5918" s="3">
        <v>43041</v>
      </c>
      <c r="K5918" s="8" t="str">
        <f>IF(Sales_Pipeline[[#This Row],[Close_Date]]="","",TEXT(Sales_Pipeline[[#This Row],[Close_Date]],"ddd"))</f>
        <v>Thu</v>
      </c>
      <c r="L5918" s="8" t="str">
        <f>IF(Sales_Pipeline[[#This Row],[Close_Date]]="","",TEXT(Sales_Pipeline[[#This Row],[Close_Date]],"mmm"))</f>
        <v>Nov</v>
      </c>
      <c r="M5918" s="8" t="str">
        <f>IF(Sales_Pipeline[[#This Row],[Close_Date]]="","","Q"&amp;ROUNDUP(MONTH(Sales_Pipeline[[#This Row],[Close_Date]])/3,0))</f>
        <v>Q4</v>
      </c>
      <c r="N5918" s="2" cm="1">
        <f t="array" ref="N5918">IFERROR(_xlfn.IFS(Sales_Pipeline[[#This Row],[Deal_Stage]]="Won",_xlfn.XLOOKUP(Sales_Pipeline[[#This Row],[Product]],Products!$A$2:$A$8,Products!$C$2:$C$8),Sales_Pipeline[[#This Row],[Deal_Stage]]="Lost",_xlfn.XLOOKUP(Sales_Pipeline[[#This Row],[Product]],Products!$A$2:$A$8,Products!$C$2:$C$8)),"")</f>
        <v>4821</v>
      </c>
      <c r="O5918" s="2">
        <v>4743</v>
      </c>
    </row>
    <row r="5919" spans="1:15" x14ac:dyDescent="0.3">
      <c r="A5919" t="s">
        <v>6065</v>
      </c>
      <c r="B5919" t="s">
        <v>29</v>
      </c>
      <c r="C5919" t="str">
        <f>_xlfn.XLOOKUP(Sales_Pipeline[[#This Row],[Sales_Agent]],Sales_Teams[Sales_Agent],Sales_Teams[Manager])</f>
        <v>Rocco Neubert</v>
      </c>
      <c r="D5919" t="str">
        <f>_xlfn.XLOOKUP(Sales_Pipeline[[#This Row],[Manager]],Sales_Teams[Manager],Sales_Teams[Regional_Office])</f>
        <v>East</v>
      </c>
      <c r="E5919" t="s">
        <v>76</v>
      </c>
      <c r="F5919" t="s">
        <v>231</v>
      </c>
      <c r="G5919" t="str">
        <f>IFERROR(_xlfn.XLOOKUP(Sales_Pipeline[[#This Row],[Account]],Accounts!$A$2:$A$86,Accounts!$F$2:$F$86),"")</f>
        <v>United States</v>
      </c>
      <c r="H5919" t="s">
        <v>57</v>
      </c>
      <c r="I5919" s="3">
        <v>42960</v>
      </c>
      <c r="J5919" s="3">
        <v>42976</v>
      </c>
      <c r="K5919" s="8" t="str">
        <f>IF(Sales_Pipeline[[#This Row],[Close_Date]]="","",TEXT(Sales_Pipeline[[#This Row],[Close_Date]],"ddd"))</f>
        <v>Tue</v>
      </c>
      <c r="L5919" s="8" t="str">
        <f>IF(Sales_Pipeline[[#This Row],[Close_Date]]="","",TEXT(Sales_Pipeline[[#This Row],[Close_Date]],"mmm"))</f>
        <v>Aug</v>
      </c>
      <c r="M5919" s="8" t="str">
        <f>IF(Sales_Pipeline[[#This Row],[Close_Date]]="","","Q"&amp;ROUNDUP(MONTH(Sales_Pipeline[[#This Row],[Close_Date]])/3,0))</f>
        <v>Q3</v>
      </c>
      <c r="N5919" s="2" cm="1">
        <f t="array" ref="N5919">IFERROR(_xlfn.IFS(Sales_Pipeline[[#This Row],[Deal_Stage]]="Won",_xlfn.XLOOKUP(Sales_Pipeline[[#This Row],[Product]],Products!$A$2:$A$8,Products!$C$2:$C$8),Sales_Pipeline[[#This Row],[Deal_Stage]]="Lost",_xlfn.XLOOKUP(Sales_Pipeline[[#This Row],[Product]],Products!$A$2:$A$8,Products!$C$2:$C$8)),"")</f>
        <v>3393</v>
      </c>
      <c r="O5919" s="2">
        <v>3732</v>
      </c>
    </row>
    <row r="5920" spans="1:15" x14ac:dyDescent="0.3">
      <c r="A5920" t="s">
        <v>6066</v>
      </c>
      <c r="B5920" t="s">
        <v>32</v>
      </c>
      <c r="C5920" t="str">
        <f>_xlfn.XLOOKUP(Sales_Pipeline[[#This Row],[Sales_Agent]],Sales_Teams[Sales_Agent],Sales_Teams[Manager])</f>
        <v>Celia Rouche</v>
      </c>
      <c r="D5920" t="str">
        <f>_xlfn.XLOOKUP(Sales_Pipeline[[#This Row],[Manager]],Sales_Teams[Manager],Sales_Teams[Regional_Office])</f>
        <v>West</v>
      </c>
      <c r="E5920" t="s">
        <v>61</v>
      </c>
      <c r="F5920" t="s">
        <v>89</v>
      </c>
      <c r="G5920" t="str">
        <f>IFERROR(_xlfn.XLOOKUP(Sales_Pipeline[[#This Row],[Account]],Accounts!$A$2:$A$86,Accounts!$F$2:$F$86),"")</f>
        <v>United States</v>
      </c>
      <c r="H5920" t="s">
        <v>57</v>
      </c>
      <c r="I5920" s="3">
        <v>42960</v>
      </c>
      <c r="J5920" s="3">
        <v>43065</v>
      </c>
      <c r="K5920" s="8" t="str">
        <f>IF(Sales_Pipeline[[#This Row],[Close_Date]]="","",TEXT(Sales_Pipeline[[#This Row],[Close_Date]],"ddd"))</f>
        <v>Sun</v>
      </c>
      <c r="L5920" s="8" t="str">
        <f>IF(Sales_Pipeline[[#This Row],[Close_Date]]="","",TEXT(Sales_Pipeline[[#This Row],[Close_Date]],"mmm"))</f>
        <v>Nov</v>
      </c>
      <c r="M5920" s="8" t="str">
        <f>IF(Sales_Pipeline[[#This Row],[Close_Date]]="","","Q"&amp;ROUNDUP(MONTH(Sales_Pipeline[[#This Row],[Close_Date]])/3,0))</f>
        <v>Q4</v>
      </c>
      <c r="N5920" s="2" cm="1">
        <f t="array" ref="N5920">IFERROR(_xlfn.IFS(Sales_Pipeline[[#This Row],[Deal_Stage]]="Won",_xlfn.XLOOKUP(Sales_Pipeline[[#This Row],[Product]],Products!$A$2:$A$8,Products!$C$2:$C$8),Sales_Pipeline[[#This Row],[Deal_Stage]]="Lost",_xlfn.XLOOKUP(Sales_Pipeline[[#This Row],[Product]],Products!$A$2:$A$8,Products!$C$2:$C$8)),"")</f>
        <v>55</v>
      </c>
      <c r="O5920" s="2">
        <v>59</v>
      </c>
    </row>
    <row r="5921" spans="1:15" x14ac:dyDescent="0.3">
      <c r="A5921" t="s">
        <v>6067</v>
      </c>
      <c r="B5921" t="s">
        <v>44</v>
      </c>
      <c r="C5921" t="str">
        <f>_xlfn.XLOOKUP(Sales_Pipeline[[#This Row],[Sales_Agent]],Sales_Teams[Sales_Agent],Sales_Teams[Manager])</f>
        <v>Summer Sewald</v>
      </c>
      <c r="D5921" t="str">
        <f>_xlfn.XLOOKUP(Sales_Pipeline[[#This Row],[Manager]],Sales_Teams[Manager],Sales_Teams[Regional_Office])</f>
        <v>West</v>
      </c>
      <c r="E5921" t="s">
        <v>8953</v>
      </c>
      <c r="F5921" t="s">
        <v>166</v>
      </c>
      <c r="G5921" t="str">
        <f>IFERROR(_xlfn.XLOOKUP(Sales_Pipeline[[#This Row],[Account]],Accounts!$A$2:$A$86,Accounts!$F$2:$F$86),"")</f>
        <v>United States</v>
      </c>
      <c r="H5921" t="s">
        <v>82</v>
      </c>
      <c r="I5921" s="3">
        <v>42960</v>
      </c>
      <c r="J5921" s="3">
        <v>43046</v>
      </c>
      <c r="K5921" s="8" t="str">
        <f>IF(Sales_Pipeline[[#This Row],[Close_Date]]="","",TEXT(Sales_Pipeline[[#This Row],[Close_Date]],"ddd"))</f>
        <v>Tue</v>
      </c>
      <c r="L5921" s="8" t="str">
        <f>IF(Sales_Pipeline[[#This Row],[Close_Date]]="","",TEXT(Sales_Pipeline[[#This Row],[Close_Date]],"mmm"))</f>
        <v>Nov</v>
      </c>
      <c r="M5921" s="8" t="str">
        <f>IF(Sales_Pipeline[[#This Row],[Close_Date]]="","","Q"&amp;ROUNDUP(MONTH(Sales_Pipeline[[#This Row],[Close_Date]])/3,0))</f>
        <v>Q4</v>
      </c>
      <c r="N5921" s="2" cm="1">
        <f t="array" ref="N5921">IFERROR(_xlfn.IFS(Sales_Pipeline[[#This Row],[Deal_Stage]]="Won",_xlfn.XLOOKUP(Sales_Pipeline[[#This Row],[Product]],Products!$A$2:$A$8,Products!$C$2:$C$8),Sales_Pipeline[[#This Row],[Deal_Stage]]="Lost",_xlfn.XLOOKUP(Sales_Pipeline[[#This Row],[Product]],Products!$A$2:$A$8,Products!$C$2:$C$8)),"")</f>
        <v>4821</v>
      </c>
      <c r="O5921" s="2">
        <v>0</v>
      </c>
    </row>
    <row r="5922" spans="1:15" x14ac:dyDescent="0.3">
      <c r="A5922" t="s">
        <v>6068</v>
      </c>
      <c r="B5922" t="s">
        <v>44</v>
      </c>
      <c r="C5922" t="str">
        <f>_xlfn.XLOOKUP(Sales_Pipeline[[#This Row],[Sales_Agent]],Sales_Teams[Sales_Agent],Sales_Teams[Manager])</f>
        <v>Summer Sewald</v>
      </c>
      <c r="D5922" t="str">
        <f>_xlfn.XLOOKUP(Sales_Pipeline[[#This Row],[Manager]],Sales_Teams[Manager],Sales_Teams[Regional_Office])</f>
        <v>West</v>
      </c>
      <c r="E5922" t="s">
        <v>63</v>
      </c>
      <c r="F5922" t="s">
        <v>216</v>
      </c>
      <c r="G5922" t="str">
        <f>IFERROR(_xlfn.XLOOKUP(Sales_Pipeline[[#This Row],[Account]],Accounts!$A$2:$A$86,Accounts!$F$2:$F$86),"")</f>
        <v>United States</v>
      </c>
      <c r="H5922" t="s">
        <v>57</v>
      </c>
      <c r="I5922" s="3">
        <v>42960</v>
      </c>
      <c r="J5922" s="3">
        <v>43054</v>
      </c>
      <c r="K5922" s="8" t="str">
        <f>IF(Sales_Pipeline[[#This Row],[Close_Date]]="","",TEXT(Sales_Pipeline[[#This Row],[Close_Date]],"ddd"))</f>
        <v>Wed</v>
      </c>
      <c r="L5922" s="8" t="str">
        <f>IF(Sales_Pipeline[[#This Row],[Close_Date]]="","",TEXT(Sales_Pipeline[[#This Row],[Close_Date]],"mmm"))</f>
        <v>Nov</v>
      </c>
      <c r="M5922" s="8" t="str">
        <f>IF(Sales_Pipeline[[#This Row],[Close_Date]]="","","Q"&amp;ROUNDUP(MONTH(Sales_Pipeline[[#This Row],[Close_Date]])/3,0))</f>
        <v>Q4</v>
      </c>
      <c r="N5922" s="2" cm="1">
        <f t="array" ref="N5922">IFERROR(_xlfn.IFS(Sales_Pipeline[[#This Row],[Deal_Stage]]="Won",_xlfn.XLOOKUP(Sales_Pipeline[[#This Row],[Product]],Products!$A$2:$A$8,Products!$C$2:$C$8),Sales_Pipeline[[#This Row],[Deal_Stage]]="Lost",_xlfn.XLOOKUP(Sales_Pipeline[[#This Row],[Product]],Products!$A$2:$A$8,Products!$C$2:$C$8)),"")</f>
        <v>550</v>
      </c>
      <c r="O5922" s="2">
        <v>510</v>
      </c>
    </row>
    <row r="5923" spans="1:15" x14ac:dyDescent="0.3">
      <c r="A5923" t="s">
        <v>6069</v>
      </c>
      <c r="B5923" t="s">
        <v>3</v>
      </c>
      <c r="C5923" t="str">
        <f>_xlfn.XLOOKUP(Sales_Pipeline[[#This Row],[Sales_Agent]],Sales_Teams[Sales_Agent],Sales_Teams[Manager])</f>
        <v>Dustin Brinkmann</v>
      </c>
      <c r="D5923" t="str">
        <f>_xlfn.XLOOKUP(Sales_Pipeline[[#This Row],[Manager]],Sales_Teams[Manager],Sales_Teams[Regional_Office])</f>
        <v>Central</v>
      </c>
      <c r="E5923" t="s">
        <v>55</v>
      </c>
      <c r="G5923" t="str">
        <f>IFERROR(_xlfn.XLOOKUP(Sales_Pipeline[[#This Row],[Account]],Accounts!$A$2:$A$86,Accounts!$F$2:$F$86),"")</f>
        <v/>
      </c>
      <c r="H5923" t="s">
        <v>77</v>
      </c>
      <c r="I5923" s="3">
        <v>42961</v>
      </c>
      <c r="K5923" s="8" t="str">
        <f>IF(Sales_Pipeline[[#This Row],[Close_Date]]="","",TEXT(Sales_Pipeline[[#This Row],[Close_Date]],"ddd"))</f>
        <v/>
      </c>
      <c r="L5923" s="8" t="str">
        <f>IF(Sales_Pipeline[[#This Row],[Close_Date]]="","",TEXT(Sales_Pipeline[[#This Row],[Close_Date]],"mmm"))</f>
        <v/>
      </c>
      <c r="M5923" s="8" t="str">
        <f>IF(Sales_Pipeline[[#This Row],[Close_Date]]="","","Q"&amp;ROUNDUP(MONTH(Sales_Pipeline[[#This Row],[Close_Date]])/3,0))</f>
        <v/>
      </c>
      <c r="N5923" s="2" t="str" cm="1">
        <f t="array" ref="N5923">IFERROR(_xlfn.IFS(Sales_Pipeline[[#This Row],[Deal_Stage]]="Won",_xlfn.XLOOKUP(Sales_Pipeline[[#This Row],[Product]],Products!$A$2:$A$8,Products!$C$2:$C$8),Sales_Pipeline[[#This Row],[Deal_Stage]]="Lost",_xlfn.XLOOKUP(Sales_Pipeline[[#This Row],[Product]],Products!$A$2:$A$8,Products!$C$2:$C$8)),"")</f>
        <v/>
      </c>
      <c r="O5923" s="2">
        <v>0</v>
      </c>
    </row>
    <row r="5924" spans="1:15" x14ac:dyDescent="0.3">
      <c r="A5924" t="s">
        <v>6070</v>
      </c>
      <c r="B5924" t="s">
        <v>3</v>
      </c>
      <c r="C5924" t="str">
        <f>_xlfn.XLOOKUP(Sales_Pipeline[[#This Row],[Sales_Agent]],Sales_Teams[Sales_Agent],Sales_Teams[Manager])</f>
        <v>Dustin Brinkmann</v>
      </c>
      <c r="D5924" t="str">
        <f>_xlfn.XLOOKUP(Sales_Pipeline[[#This Row],[Manager]],Sales_Teams[Manager],Sales_Teams[Regional_Office])</f>
        <v>Central</v>
      </c>
      <c r="E5924" t="s">
        <v>84</v>
      </c>
      <c r="F5924" t="s">
        <v>79</v>
      </c>
      <c r="G5924" t="str">
        <f>IFERROR(_xlfn.XLOOKUP(Sales_Pipeline[[#This Row],[Account]],Accounts!$A$2:$A$86,Accounts!$F$2:$F$86),"")</f>
        <v>Philipines</v>
      </c>
      <c r="H5924" t="s">
        <v>77</v>
      </c>
      <c r="I5924" s="3">
        <v>42961</v>
      </c>
      <c r="K5924" s="8" t="str">
        <f>IF(Sales_Pipeline[[#This Row],[Close_Date]]="","",TEXT(Sales_Pipeline[[#This Row],[Close_Date]],"ddd"))</f>
        <v/>
      </c>
      <c r="L5924" s="8" t="str">
        <f>IF(Sales_Pipeline[[#This Row],[Close_Date]]="","",TEXT(Sales_Pipeline[[#This Row],[Close_Date]],"mmm"))</f>
        <v/>
      </c>
      <c r="M5924" s="8" t="str">
        <f>IF(Sales_Pipeline[[#This Row],[Close_Date]]="","","Q"&amp;ROUNDUP(MONTH(Sales_Pipeline[[#This Row],[Close_Date]])/3,0))</f>
        <v/>
      </c>
      <c r="N5924" s="2" t="str" cm="1">
        <f t="array" ref="N5924">IFERROR(_xlfn.IFS(Sales_Pipeline[[#This Row],[Deal_Stage]]="Won",_xlfn.XLOOKUP(Sales_Pipeline[[#This Row],[Product]],Products!$A$2:$A$8,Products!$C$2:$C$8),Sales_Pipeline[[#This Row],[Deal_Stage]]="Lost",_xlfn.XLOOKUP(Sales_Pipeline[[#This Row],[Product]],Products!$A$2:$A$8,Products!$C$2:$C$8)),"")</f>
        <v/>
      </c>
      <c r="O5924" s="2">
        <v>0</v>
      </c>
    </row>
    <row r="5925" spans="1:15" x14ac:dyDescent="0.3">
      <c r="A5925" t="s">
        <v>6071</v>
      </c>
      <c r="B5925" t="s">
        <v>3</v>
      </c>
      <c r="C5925" t="str">
        <f>_xlfn.XLOOKUP(Sales_Pipeline[[#This Row],[Sales_Agent]],Sales_Teams[Sales_Agent],Sales_Teams[Manager])</f>
        <v>Dustin Brinkmann</v>
      </c>
      <c r="D5925" t="str">
        <f>_xlfn.XLOOKUP(Sales_Pipeline[[#This Row],[Manager]],Sales_Teams[Manager],Sales_Teams[Regional_Office])</f>
        <v>Central</v>
      </c>
      <c r="E5925" t="s">
        <v>61</v>
      </c>
      <c r="G5925" t="str">
        <f>IFERROR(_xlfn.XLOOKUP(Sales_Pipeline[[#This Row],[Account]],Accounts!$A$2:$A$86,Accounts!$F$2:$F$86),"")</f>
        <v/>
      </c>
      <c r="H5925" t="s">
        <v>77</v>
      </c>
      <c r="I5925" s="3">
        <v>42961</v>
      </c>
      <c r="K5925" s="8" t="str">
        <f>IF(Sales_Pipeline[[#This Row],[Close_Date]]="","",TEXT(Sales_Pipeline[[#This Row],[Close_Date]],"ddd"))</f>
        <v/>
      </c>
      <c r="L5925" s="8" t="str">
        <f>IF(Sales_Pipeline[[#This Row],[Close_Date]]="","",TEXT(Sales_Pipeline[[#This Row],[Close_Date]],"mmm"))</f>
        <v/>
      </c>
      <c r="M5925" s="8" t="str">
        <f>IF(Sales_Pipeline[[#This Row],[Close_Date]]="","","Q"&amp;ROUNDUP(MONTH(Sales_Pipeline[[#This Row],[Close_Date]])/3,0))</f>
        <v/>
      </c>
      <c r="N5925" s="2" t="str" cm="1">
        <f t="array" ref="N5925">IFERROR(_xlfn.IFS(Sales_Pipeline[[#This Row],[Deal_Stage]]="Won",_xlfn.XLOOKUP(Sales_Pipeline[[#This Row],[Product]],Products!$A$2:$A$8,Products!$C$2:$C$8),Sales_Pipeline[[#This Row],[Deal_Stage]]="Lost",_xlfn.XLOOKUP(Sales_Pipeline[[#This Row],[Product]],Products!$A$2:$A$8,Products!$C$2:$C$8)),"")</f>
        <v/>
      </c>
      <c r="O5925" s="2">
        <v>0</v>
      </c>
    </row>
    <row r="5926" spans="1:15" x14ac:dyDescent="0.3">
      <c r="A5926" t="s">
        <v>6072</v>
      </c>
      <c r="B5926" t="s">
        <v>3</v>
      </c>
      <c r="C5926" t="str">
        <f>_xlfn.XLOOKUP(Sales_Pipeline[[#This Row],[Sales_Agent]],Sales_Teams[Sales_Agent],Sales_Teams[Manager])</f>
        <v>Dustin Brinkmann</v>
      </c>
      <c r="D5926" t="str">
        <f>_xlfn.XLOOKUP(Sales_Pipeline[[#This Row],[Manager]],Sales_Teams[Manager],Sales_Teams[Regional_Office])</f>
        <v>Central</v>
      </c>
      <c r="E5926" t="s">
        <v>61</v>
      </c>
      <c r="G5926" t="str">
        <f>IFERROR(_xlfn.XLOOKUP(Sales_Pipeline[[#This Row],[Account]],Accounts!$A$2:$A$86,Accounts!$F$2:$F$86),"")</f>
        <v/>
      </c>
      <c r="H5926" t="s">
        <v>77</v>
      </c>
      <c r="I5926" s="3">
        <v>42961</v>
      </c>
      <c r="K5926" s="8" t="str">
        <f>IF(Sales_Pipeline[[#This Row],[Close_Date]]="","",TEXT(Sales_Pipeline[[#This Row],[Close_Date]],"ddd"))</f>
        <v/>
      </c>
      <c r="L5926" s="8" t="str">
        <f>IF(Sales_Pipeline[[#This Row],[Close_Date]]="","",TEXT(Sales_Pipeline[[#This Row],[Close_Date]],"mmm"))</f>
        <v/>
      </c>
      <c r="M5926" s="8" t="str">
        <f>IF(Sales_Pipeline[[#This Row],[Close_Date]]="","","Q"&amp;ROUNDUP(MONTH(Sales_Pipeline[[#This Row],[Close_Date]])/3,0))</f>
        <v/>
      </c>
      <c r="N5926" s="2" t="str" cm="1">
        <f t="array" ref="N5926">IFERROR(_xlfn.IFS(Sales_Pipeline[[#This Row],[Deal_Stage]]="Won",_xlfn.XLOOKUP(Sales_Pipeline[[#This Row],[Product]],Products!$A$2:$A$8,Products!$C$2:$C$8),Sales_Pipeline[[#This Row],[Deal_Stage]]="Lost",_xlfn.XLOOKUP(Sales_Pipeline[[#This Row],[Product]],Products!$A$2:$A$8,Products!$C$2:$C$8)),"")</f>
        <v/>
      </c>
      <c r="O5926" s="2">
        <v>0</v>
      </c>
    </row>
    <row r="5927" spans="1:15" x14ac:dyDescent="0.3">
      <c r="A5927" t="s">
        <v>6073</v>
      </c>
      <c r="B5927" t="s">
        <v>3</v>
      </c>
      <c r="C5927" t="str">
        <f>_xlfn.XLOOKUP(Sales_Pipeline[[#This Row],[Sales_Agent]],Sales_Teams[Sales_Agent],Sales_Teams[Manager])</f>
        <v>Dustin Brinkmann</v>
      </c>
      <c r="D5927" t="str">
        <f>_xlfn.XLOOKUP(Sales_Pipeline[[#This Row],[Manager]],Sales_Teams[Manager],Sales_Teams[Regional_Office])</f>
        <v>Central</v>
      </c>
      <c r="E5927" t="s">
        <v>84</v>
      </c>
      <c r="F5927" t="s">
        <v>333</v>
      </c>
      <c r="G5927" t="str">
        <f>IFERROR(_xlfn.XLOOKUP(Sales_Pipeline[[#This Row],[Account]],Accounts!$A$2:$A$86,Accounts!$F$2:$F$86),"")</f>
        <v>United States</v>
      </c>
      <c r="H5927" t="s">
        <v>82</v>
      </c>
      <c r="I5927" s="3">
        <v>42961</v>
      </c>
      <c r="J5927" s="3">
        <v>42967</v>
      </c>
      <c r="K5927" s="8" t="str">
        <f>IF(Sales_Pipeline[[#This Row],[Close_Date]]="","",TEXT(Sales_Pipeline[[#This Row],[Close_Date]],"ddd"))</f>
        <v>Sun</v>
      </c>
      <c r="L5927" s="8" t="str">
        <f>IF(Sales_Pipeline[[#This Row],[Close_Date]]="","",TEXT(Sales_Pipeline[[#This Row],[Close_Date]],"mmm"))</f>
        <v>Aug</v>
      </c>
      <c r="M5927" s="8" t="str">
        <f>IF(Sales_Pipeline[[#This Row],[Close_Date]]="","","Q"&amp;ROUNDUP(MONTH(Sales_Pipeline[[#This Row],[Close_Date]])/3,0))</f>
        <v>Q3</v>
      </c>
      <c r="N5927" s="2" cm="1">
        <f t="array" ref="N5927">IFERROR(_xlfn.IFS(Sales_Pipeline[[#This Row],[Deal_Stage]]="Won",_xlfn.XLOOKUP(Sales_Pipeline[[#This Row],[Product]],Products!$A$2:$A$8,Products!$C$2:$C$8),Sales_Pipeline[[#This Row],[Deal_Stage]]="Lost",_xlfn.XLOOKUP(Sales_Pipeline[[#This Row],[Product]],Products!$A$2:$A$8,Products!$C$2:$C$8)),"")</f>
        <v>5482</v>
      </c>
      <c r="O5927" s="2">
        <v>0</v>
      </c>
    </row>
    <row r="5928" spans="1:15" x14ac:dyDescent="0.3">
      <c r="A5928" t="s">
        <v>6074</v>
      </c>
      <c r="B5928" t="s">
        <v>27</v>
      </c>
      <c r="C5928" t="str">
        <f>_xlfn.XLOOKUP(Sales_Pipeline[[#This Row],[Sales_Agent]],Sales_Teams[Sales_Agent],Sales_Teams[Manager])</f>
        <v>Rocco Neubert</v>
      </c>
      <c r="D5928" t="str">
        <f>_xlfn.XLOOKUP(Sales_Pipeline[[#This Row],[Manager]],Sales_Teams[Manager],Sales_Teams[Regional_Office])</f>
        <v>East</v>
      </c>
      <c r="E5928" t="s">
        <v>8953</v>
      </c>
      <c r="G5928" t="str">
        <f>IFERROR(_xlfn.XLOOKUP(Sales_Pipeline[[#This Row],[Account]],Accounts!$A$2:$A$86,Accounts!$F$2:$F$86),"")</f>
        <v/>
      </c>
      <c r="H5928" t="s">
        <v>77</v>
      </c>
      <c r="I5928" s="3">
        <v>42961</v>
      </c>
      <c r="K5928" s="8" t="str">
        <f>IF(Sales_Pipeline[[#This Row],[Close_Date]]="","",TEXT(Sales_Pipeline[[#This Row],[Close_Date]],"ddd"))</f>
        <v/>
      </c>
      <c r="L5928" s="8" t="str">
        <f>IF(Sales_Pipeline[[#This Row],[Close_Date]]="","",TEXT(Sales_Pipeline[[#This Row],[Close_Date]],"mmm"))</f>
        <v/>
      </c>
      <c r="M5928" s="8" t="str">
        <f>IF(Sales_Pipeline[[#This Row],[Close_Date]]="","","Q"&amp;ROUNDUP(MONTH(Sales_Pipeline[[#This Row],[Close_Date]])/3,0))</f>
        <v/>
      </c>
      <c r="N5928" s="2" t="str" cm="1">
        <f t="array" ref="N5928">IFERROR(_xlfn.IFS(Sales_Pipeline[[#This Row],[Deal_Stage]]="Won",_xlfn.XLOOKUP(Sales_Pipeline[[#This Row],[Product]],Products!$A$2:$A$8,Products!$C$2:$C$8),Sales_Pipeline[[#This Row],[Deal_Stage]]="Lost",_xlfn.XLOOKUP(Sales_Pipeline[[#This Row],[Product]],Products!$A$2:$A$8,Products!$C$2:$C$8)),"")</f>
        <v/>
      </c>
      <c r="O5928" s="2">
        <v>0</v>
      </c>
    </row>
    <row r="5929" spans="1:15" x14ac:dyDescent="0.3">
      <c r="A5929" t="s">
        <v>6075</v>
      </c>
      <c r="B5929" t="s">
        <v>27</v>
      </c>
      <c r="C5929" t="str">
        <f>_xlfn.XLOOKUP(Sales_Pipeline[[#This Row],[Sales_Agent]],Sales_Teams[Sales_Agent],Sales_Teams[Manager])</f>
        <v>Rocco Neubert</v>
      </c>
      <c r="D5929" t="str">
        <f>_xlfn.XLOOKUP(Sales_Pipeline[[#This Row],[Manager]],Sales_Teams[Manager],Sales_Teams[Regional_Office])</f>
        <v>East</v>
      </c>
      <c r="E5929" t="s">
        <v>76</v>
      </c>
      <c r="F5929" t="s">
        <v>109</v>
      </c>
      <c r="G5929" t="str">
        <f>IFERROR(_xlfn.XLOOKUP(Sales_Pipeline[[#This Row],[Account]],Accounts!$A$2:$A$86,Accounts!$F$2:$F$86),"")</f>
        <v>Japan</v>
      </c>
      <c r="H5929" t="s">
        <v>82</v>
      </c>
      <c r="I5929" s="3">
        <v>42961</v>
      </c>
      <c r="J5929" s="3">
        <v>42969</v>
      </c>
      <c r="K5929" s="8" t="str">
        <f>IF(Sales_Pipeline[[#This Row],[Close_Date]]="","",TEXT(Sales_Pipeline[[#This Row],[Close_Date]],"ddd"))</f>
        <v>Tue</v>
      </c>
      <c r="L5929" s="8" t="str">
        <f>IF(Sales_Pipeline[[#This Row],[Close_Date]]="","",TEXT(Sales_Pipeline[[#This Row],[Close_Date]],"mmm"))</f>
        <v>Aug</v>
      </c>
      <c r="M5929" s="8" t="str">
        <f>IF(Sales_Pipeline[[#This Row],[Close_Date]]="","","Q"&amp;ROUNDUP(MONTH(Sales_Pipeline[[#This Row],[Close_Date]])/3,0))</f>
        <v>Q3</v>
      </c>
      <c r="N5929" s="2" cm="1">
        <f t="array" ref="N5929">IFERROR(_xlfn.IFS(Sales_Pipeline[[#This Row],[Deal_Stage]]="Won",_xlfn.XLOOKUP(Sales_Pipeline[[#This Row],[Product]],Products!$A$2:$A$8,Products!$C$2:$C$8),Sales_Pipeline[[#This Row],[Deal_Stage]]="Lost",_xlfn.XLOOKUP(Sales_Pipeline[[#This Row],[Product]],Products!$A$2:$A$8,Products!$C$2:$C$8)),"")</f>
        <v>3393</v>
      </c>
      <c r="O5929" s="2">
        <v>0</v>
      </c>
    </row>
    <row r="5930" spans="1:15" x14ac:dyDescent="0.3">
      <c r="A5930" t="s">
        <v>6076</v>
      </c>
      <c r="B5930" t="s">
        <v>27</v>
      </c>
      <c r="C5930" t="str">
        <f>_xlfn.XLOOKUP(Sales_Pipeline[[#This Row],[Sales_Agent]],Sales_Teams[Sales_Agent],Sales_Teams[Manager])</f>
        <v>Rocco Neubert</v>
      </c>
      <c r="D5930" t="str">
        <f>_xlfn.XLOOKUP(Sales_Pipeline[[#This Row],[Manager]],Sales_Teams[Manager],Sales_Teams[Regional_Office])</f>
        <v>East</v>
      </c>
      <c r="E5930" t="s">
        <v>55</v>
      </c>
      <c r="F5930" t="s">
        <v>173</v>
      </c>
      <c r="G5930" t="str">
        <f>IFERROR(_xlfn.XLOOKUP(Sales_Pipeline[[#This Row],[Account]],Accounts!$A$2:$A$86,Accounts!$F$2:$F$86),"")</f>
        <v>United States</v>
      </c>
      <c r="H5930" t="s">
        <v>57</v>
      </c>
      <c r="I5930" s="3">
        <v>42961</v>
      </c>
      <c r="J5930" s="3">
        <v>42977</v>
      </c>
      <c r="K5930" s="8" t="str">
        <f>IF(Sales_Pipeline[[#This Row],[Close_Date]]="","",TEXT(Sales_Pipeline[[#This Row],[Close_Date]],"ddd"))</f>
        <v>Wed</v>
      </c>
      <c r="L5930" s="8" t="str">
        <f>IF(Sales_Pipeline[[#This Row],[Close_Date]]="","",TEXT(Sales_Pipeline[[#This Row],[Close_Date]],"mmm"))</f>
        <v>Aug</v>
      </c>
      <c r="M5930" s="8" t="str">
        <f>IF(Sales_Pipeline[[#This Row],[Close_Date]]="","","Q"&amp;ROUNDUP(MONTH(Sales_Pipeline[[#This Row],[Close_Date]])/3,0))</f>
        <v>Q3</v>
      </c>
      <c r="N5930" s="2" cm="1">
        <f t="array" ref="N5930">IFERROR(_xlfn.IFS(Sales_Pipeline[[#This Row],[Deal_Stage]]="Won",_xlfn.XLOOKUP(Sales_Pipeline[[#This Row],[Product]],Products!$A$2:$A$8,Products!$C$2:$C$8),Sales_Pipeline[[#This Row],[Deal_Stage]]="Lost",_xlfn.XLOOKUP(Sales_Pipeline[[#This Row],[Product]],Products!$A$2:$A$8,Products!$C$2:$C$8)),"")</f>
        <v>1096</v>
      </c>
      <c r="O5930" s="2">
        <v>907</v>
      </c>
    </row>
    <row r="5931" spans="1:15" x14ac:dyDescent="0.3">
      <c r="A5931" t="s">
        <v>6077</v>
      </c>
      <c r="B5931" t="s">
        <v>27</v>
      </c>
      <c r="C5931" t="str">
        <f>_xlfn.XLOOKUP(Sales_Pipeline[[#This Row],[Sales_Agent]],Sales_Teams[Sales_Agent],Sales_Teams[Manager])</f>
        <v>Rocco Neubert</v>
      </c>
      <c r="D5931" t="str">
        <f>_xlfn.XLOOKUP(Sales_Pipeline[[#This Row],[Manager]],Sales_Teams[Manager],Sales_Teams[Regional_Office])</f>
        <v>East</v>
      </c>
      <c r="E5931" t="s">
        <v>84</v>
      </c>
      <c r="F5931" t="s">
        <v>123</v>
      </c>
      <c r="G5931" t="str">
        <f>IFERROR(_xlfn.XLOOKUP(Sales_Pipeline[[#This Row],[Account]],Accounts!$A$2:$A$86,Accounts!$F$2:$F$86),"")</f>
        <v>United States</v>
      </c>
      <c r="H5931" t="s">
        <v>57</v>
      </c>
      <c r="I5931" s="3">
        <v>42961</v>
      </c>
      <c r="J5931" s="3">
        <v>43090</v>
      </c>
      <c r="K5931" s="8" t="str">
        <f>IF(Sales_Pipeline[[#This Row],[Close_Date]]="","",TEXT(Sales_Pipeline[[#This Row],[Close_Date]],"ddd"))</f>
        <v>Thu</v>
      </c>
      <c r="L5931" s="8" t="str">
        <f>IF(Sales_Pipeline[[#This Row],[Close_Date]]="","",TEXT(Sales_Pipeline[[#This Row],[Close_Date]],"mmm"))</f>
        <v>Dec</v>
      </c>
      <c r="M5931" s="8" t="str">
        <f>IF(Sales_Pipeline[[#This Row],[Close_Date]]="","","Q"&amp;ROUNDUP(MONTH(Sales_Pipeline[[#This Row],[Close_Date]])/3,0))</f>
        <v>Q4</v>
      </c>
      <c r="N5931" s="2" cm="1">
        <f t="array" ref="N5931">IFERROR(_xlfn.IFS(Sales_Pipeline[[#This Row],[Deal_Stage]]="Won",_xlfn.XLOOKUP(Sales_Pipeline[[#This Row],[Product]],Products!$A$2:$A$8,Products!$C$2:$C$8),Sales_Pipeline[[#This Row],[Deal_Stage]]="Lost",_xlfn.XLOOKUP(Sales_Pipeline[[#This Row],[Product]],Products!$A$2:$A$8,Products!$C$2:$C$8)),"")</f>
        <v>5482</v>
      </c>
      <c r="O5931" s="2">
        <v>5881</v>
      </c>
    </row>
    <row r="5932" spans="1:15" x14ac:dyDescent="0.3">
      <c r="A5932" t="s">
        <v>6078</v>
      </c>
      <c r="B5932" t="s">
        <v>6</v>
      </c>
      <c r="C5932" t="str">
        <f>_xlfn.XLOOKUP(Sales_Pipeline[[#This Row],[Sales_Agent]],Sales_Teams[Sales_Agent],Sales_Teams[Manager])</f>
        <v>Dustin Brinkmann</v>
      </c>
      <c r="D5932" t="str">
        <f>_xlfn.XLOOKUP(Sales_Pipeline[[#This Row],[Manager]],Sales_Teams[Manager],Sales_Teams[Regional_Office])</f>
        <v>Central</v>
      </c>
      <c r="E5932" t="s">
        <v>84</v>
      </c>
      <c r="F5932" t="s">
        <v>318</v>
      </c>
      <c r="G5932" t="str">
        <f>IFERROR(_xlfn.XLOOKUP(Sales_Pipeline[[#This Row],[Account]],Accounts!$A$2:$A$86,Accounts!$F$2:$F$86),"")</f>
        <v>Kenya</v>
      </c>
      <c r="H5932" t="s">
        <v>82</v>
      </c>
      <c r="I5932" s="3">
        <v>42961</v>
      </c>
      <c r="J5932" s="3">
        <v>43048</v>
      </c>
      <c r="K5932" s="8" t="str">
        <f>IF(Sales_Pipeline[[#This Row],[Close_Date]]="","",TEXT(Sales_Pipeline[[#This Row],[Close_Date]],"ddd"))</f>
        <v>Thu</v>
      </c>
      <c r="L5932" s="8" t="str">
        <f>IF(Sales_Pipeline[[#This Row],[Close_Date]]="","",TEXT(Sales_Pipeline[[#This Row],[Close_Date]],"mmm"))</f>
        <v>Nov</v>
      </c>
      <c r="M5932" s="8" t="str">
        <f>IF(Sales_Pipeline[[#This Row],[Close_Date]]="","","Q"&amp;ROUNDUP(MONTH(Sales_Pipeline[[#This Row],[Close_Date]])/3,0))</f>
        <v>Q4</v>
      </c>
      <c r="N5932" s="2" cm="1">
        <f t="array" ref="N5932">IFERROR(_xlfn.IFS(Sales_Pipeline[[#This Row],[Deal_Stage]]="Won",_xlfn.XLOOKUP(Sales_Pipeline[[#This Row],[Product]],Products!$A$2:$A$8,Products!$C$2:$C$8),Sales_Pipeline[[#This Row],[Deal_Stage]]="Lost",_xlfn.XLOOKUP(Sales_Pipeline[[#This Row],[Product]],Products!$A$2:$A$8,Products!$C$2:$C$8)),"")</f>
        <v>5482</v>
      </c>
      <c r="O5932" s="2">
        <v>0</v>
      </c>
    </row>
    <row r="5933" spans="1:15" x14ac:dyDescent="0.3">
      <c r="A5933" t="s">
        <v>6079</v>
      </c>
      <c r="B5933" t="s">
        <v>15</v>
      </c>
      <c r="C5933" t="str">
        <f>_xlfn.XLOOKUP(Sales_Pipeline[[#This Row],[Sales_Agent]],Sales_Teams[Sales_Agent],Sales_Teams[Manager])</f>
        <v>Melvin Marxen</v>
      </c>
      <c r="D5933" t="str">
        <f>_xlfn.XLOOKUP(Sales_Pipeline[[#This Row],[Manager]],Sales_Teams[Manager],Sales_Teams[Regional_Office])</f>
        <v>Central</v>
      </c>
      <c r="E5933" t="s">
        <v>8953</v>
      </c>
      <c r="G5933" t="str">
        <f>IFERROR(_xlfn.XLOOKUP(Sales_Pipeline[[#This Row],[Account]],Accounts!$A$2:$A$86,Accounts!$F$2:$F$86),"")</f>
        <v/>
      </c>
      <c r="H5933" t="s">
        <v>77</v>
      </c>
      <c r="I5933" s="3">
        <v>42961</v>
      </c>
      <c r="K5933" s="8" t="str">
        <f>IF(Sales_Pipeline[[#This Row],[Close_Date]]="","",TEXT(Sales_Pipeline[[#This Row],[Close_Date]],"ddd"))</f>
        <v/>
      </c>
      <c r="L5933" s="8" t="str">
        <f>IF(Sales_Pipeline[[#This Row],[Close_Date]]="","",TEXT(Sales_Pipeline[[#This Row],[Close_Date]],"mmm"))</f>
        <v/>
      </c>
      <c r="M5933" s="8" t="str">
        <f>IF(Sales_Pipeline[[#This Row],[Close_Date]]="","","Q"&amp;ROUNDUP(MONTH(Sales_Pipeline[[#This Row],[Close_Date]])/3,0))</f>
        <v/>
      </c>
      <c r="N5933" s="2" t="str" cm="1">
        <f t="array" ref="N5933">IFERROR(_xlfn.IFS(Sales_Pipeline[[#This Row],[Deal_Stage]]="Won",_xlfn.XLOOKUP(Sales_Pipeline[[#This Row],[Product]],Products!$A$2:$A$8,Products!$C$2:$C$8),Sales_Pipeline[[#This Row],[Deal_Stage]]="Lost",_xlfn.XLOOKUP(Sales_Pipeline[[#This Row],[Product]],Products!$A$2:$A$8,Products!$C$2:$C$8)),"")</f>
        <v/>
      </c>
      <c r="O5933" s="2">
        <v>0</v>
      </c>
    </row>
    <row r="5934" spans="1:15" x14ac:dyDescent="0.3">
      <c r="A5934" t="s">
        <v>6080</v>
      </c>
      <c r="B5934" t="s">
        <v>15</v>
      </c>
      <c r="C5934" t="str">
        <f>_xlfn.XLOOKUP(Sales_Pipeline[[#This Row],[Sales_Agent]],Sales_Teams[Sales_Agent],Sales_Teams[Manager])</f>
        <v>Melvin Marxen</v>
      </c>
      <c r="D5934" t="str">
        <f>_xlfn.XLOOKUP(Sales_Pipeline[[#This Row],[Manager]],Sales_Teams[Manager],Sales_Teams[Regional_Office])</f>
        <v>Central</v>
      </c>
      <c r="E5934" t="s">
        <v>8953</v>
      </c>
      <c r="G5934" t="str">
        <f>IFERROR(_xlfn.XLOOKUP(Sales_Pipeline[[#This Row],[Account]],Accounts!$A$2:$A$86,Accounts!$F$2:$F$86),"")</f>
        <v/>
      </c>
      <c r="H5934" t="s">
        <v>77</v>
      </c>
      <c r="I5934" s="3">
        <v>42961</v>
      </c>
      <c r="K5934" s="8" t="str">
        <f>IF(Sales_Pipeline[[#This Row],[Close_Date]]="","",TEXT(Sales_Pipeline[[#This Row],[Close_Date]],"ddd"))</f>
        <v/>
      </c>
      <c r="L5934" s="8" t="str">
        <f>IF(Sales_Pipeline[[#This Row],[Close_Date]]="","",TEXT(Sales_Pipeline[[#This Row],[Close_Date]],"mmm"))</f>
        <v/>
      </c>
      <c r="M5934" s="8" t="str">
        <f>IF(Sales_Pipeline[[#This Row],[Close_Date]]="","","Q"&amp;ROUNDUP(MONTH(Sales_Pipeline[[#This Row],[Close_Date]])/3,0))</f>
        <v/>
      </c>
      <c r="N5934" s="2" t="str" cm="1">
        <f t="array" ref="N5934">IFERROR(_xlfn.IFS(Sales_Pipeline[[#This Row],[Deal_Stage]]="Won",_xlfn.XLOOKUP(Sales_Pipeline[[#This Row],[Product]],Products!$A$2:$A$8,Products!$C$2:$C$8),Sales_Pipeline[[#This Row],[Deal_Stage]]="Lost",_xlfn.XLOOKUP(Sales_Pipeline[[#This Row],[Product]],Products!$A$2:$A$8,Products!$C$2:$C$8)),"")</f>
        <v/>
      </c>
      <c r="O5934" s="2">
        <v>0</v>
      </c>
    </row>
    <row r="5935" spans="1:15" x14ac:dyDescent="0.3">
      <c r="A5935" t="s">
        <v>6081</v>
      </c>
      <c r="B5935" t="s">
        <v>15</v>
      </c>
      <c r="C5935" t="str">
        <f>_xlfn.XLOOKUP(Sales_Pipeline[[#This Row],[Sales_Agent]],Sales_Teams[Sales_Agent],Sales_Teams[Manager])</f>
        <v>Melvin Marxen</v>
      </c>
      <c r="D5935" t="str">
        <f>_xlfn.XLOOKUP(Sales_Pipeline[[#This Row],[Manager]],Sales_Teams[Manager],Sales_Teams[Regional_Office])</f>
        <v>Central</v>
      </c>
      <c r="E5935" t="s">
        <v>8953</v>
      </c>
      <c r="F5935" t="s">
        <v>147</v>
      </c>
      <c r="G5935" t="str">
        <f>IFERROR(_xlfn.XLOOKUP(Sales_Pipeline[[#This Row],[Account]],Accounts!$A$2:$A$86,Accounts!$F$2:$F$86),"")</f>
        <v>United States</v>
      </c>
      <c r="H5935" t="s">
        <v>57</v>
      </c>
      <c r="I5935" s="3">
        <v>42961</v>
      </c>
      <c r="J5935" s="3">
        <v>43043</v>
      </c>
      <c r="K5935" s="8" t="str">
        <f>IF(Sales_Pipeline[[#This Row],[Close_Date]]="","",TEXT(Sales_Pipeline[[#This Row],[Close_Date]],"ddd"))</f>
        <v>Sat</v>
      </c>
      <c r="L5935" s="8" t="str">
        <f>IF(Sales_Pipeline[[#This Row],[Close_Date]]="","",TEXT(Sales_Pipeline[[#This Row],[Close_Date]],"mmm"))</f>
        <v>Nov</v>
      </c>
      <c r="M5935" s="8" t="str">
        <f>IF(Sales_Pipeline[[#This Row],[Close_Date]]="","","Q"&amp;ROUNDUP(MONTH(Sales_Pipeline[[#This Row],[Close_Date]])/3,0))</f>
        <v>Q4</v>
      </c>
      <c r="N5935" s="2" cm="1">
        <f t="array" ref="N5935">IFERROR(_xlfn.IFS(Sales_Pipeline[[#This Row],[Deal_Stage]]="Won",_xlfn.XLOOKUP(Sales_Pipeline[[#This Row],[Product]],Products!$A$2:$A$8,Products!$C$2:$C$8),Sales_Pipeline[[#This Row],[Deal_Stage]]="Lost",_xlfn.XLOOKUP(Sales_Pipeline[[#This Row],[Product]],Products!$A$2:$A$8,Products!$C$2:$C$8)),"")</f>
        <v>4821</v>
      </c>
      <c r="O5935" s="2">
        <v>3902</v>
      </c>
    </row>
    <row r="5936" spans="1:15" x14ac:dyDescent="0.3">
      <c r="A5936" t="s">
        <v>6082</v>
      </c>
      <c r="B5936" t="s">
        <v>38</v>
      </c>
      <c r="C5936" t="str">
        <f>_xlfn.XLOOKUP(Sales_Pipeline[[#This Row],[Sales_Agent]],Sales_Teams[Sales_Agent],Sales_Teams[Manager])</f>
        <v>Celia Rouche</v>
      </c>
      <c r="D5936" t="str">
        <f>_xlfn.XLOOKUP(Sales_Pipeline[[#This Row],[Manager]],Sales_Teams[Manager],Sales_Teams[Regional_Office])</f>
        <v>West</v>
      </c>
      <c r="E5936" t="s">
        <v>61</v>
      </c>
      <c r="G5936" t="str">
        <f>IFERROR(_xlfn.XLOOKUP(Sales_Pipeline[[#This Row],[Account]],Accounts!$A$2:$A$86,Accounts!$F$2:$F$86),"")</f>
        <v/>
      </c>
      <c r="H5936" t="s">
        <v>77</v>
      </c>
      <c r="I5936" s="3">
        <v>42961</v>
      </c>
      <c r="K5936" s="8" t="str">
        <f>IF(Sales_Pipeline[[#This Row],[Close_Date]]="","",TEXT(Sales_Pipeline[[#This Row],[Close_Date]],"ddd"))</f>
        <v/>
      </c>
      <c r="L5936" s="8" t="str">
        <f>IF(Sales_Pipeline[[#This Row],[Close_Date]]="","",TEXT(Sales_Pipeline[[#This Row],[Close_Date]],"mmm"))</f>
        <v/>
      </c>
      <c r="M5936" s="8" t="str">
        <f>IF(Sales_Pipeline[[#This Row],[Close_Date]]="","","Q"&amp;ROUNDUP(MONTH(Sales_Pipeline[[#This Row],[Close_Date]])/3,0))</f>
        <v/>
      </c>
      <c r="N5936" s="2" t="str" cm="1">
        <f t="array" ref="N5936">IFERROR(_xlfn.IFS(Sales_Pipeline[[#This Row],[Deal_Stage]]="Won",_xlfn.XLOOKUP(Sales_Pipeline[[#This Row],[Product]],Products!$A$2:$A$8,Products!$C$2:$C$8),Sales_Pipeline[[#This Row],[Deal_Stage]]="Lost",_xlfn.XLOOKUP(Sales_Pipeline[[#This Row],[Product]],Products!$A$2:$A$8,Products!$C$2:$C$8)),"")</f>
        <v/>
      </c>
      <c r="O5936" s="2">
        <v>0</v>
      </c>
    </row>
    <row r="5937" spans="1:15" x14ac:dyDescent="0.3">
      <c r="A5937" t="s">
        <v>6083</v>
      </c>
      <c r="B5937" t="s">
        <v>36</v>
      </c>
      <c r="C5937" t="str">
        <f>_xlfn.XLOOKUP(Sales_Pipeline[[#This Row],[Sales_Agent]],Sales_Teams[Sales_Agent],Sales_Teams[Manager])</f>
        <v>Celia Rouche</v>
      </c>
      <c r="D5937" t="str">
        <f>_xlfn.XLOOKUP(Sales_Pipeline[[#This Row],[Manager]],Sales_Teams[Manager],Sales_Teams[Regional_Office])</f>
        <v>West</v>
      </c>
      <c r="E5937" t="s">
        <v>76</v>
      </c>
      <c r="G5937" t="str">
        <f>IFERROR(_xlfn.XLOOKUP(Sales_Pipeline[[#This Row],[Account]],Accounts!$A$2:$A$86,Accounts!$F$2:$F$86),"")</f>
        <v/>
      </c>
      <c r="H5937" t="s">
        <v>77</v>
      </c>
      <c r="I5937" s="3">
        <v>42961</v>
      </c>
      <c r="K5937" s="8" t="str">
        <f>IF(Sales_Pipeline[[#This Row],[Close_Date]]="","",TEXT(Sales_Pipeline[[#This Row],[Close_Date]],"ddd"))</f>
        <v/>
      </c>
      <c r="L5937" s="8" t="str">
        <f>IF(Sales_Pipeline[[#This Row],[Close_Date]]="","",TEXT(Sales_Pipeline[[#This Row],[Close_Date]],"mmm"))</f>
        <v/>
      </c>
      <c r="M5937" s="8" t="str">
        <f>IF(Sales_Pipeline[[#This Row],[Close_Date]]="","","Q"&amp;ROUNDUP(MONTH(Sales_Pipeline[[#This Row],[Close_Date]])/3,0))</f>
        <v/>
      </c>
      <c r="N5937" s="2" t="str" cm="1">
        <f t="array" ref="N5937">IFERROR(_xlfn.IFS(Sales_Pipeline[[#This Row],[Deal_Stage]]="Won",_xlfn.XLOOKUP(Sales_Pipeline[[#This Row],[Product]],Products!$A$2:$A$8,Products!$C$2:$C$8),Sales_Pipeline[[#This Row],[Deal_Stage]]="Lost",_xlfn.XLOOKUP(Sales_Pipeline[[#This Row],[Product]],Products!$A$2:$A$8,Products!$C$2:$C$8)),"")</f>
        <v/>
      </c>
      <c r="O5937" s="2">
        <v>0</v>
      </c>
    </row>
    <row r="5938" spans="1:15" x14ac:dyDescent="0.3">
      <c r="A5938" t="s">
        <v>6084</v>
      </c>
      <c r="B5938" t="s">
        <v>36</v>
      </c>
      <c r="C5938" t="str">
        <f>_xlfn.XLOOKUP(Sales_Pipeline[[#This Row],[Sales_Agent]],Sales_Teams[Sales_Agent],Sales_Teams[Manager])</f>
        <v>Celia Rouche</v>
      </c>
      <c r="D5938" t="str">
        <f>_xlfn.XLOOKUP(Sales_Pipeline[[#This Row],[Manager]],Sales_Teams[Manager],Sales_Teams[Regional_Office])</f>
        <v>West</v>
      </c>
      <c r="E5938" t="s">
        <v>76</v>
      </c>
      <c r="F5938" t="s">
        <v>177</v>
      </c>
      <c r="G5938" t="str">
        <f>IFERROR(_xlfn.XLOOKUP(Sales_Pipeline[[#This Row],[Account]],Accounts!$A$2:$A$86,Accounts!$F$2:$F$86),"")</f>
        <v>United States</v>
      </c>
      <c r="H5938" t="s">
        <v>82</v>
      </c>
      <c r="I5938" s="3">
        <v>42961</v>
      </c>
      <c r="J5938" s="3">
        <v>43068</v>
      </c>
      <c r="K5938" s="8" t="str">
        <f>IF(Sales_Pipeline[[#This Row],[Close_Date]]="","",TEXT(Sales_Pipeline[[#This Row],[Close_Date]],"ddd"))</f>
        <v>Wed</v>
      </c>
      <c r="L5938" s="8" t="str">
        <f>IF(Sales_Pipeline[[#This Row],[Close_Date]]="","",TEXT(Sales_Pipeline[[#This Row],[Close_Date]],"mmm"))</f>
        <v>Nov</v>
      </c>
      <c r="M5938" s="8" t="str">
        <f>IF(Sales_Pipeline[[#This Row],[Close_Date]]="","","Q"&amp;ROUNDUP(MONTH(Sales_Pipeline[[#This Row],[Close_Date]])/3,0))</f>
        <v>Q4</v>
      </c>
      <c r="N5938" s="2" cm="1">
        <f t="array" ref="N5938">IFERROR(_xlfn.IFS(Sales_Pipeline[[#This Row],[Deal_Stage]]="Won",_xlfn.XLOOKUP(Sales_Pipeline[[#This Row],[Product]],Products!$A$2:$A$8,Products!$C$2:$C$8),Sales_Pipeline[[#This Row],[Deal_Stage]]="Lost",_xlfn.XLOOKUP(Sales_Pipeline[[#This Row],[Product]],Products!$A$2:$A$8,Products!$C$2:$C$8)),"")</f>
        <v>3393</v>
      </c>
      <c r="O5938" s="2">
        <v>0</v>
      </c>
    </row>
    <row r="5939" spans="1:15" x14ac:dyDescent="0.3">
      <c r="A5939" t="s">
        <v>6085</v>
      </c>
      <c r="B5939" t="s">
        <v>10</v>
      </c>
      <c r="C5939" t="str">
        <f>_xlfn.XLOOKUP(Sales_Pipeline[[#This Row],[Sales_Agent]],Sales_Teams[Sales_Agent],Sales_Teams[Manager])</f>
        <v>Melvin Marxen</v>
      </c>
      <c r="D5939" t="str">
        <f>_xlfn.XLOOKUP(Sales_Pipeline[[#This Row],[Manager]],Sales_Teams[Manager],Sales_Teams[Regional_Office])</f>
        <v>Central</v>
      </c>
      <c r="E5939" t="s">
        <v>63</v>
      </c>
      <c r="G5939" t="str">
        <f>IFERROR(_xlfn.XLOOKUP(Sales_Pipeline[[#This Row],[Account]],Accounts!$A$2:$A$86,Accounts!$F$2:$F$86),"")</f>
        <v/>
      </c>
      <c r="H5939" t="s">
        <v>77</v>
      </c>
      <c r="I5939" s="3">
        <v>42961</v>
      </c>
      <c r="K5939" s="8" t="str">
        <f>IF(Sales_Pipeline[[#This Row],[Close_Date]]="","",TEXT(Sales_Pipeline[[#This Row],[Close_Date]],"ddd"))</f>
        <v/>
      </c>
      <c r="L5939" s="8" t="str">
        <f>IF(Sales_Pipeline[[#This Row],[Close_Date]]="","",TEXT(Sales_Pipeline[[#This Row],[Close_Date]],"mmm"))</f>
        <v/>
      </c>
      <c r="M5939" s="8" t="str">
        <f>IF(Sales_Pipeline[[#This Row],[Close_Date]]="","","Q"&amp;ROUNDUP(MONTH(Sales_Pipeline[[#This Row],[Close_Date]])/3,0))</f>
        <v/>
      </c>
      <c r="N5939" s="2" t="str" cm="1">
        <f t="array" ref="N5939">IFERROR(_xlfn.IFS(Sales_Pipeline[[#This Row],[Deal_Stage]]="Won",_xlfn.XLOOKUP(Sales_Pipeline[[#This Row],[Product]],Products!$A$2:$A$8,Products!$C$2:$C$8),Sales_Pipeline[[#This Row],[Deal_Stage]]="Lost",_xlfn.XLOOKUP(Sales_Pipeline[[#This Row],[Product]],Products!$A$2:$A$8,Products!$C$2:$C$8)),"")</f>
        <v/>
      </c>
      <c r="O5939" s="2">
        <v>0</v>
      </c>
    </row>
    <row r="5940" spans="1:15" x14ac:dyDescent="0.3">
      <c r="A5940" t="s">
        <v>6086</v>
      </c>
      <c r="B5940" t="s">
        <v>10</v>
      </c>
      <c r="C5940" t="str">
        <f>_xlfn.XLOOKUP(Sales_Pipeline[[#This Row],[Sales_Agent]],Sales_Teams[Sales_Agent],Sales_Teams[Manager])</f>
        <v>Melvin Marxen</v>
      </c>
      <c r="D5940" t="str">
        <f>_xlfn.XLOOKUP(Sales_Pipeline[[#This Row],[Manager]],Sales_Teams[Manager],Sales_Teams[Regional_Office])</f>
        <v>Central</v>
      </c>
      <c r="E5940" t="s">
        <v>55</v>
      </c>
      <c r="G5940" t="str">
        <f>IFERROR(_xlfn.XLOOKUP(Sales_Pipeline[[#This Row],[Account]],Accounts!$A$2:$A$86,Accounts!$F$2:$F$86),"")</f>
        <v/>
      </c>
      <c r="H5940" t="s">
        <v>77</v>
      </c>
      <c r="I5940" s="3">
        <v>42961</v>
      </c>
      <c r="K5940" s="8" t="str">
        <f>IF(Sales_Pipeline[[#This Row],[Close_Date]]="","",TEXT(Sales_Pipeline[[#This Row],[Close_Date]],"ddd"))</f>
        <v/>
      </c>
      <c r="L5940" s="8" t="str">
        <f>IF(Sales_Pipeline[[#This Row],[Close_Date]]="","",TEXT(Sales_Pipeline[[#This Row],[Close_Date]],"mmm"))</f>
        <v/>
      </c>
      <c r="M5940" s="8" t="str">
        <f>IF(Sales_Pipeline[[#This Row],[Close_Date]]="","","Q"&amp;ROUNDUP(MONTH(Sales_Pipeline[[#This Row],[Close_Date]])/3,0))</f>
        <v/>
      </c>
      <c r="N5940" s="2" t="str" cm="1">
        <f t="array" ref="N5940">IFERROR(_xlfn.IFS(Sales_Pipeline[[#This Row],[Deal_Stage]]="Won",_xlfn.XLOOKUP(Sales_Pipeline[[#This Row],[Product]],Products!$A$2:$A$8,Products!$C$2:$C$8),Sales_Pipeline[[#This Row],[Deal_Stage]]="Lost",_xlfn.XLOOKUP(Sales_Pipeline[[#This Row],[Product]],Products!$A$2:$A$8,Products!$C$2:$C$8)),"")</f>
        <v/>
      </c>
      <c r="O5940" s="2">
        <v>0</v>
      </c>
    </row>
    <row r="5941" spans="1:15" x14ac:dyDescent="0.3">
      <c r="A5941" t="s">
        <v>6087</v>
      </c>
      <c r="B5941" t="s">
        <v>10</v>
      </c>
      <c r="C5941" t="str">
        <f>_xlfn.XLOOKUP(Sales_Pipeline[[#This Row],[Sales_Agent]],Sales_Teams[Sales_Agent],Sales_Teams[Manager])</f>
        <v>Melvin Marxen</v>
      </c>
      <c r="D5941" t="str">
        <f>_xlfn.XLOOKUP(Sales_Pipeline[[#This Row],[Manager]],Sales_Teams[Manager],Sales_Teams[Regional_Office])</f>
        <v>Central</v>
      </c>
      <c r="E5941" t="s">
        <v>8953</v>
      </c>
      <c r="G5941" t="str">
        <f>IFERROR(_xlfn.XLOOKUP(Sales_Pipeline[[#This Row],[Account]],Accounts!$A$2:$A$86,Accounts!$F$2:$F$86),"")</f>
        <v/>
      </c>
      <c r="H5941" t="s">
        <v>77</v>
      </c>
      <c r="I5941" s="3">
        <v>42961</v>
      </c>
      <c r="K5941" s="8" t="str">
        <f>IF(Sales_Pipeline[[#This Row],[Close_Date]]="","",TEXT(Sales_Pipeline[[#This Row],[Close_Date]],"ddd"))</f>
        <v/>
      </c>
      <c r="L5941" s="8" t="str">
        <f>IF(Sales_Pipeline[[#This Row],[Close_Date]]="","",TEXT(Sales_Pipeline[[#This Row],[Close_Date]],"mmm"))</f>
        <v/>
      </c>
      <c r="M5941" s="8" t="str">
        <f>IF(Sales_Pipeline[[#This Row],[Close_Date]]="","","Q"&amp;ROUNDUP(MONTH(Sales_Pipeline[[#This Row],[Close_Date]])/3,0))</f>
        <v/>
      </c>
      <c r="N5941" s="2" t="str" cm="1">
        <f t="array" ref="N5941">IFERROR(_xlfn.IFS(Sales_Pipeline[[#This Row],[Deal_Stage]]="Won",_xlfn.XLOOKUP(Sales_Pipeline[[#This Row],[Product]],Products!$A$2:$A$8,Products!$C$2:$C$8),Sales_Pipeline[[#This Row],[Deal_Stage]]="Lost",_xlfn.XLOOKUP(Sales_Pipeline[[#This Row],[Product]],Products!$A$2:$A$8,Products!$C$2:$C$8)),"")</f>
        <v/>
      </c>
      <c r="O5941" s="2">
        <v>0</v>
      </c>
    </row>
    <row r="5942" spans="1:15" x14ac:dyDescent="0.3">
      <c r="A5942" t="s">
        <v>6088</v>
      </c>
      <c r="B5942" t="s">
        <v>43</v>
      </c>
      <c r="C5942" t="str">
        <f>_xlfn.XLOOKUP(Sales_Pipeline[[#This Row],[Sales_Agent]],Sales_Teams[Sales_Agent],Sales_Teams[Manager])</f>
        <v>Summer Sewald</v>
      </c>
      <c r="D5942" t="str">
        <f>_xlfn.XLOOKUP(Sales_Pipeline[[#This Row],[Manager]],Sales_Teams[Manager],Sales_Teams[Regional_Office])</f>
        <v>West</v>
      </c>
      <c r="E5942" t="s">
        <v>84</v>
      </c>
      <c r="F5942" t="s">
        <v>166</v>
      </c>
      <c r="G5942" t="str">
        <f>IFERROR(_xlfn.XLOOKUP(Sales_Pipeline[[#This Row],[Account]],Accounts!$A$2:$A$86,Accounts!$F$2:$F$86),"")</f>
        <v>United States</v>
      </c>
      <c r="H5942" t="s">
        <v>57</v>
      </c>
      <c r="I5942" s="3">
        <v>42961</v>
      </c>
      <c r="J5942" s="3">
        <v>43049</v>
      </c>
      <c r="K5942" s="8" t="str">
        <f>IF(Sales_Pipeline[[#This Row],[Close_Date]]="","",TEXT(Sales_Pipeline[[#This Row],[Close_Date]],"ddd"))</f>
        <v>Fri</v>
      </c>
      <c r="L5942" s="8" t="str">
        <f>IF(Sales_Pipeline[[#This Row],[Close_Date]]="","",TEXT(Sales_Pipeline[[#This Row],[Close_Date]],"mmm"))</f>
        <v>Nov</v>
      </c>
      <c r="M5942" s="8" t="str">
        <f>IF(Sales_Pipeline[[#This Row],[Close_Date]]="","","Q"&amp;ROUNDUP(MONTH(Sales_Pipeline[[#This Row],[Close_Date]])/3,0))</f>
        <v>Q4</v>
      </c>
      <c r="N5942" s="2" cm="1">
        <f t="array" ref="N5942">IFERROR(_xlfn.IFS(Sales_Pipeline[[#This Row],[Deal_Stage]]="Won",_xlfn.XLOOKUP(Sales_Pipeline[[#This Row],[Product]],Products!$A$2:$A$8,Products!$C$2:$C$8),Sales_Pipeline[[#This Row],[Deal_Stage]]="Lost",_xlfn.XLOOKUP(Sales_Pipeline[[#This Row],[Product]],Products!$A$2:$A$8,Products!$C$2:$C$8)),"")</f>
        <v>5482</v>
      </c>
      <c r="O5942" s="2">
        <v>6186</v>
      </c>
    </row>
    <row r="5943" spans="1:15" x14ac:dyDescent="0.3">
      <c r="A5943" t="s">
        <v>6089</v>
      </c>
      <c r="B5943" t="s">
        <v>42</v>
      </c>
      <c r="C5943" t="str">
        <f>_xlfn.XLOOKUP(Sales_Pipeline[[#This Row],[Sales_Agent]],Sales_Teams[Sales_Agent],Sales_Teams[Manager])</f>
        <v>Summer Sewald</v>
      </c>
      <c r="D5943" t="str">
        <f>_xlfn.XLOOKUP(Sales_Pipeline[[#This Row],[Manager]],Sales_Teams[Manager],Sales_Teams[Regional_Office])</f>
        <v>West</v>
      </c>
      <c r="E5943" t="s">
        <v>55</v>
      </c>
      <c r="F5943" t="s">
        <v>145</v>
      </c>
      <c r="G5943" t="str">
        <f>IFERROR(_xlfn.XLOOKUP(Sales_Pipeline[[#This Row],[Account]],Accounts!$A$2:$A$86,Accounts!$F$2:$F$86),"")</f>
        <v>United States</v>
      </c>
      <c r="H5943" t="s">
        <v>57</v>
      </c>
      <c r="I5943" s="3">
        <v>42961</v>
      </c>
      <c r="J5943" s="3">
        <v>42971</v>
      </c>
      <c r="K5943" s="8" t="str">
        <f>IF(Sales_Pipeline[[#This Row],[Close_Date]]="","",TEXT(Sales_Pipeline[[#This Row],[Close_Date]],"ddd"))</f>
        <v>Thu</v>
      </c>
      <c r="L5943" s="8" t="str">
        <f>IF(Sales_Pipeline[[#This Row],[Close_Date]]="","",TEXT(Sales_Pipeline[[#This Row],[Close_Date]],"mmm"))</f>
        <v>Aug</v>
      </c>
      <c r="M5943" s="8" t="str">
        <f>IF(Sales_Pipeline[[#This Row],[Close_Date]]="","","Q"&amp;ROUNDUP(MONTH(Sales_Pipeline[[#This Row],[Close_Date]])/3,0))</f>
        <v>Q3</v>
      </c>
      <c r="N5943" s="2" cm="1">
        <f t="array" ref="N5943">IFERROR(_xlfn.IFS(Sales_Pipeline[[#This Row],[Deal_Stage]]="Won",_xlfn.XLOOKUP(Sales_Pipeline[[#This Row],[Product]],Products!$A$2:$A$8,Products!$C$2:$C$8),Sales_Pipeline[[#This Row],[Deal_Stage]]="Lost",_xlfn.XLOOKUP(Sales_Pipeline[[#This Row],[Product]],Products!$A$2:$A$8,Products!$C$2:$C$8)),"")</f>
        <v>1096</v>
      </c>
      <c r="O5943" s="2">
        <v>1094</v>
      </c>
    </row>
    <row r="5944" spans="1:15" x14ac:dyDescent="0.3">
      <c r="A5944" t="s">
        <v>6090</v>
      </c>
      <c r="B5944" t="s">
        <v>8</v>
      </c>
      <c r="C5944" t="str">
        <f>_xlfn.XLOOKUP(Sales_Pipeline[[#This Row],[Sales_Agent]],Sales_Teams[Sales_Agent],Sales_Teams[Manager])</f>
        <v>Dustin Brinkmann</v>
      </c>
      <c r="D5944" t="str">
        <f>_xlfn.XLOOKUP(Sales_Pipeline[[#This Row],[Manager]],Sales_Teams[Manager],Sales_Teams[Regional_Office])</f>
        <v>Central</v>
      </c>
      <c r="E5944" t="s">
        <v>76</v>
      </c>
      <c r="F5944" t="s">
        <v>231</v>
      </c>
      <c r="G5944" t="str">
        <f>IFERROR(_xlfn.XLOOKUP(Sales_Pipeline[[#This Row],[Account]],Accounts!$A$2:$A$86,Accounts!$F$2:$F$86),"")</f>
        <v>United States</v>
      </c>
      <c r="H5944" t="s">
        <v>77</v>
      </c>
      <c r="I5944" s="3">
        <v>42961</v>
      </c>
      <c r="K5944" s="8" t="str">
        <f>IF(Sales_Pipeline[[#This Row],[Close_Date]]="","",TEXT(Sales_Pipeline[[#This Row],[Close_Date]],"ddd"))</f>
        <v/>
      </c>
      <c r="L5944" s="8" t="str">
        <f>IF(Sales_Pipeline[[#This Row],[Close_Date]]="","",TEXT(Sales_Pipeline[[#This Row],[Close_Date]],"mmm"))</f>
        <v/>
      </c>
      <c r="M5944" s="8" t="str">
        <f>IF(Sales_Pipeline[[#This Row],[Close_Date]]="","","Q"&amp;ROUNDUP(MONTH(Sales_Pipeline[[#This Row],[Close_Date]])/3,0))</f>
        <v/>
      </c>
      <c r="N5944" s="2" t="str" cm="1">
        <f t="array" ref="N5944">IFERROR(_xlfn.IFS(Sales_Pipeline[[#This Row],[Deal_Stage]]="Won",_xlfn.XLOOKUP(Sales_Pipeline[[#This Row],[Product]],Products!$A$2:$A$8,Products!$C$2:$C$8),Sales_Pipeline[[#This Row],[Deal_Stage]]="Lost",_xlfn.XLOOKUP(Sales_Pipeline[[#This Row],[Product]],Products!$A$2:$A$8,Products!$C$2:$C$8)),"")</f>
        <v/>
      </c>
      <c r="O5944" s="2">
        <v>0</v>
      </c>
    </row>
    <row r="5945" spans="1:15" x14ac:dyDescent="0.3">
      <c r="A5945" t="s">
        <v>6091</v>
      </c>
      <c r="B5945" t="s">
        <v>12</v>
      </c>
      <c r="C5945" t="str">
        <f>_xlfn.XLOOKUP(Sales_Pipeline[[#This Row],[Sales_Agent]],Sales_Teams[Sales_Agent],Sales_Teams[Manager])</f>
        <v>Melvin Marxen</v>
      </c>
      <c r="D5945" t="str">
        <f>_xlfn.XLOOKUP(Sales_Pipeline[[#This Row],[Manager]],Sales_Teams[Manager],Sales_Teams[Regional_Office])</f>
        <v>Central</v>
      </c>
      <c r="E5945" t="s">
        <v>76</v>
      </c>
      <c r="F5945" t="s">
        <v>288</v>
      </c>
      <c r="G5945" t="str">
        <f>IFERROR(_xlfn.XLOOKUP(Sales_Pipeline[[#This Row],[Account]],Accounts!$A$2:$A$86,Accounts!$F$2:$F$86),"")</f>
        <v>United States</v>
      </c>
      <c r="H5945" t="s">
        <v>77</v>
      </c>
      <c r="I5945" s="3">
        <v>42961</v>
      </c>
      <c r="K5945" s="8" t="str">
        <f>IF(Sales_Pipeline[[#This Row],[Close_Date]]="","",TEXT(Sales_Pipeline[[#This Row],[Close_Date]],"ddd"))</f>
        <v/>
      </c>
      <c r="L5945" s="8" t="str">
        <f>IF(Sales_Pipeline[[#This Row],[Close_Date]]="","",TEXT(Sales_Pipeline[[#This Row],[Close_Date]],"mmm"))</f>
        <v/>
      </c>
      <c r="M5945" s="8" t="str">
        <f>IF(Sales_Pipeline[[#This Row],[Close_Date]]="","","Q"&amp;ROUNDUP(MONTH(Sales_Pipeline[[#This Row],[Close_Date]])/3,0))</f>
        <v/>
      </c>
      <c r="N5945" s="2" t="str" cm="1">
        <f t="array" ref="N5945">IFERROR(_xlfn.IFS(Sales_Pipeline[[#This Row],[Deal_Stage]]="Won",_xlfn.XLOOKUP(Sales_Pipeline[[#This Row],[Product]],Products!$A$2:$A$8,Products!$C$2:$C$8),Sales_Pipeline[[#This Row],[Deal_Stage]]="Lost",_xlfn.XLOOKUP(Sales_Pipeline[[#This Row],[Product]],Products!$A$2:$A$8,Products!$C$2:$C$8)),"")</f>
        <v/>
      </c>
      <c r="O5945" s="2">
        <v>0</v>
      </c>
    </row>
    <row r="5946" spans="1:15" x14ac:dyDescent="0.3">
      <c r="A5946" t="s">
        <v>6092</v>
      </c>
      <c r="B5946" t="s">
        <v>45</v>
      </c>
      <c r="C5946" t="str">
        <f>_xlfn.XLOOKUP(Sales_Pipeline[[#This Row],[Sales_Agent]],Sales_Teams[Sales_Agent],Sales_Teams[Manager])</f>
        <v>Summer Sewald</v>
      </c>
      <c r="D5946" t="str">
        <f>_xlfn.XLOOKUP(Sales_Pipeline[[#This Row],[Manager]],Sales_Teams[Manager],Sales_Teams[Regional_Office])</f>
        <v>West</v>
      </c>
      <c r="E5946" t="s">
        <v>8953</v>
      </c>
      <c r="G5946" t="str">
        <f>IFERROR(_xlfn.XLOOKUP(Sales_Pipeline[[#This Row],[Account]],Accounts!$A$2:$A$86,Accounts!$F$2:$F$86),"")</f>
        <v/>
      </c>
      <c r="H5946" t="s">
        <v>77</v>
      </c>
      <c r="I5946" s="3">
        <v>42961</v>
      </c>
      <c r="K5946" s="8" t="str">
        <f>IF(Sales_Pipeline[[#This Row],[Close_Date]]="","",TEXT(Sales_Pipeline[[#This Row],[Close_Date]],"ddd"))</f>
        <v/>
      </c>
      <c r="L5946" s="8" t="str">
        <f>IF(Sales_Pipeline[[#This Row],[Close_Date]]="","",TEXT(Sales_Pipeline[[#This Row],[Close_Date]],"mmm"))</f>
        <v/>
      </c>
      <c r="M5946" s="8" t="str">
        <f>IF(Sales_Pipeline[[#This Row],[Close_Date]]="","","Q"&amp;ROUNDUP(MONTH(Sales_Pipeline[[#This Row],[Close_Date]])/3,0))</f>
        <v/>
      </c>
      <c r="N5946" s="2" t="str" cm="1">
        <f t="array" ref="N5946">IFERROR(_xlfn.IFS(Sales_Pipeline[[#This Row],[Deal_Stage]]="Won",_xlfn.XLOOKUP(Sales_Pipeline[[#This Row],[Product]],Products!$A$2:$A$8,Products!$C$2:$C$8),Sales_Pipeline[[#This Row],[Deal_Stage]]="Lost",_xlfn.XLOOKUP(Sales_Pipeline[[#This Row],[Product]],Products!$A$2:$A$8,Products!$C$2:$C$8)),"")</f>
        <v/>
      </c>
      <c r="O5946" s="2">
        <v>0</v>
      </c>
    </row>
    <row r="5947" spans="1:15" x14ac:dyDescent="0.3">
      <c r="A5947" t="s">
        <v>6093</v>
      </c>
      <c r="B5947" t="s">
        <v>45</v>
      </c>
      <c r="C5947" t="str">
        <f>_xlfn.XLOOKUP(Sales_Pipeline[[#This Row],[Sales_Agent]],Sales_Teams[Sales_Agent],Sales_Teams[Manager])</f>
        <v>Summer Sewald</v>
      </c>
      <c r="D5947" t="str">
        <f>_xlfn.XLOOKUP(Sales_Pipeline[[#This Row],[Manager]],Sales_Teams[Manager],Sales_Teams[Regional_Office])</f>
        <v>West</v>
      </c>
      <c r="E5947" t="s">
        <v>55</v>
      </c>
      <c r="F5947" t="s">
        <v>143</v>
      </c>
      <c r="G5947" t="str">
        <f>IFERROR(_xlfn.XLOOKUP(Sales_Pipeline[[#This Row],[Account]],Accounts!$A$2:$A$86,Accounts!$F$2:$F$86),"")</f>
        <v>United States</v>
      </c>
      <c r="H5947" t="s">
        <v>82</v>
      </c>
      <c r="I5947" s="3">
        <v>42961</v>
      </c>
      <c r="J5947" s="3">
        <v>42975</v>
      </c>
      <c r="K5947" s="8" t="str">
        <f>IF(Sales_Pipeline[[#This Row],[Close_Date]]="","",TEXT(Sales_Pipeline[[#This Row],[Close_Date]],"ddd"))</f>
        <v>Mon</v>
      </c>
      <c r="L5947" s="8" t="str">
        <f>IF(Sales_Pipeline[[#This Row],[Close_Date]]="","",TEXT(Sales_Pipeline[[#This Row],[Close_Date]],"mmm"))</f>
        <v>Aug</v>
      </c>
      <c r="M5947" s="8" t="str">
        <f>IF(Sales_Pipeline[[#This Row],[Close_Date]]="","","Q"&amp;ROUNDUP(MONTH(Sales_Pipeline[[#This Row],[Close_Date]])/3,0))</f>
        <v>Q3</v>
      </c>
      <c r="N5947" s="2" cm="1">
        <f t="array" ref="N5947">IFERROR(_xlfn.IFS(Sales_Pipeline[[#This Row],[Deal_Stage]]="Won",_xlfn.XLOOKUP(Sales_Pipeline[[#This Row],[Product]],Products!$A$2:$A$8,Products!$C$2:$C$8),Sales_Pipeline[[#This Row],[Deal_Stage]]="Lost",_xlfn.XLOOKUP(Sales_Pipeline[[#This Row],[Product]],Products!$A$2:$A$8,Products!$C$2:$C$8)),"")</f>
        <v>1096</v>
      </c>
      <c r="O5947" s="2">
        <v>0</v>
      </c>
    </row>
    <row r="5948" spans="1:15" x14ac:dyDescent="0.3">
      <c r="A5948" t="s">
        <v>6094</v>
      </c>
      <c r="B5948" t="s">
        <v>21</v>
      </c>
      <c r="C5948" t="str">
        <f>_xlfn.XLOOKUP(Sales_Pipeline[[#This Row],[Sales_Agent]],Sales_Teams[Sales_Agent],Sales_Teams[Manager])</f>
        <v>Cara Losch</v>
      </c>
      <c r="D5948" t="str">
        <f>_xlfn.XLOOKUP(Sales_Pipeline[[#This Row],[Manager]],Sales_Teams[Manager],Sales_Teams[Regional_Office])</f>
        <v>East</v>
      </c>
      <c r="E5948" t="s">
        <v>8953</v>
      </c>
      <c r="G5948" t="str">
        <f>IFERROR(_xlfn.XLOOKUP(Sales_Pipeline[[#This Row],[Account]],Accounts!$A$2:$A$86,Accounts!$F$2:$F$86),"")</f>
        <v/>
      </c>
      <c r="H5948" t="s">
        <v>77</v>
      </c>
      <c r="I5948" s="3">
        <v>42961</v>
      </c>
      <c r="K5948" s="8" t="str">
        <f>IF(Sales_Pipeline[[#This Row],[Close_Date]]="","",TEXT(Sales_Pipeline[[#This Row],[Close_Date]],"ddd"))</f>
        <v/>
      </c>
      <c r="L5948" s="8" t="str">
        <f>IF(Sales_Pipeline[[#This Row],[Close_Date]]="","",TEXT(Sales_Pipeline[[#This Row],[Close_Date]],"mmm"))</f>
        <v/>
      </c>
      <c r="M5948" s="8" t="str">
        <f>IF(Sales_Pipeline[[#This Row],[Close_Date]]="","","Q"&amp;ROUNDUP(MONTH(Sales_Pipeline[[#This Row],[Close_Date]])/3,0))</f>
        <v/>
      </c>
      <c r="N5948" s="2" t="str" cm="1">
        <f t="array" ref="N5948">IFERROR(_xlfn.IFS(Sales_Pipeline[[#This Row],[Deal_Stage]]="Won",_xlfn.XLOOKUP(Sales_Pipeline[[#This Row],[Product]],Products!$A$2:$A$8,Products!$C$2:$C$8),Sales_Pipeline[[#This Row],[Deal_Stage]]="Lost",_xlfn.XLOOKUP(Sales_Pipeline[[#This Row],[Product]],Products!$A$2:$A$8,Products!$C$2:$C$8)),"")</f>
        <v/>
      </c>
      <c r="O5948" s="2">
        <v>0</v>
      </c>
    </row>
    <row r="5949" spans="1:15" x14ac:dyDescent="0.3">
      <c r="A5949" t="s">
        <v>6095</v>
      </c>
      <c r="B5949" t="s">
        <v>7</v>
      </c>
      <c r="C5949" t="str">
        <f>_xlfn.XLOOKUP(Sales_Pipeline[[#This Row],[Sales_Agent]],Sales_Teams[Sales_Agent],Sales_Teams[Manager])</f>
        <v>Dustin Brinkmann</v>
      </c>
      <c r="D5949" t="str">
        <f>_xlfn.XLOOKUP(Sales_Pipeline[[#This Row],[Manager]],Sales_Teams[Manager],Sales_Teams[Regional_Office])</f>
        <v>Central</v>
      </c>
      <c r="E5949" t="s">
        <v>61</v>
      </c>
      <c r="F5949" t="s">
        <v>169</v>
      </c>
      <c r="G5949" t="str">
        <f>IFERROR(_xlfn.XLOOKUP(Sales_Pipeline[[#This Row],[Account]],Accounts!$A$2:$A$86,Accounts!$F$2:$F$86),"")</f>
        <v>Panama</v>
      </c>
      <c r="H5949" t="s">
        <v>57</v>
      </c>
      <c r="I5949" s="3">
        <v>42961</v>
      </c>
      <c r="J5949" s="3">
        <v>43069</v>
      </c>
      <c r="K5949" s="8" t="str">
        <f>IF(Sales_Pipeline[[#This Row],[Close_Date]]="","",TEXT(Sales_Pipeline[[#This Row],[Close_Date]],"ddd"))</f>
        <v>Thu</v>
      </c>
      <c r="L5949" s="8" t="str">
        <f>IF(Sales_Pipeline[[#This Row],[Close_Date]]="","",TEXT(Sales_Pipeline[[#This Row],[Close_Date]],"mmm"))</f>
        <v>Nov</v>
      </c>
      <c r="M5949" s="8" t="str">
        <f>IF(Sales_Pipeline[[#This Row],[Close_Date]]="","","Q"&amp;ROUNDUP(MONTH(Sales_Pipeline[[#This Row],[Close_Date]])/3,0))</f>
        <v>Q4</v>
      </c>
      <c r="N5949" s="2" cm="1">
        <f t="array" ref="N5949">IFERROR(_xlfn.IFS(Sales_Pipeline[[#This Row],[Deal_Stage]]="Won",_xlfn.XLOOKUP(Sales_Pipeline[[#This Row],[Product]],Products!$A$2:$A$8,Products!$C$2:$C$8),Sales_Pipeline[[#This Row],[Deal_Stage]]="Lost",_xlfn.XLOOKUP(Sales_Pipeline[[#This Row],[Product]],Products!$A$2:$A$8,Products!$C$2:$C$8)),"")</f>
        <v>55</v>
      </c>
      <c r="O5949" s="2">
        <v>53</v>
      </c>
    </row>
    <row r="5950" spans="1:15" x14ac:dyDescent="0.3">
      <c r="A5950" t="s">
        <v>6096</v>
      </c>
      <c r="B5950" t="s">
        <v>32</v>
      </c>
      <c r="C5950" t="str">
        <f>_xlfn.XLOOKUP(Sales_Pipeline[[#This Row],[Sales_Agent]],Sales_Teams[Sales_Agent],Sales_Teams[Manager])</f>
        <v>Celia Rouche</v>
      </c>
      <c r="D5950" t="str">
        <f>_xlfn.XLOOKUP(Sales_Pipeline[[#This Row],[Manager]],Sales_Teams[Manager],Sales_Teams[Regional_Office])</f>
        <v>West</v>
      </c>
      <c r="E5950" t="s">
        <v>76</v>
      </c>
      <c r="F5950" t="s">
        <v>533</v>
      </c>
      <c r="G5950" t="str">
        <f>IFERROR(_xlfn.XLOOKUP(Sales_Pipeline[[#This Row],[Account]],Accounts!$A$2:$A$86,Accounts!$F$2:$F$86),"")</f>
        <v>United States</v>
      </c>
      <c r="H5950" t="s">
        <v>77</v>
      </c>
      <c r="I5950" s="3">
        <v>42961</v>
      </c>
      <c r="K5950" s="8" t="str">
        <f>IF(Sales_Pipeline[[#This Row],[Close_Date]]="","",TEXT(Sales_Pipeline[[#This Row],[Close_Date]],"ddd"))</f>
        <v/>
      </c>
      <c r="L5950" s="8" t="str">
        <f>IF(Sales_Pipeline[[#This Row],[Close_Date]]="","",TEXT(Sales_Pipeline[[#This Row],[Close_Date]],"mmm"))</f>
        <v/>
      </c>
      <c r="M5950" s="8" t="str">
        <f>IF(Sales_Pipeline[[#This Row],[Close_Date]]="","","Q"&amp;ROUNDUP(MONTH(Sales_Pipeline[[#This Row],[Close_Date]])/3,0))</f>
        <v/>
      </c>
      <c r="N5950" s="2" t="str" cm="1">
        <f t="array" ref="N5950">IFERROR(_xlfn.IFS(Sales_Pipeline[[#This Row],[Deal_Stage]]="Won",_xlfn.XLOOKUP(Sales_Pipeline[[#This Row],[Product]],Products!$A$2:$A$8,Products!$C$2:$C$8),Sales_Pipeline[[#This Row],[Deal_Stage]]="Lost",_xlfn.XLOOKUP(Sales_Pipeline[[#This Row],[Product]],Products!$A$2:$A$8,Products!$C$2:$C$8)),"")</f>
        <v/>
      </c>
      <c r="O5950" s="2">
        <v>0</v>
      </c>
    </row>
    <row r="5951" spans="1:15" x14ac:dyDescent="0.3">
      <c r="A5951" t="s">
        <v>6097</v>
      </c>
      <c r="B5951" t="s">
        <v>32</v>
      </c>
      <c r="C5951" t="str">
        <f>_xlfn.XLOOKUP(Sales_Pipeline[[#This Row],[Sales_Agent]],Sales_Teams[Sales_Agent],Sales_Teams[Manager])</f>
        <v>Celia Rouche</v>
      </c>
      <c r="D5951" t="str">
        <f>_xlfn.XLOOKUP(Sales_Pipeline[[#This Row],[Manager]],Sales_Teams[Manager],Sales_Teams[Regional_Office])</f>
        <v>West</v>
      </c>
      <c r="E5951" t="s">
        <v>63</v>
      </c>
      <c r="F5951" t="s">
        <v>145</v>
      </c>
      <c r="G5951" t="str">
        <f>IFERROR(_xlfn.XLOOKUP(Sales_Pipeline[[#This Row],[Account]],Accounts!$A$2:$A$86,Accounts!$F$2:$F$86),"")</f>
        <v>United States</v>
      </c>
      <c r="H5951" t="s">
        <v>57</v>
      </c>
      <c r="I5951" s="3">
        <v>42961</v>
      </c>
      <c r="J5951" s="3">
        <v>42966</v>
      </c>
      <c r="K5951" s="8" t="str">
        <f>IF(Sales_Pipeline[[#This Row],[Close_Date]]="","",TEXT(Sales_Pipeline[[#This Row],[Close_Date]],"ddd"))</f>
        <v>Sat</v>
      </c>
      <c r="L5951" s="8" t="str">
        <f>IF(Sales_Pipeline[[#This Row],[Close_Date]]="","",TEXT(Sales_Pipeline[[#This Row],[Close_Date]],"mmm"))</f>
        <v>Aug</v>
      </c>
      <c r="M5951" s="8" t="str">
        <f>IF(Sales_Pipeline[[#This Row],[Close_Date]]="","","Q"&amp;ROUNDUP(MONTH(Sales_Pipeline[[#This Row],[Close_Date]])/3,0))</f>
        <v>Q3</v>
      </c>
      <c r="N5951" s="2" cm="1">
        <f t="array" ref="N5951">IFERROR(_xlfn.IFS(Sales_Pipeline[[#This Row],[Deal_Stage]]="Won",_xlfn.XLOOKUP(Sales_Pipeline[[#This Row],[Product]],Products!$A$2:$A$8,Products!$C$2:$C$8),Sales_Pipeline[[#This Row],[Deal_Stage]]="Lost",_xlfn.XLOOKUP(Sales_Pipeline[[#This Row],[Product]],Products!$A$2:$A$8,Products!$C$2:$C$8)),"")</f>
        <v>550</v>
      </c>
      <c r="O5951" s="2">
        <v>551</v>
      </c>
    </row>
    <row r="5952" spans="1:15" x14ac:dyDescent="0.3">
      <c r="A5952" t="s">
        <v>6098</v>
      </c>
      <c r="B5952" t="s">
        <v>23</v>
      </c>
      <c r="C5952" t="str">
        <f>_xlfn.XLOOKUP(Sales_Pipeline[[#This Row],[Sales_Agent]],Sales_Teams[Sales_Agent],Sales_Teams[Manager])</f>
        <v>Cara Losch</v>
      </c>
      <c r="D5952" t="str">
        <f>_xlfn.XLOOKUP(Sales_Pipeline[[#This Row],[Manager]],Sales_Teams[Manager],Sales_Teams[Regional_Office])</f>
        <v>East</v>
      </c>
      <c r="E5952" t="s">
        <v>76</v>
      </c>
      <c r="G5952" t="str">
        <f>IFERROR(_xlfn.XLOOKUP(Sales_Pipeline[[#This Row],[Account]],Accounts!$A$2:$A$86,Accounts!$F$2:$F$86),"")</f>
        <v/>
      </c>
      <c r="H5952" t="s">
        <v>77</v>
      </c>
      <c r="I5952" s="3">
        <v>42961</v>
      </c>
      <c r="K5952" s="8" t="str">
        <f>IF(Sales_Pipeline[[#This Row],[Close_Date]]="","",TEXT(Sales_Pipeline[[#This Row],[Close_Date]],"ddd"))</f>
        <v/>
      </c>
      <c r="L5952" s="8" t="str">
        <f>IF(Sales_Pipeline[[#This Row],[Close_Date]]="","",TEXT(Sales_Pipeline[[#This Row],[Close_Date]],"mmm"))</f>
        <v/>
      </c>
      <c r="M5952" s="8" t="str">
        <f>IF(Sales_Pipeline[[#This Row],[Close_Date]]="","","Q"&amp;ROUNDUP(MONTH(Sales_Pipeline[[#This Row],[Close_Date]])/3,0))</f>
        <v/>
      </c>
      <c r="N5952" s="2" t="str" cm="1">
        <f t="array" ref="N5952">IFERROR(_xlfn.IFS(Sales_Pipeline[[#This Row],[Deal_Stage]]="Won",_xlfn.XLOOKUP(Sales_Pipeline[[#This Row],[Product]],Products!$A$2:$A$8,Products!$C$2:$C$8),Sales_Pipeline[[#This Row],[Deal_Stage]]="Lost",_xlfn.XLOOKUP(Sales_Pipeline[[#This Row],[Product]],Products!$A$2:$A$8,Products!$C$2:$C$8)),"")</f>
        <v/>
      </c>
      <c r="O5952" s="2">
        <v>0</v>
      </c>
    </row>
    <row r="5953" spans="1:15" x14ac:dyDescent="0.3">
      <c r="A5953" t="s">
        <v>6099</v>
      </c>
      <c r="B5953" t="s">
        <v>44</v>
      </c>
      <c r="C5953" t="str">
        <f>_xlfn.XLOOKUP(Sales_Pipeline[[#This Row],[Sales_Agent]],Sales_Teams[Sales_Agent],Sales_Teams[Manager])</f>
        <v>Summer Sewald</v>
      </c>
      <c r="D5953" t="str">
        <f>_xlfn.XLOOKUP(Sales_Pipeline[[#This Row],[Manager]],Sales_Teams[Manager],Sales_Teams[Regional_Office])</f>
        <v>West</v>
      </c>
      <c r="E5953" t="s">
        <v>61</v>
      </c>
      <c r="F5953" t="s">
        <v>328</v>
      </c>
      <c r="G5953" t="str">
        <f>IFERROR(_xlfn.XLOOKUP(Sales_Pipeline[[#This Row],[Account]],Accounts!$A$2:$A$86,Accounts!$F$2:$F$86),"")</f>
        <v>United States</v>
      </c>
      <c r="H5953" t="s">
        <v>82</v>
      </c>
      <c r="I5953" s="3">
        <v>42961</v>
      </c>
      <c r="J5953" s="3">
        <v>42965</v>
      </c>
      <c r="K5953" s="8" t="str">
        <f>IF(Sales_Pipeline[[#This Row],[Close_Date]]="","",TEXT(Sales_Pipeline[[#This Row],[Close_Date]],"ddd"))</f>
        <v>Fri</v>
      </c>
      <c r="L5953" s="8" t="str">
        <f>IF(Sales_Pipeline[[#This Row],[Close_Date]]="","",TEXT(Sales_Pipeline[[#This Row],[Close_Date]],"mmm"))</f>
        <v>Aug</v>
      </c>
      <c r="M5953" s="8" t="str">
        <f>IF(Sales_Pipeline[[#This Row],[Close_Date]]="","","Q"&amp;ROUNDUP(MONTH(Sales_Pipeline[[#This Row],[Close_Date]])/3,0))</f>
        <v>Q3</v>
      </c>
      <c r="N5953" s="2" cm="1">
        <f t="array" ref="N5953">IFERROR(_xlfn.IFS(Sales_Pipeline[[#This Row],[Deal_Stage]]="Won",_xlfn.XLOOKUP(Sales_Pipeline[[#This Row],[Product]],Products!$A$2:$A$8,Products!$C$2:$C$8),Sales_Pipeline[[#This Row],[Deal_Stage]]="Lost",_xlfn.XLOOKUP(Sales_Pipeline[[#This Row],[Product]],Products!$A$2:$A$8,Products!$C$2:$C$8)),"")</f>
        <v>55</v>
      </c>
      <c r="O5953" s="2">
        <v>0</v>
      </c>
    </row>
    <row r="5954" spans="1:15" x14ac:dyDescent="0.3">
      <c r="A5954" t="s">
        <v>6100</v>
      </c>
      <c r="B5954" t="s">
        <v>3</v>
      </c>
      <c r="C5954" t="str">
        <f>_xlfn.XLOOKUP(Sales_Pipeline[[#This Row],[Sales_Agent]],Sales_Teams[Sales_Agent],Sales_Teams[Manager])</f>
        <v>Dustin Brinkmann</v>
      </c>
      <c r="D5954" t="str">
        <f>_xlfn.XLOOKUP(Sales_Pipeline[[#This Row],[Manager]],Sales_Teams[Manager],Sales_Teams[Regional_Office])</f>
        <v>Central</v>
      </c>
      <c r="E5954" t="s">
        <v>61</v>
      </c>
      <c r="G5954" t="str">
        <f>IFERROR(_xlfn.XLOOKUP(Sales_Pipeline[[#This Row],[Account]],Accounts!$A$2:$A$86,Accounts!$F$2:$F$86),"")</f>
        <v/>
      </c>
      <c r="H5954" t="s">
        <v>77</v>
      </c>
      <c r="I5954" s="3">
        <v>42962</v>
      </c>
      <c r="K5954" s="8" t="str">
        <f>IF(Sales_Pipeline[[#This Row],[Close_Date]]="","",TEXT(Sales_Pipeline[[#This Row],[Close_Date]],"ddd"))</f>
        <v/>
      </c>
      <c r="L5954" s="8" t="str">
        <f>IF(Sales_Pipeline[[#This Row],[Close_Date]]="","",TEXT(Sales_Pipeline[[#This Row],[Close_Date]],"mmm"))</f>
        <v/>
      </c>
      <c r="M5954" s="8" t="str">
        <f>IF(Sales_Pipeline[[#This Row],[Close_Date]]="","","Q"&amp;ROUNDUP(MONTH(Sales_Pipeline[[#This Row],[Close_Date]])/3,0))</f>
        <v/>
      </c>
      <c r="N5954" s="2" t="str" cm="1">
        <f t="array" ref="N5954">IFERROR(_xlfn.IFS(Sales_Pipeline[[#This Row],[Deal_Stage]]="Won",_xlfn.XLOOKUP(Sales_Pipeline[[#This Row],[Product]],Products!$A$2:$A$8,Products!$C$2:$C$8),Sales_Pipeline[[#This Row],[Deal_Stage]]="Lost",_xlfn.XLOOKUP(Sales_Pipeline[[#This Row],[Product]],Products!$A$2:$A$8,Products!$C$2:$C$8)),"")</f>
        <v/>
      </c>
      <c r="O5954" s="2">
        <v>0</v>
      </c>
    </row>
    <row r="5955" spans="1:15" x14ac:dyDescent="0.3">
      <c r="A5955" t="s">
        <v>6101</v>
      </c>
      <c r="B5955" t="s">
        <v>3</v>
      </c>
      <c r="C5955" t="str">
        <f>_xlfn.XLOOKUP(Sales_Pipeline[[#This Row],[Sales_Agent]],Sales_Teams[Sales_Agent],Sales_Teams[Manager])</f>
        <v>Dustin Brinkmann</v>
      </c>
      <c r="D5955" t="str">
        <f>_xlfn.XLOOKUP(Sales_Pipeline[[#This Row],[Manager]],Sales_Teams[Manager],Sales_Teams[Regional_Office])</f>
        <v>Central</v>
      </c>
      <c r="E5955" t="s">
        <v>55</v>
      </c>
      <c r="F5955" t="s">
        <v>318</v>
      </c>
      <c r="G5955" t="str">
        <f>IFERROR(_xlfn.XLOOKUP(Sales_Pipeline[[#This Row],[Account]],Accounts!$A$2:$A$86,Accounts!$F$2:$F$86),"")</f>
        <v>Kenya</v>
      </c>
      <c r="H5955" t="s">
        <v>82</v>
      </c>
      <c r="I5955" s="3">
        <v>42962</v>
      </c>
      <c r="J5955" s="3">
        <v>43005</v>
      </c>
      <c r="K5955" s="8" t="str">
        <f>IF(Sales_Pipeline[[#This Row],[Close_Date]]="","",TEXT(Sales_Pipeline[[#This Row],[Close_Date]],"ddd"))</f>
        <v>Wed</v>
      </c>
      <c r="L5955" s="8" t="str">
        <f>IF(Sales_Pipeline[[#This Row],[Close_Date]]="","",TEXT(Sales_Pipeline[[#This Row],[Close_Date]],"mmm"))</f>
        <v>Sep</v>
      </c>
      <c r="M5955" s="8" t="str">
        <f>IF(Sales_Pipeline[[#This Row],[Close_Date]]="","","Q"&amp;ROUNDUP(MONTH(Sales_Pipeline[[#This Row],[Close_Date]])/3,0))</f>
        <v>Q3</v>
      </c>
      <c r="N5955" s="2" cm="1">
        <f t="array" ref="N5955">IFERROR(_xlfn.IFS(Sales_Pipeline[[#This Row],[Deal_Stage]]="Won",_xlfn.XLOOKUP(Sales_Pipeline[[#This Row],[Product]],Products!$A$2:$A$8,Products!$C$2:$C$8),Sales_Pipeline[[#This Row],[Deal_Stage]]="Lost",_xlfn.XLOOKUP(Sales_Pipeline[[#This Row],[Product]],Products!$A$2:$A$8,Products!$C$2:$C$8)),"")</f>
        <v>1096</v>
      </c>
      <c r="O5955" s="2">
        <v>0</v>
      </c>
    </row>
    <row r="5956" spans="1:15" x14ac:dyDescent="0.3">
      <c r="A5956" t="s">
        <v>6102</v>
      </c>
      <c r="B5956" t="s">
        <v>3</v>
      </c>
      <c r="C5956" t="str">
        <f>_xlfn.XLOOKUP(Sales_Pipeline[[#This Row],[Sales_Agent]],Sales_Teams[Sales_Agent],Sales_Teams[Manager])</f>
        <v>Dustin Brinkmann</v>
      </c>
      <c r="D5956" t="str">
        <f>_xlfn.XLOOKUP(Sales_Pipeline[[#This Row],[Manager]],Sales_Teams[Manager],Sales_Teams[Regional_Office])</f>
        <v>Central</v>
      </c>
      <c r="E5956" t="s">
        <v>84</v>
      </c>
      <c r="F5956" t="s">
        <v>333</v>
      </c>
      <c r="G5956" t="str">
        <f>IFERROR(_xlfn.XLOOKUP(Sales_Pipeline[[#This Row],[Account]],Accounts!$A$2:$A$86,Accounts!$F$2:$F$86),"")</f>
        <v>United States</v>
      </c>
      <c r="H5956" t="s">
        <v>82</v>
      </c>
      <c r="I5956" s="3">
        <v>42962</v>
      </c>
      <c r="J5956" s="3">
        <v>43054</v>
      </c>
      <c r="K5956" s="8" t="str">
        <f>IF(Sales_Pipeline[[#This Row],[Close_Date]]="","",TEXT(Sales_Pipeline[[#This Row],[Close_Date]],"ddd"))</f>
        <v>Wed</v>
      </c>
      <c r="L5956" s="8" t="str">
        <f>IF(Sales_Pipeline[[#This Row],[Close_Date]]="","",TEXT(Sales_Pipeline[[#This Row],[Close_Date]],"mmm"))</f>
        <v>Nov</v>
      </c>
      <c r="M5956" s="8" t="str">
        <f>IF(Sales_Pipeline[[#This Row],[Close_Date]]="","","Q"&amp;ROUNDUP(MONTH(Sales_Pipeline[[#This Row],[Close_Date]])/3,0))</f>
        <v>Q4</v>
      </c>
      <c r="N5956" s="2" cm="1">
        <f t="array" ref="N5956">IFERROR(_xlfn.IFS(Sales_Pipeline[[#This Row],[Deal_Stage]]="Won",_xlfn.XLOOKUP(Sales_Pipeline[[#This Row],[Product]],Products!$A$2:$A$8,Products!$C$2:$C$8),Sales_Pipeline[[#This Row],[Deal_Stage]]="Lost",_xlfn.XLOOKUP(Sales_Pipeline[[#This Row],[Product]],Products!$A$2:$A$8,Products!$C$2:$C$8)),"")</f>
        <v>5482</v>
      </c>
      <c r="O5956" s="2">
        <v>0</v>
      </c>
    </row>
    <row r="5957" spans="1:15" x14ac:dyDescent="0.3">
      <c r="A5957" t="s">
        <v>6103</v>
      </c>
      <c r="B5957" t="s">
        <v>3</v>
      </c>
      <c r="C5957" t="str">
        <f>_xlfn.XLOOKUP(Sales_Pipeline[[#This Row],[Sales_Agent]],Sales_Teams[Sales_Agent],Sales_Teams[Manager])</f>
        <v>Dustin Brinkmann</v>
      </c>
      <c r="D5957" t="str">
        <f>_xlfn.XLOOKUP(Sales_Pipeline[[#This Row],[Manager]],Sales_Teams[Manager],Sales_Teams[Regional_Office])</f>
        <v>Central</v>
      </c>
      <c r="E5957" t="s">
        <v>61</v>
      </c>
      <c r="F5957" t="s">
        <v>229</v>
      </c>
      <c r="G5957" t="str">
        <f>IFERROR(_xlfn.XLOOKUP(Sales_Pipeline[[#This Row],[Account]],Accounts!$A$2:$A$86,Accounts!$F$2:$F$86),"")</f>
        <v>Norway</v>
      </c>
      <c r="H5957" t="s">
        <v>57</v>
      </c>
      <c r="I5957" s="3">
        <v>42962</v>
      </c>
      <c r="J5957" s="3">
        <v>43044</v>
      </c>
      <c r="K5957" s="8" t="str">
        <f>IF(Sales_Pipeline[[#This Row],[Close_Date]]="","",TEXT(Sales_Pipeline[[#This Row],[Close_Date]],"ddd"))</f>
        <v>Sun</v>
      </c>
      <c r="L5957" s="8" t="str">
        <f>IF(Sales_Pipeline[[#This Row],[Close_Date]]="","",TEXT(Sales_Pipeline[[#This Row],[Close_Date]],"mmm"))</f>
        <v>Nov</v>
      </c>
      <c r="M5957" s="8" t="str">
        <f>IF(Sales_Pipeline[[#This Row],[Close_Date]]="","","Q"&amp;ROUNDUP(MONTH(Sales_Pipeline[[#This Row],[Close_Date]])/3,0))</f>
        <v>Q4</v>
      </c>
      <c r="N5957" s="2" cm="1">
        <f t="array" ref="N5957">IFERROR(_xlfn.IFS(Sales_Pipeline[[#This Row],[Deal_Stage]]="Won",_xlfn.XLOOKUP(Sales_Pipeline[[#This Row],[Product]],Products!$A$2:$A$8,Products!$C$2:$C$8),Sales_Pipeline[[#This Row],[Deal_Stage]]="Lost",_xlfn.XLOOKUP(Sales_Pipeline[[#This Row],[Product]],Products!$A$2:$A$8,Products!$C$2:$C$8)),"")</f>
        <v>55</v>
      </c>
      <c r="O5957" s="2">
        <v>57</v>
      </c>
    </row>
    <row r="5958" spans="1:15" x14ac:dyDescent="0.3">
      <c r="A5958" t="s">
        <v>6104</v>
      </c>
      <c r="B5958" t="s">
        <v>27</v>
      </c>
      <c r="C5958" t="str">
        <f>_xlfn.XLOOKUP(Sales_Pipeline[[#This Row],[Sales_Agent]],Sales_Teams[Sales_Agent],Sales_Teams[Manager])</f>
        <v>Rocco Neubert</v>
      </c>
      <c r="D5958" t="str">
        <f>_xlfn.XLOOKUP(Sales_Pipeline[[#This Row],[Manager]],Sales_Teams[Manager],Sales_Teams[Regional_Office])</f>
        <v>East</v>
      </c>
      <c r="E5958" t="s">
        <v>76</v>
      </c>
      <c r="G5958" t="str">
        <f>IFERROR(_xlfn.XLOOKUP(Sales_Pipeline[[#This Row],[Account]],Accounts!$A$2:$A$86,Accounts!$F$2:$F$86),"")</f>
        <v/>
      </c>
      <c r="H5958" t="s">
        <v>77</v>
      </c>
      <c r="I5958" s="3">
        <v>42962</v>
      </c>
      <c r="K5958" s="8" t="str">
        <f>IF(Sales_Pipeline[[#This Row],[Close_Date]]="","",TEXT(Sales_Pipeline[[#This Row],[Close_Date]],"ddd"))</f>
        <v/>
      </c>
      <c r="L5958" s="8" t="str">
        <f>IF(Sales_Pipeline[[#This Row],[Close_Date]]="","",TEXT(Sales_Pipeline[[#This Row],[Close_Date]],"mmm"))</f>
        <v/>
      </c>
      <c r="M5958" s="8" t="str">
        <f>IF(Sales_Pipeline[[#This Row],[Close_Date]]="","","Q"&amp;ROUNDUP(MONTH(Sales_Pipeline[[#This Row],[Close_Date]])/3,0))</f>
        <v/>
      </c>
      <c r="N5958" s="2" t="str" cm="1">
        <f t="array" ref="N5958">IFERROR(_xlfn.IFS(Sales_Pipeline[[#This Row],[Deal_Stage]]="Won",_xlfn.XLOOKUP(Sales_Pipeline[[#This Row],[Product]],Products!$A$2:$A$8,Products!$C$2:$C$8),Sales_Pipeline[[#This Row],[Deal_Stage]]="Lost",_xlfn.XLOOKUP(Sales_Pipeline[[#This Row],[Product]],Products!$A$2:$A$8,Products!$C$2:$C$8)),"")</f>
        <v/>
      </c>
      <c r="O5958" s="2">
        <v>0</v>
      </c>
    </row>
    <row r="5959" spans="1:15" x14ac:dyDescent="0.3">
      <c r="A5959" t="s">
        <v>6105</v>
      </c>
      <c r="B5959" t="s">
        <v>27</v>
      </c>
      <c r="C5959" t="str">
        <f>_xlfn.XLOOKUP(Sales_Pipeline[[#This Row],[Sales_Agent]],Sales_Teams[Sales_Agent],Sales_Teams[Manager])</f>
        <v>Rocco Neubert</v>
      </c>
      <c r="D5959" t="str">
        <f>_xlfn.XLOOKUP(Sales_Pipeline[[#This Row],[Manager]],Sales_Teams[Manager],Sales_Teams[Regional_Office])</f>
        <v>East</v>
      </c>
      <c r="E5959" t="s">
        <v>63</v>
      </c>
      <c r="F5959" t="s">
        <v>253</v>
      </c>
      <c r="G5959" t="str">
        <f>IFERROR(_xlfn.XLOOKUP(Sales_Pipeline[[#This Row],[Account]],Accounts!$A$2:$A$86,Accounts!$F$2:$F$86),"")</f>
        <v>United States</v>
      </c>
      <c r="H5959" t="s">
        <v>57</v>
      </c>
      <c r="I5959" s="3">
        <v>42962</v>
      </c>
      <c r="J5959" s="3">
        <v>42972</v>
      </c>
      <c r="K5959" s="8" t="str">
        <f>IF(Sales_Pipeline[[#This Row],[Close_Date]]="","",TEXT(Sales_Pipeline[[#This Row],[Close_Date]],"ddd"))</f>
        <v>Fri</v>
      </c>
      <c r="L5959" s="8" t="str">
        <f>IF(Sales_Pipeline[[#This Row],[Close_Date]]="","",TEXT(Sales_Pipeline[[#This Row],[Close_Date]],"mmm"))</f>
        <v>Aug</v>
      </c>
      <c r="M5959" s="8" t="str">
        <f>IF(Sales_Pipeline[[#This Row],[Close_Date]]="","","Q"&amp;ROUNDUP(MONTH(Sales_Pipeline[[#This Row],[Close_Date]])/3,0))</f>
        <v>Q3</v>
      </c>
      <c r="N5959" s="2" cm="1">
        <f t="array" ref="N5959">IFERROR(_xlfn.IFS(Sales_Pipeline[[#This Row],[Deal_Stage]]="Won",_xlfn.XLOOKUP(Sales_Pipeline[[#This Row],[Product]],Products!$A$2:$A$8,Products!$C$2:$C$8),Sales_Pipeline[[#This Row],[Deal_Stage]]="Lost",_xlfn.XLOOKUP(Sales_Pipeline[[#This Row],[Product]],Products!$A$2:$A$8,Products!$C$2:$C$8)),"")</f>
        <v>550</v>
      </c>
      <c r="O5959" s="2">
        <v>552</v>
      </c>
    </row>
    <row r="5960" spans="1:15" x14ac:dyDescent="0.3">
      <c r="A5960" t="s">
        <v>6106</v>
      </c>
      <c r="B5960" t="s">
        <v>20</v>
      </c>
      <c r="C5960" t="str">
        <f>_xlfn.XLOOKUP(Sales_Pipeline[[#This Row],[Sales_Agent]],Sales_Teams[Sales_Agent],Sales_Teams[Manager])</f>
        <v>Cara Losch</v>
      </c>
      <c r="D5960" t="str">
        <f>_xlfn.XLOOKUP(Sales_Pipeline[[#This Row],[Manager]],Sales_Teams[Manager],Sales_Teams[Regional_Office])</f>
        <v>East</v>
      </c>
      <c r="E5960" t="s">
        <v>76</v>
      </c>
      <c r="F5960" t="s">
        <v>234</v>
      </c>
      <c r="G5960" t="str">
        <f>IFERROR(_xlfn.XLOOKUP(Sales_Pipeline[[#This Row],[Account]],Accounts!$A$2:$A$86,Accounts!$F$2:$F$86),"")</f>
        <v>United States</v>
      </c>
      <c r="H5960" t="s">
        <v>82</v>
      </c>
      <c r="I5960" s="3">
        <v>42962</v>
      </c>
      <c r="J5960" s="3">
        <v>42975</v>
      </c>
      <c r="K5960" s="8" t="str">
        <f>IF(Sales_Pipeline[[#This Row],[Close_Date]]="","",TEXT(Sales_Pipeline[[#This Row],[Close_Date]],"ddd"))</f>
        <v>Mon</v>
      </c>
      <c r="L5960" s="8" t="str">
        <f>IF(Sales_Pipeline[[#This Row],[Close_Date]]="","",TEXT(Sales_Pipeline[[#This Row],[Close_Date]],"mmm"))</f>
        <v>Aug</v>
      </c>
      <c r="M5960" s="8" t="str">
        <f>IF(Sales_Pipeline[[#This Row],[Close_Date]]="","","Q"&amp;ROUNDUP(MONTH(Sales_Pipeline[[#This Row],[Close_Date]])/3,0))</f>
        <v>Q3</v>
      </c>
      <c r="N5960" s="2" cm="1">
        <f t="array" ref="N5960">IFERROR(_xlfn.IFS(Sales_Pipeline[[#This Row],[Deal_Stage]]="Won",_xlfn.XLOOKUP(Sales_Pipeline[[#This Row],[Product]],Products!$A$2:$A$8,Products!$C$2:$C$8),Sales_Pipeline[[#This Row],[Deal_Stage]]="Lost",_xlfn.XLOOKUP(Sales_Pipeline[[#This Row],[Product]],Products!$A$2:$A$8,Products!$C$2:$C$8)),"")</f>
        <v>3393</v>
      </c>
      <c r="O5960" s="2">
        <v>0</v>
      </c>
    </row>
    <row r="5961" spans="1:15" x14ac:dyDescent="0.3">
      <c r="A5961" t="s">
        <v>6107</v>
      </c>
      <c r="B5961" t="s">
        <v>20</v>
      </c>
      <c r="C5961" t="str">
        <f>_xlfn.XLOOKUP(Sales_Pipeline[[#This Row],[Sales_Agent]],Sales_Teams[Sales_Agent],Sales_Teams[Manager])</f>
        <v>Cara Losch</v>
      </c>
      <c r="D5961" t="str">
        <f>_xlfn.XLOOKUP(Sales_Pipeline[[#This Row],[Manager]],Sales_Teams[Manager],Sales_Teams[Regional_Office])</f>
        <v>East</v>
      </c>
      <c r="E5961" t="s">
        <v>84</v>
      </c>
      <c r="F5961" t="s">
        <v>127</v>
      </c>
      <c r="G5961" t="str">
        <f>IFERROR(_xlfn.XLOOKUP(Sales_Pipeline[[#This Row],[Account]],Accounts!$A$2:$A$86,Accounts!$F$2:$F$86),"")</f>
        <v>United States</v>
      </c>
      <c r="H5961" t="s">
        <v>57</v>
      </c>
      <c r="I5961" s="3">
        <v>42962</v>
      </c>
      <c r="J5961" s="3">
        <v>42979</v>
      </c>
      <c r="K5961" s="8" t="str">
        <f>IF(Sales_Pipeline[[#This Row],[Close_Date]]="","",TEXT(Sales_Pipeline[[#This Row],[Close_Date]],"ddd"))</f>
        <v>Fri</v>
      </c>
      <c r="L5961" s="8" t="str">
        <f>IF(Sales_Pipeline[[#This Row],[Close_Date]]="","",TEXT(Sales_Pipeline[[#This Row],[Close_Date]],"mmm"))</f>
        <v>Sep</v>
      </c>
      <c r="M5961" s="8" t="str">
        <f>IF(Sales_Pipeline[[#This Row],[Close_Date]]="","","Q"&amp;ROUNDUP(MONTH(Sales_Pipeline[[#This Row],[Close_Date]])/3,0))</f>
        <v>Q3</v>
      </c>
      <c r="N5961" s="2" cm="1">
        <f t="array" ref="N5961">IFERROR(_xlfn.IFS(Sales_Pipeline[[#This Row],[Deal_Stage]]="Won",_xlfn.XLOOKUP(Sales_Pipeline[[#This Row],[Product]],Products!$A$2:$A$8,Products!$C$2:$C$8),Sales_Pipeline[[#This Row],[Deal_Stage]]="Lost",_xlfn.XLOOKUP(Sales_Pipeline[[#This Row],[Product]],Products!$A$2:$A$8,Products!$C$2:$C$8)),"")</f>
        <v>5482</v>
      </c>
      <c r="O5961" s="2">
        <v>4520</v>
      </c>
    </row>
    <row r="5962" spans="1:15" x14ac:dyDescent="0.3">
      <c r="A5962" t="s">
        <v>6108</v>
      </c>
      <c r="B5962" t="s">
        <v>20</v>
      </c>
      <c r="C5962" t="str">
        <f>_xlfn.XLOOKUP(Sales_Pipeline[[#This Row],[Sales_Agent]],Sales_Teams[Sales_Agent],Sales_Teams[Manager])</f>
        <v>Cara Losch</v>
      </c>
      <c r="D5962" t="str">
        <f>_xlfn.XLOOKUP(Sales_Pipeline[[#This Row],[Manager]],Sales_Teams[Manager],Sales_Teams[Regional_Office])</f>
        <v>East</v>
      </c>
      <c r="E5962" t="s">
        <v>8953</v>
      </c>
      <c r="F5962" t="s">
        <v>206</v>
      </c>
      <c r="G5962" t="str">
        <f>IFERROR(_xlfn.XLOOKUP(Sales_Pipeline[[#This Row],[Account]],Accounts!$A$2:$A$86,Accounts!$F$2:$F$86),"")</f>
        <v>United States</v>
      </c>
      <c r="H5962" t="s">
        <v>57</v>
      </c>
      <c r="I5962" s="3">
        <v>42962</v>
      </c>
      <c r="J5962" s="3">
        <v>43048</v>
      </c>
      <c r="K5962" s="8" t="str">
        <f>IF(Sales_Pipeline[[#This Row],[Close_Date]]="","",TEXT(Sales_Pipeline[[#This Row],[Close_Date]],"ddd"))</f>
        <v>Thu</v>
      </c>
      <c r="L5962" s="8" t="str">
        <f>IF(Sales_Pipeline[[#This Row],[Close_Date]]="","",TEXT(Sales_Pipeline[[#This Row],[Close_Date]],"mmm"))</f>
        <v>Nov</v>
      </c>
      <c r="M5962" s="8" t="str">
        <f>IF(Sales_Pipeline[[#This Row],[Close_Date]]="","","Q"&amp;ROUNDUP(MONTH(Sales_Pipeline[[#This Row],[Close_Date]])/3,0))</f>
        <v>Q4</v>
      </c>
      <c r="N5962" s="2" cm="1">
        <f t="array" ref="N5962">IFERROR(_xlfn.IFS(Sales_Pipeline[[#This Row],[Deal_Stage]]="Won",_xlfn.XLOOKUP(Sales_Pipeline[[#This Row],[Product]],Products!$A$2:$A$8,Products!$C$2:$C$8),Sales_Pipeline[[#This Row],[Deal_Stage]]="Lost",_xlfn.XLOOKUP(Sales_Pipeline[[#This Row],[Product]],Products!$A$2:$A$8,Products!$C$2:$C$8)),"")</f>
        <v>4821</v>
      </c>
      <c r="O5962" s="2">
        <v>5868</v>
      </c>
    </row>
    <row r="5963" spans="1:15" x14ac:dyDescent="0.3">
      <c r="A5963" t="s">
        <v>6109</v>
      </c>
      <c r="B5963" t="s">
        <v>25</v>
      </c>
      <c r="C5963" t="str">
        <f>_xlfn.XLOOKUP(Sales_Pipeline[[#This Row],[Sales_Agent]],Sales_Teams[Sales_Agent],Sales_Teams[Manager])</f>
        <v>Rocco Neubert</v>
      </c>
      <c r="D5963" t="str">
        <f>_xlfn.XLOOKUP(Sales_Pipeline[[#This Row],[Manager]],Sales_Teams[Manager],Sales_Teams[Regional_Office])</f>
        <v>East</v>
      </c>
      <c r="E5963" t="s">
        <v>76</v>
      </c>
      <c r="F5963" t="s">
        <v>182</v>
      </c>
      <c r="G5963" t="str">
        <f>IFERROR(_xlfn.XLOOKUP(Sales_Pipeline[[#This Row],[Account]],Accounts!$A$2:$A$86,Accounts!$F$2:$F$86),"")</f>
        <v>United States</v>
      </c>
      <c r="H5963" t="s">
        <v>57</v>
      </c>
      <c r="I5963" s="3">
        <v>42962</v>
      </c>
      <c r="J5963" s="3">
        <v>42969</v>
      </c>
      <c r="K5963" s="8" t="str">
        <f>IF(Sales_Pipeline[[#This Row],[Close_Date]]="","",TEXT(Sales_Pipeline[[#This Row],[Close_Date]],"ddd"))</f>
        <v>Tue</v>
      </c>
      <c r="L5963" s="8" t="str">
        <f>IF(Sales_Pipeline[[#This Row],[Close_Date]]="","",TEXT(Sales_Pipeline[[#This Row],[Close_Date]],"mmm"))</f>
        <v>Aug</v>
      </c>
      <c r="M5963" s="8" t="str">
        <f>IF(Sales_Pipeline[[#This Row],[Close_Date]]="","","Q"&amp;ROUNDUP(MONTH(Sales_Pipeline[[#This Row],[Close_Date]])/3,0))</f>
        <v>Q3</v>
      </c>
      <c r="N5963" s="2" cm="1">
        <f t="array" ref="N5963">IFERROR(_xlfn.IFS(Sales_Pipeline[[#This Row],[Deal_Stage]]="Won",_xlfn.XLOOKUP(Sales_Pipeline[[#This Row],[Product]],Products!$A$2:$A$8,Products!$C$2:$C$8),Sales_Pipeline[[#This Row],[Deal_Stage]]="Lost",_xlfn.XLOOKUP(Sales_Pipeline[[#This Row],[Product]],Products!$A$2:$A$8,Products!$C$2:$C$8)),"")</f>
        <v>3393</v>
      </c>
      <c r="O5963" s="2">
        <v>2682</v>
      </c>
    </row>
    <row r="5964" spans="1:15" x14ac:dyDescent="0.3">
      <c r="A5964" t="s">
        <v>6110</v>
      </c>
      <c r="B5964" t="s">
        <v>15</v>
      </c>
      <c r="C5964" t="str">
        <f>_xlfn.XLOOKUP(Sales_Pipeline[[#This Row],[Sales_Agent]],Sales_Teams[Sales_Agent],Sales_Teams[Manager])</f>
        <v>Melvin Marxen</v>
      </c>
      <c r="D5964" t="str">
        <f>_xlfn.XLOOKUP(Sales_Pipeline[[#This Row],[Manager]],Sales_Teams[Manager],Sales_Teams[Regional_Office])</f>
        <v>Central</v>
      </c>
      <c r="E5964" t="s">
        <v>55</v>
      </c>
      <c r="F5964" t="s">
        <v>214</v>
      </c>
      <c r="G5964" t="str">
        <f>IFERROR(_xlfn.XLOOKUP(Sales_Pipeline[[#This Row],[Account]],Accounts!$A$2:$A$86,Accounts!$F$2:$F$86),"")</f>
        <v>United States</v>
      </c>
      <c r="H5964" t="s">
        <v>82</v>
      </c>
      <c r="I5964" s="3">
        <v>42962</v>
      </c>
      <c r="J5964" s="3">
        <v>43072</v>
      </c>
      <c r="K5964" s="8" t="str">
        <f>IF(Sales_Pipeline[[#This Row],[Close_Date]]="","",TEXT(Sales_Pipeline[[#This Row],[Close_Date]],"ddd"))</f>
        <v>Sun</v>
      </c>
      <c r="L5964" s="8" t="str">
        <f>IF(Sales_Pipeline[[#This Row],[Close_Date]]="","",TEXT(Sales_Pipeline[[#This Row],[Close_Date]],"mmm"))</f>
        <v>Dec</v>
      </c>
      <c r="M5964" s="8" t="str">
        <f>IF(Sales_Pipeline[[#This Row],[Close_Date]]="","","Q"&amp;ROUNDUP(MONTH(Sales_Pipeline[[#This Row],[Close_Date]])/3,0))</f>
        <v>Q4</v>
      </c>
      <c r="N5964" s="2" cm="1">
        <f t="array" ref="N5964">IFERROR(_xlfn.IFS(Sales_Pipeline[[#This Row],[Deal_Stage]]="Won",_xlfn.XLOOKUP(Sales_Pipeline[[#This Row],[Product]],Products!$A$2:$A$8,Products!$C$2:$C$8),Sales_Pipeline[[#This Row],[Deal_Stage]]="Lost",_xlfn.XLOOKUP(Sales_Pipeline[[#This Row],[Product]],Products!$A$2:$A$8,Products!$C$2:$C$8)),"")</f>
        <v>1096</v>
      </c>
      <c r="O5964" s="2">
        <v>0</v>
      </c>
    </row>
    <row r="5965" spans="1:15" x14ac:dyDescent="0.3">
      <c r="A5965" t="s">
        <v>6111</v>
      </c>
      <c r="B5965" t="s">
        <v>15</v>
      </c>
      <c r="C5965" t="str">
        <f>_xlfn.XLOOKUP(Sales_Pipeline[[#This Row],[Sales_Agent]],Sales_Teams[Sales_Agent],Sales_Teams[Manager])</f>
        <v>Melvin Marxen</v>
      </c>
      <c r="D5965" t="str">
        <f>_xlfn.XLOOKUP(Sales_Pipeline[[#This Row],[Manager]],Sales_Teams[Manager],Sales_Teams[Regional_Office])</f>
        <v>Central</v>
      </c>
      <c r="E5965" t="s">
        <v>8953</v>
      </c>
      <c r="F5965" t="s">
        <v>68</v>
      </c>
      <c r="G5965" t="str">
        <f>IFERROR(_xlfn.XLOOKUP(Sales_Pipeline[[#This Row],[Account]],Accounts!$A$2:$A$86,Accounts!$F$2:$F$86),"")</f>
        <v>United States</v>
      </c>
      <c r="H5965" t="s">
        <v>82</v>
      </c>
      <c r="I5965" s="3">
        <v>42962</v>
      </c>
      <c r="J5965" s="3">
        <v>43059</v>
      </c>
      <c r="K5965" s="8" t="str">
        <f>IF(Sales_Pipeline[[#This Row],[Close_Date]]="","",TEXT(Sales_Pipeline[[#This Row],[Close_Date]],"ddd"))</f>
        <v>Mon</v>
      </c>
      <c r="L5965" s="8" t="str">
        <f>IF(Sales_Pipeline[[#This Row],[Close_Date]]="","",TEXT(Sales_Pipeline[[#This Row],[Close_Date]],"mmm"))</f>
        <v>Nov</v>
      </c>
      <c r="M5965" s="8" t="str">
        <f>IF(Sales_Pipeline[[#This Row],[Close_Date]]="","","Q"&amp;ROUNDUP(MONTH(Sales_Pipeline[[#This Row],[Close_Date]])/3,0))</f>
        <v>Q4</v>
      </c>
      <c r="N5965" s="2" cm="1">
        <f t="array" ref="N5965">IFERROR(_xlfn.IFS(Sales_Pipeline[[#This Row],[Deal_Stage]]="Won",_xlfn.XLOOKUP(Sales_Pipeline[[#This Row],[Product]],Products!$A$2:$A$8,Products!$C$2:$C$8),Sales_Pipeline[[#This Row],[Deal_Stage]]="Lost",_xlfn.XLOOKUP(Sales_Pipeline[[#This Row],[Product]],Products!$A$2:$A$8,Products!$C$2:$C$8)),"")</f>
        <v>4821</v>
      </c>
      <c r="O5965" s="2">
        <v>0</v>
      </c>
    </row>
    <row r="5966" spans="1:15" x14ac:dyDescent="0.3">
      <c r="A5966" t="s">
        <v>6112</v>
      </c>
      <c r="B5966" t="s">
        <v>15</v>
      </c>
      <c r="C5966" t="str">
        <f>_xlfn.XLOOKUP(Sales_Pipeline[[#This Row],[Sales_Agent]],Sales_Teams[Sales_Agent],Sales_Teams[Manager])</f>
        <v>Melvin Marxen</v>
      </c>
      <c r="D5966" t="str">
        <f>_xlfn.XLOOKUP(Sales_Pipeline[[#This Row],[Manager]],Sales_Teams[Manager],Sales_Teams[Regional_Office])</f>
        <v>Central</v>
      </c>
      <c r="E5966" t="s">
        <v>55</v>
      </c>
      <c r="F5966" t="s">
        <v>147</v>
      </c>
      <c r="G5966" t="str">
        <f>IFERROR(_xlfn.XLOOKUP(Sales_Pipeline[[#This Row],[Account]],Accounts!$A$2:$A$86,Accounts!$F$2:$F$86),"")</f>
        <v>United States</v>
      </c>
      <c r="H5966" t="s">
        <v>57</v>
      </c>
      <c r="I5966" s="3">
        <v>42962</v>
      </c>
      <c r="J5966" s="3">
        <v>42972</v>
      </c>
      <c r="K5966" s="8" t="str">
        <f>IF(Sales_Pipeline[[#This Row],[Close_Date]]="","",TEXT(Sales_Pipeline[[#This Row],[Close_Date]],"ddd"))</f>
        <v>Fri</v>
      </c>
      <c r="L5966" s="8" t="str">
        <f>IF(Sales_Pipeline[[#This Row],[Close_Date]]="","",TEXT(Sales_Pipeline[[#This Row],[Close_Date]],"mmm"))</f>
        <v>Aug</v>
      </c>
      <c r="M5966" s="8" t="str">
        <f>IF(Sales_Pipeline[[#This Row],[Close_Date]]="","","Q"&amp;ROUNDUP(MONTH(Sales_Pipeline[[#This Row],[Close_Date]])/3,0))</f>
        <v>Q3</v>
      </c>
      <c r="N5966" s="2" cm="1">
        <f t="array" ref="N5966">IFERROR(_xlfn.IFS(Sales_Pipeline[[#This Row],[Deal_Stage]]="Won",_xlfn.XLOOKUP(Sales_Pipeline[[#This Row],[Product]],Products!$A$2:$A$8,Products!$C$2:$C$8),Sales_Pipeline[[#This Row],[Deal_Stage]]="Lost",_xlfn.XLOOKUP(Sales_Pipeline[[#This Row],[Product]],Products!$A$2:$A$8,Products!$C$2:$C$8)),"")</f>
        <v>1096</v>
      </c>
      <c r="O5966" s="2">
        <v>1104</v>
      </c>
    </row>
    <row r="5967" spans="1:15" x14ac:dyDescent="0.3">
      <c r="A5967" t="s">
        <v>6113</v>
      </c>
      <c r="B5967" t="s">
        <v>15</v>
      </c>
      <c r="C5967" t="str">
        <f>_xlfn.XLOOKUP(Sales_Pipeline[[#This Row],[Sales_Agent]],Sales_Teams[Sales_Agent],Sales_Teams[Manager])</f>
        <v>Melvin Marxen</v>
      </c>
      <c r="D5967" t="str">
        <f>_xlfn.XLOOKUP(Sales_Pipeline[[#This Row],[Manager]],Sales_Teams[Manager],Sales_Teams[Regional_Office])</f>
        <v>Central</v>
      </c>
      <c r="E5967" t="s">
        <v>8953</v>
      </c>
      <c r="F5967" t="s">
        <v>229</v>
      </c>
      <c r="G5967" t="str">
        <f>IFERROR(_xlfn.XLOOKUP(Sales_Pipeline[[#This Row],[Account]],Accounts!$A$2:$A$86,Accounts!$F$2:$F$86),"")</f>
        <v>Norway</v>
      </c>
      <c r="H5967" t="s">
        <v>57</v>
      </c>
      <c r="I5967" s="3">
        <v>42962</v>
      </c>
      <c r="J5967" s="3">
        <v>43048</v>
      </c>
      <c r="K5967" s="8" t="str">
        <f>IF(Sales_Pipeline[[#This Row],[Close_Date]]="","",TEXT(Sales_Pipeline[[#This Row],[Close_Date]],"ddd"))</f>
        <v>Thu</v>
      </c>
      <c r="L5967" s="8" t="str">
        <f>IF(Sales_Pipeline[[#This Row],[Close_Date]]="","",TEXT(Sales_Pipeline[[#This Row],[Close_Date]],"mmm"))</f>
        <v>Nov</v>
      </c>
      <c r="M5967" s="8" t="str">
        <f>IF(Sales_Pipeline[[#This Row],[Close_Date]]="","","Q"&amp;ROUNDUP(MONTH(Sales_Pipeline[[#This Row],[Close_Date]])/3,0))</f>
        <v>Q4</v>
      </c>
      <c r="N5967" s="2" cm="1">
        <f t="array" ref="N5967">IFERROR(_xlfn.IFS(Sales_Pipeline[[#This Row],[Deal_Stage]]="Won",_xlfn.XLOOKUP(Sales_Pipeline[[#This Row],[Product]],Products!$A$2:$A$8,Products!$C$2:$C$8),Sales_Pipeline[[#This Row],[Deal_Stage]]="Lost",_xlfn.XLOOKUP(Sales_Pipeline[[#This Row],[Product]],Products!$A$2:$A$8,Products!$C$2:$C$8)),"")</f>
        <v>4821</v>
      </c>
      <c r="O5967" s="2">
        <v>5107</v>
      </c>
    </row>
    <row r="5968" spans="1:15" x14ac:dyDescent="0.3">
      <c r="A5968" t="s">
        <v>6114</v>
      </c>
      <c r="B5968" t="s">
        <v>28</v>
      </c>
      <c r="C5968" t="str">
        <f>_xlfn.XLOOKUP(Sales_Pipeline[[#This Row],[Sales_Agent]],Sales_Teams[Sales_Agent],Sales_Teams[Manager])</f>
        <v>Rocco Neubert</v>
      </c>
      <c r="D5968" t="str">
        <f>_xlfn.XLOOKUP(Sales_Pipeline[[#This Row],[Manager]],Sales_Teams[Manager],Sales_Teams[Regional_Office])</f>
        <v>East</v>
      </c>
      <c r="E5968" t="s">
        <v>63</v>
      </c>
      <c r="F5968" t="s">
        <v>194</v>
      </c>
      <c r="G5968" t="str">
        <f>IFERROR(_xlfn.XLOOKUP(Sales_Pipeline[[#This Row],[Account]],Accounts!$A$2:$A$86,Accounts!$F$2:$F$86),"")</f>
        <v>United States</v>
      </c>
      <c r="H5968" t="s">
        <v>57</v>
      </c>
      <c r="I5968" s="3">
        <v>42962</v>
      </c>
      <c r="J5968" s="3">
        <v>43064</v>
      </c>
      <c r="K5968" s="8" t="str">
        <f>IF(Sales_Pipeline[[#This Row],[Close_Date]]="","",TEXT(Sales_Pipeline[[#This Row],[Close_Date]],"ddd"))</f>
        <v>Sat</v>
      </c>
      <c r="L5968" s="8" t="str">
        <f>IF(Sales_Pipeline[[#This Row],[Close_Date]]="","",TEXT(Sales_Pipeline[[#This Row],[Close_Date]],"mmm"))</f>
        <v>Nov</v>
      </c>
      <c r="M5968" s="8" t="str">
        <f>IF(Sales_Pipeline[[#This Row],[Close_Date]]="","","Q"&amp;ROUNDUP(MONTH(Sales_Pipeline[[#This Row],[Close_Date]])/3,0))</f>
        <v>Q4</v>
      </c>
      <c r="N5968" s="2" cm="1">
        <f t="array" ref="N5968">IFERROR(_xlfn.IFS(Sales_Pipeline[[#This Row],[Deal_Stage]]="Won",_xlfn.XLOOKUP(Sales_Pipeline[[#This Row],[Product]],Products!$A$2:$A$8,Products!$C$2:$C$8),Sales_Pipeline[[#This Row],[Deal_Stage]]="Lost",_xlfn.XLOOKUP(Sales_Pipeline[[#This Row],[Product]],Products!$A$2:$A$8,Products!$C$2:$C$8)),"")</f>
        <v>550</v>
      </c>
      <c r="O5968" s="2">
        <v>533</v>
      </c>
    </row>
    <row r="5969" spans="1:15" x14ac:dyDescent="0.3">
      <c r="A5969" t="s">
        <v>6115</v>
      </c>
      <c r="B5969" t="s">
        <v>28</v>
      </c>
      <c r="C5969" t="str">
        <f>_xlfn.XLOOKUP(Sales_Pipeline[[#This Row],[Sales_Agent]],Sales_Teams[Sales_Agent],Sales_Teams[Manager])</f>
        <v>Rocco Neubert</v>
      </c>
      <c r="D5969" t="str">
        <f>_xlfn.XLOOKUP(Sales_Pipeline[[#This Row],[Manager]],Sales_Teams[Manager],Sales_Teams[Regional_Office])</f>
        <v>East</v>
      </c>
      <c r="E5969" t="s">
        <v>84</v>
      </c>
      <c r="F5969" t="s">
        <v>231</v>
      </c>
      <c r="G5969" t="str">
        <f>IFERROR(_xlfn.XLOOKUP(Sales_Pipeline[[#This Row],[Account]],Accounts!$A$2:$A$86,Accounts!$F$2:$F$86),"")</f>
        <v>United States</v>
      </c>
      <c r="H5969" t="s">
        <v>57</v>
      </c>
      <c r="I5969" s="3">
        <v>42962</v>
      </c>
      <c r="J5969" s="3">
        <v>43080</v>
      </c>
      <c r="K5969" s="8" t="str">
        <f>IF(Sales_Pipeline[[#This Row],[Close_Date]]="","",TEXT(Sales_Pipeline[[#This Row],[Close_Date]],"ddd"))</f>
        <v>Mon</v>
      </c>
      <c r="L5969" s="8" t="str">
        <f>IF(Sales_Pipeline[[#This Row],[Close_Date]]="","",TEXT(Sales_Pipeline[[#This Row],[Close_Date]],"mmm"))</f>
        <v>Dec</v>
      </c>
      <c r="M5969" s="8" t="str">
        <f>IF(Sales_Pipeline[[#This Row],[Close_Date]]="","","Q"&amp;ROUNDUP(MONTH(Sales_Pipeline[[#This Row],[Close_Date]])/3,0))</f>
        <v>Q4</v>
      </c>
      <c r="N5969" s="2" cm="1">
        <f t="array" ref="N5969">IFERROR(_xlfn.IFS(Sales_Pipeline[[#This Row],[Deal_Stage]]="Won",_xlfn.XLOOKUP(Sales_Pipeline[[#This Row],[Product]],Products!$A$2:$A$8,Products!$C$2:$C$8),Sales_Pipeline[[#This Row],[Deal_Stage]]="Lost",_xlfn.XLOOKUP(Sales_Pipeline[[#This Row],[Product]],Products!$A$2:$A$8,Products!$C$2:$C$8)),"")</f>
        <v>5482</v>
      </c>
      <c r="O5969" s="2">
        <v>5454</v>
      </c>
    </row>
    <row r="5970" spans="1:15" x14ac:dyDescent="0.3">
      <c r="A5970" t="s">
        <v>6116</v>
      </c>
      <c r="B5970" t="s">
        <v>13</v>
      </c>
      <c r="C5970" t="str">
        <f>_xlfn.XLOOKUP(Sales_Pipeline[[#This Row],[Sales_Agent]],Sales_Teams[Sales_Agent],Sales_Teams[Manager])</f>
        <v>Melvin Marxen</v>
      </c>
      <c r="D5970" t="str">
        <f>_xlfn.XLOOKUP(Sales_Pipeline[[#This Row],[Manager]],Sales_Teams[Manager],Sales_Teams[Regional_Office])</f>
        <v>Central</v>
      </c>
      <c r="E5970" t="s">
        <v>84</v>
      </c>
      <c r="F5970" t="s">
        <v>105</v>
      </c>
      <c r="G5970" t="str">
        <f>IFERROR(_xlfn.XLOOKUP(Sales_Pipeline[[#This Row],[Account]],Accounts!$A$2:$A$86,Accounts!$F$2:$F$86),"")</f>
        <v>United States</v>
      </c>
      <c r="H5970" t="s">
        <v>82</v>
      </c>
      <c r="I5970" s="3">
        <v>42962</v>
      </c>
      <c r="J5970" s="3">
        <v>42983</v>
      </c>
      <c r="K5970" s="8" t="str">
        <f>IF(Sales_Pipeline[[#This Row],[Close_Date]]="","",TEXT(Sales_Pipeline[[#This Row],[Close_Date]],"ddd"))</f>
        <v>Tue</v>
      </c>
      <c r="L5970" s="8" t="str">
        <f>IF(Sales_Pipeline[[#This Row],[Close_Date]]="","",TEXT(Sales_Pipeline[[#This Row],[Close_Date]],"mmm"))</f>
        <v>Sep</v>
      </c>
      <c r="M5970" s="8" t="str">
        <f>IF(Sales_Pipeline[[#This Row],[Close_Date]]="","","Q"&amp;ROUNDUP(MONTH(Sales_Pipeline[[#This Row],[Close_Date]])/3,0))</f>
        <v>Q3</v>
      </c>
      <c r="N5970" s="2" cm="1">
        <f t="array" ref="N5970">IFERROR(_xlfn.IFS(Sales_Pipeline[[#This Row],[Deal_Stage]]="Won",_xlfn.XLOOKUP(Sales_Pipeline[[#This Row],[Product]],Products!$A$2:$A$8,Products!$C$2:$C$8),Sales_Pipeline[[#This Row],[Deal_Stage]]="Lost",_xlfn.XLOOKUP(Sales_Pipeline[[#This Row],[Product]],Products!$A$2:$A$8,Products!$C$2:$C$8)),"")</f>
        <v>5482</v>
      </c>
      <c r="O5970" s="2">
        <v>0</v>
      </c>
    </row>
    <row r="5971" spans="1:15" x14ac:dyDescent="0.3">
      <c r="A5971" t="s">
        <v>6117</v>
      </c>
      <c r="B5971" t="s">
        <v>13</v>
      </c>
      <c r="C5971" t="str">
        <f>_xlfn.XLOOKUP(Sales_Pipeline[[#This Row],[Sales_Agent]],Sales_Teams[Sales_Agent],Sales_Teams[Manager])</f>
        <v>Melvin Marxen</v>
      </c>
      <c r="D5971" t="str">
        <f>_xlfn.XLOOKUP(Sales_Pipeline[[#This Row],[Manager]],Sales_Teams[Manager],Sales_Teams[Regional_Office])</f>
        <v>Central</v>
      </c>
      <c r="E5971" t="s">
        <v>8953</v>
      </c>
      <c r="F5971" t="s">
        <v>118</v>
      </c>
      <c r="G5971" t="str">
        <f>IFERROR(_xlfn.XLOOKUP(Sales_Pipeline[[#This Row],[Account]],Accounts!$A$2:$A$86,Accounts!$F$2:$F$86),"")</f>
        <v>United States</v>
      </c>
      <c r="H5971" t="s">
        <v>82</v>
      </c>
      <c r="I5971" s="3">
        <v>42962</v>
      </c>
      <c r="J5971" s="3">
        <v>43040</v>
      </c>
      <c r="K5971" s="8" t="str">
        <f>IF(Sales_Pipeline[[#This Row],[Close_Date]]="","",TEXT(Sales_Pipeline[[#This Row],[Close_Date]],"ddd"))</f>
        <v>Wed</v>
      </c>
      <c r="L5971" s="8" t="str">
        <f>IF(Sales_Pipeline[[#This Row],[Close_Date]]="","",TEXT(Sales_Pipeline[[#This Row],[Close_Date]],"mmm"))</f>
        <v>Nov</v>
      </c>
      <c r="M5971" s="8" t="str">
        <f>IF(Sales_Pipeline[[#This Row],[Close_Date]]="","","Q"&amp;ROUNDUP(MONTH(Sales_Pipeline[[#This Row],[Close_Date]])/3,0))</f>
        <v>Q4</v>
      </c>
      <c r="N5971" s="2" cm="1">
        <f t="array" ref="N5971">IFERROR(_xlfn.IFS(Sales_Pipeline[[#This Row],[Deal_Stage]]="Won",_xlfn.XLOOKUP(Sales_Pipeline[[#This Row],[Product]],Products!$A$2:$A$8,Products!$C$2:$C$8),Sales_Pipeline[[#This Row],[Deal_Stage]]="Lost",_xlfn.XLOOKUP(Sales_Pipeline[[#This Row],[Product]],Products!$A$2:$A$8,Products!$C$2:$C$8)),"")</f>
        <v>4821</v>
      </c>
      <c r="O5971" s="2">
        <v>0</v>
      </c>
    </row>
    <row r="5972" spans="1:15" x14ac:dyDescent="0.3">
      <c r="A5972" t="s">
        <v>6118</v>
      </c>
      <c r="B5972" t="s">
        <v>40</v>
      </c>
      <c r="C5972" t="str">
        <f>_xlfn.XLOOKUP(Sales_Pipeline[[#This Row],[Sales_Agent]],Sales_Teams[Sales_Agent],Sales_Teams[Manager])</f>
        <v>Summer Sewald</v>
      </c>
      <c r="D5972" t="str">
        <f>_xlfn.XLOOKUP(Sales_Pipeline[[#This Row],[Manager]],Sales_Teams[Manager],Sales_Teams[Regional_Office])</f>
        <v>West</v>
      </c>
      <c r="E5972" t="s">
        <v>76</v>
      </c>
      <c r="G5972" t="str">
        <f>IFERROR(_xlfn.XLOOKUP(Sales_Pipeline[[#This Row],[Account]],Accounts!$A$2:$A$86,Accounts!$F$2:$F$86),"")</f>
        <v/>
      </c>
      <c r="H5972" t="s">
        <v>77</v>
      </c>
      <c r="I5972" s="3">
        <v>42962</v>
      </c>
      <c r="K5972" s="8" t="str">
        <f>IF(Sales_Pipeline[[#This Row],[Close_Date]]="","",TEXT(Sales_Pipeline[[#This Row],[Close_Date]],"ddd"))</f>
        <v/>
      </c>
      <c r="L5972" s="8" t="str">
        <f>IF(Sales_Pipeline[[#This Row],[Close_Date]]="","",TEXT(Sales_Pipeline[[#This Row],[Close_Date]],"mmm"))</f>
        <v/>
      </c>
      <c r="M5972" s="8" t="str">
        <f>IF(Sales_Pipeline[[#This Row],[Close_Date]]="","","Q"&amp;ROUNDUP(MONTH(Sales_Pipeline[[#This Row],[Close_Date]])/3,0))</f>
        <v/>
      </c>
      <c r="N5972" s="2" t="str" cm="1">
        <f t="array" ref="N5972">IFERROR(_xlfn.IFS(Sales_Pipeline[[#This Row],[Deal_Stage]]="Won",_xlfn.XLOOKUP(Sales_Pipeline[[#This Row],[Product]],Products!$A$2:$A$8,Products!$C$2:$C$8),Sales_Pipeline[[#This Row],[Deal_Stage]]="Lost",_xlfn.XLOOKUP(Sales_Pipeline[[#This Row],[Product]],Products!$A$2:$A$8,Products!$C$2:$C$8)),"")</f>
        <v/>
      </c>
      <c r="O5972" s="2">
        <v>0</v>
      </c>
    </row>
    <row r="5973" spans="1:15" x14ac:dyDescent="0.3">
      <c r="A5973" t="s">
        <v>6119</v>
      </c>
      <c r="B5973" t="s">
        <v>40</v>
      </c>
      <c r="C5973" t="str">
        <f>_xlfn.XLOOKUP(Sales_Pipeline[[#This Row],[Sales_Agent]],Sales_Teams[Sales_Agent],Sales_Teams[Manager])</f>
        <v>Summer Sewald</v>
      </c>
      <c r="D5973" t="str">
        <f>_xlfn.XLOOKUP(Sales_Pipeline[[#This Row],[Manager]],Sales_Teams[Manager],Sales_Teams[Regional_Office])</f>
        <v>West</v>
      </c>
      <c r="E5973" t="s">
        <v>84</v>
      </c>
      <c r="F5973" t="s">
        <v>185</v>
      </c>
      <c r="G5973" t="str">
        <f>IFERROR(_xlfn.XLOOKUP(Sales_Pipeline[[#This Row],[Account]],Accounts!$A$2:$A$86,Accounts!$F$2:$F$86),"")</f>
        <v>United States</v>
      </c>
      <c r="H5973" t="s">
        <v>57</v>
      </c>
      <c r="I5973" s="3">
        <v>42962</v>
      </c>
      <c r="J5973" s="3">
        <v>42981</v>
      </c>
      <c r="K5973" s="8" t="str">
        <f>IF(Sales_Pipeline[[#This Row],[Close_Date]]="","",TEXT(Sales_Pipeline[[#This Row],[Close_Date]],"ddd"))</f>
        <v>Sun</v>
      </c>
      <c r="L5973" s="8" t="str">
        <f>IF(Sales_Pipeline[[#This Row],[Close_Date]]="","",TEXT(Sales_Pipeline[[#This Row],[Close_Date]],"mmm"))</f>
        <v>Sep</v>
      </c>
      <c r="M5973" s="8" t="str">
        <f>IF(Sales_Pipeline[[#This Row],[Close_Date]]="","","Q"&amp;ROUNDUP(MONTH(Sales_Pipeline[[#This Row],[Close_Date]])/3,0))</f>
        <v>Q3</v>
      </c>
      <c r="N5973" s="2" cm="1">
        <f t="array" ref="N5973">IFERROR(_xlfn.IFS(Sales_Pipeline[[#This Row],[Deal_Stage]]="Won",_xlfn.XLOOKUP(Sales_Pipeline[[#This Row],[Product]],Products!$A$2:$A$8,Products!$C$2:$C$8),Sales_Pipeline[[#This Row],[Deal_Stage]]="Lost",_xlfn.XLOOKUP(Sales_Pipeline[[#This Row],[Product]],Products!$A$2:$A$8,Products!$C$2:$C$8)),"")</f>
        <v>5482</v>
      </c>
      <c r="O5973" s="2">
        <v>5533</v>
      </c>
    </row>
    <row r="5974" spans="1:15" x14ac:dyDescent="0.3">
      <c r="A5974" t="s">
        <v>6120</v>
      </c>
      <c r="B5974" t="s">
        <v>10</v>
      </c>
      <c r="C5974" t="str">
        <f>_xlfn.XLOOKUP(Sales_Pipeline[[#This Row],[Sales_Agent]],Sales_Teams[Sales_Agent],Sales_Teams[Manager])</f>
        <v>Melvin Marxen</v>
      </c>
      <c r="D5974" t="str">
        <f>_xlfn.XLOOKUP(Sales_Pipeline[[#This Row],[Manager]],Sales_Teams[Manager],Sales_Teams[Regional_Office])</f>
        <v>Central</v>
      </c>
      <c r="E5974" t="s">
        <v>61</v>
      </c>
      <c r="F5974" t="s">
        <v>204</v>
      </c>
      <c r="G5974" t="str">
        <f>IFERROR(_xlfn.XLOOKUP(Sales_Pipeline[[#This Row],[Account]],Accounts!$A$2:$A$86,Accounts!$F$2:$F$86),"")</f>
        <v>United States</v>
      </c>
      <c r="H5974" t="s">
        <v>57</v>
      </c>
      <c r="I5974" s="3">
        <v>42962</v>
      </c>
      <c r="J5974" s="3">
        <v>43051</v>
      </c>
      <c r="K5974" s="8" t="str">
        <f>IF(Sales_Pipeline[[#This Row],[Close_Date]]="","",TEXT(Sales_Pipeline[[#This Row],[Close_Date]],"ddd"))</f>
        <v>Sun</v>
      </c>
      <c r="L5974" s="8" t="str">
        <f>IF(Sales_Pipeline[[#This Row],[Close_Date]]="","",TEXT(Sales_Pipeline[[#This Row],[Close_Date]],"mmm"))</f>
        <v>Nov</v>
      </c>
      <c r="M5974" s="8" t="str">
        <f>IF(Sales_Pipeline[[#This Row],[Close_Date]]="","","Q"&amp;ROUNDUP(MONTH(Sales_Pipeline[[#This Row],[Close_Date]])/3,0))</f>
        <v>Q4</v>
      </c>
      <c r="N5974" s="2" cm="1">
        <f t="array" ref="N5974">IFERROR(_xlfn.IFS(Sales_Pipeline[[#This Row],[Deal_Stage]]="Won",_xlfn.XLOOKUP(Sales_Pipeline[[#This Row],[Product]],Products!$A$2:$A$8,Products!$C$2:$C$8),Sales_Pipeline[[#This Row],[Deal_Stage]]="Lost",_xlfn.XLOOKUP(Sales_Pipeline[[#This Row],[Product]],Products!$A$2:$A$8,Products!$C$2:$C$8)),"")</f>
        <v>55</v>
      </c>
      <c r="O5974" s="2">
        <v>57</v>
      </c>
    </row>
    <row r="5975" spans="1:15" x14ac:dyDescent="0.3">
      <c r="A5975" t="s">
        <v>6121</v>
      </c>
      <c r="B5975" t="s">
        <v>43</v>
      </c>
      <c r="C5975" t="str">
        <f>_xlfn.XLOOKUP(Sales_Pipeline[[#This Row],[Sales_Agent]],Sales_Teams[Sales_Agent],Sales_Teams[Manager])</f>
        <v>Summer Sewald</v>
      </c>
      <c r="D5975" t="str">
        <f>_xlfn.XLOOKUP(Sales_Pipeline[[#This Row],[Manager]],Sales_Teams[Manager],Sales_Teams[Regional_Office])</f>
        <v>West</v>
      </c>
      <c r="E5975" t="s">
        <v>63</v>
      </c>
      <c r="F5975" t="s">
        <v>92</v>
      </c>
      <c r="G5975" t="str">
        <f>IFERROR(_xlfn.XLOOKUP(Sales_Pipeline[[#This Row],[Account]],Accounts!$A$2:$A$86,Accounts!$F$2:$F$86),"")</f>
        <v>United States</v>
      </c>
      <c r="H5975" t="s">
        <v>57</v>
      </c>
      <c r="I5975" s="3">
        <v>42962</v>
      </c>
      <c r="J5975" s="3">
        <v>42970</v>
      </c>
      <c r="K5975" s="8" t="str">
        <f>IF(Sales_Pipeline[[#This Row],[Close_Date]]="","",TEXT(Sales_Pipeline[[#This Row],[Close_Date]],"ddd"))</f>
        <v>Wed</v>
      </c>
      <c r="L5975" s="8" t="str">
        <f>IF(Sales_Pipeline[[#This Row],[Close_Date]]="","",TEXT(Sales_Pipeline[[#This Row],[Close_Date]],"mmm"))</f>
        <v>Aug</v>
      </c>
      <c r="M5975" s="8" t="str">
        <f>IF(Sales_Pipeline[[#This Row],[Close_Date]]="","","Q"&amp;ROUNDUP(MONTH(Sales_Pipeline[[#This Row],[Close_Date]])/3,0))</f>
        <v>Q3</v>
      </c>
      <c r="N5975" s="2" cm="1">
        <f t="array" ref="N5975">IFERROR(_xlfn.IFS(Sales_Pipeline[[#This Row],[Deal_Stage]]="Won",_xlfn.XLOOKUP(Sales_Pipeline[[#This Row],[Product]],Products!$A$2:$A$8,Products!$C$2:$C$8),Sales_Pipeline[[#This Row],[Deal_Stage]]="Lost",_xlfn.XLOOKUP(Sales_Pipeline[[#This Row],[Product]],Products!$A$2:$A$8,Products!$C$2:$C$8)),"")</f>
        <v>550</v>
      </c>
      <c r="O5975" s="2">
        <v>557</v>
      </c>
    </row>
    <row r="5976" spans="1:15" x14ac:dyDescent="0.3">
      <c r="A5976" t="s">
        <v>6122</v>
      </c>
      <c r="B5976" t="s">
        <v>8</v>
      </c>
      <c r="C5976" t="str">
        <f>_xlfn.XLOOKUP(Sales_Pipeline[[#This Row],[Sales_Agent]],Sales_Teams[Sales_Agent],Sales_Teams[Manager])</f>
        <v>Dustin Brinkmann</v>
      </c>
      <c r="D5976" t="str">
        <f>_xlfn.XLOOKUP(Sales_Pipeline[[#This Row],[Manager]],Sales_Teams[Manager],Sales_Teams[Regional_Office])</f>
        <v>Central</v>
      </c>
      <c r="E5976" t="s">
        <v>63</v>
      </c>
      <c r="G5976" t="str">
        <f>IFERROR(_xlfn.XLOOKUP(Sales_Pipeline[[#This Row],[Account]],Accounts!$A$2:$A$86,Accounts!$F$2:$F$86),"")</f>
        <v/>
      </c>
      <c r="H5976" t="s">
        <v>77</v>
      </c>
      <c r="I5976" s="3">
        <v>42962</v>
      </c>
      <c r="K5976" s="8" t="str">
        <f>IF(Sales_Pipeline[[#This Row],[Close_Date]]="","",TEXT(Sales_Pipeline[[#This Row],[Close_Date]],"ddd"))</f>
        <v/>
      </c>
      <c r="L5976" s="8" t="str">
        <f>IF(Sales_Pipeline[[#This Row],[Close_Date]]="","",TEXT(Sales_Pipeline[[#This Row],[Close_Date]],"mmm"))</f>
        <v/>
      </c>
      <c r="M5976" s="8" t="str">
        <f>IF(Sales_Pipeline[[#This Row],[Close_Date]]="","","Q"&amp;ROUNDUP(MONTH(Sales_Pipeline[[#This Row],[Close_Date]])/3,0))</f>
        <v/>
      </c>
      <c r="N5976" s="2" t="str" cm="1">
        <f t="array" ref="N5976">IFERROR(_xlfn.IFS(Sales_Pipeline[[#This Row],[Deal_Stage]]="Won",_xlfn.XLOOKUP(Sales_Pipeline[[#This Row],[Product]],Products!$A$2:$A$8,Products!$C$2:$C$8),Sales_Pipeline[[#This Row],[Deal_Stage]]="Lost",_xlfn.XLOOKUP(Sales_Pipeline[[#This Row],[Product]],Products!$A$2:$A$8,Products!$C$2:$C$8)),"")</f>
        <v/>
      </c>
      <c r="O5976" s="2">
        <v>0</v>
      </c>
    </row>
    <row r="5977" spans="1:15" x14ac:dyDescent="0.3">
      <c r="A5977" t="s">
        <v>6123</v>
      </c>
      <c r="B5977" t="s">
        <v>37</v>
      </c>
      <c r="C5977" t="str">
        <f>_xlfn.XLOOKUP(Sales_Pipeline[[#This Row],[Sales_Agent]],Sales_Teams[Sales_Agent],Sales_Teams[Manager])</f>
        <v>Celia Rouche</v>
      </c>
      <c r="D5977" t="str">
        <f>_xlfn.XLOOKUP(Sales_Pipeline[[#This Row],[Manager]],Sales_Teams[Manager],Sales_Teams[Regional_Office])</f>
        <v>West</v>
      </c>
      <c r="E5977" t="s">
        <v>84</v>
      </c>
      <c r="G5977" t="str">
        <f>IFERROR(_xlfn.XLOOKUP(Sales_Pipeline[[#This Row],[Account]],Accounts!$A$2:$A$86,Accounts!$F$2:$F$86),"")</f>
        <v/>
      </c>
      <c r="H5977" t="s">
        <v>77</v>
      </c>
      <c r="I5977" s="3">
        <v>42962</v>
      </c>
      <c r="K5977" s="8" t="str">
        <f>IF(Sales_Pipeline[[#This Row],[Close_Date]]="","",TEXT(Sales_Pipeline[[#This Row],[Close_Date]],"ddd"))</f>
        <v/>
      </c>
      <c r="L5977" s="8" t="str">
        <f>IF(Sales_Pipeline[[#This Row],[Close_Date]]="","",TEXT(Sales_Pipeline[[#This Row],[Close_Date]],"mmm"))</f>
        <v/>
      </c>
      <c r="M5977" s="8" t="str">
        <f>IF(Sales_Pipeline[[#This Row],[Close_Date]]="","","Q"&amp;ROUNDUP(MONTH(Sales_Pipeline[[#This Row],[Close_Date]])/3,0))</f>
        <v/>
      </c>
      <c r="N5977" s="2" t="str" cm="1">
        <f t="array" ref="N5977">IFERROR(_xlfn.IFS(Sales_Pipeline[[#This Row],[Deal_Stage]]="Won",_xlfn.XLOOKUP(Sales_Pipeline[[#This Row],[Product]],Products!$A$2:$A$8,Products!$C$2:$C$8),Sales_Pipeline[[#This Row],[Deal_Stage]]="Lost",_xlfn.XLOOKUP(Sales_Pipeline[[#This Row],[Product]],Products!$A$2:$A$8,Products!$C$2:$C$8)),"")</f>
        <v/>
      </c>
      <c r="O5977" s="2">
        <v>0</v>
      </c>
    </row>
    <row r="5978" spans="1:15" x14ac:dyDescent="0.3">
      <c r="A5978" t="s">
        <v>6124</v>
      </c>
      <c r="B5978" t="s">
        <v>37</v>
      </c>
      <c r="C5978" t="str">
        <f>_xlfn.XLOOKUP(Sales_Pipeline[[#This Row],[Sales_Agent]],Sales_Teams[Sales_Agent],Sales_Teams[Manager])</f>
        <v>Celia Rouche</v>
      </c>
      <c r="D5978" t="str">
        <f>_xlfn.XLOOKUP(Sales_Pipeline[[#This Row],[Manager]],Sales_Teams[Manager],Sales_Teams[Regional_Office])</f>
        <v>West</v>
      </c>
      <c r="E5978" t="s">
        <v>55</v>
      </c>
      <c r="F5978" t="s">
        <v>92</v>
      </c>
      <c r="G5978" t="str">
        <f>IFERROR(_xlfn.XLOOKUP(Sales_Pipeline[[#This Row],[Account]],Accounts!$A$2:$A$86,Accounts!$F$2:$F$86),"")</f>
        <v>United States</v>
      </c>
      <c r="H5978" t="s">
        <v>82</v>
      </c>
      <c r="I5978" s="3">
        <v>42962</v>
      </c>
      <c r="J5978" s="3">
        <v>43051</v>
      </c>
      <c r="K5978" s="8" t="str">
        <f>IF(Sales_Pipeline[[#This Row],[Close_Date]]="","",TEXT(Sales_Pipeline[[#This Row],[Close_Date]],"ddd"))</f>
        <v>Sun</v>
      </c>
      <c r="L5978" s="8" t="str">
        <f>IF(Sales_Pipeline[[#This Row],[Close_Date]]="","",TEXT(Sales_Pipeline[[#This Row],[Close_Date]],"mmm"))</f>
        <v>Nov</v>
      </c>
      <c r="M5978" s="8" t="str">
        <f>IF(Sales_Pipeline[[#This Row],[Close_Date]]="","","Q"&amp;ROUNDUP(MONTH(Sales_Pipeline[[#This Row],[Close_Date]])/3,0))</f>
        <v>Q4</v>
      </c>
      <c r="N5978" s="2" cm="1">
        <f t="array" ref="N5978">IFERROR(_xlfn.IFS(Sales_Pipeline[[#This Row],[Deal_Stage]]="Won",_xlfn.XLOOKUP(Sales_Pipeline[[#This Row],[Product]],Products!$A$2:$A$8,Products!$C$2:$C$8),Sales_Pipeline[[#This Row],[Deal_Stage]]="Lost",_xlfn.XLOOKUP(Sales_Pipeline[[#This Row],[Product]],Products!$A$2:$A$8,Products!$C$2:$C$8)),"")</f>
        <v>1096</v>
      </c>
      <c r="O5978" s="2">
        <v>0</v>
      </c>
    </row>
    <row r="5979" spans="1:15" x14ac:dyDescent="0.3">
      <c r="A5979" t="s">
        <v>6125</v>
      </c>
      <c r="B5979" t="s">
        <v>37</v>
      </c>
      <c r="C5979" t="str">
        <f>_xlfn.XLOOKUP(Sales_Pipeline[[#This Row],[Sales_Agent]],Sales_Teams[Sales_Agent],Sales_Teams[Manager])</f>
        <v>Celia Rouche</v>
      </c>
      <c r="D5979" t="str">
        <f>_xlfn.XLOOKUP(Sales_Pipeline[[#This Row],[Manager]],Sales_Teams[Manager],Sales_Teams[Regional_Office])</f>
        <v>West</v>
      </c>
      <c r="E5979" t="s">
        <v>76</v>
      </c>
      <c r="F5979" t="s">
        <v>100</v>
      </c>
      <c r="G5979" t="str">
        <f>IFERROR(_xlfn.XLOOKUP(Sales_Pipeline[[#This Row],[Account]],Accounts!$A$2:$A$86,Accounts!$F$2:$F$86),"")</f>
        <v>United States</v>
      </c>
      <c r="H5979" t="s">
        <v>57</v>
      </c>
      <c r="I5979" s="3">
        <v>42962</v>
      </c>
      <c r="J5979" s="3">
        <v>42973</v>
      </c>
      <c r="K5979" s="8" t="str">
        <f>IF(Sales_Pipeline[[#This Row],[Close_Date]]="","",TEXT(Sales_Pipeline[[#This Row],[Close_Date]],"ddd"))</f>
        <v>Sat</v>
      </c>
      <c r="L5979" s="8" t="str">
        <f>IF(Sales_Pipeline[[#This Row],[Close_Date]]="","",TEXT(Sales_Pipeline[[#This Row],[Close_Date]],"mmm"))</f>
        <v>Aug</v>
      </c>
      <c r="M5979" s="8" t="str">
        <f>IF(Sales_Pipeline[[#This Row],[Close_Date]]="","","Q"&amp;ROUNDUP(MONTH(Sales_Pipeline[[#This Row],[Close_Date]])/3,0))</f>
        <v>Q3</v>
      </c>
      <c r="N5979" s="2" cm="1">
        <f t="array" ref="N5979">IFERROR(_xlfn.IFS(Sales_Pipeline[[#This Row],[Deal_Stage]]="Won",_xlfn.XLOOKUP(Sales_Pipeline[[#This Row],[Product]],Products!$A$2:$A$8,Products!$C$2:$C$8),Sales_Pipeline[[#This Row],[Deal_Stage]]="Lost",_xlfn.XLOOKUP(Sales_Pipeline[[#This Row],[Product]],Products!$A$2:$A$8,Products!$C$2:$C$8)),"")</f>
        <v>3393</v>
      </c>
      <c r="O5979" s="2">
        <v>3271</v>
      </c>
    </row>
    <row r="5980" spans="1:15" x14ac:dyDescent="0.3">
      <c r="A5980" t="s">
        <v>6126</v>
      </c>
      <c r="B5980" t="s">
        <v>12</v>
      </c>
      <c r="C5980" t="str">
        <f>_xlfn.XLOOKUP(Sales_Pipeline[[#This Row],[Sales_Agent]],Sales_Teams[Sales_Agent],Sales_Teams[Manager])</f>
        <v>Melvin Marxen</v>
      </c>
      <c r="D5980" t="str">
        <f>_xlfn.XLOOKUP(Sales_Pipeline[[#This Row],[Manager]],Sales_Teams[Manager],Sales_Teams[Regional_Office])</f>
        <v>Central</v>
      </c>
      <c r="E5980" t="s">
        <v>84</v>
      </c>
      <c r="F5980" t="s">
        <v>59</v>
      </c>
      <c r="G5980" t="str">
        <f>IFERROR(_xlfn.XLOOKUP(Sales_Pipeline[[#This Row],[Account]],Accounts!$A$2:$A$86,Accounts!$F$2:$F$86),"")</f>
        <v>United States</v>
      </c>
      <c r="H5980" t="s">
        <v>82</v>
      </c>
      <c r="I5980" s="3">
        <v>42962</v>
      </c>
      <c r="J5980" s="3">
        <v>42974</v>
      </c>
      <c r="K5980" s="8" t="str">
        <f>IF(Sales_Pipeline[[#This Row],[Close_Date]]="","",TEXT(Sales_Pipeline[[#This Row],[Close_Date]],"ddd"))</f>
        <v>Sun</v>
      </c>
      <c r="L5980" s="8" t="str">
        <f>IF(Sales_Pipeline[[#This Row],[Close_Date]]="","",TEXT(Sales_Pipeline[[#This Row],[Close_Date]],"mmm"))</f>
        <v>Aug</v>
      </c>
      <c r="M5980" s="8" t="str">
        <f>IF(Sales_Pipeline[[#This Row],[Close_Date]]="","","Q"&amp;ROUNDUP(MONTH(Sales_Pipeline[[#This Row],[Close_Date]])/3,0))</f>
        <v>Q3</v>
      </c>
      <c r="N5980" s="2" cm="1">
        <f t="array" ref="N5980">IFERROR(_xlfn.IFS(Sales_Pipeline[[#This Row],[Deal_Stage]]="Won",_xlfn.XLOOKUP(Sales_Pipeline[[#This Row],[Product]],Products!$A$2:$A$8,Products!$C$2:$C$8),Sales_Pipeline[[#This Row],[Deal_Stage]]="Lost",_xlfn.XLOOKUP(Sales_Pipeline[[#This Row],[Product]],Products!$A$2:$A$8,Products!$C$2:$C$8)),"")</f>
        <v>5482</v>
      </c>
      <c r="O5980" s="2">
        <v>0</v>
      </c>
    </row>
    <row r="5981" spans="1:15" x14ac:dyDescent="0.3">
      <c r="A5981" t="s">
        <v>6127</v>
      </c>
      <c r="B5981" t="s">
        <v>9</v>
      </c>
      <c r="C5981" t="str">
        <f>_xlfn.XLOOKUP(Sales_Pipeline[[#This Row],[Sales_Agent]],Sales_Teams[Sales_Agent],Sales_Teams[Manager])</f>
        <v>Dustin Brinkmann</v>
      </c>
      <c r="D5981" t="str">
        <f>_xlfn.XLOOKUP(Sales_Pipeline[[#This Row],[Manager]],Sales_Teams[Manager],Sales_Teams[Regional_Office])</f>
        <v>Central</v>
      </c>
      <c r="E5981" t="s">
        <v>61</v>
      </c>
      <c r="F5981" t="s">
        <v>64</v>
      </c>
      <c r="G5981" t="str">
        <f>IFERROR(_xlfn.XLOOKUP(Sales_Pipeline[[#This Row],[Account]],Accounts!$A$2:$A$86,Accounts!$F$2:$F$86),"")</f>
        <v>United States</v>
      </c>
      <c r="H5981" t="s">
        <v>82</v>
      </c>
      <c r="I5981" s="3">
        <v>42962</v>
      </c>
      <c r="J5981" s="3">
        <v>43049</v>
      </c>
      <c r="K5981" s="8" t="str">
        <f>IF(Sales_Pipeline[[#This Row],[Close_Date]]="","",TEXT(Sales_Pipeline[[#This Row],[Close_Date]],"ddd"))</f>
        <v>Fri</v>
      </c>
      <c r="L5981" s="8" t="str">
        <f>IF(Sales_Pipeline[[#This Row],[Close_Date]]="","",TEXT(Sales_Pipeline[[#This Row],[Close_Date]],"mmm"))</f>
        <v>Nov</v>
      </c>
      <c r="M5981" s="8" t="str">
        <f>IF(Sales_Pipeline[[#This Row],[Close_Date]]="","","Q"&amp;ROUNDUP(MONTH(Sales_Pipeline[[#This Row],[Close_Date]])/3,0))</f>
        <v>Q4</v>
      </c>
      <c r="N5981" s="2" cm="1">
        <f t="array" ref="N5981">IFERROR(_xlfn.IFS(Sales_Pipeline[[#This Row],[Deal_Stage]]="Won",_xlfn.XLOOKUP(Sales_Pipeline[[#This Row],[Product]],Products!$A$2:$A$8,Products!$C$2:$C$8),Sales_Pipeline[[#This Row],[Deal_Stage]]="Lost",_xlfn.XLOOKUP(Sales_Pipeline[[#This Row],[Product]],Products!$A$2:$A$8,Products!$C$2:$C$8)),"")</f>
        <v>55</v>
      </c>
      <c r="O5981" s="2">
        <v>0</v>
      </c>
    </row>
    <row r="5982" spans="1:15" x14ac:dyDescent="0.3">
      <c r="A5982" t="s">
        <v>6128</v>
      </c>
      <c r="B5982" t="s">
        <v>9</v>
      </c>
      <c r="C5982" t="str">
        <f>_xlfn.XLOOKUP(Sales_Pipeline[[#This Row],[Sales_Agent]],Sales_Teams[Sales_Agent],Sales_Teams[Manager])</f>
        <v>Dustin Brinkmann</v>
      </c>
      <c r="D5982" t="str">
        <f>_xlfn.XLOOKUP(Sales_Pipeline[[#This Row],[Manager]],Sales_Teams[Manager],Sales_Teams[Regional_Office])</f>
        <v>Central</v>
      </c>
      <c r="E5982" t="s">
        <v>63</v>
      </c>
      <c r="F5982" t="s">
        <v>247</v>
      </c>
      <c r="G5982" t="str">
        <f>IFERROR(_xlfn.XLOOKUP(Sales_Pipeline[[#This Row],[Account]],Accounts!$A$2:$A$86,Accounts!$F$2:$F$86),"")</f>
        <v>United States</v>
      </c>
      <c r="H5982" t="s">
        <v>57</v>
      </c>
      <c r="I5982" s="3">
        <v>42962</v>
      </c>
      <c r="J5982" s="3">
        <v>43087</v>
      </c>
      <c r="K5982" s="8" t="str">
        <f>IF(Sales_Pipeline[[#This Row],[Close_Date]]="","",TEXT(Sales_Pipeline[[#This Row],[Close_Date]],"ddd"))</f>
        <v>Mon</v>
      </c>
      <c r="L5982" s="8" t="str">
        <f>IF(Sales_Pipeline[[#This Row],[Close_Date]]="","",TEXT(Sales_Pipeline[[#This Row],[Close_Date]],"mmm"))</f>
        <v>Dec</v>
      </c>
      <c r="M5982" s="8" t="str">
        <f>IF(Sales_Pipeline[[#This Row],[Close_Date]]="","","Q"&amp;ROUNDUP(MONTH(Sales_Pipeline[[#This Row],[Close_Date]])/3,0))</f>
        <v>Q4</v>
      </c>
      <c r="N5982" s="2" cm="1">
        <f t="array" ref="N5982">IFERROR(_xlfn.IFS(Sales_Pipeline[[#This Row],[Deal_Stage]]="Won",_xlfn.XLOOKUP(Sales_Pipeline[[#This Row],[Product]],Products!$A$2:$A$8,Products!$C$2:$C$8),Sales_Pipeline[[#This Row],[Deal_Stage]]="Lost",_xlfn.XLOOKUP(Sales_Pipeline[[#This Row],[Product]],Products!$A$2:$A$8,Products!$C$2:$C$8)),"")</f>
        <v>550</v>
      </c>
      <c r="O5982" s="2">
        <v>716</v>
      </c>
    </row>
    <row r="5983" spans="1:15" x14ac:dyDescent="0.3">
      <c r="A5983" t="s">
        <v>6129</v>
      </c>
      <c r="B5983" t="s">
        <v>14</v>
      </c>
      <c r="C5983" t="str">
        <f>_xlfn.XLOOKUP(Sales_Pipeline[[#This Row],[Sales_Agent]],Sales_Teams[Sales_Agent],Sales_Teams[Manager])</f>
        <v>Melvin Marxen</v>
      </c>
      <c r="D5983" t="str">
        <f>_xlfn.XLOOKUP(Sales_Pipeline[[#This Row],[Manager]],Sales_Teams[Manager],Sales_Teams[Regional_Office])</f>
        <v>Central</v>
      </c>
      <c r="E5983" t="s">
        <v>55</v>
      </c>
      <c r="G5983" t="str">
        <f>IFERROR(_xlfn.XLOOKUP(Sales_Pipeline[[#This Row],[Account]],Accounts!$A$2:$A$86,Accounts!$F$2:$F$86),"")</f>
        <v/>
      </c>
      <c r="H5983" t="s">
        <v>77</v>
      </c>
      <c r="I5983" s="3">
        <v>42962</v>
      </c>
      <c r="K5983" s="8" t="str">
        <f>IF(Sales_Pipeline[[#This Row],[Close_Date]]="","",TEXT(Sales_Pipeline[[#This Row],[Close_Date]],"ddd"))</f>
        <v/>
      </c>
      <c r="L5983" s="8" t="str">
        <f>IF(Sales_Pipeline[[#This Row],[Close_Date]]="","",TEXT(Sales_Pipeline[[#This Row],[Close_Date]],"mmm"))</f>
        <v/>
      </c>
      <c r="M5983" s="8" t="str">
        <f>IF(Sales_Pipeline[[#This Row],[Close_Date]]="","","Q"&amp;ROUNDUP(MONTH(Sales_Pipeline[[#This Row],[Close_Date]])/3,0))</f>
        <v/>
      </c>
      <c r="N5983" s="2" t="str" cm="1">
        <f t="array" ref="N5983">IFERROR(_xlfn.IFS(Sales_Pipeline[[#This Row],[Deal_Stage]]="Won",_xlfn.XLOOKUP(Sales_Pipeline[[#This Row],[Product]],Products!$A$2:$A$8,Products!$C$2:$C$8),Sales_Pipeline[[#This Row],[Deal_Stage]]="Lost",_xlfn.XLOOKUP(Sales_Pipeline[[#This Row],[Product]],Products!$A$2:$A$8,Products!$C$2:$C$8)),"")</f>
        <v/>
      </c>
      <c r="O5983" s="2">
        <v>0</v>
      </c>
    </row>
    <row r="5984" spans="1:15" x14ac:dyDescent="0.3">
      <c r="A5984" t="s">
        <v>6130</v>
      </c>
      <c r="B5984" t="s">
        <v>14</v>
      </c>
      <c r="C5984" t="str">
        <f>_xlfn.XLOOKUP(Sales_Pipeline[[#This Row],[Sales_Agent]],Sales_Teams[Sales_Agent],Sales_Teams[Manager])</f>
        <v>Melvin Marxen</v>
      </c>
      <c r="D5984" t="str">
        <f>_xlfn.XLOOKUP(Sales_Pipeline[[#This Row],[Manager]],Sales_Teams[Manager],Sales_Teams[Regional_Office])</f>
        <v>Central</v>
      </c>
      <c r="E5984" t="s">
        <v>8953</v>
      </c>
      <c r="G5984" t="str">
        <f>IFERROR(_xlfn.XLOOKUP(Sales_Pipeline[[#This Row],[Account]],Accounts!$A$2:$A$86,Accounts!$F$2:$F$86),"")</f>
        <v/>
      </c>
      <c r="H5984" t="s">
        <v>77</v>
      </c>
      <c r="I5984" s="3">
        <v>42962</v>
      </c>
      <c r="K5984" s="8" t="str">
        <f>IF(Sales_Pipeline[[#This Row],[Close_Date]]="","",TEXT(Sales_Pipeline[[#This Row],[Close_Date]],"ddd"))</f>
        <v/>
      </c>
      <c r="L5984" s="8" t="str">
        <f>IF(Sales_Pipeline[[#This Row],[Close_Date]]="","",TEXT(Sales_Pipeline[[#This Row],[Close_Date]],"mmm"))</f>
        <v/>
      </c>
      <c r="M5984" s="8" t="str">
        <f>IF(Sales_Pipeline[[#This Row],[Close_Date]]="","","Q"&amp;ROUNDUP(MONTH(Sales_Pipeline[[#This Row],[Close_Date]])/3,0))</f>
        <v/>
      </c>
      <c r="N5984" s="2" t="str" cm="1">
        <f t="array" ref="N5984">IFERROR(_xlfn.IFS(Sales_Pipeline[[#This Row],[Deal_Stage]]="Won",_xlfn.XLOOKUP(Sales_Pipeline[[#This Row],[Product]],Products!$A$2:$A$8,Products!$C$2:$C$8),Sales_Pipeline[[#This Row],[Deal_Stage]]="Lost",_xlfn.XLOOKUP(Sales_Pipeline[[#This Row],[Product]],Products!$A$2:$A$8,Products!$C$2:$C$8)),"")</f>
        <v/>
      </c>
      <c r="O5984" s="2">
        <v>0</v>
      </c>
    </row>
    <row r="5985" spans="1:15" x14ac:dyDescent="0.3">
      <c r="A5985" t="s">
        <v>6131</v>
      </c>
      <c r="B5985" t="s">
        <v>29</v>
      </c>
      <c r="C5985" t="str">
        <f>_xlfn.XLOOKUP(Sales_Pipeline[[#This Row],[Sales_Agent]],Sales_Teams[Sales_Agent],Sales_Teams[Manager])</f>
        <v>Rocco Neubert</v>
      </c>
      <c r="D5985" t="str">
        <f>_xlfn.XLOOKUP(Sales_Pipeline[[#This Row],[Manager]],Sales_Teams[Manager],Sales_Teams[Regional_Office])</f>
        <v>East</v>
      </c>
      <c r="E5985" t="s">
        <v>55</v>
      </c>
      <c r="F5985" t="s">
        <v>388</v>
      </c>
      <c r="G5985" t="str">
        <f>IFERROR(_xlfn.XLOOKUP(Sales_Pipeline[[#This Row],[Account]],Accounts!$A$2:$A$86,Accounts!$F$2:$F$86),"")</f>
        <v>China</v>
      </c>
      <c r="H5985" t="s">
        <v>57</v>
      </c>
      <c r="I5985" s="3">
        <v>42962</v>
      </c>
      <c r="J5985" s="3">
        <v>42981</v>
      </c>
      <c r="K5985" s="8" t="str">
        <f>IF(Sales_Pipeline[[#This Row],[Close_Date]]="","",TEXT(Sales_Pipeline[[#This Row],[Close_Date]],"ddd"))</f>
        <v>Sun</v>
      </c>
      <c r="L5985" s="8" t="str">
        <f>IF(Sales_Pipeline[[#This Row],[Close_Date]]="","",TEXT(Sales_Pipeline[[#This Row],[Close_Date]],"mmm"))</f>
        <v>Sep</v>
      </c>
      <c r="M5985" s="8" t="str">
        <f>IF(Sales_Pipeline[[#This Row],[Close_Date]]="","","Q"&amp;ROUNDUP(MONTH(Sales_Pipeline[[#This Row],[Close_Date]])/3,0))</f>
        <v>Q3</v>
      </c>
      <c r="N5985" s="2" cm="1">
        <f t="array" ref="N5985">IFERROR(_xlfn.IFS(Sales_Pipeline[[#This Row],[Deal_Stage]]="Won",_xlfn.XLOOKUP(Sales_Pipeline[[#This Row],[Product]],Products!$A$2:$A$8,Products!$C$2:$C$8),Sales_Pipeline[[#This Row],[Deal_Stage]]="Lost",_xlfn.XLOOKUP(Sales_Pipeline[[#This Row],[Product]],Products!$A$2:$A$8,Products!$C$2:$C$8)),"")</f>
        <v>1096</v>
      </c>
      <c r="O5985" s="2">
        <v>1024</v>
      </c>
    </row>
    <row r="5986" spans="1:15" x14ac:dyDescent="0.3">
      <c r="A5986" t="s">
        <v>6132</v>
      </c>
      <c r="B5986" t="s">
        <v>29</v>
      </c>
      <c r="C5986" t="str">
        <f>_xlfn.XLOOKUP(Sales_Pipeline[[#This Row],[Sales_Agent]],Sales_Teams[Sales_Agent],Sales_Teams[Manager])</f>
        <v>Rocco Neubert</v>
      </c>
      <c r="D5986" t="str">
        <f>_xlfn.XLOOKUP(Sales_Pipeline[[#This Row],[Manager]],Sales_Teams[Manager],Sales_Teams[Regional_Office])</f>
        <v>East</v>
      </c>
      <c r="E5986" t="s">
        <v>8953</v>
      </c>
      <c r="F5986" t="s">
        <v>129</v>
      </c>
      <c r="G5986" t="str">
        <f>IFERROR(_xlfn.XLOOKUP(Sales_Pipeline[[#This Row],[Account]],Accounts!$A$2:$A$86,Accounts!$F$2:$F$86),"")</f>
        <v>Jordan</v>
      </c>
      <c r="H5986" t="s">
        <v>57</v>
      </c>
      <c r="I5986" s="3">
        <v>42962</v>
      </c>
      <c r="J5986" s="3">
        <v>42970</v>
      </c>
      <c r="K5986" s="8" t="str">
        <f>IF(Sales_Pipeline[[#This Row],[Close_Date]]="","",TEXT(Sales_Pipeline[[#This Row],[Close_Date]],"ddd"))</f>
        <v>Wed</v>
      </c>
      <c r="L5986" s="8" t="str">
        <f>IF(Sales_Pipeline[[#This Row],[Close_Date]]="","",TEXT(Sales_Pipeline[[#This Row],[Close_Date]],"mmm"))</f>
        <v>Aug</v>
      </c>
      <c r="M5986" s="8" t="str">
        <f>IF(Sales_Pipeline[[#This Row],[Close_Date]]="","","Q"&amp;ROUNDUP(MONTH(Sales_Pipeline[[#This Row],[Close_Date]])/3,0))</f>
        <v>Q3</v>
      </c>
      <c r="N5986" s="2" cm="1">
        <f t="array" ref="N5986">IFERROR(_xlfn.IFS(Sales_Pipeline[[#This Row],[Deal_Stage]]="Won",_xlfn.XLOOKUP(Sales_Pipeline[[#This Row],[Product]],Products!$A$2:$A$8,Products!$C$2:$C$8),Sales_Pipeline[[#This Row],[Deal_Stage]]="Lost",_xlfn.XLOOKUP(Sales_Pipeline[[#This Row],[Product]],Products!$A$2:$A$8,Products!$C$2:$C$8)),"")</f>
        <v>4821</v>
      </c>
      <c r="O5986" s="2">
        <v>4545</v>
      </c>
    </row>
    <row r="5987" spans="1:15" x14ac:dyDescent="0.3">
      <c r="A5987" t="s">
        <v>6133</v>
      </c>
      <c r="B5987" t="s">
        <v>21</v>
      </c>
      <c r="C5987" t="str">
        <f>_xlfn.XLOOKUP(Sales_Pipeline[[#This Row],[Sales_Agent]],Sales_Teams[Sales_Agent],Sales_Teams[Manager])</f>
        <v>Cara Losch</v>
      </c>
      <c r="D5987" t="str">
        <f>_xlfn.XLOOKUP(Sales_Pipeline[[#This Row],[Manager]],Sales_Teams[Manager],Sales_Teams[Regional_Office])</f>
        <v>East</v>
      </c>
      <c r="E5987" t="s">
        <v>61</v>
      </c>
      <c r="F5987" t="s">
        <v>123</v>
      </c>
      <c r="G5987" t="str">
        <f>IFERROR(_xlfn.XLOOKUP(Sales_Pipeline[[#This Row],[Account]],Accounts!$A$2:$A$86,Accounts!$F$2:$F$86),"")</f>
        <v>United States</v>
      </c>
      <c r="H5987" t="s">
        <v>82</v>
      </c>
      <c r="I5987" s="3">
        <v>42962</v>
      </c>
      <c r="J5987" s="3">
        <v>43056</v>
      </c>
      <c r="K5987" s="8" t="str">
        <f>IF(Sales_Pipeline[[#This Row],[Close_Date]]="","",TEXT(Sales_Pipeline[[#This Row],[Close_Date]],"ddd"))</f>
        <v>Fri</v>
      </c>
      <c r="L5987" s="8" t="str">
        <f>IF(Sales_Pipeline[[#This Row],[Close_Date]]="","",TEXT(Sales_Pipeline[[#This Row],[Close_Date]],"mmm"))</f>
        <v>Nov</v>
      </c>
      <c r="M5987" s="8" t="str">
        <f>IF(Sales_Pipeline[[#This Row],[Close_Date]]="","","Q"&amp;ROUNDUP(MONTH(Sales_Pipeline[[#This Row],[Close_Date]])/3,0))</f>
        <v>Q4</v>
      </c>
      <c r="N5987" s="2" cm="1">
        <f t="array" ref="N5987">IFERROR(_xlfn.IFS(Sales_Pipeline[[#This Row],[Deal_Stage]]="Won",_xlfn.XLOOKUP(Sales_Pipeline[[#This Row],[Product]],Products!$A$2:$A$8,Products!$C$2:$C$8),Sales_Pipeline[[#This Row],[Deal_Stage]]="Lost",_xlfn.XLOOKUP(Sales_Pipeline[[#This Row],[Product]],Products!$A$2:$A$8,Products!$C$2:$C$8)),"")</f>
        <v>55</v>
      </c>
      <c r="O5987" s="2">
        <v>0</v>
      </c>
    </row>
    <row r="5988" spans="1:15" x14ac:dyDescent="0.3">
      <c r="A5988" t="s">
        <v>6134</v>
      </c>
      <c r="B5988" t="s">
        <v>7</v>
      </c>
      <c r="C5988" t="str">
        <f>_xlfn.XLOOKUP(Sales_Pipeline[[#This Row],[Sales_Agent]],Sales_Teams[Sales_Agent],Sales_Teams[Manager])</f>
        <v>Dustin Brinkmann</v>
      </c>
      <c r="D5988" t="str">
        <f>_xlfn.XLOOKUP(Sales_Pipeline[[#This Row],[Manager]],Sales_Teams[Manager],Sales_Teams[Regional_Office])</f>
        <v>Central</v>
      </c>
      <c r="E5988" t="s">
        <v>61</v>
      </c>
      <c r="F5988" t="s">
        <v>150</v>
      </c>
      <c r="G5988" t="str">
        <f>IFERROR(_xlfn.XLOOKUP(Sales_Pipeline[[#This Row],[Account]],Accounts!$A$2:$A$86,Accounts!$F$2:$F$86),"")</f>
        <v>United States</v>
      </c>
      <c r="H5988" t="s">
        <v>77</v>
      </c>
      <c r="I5988" s="3">
        <v>42962</v>
      </c>
      <c r="K5988" s="8" t="str">
        <f>IF(Sales_Pipeline[[#This Row],[Close_Date]]="","",TEXT(Sales_Pipeline[[#This Row],[Close_Date]],"ddd"))</f>
        <v/>
      </c>
      <c r="L5988" s="8" t="str">
        <f>IF(Sales_Pipeline[[#This Row],[Close_Date]]="","",TEXT(Sales_Pipeline[[#This Row],[Close_Date]],"mmm"))</f>
        <v/>
      </c>
      <c r="M5988" s="8" t="str">
        <f>IF(Sales_Pipeline[[#This Row],[Close_Date]]="","","Q"&amp;ROUNDUP(MONTH(Sales_Pipeline[[#This Row],[Close_Date]])/3,0))</f>
        <v/>
      </c>
      <c r="N5988" s="2" t="str" cm="1">
        <f t="array" ref="N5988">IFERROR(_xlfn.IFS(Sales_Pipeline[[#This Row],[Deal_Stage]]="Won",_xlfn.XLOOKUP(Sales_Pipeline[[#This Row],[Product]],Products!$A$2:$A$8,Products!$C$2:$C$8),Sales_Pipeline[[#This Row],[Deal_Stage]]="Lost",_xlfn.XLOOKUP(Sales_Pipeline[[#This Row],[Product]],Products!$A$2:$A$8,Products!$C$2:$C$8)),"")</f>
        <v/>
      </c>
      <c r="O5988" s="2">
        <v>0</v>
      </c>
    </row>
    <row r="5989" spans="1:15" x14ac:dyDescent="0.3">
      <c r="A5989" t="s">
        <v>6135</v>
      </c>
      <c r="B5989" t="s">
        <v>32</v>
      </c>
      <c r="C5989" t="str">
        <f>_xlfn.XLOOKUP(Sales_Pipeline[[#This Row],[Sales_Agent]],Sales_Teams[Sales_Agent],Sales_Teams[Manager])</f>
        <v>Celia Rouche</v>
      </c>
      <c r="D5989" t="str">
        <f>_xlfn.XLOOKUP(Sales_Pipeline[[#This Row],[Manager]],Sales_Teams[Manager],Sales_Teams[Regional_Office])</f>
        <v>West</v>
      </c>
      <c r="E5989" t="s">
        <v>8953</v>
      </c>
      <c r="G5989" t="str">
        <f>IFERROR(_xlfn.XLOOKUP(Sales_Pipeline[[#This Row],[Account]],Accounts!$A$2:$A$86,Accounts!$F$2:$F$86),"")</f>
        <v/>
      </c>
      <c r="H5989" t="s">
        <v>77</v>
      </c>
      <c r="I5989" s="3">
        <v>42962</v>
      </c>
      <c r="K5989" s="8" t="str">
        <f>IF(Sales_Pipeline[[#This Row],[Close_Date]]="","",TEXT(Sales_Pipeline[[#This Row],[Close_Date]],"ddd"))</f>
        <v/>
      </c>
      <c r="L5989" s="8" t="str">
        <f>IF(Sales_Pipeline[[#This Row],[Close_Date]]="","",TEXT(Sales_Pipeline[[#This Row],[Close_Date]],"mmm"))</f>
        <v/>
      </c>
      <c r="M5989" s="8" t="str">
        <f>IF(Sales_Pipeline[[#This Row],[Close_Date]]="","","Q"&amp;ROUNDUP(MONTH(Sales_Pipeline[[#This Row],[Close_Date]])/3,0))</f>
        <v/>
      </c>
      <c r="N5989" s="2" t="str" cm="1">
        <f t="array" ref="N5989">IFERROR(_xlfn.IFS(Sales_Pipeline[[#This Row],[Deal_Stage]]="Won",_xlfn.XLOOKUP(Sales_Pipeline[[#This Row],[Product]],Products!$A$2:$A$8,Products!$C$2:$C$8),Sales_Pipeline[[#This Row],[Deal_Stage]]="Lost",_xlfn.XLOOKUP(Sales_Pipeline[[#This Row],[Product]],Products!$A$2:$A$8,Products!$C$2:$C$8)),"")</f>
        <v/>
      </c>
      <c r="O5989" s="2">
        <v>0</v>
      </c>
    </row>
    <row r="5990" spans="1:15" x14ac:dyDescent="0.3">
      <c r="A5990" t="s">
        <v>6136</v>
      </c>
      <c r="B5990" t="s">
        <v>32</v>
      </c>
      <c r="C5990" t="str">
        <f>_xlfn.XLOOKUP(Sales_Pipeline[[#This Row],[Sales_Agent]],Sales_Teams[Sales_Agent],Sales_Teams[Manager])</f>
        <v>Celia Rouche</v>
      </c>
      <c r="D5990" t="str">
        <f>_xlfn.XLOOKUP(Sales_Pipeline[[#This Row],[Manager]],Sales_Teams[Manager],Sales_Teams[Regional_Office])</f>
        <v>West</v>
      </c>
      <c r="E5990" t="s">
        <v>8953</v>
      </c>
      <c r="F5990" t="s">
        <v>211</v>
      </c>
      <c r="G5990" t="str">
        <f>IFERROR(_xlfn.XLOOKUP(Sales_Pipeline[[#This Row],[Account]],Accounts!$A$2:$A$86,Accounts!$F$2:$F$86),"")</f>
        <v>United States</v>
      </c>
      <c r="H5990" t="s">
        <v>82</v>
      </c>
      <c r="I5990" s="3">
        <v>42962</v>
      </c>
      <c r="J5990" s="3">
        <v>42970</v>
      </c>
      <c r="K5990" s="8" t="str">
        <f>IF(Sales_Pipeline[[#This Row],[Close_Date]]="","",TEXT(Sales_Pipeline[[#This Row],[Close_Date]],"ddd"))</f>
        <v>Wed</v>
      </c>
      <c r="L5990" s="8" t="str">
        <f>IF(Sales_Pipeline[[#This Row],[Close_Date]]="","",TEXT(Sales_Pipeline[[#This Row],[Close_Date]],"mmm"))</f>
        <v>Aug</v>
      </c>
      <c r="M5990" s="8" t="str">
        <f>IF(Sales_Pipeline[[#This Row],[Close_Date]]="","","Q"&amp;ROUNDUP(MONTH(Sales_Pipeline[[#This Row],[Close_Date]])/3,0))</f>
        <v>Q3</v>
      </c>
      <c r="N5990" s="2" cm="1">
        <f t="array" ref="N5990">IFERROR(_xlfn.IFS(Sales_Pipeline[[#This Row],[Deal_Stage]]="Won",_xlfn.XLOOKUP(Sales_Pipeline[[#This Row],[Product]],Products!$A$2:$A$8,Products!$C$2:$C$8),Sales_Pipeline[[#This Row],[Deal_Stage]]="Lost",_xlfn.XLOOKUP(Sales_Pipeline[[#This Row],[Product]],Products!$A$2:$A$8,Products!$C$2:$C$8)),"")</f>
        <v>4821</v>
      </c>
      <c r="O5990" s="2">
        <v>0</v>
      </c>
    </row>
    <row r="5991" spans="1:15" x14ac:dyDescent="0.3">
      <c r="A5991" t="s">
        <v>6137</v>
      </c>
      <c r="B5991" t="s">
        <v>17</v>
      </c>
      <c r="C5991" t="str">
        <f>_xlfn.XLOOKUP(Sales_Pipeline[[#This Row],[Sales_Agent]],Sales_Teams[Sales_Agent],Sales_Teams[Manager])</f>
        <v>Cara Losch</v>
      </c>
      <c r="D5991" t="str">
        <f>_xlfn.XLOOKUP(Sales_Pipeline[[#This Row],[Manager]],Sales_Teams[Manager],Sales_Teams[Regional_Office])</f>
        <v>East</v>
      </c>
      <c r="E5991" t="s">
        <v>61</v>
      </c>
      <c r="F5991" t="s">
        <v>225</v>
      </c>
      <c r="G5991" t="str">
        <f>IFERROR(_xlfn.XLOOKUP(Sales_Pipeline[[#This Row],[Account]],Accounts!$A$2:$A$86,Accounts!$F$2:$F$86),"")</f>
        <v>United States</v>
      </c>
      <c r="H5991" t="s">
        <v>57</v>
      </c>
      <c r="I5991" s="3">
        <v>42962</v>
      </c>
      <c r="J5991" s="3">
        <v>43062</v>
      </c>
      <c r="K5991" s="8" t="str">
        <f>IF(Sales_Pipeline[[#This Row],[Close_Date]]="","",TEXT(Sales_Pipeline[[#This Row],[Close_Date]],"ddd"))</f>
        <v>Thu</v>
      </c>
      <c r="L5991" s="8" t="str">
        <f>IF(Sales_Pipeline[[#This Row],[Close_Date]]="","",TEXT(Sales_Pipeline[[#This Row],[Close_Date]],"mmm"))</f>
        <v>Nov</v>
      </c>
      <c r="M5991" s="8" t="str">
        <f>IF(Sales_Pipeline[[#This Row],[Close_Date]]="","","Q"&amp;ROUNDUP(MONTH(Sales_Pipeline[[#This Row],[Close_Date]])/3,0))</f>
        <v>Q4</v>
      </c>
      <c r="N5991" s="2" cm="1">
        <f t="array" ref="N5991">IFERROR(_xlfn.IFS(Sales_Pipeline[[#This Row],[Deal_Stage]]="Won",_xlfn.XLOOKUP(Sales_Pipeline[[#This Row],[Product]],Products!$A$2:$A$8,Products!$C$2:$C$8),Sales_Pipeline[[#This Row],[Deal_Stage]]="Lost",_xlfn.XLOOKUP(Sales_Pipeline[[#This Row],[Product]],Products!$A$2:$A$8,Products!$C$2:$C$8)),"")</f>
        <v>55</v>
      </c>
      <c r="O5991" s="2">
        <v>55</v>
      </c>
    </row>
    <row r="5992" spans="1:15" x14ac:dyDescent="0.3">
      <c r="A5992" t="s">
        <v>6138</v>
      </c>
      <c r="B5992" t="s">
        <v>44</v>
      </c>
      <c r="C5992" t="str">
        <f>_xlfn.XLOOKUP(Sales_Pipeline[[#This Row],[Sales_Agent]],Sales_Teams[Sales_Agent],Sales_Teams[Manager])</f>
        <v>Summer Sewald</v>
      </c>
      <c r="D5992" t="str">
        <f>_xlfn.XLOOKUP(Sales_Pipeline[[#This Row],[Manager]],Sales_Teams[Manager],Sales_Teams[Regional_Office])</f>
        <v>West</v>
      </c>
      <c r="E5992" t="s">
        <v>8953</v>
      </c>
      <c r="F5992" t="s">
        <v>125</v>
      </c>
      <c r="G5992" t="str">
        <f>IFERROR(_xlfn.XLOOKUP(Sales_Pipeline[[#This Row],[Account]],Accounts!$A$2:$A$86,Accounts!$F$2:$F$86),"")</f>
        <v>United States</v>
      </c>
      <c r="H5992" t="s">
        <v>77</v>
      </c>
      <c r="I5992" s="3">
        <v>42962</v>
      </c>
      <c r="K5992" s="8" t="str">
        <f>IF(Sales_Pipeline[[#This Row],[Close_Date]]="","",TEXT(Sales_Pipeline[[#This Row],[Close_Date]],"ddd"))</f>
        <v/>
      </c>
      <c r="L5992" s="8" t="str">
        <f>IF(Sales_Pipeline[[#This Row],[Close_Date]]="","",TEXT(Sales_Pipeline[[#This Row],[Close_Date]],"mmm"))</f>
        <v/>
      </c>
      <c r="M5992" s="8" t="str">
        <f>IF(Sales_Pipeline[[#This Row],[Close_Date]]="","","Q"&amp;ROUNDUP(MONTH(Sales_Pipeline[[#This Row],[Close_Date]])/3,0))</f>
        <v/>
      </c>
      <c r="N5992" s="2" t="str" cm="1">
        <f t="array" ref="N5992">IFERROR(_xlfn.IFS(Sales_Pipeline[[#This Row],[Deal_Stage]]="Won",_xlfn.XLOOKUP(Sales_Pipeline[[#This Row],[Product]],Products!$A$2:$A$8,Products!$C$2:$C$8),Sales_Pipeline[[#This Row],[Deal_Stage]]="Lost",_xlfn.XLOOKUP(Sales_Pipeline[[#This Row],[Product]],Products!$A$2:$A$8,Products!$C$2:$C$8)),"")</f>
        <v/>
      </c>
      <c r="O5992" s="2">
        <v>0</v>
      </c>
    </row>
    <row r="5993" spans="1:15" x14ac:dyDescent="0.3">
      <c r="A5993" t="s">
        <v>6139</v>
      </c>
      <c r="B5993" t="s">
        <v>3</v>
      </c>
      <c r="C5993" t="str">
        <f>_xlfn.XLOOKUP(Sales_Pipeline[[#This Row],[Sales_Agent]],Sales_Teams[Sales_Agent],Sales_Teams[Manager])</f>
        <v>Dustin Brinkmann</v>
      </c>
      <c r="D5993" t="str">
        <f>_xlfn.XLOOKUP(Sales_Pipeline[[#This Row],[Manager]],Sales_Teams[Manager],Sales_Teams[Regional_Office])</f>
        <v>Central</v>
      </c>
      <c r="E5993" t="s">
        <v>61</v>
      </c>
      <c r="F5993" t="s">
        <v>94</v>
      </c>
      <c r="G5993" t="str">
        <f>IFERROR(_xlfn.XLOOKUP(Sales_Pipeline[[#This Row],[Account]],Accounts!$A$2:$A$86,Accounts!$F$2:$F$86),"")</f>
        <v>United States</v>
      </c>
      <c r="H5993" t="s">
        <v>57</v>
      </c>
      <c r="I5993" s="3">
        <v>42963</v>
      </c>
      <c r="J5993" s="3">
        <v>42976</v>
      </c>
      <c r="K5993" s="8" t="str">
        <f>IF(Sales_Pipeline[[#This Row],[Close_Date]]="","",TEXT(Sales_Pipeline[[#This Row],[Close_Date]],"ddd"))</f>
        <v>Tue</v>
      </c>
      <c r="L5993" s="8" t="str">
        <f>IF(Sales_Pipeline[[#This Row],[Close_Date]]="","",TEXT(Sales_Pipeline[[#This Row],[Close_Date]],"mmm"))</f>
        <v>Aug</v>
      </c>
      <c r="M5993" s="8" t="str">
        <f>IF(Sales_Pipeline[[#This Row],[Close_Date]]="","","Q"&amp;ROUNDUP(MONTH(Sales_Pipeline[[#This Row],[Close_Date]])/3,0))</f>
        <v>Q3</v>
      </c>
      <c r="N5993" s="2" cm="1">
        <f t="array" ref="N5993">IFERROR(_xlfn.IFS(Sales_Pipeline[[#This Row],[Deal_Stage]]="Won",_xlfn.XLOOKUP(Sales_Pipeline[[#This Row],[Product]],Products!$A$2:$A$8,Products!$C$2:$C$8),Sales_Pipeline[[#This Row],[Deal_Stage]]="Lost",_xlfn.XLOOKUP(Sales_Pipeline[[#This Row],[Product]],Products!$A$2:$A$8,Products!$C$2:$C$8)),"")</f>
        <v>55</v>
      </c>
      <c r="O5993" s="2">
        <v>53</v>
      </c>
    </row>
    <row r="5994" spans="1:15" x14ac:dyDescent="0.3">
      <c r="A5994" t="s">
        <v>6140</v>
      </c>
      <c r="B5994" t="s">
        <v>30</v>
      </c>
      <c r="C5994" t="str">
        <f>_xlfn.XLOOKUP(Sales_Pipeline[[#This Row],[Sales_Agent]],Sales_Teams[Sales_Agent],Sales_Teams[Manager])</f>
        <v>Rocco Neubert</v>
      </c>
      <c r="D5994" t="str">
        <f>_xlfn.XLOOKUP(Sales_Pipeline[[#This Row],[Manager]],Sales_Teams[Manager],Sales_Teams[Regional_Office])</f>
        <v>East</v>
      </c>
      <c r="E5994" t="s">
        <v>55</v>
      </c>
      <c r="F5994" t="s">
        <v>134</v>
      </c>
      <c r="G5994" t="str">
        <f>IFERROR(_xlfn.XLOOKUP(Sales_Pipeline[[#This Row],[Account]],Accounts!$A$2:$A$86,Accounts!$F$2:$F$86),"")</f>
        <v>United States</v>
      </c>
      <c r="H5994" t="s">
        <v>77</v>
      </c>
      <c r="I5994" s="3">
        <v>42963</v>
      </c>
      <c r="K5994" s="8" t="str">
        <f>IF(Sales_Pipeline[[#This Row],[Close_Date]]="","",TEXT(Sales_Pipeline[[#This Row],[Close_Date]],"ddd"))</f>
        <v/>
      </c>
      <c r="L5994" s="8" t="str">
        <f>IF(Sales_Pipeline[[#This Row],[Close_Date]]="","",TEXT(Sales_Pipeline[[#This Row],[Close_Date]],"mmm"))</f>
        <v/>
      </c>
      <c r="M5994" s="8" t="str">
        <f>IF(Sales_Pipeline[[#This Row],[Close_Date]]="","","Q"&amp;ROUNDUP(MONTH(Sales_Pipeline[[#This Row],[Close_Date]])/3,0))</f>
        <v/>
      </c>
      <c r="N5994" s="2" t="str" cm="1">
        <f t="array" ref="N5994">IFERROR(_xlfn.IFS(Sales_Pipeline[[#This Row],[Deal_Stage]]="Won",_xlfn.XLOOKUP(Sales_Pipeline[[#This Row],[Product]],Products!$A$2:$A$8,Products!$C$2:$C$8),Sales_Pipeline[[#This Row],[Deal_Stage]]="Lost",_xlfn.XLOOKUP(Sales_Pipeline[[#This Row],[Product]],Products!$A$2:$A$8,Products!$C$2:$C$8)),"")</f>
        <v/>
      </c>
      <c r="O5994" s="2">
        <v>0</v>
      </c>
    </row>
    <row r="5995" spans="1:15" x14ac:dyDescent="0.3">
      <c r="A5995" t="s">
        <v>6141</v>
      </c>
      <c r="B5995" t="s">
        <v>30</v>
      </c>
      <c r="C5995" t="str">
        <f>_xlfn.XLOOKUP(Sales_Pipeline[[#This Row],[Sales_Agent]],Sales_Teams[Sales_Agent],Sales_Teams[Manager])</f>
        <v>Rocco Neubert</v>
      </c>
      <c r="D5995" t="str">
        <f>_xlfn.XLOOKUP(Sales_Pipeline[[#This Row],[Manager]],Sales_Teams[Manager],Sales_Teams[Regional_Office])</f>
        <v>East</v>
      </c>
      <c r="E5995" t="s">
        <v>8953</v>
      </c>
      <c r="F5995" t="s">
        <v>173</v>
      </c>
      <c r="G5995" t="str">
        <f>IFERROR(_xlfn.XLOOKUP(Sales_Pipeline[[#This Row],[Account]],Accounts!$A$2:$A$86,Accounts!$F$2:$F$86),"")</f>
        <v>United States</v>
      </c>
      <c r="H5995" t="s">
        <v>57</v>
      </c>
      <c r="I5995" s="3">
        <v>42963</v>
      </c>
      <c r="J5995" s="3">
        <v>43065</v>
      </c>
      <c r="K5995" s="8" t="str">
        <f>IF(Sales_Pipeline[[#This Row],[Close_Date]]="","",TEXT(Sales_Pipeline[[#This Row],[Close_Date]],"ddd"))</f>
        <v>Sun</v>
      </c>
      <c r="L5995" s="8" t="str">
        <f>IF(Sales_Pipeline[[#This Row],[Close_Date]]="","",TEXT(Sales_Pipeline[[#This Row],[Close_Date]],"mmm"))</f>
        <v>Nov</v>
      </c>
      <c r="M5995" s="8" t="str">
        <f>IF(Sales_Pipeline[[#This Row],[Close_Date]]="","","Q"&amp;ROUNDUP(MONTH(Sales_Pipeline[[#This Row],[Close_Date]])/3,0))</f>
        <v>Q4</v>
      </c>
      <c r="N5995" s="2" cm="1">
        <f t="array" ref="N5995">IFERROR(_xlfn.IFS(Sales_Pipeline[[#This Row],[Deal_Stage]]="Won",_xlfn.XLOOKUP(Sales_Pipeline[[#This Row],[Product]],Products!$A$2:$A$8,Products!$C$2:$C$8),Sales_Pipeline[[#This Row],[Deal_Stage]]="Lost",_xlfn.XLOOKUP(Sales_Pipeline[[#This Row],[Product]],Products!$A$2:$A$8,Products!$C$2:$C$8)),"")</f>
        <v>4821</v>
      </c>
      <c r="O5995" s="2">
        <v>4732</v>
      </c>
    </row>
    <row r="5996" spans="1:15" x14ac:dyDescent="0.3">
      <c r="A5996" t="s">
        <v>6142</v>
      </c>
      <c r="B5996" t="s">
        <v>27</v>
      </c>
      <c r="C5996" t="str">
        <f>_xlfn.XLOOKUP(Sales_Pipeline[[#This Row],[Sales_Agent]],Sales_Teams[Sales_Agent],Sales_Teams[Manager])</f>
        <v>Rocco Neubert</v>
      </c>
      <c r="D5996" t="str">
        <f>_xlfn.XLOOKUP(Sales_Pipeline[[#This Row],[Manager]],Sales_Teams[Manager],Sales_Teams[Regional_Office])</f>
        <v>East</v>
      </c>
      <c r="E5996" t="s">
        <v>63</v>
      </c>
      <c r="F5996" t="s">
        <v>388</v>
      </c>
      <c r="G5996" t="str">
        <f>IFERROR(_xlfn.XLOOKUP(Sales_Pipeline[[#This Row],[Account]],Accounts!$A$2:$A$86,Accounts!$F$2:$F$86),"")</f>
        <v>China</v>
      </c>
      <c r="H5996" t="s">
        <v>57</v>
      </c>
      <c r="I5996" s="3">
        <v>42963</v>
      </c>
      <c r="J5996" s="3">
        <v>43055</v>
      </c>
      <c r="K5996" s="8" t="str">
        <f>IF(Sales_Pipeline[[#This Row],[Close_Date]]="","",TEXT(Sales_Pipeline[[#This Row],[Close_Date]],"ddd"))</f>
        <v>Thu</v>
      </c>
      <c r="L5996" s="8" t="str">
        <f>IF(Sales_Pipeline[[#This Row],[Close_Date]]="","",TEXT(Sales_Pipeline[[#This Row],[Close_Date]],"mmm"))</f>
        <v>Nov</v>
      </c>
      <c r="M5996" s="8" t="str">
        <f>IF(Sales_Pipeline[[#This Row],[Close_Date]]="","","Q"&amp;ROUNDUP(MONTH(Sales_Pipeline[[#This Row],[Close_Date]])/3,0))</f>
        <v>Q4</v>
      </c>
      <c r="N5996" s="2" cm="1">
        <f t="array" ref="N5996">IFERROR(_xlfn.IFS(Sales_Pipeline[[#This Row],[Deal_Stage]]="Won",_xlfn.XLOOKUP(Sales_Pipeline[[#This Row],[Product]],Products!$A$2:$A$8,Products!$C$2:$C$8),Sales_Pipeline[[#This Row],[Deal_Stage]]="Lost",_xlfn.XLOOKUP(Sales_Pipeline[[#This Row],[Product]],Products!$A$2:$A$8,Products!$C$2:$C$8)),"")</f>
        <v>550</v>
      </c>
      <c r="O5996" s="2">
        <v>578</v>
      </c>
    </row>
    <row r="5997" spans="1:15" x14ac:dyDescent="0.3">
      <c r="A5997" t="s">
        <v>6143</v>
      </c>
      <c r="B5997" t="s">
        <v>43</v>
      </c>
      <c r="C5997" t="str">
        <f>_xlfn.XLOOKUP(Sales_Pipeline[[#This Row],[Sales_Agent]],Sales_Teams[Sales_Agent],Sales_Teams[Manager])</f>
        <v>Summer Sewald</v>
      </c>
      <c r="D5997" t="str">
        <f>_xlfn.XLOOKUP(Sales_Pipeline[[#This Row],[Manager]],Sales_Teams[Manager],Sales_Teams[Regional_Office])</f>
        <v>West</v>
      </c>
      <c r="E5997" t="s">
        <v>63</v>
      </c>
      <c r="F5997" t="s">
        <v>328</v>
      </c>
      <c r="G5997" t="str">
        <f>IFERROR(_xlfn.XLOOKUP(Sales_Pipeline[[#This Row],[Account]],Accounts!$A$2:$A$86,Accounts!$F$2:$F$86),"")</f>
        <v>United States</v>
      </c>
      <c r="H5997" t="s">
        <v>57</v>
      </c>
      <c r="I5997" s="3">
        <v>42963</v>
      </c>
      <c r="J5997" s="3">
        <v>42970</v>
      </c>
      <c r="K5997" s="8" t="str">
        <f>IF(Sales_Pipeline[[#This Row],[Close_Date]]="","",TEXT(Sales_Pipeline[[#This Row],[Close_Date]],"ddd"))</f>
        <v>Wed</v>
      </c>
      <c r="L5997" s="8" t="str">
        <f>IF(Sales_Pipeline[[#This Row],[Close_Date]]="","",TEXT(Sales_Pipeline[[#This Row],[Close_Date]],"mmm"))</f>
        <v>Aug</v>
      </c>
      <c r="M5997" s="8" t="str">
        <f>IF(Sales_Pipeline[[#This Row],[Close_Date]]="","","Q"&amp;ROUNDUP(MONTH(Sales_Pipeline[[#This Row],[Close_Date]])/3,0))</f>
        <v>Q3</v>
      </c>
      <c r="N5997" s="2" cm="1">
        <f t="array" ref="N5997">IFERROR(_xlfn.IFS(Sales_Pipeline[[#This Row],[Deal_Stage]]="Won",_xlfn.XLOOKUP(Sales_Pipeline[[#This Row],[Product]],Products!$A$2:$A$8,Products!$C$2:$C$8),Sales_Pipeline[[#This Row],[Deal_Stage]]="Lost",_xlfn.XLOOKUP(Sales_Pipeline[[#This Row],[Product]],Products!$A$2:$A$8,Products!$C$2:$C$8)),"")</f>
        <v>550</v>
      </c>
      <c r="O5997" s="2">
        <v>557</v>
      </c>
    </row>
    <row r="5998" spans="1:15" x14ac:dyDescent="0.3">
      <c r="A5998" t="s">
        <v>6144</v>
      </c>
      <c r="B5998" t="s">
        <v>43</v>
      </c>
      <c r="C5998" t="str">
        <f>_xlfn.XLOOKUP(Sales_Pipeline[[#This Row],[Sales_Agent]],Sales_Teams[Sales_Agent],Sales_Teams[Manager])</f>
        <v>Summer Sewald</v>
      </c>
      <c r="D5998" t="str">
        <f>_xlfn.XLOOKUP(Sales_Pipeline[[#This Row],[Manager]],Sales_Teams[Manager],Sales_Teams[Regional_Office])</f>
        <v>West</v>
      </c>
      <c r="E5998" t="s">
        <v>61</v>
      </c>
      <c r="F5998" t="s">
        <v>89</v>
      </c>
      <c r="G5998" t="str">
        <f>IFERROR(_xlfn.XLOOKUP(Sales_Pipeline[[#This Row],[Account]],Accounts!$A$2:$A$86,Accounts!$F$2:$F$86),"")</f>
        <v>United States</v>
      </c>
      <c r="H5998" t="s">
        <v>57</v>
      </c>
      <c r="I5998" s="3">
        <v>42963</v>
      </c>
      <c r="J5998" s="3">
        <v>42982</v>
      </c>
      <c r="K5998" s="8" t="str">
        <f>IF(Sales_Pipeline[[#This Row],[Close_Date]]="","",TEXT(Sales_Pipeline[[#This Row],[Close_Date]],"ddd"))</f>
        <v>Mon</v>
      </c>
      <c r="L5998" s="8" t="str">
        <f>IF(Sales_Pipeline[[#This Row],[Close_Date]]="","",TEXT(Sales_Pipeline[[#This Row],[Close_Date]],"mmm"))</f>
        <v>Sep</v>
      </c>
      <c r="M5998" s="8" t="str">
        <f>IF(Sales_Pipeline[[#This Row],[Close_Date]]="","","Q"&amp;ROUNDUP(MONTH(Sales_Pipeline[[#This Row],[Close_Date]])/3,0))</f>
        <v>Q3</v>
      </c>
      <c r="N5998" s="2" cm="1">
        <f t="array" ref="N5998">IFERROR(_xlfn.IFS(Sales_Pipeline[[#This Row],[Deal_Stage]]="Won",_xlfn.XLOOKUP(Sales_Pipeline[[#This Row],[Product]],Products!$A$2:$A$8,Products!$C$2:$C$8),Sales_Pipeline[[#This Row],[Deal_Stage]]="Lost",_xlfn.XLOOKUP(Sales_Pipeline[[#This Row],[Product]],Products!$A$2:$A$8,Products!$C$2:$C$8)),"")</f>
        <v>55</v>
      </c>
      <c r="O5998" s="2">
        <v>57</v>
      </c>
    </row>
    <row r="5999" spans="1:15" x14ac:dyDescent="0.3">
      <c r="A5999" t="s">
        <v>6145</v>
      </c>
      <c r="B5999" t="s">
        <v>37</v>
      </c>
      <c r="C5999" t="str">
        <f>_xlfn.XLOOKUP(Sales_Pipeline[[#This Row],[Sales_Agent]],Sales_Teams[Sales_Agent],Sales_Teams[Manager])</f>
        <v>Celia Rouche</v>
      </c>
      <c r="D5999" t="str">
        <f>_xlfn.XLOOKUP(Sales_Pipeline[[#This Row],[Manager]],Sales_Teams[Manager],Sales_Teams[Regional_Office])</f>
        <v>West</v>
      </c>
      <c r="E5999" t="s">
        <v>63</v>
      </c>
      <c r="F5999" t="s">
        <v>173</v>
      </c>
      <c r="G5999" t="str">
        <f>IFERROR(_xlfn.XLOOKUP(Sales_Pipeline[[#This Row],[Account]],Accounts!$A$2:$A$86,Accounts!$F$2:$F$86),"")</f>
        <v>United States</v>
      </c>
      <c r="H5999" t="s">
        <v>82</v>
      </c>
      <c r="I5999" s="3">
        <v>42963</v>
      </c>
      <c r="J5999" s="3">
        <v>42973</v>
      </c>
      <c r="K5999" s="8" t="str">
        <f>IF(Sales_Pipeline[[#This Row],[Close_Date]]="","",TEXT(Sales_Pipeline[[#This Row],[Close_Date]],"ddd"))</f>
        <v>Sat</v>
      </c>
      <c r="L5999" s="8" t="str">
        <f>IF(Sales_Pipeline[[#This Row],[Close_Date]]="","",TEXT(Sales_Pipeline[[#This Row],[Close_Date]],"mmm"))</f>
        <v>Aug</v>
      </c>
      <c r="M5999" s="8" t="str">
        <f>IF(Sales_Pipeline[[#This Row],[Close_Date]]="","","Q"&amp;ROUNDUP(MONTH(Sales_Pipeline[[#This Row],[Close_Date]])/3,0))</f>
        <v>Q3</v>
      </c>
      <c r="N5999" s="2" cm="1">
        <f t="array" ref="N5999">IFERROR(_xlfn.IFS(Sales_Pipeline[[#This Row],[Deal_Stage]]="Won",_xlfn.XLOOKUP(Sales_Pipeline[[#This Row],[Product]],Products!$A$2:$A$8,Products!$C$2:$C$8),Sales_Pipeline[[#This Row],[Deal_Stage]]="Lost",_xlfn.XLOOKUP(Sales_Pipeline[[#This Row],[Product]],Products!$A$2:$A$8,Products!$C$2:$C$8)),"")</f>
        <v>550</v>
      </c>
      <c r="O5999" s="2">
        <v>0</v>
      </c>
    </row>
    <row r="6000" spans="1:15" x14ac:dyDescent="0.3">
      <c r="A6000" t="s">
        <v>6146</v>
      </c>
      <c r="B6000" t="s">
        <v>21</v>
      </c>
      <c r="C6000" t="str">
        <f>_xlfn.XLOOKUP(Sales_Pipeline[[#This Row],[Sales_Agent]],Sales_Teams[Sales_Agent],Sales_Teams[Manager])</f>
        <v>Cara Losch</v>
      </c>
      <c r="D6000" t="str">
        <f>_xlfn.XLOOKUP(Sales_Pipeline[[#This Row],[Manager]],Sales_Teams[Manager],Sales_Teams[Regional_Office])</f>
        <v>East</v>
      </c>
      <c r="E6000" t="s">
        <v>63</v>
      </c>
      <c r="F6000" t="s">
        <v>173</v>
      </c>
      <c r="G6000" t="str">
        <f>IFERROR(_xlfn.XLOOKUP(Sales_Pipeline[[#This Row],[Account]],Accounts!$A$2:$A$86,Accounts!$F$2:$F$86),"")</f>
        <v>United States</v>
      </c>
      <c r="H6000" t="s">
        <v>57</v>
      </c>
      <c r="I6000" s="3">
        <v>42963</v>
      </c>
      <c r="J6000" s="3">
        <v>43002</v>
      </c>
      <c r="K6000" s="8" t="str">
        <f>IF(Sales_Pipeline[[#This Row],[Close_Date]]="","",TEXT(Sales_Pipeline[[#This Row],[Close_Date]],"ddd"))</f>
        <v>Sun</v>
      </c>
      <c r="L6000" s="8" t="str">
        <f>IF(Sales_Pipeline[[#This Row],[Close_Date]]="","",TEXT(Sales_Pipeline[[#This Row],[Close_Date]],"mmm"))</f>
        <v>Sep</v>
      </c>
      <c r="M6000" s="8" t="str">
        <f>IF(Sales_Pipeline[[#This Row],[Close_Date]]="","","Q"&amp;ROUNDUP(MONTH(Sales_Pipeline[[#This Row],[Close_Date]])/3,0))</f>
        <v>Q3</v>
      </c>
      <c r="N6000" s="2" cm="1">
        <f t="array" ref="N6000">IFERROR(_xlfn.IFS(Sales_Pipeline[[#This Row],[Deal_Stage]]="Won",_xlfn.XLOOKUP(Sales_Pipeline[[#This Row],[Product]],Products!$A$2:$A$8,Products!$C$2:$C$8),Sales_Pipeline[[#This Row],[Deal_Stage]]="Lost",_xlfn.XLOOKUP(Sales_Pipeline[[#This Row],[Product]],Products!$A$2:$A$8,Products!$C$2:$C$8)),"")</f>
        <v>550</v>
      </c>
      <c r="O6000" s="2">
        <v>501</v>
      </c>
    </row>
    <row r="6001" spans="1:15" x14ac:dyDescent="0.3">
      <c r="A6001" t="s">
        <v>6147</v>
      </c>
      <c r="B6001" t="s">
        <v>7</v>
      </c>
      <c r="C6001" t="str">
        <f>_xlfn.XLOOKUP(Sales_Pipeline[[#This Row],[Sales_Agent]],Sales_Teams[Sales_Agent],Sales_Teams[Manager])</f>
        <v>Dustin Brinkmann</v>
      </c>
      <c r="D6001" t="str">
        <f>_xlfn.XLOOKUP(Sales_Pipeline[[#This Row],[Manager]],Sales_Teams[Manager],Sales_Teams[Regional_Office])</f>
        <v>Central</v>
      </c>
      <c r="E6001" t="s">
        <v>55</v>
      </c>
      <c r="F6001" t="s">
        <v>169</v>
      </c>
      <c r="G6001" t="str">
        <f>IFERROR(_xlfn.XLOOKUP(Sales_Pipeline[[#This Row],[Account]],Accounts!$A$2:$A$86,Accounts!$F$2:$F$86),"")</f>
        <v>Panama</v>
      </c>
      <c r="H6001" t="s">
        <v>57</v>
      </c>
      <c r="I6001" s="3">
        <v>42963</v>
      </c>
      <c r="J6001" s="3">
        <v>42976</v>
      </c>
      <c r="K6001" s="8" t="str">
        <f>IF(Sales_Pipeline[[#This Row],[Close_Date]]="","",TEXT(Sales_Pipeline[[#This Row],[Close_Date]],"ddd"))</f>
        <v>Tue</v>
      </c>
      <c r="L6001" s="8" t="str">
        <f>IF(Sales_Pipeline[[#This Row],[Close_Date]]="","",TEXT(Sales_Pipeline[[#This Row],[Close_Date]],"mmm"))</f>
        <v>Aug</v>
      </c>
      <c r="M6001" s="8" t="str">
        <f>IF(Sales_Pipeline[[#This Row],[Close_Date]]="","","Q"&amp;ROUNDUP(MONTH(Sales_Pipeline[[#This Row],[Close_Date]])/3,0))</f>
        <v>Q3</v>
      </c>
      <c r="N6001" s="2" cm="1">
        <f t="array" ref="N6001">IFERROR(_xlfn.IFS(Sales_Pipeline[[#This Row],[Deal_Stage]]="Won",_xlfn.XLOOKUP(Sales_Pipeline[[#This Row],[Product]],Products!$A$2:$A$8,Products!$C$2:$C$8),Sales_Pipeline[[#This Row],[Deal_Stage]]="Lost",_xlfn.XLOOKUP(Sales_Pipeline[[#This Row],[Product]],Products!$A$2:$A$8,Products!$C$2:$C$8)),"")</f>
        <v>1096</v>
      </c>
      <c r="O6001" s="2">
        <v>1084</v>
      </c>
    </row>
    <row r="6002" spans="1:15" x14ac:dyDescent="0.3">
      <c r="A6002" t="s">
        <v>6148</v>
      </c>
      <c r="B6002" t="s">
        <v>7</v>
      </c>
      <c r="C6002" t="str">
        <f>_xlfn.XLOOKUP(Sales_Pipeline[[#This Row],[Sales_Agent]],Sales_Teams[Sales_Agent],Sales_Teams[Manager])</f>
        <v>Dustin Brinkmann</v>
      </c>
      <c r="D6002" t="str">
        <f>_xlfn.XLOOKUP(Sales_Pipeline[[#This Row],[Manager]],Sales_Teams[Manager],Sales_Teams[Regional_Office])</f>
        <v>Central</v>
      </c>
      <c r="E6002" t="s">
        <v>61</v>
      </c>
      <c r="F6002" t="s">
        <v>214</v>
      </c>
      <c r="G6002" t="str">
        <f>IFERROR(_xlfn.XLOOKUP(Sales_Pipeline[[#This Row],[Account]],Accounts!$A$2:$A$86,Accounts!$F$2:$F$86),"")</f>
        <v>United States</v>
      </c>
      <c r="H6002" t="s">
        <v>57</v>
      </c>
      <c r="I6002" s="3">
        <v>42963</v>
      </c>
      <c r="J6002" s="3">
        <v>42980</v>
      </c>
      <c r="K6002" s="8" t="str">
        <f>IF(Sales_Pipeline[[#This Row],[Close_Date]]="","",TEXT(Sales_Pipeline[[#This Row],[Close_Date]],"ddd"))</f>
        <v>Sat</v>
      </c>
      <c r="L6002" s="8" t="str">
        <f>IF(Sales_Pipeline[[#This Row],[Close_Date]]="","",TEXT(Sales_Pipeline[[#This Row],[Close_Date]],"mmm"))</f>
        <v>Sep</v>
      </c>
      <c r="M6002" s="8" t="str">
        <f>IF(Sales_Pipeline[[#This Row],[Close_Date]]="","","Q"&amp;ROUNDUP(MONTH(Sales_Pipeline[[#This Row],[Close_Date]])/3,0))</f>
        <v>Q3</v>
      </c>
      <c r="N6002" s="2" cm="1">
        <f t="array" ref="N6002">IFERROR(_xlfn.IFS(Sales_Pipeline[[#This Row],[Deal_Stage]]="Won",_xlfn.XLOOKUP(Sales_Pipeline[[#This Row],[Product]],Products!$A$2:$A$8,Products!$C$2:$C$8),Sales_Pipeline[[#This Row],[Deal_Stage]]="Lost",_xlfn.XLOOKUP(Sales_Pipeline[[#This Row],[Product]],Products!$A$2:$A$8,Products!$C$2:$C$8)),"")</f>
        <v>55</v>
      </c>
      <c r="O6002" s="2">
        <v>56</v>
      </c>
    </row>
    <row r="6003" spans="1:15" x14ac:dyDescent="0.3">
      <c r="A6003" t="s">
        <v>6149</v>
      </c>
      <c r="B6003" t="s">
        <v>32</v>
      </c>
      <c r="C6003" t="str">
        <f>_xlfn.XLOOKUP(Sales_Pipeline[[#This Row],[Sales_Agent]],Sales_Teams[Sales_Agent],Sales_Teams[Manager])</f>
        <v>Celia Rouche</v>
      </c>
      <c r="D6003" t="str">
        <f>_xlfn.XLOOKUP(Sales_Pipeline[[#This Row],[Manager]],Sales_Teams[Manager],Sales_Teams[Regional_Office])</f>
        <v>West</v>
      </c>
      <c r="E6003" t="s">
        <v>61</v>
      </c>
      <c r="G6003" t="str">
        <f>IFERROR(_xlfn.XLOOKUP(Sales_Pipeline[[#This Row],[Account]],Accounts!$A$2:$A$86,Accounts!$F$2:$F$86),"")</f>
        <v/>
      </c>
      <c r="H6003" t="s">
        <v>77</v>
      </c>
      <c r="I6003" s="3">
        <v>42963</v>
      </c>
      <c r="K6003" s="8" t="str">
        <f>IF(Sales_Pipeline[[#This Row],[Close_Date]]="","",TEXT(Sales_Pipeline[[#This Row],[Close_Date]],"ddd"))</f>
        <v/>
      </c>
      <c r="L6003" s="8" t="str">
        <f>IF(Sales_Pipeline[[#This Row],[Close_Date]]="","",TEXT(Sales_Pipeline[[#This Row],[Close_Date]],"mmm"))</f>
        <v/>
      </c>
      <c r="M6003" s="8" t="str">
        <f>IF(Sales_Pipeline[[#This Row],[Close_Date]]="","","Q"&amp;ROUNDUP(MONTH(Sales_Pipeline[[#This Row],[Close_Date]])/3,0))</f>
        <v/>
      </c>
      <c r="N6003" s="2" t="str" cm="1">
        <f t="array" ref="N6003">IFERROR(_xlfn.IFS(Sales_Pipeline[[#This Row],[Deal_Stage]]="Won",_xlfn.XLOOKUP(Sales_Pipeline[[#This Row],[Product]],Products!$A$2:$A$8,Products!$C$2:$C$8),Sales_Pipeline[[#This Row],[Deal_Stage]]="Lost",_xlfn.XLOOKUP(Sales_Pipeline[[#This Row],[Product]],Products!$A$2:$A$8,Products!$C$2:$C$8)),"")</f>
        <v/>
      </c>
      <c r="O6003" s="2">
        <v>0</v>
      </c>
    </row>
    <row r="6004" spans="1:15" x14ac:dyDescent="0.3">
      <c r="A6004" t="s">
        <v>6150</v>
      </c>
      <c r="B6004" t="s">
        <v>44</v>
      </c>
      <c r="C6004" t="str">
        <f>_xlfn.XLOOKUP(Sales_Pipeline[[#This Row],[Sales_Agent]],Sales_Teams[Sales_Agent],Sales_Teams[Manager])</f>
        <v>Summer Sewald</v>
      </c>
      <c r="D6004" t="str">
        <f>_xlfn.XLOOKUP(Sales_Pipeline[[#This Row],[Manager]],Sales_Teams[Manager],Sales_Teams[Regional_Office])</f>
        <v>West</v>
      </c>
      <c r="E6004" t="s">
        <v>63</v>
      </c>
      <c r="F6004" t="s">
        <v>288</v>
      </c>
      <c r="G6004" t="str">
        <f>IFERROR(_xlfn.XLOOKUP(Sales_Pipeline[[#This Row],[Account]],Accounts!$A$2:$A$86,Accounts!$F$2:$F$86),"")</f>
        <v>United States</v>
      </c>
      <c r="H6004" t="s">
        <v>82</v>
      </c>
      <c r="I6004" s="3">
        <v>42963</v>
      </c>
      <c r="J6004" s="3">
        <v>43052</v>
      </c>
      <c r="K6004" s="8" t="str">
        <f>IF(Sales_Pipeline[[#This Row],[Close_Date]]="","",TEXT(Sales_Pipeline[[#This Row],[Close_Date]],"ddd"))</f>
        <v>Mon</v>
      </c>
      <c r="L6004" s="8" t="str">
        <f>IF(Sales_Pipeline[[#This Row],[Close_Date]]="","",TEXT(Sales_Pipeline[[#This Row],[Close_Date]],"mmm"))</f>
        <v>Nov</v>
      </c>
      <c r="M6004" s="8" t="str">
        <f>IF(Sales_Pipeline[[#This Row],[Close_Date]]="","","Q"&amp;ROUNDUP(MONTH(Sales_Pipeline[[#This Row],[Close_Date]])/3,0))</f>
        <v>Q4</v>
      </c>
      <c r="N6004" s="2" cm="1">
        <f t="array" ref="N6004">IFERROR(_xlfn.IFS(Sales_Pipeline[[#This Row],[Deal_Stage]]="Won",_xlfn.XLOOKUP(Sales_Pipeline[[#This Row],[Product]],Products!$A$2:$A$8,Products!$C$2:$C$8),Sales_Pipeline[[#This Row],[Deal_Stage]]="Lost",_xlfn.XLOOKUP(Sales_Pipeline[[#This Row],[Product]],Products!$A$2:$A$8,Products!$C$2:$C$8)),"")</f>
        <v>550</v>
      </c>
      <c r="O6004" s="2">
        <v>0</v>
      </c>
    </row>
    <row r="6005" spans="1:15" x14ac:dyDescent="0.3">
      <c r="A6005" t="s">
        <v>6151</v>
      </c>
      <c r="B6005" t="s">
        <v>3</v>
      </c>
      <c r="C6005" t="str">
        <f>_xlfn.XLOOKUP(Sales_Pipeline[[#This Row],[Sales_Agent]],Sales_Teams[Sales_Agent],Sales_Teams[Manager])</f>
        <v>Dustin Brinkmann</v>
      </c>
      <c r="D6005" t="str">
        <f>_xlfn.XLOOKUP(Sales_Pipeline[[#This Row],[Manager]],Sales_Teams[Manager],Sales_Teams[Regional_Office])</f>
        <v>Central</v>
      </c>
      <c r="E6005" t="s">
        <v>84</v>
      </c>
      <c r="F6005" t="s">
        <v>330</v>
      </c>
      <c r="G6005" t="str">
        <f>IFERROR(_xlfn.XLOOKUP(Sales_Pipeline[[#This Row],[Account]],Accounts!$A$2:$A$86,Accounts!$F$2:$F$86),"")</f>
        <v>Korea</v>
      </c>
      <c r="H6005" t="s">
        <v>57</v>
      </c>
      <c r="I6005" s="3">
        <v>42964</v>
      </c>
      <c r="J6005" s="3">
        <v>43061</v>
      </c>
      <c r="K6005" s="8" t="str">
        <f>IF(Sales_Pipeline[[#This Row],[Close_Date]]="","",TEXT(Sales_Pipeline[[#This Row],[Close_Date]],"ddd"))</f>
        <v>Wed</v>
      </c>
      <c r="L6005" s="8" t="str">
        <f>IF(Sales_Pipeline[[#This Row],[Close_Date]]="","",TEXT(Sales_Pipeline[[#This Row],[Close_Date]],"mmm"))</f>
        <v>Nov</v>
      </c>
      <c r="M6005" s="8" t="str">
        <f>IF(Sales_Pipeline[[#This Row],[Close_Date]]="","","Q"&amp;ROUNDUP(MONTH(Sales_Pipeline[[#This Row],[Close_Date]])/3,0))</f>
        <v>Q4</v>
      </c>
      <c r="N6005" s="2" cm="1">
        <f t="array" ref="N6005">IFERROR(_xlfn.IFS(Sales_Pipeline[[#This Row],[Deal_Stage]]="Won",_xlfn.XLOOKUP(Sales_Pipeline[[#This Row],[Product]],Products!$A$2:$A$8,Products!$C$2:$C$8),Sales_Pipeline[[#This Row],[Deal_Stage]]="Lost",_xlfn.XLOOKUP(Sales_Pipeline[[#This Row],[Product]],Products!$A$2:$A$8,Products!$C$2:$C$8)),"")</f>
        <v>5482</v>
      </c>
      <c r="O6005" s="2">
        <v>5468</v>
      </c>
    </row>
    <row r="6006" spans="1:15" x14ac:dyDescent="0.3">
      <c r="A6006" t="s">
        <v>6152</v>
      </c>
      <c r="B6006" t="s">
        <v>27</v>
      </c>
      <c r="C6006" t="str">
        <f>_xlfn.XLOOKUP(Sales_Pipeline[[#This Row],[Sales_Agent]],Sales_Teams[Sales_Agent],Sales_Teams[Manager])</f>
        <v>Rocco Neubert</v>
      </c>
      <c r="D6006" t="str">
        <f>_xlfn.XLOOKUP(Sales_Pipeline[[#This Row],[Manager]],Sales_Teams[Manager],Sales_Teams[Regional_Office])</f>
        <v>East</v>
      </c>
      <c r="E6006" t="s">
        <v>63</v>
      </c>
      <c r="G6006" t="str">
        <f>IFERROR(_xlfn.XLOOKUP(Sales_Pipeline[[#This Row],[Account]],Accounts!$A$2:$A$86,Accounts!$F$2:$F$86),"")</f>
        <v/>
      </c>
      <c r="H6006" t="s">
        <v>77</v>
      </c>
      <c r="I6006" s="3">
        <v>42964</v>
      </c>
      <c r="K6006" s="8" t="str">
        <f>IF(Sales_Pipeline[[#This Row],[Close_Date]]="","",TEXT(Sales_Pipeline[[#This Row],[Close_Date]],"ddd"))</f>
        <v/>
      </c>
      <c r="L6006" s="8" t="str">
        <f>IF(Sales_Pipeline[[#This Row],[Close_Date]]="","",TEXT(Sales_Pipeline[[#This Row],[Close_Date]],"mmm"))</f>
        <v/>
      </c>
      <c r="M6006" s="8" t="str">
        <f>IF(Sales_Pipeline[[#This Row],[Close_Date]]="","","Q"&amp;ROUNDUP(MONTH(Sales_Pipeline[[#This Row],[Close_Date]])/3,0))</f>
        <v/>
      </c>
      <c r="N6006" s="2" t="str" cm="1">
        <f t="array" ref="N6006">IFERROR(_xlfn.IFS(Sales_Pipeline[[#This Row],[Deal_Stage]]="Won",_xlfn.XLOOKUP(Sales_Pipeline[[#This Row],[Product]],Products!$A$2:$A$8,Products!$C$2:$C$8),Sales_Pipeline[[#This Row],[Deal_Stage]]="Lost",_xlfn.XLOOKUP(Sales_Pipeline[[#This Row],[Product]],Products!$A$2:$A$8,Products!$C$2:$C$8)),"")</f>
        <v/>
      </c>
      <c r="O6006" s="2">
        <v>0</v>
      </c>
    </row>
    <row r="6007" spans="1:15" x14ac:dyDescent="0.3">
      <c r="A6007" t="s">
        <v>6153</v>
      </c>
      <c r="B6007" t="s">
        <v>27</v>
      </c>
      <c r="C6007" t="str">
        <f>_xlfn.XLOOKUP(Sales_Pipeline[[#This Row],[Sales_Agent]],Sales_Teams[Sales_Agent],Sales_Teams[Manager])</f>
        <v>Rocco Neubert</v>
      </c>
      <c r="D6007" t="str">
        <f>_xlfn.XLOOKUP(Sales_Pipeline[[#This Row],[Manager]],Sales_Teams[Manager],Sales_Teams[Regional_Office])</f>
        <v>East</v>
      </c>
      <c r="E6007" t="s">
        <v>55</v>
      </c>
      <c r="F6007" t="s">
        <v>98</v>
      </c>
      <c r="G6007" t="str">
        <f>IFERROR(_xlfn.XLOOKUP(Sales_Pipeline[[#This Row],[Account]],Accounts!$A$2:$A$86,Accounts!$F$2:$F$86),"")</f>
        <v>United States</v>
      </c>
      <c r="H6007" t="s">
        <v>77</v>
      </c>
      <c r="I6007" s="3">
        <v>42964</v>
      </c>
      <c r="K6007" s="8" t="str">
        <f>IF(Sales_Pipeline[[#This Row],[Close_Date]]="","",TEXT(Sales_Pipeline[[#This Row],[Close_Date]],"ddd"))</f>
        <v/>
      </c>
      <c r="L6007" s="8" t="str">
        <f>IF(Sales_Pipeline[[#This Row],[Close_Date]]="","",TEXT(Sales_Pipeline[[#This Row],[Close_Date]],"mmm"))</f>
        <v/>
      </c>
      <c r="M6007" s="8" t="str">
        <f>IF(Sales_Pipeline[[#This Row],[Close_Date]]="","","Q"&amp;ROUNDUP(MONTH(Sales_Pipeline[[#This Row],[Close_Date]])/3,0))</f>
        <v/>
      </c>
      <c r="N6007" s="2" t="str" cm="1">
        <f t="array" ref="N6007">IFERROR(_xlfn.IFS(Sales_Pipeline[[#This Row],[Deal_Stage]]="Won",_xlfn.XLOOKUP(Sales_Pipeline[[#This Row],[Product]],Products!$A$2:$A$8,Products!$C$2:$C$8),Sales_Pipeline[[#This Row],[Deal_Stage]]="Lost",_xlfn.XLOOKUP(Sales_Pipeline[[#This Row],[Product]],Products!$A$2:$A$8,Products!$C$2:$C$8)),"")</f>
        <v/>
      </c>
      <c r="O6007" s="2">
        <v>0</v>
      </c>
    </row>
    <row r="6008" spans="1:15" x14ac:dyDescent="0.3">
      <c r="A6008" t="s">
        <v>6154</v>
      </c>
      <c r="B6008" t="s">
        <v>27</v>
      </c>
      <c r="C6008" t="str">
        <f>_xlfn.XLOOKUP(Sales_Pipeline[[#This Row],[Sales_Agent]],Sales_Teams[Sales_Agent],Sales_Teams[Manager])</f>
        <v>Rocco Neubert</v>
      </c>
      <c r="D6008" t="str">
        <f>_xlfn.XLOOKUP(Sales_Pipeline[[#This Row],[Manager]],Sales_Teams[Manager],Sales_Teams[Regional_Office])</f>
        <v>East</v>
      </c>
      <c r="E6008" t="s">
        <v>63</v>
      </c>
      <c r="F6008" t="s">
        <v>388</v>
      </c>
      <c r="G6008" t="str">
        <f>IFERROR(_xlfn.XLOOKUP(Sales_Pipeline[[#This Row],[Account]],Accounts!$A$2:$A$86,Accounts!$F$2:$F$86),"")</f>
        <v>China</v>
      </c>
      <c r="H6008" t="s">
        <v>57</v>
      </c>
      <c r="I6008" s="3">
        <v>42964</v>
      </c>
      <c r="J6008" s="3">
        <v>43058</v>
      </c>
      <c r="K6008" s="8" t="str">
        <f>IF(Sales_Pipeline[[#This Row],[Close_Date]]="","",TEXT(Sales_Pipeline[[#This Row],[Close_Date]],"ddd"))</f>
        <v>Sun</v>
      </c>
      <c r="L6008" s="8" t="str">
        <f>IF(Sales_Pipeline[[#This Row],[Close_Date]]="","",TEXT(Sales_Pipeline[[#This Row],[Close_Date]],"mmm"))</f>
        <v>Nov</v>
      </c>
      <c r="M6008" s="8" t="str">
        <f>IF(Sales_Pipeline[[#This Row],[Close_Date]]="","","Q"&amp;ROUNDUP(MONTH(Sales_Pipeline[[#This Row],[Close_Date]])/3,0))</f>
        <v>Q4</v>
      </c>
      <c r="N6008" s="2" cm="1">
        <f t="array" ref="N6008">IFERROR(_xlfn.IFS(Sales_Pipeline[[#This Row],[Deal_Stage]]="Won",_xlfn.XLOOKUP(Sales_Pipeline[[#This Row],[Product]],Products!$A$2:$A$8,Products!$C$2:$C$8),Sales_Pipeline[[#This Row],[Deal_Stage]]="Lost",_xlfn.XLOOKUP(Sales_Pipeline[[#This Row],[Product]],Products!$A$2:$A$8,Products!$C$2:$C$8)),"")</f>
        <v>550</v>
      </c>
      <c r="O6008" s="2">
        <v>567</v>
      </c>
    </row>
    <row r="6009" spans="1:15" x14ac:dyDescent="0.3">
      <c r="A6009" t="s">
        <v>6155</v>
      </c>
      <c r="B6009" t="s">
        <v>20</v>
      </c>
      <c r="C6009" t="str">
        <f>_xlfn.XLOOKUP(Sales_Pipeline[[#This Row],[Sales_Agent]],Sales_Teams[Sales_Agent],Sales_Teams[Manager])</f>
        <v>Cara Losch</v>
      </c>
      <c r="D6009" t="str">
        <f>_xlfn.XLOOKUP(Sales_Pipeline[[#This Row],[Manager]],Sales_Teams[Manager],Sales_Teams[Regional_Office])</f>
        <v>East</v>
      </c>
      <c r="E6009" t="s">
        <v>55</v>
      </c>
      <c r="F6009" t="s">
        <v>253</v>
      </c>
      <c r="G6009" t="str">
        <f>IFERROR(_xlfn.XLOOKUP(Sales_Pipeline[[#This Row],[Account]],Accounts!$A$2:$A$86,Accounts!$F$2:$F$86),"")</f>
        <v>United States</v>
      </c>
      <c r="H6009" t="s">
        <v>82</v>
      </c>
      <c r="I6009" s="3">
        <v>42964</v>
      </c>
      <c r="J6009" s="3">
        <v>43044</v>
      </c>
      <c r="K6009" s="8" t="str">
        <f>IF(Sales_Pipeline[[#This Row],[Close_Date]]="","",TEXT(Sales_Pipeline[[#This Row],[Close_Date]],"ddd"))</f>
        <v>Sun</v>
      </c>
      <c r="L6009" s="8" t="str">
        <f>IF(Sales_Pipeline[[#This Row],[Close_Date]]="","",TEXT(Sales_Pipeline[[#This Row],[Close_Date]],"mmm"))</f>
        <v>Nov</v>
      </c>
      <c r="M6009" s="8" t="str">
        <f>IF(Sales_Pipeline[[#This Row],[Close_Date]]="","","Q"&amp;ROUNDUP(MONTH(Sales_Pipeline[[#This Row],[Close_Date]])/3,0))</f>
        <v>Q4</v>
      </c>
      <c r="N6009" s="2" cm="1">
        <f t="array" ref="N6009">IFERROR(_xlfn.IFS(Sales_Pipeline[[#This Row],[Deal_Stage]]="Won",_xlfn.XLOOKUP(Sales_Pipeline[[#This Row],[Product]],Products!$A$2:$A$8,Products!$C$2:$C$8),Sales_Pipeline[[#This Row],[Deal_Stage]]="Lost",_xlfn.XLOOKUP(Sales_Pipeline[[#This Row],[Product]],Products!$A$2:$A$8,Products!$C$2:$C$8)),"")</f>
        <v>1096</v>
      </c>
      <c r="O6009" s="2">
        <v>0</v>
      </c>
    </row>
    <row r="6010" spans="1:15" x14ac:dyDescent="0.3">
      <c r="A6010" t="s">
        <v>6156</v>
      </c>
      <c r="B6010" t="s">
        <v>25</v>
      </c>
      <c r="C6010" t="str">
        <f>_xlfn.XLOOKUP(Sales_Pipeline[[#This Row],[Sales_Agent]],Sales_Teams[Sales_Agent],Sales_Teams[Manager])</f>
        <v>Rocco Neubert</v>
      </c>
      <c r="D6010" t="str">
        <f>_xlfn.XLOOKUP(Sales_Pipeline[[#This Row],[Manager]],Sales_Teams[Manager],Sales_Teams[Regional_Office])</f>
        <v>East</v>
      </c>
      <c r="E6010" t="s">
        <v>8953</v>
      </c>
      <c r="G6010" t="str">
        <f>IFERROR(_xlfn.XLOOKUP(Sales_Pipeline[[#This Row],[Account]],Accounts!$A$2:$A$86,Accounts!$F$2:$F$86),"")</f>
        <v/>
      </c>
      <c r="H6010" t="s">
        <v>77</v>
      </c>
      <c r="I6010" s="3">
        <v>42964</v>
      </c>
      <c r="K6010" s="8" t="str">
        <f>IF(Sales_Pipeline[[#This Row],[Close_Date]]="","",TEXT(Sales_Pipeline[[#This Row],[Close_Date]],"ddd"))</f>
        <v/>
      </c>
      <c r="L6010" s="8" t="str">
        <f>IF(Sales_Pipeline[[#This Row],[Close_Date]]="","",TEXT(Sales_Pipeline[[#This Row],[Close_Date]],"mmm"))</f>
        <v/>
      </c>
      <c r="M6010" s="8" t="str">
        <f>IF(Sales_Pipeline[[#This Row],[Close_Date]]="","","Q"&amp;ROUNDUP(MONTH(Sales_Pipeline[[#This Row],[Close_Date]])/3,0))</f>
        <v/>
      </c>
      <c r="N6010" s="2" t="str" cm="1">
        <f t="array" ref="N6010">IFERROR(_xlfn.IFS(Sales_Pipeline[[#This Row],[Deal_Stage]]="Won",_xlfn.XLOOKUP(Sales_Pipeline[[#This Row],[Product]],Products!$A$2:$A$8,Products!$C$2:$C$8),Sales_Pipeline[[#This Row],[Deal_Stage]]="Lost",_xlfn.XLOOKUP(Sales_Pipeline[[#This Row],[Product]],Products!$A$2:$A$8,Products!$C$2:$C$8)),"")</f>
        <v/>
      </c>
      <c r="O6010" s="2">
        <v>0</v>
      </c>
    </row>
    <row r="6011" spans="1:15" x14ac:dyDescent="0.3">
      <c r="A6011" t="s">
        <v>6157</v>
      </c>
      <c r="B6011" t="s">
        <v>25</v>
      </c>
      <c r="C6011" t="str">
        <f>_xlfn.XLOOKUP(Sales_Pipeline[[#This Row],[Sales_Agent]],Sales_Teams[Sales_Agent],Sales_Teams[Manager])</f>
        <v>Rocco Neubert</v>
      </c>
      <c r="D6011" t="str">
        <f>_xlfn.XLOOKUP(Sales_Pipeline[[#This Row],[Manager]],Sales_Teams[Manager],Sales_Teams[Regional_Office])</f>
        <v>East</v>
      </c>
      <c r="E6011" t="s">
        <v>8953</v>
      </c>
      <c r="G6011" t="str">
        <f>IFERROR(_xlfn.XLOOKUP(Sales_Pipeline[[#This Row],[Account]],Accounts!$A$2:$A$86,Accounts!$F$2:$F$86),"")</f>
        <v/>
      </c>
      <c r="H6011" t="s">
        <v>77</v>
      </c>
      <c r="I6011" s="3">
        <v>42964</v>
      </c>
      <c r="K6011" s="8" t="str">
        <f>IF(Sales_Pipeline[[#This Row],[Close_Date]]="","",TEXT(Sales_Pipeline[[#This Row],[Close_Date]],"ddd"))</f>
        <v/>
      </c>
      <c r="L6011" s="8" t="str">
        <f>IF(Sales_Pipeline[[#This Row],[Close_Date]]="","",TEXT(Sales_Pipeline[[#This Row],[Close_Date]],"mmm"))</f>
        <v/>
      </c>
      <c r="M6011" s="8" t="str">
        <f>IF(Sales_Pipeline[[#This Row],[Close_Date]]="","","Q"&amp;ROUNDUP(MONTH(Sales_Pipeline[[#This Row],[Close_Date]])/3,0))</f>
        <v/>
      </c>
      <c r="N6011" s="2" t="str" cm="1">
        <f t="array" ref="N6011">IFERROR(_xlfn.IFS(Sales_Pipeline[[#This Row],[Deal_Stage]]="Won",_xlfn.XLOOKUP(Sales_Pipeline[[#This Row],[Product]],Products!$A$2:$A$8,Products!$C$2:$C$8),Sales_Pipeline[[#This Row],[Deal_Stage]]="Lost",_xlfn.XLOOKUP(Sales_Pipeline[[#This Row],[Product]],Products!$A$2:$A$8,Products!$C$2:$C$8)),"")</f>
        <v/>
      </c>
      <c r="O6011" s="2">
        <v>0</v>
      </c>
    </row>
    <row r="6012" spans="1:15" x14ac:dyDescent="0.3">
      <c r="A6012" t="s">
        <v>6158</v>
      </c>
      <c r="B6012" t="s">
        <v>15</v>
      </c>
      <c r="C6012" t="str">
        <f>_xlfn.XLOOKUP(Sales_Pipeline[[#This Row],[Sales_Agent]],Sales_Teams[Sales_Agent],Sales_Teams[Manager])</f>
        <v>Melvin Marxen</v>
      </c>
      <c r="D6012" t="str">
        <f>_xlfn.XLOOKUP(Sales_Pipeline[[#This Row],[Manager]],Sales_Teams[Manager],Sales_Teams[Regional_Office])</f>
        <v>Central</v>
      </c>
      <c r="E6012" t="s">
        <v>55</v>
      </c>
      <c r="F6012" t="s">
        <v>214</v>
      </c>
      <c r="G6012" t="str">
        <f>IFERROR(_xlfn.XLOOKUP(Sales_Pipeline[[#This Row],[Account]],Accounts!$A$2:$A$86,Accounts!$F$2:$F$86),"")</f>
        <v>United States</v>
      </c>
      <c r="H6012" t="s">
        <v>57</v>
      </c>
      <c r="I6012" s="3">
        <v>42964</v>
      </c>
      <c r="J6012" s="3">
        <v>43058</v>
      </c>
      <c r="K6012" s="8" t="str">
        <f>IF(Sales_Pipeline[[#This Row],[Close_Date]]="","",TEXT(Sales_Pipeline[[#This Row],[Close_Date]],"ddd"))</f>
        <v>Sun</v>
      </c>
      <c r="L6012" s="8" t="str">
        <f>IF(Sales_Pipeline[[#This Row],[Close_Date]]="","",TEXT(Sales_Pipeline[[#This Row],[Close_Date]],"mmm"))</f>
        <v>Nov</v>
      </c>
      <c r="M6012" s="8" t="str">
        <f>IF(Sales_Pipeline[[#This Row],[Close_Date]]="","","Q"&amp;ROUNDUP(MONTH(Sales_Pipeline[[#This Row],[Close_Date]])/3,0))</f>
        <v>Q4</v>
      </c>
      <c r="N6012" s="2" cm="1">
        <f t="array" ref="N6012">IFERROR(_xlfn.IFS(Sales_Pipeline[[#This Row],[Deal_Stage]]="Won",_xlfn.XLOOKUP(Sales_Pipeline[[#This Row],[Product]],Products!$A$2:$A$8,Products!$C$2:$C$8),Sales_Pipeline[[#This Row],[Deal_Stage]]="Lost",_xlfn.XLOOKUP(Sales_Pipeline[[#This Row],[Product]],Products!$A$2:$A$8,Products!$C$2:$C$8)),"")</f>
        <v>1096</v>
      </c>
      <c r="O6012" s="2">
        <v>1029</v>
      </c>
    </row>
    <row r="6013" spans="1:15" x14ac:dyDescent="0.3">
      <c r="A6013" t="s">
        <v>6159</v>
      </c>
      <c r="B6013" t="s">
        <v>42</v>
      </c>
      <c r="C6013" t="str">
        <f>_xlfn.XLOOKUP(Sales_Pipeline[[#This Row],[Sales_Agent]],Sales_Teams[Sales_Agent],Sales_Teams[Manager])</f>
        <v>Summer Sewald</v>
      </c>
      <c r="D6013" t="str">
        <f>_xlfn.XLOOKUP(Sales_Pipeline[[#This Row],[Manager]],Sales_Teams[Manager],Sales_Teams[Regional_Office])</f>
        <v>West</v>
      </c>
      <c r="E6013" t="s">
        <v>63</v>
      </c>
      <c r="F6013" t="s">
        <v>100</v>
      </c>
      <c r="G6013" t="str">
        <f>IFERROR(_xlfn.XLOOKUP(Sales_Pipeline[[#This Row],[Account]],Accounts!$A$2:$A$86,Accounts!$F$2:$F$86),"")</f>
        <v>United States</v>
      </c>
      <c r="H6013" t="s">
        <v>57</v>
      </c>
      <c r="I6013" s="3">
        <v>42964</v>
      </c>
      <c r="J6013" s="3">
        <v>43047</v>
      </c>
      <c r="K6013" s="8" t="str">
        <f>IF(Sales_Pipeline[[#This Row],[Close_Date]]="","",TEXT(Sales_Pipeline[[#This Row],[Close_Date]],"ddd"))</f>
        <v>Wed</v>
      </c>
      <c r="L6013" s="8" t="str">
        <f>IF(Sales_Pipeline[[#This Row],[Close_Date]]="","",TEXT(Sales_Pipeline[[#This Row],[Close_Date]],"mmm"))</f>
        <v>Nov</v>
      </c>
      <c r="M6013" s="8" t="str">
        <f>IF(Sales_Pipeline[[#This Row],[Close_Date]]="","","Q"&amp;ROUNDUP(MONTH(Sales_Pipeline[[#This Row],[Close_Date]])/3,0))</f>
        <v>Q4</v>
      </c>
      <c r="N6013" s="2" cm="1">
        <f t="array" ref="N6013">IFERROR(_xlfn.IFS(Sales_Pipeline[[#This Row],[Deal_Stage]]="Won",_xlfn.XLOOKUP(Sales_Pipeline[[#This Row],[Product]],Products!$A$2:$A$8,Products!$C$2:$C$8),Sales_Pipeline[[#This Row],[Deal_Stage]]="Lost",_xlfn.XLOOKUP(Sales_Pipeline[[#This Row],[Product]],Products!$A$2:$A$8,Products!$C$2:$C$8)),"")</f>
        <v>550</v>
      </c>
      <c r="O6013" s="2">
        <v>430</v>
      </c>
    </row>
    <row r="6014" spans="1:15" x14ac:dyDescent="0.3">
      <c r="A6014" t="s">
        <v>6160</v>
      </c>
      <c r="B6014" t="s">
        <v>45</v>
      </c>
      <c r="C6014" t="str">
        <f>_xlfn.XLOOKUP(Sales_Pipeline[[#This Row],[Sales_Agent]],Sales_Teams[Sales_Agent],Sales_Teams[Manager])</f>
        <v>Summer Sewald</v>
      </c>
      <c r="D6014" t="str">
        <f>_xlfn.XLOOKUP(Sales_Pipeline[[#This Row],[Manager]],Sales_Teams[Manager],Sales_Teams[Regional_Office])</f>
        <v>West</v>
      </c>
      <c r="E6014" t="s">
        <v>8953</v>
      </c>
      <c r="F6014" t="s">
        <v>173</v>
      </c>
      <c r="G6014" t="str">
        <f>IFERROR(_xlfn.XLOOKUP(Sales_Pipeline[[#This Row],[Account]],Accounts!$A$2:$A$86,Accounts!$F$2:$F$86),"")</f>
        <v>United States</v>
      </c>
      <c r="H6014" t="s">
        <v>57</v>
      </c>
      <c r="I6014" s="3">
        <v>42964</v>
      </c>
      <c r="J6014" s="3">
        <v>43056</v>
      </c>
      <c r="K6014" s="8" t="str">
        <f>IF(Sales_Pipeline[[#This Row],[Close_Date]]="","",TEXT(Sales_Pipeline[[#This Row],[Close_Date]],"ddd"))</f>
        <v>Fri</v>
      </c>
      <c r="L6014" s="8" t="str">
        <f>IF(Sales_Pipeline[[#This Row],[Close_Date]]="","",TEXT(Sales_Pipeline[[#This Row],[Close_Date]],"mmm"))</f>
        <v>Nov</v>
      </c>
      <c r="M6014" s="8" t="str">
        <f>IF(Sales_Pipeline[[#This Row],[Close_Date]]="","","Q"&amp;ROUNDUP(MONTH(Sales_Pipeline[[#This Row],[Close_Date]])/3,0))</f>
        <v>Q4</v>
      </c>
      <c r="N6014" s="2" cm="1">
        <f t="array" ref="N6014">IFERROR(_xlfn.IFS(Sales_Pipeline[[#This Row],[Deal_Stage]]="Won",_xlfn.XLOOKUP(Sales_Pipeline[[#This Row],[Product]],Products!$A$2:$A$8,Products!$C$2:$C$8),Sales_Pipeline[[#This Row],[Deal_Stage]]="Lost",_xlfn.XLOOKUP(Sales_Pipeline[[#This Row],[Product]],Products!$A$2:$A$8,Products!$C$2:$C$8)),"")</f>
        <v>4821</v>
      </c>
      <c r="O6014" s="2">
        <v>5316</v>
      </c>
    </row>
    <row r="6015" spans="1:15" x14ac:dyDescent="0.3">
      <c r="A6015" t="s">
        <v>6161</v>
      </c>
      <c r="B6015" t="s">
        <v>9</v>
      </c>
      <c r="C6015" t="str">
        <f>_xlfn.XLOOKUP(Sales_Pipeline[[#This Row],[Sales_Agent]],Sales_Teams[Sales_Agent],Sales_Teams[Manager])</f>
        <v>Dustin Brinkmann</v>
      </c>
      <c r="D6015" t="str">
        <f>_xlfn.XLOOKUP(Sales_Pipeline[[#This Row],[Manager]],Sales_Teams[Manager],Sales_Teams[Regional_Office])</f>
        <v>Central</v>
      </c>
      <c r="E6015" t="s">
        <v>76</v>
      </c>
      <c r="F6015" t="s">
        <v>68</v>
      </c>
      <c r="G6015" t="str">
        <f>IFERROR(_xlfn.XLOOKUP(Sales_Pipeline[[#This Row],[Account]],Accounts!$A$2:$A$86,Accounts!$F$2:$F$86),"")</f>
        <v>United States</v>
      </c>
      <c r="H6015" t="s">
        <v>82</v>
      </c>
      <c r="I6015" s="3">
        <v>42964</v>
      </c>
      <c r="J6015" s="3">
        <v>42975</v>
      </c>
      <c r="K6015" s="8" t="str">
        <f>IF(Sales_Pipeline[[#This Row],[Close_Date]]="","",TEXT(Sales_Pipeline[[#This Row],[Close_Date]],"ddd"))</f>
        <v>Mon</v>
      </c>
      <c r="L6015" s="8" t="str">
        <f>IF(Sales_Pipeline[[#This Row],[Close_Date]]="","",TEXT(Sales_Pipeline[[#This Row],[Close_Date]],"mmm"))</f>
        <v>Aug</v>
      </c>
      <c r="M6015" s="8" t="str">
        <f>IF(Sales_Pipeline[[#This Row],[Close_Date]]="","","Q"&amp;ROUNDUP(MONTH(Sales_Pipeline[[#This Row],[Close_Date]])/3,0))</f>
        <v>Q3</v>
      </c>
      <c r="N6015" s="2" cm="1">
        <f t="array" ref="N6015">IFERROR(_xlfn.IFS(Sales_Pipeline[[#This Row],[Deal_Stage]]="Won",_xlfn.XLOOKUP(Sales_Pipeline[[#This Row],[Product]],Products!$A$2:$A$8,Products!$C$2:$C$8),Sales_Pipeline[[#This Row],[Deal_Stage]]="Lost",_xlfn.XLOOKUP(Sales_Pipeline[[#This Row],[Product]],Products!$A$2:$A$8,Products!$C$2:$C$8)),"")</f>
        <v>3393</v>
      </c>
      <c r="O6015" s="2">
        <v>0</v>
      </c>
    </row>
    <row r="6016" spans="1:15" x14ac:dyDescent="0.3">
      <c r="A6016" t="s">
        <v>6162</v>
      </c>
      <c r="B6016" t="s">
        <v>35</v>
      </c>
      <c r="C6016" t="str">
        <f>_xlfn.XLOOKUP(Sales_Pipeline[[#This Row],[Sales_Agent]],Sales_Teams[Sales_Agent],Sales_Teams[Manager])</f>
        <v>Celia Rouche</v>
      </c>
      <c r="D6016" t="str">
        <f>_xlfn.XLOOKUP(Sales_Pipeline[[#This Row],[Manager]],Sales_Teams[Manager],Sales_Teams[Regional_Office])</f>
        <v>West</v>
      </c>
      <c r="E6016" t="s">
        <v>61</v>
      </c>
      <c r="F6016" t="s">
        <v>109</v>
      </c>
      <c r="G6016" t="str">
        <f>IFERROR(_xlfn.XLOOKUP(Sales_Pipeline[[#This Row],[Account]],Accounts!$A$2:$A$86,Accounts!$F$2:$F$86),"")</f>
        <v>Japan</v>
      </c>
      <c r="H6016" t="s">
        <v>77</v>
      </c>
      <c r="I6016" s="3">
        <v>42964</v>
      </c>
      <c r="K6016" s="8" t="str">
        <f>IF(Sales_Pipeline[[#This Row],[Close_Date]]="","",TEXT(Sales_Pipeline[[#This Row],[Close_Date]],"ddd"))</f>
        <v/>
      </c>
      <c r="L6016" s="8" t="str">
        <f>IF(Sales_Pipeline[[#This Row],[Close_Date]]="","",TEXT(Sales_Pipeline[[#This Row],[Close_Date]],"mmm"))</f>
        <v/>
      </c>
      <c r="M6016" s="8" t="str">
        <f>IF(Sales_Pipeline[[#This Row],[Close_Date]]="","","Q"&amp;ROUNDUP(MONTH(Sales_Pipeline[[#This Row],[Close_Date]])/3,0))</f>
        <v/>
      </c>
      <c r="N6016" s="2" t="str" cm="1">
        <f t="array" ref="N6016">IFERROR(_xlfn.IFS(Sales_Pipeline[[#This Row],[Deal_Stage]]="Won",_xlfn.XLOOKUP(Sales_Pipeline[[#This Row],[Product]],Products!$A$2:$A$8,Products!$C$2:$C$8),Sales_Pipeline[[#This Row],[Deal_Stage]]="Lost",_xlfn.XLOOKUP(Sales_Pipeline[[#This Row],[Product]],Products!$A$2:$A$8,Products!$C$2:$C$8)),"")</f>
        <v/>
      </c>
      <c r="O6016" s="2">
        <v>0</v>
      </c>
    </row>
    <row r="6017" spans="1:15" x14ac:dyDescent="0.3">
      <c r="A6017" t="s">
        <v>6163</v>
      </c>
      <c r="B6017" t="s">
        <v>21</v>
      </c>
      <c r="C6017" t="str">
        <f>_xlfn.XLOOKUP(Sales_Pipeline[[#This Row],[Sales_Agent]],Sales_Teams[Sales_Agent],Sales_Teams[Manager])</f>
        <v>Cara Losch</v>
      </c>
      <c r="D6017" t="str">
        <f>_xlfn.XLOOKUP(Sales_Pipeline[[#This Row],[Manager]],Sales_Teams[Manager],Sales_Teams[Regional_Office])</f>
        <v>East</v>
      </c>
      <c r="E6017" t="s">
        <v>76</v>
      </c>
      <c r="F6017" t="s">
        <v>173</v>
      </c>
      <c r="G6017" t="str">
        <f>IFERROR(_xlfn.XLOOKUP(Sales_Pipeline[[#This Row],[Account]],Accounts!$A$2:$A$86,Accounts!$F$2:$F$86),"")</f>
        <v>United States</v>
      </c>
      <c r="H6017" t="s">
        <v>57</v>
      </c>
      <c r="I6017" s="3">
        <v>42964</v>
      </c>
      <c r="J6017" s="3">
        <v>42982</v>
      </c>
      <c r="K6017" s="8" t="str">
        <f>IF(Sales_Pipeline[[#This Row],[Close_Date]]="","",TEXT(Sales_Pipeline[[#This Row],[Close_Date]],"ddd"))</f>
        <v>Mon</v>
      </c>
      <c r="L6017" s="8" t="str">
        <f>IF(Sales_Pipeline[[#This Row],[Close_Date]]="","",TEXT(Sales_Pipeline[[#This Row],[Close_Date]],"mmm"))</f>
        <v>Sep</v>
      </c>
      <c r="M6017" s="8" t="str">
        <f>IF(Sales_Pipeline[[#This Row],[Close_Date]]="","","Q"&amp;ROUNDUP(MONTH(Sales_Pipeline[[#This Row],[Close_Date]])/3,0))</f>
        <v>Q3</v>
      </c>
      <c r="N6017" s="2" cm="1">
        <f t="array" ref="N6017">IFERROR(_xlfn.IFS(Sales_Pipeline[[#This Row],[Deal_Stage]]="Won",_xlfn.XLOOKUP(Sales_Pipeline[[#This Row],[Product]],Products!$A$2:$A$8,Products!$C$2:$C$8),Sales_Pipeline[[#This Row],[Deal_Stage]]="Lost",_xlfn.XLOOKUP(Sales_Pipeline[[#This Row],[Product]],Products!$A$2:$A$8,Products!$C$2:$C$8)),"")</f>
        <v>3393</v>
      </c>
      <c r="O6017" s="2">
        <v>3913</v>
      </c>
    </row>
    <row r="6018" spans="1:15" x14ac:dyDescent="0.3">
      <c r="A6018" t="s">
        <v>6164</v>
      </c>
      <c r="B6018" t="s">
        <v>7</v>
      </c>
      <c r="C6018" t="str">
        <f>_xlfn.XLOOKUP(Sales_Pipeline[[#This Row],[Sales_Agent]],Sales_Teams[Sales_Agent],Sales_Teams[Manager])</f>
        <v>Dustin Brinkmann</v>
      </c>
      <c r="D6018" t="str">
        <f>_xlfn.XLOOKUP(Sales_Pipeline[[#This Row],[Manager]],Sales_Teams[Manager],Sales_Teams[Regional_Office])</f>
        <v>Central</v>
      </c>
      <c r="E6018" t="s">
        <v>63</v>
      </c>
      <c r="F6018" t="s">
        <v>74</v>
      </c>
      <c r="G6018" t="str">
        <f>IFERROR(_xlfn.XLOOKUP(Sales_Pipeline[[#This Row],[Account]],Accounts!$A$2:$A$86,Accounts!$F$2:$F$86),"")</f>
        <v>United States</v>
      </c>
      <c r="H6018" t="s">
        <v>82</v>
      </c>
      <c r="I6018" s="3">
        <v>42964</v>
      </c>
      <c r="J6018" s="3">
        <v>42971</v>
      </c>
      <c r="K6018" s="8" t="str">
        <f>IF(Sales_Pipeline[[#This Row],[Close_Date]]="","",TEXT(Sales_Pipeline[[#This Row],[Close_Date]],"ddd"))</f>
        <v>Thu</v>
      </c>
      <c r="L6018" s="8" t="str">
        <f>IF(Sales_Pipeline[[#This Row],[Close_Date]]="","",TEXT(Sales_Pipeline[[#This Row],[Close_Date]],"mmm"))</f>
        <v>Aug</v>
      </c>
      <c r="M6018" s="8" t="str">
        <f>IF(Sales_Pipeline[[#This Row],[Close_Date]]="","","Q"&amp;ROUNDUP(MONTH(Sales_Pipeline[[#This Row],[Close_Date]])/3,0))</f>
        <v>Q3</v>
      </c>
      <c r="N6018" s="2" cm="1">
        <f t="array" ref="N6018">IFERROR(_xlfn.IFS(Sales_Pipeline[[#This Row],[Deal_Stage]]="Won",_xlfn.XLOOKUP(Sales_Pipeline[[#This Row],[Product]],Products!$A$2:$A$8,Products!$C$2:$C$8),Sales_Pipeline[[#This Row],[Deal_Stage]]="Lost",_xlfn.XLOOKUP(Sales_Pipeline[[#This Row],[Product]],Products!$A$2:$A$8,Products!$C$2:$C$8)),"")</f>
        <v>550</v>
      </c>
      <c r="O6018" s="2">
        <v>0</v>
      </c>
    </row>
    <row r="6019" spans="1:15" x14ac:dyDescent="0.3">
      <c r="A6019" t="s">
        <v>6165</v>
      </c>
      <c r="B6019" t="s">
        <v>7</v>
      </c>
      <c r="C6019" t="str">
        <f>_xlfn.XLOOKUP(Sales_Pipeline[[#This Row],[Sales_Agent]],Sales_Teams[Sales_Agent],Sales_Teams[Manager])</f>
        <v>Dustin Brinkmann</v>
      </c>
      <c r="D6019" t="str">
        <f>_xlfn.XLOOKUP(Sales_Pipeline[[#This Row],[Manager]],Sales_Teams[Manager],Sales_Teams[Regional_Office])</f>
        <v>Central</v>
      </c>
      <c r="E6019" t="s">
        <v>61</v>
      </c>
      <c r="F6019" t="s">
        <v>187</v>
      </c>
      <c r="G6019" t="str">
        <f>IFERROR(_xlfn.XLOOKUP(Sales_Pipeline[[#This Row],[Account]],Accounts!$A$2:$A$86,Accounts!$F$2:$F$86),"")</f>
        <v>United States</v>
      </c>
      <c r="H6019" t="s">
        <v>82</v>
      </c>
      <c r="I6019" s="3">
        <v>42964</v>
      </c>
      <c r="J6019" s="3">
        <v>42967</v>
      </c>
      <c r="K6019" s="8" t="str">
        <f>IF(Sales_Pipeline[[#This Row],[Close_Date]]="","",TEXT(Sales_Pipeline[[#This Row],[Close_Date]],"ddd"))</f>
        <v>Sun</v>
      </c>
      <c r="L6019" s="8" t="str">
        <f>IF(Sales_Pipeline[[#This Row],[Close_Date]]="","",TEXT(Sales_Pipeline[[#This Row],[Close_Date]],"mmm"))</f>
        <v>Aug</v>
      </c>
      <c r="M6019" s="8" t="str">
        <f>IF(Sales_Pipeline[[#This Row],[Close_Date]]="","","Q"&amp;ROUNDUP(MONTH(Sales_Pipeline[[#This Row],[Close_Date]])/3,0))</f>
        <v>Q3</v>
      </c>
      <c r="N6019" s="2" cm="1">
        <f t="array" ref="N6019">IFERROR(_xlfn.IFS(Sales_Pipeline[[#This Row],[Deal_Stage]]="Won",_xlfn.XLOOKUP(Sales_Pipeline[[#This Row],[Product]],Products!$A$2:$A$8,Products!$C$2:$C$8),Sales_Pipeline[[#This Row],[Deal_Stage]]="Lost",_xlfn.XLOOKUP(Sales_Pipeline[[#This Row],[Product]],Products!$A$2:$A$8,Products!$C$2:$C$8)),"")</f>
        <v>55</v>
      </c>
      <c r="O6019" s="2">
        <v>0</v>
      </c>
    </row>
    <row r="6020" spans="1:15" x14ac:dyDescent="0.3">
      <c r="A6020" t="s">
        <v>6166</v>
      </c>
      <c r="B6020" t="s">
        <v>32</v>
      </c>
      <c r="C6020" t="str">
        <f>_xlfn.XLOOKUP(Sales_Pipeline[[#This Row],[Sales_Agent]],Sales_Teams[Sales_Agent],Sales_Teams[Manager])</f>
        <v>Celia Rouche</v>
      </c>
      <c r="D6020" t="str">
        <f>_xlfn.XLOOKUP(Sales_Pipeline[[#This Row],[Manager]],Sales_Teams[Manager],Sales_Teams[Regional_Office])</f>
        <v>West</v>
      </c>
      <c r="E6020" t="s">
        <v>76</v>
      </c>
      <c r="F6020" t="s">
        <v>234</v>
      </c>
      <c r="G6020" t="str">
        <f>IFERROR(_xlfn.XLOOKUP(Sales_Pipeline[[#This Row],[Account]],Accounts!$A$2:$A$86,Accounts!$F$2:$F$86),"")</f>
        <v>United States</v>
      </c>
      <c r="H6020" t="s">
        <v>82</v>
      </c>
      <c r="I6020" s="3">
        <v>42964</v>
      </c>
      <c r="J6020" s="3">
        <v>42965</v>
      </c>
      <c r="K6020" s="8" t="str">
        <f>IF(Sales_Pipeline[[#This Row],[Close_Date]]="","",TEXT(Sales_Pipeline[[#This Row],[Close_Date]],"ddd"))</f>
        <v>Fri</v>
      </c>
      <c r="L6020" s="8" t="str">
        <f>IF(Sales_Pipeline[[#This Row],[Close_Date]]="","",TEXT(Sales_Pipeline[[#This Row],[Close_Date]],"mmm"))</f>
        <v>Aug</v>
      </c>
      <c r="M6020" s="8" t="str">
        <f>IF(Sales_Pipeline[[#This Row],[Close_Date]]="","","Q"&amp;ROUNDUP(MONTH(Sales_Pipeline[[#This Row],[Close_Date]])/3,0))</f>
        <v>Q3</v>
      </c>
      <c r="N6020" s="2" cm="1">
        <f t="array" ref="N6020">IFERROR(_xlfn.IFS(Sales_Pipeline[[#This Row],[Deal_Stage]]="Won",_xlfn.XLOOKUP(Sales_Pipeline[[#This Row],[Product]],Products!$A$2:$A$8,Products!$C$2:$C$8),Sales_Pipeline[[#This Row],[Deal_Stage]]="Lost",_xlfn.XLOOKUP(Sales_Pipeline[[#This Row],[Product]],Products!$A$2:$A$8,Products!$C$2:$C$8)),"")</f>
        <v>3393</v>
      </c>
      <c r="O6020" s="2">
        <v>0</v>
      </c>
    </row>
    <row r="6021" spans="1:15" x14ac:dyDescent="0.3">
      <c r="A6021" t="s">
        <v>6167</v>
      </c>
      <c r="B6021" t="s">
        <v>32</v>
      </c>
      <c r="C6021" t="str">
        <f>_xlfn.XLOOKUP(Sales_Pipeline[[#This Row],[Sales_Agent]],Sales_Teams[Sales_Agent],Sales_Teams[Manager])</f>
        <v>Celia Rouche</v>
      </c>
      <c r="D6021" t="str">
        <f>_xlfn.XLOOKUP(Sales_Pipeline[[#This Row],[Manager]],Sales_Teams[Manager],Sales_Teams[Regional_Office])</f>
        <v>West</v>
      </c>
      <c r="E6021" t="s">
        <v>76</v>
      </c>
      <c r="F6021" t="s">
        <v>145</v>
      </c>
      <c r="G6021" t="str">
        <f>IFERROR(_xlfn.XLOOKUP(Sales_Pipeline[[#This Row],[Account]],Accounts!$A$2:$A$86,Accounts!$F$2:$F$86),"")</f>
        <v>United States</v>
      </c>
      <c r="H6021" t="s">
        <v>82</v>
      </c>
      <c r="I6021" s="3">
        <v>42964</v>
      </c>
      <c r="J6021" s="3">
        <v>43050</v>
      </c>
      <c r="K6021" s="8" t="str">
        <f>IF(Sales_Pipeline[[#This Row],[Close_Date]]="","",TEXT(Sales_Pipeline[[#This Row],[Close_Date]],"ddd"))</f>
        <v>Sat</v>
      </c>
      <c r="L6021" s="8" t="str">
        <f>IF(Sales_Pipeline[[#This Row],[Close_Date]]="","",TEXT(Sales_Pipeline[[#This Row],[Close_Date]],"mmm"))</f>
        <v>Nov</v>
      </c>
      <c r="M6021" s="8" t="str">
        <f>IF(Sales_Pipeline[[#This Row],[Close_Date]]="","","Q"&amp;ROUNDUP(MONTH(Sales_Pipeline[[#This Row],[Close_Date]])/3,0))</f>
        <v>Q4</v>
      </c>
      <c r="N6021" s="2" cm="1">
        <f t="array" ref="N6021">IFERROR(_xlfn.IFS(Sales_Pipeline[[#This Row],[Deal_Stage]]="Won",_xlfn.XLOOKUP(Sales_Pipeline[[#This Row],[Product]],Products!$A$2:$A$8,Products!$C$2:$C$8),Sales_Pipeline[[#This Row],[Deal_Stage]]="Lost",_xlfn.XLOOKUP(Sales_Pipeline[[#This Row],[Product]],Products!$A$2:$A$8,Products!$C$2:$C$8)),"")</f>
        <v>3393</v>
      </c>
      <c r="O6021" s="2">
        <v>0</v>
      </c>
    </row>
    <row r="6022" spans="1:15" x14ac:dyDescent="0.3">
      <c r="A6022" t="s">
        <v>6168</v>
      </c>
      <c r="B6022" t="s">
        <v>17</v>
      </c>
      <c r="C6022" t="str">
        <f>_xlfn.XLOOKUP(Sales_Pipeline[[#This Row],[Sales_Agent]],Sales_Teams[Sales_Agent],Sales_Teams[Manager])</f>
        <v>Cara Losch</v>
      </c>
      <c r="D6022" t="str">
        <f>_xlfn.XLOOKUP(Sales_Pipeline[[#This Row],[Manager]],Sales_Teams[Manager],Sales_Teams[Regional_Office])</f>
        <v>East</v>
      </c>
      <c r="E6022" t="s">
        <v>61</v>
      </c>
      <c r="F6022" t="s">
        <v>66</v>
      </c>
      <c r="G6022" t="str">
        <f>IFERROR(_xlfn.XLOOKUP(Sales_Pipeline[[#This Row],[Account]],Accounts!$A$2:$A$86,Accounts!$F$2:$F$86),"")</f>
        <v>United States</v>
      </c>
      <c r="H6022" t="s">
        <v>77</v>
      </c>
      <c r="I6022" s="3">
        <v>42964</v>
      </c>
      <c r="K6022" s="8" t="str">
        <f>IF(Sales_Pipeline[[#This Row],[Close_Date]]="","",TEXT(Sales_Pipeline[[#This Row],[Close_Date]],"ddd"))</f>
        <v/>
      </c>
      <c r="L6022" s="8" t="str">
        <f>IF(Sales_Pipeline[[#This Row],[Close_Date]]="","",TEXT(Sales_Pipeline[[#This Row],[Close_Date]],"mmm"))</f>
        <v/>
      </c>
      <c r="M6022" s="8" t="str">
        <f>IF(Sales_Pipeline[[#This Row],[Close_Date]]="","","Q"&amp;ROUNDUP(MONTH(Sales_Pipeline[[#This Row],[Close_Date]])/3,0))</f>
        <v/>
      </c>
      <c r="N6022" s="2" t="str" cm="1">
        <f t="array" ref="N6022">IFERROR(_xlfn.IFS(Sales_Pipeline[[#This Row],[Deal_Stage]]="Won",_xlfn.XLOOKUP(Sales_Pipeline[[#This Row],[Product]],Products!$A$2:$A$8,Products!$C$2:$C$8),Sales_Pipeline[[#This Row],[Deal_Stage]]="Lost",_xlfn.XLOOKUP(Sales_Pipeline[[#This Row],[Product]],Products!$A$2:$A$8,Products!$C$2:$C$8)),"")</f>
        <v/>
      </c>
      <c r="O6022" s="2">
        <v>0</v>
      </c>
    </row>
    <row r="6023" spans="1:15" x14ac:dyDescent="0.3">
      <c r="A6023" t="s">
        <v>6169</v>
      </c>
      <c r="B6023" t="s">
        <v>44</v>
      </c>
      <c r="C6023" t="str">
        <f>_xlfn.XLOOKUP(Sales_Pipeline[[#This Row],[Sales_Agent]],Sales_Teams[Sales_Agent],Sales_Teams[Manager])</f>
        <v>Summer Sewald</v>
      </c>
      <c r="D6023" t="str">
        <f>_xlfn.XLOOKUP(Sales_Pipeline[[#This Row],[Manager]],Sales_Teams[Manager],Sales_Teams[Regional_Office])</f>
        <v>West</v>
      </c>
      <c r="E6023" t="s">
        <v>63</v>
      </c>
      <c r="F6023" t="s">
        <v>330</v>
      </c>
      <c r="G6023" t="str">
        <f>IFERROR(_xlfn.XLOOKUP(Sales_Pipeline[[#This Row],[Account]],Accounts!$A$2:$A$86,Accounts!$F$2:$F$86),"")</f>
        <v>Korea</v>
      </c>
      <c r="H6023" t="s">
        <v>57</v>
      </c>
      <c r="I6023" s="3">
        <v>42964</v>
      </c>
      <c r="J6023" s="3">
        <v>42981</v>
      </c>
      <c r="K6023" s="8" t="str">
        <f>IF(Sales_Pipeline[[#This Row],[Close_Date]]="","",TEXT(Sales_Pipeline[[#This Row],[Close_Date]],"ddd"))</f>
        <v>Sun</v>
      </c>
      <c r="L6023" s="8" t="str">
        <f>IF(Sales_Pipeline[[#This Row],[Close_Date]]="","",TEXT(Sales_Pipeline[[#This Row],[Close_Date]],"mmm"))</f>
        <v>Sep</v>
      </c>
      <c r="M6023" s="8" t="str">
        <f>IF(Sales_Pipeline[[#This Row],[Close_Date]]="","","Q"&amp;ROUNDUP(MONTH(Sales_Pipeline[[#This Row],[Close_Date]])/3,0))</f>
        <v>Q3</v>
      </c>
      <c r="N6023" s="2" cm="1">
        <f t="array" ref="N6023">IFERROR(_xlfn.IFS(Sales_Pipeline[[#This Row],[Deal_Stage]]="Won",_xlfn.XLOOKUP(Sales_Pipeline[[#This Row],[Product]],Products!$A$2:$A$8,Products!$C$2:$C$8),Sales_Pipeline[[#This Row],[Deal_Stage]]="Lost",_xlfn.XLOOKUP(Sales_Pipeline[[#This Row],[Product]],Products!$A$2:$A$8,Products!$C$2:$C$8)),"")</f>
        <v>550</v>
      </c>
      <c r="O6023" s="2">
        <v>655</v>
      </c>
    </row>
    <row r="6024" spans="1:15" x14ac:dyDescent="0.3">
      <c r="A6024" t="s">
        <v>6170</v>
      </c>
      <c r="B6024" t="s">
        <v>44</v>
      </c>
      <c r="C6024" t="str">
        <f>_xlfn.XLOOKUP(Sales_Pipeline[[#This Row],[Sales_Agent]],Sales_Teams[Sales_Agent],Sales_Teams[Manager])</f>
        <v>Summer Sewald</v>
      </c>
      <c r="D6024" t="str">
        <f>_xlfn.XLOOKUP(Sales_Pipeline[[#This Row],[Manager]],Sales_Teams[Manager],Sales_Teams[Regional_Office])</f>
        <v>West</v>
      </c>
      <c r="E6024" t="s">
        <v>61</v>
      </c>
      <c r="F6024" t="s">
        <v>413</v>
      </c>
      <c r="G6024" t="str">
        <f>IFERROR(_xlfn.XLOOKUP(Sales_Pipeline[[#This Row],[Account]],Accounts!$A$2:$A$86,Accounts!$F$2:$F$86),"")</f>
        <v>United States</v>
      </c>
      <c r="H6024" t="s">
        <v>57</v>
      </c>
      <c r="I6024" s="3">
        <v>42964</v>
      </c>
      <c r="J6024" s="3">
        <v>42978</v>
      </c>
      <c r="K6024" s="8" t="str">
        <f>IF(Sales_Pipeline[[#This Row],[Close_Date]]="","",TEXT(Sales_Pipeline[[#This Row],[Close_Date]],"ddd"))</f>
        <v>Thu</v>
      </c>
      <c r="L6024" s="8" t="str">
        <f>IF(Sales_Pipeline[[#This Row],[Close_Date]]="","",TEXT(Sales_Pipeline[[#This Row],[Close_Date]],"mmm"))</f>
        <v>Aug</v>
      </c>
      <c r="M6024" s="8" t="str">
        <f>IF(Sales_Pipeline[[#This Row],[Close_Date]]="","","Q"&amp;ROUNDUP(MONTH(Sales_Pipeline[[#This Row],[Close_Date]])/3,0))</f>
        <v>Q3</v>
      </c>
      <c r="N6024" s="2" cm="1">
        <f t="array" ref="N6024">IFERROR(_xlfn.IFS(Sales_Pipeline[[#This Row],[Deal_Stage]]="Won",_xlfn.XLOOKUP(Sales_Pipeline[[#This Row],[Product]],Products!$A$2:$A$8,Products!$C$2:$C$8),Sales_Pipeline[[#This Row],[Deal_Stage]]="Lost",_xlfn.XLOOKUP(Sales_Pipeline[[#This Row],[Product]],Products!$A$2:$A$8,Products!$C$2:$C$8)),"")</f>
        <v>55</v>
      </c>
      <c r="O6024" s="2">
        <v>46</v>
      </c>
    </row>
    <row r="6025" spans="1:15" x14ac:dyDescent="0.3">
      <c r="A6025" t="s">
        <v>6171</v>
      </c>
      <c r="B6025" t="s">
        <v>30</v>
      </c>
      <c r="C6025" t="str">
        <f>_xlfn.XLOOKUP(Sales_Pipeline[[#This Row],[Sales_Agent]],Sales_Teams[Sales_Agent],Sales_Teams[Manager])</f>
        <v>Rocco Neubert</v>
      </c>
      <c r="D6025" t="str">
        <f>_xlfn.XLOOKUP(Sales_Pipeline[[#This Row],[Manager]],Sales_Teams[Manager],Sales_Teams[Regional_Office])</f>
        <v>East</v>
      </c>
      <c r="E6025" t="s">
        <v>84</v>
      </c>
      <c r="F6025" t="s">
        <v>123</v>
      </c>
      <c r="G6025" t="str">
        <f>IFERROR(_xlfn.XLOOKUP(Sales_Pipeline[[#This Row],[Account]],Accounts!$A$2:$A$86,Accounts!$F$2:$F$86),"")</f>
        <v>United States</v>
      </c>
      <c r="H6025" t="s">
        <v>82</v>
      </c>
      <c r="I6025" s="3">
        <v>42965</v>
      </c>
      <c r="J6025" s="3">
        <v>42973</v>
      </c>
      <c r="K6025" s="8" t="str">
        <f>IF(Sales_Pipeline[[#This Row],[Close_Date]]="","",TEXT(Sales_Pipeline[[#This Row],[Close_Date]],"ddd"))</f>
        <v>Sat</v>
      </c>
      <c r="L6025" s="8" t="str">
        <f>IF(Sales_Pipeline[[#This Row],[Close_Date]]="","",TEXT(Sales_Pipeline[[#This Row],[Close_Date]],"mmm"))</f>
        <v>Aug</v>
      </c>
      <c r="M6025" s="8" t="str">
        <f>IF(Sales_Pipeline[[#This Row],[Close_Date]]="","","Q"&amp;ROUNDUP(MONTH(Sales_Pipeline[[#This Row],[Close_Date]])/3,0))</f>
        <v>Q3</v>
      </c>
      <c r="N6025" s="2" cm="1">
        <f t="array" ref="N6025">IFERROR(_xlfn.IFS(Sales_Pipeline[[#This Row],[Deal_Stage]]="Won",_xlfn.XLOOKUP(Sales_Pipeline[[#This Row],[Product]],Products!$A$2:$A$8,Products!$C$2:$C$8),Sales_Pipeline[[#This Row],[Deal_Stage]]="Lost",_xlfn.XLOOKUP(Sales_Pipeline[[#This Row],[Product]],Products!$A$2:$A$8,Products!$C$2:$C$8)),"")</f>
        <v>5482</v>
      </c>
      <c r="O6025" s="2">
        <v>0</v>
      </c>
    </row>
    <row r="6026" spans="1:15" x14ac:dyDescent="0.3">
      <c r="A6026" t="s">
        <v>6172</v>
      </c>
      <c r="B6026" t="s">
        <v>6</v>
      </c>
      <c r="C6026" t="str">
        <f>_xlfn.XLOOKUP(Sales_Pipeline[[#This Row],[Sales_Agent]],Sales_Teams[Sales_Agent],Sales_Teams[Manager])</f>
        <v>Dustin Brinkmann</v>
      </c>
      <c r="D6026" t="str">
        <f>_xlfn.XLOOKUP(Sales_Pipeline[[#This Row],[Manager]],Sales_Teams[Manager],Sales_Teams[Regional_Office])</f>
        <v>Central</v>
      </c>
      <c r="E6026" t="s">
        <v>76</v>
      </c>
      <c r="F6026" t="s">
        <v>118</v>
      </c>
      <c r="G6026" t="str">
        <f>IFERROR(_xlfn.XLOOKUP(Sales_Pipeline[[#This Row],[Account]],Accounts!$A$2:$A$86,Accounts!$F$2:$F$86),"")</f>
        <v>United States</v>
      </c>
      <c r="H6026" t="s">
        <v>82</v>
      </c>
      <c r="I6026" s="3">
        <v>42965</v>
      </c>
      <c r="J6026" s="3">
        <v>42971</v>
      </c>
      <c r="K6026" s="8" t="str">
        <f>IF(Sales_Pipeline[[#This Row],[Close_Date]]="","",TEXT(Sales_Pipeline[[#This Row],[Close_Date]],"ddd"))</f>
        <v>Thu</v>
      </c>
      <c r="L6026" s="8" t="str">
        <f>IF(Sales_Pipeline[[#This Row],[Close_Date]]="","",TEXT(Sales_Pipeline[[#This Row],[Close_Date]],"mmm"))</f>
        <v>Aug</v>
      </c>
      <c r="M6026" s="8" t="str">
        <f>IF(Sales_Pipeline[[#This Row],[Close_Date]]="","","Q"&amp;ROUNDUP(MONTH(Sales_Pipeline[[#This Row],[Close_Date]])/3,0))</f>
        <v>Q3</v>
      </c>
      <c r="N6026" s="2" cm="1">
        <f t="array" ref="N6026">IFERROR(_xlfn.IFS(Sales_Pipeline[[#This Row],[Deal_Stage]]="Won",_xlfn.XLOOKUP(Sales_Pipeline[[#This Row],[Product]],Products!$A$2:$A$8,Products!$C$2:$C$8),Sales_Pipeline[[#This Row],[Deal_Stage]]="Lost",_xlfn.XLOOKUP(Sales_Pipeline[[#This Row],[Product]],Products!$A$2:$A$8,Products!$C$2:$C$8)),"")</f>
        <v>3393</v>
      </c>
      <c r="O6026" s="2">
        <v>0</v>
      </c>
    </row>
    <row r="6027" spans="1:15" x14ac:dyDescent="0.3">
      <c r="A6027" t="s">
        <v>6173</v>
      </c>
      <c r="B6027" t="s">
        <v>20</v>
      </c>
      <c r="C6027" t="str">
        <f>_xlfn.XLOOKUP(Sales_Pipeline[[#This Row],[Sales_Agent]],Sales_Teams[Sales_Agent],Sales_Teams[Manager])</f>
        <v>Cara Losch</v>
      </c>
      <c r="D6027" t="str">
        <f>_xlfn.XLOOKUP(Sales_Pipeline[[#This Row],[Manager]],Sales_Teams[Manager],Sales_Teams[Regional_Office])</f>
        <v>East</v>
      </c>
      <c r="E6027" t="s">
        <v>76</v>
      </c>
      <c r="G6027" t="str">
        <f>IFERROR(_xlfn.XLOOKUP(Sales_Pipeline[[#This Row],[Account]],Accounts!$A$2:$A$86,Accounts!$F$2:$F$86),"")</f>
        <v/>
      </c>
      <c r="H6027" t="s">
        <v>77</v>
      </c>
      <c r="I6027" s="3">
        <v>42965</v>
      </c>
      <c r="K6027" s="8" t="str">
        <f>IF(Sales_Pipeline[[#This Row],[Close_Date]]="","",TEXT(Sales_Pipeline[[#This Row],[Close_Date]],"ddd"))</f>
        <v/>
      </c>
      <c r="L6027" s="8" t="str">
        <f>IF(Sales_Pipeline[[#This Row],[Close_Date]]="","",TEXT(Sales_Pipeline[[#This Row],[Close_Date]],"mmm"))</f>
        <v/>
      </c>
      <c r="M6027" s="8" t="str">
        <f>IF(Sales_Pipeline[[#This Row],[Close_Date]]="","","Q"&amp;ROUNDUP(MONTH(Sales_Pipeline[[#This Row],[Close_Date]])/3,0))</f>
        <v/>
      </c>
      <c r="N6027" s="2" t="str" cm="1">
        <f t="array" ref="N6027">IFERROR(_xlfn.IFS(Sales_Pipeline[[#This Row],[Deal_Stage]]="Won",_xlfn.XLOOKUP(Sales_Pipeline[[#This Row],[Product]],Products!$A$2:$A$8,Products!$C$2:$C$8),Sales_Pipeline[[#This Row],[Deal_Stage]]="Lost",_xlfn.XLOOKUP(Sales_Pipeline[[#This Row],[Product]],Products!$A$2:$A$8,Products!$C$2:$C$8)),"")</f>
        <v/>
      </c>
      <c r="O6027" s="2">
        <v>0</v>
      </c>
    </row>
    <row r="6028" spans="1:15" x14ac:dyDescent="0.3">
      <c r="A6028" t="s">
        <v>6174</v>
      </c>
      <c r="B6028" t="s">
        <v>20</v>
      </c>
      <c r="C6028" t="str">
        <f>_xlfn.XLOOKUP(Sales_Pipeline[[#This Row],[Sales_Agent]],Sales_Teams[Sales_Agent],Sales_Teams[Manager])</f>
        <v>Cara Losch</v>
      </c>
      <c r="D6028" t="str">
        <f>_xlfn.XLOOKUP(Sales_Pipeline[[#This Row],[Manager]],Sales_Teams[Manager],Sales_Teams[Regional_Office])</f>
        <v>East</v>
      </c>
      <c r="E6028" t="s">
        <v>76</v>
      </c>
      <c r="F6028" t="s">
        <v>220</v>
      </c>
      <c r="G6028" t="str">
        <f>IFERROR(_xlfn.XLOOKUP(Sales_Pipeline[[#This Row],[Account]],Accounts!$A$2:$A$86,Accounts!$F$2:$F$86),"")</f>
        <v>United States</v>
      </c>
      <c r="H6028" t="s">
        <v>82</v>
      </c>
      <c r="I6028" s="3">
        <v>42965</v>
      </c>
      <c r="J6028" s="3">
        <v>42978</v>
      </c>
      <c r="K6028" s="8" t="str">
        <f>IF(Sales_Pipeline[[#This Row],[Close_Date]]="","",TEXT(Sales_Pipeline[[#This Row],[Close_Date]],"ddd"))</f>
        <v>Thu</v>
      </c>
      <c r="L6028" s="8" t="str">
        <f>IF(Sales_Pipeline[[#This Row],[Close_Date]]="","",TEXT(Sales_Pipeline[[#This Row],[Close_Date]],"mmm"))</f>
        <v>Aug</v>
      </c>
      <c r="M6028" s="8" t="str">
        <f>IF(Sales_Pipeline[[#This Row],[Close_Date]]="","","Q"&amp;ROUNDUP(MONTH(Sales_Pipeline[[#This Row],[Close_Date]])/3,0))</f>
        <v>Q3</v>
      </c>
      <c r="N6028" s="2" cm="1">
        <f t="array" ref="N6028">IFERROR(_xlfn.IFS(Sales_Pipeline[[#This Row],[Deal_Stage]]="Won",_xlfn.XLOOKUP(Sales_Pipeline[[#This Row],[Product]],Products!$A$2:$A$8,Products!$C$2:$C$8),Sales_Pipeline[[#This Row],[Deal_Stage]]="Lost",_xlfn.XLOOKUP(Sales_Pipeline[[#This Row],[Product]],Products!$A$2:$A$8,Products!$C$2:$C$8)),"")</f>
        <v>3393</v>
      </c>
      <c r="O6028" s="2">
        <v>0</v>
      </c>
    </row>
    <row r="6029" spans="1:15" x14ac:dyDescent="0.3">
      <c r="A6029" t="s">
        <v>6175</v>
      </c>
      <c r="B6029" t="s">
        <v>20</v>
      </c>
      <c r="C6029" t="str">
        <f>_xlfn.XLOOKUP(Sales_Pipeline[[#This Row],[Sales_Agent]],Sales_Teams[Sales_Agent],Sales_Teams[Manager])</f>
        <v>Cara Losch</v>
      </c>
      <c r="D6029" t="str">
        <f>_xlfn.XLOOKUP(Sales_Pipeline[[#This Row],[Manager]],Sales_Teams[Manager],Sales_Teams[Regional_Office])</f>
        <v>East</v>
      </c>
      <c r="E6029" t="s">
        <v>84</v>
      </c>
      <c r="F6029" t="s">
        <v>161</v>
      </c>
      <c r="G6029" t="str">
        <f>IFERROR(_xlfn.XLOOKUP(Sales_Pipeline[[#This Row],[Account]],Accounts!$A$2:$A$86,Accounts!$F$2:$F$86),"")</f>
        <v>United States</v>
      </c>
      <c r="H6029" t="s">
        <v>57</v>
      </c>
      <c r="I6029" s="3">
        <v>42965</v>
      </c>
      <c r="J6029" s="3">
        <v>43043</v>
      </c>
      <c r="K6029" s="8" t="str">
        <f>IF(Sales_Pipeline[[#This Row],[Close_Date]]="","",TEXT(Sales_Pipeline[[#This Row],[Close_Date]],"ddd"))</f>
        <v>Sat</v>
      </c>
      <c r="L6029" s="8" t="str">
        <f>IF(Sales_Pipeline[[#This Row],[Close_Date]]="","",TEXT(Sales_Pipeline[[#This Row],[Close_Date]],"mmm"))</f>
        <v>Nov</v>
      </c>
      <c r="M6029" s="8" t="str">
        <f>IF(Sales_Pipeline[[#This Row],[Close_Date]]="","","Q"&amp;ROUNDUP(MONTH(Sales_Pipeline[[#This Row],[Close_Date]])/3,0))</f>
        <v>Q4</v>
      </c>
      <c r="N6029" s="2" cm="1">
        <f t="array" ref="N6029">IFERROR(_xlfn.IFS(Sales_Pipeline[[#This Row],[Deal_Stage]]="Won",_xlfn.XLOOKUP(Sales_Pipeline[[#This Row],[Product]],Products!$A$2:$A$8,Products!$C$2:$C$8),Sales_Pipeline[[#This Row],[Deal_Stage]]="Lost",_xlfn.XLOOKUP(Sales_Pipeline[[#This Row],[Product]],Products!$A$2:$A$8,Products!$C$2:$C$8)),"")</f>
        <v>5482</v>
      </c>
      <c r="O6029" s="2">
        <v>6372</v>
      </c>
    </row>
    <row r="6030" spans="1:15" x14ac:dyDescent="0.3">
      <c r="A6030" t="s">
        <v>6176</v>
      </c>
      <c r="B6030" t="s">
        <v>15</v>
      </c>
      <c r="C6030" t="str">
        <f>_xlfn.XLOOKUP(Sales_Pipeline[[#This Row],[Sales_Agent]],Sales_Teams[Sales_Agent],Sales_Teams[Manager])</f>
        <v>Melvin Marxen</v>
      </c>
      <c r="D6030" t="str">
        <f>_xlfn.XLOOKUP(Sales_Pipeline[[#This Row],[Manager]],Sales_Teams[Manager],Sales_Teams[Regional_Office])</f>
        <v>Central</v>
      </c>
      <c r="E6030" t="s">
        <v>55</v>
      </c>
      <c r="F6030" t="s">
        <v>105</v>
      </c>
      <c r="G6030" t="str">
        <f>IFERROR(_xlfn.XLOOKUP(Sales_Pipeline[[#This Row],[Account]],Accounts!$A$2:$A$86,Accounts!$F$2:$F$86),"")</f>
        <v>United States</v>
      </c>
      <c r="H6030" t="s">
        <v>57</v>
      </c>
      <c r="I6030" s="3">
        <v>42965</v>
      </c>
      <c r="J6030" s="3">
        <v>43052</v>
      </c>
      <c r="K6030" s="8" t="str">
        <f>IF(Sales_Pipeline[[#This Row],[Close_Date]]="","",TEXT(Sales_Pipeline[[#This Row],[Close_Date]],"ddd"))</f>
        <v>Mon</v>
      </c>
      <c r="L6030" s="8" t="str">
        <f>IF(Sales_Pipeline[[#This Row],[Close_Date]]="","",TEXT(Sales_Pipeline[[#This Row],[Close_Date]],"mmm"))</f>
        <v>Nov</v>
      </c>
      <c r="M6030" s="8" t="str">
        <f>IF(Sales_Pipeline[[#This Row],[Close_Date]]="","","Q"&amp;ROUNDUP(MONTH(Sales_Pipeline[[#This Row],[Close_Date]])/3,0))</f>
        <v>Q4</v>
      </c>
      <c r="N6030" s="2" cm="1">
        <f t="array" ref="N6030">IFERROR(_xlfn.IFS(Sales_Pipeline[[#This Row],[Deal_Stage]]="Won",_xlfn.XLOOKUP(Sales_Pipeline[[#This Row],[Product]],Products!$A$2:$A$8,Products!$C$2:$C$8),Sales_Pipeline[[#This Row],[Deal_Stage]]="Lost",_xlfn.XLOOKUP(Sales_Pipeline[[#This Row],[Product]],Products!$A$2:$A$8,Products!$C$2:$C$8)),"")</f>
        <v>1096</v>
      </c>
      <c r="O6030" s="2">
        <v>986</v>
      </c>
    </row>
    <row r="6031" spans="1:15" x14ac:dyDescent="0.3">
      <c r="A6031" t="s">
        <v>6177</v>
      </c>
      <c r="B6031" t="s">
        <v>15</v>
      </c>
      <c r="C6031" t="str">
        <f>_xlfn.XLOOKUP(Sales_Pipeline[[#This Row],[Sales_Agent]],Sales_Teams[Sales_Agent],Sales_Teams[Manager])</f>
        <v>Melvin Marxen</v>
      </c>
      <c r="D6031" t="str">
        <f>_xlfn.XLOOKUP(Sales_Pipeline[[#This Row],[Manager]],Sales_Teams[Manager],Sales_Teams[Regional_Office])</f>
        <v>Central</v>
      </c>
      <c r="E6031" t="s">
        <v>8953</v>
      </c>
      <c r="F6031" t="s">
        <v>318</v>
      </c>
      <c r="G6031" t="str">
        <f>IFERROR(_xlfn.XLOOKUP(Sales_Pipeline[[#This Row],[Account]],Accounts!$A$2:$A$86,Accounts!$F$2:$F$86),"")</f>
        <v>Kenya</v>
      </c>
      <c r="H6031" t="s">
        <v>57</v>
      </c>
      <c r="I6031" s="3">
        <v>42965</v>
      </c>
      <c r="J6031" s="3">
        <v>42979</v>
      </c>
      <c r="K6031" s="8" t="str">
        <f>IF(Sales_Pipeline[[#This Row],[Close_Date]]="","",TEXT(Sales_Pipeline[[#This Row],[Close_Date]],"ddd"))</f>
        <v>Fri</v>
      </c>
      <c r="L6031" s="8" t="str">
        <f>IF(Sales_Pipeline[[#This Row],[Close_Date]]="","",TEXT(Sales_Pipeline[[#This Row],[Close_Date]],"mmm"))</f>
        <v>Sep</v>
      </c>
      <c r="M6031" s="8" t="str">
        <f>IF(Sales_Pipeline[[#This Row],[Close_Date]]="","","Q"&amp;ROUNDUP(MONTH(Sales_Pipeline[[#This Row],[Close_Date]])/3,0))</f>
        <v>Q3</v>
      </c>
      <c r="N6031" s="2" cm="1">
        <f t="array" ref="N6031">IFERROR(_xlfn.IFS(Sales_Pipeline[[#This Row],[Deal_Stage]]="Won",_xlfn.XLOOKUP(Sales_Pipeline[[#This Row],[Product]],Products!$A$2:$A$8,Products!$C$2:$C$8),Sales_Pipeline[[#This Row],[Deal_Stage]]="Lost",_xlfn.XLOOKUP(Sales_Pipeline[[#This Row],[Product]],Products!$A$2:$A$8,Products!$C$2:$C$8)),"")</f>
        <v>4821</v>
      </c>
      <c r="O6031" s="2">
        <v>4817</v>
      </c>
    </row>
    <row r="6032" spans="1:15" x14ac:dyDescent="0.3">
      <c r="A6032" t="s">
        <v>6178</v>
      </c>
      <c r="B6032" t="s">
        <v>13</v>
      </c>
      <c r="C6032" t="str">
        <f>_xlfn.XLOOKUP(Sales_Pipeline[[#This Row],[Sales_Agent]],Sales_Teams[Sales_Agent],Sales_Teams[Manager])</f>
        <v>Melvin Marxen</v>
      </c>
      <c r="D6032" t="str">
        <f>_xlfn.XLOOKUP(Sales_Pipeline[[#This Row],[Manager]],Sales_Teams[Manager],Sales_Teams[Regional_Office])</f>
        <v>Central</v>
      </c>
      <c r="E6032" t="s">
        <v>8953</v>
      </c>
      <c r="F6032" t="s">
        <v>134</v>
      </c>
      <c r="G6032" t="str">
        <f>IFERROR(_xlfn.XLOOKUP(Sales_Pipeline[[#This Row],[Account]],Accounts!$A$2:$A$86,Accounts!$F$2:$F$86),"")</f>
        <v>United States</v>
      </c>
      <c r="H6032" t="s">
        <v>82</v>
      </c>
      <c r="I6032" s="3">
        <v>42965</v>
      </c>
      <c r="J6032" s="3">
        <v>42978</v>
      </c>
      <c r="K6032" s="8" t="str">
        <f>IF(Sales_Pipeline[[#This Row],[Close_Date]]="","",TEXT(Sales_Pipeline[[#This Row],[Close_Date]],"ddd"))</f>
        <v>Thu</v>
      </c>
      <c r="L6032" s="8" t="str">
        <f>IF(Sales_Pipeline[[#This Row],[Close_Date]]="","",TEXT(Sales_Pipeline[[#This Row],[Close_Date]],"mmm"))</f>
        <v>Aug</v>
      </c>
      <c r="M6032" s="8" t="str">
        <f>IF(Sales_Pipeline[[#This Row],[Close_Date]]="","","Q"&amp;ROUNDUP(MONTH(Sales_Pipeline[[#This Row],[Close_Date]])/3,0))</f>
        <v>Q3</v>
      </c>
      <c r="N6032" s="2" cm="1">
        <f t="array" ref="N6032">IFERROR(_xlfn.IFS(Sales_Pipeline[[#This Row],[Deal_Stage]]="Won",_xlfn.XLOOKUP(Sales_Pipeline[[#This Row],[Product]],Products!$A$2:$A$8,Products!$C$2:$C$8),Sales_Pipeline[[#This Row],[Deal_Stage]]="Lost",_xlfn.XLOOKUP(Sales_Pipeline[[#This Row],[Product]],Products!$A$2:$A$8,Products!$C$2:$C$8)),"")</f>
        <v>4821</v>
      </c>
      <c r="O6032" s="2">
        <v>0</v>
      </c>
    </row>
    <row r="6033" spans="1:15" x14ac:dyDescent="0.3">
      <c r="A6033" t="s">
        <v>6179</v>
      </c>
      <c r="B6033" t="s">
        <v>36</v>
      </c>
      <c r="C6033" t="str">
        <f>_xlfn.XLOOKUP(Sales_Pipeline[[#This Row],[Sales_Agent]],Sales_Teams[Sales_Agent],Sales_Teams[Manager])</f>
        <v>Celia Rouche</v>
      </c>
      <c r="D6033" t="str">
        <f>_xlfn.XLOOKUP(Sales_Pipeline[[#This Row],[Manager]],Sales_Teams[Manager],Sales_Teams[Regional_Office])</f>
        <v>West</v>
      </c>
      <c r="E6033" t="s">
        <v>84</v>
      </c>
      <c r="F6033" t="s">
        <v>125</v>
      </c>
      <c r="G6033" t="str">
        <f>IFERROR(_xlfn.XLOOKUP(Sales_Pipeline[[#This Row],[Account]],Accounts!$A$2:$A$86,Accounts!$F$2:$F$86),"")</f>
        <v>United States</v>
      </c>
      <c r="H6033" t="s">
        <v>57</v>
      </c>
      <c r="I6033" s="3">
        <v>42965</v>
      </c>
      <c r="J6033" s="3">
        <v>42967</v>
      </c>
      <c r="K6033" s="8" t="str">
        <f>IF(Sales_Pipeline[[#This Row],[Close_Date]]="","",TEXT(Sales_Pipeline[[#This Row],[Close_Date]],"ddd"))</f>
        <v>Sun</v>
      </c>
      <c r="L6033" s="8" t="str">
        <f>IF(Sales_Pipeline[[#This Row],[Close_Date]]="","",TEXT(Sales_Pipeline[[#This Row],[Close_Date]],"mmm"))</f>
        <v>Aug</v>
      </c>
      <c r="M6033" s="8" t="str">
        <f>IF(Sales_Pipeline[[#This Row],[Close_Date]]="","","Q"&amp;ROUNDUP(MONTH(Sales_Pipeline[[#This Row],[Close_Date]])/3,0))</f>
        <v>Q3</v>
      </c>
      <c r="N6033" s="2" cm="1">
        <f t="array" ref="N6033">IFERROR(_xlfn.IFS(Sales_Pipeline[[#This Row],[Deal_Stage]]="Won",_xlfn.XLOOKUP(Sales_Pipeline[[#This Row],[Product]],Products!$A$2:$A$8,Products!$C$2:$C$8),Sales_Pipeline[[#This Row],[Deal_Stage]]="Lost",_xlfn.XLOOKUP(Sales_Pipeline[[#This Row],[Product]],Products!$A$2:$A$8,Products!$C$2:$C$8)),"")</f>
        <v>5482</v>
      </c>
      <c r="O6033" s="2">
        <v>6529</v>
      </c>
    </row>
    <row r="6034" spans="1:15" x14ac:dyDescent="0.3">
      <c r="A6034" t="s">
        <v>6180</v>
      </c>
      <c r="B6034" t="s">
        <v>10</v>
      </c>
      <c r="C6034" t="str">
        <f>_xlfn.XLOOKUP(Sales_Pipeline[[#This Row],[Sales_Agent]],Sales_Teams[Sales_Agent],Sales_Teams[Manager])</f>
        <v>Melvin Marxen</v>
      </c>
      <c r="D6034" t="str">
        <f>_xlfn.XLOOKUP(Sales_Pipeline[[#This Row],[Manager]],Sales_Teams[Manager],Sales_Teams[Regional_Office])</f>
        <v>Central</v>
      </c>
      <c r="E6034" t="s">
        <v>8953</v>
      </c>
      <c r="F6034" t="s">
        <v>247</v>
      </c>
      <c r="G6034" t="str">
        <f>IFERROR(_xlfn.XLOOKUP(Sales_Pipeline[[#This Row],[Account]],Accounts!$A$2:$A$86,Accounts!$F$2:$F$86),"")</f>
        <v>United States</v>
      </c>
      <c r="H6034" t="s">
        <v>82</v>
      </c>
      <c r="I6034" s="3">
        <v>42965</v>
      </c>
      <c r="J6034" s="3">
        <v>42972</v>
      </c>
      <c r="K6034" s="8" t="str">
        <f>IF(Sales_Pipeline[[#This Row],[Close_Date]]="","",TEXT(Sales_Pipeline[[#This Row],[Close_Date]],"ddd"))</f>
        <v>Fri</v>
      </c>
      <c r="L6034" s="8" t="str">
        <f>IF(Sales_Pipeline[[#This Row],[Close_Date]]="","",TEXT(Sales_Pipeline[[#This Row],[Close_Date]],"mmm"))</f>
        <v>Aug</v>
      </c>
      <c r="M6034" s="8" t="str">
        <f>IF(Sales_Pipeline[[#This Row],[Close_Date]]="","","Q"&amp;ROUNDUP(MONTH(Sales_Pipeline[[#This Row],[Close_Date]])/3,0))</f>
        <v>Q3</v>
      </c>
      <c r="N6034" s="2" cm="1">
        <f t="array" ref="N6034">IFERROR(_xlfn.IFS(Sales_Pipeline[[#This Row],[Deal_Stage]]="Won",_xlfn.XLOOKUP(Sales_Pipeline[[#This Row],[Product]],Products!$A$2:$A$8,Products!$C$2:$C$8),Sales_Pipeline[[#This Row],[Deal_Stage]]="Lost",_xlfn.XLOOKUP(Sales_Pipeline[[#This Row],[Product]],Products!$A$2:$A$8,Products!$C$2:$C$8)),"")</f>
        <v>4821</v>
      </c>
      <c r="O6034" s="2">
        <v>0</v>
      </c>
    </row>
    <row r="6035" spans="1:15" x14ac:dyDescent="0.3">
      <c r="A6035" t="s">
        <v>6181</v>
      </c>
      <c r="B6035" t="s">
        <v>43</v>
      </c>
      <c r="C6035" t="str">
        <f>_xlfn.XLOOKUP(Sales_Pipeline[[#This Row],[Sales_Agent]],Sales_Teams[Sales_Agent],Sales_Teams[Manager])</f>
        <v>Summer Sewald</v>
      </c>
      <c r="D6035" t="str">
        <f>_xlfn.XLOOKUP(Sales_Pipeline[[#This Row],[Manager]],Sales_Teams[Manager],Sales_Teams[Regional_Office])</f>
        <v>West</v>
      </c>
      <c r="E6035" t="s">
        <v>8953</v>
      </c>
      <c r="G6035" t="str">
        <f>IFERROR(_xlfn.XLOOKUP(Sales_Pipeline[[#This Row],[Account]],Accounts!$A$2:$A$86,Accounts!$F$2:$F$86),"")</f>
        <v/>
      </c>
      <c r="H6035" t="s">
        <v>77</v>
      </c>
      <c r="I6035" s="3">
        <v>42965</v>
      </c>
      <c r="K6035" s="8" t="str">
        <f>IF(Sales_Pipeline[[#This Row],[Close_Date]]="","",TEXT(Sales_Pipeline[[#This Row],[Close_Date]],"ddd"))</f>
        <v/>
      </c>
      <c r="L6035" s="8" t="str">
        <f>IF(Sales_Pipeline[[#This Row],[Close_Date]]="","",TEXT(Sales_Pipeline[[#This Row],[Close_Date]],"mmm"))</f>
        <v/>
      </c>
      <c r="M6035" s="8" t="str">
        <f>IF(Sales_Pipeline[[#This Row],[Close_Date]]="","","Q"&amp;ROUNDUP(MONTH(Sales_Pipeline[[#This Row],[Close_Date]])/3,0))</f>
        <v/>
      </c>
      <c r="N6035" s="2" t="str" cm="1">
        <f t="array" ref="N6035">IFERROR(_xlfn.IFS(Sales_Pipeline[[#This Row],[Deal_Stage]]="Won",_xlfn.XLOOKUP(Sales_Pipeline[[#This Row],[Product]],Products!$A$2:$A$8,Products!$C$2:$C$8),Sales_Pipeline[[#This Row],[Deal_Stage]]="Lost",_xlfn.XLOOKUP(Sales_Pipeline[[#This Row],[Product]],Products!$A$2:$A$8,Products!$C$2:$C$8)),"")</f>
        <v/>
      </c>
      <c r="O6035" s="2">
        <v>0</v>
      </c>
    </row>
    <row r="6036" spans="1:15" x14ac:dyDescent="0.3">
      <c r="A6036" t="s">
        <v>6182</v>
      </c>
      <c r="B6036" t="s">
        <v>42</v>
      </c>
      <c r="C6036" t="str">
        <f>_xlfn.XLOOKUP(Sales_Pipeline[[#This Row],[Sales_Agent]],Sales_Teams[Sales_Agent],Sales_Teams[Manager])</f>
        <v>Summer Sewald</v>
      </c>
      <c r="D6036" t="str">
        <f>_xlfn.XLOOKUP(Sales_Pipeline[[#This Row],[Manager]],Sales_Teams[Manager],Sales_Teams[Regional_Office])</f>
        <v>West</v>
      </c>
      <c r="E6036" t="s">
        <v>63</v>
      </c>
      <c r="G6036" t="str">
        <f>IFERROR(_xlfn.XLOOKUP(Sales_Pipeline[[#This Row],[Account]],Accounts!$A$2:$A$86,Accounts!$F$2:$F$86),"")</f>
        <v/>
      </c>
      <c r="H6036" t="s">
        <v>77</v>
      </c>
      <c r="I6036" s="3">
        <v>42965</v>
      </c>
      <c r="K6036" s="8" t="str">
        <f>IF(Sales_Pipeline[[#This Row],[Close_Date]]="","",TEXT(Sales_Pipeline[[#This Row],[Close_Date]],"ddd"))</f>
        <v/>
      </c>
      <c r="L6036" s="8" t="str">
        <f>IF(Sales_Pipeline[[#This Row],[Close_Date]]="","",TEXT(Sales_Pipeline[[#This Row],[Close_Date]],"mmm"))</f>
        <v/>
      </c>
      <c r="M6036" s="8" t="str">
        <f>IF(Sales_Pipeline[[#This Row],[Close_Date]]="","","Q"&amp;ROUNDUP(MONTH(Sales_Pipeline[[#This Row],[Close_Date]])/3,0))</f>
        <v/>
      </c>
      <c r="N6036" s="2" t="str" cm="1">
        <f t="array" ref="N6036">IFERROR(_xlfn.IFS(Sales_Pipeline[[#This Row],[Deal_Stage]]="Won",_xlfn.XLOOKUP(Sales_Pipeline[[#This Row],[Product]],Products!$A$2:$A$8,Products!$C$2:$C$8),Sales_Pipeline[[#This Row],[Deal_Stage]]="Lost",_xlfn.XLOOKUP(Sales_Pipeline[[#This Row],[Product]],Products!$A$2:$A$8,Products!$C$2:$C$8)),"")</f>
        <v/>
      </c>
      <c r="O6036" s="2">
        <v>0</v>
      </c>
    </row>
    <row r="6037" spans="1:15" x14ac:dyDescent="0.3">
      <c r="A6037" t="s">
        <v>6183</v>
      </c>
      <c r="B6037" t="s">
        <v>42</v>
      </c>
      <c r="C6037" t="str">
        <f>_xlfn.XLOOKUP(Sales_Pipeline[[#This Row],[Sales_Agent]],Sales_Teams[Sales_Agent],Sales_Teams[Manager])</f>
        <v>Summer Sewald</v>
      </c>
      <c r="D6037" t="str">
        <f>_xlfn.XLOOKUP(Sales_Pipeline[[#This Row],[Manager]],Sales_Teams[Manager],Sales_Teams[Regional_Office])</f>
        <v>West</v>
      </c>
      <c r="E6037" t="s">
        <v>63</v>
      </c>
      <c r="F6037" t="s">
        <v>330</v>
      </c>
      <c r="G6037" t="str">
        <f>IFERROR(_xlfn.XLOOKUP(Sales_Pipeline[[#This Row],[Account]],Accounts!$A$2:$A$86,Accounts!$F$2:$F$86),"")</f>
        <v>Korea</v>
      </c>
      <c r="H6037" t="s">
        <v>82</v>
      </c>
      <c r="I6037" s="3">
        <v>42965</v>
      </c>
      <c r="J6037" s="3">
        <v>43053</v>
      </c>
      <c r="K6037" s="8" t="str">
        <f>IF(Sales_Pipeline[[#This Row],[Close_Date]]="","",TEXT(Sales_Pipeline[[#This Row],[Close_Date]],"ddd"))</f>
        <v>Tue</v>
      </c>
      <c r="L6037" s="8" t="str">
        <f>IF(Sales_Pipeline[[#This Row],[Close_Date]]="","",TEXT(Sales_Pipeline[[#This Row],[Close_Date]],"mmm"))</f>
        <v>Nov</v>
      </c>
      <c r="M6037" s="8" t="str">
        <f>IF(Sales_Pipeline[[#This Row],[Close_Date]]="","","Q"&amp;ROUNDUP(MONTH(Sales_Pipeline[[#This Row],[Close_Date]])/3,0))</f>
        <v>Q4</v>
      </c>
      <c r="N6037" s="2" cm="1">
        <f t="array" ref="N6037">IFERROR(_xlfn.IFS(Sales_Pipeline[[#This Row],[Deal_Stage]]="Won",_xlfn.XLOOKUP(Sales_Pipeline[[#This Row],[Product]],Products!$A$2:$A$8,Products!$C$2:$C$8),Sales_Pipeline[[#This Row],[Deal_Stage]]="Lost",_xlfn.XLOOKUP(Sales_Pipeline[[#This Row],[Product]],Products!$A$2:$A$8,Products!$C$2:$C$8)),"")</f>
        <v>550</v>
      </c>
      <c r="O6037" s="2">
        <v>0</v>
      </c>
    </row>
    <row r="6038" spans="1:15" x14ac:dyDescent="0.3">
      <c r="A6038" t="s">
        <v>6184</v>
      </c>
      <c r="B6038" t="s">
        <v>42</v>
      </c>
      <c r="C6038" t="str">
        <f>_xlfn.XLOOKUP(Sales_Pipeline[[#This Row],[Sales_Agent]],Sales_Teams[Sales_Agent],Sales_Teams[Manager])</f>
        <v>Summer Sewald</v>
      </c>
      <c r="D6038" t="str">
        <f>_xlfn.XLOOKUP(Sales_Pipeline[[#This Row],[Manager]],Sales_Teams[Manager],Sales_Teams[Regional_Office])</f>
        <v>West</v>
      </c>
      <c r="E6038" t="s">
        <v>84</v>
      </c>
      <c r="F6038" t="s">
        <v>234</v>
      </c>
      <c r="G6038" t="str">
        <f>IFERROR(_xlfn.XLOOKUP(Sales_Pipeline[[#This Row],[Account]],Accounts!$A$2:$A$86,Accounts!$F$2:$F$86),"")</f>
        <v>United States</v>
      </c>
      <c r="H6038" t="s">
        <v>57</v>
      </c>
      <c r="I6038" s="3">
        <v>42965</v>
      </c>
      <c r="J6038" s="3">
        <v>43053</v>
      </c>
      <c r="K6038" s="8" t="str">
        <f>IF(Sales_Pipeline[[#This Row],[Close_Date]]="","",TEXT(Sales_Pipeline[[#This Row],[Close_Date]],"ddd"))</f>
        <v>Tue</v>
      </c>
      <c r="L6038" s="8" t="str">
        <f>IF(Sales_Pipeline[[#This Row],[Close_Date]]="","",TEXT(Sales_Pipeline[[#This Row],[Close_Date]],"mmm"))</f>
        <v>Nov</v>
      </c>
      <c r="M6038" s="8" t="str">
        <f>IF(Sales_Pipeline[[#This Row],[Close_Date]]="","","Q"&amp;ROUNDUP(MONTH(Sales_Pipeline[[#This Row],[Close_Date]])/3,0))</f>
        <v>Q4</v>
      </c>
      <c r="N6038" s="2" cm="1">
        <f t="array" ref="N6038">IFERROR(_xlfn.IFS(Sales_Pipeline[[#This Row],[Deal_Stage]]="Won",_xlfn.XLOOKUP(Sales_Pipeline[[#This Row],[Product]],Products!$A$2:$A$8,Products!$C$2:$C$8),Sales_Pipeline[[#This Row],[Deal_Stage]]="Lost",_xlfn.XLOOKUP(Sales_Pipeline[[#This Row],[Product]],Products!$A$2:$A$8,Products!$C$2:$C$8)),"")</f>
        <v>5482</v>
      </c>
      <c r="O6038" s="2">
        <v>4454</v>
      </c>
    </row>
    <row r="6039" spans="1:15" x14ac:dyDescent="0.3">
      <c r="A6039" t="s">
        <v>6185</v>
      </c>
      <c r="B6039" t="s">
        <v>37</v>
      </c>
      <c r="C6039" t="str">
        <f>_xlfn.XLOOKUP(Sales_Pipeline[[#This Row],[Sales_Agent]],Sales_Teams[Sales_Agent],Sales_Teams[Manager])</f>
        <v>Celia Rouche</v>
      </c>
      <c r="D6039" t="str">
        <f>_xlfn.XLOOKUP(Sales_Pipeline[[#This Row],[Manager]],Sales_Teams[Manager],Sales_Teams[Regional_Office])</f>
        <v>West</v>
      </c>
      <c r="E6039" t="s">
        <v>55</v>
      </c>
      <c r="F6039" t="s">
        <v>72</v>
      </c>
      <c r="G6039" t="str">
        <f>IFERROR(_xlfn.XLOOKUP(Sales_Pipeline[[#This Row],[Account]],Accounts!$A$2:$A$86,Accounts!$F$2:$F$86),"")</f>
        <v>United States</v>
      </c>
      <c r="H6039" t="s">
        <v>57</v>
      </c>
      <c r="I6039" s="3">
        <v>42965</v>
      </c>
      <c r="J6039" s="3">
        <v>42992</v>
      </c>
      <c r="K6039" s="8" t="str">
        <f>IF(Sales_Pipeline[[#This Row],[Close_Date]]="","",TEXT(Sales_Pipeline[[#This Row],[Close_Date]],"ddd"))</f>
        <v>Thu</v>
      </c>
      <c r="L6039" s="8" t="str">
        <f>IF(Sales_Pipeline[[#This Row],[Close_Date]]="","",TEXT(Sales_Pipeline[[#This Row],[Close_Date]],"mmm"))</f>
        <v>Sep</v>
      </c>
      <c r="M6039" s="8" t="str">
        <f>IF(Sales_Pipeline[[#This Row],[Close_Date]]="","","Q"&amp;ROUNDUP(MONTH(Sales_Pipeline[[#This Row],[Close_Date]])/3,0))</f>
        <v>Q3</v>
      </c>
      <c r="N6039" s="2" cm="1">
        <f t="array" ref="N6039">IFERROR(_xlfn.IFS(Sales_Pipeline[[#This Row],[Deal_Stage]]="Won",_xlfn.XLOOKUP(Sales_Pipeline[[#This Row],[Product]],Products!$A$2:$A$8,Products!$C$2:$C$8),Sales_Pipeline[[#This Row],[Deal_Stage]]="Lost",_xlfn.XLOOKUP(Sales_Pipeline[[#This Row],[Product]],Products!$A$2:$A$8,Products!$C$2:$C$8)),"")</f>
        <v>1096</v>
      </c>
      <c r="O6039" s="2">
        <v>1002</v>
      </c>
    </row>
    <row r="6040" spans="1:15" x14ac:dyDescent="0.3">
      <c r="A6040" t="s">
        <v>6186</v>
      </c>
      <c r="B6040" t="s">
        <v>37</v>
      </c>
      <c r="C6040" t="str">
        <f>_xlfn.XLOOKUP(Sales_Pipeline[[#This Row],[Sales_Agent]],Sales_Teams[Sales_Agent],Sales_Teams[Manager])</f>
        <v>Celia Rouche</v>
      </c>
      <c r="D6040" t="str">
        <f>_xlfn.XLOOKUP(Sales_Pipeline[[#This Row],[Manager]],Sales_Teams[Manager],Sales_Teams[Regional_Office])</f>
        <v>West</v>
      </c>
      <c r="E6040" t="s">
        <v>61</v>
      </c>
      <c r="F6040" t="s">
        <v>125</v>
      </c>
      <c r="G6040" t="str">
        <f>IFERROR(_xlfn.XLOOKUP(Sales_Pipeline[[#This Row],[Account]],Accounts!$A$2:$A$86,Accounts!$F$2:$F$86),"")</f>
        <v>United States</v>
      </c>
      <c r="H6040" t="s">
        <v>57</v>
      </c>
      <c r="I6040" s="3">
        <v>42965</v>
      </c>
      <c r="J6040" s="3">
        <v>43043</v>
      </c>
      <c r="K6040" s="8" t="str">
        <f>IF(Sales_Pipeline[[#This Row],[Close_Date]]="","",TEXT(Sales_Pipeline[[#This Row],[Close_Date]],"ddd"))</f>
        <v>Sat</v>
      </c>
      <c r="L6040" s="8" t="str">
        <f>IF(Sales_Pipeline[[#This Row],[Close_Date]]="","",TEXT(Sales_Pipeline[[#This Row],[Close_Date]],"mmm"))</f>
        <v>Nov</v>
      </c>
      <c r="M6040" s="8" t="str">
        <f>IF(Sales_Pipeline[[#This Row],[Close_Date]]="","","Q"&amp;ROUNDUP(MONTH(Sales_Pipeline[[#This Row],[Close_Date]])/3,0))</f>
        <v>Q4</v>
      </c>
      <c r="N6040" s="2" cm="1">
        <f t="array" ref="N6040">IFERROR(_xlfn.IFS(Sales_Pipeline[[#This Row],[Deal_Stage]]="Won",_xlfn.XLOOKUP(Sales_Pipeline[[#This Row],[Product]],Products!$A$2:$A$8,Products!$C$2:$C$8),Sales_Pipeline[[#This Row],[Deal_Stage]]="Lost",_xlfn.XLOOKUP(Sales_Pipeline[[#This Row],[Product]],Products!$A$2:$A$8,Products!$C$2:$C$8)),"")</f>
        <v>55</v>
      </c>
      <c r="O6040" s="2">
        <v>63</v>
      </c>
    </row>
    <row r="6041" spans="1:15" x14ac:dyDescent="0.3">
      <c r="A6041" t="s">
        <v>6187</v>
      </c>
      <c r="B6041" t="s">
        <v>12</v>
      </c>
      <c r="C6041" t="str">
        <f>_xlfn.XLOOKUP(Sales_Pipeline[[#This Row],[Sales_Agent]],Sales_Teams[Sales_Agent],Sales_Teams[Manager])</f>
        <v>Melvin Marxen</v>
      </c>
      <c r="D6041" t="str">
        <f>_xlfn.XLOOKUP(Sales_Pipeline[[#This Row],[Manager]],Sales_Teams[Manager],Sales_Teams[Regional_Office])</f>
        <v>Central</v>
      </c>
      <c r="E6041" t="s">
        <v>63</v>
      </c>
      <c r="F6041" t="s">
        <v>68</v>
      </c>
      <c r="G6041" t="str">
        <f>IFERROR(_xlfn.XLOOKUP(Sales_Pipeline[[#This Row],[Account]],Accounts!$A$2:$A$86,Accounts!$F$2:$F$86),"")</f>
        <v>United States</v>
      </c>
      <c r="H6041" t="s">
        <v>57</v>
      </c>
      <c r="I6041" s="3">
        <v>42965</v>
      </c>
      <c r="J6041" s="3">
        <v>43099</v>
      </c>
      <c r="K6041" s="8" t="str">
        <f>IF(Sales_Pipeline[[#This Row],[Close_Date]]="","",TEXT(Sales_Pipeline[[#This Row],[Close_Date]],"ddd"))</f>
        <v>Sat</v>
      </c>
      <c r="L6041" s="8" t="str">
        <f>IF(Sales_Pipeline[[#This Row],[Close_Date]]="","",TEXT(Sales_Pipeline[[#This Row],[Close_Date]],"mmm"))</f>
        <v>Dec</v>
      </c>
      <c r="M6041" s="8" t="str">
        <f>IF(Sales_Pipeline[[#This Row],[Close_Date]]="","","Q"&amp;ROUNDUP(MONTH(Sales_Pipeline[[#This Row],[Close_Date]])/3,0))</f>
        <v>Q4</v>
      </c>
      <c r="N6041" s="2" cm="1">
        <f t="array" ref="N6041">IFERROR(_xlfn.IFS(Sales_Pipeline[[#This Row],[Deal_Stage]]="Won",_xlfn.XLOOKUP(Sales_Pipeline[[#This Row],[Product]],Products!$A$2:$A$8,Products!$C$2:$C$8),Sales_Pipeline[[#This Row],[Deal_Stage]]="Lost",_xlfn.XLOOKUP(Sales_Pipeline[[#This Row],[Product]],Products!$A$2:$A$8,Products!$C$2:$C$8)),"")</f>
        <v>550</v>
      </c>
      <c r="O6041" s="2">
        <v>580</v>
      </c>
    </row>
    <row r="6042" spans="1:15" x14ac:dyDescent="0.3">
      <c r="A6042" t="s">
        <v>6188</v>
      </c>
      <c r="B6042" t="s">
        <v>45</v>
      </c>
      <c r="C6042" t="str">
        <f>_xlfn.XLOOKUP(Sales_Pipeline[[#This Row],[Sales_Agent]],Sales_Teams[Sales_Agent],Sales_Teams[Manager])</f>
        <v>Summer Sewald</v>
      </c>
      <c r="D6042" t="str">
        <f>_xlfn.XLOOKUP(Sales_Pipeline[[#This Row],[Manager]],Sales_Teams[Manager],Sales_Teams[Regional_Office])</f>
        <v>West</v>
      </c>
      <c r="E6042" t="s">
        <v>63</v>
      </c>
      <c r="F6042" t="s">
        <v>225</v>
      </c>
      <c r="G6042" t="str">
        <f>IFERROR(_xlfn.XLOOKUP(Sales_Pipeline[[#This Row],[Account]],Accounts!$A$2:$A$86,Accounts!$F$2:$F$86),"")</f>
        <v>United States</v>
      </c>
      <c r="H6042" t="s">
        <v>77</v>
      </c>
      <c r="I6042" s="3">
        <v>42965</v>
      </c>
      <c r="K6042" s="8" t="str">
        <f>IF(Sales_Pipeline[[#This Row],[Close_Date]]="","",TEXT(Sales_Pipeline[[#This Row],[Close_Date]],"ddd"))</f>
        <v/>
      </c>
      <c r="L6042" s="8" t="str">
        <f>IF(Sales_Pipeline[[#This Row],[Close_Date]]="","",TEXT(Sales_Pipeline[[#This Row],[Close_Date]],"mmm"))</f>
        <v/>
      </c>
      <c r="M6042" s="8" t="str">
        <f>IF(Sales_Pipeline[[#This Row],[Close_Date]]="","","Q"&amp;ROUNDUP(MONTH(Sales_Pipeline[[#This Row],[Close_Date]])/3,0))</f>
        <v/>
      </c>
      <c r="N6042" s="2" t="str" cm="1">
        <f t="array" ref="N6042">IFERROR(_xlfn.IFS(Sales_Pipeline[[#This Row],[Deal_Stage]]="Won",_xlfn.XLOOKUP(Sales_Pipeline[[#This Row],[Product]],Products!$A$2:$A$8,Products!$C$2:$C$8),Sales_Pipeline[[#This Row],[Deal_Stage]]="Lost",_xlfn.XLOOKUP(Sales_Pipeline[[#This Row],[Product]],Products!$A$2:$A$8,Products!$C$2:$C$8)),"")</f>
        <v/>
      </c>
      <c r="O6042" s="2">
        <v>0</v>
      </c>
    </row>
    <row r="6043" spans="1:15" x14ac:dyDescent="0.3">
      <c r="A6043" t="s">
        <v>6189</v>
      </c>
      <c r="B6043" t="s">
        <v>32</v>
      </c>
      <c r="C6043" t="str">
        <f>_xlfn.XLOOKUP(Sales_Pipeline[[#This Row],[Sales_Agent]],Sales_Teams[Sales_Agent],Sales_Teams[Manager])</f>
        <v>Celia Rouche</v>
      </c>
      <c r="D6043" t="str">
        <f>_xlfn.XLOOKUP(Sales_Pipeline[[#This Row],[Manager]],Sales_Teams[Manager],Sales_Teams[Regional_Office])</f>
        <v>West</v>
      </c>
      <c r="E6043" t="s">
        <v>76</v>
      </c>
      <c r="G6043" t="str">
        <f>IFERROR(_xlfn.XLOOKUP(Sales_Pipeline[[#This Row],[Account]],Accounts!$A$2:$A$86,Accounts!$F$2:$F$86),"")</f>
        <v/>
      </c>
      <c r="H6043" t="s">
        <v>77</v>
      </c>
      <c r="I6043" s="3">
        <v>42965</v>
      </c>
      <c r="K6043" s="8" t="str">
        <f>IF(Sales_Pipeline[[#This Row],[Close_Date]]="","",TEXT(Sales_Pipeline[[#This Row],[Close_Date]],"ddd"))</f>
        <v/>
      </c>
      <c r="L6043" s="8" t="str">
        <f>IF(Sales_Pipeline[[#This Row],[Close_Date]]="","",TEXT(Sales_Pipeline[[#This Row],[Close_Date]],"mmm"))</f>
        <v/>
      </c>
      <c r="M6043" s="8" t="str">
        <f>IF(Sales_Pipeline[[#This Row],[Close_Date]]="","","Q"&amp;ROUNDUP(MONTH(Sales_Pipeline[[#This Row],[Close_Date]])/3,0))</f>
        <v/>
      </c>
      <c r="N6043" s="2" t="str" cm="1">
        <f t="array" ref="N6043">IFERROR(_xlfn.IFS(Sales_Pipeline[[#This Row],[Deal_Stage]]="Won",_xlfn.XLOOKUP(Sales_Pipeline[[#This Row],[Product]],Products!$A$2:$A$8,Products!$C$2:$C$8),Sales_Pipeline[[#This Row],[Deal_Stage]]="Lost",_xlfn.XLOOKUP(Sales_Pipeline[[#This Row],[Product]],Products!$A$2:$A$8,Products!$C$2:$C$8)),"")</f>
        <v/>
      </c>
      <c r="O6043" s="2">
        <v>0</v>
      </c>
    </row>
    <row r="6044" spans="1:15" x14ac:dyDescent="0.3">
      <c r="A6044" t="s">
        <v>6190</v>
      </c>
      <c r="B6044" t="s">
        <v>17</v>
      </c>
      <c r="C6044" t="str">
        <f>_xlfn.XLOOKUP(Sales_Pipeline[[#This Row],[Sales_Agent]],Sales_Teams[Sales_Agent],Sales_Teams[Manager])</f>
        <v>Cara Losch</v>
      </c>
      <c r="D6044" t="str">
        <f>_xlfn.XLOOKUP(Sales_Pipeline[[#This Row],[Manager]],Sales_Teams[Manager],Sales_Teams[Regional_Office])</f>
        <v>East</v>
      </c>
      <c r="E6044" t="s">
        <v>61</v>
      </c>
      <c r="F6044" t="s">
        <v>103</v>
      </c>
      <c r="G6044" t="str">
        <f>IFERROR(_xlfn.XLOOKUP(Sales_Pipeline[[#This Row],[Account]],Accounts!$A$2:$A$86,Accounts!$F$2:$F$86),"")</f>
        <v>United States</v>
      </c>
      <c r="H6044" t="s">
        <v>57</v>
      </c>
      <c r="I6044" s="3">
        <v>42965</v>
      </c>
      <c r="J6044" s="3">
        <v>43076</v>
      </c>
      <c r="K6044" s="8" t="str">
        <f>IF(Sales_Pipeline[[#This Row],[Close_Date]]="","",TEXT(Sales_Pipeline[[#This Row],[Close_Date]],"ddd"))</f>
        <v>Thu</v>
      </c>
      <c r="L6044" s="8" t="str">
        <f>IF(Sales_Pipeline[[#This Row],[Close_Date]]="","",TEXT(Sales_Pipeline[[#This Row],[Close_Date]],"mmm"))</f>
        <v>Dec</v>
      </c>
      <c r="M6044" s="8" t="str">
        <f>IF(Sales_Pipeline[[#This Row],[Close_Date]]="","","Q"&amp;ROUNDUP(MONTH(Sales_Pipeline[[#This Row],[Close_Date]])/3,0))</f>
        <v>Q4</v>
      </c>
      <c r="N6044" s="2" cm="1">
        <f t="array" ref="N6044">IFERROR(_xlfn.IFS(Sales_Pipeline[[#This Row],[Deal_Stage]]="Won",_xlfn.XLOOKUP(Sales_Pipeline[[#This Row],[Product]],Products!$A$2:$A$8,Products!$C$2:$C$8),Sales_Pipeline[[#This Row],[Deal_Stage]]="Lost",_xlfn.XLOOKUP(Sales_Pipeline[[#This Row],[Product]],Products!$A$2:$A$8,Products!$C$2:$C$8)),"")</f>
        <v>55</v>
      </c>
      <c r="O6044" s="2">
        <v>49</v>
      </c>
    </row>
    <row r="6045" spans="1:15" x14ac:dyDescent="0.3">
      <c r="A6045" t="s">
        <v>6191</v>
      </c>
      <c r="B6045" t="s">
        <v>30</v>
      </c>
      <c r="C6045" t="str">
        <f>_xlfn.XLOOKUP(Sales_Pipeline[[#This Row],[Sales_Agent]],Sales_Teams[Sales_Agent],Sales_Teams[Manager])</f>
        <v>Rocco Neubert</v>
      </c>
      <c r="D6045" t="str">
        <f>_xlfn.XLOOKUP(Sales_Pipeline[[#This Row],[Manager]],Sales_Teams[Manager],Sales_Teams[Regional_Office])</f>
        <v>East</v>
      </c>
      <c r="E6045" t="s">
        <v>84</v>
      </c>
      <c r="F6045" t="s">
        <v>129</v>
      </c>
      <c r="G6045" t="str">
        <f>IFERROR(_xlfn.XLOOKUP(Sales_Pipeline[[#This Row],[Account]],Accounts!$A$2:$A$86,Accounts!$F$2:$F$86),"")</f>
        <v>Jordan</v>
      </c>
      <c r="H6045" t="s">
        <v>57</v>
      </c>
      <c r="I6045" s="3">
        <v>42966</v>
      </c>
      <c r="J6045" s="3">
        <v>43072</v>
      </c>
      <c r="K6045" s="8" t="str">
        <f>IF(Sales_Pipeline[[#This Row],[Close_Date]]="","",TEXT(Sales_Pipeline[[#This Row],[Close_Date]],"ddd"))</f>
        <v>Sun</v>
      </c>
      <c r="L6045" s="8" t="str">
        <f>IF(Sales_Pipeline[[#This Row],[Close_Date]]="","",TEXT(Sales_Pipeline[[#This Row],[Close_Date]],"mmm"))</f>
        <v>Dec</v>
      </c>
      <c r="M6045" s="8" t="str">
        <f>IF(Sales_Pipeline[[#This Row],[Close_Date]]="","","Q"&amp;ROUNDUP(MONTH(Sales_Pipeline[[#This Row],[Close_Date]])/3,0))</f>
        <v>Q4</v>
      </c>
      <c r="N6045" s="2" cm="1">
        <f t="array" ref="N6045">IFERROR(_xlfn.IFS(Sales_Pipeline[[#This Row],[Deal_Stage]]="Won",_xlfn.XLOOKUP(Sales_Pipeline[[#This Row],[Product]],Products!$A$2:$A$8,Products!$C$2:$C$8),Sales_Pipeline[[#This Row],[Deal_Stage]]="Lost",_xlfn.XLOOKUP(Sales_Pipeline[[#This Row],[Product]],Products!$A$2:$A$8,Products!$C$2:$C$8)),"")</f>
        <v>5482</v>
      </c>
      <c r="O6045" s="2">
        <v>5703</v>
      </c>
    </row>
    <row r="6046" spans="1:15" x14ac:dyDescent="0.3">
      <c r="A6046" t="s">
        <v>6192</v>
      </c>
      <c r="B6046" t="s">
        <v>27</v>
      </c>
      <c r="C6046" t="str">
        <f>_xlfn.XLOOKUP(Sales_Pipeline[[#This Row],[Sales_Agent]],Sales_Teams[Sales_Agent],Sales_Teams[Manager])</f>
        <v>Rocco Neubert</v>
      </c>
      <c r="D6046" t="str">
        <f>_xlfn.XLOOKUP(Sales_Pipeline[[#This Row],[Manager]],Sales_Teams[Manager],Sales_Teams[Regional_Office])</f>
        <v>East</v>
      </c>
      <c r="E6046" t="s">
        <v>61</v>
      </c>
      <c r="F6046" t="s">
        <v>159</v>
      </c>
      <c r="G6046" t="str">
        <f>IFERROR(_xlfn.XLOOKUP(Sales_Pipeline[[#This Row],[Account]],Accounts!$A$2:$A$86,Accounts!$F$2:$F$86),"")</f>
        <v>United States</v>
      </c>
      <c r="H6046" t="s">
        <v>82</v>
      </c>
      <c r="I6046" s="3">
        <v>42966</v>
      </c>
      <c r="J6046" s="3">
        <v>42973</v>
      </c>
      <c r="K6046" s="8" t="str">
        <f>IF(Sales_Pipeline[[#This Row],[Close_Date]]="","",TEXT(Sales_Pipeline[[#This Row],[Close_Date]],"ddd"))</f>
        <v>Sat</v>
      </c>
      <c r="L6046" s="8" t="str">
        <f>IF(Sales_Pipeline[[#This Row],[Close_Date]]="","",TEXT(Sales_Pipeline[[#This Row],[Close_Date]],"mmm"))</f>
        <v>Aug</v>
      </c>
      <c r="M6046" s="8" t="str">
        <f>IF(Sales_Pipeline[[#This Row],[Close_Date]]="","","Q"&amp;ROUNDUP(MONTH(Sales_Pipeline[[#This Row],[Close_Date]])/3,0))</f>
        <v>Q3</v>
      </c>
      <c r="N6046" s="2" cm="1">
        <f t="array" ref="N6046">IFERROR(_xlfn.IFS(Sales_Pipeline[[#This Row],[Deal_Stage]]="Won",_xlfn.XLOOKUP(Sales_Pipeline[[#This Row],[Product]],Products!$A$2:$A$8,Products!$C$2:$C$8),Sales_Pipeline[[#This Row],[Deal_Stage]]="Lost",_xlfn.XLOOKUP(Sales_Pipeline[[#This Row],[Product]],Products!$A$2:$A$8,Products!$C$2:$C$8)),"")</f>
        <v>55</v>
      </c>
      <c r="O6046" s="2">
        <v>0</v>
      </c>
    </row>
    <row r="6047" spans="1:15" x14ac:dyDescent="0.3">
      <c r="A6047" t="s">
        <v>6193</v>
      </c>
      <c r="B6047" t="s">
        <v>25</v>
      </c>
      <c r="C6047" t="str">
        <f>_xlfn.XLOOKUP(Sales_Pipeline[[#This Row],[Sales_Agent]],Sales_Teams[Sales_Agent],Sales_Teams[Manager])</f>
        <v>Rocco Neubert</v>
      </c>
      <c r="D6047" t="str">
        <f>_xlfn.XLOOKUP(Sales_Pipeline[[#This Row],[Manager]],Sales_Teams[Manager],Sales_Teams[Regional_Office])</f>
        <v>East</v>
      </c>
      <c r="E6047" t="s">
        <v>61</v>
      </c>
      <c r="G6047" t="str">
        <f>IFERROR(_xlfn.XLOOKUP(Sales_Pipeline[[#This Row],[Account]],Accounts!$A$2:$A$86,Accounts!$F$2:$F$86),"")</f>
        <v/>
      </c>
      <c r="H6047" t="s">
        <v>77</v>
      </c>
      <c r="I6047" s="3">
        <v>42966</v>
      </c>
      <c r="K6047" s="8" t="str">
        <f>IF(Sales_Pipeline[[#This Row],[Close_Date]]="","",TEXT(Sales_Pipeline[[#This Row],[Close_Date]],"ddd"))</f>
        <v/>
      </c>
      <c r="L6047" s="8" t="str">
        <f>IF(Sales_Pipeline[[#This Row],[Close_Date]]="","",TEXT(Sales_Pipeline[[#This Row],[Close_Date]],"mmm"))</f>
        <v/>
      </c>
      <c r="M6047" s="8" t="str">
        <f>IF(Sales_Pipeline[[#This Row],[Close_Date]]="","","Q"&amp;ROUNDUP(MONTH(Sales_Pipeline[[#This Row],[Close_Date]])/3,0))</f>
        <v/>
      </c>
      <c r="N6047" s="2" t="str" cm="1">
        <f t="array" ref="N6047">IFERROR(_xlfn.IFS(Sales_Pipeline[[#This Row],[Deal_Stage]]="Won",_xlfn.XLOOKUP(Sales_Pipeline[[#This Row],[Product]],Products!$A$2:$A$8,Products!$C$2:$C$8),Sales_Pipeline[[#This Row],[Deal_Stage]]="Lost",_xlfn.XLOOKUP(Sales_Pipeline[[#This Row],[Product]],Products!$A$2:$A$8,Products!$C$2:$C$8)),"")</f>
        <v/>
      </c>
      <c r="O6047" s="2">
        <v>0</v>
      </c>
    </row>
    <row r="6048" spans="1:15" x14ac:dyDescent="0.3">
      <c r="A6048" t="s">
        <v>6194</v>
      </c>
      <c r="B6048" t="s">
        <v>15</v>
      </c>
      <c r="C6048" t="str">
        <f>_xlfn.XLOOKUP(Sales_Pipeline[[#This Row],[Sales_Agent]],Sales_Teams[Sales_Agent],Sales_Teams[Manager])</f>
        <v>Melvin Marxen</v>
      </c>
      <c r="D6048" t="str">
        <f>_xlfn.XLOOKUP(Sales_Pipeline[[#This Row],[Manager]],Sales_Teams[Manager],Sales_Teams[Regional_Office])</f>
        <v>Central</v>
      </c>
      <c r="E6048" t="s">
        <v>63</v>
      </c>
      <c r="F6048" t="s">
        <v>150</v>
      </c>
      <c r="G6048" t="str">
        <f>IFERROR(_xlfn.XLOOKUP(Sales_Pipeline[[#This Row],[Account]],Accounts!$A$2:$A$86,Accounts!$F$2:$F$86),"")</f>
        <v>United States</v>
      </c>
      <c r="H6048" t="s">
        <v>82</v>
      </c>
      <c r="I6048" s="3">
        <v>42966</v>
      </c>
      <c r="J6048" s="3">
        <v>42969</v>
      </c>
      <c r="K6048" s="8" t="str">
        <f>IF(Sales_Pipeline[[#This Row],[Close_Date]]="","",TEXT(Sales_Pipeline[[#This Row],[Close_Date]],"ddd"))</f>
        <v>Tue</v>
      </c>
      <c r="L6048" s="8" t="str">
        <f>IF(Sales_Pipeline[[#This Row],[Close_Date]]="","",TEXT(Sales_Pipeline[[#This Row],[Close_Date]],"mmm"))</f>
        <v>Aug</v>
      </c>
      <c r="M6048" s="8" t="str">
        <f>IF(Sales_Pipeline[[#This Row],[Close_Date]]="","","Q"&amp;ROUNDUP(MONTH(Sales_Pipeline[[#This Row],[Close_Date]])/3,0))</f>
        <v>Q3</v>
      </c>
      <c r="N6048" s="2" cm="1">
        <f t="array" ref="N6048">IFERROR(_xlfn.IFS(Sales_Pipeline[[#This Row],[Deal_Stage]]="Won",_xlfn.XLOOKUP(Sales_Pipeline[[#This Row],[Product]],Products!$A$2:$A$8,Products!$C$2:$C$8),Sales_Pipeline[[#This Row],[Deal_Stage]]="Lost",_xlfn.XLOOKUP(Sales_Pipeline[[#This Row],[Product]],Products!$A$2:$A$8,Products!$C$2:$C$8)),"")</f>
        <v>550</v>
      </c>
      <c r="O6048" s="2">
        <v>0</v>
      </c>
    </row>
    <row r="6049" spans="1:15" x14ac:dyDescent="0.3">
      <c r="A6049" t="s">
        <v>6195</v>
      </c>
      <c r="B6049" t="s">
        <v>15</v>
      </c>
      <c r="C6049" t="str">
        <f>_xlfn.XLOOKUP(Sales_Pipeline[[#This Row],[Sales_Agent]],Sales_Teams[Sales_Agent],Sales_Teams[Manager])</f>
        <v>Melvin Marxen</v>
      </c>
      <c r="D6049" t="str">
        <f>_xlfn.XLOOKUP(Sales_Pipeline[[#This Row],[Manager]],Sales_Teams[Manager],Sales_Teams[Regional_Office])</f>
        <v>Central</v>
      </c>
      <c r="E6049" t="s">
        <v>76</v>
      </c>
      <c r="F6049" t="s">
        <v>214</v>
      </c>
      <c r="G6049" t="str">
        <f>IFERROR(_xlfn.XLOOKUP(Sales_Pipeline[[#This Row],[Account]],Accounts!$A$2:$A$86,Accounts!$F$2:$F$86),"")</f>
        <v>United States</v>
      </c>
      <c r="H6049" t="s">
        <v>82</v>
      </c>
      <c r="I6049" s="3">
        <v>42966</v>
      </c>
      <c r="J6049" s="3">
        <v>42973</v>
      </c>
      <c r="K6049" s="8" t="str">
        <f>IF(Sales_Pipeline[[#This Row],[Close_Date]]="","",TEXT(Sales_Pipeline[[#This Row],[Close_Date]],"ddd"))</f>
        <v>Sat</v>
      </c>
      <c r="L6049" s="8" t="str">
        <f>IF(Sales_Pipeline[[#This Row],[Close_Date]]="","",TEXT(Sales_Pipeline[[#This Row],[Close_Date]],"mmm"))</f>
        <v>Aug</v>
      </c>
      <c r="M6049" s="8" t="str">
        <f>IF(Sales_Pipeline[[#This Row],[Close_Date]]="","","Q"&amp;ROUNDUP(MONTH(Sales_Pipeline[[#This Row],[Close_Date]])/3,0))</f>
        <v>Q3</v>
      </c>
      <c r="N6049" s="2" cm="1">
        <f t="array" ref="N6049">IFERROR(_xlfn.IFS(Sales_Pipeline[[#This Row],[Deal_Stage]]="Won",_xlfn.XLOOKUP(Sales_Pipeline[[#This Row],[Product]],Products!$A$2:$A$8,Products!$C$2:$C$8),Sales_Pipeline[[#This Row],[Deal_Stage]]="Lost",_xlfn.XLOOKUP(Sales_Pipeline[[#This Row],[Product]],Products!$A$2:$A$8,Products!$C$2:$C$8)),"")</f>
        <v>3393</v>
      </c>
      <c r="O6049" s="2">
        <v>0</v>
      </c>
    </row>
    <row r="6050" spans="1:15" x14ac:dyDescent="0.3">
      <c r="A6050" t="s">
        <v>6196</v>
      </c>
      <c r="B6050" t="s">
        <v>28</v>
      </c>
      <c r="C6050" t="str">
        <f>_xlfn.XLOOKUP(Sales_Pipeline[[#This Row],[Sales_Agent]],Sales_Teams[Sales_Agent],Sales_Teams[Manager])</f>
        <v>Rocco Neubert</v>
      </c>
      <c r="D6050" t="str">
        <f>_xlfn.XLOOKUP(Sales_Pipeline[[#This Row],[Manager]],Sales_Teams[Manager],Sales_Teams[Regional_Office])</f>
        <v>East</v>
      </c>
      <c r="E6050" t="s">
        <v>8953</v>
      </c>
      <c r="F6050" t="s">
        <v>173</v>
      </c>
      <c r="G6050" t="str">
        <f>IFERROR(_xlfn.XLOOKUP(Sales_Pipeline[[#This Row],[Account]],Accounts!$A$2:$A$86,Accounts!$F$2:$F$86),"")</f>
        <v>United States</v>
      </c>
      <c r="H6050" t="s">
        <v>82</v>
      </c>
      <c r="I6050" s="3">
        <v>42966</v>
      </c>
      <c r="J6050" s="3">
        <v>43050</v>
      </c>
      <c r="K6050" s="8" t="str">
        <f>IF(Sales_Pipeline[[#This Row],[Close_Date]]="","",TEXT(Sales_Pipeline[[#This Row],[Close_Date]],"ddd"))</f>
        <v>Sat</v>
      </c>
      <c r="L6050" s="8" t="str">
        <f>IF(Sales_Pipeline[[#This Row],[Close_Date]]="","",TEXT(Sales_Pipeline[[#This Row],[Close_Date]],"mmm"))</f>
        <v>Nov</v>
      </c>
      <c r="M6050" s="8" t="str">
        <f>IF(Sales_Pipeline[[#This Row],[Close_Date]]="","","Q"&amp;ROUNDUP(MONTH(Sales_Pipeline[[#This Row],[Close_Date]])/3,0))</f>
        <v>Q4</v>
      </c>
      <c r="N6050" s="2" cm="1">
        <f t="array" ref="N6050">IFERROR(_xlfn.IFS(Sales_Pipeline[[#This Row],[Deal_Stage]]="Won",_xlfn.XLOOKUP(Sales_Pipeline[[#This Row],[Product]],Products!$A$2:$A$8,Products!$C$2:$C$8),Sales_Pipeline[[#This Row],[Deal_Stage]]="Lost",_xlfn.XLOOKUP(Sales_Pipeline[[#This Row],[Product]],Products!$A$2:$A$8,Products!$C$2:$C$8)),"")</f>
        <v>4821</v>
      </c>
      <c r="O6050" s="2">
        <v>0</v>
      </c>
    </row>
    <row r="6051" spans="1:15" x14ac:dyDescent="0.3">
      <c r="A6051" t="s">
        <v>6197</v>
      </c>
      <c r="B6051" t="s">
        <v>10</v>
      </c>
      <c r="C6051" t="str">
        <f>_xlfn.XLOOKUP(Sales_Pipeline[[#This Row],[Sales_Agent]],Sales_Teams[Sales_Agent],Sales_Teams[Manager])</f>
        <v>Melvin Marxen</v>
      </c>
      <c r="D6051" t="str">
        <f>_xlfn.XLOOKUP(Sales_Pipeline[[#This Row],[Manager]],Sales_Teams[Manager],Sales_Teams[Regional_Office])</f>
        <v>Central</v>
      </c>
      <c r="E6051" t="s">
        <v>55</v>
      </c>
      <c r="F6051" t="s">
        <v>155</v>
      </c>
      <c r="G6051" t="str">
        <f>IFERROR(_xlfn.XLOOKUP(Sales_Pipeline[[#This Row],[Account]],Accounts!$A$2:$A$86,Accounts!$F$2:$F$86),"")</f>
        <v>United States</v>
      </c>
      <c r="H6051" t="s">
        <v>57</v>
      </c>
      <c r="I6051" s="3">
        <v>42966</v>
      </c>
      <c r="J6051" s="3">
        <v>43070</v>
      </c>
      <c r="K6051" s="8" t="str">
        <f>IF(Sales_Pipeline[[#This Row],[Close_Date]]="","",TEXT(Sales_Pipeline[[#This Row],[Close_Date]],"ddd"))</f>
        <v>Fri</v>
      </c>
      <c r="L6051" s="8" t="str">
        <f>IF(Sales_Pipeline[[#This Row],[Close_Date]]="","",TEXT(Sales_Pipeline[[#This Row],[Close_Date]],"mmm"))</f>
        <v>Dec</v>
      </c>
      <c r="M6051" s="8" t="str">
        <f>IF(Sales_Pipeline[[#This Row],[Close_Date]]="","","Q"&amp;ROUNDUP(MONTH(Sales_Pipeline[[#This Row],[Close_Date]])/3,0))</f>
        <v>Q4</v>
      </c>
      <c r="N6051" s="2" cm="1">
        <f t="array" ref="N6051">IFERROR(_xlfn.IFS(Sales_Pipeline[[#This Row],[Deal_Stage]]="Won",_xlfn.XLOOKUP(Sales_Pipeline[[#This Row],[Product]],Products!$A$2:$A$8,Products!$C$2:$C$8),Sales_Pipeline[[#This Row],[Deal_Stage]]="Lost",_xlfn.XLOOKUP(Sales_Pipeline[[#This Row],[Product]],Products!$A$2:$A$8,Products!$C$2:$C$8)),"")</f>
        <v>1096</v>
      </c>
      <c r="O6051" s="2">
        <v>1148</v>
      </c>
    </row>
    <row r="6052" spans="1:15" x14ac:dyDescent="0.3">
      <c r="A6052" t="s">
        <v>6198</v>
      </c>
      <c r="B6052" t="s">
        <v>43</v>
      </c>
      <c r="C6052" t="str">
        <f>_xlfn.XLOOKUP(Sales_Pipeline[[#This Row],[Sales_Agent]],Sales_Teams[Sales_Agent],Sales_Teams[Manager])</f>
        <v>Summer Sewald</v>
      </c>
      <c r="D6052" t="str">
        <f>_xlfn.XLOOKUP(Sales_Pipeline[[#This Row],[Manager]],Sales_Teams[Manager],Sales_Teams[Regional_Office])</f>
        <v>West</v>
      </c>
      <c r="E6052" t="s">
        <v>63</v>
      </c>
      <c r="F6052" t="s">
        <v>288</v>
      </c>
      <c r="G6052" t="str">
        <f>IFERROR(_xlfn.XLOOKUP(Sales_Pipeline[[#This Row],[Account]],Accounts!$A$2:$A$86,Accounts!$F$2:$F$86),"")</f>
        <v>United States</v>
      </c>
      <c r="H6052" t="s">
        <v>82</v>
      </c>
      <c r="I6052" s="3">
        <v>42966</v>
      </c>
      <c r="J6052" s="3">
        <v>42972</v>
      </c>
      <c r="K6052" s="8" t="str">
        <f>IF(Sales_Pipeline[[#This Row],[Close_Date]]="","",TEXT(Sales_Pipeline[[#This Row],[Close_Date]],"ddd"))</f>
        <v>Fri</v>
      </c>
      <c r="L6052" s="8" t="str">
        <f>IF(Sales_Pipeline[[#This Row],[Close_Date]]="","",TEXT(Sales_Pipeline[[#This Row],[Close_Date]],"mmm"))</f>
        <v>Aug</v>
      </c>
      <c r="M6052" s="8" t="str">
        <f>IF(Sales_Pipeline[[#This Row],[Close_Date]]="","","Q"&amp;ROUNDUP(MONTH(Sales_Pipeline[[#This Row],[Close_Date]])/3,0))</f>
        <v>Q3</v>
      </c>
      <c r="N6052" s="2" cm="1">
        <f t="array" ref="N6052">IFERROR(_xlfn.IFS(Sales_Pipeline[[#This Row],[Deal_Stage]]="Won",_xlfn.XLOOKUP(Sales_Pipeline[[#This Row],[Product]],Products!$A$2:$A$8,Products!$C$2:$C$8),Sales_Pipeline[[#This Row],[Deal_Stage]]="Lost",_xlfn.XLOOKUP(Sales_Pipeline[[#This Row],[Product]],Products!$A$2:$A$8,Products!$C$2:$C$8)),"")</f>
        <v>550</v>
      </c>
      <c r="O6052" s="2">
        <v>0</v>
      </c>
    </row>
    <row r="6053" spans="1:15" x14ac:dyDescent="0.3">
      <c r="A6053" t="s">
        <v>6199</v>
      </c>
      <c r="B6053" t="s">
        <v>42</v>
      </c>
      <c r="C6053" t="str">
        <f>_xlfn.XLOOKUP(Sales_Pipeline[[#This Row],[Sales_Agent]],Sales_Teams[Sales_Agent],Sales_Teams[Manager])</f>
        <v>Summer Sewald</v>
      </c>
      <c r="D6053" t="str">
        <f>_xlfn.XLOOKUP(Sales_Pipeline[[#This Row],[Manager]],Sales_Teams[Manager],Sales_Teams[Regional_Office])</f>
        <v>West</v>
      </c>
      <c r="E6053" t="s">
        <v>63</v>
      </c>
      <c r="F6053" t="s">
        <v>70</v>
      </c>
      <c r="G6053" t="str">
        <f>IFERROR(_xlfn.XLOOKUP(Sales_Pipeline[[#This Row],[Account]],Accounts!$A$2:$A$86,Accounts!$F$2:$F$86),"")</f>
        <v>United States</v>
      </c>
      <c r="H6053" t="s">
        <v>82</v>
      </c>
      <c r="I6053" s="3">
        <v>42966</v>
      </c>
      <c r="J6053" s="3">
        <v>42975</v>
      </c>
      <c r="K6053" s="8" t="str">
        <f>IF(Sales_Pipeline[[#This Row],[Close_Date]]="","",TEXT(Sales_Pipeline[[#This Row],[Close_Date]],"ddd"))</f>
        <v>Mon</v>
      </c>
      <c r="L6053" s="8" t="str">
        <f>IF(Sales_Pipeline[[#This Row],[Close_Date]]="","",TEXT(Sales_Pipeline[[#This Row],[Close_Date]],"mmm"))</f>
        <v>Aug</v>
      </c>
      <c r="M6053" s="8" t="str">
        <f>IF(Sales_Pipeline[[#This Row],[Close_Date]]="","","Q"&amp;ROUNDUP(MONTH(Sales_Pipeline[[#This Row],[Close_Date]])/3,0))</f>
        <v>Q3</v>
      </c>
      <c r="N6053" s="2" cm="1">
        <f t="array" ref="N6053">IFERROR(_xlfn.IFS(Sales_Pipeline[[#This Row],[Deal_Stage]]="Won",_xlfn.XLOOKUP(Sales_Pipeline[[#This Row],[Product]],Products!$A$2:$A$8,Products!$C$2:$C$8),Sales_Pipeline[[#This Row],[Deal_Stage]]="Lost",_xlfn.XLOOKUP(Sales_Pipeline[[#This Row],[Product]],Products!$A$2:$A$8,Products!$C$2:$C$8)),"")</f>
        <v>550</v>
      </c>
      <c r="O6053" s="2">
        <v>0</v>
      </c>
    </row>
    <row r="6054" spans="1:15" x14ac:dyDescent="0.3">
      <c r="A6054" t="s">
        <v>6200</v>
      </c>
      <c r="B6054" t="s">
        <v>42</v>
      </c>
      <c r="C6054" t="str">
        <f>_xlfn.XLOOKUP(Sales_Pipeline[[#This Row],[Sales_Agent]],Sales_Teams[Sales_Agent],Sales_Teams[Manager])</f>
        <v>Summer Sewald</v>
      </c>
      <c r="D6054" t="str">
        <f>_xlfn.XLOOKUP(Sales_Pipeline[[#This Row],[Manager]],Sales_Teams[Manager],Sales_Teams[Regional_Office])</f>
        <v>West</v>
      </c>
      <c r="E6054" t="s">
        <v>55</v>
      </c>
      <c r="F6054" t="s">
        <v>413</v>
      </c>
      <c r="G6054" t="str">
        <f>IFERROR(_xlfn.XLOOKUP(Sales_Pipeline[[#This Row],[Account]],Accounts!$A$2:$A$86,Accounts!$F$2:$F$86),"")</f>
        <v>United States</v>
      </c>
      <c r="H6054" t="s">
        <v>82</v>
      </c>
      <c r="I6054" s="3">
        <v>42966</v>
      </c>
      <c r="J6054" s="3">
        <v>43065</v>
      </c>
      <c r="K6054" s="8" t="str">
        <f>IF(Sales_Pipeline[[#This Row],[Close_Date]]="","",TEXT(Sales_Pipeline[[#This Row],[Close_Date]],"ddd"))</f>
        <v>Sun</v>
      </c>
      <c r="L6054" s="8" t="str">
        <f>IF(Sales_Pipeline[[#This Row],[Close_Date]]="","",TEXT(Sales_Pipeline[[#This Row],[Close_Date]],"mmm"))</f>
        <v>Nov</v>
      </c>
      <c r="M6054" s="8" t="str">
        <f>IF(Sales_Pipeline[[#This Row],[Close_Date]]="","","Q"&amp;ROUNDUP(MONTH(Sales_Pipeline[[#This Row],[Close_Date]])/3,0))</f>
        <v>Q4</v>
      </c>
      <c r="N6054" s="2" cm="1">
        <f t="array" ref="N6054">IFERROR(_xlfn.IFS(Sales_Pipeline[[#This Row],[Deal_Stage]]="Won",_xlfn.XLOOKUP(Sales_Pipeline[[#This Row],[Product]],Products!$A$2:$A$8,Products!$C$2:$C$8),Sales_Pipeline[[#This Row],[Deal_Stage]]="Lost",_xlfn.XLOOKUP(Sales_Pipeline[[#This Row],[Product]],Products!$A$2:$A$8,Products!$C$2:$C$8)),"")</f>
        <v>1096</v>
      </c>
      <c r="O6054" s="2">
        <v>0</v>
      </c>
    </row>
    <row r="6055" spans="1:15" x14ac:dyDescent="0.3">
      <c r="A6055" t="s">
        <v>6201</v>
      </c>
      <c r="B6055" t="s">
        <v>42</v>
      </c>
      <c r="C6055" t="str">
        <f>_xlfn.XLOOKUP(Sales_Pipeline[[#This Row],[Sales_Agent]],Sales_Teams[Sales_Agent],Sales_Teams[Manager])</f>
        <v>Summer Sewald</v>
      </c>
      <c r="D6055" t="str">
        <f>_xlfn.XLOOKUP(Sales_Pipeline[[#This Row],[Manager]],Sales_Teams[Manager],Sales_Teams[Regional_Office])</f>
        <v>West</v>
      </c>
      <c r="E6055" t="s">
        <v>8953</v>
      </c>
      <c r="F6055" t="s">
        <v>330</v>
      </c>
      <c r="G6055" t="str">
        <f>IFERROR(_xlfn.XLOOKUP(Sales_Pipeline[[#This Row],[Account]],Accounts!$A$2:$A$86,Accounts!$F$2:$F$86),"")</f>
        <v>Korea</v>
      </c>
      <c r="H6055" t="s">
        <v>57</v>
      </c>
      <c r="I6055" s="3">
        <v>42966</v>
      </c>
      <c r="J6055" s="3">
        <v>43093</v>
      </c>
      <c r="K6055" s="8" t="str">
        <f>IF(Sales_Pipeline[[#This Row],[Close_Date]]="","",TEXT(Sales_Pipeline[[#This Row],[Close_Date]],"ddd"))</f>
        <v>Sun</v>
      </c>
      <c r="L6055" s="8" t="str">
        <f>IF(Sales_Pipeline[[#This Row],[Close_Date]]="","",TEXT(Sales_Pipeline[[#This Row],[Close_Date]],"mmm"))</f>
        <v>Dec</v>
      </c>
      <c r="M6055" s="8" t="str">
        <f>IF(Sales_Pipeline[[#This Row],[Close_Date]]="","","Q"&amp;ROUNDUP(MONTH(Sales_Pipeline[[#This Row],[Close_Date]])/3,0))</f>
        <v>Q4</v>
      </c>
      <c r="N6055" s="2" cm="1">
        <f t="array" ref="N6055">IFERROR(_xlfn.IFS(Sales_Pipeline[[#This Row],[Deal_Stage]]="Won",_xlfn.XLOOKUP(Sales_Pipeline[[#This Row],[Product]],Products!$A$2:$A$8,Products!$C$2:$C$8),Sales_Pipeline[[#This Row],[Deal_Stage]]="Lost",_xlfn.XLOOKUP(Sales_Pipeline[[#This Row],[Product]],Products!$A$2:$A$8,Products!$C$2:$C$8)),"")</f>
        <v>4821</v>
      </c>
      <c r="O6055" s="2">
        <v>4009</v>
      </c>
    </row>
    <row r="6056" spans="1:15" x14ac:dyDescent="0.3">
      <c r="A6056" t="s">
        <v>6202</v>
      </c>
      <c r="B6056" t="s">
        <v>8</v>
      </c>
      <c r="C6056" t="str">
        <f>_xlfn.XLOOKUP(Sales_Pipeline[[#This Row],[Sales_Agent]],Sales_Teams[Sales_Agent],Sales_Teams[Manager])</f>
        <v>Dustin Brinkmann</v>
      </c>
      <c r="D6056" t="str">
        <f>_xlfn.XLOOKUP(Sales_Pipeline[[#This Row],[Manager]],Sales_Teams[Manager],Sales_Teams[Regional_Office])</f>
        <v>Central</v>
      </c>
      <c r="E6056" t="s">
        <v>76</v>
      </c>
      <c r="F6056" t="s">
        <v>169</v>
      </c>
      <c r="G6056" t="str">
        <f>IFERROR(_xlfn.XLOOKUP(Sales_Pipeline[[#This Row],[Account]],Accounts!$A$2:$A$86,Accounts!$F$2:$F$86),"")</f>
        <v>Panama</v>
      </c>
      <c r="H6056" t="s">
        <v>57</v>
      </c>
      <c r="I6056" s="3">
        <v>42966</v>
      </c>
      <c r="J6056" s="3">
        <v>43041</v>
      </c>
      <c r="K6056" s="8" t="str">
        <f>IF(Sales_Pipeline[[#This Row],[Close_Date]]="","",TEXT(Sales_Pipeline[[#This Row],[Close_Date]],"ddd"))</f>
        <v>Thu</v>
      </c>
      <c r="L6056" s="8" t="str">
        <f>IF(Sales_Pipeline[[#This Row],[Close_Date]]="","",TEXT(Sales_Pipeline[[#This Row],[Close_Date]],"mmm"))</f>
        <v>Nov</v>
      </c>
      <c r="M6056" s="8" t="str">
        <f>IF(Sales_Pipeline[[#This Row],[Close_Date]]="","","Q"&amp;ROUNDUP(MONTH(Sales_Pipeline[[#This Row],[Close_Date]])/3,0))</f>
        <v>Q4</v>
      </c>
      <c r="N6056" s="2" cm="1">
        <f t="array" ref="N6056">IFERROR(_xlfn.IFS(Sales_Pipeline[[#This Row],[Deal_Stage]]="Won",_xlfn.XLOOKUP(Sales_Pipeline[[#This Row],[Product]],Products!$A$2:$A$8,Products!$C$2:$C$8),Sales_Pipeline[[#This Row],[Deal_Stage]]="Lost",_xlfn.XLOOKUP(Sales_Pipeline[[#This Row],[Product]],Products!$A$2:$A$8,Products!$C$2:$C$8)),"")</f>
        <v>3393</v>
      </c>
      <c r="O6056" s="2">
        <v>3024</v>
      </c>
    </row>
    <row r="6057" spans="1:15" x14ac:dyDescent="0.3">
      <c r="A6057" t="s">
        <v>6203</v>
      </c>
      <c r="B6057" t="s">
        <v>45</v>
      </c>
      <c r="C6057" t="str">
        <f>_xlfn.XLOOKUP(Sales_Pipeline[[#This Row],[Sales_Agent]],Sales_Teams[Sales_Agent],Sales_Teams[Manager])</f>
        <v>Summer Sewald</v>
      </c>
      <c r="D6057" t="str">
        <f>_xlfn.XLOOKUP(Sales_Pipeline[[#This Row],[Manager]],Sales_Teams[Manager],Sales_Teams[Regional_Office])</f>
        <v>West</v>
      </c>
      <c r="E6057" t="s">
        <v>55</v>
      </c>
      <c r="F6057" t="s">
        <v>173</v>
      </c>
      <c r="G6057" t="str">
        <f>IFERROR(_xlfn.XLOOKUP(Sales_Pipeline[[#This Row],[Account]],Accounts!$A$2:$A$86,Accounts!$F$2:$F$86),"")</f>
        <v>United States</v>
      </c>
      <c r="H6057" t="s">
        <v>77</v>
      </c>
      <c r="I6057" s="3">
        <v>42966</v>
      </c>
      <c r="K6057" s="8" t="str">
        <f>IF(Sales_Pipeline[[#This Row],[Close_Date]]="","",TEXT(Sales_Pipeline[[#This Row],[Close_Date]],"ddd"))</f>
        <v/>
      </c>
      <c r="L6057" s="8" t="str">
        <f>IF(Sales_Pipeline[[#This Row],[Close_Date]]="","",TEXT(Sales_Pipeline[[#This Row],[Close_Date]],"mmm"))</f>
        <v/>
      </c>
      <c r="M6057" s="8" t="str">
        <f>IF(Sales_Pipeline[[#This Row],[Close_Date]]="","","Q"&amp;ROUNDUP(MONTH(Sales_Pipeline[[#This Row],[Close_Date]])/3,0))</f>
        <v/>
      </c>
      <c r="N6057" s="2" t="str" cm="1">
        <f t="array" ref="N6057">IFERROR(_xlfn.IFS(Sales_Pipeline[[#This Row],[Deal_Stage]]="Won",_xlfn.XLOOKUP(Sales_Pipeline[[#This Row],[Product]],Products!$A$2:$A$8,Products!$C$2:$C$8),Sales_Pipeline[[#This Row],[Deal_Stage]]="Lost",_xlfn.XLOOKUP(Sales_Pipeline[[#This Row],[Product]],Products!$A$2:$A$8,Products!$C$2:$C$8)),"")</f>
        <v/>
      </c>
      <c r="O6057" s="2">
        <v>0</v>
      </c>
    </row>
    <row r="6058" spans="1:15" x14ac:dyDescent="0.3">
      <c r="A6058" t="s">
        <v>6204</v>
      </c>
      <c r="B6058" t="s">
        <v>9</v>
      </c>
      <c r="C6058" t="str">
        <f>_xlfn.XLOOKUP(Sales_Pipeline[[#This Row],[Sales_Agent]],Sales_Teams[Sales_Agent],Sales_Teams[Manager])</f>
        <v>Dustin Brinkmann</v>
      </c>
      <c r="D6058" t="str">
        <f>_xlfn.XLOOKUP(Sales_Pipeline[[#This Row],[Manager]],Sales_Teams[Manager],Sales_Teams[Regional_Office])</f>
        <v>Central</v>
      </c>
      <c r="E6058" t="s">
        <v>76</v>
      </c>
      <c r="F6058" t="s">
        <v>155</v>
      </c>
      <c r="G6058" t="str">
        <f>IFERROR(_xlfn.XLOOKUP(Sales_Pipeline[[#This Row],[Account]],Accounts!$A$2:$A$86,Accounts!$F$2:$F$86),"")</f>
        <v>United States</v>
      </c>
      <c r="H6058" t="s">
        <v>82</v>
      </c>
      <c r="I6058" s="3">
        <v>42966</v>
      </c>
      <c r="J6058" s="3">
        <v>43059</v>
      </c>
      <c r="K6058" s="8" t="str">
        <f>IF(Sales_Pipeline[[#This Row],[Close_Date]]="","",TEXT(Sales_Pipeline[[#This Row],[Close_Date]],"ddd"))</f>
        <v>Mon</v>
      </c>
      <c r="L6058" s="8" t="str">
        <f>IF(Sales_Pipeline[[#This Row],[Close_Date]]="","",TEXT(Sales_Pipeline[[#This Row],[Close_Date]],"mmm"))</f>
        <v>Nov</v>
      </c>
      <c r="M6058" s="8" t="str">
        <f>IF(Sales_Pipeline[[#This Row],[Close_Date]]="","","Q"&amp;ROUNDUP(MONTH(Sales_Pipeline[[#This Row],[Close_Date]])/3,0))</f>
        <v>Q4</v>
      </c>
      <c r="N6058" s="2" cm="1">
        <f t="array" ref="N6058">IFERROR(_xlfn.IFS(Sales_Pipeline[[#This Row],[Deal_Stage]]="Won",_xlfn.XLOOKUP(Sales_Pipeline[[#This Row],[Product]],Products!$A$2:$A$8,Products!$C$2:$C$8),Sales_Pipeline[[#This Row],[Deal_Stage]]="Lost",_xlfn.XLOOKUP(Sales_Pipeline[[#This Row],[Product]],Products!$A$2:$A$8,Products!$C$2:$C$8)),"")</f>
        <v>3393</v>
      </c>
      <c r="O6058" s="2">
        <v>0</v>
      </c>
    </row>
    <row r="6059" spans="1:15" x14ac:dyDescent="0.3">
      <c r="A6059" t="s">
        <v>6205</v>
      </c>
      <c r="B6059" t="s">
        <v>21</v>
      </c>
      <c r="C6059" t="str">
        <f>_xlfn.XLOOKUP(Sales_Pipeline[[#This Row],[Sales_Agent]],Sales_Teams[Sales_Agent],Sales_Teams[Manager])</f>
        <v>Cara Losch</v>
      </c>
      <c r="D6059" t="str">
        <f>_xlfn.XLOOKUP(Sales_Pipeline[[#This Row],[Manager]],Sales_Teams[Manager],Sales_Teams[Regional_Office])</f>
        <v>East</v>
      </c>
      <c r="E6059" t="s">
        <v>61</v>
      </c>
      <c r="F6059" t="s">
        <v>96</v>
      </c>
      <c r="G6059" t="str">
        <f>IFERROR(_xlfn.XLOOKUP(Sales_Pipeline[[#This Row],[Account]],Accounts!$A$2:$A$86,Accounts!$F$2:$F$86),"")</f>
        <v>United States</v>
      </c>
      <c r="H6059" t="s">
        <v>82</v>
      </c>
      <c r="I6059" s="3">
        <v>42966</v>
      </c>
      <c r="J6059" s="3">
        <v>43050</v>
      </c>
      <c r="K6059" s="8" t="str">
        <f>IF(Sales_Pipeline[[#This Row],[Close_Date]]="","",TEXT(Sales_Pipeline[[#This Row],[Close_Date]],"ddd"))</f>
        <v>Sat</v>
      </c>
      <c r="L6059" s="8" t="str">
        <f>IF(Sales_Pipeline[[#This Row],[Close_Date]]="","",TEXT(Sales_Pipeline[[#This Row],[Close_Date]],"mmm"))</f>
        <v>Nov</v>
      </c>
      <c r="M6059" s="8" t="str">
        <f>IF(Sales_Pipeline[[#This Row],[Close_Date]]="","","Q"&amp;ROUNDUP(MONTH(Sales_Pipeline[[#This Row],[Close_Date]])/3,0))</f>
        <v>Q4</v>
      </c>
      <c r="N6059" s="2" cm="1">
        <f t="array" ref="N6059">IFERROR(_xlfn.IFS(Sales_Pipeline[[#This Row],[Deal_Stage]]="Won",_xlfn.XLOOKUP(Sales_Pipeline[[#This Row],[Product]],Products!$A$2:$A$8,Products!$C$2:$C$8),Sales_Pipeline[[#This Row],[Deal_Stage]]="Lost",_xlfn.XLOOKUP(Sales_Pipeline[[#This Row],[Product]],Products!$A$2:$A$8,Products!$C$2:$C$8)),"")</f>
        <v>55</v>
      </c>
      <c r="O6059" s="2">
        <v>0</v>
      </c>
    </row>
    <row r="6060" spans="1:15" x14ac:dyDescent="0.3">
      <c r="A6060" t="s">
        <v>6206</v>
      </c>
      <c r="B6060" t="s">
        <v>32</v>
      </c>
      <c r="C6060" t="str">
        <f>_xlfn.XLOOKUP(Sales_Pipeline[[#This Row],[Sales_Agent]],Sales_Teams[Sales_Agent],Sales_Teams[Manager])</f>
        <v>Celia Rouche</v>
      </c>
      <c r="D6060" t="str">
        <f>_xlfn.XLOOKUP(Sales_Pipeline[[#This Row],[Manager]],Sales_Teams[Manager],Sales_Teams[Regional_Office])</f>
        <v>West</v>
      </c>
      <c r="E6060" t="s">
        <v>8953</v>
      </c>
      <c r="F6060" t="s">
        <v>240</v>
      </c>
      <c r="G6060" t="str">
        <f>IFERROR(_xlfn.XLOOKUP(Sales_Pipeline[[#This Row],[Account]],Accounts!$A$2:$A$86,Accounts!$F$2:$F$86),"")</f>
        <v>United States</v>
      </c>
      <c r="H6060" t="s">
        <v>57</v>
      </c>
      <c r="I6060" s="3">
        <v>42966</v>
      </c>
      <c r="J6060" s="3">
        <v>43066</v>
      </c>
      <c r="K6060" s="8" t="str">
        <f>IF(Sales_Pipeline[[#This Row],[Close_Date]]="","",TEXT(Sales_Pipeline[[#This Row],[Close_Date]],"ddd"))</f>
        <v>Mon</v>
      </c>
      <c r="L6060" s="8" t="str">
        <f>IF(Sales_Pipeline[[#This Row],[Close_Date]]="","",TEXT(Sales_Pipeline[[#This Row],[Close_Date]],"mmm"))</f>
        <v>Nov</v>
      </c>
      <c r="M6060" s="8" t="str">
        <f>IF(Sales_Pipeline[[#This Row],[Close_Date]]="","","Q"&amp;ROUNDUP(MONTH(Sales_Pipeline[[#This Row],[Close_Date]])/3,0))</f>
        <v>Q4</v>
      </c>
      <c r="N6060" s="2" cm="1">
        <f t="array" ref="N6060">IFERROR(_xlfn.IFS(Sales_Pipeline[[#This Row],[Deal_Stage]]="Won",_xlfn.XLOOKUP(Sales_Pipeline[[#This Row],[Product]],Products!$A$2:$A$8,Products!$C$2:$C$8),Sales_Pipeline[[#This Row],[Deal_Stage]]="Lost",_xlfn.XLOOKUP(Sales_Pipeline[[#This Row],[Product]],Products!$A$2:$A$8,Products!$C$2:$C$8)),"")</f>
        <v>4821</v>
      </c>
      <c r="O6060" s="2">
        <v>5058</v>
      </c>
    </row>
    <row r="6061" spans="1:15" x14ac:dyDescent="0.3">
      <c r="A6061" t="s">
        <v>6207</v>
      </c>
      <c r="B6061" t="s">
        <v>44</v>
      </c>
      <c r="C6061" t="str">
        <f>_xlfn.XLOOKUP(Sales_Pipeline[[#This Row],[Sales_Agent]],Sales_Teams[Sales_Agent],Sales_Teams[Manager])</f>
        <v>Summer Sewald</v>
      </c>
      <c r="D6061" t="str">
        <f>_xlfn.XLOOKUP(Sales_Pipeline[[#This Row],[Manager]],Sales_Teams[Manager],Sales_Teams[Regional_Office])</f>
        <v>West</v>
      </c>
      <c r="E6061" t="s">
        <v>63</v>
      </c>
      <c r="F6061" t="s">
        <v>72</v>
      </c>
      <c r="G6061" t="str">
        <f>IFERROR(_xlfn.XLOOKUP(Sales_Pipeline[[#This Row],[Account]],Accounts!$A$2:$A$86,Accounts!$F$2:$F$86),"")</f>
        <v>United States</v>
      </c>
      <c r="H6061" t="s">
        <v>82</v>
      </c>
      <c r="I6061" s="3">
        <v>42966</v>
      </c>
      <c r="J6061" s="3">
        <v>43064</v>
      </c>
      <c r="K6061" s="8" t="str">
        <f>IF(Sales_Pipeline[[#This Row],[Close_Date]]="","",TEXT(Sales_Pipeline[[#This Row],[Close_Date]],"ddd"))</f>
        <v>Sat</v>
      </c>
      <c r="L6061" s="8" t="str">
        <f>IF(Sales_Pipeline[[#This Row],[Close_Date]]="","",TEXT(Sales_Pipeline[[#This Row],[Close_Date]],"mmm"))</f>
        <v>Nov</v>
      </c>
      <c r="M6061" s="8" t="str">
        <f>IF(Sales_Pipeline[[#This Row],[Close_Date]]="","","Q"&amp;ROUNDUP(MONTH(Sales_Pipeline[[#This Row],[Close_Date]])/3,0))</f>
        <v>Q4</v>
      </c>
      <c r="N6061" s="2" cm="1">
        <f t="array" ref="N6061">IFERROR(_xlfn.IFS(Sales_Pipeline[[#This Row],[Deal_Stage]]="Won",_xlfn.XLOOKUP(Sales_Pipeline[[#This Row],[Product]],Products!$A$2:$A$8,Products!$C$2:$C$8),Sales_Pipeline[[#This Row],[Deal_Stage]]="Lost",_xlfn.XLOOKUP(Sales_Pipeline[[#This Row],[Product]],Products!$A$2:$A$8,Products!$C$2:$C$8)),"")</f>
        <v>550</v>
      </c>
      <c r="O6061" s="2">
        <v>0</v>
      </c>
    </row>
    <row r="6062" spans="1:15" x14ac:dyDescent="0.3">
      <c r="A6062" t="s">
        <v>6208</v>
      </c>
      <c r="B6062" t="s">
        <v>30</v>
      </c>
      <c r="C6062" t="str">
        <f>_xlfn.XLOOKUP(Sales_Pipeline[[#This Row],[Sales_Agent]],Sales_Teams[Sales_Agent],Sales_Teams[Manager])</f>
        <v>Rocco Neubert</v>
      </c>
      <c r="D6062" t="str">
        <f>_xlfn.XLOOKUP(Sales_Pipeline[[#This Row],[Manager]],Sales_Teams[Manager],Sales_Teams[Regional_Office])</f>
        <v>East</v>
      </c>
      <c r="E6062" t="s">
        <v>8953</v>
      </c>
      <c r="F6062" t="s">
        <v>194</v>
      </c>
      <c r="G6062" t="str">
        <f>IFERROR(_xlfn.XLOOKUP(Sales_Pipeline[[#This Row],[Account]],Accounts!$A$2:$A$86,Accounts!$F$2:$F$86),"")</f>
        <v>United States</v>
      </c>
      <c r="H6062" t="s">
        <v>82</v>
      </c>
      <c r="I6062" s="3">
        <v>42967</v>
      </c>
      <c r="J6062" s="3">
        <v>42980</v>
      </c>
      <c r="K6062" s="8" t="str">
        <f>IF(Sales_Pipeline[[#This Row],[Close_Date]]="","",TEXT(Sales_Pipeline[[#This Row],[Close_Date]],"ddd"))</f>
        <v>Sat</v>
      </c>
      <c r="L6062" s="8" t="str">
        <f>IF(Sales_Pipeline[[#This Row],[Close_Date]]="","",TEXT(Sales_Pipeline[[#This Row],[Close_Date]],"mmm"))</f>
        <v>Sep</v>
      </c>
      <c r="M6062" s="8" t="str">
        <f>IF(Sales_Pipeline[[#This Row],[Close_Date]]="","","Q"&amp;ROUNDUP(MONTH(Sales_Pipeline[[#This Row],[Close_Date]])/3,0))</f>
        <v>Q3</v>
      </c>
      <c r="N6062" s="2" cm="1">
        <f t="array" ref="N6062">IFERROR(_xlfn.IFS(Sales_Pipeline[[#This Row],[Deal_Stage]]="Won",_xlfn.XLOOKUP(Sales_Pipeline[[#This Row],[Product]],Products!$A$2:$A$8,Products!$C$2:$C$8),Sales_Pipeline[[#This Row],[Deal_Stage]]="Lost",_xlfn.XLOOKUP(Sales_Pipeline[[#This Row],[Product]],Products!$A$2:$A$8,Products!$C$2:$C$8)),"")</f>
        <v>4821</v>
      </c>
      <c r="O6062" s="2">
        <v>0</v>
      </c>
    </row>
    <row r="6063" spans="1:15" x14ac:dyDescent="0.3">
      <c r="A6063" t="s">
        <v>6209</v>
      </c>
      <c r="B6063" t="s">
        <v>27</v>
      </c>
      <c r="C6063" t="str">
        <f>_xlfn.XLOOKUP(Sales_Pipeline[[#This Row],[Sales_Agent]],Sales_Teams[Sales_Agent],Sales_Teams[Manager])</f>
        <v>Rocco Neubert</v>
      </c>
      <c r="D6063" t="str">
        <f>_xlfn.XLOOKUP(Sales_Pipeline[[#This Row],[Manager]],Sales_Teams[Manager],Sales_Teams[Regional_Office])</f>
        <v>East</v>
      </c>
      <c r="E6063" t="s">
        <v>63</v>
      </c>
      <c r="F6063" t="s">
        <v>760</v>
      </c>
      <c r="G6063" t="str">
        <f>IFERROR(_xlfn.XLOOKUP(Sales_Pipeline[[#This Row],[Account]],Accounts!$A$2:$A$86,Accounts!$F$2:$F$86),"")</f>
        <v>United States</v>
      </c>
      <c r="H6063" t="s">
        <v>57</v>
      </c>
      <c r="I6063" s="3">
        <v>42967</v>
      </c>
      <c r="J6063" s="3">
        <v>42989</v>
      </c>
      <c r="K6063" s="8" t="str">
        <f>IF(Sales_Pipeline[[#This Row],[Close_Date]]="","",TEXT(Sales_Pipeline[[#This Row],[Close_Date]],"ddd"))</f>
        <v>Mon</v>
      </c>
      <c r="L6063" s="8" t="str">
        <f>IF(Sales_Pipeline[[#This Row],[Close_Date]]="","",TEXT(Sales_Pipeline[[#This Row],[Close_Date]],"mmm"))</f>
        <v>Sep</v>
      </c>
      <c r="M6063" s="8" t="str">
        <f>IF(Sales_Pipeline[[#This Row],[Close_Date]]="","","Q"&amp;ROUNDUP(MONTH(Sales_Pipeline[[#This Row],[Close_Date]])/3,0))</f>
        <v>Q3</v>
      </c>
      <c r="N6063" s="2" cm="1">
        <f t="array" ref="N6063">IFERROR(_xlfn.IFS(Sales_Pipeline[[#This Row],[Deal_Stage]]="Won",_xlfn.XLOOKUP(Sales_Pipeline[[#This Row],[Product]],Products!$A$2:$A$8,Products!$C$2:$C$8),Sales_Pipeline[[#This Row],[Deal_Stage]]="Lost",_xlfn.XLOOKUP(Sales_Pipeline[[#This Row],[Product]],Products!$A$2:$A$8,Products!$C$2:$C$8)),"")</f>
        <v>550</v>
      </c>
      <c r="O6063" s="2">
        <v>566</v>
      </c>
    </row>
    <row r="6064" spans="1:15" x14ac:dyDescent="0.3">
      <c r="A6064" t="s">
        <v>6210</v>
      </c>
      <c r="B6064" t="s">
        <v>27</v>
      </c>
      <c r="C6064" t="str">
        <f>_xlfn.XLOOKUP(Sales_Pipeline[[#This Row],[Sales_Agent]],Sales_Teams[Sales_Agent],Sales_Teams[Manager])</f>
        <v>Rocco Neubert</v>
      </c>
      <c r="D6064" t="str">
        <f>_xlfn.XLOOKUP(Sales_Pipeline[[#This Row],[Manager]],Sales_Teams[Manager],Sales_Teams[Regional_Office])</f>
        <v>East</v>
      </c>
      <c r="E6064" t="s">
        <v>63</v>
      </c>
      <c r="F6064" t="s">
        <v>225</v>
      </c>
      <c r="G6064" t="str">
        <f>IFERROR(_xlfn.XLOOKUP(Sales_Pipeline[[#This Row],[Account]],Accounts!$A$2:$A$86,Accounts!$F$2:$F$86),"")</f>
        <v>United States</v>
      </c>
      <c r="H6064" t="s">
        <v>57</v>
      </c>
      <c r="I6064" s="3">
        <v>42967</v>
      </c>
      <c r="J6064" s="3">
        <v>43041</v>
      </c>
      <c r="K6064" s="8" t="str">
        <f>IF(Sales_Pipeline[[#This Row],[Close_Date]]="","",TEXT(Sales_Pipeline[[#This Row],[Close_Date]],"ddd"))</f>
        <v>Thu</v>
      </c>
      <c r="L6064" s="8" t="str">
        <f>IF(Sales_Pipeline[[#This Row],[Close_Date]]="","",TEXT(Sales_Pipeline[[#This Row],[Close_Date]],"mmm"))</f>
        <v>Nov</v>
      </c>
      <c r="M6064" s="8" t="str">
        <f>IF(Sales_Pipeline[[#This Row],[Close_Date]]="","","Q"&amp;ROUNDUP(MONTH(Sales_Pipeline[[#This Row],[Close_Date]])/3,0))</f>
        <v>Q4</v>
      </c>
      <c r="N6064" s="2" cm="1">
        <f t="array" ref="N6064">IFERROR(_xlfn.IFS(Sales_Pipeline[[#This Row],[Deal_Stage]]="Won",_xlfn.XLOOKUP(Sales_Pipeline[[#This Row],[Product]],Products!$A$2:$A$8,Products!$C$2:$C$8),Sales_Pipeline[[#This Row],[Deal_Stage]]="Lost",_xlfn.XLOOKUP(Sales_Pipeline[[#This Row],[Product]],Products!$A$2:$A$8,Products!$C$2:$C$8)),"")</f>
        <v>550</v>
      </c>
      <c r="O6064" s="2">
        <v>578</v>
      </c>
    </row>
    <row r="6065" spans="1:15" x14ac:dyDescent="0.3">
      <c r="A6065" t="s">
        <v>6211</v>
      </c>
      <c r="B6065" t="s">
        <v>15</v>
      </c>
      <c r="C6065" t="str">
        <f>_xlfn.XLOOKUP(Sales_Pipeline[[#This Row],[Sales_Agent]],Sales_Teams[Sales_Agent],Sales_Teams[Manager])</f>
        <v>Melvin Marxen</v>
      </c>
      <c r="D6065" t="str">
        <f>_xlfn.XLOOKUP(Sales_Pipeline[[#This Row],[Manager]],Sales_Teams[Manager],Sales_Teams[Regional_Office])</f>
        <v>Central</v>
      </c>
      <c r="E6065" t="s">
        <v>63</v>
      </c>
      <c r="F6065" t="s">
        <v>187</v>
      </c>
      <c r="G6065" t="str">
        <f>IFERROR(_xlfn.XLOOKUP(Sales_Pipeline[[#This Row],[Account]],Accounts!$A$2:$A$86,Accounts!$F$2:$F$86),"")</f>
        <v>United States</v>
      </c>
      <c r="H6065" t="s">
        <v>57</v>
      </c>
      <c r="I6065" s="3">
        <v>42967</v>
      </c>
      <c r="J6065" s="3">
        <v>42977</v>
      </c>
      <c r="K6065" s="8" t="str">
        <f>IF(Sales_Pipeline[[#This Row],[Close_Date]]="","",TEXT(Sales_Pipeline[[#This Row],[Close_Date]],"ddd"))</f>
        <v>Wed</v>
      </c>
      <c r="L6065" s="8" t="str">
        <f>IF(Sales_Pipeline[[#This Row],[Close_Date]]="","",TEXT(Sales_Pipeline[[#This Row],[Close_Date]],"mmm"))</f>
        <v>Aug</v>
      </c>
      <c r="M6065" s="8" t="str">
        <f>IF(Sales_Pipeline[[#This Row],[Close_Date]]="","","Q"&amp;ROUNDUP(MONTH(Sales_Pipeline[[#This Row],[Close_Date]])/3,0))</f>
        <v>Q3</v>
      </c>
      <c r="N6065" s="2" cm="1">
        <f t="array" ref="N6065">IFERROR(_xlfn.IFS(Sales_Pipeline[[#This Row],[Deal_Stage]]="Won",_xlfn.XLOOKUP(Sales_Pipeline[[#This Row],[Product]],Products!$A$2:$A$8,Products!$C$2:$C$8),Sales_Pipeline[[#This Row],[Deal_Stage]]="Lost",_xlfn.XLOOKUP(Sales_Pipeline[[#This Row],[Product]],Products!$A$2:$A$8,Products!$C$2:$C$8)),"")</f>
        <v>550</v>
      </c>
      <c r="O6065" s="2">
        <v>620</v>
      </c>
    </row>
    <row r="6066" spans="1:15" x14ac:dyDescent="0.3">
      <c r="A6066" t="s">
        <v>6212</v>
      </c>
      <c r="B6066" t="s">
        <v>15</v>
      </c>
      <c r="C6066" t="str">
        <f>_xlfn.XLOOKUP(Sales_Pipeline[[#This Row],[Sales_Agent]],Sales_Teams[Sales_Agent],Sales_Teams[Manager])</f>
        <v>Melvin Marxen</v>
      </c>
      <c r="D6066" t="str">
        <f>_xlfn.XLOOKUP(Sales_Pipeline[[#This Row],[Manager]],Sales_Teams[Manager],Sales_Teams[Regional_Office])</f>
        <v>Central</v>
      </c>
      <c r="E6066" t="s">
        <v>8953</v>
      </c>
      <c r="F6066" t="s">
        <v>150</v>
      </c>
      <c r="G6066" t="str">
        <f>IFERROR(_xlfn.XLOOKUP(Sales_Pipeline[[#This Row],[Account]],Accounts!$A$2:$A$86,Accounts!$F$2:$F$86),"")</f>
        <v>United States</v>
      </c>
      <c r="H6066" t="s">
        <v>57</v>
      </c>
      <c r="I6066" s="3">
        <v>42967</v>
      </c>
      <c r="J6066" s="3">
        <v>42981</v>
      </c>
      <c r="K6066" s="8" t="str">
        <f>IF(Sales_Pipeline[[#This Row],[Close_Date]]="","",TEXT(Sales_Pipeline[[#This Row],[Close_Date]],"ddd"))</f>
        <v>Sun</v>
      </c>
      <c r="L6066" s="8" t="str">
        <f>IF(Sales_Pipeline[[#This Row],[Close_Date]]="","",TEXT(Sales_Pipeline[[#This Row],[Close_Date]],"mmm"))</f>
        <v>Sep</v>
      </c>
      <c r="M6066" s="8" t="str">
        <f>IF(Sales_Pipeline[[#This Row],[Close_Date]]="","","Q"&amp;ROUNDUP(MONTH(Sales_Pipeline[[#This Row],[Close_Date]])/3,0))</f>
        <v>Q3</v>
      </c>
      <c r="N6066" s="2" cm="1">
        <f t="array" ref="N6066">IFERROR(_xlfn.IFS(Sales_Pipeline[[#This Row],[Deal_Stage]]="Won",_xlfn.XLOOKUP(Sales_Pipeline[[#This Row],[Product]],Products!$A$2:$A$8,Products!$C$2:$C$8),Sales_Pipeline[[#This Row],[Deal_Stage]]="Lost",_xlfn.XLOOKUP(Sales_Pipeline[[#This Row],[Product]],Products!$A$2:$A$8,Products!$C$2:$C$8)),"")</f>
        <v>4821</v>
      </c>
      <c r="O6066" s="2">
        <v>4310</v>
      </c>
    </row>
    <row r="6067" spans="1:15" x14ac:dyDescent="0.3">
      <c r="A6067" t="s">
        <v>6213</v>
      </c>
      <c r="B6067" t="s">
        <v>36</v>
      </c>
      <c r="C6067" t="str">
        <f>_xlfn.XLOOKUP(Sales_Pipeline[[#This Row],[Sales_Agent]],Sales_Teams[Sales_Agent],Sales_Teams[Manager])</f>
        <v>Celia Rouche</v>
      </c>
      <c r="D6067" t="str">
        <f>_xlfn.XLOOKUP(Sales_Pipeline[[#This Row],[Manager]],Sales_Teams[Manager],Sales_Teams[Regional_Office])</f>
        <v>West</v>
      </c>
      <c r="E6067" t="s">
        <v>76</v>
      </c>
      <c r="F6067" t="s">
        <v>92</v>
      </c>
      <c r="G6067" t="str">
        <f>IFERROR(_xlfn.XLOOKUP(Sales_Pipeline[[#This Row],[Account]],Accounts!$A$2:$A$86,Accounts!$F$2:$F$86),"")</f>
        <v>United States</v>
      </c>
      <c r="H6067" t="s">
        <v>57</v>
      </c>
      <c r="I6067" s="3">
        <v>42967</v>
      </c>
      <c r="J6067" s="3">
        <v>42968</v>
      </c>
      <c r="K6067" s="8" t="str">
        <f>IF(Sales_Pipeline[[#This Row],[Close_Date]]="","",TEXT(Sales_Pipeline[[#This Row],[Close_Date]],"ddd"))</f>
        <v>Mon</v>
      </c>
      <c r="L6067" s="8" t="str">
        <f>IF(Sales_Pipeline[[#This Row],[Close_Date]]="","",TEXT(Sales_Pipeline[[#This Row],[Close_Date]],"mmm"))</f>
        <v>Aug</v>
      </c>
      <c r="M6067" s="8" t="str">
        <f>IF(Sales_Pipeline[[#This Row],[Close_Date]]="","","Q"&amp;ROUNDUP(MONTH(Sales_Pipeline[[#This Row],[Close_Date]])/3,0))</f>
        <v>Q3</v>
      </c>
      <c r="N6067" s="2" cm="1">
        <f t="array" ref="N6067">IFERROR(_xlfn.IFS(Sales_Pipeline[[#This Row],[Deal_Stage]]="Won",_xlfn.XLOOKUP(Sales_Pipeline[[#This Row],[Product]],Products!$A$2:$A$8,Products!$C$2:$C$8),Sales_Pipeline[[#This Row],[Deal_Stage]]="Lost",_xlfn.XLOOKUP(Sales_Pipeline[[#This Row],[Product]],Products!$A$2:$A$8,Products!$C$2:$C$8)),"")</f>
        <v>3393</v>
      </c>
      <c r="O6067" s="2">
        <v>3448</v>
      </c>
    </row>
    <row r="6068" spans="1:15" x14ac:dyDescent="0.3">
      <c r="A6068" t="s">
        <v>6214</v>
      </c>
      <c r="B6068" t="s">
        <v>40</v>
      </c>
      <c r="C6068" t="str">
        <f>_xlfn.XLOOKUP(Sales_Pipeline[[#This Row],[Sales_Agent]],Sales_Teams[Sales_Agent],Sales_Teams[Manager])</f>
        <v>Summer Sewald</v>
      </c>
      <c r="D6068" t="str">
        <f>_xlfn.XLOOKUP(Sales_Pipeline[[#This Row],[Manager]],Sales_Teams[Manager],Sales_Teams[Regional_Office])</f>
        <v>West</v>
      </c>
      <c r="E6068" t="s">
        <v>63</v>
      </c>
      <c r="F6068" t="s">
        <v>66</v>
      </c>
      <c r="G6068" t="str">
        <f>IFERROR(_xlfn.XLOOKUP(Sales_Pipeline[[#This Row],[Account]],Accounts!$A$2:$A$86,Accounts!$F$2:$F$86),"")</f>
        <v>United States</v>
      </c>
      <c r="H6068" t="s">
        <v>82</v>
      </c>
      <c r="I6068" s="3">
        <v>42967</v>
      </c>
      <c r="J6068" s="3">
        <v>43067</v>
      </c>
      <c r="K6068" s="8" t="str">
        <f>IF(Sales_Pipeline[[#This Row],[Close_Date]]="","",TEXT(Sales_Pipeline[[#This Row],[Close_Date]],"ddd"))</f>
        <v>Tue</v>
      </c>
      <c r="L6068" s="8" t="str">
        <f>IF(Sales_Pipeline[[#This Row],[Close_Date]]="","",TEXT(Sales_Pipeline[[#This Row],[Close_Date]],"mmm"))</f>
        <v>Nov</v>
      </c>
      <c r="M6068" s="8" t="str">
        <f>IF(Sales_Pipeline[[#This Row],[Close_Date]]="","","Q"&amp;ROUNDUP(MONTH(Sales_Pipeline[[#This Row],[Close_Date]])/3,0))</f>
        <v>Q4</v>
      </c>
      <c r="N6068" s="2" cm="1">
        <f t="array" ref="N6068">IFERROR(_xlfn.IFS(Sales_Pipeline[[#This Row],[Deal_Stage]]="Won",_xlfn.XLOOKUP(Sales_Pipeline[[#This Row],[Product]],Products!$A$2:$A$8,Products!$C$2:$C$8),Sales_Pipeline[[#This Row],[Deal_Stage]]="Lost",_xlfn.XLOOKUP(Sales_Pipeline[[#This Row],[Product]],Products!$A$2:$A$8,Products!$C$2:$C$8)),"")</f>
        <v>550</v>
      </c>
      <c r="O6068" s="2">
        <v>0</v>
      </c>
    </row>
    <row r="6069" spans="1:15" x14ac:dyDescent="0.3">
      <c r="A6069" t="s">
        <v>6215</v>
      </c>
      <c r="B6069" t="s">
        <v>43</v>
      </c>
      <c r="C6069" t="str">
        <f>_xlfn.XLOOKUP(Sales_Pipeline[[#This Row],[Sales_Agent]],Sales_Teams[Sales_Agent],Sales_Teams[Manager])</f>
        <v>Summer Sewald</v>
      </c>
      <c r="D6069" t="str">
        <f>_xlfn.XLOOKUP(Sales_Pipeline[[#This Row],[Manager]],Sales_Teams[Manager],Sales_Teams[Regional_Office])</f>
        <v>West</v>
      </c>
      <c r="E6069" t="s">
        <v>76</v>
      </c>
      <c r="F6069" t="s">
        <v>120</v>
      </c>
      <c r="G6069" t="str">
        <f>IFERROR(_xlfn.XLOOKUP(Sales_Pipeline[[#This Row],[Account]],Accounts!$A$2:$A$86,Accounts!$F$2:$F$86),"")</f>
        <v>United States</v>
      </c>
      <c r="H6069" t="s">
        <v>57</v>
      </c>
      <c r="I6069" s="3">
        <v>42967</v>
      </c>
      <c r="J6069" s="3">
        <v>43058</v>
      </c>
      <c r="K6069" s="8" t="str">
        <f>IF(Sales_Pipeline[[#This Row],[Close_Date]]="","",TEXT(Sales_Pipeline[[#This Row],[Close_Date]],"ddd"))</f>
        <v>Sun</v>
      </c>
      <c r="L6069" s="8" t="str">
        <f>IF(Sales_Pipeline[[#This Row],[Close_Date]]="","",TEXT(Sales_Pipeline[[#This Row],[Close_Date]],"mmm"))</f>
        <v>Nov</v>
      </c>
      <c r="M6069" s="8" t="str">
        <f>IF(Sales_Pipeline[[#This Row],[Close_Date]]="","","Q"&amp;ROUNDUP(MONTH(Sales_Pipeline[[#This Row],[Close_Date]])/3,0))</f>
        <v>Q4</v>
      </c>
      <c r="N6069" s="2" cm="1">
        <f t="array" ref="N6069">IFERROR(_xlfn.IFS(Sales_Pipeline[[#This Row],[Deal_Stage]]="Won",_xlfn.XLOOKUP(Sales_Pipeline[[#This Row],[Product]],Products!$A$2:$A$8,Products!$C$2:$C$8),Sales_Pipeline[[#This Row],[Deal_Stage]]="Lost",_xlfn.XLOOKUP(Sales_Pipeline[[#This Row],[Product]],Products!$A$2:$A$8,Products!$C$2:$C$8)),"")</f>
        <v>3393</v>
      </c>
      <c r="O6069" s="2">
        <v>3517</v>
      </c>
    </row>
    <row r="6070" spans="1:15" x14ac:dyDescent="0.3">
      <c r="A6070" t="s">
        <v>6216</v>
      </c>
      <c r="B6070" t="s">
        <v>42</v>
      </c>
      <c r="C6070" t="str">
        <f>_xlfn.XLOOKUP(Sales_Pipeline[[#This Row],[Sales_Agent]],Sales_Teams[Sales_Agent],Sales_Teams[Manager])</f>
        <v>Summer Sewald</v>
      </c>
      <c r="D6070" t="str">
        <f>_xlfn.XLOOKUP(Sales_Pipeline[[#This Row],[Manager]],Sales_Teams[Manager],Sales_Teams[Regional_Office])</f>
        <v>West</v>
      </c>
      <c r="E6070" t="s">
        <v>63</v>
      </c>
      <c r="G6070" t="str">
        <f>IFERROR(_xlfn.XLOOKUP(Sales_Pipeline[[#This Row],[Account]],Accounts!$A$2:$A$86,Accounts!$F$2:$F$86),"")</f>
        <v/>
      </c>
      <c r="H6070" t="s">
        <v>77</v>
      </c>
      <c r="I6070" s="3">
        <v>42967</v>
      </c>
      <c r="K6070" s="8" t="str">
        <f>IF(Sales_Pipeline[[#This Row],[Close_Date]]="","",TEXT(Sales_Pipeline[[#This Row],[Close_Date]],"ddd"))</f>
        <v/>
      </c>
      <c r="L6070" s="8" t="str">
        <f>IF(Sales_Pipeline[[#This Row],[Close_Date]]="","",TEXT(Sales_Pipeline[[#This Row],[Close_Date]],"mmm"))</f>
        <v/>
      </c>
      <c r="M6070" s="8" t="str">
        <f>IF(Sales_Pipeline[[#This Row],[Close_Date]]="","","Q"&amp;ROUNDUP(MONTH(Sales_Pipeline[[#This Row],[Close_Date]])/3,0))</f>
        <v/>
      </c>
      <c r="N6070" s="2" t="str" cm="1">
        <f t="array" ref="N6070">IFERROR(_xlfn.IFS(Sales_Pipeline[[#This Row],[Deal_Stage]]="Won",_xlfn.XLOOKUP(Sales_Pipeline[[#This Row],[Product]],Products!$A$2:$A$8,Products!$C$2:$C$8),Sales_Pipeline[[#This Row],[Deal_Stage]]="Lost",_xlfn.XLOOKUP(Sales_Pipeline[[#This Row],[Product]],Products!$A$2:$A$8,Products!$C$2:$C$8)),"")</f>
        <v/>
      </c>
      <c r="O6070" s="2">
        <v>0</v>
      </c>
    </row>
    <row r="6071" spans="1:15" x14ac:dyDescent="0.3">
      <c r="A6071" t="s">
        <v>6217</v>
      </c>
      <c r="B6071" t="s">
        <v>42</v>
      </c>
      <c r="C6071" t="str">
        <f>_xlfn.XLOOKUP(Sales_Pipeline[[#This Row],[Sales_Agent]],Sales_Teams[Sales_Agent],Sales_Teams[Manager])</f>
        <v>Summer Sewald</v>
      </c>
      <c r="D6071" t="str">
        <f>_xlfn.XLOOKUP(Sales_Pipeline[[#This Row],[Manager]],Sales_Teams[Manager],Sales_Teams[Regional_Office])</f>
        <v>West</v>
      </c>
      <c r="E6071" t="s">
        <v>55</v>
      </c>
      <c r="F6071" t="s">
        <v>114</v>
      </c>
      <c r="G6071" t="str">
        <f>IFERROR(_xlfn.XLOOKUP(Sales_Pipeline[[#This Row],[Account]],Accounts!$A$2:$A$86,Accounts!$F$2:$F$86),"")</f>
        <v>United States</v>
      </c>
      <c r="H6071" t="s">
        <v>77</v>
      </c>
      <c r="I6071" s="3">
        <v>42967</v>
      </c>
      <c r="K6071" s="8" t="str">
        <f>IF(Sales_Pipeline[[#This Row],[Close_Date]]="","",TEXT(Sales_Pipeline[[#This Row],[Close_Date]],"ddd"))</f>
        <v/>
      </c>
      <c r="L6071" s="8" t="str">
        <f>IF(Sales_Pipeline[[#This Row],[Close_Date]]="","",TEXT(Sales_Pipeline[[#This Row],[Close_Date]],"mmm"))</f>
        <v/>
      </c>
      <c r="M6071" s="8" t="str">
        <f>IF(Sales_Pipeline[[#This Row],[Close_Date]]="","","Q"&amp;ROUNDUP(MONTH(Sales_Pipeline[[#This Row],[Close_Date]])/3,0))</f>
        <v/>
      </c>
      <c r="N6071" s="2" t="str" cm="1">
        <f t="array" ref="N6071">IFERROR(_xlfn.IFS(Sales_Pipeline[[#This Row],[Deal_Stage]]="Won",_xlfn.XLOOKUP(Sales_Pipeline[[#This Row],[Product]],Products!$A$2:$A$8,Products!$C$2:$C$8),Sales_Pipeline[[#This Row],[Deal_Stage]]="Lost",_xlfn.XLOOKUP(Sales_Pipeline[[#This Row],[Product]],Products!$A$2:$A$8,Products!$C$2:$C$8)),"")</f>
        <v/>
      </c>
      <c r="O6071" s="2">
        <v>0</v>
      </c>
    </row>
    <row r="6072" spans="1:15" x14ac:dyDescent="0.3">
      <c r="A6072" t="s">
        <v>6218</v>
      </c>
      <c r="B6072" t="s">
        <v>45</v>
      </c>
      <c r="C6072" t="str">
        <f>_xlfn.XLOOKUP(Sales_Pipeline[[#This Row],[Sales_Agent]],Sales_Teams[Sales_Agent],Sales_Teams[Manager])</f>
        <v>Summer Sewald</v>
      </c>
      <c r="D6072" t="str">
        <f>_xlfn.XLOOKUP(Sales_Pipeline[[#This Row],[Manager]],Sales_Teams[Manager],Sales_Teams[Regional_Office])</f>
        <v>West</v>
      </c>
      <c r="E6072" t="s">
        <v>8953</v>
      </c>
      <c r="G6072" t="str">
        <f>IFERROR(_xlfn.XLOOKUP(Sales_Pipeline[[#This Row],[Account]],Accounts!$A$2:$A$86,Accounts!$F$2:$F$86),"")</f>
        <v/>
      </c>
      <c r="H6072" t="s">
        <v>77</v>
      </c>
      <c r="I6072" s="3">
        <v>42967</v>
      </c>
      <c r="K6072" s="8" t="str">
        <f>IF(Sales_Pipeline[[#This Row],[Close_Date]]="","",TEXT(Sales_Pipeline[[#This Row],[Close_Date]],"ddd"))</f>
        <v/>
      </c>
      <c r="L6072" s="8" t="str">
        <f>IF(Sales_Pipeline[[#This Row],[Close_Date]]="","",TEXT(Sales_Pipeline[[#This Row],[Close_Date]],"mmm"))</f>
        <v/>
      </c>
      <c r="M6072" s="8" t="str">
        <f>IF(Sales_Pipeline[[#This Row],[Close_Date]]="","","Q"&amp;ROUNDUP(MONTH(Sales_Pipeline[[#This Row],[Close_Date]])/3,0))</f>
        <v/>
      </c>
      <c r="N6072" s="2" t="str" cm="1">
        <f t="array" ref="N6072">IFERROR(_xlfn.IFS(Sales_Pipeline[[#This Row],[Deal_Stage]]="Won",_xlfn.XLOOKUP(Sales_Pipeline[[#This Row],[Product]],Products!$A$2:$A$8,Products!$C$2:$C$8),Sales_Pipeline[[#This Row],[Deal_Stage]]="Lost",_xlfn.XLOOKUP(Sales_Pipeline[[#This Row],[Product]],Products!$A$2:$A$8,Products!$C$2:$C$8)),"")</f>
        <v/>
      </c>
      <c r="O6072" s="2">
        <v>0</v>
      </c>
    </row>
    <row r="6073" spans="1:15" x14ac:dyDescent="0.3">
      <c r="A6073" t="s">
        <v>6219</v>
      </c>
      <c r="B6073" t="s">
        <v>45</v>
      </c>
      <c r="C6073" t="str">
        <f>_xlfn.XLOOKUP(Sales_Pipeline[[#This Row],[Sales_Agent]],Sales_Teams[Sales_Agent],Sales_Teams[Manager])</f>
        <v>Summer Sewald</v>
      </c>
      <c r="D6073" t="str">
        <f>_xlfn.XLOOKUP(Sales_Pipeline[[#This Row],[Manager]],Sales_Teams[Manager],Sales_Teams[Regional_Office])</f>
        <v>West</v>
      </c>
      <c r="E6073" t="s">
        <v>8953</v>
      </c>
      <c r="F6073" t="s">
        <v>173</v>
      </c>
      <c r="G6073" t="str">
        <f>IFERROR(_xlfn.XLOOKUP(Sales_Pipeline[[#This Row],[Account]],Accounts!$A$2:$A$86,Accounts!$F$2:$F$86),"")</f>
        <v>United States</v>
      </c>
      <c r="H6073" t="s">
        <v>57</v>
      </c>
      <c r="I6073" s="3">
        <v>42967</v>
      </c>
      <c r="J6073" s="3">
        <v>43094</v>
      </c>
      <c r="K6073" s="8" t="str">
        <f>IF(Sales_Pipeline[[#This Row],[Close_Date]]="","",TEXT(Sales_Pipeline[[#This Row],[Close_Date]],"ddd"))</f>
        <v>Mon</v>
      </c>
      <c r="L6073" s="8" t="str">
        <f>IF(Sales_Pipeline[[#This Row],[Close_Date]]="","",TEXT(Sales_Pipeline[[#This Row],[Close_Date]],"mmm"))</f>
        <v>Dec</v>
      </c>
      <c r="M6073" s="8" t="str">
        <f>IF(Sales_Pipeline[[#This Row],[Close_Date]]="","","Q"&amp;ROUNDUP(MONTH(Sales_Pipeline[[#This Row],[Close_Date]])/3,0))</f>
        <v>Q4</v>
      </c>
      <c r="N6073" s="2" cm="1">
        <f t="array" ref="N6073">IFERROR(_xlfn.IFS(Sales_Pipeline[[#This Row],[Deal_Stage]]="Won",_xlfn.XLOOKUP(Sales_Pipeline[[#This Row],[Product]],Products!$A$2:$A$8,Products!$C$2:$C$8),Sales_Pipeline[[#This Row],[Deal_Stage]]="Lost",_xlfn.XLOOKUP(Sales_Pipeline[[#This Row],[Product]],Products!$A$2:$A$8,Products!$C$2:$C$8)),"")</f>
        <v>4821</v>
      </c>
      <c r="O6073" s="2">
        <v>3854</v>
      </c>
    </row>
    <row r="6074" spans="1:15" x14ac:dyDescent="0.3">
      <c r="A6074" t="s">
        <v>6220</v>
      </c>
      <c r="B6074" t="s">
        <v>9</v>
      </c>
      <c r="C6074" t="str">
        <f>_xlfn.XLOOKUP(Sales_Pipeline[[#This Row],[Sales_Agent]],Sales_Teams[Sales_Agent],Sales_Teams[Manager])</f>
        <v>Dustin Brinkmann</v>
      </c>
      <c r="D6074" t="str">
        <f>_xlfn.XLOOKUP(Sales_Pipeline[[#This Row],[Manager]],Sales_Teams[Manager],Sales_Teams[Regional_Office])</f>
        <v>Central</v>
      </c>
      <c r="E6074" t="s">
        <v>76</v>
      </c>
      <c r="F6074" t="s">
        <v>134</v>
      </c>
      <c r="G6074" t="str">
        <f>IFERROR(_xlfn.XLOOKUP(Sales_Pipeline[[#This Row],[Account]],Accounts!$A$2:$A$86,Accounts!$F$2:$F$86),"")</f>
        <v>United States</v>
      </c>
      <c r="H6074" t="s">
        <v>57</v>
      </c>
      <c r="I6074" s="3">
        <v>42967</v>
      </c>
      <c r="J6074" s="3">
        <v>43086</v>
      </c>
      <c r="K6074" s="8" t="str">
        <f>IF(Sales_Pipeline[[#This Row],[Close_Date]]="","",TEXT(Sales_Pipeline[[#This Row],[Close_Date]],"ddd"))</f>
        <v>Sun</v>
      </c>
      <c r="L6074" s="8" t="str">
        <f>IF(Sales_Pipeline[[#This Row],[Close_Date]]="","",TEXT(Sales_Pipeline[[#This Row],[Close_Date]],"mmm"))</f>
        <v>Dec</v>
      </c>
      <c r="M6074" s="8" t="str">
        <f>IF(Sales_Pipeline[[#This Row],[Close_Date]]="","","Q"&amp;ROUNDUP(MONTH(Sales_Pipeline[[#This Row],[Close_Date]])/3,0))</f>
        <v>Q4</v>
      </c>
      <c r="N6074" s="2" cm="1">
        <f t="array" ref="N6074">IFERROR(_xlfn.IFS(Sales_Pipeline[[#This Row],[Deal_Stage]]="Won",_xlfn.XLOOKUP(Sales_Pipeline[[#This Row],[Product]],Products!$A$2:$A$8,Products!$C$2:$C$8),Sales_Pipeline[[#This Row],[Deal_Stage]]="Lost",_xlfn.XLOOKUP(Sales_Pipeline[[#This Row],[Product]],Products!$A$2:$A$8,Products!$C$2:$C$8)),"")</f>
        <v>3393</v>
      </c>
      <c r="O6074" s="2">
        <v>3894</v>
      </c>
    </row>
    <row r="6075" spans="1:15" x14ac:dyDescent="0.3">
      <c r="A6075" t="s">
        <v>6221</v>
      </c>
      <c r="B6075" t="s">
        <v>32</v>
      </c>
      <c r="C6075" t="str">
        <f>_xlfn.XLOOKUP(Sales_Pipeline[[#This Row],[Sales_Agent]],Sales_Teams[Sales_Agent],Sales_Teams[Manager])</f>
        <v>Celia Rouche</v>
      </c>
      <c r="D6075" t="str">
        <f>_xlfn.XLOOKUP(Sales_Pipeline[[#This Row],[Manager]],Sales_Teams[Manager],Sales_Teams[Regional_Office])</f>
        <v>West</v>
      </c>
      <c r="E6075" t="s">
        <v>61</v>
      </c>
      <c r="F6075" t="s">
        <v>129</v>
      </c>
      <c r="G6075" t="str">
        <f>IFERROR(_xlfn.XLOOKUP(Sales_Pipeline[[#This Row],[Account]],Accounts!$A$2:$A$86,Accounts!$F$2:$F$86),"")</f>
        <v>Jordan</v>
      </c>
      <c r="H6075" t="s">
        <v>77</v>
      </c>
      <c r="I6075" s="3">
        <v>42967</v>
      </c>
      <c r="K6075" s="8" t="str">
        <f>IF(Sales_Pipeline[[#This Row],[Close_Date]]="","",TEXT(Sales_Pipeline[[#This Row],[Close_Date]],"ddd"))</f>
        <v/>
      </c>
      <c r="L6075" s="8" t="str">
        <f>IF(Sales_Pipeline[[#This Row],[Close_Date]]="","",TEXT(Sales_Pipeline[[#This Row],[Close_Date]],"mmm"))</f>
        <v/>
      </c>
      <c r="M6075" s="8" t="str">
        <f>IF(Sales_Pipeline[[#This Row],[Close_Date]]="","","Q"&amp;ROUNDUP(MONTH(Sales_Pipeline[[#This Row],[Close_Date]])/3,0))</f>
        <v/>
      </c>
      <c r="N6075" s="2" t="str" cm="1">
        <f t="array" ref="N6075">IFERROR(_xlfn.IFS(Sales_Pipeline[[#This Row],[Deal_Stage]]="Won",_xlfn.XLOOKUP(Sales_Pipeline[[#This Row],[Product]],Products!$A$2:$A$8,Products!$C$2:$C$8),Sales_Pipeline[[#This Row],[Deal_Stage]]="Lost",_xlfn.XLOOKUP(Sales_Pipeline[[#This Row],[Product]],Products!$A$2:$A$8,Products!$C$2:$C$8)),"")</f>
        <v/>
      </c>
      <c r="O6075" s="2">
        <v>0</v>
      </c>
    </row>
    <row r="6076" spans="1:15" x14ac:dyDescent="0.3">
      <c r="A6076" t="s">
        <v>6222</v>
      </c>
      <c r="B6076" t="s">
        <v>32</v>
      </c>
      <c r="C6076" t="str">
        <f>_xlfn.XLOOKUP(Sales_Pipeline[[#This Row],[Sales_Agent]],Sales_Teams[Sales_Agent],Sales_Teams[Manager])</f>
        <v>Celia Rouche</v>
      </c>
      <c r="D6076" t="str">
        <f>_xlfn.XLOOKUP(Sales_Pipeline[[#This Row],[Manager]],Sales_Teams[Manager],Sales_Teams[Regional_Office])</f>
        <v>West</v>
      </c>
      <c r="E6076" t="s">
        <v>76</v>
      </c>
      <c r="F6076" t="s">
        <v>98</v>
      </c>
      <c r="G6076" t="str">
        <f>IFERROR(_xlfn.XLOOKUP(Sales_Pipeline[[#This Row],[Account]],Accounts!$A$2:$A$86,Accounts!$F$2:$F$86),"")</f>
        <v>United States</v>
      </c>
      <c r="H6076" t="s">
        <v>57</v>
      </c>
      <c r="I6076" s="3">
        <v>42967</v>
      </c>
      <c r="J6076" s="3">
        <v>43091</v>
      </c>
      <c r="K6076" s="8" t="str">
        <f>IF(Sales_Pipeline[[#This Row],[Close_Date]]="","",TEXT(Sales_Pipeline[[#This Row],[Close_Date]],"ddd"))</f>
        <v>Fri</v>
      </c>
      <c r="L6076" s="8" t="str">
        <f>IF(Sales_Pipeline[[#This Row],[Close_Date]]="","",TEXT(Sales_Pipeline[[#This Row],[Close_Date]],"mmm"))</f>
        <v>Dec</v>
      </c>
      <c r="M6076" s="8" t="str">
        <f>IF(Sales_Pipeline[[#This Row],[Close_Date]]="","","Q"&amp;ROUNDUP(MONTH(Sales_Pipeline[[#This Row],[Close_Date]])/3,0))</f>
        <v>Q4</v>
      </c>
      <c r="N6076" s="2" cm="1">
        <f t="array" ref="N6076">IFERROR(_xlfn.IFS(Sales_Pipeline[[#This Row],[Deal_Stage]]="Won",_xlfn.XLOOKUP(Sales_Pipeline[[#This Row],[Product]],Products!$A$2:$A$8,Products!$C$2:$C$8),Sales_Pipeline[[#This Row],[Deal_Stage]]="Lost",_xlfn.XLOOKUP(Sales_Pipeline[[#This Row],[Product]],Products!$A$2:$A$8,Products!$C$2:$C$8)),"")</f>
        <v>3393</v>
      </c>
      <c r="O6076" s="2">
        <v>2833</v>
      </c>
    </row>
    <row r="6077" spans="1:15" x14ac:dyDescent="0.3">
      <c r="A6077" t="s">
        <v>6223</v>
      </c>
      <c r="B6077" t="s">
        <v>17</v>
      </c>
      <c r="C6077" t="str">
        <f>_xlfn.XLOOKUP(Sales_Pipeline[[#This Row],[Sales_Agent]],Sales_Teams[Sales_Agent],Sales_Teams[Manager])</f>
        <v>Cara Losch</v>
      </c>
      <c r="D6077" t="str">
        <f>_xlfn.XLOOKUP(Sales_Pipeline[[#This Row],[Manager]],Sales_Teams[Manager],Sales_Teams[Regional_Office])</f>
        <v>East</v>
      </c>
      <c r="E6077" t="s">
        <v>76</v>
      </c>
      <c r="F6077" t="s">
        <v>103</v>
      </c>
      <c r="G6077" t="str">
        <f>IFERROR(_xlfn.XLOOKUP(Sales_Pipeline[[#This Row],[Account]],Accounts!$A$2:$A$86,Accounts!$F$2:$F$86),"")</f>
        <v>United States</v>
      </c>
      <c r="H6077" t="s">
        <v>82</v>
      </c>
      <c r="I6077" s="3">
        <v>42967</v>
      </c>
      <c r="J6077" s="3">
        <v>42984</v>
      </c>
      <c r="K6077" s="8" t="str">
        <f>IF(Sales_Pipeline[[#This Row],[Close_Date]]="","",TEXT(Sales_Pipeline[[#This Row],[Close_Date]],"ddd"))</f>
        <v>Wed</v>
      </c>
      <c r="L6077" s="8" t="str">
        <f>IF(Sales_Pipeline[[#This Row],[Close_Date]]="","",TEXT(Sales_Pipeline[[#This Row],[Close_Date]],"mmm"))</f>
        <v>Sep</v>
      </c>
      <c r="M6077" s="8" t="str">
        <f>IF(Sales_Pipeline[[#This Row],[Close_Date]]="","","Q"&amp;ROUNDUP(MONTH(Sales_Pipeline[[#This Row],[Close_Date]])/3,0))</f>
        <v>Q3</v>
      </c>
      <c r="N6077" s="2" cm="1">
        <f t="array" ref="N6077">IFERROR(_xlfn.IFS(Sales_Pipeline[[#This Row],[Deal_Stage]]="Won",_xlfn.XLOOKUP(Sales_Pipeline[[#This Row],[Product]],Products!$A$2:$A$8,Products!$C$2:$C$8),Sales_Pipeline[[#This Row],[Deal_Stage]]="Lost",_xlfn.XLOOKUP(Sales_Pipeline[[#This Row],[Product]],Products!$A$2:$A$8,Products!$C$2:$C$8)),"")</f>
        <v>3393</v>
      </c>
      <c r="O6077" s="2">
        <v>0</v>
      </c>
    </row>
    <row r="6078" spans="1:15" x14ac:dyDescent="0.3">
      <c r="A6078" t="s">
        <v>6224</v>
      </c>
      <c r="B6078" t="s">
        <v>3</v>
      </c>
      <c r="C6078" t="str">
        <f>_xlfn.XLOOKUP(Sales_Pipeline[[#This Row],[Sales_Agent]],Sales_Teams[Sales_Agent],Sales_Teams[Manager])</f>
        <v>Dustin Brinkmann</v>
      </c>
      <c r="D6078" t="str">
        <f>_xlfn.XLOOKUP(Sales_Pipeline[[#This Row],[Manager]],Sales_Teams[Manager],Sales_Teams[Regional_Office])</f>
        <v>Central</v>
      </c>
      <c r="E6078" t="s">
        <v>61</v>
      </c>
      <c r="F6078" t="s">
        <v>223</v>
      </c>
      <c r="G6078" t="str">
        <f>IFERROR(_xlfn.XLOOKUP(Sales_Pipeline[[#This Row],[Account]],Accounts!$A$2:$A$86,Accounts!$F$2:$F$86),"")</f>
        <v>United States</v>
      </c>
      <c r="H6078" t="s">
        <v>57</v>
      </c>
      <c r="I6078" s="3">
        <v>42968</v>
      </c>
      <c r="J6078" s="3">
        <v>43042</v>
      </c>
      <c r="K6078" s="8" t="str">
        <f>IF(Sales_Pipeline[[#This Row],[Close_Date]]="","",TEXT(Sales_Pipeline[[#This Row],[Close_Date]],"ddd"))</f>
        <v>Fri</v>
      </c>
      <c r="L6078" s="8" t="str">
        <f>IF(Sales_Pipeline[[#This Row],[Close_Date]]="","",TEXT(Sales_Pipeline[[#This Row],[Close_Date]],"mmm"))</f>
        <v>Nov</v>
      </c>
      <c r="M6078" s="8" t="str">
        <f>IF(Sales_Pipeline[[#This Row],[Close_Date]]="","","Q"&amp;ROUNDUP(MONTH(Sales_Pipeline[[#This Row],[Close_Date]])/3,0))</f>
        <v>Q4</v>
      </c>
      <c r="N6078" s="2" cm="1">
        <f t="array" ref="N6078">IFERROR(_xlfn.IFS(Sales_Pipeline[[#This Row],[Deal_Stage]]="Won",_xlfn.XLOOKUP(Sales_Pipeline[[#This Row],[Product]],Products!$A$2:$A$8,Products!$C$2:$C$8),Sales_Pipeline[[#This Row],[Deal_Stage]]="Lost",_xlfn.XLOOKUP(Sales_Pipeline[[#This Row],[Product]],Products!$A$2:$A$8,Products!$C$2:$C$8)),"")</f>
        <v>55</v>
      </c>
      <c r="O6078" s="2">
        <v>54</v>
      </c>
    </row>
    <row r="6079" spans="1:15" x14ac:dyDescent="0.3">
      <c r="A6079" t="s">
        <v>6225</v>
      </c>
      <c r="B6079" t="s">
        <v>30</v>
      </c>
      <c r="C6079" t="str">
        <f>_xlfn.XLOOKUP(Sales_Pipeline[[#This Row],[Sales_Agent]],Sales_Teams[Sales_Agent],Sales_Teams[Manager])</f>
        <v>Rocco Neubert</v>
      </c>
      <c r="D6079" t="str">
        <f>_xlfn.XLOOKUP(Sales_Pipeline[[#This Row],[Manager]],Sales_Teams[Manager],Sales_Teams[Regional_Office])</f>
        <v>East</v>
      </c>
      <c r="E6079" t="s">
        <v>55</v>
      </c>
      <c r="F6079" t="s">
        <v>234</v>
      </c>
      <c r="G6079" t="str">
        <f>IFERROR(_xlfn.XLOOKUP(Sales_Pipeline[[#This Row],[Account]],Accounts!$A$2:$A$86,Accounts!$F$2:$F$86),"")</f>
        <v>United States</v>
      </c>
      <c r="H6079" t="s">
        <v>77</v>
      </c>
      <c r="I6079" s="3">
        <v>42968</v>
      </c>
      <c r="K6079" s="8" t="str">
        <f>IF(Sales_Pipeline[[#This Row],[Close_Date]]="","",TEXT(Sales_Pipeline[[#This Row],[Close_Date]],"ddd"))</f>
        <v/>
      </c>
      <c r="L6079" s="8" t="str">
        <f>IF(Sales_Pipeline[[#This Row],[Close_Date]]="","",TEXT(Sales_Pipeline[[#This Row],[Close_Date]],"mmm"))</f>
        <v/>
      </c>
      <c r="M6079" s="8" t="str">
        <f>IF(Sales_Pipeline[[#This Row],[Close_Date]]="","","Q"&amp;ROUNDUP(MONTH(Sales_Pipeline[[#This Row],[Close_Date]])/3,0))</f>
        <v/>
      </c>
      <c r="N6079" s="2" t="str" cm="1">
        <f t="array" ref="N6079">IFERROR(_xlfn.IFS(Sales_Pipeline[[#This Row],[Deal_Stage]]="Won",_xlfn.XLOOKUP(Sales_Pipeline[[#This Row],[Product]],Products!$A$2:$A$8,Products!$C$2:$C$8),Sales_Pipeline[[#This Row],[Deal_Stage]]="Lost",_xlfn.XLOOKUP(Sales_Pipeline[[#This Row],[Product]],Products!$A$2:$A$8,Products!$C$2:$C$8)),"")</f>
        <v/>
      </c>
      <c r="O6079" s="2">
        <v>0</v>
      </c>
    </row>
    <row r="6080" spans="1:15" x14ac:dyDescent="0.3">
      <c r="A6080" t="s">
        <v>6226</v>
      </c>
      <c r="B6080" t="s">
        <v>15</v>
      </c>
      <c r="C6080" t="str">
        <f>_xlfn.XLOOKUP(Sales_Pipeline[[#This Row],[Sales_Agent]],Sales_Teams[Sales_Agent],Sales_Teams[Manager])</f>
        <v>Melvin Marxen</v>
      </c>
      <c r="D6080" t="str">
        <f>_xlfn.XLOOKUP(Sales_Pipeline[[#This Row],[Manager]],Sales_Teams[Manager],Sales_Teams[Regional_Office])</f>
        <v>Central</v>
      </c>
      <c r="E6080" t="s">
        <v>55</v>
      </c>
      <c r="F6080" t="s">
        <v>64</v>
      </c>
      <c r="G6080" t="str">
        <f>IFERROR(_xlfn.XLOOKUP(Sales_Pipeline[[#This Row],[Account]],Accounts!$A$2:$A$86,Accounts!$F$2:$F$86),"")</f>
        <v>United States</v>
      </c>
      <c r="H6080" t="s">
        <v>82</v>
      </c>
      <c r="I6080" s="3">
        <v>42968</v>
      </c>
      <c r="J6080" s="3">
        <v>43066</v>
      </c>
      <c r="K6080" s="8" t="str">
        <f>IF(Sales_Pipeline[[#This Row],[Close_Date]]="","",TEXT(Sales_Pipeline[[#This Row],[Close_Date]],"ddd"))</f>
        <v>Mon</v>
      </c>
      <c r="L6080" s="8" t="str">
        <f>IF(Sales_Pipeline[[#This Row],[Close_Date]]="","",TEXT(Sales_Pipeline[[#This Row],[Close_Date]],"mmm"))</f>
        <v>Nov</v>
      </c>
      <c r="M6080" s="8" t="str">
        <f>IF(Sales_Pipeline[[#This Row],[Close_Date]]="","","Q"&amp;ROUNDUP(MONTH(Sales_Pipeline[[#This Row],[Close_Date]])/3,0))</f>
        <v>Q4</v>
      </c>
      <c r="N6080" s="2" cm="1">
        <f t="array" ref="N6080">IFERROR(_xlfn.IFS(Sales_Pipeline[[#This Row],[Deal_Stage]]="Won",_xlfn.XLOOKUP(Sales_Pipeline[[#This Row],[Product]],Products!$A$2:$A$8,Products!$C$2:$C$8),Sales_Pipeline[[#This Row],[Deal_Stage]]="Lost",_xlfn.XLOOKUP(Sales_Pipeline[[#This Row],[Product]],Products!$A$2:$A$8,Products!$C$2:$C$8)),"")</f>
        <v>1096</v>
      </c>
      <c r="O6080" s="2">
        <v>0</v>
      </c>
    </row>
    <row r="6081" spans="1:15" x14ac:dyDescent="0.3">
      <c r="A6081" t="s">
        <v>6227</v>
      </c>
      <c r="B6081" t="s">
        <v>15</v>
      </c>
      <c r="C6081" t="str">
        <f>_xlfn.XLOOKUP(Sales_Pipeline[[#This Row],[Sales_Agent]],Sales_Teams[Sales_Agent],Sales_Teams[Manager])</f>
        <v>Melvin Marxen</v>
      </c>
      <c r="D6081" t="str">
        <f>_xlfn.XLOOKUP(Sales_Pipeline[[#This Row],[Manager]],Sales_Teams[Manager],Sales_Teams[Regional_Office])</f>
        <v>Central</v>
      </c>
      <c r="E6081" t="s">
        <v>63</v>
      </c>
      <c r="F6081" t="s">
        <v>155</v>
      </c>
      <c r="G6081" t="str">
        <f>IFERROR(_xlfn.XLOOKUP(Sales_Pipeline[[#This Row],[Account]],Accounts!$A$2:$A$86,Accounts!$F$2:$F$86),"")</f>
        <v>United States</v>
      </c>
      <c r="H6081" t="s">
        <v>57</v>
      </c>
      <c r="I6081" s="3">
        <v>42968</v>
      </c>
      <c r="J6081" s="3">
        <v>43051</v>
      </c>
      <c r="K6081" s="8" t="str">
        <f>IF(Sales_Pipeline[[#This Row],[Close_Date]]="","",TEXT(Sales_Pipeline[[#This Row],[Close_Date]],"ddd"))</f>
        <v>Sun</v>
      </c>
      <c r="L6081" s="8" t="str">
        <f>IF(Sales_Pipeline[[#This Row],[Close_Date]]="","",TEXT(Sales_Pipeline[[#This Row],[Close_Date]],"mmm"))</f>
        <v>Nov</v>
      </c>
      <c r="M6081" s="8" t="str">
        <f>IF(Sales_Pipeline[[#This Row],[Close_Date]]="","","Q"&amp;ROUNDUP(MONTH(Sales_Pipeline[[#This Row],[Close_Date]])/3,0))</f>
        <v>Q4</v>
      </c>
      <c r="N6081" s="2" cm="1">
        <f t="array" ref="N6081">IFERROR(_xlfn.IFS(Sales_Pipeline[[#This Row],[Deal_Stage]]="Won",_xlfn.XLOOKUP(Sales_Pipeline[[#This Row],[Product]],Products!$A$2:$A$8,Products!$C$2:$C$8),Sales_Pipeline[[#This Row],[Deal_Stage]]="Lost",_xlfn.XLOOKUP(Sales_Pipeline[[#This Row],[Product]],Products!$A$2:$A$8,Products!$C$2:$C$8)),"")</f>
        <v>550</v>
      </c>
      <c r="O6081" s="2">
        <v>509</v>
      </c>
    </row>
    <row r="6082" spans="1:15" x14ac:dyDescent="0.3">
      <c r="A6082" t="s">
        <v>6228</v>
      </c>
      <c r="B6082" t="s">
        <v>13</v>
      </c>
      <c r="C6082" t="str">
        <f>_xlfn.XLOOKUP(Sales_Pipeline[[#This Row],[Sales_Agent]],Sales_Teams[Sales_Agent],Sales_Teams[Manager])</f>
        <v>Melvin Marxen</v>
      </c>
      <c r="D6082" t="str">
        <f>_xlfn.XLOOKUP(Sales_Pipeline[[#This Row],[Manager]],Sales_Teams[Manager],Sales_Teams[Regional_Office])</f>
        <v>Central</v>
      </c>
      <c r="E6082" t="s">
        <v>76</v>
      </c>
      <c r="F6082" t="s">
        <v>94</v>
      </c>
      <c r="G6082" t="str">
        <f>IFERROR(_xlfn.XLOOKUP(Sales_Pipeline[[#This Row],[Account]],Accounts!$A$2:$A$86,Accounts!$F$2:$F$86),"")</f>
        <v>United States</v>
      </c>
      <c r="H6082" t="s">
        <v>57</v>
      </c>
      <c r="I6082" s="3">
        <v>42968</v>
      </c>
      <c r="J6082" s="3">
        <v>43075</v>
      </c>
      <c r="K6082" s="8" t="str">
        <f>IF(Sales_Pipeline[[#This Row],[Close_Date]]="","",TEXT(Sales_Pipeline[[#This Row],[Close_Date]],"ddd"))</f>
        <v>Wed</v>
      </c>
      <c r="L6082" s="8" t="str">
        <f>IF(Sales_Pipeline[[#This Row],[Close_Date]]="","",TEXT(Sales_Pipeline[[#This Row],[Close_Date]],"mmm"))</f>
        <v>Dec</v>
      </c>
      <c r="M6082" s="8" t="str">
        <f>IF(Sales_Pipeline[[#This Row],[Close_Date]]="","","Q"&amp;ROUNDUP(MONTH(Sales_Pipeline[[#This Row],[Close_Date]])/3,0))</f>
        <v>Q4</v>
      </c>
      <c r="N6082" s="2" cm="1">
        <f t="array" ref="N6082">IFERROR(_xlfn.IFS(Sales_Pipeline[[#This Row],[Deal_Stage]]="Won",_xlfn.XLOOKUP(Sales_Pipeline[[#This Row],[Product]],Products!$A$2:$A$8,Products!$C$2:$C$8),Sales_Pipeline[[#This Row],[Deal_Stage]]="Lost",_xlfn.XLOOKUP(Sales_Pipeline[[#This Row],[Product]],Products!$A$2:$A$8,Products!$C$2:$C$8)),"")</f>
        <v>3393</v>
      </c>
      <c r="O6082" s="2">
        <v>3436</v>
      </c>
    </row>
    <row r="6083" spans="1:15" x14ac:dyDescent="0.3">
      <c r="A6083" t="s">
        <v>6229</v>
      </c>
      <c r="B6083" t="s">
        <v>36</v>
      </c>
      <c r="C6083" t="str">
        <f>_xlfn.XLOOKUP(Sales_Pipeline[[#This Row],[Sales_Agent]],Sales_Teams[Sales_Agent],Sales_Teams[Manager])</f>
        <v>Celia Rouche</v>
      </c>
      <c r="D6083" t="str">
        <f>_xlfn.XLOOKUP(Sales_Pipeline[[#This Row],[Manager]],Sales_Teams[Manager],Sales_Teams[Regional_Office])</f>
        <v>West</v>
      </c>
      <c r="E6083" t="s">
        <v>76</v>
      </c>
      <c r="F6083" t="s">
        <v>185</v>
      </c>
      <c r="G6083" t="str">
        <f>IFERROR(_xlfn.XLOOKUP(Sales_Pipeline[[#This Row],[Account]],Accounts!$A$2:$A$86,Accounts!$F$2:$F$86),"")</f>
        <v>United States</v>
      </c>
      <c r="H6083" t="s">
        <v>57</v>
      </c>
      <c r="I6083" s="3">
        <v>42968</v>
      </c>
      <c r="J6083" s="3">
        <v>43066</v>
      </c>
      <c r="K6083" s="8" t="str">
        <f>IF(Sales_Pipeline[[#This Row],[Close_Date]]="","",TEXT(Sales_Pipeline[[#This Row],[Close_Date]],"ddd"))</f>
        <v>Mon</v>
      </c>
      <c r="L6083" s="8" t="str">
        <f>IF(Sales_Pipeline[[#This Row],[Close_Date]]="","",TEXT(Sales_Pipeline[[#This Row],[Close_Date]],"mmm"))</f>
        <v>Nov</v>
      </c>
      <c r="M6083" s="8" t="str">
        <f>IF(Sales_Pipeline[[#This Row],[Close_Date]]="","","Q"&amp;ROUNDUP(MONTH(Sales_Pipeline[[#This Row],[Close_Date]])/3,0))</f>
        <v>Q4</v>
      </c>
      <c r="N6083" s="2" cm="1">
        <f t="array" ref="N6083">IFERROR(_xlfn.IFS(Sales_Pipeline[[#This Row],[Deal_Stage]]="Won",_xlfn.XLOOKUP(Sales_Pipeline[[#This Row],[Product]],Products!$A$2:$A$8,Products!$C$2:$C$8),Sales_Pipeline[[#This Row],[Deal_Stage]]="Lost",_xlfn.XLOOKUP(Sales_Pipeline[[#This Row],[Product]],Products!$A$2:$A$8,Products!$C$2:$C$8)),"")</f>
        <v>3393</v>
      </c>
      <c r="O6083" s="2">
        <v>3514</v>
      </c>
    </row>
    <row r="6084" spans="1:15" x14ac:dyDescent="0.3">
      <c r="A6084" t="s">
        <v>6230</v>
      </c>
      <c r="B6084" t="s">
        <v>10</v>
      </c>
      <c r="C6084" t="str">
        <f>_xlfn.XLOOKUP(Sales_Pipeline[[#This Row],[Sales_Agent]],Sales_Teams[Sales_Agent],Sales_Teams[Manager])</f>
        <v>Melvin Marxen</v>
      </c>
      <c r="D6084" t="str">
        <f>_xlfn.XLOOKUP(Sales_Pipeline[[#This Row],[Manager]],Sales_Teams[Manager],Sales_Teams[Regional_Office])</f>
        <v>Central</v>
      </c>
      <c r="E6084" t="s">
        <v>63</v>
      </c>
      <c r="F6084" t="s">
        <v>169</v>
      </c>
      <c r="G6084" t="str">
        <f>IFERROR(_xlfn.XLOOKUP(Sales_Pipeline[[#This Row],[Account]],Accounts!$A$2:$A$86,Accounts!$F$2:$F$86),"")</f>
        <v>Panama</v>
      </c>
      <c r="H6084" t="s">
        <v>57</v>
      </c>
      <c r="I6084" s="3">
        <v>42968</v>
      </c>
      <c r="J6084" s="3">
        <v>43099</v>
      </c>
      <c r="K6084" s="8" t="str">
        <f>IF(Sales_Pipeline[[#This Row],[Close_Date]]="","",TEXT(Sales_Pipeline[[#This Row],[Close_Date]],"ddd"))</f>
        <v>Sat</v>
      </c>
      <c r="L6084" s="8" t="str">
        <f>IF(Sales_Pipeline[[#This Row],[Close_Date]]="","",TEXT(Sales_Pipeline[[#This Row],[Close_Date]],"mmm"))</f>
        <v>Dec</v>
      </c>
      <c r="M6084" s="8" t="str">
        <f>IF(Sales_Pipeline[[#This Row],[Close_Date]]="","","Q"&amp;ROUNDUP(MONTH(Sales_Pipeline[[#This Row],[Close_Date]])/3,0))</f>
        <v>Q4</v>
      </c>
      <c r="N6084" s="2" cm="1">
        <f t="array" ref="N6084">IFERROR(_xlfn.IFS(Sales_Pipeline[[#This Row],[Deal_Stage]]="Won",_xlfn.XLOOKUP(Sales_Pipeline[[#This Row],[Product]],Products!$A$2:$A$8,Products!$C$2:$C$8),Sales_Pipeline[[#This Row],[Deal_Stage]]="Lost",_xlfn.XLOOKUP(Sales_Pipeline[[#This Row],[Product]],Products!$A$2:$A$8,Products!$C$2:$C$8)),"")</f>
        <v>550</v>
      </c>
      <c r="O6084" s="2">
        <v>611</v>
      </c>
    </row>
    <row r="6085" spans="1:15" x14ac:dyDescent="0.3">
      <c r="A6085" t="s">
        <v>6231</v>
      </c>
      <c r="B6085" t="s">
        <v>43</v>
      </c>
      <c r="C6085" t="str">
        <f>_xlfn.XLOOKUP(Sales_Pipeline[[#This Row],[Sales_Agent]],Sales_Teams[Sales_Agent],Sales_Teams[Manager])</f>
        <v>Summer Sewald</v>
      </c>
      <c r="D6085" t="str">
        <f>_xlfn.XLOOKUP(Sales_Pipeline[[#This Row],[Manager]],Sales_Teams[Manager],Sales_Teams[Regional_Office])</f>
        <v>West</v>
      </c>
      <c r="E6085" t="s">
        <v>55</v>
      </c>
      <c r="G6085" t="str">
        <f>IFERROR(_xlfn.XLOOKUP(Sales_Pipeline[[#This Row],[Account]],Accounts!$A$2:$A$86,Accounts!$F$2:$F$86),"")</f>
        <v/>
      </c>
      <c r="H6085" t="s">
        <v>77</v>
      </c>
      <c r="I6085" s="3">
        <v>42968</v>
      </c>
      <c r="K6085" s="8" t="str">
        <f>IF(Sales_Pipeline[[#This Row],[Close_Date]]="","",TEXT(Sales_Pipeline[[#This Row],[Close_Date]],"ddd"))</f>
        <v/>
      </c>
      <c r="L6085" s="8" t="str">
        <f>IF(Sales_Pipeline[[#This Row],[Close_Date]]="","",TEXT(Sales_Pipeline[[#This Row],[Close_Date]],"mmm"))</f>
        <v/>
      </c>
      <c r="M6085" s="8" t="str">
        <f>IF(Sales_Pipeline[[#This Row],[Close_Date]]="","","Q"&amp;ROUNDUP(MONTH(Sales_Pipeline[[#This Row],[Close_Date]])/3,0))</f>
        <v/>
      </c>
      <c r="N6085" s="2" t="str" cm="1">
        <f t="array" ref="N6085">IFERROR(_xlfn.IFS(Sales_Pipeline[[#This Row],[Deal_Stage]]="Won",_xlfn.XLOOKUP(Sales_Pipeline[[#This Row],[Product]],Products!$A$2:$A$8,Products!$C$2:$C$8),Sales_Pipeline[[#This Row],[Deal_Stage]]="Lost",_xlfn.XLOOKUP(Sales_Pipeline[[#This Row],[Product]],Products!$A$2:$A$8,Products!$C$2:$C$8)),"")</f>
        <v/>
      </c>
      <c r="O6085" s="2">
        <v>0</v>
      </c>
    </row>
    <row r="6086" spans="1:15" x14ac:dyDescent="0.3">
      <c r="A6086" t="s">
        <v>6232</v>
      </c>
      <c r="B6086" t="s">
        <v>42</v>
      </c>
      <c r="C6086" t="str">
        <f>_xlfn.XLOOKUP(Sales_Pipeline[[#This Row],[Sales_Agent]],Sales_Teams[Sales_Agent],Sales_Teams[Manager])</f>
        <v>Summer Sewald</v>
      </c>
      <c r="D6086" t="str">
        <f>_xlfn.XLOOKUP(Sales_Pipeline[[#This Row],[Manager]],Sales_Teams[Manager],Sales_Teams[Regional_Office])</f>
        <v>West</v>
      </c>
      <c r="E6086" t="s">
        <v>61</v>
      </c>
      <c r="F6086" t="s">
        <v>240</v>
      </c>
      <c r="G6086" t="str">
        <f>IFERROR(_xlfn.XLOOKUP(Sales_Pipeline[[#This Row],[Account]],Accounts!$A$2:$A$86,Accounts!$F$2:$F$86),"")</f>
        <v>United States</v>
      </c>
      <c r="H6086" t="s">
        <v>57</v>
      </c>
      <c r="I6086" s="3">
        <v>42968</v>
      </c>
      <c r="J6086" s="3">
        <v>43047</v>
      </c>
      <c r="K6086" s="8" t="str">
        <f>IF(Sales_Pipeline[[#This Row],[Close_Date]]="","",TEXT(Sales_Pipeline[[#This Row],[Close_Date]],"ddd"))</f>
        <v>Wed</v>
      </c>
      <c r="L6086" s="8" t="str">
        <f>IF(Sales_Pipeline[[#This Row],[Close_Date]]="","",TEXT(Sales_Pipeline[[#This Row],[Close_Date]],"mmm"))</f>
        <v>Nov</v>
      </c>
      <c r="M6086" s="8" t="str">
        <f>IF(Sales_Pipeline[[#This Row],[Close_Date]]="","","Q"&amp;ROUNDUP(MONTH(Sales_Pipeline[[#This Row],[Close_Date]])/3,0))</f>
        <v>Q4</v>
      </c>
      <c r="N6086" s="2" cm="1">
        <f t="array" ref="N6086">IFERROR(_xlfn.IFS(Sales_Pipeline[[#This Row],[Deal_Stage]]="Won",_xlfn.XLOOKUP(Sales_Pipeline[[#This Row],[Product]],Products!$A$2:$A$8,Products!$C$2:$C$8),Sales_Pipeline[[#This Row],[Deal_Stage]]="Lost",_xlfn.XLOOKUP(Sales_Pipeline[[#This Row],[Product]],Products!$A$2:$A$8,Products!$C$2:$C$8)),"")</f>
        <v>55</v>
      </c>
      <c r="O6086" s="2">
        <v>58</v>
      </c>
    </row>
    <row r="6087" spans="1:15" x14ac:dyDescent="0.3">
      <c r="A6087" t="s">
        <v>6233</v>
      </c>
      <c r="B6087" t="s">
        <v>8</v>
      </c>
      <c r="C6087" t="str">
        <f>_xlfn.XLOOKUP(Sales_Pipeline[[#This Row],[Sales_Agent]],Sales_Teams[Sales_Agent],Sales_Teams[Manager])</f>
        <v>Dustin Brinkmann</v>
      </c>
      <c r="D6087" t="str">
        <f>_xlfn.XLOOKUP(Sales_Pipeline[[#This Row],[Manager]],Sales_Teams[Manager],Sales_Teams[Regional_Office])</f>
        <v>Central</v>
      </c>
      <c r="E6087" t="s">
        <v>76</v>
      </c>
      <c r="F6087" t="s">
        <v>150</v>
      </c>
      <c r="G6087" t="str">
        <f>IFERROR(_xlfn.XLOOKUP(Sales_Pipeline[[#This Row],[Account]],Accounts!$A$2:$A$86,Accounts!$F$2:$F$86),"")</f>
        <v>United States</v>
      </c>
      <c r="H6087" t="s">
        <v>82</v>
      </c>
      <c r="I6087" s="3">
        <v>42968</v>
      </c>
      <c r="J6087" s="3">
        <v>43056</v>
      </c>
      <c r="K6087" s="8" t="str">
        <f>IF(Sales_Pipeline[[#This Row],[Close_Date]]="","",TEXT(Sales_Pipeline[[#This Row],[Close_Date]],"ddd"))</f>
        <v>Fri</v>
      </c>
      <c r="L6087" s="8" t="str">
        <f>IF(Sales_Pipeline[[#This Row],[Close_Date]]="","",TEXT(Sales_Pipeline[[#This Row],[Close_Date]],"mmm"))</f>
        <v>Nov</v>
      </c>
      <c r="M6087" s="8" t="str">
        <f>IF(Sales_Pipeline[[#This Row],[Close_Date]]="","","Q"&amp;ROUNDUP(MONTH(Sales_Pipeline[[#This Row],[Close_Date]])/3,0))</f>
        <v>Q4</v>
      </c>
      <c r="N6087" s="2" cm="1">
        <f t="array" ref="N6087">IFERROR(_xlfn.IFS(Sales_Pipeline[[#This Row],[Deal_Stage]]="Won",_xlfn.XLOOKUP(Sales_Pipeline[[#This Row],[Product]],Products!$A$2:$A$8,Products!$C$2:$C$8),Sales_Pipeline[[#This Row],[Deal_Stage]]="Lost",_xlfn.XLOOKUP(Sales_Pipeline[[#This Row],[Product]],Products!$A$2:$A$8,Products!$C$2:$C$8)),"")</f>
        <v>3393</v>
      </c>
      <c r="O6087" s="2">
        <v>0</v>
      </c>
    </row>
    <row r="6088" spans="1:15" x14ac:dyDescent="0.3">
      <c r="A6088" t="s">
        <v>6234</v>
      </c>
      <c r="B6088" t="s">
        <v>8</v>
      </c>
      <c r="C6088" t="str">
        <f>_xlfn.XLOOKUP(Sales_Pipeline[[#This Row],[Sales_Agent]],Sales_Teams[Sales_Agent],Sales_Teams[Manager])</f>
        <v>Dustin Brinkmann</v>
      </c>
      <c r="D6088" t="str">
        <f>_xlfn.XLOOKUP(Sales_Pipeline[[#This Row],[Manager]],Sales_Teams[Manager],Sales_Teams[Regional_Office])</f>
        <v>Central</v>
      </c>
      <c r="E6088" t="s">
        <v>63</v>
      </c>
      <c r="F6088" t="s">
        <v>507</v>
      </c>
      <c r="G6088" t="str">
        <f>IFERROR(_xlfn.XLOOKUP(Sales_Pipeline[[#This Row],[Account]],Accounts!$A$2:$A$86,Accounts!$F$2:$F$86),"")</f>
        <v>Belgium</v>
      </c>
      <c r="H6088" t="s">
        <v>57</v>
      </c>
      <c r="I6088" s="3">
        <v>42968</v>
      </c>
      <c r="J6088" s="3">
        <v>43082</v>
      </c>
      <c r="K6088" s="8" t="str">
        <f>IF(Sales_Pipeline[[#This Row],[Close_Date]]="","",TEXT(Sales_Pipeline[[#This Row],[Close_Date]],"ddd"))</f>
        <v>Wed</v>
      </c>
      <c r="L6088" s="8" t="str">
        <f>IF(Sales_Pipeline[[#This Row],[Close_Date]]="","",TEXT(Sales_Pipeline[[#This Row],[Close_Date]],"mmm"))</f>
        <v>Dec</v>
      </c>
      <c r="M6088" s="8" t="str">
        <f>IF(Sales_Pipeline[[#This Row],[Close_Date]]="","","Q"&amp;ROUNDUP(MONTH(Sales_Pipeline[[#This Row],[Close_Date]])/3,0))</f>
        <v>Q4</v>
      </c>
      <c r="N6088" s="2" cm="1">
        <f t="array" ref="N6088">IFERROR(_xlfn.IFS(Sales_Pipeline[[#This Row],[Deal_Stage]]="Won",_xlfn.XLOOKUP(Sales_Pipeline[[#This Row],[Product]],Products!$A$2:$A$8,Products!$C$2:$C$8),Sales_Pipeline[[#This Row],[Deal_Stage]]="Lost",_xlfn.XLOOKUP(Sales_Pipeline[[#This Row],[Product]],Products!$A$2:$A$8,Products!$C$2:$C$8)),"")</f>
        <v>550</v>
      </c>
      <c r="O6088" s="2">
        <v>513</v>
      </c>
    </row>
    <row r="6089" spans="1:15" x14ac:dyDescent="0.3">
      <c r="A6089" t="s">
        <v>6235</v>
      </c>
      <c r="B6089" t="s">
        <v>37</v>
      </c>
      <c r="C6089" t="str">
        <f>_xlfn.XLOOKUP(Sales_Pipeline[[#This Row],[Sales_Agent]],Sales_Teams[Sales_Agent],Sales_Teams[Manager])</f>
        <v>Celia Rouche</v>
      </c>
      <c r="D6089" t="str">
        <f>_xlfn.XLOOKUP(Sales_Pipeline[[#This Row],[Manager]],Sales_Teams[Manager],Sales_Teams[Regional_Office])</f>
        <v>West</v>
      </c>
      <c r="E6089" t="s">
        <v>61</v>
      </c>
      <c r="G6089" t="str">
        <f>IFERROR(_xlfn.XLOOKUP(Sales_Pipeline[[#This Row],[Account]],Accounts!$A$2:$A$86,Accounts!$F$2:$F$86),"")</f>
        <v/>
      </c>
      <c r="H6089" t="s">
        <v>77</v>
      </c>
      <c r="I6089" s="3">
        <v>42968</v>
      </c>
      <c r="K6089" s="8" t="str">
        <f>IF(Sales_Pipeline[[#This Row],[Close_Date]]="","",TEXT(Sales_Pipeline[[#This Row],[Close_Date]],"ddd"))</f>
        <v/>
      </c>
      <c r="L6089" s="8" t="str">
        <f>IF(Sales_Pipeline[[#This Row],[Close_Date]]="","",TEXT(Sales_Pipeline[[#This Row],[Close_Date]],"mmm"))</f>
        <v/>
      </c>
      <c r="M6089" s="8" t="str">
        <f>IF(Sales_Pipeline[[#This Row],[Close_Date]]="","","Q"&amp;ROUNDUP(MONTH(Sales_Pipeline[[#This Row],[Close_Date]])/3,0))</f>
        <v/>
      </c>
      <c r="N6089" s="2" t="str" cm="1">
        <f t="array" ref="N6089">IFERROR(_xlfn.IFS(Sales_Pipeline[[#This Row],[Deal_Stage]]="Won",_xlfn.XLOOKUP(Sales_Pipeline[[#This Row],[Product]],Products!$A$2:$A$8,Products!$C$2:$C$8),Sales_Pipeline[[#This Row],[Deal_Stage]]="Lost",_xlfn.XLOOKUP(Sales_Pipeline[[#This Row],[Product]],Products!$A$2:$A$8,Products!$C$2:$C$8)),"")</f>
        <v/>
      </c>
      <c r="O6089" s="2">
        <v>0</v>
      </c>
    </row>
    <row r="6090" spans="1:15" x14ac:dyDescent="0.3">
      <c r="A6090" t="s">
        <v>6236</v>
      </c>
      <c r="B6090" t="s">
        <v>37</v>
      </c>
      <c r="C6090" t="str">
        <f>_xlfn.XLOOKUP(Sales_Pipeline[[#This Row],[Sales_Agent]],Sales_Teams[Sales_Agent],Sales_Teams[Manager])</f>
        <v>Celia Rouche</v>
      </c>
      <c r="D6090" t="str">
        <f>_xlfn.XLOOKUP(Sales_Pipeline[[#This Row],[Manager]],Sales_Teams[Manager],Sales_Teams[Regional_Office])</f>
        <v>West</v>
      </c>
      <c r="E6090" t="s">
        <v>55</v>
      </c>
      <c r="F6090" t="s">
        <v>570</v>
      </c>
      <c r="G6090" t="str">
        <f>IFERROR(_xlfn.XLOOKUP(Sales_Pipeline[[#This Row],[Account]],Accounts!$A$2:$A$86,Accounts!$F$2:$F$86),"")</f>
        <v>Germany</v>
      </c>
      <c r="H6090" t="s">
        <v>82</v>
      </c>
      <c r="I6090" s="3">
        <v>42968</v>
      </c>
      <c r="J6090" s="3">
        <v>42976</v>
      </c>
      <c r="K6090" s="8" t="str">
        <f>IF(Sales_Pipeline[[#This Row],[Close_Date]]="","",TEXT(Sales_Pipeline[[#This Row],[Close_Date]],"ddd"))</f>
        <v>Tue</v>
      </c>
      <c r="L6090" s="8" t="str">
        <f>IF(Sales_Pipeline[[#This Row],[Close_Date]]="","",TEXT(Sales_Pipeline[[#This Row],[Close_Date]],"mmm"))</f>
        <v>Aug</v>
      </c>
      <c r="M6090" s="8" t="str">
        <f>IF(Sales_Pipeline[[#This Row],[Close_Date]]="","","Q"&amp;ROUNDUP(MONTH(Sales_Pipeline[[#This Row],[Close_Date]])/3,0))</f>
        <v>Q3</v>
      </c>
      <c r="N6090" s="2" cm="1">
        <f t="array" ref="N6090">IFERROR(_xlfn.IFS(Sales_Pipeline[[#This Row],[Deal_Stage]]="Won",_xlfn.XLOOKUP(Sales_Pipeline[[#This Row],[Product]],Products!$A$2:$A$8,Products!$C$2:$C$8),Sales_Pipeline[[#This Row],[Deal_Stage]]="Lost",_xlfn.XLOOKUP(Sales_Pipeline[[#This Row],[Product]],Products!$A$2:$A$8,Products!$C$2:$C$8)),"")</f>
        <v>1096</v>
      </c>
      <c r="O6090" s="2">
        <v>0</v>
      </c>
    </row>
    <row r="6091" spans="1:15" x14ac:dyDescent="0.3">
      <c r="A6091" t="s">
        <v>6237</v>
      </c>
      <c r="B6091" t="s">
        <v>9</v>
      </c>
      <c r="C6091" t="str">
        <f>_xlfn.XLOOKUP(Sales_Pipeline[[#This Row],[Sales_Agent]],Sales_Teams[Sales_Agent],Sales_Teams[Manager])</f>
        <v>Dustin Brinkmann</v>
      </c>
      <c r="D6091" t="str">
        <f>_xlfn.XLOOKUP(Sales_Pipeline[[#This Row],[Manager]],Sales_Teams[Manager],Sales_Teams[Regional_Office])</f>
        <v>Central</v>
      </c>
      <c r="E6091" t="s">
        <v>55</v>
      </c>
      <c r="F6091" t="s">
        <v>64</v>
      </c>
      <c r="G6091" t="str">
        <f>IFERROR(_xlfn.XLOOKUP(Sales_Pipeline[[#This Row],[Account]],Accounts!$A$2:$A$86,Accounts!$F$2:$F$86),"")</f>
        <v>United States</v>
      </c>
      <c r="H6091" t="s">
        <v>82</v>
      </c>
      <c r="I6091" s="3">
        <v>42968</v>
      </c>
      <c r="J6091" s="3">
        <v>43042</v>
      </c>
      <c r="K6091" s="8" t="str">
        <f>IF(Sales_Pipeline[[#This Row],[Close_Date]]="","",TEXT(Sales_Pipeline[[#This Row],[Close_Date]],"ddd"))</f>
        <v>Fri</v>
      </c>
      <c r="L6091" s="8" t="str">
        <f>IF(Sales_Pipeline[[#This Row],[Close_Date]]="","",TEXT(Sales_Pipeline[[#This Row],[Close_Date]],"mmm"))</f>
        <v>Nov</v>
      </c>
      <c r="M6091" s="8" t="str">
        <f>IF(Sales_Pipeline[[#This Row],[Close_Date]]="","","Q"&amp;ROUNDUP(MONTH(Sales_Pipeline[[#This Row],[Close_Date]])/3,0))</f>
        <v>Q4</v>
      </c>
      <c r="N6091" s="2" cm="1">
        <f t="array" ref="N6091">IFERROR(_xlfn.IFS(Sales_Pipeline[[#This Row],[Deal_Stage]]="Won",_xlfn.XLOOKUP(Sales_Pipeline[[#This Row],[Product]],Products!$A$2:$A$8,Products!$C$2:$C$8),Sales_Pipeline[[#This Row],[Deal_Stage]]="Lost",_xlfn.XLOOKUP(Sales_Pipeline[[#This Row],[Product]],Products!$A$2:$A$8,Products!$C$2:$C$8)),"")</f>
        <v>1096</v>
      </c>
      <c r="O6091" s="2">
        <v>0</v>
      </c>
    </row>
    <row r="6092" spans="1:15" x14ac:dyDescent="0.3">
      <c r="A6092" t="s">
        <v>6238</v>
      </c>
      <c r="B6092" t="s">
        <v>35</v>
      </c>
      <c r="C6092" t="str">
        <f>_xlfn.XLOOKUP(Sales_Pipeline[[#This Row],[Sales_Agent]],Sales_Teams[Sales_Agent],Sales_Teams[Manager])</f>
        <v>Celia Rouche</v>
      </c>
      <c r="D6092" t="str">
        <f>_xlfn.XLOOKUP(Sales_Pipeline[[#This Row],[Manager]],Sales_Teams[Manager],Sales_Teams[Regional_Office])</f>
        <v>West</v>
      </c>
      <c r="E6092" t="s">
        <v>61</v>
      </c>
      <c r="F6092" t="s">
        <v>120</v>
      </c>
      <c r="G6092" t="str">
        <f>IFERROR(_xlfn.XLOOKUP(Sales_Pipeline[[#This Row],[Account]],Accounts!$A$2:$A$86,Accounts!$F$2:$F$86),"")</f>
        <v>United States</v>
      </c>
      <c r="H6092" t="s">
        <v>77</v>
      </c>
      <c r="I6092" s="3">
        <v>42968</v>
      </c>
      <c r="K6092" s="8" t="str">
        <f>IF(Sales_Pipeline[[#This Row],[Close_Date]]="","",TEXT(Sales_Pipeline[[#This Row],[Close_Date]],"ddd"))</f>
        <v/>
      </c>
      <c r="L6092" s="8" t="str">
        <f>IF(Sales_Pipeline[[#This Row],[Close_Date]]="","",TEXT(Sales_Pipeline[[#This Row],[Close_Date]],"mmm"))</f>
        <v/>
      </c>
      <c r="M6092" s="8" t="str">
        <f>IF(Sales_Pipeline[[#This Row],[Close_Date]]="","","Q"&amp;ROUNDUP(MONTH(Sales_Pipeline[[#This Row],[Close_Date]])/3,0))</f>
        <v/>
      </c>
      <c r="N6092" s="2" t="str" cm="1">
        <f t="array" ref="N6092">IFERROR(_xlfn.IFS(Sales_Pipeline[[#This Row],[Deal_Stage]]="Won",_xlfn.XLOOKUP(Sales_Pipeline[[#This Row],[Product]],Products!$A$2:$A$8,Products!$C$2:$C$8),Sales_Pipeline[[#This Row],[Deal_Stage]]="Lost",_xlfn.XLOOKUP(Sales_Pipeline[[#This Row],[Product]],Products!$A$2:$A$8,Products!$C$2:$C$8)),"")</f>
        <v/>
      </c>
      <c r="O6092" s="2">
        <v>0</v>
      </c>
    </row>
    <row r="6093" spans="1:15" x14ac:dyDescent="0.3">
      <c r="A6093" t="s">
        <v>6239</v>
      </c>
      <c r="B6093" t="s">
        <v>7</v>
      </c>
      <c r="C6093" t="str">
        <f>_xlfn.XLOOKUP(Sales_Pipeline[[#This Row],[Sales_Agent]],Sales_Teams[Sales_Agent],Sales_Teams[Manager])</f>
        <v>Dustin Brinkmann</v>
      </c>
      <c r="D6093" t="str">
        <f>_xlfn.XLOOKUP(Sales_Pipeline[[#This Row],[Manager]],Sales_Teams[Manager],Sales_Teams[Regional_Office])</f>
        <v>Central</v>
      </c>
      <c r="E6093" t="s">
        <v>61</v>
      </c>
      <c r="F6093" t="s">
        <v>94</v>
      </c>
      <c r="G6093" t="str">
        <f>IFERROR(_xlfn.XLOOKUP(Sales_Pipeline[[#This Row],[Account]],Accounts!$A$2:$A$86,Accounts!$F$2:$F$86),"")</f>
        <v>United States</v>
      </c>
      <c r="H6093" t="s">
        <v>57</v>
      </c>
      <c r="I6093" s="3">
        <v>42968</v>
      </c>
      <c r="J6093" s="3">
        <v>42986</v>
      </c>
      <c r="K6093" s="8" t="str">
        <f>IF(Sales_Pipeline[[#This Row],[Close_Date]]="","",TEXT(Sales_Pipeline[[#This Row],[Close_Date]],"ddd"))</f>
        <v>Fri</v>
      </c>
      <c r="L6093" s="8" t="str">
        <f>IF(Sales_Pipeline[[#This Row],[Close_Date]]="","",TEXT(Sales_Pipeline[[#This Row],[Close_Date]],"mmm"))</f>
        <v>Sep</v>
      </c>
      <c r="M6093" s="8" t="str">
        <f>IF(Sales_Pipeline[[#This Row],[Close_Date]]="","","Q"&amp;ROUNDUP(MONTH(Sales_Pipeline[[#This Row],[Close_Date]])/3,0))</f>
        <v>Q3</v>
      </c>
      <c r="N6093" s="2" cm="1">
        <f t="array" ref="N6093">IFERROR(_xlfn.IFS(Sales_Pipeline[[#This Row],[Deal_Stage]]="Won",_xlfn.XLOOKUP(Sales_Pipeline[[#This Row],[Product]],Products!$A$2:$A$8,Products!$C$2:$C$8),Sales_Pipeline[[#This Row],[Deal_Stage]]="Lost",_xlfn.XLOOKUP(Sales_Pipeline[[#This Row],[Product]],Products!$A$2:$A$8,Products!$C$2:$C$8)),"")</f>
        <v>55</v>
      </c>
      <c r="O6093" s="2">
        <v>54</v>
      </c>
    </row>
    <row r="6094" spans="1:15" x14ac:dyDescent="0.3">
      <c r="A6094" t="s">
        <v>6240</v>
      </c>
      <c r="B6094" t="s">
        <v>32</v>
      </c>
      <c r="C6094" t="str">
        <f>_xlfn.XLOOKUP(Sales_Pipeline[[#This Row],[Sales_Agent]],Sales_Teams[Sales_Agent],Sales_Teams[Manager])</f>
        <v>Celia Rouche</v>
      </c>
      <c r="D6094" t="str">
        <f>_xlfn.XLOOKUP(Sales_Pipeline[[#This Row],[Manager]],Sales_Teams[Manager],Sales_Teams[Regional_Office])</f>
        <v>West</v>
      </c>
      <c r="E6094" t="s">
        <v>61</v>
      </c>
      <c r="G6094" t="str">
        <f>IFERROR(_xlfn.XLOOKUP(Sales_Pipeline[[#This Row],[Account]],Accounts!$A$2:$A$86,Accounts!$F$2:$F$86),"")</f>
        <v/>
      </c>
      <c r="H6094" t="s">
        <v>77</v>
      </c>
      <c r="I6094" s="3">
        <v>42968</v>
      </c>
      <c r="K6094" s="8" t="str">
        <f>IF(Sales_Pipeline[[#This Row],[Close_Date]]="","",TEXT(Sales_Pipeline[[#This Row],[Close_Date]],"ddd"))</f>
        <v/>
      </c>
      <c r="L6094" s="8" t="str">
        <f>IF(Sales_Pipeline[[#This Row],[Close_Date]]="","",TEXT(Sales_Pipeline[[#This Row],[Close_Date]],"mmm"))</f>
        <v/>
      </c>
      <c r="M6094" s="8" t="str">
        <f>IF(Sales_Pipeline[[#This Row],[Close_Date]]="","","Q"&amp;ROUNDUP(MONTH(Sales_Pipeline[[#This Row],[Close_Date]])/3,0))</f>
        <v/>
      </c>
      <c r="N6094" s="2" t="str" cm="1">
        <f t="array" ref="N6094">IFERROR(_xlfn.IFS(Sales_Pipeline[[#This Row],[Deal_Stage]]="Won",_xlfn.XLOOKUP(Sales_Pipeline[[#This Row],[Product]],Products!$A$2:$A$8,Products!$C$2:$C$8),Sales_Pipeline[[#This Row],[Deal_Stage]]="Lost",_xlfn.XLOOKUP(Sales_Pipeline[[#This Row],[Product]],Products!$A$2:$A$8,Products!$C$2:$C$8)),"")</f>
        <v/>
      </c>
      <c r="O6094" s="2">
        <v>0</v>
      </c>
    </row>
    <row r="6095" spans="1:15" x14ac:dyDescent="0.3">
      <c r="A6095" t="s">
        <v>6241</v>
      </c>
      <c r="B6095" t="s">
        <v>32</v>
      </c>
      <c r="C6095" t="str">
        <f>_xlfn.XLOOKUP(Sales_Pipeline[[#This Row],[Sales_Agent]],Sales_Teams[Sales_Agent],Sales_Teams[Manager])</f>
        <v>Celia Rouche</v>
      </c>
      <c r="D6095" t="str">
        <f>_xlfn.XLOOKUP(Sales_Pipeline[[#This Row],[Manager]],Sales_Teams[Manager],Sales_Teams[Regional_Office])</f>
        <v>West</v>
      </c>
      <c r="E6095" t="s">
        <v>63</v>
      </c>
      <c r="F6095" t="s">
        <v>175</v>
      </c>
      <c r="G6095" t="str">
        <f>IFERROR(_xlfn.XLOOKUP(Sales_Pipeline[[#This Row],[Account]],Accounts!$A$2:$A$86,Accounts!$F$2:$F$86),"")</f>
        <v>Brazil</v>
      </c>
      <c r="H6095" t="s">
        <v>57</v>
      </c>
      <c r="I6095" s="3">
        <v>42968</v>
      </c>
      <c r="J6095" s="3">
        <v>43092</v>
      </c>
      <c r="K6095" s="8" t="str">
        <f>IF(Sales_Pipeline[[#This Row],[Close_Date]]="","",TEXT(Sales_Pipeline[[#This Row],[Close_Date]],"ddd"))</f>
        <v>Sat</v>
      </c>
      <c r="L6095" s="8" t="str">
        <f>IF(Sales_Pipeline[[#This Row],[Close_Date]]="","",TEXT(Sales_Pipeline[[#This Row],[Close_Date]],"mmm"))</f>
        <v>Dec</v>
      </c>
      <c r="M6095" s="8" t="str">
        <f>IF(Sales_Pipeline[[#This Row],[Close_Date]]="","","Q"&amp;ROUNDUP(MONTH(Sales_Pipeline[[#This Row],[Close_Date]])/3,0))</f>
        <v>Q4</v>
      </c>
      <c r="N6095" s="2" cm="1">
        <f t="array" ref="N6095">IFERROR(_xlfn.IFS(Sales_Pipeline[[#This Row],[Deal_Stage]]="Won",_xlfn.XLOOKUP(Sales_Pipeline[[#This Row],[Product]],Products!$A$2:$A$8,Products!$C$2:$C$8),Sales_Pipeline[[#This Row],[Deal_Stage]]="Lost",_xlfn.XLOOKUP(Sales_Pipeline[[#This Row],[Product]],Products!$A$2:$A$8,Products!$C$2:$C$8)),"")</f>
        <v>550</v>
      </c>
      <c r="O6095" s="2">
        <v>547</v>
      </c>
    </row>
    <row r="6096" spans="1:15" x14ac:dyDescent="0.3">
      <c r="A6096" t="s">
        <v>6242</v>
      </c>
      <c r="B6096" t="s">
        <v>17</v>
      </c>
      <c r="C6096" t="str">
        <f>_xlfn.XLOOKUP(Sales_Pipeline[[#This Row],[Sales_Agent]],Sales_Teams[Sales_Agent],Sales_Teams[Manager])</f>
        <v>Cara Losch</v>
      </c>
      <c r="D6096" t="str">
        <f>_xlfn.XLOOKUP(Sales_Pipeline[[#This Row],[Manager]],Sales_Teams[Manager],Sales_Teams[Regional_Office])</f>
        <v>East</v>
      </c>
      <c r="E6096" t="s">
        <v>76</v>
      </c>
      <c r="F6096" t="s">
        <v>293</v>
      </c>
      <c r="G6096" t="str">
        <f>IFERROR(_xlfn.XLOOKUP(Sales_Pipeline[[#This Row],[Account]],Accounts!$A$2:$A$86,Accounts!$F$2:$F$86),"")</f>
        <v>United States</v>
      </c>
      <c r="H6096" t="s">
        <v>82</v>
      </c>
      <c r="I6096" s="3">
        <v>42968</v>
      </c>
      <c r="J6096" s="3">
        <v>43077</v>
      </c>
      <c r="K6096" s="8" t="str">
        <f>IF(Sales_Pipeline[[#This Row],[Close_Date]]="","",TEXT(Sales_Pipeline[[#This Row],[Close_Date]],"ddd"))</f>
        <v>Fri</v>
      </c>
      <c r="L6096" s="8" t="str">
        <f>IF(Sales_Pipeline[[#This Row],[Close_Date]]="","",TEXT(Sales_Pipeline[[#This Row],[Close_Date]],"mmm"))</f>
        <v>Dec</v>
      </c>
      <c r="M6096" s="8" t="str">
        <f>IF(Sales_Pipeline[[#This Row],[Close_Date]]="","","Q"&amp;ROUNDUP(MONTH(Sales_Pipeline[[#This Row],[Close_Date]])/3,0))</f>
        <v>Q4</v>
      </c>
      <c r="N6096" s="2" cm="1">
        <f t="array" ref="N6096">IFERROR(_xlfn.IFS(Sales_Pipeline[[#This Row],[Deal_Stage]]="Won",_xlfn.XLOOKUP(Sales_Pipeline[[#This Row],[Product]],Products!$A$2:$A$8,Products!$C$2:$C$8),Sales_Pipeline[[#This Row],[Deal_Stage]]="Lost",_xlfn.XLOOKUP(Sales_Pipeline[[#This Row],[Product]],Products!$A$2:$A$8,Products!$C$2:$C$8)),"")</f>
        <v>3393</v>
      </c>
      <c r="O6096" s="2">
        <v>0</v>
      </c>
    </row>
    <row r="6097" spans="1:15" x14ac:dyDescent="0.3">
      <c r="A6097" t="s">
        <v>6243</v>
      </c>
      <c r="B6097" t="s">
        <v>17</v>
      </c>
      <c r="C6097" t="str">
        <f>_xlfn.XLOOKUP(Sales_Pipeline[[#This Row],[Sales_Agent]],Sales_Teams[Sales_Agent],Sales_Teams[Manager])</f>
        <v>Cara Losch</v>
      </c>
      <c r="D6097" t="str">
        <f>_xlfn.XLOOKUP(Sales_Pipeline[[#This Row],[Manager]],Sales_Teams[Manager],Sales_Teams[Regional_Office])</f>
        <v>East</v>
      </c>
      <c r="E6097" t="s">
        <v>63</v>
      </c>
      <c r="F6097" t="s">
        <v>109</v>
      </c>
      <c r="G6097" t="str">
        <f>IFERROR(_xlfn.XLOOKUP(Sales_Pipeline[[#This Row],[Account]],Accounts!$A$2:$A$86,Accounts!$F$2:$F$86),"")</f>
        <v>Japan</v>
      </c>
      <c r="H6097" t="s">
        <v>57</v>
      </c>
      <c r="I6097" s="3">
        <v>42968</v>
      </c>
      <c r="J6097" s="3">
        <v>42973</v>
      </c>
      <c r="K6097" s="8" t="str">
        <f>IF(Sales_Pipeline[[#This Row],[Close_Date]]="","",TEXT(Sales_Pipeline[[#This Row],[Close_Date]],"ddd"))</f>
        <v>Sat</v>
      </c>
      <c r="L6097" s="8" t="str">
        <f>IF(Sales_Pipeline[[#This Row],[Close_Date]]="","",TEXT(Sales_Pipeline[[#This Row],[Close_Date]],"mmm"))</f>
        <v>Aug</v>
      </c>
      <c r="M6097" s="8" t="str">
        <f>IF(Sales_Pipeline[[#This Row],[Close_Date]]="","","Q"&amp;ROUNDUP(MONTH(Sales_Pipeline[[#This Row],[Close_Date]])/3,0))</f>
        <v>Q3</v>
      </c>
      <c r="N6097" s="2" cm="1">
        <f t="array" ref="N6097">IFERROR(_xlfn.IFS(Sales_Pipeline[[#This Row],[Deal_Stage]]="Won",_xlfn.XLOOKUP(Sales_Pipeline[[#This Row],[Product]],Products!$A$2:$A$8,Products!$C$2:$C$8),Sales_Pipeline[[#This Row],[Deal_Stage]]="Lost",_xlfn.XLOOKUP(Sales_Pipeline[[#This Row],[Product]],Products!$A$2:$A$8,Products!$C$2:$C$8)),"")</f>
        <v>550</v>
      </c>
      <c r="O6097" s="2">
        <v>592</v>
      </c>
    </row>
    <row r="6098" spans="1:15" x14ac:dyDescent="0.3">
      <c r="A6098" t="s">
        <v>6244</v>
      </c>
      <c r="B6098" t="s">
        <v>23</v>
      </c>
      <c r="C6098" t="str">
        <f>_xlfn.XLOOKUP(Sales_Pipeline[[#This Row],[Sales_Agent]],Sales_Teams[Sales_Agent],Sales_Teams[Manager])</f>
        <v>Cara Losch</v>
      </c>
      <c r="D6098" t="str">
        <f>_xlfn.XLOOKUP(Sales_Pipeline[[#This Row],[Manager]],Sales_Teams[Manager],Sales_Teams[Regional_Office])</f>
        <v>East</v>
      </c>
      <c r="E6098" t="s">
        <v>76</v>
      </c>
      <c r="F6098" t="s">
        <v>127</v>
      </c>
      <c r="G6098" t="str">
        <f>IFERROR(_xlfn.XLOOKUP(Sales_Pipeline[[#This Row],[Account]],Accounts!$A$2:$A$86,Accounts!$F$2:$F$86),"")</f>
        <v>United States</v>
      </c>
      <c r="H6098" t="s">
        <v>82</v>
      </c>
      <c r="I6098" s="3">
        <v>42968</v>
      </c>
      <c r="J6098" s="3">
        <v>43080</v>
      </c>
      <c r="K6098" s="8" t="str">
        <f>IF(Sales_Pipeline[[#This Row],[Close_Date]]="","",TEXT(Sales_Pipeline[[#This Row],[Close_Date]],"ddd"))</f>
        <v>Mon</v>
      </c>
      <c r="L6098" s="8" t="str">
        <f>IF(Sales_Pipeline[[#This Row],[Close_Date]]="","",TEXT(Sales_Pipeline[[#This Row],[Close_Date]],"mmm"))</f>
        <v>Dec</v>
      </c>
      <c r="M6098" s="8" t="str">
        <f>IF(Sales_Pipeline[[#This Row],[Close_Date]]="","","Q"&amp;ROUNDUP(MONTH(Sales_Pipeline[[#This Row],[Close_Date]])/3,0))</f>
        <v>Q4</v>
      </c>
      <c r="N6098" s="2" cm="1">
        <f t="array" ref="N6098">IFERROR(_xlfn.IFS(Sales_Pipeline[[#This Row],[Deal_Stage]]="Won",_xlfn.XLOOKUP(Sales_Pipeline[[#This Row],[Product]],Products!$A$2:$A$8,Products!$C$2:$C$8),Sales_Pipeline[[#This Row],[Deal_Stage]]="Lost",_xlfn.XLOOKUP(Sales_Pipeline[[#This Row],[Product]],Products!$A$2:$A$8,Products!$C$2:$C$8)),"")</f>
        <v>3393</v>
      </c>
      <c r="O6098" s="2">
        <v>0</v>
      </c>
    </row>
    <row r="6099" spans="1:15" x14ac:dyDescent="0.3">
      <c r="A6099" t="s">
        <v>6245</v>
      </c>
      <c r="B6099" t="s">
        <v>27</v>
      </c>
      <c r="C6099" t="str">
        <f>_xlfn.XLOOKUP(Sales_Pipeline[[#This Row],[Sales_Agent]],Sales_Teams[Sales_Agent],Sales_Teams[Manager])</f>
        <v>Rocco Neubert</v>
      </c>
      <c r="D6099" t="str">
        <f>_xlfn.XLOOKUP(Sales_Pipeline[[#This Row],[Manager]],Sales_Teams[Manager],Sales_Teams[Regional_Office])</f>
        <v>East</v>
      </c>
      <c r="E6099" t="s">
        <v>76</v>
      </c>
      <c r="G6099" t="str">
        <f>IFERROR(_xlfn.XLOOKUP(Sales_Pipeline[[#This Row],[Account]],Accounts!$A$2:$A$86,Accounts!$F$2:$F$86),"")</f>
        <v/>
      </c>
      <c r="H6099" t="s">
        <v>77</v>
      </c>
      <c r="I6099" s="3">
        <v>42969</v>
      </c>
      <c r="K6099" s="8" t="str">
        <f>IF(Sales_Pipeline[[#This Row],[Close_Date]]="","",TEXT(Sales_Pipeline[[#This Row],[Close_Date]],"ddd"))</f>
        <v/>
      </c>
      <c r="L6099" s="8" t="str">
        <f>IF(Sales_Pipeline[[#This Row],[Close_Date]]="","",TEXT(Sales_Pipeline[[#This Row],[Close_Date]],"mmm"))</f>
        <v/>
      </c>
      <c r="M6099" s="8" t="str">
        <f>IF(Sales_Pipeline[[#This Row],[Close_Date]]="","","Q"&amp;ROUNDUP(MONTH(Sales_Pipeline[[#This Row],[Close_Date]])/3,0))</f>
        <v/>
      </c>
      <c r="N6099" s="2" t="str" cm="1">
        <f t="array" ref="N6099">IFERROR(_xlfn.IFS(Sales_Pipeline[[#This Row],[Deal_Stage]]="Won",_xlfn.XLOOKUP(Sales_Pipeline[[#This Row],[Product]],Products!$A$2:$A$8,Products!$C$2:$C$8),Sales_Pipeline[[#This Row],[Deal_Stage]]="Lost",_xlfn.XLOOKUP(Sales_Pipeline[[#This Row],[Product]],Products!$A$2:$A$8,Products!$C$2:$C$8)),"")</f>
        <v/>
      </c>
      <c r="O6099" s="2">
        <v>0</v>
      </c>
    </row>
    <row r="6100" spans="1:15" x14ac:dyDescent="0.3">
      <c r="A6100" t="s">
        <v>6246</v>
      </c>
      <c r="B6100" t="s">
        <v>27</v>
      </c>
      <c r="C6100" t="str">
        <f>_xlfn.XLOOKUP(Sales_Pipeline[[#This Row],[Sales_Agent]],Sales_Teams[Sales_Agent],Sales_Teams[Manager])</f>
        <v>Rocco Neubert</v>
      </c>
      <c r="D6100" t="str">
        <f>_xlfn.XLOOKUP(Sales_Pipeline[[#This Row],[Manager]],Sales_Teams[Manager],Sales_Teams[Regional_Office])</f>
        <v>East</v>
      </c>
      <c r="E6100" t="s">
        <v>76</v>
      </c>
      <c r="F6100" t="s">
        <v>109</v>
      </c>
      <c r="G6100" t="str">
        <f>IFERROR(_xlfn.XLOOKUP(Sales_Pipeline[[#This Row],[Account]],Accounts!$A$2:$A$86,Accounts!$F$2:$F$86),"")</f>
        <v>Japan</v>
      </c>
      <c r="H6100" t="s">
        <v>82</v>
      </c>
      <c r="I6100" s="3">
        <v>42969</v>
      </c>
      <c r="J6100" s="3">
        <v>43074</v>
      </c>
      <c r="K6100" s="8" t="str">
        <f>IF(Sales_Pipeline[[#This Row],[Close_Date]]="","",TEXT(Sales_Pipeline[[#This Row],[Close_Date]],"ddd"))</f>
        <v>Tue</v>
      </c>
      <c r="L6100" s="8" t="str">
        <f>IF(Sales_Pipeline[[#This Row],[Close_Date]]="","",TEXT(Sales_Pipeline[[#This Row],[Close_Date]],"mmm"))</f>
        <v>Dec</v>
      </c>
      <c r="M6100" s="8" t="str">
        <f>IF(Sales_Pipeline[[#This Row],[Close_Date]]="","","Q"&amp;ROUNDUP(MONTH(Sales_Pipeline[[#This Row],[Close_Date]])/3,0))</f>
        <v>Q4</v>
      </c>
      <c r="N6100" s="2" cm="1">
        <f t="array" ref="N6100">IFERROR(_xlfn.IFS(Sales_Pipeline[[#This Row],[Deal_Stage]]="Won",_xlfn.XLOOKUP(Sales_Pipeline[[#This Row],[Product]],Products!$A$2:$A$8,Products!$C$2:$C$8),Sales_Pipeline[[#This Row],[Deal_Stage]]="Lost",_xlfn.XLOOKUP(Sales_Pipeline[[#This Row],[Product]],Products!$A$2:$A$8,Products!$C$2:$C$8)),"")</f>
        <v>3393</v>
      </c>
      <c r="O6100" s="2">
        <v>0</v>
      </c>
    </row>
    <row r="6101" spans="1:15" x14ac:dyDescent="0.3">
      <c r="A6101" t="s">
        <v>6247</v>
      </c>
      <c r="B6101" t="s">
        <v>20</v>
      </c>
      <c r="C6101" t="str">
        <f>_xlfn.XLOOKUP(Sales_Pipeline[[#This Row],[Sales_Agent]],Sales_Teams[Sales_Agent],Sales_Teams[Manager])</f>
        <v>Cara Losch</v>
      </c>
      <c r="D6101" t="str">
        <f>_xlfn.XLOOKUP(Sales_Pipeline[[#This Row],[Manager]],Sales_Teams[Manager],Sales_Teams[Regional_Office])</f>
        <v>East</v>
      </c>
      <c r="E6101" t="s">
        <v>84</v>
      </c>
      <c r="F6101" t="s">
        <v>127</v>
      </c>
      <c r="G6101" t="str">
        <f>IFERROR(_xlfn.XLOOKUP(Sales_Pipeline[[#This Row],[Account]],Accounts!$A$2:$A$86,Accounts!$F$2:$F$86),"")</f>
        <v>United States</v>
      </c>
      <c r="H6101" t="s">
        <v>57</v>
      </c>
      <c r="I6101" s="3">
        <v>42969</v>
      </c>
      <c r="J6101" s="3">
        <v>43045</v>
      </c>
      <c r="K6101" s="8" t="str">
        <f>IF(Sales_Pipeline[[#This Row],[Close_Date]]="","",TEXT(Sales_Pipeline[[#This Row],[Close_Date]],"ddd"))</f>
        <v>Mon</v>
      </c>
      <c r="L6101" s="8" t="str">
        <f>IF(Sales_Pipeline[[#This Row],[Close_Date]]="","",TEXT(Sales_Pipeline[[#This Row],[Close_Date]],"mmm"))</f>
        <v>Nov</v>
      </c>
      <c r="M6101" s="8" t="str">
        <f>IF(Sales_Pipeline[[#This Row],[Close_Date]]="","","Q"&amp;ROUNDUP(MONTH(Sales_Pipeline[[#This Row],[Close_Date]])/3,0))</f>
        <v>Q4</v>
      </c>
      <c r="N6101" s="2" cm="1">
        <f t="array" ref="N6101">IFERROR(_xlfn.IFS(Sales_Pipeline[[#This Row],[Deal_Stage]]="Won",_xlfn.XLOOKUP(Sales_Pipeline[[#This Row],[Product]],Products!$A$2:$A$8,Products!$C$2:$C$8),Sales_Pipeline[[#This Row],[Deal_Stage]]="Lost",_xlfn.XLOOKUP(Sales_Pipeline[[#This Row],[Product]],Products!$A$2:$A$8,Products!$C$2:$C$8)),"")</f>
        <v>5482</v>
      </c>
      <c r="O6101" s="2">
        <v>5529</v>
      </c>
    </row>
    <row r="6102" spans="1:15" x14ac:dyDescent="0.3">
      <c r="A6102" t="s">
        <v>6248</v>
      </c>
      <c r="B6102" t="s">
        <v>20</v>
      </c>
      <c r="C6102" t="str">
        <f>_xlfn.XLOOKUP(Sales_Pipeline[[#This Row],[Sales_Agent]],Sales_Teams[Sales_Agent],Sales_Teams[Manager])</f>
        <v>Cara Losch</v>
      </c>
      <c r="D6102" t="str">
        <f>_xlfn.XLOOKUP(Sales_Pipeline[[#This Row],[Manager]],Sales_Teams[Manager],Sales_Teams[Regional_Office])</f>
        <v>East</v>
      </c>
      <c r="E6102" t="s">
        <v>8953</v>
      </c>
      <c r="F6102" t="s">
        <v>253</v>
      </c>
      <c r="G6102" t="str">
        <f>IFERROR(_xlfn.XLOOKUP(Sales_Pipeline[[#This Row],[Account]],Accounts!$A$2:$A$86,Accounts!$F$2:$F$86),"")</f>
        <v>United States</v>
      </c>
      <c r="H6102" t="s">
        <v>57</v>
      </c>
      <c r="I6102" s="3">
        <v>42969</v>
      </c>
      <c r="J6102" s="3">
        <v>42980</v>
      </c>
      <c r="K6102" s="8" t="str">
        <f>IF(Sales_Pipeline[[#This Row],[Close_Date]]="","",TEXT(Sales_Pipeline[[#This Row],[Close_Date]],"ddd"))</f>
        <v>Sat</v>
      </c>
      <c r="L6102" s="8" t="str">
        <f>IF(Sales_Pipeline[[#This Row],[Close_Date]]="","",TEXT(Sales_Pipeline[[#This Row],[Close_Date]],"mmm"))</f>
        <v>Sep</v>
      </c>
      <c r="M6102" s="8" t="str">
        <f>IF(Sales_Pipeline[[#This Row],[Close_Date]]="","","Q"&amp;ROUNDUP(MONTH(Sales_Pipeline[[#This Row],[Close_Date]])/3,0))</f>
        <v>Q3</v>
      </c>
      <c r="N6102" s="2" cm="1">
        <f t="array" ref="N6102">IFERROR(_xlfn.IFS(Sales_Pipeline[[#This Row],[Deal_Stage]]="Won",_xlfn.XLOOKUP(Sales_Pipeline[[#This Row],[Product]],Products!$A$2:$A$8,Products!$C$2:$C$8),Sales_Pipeline[[#This Row],[Deal_Stage]]="Lost",_xlfn.XLOOKUP(Sales_Pipeline[[#This Row],[Product]],Products!$A$2:$A$8,Products!$C$2:$C$8)),"")</f>
        <v>4821</v>
      </c>
      <c r="O6102" s="2">
        <v>5002</v>
      </c>
    </row>
    <row r="6103" spans="1:15" x14ac:dyDescent="0.3">
      <c r="A6103" t="s">
        <v>6249</v>
      </c>
      <c r="B6103" t="s">
        <v>28</v>
      </c>
      <c r="C6103" t="str">
        <f>_xlfn.XLOOKUP(Sales_Pipeline[[#This Row],[Sales_Agent]],Sales_Teams[Sales_Agent],Sales_Teams[Manager])</f>
        <v>Rocco Neubert</v>
      </c>
      <c r="D6103" t="str">
        <f>_xlfn.XLOOKUP(Sales_Pipeline[[#This Row],[Manager]],Sales_Teams[Manager],Sales_Teams[Regional_Office])</f>
        <v>East</v>
      </c>
      <c r="E6103" t="s">
        <v>63</v>
      </c>
      <c r="F6103" t="s">
        <v>206</v>
      </c>
      <c r="G6103" t="str">
        <f>IFERROR(_xlfn.XLOOKUP(Sales_Pipeline[[#This Row],[Account]],Accounts!$A$2:$A$86,Accounts!$F$2:$F$86),"")</f>
        <v>United States</v>
      </c>
      <c r="H6103" t="s">
        <v>82</v>
      </c>
      <c r="I6103" s="3">
        <v>42969</v>
      </c>
      <c r="J6103" s="3">
        <v>42979</v>
      </c>
      <c r="K6103" s="8" t="str">
        <f>IF(Sales_Pipeline[[#This Row],[Close_Date]]="","",TEXT(Sales_Pipeline[[#This Row],[Close_Date]],"ddd"))</f>
        <v>Fri</v>
      </c>
      <c r="L6103" s="8" t="str">
        <f>IF(Sales_Pipeline[[#This Row],[Close_Date]]="","",TEXT(Sales_Pipeline[[#This Row],[Close_Date]],"mmm"))</f>
        <v>Sep</v>
      </c>
      <c r="M6103" s="8" t="str">
        <f>IF(Sales_Pipeline[[#This Row],[Close_Date]]="","","Q"&amp;ROUNDUP(MONTH(Sales_Pipeline[[#This Row],[Close_Date]])/3,0))</f>
        <v>Q3</v>
      </c>
      <c r="N6103" s="2" cm="1">
        <f t="array" ref="N6103">IFERROR(_xlfn.IFS(Sales_Pipeline[[#This Row],[Deal_Stage]]="Won",_xlfn.XLOOKUP(Sales_Pipeline[[#This Row],[Product]],Products!$A$2:$A$8,Products!$C$2:$C$8),Sales_Pipeline[[#This Row],[Deal_Stage]]="Lost",_xlfn.XLOOKUP(Sales_Pipeline[[#This Row],[Product]],Products!$A$2:$A$8,Products!$C$2:$C$8)),"")</f>
        <v>550</v>
      </c>
      <c r="O6103" s="2">
        <v>0</v>
      </c>
    </row>
    <row r="6104" spans="1:15" x14ac:dyDescent="0.3">
      <c r="A6104" t="s">
        <v>6250</v>
      </c>
      <c r="B6104" t="s">
        <v>28</v>
      </c>
      <c r="C6104" t="str">
        <f>_xlfn.XLOOKUP(Sales_Pipeline[[#This Row],[Sales_Agent]],Sales_Teams[Sales_Agent],Sales_Teams[Manager])</f>
        <v>Rocco Neubert</v>
      </c>
      <c r="D6104" t="str">
        <f>_xlfn.XLOOKUP(Sales_Pipeline[[#This Row],[Manager]],Sales_Teams[Manager],Sales_Teams[Regional_Office])</f>
        <v>East</v>
      </c>
      <c r="E6104" t="s">
        <v>8953</v>
      </c>
      <c r="F6104" t="s">
        <v>116</v>
      </c>
      <c r="G6104" t="str">
        <f>IFERROR(_xlfn.XLOOKUP(Sales_Pipeline[[#This Row],[Account]],Accounts!$A$2:$A$86,Accounts!$F$2:$F$86),"")</f>
        <v>United States</v>
      </c>
      <c r="H6104" t="s">
        <v>82</v>
      </c>
      <c r="I6104" s="3">
        <v>42969</v>
      </c>
      <c r="J6104" s="3">
        <v>43040</v>
      </c>
      <c r="K6104" s="8" t="str">
        <f>IF(Sales_Pipeline[[#This Row],[Close_Date]]="","",TEXT(Sales_Pipeline[[#This Row],[Close_Date]],"ddd"))</f>
        <v>Wed</v>
      </c>
      <c r="L6104" s="8" t="str">
        <f>IF(Sales_Pipeline[[#This Row],[Close_Date]]="","",TEXT(Sales_Pipeline[[#This Row],[Close_Date]],"mmm"))</f>
        <v>Nov</v>
      </c>
      <c r="M6104" s="8" t="str">
        <f>IF(Sales_Pipeline[[#This Row],[Close_Date]]="","","Q"&amp;ROUNDUP(MONTH(Sales_Pipeline[[#This Row],[Close_Date]])/3,0))</f>
        <v>Q4</v>
      </c>
      <c r="N6104" s="2" cm="1">
        <f t="array" ref="N6104">IFERROR(_xlfn.IFS(Sales_Pipeline[[#This Row],[Deal_Stage]]="Won",_xlfn.XLOOKUP(Sales_Pipeline[[#This Row],[Product]],Products!$A$2:$A$8,Products!$C$2:$C$8),Sales_Pipeline[[#This Row],[Deal_Stage]]="Lost",_xlfn.XLOOKUP(Sales_Pipeline[[#This Row],[Product]],Products!$A$2:$A$8,Products!$C$2:$C$8)),"")</f>
        <v>4821</v>
      </c>
      <c r="O6104" s="2">
        <v>0</v>
      </c>
    </row>
    <row r="6105" spans="1:15" x14ac:dyDescent="0.3">
      <c r="A6105" t="s">
        <v>6251</v>
      </c>
      <c r="B6105" t="s">
        <v>40</v>
      </c>
      <c r="C6105" t="str">
        <f>_xlfn.XLOOKUP(Sales_Pipeline[[#This Row],[Sales_Agent]],Sales_Teams[Sales_Agent],Sales_Teams[Manager])</f>
        <v>Summer Sewald</v>
      </c>
      <c r="D6105" t="str">
        <f>_xlfn.XLOOKUP(Sales_Pipeline[[#This Row],[Manager]],Sales_Teams[Manager],Sales_Teams[Regional_Office])</f>
        <v>West</v>
      </c>
      <c r="E6105" t="s">
        <v>63</v>
      </c>
      <c r="F6105" t="s">
        <v>125</v>
      </c>
      <c r="G6105" t="str">
        <f>IFERROR(_xlfn.XLOOKUP(Sales_Pipeline[[#This Row],[Account]],Accounts!$A$2:$A$86,Accounts!$F$2:$F$86),"")</f>
        <v>United States</v>
      </c>
      <c r="H6105" t="s">
        <v>57</v>
      </c>
      <c r="I6105" s="3">
        <v>42969</v>
      </c>
      <c r="J6105" s="3">
        <v>43089</v>
      </c>
      <c r="K6105" s="8" t="str">
        <f>IF(Sales_Pipeline[[#This Row],[Close_Date]]="","",TEXT(Sales_Pipeline[[#This Row],[Close_Date]],"ddd"))</f>
        <v>Wed</v>
      </c>
      <c r="L6105" s="8" t="str">
        <f>IF(Sales_Pipeline[[#This Row],[Close_Date]]="","",TEXT(Sales_Pipeline[[#This Row],[Close_Date]],"mmm"))</f>
        <v>Dec</v>
      </c>
      <c r="M6105" s="8" t="str">
        <f>IF(Sales_Pipeline[[#This Row],[Close_Date]]="","","Q"&amp;ROUNDUP(MONTH(Sales_Pipeline[[#This Row],[Close_Date]])/3,0))</f>
        <v>Q4</v>
      </c>
      <c r="N6105" s="2" cm="1">
        <f t="array" ref="N6105">IFERROR(_xlfn.IFS(Sales_Pipeline[[#This Row],[Deal_Stage]]="Won",_xlfn.XLOOKUP(Sales_Pipeline[[#This Row],[Product]],Products!$A$2:$A$8,Products!$C$2:$C$8),Sales_Pipeline[[#This Row],[Deal_Stage]]="Lost",_xlfn.XLOOKUP(Sales_Pipeline[[#This Row],[Product]],Products!$A$2:$A$8,Products!$C$2:$C$8)),"")</f>
        <v>550</v>
      </c>
      <c r="O6105" s="2">
        <v>476</v>
      </c>
    </row>
    <row r="6106" spans="1:15" x14ac:dyDescent="0.3">
      <c r="A6106" t="s">
        <v>6252</v>
      </c>
      <c r="B6106" t="s">
        <v>37</v>
      </c>
      <c r="C6106" t="str">
        <f>_xlfn.XLOOKUP(Sales_Pipeline[[#This Row],[Sales_Agent]],Sales_Teams[Sales_Agent],Sales_Teams[Manager])</f>
        <v>Celia Rouche</v>
      </c>
      <c r="D6106" t="str">
        <f>_xlfn.XLOOKUP(Sales_Pipeline[[#This Row],[Manager]],Sales_Teams[Manager],Sales_Teams[Regional_Office])</f>
        <v>West</v>
      </c>
      <c r="E6106" t="s">
        <v>61</v>
      </c>
      <c r="F6106" t="s">
        <v>191</v>
      </c>
      <c r="G6106" t="str">
        <f>IFERROR(_xlfn.XLOOKUP(Sales_Pipeline[[#This Row],[Account]],Accounts!$A$2:$A$86,Accounts!$F$2:$F$86),"")</f>
        <v>United States</v>
      </c>
      <c r="H6106" t="s">
        <v>57</v>
      </c>
      <c r="I6106" s="3">
        <v>42969</v>
      </c>
      <c r="J6106" s="3">
        <v>43057</v>
      </c>
      <c r="K6106" s="8" t="str">
        <f>IF(Sales_Pipeline[[#This Row],[Close_Date]]="","",TEXT(Sales_Pipeline[[#This Row],[Close_Date]],"ddd"))</f>
        <v>Sat</v>
      </c>
      <c r="L6106" s="8" t="str">
        <f>IF(Sales_Pipeline[[#This Row],[Close_Date]]="","",TEXT(Sales_Pipeline[[#This Row],[Close_Date]],"mmm"))</f>
        <v>Nov</v>
      </c>
      <c r="M6106" s="8" t="str">
        <f>IF(Sales_Pipeline[[#This Row],[Close_Date]]="","","Q"&amp;ROUNDUP(MONTH(Sales_Pipeline[[#This Row],[Close_Date]])/3,0))</f>
        <v>Q4</v>
      </c>
      <c r="N6106" s="2" cm="1">
        <f t="array" ref="N6106">IFERROR(_xlfn.IFS(Sales_Pipeline[[#This Row],[Deal_Stage]]="Won",_xlfn.XLOOKUP(Sales_Pipeline[[#This Row],[Product]],Products!$A$2:$A$8,Products!$C$2:$C$8),Sales_Pipeline[[#This Row],[Deal_Stage]]="Lost",_xlfn.XLOOKUP(Sales_Pipeline[[#This Row],[Product]],Products!$A$2:$A$8,Products!$C$2:$C$8)),"")</f>
        <v>55</v>
      </c>
      <c r="O6106" s="2">
        <v>56</v>
      </c>
    </row>
    <row r="6107" spans="1:15" x14ac:dyDescent="0.3">
      <c r="A6107" t="s">
        <v>6253</v>
      </c>
      <c r="B6107" t="s">
        <v>12</v>
      </c>
      <c r="C6107" t="str">
        <f>_xlfn.XLOOKUP(Sales_Pipeline[[#This Row],[Sales_Agent]],Sales_Teams[Sales_Agent],Sales_Teams[Manager])</f>
        <v>Melvin Marxen</v>
      </c>
      <c r="D6107" t="str">
        <f>_xlfn.XLOOKUP(Sales_Pipeline[[#This Row],[Manager]],Sales_Teams[Manager],Sales_Teams[Regional_Office])</f>
        <v>Central</v>
      </c>
      <c r="E6107" t="s">
        <v>84</v>
      </c>
      <c r="F6107" t="s">
        <v>59</v>
      </c>
      <c r="G6107" t="str">
        <f>IFERROR(_xlfn.XLOOKUP(Sales_Pipeline[[#This Row],[Account]],Accounts!$A$2:$A$86,Accounts!$F$2:$F$86),"")</f>
        <v>United States</v>
      </c>
      <c r="H6107" t="s">
        <v>82</v>
      </c>
      <c r="I6107" s="3">
        <v>42969</v>
      </c>
      <c r="J6107" s="3">
        <v>42978</v>
      </c>
      <c r="K6107" s="8" t="str">
        <f>IF(Sales_Pipeline[[#This Row],[Close_Date]]="","",TEXT(Sales_Pipeline[[#This Row],[Close_Date]],"ddd"))</f>
        <v>Thu</v>
      </c>
      <c r="L6107" s="8" t="str">
        <f>IF(Sales_Pipeline[[#This Row],[Close_Date]]="","",TEXT(Sales_Pipeline[[#This Row],[Close_Date]],"mmm"))</f>
        <v>Aug</v>
      </c>
      <c r="M6107" s="8" t="str">
        <f>IF(Sales_Pipeline[[#This Row],[Close_Date]]="","","Q"&amp;ROUNDUP(MONTH(Sales_Pipeline[[#This Row],[Close_Date]])/3,0))</f>
        <v>Q3</v>
      </c>
      <c r="N6107" s="2" cm="1">
        <f t="array" ref="N6107">IFERROR(_xlfn.IFS(Sales_Pipeline[[#This Row],[Deal_Stage]]="Won",_xlfn.XLOOKUP(Sales_Pipeline[[#This Row],[Product]],Products!$A$2:$A$8,Products!$C$2:$C$8),Sales_Pipeline[[#This Row],[Deal_Stage]]="Lost",_xlfn.XLOOKUP(Sales_Pipeline[[#This Row],[Product]],Products!$A$2:$A$8,Products!$C$2:$C$8)),"")</f>
        <v>5482</v>
      </c>
      <c r="O6107" s="2">
        <v>0</v>
      </c>
    </row>
    <row r="6108" spans="1:15" x14ac:dyDescent="0.3">
      <c r="A6108" t="s">
        <v>6254</v>
      </c>
      <c r="B6108" t="s">
        <v>45</v>
      </c>
      <c r="C6108" t="str">
        <f>_xlfn.XLOOKUP(Sales_Pipeline[[#This Row],[Sales_Agent]],Sales_Teams[Sales_Agent],Sales_Teams[Manager])</f>
        <v>Summer Sewald</v>
      </c>
      <c r="D6108" t="str">
        <f>_xlfn.XLOOKUP(Sales_Pipeline[[#This Row],[Manager]],Sales_Teams[Manager],Sales_Teams[Regional_Office])</f>
        <v>West</v>
      </c>
      <c r="E6108" t="s">
        <v>55</v>
      </c>
      <c r="F6108" t="s">
        <v>216</v>
      </c>
      <c r="G6108" t="str">
        <f>IFERROR(_xlfn.XLOOKUP(Sales_Pipeline[[#This Row],[Account]],Accounts!$A$2:$A$86,Accounts!$F$2:$F$86),"")</f>
        <v>United States</v>
      </c>
      <c r="H6108" t="s">
        <v>82</v>
      </c>
      <c r="I6108" s="3">
        <v>42969</v>
      </c>
      <c r="J6108" s="3">
        <v>43070</v>
      </c>
      <c r="K6108" s="8" t="str">
        <f>IF(Sales_Pipeline[[#This Row],[Close_Date]]="","",TEXT(Sales_Pipeline[[#This Row],[Close_Date]],"ddd"))</f>
        <v>Fri</v>
      </c>
      <c r="L6108" s="8" t="str">
        <f>IF(Sales_Pipeline[[#This Row],[Close_Date]]="","",TEXT(Sales_Pipeline[[#This Row],[Close_Date]],"mmm"))</f>
        <v>Dec</v>
      </c>
      <c r="M6108" s="8" t="str">
        <f>IF(Sales_Pipeline[[#This Row],[Close_Date]]="","","Q"&amp;ROUNDUP(MONTH(Sales_Pipeline[[#This Row],[Close_Date]])/3,0))</f>
        <v>Q4</v>
      </c>
      <c r="N6108" s="2" cm="1">
        <f t="array" ref="N6108">IFERROR(_xlfn.IFS(Sales_Pipeline[[#This Row],[Deal_Stage]]="Won",_xlfn.XLOOKUP(Sales_Pipeline[[#This Row],[Product]],Products!$A$2:$A$8,Products!$C$2:$C$8),Sales_Pipeline[[#This Row],[Deal_Stage]]="Lost",_xlfn.XLOOKUP(Sales_Pipeline[[#This Row],[Product]],Products!$A$2:$A$8,Products!$C$2:$C$8)),"")</f>
        <v>1096</v>
      </c>
      <c r="O6108" s="2">
        <v>0</v>
      </c>
    </row>
    <row r="6109" spans="1:15" x14ac:dyDescent="0.3">
      <c r="A6109" t="s">
        <v>6255</v>
      </c>
      <c r="B6109" t="s">
        <v>45</v>
      </c>
      <c r="C6109" t="str">
        <f>_xlfn.XLOOKUP(Sales_Pipeline[[#This Row],[Sales_Agent]],Sales_Teams[Sales_Agent],Sales_Teams[Manager])</f>
        <v>Summer Sewald</v>
      </c>
      <c r="D6109" t="str">
        <f>_xlfn.XLOOKUP(Sales_Pipeline[[#This Row],[Manager]],Sales_Teams[Manager],Sales_Teams[Regional_Office])</f>
        <v>West</v>
      </c>
      <c r="E6109" t="s">
        <v>63</v>
      </c>
      <c r="F6109" t="s">
        <v>288</v>
      </c>
      <c r="G6109" t="str">
        <f>IFERROR(_xlfn.XLOOKUP(Sales_Pipeline[[#This Row],[Account]],Accounts!$A$2:$A$86,Accounts!$F$2:$F$86),"")</f>
        <v>United States</v>
      </c>
      <c r="H6109" t="s">
        <v>57</v>
      </c>
      <c r="I6109" s="3">
        <v>42969</v>
      </c>
      <c r="J6109" s="3">
        <v>43069</v>
      </c>
      <c r="K6109" s="8" t="str">
        <f>IF(Sales_Pipeline[[#This Row],[Close_Date]]="","",TEXT(Sales_Pipeline[[#This Row],[Close_Date]],"ddd"))</f>
        <v>Thu</v>
      </c>
      <c r="L6109" s="8" t="str">
        <f>IF(Sales_Pipeline[[#This Row],[Close_Date]]="","",TEXT(Sales_Pipeline[[#This Row],[Close_Date]],"mmm"))</f>
        <v>Nov</v>
      </c>
      <c r="M6109" s="8" t="str">
        <f>IF(Sales_Pipeline[[#This Row],[Close_Date]]="","","Q"&amp;ROUNDUP(MONTH(Sales_Pipeline[[#This Row],[Close_Date]])/3,0))</f>
        <v>Q4</v>
      </c>
      <c r="N6109" s="2" cm="1">
        <f t="array" ref="N6109">IFERROR(_xlfn.IFS(Sales_Pipeline[[#This Row],[Deal_Stage]]="Won",_xlfn.XLOOKUP(Sales_Pipeline[[#This Row],[Product]],Products!$A$2:$A$8,Products!$C$2:$C$8),Sales_Pipeline[[#This Row],[Deal_Stage]]="Lost",_xlfn.XLOOKUP(Sales_Pipeline[[#This Row],[Product]],Products!$A$2:$A$8,Products!$C$2:$C$8)),"")</f>
        <v>550</v>
      </c>
      <c r="O6109" s="2">
        <v>601</v>
      </c>
    </row>
    <row r="6110" spans="1:15" x14ac:dyDescent="0.3">
      <c r="A6110" t="s">
        <v>6256</v>
      </c>
      <c r="B6110" t="s">
        <v>45</v>
      </c>
      <c r="C6110" t="str">
        <f>_xlfn.XLOOKUP(Sales_Pipeline[[#This Row],[Sales_Agent]],Sales_Teams[Sales_Agent],Sales_Teams[Manager])</f>
        <v>Summer Sewald</v>
      </c>
      <c r="D6110" t="str">
        <f>_xlfn.XLOOKUP(Sales_Pipeline[[#This Row],[Manager]],Sales_Teams[Manager],Sales_Teams[Regional_Office])</f>
        <v>West</v>
      </c>
      <c r="E6110" t="s">
        <v>55</v>
      </c>
      <c r="F6110" t="s">
        <v>240</v>
      </c>
      <c r="G6110" t="str">
        <f>IFERROR(_xlfn.XLOOKUP(Sales_Pipeline[[#This Row],[Account]],Accounts!$A$2:$A$86,Accounts!$F$2:$F$86),"")</f>
        <v>United States</v>
      </c>
      <c r="H6110" t="s">
        <v>57</v>
      </c>
      <c r="I6110" s="3">
        <v>42969</v>
      </c>
      <c r="J6110" s="3">
        <v>43097</v>
      </c>
      <c r="K6110" s="8" t="str">
        <f>IF(Sales_Pipeline[[#This Row],[Close_Date]]="","",TEXT(Sales_Pipeline[[#This Row],[Close_Date]],"ddd"))</f>
        <v>Thu</v>
      </c>
      <c r="L6110" s="8" t="str">
        <f>IF(Sales_Pipeline[[#This Row],[Close_Date]]="","",TEXT(Sales_Pipeline[[#This Row],[Close_Date]],"mmm"))</f>
        <v>Dec</v>
      </c>
      <c r="M6110" s="8" t="str">
        <f>IF(Sales_Pipeline[[#This Row],[Close_Date]]="","","Q"&amp;ROUNDUP(MONTH(Sales_Pipeline[[#This Row],[Close_Date]])/3,0))</f>
        <v>Q4</v>
      </c>
      <c r="N6110" s="2" cm="1">
        <f t="array" ref="N6110">IFERROR(_xlfn.IFS(Sales_Pipeline[[#This Row],[Deal_Stage]]="Won",_xlfn.XLOOKUP(Sales_Pipeline[[#This Row],[Product]],Products!$A$2:$A$8,Products!$C$2:$C$8),Sales_Pipeline[[#This Row],[Deal_Stage]]="Lost",_xlfn.XLOOKUP(Sales_Pipeline[[#This Row],[Product]],Products!$A$2:$A$8,Products!$C$2:$C$8)),"")</f>
        <v>1096</v>
      </c>
      <c r="O6110" s="2">
        <v>1005</v>
      </c>
    </row>
    <row r="6111" spans="1:15" x14ac:dyDescent="0.3">
      <c r="A6111" t="s">
        <v>6257</v>
      </c>
      <c r="B6111" t="s">
        <v>9</v>
      </c>
      <c r="C6111" t="str">
        <f>_xlfn.XLOOKUP(Sales_Pipeline[[#This Row],[Sales_Agent]],Sales_Teams[Sales_Agent],Sales_Teams[Manager])</f>
        <v>Dustin Brinkmann</v>
      </c>
      <c r="D6111" t="str">
        <f>_xlfn.XLOOKUP(Sales_Pipeline[[#This Row],[Manager]],Sales_Teams[Manager],Sales_Teams[Regional_Office])</f>
        <v>Central</v>
      </c>
      <c r="E6111" t="s">
        <v>84</v>
      </c>
      <c r="F6111" t="s">
        <v>105</v>
      </c>
      <c r="G6111" t="str">
        <f>IFERROR(_xlfn.XLOOKUP(Sales_Pipeline[[#This Row],[Account]],Accounts!$A$2:$A$86,Accounts!$F$2:$F$86),"")</f>
        <v>United States</v>
      </c>
      <c r="H6111" t="s">
        <v>57</v>
      </c>
      <c r="I6111" s="3">
        <v>42969</v>
      </c>
      <c r="J6111" s="3">
        <v>43050</v>
      </c>
      <c r="K6111" s="8" t="str">
        <f>IF(Sales_Pipeline[[#This Row],[Close_Date]]="","",TEXT(Sales_Pipeline[[#This Row],[Close_Date]],"ddd"))</f>
        <v>Sat</v>
      </c>
      <c r="L6111" s="8" t="str">
        <f>IF(Sales_Pipeline[[#This Row],[Close_Date]]="","",TEXT(Sales_Pipeline[[#This Row],[Close_Date]],"mmm"))</f>
        <v>Nov</v>
      </c>
      <c r="M6111" s="8" t="str">
        <f>IF(Sales_Pipeline[[#This Row],[Close_Date]]="","","Q"&amp;ROUNDUP(MONTH(Sales_Pipeline[[#This Row],[Close_Date]])/3,0))</f>
        <v>Q4</v>
      </c>
      <c r="N6111" s="2" cm="1">
        <f t="array" ref="N6111">IFERROR(_xlfn.IFS(Sales_Pipeline[[#This Row],[Deal_Stage]]="Won",_xlfn.XLOOKUP(Sales_Pipeline[[#This Row],[Product]],Products!$A$2:$A$8,Products!$C$2:$C$8),Sales_Pipeline[[#This Row],[Deal_Stage]]="Lost",_xlfn.XLOOKUP(Sales_Pipeline[[#This Row],[Product]],Products!$A$2:$A$8,Products!$C$2:$C$8)),"")</f>
        <v>5482</v>
      </c>
      <c r="O6111" s="2">
        <v>4731</v>
      </c>
    </row>
    <row r="6112" spans="1:15" x14ac:dyDescent="0.3">
      <c r="A6112" t="s">
        <v>6258</v>
      </c>
      <c r="B6112" t="s">
        <v>29</v>
      </c>
      <c r="C6112" t="str">
        <f>_xlfn.XLOOKUP(Sales_Pipeline[[#This Row],[Sales_Agent]],Sales_Teams[Sales_Agent],Sales_Teams[Manager])</f>
        <v>Rocco Neubert</v>
      </c>
      <c r="D6112" t="str">
        <f>_xlfn.XLOOKUP(Sales_Pipeline[[#This Row],[Manager]],Sales_Teams[Manager],Sales_Teams[Regional_Office])</f>
        <v>East</v>
      </c>
      <c r="E6112" t="s">
        <v>84</v>
      </c>
      <c r="F6112" t="s">
        <v>209</v>
      </c>
      <c r="G6112" t="str">
        <f>IFERROR(_xlfn.XLOOKUP(Sales_Pipeline[[#This Row],[Account]],Accounts!$A$2:$A$86,Accounts!$F$2:$F$86),"")</f>
        <v>United States</v>
      </c>
      <c r="H6112" t="s">
        <v>82</v>
      </c>
      <c r="I6112" s="3">
        <v>42969</v>
      </c>
      <c r="J6112" s="3">
        <v>43049</v>
      </c>
      <c r="K6112" s="8" t="str">
        <f>IF(Sales_Pipeline[[#This Row],[Close_Date]]="","",TEXT(Sales_Pipeline[[#This Row],[Close_Date]],"ddd"))</f>
        <v>Fri</v>
      </c>
      <c r="L6112" s="8" t="str">
        <f>IF(Sales_Pipeline[[#This Row],[Close_Date]]="","",TEXT(Sales_Pipeline[[#This Row],[Close_Date]],"mmm"))</f>
        <v>Nov</v>
      </c>
      <c r="M6112" s="8" t="str">
        <f>IF(Sales_Pipeline[[#This Row],[Close_Date]]="","","Q"&amp;ROUNDUP(MONTH(Sales_Pipeline[[#This Row],[Close_Date]])/3,0))</f>
        <v>Q4</v>
      </c>
      <c r="N6112" s="2" cm="1">
        <f t="array" ref="N6112">IFERROR(_xlfn.IFS(Sales_Pipeline[[#This Row],[Deal_Stage]]="Won",_xlfn.XLOOKUP(Sales_Pipeline[[#This Row],[Product]],Products!$A$2:$A$8,Products!$C$2:$C$8),Sales_Pipeline[[#This Row],[Deal_Stage]]="Lost",_xlfn.XLOOKUP(Sales_Pipeline[[#This Row],[Product]],Products!$A$2:$A$8,Products!$C$2:$C$8)),"")</f>
        <v>5482</v>
      </c>
      <c r="O6112" s="2">
        <v>0</v>
      </c>
    </row>
    <row r="6113" spans="1:15" x14ac:dyDescent="0.3">
      <c r="A6113" t="s">
        <v>6259</v>
      </c>
      <c r="B6113" t="s">
        <v>29</v>
      </c>
      <c r="C6113" t="str">
        <f>_xlfn.XLOOKUP(Sales_Pipeline[[#This Row],[Sales_Agent]],Sales_Teams[Sales_Agent],Sales_Teams[Manager])</f>
        <v>Rocco Neubert</v>
      </c>
      <c r="D6113" t="str">
        <f>_xlfn.XLOOKUP(Sales_Pipeline[[#This Row],[Manager]],Sales_Teams[Manager],Sales_Teams[Regional_Office])</f>
        <v>East</v>
      </c>
      <c r="E6113" t="s">
        <v>8953</v>
      </c>
      <c r="F6113" t="s">
        <v>109</v>
      </c>
      <c r="G6113" t="str">
        <f>IFERROR(_xlfn.XLOOKUP(Sales_Pipeline[[#This Row],[Account]],Accounts!$A$2:$A$86,Accounts!$F$2:$F$86),"")</f>
        <v>Japan</v>
      </c>
      <c r="H6113" t="s">
        <v>57</v>
      </c>
      <c r="I6113" s="3">
        <v>42969</v>
      </c>
      <c r="J6113" s="3">
        <v>42980</v>
      </c>
      <c r="K6113" s="8" t="str">
        <f>IF(Sales_Pipeline[[#This Row],[Close_Date]]="","",TEXT(Sales_Pipeline[[#This Row],[Close_Date]],"ddd"))</f>
        <v>Sat</v>
      </c>
      <c r="L6113" s="8" t="str">
        <f>IF(Sales_Pipeline[[#This Row],[Close_Date]]="","",TEXT(Sales_Pipeline[[#This Row],[Close_Date]],"mmm"))</f>
        <v>Sep</v>
      </c>
      <c r="M6113" s="8" t="str">
        <f>IF(Sales_Pipeline[[#This Row],[Close_Date]]="","","Q"&amp;ROUNDUP(MONTH(Sales_Pipeline[[#This Row],[Close_Date]])/3,0))</f>
        <v>Q3</v>
      </c>
      <c r="N6113" s="2" cm="1">
        <f t="array" ref="N6113">IFERROR(_xlfn.IFS(Sales_Pipeline[[#This Row],[Deal_Stage]]="Won",_xlfn.XLOOKUP(Sales_Pipeline[[#This Row],[Product]],Products!$A$2:$A$8,Products!$C$2:$C$8),Sales_Pipeline[[#This Row],[Deal_Stage]]="Lost",_xlfn.XLOOKUP(Sales_Pipeline[[#This Row],[Product]],Products!$A$2:$A$8,Products!$C$2:$C$8)),"")</f>
        <v>4821</v>
      </c>
      <c r="O6113" s="2">
        <v>4649</v>
      </c>
    </row>
    <row r="6114" spans="1:15" x14ac:dyDescent="0.3">
      <c r="A6114" t="s">
        <v>6260</v>
      </c>
      <c r="B6114" t="s">
        <v>21</v>
      </c>
      <c r="C6114" t="str">
        <f>_xlfn.XLOOKUP(Sales_Pipeline[[#This Row],[Sales_Agent]],Sales_Teams[Sales_Agent],Sales_Teams[Manager])</f>
        <v>Cara Losch</v>
      </c>
      <c r="D6114" t="str">
        <f>_xlfn.XLOOKUP(Sales_Pipeline[[#This Row],[Manager]],Sales_Teams[Manager],Sales_Teams[Regional_Office])</f>
        <v>East</v>
      </c>
      <c r="E6114" t="s">
        <v>8953</v>
      </c>
      <c r="F6114" t="s">
        <v>206</v>
      </c>
      <c r="G6114" t="str">
        <f>IFERROR(_xlfn.XLOOKUP(Sales_Pipeline[[#This Row],[Account]],Accounts!$A$2:$A$86,Accounts!$F$2:$F$86),"")</f>
        <v>United States</v>
      </c>
      <c r="H6114" t="s">
        <v>57</v>
      </c>
      <c r="I6114" s="3">
        <v>42969</v>
      </c>
      <c r="J6114" s="3">
        <v>42979</v>
      </c>
      <c r="K6114" s="8" t="str">
        <f>IF(Sales_Pipeline[[#This Row],[Close_Date]]="","",TEXT(Sales_Pipeline[[#This Row],[Close_Date]],"ddd"))</f>
        <v>Fri</v>
      </c>
      <c r="L6114" s="8" t="str">
        <f>IF(Sales_Pipeline[[#This Row],[Close_Date]]="","",TEXT(Sales_Pipeline[[#This Row],[Close_Date]],"mmm"))</f>
        <v>Sep</v>
      </c>
      <c r="M6114" s="8" t="str">
        <f>IF(Sales_Pipeline[[#This Row],[Close_Date]]="","","Q"&amp;ROUNDUP(MONTH(Sales_Pipeline[[#This Row],[Close_Date]])/3,0))</f>
        <v>Q3</v>
      </c>
      <c r="N6114" s="2" cm="1">
        <f t="array" ref="N6114">IFERROR(_xlfn.IFS(Sales_Pipeline[[#This Row],[Deal_Stage]]="Won",_xlfn.XLOOKUP(Sales_Pipeline[[#This Row],[Product]],Products!$A$2:$A$8,Products!$C$2:$C$8),Sales_Pipeline[[#This Row],[Deal_Stage]]="Lost",_xlfn.XLOOKUP(Sales_Pipeline[[#This Row],[Product]],Products!$A$2:$A$8,Products!$C$2:$C$8)),"")</f>
        <v>4821</v>
      </c>
      <c r="O6114" s="2">
        <v>4787</v>
      </c>
    </row>
    <row r="6115" spans="1:15" x14ac:dyDescent="0.3">
      <c r="A6115" t="s">
        <v>6261</v>
      </c>
      <c r="B6115" t="s">
        <v>23</v>
      </c>
      <c r="C6115" t="str">
        <f>_xlfn.XLOOKUP(Sales_Pipeline[[#This Row],[Sales_Agent]],Sales_Teams[Sales_Agent],Sales_Teams[Manager])</f>
        <v>Cara Losch</v>
      </c>
      <c r="D6115" t="str">
        <f>_xlfn.XLOOKUP(Sales_Pipeline[[#This Row],[Manager]],Sales_Teams[Manager],Sales_Teams[Regional_Office])</f>
        <v>East</v>
      </c>
      <c r="E6115" t="s">
        <v>76</v>
      </c>
      <c r="G6115" t="str">
        <f>IFERROR(_xlfn.XLOOKUP(Sales_Pipeline[[#This Row],[Account]],Accounts!$A$2:$A$86,Accounts!$F$2:$F$86),"")</f>
        <v/>
      </c>
      <c r="H6115" t="s">
        <v>77</v>
      </c>
      <c r="I6115" s="3">
        <v>42969</v>
      </c>
      <c r="K6115" s="8" t="str">
        <f>IF(Sales_Pipeline[[#This Row],[Close_Date]]="","",TEXT(Sales_Pipeline[[#This Row],[Close_Date]],"ddd"))</f>
        <v/>
      </c>
      <c r="L6115" s="8" t="str">
        <f>IF(Sales_Pipeline[[#This Row],[Close_Date]]="","",TEXT(Sales_Pipeline[[#This Row],[Close_Date]],"mmm"))</f>
        <v/>
      </c>
      <c r="M6115" s="8" t="str">
        <f>IF(Sales_Pipeline[[#This Row],[Close_Date]]="","","Q"&amp;ROUNDUP(MONTH(Sales_Pipeline[[#This Row],[Close_Date]])/3,0))</f>
        <v/>
      </c>
      <c r="N6115" s="2" t="str" cm="1">
        <f t="array" ref="N6115">IFERROR(_xlfn.IFS(Sales_Pipeline[[#This Row],[Deal_Stage]]="Won",_xlfn.XLOOKUP(Sales_Pipeline[[#This Row],[Product]],Products!$A$2:$A$8,Products!$C$2:$C$8),Sales_Pipeline[[#This Row],[Deal_Stage]]="Lost",_xlfn.XLOOKUP(Sales_Pipeline[[#This Row],[Product]],Products!$A$2:$A$8,Products!$C$2:$C$8)),"")</f>
        <v/>
      </c>
      <c r="O6115" s="2">
        <v>0</v>
      </c>
    </row>
    <row r="6116" spans="1:15" x14ac:dyDescent="0.3">
      <c r="A6116" t="s">
        <v>6262</v>
      </c>
      <c r="B6116" t="s">
        <v>23</v>
      </c>
      <c r="C6116" t="str">
        <f>_xlfn.XLOOKUP(Sales_Pipeline[[#This Row],[Sales_Agent]],Sales_Teams[Sales_Agent],Sales_Teams[Manager])</f>
        <v>Cara Losch</v>
      </c>
      <c r="D6116" t="str">
        <f>_xlfn.XLOOKUP(Sales_Pipeline[[#This Row],[Manager]],Sales_Teams[Manager],Sales_Teams[Regional_Office])</f>
        <v>East</v>
      </c>
      <c r="E6116" t="s">
        <v>76</v>
      </c>
      <c r="F6116" t="s">
        <v>127</v>
      </c>
      <c r="G6116" t="str">
        <f>IFERROR(_xlfn.XLOOKUP(Sales_Pipeline[[#This Row],[Account]],Accounts!$A$2:$A$86,Accounts!$F$2:$F$86),"")</f>
        <v>United States</v>
      </c>
      <c r="H6116" t="s">
        <v>57</v>
      </c>
      <c r="I6116" s="3">
        <v>42969</v>
      </c>
      <c r="J6116" s="3">
        <v>43091</v>
      </c>
      <c r="K6116" s="8" t="str">
        <f>IF(Sales_Pipeline[[#This Row],[Close_Date]]="","",TEXT(Sales_Pipeline[[#This Row],[Close_Date]],"ddd"))</f>
        <v>Fri</v>
      </c>
      <c r="L6116" s="8" t="str">
        <f>IF(Sales_Pipeline[[#This Row],[Close_Date]]="","",TEXT(Sales_Pipeline[[#This Row],[Close_Date]],"mmm"))</f>
        <v>Dec</v>
      </c>
      <c r="M6116" s="8" t="str">
        <f>IF(Sales_Pipeline[[#This Row],[Close_Date]]="","","Q"&amp;ROUNDUP(MONTH(Sales_Pipeline[[#This Row],[Close_Date]])/3,0))</f>
        <v>Q4</v>
      </c>
      <c r="N6116" s="2" cm="1">
        <f t="array" ref="N6116">IFERROR(_xlfn.IFS(Sales_Pipeline[[#This Row],[Deal_Stage]]="Won",_xlfn.XLOOKUP(Sales_Pipeline[[#This Row],[Product]],Products!$A$2:$A$8,Products!$C$2:$C$8),Sales_Pipeline[[#This Row],[Deal_Stage]]="Lost",_xlfn.XLOOKUP(Sales_Pipeline[[#This Row],[Product]],Products!$A$2:$A$8,Products!$C$2:$C$8)),"")</f>
        <v>3393</v>
      </c>
      <c r="O6116" s="2">
        <v>2994</v>
      </c>
    </row>
    <row r="6117" spans="1:15" x14ac:dyDescent="0.3">
      <c r="A6117" t="s">
        <v>6263</v>
      </c>
      <c r="B6117" t="s">
        <v>44</v>
      </c>
      <c r="C6117" t="str">
        <f>_xlfn.XLOOKUP(Sales_Pipeline[[#This Row],[Sales_Agent]],Sales_Teams[Sales_Agent],Sales_Teams[Manager])</f>
        <v>Summer Sewald</v>
      </c>
      <c r="D6117" t="str">
        <f>_xlfn.XLOOKUP(Sales_Pipeline[[#This Row],[Manager]],Sales_Teams[Manager],Sales_Teams[Regional_Office])</f>
        <v>West</v>
      </c>
      <c r="E6117" t="s">
        <v>55</v>
      </c>
      <c r="G6117" t="str">
        <f>IFERROR(_xlfn.XLOOKUP(Sales_Pipeline[[#This Row],[Account]],Accounts!$A$2:$A$86,Accounts!$F$2:$F$86),"")</f>
        <v/>
      </c>
      <c r="H6117" t="s">
        <v>77</v>
      </c>
      <c r="I6117" s="3">
        <v>42969</v>
      </c>
      <c r="K6117" s="8" t="str">
        <f>IF(Sales_Pipeline[[#This Row],[Close_Date]]="","",TEXT(Sales_Pipeline[[#This Row],[Close_Date]],"ddd"))</f>
        <v/>
      </c>
      <c r="L6117" s="8" t="str">
        <f>IF(Sales_Pipeline[[#This Row],[Close_Date]]="","",TEXT(Sales_Pipeline[[#This Row],[Close_Date]],"mmm"))</f>
        <v/>
      </c>
      <c r="M6117" s="8" t="str">
        <f>IF(Sales_Pipeline[[#This Row],[Close_Date]]="","","Q"&amp;ROUNDUP(MONTH(Sales_Pipeline[[#This Row],[Close_Date]])/3,0))</f>
        <v/>
      </c>
      <c r="N6117" s="2" t="str" cm="1">
        <f t="array" ref="N6117">IFERROR(_xlfn.IFS(Sales_Pipeline[[#This Row],[Deal_Stage]]="Won",_xlfn.XLOOKUP(Sales_Pipeline[[#This Row],[Product]],Products!$A$2:$A$8,Products!$C$2:$C$8),Sales_Pipeline[[#This Row],[Deal_Stage]]="Lost",_xlfn.XLOOKUP(Sales_Pipeline[[#This Row],[Product]],Products!$A$2:$A$8,Products!$C$2:$C$8)),"")</f>
        <v/>
      </c>
      <c r="O6117" s="2">
        <v>0</v>
      </c>
    </row>
    <row r="6118" spans="1:15" x14ac:dyDescent="0.3">
      <c r="A6118" t="s">
        <v>6264</v>
      </c>
      <c r="B6118" t="s">
        <v>44</v>
      </c>
      <c r="C6118" t="str">
        <f>_xlfn.XLOOKUP(Sales_Pipeline[[#This Row],[Sales_Agent]],Sales_Teams[Sales_Agent],Sales_Teams[Manager])</f>
        <v>Summer Sewald</v>
      </c>
      <c r="D6118" t="str">
        <f>_xlfn.XLOOKUP(Sales_Pipeline[[#This Row],[Manager]],Sales_Teams[Manager],Sales_Teams[Regional_Office])</f>
        <v>West</v>
      </c>
      <c r="E6118" t="s">
        <v>8953</v>
      </c>
      <c r="G6118" t="str">
        <f>IFERROR(_xlfn.XLOOKUP(Sales_Pipeline[[#This Row],[Account]],Accounts!$A$2:$A$86,Accounts!$F$2:$F$86),"")</f>
        <v/>
      </c>
      <c r="H6118" t="s">
        <v>77</v>
      </c>
      <c r="I6118" s="3">
        <v>42969</v>
      </c>
      <c r="K6118" s="8" t="str">
        <f>IF(Sales_Pipeline[[#This Row],[Close_Date]]="","",TEXT(Sales_Pipeline[[#This Row],[Close_Date]],"ddd"))</f>
        <v/>
      </c>
      <c r="L6118" s="8" t="str">
        <f>IF(Sales_Pipeline[[#This Row],[Close_Date]]="","",TEXT(Sales_Pipeline[[#This Row],[Close_Date]],"mmm"))</f>
        <v/>
      </c>
      <c r="M6118" s="8" t="str">
        <f>IF(Sales_Pipeline[[#This Row],[Close_Date]]="","","Q"&amp;ROUNDUP(MONTH(Sales_Pipeline[[#This Row],[Close_Date]])/3,0))</f>
        <v/>
      </c>
      <c r="N6118" s="2" t="str" cm="1">
        <f t="array" ref="N6118">IFERROR(_xlfn.IFS(Sales_Pipeline[[#This Row],[Deal_Stage]]="Won",_xlfn.XLOOKUP(Sales_Pipeline[[#This Row],[Product]],Products!$A$2:$A$8,Products!$C$2:$C$8),Sales_Pipeline[[#This Row],[Deal_Stage]]="Lost",_xlfn.XLOOKUP(Sales_Pipeline[[#This Row],[Product]],Products!$A$2:$A$8,Products!$C$2:$C$8)),"")</f>
        <v/>
      </c>
      <c r="O6118" s="2">
        <v>0</v>
      </c>
    </row>
    <row r="6119" spans="1:15" x14ac:dyDescent="0.3">
      <c r="A6119" t="s">
        <v>6265</v>
      </c>
      <c r="B6119" t="s">
        <v>3</v>
      </c>
      <c r="C6119" t="str">
        <f>_xlfn.XLOOKUP(Sales_Pipeline[[#This Row],[Sales_Agent]],Sales_Teams[Sales_Agent],Sales_Teams[Manager])</f>
        <v>Dustin Brinkmann</v>
      </c>
      <c r="D6119" t="str">
        <f>_xlfn.XLOOKUP(Sales_Pipeline[[#This Row],[Manager]],Sales_Teams[Manager],Sales_Teams[Regional_Office])</f>
        <v>Central</v>
      </c>
      <c r="E6119" t="s">
        <v>76</v>
      </c>
      <c r="F6119" t="s">
        <v>155</v>
      </c>
      <c r="G6119" t="str">
        <f>IFERROR(_xlfn.XLOOKUP(Sales_Pipeline[[#This Row],[Account]],Accounts!$A$2:$A$86,Accounts!$F$2:$F$86),"")</f>
        <v>United States</v>
      </c>
      <c r="H6119" t="s">
        <v>82</v>
      </c>
      <c r="I6119" s="3">
        <v>42970</v>
      </c>
      <c r="J6119" s="3">
        <v>43047</v>
      </c>
      <c r="K6119" s="8" t="str">
        <f>IF(Sales_Pipeline[[#This Row],[Close_Date]]="","",TEXT(Sales_Pipeline[[#This Row],[Close_Date]],"ddd"))</f>
        <v>Wed</v>
      </c>
      <c r="L6119" s="8" t="str">
        <f>IF(Sales_Pipeline[[#This Row],[Close_Date]]="","",TEXT(Sales_Pipeline[[#This Row],[Close_Date]],"mmm"))</f>
        <v>Nov</v>
      </c>
      <c r="M6119" s="8" t="str">
        <f>IF(Sales_Pipeline[[#This Row],[Close_Date]]="","","Q"&amp;ROUNDUP(MONTH(Sales_Pipeline[[#This Row],[Close_Date]])/3,0))</f>
        <v>Q4</v>
      </c>
      <c r="N6119" s="2" cm="1">
        <f t="array" ref="N6119">IFERROR(_xlfn.IFS(Sales_Pipeline[[#This Row],[Deal_Stage]]="Won",_xlfn.XLOOKUP(Sales_Pipeline[[#This Row],[Product]],Products!$A$2:$A$8,Products!$C$2:$C$8),Sales_Pipeline[[#This Row],[Deal_Stage]]="Lost",_xlfn.XLOOKUP(Sales_Pipeline[[#This Row],[Product]],Products!$A$2:$A$8,Products!$C$2:$C$8)),"")</f>
        <v>3393</v>
      </c>
      <c r="O6119" s="2">
        <v>0</v>
      </c>
    </row>
    <row r="6120" spans="1:15" x14ac:dyDescent="0.3">
      <c r="A6120" t="s">
        <v>6266</v>
      </c>
      <c r="B6120" t="s">
        <v>3</v>
      </c>
      <c r="C6120" t="str">
        <f>_xlfn.XLOOKUP(Sales_Pipeline[[#This Row],[Sales_Agent]],Sales_Teams[Sales_Agent],Sales_Teams[Manager])</f>
        <v>Dustin Brinkmann</v>
      </c>
      <c r="D6120" t="str">
        <f>_xlfn.XLOOKUP(Sales_Pipeline[[#This Row],[Manager]],Sales_Teams[Manager],Sales_Teams[Regional_Office])</f>
        <v>Central</v>
      </c>
      <c r="E6120" t="s">
        <v>61</v>
      </c>
      <c r="F6120" t="s">
        <v>234</v>
      </c>
      <c r="G6120" t="str">
        <f>IFERROR(_xlfn.XLOOKUP(Sales_Pipeline[[#This Row],[Account]],Accounts!$A$2:$A$86,Accounts!$F$2:$F$86),"")</f>
        <v>United States</v>
      </c>
      <c r="H6120" t="s">
        <v>57</v>
      </c>
      <c r="I6120" s="3">
        <v>42970</v>
      </c>
      <c r="J6120" s="3">
        <v>43053</v>
      </c>
      <c r="K6120" s="8" t="str">
        <f>IF(Sales_Pipeline[[#This Row],[Close_Date]]="","",TEXT(Sales_Pipeline[[#This Row],[Close_Date]],"ddd"))</f>
        <v>Tue</v>
      </c>
      <c r="L6120" s="8" t="str">
        <f>IF(Sales_Pipeline[[#This Row],[Close_Date]]="","",TEXT(Sales_Pipeline[[#This Row],[Close_Date]],"mmm"))</f>
        <v>Nov</v>
      </c>
      <c r="M6120" s="8" t="str">
        <f>IF(Sales_Pipeline[[#This Row],[Close_Date]]="","","Q"&amp;ROUNDUP(MONTH(Sales_Pipeline[[#This Row],[Close_Date]])/3,0))</f>
        <v>Q4</v>
      </c>
      <c r="N6120" s="2" cm="1">
        <f t="array" ref="N6120">IFERROR(_xlfn.IFS(Sales_Pipeline[[#This Row],[Deal_Stage]]="Won",_xlfn.XLOOKUP(Sales_Pipeline[[#This Row],[Product]],Products!$A$2:$A$8,Products!$C$2:$C$8),Sales_Pipeline[[#This Row],[Deal_Stage]]="Lost",_xlfn.XLOOKUP(Sales_Pipeline[[#This Row],[Product]],Products!$A$2:$A$8,Products!$C$2:$C$8)),"")</f>
        <v>55</v>
      </c>
      <c r="O6120" s="2">
        <v>58</v>
      </c>
    </row>
    <row r="6121" spans="1:15" x14ac:dyDescent="0.3">
      <c r="A6121" t="s">
        <v>6267</v>
      </c>
      <c r="B6121" t="s">
        <v>30</v>
      </c>
      <c r="C6121" t="str">
        <f>_xlfn.XLOOKUP(Sales_Pipeline[[#This Row],[Sales_Agent]],Sales_Teams[Sales_Agent],Sales_Teams[Manager])</f>
        <v>Rocco Neubert</v>
      </c>
      <c r="D6121" t="str">
        <f>_xlfn.XLOOKUP(Sales_Pipeline[[#This Row],[Manager]],Sales_Teams[Manager],Sales_Teams[Regional_Office])</f>
        <v>East</v>
      </c>
      <c r="E6121" t="s">
        <v>76</v>
      </c>
      <c r="G6121" t="str">
        <f>IFERROR(_xlfn.XLOOKUP(Sales_Pipeline[[#This Row],[Account]],Accounts!$A$2:$A$86,Accounts!$F$2:$F$86),"")</f>
        <v/>
      </c>
      <c r="H6121" t="s">
        <v>77</v>
      </c>
      <c r="I6121" s="3">
        <v>42970</v>
      </c>
      <c r="K6121" s="8" t="str">
        <f>IF(Sales_Pipeline[[#This Row],[Close_Date]]="","",TEXT(Sales_Pipeline[[#This Row],[Close_Date]],"ddd"))</f>
        <v/>
      </c>
      <c r="L6121" s="8" t="str">
        <f>IF(Sales_Pipeline[[#This Row],[Close_Date]]="","",TEXT(Sales_Pipeline[[#This Row],[Close_Date]],"mmm"))</f>
        <v/>
      </c>
      <c r="M6121" s="8" t="str">
        <f>IF(Sales_Pipeline[[#This Row],[Close_Date]]="","","Q"&amp;ROUNDUP(MONTH(Sales_Pipeline[[#This Row],[Close_Date]])/3,0))</f>
        <v/>
      </c>
      <c r="N6121" s="2" t="str" cm="1">
        <f t="array" ref="N6121">IFERROR(_xlfn.IFS(Sales_Pipeline[[#This Row],[Deal_Stage]]="Won",_xlfn.XLOOKUP(Sales_Pipeline[[#This Row],[Product]],Products!$A$2:$A$8,Products!$C$2:$C$8),Sales_Pipeline[[#This Row],[Deal_Stage]]="Lost",_xlfn.XLOOKUP(Sales_Pipeline[[#This Row],[Product]],Products!$A$2:$A$8,Products!$C$2:$C$8)),"")</f>
        <v/>
      </c>
      <c r="O6121" s="2">
        <v>0</v>
      </c>
    </row>
    <row r="6122" spans="1:15" x14ac:dyDescent="0.3">
      <c r="A6122" t="s">
        <v>6268</v>
      </c>
      <c r="B6122" t="s">
        <v>6</v>
      </c>
      <c r="C6122" t="str">
        <f>_xlfn.XLOOKUP(Sales_Pipeline[[#This Row],[Sales_Agent]],Sales_Teams[Sales_Agent],Sales_Teams[Manager])</f>
        <v>Dustin Brinkmann</v>
      </c>
      <c r="D6122" t="str">
        <f>_xlfn.XLOOKUP(Sales_Pipeline[[#This Row],[Manager]],Sales_Teams[Manager],Sales_Teams[Regional_Office])</f>
        <v>Central</v>
      </c>
      <c r="E6122" t="s">
        <v>55</v>
      </c>
      <c r="F6122" t="s">
        <v>318</v>
      </c>
      <c r="G6122" t="str">
        <f>IFERROR(_xlfn.XLOOKUP(Sales_Pipeline[[#This Row],[Account]],Accounts!$A$2:$A$86,Accounts!$F$2:$F$86),"")</f>
        <v>Kenya</v>
      </c>
      <c r="H6122" t="s">
        <v>57</v>
      </c>
      <c r="I6122" s="3">
        <v>42970</v>
      </c>
      <c r="J6122" s="3">
        <v>43052</v>
      </c>
      <c r="K6122" s="8" t="str">
        <f>IF(Sales_Pipeline[[#This Row],[Close_Date]]="","",TEXT(Sales_Pipeline[[#This Row],[Close_Date]],"ddd"))</f>
        <v>Mon</v>
      </c>
      <c r="L6122" s="8" t="str">
        <f>IF(Sales_Pipeline[[#This Row],[Close_Date]]="","",TEXT(Sales_Pipeline[[#This Row],[Close_Date]],"mmm"))</f>
        <v>Nov</v>
      </c>
      <c r="M6122" s="8" t="str">
        <f>IF(Sales_Pipeline[[#This Row],[Close_Date]]="","","Q"&amp;ROUNDUP(MONTH(Sales_Pipeline[[#This Row],[Close_Date]])/3,0))</f>
        <v>Q4</v>
      </c>
      <c r="N6122" s="2" cm="1">
        <f t="array" ref="N6122">IFERROR(_xlfn.IFS(Sales_Pipeline[[#This Row],[Deal_Stage]]="Won",_xlfn.XLOOKUP(Sales_Pipeline[[#This Row],[Product]],Products!$A$2:$A$8,Products!$C$2:$C$8),Sales_Pipeline[[#This Row],[Deal_Stage]]="Lost",_xlfn.XLOOKUP(Sales_Pipeline[[#This Row],[Product]],Products!$A$2:$A$8,Products!$C$2:$C$8)),"")</f>
        <v>1096</v>
      </c>
      <c r="O6122" s="2">
        <v>1074</v>
      </c>
    </row>
    <row r="6123" spans="1:15" x14ac:dyDescent="0.3">
      <c r="A6123" t="s">
        <v>6269</v>
      </c>
      <c r="B6123" t="s">
        <v>6</v>
      </c>
      <c r="C6123" t="str">
        <f>_xlfn.XLOOKUP(Sales_Pipeline[[#This Row],[Sales_Agent]],Sales_Teams[Sales_Agent],Sales_Teams[Manager])</f>
        <v>Dustin Brinkmann</v>
      </c>
      <c r="D6123" t="str">
        <f>_xlfn.XLOOKUP(Sales_Pipeline[[#This Row],[Manager]],Sales_Teams[Manager],Sales_Teams[Regional_Office])</f>
        <v>Central</v>
      </c>
      <c r="E6123" t="s">
        <v>61</v>
      </c>
      <c r="F6123" t="s">
        <v>59</v>
      </c>
      <c r="G6123" t="str">
        <f>IFERROR(_xlfn.XLOOKUP(Sales_Pipeline[[#This Row],[Account]],Accounts!$A$2:$A$86,Accounts!$F$2:$F$86),"")</f>
        <v>United States</v>
      </c>
      <c r="H6123" t="s">
        <v>57</v>
      </c>
      <c r="I6123" s="3">
        <v>42970</v>
      </c>
      <c r="J6123" s="3">
        <v>42973</v>
      </c>
      <c r="K6123" s="8" t="str">
        <f>IF(Sales_Pipeline[[#This Row],[Close_Date]]="","",TEXT(Sales_Pipeline[[#This Row],[Close_Date]],"ddd"))</f>
        <v>Sat</v>
      </c>
      <c r="L6123" s="8" t="str">
        <f>IF(Sales_Pipeline[[#This Row],[Close_Date]]="","",TEXT(Sales_Pipeline[[#This Row],[Close_Date]],"mmm"))</f>
        <v>Aug</v>
      </c>
      <c r="M6123" s="8" t="str">
        <f>IF(Sales_Pipeline[[#This Row],[Close_Date]]="","","Q"&amp;ROUNDUP(MONTH(Sales_Pipeline[[#This Row],[Close_Date]])/3,0))</f>
        <v>Q3</v>
      </c>
      <c r="N6123" s="2" cm="1">
        <f t="array" ref="N6123">IFERROR(_xlfn.IFS(Sales_Pipeline[[#This Row],[Deal_Stage]]="Won",_xlfn.XLOOKUP(Sales_Pipeline[[#This Row],[Product]],Products!$A$2:$A$8,Products!$C$2:$C$8),Sales_Pipeline[[#This Row],[Deal_Stage]]="Lost",_xlfn.XLOOKUP(Sales_Pipeline[[#This Row],[Product]],Products!$A$2:$A$8,Products!$C$2:$C$8)),"")</f>
        <v>55</v>
      </c>
      <c r="O6123" s="2">
        <v>54</v>
      </c>
    </row>
    <row r="6124" spans="1:15" x14ac:dyDescent="0.3">
      <c r="A6124" t="s">
        <v>6270</v>
      </c>
      <c r="B6124" t="s">
        <v>25</v>
      </c>
      <c r="C6124" t="str">
        <f>_xlfn.XLOOKUP(Sales_Pipeline[[#This Row],[Sales_Agent]],Sales_Teams[Sales_Agent],Sales_Teams[Manager])</f>
        <v>Rocco Neubert</v>
      </c>
      <c r="D6124" t="str">
        <f>_xlfn.XLOOKUP(Sales_Pipeline[[#This Row],[Manager]],Sales_Teams[Manager],Sales_Teams[Regional_Office])</f>
        <v>East</v>
      </c>
      <c r="E6124" t="s">
        <v>8953</v>
      </c>
      <c r="G6124" t="str">
        <f>IFERROR(_xlfn.XLOOKUP(Sales_Pipeline[[#This Row],[Account]],Accounts!$A$2:$A$86,Accounts!$F$2:$F$86),"")</f>
        <v/>
      </c>
      <c r="H6124" t="s">
        <v>77</v>
      </c>
      <c r="I6124" s="3">
        <v>42970</v>
      </c>
      <c r="K6124" s="8" t="str">
        <f>IF(Sales_Pipeline[[#This Row],[Close_Date]]="","",TEXT(Sales_Pipeline[[#This Row],[Close_Date]],"ddd"))</f>
        <v/>
      </c>
      <c r="L6124" s="8" t="str">
        <f>IF(Sales_Pipeline[[#This Row],[Close_Date]]="","",TEXT(Sales_Pipeline[[#This Row],[Close_Date]],"mmm"))</f>
        <v/>
      </c>
      <c r="M6124" s="8" t="str">
        <f>IF(Sales_Pipeline[[#This Row],[Close_Date]]="","","Q"&amp;ROUNDUP(MONTH(Sales_Pipeline[[#This Row],[Close_Date]])/3,0))</f>
        <v/>
      </c>
      <c r="N6124" s="2" t="str" cm="1">
        <f t="array" ref="N6124">IFERROR(_xlfn.IFS(Sales_Pipeline[[#This Row],[Deal_Stage]]="Won",_xlfn.XLOOKUP(Sales_Pipeline[[#This Row],[Product]],Products!$A$2:$A$8,Products!$C$2:$C$8),Sales_Pipeline[[#This Row],[Deal_Stage]]="Lost",_xlfn.XLOOKUP(Sales_Pipeline[[#This Row],[Product]],Products!$A$2:$A$8,Products!$C$2:$C$8)),"")</f>
        <v/>
      </c>
      <c r="O6124" s="2">
        <v>0</v>
      </c>
    </row>
    <row r="6125" spans="1:15" x14ac:dyDescent="0.3">
      <c r="A6125" t="s">
        <v>6271</v>
      </c>
      <c r="B6125" t="s">
        <v>25</v>
      </c>
      <c r="C6125" t="str">
        <f>_xlfn.XLOOKUP(Sales_Pipeline[[#This Row],[Sales_Agent]],Sales_Teams[Sales_Agent],Sales_Teams[Manager])</f>
        <v>Rocco Neubert</v>
      </c>
      <c r="D6125" t="str">
        <f>_xlfn.XLOOKUP(Sales_Pipeline[[#This Row],[Manager]],Sales_Teams[Manager],Sales_Teams[Regional_Office])</f>
        <v>East</v>
      </c>
      <c r="E6125" t="s">
        <v>63</v>
      </c>
      <c r="F6125" t="s">
        <v>109</v>
      </c>
      <c r="G6125" t="str">
        <f>IFERROR(_xlfn.XLOOKUP(Sales_Pipeline[[#This Row],[Account]],Accounts!$A$2:$A$86,Accounts!$F$2:$F$86),"")</f>
        <v>Japan</v>
      </c>
      <c r="H6125" t="s">
        <v>82</v>
      </c>
      <c r="I6125" s="3">
        <v>42970</v>
      </c>
      <c r="J6125" s="3">
        <v>43040</v>
      </c>
      <c r="K6125" s="8" t="str">
        <f>IF(Sales_Pipeline[[#This Row],[Close_Date]]="","",TEXT(Sales_Pipeline[[#This Row],[Close_Date]],"ddd"))</f>
        <v>Wed</v>
      </c>
      <c r="L6125" s="8" t="str">
        <f>IF(Sales_Pipeline[[#This Row],[Close_Date]]="","",TEXT(Sales_Pipeline[[#This Row],[Close_Date]],"mmm"))</f>
        <v>Nov</v>
      </c>
      <c r="M6125" s="8" t="str">
        <f>IF(Sales_Pipeline[[#This Row],[Close_Date]]="","","Q"&amp;ROUNDUP(MONTH(Sales_Pipeline[[#This Row],[Close_Date]])/3,0))</f>
        <v>Q4</v>
      </c>
      <c r="N6125" s="2" cm="1">
        <f t="array" ref="N6125">IFERROR(_xlfn.IFS(Sales_Pipeline[[#This Row],[Deal_Stage]]="Won",_xlfn.XLOOKUP(Sales_Pipeline[[#This Row],[Product]],Products!$A$2:$A$8,Products!$C$2:$C$8),Sales_Pipeline[[#This Row],[Deal_Stage]]="Lost",_xlfn.XLOOKUP(Sales_Pipeline[[#This Row],[Product]],Products!$A$2:$A$8,Products!$C$2:$C$8)),"")</f>
        <v>550</v>
      </c>
      <c r="O6125" s="2">
        <v>0</v>
      </c>
    </row>
    <row r="6126" spans="1:15" x14ac:dyDescent="0.3">
      <c r="A6126" t="s">
        <v>6272</v>
      </c>
      <c r="B6126" t="s">
        <v>25</v>
      </c>
      <c r="C6126" t="str">
        <f>_xlfn.XLOOKUP(Sales_Pipeline[[#This Row],[Sales_Agent]],Sales_Teams[Sales_Agent],Sales_Teams[Manager])</f>
        <v>Rocco Neubert</v>
      </c>
      <c r="D6126" t="str">
        <f>_xlfn.XLOOKUP(Sales_Pipeline[[#This Row],[Manager]],Sales_Teams[Manager],Sales_Teams[Regional_Office])</f>
        <v>East</v>
      </c>
      <c r="E6126" t="s">
        <v>55</v>
      </c>
      <c r="F6126" t="s">
        <v>109</v>
      </c>
      <c r="G6126" t="str">
        <f>IFERROR(_xlfn.XLOOKUP(Sales_Pipeline[[#This Row],[Account]],Accounts!$A$2:$A$86,Accounts!$F$2:$F$86),"")</f>
        <v>Japan</v>
      </c>
      <c r="H6126" t="s">
        <v>57</v>
      </c>
      <c r="I6126" s="3">
        <v>42970</v>
      </c>
      <c r="J6126" s="3">
        <v>43072</v>
      </c>
      <c r="K6126" s="8" t="str">
        <f>IF(Sales_Pipeline[[#This Row],[Close_Date]]="","",TEXT(Sales_Pipeline[[#This Row],[Close_Date]],"ddd"))</f>
        <v>Sun</v>
      </c>
      <c r="L6126" s="8" t="str">
        <f>IF(Sales_Pipeline[[#This Row],[Close_Date]]="","",TEXT(Sales_Pipeline[[#This Row],[Close_Date]],"mmm"))</f>
        <v>Dec</v>
      </c>
      <c r="M6126" s="8" t="str">
        <f>IF(Sales_Pipeline[[#This Row],[Close_Date]]="","","Q"&amp;ROUNDUP(MONTH(Sales_Pipeline[[#This Row],[Close_Date]])/3,0))</f>
        <v>Q4</v>
      </c>
      <c r="N6126" s="2" cm="1">
        <f t="array" ref="N6126">IFERROR(_xlfn.IFS(Sales_Pipeline[[#This Row],[Deal_Stage]]="Won",_xlfn.XLOOKUP(Sales_Pipeline[[#This Row],[Product]],Products!$A$2:$A$8,Products!$C$2:$C$8),Sales_Pipeline[[#This Row],[Deal_Stage]]="Lost",_xlfn.XLOOKUP(Sales_Pipeline[[#This Row],[Product]],Products!$A$2:$A$8,Products!$C$2:$C$8)),"")</f>
        <v>1096</v>
      </c>
      <c r="O6126" s="2">
        <v>1054</v>
      </c>
    </row>
    <row r="6127" spans="1:15" x14ac:dyDescent="0.3">
      <c r="A6127" t="s">
        <v>6273</v>
      </c>
      <c r="B6127" t="s">
        <v>15</v>
      </c>
      <c r="C6127" t="str">
        <f>_xlfn.XLOOKUP(Sales_Pipeline[[#This Row],[Sales_Agent]],Sales_Teams[Sales_Agent],Sales_Teams[Manager])</f>
        <v>Melvin Marxen</v>
      </c>
      <c r="D6127" t="str">
        <f>_xlfn.XLOOKUP(Sales_Pipeline[[#This Row],[Manager]],Sales_Teams[Manager],Sales_Teams[Regional_Office])</f>
        <v>Central</v>
      </c>
      <c r="E6127" t="s">
        <v>8953</v>
      </c>
      <c r="F6127" t="s">
        <v>318</v>
      </c>
      <c r="G6127" t="str">
        <f>IFERROR(_xlfn.XLOOKUP(Sales_Pipeline[[#This Row],[Account]],Accounts!$A$2:$A$86,Accounts!$F$2:$F$86),"")</f>
        <v>Kenya</v>
      </c>
      <c r="H6127" t="s">
        <v>57</v>
      </c>
      <c r="I6127" s="3">
        <v>42970</v>
      </c>
      <c r="J6127" s="3">
        <v>43053</v>
      </c>
      <c r="K6127" s="8" t="str">
        <f>IF(Sales_Pipeline[[#This Row],[Close_Date]]="","",TEXT(Sales_Pipeline[[#This Row],[Close_Date]],"ddd"))</f>
        <v>Tue</v>
      </c>
      <c r="L6127" s="8" t="str">
        <f>IF(Sales_Pipeline[[#This Row],[Close_Date]]="","",TEXT(Sales_Pipeline[[#This Row],[Close_Date]],"mmm"))</f>
        <v>Nov</v>
      </c>
      <c r="M6127" s="8" t="str">
        <f>IF(Sales_Pipeline[[#This Row],[Close_Date]]="","","Q"&amp;ROUNDUP(MONTH(Sales_Pipeline[[#This Row],[Close_Date]])/3,0))</f>
        <v>Q4</v>
      </c>
      <c r="N6127" s="2" cm="1">
        <f t="array" ref="N6127">IFERROR(_xlfn.IFS(Sales_Pipeline[[#This Row],[Deal_Stage]]="Won",_xlfn.XLOOKUP(Sales_Pipeline[[#This Row],[Product]],Products!$A$2:$A$8,Products!$C$2:$C$8),Sales_Pipeline[[#This Row],[Deal_Stage]]="Lost",_xlfn.XLOOKUP(Sales_Pipeline[[#This Row],[Product]],Products!$A$2:$A$8,Products!$C$2:$C$8)),"")</f>
        <v>4821</v>
      </c>
      <c r="O6127" s="2">
        <v>4833</v>
      </c>
    </row>
    <row r="6128" spans="1:15" x14ac:dyDescent="0.3">
      <c r="A6128" t="s">
        <v>6274</v>
      </c>
      <c r="B6128" t="s">
        <v>15</v>
      </c>
      <c r="C6128" t="str">
        <f>_xlfn.XLOOKUP(Sales_Pipeline[[#This Row],[Sales_Agent]],Sales_Teams[Sales_Agent],Sales_Teams[Manager])</f>
        <v>Melvin Marxen</v>
      </c>
      <c r="D6128" t="str">
        <f>_xlfn.XLOOKUP(Sales_Pipeline[[#This Row],[Manager]],Sales_Teams[Manager],Sales_Teams[Regional_Office])</f>
        <v>Central</v>
      </c>
      <c r="E6128" t="s">
        <v>8953</v>
      </c>
      <c r="F6128" t="s">
        <v>214</v>
      </c>
      <c r="G6128" t="str">
        <f>IFERROR(_xlfn.XLOOKUP(Sales_Pipeline[[#This Row],[Account]],Accounts!$A$2:$A$86,Accounts!$F$2:$F$86),"")</f>
        <v>United States</v>
      </c>
      <c r="H6128" t="s">
        <v>57</v>
      </c>
      <c r="I6128" s="3">
        <v>42970</v>
      </c>
      <c r="J6128" s="3">
        <v>43089</v>
      </c>
      <c r="K6128" s="8" t="str">
        <f>IF(Sales_Pipeline[[#This Row],[Close_Date]]="","",TEXT(Sales_Pipeline[[#This Row],[Close_Date]],"ddd"))</f>
        <v>Wed</v>
      </c>
      <c r="L6128" s="8" t="str">
        <f>IF(Sales_Pipeline[[#This Row],[Close_Date]]="","",TEXT(Sales_Pipeline[[#This Row],[Close_Date]],"mmm"))</f>
        <v>Dec</v>
      </c>
      <c r="M6128" s="8" t="str">
        <f>IF(Sales_Pipeline[[#This Row],[Close_Date]]="","","Q"&amp;ROUNDUP(MONTH(Sales_Pipeline[[#This Row],[Close_Date]])/3,0))</f>
        <v>Q4</v>
      </c>
      <c r="N6128" s="2" cm="1">
        <f t="array" ref="N6128">IFERROR(_xlfn.IFS(Sales_Pipeline[[#This Row],[Deal_Stage]]="Won",_xlfn.XLOOKUP(Sales_Pipeline[[#This Row],[Product]],Products!$A$2:$A$8,Products!$C$2:$C$8),Sales_Pipeline[[#This Row],[Deal_Stage]]="Lost",_xlfn.XLOOKUP(Sales_Pipeline[[#This Row],[Product]],Products!$A$2:$A$8,Products!$C$2:$C$8)),"")</f>
        <v>4821</v>
      </c>
      <c r="O6128" s="2">
        <v>4744</v>
      </c>
    </row>
    <row r="6129" spans="1:15" x14ac:dyDescent="0.3">
      <c r="A6129" t="s">
        <v>6275</v>
      </c>
      <c r="B6129" t="s">
        <v>22</v>
      </c>
      <c r="C6129" t="str">
        <f>_xlfn.XLOOKUP(Sales_Pipeline[[#This Row],[Sales_Agent]],Sales_Teams[Sales_Agent],Sales_Teams[Manager])</f>
        <v>Cara Losch</v>
      </c>
      <c r="D6129" t="str">
        <f>_xlfn.XLOOKUP(Sales_Pipeline[[#This Row],[Manager]],Sales_Teams[Manager],Sales_Teams[Regional_Office])</f>
        <v>East</v>
      </c>
      <c r="E6129" t="s">
        <v>76</v>
      </c>
      <c r="F6129" t="s">
        <v>231</v>
      </c>
      <c r="G6129" t="str">
        <f>IFERROR(_xlfn.XLOOKUP(Sales_Pipeline[[#This Row],[Account]],Accounts!$A$2:$A$86,Accounts!$F$2:$F$86),"")</f>
        <v>United States</v>
      </c>
      <c r="H6129" t="s">
        <v>82</v>
      </c>
      <c r="I6129" s="3">
        <v>42970</v>
      </c>
      <c r="J6129" s="3">
        <v>43042</v>
      </c>
      <c r="K6129" s="8" t="str">
        <f>IF(Sales_Pipeline[[#This Row],[Close_Date]]="","",TEXT(Sales_Pipeline[[#This Row],[Close_Date]],"ddd"))</f>
        <v>Fri</v>
      </c>
      <c r="L6129" s="8" t="str">
        <f>IF(Sales_Pipeline[[#This Row],[Close_Date]]="","",TEXT(Sales_Pipeline[[#This Row],[Close_Date]],"mmm"))</f>
        <v>Nov</v>
      </c>
      <c r="M6129" s="8" t="str">
        <f>IF(Sales_Pipeline[[#This Row],[Close_Date]]="","","Q"&amp;ROUNDUP(MONTH(Sales_Pipeline[[#This Row],[Close_Date]])/3,0))</f>
        <v>Q4</v>
      </c>
      <c r="N6129" s="2" cm="1">
        <f t="array" ref="N6129">IFERROR(_xlfn.IFS(Sales_Pipeline[[#This Row],[Deal_Stage]]="Won",_xlfn.XLOOKUP(Sales_Pipeline[[#This Row],[Product]],Products!$A$2:$A$8,Products!$C$2:$C$8),Sales_Pipeline[[#This Row],[Deal_Stage]]="Lost",_xlfn.XLOOKUP(Sales_Pipeline[[#This Row],[Product]],Products!$A$2:$A$8,Products!$C$2:$C$8)),"")</f>
        <v>3393</v>
      </c>
      <c r="O6129" s="2">
        <v>0</v>
      </c>
    </row>
    <row r="6130" spans="1:15" x14ac:dyDescent="0.3">
      <c r="A6130" t="s">
        <v>6276</v>
      </c>
      <c r="B6130" t="s">
        <v>40</v>
      </c>
      <c r="C6130" t="str">
        <f>_xlfn.XLOOKUP(Sales_Pipeline[[#This Row],[Sales_Agent]],Sales_Teams[Sales_Agent],Sales_Teams[Manager])</f>
        <v>Summer Sewald</v>
      </c>
      <c r="D6130" t="str">
        <f>_xlfn.XLOOKUP(Sales_Pipeline[[#This Row],[Manager]],Sales_Teams[Manager],Sales_Teams[Regional_Office])</f>
        <v>West</v>
      </c>
      <c r="E6130" t="s">
        <v>63</v>
      </c>
      <c r="F6130" t="s">
        <v>114</v>
      </c>
      <c r="G6130" t="str">
        <f>IFERROR(_xlfn.XLOOKUP(Sales_Pipeline[[#This Row],[Account]],Accounts!$A$2:$A$86,Accounts!$F$2:$F$86),"")</f>
        <v>United States</v>
      </c>
      <c r="H6130" t="s">
        <v>57</v>
      </c>
      <c r="I6130" s="3">
        <v>42970</v>
      </c>
      <c r="J6130" s="3">
        <v>43068</v>
      </c>
      <c r="K6130" s="8" t="str">
        <f>IF(Sales_Pipeline[[#This Row],[Close_Date]]="","",TEXT(Sales_Pipeline[[#This Row],[Close_Date]],"ddd"))</f>
        <v>Wed</v>
      </c>
      <c r="L6130" s="8" t="str">
        <f>IF(Sales_Pipeline[[#This Row],[Close_Date]]="","",TEXT(Sales_Pipeline[[#This Row],[Close_Date]],"mmm"))</f>
        <v>Nov</v>
      </c>
      <c r="M6130" s="8" t="str">
        <f>IF(Sales_Pipeline[[#This Row],[Close_Date]]="","","Q"&amp;ROUNDUP(MONTH(Sales_Pipeline[[#This Row],[Close_Date]])/3,0))</f>
        <v>Q4</v>
      </c>
      <c r="N6130" s="2" cm="1">
        <f t="array" ref="N6130">IFERROR(_xlfn.IFS(Sales_Pipeline[[#This Row],[Deal_Stage]]="Won",_xlfn.XLOOKUP(Sales_Pipeline[[#This Row],[Product]],Products!$A$2:$A$8,Products!$C$2:$C$8),Sales_Pipeline[[#This Row],[Deal_Stage]]="Lost",_xlfn.XLOOKUP(Sales_Pipeline[[#This Row],[Product]],Products!$A$2:$A$8,Products!$C$2:$C$8)),"")</f>
        <v>550</v>
      </c>
      <c r="O6130" s="2">
        <v>508</v>
      </c>
    </row>
    <row r="6131" spans="1:15" x14ac:dyDescent="0.3">
      <c r="A6131" t="s">
        <v>6277</v>
      </c>
      <c r="B6131" t="s">
        <v>10</v>
      </c>
      <c r="C6131" t="str">
        <f>_xlfn.XLOOKUP(Sales_Pipeline[[#This Row],[Sales_Agent]],Sales_Teams[Sales_Agent],Sales_Teams[Manager])</f>
        <v>Melvin Marxen</v>
      </c>
      <c r="D6131" t="str">
        <f>_xlfn.XLOOKUP(Sales_Pipeline[[#This Row],[Manager]],Sales_Teams[Manager],Sales_Teams[Regional_Office])</f>
        <v>Central</v>
      </c>
      <c r="E6131" t="s">
        <v>61</v>
      </c>
      <c r="F6131" t="s">
        <v>132</v>
      </c>
      <c r="G6131" t="str">
        <f>IFERROR(_xlfn.XLOOKUP(Sales_Pipeline[[#This Row],[Account]],Accounts!$A$2:$A$86,Accounts!$F$2:$F$86),"")</f>
        <v>United States</v>
      </c>
      <c r="H6131" t="s">
        <v>57</v>
      </c>
      <c r="I6131" s="3">
        <v>42970</v>
      </c>
      <c r="J6131" s="3">
        <v>43058</v>
      </c>
      <c r="K6131" s="8" t="str">
        <f>IF(Sales_Pipeline[[#This Row],[Close_Date]]="","",TEXT(Sales_Pipeline[[#This Row],[Close_Date]],"ddd"))</f>
        <v>Sun</v>
      </c>
      <c r="L6131" s="8" t="str">
        <f>IF(Sales_Pipeline[[#This Row],[Close_Date]]="","",TEXT(Sales_Pipeline[[#This Row],[Close_Date]],"mmm"))</f>
        <v>Nov</v>
      </c>
      <c r="M6131" s="8" t="str">
        <f>IF(Sales_Pipeline[[#This Row],[Close_Date]]="","","Q"&amp;ROUNDUP(MONTH(Sales_Pipeline[[#This Row],[Close_Date]])/3,0))</f>
        <v>Q4</v>
      </c>
      <c r="N6131" s="2" cm="1">
        <f t="array" ref="N6131">IFERROR(_xlfn.IFS(Sales_Pipeline[[#This Row],[Deal_Stage]]="Won",_xlfn.XLOOKUP(Sales_Pipeline[[#This Row],[Product]],Products!$A$2:$A$8,Products!$C$2:$C$8),Sales_Pipeline[[#This Row],[Deal_Stage]]="Lost",_xlfn.XLOOKUP(Sales_Pipeline[[#This Row],[Product]],Products!$A$2:$A$8,Products!$C$2:$C$8)),"")</f>
        <v>55</v>
      </c>
      <c r="O6131" s="2">
        <v>57</v>
      </c>
    </row>
    <row r="6132" spans="1:15" x14ac:dyDescent="0.3">
      <c r="A6132" t="s">
        <v>6278</v>
      </c>
      <c r="B6132" t="s">
        <v>43</v>
      </c>
      <c r="C6132" t="str">
        <f>_xlfn.XLOOKUP(Sales_Pipeline[[#This Row],[Sales_Agent]],Sales_Teams[Sales_Agent],Sales_Teams[Manager])</f>
        <v>Summer Sewald</v>
      </c>
      <c r="D6132" t="str">
        <f>_xlfn.XLOOKUP(Sales_Pipeline[[#This Row],[Manager]],Sales_Teams[Manager],Sales_Teams[Regional_Office])</f>
        <v>West</v>
      </c>
      <c r="E6132" t="s">
        <v>63</v>
      </c>
      <c r="F6132" t="s">
        <v>201</v>
      </c>
      <c r="G6132" t="str">
        <f>IFERROR(_xlfn.XLOOKUP(Sales_Pipeline[[#This Row],[Account]],Accounts!$A$2:$A$86,Accounts!$F$2:$F$86),"")</f>
        <v>United States</v>
      </c>
      <c r="H6132" t="s">
        <v>77</v>
      </c>
      <c r="I6132" s="3">
        <v>42970</v>
      </c>
      <c r="K6132" s="8" t="str">
        <f>IF(Sales_Pipeline[[#This Row],[Close_Date]]="","",TEXT(Sales_Pipeline[[#This Row],[Close_Date]],"ddd"))</f>
        <v/>
      </c>
      <c r="L6132" s="8" t="str">
        <f>IF(Sales_Pipeline[[#This Row],[Close_Date]]="","",TEXT(Sales_Pipeline[[#This Row],[Close_Date]],"mmm"))</f>
        <v/>
      </c>
      <c r="M6132" s="8" t="str">
        <f>IF(Sales_Pipeline[[#This Row],[Close_Date]]="","","Q"&amp;ROUNDUP(MONTH(Sales_Pipeline[[#This Row],[Close_Date]])/3,0))</f>
        <v/>
      </c>
      <c r="N6132" s="2" t="str" cm="1">
        <f t="array" ref="N6132">IFERROR(_xlfn.IFS(Sales_Pipeline[[#This Row],[Deal_Stage]]="Won",_xlfn.XLOOKUP(Sales_Pipeline[[#This Row],[Product]],Products!$A$2:$A$8,Products!$C$2:$C$8),Sales_Pipeline[[#This Row],[Deal_Stage]]="Lost",_xlfn.XLOOKUP(Sales_Pipeline[[#This Row],[Product]],Products!$A$2:$A$8,Products!$C$2:$C$8)),"")</f>
        <v/>
      </c>
      <c r="O6132" s="2">
        <v>0</v>
      </c>
    </row>
    <row r="6133" spans="1:15" x14ac:dyDescent="0.3">
      <c r="A6133" t="s">
        <v>6279</v>
      </c>
      <c r="B6133" t="s">
        <v>42</v>
      </c>
      <c r="C6133" t="str">
        <f>_xlfn.XLOOKUP(Sales_Pipeline[[#This Row],[Sales_Agent]],Sales_Teams[Sales_Agent],Sales_Teams[Manager])</f>
        <v>Summer Sewald</v>
      </c>
      <c r="D6133" t="str">
        <f>_xlfn.XLOOKUP(Sales_Pipeline[[#This Row],[Manager]],Sales_Teams[Manager],Sales_Teams[Regional_Office])</f>
        <v>West</v>
      </c>
      <c r="E6133" t="s">
        <v>55</v>
      </c>
      <c r="F6133" t="s">
        <v>70</v>
      </c>
      <c r="G6133" t="str">
        <f>IFERROR(_xlfn.XLOOKUP(Sales_Pipeline[[#This Row],[Account]],Accounts!$A$2:$A$86,Accounts!$F$2:$F$86),"")</f>
        <v>United States</v>
      </c>
      <c r="H6133" t="s">
        <v>82</v>
      </c>
      <c r="I6133" s="3">
        <v>42970</v>
      </c>
      <c r="J6133" s="3">
        <v>42991</v>
      </c>
      <c r="K6133" s="8" t="str">
        <f>IF(Sales_Pipeline[[#This Row],[Close_Date]]="","",TEXT(Sales_Pipeline[[#This Row],[Close_Date]],"ddd"))</f>
        <v>Wed</v>
      </c>
      <c r="L6133" s="8" t="str">
        <f>IF(Sales_Pipeline[[#This Row],[Close_Date]]="","",TEXT(Sales_Pipeline[[#This Row],[Close_Date]],"mmm"))</f>
        <v>Sep</v>
      </c>
      <c r="M6133" s="8" t="str">
        <f>IF(Sales_Pipeline[[#This Row],[Close_Date]]="","","Q"&amp;ROUNDUP(MONTH(Sales_Pipeline[[#This Row],[Close_Date]])/3,0))</f>
        <v>Q3</v>
      </c>
      <c r="N6133" s="2" cm="1">
        <f t="array" ref="N6133">IFERROR(_xlfn.IFS(Sales_Pipeline[[#This Row],[Deal_Stage]]="Won",_xlfn.XLOOKUP(Sales_Pipeline[[#This Row],[Product]],Products!$A$2:$A$8,Products!$C$2:$C$8),Sales_Pipeline[[#This Row],[Deal_Stage]]="Lost",_xlfn.XLOOKUP(Sales_Pipeline[[#This Row],[Product]],Products!$A$2:$A$8,Products!$C$2:$C$8)),"")</f>
        <v>1096</v>
      </c>
      <c r="O6133" s="2">
        <v>0</v>
      </c>
    </row>
    <row r="6134" spans="1:15" x14ac:dyDescent="0.3">
      <c r="A6134" t="s">
        <v>6280</v>
      </c>
      <c r="B6134" t="s">
        <v>42</v>
      </c>
      <c r="C6134" t="str">
        <f>_xlfn.XLOOKUP(Sales_Pipeline[[#This Row],[Sales_Agent]],Sales_Teams[Sales_Agent],Sales_Teams[Manager])</f>
        <v>Summer Sewald</v>
      </c>
      <c r="D6134" t="str">
        <f>_xlfn.XLOOKUP(Sales_Pipeline[[#This Row],[Manager]],Sales_Teams[Manager],Sales_Teams[Regional_Office])</f>
        <v>West</v>
      </c>
      <c r="E6134" t="s">
        <v>8953</v>
      </c>
      <c r="F6134" t="s">
        <v>92</v>
      </c>
      <c r="G6134" t="str">
        <f>IFERROR(_xlfn.XLOOKUP(Sales_Pipeline[[#This Row],[Account]],Accounts!$A$2:$A$86,Accounts!$F$2:$F$86),"")</f>
        <v>United States</v>
      </c>
      <c r="H6134" t="s">
        <v>57</v>
      </c>
      <c r="I6134" s="3">
        <v>42970</v>
      </c>
      <c r="J6134" s="3">
        <v>43054</v>
      </c>
      <c r="K6134" s="8" t="str">
        <f>IF(Sales_Pipeline[[#This Row],[Close_Date]]="","",TEXT(Sales_Pipeline[[#This Row],[Close_Date]],"ddd"))</f>
        <v>Wed</v>
      </c>
      <c r="L6134" s="8" t="str">
        <f>IF(Sales_Pipeline[[#This Row],[Close_Date]]="","",TEXT(Sales_Pipeline[[#This Row],[Close_Date]],"mmm"))</f>
        <v>Nov</v>
      </c>
      <c r="M6134" s="8" t="str">
        <f>IF(Sales_Pipeline[[#This Row],[Close_Date]]="","","Q"&amp;ROUNDUP(MONTH(Sales_Pipeline[[#This Row],[Close_Date]])/3,0))</f>
        <v>Q4</v>
      </c>
      <c r="N6134" s="2" cm="1">
        <f t="array" ref="N6134">IFERROR(_xlfn.IFS(Sales_Pipeline[[#This Row],[Deal_Stage]]="Won",_xlfn.XLOOKUP(Sales_Pipeline[[#This Row],[Product]],Products!$A$2:$A$8,Products!$C$2:$C$8),Sales_Pipeline[[#This Row],[Deal_Stage]]="Lost",_xlfn.XLOOKUP(Sales_Pipeline[[#This Row],[Product]],Products!$A$2:$A$8,Products!$C$2:$C$8)),"")</f>
        <v>4821</v>
      </c>
      <c r="O6134" s="2">
        <v>5280</v>
      </c>
    </row>
    <row r="6135" spans="1:15" x14ac:dyDescent="0.3">
      <c r="A6135" t="s">
        <v>6281</v>
      </c>
      <c r="B6135" t="s">
        <v>42</v>
      </c>
      <c r="C6135" t="str">
        <f>_xlfn.XLOOKUP(Sales_Pipeline[[#This Row],[Sales_Agent]],Sales_Teams[Sales_Agent],Sales_Teams[Manager])</f>
        <v>Summer Sewald</v>
      </c>
      <c r="D6135" t="str">
        <f>_xlfn.XLOOKUP(Sales_Pipeline[[#This Row],[Manager]],Sales_Teams[Manager],Sales_Teams[Regional_Office])</f>
        <v>West</v>
      </c>
      <c r="E6135" t="s">
        <v>61</v>
      </c>
      <c r="F6135" t="s">
        <v>85</v>
      </c>
      <c r="G6135" t="str">
        <f>IFERROR(_xlfn.XLOOKUP(Sales_Pipeline[[#This Row],[Account]],Accounts!$A$2:$A$86,Accounts!$F$2:$F$86),"")</f>
        <v>Poland</v>
      </c>
      <c r="H6135" t="s">
        <v>57</v>
      </c>
      <c r="I6135" s="3">
        <v>42970</v>
      </c>
      <c r="J6135" s="3">
        <v>42972</v>
      </c>
      <c r="K6135" s="8" t="str">
        <f>IF(Sales_Pipeline[[#This Row],[Close_Date]]="","",TEXT(Sales_Pipeline[[#This Row],[Close_Date]],"ddd"))</f>
        <v>Fri</v>
      </c>
      <c r="L6135" s="8" t="str">
        <f>IF(Sales_Pipeline[[#This Row],[Close_Date]]="","",TEXT(Sales_Pipeline[[#This Row],[Close_Date]],"mmm"))</f>
        <v>Aug</v>
      </c>
      <c r="M6135" s="8" t="str">
        <f>IF(Sales_Pipeline[[#This Row],[Close_Date]]="","","Q"&amp;ROUNDUP(MONTH(Sales_Pipeline[[#This Row],[Close_Date]])/3,0))</f>
        <v>Q3</v>
      </c>
      <c r="N6135" s="2" cm="1">
        <f t="array" ref="N6135">IFERROR(_xlfn.IFS(Sales_Pipeline[[#This Row],[Deal_Stage]]="Won",_xlfn.XLOOKUP(Sales_Pipeline[[#This Row],[Product]],Products!$A$2:$A$8,Products!$C$2:$C$8),Sales_Pipeline[[#This Row],[Deal_Stage]]="Lost",_xlfn.XLOOKUP(Sales_Pipeline[[#This Row],[Product]],Products!$A$2:$A$8,Products!$C$2:$C$8)),"")</f>
        <v>55</v>
      </c>
      <c r="O6135" s="2">
        <v>62</v>
      </c>
    </row>
    <row r="6136" spans="1:15" x14ac:dyDescent="0.3">
      <c r="A6136" t="s">
        <v>6282</v>
      </c>
      <c r="B6136" t="s">
        <v>8</v>
      </c>
      <c r="C6136" t="str">
        <f>_xlfn.XLOOKUP(Sales_Pipeline[[#This Row],[Sales_Agent]],Sales_Teams[Sales_Agent],Sales_Teams[Manager])</f>
        <v>Dustin Brinkmann</v>
      </c>
      <c r="D6136" t="str">
        <f>_xlfn.XLOOKUP(Sales_Pipeline[[#This Row],[Manager]],Sales_Teams[Manager],Sales_Teams[Regional_Office])</f>
        <v>Central</v>
      </c>
      <c r="E6136" t="s">
        <v>76</v>
      </c>
      <c r="F6136" t="s">
        <v>330</v>
      </c>
      <c r="G6136" t="str">
        <f>IFERROR(_xlfn.XLOOKUP(Sales_Pipeline[[#This Row],[Account]],Accounts!$A$2:$A$86,Accounts!$F$2:$F$86),"")</f>
        <v>Korea</v>
      </c>
      <c r="H6136" t="s">
        <v>82</v>
      </c>
      <c r="I6136" s="3">
        <v>42970</v>
      </c>
      <c r="J6136" s="3">
        <v>43046</v>
      </c>
      <c r="K6136" s="8" t="str">
        <f>IF(Sales_Pipeline[[#This Row],[Close_Date]]="","",TEXT(Sales_Pipeline[[#This Row],[Close_Date]],"ddd"))</f>
        <v>Tue</v>
      </c>
      <c r="L6136" s="8" t="str">
        <f>IF(Sales_Pipeline[[#This Row],[Close_Date]]="","",TEXT(Sales_Pipeline[[#This Row],[Close_Date]],"mmm"))</f>
        <v>Nov</v>
      </c>
      <c r="M6136" s="8" t="str">
        <f>IF(Sales_Pipeline[[#This Row],[Close_Date]]="","","Q"&amp;ROUNDUP(MONTH(Sales_Pipeline[[#This Row],[Close_Date]])/3,0))</f>
        <v>Q4</v>
      </c>
      <c r="N6136" s="2" cm="1">
        <f t="array" ref="N6136">IFERROR(_xlfn.IFS(Sales_Pipeline[[#This Row],[Deal_Stage]]="Won",_xlfn.XLOOKUP(Sales_Pipeline[[#This Row],[Product]],Products!$A$2:$A$8,Products!$C$2:$C$8),Sales_Pipeline[[#This Row],[Deal_Stage]]="Lost",_xlfn.XLOOKUP(Sales_Pipeline[[#This Row],[Product]],Products!$A$2:$A$8,Products!$C$2:$C$8)),"")</f>
        <v>3393</v>
      </c>
      <c r="O6136" s="2">
        <v>0</v>
      </c>
    </row>
    <row r="6137" spans="1:15" x14ac:dyDescent="0.3">
      <c r="A6137" t="s">
        <v>6283</v>
      </c>
      <c r="B6137" t="s">
        <v>8</v>
      </c>
      <c r="C6137" t="str">
        <f>_xlfn.XLOOKUP(Sales_Pipeline[[#This Row],[Sales_Agent]],Sales_Teams[Sales_Agent],Sales_Teams[Manager])</f>
        <v>Dustin Brinkmann</v>
      </c>
      <c r="D6137" t="str">
        <f>_xlfn.XLOOKUP(Sales_Pipeline[[#This Row],[Manager]],Sales_Teams[Manager],Sales_Teams[Regional_Office])</f>
        <v>Central</v>
      </c>
      <c r="E6137" t="s">
        <v>63</v>
      </c>
      <c r="F6137" t="s">
        <v>333</v>
      </c>
      <c r="G6137" t="str">
        <f>IFERROR(_xlfn.XLOOKUP(Sales_Pipeline[[#This Row],[Account]],Accounts!$A$2:$A$86,Accounts!$F$2:$F$86),"")</f>
        <v>United States</v>
      </c>
      <c r="H6137" t="s">
        <v>57</v>
      </c>
      <c r="I6137" s="3">
        <v>42970</v>
      </c>
      <c r="J6137" s="3">
        <v>43060</v>
      </c>
      <c r="K6137" s="8" t="str">
        <f>IF(Sales_Pipeline[[#This Row],[Close_Date]]="","",TEXT(Sales_Pipeline[[#This Row],[Close_Date]],"ddd"))</f>
        <v>Tue</v>
      </c>
      <c r="L6137" s="8" t="str">
        <f>IF(Sales_Pipeline[[#This Row],[Close_Date]]="","",TEXT(Sales_Pipeline[[#This Row],[Close_Date]],"mmm"))</f>
        <v>Nov</v>
      </c>
      <c r="M6137" s="8" t="str">
        <f>IF(Sales_Pipeline[[#This Row],[Close_Date]]="","","Q"&amp;ROUNDUP(MONTH(Sales_Pipeline[[#This Row],[Close_Date]])/3,0))</f>
        <v>Q4</v>
      </c>
      <c r="N6137" s="2" cm="1">
        <f t="array" ref="N6137">IFERROR(_xlfn.IFS(Sales_Pipeline[[#This Row],[Deal_Stage]]="Won",_xlfn.XLOOKUP(Sales_Pipeline[[#This Row],[Product]],Products!$A$2:$A$8,Products!$C$2:$C$8),Sales_Pipeline[[#This Row],[Deal_Stage]]="Lost",_xlfn.XLOOKUP(Sales_Pipeline[[#This Row],[Product]],Products!$A$2:$A$8,Products!$C$2:$C$8)),"")</f>
        <v>550</v>
      </c>
      <c r="O6137" s="2">
        <v>528</v>
      </c>
    </row>
    <row r="6138" spans="1:15" x14ac:dyDescent="0.3">
      <c r="A6138" t="s">
        <v>6284</v>
      </c>
      <c r="B6138" t="s">
        <v>45</v>
      </c>
      <c r="C6138" t="str">
        <f>_xlfn.XLOOKUP(Sales_Pipeline[[#This Row],[Sales_Agent]],Sales_Teams[Sales_Agent],Sales_Teams[Manager])</f>
        <v>Summer Sewald</v>
      </c>
      <c r="D6138" t="str">
        <f>_xlfn.XLOOKUP(Sales_Pipeline[[#This Row],[Manager]],Sales_Teams[Manager],Sales_Teams[Regional_Office])</f>
        <v>West</v>
      </c>
      <c r="E6138" t="s">
        <v>55</v>
      </c>
      <c r="F6138" t="s">
        <v>114</v>
      </c>
      <c r="G6138" t="str">
        <f>IFERROR(_xlfn.XLOOKUP(Sales_Pipeline[[#This Row],[Account]],Accounts!$A$2:$A$86,Accounts!$F$2:$F$86),"")</f>
        <v>United States</v>
      </c>
      <c r="H6138" t="s">
        <v>57</v>
      </c>
      <c r="I6138" s="3">
        <v>42970</v>
      </c>
      <c r="J6138" s="3">
        <v>42974</v>
      </c>
      <c r="K6138" s="8" t="str">
        <f>IF(Sales_Pipeline[[#This Row],[Close_Date]]="","",TEXT(Sales_Pipeline[[#This Row],[Close_Date]],"ddd"))</f>
        <v>Sun</v>
      </c>
      <c r="L6138" s="8" t="str">
        <f>IF(Sales_Pipeline[[#This Row],[Close_Date]]="","",TEXT(Sales_Pipeline[[#This Row],[Close_Date]],"mmm"))</f>
        <v>Aug</v>
      </c>
      <c r="M6138" s="8" t="str">
        <f>IF(Sales_Pipeline[[#This Row],[Close_Date]]="","","Q"&amp;ROUNDUP(MONTH(Sales_Pipeline[[#This Row],[Close_Date]])/3,0))</f>
        <v>Q3</v>
      </c>
      <c r="N6138" s="2" cm="1">
        <f t="array" ref="N6138">IFERROR(_xlfn.IFS(Sales_Pipeline[[#This Row],[Deal_Stage]]="Won",_xlfn.XLOOKUP(Sales_Pipeline[[#This Row],[Product]],Products!$A$2:$A$8,Products!$C$2:$C$8),Sales_Pipeline[[#This Row],[Deal_Stage]]="Lost",_xlfn.XLOOKUP(Sales_Pipeline[[#This Row],[Product]],Products!$A$2:$A$8,Products!$C$2:$C$8)),"")</f>
        <v>1096</v>
      </c>
      <c r="O6138" s="2">
        <v>993</v>
      </c>
    </row>
    <row r="6139" spans="1:15" x14ac:dyDescent="0.3">
      <c r="A6139" t="s">
        <v>6285</v>
      </c>
      <c r="B6139" t="s">
        <v>45</v>
      </c>
      <c r="C6139" t="str">
        <f>_xlfn.XLOOKUP(Sales_Pipeline[[#This Row],[Sales_Agent]],Sales_Teams[Sales_Agent],Sales_Teams[Manager])</f>
        <v>Summer Sewald</v>
      </c>
      <c r="D6139" t="str">
        <f>_xlfn.XLOOKUP(Sales_Pipeline[[#This Row],[Manager]],Sales_Teams[Manager],Sales_Teams[Regional_Office])</f>
        <v>West</v>
      </c>
      <c r="E6139" t="s">
        <v>55</v>
      </c>
      <c r="F6139" t="s">
        <v>177</v>
      </c>
      <c r="G6139" t="str">
        <f>IFERROR(_xlfn.XLOOKUP(Sales_Pipeline[[#This Row],[Account]],Accounts!$A$2:$A$86,Accounts!$F$2:$F$86),"")</f>
        <v>United States</v>
      </c>
      <c r="H6139" t="s">
        <v>57</v>
      </c>
      <c r="I6139" s="3">
        <v>42970</v>
      </c>
      <c r="J6139" s="3">
        <v>42988</v>
      </c>
      <c r="K6139" s="8" t="str">
        <f>IF(Sales_Pipeline[[#This Row],[Close_Date]]="","",TEXT(Sales_Pipeline[[#This Row],[Close_Date]],"ddd"))</f>
        <v>Sun</v>
      </c>
      <c r="L6139" s="8" t="str">
        <f>IF(Sales_Pipeline[[#This Row],[Close_Date]]="","",TEXT(Sales_Pipeline[[#This Row],[Close_Date]],"mmm"))</f>
        <v>Sep</v>
      </c>
      <c r="M6139" s="8" t="str">
        <f>IF(Sales_Pipeline[[#This Row],[Close_Date]]="","","Q"&amp;ROUNDUP(MONTH(Sales_Pipeline[[#This Row],[Close_Date]])/3,0))</f>
        <v>Q3</v>
      </c>
      <c r="N6139" s="2" cm="1">
        <f t="array" ref="N6139">IFERROR(_xlfn.IFS(Sales_Pipeline[[#This Row],[Deal_Stage]]="Won",_xlfn.XLOOKUP(Sales_Pipeline[[#This Row],[Product]],Products!$A$2:$A$8,Products!$C$2:$C$8),Sales_Pipeline[[#This Row],[Deal_Stage]]="Lost",_xlfn.XLOOKUP(Sales_Pipeline[[#This Row],[Product]],Products!$A$2:$A$8,Products!$C$2:$C$8)),"")</f>
        <v>1096</v>
      </c>
      <c r="O6139" s="2">
        <v>1121</v>
      </c>
    </row>
    <row r="6140" spans="1:15" x14ac:dyDescent="0.3">
      <c r="A6140" t="s">
        <v>6286</v>
      </c>
      <c r="B6140" t="s">
        <v>45</v>
      </c>
      <c r="C6140" t="str">
        <f>_xlfn.XLOOKUP(Sales_Pipeline[[#This Row],[Sales_Agent]],Sales_Teams[Sales_Agent],Sales_Teams[Manager])</f>
        <v>Summer Sewald</v>
      </c>
      <c r="D6140" t="str">
        <f>_xlfn.XLOOKUP(Sales_Pipeline[[#This Row],[Manager]],Sales_Teams[Manager],Sales_Teams[Regional_Office])</f>
        <v>West</v>
      </c>
      <c r="E6140" t="s">
        <v>84</v>
      </c>
      <c r="F6140" t="s">
        <v>211</v>
      </c>
      <c r="G6140" t="str">
        <f>IFERROR(_xlfn.XLOOKUP(Sales_Pipeline[[#This Row],[Account]],Accounts!$A$2:$A$86,Accounts!$F$2:$F$86),"")</f>
        <v>United States</v>
      </c>
      <c r="H6140" t="s">
        <v>57</v>
      </c>
      <c r="I6140" s="3">
        <v>42970</v>
      </c>
      <c r="J6140" s="3">
        <v>43072</v>
      </c>
      <c r="K6140" s="8" t="str">
        <f>IF(Sales_Pipeline[[#This Row],[Close_Date]]="","",TEXT(Sales_Pipeline[[#This Row],[Close_Date]],"ddd"))</f>
        <v>Sun</v>
      </c>
      <c r="L6140" s="8" t="str">
        <f>IF(Sales_Pipeline[[#This Row],[Close_Date]]="","",TEXT(Sales_Pipeline[[#This Row],[Close_Date]],"mmm"))</f>
        <v>Dec</v>
      </c>
      <c r="M6140" s="8" t="str">
        <f>IF(Sales_Pipeline[[#This Row],[Close_Date]]="","","Q"&amp;ROUNDUP(MONTH(Sales_Pipeline[[#This Row],[Close_Date]])/3,0))</f>
        <v>Q4</v>
      </c>
      <c r="N6140" s="2" cm="1">
        <f t="array" ref="N6140">IFERROR(_xlfn.IFS(Sales_Pipeline[[#This Row],[Deal_Stage]]="Won",_xlfn.XLOOKUP(Sales_Pipeline[[#This Row],[Product]],Products!$A$2:$A$8,Products!$C$2:$C$8),Sales_Pipeline[[#This Row],[Deal_Stage]]="Lost",_xlfn.XLOOKUP(Sales_Pipeline[[#This Row],[Product]],Products!$A$2:$A$8,Products!$C$2:$C$8)),"")</f>
        <v>5482</v>
      </c>
      <c r="O6140" s="2">
        <v>5110</v>
      </c>
    </row>
    <row r="6141" spans="1:15" x14ac:dyDescent="0.3">
      <c r="A6141" t="s">
        <v>6287</v>
      </c>
      <c r="B6141" t="s">
        <v>9</v>
      </c>
      <c r="C6141" t="str">
        <f>_xlfn.XLOOKUP(Sales_Pipeline[[#This Row],[Sales_Agent]],Sales_Teams[Sales_Agent],Sales_Teams[Manager])</f>
        <v>Dustin Brinkmann</v>
      </c>
      <c r="D6141" t="str">
        <f>_xlfn.XLOOKUP(Sales_Pipeline[[#This Row],[Manager]],Sales_Teams[Manager],Sales_Teams[Regional_Office])</f>
        <v>Central</v>
      </c>
      <c r="E6141" t="s">
        <v>61</v>
      </c>
      <c r="F6141" t="s">
        <v>141</v>
      </c>
      <c r="G6141" t="str">
        <f>IFERROR(_xlfn.XLOOKUP(Sales_Pipeline[[#This Row],[Account]],Accounts!$A$2:$A$86,Accounts!$F$2:$F$86),"")</f>
        <v>United States</v>
      </c>
      <c r="H6141" t="s">
        <v>57</v>
      </c>
      <c r="I6141" s="3">
        <v>42970</v>
      </c>
      <c r="J6141" s="3">
        <v>43082</v>
      </c>
      <c r="K6141" s="8" t="str">
        <f>IF(Sales_Pipeline[[#This Row],[Close_Date]]="","",TEXT(Sales_Pipeline[[#This Row],[Close_Date]],"ddd"))</f>
        <v>Wed</v>
      </c>
      <c r="L6141" s="8" t="str">
        <f>IF(Sales_Pipeline[[#This Row],[Close_Date]]="","",TEXT(Sales_Pipeline[[#This Row],[Close_Date]],"mmm"))</f>
        <v>Dec</v>
      </c>
      <c r="M6141" s="8" t="str">
        <f>IF(Sales_Pipeline[[#This Row],[Close_Date]]="","","Q"&amp;ROUNDUP(MONTH(Sales_Pipeline[[#This Row],[Close_Date]])/3,0))</f>
        <v>Q4</v>
      </c>
      <c r="N6141" s="2" cm="1">
        <f t="array" ref="N6141">IFERROR(_xlfn.IFS(Sales_Pipeline[[#This Row],[Deal_Stage]]="Won",_xlfn.XLOOKUP(Sales_Pipeline[[#This Row],[Product]],Products!$A$2:$A$8,Products!$C$2:$C$8),Sales_Pipeline[[#This Row],[Deal_Stage]]="Lost",_xlfn.XLOOKUP(Sales_Pipeline[[#This Row],[Product]],Products!$A$2:$A$8,Products!$C$2:$C$8)),"")</f>
        <v>55</v>
      </c>
      <c r="O6141" s="2">
        <v>51</v>
      </c>
    </row>
    <row r="6142" spans="1:15" x14ac:dyDescent="0.3">
      <c r="A6142" t="s">
        <v>6288</v>
      </c>
      <c r="B6142" t="s">
        <v>14</v>
      </c>
      <c r="C6142" t="str">
        <f>_xlfn.XLOOKUP(Sales_Pipeline[[#This Row],[Sales_Agent]],Sales_Teams[Sales_Agent],Sales_Teams[Manager])</f>
        <v>Melvin Marxen</v>
      </c>
      <c r="D6142" t="str">
        <f>_xlfn.XLOOKUP(Sales_Pipeline[[#This Row],[Manager]],Sales_Teams[Manager],Sales_Teams[Regional_Office])</f>
        <v>Central</v>
      </c>
      <c r="E6142" t="s">
        <v>63</v>
      </c>
      <c r="F6142" t="s">
        <v>59</v>
      </c>
      <c r="G6142" t="str">
        <f>IFERROR(_xlfn.XLOOKUP(Sales_Pipeline[[#This Row],[Account]],Accounts!$A$2:$A$86,Accounts!$F$2:$F$86),"")</f>
        <v>United States</v>
      </c>
      <c r="H6142" t="s">
        <v>82</v>
      </c>
      <c r="I6142" s="3">
        <v>42970</v>
      </c>
      <c r="J6142" s="3">
        <v>42983</v>
      </c>
      <c r="K6142" s="8" t="str">
        <f>IF(Sales_Pipeline[[#This Row],[Close_Date]]="","",TEXT(Sales_Pipeline[[#This Row],[Close_Date]],"ddd"))</f>
        <v>Tue</v>
      </c>
      <c r="L6142" s="8" t="str">
        <f>IF(Sales_Pipeline[[#This Row],[Close_Date]]="","",TEXT(Sales_Pipeline[[#This Row],[Close_Date]],"mmm"))</f>
        <v>Sep</v>
      </c>
      <c r="M6142" s="8" t="str">
        <f>IF(Sales_Pipeline[[#This Row],[Close_Date]]="","","Q"&amp;ROUNDUP(MONTH(Sales_Pipeline[[#This Row],[Close_Date]])/3,0))</f>
        <v>Q3</v>
      </c>
      <c r="N6142" s="2" cm="1">
        <f t="array" ref="N6142">IFERROR(_xlfn.IFS(Sales_Pipeline[[#This Row],[Deal_Stage]]="Won",_xlfn.XLOOKUP(Sales_Pipeline[[#This Row],[Product]],Products!$A$2:$A$8,Products!$C$2:$C$8),Sales_Pipeline[[#This Row],[Deal_Stage]]="Lost",_xlfn.XLOOKUP(Sales_Pipeline[[#This Row],[Product]],Products!$A$2:$A$8,Products!$C$2:$C$8)),"")</f>
        <v>550</v>
      </c>
      <c r="O6142" s="2">
        <v>0</v>
      </c>
    </row>
    <row r="6143" spans="1:15" x14ac:dyDescent="0.3">
      <c r="A6143" t="s">
        <v>6289</v>
      </c>
      <c r="B6143" t="s">
        <v>21</v>
      </c>
      <c r="C6143" t="str">
        <f>_xlfn.XLOOKUP(Sales_Pipeline[[#This Row],[Sales_Agent]],Sales_Teams[Sales_Agent],Sales_Teams[Manager])</f>
        <v>Cara Losch</v>
      </c>
      <c r="D6143" t="str">
        <f>_xlfn.XLOOKUP(Sales_Pipeline[[#This Row],[Manager]],Sales_Teams[Manager],Sales_Teams[Regional_Office])</f>
        <v>East</v>
      </c>
      <c r="E6143" t="s">
        <v>84</v>
      </c>
      <c r="F6143" t="s">
        <v>173</v>
      </c>
      <c r="G6143" t="str">
        <f>IFERROR(_xlfn.XLOOKUP(Sales_Pipeline[[#This Row],[Account]],Accounts!$A$2:$A$86,Accounts!$F$2:$F$86),"")</f>
        <v>United States</v>
      </c>
      <c r="H6143" t="s">
        <v>82</v>
      </c>
      <c r="I6143" s="3">
        <v>42970</v>
      </c>
      <c r="J6143" s="3">
        <v>43100</v>
      </c>
      <c r="K6143" s="8" t="str">
        <f>IF(Sales_Pipeline[[#This Row],[Close_Date]]="","",TEXT(Sales_Pipeline[[#This Row],[Close_Date]],"ddd"))</f>
        <v>Sun</v>
      </c>
      <c r="L6143" s="8" t="str">
        <f>IF(Sales_Pipeline[[#This Row],[Close_Date]]="","",TEXT(Sales_Pipeline[[#This Row],[Close_Date]],"mmm"))</f>
        <v>Dec</v>
      </c>
      <c r="M6143" s="8" t="str">
        <f>IF(Sales_Pipeline[[#This Row],[Close_Date]]="","","Q"&amp;ROUNDUP(MONTH(Sales_Pipeline[[#This Row],[Close_Date]])/3,0))</f>
        <v>Q4</v>
      </c>
      <c r="N6143" s="2" cm="1">
        <f t="array" ref="N6143">IFERROR(_xlfn.IFS(Sales_Pipeline[[#This Row],[Deal_Stage]]="Won",_xlfn.XLOOKUP(Sales_Pipeline[[#This Row],[Product]],Products!$A$2:$A$8,Products!$C$2:$C$8),Sales_Pipeline[[#This Row],[Deal_Stage]]="Lost",_xlfn.XLOOKUP(Sales_Pipeline[[#This Row],[Product]],Products!$A$2:$A$8,Products!$C$2:$C$8)),"")</f>
        <v>5482</v>
      </c>
      <c r="O6143" s="2">
        <v>0</v>
      </c>
    </row>
    <row r="6144" spans="1:15" x14ac:dyDescent="0.3">
      <c r="A6144" t="s">
        <v>6290</v>
      </c>
      <c r="B6144" t="s">
        <v>21</v>
      </c>
      <c r="C6144" t="str">
        <f>_xlfn.XLOOKUP(Sales_Pipeline[[#This Row],[Sales_Agent]],Sales_Teams[Sales_Agent],Sales_Teams[Manager])</f>
        <v>Cara Losch</v>
      </c>
      <c r="D6144" t="str">
        <f>_xlfn.XLOOKUP(Sales_Pipeline[[#This Row],[Manager]],Sales_Teams[Manager],Sales_Teams[Regional_Office])</f>
        <v>East</v>
      </c>
      <c r="E6144" t="s">
        <v>76</v>
      </c>
      <c r="F6144" t="s">
        <v>161</v>
      </c>
      <c r="G6144" t="str">
        <f>IFERROR(_xlfn.XLOOKUP(Sales_Pipeline[[#This Row],[Account]],Accounts!$A$2:$A$86,Accounts!$F$2:$F$86),"")</f>
        <v>United States</v>
      </c>
      <c r="H6144" t="s">
        <v>82</v>
      </c>
      <c r="I6144" s="3">
        <v>42970</v>
      </c>
      <c r="J6144" s="3">
        <v>43067</v>
      </c>
      <c r="K6144" s="8" t="str">
        <f>IF(Sales_Pipeline[[#This Row],[Close_Date]]="","",TEXT(Sales_Pipeline[[#This Row],[Close_Date]],"ddd"))</f>
        <v>Tue</v>
      </c>
      <c r="L6144" s="8" t="str">
        <f>IF(Sales_Pipeline[[#This Row],[Close_Date]]="","",TEXT(Sales_Pipeline[[#This Row],[Close_Date]],"mmm"))</f>
        <v>Nov</v>
      </c>
      <c r="M6144" s="8" t="str">
        <f>IF(Sales_Pipeline[[#This Row],[Close_Date]]="","","Q"&amp;ROUNDUP(MONTH(Sales_Pipeline[[#This Row],[Close_Date]])/3,0))</f>
        <v>Q4</v>
      </c>
      <c r="N6144" s="2" cm="1">
        <f t="array" ref="N6144">IFERROR(_xlfn.IFS(Sales_Pipeline[[#This Row],[Deal_Stage]]="Won",_xlfn.XLOOKUP(Sales_Pipeline[[#This Row],[Product]],Products!$A$2:$A$8,Products!$C$2:$C$8),Sales_Pipeline[[#This Row],[Deal_Stage]]="Lost",_xlfn.XLOOKUP(Sales_Pipeline[[#This Row],[Product]],Products!$A$2:$A$8,Products!$C$2:$C$8)),"")</f>
        <v>3393</v>
      </c>
      <c r="O6144" s="2">
        <v>0</v>
      </c>
    </row>
    <row r="6145" spans="1:15" x14ac:dyDescent="0.3">
      <c r="A6145" t="s">
        <v>6291</v>
      </c>
      <c r="B6145" t="s">
        <v>7</v>
      </c>
      <c r="C6145" t="str">
        <f>_xlfn.XLOOKUP(Sales_Pipeline[[#This Row],[Sales_Agent]],Sales_Teams[Sales_Agent],Sales_Teams[Manager])</f>
        <v>Dustin Brinkmann</v>
      </c>
      <c r="D6145" t="str">
        <f>_xlfn.XLOOKUP(Sales_Pipeline[[#This Row],[Manager]],Sales_Teams[Manager],Sales_Teams[Regional_Office])</f>
        <v>Central</v>
      </c>
      <c r="E6145" t="s">
        <v>61</v>
      </c>
      <c r="F6145" t="s">
        <v>74</v>
      </c>
      <c r="G6145" t="str">
        <f>IFERROR(_xlfn.XLOOKUP(Sales_Pipeline[[#This Row],[Account]],Accounts!$A$2:$A$86,Accounts!$F$2:$F$86),"")</f>
        <v>United States</v>
      </c>
      <c r="H6145" t="s">
        <v>82</v>
      </c>
      <c r="I6145" s="3">
        <v>42970</v>
      </c>
      <c r="J6145" s="3">
        <v>42983</v>
      </c>
      <c r="K6145" s="8" t="str">
        <f>IF(Sales_Pipeline[[#This Row],[Close_Date]]="","",TEXT(Sales_Pipeline[[#This Row],[Close_Date]],"ddd"))</f>
        <v>Tue</v>
      </c>
      <c r="L6145" s="8" t="str">
        <f>IF(Sales_Pipeline[[#This Row],[Close_Date]]="","",TEXT(Sales_Pipeline[[#This Row],[Close_Date]],"mmm"))</f>
        <v>Sep</v>
      </c>
      <c r="M6145" s="8" t="str">
        <f>IF(Sales_Pipeline[[#This Row],[Close_Date]]="","","Q"&amp;ROUNDUP(MONTH(Sales_Pipeline[[#This Row],[Close_Date]])/3,0))</f>
        <v>Q3</v>
      </c>
      <c r="N6145" s="2" cm="1">
        <f t="array" ref="N6145">IFERROR(_xlfn.IFS(Sales_Pipeline[[#This Row],[Deal_Stage]]="Won",_xlfn.XLOOKUP(Sales_Pipeline[[#This Row],[Product]],Products!$A$2:$A$8,Products!$C$2:$C$8),Sales_Pipeline[[#This Row],[Deal_Stage]]="Lost",_xlfn.XLOOKUP(Sales_Pipeline[[#This Row],[Product]],Products!$A$2:$A$8,Products!$C$2:$C$8)),"")</f>
        <v>55</v>
      </c>
      <c r="O6145" s="2">
        <v>0</v>
      </c>
    </row>
    <row r="6146" spans="1:15" x14ac:dyDescent="0.3">
      <c r="A6146" t="s">
        <v>6292</v>
      </c>
      <c r="B6146" t="s">
        <v>32</v>
      </c>
      <c r="C6146" t="str">
        <f>_xlfn.XLOOKUP(Sales_Pipeline[[#This Row],[Sales_Agent]],Sales_Teams[Sales_Agent],Sales_Teams[Manager])</f>
        <v>Celia Rouche</v>
      </c>
      <c r="D6146" t="str">
        <f>_xlfn.XLOOKUP(Sales_Pipeline[[#This Row],[Manager]],Sales_Teams[Manager],Sales_Teams[Regional_Office])</f>
        <v>West</v>
      </c>
      <c r="E6146" t="s">
        <v>63</v>
      </c>
      <c r="G6146" t="str">
        <f>IFERROR(_xlfn.XLOOKUP(Sales_Pipeline[[#This Row],[Account]],Accounts!$A$2:$A$86,Accounts!$F$2:$F$86),"")</f>
        <v/>
      </c>
      <c r="H6146" t="s">
        <v>77</v>
      </c>
      <c r="I6146" s="3">
        <v>42970</v>
      </c>
      <c r="K6146" s="8" t="str">
        <f>IF(Sales_Pipeline[[#This Row],[Close_Date]]="","",TEXT(Sales_Pipeline[[#This Row],[Close_Date]],"ddd"))</f>
        <v/>
      </c>
      <c r="L6146" s="8" t="str">
        <f>IF(Sales_Pipeline[[#This Row],[Close_Date]]="","",TEXT(Sales_Pipeline[[#This Row],[Close_Date]],"mmm"))</f>
        <v/>
      </c>
      <c r="M6146" s="8" t="str">
        <f>IF(Sales_Pipeline[[#This Row],[Close_Date]]="","","Q"&amp;ROUNDUP(MONTH(Sales_Pipeline[[#This Row],[Close_Date]])/3,0))</f>
        <v/>
      </c>
      <c r="N6146" s="2" t="str" cm="1">
        <f t="array" ref="N6146">IFERROR(_xlfn.IFS(Sales_Pipeline[[#This Row],[Deal_Stage]]="Won",_xlfn.XLOOKUP(Sales_Pipeline[[#This Row],[Product]],Products!$A$2:$A$8,Products!$C$2:$C$8),Sales_Pipeline[[#This Row],[Deal_Stage]]="Lost",_xlfn.XLOOKUP(Sales_Pipeline[[#This Row],[Product]],Products!$A$2:$A$8,Products!$C$2:$C$8)),"")</f>
        <v/>
      </c>
      <c r="O6146" s="2">
        <v>0</v>
      </c>
    </row>
    <row r="6147" spans="1:15" x14ac:dyDescent="0.3">
      <c r="A6147" t="s">
        <v>6293</v>
      </c>
      <c r="B6147" t="s">
        <v>32</v>
      </c>
      <c r="C6147" t="str">
        <f>_xlfn.XLOOKUP(Sales_Pipeline[[#This Row],[Sales_Agent]],Sales_Teams[Sales_Agent],Sales_Teams[Manager])</f>
        <v>Celia Rouche</v>
      </c>
      <c r="D6147" t="str">
        <f>_xlfn.XLOOKUP(Sales_Pipeline[[#This Row],[Manager]],Sales_Teams[Manager],Sales_Teams[Regional_Office])</f>
        <v>West</v>
      </c>
      <c r="E6147" t="s">
        <v>61</v>
      </c>
      <c r="F6147" t="s">
        <v>59</v>
      </c>
      <c r="G6147" t="str">
        <f>IFERROR(_xlfn.XLOOKUP(Sales_Pipeline[[#This Row],[Account]],Accounts!$A$2:$A$86,Accounts!$F$2:$F$86),"")</f>
        <v>United States</v>
      </c>
      <c r="H6147" t="s">
        <v>77</v>
      </c>
      <c r="I6147" s="3">
        <v>42970</v>
      </c>
      <c r="K6147" s="8" t="str">
        <f>IF(Sales_Pipeline[[#This Row],[Close_Date]]="","",TEXT(Sales_Pipeline[[#This Row],[Close_Date]],"ddd"))</f>
        <v/>
      </c>
      <c r="L6147" s="8" t="str">
        <f>IF(Sales_Pipeline[[#This Row],[Close_Date]]="","",TEXT(Sales_Pipeline[[#This Row],[Close_Date]],"mmm"))</f>
        <v/>
      </c>
      <c r="M6147" s="8" t="str">
        <f>IF(Sales_Pipeline[[#This Row],[Close_Date]]="","","Q"&amp;ROUNDUP(MONTH(Sales_Pipeline[[#This Row],[Close_Date]])/3,0))</f>
        <v/>
      </c>
      <c r="N6147" s="2" t="str" cm="1">
        <f t="array" ref="N6147">IFERROR(_xlfn.IFS(Sales_Pipeline[[#This Row],[Deal_Stage]]="Won",_xlfn.XLOOKUP(Sales_Pipeline[[#This Row],[Product]],Products!$A$2:$A$8,Products!$C$2:$C$8),Sales_Pipeline[[#This Row],[Deal_Stage]]="Lost",_xlfn.XLOOKUP(Sales_Pipeline[[#This Row],[Product]],Products!$A$2:$A$8,Products!$C$2:$C$8)),"")</f>
        <v/>
      </c>
      <c r="O6147" s="2">
        <v>0</v>
      </c>
    </row>
    <row r="6148" spans="1:15" x14ac:dyDescent="0.3">
      <c r="A6148" t="s">
        <v>6294</v>
      </c>
      <c r="B6148" t="s">
        <v>17</v>
      </c>
      <c r="C6148" t="str">
        <f>_xlfn.XLOOKUP(Sales_Pipeline[[#This Row],[Sales_Agent]],Sales_Teams[Sales_Agent],Sales_Teams[Manager])</f>
        <v>Cara Losch</v>
      </c>
      <c r="D6148" t="str">
        <f>_xlfn.XLOOKUP(Sales_Pipeline[[#This Row],[Manager]],Sales_Teams[Manager],Sales_Teams[Regional_Office])</f>
        <v>East</v>
      </c>
      <c r="E6148" t="s">
        <v>8953</v>
      </c>
      <c r="G6148" t="str">
        <f>IFERROR(_xlfn.XLOOKUP(Sales_Pipeline[[#This Row],[Account]],Accounts!$A$2:$A$86,Accounts!$F$2:$F$86),"")</f>
        <v/>
      </c>
      <c r="H6148" t="s">
        <v>77</v>
      </c>
      <c r="I6148" s="3">
        <v>42970</v>
      </c>
      <c r="K6148" s="8" t="str">
        <f>IF(Sales_Pipeline[[#This Row],[Close_Date]]="","",TEXT(Sales_Pipeline[[#This Row],[Close_Date]],"ddd"))</f>
        <v/>
      </c>
      <c r="L6148" s="8" t="str">
        <f>IF(Sales_Pipeline[[#This Row],[Close_Date]]="","",TEXT(Sales_Pipeline[[#This Row],[Close_Date]],"mmm"))</f>
        <v/>
      </c>
      <c r="M6148" s="8" t="str">
        <f>IF(Sales_Pipeline[[#This Row],[Close_Date]]="","","Q"&amp;ROUNDUP(MONTH(Sales_Pipeline[[#This Row],[Close_Date]])/3,0))</f>
        <v/>
      </c>
      <c r="N6148" s="2" t="str" cm="1">
        <f t="array" ref="N6148">IFERROR(_xlfn.IFS(Sales_Pipeline[[#This Row],[Deal_Stage]]="Won",_xlfn.XLOOKUP(Sales_Pipeline[[#This Row],[Product]],Products!$A$2:$A$8,Products!$C$2:$C$8),Sales_Pipeline[[#This Row],[Deal_Stage]]="Lost",_xlfn.XLOOKUP(Sales_Pipeline[[#This Row],[Product]],Products!$A$2:$A$8,Products!$C$2:$C$8)),"")</f>
        <v/>
      </c>
      <c r="O6148" s="2">
        <v>0</v>
      </c>
    </row>
    <row r="6149" spans="1:15" x14ac:dyDescent="0.3">
      <c r="A6149" t="s">
        <v>6295</v>
      </c>
      <c r="B6149" t="s">
        <v>17</v>
      </c>
      <c r="C6149" t="str">
        <f>_xlfn.XLOOKUP(Sales_Pipeline[[#This Row],[Sales_Agent]],Sales_Teams[Sales_Agent],Sales_Teams[Manager])</f>
        <v>Cara Losch</v>
      </c>
      <c r="D6149" t="str">
        <f>_xlfn.XLOOKUP(Sales_Pipeline[[#This Row],[Manager]],Sales_Teams[Manager],Sales_Teams[Regional_Office])</f>
        <v>East</v>
      </c>
      <c r="E6149" t="s">
        <v>63</v>
      </c>
      <c r="F6149" t="s">
        <v>109</v>
      </c>
      <c r="G6149" t="str">
        <f>IFERROR(_xlfn.XLOOKUP(Sales_Pipeline[[#This Row],[Account]],Accounts!$A$2:$A$86,Accounts!$F$2:$F$86),"")</f>
        <v>Japan</v>
      </c>
      <c r="H6149" t="s">
        <v>57</v>
      </c>
      <c r="I6149" s="3">
        <v>42970</v>
      </c>
      <c r="J6149" s="3">
        <v>43077</v>
      </c>
      <c r="K6149" s="8" t="str">
        <f>IF(Sales_Pipeline[[#This Row],[Close_Date]]="","",TEXT(Sales_Pipeline[[#This Row],[Close_Date]],"ddd"))</f>
        <v>Fri</v>
      </c>
      <c r="L6149" s="8" t="str">
        <f>IF(Sales_Pipeline[[#This Row],[Close_Date]]="","",TEXT(Sales_Pipeline[[#This Row],[Close_Date]],"mmm"))</f>
        <v>Dec</v>
      </c>
      <c r="M6149" s="8" t="str">
        <f>IF(Sales_Pipeline[[#This Row],[Close_Date]]="","","Q"&amp;ROUNDUP(MONTH(Sales_Pipeline[[#This Row],[Close_Date]])/3,0))</f>
        <v>Q4</v>
      </c>
      <c r="N6149" s="2" cm="1">
        <f t="array" ref="N6149">IFERROR(_xlfn.IFS(Sales_Pipeline[[#This Row],[Deal_Stage]]="Won",_xlfn.XLOOKUP(Sales_Pipeline[[#This Row],[Product]],Products!$A$2:$A$8,Products!$C$2:$C$8),Sales_Pipeline[[#This Row],[Deal_Stage]]="Lost",_xlfn.XLOOKUP(Sales_Pipeline[[#This Row],[Product]],Products!$A$2:$A$8,Products!$C$2:$C$8)),"")</f>
        <v>550</v>
      </c>
      <c r="O6149" s="2">
        <v>542</v>
      </c>
    </row>
    <row r="6150" spans="1:15" x14ac:dyDescent="0.3">
      <c r="A6150" t="s">
        <v>6296</v>
      </c>
      <c r="B6150" t="s">
        <v>17</v>
      </c>
      <c r="C6150" t="str">
        <f>_xlfn.XLOOKUP(Sales_Pipeline[[#This Row],[Sales_Agent]],Sales_Teams[Sales_Agent],Sales_Teams[Manager])</f>
        <v>Cara Losch</v>
      </c>
      <c r="D6150" t="str">
        <f>_xlfn.XLOOKUP(Sales_Pipeline[[#This Row],[Manager]],Sales_Teams[Manager],Sales_Teams[Regional_Office])</f>
        <v>East</v>
      </c>
      <c r="E6150" t="s">
        <v>63</v>
      </c>
      <c r="F6150" t="s">
        <v>293</v>
      </c>
      <c r="G6150" t="str">
        <f>IFERROR(_xlfn.XLOOKUP(Sales_Pipeline[[#This Row],[Account]],Accounts!$A$2:$A$86,Accounts!$F$2:$F$86),"")</f>
        <v>United States</v>
      </c>
      <c r="H6150" t="s">
        <v>57</v>
      </c>
      <c r="I6150" s="3">
        <v>42970</v>
      </c>
      <c r="J6150" s="3">
        <v>43090</v>
      </c>
      <c r="K6150" s="8" t="str">
        <f>IF(Sales_Pipeline[[#This Row],[Close_Date]]="","",TEXT(Sales_Pipeline[[#This Row],[Close_Date]],"ddd"))</f>
        <v>Thu</v>
      </c>
      <c r="L6150" s="8" t="str">
        <f>IF(Sales_Pipeline[[#This Row],[Close_Date]]="","",TEXT(Sales_Pipeline[[#This Row],[Close_Date]],"mmm"))</f>
        <v>Dec</v>
      </c>
      <c r="M6150" s="8" t="str">
        <f>IF(Sales_Pipeline[[#This Row],[Close_Date]]="","","Q"&amp;ROUNDUP(MONTH(Sales_Pipeline[[#This Row],[Close_Date]])/3,0))</f>
        <v>Q4</v>
      </c>
      <c r="N6150" s="2" cm="1">
        <f t="array" ref="N6150">IFERROR(_xlfn.IFS(Sales_Pipeline[[#This Row],[Deal_Stage]]="Won",_xlfn.XLOOKUP(Sales_Pipeline[[#This Row],[Product]],Products!$A$2:$A$8,Products!$C$2:$C$8),Sales_Pipeline[[#This Row],[Deal_Stage]]="Lost",_xlfn.XLOOKUP(Sales_Pipeline[[#This Row],[Product]],Products!$A$2:$A$8,Products!$C$2:$C$8)),"")</f>
        <v>550</v>
      </c>
      <c r="O6150" s="2">
        <v>576</v>
      </c>
    </row>
    <row r="6151" spans="1:15" x14ac:dyDescent="0.3">
      <c r="A6151" t="s">
        <v>6297</v>
      </c>
      <c r="B6151" t="s">
        <v>23</v>
      </c>
      <c r="C6151" t="str">
        <f>_xlfn.XLOOKUP(Sales_Pipeline[[#This Row],[Sales_Agent]],Sales_Teams[Sales_Agent],Sales_Teams[Manager])</f>
        <v>Cara Losch</v>
      </c>
      <c r="D6151" t="str">
        <f>_xlfn.XLOOKUP(Sales_Pipeline[[#This Row],[Manager]],Sales_Teams[Manager],Sales_Teams[Regional_Office])</f>
        <v>East</v>
      </c>
      <c r="E6151" t="s">
        <v>84</v>
      </c>
      <c r="F6151" t="s">
        <v>225</v>
      </c>
      <c r="G6151" t="str">
        <f>IFERROR(_xlfn.XLOOKUP(Sales_Pipeline[[#This Row],[Account]],Accounts!$A$2:$A$86,Accounts!$F$2:$F$86),"")</f>
        <v>United States</v>
      </c>
      <c r="H6151" t="s">
        <v>82</v>
      </c>
      <c r="I6151" s="3">
        <v>42970</v>
      </c>
      <c r="J6151" s="3">
        <v>42978</v>
      </c>
      <c r="K6151" s="8" t="str">
        <f>IF(Sales_Pipeline[[#This Row],[Close_Date]]="","",TEXT(Sales_Pipeline[[#This Row],[Close_Date]],"ddd"))</f>
        <v>Thu</v>
      </c>
      <c r="L6151" s="8" t="str">
        <f>IF(Sales_Pipeline[[#This Row],[Close_Date]]="","",TEXT(Sales_Pipeline[[#This Row],[Close_Date]],"mmm"))</f>
        <v>Aug</v>
      </c>
      <c r="M6151" s="8" t="str">
        <f>IF(Sales_Pipeline[[#This Row],[Close_Date]]="","","Q"&amp;ROUNDUP(MONTH(Sales_Pipeline[[#This Row],[Close_Date]])/3,0))</f>
        <v>Q3</v>
      </c>
      <c r="N6151" s="2" cm="1">
        <f t="array" ref="N6151">IFERROR(_xlfn.IFS(Sales_Pipeline[[#This Row],[Deal_Stage]]="Won",_xlfn.XLOOKUP(Sales_Pipeline[[#This Row],[Product]],Products!$A$2:$A$8,Products!$C$2:$C$8),Sales_Pipeline[[#This Row],[Deal_Stage]]="Lost",_xlfn.XLOOKUP(Sales_Pipeline[[#This Row],[Product]],Products!$A$2:$A$8,Products!$C$2:$C$8)),"")</f>
        <v>5482</v>
      </c>
      <c r="O6151" s="2">
        <v>0</v>
      </c>
    </row>
    <row r="6152" spans="1:15" x14ac:dyDescent="0.3">
      <c r="A6152" t="s">
        <v>6298</v>
      </c>
      <c r="B6152" t="s">
        <v>27</v>
      </c>
      <c r="C6152" t="str">
        <f>_xlfn.XLOOKUP(Sales_Pipeline[[#This Row],[Sales_Agent]],Sales_Teams[Sales_Agent],Sales_Teams[Manager])</f>
        <v>Rocco Neubert</v>
      </c>
      <c r="D6152" t="str">
        <f>_xlfn.XLOOKUP(Sales_Pipeline[[#This Row],[Manager]],Sales_Teams[Manager],Sales_Teams[Regional_Office])</f>
        <v>East</v>
      </c>
      <c r="E6152" t="s">
        <v>8953</v>
      </c>
      <c r="G6152" t="str">
        <f>IFERROR(_xlfn.XLOOKUP(Sales_Pipeline[[#This Row],[Account]],Accounts!$A$2:$A$86,Accounts!$F$2:$F$86),"")</f>
        <v/>
      </c>
      <c r="H6152" t="s">
        <v>77</v>
      </c>
      <c r="I6152" s="3">
        <v>42971</v>
      </c>
      <c r="K6152" s="8" t="str">
        <f>IF(Sales_Pipeline[[#This Row],[Close_Date]]="","",TEXT(Sales_Pipeline[[#This Row],[Close_Date]],"ddd"))</f>
        <v/>
      </c>
      <c r="L6152" s="8" t="str">
        <f>IF(Sales_Pipeline[[#This Row],[Close_Date]]="","",TEXT(Sales_Pipeline[[#This Row],[Close_Date]],"mmm"))</f>
        <v/>
      </c>
      <c r="M6152" s="8" t="str">
        <f>IF(Sales_Pipeline[[#This Row],[Close_Date]]="","","Q"&amp;ROUNDUP(MONTH(Sales_Pipeline[[#This Row],[Close_Date]])/3,0))</f>
        <v/>
      </c>
      <c r="N6152" s="2" t="str" cm="1">
        <f t="array" ref="N6152">IFERROR(_xlfn.IFS(Sales_Pipeline[[#This Row],[Deal_Stage]]="Won",_xlfn.XLOOKUP(Sales_Pipeline[[#This Row],[Product]],Products!$A$2:$A$8,Products!$C$2:$C$8),Sales_Pipeline[[#This Row],[Deal_Stage]]="Lost",_xlfn.XLOOKUP(Sales_Pipeline[[#This Row],[Product]],Products!$A$2:$A$8,Products!$C$2:$C$8)),"")</f>
        <v/>
      </c>
      <c r="O6152" s="2">
        <v>0</v>
      </c>
    </row>
    <row r="6153" spans="1:15" x14ac:dyDescent="0.3">
      <c r="A6153" t="s">
        <v>6299</v>
      </c>
      <c r="B6153" t="s">
        <v>25</v>
      </c>
      <c r="C6153" t="str">
        <f>_xlfn.XLOOKUP(Sales_Pipeline[[#This Row],[Sales_Agent]],Sales_Teams[Sales_Agent],Sales_Teams[Manager])</f>
        <v>Rocco Neubert</v>
      </c>
      <c r="D6153" t="str">
        <f>_xlfn.XLOOKUP(Sales_Pipeline[[#This Row],[Manager]],Sales_Teams[Manager],Sales_Teams[Regional_Office])</f>
        <v>East</v>
      </c>
      <c r="E6153" t="s">
        <v>55</v>
      </c>
      <c r="F6153" t="s">
        <v>134</v>
      </c>
      <c r="G6153" t="str">
        <f>IFERROR(_xlfn.XLOOKUP(Sales_Pipeline[[#This Row],[Account]],Accounts!$A$2:$A$86,Accounts!$F$2:$F$86),"")</f>
        <v>United States</v>
      </c>
      <c r="H6153" t="s">
        <v>77</v>
      </c>
      <c r="I6153" s="3">
        <v>42971</v>
      </c>
      <c r="K6153" s="8" t="str">
        <f>IF(Sales_Pipeline[[#This Row],[Close_Date]]="","",TEXT(Sales_Pipeline[[#This Row],[Close_Date]],"ddd"))</f>
        <v/>
      </c>
      <c r="L6153" s="8" t="str">
        <f>IF(Sales_Pipeline[[#This Row],[Close_Date]]="","",TEXT(Sales_Pipeline[[#This Row],[Close_Date]],"mmm"))</f>
        <v/>
      </c>
      <c r="M6153" s="8" t="str">
        <f>IF(Sales_Pipeline[[#This Row],[Close_Date]]="","","Q"&amp;ROUNDUP(MONTH(Sales_Pipeline[[#This Row],[Close_Date]])/3,0))</f>
        <v/>
      </c>
      <c r="N6153" s="2" t="str" cm="1">
        <f t="array" ref="N6153">IFERROR(_xlfn.IFS(Sales_Pipeline[[#This Row],[Deal_Stage]]="Won",_xlfn.XLOOKUP(Sales_Pipeline[[#This Row],[Product]],Products!$A$2:$A$8,Products!$C$2:$C$8),Sales_Pipeline[[#This Row],[Deal_Stage]]="Lost",_xlfn.XLOOKUP(Sales_Pipeline[[#This Row],[Product]],Products!$A$2:$A$8,Products!$C$2:$C$8)),"")</f>
        <v/>
      </c>
      <c r="O6153" s="2">
        <v>0</v>
      </c>
    </row>
    <row r="6154" spans="1:15" x14ac:dyDescent="0.3">
      <c r="A6154" t="s">
        <v>6300</v>
      </c>
      <c r="B6154" t="s">
        <v>25</v>
      </c>
      <c r="C6154" t="str">
        <f>_xlfn.XLOOKUP(Sales_Pipeline[[#This Row],[Sales_Agent]],Sales_Teams[Sales_Agent],Sales_Teams[Manager])</f>
        <v>Rocco Neubert</v>
      </c>
      <c r="D6154" t="str">
        <f>_xlfn.XLOOKUP(Sales_Pipeline[[#This Row],[Manager]],Sales_Teams[Manager],Sales_Teams[Regional_Office])</f>
        <v>East</v>
      </c>
      <c r="E6154" t="s">
        <v>84</v>
      </c>
      <c r="G6154" t="str">
        <f>IFERROR(_xlfn.XLOOKUP(Sales_Pipeline[[#This Row],[Account]],Accounts!$A$2:$A$86,Accounts!$F$2:$F$86),"")</f>
        <v/>
      </c>
      <c r="H6154" t="s">
        <v>77</v>
      </c>
      <c r="I6154" s="3">
        <v>42971</v>
      </c>
      <c r="K6154" s="8" t="str">
        <f>IF(Sales_Pipeline[[#This Row],[Close_Date]]="","",TEXT(Sales_Pipeline[[#This Row],[Close_Date]],"ddd"))</f>
        <v/>
      </c>
      <c r="L6154" s="8" t="str">
        <f>IF(Sales_Pipeline[[#This Row],[Close_Date]]="","",TEXT(Sales_Pipeline[[#This Row],[Close_Date]],"mmm"))</f>
        <v/>
      </c>
      <c r="M6154" s="8" t="str">
        <f>IF(Sales_Pipeline[[#This Row],[Close_Date]]="","","Q"&amp;ROUNDUP(MONTH(Sales_Pipeline[[#This Row],[Close_Date]])/3,0))</f>
        <v/>
      </c>
      <c r="N6154" s="2" t="str" cm="1">
        <f t="array" ref="N6154">IFERROR(_xlfn.IFS(Sales_Pipeline[[#This Row],[Deal_Stage]]="Won",_xlfn.XLOOKUP(Sales_Pipeline[[#This Row],[Product]],Products!$A$2:$A$8,Products!$C$2:$C$8),Sales_Pipeline[[#This Row],[Deal_Stage]]="Lost",_xlfn.XLOOKUP(Sales_Pipeline[[#This Row],[Product]],Products!$A$2:$A$8,Products!$C$2:$C$8)),"")</f>
        <v/>
      </c>
      <c r="O6154" s="2">
        <v>0</v>
      </c>
    </row>
    <row r="6155" spans="1:15" x14ac:dyDescent="0.3">
      <c r="A6155" t="s">
        <v>6301</v>
      </c>
      <c r="B6155" t="s">
        <v>28</v>
      </c>
      <c r="C6155" t="str">
        <f>_xlfn.XLOOKUP(Sales_Pipeline[[#This Row],[Sales_Agent]],Sales_Teams[Sales_Agent],Sales_Teams[Manager])</f>
        <v>Rocco Neubert</v>
      </c>
      <c r="D6155" t="str">
        <f>_xlfn.XLOOKUP(Sales_Pipeline[[#This Row],[Manager]],Sales_Teams[Manager],Sales_Teams[Regional_Office])</f>
        <v>East</v>
      </c>
      <c r="E6155" t="s">
        <v>8953</v>
      </c>
      <c r="F6155" t="s">
        <v>116</v>
      </c>
      <c r="G6155" t="str">
        <f>IFERROR(_xlfn.XLOOKUP(Sales_Pipeline[[#This Row],[Account]],Accounts!$A$2:$A$86,Accounts!$F$2:$F$86),"")</f>
        <v>United States</v>
      </c>
      <c r="H6155" t="s">
        <v>82</v>
      </c>
      <c r="I6155" s="3">
        <v>42971</v>
      </c>
      <c r="J6155" s="3">
        <v>43067</v>
      </c>
      <c r="K6155" s="8" t="str">
        <f>IF(Sales_Pipeline[[#This Row],[Close_Date]]="","",TEXT(Sales_Pipeline[[#This Row],[Close_Date]],"ddd"))</f>
        <v>Tue</v>
      </c>
      <c r="L6155" s="8" t="str">
        <f>IF(Sales_Pipeline[[#This Row],[Close_Date]]="","",TEXT(Sales_Pipeline[[#This Row],[Close_Date]],"mmm"))</f>
        <v>Nov</v>
      </c>
      <c r="M6155" s="8" t="str">
        <f>IF(Sales_Pipeline[[#This Row],[Close_Date]]="","","Q"&amp;ROUNDUP(MONTH(Sales_Pipeline[[#This Row],[Close_Date]])/3,0))</f>
        <v>Q4</v>
      </c>
      <c r="N6155" s="2" cm="1">
        <f t="array" ref="N6155">IFERROR(_xlfn.IFS(Sales_Pipeline[[#This Row],[Deal_Stage]]="Won",_xlfn.XLOOKUP(Sales_Pipeline[[#This Row],[Product]],Products!$A$2:$A$8,Products!$C$2:$C$8),Sales_Pipeline[[#This Row],[Deal_Stage]]="Lost",_xlfn.XLOOKUP(Sales_Pipeline[[#This Row],[Product]],Products!$A$2:$A$8,Products!$C$2:$C$8)),"")</f>
        <v>4821</v>
      </c>
      <c r="O6155" s="2">
        <v>0</v>
      </c>
    </row>
    <row r="6156" spans="1:15" x14ac:dyDescent="0.3">
      <c r="A6156" t="s">
        <v>6302</v>
      </c>
      <c r="B6156" t="s">
        <v>40</v>
      </c>
      <c r="C6156" t="str">
        <f>_xlfn.XLOOKUP(Sales_Pipeline[[#This Row],[Sales_Agent]],Sales_Teams[Sales_Agent],Sales_Teams[Manager])</f>
        <v>Summer Sewald</v>
      </c>
      <c r="D6156" t="str">
        <f>_xlfn.XLOOKUP(Sales_Pipeline[[#This Row],[Manager]],Sales_Teams[Manager],Sales_Teams[Regional_Office])</f>
        <v>West</v>
      </c>
      <c r="E6156" t="s">
        <v>63</v>
      </c>
      <c r="F6156" t="s">
        <v>107</v>
      </c>
      <c r="G6156" t="str">
        <f>IFERROR(_xlfn.XLOOKUP(Sales_Pipeline[[#This Row],[Account]],Accounts!$A$2:$A$86,Accounts!$F$2:$F$86),"")</f>
        <v>United States</v>
      </c>
      <c r="H6156" t="s">
        <v>82</v>
      </c>
      <c r="I6156" s="3">
        <v>42971</v>
      </c>
      <c r="J6156" s="3">
        <v>43093</v>
      </c>
      <c r="K6156" s="8" t="str">
        <f>IF(Sales_Pipeline[[#This Row],[Close_Date]]="","",TEXT(Sales_Pipeline[[#This Row],[Close_Date]],"ddd"))</f>
        <v>Sun</v>
      </c>
      <c r="L6156" s="8" t="str">
        <f>IF(Sales_Pipeline[[#This Row],[Close_Date]]="","",TEXT(Sales_Pipeline[[#This Row],[Close_Date]],"mmm"))</f>
        <v>Dec</v>
      </c>
      <c r="M6156" s="8" t="str">
        <f>IF(Sales_Pipeline[[#This Row],[Close_Date]]="","","Q"&amp;ROUNDUP(MONTH(Sales_Pipeline[[#This Row],[Close_Date]])/3,0))</f>
        <v>Q4</v>
      </c>
      <c r="N6156" s="2" cm="1">
        <f t="array" ref="N6156">IFERROR(_xlfn.IFS(Sales_Pipeline[[#This Row],[Deal_Stage]]="Won",_xlfn.XLOOKUP(Sales_Pipeline[[#This Row],[Product]],Products!$A$2:$A$8,Products!$C$2:$C$8),Sales_Pipeline[[#This Row],[Deal_Stage]]="Lost",_xlfn.XLOOKUP(Sales_Pipeline[[#This Row],[Product]],Products!$A$2:$A$8,Products!$C$2:$C$8)),"")</f>
        <v>550</v>
      </c>
      <c r="O6156" s="2">
        <v>0</v>
      </c>
    </row>
    <row r="6157" spans="1:15" x14ac:dyDescent="0.3">
      <c r="A6157" t="s">
        <v>6303</v>
      </c>
      <c r="B6157" t="s">
        <v>40</v>
      </c>
      <c r="C6157" t="str">
        <f>_xlfn.XLOOKUP(Sales_Pipeline[[#This Row],[Sales_Agent]],Sales_Teams[Sales_Agent],Sales_Teams[Manager])</f>
        <v>Summer Sewald</v>
      </c>
      <c r="D6157" t="str">
        <f>_xlfn.XLOOKUP(Sales_Pipeline[[#This Row],[Manager]],Sales_Teams[Manager],Sales_Teams[Regional_Office])</f>
        <v>West</v>
      </c>
      <c r="E6157" t="s">
        <v>63</v>
      </c>
      <c r="F6157" t="s">
        <v>330</v>
      </c>
      <c r="G6157" t="str">
        <f>IFERROR(_xlfn.XLOOKUP(Sales_Pipeline[[#This Row],[Account]],Accounts!$A$2:$A$86,Accounts!$F$2:$F$86),"")</f>
        <v>Korea</v>
      </c>
      <c r="H6157" t="s">
        <v>57</v>
      </c>
      <c r="I6157" s="3">
        <v>42971</v>
      </c>
      <c r="J6157" s="3">
        <v>42977</v>
      </c>
      <c r="K6157" s="8" t="str">
        <f>IF(Sales_Pipeline[[#This Row],[Close_Date]]="","",TEXT(Sales_Pipeline[[#This Row],[Close_Date]],"ddd"))</f>
        <v>Wed</v>
      </c>
      <c r="L6157" s="8" t="str">
        <f>IF(Sales_Pipeline[[#This Row],[Close_Date]]="","",TEXT(Sales_Pipeline[[#This Row],[Close_Date]],"mmm"))</f>
        <v>Aug</v>
      </c>
      <c r="M6157" s="8" t="str">
        <f>IF(Sales_Pipeline[[#This Row],[Close_Date]]="","","Q"&amp;ROUNDUP(MONTH(Sales_Pipeline[[#This Row],[Close_Date]])/3,0))</f>
        <v>Q3</v>
      </c>
      <c r="N6157" s="2" cm="1">
        <f t="array" ref="N6157">IFERROR(_xlfn.IFS(Sales_Pipeline[[#This Row],[Deal_Stage]]="Won",_xlfn.XLOOKUP(Sales_Pipeline[[#This Row],[Product]],Products!$A$2:$A$8,Products!$C$2:$C$8),Sales_Pipeline[[#This Row],[Deal_Stage]]="Lost",_xlfn.XLOOKUP(Sales_Pipeline[[#This Row],[Product]],Products!$A$2:$A$8,Products!$C$2:$C$8)),"")</f>
        <v>550</v>
      </c>
      <c r="O6157" s="2">
        <v>551</v>
      </c>
    </row>
    <row r="6158" spans="1:15" x14ac:dyDescent="0.3">
      <c r="A6158" t="s">
        <v>6304</v>
      </c>
      <c r="B6158" t="s">
        <v>43</v>
      </c>
      <c r="C6158" t="str">
        <f>_xlfn.XLOOKUP(Sales_Pipeline[[#This Row],[Sales_Agent]],Sales_Teams[Sales_Agent],Sales_Teams[Manager])</f>
        <v>Summer Sewald</v>
      </c>
      <c r="D6158" t="str">
        <f>_xlfn.XLOOKUP(Sales_Pipeline[[#This Row],[Manager]],Sales_Teams[Manager],Sales_Teams[Regional_Office])</f>
        <v>West</v>
      </c>
      <c r="E6158" t="s">
        <v>8953</v>
      </c>
      <c r="G6158" t="str">
        <f>IFERROR(_xlfn.XLOOKUP(Sales_Pipeline[[#This Row],[Account]],Accounts!$A$2:$A$86,Accounts!$F$2:$F$86),"")</f>
        <v/>
      </c>
      <c r="H6158" t="s">
        <v>77</v>
      </c>
      <c r="I6158" s="3">
        <v>42971</v>
      </c>
      <c r="K6158" s="8" t="str">
        <f>IF(Sales_Pipeline[[#This Row],[Close_Date]]="","",TEXT(Sales_Pipeline[[#This Row],[Close_Date]],"ddd"))</f>
        <v/>
      </c>
      <c r="L6158" s="8" t="str">
        <f>IF(Sales_Pipeline[[#This Row],[Close_Date]]="","",TEXT(Sales_Pipeline[[#This Row],[Close_Date]],"mmm"))</f>
        <v/>
      </c>
      <c r="M6158" s="8" t="str">
        <f>IF(Sales_Pipeline[[#This Row],[Close_Date]]="","","Q"&amp;ROUNDUP(MONTH(Sales_Pipeline[[#This Row],[Close_Date]])/3,0))</f>
        <v/>
      </c>
      <c r="N6158" s="2" t="str" cm="1">
        <f t="array" ref="N6158">IFERROR(_xlfn.IFS(Sales_Pipeline[[#This Row],[Deal_Stage]]="Won",_xlfn.XLOOKUP(Sales_Pipeline[[#This Row],[Product]],Products!$A$2:$A$8,Products!$C$2:$C$8),Sales_Pipeline[[#This Row],[Deal_Stage]]="Lost",_xlfn.XLOOKUP(Sales_Pipeline[[#This Row],[Product]],Products!$A$2:$A$8,Products!$C$2:$C$8)),"")</f>
        <v/>
      </c>
      <c r="O6158" s="2">
        <v>0</v>
      </c>
    </row>
    <row r="6159" spans="1:15" x14ac:dyDescent="0.3">
      <c r="A6159" t="s">
        <v>6305</v>
      </c>
      <c r="B6159" t="s">
        <v>43</v>
      </c>
      <c r="C6159" t="str">
        <f>_xlfn.XLOOKUP(Sales_Pipeline[[#This Row],[Sales_Agent]],Sales_Teams[Sales_Agent],Sales_Teams[Manager])</f>
        <v>Summer Sewald</v>
      </c>
      <c r="D6159" t="str">
        <f>_xlfn.XLOOKUP(Sales_Pipeline[[#This Row],[Manager]],Sales_Teams[Manager],Sales_Teams[Regional_Office])</f>
        <v>West</v>
      </c>
      <c r="E6159" t="s">
        <v>63</v>
      </c>
      <c r="F6159" t="s">
        <v>288</v>
      </c>
      <c r="G6159" t="str">
        <f>IFERROR(_xlfn.XLOOKUP(Sales_Pipeline[[#This Row],[Account]],Accounts!$A$2:$A$86,Accounts!$F$2:$F$86),"")</f>
        <v>United States</v>
      </c>
      <c r="H6159" t="s">
        <v>57</v>
      </c>
      <c r="I6159" s="3">
        <v>42971</v>
      </c>
      <c r="J6159" s="3">
        <v>42988</v>
      </c>
      <c r="K6159" s="8" t="str">
        <f>IF(Sales_Pipeline[[#This Row],[Close_Date]]="","",TEXT(Sales_Pipeline[[#This Row],[Close_Date]],"ddd"))</f>
        <v>Sun</v>
      </c>
      <c r="L6159" s="8" t="str">
        <f>IF(Sales_Pipeline[[#This Row],[Close_Date]]="","",TEXT(Sales_Pipeline[[#This Row],[Close_Date]],"mmm"))</f>
        <v>Sep</v>
      </c>
      <c r="M6159" s="8" t="str">
        <f>IF(Sales_Pipeline[[#This Row],[Close_Date]]="","","Q"&amp;ROUNDUP(MONTH(Sales_Pipeline[[#This Row],[Close_Date]])/3,0))</f>
        <v>Q3</v>
      </c>
      <c r="N6159" s="2" cm="1">
        <f t="array" ref="N6159">IFERROR(_xlfn.IFS(Sales_Pipeline[[#This Row],[Deal_Stage]]="Won",_xlfn.XLOOKUP(Sales_Pipeline[[#This Row],[Product]],Products!$A$2:$A$8,Products!$C$2:$C$8),Sales_Pipeline[[#This Row],[Deal_Stage]]="Lost",_xlfn.XLOOKUP(Sales_Pipeline[[#This Row],[Product]],Products!$A$2:$A$8,Products!$C$2:$C$8)),"")</f>
        <v>550</v>
      </c>
      <c r="O6159" s="2">
        <v>597</v>
      </c>
    </row>
    <row r="6160" spans="1:15" x14ac:dyDescent="0.3">
      <c r="A6160" t="s">
        <v>6306</v>
      </c>
      <c r="B6160" t="s">
        <v>42</v>
      </c>
      <c r="C6160" t="str">
        <f>_xlfn.XLOOKUP(Sales_Pipeline[[#This Row],[Sales_Agent]],Sales_Teams[Sales_Agent],Sales_Teams[Manager])</f>
        <v>Summer Sewald</v>
      </c>
      <c r="D6160" t="str">
        <f>_xlfn.XLOOKUP(Sales_Pipeline[[#This Row],[Manager]],Sales_Teams[Manager],Sales_Teams[Regional_Office])</f>
        <v>West</v>
      </c>
      <c r="E6160" t="s">
        <v>55</v>
      </c>
      <c r="F6160" t="s">
        <v>201</v>
      </c>
      <c r="G6160" t="str">
        <f>IFERROR(_xlfn.XLOOKUP(Sales_Pipeline[[#This Row],[Account]],Accounts!$A$2:$A$86,Accounts!$F$2:$F$86),"")</f>
        <v>United States</v>
      </c>
      <c r="H6160" t="s">
        <v>57</v>
      </c>
      <c r="I6160" s="3">
        <v>42971</v>
      </c>
      <c r="J6160" s="3">
        <v>43052</v>
      </c>
      <c r="K6160" s="8" t="str">
        <f>IF(Sales_Pipeline[[#This Row],[Close_Date]]="","",TEXT(Sales_Pipeline[[#This Row],[Close_Date]],"ddd"))</f>
        <v>Mon</v>
      </c>
      <c r="L6160" s="8" t="str">
        <f>IF(Sales_Pipeline[[#This Row],[Close_Date]]="","",TEXT(Sales_Pipeline[[#This Row],[Close_Date]],"mmm"))</f>
        <v>Nov</v>
      </c>
      <c r="M6160" s="8" t="str">
        <f>IF(Sales_Pipeline[[#This Row],[Close_Date]]="","","Q"&amp;ROUNDUP(MONTH(Sales_Pipeline[[#This Row],[Close_Date]])/3,0))</f>
        <v>Q4</v>
      </c>
      <c r="N6160" s="2" cm="1">
        <f t="array" ref="N6160">IFERROR(_xlfn.IFS(Sales_Pipeline[[#This Row],[Deal_Stage]]="Won",_xlfn.XLOOKUP(Sales_Pipeline[[#This Row],[Product]],Products!$A$2:$A$8,Products!$C$2:$C$8),Sales_Pipeline[[#This Row],[Deal_Stage]]="Lost",_xlfn.XLOOKUP(Sales_Pipeline[[#This Row],[Product]],Products!$A$2:$A$8,Products!$C$2:$C$8)),"")</f>
        <v>1096</v>
      </c>
      <c r="O6160" s="2">
        <v>948</v>
      </c>
    </row>
    <row r="6161" spans="1:15" x14ac:dyDescent="0.3">
      <c r="A6161" t="s">
        <v>6307</v>
      </c>
      <c r="B6161" t="s">
        <v>42</v>
      </c>
      <c r="C6161" t="str">
        <f>_xlfn.XLOOKUP(Sales_Pipeline[[#This Row],[Sales_Agent]],Sales_Teams[Sales_Agent],Sales_Teams[Manager])</f>
        <v>Summer Sewald</v>
      </c>
      <c r="D6161" t="str">
        <f>_xlfn.XLOOKUP(Sales_Pipeline[[#This Row],[Manager]],Sales_Teams[Manager],Sales_Teams[Regional_Office])</f>
        <v>West</v>
      </c>
      <c r="E6161" t="s">
        <v>61</v>
      </c>
      <c r="F6161" t="s">
        <v>107</v>
      </c>
      <c r="G6161" t="str">
        <f>IFERROR(_xlfn.XLOOKUP(Sales_Pipeline[[#This Row],[Account]],Accounts!$A$2:$A$86,Accounts!$F$2:$F$86),"")</f>
        <v>United States</v>
      </c>
      <c r="H6161" t="s">
        <v>57</v>
      </c>
      <c r="I6161" s="3">
        <v>42971</v>
      </c>
      <c r="J6161" s="3">
        <v>43087</v>
      </c>
      <c r="K6161" s="8" t="str">
        <f>IF(Sales_Pipeline[[#This Row],[Close_Date]]="","",TEXT(Sales_Pipeline[[#This Row],[Close_Date]],"ddd"))</f>
        <v>Mon</v>
      </c>
      <c r="L6161" s="8" t="str">
        <f>IF(Sales_Pipeline[[#This Row],[Close_Date]]="","",TEXT(Sales_Pipeline[[#This Row],[Close_Date]],"mmm"))</f>
        <v>Dec</v>
      </c>
      <c r="M6161" s="8" t="str">
        <f>IF(Sales_Pipeline[[#This Row],[Close_Date]]="","","Q"&amp;ROUNDUP(MONTH(Sales_Pipeline[[#This Row],[Close_Date]])/3,0))</f>
        <v>Q4</v>
      </c>
      <c r="N6161" s="2" cm="1">
        <f t="array" ref="N6161">IFERROR(_xlfn.IFS(Sales_Pipeline[[#This Row],[Deal_Stage]]="Won",_xlfn.XLOOKUP(Sales_Pipeline[[#This Row],[Product]],Products!$A$2:$A$8,Products!$C$2:$C$8),Sales_Pipeline[[#This Row],[Deal_Stage]]="Lost",_xlfn.XLOOKUP(Sales_Pipeline[[#This Row],[Product]],Products!$A$2:$A$8,Products!$C$2:$C$8)),"")</f>
        <v>55</v>
      </c>
      <c r="O6161" s="2">
        <v>62</v>
      </c>
    </row>
    <row r="6162" spans="1:15" x14ac:dyDescent="0.3">
      <c r="A6162" t="s">
        <v>6308</v>
      </c>
      <c r="B6162" t="s">
        <v>37</v>
      </c>
      <c r="C6162" t="str">
        <f>_xlfn.XLOOKUP(Sales_Pipeline[[#This Row],[Sales_Agent]],Sales_Teams[Sales_Agent],Sales_Teams[Manager])</f>
        <v>Celia Rouche</v>
      </c>
      <c r="D6162" t="str">
        <f>_xlfn.XLOOKUP(Sales_Pipeline[[#This Row],[Manager]],Sales_Teams[Manager],Sales_Teams[Regional_Office])</f>
        <v>West</v>
      </c>
      <c r="E6162" t="s">
        <v>76</v>
      </c>
      <c r="F6162" t="s">
        <v>92</v>
      </c>
      <c r="G6162" t="str">
        <f>IFERROR(_xlfn.XLOOKUP(Sales_Pipeline[[#This Row],[Account]],Accounts!$A$2:$A$86,Accounts!$F$2:$F$86),"")</f>
        <v>United States</v>
      </c>
      <c r="H6162" t="s">
        <v>57</v>
      </c>
      <c r="I6162" s="3">
        <v>42971</v>
      </c>
      <c r="J6162" s="3">
        <v>43077</v>
      </c>
      <c r="K6162" s="8" t="str">
        <f>IF(Sales_Pipeline[[#This Row],[Close_Date]]="","",TEXT(Sales_Pipeline[[#This Row],[Close_Date]],"ddd"))</f>
        <v>Fri</v>
      </c>
      <c r="L6162" s="8" t="str">
        <f>IF(Sales_Pipeline[[#This Row],[Close_Date]]="","",TEXT(Sales_Pipeline[[#This Row],[Close_Date]],"mmm"))</f>
        <v>Dec</v>
      </c>
      <c r="M6162" s="8" t="str">
        <f>IF(Sales_Pipeline[[#This Row],[Close_Date]]="","","Q"&amp;ROUNDUP(MONTH(Sales_Pipeline[[#This Row],[Close_Date]])/3,0))</f>
        <v>Q4</v>
      </c>
      <c r="N6162" s="2" cm="1">
        <f t="array" ref="N6162">IFERROR(_xlfn.IFS(Sales_Pipeline[[#This Row],[Deal_Stage]]="Won",_xlfn.XLOOKUP(Sales_Pipeline[[#This Row],[Product]],Products!$A$2:$A$8,Products!$C$2:$C$8),Sales_Pipeline[[#This Row],[Deal_Stage]]="Lost",_xlfn.XLOOKUP(Sales_Pipeline[[#This Row],[Product]],Products!$A$2:$A$8,Products!$C$2:$C$8)),"")</f>
        <v>3393</v>
      </c>
      <c r="O6162" s="2">
        <v>4139</v>
      </c>
    </row>
    <row r="6163" spans="1:15" x14ac:dyDescent="0.3">
      <c r="A6163" t="s">
        <v>6309</v>
      </c>
      <c r="B6163" t="s">
        <v>12</v>
      </c>
      <c r="C6163" t="str">
        <f>_xlfn.XLOOKUP(Sales_Pipeline[[#This Row],[Sales_Agent]],Sales_Teams[Sales_Agent],Sales_Teams[Manager])</f>
        <v>Melvin Marxen</v>
      </c>
      <c r="D6163" t="str">
        <f>_xlfn.XLOOKUP(Sales_Pipeline[[#This Row],[Manager]],Sales_Teams[Manager],Sales_Teams[Regional_Office])</f>
        <v>Central</v>
      </c>
      <c r="E6163" t="s">
        <v>84</v>
      </c>
      <c r="F6163" t="s">
        <v>118</v>
      </c>
      <c r="G6163" t="str">
        <f>IFERROR(_xlfn.XLOOKUP(Sales_Pipeline[[#This Row],[Account]],Accounts!$A$2:$A$86,Accounts!$F$2:$F$86),"")</f>
        <v>United States</v>
      </c>
      <c r="H6163" t="s">
        <v>57</v>
      </c>
      <c r="I6163" s="3">
        <v>42971</v>
      </c>
      <c r="J6163" s="3">
        <v>43042</v>
      </c>
      <c r="K6163" s="8" t="str">
        <f>IF(Sales_Pipeline[[#This Row],[Close_Date]]="","",TEXT(Sales_Pipeline[[#This Row],[Close_Date]],"ddd"))</f>
        <v>Fri</v>
      </c>
      <c r="L6163" s="8" t="str">
        <f>IF(Sales_Pipeline[[#This Row],[Close_Date]]="","",TEXT(Sales_Pipeline[[#This Row],[Close_Date]],"mmm"))</f>
        <v>Nov</v>
      </c>
      <c r="M6163" s="8" t="str">
        <f>IF(Sales_Pipeline[[#This Row],[Close_Date]]="","","Q"&amp;ROUNDUP(MONTH(Sales_Pipeline[[#This Row],[Close_Date]])/3,0))</f>
        <v>Q4</v>
      </c>
      <c r="N6163" s="2" cm="1">
        <f t="array" ref="N6163">IFERROR(_xlfn.IFS(Sales_Pipeline[[#This Row],[Deal_Stage]]="Won",_xlfn.XLOOKUP(Sales_Pipeline[[#This Row],[Product]],Products!$A$2:$A$8,Products!$C$2:$C$8),Sales_Pipeline[[#This Row],[Deal_Stage]]="Lost",_xlfn.XLOOKUP(Sales_Pipeline[[#This Row],[Product]],Products!$A$2:$A$8,Products!$C$2:$C$8)),"")</f>
        <v>5482</v>
      </c>
      <c r="O6163" s="2">
        <v>6322</v>
      </c>
    </row>
    <row r="6164" spans="1:15" x14ac:dyDescent="0.3">
      <c r="A6164" t="s">
        <v>6310</v>
      </c>
      <c r="B6164" t="s">
        <v>45</v>
      </c>
      <c r="C6164" t="str">
        <f>_xlfn.XLOOKUP(Sales_Pipeline[[#This Row],[Sales_Agent]],Sales_Teams[Sales_Agent],Sales_Teams[Manager])</f>
        <v>Summer Sewald</v>
      </c>
      <c r="D6164" t="str">
        <f>_xlfn.XLOOKUP(Sales_Pipeline[[#This Row],[Manager]],Sales_Teams[Manager],Sales_Teams[Regional_Office])</f>
        <v>West</v>
      </c>
      <c r="E6164" t="s">
        <v>63</v>
      </c>
      <c r="F6164" t="s">
        <v>216</v>
      </c>
      <c r="G6164" t="str">
        <f>IFERROR(_xlfn.XLOOKUP(Sales_Pipeline[[#This Row],[Account]],Accounts!$A$2:$A$86,Accounts!$F$2:$F$86),"")</f>
        <v>United States</v>
      </c>
      <c r="H6164" t="s">
        <v>82</v>
      </c>
      <c r="I6164" s="3">
        <v>42971</v>
      </c>
      <c r="J6164" s="3">
        <v>42978</v>
      </c>
      <c r="K6164" s="8" t="str">
        <f>IF(Sales_Pipeline[[#This Row],[Close_Date]]="","",TEXT(Sales_Pipeline[[#This Row],[Close_Date]],"ddd"))</f>
        <v>Thu</v>
      </c>
      <c r="L6164" s="8" t="str">
        <f>IF(Sales_Pipeline[[#This Row],[Close_Date]]="","",TEXT(Sales_Pipeline[[#This Row],[Close_Date]],"mmm"))</f>
        <v>Aug</v>
      </c>
      <c r="M6164" s="8" t="str">
        <f>IF(Sales_Pipeline[[#This Row],[Close_Date]]="","","Q"&amp;ROUNDUP(MONTH(Sales_Pipeline[[#This Row],[Close_Date]])/3,0))</f>
        <v>Q3</v>
      </c>
      <c r="N6164" s="2" cm="1">
        <f t="array" ref="N6164">IFERROR(_xlfn.IFS(Sales_Pipeline[[#This Row],[Deal_Stage]]="Won",_xlfn.XLOOKUP(Sales_Pipeline[[#This Row],[Product]],Products!$A$2:$A$8,Products!$C$2:$C$8),Sales_Pipeline[[#This Row],[Deal_Stage]]="Lost",_xlfn.XLOOKUP(Sales_Pipeline[[#This Row],[Product]],Products!$A$2:$A$8,Products!$C$2:$C$8)),"")</f>
        <v>550</v>
      </c>
      <c r="O6164" s="2">
        <v>0</v>
      </c>
    </row>
    <row r="6165" spans="1:15" x14ac:dyDescent="0.3">
      <c r="A6165" t="s">
        <v>6311</v>
      </c>
      <c r="B6165" t="s">
        <v>14</v>
      </c>
      <c r="C6165" t="str">
        <f>_xlfn.XLOOKUP(Sales_Pipeline[[#This Row],[Sales_Agent]],Sales_Teams[Sales_Agent],Sales_Teams[Manager])</f>
        <v>Melvin Marxen</v>
      </c>
      <c r="D6165" t="str">
        <f>_xlfn.XLOOKUP(Sales_Pipeline[[#This Row],[Manager]],Sales_Teams[Manager],Sales_Teams[Regional_Office])</f>
        <v>Central</v>
      </c>
      <c r="E6165" t="s">
        <v>61</v>
      </c>
      <c r="F6165" t="s">
        <v>150</v>
      </c>
      <c r="G6165" t="str">
        <f>IFERROR(_xlfn.XLOOKUP(Sales_Pipeline[[#This Row],[Account]],Accounts!$A$2:$A$86,Accounts!$F$2:$F$86),"")</f>
        <v>United States</v>
      </c>
      <c r="H6165" t="s">
        <v>82</v>
      </c>
      <c r="I6165" s="3">
        <v>42971</v>
      </c>
      <c r="J6165" s="3">
        <v>42978</v>
      </c>
      <c r="K6165" s="8" t="str">
        <f>IF(Sales_Pipeline[[#This Row],[Close_Date]]="","",TEXT(Sales_Pipeline[[#This Row],[Close_Date]],"ddd"))</f>
        <v>Thu</v>
      </c>
      <c r="L6165" s="8" t="str">
        <f>IF(Sales_Pipeline[[#This Row],[Close_Date]]="","",TEXT(Sales_Pipeline[[#This Row],[Close_Date]],"mmm"))</f>
        <v>Aug</v>
      </c>
      <c r="M6165" s="8" t="str">
        <f>IF(Sales_Pipeline[[#This Row],[Close_Date]]="","","Q"&amp;ROUNDUP(MONTH(Sales_Pipeline[[#This Row],[Close_Date]])/3,0))</f>
        <v>Q3</v>
      </c>
      <c r="N6165" s="2" cm="1">
        <f t="array" ref="N6165">IFERROR(_xlfn.IFS(Sales_Pipeline[[#This Row],[Deal_Stage]]="Won",_xlfn.XLOOKUP(Sales_Pipeline[[#This Row],[Product]],Products!$A$2:$A$8,Products!$C$2:$C$8),Sales_Pipeline[[#This Row],[Deal_Stage]]="Lost",_xlfn.XLOOKUP(Sales_Pipeline[[#This Row],[Product]],Products!$A$2:$A$8,Products!$C$2:$C$8)),"")</f>
        <v>55</v>
      </c>
      <c r="O6165" s="2">
        <v>0</v>
      </c>
    </row>
    <row r="6166" spans="1:15" x14ac:dyDescent="0.3">
      <c r="A6166" t="s">
        <v>6312</v>
      </c>
      <c r="B6166" t="s">
        <v>29</v>
      </c>
      <c r="C6166" t="str">
        <f>_xlfn.XLOOKUP(Sales_Pipeline[[#This Row],[Sales_Agent]],Sales_Teams[Sales_Agent],Sales_Teams[Manager])</f>
        <v>Rocco Neubert</v>
      </c>
      <c r="D6166" t="str">
        <f>_xlfn.XLOOKUP(Sales_Pipeline[[#This Row],[Manager]],Sales_Teams[Manager],Sales_Teams[Regional_Office])</f>
        <v>East</v>
      </c>
      <c r="E6166" t="s">
        <v>84</v>
      </c>
      <c r="F6166" t="s">
        <v>173</v>
      </c>
      <c r="G6166" t="str">
        <f>IFERROR(_xlfn.XLOOKUP(Sales_Pipeline[[#This Row],[Account]],Accounts!$A$2:$A$86,Accounts!$F$2:$F$86),"")</f>
        <v>United States</v>
      </c>
      <c r="H6166" t="s">
        <v>57</v>
      </c>
      <c r="I6166" s="3">
        <v>42971</v>
      </c>
      <c r="J6166" s="3">
        <v>42980</v>
      </c>
      <c r="K6166" s="8" t="str">
        <f>IF(Sales_Pipeline[[#This Row],[Close_Date]]="","",TEXT(Sales_Pipeline[[#This Row],[Close_Date]],"ddd"))</f>
        <v>Sat</v>
      </c>
      <c r="L6166" s="8" t="str">
        <f>IF(Sales_Pipeline[[#This Row],[Close_Date]]="","",TEXT(Sales_Pipeline[[#This Row],[Close_Date]],"mmm"))</f>
        <v>Sep</v>
      </c>
      <c r="M6166" s="8" t="str">
        <f>IF(Sales_Pipeline[[#This Row],[Close_Date]]="","","Q"&amp;ROUNDUP(MONTH(Sales_Pipeline[[#This Row],[Close_Date]])/3,0))</f>
        <v>Q3</v>
      </c>
      <c r="N6166" s="2" cm="1">
        <f t="array" ref="N6166">IFERROR(_xlfn.IFS(Sales_Pipeline[[#This Row],[Deal_Stage]]="Won",_xlfn.XLOOKUP(Sales_Pipeline[[#This Row],[Product]],Products!$A$2:$A$8,Products!$C$2:$C$8),Sales_Pipeline[[#This Row],[Deal_Stage]]="Lost",_xlfn.XLOOKUP(Sales_Pipeline[[#This Row],[Product]],Products!$A$2:$A$8,Products!$C$2:$C$8)),"")</f>
        <v>5482</v>
      </c>
      <c r="O6166" s="2">
        <v>5415</v>
      </c>
    </row>
    <row r="6167" spans="1:15" x14ac:dyDescent="0.3">
      <c r="A6167" t="s">
        <v>6313</v>
      </c>
      <c r="B6167" t="s">
        <v>35</v>
      </c>
      <c r="C6167" t="str">
        <f>_xlfn.XLOOKUP(Sales_Pipeline[[#This Row],[Sales_Agent]],Sales_Teams[Sales_Agent],Sales_Teams[Manager])</f>
        <v>Celia Rouche</v>
      </c>
      <c r="D6167" t="str">
        <f>_xlfn.XLOOKUP(Sales_Pipeline[[#This Row],[Manager]],Sales_Teams[Manager],Sales_Teams[Regional_Office])</f>
        <v>West</v>
      </c>
      <c r="E6167" t="s">
        <v>63</v>
      </c>
      <c r="F6167" t="s">
        <v>87</v>
      </c>
      <c r="G6167" t="str">
        <f>IFERROR(_xlfn.XLOOKUP(Sales_Pipeline[[#This Row],[Account]],Accounts!$A$2:$A$86,Accounts!$F$2:$F$86),"")</f>
        <v>United States</v>
      </c>
      <c r="H6167" t="s">
        <v>57</v>
      </c>
      <c r="I6167" s="3">
        <v>42971</v>
      </c>
      <c r="J6167" s="3">
        <v>43056</v>
      </c>
      <c r="K6167" s="8" t="str">
        <f>IF(Sales_Pipeline[[#This Row],[Close_Date]]="","",TEXT(Sales_Pipeline[[#This Row],[Close_Date]],"ddd"))</f>
        <v>Fri</v>
      </c>
      <c r="L6167" s="8" t="str">
        <f>IF(Sales_Pipeline[[#This Row],[Close_Date]]="","",TEXT(Sales_Pipeline[[#This Row],[Close_Date]],"mmm"))</f>
        <v>Nov</v>
      </c>
      <c r="M6167" s="8" t="str">
        <f>IF(Sales_Pipeline[[#This Row],[Close_Date]]="","","Q"&amp;ROUNDUP(MONTH(Sales_Pipeline[[#This Row],[Close_Date]])/3,0))</f>
        <v>Q4</v>
      </c>
      <c r="N6167" s="2" cm="1">
        <f t="array" ref="N6167">IFERROR(_xlfn.IFS(Sales_Pipeline[[#This Row],[Deal_Stage]]="Won",_xlfn.XLOOKUP(Sales_Pipeline[[#This Row],[Product]],Products!$A$2:$A$8,Products!$C$2:$C$8),Sales_Pipeline[[#This Row],[Deal_Stage]]="Lost",_xlfn.XLOOKUP(Sales_Pipeline[[#This Row],[Product]],Products!$A$2:$A$8,Products!$C$2:$C$8)),"")</f>
        <v>550</v>
      </c>
      <c r="O6167" s="2">
        <v>432</v>
      </c>
    </row>
    <row r="6168" spans="1:15" x14ac:dyDescent="0.3">
      <c r="A6168" t="s">
        <v>6314</v>
      </c>
      <c r="B6168" t="s">
        <v>35</v>
      </c>
      <c r="C6168" t="str">
        <f>_xlfn.XLOOKUP(Sales_Pipeline[[#This Row],[Sales_Agent]],Sales_Teams[Sales_Agent],Sales_Teams[Manager])</f>
        <v>Celia Rouche</v>
      </c>
      <c r="D6168" t="str">
        <f>_xlfn.XLOOKUP(Sales_Pipeline[[#This Row],[Manager]],Sales_Teams[Manager],Sales_Teams[Regional_Office])</f>
        <v>West</v>
      </c>
      <c r="E6168" t="s">
        <v>61</v>
      </c>
      <c r="F6168" t="s">
        <v>234</v>
      </c>
      <c r="G6168" t="str">
        <f>IFERROR(_xlfn.XLOOKUP(Sales_Pipeline[[#This Row],[Account]],Accounts!$A$2:$A$86,Accounts!$F$2:$F$86),"")</f>
        <v>United States</v>
      </c>
      <c r="H6168" t="s">
        <v>57</v>
      </c>
      <c r="I6168" s="3">
        <v>42971</v>
      </c>
      <c r="J6168" s="3">
        <v>42977</v>
      </c>
      <c r="K6168" s="8" t="str">
        <f>IF(Sales_Pipeline[[#This Row],[Close_Date]]="","",TEXT(Sales_Pipeline[[#This Row],[Close_Date]],"ddd"))</f>
        <v>Wed</v>
      </c>
      <c r="L6168" s="8" t="str">
        <f>IF(Sales_Pipeline[[#This Row],[Close_Date]]="","",TEXT(Sales_Pipeline[[#This Row],[Close_Date]],"mmm"))</f>
        <v>Aug</v>
      </c>
      <c r="M6168" s="8" t="str">
        <f>IF(Sales_Pipeline[[#This Row],[Close_Date]]="","","Q"&amp;ROUNDUP(MONTH(Sales_Pipeline[[#This Row],[Close_Date]])/3,0))</f>
        <v>Q3</v>
      </c>
      <c r="N6168" s="2" cm="1">
        <f t="array" ref="N6168">IFERROR(_xlfn.IFS(Sales_Pipeline[[#This Row],[Deal_Stage]]="Won",_xlfn.XLOOKUP(Sales_Pipeline[[#This Row],[Product]],Products!$A$2:$A$8,Products!$C$2:$C$8),Sales_Pipeline[[#This Row],[Deal_Stage]]="Lost",_xlfn.XLOOKUP(Sales_Pipeline[[#This Row],[Product]],Products!$A$2:$A$8,Products!$C$2:$C$8)),"")</f>
        <v>55</v>
      </c>
      <c r="O6168" s="2">
        <v>53</v>
      </c>
    </row>
    <row r="6169" spans="1:15" x14ac:dyDescent="0.3">
      <c r="A6169" t="s">
        <v>6315</v>
      </c>
      <c r="B6169" t="s">
        <v>7</v>
      </c>
      <c r="C6169" t="str">
        <f>_xlfn.XLOOKUP(Sales_Pipeline[[#This Row],[Sales_Agent]],Sales_Teams[Sales_Agent],Sales_Teams[Manager])</f>
        <v>Dustin Brinkmann</v>
      </c>
      <c r="D6169" t="str">
        <f>_xlfn.XLOOKUP(Sales_Pipeline[[#This Row],[Manager]],Sales_Teams[Manager],Sales_Teams[Regional_Office])</f>
        <v>Central</v>
      </c>
      <c r="E6169" t="s">
        <v>61</v>
      </c>
      <c r="F6169" t="s">
        <v>147</v>
      </c>
      <c r="G6169" t="str">
        <f>IFERROR(_xlfn.XLOOKUP(Sales_Pipeline[[#This Row],[Account]],Accounts!$A$2:$A$86,Accounts!$F$2:$F$86),"")</f>
        <v>United States</v>
      </c>
      <c r="H6169" t="s">
        <v>57</v>
      </c>
      <c r="I6169" s="3">
        <v>42971</v>
      </c>
      <c r="J6169" s="3">
        <v>42981</v>
      </c>
      <c r="K6169" s="8" t="str">
        <f>IF(Sales_Pipeline[[#This Row],[Close_Date]]="","",TEXT(Sales_Pipeline[[#This Row],[Close_Date]],"ddd"))</f>
        <v>Sun</v>
      </c>
      <c r="L6169" s="8" t="str">
        <f>IF(Sales_Pipeline[[#This Row],[Close_Date]]="","",TEXT(Sales_Pipeline[[#This Row],[Close_Date]],"mmm"))</f>
        <v>Sep</v>
      </c>
      <c r="M6169" s="8" t="str">
        <f>IF(Sales_Pipeline[[#This Row],[Close_Date]]="","","Q"&amp;ROUNDUP(MONTH(Sales_Pipeline[[#This Row],[Close_Date]])/3,0))</f>
        <v>Q3</v>
      </c>
      <c r="N6169" s="2" cm="1">
        <f t="array" ref="N6169">IFERROR(_xlfn.IFS(Sales_Pipeline[[#This Row],[Deal_Stage]]="Won",_xlfn.XLOOKUP(Sales_Pipeline[[#This Row],[Product]],Products!$A$2:$A$8,Products!$C$2:$C$8),Sales_Pipeline[[#This Row],[Deal_Stage]]="Lost",_xlfn.XLOOKUP(Sales_Pipeline[[#This Row],[Product]],Products!$A$2:$A$8,Products!$C$2:$C$8)),"")</f>
        <v>55</v>
      </c>
      <c r="O6169" s="2">
        <v>57</v>
      </c>
    </row>
    <row r="6170" spans="1:15" x14ac:dyDescent="0.3">
      <c r="A6170" t="s">
        <v>6316</v>
      </c>
      <c r="B6170" t="s">
        <v>7</v>
      </c>
      <c r="C6170" t="str">
        <f>_xlfn.XLOOKUP(Sales_Pipeline[[#This Row],[Sales_Agent]],Sales_Teams[Sales_Agent],Sales_Teams[Manager])</f>
        <v>Dustin Brinkmann</v>
      </c>
      <c r="D6170" t="str">
        <f>_xlfn.XLOOKUP(Sales_Pipeline[[#This Row],[Manager]],Sales_Teams[Manager],Sales_Teams[Regional_Office])</f>
        <v>Central</v>
      </c>
      <c r="E6170" t="s">
        <v>61</v>
      </c>
      <c r="F6170" t="s">
        <v>507</v>
      </c>
      <c r="G6170" t="str">
        <f>IFERROR(_xlfn.XLOOKUP(Sales_Pipeline[[#This Row],[Account]],Accounts!$A$2:$A$86,Accounts!$F$2:$F$86),"")</f>
        <v>Belgium</v>
      </c>
      <c r="H6170" t="s">
        <v>57</v>
      </c>
      <c r="I6170" s="3">
        <v>42971</v>
      </c>
      <c r="J6170" s="3">
        <v>43078</v>
      </c>
      <c r="K6170" s="8" t="str">
        <f>IF(Sales_Pipeline[[#This Row],[Close_Date]]="","",TEXT(Sales_Pipeline[[#This Row],[Close_Date]],"ddd"))</f>
        <v>Sat</v>
      </c>
      <c r="L6170" s="8" t="str">
        <f>IF(Sales_Pipeline[[#This Row],[Close_Date]]="","",TEXT(Sales_Pipeline[[#This Row],[Close_Date]],"mmm"))</f>
        <v>Dec</v>
      </c>
      <c r="M6170" s="8" t="str">
        <f>IF(Sales_Pipeline[[#This Row],[Close_Date]]="","","Q"&amp;ROUNDUP(MONTH(Sales_Pipeline[[#This Row],[Close_Date]])/3,0))</f>
        <v>Q4</v>
      </c>
      <c r="N6170" s="2" cm="1">
        <f t="array" ref="N6170">IFERROR(_xlfn.IFS(Sales_Pipeline[[#This Row],[Deal_Stage]]="Won",_xlfn.XLOOKUP(Sales_Pipeline[[#This Row],[Product]],Products!$A$2:$A$8,Products!$C$2:$C$8),Sales_Pipeline[[#This Row],[Deal_Stage]]="Lost",_xlfn.XLOOKUP(Sales_Pipeline[[#This Row],[Product]],Products!$A$2:$A$8,Products!$C$2:$C$8)),"")</f>
        <v>55</v>
      </c>
      <c r="O6170" s="2">
        <v>56</v>
      </c>
    </row>
    <row r="6171" spans="1:15" x14ac:dyDescent="0.3">
      <c r="A6171" t="s">
        <v>6317</v>
      </c>
      <c r="B6171" t="s">
        <v>17</v>
      </c>
      <c r="C6171" t="str">
        <f>_xlfn.XLOOKUP(Sales_Pipeline[[#This Row],[Sales_Agent]],Sales_Teams[Sales_Agent],Sales_Teams[Manager])</f>
        <v>Cara Losch</v>
      </c>
      <c r="D6171" t="str">
        <f>_xlfn.XLOOKUP(Sales_Pipeline[[#This Row],[Manager]],Sales_Teams[Manager],Sales_Teams[Regional_Office])</f>
        <v>East</v>
      </c>
      <c r="E6171" t="s">
        <v>61</v>
      </c>
      <c r="F6171" t="s">
        <v>425</v>
      </c>
      <c r="G6171" t="str">
        <f>IFERROR(_xlfn.XLOOKUP(Sales_Pipeline[[#This Row],[Account]],Accounts!$A$2:$A$86,Accounts!$F$2:$F$86),"")</f>
        <v>United States</v>
      </c>
      <c r="H6171" t="s">
        <v>57</v>
      </c>
      <c r="I6171" s="3">
        <v>42971</v>
      </c>
      <c r="J6171" s="3">
        <v>42981</v>
      </c>
      <c r="K6171" s="8" t="str">
        <f>IF(Sales_Pipeline[[#This Row],[Close_Date]]="","",TEXT(Sales_Pipeline[[#This Row],[Close_Date]],"ddd"))</f>
        <v>Sun</v>
      </c>
      <c r="L6171" s="8" t="str">
        <f>IF(Sales_Pipeline[[#This Row],[Close_Date]]="","",TEXT(Sales_Pipeline[[#This Row],[Close_Date]],"mmm"))</f>
        <v>Sep</v>
      </c>
      <c r="M6171" s="8" t="str">
        <f>IF(Sales_Pipeline[[#This Row],[Close_Date]]="","","Q"&amp;ROUNDUP(MONTH(Sales_Pipeline[[#This Row],[Close_Date]])/3,0))</f>
        <v>Q3</v>
      </c>
      <c r="N6171" s="2" cm="1">
        <f t="array" ref="N6171">IFERROR(_xlfn.IFS(Sales_Pipeline[[#This Row],[Deal_Stage]]="Won",_xlfn.XLOOKUP(Sales_Pipeline[[#This Row],[Product]],Products!$A$2:$A$8,Products!$C$2:$C$8),Sales_Pipeline[[#This Row],[Deal_Stage]]="Lost",_xlfn.XLOOKUP(Sales_Pipeline[[#This Row],[Product]],Products!$A$2:$A$8,Products!$C$2:$C$8)),"")</f>
        <v>55</v>
      </c>
      <c r="O6171" s="2">
        <v>55</v>
      </c>
    </row>
    <row r="6172" spans="1:15" x14ac:dyDescent="0.3">
      <c r="A6172" t="s">
        <v>6318</v>
      </c>
      <c r="B6172" t="s">
        <v>17</v>
      </c>
      <c r="C6172" t="str">
        <f>_xlfn.XLOOKUP(Sales_Pipeline[[#This Row],[Sales_Agent]],Sales_Teams[Sales_Agent],Sales_Teams[Manager])</f>
        <v>Cara Losch</v>
      </c>
      <c r="D6172" t="str">
        <f>_xlfn.XLOOKUP(Sales_Pipeline[[#This Row],[Manager]],Sales_Teams[Manager],Sales_Teams[Regional_Office])</f>
        <v>East</v>
      </c>
      <c r="E6172" t="s">
        <v>76</v>
      </c>
      <c r="F6172" t="s">
        <v>123</v>
      </c>
      <c r="G6172" t="str">
        <f>IFERROR(_xlfn.XLOOKUP(Sales_Pipeline[[#This Row],[Account]],Accounts!$A$2:$A$86,Accounts!$F$2:$F$86),"")</f>
        <v>United States</v>
      </c>
      <c r="H6172" t="s">
        <v>57</v>
      </c>
      <c r="I6172" s="3">
        <v>42971</v>
      </c>
      <c r="J6172" s="3">
        <v>42972</v>
      </c>
      <c r="K6172" s="8" t="str">
        <f>IF(Sales_Pipeline[[#This Row],[Close_Date]]="","",TEXT(Sales_Pipeline[[#This Row],[Close_Date]],"ddd"))</f>
        <v>Fri</v>
      </c>
      <c r="L6172" s="8" t="str">
        <f>IF(Sales_Pipeline[[#This Row],[Close_Date]]="","",TEXT(Sales_Pipeline[[#This Row],[Close_Date]],"mmm"))</f>
        <v>Aug</v>
      </c>
      <c r="M6172" s="8" t="str">
        <f>IF(Sales_Pipeline[[#This Row],[Close_Date]]="","","Q"&amp;ROUNDUP(MONTH(Sales_Pipeline[[#This Row],[Close_Date]])/3,0))</f>
        <v>Q3</v>
      </c>
      <c r="N6172" s="2" cm="1">
        <f t="array" ref="N6172">IFERROR(_xlfn.IFS(Sales_Pipeline[[#This Row],[Deal_Stage]]="Won",_xlfn.XLOOKUP(Sales_Pipeline[[#This Row],[Product]],Products!$A$2:$A$8,Products!$C$2:$C$8),Sales_Pipeline[[#This Row],[Deal_Stage]]="Lost",_xlfn.XLOOKUP(Sales_Pipeline[[#This Row],[Product]],Products!$A$2:$A$8,Products!$C$2:$C$8)),"")</f>
        <v>3393</v>
      </c>
      <c r="O6172" s="2">
        <v>3146</v>
      </c>
    </row>
    <row r="6173" spans="1:15" x14ac:dyDescent="0.3">
      <c r="A6173" t="s">
        <v>6319</v>
      </c>
      <c r="B6173" t="s">
        <v>44</v>
      </c>
      <c r="C6173" t="str">
        <f>_xlfn.XLOOKUP(Sales_Pipeline[[#This Row],[Sales_Agent]],Sales_Teams[Sales_Agent],Sales_Teams[Manager])</f>
        <v>Summer Sewald</v>
      </c>
      <c r="D6173" t="str">
        <f>_xlfn.XLOOKUP(Sales_Pipeline[[#This Row],[Manager]],Sales_Teams[Manager],Sales_Teams[Regional_Office])</f>
        <v>West</v>
      </c>
      <c r="E6173" t="s">
        <v>63</v>
      </c>
      <c r="G6173" t="str">
        <f>IFERROR(_xlfn.XLOOKUP(Sales_Pipeline[[#This Row],[Account]],Accounts!$A$2:$A$86,Accounts!$F$2:$F$86),"")</f>
        <v/>
      </c>
      <c r="H6173" t="s">
        <v>77</v>
      </c>
      <c r="I6173" s="3">
        <v>42971</v>
      </c>
      <c r="K6173" s="8" t="str">
        <f>IF(Sales_Pipeline[[#This Row],[Close_Date]]="","",TEXT(Sales_Pipeline[[#This Row],[Close_Date]],"ddd"))</f>
        <v/>
      </c>
      <c r="L6173" s="8" t="str">
        <f>IF(Sales_Pipeline[[#This Row],[Close_Date]]="","",TEXT(Sales_Pipeline[[#This Row],[Close_Date]],"mmm"))</f>
        <v/>
      </c>
      <c r="M6173" s="8" t="str">
        <f>IF(Sales_Pipeline[[#This Row],[Close_Date]]="","","Q"&amp;ROUNDUP(MONTH(Sales_Pipeline[[#This Row],[Close_Date]])/3,0))</f>
        <v/>
      </c>
      <c r="N6173" s="2" t="str" cm="1">
        <f t="array" ref="N6173">IFERROR(_xlfn.IFS(Sales_Pipeline[[#This Row],[Deal_Stage]]="Won",_xlfn.XLOOKUP(Sales_Pipeline[[#This Row],[Product]],Products!$A$2:$A$8,Products!$C$2:$C$8),Sales_Pipeline[[#This Row],[Deal_Stage]]="Lost",_xlfn.XLOOKUP(Sales_Pipeline[[#This Row],[Product]],Products!$A$2:$A$8,Products!$C$2:$C$8)),"")</f>
        <v/>
      </c>
      <c r="O6173" s="2">
        <v>0</v>
      </c>
    </row>
    <row r="6174" spans="1:15" x14ac:dyDescent="0.3">
      <c r="A6174" t="s">
        <v>6320</v>
      </c>
      <c r="B6174" t="s">
        <v>3</v>
      </c>
      <c r="C6174" t="str">
        <f>_xlfn.XLOOKUP(Sales_Pipeline[[#This Row],[Sales_Agent]],Sales_Teams[Sales_Agent],Sales_Teams[Manager])</f>
        <v>Dustin Brinkmann</v>
      </c>
      <c r="D6174" t="str">
        <f>_xlfn.XLOOKUP(Sales_Pipeline[[#This Row],[Manager]],Sales_Teams[Manager],Sales_Teams[Regional_Office])</f>
        <v>Central</v>
      </c>
      <c r="E6174" t="s">
        <v>61</v>
      </c>
      <c r="F6174" t="s">
        <v>134</v>
      </c>
      <c r="G6174" t="str">
        <f>IFERROR(_xlfn.XLOOKUP(Sales_Pipeline[[#This Row],[Account]],Accounts!$A$2:$A$86,Accounts!$F$2:$F$86),"")</f>
        <v>United States</v>
      </c>
      <c r="H6174" t="s">
        <v>57</v>
      </c>
      <c r="I6174" s="3">
        <v>42972</v>
      </c>
      <c r="J6174" s="3">
        <v>43042</v>
      </c>
      <c r="K6174" s="8" t="str">
        <f>IF(Sales_Pipeline[[#This Row],[Close_Date]]="","",TEXT(Sales_Pipeline[[#This Row],[Close_Date]],"ddd"))</f>
        <v>Fri</v>
      </c>
      <c r="L6174" s="8" t="str">
        <f>IF(Sales_Pipeline[[#This Row],[Close_Date]]="","",TEXT(Sales_Pipeline[[#This Row],[Close_Date]],"mmm"))</f>
        <v>Nov</v>
      </c>
      <c r="M6174" s="8" t="str">
        <f>IF(Sales_Pipeline[[#This Row],[Close_Date]]="","","Q"&amp;ROUNDUP(MONTH(Sales_Pipeline[[#This Row],[Close_Date]])/3,0))</f>
        <v>Q4</v>
      </c>
      <c r="N6174" s="2" cm="1">
        <f t="array" ref="N6174">IFERROR(_xlfn.IFS(Sales_Pipeline[[#This Row],[Deal_Stage]]="Won",_xlfn.XLOOKUP(Sales_Pipeline[[#This Row],[Product]],Products!$A$2:$A$8,Products!$C$2:$C$8),Sales_Pipeline[[#This Row],[Deal_Stage]]="Lost",_xlfn.XLOOKUP(Sales_Pipeline[[#This Row],[Product]],Products!$A$2:$A$8,Products!$C$2:$C$8)),"")</f>
        <v>55</v>
      </c>
      <c r="O6174" s="2">
        <v>67</v>
      </c>
    </row>
    <row r="6175" spans="1:15" x14ac:dyDescent="0.3">
      <c r="A6175" t="s">
        <v>6321</v>
      </c>
      <c r="B6175" t="s">
        <v>27</v>
      </c>
      <c r="C6175" t="str">
        <f>_xlfn.XLOOKUP(Sales_Pipeline[[#This Row],[Sales_Agent]],Sales_Teams[Sales_Agent],Sales_Teams[Manager])</f>
        <v>Rocco Neubert</v>
      </c>
      <c r="D6175" t="str">
        <f>_xlfn.XLOOKUP(Sales_Pipeline[[#This Row],[Manager]],Sales_Teams[Manager],Sales_Teams[Regional_Office])</f>
        <v>East</v>
      </c>
      <c r="E6175" t="s">
        <v>63</v>
      </c>
      <c r="F6175" t="s">
        <v>173</v>
      </c>
      <c r="G6175" t="str">
        <f>IFERROR(_xlfn.XLOOKUP(Sales_Pipeline[[#This Row],[Account]],Accounts!$A$2:$A$86,Accounts!$F$2:$F$86),"")</f>
        <v>United States</v>
      </c>
      <c r="H6175" t="s">
        <v>82</v>
      </c>
      <c r="I6175" s="3">
        <v>42972</v>
      </c>
      <c r="J6175" s="3">
        <v>43042</v>
      </c>
      <c r="K6175" s="8" t="str">
        <f>IF(Sales_Pipeline[[#This Row],[Close_Date]]="","",TEXT(Sales_Pipeline[[#This Row],[Close_Date]],"ddd"))</f>
        <v>Fri</v>
      </c>
      <c r="L6175" s="8" t="str">
        <f>IF(Sales_Pipeline[[#This Row],[Close_Date]]="","",TEXT(Sales_Pipeline[[#This Row],[Close_Date]],"mmm"))</f>
        <v>Nov</v>
      </c>
      <c r="M6175" s="8" t="str">
        <f>IF(Sales_Pipeline[[#This Row],[Close_Date]]="","","Q"&amp;ROUNDUP(MONTH(Sales_Pipeline[[#This Row],[Close_Date]])/3,0))</f>
        <v>Q4</v>
      </c>
      <c r="N6175" s="2" cm="1">
        <f t="array" ref="N6175">IFERROR(_xlfn.IFS(Sales_Pipeline[[#This Row],[Deal_Stage]]="Won",_xlfn.XLOOKUP(Sales_Pipeline[[#This Row],[Product]],Products!$A$2:$A$8,Products!$C$2:$C$8),Sales_Pipeline[[#This Row],[Deal_Stage]]="Lost",_xlfn.XLOOKUP(Sales_Pipeline[[#This Row],[Product]],Products!$A$2:$A$8,Products!$C$2:$C$8)),"")</f>
        <v>550</v>
      </c>
      <c r="O6175" s="2">
        <v>0</v>
      </c>
    </row>
    <row r="6176" spans="1:15" x14ac:dyDescent="0.3">
      <c r="A6176" t="s">
        <v>6322</v>
      </c>
      <c r="B6176" t="s">
        <v>27</v>
      </c>
      <c r="C6176" t="str">
        <f>_xlfn.XLOOKUP(Sales_Pipeline[[#This Row],[Sales_Agent]],Sales_Teams[Sales_Agent],Sales_Teams[Manager])</f>
        <v>Rocco Neubert</v>
      </c>
      <c r="D6176" t="str">
        <f>_xlfn.XLOOKUP(Sales_Pipeline[[#This Row],[Manager]],Sales_Teams[Manager],Sales_Teams[Regional_Office])</f>
        <v>East</v>
      </c>
      <c r="E6176" t="s">
        <v>76</v>
      </c>
      <c r="F6176" t="s">
        <v>109</v>
      </c>
      <c r="G6176" t="str">
        <f>IFERROR(_xlfn.XLOOKUP(Sales_Pipeline[[#This Row],[Account]],Accounts!$A$2:$A$86,Accounts!$F$2:$F$86),"")</f>
        <v>Japan</v>
      </c>
      <c r="H6176" t="s">
        <v>57</v>
      </c>
      <c r="I6176" s="3">
        <v>42972</v>
      </c>
      <c r="J6176" s="3">
        <v>43073</v>
      </c>
      <c r="K6176" s="8" t="str">
        <f>IF(Sales_Pipeline[[#This Row],[Close_Date]]="","",TEXT(Sales_Pipeline[[#This Row],[Close_Date]],"ddd"))</f>
        <v>Mon</v>
      </c>
      <c r="L6176" s="8" t="str">
        <f>IF(Sales_Pipeline[[#This Row],[Close_Date]]="","",TEXT(Sales_Pipeline[[#This Row],[Close_Date]],"mmm"))</f>
        <v>Dec</v>
      </c>
      <c r="M6176" s="8" t="str">
        <f>IF(Sales_Pipeline[[#This Row],[Close_Date]]="","","Q"&amp;ROUNDUP(MONTH(Sales_Pipeline[[#This Row],[Close_Date]])/3,0))</f>
        <v>Q4</v>
      </c>
      <c r="N6176" s="2" cm="1">
        <f t="array" ref="N6176">IFERROR(_xlfn.IFS(Sales_Pipeline[[#This Row],[Deal_Stage]]="Won",_xlfn.XLOOKUP(Sales_Pipeline[[#This Row],[Product]],Products!$A$2:$A$8,Products!$C$2:$C$8),Sales_Pipeline[[#This Row],[Deal_Stage]]="Lost",_xlfn.XLOOKUP(Sales_Pipeline[[#This Row],[Product]],Products!$A$2:$A$8,Products!$C$2:$C$8)),"")</f>
        <v>3393</v>
      </c>
      <c r="O6176" s="2">
        <v>2613</v>
      </c>
    </row>
    <row r="6177" spans="1:15" x14ac:dyDescent="0.3">
      <c r="A6177" t="s">
        <v>6323</v>
      </c>
      <c r="B6177" t="s">
        <v>20</v>
      </c>
      <c r="C6177" t="str">
        <f>_xlfn.XLOOKUP(Sales_Pipeline[[#This Row],[Sales_Agent]],Sales_Teams[Sales_Agent],Sales_Teams[Manager])</f>
        <v>Cara Losch</v>
      </c>
      <c r="D6177" t="str">
        <f>_xlfn.XLOOKUP(Sales_Pipeline[[#This Row],[Manager]],Sales_Teams[Manager],Sales_Teams[Regional_Office])</f>
        <v>East</v>
      </c>
      <c r="E6177" t="s">
        <v>84</v>
      </c>
      <c r="G6177" t="str">
        <f>IFERROR(_xlfn.XLOOKUP(Sales_Pipeline[[#This Row],[Account]],Accounts!$A$2:$A$86,Accounts!$F$2:$F$86),"")</f>
        <v/>
      </c>
      <c r="H6177" t="s">
        <v>77</v>
      </c>
      <c r="I6177" s="3">
        <v>42972</v>
      </c>
      <c r="K6177" s="8" t="str">
        <f>IF(Sales_Pipeline[[#This Row],[Close_Date]]="","",TEXT(Sales_Pipeline[[#This Row],[Close_Date]],"ddd"))</f>
        <v/>
      </c>
      <c r="L6177" s="8" t="str">
        <f>IF(Sales_Pipeline[[#This Row],[Close_Date]]="","",TEXT(Sales_Pipeline[[#This Row],[Close_Date]],"mmm"))</f>
        <v/>
      </c>
      <c r="M6177" s="8" t="str">
        <f>IF(Sales_Pipeline[[#This Row],[Close_Date]]="","","Q"&amp;ROUNDUP(MONTH(Sales_Pipeline[[#This Row],[Close_Date]])/3,0))</f>
        <v/>
      </c>
      <c r="N6177" s="2" t="str" cm="1">
        <f t="array" ref="N6177">IFERROR(_xlfn.IFS(Sales_Pipeline[[#This Row],[Deal_Stage]]="Won",_xlfn.XLOOKUP(Sales_Pipeline[[#This Row],[Product]],Products!$A$2:$A$8,Products!$C$2:$C$8),Sales_Pipeline[[#This Row],[Deal_Stage]]="Lost",_xlfn.XLOOKUP(Sales_Pipeline[[#This Row],[Product]],Products!$A$2:$A$8,Products!$C$2:$C$8)),"")</f>
        <v/>
      </c>
      <c r="O6177" s="2">
        <v>0</v>
      </c>
    </row>
    <row r="6178" spans="1:15" x14ac:dyDescent="0.3">
      <c r="A6178" t="s">
        <v>6324</v>
      </c>
      <c r="B6178" t="s">
        <v>20</v>
      </c>
      <c r="C6178" t="str">
        <f>_xlfn.XLOOKUP(Sales_Pipeline[[#This Row],[Sales_Agent]],Sales_Teams[Sales_Agent],Sales_Teams[Manager])</f>
        <v>Cara Losch</v>
      </c>
      <c r="D6178" t="str">
        <f>_xlfn.XLOOKUP(Sales_Pipeline[[#This Row],[Manager]],Sales_Teams[Manager],Sales_Teams[Regional_Office])</f>
        <v>East</v>
      </c>
      <c r="E6178" t="s">
        <v>55</v>
      </c>
      <c r="F6178" t="s">
        <v>293</v>
      </c>
      <c r="G6178" t="str">
        <f>IFERROR(_xlfn.XLOOKUP(Sales_Pipeline[[#This Row],[Account]],Accounts!$A$2:$A$86,Accounts!$F$2:$F$86),"")</f>
        <v>United States</v>
      </c>
      <c r="H6178" t="s">
        <v>57</v>
      </c>
      <c r="I6178" s="3">
        <v>42972</v>
      </c>
      <c r="J6178" s="3">
        <v>43041</v>
      </c>
      <c r="K6178" s="8" t="str">
        <f>IF(Sales_Pipeline[[#This Row],[Close_Date]]="","",TEXT(Sales_Pipeline[[#This Row],[Close_Date]],"ddd"))</f>
        <v>Thu</v>
      </c>
      <c r="L6178" s="8" t="str">
        <f>IF(Sales_Pipeline[[#This Row],[Close_Date]]="","",TEXT(Sales_Pipeline[[#This Row],[Close_Date]],"mmm"))</f>
        <v>Nov</v>
      </c>
      <c r="M6178" s="8" t="str">
        <f>IF(Sales_Pipeline[[#This Row],[Close_Date]]="","","Q"&amp;ROUNDUP(MONTH(Sales_Pipeline[[#This Row],[Close_Date]])/3,0))</f>
        <v>Q4</v>
      </c>
      <c r="N6178" s="2" cm="1">
        <f t="array" ref="N6178">IFERROR(_xlfn.IFS(Sales_Pipeline[[#This Row],[Deal_Stage]]="Won",_xlfn.XLOOKUP(Sales_Pipeline[[#This Row],[Product]],Products!$A$2:$A$8,Products!$C$2:$C$8),Sales_Pipeline[[#This Row],[Deal_Stage]]="Lost",_xlfn.XLOOKUP(Sales_Pipeline[[#This Row],[Product]],Products!$A$2:$A$8,Products!$C$2:$C$8)),"")</f>
        <v>1096</v>
      </c>
      <c r="O6178" s="2">
        <v>977</v>
      </c>
    </row>
    <row r="6179" spans="1:15" x14ac:dyDescent="0.3">
      <c r="A6179" t="s">
        <v>6325</v>
      </c>
      <c r="B6179" t="s">
        <v>25</v>
      </c>
      <c r="C6179" t="str">
        <f>_xlfn.XLOOKUP(Sales_Pipeline[[#This Row],[Sales_Agent]],Sales_Teams[Sales_Agent],Sales_Teams[Manager])</f>
        <v>Rocco Neubert</v>
      </c>
      <c r="D6179" t="str">
        <f>_xlfn.XLOOKUP(Sales_Pipeline[[#This Row],[Manager]],Sales_Teams[Manager],Sales_Teams[Regional_Office])</f>
        <v>East</v>
      </c>
      <c r="E6179" t="s">
        <v>55</v>
      </c>
      <c r="F6179" t="s">
        <v>247</v>
      </c>
      <c r="G6179" t="str">
        <f>IFERROR(_xlfn.XLOOKUP(Sales_Pipeline[[#This Row],[Account]],Accounts!$A$2:$A$86,Accounts!$F$2:$F$86),"")</f>
        <v>United States</v>
      </c>
      <c r="H6179" t="s">
        <v>77</v>
      </c>
      <c r="I6179" s="3">
        <v>42972</v>
      </c>
      <c r="K6179" s="8" t="str">
        <f>IF(Sales_Pipeline[[#This Row],[Close_Date]]="","",TEXT(Sales_Pipeline[[#This Row],[Close_Date]],"ddd"))</f>
        <v/>
      </c>
      <c r="L6179" s="8" t="str">
        <f>IF(Sales_Pipeline[[#This Row],[Close_Date]]="","",TEXT(Sales_Pipeline[[#This Row],[Close_Date]],"mmm"))</f>
        <v/>
      </c>
      <c r="M6179" s="8" t="str">
        <f>IF(Sales_Pipeline[[#This Row],[Close_Date]]="","","Q"&amp;ROUNDUP(MONTH(Sales_Pipeline[[#This Row],[Close_Date]])/3,0))</f>
        <v/>
      </c>
      <c r="N6179" s="2" t="str" cm="1">
        <f t="array" ref="N6179">IFERROR(_xlfn.IFS(Sales_Pipeline[[#This Row],[Deal_Stage]]="Won",_xlfn.XLOOKUP(Sales_Pipeline[[#This Row],[Product]],Products!$A$2:$A$8,Products!$C$2:$C$8),Sales_Pipeline[[#This Row],[Deal_Stage]]="Lost",_xlfn.XLOOKUP(Sales_Pipeline[[#This Row],[Product]],Products!$A$2:$A$8,Products!$C$2:$C$8)),"")</f>
        <v/>
      </c>
      <c r="O6179" s="2">
        <v>0</v>
      </c>
    </row>
    <row r="6180" spans="1:15" x14ac:dyDescent="0.3">
      <c r="A6180" t="s">
        <v>6326</v>
      </c>
      <c r="B6180" t="s">
        <v>25</v>
      </c>
      <c r="C6180" t="str">
        <f>_xlfn.XLOOKUP(Sales_Pipeline[[#This Row],[Sales_Agent]],Sales_Teams[Sales_Agent],Sales_Teams[Manager])</f>
        <v>Rocco Neubert</v>
      </c>
      <c r="D6180" t="str">
        <f>_xlfn.XLOOKUP(Sales_Pipeline[[#This Row],[Manager]],Sales_Teams[Manager],Sales_Teams[Regional_Office])</f>
        <v>East</v>
      </c>
      <c r="E6180" t="s">
        <v>76</v>
      </c>
      <c r="F6180" t="s">
        <v>209</v>
      </c>
      <c r="G6180" t="str">
        <f>IFERROR(_xlfn.XLOOKUP(Sales_Pipeline[[#This Row],[Account]],Accounts!$A$2:$A$86,Accounts!$F$2:$F$86),"")</f>
        <v>United States</v>
      </c>
      <c r="H6180" t="s">
        <v>82</v>
      </c>
      <c r="I6180" s="3">
        <v>42972</v>
      </c>
      <c r="J6180" s="3">
        <v>43064</v>
      </c>
      <c r="K6180" s="8" t="str">
        <f>IF(Sales_Pipeline[[#This Row],[Close_Date]]="","",TEXT(Sales_Pipeline[[#This Row],[Close_Date]],"ddd"))</f>
        <v>Sat</v>
      </c>
      <c r="L6180" s="8" t="str">
        <f>IF(Sales_Pipeline[[#This Row],[Close_Date]]="","",TEXT(Sales_Pipeline[[#This Row],[Close_Date]],"mmm"))</f>
        <v>Nov</v>
      </c>
      <c r="M6180" s="8" t="str">
        <f>IF(Sales_Pipeline[[#This Row],[Close_Date]]="","","Q"&amp;ROUNDUP(MONTH(Sales_Pipeline[[#This Row],[Close_Date]])/3,0))</f>
        <v>Q4</v>
      </c>
      <c r="N6180" s="2" cm="1">
        <f t="array" ref="N6180">IFERROR(_xlfn.IFS(Sales_Pipeline[[#This Row],[Deal_Stage]]="Won",_xlfn.XLOOKUP(Sales_Pipeline[[#This Row],[Product]],Products!$A$2:$A$8,Products!$C$2:$C$8),Sales_Pipeline[[#This Row],[Deal_Stage]]="Lost",_xlfn.XLOOKUP(Sales_Pipeline[[#This Row],[Product]],Products!$A$2:$A$8,Products!$C$2:$C$8)),"")</f>
        <v>3393</v>
      </c>
      <c r="O6180" s="2">
        <v>0</v>
      </c>
    </row>
    <row r="6181" spans="1:15" x14ac:dyDescent="0.3">
      <c r="A6181" t="s">
        <v>6327</v>
      </c>
      <c r="B6181" t="s">
        <v>25</v>
      </c>
      <c r="C6181" t="str">
        <f>_xlfn.XLOOKUP(Sales_Pipeline[[#This Row],[Sales_Agent]],Sales_Teams[Sales_Agent],Sales_Teams[Manager])</f>
        <v>Rocco Neubert</v>
      </c>
      <c r="D6181" t="str">
        <f>_xlfn.XLOOKUP(Sales_Pipeline[[#This Row],[Manager]],Sales_Teams[Manager],Sales_Teams[Regional_Office])</f>
        <v>East</v>
      </c>
      <c r="E6181" t="s">
        <v>8953</v>
      </c>
      <c r="F6181" t="s">
        <v>253</v>
      </c>
      <c r="G6181" t="str">
        <f>IFERROR(_xlfn.XLOOKUP(Sales_Pipeline[[#This Row],[Account]],Accounts!$A$2:$A$86,Accounts!$F$2:$F$86),"")</f>
        <v>United States</v>
      </c>
      <c r="H6181" t="s">
        <v>57</v>
      </c>
      <c r="I6181" s="3">
        <v>42972</v>
      </c>
      <c r="J6181" s="3">
        <v>42985</v>
      </c>
      <c r="K6181" s="8" t="str">
        <f>IF(Sales_Pipeline[[#This Row],[Close_Date]]="","",TEXT(Sales_Pipeline[[#This Row],[Close_Date]],"ddd"))</f>
        <v>Thu</v>
      </c>
      <c r="L6181" s="8" t="str">
        <f>IF(Sales_Pipeline[[#This Row],[Close_Date]]="","",TEXT(Sales_Pipeline[[#This Row],[Close_Date]],"mmm"))</f>
        <v>Sep</v>
      </c>
      <c r="M6181" s="8" t="str">
        <f>IF(Sales_Pipeline[[#This Row],[Close_Date]]="","","Q"&amp;ROUNDUP(MONTH(Sales_Pipeline[[#This Row],[Close_Date]])/3,0))</f>
        <v>Q3</v>
      </c>
      <c r="N6181" s="2" cm="1">
        <f t="array" ref="N6181">IFERROR(_xlfn.IFS(Sales_Pipeline[[#This Row],[Deal_Stage]]="Won",_xlfn.XLOOKUP(Sales_Pipeline[[#This Row],[Product]],Products!$A$2:$A$8,Products!$C$2:$C$8),Sales_Pipeline[[#This Row],[Deal_Stage]]="Lost",_xlfn.XLOOKUP(Sales_Pipeline[[#This Row],[Product]],Products!$A$2:$A$8,Products!$C$2:$C$8)),"")</f>
        <v>4821</v>
      </c>
      <c r="O6181" s="2">
        <v>4445</v>
      </c>
    </row>
    <row r="6182" spans="1:15" x14ac:dyDescent="0.3">
      <c r="A6182" t="s">
        <v>6328</v>
      </c>
      <c r="B6182" t="s">
        <v>28</v>
      </c>
      <c r="C6182" t="str">
        <f>_xlfn.XLOOKUP(Sales_Pipeline[[#This Row],[Sales_Agent]],Sales_Teams[Sales_Agent],Sales_Teams[Manager])</f>
        <v>Rocco Neubert</v>
      </c>
      <c r="D6182" t="str">
        <f>_xlfn.XLOOKUP(Sales_Pipeline[[#This Row],[Manager]],Sales_Teams[Manager],Sales_Teams[Regional_Office])</f>
        <v>East</v>
      </c>
      <c r="E6182" t="s">
        <v>55</v>
      </c>
      <c r="F6182" t="s">
        <v>225</v>
      </c>
      <c r="G6182" t="str">
        <f>IFERROR(_xlfn.XLOOKUP(Sales_Pipeline[[#This Row],[Account]],Accounts!$A$2:$A$86,Accounts!$F$2:$F$86),"")</f>
        <v>United States</v>
      </c>
      <c r="H6182" t="s">
        <v>82</v>
      </c>
      <c r="I6182" s="3">
        <v>42972</v>
      </c>
      <c r="J6182" s="3">
        <v>43057</v>
      </c>
      <c r="K6182" s="8" t="str">
        <f>IF(Sales_Pipeline[[#This Row],[Close_Date]]="","",TEXT(Sales_Pipeline[[#This Row],[Close_Date]],"ddd"))</f>
        <v>Sat</v>
      </c>
      <c r="L6182" s="8" t="str">
        <f>IF(Sales_Pipeline[[#This Row],[Close_Date]]="","",TEXT(Sales_Pipeline[[#This Row],[Close_Date]],"mmm"))</f>
        <v>Nov</v>
      </c>
      <c r="M6182" s="8" t="str">
        <f>IF(Sales_Pipeline[[#This Row],[Close_Date]]="","","Q"&amp;ROUNDUP(MONTH(Sales_Pipeline[[#This Row],[Close_Date]])/3,0))</f>
        <v>Q4</v>
      </c>
      <c r="N6182" s="2" cm="1">
        <f t="array" ref="N6182">IFERROR(_xlfn.IFS(Sales_Pipeline[[#This Row],[Deal_Stage]]="Won",_xlfn.XLOOKUP(Sales_Pipeline[[#This Row],[Product]],Products!$A$2:$A$8,Products!$C$2:$C$8),Sales_Pipeline[[#This Row],[Deal_Stage]]="Lost",_xlfn.XLOOKUP(Sales_Pipeline[[#This Row],[Product]],Products!$A$2:$A$8,Products!$C$2:$C$8)),"")</f>
        <v>1096</v>
      </c>
      <c r="O6182" s="2">
        <v>0</v>
      </c>
    </row>
    <row r="6183" spans="1:15" x14ac:dyDescent="0.3">
      <c r="A6183" t="s">
        <v>6329</v>
      </c>
      <c r="B6183" t="s">
        <v>22</v>
      </c>
      <c r="C6183" t="str">
        <f>_xlfn.XLOOKUP(Sales_Pipeline[[#This Row],[Sales_Agent]],Sales_Teams[Sales_Agent],Sales_Teams[Manager])</f>
        <v>Cara Losch</v>
      </c>
      <c r="D6183" t="str">
        <f>_xlfn.XLOOKUP(Sales_Pipeline[[#This Row],[Manager]],Sales_Teams[Manager],Sales_Teams[Regional_Office])</f>
        <v>East</v>
      </c>
      <c r="E6183" t="s">
        <v>61</v>
      </c>
      <c r="F6183" t="s">
        <v>116</v>
      </c>
      <c r="G6183" t="str">
        <f>IFERROR(_xlfn.XLOOKUP(Sales_Pipeline[[#This Row],[Account]],Accounts!$A$2:$A$86,Accounts!$F$2:$F$86),"")</f>
        <v>United States</v>
      </c>
      <c r="H6183" t="s">
        <v>57</v>
      </c>
      <c r="I6183" s="3">
        <v>42972</v>
      </c>
      <c r="J6183" s="3">
        <v>43098</v>
      </c>
      <c r="K6183" s="8" t="str">
        <f>IF(Sales_Pipeline[[#This Row],[Close_Date]]="","",TEXT(Sales_Pipeline[[#This Row],[Close_Date]],"ddd"))</f>
        <v>Fri</v>
      </c>
      <c r="L6183" s="8" t="str">
        <f>IF(Sales_Pipeline[[#This Row],[Close_Date]]="","",TEXT(Sales_Pipeline[[#This Row],[Close_Date]],"mmm"))</f>
        <v>Dec</v>
      </c>
      <c r="M6183" s="8" t="str">
        <f>IF(Sales_Pipeline[[#This Row],[Close_Date]]="","","Q"&amp;ROUNDUP(MONTH(Sales_Pipeline[[#This Row],[Close_Date]])/3,0))</f>
        <v>Q4</v>
      </c>
      <c r="N6183" s="2" cm="1">
        <f t="array" ref="N6183">IFERROR(_xlfn.IFS(Sales_Pipeline[[#This Row],[Deal_Stage]]="Won",_xlfn.XLOOKUP(Sales_Pipeline[[#This Row],[Product]],Products!$A$2:$A$8,Products!$C$2:$C$8),Sales_Pipeline[[#This Row],[Deal_Stage]]="Lost",_xlfn.XLOOKUP(Sales_Pipeline[[#This Row],[Product]],Products!$A$2:$A$8,Products!$C$2:$C$8)),"")</f>
        <v>55</v>
      </c>
      <c r="O6183" s="2">
        <v>54</v>
      </c>
    </row>
    <row r="6184" spans="1:15" x14ac:dyDescent="0.3">
      <c r="A6184" t="s">
        <v>6330</v>
      </c>
      <c r="B6184" t="s">
        <v>36</v>
      </c>
      <c r="C6184" t="str">
        <f>_xlfn.XLOOKUP(Sales_Pipeline[[#This Row],[Sales_Agent]],Sales_Teams[Sales_Agent],Sales_Teams[Manager])</f>
        <v>Celia Rouche</v>
      </c>
      <c r="D6184" t="str">
        <f>_xlfn.XLOOKUP(Sales_Pipeline[[#This Row],[Manager]],Sales_Teams[Manager],Sales_Teams[Regional_Office])</f>
        <v>West</v>
      </c>
      <c r="E6184" t="s">
        <v>76</v>
      </c>
      <c r="F6184" t="s">
        <v>114</v>
      </c>
      <c r="G6184" t="str">
        <f>IFERROR(_xlfn.XLOOKUP(Sales_Pipeline[[#This Row],[Account]],Accounts!$A$2:$A$86,Accounts!$F$2:$F$86),"")</f>
        <v>United States</v>
      </c>
      <c r="H6184" t="s">
        <v>57</v>
      </c>
      <c r="I6184" s="3">
        <v>42972</v>
      </c>
      <c r="J6184" s="3">
        <v>43070</v>
      </c>
      <c r="K6184" s="8" t="str">
        <f>IF(Sales_Pipeline[[#This Row],[Close_Date]]="","",TEXT(Sales_Pipeline[[#This Row],[Close_Date]],"ddd"))</f>
        <v>Fri</v>
      </c>
      <c r="L6184" s="8" t="str">
        <f>IF(Sales_Pipeline[[#This Row],[Close_Date]]="","",TEXT(Sales_Pipeline[[#This Row],[Close_Date]],"mmm"))</f>
        <v>Dec</v>
      </c>
      <c r="M6184" s="8" t="str">
        <f>IF(Sales_Pipeline[[#This Row],[Close_Date]]="","","Q"&amp;ROUNDUP(MONTH(Sales_Pipeline[[#This Row],[Close_Date]])/3,0))</f>
        <v>Q4</v>
      </c>
      <c r="N6184" s="2" cm="1">
        <f t="array" ref="N6184">IFERROR(_xlfn.IFS(Sales_Pipeline[[#This Row],[Deal_Stage]]="Won",_xlfn.XLOOKUP(Sales_Pipeline[[#This Row],[Product]],Products!$A$2:$A$8,Products!$C$2:$C$8),Sales_Pipeline[[#This Row],[Deal_Stage]]="Lost",_xlfn.XLOOKUP(Sales_Pipeline[[#This Row],[Product]],Products!$A$2:$A$8,Products!$C$2:$C$8)),"")</f>
        <v>3393</v>
      </c>
      <c r="O6184" s="2">
        <v>3331</v>
      </c>
    </row>
    <row r="6185" spans="1:15" x14ac:dyDescent="0.3">
      <c r="A6185" t="s">
        <v>6331</v>
      </c>
      <c r="B6185" t="s">
        <v>10</v>
      </c>
      <c r="C6185" t="str">
        <f>_xlfn.XLOOKUP(Sales_Pipeline[[#This Row],[Sales_Agent]],Sales_Teams[Sales_Agent],Sales_Teams[Manager])</f>
        <v>Melvin Marxen</v>
      </c>
      <c r="D6185" t="str">
        <f>_xlfn.XLOOKUP(Sales_Pipeline[[#This Row],[Manager]],Sales_Teams[Manager],Sales_Teams[Regional_Office])</f>
        <v>Central</v>
      </c>
      <c r="E6185" t="s">
        <v>63</v>
      </c>
      <c r="F6185" t="s">
        <v>214</v>
      </c>
      <c r="G6185" t="str">
        <f>IFERROR(_xlfn.XLOOKUP(Sales_Pipeline[[#This Row],[Account]],Accounts!$A$2:$A$86,Accounts!$F$2:$F$86),"")</f>
        <v>United States</v>
      </c>
      <c r="H6185" t="s">
        <v>57</v>
      </c>
      <c r="I6185" s="3">
        <v>42972</v>
      </c>
      <c r="J6185" s="3">
        <v>42983</v>
      </c>
      <c r="K6185" s="8" t="str">
        <f>IF(Sales_Pipeline[[#This Row],[Close_Date]]="","",TEXT(Sales_Pipeline[[#This Row],[Close_Date]],"ddd"))</f>
        <v>Tue</v>
      </c>
      <c r="L6185" s="8" t="str">
        <f>IF(Sales_Pipeline[[#This Row],[Close_Date]]="","",TEXT(Sales_Pipeline[[#This Row],[Close_Date]],"mmm"))</f>
        <v>Sep</v>
      </c>
      <c r="M6185" s="8" t="str">
        <f>IF(Sales_Pipeline[[#This Row],[Close_Date]]="","","Q"&amp;ROUNDUP(MONTH(Sales_Pipeline[[#This Row],[Close_Date]])/3,0))</f>
        <v>Q3</v>
      </c>
      <c r="N6185" s="2" cm="1">
        <f t="array" ref="N6185">IFERROR(_xlfn.IFS(Sales_Pipeline[[#This Row],[Deal_Stage]]="Won",_xlfn.XLOOKUP(Sales_Pipeline[[#This Row],[Product]],Products!$A$2:$A$8,Products!$C$2:$C$8),Sales_Pipeline[[#This Row],[Deal_Stage]]="Lost",_xlfn.XLOOKUP(Sales_Pipeline[[#This Row],[Product]],Products!$A$2:$A$8,Products!$C$2:$C$8)),"")</f>
        <v>550</v>
      </c>
      <c r="O6185" s="2">
        <v>474</v>
      </c>
    </row>
    <row r="6186" spans="1:15" x14ac:dyDescent="0.3">
      <c r="A6186" t="s">
        <v>6332</v>
      </c>
      <c r="B6186" t="s">
        <v>43</v>
      </c>
      <c r="C6186" t="str">
        <f>_xlfn.XLOOKUP(Sales_Pipeline[[#This Row],[Sales_Agent]],Sales_Teams[Sales_Agent],Sales_Teams[Manager])</f>
        <v>Summer Sewald</v>
      </c>
      <c r="D6186" t="str">
        <f>_xlfn.XLOOKUP(Sales_Pipeline[[#This Row],[Manager]],Sales_Teams[Manager],Sales_Teams[Regional_Office])</f>
        <v>West</v>
      </c>
      <c r="E6186" t="s">
        <v>55</v>
      </c>
      <c r="F6186" t="s">
        <v>328</v>
      </c>
      <c r="G6186" t="str">
        <f>IFERROR(_xlfn.XLOOKUP(Sales_Pipeline[[#This Row],[Account]],Accounts!$A$2:$A$86,Accounts!$F$2:$F$86),"")</f>
        <v>United States</v>
      </c>
      <c r="H6186" t="s">
        <v>82</v>
      </c>
      <c r="I6186" s="3">
        <v>42972</v>
      </c>
      <c r="J6186" s="3">
        <v>42978</v>
      </c>
      <c r="K6186" s="8" t="str">
        <f>IF(Sales_Pipeline[[#This Row],[Close_Date]]="","",TEXT(Sales_Pipeline[[#This Row],[Close_Date]],"ddd"))</f>
        <v>Thu</v>
      </c>
      <c r="L6186" s="8" t="str">
        <f>IF(Sales_Pipeline[[#This Row],[Close_Date]]="","",TEXT(Sales_Pipeline[[#This Row],[Close_Date]],"mmm"))</f>
        <v>Aug</v>
      </c>
      <c r="M6186" s="8" t="str">
        <f>IF(Sales_Pipeline[[#This Row],[Close_Date]]="","","Q"&amp;ROUNDUP(MONTH(Sales_Pipeline[[#This Row],[Close_Date]])/3,0))</f>
        <v>Q3</v>
      </c>
      <c r="N6186" s="2" cm="1">
        <f t="array" ref="N6186">IFERROR(_xlfn.IFS(Sales_Pipeline[[#This Row],[Deal_Stage]]="Won",_xlfn.XLOOKUP(Sales_Pipeline[[#This Row],[Product]],Products!$A$2:$A$8,Products!$C$2:$C$8),Sales_Pipeline[[#This Row],[Deal_Stage]]="Lost",_xlfn.XLOOKUP(Sales_Pipeline[[#This Row],[Product]],Products!$A$2:$A$8,Products!$C$2:$C$8)),"")</f>
        <v>1096</v>
      </c>
      <c r="O6186" s="2">
        <v>0</v>
      </c>
    </row>
    <row r="6187" spans="1:15" x14ac:dyDescent="0.3">
      <c r="A6187" t="s">
        <v>6333</v>
      </c>
      <c r="B6187" t="s">
        <v>43</v>
      </c>
      <c r="C6187" t="str">
        <f>_xlfn.XLOOKUP(Sales_Pipeline[[#This Row],[Sales_Agent]],Sales_Teams[Sales_Agent],Sales_Teams[Manager])</f>
        <v>Summer Sewald</v>
      </c>
      <c r="D6187" t="str">
        <f>_xlfn.XLOOKUP(Sales_Pipeline[[#This Row],[Manager]],Sales_Teams[Manager],Sales_Teams[Regional_Office])</f>
        <v>West</v>
      </c>
      <c r="E6187" t="s">
        <v>55</v>
      </c>
      <c r="F6187" t="s">
        <v>234</v>
      </c>
      <c r="G6187" t="str">
        <f>IFERROR(_xlfn.XLOOKUP(Sales_Pipeline[[#This Row],[Account]],Accounts!$A$2:$A$86,Accounts!$F$2:$F$86),"")</f>
        <v>United States</v>
      </c>
      <c r="H6187" t="s">
        <v>57</v>
      </c>
      <c r="I6187" s="3">
        <v>42972</v>
      </c>
      <c r="J6187" s="3">
        <v>43052</v>
      </c>
      <c r="K6187" s="8" t="str">
        <f>IF(Sales_Pipeline[[#This Row],[Close_Date]]="","",TEXT(Sales_Pipeline[[#This Row],[Close_Date]],"ddd"))</f>
        <v>Mon</v>
      </c>
      <c r="L6187" s="8" t="str">
        <f>IF(Sales_Pipeline[[#This Row],[Close_Date]]="","",TEXT(Sales_Pipeline[[#This Row],[Close_Date]],"mmm"))</f>
        <v>Nov</v>
      </c>
      <c r="M6187" s="8" t="str">
        <f>IF(Sales_Pipeline[[#This Row],[Close_Date]]="","","Q"&amp;ROUNDUP(MONTH(Sales_Pipeline[[#This Row],[Close_Date]])/3,0))</f>
        <v>Q4</v>
      </c>
      <c r="N6187" s="2" cm="1">
        <f t="array" ref="N6187">IFERROR(_xlfn.IFS(Sales_Pipeline[[#This Row],[Deal_Stage]]="Won",_xlfn.XLOOKUP(Sales_Pipeline[[#This Row],[Product]],Products!$A$2:$A$8,Products!$C$2:$C$8),Sales_Pipeline[[#This Row],[Deal_Stage]]="Lost",_xlfn.XLOOKUP(Sales_Pipeline[[#This Row],[Product]],Products!$A$2:$A$8,Products!$C$2:$C$8)),"")</f>
        <v>1096</v>
      </c>
      <c r="O6187" s="2">
        <v>994</v>
      </c>
    </row>
    <row r="6188" spans="1:15" x14ac:dyDescent="0.3">
      <c r="A6188" t="s">
        <v>6334</v>
      </c>
      <c r="B6188" t="s">
        <v>43</v>
      </c>
      <c r="C6188" t="str">
        <f>_xlfn.XLOOKUP(Sales_Pipeline[[#This Row],[Sales_Agent]],Sales_Teams[Sales_Agent],Sales_Teams[Manager])</f>
        <v>Summer Sewald</v>
      </c>
      <c r="D6188" t="str">
        <f>_xlfn.XLOOKUP(Sales_Pipeline[[#This Row],[Manager]],Sales_Teams[Manager],Sales_Teams[Regional_Office])</f>
        <v>West</v>
      </c>
      <c r="E6188" t="s">
        <v>84</v>
      </c>
      <c r="F6188" t="s">
        <v>288</v>
      </c>
      <c r="G6188" t="str">
        <f>IFERROR(_xlfn.XLOOKUP(Sales_Pipeline[[#This Row],[Account]],Accounts!$A$2:$A$86,Accounts!$F$2:$F$86),"")</f>
        <v>United States</v>
      </c>
      <c r="H6188" t="s">
        <v>57</v>
      </c>
      <c r="I6188" s="3">
        <v>42972</v>
      </c>
      <c r="J6188" s="3">
        <v>43062</v>
      </c>
      <c r="K6188" s="8" t="str">
        <f>IF(Sales_Pipeline[[#This Row],[Close_Date]]="","",TEXT(Sales_Pipeline[[#This Row],[Close_Date]],"ddd"))</f>
        <v>Thu</v>
      </c>
      <c r="L6188" s="8" t="str">
        <f>IF(Sales_Pipeline[[#This Row],[Close_Date]]="","",TEXT(Sales_Pipeline[[#This Row],[Close_Date]],"mmm"))</f>
        <v>Nov</v>
      </c>
      <c r="M6188" s="8" t="str">
        <f>IF(Sales_Pipeline[[#This Row],[Close_Date]]="","","Q"&amp;ROUNDUP(MONTH(Sales_Pipeline[[#This Row],[Close_Date]])/3,0))</f>
        <v>Q4</v>
      </c>
      <c r="N6188" s="2" cm="1">
        <f t="array" ref="N6188">IFERROR(_xlfn.IFS(Sales_Pipeline[[#This Row],[Deal_Stage]]="Won",_xlfn.XLOOKUP(Sales_Pipeline[[#This Row],[Product]],Products!$A$2:$A$8,Products!$C$2:$C$8),Sales_Pipeline[[#This Row],[Deal_Stage]]="Lost",_xlfn.XLOOKUP(Sales_Pipeline[[#This Row],[Product]],Products!$A$2:$A$8,Products!$C$2:$C$8)),"")</f>
        <v>5482</v>
      </c>
      <c r="O6188" s="2">
        <v>4773</v>
      </c>
    </row>
    <row r="6189" spans="1:15" x14ac:dyDescent="0.3">
      <c r="A6189" t="s">
        <v>6335</v>
      </c>
      <c r="B6189" t="s">
        <v>8</v>
      </c>
      <c r="C6189" t="str">
        <f>_xlfn.XLOOKUP(Sales_Pipeline[[#This Row],[Sales_Agent]],Sales_Teams[Sales_Agent],Sales_Teams[Manager])</f>
        <v>Dustin Brinkmann</v>
      </c>
      <c r="D6189" t="str">
        <f>_xlfn.XLOOKUP(Sales_Pipeline[[#This Row],[Manager]],Sales_Teams[Manager],Sales_Teams[Regional_Office])</f>
        <v>Central</v>
      </c>
      <c r="E6189" t="s">
        <v>61</v>
      </c>
      <c r="F6189" t="s">
        <v>118</v>
      </c>
      <c r="G6189" t="str">
        <f>IFERROR(_xlfn.XLOOKUP(Sales_Pipeline[[#This Row],[Account]],Accounts!$A$2:$A$86,Accounts!$F$2:$F$86),"")</f>
        <v>United States</v>
      </c>
      <c r="H6189" t="s">
        <v>82</v>
      </c>
      <c r="I6189" s="3">
        <v>42972</v>
      </c>
      <c r="J6189" s="3">
        <v>43064</v>
      </c>
      <c r="K6189" s="8" t="str">
        <f>IF(Sales_Pipeline[[#This Row],[Close_Date]]="","",TEXT(Sales_Pipeline[[#This Row],[Close_Date]],"ddd"))</f>
        <v>Sat</v>
      </c>
      <c r="L6189" s="8" t="str">
        <f>IF(Sales_Pipeline[[#This Row],[Close_Date]]="","",TEXT(Sales_Pipeline[[#This Row],[Close_Date]],"mmm"))</f>
        <v>Nov</v>
      </c>
      <c r="M6189" s="8" t="str">
        <f>IF(Sales_Pipeline[[#This Row],[Close_Date]]="","","Q"&amp;ROUNDUP(MONTH(Sales_Pipeline[[#This Row],[Close_Date]])/3,0))</f>
        <v>Q4</v>
      </c>
      <c r="N6189" s="2" cm="1">
        <f t="array" ref="N6189">IFERROR(_xlfn.IFS(Sales_Pipeline[[#This Row],[Deal_Stage]]="Won",_xlfn.XLOOKUP(Sales_Pipeline[[#This Row],[Product]],Products!$A$2:$A$8,Products!$C$2:$C$8),Sales_Pipeline[[#This Row],[Deal_Stage]]="Lost",_xlfn.XLOOKUP(Sales_Pipeline[[#This Row],[Product]],Products!$A$2:$A$8,Products!$C$2:$C$8)),"")</f>
        <v>55</v>
      </c>
      <c r="O6189" s="2">
        <v>0</v>
      </c>
    </row>
    <row r="6190" spans="1:15" x14ac:dyDescent="0.3">
      <c r="A6190" t="s">
        <v>6336</v>
      </c>
      <c r="B6190" t="s">
        <v>37</v>
      </c>
      <c r="C6190" t="str">
        <f>_xlfn.XLOOKUP(Sales_Pipeline[[#This Row],[Sales_Agent]],Sales_Teams[Sales_Agent],Sales_Teams[Manager])</f>
        <v>Celia Rouche</v>
      </c>
      <c r="D6190" t="str">
        <f>_xlfn.XLOOKUP(Sales_Pipeline[[#This Row],[Manager]],Sales_Teams[Manager],Sales_Teams[Regional_Office])</f>
        <v>West</v>
      </c>
      <c r="E6190" t="s">
        <v>55</v>
      </c>
      <c r="G6190" t="str">
        <f>IFERROR(_xlfn.XLOOKUP(Sales_Pipeline[[#This Row],[Account]],Accounts!$A$2:$A$86,Accounts!$F$2:$F$86),"")</f>
        <v/>
      </c>
      <c r="H6190" t="s">
        <v>77</v>
      </c>
      <c r="I6190" s="3">
        <v>42972</v>
      </c>
      <c r="K6190" s="8" t="str">
        <f>IF(Sales_Pipeline[[#This Row],[Close_Date]]="","",TEXT(Sales_Pipeline[[#This Row],[Close_Date]],"ddd"))</f>
        <v/>
      </c>
      <c r="L6190" s="8" t="str">
        <f>IF(Sales_Pipeline[[#This Row],[Close_Date]]="","",TEXT(Sales_Pipeline[[#This Row],[Close_Date]],"mmm"))</f>
        <v/>
      </c>
      <c r="M6190" s="8" t="str">
        <f>IF(Sales_Pipeline[[#This Row],[Close_Date]]="","","Q"&amp;ROUNDUP(MONTH(Sales_Pipeline[[#This Row],[Close_Date]])/3,0))</f>
        <v/>
      </c>
      <c r="N6190" s="2" t="str" cm="1">
        <f t="array" ref="N6190">IFERROR(_xlfn.IFS(Sales_Pipeline[[#This Row],[Deal_Stage]]="Won",_xlfn.XLOOKUP(Sales_Pipeline[[#This Row],[Product]],Products!$A$2:$A$8,Products!$C$2:$C$8),Sales_Pipeline[[#This Row],[Deal_Stage]]="Lost",_xlfn.XLOOKUP(Sales_Pipeline[[#This Row],[Product]],Products!$A$2:$A$8,Products!$C$2:$C$8)),"")</f>
        <v/>
      </c>
      <c r="O6190" s="2">
        <v>0</v>
      </c>
    </row>
    <row r="6191" spans="1:15" x14ac:dyDescent="0.3">
      <c r="A6191" t="s">
        <v>6337</v>
      </c>
      <c r="B6191" t="s">
        <v>14</v>
      </c>
      <c r="C6191" t="str">
        <f>_xlfn.XLOOKUP(Sales_Pipeline[[#This Row],[Sales_Agent]],Sales_Teams[Sales_Agent],Sales_Teams[Manager])</f>
        <v>Melvin Marxen</v>
      </c>
      <c r="D6191" t="str">
        <f>_xlfn.XLOOKUP(Sales_Pipeline[[#This Row],[Manager]],Sales_Teams[Manager],Sales_Teams[Regional_Office])</f>
        <v>Central</v>
      </c>
      <c r="E6191" t="s">
        <v>55</v>
      </c>
      <c r="F6191" t="s">
        <v>134</v>
      </c>
      <c r="G6191" t="str">
        <f>IFERROR(_xlfn.XLOOKUP(Sales_Pipeline[[#This Row],[Account]],Accounts!$A$2:$A$86,Accounts!$F$2:$F$86),"")</f>
        <v>United States</v>
      </c>
      <c r="H6191" t="s">
        <v>82</v>
      </c>
      <c r="I6191" s="3">
        <v>42972</v>
      </c>
      <c r="J6191" s="3">
        <v>42977</v>
      </c>
      <c r="K6191" s="8" t="str">
        <f>IF(Sales_Pipeline[[#This Row],[Close_Date]]="","",TEXT(Sales_Pipeline[[#This Row],[Close_Date]],"ddd"))</f>
        <v>Wed</v>
      </c>
      <c r="L6191" s="8" t="str">
        <f>IF(Sales_Pipeline[[#This Row],[Close_Date]]="","",TEXT(Sales_Pipeline[[#This Row],[Close_Date]],"mmm"))</f>
        <v>Aug</v>
      </c>
      <c r="M6191" s="8" t="str">
        <f>IF(Sales_Pipeline[[#This Row],[Close_Date]]="","","Q"&amp;ROUNDUP(MONTH(Sales_Pipeline[[#This Row],[Close_Date]])/3,0))</f>
        <v>Q3</v>
      </c>
      <c r="N6191" s="2" cm="1">
        <f t="array" ref="N6191">IFERROR(_xlfn.IFS(Sales_Pipeline[[#This Row],[Deal_Stage]]="Won",_xlfn.XLOOKUP(Sales_Pipeline[[#This Row],[Product]],Products!$A$2:$A$8,Products!$C$2:$C$8),Sales_Pipeline[[#This Row],[Deal_Stage]]="Lost",_xlfn.XLOOKUP(Sales_Pipeline[[#This Row],[Product]],Products!$A$2:$A$8,Products!$C$2:$C$8)),"")</f>
        <v>1096</v>
      </c>
      <c r="O6191" s="2">
        <v>0</v>
      </c>
    </row>
    <row r="6192" spans="1:15" x14ac:dyDescent="0.3">
      <c r="A6192" t="s">
        <v>6338</v>
      </c>
      <c r="B6192" t="s">
        <v>14</v>
      </c>
      <c r="C6192" t="str">
        <f>_xlfn.XLOOKUP(Sales_Pipeline[[#This Row],[Sales_Agent]],Sales_Teams[Sales_Agent],Sales_Teams[Manager])</f>
        <v>Melvin Marxen</v>
      </c>
      <c r="D6192" t="str">
        <f>_xlfn.XLOOKUP(Sales_Pipeline[[#This Row],[Manager]],Sales_Teams[Manager],Sales_Teams[Regional_Office])</f>
        <v>Central</v>
      </c>
      <c r="E6192" t="s">
        <v>61</v>
      </c>
      <c r="F6192" t="s">
        <v>169</v>
      </c>
      <c r="G6192" t="str">
        <f>IFERROR(_xlfn.XLOOKUP(Sales_Pipeline[[#This Row],[Account]],Accounts!$A$2:$A$86,Accounts!$F$2:$F$86),"")</f>
        <v>Panama</v>
      </c>
      <c r="H6192" t="s">
        <v>57</v>
      </c>
      <c r="I6192" s="3">
        <v>42972</v>
      </c>
      <c r="J6192" s="3">
        <v>43061</v>
      </c>
      <c r="K6192" s="8" t="str">
        <f>IF(Sales_Pipeline[[#This Row],[Close_Date]]="","",TEXT(Sales_Pipeline[[#This Row],[Close_Date]],"ddd"))</f>
        <v>Wed</v>
      </c>
      <c r="L6192" s="8" t="str">
        <f>IF(Sales_Pipeline[[#This Row],[Close_Date]]="","",TEXT(Sales_Pipeline[[#This Row],[Close_Date]],"mmm"))</f>
        <v>Nov</v>
      </c>
      <c r="M6192" s="8" t="str">
        <f>IF(Sales_Pipeline[[#This Row],[Close_Date]]="","","Q"&amp;ROUNDUP(MONTH(Sales_Pipeline[[#This Row],[Close_Date]])/3,0))</f>
        <v>Q4</v>
      </c>
      <c r="N6192" s="2" cm="1">
        <f t="array" ref="N6192">IFERROR(_xlfn.IFS(Sales_Pipeline[[#This Row],[Deal_Stage]]="Won",_xlfn.XLOOKUP(Sales_Pipeline[[#This Row],[Product]],Products!$A$2:$A$8,Products!$C$2:$C$8),Sales_Pipeline[[#This Row],[Deal_Stage]]="Lost",_xlfn.XLOOKUP(Sales_Pipeline[[#This Row],[Product]],Products!$A$2:$A$8,Products!$C$2:$C$8)),"")</f>
        <v>55</v>
      </c>
      <c r="O6192" s="2">
        <v>63</v>
      </c>
    </row>
    <row r="6193" spans="1:15" x14ac:dyDescent="0.3">
      <c r="A6193" t="s">
        <v>6339</v>
      </c>
      <c r="B6193" t="s">
        <v>35</v>
      </c>
      <c r="C6193" t="str">
        <f>_xlfn.XLOOKUP(Sales_Pipeline[[#This Row],[Sales_Agent]],Sales_Teams[Sales_Agent],Sales_Teams[Manager])</f>
        <v>Celia Rouche</v>
      </c>
      <c r="D6193" t="str">
        <f>_xlfn.XLOOKUP(Sales_Pipeline[[#This Row],[Manager]],Sales_Teams[Manager],Sales_Teams[Regional_Office])</f>
        <v>West</v>
      </c>
      <c r="E6193" t="s">
        <v>84</v>
      </c>
      <c r="F6193" t="s">
        <v>66</v>
      </c>
      <c r="G6193" t="str">
        <f>IFERROR(_xlfn.XLOOKUP(Sales_Pipeline[[#This Row],[Account]],Accounts!$A$2:$A$86,Accounts!$F$2:$F$86),"")</f>
        <v>United States</v>
      </c>
      <c r="H6193" t="s">
        <v>57</v>
      </c>
      <c r="I6193" s="3">
        <v>42972</v>
      </c>
      <c r="J6193" s="3">
        <v>42991</v>
      </c>
      <c r="K6193" s="8" t="str">
        <f>IF(Sales_Pipeline[[#This Row],[Close_Date]]="","",TEXT(Sales_Pipeline[[#This Row],[Close_Date]],"ddd"))</f>
        <v>Wed</v>
      </c>
      <c r="L6193" s="8" t="str">
        <f>IF(Sales_Pipeline[[#This Row],[Close_Date]]="","",TEXT(Sales_Pipeline[[#This Row],[Close_Date]],"mmm"))</f>
        <v>Sep</v>
      </c>
      <c r="M6193" s="8" t="str">
        <f>IF(Sales_Pipeline[[#This Row],[Close_Date]]="","","Q"&amp;ROUNDUP(MONTH(Sales_Pipeline[[#This Row],[Close_Date]])/3,0))</f>
        <v>Q3</v>
      </c>
      <c r="N6193" s="2" cm="1">
        <f t="array" ref="N6193">IFERROR(_xlfn.IFS(Sales_Pipeline[[#This Row],[Deal_Stage]]="Won",_xlfn.XLOOKUP(Sales_Pipeline[[#This Row],[Product]],Products!$A$2:$A$8,Products!$C$2:$C$8),Sales_Pipeline[[#This Row],[Deal_Stage]]="Lost",_xlfn.XLOOKUP(Sales_Pipeline[[#This Row],[Product]],Products!$A$2:$A$8,Products!$C$2:$C$8)),"")</f>
        <v>5482</v>
      </c>
      <c r="O6193" s="2">
        <v>6391</v>
      </c>
    </row>
    <row r="6194" spans="1:15" x14ac:dyDescent="0.3">
      <c r="A6194" t="s">
        <v>6340</v>
      </c>
      <c r="B6194" t="s">
        <v>21</v>
      </c>
      <c r="C6194" t="str">
        <f>_xlfn.XLOOKUP(Sales_Pipeline[[#This Row],[Sales_Agent]],Sales_Teams[Sales_Agent],Sales_Teams[Manager])</f>
        <v>Cara Losch</v>
      </c>
      <c r="D6194" t="str">
        <f>_xlfn.XLOOKUP(Sales_Pipeline[[#This Row],[Manager]],Sales_Teams[Manager],Sales_Teams[Regional_Office])</f>
        <v>East</v>
      </c>
      <c r="E6194" t="s">
        <v>61</v>
      </c>
      <c r="F6194" t="s">
        <v>425</v>
      </c>
      <c r="G6194" t="str">
        <f>IFERROR(_xlfn.XLOOKUP(Sales_Pipeline[[#This Row],[Account]],Accounts!$A$2:$A$86,Accounts!$F$2:$F$86),"")</f>
        <v>United States</v>
      </c>
      <c r="H6194" t="s">
        <v>57</v>
      </c>
      <c r="I6194" s="3">
        <v>42972</v>
      </c>
      <c r="J6194" s="3">
        <v>43084</v>
      </c>
      <c r="K6194" s="8" t="str">
        <f>IF(Sales_Pipeline[[#This Row],[Close_Date]]="","",TEXT(Sales_Pipeline[[#This Row],[Close_Date]],"ddd"))</f>
        <v>Fri</v>
      </c>
      <c r="L6194" s="8" t="str">
        <f>IF(Sales_Pipeline[[#This Row],[Close_Date]]="","",TEXT(Sales_Pipeline[[#This Row],[Close_Date]],"mmm"))</f>
        <v>Dec</v>
      </c>
      <c r="M6194" s="8" t="str">
        <f>IF(Sales_Pipeline[[#This Row],[Close_Date]]="","","Q"&amp;ROUNDUP(MONTH(Sales_Pipeline[[#This Row],[Close_Date]])/3,0))</f>
        <v>Q4</v>
      </c>
      <c r="N6194" s="2" cm="1">
        <f t="array" ref="N6194">IFERROR(_xlfn.IFS(Sales_Pipeline[[#This Row],[Deal_Stage]]="Won",_xlfn.XLOOKUP(Sales_Pipeline[[#This Row],[Product]],Products!$A$2:$A$8,Products!$C$2:$C$8),Sales_Pipeline[[#This Row],[Deal_Stage]]="Lost",_xlfn.XLOOKUP(Sales_Pipeline[[#This Row],[Product]],Products!$A$2:$A$8,Products!$C$2:$C$8)),"")</f>
        <v>55</v>
      </c>
      <c r="O6194" s="2">
        <v>58</v>
      </c>
    </row>
    <row r="6195" spans="1:15" x14ac:dyDescent="0.3">
      <c r="A6195" t="s">
        <v>6341</v>
      </c>
      <c r="B6195" t="s">
        <v>7</v>
      </c>
      <c r="C6195" t="str">
        <f>_xlfn.XLOOKUP(Sales_Pipeline[[#This Row],[Sales_Agent]],Sales_Teams[Sales_Agent],Sales_Teams[Manager])</f>
        <v>Dustin Brinkmann</v>
      </c>
      <c r="D6195" t="str">
        <f>_xlfn.XLOOKUP(Sales_Pipeline[[#This Row],[Manager]],Sales_Teams[Manager],Sales_Teams[Regional_Office])</f>
        <v>Central</v>
      </c>
      <c r="E6195" t="s">
        <v>61</v>
      </c>
      <c r="F6195" t="s">
        <v>150</v>
      </c>
      <c r="G6195" t="str">
        <f>IFERROR(_xlfn.XLOOKUP(Sales_Pipeline[[#This Row],[Account]],Accounts!$A$2:$A$86,Accounts!$F$2:$F$86),"")</f>
        <v>United States</v>
      </c>
      <c r="H6195" t="s">
        <v>57</v>
      </c>
      <c r="I6195" s="3">
        <v>42972</v>
      </c>
      <c r="J6195" s="3">
        <v>43073</v>
      </c>
      <c r="K6195" s="8" t="str">
        <f>IF(Sales_Pipeline[[#This Row],[Close_Date]]="","",TEXT(Sales_Pipeline[[#This Row],[Close_Date]],"ddd"))</f>
        <v>Mon</v>
      </c>
      <c r="L6195" s="8" t="str">
        <f>IF(Sales_Pipeline[[#This Row],[Close_Date]]="","",TEXT(Sales_Pipeline[[#This Row],[Close_Date]],"mmm"))</f>
        <v>Dec</v>
      </c>
      <c r="M6195" s="8" t="str">
        <f>IF(Sales_Pipeline[[#This Row],[Close_Date]]="","","Q"&amp;ROUNDUP(MONTH(Sales_Pipeline[[#This Row],[Close_Date]])/3,0))</f>
        <v>Q4</v>
      </c>
      <c r="N6195" s="2" cm="1">
        <f t="array" ref="N6195">IFERROR(_xlfn.IFS(Sales_Pipeline[[#This Row],[Deal_Stage]]="Won",_xlfn.XLOOKUP(Sales_Pipeline[[#This Row],[Product]],Products!$A$2:$A$8,Products!$C$2:$C$8),Sales_Pipeline[[#This Row],[Deal_Stage]]="Lost",_xlfn.XLOOKUP(Sales_Pipeline[[#This Row],[Product]],Products!$A$2:$A$8,Products!$C$2:$C$8)),"")</f>
        <v>55</v>
      </c>
      <c r="O6195" s="2">
        <v>54</v>
      </c>
    </row>
    <row r="6196" spans="1:15" x14ac:dyDescent="0.3">
      <c r="A6196" t="s">
        <v>6342</v>
      </c>
      <c r="B6196" t="s">
        <v>32</v>
      </c>
      <c r="C6196" t="str">
        <f>_xlfn.XLOOKUP(Sales_Pipeline[[#This Row],[Sales_Agent]],Sales_Teams[Sales_Agent],Sales_Teams[Manager])</f>
        <v>Celia Rouche</v>
      </c>
      <c r="D6196" t="str">
        <f>_xlfn.XLOOKUP(Sales_Pipeline[[#This Row],[Manager]],Sales_Teams[Manager],Sales_Teams[Regional_Office])</f>
        <v>West</v>
      </c>
      <c r="E6196" t="s">
        <v>84</v>
      </c>
      <c r="F6196" t="s">
        <v>145</v>
      </c>
      <c r="G6196" t="str">
        <f>IFERROR(_xlfn.XLOOKUP(Sales_Pipeline[[#This Row],[Account]],Accounts!$A$2:$A$86,Accounts!$F$2:$F$86),"")</f>
        <v>United States</v>
      </c>
      <c r="H6196" t="s">
        <v>82</v>
      </c>
      <c r="I6196" s="3">
        <v>42972</v>
      </c>
      <c r="J6196" s="3">
        <v>43061</v>
      </c>
      <c r="K6196" s="8" t="str">
        <f>IF(Sales_Pipeline[[#This Row],[Close_Date]]="","",TEXT(Sales_Pipeline[[#This Row],[Close_Date]],"ddd"))</f>
        <v>Wed</v>
      </c>
      <c r="L6196" s="8" t="str">
        <f>IF(Sales_Pipeline[[#This Row],[Close_Date]]="","",TEXT(Sales_Pipeline[[#This Row],[Close_Date]],"mmm"))</f>
        <v>Nov</v>
      </c>
      <c r="M6196" s="8" t="str">
        <f>IF(Sales_Pipeline[[#This Row],[Close_Date]]="","","Q"&amp;ROUNDUP(MONTH(Sales_Pipeline[[#This Row],[Close_Date]])/3,0))</f>
        <v>Q4</v>
      </c>
      <c r="N6196" s="2" cm="1">
        <f t="array" ref="N6196">IFERROR(_xlfn.IFS(Sales_Pipeline[[#This Row],[Deal_Stage]]="Won",_xlfn.XLOOKUP(Sales_Pipeline[[#This Row],[Product]],Products!$A$2:$A$8,Products!$C$2:$C$8),Sales_Pipeline[[#This Row],[Deal_Stage]]="Lost",_xlfn.XLOOKUP(Sales_Pipeline[[#This Row],[Product]],Products!$A$2:$A$8,Products!$C$2:$C$8)),"")</f>
        <v>5482</v>
      </c>
      <c r="O6196" s="2">
        <v>0</v>
      </c>
    </row>
    <row r="6197" spans="1:15" x14ac:dyDescent="0.3">
      <c r="A6197" t="s">
        <v>6343</v>
      </c>
      <c r="B6197" t="s">
        <v>32</v>
      </c>
      <c r="C6197" t="str">
        <f>_xlfn.XLOOKUP(Sales_Pipeline[[#This Row],[Sales_Agent]],Sales_Teams[Sales_Agent],Sales_Teams[Manager])</f>
        <v>Celia Rouche</v>
      </c>
      <c r="D6197" t="str">
        <f>_xlfn.XLOOKUP(Sales_Pipeline[[#This Row],[Manager]],Sales_Teams[Manager],Sales_Teams[Regional_Office])</f>
        <v>West</v>
      </c>
      <c r="E6197" t="s">
        <v>84</v>
      </c>
      <c r="F6197" t="s">
        <v>98</v>
      </c>
      <c r="G6197" t="str">
        <f>IFERROR(_xlfn.XLOOKUP(Sales_Pipeline[[#This Row],[Account]],Accounts!$A$2:$A$86,Accounts!$F$2:$F$86),"")</f>
        <v>United States</v>
      </c>
      <c r="H6197" t="s">
        <v>57</v>
      </c>
      <c r="I6197" s="3">
        <v>42972</v>
      </c>
      <c r="J6197" s="3">
        <v>43060</v>
      </c>
      <c r="K6197" s="8" t="str">
        <f>IF(Sales_Pipeline[[#This Row],[Close_Date]]="","",TEXT(Sales_Pipeline[[#This Row],[Close_Date]],"ddd"))</f>
        <v>Tue</v>
      </c>
      <c r="L6197" s="8" t="str">
        <f>IF(Sales_Pipeline[[#This Row],[Close_Date]]="","",TEXT(Sales_Pipeline[[#This Row],[Close_Date]],"mmm"))</f>
        <v>Nov</v>
      </c>
      <c r="M6197" s="8" t="str">
        <f>IF(Sales_Pipeline[[#This Row],[Close_Date]]="","","Q"&amp;ROUNDUP(MONTH(Sales_Pipeline[[#This Row],[Close_Date]])/3,0))</f>
        <v>Q4</v>
      </c>
      <c r="N6197" s="2" cm="1">
        <f t="array" ref="N6197">IFERROR(_xlfn.IFS(Sales_Pipeline[[#This Row],[Deal_Stage]]="Won",_xlfn.XLOOKUP(Sales_Pipeline[[#This Row],[Product]],Products!$A$2:$A$8,Products!$C$2:$C$8),Sales_Pipeline[[#This Row],[Deal_Stage]]="Lost",_xlfn.XLOOKUP(Sales_Pipeline[[#This Row],[Product]],Products!$A$2:$A$8,Products!$C$2:$C$8)),"")</f>
        <v>5482</v>
      </c>
      <c r="O6197" s="2">
        <v>5129</v>
      </c>
    </row>
    <row r="6198" spans="1:15" x14ac:dyDescent="0.3">
      <c r="A6198" t="s">
        <v>6344</v>
      </c>
      <c r="B6198" t="s">
        <v>17</v>
      </c>
      <c r="C6198" t="str">
        <f>_xlfn.XLOOKUP(Sales_Pipeline[[#This Row],[Sales_Agent]],Sales_Teams[Sales_Agent],Sales_Teams[Manager])</f>
        <v>Cara Losch</v>
      </c>
      <c r="D6198" t="str">
        <f>_xlfn.XLOOKUP(Sales_Pipeline[[#This Row],[Manager]],Sales_Teams[Manager],Sales_Teams[Regional_Office])</f>
        <v>East</v>
      </c>
      <c r="E6198" t="s">
        <v>61</v>
      </c>
      <c r="F6198" t="s">
        <v>103</v>
      </c>
      <c r="G6198" t="str">
        <f>IFERROR(_xlfn.XLOOKUP(Sales_Pipeline[[#This Row],[Account]],Accounts!$A$2:$A$86,Accounts!$F$2:$F$86),"")</f>
        <v>United States</v>
      </c>
      <c r="H6198" t="s">
        <v>77</v>
      </c>
      <c r="I6198" s="3">
        <v>42972</v>
      </c>
      <c r="K6198" s="8" t="str">
        <f>IF(Sales_Pipeline[[#This Row],[Close_Date]]="","",TEXT(Sales_Pipeline[[#This Row],[Close_Date]],"ddd"))</f>
        <v/>
      </c>
      <c r="L6198" s="8" t="str">
        <f>IF(Sales_Pipeline[[#This Row],[Close_Date]]="","",TEXT(Sales_Pipeline[[#This Row],[Close_Date]],"mmm"))</f>
        <v/>
      </c>
      <c r="M6198" s="8" t="str">
        <f>IF(Sales_Pipeline[[#This Row],[Close_Date]]="","","Q"&amp;ROUNDUP(MONTH(Sales_Pipeline[[#This Row],[Close_Date]])/3,0))</f>
        <v/>
      </c>
      <c r="N6198" s="2" t="str" cm="1">
        <f t="array" ref="N6198">IFERROR(_xlfn.IFS(Sales_Pipeline[[#This Row],[Deal_Stage]]="Won",_xlfn.XLOOKUP(Sales_Pipeline[[#This Row],[Product]],Products!$A$2:$A$8,Products!$C$2:$C$8),Sales_Pipeline[[#This Row],[Deal_Stage]]="Lost",_xlfn.XLOOKUP(Sales_Pipeline[[#This Row],[Product]],Products!$A$2:$A$8,Products!$C$2:$C$8)),"")</f>
        <v/>
      </c>
      <c r="O6198" s="2">
        <v>0</v>
      </c>
    </row>
    <row r="6199" spans="1:15" x14ac:dyDescent="0.3">
      <c r="A6199" t="s">
        <v>6345</v>
      </c>
      <c r="B6199" t="s">
        <v>17</v>
      </c>
      <c r="C6199" t="str">
        <f>_xlfn.XLOOKUP(Sales_Pipeline[[#This Row],[Sales_Agent]],Sales_Teams[Sales_Agent],Sales_Teams[Manager])</f>
        <v>Cara Losch</v>
      </c>
      <c r="D6199" t="str">
        <f>_xlfn.XLOOKUP(Sales_Pipeline[[#This Row],[Manager]],Sales_Teams[Manager],Sales_Teams[Regional_Office])</f>
        <v>East</v>
      </c>
      <c r="E6199" t="s">
        <v>76</v>
      </c>
      <c r="F6199" t="s">
        <v>109</v>
      </c>
      <c r="G6199" t="str">
        <f>IFERROR(_xlfn.XLOOKUP(Sales_Pipeline[[#This Row],[Account]],Accounts!$A$2:$A$86,Accounts!$F$2:$F$86),"")</f>
        <v>Japan</v>
      </c>
      <c r="H6199" t="s">
        <v>82</v>
      </c>
      <c r="I6199" s="3">
        <v>42972</v>
      </c>
      <c r="J6199" s="3">
        <v>42977</v>
      </c>
      <c r="K6199" s="8" t="str">
        <f>IF(Sales_Pipeline[[#This Row],[Close_Date]]="","",TEXT(Sales_Pipeline[[#This Row],[Close_Date]],"ddd"))</f>
        <v>Wed</v>
      </c>
      <c r="L6199" s="8" t="str">
        <f>IF(Sales_Pipeline[[#This Row],[Close_Date]]="","",TEXT(Sales_Pipeline[[#This Row],[Close_Date]],"mmm"))</f>
        <v>Aug</v>
      </c>
      <c r="M6199" s="8" t="str">
        <f>IF(Sales_Pipeline[[#This Row],[Close_Date]]="","","Q"&amp;ROUNDUP(MONTH(Sales_Pipeline[[#This Row],[Close_Date]])/3,0))</f>
        <v>Q3</v>
      </c>
      <c r="N6199" s="2" cm="1">
        <f t="array" ref="N6199">IFERROR(_xlfn.IFS(Sales_Pipeline[[#This Row],[Deal_Stage]]="Won",_xlfn.XLOOKUP(Sales_Pipeline[[#This Row],[Product]],Products!$A$2:$A$8,Products!$C$2:$C$8),Sales_Pipeline[[#This Row],[Deal_Stage]]="Lost",_xlfn.XLOOKUP(Sales_Pipeline[[#This Row],[Product]],Products!$A$2:$A$8,Products!$C$2:$C$8)),"")</f>
        <v>3393</v>
      </c>
      <c r="O6199" s="2">
        <v>0</v>
      </c>
    </row>
    <row r="6200" spans="1:15" x14ac:dyDescent="0.3">
      <c r="A6200" t="s">
        <v>6346</v>
      </c>
      <c r="B6200" t="s">
        <v>44</v>
      </c>
      <c r="C6200" t="str">
        <f>_xlfn.XLOOKUP(Sales_Pipeline[[#This Row],[Sales_Agent]],Sales_Teams[Sales_Agent],Sales_Teams[Manager])</f>
        <v>Summer Sewald</v>
      </c>
      <c r="D6200" t="str">
        <f>_xlfn.XLOOKUP(Sales_Pipeline[[#This Row],[Manager]],Sales_Teams[Manager],Sales_Teams[Regional_Office])</f>
        <v>West</v>
      </c>
      <c r="E6200" t="s">
        <v>55</v>
      </c>
      <c r="F6200" t="s">
        <v>114</v>
      </c>
      <c r="G6200" t="str">
        <f>IFERROR(_xlfn.XLOOKUP(Sales_Pipeline[[#This Row],[Account]],Accounts!$A$2:$A$86,Accounts!$F$2:$F$86),"")</f>
        <v>United States</v>
      </c>
      <c r="H6200" t="s">
        <v>77</v>
      </c>
      <c r="I6200" s="3">
        <v>42972</v>
      </c>
      <c r="K6200" s="8" t="str">
        <f>IF(Sales_Pipeline[[#This Row],[Close_Date]]="","",TEXT(Sales_Pipeline[[#This Row],[Close_Date]],"ddd"))</f>
        <v/>
      </c>
      <c r="L6200" s="8" t="str">
        <f>IF(Sales_Pipeline[[#This Row],[Close_Date]]="","",TEXT(Sales_Pipeline[[#This Row],[Close_Date]],"mmm"))</f>
        <v/>
      </c>
      <c r="M6200" s="8" t="str">
        <f>IF(Sales_Pipeline[[#This Row],[Close_Date]]="","","Q"&amp;ROUNDUP(MONTH(Sales_Pipeline[[#This Row],[Close_Date]])/3,0))</f>
        <v/>
      </c>
      <c r="N6200" s="2" t="str" cm="1">
        <f t="array" ref="N6200">IFERROR(_xlfn.IFS(Sales_Pipeline[[#This Row],[Deal_Stage]]="Won",_xlfn.XLOOKUP(Sales_Pipeline[[#This Row],[Product]],Products!$A$2:$A$8,Products!$C$2:$C$8),Sales_Pipeline[[#This Row],[Deal_Stage]]="Lost",_xlfn.XLOOKUP(Sales_Pipeline[[#This Row],[Product]],Products!$A$2:$A$8,Products!$C$2:$C$8)),"")</f>
        <v/>
      </c>
      <c r="O6200" s="2">
        <v>0</v>
      </c>
    </row>
    <row r="6201" spans="1:15" x14ac:dyDescent="0.3">
      <c r="A6201" t="s">
        <v>6347</v>
      </c>
      <c r="B6201" t="s">
        <v>44</v>
      </c>
      <c r="C6201" t="str">
        <f>_xlfn.XLOOKUP(Sales_Pipeline[[#This Row],[Sales_Agent]],Sales_Teams[Sales_Agent],Sales_Teams[Manager])</f>
        <v>Summer Sewald</v>
      </c>
      <c r="D6201" t="str">
        <f>_xlfn.XLOOKUP(Sales_Pipeline[[#This Row],[Manager]],Sales_Teams[Manager],Sales_Teams[Regional_Office])</f>
        <v>West</v>
      </c>
      <c r="E6201" t="s">
        <v>8953</v>
      </c>
      <c r="F6201" t="s">
        <v>234</v>
      </c>
      <c r="G6201" t="str">
        <f>IFERROR(_xlfn.XLOOKUP(Sales_Pipeline[[#This Row],[Account]],Accounts!$A$2:$A$86,Accounts!$F$2:$F$86),"")</f>
        <v>United States</v>
      </c>
      <c r="H6201" t="s">
        <v>77</v>
      </c>
      <c r="I6201" s="3">
        <v>42972</v>
      </c>
      <c r="K6201" s="8" t="str">
        <f>IF(Sales_Pipeline[[#This Row],[Close_Date]]="","",TEXT(Sales_Pipeline[[#This Row],[Close_Date]],"ddd"))</f>
        <v/>
      </c>
      <c r="L6201" s="8" t="str">
        <f>IF(Sales_Pipeline[[#This Row],[Close_Date]]="","",TEXT(Sales_Pipeline[[#This Row],[Close_Date]],"mmm"))</f>
        <v/>
      </c>
      <c r="M6201" s="8" t="str">
        <f>IF(Sales_Pipeline[[#This Row],[Close_Date]]="","","Q"&amp;ROUNDUP(MONTH(Sales_Pipeline[[#This Row],[Close_Date]])/3,0))</f>
        <v/>
      </c>
      <c r="N6201" s="2" t="str" cm="1">
        <f t="array" ref="N6201">IFERROR(_xlfn.IFS(Sales_Pipeline[[#This Row],[Deal_Stage]]="Won",_xlfn.XLOOKUP(Sales_Pipeline[[#This Row],[Product]],Products!$A$2:$A$8,Products!$C$2:$C$8),Sales_Pipeline[[#This Row],[Deal_Stage]]="Lost",_xlfn.XLOOKUP(Sales_Pipeline[[#This Row],[Product]],Products!$A$2:$A$8,Products!$C$2:$C$8)),"")</f>
        <v/>
      </c>
      <c r="O6201" s="2">
        <v>0</v>
      </c>
    </row>
    <row r="6202" spans="1:15" x14ac:dyDescent="0.3">
      <c r="A6202" t="s">
        <v>6348</v>
      </c>
      <c r="B6202" t="s">
        <v>44</v>
      </c>
      <c r="C6202" t="str">
        <f>_xlfn.XLOOKUP(Sales_Pipeline[[#This Row],[Sales_Agent]],Sales_Teams[Sales_Agent],Sales_Teams[Manager])</f>
        <v>Summer Sewald</v>
      </c>
      <c r="D6202" t="str">
        <f>_xlfn.XLOOKUP(Sales_Pipeline[[#This Row],[Manager]],Sales_Teams[Manager],Sales_Teams[Regional_Office])</f>
        <v>West</v>
      </c>
      <c r="E6202" t="s">
        <v>63</v>
      </c>
      <c r="F6202" t="s">
        <v>66</v>
      </c>
      <c r="G6202" t="str">
        <f>IFERROR(_xlfn.XLOOKUP(Sales_Pipeline[[#This Row],[Account]],Accounts!$A$2:$A$86,Accounts!$F$2:$F$86),"")</f>
        <v>United States</v>
      </c>
      <c r="H6202" t="s">
        <v>57</v>
      </c>
      <c r="I6202" s="3">
        <v>42972</v>
      </c>
      <c r="J6202" s="3">
        <v>43058</v>
      </c>
      <c r="K6202" s="8" t="str">
        <f>IF(Sales_Pipeline[[#This Row],[Close_Date]]="","",TEXT(Sales_Pipeline[[#This Row],[Close_Date]],"ddd"))</f>
        <v>Sun</v>
      </c>
      <c r="L6202" s="8" t="str">
        <f>IF(Sales_Pipeline[[#This Row],[Close_Date]]="","",TEXT(Sales_Pipeline[[#This Row],[Close_Date]],"mmm"))</f>
        <v>Nov</v>
      </c>
      <c r="M6202" s="8" t="str">
        <f>IF(Sales_Pipeline[[#This Row],[Close_Date]]="","","Q"&amp;ROUNDUP(MONTH(Sales_Pipeline[[#This Row],[Close_Date]])/3,0))</f>
        <v>Q4</v>
      </c>
      <c r="N6202" s="2" cm="1">
        <f t="array" ref="N6202">IFERROR(_xlfn.IFS(Sales_Pipeline[[#This Row],[Deal_Stage]]="Won",_xlfn.XLOOKUP(Sales_Pipeline[[#This Row],[Product]],Products!$A$2:$A$8,Products!$C$2:$C$8),Sales_Pipeline[[#This Row],[Deal_Stage]]="Lost",_xlfn.XLOOKUP(Sales_Pipeline[[#This Row],[Product]],Products!$A$2:$A$8,Products!$C$2:$C$8)),"")</f>
        <v>550</v>
      </c>
      <c r="O6202" s="2">
        <v>454</v>
      </c>
    </row>
    <row r="6203" spans="1:15" x14ac:dyDescent="0.3">
      <c r="A6203" t="s">
        <v>6349</v>
      </c>
      <c r="B6203" t="s">
        <v>3</v>
      </c>
      <c r="C6203" t="str">
        <f>_xlfn.XLOOKUP(Sales_Pipeline[[#This Row],[Sales_Agent]],Sales_Teams[Sales_Agent],Sales_Teams[Manager])</f>
        <v>Dustin Brinkmann</v>
      </c>
      <c r="D6203" t="str">
        <f>_xlfn.XLOOKUP(Sales_Pipeline[[#This Row],[Manager]],Sales_Teams[Manager],Sales_Teams[Regional_Office])</f>
        <v>Central</v>
      </c>
      <c r="E6203" t="s">
        <v>84</v>
      </c>
      <c r="F6203" t="s">
        <v>79</v>
      </c>
      <c r="G6203" t="str">
        <f>IFERROR(_xlfn.XLOOKUP(Sales_Pipeline[[#This Row],[Account]],Accounts!$A$2:$A$86,Accounts!$F$2:$F$86),"")</f>
        <v>Philipines</v>
      </c>
      <c r="H6203" t="s">
        <v>57</v>
      </c>
      <c r="I6203" s="3">
        <v>42973</v>
      </c>
      <c r="J6203" s="3">
        <v>43041</v>
      </c>
      <c r="K6203" s="8" t="str">
        <f>IF(Sales_Pipeline[[#This Row],[Close_Date]]="","",TEXT(Sales_Pipeline[[#This Row],[Close_Date]],"ddd"))</f>
        <v>Thu</v>
      </c>
      <c r="L6203" s="8" t="str">
        <f>IF(Sales_Pipeline[[#This Row],[Close_Date]]="","",TEXT(Sales_Pipeline[[#This Row],[Close_Date]],"mmm"))</f>
        <v>Nov</v>
      </c>
      <c r="M6203" s="8" t="str">
        <f>IF(Sales_Pipeline[[#This Row],[Close_Date]]="","","Q"&amp;ROUNDUP(MONTH(Sales_Pipeline[[#This Row],[Close_Date]])/3,0))</f>
        <v>Q4</v>
      </c>
      <c r="N6203" s="2" cm="1">
        <f t="array" ref="N6203">IFERROR(_xlfn.IFS(Sales_Pipeline[[#This Row],[Deal_Stage]]="Won",_xlfn.XLOOKUP(Sales_Pipeline[[#This Row],[Product]],Products!$A$2:$A$8,Products!$C$2:$C$8),Sales_Pipeline[[#This Row],[Deal_Stage]]="Lost",_xlfn.XLOOKUP(Sales_Pipeline[[#This Row],[Product]],Products!$A$2:$A$8,Products!$C$2:$C$8)),"")</f>
        <v>5482</v>
      </c>
      <c r="O6203" s="2">
        <v>6659</v>
      </c>
    </row>
    <row r="6204" spans="1:15" x14ac:dyDescent="0.3">
      <c r="A6204" t="s">
        <v>6350</v>
      </c>
      <c r="B6204" t="s">
        <v>27</v>
      </c>
      <c r="C6204" t="str">
        <f>_xlfn.XLOOKUP(Sales_Pipeline[[#This Row],[Sales_Agent]],Sales_Teams[Sales_Agent],Sales_Teams[Manager])</f>
        <v>Rocco Neubert</v>
      </c>
      <c r="D6204" t="str">
        <f>_xlfn.XLOOKUP(Sales_Pipeline[[#This Row],[Manager]],Sales_Teams[Manager],Sales_Teams[Regional_Office])</f>
        <v>East</v>
      </c>
      <c r="E6204" t="s">
        <v>63</v>
      </c>
      <c r="F6204" t="s">
        <v>182</v>
      </c>
      <c r="G6204" t="str">
        <f>IFERROR(_xlfn.XLOOKUP(Sales_Pipeline[[#This Row],[Account]],Accounts!$A$2:$A$86,Accounts!$F$2:$F$86),"")</f>
        <v>United States</v>
      </c>
      <c r="H6204" t="s">
        <v>57</v>
      </c>
      <c r="I6204" s="3">
        <v>42973</v>
      </c>
      <c r="J6204" s="3">
        <v>42986</v>
      </c>
      <c r="K6204" s="8" t="str">
        <f>IF(Sales_Pipeline[[#This Row],[Close_Date]]="","",TEXT(Sales_Pipeline[[#This Row],[Close_Date]],"ddd"))</f>
        <v>Fri</v>
      </c>
      <c r="L6204" s="8" t="str">
        <f>IF(Sales_Pipeline[[#This Row],[Close_Date]]="","",TEXT(Sales_Pipeline[[#This Row],[Close_Date]],"mmm"))</f>
        <v>Sep</v>
      </c>
      <c r="M6204" s="8" t="str">
        <f>IF(Sales_Pipeline[[#This Row],[Close_Date]]="","","Q"&amp;ROUNDUP(MONTH(Sales_Pipeline[[#This Row],[Close_Date]])/3,0))</f>
        <v>Q3</v>
      </c>
      <c r="N6204" s="2" cm="1">
        <f t="array" ref="N6204">IFERROR(_xlfn.IFS(Sales_Pipeline[[#This Row],[Deal_Stage]]="Won",_xlfn.XLOOKUP(Sales_Pipeline[[#This Row],[Product]],Products!$A$2:$A$8,Products!$C$2:$C$8),Sales_Pipeline[[#This Row],[Deal_Stage]]="Lost",_xlfn.XLOOKUP(Sales_Pipeline[[#This Row],[Product]],Products!$A$2:$A$8,Products!$C$2:$C$8)),"")</f>
        <v>550</v>
      </c>
      <c r="O6204" s="2">
        <v>572</v>
      </c>
    </row>
    <row r="6205" spans="1:15" x14ac:dyDescent="0.3">
      <c r="A6205" t="s">
        <v>6351</v>
      </c>
      <c r="B6205" t="s">
        <v>20</v>
      </c>
      <c r="C6205" t="str">
        <f>_xlfn.XLOOKUP(Sales_Pipeline[[#This Row],[Sales_Agent]],Sales_Teams[Sales_Agent],Sales_Teams[Manager])</f>
        <v>Cara Losch</v>
      </c>
      <c r="D6205" t="str">
        <f>_xlfn.XLOOKUP(Sales_Pipeline[[#This Row],[Manager]],Sales_Teams[Manager],Sales_Teams[Regional_Office])</f>
        <v>East</v>
      </c>
      <c r="E6205" t="s">
        <v>55</v>
      </c>
      <c r="F6205" t="s">
        <v>209</v>
      </c>
      <c r="G6205" t="str">
        <f>IFERROR(_xlfn.XLOOKUP(Sales_Pipeline[[#This Row],[Account]],Accounts!$A$2:$A$86,Accounts!$F$2:$F$86),"")</f>
        <v>United States</v>
      </c>
      <c r="H6205" t="s">
        <v>57</v>
      </c>
      <c r="I6205" s="3">
        <v>42973</v>
      </c>
      <c r="J6205" s="3">
        <v>43058</v>
      </c>
      <c r="K6205" s="8" t="str">
        <f>IF(Sales_Pipeline[[#This Row],[Close_Date]]="","",TEXT(Sales_Pipeline[[#This Row],[Close_Date]],"ddd"))</f>
        <v>Sun</v>
      </c>
      <c r="L6205" s="8" t="str">
        <f>IF(Sales_Pipeline[[#This Row],[Close_Date]]="","",TEXT(Sales_Pipeline[[#This Row],[Close_Date]],"mmm"))</f>
        <v>Nov</v>
      </c>
      <c r="M6205" s="8" t="str">
        <f>IF(Sales_Pipeline[[#This Row],[Close_Date]]="","","Q"&amp;ROUNDUP(MONTH(Sales_Pipeline[[#This Row],[Close_Date]])/3,0))</f>
        <v>Q4</v>
      </c>
      <c r="N6205" s="2" cm="1">
        <f t="array" ref="N6205">IFERROR(_xlfn.IFS(Sales_Pipeline[[#This Row],[Deal_Stage]]="Won",_xlfn.XLOOKUP(Sales_Pipeline[[#This Row],[Product]],Products!$A$2:$A$8,Products!$C$2:$C$8),Sales_Pipeline[[#This Row],[Deal_Stage]]="Lost",_xlfn.XLOOKUP(Sales_Pipeline[[#This Row],[Product]],Products!$A$2:$A$8,Products!$C$2:$C$8)),"")</f>
        <v>1096</v>
      </c>
      <c r="O6205" s="2">
        <v>1046</v>
      </c>
    </row>
    <row r="6206" spans="1:15" x14ac:dyDescent="0.3">
      <c r="A6206" t="s">
        <v>6352</v>
      </c>
      <c r="B6206" t="s">
        <v>25</v>
      </c>
      <c r="C6206" t="str">
        <f>_xlfn.XLOOKUP(Sales_Pipeline[[#This Row],[Sales_Agent]],Sales_Teams[Sales_Agent],Sales_Teams[Manager])</f>
        <v>Rocco Neubert</v>
      </c>
      <c r="D6206" t="str">
        <f>_xlfn.XLOOKUP(Sales_Pipeline[[#This Row],[Manager]],Sales_Teams[Manager],Sales_Teams[Regional_Office])</f>
        <v>East</v>
      </c>
      <c r="E6206" t="s">
        <v>55</v>
      </c>
      <c r="G6206" t="str">
        <f>IFERROR(_xlfn.XLOOKUP(Sales_Pipeline[[#This Row],[Account]],Accounts!$A$2:$A$86,Accounts!$F$2:$F$86),"")</f>
        <v/>
      </c>
      <c r="H6206" t="s">
        <v>77</v>
      </c>
      <c r="I6206" s="3">
        <v>42973</v>
      </c>
      <c r="K6206" s="8" t="str">
        <f>IF(Sales_Pipeline[[#This Row],[Close_Date]]="","",TEXT(Sales_Pipeline[[#This Row],[Close_Date]],"ddd"))</f>
        <v/>
      </c>
      <c r="L6206" s="8" t="str">
        <f>IF(Sales_Pipeline[[#This Row],[Close_Date]]="","",TEXT(Sales_Pipeline[[#This Row],[Close_Date]],"mmm"))</f>
        <v/>
      </c>
      <c r="M6206" s="8" t="str">
        <f>IF(Sales_Pipeline[[#This Row],[Close_Date]]="","","Q"&amp;ROUNDUP(MONTH(Sales_Pipeline[[#This Row],[Close_Date]])/3,0))</f>
        <v/>
      </c>
      <c r="N6206" s="2" t="str" cm="1">
        <f t="array" ref="N6206">IFERROR(_xlfn.IFS(Sales_Pipeline[[#This Row],[Deal_Stage]]="Won",_xlfn.XLOOKUP(Sales_Pipeline[[#This Row],[Product]],Products!$A$2:$A$8,Products!$C$2:$C$8),Sales_Pipeline[[#This Row],[Deal_Stage]]="Lost",_xlfn.XLOOKUP(Sales_Pipeline[[#This Row],[Product]],Products!$A$2:$A$8,Products!$C$2:$C$8)),"")</f>
        <v/>
      </c>
      <c r="O6206" s="2">
        <v>0</v>
      </c>
    </row>
    <row r="6207" spans="1:15" x14ac:dyDescent="0.3">
      <c r="A6207" t="s">
        <v>6353</v>
      </c>
      <c r="B6207" t="s">
        <v>28</v>
      </c>
      <c r="C6207" t="str">
        <f>_xlfn.XLOOKUP(Sales_Pipeline[[#This Row],[Sales_Agent]],Sales_Teams[Sales_Agent],Sales_Teams[Manager])</f>
        <v>Rocco Neubert</v>
      </c>
      <c r="D6207" t="str">
        <f>_xlfn.XLOOKUP(Sales_Pipeline[[#This Row],[Manager]],Sales_Teams[Manager],Sales_Teams[Regional_Office])</f>
        <v>East</v>
      </c>
      <c r="E6207" t="s">
        <v>76</v>
      </c>
      <c r="F6207" t="s">
        <v>253</v>
      </c>
      <c r="G6207" t="str">
        <f>IFERROR(_xlfn.XLOOKUP(Sales_Pipeline[[#This Row],[Account]],Accounts!$A$2:$A$86,Accounts!$F$2:$F$86),"")</f>
        <v>United States</v>
      </c>
      <c r="H6207" t="s">
        <v>57</v>
      </c>
      <c r="I6207" s="3">
        <v>42973</v>
      </c>
      <c r="J6207" s="3">
        <v>43070</v>
      </c>
      <c r="K6207" s="8" t="str">
        <f>IF(Sales_Pipeline[[#This Row],[Close_Date]]="","",TEXT(Sales_Pipeline[[#This Row],[Close_Date]],"ddd"))</f>
        <v>Fri</v>
      </c>
      <c r="L6207" s="8" t="str">
        <f>IF(Sales_Pipeline[[#This Row],[Close_Date]]="","",TEXT(Sales_Pipeline[[#This Row],[Close_Date]],"mmm"))</f>
        <v>Dec</v>
      </c>
      <c r="M6207" s="8" t="str">
        <f>IF(Sales_Pipeline[[#This Row],[Close_Date]]="","","Q"&amp;ROUNDUP(MONTH(Sales_Pipeline[[#This Row],[Close_Date]])/3,0))</f>
        <v>Q4</v>
      </c>
      <c r="N6207" s="2" cm="1">
        <f t="array" ref="N6207">IFERROR(_xlfn.IFS(Sales_Pipeline[[#This Row],[Deal_Stage]]="Won",_xlfn.XLOOKUP(Sales_Pipeline[[#This Row],[Product]],Products!$A$2:$A$8,Products!$C$2:$C$8),Sales_Pipeline[[#This Row],[Deal_Stage]]="Lost",_xlfn.XLOOKUP(Sales_Pipeline[[#This Row],[Product]],Products!$A$2:$A$8,Products!$C$2:$C$8)),"")</f>
        <v>3393</v>
      </c>
      <c r="O6207" s="2">
        <v>3281</v>
      </c>
    </row>
    <row r="6208" spans="1:15" x14ac:dyDescent="0.3">
      <c r="A6208" t="s">
        <v>6354</v>
      </c>
      <c r="B6208" t="s">
        <v>13</v>
      </c>
      <c r="C6208" t="str">
        <f>_xlfn.XLOOKUP(Sales_Pipeline[[#This Row],[Sales_Agent]],Sales_Teams[Sales_Agent],Sales_Teams[Manager])</f>
        <v>Melvin Marxen</v>
      </c>
      <c r="D6208" t="str">
        <f>_xlfn.XLOOKUP(Sales_Pipeline[[#This Row],[Manager]],Sales_Teams[Manager],Sales_Teams[Regional_Office])</f>
        <v>Central</v>
      </c>
      <c r="E6208" t="s">
        <v>61</v>
      </c>
      <c r="F6208" t="s">
        <v>204</v>
      </c>
      <c r="G6208" t="str">
        <f>IFERROR(_xlfn.XLOOKUP(Sales_Pipeline[[#This Row],[Account]],Accounts!$A$2:$A$86,Accounts!$F$2:$F$86),"")</f>
        <v>United States</v>
      </c>
      <c r="H6208" t="s">
        <v>82</v>
      </c>
      <c r="I6208" s="3">
        <v>42973</v>
      </c>
      <c r="J6208" s="3">
        <v>42983</v>
      </c>
      <c r="K6208" s="8" t="str">
        <f>IF(Sales_Pipeline[[#This Row],[Close_Date]]="","",TEXT(Sales_Pipeline[[#This Row],[Close_Date]],"ddd"))</f>
        <v>Tue</v>
      </c>
      <c r="L6208" s="8" t="str">
        <f>IF(Sales_Pipeline[[#This Row],[Close_Date]]="","",TEXT(Sales_Pipeline[[#This Row],[Close_Date]],"mmm"))</f>
        <v>Sep</v>
      </c>
      <c r="M6208" s="8" t="str">
        <f>IF(Sales_Pipeline[[#This Row],[Close_Date]]="","","Q"&amp;ROUNDUP(MONTH(Sales_Pipeline[[#This Row],[Close_Date]])/3,0))</f>
        <v>Q3</v>
      </c>
      <c r="N6208" s="2" cm="1">
        <f t="array" ref="N6208">IFERROR(_xlfn.IFS(Sales_Pipeline[[#This Row],[Deal_Stage]]="Won",_xlfn.XLOOKUP(Sales_Pipeline[[#This Row],[Product]],Products!$A$2:$A$8,Products!$C$2:$C$8),Sales_Pipeline[[#This Row],[Deal_Stage]]="Lost",_xlfn.XLOOKUP(Sales_Pipeline[[#This Row],[Product]],Products!$A$2:$A$8,Products!$C$2:$C$8)),"")</f>
        <v>55</v>
      </c>
      <c r="O6208" s="2">
        <v>0</v>
      </c>
    </row>
    <row r="6209" spans="1:15" x14ac:dyDescent="0.3">
      <c r="A6209" t="s">
        <v>6355</v>
      </c>
      <c r="B6209" t="s">
        <v>36</v>
      </c>
      <c r="C6209" t="str">
        <f>_xlfn.XLOOKUP(Sales_Pipeline[[#This Row],[Sales_Agent]],Sales_Teams[Sales_Agent],Sales_Teams[Manager])</f>
        <v>Celia Rouche</v>
      </c>
      <c r="D6209" t="str">
        <f>_xlfn.XLOOKUP(Sales_Pipeline[[#This Row],[Manager]],Sales_Teams[Manager],Sales_Teams[Regional_Office])</f>
        <v>West</v>
      </c>
      <c r="E6209" t="s">
        <v>76</v>
      </c>
      <c r="F6209" t="s">
        <v>288</v>
      </c>
      <c r="G6209" t="str">
        <f>IFERROR(_xlfn.XLOOKUP(Sales_Pipeline[[#This Row],[Account]],Accounts!$A$2:$A$86,Accounts!$F$2:$F$86),"")</f>
        <v>United States</v>
      </c>
      <c r="H6209" t="s">
        <v>57</v>
      </c>
      <c r="I6209" s="3">
        <v>42973</v>
      </c>
      <c r="J6209" s="3">
        <v>42988</v>
      </c>
      <c r="K6209" s="8" t="str">
        <f>IF(Sales_Pipeline[[#This Row],[Close_Date]]="","",TEXT(Sales_Pipeline[[#This Row],[Close_Date]],"ddd"))</f>
        <v>Sun</v>
      </c>
      <c r="L6209" s="8" t="str">
        <f>IF(Sales_Pipeline[[#This Row],[Close_Date]]="","",TEXT(Sales_Pipeline[[#This Row],[Close_Date]],"mmm"))</f>
        <v>Sep</v>
      </c>
      <c r="M6209" s="8" t="str">
        <f>IF(Sales_Pipeline[[#This Row],[Close_Date]]="","","Q"&amp;ROUNDUP(MONTH(Sales_Pipeline[[#This Row],[Close_Date]])/3,0))</f>
        <v>Q3</v>
      </c>
      <c r="N6209" s="2" cm="1">
        <f t="array" ref="N6209">IFERROR(_xlfn.IFS(Sales_Pipeline[[#This Row],[Deal_Stage]]="Won",_xlfn.XLOOKUP(Sales_Pipeline[[#This Row],[Product]],Products!$A$2:$A$8,Products!$C$2:$C$8),Sales_Pipeline[[#This Row],[Deal_Stage]]="Lost",_xlfn.XLOOKUP(Sales_Pipeline[[#This Row],[Product]],Products!$A$2:$A$8,Products!$C$2:$C$8)),"")</f>
        <v>3393</v>
      </c>
      <c r="O6209" s="2">
        <v>3462</v>
      </c>
    </row>
    <row r="6210" spans="1:15" x14ac:dyDescent="0.3">
      <c r="A6210" t="s">
        <v>6356</v>
      </c>
      <c r="B6210" t="s">
        <v>40</v>
      </c>
      <c r="C6210" t="str">
        <f>_xlfn.XLOOKUP(Sales_Pipeline[[#This Row],[Sales_Agent]],Sales_Teams[Sales_Agent],Sales_Teams[Manager])</f>
        <v>Summer Sewald</v>
      </c>
      <c r="D6210" t="str">
        <f>_xlfn.XLOOKUP(Sales_Pipeline[[#This Row],[Manager]],Sales_Teams[Manager],Sales_Teams[Regional_Office])</f>
        <v>West</v>
      </c>
      <c r="E6210" t="s">
        <v>84</v>
      </c>
      <c r="F6210" t="s">
        <v>92</v>
      </c>
      <c r="G6210" t="str">
        <f>IFERROR(_xlfn.XLOOKUP(Sales_Pipeline[[#This Row],[Account]],Accounts!$A$2:$A$86,Accounts!$F$2:$F$86),"")</f>
        <v>United States</v>
      </c>
      <c r="H6210" t="s">
        <v>57</v>
      </c>
      <c r="I6210" s="3">
        <v>42973</v>
      </c>
      <c r="J6210" s="3">
        <v>42984</v>
      </c>
      <c r="K6210" s="8" t="str">
        <f>IF(Sales_Pipeline[[#This Row],[Close_Date]]="","",TEXT(Sales_Pipeline[[#This Row],[Close_Date]],"ddd"))</f>
        <v>Wed</v>
      </c>
      <c r="L6210" s="8" t="str">
        <f>IF(Sales_Pipeline[[#This Row],[Close_Date]]="","",TEXT(Sales_Pipeline[[#This Row],[Close_Date]],"mmm"))</f>
        <v>Sep</v>
      </c>
      <c r="M6210" s="8" t="str">
        <f>IF(Sales_Pipeline[[#This Row],[Close_Date]]="","","Q"&amp;ROUNDUP(MONTH(Sales_Pipeline[[#This Row],[Close_Date]])/3,0))</f>
        <v>Q3</v>
      </c>
      <c r="N6210" s="2" cm="1">
        <f t="array" ref="N6210">IFERROR(_xlfn.IFS(Sales_Pipeline[[#This Row],[Deal_Stage]]="Won",_xlfn.XLOOKUP(Sales_Pipeline[[#This Row],[Product]],Products!$A$2:$A$8,Products!$C$2:$C$8),Sales_Pipeline[[#This Row],[Deal_Stage]]="Lost",_xlfn.XLOOKUP(Sales_Pipeline[[#This Row],[Product]],Products!$A$2:$A$8,Products!$C$2:$C$8)),"")</f>
        <v>5482</v>
      </c>
      <c r="O6210" s="2">
        <v>6029</v>
      </c>
    </row>
    <row r="6211" spans="1:15" x14ac:dyDescent="0.3">
      <c r="A6211" t="s">
        <v>6357</v>
      </c>
      <c r="B6211" t="s">
        <v>43</v>
      </c>
      <c r="C6211" t="str">
        <f>_xlfn.XLOOKUP(Sales_Pipeline[[#This Row],[Sales_Agent]],Sales_Teams[Sales_Agent],Sales_Teams[Manager])</f>
        <v>Summer Sewald</v>
      </c>
      <c r="D6211" t="str">
        <f>_xlfn.XLOOKUP(Sales_Pipeline[[#This Row],[Manager]],Sales_Teams[Manager],Sales_Teams[Regional_Office])</f>
        <v>West</v>
      </c>
      <c r="E6211" t="s">
        <v>84</v>
      </c>
      <c r="F6211" t="s">
        <v>114</v>
      </c>
      <c r="G6211" t="str">
        <f>IFERROR(_xlfn.XLOOKUP(Sales_Pipeline[[#This Row],[Account]],Accounts!$A$2:$A$86,Accounts!$F$2:$F$86),"")</f>
        <v>United States</v>
      </c>
      <c r="H6211" t="s">
        <v>77</v>
      </c>
      <c r="I6211" s="3">
        <v>42973</v>
      </c>
      <c r="K6211" s="8" t="str">
        <f>IF(Sales_Pipeline[[#This Row],[Close_Date]]="","",TEXT(Sales_Pipeline[[#This Row],[Close_Date]],"ddd"))</f>
        <v/>
      </c>
      <c r="L6211" s="8" t="str">
        <f>IF(Sales_Pipeline[[#This Row],[Close_Date]]="","",TEXT(Sales_Pipeline[[#This Row],[Close_Date]],"mmm"))</f>
        <v/>
      </c>
      <c r="M6211" s="8" t="str">
        <f>IF(Sales_Pipeline[[#This Row],[Close_Date]]="","","Q"&amp;ROUNDUP(MONTH(Sales_Pipeline[[#This Row],[Close_Date]])/3,0))</f>
        <v/>
      </c>
      <c r="N6211" s="2" t="str" cm="1">
        <f t="array" ref="N6211">IFERROR(_xlfn.IFS(Sales_Pipeline[[#This Row],[Deal_Stage]]="Won",_xlfn.XLOOKUP(Sales_Pipeline[[#This Row],[Product]],Products!$A$2:$A$8,Products!$C$2:$C$8),Sales_Pipeline[[#This Row],[Deal_Stage]]="Lost",_xlfn.XLOOKUP(Sales_Pipeline[[#This Row],[Product]],Products!$A$2:$A$8,Products!$C$2:$C$8)),"")</f>
        <v/>
      </c>
      <c r="O6211" s="2">
        <v>0</v>
      </c>
    </row>
    <row r="6212" spans="1:15" x14ac:dyDescent="0.3">
      <c r="A6212" t="s">
        <v>6358</v>
      </c>
      <c r="B6212" t="s">
        <v>43</v>
      </c>
      <c r="C6212" t="str">
        <f>_xlfn.XLOOKUP(Sales_Pipeline[[#This Row],[Sales_Agent]],Sales_Teams[Sales_Agent],Sales_Teams[Manager])</f>
        <v>Summer Sewald</v>
      </c>
      <c r="D6212" t="str">
        <f>_xlfn.XLOOKUP(Sales_Pipeline[[#This Row],[Manager]],Sales_Teams[Manager],Sales_Teams[Regional_Office])</f>
        <v>West</v>
      </c>
      <c r="E6212" t="s">
        <v>63</v>
      </c>
      <c r="F6212" t="s">
        <v>89</v>
      </c>
      <c r="G6212" t="str">
        <f>IFERROR(_xlfn.XLOOKUP(Sales_Pipeline[[#This Row],[Account]],Accounts!$A$2:$A$86,Accounts!$F$2:$F$86),"")</f>
        <v>United States</v>
      </c>
      <c r="H6212" t="s">
        <v>57</v>
      </c>
      <c r="I6212" s="3">
        <v>42973</v>
      </c>
      <c r="J6212" s="3">
        <v>43073</v>
      </c>
      <c r="K6212" s="8" t="str">
        <f>IF(Sales_Pipeline[[#This Row],[Close_Date]]="","",TEXT(Sales_Pipeline[[#This Row],[Close_Date]],"ddd"))</f>
        <v>Mon</v>
      </c>
      <c r="L6212" s="8" t="str">
        <f>IF(Sales_Pipeline[[#This Row],[Close_Date]]="","",TEXT(Sales_Pipeline[[#This Row],[Close_Date]],"mmm"))</f>
        <v>Dec</v>
      </c>
      <c r="M6212" s="8" t="str">
        <f>IF(Sales_Pipeline[[#This Row],[Close_Date]]="","","Q"&amp;ROUNDUP(MONTH(Sales_Pipeline[[#This Row],[Close_Date]])/3,0))</f>
        <v>Q4</v>
      </c>
      <c r="N6212" s="2" cm="1">
        <f t="array" ref="N6212">IFERROR(_xlfn.IFS(Sales_Pipeline[[#This Row],[Deal_Stage]]="Won",_xlfn.XLOOKUP(Sales_Pipeline[[#This Row],[Product]],Products!$A$2:$A$8,Products!$C$2:$C$8),Sales_Pipeline[[#This Row],[Deal_Stage]]="Lost",_xlfn.XLOOKUP(Sales_Pipeline[[#This Row],[Product]],Products!$A$2:$A$8,Products!$C$2:$C$8)),"")</f>
        <v>550</v>
      </c>
      <c r="O6212" s="2">
        <v>566</v>
      </c>
    </row>
    <row r="6213" spans="1:15" x14ac:dyDescent="0.3">
      <c r="A6213" t="s">
        <v>6359</v>
      </c>
      <c r="B6213" t="s">
        <v>42</v>
      </c>
      <c r="C6213" t="str">
        <f>_xlfn.XLOOKUP(Sales_Pipeline[[#This Row],[Sales_Agent]],Sales_Teams[Sales_Agent],Sales_Teams[Manager])</f>
        <v>Summer Sewald</v>
      </c>
      <c r="D6213" t="str">
        <f>_xlfn.XLOOKUP(Sales_Pipeline[[#This Row],[Manager]],Sales_Teams[Manager],Sales_Teams[Regional_Office])</f>
        <v>West</v>
      </c>
      <c r="E6213" t="s">
        <v>8953</v>
      </c>
      <c r="F6213" t="s">
        <v>100</v>
      </c>
      <c r="G6213" t="str">
        <f>IFERROR(_xlfn.XLOOKUP(Sales_Pipeline[[#This Row],[Account]],Accounts!$A$2:$A$86,Accounts!$F$2:$F$86),"")</f>
        <v>United States</v>
      </c>
      <c r="H6213" t="s">
        <v>82</v>
      </c>
      <c r="I6213" s="3">
        <v>42973</v>
      </c>
      <c r="J6213" s="3">
        <v>43047</v>
      </c>
      <c r="K6213" s="8" t="str">
        <f>IF(Sales_Pipeline[[#This Row],[Close_Date]]="","",TEXT(Sales_Pipeline[[#This Row],[Close_Date]],"ddd"))</f>
        <v>Wed</v>
      </c>
      <c r="L6213" s="8" t="str">
        <f>IF(Sales_Pipeline[[#This Row],[Close_Date]]="","",TEXT(Sales_Pipeline[[#This Row],[Close_Date]],"mmm"))</f>
        <v>Nov</v>
      </c>
      <c r="M6213" s="8" t="str">
        <f>IF(Sales_Pipeline[[#This Row],[Close_Date]]="","","Q"&amp;ROUNDUP(MONTH(Sales_Pipeline[[#This Row],[Close_Date]])/3,0))</f>
        <v>Q4</v>
      </c>
      <c r="N6213" s="2" cm="1">
        <f t="array" ref="N6213">IFERROR(_xlfn.IFS(Sales_Pipeline[[#This Row],[Deal_Stage]]="Won",_xlfn.XLOOKUP(Sales_Pipeline[[#This Row],[Product]],Products!$A$2:$A$8,Products!$C$2:$C$8),Sales_Pipeline[[#This Row],[Deal_Stage]]="Lost",_xlfn.XLOOKUP(Sales_Pipeline[[#This Row],[Product]],Products!$A$2:$A$8,Products!$C$2:$C$8)),"")</f>
        <v>4821</v>
      </c>
      <c r="O6213" s="2">
        <v>0</v>
      </c>
    </row>
    <row r="6214" spans="1:15" x14ac:dyDescent="0.3">
      <c r="A6214" t="s">
        <v>6360</v>
      </c>
      <c r="B6214" t="s">
        <v>9</v>
      </c>
      <c r="C6214" t="str">
        <f>_xlfn.XLOOKUP(Sales_Pipeline[[#This Row],[Sales_Agent]],Sales_Teams[Sales_Agent],Sales_Teams[Manager])</f>
        <v>Dustin Brinkmann</v>
      </c>
      <c r="D6214" t="str">
        <f>_xlfn.XLOOKUP(Sales_Pipeline[[#This Row],[Manager]],Sales_Teams[Manager],Sales_Teams[Regional_Office])</f>
        <v>Central</v>
      </c>
      <c r="E6214" t="s">
        <v>61</v>
      </c>
      <c r="F6214" t="s">
        <v>247</v>
      </c>
      <c r="G6214" t="str">
        <f>IFERROR(_xlfn.XLOOKUP(Sales_Pipeline[[#This Row],[Account]],Accounts!$A$2:$A$86,Accounts!$F$2:$F$86),"")</f>
        <v>United States</v>
      </c>
      <c r="H6214" t="s">
        <v>82</v>
      </c>
      <c r="I6214" s="3">
        <v>42973</v>
      </c>
      <c r="J6214" s="3">
        <v>43051</v>
      </c>
      <c r="K6214" s="8" t="str">
        <f>IF(Sales_Pipeline[[#This Row],[Close_Date]]="","",TEXT(Sales_Pipeline[[#This Row],[Close_Date]],"ddd"))</f>
        <v>Sun</v>
      </c>
      <c r="L6214" s="8" t="str">
        <f>IF(Sales_Pipeline[[#This Row],[Close_Date]]="","",TEXT(Sales_Pipeline[[#This Row],[Close_Date]],"mmm"))</f>
        <v>Nov</v>
      </c>
      <c r="M6214" s="8" t="str">
        <f>IF(Sales_Pipeline[[#This Row],[Close_Date]]="","","Q"&amp;ROUNDUP(MONTH(Sales_Pipeline[[#This Row],[Close_Date]])/3,0))</f>
        <v>Q4</v>
      </c>
      <c r="N6214" s="2" cm="1">
        <f t="array" ref="N6214">IFERROR(_xlfn.IFS(Sales_Pipeline[[#This Row],[Deal_Stage]]="Won",_xlfn.XLOOKUP(Sales_Pipeline[[#This Row],[Product]],Products!$A$2:$A$8,Products!$C$2:$C$8),Sales_Pipeline[[#This Row],[Deal_Stage]]="Lost",_xlfn.XLOOKUP(Sales_Pipeline[[#This Row],[Product]],Products!$A$2:$A$8,Products!$C$2:$C$8)),"")</f>
        <v>55</v>
      </c>
      <c r="O6214" s="2">
        <v>0</v>
      </c>
    </row>
    <row r="6215" spans="1:15" x14ac:dyDescent="0.3">
      <c r="A6215" t="s">
        <v>6361</v>
      </c>
      <c r="B6215" t="s">
        <v>9</v>
      </c>
      <c r="C6215" t="str">
        <f>_xlfn.XLOOKUP(Sales_Pipeline[[#This Row],[Sales_Agent]],Sales_Teams[Sales_Agent],Sales_Teams[Manager])</f>
        <v>Dustin Brinkmann</v>
      </c>
      <c r="D6215" t="str">
        <f>_xlfn.XLOOKUP(Sales_Pipeline[[#This Row],[Manager]],Sales_Teams[Manager],Sales_Teams[Regional_Office])</f>
        <v>Central</v>
      </c>
      <c r="E6215" t="s">
        <v>55</v>
      </c>
      <c r="F6215" t="s">
        <v>59</v>
      </c>
      <c r="G6215" t="str">
        <f>IFERROR(_xlfn.XLOOKUP(Sales_Pipeline[[#This Row],[Account]],Accounts!$A$2:$A$86,Accounts!$F$2:$F$86),"")</f>
        <v>United States</v>
      </c>
      <c r="H6215" t="s">
        <v>57</v>
      </c>
      <c r="I6215" s="3">
        <v>42973</v>
      </c>
      <c r="J6215" s="3">
        <v>43052</v>
      </c>
      <c r="K6215" s="8" t="str">
        <f>IF(Sales_Pipeline[[#This Row],[Close_Date]]="","",TEXT(Sales_Pipeline[[#This Row],[Close_Date]],"ddd"))</f>
        <v>Mon</v>
      </c>
      <c r="L6215" s="8" t="str">
        <f>IF(Sales_Pipeline[[#This Row],[Close_Date]]="","",TEXT(Sales_Pipeline[[#This Row],[Close_Date]],"mmm"))</f>
        <v>Nov</v>
      </c>
      <c r="M6215" s="8" t="str">
        <f>IF(Sales_Pipeline[[#This Row],[Close_Date]]="","","Q"&amp;ROUNDUP(MONTH(Sales_Pipeline[[#This Row],[Close_Date]])/3,0))</f>
        <v>Q4</v>
      </c>
      <c r="N6215" s="2" cm="1">
        <f t="array" ref="N6215">IFERROR(_xlfn.IFS(Sales_Pipeline[[#This Row],[Deal_Stage]]="Won",_xlfn.XLOOKUP(Sales_Pipeline[[#This Row],[Product]],Products!$A$2:$A$8,Products!$C$2:$C$8),Sales_Pipeline[[#This Row],[Deal_Stage]]="Lost",_xlfn.XLOOKUP(Sales_Pipeline[[#This Row],[Product]],Products!$A$2:$A$8,Products!$C$2:$C$8)),"")</f>
        <v>1096</v>
      </c>
      <c r="O6215" s="2">
        <v>1042</v>
      </c>
    </row>
    <row r="6216" spans="1:15" x14ac:dyDescent="0.3">
      <c r="A6216" t="s">
        <v>6362</v>
      </c>
      <c r="B6216" t="s">
        <v>29</v>
      </c>
      <c r="C6216" t="str">
        <f>_xlfn.XLOOKUP(Sales_Pipeline[[#This Row],[Sales_Agent]],Sales_Teams[Sales_Agent],Sales_Teams[Manager])</f>
        <v>Rocco Neubert</v>
      </c>
      <c r="D6216" t="str">
        <f>_xlfn.XLOOKUP(Sales_Pipeline[[#This Row],[Manager]],Sales_Teams[Manager],Sales_Teams[Regional_Office])</f>
        <v>East</v>
      </c>
      <c r="E6216" t="s">
        <v>63</v>
      </c>
      <c r="F6216" t="s">
        <v>220</v>
      </c>
      <c r="G6216" t="str">
        <f>IFERROR(_xlfn.XLOOKUP(Sales_Pipeline[[#This Row],[Account]],Accounts!$A$2:$A$86,Accounts!$F$2:$F$86),"")</f>
        <v>United States</v>
      </c>
      <c r="H6216" t="s">
        <v>57</v>
      </c>
      <c r="I6216" s="3">
        <v>42973</v>
      </c>
      <c r="J6216" s="3">
        <v>43046</v>
      </c>
      <c r="K6216" s="8" t="str">
        <f>IF(Sales_Pipeline[[#This Row],[Close_Date]]="","",TEXT(Sales_Pipeline[[#This Row],[Close_Date]],"ddd"))</f>
        <v>Tue</v>
      </c>
      <c r="L6216" s="8" t="str">
        <f>IF(Sales_Pipeline[[#This Row],[Close_Date]]="","",TEXT(Sales_Pipeline[[#This Row],[Close_Date]],"mmm"))</f>
        <v>Nov</v>
      </c>
      <c r="M6216" s="8" t="str">
        <f>IF(Sales_Pipeline[[#This Row],[Close_Date]]="","","Q"&amp;ROUNDUP(MONTH(Sales_Pipeline[[#This Row],[Close_Date]])/3,0))</f>
        <v>Q4</v>
      </c>
      <c r="N6216" s="2" cm="1">
        <f t="array" ref="N6216">IFERROR(_xlfn.IFS(Sales_Pipeline[[#This Row],[Deal_Stage]]="Won",_xlfn.XLOOKUP(Sales_Pipeline[[#This Row],[Product]],Products!$A$2:$A$8,Products!$C$2:$C$8),Sales_Pipeline[[#This Row],[Deal_Stage]]="Lost",_xlfn.XLOOKUP(Sales_Pipeline[[#This Row],[Product]],Products!$A$2:$A$8,Products!$C$2:$C$8)),"")</f>
        <v>550</v>
      </c>
      <c r="O6216" s="2">
        <v>539</v>
      </c>
    </row>
    <row r="6217" spans="1:15" x14ac:dyDescent="0.3">
      <c r="A6217" t="s">
        <v>6363</v>
      </c>
      <c r="B6217" t="s">
        <v>35</v>
      </c>
      <c r="C6217" t="str">
        <f>_xlfn.XLOOKUP(Sales_Pipeline[[#This Row],[Sales_Agent]],Sales_Teams[Sales_Agent],Sales_Teams[Manager])</f>
        <v>Celia Rouche</v>
      </c>
      <c r="D6217" t="str">
        <f>_xlfn.XLOOKUP(Sales_Pipeline[[#This Row],[Manager]],Sales_Teams[Manager],Sales_Teams[Regional_Office])</f>
        <v>West</v>
      </c>
      <c r="E6217" t="s">
        <v>61</v>
      </c>
      <c r="G6217" t="str">
        <f>IFERROR(_xlfn.XLOOKUP(Sales_Pipeline[[#This Row],[Account]],Accounts!$A$2:$A$86,Accounts!$F$2:$F$86),"")</f>
        <v/>
      </c>
      <c r="H6217" t="s">
        <v>77</v>
      </c>
      <c r="I6217" s="3">
        <v>42973</v>
      </c>
      <c r="K6217" s="8" t="str">
        <f>IF(Sales_Pipeline[[#This Row],[Close_Date]]="","",TEXT(Sales_Pipeline[[#This Row],[Close_Date]],"ddd"))</f>
        <v/>
      </c>
      <c r="L6217" s="8" t="str">
        <f>IF(Sales_Pipeline[[#This Row],[Close_Date]]="","",TEXT(Sales_Pipeline[[#This Row],[Close_Date]],"mmm"))</f>
        <v/>
      </c>
      <c r="M6217" s="8" t="str">
        <f>IF(Sales_Pipeline[[#This Row],[Close_Date]]="","","Q"&amp;ROUNDUP(MONTH(Sales_Pipeline[[#This Row],[Close_Date]])/3,0))</f>
        <v/>
      </c>
      <c r="N6217" s="2" t="str" cm="1">
        <f t="array" ref="N6217">IFERROR(_xlfn.IFS(Sales_Pipeline[[#This Row],[Deal_Stage]]="Won",_xlfn.XLOOKUP(Sales_Pipeline[[#This Row],[Product]],Products!$A$2:$A$8,Products!$C$2:$C$8),Sales_Pipeline[[#This Row],[Deal_Stage]]="Lost",_xlfn.XLOOKUP(Sales_Pipeline[[#This Row],[Product]],Products!$A$2:$A$8,Products!$C$2:$C$8)),"")</f>
        <v/>
      </c>
      <c r="O6217" s="2">
        <v>0</v>
      </c>
    </row>
    <row r="6218" spans="1:15" x14ac:dyDescent="0.3">
      <c r="A6218" t="s">
        <v>6364</v>
      </c>
      <c r="B6218" t="s">
        <v>35</v>
      </c>
      <c r="C6218" t="str">
        <f>_xlfn.XLOOKUP(Sales_Pipeline[[#This Row],[Sales_Agent]],Sales_Teams[Sales_Agent],Sales_Teams[Manager])</f>
        <v>Celia Rouche</v>
      </c>
      <c r="D6218" t="str">
        <f>_xlfn.XLOOKUP(Sales_Pipeline[[#This Row],[Manager]],Sales_Teams[Manager],Sales_Teams[Regional_Office])</f>
        <v>West</v>
      </c>
      <c r="E6218" t="s">
        <v>61</v>
      </c>
      <c r="F6218" t="s">
        <v>173</v>
      </c>
      <c r="G6218" t="str">
        <f>IFERROR(_xlfn.XLOOKUP(Sales_Pipeline[[#This Row],[Account]],Accounts!$A$2:$A$86,Accounts!$F$2:$F$86),"")</f>
        <v>United States</v>
      </c>
      <c r="H6218" t="s">
        <v>57</v>
      </c>
      <c r="I6218" s="3">
        <v>42973</v>
      </c>
      <c r="J6218" s="3">
        <v>43055</v>
      </c>
      <c r="K6218" s="8" t="str">
        <f>IF(Sales_Pipeline[[#This Row],[Close_Date]]="","",TEXT(Sales_Pipeline[[#This Row],[Close_Date]],"ddd"))</f>
        <v>Thu</v>
      </c>
      <c r="L6218" s="8" t="str">
        <f>IF(Sales_Pipeline[[#This Row],[Close_Date]]="","",TEXT(Sales_Pipeline[[#This Row],[Close_Date]],"mmm"))</f>
        <v>Nov</v>
      </c>
      <c r="M6218" s="8" t="str">
        <f>IF(Sales_Pipeline[[#This Row],[Close_Date]]="","","Q"&amp;ROUNDUP(MONTH(Sales_Pipeline[[#This Row],[Close_Date]])/3,0))</f>
        <v>Q4</v>
      </c>
      <c r="N6218" s="2" cm="1">
        <f t="array" ref="N6218">IFERROR(_xlfn.IFS(Sales_Pipeline[[#This Row],[Deal_Stage]]="Won",_xlfn.XLOOKUP(Sales_Pipeline[[#This Row],[Product]],Products!$A$2:$A$8,Products!$C$2:$C$8),Sales_Pipeline[[#This Row],[Deal_Stage]]="Lost",_xlfn.XLOOKUP(Sales_Pipeline[[#This Row],[Product]],Products!$A$2:$A$8,Products!$C$2:$C$8)),"")</f>
        <v>55</v>
      </c>
      <c r="O6218" s="2">
        <v>56</v>
      </c>
    </row>
    <row r="6219" spans="1:15" x14ac:dyDescent="0.3">
      <c r="A6219" t="s">
        <v>6365</v>
      </c>
      <c r="B6219" t="s">
        <v>7</v>
      </c>
      <c r="C6219" t="str">
        <f>_xlfn.XLOOKUP(Sales_Pipeline[[#This Row],[Sales_Agent]],Sales_Teams[Sales_Agent],Sales_Teams[Manager])</f>
        <v>Dustin Brinkmann</v>
      </c>
      <c r="D6219" t="str">
        <f>_xlfn.XLOOKUP(Sales_Pipeline[[#This Row],[Manager]],Sales_Teams[Manager],Sales_Teams[Regional_Office])</f>
        <v>Central</v>
      </c>
      <c r="E6219" t="s">
        <v>61</v>
      </c>
      <c r="F6219" t="s">
        <v>132</v>
      </c>
      <c r="G6219" t="str">
        <f>IFERROR(_xlfn.XLOOKUP(Sales_Pipeline[[#This Row],[Account]],Accounts!$A$2:$A$86,Accounts!$F$2:$F$86),"")</f>
        <v>United States</v>
      </c>
      <c r="H6219" t="s">
        <v>57</v>
      </c>
      <c r="I6219" s="3">
        <v>42973</v>
      </c>
      <c r="J6219" s="3">
        <v>43067</v>
      </c>
      <c r="K6219" s="8" t="str">
        <f>IF(Sales_Pipeline[[#This Row],[Close_Date]]="","",TEXT(Sales_Pipeline[[#This Row],[Close_Date]],"ddd"))</f>
        <v>Tue</v>
      </c>
      <c r="L6219" s="8" t="str">
        <f>IF(Sales_Pipeline[[#This Row],[Close_Date]]="","",TEXT(Sales_Pipeline[[#This Row],[Close_Date]],"mmm"))</f>
        <v>Nov</v>
      </c>
      <c r="M6219" s="8" t="str">
        <f>IF(Sales_Pipeline[[#This Row],[Close_Date]]="","","Q"&amp;ROUNDUP(MONTH(Sales_Pipeline[[#This Row],[Close_Date]])/3,0))</f>
        <v>Q4</v>
      </c>
      <c r="N6219" s="2" cm="1">
        <f t="array" ref="N6219">IFERROR(_xlfn.IFS(Sales_Pipeline[[#This Row],[Deal_Stage]]="Won",_xlfn.XLOOKUP(Sales_Pipeline[[#This Row],[Product]],Products!$A$2:$A$8,Products!$C$2:$C$8),Sales_Pipeline[[#This Row],[Deal_Stage]]="Lost",_xlfn.XLOOKUP(Sales_Pipeline[[#This Row],[Product]],Products!$A$2:$A$8,Products!$C$2:$C$8)),"")</f>
        <v>55</v>
      </c>
      <c r="O6219" s="2">
        <v>60</v>
      </c>
    </row>
    <row r="6220" spans="1:15" x14ac:dyDescent="0.3">
      <c r="A6220" t="s">
        <v>6366</v>
      </c>
      <c r="B6220" t="s">
        <v>32</v>
      </c>
      <c r="C6220" t="str">
        <f>_xlfn.XLOOKUP(Sales_Pipeline[[#This Row],[Sales_Agent]],Sales_Teams[Sales_Agent],Sales_Teams[Manager])</f>
        <v>Celia Rouche</v>
      </c>
      <c r="D6220" t="str">
        <f>_xlfn.XLOOKUP(Sales_Pipeline[[#This Row],[Manager]],Sales_Teams[Manager],Sales_Teams[Regional_Office])</f>
        <v>West</v>
      </c>
      <c r="E6220" t="s">
        <v>61</v>
      </c>
      <c r="F6220" t="s">
        <v>92</v>
      </c>
      <c r="G6220" t="str">
        <f>IFERROR(_xlfn.XLOOKUP(Sales_Pipeline[[#This Row],[Account]],Accounts!$A$2:$A$86,Accounts!$F$2:$F$86),"")</f>
        <v>United States</v>
      </c>
      <c r="H6220" t="s">
        <v>82</v>
      </c>
      <c r="I6220" s="3">
        <v>42973</v>
      </c>
      <c r="J6220" s="3">
        <v>42974</v>
      </c>
      <c r="K6220" s="8" t="str">
        <f>IF(Sales_Pipeline[[#This Row],[Close_Date]]="","",TEXT(Sales_Pipeline[[#This Row],[Close_Date]],"ddd"))</f>
        <v>Sun</v>
      </c>
      <c r="L6220" s="8" t="str">
        <f>IF(Sales_Pipeline[[#This Row],[Close_Date]]="","",TEXT(Sales_Pipeline[[#This Row],[Close_Date]],"mmm"))</f>
        <v>Aug</v>
      </c>
      <c r="M6220" s="8" t="str">
        <f>IF(Sales_Pipeline[[#This Row],[Close_Date]]="","","Q"&amp;ROUNDUP(MONTH(Sales_Pipeline[[#This Row],[Close_Date]])/3,0))</f>
        <v>Q3</v>
      </c>
      <c r="N6220" s="2" cm="1">
        <f t="array" ref="N6220">IFERROR(_xlfn.IFS(Sales_Pipeline[[#This Row],[Deal_Stage]]="Won",_xlfn.XLOOKUP(Sales_Pipeline[[#This Row],[Product]],Products!$A$2:$A$8,Products!$C$2:$C$8),Sales_Pipeline[[#This Row],[Deal_Stage]]="Lost",_xlfn.XLOOKUP(Sales_Pipeline[[#This Row],[Product]],Products!$A$2:$A$8,Products!$C$2:$C$8)),"")</f>
        <v>55</v>
      </c>
      <c r="O6220" s="2">
        <v>0</v>
      </c>
    </row>
    <row r="6221" spans="1:15" x14ac:dyDescent="0.3">
      <c r="A6221" t="s">
        <v>6367</v>
      </c>
      <c r="B6221" t="s">
        <v>32</v>
      </c>
      <c r="C6221" t="str">
        <f>_xlfn.XLOOKUP(Sales_Pipeline[[#This Row],[Sales_Agent]],Sales_Teams[Sales_Agent],Sales_Teams[Manager])</f>
        <v>Celia Rouche</v>
      </c>
      <c r="D6221" t="str">
        <f>_xlfn.XLOOKUP(Sales_Pipeline[[#This Row],[Manager]],Sales_Teams[Manager],Sales_Teams[Regional_Office])</f>
        <v>West</v>
      </c>
      <c r="E6221" t="s">
        <v>76</v>
      </c>
      <c r="F6221" t="s">
        <v>85</v>
      </c>
      <c r="G6221" t="str">
        <f>IFERROR(_xlfn.XLOOKUP(Sales_Pipeline[[#This Row],[Account]],Accounts!$A$2:$A$86,Accounts!$F$2:$F$86),"")</f>
        <v>Poland</v>
      </c>
      <c r="H6221" t="s">
        <v>57</v>
      </c>
      <c r="I6221" s="3">
        <v>42973</v>
      </c>
      <c r="J6221" s="3">
        <v>43043</v>
      </c>
      <c r="K6221" s="8" t="str">
        <f>IF(Sales_Pipeline[[#This Row],[Close_Date]]="","",TEXT(Sales_Pipeline[[#This Row],[Close_Date]],"ddd"))</f>
        <v>Sat</v>
      </c>
      <c r="L6221" s="8" t="str">
        <f>IF(Sales_Pipeline[[#This Row],[Close_Date]]="","",TEXT(Sales_Pipeline[[#This Row],[Close_Date]],"mmm"))</f>
        <v>Nov</v>
      </c>
      <c r="M6221" s="8" t="str">
        <f>IF(Sales_Pipeline[[#This Row],[Close_Date]]="","","Q"&amp;ROUNDUP(MONTH(Sales_Pipeline[[#This Row],[Close_Date]])/3,0))</f>
        <v>Q4</v>
      </c>
      <c r="N6221" s="2" cm="1">
        <f t="array" ref="N6221">IFERROR(_xlfn.IFS(Sales_Pipeline[[#This Row],[Deal_Stage]]="Won",_xlfn.XLOOKUP(Sales_Pipeline[[#This Row],[Product]],Products!$A$2:$A$8,Products!$C$2:$C$8),Sales_Pipeline[[#This Row],[Deal_Stage]]="Lost",_xlfn.XLOOKUP(Sales_Pipeline[[#This Row],[Product]],Products!$A$2:$A$8,Products!$C$2:$C$8)),"")</f>
        <v>3393</v>
      </c>
      <c r="O6221" s="2">
        <v>3966</v>
      </c>
    </row>
    <row r="6222" spans="1:15" x14ac:dyDescent="0.3">
      <c r="A6222" t="s">
        <v>6368</v>
      </c>
      <c r="B6222" t="s">
        <v>17</v>
      </c>
      <c r="C6222" t="str">
        <f>_xlfn.XLOOKUP(Sales_Pipeline[[#This Row],[Sales_Agent]],Sales_Teams[Sales_Agent],Sales_Teams[Manager])</f>
        <v>Cara Losch</v>
      </c>
      <c r="D6222" t="str">
        <f>_xlfn.XLOOKUP(Sales_Pipeline[[#This Row],[Manager]],Sales_Teams[Manager],Sales_Teams[Regional_Office])</f>
        <v>East</v>
      </c>
      <c r="E6222" t="s">
        <v>61</v>
      </c>
      <c r="F6222" t="s">
        <v>760</v>
      </c>
      <c r="G6222" t="str">
        <f>IFERROR(_xlfn.XLOOKUP(Sales_Pipeline[[#This Row],[Account]],Accounts!$A$2:$A$86,Accounts!$F$2:$F$86),"")</f>
        <v>United States</v>
      </c>
      <c r="H6222" t="s">
        <v>82</v>
      </c>
      <c r="I6222" s="3">
        <v>42973</v>
      </c>
      <c r="J6222" s="3">
        <v>42974</v>
      </c>
      <c r="K6222" s="8" t="str">
        <f>IF(Sales_Pipeline[[#This Row],[Close_Date]]="","",TEXT(Sales_Pipeline[[#This Row],[Close_Date]],"ddd"))</f>
        <v>Sun</v>
      </c>
      <c r="L6222" s="8" t="str">
        <f>IF(Sales_Pipeline[[#This Row],[Close_Date]]="","",TEXT(Sales_Pipeline[[#This Row],[Close_Date]],"mmm"))</f>
        <v>Aug</v>
      </c>
      <c r="M6222" s="8" t="str">
        <f>IF(Sales_Pipeline[[#This Row],[Close_Date]]="","","Q"&amp;ROUNDUP(MONTH(Sales_Pipeline[[#This Row],[Close_Date]])/3,0))</f>
        <v>Q3</v>
      </c>
      <c r="N6222" s="2" cm="1">
        <f t="array" ref="N6222">IFERROR(_xlfn.IFS(Sales_Pipeline[[#This Row],[Deal_Stage]]="Won",_xlfn.XLOOKUP(Sales_Pipeline[[#This Row],[Product]],Products!$A$2:$A$8,Products!$C$2:$C$8),Sales_Pipeline[[#This Row],[Deal_Stage]]="Lost",_xlfn.XLOOKUP(Sales_Pipeline[[#This Row],[Product]],Products!$A$2:$A$8,Products!$C$2:$C$8)),"")</f>
        <v>55</v>
      </c>
      <c r="O6222" s="2">
        <v>0</v>
      </c>
    </row>
    <row r="6223" spans="1:15" x14ac:dyDescent="0.3">
      <c r="A6223" t="s">
        <v>6369</v>
      </c>
      <c r="B6223" t="s">
        <v>23</v>
      </c>
      <c r="C6223" t="str">
        <f>_xlfn.XLOOKUP(Sales_Pipeline[[#This Row],[Sales_Agent]],Sales_Teams[Sales_Agent],Sales_Teams[Manager])</f>
        <v>Cara Losch</v>
      </c>
      <c r="D6223" t="str">
        <f>_xlfn.XLOOKUP(Sales_Pipeline[[#This Row],[Manager]],Sales_Teams[Manager],Sales_Teams[Regional_Office])</f>
        <v>East</v>
      </c>
      <c r="E6223" t="s">
        <v>63</v>
      </c>
      <c r="F6223" t="s">
        <v>206</v>
      </c>
      <c r="G6223" t="str">
        <f>IFERROR(_xlfn.XLOOKUP(Sales_Pipeline[[#This Row],[Account]],Accounts!$A$2:$A$86,Accounts!$F$2:$F$86),"")</f>
        <v>United States</v>
      </c>
      <c r="H6223" t="s">
        <v>57</v>
      </c>
      <c r="I6223" s="3">
        <v>42973</v>
      </c>
      <c r="J6223" s="3">
        <v>43062</v>
      </c>
      <c r="K6223" s="8" t="str">
        <f>IF(Sales_Pipeline[[#This Row],[Close_Date]]="","",TEXT(Sales_Pipeline[[#This Row],[Close_Date]],"ddd"))</f>
        <v>Thu</v>
      </c>
      <c r="L6223" s="8" t="str">
        <f>IF(Sales_Pipeline[[#This Row],[Close_Date]]="","",TEXT(Sales_Pipeline[[#This Row],[Close_Date]],"mmm"))</f>
        <v>Nov</v>
      </c>
      <c r="M6223" s="8" t="str">
        <f>IF(Sales_Pipeline[[#This Row],[Close_Date]]="","","Q"&amp;ROUNDUP(MONTH(Sales_Pipeline[[#This Row],[Close_Date]])/3,0))</f>
        <v>Q4</v>
      </c>
      <c r="N6223" s="2" cm="1">
        <f t="array" ref="N6223">IFERROR(_xlfn.IFS(Sales_Pipeline[[#This Row],[Deal_Stage]]="Won",_xlfn.XLOOKUP(Sales_Pipeline[[#This Row],[Product]],Products!$A$2:$A$8,Products!$C$2:$C$8),Sales_Pipeline[[#This Row],[Deal_Stage]]="Lost",_xlfn.XLOOKUP(Sales_Pipeline[[#This Row],[Product]],Products!$A$2:$A$8,Products!$C$2:$C$8)),"")</f>
        <v>550</v>
      </c>
      <c r="O6223" s="2">
        <v>471</v>
      </c>
    </row>
    <row r="6224" spans="1:15" x14ac:dyDescent="0.3">
      <c r="A6224" t="s">
        <v>6370</v>
      </c>
      <c r="B6224" t="s">
        <v>44</v>
      </c>
      <c r="C6224" t="str">
        <f>_xlfn.XLOOKUP(Sales_Pipeline[[#This Row],[Sales_Agent]],Sales_Teams[Sales_Agent],Sales_Teams[Manager])</f>
        <v>Summer Sewald</v>
      </c>
      <c r="D6224" t="str">
        <f>_xlfn.XLOOKUP(Sales_Pipeline[[#This Row],[Manager]],Sales_Teams[Manager],Sales_Teams[Regional_Office])</f>
        <v>West</v>
      </c>
      <c r="E6224" t="s">
        <v>8953</v>
      </c>
      <c r="G6224" t="str">
        <f>IFERROR(_xlfn.XLOOKUP(Sales_Pipeline[[#This Row],[Account]],Accounts!$A$2:$A$86,Accounts!$F$2:$F$86),"")</f>
        <v/>
      </c>
      <c r="H6224" t="s">
        <v>77</v>
      </c>
      <c r="I6224" s="3">
        <v>42973</v>
      </c>
      <c r="K6224" s="8" t="str">
        <f>IF(Sales_Pipeline[[#This Row],[Close_Date]]="","",TEXT(Sales_Pipeline[[#This Row],[Close_Date]],"ddd"))</f>
        <v/>
      </c>
      <c r="L6224" s="8" t="str">
        <f>IF(Sales_Pipeline[[#This Row],[Close_Date]]="","",TEXT(Sales_Pipeline[[#This Row],[Close_Date]],"mmm"))</f>
        <v/>
      </c>
      <c r="M6224" s="8" t="str">
        <f>IF(Sales_Pipeline[[#This Row],[Close_Date]]="","","Q"&amp;ROUNDUP(MONTH(Sales_Pipeline[[#This Row],[Close_Date]])/3,0))</f>
        <v/>
      </c>
      <c r="N6224" s="2" t="str" cm="1">
        <f t="array" ref="N6224">IFERROR(_xlfn.IFS(Sales_Pipeline[[#This Row],[Deal_Stage]]="Won",_xlfn.XLOOKUP(Sales_Pipeline[[#This Row],[Product]],Products!$A$2:$A$8,Products!$C$2:$C$8),Sales_Pipeline[[#This Row],[Deal_Stage]]="Lost",_xlfn.XLOOKUP(Sales_Pipeline[[#This Row],[Product]],Products!$A$2:$A$8,Products!$C$2:$C$8)),"")</f>
        <v/>
      </c>
      <c r="O6224" s="2">
        <v>0</v>
      </c>
    </row>
    <row r="6225" spans="1:15" x14ac:dyDescent="0.3">
      <c r="A6225" t="s">
        <v>6371</v>
      </c>
      <c r="B6225" t="s">
        <v>3</v>
      </c>
      <c r="C6225" t="str">
        <f>_xlfn.XLOOKUP(Sales_Pipeline[[#This Row],[Sales_Agent]],Sales_Teams[Sales_Agent],Sales_Teams[Manager])</f>
        <v>Dustin Brinkmann</v>
      </c>
      <c r="D6225" t="str">
        <f>_xlfn.XLOOKUP(Sales_Pipeline[[#This Row],[Manager]],Sales_Teams[Manager],Sales_Teams[Regional_Office])</f>
        <v>Central</v>
      </c>
      <c r="E6225" t="s">
        <v>63</v>
      </c>
      <c r="F6225" t="s">
        <v>56</v>
      </c>
      <c r="G6225" t="str">
        <f>IFERROR(_xlfn.XLOOKUP(Sales_Pipeline[[#This Row],[Account]],Accounts!$A$2:$A$86,Accounts!$F$2:$F$86),"")</f>
        <v>United States</v>
      </c>
      <c r="H6225" t="s">
        <v>57</v>
      </c>
      <c r="I6225" s="3">
        <v>42974</v>
      </c>
      <c r="J6225" s="3">
        <v>42983</v>
      </c>
      <c r="K6225" s="8" t="str">
        <f>IF(Sales_Pipeline[[#This Row],[Close_Date]]="","",TEXT(Sales_Pipeline[[#This Row],[Close_Date]],"ddd"))</f>
        <v>Tue</v>
      </c>
      <c r="L6225" s="8" t="str">
        <f>IF(Sales_Pipeline[[#This Row],[Close_Date]]="","",TEXT(Sales_Pipeline[[#This Row],[Close_Date]],"mmm"))</f>
        <v>Sep</v>
      </c>
      <c r="M6225" s="8" t="str">
        <f>IF(Sales_Pipeline[[#This Row],[Close_Date]]="","","Q"&amp;ROUNDUP(MONTH(Sales_Pipeline[[#This Row],[Close_Date]])/3,0))</f>
        <v>Q3</v>
      </c>
      <c r="N6225" s="2" cm="1">
        <f t="array" ref="N6225">IFERROR(_xlfn.IFS(Sales_Pipeline[[#This Row],[Deal_Stage]]="Won",_xlfn.XLOOKUP(Sales_Pipeline[[#This Row],[Product]],Products!$A$2:$A$8,Products!$C$2:$C$8),Sales_Pipeline[[#This Row],[Deal_Stage]]="Lost",_xlfn.XLOOKUP(Sales_Pipeline[[#This Row],[Product]],Products!$A$2:$A$8,Products!$C$2:$C$8)),"")</f>
        <v>550</v>
      </c>
      <c r="O6225" s="2">
        <v>597</v>
      </c>
    </row>
    <row r="6226" spans="1:15" x14ac:dyDescent="0.3">
      <c r="A6226" t="s">
        <v>6372</v>
      </c>
      <c r="B6226" t="s">
        <v>3</v>
      </c>
      <c r="C6226" t="str">
        <f>_xlfn.XLOOKUP(Sales_Pipeline[[#This Row],[Sales_Agent]],Sales_Teams[Sales_Agent],Sales_Teams[Manager])</f>
        <v>Dustin Brinkmann</v>
      </c>
      <c r="D6226" t="str">
        <f>_xlfn.XLOOKUP(Sales_Pipeline[[#This Row],[Manager]],Sales_Teams[Manager],Sales_Teams[Regional_Office])</f>
        <v>Central</v>
      </c>
      <c r="E6226" t="s">
        <v>61</v>
      </c>
      <c r="F6226" t="s">
        <v>234</v>
      </c>
      <c r="G6226" t="str">
        <f>IFERROR(_xlfn.XLOOKUP(Sales_Pipeline[[#This Row],[Account]],Accounts!$A$2:$A$86,Accounts!$F$2:$F$86),"")</f>
        <v>United States</v>
      </c>
      <c r="H6226" t="s">
        <v>57</v>
      </c>
      <c r="I6226" s="3">
        <v>42974</v>
      </c>
      <c r="J6226" s="3">
        <v>43053</v>
      </c>
      <c r="K6226" s="8" t="str">
        <f>IF(Sales_Pipeline[[#This Row],[Close_Date]]="","",TEXT(Sales_Pipeline[[#This Row],[Close_Date]],"ddd"))</f>
        <v>Tue</v>
      </c>
      <c r="L6226" s="8" t="str">
        <f>IF(Sales_Pipeline[[#This Row],[Close_Date]]="","",TEXT(Sales_Pipeline[[#This Row],[Close_Date]],"mmm"))</f>
        <v>Nov</v>
      </c>
      <c r="M6226" s="8" t="str">
        <f>IF(Sales_Pipeline[[#This Row],[Close_Date]]="","","Q"&amp;ROUNDUP(MONTH(Sales_Pipeline[[#This Row],[Close_Date]])/3,0))</f>
        <v>Q4</v>
      </c>
      <c r="N6226" s="2" cm="1">
        <f t="array" ref="N6226">IFERROR(_xlfn.IFS(Sales_Pipeline[[#This Row],[Deal_Stage]]="Won",_xlfn.XLOOKUP(Sales_Pipeline[[#This Row],[Product]],Products!$A$2:$A$8,Products!$C$2:$C$8),Sales_Pipeline[[#This Row],[Deal_Stage]]="Lost",_xlfn.XLOOKUP(Sales_Pipeline[[#This Row],[Product]],Products!$A$2:$A$8,Products!$C$2:$C$8)),"")</f>
        <v>55</v>
      </c>
      <c r="O6226" s="2">
        <v>53</v>
      </c>
    </row>
    <row r="6227" spans="1:15" x14ac:dyDescent="0.3">
      <c r="A6227" t="s">
        <v>6373</v>
      </c>
      <c r="B6227" t="s">
        <v>3</v>
      </c>
      <c r="C6227" t="str">
        <f>_xlfn.XLOOKUP(Sales_Pipeline[[#This Row],[Sales_Agent]],Sales_Teams[Sales_Agent],Sales_Teams[Manager])</f>
        <v>Dustin Brinkmann</v>
      </c>
      <c r="D6227" t="str">
        <f>_xlfn.XLOOKUP(Sales_Pipeline[[#This Row],[Manager]],Sales_Teams[Manager],Sales_Teams[Regional_Office])</f>
        <v>Central</v>
      </c>
      <c r="E6227" t="s">
        <v>61</v>
      </c>
      <c r="F6227" t="s">
        <v>214</v>
      </c>
      <c r="G6227" t="str">
        <f>IFERROR(_xlfn.XLOOKUP(Sales_Pipeline[[#This Row],[Account]],Accounts!$A$2:$A$86,Accounts!$F$2:$F$86),"")</f>
        <v>United States</v>
      </c>
      <c r="H6227" t="s">
        <v>57</v>
      </c>
      <c r="I6227" s="3">
        <v>42974</v>
      </c>
      <c r="J6227" s="3">
        <v>42991</v>
      </c>
      <c r="K6227" s="8" t="str">
        <f>IF(Sales_Pipeline[[#This Row],[Close_Date]]="","",TEXT(Sales_Pipeline[[#This Row],[Close_Date]],"ddd"))</f>
        <v>Wed</v>
      </c>
      <c r="L6227" s="8" t="str">
        <f>IF(Sales_Pipeline[[#This Row],[Close_Date]]="","",TEXT(Sales_Pipeline[[#This Row],[Close_Date]],"mmm"))</f>
        <v>Sep</v>
      </c>
      <c r="M6227" s="8" t="str">
        <f>IF(Sales_Pipeline[[#This Row],[Close_Date]]="","","Q"&amp;ROUNDUP(MONTH(Sales_Pipeline[[#This Row],[Close_Date]])/3,0))</f>
        <v>Q3</v>
      </c>
      <c r="N6227" s="2" cm="1">
        <f t="array" ref="N6227">IFERROR(_xlfn.IFS(Sales_Pipeline[[#This Row],[Deal_Stage]]="Won",_xlfn.XLOOKUP(Sales_Pipeline[[#This Row],[Product]],Products!$A$2:$A$8,Products!$C$2:$C$8),Sales_Pipeline[[#This Row],[Deal_Stage]]="Lost",_xlfn.XLOOKUP(Sales_Pipeline[[#This Row],[Product]],Products!$A$2:$A$8,Products!$C$2:$C$8)),"")</f>
        <v>55</v>
      </c>
      <c r="O6227" s="2">
        <v>59</v>
      </c>
    </row>
    <row r="6228" spans="1:15" x14ac:dyDescent="0.3">
      <c r="A6228" t="s">
        <v>6374</v>
      </c>
      <c r="B6228" t="s">
        <v>27</v>
      </c>
      <c r="C6228" t="str">
        <f>_xlfn.XLOOKUP(Sales_Pipeline[[#This Row],[Sales_Agent]],Sales_Teams[Sales_Agent],Sales_Teams[Manager])</f>
        <v>Rocco Neubert</v>
      </c>
      <c r="D6228" t="str">
        <f>_xlfn.XLOOKUP(Sales_Pipeline[[#This Row],[Manager]],Sales_Teams[Manager],Sales_Teams[Regional_Office])</f>
        <v>East</v>
      </c>
      <c r="E6228" t="s">
        <v>55</v>
      </c>
      <c r="F6228" t="s">
        <v>177</v>
      </c>
      <c r="G6228" t="str">
        <f>IFERROR(_xlfn.XLOOKUP(Sales_Pipeline[[#This Row],[Account]],Accounts!$A$2:$A$86,Accounts!$F$2:$F$86),"")</f>
        <v>United States</v>
      </c>
      <c r="H6228" t="s">
        <v>77</v>
      </c>
      <c r="I6228" s="3">
        <v>42974</v>
      </c>
      <c r="K6228" s="8" t="str">
        <f>IF(Sales_Pipeline[[#This Row],[Close_Date]]="","",TEXT(Sales_Pipeline[[#This Row],[Close_Date]],"ddd"))</f>
        <v/>
      </c>
      <c r="L6228" s="8" t="str">
        <f>IF(Sales_Pipeline[[#This Row],[Close_Date]]="","",TEXT(Sales_Pipeline[[#This Row],[Close_Date]],"mmm"))</f>
        <v/>
      </c>
      <c r="M6228" s="8" t="str">
        <f>IF(Sales_Pipeline[[#This Row],[Close_Date]]="","","Q"&amp;ROUNDUP(MONTH(Sales_Pipeline[[#This Row],[Close_Date]])/3,0))</f>
        <v/>
      </c>
      <c r="N6228" s="2" t="str" cm="1">
        <f t="array" ref="N6228">IFERROR(_xlfn.IFS(Sales_Pipeline[[#This Row],[Deal_Stage]]="Won",_xlfn.XLOOKUP(Sales_Pipeline[[#This Row],[Product]],Products!$A$2:$A$8,Products!$C$2:$C$8),Sales_Pipeline[[#This Row],[Deal_Stage]]="Lost",_xlfn.XLOOKUP(Sales_Pipeline[[#This Row],[Product]],Products!$A$2:$A$8,Products!$C$2:$C$8)),"")</f>
        <v/>
      </c>
      <c r="O6228" s="2">
        <v>0</v>
      </c>
    </row>
    <row r="6229" spans="1:15" x14ac:dyDescent="0.3">
      <c r="A6229" t="s">
        <v>6375</v>
      </c>
      <c r="B6229" t="s">
        <v>27</v>
      </c>
      <c r="C6229" t="str">
        <f>_xlfn.XLOOKUP(Sales_Pipeline[[#This Row],[Sales_Agent]],Sales_Teams[Sales_Agent],Sales_Teams[Manager])</f>
        <v>Rocco Neubert</v>
      </c>
      <c r="D6229" t="str">
        <f>_xlfn.XLOOKUP(Sales_Pipeline[[#This Row],[Manager]],Sales_Teams[Manager],Sales_Teams[Regional_Office])</f>
        <v>East</v>
      </c>
      <c r="E6229" t="s">
        <v>63</v>
      </c>
      <c r="F6229" t="s">
        <v>209</v>
      </c>
      <c r="G6229" t="str">
        <f>IFERROR(_xlfn.XLOOKUP(Sales_Pipeline[[#This Row],[Account]],Accounts!$A$2:$A$86,Accounts!$F$2:$F$86),"")</f>
        <v>United States</v>
      </c>
      <c r="H6229" t="s">
        <v>57</v>
      </c>
      <c r="I6229" s="3">
        <v>42974</v>
      </c>
      <c r="J6229" s="3">
        <v>43077</v>
      </c>
      <c r="K6229" s="8" t="str">
        <f>IF(Sales_Pipeline[[#This Row],[Close_Date]]="","",TEXT(Sales_Pipeline[[#This Row],[Close_Date]],"ddd"))</f>
        <v>Fri</v>
      </c>
      <c r="L6229" s="8" t="str">
        <f>IF(Sales_Pipeline[[#This Row],[Close_Date]]="","",TEXT(Sales_Pipeline[[#This Row],[Close_Date]],"mmm"))</f>
        <v>Dec</v>
      </c>
      <c r="M6229" s="8" t="str">
        <f>IF(Sales_Pipeline[[#This Row],[Close_Date]]="","","Q"&amp;ROUNDUP(MONTH(Sales_Pipeline[[#This Row],[Close_Date]])/3,0))</f>
        <v>Q4</v>
      </c>
      <c r="N6229" s="2" cm="1">
        <f t="array" ref="N6229">IFERROR(_xlfn.IFS(Sales_Pipeline[[#This Row],[Deal_Stage]]="Won",_xlfn.XLOOKUP(Sales_Pipeline[[#This Row],[Product]],Products!$A$2:$A$8,Products!$C$2:$C$8),Sales_Pipeline[[#This Row],[Deal_Stage]]="Lost",_xlfn.XLOOKUP(Sales_Pipeline[[#This Row],[Product]],Products!$A$2:$A$8,Products!$C$2:$C$8)),"")</f>
        <v>550</v>
      </c>
      <c r="O6229" s="2">
        <v>606</v>
      </c>
    </row>
    <row r="6230" spans="1:15" x14ac:dyDescent="0.3">
      <c r="A6230" t="s">
        <v>6376</v>
      </c>
      <c r="B6230" t="s">
        <v>20</v>
      </c>
      <c r="C6230" t="str">
        <f>_xlfn.XLOOKUP(Sales_Pipeline[[#This Row],[Sales_Agent]],Sales_Teams[Sales_Agent],Sales_Teams[Manager])</f>
        <v>Cara Losch</v>
      </c>
      <c r="D6230" t="str">
        <f>_xlfn.XLOOKUP(Sales_Pipeline[[#This Row],[Manager]],Sales_Teams[Manager],Sales_Teams[Regional_Office])</f>
        <v>East</v>
      </c>
      <c r="E6230" t="s">
        <v>84</v>
      </c>
      <c r="F6230" t="s">
        <v>201</v>
      </c>
      <c r="G6230" t="str">
        <f>IFERROR(_xlfn.XLOOKUP(Sales_Pipeline[[#This Row],[Account]],Accounts!$A$2:$A$86,Accounts!$F$2:$F$86),"")</f>
        <v>United States</v>
      </c>
      <c r="H6230" t="s">
        <v>77</v>
      </c>
      <c r="I6230" s="3">
        <v>42974</v>
      </c>
      <c r="K6230" s="8" t="str">
        <f>IF(Sales_Pipeline[[#This Row],[Close_Date]]="","",TEXT(Sales_Pipeline[[#This Row],[Close_Date]],"ddd"))</f>
        <v/>
      </c>
      <c r="L6230" s="8" t="str">
        <f>IF(Sales_Pipeline[[#This Row],[Close_Date]]="","",TEXT(Sales_Pipeline[[#This Row],[Close_Date]],"mmm"))</f>
        <v/>
      </c>
      <c r="M6230" s="8" t="str">
        <f>IF(Sales_Pipeline[[#This Row],[Close_Date]]="","","Q"&amp;ROUNDUP(MONTH(Sales_Pipeline[[#This Row],[Close_Date]])/3,0))</f>
        <v/>
      </c>
      <c r="N6230" s="2" t="str" cm="1">
        <f t="array" ref="N6230">IFERROR(_xlfn.IFS(Sales_Pipeline[[#This Row],[Deal_Stage]]="Won",_xlfn.XLOOKUP(Sales_Pipeline[[#This Row],[Product]],Products!$A$2:$A$8,Products!$C$2:$C$8),Sales_Pipeline[[#This Row],[Deal_Stage]]="Lost",_xlfn.XLOOKUP(Sales_Pipeline[[#This Row],[Product]],Products!$A$2:$A$8,Products!$C$2:$C$8)),"")</f>
        <v/>
      </c>
      <c r="O6230" s="2">
        <v>0</v>
      </c>
    </row>
    <row r="6231" spans="1:15" x14ac:dyDescent="0.3">
      <c r="A6231" t="s">
        <v>6377</v>
      </c>
      <c r="B6231" t="s">
        <v>28</v>
      </c>
      <c r="C6231" t="str">
        <f>_xlfn.XLOOKUP(Sales_Pipeline[[#This Row],[Sales_Agent]],Sales_Teams[Sales_Agent],Sales_Teams[Manager])</f>
        <v>Rocco Neubert</v>
      </c>
      <c r="D6231" t="str">
        <f>_xlfn.XLOOKUP(Sales_Pipeline[[#This Row],[Manager]],Sales_Teams[Manager],Sales_Teams[Regional_Office])</f>
        <v>East</v>
      </c>
      <c r="E6231" t="s">
        <v>55</v>
      </c>
      <c r="F6231" t="s">
        <v>173</v>
      </c>
      <c r="G6231" t="str">
        <f>IFERROR(_xlfn.XLOOKUP(Sales_Pipeline[[#This Row],[Account]],Accounts!$A$2:$A$86,Accounts!$F$2:$F$86),"")</f>
        <v>United States</v>
      </c>
      <c r="H6231" t="s">
        <v>82</v>
      </c>
      <c r="I6231" s="3">
        <v>42974</v>
      </c>
      <c r="J6231" s="3">
        <v>43059</v>
      </c>
      <c r="K6231" s="8" t="str">
        <f>IF(Sales_Pipeline[[#This Row],[Close_Date]]="","",TEXT(Sales_Pipeline[[#This Row],[Close_Date]],"ddd"))</f>
        <v>Mon</v>
      </c>
      <c r="L6231" s="8" t="str">
        <f>IF(Sales_Pipeline[[#This Row],[Close_Date]]="","",TEXT(Sales_Pipeline[[#This Row],[Close_Date]],"mmm"))</f>
        <v>Nov</v>
      </c>
      <c r="M6231" s="8" t="str">
        <f>IF(Sales_Pipeline[[#This Row],[Close_Date]]="","","Q"&amp;ROUNDUP(MONTH(Sales_Pipeline[[#This Row],[Close_Date]])/3,0))</f>
        <v>Q4</v>
      </c>
      <c r="N6231" s="2" cm="1">
        <f t="array" ref="N6231">IFERROR(_xlfn.IFS(Sales_Pipeline[[#This Row],[Deal_Stage]]="Won",_xlfn.XLOOKUP(Sales_Pipeline[[#This Row],[Product]],Products!$A$2:$A$8,Products!$C$2:$C$8),Sales_Pipeline[[#This Row],[Deal_Stage]]="Lost",_xlfn.XLOOKUP(Sales_Pipeline[[#This Row],[Product]],Products!$A$2:$A$8,Products!$C$2:$C$8)),"")</f>
        <v>1096</v>
      </c>
      <c r="O6231" s="2">
        <v>0</v>
      </c>
    </row>
    <row r="6232" spans="1:15" x14ac:dyDescent="0.3">
      <c r="A6232" t="s">
        <v>6378</v>
      </c>
      <c r="B6232" t="s">
        <v>28</v>
      </c>
      <c r="C6232" t="str">
        <f>_xlfn.XLOOKUP(Sales_Pipeline[[#This Row],[Sales_Agent]],Sales_Teams[Sales_Agent],Sales_Teams[Manager])</f>
        <v>Rocco Neubert</v>
      </c>
      <c r="D6232" t="str">
        <f>_xlfn.XLOOKUP(Sales_Pipeline[[#This Row],[Manager]],Sales_Teams[Manager],Sales_Teams[Regional_Office])</f>
        <v>East</v>
      </c>
      <c r="E6232" t="s">
        <v>8953</v>
      </c>
      <c r="F6232" t="s">
        <v>116</v>
      </c>
      <c r="G6232" t="str">
        <f>IFERROR(_xlfn.XLOOKUP(Sales_Pipeline[[#This Row],[Account]],Accounts!$A$2:$A$86,Accounts!$F$2:$F$86),"")</f>
        <v>United States</v>
      </c>
      <c r="H6232" t="s">
        <v>57</v>
      </c>
      <c r="I6232" s="3">
        <v>42974</v>
      </c>
      <c r="J6232" s="3">
        <v>43064</v>
      </c>
      <c r="K6232" s="8" t="str">
        <f>IF(Sales_Pipeline[[#This Row],[Close_Date]]="","",TEXT(Sales_Pipeline[[#This Row],[Close_Date]],"ddd"))</f>
        <v>Sat</v>
      </c>
      <c r="L6232" s="8" t="str">
        <f>IF(Sales_Pipeline[[#This Row],[Close_Date]]="","",TEXT(Sales_Pipeline[[#This Row],[Close_Date]],"mmm"))</f>
        <v>Nov</v>
      </c>
      <c r="M6232" s="8" t="str">
        <f>IF(Sales_Pipeline[[#This Row],[Close_Date]]="","","Q"&amp;ROUNDUP(MONTH(Sales_Pipeline[[#This Row],[Close_Date]])/3,0))</f>
        <v>Q4</v>
      </c>
      <c r="N6232" s="2" cm="1">
        <f t="array" ref="N6232">IFERROR(_xlfn.IFS(Sales_Pipeline[[#This Row],[Deal_Stage]]="Won",_xlfn.XLOOKUP(Sales_Pipeline[[#This Row],[Product]],Products!$A$2:$A$8,Products!$C$2:$C$8),Sales_Pipeline[[#This Row],[Deal_Stage]]="Lost",_xlfn.XLOOKUP(Sales_Pipeline[[#This Row],[Product]],Products!$A$2:$A$8,Products!$C$2:$C$8)),"")</f>
        <v>4821</v>
      </c>
      <c r="O6232" s="2">
        <v>5305</v>
      </c>
    </row>
    <row r="6233" spans="1:15" x14ac:dyDescent="0.3">
      <c r="A6233" t="s">
        <v>6379</v>
      </c>
      <c r="B6233" t="s">
        <v>36</v>
      </c>
      <c r="C6233" t="str">
        <f>_xlfn.XLOOKUP(Sales_Pipeline[[#This Row],[Sales_Agent]],Sales_Teams[Sales_Agent],Sales_Teams[Manager])</f>
        <v>Celia Rouche</v>
      </c>
      <c r="D6233" t="str">
        <f>_xlfn.XLOOKUP(Sales_Pipeline[[#This Row],[Manager]],Sales_Teams[Manager],Sales_Teams[Regional_Office])</f>
        <v>West</v>
      </c>
      <c r="E6233" t="s">
        <v>55</v>
      </c>
      <c r="F6233" t="s">
        <v>107</v>
      </c>
      <c r="G6233" t="str">
        <f>IFERROR(_xlfn.XLOOKUP(Sales_Pipeline[[#This Row],[Account]],Accounts!$A$2:$A$86,Accounts!$F$2:$F$86),"")</f>
        <v>United States</v>
      </c>
      <c r="H6233" t="s">
        <v>82</v>
      </c>
      <c r="I6233" s="3">
        <v>42974</v>
      </c>
      <c r="J6233" s="3">
        <v>43041</v>
      </c>
      <c r="K6233" s="8" t="str">
        <f>IF(Sales_Pipeline[[#This Row],[Close_Date]]="","",TEXT(Sales_Pipeline[[#This Row],[Close_Date]],"ddd"))</f>
        <v>Thu</v>
      </c>
      <c r="L6233" s="8" t="str">
        <f>IF(Sales_Pipeline[[#This Row],[Close_Date]]="","",TEXT(Sales_Pipeline[[#This Row],[Close_Date]],"mmm"))</f>
        <v>Nov</v>
      </c>
      <c r="M6233" s="8" t="str">
        <f>IF(Sales_Pipeline[[#This Row],[Close_Date]]="","","Q"&amp;ROUNDUP(MONTH(Sales_Pipeline[[#This Row],[Close_Date]])/3,0))</f>
        <v>Q4</v>
      </c>
      <c r="N6233" s="2" cm="1">
        <f t="array" ref="N6233">IFERROR(_xlfn.IFS(Sales_Pipeline[[#This Row],[Deal_Stage]]="Won",_xlfn.XLOOKUP(Sales_Pipeline[[#This Row],[Product]],Products!$A$2:$A$8,Products!$C$2:$C$8),Sales_Pipeline[[#This Row],[Deal_Stage]]="Lost",_xlfn.XLOOKUP(Sales_Pipeline[[#This Row],[Product]],Products!$A$2:$A$8,Products!$C$2:$C$8)),"")</f>
        <v>1096</v>
      </c>
      <c r="O6233" s="2">
        <v>0</v>
      </c>
    </row>
    <row r="6234" spans="1:15" x14ac:dyDescent="0.3">
      <c r="A6234" t="s">
        <v>6380</v>
      </c>
      <c r="B6234" t="s">
        <v>43</v>
      </c>
      <c r="C6234" t="str">
        <f>_xlfn.XLOOKUP(Sales_Pipeline[[#This Row],[Sales_Agent]],Sales_Teams[Sales_Agent],Sales_Teams[Manager])</f>
        <v>Summer Sewald</v>
      </c>
      <c r="D6234" t="str">
        <f>_xlfn.XLOOKUP(Sales_Pipeline[[#This Row],[Manager]],Sales_Teams[Manager],Sales_Teams[Regional_Office])</f>
        <v>West</v>
      </c>
      <c r="E6234" t="s">
        <v>8953</v>
      </c>
      <c r="G6234" t="str">
        <f>IFERROR(_xlfn.XLOOKUP(Sales_Pipeline[[#This Row],[Account]],Accounts!$A$2:$A$86,Accounts!$F$2:$F$86),"")</f>
        <v/>
      </c>
      <c r="H6234" t="s">
        <v>77</v>
      </c>
      <c r="I6234" s="3">
        <v>42974</v>
      </c>
      <c r="K6234" s="8" t="str">
        <f>IF(Sales_Pipeline[[#This Row],[Close_Date]]="","",TEXT(Sales_Pipeline[[#This Row],[Close_Date]],"ddd"))</f>
        <v/>
      </c>
      <c r="L6234" s="8" t="str">
        <f>IF(Sales_Pipeline[[#This Row],[Close_Date]]="","",TEXT(Sales_Pipeline[[#This Row],[Close_Date]],"mmm"))</f>
        <v/>
      </c>
      <c r="M6234" s="8" t="str">
        <f>IF(Sales_Pipeline[[#This Row],[Close_Date]]="","","Q"&amp;ROUNDUP(MONTH(Sales_Pipeline[[#This Row],[Close_Date]])/3,0))</f>
        <v/>
      </c>
      <c r="N6234" s="2" t="str" cm="1">
        <f t="array" ref="N6234">IFERROR(_xlfn.IFS(Sales_Pipeline[[#This Row],[Deal_Stage]]="Won",_xlfn.XLOOKUP(Sales_Pipeline[[#This Row],[Product]],Products!$A$2:$A$8,Products!$C$2:$C$8),Sales_Pipeline[[#This Row],[Deal_Stage]]="Lost",_xlfn.XLOOKUP(Sales_Pipeline[[#This Row],[Product]],Products!$A$2:$A$8,Products!$C$2:$C$8)),"")</f>
        <v/>
      </c>
      <c r="O6234" s="2">
        <v>0</v>
      </c>
    </row>
    <row r="6235" spans="1:15" x14ac:dyDescent="0.3">
      <c r="A6235" t="s">
        <v>6381</v>
      </c>
      <c r="B6235" t="s">
        <v>43</v>
      </c>
      <c r="C6235" t="str">
        <f>_xlfn.XLOOKUP(Sales_Pipeline[[#This Row],[Sales_Agent]],Sales_Teams[Sales_Agent],Sales_Teams[Manager])</f>
        <v>Summer Sewald</v>
      </c>
      <c r="D6235" t="str">
        <f>_xlfn.XLOOKUP(Sales_Pipeline[[#This Row],[Manager]],Sales_Teams[Manager],Sales_Teams[Regional_Office])</f>
        <v>West</v>
      </c>
      <c r="E6235" t="s">
        <v>61</v>
      </c>
      <c r="G6235" t="str">
        <f>IFERROR(_xlfn.XLOOKUP(Sales_Pipeline[[#This Row],[Account]],Accounts!$A$2:$A$86,Accounts!$F$2:$F$86),"")</f>
        <v/>
      </c>
      <c r="H6235" t="s">
        <v>77</v>
      </c>
      <c r="I6235" s="3">
        <v>42974</v>
      </c>
      <c r="K6235" s="8" t="str">
        <f>IF(Sales_Pipeline[[#This Row],[Close_Date]]="","",TEXT(Sales_Pipeline[[#This Row],[Close_Date]],"ddd"))</f>
        <v/>
      </c>
      <c r="L6235" s="8" t="str">
        <f>IF(Sales_Pipeline[[#This Row],[Close_Date]]="","",TEXT(Sales_Pipeline[[#This Row],[Close_Date]],"mmm"))</f>
        <v/>
      </c>
      <c r="M6235" s="8" t="str">
        <f>IF(Sales_Pipeline[[#This Row],[Close_Date]]="","","Q"&amp;ROUNDUP(MONTH(Sales_Pipeline[[#This Row],[Close_Date]])/3,0))</f>
        <v/>
      </c>
      <c r="N6235" s="2" t="str" cm="1">
        <f t="array" ref="N6235">IFERROR(_xlfn.IFS(Sales_Pipeline[[#This Row],[Deal_Stage]]="Won",_xlfn.XLOOKUP(Sales_Pipeline[[#This Row],[Product]],Products!$A$2:$A$8,Products!$C$2:$C$8),Sales_Pipeline[[#This Row],[Deal_Stage]]="Lost",_xlfn.XLOOKUP(Sales_Pipeline[[#This Row],[Product]],Products!$A$2:$A$8,Products!$C$2:$C$8)),"")</f>
        <v/>
      </c>
      <c r="O6235" s="2">
        <v>0</v>
      </c>
    </row>
    <row r="6236" spans="1:15" x14ac:dyDescent="0.3">
      <c r="A6236" t="s">
        <v>6382</v>
      </c>
      <c r="B6236" t="s">
        <v>43</v>
      </c>
      <c r="C6236" t="str">
        <f>_xlfn.XLOOKUP(Sales_Pipeline[[#This Row],[Sales_Agent]],Sales_Teams[Sales_Agent],Sales_Teams[Manager])</f>
        <v>Summer Sewald</v>
      </c>
      <c r="D6236" t="str">
        <f>_xlfn.XLOOKUP(Sales_Pipeline[[#This Row],[Manager]],Sales_Teams[Manager],Sales_Teams[Regional_Office])</f>
        <v>West</v>
      </c>
      <c r="E6236" t="s">
        <v>63</v>
      </c>
      <c r="F6236" t="s">
        <v>173</v>
      </c>
      <c r="G6236" t="str">
        <f>IFERROR(_xlfn.XLOOKUP(Sales_Pipeline[[#This Row],[Account]],Accounts!$A$2:$A$86,Accounts!$F$2:$F$86),"")</f>
        <v>United States</v>
      </c>
      <c r="H6236" t="s">
        <v>82</v>
      </c>
      <c r="I6236" s="3">
        <v>42974</v>
      </c>
      <c r="J6236" s="3">
        <v>43055</v>
      </c>
      <c r="K6236" s="8" t="str">
        <f>IF(Sales_Pipeline[[#This Row],[Close_Date]]="","",TEXT(Sales_Pipeline[[#This Row],[Close_Date]],"ddd"))</f>
        <v>Thu</v>
      </c>
      <c r="L6236" s="8" t="str">
        <f>IF(Sales_Pipeline[[#This Row],[Close_Date]]="","",TEXT(Sales_Pipeline[[#This Row],[Close_Date]],"mmm"))</f>
        <v>Nov</v>
      </c>
      <c r="M6236" s="8" t="str">
        <f>IF(Sales_Pipeline[[#This Row],[Close_Date]]="","","Q"&amp;ROUNDUP(MONTH(Sales_Pipeline[[#This Row],[Close_Date]])/3,0))</f>
        <v>Q4</v>
      </c>
      <c r="N6236" s="2" cm="1">
        <f t="array" ref="N6236">IFERROR(_xlfn.IFS(Sales_Pipeline[[#This Row],[Deal_Stage]]="Won",_xlfn.XLOOKUP(Sales_Pipeline[[#This Row],[Product]],Products!$A$2:$A$8,Products!$C$2:$C$8),Sales_Pipeline[[#This Row],[Deal_Stage]]="Lost",_xlfn.XLOOKUP(Sales_Pipeline[[#This Row],[Product]],Products!$A$2:$A$8,Products!$C$2:$C$8)),"")</f>
        <v>550</v>
      </c>
      <c r="O6236" s="2">
        <v>0</v>
      </c>
    </row>
    <row r="6237" spans="1:15" x14ac:dyDescent="0.3">
      <c r="A6237" t="s">
        <v>6383</v>
      </c>
      <c r="B6237" t="s">
        <v>43</v>
      </c>
      <c r="C6237" t="str">
        <f>_xlfn.XLOOKUP(Sales_Pipeline[[#This Row],[Sales_Agent]],Sales_Teams[Sales_Agent],Sales_Teams[Manager])</f>
        <v>Summer Sewald</v>
      </c>
      <c r="D6237" t="str">
        <f>_xlfn.XLOOKUP(Sales_Pipeline[[#This Row],[Manager]],Sales_Teams[Manager],Sales_Teams[Regional_Office])</f>
        <v>West</v>
      </c>
      <c r="E6237" t="s">
        <v>63</v>
      </c>
      <c r="F6237" t="s">
        <v>125</v>
      </c>
      <c r="G6237" t="str">
        <f>IFERROR(_xlfn.XLOOKUP(Sales_Pipeline[[#This Row],[Account]],Accounts!$A$2:$A$86,Accounts!$F$2:$F$86),"")</f>
        <v>United States</v>
      </c>
      <c r="H6237" t="s">
        <v>57</v>
      </c>
      <c r="I6237" s="3">
        <v>42974</v>
      </c>
      <c r="J6237" s="3">
        <v>42987</v>
      </c>
      <c r="K6237" s="8" t="str">
        <f>IF(Sales_Pipeline[[#This Row],[Close_Date]]="","",TEXT(Sales_Pipeline[[#This Row],[Close_Date]],"ddd"))</f>
        <v>Sat</v>
      </c>
      <c r="L6237" s="8" t="str">
        <f>IF(Sales_Pipeline[[#This Row],[Close_Date]]="","",TEXT(Sales_Pipeline[[#This Row],[Close_Date]],"mmm"))</f>
        <v>Sep</v>
      </c>
      <c r="M6237" s="8" t="str">
        <f>IF(Sales_Pipeline[[#This Row],[Close_Date]]="","","Q"&amp;ROUNDUP(MONTH(Sales_Pipeline[[#This Row],[Close_Date]])/3,0))</f>
        <v>Q3</v>
      </c>
      <c r="N6237" s="2" cm="1">
        <f t="array" ref="N6237">IFERROR(_xlfn.IFS(Sales_Pipeline[[#This Row],[Deal_Stage]]="Won",_xlfn.XLOOKUP(Sales_Pipeline[[#This Row],[Product]],Products!$A$2:$A$8,Products!$C$2:$C$8),Sales_Pipeline[[#This Row],[Deal_Stage]]="Lost",_xlfn.XLOOKUP(Sales_Pipeline[[#This Row],[Product]],Products!$A$2:$A$8,Products!$C$2:$C$8)),"")</f>
        <v>550</v>
      </c>
      <c r="O6237" s="2">
        <v>596</v>
      </c>
    </row>
    <row r="6238" spans="1:15" x14ac:dyDescent="0.3">
      <c r="A6238" t="s">
        <v>6384</v>
      </c>
      <c r="B6238" t="s">
        <v>42</v>
      </c>
      <c r="C6238" t="str">
        <f>_xlfn.XLOOKUP(Sales_Pipeline[[#This Row],[Sales_Agent]],Sales_Teams[Sales_Agent],Sales_Teams[Manager])</f>
        <v>Summer Sewald</v>
      </c>
      <c r="D6238" t="str">
        <f>_xlfn.XLOOKUP(Sales_Pipeline[[#This Row],[Manager]],Sales_Teams[Manager],Sales_Teams[Regional_Office])</f>
        <v>West</v>
      </c>
      <c r="E6238" t="s">
        <v>63</v>
      </c>
      <c r="F6238" t="s">
        <v>288</v>
      </c>
      <c r="G6238" t="str">
        <f>IFERROR(_xlfn.XLOOKUP(Sales_Pipeline[[#This Row],[Account]],Accounts!$A$2:$A$86,Accounts!$F$2:$F$86),"")</f>
        <v>United States</v>
      </c>
      <c r="H6238" t="s">
        <v>57</v>
      </c>
      <c r="I6238" s="3">
        <v>42974</v>
      </c>
      <c r="J6238" s="3">
        <v>43043</v>
      </c>
      <c r="K6238" s="8" t="str">
        <f>IF(Sales_Pipeline[[#This Row],[Close_Date]]="","",TEXT(Sales_Pipeline[[#This Row],[Close_Date]],"ddd"))</f>
        <v>Sat</v>
      </c>
      <c r="L6238" s="8" t="str">
        <f>IF(Sales_Pipeline[[#This Row],[Close_Date]]="","",TEXT(Sales_Pipeline[[#This Row],[Close_Date]],"mmm"))</f>
        <v>Nov</v>
      </c>
      <c r="M6238" s="8" t="str">
        <f>IF(Sales_Pipeline[[#This Row],[Close_Date]]="","","Q"&amp;ROUNDUP(MONTH(Sales_Pipeline[[#This Row],[Close_Date]])/3,0))</f>
        <v>Q4</v>
      </c>
      <c r="N6238" s="2" cm="1">
        <f t="array" ref="N6238">IFERROR(_xlfn.IFS(Sales_Pipeline[[#This Row],[Deal_Stage]]="Won",_xlfn.XLOOKUP(Sales_Pipeline[[#This Row],[Product]],Products!$A$2:$A$8,Products!$C$2:$C$8),Sales_Pipeline[[#This Row],[Deal_Stage]]="Lost",_xlfn.XLOOKUP(Sales_Pipeline[[#This Row],[Product]],Products!$A$2:$A$8,Products!$C$2:$C$8)),"")</f>
        <v>550</v>
      </c>
      <c r="O6238" s="2">
        <v>545</v>
      </c>
    </row>
    <row r="6239" spans="1:15" x14ac:dyDescent="0.3">
      <c r="A6239" t="s">
        <v>6385</v>
      </c>
      <c r="B6239" t="s">
        <v>37</v>
      </c>
      <c r="C6239" t="str">
        <f>_xlfn.XLOOKUP(Sales_Pipeline[[#This Row],[Sales_Agent]],Sales_Teams[Sales_Agent],Sales_Teams[Manager])</f>
        <v>Celia Rouche</v>
      </c>
      <c r="D6239" t="str">
        <f>_xlfn.XLOOKUP(Sales_Pipeline[[#This Row],[Manager]],Sales_Teams[Manager],Sales_Teams[Regional_Office])</f>
        <v>West</v>
      </c>
      <c r="E6239" t="s">
        <v>63</v>
      </c>
      <c r="F6239" t="s">
        <v>114</v>
      </c>
      <c r="G6239" t="str">
        <f>IFERROR(_xlfn.XLOOKUP(Sales_Pipeline[[#This Row],[Account]],Accounts!$A$2:$A$86,Accounts!$F$2:$F$86),"")</f>
        <v>United States</v>
      </c>
      <c r="H6239" t="s">
        <v>57</v>
      </c>
      <c r="I6239" s="3">
        <v>42974</v>
      </c>
      <c r="J6239" s="3">
        <v>42976</v>
      </c>
      <c r="K6239" s="8" t="str">
        <f>IF(Sales_Pipeline[[#This Row],[Close_Date]]="","",TEXT(Sales_Pipeline[[#This Row],[Close_Date]],"ddd"))</f>
        <v>Tue</v>
      </c>
      <c r="L6239" s="8" t="str">
        <f>IF(Sales_Pipeline[[#This Row],[Close_Date]]="","",TEXT(Sales_Pipeline[[#This Row],[Close_Date]],"mmm"))</f>
        <v>Aug</v>
      </c>
      <c r="M6239" s="8" t="str">
        <f>IF(Sales_Pipeline[[#This Row],[Close_Date]]="","","Q"&amp;ROUNDUP(MONTH(Sales_Pipeline[[#This Row],[Close_Date]])/3,0))</f>
        <v>Q3</v>
      </c>
      <c r="N6239" s="2" cm="1">
        <f t="array" ref="N6239">IFERROR(_xlfn.IFS(Sales_Pipeline[[#This Row],[Deal_Stage]]="Won",_xlfn.XLOOKUP(Sales_Pipeline[[#This Row],[Product]],Products!$A$2:$A$8,Products!$C$2:$C$8),Sales_Pipeline[[#This Row],[Deal_Stage]]="Lost",_xlfn.XLOOKUP(Sales_Pipeline[[#This Row],[Product]],Products!$A$2:$A$8,Products!$C$2:$C$8)),"")</f>
        <v>550</v>
      </c>
      <c r="O6239" s="2">
        <v>548</v>
      </c>
    </row>
    <row r="6240" spans="1:15" x14ac:dyDescent="0.3">
      <c r="A6240" t="s">
        <v>6386</v>
      </c>
      <c r="B6240" t="s">
        <v>12</v>
      </c>
      <c r="C6240" t="str">
        <f>_xlfn.XLOOKUP(Sales_Pipeline[[#This Row],[Sales_Agent]],Sales_Teams[Sales_Agent],Sales_Teams[Manager])</f>
        <v>Melvin Marxen</v>
      </c>
      <c r="D6240" t="str">
        <f>_xlfn.XLOOKUP(Sales_Pipeline[[#This Row],[Manager]],Sales_Teams[Manager],Sales_Teams[Regional_Office])</f>
        <v>Central</v>
      </c>
      <c r="E6240" t="s">
        <v>76</v>
      </c>
      <c r="F6240" t="s">
        <v>150</v>
      </c>
      <c r="G6240" t="str">
        <f>IFERROR(_xlfn.XLOOKUP(Sales_Pipeline[[#This Row],[Account]],Accounts!$A$2:$A$86,Accounts!$F$2:$F$86),"")</f>
        <v>United States</v>
      </c>
      <c r="H6240" t="s">
        <v>82</v>
      </c>
      <c r="I6240" s="3">
        <v>42974</v>
      </c>
      <c r="J6240" s="3">
        <v>43084</v>
      </c>
      <c r="K6240" s="8" t="str">
        <f>IF(Sales_Pipeline[[#This Row],[Close_Date]]="","",TEXT(Sales_Pipeline[[#This Row],[Close_Date]],"ddd"))</f>
        <v>Fri</v>
      </c>
      <c r="L6240" s="8" t="str">
        <f>IF(Sales_Pipeline[[#This Row],[Close_Date]]="","",TEXT(Sales_Pipeline[[#This Row],[Close_Date]],"mmm"))</f>
        <v>Dec</v>
      </c>
      <c r="M6240" s="8" t="str">
        <f>IF(Sales_Pipeline[[#This Row],[Close_Date]]="","","Q"&amp;ROUNDUP(MONTH(Sales_Pipeline[[#This Row],[Close_Date]])/3,0))</f>
        <v>Q4</v>
      </c>
      <c r="N6240" s="2" cm="1">
        <f t="array" ref="N6240">IFERROR(_xlfn.IFS(Sales_Pipeline[[#This Row],[Deal_Stage]]="Won",_xlfn.XLOOKUP(Sales_Pipeline[[#This Row],[Product]],Products!$A$2:$A$8,Products!$C$2:$C$8),Sales_Pipeline[[#This Row],[Deal_Stage]]="Lost",_xlfn.XLOOKUP(Sales_Pipeline[[#This Row],[Product]],Products!$A$2:$A$8,Products!$C$2:$C$8)),"")</f>
        <v>3393</v>
      </c>
      <c r="O6240" s="2">
        <v>0</v>
      </c>
    </row>
    <row r="6241" spans="1:15" x14ac:dyDescent="0.3">
      <c r="A6241" t="s">
        <v>6387</v>
      </c>
      <c r="B6241" t="s">
        <v>29</v>
      </c>
      <c r="C6241" t="str">
        <f>_xlfn.XLOOKUP(Sales_Pipeline[[#This Row],[Sales_Agent]],Sales_Teams[Sales_Agent],Sales_Teams[Manager])</f>
        <v>Rocco Neubert</v>
      </c>
      <c r="D6241" t="str">
        <f>_xlfn.XLOOKUP(Sales_Pipeline[[#This Row],[Manager]],Sales_Teams[Manager],Sales_Teams[Regional_Office])</f>
        <v>East</v>
      </c>
      <c r="E6241" t="s">
        <v>63</v>
      </c>
      <c r="F6241" t="s">
        <v>206</v>
      </c>
      <c r="G6241" t="str">
        <f>IFERROR(_xlfn.XLOOKUP(Sales_Pipeline[[#This Row],[Account]],Accounts!$A$2:$A$86,Accounts!$F$2:$F$86),"")</f>
        <v>United States</v>
      </c>
      <c r="H6241" t="s">
        <v>57</v>
      </c>
      <c r="I6241" s="3">
        <v>42974</v>
      </c>
      <c r="J6241" s="3">
        <v>42999</v>
      </c>
      <c r="K6241" s="8" t="str">
        <f>IF(Sales_Pipeline[[#This Row],[Close_Date]]="","",TEXT(Sales_Pipeline[[#This Row],[Close_Date]],"ddd"))</f>
        <v>Thu</v>
      </c>
      <c r="L6241" s="8" t="str">
        <f>IF(Sales_Pipeline[[#This Row],[Close_Date]]="","",TEXT(Sales_Pipeline[[#This Row],[Close_Date]],"mmm"))</f>
        <v>Sep</v>
      </c>
      <c r="M6241" s="8" t="str">
        <f>IF(Sales_Pipeline[[#This Row],[Close_Date]]="","","Q"&amp;ROUNDUP(MONTH(Sales_Pipeline[[#This Row],[Close_Date]])/3,0))</f>
        <v>Q3</v>
      </c>
      <c r="N6241" s="2" cm="1">
        <f t="array" ref="N6241">IFERROR(_xlfn.IFS(Sales_Pipeline[[#This Row],[Deal_Stage]]="Won",_xlfn.XLOOKUP(Sales_Pipeline[[#This Row],[Product]],Products!$A$2:$A$8,Products!$C$2:$C$8),Sales_Pipeline[[#This Row],[Deal_Stage]]="Lost",_xlfn.XLOOKUP(Sales_Pipeline[[#This Row],[Product]],Products!$A$2:$A$8,Products!$C$2:$C$8)),"")</f>
        <v>550</v>
      </c>
      <c r="O6241" s="2">
        <v>415</v>
      </c>
    </row>
    <row r="6242" spans="1:15" x14ac:dyDescent="0.3">
      <c r="A6242" t="s">
        <v>6388</v>
      </c>
      <c r="B6242" t="s">
        <v>32</v>
      </c>
      <c r="C6242" t="str">
        <f>_xlfn.XLOOKUP(Sales_Pipeline[[#This Row],[Sales_Agent]],Sales_Teams[Sales_Agent],Sales_Teams[Manager])</f>
        <v>Celia Rouche</v>
      </c>
      <c r="D6242" t="str">
        <f>_xlfn.XLOOKUP(Sales_Pipeline[[#This Row],[Manager]],Sales_Teams[Manager],Sales_Teams[Regional_Office])</f>
        <v>West</v>
      </c>
      <c r="E6242" t="s">
        <v>8953</v>
      </c>
      <c r="F6242" t="s">
        <v>288</v>
      </c>
      <c r="G6242" t="str">
        <f>IFERROR(_xlfn.XLOOKUP(Sales_Pipeline[[#This Row],[Account]],Accounts!$A$2:$A$86,Accounts!$F$2:$F$86),"")</f>
        <v>United States</v>
      </c>
      <c r="H6242" t="s">
        <v>57</v>
      </c>
      <c r="I6242" s="3">
        <v>42974</v>
      </c>
      <c r="J6242" s="3">
        <v>42975</v>
      </c>
      <c r="K6242" s="8" t="str">
        <f>IF(Sales_Pipeline[[#This Row],[Close_Date]]="","",TEXT(Sales_Pipeline[[#This Row],[Close_Date]],"ddd"))</f>
        <v>Mon</v>
      </c>
      <c r="L6242" s="8" t="str">
        <f>IF(Sales_Pipeline[[#This Row],[Close_Date]]="","",TEXT(Sales_Pipeline[[#This Row],[Close_Date]],"mmm"))</f>
        <v>Aug</v>
      </c>
      <c r="M6242" s="8" t="str">
        <f>IF(Sales_Pipeline[[#This Row],[Close_Date]]="","","Q"&amp;ROUNDUP(MONTH(Sales_Pipeline[[#This Row],[Close_Date]])/3,0))</f>
        <v>Q3</v>
      </c>
      <c r="N6242" s="2" cm="1">
        <f t="array" ref="N6242">IFERROR(_xlfn.IFS(Sales_Pipeline[[#This Row],[Deal_Stage]]="Won",_xlfn.XLOOKUP(Sales_Pipeline[[#This Row],[Product]],Products!$A$2:$A$8,Products!$C$2:$C$8),Sales_Pipeline[[#This Row],[Deal_Stage]]="Lost",_xlfn.XLOOKUP(Sales_Pipeline[[#This Row],[Product]],Products!$A$2:$A$8,Products!$C$2:$C$8)),"")</f>
        <v>4821</v>
      </c>
      <c r="O6242" s="2">
        <v>3754</v>
      </c>
    </row>
    <row r="6243" spans="1:15" x14ac:dyDescent="0.3">
      <c r="A6243" t="s">
        <v>6389</v>
      </c>
      <c r="B6243" t="s">
        <v>44</v>
      </c>
      <c r="C6243" t="str">
        <f>_xlfn.XLOOKUP(Sales_Pipeline[[#This Row],[Sales_Agent]],Sales_Teams[Sales_Agent],Sales_Teams[Manager])</f>
        <v>Summer Sewald</v>
      </c>
      <c r="D6243" t="str">
        <f>_xlfn.XLOOKUP(Sales_Pipeline[[#This Row],[Manager]],Sales_Teams[Manager],Sales_Teams[Regional_Office])</f>
        <v>West</v>
      </c>
      <c r="E6243" t="s">
        <v>63</v>
      </c>
      <c r="G6243" t="str">
        <f>IFERROR(_xlfn.XLOOKUP(Sales_Pipeline[[#This Row],[Account]],Accounts!$A$2:$A$86,Accounts!$F$2:$F$86),"")</f>
        <v/>
      </c>
      <c r="H6243" t="s">
        <v>77</v>
      </c>
      <c r="I6243" s="3">
        <v>42974</v>
      </c>
      <c r="K6243" s="8" t="str">
        <f>IF(Sales_Pipeline[[#This Row],[Close_Date]]="","",TEXT(Sales_Pipeline[[#This Row],[Close_Date]],"ddd"))</f>
        <v/>
      </c>
      <c r="L6243" s="8" t="str">
        <f>IF(Sales_Pipeline[[#This Row],[Close_Date]]="","",TEXT(Sales_Pipeline[[#This Row],[Close_Date]],"mmm"))</f>
        <v/>
      </c>
      <c r="M6243" s="8" t="str">
        <f>IF(Sales_Pipeline[[#This Row],[Close_Date]]="","","Q"&amp;ROUNDUP(MONTH(Sales_Pipeline[[#This Row],[Close_Date]])/3,0))</f>
        <v/>
      </c>
      <c r="N6243" s="2" t="str" cm="1">
        <f t="array" ref="N6243">IFERROR(_xlfn.IFS(Sales_Pipeline[[#This Row],[Deal_Stage]]="Won",_xlfn.XLOOKUP(Sales_Pipeline[[#This Row],[Product]],Products!$A$2:$A$8,Products!$C$2:$C$8),Sales_Pipeline[[#This Row],[Deal_Stage]]="Lost",_xlfn.XLOOKUP(Sales_Pipeline[[#This Row],[Product]],Products!$A$2:$A$8,Products!$C$2:$C$8)),"")</f>
        <v/>
      </c>
      <c r="O6243" s="2">
        <v>0</v>
      </c>
    </row>
    <row r="6244" spans="1:15" x14ac:dyDescent="0.3">
      <c r="A6244" t="s">
        <v>6390</v>
      </c>
      <c r="B6244" t="s">
        <v>44</v>
      </c>
      <c r="C6244" t="str">
        <f>_xlfn.XLOOKUP(Sales_Pipeline[[#This Row],[Sales_Agent]],Sales_Teams[Sales_Agent],Sales_Teams[Manager])</f>
        <v>Summer Sewald</v>
      </c>
      <c r="D6244" t="str">
        <f>_xlfn.XLOOKUP(Sales_Pipeline[[#This Row],[Manager]],Sales_Teams[Manager],Sales_Teams[Regional_Office])</f>
        <v>West</v>
      </c>
      <c r="E6244" t="s">
        <v>63</v>
      </c>
      <c r="G6244" t="str">
        <f>IFERROR(_xlfn.XLOOKUP(Sales_Pipeline[[#This Row],[Account]],Accounts!$A$2:$A$86,Accounts!$F$2:$F$86),"")</f>
        <v/>
      </c>
      <c r="H6244" t="s">
        <v>77</v>
      </c>
      <c r="I6244" s="3">
        <v>42974</v>
      </c>
      <c r="K6244" s="8" t="str">
        <f>IF(Sales_Pipeline[[#This Row],[Close_Date]]="","",TEXT(Sales_Pipeline[[#This Row],[Close_Date]],"ddd"))</f>
        <v/>
      </c>
      <c r="L6244" s="8" t="str">
        <f>IF(Sales_Pipeline[[#This Row],[Close_Date]]="","",TEXT(Sales_Pipeline[[#This Row],[Close_Date]],"mmm"))</f>
        <v/>
      </c>
      <c r="M6244" s="8" t="str">
        <f>IF(Sales_Pipeline[[#This Row],[Close_Date]]="","","Q"&amp;ROUNDUP(MONTH(Sales_Pipeline[[#This Row],[Close_Date]])/3,0))</f>
        <v/>
      </c>
      <c r="N6244" s="2" t="str" cm="1">
        <f t="array" ref="N6244">IFERROR(_xlfn.IFS(Sales_Pipeline[[#This Row],[Deal_Stage]]="Won",_xlfn.XLOOKUP(Sales_Pipeline[[#This Row],[Product]],Products!$A$2:$A$8,Products!$C$2:$C$8),Sales_Pipeline[[#This Row],[Deal_Stage]]="Lost",_xlfn.XLOOKUP(Sales_Pipeline[[#This Row],[Product]],Products!$A$2:$A$8,Products!$C$2:$C$8)),"")</f>
        <v/>
      </c>
      <c r="O6244" s="2">
        <v>0</v>
      </c>
    </row>
    <row r="6245" spans="1:15" x14ac:dyDescent="0.3">
      <c r="A6245" t="s">
        <v>6391</v>
      </c>
      <c r="B6245" t="s">
        <v>44</v>
      </c>
      <c r="C6245" t="str">
        <f>_xlfn.XLOOKUP(Sales_Pipeline[[#This Row],[Sales_Agent]],Sales_Teams[Sales_Agent],Sales_Teams[Manager])</f>
        <v>Summer Sewald</v>
      </c>
      <c r="D6245" t="str">
        <f>_xlfn.XLOOKUP(Sales_Pipeline[[#This Row],[Manager]],Sales_Teams[Manager],Sales_Teams[Regional_Office])</f>
        <v>West</v>
      </c>
      <c r="E6245" t="s">
        <v>63</v>
      </c>
      <c r="F6245" t="s">
        <v>185</v>
      </c>
      <c r="G6245" t="str">
        <f>IFERROR(_xlfn.XLOOKUP(Sales_Pipeline[[#This Row],[Account]],Accounts!$A$2:$A$86,Accounts!$F$2:$F$86),"")</f>
        <v>United States</v>
      </c>
      <c r="H6245" t="s">
        <v>57</v>
      </c>
      <c r="I6245" s="3">
        <v>42974</v>
      </c>
      <c r="J6245" s="3">
        <v>43068</v>
      </c>
      <c r="K6245" s="8" t="str">
        <f>IF(Sales_Pipeline[[#This Row],[Close_Date]]="","",TEXT(Sales_Pipeline[[#This Row],[Close_Date]],"ddd"))</f>
        <v>Wed</v>
      </c>
      <c r="L6245" s="8" t="str">
        <f>IF(Sales_Pipeline[[#This Row],[Close_Date]]="","",TEXT(Sales_Pipeline[[#This Row],[Close_Date]],"mmm"))</f>
        <v>Nov</v>
      </c>
      <c r="M6245" s="8" t="str">
        <f>IF(Sales_Pipeline[[#This Row],[Close_Date]]="","","Q"&amp;ROUNDUP(MONTH(Sales_Pipeline[[#This Row],[Close_Date]])/3,0))</f>
        <v>Q4</v>
      </c>
      <c r="N6245" s="2" cm="1">
        <f t="array" ref="N6245">IFERROR(_xlfn.IFS(Sales_Pipeline[[#This Row],[Deal_Stage]]="Won",_xlfn.XLOOKUP(Sales_Pipeline[[#This Row],[Product]],Products!$A$2:$A$8,Products!$C$2:$C$8),Sales_Pipeline[[#This Row],[Deal_Stage]]="Lost",_xlfn.XLOOKUP(Sales_Pipeline[[#This Row],[Product]],Products!$A$2:$A$8,Products!$C$2:$C$8)),"")</f>
        <v>550</v>
      </c>
      <c r="O6245" s="2">
        <v>498</v>
      </c>
    </row>
    <row r="6246" spans="1:15" x14ac:dyDescent="0.3">
      <c r="A6246" t="s">
        <v>6392</v>
      </c>
      <c r="B6246" t="s">
        <v>30</v>
      </c>
      <c r="C6246" t="str">
        <f>_xlfn.XLOOKUP(Sales_Pipeline[[#This Row],[Sales_Agent]],Sales_Teams[Sales_Agent],Sales_Teams[Manager])</f>
        <v>Rocco Neubert</v>
      </c>
      <c r="D6246" t="str">
        <f>_xlfn.XLOOKUP(Sales_Pipeline[[#This Row],[Manager]],Sales_Teams[Manager],Sales_Teams[Regional_Office])</f>
        <v>East</v>
      </c>
      <c r="E6246" t="s">
        <v>63</v>
      </c>
      <c r="F6246" t="s">
        <v>234</v>
      </c>
      <c r="G6246" t="str">
        <f>IFERROR(_xlfn.XLOOKUP(Sales_Pipeline[[#This Row],[Account]],Accounts!$A$2:$A$86,Accounts!$F$2:$F$86),"")</f>
        <v>United States</v>
      </c>
      <c r="H6246" t="s">
        <v>57</v>
      </c>
      <c r="I6246" s="3">
        <v>42975</v>
      </c>
      <c r="J6246" s="3">
        <v>43090</v>
      </c>
      <c r="K6246" s="8" t="str">
        <f>IF(Sales_Pipeline[[#This Row],[Close_Date]]="","",TEXT(Sales_Pipeline[[#This Row],[Close_Date]],"ddd"))</f>
        <v>Thu</v>
      </c>
      <c r="L6246" s="8" t="str">
        <f>IF(Sales_Pipeline[[#This Row],[Close_Date]]="","",TEXT(Sales_Pipeline[[#This Row],[Close_Date]],"mmm"))</f>
        <v>Dec</v>
      </c>
      <c r="M6246" s="8" t="str">
        <f>IF(Sales_Pipeline[[#This Row],[Close_Date]]="","","Q"&amp;ROUNDUP(MONTH(Sales_Pipeline[[#This Row],[Close_Date]])/3,0))</f>
        <v>Q4</v>
      </c>
      <c r="N6246" s="2" cm="1">
        <f t="array" ref="N6246">IFERROR(_xlfn.IFS(Sales_Pipeline[[#This Row],[Deal_Stage]]="Won",_xlfn.XLOOKUP(Sales_Pipeline[[#This Row],[Product]],Products!$A$2:$A$8,Products!$C$2:$C$8),Sales_Pipeline[[#This Row],[Deal_Stage]]="Lost",_xlfn.XLOOKUP(Sales_Pipeline[[#This Row],[Product]],Products!$A$2:$A$8,Products!$C$2:$C$8)),"")</f>
        <v>550</v>
      </c>
      <c r="O6246" s="2">
        <v>489</v>
      </c>
    </row>
    <row r="6247" spans="1:15" x14ac:dyDescent="0.3">
      <c r="A6247" t="s">
        <v>6393</v>
      </c>
      <c r="B6247" t="s">
        <v>30</v>
      </c>
      <c r="C6247" t="str">
        <f>_xlfn.XLOOKUP(Sales_Pipeline[[#This Row],[Sales_Agent]],Sales_Teams[Sales_Agent],Sales_Teams[Manager])</f>
        <v>Rocco Neubert</v>
      </c>
      <c r="D6247" t="str">
        <f>_xlfn.XLOOKUP(Sales_Pipeline[[#This Row],[Manager]],Sales_Teams[Manager],Sales_Teams[Regional_Office])</f>
        <v>East</v>
      </c>
      <c r="E6247" t="s">
        <v>55</v>
      </c>
      <c r="F6247" t="s">
        <v>194</v>
      </c>
      <c r="G6247" t="str">
        <f>IFERROR(_xlfn.XLOOKUP(Sales_Pipeline[[#This Row],[Account]],Accounts!$A$2:$A$86,Accounts!$F$2:$F$86),"")</f>
        <v>United States</v>
      </c>
      <c r="H6247" t="s">
        <v>57</v>
      </c>
      <c r="I6247" s="3">
        <v>42975</v>
      </c>
      <c r="J6247" s="3">
        <v>42983</v>
      </c>
      <c r="K6247" s="8" t="str">
        <f>IF(Sales_Pipeline[[#This Row],[Close_Date]]="","",TEXT(Sales_Pipeline[[#This Row],[Close_Date]],"ddd"))</f>
        <v>Tue</v>
      </c>
      <c r="L6247" s="8" t="str">
        <f>IF(Sales_Pipeline[[#This Row],[Close_Date]]="","",TEXT(Sales_Pipeline[[#This Row],[Close_Date]],"mmm"))</f>
        <v>Sep</v>
      </c>
      <c r="M6247" s="8" t="str">
        <f>IF(Sales_Pipeline[[#This Row],[Close_Date]]="","","Q"&amp;ROUNDUP(MONTH(Sales_Pipeline[[#This Row],[Close_Date]])/3,0))</f>
        <v>Q3</v>
      </c>
      <c r="N6247" s="2" cm="1">
        <f t="array" ref="N6247">IFERROR(_xlfn.IFS(Sales_Pipeline[[#This Row],[Deal_Stage]]="Won",_xlfn.XLOOKUP(Sales_Pipeline[[#This Row],[Product]],Products!$A$2:$A$8,Products!$C$2:$C$8),Sales_Pipeline[[#This Row],[Deal_Stage]]="Lost",_xlfn.XLOOKUP(Sales_Pipeline[[#This Row],[Product]],Products!$A$2:$A$8,Products!$C$2:$C$8)),"")</f>
        <v>1096</v>
      </c>
      <c r="O6247" s="2">
        <v>1022</v>
      </c>
    </row>
    <row r="6248" spans="1:15" x14ac:dyDescent="0.3">
      <c r="A6248" t="s">
        <v>6394</v>
      </c>
      <c r="B6248" t="s">
        <v>20</v>
      </c>
      <c r="C6248" t="str">
        <f>_xlfn.XLOOKUP(Sales_Pipeline[[#This Row],[Sales_Agent]],Sales_Teams[Sales_Agent],Sales_Teams[Manager])</f>
        <v>Cara Losch</v>
      </c>
      <c r="D6248" t="str">
        <f>_xlfn.XLOOKUP(Sales_Pipeline[[#This Row],[Manager]],Sales_Teams[Manager],Sales_Teams[Regional_Office])</f>
        <v>East</v>
      </c>
      <c r="E6248" t="s">
        <v>84</v>
      </c>
      <c r="F6248" t="s">
        <v>123</v>
      </c>
      <c r="G6248" t="str">
        <f>IFERROR(_xlfn.XLOOKUP(Sales_Pipeline[[#This Row],[Account]],Accounts!$A$2:$A$86,Accounts!$F$2:$F$86),"")</f>
        <v>United States</v>
      </c>
      <c r="H6248" t="s">
        <v>82</v>
      </c>
      <c r="I6248" s="3">
        <v>42975</v>
      </c>
      <c r="J6248" s="3">
        <v>43046</v>
      </c>
      <c r="K6248" s="8" t="str">
        <f>IF(Sales_Pipeline[[#This Row],[Close_Date]]="","",TEXT(Sales_Pipeline[[#This Row],[Close_Date]],"ddd"))</f>
        <v>Tue</v>
      </c>
      <c r="L6248" s="8" t="str">
        <f>IF(Sales_Pipeline[[#This Row],[Close_Date]]="","",TEXT(Sales_Pipeline[[#This Row],[Close_Date]],"mmm"))</f>
        <v>Nov</v>
      </c>
      <c r="M6248" s="8" t="str">
        <f>IF(Sales_Pipeline[[#This Row],[Close_Date]]="","","Q"&amp;ROUNDUP(MONTH(Sales_Pipeline[[#This Row],[Close_Date]])/3,0))</f>
        <v>Q4</v>
      </c>
      <c r="N6248" s="2" cm="1">
        <f t="array" ref="N6248">IFERROR(_xlfn.IFS(Sales_Pipeline[[#This Row],[Deal_Stage]]="Won",_xlfn.XLOOKUP(Sales_Pipeline[[#This Row],[Product]],Products!$A$2:$A$8,Products!$C$2:$C$8),Sales_Pipeline[[#This Row],[Deal_Stage]]="Lost",_xlfn.XLOOKUP(Sales_Pipeline[[#This Row],[Product]],Products!$A$2:$A$8,Products!$C$2:$C$8)),"")</f>
        <v>5482</v>
      </c>
      <c r="O6248" s="2">
        <v>0</v>
      </c>
    </row>
    <row r="6249" spans="1:15" x14ac:dyDescent="0.3">
      <c r="A6249" t="s">
        <v>6395</v>
      </c>
      <c r="B6249" t="s">
        <v>15</v>
      </c>
      <c r="C6249" t="str">
        <f>_xlfn.XLOOKUP(Sales_Pipeline[[#This Row],[Sales_Agent]],Sales_Teams[Sales_Agent],Sales_Teams[Manager])</f>
        <v>Melvin Marxen</v>
      </c>
      <c r="D6249" t="str">
        <f>_xlfn.XLOOKUP(Sales_Pipeline[[#This Row],[Manager]],Sales_Teams[Manager],Sales_Teams[Regional_Office])</f>
        <v>Central</v>
      </c>
      <c r="E6249" t="s">
        <v>63</v>
      </c>
      <c r="F6249" t="s">
        <v>56</v>
      </c>
      <c r="G6249" t="str">
        <f>IFERROR(_xlfn.XLOOKUP(Sales_Pipeline[[#This Row],[Account]],Accounts!$A$2:$A$86,Accounts!$F$2:$F$86),"")</f>
        <v>United States</v>
      </c>
      <c r="H6249" t="s">
        <v>57</v>
      </c>
      <c r="I6249" s="3">
        <v>42975</v>
      </c>
      <c r="J6249" s="3">
        <v>42989</v>
      </c>
      <c r="K6249" s="8" t="str">
        <f>IF(Sales_Pipeline[[#This Row],[Close_Date]]="","",TEXT(Sales_Pipeline[[#This Row],[Close_Date]],"ddd"))</f>
        <v>Mon</v>
      </c>
      <c r="L6249" s="8" t="str">
        <f>IF(Sales_Pipeline[[#This Row],[Close_Date]]="","",TEXT(Sales_Pipeline[[#This Row],[Close_Date]],"mmm"))</f>
        <v>Sep</v>
      </c>
      <c r="M6249" s="8" t="str">
        <f>IF(Sales_Pipeline[[#This Row],[Close_Date]]="","","Q"&amp;ROUNDUP(MONTH(Sales_Pipeline[[#This Row],[Close_Date]])/3,0))</f>
        <v>Q3</v>
      </c>
      <c r="N6249" s="2" cm="1">
        <f t="array" ref="N6249">IFERROR(_xlfn.IFS(Sales_Pipeline[[#This Row],[Deal_Stage]]="Won",_xlfn.XLOOKUP(Sales_Pipeline[[#This Row],[Product]],Products!$A$2:$A$8,Products!$C$2:$C$8),Sales_Pipeline[[#This Row],[Deal_Stage]]="Lost",_xlfn.XLOOKUP(Sales_Pipeline[[#This Row],[Product]],Products!$A$2:$A$8,Products!$C$2:$C$8)),"")</f>
        <v>550</v>
      </c>
      <c r="O6249" s="2">
        <v>525</v>
      </c>
    </row>
    <row r="6250" spans="1:15" x14ac:dyDescent="0.3">
      <c r="A6250" t="s">
        <v>6396</v>
      </c>
      <c r="B6250" t="s">
        <v>15</v>
      </c>
      <c r="C6250" t="str">
        <f>_xlfn.XLOOKUP(Sales_Pipeline[[#This Row],[Sales_Agent]],Sales_Teams[Sales_Agent],Sales_Teams[Manager])</f>
        <v>Melvin Marxen</v>
      </c>
      <c r="D6250" t="str">
        <f>_xlfn.XLOOKUP(Sales_Pipeline[[#This Row],[Manager]],Sales_Teams[Manager],Sales_Teams[Regional_Office])</f>
        <v>Central</v>
      </c>
      <c r="E6250" t="s">
        <v>55</v>
      </c>
      <c r="F6250" t="s">
        <v>64</v>
      </c>
      <c r="G6250" t="str">
        <f>IFERROR(_xlfn.XLOOKUP(Sales_Pipeline[[#This Row],[Account]],Accounts!$A$2:$A$86,Accounts!$F$2:$F$86),"")</f>
        <v>United States</v>
      </c>
      <c r="H6250" t="s">
        <v>57</v>
      </c>
      <c r="I6250" s="3">
        <v>42975</v>
      </c>
      <c r="J6250" s="3">
        <v>42985</v>
      </c>
      <c r="K6250" s="8" t="str">
        <f>IF(Sales_Pipeline[[#This Row],[Close_Date]]="","",TEXT(Sales_Pipeline[[#This Row],[Close_Date]],"ddd"))</f>
        <v>Thu</v>
      </c>
      <c r="L6250" s="8" t="str">
        <f>IF(Sales_Pipeline[[#This Row],[Close_Date]]="","",TEXT(Sales_Pipeline[[#This Row],[Close_Date]],"mmm"))</f>
        <v>Sep</v>
      </c>
      <c r="M6250" s="8" t="str">
        <f>IF(Sales_Pipeline[[#This Row],[Close_Date]]="","","Q"&amp;ROUNDUP(MONTH(Sales_Pipeline[[#This Row],[Close_Date]])/3,0))</f>
        <v>Q3</v>
      </c>
      <c r="N6250" s="2" cm="1">
        <f t="array" ref="N6250">IFERROR(_xlfn.IFS(Sales_Pipeline[[#This Row],[Deal_Stage]]="Won",_xlfn.XLOOKUP(Sales_Pipeline[[#This Row],[Product]],Products!$A$2:$A$8,Products!$C$2:$C$8),Sales_Pipeline[[#This Row],[Deal_Stage]]="Lost",_xlfn.XLOOKUP(Sales_Pipeline[[#This Row],[Product]],Products!$A$2:$A$8,Products!$C$2:$C$8)),"")</f>
        <v>1096</v>
      </c>
      <c r="O6250" s="2">
        <v>1252</v>
      </c>
    </row>
    <row r="6251" spans="1:15" x14ac:dyDescent="0.3">
      <c r="A6251" t="s">
        <v>6397</v>
      </c>
      <c r="B6251" t="s">
        <v>38</v>
      </c>
      <c r="C6251" t="str">
        <f>_xlfn.XLOOKUP(Sales_Pipeline[[#This Row],[Sales_Agent]],Sales_Teams[Sales_Agent],Sales_Teams[Manager])</f>
        <v>Celia Rouche</v>
      </c>
      <c r="D6251" t="str">
        <f>_xlfn.XLOOKUP(Sales_Pipeline[[#This Row],[Manager]],Sales_Teams[Manager],Sales_Teams[Regional_Office])</f>
        <v>West</v>
      </c>
      <c r="E6251" t="s">
        <v>8953</v>
      </c>
      <c r="G6251" t="str">
        <f>IFERROR(_xlfn.XLOOKUP(Sales_Pipeline[[#This Row],[Account]],Accounts!$A$2:$A$86,Accounts!$F$2:$F$86),"")</f>
        <v/>
      </c>
      <c r="H6251" t="s">
        <v>77</v>
      </c>
      <c r="I6251" s="3">
        <v>42975</v>
      </c>
      <c r="K6251" s="8" t="str">
        <f>IF(Sales_Pipeline[[#This Row],[Close_Date]]="","",TEXT(Sales_Pipeline[[#This Row],[Close_Date]],"ddd"))</f>
        <v/>
      </c>
      <c r="L6251" s="8" t="str">
        <f>IF(Sales_Pipeline[[#This Row],[Close_Date]]="","",TEXT(Sales_Pipeline[[#This Row],[Close_Date]],"mmm"))</f>
        <v/>
      </c>
      <c r="M6251" s="8" t="str">
        <f>IF(Sales_Pipeline[[#This Row],[Close_Date]]="","","Q"&amp;ROUNDUP(MONTH(Sales_Pipeline[[#This Row],[Close_Date]])/3,0))</f>
        <v/>
      </c>
      <c r="N6251" s="2" t="str" cm="1">
        <f t="array" ref="N6251">IFERROR(_xlfn.IFS(Sales_Pipeline[[#This Row],[Deal_Stage]]="Won",_xlfn.XLOOKUP(Sales_Pipeline[[#This Row],[Product]],Products!$A$2:$A$8,Products!$C$2:$C$8),Sales_Pipeline[[#This Row],[Deal_Stage]]="Lost",_xlfn.XLOOKUP(Sales_Pipeline[[#This Row],[Product]],Products!$A$2:$A$8,Products!$C$2:$C$8)),"")</f>
        <v/>
      </c>
      <c r="O6251" s="2">
        <v>0</v>
      </c>
    </row>
    <row r="6252" spans="1:15" x14ac:dyDescent="0.3">
      <c r="A6252" t="s">
        <v>6398</v>
      </c>
      <c r="B6252" t="s">
        <v>13</v>
      </c>
      <c r="C6252" t="str">
        <f>_xlfn.XLOOKUP(Sales_Pipeline[[#This Row],[Sales_Agent]],Sales_Teams[Sales_Agent],Sales_Teams[Manager])</f>
        <v>Melvin Marxen</v>
      </c>
      <c r="D6252" t="str">
        <f>_xlfn.XLOOKUP(Sales_Pipeline[[#This Row],[Manager]],Sales_Teams[Manager],Sales_Teams[Regional_Office])</f>
        <v>Central</v>
      </c>
      <c r="E6252" t="s">
        <v>76</v>
      </c>
      <c r="F6252" t="s">
        <v>118</v>
      </c>
      <c r="G6252" t="str">
        <f>IFERROR(_xlfn.XLOOKUP(Sales_Pipeline[[#This Row],[Account]],Accounts!$A$2:$A$86,Accounts!$F$2:$F$86),"")</f>
        <v>United States</v>
      </c>
      <c r="H6252" t="s">
        <v>82</v>
      </c>
      <c r="I6252" s="3">
        <v>42975</v>
      </c>
      <c r="J6252" s="3">
        <v>43064</v>
      </c>
      <c r="K6252" s="8" t="str">
        <f>IF(Sales_Pipeline[[#This Row],[Close_Date]]="","",TEXT(Sales_Pipeline[[#This Row],[Close_Date]],"ddd"))</f>
        <v>Sat</v>
      </c>
      <c r="L6252" s="8" t="str">
        <f>IF(Sales_Pipeline[[#This Row],[Close_Date]]="","",TEXT(Sales_Pipeline[[#This Row],[Close_Date]],"mmm"))</f>
        <v>Nov</v>
      </c>
      <c r="M6252" s="8" t="str">
        <f>IF(Sales_Pipeline[[#This Row],[Close_Date]]="","","Q"&amp;ROUNDUP(MONTH(Sales_Pipeline[[#This Row],[Close_Date]])/3,0))</f>
        <v>Q4</v>
      </c>
      <c r="N6252" s="2" cm="1">
        <f t="array" ref="N6252">IFERROR(_xlfn.IFS(Sales_Pipeline[[#This Row],[Deal_Stage]]="Won",_xlfn.XLOOKUP(Sales_Pipeline[[#This Row],[Product]],Products!$A$2:$A$8,Products!$C$2:$C$8),Sales_Pipeline[[#This Row],[Deal_Stage]]="Lost",_xlfn.XLOOKUP(Sales_Pipeline[[#This Row],[Product]],Products!$A$2:$A$8,Products!$C$2:$C$8)),"")</f>
        <v>3393</v>
      </c>
      <c r="O6252" s="2">
        <v>0</v>
      </c>
    </row>
    <row r="6253" spans="1:15" x14ac:dyDescent="0.3">
      <c r="A6253" t="s">
        <v>6399</v>
      </c>
      <c r="B6253" t="s">
        <v>13</v>
      </c>
      <c r="C6253" t="str">
        <f>_xlfn.XLOOKUP(Sales_Pipeline[[#This Row],[Sales_Agent]],Sales_Teams[Sales_Agent],Sales_Teams[Manager])</f>
        <v>Melvin Marxen</v>
      </c>
      <c r="D6253" t="str">
        <f>_xlfn.XLOOKUP(Sales_Pipeline[[#This Row],[Manager]],Sales_Teams[Manager],Sales_Teams[Regional_Office])</f>
        <v>Central</v>
      </c>
      <c r="E6253" t="s">
        <v>61</v>
      </c>
      <c r="F6253" t="s">
        <v>141</v>
      </c>
      <c r="G6253" t="str">
        <f>IFERROR(_xlfn.XLOOKUP(Sales_Pipeline[[#This Row],[Account]],Accounts!$A$2:$A$86,Accounts!$F$2:$F$86),"")</f>
        <v>United States</v>
      </c>
      <c r="H6253" t="s">
        <v>57</v>
      </c>
      <c r="I6253" s="3">
        <v>42975</v>
      </c>
      <c r="J6253" s="3">
        <v>42989</v>
      </c>
      <c r="K6253" s="8" t="str">
        <f>IF(Sales_Pipeline[[#This Row],[Close_Date]]="","",TEXT(Sales_Pipeline[[#This Row],[Close_Date]],"ddd"))</f>
        <v>Mon</v>
      </c>
      <c r="L6253" s="8" t="str">
        <f>IF(Sales_Pipeline[[#This Row],[Close_Date]]="","",TEXT(Sales_Pipeline[[#This Row],[Close_Date]],"mmm"))</f>
        <v>Sep</v>
      </c>
      <c r="M6253" s="8" t="str">
        <f>IF(Sales_Pipeline[[#This Row],[Close_Date]]="","","Q"&amp;ROUNDUP(MONTH(Sales_Pipeline[[#This Row],[Close_Date]])/3,0))</f>
        <v>Q3</v>
      </c>
      <c r="N6253" s="2" cm="1">
        <f t="array" ref="N6253">IFERROR(_xlfn.IFS(Sales_Pipeline[[#This Row],[Deal_Stage]]="Won",_xlfn.XLOOKUP(Sales_Pipeline[[#This Row],[Product]],Products!$A$2:$A$8,Products!$C$2:$C$8),Sales_Pipeline[[#This Row],[Deal_Stage]]="Lost",_xlfn.XLOOKUP(Sales_Pipeline[[#This Row],[Product]],Products!$A$2:$A$8,Products!$C$2:$C$8)),"")</f>
        <v>55</v>
      </c>
      <c r="O6253" s="2">
        <v>63</v>
      </c>
    </row>
    <row r="6254" spans="1:15" x14ac:dyDescent="0.3">
      <c r="A6254" t="s">
        <v>6400</v>
      </c>
      <c r="B6254" t="s">
        <v>36</v>
      </c>
      <c r="C6254" t="str">
        <f>_xlfn.XLOOKUP(Sales_Pipeline[[#This Row],[Sales_Agent]],Sales_Teams[Sales_Agent],Sales_Teams[Manager])</f>
        <v>Celia Rouche</v>
      </c>
      <c r="D6254" t="str">
        <f>_xlfn.XLOOKUP(Sales_Pipeline[[#This Row],[Manager]],Sales_Teams[Manager],Sales_Teams[Regional_Office])</f>
        <v>West</v>
      </c>
      <c r="E6254" t="s">
        <v>61</v>
      </c>
      <c r="F6254" t="s">
        <v>70</v>
      </c>
      <c r="G6254" t="str">
        <f>IFERROR(_xlfn.XLOOKUP(Sales_Pipeline[[#This Row],[Account]],Accounts!$A$2:$A$86,Accounts!$F$2:$F$86),"")</f>
        <v>United States</v>
      </c>
      <c r="H6254" t="s">
        <v>82</v>
      </c>
      <c r="I6254" s="3">
        <v>42975</v>
      </c>
      <c r="J6254" s="3">
        <v>43050</v>
      </c>
      <c r="K6254" s="8" t="str">
        <f>IF(Sales_Pipeline[[#This Row],[Close_Date]]="","",TEXT(Sales_Pipeline[[#This Row],[Close_Date]],"ddd"))</f>
        <v>Sat</v>
      </c>
      <c r="L6254" s="8" t="str">
        <f>IF(Sales_Pipeline[[#This Row],[Close_Date]]="","",TEXT(Sales_Pipeline[[#This Row],[Close_Date]],"mmm"))</f>
        <v>Nov</v>
      </c>
      <c r="M6254" s="8" t="str">
        <f>IF(Sales_Pipeline[[#This Row],[Close_Date]]="","","Q"&amp;ROUNDUP(MONTH(Sales_Pipeline[[#This Row],[Close_Date]])/3,0))</f>
        <v>Q4</v>
      </c>
      <c r="N6254" s="2" cm="1">
        <f t="array" ref="N6254">IFERROR(_xlfn.IFS(Sales_Pipeline[[#This Row],[Deal_Stage]]="Won",_xlfn.XLOOKUP(Sales_Pipeline[[#This Row],[Product]],Products!$A$2:$A$8,Products!$C$2:$C$8),Sales_Pipeline[[#This Row],[Deal_Stage]]="Lost",_xlfn.XLOOKUP(Sales_Pipeline[[#This Row],[Product]],Products!$A$2:$A$8,Products!$C$2:$C$8)),"")</f>
        <v>55</v>
      </c>
      <c r="O6254" s="2">
        <v>0</v>
      </c>
    </row>
    <row r="6255" spans="1:15" x14ac:dyDescent="0.3">
      <c r="A6255" t="s">
        <v>6401</v>
      </c>
      <c r="B6255" t="s">
        <v>43</v>
      </c>
      <c r="C6255" t="str">
        <f>_xlfn.XLOOKUP(Sales_Pipeline[[#This Row],[Sales_Agent]],Sales_Teams[Sales_Agent],Sales_Teams[Manager])</f>
        <v>Summer Sewald</v>
      </c>
      <c r="D6255" t="str">
        <f>_xlfn.XLOOKUP(Sales_Pipeline[[#This Row],[Manager]],Sales_Teams[Manager],Sales_Teams[Regional_Office])</f>
        <v>West</v>
      </c>
      <c r="E6255" t="s">
        <v>63</v>
      </c>
      <c r="F6255" t="s">
        <v>107</v>
      </c>
      <c r="G6255" t="str">
        <f>IFERROR(_xlfn.XLOOKUP(Sales_Pipeline[[#This Row],[Account]],Accounts!$A$2:$A$86,Accounts!$F$2:$F$86),"")</f>
        <v>United States</v>
      </c>
      <c r="H6255" t="s">
        <v>57</v>
      </c>
      <c r="I6255" s="3">
        <v>42975</v>
      </c>
      <c r="J6255" s="3">
        <v>43097</v>
      </c>
      <c r="K6255" s="8" t="str">
        <f>IF(Sales_Pipeline[[#This Row],[Close_Date]]="","",TEXT(Sales_Pipeline[[#This Row],[Close_Date]],"ddd"))</f>
        <v>Thu</v>
      </c>
      <c r="L6255" s="8" t="str">
        <f>IF(Sales_Pipeline[[#This Row],[Close_Date]]="","",TEXT(Sales_Pipeline[[#This Row],[Close_Date]],"mmm"))</f>
        <v>Dec</v>
      </c>
      <c r="M6255" s="8" t="str">
        <f>IF(Sales_Pipeline[[#This Row],[Close_Date]]="","","Q"&amp;ROUNDUP(MONTH(Sales_Pipeline[[#This Row],[Close_Date]])/3,0))</f>
        <v>Q4</v>
      </c>
      <c r="N6255" s="2" cm="1">
        <f t="array" ref="N6255">IFERROR(_xlfn.IFS(Sales_Pipeline[[#This Row],[Deal_Stage]]="Won",_xlfn.XLOOKUP(Sales_Pipeline[[#This Row],[Product]],Products!$A$2:$A$8,Products!$C$2:$C$8),Sales_Pipeline[[#This Row],[Deal_Stage]]="Lost",_xlfn.XLOOKUP(Sales_Pipeline[[#This Row],[Product]],Products!$A$2:$A$8,Products!$C$2:$C$8)),"")</f>
        <v>550</v>
      </c>
      <c r="O6255" s="2">
        <v>474</v>
      </c>
    </row>
    <row r="6256" spans="1:15" x14ac:dyDescent="0.3">
      <c r="A6256" t="s">
        <v>6402</v>
      </c>
      <c r="B6256" t="s">
        <v>43</v>
      </c>
      <c r="C6256" t="str">
        <f>_xlfn.XLOOKUP(Sales_Pipeline[[#This Row],[Sales_Agent]],Sales_Teams[Sales_Agent],Sales_Teams[Manager])</f>
        <v>Summer Sewald</v>
      </c>
      <c r="D6256" t="str">
        <f>_xlfn.XLOOKUP(Sales_Pipeline[[#This Row],[Manager]],Sales_Teams[Manager],Sales_Teams[Regional_Office])</f>
        <v>West</v>
      </c>
      <c r="E6256" t="s">
        <v>55</v>
      </c>
      <c r="F6256" t="s">
        <v>120</v>
      </c>
      <c r="G6256" t="str">
        <f>IFERROR(_xlfn.XLOOKUP(Sales_Pipeline[[#This Row],[Account]],Accounts!$A$2:$A$86,Accounts!$F$2:$F$86),"")</f>
        <v>United States</v>
      </c>
      <c r="H6256" t="s">
        <v>57</v>
      </c>
      <c r="I6256" s="3">
        <v>42975</v>
      </c>
      <c r="J6256" s="3">
        <v>43058</v>
      </c>
      <c r="K6256" s="8" t="str">
        <f>IF(Sales_Pipeline[[#This Row],[Close_Date]]="","",TEXT(Sales_Pipeline[[#This Row],[Close_Date]],"ddd"))</f>
        <v>Sun</v>
      </c>
      <c r="L6256" s="8" t="str">
        <f>IF(Sales_Pipeline[[#This Row],[Close_Date]]="","",TEXT(Sales_Pipeline[[#This Row],[Close_Date]],"mmm"))</f>
        <v>Nov</v>
      </c>
      <c r="M6256" s="8" t="str">
        <f>IF(Sales_Pipeline[[#This Row],[Close_Date]]="","","Q"&amp;ROUNDUP(MONTH(Sales_Pipeline[[#This Row],[Close_Date]])/3,0))</f>
        <v>Q4</v>
      </c>
      <c r="N6256" s="2" cm="1">
        <f t="array" ref="N6256">IFERROR(_xlfn.IFS(Sales_Pipeline[[#This Row],[Deal_Stage]]="Won",_xlfn.XLOOKUP(Sales_Pipeline[[#This Row],[Product]],Products!$A$2:$A$8,Products!$C$2:$C$8),Sales_Pipeline[[#This Row],[Deal_Stage]]="Lost",_xlfn.XLOOKUP(Sales_Pipeline[[#This Row],[Product]],Products!$A$2:$A$8,Products!$C$2:$C$8)),"")</f>
        <v>1096</v>
      </c>
      <c r="O6256" s="2">
        <v>1132</v>
      </c>
    </row>
    <row r="6257" spans="1:15" x14ac:dyDescent="0.3">
      <c r="A6257" t="s">
        <v>6403</v>
      </c>
      <c r="B6257" t="s">
        <v>8</v>
      </c>
      <c r="C6257" t="str">
        <f>_xlfn.XLOOKUP(Sales_Pipeline[[#This Row],[Sales_Agent]],Sales_Teams[Sales_Agent],Sales_Teams[Manager])</f>
        <v>Dustin Brinkmann</v>
      </c>
      <c r="D6257" t="str">
        <f>_xlfn.XLOOKUP(Sales_Pipeline[[#This Row],[Manager]],Sales_Teams[Manager],Sales_Teams[Regional_Office])</f>
        <v>Central</v>
      </c>
      <c r="E6257" t="s">
        <v>55</v>
      </c>
      <c r="F6257" t="s">
        <v>105</v>
      </c>
      <c r="G6257" t="str">
        <f>IFERROR(_xlfn.XLOOKUP(Sales_Pipeline[[#This Row],[Account]],Accounts!$A$2:$A$86,Accounts!$F$2:$F$86),"")</f>
        <v>United States</v>
      </c>
      <c r="H6257" t="s">
        <v>82</v>
      </c>
      <c r="I6257" s="3">
        <v>42975</v>
      </c>
      <c r="J6257" s="3">
        <v>42992</v>
      </c>
      <c r="K6257" s="8" t="str">
        <f>IF(Sales_Pipeline[[#This Row],[Close_Date]]="","",TEXT(Sales_Pipeline[[#This Row],[Close_Date]],"ddd"))</f>
        <v>Thu</v>
      </c>
      <c r="L6257" s="8" t="str">
        <f>IF(Sales_Pipeline[[#This Row],[Close_Date]]="","",TEXT(Sales_Pipeline[[#This Row],[Close_Date]],"mmm"))</f>
        <v>Sep</v>
      </c>
      <c r="M6257" s="8" t="str">
        <f>IF(Sales_Pipeline[[#This Row],[Close_Date]]="","","Q"&amp;ROUNDUP(MONTH(Sales_Pipeline[[#This Row],[Close_Date]])/3,0))</f>
        <v>Q3</v>
      </c>
      <c r="N6257" s="2" cm="1">
        <f t="array" ref="N6257">IFERROR(_xlfn.IFS(Sales_Pipeline[[#This Row],[Deal_Stage]]="Won",_xlfn.XLOOKUP(Sales_Pipeline[[#This Row],[Product]],Products!$A$2:$A$8,Products!$C$2:$C$8),Sales_Pipeline[[#This Row],[Deal_Stage]]="Lost",_xlfn.XLOOKUP(Sales_Pipeline[[#This Row],[Product]],Products!$A$2:$A$8,Products!$C$2:$C$8)),"")</f>
        <v>1096</v>
      </c>
      <c r="O6257" s="2">
        <v>0</v>
      </c>
    </row>
    <row r="6258" spans="1:15" x14ac:dyDescent="0.3">
      <c r="A6258" t="s">
        <v>6404</v>
      </c>
      <c r="B6258" t="s">
        <v>8</v>
      </c>
      <c r="C6258" t="str">
        <f>_xlfn.XLOOKUP(Sales_Pipeline[[#This Row],[Sales_Agent]],Sales_Teams[Sales_Agent],Sales_Teams[Manager])</f>
        <v>Dustin Brinkmann</v>
      </c>
      <c r="D6258" t="str">
        <f>_xlfn.XLOOKUP(Sales_Pipeline[[#This Row],[Manager]],Sales_Teams[Manager],Sales_Teams[Regional_Office])</f>
        <v>Central</v>
      </c>
      <c r="E6258" t="s">
        <v>55</v>
      </c>
      <c r="F6258" t="s">
        <v>118</v>
      </c>
      <c r="G6258" t="str">
        <f>IFERROR(_xlfn.XLOOKUP(Sales_Pipeline[[#This Row],[Account]],Accounts!$A$2:$A$86,Accounts!$F$2:$F$86),"")</f>
        <v>United States</v>
      </c>
      <c r="H6258" t="s">
        <v>57</v>
      </c>
      <c r="I6258" s="3">
        <v>42975</v>
      </c>
      <c r="J6258" s="3">
        <v>43051</v>
      </c>
      <c r="K6258" s="8" t="str">
        <f>IF(Sales_Pipeline[[#This Row],[Close_Date]]="","",TEXT(Sales_Pipeline[[#This Row],[Close_Date]],"ddd"))</f>
        <v>Sun</v>
      </c>
      <c r="L6258" s="8" t="str">
        <f>IF(Sales_Pipeline[[#This Row],[Close_Date]]="","",TEXT(Sales_Pipeline[[#This Row],[Close_Date]],"mmm"))</f>
        <v>Nov</v>
      </c>
      <c r="M6258" s="8" t="str">
        <f>IF(Sales_Pipeline[[#This Row],[Close_Date]]="","","Q"&amp;ROUNDUP(MONTH(Sales_Pipeline[[#This Row],[Close_Date]])/3,0))</f>
        <v>Q4</v>
      </c>
      <c r="N6258" s="2" cm="1">
        <f t="array" ref="N6258">IFERROR(_xlfn.IFS(Sales_Pipeline[[#This Row],[Deal_Stage]]="Won",_xlfn.XLOOKUP(Sales_Pipeline[[#This Row],[Product]],Products!$A$2:$A$8,Products!$C$2:$C$8),Sales_Pipeline[[#This Row],[Deal_Stage]]="Lost",_xlfn.XLOOKUP(Sales_Pipeline[[#This Row],[Product]],Products!$A$2:$A$8,Products!$C$2:$C$8)),"")</f>
        <v>1096</v>
      </c>
      <c r="O6258" s="2">
        <v>1215</v>
      </c>
    </row>
    <row r="6259" spans="1:15" x14ac:dyDescent="0.3">
      <c r="A6259" t="s">
        <v>6405</v>
      </c>
      <c r="B6259" t="s">
        <v>37</v>
      </c>
      <c r="C6259" t="str">
        <f>_xlfn.XLOOKUP(Sales_Pipeline[[#This Row],[Sales_Agent]],Sales_Teams[Sales_Agent],Sales_Teams[Manager])</f>
        <v>Celia Rouche</v>
      </c>
      <c r="D6259" t="str">
        <f>_xlfn.XLOOKUP(Sales_Pipeline[[#This Row],[Manager]],Sales_Teams[Manager],Sales_Teams[Regional_Office])</f>
        <v>West</v>
      </c>
      <c r="E6259" t="s">
        <v>55</v>
      </c>
      <c r="F6259" t="s">
        <v>173</v>
      </c>
      <c r="G6259" t="str">
        <f>IFERROR(_xlfn.XLOOKUP(Sales_Pipeline[[#This Row],[Account]],Accounts!$A$2:$A$86,Accounts!$F$2:$F$86),"")</f>
        <v>United States</v>
      </c>
      <c r="H6259" t="s">
        <v>57</v>
      </c>
      <c r="I6259" s="3">
        <v>42975</v>
      </c>
      <c r="J6259" s="3">
        <v>43005</v>
      </c>
      <c r="K6259" s="8" t="str">
        <f>IF(Sales_Pipeline[[#This Row],[Close_Date]]="","",TEXT(Sales_Pipeline[[#This Row],[Close_Date]],"ddd"))</f>
        <v>Wed</v>
      </c>
      <c r="L6259" s="8" t="str">
        <f>IF(Sales_Pipeline[[#This Row],[Close_Date]]="","",TEXT(Sales_Pipeline[[#This Row],[Close_Date]],"mmm"))</f>
        <v>Sep</v>
      </c>
      <c r="M6259" s="8" t="str">
        <f>IF(Sales_Pipeline[[#This Row],[Close_Date]]="","","Q"&amp;ROUNDUP(MONTH(Sales_Pipeline[[#This Row],[Close_Date]])/3,0))</f>
        <v>Q3</v>
      </c>
      <c r="N6259" s="2" cm="1">
        <f t="array" ref="N6259">IFERROR(_xlfn.IFS(Sales_Pipeline[[#This Row],[Deal_Stage]]="Won",_xlfn.XLOOKUP(Sales_Pipeline[[#This Row],[Product]],Products!$A$2:$A$8,Products!$C$2:$C$8),Sales_Pipeline[[#This Row],[Deal_Stage]]="Lost",_xlfn.XLOOKUP(Sales_Pipeline[[#This Row],[Product]],Products!$A$2:$A$8,Products!$C$2:$C$8)),"")</f>
        <v>1096</v>
      </c>
      <c r="O6259" s="2">
        <v>1081</v>
      </c>
    </row>
    <row r="6260" spans="1:15" x14ac:dyDescent="0.3">
      <c r="A6260" t="s">
        <v>6406</v>
      </c>
      <c r="B6260" t="s">
        <v>37</v>
      </c>
      <c r="C6260" t="str">
        <f>_xlfn.XLOOKUP(Sales_Pipeline[[#This Row],[Sales_Agent]],Sales_Teams[Sales_Agent],Sales_Teams[Manager])</f>
        <v>Celia Rouche</v>
      </c>
      <c r="D6260" t="str">
        <f>_xlfn.XLOOKUP(Sales_Pipeline[[#This Row],[Manager]],Sales_Teams[Manager],Sales_Teams[Regional_Office])</f>
        <v>West</v>
      </c>
      <c r="E6260" t="s">
        <v>61</v>
      </c>
      <c r="F6260" t="s">
        <v>87</v>
      </c>
      <c r="G6260" t="str">
        <f>IFERROR(_xlfn.XLOOKUP(Sales_Pipeline[[#This Row],[Account]],Accounts!$A$2:$A$86,Accounts!$F$2:$F$86),"")</f>
        <v>United States</v>
      </c>
      <c r="H6260" t="s">
        <v>57</v>
      </c>
      <c r="I6260" s="3">
        <v>42975</v>
      </c>
      <c r="J6260" s="3">
        <v>43046</v>
      </c>
      <c r="K6260" s="8" t="str">
        <f>IF(Sales_Pipeline[[#This Row],[Close_Date]]="","",TEXT(Sales_Pipeline[[#This Row],[Close_Date]],"ddd"))</f>
        <v>Tue</v>
      </c>
      <c r="L6260" s="8" t="str">
        <f>IF(Sales_Pipeline[[#This Row],[Close_Date]]="","",TEXT(Sales_Pipeline[[#This Row],[Close_Date]],"mmm"))</f>
        <v>Nov</v>
      </c>
      <c r="M6260" s="8" t="str">
        <f>IF(Sales_Pipeline[[#This Row],[Close_Date]]="","","Q"&amp;ROUNDUP(MONTH(Sales_Pipeline[[#This Row],[Close_Date]])/3,0))</f>
        <v>Q4</v>
      </c>
      <c r="N6260" s="2" cm="1">
        <f t="array" ref="N6260">IFERROR(_xlfn.IFS(Sales_Pipeline[[#This Row],[Deal_Stage]]="Won",_xlfn.XLOOKUP(Sales_Pipeline[[#This Row],[Product]],Products!$A$2:$A$8,Products!$C$2:$C$8),Sales_Pipeline[[#This Row],[Deal_Stage]]="Lost",_xlfn.XLOOKUP(Sales_Pipeline[[#This Row],[Product]],Products!$A$2:$A$8,Products!$C$2:$C$8)),"")</f>
        <v>55</v>
      </c>
      <c r="O6260" s="2">
        <v>49</v>
      </c>
    </row>
    <row r="6261" spans="1:15" x14ac:dyDescent="0.3">
      <c r="A6261" t="s">
        <v>6407</v>
      </c>
      <c r="B6261" t="s">
        <v>45</v>
      </c>
      <c r="C6261" t="str">
        <f>_xlfn.XLOOKUP(Sales_Pipeline[[#This Row],[Sales_Agent]],Sales_Teams[Sales_Agent],Sales_Teams[Manager])</f>
        <v>Summer Sewald</v>
      </c>
      <c r="D6261" t="str">
        <f>_xlfn.XLOOKUP(Sales_Pipeline[[#This Row],[Manager]],Sales_Teams[Manager],Sales_Teams[Regional_Office])</f>
        <v>West</v>
      </c>
      <c r="E6261" t="s">
        <v>63</v>
      </c>
      <c r="F6261" t="s">
        <v>330</v>
      </c>
      <c r="G6261" t="str">
        <f>IFERROR(_xlfn.XLOOKUP(Sales_Pipeline[[#This Row],[Account]],Accounts!$A$2:$A$86,Accounts!$F$2:$F$86),"")</f>
        <v>Korea</v>
      </c>
      <c r="H6261" t="s">
        <v>57</v>
      </c>
      <c r="I6261" s="3">
        <v>42975</v>
      </c>
      <c r="J6261" s="3">
        <v>42992</v>
      </c>
      <c r="K6261" s="8" t="str">
        <f>IF(Sales_Pipeline[[#This Row],[Close_Date]]="","",TEXT(Sales_Pipeline[[#This Row],[Close_Date]],"ddd"))</f>
        <v>Thu</v>
      </c>
      <c r="L6261" s="8" t="str">
        <f>IF(Sales_Pipeline[[#This Row],[Close_Date]]="","",TEXT(Sales_Pipeline[[#This Row],[Close_Date]],"mmm"))</f>
        <v>Sep</v>
      </c>
      <c r="M6261" s="8" t="str">
        <f>IF(Sales_Pipeline[[#This Row],[Close_Date]]="","","Q"&amp;ROUNDUP(MONTH(Sales_Pipeline[[#This Row],[Close_Date]])/3,0))</f>
        <v>Q3</v>
      </c>
      <c r="N6261" s="2" cm="1">
        <f t="array" ref="N6261">IFERROR(_xlfn.IFS(Sales_Pipeline[[#This Row],[Deal_Stage]]="Won",_xlfn.XLOOKUP(Sales_Pipeline[[#This Row],[Product]],Products!$A$2:$A$8,Products!$C$2:$C$8),Sales_Pipeline[[#This Row],[Deal_Stage]]="Lost",_xlfn.XLOOKUP(Sales_Pipeline[[#This Row],[Product]],Products!$A$2:$A$8,Products!$C$2:$C$8)),"")</f>
        <v>550</v>
      </c>
      <c r="O6261" s="2">
        <v>653</v>
      </c>
    </row>
    <row r="6262" spans="1:15" x14ac:dyDescent="0.3">
      <c r="A6262" t="s">
        <v>6408</v>
      </c>
      <c r="B6262" t="s">
        <v>9</v>
      </c>
      <c r="C6262" t="str">
        <f>_xlfn.XLOOKUP(Sales_Pipeline[[#This Row],[Sales_Agent]],Sales_Teams[Sales_Agent],Sales_Teams[Manager])</f>
        <v>Dustin Brinkmann</v>
      </c>
      <c r="D6262" t="str">
        <f>_xlfn.XLOOKUP(Sales_Pipeline[[#This Row],[Manager]],Sales_Teams[Manager],Sales_Teams[Regional_Office])</f>
        <v>Central</v>
      </c>
      <c r="E6262" t="s">
        <v>55</v>
      </c>
      <c r="F6262" t="s">
        <v>147</v>
      </c>
      <c r="G6262" t="str">
        <f>IFERROR(_xlfn.XLOOKUP(Sales_Pipeline[[#This Row],[Account]],Accounts!$A$2:$A$86,Accounts!$F$2:$F$86),"")</f>
        <v>United States</v>
      </c>
      <c r="H6262" t="s">
        <v>82</v>
      </c>
      <c r="I6262" s="3">
        <v>42975</v>
      </c>
      <c r="J6262" s="3">
        <v>43069</v>
      </c>
      <c r="K6262" s="8" t="str">
        <f>IF(Sales_Pipeline[[#This Row],[Close_Date]]="","",TEXT(Sales_Pipeline[[#This Row],[Close_Date]],"ddd"))</f>
        <v>Thu</v>
      </c>
      <c r="L6262" s="8" t="str">
        <f>IF(Sales_Pipeline[[#This Row],[Close_Date]]="","",TEXT(Sales_Pipeline[[#This Row],[Close_Date]],"mmm"))</f>
        <v>Nov</v>
      </c>
      <c r="M6262" s="8" t="str">
        <f>IF(Sales_Pipeline[[#This Row],[Close_Date]]="","","Q"&amp;ROUNDUP(MONTH(Sales_Pipeline[[#This Row],[Close_Date]])/3,0))</f>
        <v>Q4</v>
      </c>
      <c r="N6262" s="2" cm="1">
        <f t="array" ref="N6262">IFERROR(_xlfn.IFS(Sales_Pipeline[[#This Row],[Deal_Stage]]="Won",_xlfn.XLOOKUP(Sales_Pipeline[[#This Row],[Product]],Products!$A$2:$A$8,Products!$C$2:$C$8),Sales_Pipeline[[#This Row],[Deal_Stage]]="Lost",_xlfn.XLOOKUP(Sales_Pipeline[[#This Row],[Product]],Products!$A$2:$A$8,Products!$C$2:$C$8)),"")</f>
        <v>1096</v>
      </c>
      <c r="O6262" s="2">
        <v>0</v>
      </c>
    </row>
    <row r="6263" spans="1:15" x14ac:dyDescent="0.3">
      <c r="A6263" t="s">
        <v>6409</v>
      </c>
      <c r="B6263" t="s">
        <v>9</v>
      </c>
      <c r="C6263" t="str">
        <f>_xlfn.XLOOKUP(Sales_Pipeline[[#This Row],[Sales_Agent]],Sales_Teams[Sales_Agent],Sales_Teams[Manager])</f>
        <v>Dustin Brinkmann</v>
      </c>
      <c r="D6263" t="str">
        <f>_xlfn.XLOOKUP(Sales_Pipeline[[#This Row],[Manager]],Sales_Teams[Manager],Sales_Teams[Regional_Office])</f>
        <v>Central</v>
      </c>
      <c r="E6263" t="s">
        <v>76</v>
      </c>
      <c r="F6263" t="s">
        <v>81</v>
      </c>
      <c r="G6263" t="str">
        <f>IFERROR(_xlfn.XLOOKUP(Sales_Pipeline[[#This Row],[Account]],Accounts!$A$2:$A$86,Accounts!$F$2:$F$86),"")</f>
        <v>Italy</v>
      </c>
      <c r="H6263" t="s">
        <v>82</v>
      </c>
      <c r="I6263" s="3">
        <v>42975</v>
      </c>
      <c r="J6263" s="3">
        <v>43066</v>
      </c>
      <c r="K6263" s="8" t="str">
        <f>IF(Sales_Pipeline[[#This Row],[Close_Date]]="","",TEXT(Sales_Pipeline[[#This Row],[Close_Date]],"ddd"))</f>
        <v>Mon</v>
      </c>
      <c r="L6263" s="8" t="str">
        <f>IF(Sales_Pipeline[[#This Row],[Close_Date]]="","",TEXT(Sales_Pipeline[[#This Row],[Close_Date]],"mmm"))</f>
        <v>Nov</v>
      </c>
      <c r="M6263" s="8" t="str">
        <f>IF(Sales_Pipeline[[#This Row],[Close_Date]]="","","Q"&amp;ROUNDUP(MONTH(Sales_Pipeline[[#This Row],[Close_Date]])/3,0))</f>
        <v>Q4</v>
      </c>
      <c r="N6263" s="2" cm="1">
        <f t="array" ref="N6263">IFERROR(_xlfn.IFS(Sales_Pipeline[[#This Row],[Deal_Stage]]="Won",_xlfn.XLOOKUP(Sales_Pipeline[[#This Row],[Product]],Products!$A$2:$A$8,Products!$C$2:$C$8),Sales_Pipeline[[#This Row],[Deal_Stage]]="Lost",_xlfn.XLOOKUP(Sales_Pipeline[[#This Row],[Product]],Products!$A$2:$A$8,Products!$C$2:$C$8)),"")</f>
        <v>3393</v>
      </c>
      <c r="O6263" s="2">
        <v>0</v>
      </c>
    </row>
    <row r="6264" spans="1:15" x14ac:dyDescent="0.3">
      <c r="A6264" t="s">
        <v>6410</v>
      </c>
      <c r="B6264" t="s">
        <v>14</v>
      </c>
      <c r="C6264" t="str">
        <f>_xlfn.XLOOKUP(Sales_Pipeline[[#This Row],[Sales_Agent]],Sales_Teams[Sales_Agent],Sales_Teams[Manager])</f>
        <v>Melvin Marxen</v>
      </c>
      <c r="D6264" t="str">
        <f>_xlfn.XLOOKUP(Sales_Pipeline[[#This Row],[Manager]],Sales_Teams[Manager],Sales_Teams[Regional_Office])</f>
        <v>Central</v>
      </c>
      <c r="E6264" t="s">
        <v>55</v>
      </c>
      <c r="F6264" t="s">
        <v>147</v>
      </c>
      <c r="G6264" t="str">
        <f>IFERROR(_xlfn.XLOOKUP(Sales_Pipeline[[#This Row],[Account]],Accounts!$A$2:$A$86,Accounts!$F$2:$F$86),"")</f>
        <v>United States</v>
      </c>
      <c r="H6264" t="s">
        <v>57</v>
      </c>
      <c r="I6264" s="3">
        <v>42975</v>
      </c>
      <c r="J6264" s="3">
        <v>42991</v>
      </c>
      <c r="K6264" s="8" t="str">
        <f>IF(Sales_Pipeline[[#This Row],[Close_Date]]="","",TEXT(Sales_Pipeline[[#This Row],[Close_Date]],"ddd"))</f>
        <v>Wed</v>
      </c>
      <c r="L6264" s="8" t="str">
        <f>IF(Sales_Pipeline[[#This Row],[Close_Date]]="","",TEXT(Sales_Pipeline[[#This Row],[Close_Date]],"mmm"))</f>
        <v>Sep</v>
      </c>
      <c r="M6264" s="8" t="str">
        <f>IF(Sales_Pipeline[[#This Row],[Close_Date]]="","","Q"&amp;ROUNDUP(MONTH(Sales_Pipeline[[#This Row],[Close_Date]])/3,0))</f>
        <v>Q3</v>
      </c>
      <c r="N6264" s="2" cm="1">
        <f t="array" ref="N6264">IFERROR(_xlfn.IFS(Sales_Pipeline[[#This Row],[Deal_Stage]]="Won",_xlfn.XLOOKUP(Sales_Pipeline[[#This Row],[Product]],Products!$A$2:$A$8,Products!$C$2:$C$8),Sales_Pipeline[[#This Row],[Deal_Stage]]="Lost",_xlfn.XLOOKUP(Sales_Pipeline[[#This Row],[Product]],Products!$A$2:$A$8,Products!$C$2:$C$8)),"")</f>
        <v>1096</v>
      </c>
      <c r="O6264" s="2">
        <v>1105</v>
      </c>
    </row>
    <row r="6265" spans="1:15" x14ac:dyDescent="0.3">
      <c r="A6265" t="s">
        <v>6411</v>
      </c>
      <c r="B6265" t="s">
        <v>29</v>
      </c>
      <c r="C6265" t="str">
        <f>_xlfn.XLOOKUP(Sales_Pipeline[[#This Row],[Sales_Agent]],Sales_Teams[Sales_Agent],Sales_Teams[Manager])</f>
        <v>Rocco Neubert</v>
      </c>
      <c r="D6265" t="str">
        <f>_xlfn.XLOOKUP(Sales_Pipeline[[#This Row],[Manager]],Sales_Teams[Manager],Sales_Teams[Regional_Office])</f>
        <v>East</v>
      </c>
      <c r="E6265" t="s">
        <v>55</v>
      </c>
      <c r="F6265" t="s">
        <v>127</v>
      </c>
      <c r="G6265" t="str">
        <f>IFERROR(_xlfn.XLOOKUP(Sales_Pipeline[[#This Row],[Account]],Accounts!$A$2:$A$86,Accounts!$F$2:$F$86),"")</f>
        <v>United States</v>
      </c>
      <c r="H6265" t="s">
        <v>57</v>
      </c>
      <c r="I6265" s="3">
        <v>42975</v>
      </c>
      <c r="J6265" s="3">
        <v>42999</v>
      </c>
      <c r="K6265" s="8" t="str">
        <f>IF(Sales_Pipeline[[#This Row],[Close_Date]]="","",TEXT(Sales_Pipeline[[#This Row],[Close_Date]],"ddd"))</f>
        <v>Thu</v>
      </c>
      <c r="L6265" s="8" t="str">
        <f>IF(Sales_Pipeline[[#This Row],[Close_Date]]="","",TEXT(Sales_Pipeline[[#This Row],[Close_Date]],"mmm"))</f>
        <v>Sep</v>
      </c>
      <c r="M6265" s="8" t="str">
        <f>IF(Sales_Pipeline[[#This Row],[Close_Date]]="","","Q"&amp;ROUNDUP(MONTH(Sales_Pipeline[[#This Row],[Close_Date]])/3,0))</f>
        <v>Q3</v>
      </c>
      <c r="N6265" s="2" cm="1">
        <f t="array" ref="N6265">IFERROR(_xlfn.IFS(Sales_Pipeline[[#This Row],[Deal_Stage]]="Won",_xlfn.XLOOKUP(Sales_Pipeline[[#This Row],[Product]],Products!$A$2:$A$8,Products!$C$2:$C$8),Sales_Pipeline[[#This Row],[Deal_Stage]]="Lost",_xlfn.XLOOKUP(Sales_Pipeline[[#This Row],[Product]],Products!$A$2:$A$8,Products!$C$2:$C$8)),"")</f>
        <v>1096</v>
      </c>
      <c r="O6265" s="2">
        <v>948</v>
      </c>
    </row>
    <row r="6266" spans="1:15" x14ac:dyDescent="0.3">
      <c r="A6266" t="s">
        <v>6412</v>
      </c>
      <c r="B6266" t="s">
        <v>32</v>
      </c>
      <c r="C6266" t="str">
        <f>_xlfn.XLOOKUP(Sales_Pipeline[[#This Row],[Sales_Agent]],Sales_Teams[Sales_Agent],Sales_Teams[Manager])</f>
        <v>Celia Rouche</v>
      </c>
      <c r="D6266" t="str">
        <f>_xlfn.XLOOKUP(Sales_Pipeline[[#This Row],[Manager]],Sales_Teams[Manager],Sales_Teams[Regional_Office])</f>
        <v>West</v>
      </c>
      <c r="E6266" t="s">
        <v>76</v>
      </c>
      <c r="F6266" t="s">
        <v>107</v>
      </c>
      <c r="G6266" t="str">
        <f>IFERROR(_xlfn.XLOOKUP(Sales_Pipeline[[#This Row],[Account]],Accounts!$A$2:$A$86,Accounts!$F$2:$F$86),"")</f>
        <v>United States</v>
      </c>
      <c r="H6266" t="s">
        <v>82</v>
      </c>
      <c r="I6266" s="3">
        <v>42975</v>
      </c>
      <c r="J6266" s="3">
        <v>42988</v>
      </c>
      <c r="K6266" s="8" t="str">
        <f>IF(Sales_Pipeline[[#This Row],[Close_Date]]="","",TEXT(Sales_Pipeline[[#This Row],[Close_Date]],"ddd"))</f>
        <v>Sun</v>
      </c>
      <c r="L6266" s="8" t="str">
        <f>IF(Sales_Pipeline[[#This Row],[Close_Date]]="","",TEXT(Sales_Pipeline[[#This Row],[Close_Date]],"mmm"))</f>
        <v>Sep</v>
      </c>
      <c r="M6266" s="8" t="str">
        <f>IF(Sales_Pipeline[[#This Row],[Close_Date]]="","","Q"&amp;ROUNDUP(MONTH(Sales_Pipeline[[#This Row],[Close_Date]])/3,0))</f>
        <v>Q3</v>
      </c>
      <c r="N6266" s="2" cm="1">
        <f t="array" ref="N6266">IFERROR(_xlfn.IFS(Sales_Pipeline[[#This Row],[Deal_Stage]]="Won",_xlfn.XLOOKUP(Sales_Pipeline[[#This Row],[Product]],Products!$A$2:$A$8,Products!$C$2:$C$8),Sales_Pipeline[[#This Row],[Deal_Stage]]="Lost",_xlfn.XLOOKUP(Sales_Pipeline[[#This Row],[Product]],Products!$A$2:$A$8,Products!$C$2:$C$8)),"")</f>
        <v>3393</v>
      </c>
      <c r="O6266" s="2">
        <v>0</v>
      </c>
    </row>
    <row r="6267" spans="1:15" x14ac:dyDescent="0.3">
      <c r="A6267" t="s">
        <v>6413</v>
      </c>
      <c r="B6267" t="s">
        <v>17</v>
      </c>
      <c r="C6267" t="str">
        <f>_xlfn.XLOOKUP(Sales_Pipeline[[#This Row],[Sales_Agent]],Sales_Teams[Sales_Agent],Sales_Teams[Manager])</f>
        <v>Cara Losch</v>
      </c>
      <c r="D6267" t="str">
        <f>_xlfn.XLOOKUP(Sales_Pipeline[[#This Row],[Manager]],Sales_Teams[Manager],Sales_Teams[Regional_Office])</f>
        <v>East</v>
      </c>
      <c r="E6267" t="s">
        <v>61</v>
      </c>
      <c r="F6267" t="s">
        <v>760</v>
      </c>
      <c r="G6267" t="str">
        <f>IFERROR(_xlfn.XLOOKUP(Sales_Pipeline[[#This Row],[Account]],Accounts!$A$2:$A$86,Accounts!$F$2:$F$86),"")</f>
        <v>United States</v>
      </c>
      <c r="H6267" t="s">
        <v>82</v>
      </c>
      <c r="I6267" s="3">
        <v>42975</v>
      </c>
      <c r="J6267" s="3">
        <v>43050</v>
      </c>
      <c r="K6267" s="8" t="str">
        <f>IF(Sales_Pipeline[[#This Row],[Close_Date]]="","",TEXT(Sales_Pipeline[[#This Row],[Close_Date]],"ddd"))</f>
        <v>Sat</v>
      </c>
      <c r="L6267" s="8" t="str">
        <f>IF(Sales_Pipeline[[#This Row],[Close_Date]]="","",TEXT(Sales_Pipeline[[#This Row],[Close_Date]],"mmm"))</f>
        <v>Nov</v>
      </c>
      <c r="M6267" s="8" t="str">
        <f>IF(Sales_Pipeline[[#This Row],[Close_Date]]="","","Q"&amp;ROUNDUP(MONTH(Sales_Pipeline[[#This Row],[Close_Date]])/3,0))</f>
        <v>Q4</v>
      </c>
      <c r="N6267" s="2" cm="1">
        <f t="array" ref="N6267">IFERROR(_xlfn.IFS(Sales_Pipeline[[#This Row],[Deal_Stage]]="Won",_xlfn.XLOOKUP(Sales_Pipeline[[#This Row],[Product]],Products!$A$2:$A$8,Products!$C$2:$C$8),Sales_Pipeline[[#This Row],[Deal_Stage]]="Lost",_xlfn.XLOOKUP(Sales_Pipeline[[#This Row],[Product]],Products!$A$2:$A$8,Products!$C$2:$C$8)),"")</f>
        <v>55</v>
      </c>
      <c r="O6267" s="2">
        <v>0</v>
      </c>
    </row>
    <row r="6268" spans="1:15" x14ac:dyDescent="0.3">
      <c r="A6268" t="s">
        <v>6414</v>
      </c>
      <c r="B6268" t="s">
        <v>3</v>
      </c>
      <c r="C6268" t="str">
        <f>_xlfn.XLOOKUP(Sales_Pipeline[[#This Row],[Sales_Agent]],Sales_Teams[Sales_Agent],Sales_Teams[Manager])</f>
        <v>Dustin Brinkmann</v>
      </c>
      <c r="D6268" t="str">
        <f>_xlfn.XLOOKUP(Sales_Pipeline[[#This Row],[Manager]],Sales_Teams[Manager],Sales_Teams[Regional_Office])</f>
        <v>Central</v>
      </c>
      <c r="E6268" t="s">
        <v>55</v>
      </c>
      <c r="F6268" t="s">
        <v>507</v>
      </c>
      <c r="G6268" t="str">
        <f>IFERROR(_xlfn.XLOOKUP(Sales_Pipeline[[#This Row],[Account]],Accounts!$A$2:$A$86,Accounts!$F$2:$F$86),"")</f>
        <v>Belgium</v>
      </c>
      <c r="H6268" t="s">
        <v>82</v>
      </c>
      <c r="I6268" s="3">
        <v>42976</v>
      </c>
      <c r="J6268" s="3">
        <v>42983</v>
      </c>
      <c r="K6268" s="8" t="str">
        <f>IF(Sales_Pipeline[[#This Row],[Close_Date]]="","",TEXT(Sales_Pipeline[[#This Row],[Close_Date]],"ddd"))</f>
        <v>Tue</v>
      </c>
      <c r="L6268" s="8" t="str">
        <f>IF(Sales_Pipeline[[#This Row],[Close_Date]]="","",TEXT(Sales_Pipeline[[#This Row],[Close_Date]],"mmm"))</f>
        <v>Sep</v>
      </c>
      <c r="M6268" s="8" t="str">
        <f>IF(Sales_Pipeline[[#This Row],[Close_Date]]="","","Q"&amp;ROUNDUP(MONTH(Sales_Pipeline[[#This Row],[Close_Date]])/3,0))</f>
        <v>Q3</v>
      </c>
      <c r="N6268" s="2" cm="1">
        <f t="array" ref="N6268">IFERROR(_xlfn.IFS(Sales_Pipeline[[#This Row],[Deal_Stage]]="Won",_xlfn.XLOOKUP(Sales_Pipeline[[#This Row],[Product]],Products!$A$2:$A$8,Products!$C$2:$C$8),Sales_Pipeline[[#This Row],[Deal_Stage]]="Lost",_xlfn.XLOOKUP(Sales_Pipeline[[#This Row],[Product]],Products!$A$2:$A$8,Products!$C$2:$C$8)),"")</f>
        <v>1096</v>
      </c>
      <c r="O6268" s="2">
        <v>0</v>
      </c>
    </row>
    <row r="6269" spans="1:15" x14ac:dyDescent="0.3">
      <c r="A6269" t="s">
        <v>6415</v>
      </c>
      <c r="B6269" t="s">
        <v>3</v>
      </c>
      <c r="C6269" t="str">
        <f>_xlfn.XLOOKUP(Sales_Pipeline[[#This Row],[Sales_Agent]],Sales_Teams[Sales_Agent],Sales_Teams[Manager])</f>
        <v>Dustin Brinkmann</v>
      </c>
      <c r="D6269" t="str">
        <f>_xlfn.XLOOKUP(Sales_Pipeline[[#This Row],[Manager]],Sales_Teams[Manager],Sales_Teams[Regional_Office])</f>
        <v>Central</v>
      </c>
      <c r="E6269" t="s">
        <v>61</v>
      </c>
      <c r="F6269" t="s">
        <v>132</v>
      </c>
      <c r="G6269" t="str">
        <f>IFERROR(_xlfn.XLOOKUP(Sales_Pipeline[[#This Row],[Account]],Accounts!$A$2:$A$86,Accounts!$F$2:$F$86),"")</f>
        <v>United States</v>
      </c>
      <c r="H6269" t="s">
        <v>57</v>
      </c>
      <c r="I6269" s="3">
        <v>42976</v>
      </c>
      <c r="J6269" s="3">
        <v>43072</v>
      </c>
      <c r="K6269" s="8" t="str">
        <f>IF(Sales_Pipeline[[#This Row],[Close_Date]]="","",TEXT(Sales_Pipeline[[#This Row],[Close_Date]],"ddd"))</f>
        <v>Sun</v>
      </c>
      <c r="L6269" s="8" t="str">
        <f>IF(Sales_Pipeline[[#This Row],[Close_Date]]="","",TEXT(Sales_Pipeline[[#This Row],[Close_Date]],"mmm"))</f>
        <v>Dec</v>
      </c>
      <c r="M6269" s="8" t="str">
        <f>IF(Sales_Pipeline[[#This Row],[Close_Date]]="","","Q"&amp;ROUNDUP(MONTH(Sales_Pipeline[[#This Row],[Close_Date]])/3,0))</f>
        <v>Q4</v>
      </c>
      <c r="N6269" s="2" cm="1">
        <f t="array" ref="N6269">IFERROR(_xlfn.IFS(Sales_Pipeline[[#This Row],[Deal_Stage]]="Won",_xlfn.XLOOKUP(Sales_Pipeline[[#This Row],[Product]],Products!$A$2:$A$8,Products!$C$2:$C$8),Sales_Pipeline[[#This Row],[Deal_Stage]]="Lost",_xlfn.XLOOKUP(Sales_Pipeline[[#This Row],[Product]],Products!$A$2:$A$8,Products!$C$2:$C$8)),"")</f>
        <v>55</v>
      </c>
      <c r="O6269" s="2">
        <v>44</v>
      </c>
    </row>
    <row r="6270" spans="1:15" x14ac:dyDescent="0.3">
      <c r="A6270" t="s">
        <v>6416</v>
      </c>
      <c r="B6270" t="s">
        <v>27</v>
      </c>
      <c r="C6270" t="str">
        <f>_xlfn.XLOOKUP(Sales_Pipeline[[#This Row],[Sales_Agent]],Sales_Teams[Sales_Agent],Sales_Teams[Manager])</f>
        <v>Rocco Neubert</v>
      </c>
      <c r="D6270" t="str">
        <f>_xlfn.XLOOKUP(Sales_Pipeline[[#This Row],[Manager]],Sales_Teams[Manager],Sales_Teams[Regional_Office])</f>
        <v>East</v>
      </c>
      <c r="E6270" t="s">
        <v>55</v>
      </c>
      <c r="F6270" t="s">
        <v>98</v>
      </c>
      <c r="G6270" t="str">
        <f>IFERROR(_xlfn.XLOOKUP(Sales_Pipeline[[#This Row],[Account]],Accounts!$A$2:$A$86,Accounts!$F$2:$F$86),"")</f>
        <v>United States</v>
      </c>
      <c r="H6270" t="s">
        <v>77</v>
      </c>
      <c r="I6270" s="3">
        <v>42976</v>
      </c>
      <c r="K6270" s="8" t="str">
        <f>IF(Sales_Pipeline[[#This Row],[Close_Date]]="","",TEXT(Sales_Pipeline[[#This Row],[Close_Date]],"ddd"))</f>
        <v/>
      </c>
      <c r="L6270" s="8" t="str">
        <f>IF(Sales_Pipeline[[#This Row],[Close_Date]]="","",TEXT(Sales_Pipeline[[#This Row],[Close_Date]],"mmm"))</f>
        <v/>
      </c>
      <c r="M6270" s="8" t="str">
        <f>IF(Sales_Pipeline[[#This Row],[Close_Date]]="","","Q"&amp;ROUNDUP(MONTH(Sales_Pipeline[[#This Row],[Close_Date]])/3,0))</f>
        <v/>
      </c>
      <c r="N6270" s="2" t="str" cm="1">
        <f t="array" ref="N6270">IFERROR(_xlfn.IFS(Sales_Pipeline[[#This Row],[Deal_Stage]]="Won",_xlfn.XLOOKUP(Sales_Pipeline[[#This Row],[Product]],Products!$A$2:$A$8,Products!$C$2:$C$8),Sales_Pipeline[[#This Row],[Deal_Stage]]="Lost",_xlfn.XLOOKUP(Sales_Pipeline[[#This Row],[Product]],Products!$A$2:$A$8,Products!$C$2:$C$8)),"")</f>
        <v/>
      </c>
      <c r="O6270" s="2">
        <v>0</v>
      </c>
    </row>
    <row r="6271" spans="1:15" x14ac:dyDescent="0.3">
      <c r="A6271" t="s">
        <v>6417</v>
      </c>
      <c r="B6271" t="s">
        <v>27</v>
      </c>
      <c r="C6271" t="str">
        <f>_xlfn.XLOOKUP(Sales_Pipeline[[#This Row],[Sales_Agent]],Sales_Teams[Sales_Agent],Sales_Teams[Manager])</f>
        <v>Rocco Neubert</v>
      </c>
      <c r="D6271" t="str">
        <f>_xlfn.XLOOKUP(Sales_Pipeline[[#This Row],[Manager]],Sales_Teams[Manager],Sales_Teams[Regional_Office])</f>
        <v>East</v>
      </c>
      <c r="E6271" t="s">
        <v>8953</v>
      </c>
      <c r="F6271" t="s">
        <v>159</v>
      </c>
      <c r="G6271" t="str">
        <f>IFERROR(_xlfn.XLOOKUP(Sales_Pipeline[[#This Row],[Account]],Accounts!$A$2:$A$86,Accounts!$F$2:$F$86),"")</f>
        <v>United States</v>
      </c>
      <c r="H6271" t="s">
        <v>57</v>
      </c>
      <c r="I6271" s="3">
        <v>42976</v>
      </c>
      <c r="J6271" s="3">
        <v>43054</v>
      </c>
      <c r="K6271" s="8" t="str">
        <f>IF(Sales_Pipeline[[#This Row],[Close_Date]]="","",TEXT(Sales_Pipeline[[#This Row],[Close_Date]],"ddd"))</f>
        <v>Wed</v>
      </c>
      <c r="L6271" s="8" t="str">
        <f>IF(Sales_Pipeline[[#This Row],[Close_Date]]="","",TEXT(Sales_Pipeline[[#This Row],[Close_Date]],"mmm"))</f>
        <v>Nov</v>
      </c>
      <c r="M6271" s="8" t="str">
        <f>IF(Sales_Pipeline[[#This Row],[Close_Date]]="","","Q"&amp;ROUNDUP(MONTH(Sales_Pipeline[[#This Row],[Close_Date]])/3,0))</f>
        <v>Q4</v>
      </c>
      <c r="N6271" s="2" cm="1">
        <f t="array" ref="N6271">IFERROR(_xlfn.IFS(Sales_Pipeline[[#This Row],[Deal_Stage]]="Won",_xlfn.XLOOKUP(Sales_Pipeline[[#This Row],[Product]],Products!$A$2:$A$8,Products!$C$2:$C$8),Sales_Pipeline[[#This Row],[Deal_Stage]]="Lost",_xlfn.XLOOKUP(Sales_Pipeline[[#This Row],[Product]],Products!$A$2:$A$8,Products!$C$2:$C$8)),"")</f>
        <v>4821</v>
      </c>
      <c r="O6271" s="2">
        <v>4343</v>
      </c>
    </row>
    <row r="6272" spans="1:15" x14ac:dyDescent="0.3">
      <c r="A6272" t="s">
        <v>6418</v>
      </c>
      <c r="B6272" t="s">
        <v>6</v>
      </c>
      <c r="C6272" t="str">
        <f>_xlfn.XLOOKUP(Sales_Pipeline[[#This Row],[Sales_Agent]],Sales_Teams[Sales_Agent],Sales_Teams[Manager])</f>
        <v>Dustin Brinkmann</v>
      </c>
      <c r="D6272" t="str">
        <f>_xlfn.XLOOKUP(Sales_Pipeline[[#This Row],[Manager]],Sales_Teams[Manager],Sales_Teams[Regional_Office])</f>
        <v>Central</v>
      </c>
      <c r="E6272" t="s">
        <v>84</v>
      </c>
      <c r="F6272" t="s">
        <v>94</v>
      </c>
      <c r="G6272" t="str">
        <f>IFERROR(_xlfn.XLOOKUP(Sales_Pipeline[[#This Row],[Account]],Accounts!$A$2:$A$86,Accounts!$F$2:$F$86),"")</f>
        <v>United States</v>
      </c>
      <c r="H6272" t="s">
        <v>57</v>
      </c>
      <c r="I6272" s="3">
        <v>42976</v>
      </c>
      <c r="J6272" s="3">
        <v>42991</v>
      </c>
      <c r="K6272" s="8" t="str">
        <f>IF(Sales_Pipeline[[#This Row],[Close_Date]]="","",TEXT(Sales_Pipeline[[#This Row],[Close_Date]],"ddd"))</f>
        <v>Wed</v>
      </c>
      <c r="L6272" s="8" t="str">
        <f>IF(Sales_Pipeline[[#This Row],[Close_Date]]="","",TEXT(Sales_Pipeline[[#This Row],[Close_Date]],"mmm"))</f>
        <v>Sep</v>
      </c>
      <c r="M6272" s="8" t="str">
        <f>IF(Sales_Pipeline[[#This Row],[Close_Date]]="","","Q"&amp;ROUNDUP(MONTH(Sales_Pipeline[[#This Row],[Close_Date]])/3,0))</f>
        <v>Q3</v>
      </c>
      <c r="N6272" s="2" cm="1">
        <f t="array" ref="N6272">IFERROR(_xlfn.IFS(Sales_Pipeline[[#This Row],[Deal_Stage]]="Won",_xlfn.XLOOKUP(Sales_Pipeline[[#This Row],[Product]],Products!$A$2:$A$8,Products!$C$2:$C$8),Sales_Pipeline[[#This Row],[Deal_Stage]]="Lost",_xlfn.XLOOKUP(Sales_Pipeline[[#This Row],[Product]],Products!$A$2:$A$8,Products!$C$2:$C$8)),"")</f>
        <v>5482</v>
      </c>
      <c r="O6272" s="2">
        <v>5096</v>
      </c>
    </row>
    <row r="6273" spans="1:15" x14ac:dyDescent="0.3">
      <c r="A6273" t="s">
        <v>6419</v>
      </c>
      <c r="B6273" t="s">
        <v>6</v>
      </c>
      <c r="C6273" t="str">
        <f>_xlfn.XLOOKUP(Sales_Pipeline[[#This Row],[Sales_Agent]],Sales_Teams[Sales_Agent],Sales_Teams[Manager])</f>
        <v>Dustin Brinkmann</v>
      </c>
      <c r="D6273" t="str">
        <f>_xlfn.XLOOKUP(Sales_Pipeline[[#This Row],[Manager]],Sales_Teams[Manager],Sales_Teams[Regional_Office])</f>
        <v>Central</v>
      </c>
      <c r="E6273" t="s">
        <v>84</v>
      </c>
      <c r="F6273" t="s">
        <v>105</v>
      </c>
      <c r="G6273" t="str">
        <f>IFERROR(_xlfn.XLOOKUP(Sales_Pipeline[[#This Row],[Account]],Accounts!$A$2:$A$86,Accounts!$F$2:$F$86),"")</f>
        <v>United States</v>
      </c>
      <c r="H6273" t="s">
        <v>57</v>
      </c>
      <c r="I6273" s="3">
        <v>42976</v>
      </c>
      <c r="J6273" s="3">
        <v>43008</v>
      </c>
      <c r="K6273" s="8" t="str">
        <f>IF(Sales_Pipeline[[#This Row],[Close_Date]]="","",TEXT(Sales_Pipeline[[#This Row],[Close_Date]],"ddd"))</f>
        <v>Sat</v>
      </c>
      <c r="L6273" s="8" t="str">
        <f>IF(Sales_Pipeline[[#This Row],[Close_Date]]="","",TEXT(Sales_Pipeline[[#This Row],[Close_Date]],"mmm"))</f>
        <v>Sep</v>
      </c>
      <c r="M6273" s="8" t="str">
        <f>IF(Sales_Pipeline[[#This Row],[Close_Date]]="","","Q"&amp;ROUNDUP(MONTH(Sales_Pipeline[[#This Row],[Close_Date]])/3,0))</f>
        <v>Q3</v>
      </c>
      <c r="N6273" s="2" cm="1">
        <f t="array" ref="N6273">IFERROR(_xlfn.IFS(Sales_Pipeline[[#This Row],[Deal_Stage]]="Won",_xlfn.XLOOKUP(Sales_Pipeline[[#This Row],[Product]],Products!$A$2:$A$8,Products!$C$2:$C$8),Sales_Pipeline[[#This Row],[Deal_Stage]]="Lost",_xlfn.XLOOKUP(Sales_Pipeline[[#This Row],[Product]],Products!$A$2:$A$8,Products!$C$2:$C$8)),"")</f>
        <v>5482</v>
      </c>
      <c r="O6273" s="2">
        <v>4994</v>
      </c>
    </row>
    <row r="6274" spans="1:15" x14ac:dyDescent="0.3">
      <c r="A6274" t="s">
        <v>6420</v>
      </c>
      <c r="B6274" t="s">
        <v>20</v>
      </c>
      <c r="C6274" t="str">
        <f>_xlfn.XLOOKUP(Sales_Pipeline[[#This Row],[Sales_Agent]],Sales_Teams[Sales_Agent],Sales_Teams[Manager])</f>
        <v>Cara Losch</v>
      </c>
      <c r="D6274" t="str">
        <f>_xlfn.XLOOKUP(Sales_Pipeline[[#This Row],[Manager]],Sales_Teams[Manager],Sales_Teams[Regional_Office])</f>
        <v>East</v>
      </c>
      <c r="E6274" t="s">
        <v>55</v>
      </c>
      <c r="F6274" t="s">
        <v>225</v>
      </c>
      <c r="G6274" t="str">
        <f>IFERROR(_xlfn.XLOOKUP(Sales_Pipeline[[#This Row],[Account]],Accounts!$A$2:$A$86,Accounts!$F$2:$F$86),"")</f>
        <v>United States</v>
      </c>
      <c r="H6274" t="s">
        <v>57</v>
      </c>
      <c r="I6274" s="3">
        <v>42976</v>
      </c>
      <c r="J6274" s="3">
        <v>43070</v>
      </c>
      <c r="K6274" s="8" t="str">
        <f>IF(Sales_Pipeline[[#This Row],[Close_Date]]="","",TEXT(Sales_Pipeline[[#This Row],[Close_Date]],"ddd"))</f>
        <v>Fri</v>
      </c>
      <c r="L6274" s="8" t="str">
        <f>IF(Sales_Pipeline[[#This Row],[Close_Date]]="","",TEXT(Sales_Pipeline[[#This Row],[Close_Date]],"mmm"))</f>
        <v>Dec</v>
      </c>
      <c r="M6274" s="8" t="str">
        <f>IF(Sales_Pipeline[[#This Row],[Close_Date]]="","","Q"&amp;ROUNDUP(MONTH(Sales_Pipeline[[#This Row],[Close_Date]])/3,0))</f>
        <v>Q4</v>
      </c>
      <c r="N6274" s="2" cm="1">
        <f t="array" ref="N6274">IFERROR(_xlfn.IFS(Sales_Pipeline[[#This Row],[Deal_Stage]]="Won",_xlfn.XLOOKUP(Sales_Pipeline[[#This Row],[Product]],Products!$A$2:$A$8,Products!$C$2:$C$8),Sales_Pipeline[[#This Row],[Deal_Stage]]="Lost",_xlfn.XLOOKUP(Sales_Pipeline[[#This Row],[Product]],Products!$A$2:$A$8,Products!$C$2:$C$8)),"")</f>
        <v>1096</v>
      </c>
      <c r="O6274" s="2">
        <v>1251</v>
      </c>
    </row>
    <row r="6275" spans="1:15" x14ac:dyDescent="0.3">
      <c r="A6275" t="s">
        <v>6421</v>
      </c>
      <c r="B6275" t="s">
        <v>28</v>
      </c>
      <c r="C6275" t="str">
        <f>_xlfn.XLOOKUP(Sales_Pipeline[[#This Row],[Sales_Agent]],Sales_Teams[Sales_Agent],Sales_Teams[Manager])</f>
        <v>Rocco Neubert</v>
      </c>
      <c r="D6275" t="str">
        <f>_xlfn.XLOOKUP(Sales_Pipeline[[#This Row],[Manager]],Sales_Teams[Manager],Sales_Teams[Regional_Office])</f>
        <v>East</v>
      </c>
      <c r="E6275" t="s">
        <v>63</v>
      </c>
      <c r="F6275" t="s">
        <v>253</v>
      </c>
      <c r="G6275" t="str">
        <f>IFERROR(_xlfn.XLOOKUP(Sales_Pipeline[[#This Row],[Account]],Accounts!$A$2:$A$86,Accounts!$F$2:$F$86),"")</f>
        <v>United States</v>
      </c>
      <c r="H6275" t="s">
        <v>57</v>
      </c>
      <c r="I6275" s="3">
        <v>42976</v>
      </c>
      <c r="J6275" s="3">
        <v>43050</v>
      </c>
      <c r="K6275" s="8" t="str">
        <f>IF(Sales_Pipeline[[#This Row],[Close_Date]]="","",TEXT(Sales_Pipeline[[#This Row],[Close_Date]],"ddd"))</f>
        <v>Sat</v>
      </c>
      <c r="L6275" s="8" t="str">
        <f>IF(Sales_Pipeline[[#This Row],[Close_Date]]="","",TEXT(Sales_Pipeline[[#This Row],[Close_Date]],"mmm"))</f>
        <v>Nov</v>
      </c>
      <c r="M6275" s="8" t="str">
        <f>IF(Sales_Pipeline[[#This Row],[Close_Date]]="","","Q"&amp;ROUNDUP(MONTH(Sales_Pipeline[[#This Row],[Close_Date]])/3,0))</f>
        <v>Q4</v>
      </c>
      <c r="N6275" s="2" cm="1">
        <f t="array" ref="N6275">IFERROR(_xlfn.IFS(Sales_Pipeline[[#This Row],[Deal_Stage]]="Won",_xlfn.XLOOKUP(Sales_Pipeline[[#This Row],[Product]],Products!$A$2:$A$8,Products!$C$2:$C$8),Sales_Pipeline[[#This Row],[Deal_Stage]]="Lost",_xlfn.XLOOKUP(Sales_Pipeline[[#This Row],[Product]],Products!$A$2:$A$8,Products!$C$2:$C$8)),"")</f>
        <v>550</v>
      </c>
      <c r="O6275" s="2">
        <v>602</v>
      </c>
    </row>
    <row r="6276" spans="1:15" x14ac:dyDescent="0.3">
      <c r="A6276" t="s">
        <v>6422</v>
      </c>
      <c r="B6276" t="s">
        <v>28</v>
      </c>
      <c r="C6276" t="str">
        <f>_xlfn.XLOOKUP(Sales_Pipeline[[#This Row],[Sales_Agent]],Sales_Teams[Sales_Agent],Sales_Teams[Manager])</f>
        <v>Rocco Neubert</v>
      </c>
      <c r="D6276" t="str">
        <f>_xlfn.XLOOKUP(Sales_Pipeline[[#This Row],[Manager]],Sales_Teams[Manager],Sales_Teams[Regional_Office])</f>
        <v>East</v>
      </c>
      <c r="E6276" t="s">
        <v>63</v>
      </c>
      <c r="F6276" t="s">
        <v>344</v>
      </c>
      <c r="G6276" t="str">
        <f>IFERROR(_xlfn.XLOOKUP(Sales_Pipeline[[#This Row],[Account]],Accounts!$A$2:$A$86,Accounts!$F$2:$F$86),"")</f>
        <v>Romania</v>
      </c>
      <c r="H6276" t="s">
        <v>57</v>
      </c>
      <c r="I6276" s="3">
        <v>42976</v>
      </c>
      <c r="J6276" s="3">
        <v>42986</v>
      </c>
      <c r="K6276" s="8" t="str">
        <f>IF(Sales_Pipeline[[#This Row],[Close_Date]]="","",TEXT(Sales_Pipeline[[#This Row],[Close_Date]],"ddd"))</f>
        <v>Fri</v>
      </c>
      <c r="L6276" s="8" t="str">
        <f>IF(Sales_Pipeline[[#This Row],[Close_Date]]="","",TEXT(Sales_Pipeline[[#This Row],[Close_Date]],"mmm"))</f>
        <v>Sep</v>
      </c>
      <c r="M6276" s="8" t="str">
        <f>IF(Sales_Pipeline[[#This Row],[Close_Date]]="","","Q"&amp;ROUNDUP(MONTH(Sales_Pipeline[[#This Row],[Close_Date]])/3,0))</f>
        <v>Q3</v>
      </c>
      <c r="N6276" s="2" cm="1">
        <f t="array" ref="N6276">IFERROR(_xlfn.IFS(Sales_Pipeline[[#This Row],[Deal_Stage]]="Won",_xlfn.XLOOKUP(Sales_Pipeline[[#This Row],[Product]],Products!$A$2:$A$8,Products!$C$2:$C$8),Sales_Pipeline[[#This Row],[Deal_Stage]]="Lost",_xlfn.XLOOKUP(Sales_Pipeline[[#This Row],[Product]],Products!$A$2:$A$8,Products!$C$2:$C$8)),"")</f>
        <v>550</v>
      </c>
      <c r="O6276" s="2">
        <v>600</v>
      </c>
    </row>
    <row r="6277" spans="1:15" x14ac:dyDescent="0.3">
      <c r="A6277" t="s">
        <v>6423</v>
      </c>
      <c r="B6277" t="s">
        <v>28</v>
      </c>
      <c r="C6277" t="str">
        <f>_xlfn.XLOOKUP(Sales_Pipeline[[#This Row],[Sales_Agent]],Sales_Teams[Sales_Agent],Sales_Teams[Manager])</f>
        <v>Rocco Neubert</v>
      </c>
      <c r="D6277" t="str">
        <f>_xlfn.XLOOKUP(Sales_Pipeline[[#This Row],[Manager]],Sales_Teams[Manager],Sales_Teams[Regional_Office])</f>
        <v>East</v>
      </c>
      <c r="E6277" t="s">
        <v>63</v>
      </c>
      <c r="F6277" t="s">
        <v>293</v>
      </c>
      <c r="G6277" t="str">
        <f>IFERROR(_xlfn.XLOOKUP(Sales_Pipeline[[#This Row],[Account]],Accounts!$A$2:$A$86,Accounts!$F$2:$F$86),"")</f>
        <v>United States</v>
      </c>
      <c r="H6277" t="s">
        <v>57</v>
      </c>
      <c r="I6277" s="3">
        <v>42976</v>
      </c>
      <c r="J6277" s="3">
        <v>42987</v>
      </c>
      <c r="K6277" s="8" t="str">
        <f>IF(Sales_Pipeline[[#This Row],[Close_Date]]="","",TEXT(Sales_Pipeline[[#This Row],[Close_Date]],"ddd"))</f>
        <v>Sat</v>
      </c>
      <c r="L6277" s="8" t="str">
        <f>IF(Sales_Pipeline[[#This Row],[Close_Date]]="","",TEXT(Sales_Pipeline[[#This Row],[Close_Date]],"mmm"))</f>
        <v>Sep</v>
      </c>
      <c r="M6277" s="8" t="str">
        <f>IF(Sales_Pipeline[[#This Row],[Close_Date]]="","","Q"&amp;ROUNDUP(MONTH(Sales_Pipeline[[#This Row],[Close_Date]])/3,0))</f>
        <v>Q3</v>
      </c>
      <c r="N6277" s="2" cm="1">
        <f t="array" ref="N6277">IFERROR(_xlfn.IFS(Sales_Pipeline[[#This Row],[Deal_Stage]]="Won",_xlfn.XLOOKUP(Sales_Pipeline[[#This Row],[Product]],Products!$A$2:$A$8,Products!$C$2:$C$8),Sales_Pipeline[[#This Row],[Deal_Stage]]="Lost",_xlfn.XLOOKUP(Sales_Pipeline[[#This Row],[Product]],Products!$A$2:$A$8,Products!$C$2:$C$8)),"")</f>
        <v>550</v>
      </c>
      <c r="O6277" s="2">
        <v>595</v>
      </c>
    </row>
    <row r="6278" spans="1:15" x14ac:dyDescent="0.3">
      <c r="A6278" t="s">
        <v>6424</v>
      </c>
      <c r="B6278" t="s">
        <v>38</v>
      </c>
      <c r="C6278" t="str">
        <f>_xlfn.XLOOKUP(Sales_Pipeline[[#This Row],[Sales_Agent]],Sales_Teams[Sales_Agent],Sales_Teams[Manager])</f>
        <v>Celia Rouche</v>
      </c>
      <c r="D6278" t="str">
        <f>_xlfn.XLOOKUP(Sales_Pipeline[[#This Row],[Manager]],Sales_Teams[Manager],Sales_Teams[Regional_Office])</f>
        <v>West</v>
      </c>
      <c r="E6278" t="s">
        <v>61</v>
      </c>
      <c r="F6278" t="s">
        <v>87</v>
      </c>
      <c r="G6278" t="str">
        <f>IFERROR(_xlfn.XLOOKUP(Sales_Pipeline[[#This Row],[Account]],Accounts!$A$2:$A$86,Accounts!$F$2:$F$86),"")</f>
        <v>United States</v>
      </c>
      <c r="H6278" t="s">
        <v>82</v>
      </c>
      <c r="I6278" s="3">
        <v>42976</v>
      </c>
      <c r="J6278" s="3">
        <v>43064</v>
      </c>
      <c r="K6278" s="8" t="str">
        <f>IF(Sales_Pipeline[[#This Row],[Close_Date]]="","",TEXT(Sales_Pipeline[[#This Row],[Close_Date]],"ddd"))</f>
        <v>Sat</v>
      </c>
      <c r="L6278" s="8" t="str">
        <f>IF(Sales_Pipeline[[#This Row],[Close_Date]]="","",TEXT(Sales_Pipeline[[#This Row],[Close_Date]],"mmm"))</f>
        <v>Nov</v>
      </c>
      <c r="M6278" s="8" t="str">
        <f>IF(Sales_Pipeline[[#This Row],[Close_Date]]="","","Q"&amp;ROUNDUP(MONTH(Sales_Pipeline[[#This Row],[Close_Date]])/3,0))</f>
        <v>Q4</v>
      </c>
      <c r="N6278" s="2" cm="1">
        <f t="array" ref="N6278">IFERROR(_xlfn.IFS(Sales_Pipeline[[#This Row],[Deal_Stage]]="Won",_xlfn.XLOOKUP(Sales_Pipeline[[#This Row],[Product]],Products!$A$2:$A$8,Products!$C$2:$C$8),Sales_Pipeline[[#This Row],[Deal_Stage]]="Lost",_xlfn.XLOOKUP(Sales_Pipeline[[#This Row],[Product]],Products!$A$2:$A$8,Products!$C$2:$C$8)),"")</f>
        <v>55</v>
      </c>
      <c r="O6278" s="2">
        <v>0</v>
      </c>
    </row>
    <row r="6279" spans="1:15" x14ac:dyDescent="0.3">
      <c r="A6279" t="s">
        <v>6425</v>
      </c>
      <c r="B6279" t="s">
        <v>13</v>
      </c>
      <c r="C6279" t="str">
        <f>_xlfn.XLOOKUP(Sales_Pipeline[[#This Row],[Sales_Agent]],Sales_Teams[Sales_Agent],Sales_Teams[Manager])</f>
        <v>Melvin Marxen</v>
      </c>
      <c r="D6279" t="str">
        <f>_xlfn.XLOOKUP(Sales_Pipeline[[#This Row],[Manager]],Sales_Teams[Manager],Sales_Teams[Regional_Office])</f>
        <v>Central</v>
      </c>
      <c r="E6279" t="s">
        <v>8953</v>
      </c>
      <c r="F6279" t="s">
        <v>64</v>
      </c>
      <c r="G6279" t="str">
        <f>IFERROR(_xlfn.XLOOKUP(Sales_Pipeline[[#This Row],[Account]],Accounts!$A$2:$A$86,Accounts!$F$2:$F$86),"")</f>
        <v>United States</v>
      </c>
      <c r="H6279" t="s">
        <v>82</v>
      </c>
      <c r="I6279" s="3">
        <v>42976</v>
      </c>
      <c r="J6279" s="3">
        <v>43040</v>
      </c>
      <c r="K6279" s="8" t="str">
        <f>IF(Sales_Pipeline[[#This Row],[Close_Date]]="","",TEXT(Sales_Pipeline[[#This Row],[Close_Date]],"ddd"))</f>
        <v>Wed</v>
      </c>
      <c r="L6279" s="8" t="str">
        <f>IF(Sales_Pipeline[[#This Row],[Close_Date]]="","",TEXT(Sales_Pipeline[[#This Row],[Close_Date]],"mmm"))</f>
        <v>Nov</v>
      </c>
      <c r="M6279" s="8" t="str">
        <f>IF(Sales_Pipeline[[#This Row],[Close_Date]]="","","Q"&amp;ROUNDUP(MONTH(Sales_Pipeline[[#This Row],[Close_Date]])/3,0))</f>
        <v>Q4</v>
      </c>
      <c r="N6279" s="2" cm="1">
        <f t="array" ref="N6279">IFERROR(_xlfn.IFS(Sales_Pipeline[[#This Row],[Deal_Stage]]="Won",_xlfn.XLOOKUP(Sales_Pipeline[[#This Row],[Product]],Products!$A$2:$A$8,Products!$C$2:$C$8),Sales_Pipeline[[#This Row],[Deal_Stage]]="Lost",_xlfn.XLOOKUP(Sales_Pipeline[[#This Row],[Product]],Products!$A$2:$A$8,Products!$C$2:$C$8)),"")</f>
        <v>4821</v>
      </c>
      <c r="O6279" s="2">
        <v>0</v>
      </c>
    </row>
    <row r="6280" spans="1:15" x14ac:dyDescent="0.3">
      <c r="A6280" t="s">
        <v>6426</v>
      </c>
      <c r="B6280" t="s">
        <v>36</v>
      </c>
      <c r="C6280" t="str">
        <f>_xlfn.XLOOKUP(Sales_Pipeline[[#This Row],[Sales_Agent]],Sales_Teams[Sales_Agent],Sales_Teams[Manager])</f>
        <v>Celia Rouche</v>
      </c>
      <c r="D6280" t="str">
        <f>_xlfn.XLOOKUP(Sales_Pipeline[[#This Row],[Manager]],Sales_Teams[Manager],Sales_Teams[Regional_Office])</f>
        <v>West</v>
      </c>
      <c r="E6280" t="s">
        <v>76</v>
      </c>
      <c r="F6280" t="s">
        <v>330</v>
      </c>
      <c r="G6280" t="str">
        <f>IFERROR(_xlfn.XLOOKUP(Sales_Pipeline[[#This Row],[Account]],Accounts!$A$2:$A$86,Accounts!$F$2:$F$86),"")</f>
        <v>Korea</v>
      </c>
      <c r="H6280" t="s">
        <v>57</v>
      </c>
      <c r="I6280" s="3">
        <v>42976</v>
      </c>
      <c r="J6280" s="3">
        <v>43100</v>
      </c>
      <c r="K6280" s="8" t="str">
        <f>IF(Sales_Pipeline[[#This Row],[Close_Date]]="","",TEXT(Sales_Pipeline[[#This Row],[Close_Date]],"ddd"))</f>
        <v>Sun</v>
      </c>
      <c r="L6280" s="8" t="str">
        <f>IF(Sales_Pipeline[[#This Row],[Close_Date]]="","",TEXT(Sales_Pipeline[[#This Row],[Close_Date]],"mmm"))</f>
        <v>Dec</v>
      </c>
      <c r="M6280" s="8" t="str">
        <f>IF(Sales_Pipeline[[#This Row],[Close_Date]]="","","Q"&amp;ROUNDUP(MONTH(Sales_Pipeline[[#This Row],[Close_Date]])/3,0))</f>
        <v>Q4</v>
      </c>
      <c r="N6280" s="2" cm="1">
        <f t="array" ref="N6280">IFERROR(_xlfn.IFS(Sales_Pipeline[[#This Row],[Deal_Stage]]="Won",_xlfn.XLOOKUP(Sales_Pipeline[[#This Row],[Product]],Products!$A$2:$A$8,Products!$C$2:$C$8),Sales_Pipeline[[#This Row],[Deal_Stage]]="Lost",_xlfn.XLOOKUP(Sales_Pipeline[[#This Row],[Product]],Products!$A$2:$A$8,Products!$C$2:$C$8)),"")</f>
        <v>3393</v>
      </c>
      <c r="O6280" s="2">
        <v>3064</v>
      </c>
    </row>
    <row r="6281" spans="1:15" x14ac:dyDescent="0.3">
      <c r="A6281" t="s">
        <v>6427</v>
      </c>
      <c r="B6281" t="s">
        <v>37</v>
      </c>
      <c r="C6281" t="str">
        <f>_xlfn.XLOOKUP(Sales_Pipeline[[#This Row],[Sales_Agent]],Sales_Teams[Sales_Agent],Sales_Teams[Manager])</f>
        <v>Celia Rouche</v>
      </c>
      <c r="D6281" t="str">
        <f>_xlfn.XLOOKUP(Sales_Pipeline[[#This Row],[Manager]],Sales_Teams[Manager],Sales_Teams[Regional_Office])</f>
        <v>West</v>
      </c>
      <c r="E6281" t="s">
        <v>76</v>
      </c>
      <c r="F6281" t="s">
        <v>533</v>
      </c>
      <c r="G6281" t="str">
        <f>IFERROR(_xlfn.XLOOKUP(Sales_Pipeline[[#This Row],[Account]],Accounts!$A$2:$A$86,Accounts!$F$2:$F$86),"")</f>
        <v>United States</v>
      </c>
      <c r="H6281" t="s">
        <v>77</v>
      </c>
      <c r="I6281" s="3">
        <v>42976</v>
      </c>
      <c r="K6281" s="8" t="str">
        <f>IF(Sales_Pipeline[[#This Row],[Close_Date]]="","",TEXT(Sales_Pipeline[[#This Row],[Close_Date]],"ddd"))</f>
        <v/>
      </c>
      <c r="L6281" s="8" t="str">
        <f>IF(Sales_Pipeline[[#This Row],[Close_Date]]="","",TEXT(Sales_Pipeline[[#This Row],[Close_Date]],"mmm"))</f>
        <v/>
      </c>
      <c r="M6281" s="8" t="str">
        <f>IF(Sales_Pipeline[[#This Row],[Close_Date]]="","","Q"&amp;ROUNDUP(MONTH(Sales_Pipeline[[#This Row],[Close_Date]])/3,0))</f>
        <v/>
      </c>
      <c r="N6281" s="2" t="str" cm="1">
        <f t="array" ref="N6281">IFERROR(_xlfn.IFS(Sales_Pipeline[[#This Row],[Deal_Stage]]="Won",_xlfn.XLOOKUP(Sales_Pipeline[[#This Row],[Product]],Products!$A$2:$A$8,Products!$C$2:$C$8),Sales_Pipeline[[#This Row],[Deal_Stage]]="Lost",_xlfn.XLOOKUP(Sales_Pipeline[[#This Row],[Product]],Products!$A$2:$A$8,Products!$C$2:$C$8)),"")</f>
        <v/>
      </c>
      <c r="O6281" s="2">
        <v>0</v>
      </c>
    </row>
    <row r="6282" spans="1:15" x14ac:dyDescent="0.3">
      <c r="A6282" t="s">
        <v>6428</v>
      </c>
      <c r="B6282" t="s">
        <v>9</v>
      </c>
      <c r="C6282" t="str">
        <f>_xlfn.XLOOKUP(Sales_Pipeline[[#This Row],[Sales_Agent]],Sales_Teams[Sales_Agent],Sales_Teams[Manager])</f>
        <v>Dustin Brinkmann</v>
      </c>
      <c r="D6282" t="str">
        <f>_xlfn.XLOOKUP(Sales_Pipeline[[#This Row],[Manager]],Sales_Teams[Manager],Sales_Teams[Regional_Office])</f>
        <v>Central</v>
      </c>
      <c r="E6282" t="s">
        <v>61</v>
      </c>
      <c r="F6282" t="s">
        <v>68</v>
      </c>
      <c r="G6282" t="str">
        <f>IFERROR(_xlfn.XLOOKUP(Sales_Pipeline[[#This Row],[Account]],Accounts!$A$2:$A$86,Accounts!$F$2:$F$86),"")</f>
        <v>United States</v>
      </c>
      <c r="H6282" t="s">
        <v>82</v>
      </c>
      <c r="I6282" s="3">
        <v>42976</v>
      </c>
      <c r="J6282" s="3">
        <v>43055</v>
      </c>
      <c r="K6282" s="8" t="str">
        <f>IF(Sales_Pipeline[[#This Row],[Close_Date]]="","",TEXT(Sales_Pipeline[[#This Row],[Close_Date]],"ddd"))</f>
        <v>Thu</v>
      </c>
      <c r="L6282" s="8" t="str">
        <f>IF(Sales_Pipeline[[#This Row],[Close_Date]]="","",TEXT(Sales_Pipeline[[#This Row],[Close_Date]],"mmm"))</f>
        <v>Nov</v>
      </c>
      <c r="M6282" s="8" t="str">
        <f>IF(Sales_Pipeline[[#This Row],[Close_Date]]="","","Q"&amp;ROUNDUP(MONTH(Sales_Pipeline[[#This Row],[Close_Date]])/3,0))</f>
        <v>Q4</v>
      </c>
      <c r="N6282" s="2" cm="1">
        <f t="array" ref="N6282">IFERROR(_xlfn.IFS(Sales_Pipeline[[#This Row],[Deal_Stage]]="Won",_xlfn.XLOOKUP(Sales_Pipeline[[#This Row],[Product]],Products!$A$2:$A$8,Products!$C$2:$C$8),Sales_Pipeline[[#This Row],[Deal_Stage]]="Lost",_xlfn.XLOOKUP(Sales_Pipeline[[#This Row],[Product]],Products!$A$2:$A$8,Products!$C$2:$C$8)),"")</f>
        <v>55</v>
      </c>
      <c r="O6282" s="2">
        <v>0</v>
      </c>
    </row>
    <row r="6283" spans="1:15" x14ac:dyDescent="0.3">
      <c r="A6283" t="s">
        <v>6429</v>
      </c>
      <c r="B6283" t="s">
        <v>14</v>
      </c>
      <c r="C6283" t="str">
        <f>_xlfn.XLOOKUP(Sales_Pipeline[[#This Row],[Sales_Agent]],Sales_Teams[Sales_Agent],Sales_Teams[Manager])</f>
        <v>Melvin Marxen</v>
      </c>
      <c r="D6283" t="str">
        <f>_xlfn.XLOOKUP(Sales_Pipeline[[#This Row],[Manager]],Sales_Teams[Manager],Sales_Teams[Regional_Office])</f>
        <v>Central</v>
      </c>
      <c r="E6283" t="s">
        <v>76</v>
      </c>
      <c r="F6283" t="s">
        <v>74</v>
      </c>
      <c r="G6283" t="str">
        <f>IFERROR(_xlfn.XLOOKUP(Sales_Pipeline[[#This Row],[Account]],Accounts!$A$2:$A$86,Accounts!$F$2:$F$86),"")</f>
        <v>United States</v>
      </c>
      <c r="H6283" t="s">
        <v>82</v>
      </c>
      <c r="I6283" s="3">
        <v>42976</v>
      </c>
      <c r="J6283" s="3">
        <v>43067</v>
      </c>
      <c r="K6283" s="8" t="str">
        <f>IF(Sales_Pipeline[[#This Row],[Close_Date]]="","",TEXT(Sales_Pipeline[[#This Row],[Close_Date]],"ddd"))</f>
        <v>Tue</v>
      </c>
      <c r="L6283" s="8" t="str">
        <f>IF(Sales_Pipeline[[#This Row],[Close_Date]]="","",TEXT(Sales_Pipeline[[#This Row],[Close_Date]],"mmm"))</f>
        <v>Nov</v>
      </c>
      <c r="M6283" s="8" t="str">
        <f>IF(Sales_Pipeline[[#This Row],[Close_Date]]="","","Q"&amp;ROUNDUP(MONTH(Sales_Pipeline[[#This Row],[Close_Date]])/3,0))</f>
        <v>Q4</v>
      </c>
      <c r="N6283" s="2" cm="1">
        <f t="array" ref="N6283">IFERROR(_xlfn.IFS(Sales_Pipeline[[#This Row],[Deal_Stage]]="Won",_xlfn.XLOOKUP(Sales_Pipeline[[#This Row],[Product]],Products!$A$2:$A$8,Products!$C$2:$C$8),Sales_Pipeline[[#This Row],[Deal_Stage]]="Lost",_xlfn.XLOOKUP(Sales_Pipeline[[#This Row],[Product]],Products!$A$2:$A$8,Products!$C$2:$C$8)),"")</f>
        <v>3393</v>
      </c>
      <c r="O6283" s="2">
        <v>0</v>
      </c>
    </row>
    <row r="6284" spans="1:15" x14ac:dyDescent="0.3">
      <c r="A6284" t="s">
        <v>6430</v>
      </c>
      <c r="B6284" t="s">
        <v>29</v>
      </c>
      <c r="C6284" t="str">
        <f>_xlfn.XLOOKUP(Sales_Pipeline[[#This Row],[Sales_Agent]],Sales_Teams[Sales_Agent],Sales_Teams[Manager])</f>
        <v>Rocco Neubert</v>
      </c>
      <c r="D6284" t="str">
        <f>_xlfn.XLOOKUP(Sales_Pipeline[[#This Row],[Manager]],Sales_Teams[Manager],Sales_Teams[Regional_Office])</f>
        <v>East</v>
      </c>
      <c r="E6284" t="s">
        <v>84</v>
      </c>
      <c r="F6284" t="s">
        <v>123</v>
      </c>
      <c r="G6284" t="str">
        <f>IFERROR(_xlfn.XLOOKUP(Sales_Pipeline[[#This Row],[Account]],Accounts!$A$2:$A$86,Accounts!$F$2:$F$86),"")</f>
        <v>United States</v>
      </c>
      <c r="H6284" t="s">
        <v>57</v>
      </c>
      <c r="I6284" s="3">
        <v>42976</v>
      </c>
      <c r="J6284" s="3">
        <v>43094</v>
      </c>
      <c r="K6284" s="8" t="str">
        <f>IF(Sales_Pipeline[[#This Row],[Close_Date]]="","",TEXT(Sales_Pipeline[[#This Row],[Close_Date]],"ddd"))</f>
        <v>Mon</v>
      </c>
      <c r="L6284" s="8" t="str">
        <f>IF(Sales_Pipeline[[#This Row],[Close_Date]]="","",TEXT(Sales_Pipeline[[#This Row],[Close_Date]],"mmm"))</f>
        <v>Dec</v>
      </c>
      <c r="M6284" s="8" t="str">
        <f>IF(Sales_Pipeline[[#This Row],[Close_Date]]="","","Q"&amp;ROUNDUP(MONTH(Sales_Pipeline[[#This Row],[Close_Date]])/3,0))</f>
        <v>Q4</v>
      </c>
      <c r="N6284" s="2" cm="1">
        <f t="array" ref="N6284">IFERROR(_xlfn.IFS(Sales_Pipeline[[#This Row],[Deal_Stage]]="Won",_xlfn.XLOOKUP(Sales_Pipeline[[#This Row],[Product]],Products!$A$2:$A$8,Products!$C$2:$C$8),Sales_Pipeline[[#This Row],[Deal_Stage]]="Lost",_xlfn.XLOOKUP(Sales_Pipeline[[#This Row],[Product]],Products!$A$2:$A$8,Products!$C$2:$C$8)),"")</f>
        <v>5482</v>
      </c>
      <c r="O6284" s="2">
        <v>5790</v>
      </c>
    </row>
    <row r="6285" spans="1:15" x14ac:dyDescent="0.3">
      <c r="A6285" t="s">
        <v>6431</v>
      </c>
      <c r="B6285" t="s">
        <v>21</v>
      </c>
      <c r="C6285" t="str">
        <f>_xlfn.XLOOKUP(Sales_Pipeline[[#This Row],[Sales_Agent]],Sales_Teams[Sales_Agent],Sales_Teams[Manager])</f>
        <v>Cara Losch</v>
      </c>
      <c r="D6285" t="str">
        <f>_xlfn.XLOOKUP(Sales_Pipeline[[#This Row],[Manager]],Sales_Teams[Manager],Sales_Teams[Regional_Office])</f>
        <v>East</v>
      </c>
      <c r="E6285" t="s">
        <v>8953</v>
      </c>
      <c r="F6285" t="s">
        <v>103</v>
      </c>
      <c r="G6285" t="str">
        <f>IFERROR(_xlfn.XLOOKUP(Sales_Pipeline[[#This Row],[Account]],Accounts!$A$2:$A$86,Accounts!$F$2:$F$86),"")</f>
        <v>United States</v>
      </c>
      <c r="H6285" t="s">
        <v>57</v>
      </c>
      <c r="I6285" s="3">
        <v>42976</v>
      </c>
      <c r="J6285" s="3">
        <v>42983</v>
      </c>
      <c r="K6285" s="8" t="str">
        <f>IF(Sales_Pipeline[[#This Row],[Close_Date]]="","",TEXT(Sales_Pipeline[[#This Row],[Close_Date]],"ddd"))</f>
        <v>Tue</v>
      </c>
      <c r="L6285" s="8" t="str">
        <f>IF(Sales_Pipeline[[#This Row],[Close_Date]]="","",TEXT(Sales_Pipeline[[#This Row],[Close_Date]],"mmm"))</f>
        <v>Sep</v>
      </c>
      <c r="M6285" s="8" t="str">
        <f>IF(Sales_Pipeline[[#This Row],[Close_Date]]="","","Q"&amp;ROUNDUP(MONTH(Sales_Pipeline[[#This Row],[Close_Date]])/3,0))</f>
        <v>Q3</v>
      </c>
      <c r="N6285" s="2" cm="1">
        <f t="array" ref="N6285">IFERROR(_xlfn.IFS(Sales_Pipeline[[#This Row],[Deal_Stage]]="Won",_xlfn.XLOOKUP(Sales_Pipeline[[#This Row],[Product]],Products!$A$2:$A$8,Products!$C$2:$C$8),Sales_Pipeline[[#This Row],[Deal_Stage]]="Lost",_xlfn.XLOOKUP(Sales_Pipeline[[#This Row],[Product]],Products!$A$2:$A$8,Products!$C$2:$C$8)),"")</f>
        <v>4821</v>
      </c>
      <c r="O6285" s="2">
        <v>5688</v>
      </c>
    </row>
    <row r="6286" spans="1:15" x14ac:dyDescent="0.3">
      <c r="A6286" t="s">
        <v>6432</v>
      </c>
      <c r="B6286" t="s">
        <v>7</v>
      </c>
      <c r="C6286" t="str">
        <f>_xlfn.XLOOKUP(Sales_Pipeline[[#This Row],[Sales_Agent]],Sales_Teams[Sales_Agent],Sales_Teams[Manager])</f>
        <v>Dustin Brinkmann</v>
      </c>
      <c r="D6286" t="str">
        <f>_xlfn.XLOOKUP(Sales_Pipeline[[#This Row],[Manager]],Sales_Teams[Manager],Sales_Teams[Regional_Office])</f>
        <v>Central</v>
      </c>
      <c r="E6286" t="s">
        <v>63</v>
      </c>
      <c r="F6286" t="s">
        <v>56</v>
      </c>
      <c r="G6286" t="str">
        <f>IFERROR(_xlfn.XLOOKUP(Sales_Pipeline[[#This Row],[Account]],Accounts!$A$2:$A$86,Accounts!$F$2:$F$86),"")</f>
        <v>United States</v>
      </c>
      <c r="H6286" t="s">
        <v>57</v>
      </c>
      <c r="I6286" s="3">
        <v>42976</v>
      </c>
      <c r="J6286" s="3">
        <v>43041</v>
      </c>
      <c r="K6286" s="8" t="str">
        <f>IF(Sales_Pipeline[[#This Row],[Close_Date]]="","",TEXT(Sales_Pipeline[[#This Row],[Close_Date]],"ddd"))</f>
        <v>Thu</v>
      </c>
      <c r="L6286" s="8" t="str">
        <f>IF(Sales_Pipeline[[#This Row],[Close_Date]]="","",TEXT(Sales_Pipeline[[#This Row],[Close_Date]],"mmm"))</f>
        <v>Nov</v>
      </c>
      <c r="M6286" s="8" t="str">
        <f>IF(Sales_Pipeline[[#This Row],[Close_Date]]="","","Q"&amp;ROUNDUP(MONTH(Sales_Pipeline[[#This Row],[Close_Date]])/3,0))</f>
        <v>Q4</v>
      </c>
      <c r="N6286" s="2" cm="1">
        <f t="array" ref="N6286">IFERROR(_xlfn.IFS(Sales_Pipeline[[#This Row],[Deal_Stage]]="Won",_xlfn.XLOOKUP(Sales_Pipeline[[#This Row],[Product]],Products!$A$2:$A$8,Products!$C$2:$C$8),Sales_Pipeline[[#This Row],[Deal_Stage]]="Lost",_xlfn.XLOOKUP(Sales_Pipeline[[#This Row],[Product]],Products!$A$2:$A$8,Products!$C$2:$C$8)),"")</f>
        <v>550</v>
      </c>
      <c r="O6286" s="2">
        <v>672</v>
      </c>
    </row>
    <row r="6287" spans="1:15" x14ac:dyDescent="0.3">
      <c r="A6287" t="s">
        <v>6433</v>
      </c>
      <c r="B6287" t="s">
        <v>7</v>
      </c>
      <c r="C6287" t="str">
        <f>_xlfn.XLOOKUP(Sales_Pipeline[[#This Row],[Sales_Agent]],Sales_Teams[Sales_Agent],Sales_Teams[Manager])</f>
        <v>Dustin Brinkmann</v>
      </c>
      <c r="D6287" t="str">
        <f>_xlfn.XLOOKUP(Sales_Pipeline[[#This Row],[Manager]],Sales_Teams[Manager],Sales_Teams[Regional_Office])</f>
        <v>Central</v>
      </c>
      <c r="E6287" t="s">
        <v>61</v>
      </c>
      <c r="F6287" t="s">
        <v>79</v>
      </c>
      <c r="G6287" t="str">
        <f>IFERROR(_xlfn.XLOOKUP(Sales_Pipeline[[#This Row],[Account]],Accounts!$A$2:$A$86,Accounts!$F$2:$F$86),"")</f>
        <v>Philipines</v>
      </c>
      <c r="H6287" t="s">
        <v>57</v>
      </c>
      <c r="I6287" s="3">
        <v>42976</v>
      </c>
      <c r="J6287" s="3">
        <v>43077</v>
      </c>
      <c r="K6287" s="8" t="str">
        <f>IF(Sales_Pipeline[[#This Row],[Close_Date]]="","",TEXT(Sales_Pipeline[[#This Row],[Close_Date]],"ddd"))</f>
        <v>Fri</v>
      </c>
      <c r="L6287" s="8" t="str">
        <f>IF(Sales_Pipeline[[#This Row],[Close_Date]]="","",TEXT(Sales_Pipeline[[#This Row],[Close_Date]],"mmm"))</f>
        <v>Dec</v>
      </c>
      <c r="M6287" s="8" t="str">
        <f>IF(Sales_Pipeline[[#This Row],[Close_Date]]="","","Q"&amp;ROUNDUP(MONTH(Sales_Pipeline[[#This Row],[Close_Date]])/3,0))</f>
        <v>Q4</v>
      </c>
      <c r="N6287" s="2" cm="1">
        <f t="array" ref="N6287">IFERROR(_xlfn.IFS(Sales_Pipeline[[#This Row],[Deal_Stage]]="Won",_xlfn.XLOOKUP(Sales_Pipeline[[#This Row],[Product]],Products!$A$2:$A$8,Products!$C$2:$C$8),Sales_Pipeline[[#This Row],[Deal_Stage]]="Lost",_xlfn.XLOOKUP(Sales_Pipeline[[#This Row],[Product]],Products!$A$2:$A$8,Products!$C$2:$C$8)),"")</f>
        <v>55</v>
      </c>
      <c r="O6287" s="2">
        <v>62</v>
      </c>
    </row>
    <row r="6288" spans="1:15" x14ac:dyDescent="0.3">
      <c r="A6288" t="s">
        <v>6434</v>
      </c>
      <c r="B6288" t="s">
        <v>32</v>
      </c>
      <c r="C6288" t="str">
        <f>_xlfn.XLOOKUP(Sales_Pipeline[[#This Row],[Sales_Agent]],Sales_Teams[Sales_Agent],Sales_Teams[Manager])</f>
        <v>Celia Rouche</v>
      </c>
      <c r="D6288" t="str">
        <f>_xlfn.XLOOKUP(Sales_Pipeline[[#This Row],[Manager]],Sales_Teams[Manager],Sales_Teams[Regional_Office])</f>
        <v>West</v>
      </c>
      <c r="E6288" t="s">
        <v>8953</v>
      </c>
      <c r="F6288" t="s">
        <v>100</v>
      </c>
      <c r="G6288" t="str">
        <f>IFERROR(_xlfn.XLOOKUP(Sales_Pipeline[[#This Row],[Account]],Accounts!$A$2:$A$86,Accounts!$F$2:$F$86),"")</f>
        <v>United States</v>
      </c>
      <c r="H6288" t="s">
        <v>57</v>
      </c>
      <c r="I6288" s="3">
        <v>42976</v>
      </c>
      <c r="J6288" s="3">
        <v>43088</v>
      </c>
      <c r="K6288" s="8" t="str">
        <f>IF(Sales_Pipeline[[#This Row],[Close_Date]]="","",TEXT(Sales_Pipeline[[#This Row],[Close_Date]],"ddd"))</f>
        <v>Tue</v>
      </c>
      <c r="L6288" s="8" t="str">
        <f>IF(Sales_Pipeline[[#This Row],[Close_Date]]="","",TEXT(Sales_Pipeline[[#This Row],[Close_Date]],"mmm"))</f>
        <v>Dec</v>
      </c>
      <c r="M6288" s="8" t="str">
        <f>IF(Sales_Pipeline[[#This Row],[Close_Date]]="","","Q"&amp;ROUNDUP(MONTH(Sales_Pipeline[[#This Row],[Close_Date]])/3,0))</f>
        <v>Q4</v>
      </c>
      <c r="N6288" s="2" cm="1">
        <f t="array" ref="N6288">IFERROR(_xlfn.IFS(Sales_Pipeline[[#This Row],[Deal_Stage]]="Won",_xlfn.XLOOKUP(Sales_Pipeline[[#This Row],[Product]],Products!$A$2:$A$8,Products!$C$2:$C$8),Sales_Pipeline[[#This Row],[Deal_Stage]]="Lost",_xlfn.XLOOKUP(Sales_Pipeline[[#This Row],[Product]],Products!$A$2:$A$8,Products!$C$2:$C$8)),"")</f>
        <v>4821</v>
      </c>
      <c r="O6288" s="2">
        <v>4577</v>
      </c>
    </row>
    <row r="6289" spans="1:15" x14ac:dyDescent="0.3">
      <c r="A6289" t="s">
        <v>6435</v>
      </c>
      <c r="B6289" t="s">
        <v>17</v>
      </c>
      <c r="C6289" t="str">
        <f>_xlfn.XLOOKUP(Sales_Pipeline[[#This Row],[Sales_Agent]],Sales_Teams[Sales_Agent],Sales_Teams[Manager])</f>
        <v>Cara Losch</v>
      </c>
      <c r="D6289" t="str">
        <f>_xlfn.XLOOKUP(Sales_Pipeline[[#This Row],[Manager]],Sales_Teams[Manager],Sales_Teams[Regional_Office])</f>
        <v>East</v>
      </c>
      <c r="E6289" t="s">
        <v>63</v>
      </c>
      <c r="G6289" t="str">
        <f>IFERROR(_xlfn.XLOOKUP(Sales_Pipeline[[#This Row],[Account]],Accounts!$A$2:$A$86,Accounts!$F$2:$F$86),"")</f>
        <v/>
      </c>
      <c r="H6289" t="s">
        <v>77</v>
      </c>
      <c r="I6289" s="3">
        <v>42976</v>
      </c>
      <c r="K6289" s="8" t="str">
        <f>IF(Sales_Pipeline[[#This Row],[Close_Date]]="","",TEXT(Sales_Pipeline[[#This Row],[Close_Date]],"ddd"))</f>
        <v/>
      </c>
      <c r="L6289" s="8" t="str">
        <f>IF(Sales_Pipeline[[#This Row],[Close_Date]]="","",TEXT(Sales_Pipeline[[#This Row],[Close_Date]],"mmm"))</f>
        <v/>
      </c>
      <c r="M6289" s="8" t="str">
        <f>IF(Sales_Pipeline[[#This Row],[Close_Date]]="","","Q"&amp;ROUNDUP(MONTH(Sales_Pipeline[[#This Row],[Close_Date]])/3,0))</f>
        <v/>
      </c>
      <c r="N6289" s="2" t="str" cm="1">
        <f t="array" ref="N6289">IFERROR(_xlfn.IFS(Sales_Pipeline[[#This Row],[Deal_Stage]]="Won",_xlfn.XLOOKUP(Sales_Pipeline[[#This Row],[Product]],Products!$A$2:$A$8,Products!$C$2:$C$8),Sales_Pipeline[[#This Row],[Deal_Stage]]="Lost",_xlfn.XLOOKUP(Sales_Pipeline[[#This Row],[Product]],Products!$A$2:$A$8,Products!$C$2:$C$8)),"")</f>
        <v/>
      </c>
      <c r="O6289" s="2">
        <v>0</v>
      </c>
    </row>
    <row r="6290" spans="1:15" x14ac:dyDescent="0.3">
      <c r="A6290" t="s">
        <v>6436</v>
      </c>
      <c r="B6290" t="s">
        <v>3</v>
      </c>
      <c r="C6290" t="str">
        <f>_xlfn.XLOOKUP(Sales_Pipeline[[#This Row],[Sales_Agent]],Sales_Teams[Sales_Agent],Sales_Teams[Manager])</f>
        <v>Dustin Brinkmann</v>
      </c>
      <c r="D6290" t="str">
        <f>_xlfn.XLOOKUP(Sales_Pipeline[[#This Row],[Manager]],Sales_Teams[Manager],Sales_Teams[Regional_Office])</f>
        <v>Central</v>
      </c>
      <c r="E6290" t="s">
        <v>61</v>
      </c>
      <c r="F6290" t="s">
        <v>155</v>
      </c>
      <c r="G6290" t="str">
        <f>IFERROR(_xlfn.XLOOKUP(Sales_Pipeline[[#This Row],[Account]],Accounts!$A$2:$A$86,Accounts!$F$2:$F$86),"")</f>
        <v>United States</v>
      </c>
      <c r="H6290" t="s">
        <v>82</v>
      </c>
      <c r="I6290" s="3">
        <v>42977</v>
      </c>
      <c r="J6290" s="3">
        <v>43058</v>
      </c>
      <c r="K6290" s="8" t="str">
        <f>IF(Sales_Pipeline[[#This Row],[Close_Date]]="","",TEXT(Sales_Pipeline[[#This Row],[Close_Date]],"ddd"))</f>
        <v>Sun</v>
      </c>
      <c r="L6290" s="8" t="str">
        <f>IF(Sales_Pipeline[[#This Row],[Close_Date]]="","",TEXT(Sales_Pipeline[[#This Row],[Close_Date]],"mmm"))</f>
        <v>Nov</v>
      </c>
      <c r="M6290" s="8" t="str">
        <f>IF(Sales_Pipeline[[#This Row],[Close_Date]]="","","Q"&amp;ROUNDUP(MONTH(Sales_Pipeline[[#This Row],[Close_Date]])/3,0))</f>
        <v>Q4</v>
      </c>
      <c r="N6290" s="2" cm="1">
        <f t="array" ref="N6290">IFERROR(_xlfn.IFS(Sales_Pipeline[[#This Row],[Deal_Stage]]="Won",_xlfn.XLOOKUP(Sales_Pipeline[[#This Row],[Product]],Products!$A$2:$A$8,Products!$C$2:$C$8),Sales_Pipeline[[#This Row],[Deal_Stage]]="Lost",_xlfn.XLOOKUP(Sales_Pipeline[[#This Row],[Product]],Products!$A$2:$A$8,Products!$C$2:$C$8)),"")</f>
        <v>55</v>
      </c>
      <c r="O6290" s="2">
        <v>0</v>
      </c>
    </row>
    <row r="6291" spans="1:15" x14ac:dyDescent="0.3">
      <c r="A6291" t="s">
        <v>6437</v>
      </c>
      <c r="B6291" t="s">
        <v>3</v>
      </c>
      <c r="C6291" t="str">
        <f>_xlfn.XLOOKUP(Sales_Pipeline[[#This Row],[Sales_Agent]],Sales_Teams[Sales_Agent],Sales_Teams[Manager])</f>
        <v>Dustin Brinkmann</v>
      </c>
      <c r="D6291" t="str">
        <f>_xlfn.XLOOKUP(Sales_Pipeline[[#This Row],[Manager]],Sales_Teams[Manager],Sales_Teams[Regional_Office])</f>
        <v>Central</v>
      </c>
      <c r="E6291" t="s">
        <v>55</v>
      </c>
      <c r="F6291" t="s">
        <v>105</v>
      </c>
      <c r="G6291" t="str">
        <f>IFERROR(_xlfn.XLOOKUP(Sales_Pipeline[[#This Row],[Account]],Accounts!$A$2:$A$86,Accounts!$F$2:$F$86),"")</f>
        <v>United States</v>
      </c>
      <c r="H6291" t="s">
        <v>57</v>
      </c>
      <c r="I6291" s="3">
        <v>42977</v>
      </c>
      <c r="J6291" s="3">
        <v>43095</v>
      </c>
      <c r="K6291" s="8" t="str">
        <f>IF(Sales_Pipeline[[#This Row],[Close_Date]]="","",TEXT(Sales_Pipeline[[#This Row],[Close_Date]],"ddd"))</f>
        <v>Tue</v>
      </c>
      <c r="L6291" s="8" t="str">
        <f>IF(Sales_Pipeline[[#This Row],[Close_Date]]="","",TEXT(Sales_Pipeline[[#This Row],[Close_Date]],"mmm"))</f>
        <v>Dec</v>
      </c>
      <c r="M6291" s="8" t="str">
        <f>IF(Sales_Pipeline[[#This Row],[Close_Date]]="","","Q"&amp;ROUNDUP(MONTH(Sales_Pipeline[[#This Row],[Close_Date]])/3,0))</f>
        <v>Q4</v>
      </c>
      <c r="N6291" s="2" cm="1">
        <f t="array" ref="N6291">IFERROR(_xlfn.IFS(Sales_Pipeline[[#This Row],[Deal_Stage]]="Won",_xlfn.XLOOKUP(Sales_Pipeline[[#This Row],[Product]],Products!$A$2:$A$8,Products!$C$2:$C$8),Sales_Pipeline[[#This Row],[Deal_Stage]]="Lost",_xlfn.XLOOKUP(Sales_Pipeline[[#This Row],[Product]],Products!$A$2:$A$8,Products!$C$2:$C$8)),"")</f>
        <v>1096</v>
      </c>
      <c r="O6291" s="2">
        <v>1118</v>
      </c>
    </row>
    <row r="6292" spans="1:15" x14ac:dyDescent="0.3">
      <c r="A6292" t="s">
        <v>6438</v>
      </c>
      <c r="B6292" t="s">
        <v>3</v>
      </c>
      <c r="C6292" t="str">
        <f>_xlfn.XLOOKUP(Sales_Pipeline[[#This Row],[Sales_Agent]],Sales_Teams[Sales_Agent],Sales_Teams[Manager])</f>
        <v>Dustin Brinkmann</v>
      </c>
      <c r="D6292" t="str">
        <f>_xlfn.XLOOKUP(Sales_Pipeline[[#This Row],[Manager]],Sales_Teams[Manager],Sales_Teams[Regional_Office])</f>
        <v>Central</v>
      </c>
      <c r="E6292" t="s">
        <v>61</v>
      </c>
      <c r="F6292" t="s">
        <v>204</v>
      </c>
      <c r="G6292" t="str">
        <f>IFERROR(_xlfn.XLOOKUP(Sales_Pipeline[[#This Row],[Account]],Accounts!$A$2:$A$86,Accounts!$F$2:$F$86),"")</f>
        <v>United States</v>
      </c>
      <c r="H6292" t="s">
        <v>57</v>
      </c>
      <c r="I6292" s="3">
        <v>42977</v>
      </c>
      <c r="J6292" s="3">
        <v>42986</v>
      </c>
      <c r="K6292" s="8" t="str">
        <f>IF(Sales_Pipeline[[#This Row],[Close_Date]]="","",TEXT(Sales_Pipeline[[#This Row],[Close_Date]],"ddd"))</f>
        <v>Fri</v>
      </c>
      <c r="L6292" s="8" t="str">
        <f>IF(Sales_Pipeline[[#This Row],[Close_Date]]="","",TEXT(Sales_Pipeline[[#This Row],[Close_Date]],"mmm"))</f>
        <v>Sep</v>
      </c>
      <c r="M6292" s="8" t="str">
        <f>IF(Sales_Pipeline[[#This Row],[Close_Date]]="","","Q"&amp;ROUNDUP(MONTH(Sales_Pipeline[[#This Row],[Close_Date]])/3,0))</f>
        <v>Q3</v>
      </c>
      <c r="N6292" s="2" cm="1">
        <f t="array" ref="N6292">IFERROR(_xlfn.IFS(Sales_Pipeline[[#This Row],[Deal_Stage]]="Won",_xlfn.XLOOKUP(Sales_Pipeline[[#This Row],[Product]],Products!$A$2:$A$8,Products!$C$2:$C$8),Sales_Pipeline[[#This Row],[Deal_Stage]]="Lost",_xlfn.XLOOKUP(Sales_Pipeline[[#This Row],[Product]],Products!$A$2:$A$8,Products!$C$2:$C$8)),"")</f>
        <v>55</v>
      </c>
      <c r="O6292" s="2">
        <v>55</v>
      </c>
    </row>
    <row r="6293" spans="1:15" x14ac:dyDescent="0.3">
      <c r="A6293" t="s">
        <v>6439</v>
      </c>
      <c r="B6293" t="s">
        <v>30</v>
      </c>
      <c r="C6293" t="str">
        <f>_xlfn.XLOOKUP(Sales_Pipeline[[#This Row],[Sales_Agent]],Sales_Teams[Sales_Agent],Sales_Teams[Manager])</f>
        <v>Rocco Neubert</v>
      </c>
      <c r="D6293" t="str">
        <f>_xlfn.XLOOKUP(Sales_Pipeline[[#This Row],[Manager]],Sales_Teams[Manager],Sales_Teams[Regional_Office])</f>
        <v>East</v>
      </c>
      <c r="E6293" t="s">
        <v>8953</v>
      </c>
      <c r="F6293" t="s">
        <v>109</v>
      </c>
      <c r="G6293" t="str">
        <f>IFERROR(_xlfn.XLOOKUP(Sales_Pipeline[[#This Row],[Account]],Accounts!$A$2:$A$86,Accounts!$F$2:$F$86),"")</f>
        <v>Japan</v>
      </c>
      <c r="H6293" t="s">
        <v>57</v>
      </c>
      <c r="I6293" s="3">
        <v>42977</v>
      </c>
      <c r="J6293" s="3">
        <v>43090</v>
      </c>
      <c r="K6293" s="8" t="str">
        <f>IF(Sales_Pipeline[[#This Row],[Close_Date]]="","",TEXT(Sales_Pipeline[[#This Row],[Close_Date]],"ddd"))</f>
        <v>Thu</v>
      </c>
      <c r="L6293" s="8" t="str">
        <f>IF(Sales_Pipeline[[#This Row],[Close_Date]]="","",TEXT(Sales_Pipeline[[#This Row],[Close_Date]],"mmm"))</f>
        <v>Dec</v>
      </c>
      <c r="M6293" s="8" t="str">
        <f>IF(Sales_Pipeline[[#This Row],[Close_Date]]="","","Q"&amp;ROUNDUP(MONTH(Sales_Pipeline[[#This Row],[Close_Date]])/3,0))</f>
        <v>Q4</v>
      </c>
      <c r="N6293" s="2" cm="1">
        <f t="array" ref="N6293">IFERROR(_xlfn.IFS(Sales_Pipeline[[#This Row],[Deal_Stage]]="Won",_xlfn.XLOOKUP(Sales_Pipeline[[#This Row],[Product]],Products!$A$2:$A$8,Products!$C$2:$C$8),Sales_Pipeline[[#This Row],[Deal_Stage]]="Lost",_xlfn.XLOOKUP(Sales_Pipeline[[#This Row],[Product]],Products!$A$2:$A$8,Products!$C$2:$C$8)),"")</f>
        <v>4821</v>
      </c>
      <c r="O6293" s="2">
        <v>5052</v>
      </c>
    </row>
    <row r="6294" spans="1:15" x14ac:dyDescent="0.3">
      <c r="A6294" t="s">
        <v>6440</v>
      </c>
      <c r="B6294" t="s">
        <v>30</v>
      </c>
      <c r="C6294" t="str">
        <f>_xlfn.XLOOKUP(Sales_Pipeline[[#This Row],[Sales_Agent]],Sales_Teams[Sales_Agent],Sales_Teams[Manager])</f>
        <v>Rocco Neubert</v>
      </c>
      <c r="D6294" t="str">
        <f>_xlfn.XLOOKUP(Sales_Pipeline[[#This Row],[Manager]],Sales_Teams[Manager],Sales_Teams[Regional_Office])</f>
        <v>East</v>
      </c>
      <c r="E6294" t="s">
        <v>8953</v>
      </c>
      <c r="F6294" t="s">
        <v>116</v>
      </c>
      <c r="G6294" t="str">
        <f>IFERROR(_xlfn.XLOOKUP(Sales_Pipeline[[#This Row],[Account]],Accounts!$A$2:$A$86,Accounts!$F$2:$F$86),"")</f>
        <v>United States</v>
      </c>
      <c r="H6294" t="s">
        <v>57</v>
      </c>
      <c r="I6294" s="3">
        <v>42977</v>
      </c>
      <c r="J6294" s="3">
        <v>42982</v>
      </c>
      <c r="K6294" s="8" t="str">
        <f>IF(Sales_Pipeline[[#This Row],[Close_Date]]="","",TEXT(Sales_Pipeline[[#This Row],[Close_Date]],"ddd"))</f>
        <v>Mon</v>
      </c>
      <c r="L6294" s="8" t="str">
        <f>IF(Sales_Pipeline[[#This Row],[Close_Date]]="","",TEXT(Sales_Pipeline[[#This Row],[Close_Date]],"mmm"))</f>
        <v>Sep</v>
      </c>
      <c r="M6294" s="8" t="str">
        <f>IF(Sales_Pipeline[[#This Row],[Close_Date]]="","","Q"&amp;ROUNDUP(MONTH(Sales_Pipeline[[#This Row],[Close_Date]])/3,0))</f>
        <v>Q3</v>
      </c>
      <c r="N6294" s="2" cm="1">
        <f t="array" ref="N6294">IFERROR(_xlfn.IFS(Sales_Pipeline[[#This Row],[Deal_Stage]]="Won",_xlfn.XLOOKUP(Sales_Pipeline[[#This Row],[Product]],Products!$A$2:$A$8,Products!$C$2:$C$8),Sales_Pipeline[[#This Row],[Deal_Stage]]="Lost",_xlfn.XLOOKUP(Sales_Pipeline[[#This Row],[Product]],Products!$A$2:$A$8,Products!$C$2:$C$8)),"")</f>
        <v>4821</v>
      </c>
      <c r="O6294" s="2">
        <v>4023</v>
      </c>
    </row>
    <row r="6295" spans="1:15" x14ac:dyDescent="0.3">
      <c r="A6295" t="s">
        <v>6441</v>
      </c>
      <c r="B6295" t="s">
        <v>27</v>
      </c>
      <c r="C6295" t="str">
        <f>_xlfn.XLOOKUP(Sales_Pipeline[[#This Row],[Sales_Agent]],Sales_Teams[Sales_Agent],Sales_Teams[Manager])</f>
        <v>Rocco Neubert</v>
      </c>
      <c r="D6295" t="str">
        <f>_xlfn.XLOOKUP(Sales_Pipeline[[#This Row],[Manager]],Sales_Teams[Manager],Sales_Teams[Regional_Office])</f>
        <v>East</v>
      </c>
      <c r="E6295" t="s">
        <v>61</v>
      </c>
      <c r="G6295" t="str">
        <f>IFERROR(_xlfn.XLOOKUP(Sales_Pipeline[[#This Row],[Account]],Accounts!$A$2:$A$86,Accounts!$F$2:$F$86),"")</f>
        <v/>
      </c>
      <c r="H6295" t="s">
        <v>77</v>
      </c>
      <c r="I6295" s="3">
        <v>42977</v>
      </c>
      <c r="K6295" s="8" t="str">
        <f>IF(Sales_Pipeline[[#This Row],[Close_Date]]="","",TEXT(Sales_Pipeline[[#This Row],[Close_Date]],"ddd"))</f>
        <v/>
      </c>
      <c r="L6295" s="8" t="str">
        <f>IF(Sales_Pipeline[[#This Row],[Close_Date]]="","",TEXT(Sales_Pipeline[[#This Row],[Close_Date]],"mmm"))</f>
        <v/>
      </c>
      <c r="M6295" s="8" t="str">
        <f>IF(Sales_Pipeline[[#This Row],[Close_Date]]="","","Q"&amp;ROUNDUP(MONTH(Sales_Pipeline[[#This Row],[Close_Date]])/3,0))</f>
        <v/>
      </c>
      <c r="N6295" s="2" t="str" cm="1">
        <f t="array" ref="N6295">IFERROR(_xlfn.IFS(Sales_Pipeline[[#This Row],[Deal_Stage]]="Won",_xlfn.XLOOKUP(Sales_Pipeline[[#This Row],[Product]],Products!$A$2:$A$8,Products!$C$2:$C$8),Sales_Pipeline[[#This Row],[Deal_Stage]]="Lost",_xlfn.XLOOKUP(Sales_Pipeline[[#This Row],[Product]],Products!$A$2:$A$8,Products!$C$2:$C$8)),"")</f>
        <v/>
      </c>
      <c r="O6295" s="2">
        <v>0</v>
      </c>
    </row>
    <row r="6296" spans="1:15" x14ac:dyDescent="0.3">
      <c r="A6296" t="s">
        <v>6442</v>
      </c>
      <c r="B6296" t="s">
        <v>27</v>
      </c>
      <c r="C6296" t="str">
        <f>_xlfn.XLOOKUP(Sales_Pipeline[[#This Row],[Sales_Agent]],Sales_Teams[Sales_Agent],Sales_Teams[Manager])</f>
        <v>Rocco Neubert</v>
      </c>
      <c r="D6296" t="str">
        <f>_xlfn.XLOOKUP(Sales_Pipeline[[#This Row],[Manager]],Sales_Teams[Manager],Sales_Teams[Regional_Office])</f>
        <v>East</v>
      </c>
      <c r="E6296" t="s">
        <v>61</v>
      </c>
      <c r="F6296" t="s">
        <v>533</v>
      </c>
      <c r="G6296" t="str">
        <f>IFERROR(_xlfn.XLOOKUP(Sales_Pipeline[[#This Row],[Account]],Accounts!$A$2:$A$86,Accounts!$F$2:$F$86),"")</f>
        <v>United States</v>
      </c>
      <c r="H6296" t="s">
        <v>57</v>
      </c>
      <c r="I6296" s="3">
        <v>42977</v>
      </c>
      <c r="J6296" s="3">
        <v>42986</v>
      </c>
      <c r="K6296" s="8" t="str">
        <f>IF(Sales_Pipeline[[#This Row],[Close_Date]]="","",TEXT(Sales_Pipeline[[#This Row],[Close_Date]],"ddd"))</f>
        <v>Fri</v>
      </c>
      <c r="L6296" s="8" t="str">
        <f>IF(Sales_Pipeline[[#This Row],[Close_Date]]="","",TEXT(Sales_Pipeline[[#This Row],[Close_Date]],"mmm"))</f>
        <v>Sep</v>
      </c>
      <c r="M6296" s="8" t="str">
        <f>IF(Sales_Pipeline[[#This Row],[Close_Date]]="","","Q"&amp;ROUNDUP(MONTH(Sales_Pipeline[[#This Row],[Close_Date]])/3,0))</f>
        <v>Q3</v>
      </c>
      <c r="N6296" s="2" cm="1">
        <f t="array" ref="N6296">IFERROR(_xlfn.IFS(Sales_Pipeline[[#This Row],[Deal_Stage]]="Won",_xlfn.XLOOKUP(Sales_Pipeline[[#This Row],[Product]],Products!$A$2:$A$8,Products!$C$2:$C$8),Sales_Pipeline[[#This Row],[Deal_Stage]]="Lost",_xlfn.XLOOKUP(Sales_Pipeline[[#This Row],[Product]],Products!$A$2:$A$8,Products!$C$2:$C$8)),"")</f>
        <v>55</v>
      </c>
      <c r="O6296" s="2">
        <v>57</v>
      </c>
    </row>
    <row r="6297" spans="1:15" x14ac:dyDescent="0.3">
      <c r="A6297" t="s">
        <v>6443</v>
      </c>
      <c r="B6297" t="s">
        <v>20</v>
      </c>
      <c r="C6297" t="str">
        <f>_xlfn.XLOOKUP(Sales_Pipeline[[#This Row],[Sales_Agent]],Sales_Teams[Sales_Agent],Sales_Teams[Manager])</f>
        <v>Cara Losch</v>
      </c>
      <c r="D6297" t="str">
        <f>_xlfn.XLOOKUP(Sales_Pipeline[[#This Row],[Manager]],Sales_Teams[Manager],Sales_Teams[Regional_Office])</f>
        <v>East</v>
      </c>
      <c r="E6297" t="s">
        <v>61</v>
      </c>
      <c r="F6297" t="s">
        <v>253</v>
      </c>
      <c r="G6297" t="str">
        <f>IFERROR(_xlfn.XLOOKUP(Sales_Pipeline[[#This Row],[Account]],Accounts!$A$2:$A$86,Accounts!$F$2:$F$86),"")</f>
        <v>United States</v>
      </c>
      <c r="H6297" t="s">
        <v>57</v>
      </c>
      <c r="I6297" s="3">
        <v>42977</v>
      </c>
      <c r="J6297" s="3">
        <v>43062</v>
      </c>
      <c r="K6297" s="8" t="str">
        <f>IF(Sales_Pipeline[[#This Row],[Close_Date]]="","",TEXT(Sales_Pipeline[[#This Row],[Close_Date]],"ddd"))</f>
        <v>Thu</v>
      </c>
      <c r="L6297" s="8" t="str">
        <f>IF(Sales_Pipeline[[#This Row],[Close_Date]]="","",TEXT(Sales_Pipeline[[#This Row],[Close_Date]],"mmm"))</f>
        <v>Nov</v>
      </c>
      <c r="M6297" s="8" t="str">
        <f>IF(Sales_Pipeline[[#This Row],[Close_Date]]="","","Q"&amp;ROUNDUP(MONTH(Sales_Pipeline[[#This Row],[Close_Date]])/3,0))</f>
        <v>Q4</v>
      </c>
      <c r="N6297" s="2" cm="1">
        <f t="array" ref="N6297">IFERROR(_xlfn.IFS(Sales_Pipeline[[#This Row],[Deal_Stage]]="Won",_xlfn.XLOOKUP(Sales_Pipeline[[#This Row],[Product]],Products!$A$2:$A$8,Products!$C$2:$C$8),Sales_Pipeline[[#This Row],[Deal_Stage]]="Lost",_xlfn.XLOOKUP(Sales_Pipeline[[#This Row],[Product]],Products!$A$2:$A$8,Products!$C$2:$C$8)),"")</f>
        <v>55</v>
      </c>
      <c r="O6297" s="2">
        <v>59</v>
      </c>
    </row>
    <row r="6298" spans="1:15" x14ac:dyDescent="0.3">
      <c r="A6298" t="s">
        <v>6444</v>
      </c>
      <c r="B6298" t="s">
        <v>25</v>
      </c>
      <c r="C6298" t="str">
        <f>_xlfn.XLOOKUP(Sales_Pipeline[[#This Row],[Sales_Agent]],Sales_Teams[Sales_Agent],Sales_Teams[Manager])</f>
        <v>Rocco Neubert</v>
      </c>
      <c r="D6298" t="str">
        <f>_xlfn.XLOOKUP(Sales_Pipeline[[#This Row],[Manager]],Sales_Teams[Manager],Sales_Teams[Regional_Office])</f>
        <v>East</v>
      </c>
      <c r="E6298" t="s">
        <v>61</v>
      </c>
      <c r="F6298" t="s">
        <v>96</v>
      </c>
      <c r="G6298" t="str">
        <f>IFERROR(_xlfn.XLOOKUP(Sales_Pipeline[[#This Row],[Account]],Accounts!$A$2:$A$86,Accounts!$F$2:$F$86),"")</f>
        <v>United States</v>
      </c>
      <c r="H6298" t="s">
        <v>82</v>
      </c>
      <c r="I6298" s="3">
        <v>42977</v>
      </c>
      <c r="J6298" s="3">
        <v>43057</v>
      </c>
      <c r="K6298" s="8" t="str">
        <f>IF(Sales_Pipeline[[#This Row],[Close_Date]]="","",TEXT(Sales_Pipeline[[#This Row],[Close_Date]],"ddd"))</f>
        <v>Sat</v>
      </c>
      <c r="L6298" s="8" t="str">
        <f>IF(Sales_Pipeline[[#This Row],[Close_Date]]="","",TEXT(Sales_Pipeline[[#This Row],[Close_Date]],"mmm"))</f>
        <v>Nov</v>
      </c>
      <c r="M6298" s="8" t="str">
        <f>IF(Sales_Pipeline[[#This Row],[Close_Date]]="","","Q"&amp;ROUNDUP(MONTH(Sales_Pipeline[[#This Row],[Close_Date]])/3,0))</f>
        <v>Q4</v>
      </c>
      <c r="N6298" s="2" cm="1">
        <f t="array" ref="N6298">IFERROR(_xlfn.IFS(Sales_Pipeline[[#This Row],[Deal_Stage]]="Won",_xlfn.XLOOKUP(Sales_Pipeline[[#This Row],[Product]],Products!$A$2:$A$8,Products!$C$2:$C$8),Sales_Pipeline[[#This Row],[Deal_Stage]]="Lost",_xlfn.XLOOKUP(Sales_Pipeline[[#This Row],[Product]],Products!$A$2:$A$8,Products!$C$2:$C$8)),"")</f>
        <v>55</v>
      </c>
      <c r="O6298" s="2">
        <v>0</v>
      </c>
    </row>
    <row r="6299" spans="1:15" x14ac:dyDescent="0.3">
      <c r="A6299" t="s">
        <v>6445</v>
      </c>
      <c r="B6299" t="s">
        <v>25</v>
      </c>
      <c r="C6299" t="str">
        <f>_xlfn.XLOOKUP(Sales_Pipeline[[#This Row],[Sales_Agent]],Sales_Teams[Sales_Agent],Sales_Teams[Manager])</f>
        <v>Rocco Neubert</v>
      </c>
      <c r="D6299" t="str">
        <f>_xlfn.XLOOKUP(Sales_Pipeline[[#This Row],[Manager]],Sales_Teams[Manager],Sales_Teams[Regional_Office])</f>
        <v>East</v>
      </c>
      <c r="E6299" t="s">
        <v>8953</v>
      </c>
      <c r="F6299" t="s">
        <v>196</v>
      </c>
      <c r="G6299" t="str">
        <f>IFERROR(_xlfn.XLOOKUP(Sales_Pipeline[[#This Row],[Account]],Accounts!$A$2:$A$86,Accounts!$F$2:$F$86),"")</f>
        <v>United States</v>
      </c>
      <c r="H6299" t="s">
        <v>57</v>
      </c>
      <c r="I6299" s="3">
        <v>42977</v>
      </c>
      <c r="J6299" s="3">
        <v>42985</v>
      </c>
      <c r="K6299" s="8" t="str">
        <f>IF(Sales_Pipeline[[#This Row],[Close_Date]]="","",TEXT(Sales_Pipeline[[#This Row],[Close_Date]],"ddd"))</f>
        <v>Thu</v>
      </c>
      <c r="L6299" s="8" t="str">
        <f>IF(Sales_Pipeline[[#This Row],[Close_Date]]="","",TEXT(Sales_Pipeline[[#This Row],[Close_Date]],"mmm"))</f>
        <v>Sep</v>
      </c>
      <c r="M6299" s="8" t="str">
        <f>IF(Sales_Pipeline[[#This Row],[Close_Date]]="","","Q"&amp;ROUNDUP(MONTH(Sales_Pipeline[[#This Row],[Close_Date]])/3,0))</f>
        <v>Q3</v>
      </c>
      <c r="N6299" s="2" cm="1">
        <f t="array" ref="N6299">IFERROR(_xlfn.IFS(Sales_Pipeline[[#This Row],[Deal_Stage]]="Won",_xlfn.XLOOKUP(Sales_Pipeline[[#This Row],[Product]],Products!$A$2:$A$8,Products!$C$2:$C$8),Sales_Pipeline[[#This Row],[Deal_Stage]]="Lost",_xlfn.XLOOKUP(Sales_Pipeline[[#This Row],[Product]],Products!$A$2:$A$8,Products!$C$2:$C$8)),"")</f>
        <v>4821</v>
      </c>
      <c r="O6299" s="2">
        <v>5544</v>
      </c>
    </row>
    <row r="6300" spans="1:15" x14ac:dyDescent="0.3">
      <c r="A6300" t="s">
        <v>6446</v>
      </c>
      <c r="B6300" t="s">
        <v>15</v>
      </c>
      <c r="C6300" t="str">
        <f>_xlfn.XLOOKUP(Sales_Pipeline[[#This Row],[Sales_Agent]],Sales_Teams[Sales_Agent],Sales_Teams[Manager])</f>
        <v>Melvin Marxen</v>
      </c>
      <c r="D6300" t="str">
        <f>_xlfn.XLOOKUP(Sales_Pipeline[[#This Row],[Manager]],Sales_Teams[Manager],Sales_Teams[Regional_Office])</f>
        <v>Central</v>
      </c>
      <c r="E6300" t="s">
        <v>8953</v>
      </c>
      <c r="F6300" t="s">
        <v>105</v>
      </c>
      <c r="G6300" t="str">
        <f>IFERROR(_xlfn.XLOOKUP(Sales_Pipeline[[#This Row],[Account]],Accounts!$A$2:$A$86,Accounts!$F$2:$F$86),"")</f>
        <v>United States</v>
      </c>
      <c r="H6300" t="s">
        <v>82</v>
      </c>
      <c r="I6300" s="3">
        <v>42977</v>
      </c>
      <c r="J6300" s="3">
        <v>43054</v>
      </c>
      <c r="K6300" s="8" t="str">
        <f>IF(Sales_Pipeline[[#This Row],[Close_Date]]="","",TEXT(Sales_Pipeline[[#This Row],[Close_Date]],"ddd"))</f>
        <v>Wed</v>
      </c>
      <c r="L6300" s="8" t="str">
        <f>IF(Sales_Pipeline[[#This Row],[Close_Date]]="","",TEXT(Sales_Pipeline[[#This Row],[Close_Date]],"mmm"))</f>
        <v>Nov</v>
      </c>
      <c r="M6300" s="8" t="str">
        <f>IF(Sales_Pipeline[[#This Row],[Close_Date]]="","","Q"&amp;ROUNDUP(MONTH(Sales_Pipeline[[#This Row],[Close_Date]])/3,0))</f>
        <v>Q4</v>
      </c>
      <c r="N6300" s="2" cm="1">
        <f t="array" ref="N6300">IFERROR(_xlfn.IFS(Sales_Pipeline[[#This Row],[Deal_Stage]]="Won",_xlfn.XLOOKUP(Sales_Pipeline[[#This Row],[Product]],Products!$A$2:$A$8,Products!$C$2:$C$8),Sales_Pipeline[[#This Row],[Deal_Stage]]="Lost",_xlfn.XLOOKUP(Sales_Pipeline[[#This Row],[Product]],Products!$A$2:$A$8,Products!$C$2:$C$8)),"")</f>
        <v>4821</v>
      </c>
      <c r="O6300" s="2">
        <v>0</v>
      </c>
    </row>
    <row r="6301" spans="1:15" x14ac:dyDescent="0.3">
      <c r="A6301" t="s">
        <v>6447</v>
      </c>
      <c r="B6301" t="s">
        <v>15</v>
      </c>
      <c r="C6301" t="str">
        <f>_xlfn.XLOOKUP(Sales_Pipeline[[#This Row],[Sales_Agent]],Sales_Teams[Sales_Agent],Sales_Teams[Manager])</f>
        <v>Melvin Marxen</v>
      </c>
      <c r="D6301" t="str">
        <f>_xlfn.XLOOKUP(Sales_Pipeline[[#This Row],[Manager]],Sales_Teams[Manager],Sales_Teams[Regional_Office])</f>
        <v>Central</v>
      </c>
      <c r="E6301" t="s">
        <v>61</v>
      </c>
      <c r="F6301" t="s">
        <v>94</v>
      </c>
      <c r="G6301" t="str">
        <f>IFERROR(_xlfn.XLOOKUP(Sales_Pipeline[[#This Row],[Account]],Accounts!$A$2:$A$86,Accounts!$F$2:$F$86),"")</f>
        <v>United States</v>
      </c>
      <c r="H6301" t="s">
        <v>82</v>
      </c>
      <c r="I6301" s="3">
        <v>42977</v>
      </c>
      <c r="J6301" s="3">
        <v>42978</v>
      </c>
      <c r="K6301" s="8" t="str">
        <f>IF(Sales_Pipeline[[#This Row],[Close_Date]]="","",TEXT(Sales_Pipeline[[#This Row],[Close_Date]],"ddd"))</f>
        <v>Thu</v>
      </c>
      <c r="L6301" s="8" t="str">
        <f>IF(Sales_Pipeline[[#This Row],[Close_Date]]="","",TEXT(Sales_Pipeline[[#This Row],[Close_Date]],"mmm"))</f>
        <v>Aug</v>
      </c>
      <c r="M6301" s="8" t="str">
        <f>IF(Sales_Pipeline[[#This Row],[Close_Date]]="","","Q"&amp;ROUNDUP(MONTH(Sales_Pipeline[[#This Row],[Close_Date]])/3,0))</f>
        <v>Q3</v>
      </c>
      <c r="N6301" s="2" cm="1">
        <f t="array" ref="N6301">IFERROR(_xlfn.IFS(Sales_Pipeline[[#This Row],[Deal_Stage]]="Won",_xlfn.XLOOKUP(Sales_Pipeline[[#This Row],[Product]],Products!$A$2:$A$8,Products!$C$2:$C$8),Sales_Pipeline[[#This Row],[Deal_Stage]]="Lost",_xlfn.XLOOKUP(Sales_Pipeline[[#This Row],[Product]],Products!$A$2:$A$8,Products!$C$2:$C$8)),"")</f>
        <v>55</v>
      </c>
      <c r="O6301" s="2">
        <v>0</v>
      </c>
    </row>
    <row r="6302" spans="1:15" x14ac:dyDescent="0.3">
      <c r="A6302" t="s">
        <v>6448</v>
      </c>
      <c r="B6302" t="s">
        <v>15</v>
      </c>
      <c r="C6302" t="str">
        <f>_xlfn.XLOOKUP(Sales_Pipeline[[#This Row],[Sales_Agent]],Sales_Teams[Sales_Agent],Sales_Teams[Manager])</f>
        <v>Melvin Marxen</v>
      </c>
      <c r="D6302" t="str">
        <f>_xlfn.XLOOKUP(Sales_Pipeline[[#This Row],[Manager]],Sales_Teams[Manager],Sales_Teams[Regional_Office])</f>
        <v>Central</v>
      </c>
      <c r="E6302" t="s">
        <v>8953</v>
      </c>
      <c r="F6302" t="s">
        <v>234</v>
      </c>
      <c r="G6302" t="str">
        <f>IFERROR(_xlfn.XLOOKUP(Sales_Pipeline[[#This Row],[Account]],Accounts!$A$2:$A$86,Accounts!$F$2:$F$86),"")</f>
        <v>United States</v>
      </c>
      <c r="H6302" t="s">
        <v>57</v>
      </c>
      <c r="I6302" s="3">
        <v>42977</v>
      </c>
      <c r="J6302" s="3">
        <v>42996</v>
      </c>
      <c r="K6302" s="8" t="str">
        <f>IF(Sales_Pipeline[[#This Row],[Close_Date]]="","",TEXT(Sales_Pipeline[[#This Row],[Close_Date]],"ddd"))</f>
        <v>Mon</v>
      </c>
      <c r="L6302" s="8" t="str">
        <f>IF(Sales_Pipeline[[#This Row],[Close_Date]]="","",TEXT(Sales_Pipeline[[#This Row],[Close_Date]],"mmm"))</f>
        <v>Sep</v>
      </c>
      <c r="M6302" s="8" t="str">
        <f>IF(Sales_Pipeline[[#This Row],[Close_Date]]="","","Q"&amp;ROUNDUP(MONTH(Sales_Pipeline[[#This Row],[Close_Date]])/3,0))</f>
        <v>Q3</v>
      </c>
      <c r="N6302" s="2" cm="1">
        <f t="array" ref="N6302">IFERROR(_xlfn.IFS(Sales_Pipeline[[#This Row],[Deal_Stage]]="Won",_xlfn.XLOOKUP(Sales_Pipeline[[#This Row],[Product]],Products!$A$2:$A$8,Products!$C$2:$C$8),Sales_Pipeline[[#This Row],[Deal_Stage]]="Lost",_xlfn.XLOOKUP(Sales_Pipeline[[#This Row],[Product]],Products!$A$2:$A$8,Products!$C$2:$C$8)),"")</f>
        <v>4821</v>
      </c>
      <c r="O6302" s="2">
        <v>4598</v>
      </c>
    </row>
    <row r="6303" spans="1:15" x14ac:dyDescent="0.3">
      <c r="A6303" t="s">
        <v>6449</v>
      </c>
      <c r="B6303" t="s">
        <v>15</v>
      </c>
      <c r="C6303" t="str">
        <f>_xlfn.XLOOKUP(Sales_Pipeline[[#This Row],[Sales_Agent]],Sales_Teams[Sales_Agent],Sales_Teams[Manager])</f>
        <v>Melvin Marxen</v>
      </c>
      <c r="D6303" t="str">
        <f>_xlfn.XLOOKUP(Sales_Pipeline[[#This Row],[Manager]],Sales_Teams[Manager],Sales_Teams[Regional_Office])</f>
        <v>Central</v>
      </c>
      <c r="E6303" t="s">
        <v>8953</v>
      </c>
      <c r="F6303" t="s">
        <v>141</v>
      </c>
      <c r="G6303" t="str">
        <f>IFERROR(_xlfn.XLOOKUP(Sales_Pipeline[[#This Row],[Account]],Accounts!$A$2:$A$86,Accounts!$F$2:$F$86),"")</f>
        <v>United States</v>
      </c>
      <c r="H6303" t="s">
        <v>57</v>
      </c>
      <c r="I6303" s="3">
        <v>42977</v>
      </c>
      <c r="J6303" s="3">
        <v>42988</v>
      </c>
      <c r="K6303" s="8" t="str">
        <f>IF(Sales_Pipeline[[#This Row],[Close_Date]]="","",TEXT(Sales_Pipeline[[#This Row],[Close_Date]],"ddd"))</f>
        <v>Sun</v>
      </c>
      <c r="L6303" s="8" t="str">
        <f>IF(Sales_Pipeline[[#This Row],[Close_Date]]="","",TEXT(Sales_Pipeline[[#This Row],[Close_Date]],"mmm"))</f>
        <v>Sep</v>
      </c>
      <c r="M6303" s="8" t="str">
        <f>IF(Sales_Pipeline[[#This Row],[Close_Date]]="","","Q"&amp;ROUNDUP(MONTH(Sales_Pipeline[[#This Row],[Close_Date]])/3,0))</f>
        <v>Q3</v>
      </c>
      <c r="N6303" s="2" cm="1">
        <f t="array" ref="N6303">IFERROR(_xlfn.IFS(Sales_Pipeline[[#This Row],[Deal_Stage]]="Won",_xlfn.XLOOKUP(Sales_Pipeline[[#This Row],[Product]],Products!$A$2:$A$8,Products!$C$2:$C$8),Sales_Pipeline[[#This Row],[Deal_Stage]]="Lost",_xlfn.XLOOKUP(Sales_Pipeline[[#This Row],[Product]],Products!$A$2:$A$8,Products!$C$2:$C$8)),"")</f>
        <v>4821</v>
      </c>
      <c r="O6303" s="2">
        <v>5008</v>
      </c>
    </row>
    <row r="6304" spans="1:15" x14ac:dyDescent="0.3">
      <c r="A6304" t="s">
        <v>6450</v>
      </c>
      <c r="B6304" t="s">
        <v>15</v>
      </c>
      <c r="C6304" t="str">
        <f>_xlfn.XLOOKUP(Sales_Pipeline[[#This Row],[Sales_Agent]],Sales_Teams[Sales_Agent],Sales_Teams[Manager])</f>
        <v>Melvin Marxen</v>
      </c>
      <c r="D6304" t="str">
        <f>_xlfn.XLOOKUP(Sales_Pipeline[[#This Row],[Manager]],Sales_Teams[Manager],Sales_Teams[Regional_Office])</f>
        <v>Central</v>
      </c>
      <c r="E6304" t="s">
        <v>8953</v>
      </c>
      <c r="F6304" t="s">
        <v>204</v>
      </c>
      <c r="G6304" t="str">
        <f>IFERROR(_xlfn.XLOOKUP(Sales_Pipeline[[#This Row],[Account]],Accounts!$A$2:$A$86,Accounts!$F$2:$F$86),"")</f>
        <v>United States</v>
      </c>
      <c r="H6304" t="s">
        <v>57</v>
      </c>
      <c r="I6304" s="3">
        <v>42977</v>
      </c>
      <c r="J6304" s="3">
        <v>43078</v>
      </c>
      <c r="K6304" s="8" t="str">
        <f>IF(Sales_Pipeline[[#This Row],[Close_Date]]="","",TEXT(Sales_Pipeline[[#This Row],[Close_Date]],"ddd"))</f>
        <v>Sat</v>
      </c>
      <c r="L6304" s="8" t="str">
        <f>IF(Sales_Pipeline[[#This Row],[Close_Date]]="","",TEXT(Sales_Pipeline[[#This Row],[Close_Date]],"mmm"))</f>
        <v>Dec</v>
      </c>
      <c r="M6304" s="8" t="str">
        <f>IF(Sales_Pipeline[[#This Row],[Close_Date]]="","","Q"&amp;ROUNDUP(MONTH(Sales_Pipeline[[#This Row],[Close_Date]])/3,0))</f>
        <v>Q4</v>
      </c>
      <c r="N6304" s="2" cm="1">
        <f t="array" ref="N6304">IFERROR(_xlfn.IFS(Sales_Pipeline[[#This Row],[Deal_Stage]]="Won",_xlfn.XLOOKUP(Sales_Pipeline[[#This Row],[Product]],Products!$A$2:$A$8,Products!$C$2:$C$8),Sales_Pipeline[[#This Row],[Deal_Stage]]="Lost",_xlfn.XLOOKUP(Sales_Pipeline[[#This Row],[Product]],Products!$A$2:$A$8,Products!$C$2:$C$8)),"")</f>
        <v>4821</v>
      </c>
      <c r="O6304" s="2">
        <v>3932</v>
      </c>
    </row>
    <row r="6305" spans="1:15" x14ac:dyDescent="0.3">
      <c r="A6305" t="s">
        <v>6451</v>
      </c>
      <c r="B6305" t="s">
        <v>28</v>
      </c>
      <c r="C6305" t="str">
        <f>_xlfn.XLOOKUP(Sales_Pipeline[[#This Row],[Sales_Agent]],Sales_Teams[Sales_Agent],Sales_Teams[Manager])</f>
        <v>Rocco Neubert</v>
      </c>
      <c r="D6305" t="str">
        <f>_xlfn.XLOOKUP(Sales_Pipeline[[#This Row],[Manager]],Sales_Teams[Manager],Sales_Teams[Regional_Office])</f>
        <v>East</v>
      </c>
      <c r="E6305" t="s">
        <v>55</v>
      </c>
      <c r="F6305" t="s">
        <v>315</v>
      </c>
      <c r="G6305" t="str">
        <f>IFERROR(_xlfn.XLOOKUP(Sales_Pipeline[[#This Row],[Account]],Accounts!$A$2:$A$86,Accounts!$F$2:$F$86),"")</f>
        <v>United States</v>
      </c>
      <c r="H6305" t="s">
        <v>57</v>
      </c>
      <c r="I6305" s="3">
        <v>42977</v>
      </c>
      <c r="J6305" s="3">
        <v>43098</v>
      </c>
      <c r="K6305" s="8" t="str">
        <f>IF(Sales_Pipeline[[#This Row],[Close_Date]]="","",TEXT(Sales_Pipeline[[#This Row],[Close_Date]],"ddd"))</f>
        <v>Fri</v>
      </c>
      <c r="L6305" s="8" t="str">
        <f>IF(Sales_Pipeline[[#This Row],[Close_Date]]="","",TEXT(Sales_Pipeline[[#This Row],[Close_Date]],"mmm"))</f>
        <v>Dec</v>
      </c>
      <c r="M6305" s="8" t="str">
        <f>IF(Sales_Pipeline[[#This Row],[Close_Date]]="","","Q"&amp;ROUNDUP(MONTH(Sales_Pipeline[[#This Row],[Close_Date]])/3,0))</f>
        <v>Q4</v>
      </c>
      <c r="N6305" s="2" cm="1">
        <f t="array" ref="N6305">IFERROR(_xlfn.IFS(Sales_Pipeline[[#This Row],[Deal_Stage]]="Won",_xlfn.XLOOKUP(Sales_Pipeline[[#This Row],[Product]],Products!$A$2:$A$8,Products!$C$2:$C$8),Sales_Pipeline[[#This Row],[Deal_Stage]]="Lost",_xlfn.XLOOKUP(Sales_Pipeline[[#This Row],[Product]],Products!$A$2:$A$8,Products!$C$2:$C$8)),"")</f>
        <v>1096</v>
      </c>
      <c r="O6305" s="2">
        <v>1166</v>
      </c>
    </row>
    <row r="6306" spans="1:15" x14ac:dyDescent="0.3">
      <c r="A6306" t="s">
        <v>6452</v>
      </c>
      <c r="B6306" t="s">
        <v>13</v>
      </c>
      <c r="C6306" t="str">
        <f>_xlfn.XLOOKUP(Sales_Pipeline[[#This Row],[Sales_Agent]],Sales_Teams[Sales_Agent],Sales_Teams[Manager])</f>
        <v>Melvin Marxen</v>
      </c>
      <c r="D6306" t="str">
        <f>_xlfn.XLOOKUP(Sales_Pipeline[[#This Row],[Manager]],Sales_Teams[Manager],Sales_Teams[Regional_Office])</f>
        <v>Central</v>
      </c>
      <c r="E6306" t="s">
        <v>55</v>
      </c>
      <c r="F6306" t="s">
        <v>68</v>
      </c>
      <c r="G6306" t="str">
        <f>IFERROR(_xlfn.XLOOKUP(Sales_Pipeline[[#This Row],[Account]],Accounts!$A$2:$A$86,Accounts!$F$2:$F$86),"")</f>
        <v>United States</v>
      </c>
      <c r="H6306" t="s">
        <v>82</v>
      </c>
      <c r="I6306" s="3">
        <v>42977</v>
      </c>
      <c r="J6306" s="3">
        <v>43075</v>
      </c>
      <c r="K6306" s="8" t="str">
        <f>IF(Sales_Pipeline[[#This Row],[Close_Date]]="","",TEXT(Sales_Pipeline[[#This Row],[Close_Date]],"ddd"))</f>
        <v>Wed</v>
      </c>
      <c r="L6306" s="8" t="str">
        <f>IF(Sales_Pipeline[[#This Row],[Close_Date]]="","",TEXT(Sales_Pipeline[[#This Row],[Close_Date]],"mmm"))</f>
        <v>Dec</v>
      </c>
      <c r="M6306" s="8" t="str">
        <f>IF(Sales_Pipeline[[#This Row],[Close_Date]]="","","Q"&amp;ROUNDUP(MONTH(Sales_Pipeline[[#This Row],[Close_Date]])/3,0))</f>
        <v>Q4</v>
      </c>
      <c r="N6306" s="2" cm="1">
        <f t="array" ref="N6306">IFERROR(_xlfn.IFS(Sales_Pipeline[[#This Row],[Deal_Stage]]="Won",_xlfn.XLOOKUP(Sales_Pipeline[[#This Row],[Product]],Products!$A$2:$A$8,Products!$C$2:$C$8),Sales_Pipeline[[#This Row],[Deal_Stage]]="Lost",_xlfn.XLOOKUP(Sales_Pipeline[[#This Row],[Product]],Products!$A$2:$A$8,Products!$C$2:$C$8)),"")</f>
        <v>1096</v>
      </c>
      <c r="O6306" s="2">
        <v>0</v>
      </c>
    </row>
    <row r="6307" spans="1:15" x14ac:dyDescent="0.3">
      <c r="A6307" t="s">
        <v>6453</v>
      </c>
      <c r="B6307" t="s">
        <v>36</v>
      </c>
      <c r="C6307" t="str">
        <f>_xlfn.XLOOKUP(Sales_Pipeline[[#This Row],[Sales_Agent]],Sales_Teams[Sales_Agent],Sales_Teams[Manager])</f>
        <v>Celia Rouche</v>
      </c>
      <c r="D6307" t="str">
        <f>_xlfn.XLOOKUP(Sales_Pipeline[[#This Row],[Manager]],Sales_Teams[Manager],Sales_Teams[Regional_Office])</f>
        <v>West</v>
      </c>
      <c r="E6307" t="s">
        <v>55</v>
      </c>
      <c r="F6307" t="s">
        <v>191</v>
      </c>
      <c r="G6307" t="str">
        <f>IFERROR(_xlfn.XLOOKUP(Sales_Pipeline[[#This Row],[Account]],Accounts!$A$2:$A$86,Accounts!$F$2:$F$86),"")</f>
        <v>United States</v>
      </c>
      <c r="H6307" t="s">
        <v>57</v>
      </c>
      <c r="I6307" s="3">
        <v>42977</v>
      </c>
      <c r="J6307" s="3">
        <v>42984</v>
      </c>
      <c r="K6307" s="8" t="str">
        <f>IF(Sales_Pipeline[[#This Row],[Close_Date]]="","",TEXT(Sales_Pipeline[[#This Row],[Close_Date]],"ddd"))</f>
        <v>Wed</v>
      </c>
      <c r="L6307" s="8" t="str">
        <f>IF(Sales_Pipeline[[#This Row],[Close_Date]]="","",TEXT(Sales_Pipeline[[#This Row],[Close_Date]],"mmm"))</f>
        <v>Sep</v>
      </c>
      <c r="M6307" s="8" t="str">
        <f>IF(Sales_Pipeline[[#This Row],[Close_Date]]="","","Q"&amp;ROUNDUP(MONTH(Sales_Pipeline[[#This Row],[Close_Date]])/3,0))</f>
        <v>Q3</v>
      </c>
      <c r="N6307" s="2" cm="1">
        <f t="array" ref="N6307">IFERROR(_xlfn.IFS(Sales_Pipeline[[#This Row],[Deal_Stage]]="Won",_xlfn.XLOOKUP(Sales_Pipeline[[#This Row],[Product]],Products!$A$2:$A$8,Products!$C$2:$C$8),Sales_Pipeline[[#This Row],[Deal_Stage]]="Lost",_xlfn.XLOOKUP(Sales_Pipeline[[#This Row],[Product]],Products!$A$2:$A$8,Products!$C$2:$C$8)),"")</f>
        <v>1096</v>
      </c>
      <c r="O6307" s="2">
        <v>1195</v>
      </c>
    </row>
    <row r="6308" spans="1:15" x14ac:dyDescent="0.3">
      <c r="A6308" t="s">
        <v>6454</v>
      </c>
      <c r="B6308" t="s">
        <v>40</v>
      </c>
      <c r="C6308" t="str">
        <f>_xlfn.XLOOKUP(Sales_Pipeline[[#This Row],[Sales_Agent]],Sales_Teams[Sales_Agent],Sales_Teams[Manager])</f>
        <v>Summer Sewald</v>
      </c>
      <c r="D6308" t="str">
        <f>_xlfn.XLOOKUP(Sales_Pipeline[[#This Row],[Manager]],Sales_Teams[Manager],Sales_Teams[Regional_Office])</f>
        <v>West</v>
      </c>
      <c r="E6308" t="s">
        <v>61</v>
      </c>
      <c r="F6308" t="s">
        <v>120</v>
      </c>
      <c r="G6308" t="str">
        <f>IFERROR(_xlfn.XLOOKUP(Sales_Pipeline[[#This Row],[Account]],Accounts!$A$2:$A$86,Accounts!$F$2:$F$86),"")</f>
        <v>United States</v>
      </c>
      <c r="H6308" t="s">
        <v>82</v>
      </c>
      <c r="I6308" s="3">
        <v>42977</v>
      </c>
      <c r="J6308" s="3">
        <v>43043</v>
      </c>
      <c r="K6308" s="8" t="str">
        <f>IF(Sales_Pipeline[[#This Row],[Close_Date]]="","",TEXT(Sales_Pipeline[[#This Row],[Close_Date]],"ddd"))</f>
        <v>Sat</v>
      </c>
      <c r="L6308" s="8" t="str">
        <f>IF(Sales_Pipeline[[#This Row],[Close_Date]]="","",TEXT(Sales_Pipeline[[#This Row],[Close_Date]],"mmm"))</f>
        <v>Nov</v>
      </c>
      <c r="M6308" s="8" t="str">
        <f>IF(Sales_Pipeline[[#This Row],[Close_Date]]="","","Q"&amp;ROUNDUP(MONTH(Sales_Pipeline[[#This Row],[Close_Date]])/3,0))</f>
        <v>Q4</v>
      </c>
      <c r="N6308" s="2" cm="1">
        <f t="array" ref="N6308">IFERROR(_xlfn.IFS(Sales_Pipeline[[#This Row],[Deal_Stage]]="Won",_xlfn.XLOOKUP(Sales_Pipeline[[#This Row],[Product]],Products!$A$2:$A$8,Products!$C$2:$C$8),Sales_Pipeline[[#This Row],[Deal_Stage]]="Lost",_xlfn.XLOOKUP(Sales_Pipeline[[#This Row],[Product]],Products!$A$2:$A$8,Products!$C$2:$C$8)),"")</f>
        <v>55</v>
      </c>
      <c r="O6308" s="2">
        <v>0</v>
      </c>
    </row>
    <row r="6309" spans="1:15" x14ac:dyDescent="0.3">
      <c r="A6309" t="s">
        <v>6455</v>
      </c>
      <c r="B6309" t="s">
        <v>10</v>
      </c>
      <c r="C6309" t="str">
        <f>_xlfn.XLOOKUP(Sales_Pipeline[[#This Row],[Sales_Agent]],Sales_Teams[Sales_Agent],Sales_Teams[Manager])</f>
        <v>Melvin Marxen</v>
      </c>
      <c r="D6309" t="str">
        <f>_xlfn.XLOOKUP(Sales_Pipeline[[#This Row],[Manager]],Sales_Teams[Manager],Sales_Teams[Regional_Office])</f>
        <v>Central</v>
      </c>
      <c r="E6309" t="s">
        <v>63</v>
      </c>
      <c r="F6309" t="s">
        <v>81</v>
      </c>
      <c r="G6309" t="str">
        <f>IFERROR(_xlfn.XLOOKUP(Sales_Pipeline[[#This Row],[Account]],Accounts!$A$2:$A$86,Accounts!$F$2:$F$86),"")</f>
        <v>Italy</v>
      </c>
      <c r="H6309" t="s">
        <v>57</v>
      </c>
      <c r="I6309" s="3">
        <v>42977</v>
      </c>
      <c r="J6309" s="3">
        <v>43092</v>
      </c>
      <c r="K6309" s="8" t="str">
        <f>IF(Sales_Pipeline[[#This Row],[Close_Date]]="","",TEXT(Sales_Pipeline[[#This Row],[Close_Date]],"ddd"))</f>
        <v>Sat</v>
      </c>
      <c r="L6309" s="8" t="str">
        <f>IF(Sales_Pipeline[[#This Row],[Close_Date]]="","",TEXT(Sales_Pipeline[[#This Row],[Close_Date]],"mmm"))</f>
        <v>Dec</v>
      </c>
      <c r="M6309" s="8" t="str">
        <f>IF(Sales_Pipeline[[#This Row],[Close_Date]]="","","Q"&amp;ROUNDUP(MONTH(Sales_Pipeline[[#This Row],[Close_Date]])/3,0))</f>
        <v>Q4</v>
      </c>
      <c r="N6309" s="2" cm="1">
        <f t="array" ref="N6309">IFERROR(_xlfn.IFS(Sales_Pipeline[[#This Row],[Deal_Stage]]="Won",_xlfn.XLOOKUP(Sales_Pipeline[[#This Row],[Product]],Products!$A$2:$A$8,Products!$C$2:$C$8),Sales_Pipeline[[#This Row],[Deal_Stage]]="Lost",_xlfn.XLOOKUP(Sales_Pipeline[[#This Row],[Product]],Products!$A$2:$A$8,Products!$C$2:$C$8)),"")</f>
        <v>550</v>
      </c>
      <c r="O6309" s="2">
        <v>551</v>
      </c>
    </row>
    <row r="6310" spans="1:15" x14ac:dyDescent="0.3">
      <c r="A6310" t="s">
        <v>6456</v>
      </c>
      <c r="B6310" t="s">
        <v>10</v>
      </c>
      <c r="C6310" t="str">
        <f>_xlfn.XLOOKUP(Sales_Pipeline[[#This Row],[Sales_Agent]],Sales_Teams[Sales_Agent],Sales_Teams[Manager])</f>
        <v>Melvin Marxen</v>
      </c>
      <c r="D6310" t="str">
        <f>_xlfn.XLOOKUP(Sales_Pipeline[[#This Row],[Manager]],Sales_Teams[Manager],Sales_Teams[Regional_Office])</f>
        <v>Central</v>
      </c>
      <c r="E6310" t="s">
        <v>63</v>
      </c>
      <c r="F6310" t="s">
        <v>229</v>
      </c>
      <c r="G6310" t="str">
        <f>IFERROR(_xlfn.XLOOKUP(Sales_Pipeline[[#This Row],[Account]],Accounts!$A$2:$A$86,Accounts!$F$2:$F$86),"")</f>
        <v>Norway</v>
      </c>
      <c r="H6310" t="s">
        <v>57</v>
      </c>
      <c r="I6310" s="3">
        <v>42977</v>
      </c>
      <c r="J6310" s="3">
        <v>42986</v>
      </c>
      <c r="K6310" s="8" t="str">
        <f>IF(Sales_Pipeline[[#This Row],[Close_Date]]="","",TEXT(Sales_Pipeline[[#This Row],[Close_Date]],"ddd"))</f>
        <v>Fri</v>
      </c>
      <c r="L6310" s="8" t="str">
        <f>IF(Sales_Pipeline[[#This Row],[Close_Date]]="","",TEXT(Sales_Pipeline[[#This Row],[Close_Date]],"mmm"))</f>
        <v>Sep</v>
      </c>
      <c r="M6310" s="8" t="str">
        <f>IF(Sales_Pipeline[[#This Row],[Close_Date]]="","","Q"&amp;ROUNDUP(MONTH(Sales_Pipeline[[#This Row],[Close_Date]])/3,0))</f>
        <v>Q3</v>
      </c>
      <c r="N6310" s="2" cm="1">
        <f t="array" ref="N6310">IFERROR(_xlfn.IFS(Sales_Pipeline[[#This Row],[Deal_Stage]]="Won",_xlfn.XLOOKUP(Sales_Pipeline[[#This Row],[Product]],Products!$A$2:$A$8,Products!$C$2:$C$8),Sales_Pipeline[[#This Row],[Deal_Stage]]="Lost",_xlfn.XLOOKUP(Sales_Pipeline[[#This Row],[Product]],Products!$A$2:$A$8,Products!$C$2:$C$8)),"")</f>
        <v>550</v>
      </c>
      <c r="O6310" s="2">
        <v>623</v>
      </c>
    </row>
    <row r="6311" spans="1:15" x14ac:dyDescent="0.3">
      <c r="A6311" t="s">
        <v>6457</v>
      </c>
      <c r="B6311" t="s">
        <v>42</v>
      </c>
      <c r="C6311" t="str">
        <f>_xlfn.XLOOKUP(Sales_Pipeline[[#This Row],[Sales_Agent]],Sales_Teams[Sales_Agent],Sales_Teams[Manager])</f>
        <v>Summer Sewald</v>
      </c>
      <c r="D6311" t="str">
        <f>_xlfn.XLOOKUP(Sales_Pipeline[[#This Row],[Manager]],Sales_Teams[Manager],Sales_Teams[Regional_Office])</f>
        <v>West</v>
      </c>
      <c r="E6311" t="s">
        <v>8953</v>
      </c>
      <c r="F6311" t="s">
        <v>173</v>
      </c>
      <c r="G6311" t="str">
        <f>IFERROR(_xlfn.XLOOKUP(Sales_Pipeline[[#This Row],[Account]],Accounts!$A$2:$A$86,Accounts!$F$2:$F$86),"")</f>
        <v>United States</v>
      </c>
      <c r="H6311" t="s">
        <v>82</v>
      </c>
      <c r="I6311" s="3">
        <v>42977</v>
      </c>
      <c r="J6311" s="3">
        <v>43055</v>
      </c>
      <c r="K6311" s="8" t="str">
        <f>IF(Sales_Pipeline[[#This Row],[Close_Date]]="","",TEXT(Sales_Pipeline[[#This Row],[Close_Date]],"ddd"))</f>
        <v>Thu</v>
      </c>
      <c r="L6311" s="8" t="str">
        <f>IF(Sales_Pipeline[[#This Row],[Close_Date]]="","",TEXT(Sales_Pipeline[[#This Row],[Close_Date]],"mmm"))</f>
        <v>Nov</v>
      </c>
      <c r="M6311" s="8" t="str">
        <f>IF(Sales_Pipeline[[#This Row],[Close_Date]]="","","Q"&amp;ROUNDUP(MONTH(Sales_Pipeline[[#This Row],[Close_Date]])/3,0))</f>
        <v>Q4</v>
      </c>
      <c r="N6311" s="2" cm="1">
        <f t="array" ref="N6311">IFERROR(_xlfn.IFS(Sales_Pipeline[[#This Row],[Deal_Stage]]="Won",_xlfn.XLOOKUP(Sales_Pipeline[[#This Row],[Product]],Products!$A$2:$A$8,Products!$C$2:$C$8),Sales_Pipeline[[#This Row],[Deal_Stage]]="Lost",_xlfn.XLOOKUP(Sales_Pipeline[[#This Row],[Product]],Products!$A$2:$A$8,Products!$C$2:$C$8)),"")</f>
        <v>4821</v>
      </c>
      <c r="O6311" s="2">
        <v>0</v>
      </c>
    </row>
    <row r="6312" spans="1:15" x14ac:dyDescent="0.3">
      <c r="A6312" t="s">
        <v>6458</v>
      </c>
      <c r="B6312" t="s">
        <v>42</v>
      </c>
      <c r="C6312" t="str">
        <f>_xlfn.XLOOKUP(Sales_Pipeline[[#This Row],[Sales_Agent]],Sales_Teams[Sales_Agent],Sales_Teams[Manager])</f>
        <v>Summer Sewald</v>
      </c>
      <c r="D6312" t="str">
        <f>_xlfn.XLOOKUP(Sales_Pipeline[[#This Row],[Manager]],Sales_Teams[Manager],Sales_Teams[Regional_Office])</f>
        <v>West</v>
      </c>
      <c r="E6312" t="s">
        <v>61</v>
      </c>
      <c r="F6312" t="s">
        <v>145</v>
      </c>
      <c r="G6312" t="str">
        <f>IFERROR(_xlfn.XLOOKUP(Sales_Pipeline[[#This Row],[Account]],Accounts!$A$2:$A$86,Accounts!$F$2:$F$86),"")</f>
        <v>United States</v>
      </c>
      <c r="H6312" t="s">
        <v>82</v>
      </c>
      <c r="I6312" s="3">
        <v>42977</v>
      </c>
      <c r="J6312" s="3">
        <v>43044</v>
      </c>
      <c r="K6312" s="8" t="str">
        <f>IF(Sales_Pipeline[[#This Row],[Close_Date]]="","",TEXT(Sales_Pipeline[[#This Row],[Close_Date]],"ddd"))</f>
        <v>Sun</v>
      </c>
      <c r="L6312" s="8" t="str">
        <f>IF(Sales_Pipeline[[#This Row],[Close_Date]]="","",TEXT(Sales_Pipeline[[#This Row],[Close_Date]],"mmm"))</f>
        <v>Nov</v>
      </c>
      <c r="M6312" s="8" t="str">
        <f>IF(Sales_Pipeline[[#This Row],[Close_Date]]="","","Q"&amp;ROUNDUP(MONTH(Sales_Pipeline[[#This Row],[Close_Date]])/3,0))</f>
        <v>Q4</v>
      </c>
      <c r="N6312" s="2" cm="1">
        <f t="array" ref="N6312">IFERROR(_xlfn.IFS(Sales_Pipeline[[#This Row],[Deal_Stage]]="Won",_xlfn.XLOOKUP(Sales_Pipeline[[#This Row],[Product]],Products!$A$2:$A$8,Products!$C$2:$C$8),Sales_Pipeline[[#This Row],[Deal_Stage]]="Lost",_xlfn.XLOOKUP(Sales_Pipeline[[#This Row],[Product]],Products!$A$2:$A$8,Products!$C$2:$C$8)),"")</f>
        <v>55</v>
      </c>
      <c r="O6312" s="2">
        <v>0</v>
      </c>
    </row>
    <row r="6313" spans="1:15" x14ac:dyDescent="0.3">
      <c r="A6313" t="s">
        <v>6459</v>
      </c>
      <c r="B6313" t="s">
        <v>8</v>
      </c>
      <c r="C6313" t="str">
        <f>_xlfn.XLOOKUP(Sales_Pipeline[[#This Row],[Sales_Agent]],Sales_Teams[Sales_Agent],Sales_Teams[Manager])</f>
        <v>Dustin Brinkmann</v>
      </c>
      <c r="D6313" t="str">
        <f>_xlfn.XLOOKUP(Sales_Pipeline[[#This Row],[Manager]],Sales_Teams[Manager],Sales_Teams[Regional_Office])</f>
        <v>Central</v>
      </c>
      <c r="E6313" t="s">
        <v>61</v>
      </c>
      <c r="F6313" t="s">
        <v>81</v>
      </c>
      <c r="G6313" t="str">
        <f>IFERROR(_xlfn.XLOOKUP(Sales_Pipeline[[#This Row],[Account]],Accounts!$A$2:$A$86,Accounts!$F$2:$F$86),"")</f>
        <v>Italy</v>
      </c>
      <c r="H6313" t="s">
        <v>82</v>
      </c>
      <c r="I6313" s="3">
        <v>42977</v>
      </c>
      <c r="J6313" s="3">
        <v>42988</v>
      </c>
      <c r="K6313" s="8" t="str">
        <f>IF(Sales_Pipeline[[#This Row],[Close_Date]]="","",TEXT(Sales_Pipeline[[#This Row],[Close_Date]],"ddd"))</f>
        <v>Sun</v>
      </c>
      <c r="L6313" s="8" t="str">
        <f>IF(Sales_Pipeline[[#This Row],[Close_Date]]="","",TEXT(Sales_Pipeline[[#This Row],[Close_Date]],"mmm"))</f>
        <v>Sep</v>
      </c>
      <c r="M6313" s="8" t="str">
        <f>IF(Sales_Pipeline[[#This Row],[Close_Date]]="","","Q"&amp;ROUNDUP(MONTH(Sales_Pipeline[[#This Row],[Close_Date]])/3,0))</f>
        <v>Q3</v>
      </c>
      <c r="N6313" s="2" cm="1">
        <f t="array" ref="N6313">IFERROR(_xlfn.IFS(Sales_Pipeline[[#This Row],[Deal_Stage]]="Won",_xlfn.XLOOKUP(Sales_Pipeline[[#This Row],[Product]],Products!$A$2:$A$8,Products!$C$2:$C$8),Sales_Pipeline[[#This Row],[Deal_Stage]]="Lost",_xlfn.XLOOKUP(Sales_Pipeline[[#This Row],[Product]],Products!$A$2:$A$8,Products!$C$2:$C$8)),"")</f>
        <v>55</v>
      </c>
      <c r="O6313" s="2">
        <v>0</v>
      </c>
    </row>
    <row r="6314" spans="1:15" x14ac:dyDescent="0.3">
      <c r="A6314" t="s">
        <v>6460</v>
      </c>
      <c r="B6314" t="s">
        <v>37</v>
      </c>
      <c r="C6314" t="str">
        <f>_xlfn.XLOOKUP(Sales_Pipeline[[#This Row],[Sales_Agent]],Sales_Teams[Sales_Agent],Sales_Teams[Manager])</f>
        <v>Celia Rouche</v>
      </c>
      <c r="D6314" t="str">
        <f>_xlfn.XLOOKUP(Sales_Pipeline[[#This Row],[Manager]],Sales_Teams[Manager],Sales_Teams[Regional_Office])</f>
        <v>West</v>
      </c>
      <c r="E6314" t="s">
        <v>61</v>
      </c>
      <c r="G6314" t="str">
        <f>IFERROR(_xlfn.XLOOKUP(Sales_Pipeline[[#This Row],[Account]],Accounts!$A$2:$A$86,Accounts!$F$2:$F$86),"")</f>
        <v/>
      </c>
      <c r="H6314" t="s">
        <v>77</v>
      </c>
      <c r="I6314" s="3">
        <v>42977</v>
      </c>
      <c r="K6314" s="8" t="str">
        <f>IF(Sales_Pipeline[[#This Row],[Close_Date]]="","",TEXT(Sales_Pipeline[[#This Row],[Close_Date]],"ddd"))</f>
        <v/>
      </c>
      <c r="L6314" s="8" t="str">
        <f>IF(Sales_Pipeline[[#This Row],[Close_Date]]="","",TEXT(Sales_Pipeline[[#This Row],[Close_Date]],"mmm"))</f>
        <v/>
      </c>
      <c r="M6314" s="8" t="str">
        <f>IF(Sales_Pipeline[[#This Row],[Close_Date]]="","","Q"&amp;ROUNDUP(MONTH(Sales_Pipeline[[#This Row],[Close_Date]])/3,0))</f>
        <v/>
      </c>
      <c r="N6314" s="2" t="str" cm="1">
        <f t="array" ref="N6314">IFERROR(_xlfn.IFS(Sales_Pipeline[[#This Row],[Deal_Stage]]="Won",_xlfn.XLOOKUP(Sales_Pipeline[[#This Row],[Product]],Products!$A$2:$A$8,Products!$C$2:$C$8),Sales_Pipeline[[#This Row],[Deal_Stage]]="Lost",_xlfn.XLOOKUP(Sales_Pipeline[[#This Row],[Product]],Products!$A$2:$A$8,Products!$C$2:$C$8)),"")</f>
        <v/>
      </c>
      <c r="O6314" s="2">
        <v>0</v>
      </c>
    </row>
    <row r="6315" spans="1:15" x14ac:dyDescent="0.3">
      <c r="A6315" t="s">
        <v>6461</v>
      </c>
      <c r="B6315" t="s">
        <v>37</v>
      </c>
      <c r="C6315" t="str">
        <f>_xlfn.XLOOKUP(Sales_Pipeline[[#This Row],[Sales_Agent]],Sales_Teams[Sales_Agent],Sales_Teams[Manager])</f>
        <v>Celia Rouche</v>
      </c>
      <c r="D6315" t="str">
        <f>_xlfn.XLOOKUP(Sales_Pipeline[[#This Row],[Manager]],Sales_Teams[Manager],Sales_Teams[Regional_Office])</f>
        <v>West</v>
      </c>
      <c r="E6315" t="s">
        <v>63</v>
      </c>
      <c r="F6315" t="s">
        <v>114</v>
      </c>
      <c r="G6315" t="str">
        <f>IFERROR(_xlfn.XLOOKUP(Sales_Pipeline[[#This Row],[Account]],Accounts!$A$2:$A$86,Accounts!$F$2:$F$86),"")</f>
        <v>United States</v>
      </c>
      <c r="H6315" t="s">
        <v>82</v>
      </c>
      <c r="I6315" s="3">
        <v>42977</v>
      </c>
      <c r="J6315" s="3">
        <v>42997</v>
      </c>
      <c r="K6315" s="8" t="str">
        <f>IF(Sales_Pipeline[[#This Row],[Close_Date]]="","",TEXT(Sales_Pipeline[[#This Row],[Close_Date]],"ddd"))</f>
        <v>Tue</v>
      </c>
      <c r="L6315" s="8" t="str">
        <f>IF(Sales_Pipeline[[#This Row],[Close_Date]]="","",TEXT(Sales_Pipeline[[#This Row],[Close_Date]],"mmm"))</f>
        <v>Sep</v>
      </c>
      <c r="M6315" s="8" t="str">
        <f>IF(Sales_Pipeline[[#This Row],[Close_Date]]="","","Q"&amp;ROUNDUP(MONTH(Sales_Pipeline[[#This Row],[Close_Date]])/3,0))</f>
        <v>Q3</v>
      </c>
      <c r="N6315" s="2" cm="1">
        <f t="array" ref="N6315">IFERROR(_xlfn.IFS(Sales_Pipeline[[#This Row],[Deal_Stage]]="Won",_xlfn.XLOOKUP(Sales_Pipeline[[#This Row],[Product]],Products!$A$2:$A$8,Products!$C$2:$C$8),Sales_Pipeline[[#This Row],[Deal_Stage]]="Lost",_xlfn.XLOOKUP(Sales_Pipeline[[#This Row],[Product]],Products!$A$2:$A$8,Products!$C$2:$C$8)),"")</f>
        <v>550</v>
      </c>
      <c r="O6315" s="2">
        <v>0</v>
      </c>
    </row>
    <row r="6316" spans="1:15" x14ac:dyDescent="0.3">
      <c r="A6316" t="s">
        <v>6462</v>
      </c>
      <c r="B6316" t="s">
        <v>37</v>
      </c>
      <c r="C6316" t="str">
        <f>_xlfn.XLOOKUP(Sales_Pipeline[[#This Row],[Sales_Agent]],Sales_Teams[Sales_Agent],Sales_Teams[Manager])</f>
        <v>Celia Rouche</v>
      </c>
      <c r="D6316" t="str">
        <f>_xlfn.XLOOKUP(Sales_Pipeline[[#This Row],[Manager]],Sales_Teams[Manager],Sales_Teams[Regional_Office])</f>
        <v>West</v>
      </c>
      <c r="E6316" t="s">
        <v>8953</v>
      </c>
      <c r="F6316" t="s">
        <v>120</v>
      </c>
      <c r="G6316" t="str">
        <f>IFERROR(_xlfn.XLOOKUP(Sales_Pipeline[[#This Row],[Account]],Accounts!$A$2:$A$86,Accounts!$F$2:$F$86),"")</f>
        <v>United States</v>
      </c>
      <c r="H6316" t="s">
        <v>57</v>
      </c>
      <c r="I6316" s="3">
        <v>42977</v>
      </c>
      <c r="J6316" s="3">
        <v>42993</v>
      </c>
      <c r="K6316" s="8" t="str">
        <f>IF(Sales_Pipeline[[#This Row],[Close_Date]]="","",TEXT(Sales_Pipeline[[#This Row],[Close_Date]],"ddd"))</f>
        <v>Fri</v>
      </c>
      <c r="L6316" s="8" t="str">
        <f>IF(Sales_Pipeline[[#This Row],[Close_Date]]="","",TEXT(Sales_Pipeline[[#This Row],[Close_Date]],"mmm"))</f>
        <v>Sep</v>
      </c>
      <c r="M6316" s="8" t="str">
        <f>IF(Sales_Pipeline[[#This Row],[Close_Date]]="","","Q"&amp;ROUNDUP(MONTH(Sales_Pipeline[[#This Row],[Close_Date]])/3,0))</f>
        <v>Q3</v>
      </c>
      <c r="N6316" s="2" cm="1">
        <f t="array" ref="N6316">IFERROR(_xlfn.IFS(Sales_Pipeline[[#This Row],[Deal_Stage]]="Won",_xlfn.XLOOKUP(Sales_Pipeline[[#This Row],[Product]],Products!$A$2:$A$8,Products!$C$2:$C$8),Sales_Pipeline[[#This Row],[Deal_Stage]]="Lost",_xlfn.XLOOKUP(Sales_Pipeline[[#This Row],[Product]],Products!$A$2:$A$8,Products!$C$2:$C$8)),"")</f>
        <v>4821</v>
      </c>
      <c r="O6316" s="2">
        <v>4592</v>
      </c>
    </row>
    <row r="6317" spans="1:15" x14ac:dyDescent="0.3">
      <c r="A6317" t="s">
        <v>6463</v>
      </c>
      <c r="B6317" t="s">
        <v>12</v>
      </c>
      <c r="C6317" t="str">
        <f>_xlfn.XLOOKUP(Sales_Pipeline[[#This Row],[Sales_Agent]],Sales_Teams[Sales_Agent],Sales_Teams[Manager])</f>
        <v>Melvin Marxen</v>
      </c>
      <c r="D6317" t="str">
        <f>_xlfn.XLOOKUP(Sales_Pipeline[[#This Row],[Manager]],Sales_Teams[Manager],Sales_Teams[Regional_Office])</f>
        <v>Central</v>
      </c>
      <c r="E6317" t="s">
        <v>63</v>
      </c>
      <c r="F6317" t="s">
        <v>234</v>
      </c>
      <c r="G6317" t="str">
        <f>IFERROR(_xlfn.XLOOKUP(Sales_Pipeline[[#This Row],[Account]],Accounts!$A$2:$A$86,Accounts!$F$2:$F$86),"")</f>
        <v>United States</v>
      </c>
      <c r="H6317" t="s">
        <v>57</v>
      </c>
      <c r="I6317" s="3">
        <v>42977</v>
      </c>
      <c r="J6317" s="3">
        <v>43091</v>
      </c>
      <c r="K6317" s="8" t="str">
        <f>IF(Sales_Pipeline[[#This Row],[Close_Date]]="","",TEXT(Sales_Pipeline[[#This Row],[Close_Date]],"ddd"))</f>
        <v>Fri</v>
      </c>
      <c r="L6317" s="8" t="str">
        <f>IF(Sales_Pipeline[[#This Row],[Close_Date]]="","",TEXT(Sales_Pipeline[[#This Row],[Close_Date]],"mmm"))</f>
        <v>Dec</v>
      </c>
      <c r="M6317" s="8" t="str">
        <f>IF(Sales_Pipeline[[#This Row],[Close_Date]]="","","Q"&amp;ROUNDUP(MONTH(Sales_Pipeline[[#This Row],[Close_Date]])/3,0))</f>
        <v>Q4</v>
      </c>
      <c r="N6317" s="2" cm="1">
        <f t="array" ref="N6317">IFERROR(_xlfn.IFS(Sales_Pipeline[[#This Row],[Deal_Stage]]="Won",_xlfn.XLOOKUP(Sales_Pipeline[[#This Row],[Product]],Products!$A$2:$A$8,Products!$C$2:$C$8),Sales_Pipeline[[#This Row],[Deal_Stage]]="Lost",_xlfn.XLOOKUP(Sales_Pipeline[[#This Row],[Product]],Products!$A$2:$A$8,Products!$C$2:$C$8)),"")</f>
        <v>550</v>
      </c>
      <c r="O6317" s="2">
        <v>555</v>
      </c>
    </row>
    <row r="6318" spans="1:15" x14ac:dyDescent="0.3">
      <c r="A6318" t="s">
        <v>6464</v>
      </c>
      <c r="B6318" t="s">
        <v>12</v>
      </c>
      <c r="C6318" t="str">
        <f>_xlfn.XLOOKUP(Sales_Pipeline[[#This Row],[Sales_Agent]],Sales_Teams[Sales_Agent],Sales_Teams[Manager])</f>
        <v>Melvin Marxen</v>
      </c>
      <c r="D6318" t="str">
        <f>_xlfn.XLOOKUP(Sales_Pipeline[[#This Row],[Manager]],Sales_Teams[Manager],Sales_Teams[Regional_Office])</f>
        <v>Central</v>
      </c>
      <c r="E6318" t="s">
        <v>76</v>
      </c>
      <c r="F6318" t="s">
        <v>214</v>
      </c>
      <c r="G6318" t="str">
        <f>IFERROR(_xlfn.XLOOKUP(Sales_Pipeline[[#This Row],[Account]],Accounts!$A$2:$A$86,Accounts!$F$2:$F$86),"")</f>
        <v>United States</v>
      </c>
      <c r="H6318" t="s">
        <v>57</v>
      </c>
      <c r="I6318" s="3">
        <v>42977</v>
      </c>
      <c r="J6318" s="3">
        <v>43053</v>
      </c>
      <c r="K6318" s="8" t="str">
        <f>IF(Sales_Pipeline[[#This Row],[Close_Date]]="","",TEXT(Sales_Pipeline[[#This Row],[Close_Date]],"ddd"))</f>
        <v>Tue</v>
      </c>
      <c r="L6318" s="8" t="str">
        <f>IF(Sales_Pipeline[[#This Row],[Close_Date]]="","",TEXT(Sales_Pipeline[[#This Row],[Close_Date]],"mmm"))</f>
        <v>Nov</v>
      </c>
      <c r="M6318" s="8" t="str">
        <f>IF(Sales_Pipeline[[#This Row],[Close_Date]]="","","Q"&amp;ROUNDUP(MONTH(Sales_Pipeline[[#This Row],[Close_Date]])/3,0))</f>
        <v>Q4</v>
      </c>
      <c r="N6318" s="2" cm="1">
        <f t="array" ref="N6318">IFERROR(_xlfn.IFS(Sales_Pipeline[[#This Row],[Deal_Stage]]="Won",_xlfn.XLOOKUP(Sales_Pipeline[[#This Row],[Product]],Products!$A$2:$A$8,Products!$C$2:$C$8),Sales_Pipeline[[#This Row],[Deal_Stage]]="Lost",_xlfn.XLOOKUP(Sales_Pipeline[[#This Row],[Product]],Products!$A$2:$A$8,Products!$C$2:$C$8)),"")</f>
        <v>3393</v>
      </c>
      <c r="O6318" s="2">
        <v>3703</v>
      </c>
    </row>
    <row r="6319" spans="1:15" x14ac:dyDescent="0.3">
      <c r="A6319" t="s">
        <v>6465</v>
      </c>
      <c r="B6319" t="s">
        <v>45</v>
      </c>
      <c r="C6319" t="str">
        <f>_xlfn.XLOOKUP(Sales_Pipeline[[#This Row],[Sales_Agent]],Sales_Teams[Sales_Agent],Sales_Teams[Manager])</f>
        <v>Summer Sewald</v>
      </c>
      <c r="D6319" t="str">
        <f>_xlfn.XLOOKUP(Sales_Pipeline[[#This Row],[Manager]],Sales_Teams[Manager],Sales_Teams[Regional_Office])</f>
        <v>West</v>
      </c>
      <c r="E6319" t="s">
        <v>55</v>
      </c>
      <c r="F6319" t="s">
        <v>92</v>
      </c>
      <c r="G6319" t="str">
        <f>IFERROR(_xlfn.XLOOKUP(Sales_Pipeline[[#This Row],[Account]],Accounts!$A$2:$A$86,Accounts!$F$2:$F$86),"")</f>
        <v>United States</v>
      </c>
      <c r="H6319" t="s">
        <v>57</v>
      </c>
      <c r="I6319" s="3">
        <v>42977</v>
      </c>
      <c r="J6319" s="3">
        <v>43082</v>
      </c>
      <c r="K6319" s="8" t="str">
        <f>IF(Sales_Pipeline[[#This Row],[Close_Date]]="","",TEXT(Sales_Pipeline[[#This Row],[Close_Date]],"ddd"))</f>
        <v>Wed</v>
      </c>
      <c r="L6319" s="8" t="str">
        <f>IF(Sales_Pipeline[[#This Row],[Close_Date]]="","",TEXT(Sales_Pipeline[[#This Row],[Close_Date]],"mmm"))</f>
        <v>Dec</v>
      </c>
      <c r="M6319" s="8" t="str">
        <f>IF(Sales_Pipeline[[#This Row],[Close_Date]]="","","Q"&amp;ROUNDUP(MONTH(Sales_Pipeline[[#This Row],[Close_Date]])/3,0))</f>
        <v>Q4</v>
      </c>
      <c r="N6319" s="2" cm="1">
        <f t="array" ref="N6319">IFERROR(_xlfn.IFS(Sales_Pipeline[[#This Row],[Deal_Stage]]="Won",_xlfn.XLOOKUP(Sales_Pipeline[[#This Row],[Product]],Products!$A$2:$A$8,Products!$C$2:$C$8),Sales_Pipeline[[#This Row],[Deal_Stage]]="Lost",_xlfn.XLOOKUP(Sales_Pipeline[[#This Row],[Product]],Products!$A$2:$A$8,Products!$C$2:$C$8)),"")</f>
        <v>1096</v>
      </c>
      <c r="O6319" s="2">
        <v>942</v>
      </c>
    </row>
    <row r="6320" spans="1:15" x14ac:dyDescent="0.3">
      <c r="A6320" t="s">
        <v>6466</v>
      </c>
      <c r="B6320" t="s">
        <v>45</v>
      </c>
      <c r="C6320" t="str">
        <f>_xlfn.XLOOKUP(Sales_Pipeline[[#This Row],[Sales_Agent]],Sales_Teams[Sales_Agent],Sales_Teams[Manager])</f>
        <v>Summer Sewald</v>
      </c>
      <c r="D6320" t="str">
        <f>_xlfn.XLOOKUP(Sales_Pipeline[[#This Row],[Manager]],Sales_Teams[Manager],Sales_Teams[Regional_Office])</f>
        <v>West</v>
      </c>
      <c r="E6320" t="s">
        <v>84</v>
      </c>
      <c r="F6320" t="s">
        <v>413</v>
      </c>
      <c r="G6320" t="str">
        <f>IFERROR(_xlfn.XLOOKUP(Sales_Pipeline[[#This Row],[Account]],Accounts!$A$2:$A$86,Accounts!$F$2:$F$86),"")</f>
        <v>United States</v>
      </c>
      <c r="H6320" t="s">
        <v>57</v>
      </c>
      <c r="I6320" s="3">
        <v>42977</v>
      </c>
      <c r="J6320" s="3">
        <v>43077</v>
      </c>
      <c r="K6320" s="8" t="str">
        <f>IF(Sales_Pipeline[[#This Row],[Close_Date]]="","",TEXT(Sales_Pipeline[[#This Row],[Close_Date]],"ddd"))</f>
        <v>Fri</v>
      </c>
      <c r="L6320" s="8" t="str">
        <f>IF(Sales_Pipeline[[#This Row],[Close_Date]]="","",TEXT(Sales_Pipeline[[#This Row],[Close_Date]],"mmm"))</f>
        <v>Dec</v>
      </c>
      <c r="M6320" s="8" t="str">
        <f>IF(Sales_Pipeline[[#This Row],[Close_Date]]="","","Q"&amp;ROUNDUP(MONTH(Sales_Pipeline[[#This Row],[Close_Date]])/3,0))</f>
        <v>Q4</v>
      </c>
      <c r="N6320" s="2" cm="1">
        <f t="array" ref="N6320">IFERROR(_xlfn.IFS(Sales_Pipeline[[#This Row],[Deal_Stage]]="Won",_xlfn.XLOOKUP(Sales_Pipeline[[#This Row],[Product]],Products!$A$2:$A$8,Products!$C$2:$C$8),Sales_Pipeline[[#This Row],[Deal_Stage]]="Lost",_xlfn.XLOOKUP(Sales_Pipeline[[#This Row],[Product]],Products!$A$2:$A$8,Products!$C$2:$C$8)),"")</f>
        <v>5482</v>
      </c>
      <c r="O6320" s="2">
        <v>6489</v>
      </c>
    </row>
    <row r="6321" spans="1:15" x14ac:dyDescent="0.3">
      <c r="A6321" t="s">
        <v>6467</v>
      </c>
      <c r="B6321" t="s">
        <v>14</v>
      </c>
      <c r="C6321" t="str">
        <f>_xlfn.XLOOKUP(Sales_Pipeline[[#This Row],[Sales_Agent]],Sales_Teams[Sales_Agent],Sales_Teams[Manager])</f>
        <v>Melvin Marxen</v>
      </c>
      <c r="D6321" t="str">
        <f>_xlfn.XLOOKUP(Sales_Pipeline[[#This Row],[Manager]],Sales_Teams[Manager],Sales_Teams[Regional_Office])</f>
        <v>Central</v>
      </c>
      <c r="E6321" t="s">
        <v>8953</v>
      </c>
      <c r="F6321" t="s">
        <v>56</v>
      </c>
      <c r="G6321" t="str">
        <f>IFERROR(_xlfn.XLOOKUP(Sales_Pipeline[[#This Row],[Account]],Accounts!$A$2:$A$86,Accounts!$F$2:$F$86),"")</f>
        <v>United States</v>
      </c>
      <c r="H6321" t="s">
        <v>82</v>
      </c>
      <c r="I6321" s="3">
        <v>42977</v>
      </c>
      <c r="J6321" s="3">
        <v>43059</v>
      </c>
      <c r="K6321" s="8" t="str">
        <f>IF(Sales_Pipeline[[#This Row],[Close_Date]]="","",TEXT(Sales_Pipeline[[#This Row],[Close_Date]],"ddd"))</f>
        <v>Mon</v>
      </c>
      <c r="L6321" s="8" t="str">
        <f>IF(Sales_Pipeline[[#This Row],[Close_Date]]="","",TEXT(Sales_Pipeline[[#This Row],[Close_Date]],"mmm"))</f>
        <v>Nov</v>
      </c>
      <c r="M6321" s="8" t="str">
        <f>IF(Sales_Pipeline[[#This Row],[Close_Date]]="","","Q"&amp;ROUNDUP(MONTH(Sales_Pipeline[[#This Row],[Close_Date]])/3,0))</f>
        <v>Q4</v>
      </c>
      <c r="N6321" s="2" cm="1">
        <f t="array" ref="N6321">IFERROR(_xlfn.IFS(Sales_Pipeline[[#This Row],[Deal_Stage]]="Won",_xlfn.XLOOKUP(Sales_Pipeline[[#This Row],[Product]],Products!$A$2:$A$8,Products!$C$2:$C$8),Sales_Pipeline[[#This Row],[Deal_Stage]]="Lost",_xlfn.XLOOKUP(Sales_Pipeline[[#This Row],[Product]],Products!$A$2:$A$8,Products!$C$2:$C$8)),"")</f>
        <v>4821</v>
      </c>
      <c r="O6321" s="2">
        <v>0</v>
      </c>
    </row>
    <row r="6322" spans="1:15" x14ac:dyDescent="0.3">
      <c r="A6322" t="s">
        <v>6468</v>
      </c>
      <c r="B6322" t="s">
        <v>35</v>
      </c>
      <c r="C6322" t="str">
        <f>_xlfn.XLOOKUP(Sales_Pipeline[[#This Row],[Sales_Agent]],Sales_Teams[Sales_Agent],Sales_Teams[Manager])</f>
        <v>Celia Rouche</v>
      </c>
      <c r="D6322" t="str">
        <f>_xlfn.XLOOKUP(Sales_Pipeline[[#This Row],[Manager]],Sales_Teams[Manager],Sales_Teams[Regional_Office])</f>
        <v>West</v>
      </c>
      <c r="E6322" t="s">
        <v>61</v>
      </c>
      <c r="G6322" t="str">
        <f>IFERROR(_xlfn.XLOOKUP(Sales_Pipeline[[#This Row],[Account]],Accounts!$A$2:$A$86,Accounts!$F$2:$F$86),"")</f>
        <v/>
      </c>
      <c r="H6322" t="s">
        <v>77</v>
      </c>
      <c r="I6322" s="3">
        <v>42977</v>
      </c>
      <c r="K6322" s="8" t="str">
        <f>IF(Sales_Pipeline[[#This Row],[Close_Date]]="","",TEXT(Sales_Pipeline[[#This Row],[Close_Date]],"ddd"))</f>
        <v/>
      </c>
      <c r="L6322" s="8" t="str">
        <f>IF(Sales_Pipeline[[#This Row],[Close_Date]]="","",TEXT(Sales_Pipeline[[#This Row],[Close_Date]],"mmm"))</f>
        <v/>
      </c>
      <c r="M6322" s="8" t="str">
        <f>IF(Sales_Pipeline[[#This Row],[Close_Date]]="","","Q"&amp;ROUNDUP(MONTH(Sales_Pipeline[[#This Row],[Close_Date]])/3,0))</f>
        <v/>
      </c>
      <c r="N6322" s="2" t="str" cm="1">
        <f t="array" ref="N6322">IFERROR(_xlfn.IFS(Sales_Pipeline[[#This Row],[Deal_Stage]]="Won",_xlfn.XLOOKUP(Sales_Pipeline[[#This Row],[Product]],Products!$A$2:$A$8,Products!$C$2:$C$8),Sales_Pipeline[[#This Row],[Deal_Stage]]="Lost",_xlfn.XLOOKUP(Sales_Pipeline[[#This Row],[Product]],Products!$A$2:$A$8,Products!$C$2:$C$8)),"")</f>
        <v/>
      </c>
      <c r="O6322" s="2">
        <v>0</v>
      </c>
    </row>
    <row r="6323" spans="1:15" x14ac:dyDescent="0.3">
      <c r="A6323" t="s">
        <v>6469</v>
      </c>
      <c r="B6323" t="s">
        <v>35</v>
      </c>
      <c r="C6323" t="str">
        <f>_xlfn.XLOOKUP(Sales_Pipeline[[#This Row],[Sales_Agent]],Sales_Teams[Sales_Agent],Sales_Teams[Manager])</f>
        <v>Celia Rouche</v>
      </c>
      <c r="D6323" t="str">
        <f>_xlfn.XLOOKUP(Sales_Pipeline[[#This Row],[Manager]],Sales_Teams[Manager],Sales_Teams[Regional_Office])</f>
        <v>West</v>
      </c>
      <c r="E6323" t="s">
        <v>61</v>
      </c>
      <c r="F6323" t="s">
        <v>85</v>
      </c>
      <c r="G6323" t="str">
        <f>IFERROR(_xlfn.XLOOKUP(Sales_Pipeline[[#This Row],[Account]],Accounts!$A$2:$A$86,Accounts!$F$2:$F$86),"")</f>
        <v>Poland</v>
      </c>
      <c r="H6323" t="s">
        <v>57</v>
      </c>
      <c r="I6323" s="3">
        <v>42977</v>
      </c>
      <c r="J6323" s="3">
        <v>43056</v>
      </c>
      <c r="K6323" s="8" t="str">
        <f>IF(Sales_Pipeline[[#This Row],[Close_Date]]="","",TEXT(Sales_Pipeline[[#This Row],[Close_Date]],"ddd"))</f>
        <v>Fri</v>
      </c>
      <c r="L6323" s="8" t="str">
        <f>IF(Sales_Pipeline[[#This Row],[Close_Date]]="","",TEXT(Sales_Pipeline[[#This Row],[Close_Date]],"mmm"))</f>
        <v>Nov</v>
      </c>
      <c r="M6323" s="8" t="str">
        <f>IF(Sales_Pipeline[[#This Row],[Close_Date]]="","","Q"&amp;ROUNDUP(MONTH(Sales_Pipeline[[#This Row],[Close_Date]])/3,0))</f>
        <v>Q4</v>
      </c>
      <c r="N6323" s="2" cm="1">
        <f t="array" ref="N6323">IFERROR(_xlfn.IFS(Sales_Pipeline[[#This Row],[Deal_Stage]]="Won",_xlfn.XLOOKUP(Sales_Pipeline[[#This Row],[Product]],Products!$A$2:$A$8,Products!$C$2:$C$8),Sales_Pipeline[[#This Row],[Deal_Stage]]="Lost",_xlfn.XLOOKUP(Sales_Pipeline[[#This Row],[Product]],Products!$A$2:$A$8,Products!$C$2:$C$8)),"")</f>
        <v>55</v>
      </c>
      <c r="O6323" s="2">
        <v>63</v>
      </c>
    </row>
    <row r="6324" spans="1:15" x14ac:dyDescent="0.3">
      <c r="A6324" t="s">
        <v>6470</v>
      </c>
      <c r="B6324" t="s">
        <v>21</v>
      </c>
      <c r="C6324" t="str">
        <f>_xlfn.XLOOKUP(Sales_Pipeline[[#This Row],[Sales_Agent]],Sales_Teams[Sales_Agent],Sales_Teams[Manager])</f>
        <v>Cara Losch</v>
      </c>
      <c r="D6324" t="str">
        <f>_xlfn.XLOOKUP(Sales_Pipeline[[#This Row],[Manager]],Sales_Teams[Manager],Sales_Teams[Regional_Office])</f>
        <v>East</v>
      </c>
      <c r="E6324" t="s">
        <v>8953</v>
      </c>
      <c r="F6324" t="s">
        <v>209</v>
      </c>
      <c r="G6324" t="str">
        <f>IFERROR(_xlfn.XLOOKUP(Sales_Pipeline[[#This Row],[Account]],Accounts!$A$2:$A$86,Accounts!$F$2:$F$86),"")</f>
        <v>United States</v>
      </c>
      <c r="H6324" t="s">
        <v>57</v>
      </c>
      <c r="I6324" s="3">
        <v>42977</v>
      </c>
      <c r="J6324" s="3">
        <v>43077</v>
      </c>
      <c r="K6324" s="8" t="str">
        <f>IF(Sales_Pipeline[[#This Row],[Close_Date]]="","",TEXT(Sales_Pipeline[[#This Row],[Close_Date]],"ddd"))</f>
        <v>Fri</v>
      </c>
      <c r="L6324" s="8" t="str">
        <f>IF(Sales_Pipeline[[#This Row],[Close_Date]]="","",TEXT(Sales_Pipeline[[#This Row],[Close_Date]],"mmm"))</f>
        <v>Dec</v>
      </c>
      <c r="M6324" s="8" t="str">
        <f>IF(Sales_Pipeline[[#This Row],[Close_Date]]="","","Q"&amp;ROUNDUP(MONTH(Sales_Pipeline[[#This Row],[Close_Date]])/3,0))</f>
        <v>Q4</v>
      </c>
      <c r="N6324" s="2" cm="1">
        <f t="array" ref="N6324">IFERROR(_xlfn.IFS(Sales_Pipeline[[#This Row],[Deal_Stage]]="Won",_xlfn.XLOOKUP(Sales_Pipeline[[#This Row],[Product]],Products!$A$2:$A$8,Products!$C$2:$C$8),Sales_Pipeline[[#This Row],[Deal_Stage]]="Lost",_xlfn.XLOOKUP(Sales_Pipeline[[#This Row],[Product]],Products!$A$2:$A$8,Products!$C$2:$C$8)),"")</f>
        <v>4821</v>
      </c>
      <c r="O6324" s="2">
        <v>3974</v>
      </c>
    </row>
    <row r="6325" spans="1:15" x14ac:dyDescent="0.3">
      <c r="A6325" t="s">
        <v>6471</v>
      </c>
      <c r="B6325" t="s">
        <v>7</v>
      </c>
      <c r="C6325" t="str">
        <f>_xlfn.XLOOKUP(Sales_Pipeline[[#This Row],[Sales_Agent]],Sales_Teams[Sales_Agent],Sales_Teams[Manager])</f>
        <v>Dustin Brinkmann</v>
      </c>
      <c r="D6325" t="str">
        <f>_xlfn.XLOOKUP(Sales_Pipeline[[#This Row],[Manager]],Sales_Teams[Manager],Sales_Teams[Regional_Office])</f>
        <v>Central</v>
      </c>
      <c r="E6325" t="s">
        <v>61</v>
      </c>
      <c r="F6325" t="s">
        <v>141</v>
      </c>
      <c r="G6325" t="str">
        <f>IFERROR(_xlfn.XLOOKUP(Sales_Pipeline[[#This Row],[Account]],Accounts!$A$2:$A$86,Accounts!$F$2:$F$86),"")</f>
        <v>United States</v>
      </c>
      <c r="H6325" t="s">
        <v>57</v>
      </c>
      <c r="I6325" s="3">
        <v>42977</v>
      </c>
      <c r="J6325" s="3">
        <v>43055</v>
      </c>
      <c r="K6325" s="8" t="str">
        <f>IF(Sales_Pipeline[[#This Row],[Close_Date]]="","",TEXT(Sales_Pipeline[[#This Row],[Close_Date]],"ddd"))</f>
        <v>Thu</v>
      </c>
      <c r="L6325" s="8" t="str">
        <f>IF(Sales_Pipeline[[#This Row],[Close_Date]]="","",TEXT(Sales_Pipeline[[#This Row],[Close_Date]],"mmm"))</f>
        <v>Nov</v>
      </c>
      <c r="M6325" s="8" t="str">
        <f>IF(Sales_Pipeline[[#This Row],[Close_Date]]="","","Q"&amp;ROUNDUP(MONTH(Sales_Pipeline[[#This Row],[Close_Date]])/3,0))</f>
        <v>Q4</v>
      </c>
      <c r="N6325" s="2" cm="1">
        <f t="array" ref="N6325">IFERROR(_xlfn.IFS(Sales_Pipeline[[#This Row],[Deal_Stage]]="Won",_xlfn.XLOOKUP(Sales_Pipeline[[#This Row],[Product]],Products!$A$2:$A$8,Products!$C$2:$C$8),Sales_Pipeline[[#This Row],[Deal_Stage]]="Lost",_xlfn.XLOOKUP(Sales_Pipeline[[#This Row],[Product]],Products!$A$2:$A$8,Products!$C$2:$C$8)),"")</f>
        <v>55</v>
      </c>
      <c r="O6325" s="2">
        <v>66</v>
      </c>
    </row>
    <row r="6326" spans="1:15" x14ac:dyDescent="0.3">
      <c r="A6326" t="s">
        <v>6472</v>
      </c>
      <c r="B6326" t="s">
        <v>32</v>
      </c>
      <c r="C6326" t="str">
        <f>_xlfn.XLOOKUP(Sales_Pipeline[[#This Row],[Sales_Agent]],Sales_Teams[Sales_Agent],Sales_Teams[Manager])</f>
        <v>Celia Rouche</v>
      </c>
      <c r="D6326" t="str">
        <f>_xlfn.XLOOKUP(Sales_Pipeline[[#This Row],[Manager]],Sales_Teams[Manager],Sales_Teams[Regional_Office])</f>
        <v>West</v>
      </c>
      <c r="E6326" t="s">
        <v>63</v>
      </c>
      <c r="F6326" t="s">
        <v>89</v>
      </c>
      <c r="G6326" t="str">
        <f>IFERROR(_xlfn.XLOOKUP(Sales_Pipeline[[#This Row],[Account]],Accounts!$A$2:$A$86,Accounts!$F$2:$F$86),"")</f>
        <v>United States</v>
      </c>
      <c r="H6326" t="s">
        <v>57</v>
      </c>
      <c r="I6326" s="3">
        <v>42977</v>
      </c>
      <c r="J6326" s="3">
        <v>43083</v>
      </c>
      <c r="K6326" s="8" t="str">
        <f>IF(Sales_Pipeline[[#This Row],[Close_Date]]="","",TEXT(Sales_Pipeline[[#This Row],[Close_Date]],"ddd"))</f>
        <v>Thu</v>
      </c>
      <c r="L6326" s="8" t="str">
        <f>IF(Sales_Pipeline[[#This Row],[Close_Date]]="","",TEXT(Sales_Pipeline[[#This Row],[Close_Date]],"mmm"))</f>
        <v>Dec</v>
      </c>
      <c r="M6326" s="8" t="str">
        <f>IF(Sales_Pipeline[[#This Row],[Close_Date]]="","","Q"&amp;ROUNDUP(MONTH(Sales_Pipeline[[#This Row],[Close_Date]])/3,0))</f>
        <v>Q4</v>
      </c>
      <c r="N6326" s="2" cm="1">
        <f t="array" ref="N6326">IFERROR(_xlfn.IFS(Sales_Pipeline[[#This Row],[Deal_Stage]]="Won",_xlfn.XLOOKUP(Sales_Pipeline[[#This Row],[Product]],Products!$A$2:$A$8,Products!$C$2:$C$8),Sales_Pipeline[[#This Row],[Deal_Stage]]="Lost",_xlfn.XLOOKUP(Sales_Pipeline[[#This Row],[Product]],Products!$A$2:$A$8,Products!$C$2:$C$8)),"")</f>
        <v>550</v>
      </c>
      <c r="O6326" s="2">
        <v>532</v>
      </c>
    </row>
    <row r="6327" spans="1:15" x14ac:dyDescent="0.3">
      <c r="A6327" t="s">
        <v>6473</v>
      </c>
      <c r="B6327" t="s">
        <v>17</v>
      </c>
      <c r="C6327" t="str">
        <f>_xlfn.XLOOKUP(Sales_Pipeline[[#This Row],[Sales_Agent]],Sales_Teams[Sales_Agent],Sales_Teams[Manager])</f>
        <v>Cara Losch</v>
      </c>
      <c r="D6327" t="str">
        <f>_xlfn.XLOOKUP(Sales_Pipeline[[#This Row],[Manager]],Sales_Teams[Manager],Sales_Teams[Regional_Office])</f>
        <v>East</v>
      </c>
      <c r="E6327" t="s">
        <v>61</v>
      </c>
      <c r="G6327" t="str">
        <f>IFERROR(_xlfn.XLOOKUP(Sales_Pipeline[[#This Row],[Account]],Accounts!$A$2:$A$86,Accounts!$F$2:$F$86),"")</f>
        <v/>
      </c>
      <c r="H6327" t="s">
        <v>77</v>
      </c>
      <c r="I6327" s="3">
        <v>42977</v>
      </c>
      <c r="K6327" s="8" t="str">
        <f>IF(Sales_Pipeline[[#This Row],[Close_Date]]="","",TEXT(Sales_Pipeline[[#This Row],[Close_Date]],"ddd"))</f>
        <v/>
      </c>
      <c r="L6327" s="8" t="str">
        <f>IF(Sales_Pipeline[[#This Row],[Close_Date]]="","",TEXT(Sales_Pipeline[[#This Row],[Close_Date]],"mmm"))</f>
        <v/>
      </c>
      <c r="M6327" s="8" t="str">
        <f>IF(Sales_Pipeline[[#This Row],[Close_Date]]="","","Q"&amp;ROUNDUP(MONTH(Sales_Pipeline[[#This Row],[Close_Date]])/3,0))</f>
        <v/>
      </c>
      <c r="N6327" s="2" t="str" cm="1">
        <f t="array" ref="N6327">IFERROR(_xlfn.IFS(Sales_Pipeline[[#This Row],[Deal_Stage]]="Won",_xlfn.XLOOKUP(Sales_Pipeline[[#This Row],[Product]],Products!$A$2:$A$8,Products!$C$2:$C$8),Sales_Pipeline[[#This Row],[Deal_Stage]]="Lost",_xlfn.XLOOKUP(Sales_Pipeline[[#This Row],[Product]],Products!$A$2:$A$8,Products!$C$2:$C$8)),"")</f>
        <v/>
      </c>
      <c r="O6327" s="2">
        <v>0</v>
      </c>
    </row>
    <row r="6328" spans="1:15" x14ac:dyDescent="0.3">
      <c r="A6328" t="s">
        <v>6474</v>
      </c>
      <c r="B6328" t="s">
        <v>44</v>
      </c>
      <c r="C6328" t="str">
        <f>_xlfn.XLOOKUP(Sales_Pipeline[[#This Row],[Sales_Agent]],Sales_Teams[Sales_Agent],Sales_Teams[Manager])</f>
        <v>Summer Sewald</v>
      </c>
      <c r="D6328" t="str">
        <f>_xlfn.XLOOKUP(Sales_Pipeline[[#This Row],[Manager]],Sales_Teams[Manager],Sales_Teams[Regional_Office])</f>
        <v>West</v>
      </c>
      <c r="E6328" t="s">
        <v>63</v>
      </c>
      <c r="F6328" t="s">
        <v>191</v>
      </c>
      <c r="G6328" t="str">
        <f>IFERROR(_xlfn.XLOOKUP(Sales_Pipeline[[#This Row],[Account]],Accounts!$A$2:$A$86,Accounts!$F$2:$F$86),"")</f>
        <v>United States</v>
      </c>
      <c r="H6328" t="s">
        <v>57</v>
      </c>
      <c r="I6328" s="3">
        <v>42977</v>
      </c>
      <c r="J6328" s="3">
        <v>43090</v>
      </c>
      <c r="K6328" s="8" t="str">
        <f>IF(Sales_Pipeline[[#This Row],[Close_Date]]="","",TEXT(Sales_Pipeline[[#This Row],[Close_Date]],"ddd"))</f>
        <v>Thu</v>
      </c>
      <c r="L6328" s="8" t="str">
        <f>IF(Sales_Pipeline[[#This Row],[Close_Date]]="","",TEXT(Sales_Pipeline[[#This Row],[Close_Date]],"mmm"))</f>
        <v>Dec</v>
      </c>
      <c r="M6328" s="8" t="str">
        <f>IF(Sales_Pipeline[[#This Row],[Close_Date]]="","","Q"&amp;ROUNDUP(MONTH(Sales_Pipeline[[#This Row],[Close_Date]])/3,0))</f>
        <v>Q4</v>
      </c>
      <c r="N6328" s="2" cm="1">
        <f t="array" ref="N6328">IFERROR(_xlfn.IFS(Sales_Pipeline[[#This Row],[Deal_Stage]]="Won",_xlfn.XLOOKUP(Sales_Pipeline[[#This Row],[Product]],Products!$A$2:$A$8,Products!$C$2:$C$8),Sales_Pipeline[[#This Row],[Deal_Stage]]="Lost",_xlfn.XLOOKUP(Sales_Pipeline[[#This Row],[Product]],Products!$A$2:$A$8,Products!$C$2:$C$8)),"")</f>
        <v>550</v>
      </c>
      <c r="O6328" s="2">
        <v>503</v>
      </c>
    </row>
    <row r="6329" spans="1:15" x14ac:dyDescent="0.3">
      <c r="A6329" t="s">
        <v>6475</v>
      </c>
      <c r="B6329" t="s">
        <v>3</v>
      </c>
      <c r="C6329" t="str">
        <f>_xlfn.XLOOKUP(Sales_Pipeline[[#This Row],[Sales_Agent]],Sales_Teams[Sales_Agent],Sales_Teams[Manager])</f>
        <v>Dustin Brinkmann</v>
      </c>
      <c r="D6329" t="str">
        <f>_xlfn.XLOOKUP(Sales_Pipeline[[#This Row],[Manager]],Sales_Teams[Manager],Sales_Teams[Regional_Office])</f>
        <v>Central</v>
      </c>
      <c r="E6329" t="s">
        <v>63</v>
      </c>
      <c r="F6329" t="s">
        <v>74</v>
      </c>
      <c r="G6329" t="str">
        <f>IFERROR(_xlfn.XLOOKUP(Sales_Pipeline[[#This Row],[Account]],Accounts!$A$2:$A$86,Accounts!$F$2:$F$86),"")</f>
        <v>United States</v>
      </c>
      <c r="H6329" t="s">
        <v>57</v>
      </c>
      <c r="I6329" s="3">
        <v>42978</v>
      </c>
      <c r="J6329" s="3">
        <v>43063</v>
      </c>
      <c r="K6329" s="8" t="str">
        <f>IF(Sales_Pipeline[[#This Row],[Close_Date]]="","",TEXT(Sales_Pipeline[[#This Row],[Close_Date]],"ddd"))</f>
        <v>Fri</v>
      </c>
      <c r="L6329" s="8" t="str">
        <f>IF(Sales_Pipeline[[#This Row],[Close_Date]]="","",TEXT(Sales_Pipeline[[#This Row],[Close_Date]],"mmm"))</f>
        <v>Nov</v>
      </c>
      <c r="M6329" s="8" t="str">
        <f>IF(Sales_Pipeline[[#This Row],[Close_Date]]="","","Q"&amp;ROUNDUP(MONTH(Sales_Pipeline[[#This Row],[Close_Date]])/3,0))</f>
        <v>Q4</v>
      </c>
      <c r="N6329" s="2" cm="1">
        <f t="array" ref="N6329">IFERROR(_xlfn.IFS(Sales_Pipeline[[#This Row],[Deal_Stage]]="Won",_xlfn.XLOOKUP(Sales_Pipeline[[#This Row],[Product]],Products!$A$2:$A$8,Products!$C$2:$C$8),Sales_Pipeline[[#This Row],[Deal_Stage]]="Lost",_xlfn.XLOOKUP(Sales_Pipeline[[#This Row],[Product]],Products!$A$2:$A$8,Products!$C$2:$C$8)),"")</f>
        <v>550</v>
      </c>
      <c r="O6329" s="2">
        <v>594</v>
      </c>
    </row>
    <row r="6330" spans="1:15" x14ac:dyDescent="0.3">
      <c r="A6330" t="s">
        <v>6476</v>
      </c>
      <c r="B6330" t="s">
        <v>30</v>
      </c>
      <c r="C6330" t="str">
        <f>_xlfn.XLOOKUP(Sales_Pipeline[[#This Row],[Sales_Agent]],Sales_Teams[Sales_Agent],Sales_Teams[Manager])</f>
        <v>Rocco Neubert</v>
      </c>
      <c r="D6330" t="str">
        <f>_xlfn.XLOOKUP(Sales_Pipeline[[#This Row],[Manager]],Sales_Teams[Manager],Sales_Teams[Regional_Office])</f>
        <v>East</v>
      </c>
      <c r="E6330" t="s">
        <v>63</v>
      </c>
      <c r="G6330" t="str">
        <f>IFERROR(_xlfn.XLOOKUP(Sales_Pipeline[[#This Row],[Account]],Accounts!$A$2:$A$86,Accounts!$F$2:$F$86),"")</f>
        <v/>
      </c>
      <c r="H6330" t="s">
        <v>77</v>
      </c>
      <c r="I6330" s="3">
        <v>42978</v>
      </c>
      <c r="K6330" s="8" t="str">
        <f>IF(Sales_Pipeline[[#This Row],[Close_Date]]="","",TEXT(Sales_Pipeline[[#This Row],[Close_Date]],"ddd"))</f>
        <v/>
      </c>
      <c r="L6330" s="8" t="str">
        <f>IF(Sales_Pipeline[[#This Row],[Close_Date]]="","",TEXT(Sales_Pipeline[[#This Row],[Close_Date]],"mmm"))</f>
        <v/>
      </c>
      <c r="M6330" s="8" t="str">
        <f>IF(Sales_Pipeline[[#This Row],[Close_Date]]="","","Q"&amp;ROUNDUP(MONTH(Sales_Pipeline[[#This Row],[Close_Date]])/3,0))</f>
        <v/>
      </c>
      <c r="N6330" s="2" t="str" cm="1">
        <f t="array" ref="N6330">IFERROR(_xlfn.IFS(Sales_Pipeline[[#This Row],[Deal_Stage]]="Won",_xlfn.XLOOKUP(Sales_Pipeline[[#This Row],[Product]],Products!$A$2:$A$8,Products!$C$2:$C$8),Sales_Pipeline[[#This Row],[Deal_Stage]]="Lost",_xlfn.XLOOKUP(Sales_Pipeline[[#This Row],[Product]],Products!$A$2:$A$8,Products!$C$2:$C$8)),"")</f>
        <v/>
      </c>
      <c r="O6330" s="2">
        <v>0</v>
      </c>
    </row>
    <row r="6331" spans="1:15" x14ac:dyDescent="0.3">
      <c r="A6331" t="s">
        <v>6477</v>
      </c>
      <c r="B6331" t="s">
        <v>27</v>
      </c>
      <c r="C6331" t="str">
        <f>_xlfn.XLOOKUP(Sales_Pipeline[[#This Row],[Sales_Agent]],Sales_Teams[Sales_Agent],Sales_Teams[Manager])</f>
        <v>Rocco Neubert</v>
      </c>
      <c r="D6331" t="str">
        <f>_xlfn.XLOOKUP(Sales_Pipeline[[#This Row],[Manager]],Sales_Teams[Manager],Sales_Teams[Regional_Office])</f>
        <v>East</v>
      </c>
      <c r="E6331" t="s">
        <v>8953</v>
      </c>
      <c r="F6331" t="s">
        <v>109</v>
      </c>
      <c r="G6331" t="str">
        <f>IFERROR(_xlfn.XLOOKUP(Sales_Pipeline[[#This Row],[Account]],Accounts!$A$2:$A$86,Accounts!$F$2:$F$86),"")</f>
        <v>Japan</v>
      </c>
      <c r="H6331" t="s">
        <v>57</v>
      </c>
      <c r="I6331" s="3">
        <v>42978</v>
      </c>
      <c r="J6331" s="3">
        <v>42980</v>
      </c>
      <c r="K6331" s="8" t="str">
        <f>IF(Sales_Pipeline[[#This Row],[Close_Date]]="","",TEXT(Sales_Pipeline[[#This Row],[Close_Date]],"ddd"))</f>
        <v>Sat</v>
      </c>
      <c r="L6331" s="8" t="str">
        <f>IF(Sales_Pipeline[[#This Row],[Close_Date]]="","",TEXT(Sales_Pipeline[[#This Row],[Close_Date]],"mmm"))</f>
        <v>Sep</v>
      </c>
      <c r="M6331" s="8" t="str">
        <f>IF(Sales_Pipeline[[#This Row],[Close_Date]]="","","Q"&amp;ROUNDUP(MONTH(Sales_Pipeline[[#This Row],[Close_Date]])/3,0))</f>
        <v>Q3</v>
      </c>
      <c r="N6331" s="2" cm="1">
        <f t="array" ref="N6331">IFERROR(_xlfn.IFS(Sales_Pipeline[[#This Row],[Deal_Stage]]="Won",_xlfn.XLOOKUP(Sales_Pipeline[[#This Row],[Product]],Products!$A$2:$A$8,Products!$C$2:$C$8),Sales_Pipeline[[#This Row],[Deal_Stage]]="Lost",_xlfn.XLOOKUP(Sales_Pipeline[[#This Row],[Product]],Products!$A$2:$A$8,Products!$C$2:$C$8)),"")</f>
        <v>4821</v>
      </c>
      <c r="O6331" s="2">
        <v>4958</v>
      </c>
    </row>
    <row r="6332" spans="1:15" x14ac:dyDescent="0.3">
      <c r="A6332" t="s">
        <v>6478</v>
      </c>
      <c r="B6332" t="s">
        <v>27</v>
      </c>
      <c r="C6332" t="str">
        <f>_xlfn.XLOOKUP(Sales_Pipeline[[#This Row],[Sales_Agent]],Sales_Teams[Sales_Agent],Sales_Teams[Manager])</f>
        <v>Rocco Neubert</v>
      </c>
      <c r="D6332" t="str">
        <f>_xlfn.XLOOKUP(Sales_Pipeline[[#This Row],[Manager]],Sales_Teams[Manager],Sales_Teams[Regional_Office])</f>
        <v>East</v>
      </c>
      <c r="E6332" t="s">
        <v>8953</v>
      </c>
      <c r="F6332" t="s">
        <v>129</v>
      </c>
      <c r="G6332" t="str">
        <f>IFERROR(_xlfn.XLOOKUP(Sales_Pipeline[[#This Row],[Account]],Accounts!$A$2:$A$86,Accounts!$F$2:$F$86),"")</f>
        <v>Jordan</v>
      </c>
      <c r="H6332" t="s">
        <v>57</v>
      </c>
      <c r="I6332" s="3">
        <v>42978</v>
      </c>
      <c r="J6332" s="3">
        <v>43069</v>
      </c>
      <c r="K6332" s="8" t="str">
        <f>IF(Sales_Pipeline[[#This Row],[Close_Date]]="","",TEXT(Sales_Pipeline[[#This Row],[Close_Date]],"ddd"))</f>
        <v>Thu</v>
      </c>
      <c r="L6332" s="8" t="str">
        <f>IF(Sales_Pipeline[[#This Row],[Close_Date]]="","",TEXT(Sales_Pipeline[[#This Row],[Close_Date]],"mmm"))</f>
        <v>Nov</v>
      </c>
      <c r="M6332" s="8" t="str">
        <f>IF(Sales_Pipeline[[#This Row],[Close_Date]]="","","Q"&amp;ROUNDUP(MONTH(Sales_Pipeline[[#This Row],[Close_Date]])/3,0))</f>
        <v>Q4</v>
      </c>
      <c r="N6332" s="2" cm="1">
        <f t="array" ref="N6332">IFERROR(_xlfn.IFS(Sales_Pipeline[[#This Row],[Deal_Stage]]="Won",_xlfn.XLOOKUP(Sales_Pipeline[[#This Row],[Product]],Products!$A$2:$A$8,Products!$C$2:$C$8),Sales_Pipeline[[#This Row],[Deal_Stage]]="Lost",_xlfn.XLOOKUP(Sales_Pipeline[[#This Row],[Product]],Products!$A$2:$A$8,Products!$C$2:$C$8)),"")</f>
        <v>4821</v>
      </c>
      <c r="O6332" s="2">
        <v>4201</v>
      </c>
    </row>
    <row r="6333" spans="1:15" x14ac:dyDescent="0.3">
      <c r="A6333" t="s">
        <v>6479</v>
      </c>
      <c r="B6333" t="s">
        <v>6</v>
      </c>
      <c r="C6333" t="str">
        <f>_xlfn.XLOOKUP(Sales_Pipeline[[#This Row],[Sales_Agent]],Sales_Teams[Sales_Agent],Sales_Teams[Manager])</f>
        <v>Dustin Brinkmann</v>
      </c>
      <c r="D6333" t="str">
        <f>_xlfn.XLOOKUP(Sales_Pipeline[[#This Row],[Manager]],Sales_Teams[Manager],Sales_Teams[Regional_Office])</f>
        <v>Central</v>
      </c>
      <c r="E6333" t="s">
        <v>61</v>
      </c>
      <c r="F6333" t="s">
        <v>507</v>
      </c>
      <c r="G6333" t="str">
        <f>IFERROR(_xlfn.XLOOKUP(Sales_Pipeline[[#This Row],[Account]],Accounts!$A$2:$A$86,Accounts!$F$2:$F$86),"")</f>
        <v>Belgium</v>
      </c>
      <c r="H6333" t="s">
        <v>82</v>
      </c>
      <c r="I6333" s="3">
        <v>42978</v>
      </c>
      <c r="J6333" s="3">
        <v>42991</v>
      </c>
      <c r="K6333" s="8" t="str">
        <f>IF(Sales_Pipeline[[#This Row],[Close_Date]]="","",TEXT(Sales_Pipeline[[#This Row],[Close_Date]],"ddd"))</f>
        <v>Wed</v>
      </c>
      <c r="L6333" s="8" t="str">
        <f>IF(Sales_Pipeline[[#This Row],[Close_Date]]="","",TEXT(Sales_Pipeline[[#This Row],[Close_Date]],"mmm"))</f>
        <v>Sep</v>
      </c>
      <c r="M6333" s="8" t="str">
        <f>IF(Sales_Pipeline[[#This Row],[Close_Date]]="","","Q"&amp;ROUNDUP(MONTH(Sales_Pipeline[[#This Row],[Close_Date]])/3,0))</f>
        <v>Q3</v>
      </c>
      <c r="N6333" s="2" cm="1">
        <f t="array" ref="N6333">IFERROR(_xlfn.IFS(Sales_Pipeline[[#This Row],[Deal_Stage]]="Won",_xlfn.XLOOKUP(Sales_Pipeline[[#This Row],[Product]],Products!$A$2:$A$8,Products!$C$2:$C$8),Sales_Pipeline[[#This Row],[Deal_Stage]]="Lost",_xlfn.XLOOKUP(Sales_Pipeline[[#This Row],[Product]],Products!$A$2:$A$8,Products!$C$2:$C$8)),"")</f>
        <v>55</v>
      </c>
      <c r="O6333" s="2">
        <v>0</v>
      </c>
    </row>
    <row r="6334" spans="1:15" x14ac:dyDescent="0.3">
      <c r="A6334" t="s">
        <v>6480</v>
      </c>
      <c r="B6334" t="s">
        <v>20</v>
      </c>
      <c r="C6334" t="str">
        <f>_xlfn.XLOOKUP(Sales_Pipeline[[#This Row],[Sales_Agent]],Sales_Teams[Sales_Agent],Sales_Teams[Manager])</f>
        <v>Cara Losch</v>
      </c>
      <c r="D6334" t="str">
        <f>_xlfn.XLOOKUP(Sales_Pipeline[[#This Row],[Manager]],Sales_Teams[Manager],Sales_Teams[Regional_Office])</f>
        <v>East</v>
      </c>
      <c r="E6334" t="s">
        <v>76</v>
      </c>
      <c r="F6334" t="s">
        <v>231</v>
      </c>
      <c r="G6334" t="str">
        <f>IFERROR(_xlfn.XLOOKUP(Sales_Pipeline[[#This Row],[Account]],Accounts!$A$2:$A$86,Accounts!$F$2:$F$86),"")</f>
        <v>United States</v>
      </c>
      <c r="H6334" t="s">
        <v>82</v>
      </c>
      <c r="I6334" s="3">
        <v>42978</v>
      </c>
      <c r="J6334" s="3">
        <v>43052</v>
      </c>
      <c r="K6334" s="8" t="str">
        <f>IF(Sales_Pipeline[[#This Row],[Close_Date]]="","",TEXT(Sales_Pipeline[[#This Row],[Close_Date]],"ddd"))</f>
        <v>Mon</v>
      </c>
      <c r="L6334" s="8" t="str">
        <f>IF(Sales_Pipeline[[#This Row],[Close_Date]]="","",TEXT(Sales_Pipeline[[#This Row],[Close_Date]],"mmm"))</f>
        <v>Nov</v>
      </c>
      <c r="M6334" s="8" t="str">
        <f>IF(Sales_Pipeline[[#This Row],[Close_Date]]="","","Q"&amp;ROUNDUP(MONTH(Sales_Pipeline[[#This Row],[Close_Date]])/3,0))</f>
        <v>Q4</v>
      </c>
      <c r="N6334" s="2" cm="1">
        <f t="array" ref="N6334">IFERROR(_xlfn.IFS(Sales_Pipeline[[#This Row],[Deal_Stage]]="Won",_xlfn.XLOOKUP(Sales_Pipeline[[#This Row],[Product]],Products!$A$2:$A$8,Products!$C$2:$C$8),Sales_Pipeline[[#This Row],[Deal_Stage]]="Lost",_xlfn.XLOOKUP(Sales_Pipeline[[#This Row],[Product]],Products!$A$2:$A$8,Products!$C$2:$C$8)),"")</f>
        <v>3393</v>
      </c>
      <c r="O6334" s="2">
        <v>0</v>
      </c>
    </row>
    <row r="6335" spans="1:15" x14ac:dyDescent="0.3">
      <c r="A6335" t="s">
        <v>6481</v>
      </c>
      <c r="B6335" t="s">
        <v>25</v>
      </c>
      <c r="C6335" t="str">
        <f>_xlfn.XLOOKUP(Sales_Pipeline[[#This Row],[Sales_Agent]],Sales_Teams[Sales_Agent],Sales_Teams[Manager])</f>
        <v>Rocco Neubert</v>
      </c>
      <c r="D6335" t="str">
        <f>_xlfn.XLOOKUP(Sales_Pipeline[[#This Row],[Manager]],Sales_Teams[Manager],Sales_Teams[Regional_Office])</f>
        <v>East</v>
      </c>
      <c r="E6335" t="s">
        <v>84</v>
      </c>
      <c r="F6335" t="s">
        <v>129</v>
      </c>
      <c r="G6335" t="str">
        <f>IFERROR(_xlfn.XLOOKUP(Sales_Pipeline[[#This Row],[Account]],Accounts!$A$2:$A$86,Accounts!$F$2:$F$86),"")</f>
        <v>Jordan</v>
      </c>
      <c r="H6335" t="s">
        <v>82</v>
      </c>
      <c r="I6335" s="3">
        <v>42978</v>
      </c>
      <c r="J6335" s="3">
        <v>43045</v>
      </c>
      <c r="K6335" s="8" t="str">
        <f>IF(Sales_Pipeline[[#This Row],[Close_Date]]="","",TEXT(Sales_Pipeline[[#This Row],[Close_Date]],"ddd"))</f>
        <v>Mon</v>
      </c>
      <c r="L6335" s="8" t="str">
        <f>IF(Sales_Pipeline[[#This Row],[Close_Date]]="","",TEXT(Sales_Pipeline[[#This Row],[Close_Date]],"mmm"))</f>
        <v>Nov</v>
      </c>
      <c r="M6335" s="8" t="str">
        <f>IF(Sales_Pipeline[[#This Row],[Close_Date]]="","","Q"&amp;ROUNDUP(MONTH(Sales_Pipeline[[#This Row],[Close_Date]])/3,0))</f>
        <v>Q4</v>
      </c>
      <c r="N6335" s="2" cm="1">
        <f t="array" ref="N6335">IFERROR(_xlfn.IFS(Sales_Pipeline[[#This Row],[Deal_Stage]]="Won",_xlfn.XLOOKUP(Sales_Pipeline[[#This Row],[Product]],Products!$A$2:$A$8,Products!$C$2:$C$8),Sales_Pipeline[[#This Row],[Deal_Stage]]="Lost",_xlfn.XLOOKUP(Sales_Pipeline[[#This Row],[Product]],Products!$A$2:$A$8,Products!$C$2:$C$8)),"")</f>
        <v>5482</v>
      </c>
      <c r="O6335" s="2">
        <v>0</v>
      </c>
    </row>
    <row r="6336" spans="1:15" x14ac:dyDescent="0.3">
      <c r="A6336" t="s">
        <v>6482</v>
      </c>
      <c r="B6336" t="s">
        <v>15</v>
      </c>
      <c r="C6336" t="str">
        <f>_xlfn.XLOOKUP(Sales_Pipeline[[#This Row],[Sales_Agent]],Sales_Teams[Sales_Agent],Sales_Teams[Manager])</f>
        <v>Melvin Marxen</v>
      </c>
      <c r="D6336" t="str">
        <f>_xlfn.XLOOKUP(Sales_Pipeline[[#This Row],[Manager]],Sales_Teams[Manager],Sales_Teams[Regional_Office])</f>
        <v>Central</v>
      </c>
      <c r="E6336" t="s">
        <v>84</v>
      </c>
      <c r="F6336" t="s">
        <v>150</v>
      </c>
      <c r="G6336" t="str">
        <f>IFERROR(_xlfn.XLOOKUP(Sales_Pipeline[[#This Row],[Account]],Accounts!$A$2:$A$86,Accounts!$F$2:$F$86),"")</f>
        <v>United States</v>
      </c>
      <c r="H6336" t="s">
        <v>57</v>
      </c>
      <c r="I6336" s="3">
        <v>42978</v>
      </c>
      <c r="J6336" s="3">
        <v>42988</v>
      </c>
      <c r="K6336" s="8" t="str">
        <f>IF(Sales_Pipeline[[#This Row],[Close_Date]]="","",TEXT(Sales_Pipeline[[#This Row],[Close_Date]],"ddd"))</f>
        <v>Sun</v>
      </c>
      <c r="L6336" s="8" t="str">
        <f>IF(Sales_Pipeline[[#This Row],[Close_Date]]="","",TEXT(Sales_Pipeline[[#This Row],[Close_Date]],"mmm"))</f>
        <v>Sep</v>
      </c>
      <c r="M6336" s="8" t="str">
        <f>IF(Sales_Pipeline[[#This Row],[Close_Date]]="","","Q"&amp;ROUNDUP(MONTH(Sales_Pipeline[[#This Row],[Close_Date]])/3,0))</f>
        <v>Q3</v>
      </c>
      <c r="N6336" s="2" cm="1">
        <f t="array" ref="N6336">IFERROR(_xlfn.IFS(Sales_Pipeline[[#This Row],[Deal_Stage]]="Won",_xlfn.XLOOKUP(Sales_Pipeline[[#This Row],[Product]],Products!$A$2:$A$8,Products!$C$2:$C$8),Sales_Pipeline[[#This Row],[Deal_Stage]]="Lost",_xlfn.XLOOKUP(Sales_Pipeline[[#This Row],[Product]],Products!$A$2:$A$8,Products!$C$2:$C$8)),"")</f>
        <v>5482</v>
      </c>
      <c r="O6336" s="2">
        <v>5293</v>
      </c>
    </row>
    <row r="6337" spans="1:15" x14ac:dyDescent="0.3">
      <c r="A6337" t="s">
        <v>6483</v>
      </c>
      <c r="B6337" t="s">
        <v>28</v>
      </c>
      <c r="C6337" t="str">
        <f>_xlfn.XLOOKUP(Sales_Pipeline[[#This Row],[Sales_Agent]],Sales_Teams[Sales_Agent],Sales_Teams[Manager])</f>
        <v>Rocco Neubert</v>
      </c>
      <c r="D6337" t="str">
        <f>_xlfn.XLOOKUP(Sales_Pipeline[[#This Row],[Manager]],Sales_Teams[Manager],Sales_Teams[Regional_Office])</f>
        <v>East</v>
      </c>
      <c r="E6337" t="s">
        <v>76</v>
      </c>
      <c r="F6337" t="s">
        <v>109</v>
      </c>
      <c r="G6337" t="str">
        <f>IFERROR(_xlfn.XLOOKUP(Sales_Pipeline[[#This Row],[Account]],Accounts!$A$2:$A$86,Accounts!$F$2:$F$86),"")</f>
        <v>Japan</v>
      </c>
      <c r="H6337" t="s">
        <v>57</v>
      </c>
      <c r="I6337" s="3">
        <v>42978</v>
      </c>
      <c r="J6337" s="3">
        <v>43065</v>
      </c>
      <c r="K6337" s="8" t="str">
        <f>IF(Sales_Pipeline[[#This Row],[Close_Date]]="","",TEXT(Sales_Pipeline[[#This Row],[Close_Date]],"ddd"))</f>
        <v>Sun</v>
      </c>
      <c r="L6337" s="8" t="str">
        <f>IF(Sales_Pipeline[[#This Row],[Close_Date]]="","",TEXT(Sales_Pipeline[[#This Row],[Close_Date]],"mmm"))</f>
        <v>Nov</v>
      </c>
      <c r="M6337" s="8" t="str">
        <f>IF(Sales_Pipeline[[#This Row],[Close_Date]]="","","Q"&amp;ROUNDUP(MONTH(Sales_Pipeline[[#This Row],[Close_Date]])/3,0))</f>
        <v>Q4</v>
      </c>
      <c r="N6337" s="2" cm="1">
        <f t="array" ref="N6337">IFERROR(_xlfn.IFS(Sales_Pipeline[[#This Row],[Deal_Stage]]="Won",_xlfn.XLOOKUP(Sales_Pipeline[[#This Row],[Product]],Products!$A$2:$A$8,Products!$C$2:$C$8),Sales_Pipeline[[#This Row],[Deal_Stage]]="Lost",_xlfn.XLOOKUP(Sales_Pipeline[[#This Row],[Product]],Products!$A$2:$A$8,Products!$C$2:$C$8)),"")</f>
        <v>3393</v>
      </c>
      <c r="O6337" s="2">
        <v>4456</v>
      </c>
    </row>
    <row r="6338" spans="1:15" x14ac:dyDescent="0.3">
      <c r="A6338" t="s">
        <v>6484</v>
      </c>
      <c r="B6338" t="s">
        <v>36</v>
      </c>
      <c r="C6338" t="str">
        <f>_xlfn.XLOOKUP(Sales_Pipeline[[#This Row],[Sales_Agent]],Sales_Teams[Sales_Agent],Sales_Teams[Manager])</f>
        <v>Celia Rouche</v>
      </c>
      <c r="D6338" t="str">
        <f>_xlfn.XLOOKUP(Sales_Pipeline[[#This Row],[Manager]],Sales_Teams[Manager],Sales_Teams[Regional_Office])</f>
        <v>West</v>
      </c>
      <c r="E6338" t="s">
        <v>55</v>
      </c>
      <c r="F6338" t="s">
        <v>570</v>
      </c>
      <c r="G6338" t="str">
        <f>IFERROR(_xlfn.XLOOKUP(Sales_Pipeline[[#This Row],[Account]],Accounts!$A$2:$A$86,Accounts!$F$2:$F$86),"")</f>
        <v>Germany</v>
      </c>
      <c r="H6338" t="s">
        <v>82</v>
      </c>
      <c r="I6338" s="3">
        <v>42978</v>
      </c>
      <c r="J6338" s="3">
        <v>43057</v>
      </c>
      <c r="K6338" s="8" t="str">
        <f>IF(Sales_Pipeline[[#This Row],[Close_Date]]="","",TEXT(Sales_Pipeline[[#This Row],[Close_Date]],"ddd"))</f>
        <v>Sat</v>
      </c>
      <c r="L6338" s="8" t="str">
        <f>IF(Sales_Pipeline[[#This Row],[Close_Date]]="","",TEXT(Sales_Pipeline[[#This Row],[Close_Date]],"mmm"))</f>
        <v>Nov</v>
      </c>
      <c r="M6338" s="8" t="str">
        <f>IF(Sales_Pipeline[[#This Row],[Close_Date]]="","","Q"&amp;ROUNDUP(MONTH(Sales_Pipeline[[#This Row],[Close_Date]])/3,0))</f>
        <v>Q4</v>
      </c>
      <c r="N6338" s="2" cm="1">
        <f t="array" ref="N6338">IFERROR(_xlfn.IFS(Sales_Pipeline[[#This Row],[Deal_Stage]]="Won",_xlfn.XLOOKUP(Sales_Pipeline[[#This Row],[Product]],Products!$A$2:$A$8,Products!$C$2:$C$8),Sales_Pipeline[[#This Row],[Deal_Stage]]="Lost",_xlfn.XLOOKUP(Sales_Pipeline[[#This Row],[Product]],Products!$A$2:$A$8,Products!$C$2:$C$8)),"")</f>
        <v>1096</v>
      </c>
      <c r="O6338" s="2">
        <v>0</v>
      </c>
    </row>
    <row r="6339" spans="1:15" x14ac:dyDescent="0.3">
      <c r="A6339" t="s">
        <v>6485</v>
      </c>
      <c r="B6339" t="s">
        <v>10</v>
      </c>
      <c r="C6339" t="str">
        <f>_xlfn.XLOOKUP(Sales_Pipeline[[#This Row],[Sales_Agent]],Sales_Teams[Sales_Agent],Sales_Teams[Manager])</f>
        <v>Melvin Marxen</v>
      </c>
      <c r="D6339" t="str">
        <f>_xlfn.XLOOKUP(Sales_Pipeline[[#This Row],[Manager]],Sales_Teams[Manager],Sales_Teams[Regional_Office])</f>
        <v>Central</v>
      </c>
      <c r="E6339" t="s">
        <v>8953</v>
      </c>
      <c r="F6339" t="s">
        <v>229</v>
      </c>
      <c r="G6339" t="str">
        <f>IFERROR(_xlfn.XLOOKUP(Sales_Pipeline[[#This Row],[Account]],Accounts!$A$2:$A$86,Accounts!$F$2:$F$86),"")</f>
        <v>Norway</v>
      </c>
      <c r="H6339" t="s">
        <v>82</v>
      </c>
      <c r="I6339" s="3">
        <v>42978</v>
      </c>
      <c r="J6339" s="3">
        <v>43057</v>
      </c>
      <c r="K6339" s="8" t="str">
        <f>IF(Sales_Pipeline[[#This Row],[Close_Date]]="","",TEXT(Sales_Pipeline[[#This Row],[Close_Date]],"ddd"))</f>
        <v>Sat</v>
      </c>
      <c r="L6339" s="8" t="str">
        <f>IF(Sales_Pipeline[[#This Row],[Close_Date]]="","",TEXT(Sales_Pipeline[[#This Row],[Close_Date]],"mmm"))</f>
        <v>Nov</v>
      </c>
      <c r="M6339" s="8" t="str">
        <f>IF(Sales_Pipeline[[#This Row],[Close_Date]]="","","Q"&amp;ROUNDUP(MONTH(Sales_Pipeline[[#This Row],[Close_Date]])/3,0))</f>
        <v>Q4</v>
      </c>
      <c r="N6339" s="2" cm="1">
        <f t="array" ref="N6339">IFERROR(_xlfn.IFS(Sales_Pipeline[[#This Row],[Deal_Stage]]="Won",_xlfn.XLOOKUP(Sales_Pipeline[[#This Row],[Product]],Products!$A$2:$A$8,Products!$C$2:$C$8),Sales_Pipeline[[#This Row],[Deal_Stage]]="Lost",_xlfn.XLOOKUP(Sales_Pipeline[[#This Row],[Product]],Products!$A$2:$A$8,Products!$C$2:$C$8)),"")</f>
        <v>4821</v>
      </c>
      <c r="O6339" s="2">
        <v>0</v>
      </c>
    </row>
    <row r="6340" spans="1:15" x14ac:dyDescent="0.3">
      <c r="A6340" t="s">
        <v>6486</v>
      </c>
      <c r="B6340" t="s">
        <v>10</v>
      </c>
      <c r="C6340" t="str">
        <f>_xlfn.XLOOKUP(Sales_Pipeline[[#This Row],[Sales_Agent]],Sales_Teams[Sales_Agent],Sales_Teams[Manager])</f>
        <v>Melvin Marxen</v>
      </c>
      <c r="D6340" t="str">
        <f>_xlfn.XLOOKUP(Sales_Pipeline[[#This Row],[Manager]],Sales_Teams[Manager],Sales_Teams[Regional_Office])</f>
        <v>Central</v>
      </c>
      <c r="E6340" t="s">
        <v>63</v>
      </c>
      <c r="F6340" t="s">
        <v>229</v>
      </c>
      <c r="G6340" t="str">
        <f>IFERROR(_xlfn.XLOOKUP(Sales_Pipeline[[#This Row],[Account]],Accounts!$A$2:$A$86,Accounts!$F$2:$F$86),"")</f>
        <v>Norway</v>
      </c>
      <c r="H6340" t="s">
        <v>57</v>
      </c>
      <c r="I6340" s="3">
        <v>42978</v>
      </c>
      <c r="J6340" s="3">
        <v>43089</v>
      </c>
      <c r="K6340" s="8" t="str">
        <f>IF(Sales_Pipeline[[#This Row],[Close_Date]]="","",TEXT(Sales_Pipeline[[#This Row],[Close_Date]],"ddd"))</f>
        <v>Wed</v>
      </c>
      <c r="L6340" s="8" t="str">
        <f>IF(Sales_Pipeline[[#This Row],[Close_Date]]="","",TEXT(Sales_Pipeline[[#This Row],[Close_Date]],"mmm"))</f>
        <v>Dec</v>
      </c>
      <c r="M6340" s="8" t="str">
        <f>IF(Sales_Pipeline[[#This Row],[Close_Date]]="","","Q"&amp;ROUNDUP(MONTH(Sales_Pipeline[[#This Row],[Close_Date]])/3,0))</f>
        <v>Q4</v>
      </c>
      <c r="N6340" s="2" cm="1">
        <f t="array" ref="N6340">IFERROR(_xlfn.IFS(Sales_Pipeline[[#This Row],[Deal_Stage]]="Won",_xlfn.XLOOKUP(Sales_Pipeline[[#This Row],[Product]],Products!$A$2:$A$8,Products!$C$2:$C$8),Sales_Pipeline[[#This Row],[Deal_Stage]]="Lost",_xlfn.XLOOKUP(Sales_Pipeline[[#This Row],[Product]],Products!$A$2:$A$8,Products!$C$2:$C$8)),"")</f>
        <v>550</v>
      </c>
      <c r="O6340" s="2">
        <v>525</v>
      </c>
    </row>
    <row r="6341" spans="1:15" x14ac:dyDescent="0.3">
      <c r="A6341" t="s">
        <v>6487</v>
      </c>
      <c r="B6341" t="s">
        <v>43</v>
      </c>
      <c r="C6341" t="str">
        <f>_xlfn.XLOOKUP(Sales_Pipeline[[#This Row],[Sales_Agent]],Sales_Teams[Sales_Agent],Sales_Teams[Manager])</f>
        <v>Summer Sewald</v>
      </c>
      <c r="D6341" t="str">
        <f>_xlfn.XLOOKUP(Sales_Pipeline[[#This Row],[Manager]],Sales_Teams[Manager],Sales_Teams[Regional_Office])</f>
        <v>West</v>
      </c>
      <c r="E6341" t="s">
        <v>8953</v>
      </c>
      <c r="F6341" t="s">
        <v>159</v>
      </c>
      <c r="G6341" t="str">
        <f>IFERROR(_xlfn.XLOOKUP(Sales_Pipeline[[#This Row],[Account]],Accounts!$A$2:$A$86,Accounts!$F$2:$F$86),"")</f>
        <v>United States</v>
      </c>
      <c r="H6341" t="s">
        <v>77</v>
      </c>
      <c r="I6341" s="3">
        <v>42978</v>
      </c>
      <c r="K6341" s="8" t="str">
        <f>IF(Sales_Pipeline[[#This Row],[Close_Date]]="","",TEXT(Sales_Pipeline[[#This Row],[Close_Date]],"ddd"))</f>
        <v/>
      </c>
      <c r="L6341" s="8" t="str">
        <f>IF(Sales_Pipeline[[#This Row],[Close_Date]]="","",TEXT(Sales_Pipeline[[#This Row],[Close_Date]],"mmm"))</f>
        <v/>
      </c>
      <c r="M6341" s="8" t="str">
        <f>IF(Sales_Pipeline[[#This Row],[Close_Date]]="","","Q"&amp;ROUNDUP(MONTH(Sales_Pipeline[[#This Row],[Close_Date]])/3,0))</f>
        <v/>
      </c>
      <c r="N6341" s="2" t="str" cm="1">
        <f t="array" ref="N6341">IFERROR(_xlfn.IFS(Sales_Pipeline[[#This Row],[Deal_Stage]]="Won",_xlfn.XLOOKUP(Sales_Pipeline[[#This Row],[Product]],Products!$A$2:$A$8,Products!$C$2:$C$8),Sales_Pipeline[[#This Row],[Deal_Stage]]="Lost",_xlfn.XLOOKUP(Sales_Pipeline[[#This Row],[Product]],Products!$A$2:$A$8,Products!$C$2:$C$8)),"")</f>
        <v/>
      </c>
      <c r="O6341" s="2">
        <v>0</v>
      </c>
    </row>
    <row r="6342" spans="1:15" x14ac:dyDescent="0.3">
      <c r="A6342" t="s">
        <v>6488</v>
      </c>
      <c r="B6342" t="s">
        <v>42</v>
      </c>
      <c r="C6342" t="str">
        <f>_xlfn.XLOOKUP(Sales_Pipeline[[#This Row],[Sales_Agent]],Sales_Teams[Sales_Agent],Sales_Teams[Manager])</f>
        <v>Summer Sewald</v>
      </c>
      <c r="D6342" t="str">
        <f>_xlfn.XLOOKUP(Sales_Pipeline[[#This Row],[Manager]],Sales_Teams[Manager],Sales_Teams[Regional_Office])</f>
        <v>West</v>
      </c>
      <c r="E6342" t="s">
        <v>63</v>
      </c>
      <c r="F6342" t="s">
        <v>150</v>
      </c>
      <c r="G6342" t="str">
        <f>IFERROR(_xlfn.XLOOKUP(Sales_Pipeline[[#This Row],[Account]],Accounts!$A$2:$A$86,Accounts!$F$2:$F$86),"")</f>
        <v>United States</v>
      </c>
      <c r="H6342" t="s">
        <v>77</v>
      </c>
      <c r="I6342" s="3">
        <v>42978</v>
      </c>
      <c r="K6342" s="8" t="str">
        <f>IF(Sales_Pipeline[[#This Row],[Close_Date]]="","",TEXT(Sales_Pipeline[[#This Row],[Close_Date]],"ddd"))</f>
        <v/>
      </c>
      <c r="L6342" s="8" t="str">
        <f>IF(Sales_Pipeline[[#This Row],[Close_Date]]="","",TEXT(Sales_Pipeline[[#This Row],[Close_Date]],"mmm"))</f>
        <v/>
      </c>
      <c r="M6342" s="8" t="str">
        <f>IF(Sales_Pipeline[[#This Row],[Close_Date]]="","","Q"&amp;ROUNDUP(MONTH(Sales_Pipeline[[#This Row],[Close_Date]])/3,0))</f>
        <v/>
      </c>
      <c r="N6342" s="2" t="str" cm="1">
        <f t="array" ref="N6342">IFERROR(_xlfn.IFS(Sales_Pipeline[[#This Row],[Deal_Stage]]="Won",_xlfn.XLOOKUP(Sales_Pipeline[[#This Row],[Product]],Products!$A$2:$A$8,Products!$C$2:$C$8),Sales_Pipeline[[#This Row],[Deal_Stage]]="Lost",_xlfn.XLOOKUP(Sales_Pipeline[[#This Row],[Product]],Products!$A$2:$A$8,Products!$C$2:$C$8)),"")</f>
        <v/>
      </c>
      <c r="O6342" s="2">
        <v>0</v>
      </c>
    </row>
    <row r="6343" spans="1:15" x14ac:dyDescent="0.3">
      <c r="A6343" t="s">
        <v>6489</v>
      </c>
      <c r="B6343" t="s">
        <v>42</v>
      </c>
      <c r="C6343" t="str">
        <f>_xlfn.XLOOKUP(Sales_Pipeline[[#This Row],[Sales_Agent]],Sales_Teams[Sales_Agent],Sales_Teams[Manager])</f>
        <v>Summer Sewald</v>
      </c>
      <c r="D6343" t="str">
        <f>_xlfn.XLOOKUP(Sales_Pipeline[[#This Row],[Manager]],Sales_Teams[Manager],Sales_Teams[Regional_Office])</f>
        <v>West</v>
      </c>
      <c r="E6343" t="s">
        <v>8953</v>
      </c>
      <c r="G6343" t="str">
        <f>IFERROR(_xlfn.XLOOKUP(Sales_Pipeline[[#This Row],[Account]],Accounts!$A$2:$A$86,Accounts!$F$2:$F$86),"")</f>
        <v/>
      </c>
      <c r="H6343" t="s">
        <v>77</v>
      </c>
      <c r="I6343" s="3">
        <v>42978</v>
      </c>
      <c r="K6343" s="8" t="str">
        <f>IF(Sales_Pipeline[[#This Row],[Close_Date]]="","",TEXT(Sales_Pipeline[[#This Row],[Close_Date]],"ddd"))</f>
        <v/>
      </c>
      <c r="L6343" s="8" t="str">
        <f>IF(Sales_Pipeline[[#This Row],[Close_Date]]="","",TEXT(Sales_Pipeline[[#This Row],[Close_Date]],"mmm"))</f>
        <v/>
      </c>
      <c r="M6343" s="8" t="str">
        <f>IF(Sales_Pipeline[[#This Row],[Close_Date]]="","","Q"&amp;ROUNDUP(MONTH(Sales_Pipeline[[#This Row],[Close_Date]])/3,0))</f>
        <v/>
      </c>
      <c r="N6343" s="2" t="str" cm="1">
        <f t="array" ref="N6343">IFERROR(_xlfn.IFS(Sales_Pipeline[[#This Row],[Deal_Stage]]="Won",_xlfn.XLOOKUP(Sales_Pipeline[[#This Row],[Product]],Products!$A$2:$A$8,Products!$C$2:$C$8),Sales_Pipeline[[#This Row],[Deal_Stage]]="Lost",_xlfn.XLOOKUP(Sales_Pipeline[[#This Row],[Product]],Products!$A$2:$A$8,Products!$C$2:$C$8)),"")</f>
        <v/>
      </c>
      <c r="O6343" s="2">
        <v>0</v>
      </c>
    </row>
    <row r="6344" spans="1:15" x14ac:dyDescent="0.3">
      <c r="A6344" t="s">
        <v>6490</v>
      </c>
      <c r="B6344" t="s">
        <v>12</v>
      </c>
      <c r="C6344" t="str">
        <f>_xlfn.XLOOKUP(Sales_Pipeline[[#This Row],[Sales_Agent]],Sales_Teams[Sales_Agent],Sales_Teams[Manager])</f>
        <v>Melvin Marxen</v>
      </c>
      <c r="D6344" t="str">
        <f>_xlfn.XLOOKUP(Sales_Pipeline[[#This Row],[Manager]],Sales_Teams[Manager],Sales_Teams[Regional_Office])</f>
        <v>Central</v>
      </c>
      <c r="E6344" t="s">
        <v>84</v>
      </c>
      <c r="F6344" t="s">
        <v>214</v>
      </c>
      <c r="G6344" t="str">
        <f>IFERROR(_xlfn.XLOOKUP(Sales_Pipeline[[#This Row],[Account]],Accounts!$A$2:$A$86,Accounts!$F$2:$F$86),"")</f>
        <v>United States</v>
      </c>
      <c r="H6344" t="s">
        <v>57</v>
      </c>
      <c r="I6344" s="3">
        <v>42978</v>
      </c>
      <c r="J6344" s="3">
        <v>42994</v>
      </c>
      <c r="K6344" s="8" t="str">
        <f>IF(Sales_Pipeline[[#This Row],[Close_Date]]="","",TEXT(Sales_Pipeline[[#This Row],[Close_Date]],"ddd"))</f>
        <v>Sat</v>
      </c>
      <c r="L6344" s="8" t="str">
        <f>IF(Sales_Pipeline[[#This Row],[Close_Date]]="","",TEXT(Sales_Pipeline[[#This Row],[Close_Date]],"mmm"))</f>
        <v>Sep</v>
      </c>
      <c r="M6344" s="8" t="str">
        <f>IF(Sales_Pipeline[[#This Row],[Close_Date]]="","","Q"&amp;ROUNDUP(MONTH(Sales_Pipeline[[#This Row],[Close_Date]])/3,0))</f>
        <v>Q3</v>
      </c>
      <c r="N6344" s="2" cm="1">
        <f t="array" ref="N6344">IFERROR(_xlfn.IFS(Sales_Pipeline[[#This Row],[Deal_Stage]]="Won",_xlfn.XLOOKUP(Sales_Pipeline[[#This Row],[Product]],Products!$A$2:$A$8,Products!$C$2:$C$8),Sales_Pipeline[[#This Row],[Deal_Stage]]="Lost",_xlfn.XLOOKUP(Sales_Pipeline[[#This Row],[Product]],Products!$A$2:$A$8,Products!$C$2:$C$8)),"")</f>
        <v>5482</v>
      </c>
      <c r="O6344" s="2">
        <v>4809</v>
      </c>
    </row>
    <row r="6345" spans="1:15" x14ac:dyDescent="0.3">
      <c r="A6345" t="s">
        <v>6491</v>
      </c>
      <c r="B6345" t="s">
        <v>45</v>
      </c>
      <c r="C6345" t="str">
        <f>_xlfn.XLOOKUP(Sales_Pipeline[[#This Row],[Sales_Agent]],Sales_Teams[Sales_Agent],Sales_Teams[Manager])</f>
        <v>Summer Sewald</v>
      </c>
      <c r="D6345" t="str">
        <f>_xlfn.XLOOKUP(Sales_Pipeline[[#This Row],[Manager]],Sales_Teams[Manager],Sales_Teams[Regional_Office])</f>
        <v>West</v>
      </c>
      <c r="E6345" t="s">
        <v>55</v>
      </c>
      <c r="G6345" t="str">
        <f>IFERROR(_xlfn.XLOOKUP(Sales_Pipeline[[#This Row],[Account]],Accounts!$A$2:$A$86,Accounts!$F$2:$F$86),"")</f>
        <v/>
      </c>
      <c r="H6345" t="s">
        <v>77</v>
      </c>
      <c r="I6345" s="3">
        <v>42978</v>
      </c>
      <c r="K6345" s="8" t="str">
        <f>IF(Sales_Pipeline[[#This Row],[Close_Date]]="","",TEXT(Sales_Pipeline[[#This Row],[Close_Date]],"ddd"))</f>
        <v/>
      </c>
      <c r="L6345" s="8" t="str">
        <f>IF(Sales_Pipeline[[#This Row],[Close_Date]]="","",TEXT(Sales_Pipeline[[#This Row],[Close_Date]],"mmm"))</f>
        <v/>
      </c>
      <c r="M6345" s="8" t="str">
        <f>IF(Sales_Pipeline[[#This Row],[Close_Date]]="","","Q"&amp;ROUNDUP(MONTH(Sales_Pipeline[[#This Row],[Close_Date]])/3,0))</f>
        <v/>
      </c>
      <c r="N6345" s="2" t="str" cm="1">
        <f t="array" ref="N6345">IFERROR(_xlfn.IFS(Sales_Pipeline[[#This Row],[Deal_Stage]]="Won",_xlfn.XLOOKUP(Sales_Pipeline[[#This Row],[Product]],Products!$A$2:$A$8,Products!$C$2:$C$8),Sales_Pipeline[[#This Row],[Deal_Stage]]="Lost",_xlfn.XLOOKUP(Sales_Pipeline[[#This Row],[Product]],Products!$A$2:$A$8,Products!$C$2:$C$8)),"")</f>
        <v/>
      </c>
      <c r="O6345" s="2">
        <v>0</v>
      </c>
    </row>
    <row r="6346" spans="1:15" x14ac:dyDescent="0.3">
      <c r="A6346" t="s">
        <v>6492</v>
      </c>
      <c r="B6346" t="s">
        <v>9</v>
      </c>
      <c r="C6346" t="str">
        <f>_xlfn.XLOOKUP(Sales_Pipeline[[#This Row],[Sales_Agent]],Sales_Teams[Sales_Agent],Sales_Teams[Manager])</f>
        <v>Dustin Brinkmann</v>
      </c>
      <c r="D6346" t="str">
        <f>_xlfn.XLOOKUP(Sales_Pipeline[[#This Row],[Manager]],Sales_Teams[Manager],Sales_Teams[Regional_Office])</f>
        <v>Central</v>
      </c>
      <c r="E6346" t="s">
        <v>55</v>
      </c>
      <c r="F6346" t="s">
        <v>105</v>
      </c>
      <c r="G6346" t="str">
        <f>IFERROR(_xlfn.XLOOKUP(Sales_Pipeline[[#This Row],[Account]],Accounts!$A$2:$A$86,Accounts!$F$2:$F$86),"")</f>
        <v>United States</v>
      </c>
      <c r="H6346" t="s">
        <v>57</v>
      </c>
      <c r="I6346" s="3">
        <v>42978</v>
      </c>
      <c r="J6346" s="3">
        <v>43086</v>
      </c>
      <c r="K6346" s="8" t="str">
        <f>IF(Sales_Pipeline[[#This Row],[Close_Date]]="","",TEXT(Sales_Pipeline[[#This Row],[Close_Date]],"ddd"))</f>
        <v>Sun</v>
      </c>
      <c r="L6346" s="8" t="str">
        <f>IF(Sales_Pipeline[[#This Row],[Close_Date]]="","",TEXT(Sales_Pipeline[[#This Row],[Close_Date]],"mmm"))</f>
        <v>Dec</v>
      </c>
      <c r="M6346" s="8" t="str">
        <f>IF(Sales_Pipeline[[#This Row],[Close_Date]]="","","Q"&amp;ROUNDUP(MONTH(Sales_Pipeline[[#This Row],[Close_Date]])/3,0))</f>
        <v>Q4</v>
      </c>
      <c r="N6346" s="2" cm="1">
        <f t="array" ref="N6346">IFERROR(_xlfn.IFS(Sales_Pipeline[[#This Row],[Deal_Stage]]="Won",_xlfn.XLOOKUP(Sales_Pipeline[[#This Row],[Product]],Products!$A$2:$A$8,Products!$C$2:$C$8),Sales_Pipeline[[#This Row],[Deal_Stage]]="Lost",_xlfn.XLOOKUP(Sales_Pipeline[[#This Row],[Product]],Products!$A$2:$A$8,Products!$C$2:$C$8)),"")</f>
        <v>1096</v>
      </c>
      <c r="O6346" s="2">
        <v>1374</v>
      </c>
    </row>
    <row r="6347" spans="1:15" x14ac:dyDescent="0.3">
      <c r="A6347" t="s">
        <v>6493</v>
      </c>
      <c r="B6347" t="s">
        <v>9</v>
      </c>
      <c r="C6347" t="str">
        <f>_xlfn.XLOOKUP(Sales_Pipeline[[#This Row],[Sales_Agent]],Sales_Teams[Sales_Agent],Sales_Teams[Manager])</f>
        <v>Dustin Brinkmann</v>
      </c>
      <c r="D6347" t="str">
        <f>_xlfn.XLOOKUP(Sales_Pipeline[[#This Row],[Manager]],Sales_Teams[Manager],Sales_Teams[Regional_Office])</f>
        <v>Central</v>
      </c>
      <c r="E6347" t="s">
        <v>61</v>
      </c>
      <c r="F6347" t="s">
        <v>247</v>
      </c>
      <c r="G6347" t="str">
        <f>IFERROR(_xlfn.XLOOKUP(Sales_Pipeline[[#This Row],[Account]],Accounts!$A$2:$A$86,Accounts!$F$2:$F$86),"")</f>
        <v>United States</v>
      </c>
      <c r="H6347" t="s">
        <v>57</v>
      </c>
      <c r="I6347" s="3">
        <v>42978</v>
      </c>
      <c r="J6347" s="3">
        <v>43047</v>
      </c>
      <c r="K6347" s="8" t="str">
        <f>IF(Sales_Pipeline[[#This Row],[Close_Date]]="","",TEXT(Sales_Pipeline[[#This Row],[Close_Date]],"ddd"))</f>
        <v>Wed</v>
      </c>
      <c r="L6347" s="8" t="str">
        <f>IF(Sales_Pipeline[[#This Row],[Close_Date]]="","",TEXT(Sales_Pipeline[[#This Row],[Close_Date]],"mmm"))</f>
        <v>Nov</v>
      </c>
      <c r="M6347" s="8" t="str">
        <f>IF(Sales_Pipeline[[#This Row],[Close_Date]]="","","Q"&amp;ROUNDUP(MONTH(Sales_Pipeline[[#This Row],[Close_Date]])/3,0))</f>
        <v>Q4</v>
      </c>
      <c r="N6347" s="2" cm="1">
        <f t="array" ref="N6347">IFERROR(_xlfn.IFS(Sales_Pipeline[[#This Row],[Deal_Stage]]="Won",_xlfn.XLOOKUP(Sales_Pipeline[[#This Row],[Product]],Products!$A$2:$A$8,Products!$C$2:$C$8),Sales_Pipeline[[#This Row],[Deal_Stage]]="Lost",_xlfn.XLOOKUP(Sales_Pipeline[[#This Row],[Product]],Products!$A$2:$A$8,Products!$C$2:$C$8)),"")</f>
        <v>55</v>
      </c>
      <c r="O6347" s="2">
        <v>57</v>
      </c>
    </row>
    <row r="6348" spans="1:15" x14ac:dyDescent="0.3">
      <c r="A6348" t="s">
        <v>6494</v>
      </c>
      <c r="B6348" t="s">
        <v>21</v>
      </c>
      <c r="C6348" t="str">
        <f>_xlfn.XLOOKUP(Sales_Pipeline[[#This Row],[Sales_Agent]],Sales_Teams[Sales_Agent],Sales_Teams[Manager])</f>
        <v>Cara Losch</v>
      </c>
      <c r="D6348" t="str">
        <f>_xlfn.XLOOKUP(Sales_Pipeline[[#This Row],[Manager]],Sales_Teams[Manager],Sales_Teams[Regional_Office])</f>
        <v>East</v>
      </c>
      <c r="E6348" t="s">
        <v>63</v>
      </c>
      <c r="G6348" t="str">
        <f>IFERROR(_xlfn.XLOOKUP(Sales_Pipeline[[#This Row],[Account]],Accounts!$A$2:$A$86,Accounts!$F$2:$F$86),"")</f>
        <v/>
      </c>
      <c r="H6348" t="s">
        <v>77</v>
      </c>
      <c r="I6348" s="3">
        <v>42978</v>
      </c>
      <c r="K6348" s="8" t="str">
        <f>IF(Sales_Pipeline[[#This Row],[Close_Date]]="","",TEXT(Sales_Pipeline[[#This Row],[Close_Date]],"ddd"))</f>
        <v/>
      </c>
      <c r="L6348" s="8" t="str">
        <f>IF(Sales_Pipeline[[#This Row],[Close_Date]]="","",TEXT(Sales_Pipeline[[#This Row],[Close_Date]],"mmm"))</f>
        <v/>
      </c>
      <c r="M6348" s="8" t="str">
        <f>IF(Sales_Pipeline[[#This Row],[Close_Date]]="","","Q"&amp;ROUNDUP(MONTH(Sales_Pipeline[[#This Row],[Close_Date]])/3,0))</f>
        <v/>
      </c>
      <c r="N6348" s="2" t="str" cm="1">
        <f t="array" ref="N6348">IFERROR(_xlfn.IFS(Sales_Pipeline[[#This Row],[Deal_Stage]]="Won",_xlfn.XLOOKUP(Sales_Pipeline[[#This Row],[Product]],Products!$A$2:$A$8,Products!$C$2:$C$8),Sales_Pipeline[[#This Row],[Deal_Stage]]="Lost",_xlfn.XLOOKUP(Sales_Pipeline[[#This Row],[Product]],Products!$A$2:$A$8,Products!$C$2:$C$8)),"")</f>
        <v/>
      </c>
      <c r="O6348" s="2">
        <v>0</v>
      </c>
    </row>
    <row r="6349" spans="1:15" x14ac:dyDescent="0.3">
      <c r="A6349" t="s">
        <v>6495</v>
      </c>
      <c r="B6349" t="s">
        <v>7</v>
      </c>
      <c r="C6349" t="str">
        <f>_xlfn.XLOOKUP(Sales_Pipeline[[#This Row],[Sales_Agent]],Sales_Teams[Sales_Agent],Sales_Teams[Manager])</f>
        <v>Dustin Brinkmann</v>
      </c>
      <c r="D6349" t="str">
        <f>_xlfn.XLOOKUP(Sales_Pipeline[[#This Row],[Manager]],Sales_Teams[Manager],Sales_Teams[Regional_Office])</f>
        <v>Central</v>
      </c>
      <c r="E6349" t="s">
        <v>63</v>
      </c>
      <c r="F6349" t="s">
        <v>74</v>
      </c>
      <c r="G6349" t="str">
        <f>IFERROR(_xlfn.XLOOKUP(Sales_Pipeline[[#This Row],[Account]],Accounts!$A$2:$A$86,Accounts!$F$2:$F$86),"")</f>
        <v>United States</v>
      </c>
      <c r="H6349" t="s">
        <v>57</v>
      </c>
      <c r="I6349" s="3">
        <v>42978</v>
      </c>
      <c r="J6349" s="3">
        <v>42993</v>
      </c>
      <c r="K6349" s="8" t="str">
        <f>IF(Sales_Pipeline[[#This Row],[Close_Date]]="","",TEXT(Sales_Pipeline[[#This Row],[Close_Date]],"ddd"))</f>
        <v>Fri</v>
      </c>
      <c r="L6349" s="8" t="str">
        <f>IF(Sales_Pipeline[[#This Row],[Close_Date]]="","",TEXT(Sales_Pipeline[[#This Row],[Close_Date]],"mmm"))</f>
        <v>Sep</v>
      </c>
      <c r="M6349" s="8" t="str">
        <f>IF(Sales_Pipeline[[#This Row],[Close_Date]]="","","Q"&amp;ROUNDUP(MONTH(Sales_Pipeline[[#This Row],[Close_Date]])/3,0))</f>
        <v>Q3</v>
      </c>
      <c r="N6349" s="2" cm="1">
        <f t="array" ref="N6349">IFERROR(_xlfn.IFS(Sales_Pipeline[[#This Row],[Deal_Stage]]="Won",_xlfn.XLOOKUP(Sales_Pipeline[[#This Row],[Product]],Products!$A$2:$A$8,Products!$C$2:$C$8),Sales_Pipeline[[#This Row],[Deal_Stage]]="Lost",_xlfn.XLOOKUP(Sales_Pipeline[[#This Row],[Product]],Products!$A$2:$A$8,Products!$C$2:$C$8)),"")</f>
        <v>550</v>
      </c>
      <c r="O6349" s="2">
        <v>552</v>
      </c>
    </row>
    <row r="6350" spans="1:15" x14ac:dyDescent="0.3">
      <c r="A6350" t="s">
        <v>6496</v>
      </c>
      <c r="B6350" t="s">
        <v>7</v>
      </c>
      <c r="C6350" t="str">
        <f>_xlfn.XLOOKUP(Sales_Pipeline[[#This Row],[Sales_Agent]],Sales_Teams[Sales_Agent],Sales_Teams[Manager])</f>
        <v>Dustin Brinkmann</v>
      </c>
      <c r="D6350" t="str">
        <f>_xlfn.XLOOKUP(Sales_Pipeline[[#This Row],[Manager]],Sales_Teams[Manager],Sales_Teams[Regional_Office])</f>
        <v>Central</v>
      </c>
      <c r="E6350" t="s">
        <v>61</v>
      </c>
      <c r="F6350" t="s">
        <v>187</v>
      </c>
      <c r="G6350" t="str">
        <f>IFERROR(_xlfn.XLOOKUP(Sales_Pipeline[[#This Row],[Account]],Accounts!$A$2:$A$86,Accounts!$F$2:$F$86),"")</f>
        <v>United States</v>
      </c>
      <c r="H6350" t="s">
        <v>57</v>
      </c>
      <c r="I6350" s="3">
        <v>42978</v>
      </c>
      <c r="J6350" s="3">
        <v>42981</v>
      </c>
      <c r="K6350" s="8" t="str">
        <f>IF(Sales_Pipeline[[#This Row],[Close_Date]]="","",TEXT(Sales_Pipeline[[#This Row],[Close_Date]],"ddd"))</f>
        <v>Sun</v>
      </c>
      <c r="L6350" s="8" t="str">
        <f>IF(Sales_Pipeline[[#This Row],[Close_Date]]="","",TEXT(Sales_Pipeline[[#This Row],[Close_Date]],"mmm"))</f>
        <v>Sep</v>
      </c>
      <c r="M6350" s="8" t="str">
        <f>IF(Sales_Pipeline[[#This Row],[Close_Date]]="","","Q"&amp;ROUNDUP(MONTH(Sales_Pipeline[[#This Row],[Close_Date]])/3,0))</f>
        <v>Q3</v>
      </c>
      <c r="N6350" s="2" cm="1">
        <f t="array" ref="N6350">IFERROR(_xlfn.IFS(Sales_Pipeline[[#This Row],[Deal_Stage]]="Won",_xlfn.XLOOKUP(Sales_Pipeline[[#This Row],[Product]],Products!$A$2:$A$8,Products!$C$2:$C$8),Sales_Pipeline[[#This Row],[Deal_Stage]]="Lost",_xlfn.XLOOKUP(Sales_Pipeline[[#This Row],[Product]],Products!$A$2:$A$8,Products!$C$2:$C$8)),"")</f>
        <v>55</v>
      </c>
      <c r="O6350" s="2">
        <v>59</v>
      </c>
    </row>
    <row r="6351" spans="1:15" x14ac:dyDescent="0.3">
      <c r="A6351" t="s">
        <v>6497</v>
      </c>
      <c r="B6351" t="s">
        <v>7</v>
      </c>
      <c r="C6351" t="str">
        <f>_xlfn.XLOOKUP(Sales_Pipeline[[#This Row],[Sales_Agent]],Sales_Teams[Sales_Agent],Sales_Teams[Manager])</f>
        <v>Dustin Brinkmann</v>
      </c>
      <c r="D6351" t="str">
        <f>_xlfn.XLOOKUP(Sales_Pipeline[[#This Row],[Manager]],Sales_Teams[Manager],Sales_Teams[Regional_Office])</f>
        <v>Central</v>
      </c>
      <c r="E6351" t="s">
        <v>76</v>
      </c>
      <c r="F6351" t="s">
        <v>318</v>
      </c>
      <c r="G6351" t="str">
        <f>IFERROR(_xlfn.XLOOKUP(Sales_Pipeline[[#This Row],[Account]],Accounts!$A$2:$A$86,Accounts!$F$2:$F$86),"")</f>
        <v>Kenya</v>
      </c>
      <c r="H6351" t="s">
        <v>57</v>
      </c>
      <c r="I6351" s="3">
        <v>42978</v>
      </c>
      <c r="J6351" s="3">
        <v>43008</v>
      </c>
      <c r="K6351" s="8" t="str">
        <f>IF(Sales_Pipeline[[#This Row],[Close_Date]]="","",TEXT(Sales_Pipeline[[#This Row],[Close_Date]],"ddd"))</f>
        <v>Sat</v>
      </c>
      <c r="L6351" s="8" t="str">
        <f>IF(Sales_Pipeline[[#This Row],[Close_Date]]="","",TEXT(Sales_Pipeline[[#This Row],[Close_Date]],"mmm"))</f>
        <v>Sep</v>
      </c>
      <c r="M6351" s="8" t="str">
        <f>IF(Sales_Pipeline[[#This Row],[Close_Date]]="","","Q"&amp;ROUNDUP(MONTH(Sales_Pipeline[[#This Row],[Close_Date]])/3,0))</f>
        <v>Q3</v>
      </c>
      <c r="N6351" s="2" cm="1">
        <f t="array" ref="N6351">IFERROR(_xlfn.IFS(Sales_Pipeline[[#This Row],[Deal_Stage]]="Won",_xlfn.XLOOKUP(Sales_Pipeline[[#This Row],[Product]],Products!$A$2:$A$8,Products!$C$2:$C$8),Sales_Pipeline[[#This Row],[Deal_Stage]]="Lost",_xlfn.XLOOKUP(Sales_Pipeline[[#This Row],[Product]],Products!$A$2:$A$8,Products!$C$2:$C$8)),"")</f>
        <v>3393</v>
      </c>
      <c r="O6351" s="2">
        <v>4011</v>
      </c>
    </row>
    <row r="6352" spans="1:15" x14ac:dyDescent="0.3">
      <c r="A6352" t="s">
        <v>6498</v>
      </c>
      <c r="B6352" t="s">
        <v>32</v>
      </c>
      <c r="C6352" t="str">
        <f>_xlfn.XLOOKUP(Sales_Pipeline[[#This Row],[Sales_Agent]],Sales_Teams[Sales_Agent],Sales_Teams[Manager])</f>
        <v>Celia Rouche</v>
      </c>
      <c r="D6352" t="str">
        <f>_xlfn.XLOOKUP(Sales_Pipeline[[#This Row],[Manager]],Sales_Teams[Manager],Sales_Teams[Regional_Office])</f>
        <v>West</v>
      </c>
      <c r="E6352" t="s">
        <v>63</v>
      </c>
      <c r="G6352" t="str">
        <f>IFERROR(_xlfn.XLOOKUP(Sales_Pipeline[[#This Row],[Account]],Accounts!$A$2:$A$86,Accounts!$F$2:$F$86),"")</f>
        <v/>
      </c>
      <c r="H6352" t="s">
        <v>77</v>
      </c>
      <c r="I6352" s="3">
        <v>42978</v>
      </c>
      <c r="K6352" s="8" t="str">
        <f>IF(Sales_Pipeline[[#This Row],[Close_Date]]="","",TEXT(Sales_Pipeline[[#This Row],[Close_Date]],"ddd"))</f>
        <v/>
      </c>
      <c r="L6352" s="8" t="str">
        <f>IF(Sales_Pipeline[[#This Row],[Close_Date]]="","",TEXT(Sales_Pipeline[[#This Row],[Close_Date]],"mmm"))</f>
        <v/>
      </c>
      <c r="M6352" s="8" t="str">
        <f>IF(Sales_Pipeline[[#This Row],[Close_Date]]="","","Q"&amp;ROUNDUP(MONTH(Sales_Pipeline[[#This Row],[Close_Date]])/3,0))</f>
        <v/>
      </c>
      <c r="N6352" s="2" t="str" cm="1">
        <f t="array" ref="N6352">IFERROR(_xlfn.IFS(Sales_Pipeline[[#This Row],[Deal_Stage]]="Won",_xlfn.XLOOKUP(Sales_Pipeline[[#This Row],[Product]],Products!$A$2:$A$8,Products!$C$2:$C$8),Sales_Pipeline[[#This Row],[Deal_Stage]]="Lost",_xlfn.XLOOKUP(Sales_Pipeline[[#This Row],[Product]],Products!$A$2:$A$8,Products!$C$2:$C$8)),"")</f>
        <v/>
      </c>
      <c r="O6352" s="2">
        <v>0</v>
      </c>
    </row>
    <row r="6353" spans="1:15" x14ac:dyDescent="0.3">
      <c r="A6353" t="s">
        <v>6499</v>
      </c>
      <c r="B6353" t="s">
        <v>32</v>
      </c>
      <c r="C6353" t="str">
        <f>_xlfn.XLOOKUP(Sales_Pipeline[[#This Row],[Sales_Agent]],Sales_Teams[Sales_Agent],Sales_Teams[Manager])</f>
        <v>Celia Rouche</v>
      </c>
      <c r="D6353" t="str">
        <f>_xlfn.XLOOKUP(Sales_Pipeline[[#This Row],[Manager]],Sales_Teams[Manager],Sales_Teams[Regional_Office])</f>
        <v>West</v>
      </c>
      <c r="E6353" t="s">
        <v>61</v>
      </c>
      <c r="F6353" t="s">
        <v>98</v>
      </c>
      <c r="G6353" t="str">
        <f>IFERROR(_xlfn.XLOOKUP(Sales_Pipeline[[#This Row],[Account]],Accounts!$A$2:$A$86,Accounts!$F$2:$F$86),"")</f>
        <v>United States</v>
      </c>
      <c r="H6353" t="s">
        <v>57</v>
      </c>
      <c r="I6353" s="3">
        <v>42978</v>
      </c>
      <c r="J6353" s="3">
        <v>43089</v>
      </c>
      <c r="K6353" s="8" t="str">
        <f>IF(Sales_Pipeline[[#This Row],[Close_Date]]="","",TEXT(Sales_Pipeline[[#This Row],[Close_Date]],"ddd"))</f>
        <v>Wed</v>
      </c>
      <c r="L6353" s="8" t="str">
        <f>IF(Sales_Pipeline[[#This Row],[Close_Date]]="","",TEXT(Sales_Pipeline[[#This Row],[Close_Date]],"mmm"))</f>
        <v>Dec</v>
      </c>
      <c r="M6353" s="8" t="str">
        <f>IF(Sales_Pipeline[[#This Row],[Close_Date]]="","","Q"&amp;ROUNDUP(MONTH(Sales_Pipeline[[#This Row],[Close_Date]])/3,0))</f>
        <v>Q4</v>
      </c>
      <c r="N6353" s="2" cm="1">
        <f t="array" ref="N6353">IFERROR(_xlfn.IFS(Sales_Pipeline[[#This Row],[Deal_Stage]]="Won",_xlfn.XLOOKUP(Sales_Pipeline[[#This Row],[Product]],Products!$A$2:$A$8,Products!$C$2:$C$8),Sales_Pipeline[[#This Row],[Deal_Stage]]="Lost",_xlfn.XLOOKUP(Sales_Pipeline[[#This Row],[Product]],Products!$A$2:$A$8,Products!$C$2:$C$8)),"")</f>
        <v>55</v>
      </c>
      <c r="O6353" s="2">
        <v>54</v>
      </c>
    </row>
    <row r="6354" spans="1:15" x14ac:dyDescent="0.3">
      <c r="A6354" t="s">
        <v>6500</v>
      </c>
      <c r="B6354" t="s">
        <v>32</v>
      </c>
      <c r="C6354" t="str">
        <f>_xlfn.XLOOKUP(Sales_Pipeline[[#This Row],[Sales_Agent]],Sales_Teams[Sales_Agent],Sales_Teams[Manager])</f>
        <v>Celia Rouche</v>
      </c>
      <c r="D6354" t="str">
        <f>_xlfn.XLOOKUP(Sales_Pipeline[[#This Row],[Manager]],Sales_Teams[Manager],Sales_Teams[Regional_Office])</f>
        <v>West</v>
      </c>
      <c r="E6354" t="s">
        <v>76</v>
      </c>
      <c r="F6354" t="s">
        <v>125</v>
      </c>
      <c r="G6354" t="str">
        <f>IFERROR(_xlfn.XLOOKUP(Sales_Pipeline[[#This Row],[Account]],Accounts!$A$2:$A$86,Accounts!$F$2:$F$86),"")</f>
        <v>United States</v>
      </c>
      <c r="H6354" t="s">
        <v>57</v>
      </c>
      <c r="I6354" s="3">
        <v>42978</v>
      </c>
      <c r="J6354" s="3">
        <v>42985</v>
      </c>
      <c r="K6354" s="8" t="str">
        <f>IF(Sales_Pipeline[[#This Row],[Close_Date]]="","",TEXT(Sales_Pipeline[[#This Row],[Close_Date]],"ddd"))</f>
        <v>Thu</v>
      </c>
      <c r="L6354" s="8" t="str">
        <f>IF(Sales_Pipeline[[#This Row],[Close_Date]]="","",TEXT(Sales_Pipeline[[#This Row],[Close_Date]],"mmm"))</f>
        <v>Sep</v>
      </c>
      <c r="M6354" s="8" t="str">
        <f>IF(Sales_Pipeline[[#This Row],[Close_Date]]="","","Q"&amp;ROUNDUP(MONTH(Sales_Pipeline[[#This Row],[Close_Date]])/3,0))</f>
        <v>Q3</v>
      </c>
      <c r="N6354" s="2" cm="1">
        <f t="array" ref="N6354">IFERROR(_xlfn.IFS(Sales_Pipeline[[#This Row],[Deal_Stage]]="Won",_xlfn.XLOOKUP(Sales_Pipeline[[#This Row],[Product]],Products!$A$2:$A$8,Products!$C$2:$C$8),Sales_Pipeline[[#This Row],[Deal_Stage]]="Lost",_xlfn.XLOOKUP(Sales_Pipeline[[#This Row],[Product]],Products!$A$2:$A$8,Products!$C$2:$C$8)),"")</f>
        <v>3393</v>
      </c>
      <c r="O6354" s="2">
        <v>3337</v>
      </c>
    </row>
    <row r="6355" spans="1:15" x14ac:dyDescent="0.3">
      <c r="A6355" t="s">
        <v>6501</v>
      </c>
      <c r="B6355" t="s">
        <v>17</v>
      </c>
      <c r="C6355" t="str">
        <f>_xlfn.XLOOKUP(Sales_Pipeline[[#This Row],[Sales_Agent]],Sales_Teams[Sales_Agent],Sales_Teams[Manager])</f>
        <v>Cara Losch</v>
      </c>
      <c r="D6355" t="str">
        <f>_xlfn.XLOOKUP(Sales_Pipeline[[#This Row],[Manager]],Sales_Teams[Manager],Sales_Teams[Regional_Office])</f>
        <v>East</v>
      </c>
      <c r="E6355" t="s">
        <v>61</v>
      </c>
      <c r="F6355" t="s">
        <v>293</v>
      </c>
      <c r="G6355" t="str">
        <f>IFERROR(_xlfn.XLOOKUP(Sales_Pipeline[[#This Row],[Account]],Accounts!$A$2:$A$86,Accounts!$F$2:$F$86),"")</f>
        <v>United States</v>
      </c>
      <c r="H6355" t="s">
        <v>57</v>
      </c>
      <c r="I6355" s="3">
        <v>42978</v>
      </c>
      <c r="J6355" s="3">
        <v>43000</v>
      </c>
      <c r="K6355" s="8" t="str">
        <f>IF(Sales_Pipeline[[#This Row],[Close_Date]]="","",TEXT(Sales_Pipeline[[#This Row],[Close_Date]],"ddd"))</f>
        <v>Fri</v>
      </c>
      <c r="L6355" s="8" t="str">
        <f>IF(Sales_Pipeline[[#This Row],[Close_Date]]="","",TEXT(Sales_Pipeline[[#This Row],[Close_Date]],"mmm"))</f>
        <v>Sep</v>
      </c>
      <c r="M6355" s="8" t="str">
        <f>IF(Sales_Pipeline[[#This Row],[Close_Date]]="","","Q"&amp;ROUNDUP(MONTH(Sales_Pipeline[[#This Row],[Close_Date]])/3,0))</f>
        <v>Q3</v>
      </c>
      <c r="N6355" s="2" cm="1">
        <f t="array" ref="N6355">IFERROR(_xlfn.IFS(Sales_Pipeline[[#This Row],[Deal_Stage]]="Won",_xlfn.XLOOKUP(Sales_Pipeline[[#This Row],[Product]],Products!$A$2:$A$8,Products!$C$2:$C$8),Sales_Pipeline[[#This Row],[Deal_Stage]]="Lost",_xlfn.XLOOKUP(Sales_Pipeline[[#This Row],[Product]],Products!$A$2:$A$8,Products!$C$2:$C$8)),"")</f>
        <v>55</v>
      </c>
      <c r="O6355" s="2">
        <v>60</v>
      </c>
    </row>
    <row r="6356" spans="1:15" x14ac:dyDescent="0.3">
      <c r="A6356" t="s">
        <v>6502</v>
      </c>
      <c r="B6356" t="s">
        <v>44</v>
      </c>
      <c r="C6356" t="str">
        <f>_xlfn.XLOOKUP(Sales_Pipeline[[#This Row],[Sales_Agent]],Sales_Teams[Sales_Agent],Sales_Teams[Manager])</f>
        <v>Summer Sewald</v>
      </c>
      <c r="D6356" t="str">
        <f>_xlfn.XLOOKUP(Sales_Pipeline[[#This Row],[Manager]],Sales_Teams[Manager],Sales_Teams[Regional_Office])</f>
        <v>West</v>
      </c>
      <c r="E6356" t="s">
        <v>63</v>
      </c>
      <c r="G6356" t="str">
        <f>IFERROR(_xlfn.XLOOKUP(Sales_Pipeline[[#This Row],[Account]],Accounts!$A$2:$A$86,Accounts!$F$2:$F$86),"")</f>
        <v/>
      </c>
      <c r="H6356" t="s">
        <v>77</v>
      </c>
      <c r="I6356" s="3">
        <v>42978</v>
      </c>
      <c r="K6356" s="8" t="str">
        <f>IF(Sales_Pipeline[[#This Row],[Close_Date]]="","",TEXT(Sales_Pipeline[[#This Row],[Close_Date]],"ddd"))</f>
        <v/>
      </c>
      <c r="L6356" s="8" t="str">
        <f>IF(Sales_Pipeline[[#This Row],[Close_Date]]="","",TEXT(Sales_Pipeline[[#This Row],[Close_Date]],"mmm"))</f>
        <v/>
      </c>
      <c r="M6356" s="8" t="str">
        <f>IF(Sales_Pipeline[[#This Row],[Close_Date]]="","","Q"&amp;ROUNDUP(MONTH(Sales_Pipeline[[#This Row],[Close_Date]])/3,0))</f>
        <v/>
      </c>
      <c r="N6356" s="2" t="str" cm="1">
        <f t="array" ref="N6356">IFERROR(_xlfn.IFS(Sales_Pipeline[[#This Row],[Deal_Stage]]="Won",_xlfn.XLOOKUP(Sales_Pipeline[[#This Row],[Product]],Products!$A$2:$A$8,Products!$C$2:$C$8),Sales_Pipeline[[#This Row],[Deal_Stage]]="Lost",_xlfn.XLOOKUP(Sales_Pipeline[[#This Row],[Product]],Products!$A$2:$A$8,Products!$C$2:$C$8)),"")</f>
        <v/>
      </c>
      <c r="O6356" s="2">
        <v>0</v>
      </c>
    </row>
    <row r="6357" spans="1:15" x14ac:dyDescent="0.3">
      <c r="A6357" t="s">
        <v>6503</v>
      </c>
      <c r="B6357" t="s">
        <v>44</v>
      </c>
      <c r="C6357" t="str">
        <f>_xlfn.XLOOKUP(Sales_Pipeline[[#This Row],[Sales_Agent]],Sales_Teams[Sales_Agent],Sales_Teams[Manager])</f>
        <v>Summer Sewald</v>
      </c>
      <c r="D6357" t="str">
        <f>_xlfn.XLOOKUP(Sales_Pipeline[[#This Row],[Manager]],Sales_Teams[Manager],Sales_Teams[Regional_Office])</f>
        <v>West</v>
      </c>
      <c r="E6357" t="s">
        <v>55</v>
      </c>
      <c r="F6357" t="s">
        <v>328</v>
      </c>
      <c r="G6357" t="str">
        <f>IFERROR(_xlfn.XLOOKUP(Sales_Pipeline[[#This Row],[Account]],Accounts!$A$2:$A$86,Accounts!$F$2:$F$86),"")</f>
        <v>United States</v>
      </c>
      <c r="H6357" t="s">
        <v>57</v>
      </c>
      <c r="I6357" s="3">
        <v>42978</v>
      </c>
      <c r="J6357" s="3">
        <v>43058</v>
      </c>
      <c r="K6357" s="8" t="str">
        <f>IF(Sales_Pipeline[[#This Row],[Close_Date]]="","",TEXT(Sales_Pipeline[[#This Row],[Close_Date]],"ddd"))</f>
        <v>Sun</v>
      </c>
      <c r="L6357" s="8" t="str">
        <f>IF(Sales_Pipeline[[#This Row],[Close_Date]]="","",TEXT(Sales_Pipeline[[#This Row],[Close_Date]],"mmm"))</f>
        <v>Nov</v>
      </c>
      <c r="M6357" s="8" t="str">
        <f>IF(Sales_Pipeline[[#This Row],[Close_Date]]="","","Q"&amp;ROUNDUP(MONTH(Sales_Pipeline[[#This Row],[Close_Date]])/3,0))</f>
        <v>Q4</v>
      </c>
      <c r="N6357" s="2" cm="1">
        <f t="array" ref="N6357">IFERROR(_xlfn.IFS(Sales_Pipeline[[#This Row],[Deal_Stage]]="Won",_xlfn.XLOOKUP(Sales_Pipeline[[#This Row],[Product]],Products!$A$2:$A$8,Products!$C$2:$C$8),Sales_Pipeline[[#This Row],[Deal_Stage]]="Lost",_xlfn.XLOOKUP(Sales_Pipeline[[#This Row],[Product]],Products!$A$2:$A$8,Products!$C$2:$C$8)),"")</f>
        <v>1096</v>
      </c>
      <c r="O6357" s="2">
        <v>1011</v>
      </c>
    </row>
    <row r="6358" spans="1:15" x14ac:dyDescent="0.3">
      <c r="A6358" t="s">
        <v>6504</v>
      </c>
      <c r="B6358" t="s">
        <v>3</v>
      </c>
      <c r="C6358" t="str">
        <f>_xlfn.XLOOKUP(Sales_Pipeline[[#This Row],[Sales_Agent]],Sales_Teams[Sales_Agent],Sales_Teams[Manager])</f>
        <v>Dustin Brinkmann</v>
      </c>
      <c r="D6358" t="str">
        <f>_xlfn.XLOOKUP(Sales_Pipeline[[#This Row],[Manager]],Sales_Teams[Manager],Sales_Teams[Regional_Office])</f>
        <v>Central</v>
      </c>
      <c r="E6358" t="s">
        <v>63</v>
      </c>
      <c r="F6358" t="s">
        <v>134</v>
      </c>
      <c r="G6358" t="str">
        <f>IFERROR(_xlfn.XLOOKUP(Sales_Pipeline[[#This Row],[Account]],Accounts!$A$2:$A$86,Accounts!$F$2:$F$86),"")</f>
        <v>United States</v>
      </c>
      <c r="H6358" t="s">
        <v>57</v>
      </c>
      <c r="I6358" s="3">
        <v>42979</v>
      </c>
      <c r="J6358" s="3">
        <v>43072</v>
      </c>
      <c r="K6358" s="8" t="str">
        <f>IF(Sales_Pipeline[[#This Row],[Close_Date]]="","",TEXT(Sales_Pipeline[[#This Row],[Close_Date]],"ddd"))</f>
        <v>Sun</v>
      </c>
      <c r="L6358" s="8" t="str">
        <f>IF(Sales_Pipeline[[#This Row],[Close_Date]]="","",TEXT(Sales_Pipeline[[#This Row],[Close_Date]],"mmm"))</f>
        <v>Dec</v>
      </c>
      <c r="M6358" s="8" t="str">
        <f>IF(Sales_Pipeline[[#This Row],[Close_Date]]="","","Q"&amp;ROUNDUP(MONTH(Sales_Pipeline[[#This Row],[Close_Date]])/3,0))</f>
        <v>Q4</v>
      </c>
      <c r="N6358" s="2" cm="1">
        <f t="array" ref="N6358">IFERROR(_xlfn.IFS(Sales_Pipeline[[#This Row],[Deal_Stage]]="Won",_xlfn.XLOOKUP(Sales_Pipeline[[#This Row],[Product]],Products!$A$2:$A$8,Products!$C$2:$C$8),Sales_Pipeline[[#This Row],[Deal_Stage]]="Lost",_xlfn.XLOOKUP(Sales_Pipeline[[#This Row],[Product]],Products!$A$2:$A$8,Products!$C$2:$C$8)),"")</f>
        <v>550</v>
      </c>
      <c r="O6358" s="2">
        <v>514</v>
      </c>
    </row>
    <row r="6359" spans="1:15" x14ac:dyDescent="0.3">
      <c r="A6359" t="s">
        <v>6505</v>
      </c>
      <c r="B6359" t="s">
        <v>3</v>
      </c>
      <c r="C6359" t="str">
        <f>_xlfn.XLOOKUP(Sales_Pipeline[[#This Row],[Sales_Agent]],Sales_Teams[Sales_Agent],Sales_Teams[Manager])</f>
        <v>Dustin Brinkmann</v>
      </c>
      <c r="D6359" t="str">
        <f>_xlfn.XLOOKUP(Sales_Pipeline[[#This Row],[Manager]],Sales_Teams[Manager],Sales_Teams[Regional_Office])</f>
        <v>Central</v>
      </c>
      <c r="E6359" t="s">
        <v>55</v>
      </c>
      <c r="F6359" t="s">
        <v>507</v>
      </c>
      <c r="G6359" t="str">
        <f>IFERROR(_xlfn.XLOOKUP(Sales_Pipeline[[#This Row],[Account]],Accounts!$A$2:$A$86,Accounts!$F$2:$F$86),"")</f>
        <v>Belgium</v>
      </c>
      <c r="H6359" t="s">
        <v>57</v>
      </c>
      <c r="I6359" s="3">
        <v>42979</v>
      </c>
      <c r="J6359" s="3">
        <v>43052</v>
      </c>
      <c r="K6359" s="8" t="str">
        <f>IF(Sales_Pipeline[[#This Row],[Close_Date]]="","",TEXT(Sales_Pipeline[[#This Row],[Close_Date]],"ddd"))</f>
        <v>Mon</v>
      </c>
      <c r="L6359" s="8" t="str">
        <f>IF(Sales_Pipeline[[#This Row],[Close_Date]]="","",TEXT(Sales_Pipeline[[#This Row],[Close_Date]],"mmm"))</f>
        <v>Nov</v>
      </c>
      <c r="M6359" s="8" t="str">
        <f>IF(Sales_Pipeline[[#This Row],[Close_Date]]="","","Q"&amp;ROUNDUP(MONTH(Sales_Pipeline[[#This Row],[Close_Date]])/3,0))</f>
        <v>Q4</v>
      </c>
      <c r="N6359" s="2" cm="1">
        <f t="array" ref="N6359">IFERROR(_xlfn.IFS(Sales_Pipeline[[#This Row],[Deal_Stage]]="Won",_xlfn.XLOOKUP(Sales_Pipeline[[#This Row],[Product]],Products!$A$2:$A$8,Products!$C$2:$C$8),Sales_Pipeline[[#This Row],[Deal_Stage]]="Lost",_xlfn.XLOOKUP(Sales_Pipeline[[#This Row],[Product]],Products!$A$2:$A$8,Products!$C$2:$C$8)),"")</f>
        <v>1096</v>
      </c>
      <c r="O6359" s="2">
        <v>1060</v>
      </c>
    </row>
    <row r="6360" spans="1:15" x14ac:dyDescent="0.3">
      <c r="A6360" t="s">
        <v>6506</v>
      </c>
      <c r="B6360" t="s">
        <v>3</v>
      </c>
      <c r="C6360" t="str">
        <f>_xlfn.XLOOKUP(Sales_Pipeline[[#This Row],[Sales_Agent]],Sales_Teams[Sales_Agent],Sales_Teams[Manager])</f>
        <v>Dustin Brinkmann</v>
      </c>
      <c r="D6360" t="str">
        <f>_xlfn.XLOOKUP(Sales_Pipeline[[#This Row],[Manager]],Sales_Teams[Manager],Sales_Teams[Regional_Office])</f>
        <v>Central</v>
      </c>
      <c r="E6360" t="s">
        <v>61</v>
      </c>
      <c r="F6360" t="s">
        <v>94</v>
      </c>
      <c r="G6360" t="str">
        <f>IFERROR(_xlfn.XLOOKUP(Sales_Pipeline[[#This Row],[Account]],Accounts!$A$2:$A$86,Accounts!$F$2:$F$86),"")</f>
        <v>United States</v>
      </c>
      <c r="H6360" t="s">
        <v>57</v>
      </c>
      <c r="I6360" s="3">
        <v>42979</v>
      </c>
      <c r="J6360" s="3">
        <v>43047</v>
      </c>
      <c r="K6360" s="8" t="str">
        <f>IF(Sales_Pipeline[[#This Row],[Close_Date]]="","",TEXT(Sales_Pipeline[[#This Row],[Close_Date]],"ddd"))</f>
        <v>Wed</v>
      </c>
      <c r="L6360" s="8" t="str">
        <f>IF(Sales_Pipeline[[#This Row],[Close_Date]]="","",TEXT(Sales_Pipeline[[#This Row],[Close_Date]],"mmm"))</f>
        <v>Nov</v>
      </c>
      <c r="M6360" s="8" t="str">
        <f>IF(Sales_Pipeline[[#This Row],[Close_Date]]="","","Q"&amp;ROUNDUP(MONTH(Sales_Pipeline[[#This Row],[Close_Date]])/3,0))</f>
        <v>Q4</v>
      </c>
      <c r="N6360" s="2" cm="1">
        <f t="array" ref="N6360">IFERROR(_xlfn.IFS(Sales_Pipeline[[#This Row],[Deal_Stage]]="Won",_xlfn.XLOOKUP(Sales_Pipeline[[#This Row],[Product]],Products!$A$2:$A$8,Products!$C$2:$C$8),Sales_Pipeline[[#This Row],[Deal_Stage]]="Lost",_xlfn.XLOOKUP(Sales_Pipeline[[#This Row],[Product]],Products!$A$2:$A$8,Products!$C$2:$C$8)),"")</f>
        <v>55</v>
      </c>
      <c r="O6360" s="2">
        <v>58</v>
      </c>
    </row>
    <row r="6361" spans="1:15" x14ac:dyDescent="0.3">
      <c r="A6361" t="s">
        <v>6507</v>
      </c>
      <c r="B6361" t="s">
        <v>27</v>
      </c>
      <c r="C6361" t="str">
        <f>_xlfn.XLOOKUP(Sales_Pipeline[[#This Row],[Sales_Agent]],Sales_Teams[Sales_Agent],Sales_Teams[Manager])</f>
        <v>Rocco Neubert</v>
      </c>
      <c r="D6361" t="str">
        <f>_xlfn.XLOOKUP(Sales_Pipeline[[#This Row],[Manager]],Sales_Teams[Manager],Sales_Teams[Regional_Office])</f>
        <v>East</v>
      </c>
      <c r="E6361" t="s">
        <v>8953</v>
      </c>
      <c r="F6361" t="s">
        <v>116</v>
      </c>
      <c r="G6361" t="str">
        <f>IFERROR(_xlfn.XLOOKUP(Sales_Pipeline[[#This Row],[Account]],Accounts!$A$2:$A$86,Accounts!$F$2:$F$86),"")</f>
        <v>United States</v>
      </c>
      <c r="H6361" t="s">
        <v>77</v>
      </c>
      <c r="I6361" s="3">
        <v>42979</v>
      </c>
      <c r="K6361" s="8" t="str">
        <f>IF(Sales_Pipeline[[#This Row],[Close_Date]]="","",TEXT(Sales_Pipeline[[#This Row],[Close_Date]],"ddd"))</f>
        <v/>
      </c>
      <c r="L6361" s="8" t="str">
        <f>IF(Sales_Pipeline[[#This Row],[Close_Date]]="","",TEXT(Sales_Pipeline[[#This Row],[Close_Date]],"mmm"))</f>
        <v/>
      </c>
      <c r="M6361" s="8" t="str">
        <f>IF(Sales_Pipeline[[#This Row],[Close_Date]]="","","Q"&amp;ROUNDUP(MONTH(Sales_Pipeline[[#This Row],[Close_Date]])/3,0))</f>
        <v/>
      </c>
      <c r="N6361" s="2" t="str" cm="1">
        <f t="array" ref="N6361">IFERROR(_xlfn.IFS(Sales_Pipeline[[#This Row],[Deal_Stage]]="Won",_xlfn.XLOOKUP(Sales_Pipeline[[#This Row],[Product]],Products!$A$2:$A$8,Products!$C$2:$C$8),Sales_Pipeline[[#This Row],[Deal_Stage]]="Lost",_xlfn.XLOOKUP(Sales_Pipeline[[#This Row],[Product]],Products!$A$2:$A$8,Products!$C$2:$C$8)),"")</f>
        <v/>
      </c>
      <c r="O6361" s="2">
        <v>0</v>
      </c>
    </row>
    <row r="6362" spans="1:15" x14ac:dyDescent="0.3">
      <c r="A6362" t="s">
        <v>6508</v>
      </c>
      <c r="B6362" t="s">
        <v>6</v>
      </c>
      <c r="C6362" t="str">
        <f>_xlfn.XLOOKUP(Sales_Pipeline[[#This Row],[Sales_Agent]],Sales_Teams[Sales_Agent],Sales_Teams[Manager])</f>
        <v>Dustin Brinkmann</v>
      </c>
      <c r="D6362" t="str">
        <f>_xlfn.XLOOKUP(Sales_Pipeline[[#This Row],[Manager]],Sales_Teams[Manager],Sales_Teams[Regional_Office])</f>
        <v>Central</v>
      </c>
      <c r="E6362" t="s">
        <v>76</v>
      </c>
      <c r="F6362" t="s">
        <v>59</v>
      </c>
      <c r="G6362" t="str">
        <f>IFERROR(_xlfn.XLOOKUP(Sales_Pipeline[[#This Row],[Account]],Accounts!$A$2:$A$86,Accounts!$F$2:$F$86),"")</f>
        <v>United States</v>
      </c>
      <c r="H6362" t="s">
        <v>82</v>
      </c>
      <c r="I6362" s="3">
        <v>42979</v>
      </c>
      <c r="J6362" s="3">
        <v>43070</v>
      </c>
      <c r="K6362" s="8" t="str">
        <f>IF(Sales_Pipeline[[#This Row],[Close_Date]]="","",TEXT(Sales_Pipeline[[#This Row],[Close_Date]],"ddd"))</f>
        <v>Fri</v>
      </c>
      <c r="L6362" s="8" t="str">
        <f>IF(Sales_Pipeline[[#This Row],[Close_Date]]="","",TEXT(Sales_Pipeline[[#This Row],[Close_Date]],"mmm"))</f>
        <v>Dec</v>
      </c>
      <c r="M6362" s="8" t="str">
        <f>IF(Sales_Pipeline[[#This Row],[Close_Date]]="","","Q"&amp;ROUNDUP(MONTH(Sales_Pipeline[[#This Row],[Close_Date]])/3,0))</f>
        <v>Q4</v>
      </c>
      <c r="N6362" s="2" cm="1">
        <f t="array" ref="N6362">IFERROR(_xlfn.IFS(Sales_Pipeline[[#This Row],[Deal_Stage]]="Won",_xlfn.XLOOKUP(Sales_Pipeline[[#This Row],[Product]],Products!$A$2:$A$8,Products!$C$2:$C$8),Sales_Pipeline[[#This Row],[Deal_Stage]]="Lost",_xlfn.XLOOKUP(Sales_Pipeline[[#This Row],[Product]],Products!$A$2:$A$8,Products!$C$2:$C$8)),"")</f>
        <v>3393</v>
      </c>
      <c r="O6362" s="2">
        <v>0</v>
      </c>
    </row>
    <row r="6363" spans="1:15" x14ac:dyDescent="0.3">
      <c r="A6363" t="s">
        <v>6509</v>
      </c>
      <c r="B6363" t="s">
        <v>20</v>
      </c>
      <c r="C6363" t="str">
        <f>_xlfn.XLOOKUP(Sales_Pipeline[[#This Row],[Sales_Agent]],Sales_Teams[Sales_Agent],Sales_Teams[Manager])</f>
        <v>Cara Losch</v>
      </c>
      <c r="D6363" t="str">
        <f>_xlfn.XLOOKUP(Sales_Pipeline[[#This Row],[Manager]],Sales_Teams[Manager],Sales_Teams[Regional_Office])</f>
        <v>East</v>
      </c>
      <c r="E6363" t="s">
        <v>84</v>
      </c>
      <c r="F6363" t="s">
        <v>166</v>
      </c>
      <c r="G6363" t="str">
        <f>IFERROR(_xlfn.XLOOKUP(Sales_Pipeline[[#This Row],[Account]],Accounts!$A$2:$A$86,Accounts!$F$2:$F$86),"")</f>
        <v>United States</v>
      </c>
      <c r="H6363" t="s">
        <v>77</v>
      </c>
      <c r="I6363" s="3">
        <v>42979</v>
      </c>
      <c r="K6363" s="8" t="str">
        <f>IF(Sales_Pipeline[[#This Row],[Close_Date]]="","",TEXT(Sales_Pipeline[[#This Row],[Close_Date]],"ddd"))</f>
        <v/>
      </c>
      <c r="L6363" s="8" t="str">
        <f>IF(Sales_Pipeline[[#This Row],[Close_Date]]="","",TEXT(Sales_Pipeline[[#This Row],[Close_Date]],"mmm"))</f>
        <v/>
      </c>
      <c r="M6363" s="8" t="str">
        <f>IF(Sales_Pipeline[[#This Row],[Close_Date]]="","","Q"&amp;ROUNDUP(MONTH(Sales_Pipeline[[#This Row],[Close_Date]])/3,0))</f>
        <v/>
      </c>
      <c r="N6363" s="2" t="str" cm="1">
        <f t="array" ref="N6363">IFERROR(_xlfn.IFS(Sales_Pipeline[[#This Row],[Deal_Stage]]="Won",_xlfn.XLOOKUP(Sales_Pipeline[[#This Row],[Product]],Products!$A$2:$A$8,Products!$C$2:$C$8),Sales_Pipeline[[#This Row],[Deal_Stage]]="Lost",_xlfn.XLOOKUP(Sales_Pipeline[[#This Row],[Product]],Products!$A$2:$A$8,Products!$C$2:$C$8)),"")</f>
        <v/>
      </c>
      <c r="O6363" s="2">
        <v>0</v>
      </c>
    </row>
    <row r="6364" spans="1:15" x14ac:dyDescent="0.3">
      <c r="A6364" t="s">
        <v>6510</v>
      </c>
      <c r="B6364" t="s">
        <v>15</v>
      </c>
      <c r="C6364" t="str">
        <f>_xlfn.XLOOKUP(Sales_Pipeline[[#This Row],[Sales_Agent]],Sales_Teams[Sales_Agent],Sales_Teams[Manager])</f>
        <v>Melvin Marxen</v>
      </c>
      <c r="D6364" t="str">
        <f>_xlfn.XLOOKUP(Sales_Pipeline[[#This Row],[Manager]],Sales_Teams[Manager],Sales_Teams[Regional_Office])</f>
        <v>Central</v>
      </c>
      <c r="E6364" t="s">
        <v>8953</v>
      </c>
      <c r="F6364" t="s">
        <v>59</v>
      </c>
      <c r="G6364" t="str">
        <f>IFERROR(_xlfn.XLOOKUP(Sales_Pipeline[[#This Row],[Account]],Accounts!$A$2:$A$86,Accounts!$F$2:$F$86),"")</f>
        <v>United States</v>
      </c>
      <c r="H6364" t="s">
        <v>82</v>
      </c>
      <c r="I6364" s="3">
        <v>42979</v>
      </c>
      <c r="J6364" s="3">
        <v>42995</v>
      </c>
      <c r="K6364" s="8" t="str">
        <f>IF(Sales_Pipeline[[#This Row],[Close_Date]]="","",TEXT(Sales_Pipeline[[#This Row],[Close_Date]],"ddd"))</f>
        <v>Sun</v>
      </c>
      <c r="L6364" s="8" t="str">
        <f>IF(Sales_Pipeline[[#This Row],[Close_Date]]="","",TEXT(Sales_Pipeline[[#This Row],[Close_Date]],"mmm"))</f>
        <v>Sep</v>
      </c>
      <c r="M6364" s="8" t="str">
        <f>IF(Sales_Pipeline[[#This Row],[Close_Date]]="","","Q"&amp;ROUNDUP(MONTH(Sales_Pipeline[[#This Row],[Close_Date]])/3,0))</f>
        <v>Q3</v>
      </c>
      <c r="N6364" s="2" cm="1">
        <f t="array" ref="N6364">IFERROR(_xlfn.IFS(Sales_Pipeline[[#This Row],[Deal_Stage]]="Won",_xlfn.XLOOKUP(Sales_Pipeline[[#This Row],[Product]],Products!$A$2:$A$8,Products!$C$2:$C$8),Sales_Pipeline[[#This Row],[Deal_Stage]]="Lost",_xlfn.XLOOKUP(Sales_Pipeline[[#This Row],[Product]],Products!$A$2:$A$8,Products!$C$2:$C$8)),"")</f>
        <v>4821</v>
      </c>
      <c r="O6364" s="2">
        <v>0</v>
      </c>
    </row>
    <row r="6365" spans="1:15" x14ac:dyDescent="0.3">
      <c r="A6365" t="s">
        <v>6511</v>
      </c>
      <c r="B6365" t="s">
        <v>15</v>
      </c>
      <c r="C6365" t="str">
        <f>_xlfn.XLOOKUP(Sales_Pipeline[[#This Row],[Sales_Agent]],Sales_Teams[Sales_Agent],Sales_Teams[Manager])</f>
        <v>Melvin Marxen</v>
      </c>
      <c r="D6365" t="str">
        <f>_xlfn.XLOOKUP(Sales_Pipeline[[#This Row],[Manager]],Sales_Teams[Manager],Sales_Teams[Regional_Office])</f>
        <v>Central</v>
      </c>
      <c r="E6365" t="s">
        <v>8953</v>
      </c>
      <c r="F6365" t="s">
        <v>56</v>
      </c>
      <c r="G6365" t="str">
        <f>IFERROR(_xlfn.XLOOKUP(Sales_Pipeline[[#This Row],[Account]],Accounts!$A$2:$A$86,Accounts!$F$2:$F$86),"")</f>
        <v>United States</v>
      </c>
      <c r="H6365" t="s">
        <v>57</v>
      </c>
      <c r="I6365" s="3">
        <v>42979</v>
      </c>
      <c r="J6365" s="3">
        <v>42990</v>
      </c>
      <c r="K6365" s="8" t="str">
        <f>IF(Sales_Pipeline[[#This Row],[Close_Date]]="","",TEXT(Sales_Pipeline[[#This Row],[Close_Date]],"ddd"))</f>
        <v>Tue</v>
      </c>
      <c r="L6365" s="8" t="str">
        <f>IF(Sales_Pipeline[[#This Row],[Close_Date]]="","",TEXT(Sales_Pipeline[[#This Row],[Close_Date]],"mmm"))</f>
        <v>Sep</v>
      </c>
      <c r="M6365" s="8" t="str">
        <f>IF(Sales_Pipeline[[#This Row],[Close_Date]]="","","Q"&amp;ROUNDUP(MONTH(Sales_Pipeline[[#This Row],[Close_Date]])/3,0))</f>
        <v>Q3</v>
      </c>
      <c r="N6365" s="2" cm="1">
        <f t="array" ref="N6365">IFERROR(_xlfn.IFS(Sales_Pipeline[[#This Row],[Deal_Stage]]="Won",_xlfn.XLOOKUP(Sales_Pipeline[[#This Row],[Product]],Products!$A$2:$A$8,Products!$C$2:$C$8),Sales_Pipeline[[#This Row],[Deal_Stage]]="Lost",_xlfn.XLOOKUP(Sales_Pipeline[[#This Row],[Product]],Products!$A$2:$A$8,Products!$C$2:$C$8)),"")</f>
        <v>4821</v>
      </c>
      <c r="O6365" s="2">
        <v>4375</v>
      </c>
    </row>
    <row r="6366" spans="1:15" x14ac:dyDescent="0.3">
      <c r="A6366" t="s">
        <v>6512</v>
      </c>
      <c r="B6366" t="s">
        <v>15</v>
      </c>
      <c r="C6366" t="str">
        <f>_xlfn.XLOOKUP(Sales_Pipeline[[#This Row],[Sales_Agent]],Sales_Teams[Sales_Agent],Sales_Teams[Manager])</f>
        <v>Melvin Marxen</v>
      </c>
      <c r="D6366" t="str">
        <f>_xlfn.XLOOKUP(Sales_Pipeline[[#This Row],[Manager]],Sales_Teams[Manager],Sales_Teams[Regional_Office])</f>
        <v>Central</v>
      </c>
      <c r="E6366" t="s">
        <v>8953</v>
      </c>
      <c r="F6366" t="s">
        <v>147</v>
      </c>
      <c r="G6366" t="str">
        <f>IFERROR(_xlfn.XLOOKUP(Sales_Pipeline[[#This Row],[Account]],Accounts!$A$2:$A$86,Accounts!$F$2:$F$86),"")</f>
        <v>United States</v>
      </c>
      <c r="H6366" t="s">
        <v>57</v>
      </c>
      <c r="I6366" s="3">
        <v>42979</v>
      </c>
      <c r="J6366" s="3">
        <v>43073</v>
      </c>
      <c r="K6366" s="8" t="str">
        <f>IF(Sales_Pipeline[[#This Row],[Close_Date]]="","",TEXT(Sales_Pipeline[[#This Row],[Close_Date]],"ddd"))</f>
        <v>Mon</v>
      </c>
      <c r="L6366" s="8" t="str">
        <f>IF(Sales_Pipeline[[#This Row],[Close_Date]]="","",TEXT(Sales_Pipeline[[#This Row],[Close_Date]],"mmm"))</f>
        <v>Dec</v>
      </c>
      <c r="M6366" s="8" t="str">
        <f>IF(Sales_Pipeline[[#This Row],[Close_Date]]="","","Q"&amp;ROUNDUP(MONTH(Sales_Pipeline[[#This Row],[Close_Date]])/3,0))</f>
        <v>Q4</v>
      </c>
      <c r="N6366" s="2" cm="1">
        <f t="array" ref="N6366">IFERROR(_xlfn.IFS(Sales_Pipeline[[#This Row],[Deal_Stage]]="Won",_xlfn.XLOOKUP(Sales_Pipeline[[#This Row],[Product]],Products!$A$2:$A$8,Products!$C$2:$C$8),Sales_Pipeline[[#This Row],[Deal_Stage]]="Lost",_xlfn.XLOOKUP(Sales_Pipeline[[#This Row],[Product]],Products!$A$2:$A$8,Products!$C$2:$C$8)),"")</f>
        <v>4821</v>
      </c>
      <c r="O6366" s="2">
        <v>4819</v>
      </c>
    </row>
    <row r="6367" spans="1:15" x14ac:dyDescent="0.3">
      <c r="A6367" t="s">
        <v>6513</v>
      </c>
      <c r="B6367" t="s">
        <v>38</v>
      </c>
      <c r="C6367" t="str">
        <f>_xlfn.XLOOKUP(Sales_Pipeline[[#This Row],[Sales_Agent]],Sales_Teams[Sales_Agent],Sales_Teams[Manager])</f>
        <v>Celia Rouche</v>
      </c>
      <c r="D6367" t="str">
        <f>_xlfn.XLOOKUP(Sales_Pipeline[[#This Row],[Manager]],Sales_Teams[Manager],Sales_Teams[Regional_Office])</f>
        <v>West</v>
      </c>
      <c r="E6367" t="s">
        <v>61</v>
      </c>
      <c r="G6367" t="str">
        <f>IFERROR(_xlfn.XLOOKUP(Sales_Pipeline[[#This Row],[Account]],Accounts!$A$2:$A$86,Accounts!$F$2:$F$86),"")</f>
        <v/>
      </c>
      <c r="H6367" t="s">
        <v>77</v>
      </c>
      <c r="I6367" s="3">
        <v>42979</v>
      </c>
      <c r="K6367" s="8" t="str">
        <f>IF(Sales_Pipeline[[#This Row],[Close_Date]]="","",TEXT(Sales_Pipeline[[#This Row],[Close_Date]],"ddd"))</f>
        <v/>
      </c>
      <c r="L6367" s="8" t="str">
        <f>IF(Sales_Pipeline[[#This Row],[Close_Date]]="","",TEXT(Sales_Pipeline[[#This Row],[Close_Date]],"mmm"))</f>
        <v/>
      </c>
      <c r="M6367" s="8" t="str">
        <f>IF(Sales_Pipeline[[#This Row],[Close_Date]]="","","Q"&amp;ROUNDUP(MONTH(Sales_Pipeline[[#This Row],[Close_Date]])/3,0))</f>
        <v/>
      </c>
      <c r="N6367" s="2" t="str" cm="1">
        <f t="array" ref="N6367">IFERROR(_xlfn.IFS(Sales_Pipeline[[#This Row],[Deal_Stage]]="Won",_xlfn.XLOOKUP(Sales_Pipeline[[#This Row],[Product]],Products!$A$2:$A$8,Products!$C$2:$C$8),Sales_Pipeline[[#This Row],[Deal_Stage]]="Lost",_xlfn.XLOOKUP(Sales_Pipeline[[#This Row],[Product]],Products!$A$2:$A$8,Products!$C$2:$C$8)),"")</f>
        <v/>
      </c>
      <c r="O6367" s="2">
        <v>0</v>
      </c>
    </row>
    <row r="6368" spans="1:15" x14ac:dyDescent="0.3">
      <c r="A6368" t="s">
        <v>6514</v>
      </c>
      <c r="B6368" t="s">
        <v>13</v>
      </c>
      <c r="C6368" t="str">
        <f>_xlfn.XLOOKUP(Sales_Pipeline[[#This Row],[Sales_Agent]],Sales_Teams[Sales_Agent],Sales_Teams[Manager])</f>
        <v>Melvin Marxen</v>
      </c>
      <c r="D6368" t="str">
        <f>_xlfn.XLOOKUP(Sales_Pipeline[[#This Row],[Manager]],Sales_Teams[Manager],Sales_Teams[Regional_Office])</f>
        <v>Central</v>
      </c>
      <c r="E6368" t="s">
        <v>8953</v>
      </c>
      <c r="F6368" t="s">
        <v>134</v>
      </c>
      <c r="G6368" t="str">
        <f>IFERROR(_xlfn.XLOOKUP(Sales_Pipeline[[#This Row],[Account]],Accounts!$A$2:$A$86,Accounts!$F$2:$F$86),"")</f>
        <v>United States</v>
      </c>
      <c r="H6368" t="s">
        <v>57</v>
      </c>
      <c r="I6368" s="3">
        <v>42979</v>
      </c>
      <c r="J6368" s="3">
        <v>43043</v>
      </c>
      <c r="K6368" s="8" t="str">
        <f>IF(Sales_Pipeline[[#This Row],[Close_Date]]="","",TEXT(Sales_Pipeline[[#This Row],[Close_Date]],"ddd"))</f>
        <v>Sat</v>
      </c>
      <c r="L6368" s="8" t="str">
        <f>IF(Sales_Pipeline[[#This Row],[Close_Date]]="","",TEXT(Sales_Pipeline[[#This Row],[Close_Date]],"mmm"))</f>
        <v>Nov</v>
      </c>
      <c r="M6368" s="8" t="str">
        <f>IF(Sales_Pipeline[[#This Row],[Close_Date]]="","","Q"&amp;ROUNDUP(MONTH(Sales_Pipeline[[#This Row],[Close_Date]])/3,0))</f>
        <v>Q4</v>
      </c>
      <c r="N6368" s="2" cm="1">
        <f t="array" ref="N6368">IFERROR(_xlfn.IFS(Sales_Pipeline[[#This Row],[Deal_Stage]]="Won",_xlfn.XLOOKUP(Sales_Pipeline[[#This Row],[Product]],Products!$A$2:$A$8,Products!$C$2:$C$8),Sales_Pipeline[[#This Row],[Deal_Stage]]="Lost",_xlfn.XLOOKUP(Sales_Pipeline[[#This Row],[Product]],Products!$A$2:$A$8,Products!$C$2:$C$8)),"")</f>
        <v>4821</v>
      </c>
      <c r="O6368" s="2">
        <v>5729</v>
      </c>
    </row>
    <row r="6369" spans="1:15" x14ac:dyDescent="0.3">
      <c r="A6369" t="s">
        <v>6515</v>
      </c>
      <c r="B6369" t="s">
        <v>13</v>
      </c>
      <c r="C6369" t="str">
        <f>_xlfn.XLOOKUP(Sales_Pipeline[[#This Row],[Sales_Agent]],Sales_Teams[Sales_Agent],Sales_Teams[Manager])</f>
        <v>Melvin Marxen</v>
      </c>
      <c r="D6369" t="str">
        <f>_xlfn.XLOOKUP(Sales_Pipeline[[#This Row],[Manager]],Sales_Teams[Manager],Sales_Teams[Regional_Office])</f>
        <v>Central</v>
      </c>
      <c r="E6369" t="s">
        <v>76</v>
      </c>
      <c r="F6369" t="s">
        <v>105</v>
      </c>
      <c r="G6369" t="str">
        <f>IFERROR(_xlfn.XLOOKUP(Sales_Pipeline[[#This Row],[Account]],Accounts!$A$2:$A$86,Accounts!$F$2:$F$86),"")</f>
        <v>United States</v>
      </c>
      <c r="H6369" t="s">
        <v>57</v>
      </c>
      <c r="I6369" s="3">
        <v>42979</v>
      </c>
      <c r="J6369" s="3">
        <v>43045</v>
      </c>
      <c r="K6369" s="8" t="str">
        <f>IF(Sales_Pipeline[[#This Row],[Close_Date]]="","",TEXT(Sales_Pipeline[[#This Row],[Close_Date]],"ddd"))</f>
        <v>Mon</v>
      </c>
      <c r="L6369" s="8" t="str">
        <f>IF(Sales_Pipeline[[#This Row],[Close_Date]]="","",TEXT(Sales_Pipeline[[#This Row],[Close_Date]],"mmm"))</f>
        <v>Nov</v>
      </c>
      <c r="M6369" s="8" t="str">
        <f>IF(Sales_Pipeline[[#This Row],[Close_Date]]="","","Q"&amp;ROUNDUP(MONTH(Sales_Pipeline[[#This Row],[Close_Date]])/3,0))</f>
        <v>Q4</v>
      </c>
      <c r="N6369" s="2" cm="1">
        <f t="array" ref="N6369">IFERROR(_xlfn.IFS(Sales_Pipeline[[#This Row],[Deal_Stage]]="Won",_xlfn.XLOOKUP(Sales_Pipeline[[#This Row],[Product]],Products!$A$2:$A$8,Products!$C$2:$C$8),Sales_Pipeline[[#This Row],[Deal_Stage]]="Lost",_xlfn.XLOOKUP(Sales_Pipeline[[#This Row],[Product]],Products!$A$2:$A$8,Products!$C$2:$C$8)),"")</f>
        <v>3393</v>
      </c>
      <c r="O6369" s="2">
        <v>3447</v>
      </c>
    </row>
    <row r="6370" spans="1:15" x14ac:dyDescent="0.3">
      <c r="A6370" t="s">
        <v>6516</v>
      </c>
      <c r="B6370" t="s">
        <v>40</v>
      </c>
      <c r="C6370" t="str">
        <f>_xlfn.XLOOKUP(Sales_Pipeline[[#This Row],[Sales_Agent]],Sales_Teams[Sales_Agent],Sales_Teams[Manager])</f>
        <v>Summer Sewald</v>
      </c>
      <c r="D6370" t="str">
        <f>_xlfn.XLOOKUP(Sales_Pipeline[[#This Row],[Manager]],Sales_Teams[Manager],Sales_Teams[Regional_Office])</f>
        <v>West</v>
      </c>
      <c r="E6370" t="s">
        <v>84</v>
      </c>
      <c r="G6370" t="str">
        <f>IFERROR(_xlfn.XLOOKUP(Sales_Pipeline[[#This Row],[Account]],Accounts!$A$2:$A$86,Accounts!$F$2:$F$86),"")</f>
        <v/>
      </c>
      <c r="H6370" t="s">
        <v>77</v>
      </c>
      <c r="I6370" s="3">
        <v>42979</v>
      </c>
      <c r="K6370" s="8" t="str">
        <f>IF(Sales_Pipeline[[#This Row],[Close_Date]]="","",TEXT(Sales_Pipeline[[#This Row],[Close_Date]],"ddd"))</f>
        <v/>
      </c>
      <c r="L6370" s="8" t="str">
        <f>IF(Sales_Pipeline[[#This Row],[Close_Date]]="","",TEXT(Sales_Pipeline[[#This Row],[Close_Date]],"mmm"))</f>
        <v/>
      </c>
      <c r="M6370" s="8" t="str">
        <f>IF(Sales_Pipeline[[#This Row],[Close_Date]]="","","Q"&amp;ROUNDUP(MONTH(Sales_Pipeline[[#This Row],[Close_Date]])/3,0))</f>
        <v/>
      </c>
      <c r="N6370" s="2" t="str" cm="1">
        <f t="array" ref="N6370">IFERROR(_xlfn.IFS(Sales_Pipeline[[#This Row],[Deal_Stage]]="Won",_xlfn.XLOOKUP(Sales_Pipeline[[#This Row],[Product]],Products!$A$2:$A$8,Products!$C$2:$C$8),Sales_Pipeline[[#This Row],[Deal_Stage]]="Lost",_xlfn.XLOOKUP(Sales_Pipeline[[#This Row],[Product]],Products!$A$2:$A$8,Products!$C$2:$C$8)),"")</f>
        <v/>
      </c>
      <c r="O6370" s="2">
        <v>0</v>
      </c>
    </row>
    <row r="6371" spans="1:15" x14ac:dyDescent="0.3">
      <c r="A6371" t="s">
        <v>6517</v>
      </c>
      <c r="B6371" t="s">
        <v>40</v>
      </c>
      <c r="C6371" t="str">
        <f>_xlfn.XLOOKUP(Sales_Pipeline[[#This Row],[Sales_Agent]],Sales_Teams[Sales_Agent],Sales_Teams[Manager])</f>
        <v>Summer Sewald</v>
      </c>
      <c r="D6371" t="str">
        <f>_xlfn.XLOOKUP(Sales_Pipeline[[#This Row],[Manager]],Sales_Teams[Manager],Sales_Teams[Regional_Office])</f>
        <v>West</v>
      </c>
      <c r="E6371" t="s">
        <v>84</v>
      </c>
      <c r="F6371" t="s">
        <v>240</v>
      </c>
      <c r="G6371" t="str">
        <f>IFERROR(_xlfn.XLOOKUP(Sales_Pipeline[[#This Row],[Account]],Accounts!$A$2:$A$86,Accounts!$F$2:$F$86),"")</f>
        <v>United States</v>
      </c>
      <c r="H6371" t="s">
        <v>57</v>
      </c>
      <c r="I6371" s="3">
        <v>42979</v>
      </c>
      <c r="J6371" s="3">
        <v>43052</v>
      </c>
      <c r="K6371" s="8" t="str">
        <f>IF(Sales_Pipeline[[#This Row],[Close_Date]]="","",TEXT(Sales_Pipeline[[#This Row],[Close_Date]],"ddd"))</f>
        <v>Mon</v>
      </c>
      <c r="L6371" s="8" t="str">
        <f>IF(Sales_Pipeline[[#This Row],[Close_Date]]="","",TEXT(Sales_Pipeline[[#This Row],[Close_Date]],"mmm"))</f>
        <v>Nov</v>
      </c>
      <c r="M6371" s="8" t="str">
        <f>IF(Sales_Pipeline[[#This Row],[Close_Date]]="","","Q"&amp;ROUNDUP(MONTH(Sales_Pipeline[[#This Row],[Close_Date]])/3,0))</f>
        <v>Q4</v>
      </c>
      <c r="N6371" s="2" cm="1">
        <f t="array" ref="N6371">IFERROR(_xlfn.IFS(Sales_Pipeline[[#This Row],[Deal_Stage]]="Won",_xlfn.XLOOKUP(Sales_Pipeline[[#This Row],[Product]],Products!$A$2:$A$8,Products!$C$2:$C$8),Sales_Pipeline[[#This Row],[Deal_Stage]]="Lost",_xlfn.XLOOKUP(Sales_Pipeline[[#This Row],[Product]],Products!$A$2:$A$8,Products!$C$2:$C$8)),"")</f>
        <v>5482</v>
      </c>
      <c r="O6371" s="2">
        <v>6101</v>
      </c>
    </row>
    <row r="6372" spans="1:15" x14ac:dyDescent="0.3">
      <c r="A6372" t="s">
        <v>6518</v>
      </c>
      <c r="B6372" t="s">
        <v>43</v>
      </c>
      <c r="C6372" t="str">
        <f>_xlfn.XLOOKUP(Sales_Pipeline[[#This Row],[Sales_Agent]],Sales_Teams[Sales_Agent],Sales_Teams[Manager])</f>
        <v>Summer Sewald</v>
      </c>
      <c r="D6372" t="str">
        <f>_xlfn.XLOOKUP(Sales_Pipeline[[#This Row],[Manager]],Sales_Teams[Manager],Sales_Teams[Regional_Office])</f>
        <v>West</v>
      </c>
      <c r="E6372" t="s">
        <v>55</v>
      </c>
      <c r="F6372" t="s">
        <v>70</v>
      </c>
      <c r="G6372" t="str">
        <f>IFERROR(_xlfn.XLOOKUP(Sales_Pipeline[[#This Row],[Account]],Accounts!$A$2:$A$86,Accounts!$F$2:$F$86),"")</f>
        <v>United States</v>
      </c>
      <c r="H6372" t="s">
        <v>57</v>
      </c>
      <c r="I6372" s="3">
        <v>42979</v>
      </c>
      <c r="J6372" s="3">
        <v>42996</v>
      </c>
      <c r="K6372" s="8" t="str">
        <f>IF(Sales_Pipeline[[#This Row],[Close_Date]]="","",TEXT(Sales_Pipeline[[#This Row],[Close_Date]],"ddd"))</f>
        <v>Mon</v>
      </c>
      <c r="L6372" s="8" t="str">
        <f>IF(Sales_Pipeline[[#This Row],[Close_Date]]="","",TEXT(Sales_Pipeline[[#This Row],[Close_Date]],"mmm"))</f>
        <v>Sep</v>
      </c>
      <c r="M6372" s="8" t="str">
        <f>IF(Sales_Pipeline[[#This Row],[Close_Date]]="","","Q"&amp;ROUNDUP(MONTH(Sales_Pipeline[[#This Row],[Close_Date]])/3,0))</f>
        <v>Q3</v>
      </c>
      <c r="N6372" s="2" cm="1">
        <f t="array" ref="N6372">IFERROR(_xlfn.IFS(Sales_Pipeline[[#This Row],[Deal_Stage]]="Won",_xlfn.XLOOKUP(Sales_Pipeline[[#This Row],[Product]],Products!$A$2:$A$8,Products!$C$2:$C$8),Sales_Pipeline[[#This Row],[Deal_Stage]]="Lost",_xlfn.XLOOKUP(Sales_Pipeline[[#This Row],[Product]],Products!$A$2:$A$8,Products!$C$2:$C$8)),"")</f>
        <v>1096</v>
      </c>
      <c r="O6372" s="2">
        <v>1088</v>
      </c>
    </row>
    <row r="6373" spans="1:15" x14ac:dyDescent="0.3">
      <c r="A6373" t="s">
        <v>6519</v>
      </c>
      <c r="B6373" t="s">
        <v>43</v>
      </c>
      <c r="C6373" t="str">
        <f>_xlfn.XLOOKUP(Sales_Pipeline[[#This Row],[Sales_Agent]],Sales_Teams[Sales_Agent],Sales_Teams[Manager])</f>
        <v>Summer Sewald</v>
      </c>
      <c r="D6373" t="str">
        <f>_xlfn.XLOOKUP(Sales_Pipeline[[#This Row],[Manager]],Sales_Teams[Manager],Sales_Teams[Regional_Office])</f>
        <v>West</v>
      </c>
      <c r="E6373" t="s">
        <v>84</v>
      </c>
      <c r="F6373" t="s">
        <v>85</v>
      </c>
      <c r="G6373" t="str">
        <f>IFERROR(_xlfn.XLOOKUP(Sales_Pipeline[[#This Row],[Account]],Accounts!$A$2:$A$86,Accounts!$F$2:$F$86),"")</f>
        <v>Poland</v>
      </c>
      <c r="H6373" t="s">
        <v>57</v>
      </c>
      <c r="I6373" s="3">
        <v>42979</v>
      </c>
      <c r="J6373" s="3">
        <v>42995</v>
      </c>
      <c r="K6373" s="8" t="str">
        <f>IF(Sales_Pipeline[[#This Row],[Close_Date]]="","",TEXT(Sales_Pipeline[[#This Row],[Close_Date]],"ddd"))</f>
        <v>Sun</v>
      </c>
      <c r="L6373" s="8" t="str">
        <f>IF(Sales_Pipeline[[#This Row],[Close_Date]]="","",TEXT(Sales_Pipeline[[#This Row],[Close_Date]],"mmm"))</f>
        <v>Sep</v>
      </c>
      <c r="M6373" s="8" t="str">
        <f>IF(Sales_Pipeline[[#This Row],[Close_Date]]="","","Q"&amp;ROUNDUP(MONTH(Sales_Pipeline[[#This Row],[Close_Date]])/3,0))</f>
        <v>Q3</v>
      </c>
      <c r="N6373" s="2" cm="1">
        <f t="array" ref="N6373">IFERROR(_xlfn.IFS(Sales_Pipeline[[#This Row],[Deal_Stage]]="Won",_xlfn.XLOOKUP(Sales_Pipeline[[#This Row],[Product]],Products!$A$2:$A$8,Products!$C$2:$C$8),Sales_Pipeline[[#This Row],[Deal_Stage]]="Lost",_xlfn.XLOOKUP(Sales_Pipeline[[#This Row],[Product]],Products!$A$2:$A$8,Products!$C$2:$C$8)),"")</f>
        <v>5482</v>
      </c>
      <c r="O6373" s="2">
        <v>5431</v>
      </c>
    </row>
    <row r="6374" spans="1:15" x14ac:dyDescent="0.3">
      <c r="A6374" t="s">
        <v>6520</v>
      </c>
      <c r="B6374" t="s">
        <v>43</v>
      </c>
      <c r="C6374" t="str">
        <f>_xlfn.XLOOKUP(Sales_Pipeline[[#This Row],[Sales_Agent]],Sales_Teams[Sales_Agent],Sales_Teams[Manager])</f>
        <v>Summer Sewald</v>
      </c>
      <c r="D6374" t="str">
        <f>_xlfn.XLOOKUP(Sales_Pipeline[[#This Row],[Manager]],Sales_Teams[Manager],Sales_Teams[Regional_Office])</f>
        <v>West</v>
      </c>
      <c r="E6374" t="s">
        <v>61</v>
      </c>
      <c r="F6374" t="s">
        <v>330</v>
      </c>
      <c r="G6374" t="str">
        <f>IFERROR(_xlfn.XLOOKUP(Sales_Pipeline[[#This Row],[Account]],Accounts!$A$2:$A$86,Accounts!$F$2:$F$86),"")</f>
        <v>Korea</v>
      </c>
      <c r="H6374" t="s">
        <v>57</v>
      </c>
      <c r="I6374" s="3">
        <v>42979</v>
      </c>
      <c r="J6374" s="3">
        <v>43082</v>
      </c>
      <c r="K6374" s="8" t="str">
        <f>IF(Sales_Pipeline[[#This Row],[Close_Date]]="","",TEXT(Sales_Pipeline[[#This Row],[Close_Date]],"ddd"))</f>
        <v>Wed</v>
      </c>
      <c r="L6374" s="8" t="str">
        <f>IF(Sales_Pipeline[[#This Row],[Close_Date]]="","",TEXT(Sales_Pipeline[[#This Row],[Close_Date]],"mmm"))</f>
        <v>Dec</v>
      </c>
      <c r="M6374" s="8" t="str">
        <f>IF(Sales_Pipeline[[#This Row],[Close_Date]]="","","Q"&amp;ROUNDUP(MONTH(Sales_Pipeline[[#This Row],[Close_Date]])/3,0))</f>
        <v>Q4</v>
      </c>
      <c r="N6374" s="2" cm="1">
        <f t="array" ref="N6374">IFERROR(_xlfn.IFS(Sales_Pipeline[[#This Row],[Deal_Stage]]="Won",_xlfn.XLOOKUP(Sales_Pipeline[[#This Row],[Product]],Products!$A$2:$A$8,Products!$C$2:$C$8),Sales_Pipeline[[#This Row],[Deal_Stage]]="Lost",_xlfn.XLOOKUP(Sales_Pipeline[[#This Row],[Product]],Products!$A$2:$A$8,Products!$C$2:$C$8)),"")</f>
        <v>55</v>
      </c>
      <c r="O6374" s="2">
        <v>50</v>
      </c>
    </row>
    <row r="6375" spans="1:15" x14ac:dyDescent="0.3">
      <c r="A6375" t="s">
        <v>6521</v>
      </c>
      <c r="B6375" t="s">
        <v>43</v>
      </c>
      <c r="C6375" t="str">
        <f>_xlfn.XLOOKUP(Sales_Pipeline[[#This Row],[Sales_Agent]],Sales_Teams[Sales_Agent],Sales_Teams[Manager])</f>
        <v>Summer Sewald</v>
      </c>
      <c r="D6375" t="str">
        <f>_xlfn.XLOOKUP(Sales_Pipeline[[#This Row],[Manager]],Sales_Teams[Manager],Sales_Teams[Regional_Office])</f>
        <v>West</v>
      </c>
      <c r="E6375" t="s">
        <v>61</v>
      </c>
      <c r="F6375" t="s">
        <v>216</v>
      </c>
      <c r="G6375" t="str">
        <f>IFERROR(_xlfn.XLOOKUP(Sales_Pipeline[[#This Row],[Account]],Accounts!$A$2:$A$86,Accounts!$F$2:$F$86),"")</f>
        <v>United States</v>
      </c>
      <c r="H6375" t="s">
        <v>57</v>
      </c>
      <c r="I6375" s="3">
        <v>42979</v>
      </c>
      <c r="J6375" s="3">
        <v>43064</v>
      </c>
      <c r="K6375" s="8" t="str">
        <f>IF(Sales_Pipeline[[#This Row],[Close_Date]]="","",TEXT(Sales_Pipeline[[#This Row],[Close_Date]],"ddd"))</f>
        <v>Sat</v>
      </c>
      <c r="L6375" s="8" t="str">
        <f>IF(Sales_Pipeline[[#This Row],[Close_Date]]="","",TEXT(Sales_Pipeline[[#This Row],[Close_Date]],"mmm"))</f>
        <v>Nov</v>
      </c>
      <c r="M6375" s="8" t="str">
        <f>IF(Sales_Pipeline[[#This Row],[Close_Date]]="","","Q"&amp;ROUNDUP(MONTH(Sales_Pipeline[[#This Row],[Close_Date]])/3,0))</f>
        <v>Q4</v>
      </c>
      <c r="N6375" s="2" cm="1">
        <f t="array" ref="N6375">IFERROR(_xlfn.IFS(Sales_Pipeline[[#This Row],[Deal_Stage]]="Won",_xlfn.XLOOKUP(Sales_Pipeline[[#This Row],[Product]],Products!$A$2:$A$8,Products!$C$2:$C$8),Sales_Pipeline[[#This Row],[Deal_Stage]]="Lost",_xlfn.XLOOKUP(Sales_Pipeline[[#This Row],[Product]],Products!$A$2:$A$8,Products!$C$2:$C$8)),"")</f>
        <v>55</v>
      </c>
      <c r="O6375" s="2">
        <v>62</v>
      </c>
    </row>
    <row r="6376" spans="1:15" x14ac:dyDescent="0.3">
      <c r="A6376" t="s">
        <v>6522</v>
      </c>
      <c r="B6376" t="s">
        <v>42</v>
      </c>
      <c r="C6376" t="str">
        <f>_xlfn.XLOOKUP(Sales_Pipeline[[#This Row],[Sales_Agent]],Sales_Teams[Sales_Agent],Sales_Teams[Manager])</f>
        <v>Summer Sewald</v>
      </c>
      <c r="D6376" t="str">
        <f>_xlfn.XLOOKUP(Sales_Pipeline[[#This Row],[Manager]],Sales_Teams[Manager],Sales_Teams[Regional_Office])</f>
        <v>West</v>
      </c>
      <c r="E6376" t="s">
        <v>61</v>
      </c>
      <c r="F6376" t="s">
        <v>107</v>
      </c>
      <c r="G6376" t="str">
        <f>IFERROR(_xlfn.XLOOKUP(Sales_Pipeline[[#This Row],[Account]],Accounts!$A$2:$A$86,Accounts!$F$2:$F$86),"")</f>
        <v>United States</v>
      </c>
      <c r="H6376" t="s">
        <v>57</v>
      </c>
      <c r="I6376" s="3">
        <v>42979</v>
      </c>
      <c r="J6376" s="3">
        <v>43068</v>
      </c>
      <c r="K6376" s="8" t="str">
        <f>IF(Sales_Pipeline[[#This Row],[Close_Date]]="","",TEXT(Sales_Pipeline[[#This Row],[Close_Date]],"ddd"))</f>
        <v>Wed</v>
      </c>
      <c r="L6376" s="8" t="str">
        <f>IF(Sales_Pipeline[[#This Row],[Close_Date]]="","",TEXT(Sales_Pipeline[[#This Row],[Close_Date]],"mmm"))</f>
        <v>Nov</v>
      </c>
      <c r="M6376" s="8" t="str">
        <f>IF(Sales_Pipeline[[#This Row],[Close_Date]]="","","Q"&amp;ROUNDUP(MONTH(Sales_Pipeline[[#This Row],[Close_Date]])/3,0))</f>
        <v>Q4</v>
      </c>
      <c r="N6376" s="2" cm="1">
        <f t="array" ref="N6376">IFERROR(_xlfn.IFS(Sales_Pipeline[[#This Row],[Deal_Stage]]="Won",_xlfn.XLOOKUP(Sales_Pipeline[[#This Row],[Product]],Products!$A$2:$A$8,Products!$C$2:$C$8),Sales_Pipeline[[#This Row],[Deal_Stage]]="Lost",_xlfn.XLOOKUP(Sales_Pipeline[[#This Row],[Product]],Products!$A$2:$A$8,Products!$C$2:$C$8)),"")</f>
        <v>55</v>
      </c>
      <c r="O6376" s="2">
        <v>57</v>
      </c>
    </row>
    <row r="6377" spans="1:15" x14ac:dyDescent="0.3">
      <c r="A6377" t="s">
        <v>6523</v>
      </c>
      <c r="B6377" t="s">
        <v>14</v>
      </c>
      <c r="C6377" t="str">
        <f>_xlfn.XLOOKUP(Sales_Pipeline[[#This Row],[Sales_Agent]],Sales_Teams[Sales_Agent],Sales_Teams[Manager])</f>
        <v>Melvin Marxen</v>
      </c>
      <c r="D6377" t="str">
        <f>_xlfn.XLOOKUP(Sales_Pipeline[[#This Row],[Manager]],Sales_Teams[Manager],Sales_Teams[Regional_Office])</f>
        <v>Central</v>
      </c>
      <c r="E6377" t="s">
        <v>55</v>
      </c>
      <c r="F6377" t="s">
        <v>74</v>
      </c>
      <c r="G6377" t="str">
        <f>IFERROR(_xlfn.XLOOKUP(Sales_Pipeline[[#This Row],[Account]],Accounts!$A$2:$A$86,Accounts!$F$2:$F$86),"")</f>
        <v>United States</v>
      </c>
      <c r="H6377" t="s">
        <v>57</v>
      </c>
      <c r="I6377" s="3">
        <v>42979</v>
      </c>
      <c r="J6377" s="3">
        <v>42992</v>
      </c>
      <c r="K6377" s="8" t="str">
        <f>IF(Sales_Pipeline[[#This Row],[Close_Date]]="","",TEXT(Sales_Pipeline[[#This Row],[Close_Date]],"ddd"))</f>
        <v>Thu</v>
      </c>
      <c r="L6377" s="8" t="str">
        <f>IF(Sales_Pipeline[[#This Row],[Close_Date]]="","",TEXT(Sales_Pipeline[[#This Row],[Close_Date]],"mmm"))</f>
        <v>Sep</v>
      </c>
      <c r="M6377" s="8" t="str">
        <f>IF(Sales_Pipeline[[#This Row],[Close_Date]]="","","Q"&amp;ROUNDUP(MONTH(Sales_Pipeline[[#This Row],[Close_Date]])/3,0))</f>
        <v>Q3</v>
      </c>
      <c r="N6377" s="2" cm="1">
        <f t="array" ref="N6377">IFERROR(_xlfn.IFS(Sales_Pipeline[[#This Row],[Deal_Stage]]="Won",_xlfn.XLOOKUP(Sales_Pipeline[[#This Row],[Product]],Products!$A$2:$A$8,Products!$C$2:$C$8),Sales_Pipeline[[#This Row],[Deal_Stage]]="Lost",_xlfn.XLOOKUP(Sales_Pipeline[[#This Row],[Product]],Products!$A$2:$A$8,Products!$C$2:$C$8)),"")</f>
        <v>1096</v>
      </c>
      <c r="O6377" s="2">
        <v>1098</v>
      </c>
    </row>
    <row r="6378" spans="1:15" x14ac:dyDescent="0.3">
      <c r="A6378" t="s">
        <v>6524</v>
      </c>
      <c r="B6378" t="s">
        <v>21</v>
      </c>
      <c r="C6378" t="str">
        <f>_xlfn.XLOOKUP(Sales_Pipeline[[#This Row],[Sales_Agent]],Sales_Teams[Sales_Agent],Sales_Teams[Manager])</f>
        <v>Cara Losch</v>
      </c>
      <c r="D6378" t="str">
        <f>_xlfn.XLOOKUP(Sales_Pipeline[[#This Row],[Manager]],Sales_Teams[Manager],Sales_Teams[Regional_Office])</f>
        <v>East</v>
      </c>
      <c r="E6378" t="s">
        <v>55</v>
      </c>
      <c r="F6378" t="s">
        <v>206</v>
      </c>
      <c r="G6378" t="str">
        <f>IFERROR(_xlfn.XLOOKUP(Sales_Pipeline[[#This Row],[Account]],Accounts!$A$2:$A$86,Accounts!$F$2:$F$86),"")</f>
        <v>United States</v>
      </c>
      <c r="H6378" t="s">
        <v>57</v>
      </c>
      <c r="I6378" s="3">
        <v>42979</v>
      </c>
      <c r="J6378" s="3">
        <v>43055</v>
      </c>
      <c r="K6378" s="8" t="str">
        <f>IF(Sales_Pipeline[[#This Row],[Close_Date]]="","",TEXT(Sales_Pipeline[[#This Row],[Close_Date]],"ddd"))</f>
        <v>Thu</v>
      </c>
      <c r="L6378" s="8" t="str">
        <f>IF(Sales_Pipeline[[#This Row],[Close_Date]]="","",TEXT(Sales_Pipeline[[#This Row],[Close_Date]],"mmm"))</f>
        <v>Nov</v>
      </c>
      <c r="M6378" s="8" t="str">
        <f>IF(Sales_Pipeline[[#This Row],[Close_Date]]="","","Q"&amp;ROUNDUP(MONTH(Sales_Pipeline[[#This Row],[Close_Date]])/3,0))</f>
        <v>Q4</v>
      </c>
      <c r="N6378" s="2" cm="1">
        <f t="array" ref="N6378">IFERROR(_xlfn.IFS(Sales_Pipeline[[#This Row],[Deal_Stage]]="Won",_xlfn.XLOOKUP(Sales_Pipeline[[#This Row],[Product]],Products!$A$2:$A$8,Products!$C$2:$C$8),Sales_Pipeline[[#This Row],[Deal_Stage]]="Lost",_xlfn.XLOOKUP(Sales_Pipeline[[#This Row],[Product]],Products!$A$2:$A$8,Products!$C$2:$C$8)),"")</f>
        <v>1096</v>
      </c>
      <c r="O6378" s="2">
        <v>975</v>
      </c>
    </row>
    <row r="6379" spans="1:15" x14ac:dyDescent="0.3">
      <c r="A6379" t="s">
        <v>6525</v>
      </c>
      <c r="B6379" t="s">
        <v>21</v>
      </c>
      <c r="C6379" t="str">
        <f>_xlfn.XLOOKUP(Sales_Pipeline[[#This Row],[Sales_Agent]],Sales_Teams[Sales_Agent],Sales_Teams[Manager])</f>
        <v>Cara Losch</v>
      </c>
      <c r="D6379" t="str">
        <f>_xlfn.XLOOKUP(Sales_Pipeline[[#This Row],[Manager]],Sales_Teams[Manager],Sales_Teams[Regional_Office])</f>
        <v>East</v>
      </c>
      <c r="E6379" t="s">
        <v>61</v>
      </c>
      <c r="F6379" t="s">
        <v>231</v>
      </c>
      <c r="G6379" t="str">
        <f>IFERROR(_xlfn.XLOOKUP(Sales_Pipeline[[#This Row],[Account]],Accounts!$A$2:$A$86,Accounts!$F$2:$F$86),"")</f>
        <v>United States</v>
      </c>
      <c r="H6379" t="s">
        <v>57</v>
      </c>
      <c r="I6379" s="3">
        <v>42979</v>
      </c>
      <c r="J6379" s="3">
        <v>43044</v>
      </c>
      <c r="K6379" s="8" t="str">
        <f>IF(Sales_Pipeline[[#This Row],[Close_Date]]="","",TEXT(Sales_Pipeline[[#This Row],[Close_Date]],"ddd"))</f>
        <v>Sun</v>
      </c>
      <c r="L6379" s="8" t="str">
        <f>IF(Sales_Pipeline[[#This Row],[Close_Date]]="","",TEXT(Sales_Pipeline[[#This Row],[Close_Date]],"mmm"))</f>
        <v>Nov</v>
      </c>
      <c r="M6379" s="8" t="str">
        <f>IF(Sales_Pipeline[[#This Row],[Close_Date]]="","","Q"&amp;ROUNDUP(MONTH(Sales_Pipeline[[#This Row],[Close_Date]])/3,0))</f>
        <v>Q4</v>
      </c>
      <c r="N6379" s="2" cm="1">
        <f t="array" ref="N6379">IFERROR(_xlfn.IFS(Sales_Pipeline[[#This Row],[Deal_Stage]]="Won",_xlfn.XLOOKUP(Sales_Pipeline[[#This Row],[Product]],Products!$A$2:$A$8,Products!$C$2:$C$8),Sales_Pipeline[[#This Row],[Deal_Stage]]="Lost",_xlfn.XLOOKUP(Sales_Pipeline[[#This Row],[Product]],Products!$A$2:$A$8,Products!$C$2:$C$8)),"")</f>
        <v>55</v>
      </c>
      <c r="O6379" s="2">
        <v>56</v>
      </c>
    </row>
    <row r="6380" spans="1:15" x14ac:dyDescent="0.3">
      <c r="A6380" t="s">
        <v>6526</v>
      </c>
      <c r="B6380" t="s">
        <v>7</v>
      </c>
      <c r="C6380" t="str">
        <f>_xlfn.XLOOKUP(Sales_Pipeline[[#This Row],[Sales_Agent]],Sales_Teams[Sales_Agent],Sales_Teams[Manager])</f>
        <v>Dustin Brinkmann</v>
      </c>
      <c r="D6380" t="str">
        <f>_xlfn.XLOOKUP(Sales_Pipeline[[#This Row],[Manager]],Sales_Teams[Manager],Sales_Teams[Regional_Office])</f>
        <v>Central</v>
      </c>
      <c r="E6380" t="s">
        <v>61</v>
      </c>
      <c r="F6380" t="s">
        <v>229</v>
      </c>
      <c r="G6380" t="str">
        <f>IFERROR(_xlfn.XLOOKUP(Sales_Pipeline[[#This Row],[Account]],Accounts!$A$2:$A$86,Accounts!$F$2:$F$86),"")</f>
        <v>Norway</v>
      </c>
      <c r="H6380" t="s">
        <v>57</v>
      </c>
      <c r="I6380" s="3">
        <v>42979</v>
      </c>
      <c r="J6380" s="3">
        <v>42992</v>
      </c>
      <c r="K6380" s="8" t="str">
        <f>IF(Sales_Pipeline[[#This Row],[Close_Date]]="","",TEXT(Sales_Pipeline[[#This Row],[Close_Date]],"ddd"))</f>
        <v>Thu</v>
      </c>
      <c r="L6380" s="8" t="str">
        <f>IF(Sales_Pipeline[[#This Row],[Close_Date]]="","",TEXT(Sales_Pipeline[[#This Row],[Close_Date]],"mmm"))</f>
        <v>Sep</v>
      </c>
      <c r="M6380" s="8" t="str">
        <f>IF(Sales_Pipeline[[#This Row],[Close_Date]]="","","Q"&amp;ROUNDUP(MONTH(Sales_Pipeline[[#This Row],[Close_Date]])/3,0))</f>
        <v>Q3</v>
      </c>
      <c r="N6380" s="2" cm="1">
        <f t="array" ref="N6380">IFERROR(_xlfn.IFS(Sales_Pipeline[[#This Row],[Deal_Stage]]="Won",_xlfn.XLOOKUP(Sales_Pipeline[[#This Row],[Product]],Products!$A$2:$A$8,Products!$C$2:$C$8),Sales_Pipeline[[#This Row],[Deal_Stage]]="Lost",_xlfn.XLOOKUP(Sales_Pipeline[[#This Row],[Product]],Products!$A$2:$A$8,Products!$C$2:$C$8)),"")</f>
        <v>55</v>
      </c>
      <c r="O6380" s="2">
        <v>63</v>
      </c>
    </row>
    <row r="6381" spans="1:15" x14ac:dyDescent="0.3">
      <c r="A6381" t="s">
        <v>6527</v>
      </c>
      <c r="B6381" t="s">
        <v>7</v>
      </c>
      <c r="C6381" t="str">
        <f>_xlfn.XLOOKUP(Sales_Pipeline[[#This Row],[Sales_Agent]],Sales_Teams[Sales_Agent],Sales_Teams[Manager])</f>
        <v>Dustin Brinkmann</v>
      </c>
      <c r="D6381" t="str">
        <f>_xlfn.XLOOKUP(Sales_Pipeline[[#This Row],[Manager]],Sales_Teams[Manager],Sales_Teams[Regional_Office])</f>
        <v>Central</v>
      </c>
      <c r="E6381" t="s">
        <v>61</v>
      </c>
      <c r="F6381" t="s">
        <v>59</v>
      </c>
      <c r="G6381" t="str">
        <f>IFERROR(_xlfn.XLOOKUP(Sales_Pipeline[[#This Row],[Account]],Accounts!$A$2:$A$86,Accounts!$F$2:$F$86),"")</f>
        <v>United States</v>
      </c>
      <c r="H6381" t="s">
        <v>57</v>
      </c>
      <c r="I6381" s="3">
        <v>42979</v>
      </c>
      <c r="J6381" s="3">
        <v>42989</v>
      </c>
      <c r="K6381" s="8" t="str">
        <f>IF(Sales_Pipeline[[#This Row],[Close_Date]]="","",TEXT(Sales_Pipeline[[#This Row],[Close_Date]],"ddd"))</f>
        <v>Mon</v>
      </c>
      <c r="L6381" s="8" t="str">
        <f>IF(Sales_Pipeline[[#This Row],[Close_Date]]="","",TEXT(Sales_Pipeline[[#This Row],[Close_Date]],"mmm"))</f>
        <v>Sep</v>
      </c>
      <c r="M6381" s="8" t="str">
        <f>IF(Sales_Pipeline[[#This Row],[Close_Date]]="","","Q"&amp;ROUNDUP(MONTH(Sales_Pipeline[[#This Row],[Close_Date]])/3,0))</f>
        <v>Q3</v>
      </c>
      <c r="N6381" s="2" cm="1">
        <f t="array" ref="N6381">IFERROR(_xlfn.IFS(Sales_Pipeline[[#This Row],[Deal_Stage]]="Won",_xlfn.XLOOKUP(Sales_Pipeline[[#This Row],[Product]],Products!$A$2:$A$8,Products!$C$2:$C$8),Sales_Pipeline[[#This Row],[Deal_Stage]]="Lost",_xlfn.XLOOKUP(Sales_Pipeline[[#This Row],[Product]],Products!$A$2:$A$8,Products!$C$2:$C$8)),"")</f>
        <v>55</v>
      </c>
      <c r="O6381" s="2">
        <v>61</v>
      </c>
    </row>
    <row r="6382" spans="1:15" x14ac:dyDescent="0.3">
      <c r="A6382" t="s">
        <v>6528</v>
      </c>
      <c r="B6382" t="s">
        <v>44</v>
      </c>
      <c r="C6382" t="str">
        <f>_xlfn.XLOOKUP(Sales_Pipeline[[#This Row],[Sales_Agent]],Sales_Teams[Sales_Agent],Sales_Teams[Manager])</f>
        <v>Summer Sewald</v>
      </c>
      <c r="D6382" t="str">
        <f>_xlfn.XLOOKUP(Sales_Pipeline[[#This Row],[Manager]],Sales_Teams[Manager],Sales_Teams[Regional_Office])</f>
        <v>West</v>
      </c>
      <c r="E6382" t="s">
        <v>63</v>
      </c>
      <c r="F6382" t="s">
        <v>114</v>
      </c>
      <c r="G6382" t="str">
        <f>IFERROR(_xlfn.XLOOKUP(Sales_Pipeline[[#This Row],[Account]],Accounts!$A$2:$A$86,Accounts!$F$2:$F$86),"")</f>
        <v>United States</v>
      </c>
      <c r="H6382" t="s">
        <v>57</v>
      </c>
      <c r="I6382" s="3">
        <v>42979</v>
      </c>
      <c r="J6382" s="3">
        <v>43072</v>
      </c>
      <c r="K6382" s="8" t="str">
        <f>IF(Sales_Pipeline[[#This Row],[Close_Date]]="","",TEXT(Sales_Pipeline[[#This Row],[Close_Date]],"ddd"))</f>
        <v>Sun</v>
      </c>
      <c r="L6382" s="8" t="str">
        <f>IF(Sales_Pipeline[[#This Row],[Close_Date]]="","",TEXT(Sales_Pipeline[[#This Row],[Close_Date]],"mmm"))</f>
        <v>Dec</v>
      </c>
      <c r="M6382" s="8" t="str">
        <f>IF(Sales_Pipeline[[#This Row],[Close_Date]]="","","Q"&amp;ROUNDUP(MONTH(Sales_Pipeline[[#This Row],[Close_Date]])/3,0))</f>
        <v>Q4</v>
      </c>
      <c r="N6382" s="2" cm="1">
        <f t="array" ref="N6382">IFERROR(_xlfn.IFS(Sales_Pipeline[[#This Row],[Deal_Stage]]="Won",_xlfn.XLOOKUP(Sales_Pipeline[[#This Row],[Product]],Products!$A$2:$A$8,Products!$C$2:$C$8),Sales_Pipeline[[#This Row],[Deal_Stage]]="Lost",_xlfn.XLOOKUP(Sales_Pipeline[[#This Row],[Product]],Products!$A$2:$A$8,Products!$C$2:$C$8)),"")</f>
        <v>550</v>
      </c>
      <c r="O6382" s="2">
        <v>614</v>
      </c>
    </row>
    <row r="6383" spans="1:15" x14ac:dyDescent="0.3">
      <c r="A6383" t="s">
        <v>6529</v>
      </c>
      <c r="B6383" t="s">
        <v>3</v>
      </c>
      <c r="C6383" t="str">
        <f>_xlfn.XLOOKUP(Sales_Pipeline[[#This Row],[Sales_Agent]],Sales_Teams[Sales_Agent],Sales_Teams[Manager])</f>
        <v>Dustin Brinkmann</v>
      </c>
      <c r="D6383" t="str">
        <f>_xlfn.XLOOKUP(Sales_Pipeline[[#This Row],[Manager]],Sales_Teams[Manager],Sales_Teams[Regional_Office])</f>
        <v>Central</v>
      </c>
      <c r="E6383" t="s">
        <v>61</v>
      </c>
      <c r="F6383" t="s">
        <v>132</v>
      </c>
      <c r="G6383" t="str">
        <f>IFERROR(_xlfn.XLOOKUP(Sales_Pipeline[[#This Row],[Account]],Accounts!$A$2:$A$86,Accounts!$F$2:$F$86),"")</f>
        <v>United States</v>
      </c>
      <c r="H6383" t="s">
        <v>82</v>
      </c>
      <c r="I6383" s="3">
        <v>42980</v>
      </c>
      <c r="J6383" s="3">
        <v>43043</v>
      </c>
      <c r="K6383" s="8" t="str">
        <f>IF(Sales_Pipeline[[#This Row],[Close_Date]]="","",TEXT(Sales_Pipeline[[#This Row],[Close_Date]],"ddd"))</f>
        <v>Sat</v>
      </c>
      <c r="L6383" s="8" t="str">
        <f>IF(Sales_Pipeline[[#This Row],[Close_Date]]="","",TEXT(Sales_Pipeline[[#This Row],[Close_Date]],"mmm"))</f>
        <v>Nov</v>
      </c>
      <c r="M6383" s="8" t="str">
        <f>IF(Sales_Pipeline[[#This Row],[Close_Date]]="","","Q"&amp;ROUNDUP(MONTH(Sales_Pipeline[[#This Row],[Close_Date]])/3,0))</f>
        <v>Q4</v>
      </c>
      <c r="N6383" s="2" cm="1">
        <f t="array" ref="N6383">IFERROR(_xlfn.IFS(Sales_Pipeline[[#This Row],[Deal_Stage]]="Won",_xlfn.XLOOKUP(Sales_Pipeline[[#This Row],[Product]],Products!$A$2:$A$8,Products!$C$2:$C$8),Sales_Pipeline[[#This Row],[Deal_Stage]]="Lost",_xlfn.XLOOKUP(Sales_Pipeline[[#This Row],[Product]],Products!$A$2:$A$8,Products!$C$2:$C$8)),"")</f>
        <v>55</v>
      </c>
      <c r="O6383" s="2">
        <v>0</v>
      </c>
    </row>
    <row r="6384" spans="1:15" x14ac:dyDescent="0.3">
      <c r="A6384" t="s">
        <v>6530</v>
      </c>
      <c r="B6384" t="s">
        <v>15</v>
      </c>
      <c r="C6384" t="str">
        <f>_xlfn.XLOOKUP(Sales_Pipeline[[#This Row],[Sales_Agent]],Sales_Teams[Sales_Agent],Sales_Teams[Manager])</f>
        <v>Melvin Marxen</v>
      </c>
      <c r="D6384" t="str">
        <f>_xlfn.XLOOKUP(Sales_Pipeline[[#This Row],[Manager]],Sales_Teams[Manager],Sales_Teams[Regional_Office])</f>
        <v>Central</v>
      </c>
      <c r="E6384" t="s">
        <v>8953</v>
      </c>
      <c r="F6384" t="s">
        <v>318</v>
      </c>
      <c r="G6384" t="str">
        <f>IFERROR(_xlfn.XLOOKUP(Sales_Pipeline[[#This Row],[Account]],Accounts!$A$2:$A$86,Accounts!$F$2:$F$86),"")</f>
        <v>Kenya</v>
      </c>
      <c r="H6384" t="s">
        <v>82</v>
      </c>
      <c r="I6384" s="3">
        <v>42980</v>
      </c>
      <c r="J6384" s="3">
        <v>43082</v>
      </c>
      <c r="K6384" s="8" t="str">
        <f>IF(Sales_Pipeline[[#This Row],[Close_Date]]="","",TEXT(Sales_Pipeline[[#This Row],[Close_Date]],"ddd"))</f>
        <v>Wed</v>
      </c>
      <c r="L6384" s="8" t="str">
        <f>IF(Sales_Pipeline[[#This Row],[Close_Date]]="","",TEXT(Sales_Pipeline[[#This Row],[Close_Date]],"mmm"))</f>
        <v>Dec</v>
      </c>
      <c r="M6384" s="8" t="str">
        <f>IF(Sales_Pipeline[[#This Row],[Close_Date]]="","","Q"&amp;ROUNDUP(MONTH(Sales_Pipeline[[#This Row],[Close_Date]])/3,0))</f>
        <v>Q4</v>
      </c>
      <c r="N6384" s="2" cm="1">
        <f t="array" ref="N6384">IFERROR(_xlfn.IFS(Sales_Pipeline[[#This Row],[Deal_Stage]]="Won",_xlfn.XLOOKUP(Sales_Pipeline[[#This Row],[Product]],Products!$A$2:$A$8,Products!$C$2:$C$8),Sales_Pipeline[[#This Row],[Deal_Stage]]="Lost",_xlfn.XLOOKUP(Sales_Pipeline[[#This Row],[Product]],Products!$A$2:$A$8,Products!$C$2:$C$8)),"")</f>
        <v>4821</v>
      </c>
      <c r="O6384" s="2">
        <v>0</v>
      </c>
    </row>
    <row r="6385" spans="1:15" x14ac:dyDescent="0.3">
      <c r="A6385" t="s">
        <v>6531</v>
      </c>
      <c r="B6385" t="s">
        <v>38</v>
      </c>
      <c r="C6385" t="str">
        <f>_xlfn.XLOOKUP(Sales_Pipeline[[#This Row],[Sales_Agent]],Sales_Teams[Sales_Agent],Sales_Teams[Manager])</f>
        <v>Celia Rouche</v>
      </c>
      <c r="D6385" t="str">
        <f>_xlfn.XLOOKUP(Sales_Pipeline[[#This Row],[Manager]],Sales_Teams[Manager],Sales_Teams[Regional_Office])</f>
        <v>West</v>
      </c>
      <c r="E6385" t="s">
        <v>84</v>
      </c>
      <c r="F6385" t="s">
        <v>145</v>
      </c>
      <c r="G6385" t="str">
        <f>IFERROR(_xlfn.XLOOKUP(Sales_Pipeline[[#This Row],[Account]],Accounts!$A$2:$A$86,Accounts!$F$2:$F$86),"")</f>
        <v>United States</v>
      </c>
      <c r="H6385" t="s">
        <v>77</v>
      </c>
      <c r="I6385" s="3">
        <v>42980</v>
      </c>
      <c r="K6385" s="8" t="str">
        <f>IF(Sales_Pipeline[[#This Row],[Close_Date]]="","",TEXT(Sales_Pipeline[[#This Row],[Close_Date]],"ddd"))</f>
        <v/>
      </c>
      <c r="L6385" s="8" t="str">
        <f>IF(Sales_Pipeline[[#This Row],[Close_Date]]="","",TEXT(Sales_Pipeline[[#This Row],[Close_Date]],"mmm"))</f>
        <v/>
      </c>
      <c r="M6385" s="8" t="str">
        <f>IF(Sales_Pipeline[[#This Row],[Close_Date]]="","","Q"&amp;ROUNDUP(MONTH(Sales_Pipeline[[#This Row],[Close_Date]])/3,0))</f>
        <v/>
      </c>
      <c r="N6385" s="2" t="str" cm="1">
        <f t="array" ref="N6385">IFERROR(_xlfn.IFS(Sales_Pipeline[[#This Row],[Deal_Stage]]="Won",_xlfn.XLOOKUP(Sales_Pipeline[[#This Row],[Product]],Products!$A$2:$A$8,Products!$C$2:$C$8),Sales_Pipeline[[#This Row],[Deal_Stage]]="Lost",_xlfn.XLOOKUP(Sales_Pipeline[[#This Row],[Product]],Products!$A$2:$A$8,Products!$C$2:$C$8)),"")</f>
        <v/>
      </c>
      <c r="O6385" s="2">
        <v>0</v>
      </c>
    </row>
    <row r="6386" spans="1:15" x14ac:dyDescent="0.3">
      <c r="A6386" t="s">
        <v>6532</v>
      </c>
      <c r="B6386" t="s">
        <v>22</v>
      </c>
      <c r="C6386" t="str">
        <f>_xlfn.XLOOKUP(Sales_Pipeline[[#This Row],[Sales_Agent]],Sales_Teams[Sales_Agent],Sales_Teams[Manager])</f>
        <v>Cara Losch</v>
      </c>
      <c r="D6386" t="str">
        <f>_xlfn.XLOOKUP(Sales_Pipeline[[#This Row],[Manager]],Sales_Teams[Manager],Sales_Teams[Regional_Office])</f>
        <v>East</v>
      </c>
      <c r="E6386" t="s">
        <v>61</v>
      </c>
      <c r="F6386" t="s">
        <v>123</v>
      </c>
      <c r="G6386" t="str">
        <f>IFERROR(_xlfn.XLOOKUP(Sales_Pipeline[[#This Row],[Account]],Accounts!$A$2:$A$86,Accounts!$F$2:$F$86),"")</f>
        <v>United States</v>
      </c>
      <c r="H6386" t="s">
        <v>57</v>
      </c>
      <c r="I6386" s="3">
        <v>42980</v>
      </c>
      <c r="J6386" s="3">
        <v>42995</v>
      </c>
      <c r="K6386" s="8" t="str">
        <f>IF(Sales_Pipeline[[#This Row],[Close_Date]]="","",TEXT(Sales_Pipeline[[#This Row],[Close_Date]],"ddd"))</f>
        <v>Sun</v>
      </c>
      <c r="L6386" s="8" t="str">
        <f>IF(Sales_Pipeline[[#This Row],[Close_Date]]="","",TEXT(Sales_Pipeline[[#This Row],[Close_Date]],"mmm"))</f>
        <v>Sep</v>
      </c>
      <c r="M6386" s="8" t="str">
        <f>IF(Sales_Pipeline[[#This Row],[Close_Date]]="","","Q"&amp;ROUNDUP(MONTH(Sales_Pipeline[[#This Row],[Close_Date]])/3,0))</f>
        <v>Q3</v>
      </c>
      <c r="N6386" s="2" cm="1">
        <f t="array" ref="N6386">IFERROR(_xlfn.IFS(Sales_Pipeline[[#This Row],[Deal_Stage]]="Won",_xlfn.XLOOKUP(Sales_Pipeline[[#This Row],[Product]],Products!$A$2:$A$8,Products!$C$2:$C$8),Sales_Pipeline[[#This Row],[Deal_Stage]]="Lost",_xlfn.XLOOKUP(Sales_Pipeline[[#This Row],[Product]],Products!$A$2:$A$8,Products!$C$2:$C$8)),"")</f>
        <v>55</v>
      </c>
      <c r="O6386" s="2">
        <v>57</v>
      </c>
    </row>
    <row r="6387" spans="1:15" x14ac:dyDescent="0.3">
      <c r="A6387" t="s">
        <v>6533</v>
      </c>
      <c r="B6387" t="s">
        <v>13</v>
      </c>
      <c r="C6387" t="str">
        <f>_xlfn.XLOOKUP(Sales_Pipeline[[#This Row],[Sales_Agent]],Sales_Teams[Sales_Agent],Sales_Teams[Manager])</f>
        <v>Melvin Marxen</v>
      </c>
      <c r="D6387" t="str">
        <f>_xlfn.XLOOKUP(Sales_Pipeline[[#This Row],[Manager]],Sales_Teams[Manager],Sales_Teams[Regional_Office])</f>
        <v>Central</v>
      </c>
      <c r="E6387" t="s">
        <v>61</v>
      </c>
      <c r="F6387" t="s">
        <v>223</v>
      </c>
      <c r="G6387" t="str">
        <f>IFERROR(_xlfn.XLOOKUP(Sales_Pipeline[[#This Row],[Account]],Accounts!$A$2:$A$86,Accounts!$F$2:$F$86),"")</f>
        <v>United States</v>
      </c>
      <c r="H6387" t="s">
        <v>57</v>
      </c>
      <c r="I6387" s="3">
        <v>42980</v>
      </c>
      <c r="J6387" s="3">
        <v>43073</v>
      </c>
      <c r="K6387" s="8" t="str">
        <f>IF(Sales_Pipeline[[#This Row],[Close_Date]]="","",TEXT(Sales_Pipeline[[#This Row],[Close_Date]],"ddd"))</f>
        <v>Mon</v>
      </c>
      <c r="L6387" s="8" t="str">
        <f>IF(Sales_Pipeline[[#This Row],[Close_Date]]="","",TEXT(Sales_Pipeline[[#This Row],[Close_Date]],"mmm"))</f>
        <v>Dec</v>
      </c>
      <c r="M6387" s="8" t="str">
        <f>IF(Sales_Pipeline[[#This Row],[Close_Date]]="","","Q"&amp;ROUNDUP(MONTH(Sales_Pipeline[[#This Row],[Close_Date]])/3,0))</f>
        <v>Q4</v>
      </c>
      <c r="N6387" s="2" cm="1">
        <f t="array" ref="N6387">IFERROR(_xlfn.IFS(Sales_Pipeline[[#This Row],[Deal_Stage]]="Won",_xlfn.XLOOKUP(Sales_Pipeline[[#This Row],[Product]],Products!$A$2:$A$8,Products!$C$2:$C$8),Sales_Pipeline[[#This Row],[Deal_Stage]]="Lost",_xlfn.XLOOKUP(Sales_Pipeline[[#This Row],[Product]],Products!$A$2:$A$8,Products!$C$2:$C$8)),"")</f>
        <v>55</v>
      </c>
      <c r="O6387" s="2">
        <v>58</v>
      </c>
    </row>
    <row r="6388" spans="1:15" x14ac:dyDescent="0.3">
      <c r="A6388" t="s">
        <v>6534</v>
      </c>
      <c r="B6388" t="s">
        <v>36</v>
      </c>
      <c r="C6388" t="str">
        <f>_xlfn.XLOOKUP(Sales_Pipeline[[#This Row],[Sales_Agent]],Sales_Teams[Sales_Agent],Sales_Teams[Manager])</f>
        <v>Celia Rouche</v>
      </c>
      <c r="D6388" t="str">
        <f>_xlfn.XLOOKUP(Sales_Pipeline[[#This Row],[Manager]],Sales_Teams[Manager],Sales_Teams[Regional_Office])</f>
        <v>West</v>
      </c>
      <c r="E6388" t="s">
        <v>55</v>
      </c>
      <c r="F6388" t="s">
        <v>66</v>
      </c>
      <c r="G6388" t="str">
        <f>IFERROR(_xlfn.XLOOKUP(Sales_Pipeline[[#This Row],[Account]],Accounts!$A$2:$A$86,Accounts!$F$2:$F$86),"")</f>
        <v>United States</v>
      </c>
      <c r="H6388" t="s">
        <v>82</v>
      </c>
      <c r="I6388" s="3">
        <v>42980</v>
      </c>
      <c r="J6388" s="3">
        <v>43089</v>
      </c>
      <c r="K6388" s="8" t="str">
        <f>IF(Sales_Pipeline[[#This Row],[Close_Date]]="","",TEXT(Sales_Pipeline[[#This Row],[Close_Date]],"ddd"))</f>
        <v>Wed</v>
      </c>
      <c r="L6388" s="8" t="str">
        <f>IF(Sales_Pipeline[[#This Row],[Close_Date]]="","",TEXT(Sales_Pipeline[[#This Row],[Close_Date]],"mmm"))</f>
        <v>Dec</v>
      </c>
      <c r="M6388" s="8" t="str">
        <f>IF(Sales_Pipeline[[#This Row],[Close_Date]]="","","Q"&amp;ROUNDUP(MONTH(Sales_Pipeline[[#This Row],[Close_Date]])/3,0))</f>
        <v>Q4</v>
      </c>
      <c r="N6388" s="2" cm="1">
        <f t="array" ref="N6388">IFERROR(_xlfn.IFS(Sales_Pipeline[[#This Row],[Deal_Stage]]="Won",_xlfn.XLOOKUP(Sales_Pipeline[[#This Row],[Product]],Products!$A$2:$A$8,Products!$C$2:$C$8),Sales_Pipeline[[#This Row],[Deal_Stage]]="Lost",_xlfn.XLOOKUP(Sales_Pipeline[[#This Row],[Product]],Products!$A$2:$A$8,Products!$C$2:$C$8)),"")</f>
        <v>1096</v>
      </c>
      <c r="O6388" s="2">
        <v>0</v>
      </c>
    </row>
    <row r="6389" spans="1:15" x14ac:dyDescent="0.3">
      <c r="A6389" t="s">
        <v>6535</v>
      </c>
      <c r="B6389" t="s">
        <v>36</v>
      </c>
      <c r="C6389" t="str">
        <f>_xlfn.XLOOKUP(Sales_Pipeline[[#This Row],[Sales_Agent]],Sales_Teams[Sales_Agent],Sales_Teams[Manager])</f>
        <v>Celia Rouche</v>
      </c>
      <c r="D6389" t="str">
        <f>_xlfn.XLOOKUP(Sales_Pipeline[[#This Row],[Manager]],Sales_Teams[Manager],Sales_Teams[Regional_Office])</f>
        <v>West</v>
      </c>
      <c r="E6389" t="s">
        <v>76</v>
      </c>
      <c r="F6389" t="s">
        <v>166</v>
      </c>
      <c r="G6389" t="str">
        <f>IFERROR(_xlfn.XLOOKUP(Sales_Pipeline[[#This Row],[Account]],Accounts!$A$2:$A$86,Accounts!$F$2:$F$86),"")</f>
        <v>United States</v>
      </c>
      <c r="H6389" t="s">
        <v>57</v>
      </c>
      <c r="I6389" s="3">
        <v>42980</v>
      </c>
      <c r="J6389" s="3">
        <v>43084</v>
      </c>
      <c r="K6389" s="8" t="str">
        <f>IF(Sales_Pipeline[[#This Row],[Close_Date]]="","",TEXT(Sales_Pipeline[[#This Row],[Close_Date]],"ddd"))</f>
        <v>Fri</v>
      </c>
      <c r="L6389" s="8" t="str">
        <f>IF(Sales_Pipeline[[#This Row],[Close_Date]]="","",TEXT(Sales_Pipeline[[#This Row],[Close_Date]],"mmm"))</f>
        <v>Dec</v>
      </c>
      <c r="M6389" s="8" t="str">
        <f>IF(Sales_Pipeline[[#This Row],[Close_Date]]="","","Q"&amp;ROUNDUP(MONTH(Sales_Pipeline[[#This Row],[Close_Date]])/3,0))</f>
        <v>Q4</v>
      </c>
      <c r="N6389" s="2" cm="1">
        <f t="array" ref="N6389">IFERROR(_xlfn.IFS(Sales_Pipeline[[#This Row],[Deal_Stage]]="Won",_xlfn.XLOOKUP(Sales_Pipeline[[#This Row],[Product]],Products!$A$2:$A$8,Products!$C$2:$C$8),Sales_Pipeline[[#This Row],[Deal_Stage]]="Lost",_xlfn.XLOOKUP(Sales_Pipeline[[#This Row],[Product]],Products!$A$2:$A$8,Products!$C$2:$C$8)),"")</f>
        <v>3393</v>
      </c>
      <c r="O6389" s="2">
        <v>3482</v>
      </c>
    </row>
    <row r="6390" spans="1:15" x14ac:dyDescent="0.3">
      <c r="A6390" t="s">
        <v>6536</v>
      </c>
      <c r="B6390" t="s">
        <v>40</v>
      </c>
      <c r="C6390" t="str">
        <f>_xlfn.XLOOKUP(Sales_Pipeline[[#This Row],[Sales_Agent]],Sales_Teams[Sales_Agent],Sales_Teams[Manager])</f>
        <v>Summer Sewald</v>
      </c>
      <c r="D6390" t="str">
        <f>_xlfn.XLOOKUP(Sales_Pipeline[[#This Row],[Manager]],Sales_Teams[Manager],Sales_Teams[Regional_Office])</f>
        <v>West</v>
      </c>
      <c r="E6390" t="s">
        <v>84</v>
      </c>
      <c r="F6390" t="s">
        <v>66</v>
      </c>
      <c r="G6390" t="str">
        <f>IFERROR(_xlfn.XLOOKUP(Sales_Pipeline[[#This Row],[Account]],Accounts!$A$2:$A$86,Accounts!$F$2:$F$86),"")</f>
        <v>United States</v>
      </c>
      <c r="H6390" t="s">
        <v>82</v>
      </c>
      <c r="I6390" s="3">
        <v>42980</v>
      </c>
      <c r="J6390" s="3">
        <v>43044</v>
      </c>
      <c r="K6390" s="8" t="str">
        <f>IF(Sales_Pipeline[[#This Row],[Close_Date]]="","",TEXT(Sales_Pipeline[[#This Row],[Close_Date]],"ddd"))</f>
        <v>Sun</v>
      </c>
      <c r="L6390" s="8" t="str">
        <f>IF(Sales_Pipeline[[#This Row],[Close_Date]]="","",TEXT(Sales_Pipeline[[#This Row],[Close_Date]],"mmm"))</f>
        <v>Nov</v>
      </c>
      <c r="M6390" s="8" t="str">
        <f>IF(Sales_Pipeline[[#This Row],[Close_Date]]="","","Q"&amp;ROUNDUP(MONTH(Sales_Pipeline[[#This Row],[Close_Date]])/3,0))</f>
        <v>Q4</v>
      </c>
      <c r="N6390" s="2" cm="1">
        <f t="array" ref="N6390">IFERROR(_xlfn.IFS(Sales_Pipeline[[#This Row],[Deal_Stage]]="Won",_xlfn.XLOOKUP(Sales_Pipeline[[#This Row],[Product]],Products!$A$2:$A$8,Products!$C$2:$C$8),Sales_Pipeline[[#This Row],[Deal_Stage]]="Lost",_xlfn.XLOOKUP(Sales_Pipeline[[#This Row],[Product]],Products!$A$2:$A$8,Products!$C$2:$C$8)),"")</f>
        <v>5482</v>
      </c>
      <c r="O6390" s="2">
        <v>0</v>
      </c>
    </row>
    <row r="6391" spans="1:15" x14ac:dyDescent="0.3">
      <c r="A6391" t="s">
        <v>6537</v>
      </c>
      <c r="B6391" t="s">
        <v>40</v>
      </c>
      <c r="C6391" t="str">
        <f>_xlfn.XLOOKUP(Sales_Pipeline[[#This Row],[Sales_Agent]],Sales_Teams[Sales_Agent],Sales_Teams[Manager])</f>
        <v>Summer Sewald</v>
      </c>
      <c r="D6391" t="str">
        <f>_xlfn.XLOOKUP(Sales_Pipeline[[#This Row],[Manager]],Sales_Teams[Manager],Sales_Teams[Regional_Office])</f>
        <v>West</v>
      </c>
      <c r="E6391" t="s">
        <v>84</v>
      </c>
      <c r="F6391" t="s">
        <v>288</v>
      </c>
      <c r="G6391" t="str">
        <f>IFERROR(_xlfn.XLOOKUP(Sales_Pipeline[[#This Row],[Account]],Accounts!$A$2:$A$86,Accounts!$F$2:$F$86),"")</f>
        <v>United States</v>
      </c>
      <c r="H6391" t="s">
        <v>82</v>
      </c>
      <c r="I6391" s="3">
        <v>42980</v>
      </c>
      <c r="J6391" s="3">
        <v>43050</v>
      </c>
      <c r="K6391" s="8" t="str">
        <f>IF(Sales_Pipeline[[#This Row],[Close_Date]]="","",TEXT(Sales_Pipeline[[#This Row],[Close_Date]],"ddd"))</f>
        <v>Sat</v>
      </c>
      <c r="L6391" s="8" t="str">
        <f>IF(Sales_Pipeline[[#This Row],[Close_Date]]="","",TEXT(Sales_Pipeline[[#This Row],[Close_Date]],"mmm"))</f>
        <v>Nov</v>
      </c>
      <c r="M6391" s="8" t="str">
        <f>IF(Sales_Pipeline[[#This Row],[Close_Date]]="","","Q"&amp;ROUNDUP(MONTH(Sales_Pipeline[[#This Row],[Close_Date]])/3,0))</f>
        <v>Q4</v>
      </c>
      <c r="N6391" s="2" cm="1">
        <f t="array" ref="N6391">IFERROR(_xlfn.IFS(Sales_Pipeline[[#This Row],[Deal_Stage]]="Won",_xlfn.XLOOKUP(Sales_Pipeline[[#This Row],[Product]],Products!$A$2:$A$8,Products!$C$2:$C$8),Sales_Pipeline[[#This Row],[Deal_Stage]]="Lost",_xlfn.XLOOKUP(Sales_Pipeline[[#This Row],[Product]],Products!$A$2:$A$8,Products!$C$2:$C$8)),"")</f>
        <v>5482</v>
      </c>
      <c r="O6391" s="2">
        <v>0</v>
      </c>
    </row>
    <row r="6392" spans="1:15" x14ac:dyDescent="0.3">
      <c r="A6392" t="s">
        <v>6538</v>
      </c>
      <c r="B6392" t="s">
        <v>40</v>
      </c>
      <c r="C6392" t="str">
        <f>_xlfn.XLOOKUP(Sales_Pipeline[[#This Row],[Sales_Agent]],Sales_Teams[Sales_Agent],Sales_Teams[Manager])</f>
        <v>Summer Sewald</v>
      </c>
      <c r="D6392" t="str">
        <f>_xlfn.XLOOKUP(Sales_Pipeline[[#This Row],[Manager]],Sales_Teams[Manager],Sales_Teams[Regional_Office])</f>
        <v>West</v>
      </c>
      <c r="E6392" t="s">
        <v>63</v>
      </c>
      <c r="F6392" t="s">
        <v>185</v>
      </c>
      <c r="G6392" t="str">
        <f>IFERROR(_xlfn.XLOOKUP(Sales_Pipeline[[#This Row],[Account]],Accounts!$A$2:$A$86,Accounts!$F$2:$F$86),"")</f>
        <v>United States</v>
      </c>
      <c r="H6392" t="s">
        <v>57</v>
      </c>
      <c r="I6392" s="3">
        <v>42980</v>
      </c>
      <c r="J6392" s="3">
        <v>43063</v>
      </c>
      <c r="K6392" s="8" t="str">
        <f>IF(Sales_Pipeline[[#This Row],[Close_Date]]="","",TEXT(Sales_Pipeline[[#This Row],[Close_Date]],"ddd"))</f>
        <v>Fri</v>
      </c>
      <c r="L6392" s="8" t="str">
        <f>IF(Sales_Pipeline[[#This Row],[Close_Date]]="","",TEXT(Sales_Pipeline[[#This Row],[Close_Date]],"mmm"))</f>
        <v>Nov</v>
      </c>
      <c r="M6392" s="8" t="str">
        <f>IF(Sales_Pipeline[[#This Row],[Close_Date]]="","","Q"&amp;ROUNDUP(MONTH(Sales_Pipeline[[#This Row],[Close_Date]])/3,0))</f>
        <v>Q4</v>
      </c>
      <c r="N6392" s="2" cm="1">
        <f t="array" ref="N6392">IFERROR(_xlfn.IFS(Sales_Pipeline[[#This Row],[Deal_Stage]]="Won",_xlfn.XLOOKUP(Sales_Pipeline[[#This Row],[Product]],Products!$A$2:$A$8,Products!$C$2:$C$8),Sales_Pipeline[[#This Row],[Deal_Stage]]="Lost",_xlfn.XLOOKUP(Sales_Pipeline[[#This Row],[Product]],Products!$A$2:$A$8,Products!$C$2:$C$8)),"")</f>
        <v>550</v>
      </c>
      <c r="O6392" s="2">
        <v>529</v>
      </c>
    </row>
    <row r="6393" spans="1:15" x14ac:dyDescent="0.3">
      <c r="A6393" t="s">
        <v>6539</v>
      </c>
      <c r="B6393" t="s">
        <v>42</v>
      </c>
      <c r="C6393" t="str">
        <f>_xlfn.XLOOKUP(Sales_Pipeline[[#This Row],[Sales_Agent]],Sales_Teams[Sales_Agent],Sales_Teams[Manager])</f>
        <v>Summer Sewald</v>
      </c>
      <c r="D6393" t="str">
        <f>_xlfn.XLOOKUP(Sales_Pipeline[[#This Row],[Manager]],Sales_Teams[Manager],Sales_Teams[Regional_Office])</f>
        <v>West</v>
      </c>
      <c r="E6393" t="s">
        <v>76</v>
      </c>
      <c r="F6393" t="s">
        <v>328</v>
      </c>
      <c r="G6393" t="str">
        <f>IFERROR(_xlfn.XLOOKUP(Sales_Pipeline[[#This Row],[Account]],Accounts!$A$2:$A$86,Accounts!$F$2:$F$86),"")</f>
        <v>United States</v>
      </c>
      <c r="H6393" t="s">
        <v>82</v>
      </c>
      <c r="I6393" s="3">
        <v>42980</v>
      </c>
      <c r="J6393" s="3">
        <v>43063</v>
      </c>
      <c r="K6393" s="8" t="str">
        <f>IF(Sales_Pipeline[[#This Row],[Close_Date]]="","",TEXT(Sales_Pipeline[[#This Row],[Close_Date]],"ddd"))</f>
        <v>Fri</v>
      </c>
      <c r="L6393" s="8" t="str">
        <f>IF(Sales_Pipeline[[#This Row],[Close_Date]]="","",TEXT(Sales_Pipeline[[#This Row],[Close_Date]],"mmm"))</f>
        <v>Nov</v>
      </c>
      <c r="M6393" s="8" t="str">
        <f>IF(Sales_Pipeline[[#This Row],[Close_Date]]="","","Q"&amp;ROUNDUP(MONTH(Sales_Pipeline[[#This Row],[Close_Date]])/3,0))</f>
        <v>Q4</v>
      </c>
      <c r="N6393" s="2" cm="1">
        <f t="array" ref="N6393">IFERROR(_xlfn.IFS(Sales_Pipeline[[#This Row],[Deal_Stage]]="Won",_xlfn.XLOOKUP(Sales_Pipeline[[#This Row],[Product]],Products!$A$2:$A$8,Products!$C$2:$C$8),Sales_Pipeline[[#This Row],[Deal_Stage]]="Lost",_xlfn.XLOOKUP(Sales_Pipeline[[#This Row],[Product]],Products!$A$2:$A$8,Products!$C$2:$C$8)),"")</f>
        <v>3393</v>
      </c>
      <c r="O6393" s="2">
        <v>0</v>
      </c>
    </row>
    <row r="6394" spans="1:15" x14ac:dyDescent="0.3">
      <c r="A6394" t="s">
        <v>6540</v>
      </c>
      <c r="B6394" t="s">
        <v>42</v>
      </c>
      <c r="C6394" t="str">
        <f>_xlfn.XLOOKUP(Sales_Pipeline[[#This Row],[Sales_Agent]],Sales_Teams[Sales_Agent],Sales_Teams[Manager])</f>
        <v>Summer Sewald</v>
      </c>
      <c r="D6394" t="str">
        <f>_xlfn.XLOOKUP(Sales_Pipeline[[#This Row],[Manager]],Sales_Teams[Manager],Sales_Teams[Regional_Office])</f>
        <v>West</v>
      </c>
      <c r="E6394" t="s">
        <v>63</v>
      </c>
      <c r="F6394" t="s">
        <v>185</v>
      </c>
      <c r="G6394" t="str">
        <f>IFERROR(_xlfn.XLOOKUP(Sales_Pipeline[[#This Row],[Account]],Accounts!$A$2:$A$86,Accounts!$F$2:$F$86),"")</f>
        <v>United States</v>
      </c>
      <c r="H6394" t="s">
        <v>57</v>
      </c>
      <c r="I6394" s="3">
        <v>42980</v>
      </c>
      <c r="J6394" s="3">
        <v>43047</v>
      </c>
      <c r="K6394" s="8" t="str">
        <f>IF(Sales_Pipeline[[#This Row],[Close_Date]]="","",TEXT(Sales_Pipeline[[#This Row],[Close_Date]],"ddd"))</f>
        <v>Wed</v>
      </c>
      <c r="L6394" s="8" t="str">
        <f>IF(Sales_Pipeline[[#This Row],[Close_Date]]="","",TEXT(Sales_Pipeline[[#This Row],[Close_Date]],"mmm"))</f>
        <v>Nov</v>
      </c>
      <c r="M6394" s="8" t="str">
        <f>IF(Sales_Pipeline[[#This Row],[Close_Date]]="","","Q"&amp;ROUNDUP(MONTH(Sales_Pipeline[[#This Row],[Close_Date]])/3,0))</f>
        <v>Q4</v>
      </c>
      <c r="N6394" s="2" cm="1">
        <f t="array" ref="N6394">IFERROR(_xlfn.IFS(Sales_Pipeline[[#This Row],[Deal_Stage]]="Won",_xlfn.XLOOKUP(Sales_Pipeline[[#This Row],[Product]],Products!$A$2:$A$8,Products!$C$2:$C$8),Sales_Pipeline[[#This Row],[Deal_Stage]]="Lost",_xlfn.XLOOKUP(Sales_Pipeline[[#This Row],[Product]],Products!$A$2:$A$8,Products!$C$2:$C$8)),"")</f>
        <v>550</v>
      </c>
      <c r="O6394" s="2">
        <v>505</v>
      </c>
    </row>
    <row r="6395" spans="1:15" x14ac:dyDescent="0.3">
      <c r="A6395" t="s">
        <v>6541</v>
      </c>
      <c r="B6395" t="s">
        <v>37</v>
      </c>
      <c r="C6395" t="str">
        <f>_xlfn.XLOOKUP(Sales_Pipeline[[#This Row],[Sales_Agent]],Sales_Teams[Sales_Agent],Sales_Teams[Manager])</f>
        <v>Celia Rouche</v>
      </c>
      <c r="D6395" t="str">
        <f>_xlfn.XLOOKUP(Sales_Pipeline[[#This Row],[Manager]],Sales_Teams[Manager],Sales_Teams[Regional_Office])</f>
        <v>West</v>
      </c>
      <c r="E6395" t="s">
        <v>63</v>
      </c>
      <c r="F6395" t="s">
        <v>87</v>
      </c>
      <c r="G6395" t="str">
        <f>IFERROR(_xlfn.XLOOKUP(Sales_Pipeline[[#This Row],[Account]],Accounts!$A$2:$A$86,Accounts!$F$2:$F$86),"")</f>
        <v>United States</v>
      </c>
      <c r="H6395" t="s">
        <v>57</v>
      </c>
      <c r="I6395" s="3">
        <v>42980</v>
      </c>
      <c r="J6395" s="3">
        <v>43096</v>
      </c>
      <c r="K6395" s="8" t="str">
        <f>IF(Sales_Pipeline[[#This Row],[Close_Date]]="","",TEXT(Sales_Pipeline[[#This Row],[Close_Date]],"ddd"))</f>
        <v>Wed</v>
      </c>
      <c r="L6395" s="8" t="str">
        <f>IF(Sales_Pipeline[[#This Row],[Close_Date]]="","",TEXT(Sales_Pipeline[[#This Row],[Close_Date]],"mmm"))</f>
        <v>Dec</v>
      </c>
      <c r="M6395" s="8" t="str">
        <f>IF(Sales_Pipeline[[#This Row],[Close_Date]]="","","Q"&amp;ROUNDUP(MONTH(Sales_Pipeline[[#This Row],[Close_Date]])/3,0))</f>
        <v>Q4</v>
      </c>
      <c r="N6395" s="2" cm="1">
        <f t="array" ref="N6395">IFERROR(_xlfn.IFS(Sales_Pipeline[[#This Row],[Deal_Stage]]="Won",_xlfn.XLOOKUP(Sales_Pipeline[[#This Row],[Product]],Products!$A$2:$A$8,Products!$C$2:$C$8),Sales_Pipeline[[#This Row],[Deal_Stage]]="Lost",_xlfn.XLOOKUP(Sales_Pipeline[[#This Row],[Product]],Products!$A$2:$A$8,Products!$C$2:$C$8)),"")</f>
        <v>550</v>
      </c>
      <c r="O6395" s="2">
        <v>456</v>
      </c>
    </row>
    <row r="6396" spans="1:15" x14ac:dyDescent="0.3">
      <c r="A6396" t="s">
        <v>6542</v>
      </c>
      <c r="B6396" t="s">
        <v>12</v>
      </c>
      <c r="C6396" t="str">
        <f>_xlfn.XLOOKUP(Sales_Pipeline[[#This Row],[Sales_Agent]],Sales_Teams[Sales_Agent],Sales_Teams[Manager])</f>
        <v>Melvin Marxen</v>
      </c>
      <c r="D6396" t="str">
        <f>_xlfn.XLOOKUP(Sales_Pipeline[[#This Row],[Manager]],Sales_Teams[Manager],Sales_Teams[Regional_Office])</f>
        <v>Central</v>
      </c>
      <c r="E6396" t="s">
        <v>55</v>
      </c>
      <c r="F6396" t="s">
        <v>79</v>
      </c>
      <c r="G6396" t="str">
        <f>IFERROR(_xlfn.XLOOKUP(Sales_Pipeline[[#This Row],[Account]],Accounts!$A$2:$A$86,Accounts!$F$2:$F$86),"")</f>
        <v>Philipines</v>
      </c>
      <c r="H6396" t="s">
        <v>82</v>
      </c>
      <c r="I6396" s="3">
        <v>42980</v>
      </c>
      <c r="J6396" s="3">
        <v>43082</v>
      </c>
      <c r="K6396" s="8" t="str">
        <f>IF(Sales_Pipeline[[#This Row],[Close_Date]]="","",TEXT(Sales_Pipeline[[#This Row],[Close_Date]],"ddd"))</f>
        <v>Wed</v>
      </c>
      <c r="L6396" s="8" t="str">
        <f>IF(Sales_Pipeline[[#This Row],[Close_Date]]="","",TEXT(Sales_Pipeline[[#This Row],[Close_Date]],"mmm"))</f>
        <v>Dec</v>
      </c>
      <c r="M6396" s="8" t="str">
        <f>IF(Sales_Pipeline[[#This Row],[Close_Date]]="","","Q"&amp;ROUNDUP(MONTH(Sales_Pipeline[[#This Row],[Close_Date]])/3,0))</f>
        <v>Q4</v>
      </c>
      <c r="N6396" s="2" cm="1">
        <f t="array" ref="N6396">IFERROR(_xlfn.IFS(Sales_Pipeline[[#This Row],[Deal_Stage]]="Won",_xlfn.XLOOKUP(Sales_Pipeline[[#This Row],[Product]],Products!$A$2:$A$8,Products!$C$2:$C$8),Sales_Pipeline[[#This Row],[Deal_Stage]]="Lost",_xlfn.XLOOKUP(Sales_Pipeline[[#This Row],[Product]],Products!$A$2:$A$8,Products!$C$2:$C$8)),"")</f>
        <v>1096</v>
      </c>
      <c r="O6396" s="2">
        <v>0</v>
      </c>
    </row>
    <row r="6397" spans="1:15" x14ac:dyDescent="0.3">
      <c r="A6397" t="s">
        <v>6543</v>
      </c>
      <c r="B6397" t="s">
        <v>12</v>
      </c>
      <c r="C6397" t="str">
        <f>_xlfn.XLOOKUP(Sales_Pipeline[[#This Row],[Sales_Agent]],Sales_Teams[Sales_Agent],Sales_Teams[Manager])</f>
        <v>Melvin Marxen</v>
      </c>
      <c r="D6397" t="str">
        <f>_xlfn.XLOOKUP(Sales_Pipeline[[#This Row],[Manager]],Sales_Teams[Manager],Sales_Teams[Regional_Office])</f>
        <v>Central</v>
      </c>
      <c r="E6397" t="s">
        <v>55</v>
      </c>
      <c r="F6397" t="s">
        <v>134</v>
      </c>
      <c r="G6397" t="str">
        <f>IFERROR(_xlfn.XLOOKUP(Sales_Pipeline[[#This Row],[Account]],Accounts!$A$2:$A$86,Accounts!$F$2:$F$86),"")</f>
        <v>United States</v>
      </c>
      <c r="H6397" t="s">
        <v>82</v>
      </c>
      <c r="I6397" s="3">
        <v>42980</v>
      </c>
      <c r="J6397" s="3">
        <v>43068</v>
      </c>
      <c r="K6397" s="8" t="str">
        <f>IF(Sales_Pipeline[[#This Row],[Close_Date]]="","",TEXT(Sales_Pipeline[[#This Row],[Close_Date]],"ddd"))</f>
        <v>Wed</v>
      </c>
      <c r="L6397" s="8" t="str">
        <f>IF(Sales_Pipeline[[#This Row],[Close_Date]]="","",TEXT(Sales_Pipeline[[#This Row],[Close_Date]],"mmm"))</f>
        <v>Nov</v>
      </c>
      <c r="M6397" s="8" t="str">
        <f>IF(Sales_Pipeline[[#This Row],[Close_Date]]="","","Q"&amp;ROUNDUP(MONTH(Sales_Pipeline[[#This Row],[Close_Date]])/3,0))</f>
        <v>Q4</v>
      </c>
      <c r="N6397" s="2" cm="1">
        <f t="array" ref="N6397">IFERROR(_xlfn.IFS(Sales_Pipeline[[#This Row],[Deal_Stage]]="Won",_xlfn.XLOOKUP(Sales_Pipeline[[#This Row],[Product]],Products!$A$2:$A$8,Products!$C$2:$C$8),Sales_Pipeline[[#This Row],[Deal_Stage]]="Lost",_xlfn.XLOOKUP(Sales_Pipeline[[#This Row],[Product]],Products!$A$2:$A$8,Products!$C$2:$C$8)),"")</f>
        <v>1096</v>
      </c>
      <c r="O6397" s="2">
        <v>0</v>
      </c>
    </row>
    <row r="6398" spans="1:15" x14ac:dyDescent="0.3">
      <c r="A6398" t="s">
        <v>6544</v>
      </c>
      <c r="B6398" t="s">
        <v>7</v>
      </c>
      <c r="C6398" t="str">
        <f>_xlfn.XLOOKUP(Sales_Pipeline[[#This Row],[Sales_Agent]],Sales_Teams[Sales_Agent],Sales_Teams[Manager])</f>
        <v>Dustin Brinkmann</v>
      </c>
      <c r="D6398" t="str">
        <f>_xlfn.XLOOKUP(Sales_Pipeline[[#This Row],[Manager]],Sales_Teams[Manager],Sales_Teams[Regional_Office])</f>
        <v>Central</v>
      </c>
      <c r="E6398" t="s">
        <v>63</v>
      </c>
      <c r="F6398" t="s">
        <v>229</v>
      </c>
      <c r="G6398" t="str">
        <f>IFERROR(_xlfn.XLOOKUP(Sales_Pipeline[[#This Row],[Account]],Accounts!$A$2:$A$86,Accounts!$F$2:$F$86),"")</f>
        <v>Norway</v>
      </c>
      <c r="H6398" t="s">
        <v>82</v>
      </c>
      <c r="I6398" s="3">
        <v>42980</v>
      </c>
      <c r="J6398" s="3">
        <v>43050</v>
      </c>
      <c r="K6398" s="8" t="str">
        <f>IF(Sales_Pipeline[[#This Row],[Close_Date]]="","",TEXT(Sales_Pipeline[[#This Row],[Close_Date]],"ddd"))</f>
        <v>Sat</v>
      </c>
      <c r="L6398" s="8" t="str">
        <f>IF(Sales_Pipeline[[#This Row],[Close_Date]]="","",TEXT(Sales_Pipeline[[#This Row],[Close_Date]],"mmm"))</f>
        <v>Nov</v>
      </c>
      <c r="M6398" s="8" t="str">
        <f>IF(Sales_Pipeline[[#This Row],[Close_Date]]="","","Q"&amp;ROUNDUP(MONTH(Sales_Pipeline[[#This Row],[Close_Date]])/3,0))</f>
        <v>Q4</v>
      </c>
      <c r="N6398" s="2" cm="1">
        <f t="array" ref="N6398">IFERROR(_xlfn.IFS(Sales_Pipeline[[#This Row],[Deal_Stage]]="Won",_xlfn.XLOOKUP(Sales_Pipeline[[#This Row],[Product]],Products!$A$2:$A$8,Products!$C$2:$C$8),Sales_Pipeline[[#This Row],[Deal_Stage]]="Lost",_xlfn.XLOOKUP(Sales_Pipeline[[#This Row],[Product]],Products!$A$2:$A$8,Products!$C$2:$C$8)),"")</f>
        <v>550</v>
      </c>
      <c r="O6398" s="2">
        <v>0</v>
      </c>
    </row>
    <row r="6399" spans="1:15" x14ac:dyDescent="0.3">
      <c r="A6399" t="s">
        <v>6545</v>
      </c>
      <c r="B6399" t="s">
        <v>7</v>
      </c>
      <c r="C6399" t="str">
        <f>_xlfn.XLOOKUP(Sales_Pipeline[[#This Row],[Sales_Agent]],Sales_Teams[Sales_Agent],Sales_Teams[Manager])</f>
        <v>Dustin Brinkmann</v>
      </c>
      <c r="D6399" t="str">
        <f>_xlfn.XLOOKUP(Sales_Pipeline[[#This Row],[Manager]],Sales_Teams[Manager],Sales_Teams[Regional_Office])</f>
        <v>Central</v>
      </c>
      <c r="E6399" t="s">
        <v>61</v>
      </c>
      <c r="F6399" t="s">
        <v>330</v>
      </c>
      <c r="G6399" t="str">
        <f>IFERROR(_xlfn.XLOOKUP(Sales_Pipeline[[#This Row],[Account]],Accounts!$A$2:$A$86,Accounts!$F$2:$F$86),"")</f>
        <v>Korea</v>
      </c>
      <c r="H6399" t="s">
        <v>82</v>
      </c>
      <c r="I6399" s="3">
        <v>42980</v>
      </c>
      <c r="J6399" s="3">
        <v>43069</v>
      </c>
      <c r="K6399" s="8" t="str">
        <f>IF(Sales_Pipeline[[#This Row],[Close_Date]]="","",TEXT(Sales_Pipeline[[#This Row],[Close_Date]],"ddd"))</f>
        <v>Thu</v>
      </c>
      <c r="L6399" s="8" t="str">
        <f>IF(Sales_Pipeline[[#This Row],[Close_Date]]="","",TEXT(Sales_Pipeline[[#This Row],[Close_Date]],"mmm"))</f>
        <v>Nov</v>
      </c>
      <c r="M6399" s="8" t="str">
        <f>IF(Sales_Pipeline[[#This Row],[Close_Date]]="","","Q"&amp;ROUNDUP(MONTH(Sales_Pipeline[[#This Row],[Close_Date]])/3,0))</f>
        <v>Q4</v>
      </c>
      <c r="N6399" s="2" cm="1">
        <f t="array" ref="N6399">IFERROR(_xlfn.IFS(Sales_Pipeline[[#This Row],[Deal_Stage]]="Won",_xlfn.XLOOKUP(Sales_Pipeline[[#This Row],[Product]],Products!$A$2:$A$8,Products!$C$2:$C$8),Sales_Pipeline[[#This Row],[Deal_Stage]]="Lost",_xlfn.XLOOKUP(Sales_Pipeline[[#This Row],[Product]],Products!$A$2:$A$8,Products!$C$2:$C$8)),"")</f>
        <v>55</v>
      </c>
      <c r="O6399" s="2">
        <v>0</v>
      </c>
    </row>
    <row r="6400" spans="1:15" x14ac:dyDescent="0.3">
      <c r="A6400" t="s">
        <v>6546</v>
      </c>
      <c r="B6400" t="s">
        <v>32</v>
      </c>
      <c r="C6400" t="str">
        <f>_xlfn.XLOOKUP(Sales_Pipeline[[#This Row],[Sales_Agent]],Sales_Teams[Sales_Agent],Sales_Teams[Manager])</f>
        <v>Celia Rouche</v>
      </c>
      <c r="D6400" t="str">
        <f>_xlfn.XLOOKUP(Sales_Pipeline[[#This Row],[Manager]],Sales_Teams[Manager],Sales_Teams[Regional_Office])</f>
        <v>West</v>
      </c>
      <c r="E6400" t="s">
        <v>63</v>
      </c>
      <c r="F6400" t="s">
        <v>201</v>
      </c>
      <c r="G6400" t="str">
        <f>IFERROR(_xlfn.XLOOKUP(Sales_Pipeline[[#This Row],[Account]],Accounts!$A$2:$A$86,Accounts!$F$2:$F$86),"")</f>
        <v>United States</v>
      </c>
      <c r="H6400" t="s">
        <v>57</v>
      </c>
      <c r="I6400" s="3">
        <v>42980</v>
      </c>
      <c r="J6400" s="3">
        <v>42994</v>
      </c>
      <c r="K6400" s="8" t="str">
        <f>IF(Sales_Pipeline[[#This Row],[Close_Date]]="","",TEXT(Sales_Pipeline[[#This Row],[Close_Date]],"ddd"))</f>
        <v>Sat</v>
      </c>
      <c r="L6400" s="8" t="str">
        <f>IF(Sales_Pipeline[[#This Row],[Close_Date]]="","",TEXT(Sales_Pipeline[[#This Row],[Close_Date]],"mmm"))</f>
        <v>Sep</v>
      </c>
      <c r="M6400" s="8" t="str">
        <f>IF(Sales_Pipeline[[#This Row],[Close_Date]]="","","Q"&amp;ROUNDUP(MONTH(Sales_Pipeline[[#This Row],[Close_Date]])/3,0))</f>
        <v>Q3</v>
      </c>
      <c r="N6400" s="2" cm="1">
        <f t="array" ref="N6400">IFERROR(_xlfn.IFS(Sales_Pipeline[[#This Row],[Deal_Stage]]="Won",_xlfn.XLOOKUP(Sales_Pipeline[[#This Row],[Product]],Products!$A$2:$A$8,Products!$C$2:$C$8),Sales_Pipeline[[#This Row],[Deal_Stage]]="Lost",_xlfn.XLOOKUP(Sales_Pipeline[[#This Row],[Product]],Products!$A$2:$A$8,Products!$C$2:$C$8)),"")</f>
        <v>550</v>
      </c>
      <c r="O6400" s="2">
        <v>555</v>
      </c>
    </row>
    <row r="6401" spans="1:15" x14ac:dyDescent="0.3">
      <c r="A6401" t="s">
        <v>6547</v>
      </c>
      <c r="B6401" t="s">
        <v>32</v>
      </c>
      <c r="C6401" t="str">
        <f>_xlfn.XLOOKUP(Sales_Pipeline[[#This Row],[Sales_Agent]],Sales_Teams[Sales_Agent],Sales_Teams[Manager])</f>
        <v>Celia Rouche</v>
      </c>
      <c r="D6401" t="str">
        <f>_xlfn.XLOOKUP(Sales_Pipeline[[#This Row],[Manager]],Sales_Teams[Manager],Sales_Teams[Regional_Office])</f>
        <v>West</v>
      </c>
      <c r="E6401" t="s">
        <v>61</v>
      </c>
      <c r="F6401" t="s">
        <v>216</v>
      </c>
      <c r="G6401" t="str">
        <f>IFERROR(_xlfn.XLOOKUP(Sales_Pipeline[[#This Row],[Account]],Accounts!$A$2:$A$86,Accounts!$F$2:$F$86),"")</f>
        <v>United States</v>
      </c>
      <c r="H6401" t="s">
        <v>57</v>
      </c>
      <c r="I6401" s="3">
        <v>42980</v>
      </c>
      <c r="J6401" s="3">
        <v>43001</v>
      </c>
      <c r="K6401" s="8" t="str">
        <f>IF(Sales_Pipeline[[#This Row],[Close_Date]]="","",TEXT(Sales_Pipeline[[#This Row],[Close_Date]],"ddd"))</f>
        <v>Sat</v>
      </c>
      <c r="L6401" s="8" t="str">
        <f>IF(Sales_Pipeline[[#This Row],[Close_Date]]="","",TEXT(Sales_Pipeline[[#This Row],[Close_Date]],"mmm"))</f>
        <v>Sep</v>
      </c>
      <c r="M6401" s="8" t="str">
        <f>IF(Sales_Pipeline[[#This Row],[Close_Date]]="","","Q"&amp;ROUNDUP(MONTH(Sales_Pipeline[[#This Row],[Close_Date]])/3,0))</f>
        <v>Q3</v>
      </c>
      <c r="N6401" s="2" cm="1">
        <f t="array" ref="N6401">IFERROR(_xlfn.IFS(Sales_Pipeline[[#This Row],[Deal_Stage]]="Won",_xlfn.XLOOKUP(Sales_Pipeline[[#This Row],[Product]],Products!$A$2:$A$8,Products!$C$2:$C$8),Sales_Pipeline[[#This Row],[Deal_Stage]]="Lost",_xlfn.XLOOKUP(Sales_Pipeline[[#This Row],[Product]],Products!$A$2:$A$8,Products!$C$2:$C$8)),"")</f>
        <v>55</v>
      </c>
      <c r="O6401" s="2">
        <v>47</v>
      </c>
    </row>
    <row r="6402" spans="1:15" x14ac:dyDescent="0.3">
      <c r="A6402" t="s">
        <v>6548</v>
      </c>
      <c r="B6402" t="s">
        <v>44</v>
      </c>
      <c r="C6402" t="str">
        <f>_xlfn.XLOOKUP(Sales_Pipeline[[#This Row],[Sales_Agent]],Sales_Teams[Sales_Agent],Sales_Teams[Manager])</f>
        <v>Summer Sewald</v>
      </c>
      <c r="D6402" t="str">
        <f>_xlfn.XLOOKUP(Sales_Pipeline[[#This Row],[Manager]],Sales_Teams[Manager],Sales_Teams[Regional_Office])</f>
        <v>West</v>
      </c>
      <c r="E6402" t="s">
        <v>84</v>
      </c>
      <c r="G6402" t="str">
        <f>IFERROR(_xlfn.XLOOKUP(Sales_Pipeline[[#This Row],[Account]],Accounts!$A$2:$A$86,Accounts!$F$2:$F$86),"")</f>
        <v/>
      </c>
      <c r="H6402" t="s">
        <v>77</v>
      </c>
      <c r="I6402" s="3">
        <v>42980</v>
      </c>
      <c r="K6402" s="8" t="str">
        <f>IF(Sales_Pipeline[[#This Row],[Close_Date]]="","",TEXT(Sales_Pipeline[[#This Row],[Close_Date]],"ddd"))</f>
        <v/>
      </c>
      <c r="L6402" s="8" t="str">
        <f>IF(Sales_Pipeline[[#This Row],[Close_Date]]="","",TEXT(Sales_Pipeline[[#This Row],[Close_Date]],"mmm"))</f>
        <v/>
      </c>
      <c r="M6402" s="8" t="str">
        <f>IF(Sales_Pipeline[[#This Row],[Close_Date]]="","","Q"&amp;ROUNDUP(MONTH(Sales_Pipeline[[#This Row],[Close_Date]])/3,0))</f>
        <v/>
      </c>
      <c r="N6402" s="2" t="str" cm="1">
        <f t="array" ref="N6402">IFERROR(_xlfn.IFS(Sales_Pipeline[[#This Row],[Deal_Stage]]="Won",_xlfn.XLOOKUP(Sales_Pipeline[[#This Row],[Product]],Products!$A$2:$A$8,Products!$C$2:$C$8),Sales_Pipeline[[#This Row],[Deal_Stage]]="Lost",_xlfn.XLOOKUP(Sales_Pipeline[[#This Row],[Product]],Products!$A$2:$A$8,Products!$C$2:$C$8)),"")</f>
        <v/>
      </c>
      <c r="O6402" s="2">
        <v>0</v>
      </c>
    </row>
    <row r="6403" spans="1:15" x14ac:dyDescent="0.3">
      <c r="A6403" t="s">
        <v>6549</v>
      </c>
      <c r="B6403" t="s">
        <v>44</v>
      </c>
      <c r="C6403" t="str">
        <f>_xlfn.XLOOKUP(Sales_Pipeline[[#This Row],[Sales_Agent]],Sales_Teams[Sales_Agent],Sales_Teams[Manager])</f>
        <v>Summer Sewald</v>
      </c>
      <c r="D6403" t="str">
        <f>_xlfn.XLOOKUP(Sales_Pipeline[[#This Row],[Manager]],Sales_Teams[Manager],Sales_Teams[Regional_Office])</f>
        <v>West</v>
      </c>
      <c r="E6403" t="s">
        <v>63</v>
      </c>
      <c r="F6403" t="s">
        <v>89</v>
      </c>
      <c r="G6403" t="str">
        <f>IFERROR(_xlfn.XLOOKUP(Sales_Pipeline[[#This Row],[Account]],Accounts!$A$2:$A$86,Accounts!$F$2:$F$86),"")</f>
        <v>United States</v>
      </c>
      <c r="H6403" t="s">
        <v>57</v>
      </c>
      <c r="I6403" s="3">
        <v>42980</v>
      </c>
      <c r="J6403" s="3">
        <v>43073</v>
      </c>
      <c r="K6403" s="8" t="str">
        <f>IF(Sales_Pipeline[[#This Row],[Close_Date]]="","",TEXT(Sales_Pipeline[[#This Row],[Close_Date]],"ddd"))</f>
        <v>Mon</v>
      </c>
      <c r="L6403" s="8" t="str">
        <f>IF(Sales_Pipeline[[#This Row],[Close_Date]]="","",TEXT(Sales_Pipeline[[#This Row],[Close_Date]],"mmm"))</f>
        <v>Dec</v>
      </c>
      <c r="M6403" s="8" t="str">
        <f>IF(Sales_Pipeline[[#This Row],[Close_Date]]="","","Q"&amp;ROUNDUP(MONTH(Sales_Pipeline[[#This Row],[Close_Date]])/3,0))</f>
        <v>Q4</v>
      </c>
      <c r="N6403" s="2" cm="1">
        <f t="array" ref="N6403">IFERROR(_xlfn.IFS(Sales_Pipeline[[#This Row],[Deal_Stage]]="Won",_xlfn.XLOOKUP(Sales_Pipeline[[#This Row],[Product]],Products!$A$2:$A$8,Products!$C$2:$C$8),Sales_Pipeline[[#This Row],[Deal_Stage]]="Lost",_xlfn.XLOOKUP(Sales_Pipeline[[#This Row],[Product]],Products!$A$2:$A$8,Products!$C$2:$C$8)),"")</f>
        <v>550</v>
      </c>
      <c r="O6403" s="2">
        <v>585</v>
      </c>
    </row>
    <row r="6404" spans="1:15" x14ac:dyDescent="0.3">
      <c r="A6404" t="s">
        <v>6550</v>
      </c>
      <c r="B6404" t="s">
        <v>3</v>
      </c>
      <c r="C6404" t="str">
        <f>_xlfn.XLOOKUP(Sales_Pipeline[[#This Row],[Sales_Agent]],Sales_Teams[Sales_Agent],Sales_Teams[Manager])</f>
        <v>Dustin Brinkmann</v>
      </c>
      <c r="D6404" t="str">
        <f>_xlfn.XLOOKUP(Sales_Pipeline[[#This Row],[Manager]],Sales_Teams[Manager],Sales_Teams[Regional_Office])</f>
        <v>Central</v>
      </c>
      <c r="E6404" t="s">
        <v>61</v>
      </c>
      <c r="F6404" t="s">
        <v>79</v>
      </c>
      <c r="G6404" t="str">
        <f>IFERROR(_xlfn.XLOOKUP(Sales_Pipeline[[#This Row],[Account]],Accounts!$A$2:$A$86,Accounts!$F$2:$F$86),"")</f>
        <v>Philipines</v>
      </c>
      <c r="H6404" t="s">
        <v>57</v>
      </c>
      <c r="I6404" s="3">
        <v>42981</v>
      </c>
      <c r="J6404" s="3">
        <v>42984</v>
      </c>
      <c r="K6404" s="8" t="str">
        <f>IF(Sales_Pipeline[[#This Row],[Close_Date]]="","",TEXT(Sales_Pipeline[[#This Row],[Close_Date]],"ddd"))</f>
        <v>Wed</v>
      </c>
      <c r="L6404" s="8" t="str">
        <f>IF(Sales_Pipeline[[#This Row],[Close_Date]]="","",TEXT(Sales_Pipeline[[#This Row],[Close_Date]],"mmm"))</f>
        <v>Sep</v>
      </c>
      <c r="M6404" s="8" t="str">
        <f>IF(Sales_Pipeline[[#This Row],[Close_Date]]="","","Q"&amp;ROUNDUP(MONTH(Sales_Pipeline[[#This Row],[Close_Date]])/3,0))</f>
        <v>Q3</v>
      </c>
      <c r="N6404" s="2" cm="1">
        <f t="array" ref="N6404">IFERROR(_xlfn.IFS(Sales_Pipeline[[#This Row],[Deal_Stage]]="Won",_xlfn.XLOOKUP(Sales_Pipeline[[#This Row],[Product]],Products!$A$2:$A$8,Products!$C$2:$C$8),Sales_Pipeline[[#This Row],[Deal_Stage]]="Lost",_xlfn.XLOOKUP(Sales_Pipeline[[#This Row],[Product]],Products!$A$2:$A$8,Products!$C$2:$C$8)),"")</f>
        <v>55</v>
      </c>
      <c r="O6404" s="2">
        <v>64</v>
      </c>
    </row>
    <row r="6405" spans="1:15" x14ac:dyDescent="0.3">
      <c r="A6405" t="s">
        <v>6551</v>
      </c>
      <c r="B6405" t="s">
        <v>3</v>
      </c>
      <c r="C6405" t="str">
        <f>_xlfn.XLOOKUP(Sales_Pipeline[[#This Row],[Sales_Agent]],Sales_Teams[Sales_Agent],Sales_Teams[Manager])</f>
        <v>Dustin Brinkmann</v>
      </c>
      <c r="D6405" t="str">
        <f>_xlfn.XLOOKUP(Sales_Pipeline[[#This Row],[Manager]],Sales_Teams[Manager],Sales_Teams[Regional_Office])</f>
        <v>Central</v>
      </c>
      <c r="E6405" t="s">
        <v>61</v>
      </c>
      <c r="F6405" t="s">
        <v>333</v>
      </c>
      <c r="G6405" t="str">
        <f>IFERROR(_xlfn.XLOOKUP(Sales_Pipeline[[#This Row],[Account]],Accounts!$A$2:$A$86,Accounts!$F$2:$F$86),"")</f>
        <v>United States</v>
      </c>
      <c r="H6405" t="s">
        <v>57</v>
      </c>
      <c r="I6405" s="3">
        <v>42981</v>
      </c>
      <c r="J6405" s="3">
        <v>43060</v>
      </c>
      <c r="K6405" s="8" t="str">
        <f>IF(Sales_Pipeline[[#This Row],[Close_Date]]="","",TEXT(Sales_Pipeline[[#This Row],[Close_Date]],"ddd"))</f>
        <v>Tue</v>
      </c>
      <c r="L6405" s="8" t="str">
        <f>IF(Sales_Pipeline[[#This Row],[Close_Date]]="","",TEXT(Sales_Pipeline[[#This Row],[Close_Date]],"mmm"))</f>
        <v>Nov</v>
      </c>
      <c r="M6405" s="8" t="str">
        <f>IF(Sales_Pipeline[[#This Row],[Close_Date]]="","","Q"&amp;ROUNDUP(MONTH(Sales_Pipeline[[#This Row],[Close_Date]])/3,0))</f>
        <v>Q4</v>
      </c>
      <c r="N6405" s="2" cm="1">
        <f t="array" ref="N6405">IFERROR(_xlfn.IFS(Sales_Pipeline[[#This Row],[Deal_Stage]]="Won",_xlfn.XLOOKUP(Sales_Pipeline[[#This Row],[Product]],Products!$A$2:$A$8,Products!$C$2:$C$8),Sales_Pipeline[[#This Row],[Deal_Stage]]="Lost",_xlfn.XLOOKUP(Sales_Pipeline[[#This Row],[Product]],Products!$A$2:$A$8,Products!$C$2:$C$8)),"")</f>
        <v>55</v>
      </c>
      <c r="O6405" s="2">
        <v>58</v>
      </c>
    </row>
    <row r="6406" spans="1:15" x14ac:dyDescent="0.3">
      <c r="A6406" t="s">
        <v>6552</v>
      </c>
      <c r="B6406" t="s">
        <v>27</v>
      </c>
      <c r="C6406" t="str">
        <f>_xlfn.XLOOKUP(Sales_Pipeline[[#This Row],[Sales_Agent]],Sales_Teams[Sales_Agent],Sales_Teams[Manager])</f>
        <v>Rocco Neubert</v>
      </c>
      <c r="D6406" t="str">
        <f>_xlfn.XLOOKUP(Sales_Pipeline[[#This Row],[Manager]],Sales_Teams[Manager],Sales_Teams[Regional_Office])</f>
        <v>East</v>
      </c>
      <c r="E6406" t="s">
        <v>63</v>
      </c>
      <c r="G6406" t="str">
        <f>IFERROR(_xlfn.XLOOKUP(Sales_Pipeline[[#This Row],[Account]],Accounts!$A$2:$A$86,Accounts!$F$2:$F$86),"")</f>
        <v/>
      </c>
      <c r="H6406" t="s">
        <v>77</v>
      </c>
      <c r="I6406" s="3">
        <v>42981</v>
      </c>
      <c r="K6406" s="8" t="str">
        <f>IF(Sales_Pipeline[[#This Row],[Close_Date]]="","",TEXT(Sales_Pipeline[[#This Row],[Close_Date]],"ddd"))</f>
        <v/>
      </c>
      <c r="L6406" s="8" t="str">
        <f>IF(Sales_Pipeline[[#This Row],[Close_Date]]="","",TEXT(Sales_Pipeline[[#This Row],[Close_Date]],"mmm"))</f>
        <v/>
      </c>
      <c r="M6406" s="8" t="str">
        <f>IF(Sales_Pipeline[[#This Row],[Close_Date]]="","","Q"&amp;ROUNDUP(MONTH(Sales_Pipeline[[#This Row],[Close_Date]])/3,0))</f>
        <v/>
      </c>
      <c r="N6406" s="2" t="str" cm="1">
        <f t="array" ref="N6406">IFERROR(_xlfn.IFS(Sales_Pipeline[[#This Row],[Deal_Stage]]="Won",_xlfn.XLOOKUP(Sales_Pipeline[[#This Row],[Product]],Products!$A$2:$A$8,Products!$C$2:$C$8),Sales_Pipeline[[#This Row],[Deal_Stage]]="Lost",_xlfn.XLOOKUP(Sales_Pipeline[[#This Row],[Product]],Products!$A$2:$A$8,Products!$C$2:$C$8)),"")</f>
        <v/>
      </c>
      <c r="O6406" s="2">
        <v>0</v>
      </c>
    </row>
    <row r="6407" spans="1:15" x14ac:dyDescent="0.3">
      <c r="A6407" t="s">
        <v>6553</v>
      </c>
      <c r="B6407" t="s">
        <v>28</v>
      </c>
      <c r="C6407" t="str">
        <f>_xlfn.XLOOKUP(Sales_Pipeline[[#This Row],[Sales_Agent]],Sales_Teams[Sales_Agent],Sales_Teams[Manager])</f>
        <v>Rocco Neubert</v>
      </c>
      <c r="D6407" t="str">
        <f>_xlfn.XLOOKUP(Sales_Pipeline[[#This Row],[Manager]],Sales_Teams[Manager],Sales_Teams[Regional_Office])</f>
        <v>East</v>
      </c>
      <c r="E6407" t="s">
        <v>63</v>
      </c>
      <c r="F6407" t="s">
        <v>253</v>
      </c>
      <c r="G6407" t="str">
        <f>IFERROR(_xlfn.XLOOKUP(Sales_Pipeline[[#This Row],[Account]],Accounts!$A$2:$A$86,Accounts!$F$2:$F$86),"")</f>
        <v>United States</v>
      </c>
      <c r="H6407" t="s">
        <v>57</v>
      </c>
      <c r="I6407" s="3">
        <v>42981</v>
      </c>
      <c r="J6407" s="3">
        <v>42986</v>
      </c>
      <c r="K6407" s="8" t="str">
        <f>IF(Sales_Pipeline[[#This Row],[Close_Date]]="","",TEXT(Sales_Pipeline[[#This Row],[Close_Date]],"ddd"))</f>
        <v>Fri</v>
      </c>
      <c r="L6407" s="8" t="str">
        <f>IF(Sales_Pipeline[[#This Row],[Close_Date]]="","",TEXT(Sales_Pipeline[[#This Row],[Close_Date]],"mmm"))</f>
        <v>Sep</v>
      </c>
      <c r="M6407" s="8" t="str">
        <f>IF(Sales_Pipeline[[#This Row],[Close_Date]]="","","Q"&amp;ROUNDUP(MONTH(Sales_Pipeline[[#This Row],[Close_Date]])/3,0))</f>
        <v>Q3</v>
      </c>
      <c r="N6407" s="2" cm="1">
        <f t="array" ref="N6407">IFERROR(_xlfn.IFS(Sales_Pipeline[[#This Row],[Deal_Stage]]="Won",_xlfn.XLOOKUP(Sales_Pipeline[[#This Row],[Product]],Products!$A$2:$A$8,Products!$C$2:$C$8),Sales_Pipeline[[#This Row],[Deal_Stage]]="Lost",_xlfn.XLOOKUP(Sales_Pipeline[[#This Row],[Product]],Products!$A$2:$A$8,Products!$C$2:$C$8)),"")</f>
        <v>550</v>
      </c>
      <c r="O6407" s="2">
        <v>635</v>
      </c>
    </row>
    <row r="6408" spans="1:15" x14ac:dyDescent="0.3">
      <c r="A6408" t="s">
        <v>6554</v>
      </c>
      <c r="B6408" t="s">
        <v>28</v>
      </c>
      <c r="C6408" t="str">
        <f>_xlfn.XLOOKUP(Sales_Pipeline[[#This Row],[Sales_Agent]],Sales_Teams[Sales_Agent],Sales_Teams[Manager])</f>
        <v>Rocco Neubert</v>
      </c>
      <c r="D6408" t="str">
        <f>_xlfn.XLOOKUP(Sales_Pipeline[[#This Row],[Manager]],Sales_Teams[Manager],Sales_Teams[Regional_Office])</f>
        <v>East</v>
      </c>
      <c r="E6408" t="s">
        <v>8953</v>
      </c>
      <c r="F6408" t="s">
        <v>225</v>
      </c>
      <c r="G6408" t="str">
        <f>IFERROR(_xlfn.XLOOKUP(Sales_Pipeline[[#This Row],[Account]],Accounts!$A$2:$A$86,Accounts!$F$2:$F$86),"")</f>
        <v>United States</v>
      </c>
      <c r="H6408" t="s">
        <v>57</v>
      </c>
      <c r="I6408" s="3">
        <v>42981</v>
      </c>
      <c r="J6408" s="3">
        <v>42991</v>
      </c>
      <c r="K6408" s="8" t="str">
        <f>IF(Sales_Pipeline[[#This Row],[Close_Date]]="","",TEXT(Sales_Pipeline[[#This Row],[Close_Date]],"ddd"))</f>
        <v>Wed</v>
      </c>
      <c r="L6408" s="8" t="str">
        <f>IF(Sales_Pipeline[[#This Row],[Close_Date]]="","",TEXT(Sales_Pipeline[[#This Row],[Close_Date]],"mmm"))</f>
        <v>Sep</v>
      </c>
      <c r="M6408" s="8" t="str">
        <f>IF(Sales_Pipeline[[#This Row],[Close_Date]]="","","Q"&amp;ROUNDUP(MONTH(Sales_Pipeline[[#This Row],[Close_Date]])/3,0))</f>
        <v>Q3</v>
      </c>
      <c r="N6408" s="2" cm="1">
        <f t="array" ref="N6408">IFERROR(_xlfn.IFS(Sales_Pipeline[[#This Row],[Deal_Stage]]="Won",_xlfn.XLOOKUP(Sales_Pipeline[[#This Row],[Product]],Products!$A$2:$A$8,Products!$C$2:$C$8),Sales_Pipeline[[#This Row],[Deal_Stage]]="Lost",_xlfn.XLOOKUP(Sales_Pipeline[[#This Row],[Product]],Products!$A$2:$A$8,Products!$C$2:$C$8)),"")</f>
        <v>4821</v>
      </c>
      <c r="O6408" s="2">
        <v>5626</v>
      </c>
    </row>
    <row r="6409" spans="1:15" x14ac:dyDescent="0.3">
      <c r="A6409" t="s">
        <v>6555</v>
      </c>
      <c r="B6409" t="s">
        <v>28</v>
      </c>
      <c r="C6409" t="str">
        <f>_xlfn.XLOOKUP(Sales_Pipeline[[#This Row],[Sales_Agent]],Sales_Teams[Sales_Agent],Sales_Teams[Manager])</f>
        <v>Rocco Neubert</v>
      </c>
      <c r="D6409" t="str">
        <f>_xlfn.XLOOKUP(Sales_Pipeline[[#This Row],[Manager]],Sales_Teams[Manager],Sales_Teams[Regional_Office])</f>
        <v>East</v>
      </c>
      <c r="E6409" t="s">
        <v>76</v>
      </c>
      <c r="F6409" t="s">
        <v>96</v>
      </c>
      <c r="G6409" t="str">
        <f>IFERROR(_xlfn.XLOOKUP(Sales_Pipeline[[#This Row],[Account]],Accounts!$A$2:$A$86,Accounts!$F$2:$F$86),"")</f>
        <v>United States</v>
      </c>
      <c r="H6409" t="s">
        <v>57</v>
      </c>
      <c r="I6409" s="3">
        <v>42981</v>
      </c>
      <c r="J6409" s="3">
        <v>43083</v>
      </c>
      <c r="K6409" s="8" t="str">
        <f>IF(Sales_Pipeline[[#This Row],[Close_Date]]="","",TEXT(Sales_Pipeline[[#This Row],[Close_Date]],"ddd"))</f>
        <v>Thu</v>
      </c>
      <c r="L6409" s="8" t="str">
        <f>IF(Sales_Pipeline[[#This Row],[Close_Date]]="","",TEXT(Sales_Pipeline[[#This Row],[Close_Date]],"mmm"))</f>
        <v>Dec</v>
      </c>
      <c r="M6409" s="8" t="str">
        <f>IF(Sales_Pipeline[[#This Row],[Close_Date]]="","","Q"&amp;ROUNDUP(MONTH(Sales_Pipeline[[#This Row],[Close_Date]])/3,0))</f>
        <v>Q4</v>
      </c>
      <c r="N6409" s="2" cm="1">
        <f t="array" ref="N6409">IFERROR(_xlfn.IFS(Sales_Pipeline[[#This Row],[Deal_Stage]]="Won",_xlfn.XLOOKUP(Sales_Pipeline[[#This Row],[Product]],Products!$A$2:$A$8,Products!$C$2:$C$8),Sales_Pipeline[[#This Row],[Deal_Stage]]="Lost",_xlfn.XLOOKUP(Sales_Pipeline[[#This Row],[Product]],Products!$A$2:$A$8,Products!$C$2:$C$8)),"")</f>
        <v>3393</v>
      </c>
      <c r="O6409" s="2">
        <v>3595</v>
      </c>
    </row>
    <row r="6410" spans="1:15" x14ac:dyDescent="0.3">
      <c r="A6410" t="s">
        <v>6556</v>
      </c>
      <c r="B6410" t="s">
        <v>38</v>
      </c>
      <c r="C6410" t="str">
        <f>_xlfn.XLOOKUP(Sales_Pipeline[[#This Row],[Sales_Agent]],Sales_Teams[Sales_Agent],Sales_Teams[Manager])</f>
        <v>Celia Rouche</v>
      </c>
      <c r="D6410" t="str">
        <f>_xlfn.XLOOKUP(Sales_Pipeline[[#This Row],[Manager]],Sales_Teams[Manager],Sales_Teams[Regional_Office])</f>
        <v>West</v>
      </c>
      <c r="E6410" t="s">
        <v>61</v>
      </c>
      <c r="G6410" t="str">
        <f>IFERROR(_xlfn.XLOOKUP(Sales_Pipeline[[#This Row],[Account]],Accounts!$A$2:$A$86,Accounts!$F$2:$F$86),"")</f>
        <v/>
      </c>
      <c r="H6410" t="s">
        <v>77</v>
      </c>
      <c r="I6410" s="3">
        <v>42981</v>
      </c>
      <c r="K6410" s="8" t="str">
        <f>IF(Sales_Pipeline[[#This Row],[Close_Date]]="","",TEXT(Sales_Pipeline[[#This Row],[Close_Date]],"ddd"))</f>
        <v/>
      </c>
      <c r="L6410" s="8" t="str">
        <f>IF(Sales_Pipeline[[#This Row],[Close_Date]]="","",TEXT(Sales_Pipeline[[#This Row],[Close_Date]],"mmm"))</f>
        <v/>
      </c>
      <c r="M6410" s="8" t="str">
        <f>IF(Sales_Pipeline[[#This Row],[Close_Date]]="","","Q"&amp;ROUNDUP(MONTH(Sales_Pipeline[[#This Row],[Close_Date]])/3,0))</f>
        <v/>
      </c>
      <c r="N6410" s="2" t="str" cm="1">
        <f t="array" ref="N6410">IFERROR(_xlfn.IFS(Sales_Pipeline[[#This Row],[Deal_Stage]]="Won",_xlfn.XLOOKUP(Sales_Pipeline[[#This Row],[Product]],Products!$A$2:$A$8,Products!$C$2:$C$8),Sales_Pipeline[[#This Row],[Deal_Stage]]="Lost",_xlfn.XLOOKUP(Sales_Pipeline[[#This Row],[Product]],Products!$A$2:$A$8,Products!$C$2:$C$8)),"")</f>
        <v/>
      </c>
      <c r="O6410" s="2">
        <v>0</v>
      </c>
    </row>
    <row r="6411" spans="1:15" x14ac:dyDescent="0.3">
      <c r="A6411" t="s">
        <v>6557</v>
      </c>
      <c r="B6411" t="s">
        <v>13</v>
      </c>
      <c r="C6411" t="str">
        <f>_xlfn.XLOOKUP(Sales_Pipeline[[#This Row],[Sales_Agent]],Sales_Teams[Sales_Agent],Sales_Teams[Manager])</f>
        <v>Melvin Marxen</v>
      </c>
      <c r="D6411" t="str">
        <f>_xlfn.XLOOKUP(Sales_Pipeline[[#This Row],[Manager]],Sales_Teams[Manager],Sales_Teams[Regional_Office])</f>
        <v>Central</v>
      </c>
      <c r="E6411" t="s">
        <v>8953</v>
      </c>
      <c r="F6411" t="s">
        <v>94</v>
      </c>
      <c r="G6411" t="str">
        <f>IFERROR(_xlfn.XLOOKUP(Sales_Pipeline[[#This Row],[Account]],Accounts!$A$2:$A$86,Accounts!$F$2:$F$86),"")</f>
        <v>United States</v>
      </c>
      <c r="H6411" t="s">
        <v>82</v>
      </c>
      <c r="I6411" s="3">
        <v>42981</v>
      </c>
      <c r="J6411" s="3">
        <v>43043</v>
      </c>
      <c r="K6411" s="8" t="str">
        <f>IF(Sales_Pipeline[[#This Row],[Close_Date]]="","",TEXT(Sales_Pipeline[[#This Row],[Close_Date]],"ddd"))</f>
        <v>Sat</v>
      </c>
      <c r="L6411" s="8" t="str">
        <f>IF(Sales_Pipeline[[#This Row],[Close_Date]]="","",TEXT(Sales_Pipeline[[#This Row],[Close_Date]],"mmm"))</f>
        <v>Nov</v>
      </c>
      <c r="M6411" s="8" t="str">
        <f>IF(Sales_Pipeline[[#This Row],[Close_Date]]="","","Q"&amp;ROUNDUP(MONTH(Sales_Pipeline[[#This Row],[Close_Date]])/3,0))</f>
        <v>Q4</v>
      </c>
      <c r="N6411" s="2" cm="1">
        <f t="array" ref="N6411">IFERROR(_xlfn.IFS(Sales_Pipeline[[#This Row],[Deal_Stage]]="Won",_xlfn.XLOOKUP(Sales_Pipeline[[#This Row],[Product]],Products!$A$2:$A$8,Products!$C$2:$C$8),Sales_Pipeline[[#This Row],[Deal_Stage]]="Lost",_xlfn.XLOOKUP(Sales_Pipeline[[#This Row],[Product]],Products!$A$2:$A$8,Products!$C$2:$C$8)),"")</f>
        <v>4821</v>
      </c>
      <c r="O6411" s="2">
        <v>0</v>
      </c>
    </row>
    <row r="6412" spans="1:15" x14ac:dyDescent="0.3">
      <c r="A6412" t="s">
        <v>6558</v>
      </c>
      <c r="B6412" t="s">
        <v>13</v>
      </c>
      <c r="C6412" t="str">
        <f>_xlfn.XLOOKUP(Sales_Pipeline[[#This Row],[Sales_Agent]],Sales_Teams[Sales_Agent],Sales_Teams[Manager])</f>
        <v>Melvin Marxen</v>
      </c>
      <c r="D6412" t="str">
        <f>_xlfn.XLOOKUP(Sales_Pipeline[[#This Row],[Manager]],Sales_Teams[Manager],Sales_Teams[Regional_Office])</f>
        <v>Central</v>
      </c>
      <c r="E6412" t="s">
        <v>8953</v>
      </c>
      <c r="F6412" t="s">
        <v>333</v>
      </c>
      <c r="G6412" t="str">
        <f>IFERROR(_xlfn.XLOOKUP(Sales_Pipeline[[#This Row],[Account]],Accounts!$A$2:$A$86,Accounts!$F$2:$F$86),"")</f>
        <v>United States</v>
      </c>
      <c r="H6412" t="s">
        <v>57</v>
      </c>
      <c r="I6412" s="3">
        <v>42981</v>
      </c>
      <c r="J6412" s="3">
        <v>43071</v>
      </c>
      <c r="K6412" s="8" t="str">
        <f>IF(Sales_Pipeline[[#This Row],[Close_Date]]="","",TEXT(Sales_Pipeline[[#This Row],[Close_Date]],"ddd"))</f>
        <v>Sat</v>
      </c>
      <c r="L6412" s="8" t="str">
        <f>IF(Sales_Pipeline[[#This Row],[Close_Date]]="","",TEXT(Sales_Pipeline[[#This Row],[Close_Date]],"mmm"))</f>
        <v>Dec</v>
      </c>
      <c r="M6412" s="8" t="str">
        <f>IF(Sales_Pipeline[[#This Row],[Close_Date]]="","","Q"&amp;ROUNDUP(MONTH(Sales_Pipeline[[#This Row],[Close_Date]])/3,0))</f>
        <v>Q4</v>
      </c>
      <c r="N6412" s="2" cm="1">
        <f t="array" ref="N6412">IFERROR(_xlfn.IFS(Sales_Pipeline[[#This Row],[Deal_Stage]]="Won",_xlfn.XLOOKUP(Sales_Pipeline[[#This Row],[Product]],Products!$A$2:$A$8,Products!$C$2:$C$8),Sales_Pipeline[[#This Row],[Deal_Stage]]="Lost",_xlfn.XLOOKUP(Sales_Pipeline[[#This Row],[Product]],Products!$A$2:$A$8,Products!$C$2:$C$8)),"")</f>
        <v>4821</v>
      </c>
      <c r="O6412" s="2">
        <v>4981</v>
      </c>
    </row>
    <row r="6413" spans="1:15" x14ac:dyDescent="0.3">
      <c r="A6413" t="s">
        <v>6559</v>
      </c>
      <c r="B6413" t="s">
        <v>36</v>
      </c>
      <c r="C6413" t="str">
        <f>_xlfn.XLOOKUP(Sales_Pipeline[[#This Row],[Sales_Agent]],Sales_Teams[Sales_Agent],Sales_Teams[Manager])</f>
        <v>Celia Rouche</v>
      </c>
      <c r="D6413" t="str">
        <f>_xlfn.XLOOKUP(Sales_Pipeline[[#This Row],[Manager]],Sales_Teams[Manager],Sales_Teams[Regional_Office])</f>
        <v>West</v>
      </c>
      <c r="E6413" t="s">
        <v>55</v>
      </c>
      <c r="G6413" t="str">
        <f>IFERROR(_xlfn.XLOOKUP(Sales_Pipeline[[#This Row],[Account]],Accounts!$A$2:$A$86,Accounts!$F$2:$F$86),"")</f>
        <v/>
      </c>
      <c r="H6413" t="s">
        <v>77</v>
      </c>
      <c r="I6413" s="3">
        <v>42981</v>
      </c>
      <c r="K6413" s="8" t="str">
        <f>IF(Sales_Pipeline[[#This Row],[Close_Date]]="","",TEXT(Sales_Pipeline[[#This Row],[Close_Date]],"ddd"))</f>
        <v/>
      </c>
      <c r="L6413" s="8" t="str">
        <f>IF(Sales_Pipeline[[#This Row],[Close_Date]]="","",TEXT(Sales_Pipeline[[#This Row],[Close_Date]],"mmm"))</f>
        <v/>
      </c>
      <c r="M6413" s="8" t="str">
        <f>IF(Sales_Pipeline[[#This Row],[Close_Date]]="","","Q"&amp;ROUNDUP(MONTH(Sales_Pipeline[[#This Row],[Close_Date]])/3,0))</f>
        <v/>
      </c>
      <c r="N6413" s="2" t="str" cm="1">
        <f t="array" ref="N6413">IFERROR(_xlfn.IFS(Sales_Pipeline[[#This Row],[Deal_Stage]]="Won",_xlfn.XLOOKUP(Sales_Pipeline[[#This Row],[Product]],Products!$A$2:$A$8,Products!$C$2:$C$8),Sales_Pipeline[[#This Row],[Deal_Stage]]="Lost",_xlfn.XLOOKUP(Sales_Pipeline[[#This Row],[Product]],Products!$A$2:$A$8,Products!$C$2:$C$8)),"")</f>
        <v/>
      </c>
      <c r="O6413" s="2">
        <v>0</v>
      </c>
    </row>
    <row r="6414" spans="1:15" x14ac:dyDescent="0.3">
      <c r="A6414" t="s">
        <v>6560</v>
      </c>
      <c r="B6414" t="s">
        <v>36</v>
      </c>
      <c r="C6414" t="str">
        <f>_xlfn.XLOOKUP(Sales_Pipeline[[#This Row],[Sales_Agent]],Sales_Teams[Sales_Agent],Sales_Teams[Manager])</f>
        <v>Celia Rouche</v>
      </c>
      <c r="D6414" t="str">
        <f>_xlfn.XLOOKUP(Sales_Pipeline[[#This Row],[Manager]],Sales_Teams[Manager],Sales_Teams[Regional_Office])</f>
        <v>West</v>
      </c>
      <c r="E6414" t="s">
        <v>61</v>
      </c>
      <c r="F6414" t="s">
        <v>150</v>
      </c>
      <c r="G6414" t="str">
        <f>IFERROR(_xlfn.XLOOKUP(Sales_Pipeline[[#This Row],[Account]],Accounts!$A$2:$A$86,Accounts!$F$2:$F$86),"")</f>
        <v>United States</v>
      </c>
      <c r="H6414" t="s">
        <v>77</v>
      </c>
      <c r="I6414" s="3">
        <v>42981</v>
      </c>
      <c r="K6414" s="8" t="str">
        <f>IF(Sales_Pipeline[[#This Row],[Close_Date]]="","",TEXT(Sales_Pipeline[[#This Row],[Close_Date]],"ddd"))</f>
        <v/>
      </c>
      <c r="L6414" s="8" t="str">
        <f>IF(Sales_Pipeline[[#This Row],[Close_Date]]="","",TEXT(Sales_Pipeline[[#This Row],[Close_Date]],"mmm"))</f>
        <v/>
      </c>
      <c r="M6414" s="8" t="str">
        <f>IF(Sales_Pipeline[[#This Row],[Close_Date]]="","","Q"&amp;ROUNDUP(MONTH(Sales_Pipeline[[#This Row],[Close_Date]])/3,0))</f>
        <v/>
      </c>
      <c r="N6414" s="2" t="str" cm="1">
        <f t="array" ref="N6414">IFERROR(_xlfn.IFS(Sales_Pipeline[[#This Row],[Deal_Stage]]="Won",_xlfn.XLOOKUP(Sales_Pipeline[[#This Row],[Product]],Products!$A$2:$A$8,Products!$C$2:$C$8),Sales_Pipeline[[#This Row],[Deal_Stage]]="Lost",_xlfn.XLOOKUP(Sales_Pipeline[[#This Row],[Product]],Products!$A$2:$A$8,Products!$C$2:$C$8)),"")</f>
        <v/>
      </c>
      <c r="O6414" s="2">
        <v>0</v>
      </c>
    </row>
    <row r="6415" spans="1:15" x14ac:dyDescent="0.3">
      <c r="A6415" t="s">
        <v>6561</v>
      </c>
      <c r="B6415" t="s">
        <v>40</v>
      </c>
      <c r="C6415" t="str">
        <f>_xlfn.XLOOKUP(Sales_Pipeline[[#This Row],[Sales_Agent]],Sales_Teams[Sales_Agent],Sales_Teams[Manager])</f>
        <v>Summer Sewald</v>
      </c>
      <c r="D6415" t="str">
        <f>_xlfn.XLOOKUP(Sales_Pipeline[[#This Row],[Manager]],Sales_Teams[Manager],Sales_Teams[Regional_Office])</f>
        <v>West</v>
      </c>
      <c r="E6415" t="s">
        <v>63</v>
      </c>
      <c r="F6415" t="s">
        <v>66</v>
      </c>
      <c r="G6415" t="str">
        <f>IFERROR(_xlfn.XLOOKUP(Sales_Pipeline[[#This Row],[Account]],Accounts!$A$2:$A$86,Accounts!$F$2:$F$86),"")</f>
        <v>United States</v>
      </c>
      <c r="H6415" t="s">
        <v>57</v>
      </c>
      <c r="I6415" s="3">
        <v>42981</v>
      </c>
      <c r="J6415" s="3">
        <v>42992</v>
      </c>
      <c r="K6415" s="8" t="str">
        <f>IF(Sales_Pipeline[[#This Row],[Close_Date]]="","",TEXT(Sales_Pipeline[[#This Row],[Close_Date]],"ddd"))</f>
        <v>Thu</v>
      </c>
      <c r="L6415" s="8" t="str">
        <f>IF(Sales_Pipeline[[#This Row],[Close_Date]]="","",TEXT(Sales_Pipeline[[#This Row],[Close_Date]],"mmm"))</f>
        <v>Sep</v>
      </c>
      <c r="M6415" s="8" t="str">
        <f>IF(Sales_Pipeline[[#This Row],[Close_Date]]="","","Q"&amp;ROUNDUP(MONTH(Sales_Pipeline[[#This Row],[Close_Date]])/3,0))</f>
        <v>Q3</v>
      </c>
      <c r="N6415" s="2" cm="1">
        <f t="array" ref="N6415">IFERROR(_xlfn.IFS(Sales_Pipeline[[#This Row],[Deal_Stage]]="Won",_xlfn.XLOOKUP(Sales_Pipeline[[#This Row],[Product]],Products!$A$2:$A$8,Products!$C$2:$C$8),Sales_Pipeline[[#This Row],[Deal_Stage]]="Lost",_xlfn.XLOOKUP(Sales_Pipeline[[#This Row],[Product]],Products!$A$2:$A$8,Products!$C$2:$C$8)),"")</f>
        <v>550</v>
      </c>
      <c r="O6415" s="2">
        <v>524</v>
      </c>
    </row>
    <row r="6416" spans="1:15" x14ac:dyDescent="0.3">
      <c r="A6416" t="s">
        <v>6562</v>
      </c>
      <c r="B6416" t="s">
        <v>40</v>
      </c>
      <c r="C6416" t="str">
        <f>_xlfn.XLOOKUP(Sales_Pipeline[[#This Row],[Sales_Agent]],Sales_Teams[Sales_Agent],Sales_Teams[Manager])</f>
        <v>Summer Sewald</v>
      </c>
      <c r="D6416" t="str">
        <f>_xlfn.XLOOKUP(Sales_Pipeline[[#This Row],[Manager]],Sales_Teams[Manager],Sales_Teams[Regional_Office])</f>
        <v>West</v>
      </c>
      <c r="E6416" t="s">
        <v>61</v>
      </c>
      <c r="F6416" t="s">
        <v>175</v>
      </c>
      <c r="G6416" t="str">
        <f>IFERROR(_xlfn.XLOOKUP(Sales_Pipeline[[#This Row],[Account]],Accounts!$A$2:$A$86,Accounts!$F$2:$F$86),"")</f>
        <v>Brazil</v>
      </c>
      <c r="H6416" t="s">
        <v>57</v>
      </c>
      <c r="I6416" s="3">
        <v>42981</v>
      </c>
      <c r="J6416" s="3">
        <v>43075</v>
      </c>
      <c r="K6416" s="8" t="str">
        <f>IF(Sales_Pipeline[[#This Row],[Close_Date]]="","",TEXT(Sales_Pipeline[[#This Row],[Close_Date]],"ddd"))</f>
        <v>Wed</v>
      </c>
      <c r="L6416" s="8" t="str">
        <f>IF(Sales_Pipeline[[#This Row],[Close_Date]]="","",TEXT(Sales_Pipeline[[#This Row],[Close_Date]],"mmm"))</f>
        <v>Dec</v>
      </c>
      <c r="M6416" s="8" t="str">
        <f>IF(Sales_Pipeline[[#This Row],[Close_Date]]="","","Q"&amp;ROUNDUP(MONTH(Sales_Pipeline[[#This Row],[Close_Date]])/3,0))</f>
        <v>Q4</v>
      </c>
      <c r="N6416" s="2" cm="1">
        <f t="array" ref="N6416">IFERROR(_xlfn.IFS(Sales_Pipeline[[#This Row],[Deal_Stage]]="Won",_xlfn.XLOOKUP(Sales_Pipeline[[#This Row],[Product]],Products!$A$2:$A$8,Products!$C$2:$C$8),Sales_Pipeline[[#This Row],[Deal_Stage]]="Lost",_xlfn.XLOOKUP(Sales_Pipeline[[#This Row],[Product]],Products!$A$2:$A$8,Products!$C$2:$C$8)),"")</f>
        <v>55</v>
      </c>
      <c r="O6416" s="2">
        <v>54</v>
      </c>
    </row>
    <row r="6417" spans="1:15" x14ac:dyDescent="0.3">
      <c r="A6417" t="s">
        <v>6563</v>
      </c>
      <c r="B6417" t="s">
        <v>10</v>
      </c>
      <c r="C6417" t="str">
        <f>_xlfn.XLOOKUP(Sales_Pipeline[[#This Row],[Sales_Agent]],Sales_Teams[Sales_Agent],Sales_Teams[Manager])</f>
        <v>Melvin Marxen</v>
      </c>
      <c r="D6417" t="str">
        <f>_xlfn.XLOOKUP(Sales_Pipeline[[#This Row],[Manager]],Sales_Teams[Manager],Sales_Teams[Regional_Office])</f>
        <v>Central</v>
      </c>
      <c r="E6417" t="s">
        <v>8953</v>
      </c>
      <c r="F6417" t="s">
        <v>155</v>
      </c>
      <c r="G6417" t="str">
        <f>IFERROR(_xlfn.XLOOKUP(Sales_Pipeline[[#This Row],[Account]],Accounts!$A$2:$A$86,Accounts!$F$2:$F$86),"")</f>
        <v>United States</v>
      </c>
      <c r="H6417" t="s">
        <v>57</v>
      </c>
      <c r="I6417" s="3">
        <v>42981</v>
      </c>
      <c r="J6417" s="3">
        <v>42994</v>
      </c>
      <c r="K6417" s="8" t="str">
        <f>IF(Sales_Pipeline[[#This Row],[Close_Date]]="","",TEXT(Sales_Pipeline[[#This Row],[Close_Date]],"ddd"))</f>
        <v>Sat</v>
      </c>
      <c r="L6417" s="8" t="str">
        <f>IF(Sales_Pipeline[[#This Row],[Close_Date]]="","",TEXT(Sales_Pipeline[[#This Row],[Close_Date]],"mmm"))</f>
        <v>Sep</v>
      </c>
      <c r="M6417" s="8" t="str">
        <f>IF(Sales_Pipeline[[#This Row],[Close_Date]]="","","Q"&amp;ROUNDUP(MONTH(Sales_Pipeline[[#This Row],[Close_Date]])/3,0))</f>
        <v>Q3</v>
      </c>
      <c r="N6417" s="2" cm="1">
        <f t="array" ref="N6417">IFERROR(_xlfn.IFS(Sales_Pipeline[[#This Row],[Deal_Stage]]="Won",_xlfn.XLOOKUP(Sales_Pipeline[[#This Row],[Product]],Products!$A$2:$A$8,Products!$C$2:$C$8),Sales_Pipeline[[#This Row],[Deal_Stage]]="Lost",_xlfn.XLOOKUP(Sales_Pipeline[[#This Row],[Product]],Products!$A$2:$A$8,Products!$C$2:$C$8)),"")</f>
        <v>4821</v>
      </c>
      <c r="O6417" s="2">
        <v>5080</v>
      </c>
    </row>
    <row r="6418" spans="1:15" x14ac:dyDescent="0.3">
      <c r="A6418" t="s">
        <v>6564</v>
      </c>
      <c r="B6418" t="s">
        <v>42</v>
      </c>
      <c r="C6418" t="str">
        <f>_xlfn.XLOOKUP(Sales_Pipeline[[#This Row],[Sales_Agent]],Sales_Teams[Sales_Agent],Sales_Teams[Manager])</f>
        <v>Summer Sewald</v>
      </c>
      <c r="D6418" t="str">
        <f>_xlfn.XLOOKUP(Sales_Pipeline[[#This Row],[Manager]],Sales_Teams[Manager],Sales_Teams[Regional_Office])</f>
        <v>West</v>
      </c>
      <c r="E6418" t="s">
        <v>84</v>
      </c>
      <c r="G6418" t="str">
        <f>IFERROR(_xlfn.XLOOKUP(Sales_Pipeline[[#This Row],[Account]],Accounts!$A$2:$A$86,Accounts!$F$2:$F$86),"")</f>
        <v/>
      </c>
      <c r="H6418" t="s">
        <v>77</v>
      </c>
      <c r="I6418" s="3">
        <v>42981</v>
      </c>
      <c r="K6418" s="8" t="str">
        <f>IF(Sales_Pipeline[[#This Row],[Close_Date]]="","",TEXT(Sales_Pipeline[[#This Row],[Close_Date]],"ddd"))</f>
        <v/>
      </c>
      <c r="L6418" s="8" t="str">
        <f>IF(Sales_Pipeline[[#This Row],[Close_Date]]="","",TEXT(Sales_Pipeline[[#This Row],[Close_Date]],"mmm"))</f>
        <v/>
      </c>
      <c r="M6418" s="8" t="str">
        <f>IF(Sales_Pipeline[[#This Row],[Close_Date]]="","","Q"&amp;ROUNDUP(MONTH(Sales_Pipeline[[#This Row],[Close_Date]])/3,0))</f>
        <v/>
      </c>
      <c r="N6418" s="2" t="str" cm="1">
        <f t="array" ref="N6418">IFERROR(_xlfn.IFS(Sales_Pipeline[[#This Row],[Deal_Stage]]="Won",_xlfn.XLOOKUP(Sales_Pipeline[[#This Row],[Product]],Products!$A$2:$A$8,Products!$C$2:$C$8),Sales_Pipeline[[#This Row],[Deal_Stage]]="Lost",_xlfn.XLOOKUP(Sales_Pipeline[[#This Row],[Product]],Products!$A$2:$A$8,Products!$C$2:$C$8)),"")</f>
        <v/>
      </c>
      <c r="O6418" s="2">
        <v>0</v>
      </c>
    </row>
    <row r="6419" spans="1:15" x14ac:dyDescent="0.3">
      <c r="A6419" t="s">
        <v>6565</v>
      </c>
      <c r="B6419" t="s">
        <v>37</v>
      </c>
      <c r="C6419" t="str">
        <f>_xlfn.XLOOKUP(Sales_Pipeline[[#This Row],[Sales_Agent]],Sales_Teams[Sales_Agent],Sales_Teams[Manager])</f>
        <v>Celia Rouche</v>
      </c>
      <c r="D6419" t="str">
        <f>_xlfn.XLOOKUP(Sales_Pipeline[[#This Row],[Manager]],Sales_Teams[Manager],Sales_Teams[Regional_Office])</f>
        <v>West</v>
      </c>
      <c r="E6419" t="s">
        <v>61</v>
      </c>
      <c r="F6419" t="s">
        <v>92</v>
      </c>
      <c r="G6419" t="str">
        <f>IFERROR(_xlfn.XLOOKUP(Sales_Pipeline[[#This Row],[Account]],Accounts!$A$2:$A$86,Accounts!$F$2:$F$86),"")</f>
        <v>United States</v>
      </c>
      <c r="H6419" t="s">
        <v>57</v>
      </c>
      <c r="I6419" s="3">
        <v>42981</v>
      </c>
      <c r="J6419" s="3">
        <v>43081</v>
      </c>
      <c r="K6419" s="8" t="str">
        <f>IF(Sales_Pipeline[[#This Row],[Close_Date]]="","",TEXT(Sales_Pipeline[[#This Row],[Close_Date]],"ddd"))</f>
        <v>Tue</v>
      </c>
      <c r="L6419" s="8" t="str">
        <f>IF(Sales_Pipeline[[#This Row],[Close_Date]]="","",TEXT(Sales_Pipeline[[#This Row],[Close_Date]],"mmm"))</f>
        <v>Dec</v>
      </c>
      <c r="M6419" s="8" t="str">
        <f>IF(Sales_Pipeline[[#This Row],[Close_Date]]="","","Q"&amp;ROUNDUP(MONTH(Sales_Pipeline[[#This Row],[Close_Date]])/3,0))</f>
        <v>Q4</v>
      </c>
      <c r="N6419" s="2" cm="1">
        <f t="array" ref="N6419">IFERROR(_xlfn.IFS(Sales_Pipeline[[#This Row],[Deal_Stage]]="Won",_xlfn.XLOOKUP(Sales_Pipeline[[#This Row],[Product]],Products!$A$2:$A$8,Products!$C$2:$C$8),Sales_Pipeline[[#This Row],[Deal_Stage]]="Lost",_xlfn.XLOOKUP(Sales_Pipeline[[#This Row],[Product]],Products!$A$2:$A$8,Products!$C$2:$C$8)),"")</f>
        <v>55</v>
      </c>
      <c r="O6419" s="2">
        <v>50</v>
      </c>
    </row>
    <row r="6420" spans="1:15" x14ac:dyDescent="0.3">
      <c r="A6420" t="s">
        <v>6566</v>
      </c>
      <c r="B6420" t="s">
        <v>45</v>
      </c>
      <c r="C6420" t="str">
        <f>_xlfn.XLOOKUP(Sales_Pipeline[[#This Row],[Sales_Agent]],Sales_Teams[Sales_Agent],Sales_Teams[Manager])</f>
        <v>Summer Sewald</v>
      </c>
      <c r="D6420" t="str">
        <f>_xlfn.XLOOKUP(Sales_Pipeline[[#This Row],[Manager]],Sales_Teams[Manager],Sales_Teams[Regional_Office])</f>
        <v>West</v>
      </c>
      <c r="E6420" t="s">
        <v>84</v>
      </c>
      <c r="F6420" t="s">
        <v>175</v>
      </c>
      <c r="G6420" t="str">
        <f>IFERROR(_xlfn.XLOOKUP(Sales_Pipeline[[#This Row],[Account]],Accounts!$A$2:$A$86,Accounts!$F$2:$F$86),"")</f>
        <v>Brazil</v>
      </c>
      <c r="H6420" t="s">
        <v>57</v>
      </c>
      <c r="I6420" s="3">
        <v>42981</v>
      </c>
      <c r="J6420" s="3">
        <v>42987</v>
      </c>
      <c r="K6420" s="8" t="str">
        <f>IF(Sales_Pipeline[[#This Row],[Close_Date]]="","",TEXT(Sales_Pipeline[[#This Row],[Close_Date]],"ddd"))</f>
        <v>Sat</v>
      </c>
      <c r="L6420" s="8" t="str">
        <f>IF(Sales_Pipeline[[#This Row],[Close_Date]]="","",TEXT(Sales_Pipeline[[#This Row],[Close_Date]],"mmm"))</f>
        <v>Sep</v>
      </c>
      <c r="M6420" s="8" t="str">
        <f>IF(Sales_Pipeline[[#This Row],[Close_Date]]="","","Q"&amp;ROUNDUP(MONTH(Sales_Pipeline[[#This Row],[Close_Date]])/3,0))</f>
        <v>Q3</v>
      </c>
      <c r="N6420" s="2" cm="1">
        <f t="array" ref="N6420">IFERROR(_xlfn.IFS(Sales_Pipeline[[#This Row],[Deal_Stage]]="Won",_xlfn.XLOOKUP(Sales_Pipeline[[#This Row],[Product]],Products!$A$2:$A$8,Products!$C$2:$C$8),Sales_Pipeline[[#This Row],[Deal_Stage]]="Lost",_xlfn.XLOOKUP(Sales_Pipeline[[#This Row],[Product]],Products!$A$2:$A$8,Products!$C$2:$C$8)),"")</f>
        <v>5482</v>
      </c>
      <c r="O6420" s="2">
        <v>6656</v>
      </c>
    </row>
    <row r="6421" spans="1:15" x14ac:dyDescent="0.3">
      <c r="A6421" t="s">
        <v>6567</v>
      </c>
      <c r="B6421" t="s">
        <v>29</v>
      </c>
      <c r="C6421" t="str">
        <f>_xlfn.XLOOKUP(Sales_Pipeline[[#This Row],[Sales_Agent]],Sales_Teams[Sales_Agent],Sales_Teams[Manager])</f>
        <v>Rocco Neubert</v>
      </c>
      <c r="D6421" t="str">
        <f>_xlfn.XLOOKUP(Sales_Pipeline[[#This Row],[Manager]],Sales_Teams[Manager],Sales_Teams[Regional_Office])</f>
        <v>East</v>
      </c>
      <c r="E6421" t="s">
        <v>8953</v>
      </c>
      <c r="F6421" t="s">
        <v>225</v>
      </c>
      <c r="G6421" t="str">
        <f>IFERROR(_xlfn.XLOOKUP(Sales_Pipeline[[#This Row],[Account]],Accounts!$A$2:$A$86,Accounts!$F$2:$F$86),"")</f>
        <v>United States</v>
      </c>
      <c r="H6421" t="s">
        <v>57</v>
      </c>
      <c r="I6421" s="3">
        <v>42981</v>
      </c>
      <c r="J6421" s="3">
        <v>42988</v>
      </c>
      <c r="K6421" s="8" t="str">
        <f>IF(Sales_Pipeline[[#This Row],[Close_Date]]="","",TEXT(Sales_Pipeline[[#This Row],[Close_Date]],"ddd"))</f>
        <v>Sun</v>
      </c>
      <c r="L6421" s="8" t="str">
        <f>IF(Sales_Pipeline[[#This Row],[Close_Date]]="","",TEXT(Sales_Pipeline[[#This Row],[Close_Date]],"mmm"))</f>
        <v>Sep</v>
      </c>
      <c r="M6421" s="8" t="str">
        <f>IF(Sales_Pipeline[[#This Row],[Close_Date]]="","","Q"&amp;ROUNDUP(MONTH(Sales_Pipeline[[#This Row],[Close_Date]])/3,0))</f>
        <v>Q3</v>
      </c>
      <c r="N6421" s="2" cm="1">
        <f t="array" ref="N6421">IFERROR(_xlfn.IFS(Sales_Pipeline[[#This Row],[Deal_Stage]]="Won",_xlfn.XLOOKUP(Sales_Pipeline[[#This Row],[Product]],Products!$A$2:$A$8,Products!$C$2:$C$8),Sales_Pipeline[[#This Row],[Deal_Stage]]="Lost",_xlfn.XLOOKUP(Sales_Pipeline[[#This Row],[Product]],Products!$A$2:$A$8,Products!$C$2:$C$8)),"")</f>
        <v>4821</v>
      </c>
      <c r="O6421" s="2">
        <v>4641</v>
      </c>
    </row>
    <row r="6422" spans="1:15" x14ac:dyDescent="0.3">
      <c r="A6422" t="s">
        <v>6568</v>
      </c>
      <c r="B6422" t="s">
        <v>35</v>
      </c>
      <c r="C6422" t="str">
        <f>_xlfn.XLOOKUP(Sales_Pipeline[[#This Row],[Sales_Agent]],Sales_Teams[Sales_Agent],Sales_Teams[Manager])</f>
        <v>Celia Rouche</v>
      </c>
      <c r="D6422" t="str">
        <f>_xlfn.XLOOKUP(Sales_Pipeline[[#This Row],[Manager]],Sales_Teams[Manager],Sales_Teams[Regional_Office])</f>
        <v>West</v>
      </c>
      <c r="E6422" t="s">
        <v>163</v>
      </c>
      <c r="F6422" t="s">
        <v>120</v>
      </c>
      <c r="G6422" t="str">
        <f>IFERROR(_xlfn.XLOOKUP(Sales_Pipeline[[#This Row],[Account]],Accounts!$A$2:$A$86,Accounts!$F$2:$F$86),"")</f>
        <v>United States</v>
      </c>
      <c r="H6422" t="s">
        <v>57</v>
      </c>
      <c r="I6422" s="3">
        <v>42981</v>
      </c>
      <c r="J6422" s="3">
        <v>43049</v>
      </c>
      <c r="K6422" s="8" t="str">
        <f>IF(Sales_Pipeline[[#This Row],[Close_Date]]="","",TEXT(Sales_Pipeline[[#This Row],[Close_Date]],"ddd"))</f>
        <v>Fri</v>
      </c>
      <c r="L6422" s="8" t="str">
        <f>IF(Sales_Pipeline[[#This Row],[Close_Date]]="","",TEXT(Sales_Pipeline[[#This Row],[Close_Date]],"mmm"))</f>
        <v>Nov</v>
      </c>
      <c r="M6422" s="8" t="str">
        <f>IF(Sales_Pipeline[[#This Row],[Close_Date]]="","","Q"&amp;ROUNDUP(MONTH(Sales_Pipeline[[#This Row],[Close_Date]])/3,0))</f>
        <v>Q4</v>
      </c>
      <c r="N6422" s="2" cm="1">
        <f t="array" ref="N6422">IFERROR(_xlfn.IFS(Sales_Pipeline[[#This Row],[Deal_Stage]]="Won",_xlfn.XLOOKUP(Sales_Pipeline[[#This Row],[Product]],Products!$A$2:$A$8,Products!$C$2:$C$8),Sales_Pipeline[[#This Row],[Deal_Stage]]="Lost",_xlfn.XLOOKUP(Sales_Pipeline[[#This Row],[Product]],Products!$A$2:$A$8,Products!$C$2:$C$8)),"")</f>
        <v>26768</v>
      </c>
      <c r="O6422" s="2">
        <v>26186</v>
      </c>
    </row>
    <row r="6423" spans="1:15" x14ac:dyDescent="0.3">
      <c r="A6423" t="s">
        <v>6569</v>
      </c>
      <c r="B6423" t="s">
        <v>32</v>
      </c>
      <c r="C6423" t="str">
        <f>_xlfn.XLOOKUP(Sales_Pipeline[[#This Row],[Sales_Agent]],Sales_Teams[Sales_Agent],Sales_Teams[Manager])</f>
        <v>Celia Rouche</v>
      </c>
      <c r="D6423" t="str">
        <f>_xlfn.XLOOKUP(Sales_Pipeline[[#This Row],[Manager]],Sales_Teams[Manager],Sales_Teams[Regional_Office])</f>
        <v>West</v>
      </c>
      <c r="E6423" t="s">
        <v>61</v>
      </c>
      <c r="G6423" t="str">
        <f>IFERROR(_xlfn.XLOOKUP(Sales_Pipeline[[#This Row],[Account]],Accounts!$A$2:$A$86,Accounts!$F$2:$F$86),"")</f>
        <v/>
      </c>
      <c r="H6423" t="s">
        <v>77</v>
      </c>
      <c r="I6423" s="3">
        <v>42981</v>
      </c>
      <c r="K6423" s="8" t="str">
        <f>IF(Sales_Pipeline[[#This Row],[Close_Date]]="","",TEXT(Sales_Pipeline[[#This Row],[Close_Date]],"ddd"))</f>
        <v/>
      </c>
      <c r="L6423" s="8" t="str">
        <f>IF(Sales_Pipeline[[#This Row],[Close_Date]]="","",TEXT(Sales_Pipeline[[#This Row],[Close_Date]],"mmm"))</f>
        <v/>
      </c>
      <c r="M6423" s="8" t="str">
        <f>IF(Sales_Pipeline[[#This Row],[Close_Date]]="","","Q"&amp;ROUNDUP(MONTH(Sales_Pipeline[[#This Row],[Close_Date]])/3,0))</f>
        <v/>
      </c>
      <c r="N6423" s="2" t="str" cm="1">
        <f t="array" ref="N6423">IFERROR(_xlfn.IFS(Sales_Pipeline[[#This Row],[Deal_Stage]]="Won",_xlfn.XLOOKUP(Sales_Pipeline[[#This Row],[Product]],Products!$A$2:$A$8,Products!$C$2:$C$8),Sales_Pipeline[[#This Row],[Deal_Stage]]="Lost",_xlfn.XLOOKUP(Sales_Pipeline[[#This Row],[Product]],Products!$A$2:$A$8,Products!$C$2:$C$8)),"")</f>
        <v/>
      </c>
      <c r="O6423" s="2">
        <v>0</v>
      </c>
    </row>
    <row r="6424" spans="1:15" x14ac:dyDescent="0.3">
      <c r="A6424" t="s">
        <v>6570</v>
      </c>
      <c r="B6424" t="s">
        <v>32</v>
      </c>
      <c r="C6424" t="str">
        <f>_xlfn.XLOOKUP(Sales_Pipeline[[#This Row],[Sales_Agent]],Sales_Teams[Sales_Agent],Sales_Teams[Manager])</f>
        <v>Celia Rouche</v>
      </c>
      <c r="D6424" t="str">
        <f>_xlfn.XLOOKUP(Sales_Pipeline[[#This Row],[Manager]],Sales_Teams[Manager],Sales_Teams[Regional_Office])</f>
        <v>West</v>
      </c>
      <c r="E6424" t="s">
        <v>76</v>
      </c>
      <c r="F6424" t="s">
        <v>570</v>
      </c>
      <c r="G6424" t="str">
        <f>IFERROR(_xlfn.XLOOKUP(Sales_Pipeline[[#This Row],[Account]],Accounts!$A$2:$A$86,Accounts!$F$2:$F$86),"")</f>
        <v>Germany</v>
      </c>
      <c r="H6424" t="s">
        <v>57</v>
      </c>
      <c r="I6424" s="3">
        <v>42981</v>
      </c>
      <c r="J6424" s="3">
        <v>42992</v>
      </c>
      <c r="K6424" s="8" t="str">
        <f>IF(Sales_Pipeline[[#This Row],[Close_Date]]="","",TEXT(Sales_Pipeline[[#This Row],[Close_Date]],"ddd"))</f>
        <v>Thu</v>
      </c>
      <c r="L6424" s="8" t="str">
        <f>IF(Sales_Pipeline[[#This Row],[Close_Date]]="","",TEXT(Sales_Pipeline[[#This Row],[Close_Date]],"mmm"))</f>
        <v>Sep</v>
      </c>
      <c r="M6424" s="8" t="str">
        <f>IF(Sales_Pipeline[[#This Row],[Close_Date]]="","","Q"&amp;ROUNDUP(MONTH(Sales_Pipeline[[#This Row],[Close_Date]])/3,0))</f>
        <v>Q3</v>
      </c>
      <c r="N6424" s="2" cm="1">
        <f t="array" ref="N6424">IFERROR(_xlfn.IFS(Sales_Pipeline[[#This Row],[Deal_Stage]]="Won",_xlfn.XLOOKUP(Sales_Pipeline[[#This Row],[Product]],Products!$A$2:$A$8,Products!$C$2:$C$8),Sales_Pipeline[[#This Row],[Deal_Stage]]="Lost",_xlfn.XLOOKUP(Sales_Pipeline[[#This Row],[Product]],Products!$A$2:$A$8,Products!$C$2:$C$8)),"")</f>
        <v>3393</v>
      </c>
      <c r="O6424" s="2">
        <v>4251</v>
      </c>
    </row>
    <row r="6425" spans="1:15" x14ac:dyDescent="0.3">
      <c r="A6425" t="s">
        <v>6571</v>
      </c>
      <c r="B6425" t="s">
        <v>17</v>
      </c>
      <c r="C6425" t="str">
        <f>_xlfn.XLOOKUP(Sales_Pipeline[[#This Row],[Sales_Agent]],Sales_Teams[Sales_Agent],Sales_Teams[Manager])</f>
        <v>Cara Losch</v>
      </c>
      <c r="D6425" t="str">
        <f>_xlfn.XLOOKUP(Sales_Pipeline[[#This Row],[Manager]],Sales_Teams[Manager],Sales_Teams[Regional_Office])</f>
        <v>East</v>
      </c>
      <c r="E6425" t="s">
        <v>63</v>
      </c>
      <c r="G6425" t="str">
        <f>IFERROR(_xlfn.XLOOKUP(Sales_Pipeline[[#This Row],[Account]],Accounts!$A$2:$A$86,Accounts!$F$2:$F$86),"")</f>
        <v/>
      </c>
      <c r="H6425" t="s">
        <v>77</v>
      </c>
      <c r="I6425" s="3">
        <v>42981</v>
      </c>
      <c r="K6425" s="8" t="str">
        <f>IF(Sales_Pipeline[[#This Row],[Close_Date]]="","",TEXT(Sales_Pipeline[[#This Row],[Close_Date]],"ddd"))</f>
        <v/>
      </c>
      <c r="L6425" s="8" t="str">
        <f>IF(Sales_Pipeline[[#This Row],[Close_Date]]="","",TEXT(Sales_Pipeline[[#This Row],[Close_Date]],"mmm"))</f>
        <v/>
      </c>
      <c r="M6425" s="8" t="str">
        <f>IF(Sales_Pipeline[[#This Row],[Close_Date]]="","","Q"&amp;ROUNDUP(MONTH(Sales_Pipeline[[#This Row],[Close_Date]])/3,0))</f>
        <v/>
      </c>
      <c r="N6425" s="2" t="str" cm="1">
        <f t="array" ref="N6425">IFERROR(_xlfn.IFS(Sales_Pipeline[[#This Row],[Deal_Stage]]="Won",_xlfn.XLOOKUP(Sales_Pipeline[[#This Row],[Product]],Products!$A$2:$A$8,Products!$C$2:$C$8),Sales_Pipeline[[#This Row],[Deal_Stage]]="Lost",_xlfn.XLOOKUP(Sales_Pipeline[[#This Row],[Product]],Products!$A$2:$A$8,Products!$C$2:$C$8)),"")</f>
        <v/>
      </c>
      <c r="O6425" s="2">
        <v>0</v>
      </c>
    </row>
    <row r="6426" spans="1:15" x14ac:dyDescent="0.3">
      <c r="A6426" t="s">
        <v>6572</v>
      </c>
      <c r="B6426" t="s">
        <v>17</v>
      </c>
      <c r="C6426" t="str">
        <f>_xlfn.XLOOKUP(Sales_Pipeline[[#This Row],[Sales_Agent]],Sales_Teams[Sales_Agent],Sales_Teams[Manager])</f>
        <v>Cara Losch</v>
      </c>
      <c r="D6426" t="str">
        <f>_xlfn.XLOOKUP(Sales_Pipeline[[#This Row],[Manager]],Sales_Teams[Manager],Sales_Teams[Regional_Office])</f>
        <v>East</v>
      </c>
      <c r="E6426" t="s">
        <v>61</v>
      </c>
      <c r="F6426" t="s">
        <v>109</v>
      </c>
      <c r="G6426" t="str">
        <f>IFERROR(_xlfn.XLOOKUP(Sales_Pipeline[[#This Row],[Account]],Accounts!$A$2:$A$86,Accounts!$F$2:$F$86),"")</f>
        <v>Japan</v>
      </c>
      <c r="H6426" t="s">
        <v>57</v>
      </c>
      <c r="I6426" s="3">
        <v>42981</v>
      </c>
      <c r="J6426" s="3">
        <v>42989</v>
      </c>
      <c r="K6426" s="8" t="str">
        <f>IF(Sales_Pipeline[[#This Row],[Close_Date]]="","",TEXT(Sales_Pipeline[[#This Row],[Close_Date]],"ddd"))</f>
        <v>Mon</v>
      </c>
      <c r="L6426" s="8" t="str">
        <f>IF(Sales_Pipeline[[#This Row],[Close_Date]]="","",TEXT(Sales_Pipeline[[#This Row],[Close_Date]],"mmm"))</f>
        <v>Sep</v>
      </c>
      <c r="M6426" s="8" t="str">
        <f>IF(Sales_Pipeline[[#This Row],[Close_Date]]="","","Q"&amp;ROUNDUP(MONTH(Sales_Pipeline[[#This Row],[Close_Date]])/3,0))</f>
        <v>Q3</v>
      </c>
      <c r="N6426" s="2" cm="1">
        <f t="array" ref="N6426">IFERROR(_xlfn.IFS(Sales_Pipeline[[#This Row],[Deal_Stage]]="Won",_xlfn.XLOOKUP(Sales_Pipeline[[#This Row],[Product]],Products!$A$2:$A$8,Products!$C$2:$C$8),Sales_Pipeline[[#This Row],[Deal_Stage]]="Lost",_xlfn.XLOOKUP(Sales_Pipeline[[#This Row],[Product]],Products!$A$2:$A$8,Products!$C$2:$C$8)),"")</f>
        <v>55</v>
      </c>
      <c r="O6426" s="2">
        <v>51</v>
      </c>
    </row>
    <row r="6427" spans="1:15" x14ac:dyDescent="0.3">
      <c r="A6427" t="s">
        <v>6573</v>
      </c>
      <c r="B6427" t="s">
        <v>17</v>
      </c>
      <c r="C6427" t="str">
        <f>_xlfn.XLOOKUP(Sales_Pipeline[[#This Row],[Sales_Agent]],Sales_Teams[Sales_Agent],Sales_Teams[Manager])</f>
        <v>Cara Losch</v>
      </c>
      <c r="D6427" t="str">
        <f>_xlfn.XLOOKUP(Sales_Pipeline[[#This Row],[Manager]],Sales_Teams[Manager],Sales_Teams[Regional_Office])</f>
        <v>East</v>
      </c>
      <c r="E6427" t="s">
        <v>61</v>
      </c>
      <c r="F6427" t="s">
        <v>253</v>
      </c>
      <c r="G6427" t="str">
        <f>IFERROR(_xlfn.XLOOKUP(Sales_Pipeline[[#This Row],[Account]],Accounts!$A$2:$A$86,Accounts!$F$2:$F$86),"")</f>
        <v>United States</v>
      </c>
      <c r="H6427" t="s">
        <v>57</v>
      </c>
      <c r="I6427" s="3">
        <v>42981</v>
      </c>
      <c r="J6427" s="3">
        <v>43048</v>
      </c>
      <c r="K6427" s="8" t="str">
        <f>IF(Sales_Pipeline[[#This Row],[Close_Date]]="","",TEXT(Sales_Pipeline[[#This Row],[Close_Date]],"ddd"))</f>
        <v>Thu</v>
      </c>
      <c r="L6427" s="8" t="str">
        <f>IF(Sales_Pipeline[[#This Row],[Close_Date]]="","",TEXT(Sales_Pipeline[[#This Row],[Close_Date]],"mmm"))</f>
        <v>Nov</v>
      </c>
      <c r="M6427" s="8" t="str">
        <f>IF(Sales_Pipeline[[#This Row],[Close_Date]]="","","Q"&amp;ROUNDUP(MONTH(Sales_Pipeline[[#This Row],[Close_Date]])/3,0))</f>
        <v>Q4</v>
      </c>
      <c r="N6427" s="2" cm="1">
        <f t="array" ref="N6427">IFERROR(_xlfn.IFS(Sales_Pipeline[[#This Row],[Deal_Stage]]="Won",_xlfn.XLOOKUP(Sales_Pipeline[[#This Row],[Product]],Products!$A$2:$A$8,Products!$C$2:$C$8),Sales_Pipeline[[#This Row],[Deal_Stage]]="Lost",_xlfn.XLOOKUP(Sales_Pipeline[[#This Row],[Product]],Products!$A$2:$A$8,Products!$C$2:$C$8)),"")</f>
        <v>55</v>
      </c>
      <c r="O6427" s="2">
        <v>62</v>
      </c>
    </row>
    <row r="6428" spans="1:15" x14ac:dyDescent="0.3">
      <c r="A6428" t="s">
        <v>6574</v>
      </c>
      <c r="B6428" t="s">
        <v>44</v>
      </c>
      <c r="C6428" t="str">
        <f>_xlfn.XLOOKUP(Sales_Pipeline[[#This Row],[Sales_Agent]],Sales_Teams[Sales_Agent],Sales_Teams[Manager])</f>
        <v>Summer Sewald</v>
      </c>
      <c r="D6428" t="str">
        <f>_xlfn.XLOOKUP(Sales_Pipeline[[#This Row],[Manager]],Sales_Teams[Manager],Sales_Teams[Regional_Office])</f>
        <v>West</v>
      </c>
      <c r="E6428" t="s">
        <v>63</v>
      </c>
      <c r="F6428" t="s">
        <v>143</v>
      </c>
      <c r="G6428" t="str">
        <f>IFERROR(_xlfn.XLOOKUP(Sales_Pipeline[[#This Row],[Account]],Accounts!$A$2:$A$86,Accounts!$F$2:$F$86),"")</f>
        <v>United States</v>
      </c>
      <c r="H6428" t="s">
        <v>82</v>
      </c>
      <c r="I6428" s="3">
        <v>42981</v>
      </c>
      <c r="J6428" s="3">
        <v>43040</v>
      </c>
      <c r="K6428" s="8" t="str">
        <f>IF(Sales_Pipeline[[#This Row],[Close_Date]]="","",TEXT(Sales_Pipeline[[#This Row],[Close_Date]],"ddd"))</f>
        <v>Wed</v>
      </c>
      <c r="L6428" s="8" t="str">
        <f>IF(Sales_Pipeline[[#This Row],[Close_Date]]="","",TEXT(Sales_Pipeline[[#This Row],[Close_Date]],"mmm"))</f>
        <v>Nov</v>
      </c>
      <c r="M6428" s="8" t="str">
        <f>IF(Sales_Pipeline[[#This Row],[Close_Date]]="","","Q"&amp;ROUNDUP(MONTH(Sales_Pipeline[[#This Row],[Close_Date]])/3,0))</f>
        <v>Q4</v>
      </c>
      <c r="N6428" s="2" cm="1">
        <f t="array" ref="N6428">IFERROR(_xlfn.IFS(Sales_Pipeline[[#This Row],[Deal_Stage]]="Won",_xlfn.XLOOKUP(Sales_Pipeline[[#This Row],[Product]],Products!$A$2:$A$8,Products!$C$2:$C$8),Sales_Pipeline[[#This Row],[Deal_Stage]]="Lost",_xlfn.XLOOKUP(Sales_Pipeline[[#This Row],[Product]],Products!$A$2:$A$8,Products!$C$2:$C$8)),"")</f>
        <v>550</v>
      </c>
      <c r="O6428" s="2">
        <v>0</v>
      </c>
    </row>
    <row r="6429" spans="1:15" x14ac:dyDescent="0.3">
      <c r="A6429" t="s">
        <v>6575</v>
      </c>
      <c r="B6429" t="s">
        <v>3</v>
      </c>
      <c r="C6429" t="str">
        <f>_xlfn.XLOOKUP(Sales_Pipeline[[#This Row],[Sales_Agent]],Sales_Teams[Sales_Agent],Sales_Teams[Manager])</f>
        <v>Dustin Brinkmann</v>
      </c>
      <c r="D6429" t="str">
        <f>_xlfn.XLOOKUP(Sales_Pipeline[[#This Row],[Manager]],Sales_Teams[Manager],Sales_Teams[Regional_Office])</f>
        <v>Central</v>
      </c>
      <c r="E6429" t="s">
        <v>76</v>
      </c>
      <c r="F6429" t="s">
        <v>134</v>
      </c>
      <c r="G6429" t="str">
        <f>IFERROR(_xlfn.XLOOKUP(Sales_Pipeline[[#This Row],[Account]],Accounts!$A$2:$A$86,Accounts!$F$2:$F$86),"")</f>
        <v>United States</v>
      </c>
      <c r="H6429" t="s">
        <v>82</v>
      </c>
      <c r="I6429" s="3">
        <v>42982</v>
      </c>
      <c r="J6429" s="3">
        <v>43051</v>
      </c>
      <c r="K6429" s="8" t="str">
        <f>IF(Sales_Pipeline[[#This Row],[Close_Date]]="","",TEXT(Sales_Pipeline[[#This Row],[Close_Date]],"ddd"))</f>
        <v>Sun</v>
      </c>
      <c r="L6429" s="8" t="str">
        <f>IF(Sales_Pipeline[[#This Row],[Close_Date]]="","",TEXT(Sales_Pipeline[[#This Row],[Close_Date]],"mmm"))</f>
        <v>Nov</v>
      </c>
      <c r="M6429" s="8" t="str">
        <f>IF(Sales_Pipeline[[#This Row],[Close_Date]]="","","Q"&amp;ROUNDUP(MONTH(Sales_Pipeline[[#This Row],[Close_Date]])/3,0))</f>
        <v>Q4</v>
      </c>
      <c r="N6429" s="2" cm="1">
        <f t="array" ref="N6429">IFERROR(_xlfn.IFS(Sales_Pipeline[[#This Row],[Deal_Stage]]="Won",_xlfn.XLOOKUP(Sales_Pipeline[[#This Row],[Product]],Products!$A$2:$A$8,Products!$C$2:$C$8),Sales_Pipeline[[#This Row],[Deal_Stage]]="Lost",_xlfn.XLOOKUP(Sales_Pipeline[[#This Row],[Product]],Products!$A$2:$A$8,Products!$C$2:$C$8)),"")</f>
        <v>3393</v>
      </c>
      <c r="O6429" s="2">
        <v>0</v>
      </c>
    </row>
    <row r="6430" spans="1:15" x14ac:dyDescent="0.3">
      <c r="A6430" t="s">
        <v>6576</v>
      </c>
      <c r="B6430" t="s">
        <v>3</v>
      </c>
      <c r="C6430" t="str">
        <f>_xlfn.XLOOKUP(Sales_Pipeline[[#This Row],[Sales_Agent]],Sales_Teams[Sales_Agent],Sales_Teams[Manager])</f>
        <v>Dustin Brinkmann</v>
      </c>
      <c r="D6430" t="str">
        <f>_xlfn.XLOOKUP(Sales_Pipeline[[#This Row],[Manager]],Sales_Teams[Manager],Sales_Teams[Regional_Office])</f>
        <v>Central</v>
      </c>
      <c r="E6430" t="s">
        <v>61</v>
      </c>
      <c r="F6430" t="s">
        <v>247</v>
      </c>
      <c r="G6430" t="str">
        <f>IFERROR(_xlfn.XLOOKUP(Sales_Pipeline[[#This Row],[Account]],Accounts!$A$2:$A$86,Accounts!$F$2:$F$86),"")</f>
        <v>United States</v>
      </c>
      <c r="H6430" t="s">
        <v>57</v>
      </c>
      <c r="I6430" s="3">
        <v>42982</v>
      </c>
      <c r="J6430" s="3">
        <v>43060</v>
      </c>
      <c r="K6430" s="8" t="str">
        <f>IF(Sales_Pipeline[[#This Row],[Close_Date]]="","",TEXT(Sales_Pipeline[[#This Row],[Close_Date]],"ddd"))</f>
        <v>Tue</v>
      </c>
      <c r="L6430" s="8" t="str">
        <f>IF(Sales_Pipeline[[#This Row],[Close_Date]]="","",TEXT(Sales_Pipeline[[#This Row],[Close_Date]],"mmm"))</f>
        <v>Nov</v>
      </c>
      <c r="M6430" s="8" t="str">
        <f>IF(Sales_Pipeline[[#This Row],[Close_Date]]="","","Q"&amp;ROUNDUP(MONTH(Sales_Pipeline[[#This Row],[Close_Date]])/3,0))</f>
        <v>Q4</v>
      </c>
      <c r="N6430" s="2" cm="1">
        <f t="array" ref="N6430">IFERROR(_xlfn.IFS(Sales_Pipeline[[#This Row],[Deal_Stage]]="Won",_xlfn.XLOOKUP(Sales_Pipeline[[#This Row],[Product]],Products!$A$2:$A$8,Products!$C$2:$C$8),Sales_Pipeline[[#This Row],[Deal_Stage]]="Lost",_xlfn.XLOOKUP(Sales_Pipeline[[#This Row],[Product]],Products!$A$2:$A$8,Products!$C$2:$C$8)),"")</f>
        <v>55</v>
      </c>
      <c r="O6430" s="2">
        <v>58</v>
      </c>
    </row>
    <row r="6431" spans="1:15" x14ac:dyDescent="0.3">
      <c r="A6431" t="s">
        <v>6577</v>
      </c>
      <c r="B6431" t="s">
        <v>30</v>
      </c>
      <c r="C6431" t="str">
        <f>_xlfn.XLOOKUP(Sales_Pipeline[[#This Row],[Sales_Agent]],Sales_Teams[Sales_Agent],Sales_Teams[Manager])</f>
        <v>Rocco Neubert</v>
      </c>
      <c r="D6431" t="str">
        <f>_xlfn.XLOOKUP(Sales_Pipeline[[#This Row],[Manager]],Sales_Teams[Manager],Sales_Teams[Regional_Office])</f>
        <v>East</v>
      </c>
      <c r="E6431" t="s">
        <v>55</v>
      </c>
      <c r="F6431" t="s">
        <v>425</v>
      </c>
      <c r="G6431" t="str">
        <f>IFERROR(_xlfn.XLOOKUP(Sales_Pipeline[[#This Row],[Account]],Accounts!$A$2:$A$86,Accounts!$F$2:$F$86),"")</f>
        <v>United States</v>
      </c>
      <c r="H6431" t="s">
        <v>57</v>
      </c>
      <c r="I6431" s="3">
        <v>42982</v>
      </c>
      <c r="J6431" s="3">
        <v>43050</v>
      </c>
      <c r="K6431" s="8" t="str">
        <f>IF(Sales_Pipeline[[#This Row],[Close_Date]]="","",TEXT(Sales_Pipeline[[#This Row],[Close_Date]],"ddd"))</f>
        <v>Sat</v>
      </c>
      <c r="L6431" s="8" t="str">
        <f>IF(Sales_Pipeline[[#This Row],[Close_Date]]="","",TEXT(Sales_Pipeline[[#This Row],[Close_Date]],"mmm"))</f>
        <v>Nov</v>
      </c>
      <c r="M6431" s="8" t="str">
        <f>IF(Sales_Pipeline[[#This Row],[Close_Date]]="","","Q"&amp;ROUNDUP(MONTH(Sales_Pipeline[[#This Row],[Close_Date]])/3,0))</f>
        <v>Q4</v>
      </c>
      <c r="N6431" s="2" cm="1">
        <f t="array" ref="N6431">IFERROR(_xlfn.IFS(Sales_Pipeline[[#This Row],[Deal_Stage]]="Won",_xlfn.XLOOKUP(Sales_Pipeline[[#This Row],[Product]],Products!$A$2:$A$8,Products!$C$2:$C$8),Sales_Pipeline[[#This Row],[Deal_Stage]]="Lost",_xlfn.XLOOKUP(Sales_Pipeline[[#This Row],[Product]],Products!$A$2:$A$8,Products!$C$2:$C$8)),"")</f>
        <v>1096</v>
      </c>
      <c r="O6431" s="2">
        <v>973</v>
      </c>
    </row>
    <row r="6432" spans="1:15" x14ac:dyDescent="0.3">
      <c r="A6432" t="s">
        <v>6578</v>
      </c>
      <c r="B6432" t="s">
        <v>30</v>
      </c>
      <c r="C6432" t="str">
        <f>_xlfn.XLOOKUP(Sales_Pipeline[[#This Row],[Sales_Agent]],Sales_Teams[Sales_Agent],Sales_Teams[Manager])</f>
        <v>Rocco Neubert</v>
      </c>
      <c r="D6432" t="str">
        <f>_xlfn.XLOOKUP(Sales_Pipeline[[#This Row],[Manager]],Sales_Teams[Manager],Sales_Teams[Regional_Office])</f>
        <v>East</v>
      </c>
      <c r="E6432" t="s">
        <v>84</v>
      </c>
      <c r="F6432" t="s">
        <v>196</v>
      </c>
      <c r="G6432" t="str">
        <f>IFERROR(_xlfn.XLOOKUP(Sales_Pipeline[[#This Row],[Account]],Accounts!$A$2:$A$86,Accounts!$F$2:$F$86),"")</f>
        <v>United States</v>
      </c>
      <c r="H6432" t="s">
        <v>57</v>
      </c>
      <c r="I6432" s="3">
        <v>42982</v>
      </c>
      <c r="J6432" s="3">
        <v>42991</v>
      </c>
      <c r="K6432" s="8" t="str">
        <f>IF(Sales_Pipeline[[#This Row],[Close_Date]]="","",TEXT(Sales_Pipeline[[#This Row],[Close_Date]],"ddd"))</f>
        <v>Wed</v>
      </c>
      <c r="L6432" s="8" t="str">
        <f>IF(Sales_Pipeline[[#This Row],[Close_Date]]="","",TEXT(Sales_Pipeline[[#This Row],[Close_Date]],"mmm"))</f>
        <v>Sep</v>
      </c>
      <c r="M6432" s="8" t="str">
        <f>IF(Sales_Pipeline[[#This Row],[Close_Date]]="","","Q"&amp;ROUNDUP(MONTH(Sales_Pipeline[[#This Row],[Close_Date]])/3,0))</f>
        <v>Q3</v>
      </c>
      <c r="N6432" s="2" cm="1">
        <f t="array" ref="N6432">IFERROR(_xlfn.IFS(Sales_Pipeline[[#This Row],[Deal_Stage]]="Won",_xlfn.XLOOKUP(Sales_Pipeline[[#This Row],[Product]],Products!$A$2:$A$8,Products!$C$2:$C$8),Sales_Pipeline[[#This Row],[Deal_Stage]]="Lost",_xlfn.XLOOKUP(Sales_Pipeline[[#This Row],[Product]],Products!$A$2:$A$8,Products!$C$2:$C$8)),"")</f>
        <v>5482</v>
      </c>
      <c r="O6432" s="2">
        <v>4954</v>
      </c>
    </row>
    <row r="6433" spans="1:15" x14ac:dyDescent="0.3">
      <c r="A6433" t="s">
        <v>6579</v>
      </c>
      <c r="B6433" t="s">
        <v>27</v>
      </c>
      <c r="C6433" t="str">
        <f>_xlfn.XLOOKUP(Sales_Pipeline[[#This Row],[Sales_Agent]],Sales_Teams[Sales_Agent],Sales_Teams[Manager])</f>
        <v>Rocco Neubert</v>
      </c>
      <c r="D6433" t="str">
        <f>_xlfn.XLOOKUP(Sales_Pipeline[[#This Row],[Manager]],Sales_Teams[Manager],Sales_Teams[Regional_Office])</f>
        <v>East</v>
      </c>
      <c r="E6433" t="s">
        <v>8953</v>
      </c>
      <c r="F6433" t="s">
        <v>234</v>
      </c>
      <c r="G6433" t="str">
        <f>IFERROR(_xlfn.XLOOKUP(Sales_Pipeline[[#This Row],[Account]],Accounts!$A$2:$A$86,Accounts!$F$2:$F$86),"")</f>
        <v>United States</v>
      </c>
      <c r="H6433" t="s">
        <v>57</v>
      </c>
      <c r="I6433" s="3">
        <v>42982</v>
      </c>
      <c r="J6433" s="3">
        <v>42984</v>
      </c>
      <c r="K6433" s="8" t="str">
        <f>IF(Sales_Pipeline[[#This Row],[Close_Date]]="","",TEXT(Sales_Pipeline[[#This Row],[Close_Date]],"ddd"))</f>
        <v>Wed</v>
      </c>
      <c r="L6433" s="8" t="str">
        <f>IF(Sales_Pipeline[[#This Row],[Close_Date]]="","",TEXT(Sales_Pipeline[[#This Row],[Close_Date]],"mmm"))</f>
        <v>Sep</v>
      </c>
      <c r="M6433" s="8" t="str">
        <f>IF(Sales_Pipeline[[#This Row],[Close_Date]]="","","Q"&amp;ROUNDUP(MONTH(Sales_Pipeline[[#This Row],[Close_Date]])/3,0))</f>
        <v>Q3</v>
      </c>
      <c r="N6433" s="2" cm="1">
        <f t="array" ref="N6433">IFERROR(_xlfn.IFS(Sales_Pipeline[[#This Row],[Deal_Stage]]="Won",_xlfn.XLOOKUP(Sales_Pipeline[[#This Row],[Product]],Products!$A$2:$A$8,Products!$C$2:$C$8),Sales_Pipeline[[#This Row],[Deal_Stage]]="Lost",_xlfn.XLOOKUP(Sales_Pipeline[[#This Row],[Product]],Products!$A$2:$A$8,Products!$C$2:$C$8)),"")</f>
        <v>4821</v>
      </c>
      <c r="O6433" s="2">
        <v>5113</v>
      </c>
    </row>
    <row r="6434" spans="1:15" x14ac:dyDescent="0.3">
      <c r="A6434" t="s">
        <v>6580</v>
      </c>
      <c r="B6434" t="s">
        <v>20</v>
      </c>
      <c r="C6434" t="str">
        <f>_xlfn.XLOOKUP(Sales_Pipeline[[#This Row],[Sales_Agent]],Sales_Teams[Sales_Agent],Sales_Teams[Manager])</f>
        <v>Cara Losch</v>
      </c>
      <c r="D6434" t="str">
        <f>_xlfn.XLOOKUP(Sales_Pipeline[[#This Row],[Manager]],Sales_Teams[Manager],Sales_Teams[Regional_Office])</f>
        <v>East</v>
      </c>
      <c r="E6434" t="s">
        <v>8953</v>
      </c>
      <c r="G6434" t="str">
        <f>IFERROR(_xlfn.XLOOKUP(Sales_Pipeline[[#This Row],[Account]],Accounts!$A$2:$A$86,Accounts!$F$2:$F$86),"")</f>
        <v/>
      </c>
      <c r="H6434" t="s">
        <v>77</v>
      </c>
      <c r="I6434" s="3">
        <v>42982</v>
      </c>
      <c r="K6434" s="8" t="str">
        <f>IF(Sales_Pipeline[[#This Row],[Close_Date]]="","",TEXT(Sales_Pipeline[[#This Row],[Close_Date]],"ddd"))</f>
        <v/>
      </c>
      <c r="L6434" s="8" t="str">
        <f>IF(Sales_Pipeline[[#This Row],[Close_Date]]="","",TEXT(Sales_Pipeline[[#This Row],[Close_Date]],"mmm"))</f>
        <v/>
      </c>
      <c r="M6434" s="8" t="str">
        <f>IF(Sales_Pipeline[[#This Row],[Close_Date]]="","","Q"&amp;ROUNDUP(MONTH(Sales_Pipeline[[#This Row],[Close_Date]])/3,0))</f>
        <v/>
      </c>
      <c r="N6434" s="2" t="str" cm="1">
        <f t="array" ref="N6434">IFERROR(_xlfn.IFS(Sales_Pipeline[[#This Row],[Deal_Stage]]="Won",_xlfn.XLOOKUP(Sales_Pipeline[[#This Row],[Product]],Products!$A$2:$A$8,Products!$C$2:$C$8),Sales_Pipeline[[#This Row],[Deal_Stage]]="Lost",_xlfn.XLOOKUP(Sales_Pipeline[[#This Row],[Product]],Products!$A$2:$A$8,Products!$C$2:$C$8)),"")</f>
        <v/>
      </c>
      <c r="O6434" s="2">
        <v>0</v>
      </c>
    </row>
    <row r="6435" spans="1:15" x14ac:dyDescent="0.3">
      <c r="A6435" t="s">
        <v>6581</v>
      </c>
      <c r="B6435" t="s">
        <v>20</v>
      </c>
      <c r="C6435" t="str">
        <f>_xlfn.XLOOKUP(Sales_Pipeline[[#This Row],[Sales_Agent]],Sales_Teams[Sales_Agent],Sales_Teams[Manager])</f>
        <v>Cara Losch</v>
      </c>
      <c r="D6435" t="str">
        <f>_xlfn.XLOOKUP(Sales_Pipeline[[#This Row],[Manager]],Sales_Teams[Manager],Sales_Teams[Regional_Office])</f>
        <v>East</v>
      </c>
      <c r="E6435" t="s">
        <v>84</v>
      </c>
      <c r="F6435" t="s">
        <v>96</v>
      </c>
      <c r="G6435" t="str">
        <f>IFERROR(_xlfn.XLOOKUP(Sales_Pipeline[[#This Row],[Account]],Accounts!$A$2:$A$86,Accounts!$F$2:$F$86),"")</f>
        <v>United States</v>
      </c>
      <c r="H6435" t="s">
        <v>57</v>
      </c>
      <c r="I6435" s="3">
        <v>42982</v>
      </c>
      <c r="J6435" s="3">
        <v>43095</v>
      </c>
      <c r="K6435" s="8" t="str">
        <f>IF(Sales_Pipeline[[#This Row],[Close_Date]]="","",TEXT(Sales_Pipeline[[#This Row],[Close_Date]],"ddd"))</f>
        <v>Tue</v>
      </c>
      <c r="L6435" s="8" t="str">
        <f>IF(Sales_Pipeline[[#This Row],[Close_Date]]="","",TEXT(Sales_Pipeline[[#This Row],[Close_Date]],"mmm"))</f>
        <v>Dec</v>
      </c>
      <c r="M6435" s="8" t="str">
        <f>IF(Sales_Pipeline[[#This Row],[Close_Date]]="","","Q"&amp;ROUNDUP(MONTH(Sales_Pipeline[[#This Row],[Close_Date]])/3,0))</f>
        <v>Q4</v>
      </c>
      <c r="N6435" s="2" cm="1">
        <f t="array" ref="N6435">IFERROR(_xlfn.IFS(Sales_Pipeline[[#This Row],[Deal_Stage]]="Won",_xlfn.XLOOKUP(Sales_Pipeline[[#This Row],[Product]],Products!$A$2:$A$8,Products!$C$2:$C$8),Sales_Pipeline[[#This Row],[Deal_Stage]]="Lost",_xlfn.XLOOKUP(Sales_Pipeline[[#This Row],[Product]],Products!$A$2:$A$8,Products!$C$2:$C$8)),"")</f>
        <v>5482</v>
      </c>
      <c r="O6435" s="2">
        <v>4631</v>
      </c>
    </row>
    <row r="6436" spans="1:15" x14ac:dyDescent="0.3">
      <c r="A6436" t="s">
        <v>6582</v>
      </c>
      <c r="B6436" t="s">
        <v>25</v>
      </c>
      <c r="C6436" t="str">
        <f>_xlfn.XLOOKUP(Sales_Pipeline[[#This Row],[Sales_Agent]],Sales_Teams[Sales_Agent],Sales_Teams[Manager])</f>
        <v>Rocco Neubert</v>
      </c>
      <c r="D6436" t="str">
        <f>_xlfn.XLOOKUP(Sales_Pipeline[[#This Row],[Manager]],Sales_Teams[Manager],Sales_Teams[Regional_Office])</f>
        <v>East</v>
      </c>
      <c r="E6436" t="s">
        <v>84</v>
      </c>
      <c r="F6436" t="s">
        <v>234</v>
      </c>
      <c r="G6436" t="str">
        <f>IFERROR(_xlfn.XLOOKUP(Sales_Pipeline[[#This Row],[Account]],Accounts!$A$2:$A$86,Accounts!$F$2:$F$86),"")</f>
        <v>United States</v>
      </c>
      <c r="H6436" t="s">
        <v>57</v>
      </c>
      <c r="I6436" s="3">
        <v>42982</v>
      </c>
      <c r="J6436" s="3">
        <v>43040</v>
      </c>
      <c r="K6436" s="8" t="str">
        <f>IF(Sales_Pipeline[[#This Row],[Close_Date]]="","",TEXT(Sales_Pipeline[[#This Row],[Close_Date]],"ddd"))</f>
        <v>Wed</v>
      </c>
      <c r="L6436" s="8" t="str">
        <f>IF(Sales_Pipeline[[#This Row],[Close_Date]]="","",TEXT(Sales_Pipeline[[#This Row],[Close_Date]],"mmm"))</f>
        <v>Nov</v>
      </c>
      <c r="M6436" s="8" t="str">
        <f>IF(Sales_Pipeline[[#This Row],[Close_Date]]="","","Q"&amp;ROUNDUP(MONTH(Sales_Pipeline[[#This Row],[Close_Date]])/3,0))</f>
        <v>Q4</v>
      </c>
      <c r="N6436" s="2" cm="1">
        <f t="array" ref="N6436">IFERROR(_xlfn.IFS(Sales_Pipeline[[#This Row],[Deal_Stage]]="Won",_xlfn.XLOOKUP(Sales_Pipeline[[#This Row],[Product]],Products!$A$2:$A$8,Products!$C$2:$C$8),Sales_Pipeline[[#This Row],[Deal_Stage]]="Lost",_xlfn.XLOOKUP(Sales_Pipeline[[#This Row],[Product]],Products!$A$2:$A$8,Products!$C$2:$C$8)),"")</f>
        <v>5482</v>
      </c>
      <c r="O6436" s="2">
        <v>5807</v>
      </c>
    </row>
    <row r="6437" spans="1:15" x14ac:dyDescent="0.3">
      <c r="A6437" t="s">
        <v>6583</v>
      </c>
      <c r="B6437" t="s">
        <v>15</v>
      </c>
      <c r="C6437" t="str">
        <f>_xlfn.XLOOKUP(Sales_Pipeline[[#This Row],[Sales_Agent]],Sales_Teams[Sales_Agent],Sales_Teams[Manager])</f>
        <v>Melvin Marxen</v>
      </c>
      <c r="D6437" t="str">
        <f>_xlfn.XLOOKUP(Sales_Pipeline[[#This Row],[Manager]],Sales_Teams[Manager],Sales_Teams[Regional_Office])</f>
        <v>Central</v>
      </c>
      <c r="E6437" t="s">
        <v>55</v>
      </c>
      <c r="F6437" t="s">
        <v>330</v>
      </c>
      <c r="G6437" t="str">
        <f>IFERROR(_xlfn.XLOOKUP(Sales_Pipeline[[#This Row],[Account]],Accounts!$A$2:$A$86,Accounts!$F$2:$F$86),"")</f>
        <v>Korea</v>
      </c>
      <c r="H6437" t="s">
        <v>82</v>
      </c>
      <c r="I6437" s="3">
        <v>42982</v>
      </c>
      <c r="J6437" s="3">
        <v>43069</v>
      </c>
      <c r="K6437" s="8" t="str">
        <f>IF(Sales_Pipeline[[#This Row],[Close_Date]]="","",TEXT(Sales_Pipeline[[#This Row],[Close_Date]],"ddd"))</f>
        <v>Thu</v>
      </c>
      <c r="L6437" s="8" t="str">
        <f>IF(Sales_Pipeline[[#This Row],[Close_Date]]="","",TEXT(Sales_Pipeline[[#This Row],[Close_Date]],"mmm"))</f>
        <v>Nov</v>
      </c>
      <c r="M6437" s="8" t="str">
        <f>IF(Sales_Pipeline[[#This Row],[Close_Date]]="","","Q"&amp;ROUNDUP(MONTH(Sales_Pipeline[[#This Row],[Close_Date]])/3,0))</f>
        <v>Q4</v>
      </c>
      <c r="N6437" s="2" cm="1">
        <f t="array" ref="N6437">IFERROR(_xlfn.IFS(Sales_Pipeline[[#This Row],[Deal_Stage]]="Won",_xlfn.XLOOKUP(Sales_Pipeline[[#This Row],[Product]],Products!$A$2:$A$8,Products!$C$2:$C$8),Sales_Pipeline[[#This Row],[Deal_Stage]]="Lost",_xlfn.XLOOKUP(Sales_Pipeline[[#This Row],[Product]],Products!$A$2:$A$8,Products!$C$2:$C$8)),"")</f>
        <v>1096</v>
      </c>
      <c r="O6437" s="2">
        <v>0</v>
      </c>
    </row>
    <row r="6438" spans="1:15" x14ac:dyDescent="0.3">
      <c r="A6438" t="s">
        <v>6584</v>
      </c>
      <c r="B6438" t="s">
        <v>13</v>
      </c>
      <c r="C6438" t="str">
        <f>_xlfn.XLOOKUP(Sales_Pipeline[[#This Row],[Sales_Agent]],Sales_Teams[Sales_Agent],Sales_Teams[Manager])</f>
        <v>Melvin Marxen</v>
      </c>
      <c r="D6438" t="str">
        <f>_xlfn.XLOOKUP(Sales_Pipeline[[#This Row],[Manager]],Sales_Teams[Manager],Sales_Teams[Regional_Office])</f>
        <v>Central</v>
      </c>
      <c r="E6438" t="s">
        <v>63</v>
      </c>
      <c r="F6438" t="s">
        <v>74</v>
      </c>
      <c r="G6438" t="str">
        <f>IFERROR(_xlfn.XLOOKUP(Sales_Pipeline[[#This Row],[Account]],Accounts!$A$2:$A$86,Accounts!$F$2:$F$86),"")</f>
        <v>United States</v>
      </c>
      <c r="H6438" t="s">
        <v>57</v>
      </c>
      <c r="I6438" s="3">
        <v>42982</v>
      </c>
      <c r="J6438" s="3">
        <v>43083</v>
      </c>
      <c r="K6438" s="8" t="str">
        <f>IF(Sales_Pipeline[[#This Row],[Close_Date]]="","",TEXT(Sales_Pipeline[[#This Row],[Close_Date]],"ddd"))</f>
        <v>Thu</v>
      </c>
      <c r="L6438" s="8" t="str">
        <f>IF(Sales_Pipeline[[#This Row],[Close_Date]]="","",TEXT(Sales_Pipeline[[#This Row],[Close_Date]],"mmm"))</f>
        <v>Dec</v>
      </c>
      <c r="M6438" s="8" t="str">
        <f>IF(Sales_Pipeline[[#This Row],[Close_Date]]="","","Q"&amp;ROUNDUP(MONTH(Sales_Pipeline[[#This Row],[Close_Date]])/3,0))</f>
        <v>Q4</v>
      </c>
      <c r="N6438" s="2" cm="1">
        <f t="array" ref="N6438">IFERROR(_xlfn.IFS(Sales_Pipeline[[#This Row],[Deal_Stage]]="Won",_xlfn.XLOOKUP(Sales_Pipeline[[#This Row],[Product]],Products!$A$2:$A$8,Products!$C$2:$C$8),Sales_Pipeline[[#This Row],[Deal_Stage]]="Lost",_xlfn.XLOOKUP(Sales_Pipeline[[#This Row],[Product]],Products!$A$2:$A$8,Products!$C$2:$C$8)),"")</f>
        <v>550</v>
      </c>
      <c r="O6438" s="2">
        <v>640</v>
      </c>
    </row>
    <row r="6439" spans="1:15" x14ac:dyDescent="0.3">
      <c r="A6439" t="s">
        <v>6585</v>
      </c>
      <c r="B6439" t="s">
        <v>13</v>
      </c>
      <c r="C6439" t="str">
        <f>_xlfn.XLOOKUP(Sales_Pipeline[[#This Row],[Sales_Agent]],Sales_Teams[Sales_Agent],Sales_Teams[Manager])</f>
        <v>Melvin Marxen</v>
      </c>
      <c r="D6439" t="str">
        <f>_xlfn.XLOOKUP(Sales_Pipeline[[#This Row],[Manager]],Sales_Teams[Manager],Sales_Teams[Regional_Office])</f>
        <v>Central</v>
      </c>
      <c r="E6439" t="s">
        <v>76</v>
      </c>
      <c r="F6439" t="s">
        <v>136</v>
      </c>
      <c r="G6439" t="str">
        <f>IFERROR(_xlfn.XLOOKUP(Sales_Pipeline[[#This Row],[Account]],Accounts!$A$2:$A$86,Accounts!$F$2:$F$86),"")</f>
        <v>United States</v>
      </c>
      <c r="H6439" t="s">
        <v>57</v>
      </c>
      <c r="I6439" s="3">
        <v>42982</v>
      </c>
      <c r="J6439" s="3">
        <v>43064</v>
      </c>
      <c r="K6439" s="8" t="str">
        <f>IF(Sales_Pipeline[[#This Row],[Close_Date]]="","",TEXT(Sales_Pipeline[[#This Row],[Close_Date]],"ddd"))</f>
        <v>Sat</v>
      </c>
      <c r="L6439" s="8" t="str">
        <f>IF(Sales_Pipeline[[#This Row],[Close_Date]]="","",TEXT(Sales_Pipeline[[#This Row],[Close_Date]],"mmm"))</f>
        <v>Nov</v>
      </c>
      <c r="M6439" s="8" t="str">
        <f>IF(Sales_Pipeline[[#This Row],[Close_Date]]="","","Q"&amp;ROUNDUP(MONTH(Sales_Pipeline[[#This Row],[Close_Date]])/3,0))</f>
        <v>Q4</v>
      </c>
      <c r="N6439" s="2" cm="1">
        <f t="array" ref="N6439">IFERROR(_xlfn.IFS(Sales_Pipeline[[#This Row],[Deal_Stage]]="Won",_xlfn.XLOOKUP(Sales_Pipeline[[#This Row],[Product]],Products!$A$2:$A$8,Products!$C$2:$C$8),Sales_Pipeline[[#This Row],[Deal_Stage]]="Lost",_xlfn.XLOOKUP(Sales_Pipeline[[#This Row],[Product]],Products!$A$2:$A$8,Products!$C$2:$C$8)),"")</f>
        <v>3393</v>
      </c>
      <c r="O6439" s="2">
        <v>3830</v>
      </c>
    </row>
    <row r="6440" spans="1:15" x14ac:dyDescent="0.3">
      <c r="A6440" t="s">
        <v>6586</v>
      </c>
      <c r="B6440" t="s">
        <v>40</v>
      </c>
      <c r="C6440" t="str">
        <f>_xlfn.XLOOKUP(Sales_Pipeline[[#This Row],[Sales_Agent]],Sales_Teams[Sales_Agent],Sales_Teams[Manager])</f>
        <v>Summer Sewald</v>
      </c>
      <c r="D6440" t="str">
        <f>_xlfn.XLOOKUP(Sales_Pipeline[[#This Row],[Manager]],Sales_Teams[Manager],Sales_Teams[Regional_Office])</f>
        <v>West</v>
      </c>
      <c r="E6440" t="s">
        <v>84</v>
      </c>
      <c r="F6440" t="s">
        <v>72</v>
      </c>
      <c r="G6440" t="str">
        <f>IFERROR(_xlfn.XLOOKUP(Sales_Pipeline[[#This Row],[Account]],Accounts!$A$2:$A$86,Accounts!$F$2:$F$86),"")</f>
        <v>United States</v>
      </c>
      <c r="H6440" t="s">
        <v>57</v>
      </c>
      <c r="I6440" s="3">
        <v>42982</v>
      </c>
      <c r="J6440" s="3">
        <v>43097</v>
      </c>
      <c r="K6440" s="8" t="str">
        <f>IF(Sales_Pipeline[[#This Row],[Close_Date]]="","",TEXT(Sales_Pipeline[[#This Row],[Close_Date]],"ddd"))</f>
        <v>Thu</v>
      </c>
      <c r="L6440" s="8" t="str">
        <f>IF(Sales_Pipeline[[#This Row],[Close_Date]]="","",TEXT(Sales_Pipeline[[#This Row],[Close_Date]],"mmm"))</f>
        <v>Dec</v>
      </c>
      <c r="M6440" s="8" t="str">
        <f>IF(Sales_Pipeline[[#This Row],[Close_Date]]="","","Q"&amp;ROUNDUP(MONTH(Sales_Pipeline[[#This Row],[Close_Date]])/3,0))</f>
        <v>Q4</v>
      </c>
      <c r="N6440" s="2" cm="1">
        <f t="array" ref="N6440">IFERROR(_xlfn.IFS(Sales_Pipeline[[#This Row],[Deal_Stage]]="Won",_xlfn.XLOOKUP(Sales_Pipeline[[#This Row],[Product]],Products!$A$2:$A$8,Products!$C$2:$C$8),Sales_Pipeline[[#This Row],[Deal_Stage]]="Lost",_xlfn.XLOOKUP(Sales_Pipeline[[#This Row],[Product]],Products!$A$2:$A$8,Products!$C$2:$C$8)),"")</f>
        <v>5482</v>
      </c>
      <c r="O6440" s="2">
        <v>5285</v>
      </c>
    </row>
    <row r="6441" spans="1:15" x14ac:dyDescent="0.3">
      <c r="A6441" t="s">
        <v>6587</v>
      </c>
      <c r="B6441" t="s">
        <v>10</v>
      </c>
      <c r="C6441" t="str">
        <f>_xlfn.XLOOKUP(Sales_Pipeline[[#This Row],[Sales_Agent]],Sales_Teams[Sales_Agent],Sales_Teams[Manager])</f>
        <v>Melvin Marxen</v>
      </c>
      <c r="D6441" t="str">
        <f>_xlfn.XLOOKUP(Sales_Pipeline[[#This Row],[Manager]],Sales_Teams[Manager],Sales_Teams[Regional_Office])</f>
        <v>Central</v>
      </c>
      <c r="E6441" t="s">
        <v>8953</v>
      </c>
      <c r="F6441" t="s">
        <v>318</v>
      </c>
      <c r="G6441" t="str">
        <f>IFERROR(_xlfn.XLOOKUP(Sales_Pipeline[[#This Row],[Account]],Accounts!$A$2:$A$86,Accounts!$F$2:$F$86),"")</f>
        <v>Kenya</v>
      </c>
      <c r="H6441" t="s">
        <v>82</v>
      </c>
      <c r="I6441" s="3">
        <v>42982</v>
      </c>
      <c r="J6441" s="3">
        <v>43058</v>
      </c>
      <c r="K6441" s="8" t="str">
        <f>IF(Sales_Pipeline[[#This Row],[Close_Date]]="","",TEXT(Sales_Pipeline[[#This Row],[Close_Date]],"ddd"))</f>
        <v>Sun</v>
      </c>
      <c r="L6441" s="8" t="str">
        <f>IF(Sales_Pipeline[[#This Row],[Close_Date]]="","",TEXT(Sales_Pipeline[[#This Row],[Close_Date]],"mmm"))</f>
        <v>Nov</v>
      </c>
      <c r="M6441" s="8" t="str">
        <f>IF(Sales_Pipeline[[#This Row],[Close_Date]]="","","Q"&amp;ROUNDUP(MONTH(Sales_Pipeline[[#This Row],[Close_Date]])/3,0))</f>
        <v>Q4</v>
      </c>
      <c r="N6441" s="2" cm="1">
        <f t="array" ref="N6441">IFERROR(_xlfn.IFS(Sales_Pipeline[[#This Row],[Deal_Stage]]="Won",_xlfn.XLOOKUP(Sales_Pipeline[[#This Row],[Product]],Products!$A$2:$A$8,Products!$C$2:$C$8),Sales_Pipeline[[#This Row],[Deal_Stage]]="Lost",_xlfn.XLOOKUP(Sales_Pipeline[[#This Row],[Product]],Products!$A$2:$A$8,Products!$C$2:$C$8)),"")</f>
        <v>4821</v>
      </c>
      <c r="O6441" s="2">
        <v>0</v>
      </c>
    </row>
    <row r="6442" spans="1:15" x14ac:dyDescent="0.3">
      <c r="A6442" t="s">
        <v>6588</v>
      </c>
      <c r="B6442" t="s">
        <v>43</v>
      </c>
      <c r="C6442" t="str">
        <f>_xlfn.XLOOKUP(Sales_Pipeline[[#This Row],[Sales_Agent]],Sales_Teams[Sales_Agent],Sales_Teams[Manager])</f>
        <v>Summer Sewald</v>
      </c>
      <c r="D6442" t="str">
        <f>_xlfn.XLOOKUP(Sales_Pipeline[[#This Row],[Manager]],Sales_Teams[Manager],Sales_Teams[Regional_Office])</f>
        <v>West</v>
      </c>
      <c r="E6442" t="s">
        <v>63</v>
      </c>
      <c r="F6442" t="s">
        <v>120</v>
      </c>
      <c r="G6442" t="str">
        <f>IFERROR(_xlfn.XLOOKUP(Sales_Pipeline[[#This Row],[Account]],Accounts!$A$2:$A$86,Accounts!$F$2:$F$86),"")</f>
        <v>United States</v>
      </c>
      <c r="H6442" t="s">
        <v>82</v>
      </c>
      <c r="I6442" s="3">
        <v>42982</v>
      </c>
      <c r="J6442" s="3">
        <v>43057</v>
      </c>
      <c r="K6442" s="8" t="str">
        <f>IF(Sales_Pipeline[[#This Row],[Close_Date]]="","",TEXT(Sales_Pipeline[[#This Row],[Close_Date]],"ddd"))</f>
        <v>Sat</v>
      </c>
      <c r="L6442" s="8" t="str">
        <f>IF(Sales_Pipeline[[#This Row],[Close_Date]]="","",TEXT(Sales_Pipeline[[#This Row],[Close_Date]],"mmm"))</f>
        <v>Nov</v>
      </c>
      <c r="M6442" s="8" t="str">
        <f>IF(Sales_Pipeline[[#This Row],[Close_Date]]="","","Q"&amp;ROUNDUP(MONTH(Sales_Pipeline[[#This Row],[Close_Date]])/3,0))</f>
        <v>Q4</v>
      </c>
      <c r="N6442" s="2" cm="1">
        <f t="array" ref="N6442">IFERROR(_xlfn.IFS(Sales_Pipeline[[#This Row],[Deal_Stage]]="Won",_xlfn.XLOOKUP(Sales_Pipeline[[#This Row],[Product]],Products!$A$2:$A$8,Products!$C$2:$C$8),Sales_Pipeline[[#This Row],[Deal_Stage]]="Lost",_xlfn.XLOOKUP(Sales_Pipeline[[#This Row],[Product]],Products!$A$2:$A$8,Products!$C$2:$C$8)),"")</f>
        <v>550</v>
      </c>
      <c r="O6442" s="2">
        <v>0</v>
      </c>
    </row>
    <row r="6443" spans="1:15" x14ac:dyDescent="0.3">
      <c r="A6443" t="s">
        <v>6589</v>
      </c>
      <c r="B6443" t="s">
        <v>9</v>
      </c>
      <c r="C6443" t="str">
        <f>_xlfn.XLOOKUP(Sales_Pipeline[[#This Row],[Sales_Agent]],Sales_Teams[Sales_Agent],Sales_Teams[Manager])</f>
        <v>Dustin Brinkmann</v>
      </c>
      <c r="D6443" t="str">
        <f>_xlfn.XLOOKUP(Sales_Pipeline[[#This Row],[Manager]],Sales_Teams[Manager],Sales_Teams[Regional_Office])</f>
        <v>Central</v>
      </c>
      <c r="E6443" t="s">
        <v>55</v>
      </c>
      <c r="F6443" t="s">
        <v>223</v>
      </c>
      <c r="G6443" t="str">
        <f>IFERROR(_xlfn.XLOOKUP(Sales_Pipeline[[#This Row],[Account]],Accounts!$A$2:$A$86,Accounts!$F$2:$F$86),"")</f>
        <v>United States</v>
      </c>
      <c r="H6443" t="s">
        <v>57</v>
      </c>
      <c r="I6443" s="3">
        <v>42982</v>
      </c>
      <c r="J6443" s="3">
        <v>43100</v>
      </c>
      <c r="K6443" s="8" t="str">
        <f>IF(Sales_Pipeline[[#This Row],[Close_Date]]="","",TEXT(Sales_Pipeline[[#This Row],[Close_Date]],"ddd"))</f>
        <v>Sun</v>
      </c>
      <c r="L6443" s="8" t="str">
        <f>IF(Sales_Pipeline[[#This Row],[Close_Date]]="","",TEXT(Sales_Pipeline[[#This Row],[Close_Date]],"mmm"))</f>
        <v>Dec</v>
      </c>
      <c r="M6443" s="8" t="str">
        <f>IF(Sales_Pipeline[[#This Row],[Close_Date]]="","","Q"&amp;ROUNDUP(MONTH(Sales_Pipeline[[#This Row],[Close_Date]])/3,0))</f>
        <v>Q4</v>
      </c>
      <c r="N6443" s="2" cm="1">
        <f t="array" ref="N6443">IFERROR(_xlfn.IFS(Sales_Pipeline[[#This Row],[Deal_Stage]]="Won",_xlfn.XLOOKUP(Sales_Pipeline[[#This Row],[Product]],Products!$A$2:$A$8,Products!$C$2:$C$8),Sales_Pipeline[[#This Row],[Deal_Stage]]="Lost",_xlfn.XLOOKUP(Sales_Pipeline[[#This Row],[Product]],Products!$A$2:$A$8,Products!$C$2:$C$8)),"")</f>
        <v>1096</v>
      </c>
      <c r="O6443" s="2">
        <v>975</v>
      </c>
    </row>
    <row r="6444" spans="1:15" x14ac:dyDescent="0.3">
      <c r="A6444" t="s">
        <v>6590</v>
      </c>
      <c r="B6444" t="s">
        <v>9</v>
      </c>
      <c r="C6444" t="str">
        <f>_xlfn.XLOOKUP(Sales_Pipeline[[#This Row],[Sales_Agent]],Sales_Teams[Sales_Agent],Sales_Teams[Manager])</f>
        <v>Dustin Brinkmann</v>
      </c>
      <c r="D6444" t="str">
        <f>_xlfn.XLOOKUP(Sales_Pipeline[[#This Row],[Manager]],Sales_Teams[Manager],Sales_Teams[Regional_Office])</f>
        <v>Central</v>
      </c>
      <c r="E6444" t="s">
        <v>55</v>
      </c>
      <c r="F6444" t="s">
        <v>155</v>
      </c>
      <c r="G6444" t="str">
        <f>IFERROR(_xlfn.XLOOKUP(Sales_Pipeline[[#This Row],[Account]],Accounts!$A$2:$A$86,Accounts!$F$2:$F$86),"")</f>
        <v>United States</v>
      </c>
      <c r="H6444" t="s">
        <v>57</v>
      </c>
      <c r="I6444" s="3">
        <v>42982</v>
      </c>
      <c r="J6444" s="3">
        <v>43082</v>
      </c>
      <c r="K6444" s="8" t="str">
        <f>IF(Sales_Pipeline[[#This Row],[Close_Date]]="","",TEXT(Sales_Pipeline[[#This Row],[Close_Date]],"ddd"))</f>
        <v>Wed</v>
      </c>
      <c r="L6444" s="8" t="str">
        <f>IF(Sales_Pipeline[[#This Row],[Close_Date]]="","",TEXT(Sales_Pipeline[[#This Row],[Close_Date]],"mmm"))</f>
        <v>Dec</v>
      </c>
      <c r="M6444" s="8" t="str">
        <f>IF(Sales_Pipeline[[#This Row],[Close_Date]]="","","Q"&amp;ROUNDUP(MONTH(Sales_Pipeline[[#This Row],[Close_Date]])/3,0))</f>
        <v>Q4</v>
      </c>
      <c r="N6444" s="2" cm="1">
        <f t="array" ref="N6444">IFERROR(_xlfn.IFS(Sales_Pipeline[[#This Row],[Deal_Stage]]="Won",_xlfn.XLOOKUP(Sales_Pipeline[[#This Row],[Product]],Products!$A$2:$A$8,Products!$C$2:$C$8),Sales_Pipeline[[#This Row],[Deal_Stage]]="Lost",_xlfn.XLOOKUP(Sales_Pipeline[[#This Row],[Product]],Products!$A$2:$A$8,Products!$C$2:$C$8)),"")</f>
        <v>1096</v>
      </c>
      <c r="O6444" s="2">
        <v>847</v>
      </c>
    </row>
    <row r="6445" spans="1:15" x14ac:dyDescent="0.3">
      <c r="A6445" t="s">
        <v>6591</v>
      </c>
      <c r="B6445" t="s">
        <v>14</v>
      </c>
      <c r="C6445" t="str">
        <f>_xlfn.XLOOKUP(Sales_Pipeline[[#This Row],[Sales_Agent]],Sales_Teams[Sales_Agent],Sales_Teams[Manager])</f>
        <v>Melvin Marxen</v>
      </c>
      <c r="D6445" t="str">
        <f>_xlfn.XLOOKUP(Sales_Pipeline[[#This Row],[Manager]],Sales_Teams[Manager],Sales_Teams[Regional_Office])</f>
        <v>Central</v>
      </c>
      <c r="E6445" t="s">
        <v>76</v>
      </c>
      <c r="F6445" t="s">
        <v>169</v>
      </c>
      <c r="G6445" t="str">
        <f>IFERROR(_xlfn.XLOOKUP(Sales_Pipeline[[#This Row],[Account]],Accounts!$A$2:$A$86,Accounts!$F$2:$F$86),"")</f>
        <v>Panama</v>
      </c>
      <c r="H6445" t="s">
        <v>57</v>
      </c>
      <c r="I6445" s="3">
        <v>42982</v>
      </c>
      <c r="J6445" s="3">
        <v>43084</v>
      </c>
      <c r="K6445" s="8" t="str">
        <f>IF(Sales_Pipeline[[#This Row],[Close_Date]]="","",TEXT(Sales_Pipeline[[#This Row],[Close_Date]],"ddd"))</f>
        <v>Fri</v>
      </c>
      <c r="L6445" s="8" t="str">
        <f>IF(Sales_Pipeline[[#This Row],[Close_Date]]="","",TEXT(Sales_Pipeline[[#This Row],[Close_Date]],"mmm"))</f>
        <v>Dec</v>
      </c>
      <c r="M6445" s="8" t="str">
        <f>IF(Sales_Pipeline[[#This Row],[Close_Date]]="","","Q"&amp;ROUNDUP(MONTH(Sales_Pipeline[[#This Row],[Close_Date]])/3,0))</f>
        <v>Q4</v>
      </c>
      <c r="N6445" s="2" cm="1">
        <f t="array" ref="N6445">IFERROR(_xlfn.IFS(Sales_Pipeline[[#This Row],[Deal_Stage]]="Won",_xlfn.XLOOKUP(Sales_Pipeline[[#This Row],[Product]],Products!$A$2:$A$8,Products!$C$2:$C$8),Sales_Pipeline[[#This Row],[Deal_Stage]]="Lost",_xlfn.XLOOKUP(Sales_Pipeline[[#This Row],[Product]],Products!$A$2:$A$8,Products!$C$2:$C$8)),"")</f>
        <v>3393</v>
      </c>
      <c r="O6445" s="2">
        <v>2814</v>
      </c>
    </row>
    <row r="6446" spans="1:15" x14ac:dyDescent="0.3">
      <c r="A6446" t="s">
        <v>6592</v>
      </c>
      <c r="B6446" t="s">
        <v>35</v>
      </c>
      <c r="C6446" t="str">
        <f>_xlfn.XLOOKUP(Sales_Pipeline[[#This Row],[Sales_Agent]],Sales_Teams[Sales_Agent],Sales_Teams[Manager])</f>
        <v>Celia Rouche</v>
      </c>
      <c r="D6446" t="str">
        <f>_xlfn.XLOOKUP(Sales_Pipeline[[#This Row],[Manager]],Sales_Teams[Manager],Sales_Teams[Regional_Office])</f>
        <v>West</v>
      </c>
      <c r="E6446" t="s">
        <v>76</v>
      </c>
      <c r="F6446" t="s">
        <v>201</v>
      </c>
      <c r="G6446" t="str">
        <f>IFERROR(_xlfn.XLOOKUP(Sales_Pipeline[[#This Row],[Account]],Accounts!$A$2:$A$86,Accounts!$F$2:$F$86),"")</f>
        <v>United States</v>
      </c>
      <c r="H6446" t="s">
        <v>57</v>
      </c>
      <c r="I6446" s="3">
        <v>42982</v>
      </c>
      <c r="J6446" s="3">
        <v>43045</v>
      </c>
      <c r="K6446" s="8" t="str">
        <f>IF(Sales_Pipeline[[#This Row],[Close_Date]]="","",TEXT(Sales_Pipeline[[#This Row],[Close_Date]],"ddd"))</f>
        <v>Mon</v>
      </c>
      <c r="L6446" s="8" t="str">
        <f>IF(Sales_Pipeline[[#This Row],[Close_Date]]="","",TEXT(Sales_Pipeline[[#This Row],[Close_Date]],"mmm"))</f>
        <v>Nov</v>
      </c>
      <c r="M6446" s="8" t="str">
        <f>IF(Sales_Pipeline[[#This Row],[Close_Date]]="","","Q"&amp;ROUNDUP(MONTH(Sales_Pipeline[[#This Row],[Close_Date]])/3,0))</f>
        <v>Q4</v>
      </c>
      <c r="N6446" s="2" cm="1">
        <f t="array" ref="N6446">IFERROR(_xlfn.IFS(Sales_Pipeline[[#This Row],[Deal_Stage]]="Won",_xlfn.XLOOKUP(Sales_Pipeline[[#This Row],[Product]],Products!$A$2:$A$8,Products!$C$2:$C$8),Sales_Pipeline[[#This Row],[Deal_Stage]]="Lost",_xlfn.XLOOKUP(Sales_Pipeline[[#This Row],[Product]],Products!$A$2:$A$8,Products!$C$2:$C$8)),"")</f>
        <v>3393</v>
      </c>
      <c r="O6446" s="2">
        <v>3275</v>
      </c>
    </row>
    <row r="6447" spans="1:15" x14ac:dyDescent="0.3">
      <c r="A6447" t="s">
        <v>6593</v>
      </c>
      <c r="B6447" t="s">
        <v>7</v>
      </c>
      <c r="C6447" t="str">
        <f>_xlfn.XLOOKUP(Sales_Pipeline[[#This Row],[Sales_Agent]],Sales_Teams[Sales_Agent],Sales_Teams[Manager])</f>
        <v>Dustin Brinkmann</v>
      </c>
      <c r="D6447" t="str">
        <f>_xlfn.XLOOKUP(Sales_Pipeline[[#This Row],[Manager]],Sales_Teams[Manager],Sales_Teams[Regional_Office])</f>
        <v>Central</v>
      </c>
      <c r="E6447" t="s">
        <v>61</v>
      </c>
      <c r="F6447" t="s">
        <v>318</v>
      </c>
      <c r="G6447" t="str">
        <f>IFERROR(_xlfn.XLOOKUP(Sales_Pipeline[[#This Row],[Account]],Accounts!$A$2:$A$86,Accounts!$F$2:$F$86),"")</f>
        <v>Kenya</v>
      </c>
      <c r="H6447" t="s">
        <v>57</v>
      </c>
      <c r="I6447" s="3">
        <v>42982</v>
      </c>
      <c r="J6447" s="3">
        <v>43095</v>
      </c>
      <c r="K6447" s="8" t="str">
        <f>IF(Sales_Pipeline[[#This Row],[Close_Date]]="","",TEXT(Sales_Pipeline[[#This Row],[Close_Date]],"ddd"))</f>
        <v>Tue</v>
      </c>
      <c r="L6447" s="8" t="str">
        <f>IF(Sales_Pipeline[[#This Row],[Close_Date]]="","",TEXT(Sales_Pipeline[[#This Row],[Close_Date]],"mmm"))</f>
        <v>Dec</v>
      </c>
      <c r="M6447" s="8" t="str">
        <f>IF(Sales_Pipeline[[#This Row],[Close_Date]]="","","Q"&amp;ROUNDUP(MONTH(Sales_Pipeline[[#This Row],[Close_Date]])/3,0))</f>
        <v>Q4</v>
      </c>
      <c r="N6447" s="2" cm="1">
        <f t="array" ref="N6447">IFERROR(_xlfn.IFS(Sales_Pipeline[[#This Row],[Deal_Stage]]="Won",_xlfn.XLOOKUP(Sales_Pipeline[[#This Row],[Product]],Products!$A$2:$A$8,Products!$C$2:$C$8),Sales_Pipeline[[#This Row],[Deal_Stage]]="Lost",_xlfn.XLOOKUP(Sales_Pipeline[[#This Row],[Product]],Products!$A$2:$A$8,Products!$C$2:$C$8)),"")</f>
        <v>55</v>
      </c>
      <c r="O6447" s="2">
        <v>41</v>
      </c>
    </row>
    <row r="6448" spans="1:15" x14ac:dyDescent="0.3">
      <c r="A6448" t="s">
        <v>6594</v>
      </c>
      <c r="B6448" t="s">
        <v>32</v>
      </c>
      <c r="C6448" t="str">
        <f>_xlfn.XLOOKUP(Sales_Pipeline[[#This Row],[Sales_Agent]],Sales_Teams[Sales_Agent],Sales_Teams[Manager])</f>
        <v>Celia Rouche</v>
      </c>
      <c r="D6448" t="str">
        <f>_xlfn.XLOOKUP(Sales_Pipeline[[#This Row],[Manager]],Sales_Teams[Manager],Sales_Teams[Regional_Office])</f>
        <v>West</v>
      </c>
      <c r="E6448" t="s">
        <v>84</v>
      </c>
      <c r="F6448" t="s">
        <v>191</v>
      </c>
      <c r="G6448" t="str">
        <f>IFERROR(_xlfn.XLOOKUP(Sales_Pipeline[[#This Row],[Account]],Accounts!$A$2:$A$86,Accounts!$F$2:$F$86),"")</f>
        <v>United States</v>
      </c>
      <c r="H6448" t="s">
        <v>57</v>
      </c>
      <c r="I6448" s="3">
        <v>42982</v>
      </c>
      <c r="J6448" s="3">
        <v>43058</v>
      </c>
      <c r="K6448" s="8" t="str">
        <f>IF(Sales_Pipeline[[#This Row],[Close_Date]]="","",TEXT(Sales_Pipeline[[#This Row],[Close_Date]],"ddd"))</f>
        <v>Sun</v>
      </c>
      <c r="L6448" s="8" t="str">
        <f>IF(Sales_Pipeline[[#This Row],[Close_Date]]="","",TEXT(Sales_Pipeline[[#This Row],[Close_Date]],"mmm"))</f>
        <v>Nov</v>
      </c>
      <c r="M6448" s="8" t="str">
        <f>IF(Sales_Pipeline[[#This Row],[Close_Date]]="","","Q"&amp;ROUNDUP(MONTH(Sales_Pipeline[[#This Row],[Close_Date]])/3,0))</f>
        <v>Q4</v>
      </c>
      <c r="N6448" s="2" cm="1">
        <f t="array" ref="N6448">IFERROR(_xlfn.IFS(Sales_Pipeline[[#This Row],[Deal_Stage]]="Won",_xlfn.XLOOKUP(Sales_Pipeline[[#This Row],[Product]],Products!$A$2:$A$8,Products!$C$2:$C$8),Sales_Pipeline[[#This Row],[Deal_Stage]]="Lost",_xlfn.XLOOKUP(Sales_Pipeline[[#This Row],[Product]],Products!$A$2:$A$8,Products!$C$2:$C$8)),"")</f>
        <v>5482</v>
      </c>
      <c r="O6448" s="2">
        <v>5185</v>
      </c>
    </row>
    <row r="6449" spans="1:15" x14ac:dyDescent="0.3">
      <c r="A6449" t="s">
        <v>6595</v>
      </c>
      <c r="B6449" t="s">
        <v>32</v>
      </c>
      <c r="C6449" t="str">
        <f>_xlfn.XLOOKUP(Sales_Pipeline[[#This Row],[Sales_Agent]],Sales_Teams[Sales_Agent],Sales_Teams[Manager])</f>
        <v>Celia Rouche</v>
      </c>
      <c r="D6449" t="str">
        <f>_xlfn.XLOOKUP(Sales_Pipeline[[#This Row],[Manager]],Sales_Teams[Manager],Sales_Teams[Regional_Office])</f>
        <v>West</v>
      </c>
      <c r="E6449" t="s">
        <v>8953</v>
      </c>
      <c r="F6449" t="s">
        <v>191</v>
      </c>
      <c r="G6449" t="str">
        <f>IFERROR(_xlfn.XLOOKUP(Sales_Pipeline[[#This Row],[Account]],Accounts!$A$2:$A$86,Accounts!$F$2:$F$86),"")</f>
        <v>United States</v>
      </c>
      <c r="H6449" t="s">
        <v>57</v>
      </c>
      <c r="I6449" s="3">
        <v>42982</v>
      </c>
      <c r="J6449" s="3">
        <v>42993</v>
      </c>
      <c r="K6449" s="8" t="str">
        <f>IF(Sales_Pipeline[[#This Row],[Close_Date]]="","",TEXT(Sales_Pipeline[[#This Row],[Close_Date]],"ddd"))</f>
        <v>Fri</v>
      </c>
      <c r="L6449" s="8" t="str">
        <f>IF(Sales_Pipeline[[#This Row],[Close_Date]]="","",TEXT(Sales_Pipeline[[#This Row],[Close_Date]],"mmm"))</f>
        <v>Sep</v>
      </c>
      <c r="M6449" s="8" t="str">
        <f>IF(Sales_Pipeline[[#This Row],[Close_Date]]="","","Q"&amp;ROUNDUP(MONTH(Sales_Pipeline[[#This Row],[Close_Date]])/3,0))</f>
        <v>Q3</v>
      </c>
      <c r="N6449" s="2" cm="1">
        <f t="array" ref="N6449">IFERROR(_xlfn.IFS(Sales_Pipeline[[#This Row],[Deal_Stage]]="Won",_xlfn.XLOOKUP(Sales_Pipeline[[#This Row],[Product]],Products!$A$2:$A$8,Products!$C$2:$C$8),Sales_Pipeline[[#This Row],[Deal_Stage]]="Lost",_xlfn.XLOOKUP(Sales_Pipeline[[#This Row],[Product]],Products!$A$2:$A$8,Products!$C$2:$C$8)),"")</f>
        <v>4821</v>
      </c>
      <c r="O6449" s="2">
        <v>5191</v>
      </c>
    </row>
    <row r="6450" spans="1:15" x14ac:dyDescent="0.3">
      <c r="A6450" t="s">
        <v>6596</v>
      </c>
      <c r="B6450" t="s">
        <v>17</v>
      </c>
      <c r="C6450" t="str">
        <f>_xlfn.XLOOKUP(Sales_Pipeline[[#This Row],[Sales_Agent]],Sales_Teams[Sales_Agent],Sales_Teams[Manager])</f>
        <v>Cara Losch</v>
      </c>
      <c r="D6450" t="str">
        <f>_xlfn.XLOOKUP(Sales_Pipeline[[#This Row],[Manager]],Sales_Teams[Manager],Sales_Teams[Regional_Office])</f>
        <v>East</v>
      </c>
      <c r="E6450" t="s">
        <v>55</v>
      </c>
      <c r="G6450" t="str">
        <f>IFERROR(_xlfn.XLOOKUP(Sales_Pipeline[[#This Row],[Account]],Accounts!$A$2:$A$86,Accounts!$F$2:$F$86),"")</f>
        <v/>
      </c>
      <c r="H6450" t="s">
        <v>77</v>
      </c>
      <c r="I6450" s="3">
        <v>42982</v>
      </c>
      <c r="K6450" s="8" t="str">
        <f>IF(Sales_Pipeline[[#This Row],[Close_Date]]="","",TEXT(Sales_Pipeline[[#This Row],[Close_Date]],"ddd"))</f>
        <v/>
      </c>
      <c r="L6450" s="8" t="str">
        <f>IF(Sales_Pipeline[[#This Row],[Close_Date]]="","",TEXT(Sales_Pipeline[[#This Row],[Close_Date]],"mmm"))</f>
        <v/>
      </c>
      <c r="M6450" s="8" t="str">
        <f>IF(Sales_Pipeline[[#This Row],[Close_Date]]="","","Q"&amp;ROUNDUP(MONTH(Sales_Pipeline[[#This Row],[Close_Date]])/3,0))</f>
        <v/>
      </c>
      <c r="N6450" s="2" t="str" cm="1">
        <f t="array" ref="N6450">IFERROR(_xlfn.IFS(Sales_Pipeline[[#This Row],[Deal_Stage]]="Won",_xlfn.XLOOKUP(Sales_Pipeline[[#This Row],[Product]],Products!$A$2:$A$8,Products!$C$2:$C$8),Sales_Pipeline[[#This Row],[Deal_Stage]]="Lost",_xlfn.XLOOKUP(Sales_Pipeline[[#This Row],[Product]],Products!$A$2:$A$8,Products!$C$2:$C$8)),"")</f>
        <v/>
      </c>
      <c r="O6450" s="2">
        <v>0</v>
      </c>
    </row>
    <row r="6451" spans="1:15" x14ac:dyDescent="0.3">
      <c r="A6451" t="s">
        <v>6597</v>
      </c>
      <c r="B6451" t="s">
        <v>17</v>
      </c>
      <c r="C6451" t="str">
        <f>_xlfn.XLOOKUP(Sales_Pipeline[[#This Row],[Sales_Agent]],Sales_Teams[Sales_Agent],Sales_Teams[Manager])</f>
        <v>Cara Losch</v>
      </c>
      <c r="D6451" t="str">
        <f>_xlfn.XLOOKUP(Sales_Pipeline[[#This Row],[Manager]],Sales_Teams[Manager],Sales_Teams[Regional_Office])</f>
        <v>East</v>
      </c>
      <c r="E6451" t="s">
        <v>61</v>
      </c>
      <c r="F6451" t="s">
        <v>129</v>
      </c>
      <c r="G6451" t="str">
        <f>IFERROR(_xlfn.XLOOKUP(Sales_Pipeline[[#This Row],[Account]],Accounts!$A$2:$A$86,Accounts!$F$2:$F$86),"")</f>
        <v>Jordan</v>
      </c>
      <c r="H6451" t="s">
        <v>57</v>
      </c>
      <c r="I6451" s="3">
        <v>42982</v>
      </c>
      <c r="J6451" s="3">
        <v>43046</v>
      </c>
      <c r="K6451" s="8" t="str">
        <f>IF(Sales_Pipeline[[#This Row],[Close_Date]]="","",TEXT(Sales_Pipeline[[#This Row],[Close_Date]],"ddd"))</f>
        <v>Tue</v>
      </c>
      <c r="L6451" s="8" t="str">
        <f>IF(Sales_Pipeline[[#This Row],[Close_Date]]="","",TEXT(Sales_Pipeline[[#This Row],[Close_Date]],"mmm"))</f>
        <v>Nov</v>
      </c>
      <c r="M6451" s="8" t="str">
        <f>IF(Sales_Pipeline[[#This Row],[Close_Date]]="","","Q"&amp;ROUNDUP(MONTH(Sales_Pipeline[[#This Row],[Close_Date]])/3,0))</f>
        <v>Q4</v>
      </c>
      <c r="N6451" s="2" cm="1">
        <f t="array" ref="N6451">IFERROR(_xlfn.IFS(Sales_Pipeline[[#This Row],[Deal_Stage]]="Won",_xlfn.XLOOKUP(Sales_Pipeline[[#This Row],[Product]],Products!$A$2:$A$8,Products!$C$2:$C$8),Sales_Pipeline[[#This Row],[Deal_Stage]]="Lost",_xlfn.XLOOKUP(Sales_Pipeline[[#This Row],[Product]],Products!$A$2:$A$8,Products!$C$2:$C$8)),"")</f>
        <v>55</v>
      </c>
      <c r="O6451" s="2">
        <v>59</v>
      </c>
    </row>
    <row r="6452" spans="1:15" x14ac:dyDescent="0.3">
      <c r="A6452" t="s">
        <v>6598</v>
      </c>
      <c r="B6452" t="s">
        <v>17</v>
      </c>
      <c r="C6452" t="str">
        <f>_xlfn.XLOOKUP(Sales_Pipeline[[#This Row],[Sales_Agent]],Sales_Teams[Sales_Agent],Sales_Teams[Manager])</f>
        <v>Cara Losch</v>
      </c>
      <c r="D6452" t="str">
        <f>_xlfn.XLOOKUP(Sales_Pipeline[[#This Row],[Manager]],Sales_Teams[Manager],Sales_Teams[Regional_Office])</f>
        <v>East</v>
      </c>
      <c r="E6452" t="s">
        <v>61</v>
      </c>
      <c r="F6452" t="s">
        <v>161</v>
      </c>
      <c r="G6452" t="str">
        <f>IFERROR(_xlfn.XLOOKUP(Sales_Pipeline[[#This Row],[Account]],Accounts!$A$2:$A$86,Accounts!$F$2:$F$86),"")</f>
        <v>United States</v>
      </c>
      <c r="H6452" t="s">
        <v>57</v>
      </c>
      <c r="I6452" s="3">
        <v>42982</v>
      </c>
      <c r="J6452" s="3">
        <v>43077</v>
      </c>
      <c r="K6452" s="8" t="str">
        <f>IF(Sales_Pipeline[[#This Row],[Close_Date]]="","",TEXT(Sales_Pipeline[[#This Row],[Close_Date]],"ddd"))</f>
        <v>Fri</v>
      </c>
      <c r="L6452" s="8" t="str">
        <f>IF(Sales_Pipeline[[#This Row],[Close_Date]]="","",TEXT(Sales_Pipeline[[#This Row],[Close_Date]],"mmm"))</f>
        <v>Dec</v>
      </c>
      <c r="M6452" s="8" t="str">
        <f>IF(Sales_Pipeline[[#This Row],[Close_Date]]="","","Q"&amp;ROUNDUP(MONTH(Sales_Pipeline[[#This Row],[Close_Date]])/3,0))</f>
        <v>Q4</v>
      </c>
      <c r="N6452" s="2" cm="1">
        <f t="array" ref="N6452">IFERROR(_xlfn.IFS(Sales_Pipeline[[#This Row],[Deal_Stage]]="Won",_xlfn.XLOOKUP(Sales_Pipeline[[#This Row],[Product]],Products!$A$2:$A$8,Products!$C$2:$C$8),Sales_Pipeline[[#This Row],[Deal_Stage]]="Lost",_xlfn.XLOOKUP(Sales_Pipeline[[#This Row],[Product]],Products!$A$2:$A$8,Products!$C$2:$C$8)),"")</f>
        <v>55</v>
      </c>
      <c r="O6452" s="2">
        <v>54</v>
      </c>
    </row>
    <row r="6453" spans="1:15" x14ac:dyDescent="0.3">
      <c r="A6453" t="s">
        <v>6599</v>
      </c>
      <c r="B6453" t="s">
        <v>44</v>
      </c>
      <c r="C6453" t="str">
        <f>_xlfn.XLOOKUP(Sales_Pipeline[[#This Row],[Sales_Agent]],Sales_Teams[Sales_Agent],Sales_Teams[Manager])</f>
        <v>Summer Sewald</v>
      </c>
      <c r="D6453" t="str">
        <f>_xlfn.XLOOKUP(Sales_Pipeline[[#This Row],[Manager]],Sales_Teams[Manager],Sales_Teams[Regional_Office])</f>
        <v>West</v>
      </c>
      <c r="E6453" t="s">
        <v>63</v>
      </c>
      <c r="G6453" t="str">
        <f>IFERROR(_xlfn.XLOOKUP(Sales_Pipeline[[#This Row],[Account]],Accounts!$A$2:$A$86,Accounts!$F$2:$F$86),"")</f>
        <v/>
      </c>
      <c r="H6453" t="s">
        <v>77</v>
      </c>
      <c r="I6453" s="3">
        <v>42982</v>
      </c>
      <c r="K6453" s="8" t="str">
        <f>IF(Sales_Pipeline[[#This Row],[Close_Date]]="","",TEXT(Sales_Pipeline[[#This Row],[Close_Date]],"ddd"))</f>
        <v/>
      </c>
      <c r="L6453" s="8" t="str">
        <f>IF(Sales_Pipeline[[#This Row],[Close_Date]]="","",TEXT(Sales_Pipeline[[#This Row],[Close_Date]],"mmm"))</f>
        <v/>
      </c>
      <c r="M6453" s="8" t="str">
        <f>IF(Sales_Pipeline[[#This Row],[Close_Date]]="","","Q"&amp;ROUNDUP(MONTH(Sales_Pipeline[[#This Row],[Close_Date]])/3,0))</f>
        <v/>
      </c>
      <c r="N6453" s="2" t="str" cm="1">
        <f t="array" ref="N6453">IFERROR(_xlfn.IFS(Sales_Pipeline[[#This Row],[Deal_Stage]]="Won",_xlfn.XLOOKUP(Sales_Pipeline[[#This Row],[Product]],Products!$A$2:$A$8,Products!$C$2:$C$8),Sales_Pipeline[[#This Row],[Deal_Stage]]="Lost",_xlfn.XLOOKUP(Sales_Pipeline[[#This Row],[Product]],Products!$A$2:$A$8,Products!$C$2:$C$8)),"")</f>
        <v/>
      </c>
      <c r="O6453" s="2">
        <v>0</v>
      </c>
    </row>
    <row r="6454" spans="1:15" x14ac:dyDescent="0.3">
      <c r="A6454" t="s">
        <v>6600</v>
      </c>
      <c r="B6454" t="s">
        <v>44</v>
      </c>
      <c r="C6454" t="str">
        <f>_xlfn.XLOOKUP(Sales_Pipeline[[#This Row],[Sales_Agent]],Sales_Teams[Sales_Agent],Sales_Teams[Manager])</f>
        <v>Summer Sewald</v>
      </c>
      <c r="D6454" t="str">
        <f>_xlfn.XLOOKUP(Sales_Pipeline[[#This Row],[Manager]],Sales_Teams[Manager],Sales_Teams[Regional_Office])</f>
        <v>West</v>
      </c>
      <c r="E6454" t="s">
        <v>76</v>
      </c>
      <c r="G6454" t="str">
        <f>IFERROR(_xlfn.XLOOKUP(Sales_Pipeline[[#This Row],[Account]],Accounts!$A$2:$A$86,Accounts!$F$2:$F$86),"")</f>
        <v/>
      </c>
      <c r="H6454" t="s">
        <v>77</v>
      </c>
      <c r="I6454" s="3">
        <v>42982</v>
      </c>
      <c r="K6454" s="8" t="str">
        <f>IF(Sales_Pipeline[[#This Row],[Close_Date]]="","",TEXT(Sales_Pipeline[[#This Row],[Close_Date]],"ddd"))</f>
        <v/>
      </c>
      <c r="L6454" s="8" t="str">
        <f>IF(Sales_Pipeline[[#This Row],[Close_Date]]="","",TEXT(Sales_Pipeline[[#This Row],[Close_Date]],"mmm"))</f>
        <v/>
      </c>
      <c r="M6454" s="8" t="str">
        <f>IF(Sales_Pipeline[[#This Row],[Close_Date]]="","","Q"&amp;ROUNDUP(MONTH(Sales_Pipeline[[#This Row],[Close_Date]])/3,0))</f>
        <v/>
      </c>
      <c r="N6454" s="2" t="str" cm="1">
        <f t="array" ref="N6454">IFERROR(_xlfn.IFS(Sales_Pipeline[[#This Row],[Deal_Stage]]="Won",_xlfn.XLOOKUP(Sales_Pipeline[[#This Row],[Product]],Products!$A$2:$A$8,Products!$C$2:$C$8),Sales_Pipeline[[#This Row],[Deal_Stage]]="Lost",_xlfn.XLOOKUP(Sales_Pipeline[[#This Row],[Product]],Products!$A$2:$A$8,Products!$C$2:$C$8)),"")</f>
        <v/>
      </c>
      <c r="O6454" s="2">
        <v>0</v>
      </c>
    </row>
    <row r="6455" spans="1:15" x14ac:dyDescent="0.3">
      <c r="A6455" t="s">
        <v>6601</v>
      </c>
      <c r="B6455" t="s">
        <v>30</v>
      </c>
      <c r="C6455" t="str">
        <f>_xlfn.XLOOKUP(Sales_Pipeline[[#This Row],[Sales_Agent]],Sales_Teams[Sales_Agent],Sales_Teams[Manager])</f>
        <v>Rocco Neubert</v>
      </c>
      <c r="D6455" t="str">
        <f>_xlfn.XLOOKUP(Sales_Pipeline[[#This Row],[Manager]],Sales_Teams[Manager],Sales_Teams[Regional_Office])</f>
        <v>East</v>
      </c>
      <c r="E6455" t="s">
        <v>8953</v>
      </c>
      <c r="G6455" t="str">
        <f>IFERROR(_xlfn.XLOOKUP(Sales_Pipeline[[#This Row],[Account]],Accounts!$A$2:$A$86,Accounts!$F$2:$F$86),"")</f>
        <v/>
      </c>
      <c r="H6455" t="s">
        <v>77</v>
      </c>
      <c r="I6455" s="3">
        <v>42983</v>
      </c>
      <c r="K6455" s="8" t="str">
        <f>IF(Sales_Pipeline[[#This Row],[Close_Date]]="","",TEXT(Sales_Pipeline[[#This Row],[Close_Date]],"ddd"))</f>
        <v/>
      </c>
      <c r="L6455" s="8" t="str">
        <f>IF(Sales_Pipeline[[#This Row],[Close_Date]]="","",TEXT(Sales_Pipeline[[#This Row],[Close_Date]],"mmm"))</f>
        <v/>
      </c>
      <c r="M6455" s="8" t="str">
        <f>IF(Sales_Pipeline[[#This Row],[Close_Date]]="","","Q"&amp;ROUNDUP(MONTH(Sales_Pipeline[[#This Row],[Close_Date]])/3,0))</f>
        <v/>
      </c>
      <c r="N6455" s="2" t="str" cm="1">
        <f t="array" ref="N6455">IFERROR(_xlfn.IFS(Sales_Pipeline[[#This Row],[Deal_Stage]]="Won",_xlfn.XLOOKUP(Sales_Pipeline[[#This Row],[Product]],Products!$A$2:$A$8,Products!$C$2:$C$8),Sales_Pipeline[[#This Row],[Deal_Stage]]="Lost",_xlfn.XLOOKUP(Sales_Pipeline[[#This Row],[Product]],Products!$A$2:$A$8,Products!$C$2:$C$8)),"")</f>
        <v/>
      </c>
      <c r="O6455" s="2">
        <v>0</v>
      </c>
    </row>
    <row r="6456" spans="1:15" x14ac:dyDescent="0.3">
      <c r="A6456" t="s">
        <v>6602</v>
      </c>
      <c r="B6456" t="s">
        <v>20</v>
      </c>
      <c r="C6456" t="str">
        <f>_xlfn.XLOOKUP(Sales_Pipeline[[#This Row],[Sales_Agent]],Sales_Teams[Sales_Agent],Sales_Teams[Manager])</f>
        <v>Cara Losch</v>
      </c>
      <c r="D6456" t="str">
        <f>_xlfn.XLOOKUP(Sales_Pipeline[[#This Row],[Manager]],Sales_Teams[Manager],Sales_Teams[Regional_Office])</f>
        <v>East</v>
      </c>
      <c r="E6456" t="s">
        <v>55</v>
      </c>
      <c r="F6456" t="s">
        <v>533</v>
      </c>
      <c r="G6456" t="str">
        <f>IFERROR(_xlfn.XLOOKUP(Sales_Pipeline[[#This Row],[Account]],Accounts!$A$2:$A$86,Accounts!$F$2:$F$86),"")</f>
        <v>United States</v>
      </c>
      <c r="H6456" t="s">
        <v>57</v>
      </c>
      <c r="I6456" s="3">
        <v>42983</v>
      </c>
      <c r="J6456" s="3">
        <v>43056</v>
      </c>
      <c r="K6456" s="8" t="str">
        <f>IF(Sales_Pipeline[[#This Row],[Close_Date]]="","",TEXT(Sales_Pipeline[[#This Row],[Close_Date]],"ddd"))</f>
        <v>Fri</v>
      </c>
      <c r="L6456" s="8" t="str">
        <f>IF(Sales_Pipeline[[#This Row],[Close_Date]]="","",TEXT(Sales_Pipeline[[#This Row],[Close_Date]],"mmm"))</f>
        <v>Nov</v>
      </c>
      <c r="M6456" s="8" t="str">
        <f>IF(Sales_Pipeline[[#This Row],[Close_Date]]="","","Q"&amp;ROUNDUP(MONTH(Sales_Pipeline[[#This Row],[Close_Date]])/3,0))</f>
        <v>Q4</v>
      </c>
      <c r="N6456" s="2" cm="1">
        <f t="array" ref="N6456">IFERROR(_xlfn.IFS(Sales_Pipeline[[#This Row],[Deal_Stage]]="Won",_xlfn.XLOOKUP(Sales_Pipeline[[#This Row],[Product]],Products!$A$2:$A$8,Products!$C$2:$C$8),Sales_Pipeline[[#This Row],[Deal_Stage]]="Lost",_xlfn.XLOOKUP(Sales_Pipeline[[#This Row],[Product]],Products!$A$2:$A$8,Products!$C$2:$C$8)),"")</f>
        <v>1096</v>
      </c>
      <c r="O6456" s="2">
        <v>1076</v>
      </c>
    </row>
    <row r="6457" spans="1:15" x14ac:dyDescent="0.3">
      <c r="A6457" t="s">
        <v>6603</v>
      </c>
      <c r="B6457" t="s">
        <v>25</v>
      </c>
      <c r="C6457" t="str">
        <f>_xlfn.XLOOKUP(Sales_Pipeline[[#This Row],[Sales_Agent]],Sales_Teams[Sales_Agent],Sales_Teams[Manager])</f>
        <v>Rocco Neubert</v>
      </c>
      <c r="D6457" t="str">
        <f>_xlfn.XLOOKUP(Sales_Pipeline[[#This Row],[Manager]],Sales_Teams[Manager],Sales_Teams[Regional_Office])</f>
        <v>East</v>
      </c>
      <c r="E6457" t="s">
        <v>63</v>
      </c>
      <c r="F6457" t="s">
        <v>231</v>
      </c>
      <c r="G6457" t="str">
        <f>IFERROR(_xlfn.XLOOKUP(Sales_Pipeline[[#This Row],[Account]],Accounts!$A$2:$A$86,Accounts!$F$2:$F$86),"")</f>
        <v>United States</v>
      </c>
      <c r="H6457" t="s">
        <v>57</v>
      </c>
      <c r="I6457" s="3">
        <v>42983</v>
      </c>
      <c r="J6457" s="3">
        <v>43059</v>
      </c>
      <c r="K6457" s="8" t="str">
        <f>IF(Sales_Pipeline[[#This Row],[Close_Date]]="","",TEXT(Sales_Pipeline[[#This Row],[Close_Date]],"ddd"))</f>
        <v>Mon</v>
      </c>
      <c r="L6457" s="8" t="str">
        <f>IF(Sales_Pipeline[[#This Row],[Close_Date]]="","",TEXT(Sales_Pipeline[[#This Row],[Close_Date]],"mmm"))</f>
        <v>Nov</v>
      </c>
      <c r="M6457" s="8" t="str">
        <f>IF(Sales_Pipeline[[#This Row],[Close_Date]]="","","Q"&amp;ROUNDUP(MONTH(Sales_Pipeline[[#This Row],[Close_Date]])/3,0))</f>
        <v>Q4</v>
      </c>
      <c r="N6457" s="2" cm="1">
        <f t="array" ref="N6457">IFERROR(_xlfn.IFS(Sales_Pipeline[[#This Row],[Deal_Stage]]="Won",_xlfn.XLOOKUP(Sales_Pipeline[[#This Row],[Product]],Products!$A$2:$A$8,Products!$C$2:$C$8),Sales_Pipeline[[#This Row],[Deal_Stage]]="Lost",_xlfn.XLOOKUP(Sales_Pipeline[[#This Row],[Product]],Products!$A$2:$A$8,Products!$C$2:$C$8)),"")</f>
        <v>550</v>
      </c>
      <c r="O6457" s="2">
        <v>490</v>
      </c>
    </row>
    <row r="6458" spans="1:15" x14ac:dyDescent="0.3">
      <c r="A6458" t="s">
        <v>6604</v>
      </c>
      <c r="B6458" t="s">
        <v>15</v>
      </c>
      <c r="C6458" t="str">
        <f>_xlfn.XLOOKUP(Sales_Pipeline[[#This Row],[Sales_Agent]],Sales_Teams[Sales_Agent],Sales_Teams[Manager])</f>
        <v>Melvin Marxen</v>
      </c>
      <c r="D6458" t="str">
        <f>_xlfn.XLOOKUP(Sales_Pipeline[[#This Row],[Manager]],Sales_Teams[Manager],Sales_Teams[Regional_Office])</f>
        <v>Central</v>
      </c>
      <c r="E6458" t="s">
        <v>84</v>
      </c>
      <c r="F6458" t="s">
        <v>118</v>
      </c>
      <c r="G6458" t="str">
        <f>IFERROR(_xlfn.XLOOKUP(Sales_Pipeline[[#This Row],[Account]],Accounts!$A$2:$A$86,Accounts!$F$2:$F$86),"")</f>
        <v>United States</v>
      </c>
      <c r="H6458" t="s">
        <v>82</v>
      </c>
      <c r="I6458" s="3">
        <v>42983</v>
      </c>
      <c r="J6458" s="3">
        <v>43063</v>
      </c>
      <c r="K6458" s="8" t="str">
        <f>IF(Sales_Pipeline[[#This Row],[Close_Date]]="","",TEXT(Sales_Pipeline[[#This Row],[Close_Date]],"ddd"))</f>
        <v>Fri</v>
      </c>
      <c r="L6458" s="8" t="str">
        <f>IF(Sales_Pipeline[[#This Row],[Close_Date]]="","",TEXT(Sales_Pipeline[[#This Row],[Close_Date]],"mmm"))</f>
        <v>Nov</v>
      </c>
      <c r="M6458" s="8" t="str">
        <f>IF(Sales_Pipeline[[#This Row],[Close_Date]]="","","Q"&amp;ROUNDUP(MONTH(Sales_Pipeline[[#This Row],[Close_Date]])/3,0))</f>
        <v>Q4</v>
      </c>
      <c r="N6458" s="2" cm="1">
        <f t="array" ref="N6458">IFERROR(_xlfn.IFS(Sales_Pipeline[[#This Row],[Deal_Stage]]="Won",_xlfn.XLOOKUP(Sales_Pipeline[[#This Row],[Product]],Products!$A$2:$A$8,Products!$C$2:$C$8),Sales_Pipeline[[#This Row],[Deal_Stage]]="Lost",_xlfn.XLOOKUP(Sales_Pipeline[[#This Row],[Product]],Products!$A$2:$A$8,Products!$C$2:$C$8)),"")</f>
        <v>5482</v>
      </c>
      <c r="O6458" s="2">
        <v>0</v>
      </c>
    </row>
    <row r="6459" spans="1:15" x14ac:dyDescent="0.3">
      <c r="A6459" t="s">
        <v>6605</v>
      </c>
      <c r="B6459" t="s">
        <v>15</v>
      </c>
      <c r="C6459" t="str">
        <f>_xlfn.XLOOKUP(Sales_Pipeline[[#This Row],[Sales_Agent]],Sales_Teams[Sales_Agent],Sales_Teams[Manager])</f>
        <v>Melvin Marxen</v>
      </c>
      <c r="D6459" t="str">
        <f>_xlfn.XLOOKUP(Sales_Pipeline[[#This Row],[Manager]],Sales_Teams[Manager],Sales_Teams[Regional_Office])</f>
        <v>Central</v>
      </c>
      <c r="E6459" t="s">
        <v>8953</v>
      </c>
      <c r="F6459" t="s">
        <v>318</v>
      </c>
      <c r="G6459" t="str">
        <f>IFERROR(_xlfn.XLOOKUP(Sales_Pipeline[[#This Row],[Account]],Accounts!$A$2:$A$86,Accounts!$F$2:$F$86),"")</f>
        <v>Kenya</v>
      </c>
      <c r="H6459" t="s">
        <v>82</v>
      </c>
      <c r="I6459" s="3">
        <v>42983</v>
      </c>
      <c r="J6459" s="3">
        <v>42991</v>
      </c>
      <c r="K6459" s="8" t="str">
        <f>IF(Sales_Pipeline[[#This Row],[Close_Date]]="","",TEXT(Sales_Pipeline[[#This Row],[Close_Date]],"ddd"))</f>
        <v>Wed</v>
      </c>
      <c r="L6459" s="8" t="str">
        <f>IF(Sales_Pipeline[[#This Row],[Close_Date]]="","",TEXT(Sales_Pipeline[[#This Row],[Close_Date]],"mmm"))</f>
        <v>Sep</v>
      </c>
      <c r="M6459" s="8" t="str">
        <f>IF(Sales_Pipeline[[#This Row],[Close_Date]]="","","Q"&amp;ROUNDUP(MONTH(Sales_Pipeline[[#This Row],[Close_Date]])/3,0))</f>
        <v>Q3</v>
      </c>
      <c r="N6459" s="2" cm="1">
        <f t="array" ref="N6459">IFERROR(_xlfn.IFS(Sales_Pipeline[[#This Row],[Deal_Stage]]="Won",_xlfn.XLOOKUP(Sales_Pipeline[[#This Row],[Product]],Products!$A$2:$A$8,Products!$C$2:$C$8),Sales_Pipeline[[#This Row],[Deal_Stage]]="Lost",_xlfn.XLOOKUP(Sales_Pipeline[[#This Row],[Product]],Products!$A$2:$A$8,Products!$C$2:$C$8)),"")</f>
        <v>4821</v>
      </c>
      <c r="O6459" s="2">
        <v>0</v>
      </c>
    </row>
    <row r="6460" spans="1:15" x14ac:dyDescent="0.3">
      <c r="A6460" t="s">
        <v>6606</v>
      </c>
      <c r="B6460" t="s">
        <v>13</v>
      </c>
      <c r="C6460" t="str">
        <f>_xlfn.XLOOKUP(Sales_Pipeline[[#This Row],[Sales_Agent]],Sales_Teams[Sales_Agent],Sales_Teams[Manager])</f>
        <v>Melvin Marxen</v>
      </c>
      <c r="D6460" t="str">
        <f>_xlfn.XLOOKUP(Sales_Pipeline[[#This Row],[Manager]],Sales_Teams[Manager],Sales_Teams[Regional_Office])</f>
        <v>Central</v>
      </c>
      <c r="E6460" t="s">
        <v>61</v>
      </c>
      <c r="F6460" t="s">
        <v>318</v>
      </c>
      <c r="G6460" t="str">
        <f>IFERROR(_xlfn.XLOOKUP(Sales_Pipeline[[#This Row],[Account]],Accounts!$A$2:$A$86,Accounts!$F$2:$F$86),"")</f>
        <v>Kenya</v>
      </c>
      <c r="H6460" t="s">
        <v>82</v>
      </c>
      <c r="I6460" s="3">
        <v>42983</v>
      </c>
      <c r="J6460" s="3">
        <v>43079</v>
      </c>
      <c r="K6460" s="8" t="str">
        <f>IF(Sales_Pipeline[[#This Row],[Close_Date]]="","",TEXT(Sales_Pipeline[[#This Row],[Close_Date]],"ddd"))</f>
        <v>Sun</v>
      </c>
      <c r="L6460" s="8" t="str">
        <f>IF(Sales_Pipeline[[#This Row],[Close_Date]]="","",TEXT(Sales_Pipeline[[#This Row],[Close_Date]],"mmm"))</f>
        <v>Dec</v>
      </c>
      <c r="M6460" s="8" t="str">
        <f>IF(Sales_Pipeline[[#This Row],[Close_Date]]="","","Q"&amp;ROUNDUP(MONTH(Sales_Pipeline[[#This Row],[Close_Date]])/3,0))</f>
        <v>Q4</v>
      </c>
      <c r="N6460" s="2" cm="1">
        <f t="array" ref="N6460">IFERROR(_xlfn.IFS(Sales_Pipeline[[#This Row],[Deal_Stage]]="Won",_xlfn.XLOOKUP(Sales_Pipeline[[#This Row],[Product]],Products!$A$2:$A$8,Products!$C$2:$C$8),Sales_Pipeline[[#This Row],[Deal_Stage]]="Lost",_xlfn.XLOOKUP(Sales_Pipeline[[#This Row],[Product]],Products!$A$2:$A$8,Products!$C$2:$C$8)),"")</f>
        <v>55</v>
      </c>
      <c r="O6460" s="2">
        <v>0</v>
      </c>
    </row>
    <row r="6461" spans="1:15" x14ac:dyDescent="0.3">
      <c r="A6461" t="s">
        <v>6607</v>
      </c>
      <c r="B6461" t="s">
        <v>36</v>
      </c>
      <c r="C6461" t="str">
        <f>_xlfn.XLOOKUP(Sales_Pipeline[[#This Row],[Sales_Agent]],Sales_Teams[Sales_Agent],Sales_Teams[Manager])</f>
        <v>Celia Rouche</v>
      </c>
      <c r="D6461" t="str">
        <f>_xlfn.XLOOKUP(Sales_Pipeline[[#This Row],[Manager]],Sales_Teams[Manager],Sales_Teams[Regional_Office])</f>
        <v>West</v>
      </c>
      <c r="E6461" t="s">
        <v>84</v>
      </c>
      <c r="F6461" t="s">
        <v>136</v>
      </c>
      <c r="G6461" t="str">
        <f>IFERROR(_xlfn.XLOOKUP(Sales_Pipeline[[#This Row],[Account]],Accounts!$A$2:$A$86,Accounts!$F$2:$F$86),"")</f>
        <v>United States</v>
      </c>
      <c r="H6461" t="s">
        <v>77</v>
      </c>
      <c r="I6461" s="3">
        <v>42983</v>
      </c>
      <c r="K6461" s="8" t="str">
        <f>IF(Sales_Pipeline[[#This Row],[Close_Date]]="","",TEXT(Sales_Pipeline[[#This Row],[Close_Date]],"ddd"))</f>
        <v/>
      </c>
      <c r="L6461" s="8" t="str">
        <f>IF(Sales_Pipeline[[#This Row],[Close_Date]]="","",TEXT(Sales_Pipeline[[#This Row],[Close_Date]],"mmm"))</f>
        <v/>
      </c>
      <c r="M6461" s="8" t="str">
        <f>IF(Sales_Pipeline[[#This Row],[Close_Date]]="","","Q"&amp;ROUNDUP(MONTH(Sales_Pipeline[[#This Row],[Close_Date]])/3,0))</f>
        <v/>
      </c>
      <c r="N6461" s="2" t="str" cm="1">
        <f t="array" ref="N6461">IFERROR(_xlfn.IFS(Sales_Pipeline[[#This Row],[Deal_Stage]]="Won",_xlfn.XLOOKUP(Sales_Pipeline[[#This Row],[Product]],Products!$A$2:$A$8,Products!$C$2:$C$8),Sales_Pipeline[[#This Row],[Deal_Stage]]="Lost",_xlfn.XLOOKUP(Sales_Pipeline[[#This Row],[Product]],Products!$A$2:$A$8,Products!$C$2:$C$8)),"")</f>
        <v/>
      </c>
      <c r="O6461" s="2">
        <v>0</v>
      </c>
    </row>
    <row r="6462" spans="1:15" x14ac:dyDescent="0.3">
      <c r="A6462" t="s">
        <v>6608</v>
      </c>
      <c r="B6462" t="s">
        <v>43</v>
      </c>
      <c r="C6462" t="str">
        <f>_xlfn.XLOOKUP(Sales_Pipeline[[#This Row],[Sales_Agent]],Sales_Teams[Sales_Agent],Sales_Teams[Manager])</f>
        <v>Summer Sewald</v>
      </c>
      <c r="D6462" t="str">
        <f>_xlfn.XLOOKUP(Sales_Pipeline[[#This Row],[Manager]],Sales_Teams[Manager],Sales_Teams[Regional_Office])</f>
        <v>West</v>
      </c>
      <c r="E6462" t="s">
        <v>63</v>
      </c>
      <c r="G6462" t="str">
        <f>IFERROR(_xlfn.XLOOKUP(Sales_Pipeline[[#This Row],[Account]],Accounts!$A$2:$A$86,Accounts!$F$2:$F$86),"")</f>
        <v/>
      </c>
      <c r="H6462" t="s">
        <v>77</v>
      </c>
      <c r="I6462" s="3">
        <v>42983</v>
      </c>
      <c r="K6462" s="8" t="str">
        <f>IF(Sales_Pipeline[[#This Row],[Close_Date]]="","",TEXT(Sales_Pipeline[[#This Row],[Close_Date]],"ddd"))</f>
        <v/>
      </c>
      <c r="L6462" s="8" t="str">
        <f>IF(Sales_Pipeline[[#This Row],[Close_Date]]="","",TEXT(Sales_Pipeline[[#This Row],[Close_Date]],"mmm"))</f>
        <v/>
      </c>
      <c r="M6462" s="8" t="str">
        <f>IF(Sales_Pipeline[[#This Row],[Close_Date]]="","","Q"&amp;ROUNDUP(MONTH(Sales_Pipeline[[#This Row],[Close_Date]])/3,0))</f>
        <v/>
      </c>
      <c r="N6462" s="2" t="str" cm="1">
        <f t="array" ref="N6462">IFERROR(_xlfn.IFS(Sales_Pipeline[[#This Row],[Deal_Stage]]="Won",_xlfn.XLOOKUP(Sales_Pipeline[[#This Row],[Product]],Products!$A$2:$A$8,Products!$C$2:$C$8),Sales_Pipeline[[#This Row],[Deal_Stage]]="Lost",_xlfn.XLOOKUP(Sales_Pipeline[[#This Row],[Product]],Products!$A$2:$A$8,Products!$C$2:$C$8)),"")</f>
        <v/>
      </c>
      <c r="O6462" s="2">
        <v>0</v>
      </c>
    </row>
    <row r="6463" spans="1:15" x14ac:dyDescent="0.3">
      <c r="A6463" t="s">
        <v>6609</v>
      </c>
      <c r="B6463" t="s">
        <v>42</v>
      </c>
      <c r="C6463" t="str">
        <f>_xlfn.XLOOKUP(Sales_Pipeline[[#This Row],[Sales_Agent]],Sales_Teams[Sales_Agent],Sales_Teams[Manager])</f>
        <v>Summer Sewald</v>
      </c>
      <c r="D6463" t="str">
        <f>_xlfn.XLOOKUP(Sales_Pipeline[[#This Row],[Manager]],Sales_Teams[Manager],Sales_Teams[Regional_Office])</f>
        <v>West</v>
      </c>
      <c r="E6463" t="s">
        <v>63</v>
      </c>
      <c r="F6463" t="s">
        <v>216</v>
      </c>
      <c r="G6463" t="str">
        <f>IFERROR(_xlfn.XLOOKUP(Sales_Pipeline[[#This Row],[Account]],Accounts!$A$2:$A$86,Accounts!$F$2:$F$86),"")</f>
        <v>United States</v>
      </c>
      <c r="H6463" t="s">
        <v>82</v>
      </c>
      <c r="I6463" s="3">
        <v>42983</v>
      </c>
      <c r="J6463" s="3">
        <v>43052</v>
      </c>
      <c r="K6463" s="8" t="str">
        <f>IF(Sales_Pipeline[[#This Row],[Close_Date]]="","",TEXT(Sales_Pipeline[[#This Row],[Close_Date]],"ddd"))</f>
        <v>Mon</v>
      </c>
      <c r="L6463" s="8" t="str">
        <f>IF(Sales_Pipeline[[#This Row],[Close_Date]]="","",TEXT(Sales_Pipeline[[#This Row],[Close_Date]],"mmm"))</f>
        <v>Nov</v>
      </c>
      <c r="M6463" s="8" t="str">
        <f>IF(Sales_Pipeline[[#This Row],[Close_Date]]="","","Q"&amp;ROUNDUP(MONTH(Sales_Pipeline[[#This Row],[Close_Date]])/3,0))</f>
        <v>Q4</v>
      </c>
      <c r="N6463" s="2" cm="1">
        <f t="array" ref="N6463">IFERROR(_xlfn.IFS(Sales_Pipeline[[#This Row],[Deal_Stage]]="Won",_xlfn.XLOOKUP(Sales_Pipeline[[#This Row],[Product]],Products!$A$2:$A$8,Products!$C$2:$C$8),Sales_Pipeline[[#This Row],[Deal_Stage]]="Lost",_xlfn.XLOOKUP(Sales_Pipeline[[#This Row],[Product]],Products!$A$2:$A$8,Products!$C$2:$C$8)),"")</f>
        <v>550</v>
      </c>
      <c r="O6463" s="2">
        <v>0</v>
      </c>
    </row>
    <row r="6464" spans="1:15" x14ac:dyDescent="0.3">
      <c r="A6464" t="s">
        <v>6610</v>
      </c>
      <c r="B6464" t="s">
        <v>42</v>
      </c>
      <c r="C6464" t="str">
        <f>_xlfn.XLOOKUP(Sales_Pipeline[[#This Row],[Sales_Agent]],Sales_Teams[Sales_Agent],Sales_Teams[Manager])</f>
        <v>Summer Sewald</v>
      </c>
      <c r="D6464" t="str">
        <f>_xlfn.XLOOKUP(Sales_Pipeline[[#This Row],[Manager]],Sales_Teams[Manager],Sales_Teams[Regional_Office])</f>
        <v>West</v>
      </c>
      <c r="E6464" t="s">
        <v>8953</v>
      </c>
      <c r="F6464" t="s">
        <v>114</v>
      </c>
      <c r="G6464" t="str">
        <f>IFERROR(_xlfn.XLOOKUP(Sales_Pipeline[[#This Row],[Account]],Accounts!$A$2:$A$86,Accounts!$F$2:$F$86),"")</f>
        <v>United States</v>
      </c>
      <c r="H6464" t="s">
        <v>57</v>
      </c>
      <c r="I6464" s="3">
        <v>42983</v>
      </c>
      <c r="J6464" s="3">
        <v>43096</v>
      </c>
      <c r="K6464" s="8" t="str">
        <f>IF(Sales_Pipeline[[#This Row],[Close_Date]]="","",TEXT(Sales_Pipeline[[#This Row],[Close_Date]],"ddd"))</f>
        <v>Wed</v>
      </c>
      <c r="L6464" s="8" t="str">
        <f>IF(Sales_Pipeline[[#This Row],[Close_Date]]="","",TEXT(Sales_Pipeline[[#This Row],[Close_Date]],"mmm"))</f>
        <v>Dec</v>
      </c>
      <c r="M6464" s="8" t="str">
        <f>IF(Sales_Pipeline[[#This Row],[Close_Date]]="","","Q"&amp;ROUNDUP(MONTH(Sales_Pipeline[[#This Row],[Close_Date]])/3,0))</f>
        <v>Q4</v>
      </c>
      <c r="N6464" s="2" cm="1">
        <f t="array" ref="N6464">IFERROR(_xlfn.IFS(Sales_Pipeline[[#This Row],[Deal_Stage]]="Won",_xlfn.XLOOKUP(Sales_Pipeline[[#This Row],[Product]],Products!$A$2:$A$8,Products!$C$2:$C$8),Sales_Pipeline[[#This Row],[Deal_Stage]]="Lost",_xlfn.XLOOKUP(Sales_Pipeline[[#This Row],[Product]],Products!$A$2:$A$8,Products!$C$2:$C$8)),"")</f>
        <v>4821</v>
      </c>
      <c r="O6464" s="2">
        <v>5663</v>
      </c>
    </row>
    <row r="6465" spans="1:15" x14ac:dyDescent="0.3">
      <c r="A6465" t="s">
        <v>6611</v>
      </c>
      <c r="B6465" t="s">
        <v>37</v>
      </c>
      <c r="C6465" t="str">
        <f>_xlfn.XLOOKUP(Sales_Pipeline[[#This Row],[Sales_Agent]],Sales_Teams[Sales_Agent],Sales_Teams[Manager])</f>
        <v>Celia Rouche</v>
      </c>
      <c r="D6465" t="str">
        <f>_xlfn.XLOOKUP(Sales_Pipeline[[#This Row],[Manager]],Sales_Teams[Manager],Sales_Teams[Regional_Office])</f>
        <v>West</v>
      </c>
      <c r="E6465" t="s">
        <v>55</v>
      </c>
      <c r="F6465" t="s">
        <v>330</v>
      </c>
      <c r="G6465" t="str">
        <f>IFERROR(_xlfn.XLOOKUP(Sales_Pipeline[[#This Row],[Account]],Accounts!$A$2:$A$86,Accounts!$F$2:$F$86),"")</f>
        <v>Korea</v>
      </c>
      <c r="H6465" t="s">
        <v>82</v>
      </c>
      <c r="I6465" s="3">
        <v>42983</v>
      </c>
      <c r="J6465" s="3">
        <v>43045</v>
      </c>
      <c r="K6465" s="8" t="str">
        <f>IF(Sales_Pipeline[[#This Row],[Close_Date]]="","",TEXT(Sales_Pipeline[[#This Row],[Close_Date]],"ddd"))</f>
        <v>Mon</v>
      </c>
      <c r="L6465" s="8" t="str">
        <f>IF(Sales_Pipeline[[#This Row],[Close_Date]]="","",TEXT(Sales_Pipeline[[#This Row],[Close_Date]],"mmm"))</f>
        <v>Nov</v>
      </c>
      <c r="M6465" s="8" t="str">
        <f>IF(Sales_Pipeline[[#This Row],[Close_Date]]="","","Q"&amp;ROUNDUP(MONTH(Sales_Pipeline[[#This Row],[Close_Date]])/3,0))</f>
        <v>Q4</v>
      </c>
      <c r="N6465" s="2" cm="1">
        <f t="array" ref="N6465">IFERROR(_xlfn.IFS(Sales_Pipeline[[#This Row],[Deal_Stage]]="Won",_xlfn.XLOOKUP(Sales_Pipeline[[#This Row],[Product]],Products!$A$2:$A$8,Products!$C$2:$C$8),Sales_Pipeline[[#This Row],[Deal_Stage]]="Lost",_xlfn.XLOOKUP(Sales_Pipeline[[#This Row],[Product]],Products!$A$2:$A$8,Products!$C$2:$C$8)),"")</f>
        <v>1096</v>
      </c>
      <c r="O6465" s="2">
        <v>0</v>
      </c>
    </row>
    <row r="6466" spans="1:15" x14ac:dyDescent="0.3">
      <c r="A6466" t="s">
        <v>6612</v>
      </c>
      <c r="B6466" t="s">
        <v>45</v>
      </c>
      <c r="C6466" t="str">
        <f>_xlfn.XLOOKUP(Sales_Pipeline[[#This Row],[Sales_Agent]],Sales_Teams[Sales_Agent],Sales_Teams[Manager])</f>
        <v>Summer Sewald</v>
      </c>
      <c r="D6466" t="str">
        <f>_xlfn.XLOOKUP(Sales_Pipeline[[#This Row],[Manager]],Sales_Teams[Manager],Sales_Teams[Regional_Office])</f>
        <v>West</v>
      </c>
      <c r="E6466" t="s">
        <v>63</v>
      </c>
      <c r="F6466" t="s">
        <v>182</v>
      </c>
      <c r="G6466" t="str">
        <f>IFERROR(_xlfn.XLOOKUP(Sales_Pipeline[[#This Row],[Account]],Accounts!$A$2:$A$86,Accounts!$F$2:$F$86),"")</f>
        <v>United States</v>
      </c>
      <c r="H6466" t="s">
        <v>77</v>
      </c>
      <c r="I6466" s="3">
        <v>42983</v>
      </c>
      <c r="K6466" s="8" t="str">
        <f>IF(Sales_Pipeline[[#This Row],[Close_Date]]="","",TEXT(Sales_Pipeline[[#This Row],[Close_Date]],"ddd"))</f>
        <v/>
      </c>
      <c r="L6466" s="8" t="str">
        <f>IF(Sales_Pipeline[[#This Row],[Close_Date]]="","",TEXT(Sales_Pipeline[[#This Row],[Close_Date]],"mmm"))</f>
        <v/>
      </c>
      <c r="M6466" s="8" t="str">
        <f>IF(Sales_Pipeline[[#This Row],[Close_Date]]="","","Q"&amp;ROUNDUP(MONTH(Sales_Pipeline[[#This Row],[Close_Date]])/3,0))</f>
        <v/>
      </c>
      <c r="N6466" s="2" t="str" cm="1">
        <f t="array" ref="N6466">IFERROR(_xlfn.IFS(Sales_Pipeline[[#This Row],[Deal_Stage]]="Won",_xlfn.XLOOKUP(Sales_Pipeline[[#This Row],[Product]],Products!$A$2:$A$8,Products!$C$2:$C$8),Sales_Pipeline[[#This Row],[Deal_Stage]]="Lost",_xlfn.XLOOKUP(Sales_Pipeline[[#This Row],[Product]],Products!$A$2:$A$8,Products!$C$2:$C$8)),"")</f>
        <v/>
      </c>
      <c r="O6466" s="2">
        <v>0</v>
      </c>
    </row>
    <row r="6467" spans="1:15" x14ac:dyDescent="0.3">
      <c r="A6467" t="s">
        <v>6613</v>
      </c>
      <c r="B6467" t="s">
        <v>14</v>
      </c>
      <c r="C6467" t="str">
        <f>_xlfn.XLOOKUP(Sales_Pipeline[[#This Row],[Sales_Agent]],Sales_Teams[Sales_Agent],Sales_Teams[Manager])</f>
        <v>Melvin Marxen</v>
      </c>
      <c r="D6467" t="str">
        <f>_xlfn.XLOOKUP(Sales_Pipeline[[#This Row],[Manager]],Sales_Teams[Manager],Sales_Teams[Regional_Office])</f>
        <v>Central</v>
      </c>
      <c r="E6467" t="s">
        <v>55</v>
      </c>
      <c r="F6467" t="s">
        <v>147</v>
      </c>
      <c r="G6467" t="str">
        <f>IFERROR(_xlfn.XLOOKUP(Sales_Pipeline[[#This Row],[Account]],Accounts!$A$2:$A$86,Accounts!$F$2:$F$86),"")</f>
        <v>United States</v>
      </c>
      <c r="H6467" t="s">
        <v>82</v>
      </c>
      <c r="I6467" s="3">
        <v>42983</v>
      </c>
      <c r="J6467" s="3">
        <v>43065</v>
      </c>
      <c r="K6467" s="8" t="str">
        <f>IF(Sales_Pipeline[[#This Row],[Close_Date]]="","",TEXT(Sales_Pipeline[[#This Row],[Close_Date]],"ddd"))</f>
        <v>Sun</v>
      </c>
      <c r="L6467" s="8" t="str">
        <f>IF(Sales_Pipeline[[#This Row],[Close_Date]]="","",TEXT(Sales_Pipeline[[#This Row],[Close_Date]],"mmm"))</f>
        <v>Nov</v>
      </c>
      <c r="M6467" s="8" t="str">
        <f>IF(Sales_Pipeline[[#This Row],[Close_Date]]="","","Q"&amp;ROUNDUP(MONTH(Sales_Pipeline[[#This Row],[Close_Date]])/3,0))</f>
        <v>Q4</v>
      </c>
      <c r="N6467" s="2" cm="1">
        <f t="array" ref="N6467">IFERROR(_xlfn.IFS(Sales_Pipeline[[#This Row],[Deal_Stage]]="Won",_xlfn.XLOOKUP(Sales_Pipeline[[#This Row],[Product]],Products!$A$2:$A$8,Products!$C$2:$C$8),Sales_Pipeline[[#This Row],[Deal_Stage]]="Lost",_xlfn.XLOOKUP(Sales_Pipeline[[#This Row],[Product]],Products!$A$2:$A$8,Products!$C$2:$C$8)),"")</f>
        <v>1096</v>
      </c>
      <c r="O6467" s="2">
        <v>0</v>
      </c>
    </row>
    <row r="6468" spans="1:15" x14ac:dyDescent="0.3">
      <c r="A6468" t="s">
        <v>6614</v>
      </c>
      <c r="B6468" t="s">
        <v>14</v>
      </c>
      <c r="C6468" t="str">
        <f>_xlfn.XLOOKUP(Sales_Pipeline[[#This Row],[Sales_Agent]],Sales_Teams[Sales_Agent],Sales_Teams[Manager])</f>
        <v>Melvin Marxen</v>
      </c>
      <c r="D6468" t="str">
        <f>_xlfn.XLOOKUP(Sales_Pipeline[[#This Row],[Manager]],Sales_Teams[Manager],Sales_Teams[Regional_Office])</f>
        <v>Central</v>
      </c>
      <c r="E6468" t="s">
        <v>55</v>
      </c>
      <c r="F6468" t="s">
        <v>214</v>
      </c>
      <c r="G6468" t="str">
        <f>IFERROR(_xlfn.XLOOKUP(Sales_Pipeline[[#This Row],[Account]],Accounts!$A$2:$A$86,Accounts!$F$2:$F$86),"")</f>
        <v>United States</v>
      </c>
      <c r="H6468" t="s">
        <v>57</v>
      </c>
      <c r="I6468" s="3">
        <v>42983</v>
      </c>
      <c r="J6468" s="3">
        <v>42994</v>
      </c>
      <c r="K6468" s="8" t="str">
        <f>IF(Sales_Pipeline[[#This Row],[Close_Date]]="","",TEXT(Sales_Pipeline[[#This Row],[Close_Date]],"ddd"))</f>
        <v>Sat</v>
      </c>
      <c r="L6468" s="8" t="str">
        <f>IF(Sales_Pipeline[[#This Row],[Close_Date]]="","",TEXT(Sales_Pipeline[[#This Row],[Close_Date]],"mmm"))</f>
        <v>Sep</v>
      </c>
      <c r="M6468" s="8" t="str">
        <f>IF(Sales_Pipeline[[#This Row],[Close_Date]]="","","Q"&amp;ROUNDUP(MONTH(Sales_Pipeline[[#This Row],[Close_Date]])/3,0))</f>
        <v>Q3</v>
      </c>
      <c r="N6468" s="2" cm="1">
        <f t="array" ref="N6468">IFERROR(_xlfn.IFS(Sales_Pipeline[[#This Row],[Deal_Stage]]="Won",_xlfn.XLOOKUP(Sales_Pipeline[[#This Row],[Product]],Products!$A$2:$A$8,Products!$C$2:$C$8),Sales_Pipeline[[#This Row],[Deal_Stage]]="Lost",_xlfn.XLOOKUP(Sales_Pipeline[[#This Row],[Product]],Products!$A$2:$A$8,Products!$C$2:$C$8)),"")</f>
        <v>1096</v>
      </c>
      <c r="O6468" s="2">
        <v>1166</v>
      </c>
    </row>
    <row r="6469" spans="1:15" x14ac:dyDescent="0.3">
      <c r="A6469" t="s">
        <v>6615</v>
      </c>
      <c r="B6469" t="s">
        <v>35</v>
      </c>
      <c r="C6469" t="str">
        <f>_xlfn.XLOOKUP(Sales_Pipeline[[#This Row],[Sales_Agent]],Sales_Teams[Sales_Agent],Sales_Teams[Manager])</f>
        <v>Celia Rouche</v>
      </c>
      <c r="D6469" t="str">
        <f>_xlfn.XLOOKUP(Sales_Pipeline[[#This Row],[Manager]],Sales_Teams[Manager],Sales_Teams[Regional_Office])</f>
        <v>West</v>
      </c>
      <c r="E6469" t="s">
        <v>61</v>
      </c>
      <c r="F6469" t="s">
        <v>175</v>
      </c>
      <c r="G6469" t="str">
        <f>IFERROR(_xlfn.XLOOKUP(Sales_Pipeline[[#This Row],[Account]],Accounts!$A$2:$A$86,Accounts!$F$2:$F$86),"")</f>
        <v>Brazil</v>
      </c>
      <c r="H6469" t="s">
        <v>82</v>
      </c>
      <c r="I6469" s="3">
        <v>42983</v>
      </c>
      <c r="J6469" s="3">
        <v>42992</v>
      </c>
      <c r="K6469" s="8" t="str">
        <f>IF(Sales_Pipeline[[#This Row],[Close_Date]]="","",TEXT(Sales_Pipeline[[#This Row],[Close_Date]],"ddd"))</f>
        <v>Thu</v>
      </c>
      <c r="L6469" s="8" t="str">
        <f>IF(Sales_Pipeline[[#This Row],[Close_Date]]="","",TEXT(Sales_Pipeline[[#This Row],[Close_Date]],"mmm"))</f>
        <v>Sep</v>
      </c>
      <c r="M6469" s="8" t="str">
        <f>IF(Sales_Pipeline[[#This Row],[Close_Date]]="","","Q"&amp;ROUNDUP(MONTH(Sales_Pipeline[[#This Row],[Close_Date]])/3,0))</f>
        <v>Q3</v>
      </c>
      <c r="N6469" s="2" cm="1">
        <f t="array" ref="N6469">IFERROR(_xlfn.IFS(Sales_Pipeline[[#This Row],[Deal_Stage]]="Won",_xlfn.XLOOKUP(Sales_Pipeline[[#This Row],[Product]],Products!$A$2:$A$8,Products!$C$2:$C$8),Sales_Pipeline[[#This Row],[Deal_Stage]]="Lost",_xlfn.XLOOKUP(Sales_Pipeline[[#This Row],[Product]],Products!$A$2:$A$8,Products!$C$2:$C$8)),"")</f>
        <v>55</v>
      </c>
      <c r="O6469" s="2">
        <v>0</v>
      </c>
    </row>
    <row r="6470" spans="1:15" x14ac:dyDescent="0.3">
      <c r="A6470" t="s">
        <v>6616</v>
      </c>
      <c r="B6470" t="s">
        <v>7</v>
      </c>
      <c r="C6470" t="str">
        <f>_xlfn.XLOOKUP(Sales_Pipeline[[#This Row],[Sales_Agent]],Sales_Teams[Sales_Agent],Sales_Teams[Manager])</f>
        <v>Dustin Brinkmann</v>
      </c>
      <c r="D6470" t="str">
        <f>_xlfn.XLOOKUP(Sales_Pipeline[[#This Row],[Manager]],Sales_Teams[Manager],Sales_Teams[Regional_Office])</f>
        <v>Central</v>
      </c>
      <c r="E6470" t="s">
        <v>61</v>
      </c>
      <c r="F6470" t="s">
        <v>136</v>
      </c>
      <c r="G6470" t="str">
        <f>IFERROR(_xlfn.XLOOKUP(Sales_Pipeline[[#This Row],[Account]],Accounts!$A$2:$A$86,Accounts!$F$2:$F$86),"")</f>
        <v>United States</v>
      </c>
      <c r="H6470" t="s">
        <v>82</v>
      </c>
      <c r="I6470" s="3">
        <v>42983</v>
      </c>
      <c r="J6470" s="3">
        <v>42993</v>
      </c>
      <c r="K6470" s="8" t="str">
        <f>IF(Sales_Pipeline[[#This Row],[Close_Date]]="","",TEXT(Sales_Pipeline[[#This Row],[Close_Date]],"ddd"))</f>
        <v>Fri</v>
      </c>
      <c r="L6470" s="8" t="str">
        <f>IF(Sales_Pipeline[[#This Row],[Close_Date]]="","",TEXT(Sales_Pipeline[[#This Row],[Close_Date]],"mmm"))</f>
        <v>Sep</v>
      </c>
      <c r="M6470" s="8" t="str">
        <f>IF(Sales_Pipeline[[#This Row],[Close_Date]]="","","Q"&amp;ROUNDUP(MONTH(Sales_Pipeline[[#This Row],[Close_Date]])/3,0))</f>
        <v>Q3</v>
      </c>
      <c r="N6470" s="2" cm="1">
        <f t="array" ref="N6470">IFERROR(_xlfn.IFS(Sales_Pipeline[[#This Row],[Deal_Stage]]="Won",_xlfn.XLOOKUP(Sales_Pipeline[[#This Row],[Product]],Products!$A$2:$A$8,Products!$C$2:$C$8),Sales_Pipeline[[#This Row],[Deal_Stage]]="Lost",_xlfn.XLOOKUP(Sales_Pipeline[[#This Row],[Product]],Products!$A$2:$A$8,Products!$C$2:$C$8)),"")</f>
        <v>55</v>
      </c>
      <c r="O6470" s="2">
        <v>0</v>
      </c>
    </row>
    <row r="6471" spans="1:15" x14ac:dyDescent="0.3">
      <c r="A6471" t="s">
        <v>6617</v>
      </c>
      <c r="B6471" t="s">
        <v>7</v>
      </c>
      <c r="C6471" t="str">
        <f>_xlfn.XLOOKUP(Sales_Pipeline[[#This Row],[Sales_Agent]],Sales_Teams[Sales_Agent],Sales_Teams[Manager])</f>
        <v>Dustin Brinkmann</v>
      </c>
      <c r="D6471" t="str">
        <f>_xlfn.XLOOKUP(Sales_Pipeline[[#This Row],[Manager]],Sales_Teams[Manager],Sales_Teams[Regional_Office])</f>
        <v>Central</v>
      </c>
      <c r="E6471" t="s">
        <v>61</v>
      </c>
      <c r="F6471" t="s">
        <v>169</v>
      </c>
      <c r="G6471" t="str">
        <f>IFERROR(_xlfn.XLOOKUP(Sales_Pipeline[[#This Row],[Account]],Accounts!$A$2:$A$86,Accounts!$F$2:$F$86),"")</f>
        <v>Panama</v>
      </c>
      <c r="H6471" t="s">
        <v>82</v>
      </c>
      <c r="I6471" s="3">
        <v>42983</v>
      </c>
      <c r="J6471" s="3">
        <v>43065</v>
      </c>
      <c r="K6471" s="8" t="str">
        <f>IF(Sales_Pipeline[[#This Row],[Close_Date]]="","",TEXT(Sales_Pipeline[[#This Row],[Close_Date]],"ddd"))</f>
        <v>Sun</v>
      </c>
      <c r="L6471" s="8" t="str">
        <f>IF(Sales_Pipeline[[#This Row],[Close_Date]]="","",TEXT(Sales_Pipeline[[#This Row],[Close_Date]],"mmm"))</f>
        <v>Nov</v>
      </c>
      <c r="M6471" s="8" t="str">
        <f>IF(Sales_Pipeline[[#This Row],[Close_Date]]="","","Q"&amp;ROUNDUP(MONTH(Sales_Pipeline[[#This Row],[Close_Date]])/3,0))</f>
        <v>Q4</v>
      </c>
      <c r="N6471" s="2" cm="1">
        <f t="array" ref="N6471">IFERROR(_xlfn.IFS(Sales_Pipeline[[#This Row],[Deal_Stage]]="Won",_xlfn.XLOOKUP(Sales_Pipeline[[#This Row],[Product]],Products!$A$2:$A$8,Products!$C$2:$C$8),Sales_Pipeline[[#This Row],[Deal_Stage]]="Lost",_xlfn.XLOOKUP(Sales_Pipeline[[#This Row],[Product]],Products!$A$2:$A$8,Products!$C$2:$C$8)),"")</f>
        <v>55</v>
      </c>
      <c r="O6471" s="2">
        <v>0</v>
      </c>
    </row>
    <row r="6472" spans="1:15" x14ac:dyDescent="0.3">
      <c r="A6472" t="s">
        <v>6618</v>
      </c>
      <c r="B6472" t="s">
        <v>32</v>
      </c>
      <c r="C6472" t="str">
        <f>_xlfn.XLOOKUP(Sales_Pipeline[[#This Row],[Sales_Agent]],Sales_Teams[Sales_Agent],Sales_Teams[Manager])</f>
        <v>Celia Rouche</v>
      </c>
      <c r="D6472" t="str">
        <f>_xlfn.XLOOKUP(Sales_Pipeline[[#This Row],[Manager]],Sales_Teams[Manager],Sales_Teams[Regional_Office])</f>
        <v>West</v>
      </c>
      <c r="E6472" t="s">
        <v>63</v>
      </c>
      <c r="F6472" t="s">
        <v>201</v>
      </c>
      <c r="G6472" t="str">
        <f>IFERROR(_xlfn.XLOOKUP(Sales_Pipeline[[#This Row],[Account]],Accounts!$A$2:$A$86,Accounts!$F$2:$F$86),"")</f>
        <v>United States</v>
      </c>
      <c r="H6472" t="s">
        <v>57</v>
      </c>
      <c r="I6472" s="3">
        <v>42983</v>
      </c>
      <c r="J6472" s="3">
        <v>43073</v>
      </c>
      <c r="K6472" s="8" t="str">
        <f>IF(Sales_Pipeline[[#This Row],[Close_Date]]="","",TEXT(Sales_Pipeline[[#This Row],[Close_Date]],"ddd"))</f>
        <v>Mon</v>
      </c>
      <c r="L6472" s="8" t="str">
        <f>IF(Sales_Pipeline[[#This Row],[Close_Date]]="","",TEXT(Sales_Pipeline[[#This Row],[Close_Date]],"mmm"))</f>
        <v>Dec</v>
      </c>
      <c r="M6472" s="8" t="str">
        <f>IF(Sales_Pipeline[[#This Row],[Close_Date]]="","","Q"&amp;ROUNDUP(MONTH(Sales_Pipeline[[#This Row],[Close_Date]])/3,0))</f>
        <v>Q4</v>
      </c>
      <c r="N6472" s="2" cm="1">
        <f t="array" ref="N6472">IFERROR(_xlfn.IFS(Sales_Pipeline[[#This Row],[Deal_Stage]]="Won",_xlfn.XLOOKUP(Sales_Pipeline[[#This Row],[Product]],Products!$A$2:$A$8,Products!$C$2:$C$8),Sales_Pipeline[[#This Row],[Deal_Stage]]="Lost",_xlfn.XLOOKUP(Sales_Pipeline[[#This Row],[Product]],Products!$A$2:$A$8,Products!$C$2:$C$8)),"")</f>
        <v>550</v>
      </c>
      <c r="O6472" s="2">
        <v>491</v>
      </c>
    </row>
    <row r="6473" spans="1:15" x14ac:dyDescent="0.3">
      <c r="A6473" t="s">
        <v>6619</v>
      </c>
      <c r="B6473" t="s">
        <v>32</v>
      </c>
      <c r="C6473" t="str">
        <f>_xlfn.XLOOKUP(Sales_Pipeline[[#This Row],[Sales_Agent]],Sales_Teams[Sales_Agent],Sales_Teams[Manager])</f>
        <v>Celia Rouche</v>
      </c>
      <c r="D6473" t="str">
        <f>_xlfn.XLOOKUP(Sales_Pipeline[[#This Row],[Manager]],Sales_Teams[Manager],Sales_Teams[Regional_Office])</f>
        <v>West</v>
      </c>
      <c r="E6473" t="s">
        <v>84</v>
      </c>
      <c r="F6473" t="s">
        <v>125</v>
      </c>
      <c r="G6473" t="str">
        <f>IFERROR(_xlfn.XLOOKUP(Sales_Pipeline[[#This Row],[Account]],Accounts!$A$2:$A$86,Accounts!$F$2:$F$86),"")</f>
        <v>United States</v>
      </c>
      <c r="H6473" t="s">
        <v>57</v>
      </c>
      <c r="I6473" s="3">
        <v>42983</v>
      </c>
      <c r="J6473" s="3">
        <v>43046</v>
      </c>
      <c r="K6473" s="8" t="str">
        <f>IF(Sales_Pipeline[[#This Row],[Close_Date]]="","",TEXT(Sales_Pipeline[[#This Row],[Close_Date]],"ddd"))</f>
        <v>Tue</v>
      </c>
      <c r="L6473" s="8" t="str">
        <f>IF(Sales_Pipeline[[#This Row],[Close_Date]]="","",TEXT(Sales_Pipeline[[#This Row],[Close_Date]],"mmm"))</f>
        <v>Nov</v>
      </c>
      <c r="M6473" s="8" t="str">
        <f>IF(Sales_Pipeline[[#This Row],[Close_Date]]="","","Q"&amp;ROUNDUP(MONTH(Sales_Pipeline[[#This Row],[Close_Date]])/3,0))</f>
        <v>Q4</v>
      </c>
      <c r="N6473" s="2" cm="1">
        <f t="array" ref="N6473">IFERROR(_xlfn.IFS(Sales_Pipeline[[#This Row],[Deal_Stage]]="Won",_xlfn.XLOOKUP(Sales_Pipeline[[#This Row],[Product]],Products!$A$2:$A$8,Products!$C$2:$C$8),Sales_Pipeline[[#This Row],[Deal_Stage]]="Lost",_xlfn.XLOOKUP(Sales_Pipeline[[#This Row],[Product]],Products!$A$2:$A$8,Products!$C$2:$C$8)),"")</f>
        <v>5482</v>
      </c>
      <c r="O6473" s="2">
        <v>5532</v>
      </c>
    </row>
    <row r="6474" spans="1:15" x14ac:dyDescent="0.3">
      <c r="A6474" t="s">
        <v>6620</v>
      </c>
      <c r="B6474" t="s">
        <v>32</v>
      </c>
      <c r="C6474" t="str">
        <f>_xlfn.XLOOKUP(Sales_Pipeline[[#This Row],[Sales_Agent]],Sales_Teams[Sales_Agent],Sales_Teams[Manager])</f>
        <v>Celia Rouche</v>
      </c>
      <c r="D6474" t="str">
        <f>_xlfn.XLOOKUP(Sales_Pipeline[[#This Row],[Manager]],Sales_Teams[Manager],Sales_Teams[Regional_Office])</f>
        <v>West</v>
      </c>
      <c r="E6474" t="s">
        <v>76</v>
      </c>
      <c r="F6474" t="s">
        <v>328</v>
      </c>
      <c r="G6474" t="str">
        <f>IFERROR(_xlfn.XLOOKUP(Sales_Pipeline[[#This Row],[Account]],Accounts!$A$2:$A$86,Accounts!$F$2:$F$86),"")</f>
        <v>United States</v>
      </c>
      <c r="H6474" t="s">
        <v>57</v>
      </c>
      <c r="I6474" s="3">
        <v>42983</v>
      </c>
      <c r="J6474" s="3">
        <v>43053</v>
      </c>
      <c r="K6474" s="8" t="str">
        <f>IF(Sales_Pipeline[[#This Row],[Close_Date]]="","",TEXT(Sales_Pipeline[[#This Row],[Close_Date]],"ddd"))</f>
        <v>Tue</v>
      </c>
      <c r="L6474" s="8" t="str">
        <f>IF(Sales_Pipeline[[#This Row],[Close_Date]]="","",TEXT(Sales_Pipeline[[#This Row],[Close_Date]],"mmm"))</f>
        <v>Nov</v>
      </c>
      <c r="M6474" s="8" t="str">
        <f>IF(Sales_Pipeline[[#This Row],[Close_Date]]="","","Q"&amp;ROUNDUP(MONTH(Sales_Pipeline[[#This Row],[Close_Date]])/3,0))</f>
        <v>Q4</v>
      </c>
      <c r="N6474" s="2" cm="1">
        <f t="array" ref="N6474">IFERROR(_xlfn.IFS(Sales_Pipeline[[#This Row],[Deal_Stage]]="Won",_xlfn.XLOOKUP(Sales_Pipeline[[#This Row],[Product]],Products!$A$2:$A$8,Products!$C$2:$C$8),Sales_Pipeline[[#This Row],[Deal_Stage]]="Lost",_xlfn.XLOOKUP(Sales_Pipeline[[#This Row],[Product]],Products!$A$2:$A$8,Products!$C$2:$C$8)),"")</f>
        <v>3393</v>
      </c>
      <c r="O6474" s="2">
        <v>3930</v>
      </c>
    </row>
    <row r="6475" spans="1:15" x14ac:dyDescent="0.3">
      <c r="A6475" t="s">
        <v>6621</v>
      </c>
      <c r="B6475" t="s">
        <v>32</v>
      </c>
      <c r="C6475" t="str">
        <f>_xlfn.XLOOKUP(Sales_Pipeline[[#This Row],[Sales_Agent]],Sales_Teams[Sales_Agent],Sales_Teams[Manager])</f>
        <v>Celia Rouche</v>
      </c>
      <c r="D6475" t="str">
        <f>_xlfn.XLOOKUP(Sales_Pipeline[[#This Row],[Manager]],Sales_Teams[Manager],Sales_Teams[Regional_Office])</f>
        <v>West</v>
      </c>
      <c r="E6475" t="s">
        <v>76</v>
      </c>
      <c r="F6475" t="s">
        <v>114</v>
      </c>
      <c r="G6475" t="str">
        <f>IFERROR(_xlfn.XLOOKUP(Sales_Pipeline[[#This Row],[Account]],Accounts!$A$2:$A$86,Accounts!$F$2:$F$86),"")</f>
        <v>United States</v>
      </c>
      <c r="H6475" t="s">
        <v>57</v>
      </c>
      <c r="I6475" s="3">
        <v>42983</v>
      </c>
      <c r="J6475" s="3">
        <v>43060</v>
      </c>
      <c r="K6475" s="8" t="str">
        <f>IF(Sales_Pipeline[[#This Row],[Close_Date]]="","",TEXT(Sales_Pipeline[[#This Row],[Close_Date]],"ddd"))</f>
        <v>Tue</v>
      </c>
      <c r="L6475" s="8" t="str">
        <f>IF(Sales_Pipeline[[#This Row],[Close_Date]]="","",TEXT(Sales_Pipeline[[#This Row],[Close_Date]],"mmm"))</f>
        <v>Nov</v>
      </c>
      <c r="M6475" s="8" t="str">
        <f>IF(Sales_Pipeline[[#This Row],[Close_Date]]="","","Q"&amp;ROUNDUP(MONTH(Sales_Pipeline[[#This Row],[Close_Date]])/3,0))</f>
        <v>Q4</v>
      </c>
      <c r="N6475" s="2" cm="1">
        <f t="array" ref="N6475">IFERROR(_xlfn.IFS(Sales_Pipeline[[#This Row],[Deal_Stage]]="Won",_xlfn.XLOOKUP(Sales_Pipeline[[#This Row],[Product]],Products!$A$2:$A$8,Products!$C$2:$C$8),Sales_Pipeline[[#This Row],[Deal_Stage]]="Lost",_xlfn.XLOOKUP(Sales_Pipeline[[#This Row],[Product]],Products!$A$2:$A$8,Products!$C$2:$C$8)),"")</f>
        <v>3393</v>
      </c>
      <c r="O6475" s="2">
        <v>2689</v>
      </c>
    </row>
    <row r="6476" spans="1:15" x14ac:dyDescent="0.3">
      <c r="A6476" t="s">
        <v>6622</v>
      </c>
      <c r="B6476" t="s">
        <v>27</v>
      </c>
      <c r="C6476" t="str">
        <f>_xlfn.XLOOKUP(Sales_Pipeline[[#This Row],[Sales_Agent]],Sales_Teams[Sales_Agent],Sales_Teams[Manager])</f>
        <v>Rocco Neubert</v>
      </c>
      <c r="D6476" t="str">
        <f>_xlfn.XLOOKUP(Sales_Pipeline[[#This Row],[Manager]],Sales_Teams[Manager],Sales_Teams[Regional_Office])</f>
        <v>East</v>
      </c>
      <c r="E6476" t="s">
        <v>63</v>
      </c>
      <c r="G6476" t="str">
        <f>IFERROR(_xlfn.XLOOKUP(Sales_Pipeline[[#This Row],[Account]],Accounts!$A$2:$A$86,Accounts!$F$2:$F$86),"")</f>
        <v/>
      </c>
      <c r="H6476" t="s">
        <v>77</v>
      </c>
      <c r="I6476" s="3">
        <v>42984</v>
      </c>
      <c r="K6476" s="8" t="str">
        <f>IF(Sales_Pipeline[[#This Row],[Close_Date]]="","",TEXT(Sales_Pipeline[[#This Row],[Close_Date]],"ddd"))</f>
        <v/>
      </c>
      <c r="L6476" s="8" t="str">
        <f>IF(Sales_Pipeline[[#This Row],[Close_Date]]="","",TEXT(Sales_Pipeline[[#This Row],[Close_Date]],"mmm"))</f>
        <v/>
      </c>
      <c r="M6476" s="8" t="str">
        <f>IF(Sales_Pipeline[[#This Row],[Close_Date]]="","","Q"&amp;ROUNDUP(MONTH(Sales_Pipeline[[#This Row],[Close_Date]])/3,0))</f>
        <v/>
      </c>
      <c r="N6476" s="2" t="str" cm="1">
        <f t="array" ref="N6476">IFERROR(_xlfn.IFS(Sales_Pipeline[[#This Row],[Deal_Stage]]="Won",_xlfn.XLOOKUP(Sales_Pipeline[[#This Row],[Product]],Products!$A$2:$A$8,Products!$C$2:$C$8),Sales_Pipeline[[#This Row],[Deal_Stage]]="Lost",_xlfn.XLOOKUP(Sales_Pipeline[[#This Row],[Product]],Products!$A$2:$A$8,Products!$C$2:$C$8)),"")</f>
        <v/>
      </c>
      <c r="O6476" s="2">
        <v>0</v>
      </c>
    </row>
    <row r="6477" spans="1:15" x14ac:dyDescent="0.3">
      <c r="A6477" t="s">
        <v>6623</v>
      </c>
      <c r="B6477" t="s">
        <v>27</v>
      </c>
      <c r="C6477" t="str">
        <f>_xlfn.XLOOKUP(Sales_Pipeline[[#This Row],[Sales_Agent]],Sales_Teams[Sales_Agent],Sales_Teams[Manager])</f>
        <v>Rocco Neubert</v>
      </c>
      <c r="D6477" t="str">
        <f>_xlfn.XLOOKUP(Sales_Pipeline[[#This Row],[Manager]],Sales_Teams[Manager],Sales_Teams[Regional_Office])</f>
        <v>East</v>
      </c>
      <c r="E6477" t="s">
        <v>55</v>
      </c>
      <c r="F6477" t="s">
        <v>194</v>
      </c>
      <c r="G6477" t="str">
        <f>IFERROR(_xlfn.XLOOKUP(Sales_Pipeline[[#This Row],[Account]],Accounts!$A$2:$A$86,Accounts!$F$2:$F$86),"")</f>
        <v>United States</v>
      </c>
      <c r="H6477" t="s">
        <v>77</v>
      </c>
      <c r="I6477" s="3">
        <v>42984</v>
      </c>
      <c r="K6477" s="8" t="str">
        <f>IF(Sales_Pipeline[[#This Row],[Close_Date]]="","",TEXT(Sales_Pipeline[[#This Row],[Close_Date]],"ddd"))</f>
        <v/>
      </c>
      <c r="L6477" s="8" t="str">
        <f>IF(Sales_Pipeline[[#This Row],[Close_Date]]="","",TEXT(Sales_Pipeline[[#This Row],[Close_Date]],"mmm"))</f>
        <v/>
      </c>
      <c r="M6477" s="8" t="str">
        <f>IF(Sales_Pipeline[[#This Row],[Close_Date]]="","","Q"&amp;ROUNDUP(MONTH(Sales_Pipeline[[#This Row],[Close_Date]])/3,0))</f>
        <v/>
      </c>
      <c r="N6477" s="2" t="str" cm="1">
        <f t="array" ref="N6477">IFERROR(_xlfn.IFS(Sales_Pipeline[[#This Row],[Deal_Stage]]="Won",_xlfn.XLOOKUP(Sales_Pipeline[[#This Row],[Product]],Products!$A$2:$A$8,Products!$C$2:$C$8),Sales_Pipeline[[#This Row],[Deal_Stage]]="Lost",_xlfn.XLOOKUP(Sales_Pipeline[[#This Row],[Product]],Products!$A$2:$A$8,Products!$C$2:$C$8)),"")</f>
        <v/>
      </c>
      <c r="O6477" s="2">
        <v>0</v>
      </c>
    </row>
    <row r="6478" spans="1:15" x14ac:dyDescent="0.3">
      <c r="A6478" t="s">
        <v>6624</v>
      </c>
      <c r="B6478" t="s">
        <v>25</v>
      </c>
      <c r="C6478" t="str">
        <f>_xlfn.XLOOKUP(Sales_Pipeline[[#This Row],[Sales_Agent]],Sales_Teams[Sales_Agent],Sales_Teams[Manager])</f>
        <v>Rocco Neubert</v>
      </c>
      <c r="D6478" t="str">
        <f>_xlfn.XLOOKUP(Sales_Pipeline[[#This Row],[Manager]],Sales_Teams[Manager],Sales_Teams[Regional_Office])</f>
        <v>East</v>
      </c>
      <c r="E6478" t="s">
        <v>63</v>
      </c>
      <c r="G6478" t="str">
        <f>IFERROR(_xlfn.XLOOKUP(Sales_Pipeline[[#This Row],[Account]],Accounts!$A$2:$A$86,Accounts!$F$2:$F$86),"")</f>
        <v/>
      </c>
      <c r="H6478" t="s">
        <v>77</v>
      </c>
      <c r="I6478" s="3">
        <v>42984</v>
      </c>
      <c r="K6478" s="8" t="str">
        <f>IF(Sales_Pipeline[[#This Row],[Close_Date]]="","",TEXT(Sales_Pipeline[[#This Row],[Close_Date]],"ddd"))</f>
        <v/>
      </c>
      <c r="L6478" s="8" t="str">
        <f>IF(Sales_Pipeline[[#This Row],[Close_Date]]="","",TEXT(Sales_Pipeline[[#This Row],[Close_Date]],"mmm"))</f>
        <v/>
      </c>
      <c r="M6478" s="8" t="str">
        <f>IF(Sales_Pipeline[[#This Row],[Close_Date]]="","","Q"&amp;ROUNDUP(MONTH(Sales_Pipeline[[#This Row],[Close_Date]])/3,0))</f>
        <v/>
      </c>
      <c r="N6478" s="2" t="str" cm="1">
        <f t="array" ref="N6478">IFERROR(_xlfn.IFS(Sales_Pipeline[[#This Row],[Deal_Stage]]="Won",_xlfn.XLOOKUP(Sales_Pipeline[[#This Row],[Product]],Products!$A$2:$A$8,Products!$C$2:$C$8),Sales_Pipeline[[#This Row],[Deal_Stage]]="Lost",_xlfn.XLOOKUP(Sales_Pipeline[[#This Row],[Product]],Products!$A$2:$A$8,Products!$C$2:$C$8)),"")</f>
        <v/>
      </c>
      <c r="O6478" s="2">
        <v>0</v>
      </c>
    </row>
    <row r="6479" spans="1:15" x14ac:dyDescent="0.3">
      <c r="A6479" t="s">
        <v>6625</v>
      </c>
      <c r="B6479" t="s">
        <v>15</v>
      </c>
      <c r="C6479" t="str">
        <f>_xlfn.XLOOKUP(Sales_Pipeline[[#This Row],[Sales_Agent]],Sales_Teams[Sales_Agent],Sales_Teams[Manager])</f>
        <v>Melvin Marxen</v>
      </c>
      <c r="D6479" t="str">
        <f>_xlfn.XLOOKUP(Sales_Pipeline[[#This Row],[Manager]],Sales_Teams[Manager],Sales_Teams[Regional_Office])</f>
        <v>Central</v>
      </c>
      <c r="E6479" t="s">
        <v>8953</v>
      </c>
      <c r="F6479" t="s">
        <v>64</v>
      </c>
      <c r="G6479" t="str">
        <f>IFERROR(_xlfn.XLOOKUP(Sales_Pipeline[[#This Row],[Account]],Accounts!$A$2:$A$86,Accounts!$F$2:$F$86),"")</f>
        <v>United States</v>
      </c>
      <c r="H6479" t="s">
        <v>57</v>
      </c>
      <c r="I6479" s="3">
        <v>42984</v>
      </c>
      <c r="J6479" s="3">
        <v>43058</v>
      </c>
      <c r="K6479" s="8" t="str">
        <f>IF(Sales_Pipeline[[#This Row],[Close_Date]]="","",TEXT(Sales_Pipeline[[#This Row],[Close_Date]],"ddd"))</f>
        <v>Sun</v>
      </c>
      <c r="L6479" s="8" t="str">
        <f>IF(Sales_Pipeline[[#This Row],[Close_Date]]="","",TEXT(Sales_Pipeline[[#This Row],[Close_Date]],"mmm"))</f>
        <v>Nov</v>
      </c>
      <c r="M6479" s="8" t="str">
        <f>IF(Sales_Pipeline[[#This Row],[Close_Date]]="","","Q"&amp;ROUNDUP(MONTH(Sales_Pipeline[[#This Row],[Close_Date]])/3,0))</f>
        <v>Q4</v>
      </c>
      <c r="N6479" s="2" cm="1">
        <f t="array" ref="N6479">IFERROR(_xlfn.IFS(Sales_Pipeline[[#This Row],[Deal_Stage]]="Won",_xlfn.XLOOKUP(Sales_Pipeline[[#This Row],[Product]],Products!$A$2:$A$8,Products!$C$2:$C$8),Sales_Pipeline[[#This Row],[Deal_Stage]]="Lost",_xlfn.XLOOKUP(Sales_Pipeline[[#This Row],[Product]],Products!$A$2:$A$8,Products!$C$2:$C$8)),"")</f>
        <v>4821</v>
      </c>
      <c r="O6479" s="2">
        <v>5987</v>
      </c>
    </row>
    <row r="6480" spans="1:15" x14ac:dyDescent="0.3">
      <c r="A6480" t="s">
        <v>6626</v>
      </c>
      <c r="B6480" t="s">
        <v>15</v>
      </c>
      <c r="C6480" t="str">
        <f>_xlfn.XLOOKUP(Sales_Pipeline[[#This Row],[Sales_Agent]],Sales_Teams[Sales_Agent],Sales_Teams[Manager])</f>
        <v>Melvin Marxen</v>
      </c>
      <c r="D6480" t="str">
        <f>_xlfn.XLOOKUP(Sales_Pipeline[[#This Row],[Manager]],Sales_Teams[Manager],Sales_Teams[Regional_Office])</f>
        <v>Central</v>
      </c>
      <c r="E6480" t="s">
        <v>8953</v>
      </c>
      <c r="F6480" t="s">
        <v>94</v>
      </c>
      <c r="G6480" t="str">
        <f>IFERROR(_xlfn.XLOOKUP(Sales_Pipeline[[#This Row],[Account]],Accounts!$A$2:$A$86,Accounts!$F$2:$F$86),"")</f>
        <v>United States</v>
      </c>
      <c r="H6480" t="s">
        <v>57</v>
      </c>
      <c r="I6480" s="3">
        <v>42984</v>
      </c>
      <c r="J6480" s="3">
        <v>43099</v>
      </c>
      <c r="K6480" s="8" t="str">
        <f>IF(Sales_Pipeline[[#This Row],[Close_Date]]="","",TEXT(Sales_Pipeline[[#This Row],[Close_Date]],"ddd"))</f>
        <v>Sat</v>
      </c>
      <c r="L6480" s="8" t="str">
        <f>IF(Sales_Pipeline[[#This Row],[Close_Date]]="","",TEXT(Sales_Pipeline[[#This Row],[Close_Date]],"mmm"))</f>
        <v>Dec</v>
      </c>
      <c r="M6480" s="8" t="str">
        <f>IF(Sales_Pipeline[[#This Row],[Close_Date]]="","","Q"&amp;ROUNDUP(MONTH(Sales_Pipeline[[#This Row],[Close_Date]])/3,0))</f>
        <v>Q4</v>
      </c>
      <c r="N6480" s="2" cm="1">
        <f t="array" ref="N6480">IFERROR(_xlfn.IFS(Sales_Pipeline[[#This Row],[Deal_Stage]]="Won",_xlfn.XLOOKUP(Sales_Pipeline[[#This Row],[Product]],Products!$A$2:$A$8,Products!$C$2:$C$8),Sales_Pipeline[[#This Row],[Deal_Stage]]="Lost",_xlfn.XLOOKUP(Sales_Pipeline[[#This Row],[Product]],Products!$A$2:$A$8,Products!$C$2:$C$8)),"")</f>
        <v>4821</v>
      </c>
      <c r="O6480" s="2">
        <v>5141</v>
      </c>
    </row>
    <row r="6481" spans="1:15" x14ac:dyDescent="0.3">
      <c r="A6481" t="s">
        <v>6627</v>
      </c>
      <c r="B6481" t="s">
        <v>15</v>
      </c>
      <c r="C6481" t="str">
        <f>_xlfn.XLOOKUP(Sales_Pipeline[[#This Row],[Sales_Agent]],Sales_Teams[Sales_Agent],Sales_Teams[Manager])</f>
        <v>Melvin Marxen</v>
      </c>
      <c r="D6481" t="str">
        <f>_xlfn.XLOOKUP(Sales_Pipeline[[#This Row],[Manager]],Sales_Teams[Manager],Sales_Teams[Regional_Office])</f>
        <v>Central</v>
      </c>
      <c r="E6481" t="s">
        <v>61</v>
      </c>
      <c r="F6481" t="s">
        <v>64</v>
      </c>
      <c r="G6481" t="str">
        <f>IFERROR(_xlfn.XLOOKUP(Sales_Pipeline[[#This Row],[Account]],Accounts!$A$2:$A$86,Accounts!$F$2:$F$86),"")</f>
        <v>United States</v>
      </c>
      <c r="H6481" t="s">
        <v>57</v>
      </c>
      <c r="I6481" s="3">
        <v>42984</v>
      </c>
      <c r="J6481" s="3">
        <v>42991</v>
      </c>
      <c r="K6481" s="8" t="str">
        <f>IF(Sales_Pipeline[[#This Row],[Close_Date]]="","",TEXT(Sales_Pipeline[[#This Row],[Close_Date]],"ddd"))</f>
        <v>Wed</v>
      </c>
      <c r="L6481" s="8" t="str">
        <f>IF(Sales_Pipeline[[#This Row],[Close_Date]]="","",TEXT(Sales_Pipeline[[#This Row],[Close_Date]],"mmm"))</f>
        <v>Sep</v>
      </c>
      <c r="M6481" s="8" t="str">
        <f>IF(Sales_Pipeline[[#This Row],[Close_Date]]="","","Q"&amp;ROUNDUP(MONTH(Sales_Pipeline[[#This Row],[Close_Date]])/3,0))</f>
        <v>Q3</v>
      </c>
      <c r="N6481" s="2" cm="1">
        <f t="array" ref="N6481">IFERROR(_xlfn.IFS(Sales_Pipeline[[#This Row],[Deal_Stage]]="Won",_xlfn.XLOOKUP(Sales_Pipeline[[#This Row],[Product]],Products!$A$2:$A$8,Products!$C$2:$C$8),Sales_Pipeline[[#This Row],[Deal_Stage]]="Lost",_xlfn.XLOOKUP(Sales_Pipeline[[#This Row],[Product]],Products!$A$2:$A$8,Products!$C$2:$C$8)),"")</f>
        <v>55</v>
      </c>
      <c r="O6481" s="2">
        <v>48</v>
      </c>
    </row>
    <row r="6482" spans="1:15" x14ac:dyDescent="0.3">
      <c r="A6482" t="s">
        <v>6628</v>
      </c>
      <c r="B6482" t="s">
        <v>28</v>
      </c>
      <c r="C6482" t="str">
        <f>_xlfn.XLOOKUP(Sales_Pipeline[[#This Row],[Sales_Agent]],Sales_Teams[Sales_Agent],Sales_Teams[Manager])</f>
        <v>Rocco Neubert</v>
      </c>
      <c r="D6482" t="str">
        <f>_xlfn.XLOOKUP(Sales_Pipeline[[#This Row],[Manager]],Sales_Teams[Manager],Sales_Teams[Regional_Office])</f>
        <v>East</v>
      </c>
      <c r="E6482" t="s">
        <v>8953</v>
      </c>
      <c r="F6482" t="s">
        <v>231</v>
      </c>
      <c r="G6482" t="str">
        <f>IFERROR(_xlfn.XLOOKUP(Sales_Pipeline[[#This Row],[Account]],Accounts!$A$2:$A$86,Accounts!$F$2:$F$86),"")</f>
        <v>United States</v>
      </c>
      <c r="H6482" t="s">
        <v>82</v>
      </c>
      <c r="I6482" s="3">
        <v>42984</v>
      </c>
      <c r="J6482" s="3">
        <v>43042</v>
      </c>
      <c r="K6482" s="8" t="str">
        <f>IF(Sales_Pipeline[[#This Row],[Close_Date]]="","",TEXT(Sales_Pipeline[[#This Row],[Close_Date]],"ddd"))</f>
        <v>Fri</v>
      </c>
      <c r="L6482" s="8" t="str">
        <f>IF(Sales_Pipeline[[#This Row],[Close_Date]]="","",TEXT(Sales_Pipeline[[#This Row],[Close_Date]],"mmm"))</f>
        <v>Nov</v>
      </c>
      <c r="M6482" s="8" t="str">
        <f>IF(Sales_Pipeline[[#This Row],[Close_Date]]="","","Q"&amp;ROUNDUP(MONTH(Sales_Pipeline[[#This Row],[Close_Date]])/3,0))</f>
        <v>Q4</v>
      </c>
      <c r="N6482" s="2" cm="1">
        <f t="array" ref="N6482">IFERROR(_xlfn.IFS(Sales_Pipeline[[#This Row],[Deal_Stage]]="Won",_xlfn.XLOOKUP(Sales_Pipeline[[#This Row],[Product]],Products!$A$2:$A$8,Products!$C$2:$C$8),Sales_Pipeline[[#This Row],[Deal_Stage]]="Lost",_xlfn.XLOOKUP(Sales_Pipeline[[#This Row],[Product]],Products!$A$2:$A$8,Products!$C$2:$C$8)),"")</f>
        <v>4821</v>
      </c>
      <c r="O6482" s="2">
        <v>0</v>
      </c>
    </row>
    <row r="6483" spans="1:15" x14ac:dyDescent="0.3">
      <c r="A6483" t="s">
        <v>6629</v>
      </c>
      <c r="B6483" t="s">
        <v>28</v>
      </c>
      <c r="C6483" t="str">
        <f>_xlfn.XLOOKUP(Sales_Pipeline[[#This Row],[Sales_Agent]],Sales_Teams[Sales_Agent],Sales_Teams[Manager])</f>
        <v>Rocco Neubert</v>
      </c>
      <c r="D6483" t="str">
        <f>_xlfn.XLOOKUP(Sales_Pipeline[[#This Row],[Manager]],Sales_Teams[Manager],Sales_Teams[Regional_Office])</f>
        <v>East</v>
      </c>
      <c r="E6483" t="s">
        <v>76</v>
      </c>
      <c r="F6483" t="s">
        <v>96</v>
      </c>
      <c r="G6483" t="str">
        <f>IFERROR(_xlfn.XLOOKUP(Sales_Pipeline[[#This Row],[Account]],Accounts!$A$2:$A$86,Accounts!$F$2:$F$86),"")</f>
        <v>United States</v>
      </c>
      <c r="H6483" t="s">
        <v>57</v>
      </c>
      <c r="I6483" s="3">
        <v>42984</v>
      </c>
      <c r="J6483" s="3">
        <v>42998</v>
      </c>
      <c r="K6483" s="8" t="str">
        <f>IF(Sales_Pipeline[[#This Row],[Close_Date]]="","",TEXT(Sales_Pipeline[[#This Row],[Close_Date]],"ddd"))</f>
        <v>Wed</v>
      </c>
      <c r="L6483" s="8" t="str">
        <f>IF(Sales_Pipeline[[#This Row],[Close_Date]]="","",TEXT(Sales_Pipeline[[#This Row],[Close_Date]],"mmm"))</f>
        <v>Sep</v>
      </c>
      <c r="M6483" s="8" t="str">
        <f>IF(Sales_Pipeline[[#This Row],[Close_Date]]="","","Q"&amp;ROUNDUP(MONTH(Sales_Pipeline[[#This Row],[Close_Date]])/3,0))</f>
        <v>Q3</v>
      </c>
      <c r="N6483" s="2" cm="1">
        <f t="array" ref="N6483">IFERROR(_xlfn.IFS(Sales_Pipeline[[#This Row],[Deal_Stage]]="Won",_xlfn.XLOOKUP(Sales_Pipeline[[#This Row],[Product]],Products!$A$2:$A$8,Products!$C$2:$C$8),Sales_Pipeline[[#This Row],[Deal_Stage]]="Lost",_xlfn.XLOOKUP(Sales_Pipeline[[#This Row],[Product]],Products!$A$2:$A$8,Products!$C$2:$C$8)),"")</f>
        <v>3393</v>
      </c>
      <c r="O6483" s="2">
        <v>3206</v>
      </c>
    </row>
    <row r="6484" spans="1:15" x14ac:dyDescent="0.3">
      <c r="A6484" t="s">
        <v>6630</v>
      </c>
      <c r="B6484" t="s">
        <v>38</v>
      </c>
      <c r="C6484" t="str">
        <f>_xlfn.XLOOKUP(Sales_Pipeline[[#This Row],[Sales_Agent]],Sales_Teams[Sales_Agent],Sales_Teams[Manager])</f>
        <v>Celia Rouche</v>
      </c>
      <c r="D6484" t="str">
        <f>_xlfn.XLOOKUP(Sales_Pipeline[[#This Row],[Manager]],Sales_Teams[Manager],Sales_Teams[Regional_Office])</f>
        <v>West</v>
      </c>
      <c r="E6484" t="s">
        <v>61</v>
      </c>
      <c r="F6484" t="s">
        <v>114</v>
      </c>
      <c r="G6484" t="str">
        <f>IFERROR(_xlfn.XLOOKUP(Sales_Pipeline[[#This Row],[Account]],Accounts!$A$2:$A$86,Accounts!$F$2:$F$86),"")</f>
        <v>United States</v>
      </c>
      <c r="H6484" t="s">
        <v>57</v>
      </c>
      <c r="I6484" s="3">
        <v>42984</v>
      </c>
      <c r="J6484" s="3">
        <v>43068</v>
      </c>
      <c r="K6484" s="8" t="str">
        <f>IF(Sales_Pipeline[[#This Row],[Close_Date]]="","",TEXT(Sales_Pipeline[[#This Row],[Close_Date]],"ddd"))</f>
        <v>Wed</v>
      </c>
      <c r="L6484" s="8" t="str">
        <f>IF(Sales_Pipeline[[#This Row],[Close_Date]]="","",TEXT(Sales_Pipeline[[#This Row],[Close_Date]],"mmm"))</f>
        <v>Nov</v>
      </c>
      <c r="M6484" s="8" t="str">
        <f>IF(Sales_Pipeline[[#This Row],[Close_Date]]="","","Q"&amp;ROUNDUP(MONTH(Sales_Pipeline[[#This Row],[Close_Date]])/3,0))</f>
        <v>Q4</v>
      </c>
      <c r="N6484" s="2" cm="1">
        <f t="array" ref="N6484">IFERROR(_xlfn.IFS(Sales_Pipeline[[#This Row],[Deal_Stage]]="Won",_xlfn.XLOOKUP(Sales_Pipeline[[#This Row],[Product]],Products!$A$2:$A$8,Products!$C$2:$C$8),Sales_Pipeline[[#This Row],[Deal_Stage]]="Lost",_xlfn.XLOOKUP(Sales_Pipeline[[#This Row],[Product]],Products!$A$2:$A$8,Products!$C$2:$C$8)),"")</f>
        <v>55</v>
      </c>
      <c r="O6484" s="2">
        <v>61</v>
      </c>
    </row>
    <row r="6485" spans="1:15" x14ac:dyDescent="0.3">
      <c r="A6485" t="s">
        <v>6631</v>
      </c>
      <c r="B6485" t="s">
        <v>22</v>
      </c>
      <c r="C6485" t="str">
        <f>_xlfn.XLOOKUP(Sales_Pipeline[[#This Row],[Sales_Agent]],Sales_Teams[Sales_Agent],Sales_Teams[Manager])</f>
        <v>Cara Losch</v>
      </c>
      <c r="D6485" t="str">
        <f>_xlfn.XLOOKUP(Sales_Pipeline[[#This Row],[Manager]],Sales_Teams[Manager],Sales_Teams[Regional_Office])</f>
        <v>East</v>
      </c>
      <c r="E6485" t="s">
        <v>55</v>
      </c>
      <c r="F6485" t="s">
        <v>123</v>
      </c>
      <c r="G6485" t="str">
        <f>IFERROR(_xlfn.XLOOKUP(Sales_Pipeline[[#This Row],[Account]],Accounts!$A$2:$A$86,Accounts!$F$2:$F$86),"")</f>
        <v>United States</v>
      </c>
      <c r="H6485" t="s">
        <v>82</v>
      </c>
      <c r="I6485" s="3">
        <v>42984</v>
      </c>
      <c r="J6485" s="3">
        <v>43073</v>
      </c>
      <c r="K6485" s="8" t="str">
        <f>IF(Sales_Pipeline[[#This Row],[Close_Date]]="","",TEXT(Sales_Pipeline[[#This Row],[Close_Date]],"ddd"))</f>
        <v>Mon</v>
      </c>
      <c r="L6485" s="8" t="str">
        <f>IF(Sales_Pipeline[[#This Row],[Close_Date]]="","",TEXT(Sales_Pipeline[[#This Row],[Close_Date]],"mmm"))</f>
        <v>Dec</v>
      </c>
      <c r="M6485" s="8" t="str">
        <f>IF(Sales_Pipeline[[#This Row],[Close_Date]]="","","Q"&amp;ROUNDUP(MONTH(Sales_Pipeline[[#This Row],[Close_Date]])/3,0))</f>
        <v>Q4</v>
      </c>
      <c r="N6485" s="2" cm="1">
        <f t="array" ref="N6485">IFERROR(_xlfn.IFS(Sales_Pipeline[[#This Row],[Deal_Stage]]="Won",_xlfn.XLOOKUP(Sales_Pipeline[[#This Row],[Product]],Products!$A$2:$A$8,Products!$C$2:$C$8),Sales_Pipeline[[#This Row],[Deal_Stage]]="Lost",_xlfn.XLOOKUP(Sales_Pipeline[[#This Row],[Product]],Products!$A$2:$A$8,Products!$C$2:$C$8)),"")</f>
        <v>1096</v>
      </c>
      <c r="O6485" s="2">
        <v>0</v>
      </c>
    </row>
    <row r="6486" spans="1:15" x14ac:dyDescent="0.3">
      <c r="A6486" t="s">
        <v>6632</v>
      </c>
      <c r="B6486" t="s">
        <v>13</v>
      </c>
      <c r="C6486" t="str">
        <f>_xlfn.XLOOKUP(Sales_Pipeline[[#This Row],[Sales_Agent]],Sales_Teams[Sales_Agent],Sales_Teams[Manager])</f>
        <v>Melvin Marxen</v>
      </c>
      <c r="D6486" t="str">
        <f>_xlfn.XLOOKUP(Sales_Pipeline[[#This Row],[Manager]],Sales_Teams[Manager],Sales_Teams[Regional_Office])</f>
        <v>Central</v>
      </c>
      <c r="E6486" t="s">
        <v>8953</v>
      </c>
      <c r="F6486" t="s">
        <v>136</v>
      </c>
      <c r="G6486" t="str">
        <f>IFERROR(_xlfn.XLOOKUP(Sales_Pipeline[[#This Row],[Account]],Accounts!$A$2:$A$86,Accounts!$F$2:$F$86),"")</f>
        <v>United States</v>
      </c>
      <c r="H6486" t="s">
        <v>57</v>
      </c>
      <c r="I6486" s="3">
        <v>42984</v>
      </c>
      <c r="J6486" s="3">
        <v>43061</v>
      </c>
      <c r="K6486" s="8" t="str">
        <f>IF(Sales_Pipeline[[#This Row],[Close_Date]]="","",TEXT(Sales_Pipeline[[#This Row],[Close_Date]],"ddd"))</f>
        <v>Wed</v>
      </c>
      <c r="L6486" s="8" t="str">
        <f>IF(Sales_Pipeline[[#This Row],[Close_Date]]="","",TEXT(Sales_Pipeline[[#This Row],[Close_Date]],"mmm"))</f>
        <v>Nov</v>
      </c>
      <c r="M6486" s="8" t="str">
        <f>IF(Sales_Pipeline[[#This Row],[Close_Date]]="","","Q"&amp;ROUNDUP(MONTH(Sales_Pipeline[[#This Row],[Close_Date]])/3,0))</f>
        <v>Q4</v>
      </c>
      <c r="N6486" s="2" cm="1">
        <f t="array" ref="N6486">IFERROR(_xlfn.IFS(Sales_Pipeline[[#This Row],[Deal_Stage]]="Won",_xlfn.XLOOKUP(Sales_Pipeline[[#This Row],[Product]],Products!$A$2:$A$8,Products!$C$2:$C$8),Sales_Pipeline[[#This Row],[Deal_Stage]]="Lost",_xlfn.XLOOKUP(Sales_Pipeline[[#This Row],[Product]],Products!$A$2:$A$8,Products!$C$2:$C$8)),"")</f>
        <v>4821</v>
      </c>
      <c r="O6486" s="2">
        <v>5078</v>
      </c>
    </row>
    <row r="6487" spans="1:15" x14ac:dyDescent="0.3">
      <c r="A6487" t="s">
        <v>6633</v>
      </c>
      <c r="B6487" t="s">
        <v>10</v>
      </c>
      <c r="C6487" t="str">
        <f>_xlfn.XLOOKUP(Sales_Pipeline[[#This Row],[Sales_Agent]],Sales_Teams[Sales_Agent],Sales_Teams[Manager])</f>
        <v>Melvin Marxen</v>
      </c>
      <c r="D6487" t="str">
        <f>_xlfn.XLOOKUP(Sales_Pipeline[[#This Row],[Manager]],Sales_Teams[Manager],Sales_Teams[Regional_Office])</f>
        <v>Central</v>
      </c>
      <c r="E6487" t="s">
        <v>63</v>
      </c>
      <c r="F6487" t="s">
        <v>204</v>
      </c>
      <c r="G6487" t="str">
        <f>IFERROR(_xlfn.XLOOKUP(Sales_Pipeline[[#This Row],[Account]],Accounts!$A$2:$A$86,Accounts!$F$2:$F$86),"")</f>
        <v>United States</v>
      </c>
      <c r="H6487" t="s">
        <v>82</v>
      </c>
      <c r="I6487" s="3">
        <v>42984</v>
      </c>
      <c r="J6487" s="3">
        <v>43058</v>
      </c>
      <c r="K6487" s="8" t="str">
        <f>IF(Sales_Pipeline[[#This Row],[Close_Date]]="","",TEXT(Sales_Pipeline[[#This Row],[Close_Date]],"ddd"))</f>
        <v>Sun</v>
      </c>
      <c r="L6487" s="8" t="str">
        <f>IF(Sales_Pipeline[[#This Row],[Close_Date]]="","",TEXT(Sales_Pipeline[[#This Row],[Close_Date]],"mmm"))</f>
        <v>Nov</v>
      </c>
      <c r="M6487" s="8" t="str">
        <f>IF(Sales_Pipeline[[#This Row],[Close_Date]]="","","Q"&amp;ROUNDUP(MONTH(Sales_Pipeline[[#This Row],[Close_Date]])/3,0))</f>
        <v>Q4</v>
      </c>
      <c r="N6487" s="2" cm="1">
        <f t="array" ref="N6487">IFERROR(_xlfn.IFS(Sales_Pipeline[[#This Row],[Deal_Stage]]="Won",_xlfn.XLOOKUP(Sales_Pipeline[[#This Row],[Product]],Products!$A$2:$A$8,Products!$C$2:$C$8),Sales_Pipeline[[#This Row],[Deal_Stage]]="Lost",_xlfn.XLOOKUP(Sales_Pipeline[[#This Row],[Product]],Products!$A$2:$A$8,Products!$C$2:$C$8)),"")</f>
        <v>550</v>
      </c>
      <c r="O6487" s="2">
        <v>0</v>
      </c>
    </row>
    <row r="6488" spans="1:15" x14ac:dyDescent="0.3">
      <c r="A6488" t="s">
        <v>6634</v>
      </c>
      <c r="B6488" t="s">
        <v>10</v>
      </c>
      <c r="C6488" t="str">
        <f>_xlfn.XLOOKUP(Sales_Pipeline[[#This Row],[Sales_Agent]],Sales_Teams[Sales_Agent],Sales_Teams[Manager])</f>
        <v>Melvin Marxen</v>
      </c>
      <c r="D6488" t="str">
        <f>_xlfn.XLOOKUP(Sales_Pipeline[[#This Row],[Manager]],Sales_Teams[Manager],Sales_Teams[Regional_Office])</f>
        <v>Central</v>
      </c>
      <c r="E6488" t="s">
        <v>63</v>
      </c>
      <c r="F6488" t="s">
        <v>507</v>
      </c>
      <c r="G6488" t="str">
        <f>IFERROR(_xlfn.XLOOKUP(Sales_Pipeline[[#This Row],[Account]],Accounts!$A$2:$A$86,Accounts!$F$2:$F$86),"")</f>
        <v>Belgium</v>
      </c>
      <c r="H6488" t="s">
        <v>57</v>
      </c>
      <c r="I6488" s="3">
        <v>42984</v>
      </c>
      <c r="J6488" s="3">
        <v>43046</v>
      </c>
      <c r="K6488" s="8" t="str">
        <f>IF(Sales_Pipeline[[#This Row],[Close_Date]]="","",TEXT(Sales_Pipeline[[#This Row],[Close_Date]],"ddd"))</f>
        <v>Tue</v>
      </c>
      <c r="L6488" s="8" t="str">
        <f>IF(Sales_Pipeline[[#This Row],[Close_Date]]="","",TEXT(Sales_Pipeline[[#This Row],[Close_Date]],"mmm"))</f>
        <v>Nov</v>
      </c>
      <c r="M6488" s="8" t="str">
        <f>IF(Sales_Pipeline[[#This Row],[Close_Date]]="","","Q"&amp;ROUNDUP(MONTH(Sales_Pipeline[[#This Row],[Close_Date]])/3,0))</f>
        <v>Q4</v>
      </c>
      <c r="N6488" s="2" cm="1">
        <f t="array" ref="N6488">IFERROR(_xlfn.IFS(Sales_Pipeline[[#This Row],[Deal_Stage]]="Won",_xlfn.XLOOKUP(Sales_Pipeline[[#This Row],[Product]],Products!$A$2:$A$8,Products!$C$2:$C$8),Sales_Pipeline[[#This Row],[Deal_Stage]]="Lost",_xlfn.XLOOKUP(Sales_Pipeline[[#This Row],[Product]],Products!$A$2:$A$8,Products!$C$2:$C$8)),"")</f>
        <v>550</v>
      </c>
      <c r="O6488" s="2">
        <v>532</v>
      </c>
    </row>
    <row r="6489" spans="1:15" x14ac:dyDescent="0.3">
      <c r="A6489" t="s">
        <v>6635</v>
      </c>
      <c r="B6489" t="s">
        <v>43</v>
      </c>
      <c r="C6489" t="str">
        <f>_xlfn.XLOOKUP(Sales_Pipeline[[#This Row],[Sales_Agent]],Sales_Teams[Sales_Agent],Sales_Teams[Manager])</f>
        <v>Summer Sewald</v>
      </c>
      <c r="D6489" t="str">
        <f>_xlfn.XLOOKUP(Sales_Pipeline[[#This Row],[Manager]],Sales_Teams[Manager],Sales_Teams[Regional_Office])</f>
        <v>West</v>
      </c>
      <c r="E6489" t="s">
        <v>63</v>
      </c>
      <c r="G6489" t="str">
        <f>IFERROR(_xlfn.XLOOKUP(Sales_Pipeline[[#This Row],[Account]],Accounts!$A$2:$A$86,Accounts!$F$2:$F$86),"")</f>
        <v/>
      </c>
      <c r="H6489" t="s">
        <v>77</v>
      </c>
      <c r="I6489" s="3">
        <v>42984</v>
      </c>
      <c r="K6489" s="8" t="str">
        <f>IF(Sales_Pipeline[[#This Row],[Close_Date]]="","",TEXT(Sales_Pipeline[[#This Row],[Close_Date]],"ddd"))</f>
        <v/>
      </c>
      <c r="L6489" s="8" t="str">
        <f>IF(Sales_Pipeline[[#This Row],[Close_Date]]="","",TEXT(Sales_Pipeline[[#This Row],[Close_Date]],"mmm"))</f>
        <v/>
      </c>
      <c r="M6489" s="8" t="str">
        <f>IF(Sales_Pipeline[[#This Row],[Close_Date]]="","","Q"&amp;ROUNDUP(MONTH(Sales_Pipeline[[#This Row],[Close_Date]])/3,0))</f>
        <v/>
      </c>
      <c r="N6489" s="2" t="str" cm="1">
        <f t="array" ref="N6489">IFERROR(_xlfn.IFS(Sales_Pipeline[[#This Row],[Deal_Stage]]="Won",_xlfn.XLOOKUP(Sales_Pipeline[[#This Row],[Product]],Products!$A$2:$A$8,Products!$C$2:$C$8),Sales_Pipeline[[#This Row],[Deal_Stage]]="Lost",_xlfn.XLOOKUP(Sales_Pipeline[[#This Row],[Product]],Products!$A$2:$A$8,Products!$C$2:$C$8)),"")</f>
        <v/>
      </c>
      <c r="O6489" s="2">
        <v>0</v>
      </c>
    </row>
    <row r="6490" spans="1:15" x14ac:dyDescent="0.3">
      <c r="A6490" t="s">
        <v>6636</v>
      </c>
      <c r="B6490" t="s">
        <v>43</v>
      </c>
      <c r="C6490" t="str">
        <f>_xlfn.XLOOKUP(Sales_Pipeline[[#This Row],[Sales_Agent]],Sales_Teams[Sales_Agent],Sales_Teams[Manager])</f>
        <v>Summer Sewald</v>
      </c>
      <c r="D6490" t="str">
        <f>_xlfn.XLOOKUP(Sales_Pipeline[[#This Row],[Manager]],Sales_Teams[Manager],Sales_Teams[Regional_Office])</f>
        <v>West</v>
      </c>
      <c r="E6490" t="s">
        <v>61</v>
      </c>
      <c r="F6490" t="s">
        <v>201</v>
      </c>
      <c r="G6490" t="str">
        <f>IFERROR(_xlfn.XLOOKUP(Sales_Pipeline[[#This Row],[Account]],Accounts!$A$2:$A$86,Accounts!$F$2:$F$86),"")</f>
        <v>United States</v>
      </c>
      <c r="H6490" t="s">
        <v>57</v>
      </c>
      <c r="I6490" s="3">
        <v>42984</v>
      </c>
      <c r="J6490" s="3">
        <v>42993</v>
      </c>
      <c r="K6490" s="8" t="str">
        <f>IF(Sales_Pipeline[[#This Row],[Close_Date]]="","",TEXT(Sales_Pipeline[[#This Row],[Close_Date]],"ddd"))</f>
        <v>Fri</v>
      </c>
      <c r="L6490" s="8" t="str">
        <f>IF(Sales_Pipeline[[#This Row],[Close_Date]]="","",TEXT(Sales_Pipeline[[#This Row],[Close_Date]],"mmm"))</f>
        <v>Sep</v>
      </c>
      <c r="M6490" s="8" t="str">
        <f>IF(Sales_Pipeline[[#This Row],[Close_Date]]="","","Q"&amp;ROUNDUP(MONTH(Sales_Pipeline[[#This Row],[Close_Date]])/3,0))</f>
        <v>Q3</v>
      </c>
      <c r="N6490" s="2" cm="1">
        <f t="array" ref="N6490">IFERROR(_xlfn.IFS(Sales_Pipeline[[#This Row],[Deal_Stage]]="Won",_xlfn.XLOOKUP(Sales_Pipeline[[#This Row],[Product]],Products!$A$2:$A$8,Products!$C$2:$C$8),Sales_Pipeline[[#This Row],[Deal_Stage]]="Lost",_xlfn.XLOOKUP(Sales_Pipeline[[#This Row],[Product]],Products!$A$2:$A$8,Products!$C$2:$C$8)),"")</f>
        <v>55</v>
      </c>
      <c r="O6490" s="2">
        <v>56</v>
      </c>
    </row>
    <row r="6491" spans="1:15" x14ac:dyDescent="0.3">
      <c r="A6491" t="s">
        <v>6637</v>
      </c>
      <c r="B6491" t="s">
        <v>42</v>
      </c>
      <c r="C6491" t="str">
        <f>_xlfn.XLOOKUP(Sales_Pipeline[[#This Row],[Sales_Agent]],Sales_Teams[Sales_Agent],Sales_Teams[Manager])</f>
        <v>Summer Sewald</v>
      </c>
      <c r="D6491" t="str">
        <f>_xlfn.XLOOKUP(Sales_Pipeline[[#This Row],[Manager]],Sales_Teams[Manager],Sales_Teams[Regional_Office])</f>
        <v>West</v>
      </c>
      <c r="E6491" t="s">
        <v>63</v>
      </c>
      <c r="F6491" t="s">
        <v>533</v>
      </c>
      <c r="G6491" t="str">
        <f>IFERROR(_xlfn.XLOOKUP(Sales_Pipeline[[#This Row],[Account]],Accounts!$A$2:$A$86,Accounts!$F$2:$F$86),"")</f>
        <v>United States</v>
      </c>
      <c r="H6491" t="s">
        <v>77</v>
      </c>
      <c r="I6491" s="3">
        <v>42984</v>
      </c>
      <c r="K6491" s="8" t="str">
        <f>IF(Sales_Pipeline[[#This Row],[Close_Date]]="","",TEXT(Sales_Pipeline[[#This Row],[Close_Date]],"ddd"))</f>
        <v/>
      </c>
      <c r="L6491" s="8" t="str">
        <f>IF(Sales_Pipeline[[#This Row],[Close_Date]]="","",TEXT(Sales_Pipeline[[#This Row],[Close_Date]],"mmm"))</f>
        <v/>
      </c>
      <c r="M6491" s="8" t="str">
        <f>IF(Sales_Pipeline[[#This Row],[Close_Date]]="","","Q"&amp;ROUNDUP(MONTH(Sales_Pipeline[[#This Row],[Close_Date]])/3,0))</f>
        <v/>
      </c>
      <c r="N6491" s="2" t="str" cm="1">
        <f t="array" ref="N6491">IFERROR(_xlfn.IFS(Sales_Pipeline[[#This Row],[Deal_Stage]]="Won",_xlfn.XLOOKUP(Sales_Pipeline[[#This Row],[Product]],Products!$A$2:$A$8,Products!$C$2:$C$8),Sales_Pipeline[[#This Row],[Deal_Stage]]="Lost",_xlfn.XLOOKUP(Sales_Pipeline[[#This Row],[Product]],Products!$A$2:$A$8,Products!$C$2:$C$8)),"")</f>
        <v/>
      </c>
      <c r="O6491" s="2">
        <v>0</v>
      </c>
    </row>
    <row r="6492" spans="1:15" x14ac:dyDescent="0.3">
      <c r="A6492" t="s">
        <v>6638</v>
      </c>
      <c r="B6492" t="s">
        <v>37</v>
      </c>
      <c r="C6492" t="str">
        <f>_xlfn.XLOOKUP(Sales_Pipeline[[#This Row],[Sales_Agent]],Sales_Teams[Sales_Agent],Sales_Teams[Manager])</f>
        <v>Celia Rouche</v>
      </c>
      <c r="D6492" t="str">
        <f>_xlfn.XLOOKUP(Sales_Pipeline[[#This Row],[Manager]],Sales_Teams[Manager],Sales_Teams[Regional_Office])</f>
        <v>West</v>
      </c>
      <c r="E6492" t="s">
        <v>55</v>
      </c>
      <c r="F6492" t="s">
        <v>92</v>
      </c>
      <c r="G6492" t="str">
        <f>IFERROR(_xlfn.XLOOKUP(Sales_Pipeline[[#This Row],[Account]],Accounts!$A$2:$A$86,Accounts!$F$2:$F$86),"")</f>
        <v>United States</v>
      </c>
      <c r="H6492" t="s">
        <v>57</v>
      </c>
      <c r="I6492" s="3">
        <v>42984</v>
      </c>
      <c r="J6492" s="3">
        <v>43078</v>
      </c>
      <c r="K6492" s="8" t="str">
        <f>IF(Sales_Pipeline[[#This Row],[Close_Date]]="","",TEXT(Sales_Pipeline[[#This Row],[Close_Date]],"ddd"))</f>
        <v>Sat</v>
      </c>
      <c r="L6492" s="8" t="str">
        <f>IF(Sales_Pipeline[[#This Row],[Close_Date]]="","",TEXT(Sales_Pipeline[[#This Row],[Close_Date]],"mmm"))</f>
        <v>Dec</v>
      </c>
      <c r="M6492" s="8" t="str">
        <f>IF(Sales_Pipeline[[#This Row],[Close_Date]]="","","Q"&amp;ROUNDUP(MONTH(Sales_Pipeline[[#This Row],[Close_Date]])/3,0))</f>
        <v>Q4</v>
      </c>
      <c r="N6492" s="2" cm="1">
        <f t="array" ref="N6492">IFERROR(_xlfn.IFS(Sales_Pipeline[[#This Row],[Deal_Stage]]="Won",_xlfn.XLOOKUP(Sales_Pipeline[[#This Row],[Product]],Products!$A$2:$A$8,Products!$C$2:$C$8),Sales_Pipeline[[#This Row],[Deal_Stage]]="Lost",_xlfn.XLOOKUP(Sales_Pipeline[[#This Row],[Product]],Products!$A$2:$A$8,Products!$C$2:$C$8)),"")</f>
        <v>1096</v>
      </c>
      <c r="O6492" s="2">
        <v>1182</v>
      </c>
    </row>
    <row r="6493" spans="1:15" x14ac:dyDescent="0.3">
      <c r="A6493" t="s">
        <v>6639</v>
      </c>
      <c r="B6493" t="s">
        <v>12</v>
      </c>
      <c r="C6493" t="str">
        <f>_xlfn.XLOOKUP(Sales_Pipeline[[#This Row],[Sales_Agent]],Sales_Teams[Sales_Agent],Sales_Teams[Manager])</f>
        <v>Melvin Marxen</v>
      </c>
      <c r="D6493" t="str">
        <f>_xlfn.XLOOKUP(Sales_Pipeline[[#This Row],[Manager]],Sales_Teams[Manager],Sales_Teams[Regional_Office])</f>
        <v>Central</v>
      </c>
      <c r="E6493" t="s">
        <v>84</v>
      </c>
      <c r="F6493" t="s">
        <v>155</v>
      </c>
      <c r="G6493" t="str">
        <f>IFERROR(_xlfn.XLOOKUP(Sales_Pipeline[[#This Row],[Account]],Accounts!$A$2:$A$86,Accounts!$F$2:$F$86),"")</f>
        <v>United States</v>
      </c>
      <c r="H6493" t="s">
        <v>57</v>
      </c>
      <c r="I6493" s="3">
        <v>42984</v>
      </c>
      <c r="J6493" s="3">
        <v>43089</v>
      </c>
      <c r="K6493" s="8" t="str">
        <f>IF(Sales_Pipeline[[#This Row],[Close_Date]]="","",TEXT(Sales_Pipeline[[#This Row],[Close_Date]],"ddd"))</f>
        <v>Wed</v>
      </c>
      <c r="L6493" s="8" t="str">
        <f>IF(Sales_Pipeline[[#This Row],[Close_Date]]="","",TEXT(Sales_Pipeline[[#This Row],[Close_Date]],"mmm"))</f>
        <v>Dec</v>
      </c>
      <c r="M6493" s="8" t="str">
        <f>IF(Sales_Pipeline[[#This Row],[Close_Date]]="","","Q"&amp;ROUNDUP(MONTH(Sales_Pipeline[[#This Row],[Close_Date]])/3,0))</f>
        <v>Q4</v>
      </c>
      <c r="N6493" s="2" cm="1">
        <f t="array" ref="N6493">IFERROR(_xlfn.IFS(Sales_Pipeline[[#This Row],[Deal_Stage]]="Won",_xlfn.XLOOKUP(Sales_Pipeline[[#This Row],[Product]],Products!$A$2:$A$8,Products!$C$2:$C$8),Sales_Pipeline[[#This Row],[Deal_Stage]]="Lost",_xlfn.XLOOKUP(Sales_Pipeline[[#This Row],[Product]],Products!$A$2:$A$8,Products!$C$2:$C$8)),"")</f>
        <v>5482</v>
      </c>
      <c r="O6493" s="2">
        <v>5788</v>
      </c>
    </row>
    <row r="6494" spans="1:15" x14ac:dyDescent="0.3">
      <c r="A6494" t="s">
        <v>6640</v>
      </c>
      <c r="B6494" t="s">
        <v>7</v>
      </c>
      <c r="C6494" t="str">
        <f>_xlfn.XLOOKUP(Sales_Pipeline[[#This Row],[Sales_Agent]],Sales_Teams[Sales_Agent],Sales_Teams[Manager])</f>
        <v>Dustin Brinkmann</v>
      </c>
      <c r="D6494" t="str">
        <f>_xlfn.XLOOKUP(Sales_Pipeline[[#This Row],[Manager]],Sales_Teams[Manager],Sales_Teams[Regional_Office])</f>
        <v>Central</v>
      </c>
      <c r="E6494" t="s">
        <v>61</v>
      </c>
      <c r="F6494" t="s">
        <v>507</v>
      </c>
      <c r="G6494" t="str">
        <f>IFERROR(_xlfn.XLOOKUP(Sales_Pipeline[[#This Row],[Account]],Accounts!$A$2:$A$86,Accounts!$F$2:$F$86),"")</f>
        <v>Belgium</v>
      </c>
      <c r="H6494" t="s">
        <v>82</v>
      </c>
      <c r="I6494" s="3">
        <v>42984</v>
      </c>
      <c r="J6494" s="3">
        <v>42991</v>
      </c>
      <c r="K6494" s="8" t="str">
        <f>IF(Sales_Pipeline[[#This Row],[Close_Date]]="","",TEXT(Sales_Pipeline[[#This Row],[Close_Date]],"ddd"))</f>
        <v>Wed</v>
      </c>
      <c r="L6494" s="8" t="str">
        <f>IF(Sales_Pipeline[[#This Row],[Close_Date]]="","",TEXT(Sales_Pipeline[[#This Row],[Close_Date]],"mmm"))</f>
        <v>Sep</v>
      </c>
      <c r="M6494" s="8" t="str">
        <f>IF(Sales_Pipeline[[#This Row],[Close_Date]]="","","Q"&amp;ROUNDUP(MONTH(Sales_Pipeline[[#This Row],[Close_Date]])/3,0))</f>
        <v>Q3</v>
      </c>
      <c r="N6494" s="2" cm="1">
        <f t="array" ref="N6494">IFERROR(_xlfn.IFS(Sales_Pipeline[[#This Row],[Deal_Stage]]="Won",_xlfn.XLOOKUP(Sales_Pipeline[[#This Row],[Product]],Products!$A$2:$A$8,Products!$C$2:$C$8),Sales_Pipeline[[#This Row],[Deal_Stage]]="Lost",_xlfn.XLOOKUP(Sales_Pipeline[[#This Row],[Product]],Products!$A$2:$A$8,Products!$C$2:$C$8)),"")</f>
        <v>55</v>
      </c>
      <c r="O6494" s="2">
        <v>0</v>
      </c>
    </row>
    <row r="6495" spans="1:15" x14ac:dyDescent="0.3">
      <c r="A6495" t="s">
        <v>6641</v>
      </c>
      <c r="B6495" t="s">
        <v>7</v>
      </c>
      <c r="C6495" t="str">
        <f>_xlfn.XLOOKUP(Sales_Pipeline[[#This Row],[Sales_Agent]],Sales_Teams[Sales_Agent],Sales_Teams[Manager])</f>
        <v>Dustin Brinkmann</v>
      </c>
      <c r="D6495" t="str">
        <f>_xlfn.XLOOKUP(Sales_Pipeline[[#This Row],[Manager]],Sales_Teams[Manager],Sales_Teams[Regional_Office])</f>
        <v>Central</v>
      </c>
      <c r="E6495" t="s">
        <v>61</v>
      </c>
      <c r="F6495" t="s">
        <v>56</v>
      </c>
      <c r="G6495" t="str">
        <f>IFERROR(_xlfn.XLOOKUP(Sales_Pipeline[[#This Row],[Account]],Accounts!$A$2:$A$86,Accounts!$F$2:$F$86),"")</f>
        <v>United States</v>
      </c>
      <c r="H6495" t="s">
        <v>57</v>
      </c>
      <c r="I6495" s="3">
        <v>42984</v>
      </c>
      <c r="J6495" s="3">
        <v>42990</v>
      </c>
      <c r="K6495" s="8" t="str">
        <f>IF(Sales_Pipeline[[#This Row],[Close_Date]]="","",TEXT(Sales_Pipeline[[#This Row],[Close_Date]],"ddd"))</f>
        <v>Tue</v>
      </c>
      <c r="L6495" s="8" t="str">
        <f>IF(Sales_Pipeline[[#This Row],[Close_Date]]="","",TEXT(Sales_Pipeline[[#This Row],[Close_Date]],"mmm"))</f>
        <v>Sep</v>
      </c>
      <c r="M6495" s="8" t="str">
        <f>IF(Sales_Pipeline[[#This Row],[Close_Date]]="","","Q"&amp;ROUNDUP(MONTH(Sales_Pipeline[[#This Row],[Close_Date]])/3,0))</f>
        <v>Q3</v>
      </c>
      <c r="N6495" s="2" cm="1">
        <f t="array" ref="N6495">IFERROR(_xlfn.IFS(Sales_Pipeline[[#This Row],[Deal_Stage]]="Won",_xlfn.XLOOKUP(Sales_Pipeline[[#This Row],[Product]],Products!$A$2:$A$8,Products!$C$2:$C$8),Sales_Pipeline[[#This Row],[Deal_Stage]]="Lost",_xlfn.XLOOKUP(Sales_Pipeline[[#This Row],[Product]],Products!$A$2:$A$8,Products!$C$2:$C$8)),"")</f>
        <v>55</v>
      </c>
      <c r="O6495" s="2">
        <v>61</v>
      </c>
    </row>
    <row r="6496" spans="1:15" x14ac:dyDescent="0.3">
      <c r="A6496" t="s">
        <v>6642</v>
      </c>
      <c r="B6496" t="s">
        <v>32</v>
      </c>
      <c r="C6496" t="str">
        <f>_xlfn.XLOOKUP(Sales_Pipeline[[#This Row],[Sales_Agent]],Sales_Teams[Sales_Agent],Sales_Teams[Manager])</f>
        <v>Celia Rouche</v>
      </c>
      <c r="D6496" t="str">
        <f>_xlfn.XLOOKUP(Sales_Pipeline[[#This Row],[Manager]],Sales_Teams[Manager],Sales_Teams[Regional_Office])</f>
        <v>West</v>
      </c>
      <c r="E6496" t="s">
        <v>8953</v>
      </c>
      <c r="F6496" t="s">
        <v>92</v>
      </c>
      <c r="G6496" t="str">
        <f>IFERROR(_xlfn.XLOOKUP(Sales_Pipeline[[#This Row],[Account]],Accounts!$A$2:$A$86,Accounts!$F$2:$F$86),"")</f>
        <v>United States</v>
      </c>
      <c r="H6496" t="s">
        <v>57</v>
      </c>
      <c r="I6496" s="3">
        <v>42984</v>
      </c>
      <c r="J6496" s="3">
        <v>43085</v>
      </c>
      <c r="K6496" s="8" t="str">
        <f>IF(Sales_Pipeline[[#This Row],[Close_Date]]="","",TEXT(Sales_Pipeline[[#This Row],[Close_Date]],"ddd"))</f>
        <v>Sat</v>
      </c>
      <c r="L6496" s="8" t="str">
        <f>IF(Sales_Pipeline[[#This Row],[Close_Date]]="","",TEXT(Sales_Pipeline[[#This Row],[Close_Date]],"mmm"))</f>
        <v>Dec</v>
      </c>
      <c r="M6496" s="8" t="str">
        <f>IF(Sales_Pipeline[[#This Row],[Close_Date]]="","","Q"&amp;ROUNDUP(MONTH(Sales_Pipeline[[#This Row],[Close_Date]])/3,0))</f>
        <v>Q4</v>
      </c>
      <c r="N6496" s="2" cm="1">
        <f t="array" ref="N6496">IFERROR(_xlfn.IFS(Sales_Pipeline[[#This Row],[Deal_Stage]]="Won",_xlfn.XLOOKUP(Sales_Pipeline[[#This Row],[Product]],Products!$A$2:$A$8,Products!$C$2:$C$8),Sales_Pipeline[[#This Row],[Deal_Stage]]="Lost",_xlfn.XLOOKUP(Sales_Pipeline[[#This Row],[Product]],Products!$A$2:$A$8,Products!$C$2:$C$8)),"")</f>
        <v>4821</v>
      </c>
      <c r="O6496" s="2">
        <v>5115</v>
      </c>
    </row>
    <row r="6497" spans="1:15" x14ac:dyDescent="0.3">
      <c r="A6497" t="s">
        <v>6643</v>
      </c>
      <c r="B6497" t="s">
        <v>32</v>
      </c>
      <c r="C6497" t="str">
        <f>_xlfn.XLOOKUP(Sales_Pipeline[[#This Row],[Sales_Agent]],Sales_Teams[Sales_Agent],Sales_Teams[Manager])</f>
        <v>Celia Rouche</v>
      </c>
      <c r="D6497" t="str">
        <f>_xlfn.XLOOKUP(Sales_Pipeline[[#This Row],[Manager]],Sales_Teams[Manager],Sales_Teams[Regional_Office])</f>
        <v>West</v>
      </c>
      <c r="E6497" t="s">
        <v>8953</v>
      </c>
      <c r="F6497" t="s">
        <v>177</v>
      </c>
      <c r="G6497" t="str">
        <f>IFERROR(_xlfn.XLOOKUP(Sales_Pipeline[[#This Row],[Account]],Accounts!$A$2:$A$86,Accounts!$F$2:$F$86),"")</f>
        <v>United States</v>
      </c>
      <c r="H6497" t="s">
        <v>57</v>
      </c>
      <c r="I6497" s="3">
        <v>42984</v>
      </c>
      <c r="J6497" s="3">
        <v>42993</v>
      </c>
      <c r="K6497" s="8" t="str">
        <f>IF(Sales_Pipeline[[#This Row],[Close_Date]]="","",TEXT(Sales_Pipeline[[#This Row],[Close_Date]],"ddd"))</f>
        <v>Fri</v>
      </c>
      <c r="L6497" s="8" t="str">
        <f>IF(Sales_Pipeline[[#This Row],[Close_Date]]="","",TEXT(Sales_Pipeline[[#This Row],[Close_Date]],"mmm"))</f>
        <v>Sep</v>
      </c>
      <c r="M6497" s="8" t="str">
        <f>IF(Sales_Pipeline[[#This Row],[Close_Date]]="","","Q"&amp;ROUNDUP(MONTH(Sales_Pipeline[[#This Row],[Close_Date]])/3,0))</f>
        <v>Q3</v>
      </c>
      <c r="N6497" s="2" cm="1">
        <f t="array" ref="N6497">IFERROR(_xlfn.IFS(Sales_Pipeline[[#This Row],[Deal_Stage]]="Won",_xlfn.XLOOKUP(Sales_Pipeline[[#This Row],[Product]],Products!$A$2:$A$8,Products!$C$2:$C$8),Sales_Pipeline[[#This Row],[Deal_Stage]]="Lost",_xlfn.XLOOKUP(Sales_Pipeline[[#This Row],[Product]],Products!$A$2:$A$8,Products!$C$2:$C$8)),"")</f>
        <v>4821</v>
      </c>
      <c r="O6497" s="2">
        <v>5227</v>
      </c>
    </row>
    <row r="6498" spans="1:15" x14ac:dyDescent="0.3">
      <c r="A6498" t="s">
        <v>6644</v>
      </c>
      <c r="B6498" t="s">
        <v>17</v>
      </c>
      <c r="C6498" t="str">
        <f>_xlfn.XLOOKUP(Sales_Pipeline[[#This Row],[Sales_Agent]],Sales_Teams[Sales_Agent],Sales_Teams[Manager])</f>
        <v>Cara Losch</v>
      </c>
      <c r="D6498" t="str">
        <f>_xlfn.XLOOKUP(Sales_Pipeline[[#This Row],[Manager]],Sales_Teams[Manager],Sales_Teams[Regional_Office])</f>
        <v>East</v>
      </c>
      <c r="E6498" t="s">
        <v>61</v>
      </c>
      <c r="G6498" t="str">
        <f>IFERROR(_xlfn.XLOOKUP(Sales_Pipeline[[#This Row],[Account]],Accounts!$A$2:$A$86,Accounts!$F$2:$F$86),"")</f>
        <v/>
      </c>
      <c r="H6498" t="s">
        <v>77</v>
      </c>
      <c r="I6498" s="3">
        <v>42984</v>
      </c>
      <c r="K6498" s="8" t="str">
        <f>IF(Sales_Pipeline[[#This Row],[Close_Date]]="","",TEXT(Sales_Pipeline[[#This Row],[Close_Date]],"ddd"))</f>
        <v/>
      </c>
      <c r="L6498" s="8" t="str">
        <f>IF(Sales_Pipeline[[#This Row],[Close_Date]]="","",TEXT(Sales_Pipeline[[#This Row],[Close_Date]],"mmm"))</f>
        <v/>
      </c>
      <c r="M6498" s="8" t="str">
        <f>IF(Sales_Pipeline[[#This Row],[Close_Date]]="","","Q"&amp;ROUNDUP(MONTH(Sales_Pipeline[[#This Row],[Close_Date]])/3,0))</f>
        <v/>
      </c>
      <c r="N6498" s="2" t="str" cm="1">
        <f t="array" ref="N6498">IFERROR(_xlfn.IFS(Sales_Pipeline[[#This Row],[Deal_Stage]]="Won",_xlfn.XLOOKUP(Sales_Pipeline[[#This Row],[Product]],Products!$A$2:$A$8,Products!$C$2:$C$8),Sales_Pipeline[[#This Row],[Deal_Stage]]="Lost",_xlfn.XLOOKUP(Sales_Pipeline[[#This Row],[Product]],Products!$A$2:$A$8,Products!$C$2:$C$8)),"")</f>
        <v/>
      </c>
      <c r="O6498" s="2">
        <v>0</v>
      </c>
    </row>
    <row r="6499" spans="1:15" x14ac:dyDescent="0.3">
      <c r="A6499" t="s">
        <v>6645</v>
      </c>
      <c r="B6499" t="s">
        <v>23</v>
      </c>
      <c r="C6499" t="str">
        <f>_xlfn.XLOOKUP(Sales_Pipeline[[#This Row],[Sales_Agent]],Sales_Teams[Sales_Agent],Sales_Teams[Manager])</f>
        <v>Cara Losch</v>
      </c>
      <c r="D6499" t="str">
        <f>_xlfn.XLOOKUP(Sales_Pipeline[[#This Row],[Manager]],Sales_Teams[Manager],Sales_Teams[Regional_Office])</f>
        <v>East</v>
      </c>
      <c r="E6499" t="s">
        <v>55</v>
      </c>
      <c r="F6499" t="s">
        <v>315</v>
      </c>
      <c r="G6499" t="str">
        <f>IFERROR(_xlfn.XLOOKUP(Sales_Pipeline[[#This Row],[Account]],Accounts!$A$2:$A$86,Accounts!$F$2:$F$86),"")</f>
        <v>United States</v>
      </c>
      <c r="H6499" t="s">
        <v>57</v>
      </c>
      <c r="I6499" s="3">
        <v>42984</v>
      </c>
      <c r="J6499" s="3">
        <v>43075</v>
      </c>
      <c r="K6499" s="8" t="str">
        <f>IF(Sales_Pipeline[[#This Row],[Close_Date]]="","",TEXT(Sales_Pipeline[[#This Row],[Close_Date]],"ddd"))</f>
        <v>Wed</v>
      </c>
      <c r="L6499" s="8" t="str">
        <f>IF(Sales_Pipeline[[#This Row],[Close_Date]]="","",TEXT(Sales_Pipeline[[#This Row],[Close_Date]],"mmm"))</f>
        <v>Dec</v>
      </c>
      <c r="M6499" s="8" t="str">
        <f>IF(Sales_Pipeline[[#This Row],[Close_Date]]="","","Q"&amp;ROUNDUP(MONTH(Sales_Pipeline[[#This Row],[Close_Date]])/3,0))</f>
        <v>Q4</v>
      </c>
      <c r="N6499" s="2" cm="1">
        <f t="array" ref="N6499">IFERROR(_xlfn.IFS(Sales_Pipeline[[#This Row],[Deal_Stage]]="Won",_xlfn.XLOOKUP(Sales_Pipeline[[#This Row],[Product]],Products!$A$2:$A$8,Products!$C$2:$C$8),Sales_Pipeline[[#This Row],[Deal_Stage]]="Lost",_xlfn.XLOOKUP(Sales_Pipeline[[#This Row],[Product]],Products!$A$2:$A$8,Products!$C$2:$C$8)),"")</f>
        <v>1096</v>
      </c>
      <c r="O6499" s="2">
        <v>1144</v>
      </c>
    </row>
    <row r="6500" spans="1:15" x14ac:dyDescent="0.3">
      <c r="A6500" t="s">
        <v>6646</v>
      </c>
      <c r="B6500" t="s">
        <v>44</v>
      </c>
      <c r="C6500" t="str">
        <f>_xlfn.XLOOKUP(Sales_Pipeline[[#This Row],[Sales_Agent]],Sales_Teams[Sales_Agent],Sales_Teams[Manager])</f>
        <v>Summer Sewald</v>
      </c>
      <c r="D6500" t="str">
        <f>_xlfn.XLOOKUP(Sales_Pipeline[[#This Row],[Manager]],Sales_Teams[Manager],Sales_Teams[Regional_Office])</f>
        <v>West</v>
      </c>
      <c r="E6500" t="s">
        <v>61</v>
      </c>
      <c r="F6500" t="s">
        <v>413</v>
      </c>
      <c r="G6500" t="str">
        <f>IFERROR(_xlfn.XLOOKUP(Sales_Pipeline[[#This Row],[Account]],Accounts!$A$2:$A$86,Accounts!$F$2:$F$86),"")</f>
        <v>United States</v>
      </c>
      <c r="H6500" t="s">
        <v>77</v>
      </c>
      <c r="I6500" s="3">
        <v>42984</v>
      </c>
      <c r="K6500" s="8" t="str">
        <f>IF(Sales_Pipeline[[#This Row],[Close_Date]]="","",TEXT(Sales_Pipeline[[#This Row],[Close_Date]],"ddd"))</f>
        <v/>
      </c>
      <c r="L6500" s="8" t="str">
        <f>IF(Sales_Pipeline[[#This Row],[Close_Date]]="","",TEXT(Sales_Pipeline[[#This Row],[Close_Date]],"mmm"))</f>
        <v/>
      </c>
      <c r="M6500" s="8" t="str">
        <f>IF(Sales_Pipeline[[#This Row],[Close_Date]]="","","Q"&amp;ROUNDUP(MONTH(Sales_Pipeline[[#This Row],[Close_Date]])/3,0))</f>
        <v/>
      </c>
      <c r="N6500" s="2" t="str" cm="1">
        <f t="array" ref="N6500">IFERROR(_xlfn.IFS(Sales_Pipeline[[#This Row],[Deal_Stage]]="Won",_xlfn.XLOOKUP(Sales_Pipeline[[#This Row],[Product]],Products!$A$2:$A$8,Products!$C$2:$C$8),Sales_Pipeline[[#This Row],[Deal_Stage]]="Lost",_xlfn.XLOOKUP(Sales_Pipeline[[#This Row],[Product]],Products!$A$2:$A$8,Products!$C$2:$C$8)),"")</f>
        <v/>
      </c>
      <c r="O6500" s="2">
        <v>0</v>
      </c>
    </row>
    <row r="6501" spans="1:15" x14ac:dyDescent="0.3">
      <c r="A6501" t="s">
        <v>6647</v>
      </c>
      <c r="B6501" t="s">
        <v>3</v>
      </c>
      <c r="C6501" t="str">
        <f>_xlfn.XLOOKUP(Sales_Pipeline[[#This Row],[Sales_Agent]],Sales_Teams[Sales_Agent],Sales_Teams[Manager])</f>
        <v>Dustin Brinkmann</v>
      </c>
      <c r="D6501" t="str">
        <f>_xlfn.XLOOKUP(Sales_Pipeline[[#This Row],[Manager]],Sales_Teams[Manager],Sales_Teams[Regional_Office])</f>
        <v>Central</v>
      </c>
      <c r="E6501" t="s">
        <v>61</v>
      </c>
      <c r="F6501" t="s">
        <v>204</v>
      </c>
      <c r="G6501" t="str">
        <f>IFERROR(_xlfn.XLOOKUP(Sales_Pipeline[[#This Row],[Account]],Accounts!$A$2:$A$86,Accounts!$F$2:$F$86),"")</f>
        <v>United States</v>
      </c>
      <c r="H6501" t="s">
        <v>82</v>
      </c>
      <c r="I6501" s="3">
        <v>42985</v>
      </c>
      <c r="J6501" s="3">
        <v>43057</v>
      </c>
      <c r="K6501" s="8" t="str">
        <f>IF(Sales_Pipeline[[#This Row],[Close_Date]]="","",TEXT(Sales_Pipeline[[#This Row],[Close_Date]],"ddd"))</f>
        <v>Sat</v>
      </c>
      <c r="L6501" s="8" t="str">
        <f>IF(Sales_Pipeline[[#This Row],[Close_Date]]="","",TEXT(Sales_Pipeline[[#This Row],[Close_Date]],"mmm"))</f>
        <v>Nov</v>
      </c>
      <c r="M6501" s="8" t="str">
        <f>IF(Sales_Pipeline[[#This Row],[Close_Date]]="","","Q"&amp;ROUNDUP(MONTH(Sales_Pipeline[[#This Row],[Close_Date]])/3,0))</f>
        <v>Q4</v>
      </c>
      <c r="N6501" s="2" cm="1">
        <f t="array" ref="N6501">IFERROR(_xlfn.IFS(Sales_Pipeline[[#This Row],[Deal_Stage]]="Won",_xlfn.XLOOKUP(Sales_Pipeline[[#This Row],[Product]],Products!$A$2:$A$8,Products!$C$2:$C$8),Sales_Pipeline[[#This Row],[Deal_Stage]]="Lost",_xlfn.XLOOKUP(Sales_Pipeline[[#This Row],[Product]],Products!$A$2:$A$8,Products!$C$2:$C$8)),"")</f>
        <v>55</v>
      </c>
      <c r="O6501" s="2">
        <v>0</v>
      </c>
    </row>
    <row r="6502" spans="1:15" x14ac:dyDescent="0.3">
      <c r="A6502" t="s">
        <v>6648</v>
      </c>
      <c r="B6502" t="s">
        <v>3</v>
      </c>
      <c r="C6502" t="str">
        <f>_xlfn.XLOOKUP(Sales_Pipeline[[#This Row],[Sales_Agent]],Sales_Teams[Sales_Agent],Sales_Teams[Manager])</f>
        <v>Dustin Brinkmann</v>
      </c>
      <c r="D6502" t="str">
        <f>_xlfn.XLOOKUP(Sales_Pipeline[[#This Row],[Manager]],Sales_Teams[Manager],Sales_Teams[Regional_Office])</f>
        <v>Central</v>
      </c>
      <c r="E6502" t="s">
        <v>55</v>
      </c>
      <c r="F6502" t="s">
        <v>68</v>
      </c>
      <c r="G6502" t="str">
        <f>IFERROR(_xlfn.XLOOKUP(Sales_Pipeline[[#This Row],[Account]],Accounts!$A$2:$A$86,Accounts!$F$2:$F$86),"")</f>
        <v>United States</v>
      </c>
      <c r="H6502" t="s">
        <v>57</v>
      </c>
      <c r="I6502" s="3">
        <v>42985</v>
      </c>
      <c r="J6502" s="3">
        <v>43081</v>
      </c>
      <c r="K6502" s="8" t="str">
        <f>IF(Sales_Pipeline[[#This Row],[Close_Date]]="","",TEXT(Sales_Pipeline[[#This Row],[Close_Date]],"ddd"))</f>
        <v>Tue</v>
      </c>
      <c r="L6502" s="8" t="str">
        <f>IF(Sales_Pipeline[[#This Row],[Close_Date]]="","",TEXT(Sales_Pipeline[[#This Row],[Close_Date]],"mmm"))</f>
        <v>Dec</v>
      </c>
      <c r="M6502" s="8" t="str">
        <f>IF(Sales_Pipeline[[#This Row],[Close_Date]]="","","Q"&amp;ROUNDUP(MONTH(Sales_Pipeline[[#This Row],[Close_Date]])/3,0))</f>
        <v>Q4</v>
      </c>
      <c r="N6502" s="2" cm="1">
        <f t="array" ref="N6502">IFERROR(_xlfn.IFS(Sales_Pipeline[[#This Row],[Deal_Stage]]="Won",_xlfn.XLOOKUP(Sales_Pipeline[[#This Row],[Product]],Products!$A$2:$A$8,Products!$C$2:$C$8),Sales_Pipeline[[#This Row],[Deal_Stage]]="Lost",_xlfn.XLOOKUP(Sales_Pipeline[[#This Row],[Product]],Products!$A$2:$A$8,Products!$C$2:$C$8)),"")</f>
        <v>1096</v>
      </c>
      <c r="O6502" s="2">
        <v>1249</v>
      </c>
    </row>
    <row r="6503" spans="1:15" x14ac:dyDescent="0.3">
      <c r="A6503" t="s">
        <v>6649</v>
      </c>
      <c r="B6503" t="s">
        <v>30</v>
      </c>
      <c r="C6503" t="str">
        <f>_xlfn.XLOOKUP(Sales_Pipeline[[#This Row],[Sales_Agent]],Sales_Teams[Sales_Agent],Sales_Teams[Manager])</f>
        <v>Rocco Neubert</v>
      </c>
      <c r="D6503" t="str">
        <f>_xlfn.XLOOKUP(Sales_Pipeline[[#This Row],[Manager]],Sales_Teams[Manager],Sales_Teams[Regional_Office])</f>
        <v>East</v>
      </c>
      <c r="E6503" t="s">
        <v>55</v>
      </c>
      <c r="G6503" t="str">
        <f>IFERROR(_xlfn.XLOOKUP(Sales_Pipeline[[#This Row],[Account]],Accounts!$A$2:$A$86,Accounts!$F$2:$F$86),"")</f>
        <v/>
      </c>
      <c r="H6503" t="s">
        <v>77</v>
      </c>
      <c r="I6503" s="3">
        <v>42985</v>
      </c>
      <c r="K6503" s="8" t="str">
        <f>IF(Sales_Pipeline[[#This Row],[Close_Date]]="","",TEXT(Sales_Pipeline[[#This Row],[Close_Date]],"ddd"))</f>
        <v/>
      </c>
      <c r="L6503" s="8" t="str">
        <f>IF(Sales_Pipeline[[#This Row],[Close_Date]]="","",TEXT(Sales_Pipeline[[#This Row],[Close_Date]],"mmm"))</f>
        <v/>
      </c>
      <c r="M6503" s="8" t="str">
        <f>IF(Sales_Pipeline[[#This Row],[Close_Date]]="","","Q"&amp;ROUNDUP(MONTH(Sales_Pipeline[[#This Row],[Close_Date]])/3,0))</f>
        <v/>
      </c>
      <c r="N6503" s="2" t="str" cm="1">
        <f t="array" ref="N6503">IFERROR(_xlfn.IFS(Sales_Pipeline[[#This Row],[Deal_Stage]]="Won",_xlfn.XLOOKUP(Sales_Pipeline[[#This Row],[Product]],Products!$A$2:$A$8,Products!$C$2:$C$8),Sales_Pipeline[[#This Row],[Deal_Stage]]="Lost",_xlfn.XLOOKUP(Sales_Pipeline[[#This Row],[Product]],Products!$A$2:$A$8,Products!$C$2:$C$8)),"")</f>
        <v/>
      </c>
      <c r="O6503" s="2">
        <v>0</v>
      </c>
    </row>
    <row r="6504" spans="1:15" x14ac:dyDescent="0.3">
      <c r="A6504" t="s">
        <v>6650</v>
      </c>
      <c r="B6504" t="s">
        <v>30</v>
      </c>
      <c r="C6504" t="str">
        <f>_xlfn.XLOOKUP(Sales_Pipeline[[#This Row],[Sales_Agent]],Sales_Teams[Sales_Agent],Sales_Teams[Manager])</f>
        <v>Rocco Neubert</v>
      </c>
      <c r="D6504" t="str">
        <f>_xlfn.XLOOKUP(Sales_Pipeline[[#This Row],[Manager]],Sales_Teams[Manager],Sales_Teams[Regional_Office])</f>
        <v>East</v>
      </c>
      <c r="E6504" t="s">
        <v>55</v>
      </c>
      <c r="F6504" t="s">
        <v>344</v>
      </c>
      <c r="G6504" t="str">
        <f>IFERROR(_xlfn.XLOOKUP(Sales_Pipeline[[#This Row],[Account]],Accounts!$A$2:$A$86,Accounts!$F$2:$F$86),"")</f>
        <v>Romania</v>
      </c>
      <c r="H6504" t="s">
        <v>57</v>
      </c>
      <c r="I6504" s="3">
        <v>42985</v>
      </c>
      <c r="J6504" s="3">
        <v>43072</v>
      </c>
      <c r="K6504" s="8" t="str">
        <f>IF(Sales_Pipeline[[#This Row],[Close_Date]]="","",TEXT(Sales_Pipeline[[#This Row],[Close_Date]],"ddd"))</f>
        <v>Sun</v>
      </c>
      <c r="L6504" s="8" t="str">
        <f>IF(Sales_Pipeline[[#This Row],[Close_Date]]="","",TEXT(Sales_Pipeline[[#This Row],[Close_Date]],"mmm"))</f>
        <v>Dec</v>
      </c>
      <c r="M6504" s="8" t="str">
        <f>IF(Sales_Pipeline[[#This Row],[Close_Date]]="","","Q"&amp;ROUNDUP(MONTH(Sales_Pipeline[[#This Row],[Close_Date]])/3,0))</f>
        <v>Q4</v>
      </c>
      <c r="N6504" s="2" cm="1">
        <f t="array" ref="N6504">IFERROR(_xlfn.IFS(Sales_Pipeline[[#This Row],[Deal_Stage]]="Won",_xlfn.XLOOKUP(Sales_Pipeline[[#This Row],[Product]],Products!$A$2:$A$8,Products!$C$2:$C$8),Sales_Pipeline[[#This Row],[Deal_Stage]]="Lost",_xlfn.XLOOKUP(Sales_Pipeline[[#This Row],[Product]],Products!$A$2:$A$8,Products!$C$2:$C$8)),"")</f>
        <v>1096</v>
      </c>
      <c r="O6504" s="2">
        <v>1106</v>
      </c>
    </row>
    <row r="6505" spans="1:15" x14ac:dyDescent="0.3">
      <c r="A6505" t="s">
        <v>6651</v>
      </c>
      <c r="B6505" t="s">
        <v>27</v>
      </c>
      <c r="C6505" t="str">
        <f>_xlfn.XLOOKUP(Sales_Pipeline[[#This Row],[Sales_Agent]],Sales_Teams[Sales_Agent],Sales_Teams[Manager])</f>
        <v>Rocco Neubert</v>
      </c>
      <c r="D6505" t="str">
        <f>_xlfn.XLOOKUP(Sales_Pipeline[[#This Row],[Manager]],Sales_Teams[Manager],Sales_Teams[Regional_Office])</f>
        <v>East</v>
      </c>
      <c r="E6505" t="s">
        <v>55</v>
      </c>
      <c r="F6505" t="s">
        <v>209</v>
      </c>
      <c r="G6505" t="str">
        <f>IFERROR(_xlfn.XLOOKUP(Sales_Pipeline[[#This Row],[Account]],Accounts!$A$2:$A$86,Accounts!$F$2:$F$86),"")</f>
        <v>United States</v>
      </c>
      <c r="H6505" t="s">
        <v>57</v>
      </c>
      <c r="I6505" s="3">
        <v>42985</v>
      </c>
      <c r="J6505" s="3">
        <v>43057</v>
      </c>
      <c r="K6505" s="8" t="str">
        <f>IF(Sales_Pipeline[[#This Row],[Close_Date]]="","",TEXT(Sales_Pipeline[[#This Row],[Close_Date]],"ddd"))</f>
        <v>Sat</v>
      </c>
      <c r="L6505" s="8" t="str">
        <f>IF(Sales_Pipeline[[#This Row],[Close_Date]]="","",TEXT(Sales_Pipeline[[#This Row],[Close_Date]],"mmm"))</f>
        <v>Nov</v>
      </c>
      <c r="M6505" s="8" t="str">
        <f>IF(Sales_Pipeline[[#This Row],[Close_Date]]="","","Q"&amp;ROUNDUP(MONTH(Sales_Pipeline[[#This Row],[Close_Date]])/3,0))</f>
        <v>Q4</v>
      </c>
      <c r="N6505" s="2" cm="1">
        <f t="array" ref="N6505">IFERROR(_xlfn.IFS(Sales_Pipeline[[#This Row],[Deal_Stage]]="Won",_xlfn.XLOOKUP(Sales_Pipeline[[#This Row],[Product]],Products!$A$2:$A$8,Products!$C$2:$C$8),Sales_Pipeline[[#This Row],[Deal_Stage]]="Lost",_xlfn.XLOOKUP(Sales_Pipeline[[#This Row],[Product]],Products!$A$2:$A$8,Products!$C$2:$C$8)),"")</f>
        <v>1096</v>
      </c>
      <c r="O6505" s="2">
        <v>1251</v>
      </c>
    </row>
    <row r="6506" spans="1:15" x14ac:dyDescent="0.3">
      <c r="A6506" t="s">
        <v>6652</v>
      </c>
      <c r="B6506" t="s">
        <v>20</v>
      </c>
      <c r="C6506" t="str">
        <f>_xlfn.XLOOKUP(Sales_Pipeline[[#This Row],[Sales_Agent]],Sales_Teams[Sales_Agent],Sales_Teams[Manager])</f>
        <v>Cara Losch</v>
      </c>
      <c r="D6506" t="str">
        <f>_xlfn.XLOOKUP(Sales_Pipeline[[#This Row],[Manager]],Sales_Teams[Manager],Sales_Teams[Regional_Office])</f>
        <v>East</v>
      </c>
      <c r="E6506" t="s">
        <v>8953</v>
      </c>
      <c r="F6506" t="s">
        <v>231</v>
      </c>
      <c r="G6506" t="str">
        <f>IFERROR(_xlfn.XLOOKUP(Sales_Pipeline[[#This Row],[Account]],Accounts!$A$2:$A$86,Accounts!$F$2:$F$86),"")</f>
        <v>United States</v>
      </c>
      <c r="H6506" t="s">
        <v>82</v>
      </c>
      <c r="I6506" s="3">
        <v>42985</v>
      </c>
      <c r="J6506" s="3">
        <v>43057</v>
      </c>
      <c r="K6506" s="8" t="str">
        <f>IF(Sales_Pipeline[[#This Row],[Close_Date]]="","",TEXT(Sales_Pipeline[[#This Row],[Close_Date]],"ddd"))</f>
        <v>Sat</v>
      </c>
      <c r="L6506" s="8" t="str">
        <f>IF(Sales_Pipeline[[#This Row],[Close_Date]]="","",TEXT(Sales_Pipeline[[#This Row],[Close_Date]],"mmm"))</f>
        <v>Nov</v>
      </c>
      <c r="M6506" s="8" t="str">
        <f>IF(Sales_Pipeline[[#This Row],[Close_Date]]="","","Q"&amp;ROUNDUP(MONTH(Sales_Pipeline[[#This Row],[Close_Date]])/3,0))</f>
        <v>Q4</v>
      </c>
      <c r="N6506" s="2" cm="1">
        <f t="array" ref="N6506">IFERROR(_xlfn.IFS(Sales_Pipeline[[#This Row],[Deal_Stage]]="Won",_xlfn.XLOOKUP(Sales_Pipeline[[#This Row],[Product]],Products!$A$2:$A$8,Products!$C$2:$C$8),Sales_Pipeline[[#This Row],[Deal_Stage]]="Lost",_xlfn.XLOOKUP(Sales_Pipeline[[#This Row],[Product]],Products!$A$2:$A$8,Products!$C$2:$C$8)),"")</f>
        <v>4821</v>
      </c>
      <c r="O6506" s="2">
        <v>0</v>
      </c>
    </row>
    <row r="6507" spans="1:15" x14ac:dyDescent="0.3">
      <c r="A6507" t="s">
        <v>6653</v>
      </c>
      <c r="B6507" t="s">
        <v>20</v>
      </c>
      <c r="C6507" t="str">
        <f>_xlfn.XLOOKUP(Sales_Pipeline[[#This Row],[Sales_Agent]],Sales_Teams[Sales_Agent],Sales_Teams[Manager])</f>
        <v>Cara Losch</v>
      </c>
      <c r="D6507" t="str">
        <f>_xlfn.XLOOKUP(Sales_Pipeline[[#This Row],[Manager]],Sales_Teams[Manager],Sales_Teams[Regional_Office])</f>
        <v>East</v>
      </c>
      <c r="E6507" t="s">
        <v>8953</v>
      </c>
      <c r="F6507" t="s">
        <v>425</v>
      </c>
      <c r="G6507" t="str">
        <f>IFERROR(_xlfn.XLOOKUP(Sales_Pipeline[[#This Row],[Account]],Accounts!$A$2:$A$86,Accounts!$F$2:$F$86),"")</f>
        <v>United States</v>
      </c>
      <c r="H6507" t="s">
        <v>57</v>
      </c>
      <c r="I6507" s="3">
        <v>42985</v>
      </c>
      <c r="J6507" s="3">
        <v>42996</v>
      </c>
      <c r="K6507" s="8" t="str">
        <f>IF(Sales_Pipeline[[#This Row],[Close_Date]]="","",TEXT(Sales_Pipeline[[#This Row],[Close_Date]],"ddd"))</f>
        <v>Mon</v>
      </c>
      <c r="L6507" s="8" t="str">
        <f>IF(Sales_Pipeline[[#This Row],[Close_Date]]="","",TEXT(Sales_Pipeline[[#This Row],[Close_Date]],"mmm"))</f>
        <v>Sep</v>
      </c>
      <c r="M6507" s="8" t="str">
        <f>IF(Sales_Pipeline[[#This Row],[Close_Date]]="","","Q"&amp;ROUNDUP(MONTH(Sales_Pipeline[[#This Row],[Close_Date]])/3,0))</f>
        <v>Q3</v>
      </c>
      <c r="N6507" s="2" cm="1">
        <f t="array" ref="N6507">IFERROR(_xlfn.IFS(Sales_Pipeline[[#This Row],[Deal_Stage]]="Won",_xlfn.XLOOKUP(Sales_Pipeline[[#This Row],[Product]],Products!$A$2:$A$8,Products!$C$2:$C$8),Sales_Pipeline[[#This Row],[Deal_Stage]]="Lost",_xlfn.XLOOKUP(Sales_Pipeline[[#This Row],[Product]],Products!$A$2:$A$8,Products!$C$2:$C$8)),"")</f>
        <v>4821</v>
      </c>
      <c r="O6507" s="2">
        <v>4975</v>
      </c>
    </row>
    <row r="6508" spans="1:15" x14ac:dyDescent="0.3">
      <c r="A6508" t="s">
        <v>6654</v>
      </c>
      <c r="B6508" t="s">
        <v>20</v>
      </c>
      <c r="C6508" t="str">
        <f>_xlfn.XLOOKUP(Sales_Pipeline[[#This Row],[Sales_Agent]],Sales_Teams[Sales_Agent],Sales_Teams[Manager])</f>
        <v>Cara Losch</v>
      </c>
      <c r="D6508" t="str">
        <f>_xlfn.XLOOKUP(Sales_Pipeline[[#This Row],[Manager]],Sales_Teams[Manager],Sales_Teams[Regional_Office])</f>
        <v>East</v>
      </c>
      <c r="E6508" t="s">
        <v>61</v>
      </c>
      <c r="F6508" t="s">
        <v>206</v>
      </c>
      <c r="G6508" t="str">
        <f>IFERROR(_xlfn.XLOOKUP(Sales_Pipeline[[#This Row],[Account]],Accounts!$A$2:$A$86,Accounts!$F$2:$F$86),"")</f>
        <v>United States</v>
      </c>
      <c r="H6508" t="s">
        <v>57</v>
      </c>
      <c r="I6508" s="3">
        <v>42985</v>
      </c>
      <c r="J6508" s="3">
        <v>42995</v>
      </c>
      <c r="K6508" s="8" t="str">
        <f>IF(Sales_Pipeline[[#This Row],[Close_Date]]="","",TEXT(Sales_Pipeline[[#This Row],[Close_Date]],"ddd"))</f>
        <v>Sun</v>
      </c>
      <c r="L6508" s="8" t="str">
        <f>IF(Sales_Pipeline[[#This Row],[Close_Date]]="","",TEXT(Sales_Pipeline[[#This Row],[Close_Date]],"mmm"))</f>
        <v>Sep</v>
      </c>
      <c r="M6508" s="8" t="str">
        <f>IF(Sales_Pipeline[[#This Row],[Close_Date]]="","","Q"&amp;ROUNDUP(MONTH(Sales_Pipeline[[#This Row],[Close_Date]])/3,0))</f>
        <v>Q3</v>
      </c>
      <c r="N6508" s="2" cm="1">
        <f t="array" ref="N6508">IFERROR(_xlfn.IFS(Sales_Pipeline[[#This Row],[Deal_Stage]]="Won",_xlfn.XLOOKUP(Sales_Pipeline[[#This Row],[Product]],Products!$A$2:$A$8,Products!$C$2:$C$8),Sales_Pipeline[[#This Row],[Deal_Stage]]="Lost",_xlfn.XLOOKUP(Sales_Pipeline[[#This Row],[Product]],Products!$A$2:$A$8,Products!$C$2:$C$8)),"")</f>
        <v>55</v>
      </c>
      <c r="O6508" s="2">
        <v>54</v>
      </c>
    </row>
    <row r="6509" spans="1:15" x14ac:dyDescent="0.3">
      <c r="A6509" t="s">
        <v>6655</v>
      </c>
      <c r="B6509" t="s">
        <v>15</v>
      </c>
      <c r="C6509" t="str">
        <f>_xlfn.XLOOKUP(Sales_Pipeline[[#This Row],[Sales_Agent]],Sales_Teams[Sales_Agent],Sales_Teams[Manager])</f>
        <v>Melvin Marxen</v>
      </c>
      <c r="D6509" t="str">
        <f>_xlfn.XLOOKUP(Sales_Pipeline[[#This Row],[Manager]],Sales_Teams[Manager],Sales_Teams[Regional_Office])</f>
        <v>Central</v>
      </c>
      <c r="E6509" t="s">
        <v>8953</v>
      </c>
      <c r="F6509" t="s">
        <v>68</v>
      </c>
      <c r="G6509" t="str">
        <f>IFERROR(_xlfn.XLOOKUP(Sales_Pipeline[[#This Row],[Account]],Accounts!$A$2:$A$86,Accounts!$F$2:$F$86),"")</f>
        <v>United States</v>
      </c>
      <c r="H6509" t="s">
        <v>57</v>
      </c>
      <c r="I6509" s="3">
        <v>42985</v>
      </c>
      <c r="J6509" s="3">
        <v>43048</v>
      </c>
      <c r="K6509" s="8" t="str">
        <f>IF(Sales_Pipeline[[#This Row],[Close_Date]]="","",TEXT(Sales_Pipeline[[#This Row],[Close_Date]],"ddd"))</f>
        <v>Thu</v>
      </c>
      <c r="L6509" s="8" t="str">
        <f>IF(Sales_Pipeline[[#This Row],[Close_Date]]="","",TEXT(Sales_Pipeline[[#This Row],[Close_Date]],"mmm"))</f>
        <v>Nov</v>
      </c>
      <c r="M6509" s="8" t="str">
        <f>IF(Sales_Pipeline[[#This Row],[Close_Date]]="","","Q"&amp;ROUNDUP(MONTH(Sales_Pipeline[[#This Row],[Close_Date]])/3,0))</f>
        <v>Q4</v>
      </c>
      <c r="N6509" s="2" cm="1">
        <f t="array" ref="N6509">IFERROR(_xlfn.IFS(Sales_Pipeline[[#This Row],[Deal_Stage]]="Won",_xlfn.XLOOKUP(Sales_Pipeline[[#This Row],[Product]],Products!$A$2:$A$8,Products!$C$2:$C$8),Sales_Pipeline[[#This Row],[Deal_Stage]]="Lost",_xlfn.XLOOKUP(Sales_Pipeline[[#This Row],[Product]],Products!$A$2:$A$8,Products!$C$2:$C$8)),"")</f>
        <v>4821</v>
      </c>
      <c r="O6509" s="2">
        <v>3975</v>
      </c>
    </row>
    <row r="6510" spans="1:15" x14ac:dyDescent="0.3">
      <c r="A6510" t="s">
        <v>6656</v>
      </c>
      <c r="B6510" t="s">
        <v>15</v>
      </c>
      <c r="C6510" t="str">
        <f>_xlfn.XLOOKUP(Sales_Pipeline[[#This Row],[Sales_Agent]],Sales_Teams[Sales_Agent],Sales_Teams[Manager])</f>
        <v>Melvin Marxen</v>
      </c>
      <c r="D6510" t="str">
        <f>_xlfn.XLOOKUP(Sales_Pipeline[[#This Row],[Manager]],Sales_Teams[Manager],Sales_Teams[Regional_Office])</f>
        <v>Central</v>
      </c>
      <c r="E6510" t="s">
        <v>76</v>
      </c>
      <c r="F6510" t="s">
        <v>64</v>
      </c>
      <c r="G6510" t="str">
        <f>IFERROR(_xlfn.XLOOKUP(Sales_Pipeline[[#This Row],[Account]],Accounts!$A$2:$A$86,Accounts!$F$2:$F$86),"")</f>
        <v>United States</v>
      </c>
      <c r="H6510" t="s">
        <v>57</v>
      </c>
      <c r="I6510" s="3">
        <v>42985</v>
      </c>
      <c r="J6510" s="3">
        <v>42990</v>
      </c>
      <c r="K6510" s="8" t="str">
        <f>IF(Sales_Pipeline[[#This Row],[Close_Date]]="","",TEXT(Sales_Pipeline[[#This Row],[Close_Date]],"ddd"))</f>
        <v>Tue</v>
      </c>
      <c r="L6510" s="8" t="str">
        <f>IF(Sales_Pipeline[[#This Row],[Close_Date]]="","",TEXT(Sales_Pipeline[[#This Row],[Close_Date]],"mmm"))</f>
        <v>Sep</v>
      </c>
      <c r="M6510" s="8" t="str">
        <f>IF(Sales_Pipeline[[#This Row],[Close_Date]]="","","Q"&amp;ROUNDUP(MONTH(Sales_Pipeline[[#This Row],[Close_Date]])/3,0))</f>
        <v>Q3</v>
      </c>
      <c r="N6510" s="2" cm="1">
        <f t="array" ref="N6510">IFERROR(_xlfn.IFS(Sales_Pipeline[[#This Row],[Deal_Stage]]="Won",_xlfn.XLOOKUP(Sales_Pipeline[[#This Row],[Product]],Products!$A$2:$A$8,Products!$C$2:$C$8),Sales_Pipeline[[#This Row],[Deal_Stage]]="Lost",_xlfn.XLOOKUP(Sales_Pipeline[[#This Row],[Product]],Products!$A$2:$A$8,Products!$C$2:$C$8)),"")</f>
        <v>3393</v>
      </c>
      <c r="O6510" s="2">
        <v>2969</v>
      </c>
    </row>
    <row r="6511" spans="1:15" x14ac:dyDescent="0.3">
      <c r="A6511" t="s">
        <v>6657</v>
      </c>
      <c r="B6511" t="s">
        <v>22</v>
      </c>
      <c r="C6511" t="str">
        <f>_xlfn.XLOOKUP(Sales_Pipeline[[#This Row],[Sales_Agent]],Sales_Teams[Sales_Agent],Sales_Teams[Manager])</f>
        <v>Cara Losch</v>
      </c>
      <c r="D6511" t="str">
        <f>_xlfn.XLOOKUP(Sales_Pipeline[[#This Row],[Manager]],Sales_Teams[Manager],Sales_Teams[Regional_Office])</f>
        <v>East</v>
      </c>
      <c r="E6511" t="s">
        <v>63</v>
      </c>
      <c r="F6511" t="s">
        <v>344</v>
      </c>
      <c r="G6511" t="str">
        <f>IFERROR(_xlfn.XLOOKUP(Sales_Pipeline[[#This Row],[Account]],Accounts!$A$2:$A$86,Accounts!$F$2:$F$86),"")</f>
        <v>Romania</v>
      </c>
      <c r="H6511" t="s">
        <v>57</v>
      </c>
      <c r="I6511" s="3">
        <v>42985</v>
      </c>
      <c r="J6511" s="3">
        <v>42991</v>
      </c>
      <c r="K6511" s="8" t="str">
        <f>IF(Sales_Pipeline[[#This Row],[Close_Date]]="","",TEXT(Sales_Pipeline[[#This Row],[Close_Date]],"ddd"))</f>
        <v>Wed</v>
      </c>
      <c r="L6511" s="8" t="str">
        <f>IF(Sales_Pipeline[[#This Row],[Close_Date]]="","",TEXT(Sales_Pipeline[[#This Row],[Close_Date]],"mmm"))</f>
        <v>Sep</v>
      </c>
      <c r="M6511" s="8" t="str">
        <f>IF(Sales_Pipeline[[#This Row],[Close_Date]]="","","Q"&amp;ROUNDUP(MONTH(Sales_Pipeline[[#This Row],[Close_Date]])/3,0))</f>
        <v>Q3</v>
      </c>
      <c r="N6511" s="2" cm="1">
        <f t="array" ref="N6511">IFERROR(_xlfn.IFS(Sales_Pipeline[[#This Row],[Deal_Stage]]="Won",_xlfn.XLOOKUP(Sales_Pipeline[[#This Row],[Product]],Products!$A$2:$A$8,Products!$C$2:$C$8),Sales_Pipeline[[#This Row],[Deal_Stage]]="Lost",_xlfn.XLOOKUP(Sales_Pipeline[[#This Row],[Product]],Products!$A$2:$A$8,Products!$C$2:$C$8)),"")</f>
        <v>550</v>
      </c>
      <c r="O6511" s="2">
        <v>558</v>
      </c>
    </row>
    <row r="6512" spans="1:15" x14ac:dyDescent="0.3">
      <c r="A6512" t="s">
        <v>6658</v>
      </c>
      <c r="B6512" t="s">
        <v>13</v>
      </c>
      <c r="C6512" t="str">
        <f>_xlfn.XLOOKUP(Sales_Pipeline[[#This Row],[Sales_Agent]],Sales_Teams[Sales_Agent],Sales_Teams[Manager])</f>
        <v>Melvin Marxen</v>
      </c>
      <c r="D6512" t="str">
        <f>_xlfn.XLOOKUP(Sales_Pipeline[[#This Row],[Manager]],Sales_Teams[Manager],Sales_Teams[Regional_Office])</f>
        <v>Central</v>
      </c>
      <c r="E6512" t="s">
        <v>8953</v>
      </c>
      <c r="F6512" t="s">
        <v>59</v>
      </c>
      <c r="G6512" t="str">
        <f>IFERROR(_xlfn.XLOOKUP(Sales_Pipeline[[#This Row],[Account]],Accounts!$A$2:$A$86,Accounts!$F$2:$F$86),"")</f>
        <v>United States</v>
      </c>
      <c r="H6512" t="s">
        <v>82</v>
      </c>
      <c r="I6512" s="3">
        <v>42985</v>
      </c>
      <c r="J6512" s="3">
        <v>43068</v>
      </c>
      <c r="K6512" s="8" t="str">
        <f>IF(Sales_Pipeline[[#This Row],[Close_Date]]="","",TEXT(Sales_Pipeline[[#This Row],[Close_Date]],"ddd"))</f>
        <v>Wed</v>
      </c>
      <c r="L6512" s="8" t="str">
        <f>IF(Sales_Pipeline[[#This Row],[Close_Date]]="","",TEXT(Sales_Pipeline[[#This Row],[Close_Date]],"mmm"))</f>
        <v>Nov</v>
      </c>
      <c r="M6512" s="8" t="str">
        <f>IF(Sales_Pipeline[[#This Row],[Close_Date]]="","","Q"&amp;ROUNDUP(MONTH(Sales_Pipeline[[#This Row],[Close_Date]])/3,0))</f>
        <v>Q4</v>
      </c>
      <c r="N6512" s="2" cm="1">
        <f t="array" ref="N6512">IFERROR(_xlfn.IFS(Sales_Pipeline[[#This Row],[Deal_Stage]]="Won",_xlfn.XLOOKUP(Sales_Pipeline[[#This Row],[Product]],Products!$A$2:$A$8,Products!$C$2:$C$8),Sales_Pipeline[[#This Row],[Deal_Stage]]="Lost",_xlfn.XLOOKUP(Sales_Pipeline[[#This Row],[Product]],Products!$A$2:$A$8,Products!$C$2:$C$8)),"")</f>
        <v>4821</v>
      </c>
      <c r="O6512" s="2">
        <v>0</v>
      </c>
    </row>
    <row r="6513" spans="1:15" x14ac:dyDescent="0.3">
      <c r="A6513" t="s">
        <v>6659</v>
      </c>
      <c r="B6513" t="s">
        <v>10</v>
      </c>
      <c r="C6513" t="str">
        <f>_xlfn.XLOOKUP(Sales_Pipeline[[#This Row],[Sales_Agent]],Sales_Teams[Sales_Agent],Sales_Teams[Manager])</f>
        <v>Melvin Marxen</v>
      </c>
      <c r="D6513" t="str">
        <f>_xlfn.XLOOKUP(Sales_Pipeline[[#This Row],[Manager]],Sales_Teams[Manager],Sales_Teams[Regional_Office])</f>
        <v>Central</v>
      </c>
      <c r="E6513" t="s">
        <v>63</v>
      </c>
      <c r="F6513" t="s">
        <v>318</v>
      </c>
      <c r="G6513" t="str">
        <f>IFERROR(_xlfn.XLOOKUP(Sales_Pipeline[[#This Row],[Account]],Accounts!$A$2:$A$86,Accounts!$F$2:$F$86),"")</f>
        <v>Kenya</v>
      </c>
      <c r="H6513" t="s">
        <v>57</v>
      </c>
      <c r="I6513" s="3">
        <v>42985</v>
      </c>
      <c r="J6513" s="3">
        <v>42996</v>
      </c>
      <c r="K6513" s="8" t="str">
        <f>IF(Sales_Pipeline[[#This Row],[Close_Date]]="","",TEXT(Sales_Pipeline[[#This Row],[Close_Date]],"ddd"))</f>
        <v>Mon</v>
      </c>
      <c r="L6513" s="8" t="str">
        <f>IF(Sales_Pipeline[[#This Row],[Close_Date]]="","",TEXT(Sales_Pipeline[[#This Row],[Close_Date]],"mmm"))</f>
        <v>Sep</v>
      </c>
      <c r="M6513" s="8" t="str">
        <f>IF(Sales_Pipeline[[#This Row],[Close_Date]]="","","Q"&amp;ROUNDUP(MONTH(Sales_Pipeline[[#This Row],[Close_Date]])/3,0))</f>
        <v>Q3</v>
      </c>
      <c r="N6513" s="2" cm="1">
        <f t="array" ref="N6513">IFERROR(_xlfn.IFS(Sales_Pipeline[[#This Row],[Deal_Stage]]="Won",_xlfn.XLOOKUP(Sales_Pipeline[[#This Row],[Product]],Products!$A$2:$A$8,Products!$C$2:$C$8),Sales_Pipeline[[#This Row],[Deal_Stage]]="Lost",_xlfn.XLOOKUP(Sales_Pipeline[[#This Row],[Product]],Products!$A$2:$A$8,Products!$C$2:$C$8)),"")</f>
        <v>550</v>
      </c>
      <c r="O6513" s="2">
        <v>585</v>
      </c>
    </row>
    <row r="6514" spans="1:15" x14ac:dyDescent="0.3">
      <c r="A6514" t="s">
        <v>6660</v>
      </c>
      <c r="B6514" t="s">
        <v>42</v>
      </c>
      <c r="C6514" t="str">
        <f>_xlfn.XLOOKUP(Sales_Pipeline[[#This Row],[Sales_Agent]],Sales_Teams[Sales_Agent],Sales_Teams[Manager])</f>
        <v>Summer Sewald</v>
      </c>
      <c r="D6514" t="str">
        <f>_xlfn.XLOOKUP(Sales_Pipeline[[#This Row],[Manager]],Sales_Teams[Manager],Sales_Teams[Regional_Office])</f>
        <v>West</v>
      </c>
      <c r="E6514" t="s">
        <v>63</v>
      </c>
      <c r="F6514" t="s">
        <v>145</v>
      </c>
      <c r="G6514" t="str">
        <f>IFERROR(_xlfn.XLOOKUP(Sales_Pipeline[[#This Row],[Account]],Accounts!$A$2:$A$86,Accounts!$F$2:$F$86),"")</f>
        <v>United States</v>
      </c>
      <c r="H6514" t="s">
        <v>57</v>
      </c>
      <c r="I6514" s="3">
        <v>42985</v>
      </c>
      <c r="J6514" s="3">
        <v>43086</v>
      </c>
      <c r="K6514" s="8" t="str">
        <f>IF(Sales_Pipeline[[#This Row],[Close_Date]]="","",TEXT(Sales_Pipeline[[#This Row],[Close_Date]],"ddd"))</f>
        <v>Sun</v>
      </c>
      <c r="L6514" s="8" t="str">
        <f>IF(Sales_Pipeline[[#This Row],[Close_Date]]="","",TEXT(Sales_Pipeline[[#This Row],[Close_Date]],"mmm"))</f>
        <v>Dec</v>
      </c>
      <c r="M6514" s="8" t="str">
        <f>IF(Sales_Pipeline[[#This Row],[Close_Date]]="","","Q"&amp;ROUNDUP(MONTH(Sales_Pipeline[[#This Row],[Close_Date]])/3,0))</f>
        <v>Q4</v>
      </c>
      <c r="N6514" s="2" cm="1">
        <f t="array" ref="N6514">IFERROR(_xlfn.IFS(Sales_Pipeline[[#This Row],[Deal_Stage]]="Won",_xlfn.XLOOKUP(Sales_Pipeline[[#This Row],[Product]],Products!$A$2:$A$8,Products!$C$2:$C$8),Sales_Pipeline[[#This Row],[Deal_Stage]]="Lost",_xlfn.XLOOKUP(Sales_Pipeline[[#This Row],[Product]],Products!$A$2:$A$8,Products!$C$2:$C$8)),"")</f>
        <v>550</v>
      </c>
      <c r="O6514" s="2">
        <v>566</v>
      </c>
    </row>
    <row r="6515" spans="1:15" x14ac:dyDescent="0.3">
      <c r="A6515" t="s">
        <v>6661</v>
      </c>
      <c r="B6515" t="s">
        <v>37</v>
      </c>
      <c r="C6515" t="str">
        <f>_xlfn.XLOOKUP(Sales_Pipeline[[#This Row],[Sales_Agent]],Sales_Teams[Sales_Agent],Sales_Teams[Manager])</f>
        <v>Celia Rouche</v>
      </c>
      <c r="D6515" t="str">
        <f>_xlfn.XLOOKUP(Sales_Pipeline[[#This Row],[Manager]],Sales_Teams[Manager],Sales_Teams[Regional_Office])</f>
        <v>West</v>
      </c>
      <c r="E6515" t="s">
        <v>8953</v>
      </c>
      <c r="F6515" t="s">
        <v>92</v>
      </c>
      <c r="G6515" t="str">
        <f>IFERROR(_xlfn.XLOOKUP(Sales_Pipeline[[#This Row],[Account]],Accounts!$A$2:$A$86,Accounts!$F$2:$F$86),"")</f>
        <v>United States</v>
      </c>
      <c r="H6515" t="s">
        <v>57</v>
      </c>
      <c r="I6515" s="3">
        <v>42985</v>
      </c>
      <c r="J6515" s="3">
        <v>43055</v>
      </c>
      <c r="K6515" s="8" t="str">
        <f>IF(Sales_Pipeline[[#This Row],[Close_Date]]="","",TEXT(Sales_Pipeline[[#This Row],[Close_Date]],"ddd"))</f>
        <v>Thu</v>
      </c>
      <c r="L6515" s="8" t="str">
        <f>IF(Sales_Pipeline[[#This Row],[Close_Date]]="","",TEXT(Sales_Pipeline[[#This Row],[Close_Date]],"mmm"))</f>
        <v>Nov</v>
      </c>
      <c r="M6515" s="8" t="str">
        <f>IF(Sales_Pipeline[[#This Row],[Close_Date]]="","","Q"&amp;ROUNDUP(MONTH(Sales_Pipeline[[#This Row],[Close_Date]])/3,0))</f>
        <v>Q4</v>
      </c>
      <c r="N6515" s="2" cm="1">
        <f t="array" ref="N6515">IFERROR(_xlfn.IFS(Sales_Pipeline[[#This Row],[Deal_Stage]]="Won",_xlfn.XLOOKUP(Sales_Pipeline[[#This Row],[Product]],Products!$A$2:$A$8,Products!$C$2:$C$8),Sales_Pipeline[[#This Row],[Deal_Stage]]="Lost",_xlfn.XLOOKUP(Sales_Pipeline[[#This Row],[Product]],Products!$A$2:$A$8,Products!$C$2:$C$8)),"")</f>
        <v>4821</v>
      </c>
      <c r="O6515" s="2">
        <v>4722</v>
      </c>
    </row>
    <row r="6516" spans="1:15" x14ac:dyDescent="0.3">
      <c r="A6516" t="s">
        <v>6662</v>
      </c>
      <c r="B6516" t="s">
        <v>9</v>
      </c>
      <c r="C6516" t="str">
        <f>_xlfn.XLOOKUP(Sales_Pipeline[[#This Row],[Sales_Agent]],Sales_Teams[Sales_Agent],Sales_Teams[Manager])</f>
        <v>Dustin Brinkmann</v>
      </c>
      <c r="D6516" t="str">
        <f>_xlfn.XLOOKUP(Sales_Pipeline[[#This Row],[Manager]],Sales_Teams[Manager],Sales_Teams[Regional_Office])</f>
        <v>Central</v>
      </c>
      <c r="E6516" t="s">
        <v>55</v>
      </c>
      <c r="F6516" t="s">
        <v>234</v>
      </c>
      <c r="G6516" t="str">
        <f>IFERROR(_xlfn.XLOOKUP(Sales_Pipeline[[#This Row],[Account]],Accounts!$A$2:$A$86,Accounts!$F$2:$F$86),"")</f>
        <v>United States</v>
      </c>
      <c r="H6516" t="s">
        <v>57</v>
      </c>
      <c r="I6516" s="3">
        <v>42985</v>
      </c>
      <c r="J6516" s="3">
        <v>43080</v>
      </c>
      <c r="K6516" s="8" t="str">
        <f>IF(Sales_Pipeline[[#This Row],[Close_Date]]="","",TEXT(Sales_Pipeline[[#This Row],[Close_Date]],"ddd"))</f>
        <v>Mon</v>
      </c>
      <c r="L6516" s="8" t="str">
        <f>IF(Sales_Pipeline[[#This Row],[Close_Date]]="","",TEXT(Sales_Pipeline[[#This Row],[Close_Date]],"mmm"))</f>
        <v>Dec</v>
      </c>
      <c r="M6516" s="8" t="str">
        <f>IF(Sales_Pipeline[[#This Row],[Close_Date]]="","","Q"&amp;ROUNDUP(MONTH(Sales_Pipeline[[#This Row],[Close_Date]])/3,0))</f>
        <v>Q4</v>
      </c>
      <c r="N6516" s="2" cm="1">
        <f t="array" ref="N6516">IFERROR(_xlfn.IFS(Sales_Pipeline[[#This Row],[Deal_Stage]]="Won",_xlfn.XLOOKUP(Sales_Pipeline[[#This Row],[Product]],Products!$A$2:$A$8,Products!$C$2:$C$8),Sales_Pipeline[[#This Row],[Deal_Stage]]="Lost",_xlfn.XLOOKUP(Sales_Pipeline[[#This Row],[Product]],Products!$A$2:$A$8,Products!$C$2:$C$8)),"")</f>
        <v>1096</v>
      </c>
      <c r="O6516" s="2">
        <v>1033</v>
      </c>
    </row>
    <row r="6517" spans="1:15" x14ac:dyDescent="0.3">
      <c r="A6517" t="s">
        <v>6663</v>
      </c>
      <c r="B6517" t="s">
        <v>14</v>
      </c>
      <c r="C6517" t="str">
        <f>_xlfn.XLOOKUP(Sales_Pipeline[[#This Row],[Sales_Agent]],Sales_Teams[Sales_Agent],Sales_Teams[Manager])</f>
        <v>Melvin Marxen</v>
      </c>
      <c r="D6517" t="str">
        <f>_xlfn.XLOOKUP(Sales_Pipeline[[#This Row],[Manager]],Sales_Teams[Manager],Sales_Teams[Regional_Office])</f>
        <v>Central</v>
      </c>
      <c r="E6517" t="s">
        <v>63</v>
      </c>
      <c r="F6517" t="s">
        <v>214</v>
      </c>
      <c r="G6517" t="str">
        <f>IFERROR(_xlfn.XLOOKUP(Sales_Pipeline[[#This Row],[Account]],Accounts!$A$2:$A$86,Accounts!$F$2:$F$86),"")</f>
        <v>United States</v>
      </c>
      <c r="H6517" t="s">
        <v>57</v>
      </c>
      <c r="I6517" s="3">
        <v>42985</v>
      </c>
      <c r="J6517" s="3">
        <v>43088</v>
      </c>
      <c r="K6517" s="8" t="str">
        <f>IF(Sales_Pipeline[[#This Row],[Close_Date]]="","",TEXT(Sales_Pipeline[[#This Row],[Close_Date]],"ddd"))</f>
        <v>Tue</v>
      </c>
      <c r="L6517" s="8" t="str">
        <f>IF(Sales_Pipeline[[#This Row],[Close_Date]]="","",TEXT(Sales_Pipeline[[#This Row],[Close_Date]],"mmm"))</f>
        <v>Dec</v>
      </c>
      <c r="M6517" s="8" t="str">
        <f>IF(Sales_Pipeline[[#This Row],[Close_Date]]="","","Q"&amp;ROUNDUP(MONTH(Sales_Pipeline[[#This Row],[Close_Date]])/3,0))</f>
        <v>Q4</v>
      </c>
      <c r="N6517" s="2" cm="1">
        <f t="array" ref="N6517">IFERROR(_xlfn.IFS(Sales_Pipeline[[#This Row],[Deal_Stage]]="Won",_xlfn.XLOOKUP(Sales_Pipeline[[#This Row],[Product]],Products!$A$2:$A$8,Products!$C$2:$C$8),Sales_Pipeline[[#This Row],[Deal_Stage]]="Lost",_xlfn.XLOOKUP(Sales_Pipeline[[#This Row],[Product]],Products!$A$2:$A$8,Products!$C$2:$C$8)),"")</f>
        <v>550</v>
      </c>
      <c r="O6517" s="2">
        <v>587</v>
      </c>
    </row>
    <row r="6518" spans="1:15" x14ac:dyDescent="0.3">
      <c r="A6518" t="s">
        <v>6664</v>
      </c>
      <c r="B6518" t="s">
        <v>29</v>
      </c>
      <c r="C6518" t="str">
        <f>_xlfn.XLOOKUP(Sales_Pipeline[[#This Row],[Sales_Agent]],Sales_Teams[Sales_Agent],Sales_Teams[Manager])</f>
        <v>Rocco Neubert</v>
      </c>
      <c r="D6518" t="str">
        <f>_xlfn.XLOOKUP(Sales_Pipeline[[#This Row],[Manager]],Sales_Teams[Manager],Sales_Teams[Regional_Office])</f>
        <v>East</v>
      </c>
      <c r="E6518" t="s">
        <v>84</v>
      </c>
      <c r="F6518" t="s">
        <v>161</v>
      </c>
      <c r="G6518" t="str">
        <f>IFERROR(_xlfn.XLOOKUP(Sales_Pipeline[[#This Row],[Account]],Accounts!$A$2:$A$86,Accounts!$F$2:$F$86),"")</f>
        <v>United States</v>
      </c>
      <c r="H6518" t="s">
        <v>82</v>
      </c>
      <c r="I6518" s="3">
        <v>42985</v>
      </c>
      <c r="J6518" s="3">
        <v>43066</v>
      </c>
      <c r="K6518" s="8" t="str">
        <f>IF(Sales_Pipeline[[#This Row],[Close_Date]]="","",TEXT(Sales_Pipeline[[#This Row],[Close_Date]],"ddd"))</f>
        <v>Mon</v>
      </c>
      <c r="L6518" s="8" t="str">
        <f>IF(Sales_Pipeline[[#This Row],[Close_Date]]="","",TEXT(Sales_Pipeline[[#This Row],[Close_Date]],"mmm"))</f>
        <v>Nov</v>
      </c>
      <c r="M6518" s="8" t="str">
        <f>IF(Sales_Pipeline[[#This Row],[Close_Date]]="","","Q"&amp;ROUNDUP(MONTH(Sales_Pipeline[[#This Row],[Close_Date]])/3,0))</f>
        <v>Q4</v>
      </c>
      <c r="N6518" s="2" cm="1">
        <f t="array" ref="N6518">IFERROR(_xlfn.IFS(Sales_Pipeline[[#This Row],[Deal_Stage]]="Won",_xlfn.XLOOKUP(Sales_Pipeline[[#This Row],[Product]],Products!$A$2:$A$8,Products!$C$2:$C$8),Sales_Pipeline[[#This Row],[Deal_Stage]]="Lost",_xlfn.XLOOKUP(Sales_Pipeline[[#This Row],[Product]],Products!$A$2:$A$8,Products!$C$2:$C$8)),"")</f>
        <v>5482</v>
      </c>
      <c r="O6518" s="2">
        <v>0</v>
      </c>
    </row>
    <row r="6519" spans="1:15" x14ac:dyDescent="0.3">
      <c r="A6519" t="s">
        <v>6665</v>
      </c>
      <c r="B6519" t="s">
        <v>35</v>
      </c>
      <c r="C6519" t="str">
        <f>_xlfn.XLOOKUP(Sales_Pipeline[[#This Row],[Sales_Agent]],Sales_Teams[Sales_Agent],Sales_Teams[Manager])</f>
        <v>Celia Rouche</v>
      </c>
      <c r="D6519" t="str">
        <f>_xlfn.XLOOKUP(Sales_Pipeline[[#This Row],[Manager]],Sales_Teams[Manager],Sales_Teams[Regional_Office])</f>
        <v>West</v>
      </c>
      <c r="E6519" t="s">
        <v>61</v>
      </c>
      <c r="F6519" t="s">
        <v>533</v>
      </c>
      <c r="G6519" t="str">
        <f>IFERROR(_xlfn.XLOOKUP(Sales_Pipeline[[#This Row],[Account]],Accounts!$A$2:$A$86,Accounts!$F$2:$F$86),"")</f>
        <v>United States</v>
      </c>
      <c r="H6519" t="s">
        <v>77</v>
      </c>
      <c r="I6519" s="3">
        <v>42985</v>
      </c>
      <c r="K6519" s="8" t="str">
        <f>IF(Sales_Pipeline[[#This Row],[Close_Date]]="","",TEXT(Sales_Pipeline[[#This Row],[Close_Date]],"ddd"))</f>
        <v/>
      </c>
      <c r="L6519" s="8" t="str">
        <f>IF(Sales_Pipeline[[#This Row],[Close_Date]]="","",TEXT(Sales_Pipeline[[#This Row],[Close_Date]],"mmm"))</f>
        <v/>
      </c>
      <c r="M6519" s="8" t="str">
        <f>IF(Sales_Pipeline[[#This Row],[Close_Date]]="","","Q"&amp;ROUNDUP(MONTH(Sales_Pipeline[[#This Row],[Close_Date]])/3,0))</f>
        <v/>
      </c>
      <c r="N6519" s="2" t="str" cm="1">
        <f t="array" ref="N6519">IFERROR(_xlfn.IFS(Sales_Pipeline[[#This Row],[Deal_Stage]]="Won",_xlfn.XLOOKUP(Sales_Pipeline[[#This Row],[Product]],Products!$A$2:$A$8,Products!$C$2:$C$8),Sales_Pipeline[[#This Row],[Deal_Stage]]="Lost",_xlfn.XLOOKUP(Sales_Pipeline[[#This Row],[Product]],Products!$A$2:$A$8,Products!$C$2:$C$8)),"")</f>
        <v/>
      </c>
      <c r="O6519" s="2">
        <v>0</v>
      </c>
    </row>
    <row r="6520" spans="1:15" x14ac:dyDescent="0.3">
      <c r="A6520" t="s">
        <v>6666</v>
      </c>
      <c r="B6520" t="s">
        <v>7</v>
      </c>
      <c r="C6520" t="str">
        <f>_xlfn.XLOOKUP(Sales_Pipeline[[#This Row],[Sales_Agent]],Sales_Teams[Sales_Agent],Sales_Teams[Manager])</f>
        <v>Dustin Brinkmann</v>
      </c>
      <c r="D6520" t="str">
        <f>_xlfn.XLOOKUP(Sales_Pipeline[[#This Row],[Manager]],Sales_Teams[Manager],Sales_Teams[Regional_Office])</f>
        <v>Central</v>
      </c>
      <c r="E6520" t="s">
        <v>61</v>
      </c>
      <c r="F6520" t="s">
        <v>155</v>
      </c>
      <c r="G6520" t="str">
        <f>IFERROR(_xlfn.XLOOKUP(Sales_Pipeline[[#This Row],[Account]],Accounts!$A$2:$A$86,Accounts!$F$2:$F$86),"")</f>
        <v>United States</v>
      </c>
      <c r="H6520" t="s">
        <v>57</v>
      </c>
      <c r="I6520" s="3">
        <v>42985</v>
      </c>
      <c r="J6520" s="3">
        <v>43041</v>
      </c>
      <c r="K6520" s="8" t="str">
        <f>IF(Sales_Pipeline[[#This Row],[Close_Date]]="","",TEXT(Sales_Pipeline[[#This Row],[Close_Date]],"ddd"))</f>
        <v>Thu</v>
      </c>
      <c r="L6520" s="8" t="str">
        <f>IF(Sales_Pipeline[[#This Row],[Close_Date]]="","",TEXT(Sales_Pipeline[[#This Row],[Close_Date]],"mmm"))</f>
        <v>Nov</v>
      </c>
      <c r="M6520" s="8" t="str">
        <f>IF(Sales_Pipeline[[#This Row],[Close_Date]]="","","Q"&amp;ROUNDUP(MONTH(Sales_Pipeline[[#This Row],[Close_Date]])/3,0))</f>
        <v>Q4</v>
      </c>
      <c r="N6520" s="2" cm="1">
        <f t="array" ref="N6520">IFERROR(_xlfn.IFS(Sales_Pipeline[[#This Row],[Deal_Stage]]="Won",_xlfn.XLOOKUP(Sales_Pipeline[[#This Row],[Product]],Products!$A$2:$A$8,Products!$C$2:$C$8),Sales_Pipeline[[#This Row],[Deal_Stage]]="Lost",_xlfn.XLOOKUP(Sales_Pipeline[[#This Row],[Product]],Products!$A$2:$A$8,Products!$C$2:$C$8)),"")</f>
        <v>55</v>
      </c>
      <c r="O6520" s="2">
        <v>62</v>
      </c>
    </row>
    <row r="6521" spans="1:15" x14ac:dyDescent="0.3">
      <c r="A6521" t="s">
        <v>6667</v>
      </c>
      <c r="B6521" t="s">
        <v>7</v>
      </c>
      <c r="C6521" t="str">
        <f>_xlfn.XLOOKUP(Sales_Pipeline[[#This Row],[Sales_Agent]],Sales_Teams[Sales_Agent],Sales_Teams[Manager])</f>
        <v>Dustin Brinkmann</v>
      </c>
      <c r="D6521" t="str">
        <f>_xlfn.XLOOKUP(Sales_Pipeline[[#This Row],[Manager]],Sales_Teams[Manager],Sales_Teams[Regional_Office])</f>
        <v>Central</v>
      </c>
      <c r="E6521" t="s">
        <v>61</v>
      </c>
      <c r="F6521" t="s">
        <v>136</v>
      </c>
      <c r="G6521" t="str">
        <f>IFERROR(_xlfn.XLOOKUP(Sales_Pipeline[[#This Row],[Account]],Accounts!$A$2:$A$86,Accounts!$F$2:$F$86),"")</f>
        <v>United States</v>
      </c>
      <c r="H6521" t="s">
        <v>57</v>
      </c>
      <c r="I6521" s="3">
        <v>42985</v>
      </c>
      <c r="J6521" s="3">
        <v>43081</v>
      </c>
      <c r="K6521" s="8" t="str">
        <f>IF(Sales_Pipeline[[#This Row],[Close_Date]]="","",TEXT(Sales_Pipeline[[#This Row],[Close_Date]],"ddd"))</f>
        <v>Tue</v>
      </c>
      <c r="L6521" s="8" t="str">
        <f>IF(Sales_Pipeline[[#This Row],[Close_Date]]="","",TEXT(Sales_Pipeline[[#This Row],[Close_Date]],"mmm"))</f>
        <v>Dec</v>
      </c>
      <c r="M6521" s="8" t="str">
        <f>IF(Sales_Pipeline[[#This Row],[Close_Date]]="","","Q"&amp;ROUNDUP(MONTH(Sales_Pipeline[[#This Row],[Close_Date]])/3,0))</f>
        <v>Q4</v>
      </c>
      <c r="N6521" s="2" cm="1">
        <f t="array" ref="N6521">IFERROR(_xlfn.IFS(Sales_Pipeline[[#This Row],[Deal_Stage]]="Won",_xlfn.XLOOKUP(Sales_Pipeline[[#This Row],[Product]],Products!$A$2:$A$8,Products!$C$2:$C$8),Sales_Pipeline[[#This Row],[Deal_Stage]]="Lost",_xlfn.XLOOKUP(Sales_Pipeline[[#This Row],[Product]],Products!$A$2:$A$8,Products!$C$2:$C$8)),"")</f>
        <v>55</v>
      </c>
      <c r="O6521" s="2">
        <v>54</v>
      </c>
    </row>
    <row r="6522" spans="1:15" x14ac:dyDescent="0.3">
      <c r="A6522" t="s">
        <v>6668</v>
      </c>
      <c r="B6522" t="s">
        <v>32</v>
      </c>
      <c r="C6522" t="str">
        <f>_xlfn.XLOOKUP(Sales_Pipeline[[#This Row],[Sales_Agent]],Sales_Teams[Sales_Agent],Sales_Teams[Manager])</f>
        <v>Celia Rouche</v>
      </c>
      <c r="D6522" t="str">
        <f>_xlfn.XLOOKUP(Sales_Pipeline[[#This Row],[Manager]],Sales_Teams[Manager],Sales_Teams[Regional_Office])</f>
        <v>West</v>
      </c>
      <c r="E6522" t="s">
        <v>63</v>
      </c>
      <c r="F6522" t="s">
        <v>234</v>
      </c>
      <c r="G6522" t="str">
        <f>IFERROR(_xlfn.XLOOKUP(Sales_Pipeline[[#This Row],[Account]],Accounts!$A$2:$A$86,Accounts!$F$2:$F$86),"")</f>
        <v>United States</v>
      </c>
      <c r="H6522" t="s">
        <v>57</v>
      </c>
      <c r="I6522" s="3">
        <v>42985</v>
      </c>
      <c r="J6522" s="3">
        <v>43042</v>
      </c>
      <c r="K6522" s="8" t="str">
        <f>IF(Sales_Pipeline[[#This Row],[Close_Date]]="","",TEXT(Sales_Pipeline[[#This Row],[Close_Date]],"ddd"))</f>
        <v>Fri</v>
      </c>
      <c r="L6522" s="8" t="str">
        <f>IF(Sales_Pipeline[[#This Row],[Close_Date]]="","",TEXT(Sales_Pipeline[[#This Row],[Close_Date]],"mmm"))</f>
        <v>Nov</v>
      </c>
      <c r="M6522" s="8" t="str">
        <f>IF(Sales_Pipeline[[#This Row],[Close_Date]]="","","Q"&amp;ROUNDUP(MONTH(Sales_Pipeline[[#This Row],[Close_Date]])/3,0))</f>
        <v>Q4</v>
      </c>
      <c r="N6522" s="2" cm="1">
        <f t="array" ref="N6522">IFERROR(_xlfn.IFS(Sales_Pipeline[[#This Row],[Deal_Stage]]="Won",_xlfn.XLOOKUP(Sales_Pipeline[[#This Row],[Product]],Products!$A$2:$A$8,Products!$C$2:$C$8),Sales_Pipeline[[#This Row],[Deal_Stage]]="Lost",_xlfn.XLOOKUP(Sales_Pipeline[[#This Row],[Product]],Products!$A$2:$A$8,Products!$C$2:$C$8)),"")</f>
        <v>550</v>
      </c>
      <c r="O6522" s="2">
        <v>499</v>
      </c>
    </row>
    <row r="6523" spans="1:15" x14ac:dyDescent="0.3">
      <c r="A6523" t="s">
        <v>6669</v>
      </c>
      <c r="B6523" t="s">
        <v>23</v>
      </c>
      <c r="C6523" t="str">
        <f>_xlfn.XLOOKUP(Sales_Pipeline[[#This Row],[Sales_Agent]],Sales_Teams[Sales_Agent],Sales_Teams[Manager])</f>
        <v>Cara Losch</v>
      </c>
      <c r="D6523" t="str">
        <f>_xlfn.XLOOKUP(Sales_Pipeline[[#This Row],[Manager]],Sales_Teams[Manager],Sales_Teams[Regional_Office])</f>
        <v>East</v>
      </c>
      <c r="E6523" t="s">
        <v>84</v>
      </c>
      <c r="F6523" t="s">
        <v>116</v>
      </c>
      <c r="G6523" t="str">
        <f>IFERROR(_xlfn.XLOOKUP(Sales_Pipeline[[#This Row],[Account]],Accounts!$A$2:$A$86,Accounts!$F$2:$F$86),"")</f>
        <v>United States</v>
      </c>
      <c r="H6523" t="s">
        <v>82</v>
      </c>
      <c r="I6523" s="3">
        <v>42985</v>
      </c>
      <c r="J6523" s="3">
        <v>43056</v>
      </c>
      <c r="K6523" s="8" t="str">
        <f>IF(Sales_Pipeline[[#This Row],[Close_Date]]="","",TEXT(Sales_Pipeline[[#This Row],[Close_Date]],"ddd"))</f>
        <v>Fri</v>
      </c>
      <c r="L6523" s="8" t="str">
        <f>IF(Sales_Pipeline[[#This Row],[Close_Date]]="","",TEXT(Sales_Pipeline[[#This Row],[Close_Date]],"mmm"))</f>
        <v>Nov</v>
      </c>
      <c r="M6523" s="8" t="str">
        <f>IF(Sales_Pipeline[[#This Row],[Close_Date]]="","","Q"&amp;ROUNDUP(MONTH(Sales_Pipeline[[#This Row],[Close_Date]])/3,0))</f>
        <v>Q4</v>
      </c>
      <c r="N6523" s="2" cm="1">
        <f t="array" ref="N6523">IFERROR(_xlfn.IFS(Sales_Pipeline[[#This Row],[Deal_Stage]]="Won",_xlfn.XLOOKUP(Sales_Pipeline[[#This Row],[Product]],Products!$A$2:$A$8,Products!$C$2:$C$8),Sales_Pipeline[[#This Row],[Deal_Stage]]="Lost",_xlfn.XLOOKUP(Sales_Pipeline[[#This Row],[Product]],Products!$A$2:$A$8,Products!$C$2:$C$8)),"")</f>
        <v>5482</v>
      </c>
      <c r="O6523" s="2">
        <v>0</v>
      </c>
    </row>
    <row r="6524" spans="1:15" x14ac:dyDescent="0.3">
      <c r="A6524" t="s">
        <v>6670</v>
      </c>
      <c r="B6524" t="s">
        <v>44</v>
      </c>
      <c r="C6524" t="str">
        <f>_xlfn.XLOOKUP(Sales_Pipeline[[#This Row],[Sales_Agent]],Sales_Teams[Sales_Agent],Sales_Teams[Manager])</f>
        <v>Summer Sewald</v>
      </c>
      <c r="D6524" t="str">
        <f>_xlfn.XLOOKUP(Sales_Pipeline[[#This Row],[Manager]],Sales_Teams[Manager],Sales_Teams[Regional_Office])</f>
        <v>West</v>
      </c>
      <c r="E6524" t="s">
        <v>63</v>
      </c>
      <c r="F6524" t="s">
        <v>175</v>
      </c>
      <c r="G6524" t="str">
        <f>IFERROR(_xlfn.XLOOKUP(Sales_Pipeline[[#This Row],[Account]],Accounts!$A$2:$A$86,Accounts!$F$2:$F$86),"")</f>
        <v>Brazil</v>
      </c>
      <c r="H6524" t="s">
        <v>77</v>
      </c>
      <c r="I6524" s="3">
        <v>42985</v>
      </c>
      <c r="K6524" s="8" t="str">
        <f>IF(Sales_Pipeline[[#This Row],[Close_Date]]="","",TEXT(Sales_Pipeline[[#This Row],[Close_Date]],"ddd"))</f>
        <v/>
      </c>
      <c r="L6524" s="8" t="str">
        <f>IF(Sales_Pipeline[[#This Row],[Close_Date]]="","",TEXT(Sales_Pipeline[[#This Row],[Close_Date]],"mmm"))</f>
        <v/>
      </c>
      <c r="M6524" s="8" t="str">
        <f>IF(Sales_Pipeline[[#This Row],[Close_Date]]="","","Q"&amp;ROUNDUP(MONTH(Sales_Pipeline[[#This Row],[Close_Date]])/3,0))</f>
        <v/>
      </c>
      <c r="N6524" s="2" t="str" cm="1">
        <f t="array" ref="N6524">IFERROR(_xlfn.IFS(Sales_Pipeline[[#This Row],[Deal_Stage]]="Won",_xlfn.XLOOKUP(Sales_Pipeline[[#This Row],[Product]],Products!$A$2:$A$8,Products!$C$2:$C$8),Sales_Pipeline[[#This Row],[Deal_Stage]]="Lost",_xlfn.XLOOKUP(Sales_Pipeline[[#This Row],[Product]],Products!$A$2:$A$8,Products!$C$2:$C$8)),"")</f>
        <v/>
      </c>
      <c r="O6524" s="2">
        <v>0</v>
      </c>
    </row>
    <row r="6525" spans="1:15" x14ac:dyDescent="0.3">
      <c r="A6525" t="s">
        <v>6671</v>
      </c>
      <c r="B6525" t="s">
        <v>44</v>
      </c>
      <c r="C6525" t="str">
        <f>_xlfn.XLOOKUP(Sales_Pipeline[[#This Row],[Sales_Agent]],Sales_Teams[Sales_Agent],Sales_Teams[Manager])</f>
        <v>Summer Sewald</v>
      </c>
      <c r="D6525" t="str">
        <f>_xlfn.XLOOKUP(Sales_Pipeline[[#This Row],[Manager]],Sales_Teams[Manager],Sales_Teams[Regional_Office])</f>
        <v>West</v>
      </c>
      <c r="E6525" t="s">
        <v>63</v>
      </c>
      <c r="F6525" t="s">
        <v>211</v>
      </c>
      <c r="G6525" t="str">
        <f>IFERROR(_xlfn.XLOOKUP(Sales_Pipeline[[#This Row],[Account]],Accounts!$A$2:$A$86,Accounts!$F$2:$F$86),"")</f>
        <v>United States</v>
      </c>
      <c r="H6525" t="s">
        <v>57</v>
      </c>
      <c r="I6525" s="3">
        <v>42985</v>
      </c>
      <c r="J6525" s="3">
        <v>43065</v>
      </c>
      <c r="K6525" s="8" t="str">
        <f>IF(Sales_Pipeline[[#This Row],[Close_Date]]="","",TEXT(Sales_Pipeline[[#This Row],[Close_Date]],"ddd"))</f>
        <v>Sun</v>
      </c>
      <c r="L6525" s="8" t="str">
        <f>IF(Sales_Pipeline[[#This Row],[Close_Date]]="","",TEXT(Sales_Pipeline[[#This Row],[Close_Date]],"mmm"))</f>
        <v>Nov</v>
      </c>
      <c r="M6525" s="8" t="str">
        <f>IF(Sales_Pipeline[[#This Row],[Close_Date]]="","","Q"&amp;ROUNDUP(MONTH(Sales_Pipeline[[#This Row],[Close_Date]])/3,0))</f>
        <v>Q4</v>
      </c>
      <c r="N6525" s="2" cm="1">
        <f t="array" ref="N6525">IFERROR(_xlfn.IFS(Sales_Pipeline[[#This Row],[Deal_Stage]]="Won",_xlfn.XLOOKUP(Sales_Pipeline[[#This Row],[Product]],Products!$A$2:$A$8,Products!$C$2:$C$8),Sales_Pipeline[[#This Row],[Deal_Stage]]="Lost",_xlfn.XLOOKUP(Sales_Pipeline[[#This Row],[Product]],Products!$A$2:$A$8,Products!$C$2:$C$8)),"")</f>
        <v>550</v>
      </c>
      <c r="O6525" s="2">
        <v>458</v>
      </c>
    </row>
    <row r="6526" spans="1:15" x14ac:dyDescent="0.3">
      <c r="A6526" t="s">
        <v>6672</v>
      </c>
      <c r="B6526" t="s">
        <v>44</v>
      </c>
      <c r="C6526" t="str">
        <f>_xlfn.XLOOKUP(Sales_Pipeline[[#This Row],[Sales_Agent]],Sales_Teams[Sales_Agent],Sales_Teams[Manager])</f>
        <v>Summer Sewald</v>
      </c>
      <c r="D6526" t="str">
        <f>_xlfn.XLOOKUP(Sales_Pipeline[[#This Row],[Manager]],Sales_Teams[Manager],Sales_Teams[Regional_Office])</f>
        <v>West</v>
      </c>
      <c r="E6526" t="s">
        <v>61</v>
      </c>
      <c r="F6526" t="s">
        <v>234</v>
      </c>
      <c r="G6526" t="str">
        <f>IFERROR(_xlfn.XLOOKUP(Sales_Pipeline[[#This Row],[Account]],Accounts!$A$2:$A$86,Accounts!$F$2:$F$86),"")</f>
        <v>United States</v>
      </c>
      <c r="H6526" t="s">
        <v>57</v>
      </c>
      <c r="I6526" s="3">
        <v>42985</v>
      </c>
      <c r="J6526" s="3">
        <v>43069</v>
      </c>
      <c r="K6526" s="8" t="str">
        <f>IF(Sales_Pipeline[[#This Row],[Close_Date]]="","",TEXT(Sales_Pipeline[[#This Row],[Close_Date]],"ddd"))</f>
        <v>Thu</v>
      </c>
      <c r="L6526" s="8" t="str">
        <f>IF(Sales_Pipeline[[#This Row],[Close_Date]]="","",TEXT(Sales_Pipeline[[#This Row],[Close_Date]],"mmm"))</f>
        <v>Nov</v>
      </c>
      <c r="M6526" s="8" t="str">
        <f>IF(Sales_Pipeline[[#This Row],[Close_Date]]="","","Q"&amp;ROUNDUP(MONTH(Sales_Pipeline[[#This Row],[Close_Date]])/3,0))</f>
        <v>Q4</v>
      </c>
      <c r="N6526" s="2" cm="1">
        <f t="array" ref="N6526">IFERROR(_xlfn.IFS(Sales_Pipeline[[#This Row],[Deal_Stage]]="Won",_xlfn.XLOOKUP(Sales_Pipeline[[#This Row],[Product]],Products!$A$2:$A$8,Products!$C$2:$C$8),Sales_Pipeline[[#This Row],[Deal_Stage]]="Lost",_xlfn.XLOOKUP(Sales_Pipeline[[#This Row],[Product]],Products!$A$2:$A$8,Products!$C$2:$C$8)),"")</f>
        <v>55</v>
      </c>
      <c r="O6526" s="2">
        <v>61</v>
      </c>
    </row>
    <row r="6527" spans="1:15" x14ac:dyDescent="0.3">
      <c r="A6527" t="s">
        <v>6673</v>
      </c>
      <c r="B6527" t="s">
        <v>3</v>
      </c>
      <c r="C6527" t="str">
        <f>_xlfn.XLOOKUP(Sales_Pipeline[[#This Row],[Sales_Agent]],Sales_Teams[Sales_Agent],Sales_Teams[Manager])</f>
        <v>Dustin Brinkmann</v>
      </c>
      <c r="D6527" t="str">
        <f>_xlfn.XLOOKUP(Sales_Pipeline[[#This Row],[Manager]],Sales_Teams[Manager],Sales_Teams[Regional_Office])</f>
        <v>Central</v>
      </c>
      <c r="E6527" t="s">
        <v>61</v>
      </c>
      <c r="F6527" t="s">
        <v>94</v>
      </c>
      <c r="G6527" t="str">
        <f>IFERROR(_xlfn.XLOOKUP(Sales_Pipeline[[#This Row],[Account]],Accounts!$A$2:$A$86,Accounts!$F$2:$F$86),"")</f>
        <v>United States</v>
      </c>
      <c r="H6527" t="s">
        <v>82</v>
      </c>
      <c r="I6527" s="3">
        <v>42986</v>
      </c>
      <c r="J6527" s="3">
        <v>43086</v>
      </c>
      <c r="K6527" s="8" t="str">
        <f>IF(Sales_Pipeline[[#This Row],[Close_Date]]="","",TEXT(Sales_Pipeline[[#This Row],[Close_Date]],"ddd"))</f>
        <v>Sun</v>
      </c>
      <c r="L6527" s="8" t="str">
        <f>IF(Sales_Pipeline[[#This Row],[Close_Date]]="","",TEXT(Sales_Pipeline[[#This Row],[Close_Date]],"mmm"))</f>
        <v>Dec</v>
      </c>
      <c r="M6527" s="8" t="str">
        <f>IF(Sales_Pipeline[[#This Row],[Close_Date]]="","","Q"&amp;ROUNDUP(MONTH(Sales_Pipeline[[#This Row],[Close_Date]])/3,0))</f>
        <v>Q4</v>
      </c>
      <c r="N6527" s="2" cm="1">
        <f t="array" ref="N6527">IFERROR(_xlfn.IFS(Sales_Pipeline[[#This Row],[Deal_Stage]]="Won",_xlfn.XLOOKUP(Sales_Pipeline[[#This Row],[Product]],Products!$A$2:$A$8,Products!$C$2:$C$8),Sales_Pipeline[[#This Row],[Deal_Stage]]="Lost",_xlfn.XLOOKUP(Sales_Pipeline[[#This Row],[Product]],Products!$A$2:$A$8,Products!$C$2:$C$8)),"")</f>
        <v>55</v>
      </c>
      <c r="O6527" s="2">
        <v>0</v>
      </c>
    </row>
    <row r="6528" spans="1:15" x14ac:dyDescent="0.3">
      <c r="A6528" t="s">
        <v>6674</v>
      </c>
      <c r="B6528" t="s">
        <v>3</v>
      </c>
      <c r="C6528" t="str">
        <f>_xlfn.XLOOKUP(Sales_Pipeline[[#This Row],[Sales_Agent]],Sales_Teams[Sales_Agent],Sales_Teams[Manager])</f>
        <v>Dustin Brinkmann</v>
      </c>
      <c r="D6528" t="str">
        <f>_xlfn.XLOOKUP(Sales_Pipeline[[#This Row],[Manager]],Sales_Teams[Manager],Sales_Teams[Regional_Office])</f>
        <v>Central</v>
      </c>
      <c r="E6528" t="s">
        <v>84</v>
      </c>
      <c r="F6528" t="s">
        <v>155</v>
      </c>
      <c r="G6528" t="str">
        <f>IFERROR(_xlfn.XLOOKUP(Sales_Pipeline[[#This Row],[Account]],Accounts!$A$2:$A$86,Accounts!$F$2:$F$86),"")</f>
        <v>United States</v>
      </c>
      <c r="H6528" t="s">
        <v>57</v>
      </c>
      <c r="I6528" s="3">
        <v>42986</v>
      </c>
      <c r="J6528" s="3">
        <v>43002</v>
      </c>
      <c r="K6528" s="8" t="str">
        <f>IF(Sales_Pipeline[[#This Row],[Close_Date]]="","",TEXT(Sales_Pipeline[[#This Row],[Close_Date]],"ddd"))</f>
        <v>Sun</v>
      </c>
      <c r="L6528" s="8" t="str">
        <f>IF(Sales_Pipeline[[#This Row],[Close_Date]]="","",TEXT(Sales_Pipeline[[#This Row],[Close_Date]],"mmm"))</f>
        <v>Sep</v>
      </c>
      <c r="M6528" s="8" t="str">
        <f>IF(Sales_Pipeline[[#This Row],[Close_Date]]="","","Q"&amp;ROUNDUP(MONTH(Sales_Pipeline[[#This Row],[Close_Date]])/3,0))</f>
        <v>Q3</v>
      </c>
      <c r="N6528" s="2" cm="1">
        <f t="array" ref="N6528">IFERROR(_xlfn.IFS(Sales_Pipeline[[#This Row],[Deal_Stage]]="Won",_xlfn.XLOOKUP(Sales_Pipeline[[#This Row],[Product]],Products!$A$2:$A$8,Products!$C$2:$C$8),Sales_Pipeline[[#This Row],[Deal_Stage]]="Lost",_xlfn.XLOOKUP(Sales_Pipeline[[#This Row],[Product]],Products!$A$2:$A$8,Products!$C$2:$C$8)),"")</f>
        <v>5482</v>
      </c>
      <c r="O6528" s="2">
        <v>5600</v>
      </c>
    </row>
    <row r="6529" spans="1:15" x14ac:dyDescent="0.3">
      <c r="A6529" t="s">
        <v>6675</v>
      </c>
      <c r="B6529" t="s">
        <v>30</v>
      </c>
      <c r="C6529" t="str">
        <f>_xlfn.XLOOKUP(Sales_Pipeline[[#This Row],[Sales_Agent]],Sales_Teams[Sales_Agent],Sales_Teams[Manager])</f>
        <v>Rocco Neubert</v>
      </c>
      <c r="D6529" t="str">
        <f>_xlfn.XLOOKUP(Sales_Pipeline[[#This Row],[Manager]],Sales_Teams[Manager],Sales_Teams[Regional_Office])</f>
        <v>East</v>
      </c>
      <c r="E6529" t="s">
        <v>84</v>
      </c>
      <c r="F6529" t="s">
        <v>206</v>
      </c>
      <c r="G6529" t="str">
        <f>IFERROR(_xlfn.XLOOKUP(Sales_Pipeline[[#This Row],[Account]],Accounts!$A$2:$A$86,Accounts!$F$2:$F$86),"")</f>
        <v>United States</v>
      </c>
      <c r="H6529" t="s">
        <v>82</v>
      </c>
      <c r="I6529" s="3">
        <v>42986</v>
      </c>
      <c r="J6529" s="3">
        <v>43058</v>
      </c>
      <c r="K6529" s="8" t="str">
        <f>IF(Sales_Pipeline[[#This Row],[Close_Date]]="","",TEXT(Sales_Pipeline[[#This Row],[Close_Date]],"ddd"))</f>
        <v>Sun</v>
      </c>
      <c r="L6529" s="8" t="str">
        <f>IF(Sales_Pipeline[[#This Row],[Close_Date]]="","",TEXT(Sales_Pipeline[[#This Row],[Close_Date]],"mmm"))</f>
        <v>Nov</v>
      </c>
      <c r="M6529" s="8" t="str">
        <f>IF(Sales_Pipeline[[#This Row],[Close_Date]]="","","Q"&amp;ROUNDUP(MONTH(Sales_Pipeline[[#This Row],[Close_Date]])/3,0))</f>
        <v>Q4</v>
      </c>
      <c r="N6529" s="2" cm="1">
        <f t="array" ref="N6529">IFERROR(_xlfn.IFS(Sales_Pipeline[[#This Row],[Deal_Stage]]="Won",_xlfn.XLOOKUP(Sales_Pipeline[[#This Row],[Product]],Products!$A$2:$A$8,Products!$C$2:$C$8),Sales_Pipeline[[#This Row],[Deal_Stage]]="Lost",_xlfn.XLOOKUP(Sales_Pipeline[[#This Row],[Product]],Products!$A$2:$A$8,Products!$C$2:$C$8)),"")</f>
        <v>5482</v>
      </c>
      <c r="O6529" s="2">
        <v>0</v>
      </c>
    </row>
    <row r="6530" spans="1:15" x14ac:dyDescent="0.3">
      <c r="A6530" t="s">
        <v>6676</v>
      </c>
      <c r="B6530" t="s">
        <v>30</v>
      </c>
      <c r="C6530" t="str">
        <f>_xlfn.XLOOKUP(Sales_Pipeline[[#This Row],[Sales_Agent]],Sales_Teams[Sales_Agent],Sales_Teams[Manager])</f>
        <v>Rocco Neubert</v>
      </c>
      <c r="D6530" t="str">
        <f>_xlfn.XLOOKUP(Sales_Pipeline[[#This Row],[Manager]],Sales_Teams[Manager],Sales_Teams[Regional_Office])</f>
        <v>East</v>
      </c>
      <c r="E6530" t="s">
        <v>55</v>
      </c>
      <c r="F6530" t="s">
        <v>116</v>
      </c>
      <c r="G6530" t="str">
        <f>IFERROR(_xlfn.XLOOKUP(Sales_Pipeline[[#This Row],[Account]],Accounts!$A$2:$A$86,Accounts!$F$2:$F$86),"")</f>
        <v>United States</v>
      </c>
      <c r="H6530" t="s">
        <v>57</v>
      </c>
      <c r="I6530" s="3">
        <v>42986</v>
      </c>
      <c r="J6530" s="3">
        <v>43086</v>
      </c>
      <c r="K6530" s="8" t="str">
        <f>IF(Sales_Pipeline[[#This Row],[Close_Date]]="","",TEXT(Sales_Pipeline[[#This Row],[Close_Date]],"ddd"))</f>
        <v>Sun</v>
      </c>
      <c r="L6530" s="8" t="str">
        <f>IF(Sales_Pipeline[[#This Row],[Close_Date]]="","",TEXT(Sales_Pipeline[[#This Row],[Close_Date]],"mmm"))</f>
        <v>Dec</v>
      </c>
      <c r="M6530" s="8" t="str">
        <f>IF(Sales_Pipeline[[#This Row],[Close_Date]]="","","Q"&amp;ROUNDUP(MONTH(Sales_Pipeline[[#This Row],[Close_Date]])/3,0))</f>
        <v>Q4</v>
      </c>
      <c r="N6530" s="2" cm="1">
        <f t="array" ref="N6530">IFERROR(_xlfn.IFS(Sales_Pipeline[[#This Row],[Deal_Stage]]="Won",_xlfn.XLOOKUP(Sales_Pipeline[[#This Row],[Product]],Products!$A$2:$A$8,Products!$C$2:$C$8),Sales_Pipeline[[#This Row],[Deal_Stage]]="Lost",_xlfn.XLOOKUP(Sales_Pipeline[[#This Row],[Product]],Products!$A$2:$A$8,Products!$C$2:$C$8)),"")</f>
        <v>1096</v>
      </c>
      <c r="O6530" s="2">
        <v>1259</v>
      </c>
    </row>
    <row r="6531" spans="1:15" x14ac:dyDescent="0.3">
      <c r="A6531" t="s">
        <v>6677</v>
      </c>
      <c r="B6531" t="s">
        <v>30</v>
      </c>
      <c r="C6531" t="str">
        <f>_xlfn.XLOOKUP(Sales_Pipeline[[#This Row],[Sales_Agent]],Sales_Teams[Sales_Agent],Sales_Teams[Manager])</f>
        <v>Rocco Neubert</v>
      </c>
      <c r="D6531" t="str">
        <f>_xlfn.XLOOKUP(Sales_Pipeline[[#This Row],[Manager]],Sales_Teams[Manager],Sales_Teams[Regional_Office])</f>
        <v>East</v>
      </c>
      <c r="E6531" t="s">
        <v>55</v>
      </c>
      <c r="F6531" t="s">
        <v>116</v>
      </c>
      <c r="G6531" t="str">
        <f>IFERROR(_xlfn.XLOOKUP(Sales_Pipeline[[#This Row],[Account]],Accounts!$A$2:$A$86,Accounts!$F$2:$F$86),"")</f>
        <v>United States</v>
      </c>
      <c r="H6531" t="s">
        <v>57</v>
      </c>
      <c r="I6531" s="3">
        <v>42986</v>
      </c>
      <c r="J6531" s="3">
        <v>42992</v>
      </c>
      <c r="K6531" s="8" t="str">
        <f>IF(Sales_Pipeline[[#This Row],[Close_Date]]="","",TEXT(Sales_Pipeline[[#This Row],[Close_Date]],"ddd"))</f>
        <v>Thu</v>
      </c>
      <c r="L6531" s="8" t="str">
        <f>IF(Sales_Pipeline[[#This Row],[Close_Date]]="","",TEXT(Sales_Pipeline[[#This Row],[Close_Date]],"mmm"))</f>
        <v>Sep</v>
      </c>
      <c r="M6531" s="8" t="str">
        <f>IF(Sales_Pipeline[[#This Row],[Close_Date]]="","","Q"&amp;ROUNDUP(MONTH(Sales_Pipeline[[#This Row],[Close_Date]])/3,0))</f>
        <v>Q3</v>
      </c>
      <c r="N6531" s="2" cm="1">
        <f t="array" ref="N6531">IFERROR(_xlfn.IFS(Sales_Pipeline[[#This Row],[Deal_Stage]]="Won",_xlfn.XLOOKUP(Sales_Pipeline[[#This Row],[Product]],Products!$A$2:$A$8,Products!$C$2:$C$8),Sales_Pipeline[[#This Row],[Deal_Stage]]="Lost",_xlfn.XLOOKUP(Sales_Pipeline[[#This Row],[Product]],Products!$A$2:$A$8,Products!$C$2:$C$8)),"")</f>
        <v>1096</v>
      </c>
      <c r="O6531" s="2">
        <v>1114</v>
      </c>
    </row>
    <row r="6532" spans="1:15" x14ac:dyDescent="0.3">
      <c r="A6532" t="s">
        <v>6678</v>
      </c>
      <c r="B6532" t="s">
        <v>30</v>
      </c>
      <c r="C6532" t="str">
        <f>_xlfn.XLOOKUP(Sales_Pipeline[[#This Row],[Sales_Agent]],Sales_Teams[Sales_Agent],Sales_Teams[Manager])</f>
        <v>Rocco Neubert</v>
      </c>
      <c r="D6532" t="str">
        <f>_xlfn.XLOOKUP(Sales_Pipeline[[#This Row],[Manager]],Sales_Teams[Manager],Sales_Teams[Regional_Office])</f>
        <v>East</v>
      </c>
      <c r="E6532" t="s">
        <v>61</v>
      </c>
      <c r="F6532" t="s">
        <v>196</v>
      </c>
      <c r="G6532" t="str">
        <f>IFERROR(_xlfn.XLOOKUP(Sales_Pipeline[[#This Row],[Account]],Accounts!$A$2:$A$86,Accounts!$F$2:$F$86),"")</f>
        <v>United States</v>
      </c>
      <c r="H6532" t="s">
        <v>57</v>
      </c>
      <c r="I6532" s="3">
        <v>42986</v>
      </c>
      <c r="J6532" s="3">
        <v>43064</v>
      </c>
      <c r="K6532" s="8" t="str">
        <f>IF(Sales_Pipeline[[#This Row],[Close_Date]]="","",TEXT(Sales_Pipeline[[#This Row],[Close_Date]],"ddd"))</f>
        <v>Sat</v>
      </c>
      <c r="L6532" s="8" t="str">
        <f>IF(Sales_Pipeline[[#This Row],[Close_Date]]="","",TEXT(Sales_Pipeline[[#This Row],[Close_Date]],"mmm"))</f>
        <v>Nov</v>
      </c>
      <c r="M6532" s="8" t="str">
        <f>IF(Sales_Pipeline[[#This Row],[Close_Date]]="","","Q"&amp;ROUNDUP(MONTH(Sales_Pipeline[[#This Row],[Close_Date]])/3,0))</f>
        <v>Q4</v>
      </c>
      <c r="N6532" s="2" cm="1">
        <f t="array" ref="N6532">IFERROR(_xlfn.IFS(Sales_Pipeline[[#This Row],[Deal_Stage]]="Won",_xlfn.XLOOKUP(Sales_Pipeline[[#This Row],[Product]],Products!$A$2:$A$8,Products!$C$2:$C$8),Sales_Pipeline[[#This Row],[Deal_Stage]]="Lost",_xlfn.XLOOKUP(Sales_Pipeline[[#This Row],[Product]],Products!$A$2:$A$8,Products!$C$2:$C$8)),"")</f>
        <v>55</v>
      </c>
      <c r="O6532" s="2">
        <v>57</v>
      </c>
    </row>
    <row r="6533" spans="1:15" x14ac:dyDescent="0.3">
      <c r="A6533" t="s">
        <v>6679</v>
      </c>
      <c r="B6533" t="s">
        <v>27</v>
      </c>
      <c r="C6533" t="str">
        <f>_xlfn.XLOOKUP(Sales_Pipeline[[#This Row],[Sales_Agent]],Sales_Teams[Sales_Agent],Sales_Teams[Manager])</f>
        <v>Rocco Neubert</v>
      </c>
      <c r="D6533" t="str">
        <f>_xlfn.XLOOKUP(Sales_Pipeline[[#This Row],[Manager]],Sales_Teams[Manager],Sales_Teams[Regional_Office])</f>
        <v>East</v>
      </c>
      <c r="E6533" t="s">
        <v>55</v>
      </c>
      <c r="F6533" t="s">
        <v>225</v>
      </c>
      <c r="G6533" t="str">
        <f>IFERROR(_xlfn.XLOOKUP(Sales_Pipeline[[#This Row],[Account]],Accounts!$A$2:$A$86,Accounts!$F$2:$F$86),"")</f>
        <v>United States</v>
      </c>
      <c r="H6533" t="s">
        <v>82</v>
      </c>
      <c r="I6533" s="3">
        <v>42986</v>
      </c>
      <c r="J6533" s="3">
        <v>43064</v>
      </c>
      <c r="K6533" s="8" t="str">
        <f>IF(Sales_Pipeline[[#This Row],[Close_Date]]="","",TEXT(Sales_Pipeline[[#This Row],[Close_Date]],"ddd"))</f>
        <v>Sat</v>
      </c>
      <c r="L6533" s="8" t="str">
        <f>IF(Sales_Pipeline[[#This Row],[Close_Date]]="","",TEXT(Sales_Pipeline[[#This Row],[Close_Date]],"mmm"))</f>
        <v>Nov</v>
      </c>
      <c r="M6533" s="8" t="str">
        <f>IF(Sales_Pipeline[[#This Row],[Close_Date]]="","","Q"&amp;ROUNDUP(MONTH(Sales_Pipeline[[#This Row],[Close_Date]])/3,0))</f>
        <v>Q4</v>
      </c>
      <c r="N6533" s="2" cm="1">
        <f t="array" ref="N6533">IFERROR(_xlfn.IFS(Sales_Pipeline[[#This Row],[Deal_Stage]]="Won",_xlfn.XLOOKUP(Sales_Pipeline[[#This Row],[Product]],Products!$A$2:$A$8,Products!$C$2:$C$8),Sales_Pipeline[[#This Row],[Deal_Stage]]="Lost",_xlfn.XLOOKUP(Sales_Pipeline[[#This Row],[Product]],Products!$A$2:$A$8,Products!$C$2:$C$8)),"")</f>
        <v>1096</v>
      </c>
      <c r="O6533" s="2">
        <v>0</v>
      </c>
    </row>
    <row r="6534" spans="1:15" x14ac:dyDescent="0.3">
      <c r="A6534" t="s">
        <v>6680</v>
      </c>
      <c r="B6534" t="s">
        <v>6</v>
      </c>
      <c r="C6534" t="str">
        <f>_xlfn.XLOOKUP(Sales_Pipeline[[#This Row],[Sales_Agent]],Sales_Teams[Sales_Agent],Sales_Teams[Manager])</f>
        <v>Dustin Brinkmann</v>
      </c>
      <c r="D6534" t="str">
        <f>_xlfn.XLOOKUP(Sales_Pipeline[[#This Row],[Manager]],Sales_Teams[Manager],Sales_Teams[Regional_Office])</f>
        <v>Central</v>
      </c>
      <c r="E6534" t="s">
        <v>61</v>
      </c>
      <c r="F6534" t="s">
        <v>247</v>
      </c>
      <c r="G6534" t="str">
        <f>IFERROR(_xlfn.XLOOKUP(Sales_Pipeline[[#This Row],[Account]],Accounts!$A$2:$A$86,Accounts!$F$2:$F$86),"")</f>
        <v>United States</v>
      </c>
      <c r="H6534" t="s">
        <v>82</v>
      </c>
      <c r="I6534" s="3">
        <v>42986</v>
      </c>
      <c r="J6534" s="3">
        <v>43056</v>
      </c>
      <c r="K6534" s="8" t="str">
        <f>IF(Sales_Pipeline[[#This Row],[Close_Date]]="","",TEXT(Sales_Pipeline[[#This Row],[Close_Date]],"ddd"))</f>
        <v>Fri</v>
      </c>
      <c r="L6534" s="8" t="str">
        <f>IF(Sales_Pipeline[[#This Row],[Close_Date]]="","",TEXT(Sales_Pipeline[[#This Row],[Close_Date]],"mmm"))</f>
        <v>Nov</v>
      </c>
      <c r="M6534" s="8" t="str">
        <f>IF(Sales_Pipeline[[#This Row],[Close_Date]]="","","Q"&amp;ROUNDUP(MONTH(Sales_Pipeline[[#This Row],[Close_Date]])/3,0))</f>
        <v>Q4</v>
      </c>
      <c r="N6534" s="2" cm="1">
        <f t="array" ref="N6534">IFERROR(_xlfn.IFS(Sales_Pipeline[[#This Row],[Deal_Stage]]="Won",_xlfn.XLOOKUP(Sales_Pipeline[[#This Row],[Product]],Products!$A$2:$A$8,Products!$C$2:$C$8),Sales_Pipeline[[#This Row],[Deal_Stage]]="Lost",_xlfn.XLOOKUP(Sales_Pipeline[[#This Row],[Product]],Products!$A$2:$A$8,Products!$C$2:$C$8)),"")</f>
        <v>55</v>
      </c>
      <c r="O6534" s="2">
        <v>0</v>
      </c>
    </row>
    <row r="6535" spans="1:15" x14ac:dyDescent="0.3">
      <c r="A6535" t="s">
        <v>6681</v>
      </c>
      <c r="B6535" t="s">
        <v>20</v>
      </c>
      <c r="C6535" t="str">
        <f>_xlfn.XLOOKUP(Sales_Pipeline[[#This Row],[Sales_Agent]],Sales_Teams[Sales_Agent],Sales_Teams[Manager])</f>
        <v>Cara Losch</v>
      </c>
      <c r="D6535" t="str">
        <f>_xlfn.XLOOKUP(Sales_Pipeline[[#This Row],[Manager]],Sales_Teams[Manager],Sales_Teams[Regional_Office])</f>
        <v>East</v>
      </c>
      <c r="E6535" t="s">
        <v>8953</v>
      </c>
      <c r="F6535" t="s">
        <v>760</v>
      </c>
      <c r="G6535" t="str">
        <f>IFERROR(_xlfn.XLOOKUP(Sales_Pipeline[[#This Row],[Account]],Accounts!$A$2:$A$86,Accounts!$F$2:$F$86),"")</f>
        <v>United States</v>
      </c>
      <c r="H6535" t="s">
        <v>82</v>
      </c>
      <c r="I6535" s="3">
        <v>42986</v>
      </c>
      <c r="J6535" s="3">
        <v>43099</v>
      </c>
      <c r="K6535" s="8" t="str">
        <f>IF(Sales_Pipeline[[#This Row],[Close_Date]]="","",TEXT(Sales_Pipeline[[#This Row],[Close_Date]],"ddd"))</f>
        <v>Sat</v>
      </c>
      <c r="L6535" s="8" t="str">
        <f>IF(Sales_Pipeline[[#This Row],[Close_Date]]="","",TEXT(Sales_Pipeline[[#This Row],[Close_Date]],"mmm"))</f>
        <v>Dec</v>
      </c>
      <c r="M6535" s="8" t="str">
        <f>IF(Sales_Pipeline[[#This Row],[Close_Date]]="","","Q"&amp;ROUNDUP(MONTH(Sales_Pipeline[[#This Row],[Close_Date]])/3,0))</f>
        <v>Q4</v>
      </c>
      <c r="N6535" s="2" cm="1">
        <f t="array" ref="N6535">IFERROR(_xlfn.IFS(Sales_Pipeline[[#This Row],[Deal_Stage]]="Won",_xlfn.XLOOKUP(Sales_Pipeline[[#This Row],[Product]],Products!$A$2:$A$8,Products!$C$2:$C$8),Sales_Pipeline[[#This Row],[Deal_Stage]]="Lost",_xlfn.XLOOKUP(Sales_Pipeline[[#This Row],[Product]],Products!$A$2:$A$8,Products!$C$2:$C$8)),"")</f>
        <v>4821</v>
      </c>
      <c r="O6535" s="2">
        <v>0</v>
      </c>
    </row>
    <row r="6536" spans="1:15" x14ac:dyDescent="0.3">
      <c r="A6536" t="s">
        <v>6682</v>
      </c>
      <c r="B6536" t="s">
        <v>25</v>
      </c>
      <c r="C6536" t="str">
        <f>_xlfn.XLOOKUP(Sales_Pipeline[[#This Row],[Sales_Agent]],Sales_Teams[Sales_Agent],Sales_Teams[Manager])</f>
        <v>Rocco Neubert</v>
      </c>
      <c r="D6536" t="str">
        <f>_xlfn.XLOOKUP(Sales_Pipeline[[#This Row],[Manager]],Sales_Teams[Manager],Sales_Teams[Regional_Office])</f>
        <v>East</v>
      </c>
      <c r="E6536" t="s">
        <v>8953</v>
      </c>
      <c r="F6536" t="s">
        <v>220</v>
      </c>
      <c r="G6536" t="str">
        <f>IFERROR(_xlfn.XLOOKUP(Sales_Pipeline[[#This Row],[Account]],Accounts!$A$2:$A$86,Accounts!$F$2:$F$86),"")</f>
        <v>United States</v>
      </c>
      <c r="H6536" t="s">
        <v>82</v>
      </c>
      <c r="I6536" s="3">
        <v>42986</v>
      </c>
      <c r="J6536" s="3">
        <v>42997</v>
      </c>
      <c r="K6536" s="8" t="str">
        <f>IF(Sales_Pipeline[[#This Row],[Close_Date]]="","",TEXT(Sales_Pipeline[[#This Row],[Close_Date]],"ddd"))</f>
        <v>Tue</v>
      </c>
      <c r="L6536" s="8" t="str">
        <f>IF(Sales_Pipeline[[#This Row],[Close_Date]]="","",TEXT(Sales_Pipeline[[#This Row],[Close_Date]],"mmm"))</f>
        <v>Sep</v>
      </c>
      <c r="M6536" s="8" t="str">
        <f>IF(Sales_Pipeline[[#This Row],[Close_Date]]="","","Q"&amp;ROUNDUP(MONTH(Sales_Pipeline[[#This Row],[Close_Date]])/3,0))</f>
        <v>Q3</v>
      </c>
      <c r="N6536" s="2" cm="1">
        <f t="array" ref="N6536">IFERROR(_xlfn.IFS(Sales_Pipeline[[#This Row],[Deal_Stage]]="Won",_xlfn.XLOOKUP(Sales_Pipeline[[#This Row],[Product]],Products!$A$2:$A$8,Products!$C$2:$C$8),Sales_Pipeline[[#This Row],[Deal_Stage]]="Lost",_xlfn.XLOOKUP(Sales_Pipeline[[#This Row],[Product]],Products!$A$2:$A$8,Products!$C$2:$C$8)),"")</f>
        <v>4821</v>
      </c>
      <c r="O6536" s="2">
        <v>0</v>
      </c>
    </row>
    <row r="6537" spans="1:15" x14ac:dyDescent="0.3">
      <c r="A6537" t="s">
        <v>6683</v>
      </c>
      <c r="B6537" t="s">
        <v>15</v>
      </c>
      <c r="C6537" t="str">
        <f>_xlfn.XLOOKUP(Sales_Pipeline[[#This Row],[Sales_Agent]],Sales_Teams[Sales_Agent],Sales_Teams[Manager])</f>
        <v>Melvin Marxen</v>
      </c>
      <c r="D6537" t="str">
        <f>_xlfn.XLOOKUP(Sales_Pipeline[[#This Row],[Manager]],Sales_Teams[Manager],Sales_Teams[Regional_Office])</f>
        <v>Central</v>
      </c>
      <c r="E6537" t="s">
        <v>76</v>
      </c>
      <c r="F6537" t="s">
        <v>155</v>
      </c>
      <c r="G6537" t="str">
        <f>IFERROR(_xlfn.XLOOKUP(Sales_Pipeline[[#This Row],[Account]],Accounts!$A$2:$A$86,Accounts!$F$2:$F$86),"")</f>
        <v>United States</v>
      </c>
      <c r="H6537" t="s">
        <v>57</v>
      </c>
      <c r="I6537" s="3">
        <v>42986</v>
      </c>
      <c r="J6537" s="3">
        <v>42988</v>
      </c>
      <c r="K6537" s="8" t="str">
        <f>IF(Sales_Pipeline[[#This Row],[Close_Date]]="","",TEXT(Sales_Pipeline[[#This Row],[Close_Date]],"ddd"))</f>
        <v>Sun</v>
      </c>
      <c r="L6537" s="8" t="str">
        <f>IF(Sales_Pipeline[[#This Row],[Close_Date]]="","",TEXT(Sales_Pipeline[[#This Row],[Close_Date]],"mmm"))</f>
        <v>Sep</v>
      </c>
      <c r="M6537" s="8" t="str">
        <f>IF(Sales_Pipeline[[#This Row],[Close_Date]]="","","Q"&amp;ROUNDUP(MONTH(Sales_Pipeline[[#This Row],[Close_Date]])/3,0))</f>
        <v>Q3</v>
      </c>
      <c r="N6537" s="2" cm="1">
        <f t="array" ref="N6537">IFERROR(_xlfn.IFS(Sales_Pipeline[[#This Row],[Deal_Stage]]="Won",_xlfn.XLOOKUP(Sales_Pipeline[[#This Row],[Product]],Products!$A$2:$A$8,Products!$C$2:$C$8),Sales_Pipeline[[#This Row],[Deal_Stage]]="Lost",_xlfn.XLOOKUP(Sales_Pipeline[[#This Row],[Product]],Products!$A$2:$A$8,Products!$C$2:$C$8)),"")</f>
        <v>3393</v>
      </c>
      <c r="O6537" s="2">
        <v>3346</v>
      </c>
    </row>
    <row r="6538" spans="1:15" x14ac:dyDescent="0.3">
      <c r="A6538" t="s">
        <v>6684</v>
      </c>
      <c r="B6538" t="s">
        <v>28</v>
      </c>
      <c r="C6538" t="str">
        <f>_xlfn.XLOOKUP(Sales_Pipeline[[#This Row],[Sales_Agent]],Sales_Teams[Sales_Agent],Sales_Teams[Manager])</f>
        <v>Rocco Neubert</v>
      </c>
      <c r="D6538" t="str">
        <f>_xlfn.XLOOKUP(Sales_Pipeline[[#This Row],[Manager]],Sales_Teams[Manager],Sales_Teams[Regional_Office])</f>
        <v>East</v>
      </c>
      <c r="E6538" t="s">
        <v>63</v>
      </c>
      <c r="F6538" t="s">
        <v>173</v>
      </c>
      <c r="G6538" t="str">
        <f>IFERROR(_xlfn.XLOOKUP(Sales_Pipeline[[#This Row],[Account]],Accounts!$A$2:$A$86,Accounts!$F$2:$F$86),"")</f>
        <v>United States</v>
      </c>
      <c r="H6538" t="s">
        <v>82</v>
      </c>
      <c r="I6538" s="3">
        <v>42986</v>
      </c>
      <c r="J6538" s="3">
        <v>42996</v>
      </c>
      <c r="K6538" s="8" t="str">
        <f>IF(Sales_Pipeline[[#This Row],[Close_Date]]="","",TEXT(Sales_Pipeline[[#This Row],[Close_Date]],"ddd"))</f>
        <v>Mon</v>
      </c>
      <c r="L6538" s="8" t="str">
        <f>IF(Sales_Pipeline[[#This Row],[Close_Date]]="","",TEXT(Sales_Pipeline[[#This Row],[Close_Date]],"mmm"))</f>
        <v>Sep</v>
      </c>
      <c r="M6538" s="8" t="str">
        <f>IF(Sales_Pipeline[[#This Row],[Close_Date]]="","","Q"&amp;ROUNDUP(MONTH(Sales_Pipeline[[#This Row],[Close_Date]])/3,0))</f>
        <v>Q3</v>
      </c>
      <c r="N6538" s="2" cm="1">
        <f t="array" ref="N6538">IFERROR(_xlfn.IFS(Sales_Pipeline[[#This Row],[Deal_Stage]]="Won",_xlfn.XLOOKUP(Sales_Pipeline[[#This Row],[Product]],Products!$A$2:$A$8,Products!$C$2:$C$8),Sales_Pipeline[[#This Row],[Deal_Stage]]="Lost",_xlfn.XLOOKUP(Sales_Pipeline[[#This Row],[Product]],Products!$A$2:$A$8,Products!$C$2:$C$8)),"")</f>
        <v>550</v>
      </c>
      <c r="O6538" s="2">
        <v>0</v>
      </c>
    </row>
    <row r="6539" spans="1:15" x14ac:dyDescent="0.3">
      <c r="A6539" t="s">
        <v>6685</v>
      </c>
      <c r="B6539" t="s">
        <v>28</v>
      </c>
      <c r="C6539" t="str">
        <f>_xlfn.XLOOKUP(Sales_Pipeline[[#This Row],[Sales_Agent]],Sales_Teams[Sales_Agent],Sales_Teams[Manager])</f>
        <v>Rocco Neubert</v>
      </c>
      <c r="D6539" t="str">
        <f>_xlfn.XLOOKUP(Sales_Pipeline[[#This Row],[Manager]],Sales_Teams[Manager],Sales_Teams[Regional_Office])</f>
        <v>East</v>
      </c>
      <c r="E6539" t="s">
        <v>63</v>
      </c>
      <c r="F6539" t="s">
        <v>173</v>
      </c>
      <c r="G6539" t="str">
        <f>IFERROR(_xlfn.XLOOKUP(Sales_Pipeline[[#This Row],[Account]],Accounts!$A$2:$A$86,Accounts!$F$2:$F$86),"")</f>
        <v>United States</v>
      </c>
      <c r="H6539" t="s">
        <v>82</v>
      </c>
      <c r="I6539" s="3">
        <v>42986</v>
      </c>
      <c r="J6539" s="3">
        <v>43000</v>
      </c>
      <c r="K6539" s="8" t="str">
        <f>IF(Sales_Pipeline[[#This Row],[Close_Date]]="","",TEXT(Sales_Pipeline[[#This Row],[Close_Date]],"ddd"))</f>
        <v>Fri</v>
      </c>
      <c r="L6539" s="8" t="str">
        <f>IF(Sales_Pipeline[[#This Row],[Close_Date]]="","",TEXT(Sales_Pipeline[[#This Row],[Close_Date]],"mmm"))</f>
        <v>Sep</v>
      </c>
      <c r="M6539" s="8" t="str">
        <f>IF(Sales_Pipeline[[#This Row],[Close_Date]]="","","Q"&amp;ROUNDUP(MONTH(Sales_Pipeline[[#This Row],[Close_Date]])/3,0))</f>
        <v>Q3</v>
      </c>
      <c r="N6539" s="2" cm="1">
        <f t="array" ref="N6539">IFERROR(_xlfn.IFS(Sales_Pipeline[[#This Row],[Deal_Stage]]="Won",_xlfn.XLOOKUP(Sales_Pipeline[[#This Row],[Product]],Products!$A$2:$A$8,Products!$C$2:$C$8),Sales_Pipeline[[#This Row],[Deal_Stage]]="Lost",_xlfn.XLOOKUP(Sales_Pipeline[[#This Row],[Product]],Products!$A$2:$A$8,Products!$C$2:$C$8)),"")</f>
        <v>550</v>
      </c>
      <c r="O6539" s="2">
        <v>0</v>
      </c>
    </row>
    <row r="6540" spans="1:15" x14ac:dyDescent="0.3">
      <c r="A6540" t="s">
        <v>6686</v>
      </c>
      <c r="B6540" t="s">
        <v>28</v>
      </c>
      <c r="C6540" t="str">
        <f>_xlfn.XLOOKUP(Sales_Pipeline[[#This Row],[Sales_Agent]],Sales_Teams[Sales_Agent],Sales_Teams[Manager])</f>
        <v>Rocco Neubert</v>
      </c>
      <c r="D6540" t="str">
        <f>_xlfn.XLOOKUP(Sales_Pipeline[[#This Row],[Manager]],Sales_Teams[Manager],Sales_Teams[Regional_Office])</f>
        <v>East</v>
      </c>
      <c r="E6540" t="s">
        <v>76</v>
      </c>
      <c r="F6540" t="s">
        <v>194</v>
      </c>
      <c r="G6540" t="str">
        <f>IFERROR(_xlfn.XLOOKUP(Sales_Pipeline[[#This Row],[Account]],Accounts!$A$2:$A$86,Accounts!$F$2:$F$86),"")</f>
        <v>United States</v>
      </c>
      <c r="H6540" t="s">
        <v>82</v>
      </c>
      <c r="I6540" s="3">
        <v>42986</v>
      </c>
      <c r="J6540" s="3">
        <v>42994</v>
      </c>
      <c r="K6540" s="8" t="str">
        <f>IF(Sales_Pipeline[[#This Row],[Close_Date]]="","",TEXT(Sales_Pipeline[[#This Row],[Close_Date]],"ddd"))</f>
        <v>Sat</v>
      </c>
      <c r="L6540" s="8" t="str">
        <f>IF(Sales_Pipeline[[#This Row],[Close_Date]]="","",TEXT(Sales_Pipeline[[#This Row],[Close_Date]],"mmm"))</f>
        <v>Sep</v>
      </c>
      <c r="M6540" s="8" t="str">
        <f>IF(Sales_Pipeline[[#This Row],[Close_Date]]="","","Q"&amp;ROUNDUP(MONTH(Sales_Pipeline[[#This Row],[Close_Date]])/3,0))</f>
        <v>Q3</v>
      </c>
      <c r="N6540" s="2" cm="1">
        <f t="array" ref="N6540">IFERROR(_xlfn.IFS(Sales_Pipeline[[#This Row],[Deal_Stage]]="Won",_xlfn.XLOOKUP(Sales_Pipeline[[#This Row],[Product]],Products!$A$2:$A$8,Products!$C$2:$C$8),Sales_Pipeline[[#This Row],[Deal_Stage]]="Lost",_xlfn.XLOOKUP(Sales_Pipeline[[#This Row],[Product]],Products!$A$2:$A$8,Products!$C$2:$C$8)),"")</f>
        <v>3393</v>
      </c>
      <c r="O6540" s="2">
        <v>0</v>
      </c>
    </row>
    <row r="6541" spans="1:15" x14ac:dyDescent="0.3">
      <c r="A6541" t="s">
        <v>6687</v>
      </c>
      <c r="B6541" t="s">
        <v>38</v>
      </c>
      <c r="C6541" t="str">
        <f>_xlfn.XLOOKUP(Sales_Pipeline[[#This Row],[Sales_Agent]],Sales_Teams[Sales_Agent],Sales_Teams[Manager])</f>
        <v>Celia Rouche</v>
      </c>
      <c r="D6541" t="str">
        <f>_xlfn.XLOOKUP(Sales_Pipeline[[#This Row],[Manager]],Sales_Teams[Manager],Sales_Teams[Regional_Office])</f>
        <v>West</v>
      </c>
      <c r="E6541" t="s">
        <v>63</v>
      </c>
      <c r="F6541" t="s">
        <v>125</v>
      </c>
      <c r="G6541" t="str">
        <f>IFERROR(_xlfn.XLOOKUP(Sales_Pipeline[[#This Row],[Account]],Accounts!$A$2:$A$86,Accounts!$F$2:$F$86),"")</f>
        <v>United States</v>
      </c>
      <c r="H6541" t="s">
        <v>82</v>
      </c>
      <c r="I6541" s="3">
        <v>42986</v>
      </c>
      <c r="J6541" s="3">
        <v>43064</v>
      </c>
      <c r="K6541" s="8" t="str">
        <f>IF(Sales_Pipeline[[#This Row],[Close_Date]]="","",TEXT(Sales_Pipeline[[#This Row],[Close_Date]],"ddd"))</f>
        <v>Sat</v>
      </c>
      <c r="L6541" s="8" t="str">
        <f>IF(Sales_Pipeline[[#This Row],[Close_Date]]="","",TEXT(Sales_Pipeline[[#This Row],[Close_Date]],"mmm"))</f>
        <v>Nov</v>
      </c>
      <c r="M6541" s="8" t="str">
        <f>IF(Sales_Pipeline[[#This Row],[Close_Date]]="","","Q"&amp;ROUNDUP(MONTH(Sales_Pipeline[[#This Row],[Close_Date]])/3,0))</f>
        <v>Q4</v>
      </c>
      <c r="N6541" s="2" cm="1">
        <f t="array" ref="N6541">IFERROR(_xlfn.IFS(Sales_Pipeline[[#This Row],[Deal_Stage]]="Won",_xlfn.XLOOKUP(Sales_Pipeline[[#This Row],[Product]],Products!$A$2:$A$8,Products!$C$2:$C$8),Sales_Pipeline[[#This Row],[Deal_Stage]]="Lost",_xlfn.XLOOKUP(Sales_Pipeline[[#This Row],[Product]],Products!$A$2:$A$8,Products!$C$2:$C$8)),"")</f>
        <v>550</v>
      </c>
      <c r="O6541" s="2">
        <v>0</v>
      </c>
    </row>
    <row r="6542" spans="1:15" x14ac:dyDescent="0.3">
      <c r="A6542" t="s">
        <v>6688</v>
      </c>
      <c r="B6542" t="s">
        <v>40</v>
      </c>
      <c r="C6542" t="str">
        <f>_xlfn.XLOOKUP(Sales_Pipeline[[#This Row],[Sales_Agent]],Sales_Teams[Sales_Agent],Sales_Teams[Manager])</f>
        <v>Summer Sewald</v>
      </c>
      <c r="D6542" t="str">
        <f>_xlfn.XLOOKUP(Sales_Pipeline[[#This Row],[Manager]],Sales_Teams[Manager],Sales_Teams[Regional_Office])</f>
        <v>West</v>
      </c>
      <c r="E6542" t="s">
        <v>8953</v>
      </c>
      <c r="G6542" t="str">
        <f>IFERROR(_xlfn.XLOOKUP(Sales_Pipeline[[#This Row],[Account]],Accounts!$A$2:$A$86,Accounts!$F$2:$F$86),"")</f>
        <v/>
      </c>
      <c r="H6542" t="s">
        <v>77</v>
      </c>
      <c r="I6542" s="3">
        <v>42986</v>
      </c>
      <c r="K6542" s="8" t="str">
        <f>IF(Sales_Pipeline[[#This Row],[Close_Date]]="","",TEXT(Sales_Pipeline[[#This Row],[Close_Date]],"ddd"))</f>
        <v/>
      </c>
      <c r="L6542" s="8" t="str">
        <f>IF(Sales_Pipeline[[#This Row],[Close_Date]]="","",TEXT(Sales_Pipeline[[#This Row],[Close_Date]],"mmm"))</f>
        <v/>
      </c>
      <c r="M6542" s="8" t="str">
        <f>IF(Sales_Pipeline[[#This Row],[Close_Date]]="","","Q"&amp;ROUNDUP(MONTH(Sales_Pipeline[[#This Row],[Close_Date]])/3,0))</f>
        <v/>
      </c>
      <c r="N6542" s="2" t="str" cm="1">
        <f t="array" ref="N6542">IFERROR(_xlfn.IFS(Sales_Pipeline[[#This Row],[Deal_Stage]]="Won",_xlfn.XLOOKUP(Sales_Pipeline[[#This Row],[Product]],Products!$A$2:$A$8,Products!$C$2:$C$8),Sales_Pipeline[[#This Row],[Deal_Stage]]="Lost",_xlfn.XLOOKUP(Sales_Pipeline[[#This Row],[Product]],Products!$A$2:$A$8,Products!$C$2:$C$8)),"")</f>
        <v/>
      </c>
      <c r="O6542" s="2">
        <v>0</v>
      </c>
    </row>
    <row r="6543" spans="1:15" x14ac:dyDescent="0.3">
      <c r="A6543" t="s">
        <v>6689</v>
      </c>
      <c r="B6543" t="s">
        <v>40</v>
      </c>
      <c r="C6543" t="str">
        <f>_xlfn.XLOOKUP(Sales_Pipeline[[#This Row],[Sales_Agent]],Sales_Teams[Sales_Agent],Sales_Teams[Manager])</f>
        <v>Summer Sewald</v>
      </c>
      <c r="D6543" t="str">
        <f>_xlfn.XLOOKUP(Sales_Pipeline[[#This Row],[Manager]],Sales_Teams[Manager],Sales_Teams[Regional_Office])</f>
        <v>West</v>
      </c>
      <c r="E6543" t="s">
        <v>76</v>
      </c>
      <c r="G6543" t="str">
        <f>IFERROR(_xlfn.XLOOKUP(Sales_Pipeline[[#This Row],[Account]],Accounts!$A$2:$A$86,Accounts!$F$2:$F$86),"")</f>
        <v/>
      </c>
      <c r="H6543" t="s">
        <v>77</v>
      </c>
      <c r="I6543" s="3">
        <v>42986</v>
      </c>
      <c r="K6543" s="8" t="str">
        <f>IF(Sales_Pipeline[[#This Row],[Close_Date]]="","",TEXT(Sales_Pipeline[[#This Row],[Close_Date]],"ddd"))</f>
        <v/>
      </c>
      <c r="L6543" s="8" t="str">
        <f>IF(Sales_Pipeline[[#This Row],[Close_Date]]="","",TEXT(Sales_Pipeline[[#This Row],[Close_Date]],"mmm"))</f>
        <v/>
      </c>
      <c r="M6543" s="8" t="str">
        <f>IF(Sales_Pipeline[[#This Row],[Close_Date]]="","","Q"&amp;ROUNDUP(MONTH(Sales_Pipeline[[#This Row],[Close_Date]])/3,0))</f>
        <v/>
      </c>
      <c r="N6543" s="2" t="str" cm="1">
        <f t="array" ref="N6543">IFERROR(_xlfn.IFS(Sales_Pipeline[[#This Row],[Deal_Stage]]="Won",_xlfn.XLOOKUP(Sales_Pipeline[[#This Row],[Product]],Products!$A$2:$A$8,Products!$C$2:$C$8),Sales_Pipeline[[#This Row],[Deal_Stage]]="Lost",_xlfn.XLOOKUP(Sales_Pipeline[[#This Row],[Product]],Products!$A$2:$A$8,Products!$C$2:$C$8)),"")</f>
        <v/>
      </c>
      <c r="O6543" s="2">
        <v>0</v>
      </c>
    </row>
    <row r="6544" spans="1:15" x14ac:dyDescent="0.3">
      <c r="A6544" t="s">
        <v>6690</v>
      </c>
      <c r="B6544" t="s">
        <v>40</v>
      </c>
      <c r="C6544" t="str">
        <f>_xlfn.XLOOKUP(Sales_Pipeline[[#This Row],[Sales_Agent]],Sales_Teams[Sales_Agent],Sales_Teams[Manager])</f>
        <v>Summer Sewald</v>
      </c>
      <c r="D6544" t="str">
        <f>_xlfn.XLOOKUP(Sales_Pipeline[[#This Row],[Manager]],Sales_Teams[Manager],Sales_Teams[Regional_Office])</f>
        <v>West</v>
      </c>
      <c r="E6544" t="s">
        <v>63</v>
      </c>
      <c r="F6544" t="s">
        <v>570</v>
      </c>
      <c r="G6544" t="str">
        <f>IFERROR(_xlfn.XLOOKUP(Sales_Pipeline[[#This Row],[Account]],Accounts!$A$2:$A$86,Accounts!$F$2:$F$86),"")</f>
        <v>Germany</v>
      </c>
      <c r="H6544" t="s">
        <v>57</v>
      </c>
      <c r="I6544" s="3">
        <v>42986</v>
      </c>
      <c r="J6544" s="3">
        <v>43043</v>
      </c>
      <c r="K6544" s="8" t="str">
        <f>IF(Sales_Pipeline[[#This Row],[Close_Date]]="","",TEXT(Sales_Pipeline[[#This Row],[Close_Date]],"ddd"))</f>
        <v>Sat</v>
      </c>
      <c r="L6544" s="8" t="str">
        <f>IF(Sales_Pipeline[[#This Row],[Close_Date]]="","",TEXT(Sales_Pipeline[[#This Row],[Close_Date]],"mmm"))</f>
        <v>Nov</v>
      </c>
      <c r="M6544" s="8" t="str">
        <f>IF(Sales_Pipeline[[#This Row],[Close_Date]]="","","Q"&amp;ROUNDUP(MONTH(Sales_Pipeline[[#This Row],[Close_Date]])/3,0))</f>
        <v>Q4</v>
      </c>
      <c r="N6544" s="2" cm="1">
        <f t="array" ref="N6544">IFERROR(_xlfn.IFS(Sales_Pipeline[[#This Row],[Deal_Stage]]="Won",_xlfn.XLOOKUP(Sales_Pipeline[[#This Row],[Product]],Products!$A$2:$A$8,Products!$C$2:$C$8),Sales_Pipeline[[#This Row],[Deal_Stage]]="Lost",_xlfn.XLOOKUP(Sales_Pipeline[[#This Row],[Product]],Products!$A$2:$A$8,Products!$C$2:$C$8)),"")</f>
        <v>550</v>
      </c>
      <c r="O6544" s="2">
        <v>546</v>
      </c>
    </row>
    <row r="6545" spans="1:15" x14ac:dyDescent="0.3">
      <c r="A6545" t="s">
        <v>6691</v>
      </c>
      <c r="B6545" t="s">
        <v>10</v>
      </c>
      <c r="C6545" t="str">
        <f>_xlfn.XLOOKUP(Sales_Pipeline[[#This Row],[Sales_Agent]],Sales_Teams[Sales_Agent],Sales_Teams[Manager])</f>
        <v>Melvin Marxen</v>
      </c>
      <c r="D6545" t="str">
        <f>_xlfn.XLOOKUP(Sales_Pipeline[[#This Row],[Manager]],Sales_Teams[Manager],Sales_Teams[Regional_Office])</f>
        <v>Central</v>
      </c>
      <c r="E6545" t="s">
        <v>63</v>
      </c>
      <c r="F6545" t="s">
        <v>79</v>
      </c>
      <c r="G6545" t="str">
        <f>IFERROR(_xlfn.XLOOKUP(Sales_Pipeline[[#This Row],[Account]],Accounts!$A$2:$A$86,Accounts!$F$2:$F$86),"")</f>
        <v>Philipines</v>
      </c>
      <c r="H6545" t="s">
        <v>82</v>
      </c>
      <c r="I6545" s="3">
        <v>42986</v>
      </c>
      <c r="J6545" s="3">
        <v>43043</v>
      </c>
      <c r="K6545" s="8" t="str">
        <f>IF(Sales_Pipeline[[#This Row],[Close_Date]]="","",TEXT(Sales_Pipeline[[#This Row],[Close_Date]],"ddd"))</f>
        <v>Sat</v>
      </c>
      <c r="L6545" s="8" t="str">
        <f>IF(Sales_Pipeline[[#This Row],[Close_Date]]="","",TEXT(Sales_Pipeline[[#This Row],[Close_Date]],"mmm"))</f>
        <v>Nov</v>
      </c>
      <c r="M6545" s="8" t="str">
        <f>IF(Sales_Pipeline[[#This Row],[Close_Date]]="","","Q"&amp;ROUNDUP(MONTH(Sales_Pipeline[[#This Row],[Close_Date]])/3,0))</f>
        <v>Q4</v>
      </c>
      <c r="N6545" s="2" cm="1">
        <f t="array" ref="N6545">IFERROR(_xlfn.IFS(Sales_Pipeline[[#This Row],[Deal_Stage]]="Won",_xlfn.XLOOKUP(Sales_Pipeline[[#This Row],[Product]],Products!$A$2:$A$8,Products!$C$2:$C$8),Sales_Pipeline[[#This Row],[Deal_Stage]]="Lost",_xlfn.XLOOKUP(Sales_Pipeline[[#This Row],[Product]],Products!$A$2:$A$8,Products!$C$2:$C$8)),"")</f>
        <v>550</v>
      </c>
      <c r="O6545" s="2">
        <v>0</v>
      </c>
    </row>
    <row r="6546" spans="1:15" x14ac:dyDescent="0.3">
      <c r="A6546" t="s">
        <v>6692</v>
      </c>
      <c r="B6546" t="s">
        <v>43</v>
      </c>
      <c r="C6546" t="str">
        <f>_xlfn.XLOOKUP(Sales_Pipeline[[#This Row],[Sales_Agent]],Sales_Teams[Sales_Agent],Sales_Teams[Manager])</f>
        <v>Summer Sewald</v>
      </c>
      <c r="D6546" t="str">
        <f>_xlfn.XLOOKUP(Sales_Pipeline[[#This Row],[Manager]],Sales_Teams[Manager],Sales_Teams[Regional_Office])</f>
        <v>West</v>
      </c>
      <c r="E6546" t="s">
        <v>63</v>
      </c>
      <c r="F6546" t="s">
        <v>72</v>
      </c>
      <c r="G6546" t="str">
        <f>IFERROR(_xlfn.XLOOKUP(Sales_Pipeline[[#This Row],[Account]],Accounts!$A$2:$A$86,Accounts!$F$2:$F$86),"")</f>
        <v>United States</v>
      </c>
      <c r="H6546" t="s">
        <v>82</v>
      </c>
      <c r="I6546" s="3">
        <v>42986</v>
      </c>
      <c r="J6546" s="3">
        <v>43053</v>
      </c>
      <c r="K6546" s="8" t="str">
        <f>IF(Sales_Pipeline[[#This Row],[Close_Date]]="","",TEXT(Sales_Pipeline[[#This Row],[Close_Date]],"ddd"))</f>
        <v>Tue</v>
      </c>
      <c r="L6546" s="8" t="str">
        <f>IF(Sales_Pipeline[[#This Row],[Close_Date]]="","",TEXT(Sales_Pipeline[[#This Row],[Close_Date]],"mmm"))</f>
        <v>Nov</v>
      </c>
      <c r="M6546" s="8" t="str">
        <f>IF(Sales_Pipeline[[#This Row],[Close_Date]]="","","Q"&amp;ROUNDUP(MONTH(Sales_Pipeline[[#This Row],[Close_Date]])/3,0))</f>
        <v>Q4</v>
      </c>
      <c r="N6546" s="2" cm="1">
        <f t="array" ref="N6546">IFERROR(_xlfn.IFS(Sales_Pipeline[[#This Row],[Deal_Stage]]="Won",_xlfn.XLOOKUP(Sales_Pipeline[[#This Row],[Product]],Products!$A$2:$A$8,Products!$C$2:$C$8),Sales_Pipeline[[#This Row],[Deal_Stage]]="Lost",_xlfn.XLOOKUP(Sales_Pipeline[[#This Row],[Product]],Products!$A$2:$A$8,Products!$C$2:$C$8)),"")</f>
        <v>550</v>
      </c>
      <c r="O6546" s="2">
        <v>0</v>
      </c>
    </row>
    <row r="6547" spans="1:15" x14ac:dyDescent="0.3">
      <c r="A6547" t="s">
        <v>6693</v>
      </c>
      <c r="B6547" t="s">
        <v>43</v>
      </c>
      <c r="C6547" t="str">
        <f>_xlfn.XLOOKUP(Sales_Pipeline[[#This Row],[Sales_Agent]],Sales_Teams[Sales_Agent],Sales_Teams[Manager])</f>
        <v>Summer Sewald</v>
      </c>
      <c r="D6547" t="str">
        <f>_xlfn.XLOOKUP(Sales_Pipeline[[#This Row],[Manager]],Sales_Teams[Manager],Sales_Teams[Regional_Office])</f>
        <v>West</v>
      </c>
      <c r="E6547" t="s">
        <v>63</v>
      </c>
      <c r="F6547" t="s">
        <v>89</v>
      </c>
      <c r="G6547" t="str">
        <f>IFERROR(_xlfn.XLOOKUP(Sales_Pipeline[[#This Row],[Account]],Accounts!$A$2:$A$86,Accounts!$F$2:$F$86),"")</f>
        <v>United States</v>
      </c>
      <c r="H6547" t="s">
        <v>57</v>
      </c>
      <c r="I6547" s="3">
        <v>42986</v>
      </c>
      <c r="J6547" s="3">
        <v>43063</v>
      </c>
      <c r="K6547" s="8" t="str">
        <f>IF(Sales_Pipeline[[#This Row],[Close_Date]]="","",TEXT(Sales_Pipeline[[#This Row],[Close_Date]],"ddd"))</f>
        <v>Fri</v>
      </c>
      <c r="L6547" s="8" t="str">
        <f>IF(Sales_Pipeline[[#This Row],[Close_Date]]="","",TEXT(Sales_Pipeline[[#This Row],[Close_Date]],"mmm"))</f>
        <v>Nov</v>
      </c>
      <c r="M6547" s="8" t="str">
        <f>IF(Sales_Pipeline[[#This Row],[Close_Date]]="","","Q"&amp;ROUNDUP(MONTH(Sales_Pipeline[[#This Row],[Close_Date]])/3,0))</f>
        <v>Q4</v>
      </c>
      <c r="N6547" s="2" cm="1">
        <f t="array" ref="N6547">IFERROR(_xlfn.IFS(Sales_Pipeline[[#This Row],[Deal_Stage]]="Won",_xlfn.XLOOKUP(Sales_Pipeline[[#This Row],[Product]],Products!$A$2:$A$8,Products!$C$2:$C$8),Sales_Pipeline[[#This Row],[Deal_Stage]]="Lost",_xlfn.XLOOKUP(Sales_Pipeline[[#This Row],[Product]],Products!$A$2:$A$8,Products!$C$2:$C$8)),"")</f>
        <v>550</v>
      </c>
      <c r="O6547" s="2">
        <v>596</v>
      </c>
    </row>
    <row r="6548" spans="1:15" x14ac:dyDescent="0.3">
      <c r="A6548" t="s">
        <v>6694</v>
      </c>
      <c r="B6548" t="s">
        <v>42</v>
      </c>
      <c r="C6548" t="str">
        <f>_xlfn.XLOOKUP(Sales_Pipeline[[#This Row],[Sales_Agent]],Sales_Teams[Sales_Agent],Sales_Teams[Manager])</f>
        <v>Summer Sewald</v>
      </c>
      <c r="D6548" t="str">
        <f>_xlfn.XLOOKUP(Sales_Pipeline[[#This Row],[Manager]],Sales_Teams[Manager],Sales_Teams[Regional_Office])</f>
        <v>West</v>
      </c>
      <c r="E6548" t="s">
        <v>55</v>
      </c>
      <c r="F6548" t="s">
        <v>87</v>
      </c>
      <c r="G6548" t="str">
        <f>IFERROR(_xlfn.XLOOKUP(Sales_Pipeline[[#This Row],[Account]],Accounts!$A$2:$A$86,Accounts!$F$2:$F$86),"")</f>
        <v>United States</v>
      </c>
      <c r="H6548" t="s">
        <v>82</v>
      </c>
      <c r="I6548" s="3">
        <v>42986</v>
      </c>
      <c r="J6548" s="3">
        <v>43090</v>
      </c>
      <c r="K6548" s="8" t="str">
        <f>IF(Sales_Pipeline[[#This Row],[Close_Date]]="","",TEXT(Sales_Pipeline[[#This Row],[Close_Date]],"ddd"))</f>
        <v>Thu</v>
      </c>
      <c r="L6548" s="8" t="str">
        <f>IF(Sales_Pipeline[[#This Row],[Close_Date]]="","",TEXT(Sales_Pipeline[[#This Row],[Close_Date]],"mmm"))</f>
        <v>Dec</v>
      </c>
      <c r="M6548" s="8" t="str">
        <f>IF(Sales_Pipeline[[#This Row],[Close_Date]]="","","Q"&amp;ROUNDUP(MONTH(Sales_Pipeline[[#This Row],[Close_Date]])/3,0))</f>
        <v>Q4</v>
      </c>
      <c r="N6548" s="2" cm="1">
        <f t="array" ref="N6548">IFERROR(_xlfn.IFS(Sales_Pipeline[[#This Row],[Deal_Stage]]="Won",_xlfn.XLOOKUP(Sales_Pipeline[[#This Row],[Product]],Products!$A$2:$A$8,Products!$C$2:$C$8),Sales_Pipeline[[#This Row],[Deal_Stage]]="Lost",_xlfn.XLOOKUP(Sales_Pipeline[[#This Row],[Product]],Products!$A$2:$A$8,Products!$C$2:$C$8)),"")</f>
        <v>1096</v>
      </c>
      <c r="O6548" s="2">
        <v>0</v>
      </c>
    </row>
    <row r="6549" spans="1:15" x14ac:dyDescent="0.3">
      <c r="A6549" t="s">
        <v>6695</v>
      </c>
      <c r="B6549" t="s">
        <v>42</v>
      </c>
      <c r="C6549" t="str">
        <f>_xlfn.XLOOKUP(Sales_Pipeline[[#This Row],[Sales_Agent]],Sales_Teams[Sales_Agent],Sales_Teams[Manager])</f>
        <v>Summer Sewald</v>
      </c>
      <c r="D6549" t="str">
        <f>_xlfn.XLOOKUP(Sales_Pipeline[[#This Row],[Manager]],Sales_Teams[Manager],Sales_Teams[Regional_Office])</f>
        <v>West</v>
      </c>
      <c r="E6549" t="s">
        <v>55</v>
      </c>
      <c r="F6549" t="s">
        <v>100</v>
      </c>
      <c r="G6549" t="str">
        <f>IFERROR(_xlfn.XLOOKUP(Sales_Pipeline[[#This Row],[Account]],Accounts!$A$2:$A$86,Accounts!$F$2:$F$86),"")</f>
        <v>United States</v>
      </c>
      <c r="H6549" t="s">
        <v>57</v>
      </c>
      <c r="I6549" s="3">
        <v>42986</v>
      </c>
      <c r="J6549" s="3">
        <v>43077</v>
      </c>
      <c r="K6549" s="8" t="str">
        <f>IF(Sales_Pipeline[[#This Row],[Close_Date]]="","",TEXT(Sales_Pipeline[[#This Row],[Close_Date]],"ddd"))</f>
        <v>Fri</v>
      </c>
      <c r="L6549" s="8" t="str">
        <f>IF(Sales_Pipeline[[#This Row],[Close_Date]]="","",TEXT(Sales_Pipeline[[#This Row],[Close_Date]],"mmm"))</f>
        <v>Dec</v>
      </c>
      <c r="M6549" s="8" t="str">
        <f>IF(Sales_Pipeline[[#This Row],[Close_Date]]="","","Q"&amp;ROUNDUP(MONTH(Sales_Pipeline[[#This Row],[Close_Date]])/3,0))</f>
        <v>Q4</v>
      </c>
      <c r="N6549" s="2" cm="1">
        <f t="array" ref="N6549">IFERROR(_xlfn.IFS(Sales_Pipeline[[#This Row],[Deal_Stage]]="Won",_xlfn.XLOOKUP(Sales_Pipeline[[#This Row],[Product]],Products!$A$2:$A$8,Products!$C$2:$C$8),Sales_Pipeline[[#This Row],[Deal_Stage]]="Lost",_xlfn.XLOOKUP(Sales_Pipeline[[#This Row],[Product]],Products!$A$2:$A$8,Products!$C$2:$C$8)),"")</f>
        <v>1096</v>
      </c>
      <c r="O6549" s="2">
        <v>1171</v>
      </c>
    </row>
    <row r="6550" spans="1:15" x14ac:dyDescent="0.3">
      <c r="A6550" t="s">
        <v>6696</v>
      </c>
      <c r="B6550" t="s">
        <v>12</v>
      </c>
      <c r="C6550" t="str">
        <f>_xlfn.XLOOKUP(Sales_Pipeline[[#This Row],[Sales_Agent]],Sales_Teams[Sales_Agent],Sales_Teams[Manager])</f>
        <v>Melvin Marxen</v>
      </c>
      <c r="D6550" t="str">
        <f>_xlfn.XLOOKUP(Sales_Pipeline[[#This Row],[Manager]],Sales_Teams[Manager],Sales_Teams[Regional_Office])</f>
        <v>Central</v>
      </c>
      <c r="E6550" t="s">
        <v>55</v>
      </c>
      <c r="F6550" t="s">
        <v>229</v>
      </c>
      <c r="G6550" t="str">
        <f>IFERROR(_xlfn.XLOOKUP(Sales_Pipeline[[#This Row],[Account]],Accounts!$A$2:$A$86,Accounts!$F$2:$F$86),"")</f>
        <v>Norway</v>
      </c>
      <c r="H6550" t="s">
        <v>57</v>
      </c>
      <c r="I6550" s="3">
        <v>42986</v>
      </c>
      <c r="J6550" s="3">
        <v>43072</v>
      </c>
      <c r="K6550" s="8" t="str">
        <f>IF(Sales_Pipeline[[#This Row],[Close_Date]]="","",TEXT(Sales_Pipeline[[#This Row],[Close_Date]],"ddd"))</f>
        <v>Sun</v>
      </c>
      <c r="L6550" s="8" t="str">
        <f>IF(Sales_Pipeline[[#This Row],[Close_Date]]="","",TEXT(Sales_Pipeline[[#This Row],[Close_Date]],"mmm"))</f>
        <v>Dec</v>
      </c>
      <c r="M6550" s="8" t="str">
        <f>IF(Sales_Pipeline[[#This Row],[Close_Date]]="","","Q"&amp;ROUNDUP(MONTH(Sales_Pipeline[[#This Row],[Close_Date]])/3,0))</f>
        <v>Q4</v>
      </c>
      <c r="N6550" s="2" cm="1">
        <f t="array" ref="N6550">IFERROR(_xlfn.IFS(Sales_Pipeline[[#This Row],[Deal_Stage]]="Won",_xlfn.XLOOKUP(Sales_Pipeline[[#This Row],[Product]],Products!$A$2:$A$8,Products!$C$2:$C$8),Sales_Pipeline[[#This Row],[Deal_Stage]]="Lost",_xlfn.XLOOKUP(Sales_Pipeline[[#This Row],[Product]],Products!$A$2:$A$8,Products!$C$2:$C$8)),"")</f>
        <v>1096</v>
      </c>
      <c r="O6550" s="2">
        <v>1021</v>
      </c>
    </row>
    <row r="6551" spans="1:15" x14ac:dyDescent="0.3">
      <c r="A6551" t="s">
        <v>6697</v>
      </c>
      <c r="B6551" t="s">
        <v>45</v>
      </c>
      <c r="C6551" t="str">
        <f>_xlfn.XLOOKUP(Sales_Pipeline[[#This Row],[Sales_Agent]],Sales_Teams[Sales_Agent],Sales_Teams[Manager])</f>
        <v>Summer Sewald</v>
      </c>
      <c r="D6551" t="str">
        <f>_xlfn.XLOOKUP(Sales_Pipeline[[#This Row],[Manager]],Sales_Teams[Manager],Sales_Teams[Regional_Office])</f>
        <v>West</v>
      </c>
      <c r="E6551" t="s">
        <v>61</v>
      </c>
      <c r="G6551" t="str">
        <f>IFERROR(_xlfn.XLOOKUP(Sales_Pipeline[[#This Row],[Account]],Accounts!$A$2:$A$86,Accounts!$F$2:$F$86),"")</f>
        <v/>
      </c>
      <c r="H6551" t="s">
        <v>77</v>
      </c>
      <c r="I6551" s="3">
        <v>42986</v>
      </c>
      <c r="K6551" s="8" t="str">
        <f>IF(Sales_Pipeline[[#This Row],[Close_Date]]="","",TEXT(Sales_Pipeline[[#This Row],[Close_Date]],"ddd"))</f>
        <v/>
      </c>
      <c r="L6551" s="8" t="str">
        <f>IF(Sales_Pipeline[[#This Row],[Close_Date]]="","",TEXT(Sales_Pipeline[[#This Row],[Close_Date]],"mmm"))</f>
        <v/>
      </c>
      <c r="M6551" s="8" t="str">
        <f>IF(Sales_Pipeline[[#This Row],[Close_Date]]="","","Q"&amp;ROUNDUP(MONTH(Sales_Pipeline[[#This Row],[Close_Date]])/3,0))</f>
        <v/>
      </c>
      <c r="N6551" s="2" t="str" cm="1">
        <f t="array" ref="N6551">IFERROR(_xlfn.IFS(Sales_Pipeline[[#This Row],[Deal_Stage]]="Won",_xlfn.XLOOKUP(Sales_Pipeline[[#This Row],[Product]],Products!$A$2:$A$8,Products!$C$2:$C$8),Sales_Pipeline[[#This Row],[Deal_Stage]]="Lost",_xlfn.XLOOKUP(Sales_Pipeline[[#This Row],[Product]],Products!$A$2:$A$8,Products!$C$2:$C$8)),"")</f>
        <v/>
      </c>
      <c r="O6551" s="2">
        <v>0</v>
      </c>
    </row>
    <row r="6552" spans="1:15" x14ac:dyDescent="0.3">
      <c r="A6552" t="s">
        <v>6698</v>
      </c>
      <c r="B6552" t="s">
        <v>29</v>
      </c>
      <c r="C6552" t="str">
        <f>_xlfn.XLOOKUP(Sales_Pipeline[[#This Row],[Sales_Agent]],Sales_Teams[Sales_Agent],Sales_Teams[Manager])</f>
        <v>Rocco Neubert</v>
      </c>
      <c r="D6552" t="str">
        <f>_xlfn.XLOOKUP(Sales_Pipeline[[#This Row],[Manager]],Sales_Teams[Manager],Sales_Teams[Regional_Office])</f>
        <v>East</v>
      </c>
      <c r="E6552" t="s">
        <v>76</v>
      </c>
      <c r="F6552" t="s">
        <v>173</v>
      </c>
      <c r="G6552" t="str">
        <f>IFERROR(_xlfn.XLOOKUP(Sales_Pipeline[[#This Row],[Account]],Accounts!$A$2:$A$86,Accounts!$F$2:$F$86),"")</f>
        <v>United States</v>
      </c>
      <c r="H6552" t="s">
        <v>82</v>
      </c>
      <c r="I6552" s="3">
        <v>42986</v>
      </c>
      <c r="J6552" s="3">
        <v>43056</v>
      </c>
      <c r="K6552" s="8" t="str">
        <f>IF(Sales_Pipeline[[#This Row],[Close_Date]]="","",TEXT(Sales_Pipeline[[#This Row],[Close_Date]],"ddd"))</f>
        <v>Fri</v>
      </c>
      <c r="L6552" s="8" t="str">
        <f>IF(Sales_Pipeline[[#This Row],[Close_Date]]="","",TEXT(Sales_Pipeline[[#This Row],[Close_Date]],"mmm"))</f>
        <v>Nov</v>
      </c>
      <c r="M6552" s="8" t="str">
        <f>IF(Sales_Pipeline[[#This Row],[Close_Date]]="","","Q"&amp;ROUNDUP(MONTH(Sales_Pipeline[[#This Row],[Close_Date]])/3,0))</f>
        <v>Q4</v>
      </c>
      <c r="N6552" s="2" cm="1">
        <f t="array" ref="N6552">IFERROR(_xlfn.IFS(Sales_Pipeline[[#This Row],[Deal_Stage]]="Won",_xlfn.XLOOKUP(Sales_Pipeline[[#This Row],[Product]],Products!$A$2:$A$8,Products!$C$2:$C$8),Sales_Pipeline[[#This Row],[Deal_Stage]]="Lost",_xlfn.XLOOKUP(Sales_Pipeline[[#This Row],[Product]],Products!$A$2:$A$8,Products!$C$2:$C$8)),"")</f>
        <v>3393</v>
      </c>
      <c r="O6552" s="2">
        <v>0</v>
      </c>
    </row>
    <row r="6553" spans="1:15" x14ac:dyDescent="0.3">
      <c r="A6553" t="s">
        <v>6699</v>
      </c>
      <c r="B6553" t="s">
        <v>21</v>
      </c>
      <c r="C6553" t="str">
        <f>_xlfn.XLOOKUP(Sales_Pipeline[[#This Row],[Sales_Agent]],Sales_Teams[Sales_Agent],Sales_Teams[Manager])</f>
        <v>Cara Losch</v>
      </c>
      <c r="D6553" t="str">
        <f>_xlfn.XLOOKUP(Sales_Pipeline[[#This Row],[Manager]],Sales_Teams[Manager],Sales_Teams[Regional_Office])</f>
        <v>East</v>
      </c>
      <c r="E6553" t="s">
        <v>84</v>
      </c>
      <c r="F6553" t="s">
        <v>225</v>
      </c>
      <c r="G6553" t="str">
        <f>IFERROR(_xlfn.XLOOKUP(Sales_Pipeline[[#This Row],[Account]],Accounts!$A$2:$A$86,Accounts!$F$2:$F$86),"")</f>
        <v>United States</v>
      </c>
      <c r="H6553" t="s">
        <v>82</v>
      </c>
      <c r="I6553" s="3">
        <v>42986</v>
      </c>
      <c r="J6553" s="3">
        <v>43071</v>
      </c>
      <c r="K6553" s="8" t="str">
        <f>IF(Sales_Pipeline[[#This Row],[Close_Date]]="","",TEXT(Sales_Pipeline[[#This Row],[Close_Date]],"ddd"))</f>
        <v>Sat</v>
      </c>
      <c r="L6553" s="8" t="str">
        <f>IF(Sales_Pipeline[[#This Row],[Close_Date]]="","",TEXT(Sales_Pipeline[[#This Row],[Close_Date]],"mmm"))</f>
        <v>Dec</v>
      </c>
      <c r="M6553" s="8" t="str">
        <f>IF(Sales_Pipeline[[#This Row],[Close_Date]]="","","Q"&amp;ROUNDUP(MONTH(Sales_Pipeline[[#This Row],[Close_Date]])/3,0))</f>
        <v>Q4</v>
      </c>
      <c r="N6553" s="2" cm="1">
        <f t="array" ref="N6553">IFERROR(_xlfn.IFS(Sales_Pipeline[[#This Row],[Deal_Stage]]="Won",_xlfn.XLOOKUP(Sales_Pipeline[[#This Row],[Product]],Products!$A$2:$A$8,Products!$C$2:$C$8),Sales_Pipeline[[#This Row],[Deal_Stage]]="Lost",_xlfn.XLOOKUP(Sales_Pipeline[[#This Row],[Product]],Products!$A$2:$A$8,Products!$C$2:$C$8)),"")</f>
        <v>5482</v>
      </c>
      <c r="O6553" s="2">
        <v>0</v>
      </c>
    </row>
    <row r="6554" spans="1:15" x14ac:dyDescent="0.3">
      <c r="A6554" t="s">
        <v>6700</v>
      </c>
      <c r="B6554" t="s">
        <v>44</v>
      </c>
      <c r="C6554" t="str">
        <f>_xlfn.XLOOKUP(Sales_Pipeline[[#This Row],[Sales_Agent]],Sales_Teams[Sales_Agent],Sales_Teams[Manager])</f>
        <v>Summer Sewald</v>
      </c>
      <c r="D6554" t="str">
        <f>_xlfn.XLOOKUP(Sales_Pipeline[[#This Row],[Manager]],Sales_Teams[Manager],Sales_Teams[Regional_Office])</f>
        <v>West</v>
      </c>
      <c r="E6554" t="s">
        <v>61</v>
      </c>
      <c r="F6554" t="s">
        <v>100</v>
      </c>
      <c r="G6554" t="str">
        <f>IFERROR(_xlfn.XLOOKUP(Sales_Pipeline[[#This Row],[Account]],Accounts!$A$2:$A$86,Accounts!$F$2:$F$86),"")</f>
        <v>United States</v>
      </c>
      <c r="H6554" t="s">
        <v>82</v>
      </c>
      <c r="I6554" s="3">
        <v>42986</v>
      </c>
      <c r="J6554" s="3">
        <v>43043</v>
      </c>
      <c r="K6554" s="8" t="str">
        <f>IF(Sales_Pipeline[[#This Row],[Close_Date]]="","",TEXT(Sales_Pipeline[[#This Row],[Close_Date]],"ddd"))</f>
        <v>Sat</v>
      </c>
      <c r="L6554" s="8" t="str">
        <f>IF(Sales_Pipeline[[#This Row],[Close_Date]]="","",TEXT(Sales_Pipeline[[#This Row],[Close_Date]],"mmm"))</f>
        <v>Nov</v>
      </c>
      <c r="M6554" s="8" t="str">
        <f>IF(Sales_Pipeline[[#This Row],[Close_Date]]="","","Q"&amp;ROUNDUP(MONTH(Sales_Pipeline[[#This Row],[Close_Date]])/3,0))</f>
        <v>Q4</v>
      </c>
      <c r="N6554" s="2" cm="1">
        <f t="array" ref="N6554">IFERROR(_xlfn.IFS(Sales_Pipeline[[#This Row],[Deal_Stage]]="Won",_xlfn.XLOOKUP(Sales_Pipeline[[#This Row],[Product]],Products!$A$2:$A$8,Products!$C$2:$C$8),Sales_Pipeline[[#This Row],[Deal_Stage]]="Lost",_xlfn.XLOOKUP(Sales_Pipeline[[#This Row],[Product]],Products!$A$2:$A$8,Products!$C$2:$C$8)),"")</f>
        <v>55</v>
      </c>
      <c r="O6554" s="2">
        <v>0</v>
      </c>
    </row>
    <row r="6555" spans="1:15" x14ac:dyDescent="0.3">
      <c r="A6555" t="s">
        <v>6701</v>
      </c>
      <c r="B6555" t="s">
        <v>44</v>
      </c>
      <c r="C6555" t="str">
        <f>_xlfn.XLOOKUP(Sales_Pipeline[[#This Row],[Sales_Agent]],Sales_Teams[Sales_Agent],Sales_Teams[Manager])</f>
        <v>Summer Sewald</v>
      </c>
      <c r="D6555" t="str">
        <f>_xlfn.XLOOKUP(Sales_Pipeline[[#This Row],[Manager]],Sales_Teams[Manager],Sales_Teams[Regional_Office])</f>
        <v>West</v>
      </c>
      <c r="E6555" t="s">
        <v>76</v>
      </c>
      <c r="F6555" t="s">
        <v>173</v>
      </c>
      <c r="G6555" t="str">
        <f>IFERROR(_xlfn.XLOOKUP(Sales_Pipeline[[#This Row],[Account]],Accounts!$A$2:$A$86,Accounts!$F$2:$F$86),"")</f>
        <v>United States</v>
      </c>
      <c r="H6555" t="s">
        <v>82</v>
      </c>
      <c r="I6555" s="3">
        <v>42986</v>
      </c>
      <c r="J6555" s="3">
        <v>43083</v>
      </c>
      <c r="K6555" s="8" t="str">
        <f>IF(Sales_Pipeline[[#This Row],[Close_Date]]="","",TEXT(Sales_Pipeline[[#This Row],[Close_Date]],"ddd"))</f>
        <v>Thu</v>
      </c>
      <c r="L6555" s="8" t="str">
        <f>IF(Sales_Pipeline[[#This Row],[Close_Date]]="","",TEXT(Sales_Pipeline[[#This Row],[Close_Date]],"mmm"))</f>
        <v>Dec</v>
      </c>
      <c r="M6555" s="8" t="str">
        <f>IF(Sales_Pipeline[[#This Row],[Close_Date]]="","","Q"&amp;ROUNDUP(MONTH(Sales_Pipeline[[#This Row],[Close_Date]])/3,0))</f>
        <v>Q4</v>
      </c>
      <c r="N6555" s="2" cm="1">
        <f t="array" ref="N6555">IFERROR(_xlfn.IFS(Sales_Pipeline[[#This Row],[Deal_Stage]]="Won",_xlfn.XLOOKUP(Sales_Pipeline[[#This Row],[Product]],Products!$A$2:$A$8,Products!$C$2:$C$8),Sales_Pipeline[[#This Row],[Deal_Stage]]="Lost",_xlfn.XLOOKUP(Sales_Pipeline[[#This Row],[Product]],Products!$A$2:$A$8,Products!$C$2:$C$8)),"")</f>
        <v>3393</v>
      </c>
      <c r="O6555" s="2">
        <v>0</v>
      </c>
    </row>
    <row r="6556" spans="1:15" x14ac:dyDescent="0.3">
      <c r="A6556" t="s">
        <v>6702</v>
      </c>
      <c r="B6556" t="s">
        <v>30</v>
      </c>
      <c r="C6556" t="str">
        <f>_xlfn.XLOOKUP(Sales_Pipeline[[#This Row],[Sales_Agent]],Sales_Teams[Sales_Agent],Sales_Teams[Manager])</f>
        <v>Rocco Neubert</v>
      </c>
      <c r="D6556" t="str">
        <f>_xlfn.XLOOKUP(Sales_Pipeline[[#This Row],[Manager]],Sales_Teams[Manager],Sales_Teams[Regional_Office])</f>
        <v>East</v>
      </c>
      <c r="E6556" t="s">
        <v>8953</v>
      </c>
      <c r="F6556" t="s">
        <v>129</v>
      </c>
      <c r="G6556" t="str">
        <f>IFERROR(_xlfn.XLOOKUP(Sales_Pipeline[[#This Row],[Account]],Accounts!$A$2:$A$86,Accounts!$F$2:$F$86),"")</f>
        <v>Jordan</v>
      </c>
      <c r="H6556" t="s">
        <v>57</v>
      </c>
      <c r="I6556" s="3">
        <v>42987</v>
      </c>
      <c r="J6556" s="3">
        <v>43000</v>
      </c>
      <c r="K6556" s="8" t="str">
        <f>IF(Sales_Pipeline[[#This Row],[Close_Date]]="","",TEXT(Sales_Pipeline[[#This Row],[Close_Date]],"ddd"))</f>
        <v>Fri</v>
      </c>
      <c r="L6556" s="8" t="str">
        <f>IF(Sales_Pipeline[[#This Row],[Close_Date]]="","",TEXT(Sales_Pipeline[[#This Row],[Close_Date]],"mmm"))</f>
        <v>Sep</v>
      </c>
      <c r="M6556" s="8" t="str">
        <f>IF(Sales_Pipeline[[#This Row],[Close_Date]]="","","Q"&amp;ROUNDUP(MONTH(Sales_Pipeline[[#This Row],[Close_Date]])/3,0))</f>
        <v>Q3</v>
      </c>
      <c r="N6556" s="2" cm="1">
        <f t="array" ref="N6556">IFERROR(_xlfn.IFS(Sales_Pipeline[[#This Row],[Deal_Stage]]="Won",_xlfn.XLOOKUP(Sales_Pipeline[[#This Row],[Product]],Products!$A$2:$A$8,Products!$C$2:$C$8),Sales_Pipeline[[#This Row],[Deal_Stage]]="Lost",_xlfn.XLOOKUP(Sales_Pipeline[[#This Row],[Product]],Products!$A$2:$A$8,Products!$C$2:$C$8)),"")</f>
        <v>4821</v>
      </c>
      <c r="O6556" s="2">
        <v>4609</v>
      </c>
    </row>
    <row r="6557" spans="1:15" x14ac:dyDescent="0.3">
      <c r="A6557" t="s">
        <v>6703</v>
      </c>
      <c r="B6557" t="s">
        <v>27</v>
      </c>
      <c r="C6557" t="str">
        <f>_xlfn.XLOOKUP(Sales_Pipeline[[#This Row],[Sales_Agent]],Sales_Teams[Sales_Agent],Sales_Teams[Manager])</f>
        <v>Rocco Neubert</v>
      </c>
      <c r="D6557" t="str">
        <f>_xlfn.XLOOKUP(Sales_Pipeline[[#This Row],[Manager]],Sales_Teams[Manager],Sales_Teams[Regional_Office])</f>
        <v>East</v>
      </c>
      <c r="E6557" t="s">
        <v>55</v>
      </c>
      <c r="F6557" t="s">
        <v>315</v>
      </c>
      <c r="G6557" t="str">
        <f>IFERROR(_xlfn.XLOOKUP(Sales_Pipeline[[#This Row],[Account]],Accounts!$A$2:$A$86,Accounts!$F$2:$F$86),"")</f>
        <v>United States</v>
      </c>
      <c r="H6557" t="s">
        <v>82</v>
      </c>
      <c r="I6557" s="3">
        <v>42987</v>
      </c>
      <c r="J6557" s="3">
        <v>43060</v>
      </c>
      <c r="K6557" s="8" t="str">
        <f>IF(Sales_Pipeline[[#This Row],[Close_Date]]="","",TEXT(Sales_Pipeline[[#This Row],[Close_Date]],"ddd"))</f>
        <v>Tue</v>
      </c>
      <c r="L6557" s="8" t="str">
        <f>IF(Sales_Pipeline[[#This Row],[Close_Date]]="","",TEXT(Sales_Pipeline[[#This Row],[Close_Date]],"mmm"))</f>
        <v>Nov</v>
      </c>
      <c r="M6557" s="8" t="str">
        <f>IF(Sales_Pipeline[[#This Row],[Close_Date]]="","","Q"&amp;ROUNDUP(MONTH(Sales_Pipeline[[#This Row],[Close_Date]])/3,0))</f>
        <v>Q4</v>
      </c>
      <c r="N6557" s="2" cm="1">
        <f t="array" ref="N6557">IFERROR(_xlfn.IFS(Sales_Pipeline[[#This Row],[Deal_Stage]]="Won",_xlfn.XLOOKUP(Sales_Pipeline[[#This Row],[Product]],Products!$A$2:$A$8,Products!$C$2:$C$8),Sales_Pipeline[[#This Row],[Deal_Stage]]="Lost",_xlfn.XLOOKUP(Sales_Pipeline[[#This Row],[Product]],Products!$A$2:$A$8,Products!$C$2:$C$8)),"")</f>
        <v>1096</v>
      </c>
      <c r="O6557" s="2">
        <v>0</v>
      </c>
    </row>
    <row r="6558" spans="1:15" x14ac:dyDescent="0.3">
      <c r="A6558" t="s">
        <v>6704</v>
      </c>
      <c r="B6558" t="s">
        <v>6</v>
      </c>
      <c r="C6558" t="str">
        <f>_xlfn.XLOOKUP(Sales_Pipeline[[#This Row],[Sales_Agent]],Sales_Teams[Sales_Agent],Sales_Teams[Manager])</f>
        <v>Dustin Brinkmann</v>
      </c>
      <c r="D6558" t="str">
        <f>_xlfn.XLOOKUP(Sales_Pipeline[[#This Row],[Manager]],Sales_Teams[Manager],Sales_Teams[Regional_Office])</f>
        <v>Central</v>
      </c>
      <c r="E6558" t="s">
        <v>63</v>
      </c>
      <c r="F6558" t="s">
        <v>79</v>
      </c>
      <c r="G6558" t="str">
        <f>IFERROR(_xlfn.XLOOKUP(Sales_Pipeline[[#This Row],[Account]],Accounts!$A$2:$A$86,Accounts!$F$2:$F$86),"")</f>
        <v>Philipines</v>
      </c>
      <c r="H6558" t="s">
        <v>57</v>
      </c>
      <c r="I6558" s="3">
        <v>42987</v>
      </c>
      <c r="J6558" s="3">
        <v>43000</v>
      </c>
      <c r="K6558" s="8" t="str">
        <f>IF(Sales_Pipeline[[#This Row],[Close_Date]]="","",TEXT(Sales_Pipeline[[#This Row],[Close_Date]],"ddd"))</f>
        <v>Fri</v>
      </c>
      <c r="L6558" s="8" t="str">
        <f>IF(Sales_Pipeline[[#This Row],[Close_Date]]="","",TEXT(Sales_Pipeline[[#This Row],[Close_Date]],"mmm"))</f>
        <v>Sep</v>
      </c>
      <c r="M6558" s="8" t="str">
        <f>IF(Sales_Pipeline[[#This Row],[Close_Date]]="","","Q"&amp;ROUNDUP(MONTH(Sales_Pipeline[[#This Row],[Close_Date]])/3,0))</f>
        <v>Q3</v>
      </c>
      <c r="N6558" s="2" cm="1">
        <f t="array" ref="N6558">IFERROR(_xlfn.IFS(Sales_Pipeline[[#This Row],[Deal_Stage]]="Won",_xlfn.XLOOKUP(Sales_Pipeline[[#This Row],[Product]],Products!$A$2:$A$8,Products!$C$2:$C$8),Sales_Pipeline[[#This Row],[Deal_Stage]]="Lost",_xlfn.XLOOKUP(Sales_Pipeline[[#This Row],[Product]],Products!$A$2:$A$8,Products!$C$2:$C$8)),"")</f>
        <v>550</v>
      </c>
      <c r="O6558" s="2">
        <v>600</v>
      </c>
    </row>
    <row r="6559" spans="1:15" x14ac:dyDescent="0.3">
      <c r="A6559" t="s">
        <v>6705</v>
      </c>
      <c r="B6559" t="s">
        <v>20</v>
      </c>
      <c r="C6559" t="str">
        <f>_xlfn.XLOOKUP(Sales_Pipeline[[#This Row],[Sales_Agent]],Sales_Teams[Sales_Agent],Sales_Teams[Manager])</f>
        <v>Cara Losch</v>
      </c>
      <c r="D6559" t="str">
        <f>_xlfn.XLOOKUP(Sales_Pipeline[[#This Row],[Manager]],Sales_Teams[Manager],Sales_Teams[Regional_Office])</f>
        <v>East</v>
      </c>
      <c r="E6559" t="s">
        <v>8953</v>
      </c>
      <c r="F6559" t="s">
        <v>216</v>
      </c>
      <c r="G6559" t="str">
        <f>IFERROR(_xlfn.XLOOKUP(Sales_Pipeline[[#This Row],[Account]],Accounts!$A$2:$A$86,Accounts!$F$2:$F$86),"")</f>
        <v>United States</v>
      </c>
      <c r="H6559" t="s">
        <v>57</v>
      </c>
      <c r="I6559" s="3">
        <v>42987</v>
      </c>
      <c r="J6559" s="3">
        <v>42991</v>
      </c>
      <c r="K6559" s="8" t="str">
        <f>IF(Sales_Pipeline[[#This Row],[Close_Date]]="","",TEXT(Sales_Pipeline[[#This Row],[Close_Date]],"ddd"))</f>
        <v>Wed</v>
      </c>
      <c r="L6559" s="8" t="str">
        <f>IF(Sales_Pipeline[[#This Row],[Close_Date]]="","",TEXT(Sales_Pipeline[[#This Row],[Close_Date]],"mmm"))</f>
        <v>Sep</v>
      </c>
      <c r="M6559" s="8" t="str">
        <f>IF(Sales_Pipeline[[#This Row],[Close_Date]]="","","Q"&amp;ROUNDUP(MONTH(Sales_Pipeline[[#This Row],[Close_Date]])/3,0))</f>
        <v>Q3</v>
      </c>
      <c r="N6559" s="2" cm="1">
        <f t="array" ref="N6559">IFERROR(_xlfn.IFS(Sales_Pipeline[[#This Row],[Deal_Stage]]="Won",_xlfn.XLOOKUP(Sales_Pipeline[[#This Row],[Product]],Products!$A$2:$A$8,Products!$C$2:$C$8),Sales_Pipeline[[#This Row],[Deal_Stage]]="Lost",_xlfn.XLOOKUP(Sales_Pipeline[[#This Row],[Product]],Products!$A$2:$A$8,Products!$C$2:$C$8)),"")</f>
        <v>4821</v>
      </c>
      <c r="O6559" s="2">
        <v>5067</v>
      </c>
    </row>
    <row r="6560" spans="1:15" x14ac:dyDescent="0.3">
      <c r="A6560" t="s">
        <v>6706</v>
      </c>
      <c r="B6560" t="s">
        <v>15</v>
      </c>
      <c r="C6560" t="str">
        <f>_xlfn.XLOOKUP(Sales_Pipeline[[#This Row],[Sales_Agent]],Sales_Teams[Sales_Agent],Sales_Teams[Manager])</f>
        <v>Melvin Marxen</v>
      </c>
      <c r="D6560" t="str">
        <f>_xlfn.XLOOKUP(Sales_Pipeline[[#This Row],[Manager]],Sales_Teams[Manager],Sales_Teams[Regional_Office])</f>
        <v>Central</v>
      </c>
      <c r="E6560" t="s">
        <v>8953</v>
      </c>
      <c r="F6560" t="s">
        <v>247</v>
      </c>
      <c r="G6560" t="str">
        <f>IFERROR(_xlfn.XLOOKUP(Sales_Pipeline[[#This Row],[Account]],Accounts!$A$2:$A$86,Accounts!$F$2:$F$86),"")</f>
        <v>United States</v>
      </c>
      <c r="H6560" t="s">
        <v>57</v>
      </c>
      <c r="I6560" s="3">
        <v>42987</v>
      </c>
      <c r="J6560" s="3">
        <v>43074</v>
      </c>
      <c r="K6560" s="8" t="str">
        <f>IF(Sales_Pipeline[[#This Row],[Close_Date]]="","",TEXT(Sales_Pipeline[[#This Row],[Close_Date]],"ddd"))</f>
        <v>Tue</v>
      </c>
      <c r="L6560" s="8" t="str">
        <f>IF(Sales_Pipeline[[#This Row],[Close_Date]]="","",TEXT(Sales_Pipeline[[#This Row],[Close_Date]],"mmm"))</f>
        <v>Dec</v>
      </c>
      <c r="M6560" s="8" t="str">
        <f>IF(Sales_Pipeline[[#This Row],[Close_Date]]="","","Q"&amp;ROUNDUP(MONTH(Sales_Pipeline[[#This Row],[Close_Date]])/3,0))</f>
        <v>Q4</v>
      </c>
      <c r="N6560" s="2" cm="1">
        <f t="array" ref="N6560">IFERROR(_xlfn.IFS(Sales_Pipeline[[#This Row],[Deal_Stage]]="Won",_xlfn.XLOOKUP(Sales_Pipeline[[#This Row],[Product]],Products!$A$2:$A$8,Products!$C$2:$C$8),Sales_Pipeline[[#This Row],[Deal_Stage]]="Lost",_xlfn.XLOOKUP(Sales_Pipeline[[#This Row],[Product]],Products!$A$2:$A$8,Products!$C$2:$C$8)),"")</f>
        <v>4821</v>
      </c>
      <c r="O6560" s="2">
        <v>5127</v>
      </c>
    </row>
    <row r="6561" spans="1:15" x14ac:dyDescent="0.3">
      <c r="A6561" t="s">
        <v>6707</v>
      </c>
      <c r="B6561" t="s">
        <v>28</v>
      </c>
      <c r="C6561" t="str">
        <f>_xlfn.XLOOKUP(Sales_Pipeline[[#This Row],[Sales_Agent]],Sales_Teams[Sales_Agent],Sales_Teams[Manager])</f>
        <v>Rocco Neubert</v>
      </c>
      <c r="D6561" t="str">
        <f>_xlfn.XLOOKUP(Sales_Pipeline[[#This Row],[Manager]],Sales_Teams[Manager],Sales_Teams[Regional_Office])</f>
        <v>East</v>
      </c>
      <c r="E6561" t="s">
        <v>63</v>
      </c>
      <c r="F6561" t="s">
        <v>109</v>
      </c>
      <c r="G6561" t="str">
        <f>IFERROR(_xlfn.XLOOKUP(Sales_Pipeline[[#This Row],[Account]],Accounts!$A$2:$A$86,Accounts!$F$2:$F$86),"")</f>
        <v>Japan</v>
      </c>
      <c r="H6561" t="s">
        <v>57</v>
      </c>
      <c r="I6561" s="3">
        <v>42987</v>
      </c>
      <c r="J6561" s="3">
        <v>43095</v>
      </c>
      <c r="K6561" s="8" t="str">
        <f>IF(Sales_Pipeline[[#This Row],[Close_Date]]="","",TEXT(Sales_Pipeline[[#This Row],[Close_Date]],"ddd"))</f>
        <v>Tue</v>
      </c>
      <c r="L6561" s="8" t="str">
        <f>IF(Sales_Pipeline[[#This Row],[Close_Date]]="","",TEXT(Sales_Pipeline[[#This Row],[Close_Date]],"mmm"))</f>
        <v>Dec</v>
      </c>
      <c r="M6561" s="8" t="str">
        <f>IF(Sales_Pipeline[[#This Row],[Close_Date]]="","","Q"&amp;ROUNDUP(MONTH(Sales_Pipeline[[#This Row],[Close_Date]])/3,0))</f>
        <v>Q4</v>
      </c>
      <c r="N6561" s="2" cm="1">
        <f t="array" ref="N6561">IFERROR(_xlfn.IFS(Sales_Pipeline[[#This Row],[Deal_Stage]]="Won",_xlfn.XLOOKUP(Sales_Pipeline[[#This Row],[Product]],Products!$A$2:$A$8,Products!$C$2:$C$8),Sales_Pipeline[[#This Row],[Deal_Stage]]="Lost",_xlfn.XLOOKUP(Sales_Pipeline[[#This Row],[Product]],Products!$A$2:$A$8,Products!$C$2:$C$8)),"")</f>
        <v>550</v>
      </c>
      <c r="O6561" s="2">
        <v>547</v>
      </c>
    </row>
    <row r="6562" spans="1:15" x14ac:dyDescent="0.3">
      <c r="A6562" t="s">
        <v>6708</v>
      </c>
      <c r="B6562" t="s">
        <v>22</v>
      </c>
      <c r="C6562" t="str">
        <f>_xlfn.XLOOKUP(Sales_Pipeline[[#This Row],[Sales_Agent]],Sales_Teams[Sales_Agent],Sales_Teams[Manager])</f>
        <v>Cara Losch</v>
      </c>
      <c r="D6562" t="str">
        <f>_xlfn.XLOOKUP(Sales_Pipeline[[#This Row],[Manager]],Sales_Teams[Manager],Sales_Teams[Regional_Office])</f>
        <v>East</v>
      </c>
      <c r="E6562" t="s">
        <v>84</v>
      </c>
      <c r="F6562" t="s">
        <v>231</v>
      </c>
      <c r="G6562" t="str">
        <f>IFERROR(_xlfn.XLOOKUP(Sales_Pipeline[[#This Row],[Account]],Accounts!$A$2:$A$86,Accounts!$F$2:$F$86),"")</f>
        <v>United States</v>
      </c>
      <c r="H6562" t="s">
        <v>82</v>
      </c>
      <c r="I6562" s="3">
        <v>42987</v>
      </c>
      <c r="J6562" s="3">
        <v>43005</v>
      </c>
      <c r="K6562" s="8" t="str">
        <f>IF(Sales_Pipeline[[#This Row],[Close_Date]]="","",TEXT(Sales_Pipeline[[#This Row],[Close_Date]],"ddd"))</f>
        <v>Wed</v>
      </c>
      <c r="L6562" s="8" t="str">
        <f>IF(Sales_Pipeline[[#This Row],[Close_Date]]="","",TEXT(Sales_Pipeline[[#This Row],[Close_Date]],"mmm"))</f>
        <v>Sep</v>
      </c>
      <c r="M6562" s="8" t="str">
        <f>IF(Sales_Pipeline[[#This Row],[Close_Date]]="","","Q"&amp;ROUNDUP(MONTH(Sales_Pipeline[[#This Row],[Close_Date]])/3,0))</f>
        <v>Q3</v>
      </c>
      <c r="N6562" s="2" cm="1">
        <f t="array" ref="N6562">IFERROR(_xlfn.IFS(Sales_Pipeline[[#This Row],[Deal_Stage]]="Won",_xlfn.XLOOKUP(Sales_Pipeline[[#This Row],[Product]],Products!$A$2:$A$8,Products!$C$2:$C$8),Sales_Pipeline[[#This Row],[Deal_Stage]]="Lost",_xlfn.XLOOKUP(Sales_Pipeline[[#This Row],[Product]],Products!$A$2:$A$8,Products!$C$2:$C$8)),"")</f>
        <v>5482</v>
      </c>
      <c r="O6562" s="2">
        <v>0</v>
      </c>
    </row>
    <row r="6563" spans="1:15" x14ac:dyDescent="0.3">
      <c r="A6563" t="s">
        <v>6709</v>
      </c>
      <c r="B6563" t="s">
        <v>40</v>
      </c>
      <c r="C6563" t="str">
        <f>_xlfn.XLOOKUP(Sales_Pipeline[[#This Row],[Sales_Agent]],Sales_Teams[Sales_Agent],Sales_Teams[Manager])</f>
        <v>Summer Sewald</v>
      </c>
      <c r="D6563" t="str">
        <f>_xlfn.XLOOKUP(Sales_Pipeline[[#This Row],[Manager]],Sales_Teams[Manager],Sales_Teams[Regional_Office])</f>
        <v>West</v>
      </c>
      <c r="E6563" t="s">
        <v>55</v>
      </c>
      <c r="F6563" t="s">
        <v>256</v>
      </c>
      <c r="G6563" t="str">
        <f>IFERROR(_xlfn.XLOOKUP(Sales_Pipeline[[#This Row],[Account]],Accounts!$A$2:$A$86,Accounts!$F$2:$F$86),"")</f>
        <v>United States</v>
      </c>
      <c r="H6563" t="s">
        <v>77</v>
      </c>
      <c r="I6563" s="3">
        <v>42987</v>
      </c>
      <c r="K6563" s="8" t="str">
        <f>IF(Sales_Pipeline[[#This Row],[Close_Date]]="","",TEXT(Sales_Pipeline[[#This Row],[Close_Date]],"ddd"))</f>
        <v/>
      </c>
      <c r="L6563" s="8" t="str">
        <f>IF(Sales_Pipeline[[#This Row],[Close_Date]]="","",TEXT(Sales_Pipeline[[#This Row],[Close_Date]],"mmm"))</f>
        <v/>
      </c>
      <c r="M6563" s="8" t="str">
        <f>IF(Sales_Pipeline[[#This Row],[Close_Date]]="","","Q"&amp;ROUNDUP(MONTH(Sales_Pipeline[[#This Row],[Close_Date]])/3,0))</f>
        <v/>
      </c>
      <c r="N6563" s="2" t="str" cm="1">
        <f t="array" ref="N6563">IFERROR(_xlfn.IFS(Sales_Pipeline[[#This Row],[Deal_Stage]]="Won",_xlfn.XLOOKUP(Sales_Pipeline[[#This Row],[Product]],Products!$A$2:$A$8,Products!$C$2:$C$8),Sales_Pipeline[[#This Row],[Deal_Stage]]="Lost",_xlfn.XLOOKUP(Sales_Pipeline[[#This Row],[Product]],Products!$A$2:$A$8,Products!$C$2:$C$8)),"")</f>
        <v/>
      </c>
      <c r="O6563" s="2">
        <v>0</v>
      </c>
    </row>
    <row r="6564" spans="1:15" x14ac:dyDescent="0.3">
      <c r="A6564" t="s">
        <v>6710</v>
      </c>
      <c r="B6564" t="s">
        <v>43</v>
      </c>
      <c r="C6564" t="str">
        <f>_xlfn.XLOOKUP(Sales_Pipeline[[#This Row],[Sales_Agent]],Sales_Teams[Sales_Agent],Sales_Teams[Manager])</f>
        <v>Summer Sewald</v>
      </c>
      <c r="D6564" t="str">
        <f>_xlfn.XLOOKUP(Sales_Pipeline[[#This Row],[Manager]],Sales_Teams[Manager],Sales_Teams[Regional_Office])</f>
        <v>West</v>
      </c>
      <c r="E6564" t="s">
        <v>76</v>
      </c>
      <c r="F6564" t="s">
        <v>211</v>
      </c>
      <c r="G6564" t="str">
        <f>IFERROR(_xlfn.XLOOKUP(Sales_Pipeline[[#This Row],[Account]],Accounts!$A$2:$A$86,Accounts!$F$2:$F$86),"")</f>
        <v>United States</v>
      </c>
      <c r="H6564" t="s">
        <v>82</v>
      </c>
      <c r="I6564" s="3">
        <v>42987</v>
      </c>
      <c r="J6564" s="3">
        <v>43069</v>
      </c>
      <c r="K6564" s="8" t="str">
        <f>IF(Sales_Pipeline[[#This Row],[Close_Date]]="","",TEXT(Sales_Pipeline[[#This Row],[Close_Date]],"ddd"))</f>
        <v>Thu</v>
      </c>
      <c r="L6564" s="8" t="str">
        <f>IF(Sales_Pipeline[[#This Row],[Close_Date]]="","",TEXT(Sales_Pipeline[[#This Row],[Close_Date]],"mmm"))</f>
        <v>Nov</v>
      </c>
      <c r="M6564" s="8" t="str">
        <f>IF(Sales_Pipeline[[#This Row],[Close_Date]]="","","Q"&amp;ROUNDUP(MONTH(Sales_Pipeline[[#This Row],[Close_Date]])/3,0))</f>
        <v>Q4</v>
      </c>
      <c r="N6564" s="2" cm="1">
        <f t="array" ref="N6564">IFERROR(_xlfn.IFS(Sales_Pipeline[[#This Row],[Deal_Stage]]="Won",_xlfn.XLOOKUP(Sales_Pipeline[[#This Row],[Product]],Products!$A$2:$A$8,Products!$C$2:$C$8),Sales_Pipeline[[#This Row],[Deal_Stage]]="Lost",_xlfn.XLOOKUP(Sales_Pipeline[[#This Row],[Product]],Products!$A$2:$A$8,Products!$C$2:$C$8)),"")</f>
        <v>3393</v>
      </c>
      <c r="O6564" s="2">
        <v>0</v>
      </c>
    </row>
    <row r="6565" spans="1:15" x14ac:dyDescent="0.3">
      <c r="A6565" t="s">
        <v>6711</v>
      </c>
      <c r="B6565" t="s">
        <v>43</v>
      </c>
      <c r="C6565" t="str">
        <f>_xlfn.XLOOKUP(Sales_Pipeline[[#This Row],[Sales_Agent]],Sales_Teams[Sales_Agent],Sales_Teams[Manager])</f>
        <v>Summer Sewald</v>
      </c>
      <c r="D6565" t="str">
        <f>_xlfn.XLOOKUP(Sales_Pipeline[[#This Row],[Manager]],Sales_Teams[Manager],Sales_Teams[Regional_Office])</f>
        <v>West</v>
      </c>
      <c r="E6565" t="s">
        <v>63</v>
      </c>
      <c r="F6565" t="s">
        <v>211</v>
      </c>
      <c r="G6565" t="str">
        <f>IFERROR(_xlfn.XLOOKUP(Sales_Pipeline[[#This Row],[Account]],Accounts!$A$2:$A$86,Accounts!$F$2:$F$86),"")</f>
        <v>United States</v>
      </c>
      <c r="H6565" t="s">
        <v>57</v>
      </c>
      <c r="I6565" s="3">
        <v>42987</v>
      </c>
      <c r="J6565" s="3">
        <v>43083</v>
      </c>
      <c r="K6565" s="8" t="str">
        <f>IF(Sales_Pipeline[[#This Row],[Close_Date]]="","",TEXT(Sales_Pipeline[[#This Row],[Close_Date]],"ddd"))</f>
        <v>Thu</v>
      </c>
      <c r="L6565" s="8" t="str">
        <f>IF(Sales_Pipeline[[#This Row],[Close_Date]]="","",TEXT(Sales_Pipeline[[#This Row],[Close_Date]],"mmm"))</f>
        <v>Dec</v>
      </c>
      <c r="M6565" s="8" t="str">
        <f>IF(Sales_Pipeline[[#This Row],[Close_Date]]="","","Q"&amp;ROUNDUP(MONTH(Sales_Pipeline[[#This Row],[Close_Date]])/3,0))</f>
        <v>Q4</v>
      </c>
      <c r="N6565" s="2" cm="1">
        <f t="array" ref="N6565">IFERROR(_xlfn.IFS(Sales_Pipeline[[#This Row],[Deal_Stage]]="Won",_xlfn.XLOOKUP(Sales_Pipeline[[#This Row],[Product]],Products!$A$2:$A$8,Products!$C$2:$C$8),Sales_Pipeline[[#This Row],[Deal_Stage]]="Lost",_xlfn.XLOOKUP(Sales_Pipeline[[#This Row],[Product]],Products!$A$2:$A$8,Products!$C$2:$C$8)),"")</f>
        <v>550</v>
      </c>
      <c r="O6565" s="2">
        <v>582</v>
      </c>
    </row>
    <row r="6566" spans="1:15" x14ac:dyDescent="0.3">
      <c r="A6566" t="s">
        <v>6712</v>
      </c>
      <c r="B6566" t="s">
        <v>43</v>
      </c>
      <c r="C6566" t="str">
        <f>_xlfn.XLOOKUP(Sales_Pipeline[[#This Row],[Sales_Agent]],Sales_Teams[Sales_Agent],Sales_Teams[Manager])</f>
        <v>Summer Sewald</v>
      </c>
      <c r="D6566" t="str">
        <f>_xlfn.XLOOKUP(Sales_Pipeline[[#This Row],[Manager]],Sales_Teams[Manager],Sales_Teams[Regional_Office])</f>
        <v>West</v>
      </c>
      <c r="E6566" t="s">
        <v>55</v>
      </c>
      <c r="F6566" t="s">
        <v>70</v>
      </c>
      <c r="G6566" t="str">
        <f>IFERROR(_xlfn.XLOOKUP(Sales_Pipeline[[#This Row],[Account]],Accounts!$A$2:$A$86,Accounts!$F$2:$F$86),"")</f>
        <v>United States</v>
      </c>
      <c r="H6566" t="s">
        <v>57</v>
      </c>
      <c r="I6566" s="3">
        <v>42987</v>
      </c>
      <c r="J6566" s="3">
        <v>43003</v>
      </c>
      <c r="K6566" s="8" t="str">
        <f>IF(Sales_Pipeline[[#This Row],[Close_Date]]="","",TEXT(Sales_Pipeline[[#This Row],[Close_Date]],"ddd"))</f>
        <v>Mon</v>
      </c>
      <c r="L6566" s="8" t="str">
        <f>IF(Sales_Pipeline[[#This Row],[Close_Date]]="","",TEXT(Sales_Pipeline[[#This Row],[Close_Date]],"mmm"))</f>
        <v>Sep</v>
      </c>
      <c r="M6566" s="8" t="str">
        <f>IF(Sales_Pipeline[[#This Row],[Close_Date]]="","","Q"&amp;ROUNDUP(MONTH(Sales_Pipeline[[#This Row],[Close_Date]])/3,0))</f>
        <v>Q3</v>
      </c>
      <c r="N6566" s="2" cm="1">
        <f t="array" ref="N6566">IFERROR(_xlfn.IFS(Sales_Pipeline[[#This Row],[Deal_Stage]]="Won",_xlfn.XLOOKUP(Sales_Pipeline[[#This Row],[Product]],Products!$A$2:$A$8,Products!$C$2:$C$8),Sales_Pipeline[[#This Row],[Deal_Stage]]="Lost",_xlfn.XLOOKUP(Sales_Pipeline[[#This Row],[Product]],Products!$A$2:$A$8,Products!$C$2:$C$8)),"")</f>
        <v>1096</v>
      </c>
      <c r="O6566" s="2">
        <v>1047</v>
      </c>
    </row>
    <row r="6567" spans="1:15" x14ac:dyDescent="0.3">
      <c r="A6567" t="s">
        <v>6713</v>
      </c>
      <c r="B6567" t="s">
        <v>8</v>
      </c>
      <c r="C6567" t="str">
        <f>_xlfn.XLOOKUP(Sales_Pipeline[[#This Row],[Sales_Agent]],Sales_Teams[Sales_Agent],Sales_Teams[Manager])</f>
        <v>Dustin Brinkmann</v>
      </c>
      <c r="D6567" t="str">
        <f>_xlfn.XLOOKUP(Sales_Pipeline[[#This Row],[Manager]],Sales_Teams[Manager],Sales_Teams[Regional_Office])</f>
        <v>Central</v>
      </c>
      <c r="E6567" t="s">
        <v>61</v>
      </c>
      <c r="F6567" t="s">
        <v>155</v>
      </c>
      <c r="G6567" t="str">
        <f>IFERROR(_xlfn.XLOOKUP(Sales_Pipeline[[#This Row],[Account]],Accounts!$A$2:$A$86,Accounts!$F$2:$F$86),"")</f>
        <v>United States</v>
      </c>
      <c r="H6567" t="s">
        <v>82</v>
      </c>
      <c r="I6567" s="3">
        <v>42987</v>
      </c>
      <c r="J6567" s="3">
        <v>43060</v>
      </c>
      <c r="K6567" s="8" t="str">
        <f>IF(Sales_Pipeline[[#This Row],[Close_Date]]="","",TEXT(Sales_Pipeline[[#This Row],[Close_Date]],"ddd"))</f>
        <v>Tue</v>
      </c>
      <c r="L6567" s="8" t="str">
        <f>IF(Sales_Pipeline[[#This Row],[Close_Date]]="","",TEXT(Sales_Pipeline[[#This Row],[Close_Date]],"mmm"))</f>
        <v>Nov</v>
      </c>
      <c r="M6567" s="8" t="str">
        <f>IF(Sales_Pipeline[[#This Row],[Close_Date]]="","","Q"&amp;ROUNDUP(MONTH(Sales_Pipeline[[#This Row],[Close_Date]])/3,0))</f>
        <v>Q4</v>
      </c>
      <c r="N6567" s="2" cm="1">
        <f t="array" ref="N6567">IFERROR(_xlfn.IFS(Sales_Pipeline[[#This Row],[Deal_Stage]]="Won",_xlfn.XLOOKUP(Sales_Pipeline[[#This Row],[Product]],Products!$A$2:$A$8,Products!$C$2:$C$8),Sales_Pipeline[[#This Row],[Deal_Stage]]="Lost",_xlfn.XLOOKUP(Sales_Pipeline[[#This Row],[Product]],Products!$A$2:$A$8,Products!$C$2:$C$8)),"")</f>
        <v>55</v>
      </c>
      <c r="O6567" s="2">
        <v>0</v>
      </c>
    </row>
    <row r="6568" spans="1:15" x14ac:dyDescent="0.3">
      <c r="A6568" t="s">
        <v>6714</v>
      </c>
      <c r="B6568" t="s">
        <v>37</v>
      </c>
      <c r="C6568" t="str">
        <f>_xlfn.XLOOKUP(Sales_Pipeline[[#This Row],[Sales_Agent]],Sales_Teams[Sales_Agent],Sales_Teams[Manager])</f>
        <v>Celia Rouche</v>
      </c>
      <c r="D6568" t="str">
        <f>_xlfn.XLOOKUP(Sales_Pipeline[[#This Row],[Manager]],Sales_Teams[Manager],Sales_Teams[Regional_Office])</f>
        <v>West</v>
      </c>
      <c r="E6568" t="s">
        <v>55</v>
      </c>
      <c r="G6568" t="str">
        <f>IFERROR(_xlfn.XLOOKUP(Sales_Pipeline[[#This Row],[Account]],Accounts!$A$2:$A$86,Accounts!$F$2:$F$86),"")</f>
        <v/>
      </c>
      <c r="H6568" t="s">
        <v>77</v>
      </c>
      <c r="I6568" s="3">
        <v>42987</v>
      </c>
      <c r="K6568" s="8" t="str">
        <f>IF(Sales_Pipeline[[#This Row],[Close_Date]]="","",TEXT(Sales_Pipeline[[#This Row],[Close_Date]],"ddd"))</f>
        <v/>
      </c>
      <c r="L6568" s="8" t="str">
        <f>IF(Sales_Pipeline[[#This Row],[Close_Date]]="","",TEXT(Sales_Pipeline[[#This Row],[Close_Date]],"mmm"))</f>
        <v/>
      </c>
      <c r="M6568" s="8" t="str">
        <f>IF(Sales_Pipeline[[#This Row],[Close_Date]]="","","Q"&amp;ROUNDUP(MONTH(Sales_Pipeline[[#This Row],[Close_Date]])/3,0))</f>
        <v/>
      </c>
      <c r="N6568" s="2" t="str" cm="1">
        <f t="array" ref="N6568">IFERROR(_xlfn.IFS(Sales_Pipeline[[#This Row],[Deal_Stage]]="Won",_xlfn.XLOOKUP(Sales_Pipeline[[#This Row],[Product]],Products!$A$2:$A$8,Products!$C$2:$C$8),Sales_Pipeline[[#This Row],[Deal_Stage]]="Lost",_xlfn.XLOOKUP(Sales_Pipeline[[#This Row],[Product]],Products!$A$2:$A$8,Products!$C$2:$C$8)),"")</f>
        <v/>
      </c>
      <c r="O6568" s="2">
        <v>0</v>
      </c>
    </row>
    <row r="6569" spans="1:15" x14ac:dyDescent="0.3">
      <c r="A6569" t="s">
        <v>6715</v>
      </c>
      <c r="B6569" t="s">
        <v>14</v>
      </c>
      <c r="C6569" t="str">
        <f>_xlfn.XLOOKUP(Sales_Pipeline[[#This Row],[Sales_Agent]],Sales_Teams[Sales_Agent],Sales_Teams[Manager])</f>
        <v>Melvin Marxen</v>
      </c>
      <c r="D6569" t="str">
        <f>_xlfn.XLOOKUP(Sales_Pipeline[[#This Row],[Manager]],Sales_Teams[Manager],Sales_Teams[Regional_Office])</f>
        <v>Central</v>
      </c>
      <c r="E6569" t="s">
        <v>8953</v>
      </c>
      <c r="F6569" t="s">
        <v>150</v>
      </c>
      <c r="G6569" t="str">
        <f>IFERROR(_xlfn.XLOOKUP(Sales_Pipeline[[#This Row],[Account]],Accounts!$A$2:$A$86,Accounts!$F$2:$F$86),"")</f>
        <v>United States</v>
      </c>
      <c r="H6569" t="s">
        <v>82</v>
      </c>
      <c r="I6569" s="3">
        <v>42987</v>
      </c>
      <c r="J6569" s="3">
        <v>43054</v>
      </c>
      <c r="K6569" s="8" t="str">
        <f>IF(Sales_Pipeline[[#This Row],[Close_Date]]="","",TEXT(Sales_Pipeline[[#This Row],[Close_Date]],"ddd"))</f>
        <v>Wed</v>
      </c>
      <c r="L6569" s="8" t="str">
        <f>IF(Sales_Pipeline[[#This Row],[Close_Date]]="","",TEXT(Sales_Pipeline[[#This Row],[Close_Date]],"mmm"))</f>
        <v>Nov</v>
      </c>
      <c r="M6569" s="8" t="str">
        <f>IF(Sales_Pipeline[[#This Row],[Close_Date]]="","","Q"&amp;ROUNDUP(MONTH(Sales_Pipeline[[#This Row],[Close_Date]])/3,0))</f>
        <v>Q4</v>
      </c>
      <c r="N6569" s="2" cm="1">
        <f t="array" ref="N6569">IFERROR(_xlfn.IFS(Sales_Pipeline[[#This Row],[Deal_Stage]]="Won",_xlfn.XLOOKUP(Sales_Pipeline[[#This Row],[Product]],Products!$A$2:$A$8,Products!$C$2:$C$8),Sales_Pipeline[[#This Row],[Deal_Stage]]="Lost",_xlfn.XLOOKUP(Sales_Pipeline[[#This Row],[Product]],Products!$A$2:$A$8,Products!$C$2:$C$8)),"")</f>
        <v>4821</v>
      </c>
      <c r="O6569" s="2">
        <v>0</v>
      </c>
    </row>
    <row r="6570" spans="1:15" x14ac:dyDescent="0.3">
      <c r="A6570" t="s">
        <v>6716</v>
      </c>
      <c r="B6570" t="s">
        <v>14</v>
      </c>
      <c r="C6570" t="str">
        <f>_xlfn.XLOOKUP(Sales_Pipeline[[#This Row],[Sales_Agent]],Sales_Teams[Sales_Agent],Sales_Teams[Manager])</f>
        <v>Melvin Marxen</v>
      </c>
      <c r="D6570" t="str">
        <f>_xlfn.XLOOKUP(Sales_Pipeline[[#This Row],[Manager]],Sales_Teams[Manager],Sales_Teams[Regional_Office])</f>
        <v>Central</v>
      </c>
      <c r="E6570" t="s">
        <v>63</v>
      </c>
      <c r="F6570" t="s">
        <v>223</v>
      </c>
      <c r="G6570" t="str">
        <f>IFERROR(_xlfn.XLOOKUP(Sales_Pipeline[[#This Row],[Account]],Accounts!$A$2:$A$86,Accounts!$F$2:$F$86),"")</f>
        <v>United States</v>
      </c>
      <c r="H6570" t="s">
        <v>57</v>
      </c>
      <c r="I6570" s="3">
        <v>42987</v>
      </c>
      <c r="J6570" s="3">
        <v>43002</v>
      </c>
      <c r="K6570" s="8" t="str">
        <f>IF(Sales_Pipeline[[#This Row],[Close_Date]]="","",TEXT(Sales_Pipeline[[#This Row],[Close_Date]],"ddd"))</f>
        <v>Sun</v>
      </c>
      <c r="L6570" s="8" t="str">
        <f>IF(Sales_Pipeline[[#This Row],[Close_Date]]="","",TEXT(Sales_Pipeline[[#This Row],[Close_Date]],"mmm"))</f>
        <v>Sep</v>
      </c>
      <c r="M6570" s="8" t="str">
        <f>IF(Sales_Pipeline[[#This Row],[Close_Date]]="","","Q"&amp;ROUNDUP(MONTH(Sales_Pipeline[[#This Row],[Close_Date]])/3,0))</f>
        <v>Q3</v>
      </c>
      <c r="N6570" s="2" cm="1">
        <f t="array" ref="N6570">IFERROR(_xlfn.IFS(Sales_Pipeline[[#This Row],[Deal_Stage]]="Won",_xlfn.XLOOKUP(Sales_Pipeline[[#This Row],[Product]],Products!$A$2:$A$8,Products!$C$2:$C$8),Sales_Pipeline[[#This Row],[Deal_Stage]]="Lost",_xlfn.XLOOKUP(Sales_Pipeline[[#This Row],[Product]],Products!$A$2:$A$8,Products!$C$2:$C$8)),"")</f>
        <v>550</v>
      </c>
      <c r="O6570" s="2">
        <v>568</v>
      </c>
    </row>
    <row r="6571" spans="1:15" x14ac:dyDescent="0.3">
      <c r="A6571" t="s">
        <v>6717</v>
      </c>
      <c r="B6571" t="s">
        <v>14</v>
      </c>
      <c r="C6571" t="str">
        <f>_xlfn.XLOOKUP(Sales_Pipeline[[#This Row],[Sales_Agent]],Sales_Teams[Sales_Agent],Sales_Teams[Manager])</f>
        <v>Melvin Marxen</v>
      </c>
      <c r="D6571" t="str">
        <f>_xlfn.XLOOKUP(Sales_Pipeline[[#This Row],[Manager]],Sales_Teams[Manager],Sales_Teams[Regional_Office])</f>
        <v>Central</v>
      </c>
      <c r="E6571" t="s">
        <v>84</v>
      </c>
      <c r="F6571" t="s">
        <v>333</v>
      </c>
      <c r="G6571" t="str">
        <f>IFERROR(_xlfn.XLOOKUP(Sales_Pipeline[[#This Row],[Account]],Accounts!$A$2:$A$86,Accounts!$F$2:$F$86),"")</f>
        <v>United States</v>
      </c>
      <c r="H6571" t="s">
        <v>57</v>
      </c>
      <c r="I6571" s="3">
        <v>42987</v>
      </c>
      <c r="J6571" s="3">
        <v>43066</v>
      </c>
      <c r="K6571" s="8" t="str">
        <f>IF(Sales_Pipeline[[#This Row],[Close_Date]]="","",TEXT(Sales_Pipeline[[#This Row],[Close_Date]],"ddd"))</f>
        <v>Mon</v>
      </c>
      <c r="L6571" s="8" t="str">
        <f>IF(Sales_Pipeline[[#This Row],[Close_Date]]="","",TEXT(Sales_Pipeline[[#This Row],[Close_Date]],"mmm"))</f>
        <v>Nov</v>
      </c>
      <c r="M6571" s="8" t="str">
        <f>IF(Sales_Pipeline[[#This Row],[Close_Date]]="","","Q"&amp;ROUNDUP(MONTH(Sales_Pipeline[[#This Row],[Close_Date]])/3,0))</f>
        <v>Q4</v>
      </c>
      <c r="N6571" s="2" cm="1">
        <f t="array" ref="N6571">IFERROR(_xlfn.IFS(Sales_Pipeline[[#This Row],[Deal_Stage]]="Won",_xlfn.XLOOKUP(Sales_Pipeline[[#This Row],[Product]],Products!$A$2:$A$8,Products!$C$2:$C$8),Sales_Pipeline[[#This Row],[Deal_Stage]]="Lost",_xlfn.XLOOKUP(Sales_Pipeline[[#This Row],[Product]],Products!$A$2:$A$8,Products!$C$2:$C$8)),"")</f>
        <v>5482</v>
      </c>
      <c r="O6571" s="2">
        <v>6255</v>
      </c>
    </row>
    <row r="6572" spans="1:15" x14ac:dyDescent="0.3">
      <c r="A6572" t="s">
        <v>6718</v>
      </c>
      <c r="B6572" t="s">
        <v>29</v>
      </c>
      <c r="C6572" t="str">
        <f>_xlfn.XLOOKUP(Sales_Pipeline[[#This Row],[Sales_Agent]],Sales_Teams[Sales_Agent],Sales_Teams[Manager])</f>
        <v>Rocco Neubert</v>
      </c>
      <c r="D6572" t="str">
        <f>_xlfn.XLOOKUP(Sales_Pipeline[[#This Row],[Manager]],Sales_Teams[Manager],Sales_Teams[Regional_Office])</f>
        <v>East</v>
      </c>
      <c r="E6572" t="s">
        <v>8953</v>
      </c>
      <c r="F6572" t="s">
        <v>209</v>
      </c>
      <c r="G6572" t="str">
        <f>IFERROR(_xlfn.XLOOKUP(Sales_Pipeline[[#This Row],[Account]],Accounts!$A$2:$A$86,Accounts!$F$2:$F$86),"")</f>
        <v>United States</v>
      </c>
      <c r="H6572" t="s">
        <v>57</v>
      </c>
      <c r="I6572" s="3">
        <v>42987</v>
      </c>
      <c r="J6572" s="3">
        <v>43072</v>
      </c>
      <c r="K6572" s="8" t="str">
        <f>IF(Sales_Pipeline[[#This Row],[Close_Date]]="","",TEXT(Sales_Pipeline[[#This Row],[Close_Date]],"ddd"))</f>
        <v>Sun</v>
      </c>
      <c r="L6572" s="8" t="str">
        <f>IF(Sales_Pipeline[[#This Row],[Close_Date]]="","",TEXT(Sales_Pipeline[[#This Row],[Close_Date]],"mmm"))</f>
        <v>Dec</v>
      </c>
      <c r="M6572" s="8" t="str">
        <f>IF(Sales_Pipeline[[#This Row],[Close_Date]]="","","Q"&amp;ROUNDUP(MONTH(Sales_Pipeline[[#This Row],[Close_Date]])/3,0))</f>
        <v>Q4</v>
      </c>
      <c r="N6572" s="2" cm="1">
        <f t="array" ref="N6572">IFERROR(_xlfn.IFS(Sales_Pipeline[[#This Row],[Deal_Stage]]="Won",_xlfn.XLOOKUP(Sales_Pipeline[[#This Row],[Product]],Products!$A$2:$A$8,Products!$C$2:$C$8),Sales_Pipeline[[#This Row],[Deal_Stage]]="Lost",_xlfn.XLOOKUP(Sales_Pipeline[[#This Row],[Product]],Products!$A$2:$A$8,Products!$C$2:$C$8)),"")</f>
        <v>4821</v>
      </c>
      <c r="O6572" s="2">
        <v>4647</v>
      </c>
    </row>
    <row r="6573" spans="1:15" x14ac:dyDescent="0.3">
      <c r="A6573" t="s">
        <v>6719</v>
      </c>
      <c r="B6573" t="s">
        <v>21</v>
      </c>
      <c r="C6573" t="str">
        <f>_xlfn.XLOOKUP(Sales_Pipeline[[#This Row],[Sales_Agent]],Sales_Teams[Sales_Agent],Sales_Teams[Manager])</f>
        <v>Cara Losch</v>
      </c>
      <c r="D6573" t="str">
        <f>_xlfn.XLOOKUP(Sales_Pipeline[[#This Row],[Manager]],Sales_Teams[Manager],Sales_Teams[Regional_Office])</f>
        <v>East</v>
      </c>
      <c r="E6573" t="s">
        <v>8953</v>
      </c>
      <c r="F6573" t="s">
        <v>103</v>
      </c>
      <c r="G6573" t="str">
        <f>IFERROR(_xlfn.XLOOKUP(Sales_Pipeline[[#This Row],[Account]],Accounts!$A$2:$A$86,Accounts!$F$2:$F$86),"")</f>
        <v>United States</v>
      </c>
      <c r="H6573" t="s">
        <v>57</v>
      </c>
      <c r="I6573" s="3">
        <v>42987</v>
      </c>
      <c r="J6573" s="3">
        <v>43047</v>
      </c>
      <c r="K6573" s="8" t="str">
        <f>IF(Sales_Pipeline[[#This Row],[Close_Date]]="","",TEXT(Sales_Pipeline[[#This Row],[Close_Date]],"ddd"))</f>
        <v>Wed</v>
      </c>
      <c r="L6573" s="8" t="str">
        <f>IF(Sales_Pipeline[[#This Row],[Close_Date]]="","",TEXT(Sales_Pipeline[[#This Row],[Close_Date]],"mmm"))</f>
        <v>Nov</v>
      </c>
      <c r="M6573" s="8" t="str">
        <f>IF(Sales_Pipeline[[#This Row],[Close_Date]]="","","Q"&amp;ROUNDUP(MONTH(Sales_Pipeline[[#This Row],[Close_Date]])/3,0))</f>
        <v>Q4</v>
      </c>
      <c r="N6573" s="2" cm="1">
        <f t="array" ref="N6573">IFERROR(_xlfn.IFS(Sales_Pipeline[[#This Row],[Deal_Stage]]="Won",_xlfn.XLOOKUP(Sales_Pipeline[[#This Row],[Product]],Products!$A$2:$A$8,Products!$C$2:$C$8),Sales_Pipeline[[#This Row],[Deal_Stage]]="Lost",_xlfn.XLOOKUP(Sales_Pipeline[[#This Row],[Product]],Products!$A$2:$A$8,Products!$C$2:$C$8)),"")</f>
        <v>4821</v>
      </c>
      <c r="O6573" s="2">
        <v>5042</v>
      </c>
    </row>
    <row r="6574" spans="1:15" x14ac:dyDescent="0.3">
      <c r="A6574" t="s">
        <v>6720</v>
      </c>
      <c r="B6574" t="s">
        <v>7</v>
      </c>
      <c r="C6574" t="str">
        <f>_xlfn.XLOOKUP(Sales_Pipeline[[#This Row],[Sales_Agent]],Sales_Teams[Sales_Agent],Sales_Teams[Manager])</f>
        <v>Dustin Brinkmann</v>
      </c>
      <c r="D6574" t="str">
        <f>_xlfn.XLOOKUP(Sales_Pipeline[[#This Row],[Manager]],Sales_Teams[Manager],Sales_Teams[Regional_Office])</f>
        <v>Central</v>
      </c>
      <c r="E6574" t="s">
        <v>61</v>
      </c>
      <c r="F6574" t="s">
        <v>214</v>
      </c>
      <c r="G6574" t="str">
        <f>IFERROR(_xlfn.XLOOKUP(Sales_Pipeline[[#This Row],[Account]],Accounts!$A$2:$A$86,Accounts!$F$2:$F$86),"")</f>
        <v>United States</v>
      </c>
      <c r="H6574" t="s">
        <v>57</v>
      </c>
      <c r="I6574" s="3">
        <v>42987</v>
      </c>
      <c r="J6574" s="3">
        <v>43100</v>
      </c>
      <c r="K6574" s="8" t="str">
        <f>IF(Sales_Pipeline[[#This Row],[Close_Date]]="","",TEXT(Sales_Pipeline[[#This Row],[Close_Date]],"ddd"))</f>
        <v>Sun</v>
      </c>
      <c r="L6574" s="8" t="str">
        <f>IF(Sales_Pipeline[[#This Row],[Close_Date]]="","",TEXT(Sales_Pipeline[[#This Row],[Close_Date]],"mmm"))</f>
        <v>Dec</v>
      </c>
      <c r="M6574" s="8" t="str">
        <f>IF(Sales_Pipeline[[#This Row],[Close_Date]]="","","Q"&amp;ROUNDUP(MONTH(Sales_Pipeline[[#This Row],[Close_Date]])/3,0))</f>
        <v>Q4</v>
      </c>
      <c r="N6574" s="2" cm="1">
        <f t="array" ref="N6574">IFERROR(_xlfn.IFS(Sales_Pipeline[[#This Row],[Deal_Stage]]="Won",_xlfn.XLOOKUP(Sales_Pipeline[[#This Row],[Product]],Products!$A$2:$A$8,Products!$C$2:$C$8),Sales_Pipeline[[#This Row],[Deal_Stage]]="Lost",_xlfn.XLOOKUP(Sales_Pipeline[[#This Row],[Product]],Products!$A$2:$A$8,Products!$C$2:$C$8)),"")</f>
        <v>55</v>
      </c>
      <c r="O6574" s="2">
        <v>57</v>
      </c>
    </row>
    <row r="6575" spans="1:15" x14ac:dyDescent="0.3">
      <c r="A6575" t="s">
        <v>6721</v>
      </c>
      <c r="B6575" t="s">
        <v>7</v>
      </c>
      <c r="C6575" t="str">
        <f>_xlfn.XLOOKUP(Sales_Pipeline[[#This Row],[Sales_Agent]],Sales_Teams[Sales_Agent],Sales_Teams[Manager])</f>
        <v>Dustin Brinkmann</v>
      </c>
      <c r="D6575" t="str">
        <f>_xlfn.XLOOKUP(Sales_Pipeline[[#This Row],[Manager]],Sales_Teams[Manager],Sales_Teams[Regional_Office])</f>
        <v>Central</v>
      </c>
      <c r="E6575" t="s">
        <v>61</v>
      </c>
      <c r="F6575" t="s">
        <v>147</v>
      </c>
      <c r="G6575" t="str">
        <f>IFERROR(_xlfn.XLOOKUP(Sales_Pipeline[[#This Row],[Account]],Accounts!$A$2:$A$86,Accounts!$F$2:$F$86),"")</f>
        <v>United States</v>
      </c>
      <c r="H6575" t="s">
        <v>57</v>
      </c>
      <c r="I6575" s="3">
        <v>42987</v>
      </c>
      <c r="J6575" s="3">
        <v>43076</v>
      </c>
      <c r="K6575" s="8" t="str">
        <f>IF(Sales_Pipeline[[#This Row],[Close_Date]]="","",TEXT(Sales_Pipeline[[#This Row],[Close_Date]],"ddd"))</f>
        <v>Thu</v>
      </c>
      <c r="L6575" s="8" t="str">
        <f>IF(Sales_Pipeline[[#This Row],[Close_Date]]="","",TEXT(Sales_Pipeline[[#This Row],[Close_Date]],"mmm"))</f>
        <v>Dec</v>
      </c>
      <c r="M6575" s="8" t="str">
        <f>IF(Sales_Pipeline[[#This Row],[Close_Date]]="","","Q"&amp;ROUNDUP(MONTH(Sales_Pipeline[[#This Row],[Close_Date]])/3,0))</f>
        <v>Q4</v>
      </c>
      <c r="N6575" s="2" cm="1">
        <f t="array" ref="N6575">IFERROR(_xlfn.IFS(Sales_Pipeline[[#This Row],[Deal_Stage]]="Won",_xlfn.XLOOKUP(Sales_Pipeline[[#This Row],[Product]],Products!$A$2:$A$8,Products!$C$2:$C$8),Sales_Pipeline[[#This Row],[Deal_Stage]]="Lost",_xlfn.XLOOKUP(Sales_Pipeline[[#This Row],[Product]],Products!$A$2:$A$8,Products!$C$2:$C$8)),"")</f>
        <v>55</v>
      </c>
      <c r="O6575" s="2">
        <v>53</v>
      </c>
    </row>
    <row r="6576" spans="1:15" x14ac:dyDescent="0.3">
      <c r="A6576" t="s">
        <v>6722</v>
      </c>
      <c r="B6576" t="s">
        <v>7</v>
      </c>
      <c r="C6576" t="str">
        <f>_xlfn.XLOOKUP(Sales_Pipeline[[#This Row],[Sales_Agent]],Sales_Teams[Sales_Agent],Sales_Teams[Manager])</f>
        <v>Dustin Brinkmann</v>
      </c>
      <c r="D6576" t="str">
        <f>_xlfn.XLOOKUP(Sales_Pipeline[[#This Row],[Manager]],Sales_Teams[Manager],Sales_Teams[Regional_Office])</f>
        <v>Central</v>
      </c>
      <c r="E6576" t="s">
        <v>76</v>
      </c>
      <c r="F6576" t="s">
        <v>136</v>
      </c>
      <c r="G6576" t="str">
        <f>IFERROR(_xlfn.XLOOKUP(Sales_Pipeline[[#This Row],[Account]],Accounts!$A$2:$A$86,Accounts!$F$2:$F$86),"")</f>
        <v>United States</v>
      </c>
      <c r="H6576" t="s">
        <v>57</v>
      </c>
      <c r="I6576" s="3">
        <v>42987</v>
      </c>
      <c r="J6576" s="3">
        <v>43081</v>
      </c>
      <c r="K6576" s="8" t="str">
        <f>IF(Sales_Pipeline[[#This Row],[Close_Date]]="","",TEXT(Sales_Pipeline[[#This Row],[Close_Date]],"ddd"))</f>
        <v>Tue</v>
      </c>
      <c r="L6576" s="8" t="str">
        <f>IF(Sales_Pipeline[[#This Row],[Close_Date]]="","",TEXT(Sales_Pipeline[[#This Row],[Close_Date]],"mmm"))</f>
        <v>Dec</v>
      </c>
      <c r="M6576" s="8" t="str">
        <f>IF(Sales_Pipeline[[#This Row],[Close_Date]]="","","Q"&amp;ROUNDUP(MONTH(Sales_Pipeline[[#This Row],[Close_Date]])/3,0))</f>
        <v>Q4</v>
      </c>
      <c r="N6576" s="2" cm="1">
        <f t="array" ref="N6576">IFERROR(_xlfn.IFS(Sales_Pipeline[[#This Row],[Deal_Stage]]="Won",_xlfn.XLOOKUP(Sales_Pipeline[[#This Row],[Product]],Products!$A$2:$A$8,Products!$C$2:$C$8),Sales_Pipeline[[#This Row],[Deal_Stage]]="Lost",_xlfn.XLOOKUP(Sales_Pipeline[[#This Row],[Product]],Products!$A$2:$A$8,Products!$C$2:$C$8)),"")</f>
        <v>3393</v>
      </c>
      <c r="O6576" s="2">
        <v>3811</v>
      </c>
    </row>
    <row r="6577" spans="1:15" x14ac:dyDescent="0.3">
      <c r="A6577" t="s">
        <v>6723</v>
      </c>
      <c r="B6577" t="s">
        <v>32</v>
      </c>
      <c r="C6577" t="str">
        <f>_xlfn.XLOOKUP(Sales_Pipeline[[#This Row],[Sales_Agent]],Sales_Teams[Sales_Agent],Sales_Teams[Manager])</f>
        <v>Celia Rouche</v>
      </c>
      <c r="D6577" t="str">
        <f>_xlfn.XLOOKUP(Sales_Pipeline[[#This Row],[Manager]],Sales_Teams[Manager],Sales_Teams[Regional_Office])</f>
        <v>West</v>
      </c>
      <c r="E6577" t="s">
        <v>63</v>
      </c>
      <c r="F6577" t="s">
        <v>330</v>
      </c>
      <c r="G6577" t="str">
        <f>IFERROR(_xlfn.XLOOKUP(Sales_Pipeline[[#This Row],[Account]],Accounts!$A$2:$A$86,Accounts!$F$2:$F$86),"")</f>
        <v>Korea</v>
      </c>
      <c r="H6577" t="s">
        <v>57</v>
      </c>
      <c r="I6577" s="3">
        <v>42987</v>
      </c>
      <c r="J6577" s="3">
        <v>43081</v>
      </c>
      <c r="K6577" s="8" t="str">
        <f>IF(Sales_Pipeline[[#This Row],[Close_Date]]="","",TEXT(Sales_Pipeline[[#This Row],[Close_Date]],"ddd"))</f>
        <v>Tue</v>
      </c>
      <c r="L6577" s="8" t="str">
        <f>IF(Sales_Pipeline[[#This Row],[Close_Date]]="","",TEXT(Sales_Pipeline[[#This Row],[Close_Date]],"mmm"))</f>
        <v>Dec</v>
      </c>
      <c r="M6577" s="8" t="str">
        <f>IF(Sales_Pipeline[[#This Row],[Close_Date]]="","","Q"&amp;ROUNDUP(MONTH(Sales_Pipeline[[#This Row],[Close_Date]])/3,0))</f>
        <v>Q4</v>
      </c>
      <c r="N6577" s="2" cm="1">
        <f t="array" ref="N6577">IFERROR(_xlfn.IFS(Sales_Pipeline[[#This Row],[Deal_Stage]]="Won",_xlfn.XLOOKUP(Sales_Pipeline[[#This Row],[Product]],Products!$A$2:$A$8,Products!$C$2:$C$8),Sales_Pipeline[[#This Row],[Deal_Stage]]="Lost",_xlfn.XLOOKUP(Sales_Pipeline[[#This Row],[Product]],Products!$A$2:$A$8,Products!$C$2:$C$8)),"")</f>
        <v>550</v>
      </c>
      <c r="O6577" s="2">
        <v>456</v>
      </c>
    </row>
    <row r="6578" spans="1:15" x14ac:dyDescent="0.3">
      <c r="A6578" t="s">
        <v>6724</v>
      </c>
      <c r="B6578" t="s">
        <v>17</v>
      </c>
      <c r="C6578" t="str">
        <f>_xlfn.XLOOKUP(Sales_Pipeline[[#This Row],[Sales_Agent]],Sales_Teams[Sales_Agent],Sales_Teams[Manager])</f>
        <v>Cara Losch</v>
      </c>
      <c r="D6578" t="str">
        <f>_xlfn.XLOOKUP(Sales_Pipeline[[#This Row],[Manager]],Sales_Teams[Manager],Sales_Teams[Regional_Office])</f>
        <v>East</v>
      </c>
      <c r="E6578" t="s">
        <v>8953</v>
      </c>
      <c r="F6578" t="s">
        <v>129</v>
      </c>
      <c r="G6578" t="str">
        <f>IFERROR(_xlfn.XLOOKUP(Sales_Pipeline[[#This Row],[Account]],Accounts!$A$2:$A$86,Accounts!$F$2:$F$86),"")</f>
        <v>Jordan</v>
      </c>
      <c r="H6578" t="s">
        <v>82</v>
      </c>
      <c r="I6578" s="3">
        <v>42987</v>
      </c>
      <c r="J6578" s="3">
        <v>43088</v>
      </c>
      <c r="K6578" s="8" t="str">
        <f>IF(Sales_Pipeline[[#This Row],[Close_Date]]="","",TEXT(Sales_Pipeline[[#This Row],[Close_Date]],"ddd"))</f>
        <v>Tue</v>
      </c>
      <c r="L6578" s="8" t="str">
        <f>IF(Sales_Pipeline[[#This Row],[Close_Date]]="","",TEXT(Sales_Pipeline[[#This Row],[Close_Date]],"mmm"))</f>
        <v>Dec</v>
      </c>
      <c r="M6578" s="8" t="str">
        <f>IF(Sales_Pipeline[[#This Row],[Close_Date]]="","","Q"&amp;ROUNDUP(MONTH(Sales_Pipeline[[#This Row],[Close_Date]])/3,0))</f>
        <v>Q4</v>
      </c>
      <c r="N6578" s="2" cm="1">
        <f t="array" ref="N6578">IFERROR(_xlfn.IFS(Sales_Pipeline[[#This Row],[Deal_Stage]]="Won",_xlfn.XLOOKUP(Sales_Pipeline[[#This Row],[Product]],Products!$A$2:$A$8,Products!$C$2:$C$8),Sales_Pipeline[[#This Row],[Deal_Stage]]="Lost",_xlfn.XLOOKUP(Sales_Pipeline[[#This Row],[Product]],Products!$A$2:$A$8,Products!$C$2:$C$8)),"")</f>
        <v>4821</v>
      </c>
      <c r="O6578" s="2">
        <v>0</v>
      </c>
    </row>
    <row r="6579" spans="1:15" x14ac:dyDescent="0.3">
      <c r="A6579" t="s">
        <v>6725</v>
      </c>
      <c r="B6579" t="s">
        <v>27</v>
      </c>
      <c r="C6579" t="str">
        <f>_xlfn.XLOOKUP(Sales_Pipeline[[#This Row],[Sales_Agent]],Sales_Teams[Sales_Agent],Sales_Teams[Manager])</f>
        <v>Rocco Neubert</v>
      </c>
      <c r="D6579" t="str">
        <f>_xlfn.XLOOKUP(Sales_Pipeline[[#This Row],[Manager]],Sales_Teams[Manager],Sales_Teams[Regional_Office])</f>
        <v>East</v>
      </c>
      <c r="E6579" t="s">
        <v>76</v>
      </c>
      <c r="F6579" t="s">
        <v>96</v>
      </c>
      <c r="G6579" t="str">
        <f>IFERROR(_xlfn.XLOOKUP(Sales_Pipeline[[#This Row],[Account]],Accounts!$A$2:$A$86,Accounts!$F$2:$F$86),"")</f>
        <v>United States</v>
      </c>
      <c r="H6579" t="s">
        <v>57</v>
      </c>
      <c r="I6579" s="3">
        <v>42988</v>
      </c>
      <c r="J6579" s="3">
        <v>43074</v>
      </c>
      <c r="K6579" s="8" t="str">
        <f>IF(Sales_Pipeline[[#This Row],[Close_Date]]="","",TEXT(Sales_Pipeline[[#This Row],[Close_Date]],"ddd"))</f>
        <v>Tue</v>
      </c>
      <c r="L6579" s="8" t="str">
        <f>IF(Sales_Pipeline[[#This Row],[Close_Date]]="","",TEXT(Sales_Pipeline[[#This Row],[Close_Date]],"mmm"))</f>
        <v>Dec</v>
      </c>
      <c r="M6579" s="8" t="str">
        <f>IF(Sales_Pipeline[[#This Row],[Close_Date]]="","","Q"&amp;ROUNDUP(MONTH(Sales_Pipeline[[#This Row],[Close_Date]])/3,0))</f>
        <v>Q4</v>
      </c>
      <c r="N6579" s="2" cm="1">
        <f t="array" ref="N6579">IFERROR(_xlfn.IFS(Sales_Pipeline[[#This Row],[Deal_Stage]]="Won",_xlfn.XLOOKUP(Sales_Pipeline[[#This Row],[Product]],Products!$A$2:$A$8,Products!$C$2:$C$8),Sales_Pipeline[[#This Row],[Deal_Stage]]="Lost",_xlfn.XLOOKUP(Sales_Pipeline[[#This Row],[Product]],Products!$A$2:$A$8,Products!$C$2:$C$8)),"")</f>
        <v>3393</v>
      </c>
      <c r="O6579" s="2">
        <v>3371</v>
      </c>
    </row>
    <row r="6580" spans="1:15" x14ac:dyDescent="0.3">
      <c r="A6580" t="s">
        <v>6726</v>
      </c>
      <c r="B6580" t="s">
        <v>6</v>
      </c>
      <c r="C6580" t="str">
        <f>_xlfn.XLOOKUP(Sales_Pipeline[[#This Row],[Sales_Agent]],Sales_Teams[Sales_Agent],Sales_Teams[Manager])</f>
        <v>Dustin Brinkmann</v>
      </c>
      <c r="D6580" t="str">
        <f>_xlfn.XLOOKUP(Sales_Pipeline[[#This Row],[Manager]],Sales_Teams[Manager],Sales_Teams[Regional_Office])</f>
        <v>Central</v>
      </c>
      <c r="E6580" t="s">
        <v>55</v>
      </c>
      <c r="F6580" t="s">
        <v>94</v>
      </c>
      <c r="G6580" t="str">
        <f>IFERROR(_xlfn.XLOOKUP(Sales_Pipeline[[#This Row],[Account]],Accounts!$A$2:$A$86,Accounts!$F$2:$F$86),"")</f>
        <v>United States</v>
      </c>
      <c r="H6580" t="s">
        <v>57</v>
      </c>
      <c r="I6580" s="3">
        <v>42988</v>
      </c>
      <c r="J6580" s="3">
        <v>43068</v>
      </c>
      <c r="K6580" s="8" t="str">
        <f>IF(Sales_Pipeline[[#This Row],[Close_Date]]="","",TEXT(Sales_Pipeline[[#This Row],[Close_Date]],"ddd"))</f>
        <v>Wed</v>
      </c>
      <c r="L6580" s="8" t="str">
        <f>IF(Sales_Pipeline[[#This Row],[Close_Date]]="","",TEXT(Sales_Pipeline[[#This Row],[Close_Date]],"mmm"))</f>
        <v>Nov</v>
      </c>
      <c r="M6580" s="8" t="str">
        <f>IF(Sales_Pipeline[[#This Row],[Close_Date]]="","","Q"&amp;ROUNDUP(MONTH(Sales_Pipeline[[#This Row],[Close_Date]])/3,0))</f>
        <v>Q4</v>
      </c>
      <c r="N6580" s="2" cm="1">
        <f t="array" ref="N6580">IFERROR(_xlfn.IFS(Sales_Pipeline[[#This Row],[Deal_Stage]]="Won",_xlfn.XLOOKUP(Sales_Pipeline[[#This Row],[Product]],Products!$A$2:$A$8,Products!$C$2:$C$8),Sales_Pipeline[[#This Row],[Deal_Stage]]="Lost",_xlfn.XLOOKUP(Sales_Pipeline[[#This Row],[Product]],Products!$A$2:$A$8,Products!$C$2:$C$8)),"")</f>
        <v>1096</v>
      </c>
      <c r="O6580" s="2">
        <v>1151</v>
      </c>
    </row>
    <row r="6581" spans="1:15" x14ac:dyDescent="0.3">
      <c r="A6581" t="s">
        <v>6727</v>
      </c>
      <c r="B6581" t="s">
        <v>6</v>
      </c>
      <c r="C6581" t="str">
        <f>_xlfn.XLOOKUP(Sales_Pipeline[[#This Row],[Sales_Agent]],Sales_Teams[Sales_Agent],Sales_Teams[Manager])</f>
        <v>Dustin Brinkmann</v>
      </c>
      <c r="D6581" t="str">
        <f>_xlfn.XLOOKUP(Sales_Pipeline[[#This Row],[Manager]],Sales_Teams[Manager],Sales_Teams[Regional_Office])</f>
        <v>Central</v>
      </c>
      <c r="E6581" t="s">
        <v>76</v>
      </c>
      <c r="F6581" t="s">
        <v>247</v>
      </c>
      <c r="G6581" t="str">
        <f>IFERROR(_xlfn.XLOOKUP(Sales_Pipeline[[#This Row],[Account]],Accounts!$A$2:$A$86,Accounts!$F$2:$F$86),"")</f>
        <v>United States</v>
      </c>
      <c r="H6581" t="s">
        <v>57</v>
      </c>
      <c r="I6581" s="3">
        <v>42988</v>
      </c>
      <c r="J6581" s="3">
        <v>43094</v>
      </c>
      <c r="K6581" s="8" t="str">
        <f>IF(Sales_Pipeline[[#This Row],[Close_Date]]="","",TEXT(Sales_Pipeline[[#This Row],[Close_Date]],"ddd"))</f>
        <v>Mon</v>
      </c>
      <c r="L6581" s="8" t="str">
        <f>IF(Sales_Pipeline[[#This Row],[Close_Date]]="","",TEXT(Sales_Pipeline[[#This Row],[Close_Date]],"mmm"))</f>
        <v>Dec</v>
      </c>
      <c r="M6581" s="8" t="str">
        <f>IF(Sales_Pipeline[[#This Row],[Close_Date]]="","","Q"&amp;ROUNDUP(MONTH(Sales_Pipeline[[#This Row],[Close_Date]])/3,0))</f>
        <v>Q4</v>
      </c>
      <c r="N6581" s="2" cm="1">
        <f t="array" ref="N6581">IFERROR(_xlfn.IFS(Sales_Pipeline[[#This Row],[Deal_Stage]]="Won",_xlfn.XLOOKUP(Sales_Pipeline[[#This Row],[Product]],Products!$A$2:$A$8,Products!$C$2:$C$8),Sales_Pipeline[[#This Row],[Deal_Stage]]="Lost",_xlfn.XLOOKUP(Sales_Pipeline[[#This Row],[Product]],Products!$A$2:$A$8,Products!$C$2:$C$8)),"")</f>
        <v>3393</v>
      </c>
      <c r="O6581" s="2">
        <v>3748</v>
      </c>
    </row>
    <row r="6582" spans="1:15" x14ac:dyDescent="0.3">
      <c r="A6582" t="s">
        <v>6728</v>
      </c>
      <c r="B6582" t="s">
        <v>20</v>
      </c>
      <c r="C6582" t="str">
        <f>_xlfn.XLOOKUP(Sales_Pipeline[[#This Row],[Sales_Agent]],Sales_Teams[Sales_Agent],Sales_Teams[Manager])</f>
        <v>Cara Losch</v>
      </c>
      <c r="D6582" t="str">
        <f>_xlfn.XLOOKUP(Sales_Pipeline[[#This Row],[Manager]],Sales_Teams[Manager],Sales_Teams[Regional_Office])</f>
        <v>East</v>
      </c>
      <c r="E6582" t="s">
        <v>84</v>
      </c>
      <c r="F6582" t="s">
        <v>206</v>
      </c>
      <c r="G6582" t="str">
        <f>IFERROR(_xlfn.XLOOKUP(Sales_Pipeline[[#This Row],[Account]],Accounts!$A$2:$A$86,Accounts!$F$2:$F$86),"")</f>
        <v>United States</v>
      </c>
      <c r="H6582" t="s">
        <v>57</v>
      </c>
      <c r="I6582" s="3">
        <v>42988</v>
      </c>
      <c r="J6582" s="3">
        <v>42993</v>
      </c>
      <c r="K6582" s="8" t="str">
        <f>IF(Sales_Pipeline[[#This Row],[Close_Date]]="","",TEXT(Sales_Pipeline[[#This Row],[Close_Date]],"ddd"))</f>
        <v>Fri</v>
      </c>
      <c r="L6582" s="8" t="str">
        <f>IF(Sales_Pipeline[[#This Row],[Close_Date]]="","",TEXT(Sales_Pipeline[[#This Row],[Close_Date]],"mmm"))</f>
        <v>Sep</v>
      </c>
      <c r="M6582" s="8" t="str">
        <f>IF(Sales_Pipeline[[#This Row],[Close_Date]]="","","Q"&amp;ROUNDUP(MONTH(Sales_Pipeline[[#This Row],[Close_Date]])/3,0))</f>
        <v>Q3</v>
      </c>
      <c r="N6582" s="2" cm="1">
        <f t="array" ref="N6582">IFERROR(_xlfn.IFS(Sales_Pipeline[[#This Row],[Deal_Stage]]="Won",_xlfn.XLOOKUP(Sales_Pipeline[[#This Row],[Product]],Products!$A$2:$A$8,Products!$C$2:$C$8),Sales_Pipeline[[#This Row],[Deal_Stage]]="Lost",_xlfn.XLOOKUP(Sales_Pipeline[[#This Row],[Product]],Products!$A$2:$A$8,Products!$C$2:$C$8)),"")</f>
        <v>5482</v>
      </c>
      <c r="O6582" s="2">
        <v>5717</v>
      </c>
    </row>
    <row r="6583" spans="1:15" x14ac:dyDescent="0.3">
      <c r="A6583" t="s">
        <v>6729</v>
      </c>
      <c r="B6583" t="s">
        <v>20</v>
      </c>
      <c r="C6583" t="str">
        <f>_xlfn.XLOOKUP(Sales_Pipeline[[#This Row],[Sales_Agent]],Sales_Teams[Sales_Agent],Sales_Teams[Manager])</f>
        <v>Cara Losch</v>
      </c>
      <c r="D6583" t="str">
        <f>_xlfn.XLOOKUP(Sales_Pipeline[[#This Row],[Manager]],Sales_Teams[Manager],Sales_Teams[Regional_Office])</f>
        <v>East</v>
      </c>
      <c r="E6583" t="s">
        <v>8953</v>
      </c>
      <c r="F6583" t="s">
        <v>225</v>
      </c>
      <c r="G6583" t="str">
        <f>IFERROR(_xlfn.XLOOKUP(Sales_Pipeline[[#This Row],[Account]],Accounts!$A$2:$A$86,Accounts!$F$2:$F$86),"")</f>
        <v>United States</v>
      </c>
      <c r="H6583" t="s">
        <v>57</v>
      </c>
      <c r="I6583" s="3">
        <v>42988</v>
      </c>
      <c r="J6583" s="3">
        <v>42993</v>
      </c>
      <c r="K6583" s="8" t="str">
        <f>IF(Sales_Pipeline[[#This Row],[Close_Date]]="","",TEXT(Sales_Pipeline[[#This Row],[Close_Date]],"ddd"))</f>
        <v>Fri</v>
      </c>
      <c r="L6583" s="8" t="str">
        <f>IF(Sales_Pipeline[[#This Row],[Close_Date]]="","",TEXT(Sales_Pipeline[[#This Row],[Close_Date]],"mmm"))</f>
        <v>Sep</v>
      </c>
      <c r="M6583" s="8" t="str">
        <f>IF(Sales_Pipeline[[#This Row],[Close_Date]]="","","Q"&amp;ROUNDUP(MONTH(Sales_Pipeline[[#This Row],[Close_Date]])/3,0))</f>
        <v>Q3</v>
      </c>
      <c r="N6583" s="2" cm="1">
        <f t="array" ref="N6583">IFERROR(_xlfn.IFS(Sales_Pipeline[[#This Row],[Deal_Stage]]="Won",_xlfn.XLOOKUP(Sales_Pipeline[[#This Row],[Product]],Products!$A$2:$A$8,Products!$C$2:$C$8),Sales_Pipeline[[#This Row],[Deal_Stage]]="Lost",_xlfn.XLOOKUP(Sales_Pipeline[[#This Row],[Product]],Products!$A$2:$A$8,Products!$C$2:$C$8)),"")</f>
        <v>4821</v>
      </c>
      <c r="O6583" s="2">
        <v>5027</v>
      </c>
    </row>
    <row r="6584" spans="1:15" x14ac:dyDescent="0.3">
      <c r="A6584" t="s">
        <v>6730</v>
      </c>
      <c r="B6584" t="s">
        <v>25</v>
      </c>
      <c r="C6584" t="str">
        <f>_xlfn.XLOOKUP(Sales_Pipeline[[#This Row],[Sales_Agent]],Sales_Teams[Sales_Agent],Sales_Teams[Manager])</f>
        <v>Rocco Neubert</v>
      </c>
      <c r="D6584" t="str">
        <f>_xlfn.XLOOKUP(Sales_Pipeline[[#This Row],[Manager]],Sales_Teams[Manager],Sales_Teams[Regional_Office])</f>
        <v>East</v>
      </c>
      <c r="E6584" t="s">
        <v>55</v>
      </c>
      <c r="F6584" t="s">
        <v>533</v>
      </c>
      <c r="G6584" t="str">
        <f>IFERROR(_xlfn.XLOOKUP(Sales_Pipeline[[#This Row],[Account]],Accounts!$A$2:$A$86,Accounts!$F$2:$F$86),"")</f>
        <v>United States</v>
      </c>
      <c r="H6584" t="s">
        <v>57</v>
      </c>
      <c r="I6584" s="3">
        <v>42988</v>
      </c>
      <c r="J6584" s="3">
        <v>43082</v>
      </c>
      <c r="K6584" s="8" t="str">
        <f>IF(Sales_Pipeline[[#This Row],[Close_Date]]="","",TEXT(Sales_Pipeline[[#This Row],[Close_Date]],"ddd"))</f>
        <v>Wed</v>
      </c>
      <c r="L6584" s="8" t="str">
        <f>IF(Sales_Pipeline[[#This Row],[Close_Date]]="","",TEXT(Sales_Pipeline[[#This Row],[Close_Date]],"mmm"))</f>
        <v>Dec</v>
      </c>
      <c r="M6584" s="8" t="str">
        <f>IF(Sales_Pipeline[[#This Row],[Close_Date]]="","","Q"&amp;ROUNDUP(MONTH(Sales_Pipeline[[#This Row],[Close_Date]])/3,0))</f>
        <v>Q4</v>
      </c>
      <c r="N6584" s="2" cm="1">
        <f t="array" ref="N6584">IFERROR(_xlfn.IFS(Sales_Pipeline[[#This Row],[Deal_Stage]]="Won",_xlfn.XLOOKUP(Sales_Pipeline[[#This Row],[Product]],Products!$A$2:$A$8,Products!$C$2:$C$8),Sales_Pipeline[[#This Row],[Deal_Stage]]="Lost",_xlfn.XLOOKUP(Sales_Pipeline[[#This Row],[Product]],Products!$A$2:$A$8,Products!$C$2:$C$8)),"")</f>
        <v>1096</v>
      </c>
      <c r="O6584" s="2">
        <v>1111</v>
      </c>
    </row>
    <row r="6585" spans="1:15" x14ac:dyDescent="0.3">
      <c r="A6585" t="s">
        <v>6731</v>
      </c>
      <c r="B6585" t="s">
        <v>15</v>
      </c>
      <c r="C6585" t="str">
        <f>_xlfn.XLOOKUP(Sales_Pipeline[[#This Row],[Sales_Agent]],Sales_Teams[Sales_Agent],Sales_Teams[Manager])</f>
        <v>Melvin Marxen</v>
      </c>
      <c r="D6585" t="str">
        <f>_xlfn.XLOOKUP(Sales_Pipeline[[#This Row],[Manager]],Sales_Teams[Manager],Sales_Teams[Regional_Office])</f>
        <v>Central</v>
      </c>
      <c r="E6585" t="s">
        <v>55</v>
      </c>
      <c r="F6585" t="s">
        <v>79</v>
      </c>
      <c r="G6585" t="str">
        <f>IFERROR(_xlfn.XLOOKUP(Sales_Pipeline[[#This Row],[Account]],Accounts!$A$2:$A$86,Accounts!$F$2:$F$86),"")</f>
        <v>Philipines</v>
      </c>
      <c r="H6585" t="s">
        <v>57</v>
      </c>
      <c r="I6585" s="3">
        <v>42988</v>
      </c>
      <c r="J6585" s="3">
        <v>42995</v>
      </c>
      <c r="K6585" s="8" t="str">
        <f>IF(Sales_Pipeline[[#This Row],[Close_Date]]="","",TEXT(Sales_Pipeline[[#This Row],[Close_Date]],"ddd"))</f>
        <v>Sun</v>
      </c>
      <c r="L6585" s="8" t="str">
        <f>IF(Sales_Pipeline[[#This Row],[Close_Date]]="","",TEXT(Sales_Pipeline[[#This Row],[Close_Date]],"mmm"))</f>
        <v>Sep</v>
      </c>
      <c r="M6585" s="8" t="str">
        <f>IF(Sales_Pipeline[[#This Row],[Close_Date]]="","","Q"&amp;ROUNDUP(MONTH(Sales_Pipeline[[#This Row],[Close_Date]])/3,0))</f>
        <v>Q3</v>
      </c>
      <c r="N6585" s="2" cm="1">
        <f t="array" ref="N6585">IFERROR(_xlfn.IFS(Sales_Pipeline[[#This Row],[Deal_Stage]]="Won",_xlfn.XLOOKUP(Sales_Pipeline[[#This Row],[Product]],Products!$A$2:$A$8,Products!$C$2:$C$8),Sales_Pipeline[[#This Row],[Deal_Stage]]="Lost",_xlfn.XLOOKUP(Sales_Pipeline[[#This Row],[Product]],Products!$A$2:$A$8,Products!$C$2:$C$8)),"")</f>
        <v>1096</v>
      </c>
      <c r="O6585" s="2">
        <v>1159</v>
      </c>
    </row>
    <row r="6586" spans="1:15" x14ac:dyDescent="0.3">
      <c r="A6586" t="s">
        <v>6732</v>
      </c>
      <c r="B6586" t="s">
        <v>15</v>
      </c>
      <c r="C6586" t="str">
        <f>_xlfn.XLOOKUP(Sales_Pipeline[[#This Row],[Sales_Agent]],Sales_Teams[Sales_Agent],Sales_Teams[Manager])</f>
        <v>Melvin Marxen</v>
      </c>
      <c r="D6586" t="str">
        <f>_xlfn.XLOOKUP(Sales_Pipeline[[#This Row],[Manager]],Sales_Teams[Manager],Sales_Teams[Regional_Office])</f>
        <v>Central</v>
      </c>
      <c r="E6586" t="s">
        <v>76</v>
      </c>
      <c r="F6586" t="s">
        <v>169</v>
      </c>
      <c r="G6586" t="str">
        <f>IFERROR(_xlfn.XLOOKUP(Sales_Pipeline[[#This Row],[Account]],Accounts!$A$2:$A$86,Accounts!$F$2:$F$86),"")</f>
        <v>Panama</v>
      </c>
      <c r="H6586" t="s">
        <v>57</v>
      </c>
      <c r="I6586" s="3">
        <v>42988</v>
      </c>
      <c r="J6586" s="3">
        <v>43045</v>
      </c>
      <c r="K6586" s="8" t="str">
        <f>IF(Sales_Pipeline[[#This Row],[Close_Date]]="","",TEXT(Sales_Pipeline[[#This Row],[Close_Date]],"ddd"))</f>
        <v>Mon</v>
      </c>
      <c r="L6586" s="8" t="str">
        <f>IF(Sales_Pipeline[[#This Row],[Close_Date]]="","",TEXT(Sales_Pipeline[[#This Row],[Close_Date]],"mmm"))</f>
        <v>Nov</v>
      </c>
      <c r="M6586" s="8" t="str">
        <f>IF(Sales_Pipeline[[#This Row],[Close_Date]]="","","Q"&amp;ROUNDUP(MONTH(Sales_Pipeline[[#This Row],[Close_Date]])/3,0))</f>
        <v>Q4</v>
      </c>
      <c r="N6586" s="2" cm="1">
        <f t="array" ref="N6586">IFERROR(_xlfn.IFS(Sales_Pipeline[[#This Row],[Deal_Stage]]="Won",_xlfn.XLOOKUP(Sales_Pipeline[[#This Row],[Product]],Products!$A$2:$A$8,Products!$C$2:$C$8),Sales_Pipeline[[#This Row],[Deal_Stage]]="Lost",_xlfn.XLOOKUP(Sales_Pipeline[[#This Row],[Product]],Products!$A$2:$A$8,Products!$C$2:$C$8)),"")</f>
        <v>3393</v>
      </c>
      <c r="O6586" s="2">
        <v>3251</v>
      </c>
    </row>
    <row r="6587" spans="1:15" x14ac:dyDescent="0.3">
      <c r="A6587" t="s">
        <v>6733</v>
      </c>
      <c r="B6587" t="s">
        <v>22</v>
      </c>
      <c r="C6587" t="str">
        <f>_xlfn.XLOOKUP(Sales_Pipeline[[#This Row],[Sales_Agent]],Sales_Teams[Sales_Agent],Sales_Teams[Manager])</f>
        <v>Cara Losch</v>
      </c>
      <c r="D6587" t="str">
        <f>_xlfn.XLOOKUP(Sales_Pipeline[[#This Row],[Manager]],Sales_Teams[Manager],Sales_Teams[Regional_Office])</f>
        <v>East</v>
      </c>
      <c r="E6587" t="s">
        <v>84</v>
      </c>
      <c r="F6587" t="s">
        <v>209</v>
      </c>
      <c r="G6587" t="str">
        <f>IFERROR(_xlfn.XLOOKUP(Sales_Pipeline[[#This Row],[Account]],Accounts!$A$2:$A$86,Accounts!$F$2:$F$86),"")</f>
        <v>United States</v>
      </c>
      <c r="H6587" t="s">
        <v>82</v>
      </c>
      <c r="I6587" s="3">
        <v>42988</v>
      </c>
      <c r="J6587" s="3">
        <v>43040</v>
      </c>
      <c r="K6587" s="8" t="str">
        <f>IF(Sales_Pipeline[[#This Row],[Close_Date]]="","",TEXT(Sales_Pipeline[[#This Row],[Close_Date]],"ddd"))</f>
        <v>Wed</v>
      </c>
      <c r="L6587" s="8" t="str">
        <f>IF(Sales_Pipeline[[#This Row],[Close_Date]]="","",TEXT(Sales_Pipeline[[#This Row],[Close_Date]],"mmm"))</f>
        <v>Nov</v>
      </c>
      <c r="M6587" s="8" t="str">
        <f>IF(Sales_Pipeline[[#This Row],[Close_Date]]="","","Q"&amp;ROUNDUP(MONTH(Sales_Pipeline[[#This Row],[Close_Date]])/3,0))</f>
        <v>Q4</v>
      </c>
      <c r="N6587" s="2" cm="1">
        <f t="array" ref="N6587">IFERROR(_xlfn.IFS(Sales_Pipeline[[#This Row],[Deal_Stage]]="Won",_xlfn.XLOOKUP(Sales_Pipeline[[#This Row],[Product]],Products!$A$2:$A$8,Products!$C$2:$C$8),Sales_Pipeline[[#This Row],[Deal_Stage]]="Lost",_xlfn.XLOOKUP(Sales_Pipeline[[#This Row],[Product]],Products!$A$2:$A$8,Products!$C$2:$C$8)),"")</f>
        <v>5482</v>
      </c>
      <c r="O6587" s="2">
        <v>0</v>
      </c>
    </row>
    <row r="6588" spans="1:15" x14ac:dyDescent="0.3">
      <c r="A6588" t="s">
        <v>6734</v>
      </c>
      <c r="B6588" t="s">
        <v>13</v>
      </c>
      <c r="C6588" t="str">
        <f>_xlfn.XLOOKUP(Sales_Pipeline[[#This Row],[Sales_Agent]],Sales_Teams[Sales_Agent],Sales_Teams[Manager])</f>
        <v>Melvin Marxen</v>
      </c>
      <c r="D6588" t="str">
        <f>_xlfn.XLOOKUP(Sales_Pipeline[[#This Row],[Manager]],Sales_Teams[Manager],Sales_Teams[Regional_Office])</f>
        <v>Central</v>
      </c>
      <c r="E6588" t="s">
        <v>76</v>
      </c>
      <c r="F6588" t="s">
        <v>81</v>
      </c>
      <c r="G6588" t="str">
        <f>IFERROR(_xlfn.XLOOKUP(Sales_Pipeline[[#This Row],[Account]],Accounts!$A$2:$A$86,Accounts!$F$2:$F$86),"")</f>
        <v>Italy</v>
      </c>
      <c r="H6588" t="s">
        <v>82</v>
      </c>
      <c r="I6588" s="3">
        <v>42988</v>
      </c>
      <c r="J6588" s="3">
        <v>43076</v>
      </c>
      <c r="K6588" s="8" t="str">
        <f>IF(Sales_Pipeline[[#This Row],[Close_Date]]="","",TEXT(Sales_Pipeline[[#This Row],[Close_Date]],"ddd"))</f>
        <v>Thu</v>
      </c>
      <c r="L6588" s="8" t="str">
        <f>IF(Sales_Pipeline[[#This Row],[Close_Date]]="","",TEXT(Sales_Pipeline[[#This Row],[Close_Date]],"mmm"))</f>
        <v>Dec</v>
      </c>
      <c r="M6588" s="8" t="str">
        <f>IF(Sales_Pipeline[[#This Row],[Close_Date]]="","","Q"&amp;ROUNDUP(MONTH(Sales_Pipeline[[#This Row],[Close_Date]])/3,0))</f>
        <v>Q4</v>
      </c>
      <c r="N6588" s="2" cm="1">
        <f t="array" ref="N6588">IFERROR(_xlfn.IFS(Sales_Pipeline[[#This Row],[Deal_Stage]]="Won",_xlfn.XLOOKUP(Sales_Pipeline[[#This Row],[Product]],Products!$A$2:$A$8,Products!$C$2:$C$8),Sales_Pipeline[[#This Row],[Deal_Stage]]="Lost",_xlfn.XLOOKUP(Sales_Pipeline[[#This Row],[Product]],Products!$A$2:$A$8,Products!$C$2:$C$8)),"")</f>
        <v>3393</v>
      </c>
      <c r="O6588" s="2">
        <v>0</v>
      </c>
    </row>
    <row r="6589" spans="1:15" x14ac:dyDescent="0.3">
      <c r="A6589" t="s">
        <v>6735</v>
      </c>
      <c r="B6589" t="s">
        <v>13</v>
      </c>
      <c r="C6589" t="str">
        <f>_xlfn.XLOOKUP(Sales_Pipeline[[#This Row],[Sales_Agent]],Sales_Teams[Sales_Agent],Sales_Teams[Manager])</f>
        <v>Melvin Marxen</v>
      </c>
      <c r="D6589" t="str">
        <f>_xlfn.XLOOKUP(Sales_Pipeline[[#This Row],[Manager]],Sales_Teams[Manager],Sales_Teams[Regional_Office])</f>
        <v>Central</v>
      </c>
      <c r="E6589" t="s">
        <v>55</v>
      </c>
      <c r="F6589" t="s">
        <v>64</v>
      </c>
      <c r="G6589" t="str">
        <f>IFERROR(_xlfn.XLOOKUP(Sales_Pipeline[[#This Row],[Account]],Accounts!$A$2:$A$86,Accounts!$F$2:$F$86),"")</f>
        <v>United States</v>
      </c>
      <c r="H6589" t="s">
        <v>57</v>
      </c>
      <c r="I6589" s="3">
        <v>42988</v>
      </c>
      <c r="J6589" s="3">
        <v>43087</v>
      </c>
      <c r="K6589" s="8" t="str">
        <f>IF(Sales_Pipeline[[#This Row],[Close_Date]]="","",TEXT(Sales_Pipeline[[#This Row],[Close_Date]],"ddd"))</f>
        <v>Mon</v>
      </c>
      <c r="L6589" s="8" t="str">
        <f>IF(Sales_Pipeline[[#This Row],[Close_Date]]="","",TEXT(Sales_Pipeline[[#This Row],[Close_Date]],"mmm"))</f>
        <v>Dec</v>
      </c>
      <c r="M6589" s="8" t="str">
        <f>IF(Sales_Pipeline[[#This Row],[Close_Date]]="","","Q"&amp;ROUNDUP(MONTH(Sales_Pipeline[[#This Row],[Close_Date]])/3,0))</f>
        <v>Q4</v>
      </c>
      <c r="N6589" s="2" cm="1">
        <f t="array" ref="N6589">IFERROR(_xlfn.IFS(Sales_Pipeline[[#This Row],[Deal_Stage]]="Won",_xlfn.XLOOKUP(Sales_Pipeline[[#This Row],[Product]],Products!$A$2:$A$8,Products!$C$2:$C$8),Sales_Pipeline[[#This Row],[Deal_Stage]]="Lost",_xlfn.XLOOKUP(Sales_Pipeline[[#This Row],[Product]],Products!$A$2:$A$8,Products!$C$2:$C$8)),"")</f>
        <v>1096</v>
      </c>
      <c r="O6589" s="2">
        <v>1083</v>
      </c>
    </row>
    <row r="6590" spans="1:15" x14ac:dyDescent="0.3">
      <c r="A6590" t="s">
        <v>6736</v>
      </c>
      <c r="B6590" t="s">
        <v>13</v>
      </c>
      <c r="C6590" t="str">
        <f>_xlfn.XLOOKUP(Sales_Pipeline[[#This Row],[Sales_Agent]],Sales_Teams[Sales_Agent],Sales_Teams[Manager])</f>
        <v>Melvin Marxen</v>
      </c>
      <c r="D6590" t="str">
        <f>_xlfn.XLOOKUP(Sales_Pipeline[[#This Row],[Manager]],Sales_Teams[Manager],Sales_Teams[Regional_Office])</f>
        <v>Central</v>
      </c>
      <c r="E6590" t="s">
        <v>61</v>
      </c>
      <c r="F6590" t="s">
        <v>79</v>
      </c>
      <c r="G6590" t="str">
        <f>IFERROR(_xlfn.XLOOKUP(Sales_Pipeline[[#This Row],[Account]],Accounts!$A$2:$A$86,Accounts!$F$2:$F$86),"")</f>
        <v>Philipines</v>
      </c>
      <c r="H6590" t="s">
        <v>57</v>
      </c>
      <c r="I6590" s="3">
        <v>42988</v>
      </c>
      <c r="J6590" s="3">
        <v>43047</v>
      </c>
      <c r="K6590" s="8" t="str">
        <f>IF(Sales_Pipeline[[#This Row],[Close_Date]]="","",TEXT(Sales_Pipeline[[#This Row],[Close_Date]],"ddd"))</f>
        <v>Wed</v>
      </c>
      <c r="L6590" s="8" t="str">
        <f>IF(Sales_Pipeline[[#This Row],[Close_Date]]="","",TEXT(Sales_Pipeline[[#This Row],[Close_Date]],"mmm"))</f>
        <v>Nov</v>
      </c>
      <c r="M6590" s="8" t="str">
        <f>IF(Sales_Pipeline[[#This Row],[Close_Date]]="","","Q"&amp;ROUNDUP(MONTH(Sales_Pipeline[[#This Row],[Close_Date]])/3,0))</f>
        <v>Q4</v>
      </c>
      <c r="N6590" s="2" cm="1">
        <f t="array" ref="N6590">IFERROR(_xlfn.IFS(Sales_Pipeline[[#This Row],[Deal_Stage]]="Won",_xlfn.XLOOKUP(Sales_Pipeline[[#This Row],[Product]],Products!$A$2:$A$8,Products!$C$2:$C$8),Sales_Pipeline[[#This Row],[Deal_Stage]]="Lost",_xlfn.XLOOKUP(Sales_Pipeline[[#This Row],[Product]],Products!$A$2:$A$8,Products!$C$2:$C$8)),"")</f>
        <v>55</v>
      </c>
      <c r="O6590" s="2">
        <v>54</v>
      </c>
    </row>
    <row r="6591" spans="1:15" x14ac:dyDescent="0.3">
      <c r="A6591" t="s">
        <v>6737</v>
      </c>
      <c r="B6591" t="s">
        <v>36</v>
      </c>
      <c r="C6591" t="str">
        <f>_xlfn.XLOOKUP(Sales_Pipeline[[#This Row],[Sales_Agent]],Sales_Teams[Sales_Agent],Sales_Teams[Manager])</f>
        <v>Celia Rouche</v>
      </c>
      <c r="D6591" t="str">
        <f>_xlfn.XLOOKUP(Sales_Pipeline[[#This Row],[Manager]],Sales_Teams[Manager],Sales_Teams[Regional_Office])</f>
        <v>West</v>
      </c>
      <c r="E6591" t="s">
        <v>76</v>
      </c>
      <c r="G6591" t="str">
        <f>IFERROR(_xlfn.XLOOKUP(Sales_Pipeline[[#This Row],[Account]],Accounts!$A$2:$A$86,Accounts!$F$2:$F$86),"")</f>
        <v/>
      </c>
      <c r="H6591" t="s">
        <v>77</v>
      </c>
      <c r="I6591" s="3">
        <v>42988</v>
      </c>
      <c r="K6591" s="8" t="str">
        <f>IF(Sales_Pipeline[[#This Row],[Close_Date]]="","",TEXT(Sales_Pipeline[[#This Row],[Close_Date]],"ddd"))</f>
        <v/>
      </c>
      <c r="L6591" s="8" t="str">
        <f>IF(Sales_Pipeline[[#This Row],[Close_Date]]="","",TEXT(Sales_Pipeline[[#This Row],[Close_Date]],"mmm"))</f>
        <v/>
      </c>
      <c r="M6591" s="8" t="str">
        <f>IF(Sales_Pipeline[[#This Row],[Close_Date]]="","","Q"&amp;ROUNDUP(MONTH(Sales_Pipeline[[#This Row],[Close_Date]])/3,0))</f>
        <v/>
      </c>
      <c r="N6591" s="2" t="str" cm="1">
        <f t="array" ref="N6591">IFERROR(_xlfn.IFS(Sales_Pipeline[[#This Row],[Deal_Stage]]="Won",_xlfn.XLOOKUP(Sales_Pipeline[[#This Row],[Product]],Products!$A$2:$A$8,Products!$C$2:$C$8),Sales_Pipeline[[#This Row],[Deal_Stage]]="Lost",_xlfn.XLOOKUP(Sales_Pipeline[[#This Row],[Product]],Products!$A$2:$A$8,Products!$C$2:$C$8)),"")</f>
        <v/>
      </c>
      <c r="O6591" s="2">
        <v>0</v>
      </c>
    </row>
    <row r="6592" spans="1:15" x14ac:dyDescent="0.3">
      <c r="A6592" t="s">
        <v>6738</v>
      </c>
      <c r="B6592" t="s">
        <v>36</v>
      </c>
      <c r="C6592" t="str">
        <f>_xlfn.XLOOKUP(Sales_Pipeline[[#This Row],[Sales_Agent]],Sales_Teams[Sales_Agent],Sales_Teams[Manager])</f>
        <v>Celia Rouche</v>
      </c>
      <c r="D6592" t="str">
        <f>_xlfn.XLOOKUP(Sales_Pipeline[[#This Row],[Manager]],Sales_Teams[Manager],Sales_Teams[Regional_Office])</f>
        <v>West</v>
      </c>
      <c r="E6592" t="s">
        <v>76</v>
      </c>
      <c r="F6592" t="s">
        <v>328</v>
      </c>
      <c r="G6592" t="str">
        <f>IFERROR(_xlfn.XLOOKUP(Sales_Pipeline[[#This Row],[Account]],Accounts!$A$2:$A$86,Accounts!$F$2:$F$86),"")</f>
        <v>United States</v>
      </c>
      <c r="H6592" t="s">
        <v>57</v>
      </c>
      <c r="I6592" s="3">
        <v>42988</v>
      </c>
      <c r="J6592" s="3">
        <v>43098</v>
      </c>
      <c r="K6592" s="8" t="str">
        <f>IF(Sales_Pipeline[[#This Row],[Close_Date]]="","",TEXT(Sales_Pipeline[[#This Row],[Close_Date]],"ddd"))</f>
        <v>Fri</v>
      </c>
      <c r="L6592" s="8" t="str">
        <f>IF(Sales_Pipeline[[#This Row],[Close_Date]]="","",TEXT(Sales_Pipeline[[#This Row],[Close_Date]],"mmm"))</f>
        <v>Dec</v>
      </c>
      <c r="M6592" s="8" t="str">
        <f>IF(Sales_Pipeline[[#This Row],[Close_Date]]="","","Q"&amp;ROUNDUP(MONTH(Sales_Pipeline[[#This Row],[Close_Date]])/3,0))</f>
        <v>Q4</v>
      </c>
      <c r="N6592" s="2" cm="1">
        <f t="array" ref="N6592">IFERROR(_xlfn.IFS(Sales_Pipeline[[#This Row],[Deal_Stage]]="Won",_xlfn.XLOOKUP(Sales_Pipeline[[#This Row],[Product]],Products!$A$2:$A$8,Products!$C$2:$C$8),Sales_Pipeline[[#This Row],[Deal_Stage]]="Lost",_xlfn.XLOOKUP(Sales_Pipeline[[#This Row],[Product]],Products!$A$2:$A$8,Products!$C$2:$C$8)),"")</f>
        <v>3393</v>
      </c>
      <c r="O6592" s="2">
        <v>3302</v>
      </c>
    </row>
    <row r="6593" spans="1:15" x14ac:dyDescent="0.3">
      <c r="A6593" t="s">
        <v>6739</v>
      </c>
      <c r="B6593" t="s">
        <v>40</v>
      </c>
      <c r="C6593" t="str">
        <f>_xlfn.XLOOKUP(Sales_Pipeline[[#This Row],[Sales_Agent]],Sales_Teams[Sales_Agent],Sales_Teams[Manager])</f>
        <v>Summer Sewald</v>
      </c>
      <c r="D6593" t="str">
        <f>_xlfn.XLOOKUP(Sales_Pipeline[[#This Row],[Manager]],Sales_Teams[Manager],Sales_Teams[Regional_Office])</f>
        <v>West</v>
      </c>
      <c r="E6593" t="s">
        <v>8953</v>
      </c>
      <c r="G6593" t="str">
        <f>IFERROR(_xlfn.XLOOKUP(Sales_Pipeline[[#This Row],[Account]],Accounts!$A$2:$A$86,Accounts!$F$2:$F$86),"")</f>
        <v/>
      </c>
      <c r="H6593" t="s">
        <v>77</v>
      </c>
      <c r="I6593" s="3">
        <v>42988</v>
      </c>
      <c r="K6593" s="8" t="str">
        <f>IF(Sales_Pipeline[[#This Row],[Close_Date]]="","",TEXT(Sales_Pipeline[[#This Row],[Close_Date]],"ddd"))</f>
        <v/>
      </c>
      <c r="L6593" s="8" t="str">
        <f>IF(Sales_Pipeline[[#This Row],[Close_Date]]="","",TEXT(Sales_Pipeline[[#This Row],[Close_Date]],"mmm"))</f>
        <v/>
      </c>
      <c r="M6593" s="8" t="str">
        <f>IF(Sales_Pipeline[[#This Row],[Close_Date]]="","","Q"&amp;ROUNDUP(MONTH(Sales_Pipeline[[#This Row],[Close_Date]])/3,0))</f>
        <v/>
      </c>
      <c r="N6593" s="2" t="str" cm="1">
        <f t="array" ref="N6593">IFERROR(_xlfn.IFS(Sales_Pipeline[[#This Row],[Deal_Stage]]="Won",_xlfn.XLOOKUP(Sales_Pipeline[[#This Row],[Product]],Products!$A$2:$A$8,Products!$C$2:$C$8),Sales_Pipeline[[#This Row],[Deal_Stage]]="Lost",_xlfn.XLOOKUP(Sales_Pipeline[[#This Row],[Product]],Products!$A$2:$A$8,Products!$C$2:$C$8)),"")</f>
        <v/>
      </c>
      <c r="O6593" s="2">
        <v>0</v>
      </c>
    </row>
    <row r="6594" spans="1:15" x14ac:dyDescent="0.3">
      <c r="A6594" t="s">
        <v>6740</v>
      </c>
      <c r="B6594" t="s">
        <v>40</v>
      </c>
      <c r="C6594" t="str">
        <f>_xlfn.XLOOKUP(Sales_Pipeline[[#This Row],[Sales_Agent]],Sales_Teams[Sales_Agent],Sales_Teams[Manager])</f>
        <v>Summer Sewald</v>
      </c>
      <c r="D6594" t="str">
        <f>_xlfn.XLOOKUP(Sales_Pipeline[[#This Row],[Manager]],Sales_Teams[Manager],Sales_Teams[Regional_Office])</f>
        <v>West</v>
      </c>
      <c r="E6594" t="s">
        <v>63</v>
      </c>
      <c r="F6594" t="s">
        <v>143</v>
      </c>
      <c r="G6594" t="str">
        <f>IFERROR(_xlfn.XLOOKUP(Sales_Pipeline[[#This Row],[Account]],Accounts!$A$2:$A$86,Accounts!$F$2:$F$86),"")</f>
        <v>United States</v>
      </c>
      <c r="H6594" t="s">
        <v>57</v>
      </c>
      <c r="I6594" s="3">
        <v>42988</v>
      </c>
      <c r="J6594" s="3">
        <v>43064</v>
      </c>
      <c r="K6594" s="8" t="str">
        <f>IF(Sales_Pipeline[[#This Row],[Close_Date]]="","",TEXT(Sales_Pipeline[[#This Row],[Close_Date]],"ddd"))</f>
        <v>Sat</v>
      </c>
      <c r="L6594" s="8" t="str">
        <f>IF(Sales_Pipeline[[#This Row],[Close_Date]]="","",TEXT(Sales_Pipeline[[#This Row],[Close_Date]],"mmm"))</f>
        <v>Nov</v>
      </c>
      <c r="M6594" s="8" t="str">
        <f>IF(Sales_Pipeline[[#This Row],[Close_Date]]="","","Q"&amp;ROUNDUP(MONTH(Sales_Pipeline[[#This Row],[Close_Date]])/3,0))</f>
        <v>Q4</v>
      </c>
      <c r="N6594" s="2" cm="1">
        <f t="array" ref="N6594">IFERROR(_xlfn.IFS(Sales_Pipeline[[#This Row],[Deal_Stage]]="Won",_xlfn.XLOOKUP(Sales_Pipeline[[#This Row],[Product]],Products!$A$2:$A$8,Products!$C$2:$C$8),Sales_Pipeline[[#This Row],[Deal_Stage]]="Lost",_xlfn.XLOOKUP(Sales_Pipeline[[#This Row],[Product]],Products!$A$2:$A$8,Products!$C$2:$C$8)),"")</f>
        <v>550</v>
      </c>
      <c r="O6594" s="2">
        <v>552</v>
      </c>
    </row>
    <row r="6595" spans="1:15" x14ac:dyDescent="0.3">
      <c r="A6595" t="s">
        <v>6741</v>
      </c>
      <c r="B6595" t="s">
        <v>40</v>
      </c>
      <c r="C6595" t="str">
        <f>_xlfn.XLOOKUP(Sales_Pipeline[[#This Row],[Sales_Agent]],Sales_Teams[Sales_Agent],Sales_Teams[Manager])</f>
        <v>Summer Sewald</v>
      </c>
      <c r="D6595" t="str">
        <f>_xlfn.XLOOKUP(Sales_Pipeline[[#This Row],[Manager]],Sales_Teams[Manager],Sales_Teams[Regional_Office])</f>
        <v>West</v>
      </c>
      <c r="E6595" t="s">
        <v>63</v>
      </c>
      <c r="F6595" t="s">
        <v>288</v>
      </c>
      <c r="G6595" t="str">
        <f>IFERROR(_xlfn.XLOOKUP(Sales_Pipeline[[#This Row],[Account]],Accounts!$A$2:$A$86,Accounts!$F$2:$F$86),"")</f>
        <v>United States</v>
      </c>
      <c r="H6595" t="s">
        <v>57</v>
      </c>
      <c r="I6595" s="3">
        <v>42988</v>
      </c>
      <c r="J6595" s="3">
        <v>43055</v>
      </c>
      <c r="K6595" s="8" t="str">
        <f>IF(Sales_Pipeline[[#This Row],[Close_Date]]="","",TEXT(Sales_Pipeline[[#This Row],[Close_Date]],"ddd"))</f>
        <v>Thu</v>
      </c>
      <c r="L6595" s="8" t="str">
        <f>IF(Sales_Pipeline[[#This Row],[Close_Date]]="","",TEXT(Sales_Pipeline[[#This Row],[Close_Date]],"mmm"))</f>
        <v>Nov</v>
      </c>
      <c r="M6595" s="8" t="str">
        <f>IF(Sales_Pipeline[[#This Row],[Close_Date]]="","","Q"&amp;ROUNDUP(MONTH(Sales_Pipeline[[#This Row],[Close_Date]])/3,0))</f>
        <v>Q4</v>
      </c>
      <c r="N6595" s="2" cm="1">
        <f t="array" ref="N6595">IFERROR(_xlfn.IFS(Sales_Pipeline[[#This Row],[Deal_Stage]]="Won",_xlfn.XLOOKUP(Sales_Pipeline[[#This Row],[Product]],Products!$A$2:$A$8,Products!$C$2:$C$8),Sales_Pipeline[[#This Row],[Deal_Stage]]="Lost",_xlfn.XLOOKUP(Sales_Pipeline[[#This Row],[Product]],Products!$A$2:$A$8,Products!$C$2:$C$8)),"")</f>
        <v>550</v>
      </c>
      <c r="O6595" s="2">
        <v>468</v>
      </c>
    </row>
    <row r="6596" spans="1:15" x14ac:dyDescent="0.3">
      <c r="A6596" t="s">
        <v>6742</v>
      </c>
      <c r="B6596" t="s">
        <v>10</v>
      </c>
      <c r="C6596" t="str">
        <f>_xlfn.XLOOKUP(Sales_Pipeline[[#This Row],[Sales_Agent]],Sales_Teams[Sales_Agent],Sales_Teams[Manager])</f>
        <v>Melvin Marxen</v>
      </c>
      <c r="D6596" t="str">
        <f>_xlfn.XLOOKUP(Sales_Pipeline[[#This Row],[Manager]],Sales_Teams[Manager],Sales_Teams[Regional_Office])</f>
        <v>Central</v>
      </c>
      <c r="E6596" t="s">
        <v>63</v>
      </c>
      <c r="F6596" t="s">
        <v>118</v>
      </c>
      <c r="G6596" t="str">
        <f>IFERROR(_xlfn.XLOOKUP(Sales_Pipeline[[#This Row],[Account]],Accounts!$A$2:$A$86,Accounts!$F$2:$F$86),"")</f>
        <v>United States</v>
      </c>
      <c r="H6596" t="s">
        <v>82</v>
      </c>
      <c r="I6596" s="3">
        <v>42988</v>
      </c>
      <c r="J6596" s="3">
        <v>43056</v>
      </c>
      <c r="K6596" s="8" t="str">
        <f>IF(Sales_Pipeline[[#This Row],[Close_Date]]="","",TEXT(Sales_Pipeline[[#This Row],[Close_Date]],"ddd"))</f>
        <v>Fri</v>
      </c>
      <c r="L6596" s="8" t="str">
        <f>IF(Sales_Pipeline[[#This Row],[Close_Date]]="","",TEXT(Sales_Pipeline[[#This Row],[Close_Date]],"mmm"))</f>
        <v>Nov</v>
      </c>
      <c r="M6596" s="8" t="str">
        <f>IF(Sales_Pipeline[[#This Row],[Close_Date]]="","","Q"&amp;ROUNDUP(MONTH(Sales_Pipeline[[#This Row],[Close_Date]])/3,0))</f>
        <v>Q4</v>
      </c>
      <c r="N6596" s="2" cm="1">
        <f t="array" ref="N6596">IFERROR(_xlfn.IFS(Sales_Pipeline[[#This Row],[Deal_Stage]]="Won",_xlfn.XLOOKUP(Sales_Pipeline[[#This Row],[Product]],Products!$A$2:$A$8,Products!$C$2:$C$8),Sales_Pipeline[[#This Row],[Deal_Stage]]="Lost",_xlfn.XLOOKUP(Sales_Pipeline[[#This Row],[Product]],Products!$A$2:$A$8,Products!$C$2:$C$8)),"")</f>
        <v>550</v>
      </c>
      <c r="O6596" s="2">
        <v>0</v>
      </c>
    </row>
    <row r="6597" spans="1:15" x14ac:dyDescent="0.3">
      <c r="A6597" t="s">
        <v>6743</v>
      </c>
      <c r="B6597" t="s">
        <v>10</v>
      </c>
      <c r="C6597" t="str">
        <f>_xlfn.XLOOKUP(Sales_Pipeline[[#This Row],[Sales_Agent]],Sales_Teams[Sales_Agent],Sales_Teams[Manager])</f>
        <v>Melvin Marxen</v>
      </c>
      <c r="D6597" t="str">
        <f>_xlfn.XLOOKUP(Sales_Pipeline[[#This Row],[Manager]],Sales_Teams[Manager],Sales_Teams[Regional_Office])</f>
        <v>Central</v>
      </c>
      <c r="E6597" t="s">
        <v>63</v>
      </c>
      <c r="F6597" t="s">
        <v>330</v>
      </c>
      <c r="G6597" t="str">
        <f>IFERROR(_xlfn.XLOOKUP(Sales_Pipeline[[#This Row],[Account]],Accounts!$A$2:$A$86,Accounts!$F$2:$F$86),"")</f>
        <v>Korea</v>
      </c>
      <c r="H6597" t="s">
        <v>82</v>
      </c>
      <c r="I6597" s="3">
        <v>42988</v>
      </c>
      <c r="J6597" s="3">
        <v>43073</v>
      </c>
      <c r="K6597" s="8" t="str">
        <f>IF(Sales_Pipeline[[#This Row],[Close_Date]]="","",TEXT(Sales_Pipeline[[#This Row],[Close_Date]],"ddd"))</f>
        <v>Mon</v>
      </c>
      <c r="L6597" s="8" t="str">
        <f>IF(Sales_Pipeline[[#This Row],[Close_Date]]="","",TEXT(Sales_Pipeline[[#This Row],[Close_Date]],"mmm"))</f>
        <v>Dec</v>
      </c>
      <c r="M6597" s="8" t="str">
        <f>IF(Sales_Pipeline[[#This Row],[Close_Date]]="","","Q"&amp;ROUNDUP(MONTH(Sales_Pipeline[[#This Row],[Close_Date]])/3,0))</f>
        <v>Q4</v>
      </c>
      <c r="N6597" s="2" cm="1">
        <f t="array" ref="N6597">IFERROR(_xlfn.IFS(Sales_Pipeline[[#This Row],[Deal_Stage]]="Won",_xlfn.XLOOKUP(Sales_Pipeline[[#This Row],[Product]],Products!$A$2:$A$8,Products!$C$2:$C$8),Sales_Pipeline[[#This Row],[Deal_Stage]]="Lost",_xlfn.XLOOKUP(Sales_Pipeline[[#This Row],[Product]],Products!$A$2:$A$8,Products!$C$2:$C$8)),"")</f>
        <v>550</v>
      </c>
      <c r="O6597" s="2">
        <v>0</v>
      </c>
    </row>
    <row r="6598" spans="1:15" x14ac:dyDescent="0.3">
      <c r="A6598" t="s">
        <v>6744</v>
      </c>
      <c r="B6598" t="s">
        <v>43</v>
      </c>
      <c r="C6598" t="str">
        <f>_xlfn.XLOOKUP(Sales_Pipeline[[#This Row],[Sales_Agent]],Sales_Teams[Sales_Agent],Sales_Teams[Manager])</f>
        <v>Summer Sewald</v>
      </c>
      <c r="D6598" t="str">
        <f>_xlfn.XLOOKUP(Sales_Pipeline[[#This Row],[Manager]],Sales_Teams[Manager],Sales_Teams[Regional_Office])</f>
        <v>West</v>
      </c>
      <c r="E6598" t="s">
        <v>8953</v>
      </c>
      <c r="G6598" t="str">
        <f>IFERROR(_xlfn.XLOOKUP(Sales_Pipeline[[#This Row],[Account]],Accounts!$A$2:$A$86,Accounts!$F$2:$F$86),"")</f>
        <v/>
      </c>
      <c r="H6598" t="s">
        <v>77</v>
      </c>
      <c r="I6598" s="3">
        <v>42988</v>
      </c>
      <c r="K6598" s="8" t="str">
        <f>IF(Sales_Pipeline[[#This Row],[Close_Date]]="","",TEXT(Sales_Pipeline[[#This Row],[Close_Date]],"ddd"))</f>
        <v/>
      </c>
      <c r="L6598" s="8" t="str">
        <f>IF(Sales_Pipeline[[#This Row],[Close_Date]]="","",TEXT(Sales_Pipeline[[#This Row],[Close_Date]],"mmm"))</f>
        <v/>
      </c>
      <c r="M6598" s="8" t="str">
        <f>IF(Sales_Pipeline[[#This Row],[Close_Date]]="","","Q"&amp;ROUNDUP(MONTH(Sales_Pipeline[[#This Row],[Close_Date]])/3,0))</f>
        <v/>
      </c>
      <c r="N6598" s="2" t="str" cm="1">
        <f t="array" ref="N6598">IFERROR(_xlfn.IFS(Sales_Pipeline[[#This Row],[Deal_Stage]]="Won",_xlfn.XLOOKUP(Sales_Pipeline[[#This Row],[Product]],Products!$A$2:$A$8,Products!$C$2:$C$8),Sales_Pipeline[[#This Row],[Deal_Stage]]="Lost",_xlfn.XLOOKUP(Sales_Pipeline[[#This Row],[Product]],Products!$A$2:$A$8,Products!$C$2:$C$8)),"")</f>
        <v/>
      </c>
      <c r="O6598" s="2">
        <v>0</v>
      </c>
    </row>
    <row r="6599" spans="1:15" x14ac:dyDescent="0.3">
      <c r="A6599" t="s">
        <v>6745</v>
      </c>
      <c r="B6599" t="s">
        <v>43</v>
      </c>
      <c r="C6599" t="str">
        <f>_xlfn.XLOOKUP(Sales_Pipeline[[#This Row],[Sales_Agent]],Sales_Teams[Sales_Agent],Sales_Teams[Manager])</f>
        <v>Summer Sewald</v>
      </c>
      <c r="D6599" t="str">
        <f>_xlfn.XLOOKUP(Sales_Pipeline[[#This Row],[Manager]],Sales_Teams[Manager],Sales_Teams[Regional_Office])</f>
        <v>West</v>
      </c>
      <c r="E6599" t="s">
        <v>84</v>
      </c>
      <c r="F6599" t="s">
        <v>98</v>
      </c>
      <c r="G6599" t="str">
        <f>IFERROR(_xlfn.XLOOKUP(Sales_Pipeline[[#This Row],[Account]],Accounts!$A$2:$A$86,Accounts!$F$2:$F$86),"")</f>
        <v>United States</v>
      </c>
      <c r="H6599" t="s">
        <v>82</v>
      </c>
      <c r="I6599" s="3">
        <v>42988</v>
      </c>
      <c r="J6599" s="3">
        <v>43005</v>
      </c>
      <c r="K6599" s="8" t="str">
        <f>IF(Sales_Pipeline[[#This Row],[Close_Date]]="","",TEXT(Sales_Pipeline[[#This Row],[Close_Date]],"ddd"))</f>
        <v>Wed</v>
      </c>
      <c r="L6599" s="8" t="str">
        <f>IF(Sales_Pipeline[[#This Row],[Close_Date]]="","",TEXT(Sales_Pipeline[[#This Row],[Close_Date]],"mmm"))</f>
        <v>Sep</v>
      </c>
      <c r="M6599" s="8" t="str">
        <f>IF(Sales_Pipeline[[#This Row],[Close_Date]]="","","Q"&amp;ROUNDUP(MONTH(Sales_Pipeline[[#This Row],[Close_Date]])/3,0))</f>
        <v>Q3</v>
      </c>
      <c r="N6599" s="2" cm="1">
        <f t="array" ref="N6599">IFERROR(_xlfn.IFS(Sales_Pipeline[[#This Row],[Deal_Stage]]="Won",_xlfn.XLOOKUP(Sales_Pipeline[[#This Row],[Product]],Products!$A$2:$A$8,Products!$C$2:$C$8),Sales_Pipeline[[#This Row],[Deal_Stage]]="Lost",_xlfn.XLOOKUP(Sales_Pipeline[[#This Row],[Product]],Products!$A$2:$A$8,Products!$C$2:$C$8)),"")</f>
        <v>5482</v>
      </c>
      <c r="O6599" s="2">
        <v>0</v>
      </c>
    </row>
    <row r="6600" spans="1:15" x14ac:dyDescent="0.3">
      <c r="A6600" t="s">
        <v>6746</v>
      </c>
      <c r="B6600" t="s">
        <v>43</v>
      </c>
      <c r="C6600" t="str">
        <f>_xlfn.XLOOKUP(Sales_Pipeline[[#This Row],[Sales_Agent]],Sales_Teams[Sales_Agent],Sales_Teams[Manager])</f>
        <v>Summer Sewald</v>
      </c>
      <c r="D6600" t="str">
        <f>_xlfn.XLOOKUP(Sales_Pipeline[[#This Row],[Manager]],Sales_Teams[Manager],Sales_Teams[Regional_Office])</f>
        <v>West</v>
      </c>
      <c r="E6600" t="s">
        <v>8953</v>
      </c>
      <c r="F6600" t="s">
        <v>70</v>
      </c>
      <c r="G6600" t="str">
        <f>IFERROR(_xlfn.XLOOKUP(Sales_Pipeline[[#This Row],[Account]],Accounts!$A$2:$A$86,Accounts!$F$2:$F$86),"")</f>
        <v>United States</v>
      </c>
      <c r="H6600" t="s">
        <v>57</v>
      </c>
      <c r="I6600" s="3">
        <v>42988</v>
      </c>
      <c r="J6600" s="3">
        <v>43051</v>
      </c>
      <c r="K6600" s="8" t="str">
        <f>IF(Sales_Pipeline[[#This Row],[Close_Date]]="","",TEXT(Sales_Pipeline[[#This Row],[Close_Date]],"ddd"))</f>
        <v>Sun</v>
      </c>
      <c r="L6600" s="8" t="str">
        <f>IF(Sales_Pipeline[[#This Row],[Close_Date]]="","",TEXT(Sales_Pipeline[[#This Row],[Close_Date]],"mmm"))</f>
        <v>Nov</v>
      </c>
      <c r="M6600" s="8" t="str">
        <f>IF(Sales_Pipeline[[#This Row],[Close_Date]]="","","Q"&amp;ROUNDUP(MONTH(Sales_Pipeline[[#This Row],[Close_Date]])/3,0))</f>
        <v>Q4</v>
      </c>
      <c r="N6600" s="2" cm="1">
        <f t="array" ref="N6600">IFERROR(_xlfn.IFS(Sales_Pipeline[[#This Row],[Deal_Stage]]="Won",_xlfn.XLOOKUP(Sales_Pipeline[[#This Row],[Product]],Products!$A$2:$A$8,Products!$C$2:$C$8),Sales_Pipeline[[#This Row],[Deal_Stage]]="Lost",_xlfn.XLOOKUP(Sales_Pipeline[[#This Row],[Product]],Products!$A$2:$A$8,Products!$C$2:$C$8)),"")</f>
        <v>4821</v>
      </c>
      <c r="O6600" s="2">
        <v>4467</v>
      </c>
    </row>
    <row r="6601" spans="1:15" x14ac:dyDescent="0.3">
      <c r="A6601" t="s">
        <v>6747</v>
      </c>
      <c r="B6601" t="s">
        <v>42</v>
      </c>
      <c r="C6601" t="str">
        <f>_xlfn.XLOOKUP(Sales_Pipeline[[#This Row],[Sales_Agent]],Sales_Teams[Sales_Agent],Sales_Teams[Manager])</f>
        <v>Summer Sewald</v>
      </c>
      <c r="D6601" t="str">
        <f>_xlfn.XLOOKUP(Sales_Pipeline[[#This Row],[Manager]],Sales_Teams[Manager],Sales_Teams[Regional_Office])</f>
        <v>West</v>
      </c>
      <c r="E6601" t="s">
        <v>63</v>
      </c>
      <c r="F6601" t="s">
        <v>72</v>
      </c>
      <c r="G6601" t="str">
        <f>IFERROR(_xlfn.XLOOKUP(Sales_Pipeline[[#This Row],[Account]],Accounts!$A$2:$A$86,Accounts!$F$2:$F$86),"")</f>
        <v>United States</v>
      </c>
      <c r="H6601" t="s">
        <v>57</v>
      </c>
      <c r="I6601" s="3">
        <v>42988</v>
      </c>
      <c r="J6601" s="3">
        <v>43074</v>
      </c>
      <c r="K6601" s="8" t="str">
        <f>IF(Sales_Pipeline[[#This Row],[Close_Date]]="","",TEXT(Sales_Pipeline[[#This Row],[Close_Date]],"ddd"))</f>
        <v>Tue</v>
      </c>
      <c r="L6601" s="8" t="str">
        <f>IF(Sales_Pipeline[[#This Row],[Close_Date]]="","",TEXT(Sales_Pipeline[[#This Row],[Close_Date]],"mmm"))</f>
        <v>Dec</v>
      </c>
      <c r="M6601" s="8" t="str">
        <f>IF(Sales_Pipeline[[#This Row],[Close_Date]]="","","Q"&amp;ROUNDUP(MONTH(Sales_Pipeline[[#This Row],[Close_Date]])/3,0))</f>
        <v>Q4</v>
      </c>
      <c r="N6601" s="2" cm="1">
        <f t="array" ref="N6601">IFERROR(_xlfn.IFS(Sales_Pipeline[[#This Row],[Deal_Stage]]="Won",_xlfn.XLOOKUP(Sales_Pipeline[[#This Row],[Product]],Products!$A$2:$A$8,Products!$C$2:$C$8),Sales_Pipeline[[#This Row],[Deal_Stage]]="Lost",_xlfn.XLOOKUP(Sales_Pipeline[[#This Row],[Product]],Products!$A$2:$A$8,Products!$C$2:$C$8)),"")</f>
        <v>550</v>
      </c>
      <c r="O6601" s="2">
        <v>538</v>
      </c>
    </row>
    <row r="6602" spans="1:15" x14ac:dyDescent="0.3">
      <c r="A6602" t="s">
        <v>6748</v>
      </c>
      <c r="B6602" t="s">
        <v>42</v>
      </c>
      <c r="C6602" t="str">
        <f>_xlfn.XLOOKUP(Sales_Pipeline[[#This Row],[Sales_Agent]],Sales_Teams[Sales_Agent],Sales_Teams[Manager])</f>
        <v>Summer Sewald</v>
      </c>
      <c r="D6602" t="str">
        <f>_xlfn.XLOOKUP(Sales_Pipeline[[#This Row],[Manager]],Sales_Teams[Manager],Sales_Teams[Regional_Office])</f>
        <v>West</v>
      </c>
      <c r="E6602" t="s">
        <v>76</v>
      </c>
      <c r="F6602" t="s">
        <v>177</v>
      </c>
      <c r="G6602" t="str">
        <f>IFERROR(_xlfn.XLOOKUP(Sales_Pipeline[[#This Row],[Account]],Accounts!$A$2:$A$86,Accounts!$F$2:$F$86),"")</f>
        <v>United States</v>
      </c>
      <c r="H6602" t="s">
        <v>57</v>
      </c>
      <c r="I6602" s="3">
        <v>42988</v>
      </c>
      <c r="J6602" s="3">
        <v>43081</v>
      </c>
      <c r="K6602" s="8" t="str">
        <f>IF(Sales_Pipeline[[#This Row],[Close_Date]]="","",TEXT(Sales_Pipeline[[#This Row],[Close_Date]],"ddd"))</f>
        <v>Tue</v>
      </c>
      <c r="L6602" s="8" t="str">
        <f>IF(Sales_Pipeline[[#This Row],[Close_Date]]="","",TEXT(Sales_Pipeline[[#This Row],[Close_Date]],"mmm"))</f>
        <v>Dec</v>
      </c>
      <c r="M6602" s="8" t="str">
        <f>IF(Sales_Pipeline[[#This Row],[Close_Date]]="","","Q"&amp;ROUNDUP(MONTH(Sales_Pipeline[[#This Row],[Close_Date]])/3,0))</f>
        <v>Q4</v>
      </c>
      <c r="N6602" s="2" cm="1">
        <f t="array" ref="N6602">IFERROR(_xlfn.IFS(Sales_Pipeline[[#This Row],[Deal_Stage]]="Won",_xlfn.XLOOKUP(Sales_Pipeline[[#This Row],[Product]],Products!$A$2:$A$8,Products!$C$2:$C$8),Sales_Pipeline[[#This Row],[Deal_Stage]]="Lost",_xlfn.XLOOKUP(Sales_Pipeline[[#This Row],[Product]],Products!$A$2:$A$8,Products!$C$2:$C$8)),"")</f>
        <v>3393</v>
      </c>
      <c r="O6602" s="2">
        <v>3021</v>
      </c>
    </row>
    <row r="6603" spans="1:15" x14ac:dyDescent="0.3">
      <c r="A6603" t="s">
        <v>6749</v>
      </c>
      <c r="B6603" t="s">
        <v>8</v>
      </c>
      <c r="C6603" t="str">
        <f>_xlfn.XLOOKUP(Sales_Pipeline[[#This Row],[Sales_Agent]],Sales_Teams[Sales_Agent],Sales_Teams[Manager])</f>
        <v>Dustin Brinkmann</v>
      </c>
      <c r="D6603" t="str">
        <f>_xlfn.XLOOKUP(Sales_Pipeline[[#This Row],[Manager]],Sales_Teams[Manager],Sales_Teams[Regional_Office])</f>
        <v>Central</v>
      </c>
      <c r="E6603" t="s">
        <v>63</v>
      </c>
      <c r="F6603" t="s">
        <v>64</v>
      </c>
      <c r="G6603" t="str">
        <f>IFERROR(_xlfn.XLOOKUP(Sales_Pipeline[[#This Row],[Account]],Accounts!$A$2:$A$86,Accounts!$F$2:$F$86),"")</f>
        <v>United States</v>
      </c>
      <c r="H6603" t="s">
        <v>57</v>
      </c>
      <c r="I6603" s="3">
        <v>42988</v>
      </c>
      <c r="J6603" s="3">
        <v>43051</v>
      </c>
      <c r="K6603" s="8" t="str">
        <f>IF(Sales_Pipeline[[#This Row],[Close_Date]]="","",TEXT(Sales_Pipeline[[#This Row],[Close_Date]],"ddd"))</f>
        <v>Sun</v>
      </c>
      <c r="L6603" s="8" t="str">
        <f>IF(Sales_Pipeline[[#This Row],[Close_Date]]="","",TEXT(Sales_Pipeline[[#This Row],[Close_Date]],"mmm"))</f>
        <v>Nov</v>
      </c>
      <c r="M6603" s="8" t="str">
        <f>IF(Sales_Pipeline[[#This Row],[Close_Date]]="","","Q"&amp;ROUNDUP(MONTH(Sales_Pipeline[[#This Row],[Close_Date]])/3,0))</f>
        <v>Q4</v>
      </c>
      <c r="N6603" s="2" cm="1">
        <f t="array" ref="N6603">IFERROR(_xlfn.IFS(Sales_Pipeline[[#This Row],[Deal_Stage]]="Won",_xlfn.XLOOKUP(Sales_Pipeline[[#This Row],[Product]],Products!$A$2:$A$8,Products!$C$2:$C$8),Sales_Pipeline[[#This Row],[Deal_Stage]]="Lost",_xlfn.XLOOKUP(Sales_Pipeline[[#This Row],[Product]],Products!$A$2:$A$8,Products!$C$2:$C$8)),"")</f>
        <v>550</v>
      </c>
      <c r="O6603" s="2">
        <v>511</v>
      </c>
    </row>
    <row r="6604" spans="1:15" x14ac:dyDescent="0.3">
      <c r="A6604" t="s">
        <v>6750</v>
      </c>
      <c r="B6604" t="s">
        <v>45</v>
      </c>
      <c r="C6604" t="str">
        <f>_xlfn.XLOOKUP(Sales_Pipeline[[#This Row],[Sales_Agent]],Sales_Teams[Sales_Agent],Sales_Teams[Manager])</f>
        <v>Summer Sewald</v>
      </c>
      <c r="D6604" t="str">
        <f>_xlfn.XLOOKUP(Sales_Pipeline[[#This Row],[Manager]],Sales_Teams[Manager],Sales_Teams[Regional_Office])</f>
        <v>West</v>
      </c>
      <c r="E6604" t="s">
        <v>84</v>
      </c>
      <c r="F6604" t="s">
        <v>328</v>
      </c>
      <c r="G6604" t="str">
        <f>IFERROR(_xlfn.XLOOKUP(Sales_Pipeline[[#This Row],[Account]],Accounts!$A$2:$A$86,Accounts!$F$2:$F$86),"")</f>
        <v>United States</v>
      </c>
      <c r="H6604" t="s">
        <v>57</v>
      </c>
      <c r="I6604" s="3">
        <v>42988</v>
      </c>
      <c r="J6604" s="3">
        <v>42999</v>
      </c>
      <c r="K6604" s="8" t="str">
        <f>IF(Sales_Pipeline[[#This Row],[Close_Date]]="","",TEXT(Sales_Pipeline[[#This Row],[Close_Date]],"ddd"))</f>
        <v>Thu</v>
      </c>
      <c r="L6604" s="8" t="str">
        <f>IF(Sales_Pipeline[[#This Row],[Close_Date]]="","",TEXT(Sales_Pipeline[[#This Row],[Close_Date]],"mmm"))</f>
        <v>Sep</v>
      </c>
      <c r="M6604" s="8" t="str">
        <f>IF(Sales_Pipeline[[#This Row],[Close_Date]]="","","Q"&amp;ROUNDUP(MONTH(Sales_Pipeline[[#This Row],[Close_Date]])/3,0))</f>
        <v>Q3</v>
      </c>
      <c r="N6604" s="2" cm="1">
        <f t="array" ref="N6604">IFERROR(_xlfn.IFS(Sales_Pipeline[[#This Row],[Deal_Stage]]="Won",_xlfn.XLOOKUP(Sales_Pipeline[[#This Row],[Product]],Products!$A$2:$A$8,Products!$C$2:$C$8),Sales_Pipeline[[#This Row],[Deal_Stage]]="Lost",_xlfn.XLOOKUP(Sales_Pipeline[[#This Row],[Product]],Products!$A$2:$A$8,Products!$C$2:$C$8)),"")</f>
        <v>5482</v>
      </c>
      <c r="O6604" s="2">
        <v>5832</v>
      </c>
    </row>
    <row r="6605" spans="1:15" x14ac:dyDescent="0.3">
      <c r="A6605" t="s">
        <v>6751</v>
      </c>
      <c r="B6605" t="s">
        <v>35</v>
      </c>
      <c r="C6605" t="str">
        <f>_xlfn.XLOOKUP(Sales_Pipeline[[#This Row],[Sales_Agent]],Sales_Teams[Sales_Agent],Sales_Teams[Manager])</f>
        <v>Celia Rouche</v>
      </c>
      <c r="D6605" t="str">
        <f>_xlfn.XLOOKUP(Sales_Pipeline[[#This Row],[Manager]],Sales_Teams[Manager],Sales_Teams[Regional_Office])</f>
        <v>West</v>
      </c>
      <c r="E6605" t="s">
        <v>61</v>
      </c>
      <c r="F6605" t="s">
        <v>209</v>
      </c>
      <c r="G6605" t="str">
        <f>IFERROR(_xlfn.XLOOKUP(Sales_Pipeline[[#This Row],[Account]],Accounts!$A$2:$A$86,Accounts!$F$2:$F$86),"")</f>
        <v>United States</v>
      </c>
      <c r="H6605" t="s">
        <v>77</v>
      </c>
      <c r="I6605" s="3">
        <v>42988</v>
      </c>
      <c r="K6605" s="8" t="str">
        <f>IF(Sales_Pipeline[[#This Row],[Close_Date]]="","",TEXT(Sales_Pipeline[[#This Row],[Close_Date]],"ddd"))</f>
        <v/>
      </c>
      <c r="L6605" s="8" t="str">
        <f>IF(Sales_Pipeline[[#This Row],[Close_Date]]="","",TEXT(Sales_Pipeline[[#This Row],[Close_Date]],"mmm"))</f>
        <v/>
      </c>
      <c r="M6605" s="8" t="str">
        <f>IF(Sales_Pipeline[[#This Row],[Close_Date]]="","","Q"&amp;ROUNDUP(MONTH(Sales_Pipeline[[#This Row],[Close_Date]])/3,0))</f>
        <v/>
      </c>
      <c r="N6605" s="2" t="str" cm="1">
        <f t="array" ref="N6605">IFERROR(_xlfn.IFS(Sales_Pipeline[[#This Row],[Deal_Stage]]="Won",_xlfn.XLOOKUP(Sales_Pipeline[[#This Row],[Product]],Products!$A$2:$A$8,Products!$C$2:$C$8),Sales_Pipeline[[#This Row],[Deal_Stage]]="Lost",_xlfn.XLOOKUP(Sales_Pipeline[[#This Row],[Product]],Products!$A$2:$A$8,Products!$C$2:$C$8)),"")</f>
        <v/>
      </c>
      <c r="O6605" s="2">
        <v>0</v>
      </c>
    </row>
    <row r="6606" spans="1:15" x14ac:dyDescent="0.3">
      <c r="A6606" t="s">
        <v>6752</v>
      </c>
      <c r="B6606" t="s">
        <v>35</v>
      </c>
      <c r="C6606" t="str">
        <f>_xlfn.XLOOKUP(Sales_Pipeline[[#This Row],[Sales_Agent]],Sales_Teams[Sales_Agent],Sales_Teams[Manager])</f>
        <v>Celia Rouche</v>
      </c>
      <c r="D6606" t="str">
        <f>_xlfn.XLOOKUP(Sales_Pipeline[[#This Row],[Manager]],Sales_Teams[Manager],Sales_Teams[Regional_Office])</f>
        <v>West</v>
      </c>
      <c r="E6606" t="s">
        <v>61</v>
      </c>
      <c r="G6606" t="str">
        <f>IFERROR(_xlfn.XLOOKUP(Sales_Pipeline[[#This Row],[Account]],Accounts!$A$2:$A$86,Accounts!$F$2:$F$86),"")</f>
        <v/>
      </c>
      <c r="H6606" t="s">
        <v>77</v>
      </c>
      <c r="I6606" s="3">
        <v>42988</v>
      </c>
      <c r="K6606" s="8" t="str">
        <f>IF(Sales_Pipeline[[#This Row],[Close_Date]]="","",TEXT(Sales_Pipeline[[#This Row],[Close_Date]],"ddd"))</f>
        <v/>
      </c>
      <c r="L6606" s="8" t="str">
        <f>IF(Sales_Pipeline[[#This Row],[Close_Date]]="","",TEXT(Sales_Pipeline[[#This Row],[Close_Date]],"mmm"))</f>
        <v/>
      </c>
      <c r="M6606" s="8" t="str">
        <f>IF(Sales_Pipeline[[#This Row],[Close_Date]]="","","Q"&amp;ROUNDUP(MONTH(Sales_Pipeline[[#This Row],[Close_Date]])/3,0))</f>
        <v/>
      </c>
      <c r="N6606" s="2" t="str" cm="1">
        <f t="array" ref="N6606">IFERROR(_xlfn.IFS(Sales_Pipeline[[#This Row],[Deal_Stage]]="Won",_xlfn.XLOOKUP(Sales_Pipeline[[#This Row],[Product]],Products!$A$2:$A$8,Products!$C$2:$C$8),Sales_Pipeline[[#This Row],[Deal_Stage]]="Lost",_xlfn.XLOOKUP(Sales_Pipeline[[#This Row],[Product]],Products!$A$2:$A$8,Products!$C$2:$C$8)),"")</f>
        <v/>
      </c>
      <c r="O6606" s="2">
        <v>0</v>
      </c>
    </row>
    <row r="6607" spans="1:15" x14ac:dyDescent="0.3">
      <c r="A6607" t="s">
        <v>6753</v>
      </c>
      <c r="B6607" t="s">
        <v>7</v>
      </c>
      <c r="C6607" t="str">
        <f>_xlfn.XLOOKUP(Sales_Pipeline[[#This Row],[Sales_Agent]],Sales_Teams[Sales_Agent],Sales_Teams[Manager])</f>
        <v>Dustin Brinkmann</v>
      </c>
      <c r="D6607" t="str">
        <f>_xlfn.XLOOKUP(Sales_Pipeline[[#This Row],[Manager]],Sales_Teams[Manager],Sales_Teams[Regional_Office])</f>
        <v>Central</v>
      </c>
      <c r="E6607" t="s">
        <v>84</v>
      </c>
      <c r="F6607" t="s">
        <v>333</v>
      </c>
      <c r="G6607" t="str">
        <f>IFERROR(_xlfn.XLOOKUP(Sales_Pipeline[[#This Row],[Account]],Accounts!$A$2:$A$86,Accounts!$F$2:$F$86),"")</f>
        <v>United States</v>
      </c>
      <c r="H6607" t="s">
        <v>82</v>
      </c>
      <c r="I6607" s="3">
        <v>42988</v>
      </c>
      <c r="J6607" s="3">
        <v>43008</v>
      </c>
      <c r="K6607" s="8" t="str">
        <f>IF(Sales_Pipeline[[#This Row],[Close_Date]]="","",TEXT(Sales_Pipeline[[#This Row],[Close_Date]],"ddd"))</f>
        <v>Sat</v>
      </c>
      <c r="L6607" s="8" t="str">
        <f>IF(Sales_Pipeline[[#This Row],[Close_Date]]="","",TEXT(Sales_Pipeline[[#This Row],[Close_Date]],"mmm"))</f>
        <v>Sep</v>
      </c>
      <c r="M6607" s="8" t="str">
        <f>IF(Sales_Pipeline[[#This Row],[Close_Date]]="","","Q"&amp;ROUNDUP(MONTH(Sales_Pipeline[[#This Row],[Close_Date]])/3,0))</f>
        <v>Q3</v>
      </c>
      <c r="N6607" s="2" cm="1">
        <f t="array" ref="N6607">IFERROR(_xlfn.IFS(Sales_Pipeline[[#This Row],[Deal_Stage]]="Won",_xlfn.XLOOKUP(Sales_Pipeline[[#This Row],[Product]],Products!$A$2:$A$8,Products!$C$2:$C$8),Sales_Pipeline[[#This Row],[Deal_Stage]]="Lost",_xlfn.XLOOKUP(Sales_Pipeline[[#This Row],[Product]],Products!$A$2:$A$8,Products!$C$2:$C$8)),"")</f>
        <v>5482</v>
      </c>
      <c r="O6607" s="2">
        <v>0</v>
      </c>
    </row>
    <row r="6608" spans="1:15" x14ac:dyDescent="0.3">
      <c r="A6608" t="s">
        <v>6754</v>
      </c>
      <c r="B6608" t="s">
        <v>7</v>
      </c>
      <c r="C6608" t="str">
        <f>_xlfn.XLOOKUP(Sales_Pipeline[[#This Row],[Sales_Agent]],Sales_Teams[Sales_Agent],Sales_Teams[Manager])</f>
        <v>Dustin Brinkmann</v>
      </c>
      <c r="D6608" t="str">
        <f>_xlfn.XLOOKUP(Sales_Pipeline[[#This Row],[Manager]],Sales_Teams[Manager],Sales_Teams[Regional_Office])</f>
        <v>Central</v>
      </c>
      <c r="E6608" t="s">
        <v>76</v>
      </c>
      <c r="F6608" t="s">
        <v>141</v>
      </c>
      <c r="G6608" t="str">
        <f>IFERROR(_xlfn.XLOOKUP(Sales_Pipeline[[#This Row],[Account]],Accounts!$A$2:$A$86,Accounts!$F$2:$F$86),"")</f>
        <v>United States</v>
      </c>
      <c r="H6608" t="s">
        <v>82</v>
      </c>
      <c r="I6608" s="3">
        <v>42988</v>
      </c>
      <c r="J6608" s="3">
        <v>43063</v>
      </c>
      <c r="K6608" s="8" t="str">
        <f>IF(Sales_Pipeline[[#This Row],[Close_Date]]="","",TEXT(Sales_Pipeline[[#This Row],[Close_Date]],"ddd"))</f>
        <v>Fri</v>
      </c>
      <c r="L6608" s="8" t="str">
        <f>IF(Sales_Pipeline[[#This Row],[Close_Date]]="","",TEXT(Sales_Pipeline[[#This Row],[Close_Date]],"mmm"))</f>
        <v>Nov</v>
      </c>
      <c r="M6608" s="8" t="str">
        <f>IF(Sales_Pipeline[[#This Row],[Close_Date]]="","","Q"&amp;ROUNDUP(MONTH(Sales_Pipeline[[#This Row],[Close_Date]])/3,0))</f>
        <v>Q4</v>
      </c>
      <c r="N6608" s="2" cm="1">
        <f t="array" ref="N6608">IFERROR(_xlfn.IFS(Sales_Pipeline[[#This Row],[Deal_Stage]]="Won",_xlfn.XLOOKUP(Sales_Pipeline[[#This Row],[Product]],Products!$A$2:$A$8,Products!$C$2:$C$8),Sales_Pipeline[[#This Row],[Deal_Stage]]="Lost",_xlfn.XLOOKUP(Sales_Pipeline[[#This Row],[Product]],Products!$A$2:$A$8,Products!$C$2:$C$8)),"")</f>
        <v>3393</v>
      </c>
      <c r="O6608" s="2">
        <v>0</v>
      </c>
    </row>
    <row r="6609" spans="1:15" x14ac:dyDescent="0.3">
      <c r="A6609" t="s">
        <v>6755</v>
      </c>
      <c r="B6609" t="s">
        <v>7</v>
      </c>
      <c r="C6609" t="str">
        <f>_xlfn.XLOOKUP(Sales_Pipeline[[#This Row],[Sales_Agent]],Sales_Teams[Sales_Agent],Sales_Teams[Manager])</f>
        <v>Dustin Brinkmann</v>
      </c>
      <c r="D6609" t="str">
        <f>_xlfn.XLOOKUP(Sales_Pipeline[[#This Row],[Manager]],Sales_Teams[Manager],Sales_Teams[Regional_Office])</f>
        <v>Central</v>
      </c>
      <c r="E6609" t="s">
        <v>61</v>
      </c>
      <c r="F6609" t="s">
        <v>105</v>
      </c>
      <c r="G6609" t="str">
        <f>IFERROR(_xlfn.XLOOKUP(Sales_Pipeline[[#This Row],[Account]],Accounts!$A$2:$A$86,Accounts!$F$2:$F$86),"")</f>
        <v>United States</v>
      </c>
      <c r="H6609" t="s">
        <v>57</v>
      </c>
      <c r="I6609" s="3">
        <v>42988</v>
      </c>
      <c r="J6609" s="3">
        <v>43066</v>
      </c>
      <c r="K6609" s="8" t="str">
        <f>IF(Sales_Pipeline[[#This Row],[Close_Date]]="","",TEXT(Sales_Pipeline[[#This Row],[Close_Date]],"ddd"))</f>
        <v>Mon</v>
      </c>
      <c r="L6609" s="8" t="str">
        <f>IF(Sales_Pipeline[[#This Row],[Close_Date]]="","",TEXT(Sales_Pipeline[[#This Row],[Close_Date]],"mmm"))</f>
        <v>Nov</v>
      </c>
      <c r="M6609" s="8" t="str">
        <f>IF(Sales_Pipeline[[#This Row],[Close_Date]]="","","Q"&amp;ROUNDUP(MONTH(Sales_Pipeline[[#This Row],[Close_Date]])/3,0))</f>
        <v>Q4</v>
      </c>
      <c r="N6609" s="2" cm="1">
        <f t="array" ref="N6609">IFERROR(_xlfn.IFS(Sales_Pipeline[[#This Row],[Deal_Stage]]="Won",_xlfn.XLOOKUP(Sales_Pipeline[[#This Row],[Product]],Products!$A$2:$A$8,Products!$C$2:$C$8),Sales_Pipeline[[#This Row],[Deal_Stage]]="Lost",_xlfn.XLOOKUP(Sales_Pipeline[[#This Row],[Product]],Products!$A$2:$A$8,Products!$C$2:$C$8)),"")</f>
        <v>55</v>
      </c>
      <c r="O6609" s="2">
        <v>50</v>
      </c>
    </row>
    <row r="6610" spans="1:15" x14ac:dyDescent="0.3">
      <c r="A6610" t="s">
        <v>6756</v>
      </c>
      <c r="B6610" t="s">
        <v>32</v>
      </c>
      <c r="C6610" t="str">
        <f>_xlfn.XLOOKUP(Sales_Pipeline[[#This Row],[Sales_Agent]],Sales_Teams[Sales_Agent],Sales_Teams[Manager])</f>
        <v>Celia Rouche</v>
      </c>
      <c r="D6610" t="str">
        <f>_xlfn.XLOOKUP(Sales_Pipeline[[#This Row],[Manager]],Sales_Teams[Manager],Sales_Teams[Regional_Office])</f>
        <v>West</v>
      </c>
      <c r="E6610" t="s">
        <v>76</v>
      </c>
      <c r="F6610" t="s">
        <v>92</v>
      </c>
      <c r="G6610" t="str">
        <f>IFERROR(_xlfn.XLOOKUP(Sales_Pipeline[[#This Row],[Account]],Accounts!$A$2:$A$86,Accounts!$F$2:$F$86),"")</f>
        <v>United States</v>
      </c>
      <c r="H6610" t="s">
        <v>82</v>
      </c>
      <c r="I6610" s="3">
        <v>42988</v>
      </c>
      <c r="J6610" s="3">
        <v>43063</v>
      </c>
      <c r="K6610" s="8" t="str">
        <f>IF(Sales_Pipeline[[#This Row],[Close_Date]]="","",TEXT(Sales_Pipeline[[#This Row],[Close_Date]],"ddd"))</f>
        <v>Fri</v>
      </c>
      <c r="L6610" s="8" t="str">
        <f>IF(Sales_Pipeline[[#This Row],[Close_Date]]="","",TEXT(Sales_Pipeline[[#This Row],[Close_Date]],"mmm"))</f>
        <v>Nov</v>
      </c>
      <c r="M6610" s="8" t="str">
        <f>IF(Sales_Pipeline[[#This Row],[Close_Date]]="","","Q"&amp;ROUNDUP(MONTH(Sales_Pipeline[[#This Row],[Close_Date]])/3,0))</f>
        <v>Q4</v>
      </c>
      <c r="N6610" s="2" cm="1">
        <f t="array" ref="N6610">IFERROR(_xlfn.IFS(Sales_Pipeline[[#This Row],[Deal_Stage]]="Won",_xlfn.XLOOKUP(Sales_Pipeline[[#This Row],[Product]],Products!$A$2:$A$8,Products!$C$2:$C$8),Sales_Pipeline[[#This Row],[Deal_Stage]]="Lost",_xlfn.XLOOKUP(Sales_Pipeline[[#This Row],[Product]],Products!$A$2:$A$8,Products!$C$2:$C$8)),"")</f>
        <v>3393</v>
      </c>
      <c r="O6610" s="2">
        <v>0</v>
      </c>
    </row>
    <row r="6611" spans="1:15" x14ac:dyDescent="0.3">
      <c r="A6611" t="s">
        <v>6757</v>
      </c>
      <c r="B6611" t="s">
        <v>32</v>
      </c>
      <c r="C6611" t="str">
        <f>_xlfn.XLOOKUP(Sales_Pipeline[[#This Row],[Sales_Agent]],Sales_Teams[Sales_Agent],Sales_Teams[Manager])</f>
        <v>Celia Rouche</v>
      </c>
      <c r="D6611" t="str">
        <f>_xlfn.XLOOKUP(Sales_Pipeline[[#This Row],[Manager]],Sales_Teams[Manager],Sales_Teams[Regional_Office])</f>
        <v>West</v>
      </c>
      <c r="E6611" t="s">
        <v>61</v>
      </c>
      <c r="F6611" t="s">
        <v>145</v>
      </c>
      <c r="G6611" t="str">
        <f>IFERROR(_xlfn.XLOOKUP(Sales_Pipeline[[#This Row],[Account]],Accounts!$A$2:$A$86,Accounts!$F$2:$F$86),"")</f>
        <v>United States</v>
      </c>
      <c r="H6611" t="s">
        <v>57</v>
      </c>
      <c r="I6611" s="3">
        <v>42988</v>
      </c>
      <c r="J6611" s="3">
        <v>43061</v>
      </c>
      <c r="K6611" s="8" t="str">
        <f>IF(Sales_Pipeline[[#This Row],[Close_Date]]="","",TEXT(Sales_Pipeline[[#This Row],[Close_Date]],"ddd"))</f>
        <v>Wed</v>
      </c>
      <c r="L6611" s="8" t="str">
        <f>IF(Sales_Pipeline[[#This Row],[Close_Date]]="","",TEXT(Sales_Pipeline[[#This Row],[Close_Date]],"mmm"))</f>
        <v>Nov</v>
      </c>
      <c r="M6611" s="8" t="str">
        <f>IF(Sales_Pipeline[[#This Row],[Close_Date]]="","","Q"&amp;ROUNDUP(MONTH(Sales_Pipeline[[#This Row],[Close_Date]])/3,0))</f>
        <v>Q4</v>
      </c>
      <c r="N6611" s="2" cm="1">
        <f t="array" ref="N6611">IFERROR(_xlfn.IFS(Sales_Pipeline[[#This Row],[Deal_Stage]]="Won",_xlfn.XLOOKUP(Sales_Pipeline[[#This Row],[Product]],Products!$A$2:$A$8,Products!$C$2:$C$8),Sales_Pipeline[[#This Row],[Deal_Stage]]="Lost",_xlfn.XLOOKUP(Sales_Pipeline[[#This Row],[Product]],Products!$A$2:$A$8,Products!$C$2:$C$8)),"")</f>
        <v>55</v>
      </c>
      <c r="O6611" s="2">
        <v>58</v>
      </c>
    </row>
    <row r="6612" spans="1:15" x14ac:dyDescent="0.3">
      <c r="A6612" t="s">
        <v>6758</v>
      </c>
      <c r="B6612" t="s">
        <v>17</v>
      </c>
      <c r="C6612" t="str">
        <f>_xlfn.XLOOKUP(Sales_Pipeline[[#This Row],[Sales_Agent]],Sales_Teams[Sales_Agent],Sales_Teams[Manager])</f>
        <v>Cara Losch</v>
      </c>
      <c r="D6612" t="str">
        <f>_xlfn.XLOOKUP(Sales_Pipeline[[#This Row],[Manager]],Sales_Teams[Manager],Sales_Teams[Regional_Office])</f>
        <v>East</v>
      </c>
      <c r="E6612" t="s">
        <v>63</v>
      </c>
      <c r="F6612" t="s">
        <v>206</v>
      </c>
      <c r="G6612" t="str">
        <f>IFERROR(_xlfn.XLOOKUP(Sales_Pipeline[[#This Row],[Account]],Accounts!$A$2:$A$86,Accounts!$F$2:$F$86),"")</f>
        <v>United States</v>
      </c>
      <c r="H6612" t="s">
        <v>82</v>
      </c>
      <c r="I6612" s="3">
        <v>42988</v>
      </c>
      <c r="J6612" s="3">
        <v>43063</v>
      </c>
      <c r="K6612" s="8" t="str">
        <f>IF(Sales_Pipeline[[#This Row],[Close_Date]]="","",TEXT(Sales_Pipeline[[#This Row],[Close_Date]],"ddd"))</f>
        <v>Fri</v>
      </c>
      <c r="L6612" s="8" t="str">
        <f>IF(Sales_Pipeline[[#This Row],[Close_Date]]="","",TEXT(Sales_Pipeline[[#This Row],[Close_Date]],"mmm"))</f>
        <v>Nov</v>
      </c>
      <c r="M6612" s="8" t="str">
        <f>IF(Sales_Pipeline[[#This Row],[Close_Date]]="","","Q"&amp;ROUNDUP(MONTH(Sales_Pipeline[[#This Row],[Close_Date]])/3,0))</f>
        <v>Q4</v>
      </c>
      <c r="N6612" s="2" cm="1">
        <f t="array" ref="N6612">IFERROR(_xlfn.IFS(Sales_Pipeline[[#This Row],[Deal_Stage]]="Won",_xlfn.XLOOKUP(Sales_Pipeline[[#This Row],[Product]],Products!$A$2:$A$8,Products!$C$2:$C$8),Sales_Pipeline[[#This Row],[Deal_Stage]]="Lost",_xlfn.XLOOKUP(Sales_Pipeline[[#This Row],[Product]],Products!$A$2:$A$8,Products!$C$2:$C$8)),"")</f>
        <v>550</v>
      </c>
      <c r="O6612" s="2">
        <v>0</v>
      </c>
    </row>
    <row r="6613" spans="1:15" x14ac:dyDescent="0.3">
      <c r="A6613" t="s">
        <v>6759</v>
      </c>
      <c r="B6613" t="s">
        <v>17</v>
      </c>
      <c r="C6613" t="str">
        <f>_xlfn.XLOOKUP(Sales_Pipeline[[#This Row],[Sales_Agent]],Sales_Teams[Sales_Agent],Sales_Teams[Manager])</f>
        <v>Cara Losch</v>
      </c>
      <c r="D6613" t="str">
        <f>_xlfn.XLOOKUP(Sales_Pipeline[[#This Row],[Manager]],Sales_Teams[Manager],Sales_Teams[Regional_Office])</f>
        <v>East</v>
      </c>
      <c r="E6613" t="s">
        <v>61</v>
      </c>
      <c r="F6613" t="s">
        <v>129</v>
      </c>
      <c r="G6613" t="str">
        <f>IFERROR(_xlfn.XLOOKUP(Sales_Pipeline[[#This Row],[Account]],Accounts!$A$2:$A$86,Accounts!$F$2:$F$86),"")</f>
        <v>Jordan</v>
      </c>
      <c r="H6613" t="s">
        <v>57</v>
      </c>
      <c r="I6613" s="3">
        <v>42988</v>
      </c>
      <c r="J6613" s="3">
        <v>43005</v>
      </c>
      <c r="K6613" s="8" t="str">
        <f>IF(Sales_Pipeline[[#This Row],[Close_Date]]="","",TEXT(Sales_Pipeline[[#This Row],[Close_Date]],"ddd"))</f>
        <v>Wed</v>
      </c>
      <c r="L6613" s="8" t="str">
        <f>IF(Sales_Pipeline[[#This Row],[Close_Date]]="","",TEXT(Sales_Pipeline[[#This Row],[Close_Date]],"mmm"))</f>
        <v>Sep</v>
      </c>
      <c r="M6613" s="8" t="str">
        <f>IF(Sales_Pipeline[[#This Row],[Close_Date]]="","","Q"&amp;ROUNDUP(MONTH(Sales_Pipeline[[#This Row],[Close_Date]])/3,0))</f>
        <v>Q3</v>
      </c>
      <c r="N6613" s="2" cm="1">
        <f t="array" ref="N6613">IFERROR(_xlfn.IFS(Sales_Pipeline[[#This Row],[Deal_Stage]]="Won",_xlfn.XLOOKUP(Sales_Pipeline[[#This Row],[Product]],Products!$A$2:$A$8,Products!$C$2:$C$8),Sales_Pipeline[[#This Row],[Deal_Stage]]="Lost",_xlfn.XLOOKUP(Sales_Pipeline[[#This Row],[Product]],Products!$A$2:$A$8,Products!$C$2:$C$8)),"")</f>
        <v>55</v>
      </c>
      <c r="O6613" s="2">
        <v>66</v>
      </c>
    </row>
    <row r="6614" spans="1:15" x14ac:dyDescent="0.3">
      <c r="A6614" t="s">
        <v>6760</v>
      </c>
      <c r="B6614" t="s">
        <v>44</v>
      </c>
      <c r="C6614" t="str">
        <f>_xlfn.XLOOKUP(Sales_Pipeline[[#This Row],[Sales_Agent]],Sales_Teams[Sales_Agent],Sales_Teams[Manager])</f>
        <v>Summer Sewald</v>
      </c>
      <c r="D6614" t="str">
        <f>_xlfn.XLOOKUP(Sales_Pipeline[[#This Row],[Manager]],Sales_Teams[Manager],Sales_Teams[Regional_Office])</f>
        <v>West</v>
      </c>
      <c r="E6614" t="s">
        <v>8953</v>
      </c>
      <c r="G6614" t="str">
        <f>IFERROR(_xlfn.XLOOKUP(Sales_Pipeline[[#This Row],[Account]],Accounts!$A$2:$A$86,Accounts!$F$2:$F$86),"")</f>
        <v/>
      </c>
      <c r="H6614" t="s">
        <v>77</v>
      </c>
      <c r="I6614" s="3">
        <v>42988</v>
      </c>
      <c r="K6614" s="8" t="str">
        <f>IF(Sales_Pipeline[[#This Row],[Close_Date]]="","",TEXT(Sales_Pipeline[[#This Row],[Close_Date]],"ddd"))</f>
        <v/>
      </c>
      <c r="L6614" s="8" t="str">
        <f>IF(Sales_Pipeline[[#This Row],[Close_Date]]="","",TEXT(Sales_Pipeline[[#This Row],[Close_Date]],"mmm"))</f>
        <v/>
      </c>
      <c r="M6614" s="8" t="str">
        <f>IF(Sales_Pipeline[[#This Row],[Close_Date]]="","","Q"&amp;ROUNDUP(MONTH(Sales_Pipeline[[#This Row],[Close_Date]])/3,0))</f>
        <v/>
      </c>
      <c r="N6614" s="2" t="str" cm="1">
        <f t="array" ref="N6614">IFERROR(_xlfn.IFS(Sales_Pipeline[[#This Row],[Deal_Stage]]="Won",_xlfn.XLOOKUP(Sales_Pipeline[[#This Row],[Product]],Products!$A$2:$A$8,Products!$C$2:$C$8),Sales_Pipeline[[#This Row],[Deal_Stage]]="Lost",_xlfn.XLOOKUP(Sales_Pipeline[[#This Row],[Product]],Products!$A$2:$A$8,Products!$C$2:$C$8)),"")</f>
        <v/>
      </c>
      <c r="O6614" s="2">
        <v>0</v>
      </c>
    </row>
    <row r="6615" spans="1:15" x14ac:dyDescent="0.3">
      <c r="A6615" t="s">
        <v>6761</v>
      </c>
      <c r="B6615" t="s">
        <v>3</v>
      </c>
      <c r="C6615" t="str">
        <f>_xlfn.XLOOKUP(Sales_Pipeline[[#This Row],[Sales_Agent]],Sales_Teams[Sales_Agent],Sales_Teams[Manager])</f>
        <v>Dustin Brinkmann</v>
      </c>
      <c r="D6615" t="str">
        <f>_xlfn.XLOOKUP(Sales_Pipeline[[#This Row],[Manager]],Sales_Teams[Manager],Sales_Teams[Regional_Office])</f>
        <v>Central</v>
      </c>
      <c r="E6615" t="s">
        <v>63</v>
      </c>
      <c r="F6615" t="s">
        <v>150</v>
      </c>
      <c r="G6615" t="str">
        <f>IFERROR(_xlfn.XLOOKUP(Sales_Pipeline[[#This Row],[Account]],Accounts!$A$2:$A$86,Accounts!$F$2:$F$86),"")</f>
        <v>United States</v>
      </c>
      <c r="H6615" t="s">
        <v>82</v>
      </c>
      <c r="I6615" s="3">
        <v>42989</v>
      </c>
      <c r="J6615" s="3">
        <v>42991</v>
      </c>
      <c r="K6615" s="8" t="str">
        <f>IF(Sales_Pipeline[[#This Row],[Close_Date]]="","",TEXT(Sales_Pipeline[[#This Row],[Close_Date]],"ddd"))</f>
        <v>Wed</v>
      </c>
      <c r="L6615" s="8" t="str">
        <f>IF(Sales_Pipeline[[#This Row],[Close_Date]]="","",TEXT(Sales_Pipeline[[#This Row],[Close_Date]],"mmm"))</f>
        <v>Sep</v>
      </c>
      <c r="M6615" s="8" t="str">
        <f>IF(Sales_Pipeline[[#This Row],[Close_Date]]="","","Q"&amp;ROUNDUP(MONTH(Sales_Pipeline[[#This Row],[Close_Date]])/3,0))</f>
        <v>Q3</v>
      </c>
      <c r="N6615" s="2" cm="1">
        <f t="array" ref="N6615">IFERROR(_xlfn.IFS(Sales_Pipeline[[#This Row],[Deal_Stage]]="Won",_xlfn.XLOOKUP(Sales_Pipeline[[#This Row],[Product]],Products!$A$2:$A$8,Products!$C$2:$C$8),Sales_Pipeline[[#This Row],[Deal_Stage]]="Lost",_xlfn.XLOOKUP(Sales_Pipeline[[#This Row],[Product]],Products!$A$2:$A$8,Products!$C$2:$C$8)),"")</f>
        <v>550</v>
      </c>
      <c r="O6615" s="2">
        <v>0</v>
      </c>
    </row>
    <row r="6616" spans="1:15" x14ac:dyDescent="0.3">
      <c r="A6616" t="s">
        <v>6762</v>
      </c>
      <c r="B6616" t="s">
        <v>3</v>
      </c>
      <c r="C6616" t="str">
        <f>_xlfn.XLOOKUP(Sales_Pipeline[[#This Row],[Sales_Agent]],Sales_Teams[Sales_Agent],Sales_Teams[Manager])</f>
        <v>Dustin Brinkmann</v>
      </c>
      <c r="D6616" t="str">
        <f>_xlfn.XLOOKUP(Sales_Pipeline[[#This Row],[Manager]],Sales_Teams[Manager],Sales_Teams[Regional_Office])</f>
        <v>Central</v>
      </c>
      <c r="E6616" t="s">
        <v>84</v>
      </c>
      <c r="F6616" t="s">
        <v>187</v>
      </c>
      <c r="G6616" t="str">
        <f>IFERROR(_xlfn.XLOOKUP(Sales_Pipeline[[#This Row],[Account]],Accounts!$A$2:$A$86,Accounts!$F$2:$F$86),"")</f>
        <v>United States</v>
      </c>
      <c r="H6616" t="s">
        <v>82</v>
      </c>
      <c r="I6616" s="3">
        <v>42989</v>
      </c>
      <c r="J6616" s="3">
        <v>43053</v>
      </c>
      <c r="K6616" s="8" t="str">
        <f>IF(Sales_Pipeline[[#This Row],[Close_Date]]="","",TEXT(Sales_Pipeline[[#This Row],[Close_Date]],"ddd"))</f>
        <v>Tue</v>
      </c>
      <c r="L6616" s="8" t="str">
        <f>IF(Sales_Pipeline[[#This Row],[Close_Date]]="","",TEXT(Sales_Pipeline[[#This Row],[Close_Date]],"mmm"))</f>
        <v>Nov</v>
      </c>
      <c r="M6616" s="8" t="str">
        <f>IF(Sales_Pipeline[[#This Row],[Close_Date]]="","","Q"&amp;ROUNDUP(MONTH(Sales_Pipeline[[#This Row],[Close_Date]])/3,0))</f>
        <v>Q4</v>
      </c>
      <c r="N6616" s="2" cm="1">
        <f t="array" ref="N6616">IFERROR(_xlfn.IFS(Sales_Pipeline[[#This Row],[Deal_Stage]]="Won",_xlfn.XLOOKUP(Sales_Pipeline[[#This Row],[Product]],Products!$A$2:$A$8,Products!$C$2:$C$8),Sales_Pipeline[[#This Row],[Deal_Stage]]="Lost",_xlfn.XLOOKUP(Sales_Pipeline[[#This Row],[Product]],Products!$A$2:$A$8,Products!$C$2:$C$8)),"")</f>
        <v>5482</v>
      </c>
      <c r="O6616" s="2">
        <v>0</v>
      </c>
    </row>
    <row r="6617" spans="1:15" x14ac:dyDescent="0.3">
      <c r="A6617" t="s">
        <v>6763</v>
      </c>
      <c r="B6617" t="s">
        <v>3</v>
      </c>
      <c r="C6617" t="str">
        <f>_xlfn.XLOOKUP(Sales_Pipeline[[#This Row],[Sales_Agent]],Sales_Teams[Sales_Agent],Sales_Teams[Manager])</f>
        <v>Dustin Brinkmann</v>
      </c>
      <c r="D6617" t="str">
        <f>_xlfn.XLOOKUP(Sales_Pipeline[[#This Row],[Manager]],Sales_Teams[Manager],Sales_Teams[Regional_Office])</f>
        <v>Central</v>
      </c>
      <c r="E6617" t="s">
        <v>61</v>
      </c>
      <c r="F6617" t="s">
        <v>56</v>
      </c>
      <c r="G6617" t="str">
        <f>IFERROR(_xlfn.XLOOKUP(Sales_Pipeline[[#This Row],[Account]],Accounts!$A$2:$A$86,Accounts!$F$2:$F$86),"")</f>
        <v>United States</v>
      </c>
      <c r="H6617" t="s">
        <v>57</v>
      </c>
      <c r="I6617" s="3">
        <v>42989</v>
      </c>
      <c r="J6617" s="3">
        <v>43056</v>
      </c>
      <c r="K6617" s="8" t="str">
        <f>IF(Sales_Pipeline[[#This Row],[Close_Date]]="","",TEXT(Sales_Pipeline[[#This Row],[Close_Date]],"ddd"))</f>
        <v>Fri</v>
      </c>
      <c r="L6617" s="8" t="str">
        <f>IF(Sales_Pipeline[[#This Row],[Close_Date]]="","",TEXT(Sales_Pipeline[[#This Row],[Close_Date]],"mmm"))</f>
        <v>Nov</v>
      </c>
      <c r="M6617" s="8" t="str">
        <f>IF(Sales_Pipeline[[#This Row],[Close_Date]]="","","Q"&amp;ROUNDUP(MONTH(Sales_Pipeline[[#This Row],[Close_Date]])/3,0))</f>
        <v>Q4</v>
      </c>
      <c r="N6617" s="2" cm="1">
        <f t="array" ref="N6617">IFERROR(_xlfn.IFS(Sales_Pipeline[[#This Row],[Deal_Stage]]="Won",_xlfn.XLOOKUP(Sales_Pipeline[[#This Row],[Product]],Products!$A$2:$A$8,Products!$C$2:$C$8),Sales_Pipeline[[#This Row],[Deal_Stage]]="Lost",_xlfn.XLOOKUP(Sales_Pipeline[[#This Row],[Product]],Products!$A$2:$A$8,Products!$C$2:$C$8)),"")</f>
        <v>55</v>
      </c>
      <c r="O6617" s="2">
        <v>44</v>
      </c>
    </row>
    <row r="6618" spans="1:15" x14ac:dyDescent="0.3">
      <c r="A6618" t="s">
        <v>6764</v>
      </c>
      <c r="B6618" t="s">
        <v>30</v>
      </c>
      <c r="C6618" t="str">
        <f>_xlfn.XLOOKUP(Sales_Pipeline[[#This Row],[Sales_Agent]],Sales_Teams[Sales_Agent],Sales_Teams[Manager])</f>
        <v>Rocco Neubert</v>
      </c>
      <c r="D6618" t="str">
        <f>_xlfn.XLOOKUP(Sales_Pipeline[[#This Row],[Manager]],Sales_Teams[Manager],Sales_Teams[Regional_Office])</f>
        <v>East</v>
      </c>
      <c r="E6618" t="s">
        <v>55</v>
      </c>
      <c r="F6618" t="s">
        <v>216</v>
      </c>
      <c r="G6618" t="str">
        <f>IFERROR(_xlfn.XLOOKUP(Sales_Pipeline[[#This Row],[Account]],Accounts!$A$2:$A$86,Accounts!$F$2:$F$86),"")</f>
        <v>United States</v>
      </c>
      <c r="H6618" t="s">
        <v>57</v>
      </c>
      <c r="I6618" s="3">
        <v>42989</v>
      </c>
      <c r="J6618" s="3">
        <v>43099</v>
      </c>
      <c r="K6618" s="8" t="str">
        <f>IF(Sales_Pipeline[[#This Row],[Close_Date]]="","",TEXT(Sales_Pipeline[[#This Row],[Close_Date]],"ddd"))</f>
        <v>Sat</v>
      </c>
      <c r="L6618" s="8" t="str">
        <f>IF(Sales_Pipeline[[#This Row],[Close_Date]]="","",TEXT(Sales_Pipeline[[#This Row],[Close_Date]],"mmm"))</f>
        <v>Dec</v>
      </c>
      <c r="M6618" s="8" t="str">
        <f>IF(Sales_Pipeline[[#This Row],[Close_Date]]="","","Q"&amp;ROUNDUP(MONTH(Sales_Pipeline[[#This Row],[Close_Date]])/3,0))</f>
        <v>Q4</v>
      </c>
      <c r="N6618" s="2" cm="1">
        <f t="array" ref="N6618">IFERROR(_xlfn.IFS(Sales_Pipeline[[#This Row],[Deal_Stage]]="Won",_xlfn.XLOOKUP(Sales_Pipeline[[#This Row],[Product]],Products!$A$2:$A$8,Products!$C$2:$C$8),Sales_Pipeline[[#This Row],[Deal_Stage]]="Lost",_xlfn.XLOOKUP(Sales_Pipeline[[#This Row],[Product]],Products!$A$2:$A$8,Products!$C$2:$C$8)),"")</f>
        <v>1096</v>
      </c>
      <c r="O6618" s="2">
        <v>1140</v>
      </c>
    </row>
    <row r="6619" spans="1:15" x14ac:dyDescent="0.3">
      <c r="A6619" t="s">
        <v>6765</v>
      </c>
      <c r="B6619" t="s">
        <v>27</v>
      </c>
      <c r="C6619" t="str">
        <f>_xlfn.XLOOKUP(Sales_Pipeline[[#This Row],[Sales_Agent]],Sales_Teams[Sales_Agent],Sales_Teams[Manager])</f>
        <v>Rocco Neubert</v>
      </c>
      <c r="D6619" t="str">
        <f>_xlfn.XLOOKUP(Sales_Pipeline[[#This Row],[Manager]],Sales_Teams[Manager],Sales_Teams[Regional_Office])</f>
        <v>East</v>
      </c>
      <c r="E6619" t="s">
        <v>84</v>
      </c>
      <c r="F6619" t="s">
        <v>388</v>
      </c>
      <c r="G6619" t="str">
        <f>IFERROR(_xlfn.XLOOKUP(Sales_Pipeline[[#This Row],[Account]],Accounts!$A$2:$A$86,Accounts!$F$2:$F$86),"")</f>
        <v>China</v>
      </c>
      <c r="H6619" t="s">
        <v>57</v>
      </c>
      <c r="I6619" s="3">
        <v>42989</v>
      </c>
      <c r="J6619" s="3">
        <v>42999</v>
      </c>
      <c r="K6619" s="8" t="str">
        <f>IF(Sales_Pipeline[[#This Row],[Close_Date]]="","",TEXT(Sales_Pipeline[[#This Row],[Close_Date]],"ddd"))</f>
        <v>Thu</v>
      </c>
      <c r="L6619" s="8" t="str">
        <f>IF(Sales_Pipeline[[#This Row],[Close_Date]]="","",TEXT(Sales_Pipeline[[#This Row],[Close_Date]],"mmm"))</f>
        <v>Sep</v>
      </c>
      <c r="M6619" s="8" t="str">
        <f>IF(Sales_Pipeline[[#This Row],[Close_Date]]="","","Q"&amp;ROUNDUP(MONTH(Sales_Pipeline[[#This Row],[Close_Date]])/3,0))</f>
        <v>Q3</v>
      </c>
      <c r="N6619" s="2" cm="1">
        <f t="array" ref="N6619">IFERROR(_xlfn.IFS(Sales_Pipeline[[#This Row],[Deal_Stage]]="Won",_xlfn.XLOOKUP(Sales_Pipeline[[#This Row],[Product]],Products!$A$2:$A$8,Products!$C$2:$C$8),Sales_Pipeline[[#This Row],[Deal_Stage]]="Lost",_xlfn.XLOOKUP(Sales_Pipeline[[#This Row],[Product]],Products!$A$2:$A$8,Products!$C$2:$C$8)),"")</f>
        <v>5482</v>
      </c>
      <c r="O6619" s="2">
        <v>5245</v>
      </c>
    </row>
    <row r="6620" spans="1:15" x14ac:dyDescent="0.3">
      <c r="A6620" t="s">
        <v>6766</v>
      </c>
      <c r="B6620" t="s">
        <v>6</v>
      </c>
      <c r="C6620" t="str">
        <f>_xlfn.XLOOKUP(Sales_Pipeline[[#This Row],[Sales_Agent]],Sales_Teams[Sales_Agent],Sales_Teams[Manager])</f>
        <v>Dustin Brinkmann</v>
      </c>
      <c r="D6620" t="str">
        <f>_xlfn.XLOOKUP(Sales_Pipeline[[#This Row],[Manager]],Sales_Teams[Manager],Sales_Teams[Regional_Office])</f>
        <v>Central</v>
      </c>
      <c r="E6620" t="s">
        <v>84</v>
      </c>
      <c r="F6620" t="s">
        <v>132</v>
      </c>
      <c r="G6620" t="str">
        <f>IFERROR(_xlfn.XLOOKUP(Sales_Pipeline[[#This Row],[Account]],Accounts!$A$2:$A$86,Accounts!$F$2:$F$86),"")</f>
        <v>United States</v>
      </c>
      <c r="H6620" t="s">
        <v>57</v>
      </c>
      <c r="I6620" s="3">
        <v>42989</v>
      </c>
      <c r="J6620" s="3">
        <v>43073</v>
      </c>
      <c r="K6620" s="8" t="str">
        <f>IF(Sales_Pipeline[[#This Row],[Close_Date]]="","",TEXT(Sales_Pipeline[[#This Row],[Close_Date]],"ddd"))</f>
        <v>Mon</v>
      </c>
      <c r="L6620" s="8" t="str">
        <f>IF(Sales_Pipeline[[#This Row],[Close_Date]]="","",TEXT(Sales_Pipeline[[#This Row],[Close_Date]],"mmm"))</f>
        <v>Dec</v>
      </c>
      <c r="M6620" s="8" t="str">
        <f>IF(Sales_Pipeline[[#This Row],[Close_Date]]="","","Q"&amp;ROUNDUP(MONTH(Sales_Pipeline[[#This Row],[Close_Date]])/3,0))</f>
        <v>Q4</v>
      </c>
      <c r="N6620" s="2" cm="1">
        <f t="array" ref="N6620">IFERROR(_xlfn.IFS(Sales_Pipeline[[#This Row],[Deal_Stage]]="Won",_xlfn.XLOOKUP(Sales_Pipeline[[#This Row],[Product]],Products!$A$2:$A$8,Products!$C$2:$C$8),Sales_Pipeline[[#This Row],[Deal_Stage]]="Lost",_xlfn.XLOOKUP(Sales_Pipeline[[#This Row],[Product]],Products!$A$2:$A$8,Products!$C$2:$C$8)),"")</f>
        <v>5482</v>
      </c>
      <c r="O6620" s="2">
        <v>5520</v>
      </c>
    </row>
    <row r="6621" spans="1:15" x14ac:dyDescent="0.3">
      <c r="A6621" t="s">
        <v>6767</v>
      </c>
      <c r="B6621" t="s">
        <v>20</v>
      </c>
      <c r="C6621" t="str">
        <f>_xlfn.XLOOKUP(Sales_Pipeline[[#This Row],[Sales_Agent]],Sales_Teams[Sales_Agent],Sales_Teams[Manager])</f>
        <v>Cara Losch</v>
      </c>
      <c r="D6621" t="str">
        <f>_xlfn.XLOOKUP(Sales_Pipeline[[#This Row],[Manager]],Sales_Teams[Manager],Sales_Teams[Regional_Office])</f>
        <v>East</v>
      </c>
      <c r="E6621" t="s">
        <v>63</v>
      </c>
      <c r="G6621" t="str">
        <f>IFERROR(_xlfn.XLOOKUP(Sales_Pipeline[[#This Row],[Account]],Accounts!$A$2:$A$86,Accounts!$F$2:$F$86),"")</f>
        <v/>
      </c>
      <c r="H6621" t="s">
        <v>77</v>
      </c>
      <c r="I6621" s="3">
        <v>42989</v>
      </c>
      <c r="K6621" s="8" t="str">
        <f>IF(Sales_Pipeline[[#This Row],[Close_Date]]="","",TEXT(Sales_Pipeline[[#This Row],[Close_Date]],"ddd"))</f>
        <v/>
      </c>
      <c r="L6621" s="8" t="str">
        <f>IF(Sales_Pipeline[[#This Row],[Close_Date]]="","",TEXT(Sales_Pipeline[[#This Row],[Close_Date]],"mmm"))</f>
        <v/>
      </c>
      <c r="M6621" s="8" t="str">
        <f>IF(Sales_Pipeline[[#This Row],[Close_Date]]="","","Q"&amp;ROUNDUP(MONTH(Sales_Pipeline[[#This Row],[Close_Date]])/3,0))</f>
        <v/>
      </c>
      <c r="N6621" s="2" t="str" cm="1">
        <f t="array" ref="N6621">IFERROR(_xlfn.IFS(Sales_Pipeline[[#This Row],[Deal_Stage]]="Won",_xlfn.XLOOKUP(Sales_Pipeline[[#This Row],[Product]],Products!$A$2:$A$8,Products!$C$2:$C$8),Sales_Pipeline[[#This Row],[Deal_Stage]]="Lost",_xlfn.XLOOKUP(Sales_Pipeline[[#This Row],[Product]],Products!$A$2:$A$8,Products!$C$2:$C$8)),"")</f>
        <v/>
      </c>
      <c r="O6621" s="2">
        <v>0</v>
      </c>
    </row>
    <row r="6622" spans="1:15" x14ac:dyDescent="0.3">
      <c r="A6622" t="s">
        <v>6768</v>
      </c>
      <c r="B6622" t="s">
        <v>20</v>
      </c>
      <c r="C6622" t="str">
        <f>_xlfn.XLOOKUP(Sales_Pipeline[[#This Row],[Sales_Agent]],Sales_Teams[Sales_Agent],Sales_Teams[Manager])</f>
        <v>Cara Losch</v>
      </c>
      <c r="D6622" t="str">
        <f>_xlfn.XLOOKUP(Sales_Pipeline[[#This Row],[Manager]],Sales_Teams[Manager],Sales_Teams[Regional_Office])</f>
        <v>East</v>
      </c>
      <c r="E6622" t="s">
        <v>8953</v>
      </c>
      <c r="G6622" t="str">
        <f>IFERROR(_xlfn.XLOOKUP(Sales_Pipeline[[#This Row],[Account]],Accounts!$A$2:$A$86,Accounts!$F$2:$F$86),"")</f>
        <v/>
      </c>
      <c r="H6622" t="s">
        <v>77</v>
      </c>
      <c r="I6622" s="3">
        <v>42989</v>
      </c>
      <c r="K6622" s="8" t="str">
        <f>IF(Sales_Pipeline[[#This Row],[Close_Date]]="","",TEXT(Sales_Pipeline[[#This Row],[Close_Date]],"ddd"))</f>
        <v/>
      </c>
      <c r="L6622" s="8" t="str">
        <f>IF(Sales_Pipeline[[#This Row],[Close_Date]]="","",TEXT(Sales_Pipeline[[#This Row],[Close_Date]],"mmm"))</f>
        <v/>
      </c>
      <c r="M6622" s="8" t="str">
        <f>IF(Sales_Pipeline[[#This Row],[Close_Date]]="","","Q"&amp;ROUNDUP(MONTH(Sales_Pipeline[[#This Row],[Close_Date]])/3,0))</f>
        <v/>
      </c>
      <c r="N6622" s="2" t="str" cm="1">
        <f t="array" ref="N6622">IFERROR(_xlfn.IFS(Sales_Pipeline[[#This Row],[Deal_Stage]]="Won",_xlfn.XLOOKUP(Sales_Pipeline[[#This Row],[Product]],Products!$A$2:$A$8,Products!$C$2:$C$8),Sales_Pipeline[[#This Row],[Deal_Stage]]="Lost",_xlfn.XLOOKUP(Sales_Pipeline[[#This Row],[Product]],Products!$A$2:$A$8,Products!$C$2:$C$8)),"")</f>
        <v/>
      </c>
      <c r="O6622" s="2">
        <v>0</v>
      </c>
    </row>
    <row r="6623" spans="1:15" x14ac:dyDescent="0.3">
      <c r="A6623" t="s">
        <v>6769</v>
      </c>
      <c r="B6623" t="s">
        <v>15</v>
      </c>
      <c r="C6623" t="str">
        <f>_xlfn.XLOOKUP(Sales_Pipeline[[#This Row],[Sales_Agent]],Sales_Teams[Sales_Agent],Sales_Teams[Manager])</f>
        <v>Melvin Marxen</v>
      </c>
      <c r="D6623" t="str">
        <f>_xlfn.XLOOKUP(Sales_Pipeline[[#This Row],[Manager]],Sales_Teams[Manager],Sales_Teams[Regional_Office])</f>
        <v>Central</v>
      </c>
      <c r="E6623" t="s">
        <v>84</v>
      </c>
      <c r="F6623" t="s">
        <v>333</v>
      </c>
      <c r="G6623" t="str">
        <f>IFERROR(_xlfn.XLOOKUP(Sales_Pipeline[[#This Row],[Account]],Accounts!$A$2:$A$86,Accounts!$F$2:$F$86),"")</f>
        <v>United States</v>
      </c>
      <c r="H6623" t="s">
        <v>82</v>
      </c>
      <c r="I6623" s="3">
        <v>42989</v>
      </c>
      <c r="J6623" s="3">
        <v>43058</v>
      </c>
      <c r="K6623" s="8" t="str">
        <f>IF(Sales_Pipeline[[#This Row],[Close_Date]]="","",TEXT(Sales_Pipeline[[#This Row],[Close_Date]],"ddd"))</f>
        <v>Sun</v>
      </c>
      <c r="L6623" s="8" t="str">
        <f>IF(Sales_Pipeline[[#This Row],[Close_Date]]="","",TEXT(Sales_Pipeline[[#This Row],[Close_Date]],"mmm"))</f>
        <v>Nov</v>
      </c>
      <c r="M6623" s="8" t="str">
        <f>IF(Sales_Pipeline[[#This Row],[Close_Date]]="","","Q"&amp;ROUNDUP(MONTH(Sales_Pipeline[[#This Row],[Close_Date]])/3,0))</f>
        <v>Q4</v>
      </c>
      <c r="N6623" s="2" cm="1">
        <f t="array" ref="N6623">IFERROR(_xlfn.IFS(Sales_Pipeline[[#This Row],[Deal_Stage]]="Won",_xlfn.XLOOKUP(Sales_Pipeline[[#This Row],[Product]],Products!$A$2:$A$8,Products!$C$2:$C$8),Sales_Pipeline[[#This Row],[Deal_Stage]]="Lost",_xlfn.XLOOKUP(Sales_Pipeline[[#This Row],[Product]],Products!$A$2:$A$8,Products!$C$2:$C$8)),"")</f>
        <v>5482</v>
      </c>
      <c r="O6623" s="2">
        <v>0</v>
      </c>
    </row>
    <row r="6624" spans="1:15" x14ac:dyDescent="0.3">
      <c r="A6624" t="s">
        <v>6770</v>
      </c>
      <c r="B6624" t="s">
        <v>15</v>
      </c>
      <c r="C6624" t="str">
        <f>_xlfn.XLOOKUP(Sales_Pipeline[[#This Row],[Sales_Agent]],Sales_Teams[Sales_Agent],Sales_Teams[Manager])</f>
        <v>Melvin Marxen</v>
      </c>
      <c r="D6624" t="str">
        <f>_xlfn.XLOOKUP(Sales_Pipeline[[#This Row],[Manager]],Sales_Teams[Manager],Sales_Teams[Regional_Office])</f>
        <v>Central</v>
      </c>
      <c r="E6624" t="s">
        <v>8953</v>
      </c>
      <c r="F6624" t="s">
        <v>68</v>
      </c>
      <c r="G6624" t="str">
        <f>IFERROR(_xlfn.XLOOKUP(Sales_Pipeline[[#This Row],[Account]],Accounts!$A$2:$A$86,Accounts!$F$2:$F$86),"")</f>
        <v>United States</v>
      </c>
      <c r="H6624" t="s">
        <v>82</v>
      </c>
      <c r="I6624" s="3">
        <v>42989</v>
      </c>
      <c r="J6624" s="3">
        <v>43053</v>
      </c>
      <c r="K6624" s="8" t="str">
        <f>IF(Sales_Pipeline[[#This Row],[Close_Date]]="","",TEXT(Sales_Pipeline[[#This Row],[Close_Date]],"ddd"))</f>
        <v>Tue</v>
      </c>
      <c r="L6624" s="8" t="str">
        <f>IF(Sales_Pipeline[[#This Row],[Close_Date]]="","",TEXT(Sales_Pipeline[[#This Row],[Close_Date]],"mmm"))</f>
        <v>Nov</v>
      </c>
      <c r="M6624" s="8" t="str">
        <f>IF(Sales_Pipeline[[#This Row],[Close_Date]]="","","Q"&amp;ROUNDUP(MONTH(Sales_Pipeline[[#This Row],[Close_Date]])/3,0))</f>
        <v>Q4</v>
      </c>
      <c r="N6624" s="2" cm="1">
        <f t="array" ref="N6624">IFERROR(_xlfn.IFS(Sales_Pipeline[[#This Row],[Deal_Stage]]="Won",_xlfn.XLOOKUP(Sales_Pipeline[[#This Row],[Product]],Products!$A$2:$A$8,Products!$C$2:$C$8),Sales_Pipeline[[#This Row],[Deal_Stage]]="Lost",_xlfn.XLOOKUP(Sales_Pipeline[[#This Row],[Product]],Products!$A$2:$A$8,Products!$C$2:$C$8)),"")</f>
        <v>4821</v>
      </c>
      <c r="O6624" s="2">
        <v>0</v>
      </c>
    </row>
    <row r="6625" spans="1:15" x14ac:dyDescent="0.3">
      <c r="A6625" t="s">
        <v>6771</v>
      </c>
      <c r="B6625" t="s">
        <v>22</v>
      </c>
      <c r="C6625" t="str">
        <f>_xlfn.XLOOKUP(Sales_Pipeline[[#This Row],[Sales_Agent]],Sales_Teams[Sales_Agent],Sales_Teams[Manager])</f>
        <v>Cara Losch</v>
      </c>
      <c r="D6625" t="str">
        <f>_xlfn.XLOOKUP(Sales_Pipeline[[#This Row],[Manager]],Sales_Teams[Manager],Sales_Teams[Regional_Office])</f>
        <v>East</v>
      </c>
      <c r="E6625" t="s">
        <v>61</v>
      </c>
      <c r="F6625" t="s">
        <v>293</v>
      </c>
      <c r="G6625" t="str">
        <f>IFERROR(_xlfn.XLOOKUP(Sales_Pipeline[[#This Row],[Account]],Accounts!$A$2:$A$86,Accounts!$F$2:$F$86),"")</f>
        <v>United States</v>
      </c>
      <c r="H6625" t="s">
        <v>82</v>
      </c>
      <c r="I6625" s="3">
        <v>42989</v>
      </c>
      <c r="J6625" s="3">
        <v>43092</v>
      </c>
      <c r="K6625" s="8" t="str">
        <f>IF(Sales_Pipeline[[#This Row],[Close_Date]]="","",TEXT(Sales_Pipeline[[#This Row],[Close_Date]],"ddd"))</f>
        <v>Sat</v>
      </c>
      <c r="L6625" s="8" t="str">
        <f>IF(Sales_Pipeline[[#This Row],[Close_Date]]="","",TEXT(Sales_Pipeline[[#This Row],[Close_Date]],"mmm"))</f>
        <v>Dec</v>
      </c>
      <c r="M6625" s="8" t="str">
        <f>IF(Sales_Pipeline[[#This Row],[Close_Date]]="","","Q"&amp;ROUNDUP(MONTH(Sales_Pipeline[[#This Row],[Close_Date]])/3,0))</f>
        <v>Q4</v>
      </c>
      <c r="N6625" s="2" cm="1">
        <f t="array" ref="N6625">IFERROR(_xlfn.IFS(Sales_Pipeline[[#This Row],[Deal_Stage]]="Won",_xlfn.XLOOKUP(Sales_Pipeline[[#This Row],[Product]],Products!$A$2:$A$8,Products!$C$2:$C$8),Sales_Pipeline[[#This Row],[Deal_Stage]]="Lost",_xlfn.XLOOKUP(Sales_Pipeline[[#This Row],[Product]],Products!$A$2:$A$8,Products!$C$2:$C$8)),"")</f>
        <v>55</v>
      </c>
      <c r="O6625" s="2">
        <v>0</v>
      </c>
    </row>
    <row r="6626" spans="1:15" x14ac:dyDescent="0.3">
      <c r="A6626" t="s">
        <v>6772</v>
      </c>
      <c r="B6626" t="s">
        <v>13</v>
      </c>
      <c r="C6626" t="str">
        <f>_xlfn.XLOOKUP(Sales_Pipeline[[#This Row],[Sales_Agent]],Sales_Teams[Sales_Agent],Sales_Teams[Manager])</f>
        <v>Melvin Marxen</v>
      </c>
      <c r="D6626" t="str">
        <f>_xlfn.XLOOKUP(Sales_Pipeline[[#This Row],[Manager]],Sales_Teams[Manager],Sales_Teams[Regional_Office])</f>
        <v>Central</v>
      </c>
      <c r="E6626" t="s">
        <v>61</v>
      </c>
      <c r="F6626" t="s">
        <v>507</v>
      </c>
      <c r="G6626" t="str">
        <f>IFERROR(_xlfn.XLOOKUP(Sales_Pipeline[[#This Row],[Account]],Accounts!$A$2:$A$86,Accounts!$F$2:$F$86),"")</f>
        <v>Belgium</v>
      </c>
      <c r="H6626" t="s">
        <v>57</v>
      </c>
      <c r="I6626" s="3">
        <v>42989</v>
      </c>
      <c r="J6626" s="3">
        <v>42998</v>
      </c>
      <c r="K6626" s="8" t="str">
        <f>IF(Sales_Pipeline[[#This Row],[Close_Date]]="","",TEXT(Sales_Pipeline[[#This Row],[Close_Date]],"ddd"))</f>
        <v>Wed</v>
      </c>
      <c r="L6626" s="8" t="str">
        <f>IF(Sales_Pipeline[[#This Row],[Close_Date]]="","",TEXT(Sales_Pipeline[[#This Row],[Close_Date]],"mmm"))</f>
        <v>Sep</v>
      </c>
      <c r="M6626" s="8" t="str">
        <f>IF(Sales_Pipeline[[#This Row],[Close_Date]]="","","Q"&amp;ROUNDUP(MONTH(Sales_Pipeline[[#This Row],[Close_Date]])/3,0))</f>
        <v>Q3</v>
      </c>
      <c r="N6626" s="2" cm="1">
        <f t="array" ref="N6626">IFERROR(_xlfn.IFS(Sales_Pipeline[[#This Row],[Deal_Stage]]="Won",_xlfn.XLOOKUP(Sales_Pipeline[[#This Row],[Product]],Products!$A$2:$A$8,Products!$C$2:$C$8),Sales_Pipeline[[#This Row],[Deal_Stage]]="Lost",_xlfn.XLOOKUP(Sales_Pipeline[[#This Row],[Product]],Products!$A$2:$A$8,Products!$C$2:$C$8)),"")</f>
        <v>55</v>
      </c>
      <c r="O6626" s="2">
        <v>53</v>
      </c>
    </row>
    <row r="6627" spans="1:15" x14ac:dyDescent="0.3">
      <c r="A6627" t="s">
        <v>6773</v>
      </c>
      <c r="B6627" t="s">
        <v>40</v>
      </c>
      <c r="C6627" t="str">
        <f>_xlfn.XLOOKUP(Sales_Pipeline[[#This Row],[Sales_Agent]],Sales_Teams[Sales_Agent],Sales_Teams[Manager])</f>
        <v>Summer Sewald</v>
      </c>
      <c r="D6627" t="str">
        <f>_xlfn.XLOOKUP(Sales_Pipeline[[#This Row],[Manager]],Sales_Teams[Manager],Sales_Teams[Regional_Office])</f>
        <v>West</v>
      </c>
      <c r="E6627" t="s">
        <v>84</v>
      </c>
      <c r="G6627" t="str">
        <f>IFERROR(_xlfn.XLOOKUP(Sales_Pipeline[[#This Row],[Account]],Accounts!$A$2:$A$86,Accounts!$F$2:$F$86),"")</f>
        <v/>
      </c>
      <c r="H6627" t="s">
        <v>77</v>
      </c>
      <c r="I6627" s="3">
        <v>42989</v>
      </c>
      <c r="K6627" s="8" t="str">
        <f>IF(Sales_Pipeline[[#This Row],[Close_Date]]="","",TEXT(Sales_Pipeline[[#This Row],[Close_Date]],"ddd"))</f>
        <v/>
      </c>
      <c r="L6627" s="8" t="str">
        <f>IF(Sales_Pipeline[[#This Row],[Close_Date]]="","",TEXT(Sales_Pipeline[[#This Row],[Close_Date]],"mmm"))</f>
        <v/>
      </c>
      <c r="M6627" s="8" t="str">
        <f>IF(Sales_Pipeline[[#This Row],[Close_Date]]="","","Q"&amp;ROUNDUP(MONTH(Sales_Pipeline[[#This Row],[Close_Date]])/3,0))</f>
        <v/>
      </c>
      <c r="N6627" s="2" t="str" cm="1">
        <f t="array" ref="N6627">IFERROR(_xlfn.IFS(Sales_Pipeline[[#This Row],[Deal_Stage]]="Won",_xlfn.XLOOKUP(Sales_Pipeline[[#This Row],[Product]],Products!$A$2:$A$8,Products!$C$2:$C$8),Sales_Pipeline[[#This Row],[Deal_Stage]]="Lost",_xlfn.XLOOKUP(Sales_Pipeline[[#This Row],[Product]],Products!$A$2:$A$8,Products!$C$2:$C$8)),"")</f>
        <v/>
      </c>
      <c r="O6627" s="2">
        <v>0</v>
      </c>
    </row>
    <row r="6628" spans="1:15" x14ac:dyDescent="0.3">
      <c r="A6628" t="s">
        <v>6774</v>
      </c>
      <c r="B6628" t="s">
        <v>43</v>
      </c>
      <c r="C6628" t="str">
        <f>_xlfn.XLOOKUP(Sales_Pipeline[[#This Row],[Sales_Agent]],Sales_Teams[Sales_Agent],Sales_Teams[Manager])</f>
        <v>Summer Sewald</v>
      </c>
      <c r="D6628" t="str">
        <f>_xlfn.XLOOKUP(Sales_Pipeline[[#This Row],[Manager]],Sales_Teams[Manager],Sales_Teams[Regional_Office])</f>
        <v>West</v>
      </c>
      <c r="E6628" t="s">
        <v>84</v>
      </c>
      <c r="F6628" t="s">
        <v>185</v>
      </c>
      <c r="G6628" t="str">
        <f>IFERROR(_xlfn.XLOOKUP(Sales_Pipeline[[#This Row],[Account]],Accounts!$A$2:$A$86,Accounts!$F$2:$F$86),"")</f>
        <v>United States</v>
      </c>
      <c r="H6628" t="s">
        <v>57</v>
      </c>
      <c r="I6628" s="3">
        <v>42989</v>
      </c>
      <c r="J6628" s="3">
        <v>43079</v>
      </c>
      <c r="K6628" s="8" t="str">
        <f>IF(Sales_Pipeline[[#This Row],[Close_Date]]="","",TEXT(Sales_Pipeline[[#This Row],[Close_Date]],"ddd"))</f>
        <v>Sun</v>
      </c>
      <c r="L6628" s="8" t="str">
        <f>IF(Sales_Pipeline[[#This Row],[Close_Date]]="","",TEXT(Sales_Pipeline[[#This Row],[Close_Date]],"mmm"))</f>
        <v>Dec</v>
      </c>
      <c r="M6628" s="8" t="str">
        <f>IF(Sales_Pipeline[[#This Row],[Close_Date]]="","","Q"&amp;ROUNDUP(MONTH(Sales_Pipeline[[#This Row],[Close_Date]])/3,0))</f>
        <v>Q4</v>
      </c>
      <c r="N6628" s="2" cm="1">
        <f t="array" ref="N6628">IFERROR(_xlfn.IFS(Sales_Pipeline[[#This Row],[Deal_Stage]]="Won",_xlfn.XLOOKUP(Sales_Pipeline[[#This Row],[Product]],Products!$A$2:$A$8,Products!$C$2:$C$8),Sales_Pipeline[[#This Row],[Deal_Stage]]="Lost",_xlfn.XLOOKUP(Sales_Pipeline[[#This Row],[Product]],Products!$A$2:$A$8,Products!$C$2:$C$8)),"")</f>
        <v>5482</v>
      </c>
      <c r="O6628" s="2">
        <v>4872</v>
      </c>
    </row>
    <row r="6629" spans="1:15" x14ac:dyDescent="0.3">
      <c r="A6629" t="s">
        <v>6775</v>
      </c>
      <c r="B6629" t="s">
        <v>42</v>
      </c>
      <c r="C6629" t="str">
        <f>_xlfn.XLOOKUP(Sales_Pipeline[[#This Row],[Sales_Agent]],Sales_Teams[Sales_Agent],Sales_Teams[Manager])</f>
        <v>Summer Sewald</v>
      </c>
      <c r="D6629" t="str">
        <f>_xlfn.XLOOKUP(Sales_Pipeline[[#This Row],[Manager]],Sales_Teams[Manager],Sales_Teams[Regional_Office])</f>
        <v>West</v>
      </c>
      <c r="E6629" t="s">
        <v>63</v>
      </c>
      <c r="F6629" t="s">
        <v>240</v>
      </c>
      <c r="G6629" t="str">
        <f>IFERROR(_xlfn.XLOOKUP(Sales_Pipeline[[#This Row],[Account]],Accounts!$A$2:$A$86,Accounts!$F$2:$F$86),"")</f>
        <v>United States</v>
      </c>
      <c r="H6629" t="s">
        <v>82</v>
      </c>
      <c r="I6629" s="3">
        <v>42989</v>
      </c>
      <c r="J6629" s="3">
        <v>43063</v>
      </c>
      <c r="K6629" s="8" t="str">
        <f>IF(Sales_Pipeline[[#This Row],[Close_Date]]="","",TEXT(Sales_Pipeline[[#This Row],[Close_Date]],"ddd"))</f>
        <v>Fri</v>
      </c>
      <c r="L6629" s="8" t="str">
        <f>IF(Sales_Pipeline[[#This Row],[Close_Date]]="","",TEXT(Sales_Pipeline[[#This Row],[Close_Date]],"mmm"))</f>
        <v>Nov</v>
      </c>
      <c r="M6629" s="8" t="str">
        <f>IF(Sales_Pipeline[[#This Row],[Close_Date]]="","","Q"&amp;ROUNDUP(MONTH(Sales_Pipeline[[#This Row],[Close_Date]])/3,0))</f>
        <v>Q4</v>
      </c>
      <c r="N6629" s="2" cm="1">
        <f t="array" ref="N6629">IFERROR(_xlfn.IFS(Sales_Pipeline[[#This Row],[Deal_Stage]]="Won",_xlfn.XLOOKUP(Sales_Pipeline[[#This Row],[Product]],Products!$A$2:$A$8,Products!$C$2:$C$8),Sales_Pipeline[[#This Row],[Deal_Stage]]="Lost",_xlfn.XLOOKUP(Sales_Pipeline[[#This Row],[Product]],Products!$A$2:$A$8,Products!$C$2:$C$8)),"")</f>
        <v>550</v>
      </c>
      <c r="O6629" s="2">
        <v>0</v>
      </c>
    </row>
    <row r="6630" spans="1:15" x14ac:dyDescent="0.3">
      <c r="A6630" t="s">
        <v>6776</v>
      </c>
      <c r="B6630" t="s">
        <v>37</v>
      </c>
      <c r="C6630" t="str">
        <f>_xlfn.XLOOKUP(Sales_Pipeline[[#This Row],[Sales_Agent]],Sales_Teams[Sales_Agent],Sales_Teams[Manager])</f>
        <v>Celia Rouche</v>
      </c>
      <c r="D6630" t="str">
        <f>_xlfn.XLOOKUP(Sales_Pipeline[[#This Row],[Manager]],Sales_Teams[Manager],Sales_Teams[Regional_Office])</f>
        <v>West</v>
      </c>
      <c r="E6630" t="s">
        <v>76</v>
      </c>
      <c r="F6630" t="s">
        <v>66</v>
      </c>
      <c r="G6630" t="str">
        <f>IFERROR(_xlfn.XLOOKUP(Sales_Pipeline[[#This Row],[Account]],Accounts!$A$2:$A$86,Accounts!$F$2:$F$86),"")</f>
        <v>United States</v>
      </c>
      <c r="H6630" t="s">
        <v>57</v>
      </c>
      <c r="I6630" s="3">
        <v>42989</v>
      </c>
      <c r="J6630" s="3">
        <v>42999</v>
      </c>
      <c r="K6630" s="8" t="str">
        <f>IF(Sales_Pipeline[[#This Row],[Close_Date]]="","",TEXT(Sales_Pipeline[[#This Row],[Close_Date]],"ddd"))</f>
        <v>Thu</v>
      </c>
      <c r="L6630" s="8" t="str">
        <f>IF(Sales_Pipeline[[#This Row],[Close_Date]]="","",TEXT(Sales_Pipeline[[#This Row],[Close_Date]],"mmm"))</f>
        <v>Sep</v>
      </c>
      <c r="M6630" s="8" t="str">
        <f>IF(Sales_Pipeline[[#This Row],[Close_Date]]="","","Q"&amp;ROUNDUP(MONTH(Sales_Pipeline[[#This Row],[Close_Date]])/3,0))</f>
        <v>Q3</v>
      </c>
      <c r="N6630" s="2" cm="1">
        <f t="array" ref="N6630">IFERROR(_xlfn.IFS(Sales_Pipeline[[#This Row],[Deal_Stage]]="Won",_xlfn.XLOOKUP(Sales_Pipeline[[#This Row],[Product]],Products!$A$2:$A$8,Products!$C$2:$C$8),Sales_Pipeline[[#This Row],[Deal_Stage]]="Lost",_xlfn.XLOOKUP(Sales_Pipeline[[#This Row],[Product]],Products!$A$2:$A$8,Products!$C$2:$C$8)),"")</f>
        <v>3393</v>
      </c>
      <c r="O6630" s="2">
        <v>3138</v>
      </c>
    </row>
    <row r="6631" spans="1:15" x14ac:dyDescent="0.3">
      <c r="A6631" t="s">
        <v>6777</v>
      </c>
      <c r="B6631" t="s">
        <v>45</v>
      </c>
      <c r="C6631" t="str">
        <f>_xlfn.XLOOKUP(Sales_Pipeline[[#This Row],[Sales_Agent]],Sales_Teams[Sales_Agent],Sales_Teams[Manager])</f>
        <v>Summer Sewald</v>
      </c>
      <c r="D6631" t="str">
        <f>_xlfn.XLOOKUP(Sales_Pipeline[[#This Row],[Manager]],Sales_Teams[Manager],Sales_Teams[Regional_Office])</f>
        <v>West</v>
      </c>
      <c r="E6631" t="s">
        <v>63</v>
      </c>
      <c r="F6631" t="s">
        <v>89</v>
      </c>
      <c r="G6631" t="str">
        <f>IFERROR(_xlfn.XLOOKUP(Sales_Pipeline[[#This Row],[Account]],Accounts!$A$2:$A$86,Accounts!$F$2:$F$86),"")</f>
        <v>United States</v>
      </c>
      <c r="H6631" t="s">
        <v>82</v>
      </c>
      <c r="I6631" s="3">
        <v>42989</v>
      </c>
      <c r="J6631" s="3">
        <v>43006</v>
      </c>
      <c r="K6631" s="8" t="str">
        <f>IF(Sales_Pipeline[[#This Row],[Close_Date]]="","",TEXT(Sales_Pipeline[[#This Row],[Close_Date]],"ddd"))</f>
        <v>Thu</v>
      </c>
      <c r="L6631" s="8" t="str">
        <f>IF(Sales_Pipeline[[#This Row],[Close_Date]]="","",TEXT(Sales_Pipeline[[#This Row],[Close_Date]],"mmm"))</f>
        <v>Sep</v>
      </c>
      <c r="M6631" s="8" t="str">
        <f>IF(Sales_Pipeline[[#This Row],[Close_Date]]="","","Q"&amp;ROUNDUP(MONTH(Sales_Pipeline[[#This Row],[Close_Date]])/3,0))</f>
        <v>Q3</v>
      </c>
      <c r="N6631" s="2" cm="1">
        <f t="array" ref="N6631">IFERROR(_xlfn.IFS(Sales_Pipeline[[#This Row],[Deal_Stage]]="Won",_xlfn.XLOOKUP(Sales_Pipeline[[#This Row],[Product]],Products!$A$2:$A$8,Products!$C$2:$C$8),Sales_Pipeline[[#This Row],[Deal_Stage]]="Lost",_xlfn.XLOOKUP(Sales_Pipeline[[#This Row],[Product]],Products!$A$2:$A$8,Products!$C$2:$C$8)),"")</f>
        <v>550</v>
      </c>
      <c r="O6631" s="2">
        <v>0</v>
      </c>
    </row>
    <row r="6632" spans="1:15" x14ac:dyDescent="0.3">
      <c r="A6632" t="s">
        <v>6778</v>
      </c>
      <c r="B6632" t="s">
        <v>9</v>
      </c>
      <c r="C6632" t="str">
        <f>_xlfn.XLOOKUP(Sales_Pipeline[[#This Row],[Sales_Agent]],Sales_Teams[Sales_Agent],Sales_Teams[Manager])</f>
        <v>Dustin Brinkmann</v>
      </c>
      <c r="D6632" t="str">
        <f>_xlfn.XLOOKUP(Sales_Pipeline[[#This Row],[Manager]],Sales_Teams[Manager],Sales_Teams[Regional_Office])</f>
        <v>Central</v>
      </c>
      <c r="E6632" t="s">
        <v>63</v>
      </c>
      <c r="F6632" t="s">
        <v>79</v>
      </c>
      <c r="G6632" t="str">
        <f>IFERROR(_xlfn.XLOOKUP(Sales_Pipeline[[#This Row],[Account]],Accounts!$A$2:$A$86,Accounts!$F$2:$F$86),"")</f>
        <v>Philipines</v>
      </c>
      <c r="H6632" t="s">
        <v>57</v>
      </c>
      <c r="I6632" s="3">
        <v>42989</v>
      </c>
      <c r="J6632" s="3">
        <v>43072</v>
      </c>
      <c r="K6632" s="8" t="str">
        <f>IF(Sales_Pipeline[[#This Row],[Close_Date]]="","",TEXT(Sales_Pipeline[[#This Row],[Close_Date]],"ddd"))</f>
        <v>Sun</v>
      </c>
      <c r="L6632" s="8" t="str">
        <f>IF(Sales_Pipeline[[#This Row],[Close_Date]]="","",TEXT(Sales_Pipeline[[#This Row],[Close_Date]],"mmm"))</f>
        <v>Dec</v>
      </c>
      <c r="M6632" s="8" t="str">
        <f>IF(Sales_Pipeline[[#This Row],[Close_Date]]="","","Q"&amp;ROUNDUP(MONTH(Sales_Pipeline[[#This Row],[Close_Date]])/3,0))</f>
        <v>Q4</v>
      </c>
      <c r="N6632" s="2" cm="1">
        <f t="array" ref="N6632">IFERROR(_xlfn.IFS(Sales_Pipeline[[#This Row],[Deal_Stage]]="Won",_xlfn.XLOOKUP(Sales_Pipeline[[#This Row],[Product]],Products!$A$2:$A$8,Products!$C$2:$C$8),Sales_Pipeline[[#This Row],[Deal_Stage]]="Lost",_xlfn.XLOOKUP(Sales_Pipeline[[#This Row],[Product]],Products!$A$2:$A$8,Products!$C$2:$C$8)),"")</f>
        <v>550</v>
      </c>
      <c r="O6632" s="2">
        <v>513</v>
      </c>
    </row>
    <row r="6633" spans="1:15" x14ac:dyDescent="0.3">
      <c r="A6633" t="s">
        <v>6779</v>
      </c>
      <c r="B6633" t="s">
        <v>29</v>
      </c>
      <c r="C6633" t="str">
        <f>_xlfn.XLOOKUP(Sales_Pipeline[[#This Row],[Sales_Agent]],Sales_Teams[Sales_Agent],Sales_Teams[Manager])</f>
        <v>Rocco Neubert</v>
      </c>
      <c r="D6633" t="str">
        <f>_xlfn.XLOOKUP(Sales_Pipeline[[#This Row],[Manager]],Sales_Teams[Manager],Sales_Teams[Regional_Office])</f>
        <v>East</v>
      </c>
      <c r="E6633" t="s">
        <v>55</v>
      </c>
      <c r="F6633" t="s">
        <v>533</v>
      </c>
      <c r="G6633" t="str">
        <f>IFERROR(_xlfn.XLOOKUP(Sales_Pipeline[[#This Row],[Account]],Accounts!$A$2:$A$86,Accounts!$F$2:$F$86),"")</f>
        <v>United States</v>
      </c>
      <c r="H6633" t="s">
        <v>82</v>
      </c>
      <c r="I6633" s="3">
        <v>42989</v>
      </c>
      <c r="J6633" s="3">
        <v>43097</v>
      </c>
      <c r="K6633" s="8" t="str">
        <f>IF(Sales_Pipeline[[#This Row],[Close_Date]]="","",TEXT(Sales_Pipeline[[#This Row],[Close_Date]],"ddd"))</f>
        <v>Thu</v>
      </c>
      <c r="L6633" s="8" t="str">
        <f>IF(Sales_Pipeline[[#This Row],[Close_Date]]="","",TEXT(Sales_Pipeline[[#This Row],[Close_Date]],"mmm"))</f>
        <v>Dec</v>
      </c>
      <c r="M6633" s="8" t="str">
        <f>IF(Sales_Pipeline[[#This Row],[Close_Date]]="","","Q"&amp;ROUNDUP(MONTH(Sales_Pipeline[[#This Row],[Close_Date]])/3,0))</f>
        <v>Q4</v>
      </c>
      <c r="N6633" s="2" cm="1">
        <f t="array" ref="N6633">IFERROR(_xlfn.IFS(Sales_Pipeline[[#This Row],[Deal_Stage]]="Won",_xlfn.XLOOKUP(Sales_Pipeline[[#This Row],[Product]],Products!$A$2:$A$8,Products!$C$2:$C$8),Sales_Pipeline[[#This Row],[Deal_Stage]]="Lost",_xlfn.XLOOKUP(Sales_Pipeline[[#This Row],[Product]],Products!$A$2:$A$8,Products!$C$2:$C$8)),"")</f>
        <v>1096</v>
      </c>
      <c r="O6633" s="2">
        <v>0</v>
      </c>
    </row>
    <row r="6634" spans="1:15" x14ac:dyDescent="0.3">
      <c r="A6634" t="s">
        <v>6780</v>
      </c>
      <c r="B6634" t="s">
        <v>35</v>
      </c>
      <c r="C6634" t="str">
        <f>_xlfn.XLOOKUP(Sales_Pipeline[[#This Row],[Sales_Agent]],Sales_Teams[Sales_Agent],Sales_Teams[Manager])</f>
        <v>Celia Rouche</v>
      </c>
      <c r="D6634" t="str">
        <f>_xlfn.XLOOKUP(Sales_Pipeline[[#This Row],[Manager]],Sales_Teams[Manager],Sales_Teams[Regional_Office])</f>
        <v>West</v>
      </c>
      <c r="E6634" t="s">
        <v>61</v>
      </c>
      <c r="G6634" t="str">
        <f>IFERROR(_xlfn.XLOOKUP(Sales_Pipeline[[#This Row],[Account]],Accounts!$A$2:$A$86,Accounts!$F$2:$F$86),"")</f>
        <v/>
      </c>
      <c r="H6634" t="s">
        <v>77</v>
      </c>
      <c r="I6634" s="3">
        <v>42989</v>
      </c>
      <c r="K6634" s="8" t="str">
        <f>IF(Sales_Pipeline[[#This Row],[Close_Date]]="","",TEXT(Sales_Pipeline[[#This Row],[Close_Date]],"ddd"))</f>
        <v/>
      </c>
      <c r="L6634" s="8" t="str">
        <f>IF(Sales_Pipeline[[#This Row],[Close_Date]]="","",TEXT(Sales_Pipeline[[#This Row],[Close_Date]],"mmm"))</f>
        <v/>
      </c>
      <c r="M6634" s="8" t="str">
        <f>IF(Sales_Pipeline[[#This Row],[Close_Date]]="","","Q"&amp;ROUNDUP(MONTH(Sales_Pipeline[[#This Row],[Close_Date]])/3,0))</f>
        <v/>
      </c>
      <c r="N6634" s="2" t="str" cm="1">
        <f t="array" ref="N6634">IFERROR(_xlfn.IFS(Sales_Pipeline[[#This Row],[Deal_Stage]]="Won",_xlfn.XLOOKUP(Sales_Pipeline[[#This Row],[Product]],Products!$A$2:$A$8,Products!$C$2:$C$8),Sales_Pipeline[[#This Row],[Deal_Stage]]="Lost",_xlfn.XLOOKUP(Sales_Pipeline[[#This Row],[Product]],Products!$A$2:$A$8,Products!$C$2:$C$8)),"")</f>
        <v/>
      </c>
      <c r="O6634" s="2">
        <v>0</v>
      </c>
    </row>
    <row r="6635" spans="1:15" x14ac:dyDescent="0.3">
      <c r="A6635" t="s">
        <v>6781</v>
      </c>
      <c r="B6635" t="s">
        <v>21</v>
      </c>
      <c r="C6635" t="str">
        <f>_xlfn.XLOOKUP(Sales_Pipeline[[#This Row],[Sales_Agent]],Sales_Teams[Sales_Agent],Sales_Teams[Manager])</f>
        <v>Cara Losch</v>
      </c>
      <c r="D6635" t="str">
        <f>_xlfn.XLOOKUP(Sales_Pipeline[[#This Row],[Manager]],Sales_Teams[Manager],Sales_Teams[Regional_Office])</f>
        <v>East</v>
      </c>
      <c r="E6635" t="s">
        <v>8953</v>
      </c>
      <c r="F6635" t="s">
        <v>87</v>
      </c>
      <c r="G6635" t="str">
        <f>IFERROR(_xlfn.XLOOKUP(Sales_Pipeline[[#This Row],[Account]],Accounts!$A$2:$A$86,Accounts!$F$2:$F$86),"")</f>
        <v>United States</v>
      </c>
      <c r="H6635" t="s">
        <v>77</v>
      </c>
      <c r="I6635" s="3">
        <v>42989</v>
      </c>
      <c r="K6635" s="8" t="str">
        <f>IF(Sales_Pipeline[[#This Row],[Close_Date]]="","",TEXT(Sales_Pipeline[[#This Row],[Close_Date]],"ddd"))</f>
        <v/>
      </c>
      <c r="L6635" s="8" t="str">
        <f>IF(Sales_Pipeline[[#This Row],[Close_Date]]="","",TEXT(Sales_Pipeline[[#This Row],[Close_Date]],"mmm"))</f>
        <v/>
      </c>
      <c r="M6635" s="8" t="str">
        <f>IF(Sales_Pipeline[[#This Row],[Close_Date]]="","","Q"&amp;ROUNDUP(MONTH(Sales_Pipeline[[#This Row],[Close_Date]])/3,0))</f>
        <v/>
      </c>
      <c r="N6635" s="2" t="str" cm="1">
        <f t="array" ref="N6635">IFERROR(_xlfn.IFS(Sales_Pipeline[[#This Row],[Deal_Stage]]="Won",_xlfn.XLOOKUP(Sales_Pipeline[[#This Row],[Product]],Products!$A$2:$A$8,Products!$C$2:$C$8),Sales_Pipeline[[#This Row],[Deal_Stage]]="Lost",_xlfn.XLOOKUP(Sales_Pipeline[[#This Row],[Product]],Products!$A$2:$A$8,Products!$C$2:$C$8)),"")</f>
        <v/>
      </c>
      <c r="O6635" s="2">
        <v>0</v>
      </c>
    </row>
    <row r="6636" spans="1:15" x14ac:dyDescent="0.3">
      <c r="A6636" t="s">
        <v>6782</v>
      </c>
      <c r="B6636" t="s">
        <v>17</v>
      </c>
      <c r="C6636" t="str">
        <f>_xlfn.XLOOKUP(Sales_Pipeline[[#This Row],[Sales_Agent]],Sales_Teams[Sales_Agent],Sales_Teams[Manager])</f>
        <v>Cara Losch</v>
      </c>
      <c r="D6636" t="str">
        <f>_xlfn.XLOOKUP(Sales_Pipeline[[#This Row],[Manager]],Sales_Teams[Manager],Sales_Teams[Regional_Office])</f>
        <v>East</v>
      </c>
      <c r="E6636" t="s">
        <v>63</v>
      </c>
      <c r="F6636" t="s">
        <v>173</v>
      </c>
      <c r="G6636" t="str">
        <f>IFERROR(_xlfn.XLOOKUP(Sales_Pipeline[[#This Row],[Account]],Accounts!$A$2:$A$86,Accounts!$F$2:$F$86),"")</f>
        <v>United States</v>
      </c>
      <c r="H6636" t="s">
        <v>57</v>
      </c>
      <c r="I6636" s="3">
        <v>42989</v>
      </c>
      <c r="J6636" s="3">
        <v>43087</v>
      </c>
      <c r="K6636" s="8" t="str">
        <f>IF(Sales_Pipeline[[#This Row],[Close_Date]]="","",TEXT(Sales_Pipeline[[#This Row],[Close_Date]],"ddd"))</f>
        <v>Mon</v>
      </c>
      <c r="L6636" s="8" t="str">
        <f>IF(Sales_Pipeline[[#This Row],[Close_Date]]="","",TEXT(Sales_Pipeline[[#This Row],[Close_Date]],"mmm"))</f>
        <v>Dec</v>
      </c>
      <c r="M6636" s="8" t="str">
        <f>IF(Sales_Pipeline[[#This Row],[Close_Date]]="","","Q"&amp;ROUNDUP(MONTH(Sales_Pipeline[[#This Row],[Close_Date]])/3,0))</f>
        <v>Q4</v>
      </c>
      <c r="N6636" s="2" cm="1">
        <f t="array" ref="N6636">IFERROR(_xlfn.IFS(Sales_Pipeline[[#This Row],[Deal_Stage]]="Won",_xlfn.XLOOKUP(Sales_Pipeline[[#This Row],[Product]],Products!$A$2:$A$8,Products!$C$2:$C$8),Sales_Pipeline[[#This Row],[Deal_Stage]]="Lost",_xlfn.XLOOKUP(Sales_Pipeline[[#This Row],[Product]],Products!$A$2:$A$8,Products!$C$2:$C$8)),"")</f>
        <v>550</v>
      </c>
      <c r="O6636" s="2">
        <v>644</v>
      </c>
    </row>
    <row r="6637" spans="1:15" x14ac:dyDescent="0.3">
      <c r="A6637" t="s">
        <v>6783</v>
      </c>
      <c r="B6637" t="s">
        <v>44</v>
      </c>
      <c r="C6637" t="str">
        <f>_xlfn.XLOOKUP(Sales_Pipeline[[#This Row],[Sales_Agent]],Sales_Teams[Sales_Agent],Sales_Teams[Manager])</f>
        <v>Summer Sewald</v>
      </c>
      <c r="D6637" t="str">
        <f>_xlfn.XLOOKUP(Sales_Pipeline[[#This Row],[Manager]],Sales_Teams[Manager],Sales_Teams[Regional_Office])</f>
        <v>West</v>
      </c>
      <c r="E6637" t="s">
        <v>55</v>
      </c>
      <c r="F6637" t="s">
        <v>70</v>
      </c>
      <c r="G6637" t="str">
        <f>IFERROR(_xlfn.XLOOKUP(Sales_Pipeline[[#This Row],[Account]],Accounts!$A$2:$A$86,Accounts!$F$2:$F$86),"")</f>
        <v>United States</v>
      </c>
      <c r="H6637" t="s">
        <v>77</v>
      </c>
      <c r="I6637" s="3">
        <v>42989</v>
      </c>
      <c r="K6637" s="8" t="str">
        <f>IF(Sales_Pipeline[[#This Row],[Close_Date]]="","",TEXT(Sales_Pipeline[[#This Row],[Close_Date]],"ddd"))</f>
        <v/>
      </c>
      <c r="L6637" s="8" t="str">
        <f>IF(Sales_Pipeline[[#This Row],[Close_Date]]="","",TEXT(Sales_Pipeline[[#This Row],[Close_Date]],"mmm"))</f>
        <v/>
      </c>
      <c r="M6637" s="8" t="str">
        <f>IF(Sales_Pipeline[[#This Row],[Close_Date]]="","","Q"&amp;ROUNDUP(MONTH(Sales_Pipeline[[#This Row],[Close_Date]])/3,0))</f>
        <v/>
      </c>
      <c r="N6637" s="2" t="str" cm="1">
        <f t="array" ref="N6637">IFERROR(_xlfn.IFS(Sales_Pipeline[[#This Row],[Deal_Stage]]="Won",_xlfn.XLOOKUP(Sales_Pipeline[[#This Row],[Product]],Products!$A$2:$A$8,Products!$C$2:$C$8),Sales_Pipeline[[#This Row],[Deal_Stage]]="Lost",_xlfn.XLOOKUP(Sales_Pipeline[[#This Row],[Product]],Products!$A$2:$A$8,Products!$C$2:$C$8)),"")</f>
        <v/>
      </c>
      <c r="O6637" s="2">
        <v>0</v>
      </c>
    </row>
    <row r="6638" spans="1:15" x14ac:dyDescent="0.3">
      <c r="A6638" t="s">
        <v>6784</v>
      </c>
      <c r="B6638" t="s">
        <v>44</v>
      </c>
      <c r="C6638" t="str">
        <f>_xlfn.XLOOKUP(Sales_Pipeline[[#This Row],[Sales_Agent]],Sales_Teams[Sales_Agent],Sales_Teams[Manager])</f>
        <v>Summer Sewald</v>
      </c>
      <c r="D6638" t="str">
        <f>_xlfn.XLOOKUP(Sales_Pipeline[[#This Row],[Manager]],Sales_Teams[Manager],Sales_Teams[Regional_Office])</f>
        <v>West</v>
      </c>
      <c r="E6638" t="s">
        <v>8953</v>
      </c>
      <c r="F6638" t="s">
        <v>201</v>
      </c>
      <c r="G6638" t="str">
        <f>IFERROR(_xlfn.XLOOKUP(Sales_Pipeline[[#This Row],[Account]],Accounts!$A$2:$A$86,Accounts!$F$2:$F$86),"")</f>
        <v>United States</v>
      </c>
      <c r="H6638" t="s">
        <v>82</v>
      </c>
      <c r="I6638" s="3">
        <v>42989</v>
      </c>
      <c r="J6638" s="3">
        <v>43053</v>
      </c>
      <c r="K6638" s="8" t="str">
        <f>IF(Sales_Pipeline[[#This Row],[Close_Date]]="","",TEXT(Sales_Pipeline[[#This Row],[Close_Date]],"ddd"))</f>
        <v>Tue</v>
      </c>
      <c r="L6638" s="8" t="str">
        <f>IF(Sales_Pipeline[[#This Row],[Close_Date]]="","",TEXT(Sales_Pipeline[[#This Row],[Close_Date]],"mmm"))</f>
        <v>Nov</v>
      </c>
      <c r="M6638" s="8" t="str">
        <f>IF(Sales_Pipeline[[#This Row],[Close_Date]]="","","Q"&amp;ROUNDUP(MONTH(Sales_Pipeline[[#This Row],[Close_Date]])/3,0))</f>
        <v>Q4</v>
      </c>
      <c r="N6638" s="2" cm="1">
        <f t="array" ref="N6638">IFERROR(_xlfn.IFS(Sales_Pipeline[[#This Row],[Deal_Stage]]="Won",_xlfn.XLOOKUP(Sales_Pipeline[[#This Row],[Product]],Products!$A$2:$A$8,Products!$C$2:$C$8),Sales_Pipeline[[#This Row],[Deal_Stage]]="Lost",_xlfn.XLOOKUP(Sales_Pipeline[[#This Row],[Product]],Products!$A$2:$A$8,Products!$C$2:$C$8)),"")</f>
        <v>4821</v>
      </c>
      <c r="O6638" s="2">
        <v>0</v>
      </c>
    </row>
    <row r="6639" spans="1:15" x14ac:dyDescent="0.3">
      <c r="A6639" t="s">
        <v>6785</v>
      </c>
      <c r="B6639" t="s">
        <v>44</v>
      </c>
      <c r="C6639" t="str">
        <f>_xlfn.XLOOKUP(Sales_Pipeline[[#This Row],[Sales_Agent]],Sales_Teams[Sales_Agent],Sales_Teams[Manager])</f>
        <v>Summer Sewald</v>
      </c>
      <c r="D6639" t="str">
        <f>_xlfn.XLOOKUP(Sales_Pipeline[[#This Row],[Manager]],Sales_Teams[Manager],Sales_Teams[Regional_Office])</f>
        <v>West</v>
      </c>
      <c r="E6639" t="s">
        <v>63</v>
      </c>
      <c r="F6639" t="s">
        <v>570</v>
      </c>
      <c r="G6639" t="str">
        <f>IFERROR(_xlfn.XLOOKUP(Sales_Pipeline[[#This Row],[Account]],Accounts!$A$2:$A$86,Accounts!$F$2:$F$86),"")</f>
        <v>Germany</v>
      </c>
      <c r="H6639" t="s">
        <v>57</v>
      </c>
      <c r="I6639" s="3">
        <v>42989</v>
      </c>
      <c r="J6639" s="3">
        <v>42997</v>
      </c>
      <c r="K6639" s="8" t="str">
        <f>IF(Sales_Pipeline[[#This Row],[Close_Date]]="","",TEXT(Sales_Pipeline[[#This Row],[Close_Date]],"ddd"))</f>
        <v>Tue</v>
      </c>
      <c r="L6639" s="8" t="str">
        <f>IF(Sales_Pipeline[[#This Row],[Close_Date]]="","",TEXT(Sales_Pipeline[[#This Row],[Close_Date]],"mmm"))</f>
        <v>Sep</v>
      </c>
      <c r="M6639" s="8" t="str">
        <f>IF(Sales_Pipeline[[#This Row],[Close_Date]]="","","Q"&amp;ROUNDUP(MONTH(Sales_Pipeline[[#This Row],[Close_Date]])/3,0))</f>
        <v>Q3</v>
      </c>
      <c r="N6639" s="2" cm="1">
        <f t="array" ref="N6639">IFERROR(_xlfn.IFS(Sales_Pipeline[[#This Row],[Deal_Stage]]="Won",_xlfn.XLOOKUP(Sales_Pipeline[[#This Row],[Product]],Products!$A$2:$A$8,Products!$C$2:$C$8),Sales_Pipeline[[#This Row],[Deal_Stage]]="Lost",_xlfn.XLOOKUP(Sales_Pipeline[[#This Row],[Product]],Products!$A$2:$A$8,Products!$C$2:$C$8)),"")</f>
        <v>550</v>
      </c>
      <c r="O6639" s="2">
        <v>560</v>
      </c>
    </row>
    <row r="6640" spans="1:15" x14ac:dyDescent="0.3">
      <c r="A6640" t="s">
        <v>6786</v>
      </c>
      <c r="B6640" t="s">
        <v>3</v>
      </c>
      <c r="C6640" t="str">
        <f>_xlfn.XLOOKUP(Sales_Pipeline[[#This Row],[Sales_Agent]],Sales_Teams[Sales_Agent],Sales_Teams[Manager])</f>
        <v>Dustin Brinkmann</v>
      </c>
      <c r="D6640" t="str">
        <f>_xlfn.XLOOKUP(Sales_Pipeline[[#This Row],[Manager]],Sales_Teams[Manager],Sales_Teams[Regional_Office])</f>
        <v>Central</v>
      </c>
      <c r="E6640" t="s">
        <v>84</v>
      </c>
      <c r="F6640" t="s">
        <v>94</v>
      </c>
      <c r="G6640" t="str">
        <f>IFERROR(_xlfn.XLOOKUP(Sales_Pipeline[[#This Row],[Account]],Accounts!$A$2:$A$86,Accounts!$F$2:$F$86),"")</f>
        <v>United States</v>
      </c>
      <c r="H6640" t="s">
        <v>82</v>
      </c>
      <c r="I6640" s="3">
        <v>42990</v>
      </c>
      <c r="J6640" s="3">
        <v>43075</v>
      </c>
      <c r="K6640" s="8" t="str">
        <f>IF(Sales_Pipeline[[#This Row],[Close_Date]]="","",TEXT(Sales_Pipeline[[#This Row],[Close_Date]],"ddd"))</f>
        <v>Wed</v>
      </c>
      <c r="L6640" s="8" t="str">
        <f>IF(Sales_Pipeline[[#This Row],[Close_Date]]="","",TEXT(Sales_Pipeline[[#This Row],[Close_Date]],"mmm"))</f>
        <v>Dec</v>
      </c>
      <c r="M6640" s="8" t="str">
        <f>IF(Sales_Pipeline[[#This Row],[Close_Date]]="","","Q"&amp;ROUNDUP(MONTH(Sales_Pipeline[[#This Row],[Close_Date]])/3,0))</f>
        <v>Q4</v>
      </c>
      <c r="N6640" s="2" cm="1">
        <f t="array" ref="N6640">IFERROR(_xlfn.IFS(Sales_Pipeline[[#This Row],[Deal_Stage]]="Won",_xlfn.XLOOKUP(Sales_Pipeline[[#This Row],[Product]],Products!$A$2:$A$8,Products!$C$2:$C$8),Sales_Pipeline[[#This Row],[Deal_Stage]]="Lost",_xlfn.XLOOKUP(Sales_Pipeline[[#This Row],[Product]],Products!$A$2:$A$8,Products!$C$2:$C$8)),"")</f>
        <v>5482</v>
      </c>
      <c r="O6640" s="2">
        <v>0</v>
      </c>
    </row>
    <row r="6641" spans="1:15" x14ac:dyDescent="0.3">
      <c r="A6641" t="s">
        <v>6787</v>
      </c>
      <c r="B6641" t="s">
        <v>3</v>
      </c>
      <c r="C6641" t="str">
        <f>_xlfn.XLOOKUP(Sales_Pipeline[[#This Row],[Sales_Agent]],Sales_Teams[Sales_Agent],Sales_Teams[Manager])</f>
        <v>Dustin Brinkmann</v>
      </c>
      <c r="D6641" t="str">
        <f>_xlfn.XLOOKUP(Sales_Pipeline[[#This Row],[Manager]],Sales_Teams[Manager],Sales_Teams[Regional_Office])</f>
        <v>Central</v>
      </c>
      <c r="E6641" t="s">
        <v>76</v>
      </c>
      <c r="F6641" t="s">
        <v>204</v>
      </c>
      <c r="G6641" t="str">
        <f>IFERROR(_xlfn.XLOOKUP(Sales_Pipeline[[#This Row],[Account]],Accounts!$A$2:$A$86,Accounts!$F$2:$F$86),"")</f>
        <v>United States</v>
      </c>
      <c r="H6641" t="s">
        <v>82</v>
      </c>
      <c r="I6641" s="3">
        <v>42990</v>
      </c>
      <c r="J6641" s="3">
        <v>43066</v>
      </c>
      <c r="K6641" s="8" t="str">
        <f>IF(Sales_Pipeline[[#This Row],[Close_Date]]="","",TEXT(Sales_Pipeline[[#This Row],[Close_Date]],"ddd"))</f>
        <v>Mon</v>
      </c>
      <c r="L6641" s="8" t="str">
        <f>IF(Sales_Pipeline[[#This Row],[Close_Date]]="","",TEXT(Sales_Pipeline[[#This Row],[Close_Date]],"mmm"))</f>
        <v>Nov</v>
      </c>
      <c r="M6641" s="8" t="str">
        <f>IF(Sales_Pipeline[[#This Row],[Close_Date]]="","","Q"&amp;ROUNDUP(MONTH(Sales_Pipeline[[#This Row],[Close_Date]])/3,0))</f>
        <v>Q4</v>
      </c>
      <c r="N6641" s="2" cm="1">
        <f t="array" ref="N6641">IFERROR(_xlfn.IFS(Sales_Pipeline[[#This Row],[Deal_Stage]]="Won",_xlfn.XLOOKUP(Sales_Pipeline[[#This Row],[Product]],Products!$A$2:$A$8,Products!$C$2:$C$8),Sales_Pipeline[[#This Row],[Deal_Stage]]="Lost",_xlfn.XLOOKUP(Sales_Pipeline[[#This Row],[Product]],Products!$A$2:$A$8,Products!$C$2:$C$8)),"")</f>
        <v>3393</v>
      </c>
      <c r="O6641" s="2">
        <v>0</v>
      </c>
    </row>
    <row r="6642" spans="1:15" x14ac:dyDescent="0.3">
      <c r="A6642" t="s">
        <v>6788</v>
      </c>
      <c r="B6642" t="s">
        <v>3</v>
      </c>
      <c r="C6642" t="str">
        <f>_xlfn.XLOOKUP(Sales_Pipeline[[#This Row],[Sales_Agent]],Sales_Teams[Sales_Agent],Sales_Teams[Manager])</f>
        <v>Dustin Brinkmann</v>
      </c>
      <c r="D6642" t="str">
        <f>_xlfn.XLOOKUP(Sales_Pipeline[[#This Row],[Manager]],Sales_Teams[Manager],Sales_Teams[Regional_Office])</f>
        <v>Central</v>
      </c>
      <c r="E6642" t="s">
        <v>55</v>
      </c>
      <c r="F6642" t="s">
        <v>118</v>
      </c>
      <c r="G6642" t="str">
        <f>IFERROR(_xlfn.XLOOKUP(Sales_Pipeline[[#This Row],[Account]],Accounts!$A$2:$A$86,Accounts!$F$2:$F$86),"")</f>
        <v>United States</v>
      </c>
      <c r="H6642" t="s">
        <v>57</v>
      </c>
      <c r="I6642" s="3">
        <v>42990</v>
      </c>
      <c r="J6642" s="3">
        <v>43095</v>
      </c>
      <c r="K6642" s="8" t="str">
        <f>IF(Sales_Pipeline[[#This Row],[Close_Date]]="","",TEXT(Sales_Pipeline[[#This Row],[Close_Date]],"ddd"))</f>
        <v>Tue</v>
      </c>
      <c r="L6642" s="8" t="str">
        <f>IF(Sales_Pipeline[[#This Row],[Close_Date]]="","",TEXT(Sales_Pipeline[[#This Row],[Close_Date]],"mmm"))</f>
        <v>Dec</v>
      </c>
      <c r="M6642" s="8" t="str">
        <f>IF(Sales_Pipeline[[#This Row],[Close_Date]]="","","Q"&amp;ROUNDUP(MONTH(Sales_Pipeline[[#This Row],[Close_Date]])/3,0))</f>
        <v>Q4</v>
      </c>
      <c r="N6642" s="2" cm="1">
        <f t="array" ref="N6642">IFERROR(_xlfn.IFS(Sales_Pipeline[[#This Row],[Deal_Stage]]="Won",_xlfn.XLOOKUP(Sales_Pipeline[[#This Row],[Product]],Products!$A$2:$A$8,Products!$C$2:$C$8),Sales_Pipeline[[#This Row],[Deal_Stage]]="Lost",_xlfn.XLOOKUP(Sales_Pipeline[[#This Row],[Product]],Products!$A$2:$A$8,Products!$C$2:$C$8)),"")</f>
        <v>1096</v>
      </c>
      <c r="O6642" s="2">
        <v>866</v>
      </c>
    </row>
    <row r="6643" spans="1:15" x14ac:dyDescent="0.3">
      <c r="A6643" t="s">
        <v>6789</v>
      </c>
      <c r="B6643" t="s">
        <v>30</v>
      </c>
      <c r="C6643" t="str">
        <f>_xlfn.XLOOKUP(Sales_Pipeline[[#This Row],[Sales_Agent]],Sales_Teams[Sales_Agent],Sales_Teams[Manager])</f>
        <v>Rocco Neubert</v>
      </c>
      <c r="D6643" t="str">
        <f>_xlfn.XLOOKUP(Sales_Pipeline[[#This Row],[Manager]],Sales_Teams[Manager],Sales_Teams[Regional_Office])</f>
        <v>East</v>
      </c>
      <c r="E6643" t="s">
        <v>55</v>
      </c>
      <c r="F6643" t="s">
        <v>231</v>
      </c>
      <c r="G6643" t="str">
        <f>IFERROR(_xlfn.XLOOKUP(Sales_Pipeline[[#This Row],[Account]],Accounts!$A$2:$A$86,Accounts!$F$2:$F$86),"")</f>
        <v>United States</v>
      </c>
      <c r="H6643" t="s">
        <v>82</v>
      </c>
      <c r="I6643" s="3">
        <v>42990</v>
      </c>
      <c r="J6643" s="3">
        <v>42997</v>
      </c>
      <c r="K6643" s="8" t="str">
        <f>IF(Sales_Pipeline[[#This Row],[Close_Date]]="","",TEXT(Sales_Pipeline[[#This Row],[Close_Date]],"ddd"))</f>
        <v>Tue</v>
      </c>
      <c r="L6643" s="8" t="str">
        <f>IF(Sales_Pipeline[[#This Row],[Close_Date]]="","",TEXT(Sales_Pipeline[[#This Row],[Close_Date]],"mmm"))</f>
        <v>Sep</v>
      </c>
      <c r="M6643" s="8" t="str">
        <f>IF(Sales_Pipeline[[#This Row],[Close_Date]]="","","Q"&amp;ROUNDUP(MONTH(Sales_Pipeline[[#This Row],[Close_Date]])/3,0))</f>
        <v>Q3</v>
      </c>
      <c r="N6643" s="2" cm="1">
        <f t="array" ref="N6643">IFERROR(_xlfn.IFS(Sales_Pipeline[[#This Row],[Deal_Stage]]="Won",_xlfn.XLOOKUP(Sales_Pipeline[[#This Row],[Product]],Products!$A$2:$A$8,Products!$C$2:$C$8),Sales_Pipeline[[#This Row],[Deal_Stage]]="Lost",_xlfn.XLOOKUP(Sales_Pipeline[[#This Row],[Product]],Products!$A$2:$A$8,Products!$C$2:$C$8)),"")</f>
        <v>1096</v>
      </c>
      <c r="O6643" s="2">
        <v>0</v>
      </c>
    </row>
    <row r="6644" spans="1:15" x14ac:dyDescent="0.3">
      <c r="A6644" t="s">
        <v>6790</v>
      </c>
      <c r="B6644" t="s">
        <v>27</v>
      </c>
      <c r="C6644" t="str">
        <f>_xlfn.XLOOKUP(Sales_Pipeline[[#This Row],[Sales_Agent]],Sales_Teams[Sales_Agent],Sales_Teams[Manager])</f>
        <v>Rocco Neubert</v>
      </c>
      <c r="D6644" t="str">
        <f>_xlfn.XLOOKUP(Sales_Pipeline[[#This Row],[Manager]],Sales_Teams[Manager],Sales_Teams[Regional_Office])</f>
        <v>East</v>
      </c>
      <c r="E6644" t="s">
        <v>63</v>
      </c>
      <c r="G6644" t="str">
        <f>IFERROR(_xlfn.XLOOKUP(Sales_Pipeline[[#This Row],[Account]],Accounts!$A$2:$A$86,Accounts!$F$2:$F$86),"")</f>
        <v/>
      </c>
      <c r="H6644" t="s">
        <v>77</v>
      </c>
      <c r="I6644" s="3">
        <v>42990</v>
      </c>
      <c r="K6644" s="8" t="str">
        <f>IF(Sales_Pipeline[[#This Row],[Close_Date]]="","",TEXT(Sales_Pipeline[[#This Row],[Close_Date]],"ddd"))</f>
        <v/>
      </c>
      <c r="L6644" s="8" t="str">
        <f>IF(Sales_Pipeline[[#This Row],[Close_Date]]="","",TEXT(Sales_Pipeline[[#This Row],[Close_Date]],"mmm"))</f>
        <v/>
      </c>
      <c r="M6644" s="8" t="str">
        <f>IF(Sales_Pipeline[[#This Row],[Close_Date]]="","","Q"&amp;ROUNDUP(MONTH(Sales_Pipeline[[#This Row],[Close_Date]])/3,0))</f>
        <v/>
      </c>
      <c r="N6644" s="2" t="str" cm="1">
        <f t="array" ref="N6644">IFERROR(_xlfn.IFS(Sales_Pipeline[[#This Row],[Deal_Stage]]="Won",_xlfn.XLOOKUP(Sales_Pipeline[[#This Row],[Product]],Products!$A$2:$A$8,Products!$C$2:$C$8),Sales_Pipeline[[#This Row],[Deal_Stage]]="Lost",_xlfn.XLOOKUP(Sales_Pipeline[[#This Row],[Product]],Products!$A$2:$A$8,Products!$C$2:$C$8)),"")</f>
        <v/>
      </c>
      <c r="O6644" s="2">
        <v>0</v>
      </c>
    </row>
    <row r="6645" spans="1:15" x14ac:dyDescent="0.3">
      <c r="A6645" t="s">
        <v>6791</v>
      </c>
      <c r="B6645" t="s">
        <v>20</v>
      </c>
      <c r="C6645" t="str">
        <f>_xlfn.XLOOKUP(Sales_Pipeline[[#This Row],[Sales_Agent]],Sales_Teams[Sales_Agent],Sales_Teams[Manager])</f>
        <v>Cara Losch</v>
      </c>
      <c r="D6645" t="str">
        <f>_xlfn.XLOOKUP(Sales_Pipeline[[#This Row],[Manager]],Sales_Teams[Manager],Sales_Teams[Regional_Office])</f>
        <v>East</v>
      </c>
      <c r="E6645" t="s">
        <v>61</v>
      </c>
      <c r="F6645" t="s">
        <v>173</v>
      </c>
      <c r="G6645" t="str">
        <f>IFERROR(_xlfn.XLOOKUP(Sales_Pipeline[[#This Row],[Account]],Accounts!$A$2:$A$86,Accounts!$F$2:$F$86),"")</f>
        <v>United States</v>
      </c>
      <c r="H6645" t="s">
        <v>82</v>
      </c>
      <c r="I6645" s="3">
        <v>42990</v>
      </c>
      <c r="J6645" s="3">
        <v>43070</v>
      </c>
      <c r="K6645" s="8" t="str">
        <f>IF(Sales_Pipeline[[#This Row],[Close_Date]]="","",TEXT(Sales_Pipeline[[#This Row],[Close_Date]],"ddd"))</f>
        <v>Fri</v>
      </c>
      <c r="L6645" s="8" t="str">
        <f>IF(Sales_Pipeline[[#This Row],[Close_Date]]="","",TEXT(Sales_Pipeline[[#This Row],[Close_Date]],"mmm"))</f>
        <v>Dec</v>
      </c>
      <c r="M6645" s="8" t="str">
        <f>IF(Sales_Pipeline[[#This Row],[Close_Date]]="","","Q"&amp;ROUNDUP(MONTH(Sales_Pipeline[[#This Row],[Close_Date]])/3,0))</f>
        <v>Q4</v>
      </c>
      <c r="N6645" s="2" cm="1">
        <f t="array" ref="N6645">IFERROR(_xlfn.IFS(Sales_Pipeline[[#This Row],[Deal_Stage]]="Won",_xlfn.XLOOKUP(Sales_Pipeline[[#This Row],[Product]],Products!$A$2:$A$8,Products!$C$2:$C$8),Sales_Pipeline[[#This Row],[Deal_Stage]]="Lost",_xlfn.XLOOKUP(Sales_Pipeline[[#This Row],[Product]],Products!$A$2:$A$8,Products!$C$2:$C$8)),"")</f>
        <v>55</v>
      </c>
      <c r="O6645" s="2">
        <v>0</v>
      </c>
    </row>
    <row r="6646" spans="1:15" x14ac:dyDescent="0.3">
      <c r="A6646" t="s">
        <v>6792</v>
      </c>
      <c r="B6646" t="s">
        <v>15</v>
      </c>
      <c r="C6646" t="str">
        <f>_xlfn.XLOOKUP(Sales_Pipeline[[#This Row],[Sales_Agent]],Sales_Teams[Sales_Agent],Sales_Teams[Manager])</f>
        <v>Melvin Marxen</v>
      </c>
      <c r="D6646" t="str">
        <f>_xlfn.XLOOKUP(Sales_Pipeline[[#This Row],[Manager]],Sales_Teams[Manager],Sales_Teams[Regional_Office])</f>
        <v>Central</v>
      </c>
      <c r="E6646" t="s">
        <v>8953</v>
      </c>
      <c r="F6646" t="s">
        <v>333</v>
      </c>
      <c r="G6646" t="str">
        <f>IFERROR(_xlfn.XLOOKUP(Sales_Pipeline[[#This Row],[Account]],Accounts!$A$2:$A$86,Accounts!$F$2:$F$86),"")</f>
        <v>United States</v>
      </c>
      <c r="H6646" t="s">
        <v>82</v>
      </c>
      <c r="I6646" s="3">
        <v>42990</v>
      </c>
      <c r="J6646" s="3">
        <v>43054</v>
      </c>
      <c r="K6646" s="8" t="str">
        <f>IF(Sales_Pipeline[[#This Row],[Close_Date]]="","",TEXT(Sales_Pipeline[[#This Row],[Close_Date]],"ddd"))</f>
        <v>Wed</v>
      </c>
      <c r="L6646" s="8" t="str">
        <f>IF(Sales_Pipeline[[#This Row],[Close_Date]]="","",TEXT(Sales_Pipeline[[#This Row],[Close_Date]],"mmm"))</f>
        <v>Nov</v>
      </c>
      <c r="M6646" s="8" t="str">
        <f>IF(Sales_Pipeline[[#This Row],[Close_Date]]="","","Q"&amp;ROUNDUP(MONTH(Sales_Pipeline[[#This Row],[Close_Date]])/3,0))</f>
        <v>Q4</v>
      </c>
      <c r="N6646" s="2" cm="1">
        <f t="array" ref="N6646">IFERROR(_xlfn.IFS(Sales_Pipeline[[#This Row],[Deal_Stage]]="Won",_xlfn.XLOOKUP(Sales_Pipeline[[#This Row],[Product]],Products!$A$2:$A$8,Products!$C$2:$C$8),Sales_Pipeline[[#This Row],[Deal_Stage]]="Lost",_xlfn.XLOOKUP(Sales_Pipeline[[#This Row],[Product]],Products!$A$2:$A$8,Products!$C$2:$C$8)),"")</f>
        <v>4821</v>
      </c>
      <c r="O6646" s="2">
        <v>0</v>
      </c>
    </row>
    <row r="6647" spans="1:15" x14ac:dyDescent="0.3">
      <c r="A6647" t="s">
        <v>6793</v>
      </c>
      <c r="B6647" t="s">
        <v>15</v>
      </c>
      <c r="C6647" t="str">
        <f>_xlfn.XLOOKUP(Sales_Pipeline[[#This Row],[Sales_Agent]],Sales_Teams[Sales_Agent],Sales_Teams[Manager])</f>
        <v>Melvin Marxen</v>
      </c>
      <c r="D6647" t="str">
        <f>_xlfn.XLOOKUP(Sales_Pipeline[[#This Row],[Manager]],Sales_Teams[Manager],Sales_Teams[Regional_Office])</f>
        <v>Central</v>
      </c>
      <c r="E6647" t="s">
        <v>63</v>
      </c>
      <c r="F6647" t="s">
        <v>150</v>
      </c>
      <c r="G6647" t="str">
        <f>IFERROR(_xlfn.XLOOKUP(Sales_Pipeline[[#This Row],[Account]],Accounts!$A$2:$A$86,Accounts!$F$2:$F$86),"")</f>
        <v>United States</v>
      </c>
      <c r="H6647" t="s">
        <v>57</v>
      </c>
      <c r="I6647" s="3">
        <v>42990</v>
      </c>
      <c r="J6647" s="3">
        <v>43085</v>
      </c>
      <c r="K6647" s="8" t="str">
        <f>IF(Sales_Pipeline[[#This Row],[Close_Date]]="","",TEXT(Sales_Pipeline[[#This Row],[Close_Date]],"ddd"))</f>
        <v>Sat</v>
      </c>
      <c r="L6647" s="8" t="str">
        <f>IF(Sales_Pipeline[[#This Row],[Close_Date]]="","",TEXT(Sales_Pipeline[[#This Row],[Close_Date]],"mmm"))</f>
        <v>Dec</v>
      </c>
      <c r="M6647" s="8" t="str">
        <f>IF(Sales_Pipeline[[#This Row],[Close_Date]]="","","Q"&amp;ROUNDUP(MONTH(Sales_Pipeline[[#This Row],[Close_Date]])/3,0))</f>
        <v>Q4</v>
      </c>
      <c r="N6647" s="2" cm="1">
        <f t="array" ref="N6647">IFERROR(_xlfn.IFS(Sales_Pipeline[[#This Row],[Deal_Stage]]="Won",_xlfn.XLOOKUP(Sales_Pipeline[[#This Row],[Product]],Products!$A$2:$A$8,Products!$C$2:$C$8),Sales_Pipeline[[#This Row],[Deal_Stage]]="Lost",_xlfn.XLOOKUP(Sales_Pipeline[[#This Row],[Product]],Products!$A$2:$A$8,Products!$C$2:$C$8)),"")</f>
        <v>550</v>
      </c>
      <c r="O6647" s="2">
        <v>626</v>
      </c>
    </row>
    <row r="6648" spans="1:15" x14ac:dyDescent="0.3">
      <c r="A6648" t="s">
        <v>6794</v>
      </c>
      <c r="B6648" t="s">
        <v>15</v>
      </c>
      <c r="C6648" t="str">
        <f>_xlfn.XLOOKUP(Sales_Pipeline[[#This Row],[Sales_Agent]],Sales_Teams[Sales_Agent],Sales_Teams[Manager])</f>
        <v>Melvin Marxen</v>
      </c>
      <c r="D6648" t="str">
        <f>_xlfn.XLOOKUP(Sales_Pipeline[[#This Row],[Manager]],Sales_Teams[Manager],Sales_Teams[Regional_Office])</f>
        <v>Central</v>
      </c>
      <c r="E6648" t="s">
        <v>8953</v>
      </c>
      <c r="F6648" t="s">
        <v>187</v>
      </c>
      <c r="G6648" t="str">
        <f>IFERROR(_xlfn.XLOOKUP(Sales_Pipeline[[#This Row],[Account]],Accounts!$A$2:$A$86,Accounts!$F$2:$F$86),"")</f>
        <v>United States</v>
      </c>
      <c r="H6648" t="s">
        <v>57</v>
      </c>
      <c r="I6648" s="3">
        <v>42990</v>
      </c>
      <c r="J6648" s="3">
        <v>43072</v>
      </c>
      <c r="K6648" s="8" t="str">
        <f>IF(Sales_Pipeline[[#This Row],[Close_Date]]="","",TEXT(Sales_Pipeline[[#This Row],[Close_Date]],"ddd"))</f>
        <v>Sun</v>
      </c>
      <c r="L6648" s="8" t="str">
        <f>IF(Sales_Pipeline[[#This Row],[Close_Date]]="","",TEXT(Sales_Pipeline[[#This Row],[Close_Date]],"mmm"))</f>
        <v>Dec</v>
      </c>
      <c r="M6648" s="8" t="str">
        <f>IF(Sales_Pipeline[[#This Row],[Close_Date]]="","","Q"&amp;ROUNDUP(MONTH(Sales_Pipeline[[#This Row],[Close_Date]])/3,0))</f>
        <v>Q4</v>
      </c>
      <c r="N6648" s="2" cm="1">
        <f t="array" ref="N6648">IFERROR(_xlfn.IFS(Sales_Pipeline[[#This Row],[Deal_Stage]]="Won",_xlfn.XLOOKUP(Sales_Pipeline[[#This Row],[Product]],Products!$A$2:$A$8,Products!$C$2:$C$8),Sales_Pipeline[[#This Row],[Deal_Stage]]="Lost",_xlfn.XLOOKUP(Sales_Pipeline[[#This Row],[Product]],Products!$A$2:$A$8,Products!$C$2:$C$8)),"")</f>
        <v>4821</v>
      </c>
      <c r="O6648" s="2">
        <v>4079</v>
      </c>
    </row>
    <row r="6649" spans="1:15" x14ac:dyDescent="0.3">
      <c r="A6649" t="s">
        <v>6795</v>
      </c>
      <c r="B6649" t="s">
        <v>22</v>
      </c>
      <c r="C6649" t="str">
        <f>_xlfn.XLOOKUP(Sales_Pipeline[[#This Row],[Sales_Agent]],Sales_Teams[Sales_Agent],Sales_Teams[Manager])</f>
        <v>Cara Losch</v>
      </c>
      <c r="D6649" t="str">
        <f>_xlfn.XLOOKUP(Sales_Pipeline[[#This Row],[Manager]],Sales_Teams[Manager],Sales_Teams[Regional_Office])</f>
        <v>East</v>
      </c>
      <c r="E6649" t="s">
        <v>76</v>
      </c>
      <c r="F6649" t="s">
        <v>216</v>
      </c>
      <c r="G6649" t="str">
        <f>IFERROR(_xlfn.XLOOKUP(Sales_Pipeline[[#This Row],[Account]],Accounts!$A$2:$A$86,Accounts!$F$2:$F$86),"")</f>
        <v>United States</v>
      </c>
      <c r="H6649" t="s">
        <v>57</v>
      </c>
      <c r="I6649" s="3">
        <v>42990</v>
      </c>
      <c r="J6649" s="3">
        <v>43074</v>
      </c>
      <c r="K6649" s="8" t="str">
        <f>IF(Sales_Pipeline[[#This Row],[Close_Date]]="","",TEXT(Sales_Pipeline[[#This Row],[Close_Date]],"ddd"))</f>
        <v>Tue</v>
      </c>
      <c r="L6649" s="8" t="str">
        <f>IF(Sales_Pipeline[[#This Row],[Close_Date]]="","",TEXT(Sales_Pipeline[[#This Row],[Close_Date]],"mmm"))</f>
        <v>Dec</v>
      </c>
      <c r="M6649" s="8" t="str">
        <f>IF(Sales_Pipeline[[#This Row],[Close_Date]]="","","Q"&amp;ROUNDUP(MONTH(Sales_Pipeline[[#This Row],[Close_Date]])/3,0))</f>
        <v>Q4</v>
      </c>
      <c r="N6649" s="2" cm="1">
        <f t="array" ref="N6649">IFERROR(_xlfn.IFS(Sales_Pipeline[[#This Row],[Deal_Stage]]="Won",_xlfn.XLOOKUP(Sales_Pipeline[[#This Row],[Product]],Products!$A$2:$A$8,Products!$C$2:$C$8),Sales_Pipeline[[#This Row],[Deal_Stage]]="Lost",_xlfn.XLOOKUP(Sales_Pipeline[[#This Row],[Product]],Products!$A$2:$A$8,Products!$C$2:$C$8)),"")</f>
        <v>3393</v>
      </c>
      <c r="O6649" s="2">
        <v>3497</v>
      </c>
    </row>
    <row r="6650" spans="1:15" x14ac:dyDescent="0.3">
      <c r="A6650" t="s">
        <v>6796</v>
      </c>
      <c r="B6650" t="s">
        <v>22</v>
      </c>
      <c r="C6650" t="str">
        <f>_xlfn.XLOOKUP(Sales_Pipeline[[#This Row],[Sales_Agent]],Sales_Teams[Sales_Agent],Sales_Teams[Manager])</f>
        <v>Cara Losch</v>
      </c>
      <c r="D6650" t="str">
        <f>_xlfn.XLOOKUP(Sales_Pipeline[[#This Row],[Manager]],Sales_Teams[Manager],Sales_Teams[Regional_Office])</f>
        <v>East</v>
      </c>
      <c r="E6650" t="s">
        <v>76</v>
      </c>
      <c r="F6650" t="s">
        <v>159</v>
      </c>
      <c r="G6650" t="str">
        <f>IFERROR(_xlfn.XLOOKUP(Sales_Pipeline[[#This Row],[Account]],Accounts!$A$2:$A$86,Accounts!$F$2:$F$86),"")</f>
        <v>United States</v>
      </c>
      <c r="H6650" t="s">
        <v>57</v>
      </c>
      <c r="I6650" s="3">
        <v>42990</v>
      </c>
      <c r="J6650" s="3">
        <v>43055</v>
      </c>
      <c r="K6650" s="8" t="str">
        <f>IF(Sales_Pipeline[[#This Row],[Close_Date]]="","",TEXT(Sales_Pipeline[[#This Row],[Close_Date]],"ddd"))</f>
        <v>Thu</v>
      </c>
      <c r="L6650" s="8" t="str">
        <f>IF(Sales_Pipeline[[#This Row],[Close_Date]]="","",TEXT(Sales_Pipeline[[#This Row],[Close_Date]],"mmm"))</f>
        <v>Nov</v>
      </c>
      <c r="M6650" s="8" t="str">
        <f>IF(Sales_Pipeline[[#This Row],[Close_Date]]="","","Q"&amp;ROUNDUP(MONTH(Sales_Pipeline[[#This Row],[Close_Date]])/3,0))</f>
        <v>Q4</v>
      </c>
      <c r="N6650" s="2" cm="1">
        <f t="array" ref="N6650">IFERROR(_xlfn.IFS(Sales_Pipeline[[#This Row],[Deal_Stage]]="Won",_xlfn.XLOOKUP(Sales_Pipeline[[#This Row],[Product]],Products!$A$2:$A$8,Products!$C$2:$C$8),Sales_Pipeline[[#This Row],[Deal_Stage]]="Lost",_xlfn.XLOOKUP(Sales_Pipeline[[#This Row],[Product]],Products!$A$2:$A$8,Products!$C$2:$C$8)),"")</f>
        <v>3393</v>
      </c>
      <c r="O6650" s="2">
        <v>3072</v>
      </c>
    </row>
    <row r="6651" spans="1:15" x14ac:dyDescent="0.3">
      <c r="A6651" t="s">
        <v>6797</v>
      </c>
      <c r="B6651" t="s">
        <v>13</v>
      </c>
      <c r="C6651" t="str">
        <f>_xlfn.XLOOKUP(Sales_Pipeline[[#This Row],[Sales_Agent]],Sales_Teams[Sales_Agent],Sales_Teams[Manager])</f>
        <v>Melvin Marxen</v>
      </c>
      <c r="D6651" t="str">
        <f>_xlfn.XLOOKUP(Sales_Pipeline[[#This Row],[Manager]],Sales_Teams[Manager],Sales_Teams[Regional_Office])</f>
        <v>Central</v>
      </c>
      <c r="E6651" t="s">
        <v>76</v>
      </c>
      <c r="F6651" t="s">
        <v>81</v>
      </c>
      <c r="G6651" t="str">
        <f>IFERROR(_xlfn.XLOOKUP(Sales_Pipeline[[#This Row],[Account]],Accounts!$A$2:$A$86,Accounts!$F$2:$F$86),"")</f>
        <v>Italy</v>
      </c>
      <c r="H6651" t="s">
        <v>82</v>
      </c>
      <c r="I6651" s="3">
        <v>42990</v>
      </c>
      <c r="J6651" s="3">
        <v>43084</v>
      </c>
      <c r="K6651" s="8" t="str">
        <f>IF(Sales_Pipeline[[#This Row],[Close_Date]]="","",TEXT(Sales_Pipeline[[#This Row],[Close_Date]],"ddd"))</f>
        <v>Fri</v>
      </c>
      <c r="L6651" s="8" t="str">
        <f>IF(Sales_Pipeline[[#This Row],[Close_Date]]="","",TEXT(Sales_Pipeline[[#This Row],[Close_Date]],"mmm"))</f>
        <v>Dec</v>
      </c>
      <c r="M6651" s="8" t="str">
        <f>IF(Sales_Pipeline[[#This Row],[Close_Date]]="","","Q"&amp;ROUNDUP(MONTH(Sales_Pipeline[[#This Row],[Close_Date]])/3,0))</f>
        <v>Q4</v>
      </c>
      <c r="N6651" s="2" cm="1">
        <f t="array" ref="N6651">IFERROR(_xlfn.IFS(Sales_Pipeline[[#This Row],[Deal_Stage]]="Won",_xlfn.XLOOKUP(Sales_Pipeline[[#This Row],[Product]],Products!$A$2:$A$8,Products!$C$2:$C$8),Sales_Pipeline[[#This Row],[Deal_Stage]]="Lost",_xlfn.XLOOKUP(Sales_Pipeline[[#This Row],[Product]],Products!$A$2:$A$8,Products!$C$2:$C$8)),"")</f>
        <v>3393</v>
      </c>
      <c r="O6651" s="2">
        <v>0</v>
      </c>
    </row>
    <row r="6652" spans="1:15" x14ac:dyDescent="0.3">
      <c r="A6652" t="s">
        <v>6798</v>
      </c>
      <c r="B6652" t="s">
        <v>36</v>
      </c>
      <c r="C6652" t="str">
        <f>_xlfn.XLOOKUP(Sales_Pipeline[[#This Row],[Sales_Agent]],Sales_Teams[Sales_Agent],Sales_Teams[Manager])</f>
        <v>Celia Rouche</v>
      </c>
      <c r="D6652" t="str">
        <f>_xlfn.XLOOKUP(Sales_Pipeline[[#This Row],[Manager]],Sales_Teams[Manager],Sales_Teams[Regional_Office])</f>
        <v>West</v>
      </c>
      <c r="E6652" t="s">
        <v>76</v>
      </c>
      <c r="F6652" t="s">
        <v>114</v>
      </c>
      <c r="G6652" t="str">
        <f>IFERROR(_xlfn.XLOOKUP(Sales_Pipeline[[#This Row],[Account]],Accounts!$A$2:$A$86,Accounts!$F$2:$F$86),"")</f>
        <v>United States</v>
      </c>
      <c r="H6652" t="s">
        <v>57</v>
      </c>
      <c r="I6652" s="3">
        <v>42990</v>
      </c>
      <c r="J6652" s="3">
        <v>43065</v>
      </c>
      <c r="K6652" s="8" t="str">
        <f>IF(Sales_Pipeline[[#This Row],[Close_Date]]="","",TEXT(Sales_Pipeline[[#This Row],[Close_Date]],"ddd"))</f>
        <v>Sun</v>
      </c>
      <c r="L6652" s="8" t="str">
        <f>IF(Sales_Pipeline[[#This Row],[Close_Date]]="","",TEXT(Sales_Pipeline[[#This Row],[Close_Date]],"mmm"))</f>
        <v>Nov</v>
      </c>
      <c r="M6652" s="8" t="str">
        <f>IF(Sales_Pipeline[[#This Row],[Close_Date]]="","","Q"&amp;ROUNDUP(MONTH(Sales_Pipeline[[#This Row],[Close_Date]])/3,0))</f>
        <v>Q4</v>
      </c>
      <c r="N6652" s="2" cm="1">
        <f t="array" ref="N6652">IFERROR(_xlfn.IFS(Sales_Pipeline[[#This Row],[Deal_Stage]]="Won",_xlfn.XLOOKUP(Sales_Pipeline[[#This Row],[Product]],Products!$A$2:$A$8,Products!$C$2:$C$8),Sales_Pipeline[[#This Row],[Deal_Stage]]="Lost",_xlfn.XLOOKUP(Sales_Pipeline[[#This Row],[Product]],Products!$A$2:$A$8,Products!$C$2:$C$8)),"")</f>
        <v>3393</v>
      </c>
      <c r="O6652" s="2">
        <v>3473</v>
      </c>
    </row>
    <row r="6653" spans="1:15" x14ac:dyDescent="0.3">
      <c r="A6653" t="s">
        <v>6799</v>
      </c>
      <c r="B6653" t="s">
        <v>10</v>
      </c>
      <c r="C6653" t="str">
        <f>_xlfn.XLOOKUP(Sales_Pipeline[[#This Row],[Sales_Agent]],Sales_Teams[Sales_Agent],Sales_Teams[Manager])</f>
        <v>Melvin Marxen</v>
      </c>
      <c r="D6653" t="str">
        <f>_xlfn.XLOOKUP(Sales_Pipeline[[#This Row],[Manager]],Sales_Teams[Manager],Sales_Teams[Regional_Office])</f>
        <v>Central</v>
      </c>
      <c r="E6653" t="s">
        <v>63</v>
      </c>
      <c r="F6653" t="s">
        <v>141</v>
      </c>
      <c r="G6653" t="str">
        <f>IFERROR(_xlfn.XLOOKUP(Sales_Pipeline[[#This Row],[Account]],Accounts!$A$2:$A$86,Accounts!$F$2:$F$86),"")</f>
        <v>United States</v>
      </c>
      <c r="H6653" t="s">
        <v>57</v>
      </c>
      <c r="I6653" s="3">
        <v>42990</v>
      </c>
      <c r="J6653" s="3">
        <v>42997</v>
      </c>
      <c r="K6653" s="8" t="str">
        <f>IF(Sales_Pipeline[[#This Row],[Close_Date]]="","",TEXT(Sales_Pipeline[[#This Row],[Close_Date]],"ddd"))</f>
        <v>Tue</v>
      </c>
      <c r="L6653" s="8" t="str">
        <f>IF(Sales_Pipeline[[#This Row],[Close_Date]]="","",TEXT(Sales_Pipeline[[#This Row],[Close_Date]],"mmm"))</f>
        <v>Sep</v>
      </c>
      <c r="M6653" s="8" t="str">
        <f>IF(Sales_Pipeline[[#This Row],[Close_Date]]="","","Q"&amp;ROUNDUP(MONTH(Sales_Pipeline[[#This Row],[Close_Date]])/3,0))</f>
        <v>Q3</v>
      </c>
      <c r="N6653" s="2" cm="1">
        <f t="array" ref="N6653">IFERROR(_xlfn.IFS(Sales_Pipeline[[#This Row],[Deal_Stage]]="Won",_xlfn.XLOOKUP(Sales_Pipeline[[#This Row],[Product]],Products!$A$2:$A$8,Products!$C$2:$C$8),Sales_Pipeline[[#This Row],[Deal_Stage]]="Lost",_xlfn.XLOOKUP(Sales_Pipeline[[#This Row],[Product]],Products!$A$2:$A$8,Products!$C$2:$C$8)),"")</f>
        <v>550</v>
      </c>
      <c r="O6653" s="2">
        <v>530</v>
      </c>
    </row>
    <row r="6654" spans="1:15" x14ac:dyDescent="0.3">
      <c r="A6654" t="s">
        <v>6800</v>
      </c>
      <c r="B6654" t="s">
        <v>10</v>
      </c>
      <c r="C6654" t="str">
        <f>_xlfn.XLOOKUP(Sales_Pipeline[[#This Row],[Sales_Agent]],Sales_Teams[Sales_Agent],Sales_Teams[Manager])</f>
        <v>Melvin Marxen</v>
      </c>
      <c r="D6654" t="str">
        <f>_xlfn.XLOOKUP(Sales_Pipeline[[#This Row],[Manager]],Sales_Teams[Manager],Sales_Teams[Regional_Office])</f>
        <v>Central</v>
      </c>
      <c r="E6654" t="s">
        <v>55</v>
      </c>
      <c r="F6654" t="s">
        <v>132</v>
      </c>
      <c r="G6654" t="str">
        <f>IFERROR(_xlfn.XLOOKUP(Sales_Pipeline[[#This Row],[Account]],Accounts!$A$2:$A$86,Accounts!$F$2:$F$86),"")</f>
        <v>United States</v>
      </c>
      <c r="H6654" t="s">
        <v>57</v>
      </c>
      <c r="I6654" s="3">
        <v>42990</v>
      </c>
      <c r="J6654" s="3">
        <v>43085</v>
      </c>
      <c r="K6654" s="8" t="str">
        <f>IF(Sales_Pipeline[[#This Row],[Close_Date]]="","",TEXT(Sales_Pipeline[[#This Row],[Close_Date]],"ddd"))</f>
        <v>Sat</v>
      </c>
      <c r="L6654" s="8" t="str">
        <f>IF(Sales_Pipeline[[#This Row],[Close_Date]]="","",TEXT(Sales_Pipeline[[#This Row],[Close_Date]],"mmm"))</f>
        <v>Dec</v>
      </c>
      <c r="M6654" s="8" t="str">
        <f>IF(Sales_Pipeline[[#This Row],[Close_Date]]="","","Q"&amp;ROUNDUP(MONTH(Sales_Pipeline[[#This Row],[Close_Date]])/3,0))</f>
        <v>Q4</v>
      </c>
      <c r="N6654" s="2" cm="1">
        <f t="array" ref="N6654">IFERROR(_xlfn.IFS(Sales_Pipeline[[#This Row],[Deal_Stage]]="Won",_xlfn.XLOOKUP(Sales_Pipeline[[#This Row],[Product]],Products!$A$2:$A$8,Products!$C$2:$C$8),Sales_Pipeline[[#This Row],[Deal_Stage]]="Lost",_xlfn.XLOOKUP(Sales_Pipeline[[#This Row],[Product]],Products!$A$2:$A$8,Products!$C$2:$C$8)),"")</f>
        <v>1096</v>
      </c>
      <c r="O6654" s="2">
        <v>1066</v>
      </c>
    </row>
    <row r="6655" spans="1:15" x14ac:dyDescent="0.3">
      <c r="A6655" t="s">
        <v>6801</v>
      </c>
      <c r="B6655" t="s">
        <v>10</v>
      </c>
      <c r="C6655" t="str">
        <f>_xlfn.XLOOKUP(Sales_Pipeline[[#This Row],[Sales_Agent]],Sales_Teams[Sales_Agent],Sales_Teams[Manager])</f>
        <v>Melvin Marxen</v>
      </c>
      <c r="D6655" t="str">
        <f>_xlfn.XLOOKUP(Sales_Pipeline[[#This Row],[Manager]],Sales_Teams[Manager],Sales_Teams[Regional_Office])</f>
        <v>Central</v>
      </c>
      <c r="E6655" t="s">
        <v>61</v>
      </c>
      <c r="F6655" t="s">
        <v>56</v>
      </c>
      <c r="G6655" t="str">
        <f>IFERROR(_xlfn.XLOOKUP(Sales_Pipeline[[#This Row],[Account]],Accounts!$A$2:$A$86,Accounts!$F$2:$F$86),"")</f>
        <v>United States</v>
      </c>
      <c r="H6655" t="s">
        <v>57</v>
      </c>
      <c r="I6655" s="3">
        <v>42990</v>
      </c>
      <c r="J6655" s="3">
        <v>43087</v>
      </c>
      <c r="K6655" s="8" t="str">
        <f>IF(Sales_Pipeline[[#This Row],[Close_Date]]="","",TEXT(Sales_Pipeline[[#This Row],[Close_Date]],"ddd"))</f>
        <v>Mon</v>
      </c>
      <c r="L6655" s="8" t="str">
        <f>IF(Sales_Pipeline[[#This Row],[Close_Date]]="","",TEXT(Sales_Pipeline[[#This Row],[Close_Date]],"mmm"))</f>
        <v>Dec</v>
      </c>
      <c r="M6655" s="8" t="str">
        <f>IF(Sales_Pipeline[[#This Row],[Close_Date]]="","","Q"&amp;ROUNDUP(MONTH(Sales_Pipeline[[#This Row],[Close_Date]])/3,0))</f>
        <v>Q4</v>
      </c>
      <c r="N6655" s="2" cm="1">
        <f t="array" ref="N6655">IFERROR(_xlfn.IFS(Sales_Pipeline[[#This Row],[Deal_Stage]]="Won",_xlfn.XLOOKUP(Sales_Pipeline[[#This Row],[Product]],Products!$A$2:$A$8,Products!$C$2:$C$8),Sales_Pipeline[[#This Row],[Deal_Stage]]="Lost",_xlfn.XLOOKUP(Sales_Pipeline[[#This Row],[Product]],Products!$A$2:$A$8,Products!$C$2:$C$8)),"")</f>
        <v>55</v>
      </c>
      <c r="O6655" s="2">
        <v>64</v>
      </c>
    </row>
    <row r="6656" spans="1:15" x14ac:dyDescent="0.3">
      <c r="A6656" t="s">
        <v>6802</v>
      </c>
      <c r="B6656" t="s">
        <v>10</v>
      </c>
      <c r="C6656" t="str">
        <f>_xlfn.XLOOKUP(Sales_Pipeline[[#This Row],[Sales_Agent]],Sales_Teams[Sales_Agent],Sales_Teams[Manager])</f>
        <v>Melvin Marxen</v>
      </c>
      <c r="D6656" t="str">
        <f>_xlfn.XLOOKUP(Sales_Pipeline[[#This Row],[Manager]],Sales_Teams[Manager],Sales_Teams[Regional_Office])</f>
        <v>Central</v>
      </c>
      <c r="E6656" t="s">
        <v>61</v>
      </c>
      <c r="F6656" t="s">
        <v>169</v>
      </c>
      <c r="G6656" t="str">
        <f>IFERROR(_xlfn.XLOOKUP(Sales_Pipeline[[#This Row],[Account]],Accounts!$A$2:$A$86,Accounts!$F$2:$F$86),"")</f>
        <v>Panama</v>
      </c>
      <c r="H6656" t="s">
        <v>57</v>
      </c>
      <c r="I6656" s="3">
        <v>42990</v>
      </c>
      <c r="J6656" s="3">
        <v>43094</v>
      </c>
      <c r="K6656" s="8" t="str">
        <f>IF(Sales_Pipeline[[#This Row],[Close_Date]]="","",TEXT(Sales_Pipeline[[#This Row],[Close_Date]],"ddd"))</f>
        <v>Mon</v>
      </c>
      <c r="L6656" s="8" t="str">
        <f>IF(Sales_Pipeline[[#This Row],[Close_Date]]="","",TEXT(Sales_Pipeline[[#This Row],[Close_Date]],"mmm"))</f>
        <v>Dec</v>
      </c>
      <c r="M6656" s="8" t="str">
        <f>IF(Sales_Pipeline[[#This Row],[Close_Date]]="","","Q"&amp;ROUNDUP(MONTH(Sales_Pipeline[[#This Row],[Close_Date]])/3,0))</f>
        <v>Q4</v>
      </c>
      <c r="N6656" s="2" cm="1">
        <f t="array" ref="N6656">IFERROR(_xlfn.IFS(Sales_Pipeline[[#This Row],[Deal_Stage]]="Won",_xlfn.XLOOKUP(Sales_Pipeline[[#This Row],[Product]],Products!$A$2:$A$8,Products!$C$2:$C$8),Sales_Pipeline[[#This Row],[Deal_Stage]]="Lost",_xlfn.XLOOKUP(Sales_Pipeline[[#This Row],[Product]],Products!$A$2:$A$8,Products!$C$2:$C$8)),"")</f>
        <v>55</v>
      </c>
      <c r="O6656" s="2">
        <v>59</v>
      </c>
    </row>
    <row r="6657" spans="1:15" x14ac:dyDescent="0.3">
      <c r="A6657" t="s">
        <v>6803</v>
      </c>
      <c r="B6657" t="s">
        <v>42</v>
      </c>
      <c r="C6657" t="str">
        <f>_xlfn.XLOOKUP(Sales_Pipeline[[#This Row],[Sales_Agent]],Sales_Teams[Sales_Agent],Sales_Teams[Manager])</f>
        <v>Summer Sewald</v>
      </c>
      <c r="D6657" t="str">
        <f>_xlfn.XLOOKUP(Sales_Pipeline[[#This Row],[Manager]],Sales_Teams[Manager],Sales_Teams[Regional_Office])</f>
        <v>West</v>
      </c>
      <c r="E6657" t="s">
        <v>55</v>
      </c>
      <c r="F6657" t="s">
        <v>166</v>
      </c>
      <c r="G6657" t="str">
        <f>IFERROR(_xlfn.XLOOKUP(Sales_Pipeline[[#This Row],[Account]],Accounts!$A$2:$A$86,Accounts!$F$2:$F$86),"")</f>
        <v>United States</v>
      </c>
      <c r="H6657" t="s">
        <v>57</v>
      </c>
      <c r="I6657" s="3">
        <v>42990</v>
      </c>
      <c r="J6657" s="3">
        <v>43069</v>
      </c>
      <c r="K6657" s="8" t="str">
        <f>IF(Sales_Pipeline[[#This Row],[Close_Date]]="","",TEXT(Sales_Pipeline[[#This Row],[Close_Date]],"ddd"))</f>
        <v>Thu</v>
      </c>
      <c r="L6657" s="8" t="str">
        <f>IF(Sales_Pipeline[[#This Row],[Close_Date]]="","",TEXT(Sales_Pipeline[[#This Row],[Close_Date]],"mmm"))</f>
        <v>Nov</v>
      </c>
      <c r="M6657" s="8" t="str">
        <f>IF(Sales_Pipeline[[#This Row],[Close_Date]]="","","Q"&amp;ROUNDUP(MONTH(Sales_Pipeline[[#This Row],[Close_Date]])/3,0))</f>
        <v>Q4</v>
      </c>
      <c r="N6657" s="2" cm="1">
        <f t="array" ref="N6657">IFERROR(_xlfn.IFS(Sales_Pipeline[[#This Row],[Deal_Stage]]="Won",_xlfn.XLOOKUP(Sales_Pipeline[[#This Row],[Product]],Products!$A$2:$A$8,Products!$C$2:$C$8),Sales_Pipeline[[#This Row],[Deal_Stage]]="Lost",_xlfn.XLOOKUP(Sales_Pipeline[[#This Row],[Product]],Products!$A$2:$A$8,Products!$C$2:$C$8)),"")</f>
        <v>1096</v>
      </c>
      <c r="O6657" s="2">
        <v>1077</v>
      </c>
    </row>
    <row r="6658" spans="1:15" x14ac:dyDescent="0.3">
      <c r="A6658" t="s">
        <v>6804</v>
      </c>
      <c r="B6658" t="s">
        <v>42</v>
      </c>
      <c r="C6658" t="str">
        <f>_xlfn.XLOOKUP(Sales_Pipeline[[#This Row],[Sales_Agent]],Sales_Teams[Sales_Agent],Sales_Teams[Manager])</f>
        <v>Summer Sewald</v>
      </c>
      <c r="D6658" t="str">
        <f>_xlfn.XLOOKUP(Sales_Pipeline[[#This Row],[Manager]],Sales_Teams[Manager],Sales_Teams[Regional_Office])</f>
        <v>West</v>
      </c>
      <c r="E6658" t="s">
        <v>8953</v>
      </c>
      <c r="F6658" t="s">
        <v>85</v>
      </c>
      <c r="G6658" t="str">
        <f>IFERROR(_xlfn.XLOOKUP(Sales_Pipeline[[#This Row],[Account]],Accounts!$A$2:$A$86,Accounts!$F$2:$F$86),"")</f>
        <v>Poland</v>
      </c>
      <c r="H6658" t="s">
        <v>57</v>
      </c>
      <c r="I6658" s="3">
        <v>42990</v>
      </c>
      <c r="J6658" s="3">
        <v>43060</v>
      </c>
      <c r="K6658" s="8" t="str">
        <f>IF(Sales_Pipeline[[#This Row],[Close_Date]]="","",TEXT(Sales_Pipeline[[#This Row],[Close_Date]],"ddd"))</f>
        <v>Tue</v>
      </c>
      <c r="L6658" s="8" t="str">
        <f>IF(Sales_Pipeline[[#This Row],[Close_Date]]="","",TEXT(Sales_Pipeline[[#This Row],[Close_Date]],"mmm"))</f>
        <v>Nov</v>
      </c>
      <c r="M6658" s="8" t="str">
        <f>IF(Sales_Pipeline[[#This Row],[Close_Date]]="","","Q"&amp;ROUNDUP(MONTH(Sales_Pipeline[[#This Row],[Close_Date]])/3,0))</f>
        <v>Q4</v>
      </c>
      <c r="N6658" s="2" cm="1">
        <f t="array" ref="N6658">IFERROR(_xlfn.IFS(Sales_Pipeline[[#This Row],[Deal_Stage]]="Won",_xlfn.XLOOKUP(Sales_Pipeline[[#This Row],[Product]],Products!$A$2:$A$8,Products!$C$2:$C$8),Sales_Pipeline[[#This Row],[Deal_Stage]]="Lost",_xlfn.XLOOKUP(Sales_Pipeline[[#This Row],[Product]],Products!$A$2:$A$8,Products!$C$2:$C$8)),"")</f>
        <v>4821</v>
      </c>
      <c r="O6658" s="2">
        <v>4999</v>
      </c>
    </row>
    <row r="6659" spans="1:15" x14ac:dyDescent="0.3">
      <c r="A6659" t="s">
        <v>6805</v>
      </c>
      <c r="B6659" t="s">
        <v>12</v>
      </c>
      <c r="C6659" t="str">
        <f>_xlfn.XLOOKUP(Sales_Pipeline[[#This Row],[Sales_Agent]],Sales_Teams[Sales_Agent],Sales_Teams[Manager])</f>
        <v>Melvin Marxen</v>
      </c>
      <c r="D6659" t="str">
        <f>_xlfn.XLOOKUP(Sales_Pipeline[[#This Row],[Manager]],Sales_Teams[Manager],Sales_Teams[Regional_Office])</f>
        <v>Central</v>
      </c>
      <c r="E6659" t="s">
        <v>61</v>
      </c>
      <c r="F6659" t="s">
        <v>318</v>
      </c>
      <c r="G6659" t="str">
        <f>IFERROR(_xlfn.XLOOKUP(Sales_Pipeline[[#This Row],[Account]],Accounts!$A$2:$A$86,Accounts!$F$2:$F$86),"")</f>
        <v>Kenya</v>
      </c>
      <c r="H6659" t="s">
        <v>57</v>
      </c>
      <c r="I6659" s="3">
        <v>42990</v>
      </c>
      <c r="J6659" s="3">
        <v>42999</v>
      </c>
      <c r="K6659" s="8" t="str">
        <f>IF(Sales_Pipeline[[#This Row],[Close_Date]]="","",TEXT(Sales_Pipeline[[#This Row],[Close_Date]],"ddd"))</f>
        <v>Thu</v>
      </c>
      <c r="L6659" s="8" t="str">
        <f>IF(Sales_Pipeline[[#This Row],[Close_Date]]="","",TEXT(Sales_Pipeline[[#This Row],[Close_Date]],"mmm"))</f>
        <v>Sep</v>
      </c>
      <c r="M6659" s="8" t="str">
        <f>IF(Sales_Pipeline[[#This Row],[Close_Date]]="","","Q"&amp;ROUNDUP(MONTH(Sales_Pipeline[[#This Row],[Close_Date]])/3,0))</f>
        <v>Q3</v>
      </c>
      <c r="N6659" s="2" cm="1">
        <f t="array" ref="N6659">IFERROR(_xlfn.IFS(Sales_Pipeline[[#This Row],[Deal_Stage]]="Won",_xlfn.XLOOKUP(Sales_Pipeline[[#This Row],[Product]],Products!$A$2:$A$8,Products!$C$2:$C$8),Sales_Pipeline[[#This Row],[Deal_Stage]]="Lost",_xlfn.XLOOKUP(Sales_Pipeline[[#This Row],[Product]],Products!$A$2:$A$8,Products!$C$2:$C$8)),"")</f>
        <v>55</v>
      </c>
      <c r="O6659" s="2">
        <v>72</v>
      </c>
    </row>
    <row r="6660" spans="1:15" x14ac:dyDescent="0.3">
      <c r="A6660" t="s">
        <v>6806</v>
      </c>
      <c r="B6660" t="s">
        <v>45</v>
      </c>
      <c r="C6660" t="str">
        <f>_xlfn.XLOOKUP(Sales_Pipeline[[#This Row],[Sales_Agent]],Sales_Teams[Sales_Agent],Sales_Teams[Manager])</f>
        <v>Summer Sewald</v>
      </c>
      <c r="D6660" t="str">
        <f>_xlfn.XLOOKUP(Sales_Pipeline[[#This Row],[Manager]],Sales_Teams[Manager],Sales_Teams[Regional_Office])</f>
        <v>West</v>
      </c>
      <c r="E6660" t="s">
        <v>84</v>
      </c>
      <c r="F6660" t="s">
        <v>173</v>
      </c>
      <c r="G6660" t="str">
        <f>IFERROR(_xlfn.XLOOKUP(Sales_Pipeline[[#This Row],[Account]],Accounts!$A$2:$A$86,Accounts!$F$2:$F$86),"")</f>
        <v>United States</v>
      </c>
      <c r="H6660" t="s">
        <v>57</v>
      </c>
      <c r="I6660" s="3">
        <v>42990</v>
      </c>
      <c r="J6660" s="3">
        <v>42998</v>
      </c>
      <c r="K6660" s="8" t="str">
        <f>IF(Sales_Pipeline[[#This Row],[Close_Date]]="","",TEXT(Sales_Pipeline[[#This Row],[Close_Date]],"ddd"))</f>
        <v>Wed</v>
      </c>
      <c r="L6660" s="8" t="str">
        <f>IF(Sales_Pipeline[[#This Row],[Close_Date]]="","",TEXT(Sales_Pipeline[[#This Row],[Close_Date]],"mmm"))</f>
        <v>Sep</v>
      </c>
      <c r="M6660" s="8" t="str">
        <f>IF(Sales_Pipeline[[#This Row],[Close_Date]]="","","Q"&amp;ROUNDUP(MONTH(Sales_Pipeline[[#This Row],[Close_Date]])/3,0))</f>
        <v>Q3</v>
      </c>
      <c r="N6660" s="2" cm="1">
        <f t="array" ref="N6660">IFERROR(_xlfn.IFS(Sales_Pipeline[[#This Row],[Deal_Stage]]="Won",_xlfn.XLOOKUP(Sales_Pipeline[[#This Row],[Product]],Products!$A$2:$A$8,Products!$C$2:$C$8),Sales_Pipeline[[#This Row],[Deal_Stage]]="Lost",_xlfn.XLOOKUP(Sales_Pipeline[[#This Row],[Product]],Products!$A$2:$A$8,Products!$C$2:$C$8)),"")</f>
        <v>5482</v>
      </c>
      <c r="O6660" s="2">
        <v>4870</v>
      </c>
    </row>
    <row r="6661" spans="1:15" x14ac:dyDescent="0.3">
      <c r="A6661" t="s">
        <v>6807</v>
      </c>
      <c r="B6661" t="s">
        <v>29</v>
      </c>
      <c r="C6661" t="str">
        <f>_xlfn.XLOOKUP(Sales_Pipeline[[#This Row],[Sales_Agent]],Sales_Teams[Sales_Agent],Sales_Teams[Manager])</f>
        <v>Rocco Neubert</v>
      </c>
      <c r="D6661" t="str">
        <f>_xlfn.XLOOKUP(Sales_Pipeline[[#This Row],[Manager]],Sales_Teams[Manager],Sales_Teams[Regional_Office])</f>
        <v>East</v>
      </c>
      <c r="E6661" t="s">
        <v>55</v>
      </c>
      <c r="F6661" t="s">
        <v>256</v>
      </c>
      <c r="G6661" t="str">
        <f>IFERROR(_xlfn.XLOOKUP(Sales_Pipeline[[#This Row],[Account]],Accounts!$A$2:$A$86,Accounts!$F$2:$F$86),"")</f>
        <v>United States</v>
      </c>
      <c r="H6661" t="s">
        <v>82</v>
      </c>
      <c r="I6661" s="3">
        <v>42990</v>
      </c>
      <c r="J6661" s="3">
        <v>42998</v>
      </c>
      <c r="K6661" s="8" t="str">
        <f>IF(Sales_Pipeline[[#This Row],[Close_Date]]="","",TEXT(Sales_Pipeline[[#This Row],[Close_Date]],"ddd"))</f>
        <v>Wed</v>
      </c>
      <c r="L6661" s="8" t="str">
        <f>IF(Sales_Pipeline[[#This Row],[Close_Date]]="","",TEXT(Sales_Pipeline[[#This Row],[Close_Date]],"mmm"))</f>
        <v>Sep</v>
      </c>
      <c r="M6661" s="8" t="str">
        <f>IF(Sales_Pipeline[[#This Row],[Close_Date]]="","","Q"&amp;ROUNDUP(MONTH(Sales_Pipeline[[#This Row],[Close_Date]])/3,0))</f>
        <v>Q3</v>
      </c>
      <c r="N6661" s="2" cm="1">
        <f t="array" ref="N6661">IFERROR(_xlfn.IFS(Sales_Pipeline[[#This Row],[Deal_Stage]]="Won",_xlfn.XLOOKUP(Sales_Pipeline[[#This Row],[Product]],Products!$A$2:$A$8,Products!$C$2:$C$8),Sales_Pipeline[[#This Row],[Deal_Stage]]="Lost",_xlfn.XLOOKUP(Sales_Pipeline[[#This Row],[Product]],Products!$A$2:$A$8,Products!$C$2:$C$8)),"")</f>
        <v>1096</v>
      </c>
      <c r="O6661" s="2">
        <v>0</v>
      </c>
    </row>
    <row r="6662" spans="1:15" x14ac:dyDescent="0.3">
      <c r="A6662" t="s">
        <v>6808</v>
      </c>
      <c r="B6662" t="s">
        <v>29</v>
      </c>
      <c r="C6662" t="str">
        <f>_xlfn.XLOOKUP(Sales_Pipeline[[#This Row],[Sales_Agent]],Sales_Teams[Sales_Agent],Sales_Teams[Manager])</f>
        <v>Rocco Neubert</v>
      </c>
      <c r="D6662" t="str">
        <f>_xlfn.XLOOKUP(Sales_Pipeline[[#This Row],[Manager]],Sales_Teams[Manager],Sales_Teams[Regional_Office])</f>
        <v>East</v>
      </c>
      <c r="E6662" t="s">
        <v>8953</v>
      </c>
      <c r="F6662" t="s">
        <v>388</v>
      </c>
      <c r="G6662" t="str">
        <f>IFERROR(_xlfn.XLOOKUP(Sales_Pipeline[[#This Row],[Account]],Accounts!$A$2:$A$86,Accounts!$F$2:$F$86),"")</f>
        <v>China</v>
      </c>
      <c r="H6662" t="s">
        <v>82</v>
      </c>
      <c r="I6662" s="3">
        <v>42990</v>
      </c>
      <c r="J6662" s="3">
        <v>43087</v>
      </c>
      <c r="K6662" s="8" t="str">
        <f>IF(Sales_Pipeline[[#This Row],[Close_Date]]="","",TEXT(Sales_Pipeline[[#This Row],[Close_Date]],"ddd"))</f>
        <v>Mon</v>
      </c>
      <c r="L6662" s="8" t="str">
        <f>IF(Sales_Pipeline[[#This Row],[Close_Date]]="","",TEXT(Sales_Pipeline[[#This Row],[Close_Date]],"mmm"))</f>
        <v>Dec</v>
      </c>
      <c r="M6662" s="8" t="str">
        <f>IF(Sales_Pipeline[[#This Row],[Close_Date]]="","","Q"&amp;ROUNDUP(MONTH(Sales_Pipeline[[#This Row],[Close_Date]])/3,0))</f>
        <v>Q4</v>
      </c>
      <c r="N6662" s="2" cm="1">
        <f t="array" ref="N6662">IFERROR(_xlfn.IFS(Sales_Pipeline[[#This Row],[Deal_Stage]]="Won",_xlfn.XLOOKUP(Sales_Pipeline[[#This Row],[Product]],Products!$A$2:$A$8,Products!$C$2:$C$8),Sales_Pipeline[[#This Row],[Deal_Stage]]="Lost",_xlfn.XLOOKUP(Sales_Pipeline[[#This Row],[Product]],Products!$A$2:$A$8,Products!$C$2:$C$8)),"")</f>
        <v>4821</v>
      </c>
      <c r="O6662" s="2">
        <v>0</v>
      </c>
    </row>
    <row r="6663" spans="1:15" x14ac:dyDescent="0.3">
      <c r="A6663" t="s">
        <v>6809</v>
      </c>
      <c r="B6663" t="s">
        <v>7</v>
      </c>
      <c r="C6663" t="str">
        <f>_xlfn.XLOOKUP(Sales_Pipeline[[#This Row],[Sales_Agent]],Sales_Teams[Sales_Agent],Sales_Teams[Manager])</f>
        <v>Dustin Brinkmann</v>
      </c>
      <c r="D6663" t="str">
        <f>_xlfn.XLOOKUP(Sales_Pipeline[[#This Row],[Manager]],Sales_Teams[Manager],Sales_Teams[Regional_Office])</f>
        <v>Central</v>
      </c>
      <c r="E6663" t="s">
        <v>61</v>
      </c>
      <c r="F6663" t="s">
        <v>136</v>
      </c>
      <c r="G6663" t="str">
        <f>IFERROR(_xlfn.XLOOKUP(Sales_Pipeline[[#This Row],[Account]],Accounts!$A$2:$A$86,Accounts!$F$2:$F$86),"")</f>
        <v>United States</v>
      </c>
      <c r="H6663" t="s">
        <v>57</v>
      </c>
      <c r="I6663" s="3">
        <v>42990</v>
      </c>
      <c r="J6663" s="3">
        <v>43004</v>
      </c>
      <c r="K6663" s="8" t="str">
        <f>IF(Sales_Pipeline[[#This Row],[Close_Date]]="","",TEXT(Sales_Pipeline[[#This Row],[Close_Date]],"ddd"))</f>
        <v>Tue</v>
      </c>
      <c r="L6663" s="8" t="str">
        <f>IF(Sales_Pipeline[[#This Row],[Close_Date]]="","",TEXT(Sales_Pipeline[[#This Row],[Close_Date]],"mmm"))</f>
        <v>Sep</v>
      </c>
      <c r="M6663" s="8" t="str">
        <f>IF(Sales_Pipeline[[#This Row],[Close_Date]]="","","Q"&amp;ROUNDUP(MONTH(Sales_Pipeline[[#This Row],[Close_Date]])/3,0))</f>
        <v>Q3</v>
      </c>
      <c r="N6663" s="2" cm="1">
        <f t="array" ref="N6663">IFERROR(_xlfn.IFS(Sales_Pipeline[[#This Row],[Deal_Stage]]="Won",_xlfn.XLOOKUP(Sales_Pipeline[[#This Row],[Product]],Products!$A$2:$A$8,Products!$C$2:$C$8),Sales_Pipeline[[#This Row],[Deal_Stage]]="Lost",_xlfn.XLOOKUP(Sales_Pipeline[[#This Row],[Product]],Products!$A$2:$A$8,Products!$C$2:$C$8)),"")</f>
        <v>55</v>
      </c>
      <c r="O6663" s="2">
        <v>54</v>
      </c>
    </row>
    <row r="6664" spans="1:15" x14ac:dyDescent="0.3">
      <c r="A6664" t="s">
        <v>6810</v>
      </c>
      <c r="B6664" t="s">
        <v>7</v>
      </c>
      <c r="C6664" t="str">
        <f>_xlfn.XLOOKUP(Sales_Pipeline[[#This Row],[Sales_Agent]],Sales_Teams[Sales_Agent],Sales_Teams[Manager])</f>
        <v>Dustin Brinkmann</v>
      </c>
      <c r="D6664" t="str">
        <f>_xlfn.XLOOKUP(Sales_Pipeline[[#This Row],[Manager]],Sales_Teams[Manager],Sales_Teams[Regional_Office])</f>
        <v>Central</v>
      </c>
      <c r="E6664" t="s">
        <v>61</v>
      </c>
      <c r="F6664" t="s">
        <v>187</v>
      </c>
      <c r="G6664" t="str">
        <f>IFERROR(_xlfn.XLOOKUP(Sales_Pipeline[[#This Row],[Account]],Accounts!$A$2:$A$86,Accounts!$F$2:$F$86),"")</f>
        <v>United States</v>
      </c>
      <c r="H6664" t="s">
        <v>57</v>
      </c>
      <c r="I6664" s="3">
        <v>42990</v>
      </c>
      <c r="J6664" s="3">
        <v>43078</v>
      </c>
      <c r="K6664" s="8" t="str">
        <f>IF(Sales_Pipeline[[#This Row],[Close_Date]]="","",TEXT(Sales_Pipeline[[#This Row],[Close_Date]],"ddd"))</f>
        <v>Sat</v>
      </c>
      <c r="L6664" s="8" t="str">
        <f>IF(Sales_Pipeline[[#This Row],[Close_Date]]="","",TEXT(Sales_Pipeline[[#This Row],[Close_Date]],"mmm"))</f>
        <v>Dec</v>
      </c>
      <c r="M6664" s="8" t="str">
        <f>IF(Sales_Pipeline[[#This Row],[Close_Date]]="","","Q"&amp;ROUNDUP(MONTH(Sales_Pipeline[[#This Row],[Close_Date]])/3,0))</f>
        <v>Q4</v>
      </c>
      <c r="N6664" s="2" cm="1">
        <f t="array" ref="N6664">IFERROR(_xlfn.IFS(Sales_Pipeline[[#This Row],[Deal_Stage]]="Won",_xlfn.XLOOKUP(Sales_Pipeline[[#This Row],[Product]],Products!$A$2:$A$8,Products!$C$2:$C$8),Sales_Pipeline[[#This Row],[Deal_Stage]]="Lost",_xlfn.XLOOKUP(Sales_Pipeline[[#This Row],[Product]],Products!$A$2:$A$8,Products!$C$2:$C$8)),"")</f>
        <v>55</v>
      </c>
      <c r="O6664" s="2">
        <v>50</v>
      </c>
    </row>
    <row r="6665" spans="1:15" x14ac:dyDescent="0.3">
      <c r="A6665" t="s">
        <v>6811</v>
      </c>
      <c r="B6665" t="s">
        <v>32</v>
      </c>
      <c r="C6665" t="str">
        <f>_xlfn.XLOOKUP(Sales_Pipeline[[#This Row],[Sales_Agent]],Sales_Teams[Sales_Agent],Sales_Teams[Manager])</f>
        <v>Celia Rouche</v>
      </c>
      <c r="D6665" t="str">
        <f>_xlfn.XLOOKUP(Sales_Pipeline[[#This Row],[Manager]],Sales_Teams[Manager],Sales_Teams[Regional_Office])</f>
        <v>West</v>
      </c>
      <c r="E6665" t="s">
        <v>63</v>
      </c>
      <c r="F6665" t="s">
        <v>81</v>
      </c>
      <c r="G6665" t="str">
        <f>IFERROR(_xlfn.XLOOKUP(Sales_Pipeline[[#This Row],[Account]],Accounts!$A$2:$A$86,Accounts!$F$2:$F$86),"")</f>
        <v>Italy</v>
      </c>
      <c r="H6665" t="s">
        <v>77</v>
      </c>
      <c r="I6665" s="3">
        <v>42990</v>
      </c>
      <c r="K6665" s="8" t="str">
        <f>IF(Sales_Pipeline[[#This Row],[Close_Date]]="","",TEXT(Sales_Pipeline[[#This Row],[Close_Date]],"ddd"))</f>
        <v/>
      </c>
      <c r="L6665" s="8" t="str">
        <f>IF(Sales_Pipeline[[#This Row],[Close_Date]]="","",TEXT(Sales_Pipeline[[#This Row],[Close_Date]],"mmm"))</f>
        <v/>
      </c>
      <c r="M6665" s="8" t="str">
        <f>IF(Sales_Pipeline[[#This Row],[Close_Date]]="","","Q"&amp;ROUNDUP(MONTH(Sales_Pipeline[[#This Row],[Close_Date]])/3,0))</f>
        <v/>
      </c>
      <c r="N6665" s="2" t="str" cm="1">
        <f t="array" ref="N6665">IFERROR(_xlfn.IFS(Sales_Pipeline[[#This Row],[Deal_Stage]]="Won",_xlfn.XLOOKUP(Sales_Pipeline[[#This Row],[Product]],Products!$A$2:$A$8,Products!$C$2:$C$8),Sales_Pipeline[[#This Row],[Deal_Stage]]="Lost",_xlfn.XLOOKUP(Sales_Pipeline[[#This Row],[Product]],Products!$A$2:$A$8,Products!$C$2:$C$8)),"")</f>
        <v/>
      </c>
      <c r="O6665" s="2">
        <v>0</v>
      </c>
    </row>
    <row r="6666" spans="1:15" x14ac:dyDescent="0.3">
      <c r="A6666" t="s">
        <v>6812</v>
      </c>
      <c r="B6666" t="s">
        <v>32</v>
      </c>
      <c r="C6666" t="str">
        <f>_xlfn.XLOOKUP(Sales_Pipeline[[#This Row],[Sales_Agent]],Sales_Teams[Sales_Agent],Sales_Teams[Manager])</f>
        <v>Celia Rouche</v>
      </c>
      <c r="D6666" t="str">
        <f>_xlfn.XLOOKUP(Sales_Pipeline[[#This Row],[Manager]],Sales_Teams[Manager],Sales_Teams[Regional_Office])</f>
        <v>West</v>
      </c>
      <c r="E6666" t="s">
        <v>55</v>
      </c>
      <c r="F6666" t="s">
        <v>107</v>
      </c>
      <c r="G6666" t="str">
        <f>IFERROR(_xlfn.XLOOKUP(Sales_Pipeline[[#This Row],[Account]],Accounts!$A$2:$A$86,Accounts!$F$2:$F$86),"")</f>
        <v>United States</v>
      </c>
      <c r="H6666" t="s">
        <v>77</v>
      </c>
      <c r="I6666" s="3">
        <v>42990</v>
      </c>
      <c r="K6666" s="8" t="str">
        <f>IF(Sales_Pipeline[[#This Row],[Close_Date]]="","",TEXT(Sales_Pipeline[[#This Row],[Close_Date]],"ddd"))</f>
        <v/>
      </c>
      <c r="L6666" s="8" t="str">
        <f>IF(Sales_Pipeline[[#This Row],[Close_Date]]="","",TEXT(Sales_Pipeline[[#This Row],[Close_Date]],"mmm"))</f>
        <v/>
      </c>
      <c r="M6666" s="8" t="str">
        <f>IF(Sales_Pipeline[[#This Row],[Close_Date]]="","","Q"&amp;ROUNDUP(MONTH(Sales_Pipeline[[#This Row],[Close_Date]])/3,0))</f>
        <v/>
      </c>
      <c r="N6666" s="2" t="str" cm="1">
        <f t="array" ref="N6666">IFERROR(_xlfn.IFS(Sales_Pipeline[[#This Row],[Deal_Stage]]="Won",_xlfn.XLOOKUP(Sales_Pipeline[[#This Row],[Product]],Products!$A$2:$A$8,Products!$C$2:$C$8),Sales_Pipeline[[#This Row],[Deal_Stage]]="Lost",_xlfn.XLOOKUP(Sales_Pipeline[[#This Row],[Product]],Products!$A$2:$A$8,Products!$C$2:$C$8)),"")</f>
        <v/>
      </c>
      <c r="O6666" s="2">
        <v>0</v>
      </c>
    </row>
    <row r="6667" spans="1:15" x14ac:dyDescent="0.3">
      <c r="A6667" t="s">
        <v>6813</v>
      </c>
      <c r="B6667" t="s">
        <v>32</v>
      </c>
      <c r="C6667" t="str">
        <f>_xlfn.XLOOKUP(Sales_Pipeline[[#This Row],[Sales_Agent]],Sales_Teams[Sales_Agent],Sales_Teams[Manager])</f>
        <v>Celia Rouche</v>
      </c>
      <c r="D6667" t="str">
        <f>_xlfn.XLOOKUP(Sales_Pipeline[[#This Row],[Manager]],Sales_Teams[Manager],Sales_Teams[Regional_Office])</f>
        <v>West</v>
      </c>
      <c r="E6667" t="s">
        <v>61</v>
      </c>
      <c r="F6667" t="s">
        <v>120</v>
      </c>
      <c r="G6667" t="str">
        <f>IFERROR(_xlfn.XLOOKUP(Sales_Pipeline[[#This Row],[Account]],Accounts!$A$2:$A$86,Accounts!$F$2:$F$86),"")</f>
        <v>United States</v>
      </c>
      <c r="H6667" t="s">
        <v>82</v>
      </c>
      <c r="I6667" s="3">
        <v>42990</v>
      </c>
      <c r="J6667" s="3">
        <v>43040</v>
      </c>
      <c r="K6667" s="8" t="str">
        <f>IF(Sales_Pipeline[[#This Row],[Close_Date]]="","",TEXT(Sales_Pipeline[[#This Row],[Close_Date]],"ddd"))</f>
        <v>Wed</v>
      </c>
      <c r="L6667" s="8" t="str">
        <f>IF(Sales_Pipeline[[#This Row],[Close_Date]]="","",TEXT(Sales_Pipeline[[#This Row],[Close_Date]],"mmm"))</f>
        <v>Nov</v>
      </c>
      <c r="M6667" s="8" t="str">
        <f>IF(Sales_Pipeline[[#This Row],[Close_Date]]="","","Q"&amp;ROUNDUP(MONTH(Sales_Pipeline[[#This Row],[Close_Date]])/3,0))</f>
        <v>Q4</v>
      </c>
      <c r="N6667" s="2" cm="1">
        <f t="array" ref="N6667">IFERROR(_xlfn.IFS(Sales_Pipeline[[#This Row],[Deal_Stage]]="Won",_xlfn.XLOOKUP(Sales_Pipeline[[#This Row],[Product]],Products!$A$2:$A$8,Products!$C$2:$C$8),Sales_Pipeline[[#This Row],[Deal_Stage]]="Lost",_xlfn.XLOOKUP(Sales_Pipeline[[#This Row],[Product]],Products!$A$2:$A$8,Products!$C$2:$C$8)),"")</f>
        <v>55</v>
      </c>
      <c r="O6667" s="2">
        <v>0</v>
      </c>
    </row>
    <row r="6668" spans="1:15" x14ac:dyDescent="0.3">
      <c r="A6668" t="s">
        <v>6814</v>
      </c>
      <c r="B6668" t="s">
        <v>17</v>
      </c>
      <c r="C6668" t="str">
        <f>_xlfn.XLOOKUP(Sales_Pipeline[[#This Row],[Sales_Agent]],Sales_Teams[Sales_Agent],Sales_Teams[Manager])</f>
        <v>Cara Losch</v>
      </c>
      <c r="D6668" t="str">
        <f>_xlfn.XLOOKUP(Sales_Pipeline[[#This Row],[Manager]],Sales_Teams[Manager],Sales_Teams[Regional_Office])</f>
        <v>East</v>
      </c>
      <c r="E6668" t="s">
        <v>76</v>
      </c>
      <c r="G6668" t="str">
        <f>IFERROR(_xlfn.XLOOKUP(Sales_Pipeline[[#This Row],[Account]],Accounts!$A$2:$A$86,Accounts!$F$2:$F$86),"")</f>
        <v/>
      </c>
      <c r="H6668" t="s">
        <v>77</v>
      </c>
      <c r="I6668" s="3">
        <v>42990</v>
      </c>
      <c r="K6668" s="8" t="str">
        <f>IF(Sales_Pipeline[[#This Row],[Close_Date]]="","",TEXT(Sales_Pipeline[[#This Row],[Close_Date]],"ddd"))</f>
        <v/>
      </c>
      <c r="L6668" s="8" t="str">
        <f>IF(Sales_Pipeline[[#This Row],[Close_Date]]="","",TEXT(Sales_Pipeline[[#This Row],[Close_Date]],"mmm"))</f>
        <v/>
      </c>
      <c r="M6668" s="8" t="str">
        <f>IF(Sales_Pipeline[[#This Row],[Close_Date]]="","","Q"&amp;ROUNDUP(MONTH(Sales_Pipeline[[#This Row],[Close_Date]])/3,0))</f>
        <v/>
      </c>
      <c r="N6668" s="2" t="str" cm="1">
        <f t="array" ref="N6668">IFERROR(_xlfn.IFS(Sales_Pipeline[[#This Row],[Deal_Stage]]="Won",_xlfn.XLOOKUP(Sales_Pipeline[[#This Row],[Product]],Products!$A$2:$A$8,Products!$C$2:$C$8),Sales_Pipeline[[#This Row],[Deal_Stage]]="Lost",_xlfn.XLOOKUP(Sales_Pipeline[[#This Row],[Product]],Products!$A$2:$A$8,Products!$C$2:$C$8)),"")</f>
        <v/>
      </c>
      <c r="O6668" s="2">
        <v>0</v>
      </c>
    </row>
    <row r="6669" spans="1:15" x14ac:dyDescent="0.3">
      <c r="A6669" t="s">
        <v>6815</v>
      </c>
      <c r="B6669" t="s">
        <v>17</v>
      </c>
      <c r="C6669" t="str">
        <f>_xlfn.XLOOKUP(Sales_Pipeline[[#This Row],[Sales_Agent]],Sales_Teams[Sales_Agent],Sales_Teams[Manager])</f>
        <v>Cara Losch</v>
      </c>
      <c r="D6669" t="str">
        <f>_xlfn.XLOOKUP(Sales_Pipeline[[#This Row],[Manager]],Sales_Teams[Manager],Sales_Teams[Regional_Office])</f>
        <v>East</v>
      </c>
      <c r="E6669" t="s">
        <v>84</v>
      </c>
      <c r="F6669" t="s">
        <v>256</v>
      </c>
      <c r="G6669" t="str">
        <f>IFERROR(_xlfn.XLOOKUP(Sales_Pipeline[[#This Row],[Account]],Accounts!$A$2:$A$86,Accounts!$F$2:$F$86),"")</f>
        <v>United States</v>
      </c>
      <c r="H6669" t="s">
        <v>82</v>
      </c>
      <c r="I6669" s="3">
        <v>42990</v>
      </c>
      <c r="J6669" s="3">
        <v>42993</v>
      </c>
      <c r="K6669" s="8" t="str">
        <f>IF(Sales_Pipeline[[#This Row],[Close_Date]]="","",TEXT(Sales_Pipeline[[#This Row],[Close_Date]],"ddd"))</f>
        <v>Fri</v>
      </c>
      <c r="L6669" s="8" t="str">
        <f>IF(Sales_Pipeline[[#This Row],[Close_Date]]="","",TEXT(Sales_Pipeline[[#This Row],[Close_Date]],"mmm"))</f>
        <v>Sep</v>
      </c>
      <c r="M6669" s="8" t="str">
        <f>IF(Sales_Pipeline[[#This Row],[Close_Date]]="","","Q"&amp;ROUNDUP(MONTH(Sales_Pipeline[[#This Row],[Close_Date]])/3,0))</f>
        <v>Q3</v>
      </c>
      <c r="N6669" s="2" cm="1">
        <f t="array" ref="N6669">IFERROR(_xlfn.IFS(Sales_Pipeline[[#This Row],[Deal_Stage]]="Won",_xlfn.XLOOKUP(Sales_Pipeline[[#This Row],[Product]],Products!$A$2:$A$8,Products!$C$2:$C$8),Sales_Pipeline[[#This Row],[Deal_Stage]]="Lost",_xlfn.XLOOKUP(Sales_Pipeline[[#This Row],[Product]],Products!$A$2:$A$8,Products!$C$2:$C$8)),"")</f>
        <v>5482</v>
      </c>
      <c r="O6669" s="2">
        <v>0</v>
      </c>
    </row>
    <row r="6670" spans="1:15" x14ac:dyDescent="0.3">
      <c r="A6670" t="s">
        <v>6816</v>
      </c>
      <c r="B6670" t="s">
        <v>44</v>
      </c>
      <c r="C6670" t="str">
        <f>_xlfn.XLOOKUP(Sales_Pipeline[[#This Row],[Sales_Agent]],Sales_Teams[Sales_Agent],Sales_Teams[Manager])</f>
        <v>Summer Sewald</v>
      </c>
      <c r="D6670" t="str">
        <f>_xlfn.XLOOKUP(Sales_Pipeline[[#This Row],[Manager]],Sales_Teams[Manager],Sales_Teams[Regional_Office])</f>
        <v>West</v>
      </c>
      <c r="E6670" t="s">
        <v>55</v>
      </c>
      <c r="F6670" t="s">
        <v>216</v>
      </c>
      <c r="G6670" t="str">
        <f>IFERROR(_xlfn.XLOOKUP(Sales_Pipeline[[#This Row],[Account]],Accounts!$A$2:$A$86,Accounts!$F$2:$F$86),"")</f>
        <v>United States</v>
      </c>
      <c r="H6670" t="s">
        <v>57</v>
      </c>
      <c r="I6670" s="3">
        <v>42990</v>
      </c>
      <c r="J6670" s="3">
        <v>43059</v>
      </c>
      <c r="K6670" s="8" t="str">
        <f>IF(Sales_Pipeline[[#This Row],[Close_Date]]="","",TEXT(Sales_Pipeline[[#This Row],[Close_Date]],"ddd"))</f>
        <v>Mon</v>
      </c>
      <c r="L6670" s="8" t="str">
        <f>IF(Sales_Pipeline[[#This Row],[Close_Date]]="","",TEXT(Sales_Pipeline[[#This Row],[Close_Date]],"mmm"))</f>
        <v>Nov</v>
      </c>
      <c r="M6670" s="8" t="str">
        <f>IF(Sales_Pipeline[[#This Row],[Close_Date]]="","","Q"&amp;ROUNDUP(MONTH(Sales_Pipeline[[#This Row],[Close_Date]])/3,0))</f>
        <v>Q4</v>
      </c>
      <c r="N6670" s="2" cm="1">
        <f t="array" ref="N6670">IFERROR(_xlfn.IFS(Sales_Pipeline[[#This Row],[Deal_Stage]]="Won",_xlfn.XLOOKUP(Sales_Pipeline[[#This Row],[Product]],Products!$A$2:$A$8,Products!$C$2:$C$8),Sales_Pipeline[[#This Row],[Deal_Stage]]="Lost",_xlfn.XLOOKUP(Sales_Pipeline[[#This Row],[Product]],Products!$A$2:$A$8,Products!$C$2:$C$8)),"")</f>
        <v>1096</v>
      </c>
      <c r="O6670" s="2">
        <v>1029</v>
      </c>
    </row>
    <row r="6671" spans="1:15" x14ac:dyDescent="0.3">
      <c r="A6671" t="s">
        <v>6817</v>
      </c>
      <c r="B6671" t="s">
        <v>3</v>
      </c>
      <c r="C6671" t="str">
        <f>_xlfn.XLOOKUP(Sales_Pipeline[[#This Row],[Sales_Agent]],Sales_Teams[Sales_Agent],Sales_Teams[Manager])</f>
        <v>Dustin Brinkmann</v>
      </c>
      <c r="D6671" t="str">
        <f>_xlfn.XLOOKUP(Sales_Pipeline[[#This Row],[Manager]],Sales_Teams[Manager],Sales_Teams[Regional_Office])</f>
        <v>Central</v>
      </c>
      <c r="E6671" t="s">
        <v>63</v>
      </c>
      <c r="F6671" t="s">
        <v>56</v>
      </c>
      <c r="G6671" t="str">
        <f>IFERROR(_xlfn.XLOOKUP(Sales_Pipeline[[#This Row],[Account]],Accounts!$A$2:$A$86,Accounts!$F$2:$F$86),"")</f>
        <v>United States</v>
      </c>
      <c r="H6671" t="s">
        <v>57</v>
      </c>
      <c r="I6671" s="3">
        <v>42991</v>
      </c>
      <c r="J6671" s="3">
        <v>43064</v>
      </c>
      <c r="K6671" s="8" t="str">
        <f>IF(Sales_Pipeline[[#This Row],[Close_Date]]="","",TEXT(Sales_Pipeline[[#This Row],[Close_Date]],"ddd"))</f>
        <v>Sat</v>
      </c>
      <c r="L6671" s="8" t="str">
        <f>IF(Sales_Pipeline[[#This Row],[Close_Date]]="","",TEXT(Sales_Pipeline[[#This Row],[Close_Date]],"mmm"))</f>
        <v>Nov</v>
      </c>
      <c r="M6671" s="8" t="str">
        <f>IF(Sales_Pipeline[[#This Row],[Close_Date]]="","","Q"&amp;ROUNDUP(MONTH(Sales_Pipeline[[#This Row],[Close_Date]])/3,0))</f>
        <v>Q4</v>
      </c>
      <c r="N6671" s="2" cm="1">
        <f t="array" ref="N6671">IFERROR(_xlfn.IFS(Sales_Pipeline[[#This Row],[Deal_Stage]]="Won",_xlfn.XLOOKUP(Sales_Pipeline[[#This Row],[Product]],Products!$A$2:$A$8,Products!$C$2:$C$8),Sales_Pipeline[[#This Row],[Deal_Stage]]="Lost",_xlfn.XLOOKUP(Sales_Pipeline[[#This Row],[Product]],Products!$A$2:$A$8,Products!$C$2:$C$8)),"")</f>
        <v>550</v>
      </c>
      <c r="O6671" s="2">
        <v>629</v>
      </c>
    </row>
    <row r="6672" spans="1:15" x14ac:dyDescent="0.3">
      <c r="A6672" t="s">
        <v>6818</v>
      </c>
      <c r="B6672" t="s">
        <v>27</v>
      </c>
      <c r="C6672" t="str">
        <f>_xlfn.XLOOKUP(Sales_Pipeline[[#This Row],[Sales_Agent]],Sales_Teams[Sales_Agent],Sales_Teams[Manager])</f>
        <v>Rocco Neubert</v>
      </c>
      <c r="D6672" t="str">
        <f>_xlfn.XLOOKUP(Sales_Pipeline[[#This Row],[Manager]],Sales_Teams[Manager],Sales_Teams[Regional_Office])</f>
        <v>East</v>
      </c>
      <c r="E6672" t="s">
        <v>55</v>
      </c>
      <c r="G6672" t="str">
        <f>IFERROR(_xlfn.XLOOKUP(Sales_Pipeline[[#This Row],[Account]],Accounts!$A$2:$A$86,Accounts!$F$2:$F$86),"")</f>
        <v/>
      </c>
      <c r="H6672" t="s">
        <v>77</v>
      </c>
      <c r="I6672" s="3">
        <v>42991</v>
      </c>
      <c r="K6672" s="8" t="str">
        <f>IF(Sales_Pipeline[[#This Row],[Close_Date]]="","",TEXT(Sales_Pipeline[[#This Row],[Close_Date]],"ddd"))</f>
        <v/>
      </c>
      <c r="L6672" s="8" t="str">
        <f>IF(Sales_Pipeline[[#This Row],[Close_Date]]="","",TEXT(Sales_Pipeline[[#This Row],[Close_Date]],"mmm"))</f>
        <v/>
      </c>
      <c r="M6672" s="8" t="str">
        <f>IF(Sales_Pipeline[[#This Row],[Close_Date]]="","","Q"&amp;ROUNDUP(MONTH(Sales_Pipeline[[#This Row],[Close_Date]])/3,0))</f>
        <v/>
      </c>
      <c r="N6672" s="2" t="str" cm="1">
        <f t="array" ref="N6672">IFERROR(_xlfn.IFS(Sales_Pipeline[[#This Row],[Deal_Stage]]="Won",_xlfn.XLOOKUP(Sales_Pipeline[[#This Row],[Product]],Products!$A$2:$A$8,Products!$C$2:$C$8),Sales_Pipeline[[#This Row],[Deal_Stage]]="Lost",_xlfn.XLOOKUP(Sales_Pipeline[[#This Row],[Product]],Products!$A$2:$A$8,Products!$C$2:$C$8)),"")</f>
        <v/>
      </c>
      <c r="O6672" s="2">
        <v>0</v>
      </c>
    </row>
    <row r="6673" spans="1:15" x14ac:dyDescent="0.3">
      <c r="A6673" t="s">
        <v>6819</v>
      </c>
      <c r="B6673" t="s">
        <v>27</v>
      </c>
      <c r="C6673" t="str">
        <f>_xlfn.XLOOKUP(Sales_Pipeline[[#This Row],[Sales_Agent]],Sales_Teams[Sales_Agent],Sales_Teams[Manager])</f>
        <v>Rocco Neubert</v>
      </c>
      <c r="D6673" t="str">
        <f>_xlfn.XLOOKUP(Sales_Pipeline[[#This Row],[Manager]],Sales_Teams[Manager],Sales_Teams[Regional_Office])</f>
        <v>East</v>
      </c>
      <c r="E6673" t="s">
        <v>63</v>
      </c>
      <c r="F6673" t="s">
        <v>533</v>
      </c>
      <c r="G6673" t="str">
        <f>IFERROR(_xlfn.XLOOKUP(Sales_Pipeline[[#This Row],[Account]],Accounts!$A$2:$A$86,Accounts!$F$2:$F$86),"")</f>
        <v>United States</v>
      </c>
      <c r="H6673" t="s">
        <v>57</v>
      </c>
      <c r="I6673" s="3">
        <v>42991</v>
      </c>
      <c r="J6673" s="3">
        <v>43002</v>
      </c>
      <c r="K6673" s="8" t="str">
        <f>IF(Sales_Pipeline[[#This Row],[Close_Date]]="","",TEXT(Sales_Pipeline[[#This Row],[Close_Date]],"ddd"))</f>
        <v>Sun</v>
      </c>
      <c r="L6673" s="8" t="str">
        <f>IF(Sales_Pipeline[[#This Row],[Close_Date]]="","",TEXT(Sales_Pipeline[[#This Row],[Close_Date]],"mmm"))</f>
        <v>Sep</v>
      </c>
      <c r="M6673" s="8" t="str">
        <f>IF(Sales_Pipeline[[#This Row],[Close_Date]]="","","Q"&amp;ROUNDUP(MONTH(Sales_Pipeline[[#This Row],[Close_Date]])/3,0))</f>
        <v>Q3</v>
      </c>
      <c r="N6673" s="2" cm="1">
        <f t="array" ref="N6673">IFERROR(_xlfn.IFS(Sales_Pipeline[[#This Row],[Deal_Stage]]="Won",_xlfn.XLOOKUP(Sales_Pipeline[[#This Row],[Product]],Products!$A$2:$A$8,Products!$C$2:$C$8),Sales_Pipeline[[#This Row],[Deal_Stage]]="Lost",_xlfn.XLOOKUP(Sales_Pipeline[[#This Row],[Product]],Products!$A$2:$A$8,Products!$C$2:$C$8)),"")</f>
        <v>550</v>
      </c>
      <c r="O6673" s="2">
        <v>600</v>
      </c>
    </row>
    <row r="6674" spans="1:15" x14ac:dyDescent="0.3">
      <c r="A6674" t="s">
        <v>6820</v>
      </c>
      <c r="B6674" t="s">
        <v>20</v>
      </c>
      <c r="C6674" t="str">
        <f>_xlfn.XLOOKUP(Sales_Pipeline[[#This Row],[Sales_Agent]],Sales_Teams[Sales_Agent],Sales_Teams[Manager])</f>
        <v>Cara Losch</v>
      </c>
      <c r="D6674" t="str">
        <f>_xlfn.XLOOKUP(Sales_Pipeline[[#This Row],[Manager]],Sales_Teams[Manager],Sales_Teams[Regional_Office])</f>
        <v>East</v>
      </c>
      <c r="E6674" t="s">
        <v>63</v>
      </c>
      <c r="F6674" t="s">
        <v>216</v>
      </c>
      <c r="G6674" t="str">
        <f>IFERROR(_xlfn.XLOOKUP(Sales_Pipeline[[#This Row],[Account]],Accounts!$A$2:$A$86,Accounts!$F$2:$F$86),"")</f>
        <v>United States</v>
      </c>
      <c r="H6674" t="s">
        <v>82</v>
      </c>
      <c r="I6674" s="3">
        <v>42991</v>
      </c>
      <c r="J6674" s="3">
        <v>43042</v>
      </c>
      <c r="K6674" s="8" t="str">
        <f>IF(Sales_Pipeline[[#This Row],[Close_Date]]="","",TEXT(Sales_Pipeline[[#This Row],[Close_Date]],"ddd"))</f>
        <v>Fri</v>
      </c>
      <c r="L6674" s="8" t="str">
        <f>IF(Sales_Pipeline[[#This Row],[Close_Date]]="","",TEXT(Sales_Pipeline[[#This Row],[Close_Date]],"mmm"))</f>
        <v>Nov</v>
      </c>
      <c r="M6674" s="8" t="str">
        <f>IF(Sales_Pipeline[[#This Row],[Close_Date]]="","","Q"&amp;ROUNDUP(MONTH(Sales_Pipeline[[#This Row],[Close_Date]])/3,0))</f>
        <v>Q4</v>
      </c>
      <c r="N6674" s="2" cm="1">
        <f t="array" ref="N6674">IFERROR(_xlfn.IFS(Sales_Pipeline[[#This Row],[Deal_Stage]]="Won",_xlfn.XLOOKUP(Sales_Pipeline[[#This Row],[Product]],Products!$A$2:$A$8,Products!$C$2:$C$8),Sales_Pipeline[[#This Row],[Deal_Stage]]="Lost",_xlfn.XLOOKUP(Sales_Pipeline[[#This Row],[Product]],Products!$A$2:$A$8,Products!$C$2:$C$8)),"")</f>
        <v>550</v>
      </c>
      <c r="O6674" s="2">
        <v>0</v>
      </c>
    </row>
    <row r="6675" spans="1:15" x14ac:dyDescent="0.3">
      <c r="A6675" t="s">
        <v>6821</v>
      </c>
      <c r="B6675" t="s">
        <v>20</v>
      </c>
      <c r="C6675" t="str">
        <f>_xlfn.XLOOKUP(Sales_Pipeline[[#This Row],[Sales_Agent]],Sales_Teams[Sales_Agent],Sales_Teams[Manager])</f>
        <v>Cara Losch</v>
      </c>
      <c r="D6675" t="str">
        <f>_xlfn.XLOOKUP(Sales_Pipeline[[#This Row],[Manager]],Sales_Teams[Manager],Sales_Teams[Regional_Office])</f>
        <v>East</v>
      </c>
      <c r="E6675" t="s">
        <v>8953</v>
      </c>
      <c r="F6675" t="s">
        <v>196</v>
      </c>
      <c r="G6675" t="str">
        <f>IFERROR(_xlfn.XLOOKUP(Sales_Pipeline[[#This Row],[Account]],Accounts!$A$2:$A$86,Accounts!$F$2:$F$86),"")</f>
        <v>United States</v>
      </c>
      <c r="H6675" t="s">
        <v>57</v>
      </c>
      <c r="I6675" s="3">
        <v>42991</v>
      </c>
      <c r="J6675" s="3">
        <v>42996</v>
      </c>
      <c r="K6675" s="8" t="str">
        <f>IF(Sales_Pipeline[[#This Row],[Close_Date]]="","",TEXT(Sales_Pipeline[[#This Row],[Close_Date]],"ddd"))</f>
        <v>Mon</v>
      </c>
      <c r="L6675" s="8" t="str">
        <f>IF(Sales_Pipeline[[#This Row],[Close_Date]]="","",TEXT(Sales_Pipeline[[#This Row],[Close_Date]],"mmm"))</f>
        <v>Sep</v>
      </c>
      <c r="M6675" s="8" t="str">
        <f>IF(Sales_Pipeline[[#This Row],[Close_Date]]="","","Q"&amp;ROUNDUP(MONTH(Sales_Pipeline[[#This Row],[Close_Date]])/3,0))</f>
        <v>Q3</v>
      </c>
      <c r="N6675" s="2" cm="1">
        <f t="array" ref="N6675">IFERROR(_xlfn.IFS(Sales_Pipeline[[#This Row],[Deal_Stage]]="Won",_xlfn.XLOOKUP(Sales_Pipeline[[#This Row],[Product]],Products!$A$2:$A$8,Products!$C$2:$C$8),Sales_Pipeline[[#This Row],[Deal_Stage]]="Lost",_xlfn.XLOOKUP(Sales_Pipeline[[#This Row],[Product]],Products!$A$2:$A$8,Products!$C$2:$C$8)),"")</f>
        <v>4821</v>
      </c>
      <c r="O6675" s="2">
        <v>4535</v>
      </c>
    </row>
    <row r="6676" spans="1:15" x14ac:dyDescent="0.3">
      <c r="A6676" t="s">
        <v>6822</v>
      </c>
      <c r="B6676" t="s">
        <v>25</v>
      </c>
      <c r="C6676" t="str">
        <f>_xlfn.XLOOKUP(Sales_Pipeline[[#This Row],[Sales_Agent]],Sales_Teams[Sales_Agent],Sales_Teams[Manager])</f>
        <v>Rocco Neubert</v>
      </c>
      <c r="D6676" t="str">
        <f>_xlfn.XLOOKUP(Sales_Pipeline[[#This Row],[Manager]],Sales_Teams[Manager],Sales_Teams[Regional_Office])</f>
        <v>East</v>
      </c>
      <c r="E6676" t="s">
        <v>8953</v>
      </c>
      <c r="G6676" t="str">
        <f>IFERROR(_xlfn.XLOOKUP(Sales_Pipeline[[#This Row],[Account]],Accounts!$A$2:$A$86,Accounts!$F$2:$F$86),"")</f>
        <v/>
      </c>
      <c r="H6676" t="s">
        <v>77</v>
      </c>
      <c r="I6676" s="3">
        <v>42991</v>
      </c>
      <c r="K6676" s="8" t="str">
        <f>IF(Sales_Pipeline[[#This Row],[Close_Date]]="","",TEXT(Sales_Pipeline[[#This Row],[Close_Date]],"ddd"))</f>
        <v/>
      </c>
      <c r="L6676" s="8" t="str">
        <f>IF(Sales_Pipeline[[#This Row],[Close_Date]]="","",TEXT(Sales_Pipeline[[#This Row],[Close_Date]],"mmm"))</f>
        <v/>
      </c>
      <c r="M6676" s="8" t="str">
        <f>IF(Sales_Pipeline[[#This Row],[Close_Date]]="","","Q"&amp;ROUNDUP(MONTH(Sales_Pipeline[[#This Row],[Close_Date]])/3,0))</f>
        <v/>
      </c>
      <c r="N6676" s="2" t="str" cm="1">
        <f t="array" ref="N6676">IFERROR(_xlfn.IFS(Sales_Pipeline[[#This Row],[Deal_Stage]]="Won",_xlfn.XLOOKUP(Sales_Pipeline[[#This Row],[Product]],Products!$A$2:$A$8,Products!$C$2:$C$8),Sales_Pipeline[[#This Row],[Deal_Stage]]="Lost",_xlfn.XLOOKUP(Sales_Pipeline[[#This Row],[Product]],Products!$A$2:$A$8,Products!$C$2:$C$8)),"")</f>
        <v/>
      </c>
      <c r="O6676" s="2">
        <v>0</v>
      </c>
    </row>
    <row r="6677" spans="1:15" x14ac:dyDescent="0.3">
      <c r="A6677" t="s">
        <v>6823</v>
      </c>
      <c r="B6677" t="s">
        <v>28</v>
      </c>
      <c r="C6677" t="str">
        <f>_xlfn.XLOOKUP(Sales_Pipeline[[#This Row],[Sales_Agent]],Sales_Teams[Sales_Agent],Sales_Teams[Manager])</f>
        <v>Rocco Neubert</v>
      </c>
      <c r="D6677" t="str">
        <f>_xlfn.XLOOKUP(Sales_Pipeline[[#This Row],[Manager]],Sales_Teams[Manager],Sales_Teams[Regional_Office])</f>
        <v>East</v>
      </c>
      <c r="E6677" t="s">
        <v>76</v>
      </c>
      <c r="F6677" t="s">
        <v>194</v>
      </c>
      <c r="G6677" t="str">
        <f>IFERROR(_xlfn.XLOOKUP(Sales_Pipeline[[#This Row],[Account]],Accounts!$A$2:$A$86,Accounts!$F$2:$F$86),"")</f>
        <v>United States</v>
      </c>
      <c r="H6677" t="s">
        <v>82</v>
      </c>
      <c r="I6677" s="3">
        <v>42991</v>
      </c>
      <c r="J6677" s="3">
        <v>43068</v>
      </c>
      <c r="K6677" s="8" t="str">
        <f>IF(Sales_Pipeline[[#This Row],[Close_Date]]="","",TEXT(Sales_Pipeline[[#This Row],[Close_Date]],"ddd"))</f>
        <v>Wed</v>
      </c>
      <c r="L6677" s="8" t="str">
        <f>IF(Sales_Pipeline[[#This Row],[Close_Date]]="","",TEXT(Sales_Pipeline[[#This Row],[Close_Date]],"mmm"))</f>
        <v>Nov</v>
      </c>
      <c r="M6677" s="8" t="str">
        <f>IF(Sales_Pipeline[[#This Row],[Close_Date]]="","","Q"&amp;ROUNDUP(MONTH(Sales_Pipeline[[#This Row],[Close_Date]])/3,0))</f>
        <v>Q4</v>
      </c>
      <c r="N6677" s="2" cm="1">
        <f t="array" ref="N6677">IFERROR(_xlfn.IFS(Sales_Pipeline[[#This Row],[Deal_Stage]]="Won",_xlfn.XLOOKUP(Sales_Pipeline[[#This Row],[Product]],Products!$A$2:$A$8,Products!$C$2:$C$8),Sales_Pipeline[[#This Row],[Deal_Stage]]="Lost",_xlfn.XLOOKUP(Sales_Pipeline[[#This Row],[Product]],Products!$A$2:$A$8,Products!$C$2:$C$8)),"")</f>
        <v>3393</v>
      </c>
      <c r="O6677" s="2">
        <v>0</v>
      </c>
    </row>
    <row r="6678" spans="1:15" x14ac:dyDescent="0.3">
      <c r="A6678" t="s">
        <v>6824</v>
      </c>
      <c r="B6678" t="s">
        <v>38</v>
      </c>
      <c r="C6678" t="str">
        <f>_xlfn.XLOOKUP(Sales_Pipeline[[#This Row],[Sales_Agent]],Sales_Teams[Sales_Agent],Sales_Teams[Manager])</f>
        <v>Celia Rouche</v>
      </c>
      <c r="D6678" t="str">
        <f>_xlfn.XLOOKUP(Sales_Pipeline[[#This Row],[Manager]],Sales_Teams[Manager],Sales_Teams[Regional_Office])</f>
        <v>West</v>
      </c>
      <c r="E6678" t="s">
        <v>61</v>
      </c>
      <c r="F6678" t="s">
        <v>191</v>
      </c>
      <c r="G6678" t="str">
        <f>IFERROR(_xlfn.XLOOKUP(Sales_Pipeline[[#This Row],[Account]],Accounts!$A$2:$A$86,Accounts!$F$2:$F$86),"")</f>
        <v>United States</v>
      </c>
      <c r="H6678" t="s">
        <v>82</v>
      </c>
      <c r="I6678" s="3">
        <v>42991</v>
      </c>
      <c r="J6678" s="3">
        <v>42997</v>
      </c>
      <c r="K6678" s="8" t="str">
        <f>IF(Sales_Pipeline[[#This Row],[Close_Date]]="","",TEXT(Sales_Pipeline[[#This Row],[Close_Date]],"ddd"))</f>
        <v>Tue</v>
      </c>
      <c r="L6678" s="8" t="str">
        <f>IF(Sales_Pipeline[[#This Row],[Close_Date]]="","",TEXT(Sales_Pipeline[[#This Row],[Close_Date]],"mmm"))</f>
        <v>Sep</v>
      </c>
      <c r="M6678" s="8" t="str">
        <f>IF(Sales_Pipeline[[#This Row],[Close_Date]]="","","Q"&amp;ROUNDUP(MONTH(Sales_Pipeline[[#This Row],[Close_Date]])/3,0))</f>
        <v>Q3</v>
      </c>
      <c r="N6678" s="2" cm="1">
        <f t="array" ref="N6678">IFERROR(_xlfn.IFS(Sales_Pipeline[[#This Row],[Deal_Stage]]="Won",_xlfn.XLOOKUP(Sales_Pipeline[[#This Row],[Product]],Products!$A$2:$A$8,Products!$C$2:$C$8),Sales_Pipeline[[#This Row],[Deal_Stage]]="Lost",_xlfn.XLOOKUP(Sales_Pipeline[[#This Row],[Product]],Products!$A$2:$A$8,Products!$C$2:$C$8)),"")</f>
        <v>55</v>
      </c>
      <c r="O6678" s="2">
        <v>0</v>
      </c>
    </row>
    <row r="6679" spans="1:15" x14ac:dyDescent="0.3">
      <c r="A6679" t="s">
        <v>6825</v>
      </c>
      <c r="B6679" t="s">
        <v>13</v>
      </c>
      <c r="C6679" t="str">
        <f>_xlfn.XLOOKUP(Sales_Pipeline[[#This Row],[Sales_Agent]],Sales_Teams[Sales_Agent],Sales_Teams[Manager])</f>
        <v>Melvin Marxen</v>
      </c>
      <c r="D6679" t="str">
        <f>_xlfn.XLOOKUP(Sales_Pipeline[[#This Row],[Manager]],Sales_Teams[Manager],Sales_Teams[Regional_Office])</f>
        <v>Central</v>
      </c>
      <c r="E6679" t="s">
        <v>8953</v>
      </c>
      <c r="F6679" t="s">
        <v>141</v>
      </c>
      <c r="G6679" t="str">
        <f>IFERROR(_xlfn.XLOOKUP(Sales_Pipeline[[#This Row],[Account]],Accounts!$A$2:$A$86,Accounts!$F$2:$F$86),"")</f>
        <v>United States</v>
      </c>
      <c r="H6679" t="s">
        <v>57</v>
      </c>
      <c r="I6679" s="3">
        <v>42991</v>
      </c>
      <c r="J6679" s="3">
        <v>43007</v>
      </c>
      <c r="K6679" s="8" t="str">
        <f>IF(Sales_Pipeline[[#This Row],[Close_Date]]="","",TEXT(Sales_Pipeline[[#This Row],[Close_Date]],"ddd"))</f>
        <v>Fri</v>
      </c>
      <c r="L6679" s="8" t="str">
        <f>IF(Sales_Pipeline[[#This Row],[Close_Date]]="","",TEXT(Sales_Pipeline[[#This Row],[Close_Date]],"mmm"))</f>
        <v>Sep</v>
      </c>
      <c r="M6679" s="8" t="str">
        <f>IF(Sales_Pipeline[[#This Row],[Close_Date]]="","","Q"&amp;ROUNDUP(MONTH(Sales_Pipeline[[#This Row],[Close_Date]])/3,0))</f>
        <v>Q3</v>
      </c>
      <c r="N6679" s="2" cm="1">
        <f t="array" ref="N6679">IFERROR(_xlfn.IFS(Sales_Pipeline[[#This Row],[Deal_Stage]]="Won",_xlfn.XLOOKUP(Sales_Pipeline[[#This Row],[Product]],Products!$A$2:$A$8,Products!$C$2:$C$8),Sales_Pipeline[[#This Row],[Deal_Stage]]="Lost",_xlfn.XLOOKUP(Sales_Pipeline[[#This Row],[Product]],Products!$A$2:$A$8,Products!$C$2:$C$8)),"")</f>
        <v>4821</v>
      </c>
      <c r="O6679" s="2">
        <v>4805</v>
      </c>
    </row>
    <row r="6680" spans="1:15" x14ac:dyDescent="0.3">
      <c r="A6680" t="s">
        <v>6826</v>
      </c>
      <c r="B6680" t="s">
        <v>43</v>
      </c>
      <c r="C6680" t="str">
        <f>_xlfn.XLOOKUP(Sales_Pipeline[[#This Row],[Sales_Agent]],Sales_Teams[Sales_Agent],Sales_Teams[Manager])</f>
        <v>Summer Sewald</v>
      </c>
      <c r="D6680" t="str">
        <f>_xlfn.XLOOKUP(Sales_Pipeline[[#This Row],[Manager]],Sales_Teams[Manager],Sales_Teams[Regional_Office])</f>
        <v>West</v>
      </c>
      <c r="E6680" t="s">
        <v>8953</v>
      </c>
      <c r="F6680" t="s">
        <v>173</v>
      </c>
      <c r="G6680" t="str">
        <f>IFERROR(_xlfn.XLOOKUP(Sales_Pipeline[[#This Row],[Account]],Accounts!$A$2:$A$86,Accounts!$F$2:$F$86),"")</f>
        <v>United States</v>
      </c>
      <c r="H6680" t="s">
        <v>82</v>
      </c>
      <c r="I6680" s="3">
        <v>42991</v>
      </c>
      <c r="J6680" s="3">
        <v>43056</v>
      </c>
      <c r="K6680" s="8" t="str">
        <f>IF(Sales_Pipeline[[#This Row],[Close_Date]]="","",TEXT(Sales_Pipeline[[#This Row],[Close_Date]],"ddd"))</f>
        <v>Fri</v>
      </c>
      <c r="L6680" s="8" t="str">
        <f>IF(Sales_Pipeline[[#This Row],[Close_Date]]="","",TEXT(Sales_Pipeline[[#This Row],[Close_Date]],"mmm"))</f>
        <v>Nov</v>
      </c>
      <c r="M6680" s="8" t="str">
        <f>IF(Sales_Pipeline[[#This Row],[Close_Date]]="","","Q"&amp;ROUNDUP(MONTH(Sales_Pipeline[[#This Row],[Close_Date]])/3,0))</f>
        <v>Q4</v>
      </c>
      <c r="N6680" s="2" cm="1">
        <f t="array" ref="N6680">IFERROR(_xlfn.IFS(Sales_Pipeline[[#This Row],[Deal_Stage]]="Won",_xlfn.XLOOKUP(Sales_Pipeline[[#This Row],[Product]],Products!$A$2:$A$8,Products!$C$2:$C$8),Sales_Pipeline[[#This Row],[Deal_Stage]]="Lost",_xlfn.XLOOKUP(Sales_Pipeline[[#This Row],[Product]],Products!$A$2:$A$8,Products!$C$2:$C$8)),"")</f>
        <v>4821</v>
      </c>
      <c r="O6680" s="2">
        <v>0</v>
      </c>
    </row>
    <row r="6681" spans="1:15" x14ac:dyDescent="0.3">
      <c r="A6681" t="s">
        <v>6827</v>
      </c>
      <c r="B6681" t="s">
        <v>42</v>
      </c>
      <c r="C6681" t="str">
        <f>_xlfn.XLOOKUP(Sales_Pipeline[[#This Row],[Sales_Agent]],Sales_Teams[Sales_Agent],Sales_Teams[Manager])</f>
        <v>Summer Sewald</v>
      </c>
      <c r="D6681" t="str">
        <f>_xlfn.XLOOKUP(Sales_Pipeline[[#This Row],[Manager]],Sales_Teams[Manager],Sales_Teams[Regional_Office])</f>
        <v>West</v>
      </c>
      <c r="E6681" t="s">
        <v>84</v>
      </c>
      <c r="F6681" t="s">
        <v>114</v>
      </c>
      <c r="G6681" t="str">
        <f>IFERROR(_xlfn.XLOOKUP(Sales_Pipeline[[#This Row],[Account]],Accounts!$A$2:$A$86,Accounts!$F$2:$F$86),"")</f>
        <v>United States</v>
      </c>
      <c r="H6681" t="s">
        <v>57</v>
      </c>
      <c r="I6681" s="3">
        <v>42991</v>
      </c>
      <c r="J6681" s="3">
        <v>43081</v>
      </c>
      <c r="K6681" s="8" t="str">
        <f>IF(Sales_Pipeline[[#This Row],[Close_Date]]="","",TEXT(Sales_Pipeline[[#This Row],[Close_Date]],"ddd"))</f>
        <v>Tue</v>
      </c>
      <c r="L6681" s="8" t="str">
        <f>IF(Sales_Pipeline[[#This Row],[Close_Date]]="","",TEXT(Sales_Pipeline[[#This Row],[Close_Date]],"mmm"))</f>
        <v>Dec</v>
      </c>
      <c r="M6681" s="8" t="str">
        <f>IF(Sales_Pipeline[[#This Row],[Close_Date]]="","","Q"&amp;ROUNDUP(MONTH(Sales_Pipeline[[#This Row],[Close_Date]])/3,0))</f>
        <v>Q4</v>
      </c>
      <c r="N6681" s="2" cm="1">
        <f t="array" ref="N6681">IFERROR(_xlfn.IFS(Sales_Pipeline[[#This Row],[Deal_Stage]]="Won",_xlfn.XLOOKUP(Sales_Pipeline[[#This Row],[Product]],Products!$A$2:$A$8,Products!$C$2:$C$8),Sales_Pipeline[[#This Row],[Deal_Stage]]="Lost",_xlfn.XLOOKUP(Sales_Pipeline[[#This Row],[Product]],Products!$A$2:$A$8,Products!$C$2:$C$8)),"")</f>
        <v>5482</v>
      </c>
      <c r="O6681" s="2">
        <v>5158</v>
      </c>
    </row>
    <row r="6682" spans="1:15" x14ac:dyDescent="0.3">
      <c r="A6682" t="s">
        <v>6828</v>
      </c>
      <c r="B6682" t="s">
        <v>12</v>
      </c>
      <c r="C6682" t="str">
        <f>_xlfn.XLOOKUP(Sales_Pipeline[[#This Row],[Sales_Agent]],Sales_Teams[Sales_Agent],Sales_Teams[Manager])</f>
        <v>Melvin Marxen</v>
      </c>
      <c r="D6682" t="str">
        <f>_xlfn.XLOOKUP(Sales_Pipeline[[#This Row],[Manager]],Sales_Teams[Manager],Sales_Teams[Regional_Office])</f>
        <v>Central</v>
      </c>
      <c r="E6682" t="s">
        <v>63</v>
      </c>
      <c r="F6682" t="s">
        <v>56</v>
      </c>
      <c r="G6682" t="str">
        <f>IFERROR(_xlfn.XLOOKUP(Sales_Pipeline[[#This Row],[Account]],Accounts!$A$2:$A$86,Accounts!$F$2:$F$86),"")</f>
        <v>United States</v>
      </c>
      <c r="H6682" t="s">
        <v>57</v>
      </c>
      <c r="I6682" s="3">
        <v>42991</v>
      </c>
      <c r="J6682" s="3">
        <v>43060</v>
      </c>
      <c r="K6682" s="8" t="str">
        <f>IF(Sales_Pipeline[[#This Row],[Close_Date]]="","",TEXT(Sales_Pipeline[[#This Row],[Close_Date]],"ddd"))</f>
        <v>Tue</v>
      </c>
      <c r="L6682" s="8" t="str">
        <f>IF(Sales_Pipeline[[#This Row],[Close_Date]]="","",TEXT(Sales_Pipeline[[#This Row],[Close_Date]],"mmm"))</f>
        <v>Nov</v>
      </c>
      <c r="M6682" s="8" t="str">
        <f>IF(Sales_Pipeline[[#This Row],[Close_Date]]="","","Q"&amp;ROUNDUP(MONTH(Sales_Pipeline[[#This Row],[Close_Date]])/3,0))</f>
        <v>Q4</v>
      </c>
      <c r="N6682" s="2" cm="1">
        <f t="array" ref="N6682">IFERROR(_xlfn.IFS(Sales_Pipeline[[#This Row],[Deal_Stage]]="Won",_xlfn.XLOOKUP(Sales_Pipeline[[#This Row],[Product]],Products!$A$2:$A$8,Products!$C$2:$C$8),Sales_Pipeline[[#This Row],[Deal_Stage]]="Lost",_xlfn.XLOOKUP(Sales_Pipeline[[#This Row],[Product]],Products!$A$2:$A$8,Products!$C$2:$C$8)),"")</f>
        <v>550</v>
      </c>
      <c r="O6682" s="2">
        <v>477</v>
      </c>
    </row>
    <row r="6683" spans="1:15" x14ac:dyDescent="0.3">
      <c r="A6683" t="s">
        <v>6829</v>
      </c>
      <c r="B6683" t="s">
        <v>45</v>
      </c>
      <c r="C6683" t="str">
        <f>_xlfn.XLOOKUP(Sales_Pipeline[[#This Row],[Sales_Agent]],Sales_Teams[Sales_Agent],Sales_Teams[Manager])</f>
        <v>Summer Sewald</v>
      </c>
      <c r="D6683" t="str">
        <f>_xlfn.XLOOKUP(Sales_Pipeline[[#This Row],[Manager]],Sales_Teams[Manager],Sales_Teams[Regional_Office])</f>
        <v>West</v>
      </c>
      <c r="E6683" t="s">
        <v>84</v>
      </c>
      <c r="F6683" t="s">
        <v>201</v>
      </c>
      <c r="G6683" t="str">
        <f>IFERROR(_xlfn.XLOOKUP(Sales_Pipeline[[#This Row],[Account]],Accounts!$A$2:$A$86,Accounts!$F$2:$F$86),"")</f>
        <v>United States</v>
      </c>
      <c r="H6683" t="s">
        <v>57</v>
      </c>
      <c r="I6683" s="3">
        <v>42991</v>
      </c>
      <c r="J6683" s="3">
        <v>43055</v>
      </c>
      <c r="K6683" s="8" t="str">
        <f>IF(Sales_Pipeline[[#This Row],[Close_Date]]="","",TEXT(Sales_Pipeline[[#This Row],[Close_Date]],"ddd"))</f>
        <v>Thu</v>
      </c>
      <c r="L6683" s="8" t="str">
        <f>IF(Sales_Pipeline[[#This Row],[Close_Date]]="","",TEXT(Sales_Pipeline[[#This Row],[Close_Date]],"mmm"))</f>
        <v>Nov</v>
      </c>
      <c r="M6683" s="8" t="str">
        <f>IF(Sales_Pipeline[[#This Row],[Close_Date]]="","","Q"&amp;ROUNDUP(MONTH(Sales_Pipeline[[#This Row],[Close_Date]])/3,0))</f>
        <v>Q4</v>
      </c>
      <c r="N6683" s="2" cm="1">
        <f t="array" ref="N6683">IFERROR(_xlfn.IFS(Sales_Pipeline[[#This Row],[Deal_Stage]]="Won",_xlfn.XLOOKUP(Sales_Pipeline[[#This Row],[Product]],Products!$A$2:$A$8,Products!$C$2:$C$8),Sales_Pipeline[[#This Row],[Deal_Stage]]="Lost",_xlfn.XLOOKUP(Sales_Pipeline[[#This Row],[Product]],Products!$A$2:$A$8,Products!$C$2:$C$8)),"")</f>
        <v>5482</v>
      </c>
      <c r="O6683" s="2">
        <v>4972</v>
      </c>
    </row>
    <row r="6684" spans="1:15" x14ac:dyDescent="0.3">
      <c r="A6684" t="s">
        <v>6830</v>
      </c>
      <c r="B6684" t="s">
        <v>14</v>
      </c>
      <c r="C6684" t="str">
        <f>_xlfn.XLOOKUP(Sales_Pipeline[[#This Row],[Sales_Agent]],Sales_Teams[Sales_Agent],Sales_Teams[Manager])</f>
        <v>Melvin Marxen</v>
      </c>
      <c r="D6684" t="str">
        <f>_xlfn.XLOOKUP(Sales_Pipeline[[#This Row],[Manager]],Sales_Teams[Manager],Sales_Teams[Regional_Office])</f>
        <v>Central</v>
      </c>
      <c r="E6684" t="s">
        <v>76</v>
      </c>
      <c r="F6684" t="s">
        <v>94</v>
      </c>
      <c r="G6684" t="str">
        <f>IFERROR(_xlfn.XLOOKUP(Sales_Pipeline[[#This Row],[Account]],Accounts!$A$2:$A$86,Accounts!$F$2:$F$86),"")</f>
        <v>United States</v>
      </c>
      <c r="H6684" t="s">
        <v>57</v>
      </c>
      <c r="I6684" s="3">
        <v>42991</v>
      </c>
      <c r="J6684" s="3">
        <v>43069</v>
      </c>
      <c r="K6684" s="8" t="str">
        <f>IF(Sales_Pipeline[[#This Row],[Close_Date]]="","",TEXT(Sales_Pipeline[[#This Row],[Close_Date]],"ddd"))</f>
        <v>Thu</v>
      </c>
      <c r="L6684" s="8" t="str">
        <f>IF(Sales_Pipeline[[#This Row],[Close_Date]]="","",TEXT(Sales_Pipeline[[#This Row],[Close_Date]],"mmm"))</f>
        <v>Nov</v>
      </c>
      <c r="M6684" s="8" t="str">
        <f>IF(Sales_Pipeline[[#This Row],[Close_Date]]="","","Q"&amp;ROUNDUP(MONTH(Sales_Pipeline[[#This Row],[Close_Date]])/3,0))</f>
        <v>Q4</v>
      </c>
      <c r="N6684" s="2" cm="1">
        <f t="array" ref="N6684">IFERROR(_xlfn.IFS(Sales_Pipeline[[#This Row],[Deal_Stage]]="Won",_xlfn.XLOOKUP(Sales_Pipeline[[#This Row],[Product]],Products!$A$2:$A$8,Products!$C$2:$C$8),Sales_Pipeline[[#This Row],[Deal_Stage]]="Lost",_xlfn.XLOOKUP(Sales_Pipeline[[#This Row],[Product]],Products!$A$2:$A$8,Products!$C$2:$C$8)),"")</f>
        <v>3393</v>
      </c>
      <c r="O6684" s="2">
        <v>3902</v>
      </c>
    </row>
    <row r="6685" spans="1:15" x14ac:dyDescent="0.3">
      <c r="A6685" t="s">
        <v>6831</v>
      </c>
      <c r="B6685" t="s">
        <v>29</v>
      </c>
      <c r="C6685" t="str">
        <f>_xlfn.XLOOKUP(Sales_Pipeline[[#This Row],[Sales_Agent]],Sales_Teams[Sales_Agent],Sales_Teams[Manager])</f>
        <v>Rocco Neubert</v>
      </c>
      <c r="D6685" t="str">
        <f>_xlfn.XLOOKUP(Sales_Pipeline[[#This Row],[Manager]],Sales_Teams[Manager],Sales_Teams[Regional_Office])</f>
        <v>East</v>
      </c>
      <c r="E6685" t="s">
        <v>55</v>
      </c>
      <c r="F6685" t="s">
        <v>231</v>
      </c>
      <c r="G6685" t="str">
        <f>IFERROR(_xlfn.XLOOKUP(Sales_Pipeline[[#This Row],[Account]],Accounts!$A$2:$A$86,Accounts!$F$2:$F$86),"")</f>
        <v>United States</v>
      </c>
      <c r="H6685" t="s">
        <v>57</v>
      </c>
      <c r="I6685" s="3">
        <v>42991</v>
      </c>
      <c r="J6685" s="3">
        <v>43083</v>
      </c>
      <c r="K6685" s="8" t="str">
        <f>IF(Sales_Pipeline[[#This Row],[Close_Date]]="","",TEXT(Sales_Pipeline[[#This Row],[Close_Date]],"ddd"))</f>
        <v>Thu</v>
      </c>
      <c r="L6685" s="8" t="str">
        <f>IF(Sales_Pipeline[[#This Row],[Close_Date]]="","",TEXT(Sales_Pipeline[[#This Row],[Close_Date]],"mmm"))</f>
        <v>Dec</v>
      </c>
      <c r="M6685" s="8" t="str">
        <f>IF(Sales_Pipeline[[#This Row],[Close_Date]]="","","Q"&amp;ROUNDUP(MONTH(Sales_Pipeline[[#This Row],[Close_Date]])/3,0))</f>
        <v>Q4</v>
      </c>
      <c r="N6685" s="2" cm="1">
        <f t="array" ref="N6685">IFERROR(_xlfn.IFS(Sales_Pipeline[[#This Row],[Deal_Stage]]="Won",_xlfn.XLOOKUP(Sales_Pipeline[[#This Row],[Product]],Products!$A$2:$A$8,Products!$C$2:$C$8),Sales_Pipeline[[#This Row],[Deal_Stage]]="Lost",_xlfn.XLOOKUP(Sales_Pipeline[[#This Row],[Product]],Products!$A$2:$A$8,Products!$C$2:$C$8)),"")</f>
        <v>1096</v>
      </c>
      <c r="O6685" s="2">
        <v>1176</v>
      </c>
    </row>
    <row r="6686" spans="1:15" x14ac:dyDescent="0.3">
      <c r="A6686" t="s">
        <v>6832</v>
      </c>
      <c r="B6686" t="s">
        <v>29</v>
      </c>
      <c r="C6686" t="str">
        <f>_xlfn.XLOOKUP(Sales_Pipeline[[#This Row],[Sales_Agent]],Sales_Teams[Sales_Agent],Sales_Teams[Manager])</f>
        <v>Rocco Neubert</v>
      </c>
      <c r="D6686" t="str">
        <f>_xlfn.XLOOKUP(Sales_Pipeline[[#This Row],[Manager]],Sales_Teams[Manager],Sales_Teams[Regional_Office])</f>
        <v>East</v>
      </c>
      <c r="E6686" t="s">
        <v>8953</v>
      </c>
      <c r="F6686" t="s">
        <v>293</v>
      </c>
      <c r="G6686" t="str">
        <f>IFERROR(_xlfn.XLOOKUP(Sales_Pipeline[[#This Row],[Account]],Accounts!$A$2:$A$86,Accounts!$F$2:$F$86),"")</f>
        <v>United States</v>
      </c>
      <c r="H6686" t="s">
        <v>57</v>
      </c>
      <c r="I6686" s="3">
        <v>42991</v>
      </c>
      <c r="J6686" s="3">
        <v>43083</v>
      </c>
      <c r="K6686" s="8" t="str">
        <f>IF(Sales_Pipeline[[#This Row],[Close_Date]]="","",TEXT(Sales_Pipeline[[#This Row],[Close_Date]],"ddd"))</f>
        <v>Thu</v>
      </c>
      <c r="L6686" s="8" t="str">
        <f>IF(Sales_Pipeline[[#This Row],[Close_Date]]="","",TEXT(Sales_Pipeline[[#This Row],[Close_Date]],"mmm"))</f>
        <v>Dec</v>
      </c>
      <c r="M6686" s="8" t="str">
        <f>IF(Sales_Pipeline[[#This Row],[Close_Date]]="","","Q"&amp;ROUNDUP(MONTH(Sales_Pipeline[[#This Row],[Close_Date]])/3,0))</f>
        <v>Q4</v>
      </c>
      <c r="N6686" s="2" cm="1">
        <f t="array" ref="N6686">IFERROR(_xlfn.IFS(Sales_Pipeline[[#This Row],[Deal_Stage]]="Won",_xlfn.XLOOKUP(Sales_Pipeline[[#This Row],[Product]],Products!$A$2:$A$8,Products!$C$2:$C$8),Sales_Pipeline[[#This Row],[Deal_Stage]]="Lost",_xlfn.XLOOKUP(Sales_Pipeline[[#This Row],[Product]],Products!$A$2:$A$8,Products!$C$2:$C$8)),"")</f>
        <v>4821</v>
      </c>
      <c r="O6686" s="2">
        <v>4140</v>
      </c>
    </row>
    <row r="6687" spans="1:15" x14ac:dyDescent="0.3">
      <c r="A6687" t="s">
        <v>6833</v>
      </c>
      <c r="B6687" t="s">
        <v>35</v>
      </c>
      <c r="C6687" t="str">
        <f>_xlfn.XLOOKUP(Sales_Pipeline[[#This Row],[Sales_Agent]],Sales_Teams[Sales_Agent],Sales_Teams[Manager])</f>
        <v>Celia Rouche</v>
      </c>
      <c r="D6687" t="str">
        <f>_xlfn.XLOOKUP(Sales_Pipeline[[#This Row],[Manager]],Sales_Teams[Manager],Sales_Teams[Regional_Office])</f>
        <v>West</v>
      </c>
      <c r="E6687" t="s">
        <v>61</v>
      </c>
      <c r="F6687" t="s">
        <v>143</v>
      </c>
      <c r="G6687" t="str">
        <f>IFERROR(_xlfn.XLOOKUP(Sales_Pipeline[[#This Row],[Account]],Accounts!$A$2:$A$86,Accounts!$F$2:$F$86),"")</f>
        <v>United States</v>
      </c>
      <c r="H6687" t="s">
        <v>57</v>
      </c>
      <c r="I6687" s="3">
        <v>42991</v>
      </c>
      <c r="J6687" s="3">
        <v>43069</v>
      </c>
      <c r="K6687" s="8" t="str">
        <f>IF(Sales_Pipeline[[#This Row],[Close_Date]]="","",TEXT(Sales_Pipeline[[#This Row],[Close_Date]],"ddd"))</f>
        <v>Thu</v>
      </c>
      <c r="L6687" s="8" t="str">
        <f>IF(Sales_Pipeline[[#This Row],[Close_Date]]="","",TEXT(Sales_Pipeline[[#This Row],[Close_Date]],"mmm"))</f>
        <v>Nov</v>
      </c>
      <c r="M6687" s="8" t="str">
        <f>IF(Sales_Pipeline[[#This Row],[Close_Date]]="","","Q"&amp;ROUNDUP(MONTH(Sales_Pipeline[[#This Row],[Close_Date]])/3,0))</f>
        <v>Q4</v>
      </c>
      <c r="N6687" s="2" cm="1">
        <f t="array" ref="N6687">IFERROR(_xlfn.IFS(Sales_Pipeline[[#This Row],[Deal_Stage]]="Won",_xlfn.XLOOKUP(Sales_Pipeline[[#This Row],[Product]],Products!$A$2:$A$8,Products!$C$2:$C$8),Sales_Pipeline[[#This Row],[Deal_Stage]]="Lost",_xlfn.XLOOKUP(Sales_Pipeline[[#This Row],[Product]],Products!$A$2:$A$8,Products!$C$2:$C$8)),"")</f>
        <v>55</v>
      </c>
      <c r="O6687" s="2">
        <v>54</v>
      </c>
    </row>
    <row r="6688" spans="1:15" x14ac:dyDescent="0.3">
      <c r="A6688" t="s">
        <v>6834</v>
      </c>
      <c r="B6688" t="s">
        <v>32</v>
      </c>
      <c r="C6688" t="str">
        <f>_xlfn.XLOOKUP(Sales_Pipeline[[#This Row],[Sales_Agent]],Sales_Teams[Sales_Agent],Sales_Teams[Manager])</f>
        <v>Celia Rouche</v>
      </c>
      <c r="D6688" t="str">
        <f>_xlfn.XLOOKUP(Sales_Pipeline[[#This Row],[Manager]],Sales_Teams[Manager],Sales_Teams[Regional_Office])</f>
        <v>West</v>
      </c>
      <c r="E6688" t="s">
        <v>61</v>
      </c>
      <c r="G6688" t="str">
        <f>IFERROR(_xlfn.XLOOKUP(Sales_Pipeline[[#This Row],[Account]],Accounts!$A$2:$A$86,Accounts!$F$2:$F$86),"")</f>
        <v/>
      </c>
      <c r="H6688" t="s">
        <v>77</v>
      </c>
      <c r="I6688" s="3">
        <v>42991</v>
      </c>
      <c r="K6688" s="8" t="str">
        <f>IF(Sales_Pipeline[[#This Row],[Close_Date]]="","",TEXT(Sales_Pipeline[[#This Row],[Close_Date]],"ddd"))</f>
        <v/>
      </c>
      <c r="L6688" s="8" t="str">
        <f>IF(Sales_Pipeline[[#This Row],[Close_Date]]="","",TEXT(Sales_Pipeline[[#This Row],[Close_Date]],"mmm"))</f>
        <v/>
      </c>
      <c r="M6688" s="8" t="str">
        <f>IF(Sales_Pipeline[[#This Row],[Close_Date]]="","","Q"&amp;ROUNDUP(MONTH(Sales_Pipeline[[#This Row],[Close_Date]])/3,0))</f>
        <v/>
      </c>
      <c r="N6688" s="2" t="str" cm="1">
        <f t="array" ref="N6688">IFERROR(_xlfn.IFS(Sales_Pipeline[[#This Row],[Deal_Stage]]="Won",_xlfn.XLOOKUP(Sales_Pipeline[[#This Row],[Product]],Products!$A$2:$A$8,Products!$C$2:$C$8),Sales_Pipeline[[#This Row],[Deal_Stage]]="Lost",_xlfn.XLOOKUP(Sales_Pipeline[[#This Row],[Product]],Products!$A$2:$A$8,Products!$C$2:$C$8)),"")</f>
        <v/>
      </c>
      <c r="O6688" s="2">
        <v>0</v>
      </c>
    </row>
    <row r="6689" spans="1:15" x14ac:dyDescent="0.3">
      <c r="A6689" t="s">
        <v>6835</v>
      </c>
      <c r="B6689" t="s">
        <v>32</v>
      </c>
      <c r="C6689" t="str">
        <f>_xlfn.XLOOKUP(Sales_Pipeline[[#This Row],[Sales_Agent]],Sales_Teams[Sales_Agent],Sales_Teams[Manager])</f>
        <v>Celia Rouche</v>
      </c>
      <c r="D6689" t="str">
        <f>_xlfn.XLOOKUP(Sales_Pipeline[[#This Row],[Manager]],Sales_Teams[Manager],Sales_Teams[Regional_Office])</f>
        <v>West</v>
      </c>
      <c r="E6689" t="s">
        <v>61</v>
      </c>
      <c r="F6689" t="s">
        <v>191</v>
      </c>
      <c r="G6689" t="str">
        <f>IFERROR(_xlfn.XLOOKUP(Sales_Pipeline[[#This Row],[Account]],Accounts!$A$2:$A$86,Accounts!$F$2:$F$86),"")</f>
        <v>United States</v>
      </c>
      <c r="H6689" t="s">
        <v>57</v>
      </c>
      <c r="I6689" s="3">
        <v>42991</v>
      </c>
      <c r="J6689" s="3">
        <v>43068</v>
      </c>
      <c r="K6689" s="8" t="str">
        <f>IF(Sales_Pipeline[[#This Row],[Close_Date]]="","",TEXT(Sales_Pipeline[[#This Row],[Close_Date]],"ddd"))</f>
        <v>Wed</v>
      </c>
      <c r="L6689" s="8" t="str">
        <f>IF(Sales_Pipeline[[#This Row],[Close_Date]]="","",TEXT(Sales_Pipeline[[#This Row],[Close_Date]],"mmm"))</f>
        <v>Nov</v>
      </c>
      <c r="M6689" s="8" t="str">
        <f>IF(Sales_Pipeline[[#This Row],[Close_Date]]="","","Q"&amp;ROUNDUP(MONTH(Sales_Pipeline[[#This Row],[Close_Date]])/3,0))</f>
        <v>Q4</v>
      </c>
      <c r="N6689" s="2" cm="1">
        <f t="array" ref="N6689">IFERROR(_xlfn.IFS(Sales_Pipeline[[#This Row],[Deal_Stage]]="Won",_xlfn.XLOOKUP(Sales_Pipeline[[#This Row],[Product]],Products!$A$2:$A$8,Products!$C$2:$C$8),Sales_Pipeline[[#This Row],[Deal_Stage]]="Lost",_xlfn.XLOOKUP(Sales_Pipeline[[#This Row],[Product]],Products!$A$2:$A$8,Products!$C$2:$C$8)),"")</f>
        <v>55</v>
      </c>
      <c r="O6689" s="2">
        <v>51</v>
      </c>
    </row>
    <row r="6690" spans="1:15" x14ac:dyDescent="0.3">
      <c r="A6690" t="s">
        <v>6836</v>
      </c>
      <c r="B6690" t="s">
        <v>44</v>
      </c>
      <c r="C6690" t="str">
        <f>_xlfn.XLOOKUP(Sales_Pipeline[[#This Row],[Sales_Agent]],Sales_Teams[Sales_Agent],Sales_Teams[Manager])</f>
        <v>Summer Sewald</v>
      </c>
      <c r="D6690" t="str">
        <f>_xlfn.XLOOKUP(Sales_Pipeline[[#This Row],[Manager]],Sales_Teams[Manager],Sales_Teams[Regional_Office])</f>
        <v>West</v>
      </c>
      <c r="E6690" t="s">
        <v>63</v>
      </c>
      <c r="F6690" t="s">
        <v>114</v>
      </c>
      <c r="G6690" t="str">
        <f>IFERROR(_xlfn.XLOOKUP(Sales_Pipeline[[#This Row],[Account]],Accounts!$A$2:$A$86,Accounts!$F$2:$F$86),"")</f>
        <v>United States</v>
      </c>
      <c r="H6690" t="s">
        <v>57</v>
      </c>
      <c r="I6690" s="3">
        <v>42991</v>
      </c>
      <c r="J6690" s="3">
        <v>42999</v>
      </c>
      <c r="K6690" s="8" t="str">
        <f>IF(Sales_Pipeline[[#This Row],[Close_Date]]="","",TEXT(Sales_Pipeline[[#This Row],[Close_Date]],"ddd"))</f>
        <v>Thu</v>
      </c>
      <c r="L6690" s="8" t="str">
        <f>IF(Sales_Pipeline[[#This Row],[Close_Date]]="","",TEXT(Sales_Pipeline[[#This Row],[Close_Date]],"mmm"))</f>
        <v>Sep</v>
      </c>
      <c r="M6690" s="8" t="str">
        <f>IF(Sales_Pipeline[[#This Row],[Close_Date]]="","","Q"&amp;ROUNDUP(MONTH(Sales_Pipeline[[#This Row],[Close_Date]])/3,0))</f>
        <v>Q3</v>
      </c>
      <c r="N6690" s="2" cm="1">
        <f t="array" ref="N6690">IFERROR(_xlfn.IFS(Sales_Pipeline[[#This Row],[Deal_Stage]]="Won",_xlfn.XLOOKUP(Sales_Pipeline[[#This Row],[Product]],Products!$A$2:$A$8,Products!$C$2:$C$8),Sales_Pipeline[[#This Row],[Deal_Stage]]="Lost",_xlfn.XLOOKUP(Sales_Pipeline[[#This Row],[Product]],Products!$A$2:$A$8,Products!$C$2:$C$8)),"")</f>
        <v>550</v>
      </c>
      <c r="O6690" s="2">
        <v>518</v>
      </c>
    </row>
    <row r="6691" spans="1:15" x14ac:dyDescent="0.3">
      <c r="A6691" t="s">
        <v>6837</v>
      </c>
      <c r="B6691" t="s">
        <v>44</v>
      </c>
      <c r="C6691" t="str">
        <f>_xlfn.XLOOKUP(Sales_Pipeline[[#This Row],[Sales_Agent]],Sales_Teams[Sales_Agent],Sales_Teams[Manager])</f>
        <v>Summer Sewald</v>
      </c>
      <c r="D6691" t="str">
        <f>_xlfn.XLOOKUP(Sales_Pipeline[[#This Row],[Manager]],Sales_Teams[Manager],Sales_Teams[Regional_Office])</f>
        <v>West</v>
      </c>
      <c r="E6691" t="s">
        <v>63</v>
      </c>
      <c r="F6691" t="s">
        <v>87</v>
      </c>
      <c r="G6691" t="str">
        <f>IFERROR(_xlfn.XLOOKUP(Sales_Pipeline[[#This Row],[Account]],Accounts!$A$2:$A$86,Accounts!$F$2:$F$86),"")</f>
        <v>United States</v>
      </c>
      <c r="H6691" t="s">
        <v>57</v>
      </c>
      <c r="I6691" s="3">
        <v>42991</v>
      </c>
      <c r="J6691" s="3">
        <v>43075</v>
      </c>
      <c r="K6691" s="8" t="str">
        <f>IF(Sales_Pipeline[[#This Row],[Close_Date]]="","",TEXT(Sales_Pipeline[[#This Row],[Close_Date]],"ddd"))</f>
        <v>Wed</v>
      </c>
      <c r="L6691" s="8" t="str">
        <f>IF(Sales_Pipeline[[#This Row],[Close_Date]]="","",TEXT(Sales_Pipeline[[#This Row],[Close_Date]],"mmm"))</f>
        <v>Dec</v>
      </c>
      <c r="M6691" s="8" t="str">
        <f>IF(Sales_Pipeline[[#This Row],[Close_Date]]="","","Q"&amp;ROUNDUP(MONTH(Sales_Pipeline[[#This Row],[Close_Date]])/3,0))</f>
        <v>Q4</v>
      </c>
      <c r="N6691" s="2" cm="1">
        <f t="array" ref="N6691">IFERROR(_xlfn.IFS(Sales_Pipeline[[#This Row],[Deal_Stage]]="Won",_xlfn.XLOOKUP(Sales_Pipeline[[#This Row],[Product]],Products!$A$2:$A$8,Products!$C$2:$C$8),Sales_Pipeline[[#This Row],[Deal_Stage]]="Lost",_xlfn.XLOOKUP(Sales_Pipeline[[#This Row],[Product]],Products!$A$2:$A$8,Products!$C$2:$C$8)),"")</f>
        <v>550</v>
      </c>
      <c r="O6691" s="2">
        <v>505</v>
      </c>
    </row>
    <row r="6692" spans="1:15" x14ac:dyDescent="0.3">
      <c r="A6692" t="s">
        <v>6838</v>
      </c>
      <c r="B6692" t="s">
        <v>3</v>
      </c>
      <c r="C6692" t="str">
        <f>_xlfn.XLOOKUP(Sales_Pipeline[[#This Row],[Sales_Agent]],Sales_Teams[Sales_Agent],Sales_Teams[Manager])</f>
        <v>Dustin Brinkmann</v>
      </c>
      <c r="D6692" t="str">
        <f>_xlfn.XLOOKUP(Sales_Pipeline[[#This Row],[Manager]],Sales_Teams[Manager],Sales_Teams[Regional_Office])</f>
        <v>Central</v>
      </c>
      <c r="E6692" t="s">
        <v>84</v>
      </c>
      <c r="F6692" t="s">
        <v>134</v>
      </c>
      <c r="G6692" t="str">
        <f>IFERROR(_xlfn.XLOOKUP(Sales_Pipeline[[#This Row],[Account]],Accounts!$A$2:$A$86,Accounts!$F$2:$F$86),"")</f>
        <v>United States</v>
      </c>
      <c r="H6692" t="s">
        <v>57</v>
      </c>
      <c r="I6692" s="3">
        <v>42992</v>
      </c>
      <c r="J6692" s="3">
        <v>42996</v>
      </c>
      <c r="K6692" s="8" t="str">
        <f>IF(Sales_Pipeline[[#This Row],[Close_Date]]="","",TEXT(Sales_Pipeline[[#This Row],[Close_Date]],"ddd"))</f>
        <v>Mon</v>
      </c>
      <c r="L6692" s="8" t="str">
        <f>IF(Sales_Pipeline[[#This Row],[Close_Date]]="","",TEXT(Sales_Pipeline[[#This Row],[Close_Date]],"mmm"))</f>
        <v>Sep</v>
      </c>
      <c r="M6692" s="8" t="str">
        <f>IF(Sales_Pipeline[[#This Row],[Close_Date]]="","","Q"&amp;ROUNDUP(MONTH(Sales_Pipeline[[#This Row],[Close_Date]])/3,0))</f>
        <v>Q3</v>
      </c>
      <c r="N6692" s="2" cm="1">
        <f t="array" ref="N6692">IFERROR(_xlfn.IFS(Sales_Pipeline[[#This Row],[Deal_Stage]]="Won",_xlfn.XLOOKUP(Sales_Pipeline[[#This Row],[Product]],Products!$A$2:$A$8,Products!$C$2:$C$8),Sales_Pipeline[[#This Row],[Deal_Stage]]="Lost",_xlfn.XLOOKUP(Sales_Pipeline[[#This Row],[Product]],Products!$A$2:$A$8,Products!$C$2:$C$8)),"")</f>
        <v>5482</v>
      </c>
      <c r="O6692" s="2">
        <v>5421</v>
      </c>
    </row>
    <row r="6693" spans="1:15" x14ac:dyDescent="0.3">
      <c r="A6693" t="s">
        <v>6839</v>
      </c>
      <c r="B6693" t="s">
        <v>27</v>
      </c>
      <c r="C6693" t="str">
        <f>_xlfn.XLOOKUP(Sales_Pipeline[[#This Row],[Sales_Agent]],Sales_Teams[Sales_Agent],Sales_Teams[Manager])</f>
        <v>Rocco Neubert</v>
      </c>
      <c r="D6693" t="str">
        <f>_xlfn.XLOOKUP(Sales_Pipeline[[#This Row],[Manager]],Sales_Teams[Manager],Sales_Teams[Regional_Office])</f>
        <v>East</v>
      </c>
      <c r="E6693" t="s">
        <v>8953</v>
      </c>
      <c r="F6693" t="s">
        <v>173</v>
      </c>
      <c r="G6693" t="str">
        <f>IFERROR(_xlfn.XLOOKUP(Sales_Pipeline[[#This Row],[Account]],Accounts!$A$2:$A$86,Accounts!$F$2:$F$86),"")</f>
        <v>United States</v>
      </c>
      <c r="H6693" t="s">
        <v>57</v>
      </c>
      <c r="I6693" s="3">
        <v>42992</v>
      </c>
      <c r="J6693" s="3">
        <v>43062</v>
      </c>
      <c r="K6693" s="8" t="str">
        <f>IF(Sales_Pipeline[[#This Row],[Close_Date]]="","",TEXT(Sales_Pipeline[[#This Row],[Close_Date]],"ddd"))</f>
        <v>Thu</v>
      </c>
      <c r="L6693" s="8" t="str">
        <f>IF(Sales_Pipeline[[#This Row],[Close_Date]]="","",TEXT(Sales_Pipeline[[#This Row],[Close_Date]],"mmm"))</f>
        <v>Nov</v>
      </c>
      <c r="M6693" s="8" t="str">
        <f>IF(Sales_Pipeline[[#This Row],[Close_Date]]="","","Q"&amp;ROUNDUP(MONTH(Sales_Pipeline[[#This Row],[Close_Date]])/3,0))</f>
        <v>Q4</v>
      </c>
      <c r="N6693" s="2" cm="1">
        <f t="array" ref="N6693">IFERROR(_xlfn.IFS(Sales_Pipeline[[#This Row],[Deal_Stage]]="Won",_xlfn.XLOOKUP(Sales_Pipeline[[#This Row],[Product]],Products!$A$2:$A$8,Products!$C$2:$C$8),Sales_Pipeline[[#This Row],[Deal_Stage]]="Lost",_xlfn.XLOOKUP(Sales_Pipeline[[#This Row],[Product]],Products!$A$2:$A$8,Products!$C$2:$C$8)),"")</f>
        <v>4821</v>
      </c>
      <c r="O6693" s="2">
        <v>3822</v>
      </c>
    </row>
    <row r="6694" spans="1:15" x14ac:dyDescent="0.3">
      <c r="A6694" t="s">
        <v>6840</v>
      </c>
      <c r="B6694" t="s">
        <v>15</v>
      </c>
      <c r="C6694" t="str">
        <f>_xlfn.XLOOKUP(Sales_Pipeline[[#This Row],[Sales_Agent]],Sales_Teams[Sales_Agent],Sales_Teams[Manager])</f>
        <v>Melvin Marxen</v>
      </c>
      <c r="D6694" t="str">
        <f>_xlfn.XLOOKUP(Sales_Pipeline[[#This Row],[Manager]],Sales_Teams[Manager],Sales_Teams[Regional_Office])</f>
        <v>Central</v>
      </c>
      <c r="E6694" t="s">
        <v>8953</v>
      </c>
      <c r="F6694" t="s">
        <v>141</v>
      </c>
      <c r="G6694" t="str">
        <f>IFERROR(_xlfn.XLOOKUP(Sales_Pipeline[[#This Row],[Account]],Accounts!$A$2:$A$86,Accounts!$F$2:$F$86),"")</f>
        <v>United States</v>
      </c>
      <c r="H6694" t="s">
        <v>82</v>
      </c>
      <c r="I6694" s="3">
        <v>42992</v>
      </c>
      <c r="J6694" s="3">
        <v>43059</v>
      </c>
      <c r="K6694" s="8" t="str">
        <f>IF(Sales_Pipeline[[#This Row],[Close_Date]]="","",TEXT(Sales_Pipeline[[#This Row],[Close_Date]],"ddd"))</f>
        <v>Mon</v>
      </c>
      <c r="L6694" s="8" t="str">
        <f>IF(Sales_Pipeline[[#This Row],[Close_Date]]="","",TEXT(Sales_Pipeline[[#This Row],[Close_Date]],"mmm"))</f>
        <v>Nov</v>
      </c>
      <c r="M6694" s="8" t="str">
        <f>IF(Sales_Pipeline[[#This Row],[Close_Date]]="","","Q"&amp;ROUNDUP(MONTH(Sales_Pipeline[[#This Row],[Close_Date]])/3,0))</f>
        <v>Q4</v>
      </c>
      <c r="N6694" s="2" cm="1">
        <f t="array" ref="N6694">IFERROR(_xlfn.IFS(Sales_Pipeline[[#This Row],[Deal_Stage]]="Won",_xlfn.XLOOKUP(Sales_Pipeline[[#This Row],[Product]],Products!$A$2:$A$8,Products!$C$2:$C$8),Sales_Pipeline[[#This Row],[Deal_Stage]]="Lost",_xlfn.XLOOKUP(Sales_Pipeline[[#This Row],[Product]],Products!$A$2:$A$8,Products!$C$2:$C$8)),"")</f>
        <v>4821</v>
      </c>
      <c r="O6694" s="2">
        <v>0</v>
      </c>
    </row>
    <row r="6695" spans="1:15" x14ac:dyDescent="0.3">
      <c r="A6695" t="s">
        <v>6841</v>
      </c>
      <c r="B6695" t="s">
        <v>28</v>
      </c>
      <c r="C6695" t="str">
        <f>_xlfn.XLOOKUP(Sales_Pipeline[[#This Row],[Sales_Agent]],Sales_Teams[Sales_Agent],Sales_Teams[Manager])</f>
        <v>Rocco Neubert</v>
      </c>
      <c r="D6695" t="str">
        <f>_xlfn.XLOOKUP(Sales_Pipeline[[#This Row],[Manager]],Sales_Teams[Manager],Sales_Teams[Regional_Office])</f>
        <v>East</v>
      </c>
      <c r="E6695" t="s">
        <v>76</v>
      </c>
      <c r="F6695" t="s">
        <v>194</v>
      </c>
      <c r="G6695" t="str">
        <f>IFERROR(_xlfn.XLOOKUP(Sales_Pipeline[[#This Row],[Account]],Accounts!$A$2:$A$86,Accounts!$F$2:$F$86),"")</f>
        <v>United States</v>
      </c>
      <c r="H6695" t="s">
        <v>57</v>
      </c>
      <c r="I6695" s="3">
        <v>42992</v>
      </c>
      <c r="J6695" s="3">
        <v>43086</v>
      </c>
      <c r="K6695" s="8" t="str">
        <f>IF(Sales_Pipeline[[#This Row],[Close_Date]]="","",TEXT(Sales_Pipeline[[#This Row],[Close_Date]],"ddd"))</f>
        <v>Sun</v>
      </c>
      <c r="L6695" s="8" t="str">
        <f>IF(Sales_Pipeline[[#This Row],[Close_Date]]="","",TEXT(Sales_Pipeline[[#This Row],[Close_Date]],"mmm"))</f>
        <v>Dec</v>
      </c>
      <c r="M6695" s="8" t="str">
        <f>IF(Sales_Pipeline[[#This Row],[Close_Date]]="","","Q"&amp;ROUNDUP(MONTH(Sales_Pipeline[[#This Row],[Close_Date]])/3,0))</f>
        <v>Q4</v>
      </c>
      <c r="N6695" s="2" cm="1">
        <f t="array" ref="N6695">IFERROR(_xlfn.IFS(Sales_Pipeline[[#This Row],[Deal_Stage]]="Won",_xlfn.XLOOKUP(Sales_Pipeline[[#This Row],[Product]],Products!$A$2:$A$8,Products!$C$2:$C$8),Sales_Pipeline[[#This Row],[Deal_Stage]]="Lost",_xlfn.XLOOKUP(Sales_Pipeline[[#This Row],[Product]],Products!$A$2:$A$8,Products!$C$2:$C$8)),"")</f>
        <v>3393</v>
      </c>
      <c r="O6695" s="2">
        <v>3331</v>
      </c>
    </row>
    <row r="6696" spans="1:15" x14ac:dyDescent="0.3">
      <c r="A6696" t="s">
        <v>6842</v>
      </c>
      <c r="B6696" t="s">
        <v>36</v>
      </c>
      <c r="C6696" t="str">
        <f>_xlfn.XLOOKUP(Sales_Pipeline[[#This Row],[Sales_Agent]],Sales_Teams[Sales_Agent],Sales_Teams[Manager])</f>
        <v>Celia Rouche</v>
      </c>
      <c r="D6696" t="str">
        <f>_xlfn.XLOOKUP(Sales_Pipeline[[#This Row],[Manager]],Sales_Teams[Manager],Sales_Teams[Regional_Office])</f>
        <v>West</v>
      </c>
      <c r="E6696" t="s">
        <v>61</v>
      </c>
      <c r="F6696" t="s">
        <v>107</v>
      </c>
      <c r="G6696" t="str">
        <f>IFERROR(_xlfn.XLOOKUP(Sales_Pipeline[[#This Row],[Account]],Accounts!$A$2:$A$86,Accounts!$F$2:$F$86),"")</f>
        <v>United States</v>
      </c>
      <c r="H6696" t="s">
        <v>82</v>
      </c>
      <c r="I6696" s="3">
        <v>42992</v>
      </c>
      <c r="J6696" s="3">
        <v>43066</v>
      </c>
      <c r="K6696" s="8" t="str">
        <f>IF(Sales_Pipeline[[#This Row],[Close_Date]]="","",TEXT(Sales_Pipeline[[#This Row],[Close_Date]],"ddd"))</f>
        <v>Mon</v>
      </c>
      <c r="L6696" s="8" t="str">
        <f>IF(Sales_Pipeline[[#This Row],[Close_Date]]="","",TEXT(Sales_Pipeline[[#This Row],[Close_Date]],"mmm"))</f>
        <v>Nov</v>
      </c>
      <c r="M6696" s="8" t="str">
        <f>IF(Sales_Pipeline[[#This Row],[Close_Date]]="","","Q"&amp;ROUNDUP(MONTH(Sales_Pipeline[[#This Row],[Close_Date]])/3,0))</f>
        <v>Q4</v>
      </c>
      <c r="N6696" s="2" cm="1">
        <f t="array" ref="N6696">IFERROR(_xlfn.IFS(Sales_Pipeline[[#This Row],[Deal_Stage]]="Won",_xlfn.XLOOKUP(Sales_Pipeline[[#This Row],[Product]],Products!$A$2:$A$8,Products!$C$2:$C$8),Sales_Pipeline[[#This Row],[Deal_Stage]]="Lost",_xlfn.XLOOKUP(Sales_Pipeline[[#This Row],[Product]],Products!$A$2:$A$8,Products!$C$2:$C$8)),"")</f>
        <v>55</v>
      </c>
      <c r="O6696" s="2">
        <v>0</v>
      </c>
    </row>
    <row r="6697" spans="1:15" x14ac:dyDescent="0.3">
      <c r="A6697" t="s">
        <v>6843</v>
      </c>
      <c r="B6697" t="s">
        <v>40</v>
      </c>
      <c r="C6697" t="str">
        <f>_xlfn.XLOOKUP(Sales_Pipeline[[#This Row],[Sales_Agent]],Sales_Teams[Sales_Agent],Sales_Teams[Manager])</f>
        <v>Summer Sewald</v>
      </c>
      <c r="D6697" t="str">
        <f>_xlfn.XLOOKUP(Sales_Pipeline[[#This Row],[Manager]],Sales_Teams[Manager],Sales_Teams[Regional_Office])</f>
        <v>West</v>
      </c>
      <c r="E6697" t="s">
        <v>63</v>
      </c>
      <c r="F6697" t="s">
        <v>570</v>
      </c>
      <c r="G6697" t="str">
        <f>IFERROR(_xlfn.XLOOKUP(Sales_Pipeline[[#This Row],[Account]],Accounts!$A$2:$A$86,Accounts!$F$2:$F$86),"")</f>
        <v>Germany</v>
      </c>
      <c r="H6697" t="s">
        <v>57</v>
      </c>
      <c r="I6697" s="3">
        <v>42992</v>
      </c>
      <c r="J6697" s="3">
        <v>43089</v>
      </c>
      <c r="K6697" s="8" t="str">
        <f>IF(Sales_Pipeline[[#This Row],[Close_Date]]="","",TEXT(Sales_Pipeline[[#This Row],[Close_Date]],"ddd"))</f>
        <v>Wed</v>
      </c>
      <c r="L6697" s="8" t="str">
        <f>IF(Sales_Pipeline[[#This Row],[Close_Date]]="","",TEXT(Sales_Pipeline[[#This Row],[Close_Date]],"mmm"))</f>
        <v>Dec</v>
      </c>
      <c r="M6697" s="8" t="str">
        <f>IF(Sales_Pipeline[[#This Row],[Close_Date]]="","","Q"&amp;ROUNDUP(MONTH(Sales_Pipeline[[#This Row],[Close_Date]])/3,0))</f>
        <v>Q4</v>
      </c>
      <c r="N6697" s="2" cm="1">
        <f t="array" ref="N6697">IFERROR(_xlfn.IFS(Sales_Pipeline[[#This Row],[Deal_Stage]]="Won",_xlfn.XLOOKUP(Sales_Pipeline[[#This Row],[Product]],Products!$A$2:$A$8,Products!$C$2:$C$8),Sales_Pipeline[[#This Row],[Deal_Stage]]="Lost",_xlfn.XLOOKUP(Sales_Pipeline[[#This Row],[Product]],Products!$A$2:$A$8,Products!$C$2:$C$8)),"")</f>
        <v>550</v>
      </c>
      <c r="O6697" s="2">
        <v>504</v>
      </c>
    </row>
    <row r="6698" spans="1:15" x14ac:dyDescent="0.3">
      <c r="A6698" t="s">
        <v>6844</v>
      </c>
      <c r="B6698" t="s">
        <v>40</v>
      </c>
      <c r="C6698" t="str">
        <f>_xlfn.XLOOKUP(Sales_Pipeline[[#This Row],[Sales_Agent]],Sales_Teams[Sales_Agent],Sales_Teams[Manager])</f>
        <v>Summer Sewald</v>
      </c>
      <c r="D6698" t="str">
        <f>_xlfn.XLOOKUP(Sales_Pipeline[[#This Row],[Manager]],Sales_Teams[Manager],Sales_Teams[Regional_Office])</f>
        <v>West</v>
      </c>
      <c r="E6698" t="s">
        <v>55</v>
      </c>
      <c r="F6698" t="s">
        <v>145</v>
      </c>
      <c r="G6698" t="str">
        <f>IFERROR(_xlfn.XLOOKUP(Sales_Pipeline[[#This Row],[Account]],Accounts!$A$2:$A$86,Accounts!$F$2:$F$86),"")</f>
        <v>United States</v>
      </c>
      <c r="H6698" t="s">
        <v>57</v>
      </c>
      <c r="I6698" s="3">
        <v>42992</v>
      </c>
      <c r="J6698" s="3">
        <v>43079</v>
      </c>
      <c r="K6698" s="8" t="str">
        <f>IF(Sales_Pipeline[[#This Row],[Close_Date]]="","",TEXT(Sales_Pipeline[[#This Row],[Close_Date]],"ddd"))</f>
        <v>Sun</v>
      </c>
      <c r="L6698" s="8" t="str">
        <f>IF(Sales_Pipeline[[#This Row],[Close_Date]]="","",TEXT(Sales_Pipeline[[#This Row],[Close_Date]],"mmm"))</f>
        <v>Dec</v>
      </c>
      <c r="M6698" s="8" t="str">
        <f>IF(Sales_Pipeline[[#This Row],[Close_Date]]="","","Q"&amp;ROUNDUP(MONTH(Sales_Pipeline[[#This Row],[Close_Date]])/3,0))</f>
        <v>Q4</v>
      </c>
      <c r="N6698" s="2" cm="1">
        <f t="array" ref="N6698">IFERROR(_xlfn.IFS(Sales_Pipeline[[#This Row],[Deal_Stage]]="Won",_xlfn.XLOOKUP(Sales_Pipeline[[#This Row],[Product]],Products!$A$2:$A$8,Products!$C$2:$C$8),Sales_Pipeline[[#This Row],[Deal_Stage]]="Lost",_xlfn.XLOOKUP(Sales_Pipeline[[#This Row],[Product]],Products!$A$2:$A$8,Products!$C$2:$C$8)),"")</f>
        <v>1096</v>
      </c>
      <c r="O6698" s="2">
        <v>1117</v>
      </c>
    </row>
    <row r="6699" spans="1:15" x14ac:dyDescent="0.3">
      <c r="A6699" t="s">
        <v>6845</v>
      </c>
      <c r="B6699" t="s">
        <v>40</v>
      </c>
      <c r="C6699" t="str">
        <f>_xlfn.XLOOKUP(Sales_Pipeline[[#This Row],[Sales_Agent]],Sales_Teams[Sales_Agent],Sales_Teams[Manager])</f>
        <v>Summer Sewald</v>
      </c>
      <c r="D6699" t="str">
        <f>_xlfn.XLOOKUP(Sales_Pipeline[[#This Row],[Manager]],Sales_Teams[Manager],Sales_Teams[Regional_Office])</f>
        <v>West</v>
      </c>
      <c r="E6699" t="s">
        <v>8953</v>
      </c>
      <c r="F6699" t="s">
        <v>201</v>
      </c>
      <c r="G6699" t="str">
        <f>IFERROR(_xlfn.XLOOKUP(Sales_Pipeline[[#This Row],[Account]],Accounts!$A$2:$A$86,Accounts!$F$2:$F$86),"")</f>
        <v>United States</v>
      </c>
      <c r="H6699" t="s">
        <v>57</v>
      </c>
      <c r="I6699" s="3">
        <v>42992</v>
      </c>
      <c r="J6699" s="3">
        <v>43076</v>
      </c>
      <c r="K6699" s="8" t="str">
        <f>IF(Sales_Pipeline[[#This Row],[Close_Date]]="","",TEXT(Sales_Pipeline[[#This Row],[Close_Date]],"ddd"))</f>
        <v>Thu</v>
      </c>
      <c r="L6699" s="8" t="str">
        <f>IF(Sales_Pipeline[[#This Row],[Close_Date]]="","",TEXT(Sales_Pipeline[[#This Row],[Close_Date]],"mmm"))</f>
        <v>Dec</v>
      </c>
      <c r="M6699" s="8" t="str">
        <f>IF(Sales_Pipeline[[#This Row],[Close_Date]]="","","Q"&amp;ROUNDUP(MONTH(Sales_Pipeline[[#This Row],[Close_Date]])/3,0))</f>
        <v>Q4</v>
      </c>
      <c r="N6699" s="2" cm="1">
        <f t="array" ref="N6699">IFERROR(_xlfn.IFS(Sales_Pipeline[[#This Row],[Deal_Stage]]="Won",_xlfn.XLOOKUP(Sales_Pipeline[[#This Row],[Product]],Products!$A$2:$A$8,Products!$C$2:$C$8),Sales_Pipeline[[#This Row],[Deal_Stage]]="Lost",_xlfn.XLOOKUP(Sales_Pipeline[[#This Row],[Product]],Products!$A$2:$A$8,Products!$C$2:$C$8)),"")</f>
        <v>4821</v>
      </c>
      <c r="O6699" s="2">
        <v>5230</v>
      </c>
    </row>
    <row r="6700" spans="1:15" x14ac:dyDescent="0.3">
      <c r="A6700" t="s">
        <v>6846</v>
      </c>
      <c r="B6700" t="s">
        <v>43</v>
      </c>
      <c r="C6700" t="str">
        <f>_xlfn.XLOOKUP(Sales_Pipeline[[#This Row],[Sales_Agent]],Sales_Teams[Sales_Agent],Sales_Teams[Manager])</f>
        <v>Summer Sewald</v>
      </c>
      <c r="D6700" t="str">
        <f>_xlfn.XLOOKUP(Sales_Pipeline[[#This Row],[Manager]],Sales_Teams[Manager],Sales_Teams[Regional_Office])</f>
        <v>West</v>
      </c>
      <c r="E6700" t="s">
        <v>8953</v>
      </c>
      <c r="F6700" t="s">
        <v>100</v>
      </c>
      <c r="G6700" t="str">
        <f>IFERROR(_xlfn.XLOOKUP(Sales_Pipeline[[#This Row],[Account]],Accounts!$A$2:$A$86,Accounts!$F$2:$F$86),"")</f>
        <v>United States</v>
      </c>
      <c r="H6700" t="s">
        <v>57</v>
      </c>
      <c r="I6700" s="3">
        <v>42992</v>
      </c>
      <c r="J6700" s="3">
        <v>42994</v>
      </c>
      <c r="K6700" s="8" t="str">
        <f>IF(Sales_Pipeline[[#This Row],[Close_Date]]="","",TEXT(Sales_Pipeline[[#This Row],[Close_Date]],"ddd"))</f>
        <v>Sat</v>
      </c>
      <c r="L6700" s="8" t="str">
        <f>IF(Sales_Pipeline[[#This Row],[Close_Date]]="","",TEXT(Sales_Pipeline[[#This Row],[Close_Date]],"mmm"))</f>
        <v>Sep</v>
      </c>
      <c r="M6700" s="8" t="str">
        <f>IF(Sales_Pipeline[[#This Row],[Close_Date]]="","","Q"&amp;ROUNDUP(MONTH(Sales_Pipeline[[#This Row],[Close_Date]])/3,0))</f>
        <v>Q3</v>
      </c>
      <c r="N6700" s="2" cm="1">
        <f t="array" ref="N6700">IFERROR(_xlfn.IFS(Sales_Pipeline[[#This Row],[Deal_Stage]]="Won",_xlfn.XLOOKUP(Sales_Pipeline[[#This Row],[Product]],Products!$A$2:$A$8,Products!$C$2:$C$8),Sales_Pipeline[[#This Row],[Deal_Stage]]="Lost",_xlfn.XLOOKUP(Sales_Pipeline[[#This Row],[Product]],Products!$A$2:$A$8,Products!$C$2:$C$8)),"")</f>
        <v>4821</v>
      </c>
      <c r="O6700" s="2">
        <v>4844</v>
      </c>
    </row>
    <row r="6701" spans="1:15" x14ac:dyDescent="0.3">
      <c r="A6701" t="s">
        <v>6847</v>
      </c>
      <c r="B6701" t="s">
        <v>43</v>
      </c>
      <c r="C6701" t="str">
        <f>_xlfn.XLOOKUP(Sales_Pipeline[[#This Row],[Sales_Agent]],Sales_Teams[Sales_Agent],Sales_Teams[Manager])</f>
        <v>Summer Sewald</v>
      </c>
      <c r="D6701" t="str">
        <f>_xlfn.XLOOKUP(Sales_Pipeline[[#This Row],[Manager]],Sales_Teams[Manager],Sales_Teams[Regional_Office])</f>
        <v>West</v>
      </c>
      <c r="E6701" t="s">
        <v>76</v>
      </c>
      <c r="F6701" t="s">
        <v>114</v>
      </c>
      <c r="G6701" t="str">
        <f>IFERROR(_xlfn.XLOOKUP(Sales_Pipeline[[#This Row],[Account]],Accounts!$A$2:$A$86,Accounts!$F$2:$F$86),"")</f>
        <v>United States</v>
      </c>
      <c r="H6701" t="s">
        <v>57</v>
      </c>
      <c r="I6701" s="3">
        <v>42992</v>
      </c>
      <c r="J6701" s="3">
        <v>43001</v>
      </c>
      <c r="K6701" s="8" t="str">
        <f>IF(Sales_Pipeline[[#This Row],[Close_Date]]="","",TEXT(Sales_Pipeline[[#This Row],[Close_Date]],"ddd"))</f>
        <v>Sat</v>
      </c>
      <c r="L6701" s="8" t="str">
        <f>IF(Sales_Pipeline[[#This Row],[Close_Date]]="","",TEXT(Sales_Pipeline[[#This Row],[Close_Date]],"mmm"))</f>
        <v>Sep</v>
      </c>
      <c r="M6701" s="8" t="str">
        <f>IF(Sales_Pipeline[[#This Row],[Close_Date]]="","","Q"&amp;ROUNDUP(MONTH(Sales_Pipeline[[#This Row],[Close_Date]])/3,0))</f>
        <v>Q3</v>
      </c>
      <c r="N6701" s="2" cm="1">
        <f t="array" ref="N6701">IFERROR(_xlfn.IFS(Sales_Pipeline[[#This Row],[Deal_Stage]]="Won",_xlfn.XLOOKUP(Sales_Pipeline[[#This Row],[Product]],Products!$A$2:$A$8,Products!$C$2:$C$8),Sales_Pipeline[[#This Row],[Deal_Stage]]="Lost",_xlfn.XLOOKUP(Sales_Pipeline[[#This Row],[Product]],Products!$A$2:$A$8,Products!$C$2:$C$8)),"")</f>
        <v>3393</v>
      </c>
      <c r="O6701" s="2">
        <v>3596</v>
      </c>
    </row>
    <row r="6702" spans="1:15" x14ac:dyDescent="0.3">
      <c r="A6702" t="s">
        <v>6848</v>
      </c>
      <c r="B6702" t="s">
        <v>42</v>
      </c>
      <c r="C6702" t="str">
        <f>_xlfn.XLOOKUP(Sales_Pipeline[[#This Row],[Sales_Agent]],Sales_Teams[Sales_Agent],Sales_Teams[Manager])</f>
        <v>Summer Sewald</v>
      </c>
      <c r="D6702" t="str">
        <f>_xlfn.XLOOKUP(Sales_Pipeline[[#This Row],[Manager]],Sales_Teams[Manager],Sales_Teams[Regional_Office])</f>
        <v>West</v>
      </c>
      <c r="E6702" t="s">
        <v>8953</v>
      </c>
      <c r="F6702" t="s">
        <v>145</v>
      </c>
      <c r="G6702" t="str">
        <f>IFERROR(_xlfn.XLOOKUP(Sales_Pipeline[[#This Row],[Account]],Accounts!$A$2:$A$86,Accounts!$F$2:$F$86),"")</f>
        <v>United States</v>
      </c>
      <c r="H6702" t="s">
        <v>82</v>
      </c>
      <c r="I6702" s="3">
        <v>42992</v>
      </c>
      <c r="J6702" s="3">
        <v>43008</v>
      </c>
      <c r="K6702" s="8" t="str">
        <f>IF(Sales_Pipeline[[#This Row],[Close_Date]]="","",TEXT(Sales_Pipeline[[#This Row],[Close_Date]],"ddd"))</f>
        <v>Sat</v>
      </c>
      <c r="L6702" s="8" t="str">
        <f>IF(Sales_Pipeline[[#This Row],[Close_Date]]="","",TEXT(Sales_Pipeline[[#This Row],[Close_Date]],"mmm"))</f>
        <v>Sep</v>
      </c>
      <c r="M6702" s="8" t="str">
        <f>IF(Sales_Pipeline[[#This Row],[Close_Date]]="","","Q"&amp;ROUNDUP(MONTH(Sales_Pipeline[[#This Row],[Close_Date]])/3,0))</f>
        <v>Q3</v>
      </c>
      <c r="N6702" s="2" cm="1">
        <f t="array" ref="N6702">IFERROR(_xlfn.IFS(Sales_Pipeline[[#This Row],[Deal_Stage]]="Won",_xlfn.XLOOKUP(Sales_Pipeline[[#This Row],[Product]],Products!$A$2:$A$8,Products!$C$2:$C$8),Sales_Pipeline[[#This Row],[Deal_Stage]]="Lost",_xlfn.XLOOKUP(Sales_Pipeline[[#This Row],[Product]],Products!$A$2:$A$8,Products!$C$2:$C$8)),"")</f>
        <v>4821</v>
      </c>
      <c r="O6702" s="2">
        <v>0</v>
      </c>
    </row>
    <row r="6703" spans="1:15" x14ac:dyDescent="0.3">
      <c r="A6703" t="s">
        <v>6849</v>
      </c>
      <c r="B6703" t="s">
        <v>42</v>
      </c>
      <c r="C6703" t="str">
        <f>_xlfn.XLOOKUP(Sales_Pipeline[[#This Row],[Sales_Agent]],Sales_Teams[Sales_Agent],Sales_Teams[Manager])</f>
        <v>Summer Sewald</v>
      </c>
      <c r="D6703" t="str">
        <f>_xlfn.XLOOKUP(Sales_Pipeline[[#This Row],[Manager]],Sales_Teams[Manager],Sales_Teams[Regional_Office])</f>
        <v>West</v>
      </c>
      <c r="E6703" t="s">
        <v>8953</v>
      </c>
      <c r="F6703" t="s">
        <v>92</v>
      </c>
      <c r="G6703" t="str">
        <f>IFERROR(_xlfn.XLOOKUP(Sales_Pipeline[[#This Row],[Account]],Accounts!$A$2:$A$86,Accounts!$F$2:$F$86),"")</f>
        <v>United States</v>
      </c>
      <c r="H6703" t="s">
        <v>57</v>
      </c>
      <c r="I6703" s="3">
        <v>42992</v>
      </c>
      <c r="J6703" s="3">
        <v>43040</v>
      </c>
      <c r="K6703" s="8" t="str">
        <f>IF(Sales_Pipeline[[#This Row],[Close_Date]]="","",TEXT(Sales_Pipeline[[#This Row],[Close_Date]],"ddd"))</f>
        <v>Wed</v>
      </c>
      <c r="L6703" s="8" t="str">
        <f>IF(Sales_Pipeline[[#This Row],[Close_Date]]="","",TEXT(Sales_Pipeline[[#This Row],[Close_Date]],"mmm"))</f>
        <v>Nov</v>
      </c>
      <c r="M6703" s="8" t="str">
        <f>IF(Sales_Pipeline[[#This Row],[Close_Date]]="","","Q"&amp;ROUNDUP(MONTH(Sales_Pipeline[[#This Row],[Close_Date]])/3,0))</f>
        <v>Q4</v>
      </c>
      <c r="N6703" s="2" cm="1">
        <f t="array" ref="N6703">IFERROR(_xlfn.IFS(Sales_Pipeline[[#This Row],[Deal_Stage]]="Won",_xlfn.XLOOKUP(Sales_Pipeline[[#This Row],[Product]],Products!$A$2:$A$8,Products!$C$2:$C$8),Sales_Pipeline[[#This Row],[Deal_Stage]]="Lost",_xlfn.XLOOKUP(Sales_Pipeline[[#This Row],[Product]],Products!$A$2:$A$8,Products!$C$2:$C$8)),"")</f>
        <v>4821</v>
      </c>
      <c r="O6703" s="2">
        <v>4593</v>
      </c>
    </row>
    <row r="6704" spans="1:15" x14ac:dyDescent="0.3">
      <c r="A6704" t="s">
        <v>6850</v>
      </c>
      <c r="B6704" t="s">
        <v>8</v>
      </c>
      <c r="C6704" t="str">
        <f>_xlfn.XLOOKUP(Sales_Pipeline[[#This Row],[Sales_Agent]],Sales_Teams[Sales_Agent],Sales_Teams[Manager])</f>
        <v>Dustin Brinkmann</v>
      </c>
      <c r="D6704" t="str">
        <f>_xlfn.XLOOKUP(Sales_Pipeline[[#This Row],[Manager]],Sales_Teams[Manager],Sales_Teams[Regional_Office])</f>
        <v>Central</v>
      </c>
      <c r="E6704" t="s">
        <v>63</v>
      </c>
      <c r="F6704" t="s">
        <v>118</v>
      </c>
      <c r="G6704" t="str">
        <f>IFERROR(_xlfn.XLOOKUP(Sales_Pipeline[[#This Row],[Account]],Accounts!$A$2:$A$86,Accounts!$F$2:$F$86),"")</f>
        <v>United States</v>
      </c>
      <c r="H6704" t="s">
        <v>57</v>
      </c>
      <c r="I6704" s="3">
        <v>42992</v>
      </c>
      <c r="J6704" s="3">
        <v>43081</v>
      </c>
      <c r="K6704" s="8" t="str">
        <f>IF(Sales_Pipeline[[#This Row],[Close_Date]]="","",TEXT(Sales_Pipeline[[#This Row],[Close_Date]],"ddd"))</f>
        <v>Tue</v>
      </c>
      <c r="L6704" s="8" t="str">
        <f>IF(Sales_Pipeline[[#This Row],[Close_Date]]="","",TEXT(Sales_Pipeline[[#This Row],[Close_Date]],"mmm"))</f>
        <v>Dec</v>
      </c>
      <c r="M6704" s="8" t="str">
        <f>IF(Sales_Pipeline[[#This Row],[Close_Date]]="","","Q"&amp;ROUNDUP(MONTH(Sales_Pipeline[[#This Row],[Close_Date]])/3,0))</f>
        <v>Q4</v>
      </c>
      <c r="N6704" s="2" cm="1">
        <f t="array" ref="N6704">IFERROR(_xlfn.IFS(Sales_Pipeline[[#This Row],[Deal_Stage]]="Won",_xlfn.XLOOKUP(Sales_Pipeline[[#This Row],[Product]],Products!$A$2:$A$8,Products!$C$2:$C$8),Sales_Pipeline[[#This Row],[Deal_Stage]]="Lost",_xlfn.XLOOKUP(Sales_Pipeline[[#This Row],[Product]],Products!$A$2:$A$8,Products!$C$2:$C$8)),"")</f>
        <v>550</v>
      </c>
      <c r="O6704" s="2">
        <v>545</v>
      </c>
    </row>
    <row r="6705" spans="1:15" x14ac:dyDescent="0.3">
      <c r="A6705" t="s">
        <v>6851</v>
      </c>
      <c r="B6705" t="s">
        <v>8</v>
      </c>
      <c r="C6705" t="str">
        <f>_xlfn.XLOOKUP(Sales_Pipeline[[#This Row],[Sales_Agent]],Sales_Teams[Sales_Agent],Sales_Teams[Manager])</f>
        <v>Dustin Brinkmann</v>
      </c>
      <c r="D6705" t="str">
        <f>_xlfn.XLOOKUP(Sales_Pipeline[[#This Row],[Manager]],Sales_Teams[Manager],Sales_Teams[Regional_Office])</f>
        <v>Central</v>
      </c>
      <c r="E6705" t="s">
        <v>76</v>
      </c>
      <c r="F6705" t="s">
        <v>169</v>
      </c>
      <c r="G6705" t="str">
        <f>IFERROR(_xlfn.XLOOKUP(Sales_Pipeline[[#This Row],[Account]],Accounts!$A$2:$A$86,Accounts!$F$2:$F$86),"")</f>
        <v>Panama</v>
      </c>
      <c r="H6705" t="s">
        <v>57</v>
      </c>
      <c r="I6705" s="3">
        <v>42992</v>
      </c>
      <c r="J6705" s="3">
        <v>43047</v>
      </c>
      <c r="K6705" s="8" t="str">
        <f>IF(Sales_Pipeline[[#This Row],[Close_Date]]="","",TEXT(Sales_Pipeline[[#This Row],[Close_Date]],"ddd"))</f>
        <v>Wed</v>
      </c>
      <c r="L6705" s="8" t="str">
        <f>IF(Sales_Pipeline[[#This Row],[Close_Date]]="","",TEXT(Sales_Pipeline[[#This Row],[Close_Date]],"mmm"))</f>
        <v>Nov</v>
      </c>
      <c r="M6705" s="8" t="str">
        <f>IF(Sales_Pipeline[[#This Row],[Close_Date]]="","","Q"&amp;ROUNDUP(MONTH(Sales_Pipeline[[#This Row],[Close_Date]])/3,0))</f>
        <v>Q4</v>
      </c>
      <c r="N6705" s="2" cm="1">
        <f t="array" ref="N6705">IFERROR(_xlfn.IFS(Sales_Pipeline[[#This Row],[Deal_Stage]]="Won",_xlfn.XLOOKUP(Sales_Pipeline[[#This Row],[Product]],Products!$A$2:$A$8,Products!$C$2:$C$8),Sales_Pipeline[[#This Row],[Deal_Stage]]="Lost",_xlfn.XLOOKUP(Sales_Pipeline[[#This Row],[Product]],Products!$A$2:$A$8,Products!$C$2:$C$8)),"")</f>
        <v>3393</v>
      </c>
      <c r="O6705" s="2">
        <v>3362</v>
      </c>
    </row>
    <row r="6706" spans="1:15" x14ac:dyDescent="0.3">
      <c r="A6706" t="s">
        <v>6852</v>
      </c>
      <c r="B6706" t="s">
        <v>12</v>
      </c>
      <c r="C6706" t="str">
        <f>_xlfn.XLOOKUP(Sales_Pipeline[[#This Row],[Sales_Agent]],Sales_Teams[Sales_Agent],Sales_Teams[Manager])</f>
        <v>Melvin Marxen</v>
      </c>
      <c r="D6706" t="str">
        <f>_xlfn.XLOOKUP(Sales_Pipeline[[#This Row],[Manager]],Sales_Teams[Manager],Sales_Teams[Regional_Office])</f>
        <v>Central</v>
      </c>
      <c r="E6706" t="s">
        <v>55</v>
      </c>
      <c r="F6706" t="s">
        <v>79</v>
      </c>
      <c r="G6706" t="str">
        <f>IFERROR(_xlfn.XLOOKUP(Sales_Pipeline[[#This Row],[Account]],Accounts!$A$2:$A$86,Accounts!$F$2:$F$86),"")</f>
        <v>Philipines</v>
      </c>
      <c r="H6706" t="s">
        <v>57</v>
      </c>
      <c r="I6706" s="3">
        <v>42992</v>
      </c>
      <c r="J6706" s="3">
        <v>43083</v>
      </c>
      <c r="K6706" s="8" t="str">
        <f>IF(Sales_Pipeline[[#This Row],[Close_Date]]="","",TEXT(Sales_Pipeline[[#This Row],[Close_Date]],"ddd"))</f>
        <v>Thu</v>
      </c>
      <c r="L6706" s="8" t="str">
        <f>IF(Sales_Pipeline[[#This Row],[Close_Date]]="","",TEXT(Sales_Pipeline[[#This Row],[Close_Date]],"mmm"))</f>
        <v>Dec</v>
      </c>
      <c r="M6706" s="8" t="str">
        <f>IF(Sales_Pipeline[[#This Row],[Close_Date]]="","","Q"&amp;ROUNDUP(MONTH(Sales_Pipeline[[#This Row],[Close_Date]])/3,0))</f>
        <v>Q4</v>
      </c>
      <c r="N6706" s="2" cm="1">
        <f t="array" ref="N6706">IFERROR(_xlfn.IFS(Sales_Pipeline[[#This Row],[Deal_Stage]]="Won",_xlfn.XLOOKUP(Sales_Pipeline[[#This Row],[Product]],Products!$A$2:$A$8,Products!$C$2:$C$8),Sales_Pipeline[[#This Row],[Deal_Stage]]="Lost",_xlfn.XLOOKUP(Sales_Pipeline[[#This Row],[Product]],Products!$A$2:$A$8,Products!$C$2:$C$8)),"")</f>
        <v>1096</v>
      </c>
      <c r="O6706" s="2">
        <v>1086</v>
      </c>
    </row>
    <row r="6707" spans="1:15" x14ac:dyDescent="0.3">
      <c r="A6707" t="s">
        <v>6853</v>
      </c>
      <c r="B6707" t="s">
        <v>45</v>
      </c>
      <c r="C6707" t="str">
        <f>_xlfn.XLOOKUP(Sales_Pipeline[[#This Row],[Sales_Agent]],Sales_Teams[Sales_Agent],Sales_Teams[Manager])</f>
        <v>Summer Sewald</v>
      </c>
      <c r="D6707" t="str">
        <f>_xlfn.XLOOKUP(Sales_Pipeline[[#This Row],[Manager]],Sales_Teams[Manager],Sales_Teams[Regional_Office])</f>
        <v>West</v>
      </c>
      <c r="E6707" t="s">
        <v>84</v>
      </c>
      <c r="G6707" t="str">
        <f>IFERROR(_xlfn.XLOOKUP(Sales_Pipeline[[#This Row],[Account]],Accounts!$A$2:$A$86,Accounts!$F$2:$F$86),"")</f>
        <v/>
      </c>
      <c r="H6707" t="s">
        <v>77</v>
      </c>
      <c r="I6707" s="3">
        <v>42992</v>
      </c>
      <c r="K6707" s="8" t="str">
        <f>IF(Sales_Pipeline[[#This Row],[Close_Date]]="","",TEXT(Sales_Pipeline[[#This Row],[Close_Date]],"ddd"))</f>
        <v/>
      </c>
      <c r="L6707" s="8" t="str">
        <f>IF(Sales_Pipeline[[#This Row],[Close_Date]]="","",TEXT(Sales_Pipeline[[#This Row],[Close_Date]],"mmm"))</f>
        <v/>
      </c>
      <c r="M6707" s="8" t="str">
        <f>IF(Sales_Pipeline[[#This Row],[Close_Date]]="","","Q"&amp;ROUNDUP(MONTH(Sales_Pipeline[[#This Row],[Close_Date]])/3,0))</f>
        <v/>
      </c>
      <c r="N6707" s="2" t="str" cm="1">
        <f t="array" ref="N6707">IFERROR(_xlfn.IFS(Sales_Pipeline[[#This Row],[Deal_Stage]]="Won",_xlfn.XLOOKUP(Sales_Pipeline[[#This Row],[Product]],Products!$A$2:$A$8,Products!$C$2:$C$8),Sales_Pipeline[[#This Row],[Deal_Stage]]="Lost",_xlfn.XLOOKUP(Sales_Pipeline[[#This Row],[Product]],Products!$A$2:$A$8,Products!$C$2:$C$8)),"")</f>
        <v/>
      </c>
      <c r="O6707" s="2">
        <v>0</v>
      </c>
    </row>
    <row r="6708" spans="1:15" x14ac:dyDescent="0.3">
      <c r="A6708" t="s">
        <v>6854</v>
      </c>
      <c r="B6708" t="s">
        <v>29</v>
      </c>
      <c r="C6708" t="str">
        <f>_xlfn.XLOOKUP(Sales_Pipeline[[#This Row],[Sales_Agent]],Sales_Teams[Sales_Agent],Sales_Teams[Manager])</f>
        <v>Rocco Neubert</v>
      </c>
      <c r="D6708" t="str">
        <f>_xlfn.XLOOKUP(Sales_Pipeline[[#This Row],[Manager]],Sales_Teams[Manager],Sales_Teams[Regional_Office])</f>
        <v>East</v>
      </c>
      <c r="E6708" t="s">
        <v>63</v>
      </c>
      <c r="F6708" t="s">
        <v>123</v>
      </c>
      <c r="G6708" t="str">
        <f>IFERROR(_xlfn.XLOOKUP(Sales_Pipeline[[#This Row],[Account]],Accounts!$A$2:$A$86,Accounts!$F$2:$F$86),"")</f>
        <v>United States</v>
      </c>
      <c r="H6708" t="s">
        <v>82</v>
      </c>
      <c r="I6708" s="3">
        <v>42992</v>
      </c>
      <c r="J6708" s="3">
        <v>43006</v>
      </c>
      <c r="K6708" s="8" t="str">
        <f>IF(Sales_Pipeline[[#This Row],[Close_Date]]="","",TEXT(Sales_Pipeline[[#This Row],[Close_Date]],"ddd"))</f>
        <v>Thu</v>
      </c>
      <c r="L6708" s="8" t="str">
        <f>IF(Sales_Pipeline[[#This Row],[Close_Date]]="","",TEXT(Sales_Pipeline[[#This Row],[Close_Date]],"mmm"))</f>
        <v>Sep</v>
      </c>
      <c r="M6708" s="8" t="str">
        <f>IF(Sales_Pipeline[[#This Row],[Close_Date]]="","","Q"&amp;ROUNDUP(MONTH(Sales_Pipeline[[#This Row],[Close_Date]])/3,0))</f>
        <v>Q3</v>
      </c>
      <c r="N6708" s="2" cm="1">
        <f t="array" ref="N6708">IFERROR(_xlfn.IFS(Sales_Pipeline[[#This Row],[Deal_Stage]]="Won",_xlfn.XLOOKUP(Sales_Pipeline[[#This Row],[Product]],Products!$A$2:$A$8,Products!$C$2:$C$8),Sales_Pipeline[[#This Row],[Deal_Stage]]="Lost",_xlfn.XLOOKUP(Sales_Pipeline[[#This Row],[Product]],Products!$A$2:$A$8,Products!$C$2:$C$8)),"")</f>
        <v>550</v>
      </c>
      <c r="O6708" s="2">
        <v>0</v>
      </c>
    </row>
    <row r="6709" spans="1:15" x14ac:dyDescent="0.3">
      <c r="A6709" t="s">
        <v>6855</v>
      </c>
      <c r="B6709" t="s">
        <v>21</v>
      </c>
      <c r="C6709" t="str">
        <f>_xlfn.XLOOKUP(Sales_Pipeline[[#This Row],[Sales_Agent]],Sales_Teams[Sales_Agent],Sales_Teams[Manager])</f>
        <v>Cara Losch</v>
      </c>
      <c r="D6709" t="str">
        <f>_xlfn.XLOOKUP(Sales_Pipeline[[#This Row],[Manager]],Sales_Teams[Manager],Sales_Teams[Regional_Office])</f>
        <v>East</v>
      </c>
      <c r="E6709" t="s">
        <v>8953</v>
      </c>
      <c r="F6709" t="s">
        <v>216</v>
      </c>
      <c r="G6709" t="str">
        <f>IFERROR(_xlfn.XLOOKUP(Sales_Pipeline[[#This Row],[Account]],Accounts!$A$2:$A$86,Accounts!$F$2:$F$86),"")</f>
        <v>United States</v>
      </c>
      <c r="H6709" t="s">
        <v>57</v>
      </c>
      <c r="I6709" s="3">
        <v>42992</v>
      </c>
      <c r="J6709" s="3">
        <v>43100</v>
      </c>
      <c r="K6709" s="8" t="str">
        <f>IF(Sales_Pipeline[[#This Row],[Close_Date]]="","",TEXT(Sales_Pipeline[[#This Row],[Close_Date]],"ddd"))</f>
        <v>Sun</v>
      </c>
      <c r="L6709" s="8" t="str">
        <f>IF(Sales_Pipeline[[#This Row],[Close_Date]]="","",TEXT(Sales_Pipeline[[#This Row],[Close_Date]],"mmm"))</f>
        <v>Dec</v>
      </c>
      <c r="M6709" s="8" t="str">
        <f>IF(Sales_Pipeline[[#This Row],[Close_Date]]="","","Q"&amp;ROUNDUP(MONTH(Sales_Pipeline[[#This Row],[Close_Date]])/3,0))</f>
        <v>Q4</v>
      </c>
      <c r="N6709" s="2" cm="1">
        <f t="array" ref="N6709">IFERROR(_xlfn.IFS(Sales_Pipeline[[#This Row],[Deal_Stage]]="Won",_xlfn.XLOOKUP(Sales_Pipeline[[#This Row],[Product]],Products!$A$2:$A$8,Products!$C$2:$C$8),Sales_Pipeline[[#This Row],[Deal_Stage]]="Lost",_xlfn.XLOOKUP(Sales_Pipeline[[#This Row],[Product]],Products!$A$2:$A$8,Products!$C$2:$C$8)),"")</f>
        <v>4821</v>
      </c>
      <c r="O6709" s="2">
        <v>5153</v>
      </c>
    </row>
    <row r="6710" spans="1:15" x14ac:dyDescent="0.3">
      <c r="A6710" t="s">
        <v>6856</v>
      </c>
      <c r="B6710" t="s">
        <v>7</v>
      </c>
      <c r="C6710" t="str">
        <f>_xlfn.XLOOKUP(Sales_Pipeline[[#This Row],[Sales_Agent]],Sales_Teams[Sales_Agent],Sales_Teams[Manager])</f>
        <v>Dustin Brinkmann</v>
      </c>
      <c r="D6710" t="str">
        <f>_xlfn.XLOOKUP(Sales_Pipeline[[#This Row],[Manager]],Sales_Teams[Manager],Sales_Teams[Regional_Office])</f>
        <v>Central</v>
      </c>
      <c r="E6710" t="s">
        <v>61</v>
      </c>
      <c r="F6710" t="s">
        <v>136</v>
      </c>
      <c r="G6710" t="str">
        <f>IFERROR(_xlfn.XLOOKUP(Sales_Pipeline[[#This Row],[Account]],Accounts!$A$2:$A$86,Accounts!$F$2:$F$86),"")</f>
        <v>United States</v>
      </c>
      <c r="H6710" t="s">
        <v>82</v>
      </c>
      <c r="I6710" s="3">
        <v>42992</v>
      </c>
      <c r="J6710" s="3">
        <v>43068</v>
      </c>
      <c r="K6710" s="8" t="str">
        <f>IF(Sales_Pipeline[[#This Row],[Close_Date]]="","",TEXT(Sales_Pipeline[[#This Row],[Close_Date]],"ddd"))</f>
        <v>Wed</v>
      </c>
      <c r="L6710" s="8" t="str">
        <f>IF(Sales_Pipeline[[#This Row],[Close_Date]]="","",TEXT(Sales_Pipeline[[#This Row],[Close_Date]],"mmm"))</f>
        <v>Nov</v>
      </c>
      <c r="M6710" s="8" t="str">
        <f>IF(Sales_Pipeline[[#This Row],[Close_Date]]="","","Q"&amp;ROUNDUP(MONTH(Sales_Pipeline[[#This Row],[Close_Date]])/3,0))</f>
        <v>Q4</v>
      </c>
      <c r="N6710" s="2" cm="1">
        <f t="array" ref="N6710">IFERROR(_xlfn.IFS(Sales_Pipeline[[#This Row],[Deal_Stage]]="Won",_xlfn.XLOOKUP(Sales_Pipeline[[#This Row],[Product]],Products!$A$2:$A$8,Products!$C$2:$C$8),Sales_Pipeline[[#This Row],[Deal_Stage]]="Lost",_xlfn.XLOOKUP(Sales_Pipeline[[#This Row],[Product]],Products!$A$2:$A$8,Products!$C$2:$C$8)),"")</f>
        <v>55</v>
      </c>
      <c r="O6710" s="2">
        <v>0</v>
      </c>
    </row>
    <row r="6711" spans="1:15" x14ac:dyDescent="0.3">
      <c r="A6711" t="s">
        <v>6857</v>
      </c>
      <c r="B6711" t="s">
        <v>32</v>
      </c>
      <c r="C6711" t="str">
        <f>_xlfn.XLOOKUP(Sales_Pipeline[[#This Row],[Sales_Agent]],Sales_Teams[Sales_Agent],Sales_Teams[Manager])</f>
        <v>Celia Rouche</v>
      </c>
      <c r="D6711" t="str">
        <f>_xlfn.XLOOKUP(Sales_Pipeline[[#This Row],[Manager]],Sales_Teams[Manager],Sales_Teams[Regional_Office])</f>
        <v>West</v>
      </c>
      <c r="E6711" t="s">
        <v>8953</v>
      </c>
      <c r="F6711" t="s">
        <v>216</v>
      </c>
      <c r="G6711" t="str">
        <f>IFERROR(_xlfn.XLOOKUP(Sales_Pipeline[[#This Row],[Account]],Accounts!$A$2:$A$86,Accounts!$F$2:$F$86),"")</f>
        <v>United States</v>
      </c>
      <c r="H6711" t="s">
        <v>57</v>
      </c>
      <c r="I6711" s="3">
        <v>42992</v>
      </c>
      <c r="J6711" s="3">
        <v>43054</v>
      </c>
      <c r="K6711" s="8" t="str">
        <f>IF(Sales_Pipeline[[#This Row],[Close_Date]]="","",TEXT(Sales_Pipeline[[#This Row],[Close_Date]],"ddd"))</f>
        <v>Wed</v>
      </c>
      <c r="L6711" s="8" t="str">
        <f>IF(Sales_Pipeline[[#This Row],[Close_Date]]="","",TEXT(Sales_Pipeline[[#This Row],[Close_Date]],"mmm"))</f>
        <v>Nov</v>
      </c>
      <c r="M6711" s="8" t="str">
        <f>IF(Sales_Pipeline[[#This Row],[Close_Date]]="","","Q"&amp;ROUNDUP(MONTH(Sales_Pipeline[[#This Row],[Close_Date]])/3,0))</f>
        <v>Q4</v>
      </c>
      <c r="N6711" s="2" cm="1">
        <f t="array" ref="N6711">IFERROR(_xlfn.IFS(Sales_Pipeline[[#This Row],[Deal_Stage]]="Won",_xlfn.XLOOKUP(Sales_Pipeline[[#This Row],[Product]],Products!$A$2:$A$8,Products!$C$2:$C$8),Sales_Pipeline[[#This Row],[Deal_Stage]]="Lost",_xlfn.XLOOKUP(Sales_Pipeline[[#This Row],[Product]],Products!$A$2:$A$8,Products!$C$2:$C$8)),"")</f>
        <v>4821</v>
      </c>
      <c r="O6711" s="2">
        <v>5348</v>
      </c>
    </row>
    <row r="6712" spans="1:15" x14ac:dyDescent="0.3">
      <c r="A6712" t="s">
        <v>6858</v>
      </c>
      <c r="B6712" t="s">
        <v>44</v>
      </c>
      <c r="C6712" t="str">
        <f>_xlfn.XLOOKUP(Sales_Pipeline[[#This Row],[Sales_Agent]],Sales_Teams[Sales_Agent],Sales_Teams[Manager])</f>
        <v>Summer Sewald</v>
      </c>
      <c r="D6712" t="str">
        <f>_xlfn.XLOOKUP(Sales_Pipeline[[#This Row],[Manager]],Sales_Teams[Manager],Sales_Teams[Regional_Office])</f>
        <v>West</v>
      </c>
      <c r="E6712" t="s">
        <v>63</v>
      </c>
      <c r="G6712" t="str">
        <f>IFERROR(_xlfn.XLOOKUP(Sales_Pipeline[[#This Row],[Account]],Accounts!$A$2:$A$86,Accounts!$F$2:$F$86),"")</f>
        <v/>
      </c>
      <c r="H6712" t="s">
        <v>77</v>
      </c>
      <c r="I6712" s="3">
        <v>42992</v>
      </c>
      <c r="K6712" s="8" t="str">
        <f>IF(Sales_Pipeline[[#This Row],[Close_Date]]="","",TEXT(Sales_Pipeline[[#This Row],[Close_Date]],"ddd"))</f>
        <v/>
      </c>
      <c r="L6712" s="8" t="str">
        <f>IF(Sales_Pipeline[[#This Row],[Close_Date]]="","",TEXT(Sales_Pipeline[[#This Row],[Close_Date]],"mmm"))</f>
        <v/>
      </c>
      <c r="M6712" s="8" t="str">
        <f>IF(Sales_Pipeline[[#This Row],[Close_Date]]="","","Q"&amp;ROUNDUP(MONTH(Sales_Pipeline[[#This Row],[Close_Date]])/3,0))</f>
        <v/>
      </c>
      <c r="N6712" s="2" t="str" cm="1">
        <f t="array" ref="N6712">IFERROR(_xlfn.IFS(Sales_Pipeline[[#This Row],[Deal_Stage]]="Won",_xlfn.XLOOKUP(Sales_Pipeline[[#This Row],[Product]],Products!$A$2:$A$8,Products!$C$2:$C$8),Sales_Pipeline[[#This Row],[Deal_Stage]]="Lost",_xlfn.XLOOKUP(Sales_Pipeline[[#This Row],[Product]],Products!$A$2:$A$8,Products!$C$2:$C$8)),"")</f>
        <v/>
      </c>
      <c r="O6712" s="2">
        <v>0</v>
      </c>
    </row>
    <row r="6713" spans="1:15" x14ac:dyDescent="0.3">
      <c r="A6713" t="s">
        <v>6859</v>
      </c>
      <c r="B6713" t="s">
        <v>44</v>
      </c>
      <c r="C6713" t="str">
        <f>_xlfn.XLOOKUP(Sales_Pipeline[[#This Row],[Sales_Agent]],Sales_Teams[Sales_Agent],Sales_Teams[Manager])</f>
        <v>Summer Sewald</v>
      </c>
      <c r="D6713" t="str">
        <f>_xlfn.XLOOKUP(Sales_Pipeline[[#This Row],[Manager]],Sales_Teams[Manager],Sales_Teams[Regional_Office])</f>
        <v>West</v>
      </c>
      <c r="E6713" t="s">
        <v>8953</v>
      </c>
      <c r="F6713" t="s">
        <v>89</v>
      </c>
      <c r="G6713" t="str">
        <f>IFERROR(_xlfn.XLOOKUP(Sales_Pipeline[[#This Row],[Account]],Accounts!$A$2:$A$86,Accounts!$F$2:$F$86),"")</f>
        <v>United States</v>
      </c>
      <c r="H6713" t="s">
        <v>57</v>
      </c>
      <c r="I6713" s="3">
        <v>42992</v>
      </c>
      <c r="J6713" s="3">
        <v>43044</v>
      </c>
      <c r="K6713" s="8" t="str">
        <f>IF(Sales_Pipeline[[#This Row],[Close_Date]]="","",TEXT(Sales_Pipeline[[#This Row],[Close_Date]],"ddd"))</f>
        <v>Sun</v>
      </c>
      <c r="L6713" s="8" t="str">
        <f>IF(Sales_Pipeline[[#This Row],[Close_Date]]="","",TEXT(Sales_Pipeline[[#This Row],[Close_Date]],"mmm"))</f>
        <v>Nov</v>
      </c>
      <c r="M6713" s="8" t="str">
        <f>IF(Sales_Pipeline[[#This Row],[Close_Date]]="","","Q"&amp;ROUNDUP(MONTH(Sales_Pipeline[[#This Row],[Close_Date]])/3,0))</f>
        <v>Q4</v>
      </c>
      <c r="N6713" s="2" cm="1">
        <f t="array" ref="N6713">IFERROR(_xlfn.IFS(Sales_Pipeline[[#This Row],[Deal_Stage]]="Won",_xlfn.XLOOKUP(Sales_Pipeline[[#This Row],[Product]],Products!$A$2:$A$8,Products!$C$2:$C$8),Sales_Pipeline[[#This Row],[Deal_Stage]]="Lost",_xlfn.XLOOKUP(Sales_Pipeline[[#This Row],[Product]],Products!$A$2:$A$8,Products!$C$2:$C$8)),"")</f>
        <v>4821</v>
      </c>
      <c r="O6713" s="2">
        <v>5170</v>
      </c>
    </row>
    <row r="6714" spans="1:15" x14ac:dyDescent="0.3">
      <c r="A6714" t="s">
        <v>6860</v>
      </c>
      <c r="B6714" t="s">
        <v>44</v>
      </c>
      <c r="C6714" t="str">
        <f>_xlfn.XLOOKUP(Sales_Pipeline[[#This Row],[Sales_Agent]],Sales_Teams[Sales_Agent],Sales_Teams[Manager])</f>
        <v>Summer Sewald</v>
      </c>
      <c r="D6714" t="str">
        <f>_xlfn.XLOOKUP(Sales_Pipeline[[#This Row],[Manager]],Sales_Teams[Manager],Sales_Teams[Regional_Office])</f>
        <v>West</v>
      </c>
      <c r="E6714" t="s">
        <v>8953</v>
      </c>
      <c r="F6714" t="s">
        <v>92</v>
      </c>
      <c r="G6714" t="str">
        <f>IFERROR(_xlfn.XLOOKUP(Sales_Pipeline[[#This Row],[Account]],Accounts!$A$2:$A$86,Accounts!$F$2:$F$86),"")</f>
        <v>United States</v>
      </c>
      <c r="H6714" t="s">
        <v>57</v>
      </c>
      <c r="I6714" s="3">
        <v>42992</v>
      </c>
      <c r="J6714" s="3">
        <v>43003</v>
      </c>
      <c r="K6714" s="8" t="str">
        <f>IF(Sales_Pipeline[[#This Row],[Close_Date]]="","",TEXT(Sales_Pipeline[[#This Row],[Close_Date]],"ddd"))</f>
        <v>Mon</v>
      </c>
      <c r="L6714" s="8" t="str">
        <f>IF(Sales_Pipeline[[#This Row],[Close_Date]]="","",TEXT(Sales_Pipeline[[#This Row],[Close_Date]],"mmm"))</f>
        <v>Sep</v>
      </c>
      <c r="M6714" s="8" t="str">
        <f>IF(Sales_Pipeline[[#This Row],[Close_Date]]="","","Q"&amp;ROUNDUP(MONTH(Sales_Pipeline[[#This Row],[Close_Date]])/3,0))</f>
        <v>Q3</v>
      </c>
      <c r="N6714" s="2" cm="1">
        <f t="array" ref="N6714">IFERROR(_xlfn.IFS(Sales_Pipeline[[#This Row],[Deal_Stage]]="Won",_xlfn.XLOOKUP(Sales_Pipeline[[#This Row],[Product]],Products!$A$2:$A$8,Products!$C$2:$C$8),Sales_Pipeline[[#This Row],[Deal_Stage]]="Lost",_xlfn.XLOOKUP(Sales_Pipeline[[#This Row],[Product]],Products!$A$2:$A$8,Products!$C$2:$C$8)),"")</f>
        <v>4821</v>
      </c>
      <c r="O6714" s="2">
        <v>4050</v>
      </c>
    </row>
    <row r="6715" spans="1:15" x14ac:dyDescent="0.3">
      <c r="A6715" t="s">
        <v>6861</v>
      </c>
      <c r="B6715" t="s">
        <v>20</v>
      </c>
      <c r="C6715" t="str">
        <f>_xlfn.XLOOKUP(Sales_Pipeline[[#This Row],[Sales_Agent]],Sales_Teams[Sales_Agent],Sales_Teams[Manager])</f>
        <v>Cara Losch</v>
      </c>
      <c r="D6715" t="str">
        <f>_xlfn.XLOOKUP(Sales_Pipeline[[#This Row],[Manager]],Sales_Teams[Manager],Sales_Teams[Regional_Office])</f>
        <v>East</v>
      </c>
      <c r="E6715" t="s">
        <v>63</v>
      </c>
      <c r="G6715" t="str">
        <f>IFERROR(_xlfn.XLOOKUP(Sales_Pipeline[[#This Row],[Account]],Accounts!$A$2:$A$86,Accounts!$F$2:$F$86),"")</f>
        <v/>
      </c>
      <c r="H6715" t="s">
        <v>77</v>
      </c>
      <c r="I6715" s="3">
        <v>42993</v>
      </c>
      <c r="K6715" s="8" t="str">
        <f>IF(Sales_Pipeline[[#This Row],[Close_Date]]="","",TEXT(Sales_Pipeline[[#This Row],[Close_Date]],"ddd"))</f>
        <v/>
      </c>
      <c r="L6715" s="8" t="str">
        <f>IF(Sales_Pipeline[[#This Row],[Close_Date]]="","",TEXT(Sales_Pipeline[[#This Row],[Close_Date]],"mmm"))</f>
        <v/>
      </c>
      <c r="M6715" s="8" t="str">
        <f>IF(Sales_Pipeline[[#This Row],[Close_Date]]="","","Q"&amp;ROUNDUP(MONTH(Sales_Pipeline[[#This Row],[Close_Date]])/3,0))</f>
        <v/>
      </c>
      <c r="N6715" s="2" t="str" cm="1">
        <f t="array" ref="N6715">IFERROR(_xlfn.IFS(Sales_Pipeline[[#This Row],[Deal_Stage]]="Won",_xlfn.XLOOKUP(Sales_Pipeline[[#This Row],[Product]],Products!$A$2:$A$8,Products!$C$2:$C$8),Sales_Pipeline[[#This Row],[Deal_Stage]]="Lost",_xlfn.XLOOKUP(Sales_Pipeline[[#This Row],[Product]],Products!$A$2:$A$8,Products!$C$2:$C$8)),"")</f>
        <v/>
      </c>
      <c r="O6715" s="2">
        <v>0</v>
      </c>
    </row>
    <row r="6716" spans="1:15" x14ac:dyDescent="0.3">
      <c r="A6716" t="s">
        <v>6862</v>
      </c>
      <c r="B6716" t="s">
        <v>25</v>
      </c>
      <c r="C6716" t="str">
        <f>_xlfn.XLOOKUP(Sales_Pipeline[[#This Row],[Sales_Agent]],Sales_Teams[Sales_Agent],Sales_Teams[Manager])</f>
        <v>Rocco Neubert</v>
      </c>
      <c r="D6716" t="str">
        <f>_xlfn.XLOOKUP(Sales_Pipeline[[#This Row],[Manager]],Sales_Teams[Manager],Sales_Teams[Regional_Office])</f>
        <v>East</v>
      </c>
      <c r="E6716" t="s">
        <v>55</v>
      </c>
      <c r="F6716" t="s">
        <v>209</v>
      </c>
      <c r="G6716" t="str">
        <f>IFERROR(_xlfn.XLOOKUP(Sales_Pipeline[[#This Row],[Account]],Accounts!$A$2:$A$86,Accounts!$F$2:$F$86),"")</f>
        <v>United States</v>
      </c>
      <c r="H6716" t="s">
        <v>82</v>
      </c>
      <c r="I6716" s="3">
        <v>42993</v>
      </c>
      <c r="J6716" s="3">
        <v>43076</v>
      </c>
      <c r="K6716" s="8" t="str">
        <f>IF(Sales_Pipeline[[#This Row],[Close_Date]]="","",TEXT(Sales_Pipeline[[#This Row],[Close_Date]],"ddd"))</f>
        <v>Thu</v>
      </c>
      <c r="L6716" s="8" t="str">
        <f>IF(Sales_Pipeline[[#This Row],[Close_Date]]="","",TEXT(Sales_Pipeline[[#This Row],[Close_Date]],"mmm"))</f>
        <v>Dec</v>
      </c>
      <c r="M6716" s="8" t="str">
        <f>IF(Sales_Pipeline[[#This Row],[Close_Date]]="","","Q"&amp;ROUNDUP(MONTH(Sales_Pipeline[[#This Row],[Close_Date]])/3,0))</f>
        <v>Q4</v>
      </c>
      <c r="N6716" s="2" cm="1">
        <f t="array" ref="N6716">IFERROR(_xlfn.IFS(Sales_Pipeline[[#This Row],[Deal_Stage]]="Won",_xlfn.XLOOKUP(Sales_Pipeline[[#This Row],[Product]],Products!$A$2:$A$8,Products!$C$2:$C$8),Sales_Pipeline[[#This Row],[Deal_Stage]]="Lost",_xlfn.XLOOKUP(Sales_Pipeline[[#This Row],[Product]],Products!$A$2:$A$8,Products!$C$2:$C$8)),"")</f>
        <v>1096</v>
      </c>
      <c r="O6716" s="2">
        <v>0</v>
      </c>
    </row>
    <row r="6717" spans="1:15" x14ac:dyDescent="0.3">
      <c r="A6717" t="s">
        <v>6863</v>
      </c>
      <c r="B6717" t="s">
        <v>25</v>
      </c>
      <c r="C6717" t="str">
        <f>_xlfn.XLOOKUP(Sales_Pipeline[[#This Row],[Sales_Agent]],Sales_Teams[Sales_Agent],Sales_Teams[Manager])</f>
        <v>Rocco Neubert</v>
      </c>
      <c r="D6717" t="str">
        <f>_xlfn.XLOOKUP(Sales_Pipeline[[#This Row],[Manager]],Sales_Teams[Manager],Sales_Teams[Regional_Office])</f>
        <v>East</v>
      </c>
      <c r="E6717" t="s">
        <v>55</v>
      </c>
      <c r="F6717" t="s">
        <v>103</v>
      </c>
      <c r="G6717" t="str">
        <f>IFERROR(_xlfn.XLOOKUP(Sales_Pipeline[[#This Row],[Account]],Accounts!$A$2:$A$86,Accounts!$F$2:$F$86),"")</f>
        <v>United States</v>
      </c>
      <c r="H6717" t="s">
        <v>57</v>
      </c>
      <c r="I6717" s="3">
        <v>42993</v>
      </c>
      <c r="J6717" s="3">
        <v>43007</v>
      </c>
      <c r="K6717" s="8" t="str">
        <f>IF(Sales_Pipeline[[#This Row],[Close_Date]]="","",TEXT(Sales_Pipeline[[#This Row],[Close_Date]],"ddd"))</f>
        <v>Fri</v>
      </c>
      <c r="L6717" s="8" t="str">
        <f>IF(Sales_Pipeline[[#This Row],[Close_Date]]="","",TEXT(Sales_Pipeline[[#This Row],[Close_Date]],"mmm"))</f>
        <v>Sep</v>
      </c>
      <c r="M6717" s="8" t="str">
        <f>IF(Sales_Pipeline[[#This Row],[Close_Date]]="","","Q"&amp;ROUNDUP(MONTH(Sales_Pipeline[[#This Row],[Close_Date]])/3,0))</f>
        <v>Q3</v>
      </c>
      <c r="N6717" s="2" cm="1">
        <f t="array" ref="N6717">IFERROR(_xlfn.IFS(Sales_Pipeline[[#This Row],[Deal_Stage]]="Won",_xlfn.XLOOKUP(Sales_Pipeline[[#This Row],[Product]],Products!$A$2:$A$8,Products!$C$2:$C$8),Sales_Pipeline[[#This Row],[Deal_Stage]]="Lost",_xlfn.XLOOKUP(Sales_Pipeline[[#This Row],[Product]],Products!$A$2:$A$8,Products!$C$2:$C$8)),"")</f>
        <v>1096</v>
      </c>
      <c r="O6717" s="2">
        <v>1221</v>
      </c>
    </row>
    <row r="6718" spans="1:15" x14ac:dyDescent="0.3">
      <c r="A6718" t="s">
        <v>6864</v>
      </c>
      <c r="B6718" t="s">
        <v>15</v>
      </c>
      <c r="C6718" t="str">
        <f>_xlfn.XLOOKUP(Sales_Pipeline[[#This Row],[Sales_Agent]],Sales_Teams[Sales_Agent],Sales_Teams[Manager])</f>
        <v>Melvin Marxen</v>
      </c>
      <c r="D6718" t="str">
        <f>_xlfn.XLOOKUP(Sales_Pipeline[[#This Row],[Manager]],Sales_Teams[Manager],Sales_Teams[Regional_Office])</f>
        <v>Central</v>
      </c>
      <c r="E6718" t="s">
        <v>76</v>
      </c>
      <c r="F6718" t="s">
        <v>187</v>
      </c>
      <c r="G6718" t="str">
        <f>IFERROR(_xlfn.XLOOKUP(Sales_Pipeline[[#This Row],[Account]],Accounts!$A$2:$A$86,Accounts!$F$2:$F$86),"")</f>
        <v>United States</v>
      </c>
      <c r="H6718" t="s">
        <v>82</v>
      </c>
      <c r="I6718" s="3">
        <v>42993</v>
      </c>
      <c r="J6718" s="3">
        <v>43055</v>
      </c>
      <c r="K6718" s="8" t="str">
        <f>IF(Sales_Pipeline[[#This Row],[Close_Date]]="","",TEXT(Sales_Pipeline[[#This Row],[Close_Date]],"ddd"))</f>
        <v>Thu</v>
      </c>
      <c r="L6718" s="8" t="str">
        <f>IF(Sales_Pipeline[[#This Row],[Close_Date]]="","",TEXT(Sales_Pipeline[[#This Row],[Close_Date]],"mmm"))</f>
        <v>Nov</v>
      </c>
      <c r="M6718" s="8" t="str">
        <f>IF(Sales_Pipeline[[#This Row],[Close_Date]]="","","Q"&amp;ROUNDUP(MONTH(Sales_Pipeline[[#This Row],[Close_Date]])/3,0))</f>
        <v>Q4</v>
      </c>
      <c r="N6718" s="2" cm="1">
        <f t="array" ref="N6718">IFERROR(_xlfn.IFS(Sales_Pipeline[[#This Row],[Deal_Stage]]="Won",_xlfn.XLOOKUP(Sales_Pipeline[[#This Row],[Product]],Products!$A$2:$A$8,Products!$C$2:$C$8),Sales_Pipeline[[#This Row],[Deal_Stage]]="Lost",_xlfn.XLOOKUP(Sales_Pipeline[[#This Row],[Product]],Products!$A$2:$A$8,Products!$C$2:$C$8)),"")</f>
        <v>3393</v>
      </c>
      <c r="O6718" s="2">
        <v>0</v>
      </c>
    </row>
    <row r="6719" spans="1:15" x14ac:dyDescent="0.3">
      <c r="A6719" t="s">
        <v>6865</v>
      </c>
      <c r="B6719" t="s">
        <v>15</v>
      </c>
      <c r="C6719" t="str">
        <f>_xlfn.XLOOKUP(Sales_Pipeline[[#This Row],[Sales_Agent]],Sales_Teams[Sales_Agent],Sales_Teams[Manager])</f>
        <v>Melvin Marxen</v>
      </c>
      <c r="D6719" t="str">
        <f>_xlfn.XLOOKUP(Sales_Pipeline[[#This Row],[Manager]],Sales_Teams[Manager],Sales_Teams[Regional_Office])</f>
        <v>Central</v>
      </c>
      <c r="E6719" t="s">
        <v>84</v>
      </c>
      <c r="F6719" t="s">
        <v>105</v>
      </c>
      <c r="G6719" t="str">
        <f>IFERROR(_xlfn.XLOOKUP(Sales_Pipeline[[#This Row],[Account]],Accounts!$A$2:$A$86,Accounts!$F$2:$F$86),"")</f>
        <v>United States</v>
      </c>
      <c r="H6719" t="s">
        <v>57</v>
      </c>
      <c r="I6719" s="3">
        <v>42993</v>
      </c>
      <c r="J6719" s="3">
        <v>43078</v>
      </c>
      <c r="K6719" s="8" t="str">
        <f>IF(Sales_Pipeline[[#This Row],[Close_Date]]="","",TEXT(Sales_Pipeline[[#This Row],[Close_Date]],"ddd"))</f>
        <v>Sat</v>
      </c>
      <c r="L6719" s="8" t="str">
        <f>IF(Sales_Pipeline[[#This Row],[Close_Date]]="","",TEXT(Sales_Pipeline[[#This Row],[Close_Date]],"mmm"))</f>
        <v>Dec</v>
      </c>
      <c r="M6719" s="8" t="str">
        <f>IF(Sales_Pipeline[[#This Row],[Close_Date]]="","","Q"&amp;ROUNDUP(MONTH(Sales_Pipeline[[#This Row],[Close_Date]])/3,0))</f>
        <v>Q4</v>
      </c>
      <c r="N6719" s="2" cm="1">
        <f t="array" ref="N6719">IFERROR(_xlfn.IFS(Sales_Pipeline[[#This Row],[Deal_Stage]]="Won",_xlfn.XLOOKUP(Sales_Pipeline[[#This Row],[Product]],Products!$A$2:$A$8,Products!$C$2:$C$8),Sales_Pipeline[[#This Row],[Deal_Stage]]="Lost",_xlfn.XLOOKUP(Sales_Pipeline[[#This Row],[Product]],Products!$A$2:$A$8,Products!$C$2:$C$8)),"")</f>
        <v>5482</v>
      </c>
      <c r="O6719" s="2">
        <v>5669</v>
      </c>
    </row>
    <row r="6720" spans="1:15" x14ac:dyDescent="0.3">
      <c r="A6720" t="s">
        <v>6866</v>
      </c>
      <c r="B6720" t="s">
        <v>13</v>
      </c>
      <c r="C6720" t="str">
        <f>_xlfn.XLOOKUP(Sales_Pipeline[[#This Row],[Sales_Agent]],Sales_Teams[Sales_Agent],Sales_Teams[Manager])</f>
        <v>Melvin Marxen</v>
      </c>
      <c r="D6720" t="str">
        <f>_xlfn.XLOOKUP(Sales_Pipeline[[#This Row],[Manager]],Sales_Teams[Manager],Sales_Teams[Regional_Office])</f>
        <v>Central</v>
      </c>
      <c r="E6720" t="s">
        <v>84</v>
      </c>
      <c r="F6720" t="s">
        <v>150</v>
      </c>
      <c r="G6720" t="str">
        <f>IFERROR(_xlfn.XLOOKUP(Sales_Pipeline[[#This Row],[Account]],Accounts!$A$2:$A$86,Accounts!$F$2:$F$86),"")</f>
        <v>United States</v>
      </c>
      <c r="H6720" t="s">
        <v>57</v>
      </c>
      <c r="I6720" s="3">
        <v>42993</v>
      </c>
      <c r="J6720" s="3">
        <v>43088</v>
      </c>
      <c r="K6720" s="8" t="str">
        <f>IF(Sales_Pipeline[[#This Row],[Close_Date]]="","",TEXT(Sales_Pipeline[[#This Row],[Close_Date]],"ddd"))</f>
        <v>Tue</v>
      </c>
      <c r="L6720" s="8" t="str">
        <f>IF(Sales_Pipeline[[#This Row],[Close_Date]]="","",TEXT(Sales_Pipeline[[#This Row],[Close_Date]],"mmm"))</f>
        <v>Dec</v>
      </c>
      <c r="M6720" s="8" t="str">
        <f>IF(Sales_Pipeline[[#This Row],[Close_Date]]="","","Q"&amp;ROUNDUP(MONTH(Sales_Pipeline[[#This Row],[Close_Date]])/3,0))</f>
        <v>Q4</v>
      </c>
      <c r="N6720" s="2" cm="1">
        <f t="array" ref="N6720">IFERROR(_xlfn.IFS(Sales_Pipeline[[#This Row],[Deal_Stage]]="Won",_xlfn.XLOOKUP(Sales_Pipeline[[#This Row],[Product]],Products!$A$2:$A$8,Products!$C$2:$C$8),Sales_Pipeline[[#This Row],[Deal_Stage]]="Lost",_xlfn.XLOOKUP(Sales_Pipeline[[#This Row],[Product]],Products!$A$2:$A$8,Products!$C$2:$C$8)),"")</f>
        <v>5482</v>
      </c>
      <c r="O6720" s="2">
        <v>5385</v>
      </c>
    </row>
    <row r="6721" spans="1:15" x14ac:dyDescent="0.3">
      <c r="A6721" t="s">
        <v>6867</v>
      </c>
      <c r="B6721" t="s">
        <v>37</v>
      </c>
      <c r="C6721" t="str">
        <f>_xlfn.XLOOKUP(Sales_Pipeline[[#This Row],[Sales_Agent]],Sales_Teams[Sales_Agent],Sales_Teams[Manager])</f>
        <v>Celia Rouche</v>
      </c>
      <c r="D6721" t="str">
        <f>_xlfn.XLOOKUP(Sales_Pipeline[[#This Row],[Manager]],Sales_Teams[Manager],Sales_Teams[Regional_Office])</f>
        <v>West</v>
      </c>
      <c r="E6721" t="s">
        <v>63</v>
      </c>
      <c r="F6721" t="s">
        <v>330</v>
      </c>
      <c r="G6721" t="str">
        <f>IFERROR(_xlfn.XLOOKUP(Sales_Pipeline[[#This Row],[Account]],Accounts!$A$2:$A$86,Accounts!$F$2:$F$86),"")</f>
        <v>Korea</v>
      </c>
      <c r="H6721" t="s">
        <v>82</v>
      </c>
      <c r="I6721" s="3">
        <v>42993</v>
      </c>
      <c r="J6721" s="3">
        <v>43096</v>
      </c>
      <c r="K6721" s="8" t="str">
        <f>IF(Sales_Pipeline[[#This Row],[Close_Date]]="","",TEXT(Sales_Pipeline[[#This Row],[Close_Date]],"ddd"))</f>
        <v>Wed</v>
      </c>
      <c r="L6721" s="8" t="str">
        <f>IF(Sales_Pipeline[[#This Row],[Close_Date]]="","",TEXT(Sales_Pipeline[[#This Row],[Close_Date]],"mmm"))</f>
        <v>Dec</v>
      </c>
      <c r="M6721" s="8" t="str">
        <f>IF(Sales_Pipeline[[#This Row],[Close_Date]]="","","Q"&amp;ROUNDUP(MONTH(Sales_Pipeline[[#This Row],[Close_Date]])/3,0))</f>
        <v>Q4</v>
      </c>
      <c r="N6721" s="2" cm="1">
        <f t="array" ref="N6721">IFERROR(_xlfn.IFS(Sales_Pipeline[[#This Row],[Deal_Stage]]="Won",_xlfn.XLOOKUP(Sales_Pipeline[[#This Row],[Product]],Products!$A$2:$A$8,Products!$C$2:$C$8),Sales_Pipeline[[#This Row],[Deal_Stage]]="Lost",_xlfn.XLOOKUP(Sales_Pipeline[[#This Row],[Product]],Products!$A$2:$A$8,Products!$C$2:$C$8)),"")</f>
        <v>550</v>
      </c>
      <c r="O6721" s="2">
        <v>0</v>
      </c>
    </row>
    <row r="6722" spans="1:15" x14ac:dyDescent="0.3">
      <c r="A6722" t="s">
        <v>6868</v>
      </c>
      <c r="B6722" t="s">
        <v>37</v>
      </c>
      <c r="C6722" t="str">
        <f>_xlfn.XLOOKUP(Sales_Pipeline[[#This Row],[Sales_Agent]],Sales_Teams[Sales_Agent],Sales_Teams[Manager])</f>
        <v>Celia Rouche</v>
      </c>
      <c r="D6722" t="str">
        <f>_xlfn.XLOOKUP(Sales_Pipeline[[#This Row],[Manager]],Sales_Teams[Manager],Sales_Teams[Regional_Office])</f>
        <v>West</v>
      </c>
      <c r="E6722" t="s">
        <v>61</v>
      </c>
      <c r="F6722" t="s">
        <v>107</v>
      </c>
      <c r="G6722" t="str">
        <f>IFERROR(_xlfn.XLOOKUP(Sales_Pipeline[[#This Row],[Account]],Accounts!$A$2:$A$86,Accounts!$F$2:$F$86),"")</f>
        <v>United States</v>
      </c>
      <c r="H6722" t="s">
        <v>57</v>
      </c>
      <c r="I6722" s="3">
        <v>42993</v>
      </c>
      <c r="J6722" s="3">
        <v>43078</v>
      </c>
      <c r="K6722" s="8" t="str">
        <f>IF(Sales_Pipeline[[#This Row],[Close_Date]]="","",TEXT(Sales_Pipeline[[#This Row],[Close_Date]],"ddd"))</f>
        <v>Sat</v>
      </c>
      <c r="L6722" s="8" t="str">
        <f>IF(Sales_Pipeline[[#This Row],[Close_Date]]="","",TEXT(Sales_Pipeline[[#This Row],[Close_Date]],"mmm"))</f>
        <v>Dec</v>
      </c>
      <c r="M6722" s="8" t="str">
        <f>IF(Sales_Pipeline[[#This Row],[Close_Date]]="","","Q"&amp;ROUNDUP(MONTH(Sales_Pipeline[[#This Row],[Close_Date]])/3,0))</f>
        <v>Q4</v>
      </c>
      <c r="N6722" s="2" cm="1">
        <f t="array" ref="N6722">IFERROR(_xlfn.IFS(Sales_Pipeline[[#This Row],[Deal_Stage]]="Won",_xlfn.XLOOKUP(Sales_Pipeline[[#This Row],[Product]],Products!$A$2:$A$8,Products!$C$2:$C$8),Sales_Pipeline[[#This Row],[Deal_Stage]]="Lost",_xlfn.XLOOKUP(Sales_Pipeline[[#This Row],[Product]],Products!$A$2:$A$8,Products!$C$2:$C$8)),"")</f>
        <v>55</v>
      </c>
      <c r="O6722" s="2">
        <v>48</v>
      </c>
    </row>
    <row r="6723" spans="1:15" x14ac:dyDescent="0.3">
      <c r="A6723" t="s">
        <v>6869</v>
      </c>
      <c r="B6723" t="s">
        <v>37</v>
      </c>
      <c r="C6723" t="str">
        <f>_xlfn.XLOOKUP(Sales_Pipeline[[#This Row],[Sales_Agent]],Sales_Teams[Sales_Agent],Sales_Teams[Manager])</f>
        <v>Celia Rouche</v>
      </c>
      <c r="D6723" t="str">
        <f>_xlfn.XLOOKUP(Sales_Pipeline[[#This Row],[Manager]],Sales_Teams[Manager],Sales_Teams[Regional_Office])</f>
        <v>West</v>
      </c>
      <c r="E6723" t="s">
        <v>76</v>
      </c>
      <c r="F6723" t="s">
        <v>145</v>
      </c>
      <c r="G6723" t="str">
        <f>IFERROR(_xlfn.XLOOKUP(Sales_Pipeline[[#This Row],[Account]],Accounts!$A$2:$A$86,Accounts!$F$2:$F$86),"")</f>
        <v>United States</v>
      </c>
      <c r="H6723" t="s">
        <v>57</v>
      </c>
      <c r="I6723" s="3">
        <v>42993</v>
      </c>
      <c r="J6723" s="3">
        <v>43070</v>
      </c>
      <c r="K6723" s="8" t="str">
        <f>IF(Sales_Pipeline[[#This Row],[Close_Date]]="","",TEXT(Sales_Pipeline[[#This Row],[Close_Date]],"ddd"))</f>
        <v>Fri</v>
      </c>
      <c r="L6723" s="8" t="str">
        <f>IF(Sales_Pipeline[[#This Row],[Close_Date]]="","",TEXT(Sales_Pipeline[[#This Row],[Close_Date]],"mmm"))</f>
        <v>Dec</v>
      </c>
      <c r="M6723" s="8" t="str">
        <f>IF(Sales_Pipeline[[#This Row],[Close_Date]]="","","Q"&amp;ROUNDUP(MONTH(Sales_Pipeline[[#This Row],[Close_Date]])/3,0))</f>
        <v>Q4</v>
      </c>
      <c r="N6723" s="2" cm="1">
        <f t="array" ref="N6723">IFERROR(_xlfn.IFS(Sales_Pipeline[[#This Row],[Deal_Stage]]="Won",_xlfn.XLOOKUP(Sales_Pipeline[[#This Row],[Product]],Products!$A$2:$A$8,Products!$C$2:$C$8),Sales_Pipeline[[#This Row],[Deal_Stage]]="Lost",_xlfn.XLOOKUP(Sales_Pipeline[[#This Row],[Product]],Products!$A$2:$A$8,Products!$C$2:$C$8)),"")</f>
        <v>3393</v>
      </c>
      <c r="O6723" s="2">
        <v>3663</v>
      </c>
    </row>
    <row r="6724" spans="1:15" x14ac:dyDescent="0.3">
      <c r="A6724" t="s">
        <v>6870</v>
      </c>
      <c r="B6724" t="s">
        <v>45</v>
      </c>
      <c r="C6724" t="str">
        <f>_xlfn.XLOOKUP(Sales_Pipeline[[#This Row],[Sales_Agent]],Sales_Teams[Sales_Agent],Sales_Teams[Manager])</f>
        <v>Summer Sewald</v>
      </c>
      <c r="D6724" t="str">
        <f>_xlfn.XLOOKUP(Sales_Pipeline[[#This Row],[Manager]],Sales_Teams[Manager],Sales_Teams[Regional_Office])</f>
        <v>West</v>
      </c>
      <c r="E6724" t="s">
        <v>55</v>
      </c>
      <c r="G6724" t="str">
        <f>IFERROR(_xlfn.XLOOKUP(Sales_Pipeline[[#This Row],[Account]],Accounts!$A$2:$A$86,Accounts!$F$2:$F$86),"")</f>
        <v/>
      </c>
      <c r="H6724" t="s">
        <v>77</v>
      </c>
      <c r="I6724" s="3">
        <v>42993</v>
      </c>
      <c r="K6724" s="8" t="str">
        <f>IF(Sales_Pipeline[[#This Row],[Close_Date]]="","",TEXT(Sales_Pipeline[[#This Row],[Close_Date]],"ddd"))</f>
        <v/>
      </c>
      <c r="L6724" s="8" t="str">
        <f>IF(Sales_Pipeline[[#This Row],[Close_Date]]="","",TEXT(Sales_Pipeline[[#This Row],[Close_Date]],"mmm"))</f>
        <v/>
      </c>
      <c r="M6724" s="8" t="str">
        <f>IF(Sales_Pipeline[[#This Row],[Close_Date]]="","","Q"&amp;ROUNDUP(MONTH(Sales_Pipeline[[#This Row],[Close_Date]])/3,0))</f>
        <v/>
      </c>
      <c r="N6724" s="2" t="str" cm="1">
        <f t="array" ref="N6724">IFERROR(_xlfn.IFS(Sales_Pipeline[[#This Row],[Deal_Stage]]="Won",_xlfn.XLOOKUP(Sales_Pipeline[[#This Row],[Product]],Products!$A$2:$A$8,Products!$C$2:$C$8),Sales_Pipeline[[#This Row],[Deal_Stage]]="Lost",_xlfn.XLOOKUP(Sales_Pipeline[[#This Row],[Product]],Products!$A$2:$A$8,Products!$C$2:$C$8)),"")</f>
        <v/>
      </c>
      <c r="O6724" s="2">
        <v>0</v>
      </c>
    </row>
    <row r="6725" spans="1:15" x14ac:dyDescent="0.3">
      <c r="A6725" t="s">
        <v>6871</v>
      </c>
      <c r="B6725" t="s">
        <v>45</v>
      </c>
      <c r="C6725" t="str">
        <f>_xlfn.XLOOKUP(Sales_Pipeline[[#This Row],[Sales_Agent]],Sales_Teams[Sales_Agent],Sales_Teams[Manager])</f>
        <v>Summer Sewald</v>
      </c>
      <c r="D6725" t="str">
        <f>_xlfn.XLOOKUP(Sales_Pipeline[[#This Row],[Manager]],Sales_Teams[Manager],Sales_Teams[Regional_Office])</f>
        <v>West</v>
      </c>
      <c r="E6725" t="s">
        <v>8953</v>
      </c>
      <c r="F6725" t="s">
        <v>413</v>
      </c>
      <c r="G6725" t="str">
        <f>IFERROR(_xlfn.XLOOKUP(Sales_Pipeline[[#This Row],[Account]],Accounts!$A$2:$A$86,Accounts!$F$2:$F$86),"")</f>
        <v>United States</v>
      </c>
      <c r="H6725" t="s">
        <v>57</v>
      </c>
      <c r="I6725" s="3">
        <v>42993</v>
      </c>
      <c r="J6725" s="3">
        <v>43008</v>
      </c>
      <c r="K6725" s="8" t="str">
        <f>IF(Sales_Pipeline[[#This Row],[Close_Date]]="","",TEXT(Sales_Pipeline[[#This Row],[Close_Date]],"ddd"))</f>
        <v>Sat</v>
      </c>
      <c r="L6725" s="8" t="str">
        <f>IF(Sales_Pipeline[[#This Row],[Close_Date]]="","",TEXT(Sales_Pipeline[[#This Row],[Close_Date]],"mmm"))</f>
        <v>Sep</v>
      </c>
      <c r="M6725" s="8" t="str">
        <f>IF(Sales_Pipeline[[#This Row],[Close_Date]]="","","Q"&amp;ROUNDUP(MONTH(Sales_Pipeline[[#This Row],[Close_Date]])/3,0))</f>
        <v>Q3</v>
      </c>
      <c r="N6725" s="2" cm="1">
        <f t="array" ref="N6725">IFERROR(_xlfn.IFS(Sales_Pipeline[[#This Row],[Deal_Stage]]="Won",_xlfn.XLOOKUP(Sales_Pipeline[[#This Row],[Product]],Products!$A$2:$A$8,Products!$C$2:$C$8),Sales_Pipeline[[#This Row],[Deal_Stage]]="Lost",_xlfn.XLOOKUP(Sales_Pipeline[[#This Row],[Product]],Products!$A$2:$A$8,Products!$C$2:$C$8)),"")</f>
        <v>4821</v>
      </c>
      <c r="O6725" s="2">
        <v>4695</v>
      </c>
    </row>
    <row r="6726" spans="1:15" x14ac:dyDescent="0.3">
      <c r="A6726" t="s">
        <v>6872</v>
      </c>
      <c r="B6726" t="s">
        <v>32</v>
      </c>
      <c r="C6726" t="str">
        <f>_xlfn.XLOOKUP(Sales_Pipeline[[#This Row],[Sales_Agent]],Sales_Teams[Sales_Agent],Sales_Teams[Manager])</f>
        <v>Celia Rouche</v>
      </c>
      <c r="D6726" t="str">
        <f>_xlfn.XLOOKUP(Sales_Pipeline[[#This Row],[Manager]],Sales_Teams[Manager],Sales_Teams[Regional_Office])</f>
        <v>West</v>
      </c>
      <c r="E6726" t="s">
        <v>61</v>
      </c>
      <c r="F6726" t="s">
        <v>100</v>
      </c>
      <c r="G6726" t="str">
        <f>IFERROR(_xlfn.XLOOKUP(Sales_Pipeline[[#This Row],[Account]],Accounts!$A$2:$A$86,Accounts!$F$2:$F$86),"")</f>
        <v>United States</v>
      </c>
      <c r="H6726" t="s">
        <v>82</v>
      </c>
      <c r="I6726" s="3">
        <v>42993</v>
      </c>
      <c r="J6726" s="3">
        <v>43099</v>
      </c>
      <c r="K6726" s="8" t="str">
        <f>IF(Sales_Pipeline[[#This Row],[Close_Date]]="","",TEXT(Sales_Pipeline[[#This Row],[Close_Date]],"ddd"))</f>
        <v>Sat</v>
      </c>
      <c r="L6726" s="8" t="str">
        <f>IF(Sales_Pipeline[[#This Row],[Close_Date]]="","",TEXT(Sales_Pipeline[[#This Row],[Close_Date]],"mmm"))</f>
        <v>Dec</v>
      </c>
      <c r="M6726" s="8" t="str">
        <f>IF(Sales_Pipeline[[#This Row],[Close_Date]]="","","Q"&amp;ROUNDUP(MONTH(Sales_Pipeline[[#This Row],[Close_Date]])/3,0))</f>
        <v>Q4</v>
      </c>
      <c r="N6726" s="2" cm="1">
        <f t="array" ref="N6726">IFERROR(_xlfn.IFS(Sales_Pipeline[[#This Row],[Deal_Stage]]="Won",_xlfn.XLOOKUP(Sales_Pipeline[[#This Row],[Product]],Products!$A$2:$A$8,Products!$C$2:$C$8),Sales_Pipeline[[#This Row],[Deal_Stage]]="Lost",_xlfn.XLOOKUP(Sales_Pipeline[[#This Row],[Product]],Products!$A$2:$A$8,Products!$C$2:$C$8)),"")</f>
        <v>55</v>
      </c>
      <c r="O6726" s="2">
        <v>0</v>
      </c>
    </row>
    <row r="6727" spans="1:15" x14ac:dyDescent="0.3">
      <c r="A6727" t="s">
        <v>6873</v>
      </c>
      <c r="B6727" t="s">
        <v>23</v>
      </c>
      <c r="C6727" t="str">
        <f>_xlfn.XLOOKUP(Sales_Pipeline[[#This Row],[Sales_Agent]],Sales_Teams[Sales_Agent],Sales_Teams[Manager])</f>
        <v>Cara Losch</v>
      </c>
      <c r="D6727" t="str">
        <f>_xlfn.XLOOKUP(Sales_Pipeline[[#This Row],[Manager]],Sales_Teams[Manager],Sales_Teams[Regional_Office])</f>
        <v>East</v>
      </c>
      <c r="E6727" t="s">
        <v>76</v>
      </c>
      <c r="G6727" t="str">
        <f>IFERROR(_xlfn.XLOOKUP(Sales_Pipeline[[#This Row],[Account]],Accounts!$A$2:$A$86,Accounts!$F$2:$F$86),"")</f>
        <v/>
      </c>
      <c r="H6727" t="s">
        <v>77</v>
      </c>
      <c r="I6727" s="3">
        <v>42993</v>
      </c>
      <c r="K6727" s="8" t="str">
        <f>IF(Sales_Pipeline[[#This Row],[Close_Date]]="","",TEXT(Sales_Pipeline[[#This Row],[Close_Date]],"ddd"))</f>
        <v/>
      </c>
      <c r="L6727" s="8" t="str">
        <f>IF(Sales_Pipeline[[#This Row],[Close_Date]]="","",TEXT(Sales_Pipeline[[#This Row],[Close_Date]],"mmm"))</f>
        <v/>
      </c>
      <c r="M6727" s="8" t="str">
        <f>IF(Sales_Pipeline[[#This Row],[Close_Date]]="","","Q"&amp;ROUNDUP(MONTH(Sales_Pipeline[[#This Row],[Close_Date]])/3,0))</f>
        <v/>
      </c>
      <c r="N6727" s="2" t="str" cm="1">
        <f t="array" ref="N6727">IFERROR(_xlfn.IFS(Sales_Pipeline[[#This Row],[Deal_Stage]]="Won",_xlfn.XLOOKUP(Sales_Pipeline[[#This Row],[Product]],Products!$A$2:$A$8,Products!$C$2:$C$8),Sales_Pipeline[[#This Row],[Deal_Stage]]="Lost",_xlfn.XLOOKUP(Sales_Pipeline[[#This Row],[Product]],Products!$A$2:$A$8,Products!$C$2:$C$8)),"")</f>
        <v/>
      </c>
      <c r="O6727" s="2">
        <v>0</v>
      </c>
    </row>
    <row r="6728" spans="1:15" x14ac:dyDescent="0.3">
      <c r="A6728" t="s">
        <v>6874</v>
      </c>
      <c r="B6728" t="s">
        <v>44</v>
      </c>
      <c r="C6728" t="str">
        <f>_xlfn.XLOOKUP(Sales_Pipeline[[#This Row],[Sales_Agent]],Sales_Teams[Sales_Agent],Sales_Teams[Manager])</f>
        <v>Summer Sewald</v>
      </c>
      <c r="D6728" t="str">
        <f>_xlfn.XLOOKUP(Sales_Pipeline[[#This Row],[Manager]],Sales_Teams[Manager],Sales_Teams[Regional_Office])</f>
        <v>West</v>
      </c>
      <c r="E6728" t="s">
        <v>76</v>
      </c>
      <c r="F6728" t="s">
        <v>98</v>
      </c>
      <c r="G6728" t="str">
        <f>IFERROR(_xlfn.XLOOKUP(Sales_Pipeline[[#This Row],[Account]],Accounts!$A$2:$A$86,Accounts!$F$2:$F$86),"")</f>
        <v>United States</v>
      </c>
      <c r="H6728" t="s">
        <v>57</v>
      </c>
      <c r="I6728" s="3">
        <v>42993</v>
      </c>
      <c r="J6728" s="3">
        <v>43046</v>
      </c>
      <c r="K6728" s="8" t="str">
        <f>IF(Sales_Pipeline[[#This Row],[Close_Date]]="","",TEXT(Sales_Pipeline[[#This Row],[Close_Date]],"ddd"))</f>
        <v>Tue</v>
      </c>
      <c r="L6728" s="8" t="str">
        <f>IF(Sales_Pipeline[[#This Row],[Close_Date]]="","",TEXT(Sales_Pipeline[[#This Row],[Close_Date]],"mmm"))</f>
        <v>Nov</v>
      </c>
      <c r="M6728" s="8" t="str">
        <f>IF(Sales_Pipeline[[#This Row],[Close_Date]]="","","Q"&amp;ROUNDUP(MONTH(Sales_Pipeline[[#This Row],[Close_Date]])/3,0))</f>
        <v>Q4</v>
      </c>
      <c r="N6728" s="2" cm="1">
        <f t="array" ref="N6728">IFERROR(_xlfn.IFS(Sales_Pipeline[[#This Row],[Deal_Stage]]="Won",_xlfn.XLOOKUP(Sales_Pipeline[[#This Row],[Product]],Products!$A$2:$A$8,Products!$C$2:$C$8),Sales_Pipeline[[#This Row],[Deal_Stage]]="Lost",_xlfn.XLOOKUP(Sales_Pipeline[[#This Row],[Product]],Products!$A$2:$A$8,Products!$C$2:$C$8)),"")</f>
        <v>3393</v>
      </c>
      <c r="O6728" s="2">
        <v>2712</v>
      </c>
    </row>
    <row r="6729" spans="1:15" x14ac:dyDescent="0.3">
      <c r="A6729" t="s">
        <v>6875</v>
      </c>
      <c r="B6729" t="s">
        <v>3</v>
      </c>
      <c r="C6729" t="str">
        <f>_xlfn.XLOOKUP(Sales_Pipeline[[#This Row],[Sales_Agent]],Sales_Teams[Sales_Agent],Sales_Teams[Manager])</f>
        <v>Dustin Brinkmann</v>
      </c>
      <c r="D6729" t="str">
        <f>_xlfn.XLOOKUP(Sales_Pipeline[[#This Row],[Manager]],Sales_Teams[Manager],Sales_Teams[Regional_Office])</f>
        <v>Central</v>
      </c>
      <c r="E6729" t="s">
        <v>61</v>
      </c>
      <c r="F6729" t="s">
        <v>68</v>
      </c>
      <c r="G6729" t="str">
        <f>IFERROR(_xlfn.XLOOKUP(Sales_Pipeline[[#This Row],[Account]],Accounts!$A$2:$A$86,Accounts!$F$2:$F$86),"")</f>
        <v>United States</v>
      </c>
      <c r="H6729" t="s">
        <v>57</v>
      </c>
      <c r="I6729" s="3">
        <v>42994</v>
      </c>
      <c r="J6729" s="3">
        <v>43076</v>
      </c>
      <c r="K6729" s="8" t="str">
        <f>IF(Sales_Pipeline[[#This Row],[Close_Date]]="","",TEXT(Sales_Pipeline[[#This Row],[Close_Date]],"ddd"))</f>
        <v>Thu</v>
      </c>
      <c r="L6729" s="8" t="str">
        <f>IF(Sales_Pipeline[[#This Row],[Close_Date]]="","",TEXT(Sales_Pipeline[[#This Row],[Close_Date]],"mmm"))</f>
        <v>Dec</v>
      </c>
      <c r="M6729" s="8" t="str">
        <f>IF(Sales_Pipeline[[#This Row],[Close_Date]]="","","Q"&amp;ROUNDUP(MONTH(Sales_Pipeline[[#This Row],[Close_Date]])/3,0))</f>
        <v>Q4</v>
      </c>
      <c r="N6729" s="2" cm="1">
        <f t="array" ref="N6729">IFERROR(_xlfn.IFS(Sales_Pipeline[[#This Row],[Deal_Stage]]="Won",_xlfn.XLOOKUP(Sales_Pipeline[[#This Row],[Product]],Products!$A$2:$A$8,Products!$C$2:$C$8),Sales_Pipeline[[#This Row],[Deal_Stage]]="Lost",_xlfn.XLOOKUP(Sales_Pipeline[[#This Row],[Product]],Products!$A$2:$A$8,Products!$C$2:$C$8)),"")</f>
        <v>55</v>
      </c>
      <c r="O6729" s="2">
        <v>65</v>
      </c>
    </row>
    <row r="6730" spans="1:15" x14ac:dyDescent="0.3">
      <c r="A6730" t="s">
        <v>6876</v>
      </c>
      <c r="B6730" t="s">
        <v>3</v>
      </c>
      <c r="C6730" t="str">
        <f>_xlfn.XLOOKUP(Sales_Pipeline[[#This Row],[Sales_Agent]],Sales_Teams[Sales_Agent],Sales_Teams[Manager])</f>
        <v>Dustin Brinkmann</v>
      </c>
      <c r="D6730" t="str">
        <f>_xlfn.XLOOKUP(Sales_Pipeline[[#This Row],[Manager]],Sales_Teams[Manager],Sales_Teams[Regional_Office])</f>
        <v>Central</v>
      </c>
      <c r="E6730" t="s">
        <v>61</v>
      </c>
      <c r="F6730" t="s">
        <v>204</v>
      </c>
      <c r="G6730" t="str">
        <f>IFERROR(_xlfn.XLOOKUP(Sales_Pipeline[[#This Row],[Account]],Accounts!$A$2:$A$86,Accounts!$F$2:$F$86),"")</f>
        <v>United States</v>
      </c>
      <c r="H6730" t="s">
        <v>57</v>
      </c>
      <c r="I6730" s="3">
        <v>42994</v>
      </c>
      <c r="J6730" s="3">
        <v>43001</v>
      </c>
      <c r="K6730" s="8" t="str">
        <f>IF(Sales_Pipeline[[#This Row],[Close_Date]]="","",TEXT(Sales_Pipeline[[#This Row],[Close_Date]],"ddd"))</f>
        <v>Sat</v>
      </c>
      <c r="L6730" s="8" t="str">
        <f>IF(Sales_Pipeline[[#This Row],[Close_Date]]="","",TEXT(Sales_Pipeline[[#This Row],[Close_Date]],"mmm"))</f>
        <v>Sep</v>
      </c>
      <c r="M6730" s="8" t="str">
        <f>IF(Sales_Pipeline[[#This Row],[Close_Date]]="","","Q"&amp;ROUNDUP(MONTH(Sales_Pipeline[[#This Row],[Close_Date]])/3,0))</f>
        <v>Q3</v>
      </c>
      <c r="N6730" s="2" cm="1">
        <f t="array" ref="N6730">IFERROR(_xlfn.IFS(Sales_Pipeline[[#This Row],[Deal_Stage]]="Won",_xlfn.XLOOKUP(Sales_Pipeline[[#This Row],[Product]],Products!$A$2:$A$8,Products!$C$2:$C$8),Sales_Pipeline[[#This Row],[Deal_Stage]]="Lost",_xlfn.XLOOKUP(Sales_Pipeline[[#This Row],[Product]],Products!$A$2:$A$8,Products!$C$2:$C$8)),"")</f>
        <v>55</v>
      </c>
      <c r="O6730" s="2">
        <v>55</v>
      </c>
    </row>
    <row r="6731" spans="1:15" x14ac:dyDescent="0.3">
      <c r="A6731" t="s">
        <v>6877</v>
      </c>
      <c r="B6731" t="s">
        <v>3</v>
      </c>
      <c r="C6731" t="str">
        <f>_xlfn.XLOOKUP(Sales_Pipeline[[#This Row],[Sales_Agent]],Sales_Teams[Sales_Agent],Sales_Teams[Manager])</f>
        <v>Dustin Brinkmann</v>
      </c>
      <c r="D6731" t="str">
        <f>_xlfn.XLOOKUP(Sales_Pipeline[[#This Row],[Manager]],Sales_Teams[Manager],Sales_Teams[Regional_Office])</f>
        <v>Central</v>
      </c>
      <c r="E6731" t="s">
        <v>61</v>
      </c>
      <c r="F6731" t="s">
        <v>507</v>
      </c>
      <c r="G6731" t="str">
        <f>IFERROR(_xlfn.XLOOKUP(Sales_Pipeline[[#This Row],[Account]],Accounts!$A$2:$A$86,Accounts!$F$2:$F$86),"")</f>
        <v>Belgium</v>
      </c>
      <c r="H6731" t="s">
        <v>57</v>
      </c>
      <c r="I6731" s="3">
        <v>42994</v>
      </c>
      <c r="J6731" s="3">
        <v>43099</v>
      </c>
      <c r="K6731" s="8" t="str">
        <f>IF(Sales_Pipeline[[#This Row],[Close_Date]]="","",TEXT(Sales_Pipeline[[#This Row],[Close_Date]],"ddd"))</f>
        <v>Sat</v>
      </c>
      <c r="L6731" s="8" t="str">
        <f>IF(Sales_Pipeline[[#This Row],[Close_Date]]="","",TEXT(Sales_Pipeline[[#This Row],[Close_Date]],"mmm"))</f>
        <v>Dec</v>
      </c>
      <c r="M6731" s="8" t="str">
        <f>IF(Sales_Pipeline[[#This Row],[Close_Date]]="","","Q"&amp;ROUNDUP(MONTH(Sales_Pipeline[[#This Row],[Close_Date]])/3,0))</f>
        <v>Q4</v>
      </c>
      <c r="N6731" s="2" cm="1">
        <f t="array" ref="N6731">IFERROR(_xlfn.IFS(Sales_Pipeline[[#This Row],[Deal_Stage]]="Won",_xlfn.XLOOKUP(Sales_Pipeline[[#This Row],[Product]],Products!$A$2:$A$8,Products!$C$2:$C$8),Sales_Pipeline[[#This Row],[Deal_Stage]]="Lost",_xlfn.XLOOKUP(Sales_Pipeline[[#This Row],[Product]],Products!$A$2:$A$8,Products!$C$2:$C$8)),"")</f>
        <v>55</v>
      </c>
      <c r="O6731" s="2">
        <v>58</v>
      </c>
    </row>
    <row r="6732" spans="1:15" x14ac:dyDescent="0.3">
      <c r="A6732" t="s">
        <v>6878</v>
      </c>
      <c r="B6732" t="s">
        <v>27</v>
      </c>
      <c r="C6732" t="str">
        <f>_xlfn.XLOOKUP(Sales_Pipeline[[#This Row],[Sales_Agent]],Sales_Teams[Sales_Agent],Sales_Teams[Manager])</f>
        <v>Rocco Neubert</v>
      </c>
      <c r="D6732" t="str">
        <f>_xlfn.XLOOKUP(Sales_Pipeline[[#This Row],[Manager]],Sales_Teams[Manager],Sales_Teams[Regional_Office])</f>
        <v>East</v>
      </c>
      <c r="E6732" t="s">
        <v>84</v>
      </c>
      <c r="G6732" t="str">
        <f>IFERROR(_xlfn.XLOOKUP(Sales_Pipeline[[#This Row],[Account]],Accounts!$A$2:$A$86,Accounts!$F$2:$F$86),"")</f>
        <v/>
      </c>
      <c r="H6732" t="s">
        <v>77</v>
      </c>
      <c r="I6732" s="3">
        <v>42994</v>
      </c>
      <c r="K6732" s="8" t="str">
        <f>IF(Sales_Pipeline[[#This Row],[Close_Date]]="","",TEXT(Sales_Pipeline[[#This Row],[Close_Date]],"ddd"))</f>
        <v/>
      </c>
      <c r="L6732" s="8" t="str">
        <f>IF(Sales_Pipeline[[#This Row],[Close_Date]]="","",TEXT(Sales_Pipeline[[#This Row],[Close_Date]],"mmm"))</f>
        <v/>
      </c>
      <c r="M6732" s="8" t="str">
        <f>IF(Sales_Pipeline[[#This Row],[Close_Date]]="","","Q"&amp;ROUNDUP(MONTH(Sales_Pipeline[[#This Row],[Close_Date]])/3,0))</f>
        <v/>
      </c>
      <c r="N6732" s="2" t="str" cm="1">
        <f t="array" ref="N6732">IFERROR(_xlfn.IFS(Sales_Pipeline[[#This Row],[Deal_Stage]]="Won",_xlfn.XLOOKUP(Sales_Pipeline[[#This Row],[Product]],Products!$A$2:$A$8,Products!$C$2:$C$8),Sales_Pipeline[[#This Row],[Deal_Stage]]="Lost",_xlfn.XLOOKUP(Sales_Pipeline[[#This Row],[Product]],Products!$A$2:$A$8,Products!$C$2:$C$8)),"")</f>
        <v/>
      </c>
      <c r="O6732" s="2">
        <v>0</v>
      </c>
    </row>
    <row r="6733" spans="1:15" x14ac:dyDescent="0.3">
      <c r="A6733" t="s">
        <v>6879</v>
      </c>
      <c r="B6733" t="s">
        <v>27</v>
      </c>
      <c r="C6733" t="str">
        <f>_xlfn.XLOOKUP(Sales_Pipeline[[#This Row],[Sales_Agent]],Sales_Teams[Sales_Agent],Sales_Teams[Manager])</f>
        <v>Rocco Neubert</v>
      </c>
      <c r="D6733" t="str">
        <f>_xlfn.XLOOKUP(Sales_Pipeline[[#This Row],[Manager]],Sales_Teams[Manager],Sales_Teams[Regional_Office])</f>
        <v>East</v>
      </c>
      <c r="E6733" t="s">
        <v>63</v>
      </c>
      <c r="F6733" t="s">
        <v>194</v>
      </c>
      <c r="G6733" t="str">
        <f>IFERROR(_xlfn.XLOOKUP(Sales_Pipeline[[#This Row],[Account]],Accounts!$A$2:$A$86,Accounts!$F$2:$F$86),"")</f>
        <v>United States</v>
      </c>
      <c r="H6733" t="s">
        <v>57</v>
      </c>
      <c r="I6733" s="3">
        <v>42994</v>
      </c>
      <c r="J6733" s="3">
        <v>43005</v>
      </c>
      <c r="K6733" s="8" t="str">
        <f>IF(Sales_Pipeline[[#This Row],[Close_Date]]="","",TEXT(Sales_Pipeline[[#This Row],[Close_Date]],"ddd"))</f>
        <v>Wed</v>
      </c>
      <c r="L6733" s="8" t="str">
        <f>IF(Sales_Pipeline[[#This Row],[Close_Date]]="","",TEXT(Sales_Pipeline[[#This Row],[Close_Date]],"mmm"))</f>
        <v>Sep</v>
      </c>
      <c r="M6733" s="8" t="str">
        <f>IF(Sales_Pipeline[[#This Row],[Close_Date]]="","","Q"&amp;ROUNDUP(MONTH(Sales_Pipeline[[#This Row],[Close_Date]])/3,0))</f>
        <v>Q3</v>
      </c>
      <c r="N6733" s="2" cm="1">
        <f t="array" ref="N6733">IFERROR(_xlfn.IFS(Sales_Pipeline[[#This Row],[Deal_Stage]]="Won",_xlfn.XLOOKUP(Sales_Pipeline[[#This Row],[Product]],Products!$A$2:$A$8,Products!$C$2:$C$8),Sales_Pipeline[[#This Row],[Deal_Stage]]="Lost",_xlfn.XLOOKUP(Sales_Pipeline[[#This Row],[Product]],Products!$A$2:$A$8,Products!$C$2:$C$8)),"")</f>
        <v>550</v>
      </c>
      <c r="O6733" s="2">
        <v>512</v>
      </c>
    </row>
    <row r="6734" spans="1:15" x14ac:dyDescent="0.3">
      <c r="A6734" t="s">
        <v>6880</v>
      </c>
      <c r="B6734" t="s">
        <v>20</v>
      </c>
      <c r="C6734" t="str">
        <f>_xlfn.XLOOKUP(Sales_Pipeline[[#This Row],[Sales_Agent]],Sales_Teams[Sales_Agent],Sales_Teams[Manager])</f>
        <v>Cara Losch</v>
      </c>
      <c r="D6734" t="str">
        <f>_xlfn.XLOOKUP(Sales_Pipeline[[#This Row],[Manager]],Sales_Teams[Manager],Sales_Teams[Regional_Office])</f>
        <v>East</v>
      </c>
      <c r="E6734" t="s">
        <v>84</v>
      </c>
      <c r="F6734" t="s">
        <v>173</v>
      </c>
      <c r="G6734" t="str">
        <f>IFERROR(_xlfn.XLOOKUP(Sales_Pipeline[[#This Row],[Account]],Accounts!$A$2:$A$86,Accounts!$F$2:$F$86),"")</f>
        <v>United States</v>
      </c>
      <c r="H6734" t="s">
        <v>57</v>
      </c>
      <c r="I6734" s="3">
        <v>42994</v>
      </c>
      <c r="J6734" s="3">
        <v>43002</v>
      </c>
      <c r="K6734" s="8" t="str">
        <f>IF(Sales_Pipeline[[#This Row],[Close_Date]]="","",TEXT(Sales_Pipeline[[#This Row],[Close_Date]],"ddd"))</f>
        <v>Sun</v>
      </c>
      <c r="L6734" s="8" t="str">
        <f>IF(Sales_Pipeline[[#This Row],[Close_Date]]="","",TEXT(Sales_Pipeline[[#This Row],[Close_Date]],"mmm"))</f>
        <v>Sep</v>
      </c>
      <c r="M6734" s="8" t="str">
        <f>IF(Sales_Pipeline[[#This Row],[Close_Date]]="","","Q"&amp;ROUNDUP(MONTH(Sales_Pipeline[[#This Row],[Close_Date]])/3,0))</f>
        <v>Q3</v>
      </c>
      <c r="N6734" s="2" cm="1">
        <f t="array" ref="N6734">IFERROR(_xlfn.IFS(Sales_Pipeline[[#This Row],[Deal_Stage]]="Won",_xlfn.XLOOKUP(Sales_Pipeline[[#This Row],[Product]],Products!$A$2:$A$8,Products!$C$2:$C$8),Sales_Pipeline[[#This Row],[Deal_Stage]]="Lost",_xlfn.XLOOKUP(Sales_Pipeline[[#This Row],[Product]],Products!$A$2:$A$8,Products!$C$2:$C$8)),"")</f>
        <v>5482</v>
      </c>
      <c r="O6734" s="2">
        <v>5820</v>
      </c>
    </row>
    <row r="6735" spans="1:15" x14ac:dyDescent="0.3">
      <c r="A6735" t="s">
        <v>6881</v>
      </c>
      <c r="B6735" t="s">
        <v>25</v>
      </c>
      <c r="C6735" t="str">
        <f>_xlfn.XLOOKUP(Sales_Pipeline[[#This Row],[Sales_Agent]],Sales_Teams[Sales_Agent],Sales_Teams[Manager])</f>
        <v>Rocco Neubert</v>
      </c>
      <c r="D6735" t="str">
        <f>_xlfn.XLOOKUP(Sales_Pipeline[[#This Row],[Manager]],Sales_Teams[Manager],Sales_Teams[Regional_Office])</f>
        <v>East</v>
      </c>
      <c r="E6735" t="s">
        <v>84</v>
      </c>
      <c r="F6735" t="s">
        <v>425</v>
      </c>
      <c r="G6735" t="str">
        <f>IFERROR(_xlfn.XLOOKUP(Sales_Pipeline[[#This Row],[Account]],Accounts!$A$2:$A$86,Accounts!$F$2:$F$86),"")</f>
        <v>United States</v>
      </c>
      <c r="H6735" t="s">
        <v>82</v>
      </c>
      <c r="I6735" s="3">
        <v>42994</v>
      </c>
      <c r="J6735" s="3">
        <v>43069</v>
      </c>
      <c r="K6735" s="8" t="str">
        <f>IF(Sales_Pipeline[[#This Row],[Close_Date]]="","",TEXT(Sales_Pipeline[[#This Row],[Close_Date]],"ddd"))</f>
        <v>Thu</v>
      </c>
      <c r="L6735" s="8" t="str">
        <f>IF(Sales_Pipeline[[#This Row],[Close_Date]]="","",TEXT(Sales_Pipeline[[#This Row],[Close_Date]],"mmm"))</f>
        <v>Nov</v>
      </c>
      <c r="M6735" s="8" t="str">
        <f>IF(Sales_Pipeline[[#This Row],[Close_Date]]="","","Q"&amp;ROUNDUP(MONTH(Sales_Pipeline[[#This Row],[Close_Date]])/3,0))</f>
        <v>Q4</v>
      </c>
      <c r="N6735" s="2" cm="1">
        <f t="array" ref="N6735">IFERROR(_xlfn.IFS(Sales_Pipeline[[#This Row],[Deal_Stage]]="Won",_xlfn.XLOOKUP(Sales_Pipeline[[#This Row],[Product]],Products!$A$2:$A$8,Products!$C$2:$C$8),Sales_Pipeline[[#This Row],[Deal_Stage]]="Lost",_xlfn.XLOOKUP(Sales_Pipeline[[#This Row],[Product]],Products!$A$2:$A$8,Products!$C$2:$C$8)),"")</f>
        <v>5482</v>
      </c>
      <c r="O6735" s="2">
        <v>0</v>
      </c>
    </row>
    <row r="6736" spans="1:15" x14ac:dyDescent="0.3">
      <c r="A6736" t="s">
        <v>6882</v>
      </c>
      <c r="B6736" t="s">
        <v>15</v>
      </c>
      <c r="C6736" t="str">
        <f>_xlfn.XLOOKUP(Sales_Pipeline[[#This Row],[Sales_Agent]],Sales_Teams[Sales_Agent],Sales_Teams[Manager])</f>
        <v>Melvin Marxen</v>
      </c>
      <c r="D6736" t="str">
        <f>_xlfn.XLOOKUP(Sales_Pipeline[[#This Row],[Manager]],Sales_Teams[Manager],Sales_Teams[Regional_Office])</f>
        <v>Central</v>
      </c>
      <c r="E6736" t="s">
        <v>55</v>
      </c>
      <c r="F6736" t="s">
        <v>64</v>
      </c>
      <c r="G6736" t="str">
        <f>IFERROR(_xlfn.XLOOKUP(Sales_Pipeline[[#This Row],[Account]],Accounts!$A$2:$A$86,Accounts!$F$2:$F$86),"")</f>
        <v>United States</v>
      </c>
      <c r="H6736" t="s">
        <v>57</v>
      </c>
      <c r="I6736" s="3">
        <v>42994</v>
      </c>
      <c r="J6736" s="3">
        <v>43064</v>
      </c>
      <c r="K6736" s="8" t="str">
        <f>IF(Sales_Pipeline[[#This Row],[Close_Date]]="","",TEXT(Sales_Pipeline[[#This Row],[Close_Date]],"ddd"))</f>
        <v>Sat</v>
      </c>
      <c r="L6736" s="8" t="str">
        <f>IF(Sales_Pipeline[[#This Row],[Close_Date]]="","",TEXT(Sales_Pipeline[[#This Row],[Close_Date]],"mmm"))</f>
        <v>Nov</v>
      </c>
      <c r="M6736" s="8" t="str">
        <f>IF(Sales_Pipeline[[#This Row],[Close_Date]]="","","Q"&amp;ROUNDUP(MONTH(Sales_Pipeline[[#This Row],[Close_Date]])/3,0))</f>
        <v>Q4</v>
      </c>
      <c r="N6736" s="2" cm="1">
        <f t="array" ref="N6736">IFERROR(_xlfn.IFS(Sales_Pipeline[[#This Row],[Deal_Stage]]="Won",_xlfn.XLOOKUP(Sales_Pipeline[[#This Row],[Product]],Products!$A$2:$A$8,Products!$C$2:$C$8),Sales_Pipeline[[#This Row],[Deal_Stage]]="Lost",_xlfn.XLOOKUP(Sales_Pipeline[[#This Row],[Product]],Products!$A$2:$A$8,Products!$C$2:$C$8)),"")</f>
        <v>1096</v>
      </c>
      <c r="O6736" s="2">
        <v>1179</v>
      </c>
    </row>
    <row r="6737" spans="1:15" x14ac:dyDescent="0.3">
      <c r="A6737" t="s">
        <v>6883</v>
      </c>
      <c r="B6737" t="s">
        <v>15</v>
      </c>
      <c r="C6737" t="str">
        <f>_xlfn.XLOOKUP(Sales_Pipeline[[#This Row],[Sales_Agent]],Sales_Teams[Sales_Agent],Sales_Teams[Manager])</f>
        <v>Melvin Marxen</v>
      </c>
      <c r="D6737" t="str">
        <f>_xlfn.XLOOKUP(Sales_Pipeline[[#This Row],[Manager]],Sales_Teams[Manager],Sales_Teams[Regional_Office])</f>
        <v>Central</v>
      </c>
      <c r="E6737" t="s">
        <v>55</v>
      </c>
      <c r="F6737" t="s">
        <v>169</v>
      </c>
      <c r="G6737" t="str">
        <f>IFERROR(_xlfn.XLOOKUP(Sales_Pipeline[[#This Row],[Account]],Accounts!$A$2:$A$86,Accounts!$F$2:$F$86),"")</f>
        <v>Panama</v>
      </c>
      <c r="H6737" t="s">
        <v>57</v>
      </c>
      <c r="I6737" s="3">
        <v>42994</v>
      </c>
      <c r="J6737" s="3">
        <v>43004</v>
      </c>
      <c r="K6737" s="8" t="str">
        <f>IF(Sales_Pipeline[[#This Row],[Close_Date]]="","",TEXT(Sales_Pipeline[[#This Row],[Close_Date]],"ddd"))</f>
        <v>Tue</v>
      </c>
      <c r="L6737" s="8" t="str">
        <f>IF(Sales_Pipeline[[#This Row],[Close_Date]]="","",TEXT(Sales_Pipeline[[#This Row],[Close_Date]],"mmm"))</f>
        <v>Sep</v>
      </c>
      <c r="M6737" s="8" t="str">
        <f>IF(Sales_Pipeline[[#This Row],[Close_Date]]="","","Q"&amp;ROUNDUP(MONTH(Sales_Pipeline[[#This Row],[Close_Date]])/3,0))</f>
        <v>Q3</v>
      </c>
      <c r="N6737" s="2" cm="1">
        <f t="array" ref="N6737">IFERROR(_xlfn.IFS(Sales_Pipeline[[#This Row],[Deal_Stage]]="Won",_xlfn.XLOOKUP(Sales_Pipeline[[#This Row],[Product]],Products!$A$2:$A$8,Products!$C$2:$C$8),Sales_Pipeline[[#This Row],[Deal_Stage]]="Lost",_xlfn.XLOOKUP(Sales_Pipeline[[#This Row],[Product]],Products!$A$2:$A$8,Products!$C$2:$C$8)),"")</f>
        <v>1096</v>
      </c>
      <c r="O6737" s="2">
        <v>1153</v>
      </c>
    </row>
    <row r="6738" spans="1:15" x14ac:dyDescent="0.3">
      <c r="A6738" t="s">
        <v>6884</v>
      </c>
      <c r="B6738" t="s">
        <v>28</v>
      </c>
      <c r="C6738" t="str">
        <f>_xlfn.XLOOKUP(Sales_Pipeline[[#This Row],[Sales_Agent]],Sales_Teams[Sales_Agent],Sales_Teams[Manager])</f>
        <v>Rocco Neubert</v>
      </c>
      <c r="D6738" t="str">
        <f>_xlfn.XLOOKUP(Sales_Pipeline[[#This Row],[Manager]],Sales_Teams[Manager],Sales_Teams[Regional_Office])</f>
        <v>East</v>
      </c>
      <c r="E6738" t="s">
        <v>55</v>
      </c>
      <c r="F6738" t="s">
        <v>109</v>
      </c>
      <c r="G6738" t="str">
        <f>IFERROR(_xlfn.XLOOKUP(Sales_Pipeline[[#This Row],[Account]],Accounts!$A$2:$A$86,Accounts!$F$2:$F$86),"")</f>
        <v>Japan</v>
      </c>
      <c r="H6738" t="s">
        <v>57</v>
      </c>
      <c r="I6738" s="3">
        <v>42994</v>
      </c>
      <c r="J6738" s="3">
        <v>42999</v>
      </c>
      <c r="K6738" s="8" t="str">
        <f>IF(Sales_Pipeline[[#This Row],[Close_Date]]="","",TEXT(Sales_Pipeline[[#This Row],[Close_Date]],"ddd"))</f>
        <v>Thu</v>
      </c>
      <c r="L6738" s="8" t="str">
        <f>IF(Sales_Pipeline[[#This Row],[Close_Date]]="","",TEXT(Sales_Pipeline[[#This Row],[Close_Date]],"mmm"))</f>
        <v>Sep</v>
      </c>
      <c r="M6738" s="8" t="str">
        <f>IF(Sales_Pipeline[[#This Row],[Close_Date]]="","","Q"&amp;ROUNDUP(MONTH(Sales_Pipeline[[#This Row],[Close_Date]])/3,0))</f>
        <v>Q3</v>
      </c>
      <c r="N6738" s="2" cm="1">
        <f t="array" ref="N6738">IFERROR(_xlfn.IFS(Sales_Pipeline[[#This Row],[Deal_Stage]]="Won",_xlfn.XLOOKUP(Sales_Pipeline[[#This Row],[Product]],Products!$A$2:$A$8,Products!$C$2:$C$8),Sales_Pipeline[[#This Row],[Deal_Stage]]="Lost",_xlfn.XLOOKUP(Sales_Pipeline[[#This Row],[Product]],Products!$A$2:$A$8,Products!$C$2:$C$8)),"")</f>
        <v>1096</v>
      </c>
      <c r="O6738" s="2">
        <v>892</v>
      </c>
    </row>
    <row r="6739" spans="1:15" x14ac:dyDescent="0.3">
      <c r="A6739" t="s">
        <v>6885</v>
      </c>
      <c r="B6739" t="s">
        <v>28</v>
      </c>
      <c r="C6739" t="str">
        <f>_xlfn.XLOOKUP(Sales_Pipeline[[#This Row],[Sales_Agent]],Sales_Teams[Sales_Agent],Sales_Teams[Manager])</f>
        <v>Rocco Neubert</v>
      </c>
      <c r="D6739" t="str">
        <f>_xlfn.XLOOKUP(Sales_Pipeline[[#This Row],[Manager]],Sales_Teams[Manager],Sales_Teams[Regional_Office])</f>
        <v>East</v>
      </c>
      <c r="E6739" t="s">
        <v>55</v>
      </c>
      <c r="F6739" t="s">
        <v>315</v>
      </c>
      <c r="G6739" t="str">
        <f>IFERROR(_xlfn.XLOOKUP(Sales_Pipeline[[#This Row],[Account]],Accounts!$A$2:$A$86,Accounts!$F$2:$F$86),"")</f>
        <v>United States</v>
      </c>
      <c r="H6739" t="s">
        <v>57</v>
      </c>
      <c r="I6739" s="3">
        <v>42994</v>
      </c>
      <c r="J6739" s="3">
        <v>43061</v>
      </c>
      <c r="K6739" s="8" t="str">
        <f>IF(Sales_Pipeline[[#This Row],[Close_Date]]="","",TEXT(Sales_Pipeline[[#This Row],[Close_Date]],"ddd"))</f>
        <v>Wed</v>
      </c>
      <c r="L6739" s="8" t="str">
        <f>IF(Sales_Pipeline[[#This Row],[Close_Date]]="","",TEXT(Sales_Pipeline[[#This Row],[Close_Date]],"mmm"))</f>
        <v>Nov</v>
      </c>
      <c r="M6739" s="8" t="str">
        <f>IF(Sales_Pipeline[[#This Row],[Close_Date]]="","","Q"&amp;ROUNDUP(MONTH(Sales_Pipeline[[#This Row],[Close_Date]])/3,0))</f>
        <v>Q4</v>
      </c>
      <c r="N6739" s="2" cm="1">
        <f t="array" ref="N6739">IFERROR(_xlfn.IFS(Sales_Pipeline[[#This Row],[Deal_Stage]]="Won",_xlfn.XLOOKUP(Sales_Pipeline[[#This Row],[Product]],Products!$A$2:$A$8,Products!$C$2:$C$8),Sales_Pipeline[[#This Row],[Deal_Stage]]="Lost",_xlfn.XLOOKUP(Sales_Pipeline[[#This Row],[Product]],Products!$A$2:$A$8,Products!$C$2:$C$8)),"")</f>
        <v>1096</v>
      </c>
      <c r="O6739" s="2">
        <v>1231</v>
      </c>
    </row>
    <row r="6740" spans="1:15" x14ac:dyDescent="0.3">
      <c r="A6740" t="s">
        <v>6886</v>
      </c>
      <c r="B6740" t="s">
        <v>28</v>
      </c>
      <c r="C6740" t="str">
        <f>_xlfn.XLOOKUP(Sales_Pipeline[[#This Row],[Sales_Agent]],Sales_Teams[Sales_Agent],Sales_Teams[Manager])</f>
        <v>Rocco Neubert</v>
      </c>
      <c r="D6740" t="str">
        <f>_xlfn.XLOOKUP(Sales_Pipeline[[#This Row],[Manager]],Sales_Teams[Manager],Sales_Teams[Regional_Office])</f>
        <v>East</v>
      </c>
      <c r="E6740" t="s">
        <v>76</v>
      </c>
      <c r="F6740" t="s">
        <v>231</v>
      </c>
      <c r="G6740" t="str">
        <f>IFERROR(_xlfn.XLOOKUP(Sales_Pipeline[[#This Row],[Account]],Accounts!$A$2:$A$86,Accounts!$F$2:$F$86),"")</f>
        <v>United States</v>
      </c>
      <c r="H6740" t="s">
        <v>57</v>
      </c>
      <c r="I6740" s="3">
        <v>42994</v>
      </c>
      <c r="J6740" s="3">
        <v>43094</v>
      </c>
      <c r="K6740" s="8" t="str">
        <f>IF(Sales_Pipeline[[#This Row],[Close_Date]]="","",TEXT(Sales_Pipeline[[#This Row],[Close_Date]],"ddd"))</f>
        <v>Mon</v>
      </c>
      <c r="L6740" s="8" t="str">
        <f>IF(Sales_Pipeline[[#This Row],[Close_Date]]="","",TEXT(Sales_Pipeline[[#This Row],[Close_Date]],"mmm"))</f>
        <v>Dec</v>
      </c>
      <c r="M6740" s="8" t="str">
        <f>IF(Sales_Pipeline[[#This Row],[Close_Date]]="","","Q"&amp;ROUNDUP(MONTH(Sales_Pipeline[[#This Row],[Close_Date]])/3,0))</f>
        <v>Q4</v>
      </c>
      <c r="N6740" s="2" cm="1">
        <f t="array" ref="N6740">IFERROR(_xlfn.IFS(Sales_Pipeline[[#This Row],[Deal_Stage]]="Won",_xlfn.XLOOKUP(Sales_Pipeline[[#This Row],[Product]],Products!$A$2:$A$8,Products!$C$2:$C$8),Sales_Pipeline[[#This Row],[Deal_Stage]]="Lost",_xlfn.XLOOKUP(Sales_Pipeline[[#This Row],[Product]],Products!$A$2:$A$8,Products!$C$2:$C$8)),"")</f>
        <v>3393</v>
      </c>
      <c r="O6740" s="2">
        <v>3091</v>
      </c>
    </row>
    <row r="6741" spans="1:15" x14ac:dyDescent="0.3">
      <c r="A6741" t="s">
        <v>6887</v>
      </c>
      <c r="B6741" t="s">
        <v>22</v>
      </c>
      <c r="C6741" t="str">
        <f>_xlfn.XLOOKUP(Sales_Pipeline[[#This Row],[Sales_Agent]],Sales_Teams[Sales_Agent],Sales_Teams[Manager])</f>
        <v>Cara Losch</v>
      </c>
      <c r="D6741" t="str">
        <f>_xlfn.XLOOKUP(Sales_Pipeline[[#This Row],[Manager]],Sales_Teams[Manager],Sales_Teams[Regional_Office])</f>
        <v>East</v>
      </c>
      <c r="E6741" t="s">
        <v>63</v>
      </c>
      <c r="F6741" t="s">
        <v>96</v>
      </c>
      <c r="G6741" t="str">
        <f>IFERROR(_xlfn.XLOOKUP(Sales_Pipeline[[#This Row],[Account]],Accounts!$A$2:$A$86,Accounts!$F$2:$F$86),"")</f>
        <v>United States</v>
      </c>
      <c r="H6741" t="s">
        <v>57</v>
      </c>
      <c r="I6741" s="3">
        <v>42994</v>
      </c>
      <c r="J6741" s="3">
        <v>43063</v>
      </c>
      <c r="K6741" s="8" t="str">
        <f>IF(Sales_Pipeline[[#This Row],[Close_Date]]="","",TEXT(Sales_Pipeline[[#This Row],[Close_Date]],"ddd"))</f>
        <v>Fri</v>
      </c>
      <c r="L6741" s="8" t="str">
        <f>IF(Sales_Pipeline[[#This Row],[Close_Date]]="","",TEXT(Sales_Pipeline[[#This Row],[Close_Date]],"mmm"))</f>
        <v>Nov</v>
      </c>
      <c r="M6741" s="8" t="str">
        <f>IF(Sales_Pipeline[[#This Row],[Close_Date]]="","","Q"&amp;ROUNDUP(MONTH(Sales_Pipeline[[#This Row],[Close_Date]])/3,0))</f>
        <v>Q4</v>
      </c>
      <c r="N6741" s="2" cm="1">
        <f t="array" ref="N6741">IFERROR(_xlfn.IFS(Sales_Pipeline[[#This Row],[Deal_Stage]]="Won",_xlfn.XLOOKUP(Sales_Pipeline[[#This Row],[Product]],Products!$A$2:$A$8,Products!$C$2:$C$8),Sales_Pipeline[[#This Row],[Deal_Stage]]="Lost",_xlfn.XLOOKUP(Sales_Pipeline[[#This Row],[Product]],Products!$A$2:$A$8,Products!$C$2:$C$8)),"")</f>
        <v>550</v>
      </c>
      <c r="O6741" s="2">
        <v>547</v>
      </c>
    </row>
    <row r="6742" spans="1:15" x14ac:dyDescent="0.3">
      <c r="A6742" t="s">
        <v>6888</v>
      </c>
      <c r="B6742" t="s">
        <v>40</v>
      </c>
      <c r="C6742" t="str">
        <f>_xlfn.XLOOKUP(Sales_Pipeline[[#This Row],[Sales_Agent]],Sales_Teams[Sales_Agent],Sales_Teams[Manager])</f>
        <v>Summer Sewald</v>
      </c>
      <c r="D6742" t="str">
        <f>_xlfn.XLOOKUP(Sales_Pipeline[[#This Row],[Manager]],Sales_Teams[Manager],Sales_Teams[Regional_Office])</f>
        <v>West</v>
      </c>
      <c r="E6742" t="s">
        <v>61</v>
      </c>
      <c r="F6742" t="s">
        <v>114</v>
      </c>
      <c r="G6742" t="str">
        <f>IFERROR(_xlfn.XLOOKUP(Sales_Pipeline[[#This Row],[Account]],Accounts!$A$2:$A$86,Accounts!$F$2:$F$86),"")</f>
        <v>United States</v>
      </c>
      <c r="H6742" t="s">
        <v>82</v>
      </c>
      <c r="I6742" s="3">
        <v>42994</v>
      </c>
      <c r="J6742" s="3">
        <v>43052</v>
      </c>
      <c r="K6742" s="8" t="str">
        <f>IF(Sales_Pipeline[[#This Row],[Close_Date]]="","",TEXT(Sales_Pipeline[[#This Row],[Close_Date]],"ddd"))</f>
        <v>Mon</v>
      </c>
      <c r="L6742" s="8" t="str">
        <f>IF(Sales_Pipeline[[#This Row],[Close_Date]]="","",TEXT(Sales_Pipeline[[#This Row],[Close_Date]],"mmm"))</f>
        <v>Nov</v>
      </c>
      <c r="M6742" s="8" t="str">
        <f>IF(Sales_Pipeline[[#This Row],[Close_Date]]="","","Q"&amp;ROUNDUP(MONTH(Sales_Pipeline[[#This Row],[Close_Date]])/3,0))</f>
        <v>Q4</v>
      </c>
      <c r="N6742" s="2" cm="1">
        <f t="array" ref="N6742">IFERROR(_xlfn.IFS(Sales_Pipeline[[#This Row],[Deal_Stage]]="Won",_xlfn.XLOOKUP(Sales_Pipeline[[#This Row],[Product]],Products!$A$2:$A$8,Products!$C$2:$C$8),Sales_Pipeline[[#This Row],[Deal_Stage]]="Lost",_xlfn.XLOOKUP(Sales_Pipeline[[#This Row],[Product]],Products!$A$2:$A$8,Products!$C$2:$C$8)),"")</f>
        <v>55</v>
      </c>
      <c r="O6742" s="2">
        <v>0</v>
      </c>
    </row>
    <row r="6743" spans="1:15" x14ac:dyDescent="0.3">
      <c r="A6743" t="s">
        <v>6889</v>
      </c>
      <c r="B6743" t="s">
        <v>40</v>
      </c>
      <c r="C6743" t="str">
        <f>_xlfn.XLOOKUP(Sales_Pipeline[[#This Row],[Sales_Agent]],Sales_Teams[Sales_Agent],Sales_Teams[Manager])</f>
        <v>Summer Sewald</v>
      </c>
      <c r="D6743" t="str">
        <f>_xlfn.XLOOKUP(Sales_Pipeline[[#This Row],[Manager]],Sales_Teams[Manager],Sales_Teams[Regional_Office])</f>
        <v>West</v>
      </c>
      <c r="E6743" t="s">
        <v>84</v>
      </c>
      <c r="F6743" t="s">
        <v>166</v>
      </c>
      <c r="G6743" t="str">
        <f>IFERROR(_xlfn.XLOOKUP(Sales_Pipeline[[#This Row],[Account]],Accounts!$A$2:$A$86,Accounts!$F$2:$F$86),"")</f>
        <v>United States</v>
      </c>
      <c r="H6743" t="s">
        <v>57</v>
      </c>
      <c r="I6743" s="3">
        <v>42994</v>
      </c>
      <c r="J6743" s="3">
        <v>42996</v>
      </c>
      <c r="K6743" s="8" t="str">
        <f>IF(Sales_Pipeline[[#This Row],[Close_Date]]="","",TEXT(Sales_Pipeline[[#This Row],[Close_Date]],"ddd"))</f>
        <v>Mon</v>
      </c>
      <c r="L6743" s="8" t="str">
        <f>IF(Sales_Pipeline[[#This Row],[Close_Date]]="","",TEXT(Sales_Pipeline[[#This Row],[Close_Date]],"mmm"))</f>
        <v>Sep</v>
      </c>
      <c r="M6743" s="8" t="str">
        <f>IF(Sales_Pipeline[[#This Row],[Close_Date]]="","","Q"&amp;ROUNDUP(MONTH(Sales_Pipeline[[#This Row],[Close_Date]])/3,0))</f>
        <v>Q3</v>
      </c>
      <c r="N6743" s="2" cm="1">
        <f t="array" ref="N6743">IFERROR(_xlfn.IFS(Sales_Pipeline[[#This Row],[Deal_Stage]]="Won",_xlfn.XLOOKUP(Sales_Pipeline[[#This Row],[Product]],Products!$A$2:$A$8,Products!$C$2:$C$8),Sales_Pipeline[[#This Row],[Deal_Stage]]="Lost",_xlfn.XLOOKUP(Sales_Pipeline[[#This Row],[Product]],Products!$A$2:$A$8,Products!$C$2:$C$8)),"")</f>
        <v>5482</v>
      </c>
      <c r="O6743" s="2">
        <v>5919</v>
      </c>
    </row>
    <row r="6744" spans="1:15" x14ac:dyDescent="0.3">
      <c r="A6744" t="s">
        <v>6890</v>
      </c>
      <c r="B6744" t="s">
        <v>40</v>
      </c>
      <c r="C6744" t="str">
        <f>_xlfn.XLOOKUP(Sales_Pipeline[[#This Row],[Sales_Agent]],Sales_Teams[Sales_Agent],Sales_Teams[Manager])</f>
        <v>Summer Sewald</v>
      </c>
      <c r="D6744" t="str">
        <f>_xlfn.XLOOKUP(Sales_Pipeline[[#This Row],[Manager]],Sales_Teams[Manager],Sales_Teams[Regional_Office])</f>
        <v>West</v>
      </c>
      <c r="E6744" t="s">
        <v>84</v>
      </c>
      <c r="F6744" t="s">
        <v>413</v>
      </c>
      <c r="G6744" t="str">
        <f>IFERROR(_xlfn.XLOOKUP(Sales_Pipeline[[#This Row],[Account]],Accounts!$A$2:$A$86,Accounts!$F$2:$F$86),"")</f>
        <v>United States</v>
      </c>
      <c r="H6744" t="s">
        <v>57</v>
      </c>
      <c r="I6744" s="3">
        <v>42994</v>
      </c>
      <c r="J6744" s="3">
        <v>43049</v>
      </c>
      <c r="K6744" s="8" t="str">
        <f>IF(Sales_Pipeline[[#This Row],[Close_Date]]="","",TEXT(Sales_Pipeline[[#This Row],[Close_Date]],"ddd"))</f>
        <v>Fri</v>
      </c>
      <c r="L6744" s="8" t="str">
        <f>IF(Sales_Pipeline[[#This Row],[Close_Date]]="","",TEXT(Sales_Pipeline[[#This Row],[Close_Date]],"mmm"))</f>
        <v>Nov</v>
      </c>
      <c r="M6744" s="8" t="str">
        <f>IF(Sales_Pipeline[[#This Row],[Close_Date]]="","","Q"&amp;ROUNDUP(MONTH(Sales_Pipeline[[#This Row],[Close_Date]])/3,0))</f>
        <v>Q4</v>
      </c>
      <c r="N6744" s="2" cm="1">
        <f t="array" ref="N6744">IFERROR(_xlfn.IFS(Sales_Pipeline[[#This Row],[Deal_Stage]]="Won",_xlfn.XLOOKUP(Sales_Pipeline[[#This Row],[Product]],Products!$A$2:$A$8,Products!$C$2:$C$8),Sales_Pipeline[[#This Row],[Deal_Stage]]="Lost",_xlfn.XLOOKUP(Sales_Pipeline[[#This Row],[Product]],Products!$A$2:$A$8,Products!$C$2:$C$8)),"")</f>
        <v>5482</v>
      </c>
      <c r="O6744" s="2">
        <v>5745</v>
      </c>
    </row>
    <row r="6745" spans="1:15" x14ac:dyDescent="0.3">
      <c r="A6745" t="s">
        <v>6891</v>
      </c>
      <c r="B6745" t="s">
        <v>10</v>
      </c>
      <c r="C6745" t="str">
        <f>_xlfn.XLOOKUP(Sales_Pipeline[[#This Row],[Sales_Agent]],Sales_Teams[Sales_Agent],Sales_Teams[Manager])</f>
        <v>Melvin Marxen</v>
      </c>
      <c r="D6745" t="str">
        <f>_xlfn.XLOOKUP(Sales_Pipeline[[#This Row],[Manager]],Sales_Teams[Manager],Sales_Teams[Regional_Office])</f>
        <v>Central</v>
      </c>
      <c r="E6745" t="s">
        <v>63</v>
      </c>
      <c r="F6745" t="s">
        <v>134</v>
      </c>
      <c r="G6745" t="str">
        <f>IFERROR(_xlfn.XLOOKUP(Sales_Pipeline[[#This Row],[Account]],Accounts!$A$2:$A$86,Accounts!$F$2:$F$86),"")</f>
        <v>United States</v>
      </c>
      <c r="H6745" t="s">
        <v>82</v>
      </c>
      <c r="I6745" s="3">
        <v>42994</v>
      </c>
      <c r="J6745" s="3">
        <v>43058</v>
      </c>
      <c r="K6745" s="8" t="str">
        <f>IF(Sales_Pipeline[[#This Row],[Close_Date]]="","",TEXT(Sales_Pipeline[[#This Row],[Close_Date]],"ddd"))</f>
        <v>Sun</v>
      </c>
      <c r="L6745" s="8" t="str">
        <f>IF(Sales_Pipeline[[#This Row],[Close_Date]]="","",TEXT(Sales_Pipeline[[#This Row],[Close_Date]],"mmm"))</f>
        <v>Nov</v>
      </c>
      <c r="M6745" s="8" t="str">
        <f>IF(Sales_Pipeline[[#This Row],[Close_Date]]="","","Q"&amp;ROUNDUP(MONTH(Sales_Pipeline[[#This Row],[Close_Date]])/3,0))</f>
        <v>Q4</v>
      </c>
      <c r="N6745" s="2" cm="1">
        <f t="array" ref="N6745">IFERROR(_xlfn.IFS(Sales_Pipeline[[#This Row],[Deal_Stage]]="Won",_xlfn.XLOOKUP(Sales_Pipeline[[#This Row],[Product]],Products!$A$2:$A$8,Products!$C$2:$C$8),Sales_Pipeline[[#This Row],[Deal_Stage]]="Lost",_xlfn.XLOOKUP(Sales_Pipeline[[#This Row],[Product]],Products!$A$2:$A$8,Products!$C$2:$C$8)),"")</f>
        <v>550</v>
      </c>
      <c r="O6745" s="2">
        <v>0</v>
      </c>
    </row>
    <row r="6746" spans="1:15" x14ac:dyDescent="0.3">
      <c r="A6746" t="s">
        <v>6892</v>
      </c>
      <c r="B6746" t="s">
        <v>10</v>
      </c>
      <c r="C6746" t="str">
        <f>_xlfn.XLOOKUP(Sales_Pipeline[[#This Row],[Sales_Agent]],Sales_Teams[Sales_Agent],Sales_Teams[Manager])</f>
        <v>Melvin Marxen</v>
      </c>
      <c r="D6746" t="str">
        <f>_xlfn.XLOOKUP(Sales_Pipeline[[#This Row],[Manager]],Sales_Teams[Manager],Sales_Teams[Regional_Office])</f>
        <v>Central</v>
      </c>
      <c r="E6746" t="s">
        <v>63</v>
      </c>
      <c r="F6746" t="s">
        <v>507</v>
      </c>
      <c r="G6746" t="str">
        <f>IFERROR(_xlfn.XLOOKUP(Sales_Pipeline[[#This Row],[Account]],Accounts!$A$2:$A$86,Accounts!$F$2:$F$86),"")</f>
        <v>Belgium</v>
      </c>
      <c r="H6746" t="s">
        <v>82</v>
      </c>
      <c r="I6746" s="3">
        <v>42994</v>
      </c>
      <c r="J6746" s="3">
        <v>43065</v>
      </c>
      <c r="K6746" s="8" t="str">
        <f>IF(Sales_Pipeline[[#This Row],[Close_Date]]="","",TEXT(Sales_Pipeline[[#This Row],[Close_Date]],"ddd"))</f>
        <v>Sun</v>
      </c>
      <c r="L6746" s="8" t="str">
        <f>IF(Sales_Pipeline[[#This Row],[Close_Date]]="","",TEXT(Sales_Pipeline[[#This Row],[Close_Date]],"mmm"))</f>
        <v>Nov</v>
      </c>
      <c r="M6746" s="8" t="str">
        <f>IF(Sales_Pipeline[[#This Row],[Close_Date]]="","","Q"&amp;ROUNDUP(MONTH(Sales_Pipeline[[#This Row],[Close_Date]])/3,0))</f>
        <v>Q4</v>
      </c>
      <c r="N6746" s="2" cm="1">
        <f t="array" ref="N6746">IFERROR(_xlfn.IFS(Sales_Pipeline[[#This Row],[Deal_Stage]]="Won",_xlfn.XLOOKUP(Sales_Pipeline[[#This Row],[Product]],Products!$A$2:$A$8,Products!$C$2:$C$8),Sales_Pipeline[[#This Row],[Deal_Stage]]="Lost",_xlfn.XLOOKUP(Sales_Pipeline[[#This Row],[Product]],Products!$A$2:$A$8,Products!$C$2:$C$8)),"")</f>
        <v>550</v>
      </c>
      <c r="O6746" s="2">
        <v>0</v>
      </c>
    </row>
    <row r="6747" spans="1:15" x14ac:dyDescent="0.3">
      <c r="A6747" t="s">
        <v>6893</v>
      </c>
      <c r="B6747" t="s">
        <v>10</v>
      </c>
      <c r="C6747" t="str">
        <f>_xlfn.XLOOKUP(Sales_Pipeline[[#This Row],[Sales_Agent]],Sales_Teams[Sales_Agent],Sales_Teams[Manager])</f>
        <v>Melvin Marxen</v>
      </c>
      <c r="D6747" t="str">
        <f>_xlfn.XLOOKUP(Sales_Pipeline[[#This Row],[Manager]],Sales_Teams[Manager],Sales_Teams[Regional_Office])</f>
        <v>Central</v>
      </c>
      <c r="E6747" t="s">
        <v>8953</v>
      </c>
      <c r="F6747" t="s">
        <v>105</v>
      </c>
      <c r="G6747" t="str">
        <f>IFERROR(_xlfn.XLOOKUP(Sales_Pipeline[[#This Row],[Account]],Accounts!$A$2:$A$86,Accounts!$F$2:$F$86),"")</f>
        <v>United States</v>
      </c>
      <c r="H6747" t="s">
        <v>82</v>
      </c>
      <c r="I6747" s="3">
        <v>42994</v>
      </c>
      <c r="J6747" s="3">
        <v>43091</v>
      </c>
      <c r="K6747" s="8" t="str">
        <f>IF(Sales_Pipeline[[#This Row],[Close_Date]]="","",TEXT(Sales_Pipeline[[#This Row],[Close_Date]],"ddd"))</f>
        <v>Fri</v>
      </c>
      <c r="L6747" s="8" t="str">
        <f>IF(Sales_Pipeline[[#This Row],[Close_Date]]="","",TEXT(Sales_Pipeline[[#This Row],[Close_Date]],"mmm"))</f>
        <v>Dec</v>
      </c>
      <c r="M6747" s="8" t="str">
        <f>IF(Sales_Pipeline[[#This Row],[Close_Date]]="","","Q"&amp;ROUNDUP(MONTH(Sales_Pipeline[[#This Row],[Close_Date]])/3,0))</f>
        <v>Q4</v>
      </c>
      <c r="N6747" s="2" cm="1">
        <f t="array" ref="N6747">IFERROR(_xlfn.IFS(Sales_Pipeline[[#This Row],[Deal_Stage]]="Won",_xlfn.XLOOKUP(Sales_Pipeline[[#This Row],[Product]],Products!$A$2:$A$8,Products!$C$2:$C$8),Sales_Pipeline[[#This Row],[Deal_Stage]]="Lost",_xlfn.XLOOKUP(Sales_Pipeline[[#This Row],[Product]],Products!$A$2:$A$8,Products!$C$2:$C$8)),"")</f>
        <v>4821</v>
      </c>
      <c r="O6747" s="2">
        <v>0</v>
      </c>
    </row>
    <row r="6748" spans="1:15" x14ac:dyDescent="0.3">
      <c r="A6748" t="s">
        <v>6894</v>
      </c>
      <c r="B6748" t="s">
        <v>8</v>
      </c>
      <c r="C6748" t="str">
        <f>_xlfn.XLOOKUP(Sales_Pipeline[[#This Row],[Sales_Agent]],Sales_Teams[Sales_Agent],Sales_Teams[Manager])</f>
        <v>Dustin Brinkmann</v>
      </c>
      <c r="D6748" t="str">
        <f>_xlfn.XLOOKUP(Sales_Pipeline[[#This Row],[Manager]],Sales_Teams[Manager],Sales_Teams[Regional_Office])</f>
        <v>Central</v>
      </c>
      <c r="E6748" t="s">
        <v>76</v>
      </c>
      <c r="F6748" t="s">
        <v>56</v>
      </c>
      <c r="G6748" t="str">
        <f>IFERROR(_xlfn.XLOOKUP(Sales_Pipeline[[#This Row],[Account]],Accounts!$A$2:$A$86,Accounts!$F$2:$F$86),"")</f>
        <v>United States</v>
      </c>
      <c r="H6748" t="s">
        <v>82</v>
      </c>
      <c r="I6748" s="3">
        <v>42994</v>
      </c>
      <c r="J6748" s="3">
        <v>43075</v>
      </c>
      <c r="K6748" s="8" t="str">
        <f>IF(Sales_Pipeline[[#This Row],[Close_Date]]="","",TEXT(Sales_Pipeline[[#This Row],[Close_Date]],"ddd"))</f>
        <v>Wed</v>
      </c>
      <c r="L6748" s="8" t="str">
        <f>IF(Sales_Pipeline[[#This Row],[Close_Date]]="","",TEXT(Sales_Pipeline[[#This Row],[Close_Date]],"mmm"))</f>
        <v>Dec</v>
      </c>
      <c r="M6748" s="8" t="str">
        <f>IF(Sales_Pipeline[[#This Row],[Close_Date]]="","","Q"&amp;ROUNDUP(MONTH(Sales_Pipeline[[#This Row],[Close_Date]])/3,0))</f>
        <v>Q4</v>
      </c>
      <c r="N6748" s="2" cm="1">
        <f t="array" ref="N6748">IFERROR(_xlfn.IFS(Sales_Pipeline[[#This Row],[Deal_Stage]]="Won",_xlfn.XLOOKUP(Sales_Pipeline[[#This Row],[Product]],Products!$A$2:$A$8,Products!$C$2:$C$8),Sales_Pipeline[[#This Row],[Deal_Stage]]="Lost",_xlfn.XLOOKUP(Sales_Pipeline[[#This Row],[Product]],Products!$A$2:$A$8,Products!$C$2:$C$8)),"")</f>
        <v>3393</v>
      </c>
      <c r="O6748" s="2">
        <v>0</v>
      </c>
    </row>
    <row r="6749" spans="1:15" x14ac:dyDescent="0.3">
      <c r="A6749" t="s">
        <v>6895</v>
      </c>
      <c r="B6749" t="s">
        <v>37</v>
      </c>
      <c r="C6749" t="str">
        <f>_xlfn.XLOOKUP(Sales_Pipeline[[#This Row],[Sales_Agent]],Sales_Teams[Sales_Agent],Sales_Teams[Manager])</f>
        <v>Celia Rouche</v>
      </c>
      <c r="D6749" t="str">
        <f>_xlfn.XLOOKUP(Sales_Pipeline[[#This Row],[Manager]],Sales_Teams[Manager],Sales_Teams[Regional_Office])</f>
        <v>West</v>
      </c>
      <c r="E6749" t="s">
        <v>84</v>
      </c>
      <c r="F6749" t="s">
        <v>216</v>
      </c>
      <c r="G6749" t="str">
        <f>IFERROR(_xlfn.XLOOKUP(Sales_Pipeline[[#This Row],[Account]],Accounts!$A$2:$A$86,Accounts!$F$2:$F$86),"")</f>
        <v>United States</v>
      </c>
      <c r="H6749" t="s">
        <v>82</v>
      </c>
      <c r="I6749" s="3">
        <v>42994</v>
      </c>
      <c r="J6749" s="3">
        <v>43078</v>
      </c>
      <c r="K6749" s="8" t="str">
        <f>IF(Sales_Pipeline[[#This Row],[Close_Date]]="","",TEXT(Sales_Pipeline[[#This Row],[Close_Date]],"ddd"))</f>
        <v>Sat</v>
      </c>
      <c r="L6749" s="8" t="str">
        <f>IF(Sales_Pipeline[[#This Row],[Close_Date]]="","",TEXT(Sales_Pipeline[[#This Row],[Close_Date]],"mmm"))</f>
        <v>Dec</v>
      </c>
      <c r="M6749" s="8" t="str">
        <f>IF(Sales_Pipeline[[#This Row],[Close_Date]]="","","Q"&amp;ROUNDUP(MONTH(Sales_Pipeline[[#This Row],[Close_Date]])/3,0))</f>
        <v>Q4</v>
      </c>
      <c r="N6749" s="2" cm="1">
        <f t="array" ref="N6749">IFERROR(_xlfn.IFS(Sales_Pipeline[[#This Row],[Deal_Stage]]="Won",_xlfn.XLOOKUP(Sales_Pipeline[[#This Row],[Product]],Products!$A$2:$A$8,Products!$C$2:$C$8),Sales_Pipeline[[#This Row],[Deal_Stage]]="Lost",_xlfn.XLOOKUP(Sales_Pipeline[[#This Row],[Product]],Products!$A$2:$A$8,Products!$C$2:$C$8)),"")</f>
        <v>5482</v>
      </c>
      <c r="O6749" s="2">
        <v>0</v>
      </c>
    </row>
    <row r="6750" spans="1:15" x14ac:dyDescent="0.3">
      <c r="A6750" t="s">
        <v>6896</v>
      </c>
      <c r="B6750" t="s">
        <v>37</v>
      </c>
      <c r="C6750" t="str">
        <f>_xlfn.XLOOKUP(Sales_Pipeline[[#This Row],[Sales_Agent]],Sales_Teams[Sales_Agent],Sales_Teams[Manager])</f>
        <v>Celia Rouche</v>
      </c>
      <c r="D6750" t="str">
        <f>_xlfn.XLOOKUP(Sales_Pipeline[[#This Row],[Manager]],Sales_Teams[Manager],Sales_Teams[Regional_Office])</f>
        <v>West</v>
      </c>
      <c r="E6750" t="s">
        <v>55</v>
      </c>
      <c r="F6750" t="s">
        <v>288</v>
      </c>
      <c r="G6750" t="str">
        <f>IFERROR(_xlfn.XLOOKUP(Sales_Pipeline[[#This Row],[Account]],Accounts!$A$2:$A$86,Accounts!$F$2:$F$86),"")</f>
        <v>United States</v>
      </c>
      <c r="H6750" t="s">
        <v>57</v>
      </c>
      <c r="I6750" s="3">
        <v>42994</v>
      </c>
      <c r="J6750" s="3">
        <v>43084</v>
      </c>
      <c r="K6750" s="8" t="str">
        <f>IF(Sales_Pipeline[[#This Row],[Close_Date]]="","",TEXT(Sales_Pipeline[[#This Row],[Close_Date]],"ddd"))</f>
        <v>Fri</v>
      </c>
      <c r="L6750" s="8" t="str">
        <f>IF(Sales_Pipeline[[#This Row],[Close_Date]]="","",TEXT(Sales_Pipeline[[#This Row],[Close_Date]],"mmm"))</f>
        <v>Dec</v>
      </c>
      <c r="M6750" s="8" t="str">
        <f>IF(Sales_Pipeline[[#This Row],[Close_Date]]="","","Q"&amp;ROUNDUP(MONTH(Sales_Pipeline[[#This Row],[Close_Date]])/3,0))</f>
        <v>Q4</v>
      </c>
      <c r="N6750" s="2" cm="1">
        <f t="array" ref="N6750">IFERROR(_xlfn.IFS(Sales_Pipeline[[#This Row],[Deal_Stage]]="Won",_xlfn.XLOOKUP(Sales_Pipeline[[#This Row],[Product]],Products!$A$2:$A$8,Products!$C$2:$C$8),Sales_Pipeline[[#This Row],[Deal_Stage]]="Lost",_xlfn.XLOOKUP(Sales_Pipeline[[#This Row],[Product]],Products!$A$2:$A$8,Products!$C$2:$C$8)),"")</f>
        <v>1096</v>
      </c>
      <c r="O6750" s="2">
        <v>1252</v>
      </c>
    </row>
    <row r="6751" spans="1:15" x14ac:dyDescent="0.3">
      <c r="A6751" t="s">
        <v>6897</v>
      </c>
      <c r="B6751" t="s">
        <v>9</v>
      </c>
      <c r="C6751" t="str">
        <f>_xlfn.XLOOKUP(Sales_Pipeline[[#This Row],[Sales_Agent]],Sales_Teams[Sales_Agent],Sales_Teams[Manager])</f>
        <v>Dustin Brinkmann</v>
      </c>
      <c r="D6751" t="str">
        <f>_xlfn.XLOOKUP(Sales_Pipeline[[#This Row],[Manager]],Sales_Teams[Manager],Sales_Teams[Regional_Office])</f>
        <v>Central</v>
      </c>
      <c r="E6751" t="s">
        <v>61</v>
      </c>
      <c r="F6751" t="s">
        <v>118</v>
      </c>
      <c r="G6751" t="str">
        <f>IFERROR(_xlfn.XLOOKUP(Sales_Pipeline[[#This Row],[Account]],Accounts!$A$2:$A$86,Accounts!$F$2:$F$86),"")</f>
        <v>United States</v>
      </c>
      <c r="H6751" t="s">
        <v>82</v>
      </c>
      <c r="I6751" s="3">
        <v>42994</v>
      </c>
      <c r="J6751" s="3">
        <v>43060</v>
      </c>
      <c r="K6751" s="8" t="str">
        <f>IF(Sales_Pipeline[[#This Row],[Close_Date]]="","",TEXT(Sales_Pipeline[[#This Row],[Close_Date]],"ddd"))</f>
        <v>Tue</v>
      </c>
      <c r="L6751" s="8" t="str">
        <f>IF(Sales_Pipeline[[#This Row],[Close_Date]]="","",TEXT(Sales_Pipeline[[#This Row],[Close_Date]],"mmm"))</f>
        <v>Nov</v>
      </c>
      <c r="M6751" s="8" t="str">
        <f>IF(Sales_Pipeline[[#This Row],[Close_Date]]="","","Q"&amp;ROUNDUP(MONTH(Sales_Pipeline[[#This Row],[Close_Date]])/3,0))</f>
        <v>Q4</v>
      </c>
      <c r="N6751" s="2" cm="1">
        <f t="array" ref="N6751">IFERROR(_xlfn.IFS(Sales_Pipeline[[#This Row],[Deal_Stage]]="Won",_xlfn.XLOOKUP(Sales_Pipeline[[#This Row],[Product]],Products!$A$2:$A$8,Products!$C$2:$C$8),Sales_Pipeline[[#This Row],[Deal_Stage]]="Lost",_xlfn.XLOOKUP(Sales_Pipeline[[#This Row],[Product]],Products!$A$2:$A$8,Products!$C$2:$C$8)),"")</f>
        <v>55</v>
      </c>
      <c r="O6751" s="2">
        <v>0</v>
      </c>
    </row>
    <row r="6752" spans="1:15" x14ac:dyDescent="0.3">
      <c r="A6752" t="s">
        <v>6898</v>
      </c>
      <c r="B6752" t="s">
        <v>9</v>
      </c>
      <c r="C6752" t="str">
        <f>_xlfn.XLOOKUP(Sales_Pipeline[[#This Row],[Sales_Agent]],Sales_Teams[Sales_Agent],Sales_Teams[Manager])</f>
        <v>Dustin Brinkmann</v>
      </c>
      <c r="D6752" t="str">
        <f>_xlfn.XLOOKUP(Sales_Pipeline[[#This Row],[Manager]],Sales_Teams[Manager],Sales_Teams[Regional_Office])</f>
        <v>Central</v>
      </c>
      <c r="E6752" t="s">
        <v>76</v>
      </c>
      <c r="F6752" t="s">
        <v>134</v>
      </c>
      <c r="G6752" t="str">
        <f>IFERROR(_xlfn.XLOOKUP(Sales_Pipeline[[#This Row],[Account]],Accounts!$A$2:$A$86,Accounts!$F$2:$F$86),"")</f>
        <v>United States</v>
      </c>
      <c r="H6752" t="s">
        <v>57</v>
      </c>
      <c r="I6752" s="3">
        <v>42994</v>
      </c>
      <c r="J6752" s="3">
        <v>43074</v>
      </c>
      <c r="K6752" s="8" t="str">
        <f>IF(Sales_Pipeline[[#This Row],[Close_Date]]="","",TEXT(Sales_Pipeline[[#This Row],[Close_Date]],"ddd"))</f>
        <v>Tue</v>
      </c>
      <c r="L6752" s="8" t="str">
        <f>IF(Sales_Pipeline[[#This Row],[Close_Date]]="","",TEXT(Sales_Pipeline[[#This Row],[Close_Date]],"mmm"))</f>
        <v>Dec</v>
      </c>
      <c r="M6752" s="8" t="str">
        <f>IF(Sales_Pipeline[[#This Row],[Close_Date]]="","","Q"&amp;ROUNDUP(MONTH(Sales_Pipeline[[#This Row],[Close_Date]])/3,0))</f>
        <v>Q4</v>
      </c>
      <c r="N6752" s="2" cm="1">
        <f t="array" ref="N6752">IFERROR(_xlfn.IFS(Sales_Pipeline[[#This Row],[Deal_Stage]]="Won",_xlfn.XLOOKUP(Sales_Pipeline[[#This Row],[Product]],Products!$A$2:$A$8,Products!$C$2:$C$8),Sales_Pipeline[[#This Row],[Deal_Stage]]="Lost",_xlfn.XLOOKUP(Sales_Pipeline[[#This Row],[Product]],Products!$A$2:$A$8,Products!$C$2:$C$8)),"")</f>
        <v>3393</v>
      </c>
      <c r="O6752" s="2">
        <v>3039</v>
      </c>
    </row>
    <row r="6753" spans="1:15" x14ac:dyDescent="0.3">
      <c r="A6753" t="s">
        <v>6899</v>
      </c>
      <c r="B6753" t="s">
        <v>14</v>
      </c>
      <c r="C6753" t="str">
        <f>_xlfn.XLOOKUP(Sales_Pipeline[[#This Row],[Sales_Agent]],Sales_Teams[Sales_Agent],Sales_Teams[Manager])</f>
        <v>Melvin Marxen</v>
      </c>
      <c r="D6753" t="str">
        <f>_xlfn.XLOOKUP(Sales_Pipeline[[#This Row],[Manager]],Sales_Teams[Manager],Sales_Teams[Regional_Office])</f>
        <v>Central</v>
      </c>
      <c r="E6753" t="s">
        <v>63</v>
      </c>
      <c r="F6753" t="s">
        <v>94</v>
      </c>
      <c r="G6753" t="str">
        <f>IFERROR(_xlfn.XLOOKUP(Sales_Pipeline[[#This Row],[Account]],Accounts!$A$2:$A$86,Accounts!$F$2:$F$86),"")</f>
        <v>United States</v>
      </c>
      <c r="H6753" t="s">
        <v>57</v>
      </c>
      <c r="I6753" s="3">
        <v>42994</v>
      </c>
      <c r="J6753" s="3">
        <v>43058</v>
      </c>
      <c r="K6753" s="8" t="str">
        <f>IF(Sales_Pipeline[[#This Row],[Close_Date]]="","",TEXT(Sales_Pipeline[[#This Row],[Close_Date]],"ddd"))</f>
        <v>Sun</v>
      </c>
      <c r="L6753" s="8" t="str">
        <f>IF(Sales_Pipeline[[#This Row],[Close_Date]]="","",TEXT(Sales_Pipeline[[#This Row],[Close_Date]],"mmm"))</f>
        <v>Nov</v>
      </c>
      <c r="M6753" s="8" t="str">
        <f>IF(Sales_Pipeline[[#This Row],[Close_Date]]="","","Q"&amp;ROUNDUP(MONTH(Sales_Pipeline[[#This Row],[Close_Date]])/3,0))</f>
        <v>Q4</v>
      </c>
      <c r="N6753" s="2" cm="1">
        <f t="array" ref="N6753">IFERROR(_xlfn.IFS(Sales_Pipeline[[#This Row],[Deal_Stage]]="Won",_xlfn.XLOOKUP(Sales_Pipeline[[#This Row],[Product]],Products!$A$2:$A$8,Products!$C$2:$C$8),Sales_Pipeline[[#This Row],[Deal_Stage]]="Lost",_xlfn.XLOOKUP(Sales_Pipeline[[#This Row],[Product]],Products!$A$2:$A$8,Products!$C$2:$C$8)),"")</f>
        <v>550</v>
      </c>
      <c r="O6753" s="2">
        <v>637</v>
      </c>
    </row>
    <row r="6754" spans="1:15" x14ac:dyDescent="0.3">
      <c r="A6754" t="s">
        <v>6900</v>
      </c>
      <c r="B6754" t="s">
        <v>29</v>
      </c>
      <c r="C6754" t="str">
        <f>_xlfn.XLOOKUP(Sales_Pipeline[[#This Row],[Sales_Agent]],Sales_Teams[Sales_Agent],Sales_Teams[Manager])</f>
        <v>Rocco Neubert</v>
      </c>
      <c r="D6754" t="str">
        <f>_xlfn.XLOOKUP(Sales_Pipeline[[#This Row],[Manager]],Sales_Teams[Manager],Sales_Teams[Regional_Office])</f>
        <v>East</v>
      </c>
      <c r="E6754" t="s">
        <v>63</v>
      </c>
      <c r="F6754" t="s">
        <v>123</v>
      </c>
      <c r="G6754" t="str">
        <f>IFERROR(_xlfn.XLOOKUP(Sales_Pipeline[[#This Row],[Account]],Accounts!$A$2:$A$86,Accounts!$F$2:$F$86),"")</f>
        <v>United States</v>
      </c>
      <c r="H6754" t="s">
        <v>82</v>
      </c>
      <c r="I6754" s="3">
        <v>42994</v>
      </c>
      <c r="J6754" s="3">
        <v>43004</v>
      </c>
      <c r="K6754" s="8" t="str">
        <f>IF(Sales_Pipeline[[#This Row],[Close_Date]]="","",TEXT(Sales_Pipeline[[#This Row],[Close_Date]],"ddd"))</f>
        <v>Tue</v>
      </c>
      <c r="L6754" s="8" t="str">
        <f>IF(Sales_Pipeline[[#This Row],[Close_Date]]="","",TEXT(Sales_Pipeline[[#This Row],[Close_Date]],"mmm"))</f>
        <v>Sep</v>
      </c>
      <c r="M6754" s="8" t="str">
        <f>IF(Sales_Pipeline[[#This Row],[Close_Date]]="","","Q"&amp;ROUNDUP(MONTH(Sales_Pipeline[[#This Row],[Close_Date]])/3,0))</f>
        <v>Q3</v>
      </c>
      <c r="N6754" s="2" cm="1">
        <f t="array" ref="N6754">IFERROR(_xlfn.IFS(Sales_Pipeline[[#This Row],[Deal_Stage]]="Won",_xlfn.XLOOKUP(Sales_Pipeline[[#This Row],[Product]],Products!$A$2:$A$8,Products!$C$2:$C$8),Sales_Pipeline[[#This Row],[Deal_Stage]]="Lost",_xlfn.XLOOKUP(Sales_Pipeline[[#This Row],[Product]],Products!$A$2:$A$8,Products!$C$2:$C$8)),"")</f>
        <v>550</v>
      </c>
      <c r="O6754" s="2">
        <v>0</v>
      </c>
    </row>
    <row r="6755" spans="1:15" x14ac:dyDescent="0.3">
      <c r="A6755" t="s">
        <v>6901</v>
      </c>
      <c r="B6755" t="s">
        <v>35</v>
      </c>
      <c r="C6755" t="str">
        <f>_xlfn.XLOOKUP(Sales_Pipeline[[#This Row],[Sales_Agent]],Sales_Teams[Sales_Agent],Sales_Teams[Manager])</f>
        <v>Celia Rouche</v>
      </c>
      <c r="D6755" t="str">
        <f>_xlfn.XLOOKUP(Sales_Pipeline[[#This Row],[Manager]],Sales_Teams[Manager],Sales_Teams[Regional_Office])</f>
        <v>West</v>
      </c>
      <c r="E6755" t="s">
        <v>8953</v>
      </c>
      <c r="F6755" t="s">
        <v>107</v>
      </c>
      <c r="G6755" t="str">
        <f>IFERROR(_xlfn.XLOOKUP(Sales_Pipeline[[#This Row],[Account]],Accounts!$A$2:$A$86,Accounts!$F$2:$F$86),"")</f>
        <v>United States</v>
      </c>
      <c r="H6755" t="s">
        <v>57</v>
      </c>
      <c r="I6755" s="3">
        <v>42994</v>
      </c>
      <c r="J6755" s="3">
        <v>43077</v>
      </c>
      <c r="K6755" s="8" t="str">
        <f>IF(Sales_Pipeline[[#This Row],[Close_Date]]="","",TEXT(Sales_Pipeline[[#This Row],[Close_Date]],"ddd"))</f>
        <v>Fri</v>
      </c>
      <c r="L6755" s="8" t="str">
        <f>IF(Sales_Pipeline[[#This Row],[Close_Date]]="","",TEXT(Sales_Pipeline[[#This Row],[Close_Date]],"mmm"))</f>
        <v>Dec</v>
      </c>
      <c r="M6755" s="8" t="str">
        <f>IF(Sales_Pipeline[[#This Row],[Close_Date]]="","","Q"&amp;ROUNDUP(MONTH(Sales_Pipeline[[#This Row],[Close_Date]])/3,0))</f>
        <v>Q4</v>
      </c>
      <c r="N6755" s="2" cm="1">
        <f t="array" ref="N6755">IFERROR(_xlfn.IFS(Sales_Pipeline[[#This Row],[Deal_Stage]]="Won",_xlfn.XLOOKUP(Sales_Pipeline[[#This Row],[Product]],Products!$A$2:$A$8,Products!$C$2:$C$8),Sales_Pipeline[[#This Row],[Deal_Stage]]="Lost",_xlfn.XLOOKUP(Sales_Pipeline[[#This Row],[Product]],Products!$A$2:$A$8,Products!$C$2:$C$8)),"")</f>
        <v>4821</v>
      </c>
      <c r="O6755" s="2">
        <v>4614</v>
      </c>
    </row>
    <row r="6756" spans="1:15" x14ac:dyDescent="0.3">
      <c r="A6756" t="s">
        <v>6902</v>
      </c>
      <c r="B6756" t="s">
        <v>21</v>
      </c>
      <c r="C6756" t="str">
        <f>_xlfn.XLOOKUP(Sales_Pipeline[[#This Row],[Sales_Agent]],Sales_Teams[Sales_Agent],Sales_Teams[Manager])</f>
        <v>Cara Losch</v>
      </c>
      <c r="D6756" t="str">
        <f>_xlfn.XLOOKUP(Sales_Pipeline[[#This Row],[Manager]],Sales_Teams[Manager],Sales_Teams[Regional_Office])</f>
        <v>East</v>
      </c>
      <c r="E6756" t="s">
        <v>61</v>
      </c>
      <c r="F6756" t="s">
        <v>253</v>
      </c>
      <c r="G6756" t="str">
        <f>IFERROR(_xlfn.XLOOKUP(Sales_Pipeline[[#This Row],[Account]],Accounts!$A$2:$A$86,Accounts!$F$2:$F$86),"")</f>
        <v>United States</v>
      </c>
      <c r="H6756" t="s">
        <v>57</v>
      </c>
      <c r="I6756" s="3">
        <v>42994</v>
      </c>
      <c r="J6756" s="3">
        <v>43066</v>
      </c>
      <c r="K6756" s="8" t="str">
        <f>IF(Sales_Pipeline[[#This Row],[Close_Date]]="","",TEXT(Sales_Pipeline[[#This Row],[Close_Date]],"ddd"))</f>
        <v>Mon</v>
      </c>
      <c r="L6756" s="8" t="str">
        <f>IF(Sales_Pipeline[[#This Row],[Close_Date]]="","",TEXT(Sales_Pipeline[[#This Row],[Close_Date]],"mmm"))</f>
        <v>Nov</v>
      </c>
      <c r="M6756" s="8" t="str">
        <f>IF(Sales_Pipeline[[#This Row],[Close_Date]]="","","Q"&amp;ROUNDUP(MONTH(Sales_Pipeline[[#This Row],[Close_Date]])/3,0))</f>
        <v>Q4</v>
      </c>
      <c r="N6756" s="2" cm="1">
        <f t="array" ref="N6756">IFERROR(_xlfn.IFS(Sales_Pipeline[[#This Row],[Deal_Stage]]="Won",_xlfn.XLOOKUP(Sales_Pipeline[[#This Row],[Product]],Products!$A$2:$A$8,Products!$C$2:$C$8),Sales_Pipeline[[#This Row],[Deal_Stage]]="Lost",_xlfn.XLOOKUP(Sales_Pipeline[[#This Row],[Product]],Products!$A$2:$A$8,Products!$C$2:$C$8)),"")</f>
        <v>55</v>
      </c>
      <c r="O6756" s="2">
        <v>51</v>
      </c>
    </row>
    <row r="6757" spans="1:15" x14ac:dyDescent="0.3">
      <c r="A6757" t="s">
        <v>6903</v>
      </c>
      <c r="B6757" t="s">
        <v>32</v>
      </c>
      <c r="C6757" t="str">
        <f>_xlfn.XLOOKUP(Sales_Pipeline[[#This Row],[Sales_Agent]],Sales_Teams[Sales_Agent],Sales_Teams[Manager])</f>
        <v>Celia Rouche</v>
      </c>
      <c r="D6757" t="str">
        <f>_xlfn.XLOOKUP(Sales_Pipeline[[#This Row],[Manager]],Sales_Teams[Manager],Sales_Teams[Regional_Office])</f>
        <v>West</v>
      </c>
      <c r="E6757" t="s">
        <v>84</v>
      </c>
      <c r="G6757" t="str">
        <f>IFERROR(_xlfn.XLOOKUP(Sales_Pipeline[[#This Row],[Account]],Accounts!$A$2:$A$86,Accounts!$F$2:$F$86),"")</f>
        <v/>
      </c>
      <c r="H6757" t="s">
        <v>77</v>
      </c>
      <c r="I6757" s="3">
        <v>42994</v>
      </c>
      <c r="K6757" s="8" t="str">
        <f>IF(Sales_Pipeline[[#This Row],[Close_Date]]="","",TEXT(Sales_Pipeline[[#This Row],[Close_Date]],"ddd"))</f>
        <v/>
      </c>
      <c r="L6757" s="8" t="str">
        <f>IF(Sales_Pipeline[[#This Row],[Close_Date]]="","",TEXT(Sales_Pipeline[[#This Row],[Close_Date]],"mmm"))</f>
        <v/>
      </c>
      <c r="M6757" s="8" t="str">
        <f>IF(Sales_Pipeline[[#This Row],[Close_Date]]="","","Q"&amp;ROUNDUP(MONTH(Sales_Pipeline[[#This Row],[Close_Date]])/3,0))</f>
        <v/>
      </c>
      <c r="N6757" s="2" t="str" cm="1">
        <f t="array" ref="N6757">IFERROR(_xlfn.IFS(Sales_Pipeline[[#This Row],[Deal_Stage]]="Won",_xlfn.XLOOKUP(Sales_Pipeline[[#This Row],[Product]],Products!$A$2:$A$8,Products!$C$2:$C$8),Sales_Pipeline[[#This Row],[Deal_Stage]]="Lost",_xlfn.XLOOKUP(Sales_Pipeline[[#This Row],[Product]],Products!$A$2:$A$8,Products!$C$2:$C$8)),"")</f>
        <v/>
      </c>
      <c r="O6757" s="2">
        <v>0</v>
      </c>
    </row>
    <row r="6758" spans="1:15" x14ac:dyDescent="0.3">
      <c r="A6758" t="s">
        <v>6904</v>
      </c>
      <c r="B6758" t="s">
        <v>32</v>
      </c>
      <c r="C6758" t="str">
        <f>_xlfn.XLOOKUP(Sales_Pipeline[[#This Row],[Sales_Agent]],Sales_Teams[Sales_Agent],Sales_Teams[Manager])</f>
        <v>Celia Rouche</v>
      </c>
      <c r="D6758" t="str">
        <f>_xlfn.XLOOKUP(Sales_Pipeline[[#This Row],[Manager]],Sales_Teams[Manager],Sales_Teams[Regional_Office])</f>
        <v>West</v>
      </c>
      <c r="E6758" t="s">
        <v>63</v>
      </c>
      <c r="F6758" t="s">
        <v>145</v>
      </c>
      <c r="G6758" t="str">
        <f>IFERROR(_xlfn.XLOOKUP(Sales_Pipeline[[#This Row],[Account]],Accounts!$A$2:$A$86,Accounts!$F$2:$F$86),"")</f>
        <v>United States</v>
      </c>
      <c r="H6758" t="s">
        <v>82</v>
      </c>
      <c r="I6758" s="3">
        <v>42994</v>
      </c>
      <c r="J6758" s="3">
        <v>43058</v>
      </c>
      <c r="K6758" s="8" t="str">
        <f>IF(Sales_Pipeline[[#This Row],[Close_Date]]="","",TEXT(Sales_Pipeline[[#This Row],[Close_Date]],"ddd"))</f>
        <v>Sun</v>
      </c>
      <c r="L6758" s="8" t="str">
        <f>IF(Sales_Pipeline[[#This Row],[Close_Date]]="","",TEXT(Sales_Pipeline[[#This Row],[Close_Date]],"mmm"))</f>
        <v>Nov</v>
      </c>
      <c r="M6758" s="8" t="str">
        <f>IF(Sales_Pipeline[[#This Row],[Close_Date]]="","","Q"&amp;ROUNDUP(MONTH(Sales_Pipeline[[#This Row],[Close_Date]])/3,0))</f>
        <v>Q4</v>
      </c>
      <c r="N6758" s="2" cm="1">
        <f t="array" ref="N6758">IFERROR(_xlfn.IFS(Sales_Pipeline[[#This Row],[Deal_Stage]]="Won",_xlfn.XLOOKUP(Sales_Pipeline[[#This Row],[Product]],Products!$A$2:$A$8,Products!$C$2:$C$8),Sales_Pipeline[[#This Row],[Deal_Stage]]="Lost",_xlfn.XLOOKUP(Sales_Pipeline[[#This Row],[Product]],Products!$A$2:$A$8,Products!$C$2:$C$8)),"")</f>
        <v>550</v>
      </c>
      <c r="O6758" s="2">
        <v>0</v>
      </c>
    </row>
    <row r="6759" spans="1:15" x14ac:dyDescent="0.3">
      <c r="A6759" t="s">
        <v>6905</v>
      </c>
      <c r="B6759" t="s">
        <v>32</v>
      </c>
      <c r="C6759" t="str">
        <f>_xlfn.XLOOKUP(Sales_Pipeline[[#This Row],[Sales_Agent]],Sales_Teams[Sales_Agent],Sales_Teams[Manager])</f>
        <v>Celia Rouche</v>
      </c>
      <c r="D6759" t="str">
        <f>_xlfn.XLOOKUP(Sales_Pipeline[[#This Row],[Manager]],Sales_Teams[Manager],Sales_Teams[Regional_Office])</f>
        <v>West</v>
      </c>
      <c r="E6759" t="s">
        <v>63</v>
      </c>
      <c r="F6759" t="s">
        <v>145</v>
      </c>
      <c r="G6759" t="str">
        <f>IFERROR(_xlfn.XLOOKUP(Sales_Pipeline[[#This Row],[Account]],Accounts!$A$2:$A$86,Accounts!$F$2:$F$86),"")</f>
        <v>United States</v>
      </c>
      <c r="H6759" t="s">
        <v>57</v>
      </c>
      <c r="I6759" s="3">
        <v>42994</v>
      </c>
      <c r="J6759" s="3">
        <v>43073</v>
      </c>
      <c r="K6759" s="8" t="str">
        <f>IF(Sales_Pipeline[[#This Row],[Close_Date]]="","",TEXT(Sales_Pipeline[[#This Row],[Close_Date]],"ddd"))</f>
        <v>Mon</v>
      </c>
      <c r="L6759" s="8" t="str">
        <f>IF(Sales_Pipeline[[#This Row],[Close_Date]]="","",TEXT(Sales_Pipeline[[#This Row],[Close_Date]],"mmm"))</f>
        <v>Dec</v>
      </c>
      <c r="M6759" s="8" t="str">
        <f>IF(Sales_Pipeline[[#This Row],[Close_Date]]="","","Q"&amp;ROUNDUP(MONTH(Sales_Pipeline[[#This Row],[Close_Date]])/3,0))</f>
        <v>Q4</v>
      </c>
      <c r="N6759" s="2" cm="1">
        <f t="array" ref="N6759">IFERROR(_xlfn.IFS(Sales_Pipeline[[#This Row],[Deal_Stage]]="Won",_xlfn.XLOOKUP(Sales_Pipeline[[#This Row],[Product]],Products!$A$2:$A$8,Products!$C$2:$C$8),Sales_Pipeline[[#This Row],[Deal_Stage]]="Lost",_xlfn.XLOOKUP(Sales_Pipeline[[#This Row],[Product]],Products!$A$2:$A$8,Products!$C$2:$C$8)),"")</f>
        <v>550</v>
      </c>
      <c r="O6759" s="2">
        <v>595</v>
      </c>
    </row>
    <row r="6760" spans="1:15" x14ac:dyDescent="0.3">
      <c r="A6760" t="s">
        <v>6906</v>
      </c>
      <c r="B6760" t="s">
        <v>32</v>
      </c>
      <c r="C6760" t="str">
        <f>_xlfn.XLOOKUP(Sales_Pipeline[[#This Row],[Sales_Agent]],Sales_Teams[Sales_Agent],Sales_Teams[Manager])</f>
        <v>Celia Rouche</v>
      </c>
      <c r="D6760" t="str">
        <f>_xlfn.XLOOKUP(Sales_Pipeline[[#This Row],[Manager]],Sales_Teams[Manager],Sales_Teams[Regional_Office])</f>
        <v>West</v>
      </c>
      <c r="E6760" t="s">
        <v>61</v>
      </c>
      <c r="F6760" t="s">
        <v>107</v>
      </c>
      <c r="G6760" t="str">
        <f>IFERROR(_xlfn.XLOOKUP(Sales_Pipeline[[#This Row],[Account]],Accounts!$A$2:$A$86,Accounts!$F$2:$F$86),"")</f>
        <v>United States</v>
      </c>
      <c r="H6760" t="s">
        <v>57</v>
      </c>
      <c r="I6760" s="3">
        <v>42994</v>
      </c>
      <c r="J6760" s="3">
        <v>43095</v>
      </c>
      <c r="K6760" s="8" t="str">
        <f>IF(Sales_Pipeline[[#This Row],[Close_Date]]="","",TEXT(Sales_Pipeline[[#This Row],[Close_Date]],"ddd"))</f>
        <v>Tue</v>
      </c>
      <c r="L6760" s="8" t="str">
        <f>IF(Sales_Pipeline[[#This Row],[Close_Date]]="","",TEXT(Sales_Pipeline[[#This Row],[Close_Date]],"mmm"))</f>
        <v>Dec</v>
      </c>
      <c r="M6760" s="8" t="str">
        <f>IF(Sales_Pipeline[[#This Row],[Close_Date]]="","","Q"&amp;ROUNDUP(MONTH(Sales_Pipeline[[#This Row],[Close_Date]])/3,0))</f>
        <v>Q4</v>
      </c>
      <c r="N6760" s="2" cm="1">
        <f t="array" ref="N6760">IFERROR(_xlfn.IFS(Sales_Pipeline[[#This Row],[Deal_Stage]]="Won",_xlfn.XLOOKUP(Sales_Pipeline[[#This Row],[Product]],Products!$A$2:$A$8,Products!$C$2:$C$8),Sales_Pipeline[[#This Row],[Deal_Stage]]="Lost",_xlfn.XLOOKUP(Sales_Pipeline[[#This Row],[Product]],Products!$A$2:$A$8,Products!$C$2:$C$8)),"")</f>
        <v>55</v>
      </c>
      <c r="O6760" s="2">
        <v>52</v>
      </c>
    </row>
    <row r="6761" spans="1:15" x14ac:dyDescent="0.3">
      <c r="A6761" t="s">
        <v>6907</v>
      </c>
      <c r="B6761" t="s">
        <v>17</v>
      </c>
      <c r="C6761" t="str">
        <f>_xlfn.XLOOKUP(Sales_Pipeline[[#This Row],[Sales_Agent]],Sales_Teams[Sales_Agent],Sales_Teams[Manager])</f>
        <v>Cara Losch</v>
      </c>
      <c r="D6761" t="str">
        <f>_xlfn.XLOOKUP(Sales_Pipeline[[#This Row],[Manager]],Sales_Teams[Manager],Sales_Teams[Regional_Office])</f>
        <v>East</v>
      </c>
      <c r="E6761" t="s">
        <v>8953</v>
      </c>
      <c r="F6761" t="s">
        <v>216</v>
      </c>
      <c r="G6761" t="str">
        <f>IFERROR(_xlfn.XLOOKUP(Sales_Pipeline[[#This Row],[Account]],Accounts!$A$2:$A$86,Accounts!$F$2:$F$86),"")</f>
        <v>United States</v>
      </c>
      <c r="H6761" t="s">
        <v>57</v>
      </c>
      <c r="I6761" s="3">
        <v>42994</v>
      </c>
      <c r="J6761" s="3">
        <v>43008</v>
      </c>
      <c r="K6761" s="8" t="str">
        <f>IF(Sales_Pipeline[[#This Row],[Close_Date]]="","",TEXT(Sales_Pipeline[[#This Row],[Close_Date]],"ddd"))</f>
        <v>Sat</v>
      </c>
      <c r="L6761" s="8" t="str">
        <f>IF(Sales_Pipeline[[#This Row],[Close_Date]]="","",TEXT(Sales_Pipeline[[#This Row],[Close_Date]],"mmm"))</f>
        <v>Sep</v>
      </c>
      <c r="M6761" s="8" t="str">
        <f>IF(Sales_Pipeline[[#This Row],[Close_Date]]="","","Q"&amp;ROUNDUP(MONTH(Sales_Pipeline[[#This Row],[Close_Date]])/3,0))</f>
        <v>Q3</v>
      </c>
      <c r="N6761" s="2" cm="1">
        <f t="array" ref="N6761">IFERROR(_xlfn.IFS(Sales_Pipeline[[#This Row],[Deal_Stage]]="Won",_xlfn.XLOOKUP(Sales_Pipeline[[#This Row],[Product]],Products!$A$2:$A$8,Products!$C$2:$C$8),Sales_Pipeline[[#This Row],[Deal_Stage]]="Lost",_xlfn.XLOOKUP(Sales_Pipeline[[#This Row],[Product]],Products!$A$2:$A$8,Products!$C$2:$C$8)),"")</f>
        <v>4821</v>
      </c>
      <c r="O6761" s="2">
        <v>5604</v>
      </c>
    </row>
    <row r="6762" spans="1:15" x14ac:dyDescent="0.3">
      <c r="A6762" t="s">
        <v>6908</v>
      </c>
      <c r="B6762" t="s">
        <v>44</v>
      </c>
      <c r="C6762" t="str">
        <f>_xlfn.XLOOKUP(Sales_Pipeline[[#This Row],[Sales_Agent]],Sales_Teams[Sales_Agent],Sales_Teams[Manager])</f>
        <v>Summer Sewald</v>
      </c>
      <c r="D6762" t="str">
        <f>_xlfn.XLOOKUP(Sales_Pipeline[[#This Row],[Manager]],Sales_Teams[Manager],Sales_Teams[Regional_Office])</f>
        <v>West</v>
      </c>
      <c r="E6762" t="s">
        <v>55</v>
      </c>
      <c r="F6762" t="s">
        <v>191</v>
      </c>
      <c r="G6762" t="str">
        <f>IFERROR(_xlfn.XLOOKUP(Sales_Pipeline[[#This Row],[Account]],Accounts!$A$2:$A$86,Accounts!$F$2:$F$86),"")</f>
        <v>United States</v>
      </c>
      <c r="H6762" t="s">
        <v>82</v>
      </c>
      <c r="I6762" s="3">
        <v>42994</v>
      </c>
      <c r="J6762" s="3">
        <v>43057</v>
      </c>
      <c r="K6762" s="8" t="str">
        <f>IF(Sales_Pipeline[[#This Row],[Close_Date]]="","",TEXT(Sales_Pipeline[[#This Row],[Close_Date]],"ddd"))</f>
        <v>Sat</v>
      </c>
      <c r="L6762" s="8" t="str">
        <f>IF(Sales_Pipeline[[#This Row],[Close_Date]]="","",TEXT(Sales_Pipeline[[#This Row],[Close_Date]],"mmm"))</f>
        <v>Nov</v>
      </c>
      <c r="M6762" s="8" t="str">
        <f>IF(Sales_Pipeline[[#This Row],[Close_Date]]="","","Q"&amp;ROUNDUP(MONTH(Sales_Pipeline[[#This Row],[Close_Date]])/3,0))</f>
        <v>Q4</v>
      </c>
      <c r="N6762" s="2" cm="1">
        <f t="array" ref="N6762">IFERROR(_xlfn.IFS(Sales_Pipeline[[#This Row],[Deal_Stage]]="Won",_xlfn.XLOOKUP(Sales_Pipeline[[#This Row],[Product]],Products!$A$2:$A$8,Products!$C$2:$C$8),Sales_Pipeline[[#This Row],[Deal_Stage]]="Lost",_xlfn.XLOOKUP(Sales_Pipeline[[#This Row],[Product]],Products!$A$2:$A$8,Products!$C$2:$C$8)),"")</f>
        <v>1096</v>
      </c>
      <c r="O6762" s="2">
        <v>0</v>
      </c>
    </row>
    <row r="6763" spans="1:15" x14ac:dyDescent="0.3">
      <c r="A6763" t="s">
        <v>6909</v>
      </c>
      <c r="B6763" t="s">
        <v>44</v>
      </c>
      <c r="C6763" t="str">
        <f>_xlfn.XLOOKUP(Sales_Pipeline[[#This Row],[Sales_Agent]],Sales_Teams[Sales_Agent],Sales_Teams[Manager])</f>
        <v>Summer Sewald</v>
      </c>
      <c r="D6763" t="str">
        <f>_xlfn.XLOOKUP(Sales_Pipeline[[#This Row],[Manager]],Sales_Teams[Manager],Sales_Teams[Regional_Office])</f>
        <v>West</v>
      </c>
      <c r="E6763" t="s">
        <v>55</v>
      </c>
      <c r="F6763" t="s">
        <v>66</v>
      </c>
      <c r="G6763" t="str">
        <f>IFERROR(_xlfn.XLOOKUP(Sales_Pipeline[[#This Row],[Account]],Accounts!$A$2:$A$86,Accounts!$F$2:$F$86),"")</f>
        <v>United States</v>
      </c>
      <c r="H6763" t="s">
        <v>82</v>
      </c>
      <c r="I6763" s="3">
        <v>42994</v>
      </c>
      <c r="J6763" s="3">
        <v>43051</v>
      </c>
      <c r="K6763" s="8" t="str">
        <f>IF(Sales_Pipeline[[#This Row],[Close_Date]]="","",TEXT(Sales_Pipeline[[#This Row],[Close_Date]],"ddd"))</f>
        <v>Sun</v>
      </c>
      <c r="L6763" s="8" t="str">
        <f>IF(Sales_Pipeline[[#This Row],[Close_Date]]="","",TEXT(Sales_Pipeline[[#This Row],[Close_Date]],"mmm"))</f>
        <v>Nov</v>
      </c>
      <c r="M6763" s="8" t="str">
        <f>IF(Sales_Pipeline[[#This Row],[Close_Date]]="","","Q"&amp;ROUNDUP(MONTH(Sales_Pipeline[[#This Row],[Close_Date]])/3,0))</f>
        <v>Q4</v>
      </c>
      <c r="N6763" s="2" cm="1">
        <f t="array" ref="N6763">IFERROR(_xlfn.IFS(Sales_Pipeline[[#This Row],[Deal_Stage]]="Won",_xlfn.XLOOKUP(Sales_Pipeline[[#This Row],[Product]],Products!$A$2:$A$8,Products!$C$2:$C$8),Sales_Pipeline[[#This Row],[Deal_Stage]]="Lost",_xlfn.XLOOKUP(Sales_Pipeline[[#This Row],[Product]],Products!$A$2:$A$8,Products!$C$2:$C$8)),"")</f>
        <v>1096</v>
      </c>
      <c r="O6763" s="2">
        <v>0</v>
      </c>
    </row>
    <row r="6764" spans="1:15" x14ac:dyDescent="0.3">
      <c r="A6764" t="s">
        <v>6910</v>
      </c>
      <c r="B6764" t="s">
        <v>44</v>
      </c>
      <c r="C6764" t="str">
        <f>_xlfn.XLOOKUP(Sales_Pipeline[[#This Row],[Sales_Agent]],Sales_Teams[Sales_Agent],Sales_Teams[Manager])</f>
        <v>Summer Sewald</v>
      </c>
      <c r="D6764" t="str">
        <f>_xlfn.XLOOKUP(Sales_Pipeline[[#This Row],[Manager]],Sales_Teams[Manager],Sales_Teams[Regional_Office])</f>
        <v>West</v>
      </c>
      <c r="E6764" t="s">
        <v>55</v>
      </c>
      <c r="F6764" t="s">
        <v>185</v>
      </c>
      <c r="G6764" t="str">
        <f>IFERROR(_xlfn.XLOOKUP(Sales_Pipeline[[#This Row],[Account]],Accounts!$A$2:$A$86,Accounts!$F$2:$F$86),"")</f>
        <v>United States</v>
      </c>
      <c r="H6764" t="s">
        <v>82</v>
      </c>
      <c r="I6764" s="3">
        <v>42994</v>
      </c>
      <c r="J6764" s="3">
        <v>43065</v>
      </c>
      <c r="K6764" s="8" t="str">
        <f>IF(Sales_Pipeline[[#This Row],[Close_Date]]="","",TEXT(Sales_Pipeline[[#This Row],[Close_Date]],"ddd"))</f>
        <v>Sun</v>
      </c>
      <c r="L6764" s="8" t="str">
        <f>IF(Sales_Pipeline[[#This Row],[Close_Date]]="","",TEXT(Sales_Pipeline[[#This Row],[Close_Date]],"mmm"))</f>
        <v>Nov</v>
      </c>
      <c r="M6764" s="8" t="str">
        <f>IF(Sales_Pipeline[[#This Row],[Close_Date]]="","","Q"&amp;ROUNDUP(MONTH(Sales_Pipeline[[#This Row],[Close_Date]])/3,0))</f>
        <v>Q4</v>
      </c>
      <c r="N6764" s="2" cm="1">
        <f t="array" ref="N6764">IFERROR(_xlfn.IFS(Sales_Pipeline[[#This Row],[Deal_Stage]]="Won",_xlfn.XLOOKUP(Sales_Pipeline[[#This Row],[Product]],Products!$A$2:$A$8,Products!$C$2:$C$8),Sales_Pipeline[[#This Row],[Deal_Stage]]="Lost",_xlfn.XLOOKUP(Sales_Pipeline[[#This Row],[Product]],Products!$A$2:$A$8,Products!$C$2:$C$8)),"")</f>
        <v>1096</v>
      </c>
      <c r="O6764" s="2">
        <v>0</v>
      </c>
    </row>
    <row r="6765" spans="1:15" x14ac:dyDescent="0.3">
      <c r="A6765" t="s">
        <v>6911</v>
      </c>
      <c r="B6765" t="s">
        <v>44</v>
      </c>
      <c r="C6765" t="str">
        <f>_xlfn.XLOOKUP(Sales_Pipeline[[#This Row],[Sales_Agent]],Sales_Teams[Sales_Agent],Sales_Teams[Manager])</f>
        <v>Summer Sewald</v>
      </c>
      <c r="D6765" t="str">
        <f>_xlfn.XLOOKUP(Sales_Pipeline[[#This Row],[Manager]],Sales_Teams[Manager],Sales_Teams[Regional_Office])</f>
        <v>West</v>
      </c>
      <c r="E6765" t="s">
        <v>8953</v>
      </c>
      <c r="F6765" t="s">
        <v>216</v>
      </c>
      <c r="G6765" t="str">
        <f>IFERROR(_xlfn.XLOOKUP(Sales_Pipeline[[#This Row],[Account]],Accounts!$A$2:$A$86,Accounts!$F$2:$F$86),"")</f>
        <v>United States</v>
      </c>
      <c r="H6765" t="s">
        <v>57</v>
      </c>
      <c r="I6765" s="3">
        <v>42994</v>
      </c>
      <c r="J6765" s="3">
        <v>43005</v>
      </c>
      <c r="K6765" s="8" t="str">
        <f>IF(Sales_Pipeline[[#This Row],[Close_Date]]="","",TEXT(Sales_Pipeline[[#This Row],[Close_Date]],"ddd"))</f>
        <v>Wed</v>
      </c>
      <c r="L6765" s="8" t="str">
        <f>IF(Sales_Pipeline[[#This Row],[Close_Date]]="","",TEXT(Sales_Pipeline[[#This Row],[Close_Date]],"mmm"))</f>
        <v>Sep</v>
      </c>
      <c r="M6765" s="8" t="str">
        <f>IF(Sales_Pipeline[[#This Row],[Close_Date]]="","","Q"&amp;ROUNDUP(MONTH(Sales_Pipeline[[#This Row],[Close_Date]])/3,0))</f>
        <v>Q3</v>
      </c>
      <c r="N6765" s="2" cm="1">
        <f t="array" ref="N6765">IFERROR(_xlfn.IFS(Sales_Pipeline[[#This Row],[Deal_Stage]]="Won",_xlfn.XLOOKUP(Sales_Pipeline[[#This Row],[Product]],Products!$A$2:$A$8,Products!$C$2:$C$8),Sales_Pipeline[[#This Row],[Deal_Stage]]="Lost",_xlfn.XLOOKUP(Sales_Pipeline[[#This Row],[Product]],Products!$A$2:$A$8,Products!$C$2:$C$8)),"")</f>
        <v>4821</v>
      </c>
      <c r="O6765" s="2">
        <v>5360</v>
      </c>
    </row>
    <row r="6766" spans="1:15" x14ac:dyDescent="0.3">
      <c r="A6766" t="s">
        <v>6912</v>
      </c>
      <c r="B6766" t="s">
        <v>30</v>
      </c>
      <c r="C6766" t="str">
        <f>_xlfn.XLOOKUP(Sales_Pipeline[[#This Row],[Sales_Agent]],Sales_Teams[Sales_Agent],Sales_Teams[Manager])</f>
        <v>Rocco Neubert</v>
      </c>
      <c r="D6766" t="str">
        <f>_xlfn.XLOOKUP(Sales_Pipeline[[#This Row],[Manager]],Sales_Teams[Manager],Sales_Teams[Regional_Office])</f>
        <v>East</v>
      </c>
      <c r="E6766" t="s">
        <v>55</v>
      </c>
      <c r="G6766" t="str">
        <f>IFERROR(_xlfn.XLOOKUP(Sales_Pipeline[[#This Row],[Account]],Accounts!$A$2:$A$86,Accounts!$F$2:$F$86),"")</f>
        <v/>
      </c>
      <c r="H6766" t="s">
        <v>77</v>
      </c>
      <c r="I6766" s="3">
        <v>42995</v>
      </c>
      <c r="K6766" s="8" t="str">
        <f>IF(Sales_Pipeline[[#This Row],[Close_Date]]="","",TEXT(Sales_Pipeline[[#This Row],[Close_Date]],"ddd"))</f>
        <v/>
      </c>
      <c r="L6766" s="8" t="str">
        <f>IF(Sales_Pipeline[[#This Row],[Close_Date]]="","",TEXT(Sales_Pipeline[[#This Row],[Close_Date]],"mmm"))</f>
        <v/>
      </c>
      <c r="M6766" s="8" t="str">
        <f>IF(Sales_Pipeline[[#This Row],[Close_Date]]="","","Q"&amp;ROUNDUP(MONTH(Sales_Pipeline[[#This Row],[Close_Date]])/3,0))</f>
        <v/>
      </c>
      <c r="N6766" s="2" t="str" cm="1">
        <f t="array" ref="N6766">IFERROR(_xlfn.IFS(Sales_Pipeline[[#This Row],[Deal_Stage]]="Won",_xlfn.XLOOKUP(Sales_Pipeline[[#This Row],[Product]],Products!$A$2:$A$8,Products!$C$2:$C$8),Sales_Pipeline[[#This Row],[Deal_Stage]]="Lost",_xlfn.XLOOKUP(Sales_Pipeline[[#This Row],[Product]],Products!$A$2:$A$8,Products!$C$2:$C$8)),"")</f>
        <v/>
      </c>
      <c r="O6766" s="2">
        <v>0</v>
      </c>
    </row>
    <row r="6767" spans="1:15" x14ac:dyDescent="0.3">
      <c r="A6767" t="s">
        <v>6913</v>
      </c>
      <c r="B6767" t="s">
        <v>27</v>
      </c>
      <c r="C6767" t="str">
        <f>_xlfn.XLOOKUP(Sales_Pipeline[[#This Row],[Sales_Agent]],Sales_Teams[Sales_Agent],Sales_Teams[Manager])</f>
        <v>Rocco Neubert</v>
      </c>
      <c r="D6767" t="str">
        <f>_xlfn.XLOOKUP(Sales_Pipeline[[#This Row],[Manager]],Sales_Teams[Manager],Sales_Teams[Regional_Office])</f>
        <v>East</v>
      </c>
      <c r="E6767" t="s">
        <v>63</v>
      </c>
      <c r="F6767" t="s">
        <v>96</v>
      </c>
      <c r="G6767" t="str">
        <f>IFERROR(_xlfn.XLOOKUP(Sales_Pipeline[[#This Row],[Account]],Accounts!$A$2:$A$86,Accounts!$F$2:$F$86),"")</f>
        <v>United States</v>
      </c>
      <c r="H6767" t="s">
        <v>82</v>
      </c>
      <c r="I6767" s="3">
        <v>42995</v>
      </c>
      <c r="J6767" s="3">
        <v>43082</v>
      </c>
      <c r="K6767" s="8" t="str">
        <f>IF(Sales_Pipeline[[#This Row],[Close_Date]]="","",TEXT(Sales_Pipeline[[#This Row],[Close_Date]],"ddd"))</f>
        <v>Wed</v>
      </c>
      <c r="L6767" s="8" t="str">
        <f>IF(Sales_Pipeline[[#This Row],[Close_Date]]="","",TEXT(Sales_Pipeline[[#This Row],[Close_Date]],"mmm"))</f>
        <v>Dec</v>
      </c>
      <c r="M6767" s="8" t="str">
        <f>IF(Sales_Pipeline[[#This Row],[Close_Date]]="","","Q"&amp;ROUNDUP(MONTH(Sales_Pipeline[[#This Row],[Close_Date]])/3,0))</f>
        <v>Q4</v>
      </c>
      <c r="N6767" s="2" cm="1">
        <f t="array" ref="N6767">IFERROR(_xlfn.IFS(Sales_Pipeline[[#This Row],[Deal_Stage]]="Won",_xlfn.XLOOKUP(Sales_Pipeline[[#This Row],[Product]],Products!$A$2:$A$8,Products!$C$2:$C$8),Sales_Pipeline[[#This Row],[Deal_Stage]]="Lost",_xlfn.XLOOKUP(Sales_Pipeline[[#This Row],[Product]],Products!$A$2:$A$8,Products!$C$2:$C$8)),"")</f>
        <v>550</v>
      </c>
      <c r="O6767" s="2">
        <v>0</v>
      </c>
    </row>
    <row r="6768" spans="1:15" x14ac:dyDescent="0.3">
      <c r="A6768" t="s">
        <v>6914</v>
      </c>
      <c r="B6768" t="s">
        <v>6</v>
      </c>
      <c r="C6768" t="str">
        <f>_xlfn.XLOOKUP(Sales_Pipeline[[#This Row],[Sales_Agent]],Sales_Teams[Sales_Agent],Sales_Teams[Manager])</f>
        <v>Dustin Brinkmann</v>
      </c>
      <c r="D6768" t="str">
        <f>_xlfn.XLOOKUP(Sales_Pipeline[[#This Row],[Manager]],Sales_Teams[Manager],Sales_Teams[Regional_Office])</f>
        <v>Central</v>
      </c>
      <c r="E6768" t="s">
        <v>61</v>
      </c>
      <c r="F6768" t="s">
        <v>318</v>
      </c>
      <c r="G6768" t="str">
        <f>IFERROR(_xlfn.XLOOKUP(Sales_Pipeline[[#This Row],[Account]],Accounts!$A$2:$A$86,Accounts!$F$2:$F$86),"")</f>
        <v>Kenya</v>
      </c>
      <c r="H6768" t="s">
        <v>82</v>
      </c>
      <c r="I6768" s="3">
        <v>42995</v>
      </c>
      <c r="J6768" s="3">
        <v>43052</v>
      </c>
      <c r="K6768" s="8" t="str">
        <f>IF(Sales_Pipeline[[#This Row],[Close_Date]]="","",TEXT(Sales_Pipeline[[#This Row],[Close_Date]],"ddd"))</f>
        <v>Mon</v>
      </c>
      <c r="L6768" s="8" t="str">
        <f>IF(Sales_Pipeline[[#This Row],[Close_Date]]="","",TEXT(Sales_Pipeline[[#This Row],[Close_Date]],"mmm"))</f>
        <v>Nov</v>
      </c>
      <c r="M6768" s="8" t="str">
        <f>IF(Sales_Pipeline[[#This Row],[Close_Date]]="","","Q"&amp;ROUNDUP(MONTH(Sales_Pipeline[[#This Row],[Close_Date]])/3,0))</f>
        <v>Q4</v>
      </c>
      <c r="N6768" s="2" cm="1">
        <f t="array" ref="N6768">IFERROR(_xlfn.IFS(Sales_Pipeline[[#This Row],[Deal_Stage]]="Won",_xlfn.XLOOKUP(Sales_Pipeline[[#This Row],[Product]],Products!$A$2:$A$8,Products!$C$2:$C$8),Sales_Pipeline[[#This Row],[Deal_Stage]]="Lost",_xlfn.XLOOKUP(Sales_Pipeline[[#This Row],[Product]],Products!$A$2:$A$8,Products!$C$2:$C$8)),"")</f>
        <v>55</v>
      </c>
      <c r="O6768" s="2">
        <v>0</v>
      </c>
    </row>
    <row r="6769" spans="1:15" x14ac:dyDescent="0.3">
      <c r="A6769" t="s">
        <v>6915</v>
      </c>
      <c r="B6769" t="s">
        <v>20</v>
      </c>
      <c r="C6769" t="str">
        <f>_xlfn.XLOOKUP(Sales_Pipeline[[#This Row],[Sales_Agent]],Sales_Teams[Sales_Agent],Sales_Teams[Manager])</f>
        <v>Cara Losch</v>
      </c>
      <c r="D6769" t="str">
        <f>_xlfn.XLOOKUP(Sales_Pipeline[[#This Row],[Manager]],Sales_Teams[Manager],Sales_Teams[Regional_Office])</f>
        <v>East</v>
      </c>
      <c r="E6769" t="s">
        <v>8953</v>
      </c>
      <c r="F6769" t="s">
        <v>109</v>
      </c>
      <c r="G6769" t="str">
        <f>IFERROR(_xlfn.XLOOKUP(Sales_Pipeline[[#This Row],[Account]],Accounts!$A$2:$A$86,Accounts!$F$2:$F$86),"")</f>
        <v>Japan</v>
      </c>
      <c r="H6769" t="s">
        <v>82</v>
      </c>
      <c r="I6769" s="3">
        <v>42995</v>
      </c>
      <c r="J6769" s="3">
        <v>43053</v>
      </c>
      <c r="K6769" s="8" t="str">
        <f>IF(Sales_Pipeline[[#This Row],[Close_Date]]="","",TEXT(Sales_Pipeline[[#This Row],[Close_Date]],"ddd"))</f>
        <v>Tue</v>
      </c>
      <c r="L6769" s="8" t="str">
        <f>IF(Sales_Pipeline[[#This Row],[Close_Date]]="","",TEXT(Sales_Pipeline[[#This Row],[Close_Date]],"mmm"))</f>
        <v>Nov</v>
      </c>
      <c r="M6769" s="8" t="str">
        <f>IF(Sales_Pipeline[[#This Row],[Close_Date]]="","","Q"&amp;ROUNDUP(MONTH(Sales_Pipeline[[#This Row],[Close_Date]])/3,0))</f>
        <v>Q4</v>
      </c>
      <c r="N6769" s="2" cm="1">
        <f t="array" ref="N6769">IFERROR(_xlfn.IFS(Sales_Pipeline[[#This Row],[Deal_Stage]]="Won",_xlfn.XLOOKUP(Sales_Pipeline[[#This Row],[Product]],Products!$A$2:$A$8,Products!$C$2:$C$8),Sales_Pipeline[[#This Row],[Deal_Stage]]="Lost",_xlfn.XLOOKUP(Sales_Pipeline[[#This Row],[Product]],Products!$A$2:$A$8,Products!$C$2:$C$8)),"")</f>
        <v>4821</v>
      </c>
      <c r="O6769" s="2">
        <v>0</v>
      </c>
    </row>
    <row r="6770" spans="1:15" x14ac:dyDescent="0.3">
      <c r="A6770" t="s">
        <v>6916</v>
      </c>
      <c r="B6770" t="s">
        <v>20</v>
      </c>
      <c r="C6770" t="str">
        <f>_xlfn.XLOOKUP(Sales_Pipeline[[#This Row],[Sales_Agent]],Sales_Teams[Sales_Agent],Sales_Teams[Manager])</f>
        <v>Cara Losch</v>
      </c>
      <c r="D6770" t="str">
        <f>_xlfn.XLOOKUP(Sales_Pipeline[[#This Row],[Manager]],Sales_Teams[Manager],Sales_Teams[Regional_Office])</f>
        <v>East</v>
      </c>
      <c r="E6770" t="s">
        <v>63</v>
      </c>
      <c r="F6770" t="s">
        <v>344</v>
      </c>
      <c r="G6770" t="str">
        <f>IFERROR(_xlfn.XLOOKUP(Sales_Pipeline[[#This Row],[Account]],Accounts!$A$2:$A$86,Accounts!$F$2:$F$86),"")</f>
        <v>Romania</v>
      </c>
      <c r="H6770" t="s">
        <v>57</v>
      </c>
      <c r="I6770" s="3">
        <v>42995</v>
      </c>
      <c r="J6770" s="3">
        <v>43088</v>
      </c>
      <c r="K6770" s="8" t="str">
        <f>IF(Sales_Pipeline[[#This Row],[Close_Date]]="","",TEXT(Sales_Pipeline[[#This Row],[Close_Date]],"ddd"))</f>
        <v>Tue</v>
      </c>
      <c r="L6770" s="8" t="str">
        <f>IF(Sales_Pipeline[[#This Row],[Close_Date]]="","",TEXT(Sales_Pipeline[[#This Row],[Close_Date]],"mmm"))</f>
        <v>Dec</v>
      </c>
      <c r="M6770" s="8" t="str">
        <f>IF(Sales_Pipeline[[#This Row],[Close_Date]]="","","Q"&amp;ROUNDUP(MONTH(Sales_Pipeline[[#This Row],[Close_Date]])/3,0))</f>
        <v>Q4</v>
      </c>
      <c r="N6770" s="2" cm="1">
        <f t="array" ref="N6770">IFERROR(_xlfn.IFS(Sales_Pipeline[[#This Row],[Deal_Stage]]="Won",_xlfn.XLOOKUP(Sales_Pipeline[[#This Row],[Product]],Products!$A$2:$A$8,Products!$C$2:$C$8),Sales_Pipeline[[#This Row],[Deal_Stage]]="Lost",_xlfn.XLOOKUP(Sales_Pipeline[[#This Row],[Product]],Products!$A$2:$A$8,Products!$C$2:$C$8)),"")</f>
        <v>550</v>
      </c>
      <c r="O6770" s="2">
        <v>538</v>
      </c>
    </row>
    <row r="6771" spans="1:15" x14ac:dyDescent="0.3">
      <c r="A6771" t="s">
        <v>6917</v>
      </c>
      <c r="B6771" t="s">
        <v>15</v>
      </c>
      <c r="C6771" t="str">
        <f>_xlfn.XLOOKUP(Sales_Pipeline[[#This Row],[Sales_Agent]],Sales_Teams[Sales_Agent],Sales_Teams[Manager])</f>
        <v>Melvin Marxen</v>
      </c>
      <c r="D6771" t="str">
        <f>_xlfn.XLOOKUP(Sales_Pipeline[[#This Row],[Manager]],Sales_Teams[Manager],Sales_Teams[Regional_Office])</f>
        <v>Central</v>
      </c>
      <c r="E6771" t="s">
        <v>8953</v>
      </c>
      <c r="F6771" t="s">
        <v>56</v>
      </c>
      <c r="G6771" t="str">
        <f>IFERROR(_xlfn.XLOOKUP(Sales_Pipeline[[#This Row],[Account]],Accounts!$A$2:$A$86,Accounts!$F$2:$F$86),"")</f>
        <v>United States</v>
      </c>
      <c r="H6771" t="s">
        <v>82</v>
      </c>
      <c r="I6771" s="3">
        <v>42995</v>
      </c>
      <c r="J6771" s="3">
        <v>43071</v>
      </c>
      <c r="K6771" s="8" t="str">
        <f>IF(Sales_Pipeline[[#This Row],[Close_Date]]="","",TEXT(Sales_Pipeline[[#This Row],[Close_Date]],"ddd"))</f>
        <v>Sat</v>
      </c>
      <c r="L6771" s="8" t="str">
        <f>IF(Sales_Pipeline[[#This Row],[Close_Date]]="","",TEXT(Sales_Pipeline[[#This Row],[Close_Date]],"mmm"))</f>
        <v>Dec</v>
      </c>
      <c r="M6771" s="8" t="str">
        <f>IF(Sales_Pipeline[[#This Row],[Close_Date]]="","","Q"&amp;ROUNDUP(MONTH(Sales_Pipeline[[#This Row],[Close_Date]])/3,0))</f>
        <v>Q4</v>
      </c>
      <c r="N6771" s="2" cm="1">
        <f t="array" ref="N6771">IFERROR(_xlfn.IFS(Sales_Pipeline[[#This Row],[Deal_Stage]]="Won",_xlfn.XLOOKUP(Sales_Pipeline[[#This Row],[Product]],Products!$A$2:$A$8,Products!$C$2:$C$8),Sales_Pipeline[[#This Row],[Deal_Stage]]="Lost",_xlfn.XLOOKUP(Sales_Pipeline[[#This Row],[Product]],Products!$A$2:$A$8,Products!$C$2:$C$8)),"")</f>
        <v>4821</v>
      </c>
      <c r="O6771" s="2">
        <v>0</v>
      </c>
    </row>
    <row r="6772" spans="1:15" x14ac:dyDescent="0.3">
      <c r="A6772" t="s">
        <v>6918</v>
      </c>
      <c r="B6772" t="s">
        <v>15</v>
      </c>
      <c r="C6772" t="str">
        <f>_xlfn.XLOOKUP(Sales_Pipeline[[#This Row],[Sales_Agent]],Sales_Teams[Sales_Agent],Sales_Teams[Manager])</f>
        <v>Melvin Marxen</v>
      </c>
      <c r="D6772" t="str">
        <f>_xlfn.XLOOKUP(Sales_Pipeline[[#This Row],[Manager]],Sales_Teams[Manager],Sales_Teams[Regional_Office])</f>
        <v>Central</v>
      </c>
      <c r="E6772" t="s">
        <v>84</v>
      </c>
      <c r="F6772" t="s">
        <v>141</v>
      </c>
      <c r="G6772" t="str">
        <f>IFERROR(_xlfn.XLOOKUP(Sales_Pipeline[[#This Row],[Account]],Accounts!$A$2:$A$86,Accounts!$F$2:$F$86),"")</f>
        <v>United States</v>
      </c>
      <c r="H6772" t="s">
        <v>57</v>
      </c>
      <c r="I6772" s="3">
        <v>42995</v>
      </c>
      <c r="J6772" s="3">
        <v>43067</v>
      </c>
      <c r="K6772" s="8" t="str">
        <f>IF(Sales_Pipeline[[#This Row],[Close_Date]]="","",TEXT(Sales_Pipeline[[#This Row],[Close_Date]],"ddd"))</f>
        <v>Tue</v>
      </c>
      <c r="L6772" s="8" t="str">
        <f>IF(Sales_Pipeline[[#This Row],[Close_Date]]="","",TEXT(Sales_Pipeline[[#This Row],[Close_Date]],"mmm"))</f>
        <v>Nov</v>
      </c>
      <c r="M6772" s="8" t="str">
        <f>IF(Sales_Pipeline[[#This Row],[Close_Date]]="","","Q"&amp;ROUNDUP(MONTH(Sales_Pipeline[[#This Row],[Close_Date]])/3,0))</f>
        <v>Q4</v>
      </c>
      <c r="N6772" s="2" cm="1">
        <f t="array" ref="N6772">IFERROR(_xlfn.IFS(Sales_Pipeline[[#This Row],[Deal_Stage]]="Won",_xlfn.XLOOKUP(Sales_Pipeline[[#This Row],[Product]],Products!$A$2:$A$8,Products!$C$2:$C$8),Sales_Pipeline[[#This Row],[Deal_Stage]]="Lost",_xlfn.XLOOKUP(Sales_Pipeline[[#This Row],[Product]],Products!$A$2:$A$8,Products!$C$2:$C$8)),"")</f>
        <v>5482</v>
      </c>
      <c r="O6772" s="2">
        <v>5668</v>
      </c>
    </row>
    <row r="6773" spans="1:15" x14ac:dyDescent="0.3">
      <c r="A6773" t="s">
        <v>6919</v>
      </c>
      <c r="B6773" t="s">
        <v>15</v>
      </c>
      <c r="C6773" t="str">
        <f>_xlfn.XLOOKUP(Sales_Pipeline[[#This Row],[Sales_Agent]],Sales_Teams[Sales_Agent],Sales_Teams[Manager])</f>
        <v>Melvin Marxen</v>
      </c>
      <c r="D6773" t="str">
        <f>_xlfn.XLOOKUP(Sales_Pipeline[[#This Row],[Manager]],Sales_Teams[Manager],Sales_Teams[Regional_Office])</f>
        <v>Central</v>
      </c>
      <c r="E6773" t="s">
        <v>8953</v>
      </c>
      <c r="F6773" t="s">
        <v>105</v>
      </c>
      <c r="G6773" t="str">
        <f>IFERROR(_xlfn.XLOOKUP(Sales_Pipeline[[#This Row],[Account]],Accounts!$A$2:$A$86,Accounts!$F$2:$F$86),"")</f>
        <v>United States</v>
      </c>
      <c r="H6773" t="s">
        <v>57</v>
      </c>
      <c r="I6773" s="3">
        <v>42995</v>
      </c>
      <c r="J6773" s="3">
        <v>43080</v>
      </c>
      <c r="K6773" s="8" t="str">
        <f>IF(Sales_Pipeline[[#This Row],[Close_Date]]="","",TEXT(Sales_Pipeline[[#This Row],[Close_Date]],"ddd"))</f>
        <v>Mon</v>
      </c>
      <c r="L6773" s="8" t="str">
        <f>IF(Sales_Pipeline[[#This Row],[Close_Date]]="","",TEXT(Sales_Pipeline[[#This Row],[Close_Date]],"mmm"))</f>
        <v>Dec</v>
      </c>
      <c r="M6773" s="8" t="str">
        <f>IF(Sales_Pipeline[[#This Row],[Close_Date]]="","","Q"&amp;ROUNDUP(MONTH(Sales_Pipeline[[#This Row],[Close_Date]])/3,0))</f>
        <v>Q4</v>
      </c>
      <c r="N6773" s="2" cm="1">
        <f t="array" ref="N6773">IFERROR(_xlfn.IFS(Sales_Pipeline[[#This Row],[Deal_Stage]]="Won",_xlfn.XLOOKUP(Sales_Pipeline[[#This Row],[Product]],Products!$A$2:$A$8,Products!$C$2:$C$8),Sales_Pipeline[[#This Row],[Deal_Stage]]="Lost",_xlfn.XLOOKUP(Sales_Pipeline[[#This Row],[Product]],Products!$A$2:$A$8,Products!$C$2:$C$8)),"")</f>
        <v>4821</v>
      </c>
      <c r="O6773" s="2">
        <v>5220</v>
      </c>
    </row>
    <row r="6774" spans="1:15" x14ac:dyDescent="0.3">
      <c r="A6774" t="s">
        <v>6920</v>
      </c>
      <c r="B6774" t="s">
        <v>28</v>
      </c>
      <c r="C6774" t="str">
        <f>_xlfn.XLOOKUP(Sales_Pipeline[[#This Row],[Sales_Agent]],Sales_Teams[Sales_Agent],Sales_Teams[Manager])</f>
        <v>Rocco Neubert</v>
      </c>
      <c r="D6774" t="str">
        <f>_xlfn.XLOOKUP(Sales_Pipeline[[#This Row],[Manager]],Sales_Teams[Manager],Sales_Teams[Regional_Office])</f>
        <v>East</v>
      </c>
      <c r="E6774" t="s">
        <v>8953</v>
      </c>
      <c r="F6774" t="s">
        <v>220</v>
      </c>
      <c r="G6774" t="str">
        <f>IFERROR(_xlfn.XLOOKUP(Sales_Pipeline[[#This Row],[Account]],Accounts!$A$2:$A$86,Accounts!$F$2:$F$86),"")</f>
        <v>United States</v>
      </c>
      <c r="H6774" t="s">
        <v>57</v>
      </c>
      <c r="I6774" s="3">
        <v>42995</v>
      </c>
      <c r="J6774" s="3">
        <v>43004</v>
      </c>
      <c r="K6774" s="8" t="str">
        <f>IF(Sales_Pipeline[[#This Row],[Close_Date]]="","",TEXT(Sales_Pipeline[[#This Row],[Close_Date]],"ddd"))</f>
        <v>Tue</v>
      </c>
      <c r="L6774" s="8" t="str">
        <f>IF(Sales_Pipeline[[#This Row],[Close_Date]]="","",TEXT(Sales_Pipeline[[#This Row],[Close_Date]],"mmm"))</f>
        <v>Sep</v>
      </c>
      <c r="M6774" s="8" t="str">
        <f>IF(Sales_Pipeline[[#This Row],[Close_Date]]="","","Q"&amp;ROUNDUP(MONTH(Sales_Pipeline[[#This Row],[Close_Date]])/3,0))</f>
        <v>Q3</v>
      </c>
      <c r="N6774" s="2" cm="1">
        <f t="array" ref="N6774">IFERROR(_xlfn.IFS(Sales_Pipeline[[#This Row],[Deal_Stage]]="Won",_xlfn.XLOOKUP(Sales_Pipeline[[#This Row],[Product]],Products!$A$2:$A$8,Products!$C$2:$C$8),Sales_Pipeline[[#This Row],[Deal_Stage]]="Lost",_xlfn.XLOOKUP(Sales_Pipeline[[#This Row],[Product]],Products!$A$2:$A$8,Products!$C$2:$C$8)),"")</f>
        <v>4821</v>
      </c>
      <c r="O6774" s="2">
        <v>5763</v>
      </c>
    </row>
    <row r="6775" spans="1:15" x14ac:dyDescent="0.3">
      <c r="A6775" t="s">
        <v>6921</v>
      </c>
      <c r="B6775" t="s">
        <v>40</v>
      </c>
      <c r="C6775" t="str">
        <f>_xlfn.XLOOKUP(Sales_Pipeline[[#This Row],[Sales_Agent]],Sales_Teams[Sales_Agent],Sales_Teams[Manager])</f>
        <v>Summer Sewald</v>
      </c>
      <c r="D6775" t="str">
        <f>_xlfn.XLOOKUP(Sales_Pipeline[[#This Row],[Manager]],Sales_Teams[Manager],Sales_Teams[Regional_Office])</f>
        <v>West</v>
      </c>
      <c r="E6775" t="s">
        <v>84</v>
      </c>
      <c r="F6775" t="s">
        <v>85</v>
      </c>
      <c r="G6775" t="str">
        <f>IFERROR(_xlfn.XLOOKUP(Sales_Pipeline[[#This Row],[Account]],Accounts!$A$2:$A$86,Accounts!$F$2:$F$86),"")</f>
        <v>Poland</v>
      </c>
      <c r="H6775" t="s">
        <v>82</v>
      </c>
      <c r="I6775" s="3">
        <v>42995</v>
      </c>
      <c r="J6775" s="3">
        <v>43065</v>
      </c>
      <c r="K6775" s="8" t="str">
        <f>IF(Sales_Pipeline[[#This Row],[Close_Date]]="","",TEXT(Sales_Pipeline[[#This Row],[Close_Date]],"ddd"))</f>
        <v>Sun</v>
      </c>
      <c r="L6775" s="8" t="str">
        <f>IF(Sales_Pipeline[[#This Row],[Close_Date]]="","",TEXT(Sales_Pipeline[[#This Row],[Close_Date]],"mmm"))</f>
        <v>Nov</v>
      </c>
      <c r="M6775" s="8" t="str">
        <f>IF(Sales_Pipeline[[#This Row],[Close_Date]]="","","Q"&amp;ROUNDUP(MONTH(Sales_Pipeline[[#This Row],[Close_Date]])/3,0))</f>
        <v>Q4</v>
      </c>
      <c r="N6775" s="2" cm="1">
        <f t="array" ref="N6775">IFERROR(_xlfn.IFS(Sales_Pipeline[[#This Row],[Deal_Stage]]="Won",_xlfn.XLOOKUP(Sales_Pipeline[[#This Row],[Product]],Products!$A$2:$A$8,Products!$C$2:$C$8),Sales_Pipeline[[#This Row],[Deal_Stage]]="Lost",_xlfn.XLOOKUP(Sales_Pipeline[[#This Row],[Product]],Products!$A$2:$A$8,Products!$C$2:$C$8)),"")</f>
        <v>5482</v>
      </c>
      <c r="O6775" s="2">
        <v>0</v>
      </c>
    </row>
    <row r="6776" spans="1:15" x14ac:dyDescent="0.3">
      <c r="A6776" t="s">
        <v>6922</v>
      </c>
      <c r="B6776" t="s">
        <v>43</v>
      </c>
      <c r="C6776" t="str">
        <f>_xlfn.XLOOKUP(Sales_Pipeline[[#This Row],[Sales_Agent]],Sales_Teams[Sales_Agent],Sales_Teams[Manager])</f>
        <v>Summer Sewald</v>
      </c>
      <c r="D6776" t="str">
        <f>_xlfn.XLOOKUP(Sales_Pipeline[[#This Row],[Manager]],Sales_Teams[Manager],Sales_Teams[Regional_Office])</f>
        <v>West</v>
      </c>
      <c r="E6776" t="s">
        <v>63</v>
      </c>
      <c r="G6776" t="str">
        <f>IFERROR(_xlfn.XLOOKUP(Sales_Pipeline[[#This Row],[Account]],Accounts!$A$2:$A$86,Accounts!$F$2:$F$86),"")</f>
        <v/>
      </c>
      <c r="H6776" t="s">
        <v>77</v>
      </c>
      <c r="I6776" s="3">
        <v>42995</v>
      </c>
      <c r="K6776" s="8" t="str">
        <f>IF(Sales_Pipeline[[#This Row],[Close_Date]]="","",TEXT(Sales_Pipeline[[#This Row],[Close_Date]],"ddd"))</f>
        <v/>
      </c>
      <c r="L6776" s="8" t="str">
        <f>IF(Sales_Pipeline[[#This Row],[Close_Date]]="","",TEXT(Sales_Pipeline[[#This Row],[Close_Date]],"mmm"))</f>
        <v/>
      </c>
      <c r="M6776" s="8" t="str">
        <f>IF(Sales_Pipeline[[#This Row],[Close_Date]]="","","Q"&amp;ROUNDUP(MONTH(Sales_Pipeline[[#This Row],[Close_Date]])/3,0))</f>
        <v/>
      </c>
      <c r="N6776" s="2" t="str" cm="1">
        <f t="array" ref="N6776">IFERROR(_xlfn.IFS(Sales_Pipeline[[#This Row],[Deal_Stage]]="Won",_xlfn.XLOOKUP(Sales_Pipeline[[#This Row],[Product]],Products!$A$2:$A$8,Products!$C$2:$C$8),Sales_Pipeline[[#This Row],[Deal_Stage]]="Lost",_xlfn.XLOOKUP(Sales_Pipeline[[#This Row],[Product]],Products!$A$2:$A$8,Products!$C$2:$C$8)),"")</f>
        <v/>
      </c>
      <c r="O6776" s="2">
        <v>0</v>
      </c>
    </row>
    <row r="6777" spans="1:15" x14ac:dyDescent="0.3">
      <c r="A6777" t="s">
        <v>6923</v>
      </c>
      <c r="B6777" t="s">
        <v>42</v>
      </c>
      <c r="C6777" t="str">
        <f>_xlfn.XLOOKUP(Sales_Pipeline[[#This Row],[Sales_Agent]],Sales_Teams[Sales_Agent],Sales_Teams[Manager])</f>
        <v>Summer Sewald</v>
      </c>
      <c r="D6777" t="str">
        <f>_xlfn.XLOOKUP(Sales_Pipeline[[#This Row],[Manager]],Sales_Teams[Manager],Sales_Teams[Regional_Office])</f>
        <v>West</v>
      </c>
      <c r="E6777" t="s">
        <v>55</v>
      </c>
      <c r="F6777" t="s">
        <v>201</v>
      </c>
      <c r="G6777" t="str">
        <f>IFERROR(_xlfn.XLOOKUP(Sales_Pipeline[[#This Row],[Account]],Accounts!$A$2:$A$86,Accounts!$F$2:$F$86),"")</f>
        <v>United States</v>
      </c>
      <c r="H6777" t="s">
        <v>57</v>
      </c>
      <c r="I6777" s="3">
        <v>42995</v>
      </c>
      <c r="J6777" s="3">
        <v>43053</v>
      </c>
      <c r="K6777" s="8" t="str">
        <f>IF(Sales_Pipeline[[#This Row],[Close_Date]]="","",TEXT(Sales_Pipeline[[#This Row],[Close_Date]],"ddd"))</f>
        <v>Tue</v>
      </c>
      <c r="L6777" s="8" t="str">
        <f>IF(Sales_Pipeline[[#This Row],[Close_Date]]="","",TEXT(Sales_Pipeline[[#This Row],[Close_Date]],"mmm"))</f>
        <v>Nov</v>
      </c>
      <c r="M6777" s="8" t="str">
        <f>IF(Sales_Pipeline[[#This Row],[Close_Date]]="","","Q"&amp;ROUNDUP(MONTH(Sales_Pipeline[[#This Row],[Close_Date]])/3,0))</f>
        <v>Q4</v>
      </c>
      <c r="N6777" s="2" cm="1">
        <f t="array" ref="N6777">IFERROR(_xlfn.IFS(Sales_Pipeline[[#This Row],[Deal_Stage]]="Won",_xlfn.XLOOKUP(Sales_Pipeline[[#This Row],[Product]],Products!$A$2:$A$8,Products!$C$2:$C$8),Sales_Pipeline[[#This Row],[Deal_Stage]]="Lost",_xlfn.XLOOKUP(Sales_Pipeline[[#This Row],[Product]],Products!$A$2:$A$8,Products!$C$2:$C$8)),"")</f>
        <v>1096</v>
      </c>
      <c r="O6777" s="2">
        <v>948</v>
      </c>
    </row>
    <row r="6778" spans="1:15" x14ac:dyDescent="0.3">
      <c r="A6778" t="s">
        <v>6924</v>
      </c>
      <c r="B6778" t="s">
        <v>8</v>
      </c>
      <c r="C6778" t="str">
        <f>_xlfn.XLOOKUP(Sales_Pipeline[[#This Row],[Sales_Agent]],Sales_Teams[Sales_Agent],Sales_Teams[Manager])</f>
        <v>Dustin Brinkmann</v>
      </c>
      <c r="D6778" t="str">
        <f>_xlfn.XLOOKUP(Sales_Pipeline[[#This Row],[Manager]],Sales_Teams[Manager],Sales_Teams[Regional_Office])</f>
        <v>Central</v>
      </c>
      <c r="E6778" t="s">
        <v>63</v>
      </c>
      <c r="F6778" t="s">
        <v>147</v>
      </c>
      <c r="G6778" t="str">
        <f>IFERROR(_xlfn.XLOOKUP(Sales_Pipeline[[#This Row],[Account]],Accounts!$A$2:$A$86,Accounts!$F$2:$F$86),"")</f>
        <v>United States</v>
      </c>
      <c r="H6778" t="s">
        <v>57</v>
      </c>
      <c r="I6778" s="3">
        <v>42995</v>
      </c>
      <c r="J6778" s="3">
        <v>43058</v>
      </c>
      <c r="K6778" s="8" t="str">
        <f>IF(Sales_Pipeline[[#This Row],[Close_Date]]="","",TEXT(Sales_Pipeline[[#This Row],[Close_Date]],"ddd"))</f>
        <v>Sun</v>
      </c>
      <c r="L6778" s="8" t="str">
        <f>IF(Sales_Pipeline[[#This Row],[Close_Date]]="","",TEXT(Sales_Pipeline[[#This Row],[Close_Date]],"mmm"))</f>
        <v>Nov</v>
      </c>
      <c r="M6778" s="8" t="str">
        <f>IF(Sales_Pipeline[[#This Row],[Close_Date]]="","","Q"&amp;ROUNDUP(MONTH(Sales_Pipeline[[#This Row],[Close_Date]])/3,0))</f>
        <v>Q4</v>
      </c>
      <c r="N6778" s="2" cm="1">
        <f t="array" ref="N6778">IFERROR(_xlfn.IFS(Sales_Pipeline[[#This Row],[Deal_Stage]]="Won",_xlfn.XLOOKUP(Sales_Pipeline[[#This Row],[Product]],Products!$A$2:$A$8,Products!$C$2:$C$8),Sales_Pipeline[[#This Row],[Deal_Stage]]="Lost",_xlfn.XLOOKUP(Sales_Pipeline[[#This Row],[Product]],Products!$A$2:$A$8,Products!$C$2:$C$8)),"")</f>
        <v>550</v>
      </c>
      <c r="O6778" s="2">
        <v>487</v>
      </c>
    </row>
    <row r="6779" spans="1:15" x14ac:dyDescent="0.3">
      <c r="A6779" t="s">
        <v>6925</v>
      </c>
      <c r="B6779" t="s">
        <v>8</v>
      </c>
      <c r="C6779" t="str">
        <f>_xlfn.XLOOKUP(Sales_Pipeline[[#This Row],[Sales_Agent]],Sales_Teams[Sales_Agent],Sales_Teams[Manager])</f>
        <v>Dustin Brinkmann</v>
      </c>
      <c r="D6779" t="str">
        <f>_xlfn.XLOOKUP(Sales_Pipeline[[#This Row],[Manager]],Sales_Teams[Manager],Sales_Teams[Regional_Office])</f>
        <v>Central</v>
      </c>
      <c r="E6779" t="s">
        <v>55</v>
      </c>
      <c r="F6779" t="s">
        <v>155</v>
      </c>
      <c r="G6779" t="str">
        <f>IFERROR(_xlfn.XLOOKUP(Sales_Pipeline[[#This Row],[Account]],Accounts!$A$2:$A$86,Accounts!$F$2:$F$86),"")</f>
        <v>United States</v>
      </c>
      <c r="H6779" t="s">
        <v>57</v>
      </c>
      <c r="I6779" s="3">
        <v>42995</v>
      </c>
      <c r="J6779" s="3">
        <v>43057</v>
      </c>
      <c r="K6779" s="8" t="str">
        <f>IF(Sales_Pipeline[[#This Row],[Close_Date]]="","",TEXT(Sales_Pipeline[[#This Row],[Close_Date]],"ddd"))</f>
        <v>Sat</v>
      </c>
      <c r="L6779" s="8" t="str">
        <f>IF(Sales_Pipeline[[#This Row],[Close_Date]]="","",TEXT(Sales_Pipeline[[#This Row],[Close_Date]],"mmm"))</f>
        <v>Nov</v>
      </c>
      <c r="M6779" s="8" t="str">
        <f>IF(Sales_Pipeline[[#This Row],[Close_Date]]="","","Q"&amp;ROUNDUP(MONTH(Sales_Pipeline[[#This Row],[Close_Date]])/3,0))</f>
        <v>Q4</v>
      </c>
      <c r="N6779" s="2" cm="1">
        <f t="array" ref="N6779">IFERROR(_xlfn.IFS(Sales_Pipeline[[#This Row],[Deal_Stage]]="Won",_xlfn.XLOOKUP(Sales_Pipeline[[#This Row],[Product]],Products!$A$2:$A$8,Products!$C$2:$C$8),Sales_Pipeline[[#This Row],[Deal_Stage]]="Lost",_xlfn.XLOOKUP(Sales_Pipeline[[#This Row],[Product]],Products!$A$2:$A$8,Products!$C$2:$C$8)),"")</f>
        <v>1096</v>
      </c>
      <c r="O6779" s="2">
        <v>1072</v>
      </c>
    </row>
    <row r="6780" spans="1:15" x14ac:dyDescent="0.3">
      <c r="A6780" t="s">
        <v>6926</v>
      </c>
      <c r="B6780" t="s">
        <v>37</v>
      </c>
      <c r="C6780" t="str">
        <f>_xlfn.XLOOKUP(Sales_Pipeline[[#This Row],[Sales_Agent]],Sales_Teams[Sales_Agent],Sales_Teams[Manager])</f>
        <v>Celia Rouche</v>
      </c>
      <c r="D6780" t="str">
        <f>_xlfn.XLOOKUP(Sales_Pipeline[[#This Row],[Manager]],Sales_Teams[Manager],Sales_Teams[Regional_Office])</f>
        <v>West</v>
      </c>
      <c r="E6780" t="s">
        <v>61</v>
      </c>
      <c r="F6780" t="s">
        <v>288</v>
      </c>
      <c r="G6780" t="str">
        <f>IFERROR(_xlfn.XLOOKUP(Sales_Pipeline[[#This Row],[Account]],Accounts!$A$2:$A$86,Accounts!$F$2:$F$86),"")</f>
        <v>United States</v>
      </c>
      <c r="H6780" t="s">
        <v>57</v>
      </c>
      <c r="I6780" s="3">
        <v>42995</v>
      </c>
      <c r="J6780" s="3">
        <v>43085</v>
      </c>
      <c r="K6780" s="8" t="str">
        <f>IF(Sales_Pipeline[[#This Row],[Close_Date]]="","",TEXT(Sales_Pipeline[[#This Row],[Close_Date]],"ddd"))</f>
        <v>Sat</v>
      </c>
      <c r="L6780" s="8" t="str">
        <f>IF(Sales_Pipeline[[#This Row],[Close_Date]]="","",TEXT(Sales_Pipeline[[#This Row],[Close_Date]],"mmm"))</f>
        <v>Dec</v>
      </c>
      <c r="M6780" s="8" t="str">
        <f>IF(Sales_Pipeline[[#This Row],[Close_Date]]="","","Q"&amp;ROUNDUP(MONTH(Sales_Pipeline[[#This Row],[Close_Date]])/3,0))</f>
        <v>Q4</v>
      </c>
      <c r="N6780" s="2" cm="1">
        <f t="array" ref="N6780">IFERROR(_xlfn.IFS(Sales_Pipeline[[#This Row],[Deal_Stage]]="Won",_xlfn.XLOOKUP(Sales_Pipeline[[#This Row],[Product]],Products!$A$2:$A$8,Products!$C$2:$C$8),Sales_Pipeline[[#This Row],[Deal_Stage]]="Lost",_xlfn.XLOOKUP(Sales_Pipeline[[#This Row],[Product]],Products!$A$2:$A$8,Products!$C$2:$C$8)),"")</f>
        <v>55</v>
      </c>
      <c r="O6780" s="2">
        <v>56</v>
      </c>
    </row>
    <row r="6781" spans="1:15" x14ac:dyDescent="0.3">
      <c r="A6781" t="s">
        <v>6927</v>
      </c>
      <c r="B6781" t="s">
        <v>45</v>
      </c>
      <c r="C6781" t="str">
        <f>_xlfn.XLOOKUP(Sales_Pipeline[[#This Row],[Sales_Agent]],Sales_Teams[Sales_Agent],Sales_Teams[Manager])</f>
        <v>Summer Sewald</v>
      </c>
      <c r="D6781" t="str">
        <f>_xlfn.XLOOKUP(Sales_Pipeline[[#This Row],[Manager]],Sales_Teams[Manager],Sales_Teams[Regional_Office])</f>
        <v>West</v>
      </c>
      <c r="E6781" t="s">
        <v>76</v>
      </c>
      <c r="F6781" t="s">
        <v>425</v>
      </c>
      <c r="G6781" t="str">
        <f>IFERROR(_xlfn.XLOOKUP(Sales_Pipeline[[#This Row],[Account]],Accounts!$A$2:$A$86,Accounts!$F$2:$F$86),"")</f>
        <v>United States</v>
      </c>
      <c r="H6781" t="s">
        <v>77</v>
      </c>
      <c r="I6781" s="3">
        <v>42995</v>
      </c>
      <c r="K6781" s="8" t="str">
        <f>IF(Sales_Pipeline[[#This Row],[Close_Date]]="","",TEXT(Sales_Pipeline[[#This Row],[Close_Date]],"ddd"))</f>
        <v/>
      </c>
      <c r="L6781" s="8" t="str">
        <f>IF(Sales_Pipeline[[#This Row],[Close_Date]]="","",TEXT(Sales_Pipeline[[#This Row],[Close_Date]],"mmm"))</f>
        <v/>
      </c>
      <c r="M6781" s="8" t="str">
        <f>IF(Sales_Pipeline[[#This Row],[Close_Date]]="","","Q"&amp;ROUNDUP(MONTH(Sales_Pipeline[[#This Row],[Close_Date]])/3,0))</f>
        <v/>
      </c>
      <c r="N6781" s="2" t="str" cm="1">
        <f t="array" ref="N6781">IFERROR(_xlfn.IFS(Sales_Pipeline[[#This Row],[Deal_Stage]]="Won",_xlfn.XLOOKUP(Sales_Pipeline[[#This Row],[Product]],Products!$A$2:$A$8,Products!$C$2:$C$8),Sales_Pipeline[[#This Row],[Deal_Stage]]="Lost",_xlfn.XLOOKUP(Sales_Pipeline[[#This Row],[Product]],Products!$A$2:$A$8,Products!$C$2:$C$8)),"")</f>
        <v/>
      </c>
      <c r="O6781" s="2">
        <v>0</v>
      </c>
    </row>
    <row r="6782" spans="1:15" x14ac:dyDescent="0.3">
      <c r="A6782" t="s">
        <v>6928</v>
      </c>
      <c r="B6782" t="s">
        <v>45</v>
      </c>
      <c r="C6782" t="str">
        <f>_xlfn.XLOOKUP(Sales_Pipeline[[#This Row],[Sales_Agent]],Sales_Teams[Sales_Agent],Sales_Teams[Manager])</f>
        <v>Summer Sewald</v>
      </c>
      <c r="D6782" t="str">
        <f>_xlfn.XLOOKUP(Sales_Pipeline[[#This Row],[Manager]],Sales_Teams[Manager],Sales_Teams[Regional_Office])</f>
        <v>West</v>
      </c>
      <c r="E6782" t="s">
        <v>8953</v>
      </c>
      <c r="F6782" t="s">
        <v>173</v>
      </c>
      <c r="G6782" t="str">
        <f>IFERROR(_xlfn.XLOOKUP(Sales_Pipeline[[#This Row],[Account]],Accounts!$A$2:$A$86,Accounts!$F$2:$F$86),"")</f>
        <v>United States</v>
      </c>
      <c r="H6782" t="s">
        <v>57</v>
      </c>
      <c r="I6782" s="3">
        <v>42995</v>
      </c>
      <c r="J6782" s="3">
        <v>43096</v>
      </c>
      <c r="K6782" s="8" t="str">
        <f>IF(Sales_Pipeline[[#This Row],[Close_Date]]="","",TEXT(Sales_Pipeline[[#This Row],[Close_Date]],"ddd"))</f>
        <v>Wed</v>
      </c>
      <c r="L6782" s="8" t="str">
        <f>IF(Sales_Pipeline[[#This Row],[Close_Date]]="","",TEXT(Sales_Pipeline[[#This Row],[Close_Date]],"mmm"))</f>
        <v>Dec</v>
      </c>
      <c r="M6782" s="8" t="str">
        <f>IF(Sales_Pipeline[[#This Row],[Close_Date]]="","","Q"&amp;ROUNDUP(MONTH(Sales_Pipeline[[#This Row],[Close_Date]])/3,0))</f>
        <v>Q4</v>
      </c>
      <c r="N6782" s="2" cm="1">
        <f t="array" ref="N6782">IFERROR(_xlfn.IFS(Sales_Pipeline[[#This Row],[Deal_Stage]]="Won",_xlfn.XLOOKUP(Sales_Pipeline[[#This Row],[Product]],Products!$A$2:$A$8,Products!$C$2:$C$8),Sales_Pipeline[[#This Row],[Deal_Stage]]="Lost",_xlfn.XLOOKUP(Sales_Pipeline[[#This Row],[Product]],Products!$A$2:$A$8,Products!$C$2:$C$8)),"")</f>
        <v>4821</v>
      </c>
      <c r="O6782" s="2">
        <v>4812</v>
      </c>
    </row>
    <row r="6783" spans="1:15" x14ac:dyDescent="0.3">
      <c r="A6783" t="s">
        <v>6929</v>
      </c>
      <c r="B6783" t="s">
        <v>29</v>
      </c>
      <c r="C6783" t="str">
        <f>_xlfn.XLOOKUP(Sales_Pipeline[[#This Row],[Sales_Agent]],Sales_Teams[Sales_Agent],Sales_Teams[Manager])</f>
        <v>Rocco Neubert</v>
      </c>
      <c r="D6783" t="str">
        <f>_xlfn.XLOOKUP(Sales_Pipeline[[#This Row],[Manager]],Sales_Teams[Manager],Sales_Teams[Regional_Office])</f>
        <v>East</v>
      </c>
      <c r="E6783" t="s">
        <v>63</v>
      </c>
      <c r="F6783" t="s">
        <v>220</v>
      </c>
      <c r="G6783" t="str">
        <f>IFERROR(_xlfn.XLOOKUP(Sales_Pipeline[[#This Row],[Account]],Accounts!$A$2:$A$86,Accounts!$F$2:$F$86),"")</f>
        <v>United States</v>
      </c>
      <c r="H6783" t="s">
        <v>82</v>
      </c>
      <c r="I6783" s="3">
        <v>42995</v>
      </c>
      <c r="J6783" s="3">
        <v>43066</v>
      </c>
      <c r="K6783" s="8" t="str">
        <f>IF(Sales_Pipeline[[#This Row],[Close_Date]]="","",TEXT(Sales_Pipeline[[#This Row],[Close_Date]],"ddd"))</f>
        <v>Mon</v>
      </c>
      <c r="L6783" s="8" t="str">
        <f>IF(Sales_Pipeline[[#This Row],[Close_Date]]="","",TEXT(Sales_Pipeline[[#This Row],[Close_Date]],"mmm"))</f>
        <v>Nov</v>
      </c>
      <c r="M6783" s="8" t="str">
        <f>IF(Sales_Pipeline[[#This Row],[Close_Date]]="","","Q"&amp;ROUNDUP(MONTH(Sales_Pipeline[[#This Row],[Close_Date]])/3,0))</f>
        <v>Q4</v>
      </c>
      <c r="N6783" s="2" cm="1">
        <f t="array" ref="N6783">IFERROR(_xlfn.IFS(Sales_Pipeline[[#This Row],[Deal_Stage]]="Won",_xlfn.XLOOKUP(Sales_Pipeline[[#This Row],[Product]],Products!$A$2:$A$8,Products!$C$2:$C$8),Sales_Pipeline[[#This Row],[Deal_Stage]]="Lost",_xlfn.XLOOKUP(Sales_Pipeline[[#This Row],[Product]],Products!$A$2:$A$8,Products!$C$2:$C$8)),"")</f>
        <v>550</v>
      </c>
      <c r="O6783" s="2">
        <v>0</v>
      </c>
    </row>
    <row r="6784" spans="1:15" x14ac:dyDescent="0.3">
      <c r="A6784" t="s">
        <v>6930</v>
      </c>
      <c r="B6784" t="s">
        <v>29</v>
      </c>
      <c r="C6784" t="str">
        <f>_xlfn.XLOOKUP(Sales_Pipeline[[#This Row],[Sales_Agent]],Sales_Teams[Sales_Agent],Sales_Teams[Manager])</f>
        <v>Rocco Neubert</v>
      </c>
      <c r="D6784" t="str">
        <f>_xlfn.XLOOKUP(Sales_Pipeline[[#This Row],[Manager]],Sales_Teams[Manager],Sales_Teams[Regional_Office])</f>
        <v>East</v>
      </c>
      <c r="E6784" t="s">
        <v>55</v>
      </c>
      <c r="F6784" t="s">
        <v>256</v>
      </c>
      <c r="G6784" t="str">
        <f>IFERROR(_xlfn.XLOOKUP(Sales_Pipeline[[#This Row],[Account]],Accounts!$A$2:$A$86,Accounts!$F$2:$F$86),"")</f>
        <v>United States</v>
      </c>
      <c r="H6784" t="s">
        <v>82</v>
      </c>
      <c r="I6784" s="3">
        <v>42995</v>
      </c>
      <c r="J6784" s="3">
        <v>43090</v>
      </c>
      <c r="K6784" s="8" t="str">
        <f>IF(Sales_Pipeline[[#This Row],[Close_Date]]="","",TEXT(Sales_Pipeline[[#This Row],[Close_Date]],"ddd"))</f>
        <v>Thu</v>
      </c>
      <c r="L6784" s="8" t="str">
        <f>IF(Sales_Pipeline[[#This Row],[Close_Date]]="","",TEXT(Sales_Pipeline[[#This Row],[Close_Date]],"mmm"))</f>
        <v>Dec</v>
      </c>
      <c r="M6784" s="8" t="str">
        <f>IF(Sales_Pipeline[[#This Row],[Close_Date]]="","","Q"&amp;ROUNDUP(MONTH(Sales_Pipeline[[#This Row],[Close_Date]])/3,0))</f>
        <v>Q4</v>
      </c>
      <c r="N6784" s="2" cm="1">
        <f t="array" ref="N6784">IFERROR(_xlfn.IFS(Sales_Pipeline[[#This Row],[Deal_Stage]]="Won",_xlfn.XLOOKUP(Sales_Pipeline[[#This Row],[Product]],Products!$A$2:$A$8,Products!$C$2:$C$8),Sales_Pipeline[[#This Row],[Deal_Stage]]="Lost",_xlfn.XLOOKUP(Sales_Pipeline[[#This Row],[Product]],Products!$A$2:$A$8,Products!$C$2:$C$8)),"")</f>
        <v>1096</v>
      </c>
      <c r="O6784" s="2">
        <v>0</v>
      </c>
    </row>
    <row r="6785" spans="1:15" x14ac:dyDescent="0.3">
      <c r="A6785" t="s">
        <v>6931</v>
      </c>
      <c r="B6785" t="s">
        <v>29</v>
      </c>
      <c r="C6785" t="str">
        <f>_xlfn.XLOOKUP(Sales_Pipeline[[#This Row],[Sales_Agent]],Sales_Teams[Sales_Agent],Sales_Teams[Manager])</f>
        <v>Rocco Neubert</v>
      </c>
      <c r="D6785" t="str">
        <f>_xlfn.XLOOKUP(Sales_Pipeline[[#This Row],[Manager]],Sales_Teams[Manager],Sales_Teams[Regional_Office])</f>
        <v>East</v>
      </c>
      <c r="E6785" t="s">
        <v>84</v>
      </c>
      <c r="F6785" t="s">
        <v>220</v>
      </c>
      <c r="G6785" t="str">
        <f>IFERROR(_xlfn.XLOOKUP(Sales_Pipeline[[#This Row],[Account]],Accounts!$A$2:$A$86,Accounts!$F$2:$F$86),"")</f>
        <v>United States</v>
      </c>
      <c r="H6785" t="s">
        <v>82</v>
      </c>
      <c r="I6785" s="3">
        <v>42995</v>
      </c>
      <c r="J6785" s="3">
        <v>43051</v>
      </c>
      <c r="K6785" s="8" t="str">
        <f>IF(Sales_Pipeline[[#This Row],[Close_Date]]="","",TEXT(Sales_Pipeline[[#This Row],[Close_Date]],"ddd"))</f>
        <v>Sun</v>
      </c>
      <c r="L6785" s="8" t="str">
        <f>IF(Sales_Pipeline[[#This Row],[Close_Date]]="","",TEXT(Sales_Pipeline[[#This Row],[Close_Date]],"mmm"))</f>
        <v>Nov</v>
      </c>
      <c r="M6785" s="8" t="str">
        <f>IF(Sales_Pipeline[[#This Row],[Close_Date]]="","","Q"&amp;ROUNDUP(MONTH(Sales_Pipeline[[#This Row],[Close_Date]])/3,0))</f>
        <v>Q4</v>
      </c>
      <c r="N6785" s="2" cm="1">
        <f t="array" ref="N6785">IFERROR(_xlfn.IFS(Sales_Pipeline[[#This Row],[Deal_Stage]]="Won",_xlfn.XLOOKUP(Sales_Pipeline[[#This Row],[Product]],Products!$A$2:$A$8,Products!$C$2:$C$8),Sales_Pipeline[[#This Row],[Deal_Stage]]="Lost",_xlfn.XLOOKUP(Sales_Pipeline[[#This Row],[Product]],Products!$A$2:$A$8,Products!$C$2:$C$8)),"")</f>
        <v>5482</v>
      </c>
      <c r="O6785" s="2">
        <v>0</v>
      </c>
    </row>
    <row r="6786" spans="1:15" x14ac:dyDescent="0.3">
      <c r="A6786" t="s">
        <v>6932</v>
      </c>
      <c r="B6786" t="s">
        <v>29</v>
      </c>
      <c r="C6786" t="str">
        <f>_xlfn.XLOOKUP(Sales_Pipeline[[#This Row],[Sales_Agent]],Sales_Teams[Sales_Agent],Sales_Teams[Manager])</f>
        <v>Rocco Neubert</v>
      </c>
      <c r="D6786" t="str">
        <f>_xlfn.XLOOKUP(Sales_Pipeline[[#This Row],[Manager]],Sales_Teams[Manager],Sales_Teams[Regional_Office])</f>
        <v>East</v>
      </c>
      <c r="E6786" t="s">
        <v>8953</v>
      </c>
      <c r="F6786" t="s">
        <v>182</v>
      </c>
      <c r="G6786" t="str">
        <f>IFERROR(_xlfn.XLOOKUP(Sales_Pipeline[[#This Row],[Account]],Accounts!$A$2:$A$86,Accounts!$F$2:$F$86),"")</f>
        <v>United States</v>
      </c>
      <c r="H6786" t="s">
        <v>57</v>
      </c>
      <c r="I6786" s="3">
        <v>42995</v>
      </c>
      <c r="J6786" s="3">
        <v>43058</v>
      </c>
      <c r="K6786" s="8" t="str">
        <f>IF(Sales_Pipeline[[#This Row],[Close_Date]]="","",TEXT(Sales_Pipeline[[#This Row],[Close_Date]],"ddd"))</f>
        <v>Sun</v>
      </c>
      <c r="L6786" s="8" t="str">
        <f>IF(Sales_Pipeline[[#This Row],[Close_Date]]="","",TEXT(Sales_Pipeline[[#This Row],[Close_Date]],"mmm"))</f>
        <v>Nov</v>
      </c>
      <c r="M6786" s="8" t="str">
        <f>IF(Sales_Pipeline[[#This Row],[Close_Date]]="","","Q"&amp;ROUNDUP(MONTH(Sales_Pipeline[[#This Row],[Close_Date]])/3,0))</f>
        <v>Q4</v>
      </c>
      <c r="N6786" s="2" cm="1">
        <f t="array" ref="N6786">IFERROR(_xlfn.IFS(Sales_Pipeline[[#This Row],[Deal_Stage]]="Won",_xlfn.XLOOKUP(Sales_Pipeline[[#This Row],[Product]],Products!$A$2:$A$8,Products!$C$2:$C$8),Sales_Pipeline[[#This Row],[Deal_Stage]]="Lost",_xlfn.XLOOKUP(Sales_Pipeline[[#This Row],[Product]],Products!$A$2:$A$8,Products!$C$2:$C$8)),"")</f>
        <v>4821</v>
      </c>
      <c r="O6786" s="2">
        <v>5186</v>
      </c>
    </row>
    <row r="6787" spans="1:15" x14ac:dyDescent="0.3">
      <c r="A6787" t="s">
        <v>6933</v>
      </c>
      <c r="B6787" t="s">
        <v>35</v>
      </c>
      <c r="C6787" t="str">
        <f>_xlfn.XLOOKUP(Sales_Pipeline[[#This Row],[Sales_Agent]],Sales_Teams[Sales_Agent],Sales_Teams[Manager])</f>
        <v>Celia Rouche</v>
      </c>
      <c r="D6787" t="str">
        <f>_xlfn.XLOOKUP(Sales_Pipeline[[#This Row],[Manager]],Sales_Teams[Manager],Sales_Teams[Regional_Office])</f>
        <v>West</v>
      </c>
      <c r="E6787" t="s">
        <v>61</v>
      </c>
      <c r="F6787" t="s">
        <v>216</v>
      </c>
      <c r="G6787" t="str">
        <f>IFERROR(_xlfn.XLOOKUP(Sales_Pipeline[[#This Row],[Account]],Accounts!$A$2:$A$86,Accounts!$F$2:$F$86),"")</f>
        <v>United States</v>
      </c>
      <c r="H6787" t="s">
        <v>57</v>
      </c>
      <c r="I6787" s="3">
        <v>42995</v>
      </c>
      <c r="J6787" s="3">
        <v>43071</v>
      </c>
      <c r="K6787" s="8" t="str">
        <f>IF(Sales_Pipeline[[#This Row],[Close_Date]]="","",TEXT(Sales_Pipeline[[#This Row],[Close_Date]],"ddd"))</f>
        <v>Sat</v>
      </c>
      <c r="L6787" s="8" t="str">
        <f>IF(Sales_Pipeline[[#This Row],[Close_Date]]="","",TEXT(Sales_Pipeline[[#This Row],[Close_Date]],"mmm"))</f>
        <v>Dec</v>
      </c>
      <c r="M6787" s="8" t="str">
        <f>IF(Sales_Pipeline[[#This Row],[Close_Date]]="","","Q"&amp;ROUNDUP(MONTH(Sales_Pipeline[[#This Row],[Close_Date]])/3,0))</f>
        <v>Q4</v>
      </c>
      <c r="N6787" s="2" cm="1">
        <f t="array" ref="N6787">IFERROR(_xlfn.IFS(Sales_Pipeline[[#This Row],[Deal_Stage]]="Won",_xlfn.XLOOKUP(Sales_Pipeline[[#This Row],[Product]],Products!$A$2:$A$8,Products!$C$2:$C$8),Sales_Pipeline[[#This Row],[Deal_Stage]]="Lost",_xlfn.XLOOKUP(Sales_Pipeline[[#This Row],[Product]],Products!$A$2:$A$8,Products!$C$2:$C$8)),"")</f>
        <v>55</v>
      </c>
      <c r="O6787" s="2">
        <v>49</v>
      </c>
    </row>
    <row r="6788" spans="1:15" x14ac:dyDescent="0.3">
      <c r="A6788" t="s">
        <v>6934</v>
      </c>
      <c r="B6788" t="s">
        <v>44</v>
      </c>
      <c r="C6788" t="str">
        <f>_xlfn.XLOOKUP(Sales_Pipeline[[#This Row],[Sales_Agent]],Sales_Teams[Sales_Agent],Sales_Teams[Manager])</f>
        <v>Summer Sewald</v>
      </c>
      <c r="D6788" t="str">
        <f>_xlfn.XLOOKUP(Sales_Pipeline[[#This Row],[Manager]],Sales_Teams[Manager],Sales_Teams[Regional_Office])</f>
        <v>West</v>
      </c>
      <c r="E6788" t="s">
        <v>8953</v>
      </c>
      <c r="F6788" t="s">
        <v>216</v>
      </c>
      <c r="G6788" t="str">
        <f>IFERROR(_xlfn.XLOOKUP(Sales_Pipeline[[#This Row],[Account]],Accounts!$A$2:$A$86,Accounts!$F$2:$F$86),"")</f>
        <v>United States</v>
      </c>
      <c r="H6788" t="s">
        <v>57</v>
      </c>
      <c r="I6788" s="3">
        <v>42995</v>
      </c>
      <c r="J6788" s="3">
        <v>43005</v>
      </c>
      <c r="K6788" s="8" t="str">
        <f>IF(Sales_Pipeline[[#This Row],[Close_Date]]="","",TEXT(Sales_Pipeline[[#This Row],[Close_Date]],"ddd"))</f>
        <v>Wed</v>
      </c>
      <c r="L6788" s="8" t="str">
        <f>IF(Sales_Pipeline[[#This Row],[Close_Date]]="","",TEXT(Sales_Pipeline[[#This Row],[Close_Date]],"mmm"))</f>
        <v>Sep</v>
      </c>
      <c r="M6788" s="8" t="str">
        <f>IF(Sales_Pipeline[[#This Row],[Close_Date]]="","","Q"&amp;ROUNDUP(MONTH(Sales_Pipeline[[#This Row],[Close_Date]])/3,0))</f>
        <v>Q3</v>
      </c>
      <c r="N6788" s="2" cm="1">
        <f t="array" ref="N6788">IFERROR(_xlfn.IFS(Sales_Pipeline[[#This Row],[Deal_Stage]]="Won",_xlfn.XLOOKUP(Sales_Pipeline[[#This Row],[Product]],Products!$A$2:$A$8,Products!$C$2:$C$8),Sales_Pipeline[[#This Row],[Deal_Stage]]="Lost",_xlfn.XLOOKUP(Sales_Pipeline[[#This Row],[Product]],Products!$A$2:$A$8,Products!$C$2:$C$8)),"")</f>
        <v>4821</v>
      </c>
      <c r="O6788" s="2">
        <v>4800</v>
      </c>
    </row>
    <row r="6789" spans="1:15" x14ac:dyDescent="0.3">
      <c r="A6789" t="s">
        <v>6935</v>
      </c>
      <c r="B6789" t="s">
        <v>25</v>
      </c>
      <c r="C6789" t="str">
        <f>_xlfn.XLOOKUP(Sales_Pipeline[[#This Row],[Sales_Agent]],Sales_Teams[Sales_Agent],Sales_Teams[Manager])</f>
        <v>Rocco Neubert</v>
      </c>
      <c r="D6789" t="str">
        <f>_xlfn.XLOOKUP(Sales_Pipeline[[#This Row],[Manager]],Sales_Teams[Manager],Sales_Teams[Regional_Office])</f>
        <v>East</v>
      </c>
      <c r="E6789" t="s">
        <v>8953</v>
      </c>
      <c r="F6789" t="s">
        <v>256</v>
      </c>
      <c r="G6789" t="str">
        <f>IFERROR(_xlfn.XLOOKUP(Sales_Pipeline[[#This Row],[Account]],Accounts!$A$2:$A$86,Accounts!$F$2:$F$86),"")</f>
        <v>United States</v>
      </c>
      <c r="H6789" t="s">
        <v>57</v>
      </c>
      <c r="I6789" s="3">
        <v>42996</v>
      </c>
      <c r="J6789" s="3">
        <v>43093</v>
      </c>
      <c r="K6789" s="8" t="str">
        <f>IF(Sales_Pipeline[[#This Row],[Close_Date]]="","",TEXT(Sales_Pipeline[[#This Row],[Close_Date]],"ddd"))</f>
        <v>Sun</v>
      </c>
      <c r="L6789" s="8" t="str">
        <f>IF(Sales_Pipeline[[#This Row],[Close_Date]]="","",TEXT(Sales_Pipeline[[#This Row],[Close_Date]],"mmm"))</f>
        <v>Dec</v>
      </c>
      <c r="M6789" s="8" t="str">
        <f>IF(Sales_Pipeline[[#This Row],[Close_Date]]="","","Q"&amp;ROUNDUP(MONTH(Sales_Pipeline[[#This Row],[Close_Date]])/3,0))</f>
        <v>Q4</v>
      </c>
      <c r="N6789" s="2" cm="1">
        <f t="array" ref="N6789">IFERROR(_xlfn.IFS(Sales_Pipeline[[#This Row],[Deal_Stage]]="Won",_xlfn.XLOOKUP(Sales_Pipeline[[#This Row],[Product]],Products!$A$2:$A$8,Products!$C$2:$C$8),Sales_Pipeline[[#This Row],[Deal_Stage]]="Lost",_xlfn.XLOOKUP(Sales_Pipeline[[#This Row],[Product]],Products!$A$2:$A$8,Products!$C$2:$C$8)),"")</f>
        <v>4821</v>
      </c>
      <c r="O6789" s="2">
        <v>5627</v>
      </c>
    </row>
    <row r="6790" spans="1:15" x14ac:dyDescent="0.3">
      <c r="A6790" t="s">
        <v>6936</v>
      </c>
      <c r="B6790" t="s">
        <v>15</v>
      </c>
      <c r="C6790" t="str">
        <f>_xlfn.XLOOKUP(Sales_Pipeline[[#This Row],[Sales_Agent]],Sales_Teams[Sales_Agent],Sales_Teams[Manager])</f>
        <v>Melvin Marxen</v>
      </c>
      <c r="D6790" t="str">
        <f>_xlfn.XLOOKUP(Sales_Pipeline[[#This Row],[Manager]],Sales_Teams[Manager],Sales_Teams[Regional_Office])</f>
        <v>Central</v>
      </c>
      <c r="E6790" t="s">
        <v>63</v>
      </c>
      <c r="F6790" t="s">
        <v>132</v>
      </c>
      <c r="G6790" t="str">
        <f>IFERROR(_xlfn.XLOOKUP(Sales_Pipeline[[#This Row],[Account]],Accounts!$A$2:$A$86,Accounts!$F$2:$F$86),"")</f>
        <v>United States</v>
      </c>
      <c r="H6790" t="s">
        <v>82</v>
      </c>
      <c r="I6790" s="3">
        <v>42996</v>
      </c>
      <c r="J6790" s="3">
        <v>43002</v>
      </c>
      <c r="K6790" s="8" t="str">
        <f>IF(Sales_Pipeline[[#This Row],[Close_Date]]="","",TEXT(Sales_Pipeline[[#This Row],[Close_Date]],"ddd"))</f>
        <v>Sun</v>
      </c>
      <c r="L6790" s="8" t="str">
        <f>IF(Sales_Pipeline[[#This Row],[Close_Date]]="","",TEXT(Sales_Pipeline[[#This Row],[Close_Date]],"mmm"))</f>
        <v>Sep</v>
      </c>
      <c r="M6790" s="8" t="str">
        <f>IF(Sales_Pipeline[[#This Row],[Close_Date]]="","","Q"&amp;ROUNDUP(MONTH(Sales_Pipeline[[#This Row],[Close_Date]])/3,0))</f>
        <v>Q3</v>
      </c>
      <c r="N6790" s="2" cm="1">
        <f t="array" ref="N6790">IFERROR(_xlfn.IFS(Sales_Pipeline[[#This Row],[Deal_Stage]]="Won",_xlfn.XLOOKUP(Sales_Pipeline[[#This Row],[Product]],Products!$A$2:$A$8,Products!$C$2:$C$8),Sales_Pipeline[[#This Row],[Deal_Stage]]="Lost",_xlfn.XLOOKUP(Sales_Pipeline[[#This Row],[Product]],Products!$A$2:$A$8,Products!$C$2:$C$8)),"")</f>
        <v>550</v>
      </c>
      <c r="O6790" s="2">
        <v>0</v>
      </c>
    </row>
    <row r="6791" spans="1:15" x14ac:dyDescent="0.3">
      <c r="A6791" t="s">
        <v>6937</v>
      </c>
      <c r="B6791" t="s">
        <v>15</v>
      </c>
      <c r="C6791" t="str">
        <f>_xlfn.XLOOKUP(Sales_Pipeline[[#This Row],[Sales_Agent]],Sales_Teams[Sales_Agent],Sales_Teams[Manager])</f>
        <v>Melvin Marxen</v>
      </c>
      <c r="D6791" t="str">
        <f>_xlfn.XLOOKUP(Sales_Pipeline[[#This Row],[Manager]],Sales_Teams[Manager],Sales_Teams[Regional_Office])</f>
        <v>Central</v>
      </c>
      <c r="E6791" t="s">
        <v>8953</v>
      </c>
      <c r="F6791" t="s">
        <v>134</v>
      </c>
      <c r="G6791" t="str">
        <f>IFERROR(_xlfn.XLOOKUP(Sales_Pipeline[[#This Row],[Account]],Accounts!$A$2:$A$86,Accounts!$F$2:$F$86),"")</f>
        <v>United States</v>
      </c>
      <c r="H6791" t="s">
        <v>57</v>
      </c>
      <c r="I6791" s="3">
        <v>42996</v>
      </c>
      <c r="J6791" s="3">
        <v>43075</v>
      </c>
      <c r="K6791" s="8" t="str">
        <f>IF(Sales_Pipeline[[#This Row],[Close_Date]]="","",TEXT(Sales_Pipeline[[#This Row],[Close_Date]],"ddd"))</f>
        <v>Wed</v>
      </c>
      <c r="L6791" s="8" t="str">
        <f>IF(Sales_Pipeline[[#This Row],[Close_Date]]="","",TEXT(Sales_Pipeline[[#This Row],[Close_Date]],"mmm"))</f>
        <v>Dec</v>
      </c>
      <c r="M6791" s="8" t="str">
        <f>IF(Sales_Pipeline[[#This Row],[Close_Date]]="","","Q"&amp;ROUNDUP(MONTH(Sales_Pipeline[[#This Row],[Close_Date]])/3,0))</f>
        <v>Q4</v>
      </c>
      <c r="N6791" s="2" cm="1">
        <f t="array" ref="N6791">IFERROR(_xlfn.IFS(Sales_Pipeline[[#This Row],[Deal_Stage]]="Won",_xlfn.XLOOKUP(Sales_Pipeline[[#This Row],[Product]],Products!$A$2:$A$8,Products!$C$2:$C$8),Sales_Pipeline[[#This Row],[Deal_Stage]]="Lost",_xlfn.XLOOKUP(Sales_Pipeline[[#This Row],[Product]],Products!$A$2:$A$8,Products!$C$2:$C$8)),"")</f>
        <v>4821</v>
      </c>
      <c r="O6791" s="2">
        <v>3779</v>
      </c>
    </row>
    <row r="6792" spans="1:15" x14ac:dyDescent="0.3">
      <c r="A6792" t="s">
        <v>6938</v>
      </c>
      <c r="B6792" t="s">
        <v>15</v>
      </c>
      <c r="C6792" t="str">
        <f>_xlfn.XLOOKUP(Sales_Pipeline[[#This Row],[Sales_Agent]],Sales_Teams[Sales_Agent],Sales_Teams[Manager])</f>
        <v>Melvin Marxen</v>
      </c>
      <c r="D6792" t="str">
        <f>_xlfn.XLOOKUP(Sales_Pipeline[[#This Row],[Manager]],Sales_Teams[Manager],Sales_Teams[Regional_Office])</f>
        <v>Central</v>
      </c>
      <c r="E6792" t="s">
        <v>8953</v>
      </c>
      <c r="F6792" t="s">
        <v>105</v>
      </c>
      <c r="G6792" t="str">
        <f>IFERROR(_xlfn.XLOOKUP(Sales_Pipeline[[#This Row],[Account]],Accounts!$A$2:$A$86,Accounts!$F$2:$F$86),"")</f>
        <v>United States</v>
      </c>
      <c r="H6792" t="s">
        <v>57</v>
      </c>
      <c r="I6792" s="3">
        <v>42996</v>
      </c>
      <c r="J6792" s="3">
        <v>43044</v>
      </c>
      <c r="K6792" s="8" t="str">
        <f>IF(Sales_Pipeline[[#This Row],[Close_Date]]="","",TEXT(Sales_Pipeline[[#This Row],[Close_Date]],"ddd"))</f>
        <v>Sun</v>
      </c>
      <c r="L6792" s="8" t="str">
        <f>IF(Sales_Pipeline[[#This Row],[Close_Date]]="","",TEXT(Sales_Pipeline[[#This Row],[Close_Date]],"mmm"))</f>
        <v>Nov</v>
      </c>
      <c r="M6792" s="8" t="str">
        <f>IF(Sales_Pipeline[[#This Row],[Close_Date]]="","","Q"&amp;ROUNDUP(MONTH(Sales_Pipeline[[#This Row],[Close_Date]])/3,0))</f>
        <v>Q4</v>
      </c>
      <c r="N6792" s="2" cm="1">
        <f t="array" ref="N6792">IFERROR(_xlfn.IFS(Sales_Pipeline[[#This Row],[Deal_Stage]]="Won",_xlfn.XLOOKUP(Sales_Pipeline[[#This Row],[Product]],Products!$A$2:$A$8,Products!$C$2:$C$8),Sales_Pipeline[[#This Row],[Deal_Stage]]="Lost",_xlfn.XLOOKUP(Sales_Pipeline[[#This Row],[Product]],Products!$A$2:$A$8,Products!$C$2:$C$8)),"")</f>
        <v>4821</v>
      </c>
      <c r="O6792" s="2">
        <v>5231</v>
      </c>
    </row>
    <row r="6793" spans="1:15" x14ac:dyDescent="0.3">
      <c r="A6793" t="s">
        <v>6939</v>
      </c>
      <c r="B6793" t="s">
        <v>28</v>
      </c>
      <c r="C6793" t="str">
        <f>_xlfn.XLOOKUP(Sales_Pipeline[[#This Row],[Sales_Agent]],Sales_Teams[Sales_Agent],Sales_Teams[Manager])</f>
        <v>Rocco Neubert</v>
      </c>
      <c r="D6793" t="str">
        <f>_xlfn.XLOOKUP(Sales_Pipeline[[#This Row],[Manager]],Sales_Teams[Manager],Sales_Teams[Regional_Office])</f>
        <v>East</v>
      </c>
      <c r="E6793" t="s">
        <v>84</v>
      </c>
      <c r="F6793" t="s">
        <v>129</v>
      </c>
      <c r="G6793" t="str">
        <f>IFERROR(_xlfn.XLOOKUP(Sales_Pipeline[[#This Row],[Account]],Accounts!$A$2:$A$86,Accounts!$F$2:$F$86),"")</f>
        <v>Jordan</v>
      </c>
      <c r="H6793" t="s">
        <v>82</v>
      </c>
      <c r="I6793" s="3">
        <v>42996</v>
      </c>
      <c r="J6793" s="3">
        <v>43006</v>
      </c>
      <c r="K6793" s="8" t="str">
        <f>IF(Sales_Pipeline[[#This Row],[Close_Date]]="","",TEXT(Sales_Pipeline[[#This Row],[Close_Date]],"ddd"))</f>
        <v>Thu</v>
      </c>
      <c r="L6793" s="8" t="str">
        <f>IF(Sales_Pipeline[[#This Row],[Close_Date]]="","",TEXT(Sales_Pipeline[[#This Row],[Close_Date]],"mmm"))</f>
        <v>Sep</v>
      </c>
      <c r="M6793" s="8" t="str">
        <f>IF(Sales_Pipeline[[#This Row],[Close_Date]]="","","Q"&amp;ROUNDUP(MONTH(Sales_Pipeline[[#This Row],[Close_Date]])/3,0))</f>
        <v>Q3</v>
      </c>
      <c r="N6793" s="2" cm="1">
        <f t="array" ref="N6793">IFERROR(_xlfn.IFS(Sales_Pipeline[[#This Row],[Deal_Stage]]="Won",_xlfn.XLOOKUP(Sales_Pipeline[[#This Row],[Product]],Products!$A$2:$A$8,Products!$C$2:$C$8),Sales_Pipeline[[#This Row],[Deal_Stage]]="Lost",_xlfn.XLOOKUP(Sales_Pipeline[[#This Row],[Product]],Products!$A$2:$A$8,Products!$C$2:$C$8)),"")</f>
        <v>5482</v>
      </c>
      <c r="O6793" s="2">
        <v>0</v>
      </c>
    </row>
    <row r="6794" spans="1:15" x14ac:dyDescent="0.3">
      <c r="A6794" t="s">
        <v>6940</v>
      </c>
      <c r="B6794" t="s">
        <v>28</v>
      </c>
      <c r="C6794" t="str">
        <f>_xlfn.XLOOKUP(Sales_Pipeline[[#This Row],[Sales_Agent]],Sales_Teams[Sales_Agent],Sales_Teams[Manager])</f>
        <v>Rocco Neubert</v>
      </c>
      <c r="D6794" t="str">
        <f>_xlfn.XLOOKUP(Sales_Pipeline[[#This Row],[Manager]],Sales_Teams[Manager],Sales_Teams[Regional_Office])</f>
        <v>East</v>
      </c>
      <c r="E6794" t="s">
        <v>84</v>
      </c>
      <c r="F6794" t="s">
        <v>96</v>
      </c>
      <c r="G6794" t="str">
        <f>IFERROR(_xlfn.XLOOKUP(Sales_Pipeline[[#This Row],[Account]],Accounts!$A$2:$A$86,Accounts!$F$2:$F$86),"")</f>
        <v>United States</v>
      </c>
      <c r="H6794" t="s">
        <v>82</v>
      </c>
      <c r="I6794" s="3">
        <v>42996</v>
      </c>
      <c r="J6794" s="3">
        <v>43065</v>
      </c>
      <c r="K6794" s="8" t="str">
        <f>IF(Sales_Pipeline[[#This Row],[Close_Date]]="","",TEXT(Sales_Pipeline[[#This Row],[Close_Date]],"ddd"))</f>
        <v>Sun</v>
      </c>
      <c r="L6794" s="8" t="str">
        <f>IF(Sales_Pipeline[[#This Row],[Close_Date]]="","",TEXT(Sales_Pipeline[[#This Row],[Close_Date]],"mmm"))</f>
        <v>Nov</v>
      </c>
      <c r="M6794" s="8" t="str">
        <f>IF(Sales_Pipeline[[#This Row],[Close_Date]]="","","Q"&amp;ROUNDUP(MONTH(Sales_Pipeline[[#This Row],[Close_Date]])/3,0))</f>
        <v>Q4</v>
      </c>
      <c r="N6794" s="2" cm="1">
        <f t="array" ref="N6794">IFERROR(_xlfn.IFS(Sales_Pipeline[[#This Row],[Deal_Stage]]="Won",_xlfn.XLOOKUP(Sales_Pipeline[[#This Row],[Product]],Products!$A$2:$A$8,Products!$C$2:$C$8),Sales_Pipeline[[#This Row],[Deal_Stage]]="Lost",_xlfn.XLOOKUP(Sales_Pipeline[[#This Row],[Product]],Products!$A$2:$A$8,Products!$C$2:$C$8)),"")</f>
        <v>5482</v>
      </c>
      <c r="O6794" s="2">
        <v>0</v>
      </c>
    </row>
    <row r="6795" spans="1:15" x14ac:dyDescent="0.3">
      <c r="A6795" t="s">
        <v>6941</v>
      </c>
      <c r="B6795" t="s">
        <v>36</v>
      </c>
      <c r="C6795" t="str">
        <f>_xlfn.XLOOKUP(Sales_Pipeline[[#This Row],[Sales_Agent]],Sales_Teams[Sales_Agent],Sales_Teams[Manager])</f>
        <v>Celia Rouche</v>
      </c>
      <c r="D6795" t="str">
        <f>_xlfn.XLOOKUP(Sales_Pipeline[[#This Row],[Manager]],Sales_Teams[Manager],Sales_Teams[Regional_Office])</f>
        <v>West</v>
      </c>
      <c r="E6795" t="s">
        <v>76</v>
      </c>
      <c r="F6795" t="s">
        <v>211</v>
      </c>
      <c r="G6795" t="str">
        <f>IFERROR(_xlfn.XLOOKUP(Sales_Pipeline[[#This Row],[Account]],Accounts!$A$2:$A$86,Accounts!$F$2:$F$86),"")</f>
        <v>United States</v>
      </c>
      <c r="H6795" t="s">
        <v>57</v>
      </c>
      <c r="I6795" s="3">
        <v>42996</v>
      </c>
      <c r="J6795" s="3">
        <v>43071</v>
      </c>
      <c r="K6795" s="8" t="str">
        <f>IF(Sales_Pipeline[[#This Row],[Close_Date]]="","",TEXT(Sales_Pipeline[[#This Row],[Close_Date]],"ddd"))</f>
        <v>Sat</v>
      </c>
      <c r="L6795" s="8" t="str">
        <f>IF(Sales_Pipeline[[#This Row],[Close_Date]]="","",TEXT(Sales_Pipeline[[#This Row],[Close_Date]],"mmm"))</f>
        <v>Dec</v>
      </c>
      <c r="M6795" s="8" t="str">
        <f>IF(Sales_Pipeline[[#This Row],[Close_Date]]="","","Q"&amp;ROUNDUP(MONTH(Sales_Pipeline[[#This Row],[Close_Date]])/3,0))</f>
        <v>Q4</v>
      </c>
      <c r="N6795" s="2" cm="1">
        <f t="array" ref="N6795">IFERROR(_xlfn.IFS(Sales_Pipeline[[#This Row],[Deal_Stage]]="Won",_xlfn.XLOOKUP(Sales_Pipeline[[#This Row],[Product]],Products!$A$2:$A$8,Products!$C$2:$C$8),Sales_Pipeline[[#This Row],[Deal_Stage]]="Lost",_xlfn.XLOOKUP(Sales_Pipeline[[#This Row],[Product]],Products!$A$2:$A$8,Products!$C$2:$C$8)),"")</f>
        <v>3393</v>
      </c>
      <c r="O6795" s="2">
        <v>2918</v>
      </c>
    </row>
    <row r="6796" spans="1:15" x14ac:dyDescent="0.3">
      <c r="A6796" t="s">
        <v>6942</v>
      </c>
      <c r="B6796" t="s">
        <v>40</v>
      </c>
      <c r="C6796" t="str">
        <f>_xlfn.XLOOKUP(Sales_Pipeline[[#This Row],[Sales_Agent]],Sales_Teams[Sales_Agent],Sales_Teams[Manager])</f>
        <v>Summer Sewald</v>
      </c>
      <c r="D6796" t="str">
        <f>_xlfn.XLOOKUP(Sales_Pipeline[[#This Row],[Manager]],Sales_Teams[Manager],Sales_Teams[Regional_Office])</f>
        <v>West</v>
      </c>
      <c r="E6796" t="s">
        <v>76</v>
      </c>
      <c r="G6796" t="str">
        <f>IFERROR(_xlfn.XLOOKUP(Sales_Pipeline[[#This Row],[Account]],Accounts!$A$2:$A$86,Accounts!$F$2:$F$86),"")</f>
        <v/>
      </c>
      <c r="H6796" t="s">
        <v>77</v>
      </c>
      <c r="I6796" s="3">
        <v>42996</v>
      </c>
      <c r="K6796" s="8" t="str">
        <f>IF(Sales_Pipeline[[#This Row],[Close_Date]]="","",TEXT(Sales_Pipeline[[#This Row],[Close_Date]],"ddd"))</f>
        <v/>
      </c>
      <c r="L6796" s="8" t="str">
        <f>IF(Sales_Pipeline[[#This Row],[Close_Date]]="","",TEXT(Sales_Pipeline[[#This Row],[Close_Date]],"mmm"))</f>
        <v/>
      </c>
      <c r="M6796" s="8" t="str">
        <f>IF(Sales_Pipeline[[#This Row],[Close_Date]]="","","Q"&amp;ROUNDUP(MONTH(Sales_Pipeline[[#This Row],[Close_Date]])/3,0))</f>
        <v/>
      </c>
      <c r="N6796" s="2" t="str" cm="1">
        <f t="array" ref="N6796">IFERROR(_xlfn.IFS(Sales_Pipeline[[#This Row],[Deal_Stage]]="Won",_xlfn.XLOOKUP(Sales_Pipeline[[#This Row],[Product]],Products!$A$2:$A$8,Products!$C$2:$C$8),Sales_Pipeline[[#This Row],[Deal_Stage]]="Lost",_xlfn.XLOOKUP(Sales_Pipeline[[#This Row],[Product]],Products!$A$2:$A$8,Products!$C$2:$C$8)),"")</f>
        <v/>
      </c>
      <c r="O6796" s="2">
        <v>0</v>
      </c>
    </row>
    <row r="6797" spans="1:15" x14ac:dyDescent="0.3">
      <c r="A6797" t="s">
        <v>6943</v>
      </c>
      <c r="B6797" t="s">
        <v>10</v>
      </c>
      <c r="C6797" t="str">
        <f>_xlfn.XLOOKUP(Sales_Pipeline[[#This Row],[Sales_Agent]],Sales_Teams[Sales_Agent],Sales_Teams[Manager])</f>
        <v>Melvin Marxen</v>
      </c>
      <c r="D6797" t="str">
        <f>_xlfn.XLOOKUP(Sales_Pipeline[[#This Row],[Manager]],Sales_Teams[Manager],Sales_Teams[Regional_Office])</f>
        <v>Central</v>
      </c>
      <c r="E6797" t="s">
        <v>55</v>
      </c>
      <c r="F6797" t="s">
        <v>155</v>
      </c>
      <c r="G6797" t="str">
        <f>IFERROR(_xlfn.XLOOKUP(Sales_Pipeline[[#This Row],[Account]],Accounts!$A$2:$A$86,Accounts!$F$2:$F$86),"")</f>
        <v>United States</v>
      </c>
      <c r="H6797" t="s">
        <v>82</v>
      </c>
      <c r="I6797" s="3">
        <v>42996</v>
      </c>
      <c r="J6797" s="3">
        <v>43074</v>
      </c>
      <c r="K6797" s="8" t="str">
        <f>IF(Sales_Pipeline[[#This Row],[Close_Date]]="","",TEXT(Sales_Pipeline[[#This Row],[Close_Date]],"ddd"))</f>
        <v>Tue</v>
      </c>
      <c r="L6797" s="8" t="str">
        <f>IF(Sales_Pipeline[[#This Row],[Close_Date]]="","",TEXT(Sales_Pipeline[[#This Row],[Close_Date]],"mmm"))</f>
        <v>Dec</v>
      </c>
      <c r="M6797" s="8" t="str">
        <f>IF(Sales_Pipeline[[#This Row],[Close_Date]]="","","Q"&amp;ROUNDUP(MONTH(Sales_Pipeline[[#This Row],[Close_Date]])/3,0))</f>
        <v>Q4</v>
      </c>
      <c r="N6797" s="2" cm="1">
        <f t="array" ref="N6797">IFERROR(_xlfn.IFS(Sales_Pipeline[[#This Row],[Deal_Stage]]="Won",_xlfn.XLOOKUP(Sales_Pipeline[[#This Row],[Product]],Products!$A$2:$A$8,Products!$C$2:$C$8),Sales_Pipeline[[#This Row],[Deal_Stage]]="Lost",_xlfn.XLOOKUP(Sales_Pipeline[[#This Row],[Product]],Products!$A$2:$A$8,Products!$C$2:$C$8)),"")</f>
        <v>1096</v>
      </c>
      <c r="O6797" s="2">
        <v>0</v>
      </c>
    </row>
    <row r="6798" spans="1:15" x14ac:dyDescent="0.3">
      <c r="A6798" t="s">
        <v>6944</v>
      </c>
      <c r="B6798" t="s">
        <v>10</v>
      </c>
      <c r="C6798" t="str">
        <f>_xlfn.XLOOKUP(Sales_Pipeline[[#This Row],[Sales_Agent]],Sales_Teams[Sales_Agent],Sales_Teams[Manager])</f>
        <v>Melvin Marxen</v>
      </c>
      <c r="D6798" t="str">
        <f>_xlfn.XLOOKUP(Sales_Pipeline[[#This Row],[Manager]],Sales_Teams[Manager],Sales_Teams[Regional_Office])</f>
        <v>Central</v>
      </c>
      <c r="E6798" t="s">
        <v>8953</v>
      </c>
      <c r="F6798" t="s">
        <v>150</v>
      </c>
      <c r="G6798" t="str">
        <f>IFERROR(_xlfn.XLOOKUP(Sales_Pipeline[[#This Row],[Account]],Accounts!$A$2:$A$86,Accounts!$F$2:$F$86),"")</f>
        <v>United States</v>
      </c>
      <c r="H6798" t="s">
        <v>57</v>
      </c>
      <c r="I6798" s="3">
        <v>42996</v>
      </c>
      <c r="J6798" s="3">
        <v>43005</v>
      </c>
      <c r="K6798" s="8" t="str">
        <f>IF(Sales_Pipeline[[#This Row],[Close_Date]]="","",TEXT(Sales_Pipeline[[#This Row],[Close_Date]],"ddd"))</f>
        <v>Wed</v>
      </c>
      <c r="L6798" s="8" t="str">
        <f>IF(Sales_Pipeline[[#This Row],[Close_Date]]="","",TEXT(Sales_Pipeline[[#This Row],[Close_Date]],"mmm"))</f>
        <v>Sep</v>
      </c>
      <c r="M6798" s="8" t="str">
        <f>IF(Sales_Pipeline[[#This Row],[Close_Date]]="","","Q"&amp;ROUNDUP(MONTH(Sales_Pipeline[[#This Row],[Close_Date]])/3,0))</f>
        <v>Q3</v>
      </c>
      <c r="N6798" s="2" cm="1">
        <f t="array" ref="N6798">IFERROR(_xlfn.IFS(Sales_Pipeline[[#This Row],[Deal_Stage]]="Won",_xlfn.XLOOKUP(Sales_Pipeline[[#This Row],[Product]],Products!$A$2:$A$8,Products!$C$2:$C$8),Sales_Pipeline[[#This Row],[Deal_Stage]]="Lost",_xlfn.XLOOKUP(Sales_Pipeline[[#This Row],[Product]],Products!$A$2:$A$8,Products!$C$2:$C$8)),"")</f>
        <v>4821</v>
      </c>
      <c r="O6798" s="2">
        <v>4902</v>
      </c>
    </row>
    <row r="6799" spans="1:15" x14ac:dyDescent="0.3">
      <c r="A6799" t="s">
        <v>6945</v>
      </c>
      <c r="B6799" t="s">
        <v>43</v>
      </c>
      <c r="C6799" t="str">
        <f>_xlfn.XLOOKUP(Sales_Pipeline[[#This Row],[Sales_Agent]],Sales_Teams[Sales_Agent],Sales_Teams[Manager])</f>
        <v>Summer Sewald</v>
      </c>
      <c r="D6799" t="str">
        <f>_xlfn.XLOOKUP(Sales_Pipeline[[#This Row],[Manager]],Sales_Teams[Manager],Sales_Teams[Regional_Office])</f>
        <v>West</v>
      </c>
      <c r="E6799" t="s">
        <v>63</v>
      </c>
      <c r="F6799" t="s">
        <v>66</v>
      </c>
      <c r="G6799" t="str">
        <f>IFERROR(_xlfn.XLOOKUP(Sales_Pipeline[[#This Row],[Account]],Accounts!$A$2:$A$86,Accounts!$F$2:$F$86),"")</f>
        <v>United States</v>
      </c>
      <c r="H6799" t="s">
        <v>57</v>
      </c>
      <c r="I6799" s="3">
        <v>42996</v>
      </c>
      <c r="J6799" s="3">
        <v>43061</v>
      </c>
      <c r="K6799" s="8" t="str">
        <f>IF(Sales_Pipeline[[#This Row],[Close_Date]]="","",TEXT(Sales_Pipeline[[#This Row],[Close_Date]],"ddd"))</f>
        <v>Wed</v>
      </c>
      <c r="L6799" s="8" t="str">
        <f>IF(Sales_Pipeline[[#This Row],[Close_Date]]="","",TEXT(Sales_Pipeline[[#This Row],[Close_Date]],"mmm"))</f>
        <v>Nov</v>
      </c>
      <c r="M6799" s="8" t="str">
        <f>IF(Sales_Pipeline[[#This Row],[Close_Date]]="","","Q"&amp;ROUNDUP(MONTH(Sales_Pipeline[[#This Row],[Close_Date]])/3,0))</f>
        <v>Q4</v>
      </c>
      <c r="N6799" s="2" cm="1">
        <f t="array" ref="N6799">IFERROR(_xlfn.IFS(Sales_Pipeline[[#This Row],[Deal_Stage]]="Won",_xlfn.XLOOKUP(Sales_Pipeline[[#This Row],[Product]],Products!$A$2:$A$8,Products!$C$2:$C$8),Sales_Pipeline[[#This Row],[Deal_Stage]]="Lost",_xlfn.XLOOKUP(Sales_Pipeline[[#This Row],[Product]],Products!$A$2:$A$8,Products!$C$2:$C$8)),"")</f>
        <v>550</v>
      </c>
      <c r="O6799" s="2">
        <v>531</v>
      </c>
    </row>
    <row r="6800" spans="1:15" x14ac:dyDescent="0.3">
      <c r="A6800" t="s">
        <v>6946</v>
      </c>
      <c r="B6800" t="s">
        <v>42</v>
      </c>
      <c r="C6800" t="str">
        <f>_xlfn.XLOOKUP(Sales_Pipeline[[#This Row],[Sales_Agent]],Sales_Teams[Sales_Agent],Sales_Teams[Manager])</f>
        <v>Summer Sewald</v>
      </c>
      <c r="D6800" t="str">
        <f>_xlfn.XLOOKUP(Sales_Pipeline[[#This Row],[Manager]],Sales_Teams[Manager],Sales_Teams[Regional_Office])</f>
        <v>West</v>
      </c>
      <c r="E6800" t="s">
        <v>63</v>
      </c>
      <c r="G6800" t="str">
        <f>IFERROR(_xlfn.XLOOKUP(Sales_Pipeline[[#This Row],[Account]],Accounts!$A$2:$A$86,Accounts!$F$2:$F$86),"")</f>
        <v/>
      </c>
      <c r="H6800" t="s">
        <v>77</v>
      </c>
      <c r="I6800" s="3">
        <v>42996</v>
      </c>
      <c r="K6800" s="8" t="str">
        <f>IF(Sales_Pipeline[[#This Row],[Close_Date]]="","",TEXT(Sales_Pipeline[[#This Row],[Close_Date]],"ddd"))</f>
        <v/>
      </c>
      <c r="L6800" s="8" t="str">
        <f>IF(Sales_Pipeline[[#This Row],[Close_Date]]="","",TEXT(Sales_Pipeline[[#This Row],[Close_Date]],"mmm"))</f>
        <v/>
      </c>
      <c r="M6800" s="8" t="str">
        <f>IF(Sales_Pipeline[[#This Row],[Close_Date]]="","","Q"&amp;ROUNDUP(MONTH(Sales_Pipeline[[#This Row],[Close_Date]])/3,0))</f>
        <v/>
      </c>
      <c r="N6800" s="2" t="str" cm="1">
        <f t="array" ref="N6800">IFERROR(_xlfn.IFS(Sales_Pipeline[[#This Row],[Deal_Stage]]="Won",_xlfn.XLOOKUP(Sales_Pipeline[[#This Row],[Product]],Products!$A$2:$A$8,Products!$C$2:$C$8),Sales_Pipeline[[#This Row],[Deal_Stage]]="Lost",_xlfn.XLOOKUP(Sales_Pipeline[[#This Row],[Product]],Products!$A$2:$A$8,Products!$C$2:$C$8)),"")</f>
        <v/>
      </c>
      <c r="O6800" s="2">
        <v>0</v>
      </c>
    </row>
    <row r="6801" spans="1:15" x14ac:dyDescent="0.3">
      <c r="A6801" t="s">
        <v>6947</v>
      </c>
      <c r="B6801" t="s">
        <v>42</v>
      </c>
      <c r="C6801" t="str">
        <f>_xlfn.XLOOKUP(Sales_Pipeline[[#This Row],[Sales_Agent]],Sales_Teams[Sales_Agent],Sales_Teams[Manager])</f>
        <v>Summer Sewald</v>
      </c>
      <c r="D6801" t="str">
        <f>_xlfn.XLOOKUP(Sales_Pipeline[[#This Row],[Manager]],Sales_Teams[Manager],Sales_Teams[Regional_Office])</f>
        <v>West</v>
      </c>
      <c r="E6801" t="s">
        <v>84</v>
      </c>
      <c r="F6801" t="s">
        <v>288</v>
      </c>
      <c r="G6801" t="str">
        <f>IFERROR(_xlfn.XLOOKUP(Sales_Pipeline[[#This Row],[Account]],Accounts!$A$2:$A$86,Accounts!$F$2:$F$86),"")</f>
        <v>United States</v>
      </c>
      <c r="H6801" t="s">
        <v>82</v>
      </c>
      <c r="I6801" s="3">
        <v>42996</v>
      </c>
      <c r="J6801" s="3">
        <v>43060</v>
      </c>
      <c r="K6801" s="8" t="str">
        <f>IF(Sales_Pipeline[[#This Row],[Close_Date]]="","",TEXT(Sales_Pipeline[[#This Row],[Close_Date]],"ddd"))</f>
        <v>Tue</v>
      </c>
      <c r="L6801" s="8" t="str">
        <f>IF(Sales_Pipeline[[#This Row],[Close_Date]]="","",TEXT(Sales_Pipeline[[#This Row],[Close_Date]],"mmm"))</f>
        <v>Nov</v>
      </c>
      <c r="M6801" s="8" t="str">
        <f>IF(Sales_Pipeline[[#This Row],[Close_Date]]="","","Q"&amp;ROUNDUP(MONTH(Sales_Pipeline[[#This Row],[Close_Date]])/3,0))</f>
        <v>Q4</v>
      </c>
      <c r="N6801" s="2" cm="1">
        <f t="array" ref="N6801">IFERROR(_xlfn.IFS(Sales_Pipeline[[#This Row],[Deal_Stage]]="Won",_xlfn.XLOOKUP(Sales_Pipeline[[#This Row],[Product]],Products!$A$2:$A$8,Products!$C$2:$C$8),Sales_Pipeline[[#This Row],[Deal_Stage]]="Lost",_xlfn.XLOOKUP(Sales_Pipeline[[#This Row],[Product]],Products!$A$2:$A$8,Products!$C$2:$C$8)),"")</f>
        <v>5482</v>
      </c>
      <c r="O6801" s="2">
        <v>0</v>
      </c>
    </row>
    <row r="6802" spans="1:15" x14ac:dyDescent="0.3">
      <c r="A6802" t="s">
        <v>6948</v>
      </c>
      <c r="B6802" t="s">
        <v>42</v>
      </c>
      <c r="C6802" t="str">
        <f>_xlfn.XLOOKUP(Sales_Pipeline[[#This Row],[Sales_Agent]],Sales_Teams[Sales_Agent],Sales_Teams[Manager])</f>
        <v>Summer Sewald</v>
      </c>
      <c r="D6802" t="str">
        <f>_xlfn.XLOOKUP(Sales_Pipeline[[#This Row],[Manager]],Sales_Teams[Manager],Sales_Teams[Regional_Office])</f>
        <v>West</v>
      </c>
      <c r="E6802" t="s">
        <v>63</v>
      </c>
      <c r="F6802" t="s">
        <v>288</v>
      </c>
      <c r="G6802" t="str">
        <f>IFERROR(_xlfn.XLOOKUP(Sales_Pipeline[[#This Row],[Account]],Accounts!$A$2:$A$86,Accounts!$F$2:$F$86),"")</f>
        <v>United States</v>
      </c>
      <c r="H6802" t="s">
        <v>57</v>
      </c>
      <c r="I6802" s="3">
        <v>42996</v>
      </c>
      <c r="J6802" s="3">
        <v>43069</v>
      </c>
      <c r="K6802" s="8" t="str">
        <f>IF(Sales_Pipeline[[#This Row],[Close_Date]]="","",TEXT(Sales_Pipeline[[#This Row],[Close_Date]],"ddd"))</f>
        <v>Thu</v>
      </c>
      <c r="L6802" s="8" t="str">
        <f>IF(Sales_Pipeline[[#This Row],[Close_Date]]="","",TEXT(Sales_Pipeline[[#This Row],[Close_Date]],"mmm"))</f>
        <v>Nov</v>
      </c>
      <c r="M6802" s="8" t="str">
        <f>IF(Sales_Pipeline[[#This Row],[Close_Date]]="","","Q"&amp;ROUNDUP(MONTH(Sales_Pipeline[[#This Row],[Close_Date]])/3,0))</f>
        <v>Q4</v>
      </c>
      <c r="N6802" s="2" cm="1">
        <f t="array" ref="N6802">IFERROR(_xlfn.IFS(Sales_Pipeline[[#This Row],[Deal_Stage]]="Won",_xlfn.XLOOKUP(Sales_Pipeline[[#This Row],[Product]],Products!$A$2:$A$8,Products!$C$2:$C$8),Sales_Pipeline[[#This Row],[Deal_Stage]]="Lost",_xlfn.XLOOKUP(Sales_Pipeline[[#This Row],[Product]],Products!$A$2:$A$8,Products!$C$2:$C$8)),"")</f>
        <v>550</v>
      </c>
      <c r="O6802" s="2">
        <v>526</v>
      </c>
    </row>
    <row r="6803" spans="1:15" x14ac:dyDescent="0.3">
      <c r="A6803" t="s">
        <v>6949</v>
      </c>
      <c r="B6803" t="s">
        <v>8</v>
      </c>
      <c r="C6803" t="str">
        <f>_xlfn.XLOOKUP(Sales_Pipeline[[#This Row],[Sales_Agent]],Sales_Teams[Sales_Agent],Sales_Teams[Manager])</f>
        <v>Dustin Brinkmann</v>
      </c>
      <c r="D6803" t="str">
        <f>_xlfn.XLOOKUP(Sales_Pipeline[[#This Row],[Manager]],Sales_Teams[Manager],Sales_Teams[Regional_Office])</f>
        <v>Central</v>
      </c>
      <c r="E6803" t="s">
        <v>63</v>
      </c>
      <c r="F6803" t="s">
        <v>68</v>
      </c>
      <c r="G6803" t="str">
        <f>IFERROR(_xlfn.XLOOKUP(Sales_Pipeline[[#This Row],[Account]],Accounts!$A$2:$A$86,Accounts!$F$2:$F$86),"")</f>
        <v>United States</v>
      </c>
      <c r="H6803" t="s">
        <v>82</v>
      </c>
      <c r="I6803" s="3">
        <v>42996</v>
      </c>
      <c r="J6803" s="3">
        <v>43050</v>
      </c>
      <c r="K6803" s="8" t="str">
        <f>IF(Sales_Pipeline[[#This Row],[Close_Date]]="","",TEXT(Sales_Pipeline[[#This Row],[Close_Date]],"ddd"))</f>
        <v>Sat</v>
      </c>
      <c r="L6803" s="8" t="str">
        <f>IF(Sales_Pipeline[[#This Row],[Close_Date]]="","",TEXT(Sales_Pipeline[[#This Row],[Close_Date]],"mmm"))</f>
        <v>Nov</v>
      </c>
      <c r="M6803" s="8" t="str">
        <f>IF(Sales_Pipeline[[#This Row],[Close_Date]]="","","Q"&amp;ROUNDUP(MONTH(Sales_Pipeline[[#This Row],[Close_Date]])/3,0))</f>
        <v>Q4</v>
      </c>
      <c r="N6803" s="2" cm="1">
        <f t="array" ref="N6803">IFERROR(_xlfn.IFS(Sales_Pipeline[[#This Row],[Deal_Stage]]="Won",_xlfn.XLOOKUP(Sales_Pipeline[[#This Row],[Product]],Products!$A$2:$A$8,Products!$C$2:$C$8),Sales_Pipeline[[#This Row],[Deal_Stage]]="Lost",_xlfn.XLOOKUP(Sales_Pipeline[[#This Row],[Product]],Products!$A$2:$A$8,Products!$C$2:$C$8)),"")</f>
        <v>550</v>
      </c>
      <c r="O6803" s="2">
        <v>0</v>
      </c>
    </row>
    <row r="6804" spans="1:15" x14ac:dyDescent="0.3">
      <c r="A6804" t="s">
        <v>6950</v>
      </c>
      <c r="B6804" t="s">
        <v>8</v>
      </c>
      <c r="C6804" t="str">
        <f>_xlfn.XLOOKUP(Sales_Pipeline[[#This Row],[Sales_Agent]],Sales_Teams[Sales_Agent],Sales_Teams[Manager])</f>
        <v>Dustin Brinkmann</v>
      </c>
      <c r="D6804" t="str">
        <f>_xlfn.XLOOKUP(Sales_Pipeline[[#This Row],[Manager]],Sales_Teams[Manager],Sales_Teams[Regional_Office])</f>
        <v>Central</v>
      </c>
      <c r="E6804" t="s">
        <v>63</v>
      </c>
      <c r="F6804" t="s">
        <v>136</v>
      </c>
      <c r="G6804" t="str">
        <f>IFERROR(_xlfn.XLOOKUP(Sales_Pipeline[[#This Row],[Account]],Accounts!$A$2:$A$86,Accounts!$F$2:$F$86),"")</f>
        <v>United States</v>
      </c>
      <c r="H6804" t="s">
        <v>57</v>
      </c>
      <c r="I6804" s="3">
        <v>42996</v>
      </c>
      <c r="J6804" s="3">
        <v>43056</v>
      </c>
      <c r="K6804" s="8" t="str">
        <f>IF(Sales_Pipeline[[#This Row],[Close_Date]]="","",TEXT(Sales_Pipeline[[#This Row],[Close_Date]],"ddd"))</f>
        <v>Fri</v>
      </c>
      <c r="L6804" s="8" t="str">
        <f>IF(Sales_Pipeline[[#This Row],[Close_Date]]="","",TEXT(Sales_Pipeline[[#This Row],[Close_Date]],"mmm"))</f>
        <v>Nov</v>
      </c>
      <c r="M6804" s="8" t="str">
        <f>IF(Sales_Pipeline[[#This Row],[Close_Date]]="","","Q"&amp;ROUNDUP(MONTH(Sales_Pipeline[[#This Row],[Close_Date]])/3,0))</f>
        <v>Q4</v>
      </c>
      <c r="N6804" s="2" cm="1">
        <f t="array" ref="N6804">IFERROR(_xlfn.IFS(Sales_Pipeline[[#This Row],[Deal_Stage]]="Won",_xlfn.XLOOKUP(Sales_Pipeline[[#This Row],[Product]],Products!$A$2:$A$8,Products!$C$2:$C$8),Sales_Pipeline[[#This Row],[Deal_Stage]]="Lost",_xlfn.XLOOKUP(Sales_Pipeline[[#This Row],[Product]],Products!$A$2:$A$8,Products!$C$2:$C$8)),"")</f>
        <v>550</v>
      </c>
      <c r="O6804" s="2">
        <v>485</v>
      </c>
    </row>
    <row r="6805" spans="1:15" x14ac:dyDescent="0.3">
      <c r="A6805" t="s">
        <v>6951</v>
      </c>
      <c r="B6805" t="s">
        <v>45</v>
      </c>
      <c r="C6805" t="str">
        <f>_xlfn.XLOOKUP(Sales_Pipeline[[#This Row],[Sales_Agent]],Sales_Teams[Sales_Agent],Sales_Teams[Manager])</f>
        <v>Summer Sewald</v>
      </c>
      <c r="D6805" t="str">
        <f>_xlfn.XLOOKUP(Sales_Pipeline[[#This Row],[Manager]],Sales_Teams[Manager],Sales_Teams[Regional_Office])</f>
        <v>West</v>
      </c>
      <c r="E6805" t="s">
        <v>76</v>
      </c>
      <c r="G6805" t="str">
        <f>IFERROR(_xlfn.XLOOKUP(Sales_Pipeline[[#This Row],[Account]],Accounts!$A$2:$A$86,Accounts!$F$2:$F$86),"")</f>
        <v/>
      </c>
      <c r="H6805" t="s">
        <v>77</v>
      </c>
      <c r="I6805" s="3">
        <v>42996</v>
      </c>
      <c r="K6805" s="8" t="str">
        <f>IF(Sales_Pipeline[[#This Row],[Close_Date]]="","",TEXT(Sales_Pipeline[[#This Row],[Close_Date]],"ddd"))</f>
        <v/>
      </c>
      <c r="L6805" s="8" t="str">
        <f>IF(Sales_Pipeline[[#This Row],[Close_Date]]="","",TEXT(Sales_Pipeline[[#This Row],[Close_Date]],"mmm"))</f>
        <v/>
      </c>
      <c r="M6805" s="8" t="str">
        <f>IF(Sales_Pipeline[[#This Row],[Close_Date]]="","","Q"&amp;ROUNDUP(MONTH(Sales_Pipeline[[#This Row],[Close_Date]])/3,0))</f>
        <v/>
      </c>
      <c r="N6805" s="2" t="str" cm="1">
        <f t="array" ref="N6805">IFERROR(_xlfn.IFS(Sales_Pipeline[[#This Row],[Deal_Stage]]="Won",_xlfn.XLOOKUP(Sales_Pipeline[[#This Row],[Product]],Products!$A$2:$A$8,Products!$C$2:$C$8),Sales_Pipeline[[#This Row],[Deal_Stage]]="Lost",_xlfn.XLOOKUP(Sales_Pipeline[[#This Row],[Product]],Products!$A$2:$A$8,Products!$C$2:$C$8)),"")</f>
        <v/>
      </c>
      <c r="O6805" s="2">
        <v>0</v>
      </c>
    </row>
    <row r="6806" spans="1:15" x14ac:dyDescent="0.3">
      <c r="A6806" t="s">
        <v>6952</v>
      </c>
      <c r="B6806" t="s">
        <v>9</v>
      </c>
      <c r="C6806" t="str">
        <f>_xlfn.XLOOKUP(Sales_Pipeline[[#This Row],[Sales_Agent]],Sales_Teams[Sales_Agent],Sales_Teams[Manager])</f>
        <v>Dustin Brinkmann</v>
      </c>
      <c r="D6806" t="str">
        <f>_xlfn.XLOOKUP(Sales_Pipeline[[#This Row],[Manager]],Sales_Teams[Manager],Sales_Teams[Regional_Office])</f>
        <v>Central</v>
      </c>
      <c r="E6806" t="s">
        <v>63</v>
      </c>
      <c r="F6806" t="s">
        <v>147</v>
      </c>
      <c r="G6806" t="str">
        <f>IFERROR(_xlfn.XLOOKUP(Sales_Pipeline[[#This Row],[Account]],Accounts!$A$2:$A$86,Accounts!$F$2:$F$86),"")</f>
        <v>United States</v>
      </c>
      <c r="H6806" t="s">
        <v>57</v>
      </c>
      <c r="I6806" s="3">
        <v>42996</v>
      </c>
      <c r="J6806" s="3">
        <v>43094</v>
      </c>
      <c r="K6806" s="8" t="str">
        <f>IF(Sales_Pipeline[[#This Row],[Close_Date]]="","",TEXT(Sales_Pipeline[[#This Row],[Close_Date]],"ddd"))</f>
        <v>Mon</v>
      </c>
      <c r="L6806" s="8" t="str">
        <f>IF(Sales_Pipeline[[#This Row],[Close_Date]]="","",TEXT(Sales_Pipeline[[#This Row],[Close_Date]],"mmm"))</f>
        <v>Dec</v>
      </c>
      <c r="M6806" s="8" t="str">
        <f>IF(Sales_Pipeline[[#This Row],[Close_Date]]="","","Q"&amp;ROUNDUP(MONTH(Sales_Pipeline[[#This Row],[Close_Date]])/3,0))</f>
        <v>Q4</v>
      </c>
      <c r="N6806" s="2" cm="1">
        <f t="array" ref="N6806">IFERROR(_xlfn.IFS(Sales_Pipeline[[#This Row],[Deal_Stage]]="Won",_xlfn.XLOOKUP(Sales_Pipeline[[#This Row],[Product]],Products!$A$2:$A$8,Products!$C$2:$C$8),Sales_Pipeline[[#This Row],[Deal_Stage]]="Lost",_xlfn.XLOOKUP(Sales_Pipeline[[#This Row],[Product]],Products!$A$2:$A$8,Products!$C$2:$C$8)),"")</f>
        <v>550</v>
      </c>
      <c r="O6806" s="2">
        <v>520</v>
      </c>
    </row>
    <row r="6807" spans="1:15" x14ac:dyDescent="0.3">
      <c r="A6807" t="s">
        <v>6953</v>
      </c>
      <c r="B6807" t="s">
        <v>14</v>
      </c>
      <c r="C6807" t="str">
        <f>_xlfn.XLOOKUP(Sales_Pipeline[[#This Row],[Sales_Agent]],Sales_Teams[Sales_Agent],Sales_Teams[Manager])</f>
        <v>Melvin Marxen</v>
      </c>
      <c r="D6807" t="str">
        <f>_xlfn.XLOOKUP(Sales_Pipeline[[#This Row],[Manager]],Sales_Teams[Manager],Sales_Teams[Regional_Office])</f>
        <v>Central</v>
      </c>
      <c r="E6807" t="s">
        <v>55</v>
      </c>
      <c r="F6807" t="s">
        <v>214</v>
      </c>
      <c r="G6807" t="str">
        <f>IFERROR(_xlfn.XLOOKUP(Sales_Pipeline[[#This Row],[Account]],Accounts!$A$2:$A$86,Accounts!$F$2:$F$86),"")</f>
        <v>United States</v>
      </c>
      <c r="H6807" t="s">
        <v>57</v>
      </c>
      <c r="I6807" s="3">
        <v>42996</v>
      </c>
      <c r="J6807" s="3">
        <v>43092</v>
      </c>
      <c r="K6807" s="8" t="str">
        <f>IF(Sales_Pipeline[[#This Row],[Close_Date]]="","",TEXT(Sales_Pipeline[[#This Row],[Close_Date]],"ddd"))</f>
        <v>Sat</v>
      </c>
      <c r="L6807" s="8" t="str">
        <f>IF(Sales_Pipeline[[#This Row],[Close_Date]]="","",TEXT(Sales_Pipeline[[#This Row],[Close_Date]],"mmm"))</f>
        <v>Dec</v>
      </c>
      <c r="M6807" s="8" t="str">
        <f>IF(Sales_Pipeline[[#This Row],[Close_Date]]="","","Q"&amp;ROUNDUP(MONTH(Sales_Pipeline[[#This Row],[Close_Date]])/3,0))</f>
        <v>Q4</v>
      </c>
      <c r="N6807" s="2" cm="1">
        <f t="array" ref="N6807">IFERROR(_xlfn.IFS(Sales_Pipeline[[#This Row],[Deal_Stage]]="Won",_xlfn.XLOOKUP(Sales_Pipeline[[#This Row],[Product]],Products!$A$2:$A$8,Products!$C$2:$C$8),Sales_Pipeline[[#This Row],[Deal_Stage]]="Lost",_xlfn.XLOOKUP(Sales_Pipeline[[#This Row],[Product]],Products!$A$2:$A$8,Products!$C$2:$C$8)),"")</f>
        <v>1096</v>
      </c>
      <c r="O6807" s="2">
        <v>1020</v>
      </c>
    </row>
    <row r="6808" spans="1:15" x14ac:dyDescent="0.3">
      <c r="A6808" t="s">
        <v>6954</v>
      </c>
      <c r="B6808" t="s">
        <v>29</v>
      </c>
      <c r="C6808" t="str">
        <f>_xlfn.XLOOKUP(Sales_Pipeline[[#This Row],[Sales_Agent]],Sales_Teams[Sales_Agent],Sales_Teams[Manager])</f>
        <v>Rocco Neubert</v>
      </c>
      <c r="D6808" t="str">
        <f>_xlfn.XLOOKUP(Sales_Pipeline[[#This Row],[Manager]],Sales_Teams[Manager],Sales_Teams[Regional_Office])</f>
        <v>East</v>
      </c>
      <c r="E6808" t="s">
        <v>55</v>
      </c>
      <c r="F6808" t="s">
        <v>129</v>
      </c>
      <c r="G6808" t="str">
        <f>IFERROR(_xlfn.XLOOKUP(Sales_Pipeline[[#This Row],[Account]],Accounts!$A$2:$A$86,Accounts!$F$2:$F$86),"")</f>
        <v>Jordan</v>
      </c>
      <c r="H6808" t="s">
        <v>82</v>
      </c>
      <c r="I6808" s="3">
        <v>42996</v>
      </c>
      <c r="J6808" s="3">
        <v>43073</v>
      </c>
      <c r="K6808" s="8" t="str">
        <f>IF(Sales_Pipeline[[#This Row],[Close_Date]]="","",TEXT(Sales_Pipeline[[#This Row],[Close_Date]],"ddd"))</f>
        <v>Mon</v>
      </c>
      <c r="L6808" s="8" t="str">
        <f>IF(Sales_Pipeline[[#This Row],[Close_Date]]="","",TEXT(Sales_Pipeline[[#This Row],[Close_Date]],"mmm"))</f>
        <v>Dec</v>
      </c>
      <c r="M6808" s="8" t="str">
        <f>IF(Sales_Pipeline[[#This Row],[Close_Date]]="","","Q"&amp;ROUNDUP(MONTH(Sales_Pipeline[[#This Row],[Close_Date]])/3,0))</f>
        <v>Q4</v>
      </c>
      <c r="N6808" s="2" cm="1">
        <f t="array" ref="N6808">IFERROR(_xlfn.IFS(Sales_Pipeline[[#This Row],[Deal_Stage]]="Won",_xlfn.XLOOKUP(Sales_Pipeline[[#This Row],[Product]],Products!$A$2:$A$8,Products!$C$2:$C$8),Sales_Pipeline[[#This Row],[Deal_Stage]]="Lost",_xlfn.XLOOKUP(Sales_Pipeline[[#This Row],[Product]],Products!$A$2:$A$8,Products!$C$2:$C$8)),"")</f>
        <v>1096</v>
      </c>
      <c r="O6808" s="2">
        <v>0</v>
      </c>
    </row>
    <row r="6809" spans="1:15" x14ac:dyDescent="0.3">
      <c r="A6809" t="s">
        <v>6955</v>
      </c>
      <c r="B6809" t="s">
        <v>29</v>
      </c>
      <c r="C6809" t="str">
        <f>_xlfn.XLOOKUP(Sales_Pipeline[[#This Row],[Sales_Agent]],Sales_Teams[Sales_Agent],Sales_Teams[Manager])</f>
        <v>Rocco Neubert</v>
      </c>
      <c r="D6809" t="str">
        <f>_xlfn.XLOOKUP(Sales_Pipeline[[#This Row],[Manager]],Sales_Teams[Manager],Sales_Teams[Regional_Office])</f>
        <v>East</v>
      </c>
      <c r="E6809" t="s">
        <v>76</v>
      </c>
      <c r="F6809" t="s">
        <v>293</v>
      </c>
      <c r="G6809" t="str">
        <f>IFERROR(_xlfn.XLOOKUP(Sales_Pipeline[[#This Row],[Account]],Accounts!$A$2:$A$86,Accounts!$F$2:$F$86),"")</f>
        <v>United States</v>
      </c>
      <c r="H6809" t="s">
        <v>82</v>
      </c>
      <c r="I6809" s="3">
        <v>42996</v>
      </c>
      <c r="J6809" s="3">
        <v>43089</v>
      </c>
      <c r="K6809" s="8" t="str">
        <f>IF(Sales_Pipeline[[#This Row],[Close_Date]]="","",TEXT(Sales_Pipeline[[#This Row],[Close_Date]],"ddd"))</f>
        <v>Wed</v>
      </c>
      <c r="L6809" s="8" t="str">
        <f>IF(Sales_Pipeline[[#This Row],[Close_Date]]="","",TEXT(Sales_Pipeline[[#This Row],[Close_Date]],"mmm"))</f>
        <v>Dec</v>
      </c>
      <c r="M6809" s="8" t="str">
        <f>IF(Sales_Pipeline[[#This Row],[Close_Date]]="","","Q"&amp;ROUNDUP(MONTH(Sales_Pipeline[[#This Row],[Close_Date]])/3,0))</f>
        <v>Q4</v>
      </c>
      <c r="N6809" s="2" cm="1">
        <f t="array" ref="N6809">IFERROR(_xlfn.IFS(Sales_Pipeline[[#This Row],[Deal_Stage]]="Won",_xlfn.XLOOKUP(Sales_Pipeline[[#This Row],[Product]],Products!$A$2:$A$8,Products!$C$2:$C$8),Sales_Pipeline[[#This Row],[Deal_Stage]]="Lost",_xlfn.XLOOKUP(Sales_Pipeline[[#This Row],[Product]],Products!$A$2:$A$8,Products!$C$2:$C$8)),"")</f>
        <v>3393</v>
      </c>
      <c r="O6809" s="2">
        <v>0</v>
      </c>
    </row>
    <row r="6810" spans="1:15" x14ac:dyDescent="0.3">
      <c r="A6810" t="s">
        <v>6956</v>
      </c>
      <c r="B6810" t="s">
        <v>21</v>
      </c>
      <c r="C6810" t="str">
        <f>_xlfn.XLOOKUP(Sales_Pipeline[[#This Row],[Sales_Agent]],Sales_Teams[Sales_Agent],Sales_Teams[Manager])</f>
        <v>Cara Losch</v>
      </c>
      <c r="D6810" t="str">
        <f>_xlfn.XLOOKUP(Sales_Pipeline[[#This Row],[Manager]],Sales_Teams[Manager],Sales_Teams[Regional_Office])</f>
        <v>East</v>
      </c>
      <c r="E6810" t="s">
        <v>8953</v>
      </c>
      <c r="F6810" t="s">
        <v>225</v>
      </c>
      <c r="G6810" t="str">
        <f>IFERROR(_xlfn.XLOOKUP(Sales_Pipeline[[#This Row],[Account]],Accounts!$A$2:$A$86,Accounts!$F$2:$F$86),"")</f>
        <v>United States</v>
      </c>
      <c r="H6810" t="s">
        <v>57</v>
      </c>
      <c r="I6810" s="3">
        <v>42996</v>
      </c>
      <c r="J6810" s="3">
        <v>43054</v>
      </c>
      <c r="K6810" s="8" t="str">
        <f>IF(Sales_Pipeline[[#This Row],[Close_Date]]="","",TEXT(Sales_Pipeline[[#This Row],[Close_Date]],"ddd"))</f>
        <v>Wed</v>
      </c>
      <c r="L6810" s="8" t="str">
        <f>IF(Sales_Pipeline[[#This Row],[Close_Date]]="","",TEXT(Sales_Pipeline[[#This Row],[Close_Date]],"mmm"))</f>
        <v>Nov</v>
      </c>
      <c r="M6810" s="8" t="str">
        <f>IF(Sales_Pipeline[[#This Row],[Close_Date]]="","","Q"&amp;ROUNDUP(MONTH(Sales_Pipeline[[#This Row],[Close_Date]])/3,0))</f>
        <v>Q4</v>
      </c>
      <c r="N6810" s="2" cm="1">
        <f t="array" ref="N6810">IFERROR(_xlfn.IFS(Sales_Pipeline[[#This Row],[Deal_Stage]]="Won",_xlfn.XLOOKUP(Sales_Pipeline[[#This Row],[Product]],Products!$A$2:$A$8,Products!$C$2:$C$8),Sales_Pipeline[[#This Row],[Deal_Stage]]="Lost",_xlfn.XLOOKUP(Sales_Pipeline[[#This Row],[Product]],Products!$A$2:$A$8,Products!$C$2:$C$8)),"")</f>
        <v>4821</v>
      </c>
      <c r="O6810" s="2">
        <v>4205</v>
      </c>
    </row>
    <row r="6811" spans="1:15" x14ac:dyDescent="0.3">
      <c r="A6811" t="s">
        <v>6957</v>
      </c>
      <c r="B6811" t="s">
        <v>32</v>
      </c>
      <c r="C6811" t="str">
        <f>_xlfn.XLOOKUP(Sales_Pipeline[[#This Row],[Sales_Agent]],Sales_Teams[Sales_Agent],Sales_Teams[Manager])</f>
        <v>Celia Rouche</v>
      </c>
      <c r="D6811" t="str">
        <f>_xlfn.XLOOKUP(Sales_Pipeline[[#This Row],[Manager]],Sales_Teams[Manager],Sales_Teams[Regional_Office])</f>
        <v>West</v>
      </c>
      <c r="E6811" t="s">
        <v>63</v>
      </c>
      <c r="F6811" t="s">
        <v>191</v>
      </c>
      <c r="G6811" t="str">
        <f>IFERROR(_xlfn.XLOOKUP(Sales_Pipeline[[#This Row],[Account]],Accounts!$A$2:$A$86,Accounts!$F$2:$F$86),"")</f>
        <v>United States</v>
      </c>
      <c r="H6811" t="s">
        <v>82</v>
      </c>
      <c r="I6811" s="3">
        <v>42996</v>
      </c>
      <c r="J6811" s="3">
        <v>43044</v>
      </c>
      <c r="K6811" s="8" t="str">
        <f>IF(Sales_Pipeline[[#This Row],[Close_Date]]="","",TEXT(Sales_Pipeline[[#This Row],[Close_Date]],"ddd"))</f>
        <v>Sun</v>
      </c>
      <c r="L6811" s="8" t="str">
        <f>IF(Sales_Pipeline[[#This Row],[Close_Date]]="","",TEXT(Sales_Pipeline[[#This Row],[Close_Date]],"mmm"))</f>
        <v>Nov</v>
      </c>
      <c r="M6811" s="8" t="str">
        <f>IF(Sales_Pipeline[[#This Row],[Close_Date]]="","","Q"&amp;ROUNDUP(MONTH(Sales_Pipeline[[#This Row],[Close_Date]])/3,0))</f>
        <v>Q4</v>
      </c>
      <c r="N6811" s="2" cm="1">
        <f t="array" ref="N6811">IFERROR(_xlfn.IFS(Sales_Pipeline[[#This Row],[Deal_Stage]]="Won",_xlfn.XLOOKUP(Sales_Pipeline[[#This Row],[Product]],Products!$A$2:$A$8,Products!$C$2:$C$8),Sales_Pipeline[[#This Row],[Deal_Stage]]="Lost",_xlfn.XLOOKUP(Sales_Pipeline[[#This Row],[Product]],Products!$A$2:$A$8,Products!$C$2:$C$8)),"")</f>
        <v>550</v>
      </c>
      <c r="O6811" s="2">
        <v>0</v>
      </c>
    </row>
    <row r="6812" spans="1:15" x14ac:dyDescent="0.3">
      <c r="A6812" t="s">
        <v>6958</v>
      </c>
      <c r="B6812" t="s">
        <v>44</v>
      </c>
      <c r="C6812" t="str">
        <f>_xlfn.XLOOKUP(Sales_Pipeline[[#This Row],[Sales_Agent]],Sales_Teams[Sales_Agent],Sales_Teams[Manager])</f>
        <v>Summer Sewald</v>
      </c>
      <c r="D6812" t="str">
        <f>_xlfn.XLOOKUP(Sales_Pipeline[[#This Row],[Manager]],Sales_Teams[Manager],Sales_Teams[Regional_Office])</f>
        <v>West</v>
      </c>
      <c r="E6812" t="s">
        <v>84</v>
      </c>
      <c r="F6812" t="s">
        <v>256</v>
      </c>
      <c r="G6812" t="str">
        <f>IFERROR(_xlfn.XLOOKUP(Sales_Pipeline[[#This Row],[Account]],Accounts!$A$2:$A$86,Accounts!$F$2:$F$86),"")</f>
        <v>United States</v>
      </c>
      <c r="H6812" t="s">
        <v>77</v>
      </c>
      <c r="I6812" s="3">
        <v>42996</v>
      </c>
      <c r="K6812" s="8" t="str">
        <f>IF(Sales_Pipeline[[#This Row],[Close_Date]]="","",TEXT(Sales_Pipeline[[#This Row],[Close_Date]],"ddd"))</f>
        <v/>
      </c>
      <c r="L6812" s="8" t="str">
        <f>IF(Sales_Pipeline[[#This Row],[Close_Date]]="","",TEXT(Sales_Pipeline[[#This Row],[Close_Date]],"mmm"))</f>
        <v/>
      </c>
      <c r="M6812" s="8" t="str">
        <f>IF(Sales_Pipeline[[#This Row],[Close_Date]]="","","Q"&amp;ROUNDUP(MONTH(Sales_Pipeline[[#This Row],[Close_Date]])/3,0))</f>
        <v/>
      </c>
      <c r="N6812" s="2" t="str" cm="1">
        <f t="array" ref="N6812">IFERROR(_xlfn.IFS(Sales_Pipeline[[#This Row],[Deal_Stage]]="Won",_xlfn.XLOOKUP(Sales_Pipeline[[#This Row],[Product]],Products!$A$2:$A$8,Products!$C$2:$C$8),Sales_Pipeline[[#This Row],[Deal_Stage]]="Lost",_xlfn.XLOOKUP(Sales_Pipeline[[#This Row],[Product]],Products!$A$2:$A$8,Products!$C$2:$C$8)),"")</f>
        <v/>
      </c>
      <c r="O6812" s="2">
        <v>0</v>
      </c>
    </row>
    <row r="6813" spans="1:15" x14ac:dyDescent="0.3">
      <c r="A6813" t="s">
        <v>6959</v>
      </c>
      <c r="B6813" t="s">
        <v>44</v>
      </c>
      <c r="C6813" t="str">
        <f>_xlfn.XLOOKUP(Sales_Pipeline[[#This Row],[Sales_Agent]],Sales_Teams[Sales_Agent],Sales_Teams[Manager])</f>
        <v>Summer Sewald</v>
      </c>
      <c r="D6813" t="str">
        <f>_xlfn.XLOOKUP(Sales_Pipeline[[#This Row],[Manager]],Sales_Teams[Manager],Sales_Teams[Regional_Office])</f>
        <v>West</v>
      </c>
      <c r="E6813" t="s">
        <v>61</v>
      </c>
      <c r="F6813" t="s">
        <v>187</v>
      </c>
      <c r="G6813" t="str">
        <f>IFERROR(_xlfn.XLOOKUP(Sales_Pipeline[[#This Row],[Account]],Accounts!$A$2:$A$86,Accounts!$F$2:$F$86),"")</f>
        <v>United States</v>
      </c>
      <c r="H6813" t="s">
        <v>77</v>
      </c>
      <c r="I6813" s="3">
        <v>42996</v>
      </c>
      <c r="K6813" s="8" t="str">
        <f>IF(Sales_Pipeline[[#This Row],[Close_Date]]="","",TEXT(Sales_Pipeline[[#This Row],[Close_Date]],"ddd"))</f>
        <v/>
      </c>
      <c r="L6813" s="8" t="str">
        <f>IF(Sales_Pipeline[[#This Row],[Close_Date]]="","",TEXT(Sales_Pipeline[[#This Row],[Close_Date]],"mmm"))</f>
        <v/>
      </c>
      <c r="M6813" s="8" t="str">
        <f>IF(Sales_Pipeline[[#This Row],[Close_Date]]="","","Q"&amp;ROUNDUP(MONTH(Sales_Pipeline[[#This Row],[Close_Date]])/3,0))</f>
        <v/>
      </c>
      <c r="N6813" s="2" t="str" cm="1">
        <f t="array" ref="N6813">IFERROR(_xlfn.IFS(Sales_Pipeline[[#This Row],[Deal_Stage]]="Won",_xlfn.XLOOKUP(Sales_Pipeline[[#This Row],[Product]],Products!$A$2:$A$8,Products!$C$2:$C$8),Sales_Pipeline[[#This Row],[Deal_Stage]]="Lost",_xlfn.XLOOKUP(Sales_Pipeline[[#This Row],[Product]],Products!$A$2:$A$8,Products!$C$2:$C$8)),"")</f>
        <v/>
      </c>
      <c r="O6813" s="2">
        <v>0</v>
      </c>
    </row>
    <row r="6814" spans="1:15" x14ac:dyDescent="0.3">
      <c r="A6814" t="s">
        <v>6960</v>
      </c>
      <c r="B6814" t="s">
        <v>3</v>
      </c>
      <c r="C6814" t="str">
        <f>_xlfn.XLOOKUP(Sales_Pipeline[[#This Row],[Sales_Agent]],Sales_Teams[Sales_Agent],Sales_Teams[Manager])</f>
        <v>Dustin Brinkmann</v>
      </c>
      <c r="D6814" t="str">
        <f>_xlfn.XLOOKUP(Sales_Pipeline[[#This Row],[Manager]],Sales_Teams[Manager],Sales_Teams[Regional_Office])</f>
        <v>Central</v>
      </c>
      <c r="E6814" t="s">
        <v>55</v>
      </c>
      <c r="F6814" t="s">
        <v>155</v>
      </c>
      <c r="G6814" t="str">
        <f>IFERROR(_xlfn.XLOOKUP(Sales_Pipeline[[#This Row],[Account]],Accounts!$A$2:$A$86,Accounts!$F$2:$F$86),"")</f>
        <v>United States</v>
      </c>
      <c r="H6814" t="s">
        <v>82</v>
      </c>
      <c r="I6814" s="3">
        <v>42997</v>
      </c>
      <c r="J6814" s="3">
        <v>43008</v>
      </c>
      <c r="K6814" s="8" t="str">
        <f>IF(Sales_Pipeline[[#This Row],[Close_Date]]="","",TEXT(Sales_Pipeline[[#This Row],[Close_Date]],"ddd"))</f>
        <v>Sat</v>
      </c>
      <c r="L6814" s="8" t="str">
        <f>IF(Sales_Pipeline[[#This Row],[Close_Date]]="","",TEXT(Sales_Pipeline[[#This Row],[Close_Date]],"mmm"))</f>
        <v>Sep</v>
      </c>
      <c r="M6814" s="8" t="str">
        <f>IF(Sales_Pipeline[[#This Row],[Close_Date]]="","","Q"&amp;ROUNDUP(MONTH(Sales_Pipeline[[#This Row],[Close_Date]])/3,0))</f>
        <v>Q3</v>
      </c>
      <c r="N6814" s="2" cm="1">
        <f t="array" ref="N6814">IFERROR(_xlfn.IFS(Sales_Pipeline[[#This Row],[Deal_Stage]]="Won",_xlfn.XLOOKUP(Sales_Pipeline[[#This Row],[Product]],Products!$A$2:$A$8,Products!$C$2:$C$8),Sales_Pipeline[[#This Row],[Deal_Stage]]="Lost",_xlfn.XLOOKUP(Sales_Pipeline[[#This Row],[Product]],Products!$A$2:$A$8,Products!$C$2:$C$8)),"")</f>
        <v>1096</v>
      </c>
      <c r="O6814" s="2">
        <v>0</v>
      </c>
    </row>
    <row r="6815" spans="1:15" x14ac:dyDescent="0.3">
      <c r="A6815" t="s">
        <v>6961</v>
      </c>
      <c r="B6815" t="s">
        <v>6</v>
      </c>
      <c r="C6815" t="str">
        <f>_xlfn.XLOOKUP(Sales_Pipeline[[#This Row],[Sales_Agent]],Sales_Teams[Sales_Agent],Sales_Teams[Manager])</f>
        <v>Dustin Brinkmann</v>
      </c>
      <c r="D6815" t="str">
        <f>_xlfn.XLOOKUP(Sales_Pipeline[[#This Row],[Manager]],Sales_Teams[Manager],Sales_Teams[Regional_Office])</f>
        <v>Central</v>
      </c>
      <c r="E6815" t="s">
        <v>55</v>
      </c>
      <c r="F6815" t="s">
        <v>68</v>
      </c>
      <c r="G6815" t="str">
        <f>IFERROR(_xlfn.XLOOKUP(Sales_Pipeline[[#This Row],[Account]],Accounts!$A$2:$A$86,Accounts!$F$2:$F$86),"")</f>
        <v>United States</v>
      </c>
      <c r="H6815" t="s">
        <v>82</v>
      </c>
      <c r="I6815" s="3">
        <v>42997</v>
      </c>
      <c r="J6815" s="3">
        <v>43047</v>
      </c>
      <c r="K6815" s="8" t="str">
        <f>IF(Sales_Pipeline[[#This Row],[Close_Date]]="","",TEXT(Sales_Pipeline[[#This Row],[Close_Date]],"ddd"))</f>
        <v>Wed</v>
      </c>
      <c r="L6815" s="8" t="str">
        <f>IF(Sales_Pipeline[[#This Row],[Close_Date]]="","",TEXT(Sales_Pipeline[[#This Row],[Close_Date]],"mmm"))</f>
        <v>Nov</v>
      </c>
      <c r="M6815" s="8" t="str">
        <f>IF(Sales_Pipeline[[#This Row],[Close_Date]]="","","Q"&amp;ROUNDUP(MONTH(Sales_Pipeline[[#This Row],[Close_Date]])/3,0))</f>
        <v>Q4</v>
      </c>
      <c r="N6815" s="2" cm="1">
        <f t="array" ref="N6815">IFERROR(_xlfn.IFS(Sales_Pipeline[[#This Row],[Deal_Stage]]="Won",_xlfn.XLOOKUP(Sales_Pipeline[[#This Row],[Product]],Products!$A$2:$A$8,Products!$C$2:$C$8),Sales_Pipeline[[#This Row],[Deal_Stage]]="Lost",_xlfn.XLOOKUP(Sales_Pipeline[[#This Row],[Product]],Products!$A$2:$A$8,Products!$C$2:$C$8)),"")</f>
        <v>1096</v>
      </c>
      <c r="O6815" s="2">
        <v>0</v>
      </c>
    </row>
    <row r="6816" spans="1:15" x14ac:dyDescent="0.3">
      <c r="A6816" t="s">
        <v>6962</v>
      </c>
      <c r="B6816" t="s">
        <v>20</v>
      </c>
      <c r="C6816" t="str">
        <f>_xlfn.XLOOKUP(Sales_Pipeline[[#This Row],[Sales_Agent]],Sales_Teams[Sales_Agent],Sales_Teams[Manager])</f>
        <v>Cara Losch</v>
      </c>
      <c r="D6816" t="str">
        <f>_xlfn.XLOOKUP(Sales_Pipeline[[#This Row],[Manager]],Sales_Teams[Manager],Sales_Teams[Regional_Office])</f>
        <v>East</v>
      </c>
      <c r="E6816" t="s">
        <v>84</v>
      </c>
      <c r="G6816" t="str">
        <f>IFERROR(_xlfn.XLOOKUP(Sales_Pipeline[[#This Row],[Account]],Accounts!$A$2:$A$86,Accounts!$F$2:$F$86),"")</f>
        <v/>
      </c>
      <c r="H6816" t="s">
        <v>77</v>
      </c>
      <c r="I6816" s="3">
        <v>42997</v>
      </c>
      <c r="K6816" s="8" t="str">
        <f>IF(Sales_Pipeline[[#This Row],[Close_Date]]="","",TEXT(Sales_Pipeline[[#This Row],[Close_Date]],"ddd"))</f>
        <v/>
      </c>
      <c r="L6816" s="8" t="str">
        <f>IF(Sales_Pipeline[[#This Row],[Close_Date]]="","",TEXT(Sales_Pipeline[[#This Row],[Close_Date]],"mmm"))</f>
        <v/>
      </c>
      <c r="M6816" s="8" t="str">
        <f>IF(Sales_Pipeline[[#This Row],[Close_Date]]="","","Q"&amp;ROUNDUP(MONTH(Sales_Pipeline[[#This Row],[Close_Date]])/3,0))</f>
        <v/>
      </c>
      <c r="N6816" s="2" t="str" cm="1">
        <f t="array" ref="N6816">IFERROR(_xlfn.IFS(Sales_Pipeline[[#This Row],[Deal_Stage]]="Won",_xlfn.XLOOKUP(Sales_Pipeline[[#This Row],[Product]],Products!$A$2:$A$8,Products!$C$2:$C$8),Sales_Pipeline[[#This Row],[Deal_Stage]]="Lost",_xlfn.XLOOKUP(Sales_Pipeline[[#This Row],[Product]],Products!$A$2:$A$8,Products!$C$2:$C$8)),"")</f>
        <v/>
      </c>
      <c r="O6816" s="2">
        <v>0</v>
      </c>
    </row>
    <row r="6817" spans="1:15" x14ac:dyDescent="0.3">
      <c r="A6817" t="s">
        <v>6963</v>
      </c>
      <c r="B6817" t="s">
        <v>15</v>
      </c>
      <c r="C6817" t="str">
        <f>_xlfn.XLOOKUP(Sales_Pipeline[[#This Row],[Sales_Agent]],Sales_Teams[Sales_Agent],Sales_Teams[Manager])</f>
        <v>Melvin Marxen</v>
      </c>
      <c r="D6817" t="str">
        <f>_xlfn.XLOOKUP(Sales_Pipeline[[#This Row],[Manager]],Sales_Teams[Manager],Sales_Teams[Regional_Office])</f>
        <v>Central</v>
      </c>
      <c r="E6817" t="s">
        <v>8953</v>
      </c>
      <c r="F6817" t="s">
        <v>118</v>
      </c>
      <c r="G6817" t="str">
        <f>IFERROR(_xlfn.XLOOKUP(Sales_Pipeline[[#This Row],[Account]],Accounts!$A$2:$A$86,Accounts!$F$2:$F$86),"")</f>
        <v>United States</v>
      </c>
      <c r="H6817" t="s">
        <v>57</v>
      </c>
      <c r="I6817" s="3">
        <v>42997</v>
      </c>
      <c r="J6817" s="3">
        <v>43076</v>
      </c>
      <c r="K6817" s="8" t="str">
        <f>IF(Sales_Pipeline[[#This Row],[Close_Date]]="","",TEXT(Sales_Pipeline[[#This Row],[Close_Date]],"ddd"))</f>
        <v>Thu</v>
      </c>
      <c r="L6817" s="8" t="str">
        <f>IF(Sales_Pipeline[[#This Row],[Close_Date]]="","",TEXT(Sales_Pipeline[[#This Row],[Close_Date]],"mmm"))</f>
        <v>Dec</v>
      </c>
      <c r="M6817" s="8" t="str">
        <f>IF(Sales_Pipeline[[#This Row],[Close_Date]]="","","Q"&amp;ROUNDUP(MONTH(Sales_Pipeline[[#This Row],[Close_Date]])/3,0))</f>
        <v>Q4</v>
      </c>
      <c r="N6817" s="2" cm="1">
        <f t="array" ref="N6817">IFERROR(_xlfn.IFS(Sales_Pipeline[[#This Row],[Deal_Stage]]="Won",_xlfn.XLOOKUP(Sales_Pipeline[[#This Row],[Product]],Products!$A$2:$A$8,Products!$C$2:$C$8),Sales_Pipeline[[#This Row],[Deal_Stage]]="Lost",_xlfn.XLOOKUP(Sales_Pipeline[[#This Row],[Product]],Products!$A$2:$A$8,Products!$C$2:$C$8)),"")</f>
        <v>4821</v>
      </c>
      <c r="O6817" s="2">
        <v>4990</v>
      </c>
    </row>
    <row r="6818" spans="1:15" x14ac:dyDescent="0.3">
      <c r="A6818" t="s">
        <v>6964</v>
      </c>
      <c r="B6818" t="s">
        <v>15</v>
      </c>
      <c r="C6818" t="str">
        <f>_xlfn.XLOOKUP(Sales_Pipeline[[#This Row],[Sales_Agent]],Sales_Teams[Sales_Agent],Sales_Teams[Manager])</f>
        <v>Melvin Marxen</v>
      </c>
      <c r="D6818" t="str">
        <f>_xlfn.XLOOKUP(Sales_Pipeline[[#This Row],[Manager]],Sales_Teams[Manager],Sales_Teams[Regional_Office])</f>
        <v>Central</v>
      </c>
      <c r="E6818" t="s">
        <v>8953</v>
      </c>
      <c r="F6818" t="s">
        <v>223</v>
      </c>
      <c r="G6818" t="str">
        <f>IFERROR(_xlfn.XLOOKUP(Sales_Pipeline[[#This Row],[Account]],Accounts!$A$2:$A$86,Accounts!$F$2:$F$86),"")</f>
        <v>United States</v>
      </c>
      <c r="H6818" t="s">
        <v>57</v>
      </c>
      <c r="I6818" s="3">
        <v>42997</v>
      </c>
      <c r="J6818" s="3">
        <v>43007</v>
      </c>
      <c r="K6818" s="8" t="str">
        <f>IF(Sales_Pipeline[[#This Row],[Close_Date]]="","",TEXT(Sales_Pipeline[[#This Row],[Close_Date]],"ddd"))</f>
        <v>Fri</v>
      </c>
      <c r="L6818" s="8" t="str">
        <f>IF(Sales_Pipeline[[#This Row],[Close_Date]]="","",TEXT(Sales_Pipeline[[#This Row],[Close_Date]],"mmm"))</f>
        <v>Sep</v>
      </c>
      <c r="M6818" s="8" t="str">
        <f>IF(Sales_Pipeline[[#This Row],[Close_Date]]="","","Q"&amp;ROUNDUP(MONTH(Sales_Pipeline[[#This Row],[Close_Date]])/3,0))</f>
        <v>Q3</v>
      </c>
      <c r="N6818" s="2" cm="1">
        <f t="array" ref="N6818">IFERROR(_xlfn.IFS(Sales_Pipeline[[#This Row],[Deal_Stage]]="Won",_xlfn.XLOOKUP(Sales_Pipeline[[#This Row],[Product]],Products!$A$2:$A$8,Products!$C$2:$C$8),Sales_Pipeline[[#This Row],[Deal_Stage]]="Lost",_xlfn.XLOOKUP(Sales_Pipeline[[#This Row],[Product]],Products!$A$2:$A$8,Products!$C$2:$C$8)),"")</f>
        <v>4821</v>
      </c>
      <c r="O6818" s="2">
        <v>5450</v>
      </c>
    </row>
    <row r="6819" spans="1:15" x14ac:dyDescent="0.3">
      <c r="A6819" t="s">
        <v>6965</v>
      </c>
      <c r="B6819" t="s">
        <v>38</v>
      </c>
      <c r="C6819" t="str">
        <f>_xlfn.XLOOKUP(Sales_Pipeline[[#This Row],[Sales_Agent]],Sales_Teams[Sales_Agent],Sales_Teams[Manager])</f>
        <v>Celia Rouche</v>
      </c>
      <c r="D6819" t="str">
        <f>_xlfn.XLOOKUP(Sales_Pipeline[[#This Row],[Manager]],Sales_Teams[Manager],Sales_Teams[Regional_Office])</f>
        <v>West</v>
      </c>
      <c r="E6819" t="s">
        <v>61</v>
      </c>
      <c r="F6819" t="s">
        <v>413</v>
      </c>
      <c r="G6819" t="str">
        <f>IFERROR(_xlfn.XLOOKUP(Sales_Pipeline[[#This Row],[Account]],Accounts!$A$2:$A$86,Accounts!$F$2:$F$86),"")</f>
        <v>United States</v>
      </c>
      <c r="H6819" t="s">
        <v>57</v>
      </c>
      <c r="I6819" s="3">
        <v>42997</v>
      </c>
      <c r="J6819" s="3">
        <v>43050</v>
      </c>
      <c r="K6819" s="8" t="str">
        <f>IF(Sales_Pipeline[[#This Row],[Close_Date]]="","",TEXT(Sales_Pipeline[[#This Row],[Close_Date]],"ddd"))</f>
        <v>Sat</v>
      </c>
      <c r="L6819" s="8" t="str">
        <f>IF(Sales_Pipeline[[#This Row],[Close_Date]]="","",TEXT(Sales_Pipeline[[#This Row],[Close_Date]],"mmm"))</f>
        <v>Nov</v>
      </c>
      <c r="M6819" s="8" t="str">
        <f>IF(Sales_Pipeline[[#This Row],[Close_Date]]="","","Q"&amp;ROUNDUP(MONTH(Sales_Pipeline[[#This Row],[Close_Date]])/3,0))</f>
        <v>Q4</v>
      </c>
      <c r="N6819" s="2" cm="1">
        <f t="array" ref="N6819">IFERROR(_xlfn.IFS(Sales_Pipeline[[#This Row],[Deal_Stage]]="Won",_xlfn.XLOOKUP(Sales_Pipeline[[#This Row],[Product]],Products!$A$2:$A$8,Products!$C$2:$C$8),Sales_Pipeline[[#This Row],[Deal_Stage]]="Lost",_xlfn.XLOOKUP(Sales_Pipeline[[#This Row],[Product]],Products!$A$2:$A$8,Products!$C$2:$C$8)),"")</f>
        <v>55</v>
      </c>
      <c r="O6819" s="2">
        <v>53</v>
      </c>
    </row>
    <row r="6820" spans="1:15" x14ac:dyDescent="0.3">
      <c r="A6820" t="s">
        <v>6966</v>
      </c>
      <c r="B6820" t="s">
        <v>10</v>
      </c>
      <c r="C6820" t="str">
        <f>_xlfn.XLOOKUP(Sales_Pipeline[[#This Row],[Sales_Agent]],Sales_Teams[Sales_Agent],Sales_Teams[Manager])</f>
        <v>Melvin Marxen</v>
      </c>
      <c r="D6820" t="str">
        <f>_xlfn.XLOOKUP(Sales_Pipeline[[#This Row],[Manager]],Sales_Teams[Manager],Sales_Teams[Regional_Office])</f>
        <v>Central</v>
      </c>
      <c r="E6820" t="s">
        <v>8953</v>
      </c>
      <c r="F6820" t="s">
        <v>333</v>
      </c>
      <c r="G6820" t="str">
        <f>IFERROR(_xlfn.XLOOKUP(Sales_Pipeline[[#This Row],[Account]],Accounts!$A$2:$A$86,Accounts!$F$2:$F$86),"")</f>
        <v>United States</v>
      </c>
      <c r="H6820" t="s">
        <v>57</v>
      </c>
      <c r="I6820" s="3">
        <v>42997</v>
      </c>
      <c r="J6820" s="3">
        <v>43003</v>
      </c>
      <c r="K6820" s="8" t="str">
        <f>IF(Sales_Pipeline[[#This Row],[Close_Date]]="","",TEXT(Sales_Pipeline[[#This Row],[Close_Date]],"ddd"))</f>
        <v>Mon</v>
      </c>
      <c r="L6820" s="8" t="str">
        <f>IF(Sales_Pipeline[[#This Row],[Close_Date]]="","",TEXT(Sales_Pipeline[[#This Row],[Close_Date]],"mmm"))</f>
        <v>Sep</v>
      </c>
      <c r="M6820" s="8" t="str">
        <f>IF(Sales_Pipeline[[#This Row],[Close_Date]]="","","Q"&amp;ROUNDUP(MONTH(Sales_Pipeline[[#This Row],[Close_Date]])/3,0))</f>
        <v>Q3</v>
      </c>
      <c r="N6820" s="2" cm="1">
        <f t="array" ref="N6820">IFERROR(_xlfn.IFS(Sales_Pipeline[[#This Row],[Deal_Stage]]="Won",_xlfn.XLOOKUP(Sales_Pipeline[[#This Row],[Product]],Products!$A$2:$A$8,Products!$C$2:$C$8),Sales_Pipeline[[#This Row],[Deal_Stage]]="Lost",_xlfn.XLOOKUP(Sales_Pipeline[[#This Row],[Product]],Products!$A$2:$A$8,Products!$C$2:$C$8)),"")</f>
        <v>4821</v>
      </c>
      <c r="O6820" s="2">
        <v>3678</v>
      </c>
    </row>
    <row r="6821" spans="1:15" x14ac:dyDescent="0.3">
      <c r="A6821" t="s">
        <v>6967</v>
      </c>
      <c r="B6821" t="s">
        <v>43</v>
      </c>
      <c r="C6821" t="str">
        <f>_xlfn.XLOOKUP(Sales_Pipeline[[#This Row],[Sales_Agent]],Sales_Teams[Sales_Agent],Sales_Teams[Manager])</f>
        <v>Summer Sewald</v>
      </c>
      <c r="D6821" t="str">
        <f>_xlfn.XLOOKUP(Sales_Pipeline[[#This Row],[Manager]],Sales_Teams[Manager],Sales_Teams[Regional_Office])</f>
        <v>West</v>
      </c>
      <c r="E6821" t="s">
        <v>8953</v>
      </c>
      <c r="F6821" t="s">
        <v>570</v>
      </c>
      <c r="G6821" t="str">
        <f>IFERROR(_xlfn.XLOOKUP(Sales_Pipeline[[#This Row],[Account]],Accounts!$A$2:$A$86,Accounts!$F$2:$F$86),"")</f>
        <v>Germany</v>
      </c>
      <c r="H6821" t="s">
        <v>82</v>
      </c>
      <c r="I6821" s="3">
        <v>42997</v>
      </c>
      <c r="J6821" s="3">
        <v>43007</v>
      </c>
      <c r="K6821" s="8" t="str">
        <f>IF(Sales_Pipeline[[#This Row],[Close_Date]]="","",TEXT(Sales_Pipeline[[#This Row],[Close_Date]],"ddd"))</f>
        <v>Fri</v>
      </c>
      <c r="L6821" s="8" t="str">
        <f>IF(Sales_Pipeline[[#This Row],[Close_Date]]="","",TEXT(Sales_Pipeline[[#This Row],[Close_Date]],"mmm"))</f>
        <v>Sep</v>
      </c>
      <c r="M6821" s="8" t="str">
        <f>IF(Sales_Pipeline[[#This Row],[Close_Date]]="","","Q"&amp;ROUNDUP(MONTH(Sales_Pipeline[[#This Row],[Close_Date]])/3,0))</f>
        <v>Q3</v>
      </c>
      <c r="N6821" s="2" cm="1">
        <f t="array" ref="N6821">IFERROR(_xlfn.IFS(Sales_Pipeline[[#This Row],[Deal_Stage]]="Won",_xlfn.XLOOKUP(Sales_Pipeline[[#This Row],[Product]],Products!$A$2:$A$8,Products!$C$2:$C$8),Sales_Pipeline[[#This Row],[Deal_Stage]]="Lost",_xlfn.XLOOKUP(Sales_Pipeline[[#This Row],[Product]],Products!$A$2:$A$8,Products!$C$2:$C$8)),"")</f>
        <v>4821</v>
      </c>
      <c r="O6821" s="2">
        <v>0</v>
      </c>
    </row>
    <row r="6822" spans="1:15" x14ac:dyDescent="0.3">
      <c r="A6822" t="s">
        <v>6968</v>
      </c>
      <c r="B6822" t="s">
        <v>43</v>
      </c>
      <c r="C6822" t="str">
        <f>_xlfn.XLOOKUP(Sales_Pipeline[[#This Row],[Sales_Agent]],Sales_Teams[Sales_Agent],Sales_Teams[Manager])</f>
        <v>Summer Sewald</v>
      </c>
      <c r="D6822" t="str">
        <f>_xlfn.XLOOKUP(Sales_Pipeline[[#This Row],[Manager]],Sales_Teams[Manager],Sales_Teams[Regional_Office])</f>
        <v>West</v>
      </c>
      <c r="E6822" t="s">
        <v>76</v>
      </c>
      <c r="F6822" t="s">
        <v>175</v>
      </c>
      <c r="G6822" t="str">
        <f>IFERROR(_xlfn.XLOOKUP(Sales_Pipeline[[#This Row],[Account]],Accounts!$A$2:$A$86,Accounts!$F$2:$F$86),"")</f>
        <v>Brazil</v>
      </c>
      <c r="H6822" t="s">
        <v>82</v>
      </c>
      <c r="I6822" s="3">
        <v>42997</v>
      </c>
      <c r="J6822" s="3">
        <v>43066</v>
      </c>
      <c r="K6822" s="8" t="str">
        <f>IF(Sales_Pipeline[[#This Row],[Close_Date]]="","",TEXT(Sales_Pipeline[[#This Row],[Close_Date]],"ddd"))</f>
        <v>Mon</v>
      </c>
      <c r="L6822" s="8" t="str">
        <f>IF(Sales_Pipeline[[#This Row],[Close_Date]]="","",TEXT(Sales_Pipeline[[#This Row],[Close_Date]],"mmm"))</f>
        <v>Nov</v>
      </c>
      <c r="M6822" s="8" t="str">
        <f>IF(Sales_Pipeline[[#This Row],[Close_Date]]="","","Q"&amp;ROUNDUP(MONTH(Sales_Pipeline[[#This Row],[Close_Date]])/3,0))</f>
        <v>Q4</v>
      </c>
      <c r="N6822" s="2" cm="1">
        <f t="array" ref="N6822">IFERROR(_xlfn.IFS(Sales_Pipeline[[#This Row],[Deal_Stage]]="Won",_xlfn.XLOOKUP(Sales_Pipeline[[#This Row],[Product]],Products!$A$2:$A$8,Products!$C$2:$C$8),Sales_Pipeline[[#This Row],[Deal_Stage]]="Lost",_xlfn.XLOOKUP(Sales_Pipeline[[#This Row],[Product]],Products!$A$2:$A$8,Products!$C$2:$C$8)),"")</f>
        <v>3393</v>
      </c>
      <c r="O6822" s="2">
        <v>0</v>
      </c>
    </row>
    <row r="6823" spans="1:15" x14ac:dyDescent="0.3">
      <c r="A6823" t="s">
        <v>6969</v>
      </c>
      <c r="B6823" t="s">
        <v>42</v>
      </c>
      <c r="C6823" t="str">
        <f>_xlfn.XLOOKUP(Sales_Pipeline[[#This Row],[Sales_Agent]],Sales_Teams[Sales_Agent],Sales_Teams[Manager])</f>
        <v>Summer Sewald</v>
      </c>
      <c r="D6823" t="str">
        <f>_xlfn.XLOOKUP(Sales_Pipeline[[#This Row],[Manager]],Sales_Teams[Manager],Sales_Teams[Regional_Office])</f>
        <v>West</v>
      </c>
      <c r="E6823" t="s">
        <v>63</v>
      </c>
      <c r="F6823" t="s">
        <v>100</v>
      </c>
      <c r="G6823" t="str">
        <f>IFERROR(_xlfn.XLOOKUP(Sales_Pipeline[[#This Row],[Account]],Accounts!$A$2:$A$86,Accounts!$F$2:$F$86),"")</f>
        <v>United States</v>
      </c>
      <c r="H6823" t="s">
        <v>57</v>
      </c>
      <c r="I6823" s="3">
        <v>42997</v>
      </c>
      <c r="J6823" s="3">
        <v>43057</v>
      </c>
      <c r="K6823" s="8" t="str">
        <f>IF(Sales_Pipeline[[#This Row],[Close_Date]]="","",TEXT(Sales_Pipeline[[#This Row],[Close_Date]],"ddd"))</f>
        <v>Sat</v>
      </c>
      <c r="L6823" s="8" t="str">
        <f>IF(Sales_Pipeline[[#This Row],[Close_Date]]="","",TEXT(Sales_Pipeline[[#This Row],[Close_Date]],"mmm"))</f>
        <v>Nov</v>
      </c>
      <c r="M6823" s="8" t="str">
        <f>IF(Sales_Pipeline[[#This Row],[Close_Date]]="","","Q"&amp;ROUNDUP(MONTH(Sales_Pipeline[[#This Row],[Close_Date]])/3,0))</f>
        <v>Q4</v>
      </c>
      <c r="N6823" s="2" cm="1">
        <f t="array" ref="N6823">IFERROR(_xlfn.IFS(Sales_Pipeline[[#This Row],[Deal_Stage]]="Won",_xlfn.XLOOKUP(Sales_Pipeline[[#This Row],[Product]],Products!$A$2:$A$8,Products!$C$2:$C$8),Sales_Pipeline[[#This Row],[Deal_Stage]]="Lost",_xlfn.XLOOKUP(Sales_Pipeline[[#This Row],[Product]],Products!$A$2:$A$8,Products!$C$2:$C$8)),"")</f>
        <v>550</v>
      </c>
      <c r="O6823" s="2">
        <v>555</v>
      </c>
    </row>
    <row r="6824" spans="1:15" x14ac:dyDescent="0.3">
      <c r="A6824" t="s">
        <v>6970</v>
      </c>
      <c r="B6824" t="s">
        <v>8</v>
      </c>
      <c r="C6824" t="str">
        <f>_xlfn.XLOOKUP(Sales_Pipeline[[#This Row],[Sales_Agent]],Sales_Teams[Sales_Agent],Sales_Teams[Manager])</f>
        <v>Dustin Brinkmann</v>
      </c>
      <c r="D6824" t="str">
        <f>_xlfn.XLOOKUP(Sales_Pipeline[[#This Row],[Manager]],Sales_Teams[Manager],Sales_Teams[Regional_Office])</f>
        <v>Central</v>
      </c>
      <c r="E6824" t="s">
        <v>63</v>
      </c>
      <c r="F6824" t="s">
        <v>169</v>
      </c>
      <c r="G6824" t="str">
        <f>IFERROR(_xlfn.XLOOKUP(Sales_Pipeline[[#This Row],[Account]],Accounts!$A$2:$A$86,Accounts!$F$2:$F$86),"")</f>
        <v>Panama</v>
      </c>
      <c r="H6824" t="s">
        <v>57</v>
      </c>
      <c r="I6824" s="3">
        <v>42997</v>
      </c>
      <c r="J6824" s="3">
        <v>43085</v>
      </c>
      <c r="K6824" s="8" t="str">
        <f>IF(Sales_Pipeline[[#This Row],[Close_Date]]="","",TEXT(Sales_Pipeline[[#This Row],[Close_Date]],"ddd"))</f>
        <v>Sat</v>
      </c>
      <c r="L6824" s="8" t="str">
        <f>IF(Sales_Pipeline[[#This Row],[Close_Date]]="","",TEXT(Sales_Pipeline[[#This Row],[Close_Date]],"mmm"))</f>
        <v>Dec</v>
      </c>
      <c r="M6824" s="8" t="str">
        <f>IF(Sales_Pipeline[[#This Row],[Close_Date]]="","","Q"&amp;ROUNDUP(MONTH(Sales_Pipeline[[#This Row],[Close_Date]])/3,0))</f>
        <v>Q4</v>
      </c>
      <c r="N6824" s="2" cm="1">
        <f t="array" ref="N6824">IFERROR(_xlfn.IFS(Sales_Pipeline[[#This Row],[Deal_Stage]]="Won",_xlfn.XLOOKUP(Sales_Pipeline[[#This Row],[Product]],Products!$A$2:$A$8,Products!$C$2:$C$8),Sales_Pipeline[[#This Row],[Deal_Stage]]="Lost",_xlfn.XLOOKUP(Sales_Pipeline[[#This Row],[Product]],Products!$A$2:$A$8,Products!$C$2:$C$8)),"")</f>
        <v>550</v>
      </c>
      <c r="O6824" s="2">
        <v>492</v>
      </c>
    </row>
    <row r="6825" spans="1:15" x14ac:dyDescent="0.3">
      <c r="A6825" t="s">
        <v>6971</v>
      </c>
      <c r="B6825" t="s">
        <v>12</v>
      </c>
      <c r="C6825" t="str">
        <f>_xlfn.XLOOKUP(Sales_Pipeline[[#This Row],[Sales_Agent]],Sales_Teams[Sales_Agent],Sales_Teams[Manager])</f>
        <v>Melvin Marxen</v>
      </c>
      <c r="D6825" t="str">
        <f>_xlfn.XLOOKUP(Sales_Pipeline[[#This Row],[Manager]],Sales_Teams[Manager],Sales_Teams[Regional_Office])</f>
        <v>Central</v>
      </c>
      <c r="E6825" t="s">
        <v>55</v>
      </c>
      <c r="F6825" t="s">
        <v>64</v>
      </c>
      <c r="G6825" t="str">
        <f>IFERROR(_xlfn.XLOOKUP(Sales_Pipeline[[#This Row],[Account]],Accounts!$A$2:$A$86,Accounts!$F$2:$F$86),"")</f>
        <v>United States</v>
      </c>
      <c r="H6825" t="s">
        <v>82</v>
      </c>
      <c r="I6825" s="3">
        <v>42997</v>
      </c>
      <c r="J6825" s="3">
        <v>43062</v>
      </c>
      <c r="K6825" s="8" t="str">
        <f>IF(Sales_Pipeline[[#This Row],[Close_Date]]="","",TEXT(Sales_Pipeline[[#This Row],[Close_Date]],"ddd"))</f>
        <v>Thu</v>
      </c>
      <c r="L6825" s="8" t="str">
        <f>IF(Sales_Pipeline[[#This Row],[Close_Date]]="","",TEXT(Sales_Pipeline[[#This Row],[Close_Date]],"mmm"))</f>
        <v>Nov</v>
      </c>
      <c r="M6825" s="8" t="str">
        <f>IF(Sales_Pipeline[[#This Row],[Close_Date]]="","","Q"&amp;ROUNDUP(MONTH(Sales_Pipeline[[#This Row],[Close_Date]])/3,0))</f>
        <v>Q4</v>
      </c>
      <c r="N6825" s="2" cm="1">
        <f t="array" ref="N6825">IFERROR(_xlfn.IFS(Sales_Pipeline[[#This Row],[Deal_Stage]]="Won",_xlfn.XLOOKUP(Sales_Pipeline[[#This Row],[Product]],Products!$A$2:$A$8,Products!$C$2:$C$8),Sales_Pipeline[[#This Row],[Deal_Stage]]="Lost",_xlfn.XLOOKUP(Sales_Pipeline[[#This Row],[Product]],Products!$A$2:$A$8,Products!$C$2:$C$8)),"")</f>
        <v>1096</v>
      </c>
      <c r="O6825" s="2">
        <v>0</v>
      </c>
    </row>
    <row r="6826" spans="1:15" x14ac:dyDescent="0.3">
      <c r="A6826" t="s">
        <v>6972</v>
      </c>
      <c r="B6826" t="s">
        <v>12</v>
      </c>
      <c r="C6826" t="str">
        <f>_xlfn.XLOOKUP(Sales_Pipeline[[#This Row],[Sales_Agent]],Sales_Teams[Sales_Agent],Sales_Teams[Manager])</f>
        <v>Melvin Marxen</v>
      </c>
      <c r="D6826" t="str">
        <f>_xlfn.XLOOKUP(Sales_Pipeline[[#This Row],[Manager]],Sales_Teams[Manager],Sales_Teams[Regional_Office])</f>
        <v>Central</v>
      </c>
      <c r="E6826" t="s">
        <v>55</v>
      </c>
      <c r="F6826" t="s">
        <v>105</v>
      </c>
      <c r="G6826" t="str">
        <f>IFERROR(_xlfn.XLOOKUP(Sales_Pipeline[[#This Row],[Account]],Accounts!$A$2:$A$86,Accounts!$F$2:$F$86),"")</f>
        <v>United States</v>
      </c>
      <c r="H6826" t="s">
        <v>82</v>
      </c>
      <c r="I6826" s="3">
        <v>42997</v>
      </c>
      <c r="J6826" s="3">
        <v>43049</v>
      </c>
      <c r="K6826" s="8" t="str">
        <f>IF(Sales_Pipeline[[#This Row],[Close_Date]]="","",TEXT(Sales_Pipeline[[#This Row],[Close_Date]],"ddd"))</f>
        <v>Fri</v>
      </c>
      <c r="L6826" s="8" t="str">
        <f>IF(Sales_Pipeline[[#This Row],[Close_Date]]="","",TEXT(Sales_Pipeline[[#This Row],[Close_Date]],"mmm"))</f>
        <v>Nov</v>
      </c>
      <c r="M6826" s="8" t="str">
        <f>IF(Sales_Pipeline[[#This Row],[Close_Date]]="","","Q"&amp;ROUNDUP(MONTH(Sales_Pipeline[[#This Row],[Close_Date]])/3,0))</f>
        <v>Q4</v>
      </c>
      <c r="N6826" s="2" cm="1">
        <f t="array" ref="N6826">IFERROR(_xlfn.IFS(Sales_Pipeline[[#This Row],[Deal_Stage]]="Won",_xlfn.XLOOKUP(Sales_Pipeline[[#This Row],[Product]],Products!$A$2:$A$8,Products!$C$2:$C$8),Sales_Pipeline[[#This Row],[Deal_Stage]]="Lost",_xlfn.XLOOKUP(Sales_Pipeline[[#This Row],[Product]],Products!$A$2:$A$8,Products!$C$2:$C$8)),"")</f>
        <v>1096</v>
      </c>
      <c r="O6826" s="2">
        <v>0</v>
      </c>
    </row>
    <row r="6827" spans="1:15" x14ac:dyDescent="0.3">
      <c r="A6827" t="s">
        <v>6973</v>
      </c>
      <c r="B6827" t="s">
        <v>12</v>
      </c>
      <c r="C6827" t="str">
        <f>_xlfn.XLOOKUP(Sales_Pipeline[[#This Row],[Sales_Agent]],Sales_Teams[Sales_Agent],Sales_Teams[Manager])</f>
        <v>Melvin Marxen</v>
      </c>
      <c r="D6827" t="str">
        <f>_xlfn.XLOOKUP(Sales_Pipeline[[#This Row],[Manager]],Sales_Teams[Manager],Sales_Teams[Regional_Office])</f>
        <v>Central</v>
      </c>
      <c r="E6827" t="s">
        <v>63</v>
      </c>
      <c r="F6827" t="s">
        <v>132</v>
      </c>
      <c r="G6827" t="str">
        <f>IFERROR(_xlfn.XLOOKUP(Sales_Pipeline[[#This Row],[Account]],Accounts!$A$2:$A$86,Accounts!$F$2:$F$86),"")</f>
        <v>United States</v>
      </c>
      <c r="H6827" t="s">
        <v>57</v>
      </c>
      <c r="I6827" s="3">
        <v>42997</v>
      </c>
      <c r="J6827" s="3">
        <v>43056</v>
      </c>
      <c r="K6827" s="8" t="str">
        <f>IF(Sales_Pipeline[[#This Row],[Close_Date]]="","",TEXT(Sales_Pipeline[[#This Row],[Close_Date]],"ddd"))</f>
        <v>Fri</v>
      </c>
      <c r="L6827" s="8" t="str">
        <f>IF(Sales_Pipeline[[#This Row],[Close_Date]]="","",TEXT(Sales_Pipeline[[#This Row],[Close_Date]],"mmm"))</f>
        <v>Nov</v>
      </c>
      <c r="M6827" s="8" t="str">
        <f>IF(Sales_Pipeline[[#This Row],[Close_Date]]="","","Q"&amp;ROUNDUP(MONTH(Sales_Pipeline[[#This Row],[Close_Date]])/3,0))</f>
        <v>Q4</v>
      </c>
      <c r="N6827" s="2" cm="1">
        <f t="array" ref="N6827">IFERROR(_xlfn.IFS(Sales_Pipeline[[#This Row],[Deal_Stage]]="Won",_xlfn.XLOOKUP(Sales_Pipeline[[#This Row],[Product]],Products!$A$2:$A$8,Products!$C$2:$C$8),Sales_Pipeline[[#This Row],[Deal_Stage]]="Lost",_xlfn.XLOOKUP(Sales_Pipeline[[#This Row],[Product]],Products!$A$2:$A$8,Products!$C$2:$C$8)),"")</f>
        <v>550</v>
      </c>
      <c r="O6827" s="2">
        <v>574</v>
      </c>
    </row>
    <row r="6828" spans="1:15" x14ac:dyDescent="0.3">
      <c r="A6828" t="s">
        <v>6974</v>
      </c>
      <c r="B6828" t="s">
        <v>45</v>
      </c>
      <c r="C6828" t="str">
        <f>_xlfn.XLOOKUP(Sales_Pipeline[[#This Row],[Sales_Agent]],Sales_Teams[Sales_Agent],Sales_Teams[Manager])</f>
        <v>Summer Sewald</v>
      </c>
      <c r="D6828" t="str">
        <f>_xlfn.XLOOKUP(Sales_Pipeline[[#This Row],[Manager]],Sales_Teams[Manager],Sales_Teams[Regional_Office])</f>
        <v>West</v>
      </c>
      <c r="E6828" t="s">
        <v>55</v>
      </c>
      <c r="G6828" t="str">
        <f>IFERROR(_xlfn.XLOOKUP(Sales_Pipeline[[#This Row],[Account]],Accounts!$A$2:$A$86,Accounts!$F$2:$F$86),"")</f>
        <v/>
      </c>
      <c r="H6828" t="s">
        <v>77</v>
      </c>
      <c r="I6828" s="3">
        <v>42997</v>
      </c>
      <c r="K6828" s="8" t="str">
        <f>IF(Sales_Pipeline[[#This Row],[Close_Date]]="","",TEXT(Sales_Pipeline[[#This Row],[Close_Date]],"ddd"))</f>
        <v/>
      </c>
      <c r="L6828" s="8" t="str">
        <f>IF(Sales_Pipeline[[#This Row],[Close_Date]]="","",TEXT(Sales_Pipeline[[#This Row],[Close_Date]],"mmm"))</f>
        <v/>
      </c>
      <c r="M6828" s="8" t="str">
        <f>IF(Sales_Pipeline[[#This Row],[Close_Date]]="","","Q"&amp;ROUNDUP(MONTH(Sales_Pipeline[[#This Row],[Close_Date]])/3,0))</f>
        <v/>
      </c>
      <c r="N6828" s="2" t="str" cm="1">
        <f t="array" ref="N6828">IFERROR(_xlfn.IFS(Sales_Pipeline[[#This Row],[Deal_Stage]]="Won",_xlfn.XLOOKUP(Sales_Pipeline[[#This Row],[Product]],Products!$A$2:$A$8,Products!$C$2:$C$8),Sales_Pipeline[[#This Row],[Deal_Stage]]="Lost",_xlfn.XLOOKUP(Sales_Pipeline[[#This Row],[Product]],Products!$A$2:$A$8,Products!$C$2:$C$8)),"")</f>
        <v/>
      </c>
      <c r="O6828" s="2">
        <v>0</v>
      </c>
    </row>
    <row r="6829" spans="1:15" x14ac:dyDescent="0.3">
      <c r="A6829" t="s">
        <v>6975</v>
      </c>
      <c r="B6829" t="s">
        <v>45</v>
      </c>
      <c r="C6829" t="str">
        <f>_xlfn.XLOOKUP(Sales_Pipeline[[#This Row],[Sales_Agent]],Sales_Teams[Sales_Agent],Sales_Teams[Manager])</f>
        <v>Summer Sewald</v>
      </c>
      <c r="D6829" t="str">
        <f>_xlfn.XLOOKUP(Sales_Pipeline[[#This Row],[Manager]],Sales_Teams[Manager],Sales_Teams[Regional_Office])</f>
        <v>West</v>
      </c>
      <c r="E6829" t="s">
        <v>8953</v>
      </c>
      <c r="F6829" t="s">
        <v>89</v>
      </c>
      <c r="G6829" t="str">
        <f>IFERROR(_xlfn.XLOOKUP(Sales_Pipeline[[#This Row],[Account]],Accounts!$A$2:$A$86,Accounts!$F$2:$F$86),"")</f>
        <v>United States</v>
      </c>
      <c r="H6829" t="s">
        <v>57</v>
      </c>
      <c r="I6829" s="3">
        <v>42997</v>
      </c>
      <c r="J6829" s="3">
        <v>43078</v>
      </c>
      <c r="K6829" s="8" t="str">
        <f>IF(Sales_Pipeline[[#This Row],[Close_Date]]="","",TEXT(Sales_Pipeline[[#This Row],[Close_Date]],"ddd"))</f>
        <v>Sat</v>
      </c>
      <c r="L6829" s="8" t="str">
        <f>IF(Sales_Pipeline[[#This Row],[Close_Date]]="","",TEXT(Sales_Pipeline[[#This Row],[Close_Date]],"mmm"))</f>
        <v>Dec</v>
      </c>
      <c r="M6829" s="8" t="str">
        <f>IF(Sales_Pipeline[[#This Row],[Close_Date]]="","","Q"&amp;ROUNDUP(MONTH(Sales_Pipeline[[#This Row],[Close_Date]])/3,0))</f>
        <v>Q4</v>
      </c>
      <c r="N6829" s="2" cm="1">
        <f t="array" ref="N6829">IFERROR(_xlfn.IFS(Sales_Pipeline[[#This Row],[Deal_Stage]]="Won",_xlfn.XLOOKUP(Sales_Pipeline[[#This Row],[Product]],Products!$A$2:$A$8,Products!$C$2:$C$8),Sales_Pipeline[[#This Row],[Deal_Stage]]="Lost",_xlfn.XLOOKUP(Sales_Pipeline[[#This Row],[Product]],Products!$A$2:$A$8,Products!$C$2:$C$8)),"")</f>
        <v>4821</v>
      </c>
      <c r="O6829" s="2">
        <v>4709</v>
      </c>
    </row>
    <row r="6830" spans="1:15" x14ac:dyDescent="0.3">
      <c r="A6830" t="s">
        <v>6976</v>
      </c>
      <c r="B6830" t="s">
        <v>14</v>
      </c>
      <c r="C6830" t="str">
        <f>_xlfn.XLOOKUP(Sales_Pipeline[[#This Row],[Sales_Agent]],Sales_Teams[Sales_Agent],Sales_Teams[Manager])</f>
        <v>Melvin Marxen</v>
      </c>
      <c r="D6830" t="str">
        <f>_xlfn.XLOOKUP(Sales_Pipeline[[#This Row],[Manager]],Sales_Teams[Manager],Sales_Teams[Regional_Office])</f>
        <v>Central</v>
      </c>
      <c r="E6830" t="s">
        <v>76</v>
      </c>
      <c r="F6830" t="s">
        <v>234</v>
      </c>
      <c r="G6830" t="str">
        <f>IFERROR(_xlfn.XLOOKUP(Sales_Pipeline[[#This Row],[Account]],Accounts!$A$2:$A$86,Accounts!$F$2:$F$86),"")</f>
        <v>United States</v>
      </c>
      <c r="H6830" t="s">
        <v>57</v>
      </c>
      <c r="I6830" s="3">
        <v>42997</v>
      </c>
      <c r="J6830" s="3">
        <v>43073</v>
      </c>
      <c r="K6830" s="8" t="str">
        <f>IF(Sales_Pipeline[[#This Row],[Close_Date]]="","",TEXT(Sales_Pipeline[[#This Row],[Close_Date]],"ddd"))</f>
        <v>Mon</v>
      </c>
      <c r="L6830" s="8" t="str">
        <f>IF(Sales_Pipeline[[#This Row],[Close_Date]]="","",TEXT(Sales_Pipeline[[#This Row],[Close_Date]],"mmm"))</f>
        <v>Dec</v>
      </c>
      <c r="M6830" s="8" t="str">
        <f>IF(Sales_Pipeline[[#This Row],[Close_Date]]="","","Q"&amp;ROUNDUP(MONTH(Sales_Pipeline[[#This Row],[Close_Date]])/3,0))</f>
        <v>Q4</v>
      </c>
      <c r="N6830" s="2" cm="1">
        <f t="array" ref="N6830">IFERROR(_xlfn.IFS(Sales_Pipeline[[#This Row],[Deal_Stage]]="Won",_xlfn.XLOOKUP(Sales_Pipeline[[#This Row],[Product]],Products!$A$2:$A$8,Products!$C$2:$C$8),Sales_Pipeline[[#This Row],[Deal_Stage]]="Lost",_xlfn.XLOOKUP(Sales_Pipeline[[#This Row],[Product]],Products!$A$2:$A$8,Products!$C$2:$C$8)),"")</f>
        <v>3393</v>
      </c>
      <c r="O6830" s="2">
        <v>3079</v>
      </c>
    </row>
    <row r="6831" spans="1:15" x14ac:dyDescent="0.3">
      <c r="A6831" t="s">
        <v>6977</v>
      </c>
      <c r="B6831" t="s">
        <v>29</v>
      </c>
      <c r="C6831" t="str">
        <f>_xlfn.XLOOKUP(Sales_Pipeline[[#This Row],[Sales_Agent]],Sales_Teams[Sales_Agent],Sales_Teams[Manager])</f>
        <v>Rocco Neubert</v>
      </c>
      <c r="D6831" t="str">
        <f>_xlfn.XLOOKUP(Sales_Pipeline[[#This Row],[Manager]],Sales_Teams[Manager],Sales_Teams[Regional_Office])</f>
        <v>East</v>
      </c>
      <c r="E6831" t="s">
        <v>8953</v>
      </c>
      <c r="F6831" t="s">
        <v>238</v>
      </c>
      <c r="G6831" t="str">
        <f>IFERROR(_xlfn.XLOOKUP(Sales_Pipeline[[#This Row],[Account]],Accounts!$A$2:$A$86,Accounts!$F$2:$F$86),"")</f>
        <v>United States</v>
      </c>
      <c r="H6831" t="s">
        <v>57</v>
      </c>
      <c r="I6831" s="3">
        <v>42997</v>
      </c>
      <c r="J6831" s="3">
        <v>43002</v>
      </c>
      <c r="K6831" s="8" t="str">
        <f>IF(Sales_Pipeline[[#This Row],[Close_Date]]="","",TEXT(Sales_Pipeline[[#This Row],[Close_Date]],"ddd"))</f>
        <v>Sun</v>
      </c>
      <c r="L6831" s="8" t="str">
        <f>IF(Sales_Pipeline[[#This Row],[Close_Date]]="","",TEXT(Sales_Pipeline[[#This Row],[Close_Date]],"mmm"))</f>
        <v>Sep</v>
      </c>
      <c r="M6831" s="8" t="str">
        <f>IF(Sales_Pipeline[[#This Row],[Close_Date]]="","","Q"&amp;ROUNDUP(MONTH(Sales_Pipeline[[#This Row],[Close_Date]])/3,0))</f>
        <v>Q3</v>
      </c>
      <c r="N6831" s="2" cm="1">
        <f t="array" ref="N6831">IFERROR(_xlfn.IFS(Sales_Pipeline[[#This Row],[Deal_Stage]]="Won",_xlfn.XLOOKUP(Sales_Pipeline[[#This Row],[Product]],Products!$A$2:$A$8,Products!$C$2:$C$8),Sales_Pipeline[[#This Row],[Deal_Stage]]="Lost",_xlfn.XLOOKUP(Sales_Pipeline[[#This Row],[Product]],Products!$A$2:$A$8,Products!$C$2:$C$8)),"")</f>
        <v>4821</v>
      </c>
      <c r="O6831" s="2">
        <v>4369</v>
      </c>
    </row>
    <row r="6832" spans="1:15" x14ac:dyDescent="0.3">
      <c r="A6832" t="s">
        <v>6978</v>
      </c>
      <c r="B6832" t="s">
        <v>21</v>
      </c>
      <c r="C6832" t="str">
        <f>_xlfn.XLOOKUP(Sales_Pipeline[[#This Row],[Sales_Agent]],Sales_Teams[Sales_Agent],Sales_Teams[Manager])</f>
        <v>Cara Losch</v>
      </c>
      <c r="D6832" t="str">
        <f>_xlfn.XLOOKUP(Sales_Pipeline[[#This Row],[Manager]],Sales_Teams[Manager],Sales_Teams[Regional_Office])</f>
        <v>East</v>
      </c>
      <c r="E6832" t="s">
        <v>76</v>
      </c>
      <c r="G6832" t="str">
        <f>IFERROR(_xlfn.XLOOKUP(Sales_Pipeline[[#This Row],[Account]],Accounts!$A$2:$A$86,Accounts!$F$2:$F$86),"")</f>
        <v/>
      </c>
      <c r="H6832" t="s">
        <v>77</v>
      </c>
      <c r="I6832" s="3">
        <v>42997</v>
      </c>
      <c r="K6832" s="8" t="str">
        <f>IF(Sales_Pipeline[[#This Row],[Close_Date]]="","",TEXT(Sales_Pipeline[[#This Row],[Close_Date]],"ddd"))</f>
        <v/>
      </c>
      <c r="L6832" s="8" t="str">
        <f>IF(Sales_Pipeline[[#This Row],[Close_Date]]="","",TEXT(Sales_Pipeline[[#This Row],[Close_Date]],"mmm"))</f>
        <v/>
      </c>
      <c r="M6832" s="8" t="str">
        <f>IF(Sales_Pipeline[[#This Row],[Close_Date]]="","","Q"&amp;ROUNDUP(MONTH(Sales_Pipeline[[#This Row],[Close_Date]])/3,0))</f>
        <v/>
      </c>
      <c r="N6832" s="2" t="str" cm="1">
        <f t="array" ref="N6832">IFERROR(_xlfn.IFS(Sales_Pipeline[[#This Row],[Deal_Stage]]="Won",_xlfn.XLOOKUP(Sales_Pipeline[[#This Row],[Product]],Products!$A$2:$A$8,Products!$C$2:$C$8),Sales_Pipeline[[#This Row],[Deal_Stage]]="Lost",_xlfn.XLOOKUP(Sales_Pipeline[[#This Row],[Product]],Products!$A$2:$A$8,Products!$C$2:$C$8)),"")</f>
        <v/>
      </c>
      <c r="O6832" s="2">
        <v>0</v>
      </c>
    </row>
    <row r="6833" spans="1:15" x14ac:dyDescent="0.3">
      <c r="A6833" t="s">
        <v>6979</v>
      </c>
      <c r="B6833" t="s">
        <v>7</v>
      </c>
      <c r="C6833" t="str">
        <f>_xlfn.XLOOKUP(Sales_Pipeline[[#This Row],[Sales_Agent]],Sales_Teams[Sales_Agent],Sales_Teams[Manager])</f>
        <v>Dustin Brinkmann</v>
      </c>
      <c r="D6833" t="str">
        <f>_xlfn.XLOOKUP(Sales_Pipeline[[#This Row],[Manager]],Sales_Teams[Manager],Sales_Teams[Regional_Office])</f>
        <v>Central</v>
      </c>
      <c r="E6833" t="s">
        <v>61</v>
      </c>
      <c r="F6833" t="s">
        <v>169</v>
      </c>
      <c r="G6833" t="str">
        <f>IFERROR(_xlfn.XLOOKUP(Sales_Pipeline[[#This Row],[Account]],Accounts!$A$2:$A$86,Accounts!$F$2:$F$86),"")</f>
        <v>Panama</v>
      </c>
      <c r="H6833" t="s">
        <v>82</v>
      </c>
      <c r="I6833" s="3">
        <v>42997</v>
      </c>
      <c r="J6833" s="3">
        <v>43000</v>
      </c>
      <c r="K6833" s="8" t="str">
        <f>IF(Sales_Pipeline[[#This Row],[Close_Date]]="","",TEXT(Sales_Pipeline[[#This Row],[Close_Date]],"ddd"))</f>
        <v>Fri</v>
      </c>
      <c r="L6833" s="8" t="str">
        <f>IF(Sales_Pipeline[[#This Row],[Close_Date]]="","",TEXT(Sales_Pipeline[[#This Row],[Close_Date]],"mmm"))</f>
        <v>Sep</v>
      </c>
      <c r="M6833" s="8" t="str">
        <f>IF(Sales_Pipeline[[#This Row],[Close_Date]]="","","Q"&amp;ROUNDUP(MONTH(Sales_Pipeline[[#This Row],[Close_Date]])/3,0))</f>
        <v>Q3</v>
      </c>
      <c r="N6833" s="2" cm="1">
        <f t="array" ref="N6833">IFERROR(_xlfn.IFS(Sales_Pipeline[[#This Row],[Deal_Stage]]="Won",_xlfn.XLOOKUP(Sales_Pipeline[[#This Row],[Product]],Products!$A$2:$A$8,Products!$C$2:$C$8),Sales_Pipeline[[#This Row],[Deal_Stage]]="Lost",_xlfn.XLOOKUP(Sales_Pipeline[[#This Row],[Product]],Products!$A$2:$A$8,Products!$C$2:$C$8)),"")</f>
        <v>55</v>
      </c>
      <c r="O6833" s="2">
        <v>0</v>
      </c>
    </row>
    <row r="6834" spans="1:15" x14ac:dyDescent="0.3">
      <c r="A6834" t="s">
        <v>6980</v>
      </c>
      <c r="B6834" t="s">
        <v>7</v>
      </c>
      <c r="C6834" t="str">
        <f>_xlfn.XLOOKUP(Sales_Pipeline[[#This Row],[Sales_Agent]],Sales_Teams[Sales_Agent],Sales_Teams[Manager])</f>
        <v>Dustin Brinkmann</v>
      </c>
      <c r="D6834" t="str">
        <f>_xlfn.XLOOKUP(Sales_Pipeline[[#This Row],[Manager]],Sales_Teams[Manager],Sales_Teams[Regional_Office])</f>
        <v>Central</v>
      </c>
      <c r="E6834" t="s">
        <v>84</v>
      </c>
      <c r="F6834" t="s">
        <v>204</v>
      </c>
      <c r="G6834" t="str">
        <f>IFERROR(_xlfn.XLOOKUP(Sales_Pipeline[[#This Row],[Account]],Accounts!$A$2:$A$86,Accounts!$F$2:$F$86),"")</f>
        <v>United States</v>
      </c>
      <c r="H6834" t="s">
        <v>57</v>
      </c>
      <c r="I6834" s="3">
        <v>42997</v>
      </c>
      <c r="J6834" s="3">
        <v>43100</v>
      </c>
      <c r="K6834" s="8" t="str">
        <f>IF(Sales_Pipeline[[#This Row],[Close_Date]]="","",TEXT(Sales_Pipeline[[#This Row],[Close_Date]],"ddd"))</f>
        <v>Sun</v>
      </c>
      <c r="L6834" s="8" t="str">
        <f>IF(Sales_Pipeline[[#This Row],[Close_Date]]="","",TEXT(Sales_Pipeline[[#This Row],[Close_Date]],"mmm"))</f>
        <v>Dec</v>
      </c>
      <c r="M6834" s="8" t="str">
        <f>IF(Sales_Pipeline[[#This Row],[Close_Date]]="","","Q"&amp;ROUNDUP(MONTH(Sales_Pipeline[[#This Row],[Close_Date]])/3,0))</f>
        <v>Q4</v>
      </c>
      <c r="N6834" s="2" cm="1">
        <f t="array" ref="N6834">IFERROR(_xlfn.IFS(Sales_Pipeline[[#This Row],[Deal_Stage]]="Won",_xlfn.XLOOKUP(Sales_Pipeline[[#This Row],[Product]],Products!$A$2:$A$8,Products!$C$2:$C$8),Sales_Pipeline[[#This Row],[Deal_Stage]]="Lost",_xlfn.XLOOKUP(Sales_Pipeline[[#This Row],[Product]],Products!$A$2:$A$8,Products!$C$2:$C$8)),"")</f>
        <v>5482</v>
      </c>
      <c r="O6834" s="2">
        <v>6000</v>
      </c>
    </row>
    <row r="6835" spans="1:15" x14ac:dyDescent="0.3">
      <c r="A6835" t="s">
        <v>6981</v>
      </c>
      <c r="B6835" t="s">
        <v>17</v>
      </c>
      <c r="C6835" t="str">
        <f>_xlfn.XLOOKUP(Sales_Pipeline[[#This Row],[Sales_Agent]],Sales_Teams[Sales_Agent],Sales_Teams[Manager])</f>
        <v>Cara Losch</v>
      </c>
      <c r="D6835" t="str">
        <f>_xlfn.XLOOKUP(Sales_Pipeline[[#This Row],[Manager]],Sales_Teams[Manager],Sales_Teams[Regional_Office])</f>
        <v>East</v>
      </c>
      <c r="E6835" t="s">
        <v>76</v>
      </c>
      <c r="F6835" t="s">
        <v>173</v>
      </c>
      <c r="G6835" t="str">
        <f>IFERROR(_xlfn.XLOOKUP(Sales_Pipeline[[#This Row],[Account]],Accounts!$A$2:$A$86,Accounts!$F$2:$F$86),"")</f>
        <v>United States</v>
      </c>
      <c r="H6835" t="s">
        <v>57</v>
      </c>
      <c r="I6835" s="3">
        <v>42997</v>
      </c>
      <c r="J6835" s="3">
        <v>43100</v>
      </c>
      <c r="K6835" s="8" t="str">
        <f>IF(Sales_Pipeline[[#This Row],[Close_Date]]="","",TEXT(Sales_Pipeline[[#This Row],[Close_Date]],"ddd"))</f>
        <v>Sun</v>
      </c>
      <c r="L6835" s="8" t="str">
        <f>IF(Sales_Pipeline[[#This Row],[Close_Date]]="","",TEXT(Sales_Pipeline[[#This Row],[Close_Date]],"mmm"))</f>
        <v>Dec</v>
      </c>
      <c r="M6835" s="8" t="str">
        <f>IF(Sales_Pipeline[[#This Row],[Close_Date]]="","","Q"&amp;ROUNDUP(MONTH(Sales_Pipeline[[#This Row],[Close_Date]])/3,0))</f>
        <v>Q4</v>
      </c>
      <c r="N6835" s="2" cm="1">
        <f t="array" ref="N6835">IFERROR(_xlfn.IFS(Sales_Pipeline[[#This Row],[Deal_Stage]]="Won",_xlfn.XLOOKUP(Sales_Pipeline[[#This Row],[Product]],Products!$A$2:$A$8,Products!$C$2:$C$8),Sales_Pipeline[[#This Row],[Deal_Stage]]="Lost",_xlfn.XLOOKUP(Sales_Pipeline[[#This Row],[Product]],Products!$A$2:$A$8,Products!$C$2:$C$8)),"")</f>
        <v>3393</v>
      </c>
      <c r="O6835" s="2">
        <v>3248</v>
      </c>
    </row>
    <row r="6836" spans="1:15" x14ac:dyDescent="0.3">
      <c r="A6836" t="s">
        <v>6982</v>
      </c>
      <c r="B6836" t="s">
        <v>44</v>
      </c>
      <c r="C6836" t="str">
        <f>_xlfn.XLOOKUP(Sales_Pipeline[[#This Row],[Sales_Agent]],Sales_Teams[Sales_Agent],Sales_Teams[Manager])</f>
        <v>Summer Sewald</v>
      </c>
      <c r="D6836" t="str">
        <f>_xlfn.XLOOKUP(Sales_Pipeline[[#This Row],[Manager]],Sales_Teams[Manager],Sales_Teams[Regional_Office])</f>
        <v>West</v>
      </c>
      <c r="E6836" t="s">
        <v>76</v>
      </c>
      <c r="F6836" t="s">
        <v>175</v>
      </c>
      <c r="G6836" t="str">
        <f>IFERROR(_xlfn.XLOOKUP(Sales_Pipeline[[#This Row],[Account]],Accounts!$A$2:$A$86,Accounts!$F$2:$F$86),"")</f>
        <v>Brazil</v>
      </c>
      <c r="H6836" t="s">
        <v>57</v>
      </c>
      <c r="I6836" s="3">
        <v>42997</v>
      </c>
      <c r="J6836" s="3">
        <v>43058</v>
      </c>
      <c r="K6836" s="8" t="str">
        <f>IF(Sales_Pipeline[[#This Row],[Close_Date]]="","",TEXT(Sales_Pipeline[[#This Row],[Close_Date]],"ddd"))</f>
        <v>Sun</v>
      </c>
      <c r="L6836" s="8" t="str">
        <f>IF(Sales_Pipeline[[#This Row],[Close_Date]]="","",TEXT(Sales_Pipeline[[#This Row],[Close_Date]],"mmm"))</f>
        <v>Nov</v>
      </c>
      <c r="M6836" s="8" t="str">
        <f>IF(Sales_Pipeline[[#This Row],[Close_Date]]="","","Q"&amp;ROUNDUP(MONTH(Sales_Pipeline[[#This Row],[Close_Date]])/3,0))</f>
        <v>Q4</v>
      </c>
      <c r="N6836" s="2" cm="1">
        <f t="array" ref="N6836">IFERROR(_xlfn.IFS(Sales_Pipeline[[#This Row],[Deal_Stage]]="Won",_xlfn.XLOOKUP(Sales_Pipeline[[#This Row],[Product]],Products!$A$2:$A$8,Products!$C$2:$C$8),Sales_Pipeline[[#This Row],[Deal_Stage]]="Lost",_xlfn.XLOOKUP(Sales_Pipeline[[#This Row],[Product]],Products!$A$2:$A$8,Products!$C$2:$C$8)),"")</f>
        <v>3393</v>
      </c>
      <c r="O6836" s="2">
        <v>4249</v>
      </c>
    </row>
    <row r="6837" spans="1:15" x14ac:dyDescent="0.3">
      <c r="A6837" t="s">
        <v>6983</v>
      </c>
      <c r="B6837" t="s">
        <v>30</v>
      </c>
      <c r="C6837" t="str">
        <f>_xlfn.XLOOKUP(Sales_Pipeline[[#This Row],[Sales_Agent]],Sales_Teams[Sales_Agent],Sales_Teams[Manager])</f>
        <v>Rocco Neubert</v>
      </c>
      <c r="D6837" t="str">
        <f>_xlfn.XLOOKUP(Sales_Pipeline[[#This Row],[Manager]],Sales_Teams[Manager],Sales_Teams[Regional_Office])</f>
        <v>East</v>
      </c>
      <c r="E6837" t="s">
        <v>76</v>
      </c>
      <c r="F6837" t="s">
        <v>187</v>
      </c>
      <c r="G6837" t="str">
        <f>IFERROR(_xlfn.XLOOKUP(Sales_Pipeline[[#This Row],[Account]],Accounts!$A$2:$A$86,Accounts!$F$2:$F$86),"")</f>
        <v>United States</v>
      </c>
      <c r="H6837" t="s">
        <v>77</v>
      </c>
      <c r="I6837" s="3">
        <v>42998</v>
      </c>
      <c r="K6837" s="8" t="str">
        <f>IF(Sales_Pipeline[[#This Row],[Close_Date]]="","",TEXT(Sales_Pipeline[[#This Row],[Close_Date]],"ddd"))</f>
        <v/>
      </c>
      <c r="L6837" s="8" t="str">
        <f>IF(Sales_Pipeline[[#This Row],[Close_Date]]="","",TEXT(Sales_Pipeline[[#This Row],[Close_Date]],"mmm"))</f>
        <v/>
      </c>
      <c r="M6837" s="8" t="str">
        <f>IF(Sales_Pipeline[[#This Row],[Close_Date]]="","","Q"&amp;ROUNDUP(MONTH(Sales_Pipeline[[#This Row],[Close_Date]])/3,0))</f>
        <v/>
      </c>
      <c r="N6837" s="2" t="str" cm="1">
        <f t="array" ref="N6837">IFERROR(_xlfn.IFS(Sales_Pipeline[[#This Row],[Deal_Stage]]="Won",_xlfn.XLOOKUP(Sales_Pipeline[[#This Row],[Product]],Products!$A$2:$A$8,Products!$C$2:$C$8),Sales_Pipeline[[#This Row],[Deal_Stage]]="Lost",_xlfn.XLOOKUP(Sales_Pipeline[[#This Row],[Product]],Products!$A$2:$A$8,Products!$C$2:$C$8)),"")</f>
        <v/>
      </c>
      <c r="O6837" s="2">
        <v>0</v>
      </c>
    </row>
    <row r="6838" spans="1:15" x14ac:dyDescent="0.3">
      <c r="A6838" t="s">
        <v>6984</v>
      </c>
      <c r="B6838" t="s">
        <v>30</v>
      </c>
      <c r="C6838" t="str">
        <f>_xlfn.XLOOKUP(Sales_Pipeline[[#This Row],[Sales_Agent]],Sales_Teams[Sales_Agent],Sales_Teams[Manager])</f>
        <v>Rocco Neubert</v>
      </c>
      <c r="D6838" t="str">
        <f>_xlfn.XLOOKUP(Sales_Pipeline[[#This Row],[Manager]],Sales_Teams[Manager],Sales_Teams[Regional_Office])</f>
        <v>East</v>
      </c>
      <c r="E6838" t="s">
        <v>63</v>
      </c>
      <c r="F6838" t="s">
        <v>220</v>
      </c>
      <c r="G6838" t="str">
        <f>IFERROR(_xlfn.XLOOKUP(Sales_Pipeline[[#This Row],[Account]],Accounts!$A$2:$A$86,Accounts!$F$2:$F$86),"")</f>
        <v>United States</v>
      </c>
      <c r="H6838" t="s">
        <v>57</v>
      </c>
      <c r="I6838" s="3">
        <v>42998</v>
      </c>
      <c r="J6838" s="3">
        <v>43095</v>
      </c>
      <c r="K6838" s="8" t="str">
        <f>IF(Sales_Pipeline[[#This Row],[Close_Date]]="","",TEXT(Sales_Pipeline[[#This Row],[Close_Date]],"ddd"))</f>
        <v>Tue</v>
      </c>
      <c r="L6838" s="8" t="str">
        <f>IF(Sales_Pipeline[[#This Row],[Close_Date]]="","",TEXT(Sales_Pipeline[[#This Row],[Close_Date]],"mmm"))</f>
        <v>Dec</v>
      </c>
      <c r="M6838" s="8" t="str">
        <f>IF(Sales_Pipeline[[#This Row],[Close_Date]]="","","Q"&amp;ROUNDUP(MONTH(Sales_Pipeline[[#This Row],[Close_Date]])/3,0))</f>
        <v>Q4</v>
      </c>
      <c r="N6838" s="2" cm="1">
        <f t="array" ref="N6838">IFERROR(_xlfn.IFS(Sales_Pipeline[[#This Row],[Deal_Stage]]="Won",_xlfn.XLOOKUP(Sales_Pipeline[[#This Row],[Product]],Products!$A$2:$A$8,Products!$C$2:$C$8),Sales_Pipeline[[#This Row],[Deal_Stage]]="Lost",_xlfn.XLOOKUP(Sales_Pipeline[[#This Row],[Product]],Products!$A$2:$A$8,Products!$C$2:$C$8)),"")</f>
        <v>550</v>
      </c>
      <c r="O6838" s="2">
        <v>563</v>
      </c>
    </row>
    <row r="6839" spans="1:15" x14ac:dyDescent="0.3">
      <c r="A6839" t="s">
        <v>6985</v>
      </c>
      <c r="B6839" t="s">
        <v>20</v>
      </c>
      <c r="C6839" t="str">
        <f>_xlfn.XLOOKUP(Sales_Pipeline[[#This Row],[Sales_Agent]],Sales_Teams[Sales_Agent],Sales_Teams[Manager])</f>
        <v>Cara Losch</v>
      </c>
      <c r="D6839" t="str">
        <f>_xlfn.XLOOKUP(Sales_Pipeline[[#This Row],[Manager]],Sales_Teams[Manager],Sales_Teams[Regional_Office])</f>
        <v>East</v>
      </c>
      <c r="E6839" t="s">
        <v>8953</v>
      </c>
      <c r="F6839" t="s">
        <v>253</v>
      </c>
      <c r="G6839" t="str">
        <f>IFERROR(_xlfn.XLOOKUP(Sales_Pipeline[[#This Row],[Account]],Accounts!$A$2:$A$86,Accounts!$F$2:$F$86),"")</f>
        <v>United States</v>
      </c>
      <c r="H6839" t="s">
        <v>57</v>
      </c>
      <c r="I6839" s="3">
        <v>42998</v>
      </c>
      <c r="J6839" s="3">
        <v>43007</v>
      </c>
      <c r="K6839" s="8" t="str">
        <f>IF(Sales_Pipeline[[#This Row],[Close_Date]]="","",TEXT(Sales_Pipeline[[#This Row],[Close_Date]],"ddd"))</f>
        <v>Fri</v>
      </c>
      <c r="L6839" s="8" t="str">
        <f>IF(Sales_Pipeline[[#This Row],[Close_Date]]="","",TEXT(Sales_Pipeline[[#This Row],[Close_Date]],"mmm"))</f>
        <v>Sep</v>
      </c>
      <c r="M6839" s="8" t="str">
        <f>IF(Sales_Pipeline[[#This Row],[Close_Date]]="","","Q"&amp;ROUNDUP(MONTH(Sales_Pipeline[[#This Row],[Close_Date]])/3,0))</f>
        <v>Q3</v>
      </c>
      <c r="N6839" s="2" cm="1">
        <f t="array" ref="N6839">IFERROR(_xlfn.IFS(Sales_Pipeline[[#This Row],[Deal_Stage]]="Won",_xlfn.XLOOKUP(Sales_Pipeline[[#This Row],[Product]],Products!$A$2:$A$8,Products!$C$2:$C$8),Sales_Pipeline[[#This Row],[Deal_Stage]]="Lost",_xlfn.XLOOKUP(Sales_Pipeline[[#This Row],[Product]],Products!$A$2:$A$8,Products!$C$2:$C$8)),"")</f>
        <v>4821</v>
      </c>
      <c r="O6839" s="2">
        <v>5037</v>
      </c>
    </row>
    <row r="6840" spans="1:15" x14ac:dyDescent="0.3">
      <c r="A6840" t="s">
        <v>6986</v>
      </c>
      <c r="B6840" t="s">
        <v>25</v>
      </c>
      <c r="C6840" t="str">
        <f>_xlfn.XLOOKUP(Sales_Pipeline[[#This Row],[Sales_Agent]],Sales_Teams[Sales_Agent],Sales_Teams[Manager])</f>
        <v>Rocco Neubert</v>
      </c>
      <c r="D6840" t="str">
        <f>_xlfn.XLOOKUP(Sales_Pipeline[[#This Row],[Manager]],Sales_Teams[Manager],Sales_Teams[Regional_Office])</f>
        <v>East</v>
      </c>
      <c r="E6840" t="s">
        <v>8953</v>
      </c>
      <c r="F6840" t="s">
        <v>173</v>
      </c>
      <c r="G6840" t="str">
        <f>IFERROR(_xlfn.XLOOKUP(Sales_Pipeline[[#This Row],[Account]],Accounts!$A$2:$A$86,Accounts!$F$2:$F$86),"")</f>
        <v>United States</v>
      </c>
      <c r="H6840" t="s">
        <v>57</v>
      </c>
      <c r="I6840" s="3">
        <v>42998</v>
      </c>
      <c r="J6840" s="3">
        <v>43085</v>
      </c>
      <c r="K6840" s="8" t="str">
        <f>IF(Sales_Pipeline[[#This Row],[Close_Date]]="","",TEXT(Sales_Pipeline[[#This Row],[Close_Date]],"ddd"))</f>
        <v>Sat</v>
      </c>
      <c r="L6840" s="8" t="str">
        <f>IF(Sales_Pipeline[[#This Row],[Close_Date]]="","",TEXT(Sales_Pipeline[[#This Row],[Close_Date]],"mmm"))</f>
        <v>Dec</v>
      </c>
      <c r="M6840" s="8" t="str">
        <f>IF(Sales_Pipeline[[#This Row],[Close_Date]]="","","Q"&amp;ROUNDUP(MONTH(Sales_Pipeline[[#This Row],[Close_Date]])/3,0))</f>
        <v>Q4</v>
      </c>
      <c r="N6840" s="2" cm="1">
        <f t="array" ref="N6840">IFERROR(_xlfn.IFS(Sales_Pipeline[[#This Row],[Deal_Stage]]="Won",_xlfn.XLOOKUP(Sales_Pipeline[[#This Row],[Product]],Products!$A$2:$A$8,Products!$C$2:$C$8),Sales_Pipeline[[#This Row],[Deal_Stage]]="Lost",_xlfn.XLOOKUP(Sales_Pipeline[[#This Row],[Product]],Products!$A$2:$A$8,Products!$C$2:$C$8)),"")</f>
        <v>4821</v>
      </c>
      <c r="O6840" s="2">
        <v>4865</v>
      </c>
    </row>
    <row r="6841" spans="1:15" x14ac:dyDescent="0.3">
      <c r="A6841" t="s">
        <v>6987</v>
      </c>
      <c r="B6841" t="s">
        <v>15</v>
      </c>
      <c r="C6841" t="str">
        <f>_xlfn.XLOOKUP(Sales_Pipeline[[#This Row],[Sales_Agent]],Sales_Teams[Sales_Agent],Sales_Teams[Manager])</f>
        <v>Melvin Marxen</v>
      </c>
      <c r="D6841" t="str">
        <f>_xlfn.XLOOKUP(Sales_Pipeline[[#This Row],[Manager]],Sales_Teams[Manager],Sales_Teams[Regional_Office])</f>
        <v>Central</v>
      </c>
      <c r="E6841" t="s">
        <v>8953</v>
      </c>
      <c r="F6841" t="s">
        <v>105</v>
      </c>
      <c r="G6841" t="str">
        <f>IFERROR(_xlfn.XLOOKUP(Sales_Pipeline[[#This Row],[Account]],Accounts!$A$2:$A$86,Accounts!$F$2:$F$86),"")</f>
        <v>United States</v>
      </c>
      <c r="H6841" t="s">
        <v>57</v>
      </c>
      <c r="I6841" s="3">
        <v>42998</v>
      </c>
      <c r="J6841" s="3">
        <v>43087</v>
      </c>
      <c r="K6841" s="8" t="str">
        <f>IF(Sales_Pipeline[[#This Row],[Close_Date]]="","",TEXT(Sales_Pipeline[[#This Row],[Close_Date]],"ddd"))</f>
        <v>Mon</v>
      </c>
      <c r="L6841" s="8" t="str">
        <f>IF(Sales_Pipeline[[#This Row],[Close_Date]]="","",TEXT(Sales_Pipeline[[#This Row],[Close_Date]],"mmm"))</f>
        <v>Dec</v>
      </c>
      <c r="M6841" s="8" t="str">
        <f>IF(Sales_Pipeline[[#This Row],[Close_Date]]="","","Q"&amp;ROUNDUP(MONTH(Sales_Pipeline[[#This Row],[Close_Date]])/3,0))</f>
        <v>Q4</v>
      </c>
      <c r="N6841" s="2" cm="1">
        <f t="array" ref="N6841">IFERROR(_xlfn.IFS(Sales_Pipeline[[#This Row],[Deal_Stage]]="Won",_xlfn.XLOOKUP(Sales_Pipeline[[#This Row],[Product]],Products!$A$2:$A$8,Products!$C$2:$C$8),Sales_Pipeline[[#This Row],[Deal_Stage]]="Lost",_xlfn.XLOOKUP(Sales_Pipeline[[#This Row],[Product]],Products!$A$2:$A$8,Products!$C$2:$C$8)),"")</f>
        <v>4821</v>
      </c>
      <c r="O6841" s="2">
        <v>5192</v>
      </c>
    </row>
    <row r="6842" spans="1:15" x14ac:dyDescent="0.3">
      <c r="A6842" t="s">
        <v>6988</v>
      </c>
      <c r="B6842" t="s">
        <v>28</v>
      </c>
      <c r="C6842" t="str">
        <f>_xlfn.XLOOKUP(Sales_Pipeline[[#This Row],[Sales_Agent]],Sales_Teams[Sales_Agent],Sales_Teams[Manager])</f>
        <v>Rocco Neubert</v>
      </c>
      <c r="D6842" t="str">
        <f>_xlfn.XLOOKUP(Sales_Pipeline[[#This Row],[Manager]],Sales_Teams[Manager],Sales_Teams[Regional_Office])</f>
        <v>East</v>
      </c>
      <c r="E6842" t="s">
        <v>55</v>
      </c>
      <c r="F6842" t="s">
        <v>173</v>
      </c>
      <c r="G6842" t="str">
        <f>IFERROR(_xlfn.XLOOKUP(Sales_Pipeline[[#This Row],[Account]],Accounts!$A$2:$A$86,Accounts!$F$2:$F$86),"")</f>
        <v>United States</v>
      </c>
      <c r="H6842" t="s">
        <v>82</v>
      </c>
      <c r="I6842" s="3">
        <v>42998</v>
      </c>
      <c r="J6842" s="3">
        <v>43092</v>
      </c>
      <c r="K6842" s="8" t="str">
        <f>IF(Sales_Pipeline[[#This Row],[Close_Date]]="","",TEXT(Sales_Pipeline[[#This Row],[Close_Date]],"ddd"))</f>
        <v>Sat</v>
      </c>
      <c r="L6842" s="8" t="str">
        <f>IF(Sales_Pipeline[[#This Row],[Close_Date]]="","",TEXT(Sales_Pipeline[[#This Row],[Close_Date]],"mmm"))</f>
        <v>Dec</v>
      </c>
      <c r="M6842" s="8" t="str">
        <f>IF(Sales_Pipeline[[#This Row],[Close_Date]]="","","Q"&amp;ROUNDUP(MONTH(Sales_Pipeline[[#This Row],[Close_Date]])/3,0))</f>
        <v>Q4</v>
      </c>
      <c r="N6842" s="2" cm="1">
        <f t="array" ref="N6842">IFERROR(_xlfn.IFS(Sales_Pipeline[[#This Row],[Deal_Stage]]="Won",_xlfn.XLOOKUP(Sales_Pipeline[[#This Row],[Product]],Products!$A$2:$A$8,Products!$C$2:$C$8),Sales_Pipeline[[#This Row],[Deal_Stage]]="Lost",_xlfn.XLOOKUP(Sales_Pipeline[[#This Row],[Product]],Products!$A$2:$A$8,Products!$C$2:$C$8)),"")</f>
        <v>1096</v>
      </c>
      <c r="O6842" s="2">
        <v>0</v>
      </c>
    </row>
    <row r="6843" spans="1:15" x14ac:dyDescent="0.3">
      <c r="A6843" t="s">
        <v>6989</v>
      </c>
      <c r="B6843" t="s">
        <v>38</v>
      </c>
      <c r="C6843" t="str">
        <f>_xlfn.XLOOKUP(Sales_Pipeline[[#This Row],[Sales_Agent]],Sales_Teams[Sales_Agent],Sales_Teams[Manager])</f>
        <v>Celia Rouche</v>
      </c>
      <c r="D6843" t="str">
        <f>_xlfn.XLOOKUP(Sales_Pipeline[[#This Row],[Manager]],Sales_Teams[Manager],Sales_Teams[Regional_Office])</f>
        <v>West</v>
      </c>
      <c r="E6843" t="s">
        <v>84</v>
      </c>
      <c r="G6843" t="str">
        <f>IFERROR(_xlfn.XLOOKUP(Sales_Pipeline[[#This Row],[Account]],Accounts!$A$2:$A$86,Accounts!$F$2:$F$86),"")</f>
        <v/>
      </c>
      <c r="H6843" t="s">
        <v>77</v>
      </c>
      <c r="I6843" s="3">
        <v>42998</v>
      </c>
      <c r="K6843" s="8" t="str">
        <f>IF(Sales_Pipeline[[#This Row],[Close_Date]]="","",TEXT(Sales_Pipeline[[#This Row],[Close_Date]],"ddd"))</f>
        <v/>
      </c>
      <c r="L6843" s="8" t="str">
        <f>IF(Sales_Pipeline[[#This Row],[Close_Date]]="","",TEXT(Sales_Pipeline[[#This Row],[Close_Date]],"mmm"))</f>
        <v/>
      </c>
      <c r="M6843" s="8" t="str">
        <f>IF(Sales_Pipeline[[#This Row],[Close_Date]]="","","Q"&amp;ROUNDUP(MONTH(Sales_Pipeline[[#This Row],[Close_Date]])/3,0))</f>
        <v/>
      </c>
      <c r="N6843" s="2" t="str" cm="1">
        <f t="array" ref="N6843">IFERROR(_xlfn.IFS(Sales_Pipeline[[#This Row],[Deal_Stage]]="Won",_xlfn.XLOOKUP(Sales_Pipeline[[#This Row],[Product]],Products!$A$2:$A$8,Products!$C$2:$C$8),Sales_Pipeline[[#This Row],[Deal_Stage]]="Lost",_xlfn.XLOOKUP(Sales_Pipeline[[#This Row],[Product]],Products!$A$2:$A$8,Products!$C$2:$C$8)),"")</f>
        <v/>
      </c>
      <c r="O6843" s="2">
        <v>0</v>
      </c>
    </row>
    <row r="6844" spans="1:15" x14ac:dyDescent="0.3">
      <c r="A6844" t="s">
        <v>6990</v>
      </c>
      <c r="B6844" t="s">
        <v>38</v>
      </c>
      <c r="C6844" t="str">
        <f>_xlfn.XLOOKUP(Sales_Pipeline[[#This Row],[Sales_Agent]],Sales_Teams[Sales_Agent],Sales_Teams[Manager])</f>
        <v>Celia Rouche</v>
      </c>
      <c r="D6844" t="str">
        <f>_xlfn.XLOOKUP(Sales_Pipeline[[#This Row],[Manager]],Sales_Teams[Manager],Sales_Teams[Regional_Office])</f>
        <v>West</v>
      </c>
      <c r="E6844" t="s">
        <v>61</v>
      </c>
      <c r="G6844" t="str">
        <f>IFERROR(_xlfn.XLOOKUP(Sales_Pipeline[[#This Row],[Account]],Accounts!$A$2:$A$86,Accounts!$F$2:$F$86),"")</f>
        <v/>
      </c>
      <c r="H6844" t="s">
        <v>77</v>
      </c>
      <c r="I6844" s="3">
        <v>42998</v>
      </c>
      <c r="K6844" s="8" t="str">
        <f>IF(Sales_Pipeline[[#This Row],[Close_Date]]="","",TEXT(Sales_Pipeline[[#This Row],[Close_Date]],"ddd"))</f>
        <v/>
      </c>
      <c r="L6844" s="8" t="str">
        <f>IF(Sales_Pipeline[[#This Row],[Close_Date]]="","",TEXT(Sales_Pipeline[[#This Row],[Close_Date]],"mmm"))</f>
        <v/>
      </c>
      <c r="M6844" s="8" t="str">
        <f>IF(Sales_Pipeline[[#This Row],[Close_Date]]="","","Q"&amp;ROUNDUP(MONTH(Sales_Pipeline[[#This Row],[Close_Date]])/3,0))</f>
        <v/>
      </c>
      <c r="N6844" s="2" t="str" cm="1">
        <f t="array" ref="N6844">IFERROR(_xlfn.IFS(Sales_Pipeline[[#This Row],[Deal_Stage]]="Won",_xlfn.XLOOKUP(Sales_Pipeline[[#This Row],[Product]],Products!$A$2:$A$8,Products!$C$2:$C$8),Sales_Pipeline[[#This Row],[Deal_Stage]]="Lost",_xlfn.XLOOKUP(Sales_Pipeline[[#This Row],[Product]],Products!$A$2:$A$8,Products!$C$2:$C$8)),"")</f>
        <v/>
      </c>
      <c r="O6844" s="2">
        <v>0</v>
      </c>
    </row>
    <row r="6845" spans="1:15" x14ac:dyDescent="0.3">
      <c r="A6845" t="s">
        <v>6991</v>
      </c>
      <c r="B6845" t="s">
        <v>38</v>
      </c>
      <c r="C6845" t="str">
        <f>_xlfn.XLOOKUP(Sales_Pipeline[[#This Row],[Sales_Agent]],Sales_Teams[Sales_Agent],Sales_Teams[Manager])</f>
        <v>Celia Rouche</v>
      </c>
      <c r="D6845" t="str">
        <f>_xlfn.XLOOKUP(Sales_Pipeline[[#This Row],[Manager]],Sales_Teams[Manager],Sales_Teams[Regional_Office])</f>
        <v>West</v>
      </c>
      <c r="E6845" t="s">
        <v>61</v>
      </c>
      <c r="F6845" t="s">
        <v>240</v>
      </c>
      <c r="G6845" t="str">
        <f>IFERROR(_xlfn.XLOOKUP(Sales_Pipeline[[#This Row],[Account]],Accounts!$A$2:$A$86,Accounts!$F$2:$F$86),"")</f>
        <v>United States</v>
      </c>
      <c r="H6845" t="s">
        <v>57</v>
      </c>
      <c r="I6845" s="3">
        <v>42998</v>
      </c>
      <c r="J6845" s="3">
        <v>43100</v>
      </c>
      <c r="K6845" s="8" t="str">
        <f>IF(Sales_Pipeline[[#This Row],[Close_Date]]="","",TEXT(Sales_Pipeline[[#This Row],[Close_Date]],"ddd"))</f>
        <v>Sun</v>
      </c>
      <c r="L6845" s="8" t="str">
        <f>IF(Sales_Pipeline[[#This Row],[Close_Date]]="","",TEXT(Sales_Pipeline[[#This Row],[Close_Date]],"mmm"))</f>
        <v>Dec</v>
      </c>
      <c r="M6845" s="8" t="str">
        <f>IF(Sales_Pipeline[[#This Row],[Close_Date]]="","","Q"&amp;ROUNDUP(MONTH(Sales_Pipeline[[#This Row],[Close_Date]])/3,0))</f>
        <v>Q4</v>
      </c>
      <c r="N6845" s="2" cm="1">
        <f t="array" ref="N6845">IFERROR(_xlfn.IFS(Sales_Pipeline[[#This Row],[Deal_Stage]]="Won",_xlfn.XLOOKUP(Sales_Pipeline[[#This Row],[Product]],Products!$A$2:$A$8,Products!$C$2:$C$8),Sales_Pipeline[[#This Row],[Deal_Stage]]="Lost",_xlfn.XLOOKUP(Sales_Pipeline[[#This Row],[Product]],Products!$A$2:$A$8,Products!$C$2:$C$8)),"")</f>
        <v>55</v>
      </c>
      <c r="O6845" s="2">
        <v>41</v>
      </c>
    </row>
    <row r="6846" spans="1:15" x14ac:dyDescent="0.3">
      <c r="A6846" t="s">
        <v>6992</v>
      </c>
      <c r="B6846" t="s">
        <v>36</v>
      </c>
      <c r="C6846" t="str">
        <f>_xlfn.XLOOKUP(Sales_Pipeline[[#This Row],[Sales_Agent]],Sales_Teams[Sales_Agent],Sales_Teams[Manager])</f>
        <v>Celia Rouche</v>
      </c>
      <c r="D6846" t="str">
        <f>_xlfn.XLOOKUP(Sales_Pipeline[[#This Row],[Manager]],Sales_Teams[Manager],Sales_Teams[Regional_Office])</f>
        <v>West</v>
      </c>
      <c r="E6846" t="s">
        <v>61</v>
      </c>
      <c r="F6846" t="s">
        <v>191</v>
      </c>
      <c r="G6846" t="str">
        <f>IFERROR(_xlfn.XLOOKUP(Sales_Pipeline[[#This Row],[Account]],Accounts!$A$2:$A$86,Accounts!$F$2:$F$86),"")</f>
        <v>United States</v>
      </c>
      <c r="H6846" t="s">
        <v>57</v>
      </c>
      <c r="I6846" s="3">
        <v>42998</v>
      </c>
      <c r="J6846" s="3">
        <v>43004</v>
      </c>
      <c r="K6846" s="8" t="str">
        <f>IF(Sales_Pipeline[[#This Row],[Close_Date]]="","",TEXT(Sales_Pipeline[[#This Row],[Close_Date]],"ddd"))</f>
        <v>Tue</v>
      </c>
      <c r="L6846" s="8" t="str">
        <f>IF(Sales_Pipeline[[#This Row],[Close_Date]]="","",TEXT(Sales_Pipeline[[#This Row],[Close_Date]],"mmm"))</f>
        <v>Sep</v>
      </c>
      <c r="M6846" s="8" t="str">
        <f>IF(Sales_Pipeline[[#This Row],[Close_Date]]="","","Q"&amp;ROUNDUP(MONTH(Sales_Pipeline[[#This Row],[Close_Date]])/3,0))</f>
        <v>Q3</v>
      </c>
      <c r="N6846" s="2" cm="1">
        <f t="array" ref="N6846">IFERROR(_xlfn.IFS(Sales_Pipeline[[#This Row],[Deal_Stage]]="Won",_xlfn.XLOOKUP(Sales_Pipeline[[#This Row],[Product]],Products!$A$2:$A$8,Products!$C$2:$C$8),Sales_Pipeline[[#This Row],[Deal_Stage]]="Lost",_xlfn.XLOOKUP(Sales_Pipeline[[#This Row],[Product]],Products!$A$2:$A$8,Products!$C$2:$C$8)),"")</f>
        <v>55</v>
      </c>
      <c r="O6846" s="2">
        <v>59</v>
      </c>
    </row>
    <row r="6847" spans="1:15" x14ac:dyDescent="0.3">
      <c r="A6847" t="s">
        <v>6993</v>
      </c>
      <c r="B6847" t="s">
        <v>40</v>
      </c>
      <c r="C6847" t="str">
        <f>_xlfn.XLOOKUP(Sales_Pipeline[[#This Row],[Sales_Agent]],Sales_Teams[Sales_Agent],Sales_Teams[Manager])</f>
        <v>Summer Sewald</v>
      </c>
      <c r="D6847" t="str">
        <f>_xlfn.XLOOKUP(Sales_Pipeline[[#This Row],[Manager]],Sales_Teams[Manager],Sales_Teams[Regional_Office])</f>
        <v>West</v>
      </c>
      <c r="E6847" t="s">
        <v>84</v>
      </c>
      <c r="F6847" t="s">
        <v>166</v>
      </c>
      <c r="G6847" t="str">
        <f>IFERROR(_xlfn.XLOOKUP(Sales_Pipeline[[#This Row],[Account]],Accounts!$A$2:$A$86,Accounts!$F$2:$F$86),"")</f>
        <v>United States</v>
      </c>
      <c r="H6847" t="s">
        <v>82</v>
      </c>
      <c r="I6847" s="3">
        <v>42998</v>
      </c>
      <c r="J6847" s="3">
        <v>43009</v>
      </c>
      <c r="K6847" s="8" t="str">
        <f>IF(Sales_Pipeline[[#This Row],[Close_Date]]="","",TEXT(Sales_Pipeline[[#This Row],[Close_Date]],"ddd"))</f>
        <v>Sun</v>
      </c>
      <c r="L6847" s="8" t="str">
        <f>IF(Sales_Pipeline[[#This Row],[Close_Date]]="","",TEXT(Sales_Pipeline[[#This Row],[Close_Date]],"mmm"))</f>
        <v>Oct</v>
      </c>
      <c r="M6847" s="8" t="str">
        <f>IF(Sales_Pipeline[[#This Row],[Close_Date]]="","","Q"&amp;ROUNDUP(MONTH(Sales_Pipeline[[#This Row],[Close_Date]])/3,0))</f>
        <v>Q4</v>
      </c>
      <c r="N6847" s="2" cm="1">
        <f t="array" ref="N6847">IFERROR(_xlfn.IFS(Sales_Pipeline[[#This Row],[Deal_Stage]]="Won",_xlfn.XLOOKUP(Sales_Pipeline[[#This Row],[Product]],Products!$A$2:$A$8,Products!$C$2:$C$8),Sales_Pipeline[[#This Row],[Deal_Stage]]="Lost",_xlfn.XLOOKUP(Sales_Pipeline[[#This Row],[Product]],Products!$A$2:$A$8,Products!$C$2:$C$8)),"")</f>
        <v>5482</v>
      </c>
      <c r="O6847" s="2">
        <v>0</v>
      </c>
    </row>
    <row r="6848" spans="1:15" x14ac:dyDescent="0.3">
      <c r="A6848" t="s">
        <v>6994</v>
      </c>
      <c r="B6848" t="s">
        <v>40</v>
      </c>
      <c r="C6848" t="str">
        <f>_xlfn.XLOOKUP(Sales_Pipeline[[#This Row],[Sales_Agent]],Sales_Teams[Sales_Agent],Sales_Teams[Manager])</f>
        <v>Summer Sewald</v>
      </c>
      <c r="D6848" t="str">
        <f>_xlfn.XLOOKUP(Sales_Pipeline[[#This Row],[Manager]],Sales_Teams[Manager],Sales_Teams[Regional_Office])</f>
        <v>West</v>
      </c>
      <c r="E6848" t="s">
        <v>61</v>
      </c>
      <c r="F6848" t="s">
        <v>328</v>
      </c>
      <c r="G6848" t="str">
        <f>IFERROR(_xlfn.XLOOKUP(Sales_Pipeline[[#This Row],[Account]],Accounts!$A$2:$A$86,Accounts!$F$2:$F$86),"")</f>
        <v>United States</v>
      </c>
      <c r="H6848" t="s">
        <v>57</v>
      </c>
      <c r="I6848" s="3">
        <v>42998</v>
      </c>
      <c r="J6848" s="3">
        <v>43063</v>
      </c>
      <c r="K6848" s="8" t="str">
        <f>IF(Sales_Pipeline[[#This Row],[Close_Date]]="","",TEXT(Sales_Pipeline[[#This Row],[Close_Date]],"ddd"))</f>
        <v>Fri</v>
      </c>
      <c r="L6848" s="8" t="str">
        <f>IF(Sales_Pipeline[[#This Row],[Close_Date]]="","",TEXT(Sales_Pipeline[[#This Row],[Close_Date]],"mmm"))</f>
        <v>Nov</v>
      </c>
      <c r="M6848" s="8" t="str">
        <f>IF(Sales_Pipeline[[#This Row],[Close_Date]]="","","Q"&amp;ROUNDUP(MONTH(Sales_Pipeline[[#This Row],[Close_Date]])/3,0))</f>
        <v>Q4</v>
      </c>
      <c r="N6848" s="2" cm="1">
        <f t="array" ref="N6848">IFERROR(_xlfn.IFS(Sales_Pipeline[[#This Row],[Deal_Stage]]="Won",_xlfn.XLOOKUP(Sales_Pipeline[[#This Row],[Product]],Products!$A$2:$A$8,Products!$C$2:$C$8),Sales_Pipeline[[#This Row],[Deal_Stage]]="Lost",_xlfn.XLOOKUP(Sales_Pipeline[[#This Row],[Product]],Products!$A$2:$A$8,Products!$C$2:$C$8)),"")</f>
        <v>55</v>
      </c>
      <c r="O6848" s="2">
        <v>58</v>
      </c>
    </row>
    <row r="6849" spans="1:15" x14ac:dyDescent="0.3">
      <c r="A6849" t="s">
        <v>6995</v>
      </c>
      <c r="B6849" t="s">
        <v>10</v>
      </c>
      <c r="C6849" t="str">
        <f>_xlfn.XLOOKUP(Sales_Pipeline[[#This Row],[Sales_Agent]],Sales_Teams[Sales_Agent],Sales_Teams[Manager])</f>
        <v>Melvin Marxen</v>
      </c>
      <c r="D6849" t="str">
        <f>_xlfn.XLOOKUP(Sales_Pipeline[[#This Row],[Manager]],Sales_Teams[Manager],Sales_Teams[Regional_Office])</f>
        <v>Central</v>
      </c>
      <c r="E6849" t="s">
        <v>8953</v>
      </c>
      <c r="F6849" t="s">
        <v>68</v>
      </c>
      <c r="G6849" t="str">
        <f>IFERROR(_xlfn.XLOOKUP(Sales_Pipeline[[#This Row],[Account]],Accounts!$A$2:$A$86,Accounts!$F$2:$F$86),"")</f>
        <v>United States</v>
      </c>
      <c r="H6849" t="s">
        <v>57</v>
      </c>
      <c r="I6849" s="3">
        <v>42998</v>
      </c>
      <c r="J6849" s="3">
        <v>43008</v>
      </c>
      <c r="K6849" s="8" t="str">
        <f>IF(Sales_Pipeline[[#This Row],[Close_Date]]="","",TEXT(Sales_Pipeline[[#This Row],[Close_Date]],"ddd"))</f>
        <v>Sat</v>
      </c>
      <c r="L6849" s="8" t="str">
        <f>IF(Sales_Pipeline[[#This Row],[Close_Date]]="","",TEXT(Sales_Pipeline[[#This Row],[Close_Date]],"mmm"))</f>
        <v>Sep</v>
      </c>
      <c r="M6849" s="8" t="str">
        <f>IF(Sales_Pipeline[[#This Row],[Close_Date]]="","","Q"&amp;ROUNDUP(MONTH(Sales_Pipeline[[#This Row],[Close_Date]])/3,0))</f>
        <v>Q3</v>
      </c>
      <c r="N6849" s="2" cm="1">
        <f t="array" ref="N6849">IFERROR(_xlfn.IFS(Sales_Pipeline[[#This Row],[Deal_Stage]]="Won",_xlfn.XLOOKUP(Sales_Pipeline[[#This Row],[Product]],Products!$A$2:$A$8,Products!$C$2:$C$8),Sales_Pipeline[[#This Row],[Deal_Stage]]="Lost",_xlfn.XLOOKUP(Sales_Pipeline[[#This Row],[Product]],Products!$A$2:$A$8,Products!$C$2:$C$8)),"")</f>
        <v>4821</v>
      </c>
      <c r="O6849" s="2">
        <v>4361</v>
      </c>
    </row>
    <row r="6850" spans="1:15" x14ac:dyDescent="0.3">
      <c r="A6850" t="s">
        <v>6996</v>
      </c>
      <c r="B6850" t="s">
        <v>43</v>
      </c>
      <c r="C6850" t="str">
        <f>_xlfn.XLOOKUP(Sales_Pipeline[[#This Row],[Sales_Agent]],Sales_Teams[Sales_Agent],Sales_Teams[Manager])</f>
        <v>Summer Sewald</v>
      </c>
      <c r="D6850" t="str">
        <f>_xlfn.XLOOKUP(Sales_Pipeline[[#This Row],[Manager]],Sales_Teams[Manager],Sales_Teams[Regional_Office])</f>
        <v>West</v>
      </c>
      <c r="E6850" t="s">
        <v>8953</v>
      </c>
      <c r="G6850" t="str">
        <f>IFERROR(_xlfn.XLOOKUP(Sales_Pipeline[[#This Row],[Account]],Accounts!$A$2:$A$86,Accounts!$F$2:$F$86),"")</f>
        <v/>
      </c>
      <c r="H6850" t="s">
        <v>77</v>
      </c>
      <c r="I6850" s="3">
        <v>42998</v>
      </c>
      <c r="K6850" s="8" t="str">
        <f>IF(Sales_Pipeline[[#This Row],[Close_Date]]="","",TEXT(Sales_Pipeline[[#This Row],[Close_Date]],"ddd"))</f>
        <v/>
      </c>
      <c r="L6850" s="8" t="str">
        <f>IF(Sales_Pipeline[[#This Row],[Close_Date]]="","",TEXT(Sales_Pipeline[[#This Row],[Close_Date]],"mmm"))</f>
        <v/>
      </c>
      <c r="M6850" s="8" t="str">
        <f>IF(Sales_Pipeline[[#This Row],[Close_Date]]="","","Q"&amp;ROUNDUP(MONTH(Sales_Pipeline[[#This Row],[Close_Date]])/3,0))</f>
        <v/>
      </c>
      <c r="N6850" s="2" t="str" cm="1">
        <f t="array" ref="N6850">IFERROR(_xlfn.IFS(Sales_Pipeline[[#This Row],[Deal_Stage]]="Won",_xlfn.XLOOKUP(Sales_Pipeline[[#This Row],[Product]],Products!$A$2:$A$8,Products!$C$2:$C$8),Sales_Pipeline[[#This Row],[Deal_Stage]]="Lost",_xlfn.XLOOKUP(Sales_Pipeline[[#This Row],[Product]],Products!$A$2:$A$8,Products!$C$2:$C$8)),"")</f>
        <v/>
      </c>
      <c r="O6850" s="2">
        <v>0</v>
      </c>
    </row>
    <row r="6851" spans="1:15" x14ac:dyDescent="0.3">
      <c r="A6851" t="s">
        <v>6997</v>
      </c>
      <c r="B6851" t="s">
        <v>43</v>
      </c>
      <c r="C6851" t="str">
        <f>_xlfn.XLOOKUP(Sales_Pipeline[[#This Row],[Sales_Agent]],Sales_Teams[Sales_Agent],Sales_Teams[Manager])</f>
        <v>Summer Sewald</v>
      </c>
      <c r="D6851" t="str">
        <f>_xlfn.XLOOKUP(Sales_Pipeline[[#This Row],[Manager]],Sales_Teams[Manager],Sales_Teams[Regional_Office])</f>
        <v>West</v>
      </c>
      <c r="E6851" t="s">
        <v>84</v>
      </c>
      <c r="F6851" t="s">
        <v>201</v>
      </c>
      <c r="G6851" t="str">
        <f>IFERROR(_xlfn.XLOOKUP(Sales_Pipeline[[#This Row],[Account]],Accounts!$A$2:$A$86,Accounts!$F$2:$F$86),"")</f>
        <v>United States</v>
      </c>
      <c r="H6851" t="s">
        <v>57</v>
      </c>
      <c r="I6851" s="3">
        <v>42998</v>
      </c>
      <c r="J6851" s="3">
        <v>43078</v>
      </c>
      <c r="K6851" s="8" t="str">
        <f>IF(Sales_Pipeline[[#This Row],[Close_Date]]="","",TEXT(Sales_Pipeline[[#This Row],[Close_Date]],"ddd"))</f>
        <v>Sat</v>
      </c>
      <c r="L6851" s="8" t="str">
        <f>IF(Sales_Pipeline[[#This Row],[Close_Date]]="","",TEXT(Sales_Pipeline[[#This Row],[Close_Date]],"mmm"))</f>
        <v>Dec</v>
      </c>
      <c r="M6851" s="8" t="str">
        <f>IF(Sales_Pipeline[[#This Row],[Close_Date]]="","","Q"&amp;ROUNDUP(MONTH(Sales_Pipeline[[#This Row],[Close_Date]])/3,0))</f>
        <v>Q4</v>
      </c>
      <c r="N6851" s="2" cm="1">
        <f t="array" ref="N6851">IFERROR(_xlfn.IFS(Sales_Pipeline[[#This Row],[Deal_Stage]]="Won",_xlfn.XLOOKUP(Sales_Pipeline[[#This Row],[Product]],Products!$A$2:$A$8,Products!$C$2:$C$8),Sales_Pipeline[[#This Row],[Deal_Stage]]="Lost",_xlfn.XLOOKUP(Sales_Pipeline[[#This Row],[Product]],Products!$A$2:$A$8,Products!$C$2:$C$8)),"")</f>
        <v>5482</v>
      </c>
      <c r="O6851" s="2">
        <v>4906</v>
      </c>
    </row>
    <row r="6852" spans="1:15" x14ac:dyDescent="0.3">
      <c r="A6852" t="s">
        <v>6998</v>
      </c>
      <c r="B6852" t="s">
        <v>37</v>
      </c>
      <c r="C6852" t="str">
        <f>_xlfn.XLOOKUP(Sales_Pipeline[[#This Row],[Sales_Agent]],Sales_Teams[Sales_Agent],Sales_Teams[Manager])</f>
        <v>Celia Rouche</v>
      </c>
      <c r="D6852" t="str">
        <f>_xlfn.XLOOKUP(Sales_Pipeline[[#This Row],[Manager]],Sales_Teams[Manager],Sales_Teams[Regional_Office])</f>
        <v>West</v>
      </c>
      <c r="E6852" t="s">
        <v>63</v>
      </c>
      <c r="F6852" t="s">
        <v>166</v>
      </c>
      <c r="G6852" t="str">
        <f>IFERROR(_xlfn.XLOOKUP(Sales_Pipeline[[#This Row],[Account]],Accounts!$A$2:$A$86,Accounts!$F$2:$F$86),"")</f>
        <v>United States</v>
      </c>
      <c r="H6852" t="s">
        <v>57</v>
      </c>
      <c r="I6852" s="3">
        <v>42998</v>
      </c>
      <c r="J6852" s="3">
        <v>43007</v>
      </c>
      <c r="K6852" s="8" t="str">
        <f>IF(Sales_Pipeline[[#This Row],[Close_Date]]="","",TEXT(Sales_Pipeline[[#This Row],[Close_Date]],"ddd"))</f>
        <v>Fri</v>
      </c>
      <c r="L6852" s="8" t="str">
        <f>IF(Sales_Pipeline[[#This Row],[Close_Date]]="","",TEXT(Sales_Pipeline[[#This Row],[Close_Date]],"mmm"))</f>
        <v>Sep</v>
      </c>
      <c r="M6852" s="8" t="str">
        <f>IF(Sales_Pipeline[[#This Row],[Close_Date]]="","","Q"&amp;ROUNDUP(MONTH(Sales_Pipeline[[#This Row],[Close_Date]])/3,0))</f>
        <v>Q3</v>
      </c>
      <c r="N6852" s="2" cm="1">
        <f t="array" ref="N6852">IFERROR(_xlfn.IFS(Sales_Pipeline[[#This Row],[Deal_Stage]]="Won",_xlfn.XLOOKUP(Sales_Pipeline[[#This Row],[Product]],Products!$A$2:$A$8,Products!$C$2:$C$8),Sales_Pipeline[[#This Row],[Deal_Stage]]="Lost",_xlfn.XLOOKUP(Sales_Pipeline[[#This Row],[Product]],Products!$A$2:$A$8,Products!$C$2:$C$8)),"")</f>
        <v>550</v>
      </c>
      <c r="O6852" s="2">
        <v>587</v>
      </c>
    </row>
    <row r="6853" spans="1:15" x14ac:dyDescent="0.3">
      <c r="A6853" t="s">
        <v>6999</v>
      </c>
      <c r="B6853" t="s">
        <v>37</v>
      </c>
      <c r="C6853" t="str">
        <f>_xlfn.XLOOKUP(Sales_Pipeline[[#This Row],[Sales_Agent]],Sales_Teams[Sales_Agent],Sales_Teams[Manager])</f>
        <v>Celia Rouche</v>
      </c>
      <c r="D6853" t="str">
        <f>_xlfn.XLOOKUP(Sales_Pipeline[[#This Row],[Manager]],Sales_Teams[Manager],Sales_Teams[Regional_Office])</f>
        <v>West</v>
      </c>
      <c r="E6853" t="s">
        <v>8953</v>
      </c>
      <c r="F6853" t="s">
        <v>177</v>
      </c>
      <c r="G6853" t="str">
        <f>IFERROR(_xlfn.XLOOKUP(Sales_Pipeline[[#This Row],[Account]],Accounts!$A$2:$A$86,Accounts!$F$2:$F$86),"")</f>
        <v>United States</v>
      </c>
      <c r="H6853" t="s">
        <v>57</v>
      </c>
      <c r="I6853" s="3">
        <v>42998</v>
      </c>
      <c r="J6853" s="3">
        <v>43063</v>
      </c>
      <c r="K6853" s="8" t="str">
        <f>IF(Sales_Pipeline[[#This Row],[Close_Date]]="","",TEXT(Sales_Pipeline[[#This Row],[Close_Date]],"ddd"))</f>
        <v>Fri</v>
      </c>
      <c r="L6853" s="8" t="str">
        <f>IF(Sales_Pipeline[[#This Row],[Close_Date]]="","",TEXT(Sales_Pipeline[[#This Row],[Close_Date]],"mmm"))</f>
        <v>Nov</v>
      </c>
      <c r="M6853" s="8" t="str">
        <f>IF(Sales_Pipeline[[#This Row],[Close_Date]]="","","Q"&amp;ROUNDUP(MONTH(Sales_Pipeline[[#This Row],[Close_Date]])/3,0))</f>
        <v>Q4</v>
      </c>
      <c r="N6853" s="2" cm="1">
        <f t="array" ref="N6853">IFERROR(_xlfn.IFS(Sales_Pipeline[[#This Row],[Deal_Stage]]="Won",_xlfn.XLOOKUP(Sales_Pipeline[[#This Row],[Product]],Products!$A$2:$A$8,Products!$C$2:$C$8),Sales_Pipeline[[#This Row],[Deal_Stage]]="Lost",_xlfn.XLOOKUP(Sales_Pipeline[[#This Row],[Product]],Products!$A$2:$A$8,Products!$C$2:$C$8)),"")</f>
        <v>4821</v>
      </c>
      <c r="O6853" s="2">
        <v>4487</v>
      </c>
    </row>
    <row r="6854" spans="1:15" x14ac:dyDescent="0.3">
      <c r="A6854" t="s">
        <v>7000</v>
      </c>
      <c r="B6854" t="s">
        <v>9</v>
      </c>
      <c r="C6854" t="str">
        <f>_xlfn.XLOOKUP(Sales_Pipeline[[#This Row],[Sales_Agent]],Sales_Teams[Sales_Agent],Sales_Teams[Manager])</f>
        <v>Dustin Brinkmann</v>
      </c>
      <c r="D6854" t="str">
        <f>_xlfn.XLOOKUP(Sales_Pipeline[[#This Row],[Manager]],Sales_Teams[Manager],Sales_Teams[Regional_Office])</f>
        <v>Central</v>
      </c>
      <c r="E6854" t="s">
        <v>76</v>
      </c>
      <c r="F6854" t="s">
        <v>56</v>
      </c>
      <c r="G6854" t="str">
        <f>IFERROR(_xlfn.XLOOKUP(Sales_Pipeline[[#This Row],[Account]],Accounts!$A$2:$A$86,Accounts!$F$2:$F$86),"")</f>
        <v>United States</v>
      </c>
      <c r="H6854" t="s">
        <v>57</v>
      </c>
      <c r="I6854" s="3">
        <v>42998</v>
      </c>
      <c r="J6854" s="3">
        <v>43097</v>
      </c>
      <c r="K6854" s="8" t="str">
        <f>IF(Sales_Pipeline[[#This Row],[Close_Date]]="","",TEXT(Sales_Pipeline[[#This Row],[Close_Date]],"ddd"))</f>
        <v>Thu</v>
      </c>
      <c r="L6854" s="8" t="str">
        <f>IF(Sales_Pipeline[[#This Row],[Close_Date]]="","",TEXT(Sales_Pipeline[[#This Row],[Close_Date]],"mmm"))</f>
        <v>Dec</v>
      </c>
      <c r="M6854" s="8" t="str">
        <f>IF(Sales_Pipeline[[#This Row],[Close_Date]]="","","Q"&amp;ROUNDUP(MONTH(Sales_Pipeline[[#This Row],[Close_Date]])/3,0))</f>
        <v>Q4</v>
      </c>
      <c r="N6854" s="2" cm="1">
        <f t="array" ref="N6854">IFERROR(_xlfn.IFS(Sales_Pipeline[[#This Row],[Deal_Stage]]="Won",_xlfn.XLOOKUP(Sales_Pipeline[[#This Row],[Product]],Products!$A$2:$A$8,Products!$C$2:$C$8),Sales_Pipeline[[#This Row],[Deal_Stage]]="Lost",_xlfn.XLOOKUP(Sales_Pipeline[[#This Row],[Product]],Products!$A$2:$A$8,Products!$C$2:$C$8)),"")</f>
        <v>3393</v>
      </c>
      <c r="O6854" s="2">
        <v>3627</v>
      </c>
    </row>
    <row r="6855" spans="1:15" x14ac:dyDescent="0.3">
      <c r="A6855" t="s">
        <v>7001</v>
      </c>
      <c r="B6855" t="s">
        <v>35</v>
      </c>
      <c r="C6855" t="str">
        <f>_xlfn.XLOOKUP(Sales_Pipeline[[#This Row],[Sales_Agent]],Sales_Teams[Sales_Agent],Sales_Teams[Manager])</f>
        <v>Celia Rouche</v>
      </c>
      <c r="D6855" t="str">
        <f>_xlfn.XLOOKUP(Sales_Pipeline[[#This Row],[Manager]],Sales_Teams[Manager],Sales_Teams[Regional_Office])</f>
        <v>West</v>
      </c>
      <c r="E6855" t="s">
        <v>55</v>
      </c>
      <c r="F6855" t="s">
        <v>191</v>
      </c>
      <c r="G6855" t="str">
        <f>IFERROR(_xlfn.XLOOKUP(Sales_Pipeline[[#This Row],[Account]],Accounts!$A$2:$A$86,Accounts!$F$2:$F$86),"")</f>
        <v>United States</v>
      </c>
      <c r="H6855" t="s">
        <v>77</v>
      </c>
      <c r="I6855" s="3">
        <v>42998</v>
      </c>
      <c r="K6855" s="8" t="str">
        <f>IF(Sales_Pipeline[[#This Row],[Close_Date]]="","",TEXT(Sales_Pipeline[[#This Row],[Close_Date]],"ddd"))</f>
        <v/>
      </c>
      <c r="L6855" s="8" t="str">
        <f>IF(Sales_Pipeline[[#This Row],[Close_Date]]="","",TEXT(Sales_Pipeline[[#This Row],[Close_Date]],"mmm"))</f>
        <v/>
      </c>
      <c r="M6855" s="8" t="str">
        <f>IF(Sales_Pipeline[[#This Row],[Close_Date]]="","","Q"&amp;ROUNDUP(MONTH(Sales_Pipeline[[#This Row],[Close_Date]])/3,0))</f>
        <v/>
      </c>
      <c r="N6855" s="2" t="str" cm="1">
        <f t="array" ref="N6855">IFERROR(_xlfn.IFS(Sales_Pipeline[[#This Row],[Deal_Stage]]="Won",_xlfn.XLOOKUP(Sales_Pipeline[[#This Row],[Product]],Products!$A$2:$A$8,Products!$C$2:$C$8),Sales_Pipeline[[#This Row],[Deal_Stage]]="Lost",_xlfn.XLOOKUP(Sales_Pipeline[[#This Row],[Product]],Products!$A$2:$A$8,Products!$C$2:$C$8)),"")</f>
        <v/>
      </c>
      <c r="O6855" s="2">
        <v>0</v>
      </c>
    </row>
    <row r="6856" spans="1:15" x14ac:dyDescent="0.3">
      <c r="A6856" t="s">
        <v>7002</v>
      </c>
      <c r="B6856" t="s">
        <v>35</v>
      </c>
      <c r="C6856" t="str">
        <f>_xlfn.XLOOKUP(Sales_Pipeline[[#This Row],[Sales_Agent]],Sales_Teams[Sales_Agent],Sales_Teams[Manager])</f>
        <v>Celia Rouche</v>
      </c>
      <c r="D6856" t="str">
        <f>_xlfn.XLOOKUP(Sales_Pipeline[[#This Row],[Manager]],Sales_Teams[Manager],Sales_Teams[Regional_Office])</f>
        <v>West</v>
      </c>
      <c r="E6856" t="s">
        <v>55</v>
      </c>
      <c r="F6856" t="s">
        <v>145</v>
      </c>
      <c r="G6856" t="str">
        <f>IFERROR(_xlfn.XLOOKUP(Sales_Pipeline[[#This Row],[Account]],Accounts!$A$2:$A$86,Accounts!$F$2:$F$86),"")</f>
        <v>United States</v>
      </c>
      <c r="H6856" t="s">
        <v>57</v>
      </c>
      <c r="I6856" s="3">
        <v>42998</v>
      </c>
      <c r="J6856" s="3">
        <v>43091</v>
      </c>
      <c r="K6856" s="8" t="str">
        <f>IF(Sales_Pipeline[[#This Row],[Close_Date]]="","",TEXT(Sales_Pipeline[[#This Row],[Close_Date]],"ddd"))</f>
        <v>Fri</v>
      </c>
      <c r="L6856" s="8" t="str">
        <f>IF(Sales_Pipeline[[#This Row],[Close_Date]]="","",TEXT(Sales_Pipeline[[#This Row],[Close_Date]],"mmm"))</f>
        <v>Dec</v>
      </c>
      <c r="M6856" s="8" t="str">
        <f>IF(Sales_Pipeline[[#This Row],[Close_Date]]="","","Q"&amp;ROUNDUP(MONTH(Sales_Pipeline[[#This Row],[Close_Date]])/3,0))</f>
        <v>Q4</v>
      </c>
      <c r="N6856" s="2" cm="1">
        <f t="array" ref="N6856">IFERROR(_xlfn.IFS(Sales_Pipeline[[#This Row],[Deal_Stage]]="Won",_xlfn.XLOOKUP(Sales_Pipeline[[#This Row],[Product]],Products!$A$2:$A$8,Products!$C$2:$C$8),Sales_Pipeline[[#This Row],[Deal_Stage]]="Lost",_xlfn.XLOOKUP(Sales_Pipeline[[#This Row],[Product]],Products!$A$2:$A$8,Products!$C$2:$C$8)),"")</f>
        <v>1096</v>
      </c>
      <c r="O6856" s="2">
        <v>920</v>
      </c>
    </row>
    <row r="6857" spans="1:15" x14ac:dyDescent="0.3">
      <c r="A6857" t="s">
        <v>7003</v>
      </c>
      <c r="B6857" t="s">
        <v>32</v>
      </c>
      <c r="C6857" t="str">
        <f>_xlfn.XLOOKUP(Sales_Pipeline[[#This Row],[Sales_Agent]],Sales_Teams[Sales_Agent],Sales_Teams[Manager])</f>
        <v>Celia Rouche</v>
      </c>
      <c r="D6857" t="str">
        <f>_xlfn.XLOOKUP(Sales_Pipeline[[#This Row],[Manager]],Sales_Teams[Manager],Sales_Teams[Regional_Office])</f>
        <v>West</v>
      </c>
      <c r="E6857" t="s">
        <v>61</v>
      </c>
      <c r="F6857" t="s">
        <v>74</v>
      </c>
      <c r="G6857" t="str">
        <f>IFERROR(_xlfn.XLOOKUP(Sales_Pipeline[[#This Row],[Account]],Accounts!$A$2:$A$86,Accounts!$F$2:$F$86),"")</f>
        <v>United States</v>
      </c>
      <c r="H6857" t="s">
        <v>77</v>
      </c>
      <c r="I6857" s="3">
        <v>42998</v>
      </c>
      <c r="K6857" s="8" t="str">
        <f>IF(Sales_Pipeline[[#This Row],[Close_Date]]="","",TEXT(Sales_Pipeline[[#This Row],[Close_Date]],"ddd"))</f>
        <v/>
      </c>
      <c r="L6857" s="8" t="str">
        <f>IF(Sales_Pipeline[[#This Row],[Close_Date]]="","",TEXT(Sales_Pipeline[[#This Row],[Close_Date]],"mmm"))</f>
        <v/>
      </c>
      <c r="M6857" s="8" t="str">
        <f>IF(Sales_Pipeline[[#This Row],[Close_Date]]="","","Q"&amp;ROUNDUP(MONTH(Sales_Pipeline[[#This Row],[Close_Date]])/3,0))</f>
        <v/>
      </c>
      <c r="N6857" s="2" t="str" cm="1">
        <f t="array" ref="N6857">IFERROR(_xlfn.IFS(Sales_Pipeline[[#This Row],[Deal_Stage]]="Won",_xlfn.XLOOKUP(Sales_Pipeline[[#This Row],[Product]],Products!$A$2:$A$8,Products!$C$2:$C$8),Sales_Pipeline[[#This Row],[Deal_Stage]]="Lost",_xlfn.XLOOKUP(Sales_Pipeline[[#This Row],[Product]],Products!$A$2:$A$8,Products!$C$2:$C$8)),"")</f>
        <v/>
      </c>
      <c r="O6857" s="2">
        <v>0</v>
      </c>
    </row>
    <row r="6858" spans="1:15" x14ac:dyDescent="0.3">
      <c r="A6858" t="s">
        <v>7004</v>
      </c>
      <c r="B6858" t="s">
        <v>32</v>
      </c>
      <c r="C6858" t="str">
        <f>_xlfn.XLOOKUP(Sales_Pipeline[[#This Row],[Sales_Agent]],Sales_Teams[Sales_Agent],Sales_Teams[Manager])</f>
        <v>Celia Rouche</v>
      </c>
      <c r="D6858" t="str">
        <f>_xlfn.XLOOKUP(Sales_Pipeline[[#This Row],[Manager]],Sales_Teams[Manager],Sales_Teams[Regional_Office])</f>
        <v>West</v>
      </c>
      <c r="E6858" t="s">
        <v>76</v>
      </c>
      <c r="G6858" t="str">
        <f>IFERROR(_xlfn.XLOOKUP(Sales_Pipeline[[#This Row],[Account]],Accounts!$A$2:$A$86,Accounts!$F$2:$F$86),"")</f>
        <v/>
      </c>
      <c r="H6858" t="s">
        <v>77</v>
      </c>
      <c r="I6858" s="3">
        <v>42998</v>
      </c>
      <c r="K6858" s="8" t="str">
        <f>IF(Sales_Pipeline[[#This Row],[Close_Date]]="","",TEXT(Sales_Pipeline[[#This Row],[Close_Date]],"ddd"))</f>
        <v/>
      </c>
      <c r="L6858" s="8" t="str">
        <f>IF(Sales_Pipeline[[#This Row],[Close_Date]]="","",TEXT(Sales_Pipeline[[#This Row],[Close_Date]],"mmm"))</f>
        <v/>
      </c>
      <c r="M6858" s="8" t="str">
        <f>IF(Sales_Pipeline[[#This Row],[Close_Date]]="","","Q"&amp;ROUNDUP(MONTH(Sales_Pipeline[[#This Row],[Close_Date]])/3,0))</f>
        <v/>
      </c>
      <c r="N6858" s="2" t="str" cm="1">
        <f t="array" ref="N6858">IFERROR(_xlfn.IFS(Sales_Pipeline[[#This Row],[Deal_Stage]]="Won",_xlfn.XLOOKUP(Sales_Pipeline[[#This Row],[Product]],Products!$A$2:$A$8,Products!$C$2:$C$8),Sales_Pipeline[[#This Row],[Deal_Stage]]="Lost",_xlfn.XLOOKUP(Sales_Pipeline[[#This Row],[Product]],Products!$A$2:$A$8,Products!$C$2:$C$8)),"")</f>
        <v/>
      </c>
      <c r="O6858" s="2">
        <v>0</v>
      </c>
    </row>
    <row r="6859" spans="1:15" x14ac:dyDescent="0.3">
      <c r="A6859" t="s">
        <v>7005</v>
      </c>
      <c r="B6859" t="s">
        <v>32</v>
      </c>
      <c r="C6859" t="str">
        <f>_xlfn.XLOOKUP(Sales_Pipeline[[#This Row],[Sales_Agent]],Sales_Teams[Sales_Agent],Sales_Teams[Manager])</f>
        <v>Celia Rouche</v>
      </c>
      <c r="D6859" t="str">
        <f>_xlfn.XLOOKUP(Sales_Pipeline[[#This Row],[Manager]],Sales_Teams[Manager],Sales_Teams[Regional_Office])</f>
        <v>West</v>
      </c>
      <c r="E6859" t="s">
        <v>63</v>
      </c>
      <c r="F6859" t="s">
        <v>143</v>
      </c>
      <c r="G6859" t="str">
        <f>IFERROR(_xlfn.XLOOKUP(Sales_Pipeline[[#This Row],[Account]],Accounts!$A$2:$A$86,Accounts!$F$2:$F$86),"")</f>
        <v>United States</v>
      </c>
      <c r="H6859" t="s">
        <v>57</v>
      </c>
      <c r="I6859" s="3">
        <v>42998</v>
      </c>
      <c r="J6859" s="3">
        <v>43009</v>
      </c>
      <c r="K6859" s="8" t="str">
        <f>IF(Sales_Pipeline[[#This Row],[Close_Date]]="","",TEXT(Sales_Pipeline[[#This Row],[Close_Date]],"ddd"))</f>
        <v>Sun</v>
      </c>
      <c r="L6859" s="8" t="str">
        <f>IF(Sales_Pipeline[[#This Row],[Close_Date]]="","",TEXT(Sales_Pipeline[[#This Row],[Close_Date]],"mmm"))</f>
        <v>Oct</v>
      </c>
      <c r="M6859" s="8" t="str">
        <f>IF(Sales_Pipeline[[#This Row],[Close_Date]]="","","Q"&amp;ROUNDUP(MONTH(Sales_Pipeline[[#This Row],[Close_Date]])/3,0))</f>
        <v>Q4</v>
      </c>
      <c r="N6859" s="2" cm="1">
        <f t="array" ref="N6859">IFERROR(_xlfn.IFS(Sales_Pipeline[[#This Row],[Deal_Stage]]="Won",_xlfn.XLOOKUP(Sales_Pipeline[[#This Row],[Product]],Products!$A$2:$A$8,Products!$C$2:$C$8),Sales_Pipeline[[#This Row],[Deal_Stage]]="Lost",_xlfn.XLOOKUP(Sales_Pipeline[[#This Row],[Product]],Products!$A$2:$A$8,Products!$C$2:$C$8)),"")</f>
        <v>550</v>
      </c>
      <c r="O6859" s="2">
        <v>552</v>
      </c>
    </row>
    <row r="6860" spans="1:15" x14ac:dyDescent="0.3">
      <c r="A6860" t="s">
        <v>7006</v>
      </c>
      <c r="B6860" t="s">
        <v>32</v>
      </c>
      <c r="C6860" t="str">
        <f>_xlfn.XLOOKUP(Sales_Pipeline[[#This Row],[Sales_Agent]],Sales_Teams[Sales_Agent],Sales_Teams[Manager])</f>
        <v>Celia Rouche</v>
      </c>
      <c r="D6860" t="str">
        <f>_xlfn.XLOOKUP(Sales_Pipeline[[#This Row],[Manager]],Sales_Teams[Manager],Sales_Teams[Regional_Office])</f>
        <v>West</v>
      </c>
      <c r="E6860" t="s">
        <v>61</v>
      </c>
      <c r="F6860" t="s">
        <v>114</v>
      </c>
      <c r="G6860" t="str">
        <f>IFERROR(_xlfn.XLOOKUP(Sales_Pipeline[[#This Row],[Account]],Accounts!$A$2:$A$86,Accounts!$F$2:$F$86),"")</f>
        <v>United States</v>
      </c>
      <c r="H6860" t="s">
        <v>57</v>
      </c>
      <c r="I6860" s="3">
        <v>42998</v>
      </c>
      <c r="J6860" s="3">
        <v>43084</v>
      </c>
      <c r="K6860" s="8" t="str">
        <f>IF(Sales_Pipeline[[#This Row],[Close_Date]]="","",TEXT(Sales_Pipeline[[#This Row],[Close_Date]],"ddd"))</f>
        <v>Fri</v>
      </c>
      <c r="L6860" s="8" t="str">
        <f>IF(Sales_Pipeline[[#This Row],[Close_Date]]="","",TEXT(Sales_Pipeline[[#This Row],[Close_Date]],"mmm"))</f>
        <v>Dec</v>
      </c>
      <c r="M6860" s="8" t="str">
        <f>IF(Sales_Pipeline[[#This Row],[Close_Date]]="","","Q"&amp;ROUNDUP(MONTH(Sales_Pipeline[[#This Row],[Close_Date]])/3,0))</f>
        <v>Q4</v>
      </c>
      <c r="N6860" s="2" cm="1">
        <f t="array" ref="N6860">IFERROR(_xlfn.IFS(Sales_Pipeline[[#This Row],[Deal_Stage]]="Won",_xlfn.XLOOKUP(Sales_Pipeline[[#This Row],[Product]],Products!$A$2:$A$8,Products!$C$2:$C$8),Sales_Pipeline[[#This Row],[Deal_Stage]]="Lost",_xlfn.XLOOKUP(Sales_Pipeline[[#This Row],[Product]],Products!$A$2:$A$8,Products!$C$2:$C$8)),"")</f>
        <v>55</v>
      </c>
      <c r="O6860" s="2">
        <v>54</v>
      </c>
    </row>
    <row r="6861" spans="1:15" x14ac:dyDescent="0.3">
      <c r="A6861" t="s">
        <v>7007</v>
      </c>
      <c r="B6861" t="s">
        <v>17</v>
      </c>
      <c r="C6861" t="str">
        <f>_xlfn.XLOOKUP(Sales_Pipeline[[#This Row],[Sales_Agent]],Sales_Teams[Sales_Agent],Sales_Teams[Manager])</f>
        <v>Cara Losch</v>
      </c>
      <c r="D6861" t="str">
        <f>_xlfn.XLOOKUP(Sales_Pipeline[[#This Row],[Manager]],Sales_Teams[Manager],Sales_Teams[Regional_Office])</f>
        <v>East</v>
      </c>
      <c r="E6861" t="s">
        <v>63</v>
      </c>
      <c r="F6861" t="s">
        <v>209</v>
      </c>
      <c r="G6861" t="str">
        <f>IFERROR(_xlfn.XLOOKUP(Sales_Pipeline[[#This Row],[Account]],Accounts!$A$2:$A$86,Accounts!$F$2:$F$86),"")</f>
        <v>United States</v>
      </c>
      <c r="H6861" t="s">
        <v>57</v>
      </c>
      <c r="I6861" s="3">
        <v>42998</v>
      </c>
      <c r="J6861" s="3">
        <v>43083</v>
      </c>
      <c r="K6861" s="8" t="str">
        <f>IF(Sales_Pipeline[[#This Row],[Close_Date]]="","",TEXT(Sales_Pipeline[[#This Row],[Close_Date]],"ddd"))</f>
        <v>Thu</v>
      </c>
      <c r="L6861" s="8" t="str">
        <f>IF(Sales_Pipeline[[#This Row],[Close_Date]]="","",TEXT(Sales_Pipeline[[#This Row],[Close_Date]],"mmm"))</f>
        <v>Dec</v>
      </c>
      <c r="M6861" s="8" t="str">
        <f>IF(Sales_Pipeline[[#This Row],[Close_Date]]="","","Q"&amp;ROUNDUP(MONTH(Sales_Pipeline[[#This Row],[Close_Date]])/3,0))</f>
        <v>Q4</v>
      </c>
      <c r="N6861" s="2" cm="1">
        <f t="array" ref="N6861">IFERROR(_xlfn.IFS(Sales_Pipeline[[#This Row],[Deal_Stage]]="Won",_xlfn.XLOOKUP(Sales_Pipeline[[#This Row],[Product]],Products!$A$2:$A$8,Products!$C$2:$C$8),Sales_Pipeline[[#This Row],[Deal_Stage]]="Lost",_xlfn.XLOOKUP(Sales_Pipeline[[#This Row],[Product]],Products!$A$2:$A$8,Products!$C$2:$C$8)),"")</f>
        <v>550</v>
      </c>
      <c r="O6861" s="2">
        <v>472</v>
      </c>
    </row>
    <row r="6862" spans="1:15" x14ac:dyDescent="0.3">
      <c r="A6862" t="s">
        <v>7008</v>
      </c>
      <c r="B6862" t="s">
        <v>23</v>
      </c>
      <c r="C6862" t="str">
        <f>_xlfn.XLOOKUP(Sales_Pipeline[[#This Row],[Sales_Agent]],Sales_Teams[Sales_Agent],Sales_Teams[Manager])</f>
        <v>Cara Losch</v>
      </c>
      <c r="D6862" t="str">
        <f>_xlfn.XLOOKUP(Sales_Pipeline[[#This Row],[Manager]],Sales_Teams[Manager],Sales_Teams[Regional_Office])</f>
        <v>East</v>
      </c>
      <c r="E6862" t="s">
        <v>84</v>
      </c>
      <c r="F6862" t="s">
        <v>96</v>
      </c>
      <c r="G6862" t="str">
        <f>IFERROR(_xlfn.XLOOKUP(Sales_Pipeline[[#This Row],[Account]],Accounts!$A$2:$A$86,Accounts!$F$2:$F$86),"")</f>
        <v>United States</v>
      </c>
      <c r="H6862" t="s">
        <v>82</v>
      </c>
      <c r="I6862" s="3">
        <v>42998</v>
      </c>
      <c r="J6862" s="3">
        <v>43063</v>
      </c>
      <c r="K6862" s="8" t="str">
        <f>IF(Sales_Pipeline[[#This Row],[Close_Date]]="","",TEXT(Sales_Pipeline[[#This Row],[Close_Date]],"ddd"))</f>
        <v>Fri</v>
      </c>
      <c r="L6862" s="8" t="str">
        <f>IF(Sales_Pipeline[[#This Row],[Close_Date]]="","",TEXT(Sales_Pipeline[[#This Row],[Close_Date]],"mmm"))</f>
        <v>Nov</v>
      </c>
      <c r="M6862" s="8" t="str">
        <f>IF(Sales_Pipeline[[#This Row],[Close_Date]]="","","Q"&amp;ROUNDUP(MONTH(Sales_Pipeline[[#This Row],[Close_Date]])/3,0))</f>
        <v>Q4</v>
      </c>
      <c r="N6862" s="2" cm="1">
        <f t="array" ref="N6862">IFERROR(_xlfn.IFS(Sales_Pipeline[[#This Row],[Deal_Stage]]="Won",_xlfn.XLOOKUP(Sales_Pipeline[[#This Row],[Product]],Products!$A$2:$A$8,Products!$C$2:$C$8),Sales_Pipeline[[#This Row],[Deal_Stage]]="Lost",_xlfn.XLOOKUP(Sales_Pipeline[[#This Row],[Product]],Products!$A$2:$A$8,Products!$C$2:$C$8)),"")</f>
        <v>5482</v>
      </c>
      <c r="O6862" s="2">
        <v>0</v>
      </c>
    </row>
    <row r="6863" spans="1:15" x14ac:dyDescent="0.3">
      <c r="A6863" t="s">
        <v>7009</v>
      </c>
      <c r="B6863" t="s">
        <v>44</v>
      </c>
      <c r="C6863" t="str">
        <f>_xlfn.XLOOKUP(Sales_Pipeline[[#This Row],[Sales_Agent]],Sales_Teams[Sales_Agent],Sales_Teams[Manager])</f>
        <v>Summer Sewald</v>
      </c>
      <c r="D6863" t="str">
        <f>_xlfn.XLOOKUP(Sales_Pipeline[[#This Row],[Manager]],Sales_Teams[Manager],Sales_Teams[Regional_Office])</f>
        <v>West</v>
      </c>
      <c r="E6863" t="s">
        <v>8953</v>
      </c>
      <c r="G6863" t="str">
        <f>IFERROR(_xlfn.XLOOKUP(Sales_Pipeline[[#This Row],[Account]],Accounts!$A$2:$A$86,Accounts!$F$2:$F$86),"")</f>
        <v/>
      </c>
      <c r="H6863" t="s">
        <v>77</v>
      </c>
      <c r="I6863" s="3">
        <v>42998</v>
      </c>
      <c r="K6863" s="8" t="str">
        <f>IF(Sales_Pipeline[[#This Row],[Close_Date]]="","",TEXT(Sales_Pipeline[[#This Row],[Close_Date]],"ddd"))</f>
        <v/>
      </c>
      <c r="L6863" s="8" t="str">
        <f>IF(Sales_Pipeline[[#This Row],[Close_Date]]="","",TEXT(Sales_Pipeline[[#This Row],[Close_Date]],"mmm"))</f>
        <v/>
      </c>
      <c r="M6863" s="8" t="str">
        <f>IF(Sales_Pipeline[[#This Row],[Close_Date]]="","","Q"&amp;ROUNDUP(MONTH(Sales_Pipeline[[#This Row],[Close_Date]])/3,0))</f>
        <v/>
      </c>
      <c r="N6863" s="2" t="str" cm="1">
        <f t="array" ref="N6863">IFERROR(_xlfn.IFS(Sales_Pipeline[[#This Row],[Deal_Stage]]="Won",_xlfn.XLOOKUP(Sales_Pipeline[[#This Row],[Product]],Products!$A$2:$A$8,Products!$C$2:$C$8),Sales_Pipeline[[#This Row],[Deal_Stage]]="Lost",_xlfn.XLOOKUP(Sales_Pipeline[[#This Row],[Product]],Products!$A$2:$A$8,Products!$C$2:$C$8)),"")</f>
        <v/>
      </c>
      <c r="O6863" s="2">
        <v>0</v>
      </c>
    </row>
    <row r="6864" spans="1:15" x14ac:dyDescent="0.3">
      <c r="A6864" t="s">
        <v>7010</v>
      </c>
      <c r="B6864" t="s">
        <v>3</v>
      </c>
      <c r="C6864" t="str">
        <f>_xlfn.XLOOKUP(Sales_Pipeline[[#This Row],[Sales_Agent]],Sales_Teams[Sales_Agent],Sales_Teams[Manager])</f>
        <v>Dustin Brinkmann</v>
      </c>
      <c r="D6864" t="str">
        <f>_xlfn.XLOOKUP(Sales_Pipeline[[#This Row],[Manager]],Sales_Teams[Manager],Sales_Teams[Regional_Office])</f>
        <v>Central</v>
      </c>
      <c r="E6864" t="s">
        <v>61</v>
      </c>
      <c r="F6864" t="s">
        <v>187</v>
      </c>
      <c r="G6864" t="str">
        <f>IFERROR(_xlfn.XLOOKUP(Sales_Pipeline[[#This Row],[Account]],Accounts!$A$2:$A$86,Accounts!$F$2:$F$86),"")</f>
        <v>United States</v>
      </c>
      <c r="H6864" t="s">
        <v>57</v>
      </c>
      <c r="I6864" s="3">
        <v>42999</v>
      </c>
      <c r="J6864" s="3">
        <v>43008</v>
      </c>
      <c r="K6864" s="8" t="str">
        <f>IF(Sales_Pipeline[[#This Row],[Close_Date]]="","",TEXT(Sales_Pipeline[[#This Row],[Close_Date]],"ddd"))</f>
        <v>Sat</v>
      </c>
      <c r="L6864" s="8" t="str">
        <f>IF(Sales_Pipeline[[#This Row],[Close_Date]]="","",TEXT(Sales_Pipeline[[#This Row],[Close_Date]],"mmm"))</f>
        <v>Sep</v>
      </c>
      <c r="M6864" s="8" t="str">
        <f>IF(Sales_Pipeline[[#This Row],[Close_Date]]="","","Q"&amp;ROUNDUP(MONTH(Sales_Pipeline[[#This Row],[Close_Date]])/3,0))</f>
        <v>Q3</v>
      </c>
      <c r="N6864" s="2" cm="1">
        <f t="array" ref="N6864">IFERROR(_xlfn.IFS(Sales_Pipeline[[#This Row],[Deal_Stage]]="Won",_xlfn.XLOOKUP(Sales_Pipeline[[#This Row],[Product]],Products!$A$2:$A$8,Products!$C$2:$C$8),Sales_Pipeline[[#This Row],[Deal_Stage]]="Lost",_xlfn.XLOOKUP(Sales_Pipeline[[#This Row],[Product]],Products!$A$2:$A$8,Products!$C$2:$C$8)),"")</f>
        <v>55</v>
      </c>
      <c r="O6864" s="2">
        <v>66</v>
      </c>
    </row>
    <row r="6865" spans="1:15" x14ac:dyDescent="0.3">
      <c r="A6865" t="s">
        <v>7011</v>
      </c>
      <c r="B6865" t="s">
        <v>30</v>
      </c>
      <c r="C6865" t="str">
        <f>_xlfn.XLOOKUP(Sales_Pipeline[[#This Row],[Sales_Agent]],Sales_Teams[Sales_Agent],Sales_Teams[Manager])</f>
        <v>Rocco Neubert</v>
      </c>
      <c r="D6865" t="str">
        <f>_xlfn.XLOOKUP(Sales_Pipeline[[#This Row],[Manager]],Sales_Teams[Manager],Sales_Teams[Regional_Office])</f>
        <v>East</v>
      </c>
      <c r="E6865" t="s">
        <v>8953</v>
      </c>
      <c r="F6865" t="s">
        <v>293</v>
      </c>
      <c r="G6865" t="str">
        <f>IFERROR(_xlfn.XLOOKUP(Sales_Pipeline[[#This Row],[Account]],Accounts!$A$2:$A$86,Accounts!$F$2:$F$86),"")</f>
        <v>United States</v>
      </c>
      <c r="H6865" t="s">
        <v>82</v>
      </c>
      <c r="I6865" s="3">
        <v>42999</v>
      </c>
      <c r="J6865" s="3">
        <v>43071</v>
      </c>
      <c r="K6865" s="8" t="str">
        <f>IF(Sales_Pipeline[[#This Row],[Close_Date]]="","",TEXT(Sales_Pipeline[[#This Row],[Close_Date]],"ddd"))</f>
        <v>Sat</v>
      </c>
      <c r="L6865" s="8" t="str">
        <f>IF(Sales_Pipeline[[#This Row],[Close_Date]]="","",TEXT(Sales_Pipeline[[#This Row],[Close_Date]],"mmm"))</f>
        <v>Dec</v>
      </c>
      <c r="M6865" s="8" t="str">
        <f>IF(Sales_Pipeline[[#This Row],[Close_Date]]="","","Q"&amp;ROUNDUP(MONTH(Sales_Pipeline[[#This Row],[Close_Date]])/3,0))</f>
        <v>Q4</v>
      </c>
      <c r="N6865" s="2" cm="1">
        <f t="array" ref="N6865">IFERROR(_xlfn.IFS(Sales_Pipeline[[#This Row],[Deal_Stage]]="Won",_xlfn.XLOOKUP(Sales_Pipeline[[#This Row],[Product]],Products!$A$2:$A$8,Products!$C$2:$C$8),Sales_Pipeline[[#This Row],[Deal_Stage]]="Lost",_xlfn.XLOOKUP(Sales_Pipeline[[#This Row],[Product]],Products!$A$2:$A$8,Products!$C$2:$C$8)),"")</f>
        <v>4821</v>
      </c>
      <c r="O6865" s="2">
        <v>0</v>
      </c>
    </row>
    <row r="6866" spans="1:15" x14ac:dyDescent="0.3">
      <c r="A6866" t="s">
        <v>7012</v>
      </c>
      <c r="B6866" t="s">
        <v>27</v>
      </c>
      <c r="C6866" t="str">
        <f>_xlfn.XLOOKUP(Sales_Pipeline[[#This Row],[Sales_Agent]],Sales_Teams[Sales_Agent],Sales_Teams[Manager])</f>
        <v>Rocco Neubert</v>
      </c>
      <c r="D6866" t="str">
        <f>_xlfn.XLOOKUP(Sales_Pipeline[[#This Row],[Manager]],Sales_Teams[Manager],Sales_Teams[Regional_Office])</f>
        <v>East</v>
      </c>
      <c r="E6866" t="s">
        <v>55</v>
      </c>
      <c r="F6866" t="s">
        <v>238</v>
      </c>
      <c r="G6866" t="str">
        <f>IFERROR(_xlfn.XLOOKUP(Sales_Pipeline[[#This Row],[Account]],Accounts!$A$2:$A$86,Accounts!$F$2:$F$86),"")</f>
        <v>United States</v>
      </c>
      <c r="H6866" t="s">
        <v>57</v>
      </c>
      <c r="I6866" s="3">
        <v>42999</v>
      </c>
      <c r="J6866" s="3">
        <v>43060</v>
      </c>
      <c r="K6866" s="8" t="str">
        <f>IF(Sales_Pipeline[[#This Row],[Close_Date]]="","",TEXT(Sales_Pipeline[[#This Row],[Close_Date]],"ddd"))</f>
        <v>Tue</v>
      </c>
      <c r="L6866" s="8" t="str">
        <f>IF(Sales_Pipeline[[#This Row],[Close_Date]]="","",TEXT(Sales_Pipeline[[#This Row],[Close_Date]],"mmm"))</f>
        <v>Nov</v>
      </c>
      <c r="M6866" s="8" t="str">
        <f>IF(Sales_Pipeline[[#This Row],[Close_Date]]="","","Q"&amp;ROUNDUP(MONTH(Sales_Pipeline[[#This Row],[Close_Date]])/3,0))</f>
        <v>Q4</v>
      </c>
      <c r="N6866" s="2" cm="1">
        <f t="array" ref="N6866">IFERROR(_xlfn.IFS(Sales_Pipeline[[#This Row],[Deal_Stage]]="Won",_xlfn.XLOOKUP(Sales_Pipeline[[#This Row],[Product]],Products!$A$2:$A$8,Products!$C$2:$C$8),Sales_Pipeline[[#This Row],[Deal_Stage]]="Lost",_xlfn.XLOOKUP(Sales_Pipeline[[#This Row],[Product]],Products!$A$2:$A$8,Products!$C$2:$C$8)),"")</f>
        <v>1096</v>
      </c>
      <c r="O6866" s="2">
        <v>1039</v>
      </c>
    </row>
    <row r="6867" spans="1:15" x14ac:dyDescent="0.3">
      <c r="A6867" t="s">
        <v>7013</v>
      </c>
      <c r="B6867" t="s">
        <v>20</v>
      </c>
      <c r="C6867" t="str">
        <f>_xlfn.XLOOKUP(Sales_Pipeline[[#This Row],[Sales_Agent]],Sales_Teams[Sales_Agent],Sales_Teams[Manager])</f>
        <v>Cara Losch</v>
      </c>
      <c r="D6867" t="str">
        <f>_xlfn.XLOOKUP(Sales_Pipeline[[#This Row],[Manager]],Sales_Teams[Manager],Sales_Teams[Regional_Office])</f>
        <v>East</v>
      </c>
      <c r="E6867" t="s">
        <v>55</v>
      </c>
      <c r="F6867" t="s">
        <v>231</v>
      </c>
      <c r="G6867" t="str">
        <f>IFERROR(_xlfn.XLOOKUP(Sales_Pipeline[[#This Row],[Account]],Accounts!$A$2:$A$86,Accounts!$F$2:$F$86),"")</f>
        <v>United States</v>
      </c>
      <c r="H6867" t="s">
        <v>82</v>
      </c>
      <c r="I6867" s="3">
        <v>42999</v>
      </c>
      <c r="J6867" s="3">
        <v>43061</v>
      </c>
      <c r="K6867" s="8" t="str">
        <f>IF(Sales_Pipeline[[#This Row],[Close_Date]]="","",TEXT(Sales_Pipeline[[#This Row],[Close_Date]],"ddd"))</f>
        <v>Wed</v>
      </c>
      <c r="L6867" s="8" t="str">
        <f>IF(Sales_Pipeline[[#This Row],[Close_Date]]="","",TEXT(Sales_Pipeline[[#This Row],[Close_Date]],"mmm"))</f>
        <v>Nov</v>
      </c>
      <c r="M6867" s="8" t="str">
        <f>IF(Sales_Pipeline[[#This Row],[Close_Date]]="","","Q"&amp;ROUNDUP(MONTH(Sales_Pipeline[[#This Row],[Close_Date]])/3,0))</f>
        <v>Q4</v>
      </c>
      <c r="N6867" s="2" cm="1">
        <f t="array" ref="N6867">IFERROR(_xlfn.IFS(Sales_Pipeline[[#This Row],[Deal_Stage]]="Won",_xlfn.XLOOKUP(Sales_Pipeline[[#This Row],[Product]],Products!$A$2:$A$8,Products!$C$2:$C$8),Sales_Pipeline[[#This Row],[Deal_Stage]]="Lost",_xlfn.XLOOKUP(Sales_Pipeline[[#This Row],[Product]],Products!$A$2:$A$8,Products!$C$2:$C$8)),"")</f>
        <v>1096</v>
      </c>
      <c r="O6867" s="2">
        <v>0</v>
      </c>
    </row>
    <row r="6868" spans="1:15" x14ac:dyDescent="0.3">
      <c r="A6868" t="s">
        <v>7014</v>
      </c>
      <c r="B6868" t="s">
        <v>20</v>
      </c>
      <c r="C6868" t="str">
        <f>_xlfn.XLOOKUP(Sales_Pipeline[[#This Row],[Sales_Agent]],Sales_Teams[Sales_Agent],Sales_Teams[Manager])</f>
        <v>Cara Losch</v>
      </c>
      <c r="D6868" t="str">
        <f>_xlfn.XLOOKUP(Sales_Pipeline[[#This Row],[Manager]],Sales_Teams[Manager],Sales_Teams[Regional_Office])</f>
        <v>East</v>
      </c>
      <c r="E6868" t="s">
        <v>8953</v>
      </c>
      <c r="F6868" t="s">
        <v>173</v>
      </c>
      <c r="G6868" t="str">
        <f>IFERROR(_xlfn.XLOOKUP(Sales_Pipeline[[#This Row],[Account]],Accounts!$A$2:$A$86,Accounts!$F$2:$F$86),"")</f>
        <v>United States</v>
      </c>
      <c r="H6868" t="s">
        <v>82</v>
      </c>
      <c r="I6868" s="3">
        <v>42999</v>
      </c>
      <c r="J6868" s="3">
        <v>43003</v>
      </c>
      <c r="K6868" s="8" t="str">
        <f>IF(Sales_Pipeline[[#This Row],[Close_Date]]="","",TEXT(Sales_Pipeline[[#This Row],[Close_Date]],"ddd"))</f>
        <v>Mon</v>
      </c>
      <c r="L6868" s="8" t="str">
        <f>IF(Sales_Pipeline[[#This Row],[Close_Date]]="","",TEXT(Sales_Pipeline[[#This Row],[Close_Date]],"mmm"))</f>
        <v>Sep</v>
      </c>
      <c r="M6868" s="8" t="str">
        <f>IF(Sales_Pipeline[[#This Row],[Close_Date]]="","","Q"&amp;ROUNDUP(MONTH(Sales_Pipeline[[#This Row],[Close_Date]])/3,0))</f>
        <v>Q3</v>
      </c>
      <c r="N6868" s="2" cm="1">
        <f t="array" ref="N6868">IFERROR(_xlfn.IFS(Sales_Pipeline[[#This Row],[Deal_Stage]]="Won",_xlfn.XLOOKUP(Sales_Pipeline[[#This Row],[Product]],Products!$A$2:$A$8,Products!$C$2:$C$8),Sales_Pipeline[[#This Row],[Deal_Stage]]="Lost",_xlfn.XLOOKUP(Sales_Pipeline[[#This Row],[Product]],Products!$A$2:$A$8,Products!$C$2:$C$8)),"")</f>
        <v>4821</v>
      </c>
      <c r="O6868" s="2">
        <v>0</v>
      </c>
    </row>
    <row r="6869" spans="1:15" x14ac:dyDescent="0.3">
      <c r="A6869" t="s">
        <v>7015</v>
      </c>
      <c r="B6869" t="s">
        <v>20</v>
      </c>
      <c r="C6869" t="str">
        <f>_xlfn.XLOOKUP(Sales_Pipeline[[#This Row],[Sales_Agent]],Sales_Teams[Sales_Agent],Sales_Teams[Manager])</f>
        <v>Cara Losch</v>
      </c>
      <c r="D6869" t="str">
        <f>_xlfn.XLOOKUP(Sales_Pipeline[[#This Row],[Manager]],Sales_Teams[Manager],Sales_Teams[Regional_Office])</f>
        <v>East</v>
      </c>
      <c r="E6869" t="s">
        <v>63</v>
      </c>
      <c r="F6869" t="s">
        <v>760</v>
      </c>
      <c r="G6869" t="str">
        <f>IFERROR(_xlfn.XLOOKUP(Sales_Pipeline[[#This Row],[Account]],Accounts!$A$2:$A$86,Accounts!$F$2:$F$86),"")</f>
        <v>United States</v>
      </c>
      <c r="H6869" t="s">
        <v>57</v>
      </c>
      <c r="I6869" s="3">
        <v>42999</v>
      </c>
      <c r="J6869" s="3">
        <v>43090</v>
      </c>
      <c r="K6869" s="8" t="str">
        <f>IF(Sales_Pipeline[[#This Row],[Close_Date]]="","",TEXT(Sales_Pipeline[[#This Row],[Close_Date]],"ddd"))</f>
        <v>Thu</v>
      </c>
      <c r="L6869" s="8" t="str">
        <f>IF(Sales_Pipeline[[#This Row],[Close_Date]]="","",TEXT(Sales_Pipeline[[#This Row],[Close_Date]],"mmm"))</f>
        <v>Dec</v>
      </c>
      <c r="M6869" s="8" t="str">
        <f>IF(Sales_Pipeline[[#This Row],[Close_Date]]="","","Q"&amp;ROUNDUP(MONTH(Sales_Pipeline[[#This Row],[Close_Date]])/3,0))</f>
        <v>Q4</v>
      </c>
      <c r="N6869" s="2" cm="1">
        <f t="array" ref="N6869">IFERROR(_xlfn.IFS(Sales_Pipeline[[#This Row],[Deal_Stage]]="Won",_xlfn.XLOOKUP(Sales_Pipeline[[#This Row],[Product]],Products!$A$2:$A$8,Products!$C$2:$C$8),Sales_Pipeline[[#This Row],[Deal_Stage]]="Lost",_xlfn.XLOOKUP(Sales_Pipeline[[#This Row],[Product]],Products!$A$2:$A$8,Products!$C$2:$C$8)),"")</f>
        <v>550</v>
      </c>
      <c r="O6869" s="2">
        <v>550</v>
      </c>
    </row>
    <row r="6870" spans="1:15" x14ac:dyDescent="0.3">
      <c r="A6870" t="s">
        <v>7016</v>
      </c>
      <c r="B6870" t="s">
        <v>25</v>
      </c>
      <c r="C6870" t="str">
        <f>_xlfn.XLOOKUP(Sales_Pipeline[[#This Row],[Sales_Agent]],Sales_Teams[Sales_Agent],Sales_Teams[Manager])</f>
        <v>Rocco Neubert</v>
      </c>
      <c r="D6870" t="str">
        <f>_xlfn.XLOOKUP(Sales_Pipeline[[#This Row],[Manager]],Sales_Teams[Manager],Sales_Teams[Regional_Office])</f>
        <v>East</v>
      </c>
      <c r="E6870" t="s">
        <v>8953</v>
      </c>
      <c r="G6870" t="str">
        <f>IFERROR(_xlfn.XLOOKUP(Sales_Pipeline[[#This Row],[Account]],Accounts!$A$2:$A$86,Accounts!$F$2:$F$86),"")</f>
        <v/>
      </c>
      <c r="H6870" t="s">
        <v>77</v>
      </c>
      <c r="I6870" s="3">
        <v>42999</v>
      </c>
      <c r="K6870" s="8" t="str">
        <f>IF(Sales_Pipeline[[#This Row],[Close_Date]]="","",TEXT(Sales_Pipeline[[#This Row],[Close_Date]],"ddd"))</f>
        <v/>
      </c>
      <c r="L6870" s="8" t="str">
        <f>IF(Sales_Pipeline[[#This Row],[Close_Date]]="","",TEXT(Sales_Pipeline[[#This Row],[Close_Date]],"mmm"))</f>
        <v/>
      </c>
      <c r="M6870" s="8" t="str">
        <f>IF(Sales_Pipeline[[#This Row],[Close_Date]]="","","Q"&amp;ROUNDUP(MONTH(Sales_Pipeline[[#This Row],[Close_Date]])/3,0))</f>
        <v/>
      </c>
      <c r="N6870" s="2" t="str" cm="1">
        <f t="array" ref="N6870">IFERROR(_xlfn.IFS(Sales_Pipeline[[#This Row],[Deal_Stage]]="Won",_xlfn.XLOOKUP(Sales_Pipeline[[#This Row],[Product]],Products!$A$2:$A$8,Products!$C$2:$C$8),Sales_Pipeline[[#This Row],[Deal_Stage]]="Lost",_xlfn.XLOOKUP(Sales_Pipeline[[#This Row],[Product]],Products!$A$2:$A$8,Products!$C$2:$C$8)),"")</f>
        <v/>
      </c>
      <c r="O6870" s="2">
        <v>0</v>
      </c>
    </row>
    <row r="6871" spans="1:15" x14ac:dyDescent="0.3">
      <c r="A6871" t="s">
        <v>7017</v>
      </c>
      <c r="B6871" t="s">
        <v>15</v>
      </c>
      <c r="C6871" t="str">
        <f>_xlfn.XLOOKUP(Sales_Pipeline[[#This Row],[Sales_Agent]],Sales_Teams[Sales_Agent],Sales_Teams[Manager])</f>
        <v>Melvin Marxen</v>
      </c>
      <c r="D6871" t="str">
        <f>_xlfn.XLOOKUP(Sales_Pipeline[[#This Row],[Manager]],Sales_Teams[Manager],Sales_Teams[Regional_Office])</f>
        <v>Central</v>
      </c>
      <c r="E6871" t="s">
        <v>8953</v>
      </c>
      <c r="F6871" t="s">
        <v>169</v>
      </c>
      <c r="G6871" t="str">
        <f>IFERROR(_xlfn.XLOOKUP(Sales_Pipeline[[#This Row],[Account]],Accounts!$A$2:$A$86,Accounts!$F$2:$F$86),"")</f>
        <v>Panama</v>
      </c>
      <c r="H6871" t="s">
        <v>82</v>
      </c>
      <c r="I6871" s="3">
        <v>42999</v>
      </c>
      <c r="J6871" s="3">
        <v>43064</v>
      </c>
      <c r="K6871" s="8" t="str">
        <f>IF(Sales_Pipeline[[#This Row],[Close_Date]]="","",TEXT(Sales_Pipeline[[#This Row],[Close_Date]],"ddd"))</f>
        <v>Sat</v>
      </c>
      <c r="L6871" s="8" t="str">
        <f>IF(Sales_Pipeline[[#This Row],[Close_Date]]="","",TEXT(Sales_Pipeline[[#This Row],[Close_Date]],"mmm"))</f>
        <v>Nov</v>
      </c>
      <c r="M6871" s="8" t="str">
        <f>IF(Sales_Pipeline[[#This Row],[Close_Date]]="","","Q"&amp;ROUNDUP(MONTH(Sales_Pipeline[[#This Row],[Close_Date]])/3,0))</f>
        <v>Q4</v>
      </c>
      <c r="N6871" s="2" cm="1">
        <f t="array" ref="N6871">IFERROR(_xlfn.IFS(Sales_Pipeline[[#This Row],[Deal_Stage]]="Won",_xlfn.XLOOKUP(Sales_Pipeline[[#This Row],[Product]],Products!$A$2:$A$8,Products!$C$2:$C$8),Sales_Pipeline[[#This Row],[Deal_Stage]]="Lost",_xlfn.XLOOKUP(Sales_Pipeline[[#This Row],[Product]],Products!$A$2:$A$8,Products!$C$2:$C$8)),"")</f>
        <v>4821</v>
      </c>
      <c r="O6871" s="2">
        <v>0</v>
      </c>
    </row>
    <row r="6872" spans="1:15" x14ac:dyDescent="0.3">
      <c r="A6872" t="s">
        <v>7018</v>
      </c>
      <c r="B6872" t="s">
        <v>15</v>
      </c>
      <c r="C6872" t="str">
        <f>_xlfn.XLOOKUP(Sales_Pipeline[[#This Row],[Sales_Agent]],Sales_Teams[Sales_Agent],Sales_Teams[Manager])</f>
        <v>Melvin Marxen</v>
      </c>
      <c r="D6872" t="str">
        <f>_xlfn.XLOOKUP(Sales_Pipeline[[#This Row],[Manager]],Sales_Teams[Manager],Sales_Teams[Regional_Office])</f>
        <v>Central</v>
      </c>
      <c r="E6872" t="s">
        <v>8953</v>
      </c>
      <c r="F6872" t="s">
        <v>94</v>
      </c>
      <c r="G6872" t="str">
        <f>IFERROR(_xlfn.XLOOKUP(Sales_Pipeline[[#This Row],[Account]],Accounts!$A$2:$A$86,Accounts!$F$2:$F$86),"")</f>
        <v>United States</v>
      </c>
      <c r="H6872" t="s">
        <v>57</v>
      </c>
      <c r="I6872" s="3">
        <v>42999</v>
      </c>
      <c r="J6872" s="3">
        <v>43099</v>
      </c>
      <c r="K6872" s="8" t="str">
        <f>IF(Sales_Pipeline[[#This Row],[Close_Date]]="","",TEXT(Sales_Pipeline[[#This Row],[Close_Date]],"ddd"))</f>
        <v>Sat</v>
      </c>
      <c r="L6872" s="8" t="str">
        <f>IF(Sales_Pipeline[[#This Row],[Close_Date]]="","",TEXT(Sales_Pipeline[[#This Row],[Close_Date]],"mmm"))</f>
        <v>Dec</v>
      </c>
      <c r="M6872" s="8" t="str">
        <f>IF(Sales_Pipeline[[#This Row],[Close_Date]]="","","Q"&amp;ROUNDUP(MONTH(Sales_Pipeline[[#This Row],[Close_Date]])/3,0))</f>
        <v>Q4</v>
      </c>
      <c r="N6872" s="2" cm="1">
        <f t="array" ref="N6872">IFERROR(_xlfn.IFS(Sales_Pipeline[[#This Row],[Deal_Stage]]="Won",_xlfn.XLOOKUP(Sales_Pipeline[[#This Row],[Product]],Products!$A$2:$A$8,Products!$C$2:$C$8),Sales_Pipeline[[#This Row],[Deal_Stage]]="Lost",_xlfn.XLOOKUP(Sales_Pipeline[[#This Row],[Product]],Products!$A$2:$A$8,Products!$C$2:$C$8)),"")</f>
        <v>4821</v>
      </c>
      <c r="O6872" s="2">
        <v>4570</v>
      </c>
    </row>
    <row r="6873" spans="1:15" x14ac:dyDescent="0.3">
      <c r="A6873" t="s">
        <v>7019</v>
      </c>
      <c r="B6873" t="s">
        <v>28</v>
      </c>
      <c r="C6873" t="str">
        <f>_xlfn.XLOOKUP(Sales_Pipeline[[#This Row],[Sales_Agent]],Sales_Teams[Sales_Agent],Sales_Teams[Manager])</f>
        <v>Rocco Neubert</v>
      </c>
      <c r="D6873" t="str">
        <f>_xlfn.XLOOKUP(Sales_Pipeline[[#This Row],[Manager]],Sales_Teams[Manager],Sales_Teams[Regional_Office])</f>
        <v>East</v>
      </c>
      <c r="E6873" t="s">
        <v>8953</v>
      </c>
      <c r="F6873" t="s">
        <v>220</v>
      </c>
      <c r="G6873" t="str">
        <f>IFERROR(_xlfn.XLOOKUP(Sales_Pipeline[[#This Row],[Account]],Accounts!$A$2:$A$86,Accounts!$F$2:$F$86),"")</f>
        <v>United States</v>
      </c>
      <c r="H6873" t="s">
        <v>82</v>
      </c>
      <c r="I6873" s="3">
        <v>42999</v>
      </c>
      <c r="J6873" s="3">
        <v>43069</v>
      </c>
      <c r="K6873" s="8" t="str">
        <f>IF(Sales_Pipeline[[#This Row],[Close_Date]]="","",TEXT(Sales_Pipeline[[#This Row],[Close_Date]],"ddd"))</f>
        <v>Thu</v>
      </c>
      <c r="L6873" s="8" t="str">
        <f>IF(Sales_Pipeline[[#This Row],[Close_Date]]="","",TEXT(Sales_Pipeline[[#This Row],[Close_Date]],"mmm"))</f>
        <v>Nov</v>
      </c>
      <c r="M6873" s="8" t="str">
        <f>IF(Sales_Pipeline[[#This Row],[Close_Date]]="","","Q"&amp;ROUNDUP(MONTH(Sales_Pipeline[[#This Row],[Close_Date]])/3,0))</f>
        <v>Q4</v>
      </c>
      <c r="N6873" s="2" cm="1">
        <f t="array" ref="N6873">IFERROR(_xlfn.IFS(Sales_Pipeline[[#This Row],[Deal_Stage]]="Won",_xlfn.XLOOKUP(Sales_Pipeline[[#This Row],[Product]],Products!$A$2:$A$8,Products!$C$2:$C$8),Sales_Pipeline[[#This Row],[Deal_Stage]]="Lost",_xlfn.XLOOKUP(Sales_Pipeline[[#This Row],[Product]],Products!$A$2:$A$8,Products!$C$2:$C$8)),"")</f>
        <v>4821</v>
      </c>
      <c r="O6873" s="2">
        <v>0</v>
      </c>
    </row>
    <row r="6874" spans="1:15" x14ac:dyDescent="0.3">
      <c r="A6874" t="s">
        <v>7020</v>
      </c>
      <c r="B6874" t="s">
        <v>13</v>
      </c>
      <c r="C6874" t="str">
        <f>_xlfn.XLOOKUP(Sales_Pipeline[[#This Row],[Sales_Agent]],Sales_Teams[Sales_Agent],Sales_Teams[Manager])</f>
        <v>Melvin Marxen</v>
      </c>
      <c r="D6874" t="str">
        <f>_xlfn.XLOOKUP(Sales_Pipeline[[#This Row],[Manager]],Sales_Teams[Manager],Sales_Teams[Regional_Office])</f>
        <v>Central</v>
      </c>
      <c r="E6874" t="s">
        <v>84</v>
      </c>
      <c r="F6874" t="s">
        <v>234</v>
      </c>
      <c r="G6874" t="str">
        <f>IFERROR(_xlfn.XLOOKUP(Sales_Pipeline[[#This Row],[Account]],Accounts!$A$2:$A$86,Accounts!$F$2:$F$86),"")</f>
        <v>United States</v>
      </c>
      <c r="H6874" t="s">
        <v>57</v>
      </c>
      <c r="I6874" s="3">
        <v>42999</v>
      </c>
      <c r="J6874" s="3">
        <v>43074</v>
      </c>
      <c r="K6874" s="8" t="str">
        <f>IF(Sales_Pipeline[[#This Row],[Close_Date]]="","",TEXT(Sales_Pipeline[[#This Row],[Close_Date]],"ddd"))</f>
        <v>Tue</v>
      </c>
      <c r="L6874" s="8" t="str">
        <f>IF(Sales_Pipeline[[#This Row],[Close_Date]]="","",TEXT(Sales_Pipeline[[#This Row],[Close_Date]],"mmm"))</f>
        <v>Dec</v>
      </c>
      <c r="M6874" s="8" t="str">
        <f>IF(Sales_Pipeline[[#This Row],[Close_Date]]="","","Q"&amp;ROUNDUP(MONTH(Sales_Pipeline[[#This Row],[Close_Date]])/3,0))</f>
        <v>Q4</v>
      </c>
      <c r="N6874" s="2" cm="1">
        <f t="array" ref="N6874">IFERROR(_xlfn.IFS(Sales_Pipeline[[#This Row],[Deal_Stage]]="Won",_xlfn.XLOOKUP(Sales_Pipeline[[#This Row],[Product]],Products!$A$2:$A$8,Products!$C$2:$C$8),Sales_Pipeline[[#This Row],[Deal_Stage]]="Lost",_xlfn.XLOOKUP(Sales_Pipeline[[#This Row],[Product]],Products!$A$2:$A$8,Products!$C$2:$C$8)),"")</f>
        <v>5482</v>
      </c>
      <c r="O6874" s="2">
        <v>5138</v>
      </c>
    </row>
    <row r="6875" spans="1:15" x14ac:dyDescent="0.3">
      <c r="A6875" t="s">
        <v>7021</v>
      </c>
      <c r="B6875" t="s">
        <v>40</v>
      </c>
      <c r="C6875" t="str">
        <f>_xlfn.XLOOKUP(Sales_Pipeline[[#This Row],[Sales_Agent]],Sales_Teams[Sales_Agent],Sales_Teams[Manager])</f>
        <v>Summer Sewald</v>
      </c>
      <c r="D6875" t="str">
        <f>_xlfn.XLOOKUP(Sales_Pipeline[[#This Row],[Manager]],Sales_Teams[Manager],Sales_Teams[Regional_Office])</f>
        <v>West</v>
      </c>
      <c r="E6875" t="s">
        <v>76</v>
      </c>
      <c r="F6875" t="s">
        <v>114</v>
      </c>
      <c r="G6875" t="str">
        <f>IFERROR(_xlfn.XLOOKUP(Sales_Pipeline[[#This Row],[Account]],Accounts!$A$2:$A$86,Accounts!$F$2:$F$86),"")</f>
        <v>United States</v>
      </c>
      <c r="H6875" t="s">
        <v>57</v>
      </c>
      <c r="I6875" s="3">
        <v>42999</v>
      </c>
      <c r="J6875" s="3">
        <v>43071</v>
      </c>
      <c r="K6875" s="8" t="str">
        <f>IF(Sales_Pipeline[[#This Row],[Close_Date]]="","",TEXT(Sales_Pipeline[[#This Row],[Close_Date]],"ddd"))</f>
        <v>Sat</v>
      </c>
      <c r="L6875" s="8" t="str">
        <f>IF(Sales_Pipeline[[#This Row],[Close_Date]]="","",TEXT(Sales_Pipeline[[#This Row],[Close_Date]],"mmm"))</f>
        <v>Dec</v>
      </c>
      <c r="M6875" s="8" t="str">
        <f>IF(Sales_Pipeline[[#This Row],[Close_Date]]="","","Q"&amp;ROUNDUP(MONTH(Sales_Pipeline[[#This Row],[Close_Date]])/3,0))</f>
        <v>Q4</v>
      </c>
      <c r="N6875" s="2" cm="1">
        <f t="array" ref="N6875">IFERROR(_xlfn.IFS(Sales_Pipeline[[#This Row],[Deal_Stage]]="Won",_xlfn.XLOOKUP(Sales_Pipeline[[#This Row],[Product]],Products!$A$2:$A$8,Products!$C$2:$C$8),Sales_Pipeline[[#This Row],[Deal_Stage]]="Lost",_xlfn.XLOOKUP(Sales_Pipeline[[#This Row],[Product]],Products!$A$2:$A$8,Products!$C$2:$C$8)),"")</f>
        <v>3393</v>
      </c>
      <c r="O6875" s="2">
        <v>3063</v>
      </c>
    </row>
    <row r="6876" spans="1:15" x14ac:dyDescent="0.3">
      <c r="A6876" t="s">
        <v>7022</v>
      </c>
      <c r="B6876" t="s">
        <v>43</v>
      </c>
      <c r="C6876" t="str">
        <f>_xlfn.XLOOKUP(Sales_Pipeline[[#This Row],[Sales_Agent]],Sales_Teams[Sales_Agent],Sales_Teams[Manager])</f>
        <v>Summer Sewald</v>
      </c>
      <c r="D6876" t="str">
        <f>_xlfn.XLOOKUP(Sales_Pipeline[[#This Row],[Manager]],Sales_Teams[Manager],Sales_Teams[Regional_Office])</f>
        <v>West</v>
      </c>
      <c r="E6876" t="s">
        <v>55</v>
      </c>
      <c r="F6876" t="s">
        <v>85</v>
      </c>
      <c r="G6876" t="str">
        <f>IFERROR(_xlfn.XLOOKUP(Sales_Pipeline[[#This Row],[Account]],Accounts!$A$2:$A$86,Accounts!$F$2:$F$86),"")</f>
        <v>Poland</v>
      </c>
      <c r="H6876" t="s">
        <v>82</v>
      </c>
      <c r="I6876" s="3">
        <v>42999</v>
      </c>
      <c r="J6876" s="3">
        <v>43010</v>
      </c>
      <c r="K6876" s="8" t="str">
        <f>IF(Sales_Pipeline[[#This Row],[Close_Date]]="","",TEXT(Sales_Pipeline[[#This Row],[Close_Date]],"ddd"))</f>
        <v>Mon</v>
      </c>
      <c r="L6876" s="8" t="str">
        <f>IF(Sales_Pipeline[[#This Row],[Close_Date]]="","",TEXT(Sales_Pipeline[[#This Row],[Close_Date]],"mmm"))</f>
        <v>Oct</v>
      </c>
      <c r="M6876" s="8" t="str">
        <f>IF(Sales_Pipeline[[#This Row],[Close_Date]]="","","Q"&amp;ROUNDUP(MONTH(Sales_Pipeline[[#This Row],[Close_Date]])/3,0))</f>
        <v>Q4</v>
      </c>
      <c r="N6876" s="2" cm="1">
        <f t="array" ref="N6876">IFERROR(_xlfn.IFS(Sales_Pipeline[[#This Row],[Deal_Stage]]="Won",_xlfn.XLOOKUP(Sales_Pipeline[[#This Row],[Product]],Products!$A$2:$A$8,Products!$C$2:$C$8),Sales_Pipeline[[#This Row],[Deal_Stage]]="Lost",_xlfn.XLOOKUP(Sales_Pipeline[[#This Row],[Product]],Products!$A$2:$A$8,Products!$C$2:$C$8)),"")</f>
        <v>1096</v>
      </c>
      <c r="O6876" s="2">
        <v>0</v>
      </c>
    </row>
    <row r="6877" spans="1:15" x14ac:dyDescent="0.3">
      <c r="A6877" t="s">
        <v>7023</v>
      </c>
      <c r="B6877" t="s">
        <v>42</v>
      </c>
      <c r="C6877" t="str">
        <f>_xlfn.XLOOKUP(Sales_Pipeline[[#This Row],[Sales_Agent]],Sales_Teams[Sales_Agent],Sales_Teams[Manager])</f>
        <v>Summer Sewald</v>
      </c>
      <c r="D6877" t="str">
        <f>_xlfn.XLOOKUP(Sales_Pipeline[[#This Row],[Manager]],Sales_Teams[Manager],Sales_Teams[Regional_Office])</f>
        <v>West</v>
      </c>
      <c r="E6877" t="s">
        <v>63</v>
      </c>
      <c r="F6877" t="s">
        <v>125</v>
      </c>
      <c r="G6877" t="str">
        <f>IFERROR(_xlfn.XLOOKUP(Sales_Pipeline[[#This Row],[Account]],Accounts!$A$2:$A$86,Accounts!$F$2:$F$86),"")</f>
        <v>United States</v>
      </c>
      <c r="H6877" t="s">
        <v>57</v>
      </c>
      <c r="I6877" s="3">
        <v>42999</v>
      </c>
      <c r="J6877" s="3">
        <v>43099</v>
      </c>
      <c r="K6877" s="8" t="str">
        <f>IF(Sales_Pipeline[[#This Row],[Close_Date]]="","",TEXT(Sales_Pipeline[[#This Row],[Close_Date]],"ddd"))</f>
        <v>Sat</v>
      </c>
      <c r="L6877" s="8" t="str">
        <f>IF(Sales_Pipeline[[#This Row],[Close_Date]]="","",TEXT(Sales_Pipeline[[#This Row],[Close_Date]],"mmm"))</f>
        <v>Dec</v>
      </c>
      <c r="M6877" s="8" t="str">
        <f>IF(Sales_Pipeline[[#This Row],[Close_Date]]="","","Q"&amp;ROUNDUP(MONTH(Sales_Pipeline[[#This Row],[Close_Date]])/3,0))</f>
        <v>Q4</v>
      </c>
      <c r="N6877" s="2" cm="1">
        <f t="array" ref="N6877">IFERROR(_xlfn.IFS(Sales_Pipeline[[#This Row],[Deal_Stage]]="Won",_xlfn.XLOOKUP(Sales_Pipeline[[#This Row],[Product]],Products!$A$2:$A$8,Products!$C$2:$C$8),Sales_Pipeline[[#This Row],[Deal_Stage]]="Lost",_xlfn.XLOOKUP(Sales_Pipeline[[#This Row],[Product]],Products!$A$2:$A$8,Products!$C$2:$C$8)),"")</f>
        <v>550</v>
      </c>
      <c r="O6877" s="2">
        <v>613</v>
      </c>
    </row>
    <row r="6878" spans="1:15" x14ac:dyDescent="0.3">
      <c r="A6878" t="s">
        <v>7024</v>
      </c>
      <c r="B6878" t="s">
        <v>42</v>
      </c>
      <c r="C6878" t="str">
        <f>_xlfn.XLOOKUP(Sales_Pipeline[[#This Row],[Sales_Agent]],Sales_Teams[Sales_Agent],Sales_Teams[Manager])</f>
        <v>Summer Sewald</v>
      </c>
      <c r="D6878" t="str">
        <f>_xlfn.XLOOKUP(Sales_Pipeline[[#This Row],[Manager]],Sales_Teams[Manager],Sales_Teams[Regional_Office])</f>
        <v>West</v>
      </c>
      <c r="E6878" t="s">
        <v>8953</v>
      </c>
      <c r="F6878" t="s">
        <v>145</v>
      </c>
      <c r="G6878" t="str">
        <f>IFERROR(_xlfn.XLOOKUP(Sales_Pipeline[[#This Row],[Account]],Accounts!$A$2:$A$86,Accounts!$F$2:$F$86),"")</f>
        <v>United States</v>
      </c>
      <c r="H6878" t="s">
        <v>57</v>
      </c>
      <c r="I6878" s="3">
        <v>42999</v>
      </c>
      <c r="J6878" s="3">
        <v>43053</v>
      </c>
      <c r="K6878" s="8" t="str">
        <f>IF(Sales_Pipeline[[#This Row],[Close_Date]]="","",TEXT(Sales_Pipeline[[#This Row],[Close_Date]],"ddd"))</f>
        <v>Tue</v>
      </c>
      <c r="L6878" s="8" t="str">
        <f>IF(Sales_Pipeline[[#This Row],[Close_Date]]="","",TEXT(Sales_Pipeline[[#This Row],[Close_Date]],"mmm"))</f>
        <v>Nov</v>
      </c>
      <c r="M6878" s="8" t="str">
        <f>IF(Sales_Pipeline[[#This Row],[Close_Date]]="","","Q"&amp;ROUNDUP(MONTH(Sales_Pipeline[[#This Row],[Close_Date]])/3,0))</f>
        <v>Q4</v>
      </c>
      <c r="N6878" s="2" cm="1">
        <f t="array" ref="N6878">IFERROR(_xlfn.IFS(Sales_Pipeline[[#This Row],[Deal_Stage]]="Won",_xlfn.XLOOKUP(Sales_Pipeline[[#This Row],[Product]],Products!$A$2:$A$8,Products!$C$2:$C$8),Sales_Pipeline[[#This Row],[Deal_Stage]]="Lost",_xlfn.XLOOKUP(Sales_Pipeline[[#This Row],[Product]],Products!$A$2:$A$8,Products!$C$2:$C$8)),"")</f>
        <v>4821</v>
      </c>
      <c r="O6878" s="2">
        <v>4808</v>
      </c>
    </row>
    <row r="6879" spans="1:15" x14ac:dyDescent="0.3">
      <c r="A6879" t="s">
        <v>7025</v>
      </c>
      <c r="B6879" t="s">
        <v>8</v>
      </c>
      <c r="C6879" t="str">
        <f>_xlfn.XLOOKUP(Sales_Pipeline[[#This Row],[Sales_Agent]],Sales_Teams[Sales_Agent],Sales_Teams[Manager])</f>
        <v>Dustin Brinkmann</v>
      </c>
      <c r="D6879" t="str">
        <f>_xlfn.XLOOKUP(Sales_Pipeline[[#This Row],[Manager]],Sales_Teams[Manager],Sales_Teams[Regional_Office])</f>
        <v>Central</v>
      </c>
      <c r="E6879" t="s">
        <v>84</v>
      </c>
      <c r="F6879" t="s">
        <v>234</v>
      </c>
      <c r="G6879" t="str">
        <f>IFERROR(_xlfn.XLOOKUP(Sales_Pipeline[[#This Row],[Account]],Accounts!$A$2:$A$86,Accounts!$F$2:$F$86),"")</f>
        <v>United States</v>
      </c>
      <c r="H6879" t="s">
        <v>57</v>
      </c>
      <c r="I6879" s="3">
        <v>42999</v>
      </c>
      <c r="J6879" s="3">
        <v>43065</v>
      </c>
      <c r="K6879" s="8" t="str">
        <f>IF(Sales_Pipeline[[#This Row],[Close_Date]]="","",TEXT(Sales_Pipeline[[#This Row],[Close_Date]],"ddd"))</f>
        <v>Sun</v>
      </c>
      <c r="L6879" s="8" t="str">
        <f>IF(Sales_Pipeline[[#This Row],[Close_Date]]="","",TEXT(Sales_Pipeline[[#This Row],[Close_Date]],"mmm"))</f>
        <v>Nov</v>
      </c>
      <c r="M6879" s="8" t="str">
        <f>IF(Sales_Pipeline[[#This Row],[Close_Date]]="","","Q"&amp;ROUNDUP(MONTH(Sales_Pipeline[[#This Row],[Close_Date]])/3,0))</f>
        <v>Q4</v>
      </c>
      <c r="N6879" s="2" cm="1">
        <f t="array" ref="N6879">IFERROR(_xlfn.IFS(Sales_Pipeline[[#This Row],[Deal_Stage]]="Won",_xlfn.XLOOKUP(Sales_Pipeline[[#This Row],[Product]],Products!$A$2:$A$8,Products!$C$2:$C$8),Sales_Pipeline[[#This Row],[Deal_Stage]]="Lost",_xlfn.XLOOKUP(Sales_Pipeline[[#This Row],[Product]],Products!$A$2:$A$8,Products!$C$2:$C$8)),"")</f>
        <v>5482</v>
      </c>
      <c r="O6879" s="2">
        <v>5160</v>
      </c>
    </row>
    <row r="6880" spans="1:15" x14ac:dyDescent="0.3">
      <c r="A6880" t="s">
        <v>7026</v>
      </c>
      <c r="B6880" t="s">
        <v>37</v>
      </c>
      <c r="C6880" t="str">
        <f>_xlfn.XLOOKUP(Sales_Pipeline[[#This Row],[Sales_Agent]],Sales_Teams[Sales_Agent],Sales_Teams[Manager])</f>
        <v>Celia Rouche</v>
      </c>
      <c r="D6880" t="str">
        <f>_xlfn.XLOOKUP(Sales_Pipeline[[#This Row],[Manager]],Sales_Teams[Manager],Sales_Teams[Regional_Office])</f>
        <v>West</v>
      </c>
      <c r="E6880" t="s">
        <v>63</v>
      </c>
      <c r="F6880" t="s">
        <v>70</v>
      </c>
      <c r="G6880" t="str">
        <f>IFERROR(_xlfn.XLOOKUP(Sales_Pipeline[[#This Row],[Account]],Accounts!$A$2:$A$86,Accounts!$F$2:$F$86),"")</f>
        <v>United States</v>
      </c>
      <c r="H6880" t="s">
        <v>57</v>
      </c>
      <c r="I6880" s="3">
        <v>42999</v>
      </c>
      <c r="J6880" s="3">
        <v>43009</v>
      </c>
      <c r="K6880" s="8" t="str">
        <f>IF(Sales_Pipeline[[#This Row],[Close_Date]]="","",TEXT(Sales_Pipeline[[#This Row],[Close_Date]],"ddd"))</f>
        <v>Sun</v>
      </c>
      <c r="L6880" s="8" t="str">
        <f>IF(Sales_Pipeline[[#This Row],[Close_Date]]="","",TEXT(Sales_Pipeline[[#This Row],[Close_Date]],"mmm"))</f>
        <v>Oct</v>
      </c>
      <c r="M6880" s="8" t="str">
        <f>IF(Sales_Pipeline[[#This Row],[Close_Date]]="","","Q"&amp;ROUNDUP(MONTH(Sales_Pipeline[[#This Row],[Close_Date]])/3,0))</f>
        <v>Q4</v>
      </c>
      <c r="N6880" s="2" cm="1">
        <f t="array" ref="N6880">IFERROR(_xlfn.IFS(Sales_Pipeline[[#This Row],[Deal_Stage]]="Won",_xlfn.XLOOKUP(Sales_Pipeline[[#This Row],[Product]],Products!$A$2:$A$8,Products!$C$2:$C$8),Sales_Pipeline[[#This Row],[Deal_Stage]]="Lost",_xlfn.XLOOKUP(Sales_Pipeline[[#This Row],[Product]],Products!$A$2:$A$8,Products!$C$2:$C$8)),"")</f>
        <v>550</v>
      </c>
      <c r="O6880" s="2">
        <v>566</v>
      </c>
    </row>
    <row r="6881" spans="1:15" x14ac:dyDescent="0.3">
      <c r="A6881" t="s">
        <v>7027</v>
      </c>
      <c r="B6881" t="s">
        <v>12</v>
      </c>
      <c r="C6881" t="str">
        <f>_xlfn.XLOOKUP(Sales_Pipeline[[#This Row],[Sales_Agent]],Sales_Teams[Sales_Agent],Sales_Teams[Manager])</f>
        <v>Melvin Marxen</v>
      </c>
      <c r="D6881" t="str">
        <f>_xlfn.XLOOKUP(Sales_Pipeline[[#This Row],[Manager]],Sales_Teams[Manager],Sales_Teams[Regional_Office])</f>
        <v>Central</v>
      </c>
      <c r="E6881" t="s">
        <v>61</v>
      </c>
      <c r="F6881" t="s">
        <v>105</v>
      </c>
      <c r="G6881" t="str">
        <f>IFERROR(_xlfn.XLOOKUP(Sales_Pipeline[[#This Row],[Account]],Accounts!$A$2:$A$86,Accounts!$F$2:$F$86),"")</f>
        <v>United States</v>
      </c>
      <c r="H6881" t="s">
        <v>57</v>
      </c>
      <c r="I6881" s="3">
        <v>42999</v>
      </c>
      <c r="J6881" s="3">
        <v>43005</v>
      </c>
      <c r="K6881" s="8" t="str">
        <f>IF(Sales_Pipeline[[#This Row],[Close_Date]]="","",TEXT(Sales_Pipeline[[#This Row],[Close_Date]],"ddd"))</f>
        <v>Wed</v>
      </c>
      <c r="L6881" s="8" t="str">
        <f>IF(Sales_Pipeline[[#This Row],[Close_Date]]="","",TEXT(Sales_Pipeline[[#This Row],[Close_Date]],"mmm"))</f>
        <v>Sep</v>
      </c>
      <c r="M6881" s="8" t="str">
        <f>IF(Sales_Pipeline[[#This Row],[Close_Date]]="","","Q"&amp;ROUNDUP(MONTH(Sales_Pipeline[[#This Row],[Close_Date]])/3,0))</f>
        <v>Q3</v>
      </c>
      <c r="N6881" s="2" cm="1">
        <f t="array" ref="N6881">IFERROR(_xlfn.IFS(Sales_Pipeline[[#This Row],[Deal_Stage]]="Won",_xlfn.XLOOKUP(Sales_Pipeline[[#This Row],[Product]],Products!$A$2:$A$8,Products!$C$2:$C$8),Sales_Pipeline[[#This Row],[Deal_Stage]]="Lost",_xlfn.XLOOKUP(Sales_Pipeline[[#This Row],[Product]],Products!$A$2:$A$8,Products!$C$2:$C$8)),"")</f>
        <v>55</v>
      </c>
      <c r="O6881" s="2">
        <v>68</v>
      </c>
    </row>
    <row r="6882" spans="1:15" x14ac:dyDescent="0.3">
      <c r="A6882" t="s">
        <v>7028</v>
      </c>
      <c r="B6882" t="s">
        <v>45</v>
      </c>
      <c r="C6882" t="str">
        <f>_xlfn.XLOOKUP(Sales_Pipeline[[#This Row],[Sales_Agent]],Sales_Teams[Sales_Agent],Sales_Teams[Manager])</f>
        <v>Summer Sewald</v>
      </c>
      <c r="D6882" t="str">
        <f>_xlfn.XLOOKUP(Sales_Pipeline[[#This Row],[Manager]],Sales_Teams[Manager],Sales_Teams[Regional_Office])</f>
        <v>West</v>
      </c>
      <c r="E6882" t="s">
        <v>63</v>
      </c>
      <c r="F6882" t="s">
        <v>173</v>
      </c>
      <c r="G6882" t="str">
        <f>IFERROR(_xlfn.XLOOKUP(Sales_Pipeline[[#This Row],[Account]],Accounts!$A$2:$A$86,Accounts!$F$2:$F$86),"")</f>
        <v>United States</v>
      </c>
      <c r="H6882" t="s">
        <v>82</v>
      </c>
      <c r="I6882" s="3">
        <v>42999</v>
      </c>
      <c r="J6882" s="3">
        <v>43011</v>
      </c>
      <c r="K6882" s="8" t="str">
        <f>IF(Sales_Pipeline[[#This Row],[Close_Date]]="","",TEXT(Sales_Pipeline[[#This Row],[Close_Date]],"ddd"))</f>
        <v>Tue</v>
      </c>
      <c r="L6882" s="8" t="str">
        <f>IF(Sales_Pipeline[[#This Row],[Close_Date]]="","",TEXT(Sales_Pipeline[[#This Row],[Close_Date]],"mmm"))</f>
        <v>Oct</v>
      </c>
      <c r="M6882" s="8" t="str">
        <f>IF(Sales_Pipeline[[#This Row],[Close_Date]]="","","Q"&amp;ROUNDUP(MONTH(Sales_Pipeline[[#This Row],[Close_Date]])/3,0))</f>
        <v>Q4</v>
      </c>
      <c r="N6882" s="2" cm="1">
        <f t="array" ref="N6882">IFERROR(_xlfn.IFS(Sales_Pipeline[[#This Row],[Deal_Stage]]="Won",_xlfn.XLOOKUP(Sales_Pipeline[[#This Row],[Product]],Products!$A$2:$A$8,Products!$C$2:$C$8),Sales_Pipeline[[#This Row],[Deal_Stage]]="Lost",_xlfn.XLOOKUP(Sales_Pipeline[[#This Row],[Product]],Products!$A$2:$A$8,Products!$C$2:$C$8)),"")</f>
        <v>550</v>
      </c>
      <c r="O6882" s="2">
        <v>0</v>
      </c>
    </row>
    <row r="6883" spans="1:15" x14ac:dyDescent="0.3">
      <c r="A6883" t="s">
        <v>7029</v>
      </c>
      <c r="B6883" t="s">
        <v>29</v>
      </c>
      <c r="C6883" t="str">
        <f>_xlfn.XLOOKUP(Sales_Pipeline[[#This Row],[Sales_Agent]],Sales_Teams[Sales_Agent],Sales_Teams[Manager])</f>
        <v>Rocco Neubert</v>
      </c>
      <c r="D6883" t="str">
        <f>_xlfn.XLOOKUP(Sales_Pipeline[[#This Row],[Manager]],Sales_Teams[Manager],Sales_Teams[Regional_Office])</f>
        <v>East</v>
      </c>
      <c r="E6883" t="s">
        <v>8953</v>
      </c>
      <c r="F6883" t="s">
        <v>127</v>
      </c>
      <c r="G6883" t="str">
        <f>IFERROR(_xlfn.XLOOKUP(Sales_Pipeline[[#This Row],[Account]],Accounts!$A$2:$A$86,Accounts!$F$2:$F$86),"")</f>
        <v>United States</v>
      </c>
      <c r="H6883" t="s">
        <v>57</v>
      </c>
      <c r="I6883" s="3">
        <v>42999</v>
      </c>
      <c r="J6883" s="3">
        <v>43091</v>
      </c>
      <c r="K6883" s="8" t="str">
        <f>IF(Sales_Pipeline[[#This Row],[Close_Date]]="","",TEXT(Sales_Pipeline[[#This Row],[Close_Date]],"ddd"))</f>
        <v>Fri</v>
      </c>
      <c r="L6883" s="8" t="str">
        <f>IF(Sales_Pipeline[[#This Row],[Close_Date]]="","",TEXT(Sales_Pipeline[[#This Row],[Close_Date]],"mmm"))</f>
        <v>Dec</v>
      </c>
      <c r="M6883" s="8" t="str">
        <f>IF(Sales_Pipeline[[#This Row],[Close_Date]]="","","Q"&amp;ROUNDUP(MONTH(Sales_Pipeline[[#This Row],[Close_Date]])/3,0))</f>
        <v>Q4</v>
      </c>
      <c r="N6883" s="2" cm="1">
        <f t="array" ref="N6883">IFERROR(_xlfn.IFS(Sales_Pipeline[[#This Row],[Deal_Stage]]="Won",_xlfn.XLOOKUP(Sales_Pipeline[[#This Row],[Product]],Products!$A$2:$A$8,Products!$C$2:$C$8),Sales_Pipeline[[#This Row],[Deal_Stage]]="Lost",_xlfn.XLOOKUP(Sales_Pipeline[[#This Row],[Product]],Products!$A$2:$A$8,Products!$C$2:$C$8)),"")</f>
        <v>4821</v>
      </c>
      <c r="O6883" s="2">
        <v>5600</v>
      </c>
    </row>
    <row r="6884" spans="1:15" x14ac:dyDescent="0.3">
      <c r="A6884" t="s">
        <v>7030</v>
      </c>
      <c r="B6884" t="s">
        <v>7</v>
      </c>
      <c r="C6884" t="str">
        <f>_xlfn.XLOOKUP(Sales_Pipeline[[#This Row],[Sales_Agent]],Sales_Teams[Sales_Agent],Sales_Teams[Manager])</f>
        <v>Dustin Brinkmann</v>
      </c>
      <c r="D6884" t="str">
        <f>_xlfn.XLOOKUP(Sales_Pipeline[[#This Row],[Manager]],Sales_Teams[Manager],Sales_Teams[Regional_Office])</f>
        <v>Central</v>
      </c>
      <c r="E6884" t="s">
        <v>61</v>
      </c>
      <c r="F6884" t="s">
        <v>118</v>
      </c>
      <c r="G6884" t="str">
        <f>IFERROR(_xlfn.XLOOKUP(Sales_Pipeline[[#This Row],[Account]],Accounts!$A$2:$A$86,Accounts!$F$2:$F$86),"")</f>
        <v>United States</v>
      </c>
      <c r="H6884" t="s">
        <v>57</v>
      </c>
      <c r="I6884" s="3">
        <v>42999</v>
      </c>
      <c r="J6884" s="3">
        <v>43081</v>
      </c>
      <c r="K6884" s="8" t="str">
        <f>IF(Sales_Pipeline[[#This Row],[Close_Date]]="","",TEXT(Sales_Pipeline[[#This Row],[Close_Date]],"ddd"))</f>
        <v>Tue</v>
      </c>
      <c r="L6884" s="8" t="str">
        <f>IF(Sales_Pipeline[[#This Row],[Close_Date]]="","",TEXT(Sales_Pipeline[[#This Row],[Close_Date]],"mmm"))</f>
        <v>Dec</v>
      </c>
      <c r="M6884" s="8" t="str">
        <f>IF(Sales_Pipeline[[#This Row],[Close_Date]]="","","Q"&amp;ROUNDUP(MONTH(Sales_Pipeline[[#This Row],[Close_Date]])/3,0))</f>
        <v>Q4</v>
      </c>
      <c r="N6884" s="2" cm="1">
        <f t="array" ref="N6884">IFERROR(_xlfn.IFS(Sales_Pipeline[[#This Row],[Deal_Stage]]="Won",_xlfn.XLOOKUP(Sales_Pipeline[[#This Row],[Product]],Products!$A$2:$A$8,Products!$C$2:$C$8),Sales_Pipeline[[#This Row],[Deal_Stage]]="Lost",_xlfn.XLOOKUP(Sales_Pipeline[[#This Row],[Product]],Products!$A$2:$A$8,Products!$C$2:$C$8)),"")</f>
        <v>55</v>
      </c>
      <c r="O6884" s="2">
        <v>61</v>
      </c>
    </row>
    <row r="6885" spans="1:15" x14ac:dyDescent="0.3">
      <c r="A6885" t="s">
        <v>7031</v>
      </c>
      <c r="B6885" t="s">
        <v>32</v>
      </c>
      <c r="C6885" t="str">
        <f>_xlfn.XLOOKUP(Sales_Pipeline[[#This Row],[Sales_Agent]],Sales_Teams[Sales_Agent],Sales_Teams[Manager])</f>
        <v>Celia Rouche</v>
      </c>
      <c r="D6885" t="str">
        <f>_xlfn.XLOOKUP(Sales_Pipeline[[#This Row],[Manager]],Sales_Teams[Manager],Sales_Teams[Regional_Office])</f>
        <v>West</v>
      </c>
      <c r="E6885" t="s">
        <v>61</v>
      </c>
      <c r="F6885" t="s">
        <v>413</v>
      </c>
      <c r="G6885" t="str">
        <f>IFERROR(_xlfn.XLOOKUP(Sales_Pipeline[[#This Row],[Account]],Accounts!$A$2:$A$86,Accounts!$F$2:$F$86),"")</f>
        <v>United States</v>
      </c>
      <c r="H6885" t="s">
        <v>82</v>
      </c>
      <c r="I6885" s="3">
        <v>42999</v>
      </c>
      <c r="J6885" s="3">
        <v>43072</v>
      </c>
      <c r="K6885" s="8" t="str">
        <f>IF(Sales_Pipeline[[#This Row],[Close_Date]]="","",TEXT(Sales_Pipeline[[#This Row],[Close_Date]],"ddd"))</f>
        <v>Sun</v>
      </c>
      <c r="L6885" s="8" t="str">
        <f>IF(Sales_Pipeline[[#This Row],[Close_Date]]="","",TEXT(Sales_Pipeline[[#This Row],[Close_Date]],"mmm"))</f>
        <v>Dec</v>
      </c>
      <c r="M6885" s="8" t="str">
        <f>IF(Sales_Pipeline[[#This Row],[Close_Date]]="","","Q"&amp;ROUNDUP(MONTH(Sales_Pipeline[[#This Row],[Close_Date]])/3,0))</f>
        <v>Q4</v>
      </c>
      <c r="N6885" s="2" cm="1">
        <f t="array" ref="N6885">IFERROR(_xlfn.IFS(Sales_Pipeline[[#This Row],[Deal_Stage]]="Won",_xlfn.XLOOKUP(Sales_Pipeline[[#This Row],[Product]],Products!$A$2:$A$8,Products!$C$2:$C$8),Sales_Pipeline[[#This Row],[Deal_Stage]]="Lost",_xlfn.XLOOKUP(Sales_Pipeline[[#This Row],[Product]],Products!$A$2:$A$8,Products!$C$2:$C$8)),"")</f>
        <v>55</v>
      </c>
      <c r="O6885" s="2">
        <v>0</v>
      </c>
    </row>
    <row r="6886" spans="1:15" x14ac:dyDescent="0.3">
      <c r="A6886" t="s">
        <v>7032</v>
      </c>
      <c r="B6886" t="s">
        <v>23</v>
      </c>
      <c r="C6886" t="str">
        <f>_xlfn.XLOOKUP(Sales_Pipeline[[#This Row],[Sales_Agent]],Sales_Teams[Sales_Agent],Sales_Teams[Manager])</f>
        <v>Cara Losch</v>
      </c>
      <c r="D6886" t="str">
        <f>_xlfn.XLOOKUP(Sales_Pipeline[[#This Row],[Manager]],Sales_Teams[Manager],Sales_Teams[Regional_Office])</f>
        <v>East</v>
      </c>
      <c r="E6886" t="s">
        <v>76</v>
      </c>
      <c r="F6886" t="s">
        <v>96</v>
      </c>
      <c r="G6886" t="str">
        <f>IFERROR(_xlfn.XLOOKUP(Sales_Pipeline[[#This Row],[Account]],Accounts!$A$2:$A$86,Accounts!$F$2:$F$86),"")</f>
        <v>United States</v>
      </c>
      <c r="H6886" t="s">
        <v>82</v>
      </c>
      <c r="I6886" s="3">
        <v>42999</v>
      </c>
      <c r="J6886" s="3">
        <v>43068</v>
      </c>
      <c r="K6886" s="8" t="str">
        <f>IF(Sales_Pipeline[[#This Row],[Close_Date]]="","",TEXT(Sales_Pipeline[[#This Row],[Close_Date]],"ddd"))</f>
        <v>Wed</v>
      </c>
      <c r="L6886" s="8" t="str">
        <f>IF(Sales_Pipeline[[#This Row],[Close_Date]]="","",TEXT(Sales_Pipeline[[#This Row],[Close_Date]],"mmm"))</f>
        <v>Nov</v>
      </c>
      <c r="M6886" s="8" t="str">
        <f>IF(Sales_Pipeline[[#This Row],[Close_Date]]="","","Q"&amp;ROUNDUP(MONTH(Sales_Pipeline[[#This Row],[Close_Date]])/3,0))</f>
        <v>Q4</v>
      </c>
      <c r="N6886" s="2" cm="1">
        <f t="array" ref="N6886">IFERROR(_xlfn.IFS(Sales_Pipeline[[#This Row],[Deal_Stage]]="Won",_xlfn.XLOOKUP(Sales_Pipeline[[#This Row],[Product]],Products!$A$2:$A$8,Products!$C$2:$C$8),Sales_Pipeline[[#This Row],[Deal_Stage]]="Lost",_xlfn.XLOOKUP(Sales_Pipeline[[#This Row],[Product]],Products!$A$2:$A$8,Products!$C$2:$C$8)),"")</f>
        <v>3393</v>
      </c>
      <c r="O6886" s="2">
        <v>0</v>
      </c>
    </row>
    <row r="6887" spans="1:15" x14ac:dyDescent="0.3">
      <c r="A6887" t="s">
        <v>7033</v>
      </c>
      <c r="B6887" t="s">
        <v>27</v>
      </c>
      <c r="C6887" t="str">
        <f>_xlfn.XLOOKUP(Sales_Pipeline[[#This Row],[Sales_Agent]],Sales_Teams[Sales_Agent],Sales_Teams[Manager])</f>
        <v>Rocco Neubert</v>
      </c>
      <c r="D6887" t="str">
        <f>_xlfn.XLOOKUP(Sales_Pipeline[[#This Row],[Manager]],Sales_Teams[Manager],Sales_Teams[Regional_Office])</f>
        <v>East</v>
      </c>
      <c r="E6887" t="s">
        <v>55</v>
      </c>
      <c r="F6887" t="s">
        <v>231</v>
      </c>
      <c r="G6887" t="str">
        <f>IFERROR(_xlfn.XLOOKUP(Sales_Pipeline[[#This Row],[Account]],Accounts!$A$2:$A$86,Accounts!$F$2:$F$86),"")</f>
        <v>United States</v>
      </c>
      <c r="H6887" t="s">
        <v>82</v>
      </c>
      <c r="I6887" s="3">
        <v>43000</v>
      </c>
      <c r="J6887" s="3">
        <v>43066</v>
      </c>
      <c r="K6887" s="8" t="str">
        <f>IF(Sales_Pipeline[[#This Row],[Close_Date]]="","",TEXT(Sales_Pipeline[[#This Row],[Close_Date]],"ddd"))</f>
        <v>Mon</v>
      </c>
      <c r="L6887" s="8" t="str">
        <f>IF(Sales_Pipeline[[#This Row],[Close_Date]]="","",TEXT(Sales_Pipeline[[#This Row],[Close_Date]],"mmm"))</f>
        <v>Nov</v>
      </c>
      <c r="M6887" s="8" t="str">
        <f>IF(Sales_Pipeline[[#This Row],[Close_Date]]="","","Q"&amp;ROUNDUP(MONTH(Sales_Pipeline[[#This Row],[Close_Date]])/3,0))</f>
        <v>Q4</v>
      </c>
      <c r="N6887" s="2" cm="1">
        <f t="array" ref="N6887">IFERROR(_xlfn.IFS(Sales_Pipeline[[#This Row],[Deal_Stage]]="Won",_xlfn.XLOOKUP(Sales_Pipeline[[#This Row],[Product]],Products!$A$2:$A$8,Products!$C$2:$C$8),Sales_Pipeline[[#This Row],[Deal_Stage]]="Lost",_xlfn.XLOOKUP(Sales_Pipeline[[#This Row],[Product]],Products!$A$2:$A$8,Products!$C$2:$C$8)),"")</f>
        <v>1096</v>
      </c>
      <c r="O6887" s="2">
        <v>0</v>
      </c>
    </row>
    <row r="6888" spans="1:15" x14ac:dyDescent="0.3">
      <c r="A6888" t="s">
        <v>7034</v>
      </c>
      <c r="B6888" t="s">
        <v>27</v>
      </c>
      <c r="C6888" t="str">
        <f>_xlfn.XLOOKUP(Sales_Pipeline[[#This Row],[Sales_Agent]],Sales_Teams[Sales_Agent],Sales_Teams[Manager])</f>
        <v>Rocco Neubert</v>
      </c>
      <c r="D6888" t="str">
        <f>_xlfn.XLOOKUP(Sales_Pipeline[[#This Row],[Manager]],Sales_Teams[Manager],Sales_Teams[Regional_Office])</f>
        <v>East</v>
      </c>
      <c r="E6888" t="s">
        <v>84</v>
      </c>
      <c r="F6888" t="s">
        <v>425</v>
      </c>
      <c r="G6888" t="str">
        <f>IFERROR(_xlfn.XLOOKUP(Sales_Pipeline[[#This Row],[Account]],Accounts!$A$2:$A$86,Accounts!$F$2:$F$86),"")</f>
        <v>United States</v>
      </c>
      <c r="H6888" t="s">
        <v>82</v>
      </c>
      <c r="I6888" s="3">
        <v>43000</v>
      </c>
      <c r="J6888" s="3">
        <v>43063</v>
      </c>
      <c r="K6888" s="8" t="str">
        <f>IF(Sales_Pipeline[[#This Row],[Close_Date]]="","",TEXT(Sales_Pipeline[[#This Row],[Close_Date]],"ddd"))</f>
        <v>Fri</v>
      </c>
      <c r="L6888" s="8" t="str">
        <f>IF(Sales_Pipeline[[#This Row],[Close_Date]]="","",TEXT(Sales_Pipeline[[#This Row],[Close_Date]],"mmm"))</f>
        <v>Nov</v>
      </c>
      <c r="M6888" s="8" t="str">
        <f>IF(Sales_Pipeline[[#This Row],[Close_Date]]="","","Q"&amp;ROUNDUP(MONTH(Sales_Pipeline[[#This Row],[Close_Date]])/3,0))</f>
        <v>Q4</v>
      </c>
      <c r="N6888" s="2" cm="1">
        <f t="array" ref="N6888">IFERROR(_xlfn.IFS(Sales_Pipeline[[#This Row],[Deal_Stage]]="Won",_xlfn.XLOOKUP(Sales_Pipeline[[#This Row],[Product]],Products!$A$2:$A$8,Products!$C$2:$C$8),Sales_Pipeline[[#This Row],[Deal_Stage]]="Lost",_xlfn.XLOOKUP(Sales_Pipeline[[#This Row],[Product]],Products!$A$2:$A$8,Products!$C$2:$C$8)),"")</f>
        <v>5482</v>
      </c>
      <c r="O6888" s="2">
        <v>0</v>
      </c>
    </row>
    <row r="6889" spans="1:15" x14ac:dyDescent="0.3">
      <c r="A6889" t="s">
        <v>7035</v>
      </c>
      <c r="B6889" t="s">
        <v>20</v>
      </c>
      <c r="C6889" t="str">
        <f>_xlfn.XLOOKUP(Sales_Pipeline[[#This Row],[Sales_Agent]],Sales_Teams[Sales_Agent],Sales_Teams[Manager])</f>
        <v>Cara Losch</v>
      </c>
      <c r="D6889" t="str">
        <f>_xlfn.XLOOKUP(Sales_Pipeline[[#This Row],[Manager]],Sales_Teams[Manager],Sales_Teams[Regional_Office])</f>
        <v>East</v>
      </c>
      <c r="E6889" t="s">
        <v>63</v>
      </c>
      <c r="F6889" t="s">
        <v>116</v>
      </c>
      <c r="G6889" t="str">
        <f>IFERROR(_xlfn.XLOOKUP(Sales_Pipeline[[#This Row],[Account]],Accounts!$A$2:$A$86,Accounts!$F$2:$F$86),"")</f>
        <v>United States</v>
      </c>
      <c r="H6889" t="s">
        <v>82</v>
      </c>
      <c r="I6889" s="3">
        <v>43000</v>
      </c>
      <c r="J6889" s="3">
        <v>43068</v>
      </c>
      <c r="K6889" s="8" t="str">
        <f>IF(Sales_Pipeline[[#This Row],[Close_Date]]="","",TEXT(Sales_Pipeline[[#This Row],[Close_Date]],"ddd"))</f>
        <v>Wed</v>
      </c>
      <c r="L6889" s="8" t="str">
        <f>IF(Sales_Pipeline[[#This Row],[Close_Date]]="","",TEXT(Sales_Pipeline[[#This Row],[Close_Date]],"mmm"))</f>
        <v>Nov</v>
      </c>
      <c r="M6889" s="8" t="str">
        <f>IF(Sales_Pipeline[[#This Row],[Close_Date]]="","","Q"&amp;ROUNDUP(MONTH(Sales_Pipeline[[#This Row],[Close_Date]])/3,0))</f>
        <v>Q4</v>
      </c>
      <c r="N6889" s="2" cm="1">
        <f t="array" ref="N6889">IFERROR(_xlfn.IFS(Sales_Pipeline[[#This Row],[Deal_Stage]]="Won",_xlfn.XLOOKUP(Sales_Pipeline[[#This Row],[Product]],Products!$A$2:$A$8,Products!$C$2:$C$8),Sales_Pipeline[[#This Row],[Deal_Stage]]="Lost",_xlfn.XLOOKUP(Sales_Pipeline[[#This Row],[Product]],Products!$A$2:$A$8,Products!$C$2:$C$8)),"")</f>
        <v>550</v>
      </c>
      <c r="O6889" s="2">
        <v>0</v>
      </c>
    </row>
    <row r="6890" spans="1:15" x14ac:dyDescent="0.3">
      <c r="A6890" t="s">
        <v>7036</v>
      </c>
      <c r="B6890" t="s">
        <v>25</v>
      </c>
      <c r="C6890" t="str">
        <f>_xlfn.XLOOKUP(Sales_Pipeline[[#This Row],[Sales_Agent]],Sales_Teams[Sales_Agent],Sales_Teams[Manager])</f>
        <v>Rocco Neubert</v>
      </c>
      <c r="D6890" t="str">
        <f>_xlfn.XLOOKUP(Sales_Pipeline[[#This Row],[Manager]],Sales_Teams[Manager],Sales_Teams[Regional_Office])</f>
        <v>East</v>
      </c>
      <c r="E6890" t="s">
        <v>84</v>
      </c>
      <c r="G6890" t="str">
        <f>IFERROR(_xlfn.XLOOKUP(Sales_Pipeline[[#This Row],[Account]],Accounts!$A$2:$A$86,Accounts!$F$2:$F$86),"")</f>
        <v/>
      </c>
      <c r="H6890" t="s">
        <v>77</v>
      </c>
      <c r="I6890" s="3">
        <v>43000</v>
      </c>
      <c r="K6890" s="8" t="str">
        <f>IF(Sales_Pipeline[[#This Row],[Close_Date]]="","",TEXT(Sales_Pipeline[[#This Row],[Close_Date]],"ddd"))</f>
        <v/>
      </c>
      <c r="L6890" s="8" t="str">
        <f>IF(Sales_Pipeline[[#This Row],[Close_Date]]="","",TEXT(Sales_Pipeline[[#This Row],[Close_Date]],"mmm"))</f>
        <v/>
      </c>
      <c r="M6890" s="8" t="str">
        <f>IF(Sales_Pipeline[[#This Row],[Close_Date]]="","","Q"&amp;ROUNDUP(MONTH(Sales_Pipeline[[#This Row],[Close_Date]])/3,0))</f>
        <v/>
      </c>
      <c r="N6890" s="2" t="str" cm="1">
        <f t="array" ref="N6890">IFERROR(_xlfn.IFS(Sales_Pipeline[[#This Row],[Deal_Stage]]="Won",_xlfn.XLOOKUP(Sales_Pipeline[[#This Row],[Product]],Products!$A$2:$A$8,Products!$C$2:$C$8),Sales_Pipeline[[#This Row],[Deal_Stage]]="Lost",_xlfn.XLOOKUP(Sales_Pipeline[[#This Row],[Product]],Products!$A$2:$A$8,Products!$C$2:$C$8)),"")</f>
        <v/>
      </c>
      <c r="O6890" s="2">
        <v>0</v>
      </c>
    </row>
    <row r="6891" spans="1:15" x14ac:dyDescent="0.3">
      <c r="A6891" t="s">
        <v>7037</v>
      </c>
      <c r="B6891" t="s">
        <v>25</v>
      </c>
      <c r="C6891" t="str">
        <f>_xlfn.XLOOKUP(Sales_Pipeline[[#This Row],[Sales_Agent]],Sales_Teams[Sales_Agent],Sales_Teams[Manager])</f>
        <v>Rocco Neubert</v>
      </c>
      <c r="D6891" t="str">
        <f>_xlfn.XLOOKUP(Sales_Pipeline[[#This Row],[Manager]],Sales_Teams[Manager],Sales_Teams[Regional_Office])</f>
        <v>East</v>
      </c>
      <c r="E6891" t="s">
        <v>8953</v>
      </c>
      <c r="F6891" t="s">
        <v>127</v>
      </c>
      <c r="G6891" t="str">
        <f>IFERROR(_xlfn.XLOOKUP(Sales_Pipeline[[#This Row],[Account]],Accounts!$A$2:$A$86,Accounts!$F$2:$F$86),"")</f>
        <v>United States</v>
      </c>
      <c r="H6891" t="s">
        <v>57</v>
      </c>
      <c r="I6891" s="3">
        <v>43000</v>
      </c>
      <c r="J6891" s="3">
        <v>43092</v>
      </c>
      <c r="K6891" s="8" t="str">
        <f>IF(Sales_Pipeline[[#This Row],[Close_Date]]="","",TEXT(Sales_Pipeline[[#This Row],[Close_Date]],"ddd"))</f>
        <v>Sat</v>
      </c>
      <c r="L6891" s="8" t="str">
        <f>IF(Sales_Pipeline[[#This Row],[Close_Date]]="","",TEXT(Sales_Pipeline[[#This Row],[Close_Date]],"mmm"))</f>
        <v>Dec</v>
      </c>
      <c r="M6891" s="8" t="str">
        <f>IF(Sales_Pipeline[[#This Row],[Close_Date]]="","","Q"&amp;ROUNDUP(MONTH(Sales_Pipeline[[#This Row],[Close_Date]])/3,0))</f>
        <v>Q4</v>
      </c>
      <c r="N6891" s="2" cm="1">
        <f t="array" ref="N6891">IFERROR(_xlfn.IFS(Sales_Pipeline[[#This Row],[Deal_Stage]]="Won",_xlfn.XLOOKUP(Sales_Pipeline[[#This Row],[Product]],Products!$A$2:$A$8,Products!$C$2:$C$8),Sales_Pipeline[[#This Row],[Deal_Stage]]="Lost",_xlfn.XLOOKUP(Sales_Pipeline[[#This Row],[Product]],Products!$A$2:$A$8,Products!$C$2:$C$8)),"")</f>
        <v>4821</v>
      </c>
      <c r="O6891" s="2">
        <v>4976</v>
      </c>
    </row>
    <row r="6892" spans="1:15" x14ac:dyDescent="0.3">
      <c r="A6892" t="s">
        <v>7038</v>
      </c>
      <c r="B6892" t="s">
        <v>15</v>
      </c>
      <c r="C6892" t="str">
        <f>_xlfn.XLOOKUP(Sales_Pipeline[[#This Row],[Sales_Agent]],Sales_Teams[Sales_Agent],Sales_Teams[Manager])</f>
        <v>Melvin Marxen</v>
      </c>
      <c r="D6892" t="str">
        <f>_xlfn.XLOOKUP(Sales_Pipeline[[#This Row],[Manager]],Sales_Teams[Manager],Sales_Teams[Regional_Office])</f>
        <v>Central</v>
      </c>
      <c r="E6892" t="s">
        <v>8953</v>
      </c>
      <c r="F6892" t="s">
        <v>132</v>
      </c>
      <c r="G6892" t="str">
        <f>IFERROR(_xlfn.XLOOKUP(Sales_Pipeline[[#This Row],[Account]],Accounts!$A$2:$A$86,Accounts!$F$2:$F$86),"")</f>
        <v>United States</v>
      </c>
      <c r="H6892" t="s">
        <v>82</v>
      </c>
      <c r="I6892" s="3">
        <v>43000</v>
      </c>
      <c r="J6892" s="3">
        <v>43011</v>
      </c>
      <c r="K6892" s="8" t="str">
        <f>IF(Sales_Pipeline[[#This Row],[Close_Date]]="","",TEXT(Sales_Pipeline[[#This Row],[Close_Date]],"ddd"))</f>
        <v>Tue</v>
      </c>
      <c r="L6892" s="8" t="str">
        <f>IF(Sales_Pipeline[[#This Row],[Close_Date]]="","",TEXT(Sales_Pipeline[[#This Row],[Close_Date]],"mmm"))</f>
        <v>Oct</v>
      </c>
      <c r="M6892" s="8" t="str">
        <f>IF(Sales_Pipeline[[#This Row],[Close_Date]]="","","Q"&amp;ROUNDUP(MONTH(Sales_Pipeline[[#This Row],[Close_Date]])/3,0))</f>
        <v>Q4</v>
      </c>
      <c r="N6892" s="2" cm="1">
        <f t="array" ref="N6892">IFERROR(_xlfn.IFS(Sales_Pipeline[[#This Row],[Deal_Stage]]="Won",_xlfn.XLOOKUP(Sales_Pipeline[[#This Row],[Product]],Products!$A$2:$A$8,Products!$C$2:$C$8),Sales_Pipeline[[#This Row],[Deal_Stage]]="Lost",_xlfn.XLOOKUP(Sales_Pipeline[[#This Row],[Product]],Products!$A$2:$A$8,Products!$C$2:$C$8)),"")</f>
        <v>4821</v>
      </c>
      <c r="O6892" s="2">
        <v>0</v>
      </c>
    </row>
    <row r="6893" spans="1:15" x14ac:dyDescent="0.3">
      <c r="A6893" t="s">
        <v>7039</v>
      </c>
      <c r="B6893" t="s">
        <v>15</v>
      </c>
      <c r="C6893" t="str">
        <f>_xlfn.XLOOKUP(Sales_Pipeline[[#This Row],[Sales_Agent]],Sales_Teams[Sales_Agent],Sales_Teams[Manager])</f>
        <v>Melvin Marxen</v>
      </c>
      <c r="D6893" t="str">
        <f>_xlfn.XLOOKUP(Sales_Pipeline[[#This Row],[Manager]],Sales_Teams[Manager],Sales_Teams[Regional_Office])</f>
        <v>Central</v>
      </c>
      <c r="E6893" t="s">
        <v>8953</v>
      </c>
      <c r="F6893" t="s">
        <v>333</v>
      </c>
      <c r="G6893" t="str">
        <f>IFERROR(_xlfn.XLOOKUP(Sales_Pipeline[[#This Row],[Account]],Accounts!$A$2:$A$86,Accounts!$F$2:$F$86),"")</f>
        <v>United States</v>
      </c>
      <c r="H6893" t="s">
        <v>57</v>
      </c>
      <c r="I6893" s="3">
        <v>43000</v>
      </c>
      <c r="J6893" s="3">
        <v>43093</v>
      </c>
      <c r="K6893" s="8" t="str">
        <f>IF(Sales_Pipeline[[#This Row],[Close_Date]]="","",TEXT(Sales_Pipeline[[#This Row],[Close_Date]],"ddd"))</f>
        <v>Sun</v>
      </c>
      <c r="L6893" s="8" t="str">
        <f>IF(Sales_Pipeline[[#This Row],[Close_Date]]="","",TEXT(Sales_Pipeline[[#This Row],[Close_Date]],"mmm"))</f>
        <v>Dec</v>
      </c>
      <c r="M6893" s="8" t="str">
        <f>IF(Sales_Pipeline[[#This Row],[Close_Date]]="","","Q"&amp;ROUNDUP(MONTH(Sales_Pipeline[[#This Row],[Close_Date]])/3,0))</f>
        <v>Q4</v>
      </c>
      <c r="N6893" s="2" cm="1">
        <f t="array" ref="N6893">IFERROR(_xlfn.IFS(Sales_Pipeline[[#This Row],[Deal_Stage]]="Won",_xlfn.XLOOKUP(Sales_Pipeline[[#This Row],[Product]],Products!$A$2:$A$8,Products!$C$2:$C$8),Sales_Pipeline[[#This Row],[Deal_Stage]]="Lost",_xlfn.XLOOKUP(Sales_Pipeline[[#This Row],[Product]],Products!$A$2:$A$8,Products!$C$2:$C$8)),"")</f>
        <v>4821</v>
      </c>
      <c r="O6893" s="2">
        <v>4991</v>
      </c>
    </row>
    <row r="6894" spans="1:15" x14ac:dyDescent="0.3">
      <c r="A6894" t="s">
        <v>7040</v>
      </c>
      <c r="B6894" t="s">
        <v>28</v>
      </c>
      <c r="C6894" t="str">
        <f>_xlfn.XLOOKUP(Sales_Pipeline[[#This Row],[Sales_Agent]],Sales_Teams[Sales_Agent],Sales_Teams[Manager])</f>
        <v>Rocco Neubert</v>
      </c>
      <c r="D6894" t="str">
        <f>_xlfn.XLOOKUP(Sales_Pipeline[[#This Row],[Manager]],Sales_Teams[Manager],Sales_Teams[Regional_Office])</f>
        <v>East</v>
      </c>
      <c r="E6894" t="s">
        <v>63</v>
      </c>
      <c r="F6894" t="s">
        <v>182</v>
      </c>
      <c r="G6894" t="str">
        <f>IFERROR(_xlfn.XLOOKUP(Sales_Pipeline[[#This Row],[Account]],Accounts!$A$2:$A$86,Accounts!$F$2:$F$86),"")</f>
        <v>United States</v>
      </c>
      <c r="H6894" t="s">
        <v>82</v>
      </c>
      <c r="I6894" s="3">
        <v>43000</v>
      </c>
      <c r="J6894" s="3">
        <v>43012</v>
      </c>
      <c r="K6894" s="8" t="str">
        <f>IF(Sales_Pipeline[[#This Row],[Close_Date]]="","",TEXT(Sales_Pipeline[[#This Row],[Close_Date]],"ddd"))</f>
        <v>Wed</v>
      </c>
      <c r="L6894" s="8" t="str">
        <f>IF(Sales_Pipeline[[#This Row],[Close_Date]]="","",TEXT(Sales_Pipeline[[#This Row],[Close_Date]],"mmm"))</f>
        <v>Oct</v>
      </c>
      <c r="M6894" s="8" t="str">
        <f>IF(Sales_Pipeline[[#This Row],[Close_Date]]="","","Q"&amp;ROUNDUP(MONTH(Sales_Pipeline[[#This Row],[Close_Date]])/3,0))</f>
        <v>Q4</v>
      </c>
      <c r="N6894" s="2" cm="1">
        <f t="array" ref="N6894">IFERROR(_xlfn.IFS(Sales_Pipeline[[#This Row],[Deal_Stage]]="Won",_xlfn.XLOOKUP(Sales_Pipeline[[#This Row],[Product]],Products!$A$2:$A$8,Products!$C$2:$C$8),Sales_Pipeline[[#This Row],[Deal_Stage]]="Lost",_xlfn.XLOOKUP(Sales_Pipeline[[#This Row],[Product]],Products!$A$2:$A$8,Products!$C$2:$C$8)),"")</f>
        <v>550</v>
      </c>
      <c r="O6894" s="2">
        <v>0</v>
      </c>
    </row>
    <row r="6895" spans="1:15" x14ac:dyDescent="0.3">
      <c r="A6895" t="s">
        <v>7041</v>
      </c>
      <c r="B6895" t="s">
        <v>28</v>
      </c>
      <c r="C6895" t="str">
        <f>_xlfn.XLOOKUP(Sales_Pipeline[[#This Row],[Sales_Agent]],Sales_Teams[Sales_Agent],Sales_Teams[Manager])</f>
        <v>Rocco Neubert</v>
      </c>
      <c r="D6895" t="str">
        <f>_xlfn.XLOOKUP(Sales_Pipeline[[#This Row],[Manager]],Sales_Teams[Manager],Sales_Teams[Regional_Office])</f>
        <v>East</v>
      </c>
      <c r="E6895" t="s">
        <v>8953</v>
      </c>
      <c r="F6895" t="s">
        <v>103</v>
      </c>
      <c r="G6895" t="str">
        <f>IFERROR(_xlfn.XLOOKUP(Sales_Pipeline[[#This Row],[Account]],Accounts!$A$2:$A$86,Accounts!$F$2:$F$86),"")</f>
        <v>United States</v>
      </c>
      <c r="H6895" t="s">
        <v>57</v>
      </c>
      <c r="I6895" s="3">
        <v>43000</v>
      </c>
      <c r="J6895" s="3">
        <v>43012</v>
      </c>
      <c r="K6895" s="8" t="str">
        <f>IF(Sales_Pipeline[[#This Row],[Close_Date]]="","",TEXT(Sales_Pipeline[[#This Row],[Close_Date]],"ddd"))</f>
        <v>Wed</v>
      </c>
      <c r="L6895" s="8" t="str">
        <f>IF(Sales_Pipeline[[#This Row],[Close_Date]]="","",TEXT(Sales_Pipeline[[#This Row],[Close_Date]],"mmm"))</f>
        <v>Oct</v>
      </c>
      <c r="M6895" s="8" t="str">
        <f>IF(Sales_Pipeline[[#This Row],[Close_Date]]="","","Q"&amp;ROUNDUP(MONTH(Sales_Pipeline[[#This Row],[Close_Date]])/3,0))</f>
        <v>Q4</v>
      </c>
      <c r="N6895" s="2" cm="1">
        <f t="array" ref="N6895">IFERROR(_xlfn.IFS(Sales_Pipeline[[#This Row],[Deal_Stage]]="Won",_xlfn.XLOOKUP(Sales_Pipeline[[#This Row],[Product]],Products!$A$2:$A$8,Products!$C$2:$C$8),Sales_Pipeline[[#This Row],[Deal_Stage]]="Lost",_xlfn.XLOOKUP(Sales_Pipeline[[#This Row],[Product]],Products!$A$2:$A$8,Products!$C$2:$C$8)),"")</f>
        <v>4821</v>
      </c>
      <c r="O6895" s="2">
        <v>5868</v>
      </c>
    </row>
    <row r="6896" spans="1:15" x14ac:dyDescent="0.3">
      <c r="A6896" t="s">
        <v>7042</v>
      </c>
      <c r="B6896" t="s">
        <v>38</v>
      </c>
      <c r="C6896" t="str">
        <f>_xlfn.XLOOKUP(Sales_Pipeline[[#This Row],[Sales_Agent]],Sales_Teams[Sales_Agent],Sales_Teams[Manager])</f>
        <v>Celia Rouche</v>
      </c>
      <c r="D6896" t="str">
        <f>_xlfn.XLOOKUP(Sales_Pipeline[[#This Row],[Manager]],Sales_Teams[Manager],Sales_Teams[Regional_Office])</f>
        <v>West</v>
      </c>
      <c r="E6896" t="s">
        <v>76</v>
      </c>
      <c r="F6896" t="s">
        <v>114</v>
      </c>
      <c r="G6896" t="str">
        <f>IFERROR(_xlfn.XLOOKUP(Sales_Pipeline[[#This Row],[Account]],Accounts!$A$2:$A$86,Accounts!$F$2:$F$86),"")</f>
        <v>United States</v>
      </c>
      <c r="H6896" t="s">
        <v>77</v>
      </c>
      <c r="I6896" s="3">
        <v>43000</v>
      </c>
      <c r="K6896" s="8" t="str">
        <f>IF(Sales_Pipeline[[#This Row],[Close_Date]]="","",TEXT(Sales_Pipeline[[#This Row],[Close_Date]],"ddd"))</f>
        <v/>
      </c>
      <c r="L6896" s="8" t="str">
        <f>IF(Sales_Pipeline[[#This Row],[Close_Date]]="","",TEXT(Sales_Pipeline[[#This Row],[Close_Date]],"mmm"))</f>
        <v/>
      </c>
      <c r="M6896" s="8" t="str">
        <f>IF(Sales_Pipeline[[#This Row],[Close_Date]]="","","Q"&amp;ROUNDUP(MONTH(Sales_Pipeline[[#This Row],[Close_Date]])/3,0))</f>
        <v/>
      </c>
      <c r="N6896" s="2" t="str" cm="1">
        <f t="array" ref="N6896">IFERROR(_xlfn.IFS(Sales_Pipeline[[#This Row],[Deal_Stage]]="Won",_xlfn.XLOOKUP(Sales_Pipeline[[#This Row],[Product]],Products!$A$2:$A$8,Products!$C$2:$C$8),Sales_Pipeline[[#This Row],[Deal_Stage]]="Lost",_xlfn.XLOOKUP(Sales_Pipeline[[#This Row],[Product]],Products!$A$2:$A$8,Products!$C$2:$C$8)),"")</f>
        <v/>
      </c>
      <c r="O6896" s="2">
        <v>0</v>
      </c>
    </row>
    <row r="6897" spans="1:15" x14ac:dyDescent="0.3">
      <c r="A6897" t="s">
        <v>7043</v>
      </c>
      <c r="B6897" t="s">
        <v>13</v>
      </c>
      <c r="C6897" t="str">
        <f>_xlfn.XLOOKUP(Sales_Pipeline[[#This Row],[Sales_Agent]],Sales_Teams[Sales_Agent],Sales_Teams[Manager])</f>
        <v>Melvin Marxen</v>
      </c>
      <c r="D6897" t="str">
        <f>_xlfn.XLOOKUP(Sales_Pipeline[[#This Row],[Manager]],Sales_Teams[Manager],Sales_Teams[Regional_Office])</f>
        <v>Central</v>
      </c>
      <c r="E6897" t="s">
        <v>55</v>
      </c>
      <c r="F6897" t="s">
        <v>59</v>
      </c>
      <c r="G6897" t="str">
        <f>IFERROR(_xlfn.XLOOKUP(Sales_Pipeline[[#This Row],[Account]],Accounts!$A$2:$A$86,Accounts!$F$2:$F$86),"")</f>
        <v>United States</v>
      </c>
      <c r="H6897" t="s">
        <v>82</v>
      </c>
      <c r="I6897" s="3">
        <v>43000</v>
      </c>
      <c r="J6897" s="3">
        <v>43090</v>
      </c>
      <c r="K6897" s="8" t="str">
        <f>IF(Sales_Pipeline[[#This Row],[Close_Date]]="","",TEXT(Sales_Pipeline[[#This Row],[Close_Date]],"ddd"))</f>
        <v>Thu</v>
      </c>
      <c r="L6897" s="8" t="str">
        <f>IF(Sales_Pipeline[[#This Row],[Close_Date]]="","",TEXT(Sales_Pipeline[[#This Row],[Close_Date]],"mmm"))</f>
        <v>Dec</v>
      </c>
      <c r="M6897" s="8" t="str">
        <f>IF(Sales_Pipeline[[#This Row],[Close_Date]]="","","Q"&amp;ROUNDUP(MONTH(Sales_Pipeline[[#This Row],[Close_Date]])/3,0))</f>
        <v>Q4</v>
      </c>
      <c r="N6897" s="2" cm="1">
        <f t="array" ref="N6897">IFERROR(_xlfn.IFS(Sales_Pipeline[[#This Row],[Deal_Stage]]="Won",_xlfn.XLOOKUP(Sales_Pipeline[[#This Row],[Product]],Products!$A$2:$A$8,Products!$C$2:$C$8),Sales_Pipeline[[#This Row],[Deal_Stage]]="Lost",_xlfn.XLOOKUP(Sales_Pipeline[[#This Row],[Product]],Products!$A$2:$A$8,Products!$C$2:$C$8)),"")</f>
        <v>1096</v>
      </c>
      <c r="O6897" s="2">
        <v>0</v>
      </c>
    </row>
    <row r="6898" spans="1:15" x14ac:dyDescent="0.3">
      <c r="A6898" t="s">
        <v>7044</v>
      </c>
      <c r="B6898" t="s">
        <v>13</v>
      </c>
      <c r="C6898" t="str">
        <f>_xlfn.XLOOKUP(Sales_Pipeline[[#This Row],[Sales_Agent]],Sales_Teams[Sales_Agent],Sales_Teams[Manager])</f>
        <v>Melvin Marxen</v>
      </c>
      <c r="D6898" t="str">
        <f>_xlfn.XLOOKUP(Sales_Pipeline[[#This Row],[Manager]],Sales_Teams[Manager],Sales_Teams[Regional_Office])</f>
        <v>Central</v>
      </c>
      <c r="E6898" t="s">
        <v>8953</v>
      </c>
      <c r="F6898" t="s">
        <v>79</v>
      </c>
      <c r="G6898" t="str">
        <f>IFERROR(_xlfn.XLOOKUP(Sales_Pipeline[[#This Row],[Account]],Accounts!$A$2:$A$86,Accounts!$F$2:$F$86),"")</f>
        <v>Philipines</v>
      </c>
      <c r="H6898" t="s">
        <v>57</v>
      </c>
      <c r="I6898" s="3">
        <v>43000</v>
      </c>
      <c r="J6898" s="3">
        <v>43063</v>
      </c>
      <c r="K6898" s="8" t="str">
        <f>IF(Sales_Pipeline[[#This Row],[Close_Date]]="","",TEXT(Sales_Pipeline[[#This Row],[Close_Date]],"ddd"))</f>
        <v>Fri</v>
      </c>
      <c r="L6898" s="8" t="str">
        <f>IF(Sales_Pipeline[[#This Row],[Close_Date]]="","",TEXT(Sales_Pipeline[[#This Row],[Close_Date]],"mmm"))</f>
        <v>Nov</v>
      </c>
      <c r="M6898" s="8" t="str">
        <f>IF(Sales_Pipeline[[#This Row],[Close_Date]]="","","Q"&amp;ROUNDUP(MONTH(Sales_Pipeline[[#This Row],[Close_Date]])/3,0))</f>
        <v>Q4</v>
      </c>
      <c r="N6898" s="2" cm="1">
        <f t="array" ref="N6898">IFERROR(_xlfn.IFS(Sales_Pipeline[[#This Row],[Deal_Stage]]="Won",_xlfn.XLOOKUP(Sales_Pipeline[[#This Row],[Product]],Products!$A$2:$A$8,Products!$C$2:$C$8),Sales_Pipeline[[#This Row],[Deal_Stage]]="Lost",_xlfn.XLOOKUP(Sales_Pipeline[[#This Row],[Product]],Products!$A$2:$A$8,Products!$C$2:$C$8)),"")</f>
        <v>4821</v>
      </c>
      <c r="O6898" s="2">
        <v>4938</v>
      </c>
    </row>
    <row r="6899" spans="1:15" x14ac:dyDescent="0.3">
      <c r="A6899" t="s">
        <v>7045</v>
      </c>
      <c r="B6899" t="s">
        <v>13</v>
      </c>
      <c r="C6899" t="str">
        <f>_xlfn.XLOOKUP(Sales_Pipeline[[#This Row],[Sales_Agent]],Sales_Teams[Sales_Agent],Sales_Teams[Manager])</f>
        <v>Melvin Marxen</v>
      </c>
      <c r="D6899" t="str">
        <f>_xlfn.XLOOKUP(Sales_Pipeline[[#This Row],[Manager]],Sales_Teams[Manager],Sales_Teams[Regional_Office])</f>
        <v>Central</v>
      </c>
      <c r="E6899" t="s">
        <v>76</v>
      </c>
      <c r="F6899" t="s">
        <v>68</v>
      </c>
      <c r="G6899" t="str">
        <f>IFERROR(_xlfn.XLOOKUP(Sales_Pipeline[[#This Row],[Account]],Accounts!$A$2:$A$86,Accounts!$F$2:$F$86),"")</f>
        <v>United States</v>
      </c>
      <c r="H6899" t="s">
        <v>57</v>
      </c>
      <c r="I6899" s="3">
        <v>43000</v>
      </c>
      <c r="J6899" s="3">
        <v>43083</v>
      </c>
      <c r="K6899" s="8" t="str">
        <f>IF(Sales_Pipeline[[#This Row],[Close_Date]]="","",TEXT(Sales_Pipeline[[#This Row],[Close_Date]],"ddd"))</f>
        <v>Thu</v>
      </c>
      <c r="L6899" s="8" t="str">
        <f>IF(Sales_Pipeline[[#This Row],[Close_Date]]="","",TEXT(Sales_Pipeline[[#This Row],[Close_Date]],"mmm"))</f>
        <v>Dec</v>
      </c>
      <c r="M6899" s="8" t="str">
        <f>IF(Sales_Pipeline[[#This Row],[Close_Date]]="","","Q"&amp;ROUNDUP(MONTH(Sales_Pipeline[[#This Row],[Close_Date]])/3,0))</f>
        <v>Q4</v>
      </c>
      <c r="N6899" s="2" cm="1">
        <f t="array" ref="N6899">IFERROR(_xlfn.IFS(Sales_Pipeline[[#This Row],[Deal_Stage]]="Won",_xlfn.XLOOKUP(Sales_Pipeline[[#This Row],[Product]],Products!$A$2:$A$8,Products!$C$2:$C$8),Sales_Pipeline[[#This Row],[Deal_Stage]]="Lost",_xlfn.XLOOKUP(Sales_Pipeline[[#This Row],[Product]],Products!$A$2:$A$8,Products!$C$2:$C$8)),"")</f>
        <v>3393</v>
      </c>
      <c r="O6899" s="2">
        <v>3772</v>
      </c>
    </row>
    <row r="6900" spans="1:15" x14ac:dyDescent="0.3">
      <c r="A6900" t="s">
        <v>7046</v>
      </c>
      <c r="B6900" t="s">
        <v>40</v>
      </c>
      <c r="C6900" t="str">
        <f>_xlfn.XLOOKUP(Sales_Pipeline[[#This Row],[Sales_Agent]],Sales_Teams[Sales_Agent],Sales_Teams[Manager])</f>
        <v>Summer Sewald</v>
      </c>
      <c r="D6900" t="str">
        <f>_xlfn.XLOOKUP(Sales_Pipeline[[#This Row],[Manager]],Sales_Teams[Manager],Sales_Teams[Regional_Office])</f>
        <v>West</v>
      </c>
      <c r="E6900" t="s">
        <v>84</v>
      </c>
      <c r="F6900" t="s">
        <v>72</v>
      </c>
      <c r="G6900" t="str">
        <f>IFERROR(_xlfn.XLOOKUP(Sales_Pipeline[[#This Row],[Account]],Accounts!$A$2:$A$86,Accounts!$F$2:$F$86),"")</f>
        <v>United States</v>
      </c>
      <c r="H6900" t="s">
        <v>57</v>
      </c>
      <c r="I6900" s="3">
        <v>43000</v>
      </c>
      <c r="J6900" s="3">
        <v>43010</v>
      </c>
      <c r="K6900" s="8" t="str">
        <f>IF(Sales_Pipeline[[#This Row],[Close_Date]]="","",TEXT(Sales_Pipeline[[#This Row],[Close_Date]],"ddd"))</f>
        <v>Mon</v>
      </c>
      <c r="L6900" s="8" t="str">
        <f>IF(Sales_Pipeline[[#This Row],[Close_Date]]="","",TEXT(Sales_Pipeline[[#This Row],[Close_Date]],"mmm"))</f>
        <v>Oct</v>
      </c>
      <c r="M6900" s="8" t="str">
        <f>IF(Sales_Pipeline[[#This Row],[Close_Date]]="","","Q"&amp;ROUNDUP(MONTH(Sales_Pipeline[[#This Row],[Close_Date]])/3,0))</f>
        <v>Q4</v>
      </c>
      <c r="N6900" s="2" cm="1">
        <f t="array" ref="N6900">IFERROR(_xlfn.IFS(Sales_Pipeline[[#This Row],[Deal_Stage]]="Won",_xlfn.XLOOKUP(Sales_Pipeline[[#This Row],[Product]],Products!$A$2:$A$8,Products!$C$2:$C$8),Sales_Pipeline[[#This Row],[Deal_Stage]]="Lost",_xlfn.XLOOKUP(Sales_Pipeline[[#This Row],[Product]],Products!$A$2:$A$8,Products!$C$2:$C$8)),"")</f>
        <v>5482</v>
      </c>
      <c r="O6900" s="2">
        <v>5784</v>
      </c>
    </row>
    <row r="6901" spans="1:15" x14ac:dyDescent="0.3">
      <c r="A6901" t="s">
        <v>7047</v>
      </c>
      <c r="B6901" t="s">
        <v>10</v>
      </c>
      <c r="C6901" t="str">
        <f>_xlfn.XLOOKUP(Sales_Pipeline[[#This Row],[Sales_Agent]],Sales_Teams[Sales_Agent],Sales_Teams[Manager])</f>
        <v>Melvin Marxen</v>
      </c>
      <c r="D6901" t="str">
        <f>_xlfn.XLOOKUP(Sales_Pipeline[[#This Row],[Manager]],Sales_Teams[Manager],Sales_Teams[Regional_Office])</f>
        <v>Central</v>
      </c>
      <c r="E6901" t="s">
        <v>8953</v>
      </c>
      <c r="F6901" t="s">
        <v>141</v>
      </c>
      <c r="G6901" t="str">
        <f>IFERROR(_xlfn.XLOOKUP(Sales_Pipeline[[#This Row],[Account]],Accounts!$A$2:$A$86,Accounts!$F$2:$F$86),"")</f>
        <v>United States</v>
      </c>
      <c r="H6901" t="s">
        <v>57</v>
      </c>
      <c r="I6901" s="3">
        <v>43000</v>
      </c>
      <c r="J6901" s="3">
        <v>43010</v>
      </c>
      <c r="K6901" s="8" t="str">
        <f>IF(Sales_Pipeline[[#This Row],[Close_Date]]="","",TEXT(Sales_Pipeline[[#This Row],[Close_Date]],"ddd"))</f>
        <v>Mon</v>
      </c>
      <c r="L6901" s="8" t="str">
        <f>IF(Sales_Pipeline[[#This Row],[Close_Date]]="","",TEXT(Sales_Pipeline[[#This Row],[Close_Date]],"mmm"))</f>
        <v>Oct</v>
      </c>
      <c r="M6901" s="8" t="str">
        <f>IF(Sales_Pipeline[[#This Row],[Close_Date]]="","","Q"&amp;ROUNDUP(MONTH(Sales_Pipeline[[#This Row],[Close_Date]])/3,0))</f>
        <v>Q4</v>
      </c>
      <c r="N6901" s="2" cm="1">
        <f t="array" ref="N6901">IFERROR(_xlfn.IFS(Sales_Pipeline[[#This Row],[Deal_Stage]]="Won",_xlfn.XLOOKUP(Sales_Pipeline[[#This Row],[Product]],Products!$A$2:$A$8,Products!$C$2:$C$8),Sales_Pipeline[[#This Row],[Deal_Stage]]="Lost",_xlfn.XLOOKUP(Sales_Pipeline[[#This Row],[Product]],Products!$A$2:$A$8,Products!$C$2:$C$8)),"")</f>
        <v>4821</v>
      </c>
      <c r="O6901" s="2">
        <v>3485</v>
      </c>
    </row>
    <row r="6902" spans="1:15" x14ac:dyDescent="0.3">
      <c r="A6902" t="s">
        <v>7048</v>
      </c>
      <c r="B6902" t="s">
        <v>43</v>
      </c>
      <c r="C6902" t="str">
        <f>_xlfn.XLOOKUP(Sales_Pipeline[[#This Row],[Sales_Agent]],Sales_Teams[Sales_Agent],Sales_Teams[Manager])</f>
        <v>Summer Sewald</v>
      </c>
      <c r="D6902" t="str">
        <f>_xlfn.XLOOKUP(Sales_Pipeline[[#This Row],[Manager]],Sales_Teams[Manager],Sales_Teams[Regional_Office])</f>
        <v>West</v>
      </c>
      <c r="E6902" t="s">
        <v>63</v>
      </c>
      <c r="F6902" t="s">
        <v>100</v>
      </c>
      <c r="G6902" t="str">
        <f>IFERROR(_xlfn.XLOOKUP(Sales_Pipeline[[#This Row],[Account]],Accounts!$A$2:$A$86,Accounts!$F$2:$F$86),"")</f>
        <v>United States</v>
      </c>
      <c r="H6902" t="s">
        <v>57</v>
      </c>
      <c r="I6902" s="3">
        <v>43000</v>
      </c>
      <c r="J6902" s="3">
        <v>43006</v>
      </c>
      <c r="K6902" s="8" t="str">
        <f>IF(Sales_Pipeline[[#This Row],[Close_Date]]="","",TEXT(Sales_Pipeline[[#This Row],[Close_Date]],"ddd"))</f>
        <v>Thu</v>
      </c>
      <c r="L6902" s="8" t="str">
        <f>IF(Sales_Pipeline[[#This Row],[Close_Date]]="","",TEXT(Sales_Pipeline[[#This Row],[Close_Date]],"mmm"))</f>
        <v>Sep</v>
      </c>
      <c r="M6902" s="8" t="str">
        <f>IF(Sales_Pipeline[[#This Row],[Close_Date]]="","","Q"&amp;ROUNDUP(MONTH(Sales_Pipeline[[#This Row],[Close_Date]])/3,0))</f>
        <v>Q3</v>
      </c>
      <c r="N6902" s="2" cm="1">
        <f t="array" ref="N6902">IFERROR(_xlfn.IFS(Sales_Pipeline[[#This Row],[Deal_Stage]]="Won",_xlfn.XLOOKUP(Sales_Pipeline[[#This Row],[Product]],Products!$A$2:$A$8,Products!$C$2:$C$8),Sales_Pipeline[[#This Row],[Deal_Stage]]="Lost",_xlfn.XLOOKUP(Sales_Pipeline[[#This Row],[Product]],Products!$A$2:$A$8,Products!$C$2:$C$8)),"")</f>
        <v>550</v>
      </c>
      <c r="O6902" s="2">
        <v>675</v>
      </c>
    </row>
    <row r="6903" spans="1:15" x14ac:dyDescent="0.3">
      <c r="A6903" t="s">
        <v>7049</v>
      </c>
      <c r="B6903" t="s">
        <v>42</v>
      </c>
      <c r="C6903" t="str">
        <f>_xlfn.XLOOKUP(Sales_Pipeline[[#This Row],[Sales_Agent]],Sales_Teams[Sales_Agent],Sales_Teams[Manager])</f>
        <v>Summer Sewald</v>
      </c>
      <c r="D6903" t="str">
        <f>_xlfn.XLOOKUP(Sales_Pipeline[[#This Row],[Manager]],Sales_Teams[Manager],Sales_Teams[Regional_Office])</f>
        <v>West</v>
      </c>
      <c r="E6903" t="s">
        <v>63</v>
      </c>
      <c r="F6903" t="s">
        <v>87</v>
      </c>
      <c r="G6903" t="str">
        <f>IFERROR(_xlfn.XLOOKUP(Sales_Pipeline[[#This Row],[Account]],Accounts!$A$2:$A$86,Accounts!$F$2:$F$86),"")</f>
        <v>United States</v>
      </c>
      <c r="H6903" t="s">
        <v>82</v>
      </c>
      <c r="I6903" s="3">
        <v>43000</v>
      </c>
      <c r="J6903" s="3">
        <v>43067</v>
      </c>
      <c r="K6903" s="8" t="str">
        <f>IF(Sales_Pipeline[[#This Row],[Close_Date]]="","",TEXT(Sales_Pipeline[[#This Row],[Close_Date]],"ddd"))</f>
        <v>Tue</v>
      </c>
      <c r="L6903" s="8" t="str">
        <f>IF(Sales_Pipeline[[#This Row],[Close_Date]]="","",TEXT(Sales_Pipeline[[#This Row],[Close_Date]],"mmm"))</f>
        <v>Nov</v>
      </c>
      <c r="M6903" s="8" t="str">
        <f>IF(Sales_Pipeline[[#This Row],[Close_Date]]="","","Q"&amp;ROUNDUP(MONTH(Sales_Pipeline[[#This Row],[Close_Date]])/3,0))</f>
        <v>Q4</v>
      </c>
      <c r="N6903" s="2" cm="1">
        <f t="array" ref="N6903">IFERROR(_xlfn.IFS(Sales_Pipeline[[#This Row],[Deal_Stage]]="Won",_xlfn.XLOOKUP(Sales_Pipeline[[#This Row],[Product]],Products!$A$2:$A$8,Products!$C$2:$C$8),Sales_Pipeline[[#This Row],[Deal_Stage]]="Lost",_xlfn.XLOOKUP(Sales_Pipeline[[#This Row],[Product]],Products!$A$2:$A$8,Products!$C$2:$C$8)),"")</f>
        <v>550</v>
      </c>
      <c r="O6903" s="2">
        <v>0</v>
      </c>
    </row>
    <row r="6904" spans="1:15" x14ac:dyDescent="0.3">
      <c r="A6904" t="s">
        <v>7050</v>
      </c>
      <c r="B6904" t="s">
        <v>45</v>
      </c>
      <c r="C6904" t="str">
        <f>_xlfn.XLOOKUP(Sales_Pipeline[[#This Row],[Sales_Agent]],Sales_Teams[Sales_Agent],Sales_Teams[Manager])</f>
        <v>Summer Sewald</v>
      </c>
      <c r="D6904" t="str">
        <f>_xlfn.XLOOKUP(Sales_Pipeline[[#This Row],[Manager]],Sales_Teams[Manager],Sales_Teams[Regional_Office])</f>
        <v>West</v>
      </c>
      <c r="E6904" t="s">
        <v>61</v>
      </c>
      <c r="F6904" t="s">
        <v>185</v>
      </c>
      <c r="G6904" t="str">
        <f>IFERROR(_xlfn.XLOOKUP(Sales_Pipeline[[#This Row],[Account]],Accounts!$A$2:$A$86,Accounts!$F$2:$F$86),"")</f>
        <v>United States</v>
      </c>
      <c r="H6904" t="s">
        <v>82</v>
      </c>
      <c r="I6904" s="3">
        <v>43000</v>
      </c>
      <c r="J6904" s="3">
        <v>43067</v>
      </c>
      <c r="K6904" s="8" t="str">
        <f>IF(Sales_Pipeline[[#This Row],[Close_Date]]="","",TEXT(Sales_Pipeline[[#This Row],[Close_Date]],"ddd"))</f>
        <v>Tue</v>
      </c>
      <c r="L6904" s="8" t="str">
        <f>IF(Sales_Pipeline[[#This Row],[Close_Date]]="","",TEXT(Sales_Pipeline[[#This Row],[Close_Date]],"mmm"))</f>
        <v>Nov</v>
      </c>
      <c r="M6904" s="8" t="str">
        <f>IF(Sales_Pipeline[[#This Row],[Close_Date]]="","","Q"&amp;ROUNDUP(MONTH(Sales_Pipeline[[#This Row],[Close_Date]])/3,0))</f>
        <v>Q4</v>
      </c>
      <c r="N6904" s="2" cm="1">
        <f t="array" ref="N6904">IFERROR(_xlfn.IFS(Sales_Pipeline[[#This Row],[Deal_Stage]]="Won",_xlfn.XLOOKUP(Sales_Pipeline[[#This Row],[Product]],Products!$A$2:$A$8,Products!$C$2:$C$8),Sales_Pipeline[[#This Row],[Deal_Stage]]="Lost",_xlfn.XLOOKUP(Sales_Pipeline[[#This Row],[Product]],Products!$A$2:$A$8,Products!$C$2:$C$8)),"")</f>
        <v>55</v>
      </c>
      <c r="O6904" s="2">
        <v>0</v>
      </c>
    </row>
    <row r="6905" spans="1:15" x14ac:dyDescent="0.3">
      <c r="A6905" t="s">
        <v>7051</v>
      </c>
      <c r="B6905" t="s">
        <v>35</v>
      </c>
      <c r="C6905" t="str">
        <f>_xlfn.XLOOKUP(Sales_Pipeline[[#This Row],[Sales_Agent]],Sales_Teams[Sales_Agent],Sales_Teams[Manager])</f>
        <v>Celia Rouche</v>
      </c>
      <c r="D6905" t="str">
        <f>_xlfn.XLOOKUP(Sales_Pipeline[[#This Row],[Manager]],Sales_Teams[Manager],Sales_Teams[Regional_Office])</f>
        <v>West</v>
      </c>
      <c r="E6905" t="s">
        <v>55</v>
      </c>
      <c r="F6905" t="s">
        <v>240</v>
      </c>
      <c r="G6905" t="str">
        <f>IFERROR(_xlfn.XLOOKUP(Sales_Pipeline[[#This Row],[Account]],Accounts!$A$2:$A$86,Accounts!$F$2:$F$86),"")</f>
        <v>United States</v>
      </c>
      <c r="H6905" t="s">
        <v>82</v>
      </c>
      <c r="I6905" s="3">
        <v>43000</v>
      </c>
      <c r="J6905" s="3">
        <v>43041</v>
      </c>
      <c r="K6905" s="8" t="str">
        <f>IF(Sales_Pipeline[[#This Row],[Close_Date]]="","",TEXT(Sales_Pipeline[[#This Row],[Close_Date]],"ddd"))</f>
        <v>Thu</v>
      </c>
      <c r="L6905" s="8" t="str">
        <f>IF(Sales_Pipeline[[#This Row],[Close_Date]]="","",TEXT(Sales_Pipeline[[#This Row],[Close_Date]],"mmm"))</f>
        <v>Nov</v>
      </c>
      <c r="M6905" s="8" t="str">
        <f>IF(Sales_Pipeline[[#This Row],[Close_Date]]="","","Q"&amp;ROUNDUP(MONTH(Sales_Pipeline[[#This Row],[Close_Date]])/3,0))</f>
        <v>Q4</v>
      </c>
      <c r="N6905" s="2" cm="1">
        <f t="array" ref="N6905">IFERROR(_xlfn.IFS(Sales_Pipeline[[#This Row],[Deal_Stage]]="Won",_xlfn.XLOOKUP(Sales_Pipeline[[#This Row],[Product]],Products!$A$2:$A$8,Products!$C$2:$C$8),Sales_Pipeline[[#This Row],[Deal_Stage]]="Lost",_xlfn.XLOOKUP(Sales_Pipeline[[#This Row],[Product]],Products!$A$2:$A$8,Products!$C$2:$C$8)),"")</f>
        <v>1096</v>
      </c>
      <c r="O6905" s="2">
        <v>0</v>
      </c>
    </row>
    <row r="6906" spans="1:15" x14ac:dyDescent="0.3">
      <c r="A6906" t="s">
        <v>7052</v>
      </c>
      <c r="B6906" t="s">
        <v>35</v>
      </c>
      <c r="C6906" t="str">
        <f>_xlfn.XLOOKUP(Sales_Pipeline[[#This Row],[Sales_Agent]],Sales_Teams[Sales_Agent],Sales_Teams[Manager])</f>
        <v>Celia Rouche</v>
      </c>
      <c r="D6906" t="str">
        <f>_xlfn.XLOOKUP(Sales_Pipeline[[#This Row],[Manager]],Sales_Teams[Manager],Sales_Teams[Regional_Office])</f>
        <v>West</v>
      </c>
      <c r="E6906" t="s">
        <v>61</v>
      </c>
      <c r="F6906" t="s">
        <v>570</v>
      </c>
      <c r="G6906" t="str">
        <f>IFERROR(_xlfn.XLOOKUP(Sales_Pipeline[[#This Row],[Account]],Accounts!$A$2:$A$86,Accounts!$F$2:$F$86),"")</f>
        <v>Germany</v>
      </c>
      <c r="H6906" t="s">
        <v>57</v>
      </c>
      <c r="I6906" s="3">
        <v>43000</v>
      </c>
      <c r="J6906" s="3">
        <v>43009</v>
      </c>
      <c r="K6906" s="8" t="str">
        <f>IF(Sales_Pipeline[[#This Row],[Close_Date]]="","",TEXT(Sales_Pipeline[[#This Row],[Close_Date]],"ddd"))</f>
        <v>Sun</v>
      </c>
      <c r="L6906" s="8" t="str">
        <f>IF(Sales_Pipeline[[#This Row],[Close_Date]]="","",TEXT(Sales_Pipeline[[#This Row],[Close_Date]],"mmm"))</f>
        <v>Oct</v>
      </c>
      <c r="M6906" s="8" t="str">
        <f>IF(Sales_Pipeline[[#This Row],[Close_Date]]="","","Q"&amp;ROUNDUP(MONTH(Sales_Pipeline[[#This Row],[Close_Date]])/3,0))</f>
        <v>Q4</v>
      </c>
      <c r="N6906" s="2" cm="1">
        <f t="array" ref="N6906">IFERROR(_xlfn.IFS(Sales_Pipeline[[#This Row],[Deal_Stage]]="Won",_xlfn.XLOOKUP(Sales_Pipeline[[#This Row],[Product]],Products!$A$2:$A$8,Products!$C$2:$C$8),Sales_Pipeline[[#This Row],[Deal_Stage]]="Lost",_xlfn.XLOOKUP(Sales_Pipeline[[#This Row],[Product]],Products!$A$2:$A$8,Products!$C$2:$C$8)),"")</f>
        <v>55</v>
      </c>
      <c r="O6906" s="2">
        <v>55</v>
      </c>
    </row>
    <row r="6907" spans="1:15" x14ac:dyDescent="0.3">
      <c r="A6907" t="s">
        <v>7053</v>
      </c>
      <c r="B6907" t="s">
        <v>7</v>
      </c>
      <c r="C6907" t="str">
        <f>_xlfn.XLOOKUP(Sales_Pipeline[[#This Row],[Sales_Agent]],Sales_Teams[Sales_Agent],Sales_Teams[Manager])</f>
        <v>Dustin Brinkmann</v>
      </c>
      <c r="D6907" t="str">
        <f>_xlfn.XLOOKUP(Sales_Pipeline[[#This Row],[Manager]],Sales_Teams[Manager],Sales_Teams[Regional_Office])</f>
        <v>Central</v>
      </c>
      <c r="E6907" t="s">
        <v>61</v>
      </c>
      <c r="F6907" t="s">
        <v>187</v>
      </c>
      <c r="G6907" t="str">
        <f>IFERROR(_xlfn.XLOOKUP(Sales_Pipeline[[#This Row],[Account]],Accounts!$A$2:$A$86,Accounts!$F$2:$F$86),"")</f>
        <v>United States</v>
      </c>
      <c r="H6907" t="s">
        <v>82</v>
      </c>
      <c r="I6907" s="3">
        <v>43000</v>
      </c>
      <c r="J6907" s="3">
        <v>43085</v>
      </c>
      <c r="K6907" s="8" t="str">
        <f>IF(Sales_Pipeline[[#This Row],[Close_Date]]="","",TEXT(Sales_Pipeline[[#This Row],[Close_Date]],"ddd"))</f>
        <v>Sat</v>
      </c>
      <c r="L6907" s="8" t="str">
        <f>IF(Sales_Pipeline[[#This Row],[Close_Date]]="","",TEXT(Sales_Pipeline[[#This Row],[Close_Date]],"mmm"))</f>
        <v>Dec</v>
      </c>
      <c r="M6907" s="8" t="str">
        <f>IF(Sales_Pipeline[[#This Row],[Close_Date]]="","","Q"&amp;ROUNDUP(MONTH(Sales_Pipeline[[#This Row],[Close_Date]])/3,0))</f>
        <v>Q4</v>
      </c>
      <c r="N6907" s="2" cm="1">
        <f t="array" ref="N6907">IFERROR(_xlfn.IFS(Sales_Pipeline[[#This Row],[Deal_Stage]]="Won",_xlfn.XLOOKUP(Sales_Pipeline[[#This Row],[Product]],Products!$A$2:$A$8,Products!$C$2:$C$8),Sales_Pipeline[[#This Row],[Deal_Stage]]="Lost",_xlfn.XLOOKUP(Sales_Pipeline[[#This Row],[Product]],Products!$A$2:$A$8,Products!$C$2:$C$8)),"")</f>
        <v>55</v>
      </c>
      <c r="O6907" s="2">
        <v>0</v>
      </c>
    </row>
    <row r="6908" spans="1:15" x14ac:dyDescent="0.3">
      <c r="A6908" t="s">
        <v>7054</v>
      </c>
      <c r="B6908" t="s">
        <v>7</v>
      </c>
      <c r="C6908" t="str">
        <f>_xlfn.XLOOKUP(Sales_Pipeline[[#This Row],[Sales_Agent]],Sales_Teams[Sales_Agent],Sales_Teams[Manager])</f>
        <v>Dustin Brinkmann</v>
      </c>
      <c r="D6908" t="str">
        <f>_xlfn.XLOOKUP(Sales_Pipeline[[#This Row],[Manager]],Sales_Teams[Manager],Sales_Teams[Regional_Office])</f>
        <v>Central</v>
      </c>
      <c r="E6908" t="s">
        <v>76</v>
      </c>
      <c r="F6908" t="s">
        <v>169</v>
      </c>
      <c r="G6908" t="str">
        <f>IFERROR(_xlfn.XLOOKUP(Sales_Pipeline[[#This Row],[Account]],Accounts!$A$2:$A$86,Accounts!$F$2:$F$86),"")</f>
        <v>Panama</v>
      </c>
      <c r="H6908" t="s">
        <v>82</v>
      </c>
      <c r="I6908" s="3">
        <v>43000</v>
      </c>
      <c r="J6908" s="3">
        <v>43081</v>
      </c>
      <c r="K6908" s="8" t="str">
        <f>IF(Sales_Pipeline[[#This Row],[Close_Date]]="","",TEXT(Sales_Pipeline[[#This Row],[Close_Date]],"ddd"))</f>
        <v>Tue</v>
      </c>
      <c r="L6908" s="8" t="str">
        <f>IF(Sales_Pipeline[[#This Row],[Close_Date]]="","",TEXT(Sales_Pipeline[[#This Row],[Close_Date]],"mmm"))</f>
        <v>Dec</v>
      </c>
      <c r="M6908" s="8" t="str">
        <f>IF(Sales_Pipeline[[#This Row],[Close_Date]]="","","Q"&amp;ROUNDUP(MONTH(Sales_Pipeline[[#This Row],[Close_Date]])/3,0))</f>
        <v>Q4</v>
      </c>
      <c r="N6908" s="2" cm="1">
        <f t="array" ref="N6908">IFERROR(_xlfn.IFS(Sales_Pipeline[[#This Row],[Deal_Stage]]="Won",_xlfn.XLOOKUP(Sales_Pipeline[[#This Row],[Product]],Products!$A$2:$A$8,Products!$C$2:$C$8),Sales_Pipeline[[#This Row],[Deal_Stage]]="Lost",_xlfn.XLOOKUP(Sales_Pipeline[[#This Row],[Product]],Products!$A$2:$A$8,Products!$C$2:$C$8)),"")</f>
        <v>3393</v>
      </c>
      <c r="O6908" s="2">
        <v>0</v>
      </c>
    </row>
    <row r="6909" spans="1:15" x14ac:dyDescent="0.3">
      <c r="A6909" t="s">
        <v>7055</v>
      </c>
      <c r="B6909" t="s">
        <v>7</v>
      </c>
      <c r="C6909" t="str">
        <f>_xlfn.XLOOKUP(Sales_Pipeline[[#This Row],[Sales_Agent]],Sales_Teams[Sales_Agent],Sales_Teams[Manager])</f>
        <v>Dustin Brinkmann</v>
      </c>
      <c r="D6909" t="str">
        <f>_xlfn.XLOOKUP(Sales_Pipeline[[#This Row],[Manager]],Sales_Teams[Manager],Sales_Teams[Regional_Office])</f>
        <v>Central</v>
      </c>
      <c r="E6909" t="s">
        <v>84</v>
      </c>
      <c r="F6909" t="s">
        <v>333</v>
      </c>
      <c r="G6909" t="str">
        <f>IFERROR(_xlfn.XLOOKUP(Sales_Pipeline[[#This Row],[Account]],Accounts!$A$2:$A$86,Accounts!$F$2:$F$86),"")</f>
        <v>United States</v>
      </c>
      <c r="H6909" t="s">
        <v>57</v>
      </c>
      <c r="I6909" s="3">
        <v>43000</v>
      </c>
      <c r="J6909" s="3">
        <v>43009</v>
      </c>
      <c r="K6909" s="8" t="str">
        <f>IF(Sales_Pipeline[[#This Row],[Close_Date]]="","",TEXT(Sales_Pipeline[[#This Row],[Close_Date]],"ddd"))</f>
        <v>Sun</v>
      </c>
      <c r="L6909" s="8" t="str">
        <f>IF(Sales_Pipeline[[#This Row],[Close_Date]]="","",TEXT(Sales_Pipeline[[#This Row],[Close_Date]],"mmm"))</f>
        <v>Oct</v>
      </c>
      <c r="M6909" s="8" t="str">
        <f>IF(Sales_Pipeline[[#This Row],[Close_Date]]="","","Q"&amp;ROUNDUP(MONTH(Sales_Pipeline[[#This Row],[Close_Date]])/3,0))</f>
        <v>Q4</v>
      </c>
      <c r="N6909" s="2" cm="1">
        <f t="array" ref="N6909">IFERROR(_xlfn.IFS(Sales_Pipeline[[#This Row],[Deal_Stage]]="Won",_xlfn.XLOOKUP(Sales_Pipeline[[#This Row],[Product]],Products!$A$2:$A$8,Products!$C$2:$C$8),Sales_Pipeline[[#This Row],[Deal_Stage]]="Lost",_xlfn.XLOOKUP(Sales_Pipeline[[#This Row],[Product]],Products!$A$2:$A$8,Products!$C$2:$C$8)),"")</f>
        <v>5482</v>
      </c>
      <c r="O6909" s="2">
        <v>5775</v>
      </c>
    </row>
    <row r="6910" spans="1:15" x14ac:dyDescent="0.3">
      <c r="A6910" t="s">
        <v>7056</v>
      </c>
      <c r="B6910" t="s">
        <v>32</v>
      </c>
      <c r="C6910" t="str">
        <f>_xlfn.XLOOKUP(Sales_Pipeline[[#This Row],[Sales_Agent]],Sales_Teams[Sales_Agent],Sales_Teams[Manager])</f>
        <v>Celia Rouche</v>
      </c>
      <c r="D6910" t="str">
        <f>_xlfn.XLOOKUP(Sales_Pipeline[[#This Row],[Manager]],Sales_Teams[Manager],Sales_Teams[Regional_Office])</f>
        <v>West</v>
      </c>
      <c r="E6910" t="s">
        <v>63</v>
      </c>
      <c r="F6910" t="s">
        <v>330</v>
      </c>
      <c r="G6910" t="str">
        <f>IFERROR(_xlfn.XLOOKUP(Sales_Pipeline[[#This Row],[Account]],Accounts!$A$2:$A$86,Accounts!$F$2:$F$86),"")</f>
        <v>Korea</v>
      </c>
      <c r="H6910" t="s">
        <v>57</v>
      </c>
      <c r="I6910" s="3">
        <v>43000</v>
      </c>
      <c r="J6910" s="3">
        <v>43057</v>
      </c>
      <c r="K6910" s="8" t="str">
        <f>IF(Sales_Pipeline[[#This Row],[Close_Date]]="","",TEXT(Sales_Pipeline[[#This Row],[Close_Date]],"ddd"))</f>
        <v>Sat</v>
      </c>
      <c r="L6910" s="8" t="str">
        <f>IF(Sales_Pipeline[[#This Row],[Close_Date]]="","",TEXT(Sales_Pipeline[[#This Row],[Close_Date]],"mmm"))</f>
        <v>Nov</v>
      </c>
      <c r="M6910" s="8" t="str">
        <f>IF(Sales_Pipeline[[#This Row],[Close_Date]]="","","Q"&amp;ROUNDUP(MONTH(Sales_Pipeline[[#This Row],[Close_Date]])/3,0))</f>
        <v>Q4</v>
      </c>
      <c r="N6910" s="2" cm="1">
        <f t="array" ref="N6910">IFERROR(_xlfn.IFS(Sales_Pipeline[[#This Row],[Deal_Stage]]="Won",_xlfn.XLOOKUP(Sales_Pipeline[[#This Row],[Product]],Products!$A$2:$A$8,Products!$C$2:$C$8),Sales_Pipeline[[#This Row],[Deal_Stage]]="Lost",_xlfn.XLOOKUP(Sales_Pipeline[[#This Row],[Product]],Products!$A$2:$A$8,Products!$C$2:$C$8)),"")</f>
        <v>550</v>
      </c>
      <c r="O6910" s="2">
        <v>651</v>
      </c>
    </row>
    <row r="6911" spans="1:15" x14ac:dyDescent="0.3">
      <c r="A6911" t="s">
        <v>7057</v>
      </c>
      <c r="B6911" t="s">
        <v>32</v>
      </c>
      <c r="C6911" t="str">
        <f>_xlfn.XLOOKUP(Sales_Pipeline[[#This Row],[Sales_Agent]],Sales_Teams[Sales_Agent],Sales_Teams[Manager])</f>
        <v>Celia Rouche</v>
      </c>
      <c r="D6911" t="str">
        <f>_xlfn.XLOOKUP(Sales_Pipeline[[#This Row],[Manager]],Sales_Teams[Manager],Sales_Teams[Regional_Office])</f>
        <v>West</v>
      </c>
      <c r="E6911" t="s">
        <v>63</v>
      </c>
      <c r="F6911" t="s">
        <v>92</v>
      </c>
      <c r="G6911" t="str">
        <f>IFERROR(_xlfn.XLOOKUP(Sales_Pipeline[[#This Row],[Account]],Accounts!$A$2:$A$86,Accounts!$F$2:$F$86),"")</f>
        <v>United States</v>
      </c>
      <c r="H6911" t="s">
        <v>57</v>
      </c>
      <c r="I6911" s="3">
        <v>43000</v>
      </c>
      <c r="J6911" s="3">
        <v>43061</v>
      </c>
      <c r="K6911" s="8" t="str">
        <f>IF(Sales_Pipeline[[#This Row],[Close_Date]]="","",TEXT(Sales_Pipeline[[#This Row],[Close_Date]],"ddd"))</f>
        <v>Wed</v>
      </c>
      <c r="L6911" s="8" t="str">
        <f>IF(Sales_Pipeline[[#This Row],[Close_Date]]="","",TEXT(Sales_Pipeline[[#This Row],[Close_Date]],"mmm"))</f>
        <v>Nov</v>
      </c>
      <c r="M6911" s="8" t="str">
        <f>IF(Sales_Pipeline[[#This Row],[Close_Date]]="","","Q"&amp;ROUNDUP(MONTH(Sales_Pipeline[[#This Row],[Close_Date]])/3,0))</f>
        <v>Q4</v>
      </c>
      <c r="N6911" s="2" cm="1">
        <f t="array" ref="N6911">IFERROR(_xlfn.IFS(Sales_Pipeline[[#This Row],[Deal_Stage]]="Won",_xlfn.XLOOKUP(Sales_Pipeline[[#This Row],[Product]],Products!$A$2:$A$8,Products!$C$2:$C$8),Sales_Pipeline[[#This Row],[Deal_Stage]]="Lost",_xlfn.XLOOKUP(Sales_Pipeline[[#This Row],[Product]],Products!$A$2:$A$8,Products!$C$2:$C$8)),"")</f>
        <v>550</v>
      </c>
      <c r="O6911" s="2">
        <v>570</v>
      </c>
    </row>
    <row r="6912" spans="1:15" x14ac:dyDescent="0.3">
      <c r="A6912" t="s">
        <v>7058</v>
      </c>
      <c r="B6912" t="s">
        <v>32</v>
      </c>
      <c r="C6912" t="str">
        <f>_xlfn.XLOOKUP(Sales_Pipeline[[#This Row],[Sales_Agent]],Sales_Teams[Sales_Agent],Sales_Teams[Manager])</f>
        <v>Celia Rouche</v>
      </c>
      <c r="D6912" t="str">
        <f>_xlfn.XLOOKUP(Sales_Pipeline[[#This Row],[Manager]],Sales_Teams[Manager],Sales_Teams[Regional_Office])</f>
        <v>West</v>
      </c>
      <c r="E6912" t="s">
        <v>61</v>
      </c>
      <c r="F6912" t="s">
        <v>328</v>
      </c>
      <c r="G6912" t="str">
        <f>IFERROR(_xlfn.XLOOKUP(Sales_Pipeline[[#This Row],[Account]],Accounts!$A$2:$A$86,Accounts!$F$2:$F$86),"")</f>
        <v>United States</v>
      </c>
      <c r="H6912" t="s">
        <v>57</v>
      </c>
      <c r="I6912" s="3">
        <v>43000</v>
      </c>
      <c r="J6912" s="3">
        <v>43099</v>
      </c>
      <c r="K6912" s="8" t="str">
        <f>IF(Sales_Pipeline[[#This Row],[Close_Date]]="","",TEXT(Sales_Pipeline[[#This Row],[Close_Date]],"ddd"))</f>
        <v>Sat</v>
      </c>
      <c r="L6912" s="8" t="str">
        <f>IF(Sales_Pipeline[[#This Row],[Close_Date]]="","",TEXT(Sales_Pipeline[[#This Row],[Close_Date]],"mmm"))</f>
        <v>Dec</v>
      </c>
      <c r="M6912" s="8" t="str">
        <f>IF(Sales_Pipeline[[#This Row],[Close_Date]]="","","Q"&amp;ROUNDUP(MONTH(Sales_Pipeline[[#This Row],[Close_Date]])/3,0))</f>
        <v>Q4</v>
      </c>
      <c r="N6912" s="2" cm="1">
        <f t="array" ref="N6912">IFERROR(_xlfn.IFS(Sales_Pipeline[[#This Row],[Deal_Stage]]="Won",_xlfn.XLOOKUP(Sales_Pipeline[[#This Row],[Product]],Products!$A$2:$A$8,Products!$C$2:$C$8),Sales_Pipeline[[#This Row],[Deal_Stage]]="Lost",_xlfn.XLOOKUP(Sales_Pipeline[[#This Row],[Product]],Products!$A$2:$A$8,Products!$C$2:$C$8)),"")</f>
        <v>55</v>
      </c>
      <c r="O6912" s="2">
        <v>54</v>
      </c>
    </row>
    <row r="6913" spans="1:15" x14ac:dyDescent="0.3">
      <c r="A6913" t="s">
        <v>7059</v>
      </c>
      <c r="B6913" t="s">
        <v>32</v>
      </c>
      <c r="C6913" t="str">
        <f>_xlfn.XLOOKUP(Sales_Pipeline[[#This Row],[Sales_Agent]],Sales_Teams[Sales_Agent],Sales_Teams[Manager])</f>
        <v>Celia Rouche</v>
      </c>
      <c r="D6913" t="str">
        <f>_xlfn.XLOOKUP(Sales_Pipeline[[#This Row],[Manager]],Sales_Teams[Manager],Sales_Teams[Regional_Office])</f>
        <v>West</v>
      </c>
      <c r="E6913" t="s">
        <v>61</v>
      </c>
      <c r="F6913" t="s">
        <v>92</v>
      </c>
      <c r="G6913" t="str">
        <f>IFERROR(_xlfn.XLOOKUP(Sales_Pipeline[[#This Row],[Account]],Accounts!$A$2:$A$86,Accounts!$F$2:$F$86),"")</f>
        <v>United States</v>
      </c>
      <c r="H6913" t="s">
        <v>57</v>
      </c>
      <c r="I6913" s="3">
        <v>43000</v>
      </c>
      <c r="J6913" s="3">
        <v>43007</v>
      </c>
      <c r="K6913" s="8" t="str">
        <f>IF(Sales_Pipeline[[#This Row],[Close_Date]]="","",TEXT(Sales_Pipeline[[#This Row],[Close_Date]],"ddd"))</f>
        <v>Fri</v>
      </c>
      <c r="L6913" s="8" t="str">
        <f>IF(Sales_Pipeline[[#This Row],[Close_Date]]="","",TEXT(Sales_Pipeline[[#This Row],[Close_Date]],"mmm"))</f>
        <v>Sep</v>
      </c>
      <c r="M6913" s="8" t="str">
        <f>IF(Sales_Pipeline[[#This Row],[Close_Date]]="","","Q"&amp;ROUNDUP(MONTH(Sales_Pipeline[[#This Row],[Close_Date]])/3,0))</f>
        <v>Q3</v>
      </c>
      <c r="N6913" s="2" cm="1">
        <f t="array" ref="N6913">IFERROR(_xlfn.IFS(Sales_Pipeline[[#This Row],[Deal_Stage]]="Won",_xlfn.XLOOKUP(Sales_Pipeline[[#This Row],[Product]],Products!$A$2:$A$8,Products!$C$2:$C$8),Sales_Pipeline[[#This Row],[Deal_Stage]]="Lost",_xlfn.XLOOKUP(Sales_Pipeline[[#This Row],[Product]],Products!$A$2:$A$8,Products!$C$2:$C$8)),"")</f>
        <v>55</v>
      </c>
      <c r="O6913" s="2">
        <v>47</v>
      </c>
    </row>
    <row r="6914" spans="1:15" x14ac:dyDescent="0.3">
      <c r="A6914" t="s">
        <v>7060</v>
      </c>
      <c r="B6914" t="s">
        <v>23</v>
      </c>
      <c r="C6914" t="str">
        <f>_xlfn.XLOOKUP(Sales_Pipeline[[#This Row],[Sales_Agent]],Sales_Teams[Sales_Agent],Sales_Teams[Manager])</f>
        <v>Cara Losch</v>
      </c>
      <c r="D6914" t="str">
        <f>_xlfn.XLOOKUP(Sales_Pipeline[[#This Row],[Manager]],Sales_Teams[Manager],Sales_Teams[Regional_Office])</f>
        <v>East</v>
      </c>
      <c r="E6914" t="s">
        <v>61</v>
      </c>
      <c r="F6914" t="s">
        <v>161</v>
      </c>
      <c r="G6914" t="str">
        <f>IFERROR(_xlfn.XLOOKUP(Sales_Pipeline[[#This Row],[Account]],Accounts!$A$2:$A$86,Accounts!$F$2:$F$86),"")</f>
        <v>United States</v>
      </c>
      <c r="H6914" t="s">
        <v>57</v>
      </c>
      <c r="I6914" s="3">
        <v>43000</v>
      </c>
      <c r="J6914" s="3">
        <v>43047</v>
      </c>
      <c r="K6914" s="8" t="str">
        <f>IF(Sales_Pipeline[[#This Row],[Close_Date]]="","",TEXT(Sales_Pipeline[[#This Row],[Close_Date]],"ddd"))</f>
        <v>Wed</v>
      </c>
      <c r="L6914" s="8" t="str">
        <f>IF(Sales_Pipeline[[#This Row],[Close_Date]]="","",TEXT(Sales_Pipeline[[#This Row],[Close_Date]],"mmm"))</f>
        <v>Nov</v>
      </c>
      <c r="M6914" s="8" t="str">
        <f>IF(Sales_Pipeline[[#This Row],[Close_Date]]="","","Q"&amp;ROUNDUP(MONTH(Sales_Pipeline[[#This Row],[Close_Date]])/3,0))</f>
        <v>Q4</v>
      </c>
      <c r="N6914" s="2" cm="1">
        <f t="array" ref="N6914">IFERROR(_xlfn.IFS(Sales_Pipeline[[#This Row],[Deal_Stage]]="Won",_xlfn.XLOOKUP(Sales_Pipeline[[#This Row],[Product]],Products!$A$2:$A$8,Products!$C$2:$C$8),Sales_Pipeline[[#This Row],[Deal_Stage]]="Lost",_xlfn.XLOOKUP(Sales_Pipeline[[#This Row],[Product]],Products!$A$2:$A$8,Products!$C$2:$C$8)),"")</f>
        <v>55</v>
      </c>
      <c r="O6914" s="2">
        <v>56</v>
      </c>
    </row>
    <row r="6915" spans="1:15" x14ac:dyDescent="0.3">
      <c r="A6915" t="s">
        <v>7061</v>
      </c>
      <c r="B6915" t="s">
        <v>30</v>
      </c>
      <c r="C6915" t="str">
        <f>_xlfn.XLOOKUP(Sales_Pipeline[[#This Row],[Sales_Agent]],Sales_Teams[Sales_Agent],Sales_Teams[Manager])</f>
        <v>Rocco Neubert</v>
      </c>
      <c r="D6915" t="str">
        <f>_xlfn.XLOOKUP(Sales_Pipeline[[#This Row],[Manager]],Sales_Teams[Manager],Sales_Teams[Regional_Office])</f>
        <v>East</v>
      </c>
      <c r="E6915" t="s">
        <v>55</v>
      </c>
      <c r="F6915" t="s">
        <v>103</v>
      </c>
      <c r="G6915" t="str">
        <f>IFERROR(_xlfn.XLOOKUP(Sales_Pipeline[[#This Row],[Account]],Accounts!$A$2:$A$86,Accounts!$F$2:$F$86),"")</f>
        <v>United States</v>
      </c>
      <c r="H6915" t="s">
        <v>82</v>
      </c>
      <c r="I6915" s="3">
        <v>43001</v>
      </c>
      <c r="J6915" s="3">
        <v>43013</v>
      </c>
      <c r="K6915" s="8" t="str">
        <f>IF(Sales_Pipeline[[#This Row],[Close_Date]]="","",TEXT(Sales_Pipeline[[#This Row],[Close_Date]],"ddd"))</f>
        <v>Thu</v>
      </c>
      <c r="L6915" s="8" t="str">
        <f>IF(Sales_Pipeline[[#This Row],[Close_Date]]="","",TEXT(Sales_Pipeline[[#This Row],[Close_Date]],"mmm"))</f>
        <v>Oct</v>
      </c>
      <c r="M6915" s="8" t="str">
        <f>IF(Sales_Pipeline[[#This Row],[Close_Date]]="","","Q"&amp;ROUNDUP(MONTH(Sales_Pipeline[[#This Row],[Close_Date]])/3,0))</f>
        <v>Q4</v>
      </c>
      <c r="N6915" s="2" cm="1">
        <f t="array" ref="N6915">IFERROR(_xlfn.IFS(Sales_Pipeline[[#This Row],[Deal_Stage]]="Won",_xlfn.XLOOKUP(Sales_Pipeline[[#This Row],[Product]],Products!$A$2:$A$8,Products!$C$2:$C$8),Sales_Pipeline[[#This Row],[Deal_Stage]]="Lost",_xlfn.XLOOKUP(Sales_Pipeline[[#This Row],[Product]],Products!$A$2:$A$8,Products!$C$2:$C$8)),"")</f>
        <v>1096</v>
      </c>
      <c r="O6915" s="2">
        <v>0</v>
      </c>
    </row>
    <row r="6916" spans="1:15" x14ac:dyDescent="0.3">
      <c r="A6916" t="s">
        <v>7062</v>
      </c>
      <c r="B6916" t="s">
        <v>15</v>
      </c>
      <c r="C6916" t="str">
        <f>_xlfn.XLOOKUP(Sales_Pipeline[[#This Row],[Sales_Agent]],Sales_Teams[Sales_Agent],Sales_Teams[Manager])</f>
        <v>Melvin Marxen</v>
      </c>
      <c r="D6916" t="str">
        <f>_xlfn.XLOOKUP(Sales_Pipeline[[#This Row],[Manager]],Sales_Teams[Manager],Sales_Teams[Regional_Office])</f>
        <v>Central</v>
      </c>
      <c r="E6916" t="s">
        <v>8953</v>
      </c>
      <c r="F6916" t="s">
        <v>169</v>
      </c>
      <c r="G6916" t="str">
        <f>IFERROR(_xlfn.XLOOKUP(Sales_Pipeline[[#This Row],[Account]],Accounts!$A$2:$A$86,Accounts!$F$2:$F$86),"")</f>
        <v>Panama</v>
      </c>
      <c r="H6916" t="s">
        <v>82</v>
      </c>
      <c r="I6916" s="3">
        <v>43001</v>
      </c>
      <c r="J6916" s="3">
        <v>43081</v>
      </c>
      <c r="K6916" s="8" t="str">
        <f>IF(Sales_Pipeline[[#This Row],[Close_Date]]="","",TEXT(Sales_Pipeline[[#This Row],[Close_Date]],"ddd"))</f>
        <v>Tue</v>
      </c>
      <c r="L6916" s="8" t="str">
        <f>IF(Sales_Pipeline[[#This Row],[Close_Date]]="","",TEXT(Sales_Pipeline[[#This Row],[Close_Date]],"mmm"))</f>
        <v>Dec</v>
      </c>
      <c r="M6916" s="8" t="str">
        <f>IF(Sales_Pipeline[[#This Row],[Close_Date]]="","","Q"&amp;ROUNDUP(MONTH(Sales_Pipeline[[#This Row],[Close_Date]])/3,0))</f>
        <v>Q4</v>
      </c>
      <c r="N6916" s="2" cm="1">
        <f t="array" ref="N6916">IFERROR(_xlfn.IFS(Sales_Pipeline[[#This Row],[Deal_Stage]]="Won",_xlfn.XLOOKUP(Sales_Pipeline[[#This Row],[Product]],Products!$A$2:$A$8,Products!$C$2:$C$8),Sales_Pipeline[[#This Row],[Deal_Stage]]="Lost",_xlfn.XLOOKUP(Sales_Pipeline[[#This Row],[Product]],Products!$A$2:$A$8,Products!$C$2:$C$8)),"")</f>
        <v>4821</v>
      </c>
      <c r="O6916" s="2">
        <v>0</v>
      </c>
    </row>
    <row r="6917" spans="1:15" x14ac:dyDescent="0.3">
      <c r="A6917" t="s">
        <v>7063</v>
      </c>
      <c r="B6917" t="s">
        <v>15</v>
      </c>
      <c r="C6917" t="str">
        <f>_xlfn.XLOOKUP(Sales_Pipeline[[#This Row],[Sales_Agent]],Sales_Teams[Sales_Agent],Sales_Teams[Manager])</f>
        <v>Melvin Marxen</v>
      </c>
      <c r="D6917" t="str">
        <f>_xlfn.XLOOKUP(Sales_Pipeline[[#This Row],[Manager]],Sales_Teams[Manager],Sales_Teams[Regional_Office])</f>
        <v>Central</v>
      </c>
      <c r="E6917" t="s">
        <v>8953</v>
      </c>
      <c r="F6917" t="s">
        <v>79</v>
      </c>
      <c r="G6917" t="str">
        <f>IFERROR(_xlfn.XLOOKUP(Sales_Pipeline[[#This Row],[Account]],Accounts!$A$2:$A$86,Accounts!$F$2:$F$86),"")</f>
        <v>Philipines</v>
      </c>
      <c r="H6917" t="s">
        <v>57</v>
      </c>
      <c r="I6917" s="3">
        <v>43001</v>
      </c>
      <c r="J6917" s="3">
        <v>43008</v>
      </c>
      <c r="K6917" s="8" t="str">
        <f>IF(Sales_Pipeline[[#This Row],[Close_Date]]="","",TEXT(Sales_Pipeline[[#This Row],[Close_Date]],"ddd"))</f>
        <v>Sat</v>
      </c>
      <c r="L6917" s="8" t="str">
        <f>IF(Sales_Pipeline[[#This Row],[Close_Date]]="","",TEXT(Sales_Pipeline[[#This Row],[Close_Date]],"mmm"))</f>
        <v>Sep</v>
      </c>
      <c r="M6917" s="8" t="str">
        <f>IF(Sales_Pipeline[[#This Row],[Close_Date]]="","","Q"&amp;ROUNDUP(MONTH(Sales_Pipeline[[#This Row],[Close_Date]])/3,0))</f>
        <v>Q3</v>
      </c>
      <c r="N6917" s="2" cm="1">
        <f t="array" ref="N6917">IFERROR(_xlfn.IFS(Sales_Pipeline[[#This Row],[Deal_Stage]]="Won",_xlfn.XLOOKUP(Sales_Pipeline[[#This Row],[Product]],Products!$A$2:$A$8,Products!$C$2:$C$8),Sales_Pipeline[[#This Row],[Deal_Stage]]="Lost",_xlfn.XLOOKUP(Sales_Pipeline[[#This Row],[Product]],Products!$A$2:$A$8,Products!$C$2:$C$8)),"")</f>
        <v>4821</v>
      </c>
      <c r="O6917" s="2">
        <v>4422</v>
      </c>
    </row>
    <row r="6918" spans="1:15" x14ac:dyDescent="0.3">
      <c r="A6918" t="s">
        <v>7064</v>
      </c>
      <c r="B6918" t="s">
        <v>15</v>
      </c>
      <c r="C6918" t="str">
        <f>_xlfn.XLOOKUP(Sales_Pipeline[[#This Row],[Sales_Agent]],Sales_Teams[Sales_Agent],Sales_Teams[Manager])</f>
        <v>Melvin Marxen</v>
      </c>
      <c r="D6918" t="str">
        <f>_xlfn.XLOOKUP(Sales_Pipeline[[#This Row],[Manager]],Sales_Teams[Manager],Sales_Teams[Regional_Office])</f>
        <v>Central</v>
      </c>
      <c r="E6918" t="s">
        <v>8953</v>
      </c>
      <c r="F6918" t="s">
        <v>330</v>
      </c>
      <c r="G6918" t="str">
        <f>IFERROR(_xlfn.XLOOKUP(Sales_Pipeline[[#This Row],[Account]],Accounts!$A$2:$A$86,Accounts!$F$2:$F$86),"")</f>
        <v>Korea</v>
      </c>
      <c r="H6918" t="s">
        <v>57</v>
      </c>
      <c r="I6918" s="3">
        <v>43001</v>
      </c>
      <c r="J6918" s="3">
        <v>43010</v>
      </c>
      <c r="K6918" s="8" t="str">
        <f>IF(Sales_Pipeline[[#This Row],[Close_Date]]="","",TEXT(Sales_Pipeline[[#This Row],[Close_Date]],"ddd"))</f>
        <v>Mon</v>
      </c>
      <c r="L6918" s="8" t="str">
        <f>IF(Sales_Pipeline[[#This Row],[Close_Date]]="","",TEXT(Sales_Pipeline[[#This Row],[Close_Date]],"mmm"))</f>
        <v>Oct</v>
      </c>
      <c r="M6918" s="8" t="str">
        <f>IF(Sales_Pipeline[[#This Row],[Close_Date]]="","","Q"&amp;ROUNDUP(MONTH(Sales_Pipeline[[#This Row],[Close_Date]])/3,0))</f>
        <v>Q4</v>
      </c>
      <c r="N6918" s="2" cm="1">
        <f t="array" ref="N6918">IFERROR(_xlfn.IFS(Sales_Pipeline[[#This Row],[Deal_Stage]]="Won",_xlfn.XLOOKUP(Sales_Pipeline[[#This Row],[Product]],Products!$A$2:$A$8,Products!$C$2:$C$8),Sales_Pipeline[[#This Row],[Deal_Stage]]="Lost",_xlfn.XLOOKUP(Sales_Pipeline[[#This Row],[Product]],Products!$A$2:$A$8,Products!$C$2:$C$8)),"")</f>
        <v>4821</v>
      </c>
      <c r="O6918" s="2">
        <v>5357</v>
      </c>
    </row>
    <row r="6919" spans="1:15" x14ac:dyDescent="0.3">
      <c r="A6919" t="s">
        <v>7065</v>
      </c>
      <c r="B6919" t="s">
        <v>13</v>
      </c>
      <c r="C6919" t="str">
        <f>_xlfn.XLOOKUP(Sales_Pipeline[[#This Row],[Sales_Agent]],Sales_Teams[Sales_Agent],Sales_Teams[Manager])</f>
        <v>Melvin Marxen</v>
      </c>
      <c r="D6919" t="str">
        <f>_xlfn.XLOOKUP(Sales_Pipeline[[#This Row],[Manager]],Sales_Teams[Manager],Sales_Teams[Regional_Office])</f>
        <v>Central</v>
      </c>
      <c r="E6919" t="s">
        <v>61</v>
      </c>
      <c r="F6919" t="s">
        <v>79</v>
      </c>
      <c r="G6919" t="str">
        <f>IFERROR(_xlfn.XLOOKUP(Sales_Pipeline[[#This Row],[Account]],Accounts!$A$2:$A$86,Accounts!$F$2:$F$86),"")</f>
        <v>Philipines</v>
      </c>
      <c r="H6919" t="s">
        <v>82</v>
      </c>
      <c r="I6919" s="3">
        <v>43001</v>
      </c>
      <c r="J6919" s="3">
        <v>43009</v>
      </c>
      <c r="K6919" s="8" t="str">
        <f>IF(Sales_Pipeline[[#This Row],[Close_Date]]="","",TEXT(Sales_Pipeline[[#This Row],[Close_Date]],"ddd"))</f>
        <v>Sun</v>
      </c>
      <c r="L6919" s="8" t="str">
        <f>IF(Sales_Pipeline[[#This Row],[Close_Date]]="","",TEXT(Sales_Pipeline[[#This Row],[Close_Date]],"mmm"))</f>
        <v>Oct</v>
      </c>
      <c r="M6919" s="8" t="str">
        <f>IF(Sales_Pipeline[[#This Row],[Close_Date]]="","","Q"&amp;ROUNDUP(MONTH(Sales_Pipeline[[#This Row],[Close_Date]])/3,0))</f>
        <v>Q4</v>
      </c>
      <c r="N6919" s="2" cm="1">
        <f t="array" ref="N6919">IFERROR(_xlfn.IFS(Sales_Pipeline[[#This Row],[Deal_Stage]]="Won",_xlfn.XLOOKUP(Sales_Pipeline[[#This Row],[Product]],Products!$A$2:$A$8,Products!$C$2:$C$8),Sales_Pipeline[[#This Row],[Deal_Stage]]="Lost",_xlfn.XLOOKUP(Sales_Pipeline[[#This Row],[Product]],Products!$A$2:$A$8,Products!$C$2:$C$8)),"")</f>
        <v>55</v>
      </c>
      <c r="O6919" s="2">
        <v>0</v>
      </c>
    </row>
    <row r="6920" spans="1:15" x14ac:dyDescent="0.3">
      <c r="A6920" t="s">
        <v>7066</v>
      </c>
      <c r="B6920" t="s">
        <v>13</v>
      </c>
      <c r="C6920" t="str">
        <f>_xlfn.XLOOKUP(Sales_Pipeline[[#This Row],[Sales_Agent]],Sales_Teams[Sales_Agent],Sales_Teams[Manager])</f>
        <v>Melvin Marxen</v>
      </c>
      <c r="D6920" t="str">
        <f>_xlfn.XLOOKUP(Sales_Pipeline[[#This Row],[Manager]],Sales_Teams[Manager],Sales_Teams[Regional_Office])</f>
        <v>Central</v>
      </c>
      <c r="E6920" t="s">
        <v>55</v>
      </c>
      <c r="F6920" t="s">
        <v>141</v>
      </c>
      <c r="G6920" t="str">
        <f>IFERROR(_xlfn.XLOOKUP(Sales_Pipeline[[#This Row],[Account]],Accounts!$A$2:$A$86,Accounts!$F$2:$F$86),"")</f>
        <v>United States</v>
      </c>
      <c r="H6920" t="s">
        <v>57</v>
      </c>
      <c r="I6920" s="3">
        <v>43001</v>
      </c>
      <c r="J6920" s="3">
        <v>43005</v>
      </c>
      <c r="K6920" s="8" t="str">
        <f>IF(Sales_Pipeline[[#This Row],[Close_Date]]="","",TEXT(Sales_Pipeline[[#This Row],[Close_Date]],"ddd"))</f>
        <v>Wed</v>
      </c>
      <c r="L6920" s="8" t="str">
        <f>IF(Sales_Pipeline[[#This Row],[Close_Date]]="","",TEXT(Sales_Pipeline[[#This Row],[Close_Date]],"mmm"))</f>
        <v>Sep</v>
      </c>
      <c r="M6920" s="8" t="str">
        <f>IF(Sales_Pipeline[[#This Row],[Close_Date]]="","","Q"&amp;ROUNDUP(MONTH(Sales_Pipeline[[#This Row],[Close_Date]])/3,0))</f>
        <v>Q3</v>
      </c>
      <c r="N6920" s="2" cm="1">
        <f t="array" ref="N6920">IFERROR(_xlfn.IFS(Sales_Pipeline[[#This Row],[Deal_Stage]]="Won",_xlfn.XLOOKUP(Sales_Pipeline[[#This Row],[Product]],Products!$A$2:$A$8,Products!$C$2:$C$8),Sales_Pipeline[[#This Row],[Deal_Stage]]="Lost",_xlfn.XLOOKUP(Sales_Pipeline[[#This Row],[Product]],Products!$A$2:$A$8,Products!$C$2:$C$8)),"")</f>
        <v>1096</v>
      </c>
      <c r="O6920" s="2">
        <v>1047</v>
      </c>
    </row>
    <row r="6921" spans="1:15" x14ac:dyDescent="0.3">
      <c r="A6921" t="s">
        <v>7067</v>
      </c>
      <c r="B6921" t="s">
        <v>13</v>
      </c>
      <c r="C6921" t="str">
        <f>_xlfn.XLOOKUP(Sales_Pipeline[[#This Row],[Sales_Agent]],Sales_Teams[Sales_Agent],Sales_Teams[Manager])</f>
        <v>Melvin Marxen</v>
      </c>
      <c r="D6921" t="str">
        <f>_xlfn.XLOOKUP(Sales_Pipeline[[#This Row],[Manager]],Sales_Teams[Manager],Sales_Teams[Regional_Office])</f>
        <v>Central</v>
      </c>
      <c r="E6921" t="s">
        <v>8953</v>
      </c>
      <c r="F6921" t="s">
        <v>68</v>
      </c>
      <c r="G6921" t="str">
        <f>IFERROR(_xlfn.XLOOKUP(Sales_Pipeline[[#This Row],[Account]],Accounts!$A$2:$A$86,Accounts!$F$2:$F$86),"")</f>
        <v>United States</v>
      </c>
      <c r="H6921" t="s">
        <v>57</v>
      </c>
      <c r="I6921" s="3">
        <v>43001</v>
      </c>
      <c r="J6921" s="3">
        <v>43098</v>
      </c>
      <c r="K6921" s="8" t="str">
        <f>IF(Sales_Pipeline[[#This Row],[Close_Date]]="","",TEXT(Sales_Pipeline[[#This Row],[Close_Date]],"ddd"))</f>
        <v>Fri</v>
      </c>
      <c r="L6921" s="8" t="str">
        <f>IF(Sales_Pipeline[[#This Row],[Close_Date]]="","",TEXT(Sales_Pipeline[[#This Row],[Close_Date]],"mmm"))</f>
        <v>Dec</v>
      </c>
      <c r="M6921" s="8" t="str">
        <f>IF(Sales_Pipeline[[#This Row],[Close_Date]]="","","Q"&amp;ROUNDUP(MONTH(Sales_Pipeline[[#This Row],[Close_Date]])/3,0))</f>
        <v>Q4</v>
      </c>
      <c r="N6921" s="2" cm="1">
        <f t="array" ref="N6921">IFERROR(_xlfn.IFS(Sales_Pipeline[[#This Row],[Deal_Stage]]="Won",_xlfn.XLOOKUP(Sales_Pipeline[[#This Row],[Product]],Products!$A$2:$A$8,Products!$C$2:$C$8),Sales_Pipeline[[#This Row],[Deal_Stage]]="Lost",_xlfn.XLOOKUP(Sales_Pipeline[[#This Row],[Product]],Products!$A$2:$A$8,Products!$C$2:$C$8)),"")</f>
        <v>4821</v>
      </c>
      <c r="O6921" s="2">
        <v>5013</v>
      </c>
    </row>
    <row r="6922" spans="1:15" x14ac:dyDescent="0.3">
      <c r="A6922" t="s">
        <v>7068</v>
      </c>
      <c r="B6922" t="s">
        <v>36</v>
      </c>
      <c r="C6922" t="str">
        <f>_xlfn.XLOOKUP(Sales_Pipeline[[#This Row],[Sales_Agent]],Sales_Teams[Sales_Agent],Sales_Teams[Manager])</f>
        <v>Celia Rouche</v>
      </c>
      <c r="D6922" t="str">
        <f>_xlfn.XLOOKUP(Sales_Pipeline[[#This Row],[Manager]],Sales_Teams[Manager],Sales_Teams[Regional_Office])</f>
        <v>West</v>
      </c>
      <c r="E6922" t="s">
        <v>76</v>
      </c>
      <c r="F6922" t="s">
        <v>89</v>
      </c>
      <c r="G6922" t="str">
        <f>IFERROR(_xlfn.XLOOKUP(Sales_Pipeline[[#This Row],[Account]],Accounts!$A$2:$A$86,Accounts!$F$2:$F$86),"")</f>
        <v>United States</v>
      </c>
      <c r="H6922" t="s">
        <v>57</v>
      </c>
      <c r="I6922" s="3">
        <v>43001</v>
      </c>
      <c r="J6922" s="3">
        <v>43003</v>
      </c>
      <c r="K6922" s="8" t="str">
        <f>IF(Sales_Pipeline[[#This Row],[Close_Date]]="","",TEXT(Sales_Pipeline[[#This Row],[Close_Date]],"ddd"))</f>
        <v>Mon</v>
      </c>
      <c r="L6922" s="8" t="str">
        <f>IF(Sales_Pipeline[[#This Row],[Close_Date]]="","",TEXT(Sales_Pipeline[[#This Row],[Close_Date]],"mmm"))</f>
        <v>Sep</v>
      </c>
      <c r="M6922" s="8" t="str">
        <f>IF(Sales_Pipeline[[#This Row],[Close_Date]]="","","Q"&amp;ROUNDUP(MONTH(Sales_Pipeline[[#This Row],[Close_Date]])/3,0))</f>
        <v>Q3</v>
      </c>
      <c r="N6922" s="2" cm="1">
        <f t="array" ref="N6922">IFERROR(_xlfn.IFS(Sales_Pipeline[[#This Row],[Deal_Stage]]="Won",_xlfn.XLOOKUP(Sales_Pipeline[[#This Row],[Product]],Products!$A$2:$A$8,Products!$C$2:$C$8),Sales_Pipeline[[#This Row],[Deal_Stage]]="Lost",_xlfn.XLOOKUP(Sales_Pipeline[[#This Row],[Product]],Products!$A$2:$A$8,Products!$C$2:$C$8)),"")</f>
        <v>3393</v>
      </c>
      <c r="O6922" s="2">
        <v>3197</v>
      </c>
    </row>
    <row r="6923" spans="1:15" x14ac:dyDescent="0.3">
      <c r="A6923" t="s">
        <v>7069</v>
      </c>
      <c r="B6923" t="s">
        <v>10</v>
      </c>
      <c r="C6923" t="str">
        <f>_xlfn.XLOOKUP(Sales_Pipeline[[#This Row],[Sales_Agent]],Sales_Teams[Sales_Agent],Sales_Teams[Manager])</f>
        <v>Melvin Marxen</v>
      </c>
      <c r="D6923" t="str">
        <f>_xlfn.XLOOKUP(Sales_Pipeline[[#This Row],[Manager]],Sales_Teams[Manager],Sales_Teams[Regional_Office])</f>
        <v>Central</v>
      </c>
      <c r="E6923" t="s">
        <v>55</v>
      </c>
      <c r="F6923" t="s">
        <v>333</v>
      </c>
      <c r="G6923" t="str">
        <f>IFERROR(_xlfn.XLOOKUP(Sales_Pipeline[[#This Row],[Account]],Accounts!$A$2:$A$86,Accounts!$F$2:$F$86),"")</f>
        <v>United States</v>
      </c>
      <c r="H6923" t="s">
        <v>82</v>
      </c>
      <c r="I6923" s="3">
        <v>43001</v>
      </c>
      <c r="J6923" s="3">
        <v>43013</v>
      </c>
      <c r="K6923" s="8" t="str">
        <f>IF(Sales_Pipeline[[#This Row],[Close_Date]]="","",TEXT(Sales_Pipeline[[#This Row],[Close_Date]],"ddd"))</f>
        <v>Thu</v>
      </c>
      <c r="L6923" s="8" t="str">
        <f>IF(Sales_Pipeline[[#This Row],[Close_Date]]="","",TEXT(Sales_Pipeline[[#This Row],[Close_Date]],"mmm"))</f>
        <v>Oct</v>
      </c>
      <c r="M6923" s="8" t="str">
        <f>IF(Sales_Pipeline[[#This Row],[Close_Date]]="","","Q"&amp;ROUNDUP(MONTH(Sales_Pipeline[[#This Row],[Close_Date]])/3,0))</f>
        <v>Q4</v>
      </c>
      <c r="N6923" s="2" cm="1">
        <f t="array" ref="N6923">IFERROR(_xlfn.IFS(Sales_Pipeline[[#This Row],[Deal_Stage]]="Won",_xlfn.XLOOKUP(Sales_Pipeline[[#This Row],[Product]],Products!$A$2:$A$8,Products!$C$2:$C$8),Sales_Pipeline[[#This Row],[Deal_Stage]]="Lost",_xlfn.XLOOKUP(Sales_Pipeline[[#This Row],[Product]],Products!$A$2:$A$8,Products!$C$2:$C$8)),"")</f>
        <v>1096</v>
      </c>
      <c r="O6923" s="2">
        <v>0</v>
      </c>
    </row>
    <row r="6924" spans="1:15" x14ac:dyDescent="0.3">
      <c r="A6924" t="s">
        <v>7070</v>
      </c>
      <c r="B6924" t="s">
        <v>10</v>
      </c>
      <c r="C6924" t="str">
        <f>_xlfn.XLOOKUP(Sales_Pipeline[[#This Row],[Sales_Agent]],Sales_Teams[Sales_Agent],Sales_Teams[Manager])</f>
        <v>Melvin Marxen</v>
      </c>
      <c r="D6924" t="str">
        <f>_xlfn.XLOOKUP(Sales_Pipeline[[#This Row],[Manager]],Sales_Teams[Manager],Sales_Teams[Regional_Office])</f>
        <v>Central</v>
      </c>
      <c r="E6924" t="s">
        <v>55</v>
      </c>
      <c r="F6924" t="s">
        <v>74</v>
      </c>
      <c r="G6924" t="str">
        <f>IFERROR(_xlfn.XLOOKUP(Sales_Pipeline[[#This Row],[Account]],Accounts!$A$2:$A$86,Accounts!$F$2:$F$86),"")</f>
        <v>United States</v>
      </c>
      <c r="H6924" t="s">
        <v>57</v>
      </c>
      <c r="I6924" s="3">
        <v>43001</v>
      </c>
      <c r="J6924" s="3">
        <v>43010</v>
      </c>
      <c r="K6924" s="8" t="str">
        <f>IF(Sales_Pipeline[[#This Row],[Close_Date]]="","",TEXT(Sales_Pipeline[[#This Row],[Close_Date]],"ddd"))</f>
        <v>Mon</v>
      </c>
      <c r="L6924" s="8" t="str">
        <f>IF(Sales_Pipeline[[#This Row],[Close_Date]]="","",TEXT(Sales_Pipeline[[#This Row],[Close_Date]],"mmm"))</f>
        <v>Oct</v>
      </c>
      <c r="M6924" s="8" t="str">
        <f>IF(Sales_Pipeline[[#This Row],[Close_Date]]="","","Q"&amp;ROUNDUP(MONTH(Sales_Pipeline[[#This Row],[Close_Date]])/3,0))</f>
        <v>Q4</v>
      </c>
      <c r="N6924" s="2" cm="1">
        <f t="array" ref="N6924">IFERROR(_xlfn.IFS(Sales_Pipeline[[#This Row],[Deal_Stage]]="Won",_xlfn.XLOOKUP(Sales_Pipeline[[#This Row],[Product]],Products!$A$2:$A$8,Products!$C$2:$C$8),Sales_Pipeline[[#This Row],[Deal_Stage]]="Lost",_xlfn.XLOOKUP(Sales_Pipeline[[#This Row],[Product]],Products!$A$2:$A$8,Products!$C$2:$C$8)),"")</f>
        <v>1096</v>
      </c>
      <c r="O6924" s="2">
        <v>1127</v>
      </c>
    </row>
    <row r="6925" spans="1:15" x14ac:dyDescent="0.3">
      <c r="A6925" t="s">
        <v>7071</v>
      </c>
      <c r="B6925" t="s">
        <v>43</v>
      </c>
      <c r="C6925" t="str">
        <f>_xlfn.XLOOKUP(Sales_Pipeline[[#This Row],[Sales_Agent]],Sales_Teams[Sales_Agent],Sales_Teams[Manager])</f>
        <v>Summer Sewald</v>
      </c>
      <c r="D6925" t="str">
        <f>_xlfn.XLOOKUP(Sales_Pipeline[[#This Row],[Manager]],Sales_Teams[Manager],Sales_Teams[Regional_Office])</f>
        <v>West</v>
      </c>
      <c r="E6925" t="s">
        <v>63</v>
      </c>
      <c r="G6925" t="str">
        <f>IFERROR(_xlfn.XLOOKUP(Sales_Pipeline[[#This Row],[Account]],Accounts!$A$2:$A$86,Accounts!$F$2:$F$86),"")</f>
        <v/>
      </c>
      <c r="H6925" t="s">
        <v>77</v>
      </c>
      <c r="I6925" s="3">
        <v>43001</v>
      </c>
      <c r="K6925" s="8" t="str">
        <f>IF(Sales_Pipeline[[#This Row],[Close_Date]]="","",TEXT(Sales_Pipeline[[#This Row],[Close_Date]],"ddd"))</f>
        <v/>
      </c>
      <c r="L6925" s="8" t="str">
        <f>IF(Sales_Pipeline[[#This Row],[Close_Date]]="","",TEXT(Sales_Pipeline[[#This Row],[Close_Date]],"mmm"))</f>
        <v/>
      </c>
      <c r="M6925" s="8" t="str">
        <f>IF(Sales_Pipeline[[#This Row],[Close_Date]]="","","Q"&amp;ROUNDUP(MONTH(Sales_Pipeline[[#This Row],[Close_Date]])/3,0))</f>
        <v/>
      </c>
      <c r="N6925" s="2" t="str" cm="1">
        <f t="array" ref="N6925">IFERROR(_xlfn.IFS(Sales_Pipeline[[#This Row],[Deal_Stage]]="Won",_xlfn.XLOOKUP(Sales_Pipeline[[#This Row],[Product]],Products!$A$2:$A$8,Products!$C$2:$C$8),Sales_Pipeline[[#This Row],[Deal_Stage]]="Lost",_xlfn.XLOOKUP(Sales_Pipeline[[#This Row],[Product]],Products!$A$2:$A$8,Products!$C$2:$C$8)),"")</f>
        <v/>
      </c>
      <c r="O6925" s="2">
        <v>0</v>
      </c>
    </row>
    <row r="6926" spans="1:15" x14ac:dyDescent="0.3">
      <c r="A6926" t="s">
        <v>7072</v>
      </c>
      <c r="B6926" t="s">
        <v>43</v>
      </c>
      <c r="C6926" t="str">
        <f>_xlfn.XLOOKUP(Sales_Pipeline[[#This Row],[Sales_Agent]],Sales_Teams[Sales_Agent],Sales_Teams[Manager])</f>
        <v>Summer Sewald</v>
      </c>
      <c r="D6926" t="str">
        <f>_xlfn.XLOOKUP(Sales_Pipeline[[#This Row],[Manager]],Sales_Teams[Manager],Sales_Teams[Regional_Office])</f>
        <v>West</v>
      </c>
      <c r="E6926" t="s">
        <v>8953</v>
      </c>
      <c r="F6926" t="s">
        <v>173</v>
      </c>
      <c r="G6926" t="str">
        <f>IFERROR(_xlfn.XLOOKUP(Sales_Pipeline[[#This Row],[Account]],Accounts!$A$2:$A$86,Accounts!$F$2:$F$86),"")</f>
        <v>United States</v>
      </c>
      <c r="H6926" t="s">
        <v>77</v>
      </c>
      <c r="I6926" s="3">
        <v>43001</v>
      </c>
      <c r="K6926" s="8" t="str">
        <f>IF(Sales_Pipeline[[#This Row],[Close_Date]]="","",TEXT(Sales_Pipeline[[#This Row],[Close_Date]],"ddd"))</f>
        <v/>
      </c>
      <c r="L6926" s="8" t="str">
        <f>IF(Sales_Pipeline[[#This Row],[Close_Date]]="","",TEXT(Sales_Pipeline[[#This Row],[Close_Date]],"mmm"))</f>
        <v/>
      </c>
      <c r="M6926" s="8" t="str">
        <f>IF(Sales_Pipeline[[#This Row],[Close_Date]]="","","Q"&amp;ROUNDUP(MONTH(Sales_Pipeline[[#This Row],[Close_Date]])/3,0))</f>
        <v/>
      </c>
      <c r="N6926" s="2" t="str" cm="1">
        <f t="array" ref="N6926">IFERROR(_xlfn.IFS(Sales_Pipeline[[#This Row],[Deal_Stage]]="Won",_xlfn.XLOOKUP(Sales_Pipeline[[#This Row],[Product]],Products!$A$2:$A$8,Products!$C$2:$C$8),Sales_Pipeline[[#This Row],[Deal_Stage]]="Lost",_xlfn.XLOOKUP(Sales_Pipeline[[#This Row],[Product]],Products!$A$2:$A$8,Products!$C$2:$C$8)),"")</f>
        <v/>
      </c>
      <c r="O6926" s="2">
        <v>0</v>
      </c>
    </row>
    <row r="6927" spans="1:15" x14ac:dyDescent="0.3">
      <c r="A6927" t="s">
        <v>7073</v>
      </c>
      <c r="B6927" t="s">
        <v>43</v>
      </c>
      <c r="C6927" t="str">
        <f>_xlfn.XLOOKUP(Sales_Pipeline[[#This Row],[Sales_Agent]],Sales_Teams[Sales_Agent],Sales_Teams[Manager])</f>
        <v>Summer Sewald</v>
      </c>
      <c r="D6927" t="str">
        <f>_xlfn.XLOOKUP(Sales_Pipeline[[#This Row],[Manager]],Sales_Teams[Manager],Sales_Teams[Regional_Office])</f>
        <v>West</v>
      </c>
      <c r="E6927" t="s">
        <v>63</v>
      </c>
      <c r="F6927" t="s">
        <v>145</v>
      </c>
      <c r="G6927" t="str">
        <f>IFERROR(_xlfn.XLOOKUP(Sales_Pipeline[[#This Row],[Account]],Accounts!$A$2:$A$86,Accounts!$F$2:$F$86),"")</f>
        <v>United States</v>
      </c>
      <c r="H6927" t="s">
        <v>57</v>
      </c>
      <c r="I6927" s="3">
        <v>43001</v>
      </c>
      <c r="J6927" s="3">
        <v>43093</v>
      </c>
      <c r="K6927" s="8" t="str">
        <f>IF(Sales_Pipeline[[#This Row],[Close_Date]]="","",TEXT(Sales_Pipeline[[#This Row],[Close_Date]],"ddd"))</f>
        <v>Sun</v>
      </c>
      <c r="L6927" s="8" t="str">
        <f>IF(Sales_Pipeline[[#This Row],[Close_Date]]="","",TEXT(Sales_Pipeline[[#This Row],[Close_Date]],"mmm"))</f>
        <v>Dec</v>
      </c>
      <c r="M6927" s="8" t="str">
        <f>IF(Sales_Pipeline[[#This Row],[Close_Date]]="","","Q"&amp;ROUNDUP(MONTH(Sales_Pipeline[[#This Row],[Close_Date]])/3,0))</f>
        <v>Q4</v>
      </c>
      <c r="N6927" s="2" cm="1">
        <f t="array" ref="N6927">IFERROR(_xlfn.IFS(Sales_Pipeline[[#This Row],[Deal_Stage]]="Won",_xlfn.XLOOKUP(Sales_Pipeline[[#This Row],[Product]],Products!$A$2:$A$8,Products!$C$2:$C$8),Sales_Pipeline[[#This Row],[Deal_Stage]]="Lost",_xlfn.XLOOKUP(Sales_Pipeline[[#This Row],[Product]],Products!$A$2:$A$8,Products!$C$2:$C$8)),"")</f>
        <v>550</v>
      </c>
      <c r="O6927" s="2">
        <v>468</v>
      </c>
    </row>
    <row r="6928" spans="1:15" x14ac:dyDescent="0.3">
      <c r="A6928" t="s">
        <v>7074</v>
      </c>
      <c r="B6928" t="s">
        <v>43</v>
      </c>
      <c r="C6928" t="str">
        <f>_xlfn.XLOOKUP(Sales_Pipeline[[#This Row],[Sales_Agent]],Sales_Teams[Sales_Agent],Sales_Teams[Manager])</f>
        <v>Summer Sewald</v>
      </c>
      <c r="D6928" t="str">
        <f>_xlfn.XLOOKUP(Sales_Pipeline[[#This Row],[Manager]],Sales_Teams[Manager],Sales_Teams[Regional_Office])</f>
        <v>West</v>
      </c>
      <c r="E6928" t="s">
        <v>61</v>
      </c>
      <c r="F6928" t="s">
        <v>98</v>
      </c>
      <c r="G6928" t="str">
        <f>IFERROR(_xlfn.XLOOKUP(Sales_Pipeline[[#This Row],[Account]],Accounts!$A$2:$A$86,Accounts!$F$2:$F$86),"")</f>
        <v>United States</v>
      </c>
      <c r="H6928" t="s">
        <v>57</v>
      </c>
      <c r="I6928" s="3">
        <v>43001</v>
      </c>
      <c r="J6928" s="3">
        <v>43058</v>
      </c>
      <c r="K6928" s="8" t="str">
        <f>IF(Sales_Pipeline[[#This Row],[Close_Date]]="","",TEXT(Sales_Pipeline[[#This Row],[Close_Date]],"ddd"))</f>
        <v>Sun</v>
      </c>
      <c r="L6928" s="8" t="str">
        <f>IF(Sales_Pipeline[[#This Row],[Close_Date]]="","",TEXT(Sales_Pipeline[[#This Row],[Close_Date]],"mmm"))</f>
        <v>Nov</v>
      </c>
      <c r="M6928" s="8" t="str">
        <f>IF(Sales_Pipeline[[#This Row],[Close_Date]]="","","Q"&amp;ROUNDUP(MONTH(Sales_Pipeline[[#This Row],[Close_Date]])/3,0))</f>
        <v>Q4</v>
      </c>
      <c r="N6928" s="2" cm="1">
        <f t="array" ref="N6928">IFERROR(_xlfn.IFS(Sales_Pipeline[[#This Row],[Deal_Stage]]="Won",_xlfn.XLOOKUP(Sales_Pipeline[[#This Row],[Product]],Products!$A$2:$A$8,Products!$C$2:$C$8),Sales_Pipeline[[#This Row],[Deal_Stage]]="Lost",_xlfn.XLOOKUP(Sales_Pipeline[[#This Row],[Product]],Products!$A$2:$A$8,Products!$C$2:$C$8)),"")</f>
        <v>55</v>
      </c>
      <c r="O6928" s="2">
        <v>55</v>
      </c>
    </row>
    <row r="6929" spans="1:15" x14ac:dyDescent="0.3">
      <c r="A6929" t="s">
        <v>7075</v>
      </c>
      <c r="B6929" t="s">
        <v>42</v>
      </c>
      <c r="C6929" t="str">
        <f>_xlfn.XLOOKUP(Sales_Pipeline[[#This Row],[Sales_Agent]],Sales_Teams[Sales_Agent],Sales_Teams[Manager])</f>
        <v>Summer Sewald</v>
      </c>
      <c r="D6929" t="str">
        <f>_xlfn.XLOOKUP(Sales_Pipeline[[#This Row],[Manager]],Sales_Teams[Manager],Sales_Teams[Regional_Office])</f>
        <v>West</v>
      </c>
      <c r="E6929" t="s">
        <v>61</v>
      </c>
      <c r="F6929" t="s">
        <v>89</v>
      </c>
      <c r="G6929" t="str">
        <f>IFERROR(_xlfn.XLOOKUP(Sales_Pipeline[[#This Row],[Account]],Accounts!$A$2:$A$86,Accounts!$F$2:$F$86),"")</f>
        <v>United States</v>
      </c>
      <c r="H6929" t="s">
        <v>57</v>
      </c>
      <c r="I6929" s="3">
        <v>43001</v>
      </c>
      <c r="J6929" s="3">
        <v>43009</v>
      </c>
      <c r="K6929" s="8" t="str">
        <f>IF(Sales_Pipeline[[#This Row],[Close_Date]]="","",TEXT(Sales_Pipeline[[#This Row],[Close_Date]],"ddd"))</f>
        <v>Sun</v>
      </c>
      <c r="L6929" s="8" t="str">
        <f>IF(Sales_Pipeline[[#This Row],[Close_Date]]="","",TEXT(Sales_Pipeline[[#This Row],[Close_Date]],"mmm"))</f>
        <v>Oct</v>
      </c>
      <c r="M6929" s="8" t="str">
        <f>IF(Sales_Pipeline[[#This Row],[Close_Date]]="","","Q"&amp;ROUNDUP(MONTH(Sales_Pipeline[[#This Row],[Close_Date]])/3,0))</f>
        <v>Q4</v>
      </c>
      <c r="N6929" s="2" cm="1">
        <f t="array" ref="N6929">IFERROR(_xlfn.IFS(Sales_Pipeline[[#This Row],[Deal_Stage]]="Won",_xlfn.XLOOKUP(Sales_Pipeline[[#This Row],[Product]],Products!$A$2:$A$8,Products!$C$2:$C$8),Sales_Pipeline[[#This Row],[Deal_Stage]]="Lost",_xlfn.XLOOKUP(Sales_Pipeline[[#This Row],[Product]],Products!$A$2:$A$8,Products!$C$2:$C$8)),"")</f>
        <v>55</v>
      </c>
      <c r="O6929" s="2">
        <v>57</v>
      </c>
    </row>
    <row r="6930" spans="1:15" x14ac:dyDescent="0.3">
      <c r="A6930" t="s">
        <v>7076</v>
      </c>
      <c r="B6930" t="s">
        <v>8</v>
      </c>
      <c r="C6930" t="str">
        <f>_xlfn.XLOOKUP(Sales_Pipeline[[#This Row],[Sales_Agent]],Sales_Teams[Sales_Agent],Sales_Teams[Manager])</f>
        <v>Dustin Brinkmann</v>
      </c>
      <c r="D6930" t="str">
        <f>_xlfn.XLOOKUP(Sales_Pipeline[[#This Row],[Manager]],Sales_Teams[Manager],Sales_Teams[Regional_Office])</f>
        <v>Central</v>
      </c>
      <c r="E6930" t="s">
        <v>61</v>
      </c>
      <c r="F6930" t="s">
        <v>74</v>
      </c>
      <c r="G6930" t="str">
        <f>IFERROR(_xlfn.XLOOKUP(Sales_Pipeline[[#This Row],[Account]],Accounts!$A$2:$A$86,Accounts!$F$2:$F$86),"")</f>
        <v>United States</v>
      </c>
      <c r="H6930" t="s">
        <v>82</v>
      </c>
      <c r="I6930" s="3">
        <v>43001</v>
      </c>
      <c r="J6930" s="3">
        <v>43046</v>
      </c>
      <c r="K6930" s="8" t="str">
        <f>IF(Sales_Pipeline[[#This Row],[Close_Date]]="","",TEXT(Sales_Pipeline[[#This Row],[Close_Date]],"ddd"))</f>
        <v>Tue</v>
      </c>
      <c r="L6930" s="8" t="str">
        <f>IF(Sales_Pipeline[[#This Row],[Close_Date]]="","",TEXT(Sales_Pipeline[[#This Row],[Close_Date]],"mmm"))</f>
        <v>Nov</v>
      </c>
      <c r="M6930" s="8" t="str">
        <f>IF(Sales_Pipeline[[#This Row],[Close_Date]]="","","Q"&amp;ROUNDUP(MONTH(Sales_Pipeline[[#This Row],[Close_Date]])/3,0))</f>
        <v>Q4</v>
      </c>
      <c r="N6930" s="2" cm="1">
        <f t="array" ref="N6930">IFERROR(_xlfn.IFS(Sales_Pipeline[[#This Row],[Deal_Stage]]="Won",_xlfn.XLOOKUP(Sales_Pipeline[[#This Row],[Product]],Products!$A$2:$A$8,Products!$C$2:$C$8),Sales_Pipeline[[#This Row],[Deal_Stage]]="Lost",_xlfn.XLOOKUP(Sales_Pipeline[[#This Row],[Product]],Products!$A$2:$A$8,Products!$C$2:$C$8)),"")</f>
        <v>55</v>
      </c>
      <c r="O6930" s="2">
        <v>0</v>
      </c>
    </row>
    <row r="6931" spans="1:15" x14ac:dyDescent="0.3">
      <c r="A6931" t="s">
        <v>7077</v>
      </c>
      <c r="B6931" t="s">
        <v>8</v>
      </c>
      <c r="C6931" t="str">
        <f>_xlfn.XLOOKUP(Sales_Pipeline[[#This Row],[Sales_Agent]],Sales_Teams[Sales_Agent],Sales_Teams[Manager])</f>
        <v>Dustin Brinkmann</v>
      </c>
      <c r="D6931" t="str">
        <f>_xlfn.XLOOKUP(Sales_Pipeline[[#This Row],[Manager]],Sales_Teams[Manager],Sales_Teams[Regional_Office])</f>
        <v>Central</v>
      </c>
      <c r="E6931" t="s">
        <v>55</v>
      </c>
      <c r="F6931" t="s">
        <v>169</v>
      </c>
      <c r="G6931" t="str">
        <f>IFERROR(_xlfn.XLOOKUP(Sales_Pipeline[[#This Row],[Account]],Accounts!$A$2:$A$86,Accounts!$F$2:$F$86),"")</f>
        <v>Panama</v>
      </c>
      <c r="H6931" t="s">
        <v>57</v>
      </c>
      <c r="I6931" s="3">
        <v>43001</v>
      </c>
      <c r="J6931" s="3">
        <v>43066</v>
      </c>
      <c r="K6931" s="8" t="str">
        <f>IF(Sales_Pipeline[[#This Row],[Close_Date]]="","",TEXT(Sales_Pipeline[[#This Row],[Close_Date]],"ddd"))</f>
        <v>Mon</v>
      </c>
      <c r="L6931" s="8" t="str">
        <f>IF(Sales_Pipeline[[#This Row],[Close_Date]]="","",TEXT(Sales_Pipeline[[#This Row],[Close_Date]],"mmm"))</f>
        <v>Nov</v>
      </c>
      <c r="M6931" s="8" t="str">
        <f>IF(Sales_Pipeline[[#This Row],[Close_Date]]="","","Q"&amp;ROUNDUP(MONTH(Sales_Pipeline[[#This Row],[Close_Date]])/3,0))</f>
        <v>Q4</v>
      </c>
      <c r="N6931" s="2" cm="1">
        <f t="array" ref="N6931">IFERROR(_xlfn.IFS(Sales_Pipeline[[#This Row],[Deal_Stage]]="Won",_xlfn.XLOOKUP(Sales_Pipeline[[#This Row],[Product]],Products!$A$2:$A$8,Products!$C$2:$C$8),Sales_Pipeline[[#This Row],[Deal_Stage]]="Lost",_xlfn.XLOOKUP(Sales_Pipeline[[#This Row],[Product]],Products!$A$2:$A$8,Products!$C$2:$C$8)),"")</f>
        <v>1096</v>
      </c>
      <c r="O6931" s="2">
        <v>946</v>
      </c>
    </row>
    <row r="6932" spans="1:15" x14ac:dyDescent="0.3">
      <c r="A6932" t="s">
        <v>7078</v>
      </c>
      <c r="B6932" t="s">
        <v>37</v>
      </c>
      <c r="C6932" t="str">
        <f>_xlfn.XLOOKUP(Sales_Pipeline[[#This Row],[Sales_Agent]],Sales_Teams[Sales_Agent],Sales_Teams[Manager])</f>
        <v>Celia Rouche</v>
      </c>
      <c r="D6932" t="str">
        <f>_xlfn.XLOOKUP(Sales_Pipeline[[#This Row],[Manager]],Sales_Teams[Manager],Sales_Teams[Regional_Office])</f>
        <v>West</v>
      </c>
      <c r="E6932" t="s">
        <v>63</v>
      </c>
      <c r="F6932" t="s">
        <v>120</v>
      </c>
      <c r="G6932" t="str">
        <f>IFERROR(_xlfn.XLOOKUP(Sales_Pipeline[[#This Row],[Account]],Accounts!$A$2:$A$86,Accounts!$F$2:$F$86),"")</f>
        <v>United States</v>
      </c>
      <c r="H6932" t="s">
        <v>82</v>
      </c>
      <c r="I6932" s="3">
        <v>43001</v>
      </c>
      <c r="J6932" s="3">
        <v>43010</v>
      </c>
      <c r="K6932" s="8" t="str">
        <f>IF(Sales_Pipeline[[#This Row],[Close_Date]]="","",TEXT(Sales_Pipeline[[#This Row],[Close_Date]],"ddd"))</f>
        <v>Mon</v>
      </c>
      <c r="L6932" s="8" t="str">
        <f>IF(Sales_Pipeline[[#This Row],[Close_Date]]="","",TEXT(Sales_Pipeline[[#This Row],[Close_Date]],"mmm"))</f>
        <v>Oct</v>
      </c>
      <c r="M6932" s="8" t="str">
        <f>IF(Sales_Pipeline[[#This Row],[Close_Date]]="","","Q"&amp;ROUNDUP(MONTH(Sales_Pipeline[[#This Row],[Close_Date]])/3,0))</f>
        <v>Q4</v>
      </c>
      <c r="N6932" s="2" cm="1">
        <f t="array" ref="N6932">IFERROR(_xlfn.IFS(Sales_Pipeline[[#This Row],[Deal_Stage]]="Won",_xlfn.XLOOKUP(Sales_Pipeline[[#This Row],[Product]],Products!$A$2:$A$8,Products!$C$2:$C$8),Sales_Pipeline[[#This Row],[Deal_Stage]]="Lost",_xlfn.XLOOKUP(Sales_Pipeline[[#This Row],[Product]],Products!$A$2:$A$8,Products!$C$2:$C$8)),"")</f>
        <v>550</v>
      </c>
      <c r="O6932" s="2">
        <v>0</v>
      </c>
    </row>
    <row r="6933" spans="1:15" x14ac:dyDescent="0.3">
      <c r="A6933" t="s">
        <v>7079</v>
      </c>
      <c r="B6933" t="s">
        <v>45</v>
      </c>
      <c r="C6933" t="str">
        <f>_xlfn.XLOOKUP(Sales_Pipeline[[#This Row],[Sales_Agent]],Sales_Teams[Sales_Agent],Sales_Teams[Manager])</f>
        <v>Summer Sewald</v>
      </c>
      <c r="D6933" t="str">
        <f>_xlfn.XLOOKUP(Sales_Pipeline[[#This Row],[Manager]],Sales_Teams[Manager],Sales_Teams[Regional_Office])</f>
        <v>West</v>
      </c>
      <c r="E6933" t="s">
        <v>63</v>
      </c>
      <c r="F6933" t="s">
        <v>107</v>
      </c>
      <c r="G6933" t="str">
        <f>IFERROR(_xlfn.XLOOKUP(Sales_Pipeline[[#This Row],[Account]],Accounts!$A$2:$A$86,Accounts!$F$2:$F$86),"")</f>
        <v>United States</v>
      </c>
      <c r="H6933" t="s">
        <v>82</v>
      </c>
      <c r="I6933" s="3">
        <v>43001</v>
      </c>
      <c r="J6933" s="3">
        <v>43053</v>
      </c>
      <c r="K6933" s="8" t="str">
        <f>IF(Sales_Pipeline[[#This Row],[Close_Date]]="","",TEXT(Sales_Pipeline[[#This Row],[Close_Date]],"ddd"))</f>
        <v>Tue</v>
      </c>
      <c r="L6933" s="8" t="str">
        <f>IF(Sales_Pipeline[[#This Row],[Close_Date]]="","",TEXT(Sales_Pipeline[[#This Row],[Close_Date]],"mmm"))</f>
        <v>Nov</v>
      </c>
      <c r="M6933" s="8" t="str">
        <f>IF(Sales_Pipeline[[#This Row],[Close_Date]]="","","Q"&amp;ROUNDUP(MONTH(Sales_Pipeline[[#This Row],[Close_Date]])/3,0))</f>
        <v>Q4</v>
      </c>
      <c r="N6933" s="2" cm="1">
        <f t="array" ref="N6933">IFERROR(_xlfn.IFS(Sales_Pipeline[[#This Row],[Deal_Stage]]="Won",_xlfn.XLOOKUP(Sales_Pipeline[[#This Row],[Product]],Products!$A$2:$A$8,Products!$C$2:$C$8),Sales_Pipeline[[#This Row],[Deal_Stage]]="Lost",_xlfn.XLOOKUP(Sales_Pipeline[[#This Row],[Product]],Products!$A$2:$A$8,Products!$C$2:$C$8)),"")</f>
        <v>550</v>
      </c>
      <c r="O6933" s="2">
        <v>0</v>
      </c>
    </row>
    <row r="6934" spans="1:15" x14ac:dyDescent="0.3">
      <c r="A6934" t="s">
        <v>7080</v>
      </c>
      <c r="B6934" t="s">
        <v>45</v>
      </c>
      <c r="C6934" t="str">
        <f>_xlfn.XLOOKUP(Sales_Pipeline[[#This Row],[Sales_Agent]],Sales_Teams[Sales_Agent],Sales_Teams[Manager])</f>
        <v>Summer Sewald</v>
      </c>
      <c r="D6934" t="str">
        <f>_xlfn.XLOOKUP(Sales_Pipeline[[#This Row],[Manager]],Sales_Teams[Manager],Sales_Teams[Regional_Office])</f>
        <v>West</v>
      </c>
      <c r="E6934" t="s">
        <v>61</v>
      </c>
      <c r="F6934" t="s">
        <v>143</v>
      </c>
      <c r="G6934" t="str">
        <f>IFERROR(_xlfn.XLOOKUP(Sales_Pipeline[[#This Row],[Account]],Accounts!$A$2:$A$86,Accounts!$F$2:$F$86),"")</f>
        <v>United States</v>
      </c>
      <c r="H6934" t="s">
        <v>82</v>
      </c>
      <c r="I6934" s="3">
        <v>43001</v>
      </c>
      <c r="J6934" s="3">
        <v>43045</v>
      </c>
      <c r="K6934" s="8" t="str">
        <f>IF(Sales_Pipeline[[#This Row],[Close_Date]]="","",TEXT(Sales_Pipeline[[#This Row],[Close_Date]],"ddd"))</f>
        <v>Mon</v>
      </c>
      <c r="L6934" s="8" t="str">
        <f>IF(Sales_Pipeline[[#This Row],[Close_Date]]="","",TEXT(Sales_Pipeline[[#This Row],[Close_Date]],"mmm"))</f>
        <v>Nov</v>
      </c>
      <c r="M6934" s="8" t="str">
        <f>IF(Sales_Pipeline[[#This Row],[Close_Date]]="","","Q"&amp;ROUNDUP(MONTH(Sales_Pipeline[[#This Row],[Close_Date]])/3,0))</f>
        <v>Q4</v>
      </c>
      <c r="N6934" s="2" cm="1">
        <f t="array" ref="N6934">IFERROR(_xlfn.IFS(Sales_Pipeline[[#This Row],[Deal_Stage]]="Won",_xlfn.XLOOKUP(Sales_Pipeline[[#This Row],[Product]],Products!$A$2:$A$8,Products!$C$2:$C$8),Sales_Pipeline[[#This Row],[Deal_Stage]]="Lost",_xlfn.XLOOKUP(Sales_Pipeline[[#This Row],[Product]],Products!$A$2:$A$8,Products!$C$2:$C$8)),"")</f>
        <v>55</v>
      </c>
      <c r="O6934" s="2">
        <v>0</v>
      </c>
    </row>
    <row r="6935" spans="1:15" x14ac:dyDescent="0.3">
      <c r="A6935" t="s">
        <v>7081</v>
      </c>
      <c r="B6935" t="s">
        <v>9</v>
      </c>
      <c r="C6935" t="str">
        <f>_xlfn.XLOOKUP(Sales_Pipeline[[#This Row],[Sales_Agent]],Sales_Teams[Sales_Agent],Sales_Teams[Manager])</f>
        <v>Dustin Brinkmann</v>
      </c>
      <c r="D6935" t="str">
        <f>_xlfn.XLOOKUP(Sales_Pipeline[[#This Row],[Manager]],Sales_Teams[Manager],Sales_Teams[Regional_Office])</f>
        <v>Central</v>
      </c>
      <c r="E6935" t="s">
        <v>61</v>
      </c>
      <c r="F6935" t="s">
        <v>214</v>
      </c>
      <c r="G6935" t="str">
        <f>IFERROR(_xlfn.XLOOKUP(Sales_Pipeline[[#This Row],[Account]],Accounts!$A$2:$A$86,Accounts!$F$2:$F$86),"")</f>
        <v>United States</v>
      </c>
      <c r="H6935" t="s">
        <v>82</v>
      </c>
      <c r="I6935" s="3">
        <v>43001</v>
      </c>
      <c r="J6935" s="3">
        <v>43066</v>
      </c>
      <c r="K6935" s="8" t="str">
        <f>IF(Sales_Pipeline[[#This Row],[Close_Date]]="","",TEXT(Sales_Pipeline[[#This Row],[Close_Date]],"ddd"))</f>
        <v>Mon</v>
      </c>
      <c r="L6935" s="8" t="str">
        <f>IF(Sales_Pipeline[[#This Row],[Close_Date]]="","",TEXT(Sales_Pipeline[[#This Row],[Close_Date]],"mmm"))</f>
        <v>Nov</v>
      </c>
      <c r="M6935" s="8" t="str">
        <f>IF(Sales_Pipeline[[#This Row],[Close_Date]]="","","Q"&amp;ROUNDUP(MONTH(Sales_Pipeline[[#This Row],[Close_Date]])/3,0))</f>
        <v>Q4</v>
      </c>
      <c r="N6935" s="2" cm="1">
        <f t="array" ref="N6935">IFERROR(_xlfn.IFS(Sales_Pipeline[[#This Row],[Deal_Stage]]="Won",_xlfn.XLOOKUP(Sales_Pipeline[[#This Row],[Product]],Products!$A$2:$A$8,Products!$C$2:$C$8),Sales_Pipeline[[#This Row],[Deal_Stage]]="Lost",_xlfn.XLOOKUP(Sales_Pipeline[[#This Row],[Product]],Products!$A$2:$A$8,Products!$C$2:$C$8)),"")</f>
        <v>55</v>
      </c>
      <c r="O6935" s="2">
        <v>0</v>
      </c>
    </row>
    <row r="6936" spans="1:15" x14ac:dyDescent="0.3">
      <c r="A6936" t="s">
        <v>7082</v>
      </c>
      <c r="B6936" t="s">
        <v>21</v>
      </c>
      <c r="C6936" t="str">
        <f>_xlfn.XLOOKUP(Sales_Pipeline[[#This Row],[Sales_Agent]],Sales_Teams[Sales_Agent],Sales_Teams[Manager])</f>
        <v>Cara Losch</v>
      </c>
      <c r="D6936" t="str">
        <f>_xlfn.XLOOKUP(Sales_Pipeline[[#This Row],[Manager]],Sales_Teams[Manager],Sales_Teams[Regional_Office])</f>
        <v>East</v>
      </c>
      <c r="E6936" t="s">
        <v>8953</v>
      </c>
      <c r="F6936" t="s">
        <v>238</v>
      </c>
      <c r="G6936" t="str">
        <f>IFERROR(_xlfn.XLOOKUP(Sales_Pipeline[[#This Row],[Account]],Accounts!$A$2:$A$86,Accounts!$F$2:$F$86),"")</f>
        <v>United States</v>
      </c>
      <c r="H6936" t="s">
        <v>82</v>
      </c>
      <c r="I6936" s="3">
        <v>43001</v>
      </c>
      <c r="J6936" s="3">
        <v>43013</v>
      </c>
      <c r="K6936" s="8" t="str">
        <f>IF(Sales_Pipeline[[#This Row],[Close_Date]]="","",TEXT(Sales_Pipeline[[#This Row],[Close_Date]],"ddd"))</f>
        <v>Thu</v>
      </c>
      <c r="L6936" s="8" t="str">
        <f>IF(Sales_Pipeline[[#This Row],[Close_Date]]="","",TEXT(Sales_Pipeline[[#This Row],[Close_Date]],"mmm"))</f>
        <v>Oct</v>
      </c>
      <c r="M6936" s="8" t="str">
        <f>IF(Sales_Pipeline[[#This Row],[Close_Date]]="","","Q"&amp;ROUNDUP(MONTH(Sales_Pipeline[[#This Row],[Close_Date]])/3,0))</f>
        <v>Q4</v>
      </c>
      <c r="N6936" s="2" cm="1">
        <f t="array" ref="N6936">IFERROR(_xlfn.IFS(Sales_Pipeline[[#This Row],[Deal_Stage]]="Won",_xlfn.XLOOKUP(Sales_Pipeline[[#This Row],[Product]],Products!$A$2:$A$8,Products!$C$2:$C$8),Sales_Pipeline[[#This Row],[Deal_Stage]]="Lost",_xlfn.XLOOKUP(Sales_Pipeline[[#This Row],[Product]],Products!$A$2:$A$8,Products!$C$2:$C$8)),"")</f>
        <v>4821</v>
      </c>
      <c r="O6936" s="2">
        <v>0</v>
      </c>
    </row>
    <row r="6937" spans="1:15" x14ac:dyDescent="0.3">
      <c r="A6937" t="s">
        <v>7083</v>
      </c>
      <c r="B6937" t="s">
        <v>32</v>
      </c>
      <c r="C6937" t="str">
        <f>_xlfn.XLOOKUP(Sales_Pipeline[[#This Row],[Sales_Agent]],Sales_Teams[Sales_Agent],Sales_Teams[Manager])</f>
        <v>Celia Rouche</v>
      </c>
      <c r="D6937" t="str">
        <f>_xlfn.XLOOKUP(Sales_Pipeline[[#This Row],[Manager]],Sales_Teams[Manager],Sales_Teams[Regional_Office])</f>
        <v>West</v>
      </c>
      <c r="E6937" t="s">
        <v>76</v>
      </c>
      <c r="G6937" t="str">
        <f>IFERROR(_xlfn.XLOOKUP(Sales_Pipeline[[#This Row],[Account]],Accounts!$A$2:$A$86,Accounts!$F$2:$F$86),"")</f>
        <v/>
      </c>
      <c r="H6937" t="s">
        <v>77</v>
      </c>
      <c r="I6937" s="3">
        <v>43001</v>
      </c>
      <c r="K6937" s="8" t="str">
        <f>IF(Sales_Pipeline[[#This Row],[Close_Date]]="","",TEXT(Sales_Pipeline[[#This Row],[Close_Date]],"ddd"))</f>
        <v/>
      </c>
      <c r="L6937" s="8" t="str">
        <f>IF(Sales_Pipeline[[#This Row],[Close_Date]]="","",TEXT(Sales_Pipeline[[#This Row],[Close_Date]],"mmm"))</f>
        <v/>
      </c>
      <c r="M6937" s="8" t="str">
        <f>IF(Sales_Pipeline[[#This Row],[Close_Date]]="","","Q"&amp;ROUNDUP(MONTH(Sales_Pipeline[[#This Row],[Close_Date]])/3,0))</f>
        <v/>
      </c>
      <c r="N6937" s="2" t="str" cm="1">
        <f t="array" ref="N6937">IFERROR(_xlfn.IFS(Sales_Pipeline[[#This Row],[Deal_Stage]]="Won",_xlfn.XLOOKUP(Sales_Pipeline[[#This Row],[Product]],Products!$A$2:$A$8,Products!$C$2:$C$8),Sales_Pipeline[[#This Row],[Deal_Stage]]="Lost",_xlfn.XLOOKUP(Sales_Pipeline[[#This Row],[Product]],Products!$A$2:$A$8,Products!$C$2:$C$8)),"")</f>
        <v/>
      </c>
      <c r="O6937" s="2">
        <v>0</v>
      </c>
    </row>
    <row r="6938" spans="1:15" x14ac:dyDescent="0.3">
      <c r="A6938" t="s">
        <v>7084</v>
      </c>
      <c r="B6938" t="s">
        <v>32</v>
      </c>
      <c r="C6938" t="str">
        <f>_xlfn.XLOOKUP(Sales_Pipeline[[#This Row],[Sales_Agent]],Sales_Teams[Sales_Agent],Sales_Teams[Manager])</f>
        <v>Celia Rouche</v>
      </c>
      <c r="D6938" t="str">
        <f>_xlfn.XLOOKUP(Sales_Pipeline[[#This Row],[Manager]],Sales_Teams[Manager],Sales_Teams[Regional_Office])</f>
        <v>West</v>
      </c>
      <c r="E6938" t="s">
        <v>8953</v>
      </c>
      <c r="F6938" t="s">
        <v>330</v>
      </c>
      <c r="G6938" t="str">
        <f>IFERROR(_xlfn.XLOOKUP(Sales_Pipeline[[#This Row],[Account]],Accounts!$A$2:$A$86,Accounts!$F$2:$F$86),"")</f>
        <v>Korea</v>
      </c>
      <c r="H6938" t="s">
        <v>57</v>
      </c>
      <c r="I6938" s="3">
        <v>43001</v>
      </c>
      <c r="J6938" s="3">
        <v>43086</v>
      </c>
      <c r="K6938" s="8" t="str">
        <f>IF(Sales_Pipeline[[#This Row],[Close_Date]]="","",TEXT(Sales_Pipeline[[#This Row],[Close_Date]],"ddd"))</f>
        <v>Sun</v>
      </c>
      <c r="L6938" s="8" t="str">
        <f>IF(Sales_Pipeline[[#This Row],[Close_Date]]="","",TEXT(Sales_Pipeline[[#This Row],[Close_Date]],"mmm"))</f>
        <v>Dec</v>
      </c>
      <c r="M6938" s="8" t="str">
        <f>IF(Sales_Pipeline[[#This Row],[Close_Date]]="","","Q"&amp;ROUNDUP(MONTH(Sales_Pipeline[[#This Row],[Close_Date]])/3,0))</f>
        <v>Q4</v>
      </c>
      <c r="N6938" s="2" cm="1">
        <f t="array" ref="N6938">IFERROR(_xlfn.IFS(Sales_Pipeline[[#This Row],[Deal_Stage]]="Won",_xlfn.XLOOKUP(Sales_Pipeline[[#This Row],[Product]],Products!$A$2:$A$8,Products!$C$2:$C$8),Sales_Pipeline[[#This Row],[Deal_Stage]]="Lost",_xlfn.XLOOKUP(Sales_Pipeline[[#This Row],[Product]],Products!$A$2:$A$8,Products!$C$2:$C$8)),"")</f>
        <v>4821</v>
      </c>
      <c r="O6938" s="2">
        <v>4415</v>
      </c>
    </row>
    <row r="6939" spans="1:15" x14ac:dyDescent="0.3">
      <c r="A6939" t="s">
        <v>7085</v>
      </c>
      <c r="B6939" t="s">
        <v>17</v>
      </c>
      <c r="C6939" t="str">
        <f>_xlfn.XLOOKUP(Sales_Pipeline[[#This Row],[Sales_Agent]],Sales_Teams[Sales_Agent],Sales_Teams[Manager])</f>
        <v>Cara Losch</v>
      </c>
      <c r="D6939" t="str">
        <f>_xlfn.XLOOKUP(Sales_Pipeline[[#This Row],[Manager]],Sales_Teams[Manager],Sales_Teams[Regional_Office])</f>
        <v>East</v>
      </c>
      <c r="E6939" t="s">
        <v>61</v>
      </c>
      <c r="F6939" t="s">
        <v>182</v>
      </c>
      <c r="G6939" t="str">
        <f>IFERROR(_xlfn.XLOOKUP(Sales_Pipeline[[#This Row],[Account]],Accounts!$A$2:$A$86,Accounts!$F$2:$F$86),"")</f>
        <v>United States</v>
      </c>
      <c r="H6939" t="s">
        <v>57</v>
      </c>
      <c r="I6939" s="3">
        <v>43001</v>
      </c>
      <c r="J6939" s="3">
        <v>43010</v>
      </c>
      <c r="K6939" s="8" t="str">
        <f>IF(Sales_Pipeline[[#This Row],[Close_Date]]="","",TEXT(Sales_Pipeline[[#This Row],[Close_Date]],"ddd"))</f>
        <v>Mon</v>
      </c>
      <c r="L6939" s="8" t="str">
        <f>IF(Sales_Pipeline[[#This Row],[Close_Date]]="","",TEXT(Sales_Pipeline[[#This Row],[Close_Date]],"mmm"))</f>
        <v>Oct</v>
      </c>
      <c r="M6939" s="8" t="str">
        <f>IF(Sales_Pipeline[[#This Row],[Close_Date]]="","","Q"&amp;ROUNDUP(MONTH(Sales_Pipeline[[#This Row],[Close_Date]])/3,0))</f>
        <v>Q4</v>
      </c>
      <c r="N6939" s="2" cm="1">
        <f t="array" ref="N6939">IFERROR(_xlfn.IFS(Sales_Pipeline[[#This Row],[Deal_Stage]]="Won",_xlfn.XLOOKUP(Sales_Pipeline[[#This Row],[Product]],Products!$A$2:$A$8,Products!$C$2:$C$8),Sales_Pipeline[[#This Row],[Deal_Stage]]="Lost",_xlfn.XLOOKUP(Sales_Pipeline[[#This Row],[Product]],Products!$A$2:$A$8,Products!$C$2:$C$8)),"")</f>
        <v>55</v>
      </c>
      <c r="O6939" s="2">
        <v>60</v>
      </c>
    </row>
    <row r="6940" spans="1:15" x14ac:dyDescent="0.3">
      <c r="A6940" t="s">
        <v>7086</v>
      </c>
      <c r="B6940" t="s">
        <v>44</v>
      </c>
      <c r="C6940" t="str">
        <f>_xlfn.XLOOKUP(Sales_Pipeline[[#This Row],[Sales_Agent]],Sales_Teams[Sales_Agent],Sales_Teams[Manager])</f>
        <v>Summer Sewald</v>
      </c>
      <c r="D6940" t="str">
        <f>_xlfn.XLOOKUP(Sales_Pipeline[[#This Row],[Manager]],Sales_Teams[Manager],Sales_Teams[Regional_Office])</f>
        <v>West</v>
      </c>
      <c r="E6940" t="s">
        <v>84</v>
      </c>
      <c r="F6940" t="s">
        <v>125</v>
      </c>
      <c r="G6940" t="str">
        <f>IFERROR(_xlfn.XLOOKUP(Sales_Pipeline[[#This Row],[Account]],Accounts!$A$2:$A$86,Accounts!$F$2:$F$86),"")</f>
        <v>United States</v>
      </c>
      <c r="H6940" t="s">
        <v>57</v>
      </c>
      <c r="I6940" s="3">
        <v>43001</v>
      </c>
      <c r="J6940" s="3">
        <v>43009</v>
      </c>
      <c r="K6940" s="8" t="str">
        <f>IF(Sales_Pipeline[[#This Row],[Close_Date]]="","",TEXT(Sales_Pipeline[[#This Row],[Close_Date]],"ddd"))</f>
        <v>Sun</v>
      </c>
      <c r="L6940" s="8" t="str">
        <f>IF(Sales_Pipeline[[#This Row],[Close_Date]]="","",TEXT(Sales_Pipeline[[#This Row],[Close_Date]],"mmm"))</f>
        <v>Oct</v>
      </c>
      <c r="M6940" s="8" t="str">
        <f>IF(Sales_Pipeline[[#This Row],[Close_Date]]="","","Q"&amp;ROUNDUP(MONTH(Sales_Pipeline[[#This Row],[Close_Date]])/3,0))</f>
        <v>Q4</v>
      </c>
      <c r="N6940" s="2" cm="1">
        <f t="array" ref="N6940">IFERROR(_xlfn.IFS(Sales_Pipeline[[#This Row],[Deal_Stage]]="Won",_xlfn.XLOOKUP(Sales_Pipeline[[#This Row],[Product]],Products!$A$2:$A$8,Products!$C$2:$C$8),Sales_Pipeline[[#This Row],[Deal_Stage]]="Lost",_xlfn.XLOOKUP(Sales_Pipeline[[#This Row],[Product]],Products!$A$2:$A$8,Products!$C$2:$C$8)),"")</f>
        <v>5482</v>
      </c>
      <c r="O6940" s="2">
        <v>5865</v>
      </c>
    </row>
    <row r="6941" spans="1:15" x14ac:dyDescent="0.3">
      <c r="A6941" t="s">
        <v>7087</v>
      </c>
      <c r="B6941" t="s">
        <v>3</v>
      </c>
      <c r="C6941" t="str">
        <f>_xlfn.XLOOKUP(Sales_Pipeline[[#This Row],[Sales_Agent]],Sales_Teams[Sales_Agent],Sales_Teams[Manager])</f>
        <v>Dustin Brinkmann</v>
      </c>
      <c r="D6941" t="str">
        <f>_xlfn.XLOOKUP(Sales_Pipeline[[#This Row],[Manager]],Sales_Teams[Manager],Sales_Teams[Regional_Office])</f>
        <v>Central</v>
      </c>
      <c r="E6941" t="s">
        <v>84</v>
      </c>
      <c r="F6941" t="s">
        <v>94</v>
      </c>
      <c r="G6941" t="str">
        <f>IFERROR(_xlfn.XLOOKUP(Sales_Pipeline[[#This Row],[Account]],Accounts!$A$2:$A$86,Accounts!$F$2:$F$86),"")</f>
        <v>United States</v>
      </c>
      <c r="H6941" t="s">
        <v>82</v>
      </c>
      <c r="I6941" s="3">
        <v>43002</v>
      </c>
      <c r="J6941" s="3">
        <v>43062</v>
      </c>
      <c r="K6941" s="8" t="str">
        <f>IF(Sales_Pipeline[[#This Row],[Close_Date]]="","",TEXT(Sales_Pipeline[[#This Row],[Close_Date]],"ddd"))</f>
        <v>Thu</v>
      </c>
      <c r="L6941" s="8" t="str">
        <f>IF(Sales_Pipeline[[#This Row],[Close_Date]]="","",TEXT(Sales_Pipeline[[#This Row],[Close_Date]],"mmm"))</f>
        <v>Nov</v>
      </c>
      <c r="M6941" s="8" t="str">
        <f>IF(Sales_Pipeline[[#This Row],[Close_Date]]="","","Q"&amp;ROUNDUP(MONTH(Sales_Pipeline[[#This Row],[Close_Date]])/3,0))</f>
        <v>Q4</v>
      </c>
      <c r="N6941" s="2" cm="1">
        <f t="array" ref="N6941">IFERROR(_xlfn.IFS(Sales_Pipeline[[#This Row],[Deal_Stage]]="Won",_xlfn.XLOOKUP(Sales_Pipeline[[#This Row],[Product]],Products!$A$2:$A$8,Products!$C$2:$C$8),Sales_Pipeline[[#This Row],[Deal_Stage]]="Lost",_xlfn.XLOOKUP(Sales_Pipeline[[#This Row],[Product]],Products!$A$2:$A$8,Products!$C$2:$C$8)),"")</f>
        <v>5482</v>
      </c>
      <c r="O6941" s="2">
        <v>0</v>
      </c>
    </row>
    <row r="6942" spans="1:15" x14ac:dyDescent="0.3">
      <c r="A6942" t="s">
        <v>7088</v>
      </c>
      <c r="B6942" t="s">
        <v>3</v>
      </c>
      <c r="C6942" t="str">
        <f>_xlfn.XLOOKUP(Sales_Pipeline[[#This Row],[Sales_Agent]],Sales_Teams[Sales_Agent],Sales_Teams[Manager])</f>
        <v>Dustin Brinkmann</v>
      </c>
      <c r="D6942" t="str">
        <f>_xlfn.XLOOKUP(Sales_Pipeline[[#This Row],[Manager]],Sales_Teams[Manager],Sales_Teams[Regional_Office])</f>
        <v>Central</v>
      </c>
      <c r="E6942" t="s">
        <v>61</v>
      </c>
      <c r="F6942" t="s">
        <v>64</v>
      </c>
      <c r="G6942" t="str">
        <f>IFERROR(_xlfn.XLOOKUP(Sales_Pipeline[[#This Row],[Account]],Accounts!$A$2:$A$86,Accounts!$F$2:$F$86),"")</f>
        <v>United States</v>
      </c>
      <c r="H6942" t="s">
        <v>82</v>
      </c>
      <c r="I6942" s="3">
        <v>43002</v>
      </c>
      <c r="J6942" s="3">
        <v>43066</v>
      </c>
      <c r="K6942" s="8" t="str">
        <f>IF(Sales_Pipeline[[#This Row],[Close_Date]]="","",TEXT(Sales_Pipeline[[#This Row],[Close_Date]],"ddd"))</f>
        <v>Mon</v>
      </c>
      <c r="L6942" s="8" t="str">
        <f>IF(Sales_Pipeline[[#This Row],[Close_Date]]="","",TEXT(Sales_Pipeline[[#This Row],[Close_Date]],"mmm"))</f>
        <v>Nov</v>
      </c>
      <c r="M6942" s="8" t="str">
        <f>IF(Sales_Pipeline[[#This Row],[Close_Date]]="","","Q"&amp;ROUNDUP(MONTH(Sales_Pipeline[[#This Row],[Close_Date]])/3,0))</f>
        <v>Q4</v>
      </c>
      <c r="N6942" s="2" cm="1">
        <f t="array" ref="N6942">IFERROR(_xlfn.IFS(Sales_Pipeline[[#This Row],[Deal_Stage]]="Won",_xlfn.XLOOKUP(Sales_Pipeline[[#This Row],[Product]],Products!$A$2:$A$8,Products!$C$2:$C$8),Sales_Pipeline[[#This Row],[Deal_Stage]]="Lost",_xlfn.XLOOKUP(Sales_Pipeline[[#This Row],[Product]],Products!$A$2:$A$8,Products!$C$2:$C$8)),"")</f>
        <v>55</v>
      </c>
      <c r="O6942" s="2">
        <v>0</v>
      </c>
    </row>
    <row r="6943" spans="1:15" x14ac:dyDescent="0.3">
      <c r="A6943" t="s">
        <v>7089</v>
      </c>
      <c r="B6943" t="s">
        <v>30</v>
      </c>
      <c r="C6943" t="str">
        <f>_xlfn.XLOOKUP(Sales_Pipeline[[#This Row],[Sales_Agent]],Sales_Teams[Sales_Agent],Sales_Teams[Manager])</f>
        <v>Rocco Neubert</v>
      </c>
      <c r="D6943" t="str">
        <f>_xlfn.XLOOKUP(Sales_Pipeline[[#This Row],[Manager]],Sales_Teams[Manager],Sales_Teams[Regional_Office])</f>
        <v>East</v>
      </c>
      <c r="E6943" t="s">
        <v>55</v>
      </c>
      <c r="F6943" t="s">
        <v>173</v>
      </c>
      <c r="G6943" t="str">
        <f>IFERROR(_xlfn.XLOOKUP(Sales_Pipeline[[#This Row],[Account]],Accounts!$A$2:$A$86,Accounts!$F$2:$F$86),"")</f>
        <v>United States</v>
      </c>
      <c r="H6943" t="s">
        <v>82</v>
      </c>
      <c r="I6943" s="3">
        <v>43002</v>
      </c>
      <c r="J6943" s="3">
        <v>43083</v>
      </c>
      <c r="K6943" s="8" t="str">
        <f>IF(Sales_Pipeline[[#This Row],[Close_Date]]="","",TEXT(Sales_Pipeline[[#This Row],[Close_Date]],"ddd"))</f>
        <v>Thu</v>
      </c>
      <c r="L6943" s="8" t="str">
        <f>IF(Sales_Pipeline[[#This Row],[Close_Date]]="","",TEXT(Sales_Pipeline[[#This Row],[Close_Date]],"mmm"))</f>
        <v>Dec</v>
      </c>
      <c r="M6943" s="8" t="str">
        <f>IF(Sales_Pipeline[[#This Row],[Close_Date]]="","","Q"&amp;ROUNDUP(MONTH(Sales_Pipeline[[#This Row],[Close_Date]])/3,0))</f>
        <v>Q4</v>
      </c>
      <c r="N6943" s="2" cm="1">
        <f t="array" ref="N6943">IFERROR(_xlfn.IFS(Sales_Pipeline[[#This Row],[Deal_Stage]]="Won",_xlfn.XLOOKUP(Sales_Pipeline[[#This Row],[Product]],Products!$A$2:$A$8,Products!$C$2:$C$8),Sales_Pipeline[[#This Row],[Deal_Stage]]="Lost",_xlfn.XLOOKUP(Sales_Pipeline[[#This Row],[Product]],Products!$A$2:$A$8,Products!$C$2:$C$8)),"")</f>
        <v>1096</v>
      </c>
      <c r="O6943" s="2">
        <v>0</v>
      </c>
    </row>
    <row r="6944" spans="1:15" x14ac:dyDescent="0.3">
      <c r="A6944" t="s">
        <v>7090</v>
      </c>
      <c r="B6944" t="s">
        <v>6</v>
      </c>
      <c r="C6944" t="str">
        <f>_xlfn.XLOOKUP(Sales_Pipeline[[#This Row],[Sales_Agent]],Sales_Teams[Sales_Agent],Sales_Teams[Manager])</f>
        <v>Dustin Brinkmann</v>
      </c>
      <c r="D6944" t="str">
        <f>_xlfn.XLOOKUP(Sales_Pipeline[[#This Row],[Manager]],Sales_Teams[Manager],Sales_Teams[Regional_Office])</f>
        <v>Central</v>
      </c>
      <c r="E6944" t="s">
        <v>76</v>
      </c>
      <c r="F6944" t="s">
        <v>229</v>
      </c>
      <c r="G6944" t="str">
        <f>IFERROR(_xlfn.XLOOKUP(Sales_Pipeline[[#This Row],[Account]],Accounts!$A$2:$A$86,Accounts!$F$2:$F$86),"")</f>
        <v>Norway</v>
      </c>
      <c r="H6944" t="s">
        <v>82</v>
      </c>
      <c r="I6944" s="3">
        <v>43002</v>
      </c>
      <c r="J6944" s="3">
        <v>43012</v>
      </c>
      <c r="K6944" s="8" t="str">
        <f>IF(Sales_Pipeline[[#This Row],[Close_Date]]="","",TEXT(Sales_Pipeline[[#This Row],[Close_Date]],"ddd"))</f>
        <v>Wed</v>
      </c>
      <c r="L6944" s="8" t="str">
        <f>IF(Sales_Pipeline[[#This Row],[Close_Date]]="","",TEXT(Sales_Pipeline[[#This Row],[Close_Date]],"mmm"))</f>
        <v>Oct</v>
      </c>
      <c r="M6944" s="8" t="str">
        <f>IF(Sales_Pipeline[[#This Row],[Close_Date]]="","","Q"&amp;ROUNDUP(MONTH(Sales_Pipeline[[#This Row],[Close_Date]])/3,0))</f>
        <v>Q4</v>
      </c>
      <c r="N6944" s="2" cm="1">
        <f t="array" ref="N6944">IFERROR(_xlfn.IFS(Sales_Pipeline[[#This Row],[Deal_Stage]]="Won",_xlfn.XLOOKUP(Sales_Pipeline[[#This Row],[Product]],Products!$A$2:$A$8,Products!$C$2:$C$8),Sales_Pipeline[[#This Row],[Deal_Stage]]="Lost",_xlfn.XLOOKUP(Sales_Pipeline[[#This Row],[Product]],Products!$A$2:$A$8,Products!$C$2:$C$8)),"")</f>
        <v>3393</v>
      </c>
      <c r="O6944" s="2">
        <v>0</v>
      </c>
    </row>
    <row r="6945" spans="1:15" x14ac:dyDescent="0.3">
      <c r="A6945" t="s">
        <v>7091</v>
      </c>
      <c r="B6945" t="s">
        <v>6</v>
      </c>
      <c r="C6945" t="str">
        <f>_xlfn.XLOOKUP(Sales_Pipeline[[#This Row],[Sales_Agent]],Sales_Teams[Sales_Agent],Sales_Teams[Manager])</f>
        <v>Dustin Brinkmann</v>
      </c>
      <c r="D6945" t="str">
        <f>_xlfn.XLOOKUP(Sales_Pipeline[[#This Row],[Manager]],Sales_Teams[Manager],Sales_Teams[Regional_Office])</f>
        <v>Central</v>
      </c>
      <c r="E6945" t="s">
        <v>61</v>
      </c>
      <c r="F6945" t="s">
        <v>147</v>
      </c>
      <c r="G6945" t="str">
        <f>IFERROR(_xlfn.XLOOKUP(Sales_Pipeline[[#This Row],[Account]],Accounts!$A$2:$A$86,Accounts!$F$2:$F$86),"")</f>
        <v>United States</v>
      </c>
      <c r="H6945" t="s">
        <v>57</v>
      </c>
      <c r="I6945" s="3">
        <v>43002</v>
      </c>
      <c r="J6945" s="3">
        <v>43010</v>
      </c>
      <c r="K6945" s="8" t="str">
        <f>IF(Sales_Pipeline[[#This Row],[Close_Date]]="","",TEXT(Sales_Pipeline[[#This Row],[Close_Date]],"ddd"))</f>
        <v>Mon</v>
      </c>
      <c r="L6945" s="8" t="str">
        <f>IF(Sales_Pipeline[[#This Row],[Close_Date]]="","",TEXT(Sales_Pipeline[[#This Row],[Close_Date]],"mmm"))</f>
        <v>Oct</v>
      </c>
      <c r="M6945" s="8" t="str">
        <f>IF(Sales_Pipeline[[#This Row],[Close_Date]]="","","Q"&amp;ROUNDUP(MONTH(Sales_Pipeline[[#This Row],[Close_Date]])/3,0))</f>
        <v>Q4</v>
      </c>
      <c r="N6945" s="2" cm="1">
        <f t="array" ref="N6945">IFERROR(_xlfn.IFS(Sales_Pipeline[[#This Row],[Deal_Stage]]="Won",_xlfn.XLOOKUP(Sales_Pipeline[[#This Row],[Product]],Products!$A$2:$A$8,Products!$C$2:$C$8),Sales_Pipeline[[#This Row],[Deal_Stage]]="Lost",_xlfn.XLOOKUP(Sales_Pipeline[[#This Row],[Product]],Products!$A$2:$A$8,Products!$C$2:$C$8)),"")</f>
        <v>55</v>
      </c>
      <c r="O6945" s="2">
        <v>54</v>
      </c>
    </row>
    <row r="6946" spans="1:15" x14ac:dyDescent="0.3">
      <c r="A6946" t="s">
        <v>7092</v>
      </c>
      <c r="B6946" t="s">
        <v>20</v>
      </c>
      <c r="C6946" t="str">
        <f>_xlfn.XLOOKUP(Sales_Pipeline[[#This Row],[Sales_Agent]],Sales_Teams[Sales_Agent],Sales_Teams[Manager])</f>
        <v>Cara Losch</v>
      </c>
      <c r="D6946" t="str">
        <f>_xlfn.XLOOKUP(Sales_Pipeline[[#This Row],[Manager]],Sales_Teams[Manager],Sales_Teams[Regional_Office])</f>
        <v>East</v>
      </c>
      <c r="E6946" t="s">
        <v>8953</v>
      </c>
      <c r="F6946" t="s">
        <v>159</v>
      </c>
      <c r="G6946" t="str">
        <f>IFERROR(_xlfn.XLOOKUP(Sales_Pipeline[[#This Row],[Account]],Accounts!$A$2:$A$86,Accounts!$F$2:$F$86),"")</f>
        <v>United States</v>
      </c>
      <c r="H6946" t="s">
        <v>57</v>
      </c>
      <c r="I6946" s="3">
        <v>43002</v>
      </c>
      <c r="J6946" s="3">
        <v>43096</v>
      </c>
      <c r="K6946" s="8" t="str">
        <f>IF(Sales_Pipeline[[#This Row],[Close_Date]]="","",TEXT(Sales_Pipeline[[#This Row],[Close_Date]],"ddd"))</f>
        <v>Wed</v>
      </c>
      <c r="L6946" s="8" t="str">
        <f>IF(Sales_Pipeline[[#This Row],[Close_Date]]="","",TEXT(Sales_Pipeline[[#This Row],[Close_Date]],"mmm"))</f>
        <v>Dec</v>
      </c>
      <c r="M6946" s="8" t="str">
        <f>IF(Sales_Pipeline[[#This Row],[Close_Date]]="","","Q"&amp;ROUNDUP(MONTH(Sales_Pipeline[[#This Row],[Close_Date]])/3,0))</f>
        <v>Q4</v>
      </c>
      <c r="N6946" s="2" cm="1">
        <f t="array" ref="N6946">IFERROR(_xlfn.IFS(Sales_Pipeline[[#This Row],[Deal_Stage]]="Won",_xlfn.XLOOKUP(Sales_Pipeline[[#This Row],[Product]],Products!$A$2:$A$8,Products!$C$2:$C$8),Sales_Pipeline[[#This Row],[Deal_Stage]]="Lost",_xlfn.XLOOKUP(Sales_Pipeline[[#This Row],[Product]],Products!$A$2:$A$8,Products!$C$2:$C$8)),"")</f>
        <v>4821</v>
      </c>
      <c r="O6946" s="2">
        <v>5069</v>
      </c>
    </row>
    <row r="6947" spans="1:15" x14ac:dyDescent="0.3">
      <c r="A6947" t="s">
        <v>7093</v>
      </c>
      <c r="B6947" t="s">
        <v>25</v>
      </c>
      <c r="C6947" t="str">
        <f>_xlfn.XLOOKUP(Sales_Pipeline[[#This Row],[Sales_Agent]],Sales_Teams[Sales_Agent],Sales_Teams[Manager])</f>
        <v>Rocco Neubert</v>
      </c>
      <c r="D6947" t="str">
        <f>_xlfn.XLOOKUP(Sales_Pipeline[[#This Row],[Manager]],Sales_Teams[Manager],Sales_Teams[Regional_Office])</f>
        <v>East</v>
      </c>
      <c r="E6947" t="s">
        <v>84</v>
      </c>
      <c r="F6947" t="s">
        <v>216</v>
      </c>
      <c r="G6947" t="str">
        <f>IFERROR(_xlfn.XLOOKUP(Sales_Pipeline[[#This Row],[Account]],Accounts!$A$2:$A$86,Accounts!$F$2:$F$86),"")</f>
        <v>United States</v>
      </c>
      <c r="H6947" t="s">
        <v>57</v>
      </c>
      <c r="I6947" s="3">
        <v>43002</v>
      </c>
      <c r="J6947" s="3">
        <v>43013</v>
      </c>
      <c r="K6947" s="8" t="str">
        <f>IF(Sales_Pipeline[[#This Row],[Close_Date]]="","",TEXT(Sales_Pipeline[[#This Row],[Close_Date]],"ddd"))</f>
        <v>Thu</v>
      </c>
      <c r="L6947" s="8" t="str">
        <f>IF(Sales_Pipeline[[#This Row],[Close_Date]]="","",TEXT(Sales_Pipeline[[#This Row],[Close_Date]],"mmm"))</f>
        <v>Oct</v>
      </c>
      <c r="M6947" s="8" t="str">
        <f>IF(Sales_Pipeline[[#This Row],[Close_Date]]="","","Q"&amp;ROUNDUP(MONTH(Sales_Pipeline[[#This Row],[Close_Date]])/3,0))</f>
        <v>Q4</v>
      </c>
      <c r="N6947" s="2" cm="1">
        <f t="array" ref="N6947">IFERROR(_xlfn.IFS(Sales_Pipeline[[#This Row],[Deal_Stage]]="Won",_xlfn.XLOOKUP(Sales_Pipeline[[#This Row],[Product]],Products!$A$2:$A$8,Products!$C$2:$C$8),Sales_Pipeline[[#This Row],[Deal_Stage]]="Lost",_xlfn.XLOOKUP(Sales_Pipeline[[#This Row],[Product]],Products!$A$2:$A$8,Products!$C$2:$C$8)),"")</f>
        <v>5482</v>
      </c>
      <c r="O6947" s="2">
        <v>5378</v>
      </c>
    </row>
    <row r="6948" spans="1:15" x14ac:dyDescent="0.3">
      <c r="A6948" t="s">
        <v>7094</v>
      </c>
      <c r="B6948" t="s">
        <v>25</v>
      </c>
      <c r="C6948" t="str">
        <f>_xlfn.XLOOKUP(Sales_Pipeline[[#This Row],[Sales_Agent]],Sales_Teams[Sales_Agent],Sales_Teams[Manager])</f>
        <v>Rocco Neubert</v>
      </c>
      <c r="D6948" t="str">
        <f>_xlfn.XLOOKUP(Sales_Pipeline[[#This Row],[Manager]],Sales_Teams[Manager],Sales_Teams[Regional_Office])</f>
        <v>East</v>
      </c>
      <c r="E6948" t="s">
        <v>8953</v>
      </c>
      <c r="F6948" t="s">
        <v>129</v>
      </c>
      <c r="G6948" t="str">
        <f>IFERROR(_xlfn.XLOOKUP(Sales_Pipeline[[#This Row],[Account]],Accounts!$A$2:$A$86,Accounts!$F$2:$F$86),"")</f>
        <v>Jordan</v>
      </c>
      <c r="H6948" t="s">
        <v>57</v>
      </c>
      <c r="I6948" s="3">
        <v>43002</v>
      </c>
      <c r="J6948" s="3">
        <v>43073</v>
      </c>
      <c r="K6948" s="8" t="str">
        <f>IF(Sales_Pipeline[[#This Row],[Close_Date]]="","",TEXT(Sales_Pipeline[[#This Row],[Close_Date]],"ddd"))</f>
        <v>Mon</v>
      </c>
      <c r="L6948" s="8" t="str">
        <f>IF(Sales_Pipeline[[#This Row],[Close_Date]]="","",TEXT(Sales_Pipeline[[#This Row],[Close_Date]],"mmm"))</f>
        <v>Dec</v>
      </c>
      <c r="M6948" s="8" t="str">
        <f>IF(Sales_Pipeline[[#This Row],[Close_Date]]="","","Q"&amp;ROUNDUP(MONTH(Sales_Pipeline[[#This Row],[Close_Date]])/3,0))</f>
        <v>Q4</v>
      </c>
      <c r="N6948" s="2" cm="1">
        <f t="array" ref="N6948">IFERROR(_xlfn.IFS(Sales_Pipeline[[#This Row],[Deal_Stage]]="Won",_xlfn.XLOOKUP(Sales_Pipeline[[#This Row],[Product]],Products!$A$2:$A$8,Products!$C$2:$C$8),Sales_Pipeline[[#This Row],[Deal_Stage]]="Lost",_xlfn.XLOOKUP(Sales_Pipeline[[#This Row],[Product]],Products!$A$2:$A$8,Products!$C$2:$C$8)),"")</f>
        <v>4821</v>
      </c>
      <c r="O6948" s="2">
        <v>5255</v>
      </c>
    </row>
    <row r="6949" spans="1:15" x14ac:dyDescent="0.3">
      <c r="A6949" t="s">
        <v>7095</v>
      </c>
      <c r="B6949" t="s">
        <v>15</v>
      </c>
      <c r="C6949" t="str">
        <f>_xlfn.XLOOKUP(Sales_Pipeline[[#This Row],[Sales_Agent]],Sales_Teams[Sales_Agent],Sales_Teams[Manager])</f>
        <v>Melvin Marxen</v>
      </c>
      <c r="D6949" t="str">
        <f>_xlfn.XLOOKUP(Sales_Pipeline[[#This Row],[Manager]],Sales_Teams[Manager],Sales_Teams[Regional_Office])</f>
        <v>Central</v>
      </c>
      <c r="E6949" t="s">
        <v>55</v>
      </c>
      <c r="F6949" t="s">
        <v>223</v>
      </c>
      <c r="G6949" t="str">
        <f>IFERROR(_xlfn.XLOOKUP(Sales_Pipeline[[#This Row],[Account]],Accounts!$A$2:$A$86,Accounts!$F$2:$F$86),"")</f>
        <v>United States</v>
      </c>
      <c r="H6949" t="s">
        <v>82</v>
      </c>
      <c r="I6949" s="3">
        <v>43002</v>
      </c>
      <c r="J6949" s="3">
        <v>43012</v>
      </c>
      <c r="K6949" s="8" t="str">
        <f>IF(Sales_Pipeline[[#This Row],[Close_Date]]="","",TEXT(Sales_Pipeline[[#This Row],[Close_Date]],"ddd"))</f>
        <v>Wed</v>
      </c>
      <c r="L6949" s="8" t="str">
        <f>IF(Sales_Pipeline[[#This Row],[Close_Date]]="","",TEXT(Sales_Pipeline[[#This Row],[Close_Date]],"mmm"))</f>
        <v>Oct</v>
      </c>
      <c r="M6949" s="8" t="str">
        <f>IF(Sales_Pipeline[[#This Row],[Close_Date]]="","","Q"&amp;ROUNDUP(MONTH(Sales_Pipeline[[#This Row],[Close_Date]])/3,0))</f>
        <v>Q4</v>
      </c>
      <c r="N6949" s="2" cm="1">
        <f t="array" ref="N6949">IFERROR(_xlfn.IFS(Sales_Pipeline[[#This Row],[Deal_Stage]]="Won",_xlfn.XLOOKUP(Sales_Pipeline[[#This Row],[Product]],Products!$A$2:$A$8,Products!$C$2:$C$8),Sales_Pipeline[[#This Row],[Deal_Stage]]="Lost",_xlfn.XLOOKUP(Sales_Pipeline[[#This Row],[Product]],Products!$A$2:$A$8,Products!$C$2:$C$8)),"")</f>
        <v>1096</v>
      </c>
      <c r="O6949" s="2">
        <v>0</v>
      </c>
    </row>
    <row r="6950" spans="1:15" x14ac:dyDescent="0.3">
      <c r="A6950" t="s">
        <v>7096</v>
      </c>
      <c r="B6950" t="s">
        <v>15</v>
      </c>
      <c r="C6950" t="str">
        <f>_xlfn.XLOOKUP(Sales_Pipeline[[#This Row],[Sales_Agent]],Sales_Teams[Sales_Agent],Sales_Teams[Manager])</f>
        <v>Melvin Marxen</v>
      </c>
      <c r="D6950" t="str">
        <f>_xlfn.XLOOKUP(Sales_Pipeline[[#This Row],[Manager]],Sales_Teams[Manager],Sales_Teams[Regional_Office])</f>
        <v>Central</v>
      </c>
      <c r="E6950" t="s">
        <v>84</v>
      </c>
      <c r="F6950" t="s">
        <v>141</v>
      </c>
      <c r="G6950" t="str">
        <f>IFERROR(_xlfn.XLOOKUP(Sales_Pipeline[[#This Row],[Account]],Accounts!$A$2:$A$86,Accounts!$F$2:$F$86),"")</f>
        <v>United States</v>
      </c>
      <c r="H6950" t="s">
        <v>57</v>
      </c>
      <c r="I6950" s="3">
        <v>43002</v>
      </c>
      <c r="J6950" s="3">
        <v>43011</v>
      </c>
      <c r="K6950" s="8" t="str">
        <f>IF(Sales_Pipeline[[#This Row],[Close_Date]]="","",TEXT(Sales_Pipeline[[#This Row],[Close_Date]],"ddd"))</f>
        <v>Tue</v>
      </c>
      <c r="L6950" s="8" t="str">
        <f>IF(Sales_Pipeline[[#This Row],[Close_Date]]="","",TEXT(Sales_Pipeline[[#This Row],[Close_Date]],"mmm"))</f>
        <v>Oct</v>
      </c>
      <c r="M6950" s="8" t="str">
        <f>IF(Sales_Pipeline[[#This Row],[Close_Date]]="","","Q"&amp;ROUNDUP(MONTH(Sales_Pipeline[[#This Row],[Close_Date]])/3,0))</f>
        <v>Q4</v>
      </c>
      <c r="N6950" s="2" cm="1">
        <f t="array" ref="N6950">IFERROR(_xlfn.IFS(Sales_Pipeline[[#This Row],[Deal_Stage]]="Won",_xlfn.XLOOKUP(Sales_Pipeline[[#This Row],[Product]],Products!$A$2:$A$8,Products!$C$2:$C$8),Sales_Pipeline[[#This Row],[Deal_Stage]]="Lost",_xlfn.XLOOKUP(Sales_Pipeline[[#This Row],[Product]],Products!$A$2:$A$8,Products!$C$2:$C$8)),"")</f>
        <v>5482</v>
      </c>
      <c r="O6950" s="2">
        <v>5144</v>
      </c>
    </row>
    <row r="6951" spans="1:15" x14ac:dyDescent="0.3">
      <c r="A6951" t="s">
        <v>7097</v>
      </c>
      <c r="B6951" t="s">
        <v>28</v>
      </c>
      <c r="C6951" t="str">
        <f>_xlfn.XLOOKUP(Sales_Pipeline[[#This Row],[Sales_Agent]],Sales_Teams[Sales_Agent],Sales_Teams[Manager])</f>
        <v>Rocco Neubert</v>
      </c>
      <c r="D6951" t="str">
        <f>_xlfn.XLOOKUP(Sales_Pipeline[[#This Row],[Manager]],Sales_Teams[Manager],Sales_Teams[Regional_Office])</f>
        <v>East</v>
      </c>
      <c r="E6951" t="s">
        <v>84</v>
      </c>
      <c r="F6951" t="s">
        <v>425</v>
      </c>
      <c r="G6951" t="str">
        <f>IFERROR(_xlfn.XLOOKUP(Sales_Pipeline[[#This Row],[Account]],Accounts!$A$2:$A$86,Accounts!$F$2:$F$86),"")</f>
        <v>United States</v>
      </c>
      <c r="H6951" t="s">
        <v>82</v>
      </c>
      <c r="I6951" s="3">
        <v>43002</v>
      </c>
      <c r="J6951" s="3">
        <v>43055</v>
      </c>
      <c r="K6951" s="8" t="str">
        <f>IF(Sales_Pipeline[[#This Row],[Close_Date]]="","",TEXT(Sales_Pipeline[[#This Row],[Close_Date]],"ddd"))</f>
        <v>Thu</v>
      </c>
      <c r="L6951" s="8" t="str">
        <f>IF(Sales_Pipeline[[#This Row],[Close_Date]]="","",TEXT(Sales_Pipeline[[#This Row],[Close_Date]],"mmm"))</f>
        <v>Nov</v>
      </c>
      <c r="M6951" s="8" t="str">
        <f>IF(Sales_Pipeline[[#This Row],[Close_Date]]="","","Q"&amp;ROUNDUP(MONTH(Sales_Pipeline[[#This Row],[Close_Date]])/3,0))</f>
        <v>Q4</v>
      </c>
      <c r="N6951" s="2" cm="1">
        <f t="array" ref="N6951">IFERROR(_xlfn.IFS(Sales_Pipeline[[#This Row],[Deal_Stage]]="Won",_xlfn.XLOOKUP(Sales_Pipeline[[#This Row],[Product]],Products!$A$2:$A$8,Products!$C$2:$C$8),Sales_Pipeline[[#This Row],[Deal_Stage]]="Lost",_xlfn.XLOOKUP(Sales_Pipeline[[#This Row],[Product]],Products!$A$2:$A$8,Products!$C$2:$C$8)),"")</f>
        <v>5482</v>
      </c>
      <c r="O6951" s="2">
        <v>0</v>
      </c>
    </row>
    <row r="6952" spans="1:15" x14ac:dyDescent="0.3">
      <c r="A6952" t="s">
        <v>7098</v>
      </c>
      <c r="B6952" t="s">
        <v>40</v>
      </c>
      <c r="C6952" t="str">
        <f>_xlfn.XLOOKUP(Sales_Pipeline[[#This Row],[Sales_Agent]],Sales_Teams[Sales_Agent],Sales_Teams[Manager])</f>
        <v>Summer Sewald</v>
      </c>
      <c r="D6952" t="str">
        <f>_xlfn.XLOOKUP(Sales_Pipeline[[#This Row],[Manager]],Sales_Teams[Manager],Sales_Teams[Regional_Office])</f>
        <v>West</v>
      </c>
      <c r="E6952" t="s">
        <v>84</v>
      </c>
      <c r="F6952" t="s">
        <v>185</v>
      </c>
      <c r="G6952" t="str">
        <f>IFERROR(_xlfn.XLOOKUP(Sales_Pipeline[[#This Row],[Account]],Accounts!$A$2:$A$86,Accounts!$F$2:$F$86),"")</f>
        <v>United States</v>
      </c>
      <c r="H6952" t="s">
        <v>57</v>
      </c>
      <c r="I6952" s="3">
        <v>43002</v>
      </c>
      <c r="J6952" s="3">
        <v>43011</v>
      </c>
      <c r="K6952" s="8" t="str">
        <f>IF(Sales_Pipeline[[#This Row],[Close_Date]]="","",TEXT(Sales_Pipeline[[#This Row],[Close_Date]],"ddd"))</f>
        <v>Tue</v>
      </c>
      <c r="L6952" s="8" t="str">
        <f>IF(Sales_Pipeline[[#This Row],[Close_Date]]="","",TEXT(Sales_Pipeline[[#This Row],[Close_Date]],"mmm"))</f>
        <v>Oct</v>
      </c>
      <c r="M6952" s="8" t="str">
        <f>IF(Sales_Pipeline[[#This Row],[Close_Date]]="","","Q"&amp;ROUNDUP(MONTH(Sales_Pipeline[[#This Row],[Close_Date]])/3,0))</f>
        <v>Q4</v>
      </c>
      <c r="N6952" s="2" cm="1">
        <f t="array" ref="N6952">IFERROR(_xlfn.IFS(Sales_Pipeline[[#This Row],[Deal_Stage]]="Won",_xlfn.XLOOKUP(Sales_Pipeline[[#This Row],[Product]],Products!$A$2:$A$8,Products!$C$2:$C$8),Sales_Pipeline[[#This Row],[Deal_Stage]]="Lost",_xlfn.XLOOKUP(Sales_Pipeline[[#This Row],[Product]],Products!$A$2:$A$8,Products!$C$2:$C$8)),"")</f>
        <v>5482</v>
      </c>
      <c r="O6952" s="2">
        <v>5527</v>
      </c>
    </row>
    <row r="6953" spans="1:15" x14ac:dyDescent="0.3">
      <c r="A6953" t="s">
        <v>7099</v>
      </c>
      <c r="B6953" t="s">
        <v>42</v>
      </c>
      <c r="C6953" t="str">
        <f>_xlfn.XLOOKUP(Sales_Pipeline[[#This Row],[Sales_Agent]],Sales_Teams[Sales_Agent],Sales_Teams[Manager])</f>
        <v>Summer Sewald</v>
      </c>
      <c r="D6953" t="str">
        <f>_xlfn.XLOOKUP(Sales_Pipeline[[#This Row],[Manager]],Sales_Teams[Manager],Sales_Teams[Regional_Office])</f>
        <v>West</v>
      </c>
      <c r="E6953" t="s">
        <v>76</v>
      </c>
      <c r="F6953" t="s">
        <v>175</v>
      </c>
      <c r="G6953" t="str">
        <f>IFERROR(_xlfn.XLOOKUP(Sales_Pipeline[[#This Row],[Account]],Accounts!$A$2:$A$86,Accounts!$F$2:$F$86),"")</f>
        <v>Brazil</v>
      </c>
      <c r="H6953" t="s">
        <v>82</v>
      </c>
      <c r="I6953" s="3">
        <v>43002</v>
      </c>
      <c r="J6953" s="3">
        <v>43088</v>
      </c>
      <c r="K6953" s="8" t="str">
        <f>IF(Sales_Pipeline[[#This Row],[Close_Date]]="","",TEXT(Sales_Pipeline[[#This Row],[Close_Date]],"ddd"))</f>
        <v>Tue</v>
      </c>
      <c r="L6953" s="8" t="str">
        <f>IF(Sales_Pipeline[[#This Row],[Close_Date]]="","",TEXT(Sales_Pipeline[[#This Row],[Close_Date]],"mmm"))</f>
        <v>Dec</v>
      </c>
      <c r="M6953" s="8" t="str">
        <f>IF(Sales_Pipeline[[#This Row],[Close_Date]]="","","Q"&amp;ROUNDUP(MONTH(Sales_Pipeline[[#This Row],[Close_Date]])/3,0))</f>
        <v>Q4</v>
      </c>
      <c r="N6953" s="2" cm="1">
        <f t="array" ref="N6953">IFERROR(_xlfn.IFS(Sales_Pipeline[[#This Row],[Deal_Stage]]="Won",_xlfn.XLOOKUP(Sales_Pipeline[[#This Row],[Product]],Products!$A$2:$A$8,Products!$C$2:$C$8),Sales_Pipeline[[#This Row],[Deal_Stage]]="Lost",_xlfn.XLOOKUP(Sales_Pipeline[[#This Row],[Product]],Products!$A$2:$A$8,Products!$C$2:$C$8)),"")</f>
        <v>3393</v>
      </c>
      <c r="O6953" s="2">
        <v>0</v>
      </c>
    </row>
    <row r="6954" spans="1:15" x14ac:dyDescent="0.3">
      <c r="A6954" t="s">
        <v>7100</v>
      </c>
      <c r="B6954" t="s">
        <v>8</v>
      </c>
      <c r="C6954" t="str">
        <f>_xlfn.XLOOKUP(Sales_Pipeline[[#This Row],[Sales_Agent]],Sales_Teams[Sales_Agent],Sales_Teams[Manager])</f>
        <v>Dustin Brinkmann</v>
      </c>
      <c r="D6954" t="str">
        <f>_xlfn.XLOOKUP(Sales_Pipeline[[#This Row],[Manager]],Sales_Teams[Manager],Sales_Teams[Regional_Office])</f>
        <v>Central</v>
      </c>
      <c r="E6954" t="s">
        <v>63</v>
      </c>
      <c r="F6954" t="s">
        <v>330</v>
      </c>
      <c r="G6954" t="str">
        <f>IFERROR(_xlfn.XLOOKUP(Sales_Pipeline[[#This Row],[Account]],Accounts!$A$2:$A$86,Accounts!$F$2:$F$86),"")</f>
        <v>Korea</v>
      </c>
      <c r="H6954" t="s">
        <v>82</v>
      </c>
      <c r="I6954" s="3">
        <v>43002</v>
      </c>
      <c r="J6954" s="3">
        <v>43010</v>
      </c>
      <c r="K6954" s="8" t="str">
        <f>IF(Sales_Pipeline[[#This Row],[Close_Date]]="","",TEXT(Sales_Pipeline[[#This Row],[Close_Date]],"ddd"))</f>
        <v>Mon</v>
      </c>
      <c r="L6954" s="8" t="str">
        <f>IF(Sales_Pipeline[[#This Row],[Close_Date]]="","",TEXT(Sales_Pipeline[[#This Row],[Close_Date]],"mmm"))</f>
        <v>Oct</v>
      </c>
      <c r="M6954" s="8" t="str">
        <f>IF(Sales_Pipeline[[#This Row],[Close_Date]]="","","Q"&amp;ROUNDUP(MONTH(Sales_Pipeline[[#This Row],[Close_Date]])/3,0))</f>
        <v>Q4</v>
      </c>
      <c r="N6954" s="2" cm="1">
        <f t="array" ref="N6954">IFERROR(_xlfn.IFS(Sales_Pipeline[[#This Row],[Deal_Stage]]="Won",_xlfn.XLOOKUP(Sales_Pipeline[[#This Row],[Product]],Products!$A$2:$A$8,Products!$C$2:$C$8),Sales_Pipeline[[#This Row],[Deal_Stage]]="Lost",_xlfn.XLOOKUP(Sales_Pipeline[[#This Row],[Product]],Products!$A$2:$A$8,Products!$C$2:$C$8)),"")</f>
        <v>550</v>
      </c>
      <c r="O6954" s="2">
        <v>0</v>
      </c>
    </row>
    <row r="6955" spans="1:15" x14ac:dyDescent="0.3">
      <c r="A6955" t="s">
        <v>7101</v>
      </c>
      <c r="B6955" t="s">
        <v>8</v>
      </c>
      <c r="C6955" t="str">
        <f>_xlfn.XLOOKUP(Sales_Pipeline[[#This Row],[Sales_Agent]],Sales_Teams[Sales_Agent],Sales_Teams[Manager])</f>
        <v>Dustin Brinkmann</v>
      </c>
      <c r="D6955" t="str">
        <f>_xlfn.XLOOKUP(Sales_Pipeline[[#This Row],[Manager]],Sales_Teams[Manager],Sales_Teams[Regional_Office])</f>
        <v>Central</v>
      </c>
      <c r="E6955" t="s">
        <v>63</v>
      </c>
      <c r="F6955" t="s">
        <v>118</v>
      </c>
      <c r="G6955" t="str">
        <f>IFERROR(_xlfn.XLOOKUP(Sales_Pipeline[[#This Row],[Account]],Accounts!$A$2:$A$86,Accounts!$F$2:$F$86),"")</f>
        <v>United States</v>
      </c>
      <c r="H6955" t="s">
        <v>57</v>
      </c>
      <c r="I6955" s="3">
        <v>43002</v>
      </c>
      <c r="J6955" s="3">
        <v>43090</v>
      </c>
      <c r="K6955" s="8" t="str">
        <f>IF(Sales_Pipeline[[#This Row],[Close_Date]]="","",TEXT(Sales_Pipeline[[#This Row],[Close_Date]],"ddd"))</f>
        <v>Thu</v>
      </c>
      <c r="L6955" s="8" t="str">
        <f>IF(Sales_Pipeline[[#This Row],[Close_Date]]="","",TEXT(Sales_Pipeline[[#This Row],[Close_Date]],"mmm"))</f>
        <v>Dec</v>
      </c>
      <c r="M6955" s="8" t="str">
        <f>IF(Sales_Pipeline[[#This Row],[Close_Date]]="","","Q"&amp;ROUNDUP(MONTH(Sales_Pipeline[[#This Row],[Close_Date]])/3,0))</f>
        <v>Q4</v>
      </c>
      <c r="N6955" s="2" cm="1">
        <f t="array" ref="N6955">IFERROR(_xlfn.IFS(Sales_Pipeline[[#This Row],[Deal_Stage]]="Won",_xlfn.XLOOKUP(Sales_Pipeline[[#This Row],[Product]],Products!$A$2:$A$8,Products!$C$2:$C$8),Sales_Pipeline[[#This Row],[Deal_Stage]]="Lost",_xlfn.XLOOKUP(Sales_Pipeline[[#This Row],[Product]],Products!$A$2:$A$8,Products!$C$2:$C$8)),"")</f>
        <v>550</v>
      </c>
      <c r="O6955" s="2">
        <v>452</v>
      </c>
    </row>
    <row r="6956" spans="1:15" x14ac:dyDescent="0.3">
      <c r="A6956" t="s">
        <v>7102</v>
      </c>
      <c r="B6956" t="s">
        <v>37</v>
      </c>
      <c r="C6956" t="str">
        <f>_xlfn.XLOOKUP(Sales_Pipeline[[#This Row],[Sales_Agent]],Sales_Teams[Sales_Agent],Sales_Teams[Manager])</f>
        <v>Celia Rouche</v>
      </c>
      <c r="D6956" t="str">
        <f>_xlfn.XLOOKUP(Sales_Pipeline[[#This Row],[Manager]],Sales_Teams[Manager],Sales_Teams[Regional_Office])</f>
        <v>West</v>
      </c>
      <c r="E6956" t="s">
        <v>76</v>
      </c>
      <c r="F6956" t="s">
        <v>173</v>
      </c>
      <c r="G6956" t="str">
        <f>IFERROR(_xlfn.XLOOKUP(Sales_Pipeline[[#This Row],[Account]],Accounts!$A$2:$A$86,Accounts!$F$2:$F$86),"")</f>
        <v>United States</v>
      </c>
      <c r="H6956" t="s">
        <v>82</v>
      </c>
      <c r="I6956" s="3">
        <v>43002</v>
      </c>
      <c r="J6956" s="3">
        <v>43013</v>
      </c>
      <c r="K6956" s="8" t="str">
        <f>IF(Sales_Pipeline[[#This Row],[Close_Date]]="","",TEXT(Sales_Pipeline[[#This Row],[Close_Date]],"ddd"))</f>
        <v>Thu</v>
      </c>
      <c r="L6956" s="8" t="str">
        <f>IF(Sales_Pipeline[[#This Row],[Close_Date]]="","",TEXT(Sales_Pipeline[[#This Row],[Close_Date]],"mmm"))</f>
        <v>Oct</v>
      </c>
      <c r="M6956" s="8" t="str">
        <f>IF(Sales_Pipeline[[#This Row],[Close_Date]]="","","Q"&amp;ROUNDUP(MONTH(Sales_Pipeline[[#This Row],[Close_Date]])/3,0))</f>
        <v>Q4</v>
      </c>
      <c r="N6956" s="2" cm="1">
        <f t="array" ref="N6956">IFERROR(_xlfn.IFS(Sales_Pipeline[[#This Row],[Deal_Stage]]="Won",_xlfn.XLOOKUP(Sales_Pipeline[[#This Row],[Product]],Products!$A$2:$A$8,Products!$C$2:$C$8),Sales_Pipeline[[#This Row],[Deal_Stage]]="Lost",_xlfn.XLOOKUP(Sales_Pipeline[[#This Row],[Product]],Products!$A$2:$A$8,Products!$C$2:$C$8)),"")</f>
        <v>3393</v>
      </c>
      <c r="O6956" s="2">
        <v>0</v>
      </c>
    </row>
    <row r="6957" spans="1:15" x14ac:dyDescent="0.3">
      <c r="A6957" t="s">
        <v>7103</v>
      </c>
      <c r="B6957" t="s">
        <v>9</v>
      </c>
      <c r="C6957" t="str">
        <f>_xlfn.XLOOKUP(Sales_Pipeline[[#This Row],[Sales_Agent]],Sales_Teams[Sales_Agent],Sales_Teams[Manager])</f>
        <v>Dustin Brinkmann</v>
      </c>
      <c r="D6957" t="str">
        <f>_xlfn.XLOOKUP(Sales_Pipeline[[#This Row],[Manager]],Sales_Teams[Manager],Sales_Teams[Regional_Office])</f>
        <v>Central</v>
      </c>
      <c r="E6957" t="s">
        <v>84</v>
      </c>
      <c r="F6957" t="s">
        <v>187</v>
      </c>
      <c r="G6957" t="str">
        <f>IFERROR(_xlfn.XLOOKUP(Sales_Pipeline[[#This Row],[Account]],Accounts!$A$2:$A$86,Accounts!$F$2:$F$86),"")</f>
        <v>United States</v>
      </c>
      <c r="H6957" t="s">
        <v>57</v>
      </c>
      <c r="I6957" s="3">
        <v>43002</v>
      </c>
      <c r="J6957" s="3">
        <v>43097</v>
      </c>
      <c r="K6957" s="8" t="str">
        <f>IF(Sales_Pipeline[[#This Row],[Close_Date]]="","",TEXT(Sales_Pipeline[[#This Row],[Close_Date]],"ddd"))</f>
        <v>Thu</v>
      </c>
      <c r="L6957" s="8" t="str">
        <f>IF(Sales_Pipeline[[#This Row],[Close_Date]]="","",TEXT(Sales_Pipeline[[#This Row],[Close_Date]],"mmm"))</f>
        <v>Dec</v>
      </c>
      <c r="M6957" s="8" t="str">
        <f>IF(Sales_Pipeline[[#This Row],[Close_Date]]="","","Q"&amp;ROUNDUP(MONTH(Sales_Pipeline[[#This Row],[Close_Date]])/3,0))</f>
        <v>Q4</v>
      </c>
      <c r="N6957" s="2" cm="1">
        <f t="array" ref="N6957">IFERROR(_xlfn.IFS(Sales_Pipeline[[#This Row],[Deal_Stage]]="Won",_xlfn.XLOOKUP(Sales_Pipeline[[#This Row],[Product]],Products!$A$2:$A$8,Products!$C$2:$C$8),Sales_Pipeline[[#This Row],[Deal_Stage]]="Lost",_xlfn.XLOOKUP(Sales_Pipeline[[#This Row],[Product]],Products!$A$2:$A$8,Products!$C$2:$C$8)),"")</f>
        <v>5482</v>
      </c>
      <c r="O6957" s="2">
        <v>7300</v>
      </c>
    </row>
    <row r="6958" spans="1:15" x14ac:dyDescent="0.3">
      <c r="A6958" t="s">
        <v>7104</v>
      </c>
      <c r="B6958" t="s">
        <v>7</v>
      </c>
      <c r="C6958" t="str">
        <f>_xlfn.XLOOKUP(Sales_Pipeline[[#This Row],[Sales_Agent]],Sales_Teams[Sales_Agent],Sales_Teams[Manager])</f>
        <v>Dustin Brinkmann</v>
      </c>
      <c r="D6958" t="str">
        <f>_xlfn.XLOOKUP(Sales_Pipeline[[#This Row],[Manager]],Sales_Teams[Manager],Sales_Teams[Regional_Office])</f>
        <v>Central</v>
      </c>
      <c r="E6958" t="s">
        <v>61</v>
      </c>
      <c r="F6958" t="s">
        <v>81</v>
      </c>
      <c r="G6958" t="str">
        <f>IFERROR(_xlfn.XLOOKUP(Sales_Pipeline[[#This Row],[Account]],Accounts!$A$2:$A$86,Accounts!$F$2:$F$86),"")</f>
        <v>Italy</v>
      </c>
      <c r="H6958" t="s">
        <v>82</v>
      </c>
      <c r="I6958" s="3">
        <v>43002</v>
      </c>
      <c r="J6958" s="3">
        <v>43048</v>
      </c>
      <c r="K6958" s="8" t="str">
        <f>IF(Sales_Pipeline[[#This Row],[Close_Date]]="","",TEXT(Sales_Pipeline[[#This Row],[Close_Date]],"ddd"))</f>
        <v>Thu</v>
      </c>
      <c r="L6958" s="8" t="str">
        <f>IF(Sales_Pipeline[[#This Row],[Close_Date]]="","",TEXT(Sales_Pipeline[[#This Row],[Close_Date]],"mmm"))</f>
        <v>Nov</v>
      </c>
      <c r="M6958" s="8" t="str">
        <f>IF(Sales_Pipeline[[#This Row],[Close_Date]]="","","Q"&amp;ROUNDUP(MONTH(Sales_Pipeline[[#This Row],[Close_Date]])/3,0))</f>
        <v>Q4</v>
      </c>
      <c r="N6958" s="2" cm="1">
        <f t="array" ref="N6958">IFERROR(_xlfn.IFS(Sales_Pipeline[[#This Row],[Deal_Stage]]="Won",_xlfn.XLOOKUP(Sales_Pipeline[[#This Row],[Product]],Products!$A$2:$A$8,Products!$C$2:$C$8),Sales_Pipeline[[#This Row],[Deal_Stage]]="Lost",_xlfn.XLOOKUP(Sales_Pipeline[[#This Row],[Product]],Products!$A$2:$A$8,Products!$C$2:$C$8)),"")</f>
        <v>55</v>
      </c>
      <c r="O6958" s="2">
        <v>0</v>
      </c>
    </row>
    <row r="6959" spans="1:15" x14ac:dyDescent="0.3">
      <c r="A6959" t="s">
        <v>7105</v>
      </c>
      <c r="B6959" t="s">
        <v>32</v>
      </c>
      <c r="C6959" t="str">
        <f>_xlfn.XLOOKUP(Sales_Pipeline[[#This Row],[Sales_Agent]],Sales_Teams[Sales_Agent],Sales_Teams[Manager])</f>
        <v>Celia Rouche</v>
      </c>
      <c r="D6959" t="str">
        <f>_xlfn.XLOOKUP(Sales_Pipeline[[#This Row],[Manager]],Sales_Teams[Manager],Sales_Teams[Regional_Office])</f>
        <v>West</v>
      </c>
      <c r="E6959" t="s">
        <v>84</v>
      </c>
      <c r="F6959" t="s">
        <v>328</v>
      </c>
      <c r="G6959" t="str">
        <f>IFERROR(_xlfn.XLOOKUP(Sales_Pipeline[[#This Row],[Account]],Accounts!$A$2:$A$86,Accounts!$F$2:$F$86),"")</f>
        <v>United States</v>
      </c>
      <c r="H6959" t="s">
        <v>57</v>
      </c>
      <c r="I6959" s="3">
        <v>43002</v>
      </c>
      <c r="J6959" s="3">
        <v>43065</v>
      </c>
      <c r="K6959" s="8" t="str">
        <f>IF(Sales_Pipeline[[#This Row],[Close_Date]]="","",TEXT(Sales_Pipeline[[#This Row],[Close_Date]],"ddd"))</f>
        <v>Sun</v>
      </c>
      <c r="L6959" s="8" t="str">
        <f>IF(Sales_Pipeline[[#This Row],[Close_Date]]="","",TEXT(Sales_Pipeline[[#This Row],[Close_Date]],"mmm"))</f>
        <v>Nov</v>
      </c>
      <c r="M6959" s="8" t="str">
        <f>IF(Sales_Pipeline[[#This Row],[Close_Date]]="","","Q"&amp;ROUNDUP(MONTH(Sales_Pipeline[[#This Row],[Close_Date]])/3,0))</f>
        <v>Q4</v>
      </c>
      <c r="N6959" s="2" cm="1">
        <f t="array" ref="N6959">IFERROR(_xlfn.IFS(Sales_Pipeline[[#This Row],[Deal_Stage]]="Won",_xlfn.XLOOKUP(Sales_Pipeline[[#This Row],[Product]],Products!$A$2:$A$8,Products!$C$2:$C$8),Sales_Pipeline[[#This Row],[Deal_Stage]]="Lost",_xlfn.XLOOKUP(Sales_Pipeline[[#This Row],[Product]],Products!$A$2:$A$8,Products!$C$2:$C$8)),"")</f>
        <v>5482</v>
      </c>
      <c r="O6959" s="2">
        <v>5196</v>
      </c>
    </row>
    <row r="6960" spans="1:15" x14ac:dyDescent="0.3">
      <c r="A6960" t="s">
        <v>7106</v>
      </c>
      <c r="B6960" t="s">
        <v>32</v>
      </c>
      <c r="C6960" t="str">
        <f>_xlfn.XLOOKUP(Sales_Pipeline[[#This Row],[Sales_Agent]],Sales_Teams[Sales_Agent],Sales_Teams[Manager])</f>
        <v>Celia Rouche</v>
      </c>
      <c r="D6960" t="str">
        <f>_xlfn.XLOOKUP(Sales_Pipeline[[#This Row],[Manager]],Sales_Teams[Manager],Sales_Teams[Regional_Office])</f>
        <v>West</v>
      </c>
      <c r="E6960" t="s">
        <v>84</v>
      </c>
      <c r="F6960" t="s">
        <v>211</v>
      </c>
      <c r="G6960" t="str">
        <f>IFERROR(_xlfn.XLOOKUP(Sales_Pipeline[[#This Row],[Account]],Accounts!$A$2:$A$86,Accounts!$F$2:$F$86),"")</f>
        <v>United States</v>
      </c>
      <c r="H6960" t="s">
        <v>57</v>
      </c>
      <c r="I6960" s="3">
        <v>43002</v>
      </c>
      <c r="J6960" s="3">
        <v>43095</v>
      </c>
      <c r="K6960" s="8" t="str">
        <f>IF(Sales_Pipeline[[#This Row],[Close_Date]]="","",TEXT(Sales_Pipeline[[#This Row],[Close_Date]],"ddd"))</f>
        <v>Tue</v>
      </c>
      <c r="L6960" s="8" t="str">
        <f>IF(Sales_Pipeline[[#This Row],[Close_Date]]="","",TEXT(Sales_Pipeline[[#This Row],[Close_Date]],"mmm"))</f>
        <v>Dec</v>
      </c>
      <c r="M6960" s="8" t="str">
        <f>IF(Sales_Pipeline[[#This Row],[Close_Date]]="","","Q"&amp;ROUNDUP(MONTH(Sales_Pipeline[[#This Row],[Close_Date]])/3,0))</f>
        <v>Q4</v>
      </c>
      <c r="N6960" s="2" cm="1">
        <f t="array" ref="N6960">IFERROR(_xlfn.IFS(Sales_Pipeline[[#This Row],[Deal_Stage]]="Won",_xlfn.XLOOKUP(Sales_Pipeline[[#This Row],[Product]],Products!$A$2:$A$8,Products!$C$2:$C$8),Sales_Pipeline[[#This Row],[Deal_Stage]]="Lost",_xlfn.XLOOKUP(Sales_Pipeline[[#This Row],[Product]],Products!$A$2:$A$8,Products!$C$2:$C$8)),"")</f>
        <v>5482</v>
      </c>
      <c r="O6960" s="2">
        <v>5624</v>
      </c>
    </row>
    <row r="6961" spans="1:15" x14ac:dyDescent="0.3">
      <c r="A6961" t="s">
        <v>7107</v>
      </c>
      <c r="B6961" t="s">
        <v>32</v>
      </c>
      <c r="C6961" t="str">
        <f>_xlfn.XLOOKUP(Sales_Pipeline[[#This Row],[Sales_Agent]],Sales_Teams[Sales_Agent],Sales_Teams[Manager])</f>
        <v>Celia Rouche</v>
      </c>
      <c r="D6961" t="str">
        <f>_xlfn.XLOOKUP(Sales_Pipeline[[#This Row],[Manager]],Sales_Teams[Manager],Sales_Teams[Regional_Office])</f>
        <v>West</v>
      </c>
      <c r="E6961" t="s">
        <v>76</v>
      </c>
      <c r="F6961" t="s">
        <v>70</v>
      </c>
      <c r="G6961" t="str">
        <f>IFERROR(_xlfn.XLOOKUP(Sales_Pipeline[[#This Row],[Account]],Accounts!$A$2:$A$86,Accounts!$F$2:$F$86),"")</f>
        <v>United States</v>
      </c>
      <c r="H6961" t="s">
        <v>57</v>
      </c>
      <c r="I6961" s="3">
        <v>43002</v>
      </c>
      <c r="J6961" s="3">
        <v>43084</v>
      </c>
      <c r="K6961" s="8" t="str">
        <f>IF(Sales_Pipeline[[#This Row],[Close_Date]]="","",TEXT(Sales_Pipeline[[#This Row],[Close_Date]],"ddd"))</f>
        <v>Fri</v>
      </c>
      <c r="L6961" s="8" t="str">
        <f>IF(Sales_Pipeline[[#This Row],[Close_Date]]="","",TEXT(Sales_Pipeline[[#This Row],[Close_Date]],"mmm"))</f>
        <v>Dec</v>
      </c>
      <c r="M6961" s="8" t="str">
        <f>IF(Sales_Pipeline[[#This Row],[Close_Date]]="","","Q"&amp;ROUNDUP(MONTH(Sales_Pipeline[[#This Row],[Close_Date]])/3,0))</f>
        <v>Q4</v>
      </c>
      <c r="N6961" s="2" cm="1">
        <f t="array" ref="N6961">IFERROR(_xlfn.IFS(Sales_Pipeline[[#This Row],[Deal_Stage]]="Won",_xlfn.XLOOKUP(Sales_Pipeline[[#This Row],[Product]],Products!$A$2:$A$8,Products!$C$2:$C$8),Sales_Pipeline[[#This Row],[Deal_Stage]]="Lost",_xlfn.XLOOKUP(Sales_Pipeline[[#This Row],[Product]],Products!$A$2:$A$8,Products!$C$2:$C$8)),"")</f>
        <v>3393</v>
      </c>
      <c r="O6961" s="2">
        <v>4110</v>
      </c>
    </row>
    <row r="6962" spans="1:15" x14ac:dyDescent="0.3">
      <c r="A6962" t="s">
        <v>7108</v>
      </c>
      <c r="B6962" t="s">
        <v>3</v>
      </c>
      <c r="C6962" t="str">
        <f>_xlfn.XLOOKUP(Sales_Pipeline[[#This Row],[Sales_Agent]],Sales_Teams[Sales_Agent],Sales_Teams[Manager])</f>
        <v>Dustin Brinkmann</v>
      </c>
      <c r="D6962" t="str">
        <f>_xlfn.XLOOKUP(Sales_Pipeline[[#This Row],[Manager]],Sales_Teams[Manager],Sales_Teams[Regional_Office])</f>
        <v>Central</v>
      </c>
      <c r="E6962" t="s">
        <v>63</v>
      </c>
      <c r="F6962" t="s">
        <v>333</v>
      </c>
      <c r="G6962" t="str">
        <f>IFERROR(_xlfn.XLOOKUP(Sales_Pipeline[[#This Row],[Account]],Accounts!$A$2:$A$86,Accounts!$F$2:$F$86),"")</f>
        <v>United States</v>
      </c>
      <c r="H6962" t="s">
        <v>82</v>
      </c>
      <c r="I6962" s="3">
        <v>43003</v>
      </c>
      <c r="J6962" s="3">
        <v>43012</v>
      </c>
      <c r="K6962" s="8" t="str">
        <f>IF(Sales_Pipeline[[#This Row],[Close_Date]]="","",TEXT(Sales_Pipeline[[#This Row],[Close_Date]],"ddd"))</f>
        <v>Wed</v>
      </c>
      <c r="L6962" s="8" t="str">
        <f>IF(Sales_Pipeline[[#This Row],[Close_Date]]="","",TEXT(Sales_Pipeline[[#This Row],[Close_Date]],"mmm"))</f>
        <v>Oct</v>
      </c>
      <c r="M6962" s="8" t="str">
        <f>IF(Sales_Pipeline[[#This Row],[Close_Date]]="","","Q"&amp;ROUNDUP(MONTH(Sales_Pipeline[[#This Row],[Close_Date]])/3,0))</f>
        <v>Q4</v>
      </c>
      <c r="N6962" s="2" cm="1">
        <f t="array" ref="N6962">IFERROR(_xlfn.IFS(Sales_Pipeline[[#This Row],[Deal_Stage]]="Won",_xlfn.XLOOKUP(Sales_Pipeline[[#This Row],[Product]],Products!$A$2:$A$8,Products!$C$2:$C$8),Sales_Pipeline[[#This Row],[Deal_Stage]]="Lost",_xlfn.XLOOKUP(Sales_Pipeline[[#This Row],[Product]],Products!$A$2:$A$8,Products!$C$2:$C$8)),"")</f>
        <v>550</v>
      </c>
      <c r="O6962" s="2">
        <v>0</v>
      </c>
    </row>
    <row r="6963" spans="1:15" x14ac:dyDescent="0.3">
      <c r="A6963" t="s">
        <v>7109</v>
      </c>
      <c r="B6963" t="s">
        <v>3</v>
      </c>
      <c r="C6963" t="str">
        <f>_xlfn.XLOOKUP(Sales_Pipeline[[#This Row],[Sales_Agent]],Sales_Teams[Sales_Agent],Sales_Teams[Manager])</f>
        <v>Dustin Brinkmann</v>
      </c>
      <c r="D6963" t="str">
        <f>_xlfn.XLOOKUP(Sales_Pipeline[[#This Row],[Manager]],Sales_Teams[Manager],Sales_Teams[Regional_Office])</f>
        <v>Central</v>
      </c>
      <c r="E6963" t="s">
        <v>61</v>
      </c>
      <c r="F6963" t="s">
        <v>64</v>
      </c>
      <c r="G6963" t="str">
        <f>IFERROR(_xlfn.XLOOKUP(Sales_Pipeline[[#This Row],[Account]],Accounts!$A$2:$A$86,Accounts!$F$2:$F$86),"")</f>
        <v>United States</v>
      </c>
      <c r="H6963" t="s">
        <v>57</v>
      </c>
      <c r="I6963" s="3">
        <v>43003</v>
      </c>
      <c r="J6963" s="3">
        <v>43087</v>
      </c>
      <c r="K6963" s="8" t="str">
        <f>IF(Sales_Pipeline[[#This Row],[Close_Date]]="","",TEXT(Sales_Pipeline[[#This Row],[Close_Date]],"ddd"))</f>
        <v>Mon</v>
      </c>
      <c r="L6963" s="8" t="str">
        <f>IF(Sales_Pipeline[[#This Row],[Close_Date]]="","",TEXT(Sales_Pipeline[[#This Row],[Close_Date]],"mmm"))</f>
        <v>Dec</v>
      </c>
      <c r="M6963" s="8" t="str">
        <f>IF(Sales_Pipeline[[#This Row],[Close_Date]]="","","Q"&amp;ROUNDUP(MONTH(Sales_Pipeline[[#This Row],[Close_Date]])/3,0))</f>
        <v>Q4</v>
      </c>
      <c r="N6963" s="2" cm="1">
        <f t="array" ref="N6963">IFERROR(_xlfn.IFS(Sales_Pipeline[[#This Row],[Deal_Stage]]="Won",_xlfn.XLOOKUP(Sales_Pipeline[[#This Row],[Product]],Products!$A$2:$A$8,Products!$C$2:$C$8),Sales_Pipeline[[#This Row],[Deal_Stage]]="Lost",_xlfn.XLOOKUP(Sales_Pipeline[[#This Row],[Product]],Products!$A$2:$A$8,Products!$C$2:$C$8)),"")</f>
        <v>55</v>
      </c>
      <c r="O6963" s="2">
        <v>53</v>
      </c>
    </row>
    <row r="6964" spans="1:15" x14ac:dyDescent="0.3">
      <c r="A6964" t="s">
        <v>7110</v>
      </c>
      <c r="B6964" t="s">
        <v>27</v>
      </c>
      <c r="C6964" t="str">
        <f>_xlfn.XLOOKUP(Sales_Pipeline[[#This Row],[Sales_Agent]],Sales_Teams[Sales_Agent],Sales_Teams[Manager])</f>
        <v>Rocco Neubert</v>
      </c>
      <c r="D6964" t="str">
        <f>_xlfn.XLOOKUP(Sales_Pipeline[[#This Row],[Manager]],Sales_Teams[Manager],Sales_Teams[Regional_Office])</f>
        <v>East</v>
      </c>
      <c r="E6964" t="s">
        <v>8953</v>
      </c>
      <c r="F6964" t="s">
        <v>238</v>
      </c>
      <c r="G6964" t="str">
        <f>IFERROR(_xlfn.XLOOKUP(Sales_Pipeline[[#This Row],[Account]],Accounts!$A$2:$A$86,Accounts!$F$2:$F$86),"")</f>
        <v>United States</v>
      </c>
      <c r="H6964" t="s">
        <v>57</v>
      </c>
      <c r="I6964" s="3">
        <v>43003</v>
      </c>
      <c r="J6964" s="3">
        <v>43005</v>
      </c>
      <c r="K6964" s="8" t="str">
        <f>IF(Sales_Pipeline[[#This Row],[Close_Date]]="","",TEXT(Sales_Pipeline[[#This Row],[Close_Date]],"ddd"))</f>
        <v>Wed</v>
      </c>
      <c r="L6964" s="8" t="str">
        <f>IF(Sales_Pipeline[[#This Row],[Close_Date]]="","",TEXT(Sales_Pipeline[[#This Row],[Close_Date]],"mmm"))</f>
        <v>Sep</v>
      </c>
      <c r="M6964" s="8" t="str">
        <f>IF(Sales_Pipeline[[#This Row],[Close_Date]]="","","Q"&amp;ROUNDUP(MONTH(Sales_Pipeline[[#This Row],[Close_Date]])/3,0))</f>
        <v>Q3</v>
      </c>
      <c r="N6964" s="2" cm="1">
        <f t="array" ref="N6964">IFERROR(_xlfn.IFS(Sales_Pipeline[[#This Row],[Deal_Stage]]="Won",_xlfn.XLOOKUP(Sales_Pipeline[[#This Row],[Product]],Products!$A$2:$A$8,Products!$C$2:$C$8),Sales_Pipeline[[#This Row],[Deal_Stage]]="Lost",_xlfn.XLOOKUP(Sales_Pipeline[[#This Row],[Product]],Products!$A$2:$A$8,Products!$C$2:$C$8)),"")</f>
        <v>4821</v>
      </c>
      <c r="O6964" s="2">
        <v>5727</v>
      </c>
    </row>
    <row r="6965" spans="1:15" x14ac:dyDescent="0.3">
      <c r="A6965" t="s">
        <v>7111</v>
      </c>
      <c r="B6965" t="s">
        <v>27</v>
      </c>
      <c r="C6965" t="str">
        <f>_xlfn.XLOOKUP(Sales_Pipeline[[#This Row],[Sales_Agent]],Sales_Teams[Sales_Agent],Sales_Teams[Manager])</f>
        <v>Rocco Neubert</v>
      </c>
      <c r="D6965" t="str">
        <f>_xlfn.XLOOKUP(Sales_Pipeline[[#This Row],[Manager]],Sales_Teams[Manager],Sales_Teams[Regional_Office])</f>
        <v>East</v>
      </c>
      <c r="E6965" t="s">
        <v>8953</v>
      </c>
      <c r="F6965" t="s">
        <v>231</v>
      </c>
      <c r="G6965" t="str">
        <f>IFERROR(_xlfn.XLOOKUP(Sales_Pipeline[[#This Row],[Account]],Accounts!$A$2:$A$86,Accounts!$F$2:$F$86),"")</f>
        <v>United States</v>
      </c>
      <c r="H6965" t="s">
        <v>57</v>
      </c>
      <c r="I6965" s="3">
        <v>43003</v>
      </c>
      <c r="J6965" s="3">
        <v>43006</v>
      </c>
      <c r="K6965" s="8" t="str">
        <f>IF(Sales_Pipeline[[#This Row],[Close_Date]]="","",TEXT(Sales_Pipeline[[#This Row],[Close_Date]],"ddd"))</f>
        <v>Thu</v>
      </c>
      <c r="L6965" s="8" t="str">
        <f>IF(Sales_Pipeline[[#This Row],[Close_Date]]="","",TEXT(Sales_Pipeline[[#This Row],[Close_Date]],"mmm"))</f>
        <v>Sep</v>
      </c>
      <c r="M6965" s="8" t="str">
        <f>IF(Sales_Pipeline[[#This Row],[Close_Date]]="","","Q"&amp;ROUNDUP(MONTH(Sales_Pipeline[[#This Row],[Close_Date]])/3,0))</f>
        <v>Q3</v>
      </c>
      <c r="N6965" s="2" cm="1">
        <f t="array" ref="N6965">IFERROR(_xlfn.IFS(Sales_Pipeline[[#This Row],[Deal_Stage]]="Won",_xlfn.XLOOKUP(Sales_Pipeline[[#This Row],[Product]],Products!$A$2:$A$8,Products!$C$2:$C$8),Sales_Pipeline[[#This Row],[Deal_Stage]]="Lost",_xlfn.XLOOKUP(Sales_Pipeline[[#This Row],[Product]],Products!$A$2:$A$8,Products!$C$2:$C$8)),"")</f>
        <v>4821</v>
      </c>
      <c r="O6965" s="2">
        <v>4308</v>
      </c>
    </row>
    <row r="6966" spans="1:15" x14ac:dyDescent="0.3">
      <c r="A6966" t="s">
        <v>7112</v>
      </c>
      <c r="B6966" t="s">
        <v>27</v>
      </c>
      <c r="C6966" t="str">
        <f>_xlfn.XLOOKUP(Sales_Pipeline[[#This Row],[Sales_Agent]],Sales_Teams[Sales_Agent],Sales_Teams[Manager])</f>
        <v>Rocco Neubert</v>
      </c>
      <c r="D6966" t="str">
        <f>_xlfn.XLOOKUP(Sales_Pipeline[[#This Row],[Manager]],Sales_Teams[Manager],Sales_Teams[Regional_Office])</f>
        <v>East</v>
      </c>
      <c r="E6966" t="s">
        <v>76</v>
      </c>
      <c r="F6966" t="s">
        <v>231</v>
      </c>
      <c r="G6966" t="str">
        <f>IFERROR(_xlfn.XLOOKUP(Sales_Pipeline[[#This Row],[Account]],Accounts!$A$2:$A$86,Accounts!$F$2:$F$86),"")</f>
        <v>United States</v>
      </c>
      <c r="H6966" t="s">
        <v>57</v>
      </c>
      <c r="I6966" s="3">
        <v>43003</v>
      </c>
      <c r="J6966" s="3">
        <v>43078</v>
      </c>
      <c r="K6966" s="8" t="str">
        <f>IF(Sales_Pipeline[[#This Row],[Close_Date]]="","",TEXT(Sales_Pipeline[[#This Row],[Close_Date]],"ddd"))</f>
        <v>Sat</v>
      </c>
      <c r="L6966" s="8" t="str">
        <f>IF(Sales_Pipeline[[#This Row],[Close_Date]]="","",TEXT(Sales_Pipeline[[#This Row],[Close_Date]],"mmm"))</f>
        <v>Dec</v>
      </c>
      <c r="M6966" s="8" t="str">
        <f>IF(Sales_Pipeline[[#This Row],[Close_Date]]="","","Q"&amp;ROUNDUP(MONTH(Sales_Pipeline[[#This Row],[Close_Date]])/3,0))</f>
        <v>Q4</v>
      </c>
      <c r="N6966" s="2" cm="1">
        <f t="array" ref="N6966">IFERROR(_xlfn.IFS(Sales_Pipeline[[#This Row],[Deal_Stage]]="Won",_xlfn.XLOOKUP(Sales_Pipeline[[#This Row],[Product]],Products!$A$2:$A$8,Products!$C$2:$C$8),Sales_Pipeline[[#This Row],[Deal_Stage]]="Lost",_xlfn.XLOOKUP(Sales_Pipeline[[#This Row],[Product]],Products!$A$2:$A$8,Products!$C$2:$C$8)),"")</f>
        <v>3393</v>
      </c>
      <c r="O6966" s="2">
        <v>3329</v>
      </c>
    </row>
    <row r="6967" spans="1:15" x14ac:dyDescent="0.3">
      <c r="A6967" t="s">
        <v>7113</v>
      </c>
      <c r="B6967" t="s">
        <v>25</v>
      </c>
      <c r="C6967" t="str">
        <f>_xlfn.XLOOKUP(Sales_Pipeline[[#This Row],[Sales_Agent]],Sales_Teams[Sales_Agent],Sales_Teams[Manager])</f>
        <v>Rocco Neubert</v>
      </c>
      <c r="D6967" t="str">
        <f>_xlfn.XLOOKUP(Sales_Pipeline[[#This Row],[Manager]],Sales_Teams[Manager],Sales_Teams[Regional_Office])</f>
        <v>East</v>
      </c>
      <c r="E6967" t="s">
        <v>55</v>
      </c>
      <c r="F6967" t="s">
        <v>196</v>
      </c>
      <c r="G6967" t="str">
        <f>IFERROR(_xlfn.XLOOKUP(Sales_Pipeline[[#This Row],[Account]],Accounts!$A$2:$A$86,Accounts!$F$2:$F$86),"")</f>
        <v>United States</v>
      </c>
      <c r="H6967" t="s">
        <v>82</v>
      </c>
      <c r="I6967" s="3">
        <v>43003</v>
      </c>
      <c r="J6967" s="3">
        <v>43011</v>
      </c>
      <c r="K6967" s="8" t="str">
        <f>IF(Sales_Pipeline[[#This Row],[Close_Date]]="","",TEXT(Sales_Pipeline[[#This Row],[Close_Date]],"ddd"))</f>
        <v>Tue</v>
      </c>
      <c r="L6967" s="8" t="str">
        <f>IF(Sales_Pipeline[[#This Row],[Close_Date]]="","",TEXT(Sales_Pipeline[[#This Row],[Close_Date]],"mmm"))</f>
        <v>Oct</v>
      </c>
      <c r="M6967" s="8" t="str">
        <f>IF(Sales_Pipeline[[#This Row],[Close_Date]]="","","Q"&amp;ROUNDUP(MONTH(Sales_Pipeline[[#This Row],[Close_Date]])/3,0))</f>
        <v>Q4</v>
      </c>
      <c r="N6967" s="2" cm="1">
        <f t="array" ref="N6967">IFERROR(_xlfn.IFS(Sales_Pipeline[[#This Row],[Deal_Stage]]="Won",_xlfn.XLOOKUP(Sales_Pipeline[[#This Row],[Product]],Products!$A$2:$A$8,Products!$C$2:$C$8),Sales_Pipeline[[#This Row],[Deal_Stage]]="Lost",_xlfn.XLOOKUP(Sales_Pipeline[[#This Row],[Product]],Products!$A$2:$A$8,Products!$C$2:$C$8)),"")</f>
        <v>1096</v>
      </c>
      <c r="O6967" s="2">
        <v>0</v>
      </c>
    </row>
    <row r="6968" spans="1:15" x14ac:dyDescent="0.3">
      <c r="A6968" t="s">
        <v>7114</v>
      </c>
      <c r="B6968" t="s">
        <v>15</v>
      </c>
      <c r="C6968" t="str">
        <f>_xlfn.XLOOKUP(Sales_Pipeline[[#This Row],[Sales_Agent]],Sales_Teams[Sales_Agent],Sales_Teams[Manager])</f>
        <v>Melvin Marxen</v>
      </c>
      <c r="D6968" t="str">
        <f>_xlfn.XLOOKUP(Sales_Pipeline[[#This Row],[Manager]],Sales_Teams[Manager],Sales_Teams[Regional_Office])</f>
        <v>Central</v>
      </c>
      <c r="E6968" t="s">
        <v>84</v>
      </c>
      <c r="F6968" t="s">
        <v>330</v>
      </c>
      <c r="G6968" t="str">
        <f>IFERROR(_xlfn.XLOOKUP(Sales_Pipeline[[#This Row],[Account]],Accounts!$A$2:$A$86,Accounts!$F$2:$F$86),"")</f>
        <v>Korea</v>
      </c>
      <c r="H6968" t="s">
        <v>82</v>
      </c>
      <c r="I6968" s="3">
        <v>43003</v>
      </c>
      <c r="J6968" s="3">
        <v>43012</v>
      </c>
      <c r="K6968" s="8" t="str">
        <f>IF(Sales_Pipeline[[#This Row],[Close_Date]]="","",TEXT(Sales_Pipeline[[#This Row],[Close_Date]],"ddd"))</f>
        <v>Wed</v>
      </c>
      <c r="L6968" s="8" t="str">
        <f>IF(Sales_Pipeline[[#This Row],[Close_Date]]="","",TEXT(Sales_Pipeline[[#This Row],[Close_Date]],"mmm"))</f>
        <v>Oct</v>
      </c>
      <c r="M6968" s="8" t="str">
        <f>IF(Sales_Pipeline[[#This Row],[Close_Date]]="","","Q"&amp;ROUNDUP(MONTH(Sales_Pipeline[[#This Row],[Close_Date]])/3,0))</f>
        <v>Q4</v>
      </c>
      <c r="N6968" s="2" cm="1">
        <f t="array" ref="N6968">IFERROR(_xlfn.IFS(Sales_Pipeline[[#This Row],[Deal_Stage]]="Won",_xlfn.XLOOKUP(Sales_Pipeline[[#This Row],[Product]],Products!$A$2:$A$8,Products!$C$2:$C$8),Sales_Pipeline[[#This Row],[Deal_Stage]]="Lost",_xlfn.XLOOKUP(Sales_Pipeline[[#This Row],[Product]],Products!$A$2:$A$8,Products!$C$2:$C$8)),"")</f>
        <v>5482</v>
      </c>
      <c r="O6968" s="2">
        <v>0</v>
      </c>
    </row>
    <row r="6969" spans="1:15" x14ac:dyDescent="0.3">
      <c r="A6969" t="s">
        <v>7115</v>
      </c>
      <c r="B6969" t="s">
        <v>38</v>
      </c>
      <c r="C6969" t="str">
        <f>_xlfn.XLOOKUP(Sales_Pipeline[[#This Row],[Sales_Agent]],Sales_Teams[Sales_Agent],Sales_Teams[Manager])</f>
        <v>Celia Rouche</v>
      </c>
      <c r="D6969" t="str">
        <f>_xlfn.XLOOKUP(Sales_Pipeline[[#This Row],[Manager]],Sales_Teams[Manager],Sales_Teams[Regional_Office])</f>
        <v>West</v>
      </c>
      <c r="E6969" t="s">
        <v>61</v>
      </c>
      <c r="F6969" t="s">
        <v>240</v>
      </c>
      <c r="G6969" t="str">
        <f>IFERROR(_xlfn.XLOOKUP(Sales_Pipeline[[#This Row],[Account]],Accounts!$A$2:$A$86,Accounts!$F$2:$F$86),"")</f>
        <v>United States</v>
      </c>
      <c r="H6969" t="s">
        <v>82</v>
      </c>
      <c r="I6969" s="3">
        <v>43003</v>
      </c>
      <c r="J6969" s="3">
        <v>43012</v>
      </c>
      <c r="K6969" s="8" t="str">
        <f>IF(Sales_Pipeline[[#This Row],[Close_Date]]="","",TEXT(Sales_Pipeline[[#This Row],[Close_Date]],"ddd"))</f>
        <v>Wed</v>
      </c>
      <c r="L6969" s="8" t="str">
        <f>IF(Sales_Pipeline[[#This Row],[Close_Date]]="","",TEXT(Sales_Pipeline[[#This Row],[Close_Date]],"mmm"))</f>
        <v>Oct</v>
      </c>
      <c r="M6969" s="8" t="str">
        <f>IF(Sales_Pipeline[[#This Row],[Close_Date]]="","","Q"&amp;ROUNDUP(MONTH(Sales_Pipeline[[#This Row],[Close_Date]])/3,0))</f>
        <v>Q4</v>
      </c>
      <c r="N6969" s="2" cm="1">
        <f t="array" ref="N6969">IFERROR(_xlfn.IFS(Sales_Pipeline[[#This Row],[Deal_Stage]]="Won",_xlfn.XLOOKUP(Sales_Pipeline[[#This Row],[Product]],Products!$A$2:$A$8,Products!$C$2:$C$8),Sales_Pipeline[[#This Row],[Deal_Stage]]="Lost",_xlfn.XLOOKUP(Sales_Pipeline[[#This Row],[Product]],Products!$A$2:$A$8,Products!$C$2:$C$8)),"")</f>
        <v>55</v>
      </c>
      <c r="O6969" s="2">
        <v>0</v>
      </c>
    </row>
    <row r="6970" spans="1:15" x14ac:dyDescent="0.3">
      <c r="A6970" t="s">
        <v>7116</v>
      </c>
      <c r="B6970" t="s">
        <v>40</v>
      </c>
      <c r="C6970" t="str">
        <f>_xlfn.XLOOKUP(Sales_Pipeline[[#This Row],[Sales_Agent]],Sales_Teams[Sales_Agent],Sales_Teams[Manager])</f>
        <v>Summer Sewald</v>
      </c>
      <c r="D6970" t="str">
        <f>_xlfn.XLOOKUP(Sales_Pipeline[[#This Row],[Manager]],Sales_Teams[Manager],Sales_Teams[Regional_Office])</f>
        <v>West</v>
      </c>
      <c r="E6970" t="s">
        <v>61</v>
      </c>
      <c r="F6970" t="s">
        <v>220</v>
      </c>
      <c r="G6970" t="str">
        <f>IFERROR(_xlfn.XLOOKUP(Sales_Pipeline[[#This Row],[Account]],Accounts!$A$2:$A$86,Accounts!$F$2:$F$86),"")</f>
        <v>United States</v>
      </c>
      <c r="H6970" t="s">
        <v>77</v>
      </c>
      <c r="I6970" s="3">
        <v>43003</v>
      </c>
      <c r="K6970" s="8" t="str">
        <f>IF(Sales_Pipeline[[#This Row],[Close_Date]]="","",TEXT(Sales_Pipeline[[#This Row],[Close_Date]],"ddd"))</f>
        <v/>
      </c>
      <c r="L6970" s="8" t="str">
        <f>IF(Sales_Pipeline[[#This Row],[Close_Date]]="","",TEXT(Sales_Pipeline[[#This Row],[Close_Date]],"mmm"))</f>
        <v/>
      </c>
      <c r="M6970" s="8" t="str">
        <f>IF(Sales_Pipeline[[#This Row],[Close_Date]]="","","Q"&amp;ROUNDUP(MONTH(Sales_Pipeline[[#This Row],[Close_Date]])/3,0))</f>
        <v/>
      </c>
      <c r="N6970" s="2" t="str" cm="1">
        <f t="array" ref="N6970">IFERROR(_xlfn.IFS(Sales_Pipeline[[#This Row],[Deal_Stage]]="Won",_xlfn.XLOOKUP(Sales_Pipeline[[#This Row],[Product]],Products!$A$2:$A$8,Products!$C$2:$C$8),Sales_Pipeline[[#This Row],[Deal_Stage]]="Lost",_xlfn.XLOOKUP(Sales_Pipeline[[#This Row],[Product]],Products!$A$2:$A$8,Products!$C$2:$C$8)),"")</f>
        <v/>
      </c>
      <c r="O6970" s="2">
        <v>0</v>
      </c>
    </row>
    <row r="6971" spans="1:15" x14ac:dyDescent="0.3">
      <c r="A6971" t="s">
        <v>7117</v>
      </c>
      <c r="B6971" t="s">
        <v>10</v>
      </c>
      <c r="C6971" t="str">
        <f>_xlfn.XLOOKUP(Sales_Pipeline[[#This Row],[Sales_Agent]],Sales_Teams[Sales_Agent],Sales_Teams[Manager])</f>
        <v>Melvin Marxen</v>
      </c>
      <c r="D6971" t="str">
        <f>_xlfn.XLOOKUP(Sales_Pipeline[[#This Row],[Manager]],Sales_Teams[Manager],Sales_Teams[Regional_Office])</f>
        <v>Central</v>
      </c>
      <c r="E6971" t="s">
        <v>63</v>
      </c>
      <c r="F6971" t="s">
        <v>132</v>
      </c>
      <c r="G6971" t="str">
        <f>IFERROR(_xlfn.XLOOKUP(Sales_Pipeline[[#This Row],[Account]],Accounts!$A$2:$A$86,Accounts!$F$2:$F$86),"")</f>
        <v>United States</v>
      </c>
      <c r="H6971" t="s">
        <v>82</v>
      </c>
      <c r="I6971" s="3">
        <v>43003</v>
      </c>
      <c r="J6971" s="3">
        <v>43011</v>
      </c>
      <c r="K6971" s="8" t="str">
        <f>IF(Sales_Pipeline[[#This Row],[Close_Date]]="","",TEXT(Sales_Pipeline[[#This Row],[Close_Date]],"ddd"))</f>
        <v>Tue</v>
      </c>
      <c r="L6971" s="8" t="str">
        <f>IF(Sales_Pipeline[[#This Row],[Close_Date]]="","",TEXT(Sales_Pipeline[[#This Row],[Close_Date]],"mmm"))</f>
        <v>Oct</v>
      </c>
      <c r="M6971" s="8" t="str">
        <f>IF(Sales_Pipeline[[#This Row],[Close_Date]]="","","Q"&amp;ROUNDUP(MONTH(Sales_Pipeline[[#This Row],[Close_Date]])/3,0))</f>
        <v>Q4</v>
      </c>
      <c r="N6971" s="2" cm="1">
        <f t="array" ref="N6971">IFERROR(_xlfn.IFS(Sales_Pipeline[[#This Row],[Deal_Stage]]="Won",_xlfn.XLOOKUP(Sales_Pipeline[[#This Row],[Product]],Products!$A$2:$A$8,Products!$C$2:$C$8),Sales_Pipeline[[#This Row],[Deal_Stage]]="Lost",_xlfn.XLOOKUP(Sales_Pipeline[[#This Row],[Product]],Products!$A$2:$A$8,Products!$C$2:$C$8)),"")</f>
        <v>550</v>
      </c>
      <c r="O6971" s="2">
        <v>0</v>
      </c>
    </row>
    <row r="6972" spans="1:15" x14ac:dyDescent="0.3">
      <c r="A6972" t="s">
        <v>7118</v>
      </c>
      <c r="B6972" t="s">
        <v>10</v>
      </c>
      <c r="C6972" t="str">
        <f>_xlfn.XLOOKUP(Sales_Pipeline[[#This Row],[Sales_Agent]],Sales_Teams[Sales_Agent],Sales_Teams[Manager])</f>
        <v>Melvin Marxen</v>
      </c>
      <c r="D6972" t="str">
        <f>_xlfn.XLOOKUP(Sales_Pipeline[[#This Row],[Manager]],Sales_Teams[Manager],Sales_Teams[Regional_Office])</f>
        <v>Central</v>
      </c>
      <c r="E6972" t="s">
        <v>84</v>
      </c>
      <c r="F6972" t="s">
        <v>214</v>
      </c>
      <c r="G6972" t="str">
        <f>IFERROR(_xlfn.XLOOKUP(Sales_Pipeline[[#This Row],[Account]],Accounts!$A$2:$A$86,Accounts!$F$2:$F$86),"")</f>
        <v>United States</v>
      </c>
      <c r="H6972" t="s">
        <v>82</v>
      </c>
      <c r="I6972" s="3">
        <v>43003</v>
      </c>
      <c r="J6972" s="3">
        <v>43077</v>
      </c>
      <c r="K6972" s="8" t="str">
        <f>IF(Sales_Pipeline[[#This Row],[Close_Date]]="","",TEXT(Sales_Pipeline[[#This Row],[Close_Date]],"ddd"))</f>
        <v>Fri</v>
      </c>
      <c r="L6972" s="8" t="str">
        <f>IF(Sales_Pipeline[[#This Row],[Close_Date]]="","",TEXT(Sales_Pipeline[[#This Row],[Close_Date]],"mmm"))</f>
        <v>Dec</v>
      </c>
      <c r="M6972" s="8" t="str">
        <f>IF(Sales_Pipeline[[#This Row],[Close_Date]]="","","Q"&amp;ROUNDUP(MONTH(Sales_Pipeline[[#This Row],[Close_Date]])/3,0))</f>
        <v>Q4</v>
      </c>
      <c r="N6972" s="2" cm="1">
        <f t="array" ref="N6972">IFERROR(_xlfn.IFS(Sales_Pipeline[[#This Row],[Deal_Stage]]="Won",_xlfn.XLOOKUP(Sales_Pipeline[[#This Row],[Product]],Products!$A$2:$A$8,Products!$C$2:$C$8),Sales_Pipeline[[#This Row],[Deal_Stage]]="Lost",_xlfn.XLOOKUP(Sales_Pipeline[[#This Row],[Product]],Products!$A$2:$A$8,Products!$C$2:$C$8)),"")</f>
        <v>5482</v>
      </c>
      <c r="O6972" s="2">
        <v>0</v>
      </c>
    </row>
    <row r="6973" spans="1:15" x14ac:dyDescent="0.3">
      <c r="A6973" t="s">
        <v>7119</v>
      </c>
      <c r="B6973" t="s">
        <v>43</v>
      </c>
      <c r="C6973" t="str">
        <f>_xlfn.XLOOKUP(Sales_Pipeline[[#This Row],[Sales_Agent]],Sales_Teams[Sales_Agent],Sales_Teams[Manager])</f>
        <v>Summer Sewald</v>
      </c>
      <c r="D6973" t="str">
        <f>_xlfn.XLOOKUP(Sales_Pipeline[[#This Row],[Manager]],Sales_Teams[Manager],Sales_Teams[Regional_Office])</f>
        <v>West</v>
      </c>
      <c r="E6973" t="s">
        <v>84</v>
      </c>
      <c r="F6973" t="s">
        <v>114</v>
      </c>
      <c r="G6973" t="str">
        <f>IFERROR(_xlfn.XLOOKUP(Sales_Pipeline[[#This Row],[Account]],Accounts!$A$2:$A$86,Accounts!$F$2:$F$86),"")</f>
        <v>United States</v>
      </c>
      <c r="H6973" t="s">
        <v>57</v>
      </c>
      <c r="I6973" s="3">
        <v>43003</v>
      </c>
      <c r="J6973" s="3">
        <v>43066</v>
      </c>
      <c r="K6973" s="8" t="str">
        <f>IF(Sales_Pipeline[[#This Row],[Close_Date]]="","",TEXT(Sales_Pipeline[[#This Row],[Close_Date]],"ddd"))</f>
        <v>Mon</v>
      </c>
      <c r="L6973" s="8" t="str">
        <f>IF(Sales_Pipeline[[#This Row],[Close_Date]]="","",TEXT(Sales_Pipeline[[#This Row],[Close_Date]],"mmm"))</f>
        <v>Nov</v>
      </c>
      <c r="M6973" s="8" t="str">
        <f>IF(Sales_Pipeline[[#This Row],[Close_Date]]="","","Q"&amp;ROUNDUP(MONTH(Sales_Pipeline[[#This Row],[Close_Date]])/3,0))</f>
        <v>Q4</v>
      </c>
      <c r="N6973" s="2" cm="1">
        <f t="array" ref="N6973">IFERROR(_xlfn.IFS(Sales_Pipeline[[#This Row],[Deal_Stage]]="Won",_xlfn.XLOOKUP(Sales_Pipeline[[#This Row],[Product]],Products!$A$2:$A$8,Products!$C$2:$C$8),Sales_Pipeline[[#This Row],[Deal_Stage]]="Lost",_xlfn.XLOOKUP(Sales_Pipeline[[#This Row],[Product]],Products!$A$2:$A$8,Products!$C$2:$C$8)),"")</f>
        <v>5482</v>
      </c>
      <c r="O6973" s="2">
        <v>6105</v>
      </c>
    </row>
    <row r="6974" spans="1:15" x14ac:dyDescent="0.3">
      <c r="A6974" t="s">
        <v>7120</v>
      </c>
      <c r="B6974" t="s">
        <v>42</v>
      </c>
      <c r="C6974" t="str">
        <f>_xlfn.XLOOKUP(Sales_Pipeline[[#This Row],[Sales_Agent]],Sales_Teams[Sales_Agent],Sales_Teams[Manager])</f>
        <v>Summer Sewald</v>
      </c>
      <c r="D6974" t="str">
        <f>_xlfn.XLOOKUP(Sales_Pipeline[[#This Row],[Manager]],Sales_Teams[Manager],Sales_Teams[Regional_Office])</f>
        <v>West</v>
      </c>
      <c r="E6974" t="s">
        <v>63</v>
      </c>
      <c r="F6974" t="s">
        <v>120</v>
      </c>
      <c r="G6974" t="str">
        <f>IFERROR(_xlfn.XLOOKUP(Sales_Pipeline[[#This Row],[Account]],Accounts!$A$2:$A$86,Accounts!$F$2:$F$86),"")</f>
        <v>United States</v>
      </c>
      <c r="H6974" t="s">
        <v>57</v>
      </c>
      <c r="I6974" s="3">
        <v>43003</v>
      </c>
      <c r="J6974" s="3">
        <v>43052</v>
      </c>
      <c r="K6974" s="8" t="str">
        <f>IF(Sales_Pipeline[[#This Row],[Close_Date]]="","",TEXT(Sales_Pipeline[[#This Row],[Close_Date]],"ddd"))</f>
        <v>Mon</v>
      </c>
      <c r="L6974" s="8" t="str">
        <f>IF(Sales_Pipeline[[#This Row],[Close_Date]]="","",TEXT(Sales_Pipeline[[#This Row],[Close_Date]],"mmm"))</f>
        <v>Nov</v>
      </c>
      <c r="M6974" s="8" t="str">
        <f>IF(Sales_Pipeline[[#This Row],[Close_Date]]="","","Q"&amp;ROUNDUP(MONTH(Sales_Pipeline[[#This Row],[Close_Date]])/3,0))</f>
        <v>Q4</v>
      </c>
      <c r="N6974" s="2" cm="1">
        <f t="array" ref="N6974">IFERROR(_xlfn.IFS(Sales_Pipeline[[#This Row],[Deal_Stage]]="Won",_xlfn.XLOOKUP(Sales_Pipeline[[#This Row],[Product]],Products!$A$2:$A$8,Products!$C$2:$C$8),Sales_Pipeline[[#This Row],[Deal_Stage]]="Lost",_xlfn.XLOOKUP(Sales_Pipeline[[#This Row],[Product]],Products!$A$2:$A$8,Products!$C$2:$C$8)),"")</f>
        <v>550</v>
      </c>
      <c r="O6974" s="2">
        <v>549</v>
      </c>
    </row>
    <row r="6975" spans="1:15" x14ac:dyDescent="0.3">
      <c r="A6975" t="s">
        <v>7121</v>
      </c>
      <c r="B6975" t="s">
        <v>42</v>
      </c>
      <c r="C6975" t="str">
        <f>_xlfn.XLOOKUP(Sales_Pipeline[[#This Row],[Sales_Agent]],Sales_Teams[Sales_Agent],Sales_Teams[Manager])</f>
        <v>Summer Sewald</v>
      </c>
      <c r="D6975" t="str">
        <f>_xlfn.XLOOKUP(Sales_Pipeline[[#This Row],[Manager]],Sales_Teams[Manager],Sales_Teams[Regional_Office])</f>
        <v>West</v>
      </c>
      <c r="E6975" t="s">
        <v>8953</v>
      </c>
      <c r="F6975" t="s">
        <v>240</v>
      </c>
      <c r="G6975" t="str">
        <f>IFERROR(_xlfn.XLOOKUP(Sales_Pipeline[[#This Row],[Account]],Accounts!$A$2:$A$86,Accounts!$F$2:$F$86),"")</f>
        <v>United States</v>
      </c>
      <c r="H6975" t="s">
        <v>57</v>
      </c>
      <c r="I6975" s="3">
        <v>43003</v>
      </c>
      <c r="J6975" s="3">
        <v>43051</v>
      </c>
      <c r="K6975" s="8" t="str">
        <f>IF(Sales_Pipeline[[#This Row],[Close_Date]]="","",TEXT(Sales_Pipeline[[#This Row],[Close_Date]],"ddd"))</f>
        <v>Sun</v>
      </c>
      <c r="L6975" s="8" t="str">
        <f>IF(Sales_Pipeline[[#This Row],[Close_Date]]="","",TEXT(Sales_Pipeline[[#This Row],[Close_Date]],"mmm"))</f>
        <v>Nov</v>
      </c>
      <c r="M6975" s="8" t="str">
        <f>IF(Sales_Pipeline[[#This Row],[Close_Date]]="","","Q"&amp;ROUNDUP(MONTH(Sales_Pipeline[[#This Row],[Close_Date]])/3,0))</f>
        <v>Q4</v>
      </c>
      <c r="N6975" s="2" cm="1">
        <f t="array" ref="N6975">IFERROR(_xlfn.IFS(Sales_Pipeline[[#This Row],[Deal_Stage]]="Won",_xlfn.XLOOKUP(Sales_Pipeline[[#This Row],[Product]],Products!$A$2:$A$8,Products!$C$2:$C$8),Sales_Pipeline[[#This Row],[Deal_Stage]]="Lost",_xlfn.XLOOKUP(Sales_Pipeline[[#This Row],[Product]],Products!$A$2:$A$8,Products!$C$2:$C$8)),"")</f>
        <v>4821</v>
      </c>
      <c r="O6975" s="2">
        <v>4828</v>
      </c>
    </row>
    <row r="6976" spans="1:15" x14ac:dyDescent="0.3">
      <c r="A6976" t="s">
        <v>7122</v>
      </c>
      <c r="B6976" t="s">
        <v>12</v>
      </c>
      <c r="C6976" t="str">
        <f>_xlfn.XLOOKUP(Sales_Pipeline[[#This Row],[Sales_Agent]],Sales_Teams[Sales_Agent],Sales_Teams[Manager])</f>
        <v>Melvin Marxen</v>
      </c>
      <c r="D6976" t="str">
        <f>_xlfn.XLOOKUP(Sales_Pipeline[[#This Row],[Manager]],Sales_Teams[Manager],Sales_Teams[Regional_Office])</f>
        <v>Central</v>
      </c>
      <c r="E6976" t="s">
        <v>55</v>
      </c>
      <c r="F6976" t="s">
        <v>214</v>
      </c>
      <c r="G6976" t="str">
        <f>IFERROR(_xlfn.XLOOKUP(Sales_Pipeline[[#This Row],[Account]],Accounts!$A$2:$A$86,Accounts!$F$2:$F$86),"")</f>
        <v>United States</v>
      </c>
      <c r="H6976" t="s">
        <v>82</v>
      </c>
      <c r="I6976" s="3">
        <v>43003</v>
      </c>
      <c r="J6976" s="3">
        <v>43012</v>
      </c>
      <c r="K6976" s="8" t="str">
        <f>IF(Sales_Pipeline[[#This Row],[Close_Date]]="","",TEXT(Sales_Pipeline[[#This Row],[Close_Date]],"ddd"))</f>
        <v>Wed</v>
      </c>
      <c r="L6976" s="8" t="str">
        <f>IF(Sales_Pipeline[[#This Row],[Close_Date]]="","",TEXT(Sales_Pipeline[[#This Row],[Close_Date]],"mmm"))</f>
        <v>Oct</v>
      </c>
      <c r="M6976" s="8" t="str">
        <f>IF(Sales_Pipeline[[#This Row],[Close_Date]]="","","Q"&amp;ROUNDUP(MONTH(Sales_Pipeline[[#This Row],[Close_Date]])/3,0))</f>
        <v>Q4</v>
      </c>
      <c r="N6976" s="2" cm="1">
        <f t="array" ref="N6976">IFERROR(_xlfn.IFS(Sales_Pipeline[[#This Row],[Deal_Stage]]="Won",_xlfn.XLOOKUP(Sales_Pipeline[[#This Row],[Product]],Products!$A$2:$A$8,Products!$C$2:$C$8),Sales_Pipeline[[#This Row],[Deal_Stage]]="Lost",_xlfn.XLOOKUP(Sales_Pipeline[[#This Row],[Product]],Products!$A$2:$A$8,Products!$C$2:$C$8)),"")</f>
        <v>1096</v>
      </c>
      <c r="O6976" s="2">
        <v>0</v>
      </c>
    </row>
    <row r="6977" spans="1:15" x14ac:dyDescent="0.3">
      <c r="A6977" t="s">
        <v>7123</v>
      </c>
      <c r="B6977" t="s">
        <v>45</v>
      </c>
      <c r="C6977" t="str">
        <f>_xlfn.XLOOKUP(Sales_Pipeline[[#This Row],[Sales_Agent]],Sales_Teams[Sales_Agent],Sales_Teams[Manager])</f>
        <v>Summer Sewald</v>
      </c>
      <c r="D6977" t="str">
        <f>_xlfn.XLOOKUP(Sales_Pipeline[[#This Row],[Manager]],Sales_Teams[Manager],Sales_Teams[Regional_Office])</f>
        <v>West</v>
      </c>
      <c r="E6977" t="s">
        <v>63</v>
      </c>
      <c r="F6977" t="s">
        <v>177</v>
      </c>
      <c r="G6977" t="str">
        <f>IFERROR(_xlfn.XLOOKUP(Sales_Pipeline[[#This Row],[Account]],Accounts!$A$2:$A$86,Accounts!$F$2:$F$86),"")</f>
        <v>United States</v>
      </c>
      <c r="H6977" t="s">
        <v>82</v>
      </c>
      <c r="I6977" s="3">
        <v>43003</v>
      </c>
      <c r="J6977" s="3">
        <v>43011</v>
      </c>
      <c r="K6977" s="8" t="str">
        <f>IF(Sales_Pipeline[[#This Row],[Close_Date]]="","",TEXT(Sales_Pipeline[[#This Row],[Close_Date]],"ddd"))</f>
        <v>Tue</v>
      </c>
      <c r="L6977" s="8" t="str">
        <f>IF(Sales_Pipeline[[#This Row],[Close_Date]]="","",TEXT(Sales_Pipeline[[#This Row],[Close_Date]],"mmm"))</f>
        <v>Oct</v>
      </c>
      <c r="M6977" s="8" t="str">
        <f>IF(Sales_Pipeline[[#This Row],[Close_Date]]="","","Q"&amp;ROUNDUP(MONTH(Sales_Pipeline[[#This Row],[Close_Date]])/3,0))</f>
        <v>Q4</v>
      </c>
      <c r="N6977" s="2" cm="1">
        <f t="array" ref="N6977">IFERROR(_xlfn.IFS(Sales_Pipeline[[#This Row],[Deal_Stage]]="Won",_xlfn.XLOOKUP(Sales_Pipeline[[#This Row],[Product]],Products!$A$2:$A$8,Products!$C$2:$C$8),Sales_Pipeline[[#This Row],[Deal_Stage]]="Lost",_xlfn.XLOOKUP(Sales_Pipeline[[#This Row],[Product]],Products!$A$2:$A$8,Products!$C$2:$C$8)),"")</f>
        <v>550</v>
      </c>
      <c r="O6977" s="2">
        <v>0</v>
      </c>
    </row>
    <row r="6978" spans="1:15" x14ac:dyDescent="0.3">
      <c r="A6978" t="s">
        <v>7124</v>
      </c>
      <c r="B6978" t="s">
        <v>9</v>
      </c>
      <c r="C6978" t="str">
        <f>_xlfn.XLOOKUP(Sales_Pipeline[[#This Row],[Sales_Agent]],Sales_Teams[Sales_Agent],Sales_Teams[Manager])</f>
        <v>Dustin Brinkmann</v>
      </c>
      <c r="D6978" t="str">
        <f>_xlfn.XLOOKUP(Sales_Pipeline[[#This Row],[Manager]],Sales_Teams[Manager],Sales_Teams[Regional_Office])</f>
        <v>Central</v>
      </c>
      <c r="E6978" t="s">
        <v>63</v>
      </c>
      <c r="F6978" t="s">
        <v>150</v>
      </c>
      <c r="G6978" t="str">
        <f>IFERROR(_xlfn.XLOOKUP(Sales_Pipeline[[#This Row],[Account]],Accounts!$A$2:$A$86,Accounts!$F$2:$F$86),"")</f>
        <v>United States</v>
      </c>
      <c r="H6978" t="s">
        <v>82</v>
      </c>
      <c r="I6978" s="3">
        <v>43003</v>
      </c>
      <c r="J6978" s="3">
        <v>43012</v>
      </c>
      <c r="K6978" s="8" t="str">
        <f>IF(Sales_Pipeline[[#This Row],[Close_Date]]="","",TEXT(Sales_Pipeline[[#This Row],[Close_Date]],"ddd"))</f>
        <v>Wed</v>
      </c>
      <c r="L6978" s="8" t="str">
        <f>IF(Sales_Pipeline[[#This Row],[Close_Date]]="","",TEXT(Sales_Pipeline[[#This Row],[Close_Date]],"mmm"))</f>
        <v>Oct</v>
      </c>
      <c r="M6978" s="8" t="str">
        <f>IF(Sales_Pipeline[[#This Row],[Close_Date]]="","","Q"&amp;ROUNDUP(MONTH(Sales_Pipeline[[#This Row],[Close_Date]])/3,0))</f>
        <v>Q4</v>
      </c>
      <c r="N6978" s="2" cm="1">
        <f t="array" ref="N6978">IFERROR(_xlfn.IFS(Sales_Pipeline[[#This Row],[Deal_Stage]]="Won",_xlfn.XLOOKUP(Sales_Pipeline[[#This Row],[Product]],Products!$A$2:$A$8,Products!$C$2:$C$8),Sales_Pipeline[[#This Row],[Deal_Stage]]="Lost",_xlfn.XLOOKUP(Sales_Pipeline[[#This Row],[Product]],Products!$A$2:$A$8,Products!$C$2:$C$8)),"")</f>
        <v>550</v>
      </c>
      <c r="O6978" s="2">
        <v>0</v>
      </c>
    </row>
    <row r="6979" spans="1:15" x14ac:dyDescent="0.3">
      <c r="A6979" t="s">
        <v>7125</v>
      </c>
      <c r="B6979" t="s">
        <v>9</v>
      </c>
      <c r="C6979" t="str">
        <f>_xlfn.XLOOKUP(Sales_Pipeline[[#This Row],[Sales_Agent]],Sales_Teams[Sales_Agent],Sales_Teams[Manager])</f>
        <v>Dustin Brinkmann</v>
      </c>
      <c r="D6979" t="str">
        <f>_xlfn.XLOOKUP(Sales_Pipeline[[#This Row],[Manager]],Sales_Teams[Manager],Sales_Teams[Regional_Office])</f>
        <v>Central</v>
      </c>
      <c r="E6979" t="s">
        <v>61</v>
      </c>
      <c r="F6979" t="s">
        <v>74</v>
      </c>
      <c r="G6979" t="str">
        <f>IFERROR(_xlfn.XLOOKUP(Sales_Pipeline[[#This Row],[Account]],Accounts!$A$2:$A$86,Accounts!$F$2:$F$86),"")</f>
        <v>United States</v>
      </c>
      <c r="H6979" t="s">
        <v>82</v>
      </c>
      <c r="I6979" s="3">
        <v>43003</v>
      </c>
      <c r="J6979" s="3">
        <v>43069</v>
      </c>
      <c r="K6979" s="8" t="str">
        <f>IF(Sales_Pipeline[[#This Row],[Close_Date]]="","",TEXT(Sales_Pipeline[[#This Row],[Close_Date]],"ddd"))</f>
        <v>Thu</v>
      </c>
      <c r="L6979" s="8" t="str">
        <f>IF(Sales_Pipeline[[#This Row],[Close_Date]]="","",TEXT(Sales_Pipeline[[#This Row],[Close_Date]],"mmm"))</f>
        <v>Nov</v>
      </c>
      <c r="M6979" s="8" t="str">
        <f>IF(Sales_Pipeline[[#This Row],[Close_Date]]="","","Q"&amp;ROUNDUP(MONTH(Sales_Pipeline[[#This Row],[Close_Date]])/3,0))</f>
        <v>Q4</v>
      </c>
      <c r="N6979" s="2" cm="1">
        <f t="array" ref="N6979">IFERROR(_xlfn.IFS(Sales_Pipeline[[#This Row],[Deal_Stage]]="Won",_xlfn.XLOOKUP(Sales_Pipeline[[#This Row],[Product]],Products!$A$2:$A$8,Products!$C$2:$C$8),Sales_Pipeline[[#This Row],[Deal_Stage]]="Lost",_xlfn.XLOOKUP(Sales_Pipeline[[#This Row],[Product]],Products!$A$2:$A$8,Products!$C$2:$C$8)),"")</f>
        <v>55</v>
      </c>
      <c r="O6979" s="2">
        <v>0</v>
      </c>
    </row>
    <row r="6980" spans="1:15" x14ac:dyDescent="0.3">
      <c r="A6980" t="s">
        <v>7126</v>
      </c>
      <c r="B6980" t="s">
        <v>14</v>
      </c>
      <c r="C6980" t="str">
        <f>_xlfn.XLOOKUP(Sales_Pipeline[[#This Row],[Sales_Agent]],Sales_Teams[Sales_Agent],Sales_Teams[Manager])</f>
        <v>Melvin Marxen</v>
      </c>
      <c r="D6980" t="str">
        <f>_xlfn.XLOOKUP(Sales_Pipeline[[#This Row],[Manager]],Sales_Teams[Manager],Sales_Teams[Regional_Office])</f>
        <v>Central</v>
      </c>
      <c r="E6980" t="s">
        <v>55</v>
      </c>
      <c r="F6980" t="s">
        <v>74</v>
      </c>
      <c r="G6980" t="str">
        <f>IFERROR(_xlfn.XLOOKUP(Sales_Pipeline[[#This Row],[Account]],Accounts!$A$2:$A$86,Accounts!$F$2:$F$86),"")</f>
        <v>United States</v>
      </c>
      <c r="H6980" t="s">
        <v>57</v>
      </c>
      <c r="I6980" s="3">
        <v>43003</v>
      </c>
      <c r="J6980" s="3">
        <v>43012</v>
      </c>
      <c r="K6980" s="8" t="str">
        <f>IF(Sales_Pipeline[[#This Row],[Close_Date]]="","",TEXT(Sales_Pipeline[[#This Row],[Close_Date]],"ddd"))</f>
        <v>Wed</v>
      </c>
      <c r="L6980" s="8" t="str">
        <f>IF(Sales_Pipeline[[#This Row],[Close_Date]]="","",TEXT(Sales_Pipeline[[#This Row],[Close_Date]],"mmm"))</f>
        <v>Oct</v>
      </c>
      <c r="M6980" s="8" t="str">
        <f>IF(Sales_Pipeline[[#This Row],[Close_Date]]="","","Q"&amp;ROUNDUP(MONTH(Sales_Pipeline[[#This Row],[Close_Date]])/3,0))</f>
        <v>Q4</v>
      </c>
      <c r="N6980" s="2" cm="1">
        <f t="array" ref="N6980">IFERROR(_xlfn.IFS(Sales_Pipeline[[#This Row],[Deal_Stage]]="Won",_xlfn.XLOOKUP(Sales_Pipeline[[#This Row],[Product]],Products!$A$2:$A$8,Products!$C$2:$C$8),Sales_Pipeline[[#This Row],[Deal_Stage]]="Lost",_xlfn.XLOOKUP(Sales_Pipeline[[#This Row],[Product]],Products!$A$2:$A$8,Products!$C$2:$C$8)),"")</f>
        <v>1096</v>
      </c>
      <c r="O6980" s="2">
        <v>1189</v>
      </c>
    </row>
    <row r="6981" spans="1:15" x14ac:dyDescent="0.3">
      <c r="A6981" t="s">
        <v>7127</v>
      </c>
      <c r="B6981" t="s">
        <v>14</v>
      </c>
      <c r="C6981" t="str">
        <f>_xlfn.XLOOKUP(Sales_Pipeline[[#This Row],[Sales_Agent]],Sales_Teams[Sales_Agent],Sales_Teams[Manager])</f>
        <v>Melvin Marxen</v>
      </c>
      <c r="D6981" t="str">
        <f>_xlfn.XLOOKUP(Sales_Pipeline[[#This Row],[Manager]],Sales_Teams[Manager],Sales_Teams[Regional_Office])</f>
        <v>Central</v>
      </c>
      <c r="E6981" t="s">
        <v>61</v>
      </c>
      <c r="F6981" t="s">
        <v>330</v>
      </c>
      <c r="G6981" t="str">
        <f>IFERROR(_xlfn.XLOOKUP(Sales_Pipeline[[#This Row],[Account]],Accounts!$A$2:$A$86,Accounts!$F$2:$F$86),"")</f>
        <v>Korea</v>
      </c>
      <c r="H6981" t="s">
        <v>57</v>
      </c>
      <c r="I6981" s="3">
        <v>43003</v>
      </c>
      <c r="J6981" s="3">
        <v>43067</v>
      </c>
      <c r="K6981" s="8" t="str">
        <f>IF(Sales_Pipeline[[#This Row],[Close_Date]]="","",TEXT(Sales_Pipeline[[#This Row],[Close_Date]],"ddd"))</f>
        <v>Tue</v>
      </c>
      <c r="L6981" s="8" t="str">
        <f>IF(Sales_Pipeline[[#This Row],[Close_Date]]="","",TEXT(Sales_Pipeline[[#This Row],[Close_Date]],"mmm"))</f>
        <v>Nov</v>
      </c>
      <c r="M6981" s="8" t="str">
        <f>IF(Sales_Pipeline[[#This Row],[Close_Date]]="","","Q"&amp;ROUNDUP(MONTH(Sales_Pipeline[[#This Row],[Close_Date]])/3,0))</f>
        <v>Q4</v>
      </c>
      <c r="N6981" s="2" cm="1">
        <f t="array" ref="N6981">IFERROR(_xlfn.IFS(Sales_Pipeline[[#This Row],[Deal_Stage]]="Won",_xlfn.XLOOKUP(Sales_Pipeline[[#This Row],[Product]],Products!$A$2:$A$8,Products!$C$2:$C$8),Sales_Pipeline[[#This Row],[Deal_Stage]]="Lost",_xlfn.XLOOKUP(Sales_Pipeline[[#This Row],[Product]],Products!$A$2:$A$8,Products!$C$2:$C$8)),"")</f>
        <v>55</v>
      </c>
      <c r="O6981" s="2">
        <v>51</v>
      </c>
    </row>
    <row r="6982" spans="1:15" x14ac:dyDescent="0.3">
      <c r="A6982" t="s">
        <v>7128</v>
      </c>
      <c r="B6982" t="s">
        <v>29</v>
      </c>
      <c r="C6982" t="str">
        <f>_xlfn.XLOOKUP(Sales_Pipeline[[#This Row],[Sales_Agent]],Sales_Teams[Sales_Agent],Sales_Teams[Manager])</f>
        <v>Rocco Neubert</v>
      </c>
      <c r="D6982" t="str">
        <f>_xlfn.XLOOKUP(Sales_Pipeline[[#This Row],[Manager]],Sales_Teams[Manager],Sales_Teams[Regional_Office])</f>
        <v>East</v>
      </c>
      <c r="E6982" t="s">
        <v>55</v>
      </c>
      <c r="F6982" t="s">
        <v>129</v>
      </c>
      <c r="G6982" t="str">
        <f>IFERROR(_xlfn.XLOOKUP(Sales_Pipeline[[#This Row],[Account]],Accounts!$A$2:$A$86,Accounts!$F$2:$F$86),"")</f>
        <v>Jordan</v>
      </c>
      <c r="H6982" t="s">
        <v>82</v>
      </c>
      <c r="I6982" s="3">
        <v>43003</v>
      </c>
      <c r="J6982" s="3">
        <v>43093</v>
      </c>
      <c r="K6982" s="8" t="str">
        <f>IF(Sales_Pipeline[[#This Row],[Close_Date]]="","",TEXT(Sales_Pipeline[[#This Row],[Close_Date]],"ddd"))</f>
        <v>Sun</v>
      </c>
      <c r="L6982" s="8" t="str">
        <f>IF(Sales_Pipeline[[#This Row],[Close_Date]]="","",TEXT(Sales_Pipeline[[#This Row],[Close_Date]],"mmm"))</f>
        <v>Dec</v>
      </c>
      <c r="M6982" s="8" t="str">
        <f>IF(Sales_Pipeline[[#This Row],[Close_Date]]="","","Q"&amp;ROUNDUP(MONTH(Sales_Pipeline[[#This Row],[Close_Date]])/3,0))</f>
        <v>Q4</v>
      </c>
      <c r="N6982" s="2" cm="1">
        <f t="array" ref="N6982">IFERROR(_xlfn.IFS(Sales_Pipeline[[#This Row],[Deal_Stage]]="Won",_xlfn.XLOOKUP(Sales_Pipeline[[#This Row],[Product]],Products!$A$2:$A$8,Products!$C$2:$C$8),Sales_Pipeline[[#This Row],[Deal_Stage]]="Lost",_xlfn.XLOOKUP(Sales_Pipeline[[#This Row],[Product]],Products!$A$2:$A$8,Products!$C$2:$C$8)),"")</f>
        <v>1096</v>
      </c>
      <c r="O6982" s="2">
        <v>0</v>
      </c>
    </row>
    <row r="6983" spans="1:15" x14ac:dyDescent="0.3">
      <c r="A6983" t="s">
        <v>7129</v>
      </c>
      <c r="B6983" t="s">
        <v>35</v>
      </c>
      <c r="C6983" t="str">
        <f>_xlfn.XLOOKUP(Sales_Pipeline[[#This Row],[Sales_Agent]],Sales_Teams[Sales_Agent],Sales_Teams[Manager])</f>
        <v>Celia Rouche</v>
      </c>
      <c r="D6983" t="str">
        <f>_xlfn.XLOOKUP(Sales_Pipeline[[#This Row],[Manager]],Sales_Teams[Manager],Sales_Teams[Regional_Office])</f>
        <v>West</v>
      </c>
      <c r="E6983" t="s">
        <v>8953</v>
      </c>
      <c r="G6983" t="str">
        <f>IFERROR(_xlfn.XLOOKUP(Sales_Pipeline[[#This Row],[Account]],Accounts!$A$2:$A$86,Accounts!$F$2:$F$86),"")</f>
        <v/>
      </c>
      <c r="H6983" t="s">
        <v>77</v>
      </c>
      <c r="I6983" s="3">
        <v>43003</v>
      </c>
      <c r="K6983" s="8" t="str">
        <f>IF(Sales_Pipeline[[#This Row],[Close_Date]]="","",TEXT(Sales_Pipeline[[#This Row],[Close_Date]],"ddd"))</f>
        <v/>
      </c>
      <c r="L6983" s="8" t="str">
        <f>IF(Sales_Pipeline[[#This Row],[Close_Date]]="","",TEXT(Sales_Pipeline[[#This Row],[Close_Date]],"mmm"))</f>
        <v/>
      </c>
      <c r="M6983" s="8" t="str">
        <f>IF(Sales_Pipeline[[#This Row],[Close_Date]]="","","Q"&amp;ROUNDUP(MONTH(Sales_Pipeline[[#This Row],[Close_Date]])/3,0))</f>
        <v/>
      </c>
      <c r="N6983" s="2" t="str" cm="1">
        <f t="array" ref="N6983">IFERROR(_xlfn.IFS(Sales_Pipeline[[#This Row],[Deal_Stage]]="Won",_xlfn.XLOOKUP(Sales_Pipeline[[#This Row],[Product]],Products!$A$2:$A$8,Products!$C$2:$C$8),Sales_Pipeline[[#This Row],[Deal_Stage]]="Lost",_xlfn.XLOOKUP(Sales_Pipeline[[#This Row],[Product]],Products!$A$2:$A$8,Products!$C$2:$C$8)),"")</f>
        <v/>
      </c>
      <c r="O6983" s="2">
        <v>0</v>
      </c>
    </row>
    <row r="6984" spans="1:15" x14ac:dyDescent="0.3">
      <c r="A6984" t="s">
        <v>7130</v>
      </c>
      <c r="B6984" t="s">
        <v>35</v>
      </c>
      <c r="C6984" t="str">
        <f>_xlfn.XLOOKUP(Sales_Pipeline[[#This Row],[Sales_Agent]],Sales_Teams[Sales_Agent],Sales_Teams[Manager])</f>
        <v>Celia Rouche</v>
      </c>
      <c r="D6984" t="str">
        <f>_xlfn.XLOOKUP(Sales_Pipeline[[#This Row],[Manager]],Sales_Teams[Manager],Sales_Teams[Regional_Office])</f>
        <v>West</v>
      </c>
      <c r="E6984" t="s">
        <v>76</v>
      </c>
      <c r="F6984" t="s">
        <v>120</v>
      </c>
      <c r="G6984" t="str">
        <f>IFERROR(_xlfn.XLOOKUP(Sales_Pipeline[[#This Row],[Account]],Accounts!$A$2:$A$86,Accounts!$F$2:$F$86),"")</f>
        <v>United States</v>
      </c>
      <c r="H6984" t="s">
        <v>82</v>
      </c>
      <c r="I6984" s="3">
        <v>43003</v>
      </c>
      <c r="J6984" s="3">
        <v>43011</v>
      </c>
      <c r="K6984" s="8" t="str">
        <f>IF(Sales_Pipeline[[#This Row],[Close_Date]]="","",TEXT(Sales_Pipeline[[#This Row],[Close_Date]],"ddd"))</f>
        <v>Tue</v>
      </c>
      <c r="L6984" s="8" t="str">
        <f>IF(Sales_Pipeline[[#This Row],[Close_Date]]="","",TEXT(Sales_Pipeline[[#This Row],[Close_Date]],"mmm"))</f>
        <v>Oct</v>
      </c>
      <c r="M6984" s="8" t="str">
        <f>IF(Sales_Pipeline[[#This Row],[Close_Date]]="","","Q"&amp;ROUNDUP(MONTH(Sales_Pipeline[[#This Row],[Close_Date]])/3,0))</f>
        <v>Q4</v>
      </c>
      <c r="N6984" s="2" cm="1">
        <f t="array" ref="N6984">IFERROR(_xlfn.IFS(Sales_Pipeline[[#This Row],[Deal_Stage]]="Won",_xlfn.XLOOKUP(Sales_Pipeline[[#This Row],[Product]],Products!$A$2:$A$8,Products!$C$2:$C$8),Sales_Pipeline[[#This Row],[Deal_Stage]]="Lost",_xlfn.XLOOKUP(Sales_Pipeline[[#This Row],[Product]],Products!$A$2:$A$8,Products!$C$2:$C$8)),"")</f>
        <v>3393</v>
      </c>
      <c r="O6984" s="2">
        <v>0</v>
      </c>
    </row>
    <row r="6985" spans="1:15" x14ac:dyDescent="0.3">
      <c r="A6985" t="s">
        <v>7131</v>
      </c>
      <c r="B6985" t="s">
        <v>7</v>
      </c>
      <c r="C6985" t="str">
        <f>_xlfn.XLOOKUP(Sales_Pipeline[[#This Row],[Sales_Agent]],Sales_Teams[Sales_Agent],Sales_Teams[Manager])</f>
        <v>Dustin Brinkmann</v>
      </c>
      <c r="D6985" t="str">
        <f>_xlfn.XLOOKUP(Sales_Pipeline[[#This Row],[Manager]],Sales_Teams[Manager],Sales_Teams[Regional_Office])</f>
        <v>Central</v>
      </c>
      <c r="E6985" t="s">
        <v>55</v>
      </c>
      <c r="F6985" t="s">
        <v>214</v>
      </c>
      <c r="G6985" t="str">
        <f>IFERROR(_xlfn.XLOOKUP(Sales_Pipeline[[#This Row],[Account]],Accounts!$A$2:$A$86,Accounts!$F$2:$F$86),"")</f>
        <v>United States</v>
      </c>
      <c r="H6985" t="s">
        <v>82</v>
      </c>
      <c r="I6985" s="3">
        <v>43003</v>
      </c>
      <c r="J6985" s="3">
        <v>43011</v>
      </c>
      <c r="K6985" s="8" t="str">
        <f>IF(Sales_Pipeline[[#This Row],[Close_Date]]="","",TEXT(Sales_Pipeline[[#This Row],[Close_Date]],"ddd"))</f>
        <v>Tue</v>
      </c>
      <c r="L6985" s="8" t="str">
        <f>IF(Sales_Pipeline[[#This Row],[Close_Date]]="","",TEXT(Sales_Pipeline[[#This Row],[Close_Date]],"mmm"))</f>
        <v>Oct</v>
      </c>
      <c r="M6985" s="8" t="str">
        <f>IF(Sales_Pipeline[[#This Row],[Close_Date]]="","","Q"&amp;ROUNDUP(MONTH(Sales_Pipeline[[#This Row],[Close_Date]])/3,0))</f>
        <v>Q4</v>
      </c>
      <c r="N6985" s="2" cm="1">
        <f t="array" ref="N6985">IFERROR(_xlfn.IFS(Sales_Pipeline[[#This Row],[Deal_Stage]]="Won",_xlfn.XLOOKUP(Sales_Pipeline[[#This Row],[Product]],Products!$A$2:$A$8,Products!$C$2:$C$8),Sales_Pipeline[[#This Row],[Deal_Stage]]="Lost",_xlfn.XLOOKUP(Sales_Pipeline[[#This Row],[Product]],Products!$A$2:$A$8,Products!$C$2:$C$8)),"")</f>
        <v>1096</v>
      </c>
      <c r="O6985" s="2">
        <v>0</v>
      </c>
    </row>
    <row r="6986" spans="1:15" x14ac:dyDescent="0.3">
      <c r="A6986" t="s">
        <v>7132</v>
      </c>
      <c r="B6986" t="s">
        <v>7</v>
      </c>
      <c r="C6986" t="str">
        <f>_xlfn.XLOOKUP(Sales_Pipeline[[#This Row],[Sales_Agent]],Sales_Teams[Sales_Agent],Sales_Teams[Manager])</f>
        <v>Dustin Brinkmann</v>
      </c>
      <c r="D6986" t="str">
        <f>_xlfn.XLOOKUP(Sales_Pipeline[[#This Row],[Manager]],Sales_Teams[Manager],Sales_Teams[Regional_Office])</f>
        <v>Central</v>
      </c>
      <c r="E6986" t="s">
        <v>61</v>
      </c>
      <c r="F6986" t="s">
        <v>234</v>
      </c>
      <c r="G6986" t="str">
        <f>IFERROR(_xlfn.XLOOKUP(Sales_Pipeline[[#This Row],[Account]],Accounts!$A$2:$A$86,Accounts!$F$2:$F$86),"")</f>
        <v>United States</v>
      </c>
      <c r="H6986" t="s">
        <v>57</v>
      </c>
      <c r="I6986" s="3">
        <v>43003</v>
      </c>
      <c r="J6986" s="3">
        <v>43059</v>
      </c>
      <c r="K6986" s="8" t="str">
        <f>IF(Sales_Pipeline[[#This Row],[Close_Date]]="","",TEXT(Sales_Pipeline[[#This Row],[Close_Date]],"ddd"))</f>
        <v>Mon</v>
      </c>
      <c r="L6986" s="8" t="str">
        <f>IF(Sales_Pipeline[[#This Row],[Close_Date]]="","",TEXT(Sales_Pipeline[[#This Row],[Close_Date]],"mmm"))</f>
        <v>Nov</v>
      </c>
      <c r="M6986" s="8" t="str">
        <f>IF(Sales_Pipeline[[#This Row],[Close_Date]]="","","Q"&amp;ROUNDUP(MONTH(Sales_Pipeline[[#This Row],[Close_Date]])/3,0))</f>
        <v>Q4</v>
      </c>
      <c r="N6986" s="2" cm="1">
        <f t="array" ref="N6986">IFERROR(_xlfn.IFS(Sales_Pipeline[[#This Row],[Deal_Stage]]="Won",_xlfn.XLOOKUP(Sales_Pipeline[[#This Row],[Product]],Products!$A$2:$A$8,Products!$C$2:$C$8),Sales_Pipeline[[#This Row],[Deal_Stage]]="Lost",_xlfn.XLOOKUP(Sales_Pipeline[[#This Row],[Product]],Products!$A$2:$A$8,Products!$C$2:$C$8)),"")</f>
        <v>55</v>
      </c>
      <c r="O6986" s="2">
        <v>55</v>
      </c>
    </row>
    <row r="6987" spans="1:15" x14ac:dyDescent="0.3">
      <c r="A6987" t="s">
        <v>7133</v>
      </c>
      <c r="B6987" t="s">
        <v>7</v>
      </c>
      <c r="C6987" t="str">
        <f>_xlfn.XLOOKUP(Sales_Pipeline[[#This Row],[Sales_Agent]],Sales_Teams[Sales_Agent],Sales_Teams[Manager])</f>
        <v>Dustin Brinkmann</v>
      </c>
      <c r="D6987" t="str">
        <f>_xlfn.XLOOKUP(Sales_Pipeline[[#This Row],[Manager]],Sales_Teams[Manager],Sales_Teams[Regional_Office])</f>
        <v>Central</v>
      </c>
      <c r="E6987" t="s">
        <v>61</v>
      </c>
      <c r="F6987" t="s">
        <v>118</v>
      </c>
      <c r="G6987" t="str">
        <f>IFERROR(_xlfn.XLOOKUP(Sales_Pipeline[[#This Row],[Account]],Accounts!$A$2:$A$86,Accounts!$F$2:$F$86),"")</f>
        <v>United States</v>
      </c>
      <c r="H6987" t="s">
        <v>57</v>
      </c>
      <c r="I6987" s="3">
        <v>43003</v>
      </c>
      <c r="J6987" s="3">
        <v>43012</v>
      </c>
      <c r="K6987" s="8" t="str">
        <f>IF(Sales_Pipeline[[#This Row],[Close_Date]]="","",TEXT(Sales_Pipeline[[#This Row],[Close_Date]],"ddd"))</f>
        <v>Wed</v>
      </c>
      <c r="L6987" s="8" t="str">
        <f>IF(Sales_Pipeline[[#This Row],[Close_Date]]="","",TEXT(Sales_Pipeline[[#This Row],[Close_Date]],"mmm"))</f>
        <v>Oct</v>
      </c>
      <c r="M6987" s="8" t="str">
        <f>IF(Sales_Pipeline[[#This Row],[Close_Date]]="","","Q"&amp;ROUNDUP(MONTH(Sales_Pipeline[[#This Row],[Close_Date]])/3,0))</f>
        <v>Q4</v>
      </c>
      <c r="N6987" s="2" cm="1">
        <f t="array" ref="N6987">IFERROR(_xlfn.IFS(Sales_Pipeline[[#This Row],[Deal_Stage]]="Won",_xlfn.XLOOKUP(Sales_Pipeline[[#This Row],[Product]],Products!$A$2:$A$8,Products!$C$2:$C$8),Sales_Pipeline[[#This Row],[Deal_Stage]]="Lost",_xlfn.XLOOKUP(Sales_Pipeline[[#This Row],[Product]],Products!$A$2:$A$8,Products!$C$2:$C$8)),"")</f>
        <v>55</v>
      </c>
      <c r="O6987" s="2">
        <v>53</v>
      </c>
    </row>
    <row r="6988" spans="1:15" x14ac:dyDescent="0.3">
      <c r="A6988" t="s">
        <v>7134</v>
      </c>
      <c r="B6988" t="s">
        <v>32</v>
      </c>
      <c r="C6988" t="str">
        <f>_xlfn.XLOOKUP(Sales_Pipeline[[#This Row],[Sales_Agent]],Sales_Teams[Sales_Agent],Sales_Teams[Manager])</f>
        <v>Celia Rouche</v>
      </c>
      <c r="D6988" t="str">
        <f>_xlfn.XLOOKUP(Sales_Pipeline[[#This Row],[Manager]],Sales_Teams[Manager],Sales_Teams[Regional_Office])</f>
        <v>West</v>
      </c>
      <c r="E6988" t="s">
        <v>61</v>
      </c>
      <c r="F6988" t="s">
        <v>185</v>
      </c>
      <c r="G6988" t="str">
        <f>IFERROR(_xlfn.XLOOKUP(Sales_Pipeline[[#This Row],[Account]],Accounts!$A$2:$A$86,Accounts!$F$2:$F$86),"")</f>
        <v>United States</v>
      </c>
      <c r="H6988" t="s">
        <v>82</v>
      </c>
      <c r="I6988" s="3">
        <v>43003</v>
      </c>
      <c r="J6988" s="3">
        <v>43013</v>
      </c>
      <c r="K6988" s="8" t="str">
        <f>IF(Sales_Pipeline[[#This Row],[Close_Date]]="","",TEXT(Sales_Pipeline[[#This Row],[Close_Date]],"ddd"))</f>
        <v>Thu</v>
      </c>
      <c r="L6988" s="8" t="str">
        <f>IF(Sales_Pipeline[[#This Row],[Close_Date]]="","",TEXT(Sales_Pipeline[[#This Row],[Close_Date]],"mmm"))</f>
        <v>Oct</v>
      </c>
      <c r="M6988" s="8" t="str">
        <f>IF(Sales_Pipeline[[#This Row],[Close_Date]]="","","Q"&amp;ROUNDUP(MONTH(Sales_Pipeline[[#This Row],[Close_Date]])/3,0))</f>
        <v>Q4</v>
      </c>
      <c r="N6988" s="2" cm="1">
        <f t="array" ref="N6988">IFERROR(_xlfn.IFS(Sales_Pipeline[[#This Row],[Deal_Stage]]="Won",_xlfn.XLOOKUP(Sales_Pipeline[[#This Row],[Product]],Products!$A$2:$A$8,Products!$C$2:$C$8),Sales_Pipeline[[#This Row],[Deal_Stage]]="Lost",_xlfn.XLOOKUP(Sales_Pipeline[[#This Row],[Product]],Products!$A$2:$A$8,Products!$C$2:$C$8)),"")</f>
        <v>55</v>
      </c>
      <c r="O6988" s="2">
        <v>0</v>
      </c>
    </row>
    <row r="6989" spans="1:15" x14ac:dyDescent="0.3">
      <c r="A6989" t="s">
        <v>7135</v>
      </c>
      <c r="B6989" t="s">
        <v>23</v>
      </c>
      <c r="C6989" t="str">
        <f>_xlfn.XLOOKUP(Sales_Pipeline[[#This Row],[Sales_Agent]],Sales_Teams[Sales_Agent],Sales_Teams[Manager])</f>
        <v>Cara Losch</v>
      </c>
      <c r="D6989" t="str">
        <f>_xlfn.XLOOKUP(Sales_Pipeline[[#This Row],[Manager]],Sales_Teams[Manager],Sales_Teams[Regional_Office])</f>
        <v>East</v>
      </c>
      <c r="E6989" t="s">
        <v>84</v>
      </c>
      <c r="F6989" t="s">
        <v>225</v>
      </c>
      <c r="G6989" t="str">
        <f>IFERROR(_xlfn.XLOOKUP(Sales_Pipeline[[#This Row],[Account]],Accounts!$A$2:$A$86,Accounts!$F$2:$F$86),"")</f>
        <v>United States</v>
      </c>
      <c r="H6989" t="s">
        <v>57</v>
      </c>
      <c r="I6989" s="3">
        <v>43003</v>
      </c>
      <c r="J6989" s="3">
        <v>43078</v>
      </c>
      <c r="K6989" s="8" t="str">
        <f>IF(Sales_Pipeline[[#This Row],[Close_Date]]="","",TEXT(Sales_Pipeline[[#This Row],[Close_Date]],"ddd"))</f>
        <v>Sat</v>
      </c>
      <c r="L6989" s="8" t="str">
        <f>IF(Sales_Pipeline[[#This Row],[Close_Date]]="","",TEXT(Sales_Pipeline[[#This Row],[Close_Date]],"mmm"))</f>
        <v>Dec</v>
      </c>
      <c r="M6989" s="8" t="str">
        <f>IF(Sales_Pipeline[[#This Row],[Close_Date]]="","","Q"&amp;ROUNDUP(MONTH(Sales_Pipeline[[#This Row],[Close_Date]])/3,0))</f>
        <v>Q4</v>
      </c>
      <c r="N6989" s="2" cm="1">
        <f t="array" ref="N6989">IFERROR(_xlfn.IFS(Sales_Pipeline[[#This Row],[Deal_Stage]]="Won",_xlfn.XLOOKUP(Sales_Pipeline[[#This Row],[Product]],Products!$A$2:$A$8,Products!$C$2:$C$8),Sales_Pipeline[[#This Row],[Deal_Stage]]="Lost",_xlfn.XLOOKUP(Sales_Pipeline[[#This Row],[Product]],Products!$A$2:$A$8,Products!$C$2:$C$8)),"")</f>
        <v>5482</v>
      </c>
      <c r="O6989" s="2">
        <v>5960</v>
      </c>
    </row>
    <row r="6990" spans="1:15" x14ac:dyDescent="0.3">
      <c r="A6990" t="s">
        <v>7136</v>
      </c>
      <c r="B6990" t="s">
        <v>44</v>
      </c>
      <c r="C6990" t="str">
        <f>_xlfn.XLOOKUP(Sales_Pipeline[[#This Row],[Sales_Agent]],Sales_Teams[Sales_Agent],Sales_Teams[Manager])</f>
        <v>Summer Sewald</v>
      </c>
      <c r="D6990" t="str">
        <f>_xlfn.XLOOKUP(Sales_Pipeline[[#This Row],[Manager]],Sales_Teams[Manager],Sales_Teams[Regional_Office])</f>
        <v>West</v>
      </c>
      <c r="E6990" t="s">
        <v>76</v>
      </c>
      <c r="F6990" t="s">
        <v>413</v>
      </c>
      <c r="G6990" t="str">
        <f>IFERROR(_xlfn.XLOOKUP(Sales_Pipeline[[#This Row],[Account]],Accounts!$A$2:$A$86,Accounts!$F$2:$F$86),"")</f>
        <v>United States</v>
      </c>
      <c r="H6990" t="s">
        <v>57</v>
      </c>
      <c r="I6990" s="3">
        <v>43003</v>
      </c>
      <c r="J6990" s="3">
        <v>43012</v>
      </c>
      <c r="K6990" s="8" t="str">
        <f>IF(Sales_Pipeline[[#This Row],[Close_Date]]="","",TEXT(Sales_Pipeline[[#This Row],[Close_Date]],"ddd"))</f>
        <v>Wed</v>
      </c>
      <c r="L6990" s="8" t="str">
        <f>IF(Sales_Pipeline[[#This Row],[Close_Date]]="","",TEXT(Sales_Pipeline[[#This Row],[Close_Date]],"mmm"))</f>
        <v>Oct</v>
      </c>
      <c r="M6990" s="8" t="str">
        <f>IF(Sales_Pipeline[[#This Row],[Close_Date]]="","","Q"&amp;ROUNDUP(MONTH(Sales_Pipeline[[#This Row],[Close_Date]])/3,0))</f>
        <v>Q4</v>
      </c>
      <c r="N6990" s="2" cm="1">
        <f t="array" ref="N6990">IFERROR(_xlfn.IFS(Sales_Pipeline[[#This Row],[Deal_Stage]]="Won",_xlfn.XLOOKUP(Sales_Pipeline[[#This Row],[Product]],Products!$A$2:$A$8,Products!$C$2:$C$8),Sales_Pipeline[[#This Row],[Deal_Stage]]="Lost",_xlfn.XLOOKUP(Sales_Pipeline[[#This Row],[Product]],Products!$A$2:$A$8,Products!$C$2:$C$8)),"")</f>
        <v>3393</v>
      </c>
      <c r="O6990" s="2">
        <v>3438</v>
      </c>
    </row>
    <row r="6991" spans="1:15" x14ac:dyDescent="0.3">
      <c r="A6991" t="s">
        <v>7137</v>
      </c>
      <c r="B6991" t="s">
        <v>3</v>
      </c>
      <c r="C6991" t="str">
        <f>_xlfn.XLOOKUP(Sales_Pipeline[[#This Row],[Sales_Agent]],Sales_Teams[Sales_Agent],Sales_Teams[Manager])</f>
        <v>Dustin Brinkmann</v>
      </c>
      <c r="D6991" t="str">
        <f>_xlfn.XLOOKUP(Sales_Pipeline[[#This Row],[Manager]],Sales_Teams[Manager],Sales_Teams[Regional_Office])</f>
        <v>Central</v>
      </c>
      <c r="E6991" t="s">
        <v>61</v>
      </c>
      <c r="F6991" t="s">
        <v>56</v>
      </c>
      <c r="G6991" t="str">
        <f>IFERROR(_xlfn.XLOOKUP(Sales_Pipeline[[#This Row],[Account]],Accounts!$A$2:$A$86,Accounts!$F$2:$F$86),"")</f>
        <v>United States</v>
      </c>
      <c r="H6991" t="s">
        <v>82</v>
      </c>
      <c r="I6991" s="3">
        <v>43004</v>
      </c>
      <c r="J6991" s="3">
        <v>43014</v>
      </c>
      <c r="K6991" s="8" t="str">
        <f>IF(Sales_Pipeline[[#This Row],[Close_Date]]="","",TEXT(Sales_Pipeline[[#This Row],[Close_Date]],"ddd"))</f>
        <v>Fri</v>
      </c>
      <c r="L6991" s="8" t="str">
        <f>IF(Sales_Pipeline[[#This Row],[Close_Date]]="","",TEXT(Sales_Pipeline[[#This Row],[Close_Date]],"mmm"))</f>
        <v>Oct</v>
      </c>
      <c r="M6991" s="8" t="str">
        <f>IF(Sales_Pipeline[[#This Row],[Close_Date]]="","","Q"&amp;ROUNDUP(MONTH(Sales_Pipeline[[#This Row],[Close_Date]])/3,0))</f>
        <v>Q4</v>
      </c>
      <c r="N6991" s="2" cm="1">
        <f t="array" ref="N6991">IFERROR(_xlfn.IFS(Sales_Pipeline[[#This Row],[Deal_Stage]]="Won",_xlfn.XLOOKUP(Sales_Pipeline[[#This Row],[Product]],Products!$A$2:$A$8,Products!$C$2:$C$8),Sales_Pipeline[[#This Row],[Deal_Stage]]="Lost",_xlfn.XLOOKUP(Sales_Pipeline[[#This Row],[Product]],Products!$A$2:$A$8,Products!$C$2:$C$8)),"")</f>
        <v>55</v>
      </c>
      <c r="O6991" s="2">
        <v>0</v>
      </c>
    </row>
    <row r="6992" spans="1:15" x14ac:dyDescent="0.3">
      <c r="A6992" t="s">
        <v>7138</v>
      </c>
      <c r="B6992" t="s">
        <v>3</v>
      </c>
      <c r="C6992" t="str">
        <f>_xlfn.XLOOKUP(Sales_Pipeline[[#This Row],[Sales_Agent]],Sales_Teams[Sales_Agent],Sales_Teams[Manager])</f>
        <v>Dustin Brinkmann</v>
      </c>
      <c r="D6992" t="str">
        <f>_xlfn.XLOOKUP(Sales_Pipeline[[#This Row],[Manager]],Sales_Teams[Manager],Sales_Teams[Regional_Office])</f>
        <v>Central</v>
      </c>
      <c r="E6992" t="s">
        <v>61</v>
      </c>
      <c r="F6992" t="s">
        <v>229</v>
      </c>
      <c r="G6992" t="str">
        <f>IFERROR(_xlfn.XLOOKUP(Sales_Pipeline[[#This Row],[Account]],Accounts!$A$2:$A$86,Accounts!$F$2:$F$86),"")</f>
        <v>Norway</v>
      </c>
      <c r="H6992" t="s">
        <v>57</v>
      </c>
      <c r="I6992" s="3">
        <v>43004</v>
      </c>
      <c r="J6992" s="3">
        <v>43042</v>
      </c>
      <c r="K6992" s="8" t="str">
        <f>IF(Sales_Pipeline[[#This Row],[Close_Date]]="","",TEXT(Sales_Pipeline[[#This Row],[Close_Date]],"ddd"))</f>
        <v>Fri</v>
      </c>
      <c r="L6992" s="8" t="str">
        <f>IF(Sales_Pipeline[[#This Row],[Close_Date]]="","",TEXT(Sales_Pipeline[[#This Row],[Close_Date]],"mmm"))</f>
        <v>Nov</v>
      </c>
      <c r="M6992" s="8" t="str">
        <f>IF(Sales_Pipeline[[#This Row],[Close_Date]]="","","Q"&amp;ROUNDUP(MONTH(Sales_Pipeline[[#This Row],[Close_Date]])/3,0))</f>
        <v>Q4</v>
      </c>
      <c r="N6992" s="2" cm="1">
        <f t="array" ref="N6992">IFERROR(_xlfn.IFS(Sales_Pipeline[[#This Row],[Deal_Stage]]="Won",_xlfn.XLOOKUP(Sales_Pipeline[[#This Row],[Product]],Products!$A$2:$A$8,Products!$C$2:$C$8),Sales_Pipeline[[#This Row],[Deal_Stage]]="Lost",_xlfn.XLOOKUP(Sales_Pipeline[[#This Row],[Product]],Products!$A$2:$A$8,Products!$C$2:$C$8)),"")</f>
        <v>55</v>
      </c>
      <c r="O6992" s="2">
        <v>54</v>
      </c>
    </row>
    <row r="6993" spans="1:15" x14ac:dyDescent="0.3">
      <c r="A6993" t="s">
        <v>7139</v>
      </c>
      <c r="B6993" t="s">
        <v>30</v>
      </c>
      <c r="C6993" t="str">
        <f>_xlfn.XLOOKUP(Sales_Pipeline[[#This Row],[Sales_Agent]],Sales_Teams[Sales_Agent],Sales_Teams[Manager])</f>
        <v>Rocco Neubert</v>
      </c>
      <c r="D6993" t="str">
        <f>_xlfn.XLOOKUP(Sales_Pipeline[[#This Row],[Manager]],Sales_Teams[Manager],Sales_Teams[Regional_Office])</f>
        <v>East</v>
      </c>
      <c r="E6993" t="s">
        <v>55</v>
      </c>
      <c r="F6993" t="s">
        <v>216</v>
      </c>
      <c r="G6993" t="str">
        <f>IFERROR(_xlfn.XLOOKUP(Sales_Pipeline[[#This Row],[Account]],Accounts!$A$2:$A$86,Accounts!$F$2:$F$86),"")</f>
        <v>United States</v>
      </c>
      <c r="H6993" t="s">
        <v>82</v>
      </c>
      <c r="I6993" s="3">
        <v>43004</v>
      </c>
      <c r="J6993" s="3">
        <v>43045</v>
      </c>
      <c r="K6993" s="8" t="str">
        <f>IF(Sales_Pipeline[[#This Row],[Close_Date]]="","",TEXT(Sales_Pipeline[[#This Row],[Close_Date]],"ddd"))</f>
        <v>Mon</v>
      </c>
      <c r="L6993" s="8" t="str">
        <f>IF(Sales_Pipeline[[#This Row],[Close_Date]]="","",TEXT(Sales_Pipeline[[#This Row],[Close_Date]],"mmm"))</f>
        <v>Nov</v>
      </c>
      <c r="M6993" s="8" t="str">
        <f>IF(Sales_Pipeline[[#This Row],[Close_Date]]="","","Q"&amp;ROUNDUP(MONTH(Sales_Pipeline[[#This Row],[Close_Date]])/3,0))</f>
        <v>Q4</v>
      </c>
      <c r="N6993" s="2" cm="1">
        <f t="array" ref="N6993">IFERROR(_xlfn.IFS(Sales_Pipeline[[#This Row],[Deal_Stage]]="Won",_xlfn.XLOOKUP(Sales_Pipeline[[#This Row],[Product]],Products!$A$2:$A$8,Products!$C$2:$C$8),Sales_Pipeline[[#This Row],[Deal_Stage]]="Lost",_xlfn.XLOOKUP(Sales_Pipeline[[#This Row],[Product]],Products!$A$2:$A$8,Products!$C$2:$C$8)),"")</f>
        <v>1096</v>
      </c>
      <c r="O6993" s="2">
        <v>0</v>
      </c>
    </row>
    <row r="6994" spans="1:15" x14ac:dyDescent="0.3">
      <c r="A6994" t="s">
        <v>7140</v>
      </c>
      <c r="B6994" t="s">
        <v>27</v>
      </c>
      <c r="C6994" t="str">
        <f>_xlfn.XLOOKUP(Sales_Pipeline[[#This Row],[Sales_Agent]],Sales_Teams[Sales_Agent],Sales_Teams[Manager])</f>
        <v>Rocco Neubert</v>
      </c>
      <c r="D6994" t="str">
        <f>_xlfn.XLOOKUP(Sales_Pipeline[[#This Row],[Manager]],Sales_Teams[Manager],Sales_Teams[Regional_Office])</f>
        <v>East</v>
      </c>
      <c r="E6994" t="s">
        <v>63</v>
      </c>
      <c r="F6994" t="s">
        <v>196</v>
      </c>
      <c r="G6994" t="str">
        <f>IFERROR(_xlfn.XLOOKUP(Sales_Pipeline[[#This Row],[Account]],Accounts!$A$2:$A$86,Accounts!$F$2:$F$86),"")</f>
        <v>United States</v>
      </c>
      <c r="H6994" t="s">
        <v>82</v>
      </c>
      <c r="I6994" s="3">
        <v>43004</v>
      </c>
      <c r="J6994" s="3">
        <v>43013</v>
      </c>
      <c r="K6994" s="8" t="str">
        <f>IF(Sales_Pipeline[[#This Row],[Close_Date]]="","",TEXT(Sales_Pipeline[[#This Row],[Close_Date]],"ddd"))</f>
        <v>Thu</v>
      </c>
      <c r="L6994" s="8" t="str">
        <f>IF(Sales_Pipeline[[#This Row],[Close_Date]]="","",TEXT(Sales_Pipeline[[#This Row],[Close_Date]],"mmm"))</f>
        <v>Oct</v>
      </c>
      <c r="M6994" s="8" t="str">
        <f>IF(Sales_Pipeline[[#This Row],[Close_Date]]="","","Q"&amp;ROUNDUP(MONTH(Sales_Pipeline[[#This Row],[Close_Date]])/3,0))</f>
        <v>Q4</v>
      </c>
      <c r="N6994" s="2" cm="1">
        <f t="array" ref="N6994">IFERROR(_xlfn.IFS(Sales_Pipeline[[#This Row],[Deal_Stage]]="Won",_xlfn.XLOOKUP(Sales_Pipeline[[#This Row],[Product]],Products!$A$2:$A$8,Products!$C$2:$C$8),Sales_Pipeline[[#This Row],[Deal_Stage]]="Lost",_xlfn.XLOOKUP(Sales_Pipeline[[#This Row],[Product]],Products!$A$2:$A$8,Products!$C$2:$C$8)),"")</f>
        <v>550</v>
      </c>
      <c r="O6994" s="2">
        <v>0</v>
      </c>
    </row>
    <row r="6995" spans="1:15" x14ac:dyDescent="0.3">
      <c r="A6995" t="s">
        <v>7141</v>
      </c>
      <c r="B6995" t="s">
        <v>27</v>
      </c>
      <c r="C6995" t="str">
        <f>_xlfn.XLOOKUP(Sales_Pipeline[[#This Row],[Sales_Agent]],Sales_Teams[Sales_Agent],Sales_Teams[Manager])</f>
        <v>Rocco Neubert</v>
      </c>
      <c r="D6995" t="str">
        <f>_xlfn.XLOOKUP(Sales_Pipeline[[#This Row],[Manager]],Sales_Teams[Manager],Sales_Teams[Regional_Office])</f>
        <v>East</v>
      </c>
      <c r="E6995" t="s">
        <v>76</v>
      </c>
      <c r="F6995" t="s">
        <v>533</v>
      </c>
      <c r="G6995" t="str">
        <f>IFERROR(_xlfn.XLOOKUP(Sales_Pipeline[[#This Row],[Account]],Accounts!$A$2:$A$86,Accounts!$F$2:$F$86),"")</f>
        <v>United States</v>
      </c>
      <c r="H6995" t="s">
        <v>82</v>
      </c>
      <c r="I6995" s="3">
        <v>43004</v>
      </c>
      <c r="J6995" s="3">
        <v>43006</v>
      </c>
      <c r="K6995" s="8" t="str">
        <f>IF(Sales_Pipeline[[#This Row],[Close_Date]]="","",TEXT(Sales_Pipeline[[#This Row],[Close_Date]],"ddd"))</f>
        <v>Thu</v>
      </c>
      <c r="L6995" s="8" t="str">
        <f>IF(Sales_Pipeline[[#This Row],[Close_Date]]="","",TEXT(Sales_Pipeline[[#This Row],[Close_Date]],"mmm"))</f>
        <v>Sep</v>
      </c>
      <c r="M6995" s="8" t="str">
        <f>IF(Sales_Pipeline[[#This Row],[Close_Date]]="","","Q"&amp;ROUNDUP(MONTH(Sales_Pipeline[[#This Row],[Close_Date]])/3,0))</f>
        <v>Q3</v>
      </c>
      <c r="N6995" s="2" cm="1">
        <f t="array" ref="N6995">IFERROR(_xlfn.IFS(Sales_Pipeline[[#This Row],[Deal_Stage]]="Won",_xlfn.XLOOKUP(Sales_Pipeline[[#This Row],[Product]],Products!$A$2:$A$8,Products!$C$2:$C$8),Sales_Pipeline[[#This Row],[Deal_Stage]]="Lost",_xlfn.XLOOKUP(Sales_Pipeline[[#This Row],[Product]],Products!$A$2:$A$8,Products!$C$2:$C$8)),"")</f>
        <v>3393</v>
      </c>
      <c r="O6995" s="2">
        <v>0</v>
      </c>
    </row>
    <row r="6996" spans="1:15" x14ac:dyDescent="0.3">
      <c r="A6996" t="s">
        <v>7142</v>
      </c>
      <c r="B6996" t="s">
        <v>6</v>
      </c>
      <c r="C6996" t="str">
        <f>_xlfn.XLOOKUP(Sales_Pipeline[[#This Row],[Sales_Agent]],Sales_Teams[Sales_Agent],Sales_Teams[Manager])</f>
        <v>Dustin Brinkmann</v>
      </c>
      <c r="D6996" t="str">
        <f>_xlfn.XLOOKUP(Sales_Pipeline[[#This Row],[Manager]],Sales_Teams[Manager],Sales_Teams[Regional_Office])</f>
        <v>Central</v>
      </c>
      <c r="E6996" t="s">
        <v>84</v>
      </c>
      <c r="F6996" t="s">
        <v>187</v>
      </c>
      <c r="G6996" t="str">
        <f>IFERROR(_xlfn.XLOOKUP(Sales_Pipeline[[#This Row],[Account]],Accounts!$A$2:$A$86,Accounts!$F$2:$F$86),"")</f>
        <v>United States</v>
      </c>
      <c r="H6996" t="s">
        <v>82</v>
      </c>
      <c r="I6996" s="3">
        <v>43004</v>
      </c>
      <c r="J6996" s="3">
        <v>43014</v>
      </c>
      <c r="K6996" s="8" t="str">
        <f>IF(Sales_Pipeline[[#This Row],[Close_Date]]="","",TEXT(Sales_Pipeline[[#This Row],[Close_Date]],"ddd"))</f>
        <v>Fri</v>
      </c>
      <c r="L6996" s="8" t="str">
        <f>IF(Sales_Pipeline[[#This Row],[Close_Date]]="","",TEXT(Sales_Pipeline[[#This Row],[Close_Date]],"mmm"))</f>
        <v>Oct</v>
      </c>
      <c r="M6996" s="8" t="str">
        <f>IF(Sales_Pipeline[[#This Row],[Close_Date]]="","","Q"&amp;ROUNDUP(MONTH(Sales_Pipeline[[#This Row],[Close_Date]])/3,0))</f>
        <v>Q4</v>
      </c>
      <c r="N6996" s="2" cm="1">
        <f t="array" ref="N6996">IFERROR(_xlfn.IFS(Sales_Pipeline[[#This Row],[Deal_Stage]]="Won",_xlfn.XLOOKUP(Sales_Pipeline[[#This Row],[Product]],Products!$A$2:$A$8,Products!$C$2:$C$8),Sales_Pipeline[[#This Row],[Deal_Stage]]="Lost",_xlfn.XLOOKUP(Sales_Pipeline[[#This Row],[Product]],Products!$A$2:$A$8,Products!$C$2:$C$8)),"")</f>
        <v>5482</v>
      </c>
      <c r="O6996" s="2">
        <v>0</v>
      </c>
    </row>
    <row r="6997" spans="1:15" x14ac:dyDescent="0.3">
      <c r="A6997" t="s">
        <v>7143</v>
      </c>
      <c r="B6997" t="s">
        <v>6</v>
      </c>
      <c r="C6997" t="str">
        <f>_xlfn.XLOOKUP(Sales_Pipeline[[#This Row],[Sales_Agent]],Sales_Teams[Sales_Agent],Sales_Teams[Manager])</f>
        <v>Dustin Brinkmann</v>
      </c>
      <c r="D6997" t="str">
        <f>_xlfn.XLOOKUP(Sales_Pipeline[[#This Row],[Manager]],Sales_Teams[Manager],Sales_Teams[Regional_Office])</f>
        <v>Central</v>
      </c>
      <c r="E6997" t="s">
        <v>61</v>
      </c>
      <c r="F6997" t="s">
        <v>59</v>
      </c>
      <c r="G6997" t="str">
        <f>IFERROR(_xlfn.XLOOKUP(Sales_Pipeline[[#This Row],[Account]],Accounts!$A$2:$A$86,Accounts!$F$2:$F$86),"")</f>
        <v>United States</v>
      </c>
      <c r="H6997" t="s">
        <v>82</v>
      </c>
      <c r="I6997" s="3">
        <v>43004</v>
      </c>
      <c r="J6997" s="3">
        <v>43015</v>
      </c>
      <c r="K6997" s="8" t="str">
        <f>IF(Sales_Pipeline[[#This Row],[Close_Date]]="","",TEXT(Sales_Pipeline[[#This Row],[Close_Date]],"ddd"))</f>
        <v>Sat</v>
      </c>
      <c r="L6997" s="8" t="str">
        <f>IF(Sales_Pipeline[[#This Row],[Close_Date]]="","",TEXT(Sales_Pipeline[[#This Row],[Close_Date]],"mmm"))</f>
        <v>Oct</v>
      </c>
      <c r="M6997" s="8" t="str">
        <f>IF(Sales_Pipeline[[#This Row],[Close_Date]]="","","Q"&amp;ROUNDUP(MONTH(Sales_Pipeline[[#This Row],[Close_Date]])/3,0))</f>
        <v>Q4</v>
      </c>
      <c r="N6997" s="2" cm="1">
        <f t="array" ref="N6997">IFERROR(_xlfn.IFS(Sales_Pipeline[[#This Row],[Deal_Stage]]="Won",_xlfn.XLOOKUP(Sales_Pipeline[[#This Row],[Product]],Products!$A$2:$A$8,Products!$C$2:$C$8),Sales_Pipeline[[#This Row],[Deal_Stage]]="Lost",_xlfn.XLOOKUP(Sales_Pipeline[[#This Row],[Product]],Products!$A$2:$A$8,Products!$C$2:$C$8)),"")</f>
        <v>55</v>
      </c>
      <c r="O6997" s="2">
        <v>0</v>
      </c>
    </row>
    <row r="6998" spans="1:15" x14ac:dyDescent="0.3">
      <c r="A6998" t="s">
        <v>7144</v>
      </c>
      <c r="B6998" t="s">
        <v>6</v>
      </c>
      <c r="C6998" t="str">
        <f>_xlfn.XLOOKUP(Sales_Pipeline[[#This Row],[Sales_Agent]],Sales_Teams[Sales_Agent],Sales_Teams[Manager])</f>
        <v>Dustin Brinkmann</v>
      </c>
      <c r="D6998" t="str">
        <f>_xlfn.XLOOKUP(Sales_Pipeline[[#This Row],[Manager]],Sales_Teams[Manager],Sales_Teams[Regional_Office])</f>
        <v>Central</v>
      </c>
      <c r="E6998" t="s">
        <v>61</v>
      </c>
      <c r="F6998" t="s">
        <v>204</v>
      </c>
      <c r="G6998" t="str">
        <f>IFERROR(_xlfn.XLOOKUP(Sales_Pipeline[[#This Row],[Account]],Accounts!$A$2:$A$86,Accounts!$F$2:$F$86),"")</f>
        <v>United States</v>
      </c>
      <c r="H6998" t="s">
        <v>57</v>
      </c>
      <c r="I6998" s="3">
        <v>43004</v>
      </c>
      <c r="J6998" s="3">
        <v>43011</v>
      </c>
      <c r="K6998" s="8" t="str">
        <f>IF(Sales_Pipeline[[#This Row],[Close_Date]]="","",TEXT(Sales_Pipeline[[#This Row],[Close_Date]],"ddd"))</f>
        <v>Tue</v>
      </c>
      <c r="L6998" s="8" t="str">
        <f>IF(Sales_Pipeline[[#This Row],[Close_Date]]="","",TEXT(Sales_Pipeline[[#This Row],[Close_Date]],"mmm"))</f>
        <v>Oct</v>
      </c>
      <c r="M6998" s="8" t="str">
        <f>IF(Sales_Pipeline[[#This Row],[Close_Date]]="","","Q"&amp;ROUNDUP(MONTH(Sales_Pipeline[[#This Row],[Close_Date]])/3,0))</f>
        <v>Q4</v>
      </c>
      <c r="N6998" s="2" cm="1">
        <f t="array" ref="N6998">IFERROR(_xlfn.IFS(Sales_Pipeline[[#This Row],[Deal_Stage]]="Won",_xlfn.XLOOKUP(Sales_Pipeline[[#This Row],[Product]],Products!$A$2:$A$8,Products!$C$2:$C$8),Sales_Pipeline[[#This Row],[Deal_Stage]]="Lost",_xlfn.XLOOKUP(Sales_Pipeline[[#This Row],[Product]],Products!$A$2:$A$8,Products!$C$2:$C$8)),"")</f>
        <v>55</v>
      </c>
      <c r="O6998" s="2">
        <v>55</v>
      </c>
    </row>
    <row r="6999" spans="1:15" x14ac:dyDescent="0.3">
      <c r="A6999" t="s">
        <v>7145</v>
      </c>
      <c r="B6999" t="s">
        <v>20</v>
      </c>
      <c r="C6999" t="str">
        <f>_xlfn.XLOOKUP(Sales_Pipeline[[#This Row],[Sales_Agent]],Sales_Teams[Sales_Agent],Sales_Teams[Manager])</f>
        <v>Cara Losch</v>
      </c>
      <c r="D6999" t="str">
        <f>_xlfn.XLOOKUP(Sales_Pipeline[[#This Row],[Manager]],Sales_Teams[Manager],Sales_Teams[Regional_Office])</f>
        <v>East</v>
      </c>
      <c r="E6999" t="s">
        <v>8953</v>
      </c>
      <c r="G6999" t="str">
        <f>IFERROR(_xlfn.XLOOKUP(Sales_Pipeline[[#This Row],[Account]],Accounts!$A$2:$A$86,Accounts!$F$2:$F$86),"")</f>
        <v/>
      </c>
      <c r="H6999" t="s">
        <v>77</v>
      </c>
      <c r="I6999" s="3">
        <v>43004</v>
      </c>
      <c r="K6999" s="8" t="str">
        <f>IF(Sales_Pipeline[[#This Row],[Close_Date]]="","",TEXT(Sales_Pipeline[[#This Row],[Close_Date]],"ddd"))</f>
        <v/>
      </c>
      <c r="L6999" s="8" t="str">
        <f>IF(Sales_Pipeline[[#This Row],[Close_Date]]="","",TEXT(Sales_Pipeline[[#This Row],[Close_Date]],"mmm"))</f>
        <v/>
      </c>
      <c r="M6999" s="8" t="str">
        <f>IF(Sales_Pipeline[[#This Row],[Close_Date]]="","","Q"&amp;ROUNDUP(MONTH(Sales_Pipeline[[#This Row],[Close_Date]])/3,0))</f>
        <v/>
      </c>
      <c r="N6999" s="2" t="str" cm="1">
        <f t="array" ref="N6999">IFERROR(_xlfn.IFS(Sales_Pipeline[[#This Row],[Deal_Stage]]="Won",_xlfn.XLOOKUP(Sales_Pipeline[[#This Row],[Product]],Products!$A$2:$A$8,Products!$C$2:$C$8),Sales_Pipeline[[#This Row],[Deal_Stage]]="Lost",_xlfn.XLOOKUP(Sales_Pipeline[[#This Row],[Product]],Products!$A$2:$A$8,Products!$C$2:$C$8)),"")</f>
        <v/>
      </c>
      <c r="O6999" s="2">
        <v>0</v>
      </c>
    </row>
    <row r="7000" spans="1:15" x14ac:dyDescent="0.3">
      <c r="A7000" t="s">
        <v>7146</v>
      </c>
      <c r="B7000" t="s">
        <v>20</v>
      </c>
      <c r="C7000" t="str">
        <f>_xlfn.XLOOKUP(Sales_Pipeline[[#This Row],[Sales_Agent]],Sales_Teams[Sales_Agent],Sales_Teams[Manager])</f>
        <v>Cara Losch</v>
      </c>
      <c r="D7000" t="str">
        <f>_xlfn.XLOOKUP(Sales_Pipeline[[#This Row],[Manager]],Sales_Teams[Manager],Sales_Teams[Regional_Office])</f>
        <v>East</v>
      </c>
      <c r="E7000" t="s">
        <v>55</v>
      </c>
      <c r="F7000" t="s">
        <v>96</v>
      </c>
      <c r="G7000" t="str">
        <f>IFERROR(_xlfn.XLOOKUP(Sales_Pipeline[[#This Row],[Account]],Accounts!$A$2:$A$86,Accounts!$F$2:$F$86),"")</f>
        <v>United States</v>
      </c>
      <c r="H7000" t="s">
        <v>82</v>
      </c>
      <c r="I7000" s="3">
        <v>43004</v>
      </c>
      <c r="J7000" s="3">
        <v>43058</v>
      </c>
      <c r="K7000" s="8" t="str">
        <f>IF(Sales_Pipeline[[#This Row],[Close_Date]]="","",TEXT(Sales_Pipeline[[#This Row],[Close_Date]],"ddd"))</f>
        <v>Sun</v>
      </c>
      <c r="L7000" s="8" t="str">
        <f>IF(Sales_Pipeline[[#This Row],[Close_Date]]="","",TEXT(Sales_Pipeline[[#This Row],[Close_Date]],"mmm"))</f>
        <v>Nov</v>
      </c>
      <c r="M7000" s="8" t="str">
        <f>IF(Sales_Pipeline[[#This Row],[Close_Date]]="","","Q"&amp;ROUNDUP(MONTH(Sales_Pipeline[[#This Row],[Close_Date]])/3,0))</f>
        <v>Q4</v>
      </c>
      <c r="N7000" s="2" cm="1">
        <f t="array" ref="N7000">IFERROR(_xlfn.IFS(Sales_Pipeline[[#This Row],[Deal_Stage]]="Won",_xlfn.XLOOKUP(Sales_Pipeline[[#This Row],[Product]],Products!$A$2:$A$8,Products!$C$2:$C$8),Sales_Pipeline[[#This Row],[Deal_Stage]]="Lost",_xlfn.XLOOKUP(Sales_Pipeline[[#This Row],[Product]],Products!$A$2:$A$8,Products!$C$2:$C$8)),"")</f>
        <v>1096</v>
      </c>
      <c r="O7000" s="2">
        <v>0</v>
      </c>
    </row>
    <row r="7001" spans="1:15" x14ac:dyDescent="0.3">
      <c r="A7001" t="s">
        <v>7147</v>
      </c>
      <c r="B7001" t="s">
        <v>25</v>
      </c>
      <c r="C7001" t="str">
        <f>_xlfn.XLOOKUP(Sales_Pipeline[[#This Row],[Sales_Agent]],Sales_Teams[Sales_Agent],Sales_Teams[Manager])</f>
        <v>Rocco Neubert</v>
      </c>
      <c r="D7001" t="str">
        <f>_xlfn.XLOOKUP(Sales_Pipeline[[#This Row],[Manager]],Sales_Teams[Manager],Sales_Teams[Regional_Office])</f>
        <v>East</v>
      </c>
      <c r="E7001" t="s">
        <v>55</v>
      </c>
      <c r="F7001" t="s">
        <v>216</v>
      </c>
      <c r="G7001" t="str">
        <f>IFERROR(_xlfn.XLOOKUP(Sales_Pipeline[[#This Row],[Account]],Accounts!$A$2:$A$86,Accounts!$F$2:$F$86),"")</f>
        <v>United States</v>
      </c>
      <c r="H7001" t="s">
        <v>82</v>
      </c>
      <c r="I7001" s="3">
        <v>43004</v>
      </c>
      <c r="J7001" s="3">
        <v>43058</v>
      </c>
      <c r="K7001" s="8" t="str">
        <f>IF(Sales_Pipeline[[#This Row],[Close_Date]]="","",TEXT(Sales_Pipeline[[#This Row],[Close_Date]],"ddd"))</f>
        <v>Sun</v>
      </c>
      <c r="L7001" s="8" t="str">
        <f>IF(Sales_Pipeline[[#This Row],[Close_Date]]="","",TEXT(Sales_Pipeline[[#This Row],[Close_Date]],"mmm"))</f>
        <v>Nov</v>
      </c>
      <c r="M7001" s="8" t="str">
        <f>IF(Sales_Pipeline[[#This Row],[Close_Date]]="","","Q"&amp;ROUNDUP(MONTH(Sales_Pipeline[[#This Row],[Close_Date]])/3,0))</f>
        <v>Q4</v>
      </c>
      <c r="N7001" s="2" cm="1">
        <f t="array" ref="N7001">IFERROR(_xlfn.IFS(Sales_Pipeline[[#This Row],[Deal_Stage]]="Won",_xlfn.XLOOKUP(Sales_Pipeline[[#This Row],[Product]],Products!$A$2:$A$8,Products!$C$2:$C$8),Sales_Pipeline[[#This Row],[Deal_Stage]]="Lost",_xlfn.XLOOKUP(Sales_Pipeline[[#This Row],[Product]],Products!$A$2:$A$8,Products!$C$2:$C$8)),"")</f>
        <v>1096</v>
      </c>
      <c r="O7001" s="2">
        <v>0</v>
      </c>
    </row>
    <row r="7002" spans="1:15" x14ac:dyDescent="0.3">
      <c r="A7002" t="s">
        <v>7148</v>
      </c>
      <c r="B7002" t="s">
        <v>15</v>
      </c>
      <c r="C7002" t="str">
        <f>_xlfn.XLOOKUP(Sales_Pipeline[[#This Row],[Sales_Agent]],Sales_Teams[Sales_Agent],Sales_Teams[Manager])</f>
        <v>Melvin Marxen</v>
      </c>
      <c r="D7002" t="str">
        <f>_xlfn.XLOOKUP(Sales_Pipeline[[#This Row],[Manager]],Sales_Teams[Manager],Sales_Teams[Regional_Office])</f>
        <v>Central</v>
      </c>
      <c r="E7002" t="s">
        <v>8953</v>
      </c>
      <c r="F7002" t="s">
        <v>330</v>
      </c>
      <c r="G7002" t="str">
        <f>IFERROR(_xlfn.XLOOKUP(Sales_Pipeline[[#This Row],[Account]],Accounts!$A$2:$A$86,Accounts!$F$2:$F$86),"")</f>
        <v>Korea</v>
      </c>
      <c r="H7002" t="s">
        <v>82</v>
      </c>
      <c r="I7002" s="3">
        <v>43004</v>
      </c>
      <c r="J7002" s="3">
        <v>43011</v>
      </c>
      <c r="K7002" s="8" t="str">
        <f>IF(Sales_Pipeline[[#This Row],[Close_Date]]="","",TEXT(Sales_Pipeline[[#This Row],[Close_Date]],"ddd"))</f>
        <v>Tue</v>
      </c>
      <c r="L7002" s="8" t="str">
        <f>IF(Sales_Pipeline[[#This Row],[Close_Date]]="","",TEXT(Sales_Pipeline[[#This Row],[Close_Date]],"mmm"))</f>
        <v>Oct</v>
      </c>
      <c r="M7002" s="8" t="str">
        <f>IF(Sales_Pipeline[[#This Row],[Close_Date]]="","","Q"&amp;ROUNDUP(MONTH(Sales_Pipeline[[#This Row],[Close_Date]])/3,0))</f>
        <v>Q4</v>
      </c>
      <c r="N7002" s="2" cm="1">
        <f t="array" ref="N7002">IFERROR(_xlfn.IFS(Sales_Pipeline[[#This Row],[Deal_Stage]]="Won",_xlfn.XLOOKUP(Sales_Pipeline[[#This Row],[Product]],Products!$A$2:$A$8,Products!$C$2:$C$8),Sales_Pipeline[[#This Row],[Deal_Stage]]="Lost",_xlfn.XLOOKUP(Sales_Pipeline[[#This Row],[Product]],Products!$A$2:$A$8,Products!$C$2:$C$8)),"")</f>
        <v>4821</v>
      </c>
      <c r="O7002" s="2">
        <v>0</v>
      </c>
    </row>
    <row r="7003" spans="1:15" x14ac:dyDescent="0.3">
      <c r="A7003" t="s">
        <v>7149</v>
      </c>
      <c r="B7003" t="s">
        <v>15</v>
      </c>
      <c r="C7003" t="str">
        <f>_xlfn.XLOOKUP(Sales_Pipeline[[#This Row],[Sales_Agent]],Sales_Teams[Sales_Agent],Sales_Teams[Manager])</f>
        <v>Melvin Marxen</v>
      </c>
      <c r="D7003" t="str">
        <f>_xlfn.XLOOKUP(Sales_Pipeline[[#This Row],[Manager]],Sales_Teams[Manager],Sales_Teams[Regional_Office])</f>
        <v>Central</v>
      </c>
      <c r="E7003" t="s">
        <v>61</v>
      </c>
      <c r="F7003" t="s">
        <v>507</v>
      </c>
      <c r="G7003" t="str">
        <f>IFERROR(_xlfn.XLOOKUP(Sales_Pipeline[[#This Row],[Account]],Accounts!$A$2:$A$86,Accounts!$F$2:$F$86),"")</f>
        <v>Belgium</v>
      </c>
      <c r="H7003" t="s">
        <v>82</v>
      </c>
      <c r="I7003" s="3">
        <v>43004</v>
      </c>
      <c r="J7003" s="3">
        <v>43010</v>
      </c>
      <c r="K7003" s="8" t="str">
        <f>IF(Sales_Pipeline[[#This Row],[Close_Date]]="","",TEXT(Sales_Pipeline[[#This Row],[Close_Date]],"ddd"))</f>
        <v>Mon</v>
      </c>
      <c r="L7003" s="8" t="str">
        <f>IF(Sales_Pipeline[[#This Row],[Close_Date]]="","",TEXT(Sales_Pipeline[[#This Row],[Close_Date]],"mmm"))</f>
        <v>Oct</v>
      </c>
      <c r="M7003" s="8" t="str">
        <f>IF(Sales_Pipeline[[#This Row],[Close_Date]]="","","Q"&amp;ROUNDUP(MONTH(Sales_Pipeline[[#This Row],[Close_Date]])/3,0))</f>
        <v>Q4</v>
      </c>
      <c r="N7003" s="2" cm="1">
        <f t="array" ref="N7003">IFERROR(_xlfn.IFS(Sales_Pipeline[[#This Row],[Deal_Stage]]="Won",_xlfn.XLOOKUP(Sales_Pipeline[[#This Row],[Product]],Products!$A$2:$A$8,Products!$C$2:$C$8),Sales_Pipeline[[#This Row],[Deal_Stage]]="Lost",_xlfn.XLOOKUP(Sales_Pipeline[[#This Row],[Product]],Products!$A$2:$A$8,Products!$C$2:$C$8)),"")</f>
        <v>55</v>
      </c>
      <c r="O7003" s="2">
        <v>0</v>
      </c>
    </row>
    <row r="7004" spans="1:15" x14ac:dyDescent="0.3">
      <c r="A7004" t="s">
        <v>7150</v>
      </c>
      <c r="B7004" t="s">
        <v>28</v>
      </c>
      <c r="C7004" t="str">
        <f>_xlfn.XLOOKUP(Sales_Pipeline[[#This Row],[Sales_Agent]],Sales_Teams[Sales_Agent],Sales_Teams[Manager])</f>
        <v>Rocco Neubert</v>
      </c>
      <c r="D7004" t="str">
        <f>_xlfn.XLOOKUP(Sales_Pipeline[[#This Row],[Manager]],Sales_Teams[Manager],Sales_Teams[Regional_Office])</f>
        <v>East</v>
      </c>
      <c r="E7004" t="s">
        <v>8953</v>
      </c>
      <c r="F7004" t="s">
        <v>109</v>
      </c>
      <c r="G7004" t="str">
        <f>IFERROR(_xlfn.XLOOKUP(Sales_Pipeline[[#This Row],[Account]],Accounts!$A$2:$A$86,Accounts!$F$2:$F$86),"")</f>
        <v>Japan</v>
      </c>
      <c r="H7004" t="s">
        <v>82</v>
      </c>
      <c r="I7004" s="3">
        <v>43004</v>
      </c>
      <c r="J7004" s="3">
        <v>43052</v>
      </c>
      <c r="K7004" s="8" t="str">
        <f>IF(Sales_Pipeline[[#This Row],[Close_Date]]="","",TEXT(Sales_Pipeline[[#This Row],[Close_Date]],"ddd"))</f>
        <v>Mon</v>
      </c>
      <c r="L7004" s="8" t="str">
        <f>IF(Sales_Pipeline[[#This Row],[Close_Date]]="","",TEXT(Sales_Pipeline[[#This Row],[Close_Date]],"mmm"))</f>
        <v>Nov</v>
      </c>
      <c r="M7004" s="8" t="str">
        <f>IF(Sales_Pipeline[[#This Row],[Close_Date]]="","","Q"&amp;ROUNDUP(MONTH(Sales_Pipeline[[#This Row],[Close_Date]])/3,0))</f>
        <v>Q4</v>
      </c>
      <c r="N7004" s="2" cm="1">
        <f t="array" ref="N7004">IFERROR(_xlfn.IFS(Sales_Pipeline[[#This Row],[Deal_Stage]]="Won",_xlfn.XLOOKUP(Sales_Pipeline[[#This Row],[Product]],Products!$A$2:$A$8,Products!$C$2:$C$8),Sales_Pipeline[[#This Row],[Deal_Stage]]="Lost",_xlfn.XLOOKUP(Sales_Pipeline[[#This Row],[Product]],Products!$A$2:$A$8,Products!$C$2:$C$8)),"")</f>
        <v>4821</v>
      </c>
      <c r="O7004" s="2">
        <v>0</v>
      </c>
    </row>
    <row r="7005" spans="1:15" x14ac:dyDescent="0.3">
      <c r="A7005" t="s">
        <v>7151</v>
      </c>
      <c r="B7005" t="s">
        <v>38</v>
      </c>
      <c r="C7005" t="str">
        <f>_xlfn.XLOOKUP(Sales_Pipeline[[#This Row],[Sales_Agent]],Sales_Teams[Sales_Agent],Sales_Teams[Manager])</f>
        <v>Celia Rouche</v>
      </c>
      <c r="D7005" t="str">
        <f>_xlfn.XLOOKUP(Sales_Pipeline[[#This Row],[Manager]],Sales_Teams[Manager],Sales_Teams[Regional_Office])</f>
        <v>West</v>
      </c>
      <c r="E7005" t="s">
        <v>8953</v>
      </c>
      <c r="F7005" t="s">
        <v>87</v>
      </c>
      <c r="G7005" t="str">
        <f>IFERROR(_xlfn.XLOOKUP(Sales_Pipeline[[#This Row],[Account]],Accounts!$A$2:$A$86,Accounts!$F$2:$F$86),"")</f>
        <v>United States</v>
      </c>
      <c r="H7005" t="s">
        <v>82</v>
      </c>
      <c r="I7005" s="3">
        <v>43004</v>
      </c>
      <c r="J7005" s="3">
        <v>43017</v>
      </c>
      <c r="K7005" s="8" t="str">
        <f>IF(Sales_Pipeline[[#This Row],[Close_Date]]="","",TEXT(Sales_Pipeline[[#This Row],[Close_Date]],"ddd"))</f>
        <v>Mon</v>
      </c>
      <c r="L7005" s="8" t="str">
        <f>IF(Sales_Pipeline[[#This Row],[Close_Date]]="","",TEXT(Sales_Pipeline[[#This Row],[Close_Date]],"mmm"))</f>
        <v>Oct</v>
      </c>
      <c r="M7005" s="8" t="str">
        <f>IF(Sales_Pipeline[[#This Row],[Close_Date]]="","","Q"&amp;ROUNDUP(MONTH(Sales_Pipeline[[#This Row],[Close_Date]])/3,0))</f>
        <v>Q4</v>
      </c>
      <c r="N7005" s="2" cm="1">
        <f t="array" ref="N7005">IFERROR(_xlfn.IFS(Sales_Pipeline[[#This Row],[Deal_Stage]]="Won",_xlfn.XLOOKUP(Sales_Pipeline[[#This Row],[Product]],Products!$A$2:$A$8,Products!$C$2:$C$8),Sales_Pipeline[[#This Row],[Deal_Stage]]="Lost",_xlfn.XLOOKUP(Sales_Pipeline[[#This Row],[Product]],Products!$A$2:$A$8,Products!$C$2:$C$8)),"")</f>
        <v>4821</v>
      </c>
      <c r="O7005" s="2">
        <v>0</v>
      </c>
    </row>
    <row r="7006" spans="1:15" x14ac:dyDescent="0.3">
      <c r="A7006" t="s">
        <v>7152</v>
      </c>
      <c r="B7006" t="s">
        <v>38</v>
      </c>
      <c r="C7006" t="str">
        <f>_xlfn.XLOOKUP(Sales_Pipeline[[#This Row],[Sales_Agent]],Sales_Teams[Sales_Agent],Sales_Teams[Manager])</f>
        <v>Celia Rouche</v>
      </c>
      <c r="D7006" t="str">
        <f>_xlfn.XLOOKUP(Sales_Pipeline[[#This Row],[Manager]],Sales_Teams[Manager],Sales_Teams[Regional_Office])</f>
        <v>West</v>
      </c>
      <c r="E7006" t="s">
        <v>61</v>
      </c>
      <c r="F7006" t="s">
        <v>87</v>
      </c>
      <c r="G7006" t="str">
        <f>IFERROR(_xlfn.XLOOKUP(Sales_Pipeline[[#This Row],[Account]],Accounts!$A$2:$A$86,Accounts!$F$2:$F$86),"")</f>
        <v>United States</v>
      </c>
      <c r="H7006" t="s">
        <v>57</v>
      </c>
      <c r="I7006" s="3">
        <v>43004</v>
      </c>
      <c r="J7006" s="3">
        <v>43066</v>
      </c>
      <c r="K7006" s="8" t="str">
        <f>IF(Sales_Pipeline[[#This Row],[Close_Date]]="","",TEXT(Sales_Pipeline[[#This Row],[Close_Date]],"ddd"))</f>
        <v>Mon</v>
      </c>
      <c r="L7006" s="8" t="str">
        <f>IF(Sales_Pipeline[[#This Row],[Close_Date]]="","",TEXT(Sales_Pipeline[[#This Row],[Close_Date]],"mmm"))</f>
        <v>Nov</v>
      </c>
      <c r="M7006" s="8" t="str">
        <f>IF(Sales_Pipeline[[#This Row],[Close_Date]]="","","Q"&amp;ROUNDUP(MONTH(Sales_Pipeline[[#This Row],[Close_Date]])/3,0))</f>
        <v>Q4</v>
      </c>
      <c r="N7006" s="2" cm="1">
        <f t="array" ref="N7006">IFERROR(_xlfn.IFS(Sales_Pipeline[[#This Row],[Deal_Stage]]="Won",_xlfn.XLOOKUP(Sales_Pipeline[[#This Row],[Product]],Products!$A$2:$A$8,Products!$C$2:$C$8),Sales_Pipeline[[#This Row],[Deal_Stage]]="Lost",_xlfn.XLOOKUP(Sales_Pipeline[[#This Row],[Product]],Products!$A$2:$A$8,Products!$C$2:$C$8)),"")</f>
        <v>55</v>
      </c>
      <c r="O7006" s="2">
        <v>48</v>
      </c>
    </row>
    <row r="7007" spans="1:15" x14ac:dyDescent="0.3">
      <c r="A7007" t="s">
        <v>7153</v>
      </c>
      <c r="B7007" t="s">
        <v>36</v>
      </c>
      <c r="C7007" t="str">
        <f>_xlfn.XLOOKUP(Sales_Pipeline[[#This Row],[Sales_Agent]],Sales_Teams[Sales_Agent],Sales_Teams[Manager])</f>
        <v>Celia Rouche</v>
      </c>
      <c r="D7007" t="str">
        <f>_xlfn.XLOOKUP(Sales_Pipeline[[#This Row],[Manager]],Sales_Teams[Manager],Sales_Teams[Regional_Office])</f>
        <v>West</v>
      </c>
      <c r="E7007" t="s">
        <v>55</v>
      </c>
      <c r="F7007" t="s">
        <v>330</v>
      </c>
      <c r="G7007" t="str">
        <f>IFERROR(_xlfn.XLOOKUP(Sales_Pipeline[[#This Row],[Account]],Accounts!$A$2:$A$86,Accounts!$F$2:$F$86),"")</f>
        <v>Korea</v>
      </c>
      <c r="H7007" t="s">
        <v>82</v>
      </c>
      <c r="I7007" s="3">
        <v>43004</v>
      </c>
      <c r="J7007" s="3">
        <v>43063</v>
      </c>
      <c r="K7007" s="8" t="str">
        <f>IF(Sales_Pipeline[[#This Row],[Close_Date]]="","",TEXT(Sales_Pipeline[[#This Row],[Close_Date]],"ddd"))</f>
        <v>Fri</v>
      </c>
      <c r="L7007" s="8" t="str">
        <f>IF(Sales_Pipeline[[#This Row],[Close_Date]]="","",TEXT(Sales_Pipeline[[#This Row],[Close_Date]],"mmm"))</f>
        <v>Nov</v>
      </c>
      <c r="M7007" s="8" t="str">
        <f>IF(Sales_Pipeline[[#This Row],[Close_Date]]="","","Q"&amp;ROUNDUP(MONTH(Sales_Pipeline[[#This Row],[Close_Date]])/3,0))</f>
        <v>Q4</v>
      </c>
      <c r="N7007" s="2" cm="1">
        <f t="array" ref="N7007">IFERROR(_xlfn.IFS(Sales_Pipeline[[#This Row],[Deal_Stage]]="Won",_xlfn.XLOOKUP(Sales_Pipeline[[#This Row],[Product]],Products!$A$2:$A$8,Products!$C$2:$C$8),Sales_Pipeline[[#This Row],[Deal_Stage]]="Lost",_xlfn.XLOOKUP(Sales_Pipeline[[#This Row],[Product]],Products!$A$2:$A$8,Products!$C$2:$C$8)),"")</f>
        <v>1096</v>
      </c>
      <c r="O7007" s="2">
        <v>0</v>
      </c>
    </row>
    <row r="7008" spans="1:15" x14ac:dyDescent="0.3">
      <c r="A7008" t="s">
        <v>7154</v>
      </c>
      <c r="B7008" t="s">
        <v>36</v>
      </c>
      <c r="C7008" t="str">
        <f>_xlfn.XLOOKUP(Sales_Pipeline[[#This Row],[Sales_Agent]],Sales_Teams[Sales_Agent],Sales_Teams[Manager])</f>
        <v>Celia Rouche</v>
      </c>
      <c r="D7008" t="str">
        <f>_xlfn.XLOOKUP(Sales_Pipeline[[#This Row],[Manager]],Sales_Teams[Manager],Sales_Teams[Regional_Office])</f>
        <v>West</v>
      </c>
      <c r="E7008" t="s">
        <v>76</v>
      </c>
      <c r="F7008" t="s">
        <v>89</v>
      </c>
      <c r="G7008" t="str">
        <f>IFERROR(_xlfn.XLOOKUP(Sales_Pipeline[[#This Row],[Account]],Accounts!$A$2:$A$86,Accounts!$F$2:$F$86),"")</f>
        <v>United States</v>
      </c>
      <c r="H7008" t="s">
        <v>57</v>
      </c>
      <c r="I7008" s="3">
        <v>43004</v>
      </c>
      <c r="J7008" s="3">
        <v>43083</v>
      </c>
      <c r="K7008" s="8" t="str">
        <f>IF(Sales_Pipeline[[#This Row],[Close_Date]]="","",TEXT(Sales_Pipeline[[#This Row],[Close_Date]],"ddd"))</f>
        <v>Thu</v>
      </c>
      <c r="L7008" s="8" t="str">
        <f>IF(Sales_Pipeline[[#This Row],[Close_Date]]="","",TEXT(Sales_Pipeline[[#This Row],[Close_Date]],"mmm"))</f>
        <v>Dec</v>
      </c>
      <c r="M7008" s="8" t="str">
        <f>IF(Sales_Pipeline[[#This Row],[Close_Date]]="","","Q"&amp;ROUNDUP(MONTH(Sales_Pipeline[[#This Row],[Close_Date]])/3,0))</f>
        <v>Q4</v>
      </c>
      <c r="N7008" s="2" cm="1">
        <f t="array" ref="N7008">IFERROR(_xlfn.IFS(Sales_Pipeline[[#This Row],[Deal_Stage]]="Won",_xlfn.XLOOKUP(Sales_Pipeline[[#This Row],[Product]],Products!$A$2:$A$8,Products!$C$2:$C$8),Sales_Pipeline[[#This Row],[Deal_Stage]]="Lost",_xlfn.XLOOKUP(Sales_Pipeline[[#This Row],[Product]],Products!$A$2:$A$8,Products!$C$2:$C$8)),"")</f>
        <v>3393</v>
      </c>
      <c r="O7008" s="2">
        <v>3553</v>
      </c>
    </row>
    <row r="7009" spans="1:15" x14ac:dyDescent="0.3">
      <c r="A7009" t="s">
        <v>7155</v>
      </c>
      <c r="B7009" t="s">
        <v>40</v>
      </c>
      <c r="C7009" t="str">
        <f>_xlfn.XLOOKUP(Sales_Pipeline[[#This Row],[Sales_Agent]],Sales_Teams[Sales_Agent],Sales_Teams[Manager])</f>
        <v>Summer Sewald</v>
      </c>
      <c r="D7009" t="str">
        <f>_xlfn.XLOOKUP(Sales_Pipeline[[#This Row],[Manager]],Sales_Teams[Manager],Sales_Teams[Regional_Office])</f>
        <v>West</v>
      </c>
      <c r="E7009" t="s">
        <v>84</v>
      </c>
      <c r="F7009" t="s">
        <v>120</v>
      </c>
      <c r="G7009" t="str">
        <f>IFERROR(_xlfn.XLOOKUP(Sales_Pipeline[[#This Row],[Account]],Accounts!$A$2:$A$86,Accounts!$F$2:$F$86),"")</f>
        <v>United States</v>
      </c>
      <c r="H7009" t="s">
        <v>82</v>
      </c>
      <c r="I7009" s="3">
        <v>43004</v>
      </c>
      <c r="J7009" s="3">
        <v>43012</v>
      </c>
      <c r="K7009" s="8" t="str">
        <f>IF(Sales_Pipeline[[#This Row],[Close_Date]]="","",TEXT(Sales_Pipeline[[#This Row],[Close_Date]],"ddd"))</f>
        <v>Wed</v>
      </c>
      <c r="L7009" s="8" t="str">
        <f>IF(Sales_Pipeline[[#This Row],[Close_Date]]="","",TEXT(Sales_Pipeline[[#This Row],[Close_Date]],"mmm"))</f>
        <v>Oct</v>
      </c>
      <c r="M7009" s="8" t="str">
        <f>IF(Sales_Pipeline[[#This Row],[Close_Date]]="","","Q"&amp;ROUNDUP(MONTH(Sales_Pipeline[[#This Row],[Close_Date]])/3,0))</f>
        <v>Q4</v>
      </c>
      <c r="N7009" s="2" cm="1">
        <f t="array" ref="N7009">IFERROR(_xlfn.IFS(Sales_Pipeline[[#This Row],[Deal_Stage]]="Won",_xlfn.XLOOKUP(Sales_Pipeline[[#This Row],[Product]],Products!$A$2:$A$8,Products!$C$2:$C$8),Sales_Pipeline[[#This Row],[Deal_Stage]]="Lost",_xlfn.XLOOKUP(Sales_Pipeline[[#This Row],[Product]],Products!$A$2:$A$8,Products!$C$2:$C$8)),"")</f>
        <v>5482</v>
      </c>
      <c r="O7009" s="2">
        <v>0</v>
      </c>
    </row>
    <row r="7010" spans="1:15" x14ac:dyDescent="0.3">
      <c r="A7010" t="s">
        <v>7156</v>
      </c>
      <c r="B7010" t="s">
        <v>42</v>
      </c>
      <c r="C7010" t="str">
        <f>_xlfn.XLOOKUP(Sales_Pipeline[[#This Row],[Sales_Agent]],Sales_Teams[Sales_Agent],Sales_Teams[Manager])</f>
        <v>Summer Sewald</v>
      </c>
      <c r="D7010" t="str">
        <f>_xlfn.XLOOKUP(Sales_Pipeline[[#This Row],[Manager]],Sales_Teams[Manager],Sales_Teams[Regional_Office])</f>
        <v>West</v>
      </c>
      <c r="E7010" t="s">
        <v>8953</v>
      </c>
      <c r="F7010" t="s">
        <v>70</v>
      </c>
      <c r="G7010" t="str">
        <f>IFERROR(_xlfn.XLOOKUP(Sales_Pipeline[[#This Row],[Account]],Accounts!$A$2:$A$86,Accounts!$F$2:$F$86),"")</f>
        <v>United States</v>
      </c>
      <c r="H7010" t="s">
        <v>57</v>
      </c>
      <c r="I7010" s="3">
        <v>43004</v>
      </c>
      <c r="J7010" s="3">
        <v>43013</v>
      </c>
      <c r="K7010" s="8" t="str">
        <f>IF(Sales_Pipeline[[#This Row],[Close_Date]]="","",TEXT(Sales_Pipeline[[#This Row],[Close_Date]],"ddd"))</f>
        <v>Thu</v>
      </c>
      <c r="L7010" s="8" t="str">
        <f>IF(Sales_Pipeline[[#This Row],[Close_Date]]="","",TEXT(Sales_Pipeline[[#This Row],[Close_Date]],"mmm"))</f>
        <v>Oct</v>
      </c>
      <c r="M7010" s="8" t="str">
        <f>IF(Sales_Pipeline[[#This Row],[Close_Date]]="","","Q"&amp;ROUNDUP(MONTH(Sales_Pipeline[[#This Row],[Close_Date]])/3,0))</f>
        <v>Q4</v>
      </c>
      <c r="N7010" s="2" cm="1">
        <f t="array" ref="N7010">IFERROR(_xlfn.IFS(Sales_Pipeline[[#This Row],[Deal_Stage]]="Won",_xlfn.XLOOKUP(Sales_Pipeline[[#This Row],[Product]],Products!$A$2:$A$8,Products!$C$2:$C$8),Sales_Pipeline[[#This Row],[Deal_Stage]]="Lost",_xlfn.XLOOKUP(Sales_Pipeline[[#This Row],[Product]],Products!$A$2:$A$8,Products!$C$2:$C$8)),"")</f>
        <v>4821</v>
      </c>
      <c r="O7010" s="2">
        <v>4727</v>
      </c>
    </row>
    <row r="7011" spans="1:15" x14ac:dyDescent="0.3">
      <c r="A7011" t="s">
        <v>7157</v>
      </c>
      <c r="B7011" t="s">
        <v>42</v>
      </c>
      <c r="C7011" t="str">
        <f>_xlfn.XLOOKUP(Sales_Pipeline[[#This Row],[Sales_Agent]],Sales_Teams[Sales_Agent],Sales_Teams[Manager])</f>
        <v>Summer Sewald</v>
      </c>
      <c r="D7011" t="str">
        <f>_xlfn.XLOOKUP(Sales_Pipeline[[#This Row],[Manager]],Sales_Teams[Manager],Sales_Teams[Regional_Office])</f>
        <v>West</v>
      </c>
      <c r="E7011" t="s">
        <v>61</v>
      </c>
      <c r="F7011" t="s">
        <v>85</v>
      </c>
      <c r="G7011" t="str">
        <f>IFERROR(_xlfn.XLOOKUP(Sales_Pipeline[[#This Row],[Account]],Accounts!$A$2:$A$86,Accounts!$F$2:$F$86),"")</f>
        <v>Poland</v>
      </c>
      <c r="H7011" t="s">
        <v>57</v>
      </c>
      <c r="I7011" s="3">
        <v>43004</v>
      </c>
      <c r="J7011" s="3">
        <v>43010</v>
      </c>
      <c r="K7011" s="8" t="str">
        <f>IF(Sales_Pipeline[[#This Row],[Close_Date]]="","",TEXT(Sales_Pipeline[[#This Row],[Close_Date]],"ddd"))</f>
        <v>Mon</v>
      </c>
      <c r="L7011" s="8" t="str">
        <f>IF(Sales_Pipeline[[#This Row],[Close_Date]]="","",TEXT(Sales_Pipeline[[#This Row],[Close_Date]],"mmm"))</f>
        <v>Oct</v>
      </c>
      <c r="M7011" s="8" t="str">
        <f>IF(Sales_Pipeline[[#This Row],[Close_Date]]="","","Q"&amp;ROUNDUP(MONTH(Sales_Pipeline[[#This Row],[Close_Date]])/3,0))</f>
        <v>Q4</v>
      </c>
      <c r="N7011" s="2" cm="1">
        <f t="array" ref="N7011">IFERROR(_xlfn.IFS(Sales_Pipeline[[#This Row],[Deal_Stage]]="Won",_xlfn.XLOOKUP(Sales_Pipeline[[#This Row],[Product]],Products!$A$2:$A$8,Products!$C$2:$C$8),Sales_Pipeline[[#This Row],[Deal_Stage]]="Lost",_xlfn.XLOOKUP(Sales_Pipeline[[#This Row],[Product]],Products!$A$2:$A$8,Products!$C$2:$C$8)),"")</f>
        <v>55</v>
      </c>
      <c r="O7011" s="2">
        <v>65</v>
      </c>
    </row>
    <row r="7012" spans="1:15" x14ac:dyDescent="0.3">
      <c r="A7012" t="s">
        <v>7158</v>
      </c>
      <c r="B7012" t="s">
        <v>8</v>
      </c>
      <c r="C7012" t="str">
        <f>_xlfn.XLOOKUP(Sales_Pipeline[[#This Row],[Sales_Agent]],Sales_Teams[Sales_Agent],Sales_Teams[Manager])</f>
        <v>Dustin Brinkmann</v>
      </c>
      <c r="D7012" t="str">
        <f>_xlfn.XLOOKUP(Sales_Pipeline[[#This Row],[Manager]],Sales_Teams[Manager],Sales_Teams[Regional_Office])</f>
        <v>Central</v>
      </c>
      <c r="E7012" t="s">
        <v>63</v>
      </c>
      <c r="F7012" t="s">
        <v>169</v>
      </c>
      <c r="G7012" t="str">
        <f>IFERROR(_xlfn.XLOOKUP(Sales_Pipeline[[#This Row],[Account]],Accounts!$A$2:$A$86,Accounts!$F$2:$F$86),"")</f>
        <v>Panama</v>
      </c>
      <c r="H7012" t="s">
        <v>57</v>
      </c>
      <c r="I7012" s="3">
        <v>43004</v>
      </c>
      <c r="J7012" s="3">
        <v>43094</v>
      </c>
      <c r="K7012" s="8" t="str">
        <f>IF(Sales_Pipeline[[#This Row],[Close_Date]]="","",TEXT(Sales_Pipeline[[#This Row],[Close_Date]],"ddd"))</f>
        <v>Mon</v>
      </c>
      <c r="L7012" s="8" t="str">
        <f>IF(Sales_Pipeline[[#This Row],[Close_Date]]="","",TEXT(Sales_Pipeline[[#This Row],[Close_Date]],"mmm"))</f>
        <v>Dec</v>
      </c>
      <c r="M7012" s="8" t="str">
        <f>IF(Sales_Pipeline[[#This Row],[Close_Date]]="","","Q"&amp;ROUNDUP(MONTH(Sales_Pipeline[[#This Row],[Close_Date]])/3,0))</f>
        <v>Q4</v>
      </c>
      <c r="N7012" s="2" cm="1">
        <f t="array" ref="N7012">IFERROR(_xlfn.IFS(Sales_Pipeline[[#This Row],[Deal_Stage]]="Won",_xlfn.XLOOKUP(Sales_Pipeline[[#This Row],[Product]],Products!$A$2:$A$8,Products!$C$2:$C$8),Sales_Pipeline[[#This Row],[Deal_Stage]]="Lost",_xlfn.XLOOKUP(Sales_Pipeline[[#This Row],[Product]],Products!$A$2:$A$8,Products!$C$2:$C$8)),"")</f>
        <v>550</v>
      </c>
      <c r="O7012" s="2">
        <v>585</v>
      </c>
    </row>
    <row r="7013" spans="1:15" x14ac:dyDescent="0.3">
      <c r="A7013" t="s">
        <v>7159</v>
      </c>
      <c r="B7013" t="s">
        <v>37</v>
      </c>
      <c r="C7013" t="str">
        <f>_xlfn.XLOOKUP(Sales_Pipeline[[#This Row],[Sales_Agent]],Sales_Teams[Sales_Agent],Sales_Teams[Manager])</f>
        <v>Celia Rouche</v>
      </c>
      <c r="D7013" t="str">
        <f>_xlfn.XLOOKUP(Sales_Pipeline[[#This Row],[Manager]],Sales_Teams[Manager],Sales_Teams[Regional_Office])</f>
        <v>West</v>
      </c>
      <c r="E7013" t="s">
        <v>55</v>
      </c>
      <c r="G7013" t="str">
        <f>IFERROR(_xlfn.XLOOKUP(Sales_Pipeline[[#This Row],[Account]],Accounts!$A$2:$A$86,Accounts!$F$2:$F$86),"")</f>
        <v/>
      </c>
      <c r="H7013" t="s">
        <v>77</v>
      </c>
      <c r="I7013" s="3">
        <v>43004</v>
      </c>
      <c r="K7013" s="8" t="str">
        <f>IF(Sales_Pipeline[[#This Row],[Close_Date]]="","",TEXT(Sales_Pipeline[[#This Row],[Close_Date]],"ddd"))</f>
        <v/>
      </c>
      <c r="L7013" s="8" t="str">
        <f>IF(Sales_Pipeline[[#This Row],[Close_Date]]="","",TEXT(Sales_Pipeline[[#This Row],[Close_Date]],"mmm"))</f>
        <v/>
      </c>
      <c r="M7013" s="8" t="str">
        <f>IF(Sales_Pipeline[[#This Row],[Close_Date]]="","","Q"&amp;ROUNDUP(MONTH(Sales_Pipeline[[#This Row],[Close_Date]])/3,0))</f>
        <v/>
      </c>
      <c r="N7013" s="2" t="str" cm="1">
        <f t="array" ref="N7013">IFERROR(_xlfn.IFS(Sales_Pipeline[[#This Row],[Deal_Stage]]="Won",_xlfn.XLOOKUP(Sales_Pipeline[[#This Row],[Product]],Products!$A$2:$A$8,Products!$C$2:$C$8),Sales_Pipeline[[#This Row],[Deal_Stage]]="Lost",_xlfn.XLOOKUP(Sales_Pipeline[[#This Row],[Product]],Products!$A$2:$A$8,Products!$C$2:$C$8)),"")</f>
        <v/>
      </c>
      <c r="O7013" s="2">
        <v>0</v>
      </c>
    </row>
    <row r="7014" spans="1:15" x14ac:dyDescent="0.3">
      <c r="A7014" t="s">
        <v>7160</v>
      </c>
      <c r="B7014" t="s">
        <v>37</v>
      </c>
      <c r="C7014" t="str">
        <f>_xlfn.XLOOKUP(Sales_Pipeline[[#This Row],[Sales_Agent]],Sales_Teams[Sales_Agent],Sales_Teams[Manager])</f>
        <v>Celia Rouche</v>
      </c>
      <c r="D7014" t="str">
        <f>_xlfn.XLOOKUP(Sales_Pipeline[[#This Row],[Manager]],Sales_Teams[Manager],Sales_Teams[Regional_Office])</f>
        <v>West</v>
      </c>
      <c r="E7014" t="s">
        <v>61</v>
      </c>
      <c r="F7014" t="s">
        <v>145</v>
      </c>
      <c r="G7014" t="str">
        <f>IFERROR(_xlfn.XLOOKUP(Sales_Pipeline[[#This Row],[Account]],Accounts!$A$2:$A$86,Accounts!$F$2:$F$86),"")</f>
        <v>United States</v>
      </c>
      <c r="H7014" t="s">
        <v>82</v>
      </c>
      <c r="I7014" s="3">
        <v>43004</v>
      </c>
      <c r="J7014" s="3">
        <v>43011</v>
      </c>
      <c r="K7014" s="8" t="str">
        <f>IF(Sales_Pipeline[[#This Row],[Close_Date]]="","",TEXT(Sales_Pipeline[[#This Row],[Close_Date]],"ddd"))</f>
        <v>Tue</v>
      </c>
      <c r="L7014" s="8" t="str">
        <f>IF(Sales_Pipeline[[#This Row],[Close_Date]]="","",TEXT(Sales_Pipeline[[#This Row],[Close_Date]],"mmm"))</f>
        <v>Oct</v>
      </c>
      <c r="M7014" s="8" t="str">
        <f>IF(Sales_Pipeline[[#This Row],[Close_Date]]="","","Q"&amp;ROUNDUP(MONTH(Sales_Pipeline[[#This Row],[Close_Date]])/3,0))</f>
        <v>Q4</v>
      </c>
      <c r="N7014" s="2" cm="1">
        <f t="array" ref="N7014">IFERROR(_xlfn.IFS(Sales_Pipeline[[#This Row],[Deal_Stage]]="Won",_xlfn.XLOOKUP(Sales_Pipeline[[#This Row],[Product]],Products!$A$2:$A$8,Products!$C$2:$C$8),Sales_Pipeline[[#This Row],[Deal_Stage]]="Lost",_xlfn.XLOOKUP(Sales_Pipeline[[#This Row],[Product]],Products!$A$2:$A$8,Products!$C$2:$C$8)),"")</f>
        <v>55</v>
      </c>
      <c r="O7014" s="2">
        <v>0</v>
      </c>
    </row>
    <row r="7015" spans="1:15" x14ac:dyDescent="0.3">
      <c r="A7015" t="s">
        <v>7161</v>
      </c>
      <c r="B7015" t="s">
        <v>12</v>
      </c>
      <c r="C7015" t="str">
        <f>_xlfn.XLOOKUP(Sales_Pipeline[[#This Row],[Sales_Agent]],Sales_Teams[Sales_Agent],Sales_Teams[Manager])</f>
        <v>Melvin Marxen</v>
      </c>
      <c r="D7015" t="str">
        <f>_xlfn.XLOOKUP(Sales_Pipeline[[#This Row],[Manager]],Sales_Teams[Manager],Sales_Teams[Regional_Office])</f>
        <v>Central</v>
      </c>
      <c r="E7015" t="s">
        <v>55</v>
      </c>
      <c r="F7015" t="s">
        <v>223</v>
      </c>
      <c r="G7015" t="str">
        <f>IFERROR(_xlfn.XLOOKUP(Sales_Pipeline[[#This Row],[Account]],Accounts!$A$2:$A$86,Accounts!$F$2:$F$86),"")</f>
        <v>United States</v>
      </c>
      <c r="H7015" t="s">
        <v>82</v>
      </c>
      <c r="I7015" s="3">
        <v>43004</v>
      </c>
      <c r="J7015" s="3">
        <v>43011</v>
      </c>
      <c r="K7015" s="8" t="str">
        <f>IF(Sales_Pipeline[[#This Row],[Close_Date]]="","",TEXT(Sales_Pipeline[[#This Row],[Close_Date]],"ddd"))</f>
        <v>Tue</v>
      </c>
      <c r="L7015" s="8" t="str">
        <f>IF(Sales_Pipeline[[#This Row],[Close_Date]]="","",TEXT(Sales_Pipeline[[#This Row],[Close_Date]],"mmm"))</f>
        <v>Oct</v>
      </c>
      <c r="M7015" s="8" t="str">
        <f>IF(Sales_Pipeline[[#This Row],[Close_Date]]="","","Q"&amp;ROUNDUP(MONTH(Sales_Pipeline[[#This Row],[Close_Date]])/3,0))</f>
        <v>Q4</v>
      </c>
      <c r="N7015" s="2" cm="1">
        <f t="array" ref="N7015">IFERROR(_xlfn.IFS(Sales_Pipeline[[#This Row],[Deal_Stage]]="Won",_xlfn.XLOOKUP(Sales_Pipeline[[#This Row],[Product]],Products!$A$2:$A$8,Products!$C$2:$C$8),Sales_Pipeline[[#This Row],[Deal_Stage]]="Lost",_xlfn.XLOOKUP(Sales_Pipeline[[#This Row],[Product]],Products!$A$2:$A$8,Products!$C$2:$C$8)),"")</f>
        <v>1096</v>
      </c>
      <c r="O7015" s="2">
        <v>0</v>
      </c>
    </row>
    <row r="7016" spans="1:15" x14ac:dyDescent="0.3">
      <c r="A7016" t="s">
        <v>7162</v>
      </c>
      <c r="B7016" t="s">
        <v>12</v>
      </c>
      <c r="C7016" t="str">
        <f>_xlfn.XLOOKUP(Sales_Pipeline[[#This Row],[Sales_Agent]],Sales_Teams[Sales_Agent],Sales_Teams[Manager])</f>
        <v>Melvin Marxen</v>
      </c>
      <c r="D7016" t="str">
        <f>_xlfn.XLOOKUP(Sales_Pipeline[[#This Row],[Manager]],Sales_Teams[Manager],Sales_Teams[Regional_Office])</f>
        <v>Central</v>
      </c>
      <c r="E7016" t="s">
        <v>76</v>
      </c>
      <c r="F7016" t="s">
        <v>56</v>
      </c>
      <c r="G7016" t="str">
        <f>IFERROR(_xlfn.XLOOKUP(Sales_Pipeline[[#This Row],[Account]],Accounts!$A$2:$A$86,Accounts!$F$2:$F$86),"")</f>
        <v>United States</v>
      </c>
      <c r="H7016" t="s">
        <v>82</v>
      </c>
      <c r="I7016" s="3">
        <v>43004</v>
      </c>
      <c r="J7016" s="3">
        <v>43015</v>
      </c>
      <c r="K7016" s="8" t="str">
        <f>IF(Sales_Pipeline[[#This Row],[Close_Date]]="","",TEXT(Sales_Pipeline[[#This Row],[Close_Date]],"ddd"))</f>
        <v>Sat</v>
      </c>
      <c r="L7016" s="8" t="str">
        <f>IF(Sales_Pipeline[[#This Row],[Close_Date]]="","",TEXT(Sales_Pipeline[[#This Row],[Close_Date]],"mmm"))</f>
        <v>Oct</v>
      </c>
      <c r="M7016" s="8" t="str">
        <f>IF(Sales_Pipeline[[#This Row],[Close_Date]]="","","Q"&amp;ROUNDUP(MONTH(Sales_Pipeline[[#This Row],[Close_Date]])/3,0))</f>
        <v>Q4</v>
      </c>
      <c r="N7016" s="2" cm="1">
        <f t="array" ref="N7016">IFERROR(_xlfn.IFS(Sales_Pipeline[[#This Row],[Deal_Stage]]="Won",_xlfn.XLOOKUP(Sales_Pipeline[[#This Row],[Product]],Products!$A$2:$A$8,Products!$C$2:$C$8),Sales_Pipeline[[#This Row],[Deal_Stage]]="Lost",_xlfn.XLOOKUP(Sales_Pipeline[[#This Row],[Product]],Products!$A$2:$A$8,Products!$C$2:$C$8)),"")</f>
        <v>3393</v>
      </c>
      <c r="O7016" s="2">
        <v>0</v>
      </c>
    </row>
    <row r="7017" spans="1:15" x14ac:dyDescent="0.3">
      <c r="A7017" t="s">
        <v>7163</v>
      </c>
      <c r="B7017" t="s">
        <v>12</v>
      </c>
      <c r="C7017" t="str">
        <f>_xlfn.XLOOKUP(Sales_Pipeline[[#This Row],[Sales_Agent]],Sales_Teams[Sales_Agent],Sales_Teams[Manager])</f>
        <v>Melvin Marxen</v>
      </c>
      <c r="D7017" t="str">
        <f>_xlfn.XLOOKUP(Sales_Pipeline[[#This Row],[Manager]],Sales_Teams[Manager],Sales_Teams[Regional_Office])</f>
        <v>Central</v>
      </c>
      <c r="E7017" t="s">
        <v>76</v>
      </c>
      <c r="F7017" t="s">
        <v>169</v>
      </c>
      <c r="G7017" t="str">
        <f>IFERROR(_xlfn.XLOOKUP(Sales_Pipeline[[#This Row],[Account]],Accounts!$A$2:$A$86,Accounts!$F$2:$F$86),"")</f>
        <v>Panama</v>
      </c>
      <c r="H7017" t="s">
        <v>82</v>
      </c>
      <c r="I7017" s="3">
        <v>43004</v>
      </c>
      <c r="J7017" s="3">
        <v>43012</v>
      </c>
      <c r="K7017" s="8" t="str">
        <f>IF(Sales_Pipeline[[#This Row],[Close_Date]]="","",TEXT(Sales_Pipeline[[#This Row],[Close_Date]],"ddd"))</f>
        <v>Wed</v>
      </c>
      <c r="L7017" s="8" t="str">
        <f>IF(Sales_Pipeline[[#This Row],[Close_Date]]="","",TEXT(Sales_Pipeline[[#This Row],[Close_Date]],"mmm"))</f>
        <v>Oct</v>
      </c>
      <c r="M7017" s="8" t="str">
        <f>IF(Sales_Pipeline[[#This Row],[Close_Date]]="","","Q"&amp;ROUNDUP(MONTH(Sales_Pipeline[[#This Row],[Close_Date]])/3,0))</f>
        <v>Q4</v>
      </c>
      <c r="N7017" s="2" cm="1">
        <f t="array" ref="N7017">IFERROR(_xlfn.IFS(Sales_Pipeline[[#This Row],[Deal_Stage]]="Won",_xlfn.XLOOKUP(Sales_Pipeline[[#This Row],[Product]],Products!$A$2:$A$8,Products!$C$2:$C$8),Sales_Pipeline[[#This Row],[Deal_Stage]]="Lost",_xlfn.XLOOKUP(Sales_Pipeline[[#This Row],[Product]],Products!$A$2:$A$8,Products!$C$2:$C$8)),"")</f>
        <v>3393</v>
      </c>
      <c r="O7017" s="2">
        <v>0</v>
      </c>
    </row>
    <row r="7018" spans="1:15" x14ac:dyDescent="0.3">
      <c r="A7018" t="s">
        <v>7164</v>
      </c>
      <c r="B7018" t="s">
        <v>12</v>
      </c>
      <c r="C7018" t="str">
        <f>_xlfn.XLOOKUP(Sales_Pipeline[[#This Row],[Sales_Agent]],Sales_Teams[Sales_Agent],Sales_Teams[Manager])</f>
        <v>Melvin Marxen</v>
      </c>
      <c r="D7018" t="str">
        <f>_xlfn.XLOOKUP(Sales_Pipeline[[#This Row],[Manager]],Sales_Teams[Manager],Sales_Teams[Regional_Office])</f>
        <v>Central</v>
      </c>
      <c r="E7018" t="s">
        <v>84</v>
      </c>
      <c r="F7018" t="s">
        <v>136</v>
      </c>
      <c r="G7018" t="str">
        <f>IFERROR(_xlfn.XLOOKUP(Sales_Pipeline[[#This Row],[Account]],Accounts!$A$2:$A$86,Accounts!$F$2:$F$86),"")</f>
        <v>United States</v>
      </c>
      <c r="H7018" t="s">
        <v>57</v>
      </c>
      <c r="I7018" s="3">
        <v>43004</v>
      </c>
      <c r="J7018" s="3">
        <v>43015</v>
      </c>
      <c r="K7018" s="8" t="str">
        <f>IF(Sales_Pipeline[[#This Row],[Close_Date]]="","",TEXT(Sales_Pipeline[[#This Row],[Close_Date]],"ddd"))</f>
        <v>Sat</v>
      </c>
      <c r="L7018" s="8" t="str">
        <f>IF(Sales_Pipeline[[#This Row],[Close_Date]]="","",TEXT(Sales_Pipeline[[#This Row],[Close_Date]],"mmm"))</f>
        <v>Oct</v>
      </c>
      <c r="M7018" s="8" t="str">
        <f>IF(Sales_Pipeline[[#This Row],[Close_Date]]="","","Q"&amp;ROUNDUP(MONTH(Sales_Pipeline[[#This Row],[Close_Date]])/3,0))</f>
        <v>Q4</v>
      </c>
      <c r="N7018" s="2" cm="1">
        <f t="array" ref="N7018">IFERROR(_xlfn.IFS(Sales_Pipeline[[#This Row],[Deal_Stage]]="Won",_xlfn.XLOOKUP(Sales_Pipeline[[#This Row],[Product]],Products!$A$2:$A$8,Products!$C$2:$C$8),Sales_Pipeline[[#This Row],[Deal_Stage]]="Lost",_xlfn.XLOOKUP(Sales_Pipeline[[#This Row],[Product]],Products!$A$2:$A$8,Products!$C$2:$C$8)),"")</f>
        <v>5482</v>
      </c>
      <c r="O7018" s="2">
        <v>5708</v>
      </c>
    </row>
    <row r="7019" spans="1:15" x14ac:dyDescent="0.3">
      <c r="A7019" t="s">
        <v>7165</v>
      </c>
      <c r="B7019" t="s">
        <v>45</v>
      </c>
      <c r="C7019" t="str">
        <f>_xlfn.XLOOKUP(Sales_Pipeline[[#This Row],[Sales_Agent]],Sales_Teams[Sales_Agent],Sales_Teams[Manager])</f>
        <v>Summer Sewald</v>
      </c>
      <c r="D7019" t="str">
        <f>_xlfn.XLOOKUP(Sales_Pipeline[[#This Row],[Manager]],Sales_Teams[Manager],Sales_Teams[Regional_Office])</f>
        <v>West</v>
      </c>
      <c r="E7019" t="s">
        <v>61</v>
      </c>
      <c r="F7019" t="s">
        <v>330</v>
      </c>
      <c r="G7019" t="str">
        <f>IFERROR(_xlfn.XLOOKUP(Sales_Pipeline[[#This Row],[Account]],Accounts!$A$2:$A$86,Accounts!$F$2:$F$86),"")</f>
        <v>Korea</v>
      </c>
      <c r="H7019" t="s">
        <v>82</v>
      </c>
      <c r="I7019" s="3">
        <v>43004</v>
      </c>
      <c r="J7019" s="3">
        <v>43013</v>
      </c>
      <c r="K7019" s="8" t="str">
        <f>IF(Sales_Pipeline[[#This Row],[Close_Date]]="","",TEXT(Sales_Pipeline[[#This Row],[Close_Date]],"ddd"))</f>
        <v>Thu</v>
      </c>
      <c r="L7019" s="8" t="str">
        <f>IF(Sales_Pipeline[[#This Row],[Close_Date]]="","",TEXT(Sales_Pipeline[[#This Row],[Close_Date]],"mmm"))</f>
        <v>Oct</v>
      </c>
      <c r="M7019" s="8" t="str">
        <f>IF(Sales_Pipeline[[#This Row],[Close_Date]]="","","Q"&amp;ROUNDUP(MONTH(Sales_Pipeline[[#This Row],[Close_Date]])/3,0))</f>
        <v>Q4</v>
      </c>
      <c r="N7019" s="2" cm="1">
        <f t="array" ref="N7019">IFERROR(_xlfn.IFS(Sales_Pipeline[[#This Row],[Deal_Stage]]="Won",_xlfn.XLOOKUP(Sales_Pipeline[[#This Row],[Product]],Products!$A$2:$A$8,Products!$C$2:$C$8),Sales_Pipeline[[#This Row],[Deal_Stage]]="Lost",_xlfn.XLOOKUP(Sales_Pipeline[[#This Row],[Product]],Products!$A$2:$A$8,Products!$C$2:$C$8)),"")</f>
        <v>55</v>
      </c>
      <c r="O7019" s="2">
        <v>0</v>
      </c>
    </row>
    <row r="7020" spans="1:15" x14ac:dyDescent="0.3">
      <c r="A7020" t="s">
        <v>7166</v>
      </c>
      <c r="B7020" t="s">
        <v>9</v>
      </c>
      <c r="C7020" t="str">
        <f>_xlfn.XLOOKUP(Sales_Pipeline[[#This Row],[Sales_Agent]],Sales_Teams[Sales_Agent],Sales_Teams[Manager])</f>
        <v>Dustin Brinkmann</v>
      </c>
      <c r="D7020" t="str">
        <f>_xlfn.XLOOKUP(Sales_Pipeline[[#This Row],[Manager]],Sales_Teams[Manager],Sales_Teams[Regional_Office])</f>
        <v>Central</v>
      </c>
      <c r="E7020" t="s">
        <v>63</v>
      </c>
      <c r="F7020" t="s">
        <v>79</v>
      </c>
      <c r="G7020" t="str">
        <f>IFERROR(_xlfn.XLOOKUP(Sales_Pipeline[[#This Row],[Account]],Accounts!$A$2:$A$86,Accounts!$F$2:$F$86),"")</f>
        <v>Philipines</v>
      </c>
      <c r="H7020" t="s">
        <v>57</v>
      </c>
      <c r="I7020" s="3">
        <v>43004</v>
      </c>
      <c r="J7020" s="3">
        <v>43054</v>
      </c>
      <c r="K7020" s="8" t="str">
        <f>IF(Sales_Pipeline[[#This Row],[Close_Date]]="","",TEXT(Sales_Pipeline[[#This Row],[Close_Date]],"ddd"))</f>
        <v>Wed</v>
      </c>
      <c r="L7020" s="8" t="str">
        <f>IF(Sales_Pipeline[[#This Row],[Close_Date]]="","",TEXT(Sales_Pipeline[[#This Row],[Close_Date]],"mmm"))</f>
        <v>Nov</v>
      </c>
      <c r="M7020" s="8" t="str">
        <f>IF(Sales_Pipeline[[#This Row],[Close_Date]]="","","Q"&amp;ROUNDUP(MONTH(Sales_Pipeline[[#This Row],[Close_Date]])/3,0))</f>
        <v>Q4</v>
      </c>
      <c r="N7020" s="2" cm="1">
        <f t="array" ref="N7020">IFERROR(_xlfn.IFS(Sales_Pipeline[[#This Row],[Deal_Stage]]="Won",_xlfn.XLOOKUP(Sales_Pipeline[[#This Row],[Product]],Products!$A$2:$A$8,Products!$C$2:$C$8),Sales_Pipeline[[#This Row],[Deal_Stage]]="Lost",_xlfn.XLOOKUP(Sales_Pipeline[[#This Row],[Product]],Products!$A$2:$A$8,Products!$C$2:$C$8)),"")</f>
        <v>550</v>
      </c>
      <c r="O7020" s="2">
        <v>571</v>
      </c>
    </row>
    <row r="7021" spans="1:15" x14ac:dyDescent="0.3">
      <c r="A7021" t="s">
        <v>7167</v>
      </c>
      <c r="B7021" t="s">
        <v>9</v>
      </c>
      <c r="C7021" t="str">
        <f>_xlfn.XLOOKUP(Sales_Pipeline[[#This Row],[Sales_Agent]],Sales_Teams[Sales_Agent],Sales_Teams[Manager])</f>
        <v>Dustin Brinkmann</v>
      </c>
      <c r="D7021" t="str">
        <f>_xlfn.XLOOKUP(Sales_Pipeline[[#This Row],[Manager]],Sales_Teams[Manager],Sales_Teams[Regional_Office])</f>
        <v>Central</v>
      </c>
      <c r="E7021" t="s">
        <v>63</v>
      </c>
      <c r="F7021" t="s">
        <v>247</v>
      </c>
      <c r="G7021" t="str">
        <f>IFERROR(_xlfn.XLOOKUP(Sales_Pipeline[[#This Row],[Account]],Accounts!$A$2:$A$86,Accounts!$F$2:$F$86),"")</f>
        <v>United States</v>
      </c>
      <c r="H7021" t="s">
        <v>57</v>
      </c>
      <c r="I7021" s="3">
        <v>43004</v>
      </c>
      <c r="J7021" s="3">
        <v>43093</v>
      </c>
      <c r="K7021" s="8" t="str">
        <f>IF(Sales_Pipeline[[#This Row],[Close_Date]]="","",TEXT(Sales_Pipeline[[#This Row],[Close_Date]],"ddd"))</f>
        <v>Sun</v>
      </c>
      <c r="L7021" s="8" t="str">
        <f>IF(Sales_Pipeline[[#This Row],[Close_Date]]="","",TEXT(Sales_Pipeline[[#This Row],[Close_Date]],"mmm"))</f>
        <v>Dec</v>
      </c>
      <c r="M7021" s="8" t="str">
        <f>IF(Sales_Pipeline[[#This Row],[Close_Date]]="","","Q"&amp;ROUNDUP(MONTH(Sales_Pipeline[[#This Row],[Close_Date]])/3,0))</f>
        <v>Q4</v>
      </c>
      <c r="N7021" s="2" cm="1">
        <f t="array" ref="N7021">IFERROR(_xlfn.IFS(Sales_Pipeline[[#This Row],[Deal_Stage]]="Won",_xlfn.XLOOKUP(Sales_Pipeline[[#This Row],[Product]],Products!$A$2:$A$8,Products!$C$2:$C$8),Sales_Pipeline[[#This Row],[Deal_Stage]]="Lost",_xlfn.XLOOKUP(Sales_Pipeline[[#This Row],[Product]],Products!$A$2:$A$8,Products!$C$2:$C$8)),"")</f>
        <v>550</v>
      </c>
      <c r="O7021" s="2">
        <v>619</v>
      </c>
    </row>
    <row r="7022" spans="1:15" x14ac:dyDescent="0.3">
      <c r="A7022" t="s">
        <v>7168</v>
      </c>
      <c r="B7022" t="s">
        <v>29</v>
      </c>
      <c r="C7022" t="str">
        <f>_xlfn.XLOOKUP(Sales_Pipeline[[#This Row],[Sales_Agent]],Sales_Teams[Sales_Agent],Sales_Teams[Manager])</f>
        <v>Rocco Neubert</v>
      </c>
      <c r="D7022" t="str">
        <f>_xlfn.XLOOKUP(Sales_Pipeline[[#This Row],[Manager]],Sales_Teams[Manager],Sales_Teams[Regional_Office])</f>
        <v>East</v>
      </c>
      <c r="E7022" t="s">
        <v>76</v>
      </c>
      <c r="F7022" t="s">
        <v>425</v>
      </c>
      <c r="G7022" t="str">
        <f>IFERROR(_xlfn.XLOOKUP(Sales_Pipeline[[#This Row],[Account]],Accounts!$A$2:$A$86,Accounts!$F$2:$F$86),"")</f>
        <v>United States</v>
      </c>
      <c r="H7022" t="s">
        <v>57</v>
      </c>
      <c r="I7022" s="3">
        <v>43004</v>
      </c>
      <c r="J7022" s="3">
        <v>43011</v>
      </c>
      <c r="K7022" s="8" t="str">
        <f>IF(Sales_Pipeline[[#This Row],[Close_Date]]="","",TEXT(Sales_Pipeline[[#This Row],[Close_Date]],"ddd"))</f>
        <v>Tue</v>
      </c>
      <c r="L7022" s="8" t="str">
        <f>IF(Sales_Pipeline[[#This Row],[Close_Date]]="","",TEXT(Sales_Pipeline[[#This Row],[Close_Date]],"mmm"))</f>
        <v>Oct</v>
      </c>
      <c r="M7022" s="8" t="str">
        <f>IF(Sales_Pipeline[[#This Row],[Close_Date]]="","","Q"&amp;ROUNDUP(MONTH(Sales_Pipeline[[#This Row],[Close_Date]])/3,0))</f>
        <v>Q4</v>
      </c>
      <c r="N7022" s="2" cm="1">
        <f t="array" ref="N7022">IFERROR(_xlfn.IFS(Sales_Pipeline[[#This Row],[Deal_Stage]]="Won",_xlfn.XLOOKUP(Sales_Pipeline[[#This Row],[Product]],Products!$A$2:$A$8,Products!$C$2:$C$8),Sales_Pipeline[[#This Row],[Deal_Stage]]="Lost",_xlfn.XLOOKUP(Sales_Pipeline[[#This Row],[Product]],Products!$A$2:$A$8,Products!$C$2:$C$8)),"")</f>
        <v>3393</v>
      </c>
      <c r="O7022" s="2">
        <v>2984</v>
      </c>
    </row>
    <row r="7023" spans="1:15" x14ac:dyDescent="0.3">
      <c r="A7023" t="s">
        <v>7169</v>
      </c>
      <c r="B7023" t="s">
        <v>21</v>
      </c>
      <c r="C7023" t="str">
        <f>_xlfn.XLOOKUP(Sales_Pipeline[[#This Row],[Sales_Agent]],Sales_Teams[Sales_Agent],Sales_Teams[Manager])</f>
        <v>Cara Losch</v>
      </c>
      <c r="D7023" t="str">
        <f>_xlfn.XLOOKUP(Sales_Pipeline[[#This Row],[Manager]],Sales_Teams[Manager],Sales_Teams[Regional_Office])</f>
        <v>East</v>
      </c>
      <c r="E7023" t="s">
        <v>63</v>
      </c>
      <c r="F7023" t="s">
        <v>182</v>
      </c>
      <c r="G7023" t="str">
        <f>IFERROR(_xlfn.XLOOKUP(Sales_Pipeline[[#This Row],[Account]],Accounts!$A$2:$A$86,Accounts!$F$2:$F$86),"")</f>
        <v>United States</v>
      </c>
      <c r="H7023" t="s">
        <v>57</v>
      </c>
      <c r="I7023" s="3">
        <v>43004</v>
      </c>
      <c r="J7023" s="3">
        <v>43009</v>
      </c>
      <c r="K7023" s="8" t="str">
        <f>IF(Sales_Pipeline[[#This Row],[Close_Date]]="","",TEXT(Sales_Pipeline[[#This Row],[Close_Date]],"ddd"))</f>
        <v>Sun</v>
      </c>
      <c r="L7023" s="8" t="str">
        <f>IF(Sales_Pipeline[[#This Row],[Close_Date]]="","",TEXT(Sales_Pipeline[[#This Row],[Close_Date]],"mmm"))</f>
        <v>Oct</v>
      </c>
      <c r="M7023" s="8" t="str">
        <f>IF(Sales_Pipeline[[#This Row],[Close_Date]]="","","Q"&amp;ROUNDUP(MONTH(Sales_Pipeline[[#This Row],[Close_Date]])/3,0))</f>
        <v>Q4</v>
      </c>
      <c r="N7023" s="2" cm="1">
        <f t="array" ref="N7023">IFERROR(_xlfn.IFS(Sales_Pipeline[[#This Row],[Deal_Stage]]="Won",_xlfn.XLOOKUP(Sales_Pipeline[[#This Row],[Product]],Products!$A$2:$A$8,Products!$C$2:$C$8),Sales_Pipeline[[#This Row],[Deal_Stage]]="Lost",_xlfn.XLOOKUP(Sales_Pipeline[[#This Row],[Product]],Products!$A$2:$A$8,Products!$C$2:$C$8)),"")</f>
        <v>550</v>
      </c>
      <c r="O7023" s="2">
        <v>558</v>
      </c>
    </row>
    <row r="7024" spans="1:15" x14ac:dyDescent="0.3">
      <c r="A7024" t="s">
        <v>7170</v>
      </c>
      <c r="B7024" t="s">
        <v>21</v>
      </c>
      <c r="C7024" t="str">
        <f>_xlfn.XLOOKUP(Sales_Pipeline[[#This Row],[Sales_Agent]],Sales_Teams[Sales_Agent],Sales_Teams[Manager])</f>
        <v>Cara Losch</v>
      </c>
      <c r="D7024" t="str">
        <f>_xlfn.XLOOKUP(Sales_Pipeline[[#This Row],[Manager]],Sales_Teams[Manager],Sales_Teams[Regional_Office])</f>
        <v>East</v>
      </c>
      <c r="E7024" t="s">
        <v>61</v>
      </c>
      <c r="F7024" t="s">
        <v>234</v>
      </c>
      <c r="G7024" t="str">
        <f>IFERROR(_xlfn.XLOOKUP(Sales_Pipeline[[#This Row],[Account]],Accounts!$A$2:$A$86,Accounts!$F$2:$F$86),"")</f>
        <v>United States</v>
      </c>
      <c r="H7024" t="s">
        <v>57</v>
      </c>
      <c r="I7024" s="3">
        <v>43004</v>
      </c>
      <c r="J7024" s="3">
        <v>43071</v>
      </c>
      <c r="K7024" s="8" t="str">
        <f>IF(Sales_Pipeline[[#This Row],[Close_Date]]="","",TEXT(Sales_Pipeline[[#This Row],[Close_Date]],"ddd"))</f>
        <v>Sat</v>
      </c>
      <c r="L7024" s="8" t="str">
        <f>IF(Sales_Pipeline[[#This Row],[Close_Date]]="","",TEXT(Sales_Pipeline[[#This Row],[Close_Date]],"mmm"))</f>
        <v>Dec</v>
      </c>
      <c r="M7024" s="8" t="str">
        <f>IF(Sales_Pipeline[[#This Row],[Close_Date]]="","","Q"&amp;ROUNDUP(MONTH(Sales_Pipeline[[#This Row],[Close_Date]])/3,0))</f>
        <v>Q4</v>
      </c>
      <c r="N7024" s="2" cm="1">
        <f t="array" ref="N7024">IFERROR(_xlfn.IFS(Sales_Pipeline[[#This Row],[Deal_Stage]]="Won",_xlfn.XLOOKUP(Sales_Pipeline[[#This Row],[Product]],Products!$A$2:$A$8,Products!$C$2:$C$8),Sales_Pipeline[[#This Row],[Deal_Stage]]="Lost",_xlfn.XLOOKUP(Sales_Pipeline[[#This Row],[Product]],Products!$A$2:$A$8,Products!$C$2:$C$8)),"")</f>
        <v>55</v>
      </c>
      <c r="O7024" s="2">
        <v>57</v>
      </c>
    </row>
    <row r="7025" spans="1:15" x14ac:dyDescent="0.3">
      <c r="A7025" t="s">
        <v>7171</v>
      </c>
      <c r="B7025" t="s">
        <v>17</v>
      </c>
      <c r="C7025" t="str">
        <f>_xlfn.XLOOKUP(Sales_Pipeline[[#This Row],[Sales_Agent]],Sales_Teams[Sales_Agent],Sales_Teams[Manager])</f>
        <v>Cara Losch</v>
      </c>
      <c r="D7025" t="str">
        <f>_xlfn.XLOOKUP(Sales_Pipeline[[#This Row],[Manager]],Sales_Teams[Manager],Sales_Teams[Regional_Office])</f>
        <v>East</v>
      </c>
      <c r="E7025" t="s">
        <v>61</v>
      </c>
      <c r="F7025" t="s">
        <v>256</v>
      </c>
      <c r="G7025" t="str">
        <f>IFERROR(_xlfn.XLOOKUP(Sales_Pipeline[[#This Row],[Account]],Accounts!$A$2:$A$86,Accounts!$F$2:$F$86),"")</f>
        <v>United States</v>
      </c>
      <c r="H7025" t="s">
        <v>57</v>
      </c>
      <c r="I7025" s="3">
        <v>43004</v>
      </c>
      <c r="J7025" s="3">
        <v>43069</v>
      </c>
      <c r="K7025" s="8" t="str">
        <f>IF(Sales_Pipeline[[#This Row],[Close_Date]]="","",TEXT(Sales_Pipeline[[#This Row],[Close_Date]],"ddd"))</f>
        <v>Thu</v>
      </c>
      <c r="L7025" s="8" t="str">
        <f>IF(Sales_Pipeline[[#This Row],[Close_Date]]="","",TEXT(Sales_Pipeline[[#This Row],[Close_Date]],"mmm"))</f>
        <v>Nov</v>
      </c>
      <c r="M7025" s="8" t="str">
        <f>IF(Sales_Pipeline[[#This Row],[Close_Date]]="","","Q"&amp;ROUNDUP(MONTH(Sales_Pipeline[[#This Row],[Close_Date]])/3,0))</f>
        <v>Q4</v>
      </c>
      <c r="N7025" s="2" cm="1">
        <f t="array" ref="N7025">IFERROR(_xlfn.IFS(Sales_Pipeline[[#This Row],[Deal_Stage]]="Won",_xlfn.XLOOKUP(Sales_Pipeline[[#This Row],[Product]],Products!$A$2:$A$8,Products!$C$2:$C$8),Sales_Pipeline[[#This Row],[Deal_Stage]]="Lost",_xlfn.XLOOKUP(Sales_Pipeline[[#This Row],[Product]],Products!$A$2:$A$8,Products!$C$2:$C$8)),"")</f>
        <v>55</v>
      </c>
      <c r="O7025" s="2">
        <v>61</v>
      </c>
    </row>
    <row r="7026" spans="1:15" x14ac:dyDescent="0.3">
      <c r="A7026" t="s">
        <v>7172</v>
      </c>
      <c r="B7026" t="s">
        <v>3</v>
      </c>
      <c r="C7026" t="str">
        <f>_xlfn.XLOOKUP(Sales_Pipeline[[#This Row],[Sales_Agent]],Sales_Teams[Sales_Agent],Sales_Teams[Manager])</f>
        <v>Dustin Brinkmann</v>
      </c>
      <c r="D7026" t="str">
        <f>_xlfn.XLOOKUP(Sales_Pipeline[[#This Row],[Manager]],Sales_Teams[Manager],Sales_Teams[Regional_Office])</f>
        <v>Central</v>
      </c>
      <c r="E7026" t="s">
        <v>63</v>
      </c>
      <c r="F7026" t="s">
        <v>330</v>
      </c>
      <c r="G7026" t="str">
        <f>IFERROR(_xlfn.XLOOKUP(Sales_Pipeline[[#This Row],[Account]],Accounts!$A$2:$A$86,Accounts!$F$2:$F$86),"")</f>
        <v>Korea</v>
      </c>
      <c r="H7026" t="s">
        <v>57</v>
      </c>
      <c r="I7026" s="3">
        <v>43005</v>
      </c>
      <c r="J7026" s="3">
        <v>43095</v>
      </c>
      <c r="K7026" s="8" t="str">
        <f>IF(Sales_Pipeline[[#This Row],[Close_Date]]="","",TEXT(Sales_Pipeline[[#This Row],[Close_Date]],"ddd"))</f>
        <v>Tue</v>
      </c>
      <c r="L7026" s="8" t="str">
        <f>IF(Sales_Pipeline[[#This Row],[Close_Date]]="","",TEXT(Sales_Pipeline[[#This Row],[Close_Date]],"mmm"))</f>
        <v>Dec</v>
      </c>
      <c r="M7026" s="8" t="str">
        <f>IF(Sales_Pipeline[[#This Row],[Close_Date]]="","","Q"&amp;ROUNDUP(MONTH(Sales_Pipeline[[#This Row],[Close_Date]])/3,0))</f>
        <v>Q4</v>
      </c>
      <c r="N7026" s="2" cm="1">
        <f t="array" ref="N7026">IFERROR(_xlfn.IFS(Sales_Pipeline[[#This Row],[Deal_Stage]]="Won",_xlfn.XLOOKUP(Sales_Pipeline[[#This Row],[Product]],Products!$A$2:$A$8,Products!$C$2:$C$8),Sales_Pipeline[[#This Row],[Deal_Stage]]="Lost",_xlfn.XLOOKUP(Sales_Pipeline[[#This Row],[Product]],Products!$A$2:$A$8,Products!$C$2:$C$8)),"")</f>
        <v>550</v>
      </c>
      <c r="O7026" s="2">
        <v>543</v>
      </c>
    </row>
    <row r="7027" spans="1:15" x14ac:dyDescent="0.3">
      <c r="A7027" t="s">
        <v>7173</v>
      </c>
      <c r="B7027" t="s">
        <v>30</v>
      </c>
      <c r="C7027" t="str">
        <f>_xlfn.XLOOKUP(Sales_Pipeline[[#This Row],[Sales_Agent]],Sales_Teams[Sales_Agent],Sales_Teams[Manager])</f>
        <v>Rocco Neubert</v>
      </c>
      <c r="D7027" t="str">
        <f>_xlfn.XLOOKUP(Sales_Pipeline[[#This Row],[Manager]],Sales_Teams[Manager],Sales_Teams[Regional_Office])</f>
        <v>East</v>
      </c>
      <c r="E7027" t="s">
        <v>8953</v>
      </c>
      <c r="F7027" t="s">
        <v>116</v>
      </c>
      <c r="G7027" t="str">
        <f>IFERROR(_xlfn.XLOOKUP(Sales_Pipeline[[#This Row],[Account]],Accounts!$A$2:$A$86,Accounts!$F$2:$F$86),"")</f>
        <v>United States</v>
      </c>
      <c r="H7027" t="s">
        <v>57</v>
      </c>
      <c r="I7027" s="3">
        <v>43005</v>
      </c>
      <c r="J7027" s="3">
        <v>43081</v>
      </c>
      <c r="K7027" s="8" t="str">
        <f>IF(Sales_Pipeline[[#This Row],[Close_Date]]="","",TEXT(Sales_Pipeline[[#This Row],[Close_Date]],"ddd"))</f>
        <v>Tue</v>
      </c>
      <c r="L7027" s="8" t="str">
        <f>IF(Sales_Pipeline[[#This Row],[Close_Date]]="","",TEXT(Sales_Pipeline[[#This Row],[Close_Date]],"mmm"))</f>
        <v>Dec</v>
      </c>
      <c r="M7027" s="8" t="str">
        <f>IF(Sales_Pipeline[[#This Row],[Close_Date]]="","","Q"&amp;ROUNDUP(MONTH(Sales_Pipeline[[#This Row],[Close_Date]])/3,0))</f>
        <v>Q4</v>
      </c>
      <c r="N7027" s="2" cm="1">
        <f t="array" ref="N7027">IFERROR(_xlfn.IFS(Sales_Pipeline[[#This Row],[Deal_Stage]]="Won",_xlfn.XLOOKUP(Sales_Pipeline[[#This Row],[Product]],Products!$A$2:$A$8,Products!$C$2:$C$8),Sales_Pipeline[[#This Row],[Deal_Stage]]="Lost",_xlfn.XLOOKUP(Sales_Pipeline[[#This Row],[Product]],Products!$A$2:$A$8,Products!$C$2:$C$8)),"")</f>
        <v>4821</v>
      </c>
      <c r="O7027" s="2">
        <v>4125</v>
      </c>
    </row>
    <row r="7028" spans="1:15" x14ac:dyDescent="0.3">
      <c r="A7028" t="s">
        <v>7174</v>
      </c>
      <c r="B7028" t="s">
        <v>27</v>
      </c>
      <c r="C7028" t="str">
        <f>_xlfn.XLOOKUP(Sales_Pipeline[[#This Row],[Sales_Agent]],Sales_Teams[Sales_Agent],Sales_Teams[Manager])</f>
        <v>Rocco Neubert</v>
      </c>
      <c r="D7028" t="str">
        <f>_xlfn.XLOOKUP(Sales_Pipeline[[#This Row],[Manager]],Sales_Teams[Manager],Sales_Teams[Regional_Office])</f>
        <v>East</v>
      </c>
      <c r="E7028" t="s">
        <v>84</v>
      </c>
      <c r="F7028" t="s">
        <v>109</v>
      </c>
      <c r="G7028" t="str">
        <f>IFERROR(_xlfn.XLOOKUP(Sales_Pipeline[[#This Row],[Account]],Accounts!$A$2:$A$86,Accounts!$F$2:$F$86),"")</f>
        <v>Japan</v>
      </c>
      <c r="H7028" t="s">
        <v>57</v>
      </c>
      <c r="I7028" s="3">
        <v>43005</v>
      </c>
      <c r="J7028" s="3">
        <v>43098</v>
      </c>
      <c r="K7028" s="8" t="str">
        <f>IF(Sales_Pipeline[[#This Row],[Close_Date]]="","",TEXT(Sales_Pipeline[[#This Row],[Close_Date]],"ddd"))</f>
        <v>Fri</v>
      </c>
      <c r="L7028" s="8" t="str">
        <f>IF(Sales_Pipeline[[#This Row],[Close_Date]]="","",TEXT(Sales_Pipeline[[#This Row],[Close_Date]],"mmm"))</f>
        <v>Dec</v>
      </c>
      <c r="M7028" s="8" t="str">
        <f>IF(Sales_Pipeline[[#This Row],[Close_Date]]="","","Q"&amp;ROUNDUP(MONTH(Sales_Pipeline[[#This Row],[Close_Date]])/3,0))</f>
        <v>Q4</v>
      </c>
      <c r="N7028" s="2" cm="1">
        <f t="array" ref="N7028">IFERROR(_xlfn.IFS(Sales_Pipeline[[#This Row],[Deal_Stage]]="Won",_xlfn.XLOOKUP(Sales_Pipeline[[#This Row],[Product]],Products!$A$2:$A$8,Products!$C$2:$C$8),Sales_Pipeline[[#This Row],[Deal_Stage]]="Lost",_xlfn.XLOOKUP(Sales_Pipeline[[#This Row],[Product]],Products!$A$2:$A$8,Products!$C$2:$C$8)),"")</f>
        <v>5482</v>
      </c>
      <c r="O7028" s="2">
        <v>5301</v>
      </c>
    </row>
    <row r="7029" spans="1:15" x14ac:dyDescent="0.3">
      <c r="A7029" t="s">
        <v>7175</v>
      </c>
      <c r="B7029" t="s">
        <v>20</v>
      </c>
      <c r="C7029" t="str">
        <f>_xlfn.XLOOKUP(Sales_Pipeline[[#This Row],[Sales_Agent]],Sales_Teams[Sales_Agent],Sales_Teams[Manager])</f>
        <v>Cara Losch</v>
      </c>
      <c r="D7029" t="str">
        <f>_xlfn.XLOOKUP(Sales_Pipeline[[#This Row],[Manager]],Sales_Teams[Manager],Sales_Teams[Regional_Office])</f>
        <v>East</v>
      </c>
      <c r="E7029" t="s">
        <v>63</v>
      </c>
      <c r="F7029" t="s">
        <v>196</v>
      </c>
      <c r="G7029" t="str">
        <f>IFERROR(_xlfn.XLOOKUP(Sales_Pipeline[[#This Row],[Account]],Accounts!$A$2:$A$86,Accounts!$F$2:$F$86),"")</f>
        <v>United States</v>
      </c>
      <c r="H7029" t="s">
        <v>57</v>
      </c>
      <c r="I7029" s="3">
        <v>43005</v>
      </c>
      <c r="J7029" s="3">
        <v>43013</v>
      </c>
      <c r="K7029" s="8" t="str">
        <f>IF(Sales_Pipeline[[#This Row],[Close_Date]]="","",TEXT(Sales_Pipeline[[#This Row],[Close_Date]],"ddd"))</f>
        <v>Thu</v>
      </c>
      <c r="L7029" s="8" t="str">
        <f>IF(Sales_Pipeline[[#This Row],[Close_Date]]="","",TEXT(Sales_Pipeline[[#This Row],[Close_Date]],"mmm"))</f>
        <v>Oct</v>
      </c>
      <c r="M7029" s="8" t="str">
        <f>IF(Sales_Pipeline[[#This Row],[Close_Date]]="","","Q"&amp;ROUNDUP(MONTH(Sales_Pipeline[[#This Row],[Close_Date]])/3,0))</f>
        <v>Q4</v>
      </c>
      <c r="N7029" s="2" cm="1">
        <f t="array" ref="N7029">IFERROR(_xlfn.IFS(Sales_Pipeline[[#This Row],[Deal_Stage]]="Won",_xlfn.XLOOKUP(Sales_Pipeline[[#This Row],[Product]],Products!$A$2:$A$8,Products!$C$2:$C$8),Sales_Pipeline[[#This Row],[Deal_Stage]]="Lost",_xlfn.XLOOKUP(Sales_Pipeline[[#This Row],[Product]],Products!$A$2:$A$8,Products!$C$2:$C$8)),"")</f>
        <v>550</v>
      </c>
      <c r="O7029" s="2">
        <v>495</v>
      </c>
    </row>
    <row r="7030" spans="1:15" x14ac:dyDescent="0.3">
      <c r="A7030" t="s">
        <v>7176</v>
      </c>
      <c r="B7030" t="s">
        <v>20</v>
      </c>
      <c r="C7030" t="str">
        <f>_xlfn.XLOOKUP(Sales_Pipeline[[#This Row],[Sales_Agent]],Sales_Teams[Sales_Agent],Sales_Teams[Manager])</f>
        <v>Cara Losch</v>
      </c>
      <c r="D7030" t="str">
        <f>_xlfn.XLOOKUP(Sales_Pipeline[[#This Row],[Manager]],Sales_Teams[Manager],Sales_Teams[Regional_Office])</f>
        <v>East</v>
      </c>
      <c r="E7030" t="s">
        <v>55</v>
      </c>
      <c r="F7030" t="s">
        <v>182</v>
      </c>
      <c r="G7030" t="str">
        <f>IFERROR(_xlfn.XLOOKUP(Sales_Pipeline[[#This Row],[Account]],Accounts!$A$2:$A$86,Accounts!$F$2:$F$86),"")</f>
        <v>United States</v>
      </c>
      <c r="H7030" t="s">
        <v>57</v>
      </c>
      <c r="I7030" s="3">
        <v>43005</v>
      </c>
      <c r="J7030" s="3">
        <v>43013</v>
      </c>
      <c r="K7030" s="8" t="str">
        <f>IF(Sales_Pipeline[[#This Row],[Close_Date]]="","",TEXT(Sales_Pipeline[[#This Row],[Close_Date]],"ddd"))</f>
        <v>Thu</v>
      </c>
      <c r="L7030" s="8" t="str">
        <f>IF(Sales_Pipeline[[#This Row],[Close_Date]]="","",TEXT(Sales_Pipeline[[#This Row],[Close_Date]],"mmm"))</f>
        <v>Oct</v>
      </c>
      <c r="M7030" s="8" t="str">
        <f>IF(Sales_Pipeline[[#This Row],[Close_Date]]="","","Q"&amp;ROUNDUP(MONTH(Sales_Pipeline[[#This Row],[Close_Date]])/3,0))</f>
        <v>Q4</v>
      </c>
      <c r="N7030" s="2" cm="1">
        <f t="array" ref="N7030">IFERROR(_xlfn.IFS(Sales_Pipeline[[#This Row],[Deal_Stage]]="Won",_xlfn.XLOOKUP(Sales_Pipeline[[#This Row],[Product]],Products!$A$2:$A$8,Products!$C$2:$C$8),Sales_Pipeline[[#This Row],[Deal_Stage]]="Lost",_xlfn.XLOOKUP(Sales_Pipeline[[#This Row],[Product]],Products!$A$2:$A$8,Products!$C$2:$C$8)),"")</f>
        <v>1096</v>
      </c>
      <c r="O7030" s="2">
        <v>955</v>
      </c>
    </row>
    <row r="7031" spans="1:15" x14ac:dyDescent="0.3">
      <c r="A7031" t="s">
        <v>7177</v>
      </c>
      <c r="B7031" t="s">
        <v>25</v>
      </c>
      <c r="C7031" t="str">
        <f>_xlfn.XLOOKUP(Sales_Pipeline[[#This Row],[Sales_Agent]],Sales_Teams[Sales_Agent],Sales_Teams[Manager])</f>
        <v>Rocco Neubert</v>
      </c>
      <c r="D7031" t="str">
        <f>_xlfn.XLOOKUP(Sales_Pipeline[[#This Row],[Manager]],Sales_Teams[Manager],Sales_Teams[Regional_Office])</f>
        <v>East</v>
      </c>
      <c r="E7031" t="s">
        <v>55</v>
      </c>
      <c r="F7031" t="s">
        <v>533</v>
      </c>
      <c r="G7031" t="str">
        <f>IFERROR(_xlfn.XLOOKUP(Sales_Pipeline[[#This Row],[Account]],Accounts!$A$2:$A$86,Accounts!$F$2:$F$86),"")</f>
        <v>United States</v>
      </c>
      <c r="H7031" t="s">
        <v>57</v>
      </c>
      <c r="I7031" s="3">
        <v>43005</v>
      </c>
      <c r="J7031" s="3">
        <v>43012</v>
      </c>
      <c r="K7031" s="8" t="str">
        <f>IF(Sales_Pipeline[[#This Row],[Close_Date]]="","",TEXT(Sales_Pipeline[[#This Row],[Close_Date]],"ddd"))</f>
        <v>Wed</v>
      </c>
      <c r="L7031" s="8" t="str">
        <f>IF(Sales_Pipeline[[#This Row],[Close_Date]]="","",TEXT(Sales_Pipeline[[#This Row],[Close_Date]],"mmm"))</f>
        <v>Oct</v>
      </c>
      <c r="M7031" s="8" t="str">
        <f>IF(Sales_Pipeline[[#This Row],[Close_Date]]="","","Q"&amp;ROUNDUP(MONTH(Sales_Pipeline[[#This Row],[Close_Date]])/3,0))</f>
        <v>Q4</v>
      </c>
      <c r="N7031" s="2" cm="1">
        <f t="array" ref="N7031">IFERROR(_xlfn.IFS(Sales_Pipeline[[#This Row],[Deal_Stage]]="Won",_xlfn.XLOOKUP(Sales_Pipeline[[#This Row],[Product]],Products!$A$2:$A$8,Products!$C$2:$C$8),Sales_Pipeline[[#This Row],[Deal_Stage]]="Lost",_xlfn.XLOOKUP(Sales_Pipeline[[#This Row],[Product]],Products!$A$2:$A$8,Products!$C$2:$C$8)),"")</f>
        <v>1096</v>
      </c>
      <c r="O7031" s="2">
        <v>1225</v>
      </c>
    </row>
    <row r="7032" spans="1:15" x14ac:dyDescent="0.3">
      <c r="A7032" t="s">
        <v>7178</v>
      </c>
      <c r="B7032" t="s">
        <v>15</v>
      </c>
      <c r="C7032" t="str">
        <f>_xlfn.XLOOKUP(Sales_Pipeline[[#This Row],[Sales_Agent]],Sales_Teams[Sales_Agent],Sales_Teams[Manager])</f>
        <v>Melvin Marxen</v>
      </c>
      <c r="D7032" t="str">
        <f>_xlfn.XLOOKUP(Sales_Pipeline[[#This Row],[Manager]],Sales_Teams[Manager],Sales_Teams[Regional_Office])</f>
        <v>Central</v>
      </c>
      <c r="E7032" t="s">
        <v>8953</v>
      </c>
      <c r="F7032" t="s">
        <v>68</v>
      </c>
      <c r="G7032" t="str">
        <f>IFERROR(_xlfn.XLOOKUP(Sales_Pipeline[[#This Row],[Account]],Accounts!$A$2:$A$86,Accounts!$F$2:$F$86),"")</f>
        <v>United States</v>
      </c>
      <c r="H7032" t="s">
        <v>82</v>
      </c>
      <c r="I7032" s="3">
        <v>43005</v>
      </c>
      <c r="J7032" s="3">
        <v>43010</v>
      </c>
      <c r="K7032" s="8" t="str">
        <f>IF(Sales_Pipeline[[#This Row],[Close_Date]]="","",TEXT(Sales_Pipeline[[#This Row],[Close_Date]],"ddd"))</f>
        <v>Mon</v>
      </c>
      <c r="L7032" s="8" t="str">
        <f>IF(Sales_Pipeline[[#This Row],[Close_Date]]="","",TEXT(Sales_Pipeline[[#This Row],[Close_Date]],"mmm"))</f>
        <v>Oct</v>
      </c>
      <c r="M7032" s="8" t="str">
        <f>IF(Sales_Pipeline[[#This Row],[Close_Date]]="","","Q"&amp;ROUNDUP(MONTH(Sales_Pipeline[[#This Row],[Close_Date]])/3,0))</f>
        <v>Q4</v>
      </c>
      <c r="N7032" s="2" cm="1">
        <f t="array" ref="N7032">IFERROR(_xlfn.IFS(Sales_Pipeline[[#This Row],[Deal_Stage]]="Won",_xlfn.XLOOKUP(Sales_Pipeline[[#This Row],[Product]],Products!$A$2:$A$8,Products!$C$2:$C$8),Sales_Pipeline[[#This Row],[Deal_Stage]]="Lost",_xlfn.XLOOKUP(Sales_Pipeline[[#This Row],[Product]],Products!$A$2:$A$8,Products!$C$2:$C$8)),"")</f>
        <v>4821</v>
      </c>
      <c r="O7032" s="2">
        <v>0</v>
      </c>
    </row>
    <row r="7033" spans="1:15" x14ac:dyDescent="0.3">
      <c r="A7033" t="s">
        <v>7179</v>
      </c>
      <c r="B7033" t="s">
        <v>15</v>
      </c>
      <c r="C7033" t="str">
        <f>_xlfn.XLOOKUP(Sales_Pipeline[[#This Row],[Sales_Agent]],Sales_Teams[Sales_Agent],Sales_Teams[Manager])</f>
        <v>Melvin Marxen</v>
      </c>
      <c r="D7033" t="str">
        <f>_xlfn.XLOOKUP(Sales_Pipeline[[#This Row],[Manager]],Sales_Teams[Manager],Sales_Teams[Regional_Office])</f>
        <v>Central</v>
      </c>
      <c r="E7033" t="s">
        <v>63</v>
      </c>
      <c r="F7033" t="s">
        <v>141</v>
      </c>
      <c r="G7033" t="str">
        <f>IFERROR(_xlfn.XLOOKUP(Sales_Pipeline[[#This Row],[Account]],Accounts!$A$2:$A$86,Accounts!$F$2:$F$86),"")</f>
        <v>United States</v>
      </c>
      <c r="H7033" t="s">
        <v>57</v>
      </c>
      <c r="I7033" s="3">
        <v>43005</v>
      </c>
      <c r="J7033" s="3">
        <v>43094</v>
      </c>
      <c r="K7033" s="8" t="str">
        <f>IF(Sales_Pipeline[[#This Row],[Close_Date]]="","",TEXT(Sales_Pipeline[[#This Row],[Close_Date]],"ddd"))</f>
        <v>Mon</v>
      </c>
      <c r="L7033" s="8" t="str">
        <f>IF(Sales_Pipeline[[#This Row],[Close_Date]]="","",TEXT(Sales_Pipeline[[#This Row],[Close_Date]],"mmm"))</f>
        <v>Dec</v>
      </c>
      <c r="M7033" s="8" t="str">
        <f>IF(Sales_Pipeline[[#This Row],[Close_Date]]="","","Q"&amp;ROUNDUP(MONTH(Sales_Pipeline[[#This Row],[Close_Date]])/3,0))</f>
        <v>Q4</v>
      </c>
      <c r="N7033" s="2" cm="1">
        <f t="array" ref="N7033">IFERROR(_xlfn.IFS(Sales_Pipeline[[#This Row],[Deal_Stage]]="Won",_xlfn.XLOOKUP(Sales_Pipeline[[#This Row],[Product]],Products!$A$2:$A$8,Products!$C$2:$C$8),Sales_Pipeline[[#This Row],[Deal_Stage]]="Lost",_xlfn.XLOOKUP(Sales_Pipeline[[#This Row],[Product]],Products!$A$2:$A$8,Products!$C$2:$C$8)),"")</f>
        <v>550</v>
      </c>
      <c r="O7033" s="2">
        <v>608</v>
      </c>
    </row>
    <row r="7034" spans="1:15" x14ac:dyDescent="0.3">
      <c r="A7034" t="s">
        <v>7180</v>
      </c>
      <c r="B7034" t="s">
        <v>15</v>
      </c>
      <c r="C7034" t="str">
        <f>_xlfn.XLOOKUP(Sales_Pipeline[[#This Row],[Sales_Agent]],Sales_Teams[Sales_Agent],Sales_Teams[Manager])</f>
        <v>Melvin Marxen</v>
      </c>
      <c r="D7034" t="str">
        <f>_xlfn.XLOOKUP(Sales_Pipeline[[#This Row],[Manager]],Sales_Teams[Manager],Sales_Teams[Regional_Office])</f>
        <v>Central</v>
      </c>
      <c r="E7034" t="s">
        <v>8953</v>
      </c>
      <c r="F7034" t="s">
        <v>105</v>
      </c>
      <c r="G7034" t="str">
        <f>IFERROR(_xlfn.XLOOKUP(Sales_Pipeline[[#This Row],[Account]],Accounts!$A$2:$A$86,Accounts!$F$2:$F$86),"")</f>
        <v>United States</v>
      </c>
      <c r="H7034" t="s">
        <v>57</v>
      </c>
      <c r="I7034" s="3">
        <v>43005</v>
      </c>
      <c r="J7034" s="3">
        <v>43052</v>
      </c>
      <c r="K7034" s="8" t="str">
        <f>IF(Sales_Pipeline[[#This Row],[Close_Date]]="","",TEXT(Sales_Pipeline[[#This Row],[Close_Date]],"ddd"))</f>
        <v>Mon</v>
      </c>
      <c r="L7034" s="8" t="str">
        <f>IF(Sales_Pipeline[[#This Row],[Close_Date]]="","",TEXT(Sales_Pipeline[[#This Row],[Close_Date]],"mmm"))</f>
        <v>Nov</v>
      </c>
      <c r="M7034" s="8" t="str">
        <f>IF(Sales_Pipeline[[#This Row],[Close_Date]]="","","Q"&amp;ROUNDUP(MONTH(Sales_Pipeline[[#This Row],[Close_Date]])/3,0))</f>
        <v>Q4</v>
      </c>
      <c r="N7034" s="2" cm="1">
        <f t="array" ref="N7034">IFERROR(_xlfn.IFS(Sales_Pipeline[[#This Row],[Deal_Stage]]="Won",_xlfn.XLOOKUP(Sales_Pipeline[[#This Row],[Product]],Products!$A$2:$A$8,Products!$C$2:$C$8),Sales_Pipeline[[#This Row],[Deal_Stage]]="Lost",_xlfn.XLOOKUP(Sales_Pipeline[[#This Row],[Product]],Products!$A$2:$A$8,Products!$C$2:$C$8)),"")</f>
        <v>4821</v>
      </c>
      <c r="O7034" s="2">
        <v>4515</v>
      </c>
    </row>
    <row r="7035" spans="1:15" x14ac:dyDescent="0.3">
      <c r="A7035" t="s">
        <v>7181</v>
      </c>
      <c r="B7035" t="s">
        <v>28</v>
      </c>
      <c r="C7035" t="str">
        <f>_xlfn.XLOOKUP(Sales_Pipeline[[#This Row],[Sales_Agent]],Sales_Teams[Sales_Agent],Sales_Teams[Manager])</f>
        <v>Rocco Neubert</v>
      </c>
      <c r="D7035" t="str">
        <f>_xlfn.XLOOKUP(Sales_Pipeline[[#This Row],[Manager]],Sales_Teams[Manager],Sales_Teams[Regional_Office])</f>
        <v>East</v>
      </c>
      <c r="E7035" t="s">
        <v>8953</v>
      </c>
      <c r="F7035" t="s">
        <v>161</v>
      </c>
      <c r="G7035" t="str">
        <f>IFERROR(_xlfn.XLOOKUP(Sales_Pipeline[[#This Row],[Account]],Accounts!$A$2:$A$86,Accounts!$F$2:$F$86),"")</f>
        <v>United States</v>
      </c>
      <c r="H7035" t="s">
        <v>82</v>
      </c>
      <c r="I7035" s="3">
        <v>43005</v>
      </c>
      <c r="J7035" s="3">
        <v>43014</v>
      </c>
      <c r="K7035" s="8" t="str">
        <f>IF(Sales_Pipeline[[#This Row],[Close_Date]]="","",TEXT(Sales_Pipeline[[#This Row],[Close_Date]],"ddd"))</f>
        <v>Fri</v>
      </c>
      <c r="L7035" s="8" t="str">
        <f>IF(Sales_Pipeline[[#This Row],[Close_Date]]="","",TEXT(Sales_Pipeline[[#This Row],[Close_Date]],"mmm"))</f>
        <v>Oct</v>
      </c>
      <c r="M7035" s="8" t="str">
        <f>IF(Sales_Pipeline[[#This Row],[Close_Date]]="","","Q"&amp;ROUNDUP(MONTH(Sales_Pipeline[[#This Row],[Close_Date]])/3,0))</f>
        <v>Q4</v>
      </c>
      <c r="N7035" s="2" cm="1">
        <f t="array" ref="N7035">IFERROR(_xlfn.IFS(Sales_Pipeline[[#This Row],[Deal_Stage]]="Won",_xlfn.XLOOKUP(Sales_Pipeline[[#This Row],[Product]],Products!$A$2:$A$8,Products!$C$2:$C$8),Sales_Pipeline[[#This Row],[Deal_Stage]]="Lost",_xlfn.XLOOKUP(Sales_Pipeline[[#This Row],[Product]],Products!$A$2:$A$8,Products!$C$2:$C$8)),"")</f>
        <v>4821</v>
      </c>
      <c r="O7035" s="2">
        <v>0</v>
      </c>
    </row>
    <row r="7036" spans="1:15" x14ac:dyDescent="0.3">
      <c r="A7036" t="s">
        <v>7182</v>
      </c>
      <c r="B7036" t="s">
        <v>38</v>
      </c>
      <c r="C7036" t="str">
        <f>_xlfn.XLOOKUP(Sales_Pipeline[[#This Row],[Sales_Agent]],Sales_Teams[Sales_Agent],Sales_Teams[Manager])</f>
        <v>Celia Rouche</v>
      </c>
      <c r="D7036" t="str">
        <f>_xlfn.XLOOKUP(Sales_Pipeline[[#This Row],[Manager]],Sales_Teams[Manager],Sales_Teams[Regional_Office])</f>
        <v>West</v>
      </c>
      <c r="E7036" t="s">
        <v>76</v>
      </c>
      <c r="F7036" t="s">
        <v>125</v>
      </c>
      <c r="G7036" t="str">
        <f>IFERROR(_xlfn.XLOOKUP(Sales_Pipeline[[#This Row],[Account]],Accounts!$A$2:$A$86,Accounts!$F$2:$F$86),"")</f>
        <v>United States</v>
      </c>
      <c r="H7036" t="s">
        <v>57</v>
      </c>
      <c r="I7036" s="3">
        <v>43005</v>
      </c>
      <c r="J7036" s="3">
        <v>43087</v>
      </c>
      <c r="K7036" s="8" t="str">
        <f>IF(Sales_Pipeline[[#This Row],[Close_Date]]="","",TEXT(Sales_Pipeline[[#This Row],[Close_Date]],"ddd"))</f>
        <v>Mon</v>
      </c>
      <c r="L7036" s="8" t="str">
        <f>IF(Sales_Pipeline[[#This Row],[Close_Date]]="","",TEXT(Sales_Pipeline[[#This Row],[Close_Date]],"mmm"))</f>
        <v>Dec</v>
      </c>
      <c r="M7036" s="8" t="str">
        <f>IF(Sales_Pipeline[[#This Row],[Close_Date]]="","","Q"&amp;ROUNDUP(MONTH(Sales_Pipeline[[#This Row],[Close_Date]])/3,0))</f>
        <v>Q4</v>
      </c>
      <c r="N7036" s="2" cm="1">
        <f t="array" ref="N7036">IFERROR(_xlfn.IFS(Sales_Pipeline[[#This Row],[Deal_Stage]]="Won",_xlfn.XLOOKUP(Sales_Pipeline[[#This Row],[Product]],Products!$A$2:$A$8,Products!$C$2:$C$8),Sales_Pipeline[[#This Row],[Deal_Stage]]="Lost",_xlfn.XLOOKUP(Sales_Pipeline[[#This Row],[Product]],Products!$A$2:$A$8,Products!$C$2:$C$8)),"")</f>
        <v>3393</v>
      </c>
      <c r="O7036" s="2">
        <v>3772</v>
      </c>
    </row>
    <row r="7037" spans="1:15" x14ac:dyDescent="0.3">
      <c r="A7037" t="s">
        <v>7183</v>
      </c>
      <c r="B7037" t="s">
        <v>22</v>
      </c>
      <c r="C7037" t="str">
        <f>_xlfn.XLOOKUP(Sales_Pipeline[[#This Row],[Sales_Agent]],Sales_Teams[Sales_Agent],Sales_Teams[Manager])</f>
        <v>Cara Losch</v>
      </c>
      <c r="D7037" t="str">
        <f>_xlfn.XLOOKUP(Sales_Pipeline[[#This Row],[Manager]],Sales_Teams[Manager],Sales_Teams[Regional_Office])</f>
        <v>East</v>
      </c>
      <c r="E7037" t="s">
        <v>76</v>
      </c>
      <c r="F7037" t="s">
        <v>173</v>
      </c>
      <c r="G7037" t="str">
        <f>IFERROR(_xlfn.XLOOKUP(Sales_Pipeline[[#This Row],[Account]],Accounts!$A$2:$A$86,Accounts!$F$2:$F$86),"")</f>
        <v>United States</v>
      </c>
      <c r="H7037" t="s">
        <v>82</v>
      </c>
      <c r="I7037" s="3">
        <v>43005</v>
      </c>
      <c r="J7037" s="3">
        <v>43013</v>
      </c>
      <c r="K7037" s="8" t="str">
        <f>IF(Sales_Pipeline[[#This Row],[Close_Date]]="","",TEXT(Sales_Pipeline[[#This Row],[Close_Date]],"ddd"))</f>
        <v>Thu</v>
      </c>
      <c r="L7037" s="8" t="str">
        <f>IF(Sales_Pipeline[[#This Row],[Close_Date]]="","",TEXT(Sales_Pipeline[[#This Row],[Close_Date]],"mmm"))</f>
        <v>Oct</v>
      </c>
      <c r="M7037" s="8" t="str">
        <f>IF(Sales_Pipeline[[#This Row],[Close_Date]]="","","Q"&amp;ROUNDUP(MONTH(Sales_Pipeline[[#This Row],[Close_Date]])/3,0))</f>
        <v>Q4</v>
      </c>
      <c r="N7037" s="2" cm="1">
        <f t="array" ref="N7037">IFERROR(_xlfn.IFS(Sales_Pipeline[[#This Row],[Deal_Stage]]="Won",_xlfn.XLOOKUP(Sales_Pipeline[[#This Row],[Product]],Products!$A$2:$A$8,Products!$C$2:$C$8),Sales_Pipeline[[#This Row],[Deal_Stage]]="Lost",_xlfn.XLOOKUP(Sales_Pipeline[[#This Row],[Product]],Products!$A$2:$A$8,Products!$C$2:$C$8)),"")</f>
        <v>3393</v>
      </c>
      <c r="O7037" s="2">
        <v>0</v>
      </c>
    </row>
    <row r="7038" spans="1:15" x14ac:dyDescent="0.3">
      <c r="A7038" t="s">
        <v>7184</v>
      </c>
      <c r="B7038" t="s">
        <v>13</v>
      </c>
      <c r="C7038" t="str">
        <f>_xlfn.XLOOKUP(Sales_Pipeline[[#This Row],[Sales_Agent]],Sales_Teams[Sales_Agent],Sales_Teams[Manager])</f>
        <v>Melvin Marxen</v>
      </c>
      <c r="D7038" t="str">
        <f>_xlfn.XLOOKUP(Sales_Pipeline[[#This Row],[Manager]],Sales_Teams[Manager],Sales_Teams[Regional_Office])</f>
        <v>Central</v>
      </c>
      <c r="E7038" t="s">
        <v>63</v>
      </c>
      <c r="F7038" t="s">
        <v>79</v>
      </c>
      <c r="G7038" t="str">
        <f>IFERROR(_xlfn.XLOOKUP(Sales_Pipeline[[#This Row],[Account]],Accounts!$A$2:$A$86,Accounts!$F$2:$F$86),"")</f>
        <v>Philipines</v>
      </c>
      <c r="H7038" t="s">
        <v>57</v>
      </c>
      <c r="I7038" s="3">
        <v>43005</v>
      </c>
      <c r="J7038" s="3">
        <v>43077</v>
      </c>
      <c r="K7038" s="8" t="str">
        <f>IF(Sales_Pipeline[[#This Row],[Close_Date]]="","",TEXT(Sales_Pipeline[[#This Row],[Close_Date]],"ddd"))</f>
        <v>Fri</v>
      </c>
      <c r="L7038" s="8" t="str">
        <f>IF(Sales_Pipeline[[#This Row],[Close_Date]]="","",TEXT(Sales_Pipeline[[#This Row],[Close_Date]],"mmm"))</f>
        <v>Dec</v>
      </c>
      <c r="M7038" s="8" t="str">
        <f>IF(Sales_Pipeline[[#This Row],[Close_Date]]="","","Q"&amp;ROUNDUP(MONTH(Sales_Pipeline[[#This Row],[Close_Date]])/3,0))</f>
        <v>Q4</v>
      </c>
      <c r="N7038" s="2" cm="1">
        <f t="array" ref="N7038">IFERROR(_xlfn.IFS(Sales_Pipeline[[#This Row],[Deal_Stage]]="Won",_xlfn.XLOOKUP(Sales_Pipeline[[#This Row],[Product]],Products!$A$2:$A$8,Products!$C$2:$C$8),Sales_Pipeline[[#This Row],[Deal_Stage]]="Lost",_xlfn.XLOOKUP(Sales_Pipeline[[#This Row],[Product]],Products!$A$2:$A$8,Products!$C$2:$C$8)),"")</f>
        <v>550</v>
      </c>
      <c r="O7038" s="2">
        <v>540</v>
      </c>
    </row>
    <row r="7039" spans="1:15" x14ac:dyDescent="0.3">
      <c r="A7039" t="s">
        <v>7185</v>
      </c>
      <c r="B7039" t="s">
        <v>13</v>
      </c>
      <c r="C7039" t="str">
        <f>_xlfn.XLOOKUP(Sales_Pipeline[[#This Row],[Sales_Agent]],Sales_Teams[Sales_Agent],Sales_Teams[Manager])</f>
        <v>Melvin Marxen</v>
      </c>
      <c r="D7039" t="str">
        <f>_xlfn.XLOOKUP(Sales_Pipeline[[#This Row],[Manager]],Sales_Teams[Manager],Sales_Teams[Regional_Office])</f>
        <v>Central</v>
      </c>
      <c r="E7039" t="s">
        <v>76</v>
      </c>
      <c r="F7039" t="s">
        <v>56</v>
      </c>
      <c r="G7039" t="str">
        <f>IFERROR(_xlfn.XLOOKUP(Sales_Pipeline[[#This Row],[Account]],Accounts!$A$2:$A$86,Accounts!$F$2:$F$86),"")</f>
        <v>United States</v>
      </c>
      <c r="H7039" t="s">
        <v>57</v>
      </c>
      <c r="I7039" s="3">
        <v>43005</v>
      </c>
      <c r="J7039" s="3">
        <v>43008</v>
      </c>
      <c r="K7039" s="8" t="str">
        <f>IF(Sales_Pipeline[[#This Row],[Close_Date]]="","",TEXT(Sales_Pipeline[[#This Row],[Close_Date]],"ddd"))</f>
        <v>Sat</v>
      </c>
      <c r="L7039" s="8" t="str">
        <f>IF(Sales_Pipeline[[#This Row],[Close_Date]]="","",TEXT(Sales_Pipeline[[#This Row],[Close_Date]],"mmm"))</f>
        <v>Sep</v>
      </c>
      <c r="M7039" s="8" t="str">
        <f>IF(Sales_Pipeline[[#This Row],[Close_Date]]="","","Q"&amp;ROUNDUP(MONTH(Sales_Pipeline[[#This Row],[Close_Date]])/3,0))</f>
        <v>Q3</v>
      </c>
      <c r="N7039" s="2" cm="1">
        <f t="array" ref="N7039">IFERROR(_xlfn.IFS(Sales_Pipeline[[#This Row],[Deal_Stage]]="Won",_xlfn.XLOOKUP(Sales_Pipeline[[#This Row],[Product]],Products!$A$2:$A$8,Products!$C$2:$C$8),Sales_Pipeline[[#This Row],[Deal_Stage]]="Lost",_xlfn.XLOOKUP(Sales_Pipeline[[#This Row],[Product]],Products!$A$2:$A$8,Products!$C$2:$C$8)),"")</f>
        <v>3393</v>
      </c>
      <c r="O7039" s="2">
        <v>2800</v>
      </c>
    </row>
    <row r="7040" spans="1:15" x14ac:dyDescent="0.3">
      <c r="A7040" t="s">
        <v>7186</v>
      </c>
      <c r="B7040" t="s">
        <v>13</v>
      </c>
      <c r="C7040" t="str">
        <f>_xlfn.XLOOKUP(Sales_Pipeline[[#This Row],[Sales_Agent]],Sales_Teams[Sales_Agent],Sales_Teams[Manager])</f>
        <v>Melvin Marxen</v>
      </c>
      <c r="D7040" t="str">
        <f>_xlfn.XLOOKUP(Sales_Pipeline[[#This Row],[Manager]],Sales_Teams[Manager],Sales_Teams[Regional_Office])</f>
        <v>Central</v>
      </c>
      <c r="E7040" t="s">
        <v>76</v>
      </c>
      <c r="F7040" t="s">
        <v>134</v>
      </c>
      <c r="G7040" t="str">
        <f>IFERROR(_xlfn.XLOOKUP(Sales_Pipeline[[#This Row],[Account]],Accounts!$A$2:$A$86,Accounts!$F$2:$F$86),"")</f>
        <v>United States</v>
      </c>
      <c r="H7040" t="s">
        <v>57</v>
      </c>
      <c r="I7040" s="3">
        <v>43005</v>
      </c>
      <c r="J7040" s="3">
        <v>43013</v>
      </c>
      <c r="K7040" s="8" t="str">
        <f>IF(Sales_Pipeline[[#This Row],[Close_Date]]="","",TEXT(Sales_Pipeline[[#This Row],[Close_Date]],"ddd"))</f>
        <v>Thu</v>
      </c>
      <c r="L7040" s="8" t="str">
        <f>IF(Sales_Pipeline[[#This Row],[Close_Date]]="","",TEXT(Sales_Pipeline[[#This Row],[Close_Date]],"mmm"))</f>
        <v>Oct</v>
      </c>
      <c r="M7040" s="8" t="str">
        <f>IF(Sales_Pipeline[[#This Row],[Close_Date]]="","","Q"&amp;ROUNDUP(MONTH(Sales_Pipeline[[#This Row],[Close_Date]])/3,0))</f>
        <v>Q4</v>
      </c>
      <c r="N7040" s="2" cm="1">
        <f t="array" ref="N7040">IFERROR(_xlfn.IFS(Sales_Pipeline[[#This Row],[Deal_Stage]]="Won",_xlfn.XLOOKUP(Sales_Pipeline[[#This Row],[Product]],Products!$A$2:$A$8,Products!$C$2:$C$8),Sales_Pipeline[[#This Row],[Deal_Stage]]="Lost",_xlfn.XLOOKUP(Sales_Pipeline[[#This Row],[Product]],Products!$A$2:$A$8,Products!$C$2:$C$8)),"")</f>
        <v>3393</v>
      </c>
      <c r="O7040" s="2">
        <v>3250</v>
      </c>
    </row>
    <row r="7041" spans="1:15" x14ac:dyDescent="0.3">
      <c r="A7041" t="s">
        <v>7187</v>
      </c>
      <c r="B7041" t="s">
        <v>36</v>
      </c>
      <c r="C7041" t="str">
        <f>_xlfn.XLOOKUP(Sales_Pipeline[[#This Row],[Sales_Agent]],Sales_Teams[Sales_Agent],Sales_Teams[Manager])</f>
        <v>Celia Rouche</v>
      </c>
      <c r="D7041" t="str">
        <f>_xlfn.XLOOKUP(Sales_Pipeline[[#This Row],[Manager]],Sales_Teams[Manager],Sales_Teams[Regional_Office])</f>
        <v>West</v>
      </c>
      <c r="E7041" t="s">
        <v>55</v>
      </c>
      <c r="F7041" t="s">
        <v>145</v>
      </c>
      <c r="G7041" t="str">
        <f>IFERROR(_xlfn.XLOOKUP(Sales_Pipeline[[#This Row],[Account]],Accounts!$A$2:$A$86,Accounts!$F$2:$F$86),"")</f>
        <v>United States</v>
      </c>
      <c r="H7041" t="s">
        <v>57</v>
      </c>
      <c r="I7041" s="3">
        <v>43005</v>
      </c>
      <c r="J7041" s="3">
        <v>43015</v>
      </c>
      <c r="K7041" s="8" t="str">
        <f>IF(Sales_Pipeline[[#This Row],[Close_Date]]="","",TEXT(Sales_Pipeline[[#This Row],[Close_Date]],"ddd"))</f>
        <v>Sat</v>
      </c>
      <c r="L7041" s="8" t="str">
        <f>IF(Sales_Pipeline[[#This Row],[Close_Date]]="","",TEXT(Sales_Pipeline[[#This Row],[Close_Date]],"mmm"))</f>
        <v>Oct</v>
      </c>
      <c r="M7041" s="8" t="str">
        <f>IF(Sales_Pipeline[[#This Row],[Close_Date]]="","","Q"&amp;ROUNDUP(MONTH(Sales_Pipeline[[#This Row],[Close_Date]])/3,0))</f>
        <v>Q4</v>
      </c>
      <c r="N7041" s="2" cm="1">
        <f t="array" ref="N7041">IFERROR(_xlfn.IFS(Sales_Pipeline[[#This Row],[Deal_Stage]]="Won",_xlfn.XLOOKUP(Sales_Pipeline[[#This Row],[Product]],Products!$A$2:$A$8,Products!$C$2:$C$8),Sales_Pipeline[[#This Row],[Deal_Stage]]="Lost",_xlfn.XLOOKUP(Sales_Pipeline[[#This Row],[Product]],Products!$A$2:$A$8,Products!$C$2:$C$8)),"")</f>
        <v>1096</v>
      </c>
      <c r="O7041" s="2">
        <v>1232</v>
      </c>
    </row>
    <row r="7042" spans="1:15" x14ac:dyDescent="0.3">
      <c r="A7042" t="s">
        <v>7188</v>
      </c>
      <c r="B7042" t="s">
        <v>36</v>
      </c>
      <c r="C7042" t="str">
        <f>_xlfn.XLOOKUP(Sales_Pipeline[[#This Row],[Sales_Agent]],Sales_Teams[Sales_Agent],Sales_Teams[Manager])</f>
        <v>Celia Rouche</v>
      </c>
      <c r="D7042" t="str">
        <f>_xlfn.XLOOKUP(Sales_Pipeline[[#This Row],[Manager]],Sales_Teams[Manager],Sales_Teams[Regional_Office])</f>
        <v>West</v>
      </c>
      <c r="E7042" t="s">
        <v>76</v>
      </c>
      <c r="F7042" t="s">
        <v>66</v>
      </c>
      <c r="G7042" t="str">
        <f>IFERROR(_xlfn.XLOOKUP(Sales_Pipeline[[#This Row],[Account]],Accounts!$A$2:$A$86,Accounts!$F$2:$F$86),"")</f>
        <v>United States</v>
      </c>
      <c r="H7042" t="s">
        <v>57</v>
      </c>
      <c r="I7042" s="3">
        <v>43005</v>
      </c>
      <c r="J7042" s="3">
        <v>43012</v>
      </c>
      <c r="K7042" s="8" t="str">
        <f>IF(Sales_Pipeline[[#This Row],[Close_Date]]="","",TEXT(Sales_Pipeline[[#This Row],[Close_Date]],"ddd"))</f>
        <v>Wed</v>
      </c>
      <c r="L7042" s="8" t="str">
        <f>IF(Sales_Pipeline[[#This Row],[Close_Date]]="","",TEXT(Sales_Pipeline[[#This Row],[Close_Date]],"mmm"))</f>
        <v>Oct</v>
      </c>
      <c r="M7042" s="8" t="str">
        <f>IF(Sales_Pipeline[[#This Row],[Close_Date]]="","","Q"&amp;ROUNDUP(MONTH(Sales_Pipeline[[#This Row],[Close_Date]])/3,0))</f>
        <v>Q4</v>
      </c>
      <c r="N7042" s="2" cm="1">
        <f t="array" ref="N7042">IFERROR(_xlfn.IFS(Sales_Pipeline[[#This Row],[Deal_Stage]]="Won",_xlfn.XLOOKUP(Sales_Pipeline[[#This Row],[Product]],Products!$A$2:$A$8,Products!$C$2:$C$8),Sales_Pipeline[[#This Row],[Deal_Stage]]="Lost",_xlfn.XLOOKUP(Sales_Pipeline[[#This Row],[Product]],Products!$A$2:$A$8,Products!$C$2:$C$8)),"")</f>
        <v>3393</v>
      </c>
      <c r="O7042" s="2">
        <v>2811</v>
      </c>
    </row>
    <row r="7043" spans="1:15" x14ac:dyDescent="0.3">
      <c r="A7043" t="s">
        <v>7189</v>
      </c>
      <c r="B7043" t="s">
        <v>40</v>
      </c>
      <c r="C7043" t="str">
        <f>_xlfn.XLOOKUP(Sales_Pipeline[[#This Row],[Sales_Agent]],Sales_Teams[Sales_Agent],Sales_Teams[Manager])</f>
        <v>Summer Sewald</v>
      </c>
      <c r="D7043" t="str">
        <f>_xlfn.XLOOKUP(Sales_Pipeline[[#This Row],[Manager]],Sales_Teams[Manager],Sales_Teams[Regional_Office])</f>
        <v>West</v>
      </c>
      <c r="E7043" t="s">
        <v>8953</v>
      </c>
      <c r="G7043" t="str">
        <f>IFERROR(_xlfn.XLOOKUP(Sales_Pipeline[[#This Row],[Account]],Accounts!$A$2:$A$86,Accounts!$F$2:$F$86),"")</f>
        <v/>
      </c>
      <c r="H7043" t="s">
        <v>77</v>
      </c>
      <c r="I7043" s="3">
        <v>43005</v>
      </c>
      <c r="K7043" s="8" t="str">
        <f>IF(Sales_Pipeline[[#This Row],[Close_Date]]="","",TEXT(Sales_Pipeline[[#This Row],[Close_Date]],"ddd"))</f>
        <v/>
      </c>
      <c r="L7043" s="8" t="str">
        <f>IF(Sales_Pipeline[[#This Row],[Close_Date]]="","",TEXT(Sales_Pipeline[[#This Row],[Close_Date]],"mmm"))</f>
        <v/>
      </c>
      <c r="M7043" s="8" t="str">
        <f>IF(Sales_Pipeline[[#This Row],[Close_Date]]="","","Q"&amp;ROUNDUP(MONTH(Sales_Pipeline[[#This Row],[Close_Date]])/3,0))</f>
        <v/>
      </c>
      <c r="N7043" s="2" t="str" cm="1">
        <f t="array" ref="N7043">IFERROR(_xlfn.IFS(Sales_Pipeline[[#This Row],[Deal_Stage]]="Won",_xlfn.XLOOKUP(Sales_Pipeline[[#This Row],[Product]],Products!$A$2:$A$8,Products!$C$2:$C$8),Sales_Pipeline[[#This Row],[Deal_Stage]]="Lost",_xlfn.XLOOKUP(Sales_Pipeline[[#This Row],[Product]],Products!$A$2:$A$8,Products!$C$2:$C$8)),"")</f>
        <v/>
      </c>
      <c r="O7043" s="2">
        <v>0</v>
      </c>
    </row>
    <row r="7044" spans="1:15" x14ac:dyDescent="0.3">
      <c r="A7044" t="s">
        <v>7190</v>
      </c>
      <c r="B7044" t="s">
        <v>40</v>
      </c>
      <c r="C7044" t="str">
        <f>_xlfn.XLOOKUP(Sales_Pipeline[[#This Row],[Sales_Agent]],Sales_Teams[Sales_Agent],Sales_Teams[Manager])</f>
        <v>Summer Sewald</v>
      </c>
      <c r="D7044" t="str">
        <f>_xlfn.XLOOKUP(Sales_Pipeline[[#This Row],[Manager]],Sales_Teams[Manager],Sales_Teams[Regional_Office])</f>
        <v>West</v>
      </c>
      <c r="E7044" t="s">
        <v>55</v>
      </c>
      <c r="F7044" t="s">
        <v>201</v>
      </c>
      <c r="G7044" t="str">
        <f>IFERROR(_xlfn.XLOOKUP(Sales_Pipeline[[#This Row],[Account]],Accounts!$A$2:$A$86,Accounts!$F$2:$F$86),"")</f>
        <v>United States</v>
      </c>
      <c r="H7044" t="s">
        <v>57</v>
      </c>
      <c r="I7044" s="3">
        <v>43005</v>
      </c>
      <c r="J7044" s="3">
        <v>43076</v>
      </c>
      <c r="K7044" s="8" t="str">
        <f>IF(Sales_Pipeline[[#This Row],[Close_Date]]="","",TEXT(Sales_Pipeline[[#This Row],[Close_Date]],"ddd"))</f>
        <v>Thu</v>
      </c>
      <c r="L7044" s="8" t="str">
        <f>IF(Sales_Pipeline[[#This Row],[Close_Date]]="","",TEXT(Sales_Pipeline[[#This Row],[Close_Date]],"mmm"))</f>
        <v>Dec</v>
      </c>
      <c r="M7044" s="8" t="str">
        <f>IF(Sales_Pipeline[[#This Row],[Close_Date]]="","","Q"&amp;ROUNDUP(MONTH(Sales_Pipeline[[#This Row],[Close_Date]])/3,0))</f>
        <v>Q4</v>
      </c>
      <c r="N7044" s="2" cm="1">
        <f t="array" ref="N7044">IFERROR(_xlfn.IFS(Sales_Pipeline[[#This Row],[Deal_Stage]]="Won",_xlfn.XLOOKUP(Sales_Pipeline[[#This Row],[Product]],Products!$A$2:$A$8,Products!$C$2:$C$8),Sales_Pipeline[[#This Row],[Deal_Stage]]="Lost",_xlfn.XLOOKUP(Sales_Pipeline[[#This Row],[Product]],Products!$A$2:$A$8,Products!$C$2:$C$8)),"")</f>
        <v>1096</v>
      </c>
      <c r="O7044" s="2">
        <v>1178</v>
      </c>
    </row>
    <row r="7045" spans="1:15" x14ac:dyDescent="0.3">
      <c r="A7045" t="s">
        <v>7191</v>
      </c>
      <c r="B7045" t="s">
        <v>10</v>
      </c>
      <c r="C7045" t="str">
        <f>_xlfn.XLOOKUP(Sales_Pipeline[[#This Row],[Sales_Agent]],Sales_Teams[Sales_Agent],Sales_Teams[Manager])</f>
        <v>Melvin Marxen</v>
      </c>
      <c r="D7045" t="str">
        <f>_xlfn.XLOOKUP(Sales_Pipeline[[#This Row],[Manager]],Sales_Teams[Manager],Sales_Teams[Regional_Office])</f>
        <v>Central</v>
      </c>
      <c r="E7045" t="s">
        <v>8953</v>
      </c>
      <c r="F7045" t="s">
        <v>94</v>
      </c>
      <c r="G7045" t="str">
        <f>IFERROR(_xlfn.XLOOKUP(Sales_Pipeline[[#This Row],[Account]],Accounts!$A$2:$A$86,Accounts!$F$2:$F$86),"")</f>
        <v>United States</v>
      </c>
      <c r="H7045" t="s">
        <v>57</v>
      </c>
      <c r="I7045" s="3">
        <v>43005</v>
      </c>
      <c r="J7045" s="3">
        <v>43091</v>
      </c>
      <c r="K7045" s="8" t="str">
        <f>IF(Sales_Pipeline[[#This Row],[Close_Date]]="","",TEXT(Sales_Pipeline[[#This Row],[Close_Date]],"ddd"))</f>
        <v>Fri</v>
      </c>
      <c r="L7045" s="8" t="str">
        <f>IF(Sales_Pipeline[[#This Row],[Close_Date]]="","",TEXT(Sales_Pipeline[[#This Row],[Close_Date]],"mmm"))</f>
        <v>Dec</v>
      </c>
      <c r="M7045" s="8" t="str">
        <f>IF(Sales_Pipeline[[#This Row],[Close_Date]]="","","Q"&amp;ROUNDUP(MONTH(Sales_Pipeline[[#This Row],[Close_Date]])/3,0))</f>
        <v>Q4</v>
      </c>
      <c r="N7045" s="2" cm="1">
        <f t="array" ref="N7045">IFERROR(_xlfn.IFS(Sales_Pipeline[[#This Row],[Deal_Stage]]="Won",_xlfn.XLOOKUP(Sales_Pipeline[[#This Row],[Product]],Products!$A$2:$A$8,Products!$C$2:$C$8),Sales_Pipeline[[#This Row],[Deal_Stage]]="Lost",_xlfn.XLOOKUP(Sales_Pipeline[[#This Row],[Product]],Products!$A$2:$A$8,Products!$C$2:$C$8)),"")</f>
        <v>4821</v>
      </c>
      <c r="O7045" s="2">
        <v>4869</v>
      </c>
    </row>
    <row r="7046" spans="1:15" x14ac:dyDescent="0.3">
      <c r="A7046" t="s">
        <v>7192</v>
      </c>
      <c r="B7046" t="s">
        <v>43</v>
      </c>
      <c r="C7046" t="str">
        <f>_xlfn.XLOOKUP(Sales_Pipeline[[#This Row],[Sales_Agent]],Sales_Teams[Sales_Agent],Sales_Teams[Manager])</f>
        <v>Summer Sewald</v>
      </c>
      <c r="D7046" t="str">
        <f>_xlfn.XLOOKUP(Sales_Pipeline[[#This Row],[Manager]],Sales_Teams[Manager],Sales_Teams[Regional_Office])</f>
        <v>West</v>
      </c>
      <c r="E7046" t="s">
        <v>76</v>
      </c>
      <c r="F7046" t="s">
        <v>72</v>
      </c>
      <c r="G7046" t="str">
        <f>IFERROR(_xlfn.XLOOKUP(Sales_Pipeline[[#This Row],[Account]],Accounts!$A$2:$A$86,Accounts!$F$2:$F$86),"")</f>
        <v>United States</v>
      </c>
      <c r="H7046" t="s">
        <v>82</v>
      </c>
      <c r="I7046" s="3">
        <v>43005</v>
      </c>
      <c r="J7046" s="3">
        <v>43072</v>
      </c>
      <c r="K7046" s="8" t="str">
        <f>IF(Sales_Pipeline[[#This Row],[Close_Date]]="","",TEXT(Sales_Pipeline[[#This Row],[Close_Date]],"ddd"))</f>
        <v>Sun</v>
      </c>
      <c r="L7046" s="8" t="str">
        <f>IF(Sales_Pipeline[[#This Row],[Close_Date]]="","",TEXT(Sales_Pipeline[[#This Row],[Close_Date]],"mmm"))</f>
        <v>Dec</v>
      </c>
      <c r="M7046" s="8" t="str">
        <f>IF(Sales_Pipeline[[#This Row],[Close_Date]]="","","Q"&amp;ROUNDUP(MONTH(Sales_Pipeline[[#This Row],[Close_Date]])/3,0))</f>
        <v>Q4</v>
      </c>
      <c r="N7046" s="2" cm="1">
        <f t="array" ref="N7046">IFERROR(_xlfn.IFS(Sales_Pipeline[[#This Row],[Deal_Stage]]="Won",_xlfn.XLOOKUP(Sales_Pipeline[[#This Row],[Product]],Products!$A$2:$A$8,Products!$C$2:$C$8),Sales_Pipeline[[#This Row],[Deal_Stage]]="Lost",_xlfn.XLOOKUP(Sales_Pipeline[[#This Row],[Product]],Products!$A$2:$A$8,Products!$C$2:$C$8)),"")</f>
        <v>3393</v>
      </c>
      <c r="O7046" s="2">
        <v>0</v>
      </c>
    </row>
    <row r="7047" spans="1:15" x14ac:dyDescent="0.3">
      <c r="A7047" t="s">
        <v>7193</v>
      </c>
      <c r="B7047" t="s">
        <v>8</v>
      </c>
      <c r="C7047" t="str">
        <f>_xlfn.XLOOKUP(Sales_Pipeline[[#This Row],[Sales_Agent]],Sales_Teams[Sales_Agent],Sales_Teams[Manager])</f>
        <v>Dustin Brinkmann</v>
      </c>
      <c r="D7047" t="str">
        <f>_xlfn.XLOOKUP(Sales_Pipeline[[#This Row],[Manager]],Sales_Teams[Manager],Sales_Teams[Regional_Office])</f>
        <v>Central</v>
      </c>
      <c r="E7047" t="s">
        <v>84</v>
      </c>
      <c r="F7047" t="s">
        <v>333</v>
      </c>
      <c r="G7047" t="str">
        <f>IFERROR(_xlfn.XLOOKUP(Sales_Pipeline[[#This Row],[Account]],Accounts!$A$2:$A$86,Accounts!$F$2:$F$86),"")</f>
        <v>United States</v>
      </c>
      <c r="H7047" t="s">
        <v>82</v>
      </c>
      <c r="I7047" s="3">
        <v>43005</v>
      </c>
      <c r="J7047" s="3">
        <v>43010</v>
      </c>
      <c r="K7047" s="8" t="str">
        <f>IF(Sales_Pipeline[[#This Row],[Close_Date]]="","",TEXT(Sales_Pipeline[[#This Row],[Close_Date]],"ddd"))</f>
        <v>Mon</v>
      </c>
      <c r="L7047" s="8" t="str">
        <f>IF(Sales_Pipeline[[#This Row],[Close_Date]]="","",TEXT(Sales_Pipeline[[#This Row],[Close_Date]],"mmm"))</f>
        <v>Oct</v>
      </c>
      <c r="M7047" s="8" t="str">
        <f>IF(Sales_Pipeline[[#This Row],[Close_Date]]="","","Q"&amp;ROUNDUP(MONTH(Sales_Pipeline[[#This Row],[Close_Date]])/3,0))</f>
        <v>Q4</v>
      </c>
      <c r="N7047" s="2" cm="1">
        <f t="array" ref="N7047">IFERROR(_xlfn.IFS(Sales_Pipeline[[#This Row],[Deal_Stage]]="Won",_xlfn.XLOOKUP(Sales_Pipeline[[#This Row],[Product]],Products!$A$2:$A$8,Products!$C$2:$C$8),Sales_Pipeline[[#This Row],[Deal_Stage]]="Lost",_xlfn.XLOOKUP(Sales_Pipeline[[#This Row],[Product]],Products!$A$2:$A$8,Products!$C$2:$C$8)),"")</f>
        <v>5482</v>
      </c>
      <c r="O7047" s="2">
        <v>0</v>
      </c>
    </row>
    <row r="7048" spans="1:15" x14ac:dyDescent="0.3">
      <c r="A7048" t="s">
        <v>7194</v>
      </c>
      <c r="B7048" t="s">
        <v>8</v>
      </c>
      <c r="C7048" t="str">
        <f>_xlfn.XLOOKUP(Sales_Pipeline[[#This Row],[Sales_Agent]],Sales_Teams[Sales_Agent],Sales_Teams[Manager])</f>
        <v>Dustin Brinkmann</v>
      </c>
      <c r="D7048" t="str">
        <f>_xlfn.XLOOKUP(Sales_Pipeline[[#This Row],[Manager]],Sales_Teams[Manager],Sales_Teams[Regional_Office])</f>
        <v>Central</v>
      </c>
      <c r="E7048" t="s">
        <v>63</v>
      </c>
      <c r="F7048" t="s">
        <v>234</v>
      </c>
      <c r="G7048" t="str">
        <f>IFERROR(_xlfn.XLOOKUP(Sales_Pipeline[[#This Row],[Account]],Accounts!$A$2:$A$86,Accounts!$F$2:$F$86),"")</f>
        <v>United States</v>
      </c>
      <c r="H7048" t="s">
        <v>57</v>
      </c>
      <c r="I7048" s="3">
        <v>43005</v>
      </c>
      <c r="J7048" s="3">
        <v>43087</v>
      </c>
      <c r="K7048" s="8" t="str">
        <f>IF(Sales_Pipeline[[#This Row],[Close_Date]]="","",TEXT(Sales_Pipeline[[#This Row],[Close_Date]],"ddd"))</f>
        <v>Mon</v>
      </c>
      <c r="L7048" s="8" t="str">
        <f>IF(Sales_Pipeline[[#This Row],[Close_Date]]="","",TEXT(Sales_Pipeline[[#This Row],[Close_Date]],"mmm"))</f>
        <v>Dec</v>
      </c>
      <c r="M7048" s="8" t="str">
        <f>IF(Sales_Pipeline[[#This Row],[Close_Date]]="","","Q"&amp;ROUNDUP(MONTH(Sales_Pipeline[[#This Row],[Close_Date]])/3,0))</f>
        <v>Q4</v>
      </c>
      <c r="N7048" s="2" cm="1">
        <f t="array" ref="N7048">IFERROR(_xlfn.IFS(Sales_Pipeline[[#This Row],[Deal_Stage]]="Won",_xlfn.XLOOKUP(Sales_Pipeline[[#This Row],[Product]],Products!$A$2:$A$8,Products!$C$2:$C$8),Sales_Pipeline[[#This Row],[Deal_Stage]]="Lost",_xlfn.XLOOKUP(Sales_Pipeline[[#This Row],[Product]],Products!$A$2:$A$8,Products!$C$2:$C$8)),"")</f>
        <v>550</v>
      </c>
      <c r="O7048" s="2">
        <v>507</v>
      </c>
    </row>
    <row r="7049" spans="1:15" x14ac:dyDescent="0.3">
      <c r="A7049" t="s">
        <v>7195</v>
      </c>
      <c r="B7049" t="s">
        <v>8</v>
      </c>
      <c r="C7049" t="str">
        <f>_xlfn.XLOOKUP(Sales_Pipeline[[#This Row],[Sales_Agent]],Sales_Teams[Sales_Agent],Sales_Teams[Manager])</f>
        <v>Dustin Brinkmann</v>
      </c>
      <c r="D7049" t="str">
        <f>_xlfn.XLOOKUP(Sales_Pipeline[[#This Row],[Manager]],Sales_Teams[Manager],Sales_Teams[Regional_Office])</f>
        <v>Central</v>
      </c>
      <c r="E7049" t="s">
        <v>76</v>
      </c>
      <c r="F7049" t="s">
        <v>79</v>
      </c>
      <c r="G7049" t="str">
        <f>IFERROR(_xlfn.XLOOKUP(Sales_Pipeline[[#This Row],[Account]],Accounts!$A$2:$A$86,Accounts!$F$2:$F$86),"")</f>
        <v>Philipines</v>
      </c>
      <c r="H7049" t="s">
        <v>57</v>
      </c>
      <c r="I7049" s="3">
        <v>43005</v>
      </c>
      <c r="J7049" s="3">
        <v>43014</v>
      </c>
      <c r="K7049" s="8" t="str">
        <f>IF(Sales_Pipeline[[#This Row],[Close_Date]]="","",TEXT(Sales_Pipeline[[#This Row],[Close_Date]],"ddd"))</f>
        <v>Fri</v>
      </c>
      <c r="L7049" s="8" t="str">
        <f>IF(Sales_Pipeline[[#This Row],[Close_Date]]="","",TEXT(Sales_Pipeline[[#This Row],[Close_Date]],"mmm"))</f>
        <v>Oct</v>
      </c>
      <c r="M7049" s="8" t="str">
        <f>IF(Sales_Pipeline[[#This Row],[Close_Date]]="","","Q"&amp;ROUNDUP(MONTH(Sales_Pipeline[[#This Row],[Close_Date]])/3,0))</f>
        <v>Q4</v>
      </c>
      <c r="N7049" s="2" cm="1">
        <f t="array" ref="N7049">IFERROR(_xlfn.IFS(Sales_Pipeline[[#This Row],[Deal_Stage]]="Won",_xlfn.XLOOKUP(Sales_Pipeline[[#This Row],[Product]],Products!$A$2:$A$8,Products!$C$2:$C$8),Sales_Pipeline[[#This Row],[Deal_Stage]]="Lost",_xlfn.XLOOKUP(Sales_Pipeline[[#This Row],[Product]],Products!$A$2:$A$8,Products!$C$2:$C$8)),"")</f>
        <v>3393</v>
      </c>
      <c r="O7049" s="2">
        <v>3681</v>
      </c>
    </row>
    <row r="7050" spans="1:15" x14ac:dyDescent="0.3">
      <c r="A7050" t="s">
        <v>7196</v>
      </c>
      <c r="B7050" t="s">
        <v>37</v>
      </c>
      <c r="C7050" t="str">
        <f>_xlfn.XLOOKUP(Sales_Pipeline[[#This Row],[Sales_Agent]],Sales_Teams[Sales_Agent],Sales_Teams[Manager])</f>
        <v>Celia Rouche</v>
      </c>
      <c r="D7050" t="str">
        <f>_xlfn.XLOOKUP(Sales_Pipeline[[#This Row],[Manager]],Sales_Teams[Manager],Sales_Teams[Regional_Office])</f>
        <v>West</v>
      </c>
      <c r="E7050" t="s">
        <v>55</v>
      </c>
      <c r="F7050" t="s">
        <v>240</v>
      </c>
      <c r="G7050" t="str">
        <f>IFERROR(_xlfn.XLOOKUP(Sales_Pipeline[[#This Row],[Account]],Accounts!$A$2:$A$86,Accounts!$F$2:$F$86),"")</f>
        <v>United States</v>
      </c>
      <c r="H7050" t="s">
        <v>82</v>
      </c>
      <c r="I7050" s="3">
        <v>43005</v>
      </c>
      <c r="J7050" s="3">
        <v>43009</v>
      </c>
      <c r="K7050" s="8" t="str">
        <f>IF(Sales_Pipeline[[#This Row],[Close_Date]]="","",TEXT(Sales_Pipeline[[#This Row],[Close_Date]],"ddd"))</f>
        <v>Sun</v>
      </c>
      <c r="L7050" s="8" t="str">
        <f>IF(Sales_Pipeline[[#This Row],[Close_Date]]="","",TEXT(Sales_Pipeline[[#This Row],[Close_Date]],"mmm"))</f>
        <v>Oct</v>
      </c>
      <c r="M7050" s="8" t="str">
        <f>IF(Sales_Pipeline[[#This Row],[Close_Date]]="","","Q"&amp;ROUNDUP(MONTH(Sales_Pipeline[[#This Row],[Close_Date]])/3,0))</f>
        <v>Q4</v>
      </c>
      <c r="N7050" s="2" cm="1">
        <f t="array" ref="N7050">IFERROR(_xlfn.IFS(Sales_Pipeline[[#This Row],[Deal_Stage]]="Won",_xlfn.XLOOKUP(Sales_Pipeline[[#This Row],[Product]],Products!$A$2:$A$8,Products!$C$2:$C$8),Sales_Pipeline[[#This Row],[Deal_Stage]]="Lost",_xlfn.XLOOKUP(Sales_Pipeline[[#This Row],[Product]],Products!$A$2:$A$8,Products!$C$2:$C$8)),"")</f>
        <v>1096</v>
      </c>
      <c r="O7050" s="2">
        <v>0</v>
      </c>
    </row>
    <row r="7051" spans="1:15" x14ac:dyDescent="0.3">
      <c r="A7051" t="s">
        <v>7197</v>
      </c>
      <c r="B7051" t="s">
        <v>12</v>
      </c>
      <c r="C7051" t="str">
        <f>_xlfn.XLOOKUP(Sales_Pipeline[[#This Row],[Sales_Agent]],Sales_Teams[Sales_Agent],Sales_Teams[Manager])</f>
        <v>Melvin Marxen</v>
      </c>
      <c r="D7051" t="str">
        <f>_xlfn.XLOOKUP(Sales_Pipeline[[#This Row],[Manager]],Sales_Teams[Manager],Sales_Teams[Regional_Office])</f>
        <v>Central</v>
      </c>
      <c r="E7051" t="s">
        <v>55</v>
      </c>
      <c r="F7051" t="s">
        <v>214</v>
      </c>
      <c r="G7051" t="str">
        <f>IFERROR(_xlfn.XLOOKUP(Sales_Pipeline[[#This Row],[Account]],Accounts!$A$2:$A$86,Accounts!$F$2:$F$86),"")</f>
        <v>United States</v>
      </c>
      <c r="H7051" t="s">
        <v>82</v>
      </c>
      <c r="I7051" s="3">
        <v>43005</v>
      </c>
      <c r="J7051" s="3">
        <v>43010</v>
      </c>
      <c r="K7051" s="8" t="str">
        <f>IF(Sales_Pipeline[[#This Row],[Close_Date]]="","",TEXT(Sales_Pipeline[[#This Row],[Close_Date]],"ddd"))</f>
        <v>Mon</v>
      </c>
      <c r="L7051" s="8" t="str">
        <f>IF(Sales_Pipeline[[#This Row],[Close_Date]]="","",TEXT(Sales_Pipeline[[#This Row],[Close_Date]],"mmm"))</f>
        <v>Oct</v>
      </c>
      <c r="M7051" s="8" t="str">
        <f>IF(Sales_Pipeline[[#This Row],[Close_Date]]="","","Q"&amp;ROUNDUP(MONTH(Sales_Pipeline[[#This Row],[Close_Date]])/3,0))</f>
        <v>Q4</v>
      </c>
      <c r="N7051" s="2" cm="1">
        <f t="array" ref="N7051">IFERROR(_xlfn.IFS(Sales_Pipeline[[#This Row],[Deal_Stage]]="Won",_xlfn.XLOOKUP(Sales_Pipeline[[#This Row],[Product]],Products!$A$2:$A$8,Products!$C$2:$C$8),Sales_Pipeline[[#This Row],[Deal_Stage]]="Lost",_xlfn.XLOOKUP(Sales_Pipeline[[#This Row],[Product]],Products!$A$2:$A$8,Products!$C$2:$C$8)),"")</f>
        <v>1096</v>
      </c>
      <c r="O7051" s="2">
        <v>0</v>
      </c>
    </row>
    <row r="7052" spans="1:15" x14ac:dyDescent="0.3">
      <c r="A7052" t="s">
        <v>7198</v>
      </c>
      <c r="B7052" t="s">
        <v>12</v>
      </c>
      <c r="C7052" t="str">
        <f>_xlfn.XLOOKUP(Sales_Pipeline[[#This Row],[Sales_Agent]],Sales_Teams[Sales_Agent],Sales_Teams[Manager])</f>
        <v>Melvin Marxen</v>
      </c>
      <c r="D7052" t="str">
        <f>_xlfn.XLOOKUP(Sales_Pipeline[[#This Row],[Manager]],Sales_Teams[Manager],Sales_Teams[Regional_Office])</f>
        <v>Central</v>
      </c>
      <c r="E7052" t="s">
        <v>84</v>
      </c>
      <c r="F7052" t="s">
        <v>94</v>
      </c>
      <c r="G7052" t="str">
        <f>IFERROR(_xlfn.XLOOKUP(Sales_Pipeline[[#This Row],[Account]],Accounts!$A$2:$A$86,Accounts!$F$2:$F$86),"")</f>
        <v>United States</v>
      </c>
      <c r="H7052" t="s">
        <v>57</v>
      </c>
      <c r="I7052" s="3">
        <v>43005</v>
      </c>
      <c r="J7052" s="3">
        <v>43013</v>
      </c>
      <c r="K7052" s="8" t="str">
        <f>IF(Sales_Pipeline[[#This Row],[Close_Date]]="","",TEXT(Sales_Pipeline[[#This Row],[Close_Date]],"ddd"))</f>
        <v>Thu</v>
      </c>
      <c r="L7052" s="8" t="str">
        <f>IF(Sales_Pipeline[[#This Row],[Close_Date]]="","",TEXT(Sales_Pipeline[[#This Row],[Close_Date]],"mmm"))</f>
        <v>Oct</v>
      </c>
      <c r="M7052" s="8" t="str">
        <f>IF(Sales_Pipeline[[#This Row],[Close_Date]]="","","Q"&amp;ROUNDUP(MONTH(Sales_Pipeline[[#This Row],[Close_Date]])/3,0))</f>
        <v>Q4</v>
      </c>
      <c r="N7052" s="2" cm="1">
        <f t="array" ref="N7052">IFERROR(_xlfn.IFS(Sales_Pipeline[[#This Row],[Deal_Stage]]="Won",_xlfn.XLOOKUP(Sales_Pipeline[[#This Row],[Product]],Products!$A$2:$A$8,Products!$C$2:$C$8),Sales_Pipeline[[#This Row],[Deal_Stage]]="Lost",_xlfn.XLOOKUP(Sales_Pipeline[[#This Row],[Product]],Products!$A$2:$A$8,Products!$C$2:$C$8)),"")</f>
        <v>5482</v>
      </c>
      <c r="O7052" s="2">
        <v>5280</v>
      </c>
    </row>
    <row r="7053" spans="1:15" x14ac:dyDescent="0.3">
      <c r="A7053" t="s">
        <v>7199</v>
      </c>
      <c r="B7053" t="s">
        <v>35</v>
      </c>
      <c r="C7053" t="str">
        <f>_xlfn.XLOOKUP(Sales_Pipeline[[#This Row],[Sales_Agent]],Sales_Teams[Sales_Agent],Sales_Teams[Manager])</f>
        <v>Celia Rouche</v>
      </c>
      <c r="D7053" t="str">
        <f>_xlfn.XLOOKUP(Sales_Pipeline[[#This Row],[Manager]],Sales_Teams[Manager],Sales_Teams[Regional_Office])</f>
        <v>West</v>
      </c>
      <c r="E7053" t="s">
        <v>163</v>
      </c>
      <c r="F7053" t="s">
        <v>220</v>
      </c>
      <c r="G7053" t="str">
        <f>IFERROR(_xlfn.XLOOKUP(Sales_Pipeline[[#This Row],[Account]],Accounts!$A$2:$A$86,Accounts!$F$2:$F$86),"")</f>
        <v>United States</v>
      </c>
      <c r="H7053" t="s">
        <v>77</v>
      </c>
      <c r="I7053" s="3">
        <v>43005</v>
      </c>
      <c r="K7053" s="8" t="str">
        <f>IF(Sales_Pipeline[[#This Row],[Close_Date]]="","",TEXT(Sales_Pipeline[[#This Row],[Close_Date]],"ddd"))</f>
        <v/>
      </c>
      <c r="L7053" s="8" t="str">
        <f>IF(Sales_Pipeline[[#This Row],[Close_Date]]="","",TEXT(Sales_Pipeline[[#This Row],[Close_Date]],"mmm"))</f>
        <v/>
      </c>
      <c r="M7053" s="8" t="str">
        <f>IF(Sales_Pipeline[[#This Row],[Close_Date]]="","","Q"&amp;ROUNDUP(MONTH(Sales_Pipeline[[#This Row],[Close_Date]])/3,0))</f>
        <v/>
      </c>
      <c r="N7053" s="2" t="str" cm="1">
        <f t="array" ref="N7053">IFERROR(_xlfn.IFS(Sales_Pipeline[[#This Row],[Deal_Stage]]="Won",_xlfn.XLOOKUP(Sales_Pipeline[[#This Row],[Product]],Products!$A$2:$A$8,Products!$C$2:$C$8),Sales_Pipeline[[#This Row],[Deal_Stage]]="Lost",_xlfn.XLOOKUP(Sales_Pipeline[[#This Row],[Product]],Products!$A$2:$A$8,Products!$C$2:$C$8)),"")</f>
        <v/>
      </c>
      <c r="O7053" s="2">
        <v>0</v>
      </c>
    </row>
    <row r="7054" spans="1:15" x14ac:dyDescent="0.3">
      <c r="A7054" t="s">
        <v>7200</v>
      </c>
      <c r="B7054" t="s">
        <v>35</v>
      </c>
      <c r="C7054" t="str">
        <f>_xlfn.XLOOKUP(Sales_Pipeline[[#This Row],[Sales_Agent]],Sales_Teams[Sales_Agent],Sales_Teams[Manager])</f>
        <v>Celia Rouche</v>
      </c>
      <c r="D7054" t="str">
        <f>_xlfn.XLOOKUP(Sales_Pipeline[[#This Row],[Manager]],Sales_Teams[Manager],Sales_Teams[Regional_Office])</f>
        <v>West</v>
      </c>
      <c r="E7054" t="s">
        <v>61</v>
      </c>
      <c r="F7054" t="s">
        <v>89</v>
      </c>
      <c r="G7054" t="str">
        <f>IFERROR(_xlfn.XLOOKUP(Sales_Pipeline[[#This Row],[Account]],Accounts!$A$2:$A$86,Accounts!$F$2:$F$86),"")</f>
        <v>United States</v>
      </c>
      <c r="H7054" t="s">
        <v>57</v>
      </c>
      <c r="I7054" s="3">
        <v>43005</v>
      </c>
      <c r="J7054" s="3">
        <v>43066</v>
      </c>
      <c r="K7054" s="8" t="str">
        <f>IF(Sales_Pipeline[[#This Row],[Close_Date]]="","",TEXT(Sales_Pipeline[[#This Row],[Close_Date]],"ddd"))</f>
        <v>Mon</v>
      </c>
      <c r="L7054" s="8" t="str">
        <f>IF(Sales_Pipeline[[#This Row],[Close_Date]]="","",TEXT(Sales_Pipeline[[#This Row],[Close_Date]],"mmm"))</f>
        <v>Nov</v>
      </c>
      <c r="M7054" s="8" t="str">
        <f>IF(Sales_Pipeline[[#This Row],[Close_Date]]="","","Q"&amp;ROUNDUP(MONTH(Sales_Pipeline[[#This Row],[Close_Date]])/3,0))</f>
        <v>Q4</v>
      </c>
      <c r="N7054" s="2" cm="1">
        <f t="array" ref="N7054">IFERROR(_xlfn.IFS(Sales_Pipeline[[#This Row],[Deal_Stage]]="Won",_xlfn.XLOOKUP(Sales_Pipeline[[#This Row],[Product]],Products!$A$2:$A$8,Products!$C$2:$C$8),Sales_Pipeline[[#This Row],[Deal_Stage]]="Lost",_xlfn.XLOOKUP(Sales_Pipeline[[#This Row],[Product]],Products!$A$2:$A$8,Products!$C$2:$C$8)),"")</f>
        <v>55</v>
      </c>
      <c r="O7054" s="2">
        <v>50</v>
      </c>
    </row>
    <row r="7055" spans="1:15" x14ac:dyDescent="0.3">
      <c r="A7055" t="s">
        <v>7201</v>
      </c>
      <c r="B7055" t="s">
        <v>7</v>
      </c>
      <c r="C7055" t="str">
        <f>_xlfn.XLOOKUP(Sales_Pipeline[[#This Row],[Sales_Agent]],Sales_Teams[Sales_Agent],Sales_Teams[Manager])</f>
        <v>Dustin Brinkmann</v>
      </c>
      <c r="D7055" t="str">
        <f>_xlfn.XLOOKUP(Sales_Pipeline[[#This Row],[Manager]],Sales_Teams[Manager],Sales_Teams[Regional_Office])</f>
        <v>Central</v>
      </c>
      <c r="E7055" t="s">
        <v>61</v>
      </c>
      <c r="F7055" t="s">
        <v>81</v>
      </c>
      <c r="G7055" t="str">
        <f>IFERROR(_xlfn.XLOOKUP(Sales_Pipeline[[#This Row],[Account]],Accounts!$A$2:$A$86,Accounts!$F$2:$F$86),"")</f>
        <v>Italy</v>
      </c>
      <c r="H7055" t="s">
        <v>57</v>
      </c>
      <c r="I7055" s="3">
        <v>43005</v>
      </c>
      <c r="J7055" s="3">
        <v>43007</v>
      </c>
      <c r="K7055" s="8" t="str">
        <f>IF(Sales_Pipeline[[#This Row],[Close_Date]]="","",TEXT(Sales_Pipeline[[#This Row],[Close_Date]],"ddd"))</f>
        <v>Fri</v>
      </c>
      <c r="L7055" s="8" t="str">
        <f>IF(Sales_Pipeline[[#This Row],[Close_Date]]="","",TEXT(Sales_Pipeline[[#This Row],[Close_Date]],"mmm"))</f>
        <v>Sep</v>
      </c>
      <c r="M7055" s="8" t="str">
        <f>IF(Sales_Pipeline[[#This Row],[Close_Date]]="","","Q"&amp;ROUNDUP(MONTH(Sales_Pipeline[[#This Row],[Close_Date]])/3,0))</f>
        <v>Q3</v>
      </c>
      <c r="N7055" s="2" cm="1">
        <f t="array" ref="N7055">IFERROR(_xlfn.IFS(Sales_Pipeline[[#This Row],[Deal_Stage]]="Won",_xlfn.XLOOKUP(Sales_Pipeline[[#This Row],[Product]],Products!$A$2:$A$8,Products!$C$2:$C$8),Sales_Pipeline[[#This Row],[Deal_Stage]]="Lost",_xlfn.XLOOKUP(Sales_Pipeline[[#This Row],[Product]],Products!$A$2:$A$8,Products!$C$2:$C$8)),"")</f>
        <v>55</v>
      </c>
      <c r="O7055" s="2">
        <v>59</v>
      </c>
    </row>
    <row r="7056" spans="1:15" x14ac:dyDescent="0.3">
      <c r="A7056" t="s">
        <v>7202</v>
      </c>
      <c r="B7056" t="s">
        <v>32</v>
      </c>
      <c r="C7056" t="str">
        <f>_xlfn.XLOOKUP(Sales_Pipeline[[#This Row],[Sales_Agent]],Sales_Teams[Sales_Agent],Sales_Teams[Manager])</f>
        <v>Celia Rouche</v>
      </c>
      <c r="D7056" t="str">
        <f>_xlfn.XLOOKUP(Sales_Pipeline[[#This Row],[Manager]],Sales_Teams[Manager],Sales_Teams[Regional_Office])</f>
        <v>West</v>
      </c>
      <c r="E7056" t="s">
        <v>76</v>
      </c>
      <c r="F7056" t="s">
        <v>173</v>
      </c>
      <c r="G7056" t="str">
        <f>IFERROR(_xlfn.XLOOKUP(Sales_Pipeline[[#This Row],[Account]],Accounts!$A$2:$A$86,Accounts!$F$2:$F$86),"")</f>
        <v>United States</v>
      </c>
      <c r="H7056" t="s">
        <v>57</v>
      </c>
      <c r="I7056" s="3">
        <v>43005</v>
      </c>
      <c r="J7056" s="3">
        <v>43011</v>
      </c>
      <c r="K7056" s="8" t="str">
        <f>IF(Sales_Pipeline[[#This Row],[Close_Date]]="","",TEXT(Sales_Pipeline[[#This Row],[Close_Date]],"ddd"))</f>
        <v>Tue</v>
      </c>
      <c r="L7056" s="8" t="str">
        <f>IF(Sales_Pipeline[[#This Row],[Close_Date]]="","",TEXT(Sales_Pipeline[[#This Row],[Close_Date]],"mmm"))</f>
        <v>Oct</v>
      </c>
      <c r="M7056" s="8" t="str">
        <f>IF(Sales_Pipeline[[#This Row],[Close_Date]]="","","Q"&amp;ROUNDUP(MONTH(Sales_Pipeline[[#This Row],[Close_Date]])/3,0))</f>
        <v>Q4</v>
      </c>
      <c r="N7056" s="2" cm="1">
        <f t="array" ref="N7056">IFERROR(_xlfn.IFS(Sales_Pipeline[[#This Row],[Deal_Stage]]="Won",_xlfn.XLOOKUP(Sales_Pipeline[[#This Row],[Product]],Products!$A$2:$A$8,Products!$C$2:$C$8),Sales_Pipeline[[#This Row],[Deal_Stage]]="Lost",_xlfn.XLOOKUP(Sales_Pipeline[[#This Row],[Product]],Products!$A$2:$A$8,Products!$C$2:$C$8)),"")</f>
        <v>3393</v>
      </c>
      <c r="O7056" s="2">
        <v>3794</v>
      </c>
    </row>
    <row r="7057" spans="1:15" x14ac:dyDescent="0.3">
      <c r="A7057" t="s">
        <v>7203</v>
      </c>
      <c r="B7057" t="s">
        <v>23</v>
      </c>
      <c r="C7057" t="str">
        <f>_xlfn.XLOOKUP(Sales_Pipeline[[#This Row],[Sales_Agent]],Sales_Teams[Sales_Agent],Sales_Teams[Manager])</f>
        <v>Cara Losch</v>
      </c>
      <c r="D7057" t="str">
        <f>_xlfn.XLOOKUP(Sales_Pipeline[[#This Row],[Manager]],Sales_Teams[Manager],Sales_Teams[Regional_Office])</f>
        <v>East</v>
      </c>
      <c r="E7057" t="s">
        <v>76</v>
      </c>
      <c r="F7057" t="s">
        <v>109</v>
      </c>
      <c r="G7057" t="str">
        <f>IFERROR(_xlfn.XLOOKUP(Sales_Pipeline[[#This Row],[Account]],Accounts!$A$2:$A$86,Accounts!$F$2:$F$86),"")</f>
        <v>Japan</v>
      </c>
      <c r="H7057" t="s">
        <v>57</v>
      </c>
      <c r="I7057" s="3">
        <v>43005</v>
      </c>
      <c r="J7057" s="3">
        <v>43011</v>
      </c>
      <c r="K7057" s="8" t="str">
        <f>IF(Sales_Pipeline[[#This Row],[Close_Date]]="","",TEXT(Sales_Pipeline[[#This Row],[Close_Date]],"ddd"))</f>
        <v>Tue</v>
      </c>
      <c r="L7057" s="8" t="str">
        <f>IF(Sales_Pipeline[[#This Row],[Close_Date]]="","",TEXT(Sales_Pipeline[[#This Row],[Close_Date]],"mmm"))</f>
        <v>Oct</v>
      </c>
      <c r="M7057" s="8" t="str">
        <f>IF(Sales_Pipeline[[#This Row],[Close_Date]]="","","Q"&amp;ROUNDUP(MONTH(Sales_Pipeline[[#This Row],[Close_Date]])/3,0))</f>
        <v>Q4</v>
      </c>
      <c r="N7057" s="2" cm="1">
        <f t="array" ref="N7057">IFERROR(_xlfn.IFS(Sales_Pipeline[[#This Row],[Deal_Stage]]="Won",_xlfn.XLOOKUP(Sales_Pipeline[[#This Row],[Product]],Products!$A$2:$A$8,Products!$C$2:$C$8),Sales_Pipeline[[#This Row],[Deal_Stage]]="Lost",_xlfn.XLOOKUP(Sales_Pipeline[[#This Row],[Product]],Products!$A$2:$A$8,Products!$C$2:$C$8)),"")</f>
        <v>3393</v>
      </c>
      <c r="O7057" s="2">
        <v>3786</v>
      </c>
    </row>
    <row r="7058" spans="1:15" x14ac:dyDescent="0.3">
      <c r="A7058" t="s">
        <v>7204</v>
      </c>
      <c r="B7058" t="s">
        <v>27</v>
      </c>
      <c r="C7058" t="str">
        <f>_xlfn.XLOOKUP(Sales_Pipeline[[#This Row],[Sales_Agent]],Sales_Teams[Sales_Agent],Sales_Teams[Manager])</f>
        <v>Rocco Neubert</v>
      </c>
      <c r="D7058" t="str">
        <f>_xlfn.XLOOKUP(Sales_Pipeline[[#This Row],[Manager]],Sales_Teams[Manager],Sales_Teams[Regional_Office])</f>
        <v>East</v>
      </c>
      <c r="E7058" t="s">
        <v>55</v>
      </c>
      <c r="F7058" t="s">
        <v>234</v>
      </c>
      <c r="G7058" t="str">
        <f>IFERROR(_xlfn.XLOOKUP(Sales_Pipeline[[#This Row],[Account]],Accounts!$A$2:$A$86,Accounts!$F$2:$F$86),"")</f>
        <v>United States</v>
      </c>
      <c r="H7058" t="s">
        <v>82</v>
      </c>
      <c r="I7058" s="3">
        <v>43006</v>
      </c>
      <c r="J7058" s="3">
        <v>43015</v>
      </c>
      <c r="K7058" s="8" t="str">
        <f>IF(Sales_Pipeline[[#This Row],[Close_Date]]="","",TEXT(Sales_Pipeline[[#This Row],[Close_Date]],"ddd"))</f>
        <v>Sat</v>
      </c>
      <c r="L7058" s="8" t="str">
        <f>IF(Sales_Pipeline[[#This Row],[Close_Date]]="","",TEXT(Sales_Pipeline[[#This Row],[Close_Date]],"mmm"))</f>
        <v>Oct</v>
      </c>
      <c r="M7058" s="8" t="str">
        <f>IF(Sales_Pipeline[[#This Row],[Close_Date]]="","","Q"&amp;ROUNDUP(MONTH(Sales_Pipeline[[#This Row],[Close_Date]])/3,0))</f>
        <v>Q4</v>
      </c>
      <c r="N7058" s="2" cm="1">
        <f t="array" ref="N7058">IFERROR(_xlfn.IFS(Sales_Pipeline[[#This Row],[Deal_Stage]]="Won",_xlfn.XLOOKUP(Sales_Pipeline[[#This Row],[Product]],Products!$A$2:$A$8,Products!$C$2:$C$8),Sales_Pipeline[[#This Row],[Deal_Stage]]="Lost",_xlfn.XLOOKUP(Sales_Pipeline[[#This Row],[Product]],Products!$A$2:$A$8,Products!$C$2:$C$8)),"")</f>
        <v>1096</v>
      </c>
      <c r="O7058" s="2">
        <v>0</v>
      </c>
    </row>
    <row r="7059" spans="1:15" x14ac:dyDescent="0.3">
      <c r="A7059" t="s">
        <v>7205</v>
      </c>
      <c r="B7059" t="s">
        <v>28</v>
      </c>
      <c r="C7059" t="str">
        <f>_xlfn.XLOOKUP(Sales_Pipeline[[#This Row],[Sales_Agent]],Sales_Teams[Sales_Agent],Sales_Teams[Manager])</f>
        <v>Rocco Neubert</v>
      </c>
      <c r="D7059" t="str">
        <f>_xlfn.XLOOKUP(Sales_Pipeline[[#This Row],[Manager]],Sales_Teams[Manager],Sales_Teams[Regional_Office])</f>
        <v>East</v>
      </c>
      <c r="E7059" t="s">
        <v>76</v>
      </c>
      <c r="F7059" t="s">
        <v>231</v>
      </c>
      <c r="G7059" t="str">
        <f>IFERROR(_xlfn.XLOOKUP(Sales_Pipeline[[#This Row],[Account]],Accounts!$A$2:$A$86,Accounts!$F$2:$F$86),"")</f>
        <v>United States</v>
      </c>
      <c r="H7059" t="s">
        <v>82</v>
      </c>
      <c r="I7059" s="3">
        <v>43006</v>
      </c>
      <c r="J7059" s="3">
        <v>43088</v>
      </c>
      <c r="K7059" s="8" t="str">
        <f>IF(Sales_Pipeline[[#This Row],[Close_Date]]="","",TEXT(Sales_Pipeline[[#This Row],[Close_Date]],"ddd"))</f>
        <v>Tue</v>
      </c>
      <c r="L7059" s="8" t="str">
        <f>IF(Sales_Pipeline[[#This Row],[Close_Date]]="","",TEXT(Sales_Pipeline[[#This Row],[Close_Date]],"mmm"))</f>
        <v>Dec</v>
      </c>
      <c r="M7059" s="8" t="str">
        <f>IF(Sales_Pipeline[[#This Row],[Close_Date]]="","","Q"&amp;ROUNDUP(MONTH(Sales_Pipeline[[#This Row],[Close_Date]])/3,0))</f>
        <v>Q4</v>
      </c>
      <c r="N7059" s="2" cm="1">
        <f t="array" ref="N7059">IFERROR(_xlfn.IFS(Sales_Pipeline[[#This Row],[Deal_Stage]]="Won",_xlfn.XLOOKUP(Sales_Pipeline[[#This Row],[Product]],Products!$A$2:$A$8,Products!$C$2:$C$8),Sales_Pipeline[[#This Row],[Deal_Stage]]="Lost",_xlfn.XLOOKUP(Sales_Pipeline[[#This Row],[Product]],Products!$A$2:$A$8,Products!$C$2:$C$8)),"")</f>
        <v>3393</v>
      </c>
      <c r="O7059" s="2">
        <v>0</v>
      </c>
    </row>
    <row r="7060" spans="1:15" x14ac:dyDescent="0.3">
      <c r="A7060" t="s">
        <v>7206</v>
      </c>
      <c r="B7060" t="s">
        <v>28</v>
      </c>
      <c r="C7060" t="str">
        <f>_xlfn.XLOOKUP(Sales_Pipeline[[#This Row],[Sales_Agent]],Sales_Teams[Sales_Agent],Sales_Teams[Manager])</f>
        <v>Rocco Neubert</v>
      </c>
      <c r="D7060" t="str">
        <f>_xlfn.XLOOKUP(Sales_Pipeline[[#This Row],[Manager]],Sales_Teams[Manager],Sales_Teams[Regional_Office])</f>
        <v>East</v>
      </c>
      <c r="E7060" t="s">
        <v>8953</v>
      </c>
      <c r="F7060" t="s">
        <v>129</v>
      </c>
      <c r="G7060" t="str">
        <f>IFERROR(_xlfn.XLOOKUP(Sales_Pipeline[[#This Row],[Account]],Accounts!$A$2:$A$86,Accounts!$F$2:$F$86),"")</f>
        <v>Jordan</v>
      </c>
      <c r="H7060" t="s">
        <v>57</v>
      </c>
      <c r="I7060" s="3">
        <v>43006</v>
      </c>
      <c r="J7060" s="3">
        <v>43015</v>
      </c>
      <c r="K7060" s="8" t="str">
        <f>IF(Sales_Pipeline[[#This Row],[Close_Date]]="","",TEXT(Sales_Pipeline[[#This Row],[Close_Date]],"ddd"))</f>
        <v>Sat</v>
      </c>
      <c r="L7060" s="8" t="str">
        <f>IF(Sales_Pipeline[[#This Row],[Close_Date]]="","",TEXT(Sales_Pipeline[[#This Row],[Close_Date]],"mmm"))</f>
        <v>Oct</v>
      </c>
      <c r="M7060" s="8" t="str">
        <f>IF(Sales_Pipeline[[#This Row],[Close_Date]]="","","Q"&amp;ROUNDUP(MONTH(Sales_Pipeline[[#This Row],[Close_Date]])/3,0))</f>
        <v>Q4</v>
      </c>
      <c r="N7060" s="2" cm="1">
        <f t="array" ref="N7060">IFERROR(_xlfn.IFS(Sales_Pipeline[[#This Row],[Deal_Stage]]="Won",_xlfn.XLOOKUP(Sales_Pipeline[[#This Row],[Product]],Products!$A$2:$A$8,Products!$C$2:$C$8),Sales_Pipeline[[#This Row],[Deal_Stage]]="Lost",_xlfn.XLOOKUP(Sales_Pipeline[[#This Row],[Product]],Products!$A$2:$A$8,Products!$C$2:$C$8)),"")</f>
        <v>4821</v>
      </c>
      <c r="O7060" s="2">
        <v>5553</v>
      </c>
    </row>
    <row r="7061" spans="1:15" x14ac:dyDescent="0.3">
      <c r="A7061" t="s">
        <v>7207</v>
      </c>
      <c r="B7061" t="s">
        <v>28</v>
      </c>
      <c r="C7061" t="str">
        <f>_xlfn.XLOOKUP(Sales_Pipeline[[#This Row],[Sales_Agent]],Sales_Teams[Sales_Agent],Sales_Teams[Manager])</f>
        <v>Rocco Neubert</v>
      </c>
      <c r="D7061" t="str">
        <f>_xlfn.XLOOKUP(Sales_Pipeline[[#This Row],[Manager]],Sales_Teams[Manager],Sales_Teams[Regional_Office])</f>
        <v>East</v>
      </c>
      <c r="E7061" t="s">
        <v>76</v>
      </c>
      <c r="F7061" t="s">
        <v>216</v>
      </c>
      <c r="G7061" t="str">
        <f>IFERROR(_xlfn.XLOOKUP(Sales_Pipeline[[#This Row],[Account]],Accounts!$A$2:$A$86,Accounts!$F$2:$F$86),"")</f>
        <v>United States</v>
      </c>
      <c r="H7061" t="s">
        <v>57</v>
      </c>
      <c r="I7061" s="3">
        <v>43006</v>
      </c>
      <c r="J7061" s="3">
        <v>43016</v>
      </c>
      <c r="K7061" s="8" t="str">
        <f>IF(Sales_Pipeline[[#This Row],[Close_Date]]="","",TEXT(Sales_Pipeline[[#This Row],[Close_Date]],"ddd"))</f>
        <v>Sun</v>
      </c>
      <c r="L7061" s="8" t="str">
        <f>IF(Sales_Pipeline[[#This Row],[Close_Date]]="","",TEXT(Sales_Pipeline[[#This Row],[Close_Date]],"mmm"))</f>
        <v>Oct</v>
      </c>
      <c r="M7061" s="8" t="str">
        <f>IF(Sales_Pipeline[[#This Row],[Close_Date]]="","","Q"&amp;ROUNDUP(MONTH(Sales_Pipeline[[#This Row],[Close_Date]])/3,0))</f>
        <v>Q4</v>
      </c>
      <c r="N7061" s="2" cm="1">
        <f t="array" ref="N7061">IFERROR(_xlfn.IFS(Sales_Pipeline[[#This Row],[Deal_Stage]]="Won",_xlfn.XLOOKUP(Sales_Pipeline[[#This Row],[Product]],Products!$A$2:$A$8,Products!$C$2:$C$8),Sales_Pipeline[[#This Row],[Deal_Stage]]="Lost",_xlfn.XLOOKUP(Sales_Pipeline[[#This Row],[Product]],Products!$A$2:$A$8,Products!$C$2:$C$8)),"")</f>
        <v>3393</v>
      </c>
      <c r="O7061" s="2">
        <v>3557</v>
      </c>
    </row>
    <row r="7062" spans="1:15" x14ac:dyDescent="0.3">
      <c r="A7062" t="s">
        <v>7208</v>
      </c>
      <c r="B7062" t="s">
        <v>38</v>
      </c>
      <c r="C7062" t="str">
        <f>_xlfn.XLOOKUP(Sales_Pipeline[[#This Row],[Sales_Agent]],Sales_Teams[Sales_Agent],Sales_Teams[Manager])</f>
        <v>Celia Rouche</v>
      </c>
      <c r="D7062" t="str">
        <f>_xlfn.XLOOKUP(Sales_Pipeline[[#This Row],[Manager]],Sales_Teams[Manager],Sales_Teams[Regional_Office])</f>
        <v>West</v>
      </c>
      <c r="E7062" t="s">
        <v>61</v>
      </c>
      <c r="F7062" t="s">
        <v>125</v>
      </c>
      <c r="G7062" t="str">
        <f>IFERROR(_xlfn.XLOOKUP(Sales_Pipeline[[#This Row],[Account]],Accounts!$A$2:$A$86,Accounts!$F$2:$F$86),"")</f>
        <v>United States</v>
      </c>
      <c r="H7062" t="s">
        <v>57</v>
      </c>
      <c r="I7062" s="3">
        <v>43006</v>
      </c>
      <c r="J7062" s="3">
        <v>43016</v>
      </c>
      <c r="K7062" s="8" t="str">
        <f>IF(Sales_Pipeline[[#This Row],[Close_Date]]="","",TEXT(Sales_Pipeline[[#This Row],[Close_Date]],"ddd"))</f>
        <v>Sun</v>
      </c>
      <c r="L7062" s="8" t="str">
        <f>IF(Sales_Pipeline[[#This Row],[Close_Date]]="","",TEXT(Sales_Pipeline[[#This Row],[Close_Date]],"mmm"))</f>
        <v>Oct</v>
      </c>
      <c r="M7062" s="8" t="str">
        <f>IF(Sales_Pipeline[[#This Row],[Close_Date]]="","","Q"&amp;ROUNDUP(MONTH(Sales_Pipeline[[#This Row],[Close_Date]])/3,0))</f>
        <v>Q4</v>
      </c>
      <c r="N7062" s="2" cm="1">
        <f t="array" ref="N7062">IFERROR(_xlfn.IFS(Sales_Pipeline[[#This Row],[Deal_Stage]]="Won",_xlfn.XLOOKUP(Sales_Pipeline[[#This Row],[Product]],Products!$A$2:$A$8,Products!$C$2:$C$8),Sales_Pipeline[[#This Row],[Deal_Stage]]="Lost",_xlfn.XLOOKUP(Sales_Pipeline[[#This Row],[Product]],Products!$A$2:$A$8,Products!$C$2:$C$8)),"")</f>
        <v>55</v>
      </c>
      <c r="O7062" s="2">
        <v>63</v>
      </c>
    </row>
    <row r="7063" spans="1:15" x14ac:dyDescent="0.3">
      <c r="A7063" t="s">
        <v>7209</v>
      </c>
      <c r="B7063" t="s">
        <v>13</v>
      </c>
      <c r="C7063" t="str">
        <f>_xlfn.XLOOKUP(Sales_Pipeline[[#This Row],[Sales_Agent]],Sales_Teams[Sales_Agent],Sales_Teams[Manager])</f>
        <v>Melvin Marxen</v>
      </c>
      <c r="D7063" t="str">
        <f>_xlfn.XLOOKUP(Sales_Pipeline[[#This Row],[Manager]],Sales_Teams[Manager],Sales_Teams[Regional_Office])</f>
        <v>Central</v>
      </c>
      <c r="E7063" t="s">
        <v>63</v>
      </c>
      <c r="F7063" t="s">
        <v>141</v>
      </c>
      <c r="G7063" t="str">
        <f>IFERROR(_xlfn.XLOOKUP(Sales_Pipeline[[#This Row],[Account]],Accounts!$A$2:$A$86,Accounts!$F$2:$F$86),"")</f>
        <v>United States</v>
      </c>
      <c r="H7063" t="s">
        <v>82</v>
      </c>
      <c r="I7063" s="3">
        <v>43006</v>
      </c>
      <c r="J7063" s="3">
        <v>43050</v>
      </c>
      <c r="K7063" s="8" t="str">
        <f>IF(Sales_Pipeline[[#This Row],[Close_Date]]="","",TEXT(Sales_Pipeline[[#This Row],[Close_Date]],"ddd"))</f>
        <v>Sat</v>
      </c>
      <c r="L7063" s="8" t="str">
        <f>IF(Sales_Pipeline[[#This Row],[Close_Date]]="","",TEXT(Sales_Pipeline[[#This Row],[Close_Date]],"mmm"))</f>
        <v>Nov</v>
      </c>
      <c r="M7063" s="8" t="str">
        <f>IF(Sales_Pipeline[[#This Row],[Close_Date]]="","","Q"&amp;ROUNDUP(MONTH(Sales_Pipeline[[#This Row],[Close_Date]])/3,0))</f>
        <v>Q4</v>
      </c>
      <c r="N7063" s="2" cm="1">
        <f t="array" ref="N7063">IFERROR(_xlfn.IFS(Sales_Pipeline[[#This Row],[Deal_Stage]]="Won",_xlfn.XLOOKUP(Sales_Pipeline[[#This Row],[Product]],Products!$A$2:$A$8,Products!$C$2:$C$8),Sales_Pipeline[[#This Row],[Deal_Stage]]="Lost",_xlfn.XLOOKUP(Sales_Pipeline[[#This Row],[Product]],Products!$A$2:$A$8,Products!$C$2:$C$8)),"")</f>
        <v>550</v>
      </c>
      <c r="O7063" s="2">
        <v>0</v>
      </c>
    </row>
    <row r="7064" spans="1:15" x14ac:dyDescent="0.3">
      <c r="A7064" t="s">
        <v>7210</v>
      </c>
      <c r="B7064" t="s">
        <v>8</v>
      </c>
      <c r="C7064" t="str">
        <f>_xlfn.XLOOKUP(Sales_Pipeline[[#This Row],[Sales_Agent]],Sales_Teams[Sales_Agent],Sales_Teams[Manager])</f>
        <v>Dustin Brinkmann</v>
      </c>
      <c r="D7064" t="str">
        <f>_xlfn.XLOOKUP(Sales_Pipeline[[#This Row],[Manager]],Sales_Teams[Manager],Sales_Teams[Regional_Office])</f>
        <v>Central</v>
      </c>
      <c r="E7064" t="s">
        <v>76</v>
      </c>
      <c r="F7064" t="s">
        <v>247</v>
      </c>
      <c r="G7064" t="str">
        <f>IFERROR(_xlfn.XLOOKUP(Sales_Pipeline[[#This Row],[Account]],Accounts!$A$2:$A$86,Accounts!$F$2:$F$86),"")</f>
        <v>United States</v>
      </c>
      <c r="H7064" t="s">
        <v>57</v>
      </c>
      <c r="I7064" s="3">
        <v>43006</v>
      </c>
      <c r="J7064" s="3">
        <v>43014</v>
      </c>
      <c r="K7064" s="8" t="str">
        <f>IF(Sales_Pipeline[[#This Row],[Close_Date]]="","",TEXT(Sales_Pipeline[[#This Row],[Close_Date]],"ddd"))</f>
        <v>Fri</v>
      </c>
      <c r="L7064" s="8" t="str">
        <f>IF(Sales_Pipeline[[#This Row],[Close_Date]]="","",TEXT(Sales_Pipeline[[#This Row],[Close_Date]],"mmm"))</f>
        <v>Oct</v>
      </c>
      <c r="M7064" s="8" t="str">
        <f>IF(Sales_Pipeline[[#This Row],[Close_Date]]="","","Q"&amp;ROUNDUP(MONTH(Sales_Pipeline[[#This Row],[Close_Date]])/3,0))</f>
        <v>Q4</v>
      </c>
      <c r="N7064" s="2" cm="1">
        <f t="array" ref="N7064">IFERROR(_xlfn.IFS(Sales_Pipeline[[#This Row],[Deal_Stage]]="Won",_xlfn.XLOOKUP(Sales_Pipeline[[#This Row],[Product]],Products!$A$2:$A$8,Products!$C$2:$C$8),Sales_Pipeline[[#This Row],[Deal_Stage]]="Lost",_xlfn.XLOOKUP(Sales_Pipeline[[#This Row],[Product]],Products!$A$2:$A$8,Products!$C$2:$C$8)),"")</f>
        <v>3393</v>
      </c>
      <c r="O7064" s="2">
        <v>3704</v>
      </c>
    </row>
    <row r="7065" spans="1:15" x14ac:dyDescent="0.3">
      <c r="A7065" t="s">
        <v>7211</v>
      </c>
      <c r="B7065" t="s">
        <v>37</v>
      </c>
      <c r="C7065" t="str">
        <f>_xlfn.XLOOKUP(Sales_Pipeline[[#This Row],[Sales_Agent]],Sales_Teams[Sales_Agent],Sales_Teams[Manager])</f>
        <v>Celia Rouche</v>
      </c>
      <c r="D7065" t="str">
        <f>_xlfn.XLOOKUP(Sales_Pipeline[[#This Row],[Manager]],Sales_Teams[Manager],Sales_Teams[Regional_Office])</f>
        <v>West</v>
      </c>
      <c r="E7065" t="s">
        <v>8953</v>
      </c>
      <c r="G7065" t="str">
        <f>IFERROR(_xlfn.XLOOKUP(Sales_Pipeline[[#This Row],[Account]],Accounts!$A$2:$A$86,Accounts!$F$2:$F$86),"")</f>
        <v/>
      </c>
      <c r="H7065" t="s">
        <v>77</v>
      </c>
      <c r="I7065" s="3">
        <v>43006</v>
      </c>
      <c r="K7065" s="8" t="str">
        <f>IF(Sales_Pipeline[[#This Row],[Close_Date]]="","",TEXT(Sales_Pipeline[[#This Row],[Close_Date]],"ddd"))</f>
        <v/>
      </c>
      <c r="L7065" s="8" t="str">
        <f>IF(Sales_Pipeline[[#This Row],[Close_Date]]="","",TEXT(Sales_Pipeline[[#This Row],[Close_Date]],"mmm"))</f>
        <v/>
      </c>
      <c r="M7065" s="8" t="str">
        <f>IF(Sales_Pipeline[[#This Row],[Close_Date]]="","","Q"&amp;ROUNDUP(MONTH(Sales_Pipeline[[#This Row],[Close_Date]])/3,0))</f>
        <v/>
      </c>
      <c r="N7065" s="2" t="str" cm="1">
        <f t="array" ref="N7065">IFERROR(_xlfn.IFS(Sales_Pipeline[[#This Row],[Deal_Stage]]="Won",_xlfn.XLOOKUP(Sales_Pipeline[[#This Row],[Product]],Products!$A$2:$A$8,Products!$C$2:$C$8),Sales_Pipeline[[#This Row],[Deal_Stage]]="Lost",_xlfn.XLOOKUP(Sales_Pipeline[[#This Row],[Product]],Products!$A$2:$A$8,Products!$C$2:$C$8)),"")</f>
        <v/>
      </c>
      <c r="O7065" s="2">
        <v>0</v>
      </c>
    </row>
    <row r="7066" spans="1:15" x14ac:dyDescent="0.3">
      <c r="A7066" t="s">
        <v>7212</v>
      </c>
      <c r="B7066" t="s">
        <v>12</v>
      </c>
      <c r="C7066" t="str">
        <f>_xlfn.XLOOKUP(Sales_Pipeline[[#This Row],[Sales_Agent]],Sales_Teams[Sales_Agent],Sales_Teams[Manager])</f>
        <v>Melvin Marxen</v>
      </c>
      <c r="D7066" t="str">
        <f>_xlfn.XLOOKUP(Sales_Pipeline[[#This Row],[Manager]],Sales_Teams[Manager],Sales_Teams[Regional_Office])</f>
        <v>Central</v>
      </c>
      <c r="E7066" t="s">
        <v>55</v>
      </c>
      <c r="F7066" t="s">
        <v>132</v>
      </c>
      <c r="G7066" t="str">
        <f>IFERROR(_xlfn.XLOOKUP(Sales_Pipeline[[#This Row],[Account]],Accounts!$A$2:$A$86,Accounts!$F$2:$F$86),"")</f>
        <v>United States</v>
      </c>
      <c r="H7066" t="s">
        <v>82</v>
      </c>
      <c r="I7066" s="3">
        <v>43006</v>
      </c>
      <c r="J7066" s="3">
        <v>43042</v>
      </c>
      <c r="K7066" s="8" t="str">
        <f>IF(Sales_Pipeline[[#This Row],[Close_Date]]="","",TEXT(Sales_Pipeline[[#This Row],[Close_Date]],"ddd"))</f>
        <v>Fri</v>
      </c>
      <c r="L7066" s="8" t="str">
        <f>IF(Sales_Pipeline[[#This Row],[Close_Date]]="","",TEXT(Sales_Pipeline[[#This Row],[Close_Date]],"mmm"))</f>
        <v>Nov</v>
      </c>
      <c r="M7066" s="8" t="str">
        <f>IF(Sales_Pipeline[[#This Row],[Close_Date]]="","","Q"&amp;ROUNDUP(MONTH(Sales_Pipeline[[#This Row],[Close_Date]])/3,0))</f>
        <v>Q4</v>
      </c>
      <c r="N7066" s="2" cm="1">
        <f t="array" ref="N7066">IFERROR(_xlfn.IFS(Sales_Pipeline[[#This Row],[Deal_Stage]]="Won",_xlfn.XLOOKUP(Sales_Pipeline[[#This Row],[Product]],Products!$A$2:$A$8,Products!$C$2:$C$8),Sales_Pipeline[[#This Row],[Deal_Stage]]="Lost",_xlfn.XLOOKUP(Sales_Pipeline[[#This Row],[Product]],Products!$A$2:$A$8,Products!$C$2:$C$8)),"")</f>
        <v>1096</v>
      </c>
      <c r="O7066" s="2">
        <v>0</v>
      </c>
    </row>
    <row r="7067" spans="1:15" x14ac:dyDescent="0.3">
      <c r="A7067" t="s">
        <v>7213</v>
      </c>
      <c r="B7067" t="s">
        <v>12</v>
      </c>
      <c r="C7067" t="str">
        <f>_xlfn.XLOOKUP(Sales_Pipeline[[#This Row],[Sales_Agent]],Sales_Teams[Sales_Agent],Sales_Teams[Manager])</f>
        <v>Melvin Marxen</v>
      </c>
      <c r="D7067" t="str">
        <f>_xlfn.XLOOKUP(Sales_Pipeline[[#This Row],[Manager]],Sales_Teams[Manager],Sales_Teams[Regional_Office])</f>
        <v>Central</v>
      </c>
      <c r="E7067" t="s">
        <v>76</v>
      </c>
      <c r="F7067" t="s">
        <v>330</v>
      </c>
      <c r="G7067" t="str">
        <f>IFERROR(_xlfn.XLOOKUP(Sales_Pipeline[[#This Row],[Account]],Accounts!$A$2:$A$86,Accounts!$F$2:$F$86),"")</f>
        <v>Korea</v>
      </c>
      <c r="H7067" t="s">
        <v>82</v>
      </c>
      <c r="I7067" s="3">
        <v>43006</v>
      </c>
      <c r="J7067" s="3">
        <v>43011</v>
      </c>
      <c r="K7067" s="8" t="str">
        <f>IF(Sales_Pipeline[[#This Row],[Close_Date]]="","",TEXT(Sales_Pipeline[[#This Row],[Close_Date]],"ddd"))</f>
        <v>Tue</v>
      </c>
      <c r="L7067" s="8" t="str">
        <f>IF(Sales_Pipeline[[#This Row],[Close_Date]]="","",TEXT(Sales_Pipeline[[#This Row],[Close_Date]],"mmm"))</f>
        <v>Oct</v>
      </c>
      <c r="M7067" s="8" t="str">
        <f>IF(Sales_Pipeline[[#This Row],[Close_Date]]="","","Q"&amp;ROUNDUP(MONTH(Sales_Pipeline[[#This Row],[Close_Date]])/3,0))</f>
        <v>Q4</v>
      </c>
      <c r="N7067" s="2" cm="1">
        <f t="array" ref="N7067">IFERROR(_xlfn.IFS(Sales_Pipeline[[#This Row],[Deal_Stage]]="Won",_xlfn.XLOOKUP(Sales_Pipeline[[#This Row],[Product]],Products!$A$2:$A$8,Products!$C$2:$C$8),Sales_Pipeline[[#This Row],[Deal_Stage]]="Lost",_xlfn.XLOOKUP(Sales_Pipeline[[#This Row],[Product]],Products!$A$2:$A$8,Products!$C$2:$C$8)),"")</f>
        <v>3393</v>
      </c>
      <c r="O7067" s="2">
        <v>0</v>
      </c>
    </row>
    <row r="7068" spans="1:15" x14ac:dyDescent="0.3">
      <c r="A7068" t="s">
        <v>7214</v>
      </c>
      <c r="B7068" t="s">
        <v>12</v>
      </c>
      <c r="C7068" t="str">
        <f>_xlfn.XLOOKUP(Sales_Pipeline[[#This Row],[Sales_Agent]],Sales_Teams[Sales_Agent],Sales_Teams[Manager])</f>
        <v>Melvin Marxen</v>
      </c>
      <c r="D7068" t="str">
        <f>_xlfn.XLOOKUP(Sales_Pipeline[[#This Row],[Manager]],Sales_Teams[Manager],Sales_Teams[Regional_Office])</f>
        <v>Central</v>
      </c>
      <c r="E7068" t="s">
        <v>55</v>
      </c>
      <c r="F7068" t="s">
        <v>68</v>
      </c>
      <c r="G7068" t="str">
        <f>IFERROR(_xlfn.XLOOKUP(Sales_Pipeline[[#This Row],[Account]],Accounts!$A$2:$A$86,Accounts!$F$2:$F$86),"")</f>
        <v>United States</v>
      </c>
      <c r="H7068" t="s">
        <v>57</v>
      </c>
      <c r="I7068" s="3">
        <v>43006</v>
      </c>
      <c r="J7068" s="3">
        <v>43069</v>
      </c>
      <c r="K7068" s="8" t="str">
        <f>IF(Sales_Pipeline[[#This Row],[Close_Date]]="","",TEXT(Sales_Pipeline[[#This Row],[Close_Date]],"ddd"))</f>
        <v>Thu</v>
      </c>
      <c r="L7068" s="8" t="str">
        <f>IF(Sales_Pipeline[[#This Row],[Close_Date]]="","",TEXT(Sales_Pipeline[[#This Row],[Close_Date]],"mmm"))</f>
        <v>Nov</v>
      </c>
      <c r="M7068" s="8" t="str">
        <f>IF(Sales_Pipeline[[#This Row],[Close_Date]]="","","Q"&amp;ROUNDUP(MONTH(Sales_Pipeline[[#This Row],[Close_Date]])/3,0))</f>
        <v>Q4</v>
      </c>
      <c r="N7068" s="2" cm="1">
        <f t="array" ref="N7068">IFERROR(_xlfn.IFS(Sales_Pipeline[[#This Row],[Deal_Stage]]="Won",_xlfn.XLOOKUP(Sales_Pipeline[[#This Row],[Product]],Products!$A$2:$A$8,Products!$C$2:$C$8),Sales_Pipeline[[#This Row],[Deal_Stage]]="Lost",_xlfn.XLOOKUP(Sales_Pipeline[[#This Row],[Product]],Products!$A$2:$A$8,Products!$C$2:$C$8)),"")</f>
        <v>1096</v>
      </c>
      <c r="O7068" s="2">
        <v>1133</v>
      </c>
    </row>
    <row r="7069" spans="1:15" x14ac:dyDescent="0.3">
      <c r="A7069" t="s">
        <v>7215</v>
      </c>
      <c r="B7069" t="s">
        <v>45</v>
      </c>
      <c r="C7069" t="str">
        <f>_xlfn.XLOOKUP(Sales_Pipeline[[#This Row],[Sales_Agent]],Sales_Teams[Sales_Agent],Sales_Teams[Manager])</f>
        <v>Summer Sewald</v>
      </c>
      <c r="D7069" t="str">
        <f>_xlfn.XLOOKUP(Sales_Pipeline[[#This Row],[Manager]],Sales_Teams[Manager],Sales_Teams[Regional_Office])</f>
        <v>West</v>
      </c>
      <c r="E7069" t="s">
        <v>55</v>
      </c>
      <c r="F7069" t="s">
        <v>216</v>
      </c>
      <c r="G7069" t="str">
        <f>IFERROR(_xlfn.XLOOKUP(Sales_Pipeline[[#This Row],[Account]],Accounts!$A$2:$A$86,Accounts!$F$2:$F$86),"")</f>
        <v>United States</v>
      </c>
      <c r="H7069" t="s">
        <v>57</v>
      </c>
      <c r="I7069" s="3">
        <v>43006</v>
      </c>
      <c r="J7069" s="3">
        <v>43078</v>
      </c>
      <c r="K7069" s="8" t="str">
        <f>IF(Sales_Pipeline[[#This Row],[Close_Date]]="","",TEXT(Sales_Pipeline[[#This Row],[Close_Date]],"ddd"))</f>
        <v>Sat</v>
      </c>
      <c r="L7069" s="8" t="str">
        <f>IF(Sales_Pipeline[[#This Row],[Close_Date]]="","",TEXT(Sales_Pipeline[[#This Row],[Close_Date]],"mmm"))</f>
        <v>Dec</v>
      </c>
      <c r="M7069" s="8" t="str">
        <f>IF(Sales_Pipeline[[#This Row],[Close_Date]]="","","Q"&amp;ROUNDUP(MONTH(Sales_Pipeline[[#This Row],[Close_Date]])/3,0))</f>
        <v>Q4</v>
      </c>
      <c r="N7069" s="2" cm="1">
        <f t="array" ref="N7069">IFERROR(_xlfn.IFS(Sales_Pipeline[[#This Row],[Deal_Stage]]="Won",_xlfn.XLOOKUP(Sales_Pipeline[[#This Row],[Product]],Products!$A$2:$A$8,Products!$C$2:$C$8),Sales_Pipeline[[#This Row],[Deal_Stage]]="Lost",_xlfn.XLOOKUP(Sales_Pipeline[[#This Row],[Product]],Products!$A$2:$A$8,Products!$C$2:$C$8)),"")</f>
        <v>1096</v>
      </c>
      <c r="O7069" s="2">
        <v>1292</v>
      </c>
    </row>
    <row r="7070" spans="1:15" x14ac:dyDescent="0.3">
      <c r="A7070" t="s">
        <v>7216</v>
      </c>
      <c r="B7070" t="s">
        <v>35</v>
      </c>
      <c r="C7070" t="str">
        <f>_xlfn.XLOOKUP(Sales_Pipeline[[#This Row],[Sales_Agent]],Sales_Teams[Sales_Agent],Sales_Teams[Manager])</f>
        <v>Celia Rouche</v>
      </c>
      <c r="D7070" t="str">
        <f>_xlfn.XLOOKUP(Sales_Pipeline[[#This Row],[Manager]],Sales_Teams[Manager],Sales_Teams[Regional_Office])</f>
        <v>West</v>
      </c>
      <c r="E7070" t="s">
        <v>76</v>
      </c>
      <c r="F7070" t="s">
        <v>185</v>
      </c>
      <c r="G7070" t="str">
        <f>IFERROR(_xlfn.XLOOKUP(Sales_Pipeline[[#This Row],[Account]],Accounts!$A$2:$A$86,Accounts!$F$2:$F$86),"")</f>
        <v>United States</v>
      </c>
      <c r="H7070" t="s">
        <v>57</v>
      </c>
      <c r="I7070" s="3">
        <v>43006</v>
      </c>
      <c r="J7070" s="3">
        <v>43073</v>
      </c>
      <c r="K7070" s="8" t="str">
        <f>IF(Sales_Pipeline[[#This Row],[Close_Date]]="","",TEXT(Sales_Pipeline[[#This Row],[Close_Date]],"ddd"))</f>
        <v>Mon</v>
      </c>
      <c r="L7070" s="8" t="str">
        <f>IF(Sales_Pipeline[[#This Row],[Close_Date]]="","",TEXT(Sales_Pipeline[[#This Row],[Close_Date]],"mmm"))</f>
        <v>Dec</v>
      </c>
      <c r="M7070" s="8" t="str">
        <f>IF(Sales_Pipeline[[#This Row],[Close_Date]]="","","Q"&amp;ROUNDUP(MONTH(Sales_Pipeline[[#This Row],[Close_Date]])/3,0))</f>
        <v>Q4</v>
      </c>
      <c r="N7070" s="2" cm="1">
        <f t="array" ref="N7070">IFERROR(_xlfn.IFS(Sales_Pipeline[[#This Row],[Deal_Stage]]="Won",_xlfn.XLOOKUP(Sales_Pipeline[[#This Row],[Product]],Products!$A$2:$A$8,Products!$C$2:$C$8),Sales_Pipeline[[#This Row],[Deal_Stage]]="Lost",_xlfn.XLOOKUP(Sales_Pipeline[[#This Row],[Product]],Products!$A$2:$A$8,Products!$C$2:$C$8)),"")</f>
        <v>3393</v>
      </c>
      <c r="O7070" s="2">
        <v>3278</v>
      </c>
    </row>
    <row r="7071" spans="1:15" x14ac:dyDescent="0.3">
      <c r="A7071" t="s">
        <v>7217</v>
      </c>
      <c r="B7071" t="s">
        <v>7</v>
      </c>
      <c r="C7071" t="str">
        <f>_xlfn.XLOOKUP(Sales_Pipeline[[#This Row],[Sales_Agent]],Sales_Teams[Sales_Agent],Sales_Teams[Manager])</f>
        <v>Dustin Brinkmann</v>
      </c>
      <c r="D7071" t="str">
        <f>_xlfn.XLOOKUP(Sales_Pipeline[[#This Row],[Manager]],Sales_Teams[Manager],Sales_Teams[Regional_Office])</f>
        <v>Central</v>
      </c>
      <c r="E7071" t="s">
        <v>61</v>
      </c>
      <c r="F7071" t="s">
        <v>64</v>
      </c>
      <c r="G7071" t="str">
        <f>IFERROR(_xlfn.XLOOKUP(Sales_Pipeline[[#This Row],[Account]],Accounts!$A$2:$A$86,Accounts!$F$2:$F$86),"")</f>
        <v>United States</v>
      </c>
      <c r="H7071" t="s">
        <v>57</v>
      </c>
      <c r="I7071" s="3">
        <v>43006</v>
      </c>
      <c r="J7071" s="3">
        <v>43013</v>
      </c>
      <c r="K7071" s="8" t="str">
        <f>IF(Sales_Pipeline[[#This Row],[Close_Date]]="","",TEXT(Sales_Pipeline[[#This Row],[Close_Date]],"ddd"))</f>
        <v>Thu</v>
      </c>
      <c r="L7071" s="8" t="str">
        <f>IF(Sales_Pipeline[[#This Row],[Close_Date]]="","",TEXT(Sales_Pipeline[[#This Row],[Close_Date]],"mmm"))</f>
        <v>Oct</v>
      </c>
      <c r="M7071" s="8" t="str">
        <f>IF(Sales_Pipeline[[#This Row],[Close_Date]]="","","Q"&amp;ROUNDUP(MONTH(Sales_Pipeline[[#This Row],[Close_Date]])/3,0))</f>
        <v>Q4</v>
      </c>
      <c r="N7071" s="2" cm="1">
        <f t="array" ref="N7071">IFERROR(_xlfn.IFS(Sales_Pipeline[[#This Row],[Deal_Stage]]="Won",_xlfn.XLOOKUP(Sales_Pipeline[[#This Row],[Product]],Products!$A$2:$A$8,Products!$C$2:$C$8),Sales_Pipeline[[#This Row],[Deal_Stage]]="Lost",_xlfn.XLOOKUP(Sales_Pipeline[[#This Row],[Product]],Products!$A$2:$A$8,Products!$C$2:$C$8)),"")</f>
        <v>55</v>
      </c>
      <c r="O7071" s="2">
        <v>55</v>
      </c>
    </row>
    <row r="7072" spans="1:15" x14ac:dyDescent="0.3">
      <c r="A7072" t="s">
        <v>7218</v>
      </c>
      <c r="B7072" t="s">
        <v>32</v>
      </c>
      <c r="C7072" t="str">
        <f>_xlfn.XLOOKUP(Sales_Pipeline[[#This Row],[Sales_Agent]],Sales_Teams[Sales_Agent],Sales_Teams[Manager])</f>
        <v>Celia Rouche</v>
      </c>
      <c r="D7072" t="str">
        <f>_xlfn.XLOOKUP(Sales_Pipeline[[#This Row],[Manager]],Sales_Teams[Manager],Sales_Teams[Regional_Office])</f>
        <v>West</v>
      </c>
      <c r="E7072" t="s">
        <v>63</v>
      </c>
      <c r="F7072" t="s">
        <v>89</v>
      </c>
      <c r="G7072" t="str">
        <f>IFERROR(_xlfn.XLOOKUP(Sales_Pipeline[[#This Row],[Account]],Accounts!$A$2:$A$86,Accounts!$F$2:$F$86),"")</f>
        <v>United States</v>
      </c>
      <c r="H7072" t="s">
        <v>57</v>
      </c>
      <c r="I7072" s="3">
        <v>43006</v>
      </c>
      <c r="J7072" s="3">
        <v>43092</v>
      </c>
      <c r="K7072" s="8" t="str">
        <f>IF(Sales_Pipeline[[#This Row],[Close_Date]]="","",TEXT(Sales_Pipeline[[#This Row],[Close_Date]],"ddd"))</f>
        <v>Sat</v>
      </c>
      <c r="L7072" s="8" t="str">
        <f>IF(Sales_Pipeline[[#This Row],[Close_Date]]="","",TEXT(Sales_Pipeline[[#This Row],[Close_Date]],"mmm"))</f>
        <v>Dec</v>
      </c>
      <c r="M7072" s="8" t="str">
        <f>IF(Sales_Pipeline[[#This Row],[Close_Date]]="","","Q"&amp;ROUNDUP(MONTH(Sales_Pipeline[[#This Row],[Close_Date]])/3,0))</f>
        <v>Q4</v>
      </c>
      <c r="N7072" s="2" cm="1">
        <f t="array" ref="N7072">IFERROR(_xlfn.IFS(Sales_Pipeline[[#This Row],[Deal_Stage]]="Won",_xlfn.XLOOKUP(Sales_Pipeline[[#This Row],[Product]],Products!$A$2:$A$8,Products!$C$2:$C$8),Sales_Pipeline[[#This Row],[Deal_Stage]]="Lost",_xlfn.XLOOKUP(Sales_Pipeline[[#This Row],[Product]],Products!$A$2:$A$8,Products!$C$2:$C$8)),"")</f>
        <v>550</v>
      </c>
      <c r="O7072" s="2">
        <v>498</v>
      </c>
    </row>
    <row r="7073" spans="1:15" x14ac:dyDescent="0.3">
      <c r="A7073" t="s">
        <v>7219</v>
      </c>
      <c r="B7073" t="s">
        <v>32</v>
      </c>
      <c r="C7073" t="str">
        <f>_xlfn.XLOOKUP(Sales_Pipeline[[#This Row],[Sales_Agent]],Sales_Teams[Sales_Agent],Sales_Teams[Manager])</f>
        <v>Celia Rouche</v>
      </c>
      <c r="D7073" t="str">
        <f>_xlfn.XLOOKUP(Sales_Pipeline[[#This Row],[Manager]],Sales_Teams[Manager],Sales_Teams[Regional_Office])</f>
        <v>West</v>
      </c>
      <c r="E7073" t="s">
        <v>61</v>
      </c>
      <c r="F7073" t="s">
        <v>85</v>
      </c>
      <c r="G7073" t="str">
        <f>IFERROR(_xlfn.XLOOKUP(Sales_Pipeline[[#This Row],[Account]],Accounts!$A$2:$A$86,Accounts!$F$2:$F$86),"")</f>
        <v>Poland</v>
      </c>
      <c r="H7073" t="s">
        <v>57</v>
      </c>
      <c r="I7073" s="3">
        <v>43006</v>
      </c>
      <c r="J7073" s="3">
        <v>43099</v>
      </c>
      <c r="K7073" s="8" t="str">
        <f>IF(Sales_Pipeline[[#This Row],[Close_Date]]="","",TEXT(Sales_Pipeline[[#This Row],[Close_Date]],"ddd"))</f>
        <v>Sat</v>
      </c>
      <c r="L7073" s="8" t="str">
        <f>IF(Sales_Pipeline[[#This Row],[Close_Date]]="","",TEXT(Sales_Pipeline[[#This Row],[Close_Date]],"mmm"))</f>
        <v>Dec</v>
      </c>
      <c r="M7073" s="8" t="str">
        <f>IF(Sales_Pipeline[[#This Row],[Close_Date]]="","","Q"&amp;ROUNDUP(MONTH(Sales_Pipeline[[#This Row],[Close_Date]])/3,0))</f>
        <v>Q4</v>
      </c>
      <c r="N7073" s="2" cm="1">
        <f t="array" ref="N7073">IFERROR(_xlfn.IFS(Sales_Pipeline[[#This Row],[Deal_Stage]]="Won",_xlfn.XLOOKUP(Sales_Pipeline[[#This Row],[Product]],Products!$A$2:$A$8,Products!$C$2:$C$8),Sales_Pipeline[[#This Row],[Deal_Stage]]="Lost",_xlfn.XLOOKUP(Sales_Pipeline[[#This Row],[Product]],Products!$A$2:$A$8,Products!$C$2:$C$8)),"")</f>
        <v>55</v>
      </c>
      <c r="O7073" s="2">
        <v>55</v>
      </c>
    </row>
    <row r="7074" spans="1:15" x14ac:dyDescent="0.3">
      <c r="A7074" t="s">
        <v>7220</v>
      </c>
      <c r="B7074" t="s">
        <v>23</v>
      </c>
      <c r="C7074" t="str">
        <f>_xlfn.XLOOKUP(Sales_Pipeline[[#This Row],[Sales_Agent]],Sales_Teams[Sales_Agent],Sales_Teams[Manager])</f>
        <v>Cara Losch</v>
      </c>
      <c r="D7074" t="str">
        <f>_xlfn.XLOOKUP(Sales_Pipeline[[#This Row],[Manager]],Sales_Teams[Manager],Sales_Teams[Regional_Office])</f>
        <v>East</v>
      </c>
      <c r="E7074" t="s">
        <v>84</v>
      </c>
      <c r="G7074" t="str">
        <f>IFERROR(_xlfn.XLOOKUP(Sales_Pipeline[[#This Row],[Account]],Accounts!$A$2:$A$86,Accounts!$F$2:$F$86),"")</f>
        <v/>
      </c>
      <c r="H7074" t="s">
        <v>77</v>
      </c>
      <c r="I7074" s="3">
        <v>43006</v>
      </c>
      <c r="K7074" s="8" t="str">
        <f>IF(Sales_Pipeline[[#This Row],[Close_Date]]="","",TEXT(Sales_Pipeline[[#This Row],[Close_Date]],"ddd"))</f>
        <v/>
      </c>
      <c r="L7074" s="8" t="str">
        <f>IF(Sales_Pipeline[[#This Row],[Close_Date]]="","",TEXT(Sales_Pipeline[[#This Row],[Close_Date]],"mmm"))</f>
        <v/>
      </c>
      <c r="M7074" s="8" t="str">
        <f>IF(Sales_Pipeline[[#This Row],[Close_Date]]="","","Q"&amp;ROUNDUP(MONTH(Sales_Pipeline[[#This Row],[Close_Date]])/3,0))</f>
        <v/>
      </c>
      <c r="N7074" s="2" t="str" cm="1">
        <f t="array" ref="N7074">IFERROR(_xlfn.IFS(Sales_Pipeline[[#This Row],[Deal_Stage]]="Won",_xlfn.XLOOKUP(Sales_Pipeline[[#This Row],[Product]],Products!$A$2:$A$8,Products!$C$2:$C$8),Sales_Pipeline[[#This Row],[Deal_Stage]]="Lost",_xlfn.XLOOKUP(Sales_Pipeline[[#This Row],[Product]],Products!$A$2:$A$8,Products!$C$2:$C$8)),"")</f>
        <v/>
      </c>
      <c r="O7074" s="2">
        <v>0</v>
      </c>
    </row>
    <row r="7075" spans="1:15" x14ac:dyDescent="0.3">
      <c r="A7075" t="s">
        <v>7221</v>
      </c>
      <c r="B7075" t="s">
        <v>44</v>
      </c>
      <c r="C7075" t="str">
        <f>_xlfn.XLOOKUP(Sales_Pipeline[[#This Row],[Sales_Agent]],Sales_Teams[Sales_Agent],Sales_Teams[Manager])</f>
        <v>Summer Sewald</v>
      </c>
      <c r="D7075" t="str">
        <f>_xlfn.XLOOKUP(Sales_Pipeline[[#This Row],[Manager]],Sales_Teams[Manager],Sales_Teams[Regional_Office])</f>
        <v>West</v>
      </c>
      <c r="E7075" t="s">
        <v>63</v>
      </c>
      <c r="F7075" t="s">
        <v>72</v>
      </c>
      <c r="G7075" t="str">
        <f>IFERROR(_xlfn.XLOOKUP(Sales_Pipeline[[#This Row],[Account]],Accounts!$A$2:$A$86,Accounts!$F$2:$F$86),"")</f>
        <v>United States</v>
      </c>
      <c r="H7075" t="s">
        <v>57</v>
      </c>
      <c r="I7075" s="3">
        <v>43006</v>
      </c>
      <c r="J7075" s="3">
        <v>43013</v>
      </c>
      <c r="K7075" s="8" t="str">
        <f>IF(Sales_Pipeline[[#This Row],[Close_Date]]="","",TEXT(Sales_Pipeline[[#This Row],[Close_Date]],"ddd"))</f>
        <v>Thu</v>
      </c>
      <c r="L7075" s="8" t="str">
        <f>IF(Sales_Pipeline[[#This Row],[Close_Date]]="","",TEXT(Sales_Pipeline[[#This Row],[Close_Date]],"mmm"))</f>
        <v>Oct</v>
      </c>
      <c r="M7075" s="8" t="str">
        <f>IF(Sales_Pipeline[[#This Row],[Close_Date]]="","","Q"&amp;ROUNDUP(MONTH(Sales_Pipeline[[#This Row],[Close_Date]])/3,0))</f>
        <v>Q4</v>
      </c>
      <c r="N7075" s="2" cm="1">
        <f t="array" ref="N7075">IFERROR(_xlfn.IFS(Sales_Pipeline[[#This Row],[Deal_Stage]]="Won",_xlfn.XLOOKUP(Sales_Pipeline[[#This Row],[Product]],Products!$A$2:$A$8,Products!$C$2:$C$8),Sales_Pipeline[[#This Row],[Deal_Stage]]="Lost",_xlfn.XLOOKUP(Sales_Pipeline[[#This Row],[Product]],Products!$A$2:$A$8,Products!$C$2:$C$8)),"")</f>
        <v>550</v>
      </c>
      <c r="O7075" s="2">
        <v>571</v>
      </c>
    </row>
    <row r="7076" spans="1:15" x14ac:dyDescent="0.3">
      <c r="A7076" t="s">
        <v>7222</v>
      </c>
      <c r="B7076" t="s">
        <v>25</v>
      </c>
      <c r="C7076" t="str">
        <f>_xlfn.XLOOKUP(Sales_Pipeline[[#This Row],[Sales_Agent]],Sales_Teams[Sales_Agent],Sales_Teams[Manager])</f>
        <v>Rocco Neubert</v>
      </c>
      <c r="D7076" t="str">
        <f>_xlfn.XLOOKUP(Sales_Pipeline[[#This Row],[Manager]],Sales_Teams[Manager],Sales_Teams[Regional_Office])</f>
        <v>East</v>
      </c>
      <c r="E7076" t="s">
        <v>55</v>
      </c>
      <c r="G7076" t="str">
        <f>IFERROR(_xlfn.XLOOKUP(Sales_Pipeline[[#This Row],[Account]],Accounts!$A$2:$A$86,Accounts!$F$2:$F$86),"")</f>
        <v/>
      </c>
      <c r="H7076" t="s">
        <v>77</v>
      </c>
      <c r="I7076" s="3">
        <v>43007</v>
      </c>
      <c r="K7076" s="8" t="str">
        <f>IF(Sales_Pipeline[[#This Row],[Close_Date]]="","",TEXT(Sales_Pipeline[[#This Row],[Close_Date]],"ddd"))</f>
        <v/>
      </c>
      <c r="L7076" s="8" t="str">
        <f>IF(Sales_Pipeline[[#This Row],[Close_Date]]="","",TEXT(Sales_Pipeline[[#This Row],[Close_Date]],"mmm"))</f>
        <v/>
      </c>
      <c r="M7076" s="8" t="str">
        <f>IF(Sales_Pipeline[[#This Row],[Close_Date]]="","","Q"&amp;ROUNDUP(MONTH(Sales_Pipeline[[#This Row],[Close_Date]])/3,0))</f>
        <v/>
      </c>
      <c r="N7076" s="2" t="str" cm="1">
        <f t="array" ref="N7076">IFERROR(_xlfn.IFS(Sales_Pipeline[[#This Row],[Deal_Stage]]="Won",_xlfn.XLOOKUP(Sales_Pipeline[[#This Row],[Product]],Products!$A$2:$A$8,Products!$C$2:$C$8),Sales_Pipeline[[#This Row],[Deal_Stage]]="Lost",_xlfn.XLOOKUP(Sales_Pipeline[[#This Row],[Product]],Products!$A$2:$A$8,Products!$C$2:$C$8)),"")</f>
        <v/>
      </c>
      <c r="O7076" s="2">
        <v>0</v>
      </c>
    </row>
    <row r="7077" spans="1:15" x14ac:dyDescent="0.3">
      <c r="A7077" t="s">
        <v>7223</v>
      </c>
      <c r="B7077" t="s">
        <v>25</v>
      </c>
      <c r="C7077" t="str">
        <f>_xlfn.XLOOKUP(Sales_Pipeline[[#This Row],[Sales_Agent]],Sales_Teams[Sales_Agent],Sales_Teams[Manager])</f>
        <v>Rocco Neubert</v>
      </c>
      <c r="D7077" t="str">
        <f>_xlfn.XLOOKUP(Sales_Pipeline[[#This Row],[Manager]],Sales_Teams[Manager],Sales_Teams[Regional_Office])</f>
        <v>East</v>
      </c>
      <c r="E7077" t="s">
        <v>8953</v>
      </c>
      <c r="F7077" t="s">
        <v>209</v>
      </c>
      <c r="G7077" t="str">
        <f>IFERROR(_xlfn.XLOOKUP(Sales_Pipeline[[#This Row],[Account]],Accounts!$A$2:$A$86,Accounts!$F$2:$F$86),"")</f>
        <v>United States</v>
      </c>
      <c r="H7077" t="s">
        <v>57</v>
      </c>
      <c r="I7077" s="3">
        <v>43007</v>
      </c>
      <c r="J7077" s="3">
        <v>43013</v>
      </c>
      <c r="K7077" s="8" t="str">
        <f>IF(Sales_Pipeline[[#This Row],[Close_Date]]="","",TEXT(Sales_Pipeline[[#This Row],[Close_Date]],"ddd"))</f>
        <v>Thu</v>
      </c>
      <c r="L7077" s="8" t="str">
        <f>IF(Sales_Pipeline[[#This Row],[Close_Date]]="","",TEXT(Sales_Pipeline[[#This Row],[Close_Date]],"mmm"))</f>
        <v>Oct</v>
      </c>
      <c r="M7077" s="8" t="str">
        <f>IF(Sales_Pipeline[[#This Row],[Close_Date]]="","","Q"&amp;ROUNDUP(MONTH(Sales_Pipeline[[#This Row],[Close_Date]])/3,0))</f>
        <v>Q4</v>
      </c>
      <c r="N7077" s="2" cm="1">
        <f t="array" ref="N7077">IFERROR(_xlfn.IFS(Sales_Pipeline[[#This Row],[Deal_Stage]]="Won",_xlfn.XLOOKUP(Sales_Pipeline[[#This Row],[Product]],Products!$A$2:$A$8,Products!$C$2:$C$8),Sales_Pipeline[[#This Row],[Deal_Stage]]="Lost",_xlfn.XLOOKUP(Sales_Pipeline[[#This Row],[Product]],Products!$A$2:$A$8,Products!$C$2:$C$8)),"")</f>
        <v>4821</v>
      </c>
      <c r="O7077" s="2">
        <v>4942</v>
      </c>
    </row>
    <row r="7078" spans="1:15" x14ac:dyDescent="0.3">
      <c r="A7078" t="s">
        <v>7224</v>
      </c>
      <c r="B7078" t="s">
        <v>15</v>
      </c>
      <c r="C7078" t="str">
        <f>_xlfn.XLOOKUP(Sales_Pipeline[[#This Row],[Sales_Agent]],Sales_Teams[Sales_Agent],Sales_Teams[Manager])</f>
        <v>Melvin Marxen</v>
      </c>
      <c r="D7078" t="str">
        <f>_xlfn.XLOOKUP(Sales_Pipeline[[#This Row],[Manager]],Sales_Teams[Manager],Sales_Teams[Regional_Office])</f>
        <v>Central</v>
      </c>
      <c r="E7078" t="s">
        <v>55</v>
      </c>
      <c r="F7078" t="s">
        <v>507</v>
      </c>
      <c r="G7078" t="str">
        <f>IFERROR(_xlfn.XLOOKUP(Sales_Pipeline[[#This Row],[Account]],Accounts!$A$2:$A$86,Accounts!$F$2:$F$86),"")</f>
        <v>Belgium</v>
      </c>
      <c r="H7078" t="s">
        <v>82</v>
      </c>
      <c r="I7078" s="3">
        <v>43007</v>
      </c>
      <c r="J7078" s="3">
        <v>43013</v>
      </c>
      <c r="K7078" s="8" t="str">
        <f>IF(Sales_Pipeline[[#This Row],[Close_Date]]="","",TEXT(Sales_Pipeline[[#This Row],[Close_Date]],"ddd"))</f>
        <v>Thu</v>
      </c>
      <c r="L7078" s="8" t="str">
        <f>IF(Sales_Pipeline[[#This Row],[Close_Date]]="","",TEXT(Sales_Pipeline[[#This Row],[Close_Date]],"mmm"))</f>
        <v>Oct</v>
      </c>
      <c r="M7078" s="8" t="str">
        <f>IF(Sales_Pipeline[[#This Row],[Close_Date]]="","","Q"&amp;ROUNDUP(MONTH(Sales_Pipeline[[#This Row],[Close_Date]])/3,0))</f>
        <v>Q4</v>
      </c>
      <c r="N7078" s="2" cm="1">
        <f t="array" ref="N7078">IFERROR(_xlfn.IFS(Sales_Pipeline[[#This Row],[Deal_Stage]]="Won",_xlfn.XLOOKUP(Sales_Pipeline[[#This Row],[Product]],Products!$A$2:$A$8,Products!$C$2:$C$8),Sales_Pipeline[[#This Row],[Deal_Stage]]="Lost",_xlfn.XLOOKUP(Sales_Pipeline[[#This Row],[Product]],Products!$A$2:$A$8,Products!$C$2:$C$8)),"")</f>
        <v>1096</v>
      </c>
      <c r="O7078" s="2">
        <v>0</v>
      </c>
    </row>
    <row r="7079" spans="1:15" x14ac:dyDescent="0.3">
      <c r="A7079" t="s">
        <v>7225</v>
      </c>
      <c r="B7079" t="s">
        <v>28</v>
      </c>
      <c r="C7079" t="str">
        <f>_xlfn.XLOOKUP(Sales_Pipeline[[#This Row],[Sales_Agent]],Sales_Teams[Sales_Agent],Sales_Teams[Manager])</f>
        <v>Rocco Neubert</v>
      </c>
      <c r="D7079" t="str">
        <f>_xlfn.XLOOKUP(Sales_Pipeline[[#This Row],[Manager]],Sales_Teams[Manager],Sales_Teams[Regional_Office])</f>
        <v>East</v>
      </c>
      <c r="E7079" t="s">
        <v>61</v>
      </c>
      <c r="F7079" t="s">
        <v>182</v>
      </c>
      <c r="G7079" t="str">
        <f>IFERROR(_xlfn.XLOOKUP(Sales_Pipeline[[#This Row],[Account]],Accounts!$A$2:$A$86,Accounts!$F$2:$F$86),"")</f>
        <v>United States</v>
      </c>
      <c r="H7079" t="s">
        <v>82</v>
      </c>
      <c r="I7079" s="3">
        <v>43007</v>
      </c>
      <c r="J7079" s="3">
        <v>43076</v>
      </c>
      <c r="K7079" s="8" t="str">
        <f>IF(Sales_Pipeline[[#This Row],[Close_Date]]="","",TEXT(Sales_Pipeline[[#This Row],[Close_Date]],"ddd"))</f>
        <v>Thu</v>
      </c>
      <c r="L7079" s="8" t="str">
        <f>IF(Sales_Pipeline[[#This Row],[Close_Date]]="","",TEXT(Sales_Pipeline[[#This Row],[Close_Date]],"mmm"))</f>
        <v>Dec</v>
      </c>
      <c r="M7079" s="8" t="str">
        <f>IF(Sales_Pipeline[[#This Row],[Close_Date]]="","","Q"&amp;ROUNDUP(MONTH(Sales_Pipeline[[#This Row],[Close_Date]])/3,0))</f>
        <v>Q4</v>
      </c>
      <c r="N7079" s="2" cm="1">
        <f t="array" ref="N7079">IFERROR(_xlfn.IFS(Sales_Pipeline[[#This Row],[Deal_Stage]]="Won",_xlfn.XLOOKUP(Sales_Pipeline[[#This Row],[Product]],Products!$A$2:$A$8,Products!$C$2:$C$8),Sales_Pipeline[[#This Row],[Deal_Stage]]="Lost",_xlfn.XLOOKUP(Sales_Pipeline[[#This Row],[Product]],Products!$A$2:$A$8,Products!$C$2:$C$8)),"")</f>
        <v>55</v>
      </c>
      <c r="O7079" s="2">
        <v>0</v>
      </c>
    </row>
    <row r="7080" spans="1:15" x14ac:dyDescent="0.3">
      <c r="A7080" t="s">
        <v>7226</v>
      </c>
      <c r="B7080" t="s">
        <v>38</v>
      </c>
      <c r="C7080" t="str">
        <f>_xlfn.XLOOKUP(Sales_Pipeline[[#This Row],[Sales_Agent]],Sales_Teams[Sales_Agent],Sales_Teams[Manager])</f>
        <v>Celia Rouche</v>
      </c>
      <c r="D7080" t="str">
        <f>_xlfn.XLOOKUP(Sales_Pipeline[[#This Row],[Manager]],Sales_Teams[Manager],Sales_Teams[Regional_Office])</f>
        <v>West</v>
      </c>
      <c r="E7080" t="s">
        <v>8953</v>
      </c>
      <c r="F7080" t="s">
        <v>288</v>
      </c>
      <c r="G7080" t="str">
        <f>IFERROR(_xlfn.XLOOKUP(Sales_Pipeline[[#This Row],[Account]],Accounts!$A$2:$A$86,Accounts!$F$2:$F$86),"")</f>
        <v>United States</v>
      </c>
      <c r="H7080" t="s">
        <v>57</v>
      </c>
      <c r="I7080" s="3">
        <v>43007</v>
      </c>
      <c r="J7080" s="3">
        <v>43009</v>
      </c>
      <c r="K7080" s="8" t="str">
        <f>IF(Sales_Pipeline[[#This Row],[Close_Date]]="","",TEXT(Sales_Pipeline[[#This Row],[Close_Date]],"ddd"))</f>
        <v>Sun</v>
      </c>
      <c r="L7080" s="8" t="str">
        <f>IF(Sales_Pipeline[[#This Row],[Close_Date]]="","",TEXT(Sales_Pipeline[[#This Row],[Close_Date]],"mmm"))</f>
        <v>Oct</v>
      </c>
      <c r="M7080" s="8" t="str">
        <f>IF(Sales_Pipeline[[#This Row],[Close_Date]]="","","Q"&amp;ROUNDUP(MONTH(Sales_Pipeline[[#This Row],[Close_Date]])/3,0))</f>
        <v>Q4</v>
      </c>
      <c r="N7080" s="2" cm="1">
        <f t="array" ref="N7080">IFERROR(_xlfn.IFS(Sales_Pipeline[[#This Row],[Deal_Stage]]="Won",_xlfn.XLOOKUP(Sales_Pipeline[[#This Row],[Product]],Products!$A$2:$A$8,Products!$C$2:$C$8),Sales_Pipeline[[#This Row],[Deal_Stage]]="Lost",_xlfn.XLOOKUP(Sales_Pipeline[[#This Row],[Product]],Products!$A$2:$A$8,Products!$C$2:$C$8)),"")</f>
        <v>4821</v>
      </c>
      <c r="O7080" s="2">
        <v>5340</v>
      </c>
    </row>
    <row r="7081" spans="1:15" x14ac:dyDescent="0.3">
      <c r="A7081" t="s">
        <v>7227</v>
      </c>
      <c r="B7081" t="s">
        <v>22</v>
      </c>
      <c r="C7081" t="str">
        <f>_xlfn.XLOOKUP(Sales_Pipeline[[#This Row],[Sales_Agent]],Sales_Teams[Sales_Agent],Sales_Teams[Manager])</f>
        <v>Cara Losch</v>
      </c>
      <c r="D7081" t="str">
        <f>_xlfn.XLOOKUP(Sales_Pipeline[[#This Row],[Manager]],Sales_Teams[Manager],Sales_Teams[Regional_Office])</f>
        <v>East</v>
      </c>
      <c r="E7081" t="s">
        <v>63</v>
      </c>
      <c r="F7081" t="s">
        <v>103</v>
      </c>
      <c r="G7081" t="str">
        <f>IFERROR(_xlfn.XLOOKUP(Sales_Pipeline[[#This Row],[Account]],Accounts!$A$2:$A$86,Accounts!$F$2:$F$86),"")</f>
        <v>United States</v>
      </c>
      <c r="H7081" t="s">
        <v>82</v>
      </c>
      <c r="I7081" s="3">
        <v>43007</v>
      </c>
      <c r="J7081" s="3">
        <v>43011</v>
      </c>
      <c r="K7081" s="8" t="str">
        <f>IF(Sales_Pipeline[[#This Row],[Close_Date]]="","",TEXT(Sales_Pipeline[[#This Row],[Close_Date]],"ddd"))</f>
        <v>Tue</v>
      </c>
      <c r="L7081" s="8" t="str">
        <f>IF(Sales_Pipeline[[#This Row],[Close_Date]]="","",TEXT(Sales_Pipeline[[#This Row],[Close_Date]],"mmm"))</f>
        <v>Oct</v>
      </c>
      <c r="M7081" s="8" t="str">
        <f>IF(Sales_Pipeline[[#This Row],[Close_Date]]="","","Q"&amp;ROUNDUP(MONTH(Sales_Pipeline[[#This Row],[Close_Date]])/3,0))</f>
        <v>Q4</v>
      </c>
      <c r="N7081" s="2" cm="1">
        <f t="array" ref="N7081">IFERROR(_xlfn.IFS(Sales_Pipeline[[#This Row],[Deal_Stage]]="Won",_xlfn.XLOOKUP(Sales_Pipeline[[#This Row],[Product]],Products!$A$2:$A$8,Products!$C$2:$C$8),Sales_Pipeline[[#This Row],[Deal_Stage]]="Lost",_xlfn.XLOOKUP(Sales_Pipeline[[#This Row],[Product]],Products!$A$2:$A$8,Products!$C$2:$C$8)),"")</f>
        <v>550</v>
      </c>
      <c r="O7081" s="2">
        <v>0</v>
      </c>
    </row>
    <row r="7082" spans="1:15" x14ac:dyDescent="0.3">
      <c r="A7082" t="s">
        <v>7228</v>
      </c>
      <c r="B7082" t="s">
        <v>22</v>
      </c>
      <c r="C7082" t="str">
        <f>_xlfn.XLOOKUP(Sales_Pipeline[[#This Row],[Sales_Agent]],Sales_Teams[Sales_Agent],Sales_Teams[Manager])</f>
        <v>Cara Losch</v>
      </c>
      <c r="D7082" t="str">
        <f>_xlfn.XLOOKUP(Sales_Pipeline[[#This Row],[Manager]],Sales_Teams[Manager],Sales_Teams[Regional_Office])</f>
        <v>East</v>
      </c>
      <c r="E7082" t="s">
        <v>76</v>
      </c>
      <c r="F7082" t="s">
        <v>116</v>
      </c>
      <c r="G7082" t="str">
        <f>IFERROR(_xlfn.XLOOKUP(Sales_Pipeline[[#This Row],[Account]],Accounts!$A$2:$A$86,Accounts!$F$2:$F$86),"")</f>
        <v>United States</v>
      </c>
      <c r="H7082" t="s">
        <v>82</v>
      </c>
      <c r="I7082" s="3">
        <v>43007</v>
      </c>
      <c r="J7082" s="3">
        <v>43016</v>
      </c>
      <c r="K7082" s="8" t="str">
        <f>IF(Sales_Pipeline[[#This Row],[Close_Date]]="","",TEXT(Sales_Pipeline[[#This Row],[Close_Date]],"ddd"))</f>
        <v>Sun</v>
      </c>
      <c r="L7082" s="8" t="str">
        <f>IF(Sales_Pipeline[[#This Row],[Close_Date]]="","",TEXT(Sales_Pipeline[[#This Row],[Close_Date]],"mmm"))</f>
        <v>Oct</v>
      </c>
      <c r="M7082" s="8" t="str">
        <f>IF(Sales_Pipeline[[#This Row],[Close_Date]]="","","Q"&amp;ROUNDUP(MONTH(Sales_Pipeline[[#This Row],[Close_Date]])/3,0))</f>
        <v>Q4</v>
      </c>
      <c r="N7082" s="2" cm="1">
        <f t="array" ref="N7082">IFERROR(_xlfn.IFS(Sales_Pipeline[[#This Row],[Deal_Stage]]="Won",_xlfn.XLOOKUP(Sales_Pipeline[[#This Row],[Product]],Products!$A$2:$A$8,Products!$C$2:$C$8),Sales_Pipeline[[#This Row],[Deal_Stage]]="Lost",_xlfn.XLOOKUP(Sales_Pipeline[[#This Row],[Product]],Products!$A$2:$A$8,Products!$C$2:$C$8)),"")</f>
        <v>3393</v>
      </c>
      <c r="O7082" s="2">
        <v>0</v>
      </c>
    </row>
    <row r="7083" spans="1:15" x14ac:dyDescent="0.3">
      <c r="A7083" t="s">
        <v>7229</v>
      </c>
      <c r="B7083" t="s">
        <v>13</v>
      </c>
      <c r="C7083" t="str">
        <f>_xlfn.XLOOKUP(Sales_Pipeline[[#This Row],[Sales_Agent]],Sales_Teams[Sales_Agent],Sales_Teams[Manager])</f>
        <v>Melvin Marxen</v>
      </c>
      <c r="D7083" t="str">
        <f>_xlfn.XLOOKUP(Sales_Pipeline[[#This Row],[Manager]],Sales_Teams[Manager],Sales_Teams[Regional_Office])</f>
        <v>Central</v>
      </c>
      <c r="E7083" t="s">
        <v>84</v>
      </c>
      <c r="F7083" t="s">
        <v>59</v>
      </c>
      <c r="G7083" t="str">
        <f>IFERROR(_xlfn.XLOOKUP(Sales_Pipeline[[#This Row],[Account]],Accounts!$A$2:$A$86,Accounts!$F$2:$F$86),"")</f>
        <v>United States</v>
      </c>
      <c r="H7083" t="s">
        <v>57</v>
      </c>
      <c r="I7083" s="3">
        <v>43007</v>
      </c>
      <c r="J7083" s="3">
        <v>43017</v>
      </c>
      <c r="K7083" s="8" t="str">
        <f>IF(Sales_Pipeline[[#This Row],[Close_Date]]="","",TEXT(Sales_Pipeline[[#This Row],[Close_Date]],"ddd"))</f>
        <v>Mon</v>
      </c>
      <c r="L7083" s="8" t="str">
        <f>IF(Sales_Pipeline[[#This Row],[Close_Date]]="","",TEXT(Sales_Pipeline[[#This Row],[Close_Date]],"mmm"))</f>
        <v>Oct</v>
      </c>
      <c r="M7083" s="8" t="str">
        <f>IF(Sales_Pipeline[[#This Row],[Close_Date]]="","","Q"&amp;ROUNDUP(MONTH(Sales_Pipeline[[#This Row],[Close_Date]])/3,0))</f>
        <v>Q4</v>
      </c>
      <c r="N7083" s="2" cm="1">
        <f t="array" ref="N7083">IFERROR(_xlfn.IFS(Sales_Pipeline[[#This Row],[Deal_Stage]]="Won",_xlfn.XLOOKUP(Sales_Pipeline[[#This Row],[Product]],Products!$A$2:$A$8,Products!$C$2:$C$8),Sales_Pipeline[[#This Row],[Deal_Stage]]="Lost",_xlfn.XLOOKUP(Sales_Pipeline[[#This Row],[Product]],Products!$A$2:$A$8,Products!$C$2:$C$8)),"")</f>
        <v>5482</v>
      </c>
      <c r="O7083" s="2">
        <v>5689</v>
      </c>
    </row>
    <row r="7084" spans="1:15" x14ac:dyDescent="0.3">
      <c r="A7084" t="s">
        <v>7230</v>
      </c>
      <c r="B7084" t="s">
        <v>40</v>
      </c>
      <c r="C7084" t="str">
        <f>_xlfn.XLOOKUP(Sales_Pipeline[[#This Row],[Sales_Agent]],Sales_Teams[Sales_Agent],Sales_Teams[Manager])</f>
        <v>Summer Sewald</v>
      </c>
      <c r="D7084" t="str">
        <f>_xlfn.XLOOKUP(Sales_Pipeline[[#This Row],[Manager]],Sales_Teams[Manager],Sales_Teams[Regional_Office])</f>
        <v>West</v>
      </c>
      <c r="E7084" t="s">
        <v>63</v>
      </c>
      <c r="F7084" t="s">
        <v>98</v>
      </c>
      <c r="G7084" t="str">
        <f>IFERROR(_xlfn.XLOOKUP(Sales_Pipeline[[#This Row],[Account]],Accounts!$A$2:$A$86,Accounts!$F$2:$F$86),"")</f>
        <v>United States</v>
      </c>
      <c r="H7084" t="s">
        <v>82</v>
      </c>
      <c r="I7084" s="3">
        <v>43007</v>
      </c>
      <c r="J7084" s="3">
        <v>43016</v>
      </c>
      <c r="K7084" s="8" t="str">
        <f>IF(Sales_Pipeline[[#This Row],[Close_Date]]="","",TEXT(Sales_Pipeline[[#This Row],[Close_Date]],"ddd"))</f>
        <v>Sun</v>
      </c>
      <c r="L7084" s="8" t="str">
        <f>IF(Sales_Pipeline[[#This Row],[Close_Date]]="","",TEXT(Sales_Pipeline[[#This Row],[Close_Date]],"mmm"))</f>
        <v>Oct</v>
      </c>
      <c r="M7084" s="8" t="str">
        <f>IF(Sales_Pipeline[[#This Row],[Close_Date]]="","","Q"&amp;ROUNDUP(MONTH(Sales_Pipeline[[#This Row],[Close_Date]])/3,0))</f>
        <v>Q4</v>
      </c>
      <c r="N7084" s="2" cm="1">
        <f t="array" ref="N7084">IFERROR(_xlfn.IFS(Sales_Pipeline[[#This Row],[Deal_Stage]]="Won",_xlfn.XLOOKUP(Sales_Pipeline[[#This Row],[Product]],Products!$A$2:$A$8,Products!$C$2:$C$8),Sales_Pipeline[[#This Row],[Deal_Stage]]="Lost",_xlfn.XLOOKUP(Sales_Pipeline[[#This Row],[Product]],Products!$A$2:$A$8,Products!$C$2:$C$8)),"")</f>
        <v>550</v>
      </c>
      <c r="O7084" s="2">
        <v>0</v>
      </c>
    </row>
    <row r="7085" spans="1:15" x14ac:dyDescent="0.3">
      <c r="A7085" t="s">
        <v>7231</v>
      </c>
      <c r="B7085" t="s">
        <v>40</v>
      </c>
      <c r="C7085" t="str">
        <f>_xlfn.XLOOKUP(Sales_Pipeline[[#This Row],[Sales_Agent]],Sales_Teams[Sales_Agent],Sales_Teams[Manager])</f>
        <v>Summer Sewald</v>
      </c>
      <c r="D7085" t="str">
        <f>_xlfn.XLOOKUP(Sales_Pipeline[[#This Row],[Manager]],Sales_Teams[Manager],Sales_Teams[Regional_Office])</f>
        <v>West</v>
      </c>
      <c r="E7085" t="s">
        <v>61</v>
      </c>
      <c r="F7085" t="s">
        <v>201</v>
      </c>
      <c r="G7085" t="str">
        <f>IFERROR(_xlfn.XLOOKUP(Sales_Pipeline[[#This Row],[Account]],Accounts!$A$2:$A$86,Accounts!$F$2:$F$86),"")</f>
        <v>United States</v>
      </c>
      <c r="H7085" t="s">
        <v>82</v>
      </c>
      <c r="I7085" s="3">
        <v>43007</v>
      </c>
      <c r="J7085" s="3">
        <v>43019</v>
      </c>
      <c r="K7085" s="8" t="str">
        <f>IF(Sales_Pipeline[[#This Row],[Close_Date]]="","",TEXT(Sales_Pipeline[[#This Row],[Close_Date]],"ddd"))</f>
        <v>Wed</v>
      </c>
      <c r="L7085" s="8" t="str">
        <f>IF(Sales_Pipeline[[#This Row],[Close_Date]]="","",TEXT(Sales_Pipeline[[#This Row],[Close_Date]],"mmm"))</f>
        <v>Oct</v>
      </c>
      <c r="M7085" s="8" t="str">
        <f>IF(Sales_Pipeline[[#This Row],[Close_Date]]="","","Q"&amp;ROUNDUP(MONTH(Sales_Pipeline[[#This Row],[Close_Date]])/3,0))</f>
        <v>Q4</v>
      </c>
      <c r="N7085" s="2" cm="1">
        <f t="array" ref="N7085">IFERROR(_xlfn.IFS(Sales_Pipeline[[#This Row],[Deal_Stage]]="Won",_xlfn.XLOOKUP(Sales_Pipeline[[#This Row],[Product]],Products!$A$2:$A$8,Products!$C$2:$C$8),Sales_Pipeline[[#This Row],[Deal_Stage]]="Lost",_xlfn.XLOOKUP(Sales_Pipeline[[#This Row],[Product]],Products!$A$2:$A$8,Products!$C$2:$C$8)),"")</f>
        <v>55</v>
      </c>
      <c r="O7085" s="2">
        <v>0</v>
      </c>
    </row>
    <row r="7086" spans="1:15" x14ac:dyDescent="0.3">
      <c r="A7086" t="s">
        <v>7232</v>
      </c>
      <c r="B7086" t="s">
        <v>8</v>
      </c>
      <c r="C7086" t="str">
        <f>_xlfn.XLOOKUP(Sales_Pipeline[[#This Row],[Sales_Agent]],Sales_Teams[Sales_Agent],Sales_Teams[Manager])</f>
        <v>Dustin Brinkmann</v>
      </c>
      <c r="D7086" t="str">
        <f>_xlfn.XLOOKUP(Sales_Pipeline[[#This Row],[Manager]],Sales_Teams[Manager],Sales_Teams[Regional_Office])</f>
        <v>Central</v>
      </c>
      <c r="E7086" t="s">
        <v>61</v>
      </c>
      <c r="F7086" t="s">
        <v>214</v>
      </c>
      <c r="G7086" t="str">
        <f>IFERROR(_xlfn.XLOOKUP(Sales_Pipeline[[#This Row],[Account]],Accounts!$A$2:$A$86,Accounts!$F$2:$F$86),"")</f>
        <v>United States</v>
      </c>
      <c r="H7086" t="s">
        <v>57</v>
      </c>
      <c r="I7086" s="3">
        <v>43007</v>
      </c>
      <c r="J7086" s="3">
        <v>43099</v>
      </c>
      <c r="K7086" s="8" t="str">
        <f>IF(Sales_Pipeline[[#This Row],[Close_Date]]="","",TEXT(Sales_Pipeline[[#This Row],[Close_Date]],"ddd"))</f>
        <v>Sat</v>
      </c>
      <c r="L7086" s="8" t="str">
        <f>IF(Sales_Pipeline[[#This Row],[Close_Date]]="","",TEXT(Sales_Pipeline[[#This Row],[Close_Date]],"mmm"))</f>
        <v>Dec</v>
      </c>
      <c r="M7086" s="8" t="str">
        <f>IF(Sales_Pipeline[[#This Row],[Close_Date]]="","","Q"&amp;ROUNDUP(MONTH(Sales_Pipeline[[#This Row],[Close_Date]])/3,0))</f>
        <v>Q4</v>
      </c>
      <c r="N7086" s="2" cm="1">
        <f t="array" ref="N7086">IFERROR(_xlfn.IFS(Sales_Pipeline[[#This Row],[Deal_Stage]]="Won",_xlfn.XLOOKUP(Sales_Pipeline[[#This Row],[Product]],Products!$A$2:$A$8,Products!$C$2:$C$8),Sales_Pipeline[[#This Row],[Deal_Stage]]="Lost",_xlfn.XLOOKUP(Sales_Pipeline[[#This Row],[Product]],Products!$A$2:$A$8,Products!$C$2:$C$8)),"")</f>
        <v>55</v>
      </c>
      <c r="O7086" s="2">
        <v>52</v>
      </c>
    </row>
    <row r="7087" spans="1:15" x14ac:dyDescent="0.3">
      <c r="A7087" t="s">
        <v>7233</v>
      </c>
      <c r="B7087" t="s">
        <v>8</v>
      </c>
      <c r="C7087" t="str">
        <f>_xlfn.XLOOKUP(Sales_Pipeline[[#This Row],[Sales_Agent]],Sales_Teams[Sales_Agent],Sales_Teams[Manager])</f>
        <v>Dustin Brinkmann</v>
      </c>
      <c r="D7087" t="str">
        <f>_xlfn.XLOOKUP(Sales_Pipeline[[#This Row],[Manager]],Sales_Teams[Manager],Sales_Teams[Regional_Office])</f>
        <v>Central</v>
      </c>
      <c r="E7087" t="s">
        <v>76</v>
      </c>
      <c r="F7087" t="s">
        <v>169</v>
      </c>
      <c r="G7087" t="str">
        <f>IFERROR(_xlfn.XLOOKUP(Sales_Pipeline[[#This Row],[Account]],Accounts!$A$2:$A$86,Accounts!$F$2:$F$86),"")</f>
        <v>Panama</v>
      </c>
      <c r="H7087" t="s">
        <v>57</v>
      </c>
      <c r="I7087" s="3">
        <v>43007</v>
      </c>
      <c r="J7087" s="3">
        <v>43079</v>
      </c>
      <c r="K7087" s="8" t="str">
        <f>IF(Sales_Pipeline[[#This Row],[Close_Date]]="","",TEXT(Sales_Pipeline[[#This Row],[Close_Date]],"ddd"))</f>
        <v>Sun</v>
      </c>
      <c r="L7087" s="8" t="str">
        <f>IF(Sales_Pipeline[[#This Row],[Close_Date]]="","",TEXT(Sales_Pipeline[[#This Row],[Close_Date]],"mmm"))</f>
        <v>Dec</v>
      </c>
      <c r="M7087" s="8" t="str">
        <f>IF(Sales_Pipeline[[#This Row],[Close_Date]]="","","Q"&amp;ROUNDUP(MONTH(Sales_Pipeline[[#This Row],[Close_Date]])/3,0))</f>
        <v>Q4</v>
      </c>
      <c r="N7087" s="2" cm="1">
        <f t="array" ref="N7087">IFERROR(_xlfn.IFS(Sales_Pipeline[[#This Row],[Deal_Stage]]="Won",_xlfn.XLOOKUP(Sales_Pipeline[[#This Row],[Product]],Products!$A$2:$A$8,Products!$C$2:$C$8),Sales_Pipeline[[#This Row],[Deal_Stage]]="Lost",_xlfn.XLOOKUP(Sales_Pipeline[[#This Row],[Product]],Products!$A$2:$A$8,Products!$C$2:$C$8)),"")</f>
        <v>3393</v>
      </c>
      <c r="O7087" s="2">
        <v>3131</v>
      </c>
    </row>
    <row r="7088" spans="1:15" x14ac:dyDescent="0.3">
      <c r="A7088" t="s">
        <v>7234</v>
      </c>
      <c r="B7088" t="s">
        <v>37</v>
      </c>
      <c r="C7088" t="str">
        <f>_xlfn.XLOOKUP(Sales_Pipeline[[#This Row],[Sales_Agent]],Sales_Teams[Sales_Agent],Sales_Teams[Manager])</f>
        <v>Celia Rouche</v>
      </c>
      <c r="D7088" t="str">
        <f>_xlfn.XLOOKUP(Sales_Pipeline[[#This Row],[Manager]],Sales_Teams[Manager],Sales_Teams[Regional_Office])</f>
        <v>West</v>
      </c>
      <c r="E7088" t="s">
        <v>55</v>
      </c>
      <c r="F7088" t="s">
        <v>216</v>
      </c>
      <c r="G7088" t="str">
        <f>IFERROR(_xlfn.XLOOKUP(Sales_Pipeline[[#This Row],[Account]],Accounts!$A$2:$A$86,Accounts!$F$2:$F$86),"")</f>
        <v>United States</v>
      </c>
      <c r="H7088" t="s">
        <v>82</v>
      </c>
      <c r="I7088" s="3">
        <v>43007</v>
      </c>
      <c r="J7088" s="3">
        <v>43017</v>
      </c>
      <c r="K7088" s="8" t="str">
        <f>IF(Sales_Pipeline[[#This Row],[Close_Date]]="","",TEXT(Sales_Pipeline[[#This Row],[Close_Date]],"ddd"))</f>
        <v>Mon</v>
      </c>
      <c r="L7088" s="8" t="str">
        <f>IF(Sales_Pipeline[[#This Row],[Close_Date]]="","",TEXT(Sales_Pipeline[[#This Row],[Close_Date]],"mmm"))</f>
        <v>Oct</v>
      </c>
      <c r="M7088" s="8" t="str">
        <f>IF(Sales_Pipeline[[#This Row],[Close_Date]]="","","Q"&amp;ROUNDUP(MONTH(Sales_Pipeline[[#This Row],[Close_Date]])/3,0))</f>
        <v>Q4</v>
      </c>
      <c r="N7088" s="2" cm="1">
        <f t="array" ref="N7088">IFERROR(_xlfn.IFS(Sales_Pipeline[[#This Row],[Deal_Stage]]="Won",_xlfn.XLOOKUP(Sales_Pipeline[[#This Row],[Product]],Products!$A$2:$A$8,Products!$C$2:$C$8),Sales_Pipeline[[#This Row],[Deal_Stage]]="Lost",_xlfn.XLOOKUP(Sales_Pipeline[[#This Row],[Product]],Products!$A$2:$A$8,Products!$C$2:$C$8)),"")</f>
        <v>1096</v>
      </c>
      <c r="O7088" s="2">
        <v>0</v>
      </c>
    </row>
    <row r="7089" spans="1:15" x14ac:dyDescent="0.3">
      <c r="A7089" t="s">
        <v>7235</v>
      </c>
      <c r="B7089" t="s">
        <v>37</v>
      </c>
      <c r="C7089" t="str">
        <f>_xlfn.XLOOKUP(Sales_Pipeline[[#This Row],[Sales_Agent]],Sales_Teams[Sales_Agent],Sales_Teams[Manager])</f>
        <v>Celia Rouche</v>
      </c>
      <c r="D7089" t="str">
        <f>_xlfn.XLOOKUP(Sales_Pipeline[[#This Row],[Manager]],Sales_Teams[Manager],Sales_Teams[Regional_Office])</f>
        <v>West</v>
      </c>
      <c r="E7089" t="s">
        <v>84</v>
      </c>
      <c r="F7089" t="s">
        <v>288</v>
      </c>
      <c r="G7089" t="str">
        <f>IFERROR(_xlfn.XLOOKUP(Sales_Pipeline[[#This Row],[Account]],Accounts!$A$2:$A$86,Accounts!$F$2:$F$86),"")</f>
        <v>United States</v>
      </c>
      <c r="H7089" t="s">
        <v>82</v>
      </c>
      <c r="I7089" s="3">
        <v>43007</v>
      </c>
      <c r="J7089" s="3">
        <v>43014</v>
      </c>
      <c r="K7089" s="8" t="str">
        <f>IF(Sales_Pipeline[[#This Row],[Close_Date]]="","",TEXT(Sales_Pipeline[[#This Row],[Close_Date]],"ddd"))</f>
        <v>Fri</v>
      </c>
      <c r="L7089" s="8" t="str">
        <f>IF(Sales_Pipeline[[#This Row],[Close_Date]]="","",TEXT(Sales_Pipeline[[#This Row],[Close_Date]],"mmm"))</f>
        <v>Oct</v>
      </c>
      <c r="M7089" s="8" t="str">
        <f>IF(Sales_Pipeline[[#This Row],[Close_Date]]="","","Q"&amp;ROUNDUP(MONTH(Sales_Pipeline[[#This Row],[Close_Date]])/3,0))</f>
        <v>Q4</v>
      </c>
      <c r="N7089" s="2" cm="1">
        <f t="array" ref="N7089">IFERROR(_xlfn.IFS(Sales_Pipeline[[#This Row],[Deal_Stage]]="Won",_xlfn.XLOOKUP(Sales_Pipeline[[#This Row],[Product]],Products!$A$2:$A$8,Products!$C$2:$C$8),Sales_Pipeline[[#This Row],[Deal_Stage]]="Lost",_xlfn.XLOOKUP(Sales_Pipeline[[#This Row],[Product]],Products!$A$2:$A$8,Products!$C$2:$C$8)),"")</f>
        <v>5482</v>
      </c>
      <c r="O7089" s="2">
        <v>0</v>
      </c>
    </row>
    <row r="7090" spans="1:15" x14ac:dyDescent="0.3">
      <c r="A7090" t="s">
        <v>7236</v>
      </c>
      <c r="B7090" t="s">
        <v>37</v>
      </c>
      <c r="C7090" t="str">
        <f>_xlfn.XLOOKUP(Sales_Pipeline[[#This Row],[Sales_Agent]],Sales_Teams[Sales_Agent],Sales_Teams[Manager])</f>
        <v>Celia Rouche</v>
      </c>
      <c r="D7090" t="str">
        <f>_xlfn.XLOOKUP(Sales_Pipeline[[#This Row],[Manager]],Sales_Teams[Manager],Sales_Teams[Regional_Office])</f>
        <v>West</v>
      </c>
      <c r="E7090" t="s">
        <v>61</v>
      </c>
      <c r="F7090" t="s">
        <v>328</v>
      </c>
      <c r="G7090" t="str">
        <f>IFERROR(_xlfn.XLOOKUP(Sales_Pipeline[[#This Row],[Account]],Accounts!$A$2:$A$86,Accounts!$F$2:$F$86),"")</f>
        <v>United States</v>
      </c>
      <c r="H7090" t="s">
        <v>82</v>
      </c>
      <c r="I7090" s="3">
        <v>43007</v>
      </c>
      <c r="J7090" s="3">
        <v>43066</v>
      </c>
      <c r="K7090" s="8" t="str">
        <f>IF(Sales_Pipeline[[#This Row],[Close_Date]]="","",TEXT(Sales_Pipeline[[#This Row],[Close_Date]],"ddd"))</f>
        <v>Mon</v>
      </c>
      <c r="L7090" s="8" t="str">
        <f>IF(Sales_Pipeline[[#This Row],[Close_Date]]="","",TEXT(Sales_Pipeline[[#This Row],[Close_Date]],"mmm"))</f>
        <v>Nov</v>
      </c>
      <c r="M7090" s="8" t="str">
        <f>IF(Sales_Pipeline[[#This Row],[Close_Date]]="","","Q"&amp;ROUNDUP(MONTH(Sales_Pipeline[[#This Row],[Close_Date]])/3,0))</f>
        <v>Q4</v>
      </c>
      <c r="N7090" s="2" cm="1">
        <f t="array" ref="N7090">IFERROR(_xlfn.IFS(Sales_Pipeline[[#This Row],[Deal_Stage]]="Won",_xlfn.XLOOKUP(Sales_Pipeline[[#This Row],[Product]],Products!$A$2:$A$8,Products!$C$2:$C$8),Sales_Pipeline[[#This Row],[Deal_Stage]]="Lost",_xlfn.XLOOKUP(Sales_Pipeline[[#This Row],[Product]],Products!$A$2:$A$8,Products!$C$2:$C$8)),"")</f>
        <v>55</v>
      </c>
      <c r="O7090" s="2">
        <v>0</v>
      </c>
    </row>
    <row r="7091" spans="1:15" x14ac:dyDescent="0.3">
      <c r="A7091" t="s">
        <v>7237</v>
      </c>
      <c r="B7091" t="s">
        <v>37</v>
      </c>
      <c r="C7091" t="str">
        <f>_xlfn.XLOOKUP(Sales_Pipeline[[#This Row],[Sales_Agent]],Sales_Teams[Sales_Agent],Sales_Teams[Manager])</f>
        <v>Celia Rouche</v>
      </c>
      <c r="D7091" t="str">
        <f>_xlfn.XLOOKUP(Sales_Pipeline[[#This Row],[Manager]],Sales_Teams[Manager],Sales_Teams[Regional_Office])</f>
        <v>West</v>
      </c>
      <c r="E7091" t="s">
        <v>76</v>
      </c>
      <c r="F7091" t="s">
        <v>166</v>
      </c>
      <c r="G7091" t="str">
        <f>IFERROR(_xlfn.XLOOKUP(Sales_Pipeline[[#This Row],[Account]],Accounts!$A$2:$A$86,Accounts!$F$2:$F$86),"")</f>
        <v>United States</v>
      </c>
      <c r="H7091" t="s">
        <v>82</v>
      </c>
      <c r="I7091" s="3">
        <v>43007</v>
      </c>
      <c r="J7091" s="3">
        <v>43018</v>
      </c>
      <c r="K7091" s="8" t="str">
        <f>IF(Sales_Pipeline[[#This Row],[Close_Date]]="","",TEXT(Sales_Pipeline[[#This Row],[Close_Date]],"ddd"))</f>
        <v>Tue</v>
      </c>
      <c r="L7091" s="8" t="str">
        <f>IF(Sales_Pipeline[[#This Row],[Close_Date]]="","",TEXT(Sales_Pipeline[[#This Row],[Close_Date]],"mmm"))</f>
        <v>Oct</v>
      </c>
      <c r="M7091" s="8" t="str">
        <f>IF(Sales_Pipeline[[#This Row],[Close_Date]]="","","Q"&amp;ROUNDUP(MONTH(Sales_Pipeline[[#This Row],[Close_Date]])/3,0))</f>
        <v>Q4</v>
      </c>
      <c r="N7091" s="2" cm="1">
        <f t="array" ref="N7091">IFERROR(_xlfn.IFS(Sales_Pipeline[[#This Row],[Deal_Stage]]="Won",_xlfn.XLOOKUP(Sales_Pipeline[[#This Row],[Product]],Products!$A$2:$A$8,Products!$C$2:$C$8),Sales_Pipeline[[#This Row],[Deal_Stage]]="Lost",_xlfn.XLOOKUP(Sales_Pipeline[[#This Row],[Product]],Products!$A$2:$A$8,Products!$C$2:$C$8)),"")</f>
        <v>3393</v>
      </c>
      <c r="O7091" s="2">
        <v>0</v>
      </c>
    </row>
    <row r="7092" spans="1:15" x14ac:dyDescent="0.3">
      <c r="A7092" t="s">
        <v>7238</v>
      </c>
      <c r="B7092" t="s">
        <v>12</v>
      </c>
      <c r="C7092" t="str">
        <f>_xlfn.XLOOKUP(Sales_Pipeline[[#This Row],[Sales_Agent]],Sales_Teams[Sales_Agent],Sales_Teams[Manager])</f>
        <v>Melvin Marxen</v>
      </c>
      <c r="D7092" t="str">
        <f>_xlfn.XLOOKUP(Sales_Pipeline[[#This Row],[Manager]],Sales_Teams[Manager],Sales_Teams[Regional_Office])</f>
        <v>Central</v>
      </c>
      <c r="E7092" t="s">
        <v>76</v>
      </c>
      <c r="F7092" t="s">
        <v>187</v>
      </c>
      <c r="G7092" t="str">
        <f>IFERROR(_xlfn.XLOOKUP(Sales_Pipeline[[#This Row],[Account]],Accounts!$A$2:$A$86,Accounts!$F$2:$F$86),"")</f>
        <v>United States</v>
      </c>
      <c r="H7092" t="s">
        <v>57</v>
      </c>
      <c r="I7092" s="3">
        <v>43007</v>
      </c>
      <c r="J7092" s="3">
        <v>43013</v>
      </c>
      <c r="K7092" s="8" t="str">
        <f>IF(Sales_Pipeline[[#This Row],[Close_Date]]="","",TEXT(Sales_Pipeline[[#This Row],[Close_Date]],"ddd"))</f>
        <v>Thu</v>
      </c>
      <c r="L7092" s="8" t="str">
        <f>IF(Sales_Pipeline[[#This Row],[Close_Date]]="","",TEXT(Sales_Pipeline[[#This Row],[Close_Date]],"mmm"))</f>
        <v>Oct</v>
      </c>
      <c r="M7092" s="8" t="str">
        <f>IF(Sales_Pipeline[[#This Row],[Close_Date]]="","","Q"&amp;ROUNDUP(MONTH(Sales_Pipeline[[#This Row],[Close_Date]])/3,0))</f>
        <v>Q4</v>
      </c>
      <c r="N7092" s="2" cm="1">
        <f t="array" ref="N7092">IFERROR(_xlfn.IFS(Sales_Pipeline[[#This Row],[Deal_Stage]]="Won",_xlfn.XLOOKUP(Sales_Pipeline[[#This Row],[Product]],Products!$A$2:$A$8,Products!$C$2:$C$8),Sales_Pipeline[[#This Row],[Deal_Stage]]="Lost",_xlfn.XLOOKUP(Sales_Pipeline[[#This Row],[Product]],Products!$A$2:$A$8,Products!$C$2:$C$8)),"")</f>
        <v>3393</v>
      </c>
      <c r="O7092" s="2">
        <v>3957</v>
      </c>
    </row>
    <row r="7093" spans="1:15" x14ac:dyDescent="0.3">
      <c r="A7093" t="s">
        <v>7239</v>
      </c>
      <c r="B7093" t="s">
        <v>14</v>
      </c>
      <c r="C7093" t="str">
        <f>_xlfn.XLOOKUP(Sales_Pipeline[[#This Row],[Sales_Agent]],Sales_Teams[Sales_Agent],Sales_Teams[Manager])</f>
        <v>Melvin Marxen</v>
      </c>
      <c r="D7093" t="str">
        <f>_xlfn.XLOOKUP(Sales_Pipeline[[#This Row],[Manager]],Sales_Teams[Manager],Sales_Teams[Regional_Office])</f>
        <v>Central</v>
      </c>
      <c r="E7093" t="s">
        <v>63</v>
      </c>
      <c r="F7093" t="s">
        <v>94</v>
      </c>
      <c r="G7093" t="str">
        <f>IFERROR(_xlfn.XLOOKUP(Sales_Pipeline[[#This Row],[Account]],Accounts!$A$2:$A$86,Accounts!$F$2:$F$86),"")</f>
        <v>United States</v>
      </c>
      <c r="H7093" t="s">
        <v>57</v>
      </c>
      <c r="I7093" s="3">
        <v>43007</v>
      </c>
      <c r="J7093" s="3">
        <v>43099</v>
      </c>
      <c r="K7093" s="8" t="str">
        <f>IF(Sales_Pipeline[[#This Row],[Close_Date]]="","",TEXT(Sales_Pipeline[[#This Row],[Close_Date]],"ddd"))</f>
        <v>Sat</v>
      </c>
      <c r="L7093" s="8" t="str">
        <f>IF(Sales_Pipeline[[#This Row],[Close_Date]]="","",TEXT(Sales_Pipeline[[#This Row],[Close_Date]],"mmm"))</f>
        <v>Dec</v>
      </c>
      <c r="M7093" s="8" t="str">
        <f>IF(Sales_Pipeline[[#This Row],[Close_Date]]="","","Q"&amp;ROUNDUP(MONTH(Sales_Pipeline[[#This Row],[Close_Date]])/3,0))</f>
        <v>Q4</v>
      </c>
      <c r="N7093" s="2" cm="1">
        <f t="array" ref="N7093">IFERROR(_xlfn.IFS(Sales_Pipeline[[#This Row],[Deal_Stage]]="Won",_xlfn.XLOOKUP(Sales_Pipeline[[#This Row],[Product]],Products!$A$2:$A$8,Products!$C$2:$C$8),Sales_Pipeline[[#This Row],[Deal_Stage]]="Lost",_xlfn.XLOOKUP(Sales_Pipeline[[#This Row],[Product]],Products!$A$2:$A$8,Products!$C$2:$C$8)),"")</f>
        <v>550</v>
      </c>
      <c r="O7093" s="2">
        <v>523</v>
      </c>
    </row>
    <row r="7094" spans="1:15" x14ac:dyDescent="0.3">
      <c r="A7094" t="s">
        <v>7240</v>
      </c>
      <c r="B7094" t="s">
        <v>14</v>
      </c>
      <c r="C7094" t="str">
        <f>_xlfn.XLOOKUP(Sales_Pipeline[[#This Row],[Sales_Agent]],Sales_Teams[Sales_Agent],Sales_Teams[Manager])</f>
        <v>Melvin Marxen</v>
      </c>
      <c r="D7094" t="str">
        <f>_xlfn.XLOOKUP(Sales_Pipeline[[#This Row],[Manager]],Sales_Teams[Manager],Sales_Teams[Regional_Office])</f>
        <v>Central</v>
      </c>
      <c r="E7094" t="s">
        <v>55</v>
      </c>
      <c r="F7094" t="s">
        <v>94</v>
      </c>
      <c r="G7094" t="str">
        <f>IFERROR(_xlfn.XLOOKUP(Sales_Pipeline[[#This Row],[Account]],Accounts!$A$2:$A$86,Accounts!$F$2:$F$86),"")</f>
        <v>United States</v>
      </c>
      <c r="H7094" t="s">
        <v>57</v>
      </c>
      <c r="I7094" s="3">
        <v>43007</v>
      </c>
      <c r="J7094" s="3">
        <v>43090</v>
      </c>
      <c r="K7094" s="8" t="str">
        <f>IF(Sales_Pipeline[[#This Row],[Close_Date]]="","",TEXT(Sales_Pipeline[[#This Row],[Close_Date]],"ddd"))</f>
        <v>Thu</v>
      </c>
      <c r="L7094" s="8" t="str">
        <f>IF(Sales_Pipeline[[#This Row],[Close_Date]]="","",TEXT(Sales_Pipeline[[#This Row],[Close_Date]],"mmm"))</f>
        <v>Dec</v>
      </c>
      <c r="M7094" s="8" t="str">
        <f>IF(Sales_Pipeline[[#This Row],[Close_Date]]="","","Q"&amp;ROUNDUP(MONTH(Sales_Pipeline[[#This Row],[Close_Date]])/3,0))</f>
        <v>Q4</v>
      </c>
      <c r="N7094" s="2" cm="1">
        <f t="array" ref="N7094">IFERROR(_xlfn.IFS(Sales_Pipeline[[#This Row],[Deal_Stage]]="Won",_xlfn.XLOOKUP(Sales_Pipeline[[#This Row],[Product]],Products!$A$2:$A$8,Products!$C$2:$C$8),Sales_Pipeline[[#This Row],[Deal_Stage]]="Lost",_xlfn.XLOOKUP(Sales_Pipeline[[#This Row],[Product]],Products!$A$2:$A$8,Products!$C$2:$C$8)),"")</f>
        <v>1096</v>
      </c>
      <c r="O7094" s="2">
        <v>1156</v>
      </c>
    </row>
    <row r="7095" spans="1:15" x14ac:dyDescent="0.3">
      <c r="A7095" t="s">
        <v>7241</v>
      </c>
      <c r="B7095" t="s">
        <v>29</v>
      </c>
      <c r="C7095" t="str">
        <f>_xlfn.XLOOKUP(Sales_Pipeline[[#This Row],[Sales_Agent]],Sales_Teams[Sales_Agent],Sales_Teams[Manager])</f>
        <v>Rocco Neubert</v>
      </c>
      <c r="D7095" t="str">
        <f>_xlfn.XLOOKUP(Sales_Pipeline[[#This Row],[Manager]],Sales_Teams[Manager],Sales_Teams[Regional_Office])</f>
        <v>East</v>
      </c>
      <c r="E7095" t="s">
        <v>8953</v>
      </c>
      <c r="F7095" t="s">
        <v>209</v>
      </c>
      <c r="G7095" t="str">
        <f>IFERROR(_xlfn.XLOOKUP(Sales_Pipeline[[#This Row],[Account]],Accounts!$A$2:$A$86,Accounts!$F$2:$F$86),"")</f>
        <v>United States</v>
      </c>
      <c r="H7095" t="s">
        <v>82</v>
      </c>
      <c r="I7095" s="3">
        <v>43007</v>
      </c>
      <c r="J7095" s="3">
        <v>43014</v>
      </c>
      <c r="K7095" s="8" t="str">
        <f>IF(Sales_Pipeline[[#This Row],[Close_Date]]="","",TEXT(Sales_Pipeline[[#This Row],[Close_Date]],"ddd"))</f>
        <v>Fri</v>
      </c>
      <c r="L7095" s="8" t="str">
        <f>IF(Sales_Pipeline[[#This Row],[Close_Date]]="","",TEXT(Sales_Pipeline[[#This Row],[Close_Date]],"mmm"))</f>
        <v>Oct</v>
      </c>
      <c r="M7095" s="8" t="str">
        <f>IF(Sales_Pipeline[[#This Row],[Close_Date]]="","","Q"&amp;ROUNDUP(MONTH(Sales_Pipeline[[#This Row],[Close_Date]])/3,0))</f>
        <v>Q4</v>
      </c>
      <c r="N7095" s="2" cm="1">
        <f t="array" ref="N7095">IFERROR(_xlfn.IFS(Sales_Pipeline[[#This Row],[Deal_Stage]]="Won",_xlfn.XLOOKUP(Sales_Pipeline[[#This Row],[Product]],Products!$A$2:$A$8,Products!$C$2:$C$8),Sales_Pipeline[[#This Row],[Deal_Stage]]="Lost",_xlfn.XLOOKUP(Sales_Pipeline[[#This Row],[Product]],Products!$A$2:$A$8,Products!$C$2:$C$8)),"")</f>
        <v>4821</v>
      </c>
      <c r="O7095" s="2">
        <v>0</v>
      </c>
    </row>
    <row r="7096" spans="1:15" x14ac:dyDescent="0.3">
      <c r="A7096" t="s">
        <v>7242</v>
      </c>
      <c r="B7096" t="s">
        <v>35</v>
      </c>
      <c r="C7096" t="str">
        <f>_xlfn.XLOOKUP(Sales_Pipeline[[#This Row],[Sales_Agent]],Sales_Teams[Sales_Agent],Sales_Teams[Manager])</f>
        <v>Celia Rouche</v>
      </c>
      <c r="D7096" t="str">
        <f>_xlfn.XLOOKUP(Sales_Pipeline[[#This Row],[Manager]],Sales_Teams[Manager],Sales_Teams[Regional_Office])</f>
        <v>West</v>
      </c>
      <c r="E7096" t="s">
        <v>76</v>
      </c>
      <c r="F7096" t="s">
        <v>145</v>
      </c>
      <c r="G7096" t="str">
        <f>IFERROR(_xlfn.XLOOKUP(Sales_Pipeline[[#This Row],[Account]],Accounts!$A$2:$A$86,Accounts!$F$2:$F$86),"")</f>
        <v>United States</v>
      </c>
      <c r="H7096" t="s">
        <v>57</v>
      </c>
      <c r="I7096" s="3">
        <v>43007</v>
      </c>
      <c r="J7096" s="3">
        <v>43069</v>
      </c>
      <c r="K7096" s="8" t="str">
        <f>IF(Sales_Pipeline[[#This Row],[Close_Date]]="","",TEXT(Sales_Pipeline[[#This Row],[Close_Date]],"ddd"))</f>
        <v>Thu</v>
      </c>
      <c r="L7096" s="8" t="str">
        <f>IF(Sales_Pipeline[[#This Row],[Close_Date]]="","",TEXT(Sales_Pipeline[[#This Row],[Close_Date]],"mmm"))</f>
        <v>Nov</v>
      </c>
      <c r="M7096" s="8" t="str">
        <f>IF(Sales_Pipeline[[#This Row],[Close_Date]]="","","Q"&amp;ROUNDUP(MONTH(Sales_Pipeline[[#This Row],[Close_Date]])/3,0))</f>
        <v>Q4</v>
      </c>
      <c r="N7096" s="2" cm="1">
        <f t="array" ref="N7096">IFERROR(_xlfn.IFS(Sales_Pipeline[[#This Row],[Deal_Stage]]="Won",_xlfn.XLOOKUP(Sales_Pipeline[[#This Row],[Product]],Products!$A$2:$A$8,Products!$C$2:$C$8),Sales_Pipeline[[#This Row],[Deal_Stage]]="Lost",_xlfn.XLOOKUP(Sales_Pipeline[[#This Row],[Product]],Products!$A$2:$A$8,Products!$C$2:$C$8)),"")</f>
        <v>3393</v>
      </c>
      <c r="O7096" s="2">
        <v>3509</v>
      </c>
    </row>
    <row r="7097" spans="1:15" x14ac:dyDescent="0.3">
      <c r="A7097" t="s">
        <v>7243</v>
      </c>
      <c r="B7097" t="s">
        <v>21</v>
      </c>
      <c r="C7097" t="str">
        <f>_xlfn.XLOOKUP(Sales_Pipeline[[#This Row],[Sales_Agent]],Sales_Teams[Sales_Agent],Sales_Teams[Manager])</f>
        <v>Cara Losch</v>
      </c>
      <c r="D7097" t="str">
        <f>_xlfn.XLOOKUP(Sales_Pipeline[[#This Row],[Manager]],Sales_Teams[Manager],Sales_Teams[Regional_Office])</f>
        <v>East</v>
      </c>
      <c r="E7097" t="s">
        <v>8953</v>
      </c>
      <c r="G7097" t="str">
        <f>IFERROR(_xlfn.XLOOKUP(Sales_Pipeline[[#This Row],[Account]],Accounts!$A$2:$A$86,Accounts!$F$2:$F$86),"")</f>
        <v/>
      </c>
      <c r="H7097" t="s">
        <v>77</v>
      </c>
      <c r="I7097" s="3">
        <v>43007</v>
      </c>
      <c r="K7097" s="8" t="str">
        <f>IF(Sales_Pipeline[[#This Row],[Close_Date]]="","",TEXT(Sales_Pipeline[[#This Row],[Close_Date]],"ddd"))</f>
        <v/>
      </c>
      <c r="L7097" s="8" t="str">
        <f>IF(Sales_Pipeline[[#This Row],[Close_Date]]="","",TEXT(Sales_Pipeline[[#This Row],[Close_Date]],"mmm"))</f>
        <v/>
      </c>
      <c r="M7097" s="8" t="str">
        <f>IF(Sales_Pipeline[[#This Row],[Close_Date]]="","","Q"&amp;ROUNDUP(MONTH(Sales_Pipeline[[#This Row],[Close_Date]])/3,0))</f>
        <v/>
      </c>
      <c r="N7097" s="2" t="str" cm="1">
        <f t="array" ref="N7097">IFERROR(_xlfn.IFS(Sales_Pipeline[[#This Row],[Deal_Stage]]="Won",_xlfn.XLOOKUP(Sales_Pipeline[[#This Row],[Product]],Products!$A$2:$A$8,Products!$C$2:$C$8),Sales_Pipeline[[#This Row],[Deal_Stage]]="Lost",_xlfn.XLOOKUP(Sales_Pipeline[[#This Row],[Product]],Products!$A$2:$A$8,Products!$C$2:$C$8)),"")</f>
        <v/>
      </c>
      <c r="O7097" s="2">
        <v>0</v>
      </c>
    </row>
    <row r="7098" spans="1:15" x14ac:dyDescent="0.3">
      <c r="A7098" t="s">
        <v>7244</v>
      </c>
      <c r="B7098" t="s">
        <v>7</v>
      </c>
      <c r="C7098" t="str">
        <f>_xlfn.XLOOKUP(Sales_Pipeline[[#This Row],[Sales_Agent]],Sales_Teams[Sales_Agent],Sales_Teams[Manager])</f>
        <v>Dustin Brinkmann</v>
      </c>
      <c r="D7098" t="str">
        <f>_xlfn.XLOOKUP(Sales_Pipeline[[#This Row],[Manager]],Sales_Teams[Manager],Sales_Teams[Regional_Office])</f>
        <v>Central</v>
      </c>
      <c r="E7098" t="s">
        <v>61</v>
      </c>
      <c r="F7098" t="s">
        <v>330</v>
      </c>
      <c r="G7098" t="str">
        <f>IFERROR(_xlfn.XLOOKUP(Sales_Pipeline[[#This Row],[Account]],Accounts!$A$2:$A$86,Accounts!$F$2:$F$86),"")</f>
        <v>Korea</v>
      </c>
      <c r="H7098" t="s">
        <v>82</v>
      </c>
      <c r="I7098" s="3">
        <v>43007</v>
      </c>
      <c r="J7098" s="3">
        <v>43016</v>
      </c>
      <c r="K7098" s="8" t="str">
        <f>IF(Sales_Pipeline[[#This Row],[Close_Date]]="","",TEXT(Sales_Pipeline[[#This Row],[Close_Date]],"ddd"))</f>
        <v>Sun</v>
      </c>
      <c r="L7098" s="8" t="str">
        <f>IF(Sales_Pipeline[[#This Row],[Close_Date]]="","",TEXT(Sales_Pipeline[[#This Row],[Close_Date]],"mmm"))</f>
        <v>Oct</v>
      </c>
      <c r="M7098" s="8" t="str">
        <f>IF(Sales_Pipeline[[#This Row],[Close_Date]]="","","Q"&amp;ROUNDUP(MONTH(Sales_Pipeline[[#This Row],[Close_Date]])/3,0))</f>
        <v>Q4</v>
      </c>
      <c r="N7098" s="2" cm="1">
        <f t="array" ref="N7098">IFERROR(_xlfn.IFS(Sales_Pipeline[[#This Row],[Deal_Stage]]="Won",_xlfn.XLOOKUP(Sales_Pipeline[[#This Row],[Product]],Products!$A$2:$A$8,Products!$C$2:$C$8),Sales_Pipeline[[#This Row],[Deal_Stage]]="Lost",_xlfn.XLOOKUP(Sales_Pipeline[[#This Row],[Product]],Products!$A$2:$A$8,Products!$C$2:$C$8)),"")</f>
        <v>55</v>
      </c>
      <c r="O7098" s="2">
        <v>0</v>
      </c>
    </row>
    <row r="7099" spans="1:15" x14ac:dyDescent="0.3">
      <c r="A7099" t="s">
        <v>7245</v>
      </c>
      <c r="B7099" t="s">
        <v>7</v>
      </c>
      <c r="C7099" t="str">
        <f>_xlfn.XLOOKUP(Sales_Pipeline[[#This Row],[Sales_Agent]],Sales_Teams[Sales_Agent],Sales_Teams[Manager])</f>
        <v>Dustin Brinkmann</v>
      </c>
      <c r="D7099" t="str">
        <f>_xlfn.XLOOKUP(Sales_Pipeline[[#This Row],[Manager]],Sales_Teams[Manager],Sales_Teams[Regional_Office])</f>
        <v>Central</v>
      </c>
      <c r="E7099" t="s">
        <v>76</v>
      </c>
      <c r="F7099" t="s">
        <v>214</v>
      </c>
      <c r="G7099" t="str">
        <f>IFERROR(_xlfn.XLOOKUP(Sales_Pipeline[[#This Row],[Account]],Accounts!$A$2:$A$86,Accounts!$F$2:$F$86),"")</f>
        <v>United States</v>
      </c>
      <c r="H7099" t="s">
        <v>82</v>
      </c>
      <c r="I7099" s="3">
        <v>43007</v>
      </c>
      <c r="J7099" s="3">
        <v>43011</v>
      </c>
      <c r="K7099" s="8" t="str">
        <f>IF(Sales_Pipeline[[#This Row],[Close_Date]]="","",TEXT(Sales_Pipeline[[#This Row],[Close_Date]],"ddd"))</f>
        <v>Tue</v>
      </c>
      <c r="L7099" s="8" t="str">
        <f>IF(Sales_Pipeline[[#This Row],[Close_Date]]="","",TEXT(Sales_Pipeline[[#This Row],[Close_Date]],"mmm"))</f>
        <v>Oct</v>
      </c>
      <c r="M7099" s="8" t="str">
        <f>IF(Sales_Pipeline[[#This Row],[Close_Date]]="","","Q"&amp;ROUNDUP(MONTH(Sales_Pipeline[[#This Row],[Close_Date]])/3,0))</f>
        <v>Q4</v>
      </c>
      <c r="N7099" s="2" cm="1">
        <f t="array" ref="N7099">IFERROR(_xlfn.IFS(Sales_Pipeline[[#This Row],[Deal_Stage]]="Won",_xlfn.XLOOKUP(Sales_Pipeline[[#This Row],[Product]],Products!$A$2:$A$8,Products!$C$2:$C$8),Sales_Pipeline[[#This Row],[Deal_Stage]]="Lost",_xlfn.XLOOKUP(Sales_Pipeline[[#This Row],[Product]],Products!$A$2:$A$8,Products!$C$2:$C$8)),"")</f>
        <v>3393</v>
      </c>
      <c r="O7099" s="2">
        <v>0</v>
      </c>
    </row>
    <row r="7100" spans="1:15" x14ac:dyDescent="0.3">
      <c r="A7100" t="s">
        <v>7246</v>
      </c>
      <c r="B7100" t="s">
        <v>32</v>
      </c>
      <c r="C7100" t="str">
        <f>_xlfn.XLOOKUP(Sales_Pipeline[[#This Row],[Sales_Agent]],Sales_Teams[Sales_Agent],Sales_Teams[Manager])</f>
        <v>Celia Rouche</v>
      </c>
      <c r="D7100" t="str">
        <f>_xlfn.XLOOKUP(Sales_Pipeline[[#This Row],[Manager]],Sales_Teams[Manager],Sales_Teams[Regional_Office])</f>
        <v>West</v>
      </c>
      <c r="E7100" t="s">
        <v>61</v>
      </c>
      <c r="G7100" t="str">
        <f>IFERROR(_xlfn.XLOOKUP(Sales_Pipeline[[#This Row],[Account]],Accounts!$A$2:$A$86,Accounts!$F$2:$F$86),"")</f>
        <v/>
      </c>
      <c r="H7100" t="s">
        <v>77</v>
      </c>
      <c r="I7100" s="3">
        <v>43007</v>
      </c>
      <c r="K7100" s="8" t="str">
        <f>IF(Sales_Pipeline[[#This Row],[Close_Date]]="","",TEXT(Sales_Pipeline[[#This Row],[Close_Date]],"ddd"))</f>
        <v/>
      </c>
      <c r="L7100" s="8" t="str">
        <f>IF(Sales_Pipeline[[#This Row],[Close_Date]]="","",TEXT(Sales_Pipeline[[#This Row],[Close_Date]],"mmm"))</f>
        <v/>
      </c>
      <c r="M7100" s="8" t="str">
        <f>IF(Sales_Pipeline[[#This Row],[Close_Date]]="","","Q"&amp;ROUNDUP(MONTH(Sales_Pipeline[[#This Row],[Close_Date]])/3,0))</f>
        <v/>
      </c>
      <c r="N7100" s="2" t="str" cm="1">
        <f t="array" ref="N7100">IFERROR(_xlfn.IFS(Sales_Pipeline[[#This Row],[Deal_Stage]]="Won",_xlfn.XLOOKUP(Sales_Pipeline[[#This Row],[Product]],Products!$A$2:$A$8,Products!$C$2:$C$8),Sales_Pipeline[[#This Row],[Deal_Stage]]="Lost",_xlfn.XLOOKUP(Sales_Pipeline[[#This Row],[Product]],Products!$A$2:$A$8,Products!$C$2:$C$8)),"")</f>
        <v/>
      </c>
      <c r="O7100" s="2">
        <v>0</v>
      </c>
    </row>
    <row r="7101" spans="1:15" x14ac:dyDescent="0.3">
      <c r="A7101" t="s">
        <v>7247</v>
      </c>
      <c r="B7101" t="s">
        <v>32</v>
      </c>
      <c r="C7101" t="str">
        <f>_xlfn.XLOOKUP(Sales_Pipeline[[#This Row],[Sales_Agent]],Sales_Teams[Sales_Agent],Sales_Teams[Manager])</f>
        <v>Celia Rouche</v>
      </c>
      <c r="D7101" t="str">
        <f>_xlfn.XLOOKUP(Sales_Pipeline[[#This Row],[Manager]],Sales_Teams[Manager],Sales_Teams[Regional_Office])</f>
        <v>West</v>
      </c>
      <c r="E7101" t="s">
        <v>63</v>
      </c>
      <c r="F7101" t="s">
        <v>201</v>
      </c>
      <c r="G7101" t="str">
        <f>IFERROR(_xlfn.XLOOKUP(Sales_Pipeline[[#This Row],[Account]],Accounts!$A$2:$A$86,Accounts!$F$2:$F$86),"")</f>
        <v>United States</v>
      </c>
      <c r="H7101" t="s">
        <v>82</v>
      </c>
      <c r="I7101" s="3">
        <v>43007</v>
      </c>
      <c r="J7101" s="3">
        <v>43014</v>
      </c>
      <c r="K7101" s="8" t="str">
        <f>IF(Sales_Pipeline[[#This Row],[Close_Date]]="","",TEXT(Sales_Pipeline[[#This Row],[Close_Date]],"ddd"))</f>
        <v>Fri</v>
      </c>
      <c r="L7101" s="8" t="str">
        <f>IF(Sales_Pipeline[[#This Row],[Close_Date]]="","",TEXT(Sales_Pipeline[[#This Row],[Close_Date]],"mmm"))</f>
        <v>Oct</v>
      </c>
      <c r="M7101" s="8" t="str">
        <f>IF(Sales_Pipeline[[#This Row],[Close_Date]]="","","Q"&amp;ROUNDUP(MONTH(Sales_Pipeline[[#This Row],[Close_Date]])/3,0))</f>
        <v>Q4</v>
      </c>
      <c r="N7101" s="2" cm="1">
        <f t="array" ref="N7101">IFERROR(_xlfn.IFS(Sales_Pipeline[[#This Row],[Deal_Stage]]="Won",_xlfn.XLOOKUP(Sales_Pipeline[[#This Row],[Product]],Products!$A$2:$A$8,Products!$C$2:$C$8),Sales_Pipeline[[#This Row],[Deal_Stage]]="Lost",_xlfn.XLOOKUP(Sales_Pipeline[[#This Row],[Product]],Products!$A$2:$A$8,Products!$C$2:$C$8)),"")</f>
        <v>550</v>
      </c>
      <c r="O7101" s="2">
        <v>0</v>
      </c>
    </row>
    <row r="7102" spans="1:15" x14ac:dyDescent="0.3">
      <c r="A7102" t="s">
        <v>7248</v>
      </c>
      <c r="B7102" t="s">
        <v>32</v>
      </c>
      <c r="C7102" t="str">
        <f>_xlfn.XLOOKUP(Sales_Pipeline[[#This Row],[Sales_Agent]],Sales_Teams[Sales_Agent],Sales_Teams[Manager])</f>
        <v>Celia Rouche</v>
      </c>
      <c r="D7102" t="str">
        <f>_xlfn.XLOOKUP(Sales_Pipeline[[#This Row],[Manager]],Sales_Teams[Manager],Sales_Teams[Regional_Office])</f>
        <v>West</v>
      </c>
      <c r="E7102" t="s">
        <v>61</v>
      </c>
      <c r="F7102" t="s">
        <v>87</v>
      </c>
      <c r="G7102" t="str">
        <f>IFERROR(_xlfn.XLOOKUP(Sales_Pipeline[[#This Row],[Account]],Accounts!$A$2:$A$86,Accounts!$F$2:$F$86),"")</f>
        <v>United States</v>
      </c>
      <c r="H7102" t="s">
        <v>57</v>
      </c>
      <c r="I7102" s="3">
        <v>43007</v>
      </c>
      <c r="J7102" s="3">
        <v>43077</v>
      </c>
      <c r="K7102" s="8" t="str">
        <f>IF(Sales_Pipeline[[#This Row],[Close_Date]]="","",TEXT(Sales_Pipeline[[#This Row],[Close_Date]],"ddd"))</f>
        <v>Fri</v>
      </c>
      <c r="L7102" s="8" t="str">
        <f>IF(Sales_Pipeline[[#This Row],[Close_Date]]="","",TEXT(Sales_Pipeline[[#This Row],[Close_Date]],"mmm"))</f>
        <v>Dec</v>
      </c>
      <c r="M7102" s="8" t="str">
        <f>IF(Sales_Pipeline[[#This Row],[Close_Date]]="","","Q"&amp;ROUNDUP(MONTH(Sales_Pipeline[[#This Row],[Close_Date]])/3,0))</f>
        <v>Q4</v>
      </c>
      <c r="N7102" s="2" cm="1">
        <f t="array" ref="N7102">IFERROR(_xlfn.IFS(Sales_Pipeline[[#This Row],[Deal_Stage]]="Won",_xlfn.XLOOKUP(Sales_Pipeline[[#This Row],[Product]],Products!$A$2:$A$8,Products!$C$2:$C$8),Sales_Pipeline[[#This Row],[Deal_Stage]]="Lost",_xlfn.XLOOKUP(Sales_Pipeline[[#This Row],[Product]],Products!$A$2:$A$8,Products!$C$2:$C$8)),"")</f>
        <v>55</v>
      </c>
      <c r="O7102" s="2">
        <v>59</v>
      </c>
    </row>
    <row r="7103" spans="1:15" x14ac:dyDescent="0.3">
      <c r="A7103" t="s">
        <v>7249</v>
      </c>
      <c r="B7103" t="s">
        <v>17</v>
      </c>
      <c r="C7103" t="str">
        <f>_xlfn.XLOOKUP(Sales_Pipeline[[#This Row],[Sales_Agent]],Sales_Teams[Sales_Agent],Sales_Teams[Manager])</f>
        <v>Cara Losch</v>
      </c>
      <c r="D7103" t="str">
        <f>_xlfn.XLOOKUP(Sales_Pipeline[[#This Row],[Manager]],Sales_Teams[Manager],Sales_Teams[Regional_Office])</f>
        <v>East</v>
      </c>
      <c r="E7103" t="s">
        <v>61</v>
      </c>
      <c r="F7103" t="s">
        <v>196</v>
      </c>
      <c r="G7103" t="str">
        <f>IFERROR(_xlfn.XLOOKUP(Sales_Pipeline[[#This Row],[Account]],Accounts!$A$2:$A$86,Accounts!$F$2:$F$86),"")</f>
        <v>United States</v>
      </c>
      <c r="H7103" t="s">
        <v>82</v>
      </c>
      <c r="I7103" s="3">
        <v>43007</v>
      </c>
      <c r="J7103" s="3">
        <v>43016</v>
      </c>
      <c r="K7103" s="8" t="str">
        <f>IF(Sales_Pipeline[[#This Row],[Close_Date]]="","",TEXT(Sales_Pipeline[[#This Row],[Close_Date]],"ddd"))</f>
        <v>Sun</v>
      </c>
      <c r="L7103" s="8" t="str">
        <f>IF(Sales_Pipeline[[#This Row],[Close_Date]]="","",TEXT(Sales_Pipeline[[#This Row],[Close_Date]],"mmm"))</f>
        <v>Oct</v>
      </c>
      <c r="M7103" s="8" t="str">
        <f>IF(Sales_Pipeline[[#This Row],[Close_Date]]="","","Q"&amp;ROUNDUP(MONTH(Sales_Pipeline[[#This Row],[Close_Date]])/3,0))</f>
        <v>Q4</v>
      </c>
      <c r="N7103" s="2" cm="1">
        <f t="array" ref="N7103">IFERROR(_xlfn.IFS(Sales_Pipeline[[#This Row],[Deal_Stage]]="Won",_xlfn.XLOOKUP(Sales_Pipeline[[#This Row],[Product]],Products!$A$2:$A$8,Products!$C$2:$C$8),Sales_Pipeline[[#This Row],[Deal_Stage]]="Lost",_xlfn.XLOOKUP(Sales_Pipeline[[#This Row],[Product]],Products!$A$2:$A$8,Products!$C$2:$C$8)),"")</f>
        <v>55</v>
      </c>
      <c r="O7103" s="2">
        <v>0</v>
      </c>
    </row>
    <row r="7104" spans="1:15" x14ac:dyDescent="0.3">
      <c r="A7104" t="s">
        <v>7250</v>
      </c>
      <c r="B7104" t="s">
        <v>44</v>
      </c>
      <c r="C7104" t="str">
        <f>_xlfn.XLOOKUP(Sales_Pipeline[[#This Row],[Sales_Agent]],Sales_Teams[Sales_Agent],Sales_Teams[Manager])</f>
        <v>Summer Sewald</v>
      </c>
      <c r="D7104" t="str">
        <f>_xlfn.XLOOKUP(Sales_Pipeline[[#This Row],[Manager]],Sales_Teams[Manager],Sales_Teams[Regional_Office])</f>
        <v>West</v>
      </c>
      <c r="E7104" t="s">
        <v>63</v>
      </c>
      <c r="F7104" t="s">
        <v>70</v>
      </c>
      <c r="G7104" t="str">
        <f>IFERROR(_xlfn.XLOOKUP(Sales_Pipeline[[#This Row],[Account]],Accounts!$A$2:$A$86,Accounts!$F$2:$F$86),"")</f>
        <v>United States</v>
      </c>
      <c r="H7104" t="s">
        <v>57</v>
      </c>
      <c r="I7104" s="3">
        <v>43007</v>
      </c>
      <c r="J7104" s="3">
        <v>43013</v>
      </c>
      <c r="K7104" s="8" t="str">
        <f>IF(Sales_Pipeline[[#This Row],[Close_Date]]="","",TEXT(Sales_Pipeline[[#This Row],[Close_Date]],"ddd"))</f>
        <v>Thu</v>
      </c>
      <c r="L7104" s="8" t="str">
        <f>IF(Sales_Pipeline[[#This Row],[Close_Date]]="","",TEXT(Sales_Pipeline[[#This Row],[Close_Date]],"mmm"))</f>
        <v>Oct</v>
      </c>
      <c r="M7104" s="8" t="str">
        <f>IF(Sales_Pipeline[[#This Row],[Close_Date]]="","","Q"&amp;ROUNDUP(MONTH(Sales_Pipeline[[#This Row],[Close_Date]])/3,0))</f>
        <v>Q4</v>
      </c>
      <c r="N7104" s="2" cm="1">
        <f t="array" ref="N7104">IFERROR(_xlfn.IFS(Sales_Pipeline[[#This Row],[Deal_Stage]]="Won",_xlfn.XLOOKUP(Sales_Pipeline[[#This Row],[Product]],Products!$A$2:$A$8,Products!$C$2:$C$8),Sales_Pipeline[[#This Row],[Deal_Stage]]="Lost",_xlfn.XLOOKUP(Sales_Pipeline[[#This Row],[Product]],Products!$A$2:$A$8,Products!$C$2:$C$8)),"")</f>
        <v>550</v>
      </c>
      <c r="O7104" s="2">
        <v>502</v>
      </c>
    </row>
    <row r="7105" spans="1:15" x14ac:dyDescent="0.3">
      <c r="A7105" t="s">
        <v>7251</v>
      </c>
      <c r="B7105" t="s">
        <v>3</v>
      </c>
      <c r="C7105" t="str">
        <f>_xlfn.XLOOKUP(Sales_Pipeline[[#This Row],[Sales_Agent]],Sales_Teams[Sales_Agent],Sales_Teams[Manager])</f>
        <v>Dustin Brinkmann</v>
      </c>
      <c r="D7105" t="str">
        <f>_xlfn.XLOOKUP(Sales_Pipeline[[#This Row],[Manager]],Sales_Teams[Manager],Sales_Teams[Regional_Office])</f>
        <v>Central</v>
      </c>
      <c r="E7105" t="s">
        <v>63</v>
      </c>
      <c r="F7105" t="s">
        <v>169</v>
      </c>
      <c r="G7105" t="str">
        <f>IFERROR(_xlfn.XLOOKUP(Sales_Pipeline[[#This Row],[Account]],Accounts!$A$2:$A$86,Accounts!$F$2:$F$86),"")</f>
        <v>Panama</v>
      </c>
      <c r="H7105" t="s">
        <v>82</v>
      </c>
      <c r="I7105" s="3">
        <v>43008</v>
      </c>
      <c r="J7105" s="3">
        <v>43073</v>
      </c>
      <c r="K7105" s="8" t="str">
        <f>IF(Sales_Pipeline[[#This Row],[Close_Date]]="","",TEXT(Sales_Pipeline[[#This Row],[Close_Date]],"ddd"))</f>
        <v>Mon</v>
      </c>
      <c r="L7105" s="8" t="str">
        <f>IF(Sales_Pipeline[[#This Row],[Close_Date]]="","",TEXT(Sales_Pipeline[[#This Row],[Close_Date]],"mmm"))</f>
        <v>Dec</v>
      </c>
      <c r="M7105" s="8" t="str">
        <f>IF(Sales_Pipeline[[#This Row],[Close_Date]]="","","Q"&amp;ROUNDUP(MONTH(Sales_Pipeline[[#This Row],[Close_Date]])/3,0))</f>
        <v>Q4</v>
      </c>
      <c r="N7105" s="2" cm="1">
        <f t="array" ref="N7105">IFERROR(_xlfn.IFS(Sales_Pipeline[[#This Row],[Deal_Stage]]="Won",_xlfn.XLOOKUP(Sales_Pipeline[[#This Row],[Product]],Products!$A$2:$A$8,Products!$C$2:$C$8),Sales_Pipeline[[#This Row],[Deal_Stage]]="Lost",_xlfn.XLOOKUP(Sales_Pipeline[[#This Row],[Product]],Products!$A$2:$A$8,Products!$C$2:$C$8)),"")</f>
        <v>550</v>
      </c>
      <c r="O7105" s="2">
        <v>0</v>
      </c>
    </row>
    <row r="7106" spans="1:15" x14ac:dyDescent="0.3">
      <c r="A7106" t="s">
        <v>7252</v>
      </c>
      <c r="B7106" t="s">
        <v>3</v>
      </c>
      <c r="C7106" t="str">
        <f>_xlfn.XLOOKUP(Sales_Pipeline[[#This Row],[Sales_Agent]],Sales_Teams[Sales_Agent],Sales_Teams[Manager])</f>
        <v>Dustin Brinkmann</v>
      </c>
      <c r="D7106" t="str">
        <f>_xlfn.XLOOKUP(Sales_Pipeline[[#This Row],[Manager]],Sales_Teams[Manager],Sales_Teams[Regional_Office])</f>
        <v>Central</v>
      </c>
      <c r="E7106" t="s">
        <v>84</v>
      </c>
      <c r="F7106" t="s">
        <v>187</v>
      </c>
      <c r="G7106" t="str">
        <f>IFERROR(_xlfn.XLOOKUP(Sales_Pipeline[[#This Row],[Account]],Accounts!$A$2:$A$86,Accounts!$F$2:$F$86),"")</f>
        <v>United States</v>
      </c>
      <c r="H7106" t="s">
        <v>82</v>
      </c>
      <c r="I7106" s="3">
        <v>43008</v>
      </c>
      <c r="J7106" s="3">
        <v>43009</v>
      </c>
      <c r="K7106" s="8" t="str">
        <f>IF(Sales_Pipeline[[#This Row],[Close_Date]]="","",TEXT(Sales_Pipeline[[#This Row],[Close_Date]],"ddd"))</f>
        <v>Sun</v>
      </c>
      <c r="L7106" s="8" t="str">
        <f>IF(Sales_Pipeline[[#This Row],[Close_Date]]="","",TEXT(Sales_Pipeline[[#This Row],[Close_Date]],"mmm"))</f>
        <v>Oct</v>
      </c>
      <c r="M7106" s="8" t="str">
        <f>IF(Sales_Pipeline[[#This Row],[Close_Date]]="","","Q"&amp;ROUNDUP(MONTH(Sales_Pipeline[[#This Row],[Close_Date]])/3,0))</f>
        <v>Q4</v>
      </c>
      <c r="N7106" s="2" cm="1">
        <f t="array" ref="N7106">IFERROR(_xlfn.IFS(Sales_Pipeline[[#This Row],[Deal_Stage]]="Won",_xlfn.XLOOKUP(Sales_Pipeline[[#This Row],[Product]],Products!$A$2:$A$8,Products!$C$2:$C$8),Sales_Pipeline[[#This Row],[Deal_Stage]]="Lost",_xlfn.XLOOKUP(Sales_Pipeline[[#This Row],[Product]],Products!$A$2:$A$8,Products!$C$2:$C$8)),"")</f>
        <v>5482</v>
      </c>
      <c r="O7106" s="2">
        <v>0</v>
      </c>
    </row>
    <row r="7107" spans="1:15" x14ac:dyDescent="0.3">
      <c r="A7107" t="s">
        <v>7253</v>
      </c>
      <c r="B7107" t="s">
        <v>30</v>
      </c>
      <c r="C7107" t="str">
        <f>_xlfn.XLOOKUP(Sales_Pipeline[[#This Row],[Sales_Agent]],Sales_Teams[Sales_Agent],Sales_Teams[Manager])</f>
        <v>Rocco Neubert</v>
      </c>
      <c r="D7107" t="str">
        <f>_xlfn.XLOOKUP(Sales_Pipeline[[#This Row],[Manager]],Sales_Teams[Manager],Sales_Teams[Regional_Office])</f>
        <v>East</v>
      </c>
      <c r="E7107" t="s">
        <v>63</v>
      </c>
      <c r="F7107" t="s">
        <v>161</v>
      </c>
      <c r="G7107" t="str">
        <f>IFERROR(_xlfn.XLOOKUP(Sales_Pipeline[[#This Row],[Account]],Accounts!$A$2:$A$86,Accounts!$F$2:$F$86),"")</f>
        <v>United States</v>
      </c>
      <c r="H7107" t="s">
        <v>57</v>
      </c>
      <c r="I7107" s="3">
        <v>43008</v>
      </c>
      <c r="J7107" s="3">
        <v>43074</v>
      </c>
      <c r="K7107" s="8" t="str">
        <f>IF(Sales_Pipeline[[#This Row],[Close_Date]]="","",TEXT(Sales_Pipeline[[#This Row],[Close_Date]],"ddd"))</f>
        <v>Tue</v>
      </c>
      <c r="L7107" s="8" t="str">
        <f>IF(Sales_Pipeline[[#This Row],[Close_Date]]="","",TEXT(Sales_Pipeline[[#This Row],[Close_Date]],"mmm"))</f>
        <v>Dec</v>
      </c>
      <c r="M7107" s="8" t="str">
        <f>IF(Sales_Pipeline[[#This Row],[Close_Date]]="","","Q"&amp;ROUNDUP(MONTH(Sales_Pipeline[[#This Row],[Close_Date]])/3,0))</f>
        <v>Q4</v>
      </c>
      <c r="N7107" s="2" cm="1">
        <f t="array" ref="N7107">IFERROR(_xlfn.IFS(Sales_Pipeline[[#This Row],[Deal_Stage]]="Won",_xlfn.XLOOKUP(Sales_Pipeline[[#This Row],[Product]],Products!$A$2:$A$8,Products!$C$2:$C$8),Sales_Pipeline[[#This Row],[Deal_Stage]]="Lost",_xlfn.XLOOKUP(Sales_Pipeline[[#This Row],[Product]],Products!$A$2:$A$8,Products!$C$2:$C$8)),"")</f>
        <v>550</v>
      </c>
      <c r="O7107" s="2">
        <v>541</v>
      </c>
    </row>
    <row r="7108" spans="1:15" x14ac:dyDescent="0.3">
      <c r="A7108" t="s">
        <v>7254</v>
      </c>
      <c r="B7108" t="s">
        <v>27</v>
      </c>
      <c r="C7108" t="str">
        <f>_xlfn.XLOOKUP(Sales_Pipeline[[#This Row],[Sales_Agent]],Sales_Teams[Sales_Agent],Sales_Teams[Manager])</f>
        <v>Rocco Neubert</v>
      </c>
      <c r="D7108" t="str">
        <f>_xlfn.XLOOKUP(Sales_Pipeline[[#This Row],[Manager]],Sales_Teams[Manager],Sales_Teams[Regional_Office])</f>
        <v>East</v>
      </c>
      <c r="E7108" t="s">
        <v>84</v>
      </c>
      <c r="F7108" t="s">
        <v>194</v>
      </c>
      <c r="G7108" t="str">
        <f>IFERROR(_xlfn.XLOOKUP(Sales_Pipeline[[#This Row],[Account]],Accounts!$A$2:$A$86,Accounts!$F$2:$F$86),"")</f>
        <v>United States</v>
      </c>
      <c r="H7108" t="s">
        <v>57</v>
      </c>
      <c r="I7108" s="3">
        <v>43008</v>
      </c>
      <c r="J7108" s="3">
        <v>43088</v>
      </c>
      <c r="K7108" s="8" t="str">
        <f>IF(Sales_Pipeline[[#This Row],[Close_Date]]="","",TEXT(Sales_Pipeline[[#This Row],[Close_Date]],"ddd"))</f>
        <v>Tue</v>
      </c>
      <c r="L7108" s="8" t="str">
        <f>IF(Sales_Pipeline[[#This Row],[Close_Date]]="","",TEXT(Sales_Pipeline[[#This Row],[Close_Date]],"mmm"))</f>
        <v>Dec</v>
      </c>
      <c r="M7108" s="8" t="str">
        <f>IF(Sales_Pipeline[[#This Row],[Close_Date]]="","","Q"&amp;ROUNDUP(MONTH(Sales_Pipeline[[#This Row],[Close_Date]])/3,0))</f>
        <v>Q4</v>
      </c>
      <c r="N7108" s="2" cm="1">
        <f t="array" ref="N7108">IFERROR(_xlfn.IFS(Sales_Pipeline[[#This Row],[Deal_Stage]]="Won",_xlfn.XLOOKUP(Sales_Pipeline[[#This Row],[Product]],Products!$A$2:$A$8,Products!$C$2:$C$8),Sales_Pipeline[[#This Row],[Deal_Stage]]="Lost",_xlfn.XLOOKUP(Sales_Pipeline[[#This Row],[Product]],Products!$A$2:$A$8,Products!$C$2:$C$8)),"")</f>
        <v>5482</v>
      </c>
      <c r="O7108" s="2">
        <v>5026</v>
      </c>
    </row>
    <row r="7109" spans="1:15" x14ac:dyDescent="0.3">
      <c r="A7109" t="s">
        <v>7255</v>
      </c>
      <c r="B7109" t="s">
        <v>6</v>
      </c>
      <c r="C7109" t="str">
        <f>_xlfn.XLOOKUP(Sales_Pipeline[[#This Row],[Sales_Agent]],Sales_Teams[Sales_Agent],Sales_Teams[Manager])</f>
        <v>Dustin Brinkmann</v>
      </c>
      <c r="D7109" t="str">
        <f>_xlfn.XLOOKUP(Sales_Pipeline[[#This Row],[Manager]],Sales_Teams[Manager],Sales_Teams[Regional_Office])</f>
        <v>Central</v>
      </c>
      <c r="E7109" t="s">
        <v>76</v>
      </c>
      <c r="F7109" t="s">
        <v>214</v>
      </c>
      <c r="G7109" t="str">
        <f>IFERROR(_xlfn.XLOOKUP(Sales_Pipeline[[#This Row],[Account]],Accounts!$A$2:$A$86,Accounts!$F$2:$F$86),"")</f>
        <v>United States</v>
      </c>
      <c r="H7109" t="s">
        <v>57</v>
      </c>
      <c r="I7109" s="3">
        <v>43008</v>
      </c>
      <c r="J7109" s="3">
        <v>43018</v>
      </c>
      <c r="K7109" s="8" t="str">
        <f>IF(Sales_Pipeline[[#This Row],[Close_Date]]="","",TEXT(Sales_Pipeline[[#This Row],[Close_Date]],"ddd"))</f>
        <v>Tue</v>
      </c>
      <c r="L7109" s="8" t="str">
        <f>IF(Sales_Pipeline[[#This Row],[Close_Date]]="","",TEXT(Sales_Pipeline[[#This Row],[Close_Date]],"mmm"))</f>
        <v>Oct</v>
      </c>
      <c r="M7109" s="8" t="str">
        <f>IF(Sales_Pipeline[[#This Row],[Close_Date]]="","","Q"&amp;ROUNDUP(MONTH(Sales_Pipeline[[#This Row],[Close_Date]])/3,0))</f>
        <v>Q4</v>
      </c>
      <c r="N7109" s="2" cm="1">
        <f t="array" ref="N7109">IFERROR(_xlfn.IFS(Sales_Pipeline[[#This Row],[Deal_Stage]]="Won",_xlfn.XLOOKUP(Sales_Pipeline[[#This Row],[Product]],Products!$A$2:$A$8,Products!$C$2:$C$8),Sales_Pipeline[[#This Row],[Deal_Stage]]="Lost",_xlfn.XLOOKUP(Sales_Pipeline[[#This Row],[Product]],Products!$A$2:$A$8,Products!$C$2:$C$8)),"")</f>
        <v>3393</v>
      </c>
      <c r="O7109" s="2">
        <v>3148</v>
      </c>
    </row>
    <row r="7110" spans="1:15" x14ac:dyDescent="0.3">
      <c r="A7110" t="s">
        <v>7256</v>
      </c>
      <c r="B7110" t="s">
        <v>15</v>
      </c>
      <c r="C7110" t="str">
        <f>_xlfn.XLOOKUP(Sales_Pipeline[[#This Row],[Sales_Agent]],Sales_Teams[Sales_Agent],Sales_Teams[Manager])</f>
        <v>Melvin Marxen</v>
      </c>
      <c r="D7110" t="str">
        <f>_xlfn.XLOOKUP(Sales_Pipeline[[#This Row],[Manager]],Sales_Teams[Manager],Sales_Teams[Regional_Office])</f>
        <v>Central</v>
      </c>
      <c r="E7110" t="s">
        <v>55</v>
      </c>
      <c r="F7110" t="s">
        <v>59</v>
      </c>
      <c r="G7110" t="str">
        <f>IFERROR(_xlfn.XLOOKUP(Sales_Pipeline[[#This Row],[Account]],Accounts!$A$2:$A$86,Accounts!$F$2:$F$86),"")</f>
        <v>United States</v>
      </c>
      <c r="H7110" t="s">
        <v>82</v>
      </c>
      <c r="I7110" s="3">
        <v>43008</v>
      </c>
      <c r="J7110" s="3">
        <v>43014</v>
      </c>
      <c r="K7110" s="8" t="str">
        <f>IF(Sales_Pipeline[[#This Row],[Close_Date]]="","",TEXT(Sales_Pipeline[[#This Row],[Close_Date]],"ddd"))</f>
        <v>Fri</v>
      </c>
      <c r="L7110" s="8" t="str">
        <f>IF(Sales_Pipeline[[#This Row],[Close_Date]]="","",TEXT(Sales_Pipeline[[#This Row],[Close_Date]],"mmm"))</f>
        <v>Oct</v>
      </c>
      <c r="M7110" s="8" t="str">
        <f>IF(Sales_Pipeline[[#This Row],[Close_Date]]="","","Q"&amp;ROUNDUP(MONTH(Sales_Pipeline[[#This Row],[Close_Date]])/3,0))</f>
        <v>Q4</v>
      </c>
      <c r="N7110" s="2" cm="1">
        <f t="array" ref="N7110">IFERROR(_xlfn.IFS(Sales_Pipeline[[#This Row],[Deal_Stage]]="Won",_xlfn.XLOOKUP(Sales_Pipeline[[#This Row],[Product]],Products!$A$2:$A$8,Products!$C$2:$C$8),Sales_Pipeline[[#This Row],[Deal_Stage]]="Lost",_xlfn.XLOOKUP(Sales_Pipeline[[#This Row],[Product]],Products!$A$2:$A$8,Products!$C$2:$C$8)),"")</f>
        <v>1096</v>
      </c>
      <c r="O7110" s="2">
        <v>0</v>
      </c>
    </row>
    <row r="7111" spans="1:15" x14ac:dyDescent="0.3">
      <c r="A7111" t="s">
        <v>7257</v>
      </c>
      <c r="B7111" t="s">
        <v>15</v>
      </c>
      <c r="C7111" t="str">
        <f>_xlfn.XLOOKUP(Sales_Pipeline[[#This Row],[Sales_Agent]],Sales_Teams[Sales_Agent],Sales_Teams[Manager])</f>
        <v>Melvin Marxen</v>
      </c>
      <c r="D7111" t="str">
        <f>_xlfn.XLOOKUP(Sales_Pipeline[[#This Row],[Manager]],Sales_Teams[Manager],Sales_Teams[Regional_Office])</f>
        <v>Central</v>
      </c>
      <c r="E7111" t="s">
        <v>8953</v>
      </c>
      <c r="F7111" t="s">
        <v>79</v>
      </c>
      <c r="G7111" t="str">
        <f>IFERROR(_xlfn.XLOOKUP(Sales_Pipeline[[#This Row],[Account]],Accounts!$A$2:$A$86,Accounts!$F$2:$F$86),"")</f>
        <v>Philipines</v>
      </c>
      <c r="H7111" t="s">
        <v>82</v>
      </c>
      <c r="I7111" s="3">
        <v>43008</v>
      </c>
      <c r="J7111" s="3">
        <v>43020</v>
      </c>
      <c r="K7111" s="8" t="str">
        <f>IF(Sales_Pipeline[[#This Row],[Close_Date]]="","",TEXT(Sales_Pipeline[[#This Row],[Close_Date]],"ddd"))</f>
        <v>Thu</v>
      </c>
      <c r="L7111" s="8" t="str">
        <f>IF(Sales_Pipeline[[#This Row],[Close_Date]]="","",TEXT(Sales_Pipeline[[#This Row],[Close_Date]],"mmm"))</f>
        <v>Oct</v>
      </c>
      <c r="M7111" s="8" t="str">
        <f>IF(Sales_Pipeline[[#This Row],[Close_Date]]="","","Q"&amp;ROUNDUP(MONTH(Sales_Pipeline[[#This Row],[Close_Date]])/3,0))</f>
        <v>Q4</v>
      </c>
      <c r="N7111" s="2" cm="1">
        <f t="array" ref="N7111">IFERROR(_xlfn.IFS(Sales_Pipeline[[#This Row],[Deal_Stage]]="Won",_xlfn.XLOOKUP(Sales_Pipeline[[#This Row],[Product]],Products!$A$2:$A$8,Products!$C$2:$C$8),Sales_Pipeline[[#This Row],[Deal_Stage]]="Lost",_xlfn.XLOOKUP(Sales_Pipeline[[#This Row],[Product]],Products!$A$2:$A$8,Products!$C$2:$C$8)),"")</f>
        <v>4821</v>
      </c>
      <c r="O7111" s="2">
        <v>0</v>
      </c>
    </row>
    <row r="7112" spans="1:15" x14ac:dyDescent="0.3">
      <c r="A7112" t="s">
        <v>7258</v>
      </c>
      <c r="B7112" t="s">
        <v>15</v>
      </c>
      <c r="C7112" t="str">
        <f>_xlfn.XLOOKUP(Sales_Pipeline[[#This Row],[Sales_Agent]],Sales_Teams[Sales_Agent],Sales_Teams[Manager])</f>
        <v>Melvin Marxen</v>
      </c>
      <c r="D7112" t="str">
        <f>_xlfn.XLOOKUP(Sales_Pipeline[[#This Row],[Manager]],Sales_Teams[Manager],Sales_Teams[Regional_Office])</f>
        <v>Central</v>
      </c>
      <c r="E7112" t="s">
        <v>8953</v>
      </c>
      <c r="F7112" t="s">
        <v>59</v>
      </c>
      <c r="G7112" t="str">
        <f>IFERROR(_xlfn.XLOOKUP(Sales_Pipeline[[#This Row],[Account]],Accounts!$A$2:$A$86,Accounts!$F$2:$F$86),"")</f>
        <v>United States</v>
      </c>
      <c r="H7112" t="s">
        <v>82</v>
      </c>
      <c r="I7112" s="3">
        <v>43008</v>
      </c>
      <c r="J7112" s="3">
        <v>43013</v>
      </c>
      <c r="K7112" s="8" t="str">
        <f>IF(Sales_Pipeline[[#This Row],[Close_Date]]="","",TEXT(Sales_Pipeline[[#This Row],[Close_Date]],"ddd"))</f>
        <v>Thu</v>
      </c>
      <c r="L7112" s="8" t="str">
        <f>IF(Sales_Pipeline[[#This Row],[Close_Date]]="","",TEXT(Sales_Pipeline[[#This Row],[Close_Date]],"mmm"))</f>
        <v>Oct</v>
      </c>
      <c r="M7112" s="8" t="str">
        <f>IF(Sales_Pipeline[[#This Row],[Close_Date]]="","","Q"&amp;ROUNDUP(MONTH(Sales_Pipeline[[#This Row],[Close_Date]])/3,0))</f>
        <v>Q4</v>
      </c>
      <c r="N7112" s="2" cm="1">
        <f t="array" ref="N7112">IFERROR(_xlfn.IFS(Sales_Pipeline[[#This Row],[Deal_Stage]]="Won",_xlfn.XLOOKUP(Sales_Pipeline[[#This Row],[Product]],Products!$A$2:$A$8,Products!$C$2:$C$8),Sales_Pipeline[[#This Row],[Deal_Stage]]="Lost",_xlfn.XLOOKUP(Sales_Pipeline[[#This Row],[Product]],Products!$A$2:$A$8,Products!$C$2:$C$8)),"")</f>
        <v>4821</v>
      </c>
      <c r="O7112" s="2">
        <v>0</v>
      </c>
    </row>
    <row r="7113" spans="1:15" x14ac:dyDescent="0.3">
      <c r="A7113" t="s">
        <v>7259</v>
      </c>
      <c r="B7113" t="s">
        <v>15</v>
      </c>
      <c r="C7113" t="str">
        <f>_xlfn.XLOOKUP(Sales_Pipeline[[#This Row],[Sales_Agent]],Sales_Teams[Sales_Agent],Sales_Teams[Manager])</f>
        <v>Melvin Marxen</v>
      </c>
      <c r="D7113" t="str">
        <f>_xlfn.XLOOKUP(Sales_Pipeline[[#This Row],[Manager]],Sales_Teams[Manager],Sales_Teams[Regional_Office])</f>
        <v>Central</v>
      </c>
      <c r="E7113" t="s">
        <v>76</v>
      </c>
      <c r="F7113" t="s">
        <v>147</v>
      </c>
      <c r="G7113" t="str">
        <f>IFERROR(_xlfn.XLOOKUP(Sales_Pipeline[[#This Row],[Account]],Accounts!$A$2:$A$86,Accounts!$F$2:$F$86),"")</f>
        <v>United States</v>
      </c>
      <c r="H7113" t="s">
        <v>57</v>
      </c>
      <c r="I7113" s="3">
        <v>43008</v>
      </c>
      <c r="J7113" s="3">
        <v>43017</v>
      </c>
      <c r="K7113" s="8" t="str">
        <f>IF(Sales_Pipeline[[#This Row],[Close_Date]]="","",TEXT(Sales_Pipeline[[#This Row],[Close_Date]],"ddd"))</f>
        <v>Mon</v>
      </c>
      <c r="L7113" s="8" t="str">
        <f>IF(Sales_Pipeline[[#This Row],[Close_Date]]="","",TEXT(Sales_Pipeline[[#This Row],[Close_Date]],"mmm"))</f>
        <v>Oct</v>
      </c>
      <c r="M7113" s="8" t="str">
        <f>IF(Sales_Pipeline[[#This Row],[Close_Date]]="","","Q"&amp;ROUNDUP(MONTH(Sales_Pipeline[[#This Row],[Close_Date]])/3,0))</f>
        <v>Q4</v>
      </c>
      <c r="N7113" s="2" cm="1">
        <f t="array" ref="N7113">IFERROR(_xlfn.IFS(Sales_Pipeline[[#This Row],[Deal_Stage]]="Won",_xlfn.XLOOKUP(Sales_Pipeline[[#This Row],[Product]],Products!$A$2:$A$8,Products!$C$2:$C$8),Sales_Pipeline[[#This Row],[Deal_Stage]]="Lost",_xlfn.XLOOKUP(Sales_Pipeline[[#This Row],[Product]],Products!$A$2:$A$8,Products!$C$2:$C$8)),"")</f>
        <v>3393</v>
      </c>
      <c r="O7113" s="2">
        <v>3006</v>
      </c>
    </row>
    <row r="7114" spans="1:15" x14ac:dyDescent="0.3">
      <c r="A7114" t="s">
        <v>7260</v>
      </c>
      <c r="B7114" t="s">
        <v>22</v>
      </c>
      <c r="C7114" t="str">
        <f>_xlfn.XLOOKUP(Sales_Pipeline[[#This Row],[Sales_Agent]],Sales_Teams[Sales_Agent],Sales_Teams[Manager])</f>
        <v>Cara Losch</v>
      </c>
      <c r="D7114" t="str">
        <f>_xlfn.XLOOKUP(Sales_Pipeline[[#This Row],[Manager]],Sales_Teams[Manager],Sales_Teams[Regional_Office])</f>
        <v>East</v>
      </c>
      <c r="E7114" t="s">
        <v>61</v>
      </c>
      <c r="F7114" t="s">
        <v>129</v>
      </c>
      <c r="G7114" t="str">
        <f>IFERROR(_xlfn.XLOOKUP(Sales_Pipeline[[#This Row],[Account]],Accounts!$A$2:$A$86,Accounts!$F$2:$F$86),"")</f>
        <v>Jordan</v>
      </c>
      <c r="H7114" t="s">
        <v>82</v>
      </c>
      <c r="I7114" s="3">
        <v>43008</v>
      </c>
      <c r="J7114" s="3">
        <v>43088</v>
      </c>
      <c r="K7114" s="8" t="str">
        <f>IF(Sales_Pipeline[[#This Row],[Close_Date]]="","",TEXT(Sales_Pipeline[[#This Row],[Close_Date]],"ddd"))</f>
        <v>Tue</v>
      </c>
      <c r="L7114" s="8" t="str">
        <f>IF(Sales_Pipeline[[#This Row],[Close_Date]]="","",TEXT(Sales_Pipeline[[#This Row],[Close_Date]],"mmm"))</f>
        <v>Dec</v>
      </c>
      <c r="M7114" s="8" t="str">
        <f>IF(Sales_Pipeline[[#This Row],[Close_Date]]="","","Q"&amp;ROUNDUP(MONTH(Sales_Pipeline[[#This Row],[Close_Date]])/3,0))</f>
        <v>Q4</v>
      </c>
      <c r="N7114" s="2" cm="1">
        <f t="array" ref="N7114">IFERROR(_xlfn.IFS(Sales_Pipeline[[#This Row],[Deal_Stage]]="Won",_xlfn.XLOOKUP(Sales_Pipeline[[#This Row],[Product]],Products!$A$2:$A$8,Products!$C$2:$C$8),Sales_Pipeline[[#This Row],[Deal_Stage]]="Lost",_xlfn.XLOOKUP(Sales_Pipeline[[#This Row],[Product]],Products!$A$2:$A$8,Products!$C$2:$C$8)),"")</f>
        <v>55</v>
      </c>
      <c r="O7114" s="2">
        <v>0</v>
      </c>
    </row>
    <row r="7115" spans="1:15" x14ac:dyDescent="0.3">
      <c r="A7115" t="s">
        <v>7261</v>
      </c>
      <c r="B7115" t="s">
        <v>22</v>
      </c>
      <c r="C7115" t="str">
        <f>_xlfn.XLOOKUP(Sales_Pipeline[[#This Row],[Sales_Agent]],Sales_Teams[Sales_Agent],Sales_Teams[Manager])</f>
        <v>Cara Losch</v>
      </c>
      <c r="D7115" t="str">
        <f>_xlfn.XLOOKUP(Sales_Pipeline[[#This Row],[Manager]],Sales_Teams[Manager],Sales_Teams[Regional_Office])</f>
        <v>East</v>
      </c>
      <c r="E7115" t="s">
        <v>8953</v>
      </c>
      <c r="F7115" t="s">
        <v>173</v>
      </c>
      <c r="G7115" t="str">
        <f>IFERROR(_xlfn.XLOOKUP(Sales_Pipeline[[#This Row],[Account]],Accounts!$A$2:$A$86,Accounts!$F$2:$F$86),"")</f>
        <v>United States</v>
      </c>
      <c r="H7115" t="s">
        <v>57</v>
      </c>
      <c r="I7115" s="3">
        <v>43008</v>
      </c>
      <c r="J7115" s="3">
        <v>43015</v>
      </c>
      <c r="K7115" s="8" t="str">
        <f>IF(Sales_Pipeline[[#This Row],[Close_Date]]="","",TEXT(Sales_Pipeline[[#This Row],[Close_Date]],"ddd"))</f>
        <v>Sat</v>
      </c>
      <c r="L7115" s="8" t="str">
        <f>IF(Sales_Pipeline[[#This Row],[Close_Date]]="","",TEXT(Sales_Pipeline[[#This Row],[Close_Date]],"mmm"))</f>
        <v>Oct</v>
      </c>
      <c r="M7115" s="8" t="str">
        <f>IF(Sales_Pipeline[[#This Row],[Close_Date]]="","","Q"&amp;ROUNDUP(MONTH(Sales_Pipeline[[#This Row],[Close_Date]])/3,0))</f>
        <v>Q4</v>
      </c>
      <c r="N7115" s="2" cm="1">
        <f t="array" ref="N7115">IFERROR(_xlfn.IFS(Sales_Pipeline[[#This Row],[Deal_Stage]]="Won",_xlfn.XLOOKUP(Sales_Pipeline[[#This Row],[Product]],Products!$A$2:$A$8,Products!$C$2:$C$8),Sales_Pipeline[[#This Row],[Deal_Stage]]="Lost",_xlfn.XLOOKUP(Sales_Pipeline[[#This Row],[Product]],Products!$A$2:$A$8,Products!$C$2:$C$8)),"")</f>
        <v>4821</v>
      </c>
      <c r="O7115" s="2">
        <v>5203</v>
      </c>
    </row>
    <row r="7116" spans="1:15" x14ac:dyDescent="0.3">
      <c r="A7116" t="s">
        <v>7262</v>
      </c>
      <c r="B7116" t="s">
        <v>13</v>
      </c>
      <c r="C7116" t="str">
        <f>_xlfn.XLOOKUP(Sales_Pipeline[[#This Row],[Sales_Agent]],Sales_Teams[Sales_Agent],Sales_Teams[Manager])</f>
        <v>Melvin Marxen</v>
      </c>
      <c r="D7116" t="str">
        <f>_xlfn.XLOOKUP(Sales_Pipeline[[#This Row],[Manager]],Sales_Teams[Manager],Sales_Teams[Regional_Office])</f>
        <v>Central</v>
      </c>
      <c r="E7116" t="s">
        <v>61</v>
      </c>
      <c r="F7116" t="s">
        <v>234</v>
      </c>
      <c r="G7116" t="str">
        <f>IFERROR(_xlfn.XLOOKUP(Sales_Pipeline[[#This Row],[Account]],Accounts!$A$2:$A$86,Accounts!$F$2:$F$86),"")</f>
        <v>United States</v>
      </c>
      <c r="H7116" t="s">
        <v>82</v>
      </c>
      <c r="I7116" s="3">
        <v>43008</v>
      </c>
      <c r="J7116" s="3">
        <v>43015</v>
      </c>
      <c r="K7116" s="8" t="str">
        <f>IF(Sales_Pipeline[[#This Row],[Close_Date]]="","",TEXT(Sales_Pipeline[[#This Row],[Close_Date]],"ddd"))</f>
        <v>Sat</v>
      </c>
      <c r="L7116" s="8" t="str">
        <f>IF(Sales_Pipeline[[#This Row],[Close_Date]]="","",TEXT(Sales_Pipeline[[#This Row],[Close_Date]],"mmm"))</f>
        <v>Oct</v>
      </c>
      <c r="M7116" s="8" t="str">
        <f>IF(Sales_Pipeline[[#This Row],[Close_Date]]="","","Q"&amp;ROUNDUP(MONTH(Sales_Pipeline[[#This Row],[Close_Date]])/3,0))</f>
        <v>Q4</v>
      </c>
      <c r="N7116" s="2" cm="1">
        <f t="array" ref="N7116">IFERROR(_xlfn.IFS(Sales_Pipeline[[#This Row],[Deal_Stage]]="Won",_xlfn.XLOOKUP(Sales_Pipeline[[#This Row],[Product]],Products!$A$2:$A$8,Products!$C$2:$C$8),Sales_Pipeline[[#This Row],[Deal_Stage]]="Lost",_xlfn.XLOOKUP(Sales_Pipeline[[#This Row],[Product]],Products!$A$2:$A$8,Products!$C$2:$C$8)),"")</f>
        <v>55</v>
      </c>
      <c r="O7116" s="2">
        <v>0</v>
      </c>
    </row>
    <row r="7117" spans="1:15" x14ac:dyDescent="0.3">
      <c r="A7117" t="s">
        <v>7263</v>
      </c>
      <c r="B7117" t="s">
        <v>36</v>
      </c>
      <c r="C7117" t="str">
        <f>_xlfn.XLOOKUP(Sales_Pipeline[[#This Row],[Sales_Agent]],Sales_Teams[Sales_Agent],Sales_Teams[Manager])</f>
        <v>Celia Rouche</v>
      </c>
      <c r="D7117" t="str">
        <f>_xlfn.XLOOKUP(Sales_Pipeline[[#This Row],[Manager]],Sales_Teams[Manager],Sales_Teams[Regional_Office])</f>
        <v>West</v>
      </c>
      <c r="E7117" t="s">
        <v>76</v>
      </c>
      <c r="F7117" t="s">
        <v>120</v>
      </c>
      <c r="G7117" t="str">
        <f>IFERROR(_xlfn.XLOOKUP(Sales_Pipeline[[#This Row],[Account]],Accounts!$A$2:$A$86,Accounts!$F$2:$F$86),"")</f>
        <v>United States</v>
      </c>
      <c r="H7117" t="s">
        <v>57</v>
      </c>
      <c r="I7117" s="3">
        <v>43008</v>
      </c>
      <c r="J7117" s="3">
        <v>43079</v>
      </c>
      <c r="K7117" s="8" t="str">
        <f>IF(Sales_Pipeline[[#This Row],[Close_Date]]="","",TEXT(Sales_Pipeline[[#This Row],[Close_Date]],"ddd"))</f>
        <v>Sun</v>
      </c>
      <c r="L7117" s="8" t="str">
        <f>IF(Sales_Pipeline[[#This Row],[Close_Date]]="","",TEXT(Sales_Pipeline[[#This Row],[Close_Date]],"mmm"))</f>
        <v>Dec</v>
      </c>
      <c r="M7117" s="8" t="str">
        <f>IF(Sales_Pipeline[[#This Row],[Close_Date]]="","","Q"&amp;ROUNDUP(MONTH(Sales_Pipeline[[#This Row],[Close_Date]])/3,0))</f>
        <v>Q4</v>
      </c>
      <c r="N7117" s="2" cm="1">
        <f t="array" ref="N7117">IFERROR(_xlfn.IFS(Sales_Pipeline[[#This Row],[Deal_Stage]]="Won",_xlfn.XLOOKUP(Sales_Pipeline[[#This Row],[Product]],Products!$A$2:$A$8,Products!$C$2:$C$8),Sales_Pipeline[[#This Row],[Deal_Stage]]="Lost",_xlfn.XLOOKUP(Sales_Pipeline[[#This Row],[Product]],Products!$A$2:$A$8,Products!$C$2:$C$8)),"")</f>
        <v>3393</v>
      </c>
      <c r="O7117" s="2">
        <v>2927</v>
      </c>
    </row>
    <row r="7118" spans="1:15" x14ac:dyDescent="0.3">
      <c r="A7118" t="s">
        <v>7264</v>
      </c>
      <c r="B7118" t="s">
        <v>40</v>
      </c>
      <c r="C7118" t="str">
        <f>_xlfn.XLOOKUP(Sales_Pipeline[[#This Row],[Sales_Agent]],Sales_Teams[Sales_Agent],Sales_Teams[Manager])</f>
        <v>Summer Sewald</v>
      </c>
      <c r="D7118" t="str">
        <f>_xlfn.XLOOKUP(Sales_Pipeline[[#This Row],[Manager]],Sales_Teams[Manager],Sales_Teams[Regional_Office])</f>
        <v>West</v>
      </c>
      <c r="E7118" t="s">
        <v>84</v>
      </c>
      <c r="G7118" t="str">
        <f>IFERROR(_xlfn.XLOOKUP(Sales_Pipeline[[#This Row],[Account]],Accounts!$A$2:$A$86,Accounts!$F$2:$F$86),"")</f>
        <v/>
      </c>
      <c r="H7118" t="s">
        <v>77</v>
      </c>
      <c r="I7118" s="3">
        <v>43008</v>
      </c>
      <c r="K7118" s="8" t="str">
        <f>IF(Sales_Pipeline[[#This Row],[Close_Date]]="","",TEXT(Sales_Pipeline[[#This Row],[Close_Date]],"ddd"))</f>
        <v/>
      </c>
      <c r="L7118" s="8" t="str">
        <f>IF(Sales_Pipeline[[#This Row],[Close_Date]]="","",TEXT(Sales_Pipeline[[#This Row],[Close_Date]],"mmm"))</f>
        <v/>
      </c>
      <c r="M7118" s="8" t="str">
        <f>IF(Sales_Pipeline[[#This Row],[Close_Date]]="","","Q"&amp;ROUNDUP(MONTH(Sales_Pipeline[[#This Row],[Close_Date]])/3,0))</f>
        <v/>
      </c>
      <c r="N7118" s="2" t="str" cm="1">
        <f t="array" ref="N7118">IFERROR(_xlfn.IFS(Sales_Pipeline[[#This Row],[Deal_Stage]]="Won",_xlfn.XLOOKUP(Sales_Pipeline[[#This Row],[Product]],Products!$A$2:$A$8,Products!$C$2:$C$8),Sales_Pipeline[[#This Row],[Deal_Stage]]="Lost",_xlfn.XLOOKUP(Sales_Pipeline[[#This Row],[Product]],Products!$A$2:$A$8,Products!$C$2:$C$8)),"")</f>
        <v/>
      </c>
      <c r="O7118" s="2">
        <v>0</v>
      </c>
    </row>
    <row r="7119" spans="1:15" x14ac:dyDescent="0.3">
      <c r="A7119" t="s">
        <v>7265</v>
      </c>
      <c r="B7119" t="s">
        <v>42</v>
      </c>
      <c r="C7119" t="str">
        <f>_xlfn.XLOOKUP(Sales_Pipeline[[#This Row],[Sales_Agent]],Sales_Teams[Sales_Agent],Sales_Teams[Manager])</f>
        <v>Summer Sewald</v>
      </c>
      <c r="D7119" t="str">
        <f>_xlfn.XLOOKUP(Sales_Pipeline[[#This Row],[Manager]],Sales_Teams[Manager],Sales_Teams[Regional_Office])</f>
        <v>West</v>
      </c>
      <c r="E7119" t="s">
        <v>63</v>
      </c>
      <c r="G7119" t="str">
        <f>IFERROR(_xlfn.XLOOKUP(Sales_Pipeline[[#This Row],[Account]],Accounts!$A$2:$A$86,Accounts!$F$2:$F$86),"")</f>
        <v/>
      </c>
      <c r="H7119" t="s">
        <v>77</v>
      </c>
      <c r="I7119" s="3">
        <v>43008</v>
      </c>
      <c r="K7119" s="8" t="str">
        <f>IF(Sales_Pipeline[[#This Row],[Close_Date]]="","",TEXT(Sales_Pipeline[[#This Row],[Close_Date]],"ddd"))</f>
        <v/>
      </c>
      <c r="L7119" s="8" t="str">
        <f>IF(Sales_Pipeline[[#This Row],[Close_Date]]="","",TEXT(Sales_Pipeline[[#This Row],[Close_Date]],"mmm"))</f>
        <v/>
      </c>
      <c r="M7119" s="8" t="str">
        <f>IF(Sales_Pipeline[[#This Row],[Close_Date]]="","","Q"&amp;ROUNDUP(MONTH(Sales_Pipeline[[#This Row],[Close_Date]])/3,0))</f>
        <v/>
      </c>
      <c r="N7119" s="2" t="str" cm="1">
        <f t="array" ref="N7119">IFERROR(_xlfn.IFS(Sales_Pipeline[[#This Row],[Deal_Stage]]="Won",_xlfn.XLOOKUP(Sales_Pipeline[[#This Row],[Product]],Products!$A$2:$A$8,Products!$C$2:$C$8),Sales_Pipeline[[#This Row],[Deal_Stage]]="Lost",_xlfn.XLOOKUP(Sales_Pipeline[[#This Row],[Product]],Products!$A$2:$A$8,Products!$C$2:$C$8)),"")</f>
        <v/>
      </c>
      <c r="O7119" s="2">
        <v>0</v>
      </c>
    </row>
    <row r="7120" spans="1:15" x14ac:dyDescent="0.3">
      <c r="A7120" t="s">
        <v>7266</v>
      </c>
      <c r="B7120" t="s">
        <v>42</v>
      </c>
      <c r="C7120" t="str">
        <f>_xlfn.XLOOKUP(Sales_Pipeline[[#This Row],[Sales_Agent]],Sales_Teams[Sales_Agent],Sales_Teams[Manager])</f>
        <v>Summer Sewald</v>
      </c>
      <c r="D7120" t="str">
        <f>_xlfn.XLOOKUP(Sales_Pipeline[[#This Row],[Manager]],Sales_Teams[Manager],Sales_Teams[Regional_Office])</f>
        <v>West</v>
      </c>
      <c r="E7120" t="s">
        <v>63</v>
      </c>
      <c r="F7120" t="s">
        <v>98</v>
      </c>
      <c r="G7120" t="str">
        <f>IFERROR(_xlfn.XLOOKUP(Sales_Pipeline[[#This Row],[Account]],Accounts!$A$2:$A$86,Accounts!$F$2:$F$86),"")</f>
        <v>United States</v>
      </c>
      <c r="H7120" t="s">
        <v>82</v>
      </c>
      <c r="I7120" s="3">
        <v>43008</v>
      </c>
      <c r="J7120" s="3">
        <v>43016</v>
      </c>
      <c r="K7120" s="8" t="str">
        <f>IF(Sales_Pipeline[[#This Row],[Close_Date]]="","",TEXT(Sales_Pipeline[[#This Row],[Close_Date]],"ddd"))</f>
        <v>Sun</v>
      </c>
      <c r="L7120" s="8" t="str">
        <f>IF(Sales_Pipeline[[#This Row],[Close_Date]]="","",TEXT(Sales_Pipeline[[#This Row],[Close_Date]],"mmm"))</f>
        <v>Oct</v>
      </c>
      <c r="M7120" s="8" t="str">
        <f>IF(Sales_Pipeline[[#This Row],[Close_Date]]="","","Q"&amp;ROUNDUP(MONTH(Sales_Pipeline[[#This Row],[Close_Date]])/3,0))</f>
        <v>Q4</v>
      </c>
      <c r="N7120" s="2" cm="1">
        <f t="array" ref="N7120">IFERROR(_xlfn.IFS(Sales_Pipeline[[#This Row],[Deal_Stage]]="Won",_xlfn.XLOOKUP(Sales_Pipeline[[#This Row],[Product]],Products!$A$2:$A$8,Products!$C$2:$C$8),Sales_Pipeline[[#This Row],[Deal_Stage]]="Lost",_xlfn.XLOOKUP(Sales_Pipeline[[#This Row],[Product]],Products!$A$2:$A$8,Products!$C$2:$C$8)),"")</f>
        <v>550</v>
      </c>
      <c r="O7120" s="2">
        <v>0</v>
      </c>
    </row>
    <row r="7121" spans="1:15" x14ac:dyDescent="0.3">
      <c r="A7121" t="s">
        <v>7267</v>
      </c>
      <c r="B7121" t="s">
        <v>8</v>
      </c>
      <c r="C7121" t="str">
        <f>_xlfn.XLOOKUP(Sales_Pipeline[[#This Row],[Sales_Agent]],Sales_Teams[Sales_Agent],Sales_Teams[Manager])</f>
        <v>Dustin Brinkmann</v>
      </c>
      <c r="D7121" t="str">
        <f>_xlfn.XLOOKUP(Sales_Pipeline[[#This Row],[Manager]],Sales_Teams[Manager],Sales_Teams[Regional_Office])</f>
        <v>Central</v>
      </c>
      <c r="E7121" t="s">
        <v>63</v>
      </c>
      <c r="F7121" t="s">
        <v>150</v>
      </c>
      <c r="G7121" t="str">
        <f>IFERROR(_xlfn.XLOOKUP(Sales_Pipeline[[#This Row],[Account]],Accounts!$A$2:$A$86,Accounts!$F$2:$F$86),"")</f>
        <v>United States</v>
      </c>
      <c r="H7121" t="s">
        <v>82</v>
      </c>
      <c r="I7121" s="3">
        <v>43008</v>
      </c>
      <c r="J7121" s="3">
        <v>43015</v>
      </c>
      <c r="K7121" s="8" t="str">
        <f>IF(Sales_Pipeline[[#This Row],[Close_Date]]="","",TEXT(Sales_Pipeline[[#This Row],[Close_Date]],"ddd"))</f>
        <v>Sat</v>
      </c>
      <c r="L7121" s="8" t="str">
        <f>IF(Sales_Pipeline[[#This Row],[Close_Date]]="","",TEXT(Sales_Pipeline[[#This Row],[Close_Date]],"mmm"))</f>
        <v>Oct</v>
      </c>
      <c r="M7121" s="8" t="str">
        <f>IF(Sales_Pipeline[[#This Row],[Close_Date]]="","","Q"&amp;ROUNDUP(MONTH(Sales_Pipeline[[#This Row],[Close_Date]])/3,0))</f>
        <v>Q4</v>
      </c>
      <c r="N7121" s="2" cm="1">
        <f t="array" ref="N7121">IFERROR(_xlfn.IFS(Sales_Pipeline[[#This Row],[Deal_Stage]]="Won",_xlfn.XLOOKUP(Sales_Pipeline[[#This Row],[Product]],Products!$A$2:$A$8,Products!$C$2:$C$8),Sales_Pipeline[[#This Row],[Deal_Stage]]="Lost",_xlfn.XLOOKUP(Sales_Pipeline[[#This Row],[Product]],Products!$A$2:$A$8,Products!$C$2:$C$8)),"")</f>
        <v>550</v>
      </c>
      <c r="O7121" s="2">
        <v>0</v>
      </c>
    </row>
    <row r="7122" spans="1:15" x14ac:dyDescent="0.3">
      <c r="A7122" t="s">
        <v>7268</v>
      </c>
      <c r="B7122" t="s">
        <v>8</v>
      </c>
      <c r="C7122" t="str">
        <f>_xlfn.XLOOKUP(Sales_Pipeline[[#This Row],[Sales_Agent]],Sales_Teams[Sales_Agent],Sales_Teams[Manager])</f>
        <v>Dustin Brinkmann</v>
      </c>
      <c r="D7122" t="str">
        <f>_xlfn.XLOOKUP(Sales_Pipeline[[#This Row],[Manager]],Sales_Teams[Manager],Sales_Teams[Regional_Office])</f>
        <v>Central</v>
      </c>
      <c r="E7122" t="s">
        <v>76</v>
      </c>
      <c r="F7122" t="s">
        <v>59</v>
      </c>
      <c r="G7122" t="str">
        <f>IFERROR(_xlfn.XLOOKUP(Sales_Pipeline[[#This Row],[Account]],Accounts!$A$2:$A$86,Accounts!$F$2:$F$86),"")</f>
        <v>United States</v>
      </c>
      <c r="H7122" t="s">
        <v>82</v>
      </c>
      <c r="I7122" s="3">
        <v>43008</v>
      </c>
      <c r="J7122" s="3">
        <v>43089</v>
      </c>
      <c r="K7122" s="8" t="str">
        <f>IF(Sales_Pipeline[[#This Row],[Close_Date]]="","",TEXT(Sales_Pipeline[[#This Row],[Close_Date]],"ddd"))</f>
        <v>Wed</v>
      </c>
      <c r="L7122" s="8" t="str">
        <f>IF(Sales_Pipeline[[#This Row],[Close_Date]]="","",TEXT(Sales_Pipeline[[#This Row],[Close_Date]],"mmm"))</f>
        <v>Dec</v>
      </c>
      <c r="M7122" s="8" t="str">
        <f>IF(Sales_Pipeline[[#This Row],[Close_Date]]="","","Q"&amp;ROUNDUP(MONTH(Sales_Pipeline[[#This Row],[Close_Date]])/3,0))</f>
        <v>Q4</v>
      </c>
      <c r="N7122" s="2" cm="1">
        <f t="array" ref="N7122">IFERROR(_xlfn.IFS(Sales_Pipeline[[#This Row],[Deal_Stage]]="Won",_xlfn.XLOOKUP(Sales_Pipeline[[#This Row],[Product]],Products!$A$2:$A$8,Products!$C$2:$C$8),Sales_Pipeline[[#This Row],[Deal_Stage]]="Lost",_xlfn.XLOOKUP(Sales_Pipeline[[#This Row],[Product]],Products!$A$2:$A$8,Products!$C$2:$C$8)),"")</f>
        <v>3393</v>
      </c>
      <c r="O7122" s="2">
        <v>0</v>
      </c>
    </row>
    <row r="7123" spans="1:15" x14ac:dyDescent="0.3">
      <c r="A7123" t="s">
        <v>7269</v>
      </c>
      <c r="B7123" t="s">
        <v>8</v>
      </c>
      <c r="C7123" t="str">
        <f>_xlfn.XLOOKUP(Sales_Pipeline[[#This Row],[Sales_Agent]],Sales_Teams[Sales_Agent],Sales_Teams[Manager])</f>
        <v>Dustin Brinkmann</v>
      </c>
      <c r="D7123" t="str">
        <f>_xlfn.XLOOKUP(Sales_Pipeline[[#This Row],[Manager]],Sales_Teams[Manager],Sales_Teams[Regional_Office])</f>
        <v>Central</v>
      </c>
      <c r="E7123" t="s">
        <v>84</v>
      </c>
      <c r="F7123" t="s">
        <v>318</v>
      </c>
      <c r="G7123" t="str">
        <f>IFERROR(_xlfn.XLOOKUP(Sales_Pipeline[[#This Row],[Account]],Accounts!$A$2:$A$86,Accounts!$F$2:$F$86),"")</f>
        <v>Kenya</v>
      </c>
      <c r="H7123" t="s">
        <v>57</v>
      </c>
      <c r="I7123" s="3">
        <v>43008</v>
      </c>
      <c r="J7123" s="3">
        <v>43019</v>
      </c>
      <c r="K7123" s="8" t="str">
        <f>IF(Sales_Pipeline[[#This Row],[Close_Date]]="","",TEXT(Sales_Pipeline[[#This Row],[Close_Date]],"ddd"))</f>
        <v>Wed</v>
      </c>
      <c r="L7123" s="8" t="str">
        <f>IF(Sales_Pipeline[[#This Row],[Close_Date]]="","",TEXT(Sales_Pipeline[[#This Row],[Close_Date]],"mmm"))</f>
        <v>Oct</v>
      </c>
      <c r="M7123" s="8" t="str">
        <f>IF(Sales_Pipeline[[#This Row],[Close_Date]]="","","Q"&amp;ROUNDUP(MONTH(Sales_Pipeline[[#This Row],[Close_Date]])/3,0))</f>
        <v>Q4</v>
      </c>
      <c r="N7123" s="2" cm="1">
        <f t="array" ref="N7123">IFERROR(_xlfn.IFS(Sales_Pipeline[[#This Row],[Deal_Stage]]="Won",_xlfn.XLOOKUP(Sales_Pipeline[[#This Row],[Product]],Products!$A$2:$A$8,Products!$C$2:$C$8),Sales_Pipeline[[#This Row],[Deal_Stage]]="Lost",_xlfn.XLOOKUP(Sales_Pipeline[[#This Row],[Product]],Products!$A$2:$A$8,Products!$C$2:$C$8)),"")</f>
        <v>5482</v>
      </c>
      <c r="O7123" s="2">
        <v>6156</v>
      </c>
    </row>
    <row r="7124" spans="1:15" x14ac:dyDescent="0.3">
      <c r="A7124" t="s">
        <v>7270</v>
      </c>
      <c r="B7124" t="s">
        <v>12</v>
      </c>
      <c r="C7124" t="str">
        <f>_xlfn.XLOOKUP(Sales_Pipeline[[#This Row],[Sales_Agent]],Sales_Teams[Sales_Agent],Sales_Teams[Manager])</f>
        <v>Melvin Marxen</v>
      </c>
      <c r="D7124" t="str">
        <f>_xlfn.XLOOKUP(Sales_Pipeline[[#This Row],[Manager]],Sales_Teams[Manager],Sales_Teams[Regional_Office])</f>
        <v>Central</v>
      </c>
      <c r="E7124" t="s">
        <v>8953</v>
      </c>
      <c r="F7124" t="s">
        <v>105</v>
      </c>
      <c r="G7124" t="str">
        <f>IFERROR(_xlfn.XLOOKUP(Sales_Pipeline[[#This Row],[Account]],Accounts!$A$2:$A$86,Accounts!$F$2:$F$86),"")</f>
        <v>United States</v>
      </c>
      <c r="H7124" t="s">
        <v>57</v>
      </c>
      <c r="I7124" s="3">
        <v>43008</v>
      </c>
      <c r="J7124" s="3">
        <v>43017</v>
      </c>
      <c r="K7124" s="8" t="str">
        <f>IF(Sales_Pipeline[[#This Row],[Close_Date]]="","",TEXT(Sales_Pipeline[[#This Row],[Close_Date]],"ddd"))</f>
        <v>Mon</v>
      </c>
      <c r="L7124" s="8" t="str">
        <f>IF(Sales_Pipeline[[#This Row],[Close_Date]]="","",TEXT(Sales_Pipeline[[#This Row],[Close_Date]],"mmm"))</f>
        <v>Oct</v>
      </c>
      <c r="M7124" s="8" t="str">
        <f>IF(Sales_Pipeline[[#This Row],[Close_Date]]="","","Q"&amp;ROUNDUP(MONTH(Sales_Pipeline[[#This Row],[Close_Date]])/3,0))</f>
        <v>Q4</v>
      </c>
      <c r="N7124" s="2" cm="1">
        <f t="array" ref="N7124">IFERROR(_xlfn.IFS(Sales_Pipeline[[#This Row],[Deal_Stage]]="Won",_xlfn.XLOOKUP(Sales_Pipeline[[#This Row],[Product]],Products!$A$2:$A$8,Products!$C$2:$C$8),Sales_Pipeline[[#This Row],[Deal_Stage]]="Lost",_xlfn.XLOOKUP(Sales_Pipeline[[#This Row],[Product]],Products!$A$2:$A$8,Products!$C$2:$C$8)),"")</f>
        <v>4821</v>
      </c>
      <c r="O7124" s="2">
        <v>5007</v>
      </c>
    </row>
    <row r="7125" spans="1:15" x14ac:dyDescent="0.3">
      <c r="A7125" t="s">
        <v>7271</v>
      </c>
      <c r="B7125" t="s">
        <v>45</v>
      </c>
      <c r="C7125" t="str">
        <f>_xlfn.XLOOKUP(Sales_Pipeline[[#This Row],[Sales_Agent]],Sales_Teams[Sales_Agent],Sales_Teams[Manager])</f>
        <v>Summer Sewald</v>
      </c>
      <c r="D7125" t="str">
        <f>_xlfn.XLOOKUP(Sales_Pipeline[[#This Row],[Manager]],Sales_Teams[Manager],Sales_Teams[Regional_Office])</f>
        <v>West</v>
      </c>
      <c r="E7125" t="s">
        <v>84</v>
      </c>
      <c r="G7125" t="str">
        <f>IFERROR(_xlfn.XLOOKUP(Sales_Pipeline[[#This Row],[Account]],Accounts!$A$2:$A$86,Accounts!$F$2:$F$86),"")</f>
        <v/>
      </c>
      <c r="H7125" t="s">
        <v>77</v>
      </c>
      <c r="I7125" s="3">
        <v>43008</v>
      </c>
      <c r="K7125" s="8" t="str">
        <f>IF(Sales_Pipeline[[#This Row],[Close_Date]]="","",TEXT(Sales_Pipeline[[#This Row],[Close_Date]],"ddd"))</f>
        <v/>
      </c>
      <c r="L7125" s="8" t="str">
        <f>IF(Sales_Pipeline[[#This Row],[Close_Date]]="","",TEXT(Sales_Pipeline[[#This Row],[Close_Date]],"mmm"))</f>
        <v/>
      </c>
      <c r="M7125" s="8" t="str">
        <f>IF(Sales_Pipeline[[#This Row],[Close_Date]]="","","Q"&amp;ROUNDUP(MONTH(Sales_Pipeline[[#This Row],[Close_Date]])/3,0))</f>
        <v/>
      </c>
      <c r="N7125" s="2" t="str" cm="1">
        <f t="array" ref="N7125">IFERROR(_xlfn.IFS(Sales_Pipeline[[#This Row],[Deal_Stage]]="Won",_xlfn.XLOOKUP(Sales_Pipeline[[#This Row],[Product]],Products!$A$2:$A$8,Products!$C$2:$C$8),Sales_Pipeline[[#This Row],[Deal_Stage]]="Lost",_xlfn.XLOOKUP(Sales_Pipeline[[#This Row],[Product]],Products!$A$2:$A$8,Products!$C$2:$C$8)),"")</f>
        <v/>
      </c>
      <c r="O7125" s="2">
        <v>0</v>
      </c>
    </row>
    <row r="7126" spans="1:15" x14ac:dyDescent="0.3">
      <c r="A7126" t="s">
        <v>7272</v>
      </c>
      <c r="B7126" t="s">
        <v>45</v>
      </c>
      <c r="C7126" t="str">
        <f>_xlfn.XLOOKUP(Sales_Pipeline[[#This Row],[Sales_Agent]],Sales_Teams[Sales_Agent],Sales_Teams[Manager])</f>
        <v>Summer Sewald</v>
      </c>
      <c r="D7126" t="str">
        <f>_xlfn.XLOOKUP(Sales_Pipeline[[#This Row],[Manager]],Sales_Teams[Manager],Sales_Teams[Regional_Office])</f>
        <v>West</v>
      </c>
      <c r="E7126" t="s">
        <v>61</v>
      </c>
      <c r="F7126" t="s">
        <v>92</v>
      </c>
      <c r="G7126" t="str">
        <f>IFERROR(_xlfn.XLOOKUP(Sales_Pipeline[[#This Row],[Account]],Accounts!$A$2:$A$86,Accounts!$F$2:$F$86),"")</f>
        <v>United States</v>
      </c>
      <c r="H7126" t="s">
        <v>57</v>
      </c>
      <c r="I7126" s="3">
        <v>43008</v>
      </c>
      <c r="J7126" s="3">
        <v>43075</v>
      </c>
      <c r="K7126" s="8" t="str">
        <f>IF(Sales_Pipeline[[#This Row],[Close_Date]]="","",TEXT(Sales_Pipeline[[#This Row],[Close_Date]],"ddd"))</f>
        <v>Wed</v>
      </c>
      <c r="L7126" s="8" t="str">
        <f>IF(Sales_Pipeline[[#This Row],[Close_Date]]="","",TEXT(Sales_Pipeline[[#This Row],[Close_Date]],"mmm"))</f>
        <v>Dec</v>
      </c>
      <c r="M7126" s="8" t="str">
        <f>IF(Sales_Pipeline[[#This Row],[Close_Date]]="","","Q"&amp;ROUNDUP(MONTH(Sales_Pipeline[[#This Row],[Close_Date]])/3,0))</f>
        <v>Q4</v>
      </c>
      <c r="N7126" s="2" cm="1">
        <f t="array" ref="N7126">IFERROR(_xlfn.IFS(Sales_Pipeline[[#This Row],[Deal_Stage]]="Won",_xlfn.XLOOKUP(Sales_Pipeline[[#This Row],[Product]],Products!$A$2:$A$8,Products!$C$2:$C$8),Sales_Pipeline[[#This Row],[Deal_Stage]]="Lost",_xlfn.XLOOKUP(Sales_Pipeline[[#This Row],[Product]],Products!$A$2:$A$8,Products!$C$2:$C$8)),"")</f>
        <v>55</v>
      </c>
      <c r="O7126" s="2">
        <v>59</v>
      </c>
    </row>
    <row r="7127" spans="1:15" x14ac:dyDescent="0.3">
      <c r="A7127" t="s">
        <v>7273</v>
      </c>
      <c r="B7127" t="s">
        <v>9</v>
      </c>
      <c r="C7127" t="str">
        <f>_xlfn.XLOOKUP(Sales_Pipeline[[#This Row],[Sales_Agent]],Sales_Teams[Sales_Agent],Sales_Teams[Manager])</f>
        <v>Dustin Brinkmann</v>
      </c>
      <c r="D7127" t="str">
        <f>_xlfn.XLOOKUP(Sales_Pipeline[[#This Row],[Manager]],Sales_Teams[Manager],Sales_Teams[Regional_Office])</f>
        <v>Central</v>
      </c>
      <c r="E7127" t="s">
        <v>63</v>
      </c>
      <c r="F7127" t="s">
        <v>56</v>
      </c>
      <c r="G7127" t="str">
        <f>IFERROR(_xlfn.XLOOKUP(Sales_Pipeline[[#This Row],[Account]],Accounts!$A$2:$A$86,Accounts!$F$2:$F$86),"")</f>
        <v>United States</v>
      </c>
      <c r="H7127" t="s">
        <v>57</v>
      </c>
      <c r="I7127" s="3">
        <v>43008</v>
      </c>
      <c r="J7127" s="3">
        <v>43015</v>
      </c>
      <c r="K7127" s="8" t="str">
        <f>IF(Sales_Pipeline[[#This Row],[Close_Date]]="","",TEXT(Sales_Pipeline[[#This Row],[Close_Date]],"ddd"))</f>
        <v>Sat</v>
      </c>
      <c r="L7127" s="8" t="str">
        <f>IF(Sales_Pipeline[[#This Row],[Close_Date]]="","",TEXT(Sales_Pipeline[[#This Row],[Close_Date]],"mmm"))</f>
        <v>Oct</v>
      </c>
      <c r="M7127" s="8" t="str">
        <f>IF(Sales_Pipeline[[#This Row],[Close_Date]]="","","Q"&amp;ROUNDUP(MONTH(Sales_Pipeline[[#This Row],[Close_Date]])/3,0))</f>
        <v>Q4</v>
      </c>
      <c r="N7127" s="2" cm="1">
        <f t="array" ref="N7127">IFERROR(_xlfn.IFS(Sales_Pipeline[[#This Row],[Deal_Stage]]="Won",_xlfn.XLOOKUP(Sales_Pipeline[[#This Row],[Product]],Products!$A$2:$A$8,Products!$C$2:$C$8),Sales_Pipeline[[#This Row],[Deal_Stage]]="Lost",_xlfn.XLOOKUP(Sales_Pipeline[[#This Row],[Product]],Products!$A$2:$A$8,Products!$C$2:$C$8)),"")</f>
        <v>550</v>
      </c>
      <c r="O7127" s="2">
        <v>549</v>
      </c>
    </row>
    <row r="7128" spans="1:15" x14ac:dyDescent="0.3">
      <c r="A7128" t="s">
        <v>7274</v>
      </c>
      <c r="B7128" t="s">
        <v>14</v>
      </c>
      <c r="C7128" t="str">
        <f>_xlfn.XLOOKUP(Sales_Pipeline[[#This Row],[Sales_Agent]],Sales_Teams[Sales_Agent],Sales_Teams[Manager])</f>
        <v>Melvin Marxen</v>
      </c>
      <c r="D7128" t="str">
        <f>_xlfn.XLOOKUP(Sales_Pipeline[[#This Row],[Manager]],Sales_Teams[Manager],Sales_Teams[Regional_Office])</f>
        <v>Central</v>
      </c>
      <c r="E7128" t="s">
        <v>55</v>
      </c>
      <c r="F7128" t="s">
        <v>59</v>
      </c>
      <c r="G7128" t="str">
        <f>IFERROR(_xlfn.XLOOKUP(Sales_Pipeline[[#This Row],[Account]],Accounts!$A$2:$A$86,Accounts!$F$2:$F$86),"")</f>
        <v>United States</v>
      </c>
      <c r="H7128" t="s">
        <v>57</v>
      </c>
      <c r="I7128" s="3">
        <v>43008</v>
      </c>
      <c r="J7128" s="3">
        <v>43066</v>
      </c>
      <c r="K7128" s="8" t="str">
        <f>IF(Sales_Pipeline[[#This Row],[Close_Date]]="","",TEXT(Sales_Pipeline[[#This Row],[Close_Date]],"ddd"))</f>
        <v>Mon</v>
      </c>
      <c r="L7128" s="8" t="str">
        <f>IF(Sales_Pipeline[[#This Row],[Close_Date]]="","",TEXT(Sales_Pipeline[[#This Row],[Close_Date]],"mmm"))</f>
        <v>Nov</v>
      </c>
      <c r="M7128" s="8" t="str">
        <f>IF(Sales_Pipeline[[#This Row],[Close_Date]]="","","Q"&amp;ROUNDUP(MONTH(Sales_Pipeline[[#This Row],[Close_Date]])/3,0))</f>
        <v>Q4</v>
      </c>
      <c r="N7128" s="2" cm="1">
        <f t="array" ref="N7128">IFERROR(_xlfn.IFS(Sales_Pipeline[[#This Row],[Deal_Stage]]="Won",_xlfn.XLOOKUP(Sales_Pipeline[[#This Row],[Product]],Products!$A$2:$A$8,Products!$C$2:$C$8),Sales_Pipeline[[#This Row],[Deal_Stage]]="Lost",_xlfn.XLOOKUP(Sales_Pipeline[[#This Row],[Product]],Products!$A$2:$A$8,Products!$C$2:$C$8)),"")</f>
        <v>1096</v>
      </c>
      <c r="O7128" s="2">
        <v>1117</v>
      </c>
    </row>
    <row r="7129" spans="1:15" x14ac:dyDescent="0.3">
      <c r="A7129" t="s">
        <v>7275</v>
      </c>
      <c r="B7129" t="s">
        <v>7</v>
      </c>
      <c r="C7129" t="str">
        <f>_xlfn.XLOOKUP(Sales_Pipeline[[#This Row],[Sales_Agent]],Sales_Teams[Sales_Agent],Sales_Teams[Manager])</f>
        <v>Dustin Brinkmann</v>
      </c>
      <c r="D7129" t="str">
        <f>_xlfn.XLOOKUP(Sales_Pipeline[[#This Row],[Manager]],Sales_Teams[Manager],Sales_Teams[Regional_Office])</f>
        <v>Central</v>
      </c>
      <c r="E7129" t="s">
        <v>61</v>
      </c>
      <c r="F7129" t="s">
        <v>134</v>
      </c>
      <c r="G7129" t="str">
        <f>IFERROR(_xlfn.XLOOKUP(Sales_Pipeline[[#This Row],[Account]],Accounts!$A$2:$A$86,Accounts!$F$2:$F$86),"")</f>
        <v>United States</v>
      </c>
      <c r="H7129" t="s">
        <v>57</v>
      </c>
      <c r="I7129" s="3">
        <v>43008</v>
      </c>
      <c r="J7129" s="3">
        <v>43016</v>
      </c>
      <c r="K7129" s="8" t="str">
        <f>IF(Sales_Pipeline[[#This Row],[Close_Date]]="","",TEXT(Sales_Pipeline[[#This Row],[Close_Date]],"ddd"))</f>
        <v>Sun</v>
      </c>
      <c r="L7129" s="8" t="str">
        <f>IF(Sales_Pipeline[[#This Row],[Close_Date]]="","",TEXT(Sales_Pipeline[[#This Row],[Close_Date]],"mmm"))</f>
        <v>Oct</v>
      </c>
      <c r="M7129" s="8" t="str">
        <f>IF(Sales_Pipeline[[#This Row],[Close_Date]]="","","Q"&amp;ROUNDUP(MONTH(Sales_Pipeline[[#This Row],[Close_Date]])/3,0))</f>
        <v>Q4</v>
      </c>
      <c r="N7129" s="2" cm="1">
        <f t="array" ref="N7129">IFERROR(_xlfn.IFS(Sales_Pipeline[[#This Row],[Deal_Stage]]="Won",_xlfn.XLOOKUP(Sales_Pipeline[[#This Row],[Product]],Products!$A$2:$A$8,Products!$C$2:$C$8),Sales_Pipeline[[#This Row],[Deal_Stage]]="Lost",_xlfn.XLOOKUP(Sales_Pipeline[[#This Row],[Product]],Products!$A$2:$A$8,Products!$C$2:$C$8)),"")</f>
        <v>55</v>
      </c>
      <c r="O7129" s="2">
        <v>57</v>
      </c>
    </row>
    <row r="7130" spans="1:15" x14ac:dyDescent="0.3">
      <c r="A7130" t="s">
        <v>7276</v>
      </c>
      <c r="B7130" t="s">
        <v>32</v>
      </c>
      <c r="C7130" t="str">
        <f>_xlfn.XLOOKUP(Sales_Pipeline[[#This Row],[Sales_Agent]],Sales_Teams[Sales_Agent],Sales_Teams[Manager])</f>
        <v>Celia Rouche</v>
      </c>
      <c r="D7130" t="str">
        <f>_xlfn.XLOOKUP(Sales_Pipeline[[#This Row],[Manager]],Sales_Teams[Manager],Sales_Teams[Regional_Office])</f>
        <v>West</v>
      </c>
      <c r="E7130" t="s">
        <v>84</v>
      </c>
      <c r="F7130" t="s">
        <v>94</v>
      </c>
      <c r="G7130" t="str">
        <f>IFERROR(_xlfn.XLOOKUP(Sales_Pipeline[[#This Row],[Account]],Accounts!$A$2:$A$86,Accounts!$F$2:$F$86),"")</f>
        <v>United States</v>
      </c>
      <c r="H7130" t="s">
        <v>77</v>
      </c>
      <c r="I7130" s="3">
        <v>43008</v>
      </c>
      <c r="K7130" s="8" t="str">
        <f>IF(Sales_Pipeline[[#This Row],[Close_Date]]="","",TEXT(Sales_Pipeline[[#This Row],[Close_Date]],"ddd"))</f>
        <v/>
      </c>
      <c r="L7130" s="8" t="str">
        <f>IF(Sales_Pipeline[[#This Row],[Close_Date]]="","",TEXT(Sales_Pipeline[[#This Row],[Close_Date]],"mmm"))</f>
        <v/>
      </c>
      <c r="M7130" s="8" t="str">
        <f>IF(Sales_Pipeline[[#This Row],[Close_Date]]="","","Q"&amp;ROUNDUP(MONTH(Sales_Pipeline[[#This Row],[Close_Date]])/3,0))</f>
        <v/>
      </c>
      <c r="N7130" s="2" t="str" cm="1">
        <f t="array" ref="N7130">IFERROR(_xlfn.IFS(Sales_Pipeline[[#This Row],[Deal_Stage]]="Won",_xlfn.XLOOKUP(Sales_Pipeline[[#This Row],[Product]],Products!$A$2:$A$8,Products!$C$2:$C$8),Sales_Pipeline[[#This Row],[Deal_Stage]]="Lost",_xlfn.XLOOKUP(Sales_Pipeline[[#This Row],[Product]],Products!$A$2:$A$8,Products!$C$2:$C$8)),"")</f>
        <v/>
      </c>
      <c r="O7130" s="2">
        <v>0</v>
      </c>
    </row>
    <row r="7131" spans="1:15" x14ac:dyDescent="0.3">
      <c r="A7131" t="s">
        <v>7277</v>
      </c>
      <c r="B7131" t="s">
        <v>32</v>
      </c>
      <c r="C7131" t="str">
        <f>_xlfn.XLOOKUP(Sales_Pipeline[[#This Row],[Sales_Agent]],Sales_Teams[Sales_Agent],Sales_Teams[Manager])</f>
        <v>Celia Rouche</v>
      </c>
      <c r="D7131" t="str">
        <f>_xlfn.XLOOKUP(Sales_Pipeline[[#This Row],[Manager]],Sales_Teams[Manager],Sales_Teams[Regional_Office])</f>
        <v>West</v>
      </c>
      <c r="E7131" t="s">
        <v>63</v>
      </c>
      <c r="F7131" t="s">
        <v>201</v>
      </c>
      <c r="G7131" t="str">
        <f>IFERROR(_xlfn.XLOOKUP(Sales_Pipeline[[#This Row],[Account]],Accounts!$A$2:$A$86,Accounts!$F$2:$F$86),"")</f>
        <v>United States</v>
      </c>
      <c r="H7131" t="s">
        <v>82</v>
      </c>
      <c r="I7131" s="3">
        <v>43008</v>
      </c>
      <c r="J7131" s="3">
        <v>43017</v>
      </c>
      <c r="K7131" s="8" t="str">
        <f>IF(Sales_Pipeline[[#This Row],[Close_Date]]="","",TEXT(Sales_Pipeline[[#This Row],[Close_Date]],"ddd"))</f>
        <v>Mon</v>
      </c>
      <c r="L7131" s="8" t="str">
        <f>IF(Sales_Pipeline[[#This Row],[Close_Date]]="","",TEXT(Sales_Pipeline[[#This Row],[Close_Date]],"mmm"))</f>
        <v>Oct</v>
      </c>
      <c r="M7131" s="8" t="str">
        <f>IF(Sales_Pipeline[[#This Row],[Close_Date]]="","","Q"&amp;ROUNDUP(MONTH(Sales_Pipeline[[#This Row],[Close_Date]])/3,0))</f>
        <v>Q4</v>
      </c>
      <c r="N7131" s="2" cm="1">
        <f t="array" ref="N7131">IFERROR(_xlfn.IFS(Sales_Pipeline[[#This Row],[Deal_Stage]]="Won",_xlfn.XLOOKUP(Sales_Pipeline[[#This Row],[Product]],Products!$A$2:$A$8,Products!$C$2:$C$8),Sales_Pipeline[[#This Row],[Deal_Stage]]="Lost",_xlfn.XLOOKUP(Sales_Pipeline[[#This Row],[Product]],Products!$A$2:$A$8,Products!$C$2:$C$8)),"")</f>
        <v>550</v>
      </c>
      <c r="O7131" s="2">
        <v>0</v>
      </c>
    </row>
    <row r="7132" spans="1:15" x14ac:dyDescent="0.3">
      <c r="A7132" t="s">
        <v>7278</v>
      </c>
      <c r="B7132" t="s">
        <v>17</v>
      </c>
      <c r="C7132" t="str">
        <f>_xlfn.XLOOKUP(Sales_Pipeline[[#This Row],[Sales_Agent]],Sales_Teams[Sales_Agent],Sales_Teams[Manager])</f>
        <v>Cara Losch</v>
      </c>
      <c r="D7132" t="str">
        <f>_xlfn.XLOOKUP(Sales_Pipeline[[#This Row],[Manager]],Sales_Teams[Manager],Sales_Teams[Regional_Office])</f>
        <v>East</v>
      </c>
      <c r="E7132" t="s">
        <v>61</v>
      </c>
      <c r="F7132" t="s">
        <v>123</v>
      </c>
      <c r="G7132" t="str">
        <f>IFERROR(_xlfn.XLOOKUP(Sales_Pipeline[[#This Row],[Account]],Accounts!$A$2:$A$86,Accounts!$F$2:$F$86),"")</f>
        <v>United States</v>
      </c>
      <c r="H7132" t="s">
        <v>82</v>
      </c>
      <c r="I7132" s="3">
        <v>43008</v>
      </c>
      <c r="J7132" s="3">
        <v>43016</v>
      </c>
      <c r="K7132" s="8" t="str">
        <f>IF(Sales_Pipeline[[#This Row],[Close_Date]]="","",TEXT(Sales_Pipeline[[#This Row],[Close_Date]],"ddd"))</f>
        <v>Sun</v>
      </c>
      <c r="L7132" s="8" t="str">
        <f>IF(Sales_Pipeline[[#This Row],[Close_Date]]="","",TEXT(Sales_Pipeline[[#This Row],[Close_Date]],"mmm"))</f>
        <v>Oct</v>
      </c>
      <c r="M7132" s="8" t="str">
        <f>IF(Sales_Pipeline[[#This Row],[Close_Date]]="","","Q"&amp;ROUNDUP(MONTH(Sales_Pipeline[[#This Row],[Close_Date]])/3,0))</f>
        <v>Q4</v>
      </c>
      <c r="N7132" s="2" cm="1">
        <f t="array" ref="N7132">IFERROR(_xlfn.IFS(Sales_Pipeline[[#This Row],[Deal_Stage]]="Won",_xlfn.XLOOKUP(Sales_Pipeline[[#This Row],[Product]],Products!$A$2:$A$8,Products!$C$2:$C$8),Sales_Pipeline[[#This Row],[Deal_Stage]]="Lost",_xlfn.XLOOKUP(Sales_Pipeline[[#This Row],[Product]],Products!$A$2:$A$8,Products!$C$2:$C$8)),"")</f>
        <v>55</v>
      </c>
      <c r="O7132" s="2">
        <v>0</v>
      </c>
    </row>
    <row r="7133" spans="1:15" x14ac:dyDescent="0.3">
      <c r="A7133" t="s">
        <v>7279</v>
      </c>
      <c r="B7133" t="s">
        <v>17</v>
      </c>
      <c r="C7133" t="str">
        <f>_xlfn.XLOOKUP(Sales_Pipeline[[#This Row],[Sales_Agent]],Sales_Teams[Sales_Agent],Sales_Teams[Manager])</f>
        <v>Cara Losch</v>
      </c>
      <c r="D7133" t="str">
        <f>_xlfn.XLOOKUP(Sales_Pipeline[[#This Row],[Manager]],Sales_Teams[Manager],Sales_Teams[Regional_Office])</f>
        <v>East</v>
      </c>
      <c r="E7133" t="s">
        <v>61</v>
      </c>
      <c r="F7133" t="s">
        <v>161</v>
      </c>
      <c r="G7133" t="str">
        <f>IFERROR(_xlfn.XLOOKUP(Sales_Pipeline[[#This Row],[Account]],Accounts!$A$2:$A$86,Accounts!$F$2:$F$86),"")</f>
        <v>United States</v>
      </c>
      <c r="H7133" t="s">
        <v>57</v>
      </c>
      <c r="I7133" s="3">
        <v>43008</v>
      </c>
      <c r="J7133" s="3">
        <v>43093</v>
      </c>
      <c r="K7133" s="8" t="str">
        <f>IF(Sales_Pipeline[[#This Row],[Close_Date]]="","",TEXT(Sales_Pipeline[[#This Row],[Close_Date]],"ddd"))</f>
        <v>Sun</v>
      </c>
      <c r="L7133" s="8" t="str">
        <f>IF(Sales_Pipeline[[#This Row],[Close_Date]]="","",TEXT(Sales_Pipeline[[#This Row],[Close_Date]],"mmm"))</f>
        <v>Dec</v>
      </c>
      <c r="M7133" s="8" t="str">
        <f>IF(Sales_Pipeline[[#This Row],[Close_Date]]="","","Q"&amp;ROUNDUP(MONTH(Sales_Pipeline[[#This Row],[Close_Date]])/3,0))</f>
        <v>Q4</v>
      </c>
      <c r="N7133" s="2" cm="1">
        <f t="array" ref="N7133">IFERROR(_xlfn.IFS(Sales_Pipeline[[#This Row],[Deal_Stage]]="Won",_xlfn.XLOOKUP(Sales_Pipeline[[#This Row],[Product]],Products!$A$2:$A$8,Products!$C$2:$C$8),Sales_Pipeline[[#This Row],[Deal_Stage]]="Lost",_xlfn.XLOOKUP(Sales_Pipeline[[#This Row],[Product]],Products!$A$2:$A$8,Products!$C$2:$C$8)),"")</f>
        <v>55</v>
      </c>
      <c r="O7133" s="2">
        <v>55</v>
      </c>
    </row>
    <row r="7134" spans="1:15" x14ac:dyDescent="0.3">
      <c r="A7134" t="s">
        <v>7280</v>
      </c>
      <c r="B7134" t="s">
        <v>17</v>
      </c>
      <c r="C7134" t="str">
        <f>_xlfn.XLOOKUP(Sales_Pipeline[[#This Row],[Sales_Agent]],Sales_Teams[Sales_Agent],Sales_Teams[Manager])</f>
        <v>Cara Losch</v>
      </c>
      <c r="D7134" t="str">
        <f>_xlfn.XLOOKUP(Sales_Pipeline[[#This Row],[Manager]],Sales_Teams[Manager],Sales_Teams[Regional_Office])</f>
        <v>East</v>
      </c>
      <c r="E7134" t="s">
        <v>61</v>
      </c>
      <c r="F7134" t="s">
        <v>206</v>
      </c>
      <c r="G7134" t="str">
        <f>IFERROR(_xlfn.XLOOKUP(Sales_Pipeline[[#This Row],[Account]],Accounts!$A$2:$A$86,Accounts!$F$2:$F$86),"")</f>
        <v>United States</v>
      </c>
      <c r="H7134" t="s">
        <v>57</v>
      </c>
      <c r="I7134" s="3">
        <v>43008</v>
      </c>
      <c r="J7134" s="3">
        <v>43091</v>
      </c>
      <c r="K7134" s="8" t="str">
        <f>IF(Sales_Pipeline[[#This Row],[Close_Date]]="","",TEXT(Sales_Pipeline[[#This Row],[Close_Date]],"ddd"))</f>
        <v>Fri</v>
      </c>
      <c r="L7134" s="8" t="str">
        <f>IF(Sales_Pipeline[[#This Row],[Close_Date]]="","",TEXT(Sales_Pipeline[[#This Row],[Close_Date]],"mmm"))</f>
        <v>Dec</v>
      </c>
      <c r="M7134" s="8" t="str">
        <f>IF(Sales_Pipeline[[#This Row],[Close_Date]]="","","Q"&amp;ROUNDUP(MONTH(Sales_Pipeline[[#This Row],[Close_Date]])/3,0))</f>
        <v>Q4</v>
      </c>
      <c r="N7134" s="2" cm="1">
        <f t="array" ref="N7134">IFERROR(_xlfn.IFS(Sales_Pipeline[[#This Row],[Deal_Stage]]="Won",_xlfn.XLOOKUP(Sales_Pipeline[[#This Row],[Product]],Products!$A$2:$A$8,Products!$C$2:$C$8),Sales_Pipeline[[#This Row],[Deal_Stage]]="Lost",_xlfn.XLOOKUP(Sales_Pipeline[[#This Row],[Product]],Products!$A$2:$A$8,Products!$C$2:$C$8)),"")</f>
        <v>55</v>
      </c>
      <c r="O7134" s="2">
        <v>63</v>
      </c>
    </row>
    <row r="7135" spans="1:15" x14ac:dyDescent="0.3">
      <c r="A7135" t="s">
        <v>7281</v>
      </c>
      <c r="B7135" t="s">
        <v>44</v>
      </c>
      <c r="C7135" t="str">
        <f>_xlfn.XLOOKUP(Sales_Pipeline[[#This Row],[Sales_Agent]],Sales_Teams[Sales_Agent],Sales_Teams[Manager])</f>
        <v>Summer Sewald</v>
      </c>
      <c r="D7135" t="str">
        <f>_xlfn.XLOOKUP(Sales_Pipeline[[#This Row],[Manager]],Sales_Teams[Manager],Sales_Teams[Regional_Office])</f>
        <v>West</v>
      </c>
      <c r="E7135" t="s">
        <v>55</v>
      </c>
      <c r="F7135" t="s">
        <v>98</v>
      </c>
      <c r="G7135" t="str">
        <f>IFERROR(_xlfn.XLOOKUP(Sales_Pipeline[[#This Row],[Account]],Accounts!$A$2:$A$86,Accounts!$F$2:$F$86),"")</f>
        <v>United States</v>
      </c>
      <c r="H7135" t="s">
        <v>57</v>
      </c>
      <c r="I7135" s="3">
        <v>43008</v>
      </c>
      <c r="J7135" s="3">
        <v>43016</v>
      </c>
      <c r="K7135" s="8" t="str">
        <f>IF(Sales_Pipeline[[#This Row],[Close_Date]]="","",TEXT(Sales_Pipeline[[#This Row],[Close_Date]],"ddd"))</f>
        <v>Sun</v>
      </c>
      <c r="L7135" s="8" t="str">
        <f>IF(Sales_Pipeline[[#This Row],[Close_Date]]="","",TEXT(Sales_Pipeline[[#This Row],[Close_Date]],"mmm"))</f>
        <v>Oct</v>
      </c>
      <c r="M7135" s="8" t="str">
        <f>IF(Sales_Pipeline[[#This Row],[Close_Date]]="","","Q"&amp;ROUNDUP(MONTH(Sales_Pipeline[[#This Row],[Close_Date]])/3,0))</f>
        <v>Q4</v>
      </c>
      <c r="N7135" s="2" cm="1">
        <f t="array" ref="N7135">IFERROR(_xlfn.IFS(Sales_Pipeline[[#This Row],[Deal_Stage]]="Won",_xlfn.XLOOKUP(Sales_Pipeline[[#This Row],[Product]],Products!$A$2:$A$8,Products!$C$2:$C$8),Sales_Pipeline[[#This Row],[Deal_Stage]]="Lost",_xlfn.XLOOKUP(Sales_Pipeline[[#This Row],[Product]],Products!$A$2:$A$8,Products!$C$2:$C$8)),"")</f>
        <v>1096</v>
      </c>
      <c r="O7135" s="2">
        <v>1108</v>
      </c>
    </row>
    <row r="7136" spans="1:15" x14ac:dyDescent="0.3">
      <c r="A7136" t="s">
        <v>7282</v>
      </c>
      <c r="B7136" t="s">
        <v>44</v>
      </c>
      <c r="C7136" t="str">
        <f>_xlfn.XLOOKUP(Sales_Pipeline[[#This Row],[Sales_Agent]],Sales_Teams[Sales_Agent],Sales_Teams[Manager])</f>
        <v>Summer Sewald</v>
      </c>
      <c r="D7136" t="str">
        <f>_xlfn.XLOOKUP(Sales_Pipeline[[#This Row],[Manager]],Sales_Teams[Manager],Sales_Teams[Regional_Office])</f>
        <v>West</v>
      </c>
      <c r="E7136" t="s">
        <v>55</v>
      </c>
      <c r="F7136" t="s">
        <v>177</v>
      </c>
      <c r="G7136" t="str">
        <f>IFERROR(_xlfn.XLOOKUP(Sales_Pipeline[[#This Row],[Account]],Accounts!$A$2:$A$86,Accounts!$F$2:$F$86),"")</f>
        <v>United States</v>
      </c>
      <c r="H7136" t="s">
        <v>57</v>
      </c>
      <c r="I7136" s="3">
        <v>43008</v>
      </c>
      <c r="J7136" s="3">
        <v>43079</v>
      </c>
      <c r="K7136" s="8" t="str">
        <f>IF(Sales_Pipeline[[#This Row],[Close_Date]]="","",TEXT(Sales_Pipeline[[#This Row],[Close_Date]],"ddd"))</f>
        <v>Sun</v>
      </c>
      <c r="L7136" s="8" t="str">
        <f>IF(Sales_Pipeline[[#This Row],[Close_Date]]="","",TEXT(Sales_Pipeline[[#This Row],[Close_Date]],"mmm"))</f>
        <v>Dec</v>
      </c>
      <c r="M7136" s="8" t="str">
        <f>IF(Sales_Pipeline[[#This Row],[Close_Date]]="","","Q"&amp;ROUNDUP(MONTH(Sales_Pipeline[[#This Row],[Close_Date]])/3,0))</f>
        <v>Q4</v>
      </c>
      <c r="N7136" s="2" cm="1">
        <f t="array" ref="N7136">IFERROR(_xlfn.IFS(Sales_Pipeline[[#This Row],[Deal_Stage]]="Won",_xlfn.XLOOKUP(Sales_Pipeline[[#This Row],[Product]],Products!$A$2:$A$8,Products!$C$2:$C$8),Sales_Pipeline[[#This Row],[Deal_Stage]]="Lost",_xlfn.XLOOKUP(Sales_Pipeline[[#This Row],[Product]],Products!$A$2:$A$8,Products!$C$2:$C$8)),"")</f>
        <v>1096</v>
      </c>
      <c r="O7136" s="2">
        <v>944</v>
      </c>
    </row>
    <row r="7137" spans="1:15" x14ac:dyDescent="0.3">
      <c r="A7137" t="s">
        <v>7283</v>
      </c>
      <c r="B7137" t="s">
        <v>3</v>
      </c>
      <c r="C7137" t="str">
        <f>_xlfn.XLOOKUP(Sales_Pipeline[[#This Row],[Sales_Agent]],Sales_Teams[Sales_Agent],Sales_Teams[Manager])</f>
        <v>Dustin Brinkmann</v>
      </c>
      <c r="D7137" t="str">
        <f>_xlfn.XLOOKUP(Sales_Pipeline[[#This Row],[Manager]],Sales_Teams[Manager],Sales_Teams[Regional_Office])</f>
        <v>Central</v>
      </c>
      <c r="E7137" t="s">
        <v>63</v>
      </c>
      <c r="F7137" t="s">
        <v>150</v>
      </c>
      <c r="G7137" t="str">
        <f>IFERROR(_xlfn.XLOOKUP(Sales_Pipeline[[#This Row],[Account]],Accounts!$A$2:$A$86,Accounts!$F$2:$F$86),"")</f>
        <v>United States</v>
      </c>
      <c r="H7137" t="s">
        <v>82</v>
      </c>
      <c r="I7137" s="3">
        <v>43009</v>
      </c>
      <c r="J7137" s="3">
        <v>43019</v>
      </c>
      <c r="K7137" s="8" t="str">
        <f>IF(Sales_Pipeline[[#This Row],[Close_Date]]="","",TEXT(Sales_Pipeline[[#This Row],[Close_Date]],"ddd"))</f>
        <v>Wed</v>
      </c>
      <c r="L7137" s="8" t="str">
        <f>IF(Sales_Pipeline[[#This Row],[Close_Date]]="","",TEXT(Sales_Pipeline[[#This Row],[Close_Date]],"mmm"))</f>
        <v>Oct</v>
      </c>
      <c r="M7137" s="8" t="str">
        <f>IF(Sales_Pipeline[[#This Row],[Close_Date]]="","","Q"&amp;ROUNDUP(MONTH(Sales_Pipeline[[#This Row],[Close_Date]])/3,0))</f>
        <v>Q4</v>
      </c>
      <c r="N7137" s="2" cm="1">
        <f t="array" ref="N7137">IFERROR(_xlfn.IFS(Sales_Pipeline[[#This Row],[Deal_Stage]]="Won",_xlfn.XLOOKUP(Sales_Pipeline[[#This Row],[Product]],Products!$A$2:$A$8,Products!$C$2:$C$8),Sales_Pipeline[[#This Row],[Deal_Stage]]="Lost",_xlfn.XLOOKUP(Sales_Pipeline[[#This Row],[Product]],Products!$A$2:$A$8,Products!$C$2:$C$8)),"")</f>
        <v>550</v>
      </c>
      <c r="O7137" s="2">
        <v>0</v>
      </c>
    </row>
    <row r="7138" spans="1:15" x14ac:dyDescent="0.3">
      <c r="A7138" t="s">
        <v>7284</v>
      </c>
      <c r="B7138" t="s">
        <v>30</v>
      </c>
      <c r="C7138" t="str">
        <f>_xlfn.XLOOKUP(Sales_Pipeline[[#This Row],[Sales_Agent]],Sales_Teams[Sales_Agent],Sales_Teams[Manager])</f>
        <v>Rocco Neubert</v>
      </c>
      <c r="D7138" t="str">
        <f>_xlfn.XLOOKUP(Sales_Pipeline[[#This Row],[Manager]],Sales_Teams[Manager],Sales_Teams[Regional_Office])</f>
        <v>East</v>
      </c>
      <c r="E7138" t="s">
        <v>76</v>
      </c>
      <c r="F7138" t="s">
        <v>127</v>
      </c>
      <c r="G7138" t="str">
        <f>IFERROR(_xlfn.XLOOKUP(Sales_Pipeline[[#This Row],[Account]],Accounts!$A$2:$A$86,Accounts!$F$2:$F$86),"")</f>
        <v>United States</v>
      </c>
      <c r="H7138" t="s">
        <v>82</v>
      </c>
      <c r="I7138" s="3">
        <v>43009</v>
      </c>
      <c r="J7138" s="3">
        <v>43014</v>
      </c>
      <c r="K7138" s="8" t="str">
        <f>IF(Sales_Pipeline[[#This Row],[Close_Date]]="","",TEXT(Sales_Pipeline[[#This Row],[Close_Date]],"ddd"))</f>
        <v>Fri</v>
      </c>
      <c r="L7138" s="8" t="str">
        <f>IF(Sales_Pipeline[[#This Row],[Close_Date]]="","",TEXT(Sales_Pipeline[[#This Row],[Close_Date]],"mmm"))</f>
        <v>Oct</v>
      </c>
      <c r="M7138" s="8" t="str">
        <f>IF(Sales_Pipeline[[#This Row],[Close_Date]]="","","Q"&amp;ROUNDUP(MONTH(Sales_Pipeline[[#This Row],[Close_Date]])/3,0))</f>
        <v>Q4</v>
      </c>
      <c r="N7138" s="2" cm="1">
        <f t="array" ref="N7138">IFERROR(_xlfn.IFS(Sales_Pipeline[[#This Row],[Deal_Stage]]="Won",_xlfn.XLOOKUP(Sales_Pipeline[[#This Row],[Product]],Products!$A$2:$A$8,Products!$C$2:$C$8),Sales_Pipeline[[#This Row],[Deal_Stage]]="Lost",_xlfn.XLOOKUP(Sales_Pipeline[[#This Row],[Product]],Products!$A$2:$A$8,Products!$C$2:$C$8)),"")</f>
        <v>3393</v>
      </c>
      <c r="O7138" s="2">
        <v>0</v>
      </c>
    </row>
    <row r="7139" spans="1:15" x14ac:dyDescent="0.3">
      <c r="A7139" t="s">
        <v>7285</v>
      </c>
      <c r="B7139" t="s">
        <v>27</v>
      </c>
      <c r="C7139" t="str">
        <f>_xlfn.XLOOKUP(Sales_Pipeline[[#This Row],[Sales_Agent]],Sales_Teams[Sales_Agent],Sales_Teams[Manager])</f>
        <v>Rocco Neubert</v>
      </c>
      <c r="D7139" t="str">
        <f>_xlfn.XLOOKUP(Sales_Pipeline[[#This Row],[Manager]],Sales_Teams[Manager],Sales_Teams[Regional_Office])</f>
        <v>East</v>
      </c>
      <c r="E7139" t="s">
        <v>63</v>
      </c>
      <c r="F7139" t="s">
        <v>92</v>
      </c>
      <c r="G7139" t="str">
        <f>IFERROR(_xlfn.XLOOKUP(Sales_Pipeline[[#This Row],[Account]],Accounts!$A$2:$A$86,Accounts!$F$2:$F$86),"")</f>
        <v>United States</v>
      </c>
      <c r="H7139" t="s">
        <v>77</v>
      </c>
      <c r="I7139" s="3">
        <v>43009</v>
      </c>
      <c r="K7139" s="8" t="str">
        <f>IF(Sales_Pipeline[[#This Row],[Close_Date]]="","",TEXT(Sales_Pipeline[[#This Row],[Close_Date]],"ddd"))</f>
        <v/>
      </c>
      <c r="L7139" s="8" t="str">
        <f>IF(Sales_Pipeline[[#This Row],[Close_Date]]="","",TEXT(Sales_Pipeline[[#This Row],[Close_Date]],"mmm"))</f>
        <v/>
      </c>
      <c r="M7139" s="8" t="str">
        <f>IF(Sales_Pipeline[[#This Row],[Close_Date]]="","","Q"&amp;ROUNDUP(MONTH(Sales_Pipeline[[#This Row],[Close_Date]])/3,0))</f>
        <v/>
      </c>
      <c r="N7139" s="2" t="str" cm="1">
        <f t="array" ref="N7139">IFERROR(_xlfn.IFS(Sales_Pipeline[[#This Row],[Deal_Stage]]="Won",_xlfn.XLOOKUP(Sales_Pipeline[[#This Row],[Product]],Products!$A$2:$A$8,Products!$C$2:$C$8),Sales_Pipeline[[#This Row],[Deal_Stage]]="Lost",_xlfn.XLOOKUP(Sales_Pipeline[[#This Row],[Product]],Products!$A$2:$A$8,Products!$C$2:$C$8)),"")</f>
        <v/>
      </c>
      <c r="O7139" s="2">
        <v>0</v>
      </c>
    </row>
    <row r="7140" spans="1:15" x14ac:dyDescent="0.3">
      <c r="A7140" t="s">
        <v>7286</v>
      </c>
      <c r="B7140" t="s">
        <v>27</v>
      </c>
      <c r="C7140" t="str">
        <f>_xlfn.XLOOKUP(Sales_Pipeline[[#This Row],[Sales_Agent]],Sales_Teams[Sales_Agent],Sales_Teams[Manager])</f>
        <v>Rocco Neubert</v>
      </c>
      <c r="D7140" t="str">
        <f>_xlfn.XLOOKUP(Sales_Pipeline[[#This Row],[Manager]],Sales_Teams[Manager],Sales_Teams[Regional_Office])</f>
        <v>East</v>
      </c>
      <c r="E7140" t="s">
        <v>55</v>
      </c>
      <c r="F7140" t="s">
        <v>72</v>
      </c>
      <c r="G7140" t="str">
        <f>IFERROR(_xlfn.XLOOKUP(Sales_Pipeline[[#This Row],[Account]],Accounts!$A$2:$A$86,Accounts!$F$2:$F$86),"")</f>
        <v>United States</v>
      </c>
      <c r="H7140" t="s">
        <v>77</v>
      </c>
      <c r="I7140" s="3">
        <v>43009</v>
      </c>
      <c r="K7140" s="8" t="str">
        <f>IF(Sales_Pipeline[[#This Row],[Close_Date]]="","",TEXT(Sales_Pipeline[[#This Row],[Close_Date]],"ddd"))</f>
        <v/>
      </c>
      <c r="L7140" s="8" t="str">
        <f>IF(Sales_Pipeline[[#This Row],[Close_Date]]="","",TEXT(Sales_Pipeline[[#This Row],[Close_Date]],"mmm"))</f>
        <v/>
      </c>
      <c r="M7140" s="8" t="str">
        <f>IF(Sales_Pipeline[[#This Row],[Close_Date]]="","","Q"&amp;ROUNDUP(MONTH(Sales_Pipeline[[#This Row],[Close_Date]])/3,0))</f>
        <v/>
      </c>
      <c r="N7140" s="2" t="str" cm="1">
        <f t="array" ref="N7140">IFERROR(_xlfn.IFS(Sales_Pipeline[[#This Row],[Deal_Stage]]="Won",_xlfn.XLOOKUP(Sales_Pipeline[[#This Row],[Product]],Products!$A$2:$A$8,Products!$C$2:$C$8),Sales_Pipeline[[#This Row],[Deal_Stage]]="Lost",_xlfn.XLOOKUP(Sales_Pipeline[[#This Row],[Product]],Products!$A$2:$A$8,Products!$C$2:$C$8)),"")</f>
        <v/>
      </c>
      <c r="O7140" s="2">
        <v>0</v>
      </c>
    </row>
    <row r="7141" spans="1:15" x14ac:dyDescent="0.3">
      <c r="A7141" t="s">
        <v>7287</v>
      </c>
      <c r="B7141" t="s">
        <v>27</v>
      </c>
      <c r="C7141" t="str">
        <f>_xlfn.XLOOKUP(Sales_Pipeline[[#This Row],[Sales_Agent]],Sales_Teams[Sales_Agent],Sales_Teams[Manager])</f>
        <v>Rocco Neubert</v>
      </c>
      <c r="D7141" t="str">
        <f>_xlfn.XLOOKUP(Sales_Pipeline[[#This Row],[Manager]],Sales_Teams[Manager],Sales_Teams[Regional_Office])</f>
        <v>East</v>
      </c>
      <c r="E7141" t="s">
        <v>63</v>
      </c>
      <c r="F7141" t="s">
        <v>216</v>
      </c>
      <c r="G7141" t="str">
        <f>IFERROR(_xlfn.XLOOKUP(Sales_Pipeline[[#This Row],[Account]],Accounts!$A$2:$A$86,Accounts!$F$2:$F$86),"")</f>
        <v>United States</v>
      </c>
      <c r="H7141" t="s">
        <v>82</v>
      </c>
      <c r="I7141" s="3">
        <v>43009</v>
      </c>
      <c r="J7141" s="3">
        <v>43070</v>
      </c>
      <c r="K7141" s="8" t="str">
        <f>IF(Sales_Pipeline[[#This Row],[Close_Date]]="","",TEXT(Sales_Pipeline[[#This Row],[Close_Date]],"ddd"))</f>
        <v>Fri</v>
      </c>
      <c r="L7141" s="8" t="str">
        <f>IF(Sales_Pipeline[[#This Row],[Close_Date]]="","",TEXT(Sales_Pipeline[[#This Row],[Close_Date]],"mmm"))</f>
        <v>Dec</v>
      </c>
      <c r="M7141" s="8" t="str">
        <f>IF(Sales_Pipeline[[#This Row],[Close_Date]]="","","Q"&amp;ROUNDUP(MONTH(Sales_Pipeline[[#This Row],[Close_Date]])/3,0))</f>
        <v>Q4</v>
      </c>
      <c r="N7141" s="2" cm="1">
        <f t="array" ref="N7141">IFERROR(_xlfn.IFS(Sales_Pipeline[[#This Row],[Deal_Stage]]="Won",_xlfn.XLOOKUP(Sales_Pipeline[[#This Row],[Product]],Products!$A$2:$A$8,Products!$C$2:$C$8),Sales_Pipeline[[#This Row],[Deal_Stage]]="Lost",_xlfn.XLOOKUP(Sales_Pipeline[[#This Row],[Product]],Products!$A$2:$A$8,Products!$C$2:$C$8)),"")</f>
        <v>550</v>
      </c>
      <c r="O7141" s="2">
        <v>0</v>
      </c>
    </row>
    <row r="7142" spans="1:15" x14ac:dyDescent="0.3">
      <c r="A7142" t="s">
        <v>7288</v>
      </c>
      <c r="B7142" t="s">
        <v>6</v>
      </c>
      <c r="C7142" t="str">
        <f>_xlfn.XLOOKUP(Sales_Pipeline[[#This Row],[Sales_Agent]],Sales_Teams[Sales_Agent],Sales_Teams[Manager])</f>
        <v>Dustin Brinkmann</v>
      </c>
      <c r="D7142" t="str">
        <f>_xlfn.XLOOKUP(Sales_Pipeline[[#This Row],[Manager]],Sales_Teams[Manager],Sales_Teams[Regional_Office])</f>
        <v>Central</v>
      </c>
      <c r="E7142" t="s">
        <v>84</v>
      </c>
      <c r="F7142" t="s">
        <v>507</v>
      </c>
      <c r="G7142" t="str">
        <f>IFERROR(_xlfn.XLOOKUP(Sales_Pipeline[[#This Row],[Account]],Accounts!$A$2:$A$86,Accounts!$F$2:$F$86),"")</f>
        <v>Belgium</v>
      </c>
      <c r="H7142" t="s">
        <v>57</v>
      </c>
      <c r="I7142" s="3">
        <v>43009</v>
      </c>
      <c r="J7142" s="3">
        <v>43079</v>
      </c>
      <c r="K7142" s="8" t="str">
        <f>IF(Sales_Pipeline[[#This Row],[Close_Date]]="","",TEXT(Sales_Pipeline[[#This Row],[Close_Date]],"ddd"))</f>
        <v>Sun</v>
      </c>
      <c r="L7142" s="8" t="str">
        <f>IF(Sales_Pipeline[[#This Row],[Close_Date]]="","",TEXT(Sales_Pipeline[[#This Row],[Close_Date]],"mmm"))</f>
        <v>Dec</v>
      </c>
      <c r="M7142" s="8" t="str">
        <f>IF(Sales_Pipeline[[#This Row],[Close_Date]]="","","Q"&amp;ROUNDUP(MONTH(Sales_Pipeline[[#This Row],[Close_Date]])/3,0))</f>
        <v>Q4</v>
      </c>
      <c r="N7142" s="2" cm="1">
        <f t="array" ref="N7142">IFERROR(_xlfn.IFS(Sales_Pipeline[[#This Row],[Deal_Stage]]="Won",_xlfn.XLOOKUP(Sales_Pipeline[[#This Row],[Product]],Products!$A$2:$A$8,Products!$C$2:$C$8),Sales_Pipeline[[#This Row],[Deal_Stage]]="Lost",_xlfn.XLOOKUP(Sales_Pipeline[[#This Row],[Product]],Products!$A$2:$A$8,Products!$C$2:$C$8)),"")</f>
        <v>5482</v>
      </c>
      <c r="O7142" s="2">
        <v>3704</v>
      </c>
    </row>
    <row r="7143" spans="1:15" x14ac:dyDescent="0.3">
      <c r="A7143" t="s">
        <v>7289</v>
      </c>
      <c r="B7143" t="s">
        <v>20</v>
      </c>
      <c r="C7143" t="str">
        <f>_xlfn.XLOOKUP(Sales_Pipeline[[#This Row],[Sales_Agent]],Sales_Teams[Sales_Agent],Sales_Teams[Manager])</f>
        <v>Cara Losch</v>
      </c>
      <c r="D7143" t="str">
        <f>_xlfn.XLOOKUP(Sales_Pipeline[[#This Row],[Manager]],Sales_Teams[Manager],Sales_Teams[Regional_Office])</f>
        <v>East</v>
      </c>
      <c r="E7143" t="s">
        <v>84</v>
      </c>
      <c r="F7143" t="s">
        <v>216</v>
      </c>
      <c r="G7143" t="str">
        <f>IFERROR(_xlfn.XLOOKUP(Sales_Pipeline[[#This Row],[Account]],Accounts!$A$2:$A$86,Accounts!$F$2:$F$86),"")</f>
        <v>United States</v>
      </c>
      <c r="H7143" t="s">
        <v>82</v>
      </c>
      <c r="I7143" s="3">
        <v>43009</v>
      </c>
      <c r="J7143" s="3">
        <v>43015</v>
      </c>
      <c r="K7143" s="8" t="str">
        <f>IF(Sales_Pipeline[[#This Row],[Close_Date]]="","",TEXT(Sales_Pipeline[[#This Row],[Close_Date]],"ddd"))</f>
        <v>Sat</v>
      </c>
      <c r="L7143" s="8" t="str">
        <f>IF(Sales_Pipeline[[#This Row],[Close_Date]]="","",TEXT(Sales_Pipeline[[#This Row],[Close_Date]],"mmm"))</f>
        <v>Oct</v>
      </c>
      <c r="M7143" s="8" t="str">
        <f>IF(Sales_Pipeline[[#This Row],[Close_Date]]="","","Q"&amp;ROUNDUP(MONTH(Sales_Pipeline[[#This Row],[Close_Date]])/3,0))</f>
        <v>Q4</v>
      </c>
      <c r="N7143" s="2" cm="1">
        <f t="array" ref="N7143">IFERROR(_xlfn.IFS(Sales_Pipeline[[#This Row],[Deal_Stage]]="Won",_xlfn.XLOOKUP(Sales_Pipeline[[#This Row],[Product]],Products!$A$2:$A$8,Products!$C$2:$C$8),Sales_Pipeline[[#This Row],[Deal_Stage]]="Lost",_xlfn.XLOOKUP(Sales_Pipeline[[#This Row],[Product]],Products!$A$2:$A$8,Products!$C$2:$C$8)),"")</f>
        <v>5482</v>
      </c>
      <c r="O7143" s="2">
        <v>0</v>
      </c>
    </row>
    <row r="7144" spans="1:15" x14ac:dyDescent="0.3">
      <c r="A7144" t="s">
        <v>7290</v>
      </c>
      <c r="B7144" t="s">
        <v>20</v>
      </c>
      <c r="C7144" t="str">
        <f>_xlfn.XLOOKUP(Sales_Pipeline[[#This Row],[Sales_Agent]],Sales_Teams[Sales_Agent],Sales_Teams[Manager])</f>
        <v>Cara Losch</v>
      </c>
      <c r="D7144" t="str">
        <f>_xlfn.XLOOKUP(Sales_Pipeline[[#This Row],[Manager]],Sales_Teams[Manager],Sales_Teams[Regional_Office])</f>
        <v>East</v>
      </c>
      <c r="E7144" t="s">
        <v>55</v>
      </c>
      <c r="F7144" t="s">
        <v>225</v>
      </c>
      <c r="G7144" t="str">
        <f>IFERROR(_xlfn.XLOOKUP(Sales_Pipeline[[#This Row],[Account]],Accounts!$A$2:$A$86,Accounts!$F$2:$F$86),"")</f>
        <v>United States</v>
      </c>
      <c r="H7144" t="s">
        <v>57</v>
      </c>
      <c r="I7144" s="3">
        <v>43009</v>
      </c>
      <c r="J7144" s="3">
        <v>43011</v>
      </c>
      <c r="K7144" s="8" t="str">
        <f>IF(Sales_Pipeline[[#This Row],[Close_Date]]="","",TEXT(Sales_Pipeline[[#This Row],[Close_Date]],"ddd"))</f>
        <v>Tue</v>
      </c>
      <c r="L7144" s="8" t="str">
        <f>IF(Sales_Pipeline[[#This Row],[Close_Date]]="","",TEXT(Sales_Pipeline[[#This Row],[Close_Date]],"mmm"))</f>
        <v>Oct</v>
      </c>
      <c r="M7144" s="8" t="str">
        <f>IF(Sales_Pipeline[[#This Row],[Close_Date]]="","","Q"&amp;ROUNDUP(MONTH(Sales_Pipeline[[#This Row],[Close_Date]])/3,0))</f>
        <v>Q4</v>
      </c>
      <c r="N7144" s="2" cm="1">
        <f t="array" ref="N7144">IFERROR(_xlfn.IFS(Sales_Pipeline[[#This Row],[Deal_Stage]]="Won",_xlfn.XLOOKUP(Sales_Pipeline[[#This Row],[Product]],Products!$A$2:$A$8,Products!$C$2:$C$8),Sales_Pipeline[[#This Row],[Deal_Stage]]="Lost",_xlfn.XLOOKUP(Sales_Pipeline[[#This Row],[Product]],Products!$A$2:$A$8,Products!$C$2:$C$8)),"")</f>
        <v>1096</v>
      </c>
      <c r="O7144" s="2">
        <v>1076</v>
      </c>
    </row>
    <row r="7145" spans="1:15" x14ac:dyDescent="0.3">
      <c r="A7145" t="s">
        <v>7291</v>
      </c>
      <c r="B7145" t="s">
        <v>20</v>
      </c>
      <c r="C7145" t="str">
        <f>_xlfn.XLOOKUP(Sales_Pipeline[[#This Row],[Sales_Agent]],Sales_Teams[Sales_Agent],Sales_Teams[Manager])</f>
        <v>Cara Losch</v>
      </c>
      <c r="D7145" t="str">
        <f>_xlfn.XLOOKUP(Sales_Pipeline[[#This Row],[Manager]],Sales_Teams[Manager],Sales_Teams[Regional_Office])</f>
        <v>East</v>
      </c>
      <c r="E7145" t="s">
        <v>84</v>
      </c>
      <c r="F7145" t="s">
        <v>129</v>
      </c>
      <c r="G7145" t="str">
        <f>IFERROR(_xlfn.XLOOKUP(Sales_Pipeline[[#This Row],[Account]],Accounts!$A$2:$A$86,Accounts!$F$2:$F$86),"")</f>
        <v>Jordan</v>
      </c>
      <c r="H7145" t="s">
        <v>57</v>
      </c>
      <c r="I7145" s="3">
        <v>43009</v>
      </c>
      <c r="J7145" s="3">
        <v>43087</v>
      </c>
      <c r="K7145" s="8" t="str">
        <f>IF(Sales_Pipeline[[#This Row],[Close_Date]]="","",TEXT(Sales_Pipeline[[#This Row],[Close_Date]],"ddd"))</f>
        <v>Mon</v>
      </c>
      <c r="L7145" s="8" t="str">
        <f>IF(Sales_Pipeline[[#This Row],[Close_Date]]="","",TEXT(Sales_Pipeline[[#This Row],[Close_Date]],"mmm"))</f>
        <v>Dec</v>
      </c>
      <c r="M7145" s="8" t="str">
        <f>IF(Sales_Pipeline[[#This Row],[Close_Date]]="","","Q"&amp;ROUNDUP(MONTH(Sales_Pipeline[[#This Row],[Close_Date]])/3,0))</f>
        <v>Q4</v>
      </c>
      <c r="N7145" s="2" cm="1">
        <f t="array" ref="N7145">IFERROR(_xlfn.IFS(Sales_Pipeline[[#This Row],[Deal_Stage]]="Won",_xlfn.XLOOKUP(Sales_Pipeline[[#This Row],[Product]],Products!$A$2:$A$8,Products!$C$2:$C$8),Sales_Pipeline[[#This Row],[Deal_Stage]]="Lost",_xlfn.XLOOKUP(Sales_Pipeline[[#This Row],[Product]],Products!$A$2:$A$8,Products!$C$2:$C$8)),"")</f>
        <v>5482</v>
      </c>
      <c r="O7145" s="2">
        <v>5528</v>
      </c>
    </row>
    <row r="7146" spans="1:15" x14ac:dyDescent="0.3">
      <c r="A7146" t="s">
        <v>7292</v>
      </c>
      <c r="B7146" t="s">
        <v>25</v>
      </c>
      <c r="C7146" t="str">
        <f>_xlfn.XLOOKUP(Sales_Pipeline[[#This Row],[Sales_Agent]],Sales_Teams[Sales_Agent],Sales_Teams[Manager])</f>
        <v>Rocco Neubert</v>
      </c>
      <c r="D7146" t="str">
        <f>_xlfn.XLOOKUP(Sales_Pipeline[[#This Row],[Manager]],Sales_Teams[Manager],Sales_Teams[Regional_Office])</f>
        <v>East</v>
      </c>
      <c r="E7146" t="s">
        <v>55</v>
      </c>
      <c r="F7146" t="s">
        <v>96</v>
      </c>
      <c r="G7146" t="str">
        <f>IFERROR(_xlfn.XLOOKUP(Sales_Pipeline[[#This Row],[Account]],Accounts!$A$2:$A$86,Accounts!$F$2:$F$86),"")</f>
        <v>United States</v>
      </c>
      <c r="H7146" t="s">
        <v>77</v>
      </c>
      <c r="I7146" s="3">
        <v>43009</v>
      </c>
      <c r="K7146" s="8" t="str">
        <f>IF(Sales_Pipeline[[#This Row],[Close_Date]]="","",TEXT(Sales_Pipeline[[#This Row],[Close_Date]],"ddd"))</f>
        <v/>
      </c>
      <c r="L7146" s="8" t="str">
        <f>IF(Sales_Pipeline[[#This Row],[Close_Date]]="","",TEXT(Sales_Pipeline[[#This Row],[Close_Date]],"mmm"))</f>
        <v/>
      </c>
      <c r="M7146" s="8" t="str">
        <f>IF(Sales_Pipeline[[#This Row],[Close_Date]]="","","Q"&amp;ROUNDUP(MONTH(Sales_Pipeline[[#This Row],[Close_Date]])/3,0))</f>
        <v/>
      </c>
      <c r="N7146" s="2" t="str" cm="1">
        <f t="array" ref="N7146">IFERROR(_xlfn.IFS(Sales_Pipeline[[#This Row],[Deal_Stage]]="Won",_xlfn.XLOOKUP(Sales_Pipeline[[#This Row],[Product]],Products!$A$2:$A$8,Products!$C$2:$C$8),Sales_Pipeline[[#This Row],[Deal_Stage]]="Lost",_xlfn.XLOOKUP(Sales_Pipeline[[#This Row],[Product]],Products!$A$2:$A$8,Products!$C$2:$C$8)),"")</f>
        <v/>
      </c>
      <c r="O7146" s="2">
        <v>0</v>
      </c>
    </row>
    <row r="7147" spans="1:15" x14ac:dyDescent="0.3">
      <c r="A7147" t="s">
        <v>7293</v>
      </c>
      <c r="B7147" t="s">
        <v>25</v>
      </c>
      <c r="C7147" t="str">
        <f>_xlfn.XLOOKUP(Sales_Pipeline[[#This Row],[Sales_Agent]],Sales_Teams[Sales_Agent],Sales_Teams[Manager])</f>
        <v>Rocco Neubert</v>
      </c>
      <c r="D7147" t="str">
        <f>_xlfn.XLOOKUP(Sales_Pipeline[[#This Row],[Manager]],Sales_Teams[Manager],Sales_Teams[Regional_Office])</f>
        <v>East</v>
      </c>
      <c r="E7147" t="s">
        <v>55</v>
      </c>
      <c r="F7147" t="s">
        <v>256</v>
      </c>
      <c r="G7147" t="str">
        <f>IFERROR(_xlfn.XLOOKUP(Sales_Pipeline[[#This Row],[Account]],Accounts!$A$2:$A$86,Accounts!$F$2:$F$86),"")</f>
        <v>United States</v>
      </c>
      <c r="H7147" t="s">
        <v>82</v>
      </c>
      <c r="I7147" s="3">
        <v>43009</v>
      </c>
      <c r="J7147" s="3">
        <v>43018</v>
      </c>
      <c r="K7147" s="8" t="str">
        <f>IF(Sales_Pipeline[[#This Row],[Close_Date]]="","",TEXT(Sales_Pipeline[[#This Row],[Close_Date]],"ddd"))</f>
        <v>Tue</v>
      </c>
      <c r="L7147" s="8" t="str">
        <f>IF(Sales_Pipeline[[#This Row],[Close_Date]]="","",TEXT(Sales_Pipeline[[#This Row],[Close_Date]],"mmm"))</f>
        <v>Oct</v>
      </c>
      <c r="M7147" s="8" t="str">
        <f>IF(Sales_Pipeline[[#This Row],[Close_Date]]="","","Q"&amp;ROUNDUP(MONTH(Sales_Pipeline[[#This Row],[Close_Date]])/3,0))</f>
        <v>Q4</v>
      </c>
      <c r="N7147" s="2" cm="1">
        <f t="array" ref="N7147">IFERROR(_xlfn.IFS(Sales_Pipeline[[#This Row],[Deal_Stage]]="Won",_xlfn.XLOOKUP(Sales_Pipeline[[#This Row],[Product]],Products!$A$2:$A$8,Products!$C$2:$C$8),Sales_Pipeline[[#This Row],[Deal_Stage]]="Lost",_xlfn.XLOOKUP(Sales_Pipeline[[#This Row],[Product]],Products!$A$2:$A$8,Products!$C$2:$C$8)),"")</f>
        <v>1096</v>
      </c>
      <c r="O7147" s="2">
        <v>0</v>
      </c>
    </row>
    <row r="7148" spans="1:15" x14ac:dyDescent="0.3">
      <c r="A7148" t="s">
        <v>7294</v>
      </c>
      <c r="B7148" t="s">
        <v>25</v>
      </c>
      <c r="C7148" t="str">
        <f>_xlfn.XLOOKUP(Sales_Pipeline[[#This Row],[Sales_Agent]],Sales_Teams[Sales_Agent],Sales_Teams[Manager])</f>
        <v>Rocco Neubert</v>
      </c>
      <c r="D7148" t="str">
        <f>_xlfn.XLOOKUP(Sales_Pipeline[[#This Row],[Manager]],Sales_Teams[Manager],Sales_Teams[Regional_Office])</f>
        <v>East</v>
      </c>
      <c r="E7148" t="s">
        <v>8953</v>
      </c>
      <c r="F7148" t="s">
        <v>293</v>
      </c>
      <c r="G7148" t="str">
        <f>IFERROR(_xlfn.XLOOKUP(Sales_Pipeline[[#This Row],[Account]],Accounts!$A$2:$A$86,Accounts!$F$2:$F$86),"")</f>
        <v>United States</v>
      </c>
      <c r="H7148" t="s">
        <v>82</v>
      </c>
      <c r="I7148" s="3">
        <v>43009</v>
      </c>
      <c r="J7148" s="3">
        <v>43070</v>
      </c>
      <c r="K7148" s="8" t="str">
        <f>IF(Sales_Pipeline[[#This Row],[Close_Date]]="","",TEXT(Sales_Pipeline[[#This Row],[Close_Date]],"ddd"))</f>
        <v>Fri</v>
      </c>
      <c r="L7148" s="8" t="str">
        <f>IF(Sales_Pipeline[[#This Row],[Close_Date]]="","",TEXT(Sales_Pipeline[[#This Row],[Close_Date]],"mmm"))</f>
        <v>Dec</v>
      </c>
      <c r="M7148" s="8" t="str">
        <f>IF(Sales_Pipeline[[#This Row],[Close_Date]]="","","Q"&amp;ROUNDUP(MONTH(Sales_Pipeline[[#This Row],[Close_Date]])/3,0))</f>
        <v>Q4</v>
      </c>
      <c r="N7148" s="2" cm="1">
        <f t="array" ref="N7148">IFERROR(_xlfn.IFS(Sales_Pipeline[[#This Row],[Deal_Stage]]="Won",_xlfn.XLOOKUP(Sales_Pipeline[[#This Row],[Product]],Products!$A$2:$A$8,Products!$C$2:$C$8),Sales_Pipeline[[#This Row],[Deal_Stage]]="Lost",_xlfn.XLOOKUP(Sales_Pipeline[[#This Row],[Product]],Products!$A$2:$A$8,Products!$C$2:$C$8)),"")</f>
        <v>4821</v>
      </c>
      <c r="O7148" s="2">
        <v>0</v>
      </c>
    </row>
    <row r="7149" spans="1:15" x14ac:dyDescent="0.3">
      <c r="A7149" t="s">
        <v>7295</v>
      </c>
      <c r="B7149" t="s">
        <v>15</v>
      </c>
      <c r="C7149" t="str">
        <f>_xlfn.XLOOKUP(Sales_Pipeline[[#This Row],[Sales_Agent]],Sales_Teams[Sales_Agent],Sales_Teams[Manager])</f>
        <v>Melvin Marxen</v>
      </c>
      <c r="D7149" t="str">
        <f>_xlfn.XLOOKUP(Sales_Pipeline[[#This Row],[Manager]],Sales_Teams[Manager],Sales_Teams[Regional_Office])</f>
        <v>Central</v>
      </c>
      <c r="E7149" t="s">
        <v>8953</v>
      </c>
      <c r="F7149" t="s">
        <v>147</v>
      </c>
      <c r="G7149" t="str">
        <f>IFERROR(_xlfn.XLOOKUP(Sales_Pipeline[[#This Row],[Account]],Accounts!$A$2:$A$86,Accounts!$F$2:$F$86),"")</f>
        <v>United States</v>
      </c>
      <c r="H7149" t="s">
        <v>82</v>
      </c>
      <c r="I7149" s="3">
        <v>43009</v>
      </c>
      <c r="J7149" s="3">
        <v>43016</v>
      </c>
      <c r="K7149" s="8" t="str">
        <f>IF(Sales_Pipeline[[#This Row],[Close_Date]]="","",TEXT(Sales_Pipeline[[#This Row],[Close_Date]],"ddd"))</f>
        <v>Sun</v>
      </c>
      <c r="L7149" s="8" t="str">
        <f>IF(Sales_Pipeline[[#This Row],[Close_Date]]="","",TEXT(Sales_Pipeline[[#This Row],[Close_Date]],"mmm"))</f>
        <v>Oct</v>
      </c>
      <c r="M7149" s="8" t="str">
        <f>IF(Sales_Pipeline[[#This Row],[Close_Date]]="","","Q"&amp;ROUNDUP(MONTH(Sales_Pipeline[[#This Row],[Close_Date]])/3,0))</f>
        <v>Q4</v>
      </c>
      <c r="N7149" s="2" cm="1">
        <f t="array" ref="N7149">IFERROR(_xlfn.IFS(Sales_Pipeline[[#This Row],[Deal_Stage]]="Won",_xlfn.XLOOKUP(Sales_Pipeline[[#This Row],[Product]],Products!$A$2:$A$8,Products!$C$2:$C$8),Sales_Pipeline[[#This Row],[Deal_Stage]]="Lost",_xlfn.XLOOKUP(Sales_Pipeline[[#This Row],[Product]],Products!$A$2:$A$8,Products!$C$2:$C$8)),"")</f>
        <v>4821</v>
      </c>
      <c r="O7149" s="2">
        <v>0</v>
      </c>
    </row>
    <row r="7150" spans="1:15" x14ac:dyDescent="0.3">
      <c r="A7150" t="s">
        <v>7296</v>
      </c>
      <c r="B7150" t="s">
        <v>15</v>
      </c>
      <c r="C7150" t="str">
        <f>_xlfn.XLOOKUP(Sales_Pipeline[[#This Row],[Sales_Agent]],Sales_Teams[Sales_Agent],Sales_Teams[Manager])</f>
        <v>Melvin Marxen</v>
      </c>
      <c r="D7150" t="str">
        <f>_xlfn.XLOOKUP(Sales_Pipeline[[#This Row],[Manager]],Sales_Teams[Manager],Sales_Teams[Regional_Office])</f>
        <v>Central</v>
      </c>
      <c r="E7150" t="s">
        <v>8953</v>
      </c>
      <c r="F7150" t="s">
        <v>229</v>
      </c>
      <c r="G7150" t="str">
        <f>IFERROR(_xlfn.XLOOKUP(Sales_Pipeline[[#This Row],[Account]],Accounts!$A$2:$A$86,Accounts!$F$2:$F$86),"")</f>
        <v>Norway</v>
      </c>
      <c r="H7150" t="s">
        <v>57</v>
      </c>
      <c r="I7150" s="3">
        <v>43009</v>
      </c>
      <c r="J7150" s="3">
        <v>43017</v>
      </c>
      <c r="K7150" s="8" t="str">
        <f>IF(Sales_Pipeline[[#This Row],[Close_Date]]="","",TEXT(Sales_Pipeline[[#This Row],[Close_Date]],"ddd"))</f>
        <v>Mon</v>
      </c>
      <c r="L7150" s="8" t="str">
        <f>IF(Sales_Pipeline[[#This Row],[Close_Date]]="","",TEXT(Sales_Pipeline[[#This Row],[Close_Date]],"mmm"))</f>
        <v>Oct</v>
      </c>
      <c r="M7150" s="8" t="str">
        <f>IF(Sales_Pipeline[[#This Row],[Close_Date]]="","","Q"&amp;ROUNDUP(MONTH(Sales_Pipeline[[#This Row],[Close_Date]])/3,0))</f>
        <v>Q4</v>
      </c>
      <c r="N7150" s="2" cm="1">
        <f t="array" ref="N7150">IFERROR(_xlfn.IFS(Sales_Pipeline[[#This Row],[Deal_Stage]]="Won",_xlfn.XLOOKUP(Sales_Pipeline[[#This Row],[Product]],Products!$A$2:$A$8,Products!$C$2:$C$8),Sales_Pipeline[[#This Row],[Deal_Stage]]="Lost",_xlfn.XLOOKUP(Sales_Pipeline[[#This Row],[Product]],Products!$A$2:$A$8,Products!$C$2:$C$8)),"")</f>
        <v>4821</v>
      </c>
      <c r="O7150" s="2">
        <v>4594</v>
      </c>
    </row>
    <row r="7151" spans="1:15" x14ac:dyDescent="0.3">
      <c r="A7151" t="s">
        <v>7297</v>
      </c>
      <c r="B7151" t="s">
        <v>15</v>
      </c>
      <c r="C7151" t="str">
        <f>_xlfn.XLOOKUP(Sales_Pipeline[[#This Row],[Sales_Agent]],Sales_Teams[Sales_Agent],Sales_Teams[Manager])</f>
        <v>Melvin Marxen</v>
      </c>
      <c r="D7151" t="str">
        <f>_xlfn.XLOOKUP(Sales_Pipeline[[#This Row],[Manager]],Sales_Teams[Manager],Sales_Teams[Regional_Office])</f>
        <v>Central</v>
      </c>
      <c r="E7151" t="s">
        <v>8953</v>
      </c>
      <c r="F7151" t="s">
        <v>247</v>
      </c>
      <c r="G7151" t="str">
        <f>IFERROR(_xlfn.XLOOKUP(Sales_Pipeline[[#This Row],[Account]],Accounts!$A$2:$A$86,Accounts!$F$2:$F$86),"")</f>
        <v>United States</v>
      </c>
      <c r="H7151" t="s">
        <v>57</v>
      </c>
      <c r="I7151" s="3">
        <v>43009</v>
      </c>
      <c r="J7151" s="3">
        <v>43075</v>
      </c>
      <c r="K7151" s="8" t="str">
        <f>IF(Sales_Pipeline[[#This Row],[Close_Date]]="","",TEXT(Sales_Pipeline[[#This Row],[Close_Date]],"ddd"))</f>
        <v>Wed</v>
      </c>
      <c r="L7151" s="8" t="str">
        <f>IF(Sales_Pipeline[[#This Row],[Close_Date]]="","",TEXT(Sales_Pipeline[[#This Row],[Close_Date]],"mmm"))</f>
        <v>Dec</v>
      </c>
      <c r="M7151" s="8" t="str">
        <f>IF(Sales_Pipeline[[#This Row],[Close_Date]]="","","Q"&amp;ROUNDUP(MONTH(Sales_Pipeline[[#This Row],[Close_Date]])/3,0))</f>
        <v>Q4</v>
      </c>
      <c r="N7151" s="2" cm="1">
        <f t="array" ref="N7151">IFERROR(_xlfn.IFS(Sales_Pipeline[[#This Row],[Deal_Stage]]="Won",_xlfn.XLOOKUP(Sales_Pipeline[[#This Row],[Product]],Products!$A$2:$A$8,Products!$C$2:$C$8),Sales_Pipeline[[#This Row],[Deal_Stage]]="Lost",_xlfn.XLOOKUP(Sales_Pipeline[[#This Row],[Product]],Products!$A$2:$A$8,Products!$C$2:$C$8)),"")</f>
        <v>4821</v>
      </c>
      <c r="O7151" s="2">
        <v>6166</v>
      </c>
    </row>
    <row r="7152" spans="1:15" x14ac:dyDescent="0.3">
      <c r="A7152" t="s">
        <v>7298</v>
      </c>
      <c r="B7152" t="s">
        <v>28</v>
      </c>
      <c r="C7152" t="str">
        <f>_xlfn.XLOOKUP(Sales_Pipeline[[#This Row],[Sales_Agent]],Sales_Teams[Sales_Agent],Sales_Teams[Manager])</f>
        <v>Rocco Neubert</v>
      </c>
      <c r="D7152" t="str">
        <f>_xlfn.XLOOKUP(Sales_Pipeline[[#This Row],[Manager]],Sales_Teams[Manager],Sales_Teams[Regional_Office])</f>
        <v>East</v>
      </c>
      <c r="E7152" t="s">
        <v>63</v>
      </c>
      <c r="F7152" t="s">
        <v>196</v>
      </c>
      <c r="G7152" t="str">
        <f>IFERROR(_xlfn.XLOOKUP(Sales_Pipeline[[#This Row],[Account]],Accounts!$A$2:$A$86,Accounts!$F$2:$F$86),"")</f>
        <v>United States</v>
      </c>
      <c r="H7152" t="s">
        <v>82</v>
      </c>
      <c r="I7152" s="3">
        <v>43009</v>
      </c>
      <c r="J7152" s="3">
        <v>43015</v>
      </c>
      <c r="K7152" s="8" t="str">
        <f>IF(Sales_Pipeline[[#This Row],[Close_Date]]="","",TEXT(Sales_Pipeline[[#This Row],[Close_Date]],"ddd"))</f>
        <v>Sat</v>
      </c>
      <c r="L7152" s="8" t="str">
        <f>IF(Sales_Pipeline[[#This Row],[Close_Date]]="","",TEXT(Sales_Pipeline[[#This Row],[Close_Date]],"mmm"))</f>
        <v>Oct</v>
      </c>
      <c r="M7152" s="8" t="str">
        <f>IF(Sales_Pipeline[[#This Row],[Close_Date]]="","","Q"&amp;ROUNDUP(MONTH(Sales_Pipeline[[#This Row],[Close_Date]])/3,0))</f>
        <v>Q4</v>
      </c>
      <c r="N7152" s="2" cm="1">
        <f t="array" ref="N7152">IFERROR(_xlfn.IFS(Sales_Pipeline[[#This Row],[Deal_Stage]]="Won",_xlfn.XLOOKUP(Sales_Pipeline[[#This Row],[Product]],Products!$A$2:$A$8,Products!$C$2:$C$8),Sales_Pipeline[[#This Row],[Deal_Stage]]="Lost",_xlfn.XLOOKUP(Sales_Pipeline[[#This Row],[Product]],Products!$A$2:$A$8,Products!$C$2:$C$8)),"")</f>
        <v>550</v>
      </c>
      <c r="O7152" s="2">
        <v>0</v>
      </c>
    </row>
    <row r="7153" spans="1:15" x14ac:dyDescent="0.3">
      <c r="A7153" t="s">
        <v>7299</v>
      </c>
      <c r="B7153" t="s">
        <v>28</v>
      </c>
      <c r="C7153" t="str">
        <f>_xlfn.XLOOKUP(Sales_Pipeline[[#This Row],[Sales_Agent]],Sales_Teams[Sales_Agent],Sales_Teams[Manager])</f>
        <v>Rocco Neubert</v>
      </c>
      <c r="D7153" t="str">
        <f>_xlfn.XLOOKUP(Sales_Pipeline[[#This Row],[Manager]],Sales_Teams[Manager],Sales_Teams[Regional_Office])</f>
        <v>East</v>
      </c>
      <c r="E7153" t="s">
        <v>84</v>
      </c>
      <c r="F7153" t="s">
        <v>760</v>
      </c>
      <c r="G7153" t="str">
        <f>IFERROR(_xlfn.XLOOKUP(Sales_Pipeline[[#This Row],[Account]],Accounts!$A$2:$A$86,Accounts!$F$2:$F$86),"")</f>
        <v>United States</v>
      </c>
      <c r="H7153" t="s">
        <v>57</v>
      </c>
      <c r="I7153" s="3">
        <v>43009</v>
      </c>
      <c r="J7153" s="3">
        <v>43099</v>
      </c>
      <c r="K7153" s="8" t="str">
        <f>IF(Sales_Pipeline[[#This Row],[Close_Date]]="","",TEXT(Sales_Pipeline[[#This Row],[Close_Date]],"ddd"))</f>
        <v>Sat</v>
      </c>
      <c r="L7153" s="8" t="str">
        <f>IF(Sales_Pipeline[[#This Row],[Close_Date]]="","",TEXT(Sales_Pipeline[[#This Row],[Close_Date]],"mmm"))</f>
        <v>Dec</v>
      </c>
      <c r="M7153" s="8" t="str">
        <f>IF(Sales_Pipeline[[#This Row],[Close_Date]]="","","Q"&amp;ROUNDUP(MONTH(Sales_Pipeline[[#This Row],[Close_Date]])/3,0))</f>
        <v>Q4</v>
      </c>
      <c r="N7153" s="2" cm="1">
        <f t="array" ref="N7153">IFERROR(_xlfn.IFS(Sales_Pipeline[[#This Row],[Deal_Stage]]="Won",_xlfn.XLOOKUP(Sales_Pipeline[[#This Row],[Product]],Products!$A$2:$A$8,Products!$C$2:$C$8),Sales_Pipeline[[#This Row],[Deal_Stage]]="Lost",_xlfn.XLOOKUP(Sales_Pipeline[[#This Row],[Product]],Products!$A$2:$A$8,Products!$C$2:$C$8)),"")</f>
        <v>5482</v>
      </c>
      <c r="O7153" s="2">
        <v>5270</v>
      </c>
    </row>
    <row r="7154" spans="1:15" x14ac:dyDescent="0.3">
      <c r="A7154" t="s">
        <v>7300</v>
      </c>
      <c r="B7154" t="s">
        <v>22</v>
      </c>
      <c r="C7154" t="str">
        <f>_xlfn.XLOOKUP(Sales_Pipeline[[#This Row],[Sales_Agent]],Sales_Teams[Sales_Agent],Sales_Teams[Manager])</f>
        <v>Cara Losch</v>
      </c>
      <c r="D7154" t="str">
        <f>_xlfn.XLOOKUP(Sales_Pipeline[[#This Row],[Manager]],Sales_Teams[Manager],Sales_Teams[Regional_Office])</f>
        <v>East</v>
      </c>
      <c r="E7154" t="s">
        <v>84</v>
      </c>
      <c r="F7154" t="s">
        <v>344</v>
      </c>
      <c r="G7154" t="str">
        <f>IFERROR(_xlfn.XLOOKUP(Sales_Pipeline[[#This Row],[Account]],Accounts!$A$2:$A$86,Accounts!$F$2:$F$86),"")</f>
        <v>Romania</v>
      </c>
      <c r="H7154" t="s">
        <v>82</v>
      </c>
      <c r="I7154" s="3">
        <v>43009</v>
      </c>
      <c r="J7154" s="3">
        <v>43056</v>
      </c>
      <c r="K7154" s="8" t="str">
        <f>IF(Sales_Pipeline[[#This Row],[Close_Date]]="","",TEXT(Sales_Pipeline[[#This Row],[Close_Date]],"ddd"))</f>
        <v>Fri</v>
      </c>
      <c r="L7154" s="8" t="str">
        <f>IF(Sales_Pipeline[[#This Row],[Close_Date]]="","",TEXT(Sales_Pipeline[[#This Row],[Close_Date]],"mmm"))</f>
        <v>Nov</v>
      </c>
      <c r="M7154" s="8" t="str">
        <f>IF(Sales_Pipeline[[#This Row],[Close_Date]]="","","Q"&amp;ROUNDUP(MONTH(Sales_Pipeline[[#This Row],[Close_Date]])/3,0))</f>
        <v>Q4</v>
      </c>
      <c r="N7154" s="2" cm="1">
        <f t="array" ref="N7154">IFERROR(_xlfn.IFS(Sales_Pipeline[[#This Row],[Deal_Stage]]="Won",_xlfn.XLOOKUP(Sales_Pipeline[[#This Row],[Product]],Products!$A$2:$A$8,Products!$C$2:$C$8),Sales_Pipeline[[#This Row],[Deal_Stage]]="Lost",_xlfn.XLOOKUP(Sales_Pipeline[[#This Row],[Product]],Products!$A$2:$A$8,Products!$C$2:$C$8)),"")</f>
        <v>5482</v>
      </c>
      <c r="O7154" s="2">
        <v>0</v>
      </c>
    </row>
    <row r="7155" spans="1:15" x14ac:dyDescent="0.3">
      <c r="A7155" t="s">
        <v>7301</v>
      </c>
      <c r="B7155" t="s">
        <v>36</v>
      </c>
      <c r="C7155" t="str">
        <f>_xlfn.XLOOKUP(Sales_Pipeline[[#This Row],[Sales_Agent]],Sales_Teams[Sales_Agent],Sales_Teams[Manager])</f>
        <v>Celia Rouche</v>
      </c>
      <c r="D7155" t="str">
        <f>_xlfn.XLOOKUP(Sales_Pipeline[[#This Row],[Manager]],Sales_Teams[Manager],Sales_Teams[Regional_Office])</f>
        <v>West</v>
      </c>
      <c r="E7155" t="s">
        <v>55</v>
      </c>
      <c r="F7155" t="s">
        <v>120</v>
      </c>
      <c r="G7155" t="str">
        <f>IFERROR(_xlfn.XLOOKUP(Sales_Pipeline[[#This Row],[Account]],Accounts!$A$2:$A$86,Accounts!$F$2:$F$86),"")</f>
        <v>United States</v>
      </c>
      <c r="H7155" t="s">
        <v>82</v>
      </c>
      <c r="I7155" s="3">
        <v>43009</v>
      </c>
      <c r="J7155" s="3">
        <v>43016</v>
      </c>
      <c r="K7155" s="8" t="str">
        <f>IF(Sales_Pipeline[[#This Row],[Close_Date]]="","",TEXT(Sales_Pipeline[[#This Row],[Close_Date]],"ddd"))</f>
        <v>Sun</v>
      </c>
      <c r="L7155" s="8" t="str">
        <f>IF(Sales_Pipeline[[#This Row],[Close_Date]]="","",TEXT(Sales_Pipeline[[#This Row],[Close_Date]],"mmm"))</f>
        <v>Oct</v>
      </c>
      <c r="M7155" s="8" t="str">
        <f>IF(Sales_Pipeline[[#This Row],[Close_Date]]="","","Q"&amp;ROUNDUP(MONTH(Sales_Pipeline[[#This Row],[Close_Date]])/3,0))</f>
        <v>Q4</v>
      </c>
      <c r="N7155" s="2" cm="1">
        <f t="array" ref="N7155">IFERROR(_xlfn.IFS(Sales_Pipeline[[#This Row],[Deal_Stage]]="Won",_xlfn.XLOOKUP(Sales_Pipeline[[#This Row],[Product]],Products!$A$2:$A$8,Products!$C$2:$C$8),Sales_Pipeline[[#This Row],[Deal_Stage]]="Lost",_xlfn.XLOOKUP(Sales_Pipeline[[#This Row],[Product]],Products!$A$2:$A$8,Products!$C$2:$C$8)),"")</f>
        <v>1096</v>
      </c>
      <c r="O7155" s="2">
        <v>0</v>
      </c>
    </row>
    <row r="7156" spans="1:15" x14ac:dyDescent="0.3">
      <c r="A7156" t="s">
        <v>7302</v>
      </c>
      <c r="B7156" t="s">
        <v>36</v>
      </c>
      <c r="C7156" t="str">
        <f>_xlfn.XLOOKUP(Sales_Pipeline[[#This Row],[Sales_Agent]],Sales_Teams[Sales_Agent],Sales_Teams[Manager])</f>
        <v>Celia Rouche</v>
      </c>
      <c r="D7156" t="str">
        <f>_xlfn.XLOOKUP(Sales_Pipeline[[#This Row],[Manager]],Sales_Teams[Manager],Sales_Teams[Regional_Office])</f>
        <v>West</v>
      </c>
      <c r="E7156" t="s">
        <v>76</v>
      </c>
      <c r="F7156" t="s">
        <v>72</v>
      </c>
      <c r="G7156" t="str">
        <f>IFERROR(_xlfn.XLOOKUP(Sales_Pipeline[[#This Row],[Account]],Accounts!$A$2:$A$86,Accounts!$F$2:$F$86),"")</f>
        <v>United States</v>
      </c>
      <c r="H7156" t="s">
        <v>57</v>
      </c>
      <c r="I7156" s="3">
        <v>43009</v>
      </c>
      <c r="J7156" s="3">
        <v>43013</v>
      </c>
      <c r="K7156" s="8" t="str">
        <f>IF(Sales_Pipeline[[#This Row],[Close_Date]]="","",TEXT(Sales_Pipeline[[#This Row],[Close_Date]],"ddd"))</f>
        <v>Thu</v>
      </c>
      <c r="L7156" s="8" t="str">
        <f>IF(Sales_Pipeline[[#This Row],[Close_Date]]="","",TEXT(Sales_Pipeline[[#This Row],[Close_Date]],"mmm"))</f>
        <v>Oct</v>
      </c>
      <c r="M7156" s="8" t="str">
        <f>IF(Sales_Pipeline[[#This Row],[Close_Date]]="","","Q"&amp;ROUNDUP(MONTH(Sales_Pipeline[[#This Row],[Close_Date]])/3,0))</f>
        <v>Q4</v>
      </c>
      <c r="N7156" s="2" cm="1">
        <f t="array" ref="N7156">IFERROR(_xlfn.IFS(Sales_Pipeline[[#This Row],[Deal_Stage]]="Won",_xlfn.XLOOKUP(Sales_Pipeline[[#This Row],[Product]],Products!$A$2:$A$8,Products!$C$2:$C$8),Sales_Pipeline[[#This Row],[Deal_Stage]]="Lost",_xlfn.XLOOKUP(Sales_Pipeline[[#This Row],[Product]],Products!$A$2:$A$8,Products!$C$2:$C$8)),"")</f>
        <v>3393</v>
      </c>
      <c r="O7156" s="2">
        <v>3169</v>
      </c>
    </row>
    <row r="7157" spans="1:15" x14ac:dyDescent="0.3">
      <c r="A7157" t="s">
        <v>7303</v>
      </c>
      <c r="B7157" t="s">
        <v>10</v>
      </c>
      <c r="C7157" t="str">
        <f>_xlfn.XLOOKUP(Sales_Pipeline[[#This Row],[Sales_Agent]],Sales_Teams[Sales_Agent],Sales_Teams[Manager])</f>
        <v>Melvin Marxen</v>
      </c>
      <c r="D7157" t="str">
        <f>_xlfn.XLOOKUP(Sales_Pipeline[[#This Row],[Manager]],Sales_Teams[Manager],Sales_Teams[Regional_Office])</f>
        <v>Central</v>
      </c>
      <c r="E7157" t="s">
        <v>63</v>
      </c>
      <c r="F7157" t="s">
        <v>94</v>
      </c>
      <c r="G7157" t="str">
        <f>IFERROR(_xlfn.XLOOKUP(Sales_Pipeline[[#This Row],[Account]],Accounts!$A$2:$A$86,Accounts!$F$2:$F$86),"")</f>
        <v>United States</v>
      </c>
      <c r="H7157" t="s">
        <v>57</v>
      </c>
      <c r="I7157" s="3">
        <v>43009</v>
      </c>
      <c r="J7157" s="3">
        <v>43063</v>
      </c>
      <c r="K7157" s="8" t="str">
        <f>IF(Sales_Pipeline[[#This Row],[Close_Date]]="","",TEXT(Sales_Pipeline[[#This Row],[Close_Date]],"ddd"))</f>
        <v>Fri</v>
      </c>
      <c r="L7157" s="8" t="str">
        <f>IF(Sales_Pipeline[[#This Row],[Close_Date]]="","",TEXT(Sales_Pipeline[[#This Row],[Close_Date]],"mmm"))</f>
        <v>Nov</v>
      </c>
      <c r="M7157" s="8" t="str">
        <f>IF(Sales_Pipeline[[#This Row],[Close_Date]]="","","Q"&amp;ROUNDUP(MONTH(Sales_Pipeline[[#This Row],[Close_Date]])/3,0))</f>
        <v>Q4</v>
      </c>
      <c r="N7157" s="2" cm="1">
        <f t="array" ref="N7157">IFERROR(_xlfn.IFS(Sales_Pipeline[[#This Row],[Deal_Stage]]="Won",_xlfn.XLOOKUP(Sales_Pipeline[[#This Row],[Product]],Products!$A$2:$A$8,Products!$C$2:$C$8),Sales_Pipeline[[#This Row],[Deal_Stage]]="Lost",_xlfn.XLOOKUP(Sales_Pipeline[[#This Row],[Product]],Products!$A$2:$A$8,Products!$C$2:$C$8)),"")</f>
        <v>550</v>
      </c>
      <c r="O7157" s="2">
        <v>571</v>
      </c>
    </row>
    <row r="7158" spans="1:15" x14ac:dyDescent="0.3">
      <c r="A7158" t="s">
        <v>7304</v>
      </c>
      <c r="B7158" t="s">
        <v>43</v>
      </c>
      <c r="C7158" t="str">
        <f>_xlfn.XLOOKUP(Sales_Pipeline[[#This Row],[Sales_Agent]],Sales_Teams[Sales_Agent],Sales_Teams[Manager])</f>
        <v>Summer Sewald</v>
      </c>
      <c r="D7158" t="str">
        <f>_xlfn.XLOOKUP(Sales_Pipeline[[#This Row],[Manager]],Sales_Teams[Manager],Sales_Teams[Regional_Office])</f>
        <v>West</v>
      </c>
      <c r="E7158" t="s">
        <v>63</v>
      </c>
      <c r="F7158" t="s">
        <v>166</v>
      </c>
      <c r="G7158" t="str">
        <f>IFERROR(_xlfn.XLOOKUP(Sales_Pipeline[[#This Row],[Account]],Accounts!$A$2:$A$86,Accounts!$F$2:$F$86),"")</f>
        <v>United States</v>
      </c>
      <c r="H7158" t="s">
        <v>82</v>
      </c>
      <c r="I7158" s="3">
        <v>43009</v>
      </c>
      <c r="J7158" s="3">
        <v>43072</v>
      </c>
      <c r="K7158" s="8" t="str">
        <f>IF(Sales_Pipeline[[#This Row],[Close_Date]]="","",TEXT(Sales_Pipeline[[#This Row],[Close_Date]],"ddd"))</f>
        <v>Sun</v>
      </c>
      <c r="L7158" s="8" t="str">
        <f>IF(Sales_Pipeline[[#This Row],[Close_Date]]="","",TEXT(Sales_Pipeline[[#This Row],[Close_Date]],"mmm"))</f>
        <v>Dec</v>
      </c>
      <c r="M7158" s="8" t="str">
        <f>IF(Sales_Pipeline[[#This Row],[Close_Date]]="","","Q"&amp;ROUNDUP(MONTH(Sales_Pipeline[[#This Row],[Close_Date]])/3,0))</f>
        <v>Q4</v>
      </c>
      <c r="N7158" s="2" cm="1">
        <f t="array" ref="N7158">IFERROR(_xlfn.IFS(Sales_Pipeline[[#This Row],[Deal_Stage]]="Won",_xlfn.XLOOKUP(Sales_Pipeline[[#This Row],[Product]],Products!$A$2:$A$8,Products!$C$2:$C$8),Sales_Pipeline[[#This Row],[Deal_Stage]]="Lost",_xlfn.XLOOKUP(Sales_Pipeline[[#This Row],[Product]],Products!$A$2:$A$8,Products!$C$2:$C$8)),"")</f>
        <v>550</v>
      </c>
      <c r="O7158" s="2">
        <v>0</v>
      </c>
    </row>
    <row r="7159" spans="1:15" x14ac:dyDescent="0.3">
      <c r="A7159" t="s">
        <v>7305</v>
      </c>
      <c r="B7159" t="s">
        <v>43</v>
      </c>
      <c r="C7159" t="str">
        <f>_xlfn.XLOOKUP(Sales_Pipeline[[#This Row],[Sales_Agent]],Sales_Teams[Sales_Agent],Sales_Teams[Manager])</f>
        <v>Summer Sewald</v>
      </c>
      <c r="D7159" t="str">
        <f>_xlfn.XLOOKUP(Sales_Pipeline[[#This Row],[Manager]],Sales_Teams[Manager],Sales_Teams[Regional_Office])</f>
        <v>West</v>
      </c>
      <c r="E7159" t="s">
        <v>84</v>
      </c>
      <c r="F7159" t="s">
        <v>125</v>
      </c>
      <c r="G7159" t="str">
        <f>IFERROR(_xlfn.XLOOKUP(Sales_Pipeline[[#This Row],[Account]],Accounts!$A$2:$A$86,Accounts!$F$2:$F$86),"")</f>
        <v>United States</v>
      </c>
      <c r="H7159" t="s">
        <v>57</v>
      </c>
      <c r="I7159" s="3">
        <v>43009</v>
      </c>
      <c r="J7159" s="3">
        <v>43021</v>
      </c>
      <c r="K7159" s="8" t="str">
        <f>IF(Sales_Pipeline[[#This Row],[Close_Date]]="","",TEXT(Sales_Pipeline[[#This Row],[Close_Date]],"ddd"))</f>
        <v>Fri</v>
      </c>
      <c r="L7159" s="8" t="str">
        <f>IF(Sales_Pipeline[[#This Row],[Close_Date]]="","",TEXT(Sales_Pipeline[[#This Row],[Close_Date]],"mmm"))</f>
        <v>Oct</v>
      </c>
      <c r="M7159" s="8" t="str">
        <f>IF(Sales_Pipeline[[#This Row],[Close_Date]]="","","Q"&amp;ROUNDUP(MONTH(Sales_Pipeline[[#This Row],[Close_Date]])/3,0))</f>
        <v>Q4</v>
      </c>
      <c r="N7159" s="2" cm="1">
        <f t="array" ref="N7159">IFERROR(_xlfn.IFS(Sales_Pipeline[[#This Row],[Deal_Stage]]="Won",_xlfn.XLOOKUP(Sales_Pipeline[[#This Row],[Product]],Products!$A$2:$A$8,Products!$C$2:$C$8),Sales_Pipeline[[#This Row],[Deal_Stage]]="Lost",_xlfn.XLOOKUP(Sales_Pipeline[[#This Row],[Product]],Products!$A$2:$A$8,Products!$C$2:$C$8)),"")</f>
        <v>5482</v>
      </c>
      <c r="O7159" s="2">
        <v>6304</v>
      </c>
    </row>
    <row r="7160" spans="1:15" x14ac:dyDescent="0.3">
      <c r="A7160" t="s">
        <v>7306</v>
      </c>
      <c r="B7160" t="s">
        <v>37</v>
      </c>
      <c r="C7160" t="str">
        <f>_xlfn.XLOOKUP(Sales_Pipeline[[#This Row],[Sales_Agent]],Sales_Teams[Sales_Agent],Sales_Teams[Manager])</f>
        <v>Celia Rouche</v>
      </c>
      <c r="D7160" t="str">
        <f>_xlfn.XLOOKUP(Sales_Pipeline[[#This Row],[Manager]],Sales_Teams[Manager],Sales_Teams[Regional_Office])</f>
        <v>West</v>
      </c>
      <c r="E7160" t="s">
        <v>61</v>
      </c>
      <c r="F7160" t="s">
        <v>123</v>
      </c>
      <c r="G7160" t="str">
        <f>IFERROR(_xlfn.XLOOKUP(Sales_Pipeline[[#This Row],[Account]],Accounts!$A$2:$A$86,Accounts!$F$2:$F$86),"")</f>
        <v>United States</v>
      </c>
      <c r="H7160" t="s">
        <v>77</v>
      </c>
      <c r="I7160" s="3">
        <v>43009</v>
      </c>
      <c r="K7160" s="8" t="str">
        <f>IF(Sales_Pipeline[[#This Row],[Close_Date]]="","",TEXT(Sales_Pipeline[[#This Row],[Close_Date]],"ddd"))</f>
        <v/>
      </c>
      <c r="L7160" s="8" t="str">
        <f>IF(Sales_Pipeline[[#This Row],[Close_Date]]="","",TEXT(Sales_Pipeline[[#This Row],[Close_Date]],"mmm"))</f>
        <v/>
      </c>
      <c r="M7160" s="8" t="str">
        <f>IF(Sales_Pipeline[[#This Row],[Close_Date]]="","","Q"&amp;ROUNDUP(MONTH(Sales_Pipeline[[#This Row],[Close_Date]])/3,0))</f>
        <v/>
      </c>
      <c r="N7160" s="2" t="str" cm="1">
        <f t="array" ref="N7160">IFERROR(_xlfn.IFS(Sales_Pipeline[[#This Row],[Deal_Stage]]="Won",_xlfn.XLOOKUP(Sales_Pipeline[[#This Row],[Product]],Products!$A$2:$A$8,Products!$C$2:$C$8),Sales_Pipeline[[#This Row],[Deal_Stage]]="Lost",_xlfn.XLOOKUP(Sales_Pipeline[[#This Row],[Product]],Products!$A$2:$A$8,Products!$C$2:$C$8)),"")</f>
        <v/>
      </c>
      <c r="O7160" s="2">
        <v>0</v>
      </c>
    </row>
    <row r="7161" spans="1:15" x14ac:dyDescent="0.3">
      <c r="A7161" t="s">
        <v>7307</v>
      </c>
      <c r="B7161" t="s">
        <v>37</v>
      </c>
      <c r="C7161" t="str">
        <f>_xlfn.XLOOKUP(Sales_Pipeline[[#This Row],[Sales_Agent]],Sales_Teams[Sales_Agent],Sales_Teams[Manager])</f>
        <v>Celia Rouche</v>
      </c>
      <c r="D7161" t="str">
        <f>_xlfn.XLOOKUP(Sales_Pipeline[[#This Row],[Manager]],Sales_Teams[Manager],Sales_Teams[Regional_Office])</f>
        <v>West</v>
      </c>
      <c r="E7161" t="s">
        <v>63</v>
      </c>
      <c r="F7161" t="s">
        <v>72</v>
      </c>
      <c r="G7161" t="str">
        <f>IFERROR(_xlfn.XLOOKUP(Sales_Pipeline[[#This Row],[Account]],Accounts!$A$2:$A$86,Accounts!$F$2:$F$86),"")</f>
        <v>United States</v>
      </c>
      <c r="H7161" t="s">
        <v>82</v>
      </c>
      <c r="I7161" s="3">
        <v>43009</v>
      </c>
      <c r="J7161" s="3">
        <v>43010</v>
      </c>
      <c r="K7161" s="8" t="str">
        <f>IF(Sales_Pipeline[[#This Row],[Close_Date]]="","",TEXT(Sales_Pipeline[[#This Row],[Close_Date]],"ddd"))</f>
        <v>Mon</v>
      </c>
      <c r="L7161" s="8" t="str">
        <f>IF(Sales_Pipeline[[#This Row],[Close_Date]]="","",TEXT(Sales_Pipeline[[#This Row],[Close_Date]],"mmm"))</f>
        <v>Oct</v>
      </c>
      <c r="M7161" s="8" t="str">
        <f>IF(Sales_Pipeline[[#This Row],[Close_Date]]="","","Q"&amp;ROUNDUP(MONTH(Sales_Pipeline[[#This Row],[Close_Date]])/3,0))</f>
        <v>Q4</v>
      </c>
      <c r="N7161" s="2" cm="1">
        <f t="array" ref="N7161">IFERROR(_xlfn.IFS(Sales_Pipeline[[#This Row],[Deal_Stage]]="Won",_xlfn.XLOOKUP(Sales_Pipeline[[#This Row],[Product]],Products!$A$2:$A$8,Products!$C$2:$C$8),Sales_Pipeline[[#This Row],[Deal_Stage]]="Lost",_xlfn.XLOOKUP(Sales_Pipeline[[#This Row],[Product]],Products!$A$2:$A$8,Products!$C$2:$C$8)),"")</f>
        <v>550</v>
      </c>
      <c r="O7161" s="2">
        <v>0</v>
      </c>
    </row>
    <row r="7162" spans="1:15" x14ac:dyDescent="0.3">
      <c r="A7162" t="s">
        <v>7308</v>
      </c>
      <c r="B7162" t="s">
        <v>37</v>
      </c>
      <c r="C7162" t="str">
        <f>_xlfn.XLOOKUP(Sales_Pipeline[[#This Row],[Sales_Agent]],Sales_Teams[Sales_Agent],Sales_Teams[Manager])</f>
        <v>Celia Rouche</v>
      </c>
      <c r="D7162" t="str">
        <f>_xlfn.XLOOKUP(Sales_Pipeline[[#This Row],[Manager]],Sales_Teams[Manager],Sales_Teams[Regional_Office])</f>
        <v>West</v>
      </c>
      <c r="E7162" t="s">
        <v>8953</v>
      </c>
      <c r="F7162" t="s">
        <v>413</v>
      </c>
      <c r="G7162" t="str">
        <f>IFERROR(_xlfn.XLOOKUP(Sales_Pipeline[[#This Row],[Account]],Accounts!$A$2:$A$86,Accounts!$F$2:$F$86),"")</f>
        <v>United States</v>
      </c>
      <c r="H7162" t="s">
        <v>82</v>
      </c>
      <c r="I7162" s="3">
        <v>43009</v>
      </c>
      <c r="J7162" s="3">
        <v>43013</v>
      </c>
      <c r="K7162" s="8" t="str">
        <f>IF(Sales_Pipeline[[#This Row],[Close_Date]]="","",TEXT(Sales_Pipeline[[#This Row],[Close_Date]],"ddd"))</f>
        <v>Thu</v>
      </c>
      <c r="L7162" s="8" t="str">
        <f>IF(Sales_Pipeline[[#This Row],[Close_Date]]="","",TEXT(Sales_Pipeline[[#This Row],[Close_Date]],"mmm"))</f>
        <v>Oct</v>
      </c>
      <c r="M7162" s="8" t="str">
        <f>IF(Sales_Pipeline[[#This Row],[Close_Date]]="","","Q"&amp;ROUNDUP(MONTH(Sales_Pipeline[[#This Row],[Close_Date]])/3,0))</f>
        <v>Q4</v>
      </c>
      <c r="N7162" s="2" cm="1">
        <f t="array" ref="N7162">IFERROR(_xlfn.IFS(Sales_Pipeline[[#This Row],[Deal_Stage]]="Won",_xlfn.XLOOKUP(Sales_Pipeline[[#This Row],[Product]],Products!$A$2:$A$8,Products!$C$2:$C$8),Sales_Pipeline[[#This Row],[Deal_Stage]]="Lost",_xlfn.XLOOKUP(Sales_Pipeline[[#This Row],[Product]],Products!$A$2:$A$8,Products!$C$2:$C$8)),"")</f>
        <v>4821</v>
      </c>
      <c r="O7162" s="2">
        <v>0</v>
      </c>
    </row>
    <row r="7163" spans="1:15" x14ac:dyDescent="0.3">
      <c r="A7163" t="s">
        <v>7309</v>
      </c>
      <c r="B7163" t="s">
        <v>12</v>
      </c>
      <c r="C7163" t="str">
        <f>_xlfn.XLOOKUP(Sales_Pipeline[[#This Row],[Sales_Agent]],Sales_Teams[Sales_Agent],Sales_Teams[Manager])</f>
        <v>Melvin Marxen</v>
      </c>
      <c r="D7163" t="str">
        <f>_xlfn.XLOOKUP(Sales_Pipeline[[#This Row],[Manager]],Sales_Teams[Manager],Sales_Teams[Regional_Office])</f>
        <v>Central</v>
      </c>
      <c r="E7163" t="s">
        <v>63</v>
      </c>
      <c r="F7163" t="s">
        <v>204</v>
      </c>
      <c r="G7163" t="str">
        <f>IFERROR(_xlfn.XLOOKUP(Sales_Pipeline[[#This Row],[Account]],Accounts!$A$2:$A$86,Accounts!$F$2:$F$86),"")</f>
        <v>United States</v>
      </c>
      <c r="H7163" t="s">
        <v>82</v>
      </c>
      <c r="I7163" s="3">
        <v>43009</v>
      </c>
      <c r="J7163" s="3">
        <v>43020</v>
      </c>
      <c r="K7163" s="8" t="str">
        <f>IF(Sales_Pipeline[[#This Row],[Close_Date]]="","",TEXT(Sales_Pipeline[[#This Row],[Close_Date]],"ddd"))</f>
        <v>Thu</v>
      </c>
      <c r="L7163" s="8" t="str">
        <f>IF(Sales_Pipeline[[#This Row],[Close_Date]]="","",TEXT(Sales_Pipeline[[#This Row],[Close_Date]],"mmm"))</f>
        <v>Oct</v>
      </c>
      <c r="M7163" s="8" t="str">
        <f>IF(Sales_Pipeline[[#This Row],[Close_Date]]="","","Q"&amp;ROUNDUP(MONTH(Sales_Pipeline[[#This Row],[Close_Date]])/3,0))</f>
        <v>Q4</v>
      </c>
      <c r="N7163" s="2" cm="1">
        <f t="array" ref="N7163">IFERROR(_xlfn.IFS(Sales_Pipeline[[#This Row],[Deal_Stage]]="Won",_xlfn.XLOOKUP(Sales_Pipeline[[#This Row],[Product]],Products!$A$2:$A$8,Products!$C$2:$C$8),Sales_Pipeline[[#This Row],[Deal_Stage]]="Lost",_xlfn.XLOOKUP(Sales_Pipeline[[#This Row],[Product]],Products!$A$2:$A$8,Products!$C$2:$C$8)),"")</f>
        <v>550</v>
      </c>
      <c r="O7163" s="2">
        <v>0</v>
      </c>
    </row>
    <row r="7164" spans="1:15" x14ac:dyDescent="0.3">
      <c r="A7164" t="s">
        <v>7310</v>
      </c>
      <c r="B7164" t="s">
        <v>12</v>
      </c>
      <c r="C7164" t="str">
        <f>_xlfn.XLOOKUP(Sales_Pipeline[[#This Row],[Sales_Agent]],Sales_Teams[Sales_Agent],Sales_Teams[Manager])</f>
        <v>Melvin Marxen</v>
      </c>
      <c r="D7164" t="str">
        <f>_xlfn.XLOOKUP(Sales_Pipeline[[#This Row],[Manager]],Sales_Teams[Manager],Sales_Teams[Regional_Office])</f>
        <v>Central</v>
      </c>
      <c r="E7164" t="s">
        <v>8953</v>
      </c>
      <c r="F7164" t="s">
        <v>234</v>
      </c>
      <c r="G7164" t="str">
        <f>IFERROR(_xlfn.XLOOKUP(Sales_Pipeline[[#This Row],[Account]],Accounts!$A$2:$A$86,Accounts!$F$2:$F$86),"")</f>
        <v>United States</v>
      </c>
      <c r="H7164" t="s">
        <v>57</v>
      </c>
      <c r="I7164" s="3">
        <v>43009</v>
      </c>
      <c r="J7164" s="3">
        <v>43084</v>
      </c>
      <c r="K7164" s="8" t="str">
        <f>IF(Sales_Pipeline[[#This Row],[Close_Date]]="","",TEXT(Sales_Pipeline[[#This Row],[Close_Date]],"ddd"))</f>
        <v>Fri</v>
      </c>
      <c r="L7164" s="8" t="str">
        <f>IF(Sales_Pipeline[[#This Row],[Close_Date]]="","",TEXT(Sales_Pipeline[[#This Row],[Close_Date]],"mmm"))</f>
        <v>Dec</v>
      </c>
      <c r="M7164" s="8" t="str">
        <f>IF(Sales_Pipeline[[#This Row],[Close_Date]]="","","Q"&amp;ROUNDUP(MONTH(Sales_Pipeline[[#This Row],[Close_Date]])/3,0))</f>
        <v>Q4</v>
      </c>
      <c r="N7164" s="2" cm="1">
        <f t="array" ref="N7164">IFERROR(_xlfn.IFS(Sales_Pipeline[[#This Row],[Deal_Stage]]="Won",_xlfn.XLOOKUP(Sales_Pipeline[[#This Row],[Product]],Products!$A$2:$A$8,Products!$C$2:$C$8),Sales_Pipeline[[#This Row],[Deal_Stage]]="Lost",_xlfn.XLOOKUP(Sales_Pipeline[[#This Row],[Product]],Products!$A$2:$A$8,Products!$C$2:$C$8)),"")</f>
        <v>4821</v>
      </c>
      <c r="O7164" s="2">
        <v>4578</v>
      </c>
    </row>
    <row r="7165" spans="1:15" x14ac:dyDescent="0.3">
      <c r="A7165" t="s">
        <v>7311</v>
      </c>
      <c r="B7165" t="s">
        <v>29</v>
      </c>
      <c r="C7165" t="str">
        <f>_xlfn.XLOOKUP(Sales_Pipeline[[#This Row],[Sales_Agent]],Sales_Teams[Sales_Agent],Sales_Teams[Manager])</f>
        <v>Rocco Neubert</v>
      </c>
      <c r="D7165" t="str">
        <f>_xlfn.XLOOKUP(Sales_Pipeline[[#This Row],[Manager]],Sales_Teams[Manager],Sales_Teams[Regional_Office])</f>
        <v>East</v>
      </c>
      <c r="E7165" t="s">
        <v>61</v>
      </c>
      <c r="F7165" t="s">
        <v>760</v>
      </c>
      <c r="G7165" t="str">
        <f>IFERROR(_xlfn.XLOOKUP(Sales_Pipeline[[#This Row],[Account]],Accounts!$A$2:$A$86,Accounts!$F$2:$F$86),"")</f>
        <v>United States</v>
      </c>
      <c r="H7165" t="s">
        <v>57</v>
      </c>
      <c r="I7165" s="3">
        <v>43009</v>
      </c>
      <c r="J7165" s="3">
        <v>43087</v>
      </c>
      <c r="K7165" s="8" t="str">
        <f>IF(Sales_Pipeline[[#This Row],[Close_Date]]="","",TEXT(Sales_Pipeline[[#This Row],[Close_Date]],"ddd"))</f>
        <v>Mon</v>
      </c>
      <c r="L7165" s="8" t="str">
        <f>IF(Sales_Pipeline[[#This Row],[Close_Date]]="","",TEXT(Sales_Pipeline[[#This Row],[Close_Date]],"mmm"))</f>
        <v>Dec</v>
      </c>
      <c r="M7165" s="8" t="str">
        <f>IF(Sales_Pipeline[[#This Row],[Close_Date]]="","","Q"&amp;ROUNDUP(MONTH(Sales_Pipeline[[#This Row],[Close_Date]])/3,0))</f>
        <v>Q4</v>
      </c>
      <c r="N7165" s="2" cm="1">
        <f t="array" ref="N7165">IFERROR(_xlfn.IFS(Sales_Pipeline[[#This Row],[Deal_Stage]]="Won",_xlfn.XLOOKUP(Sales_Pipeline[[#This Row],[Product]],Products!$A$2:$A$8,Products!$C$2:$C$8),Sales_Pipeline[[#This Row],[Deal_Stage]]="Lost",_xlfn.XLOOKUP(Sales_Pipeline[[#This Row],[Product]],Products!$A$2:$A$8,Products!$C$2:$C$8)),"")</f>
        <v>55</v>
      </c>
      <c r="O7165" s="2">
        <v>62</v>
      </c>
    </row>
    <row r="7166" spans="1:15" x14ac:dyDescent="0.3">
      <c r="A7166" t="s">
        <v>7312</v>
      </c>
      <c r="B7166" t="s">
        <v>35</v>
      </c>
      <c r="C7166" t="str">
        <f>_xlfn.XLOOKUP(Sales_Pipeline[[#This Row],[Sales_Agent]],Sales_Teams[Sales_Agent],Sales_Teams[Manager])</f>
        <v>Celia Rouche</v>
      </c>
      <c r="D7166" t="str">
        <f>_xlfn.XLOOKUP(Sales_Pipeline[[#This Row],[Manager]],Sales_Teams[Manager],Sales_Teams[Regional_Office])</f>
        <v>West</v>
      </c>
      <c r="E7166" t="s">
        <v>61</v>
      </c>
      <c r="F7166" t="s">
        <v>70</v>
      </c>
      <c r="G7166" t="str">
        <f>IFERROR(_xlfn.XLOOKUP(Sales_Pipeline[[#This Row],[Account]],Accounts!$A$2:$A$86,Accounts!$F$2:$F$86),"")</f>
        <v>United States</v>
      </c>
      <c r="H7166" t="s">
        <v>57</v>
      </c>
      <c r="I7166" s="3">
        <v>43009</v>
      </c>
      <c r="J7166" s="3">
        <v>43016</v>
      </c>
      <c r="K7166" s="8" t="str">
        <f>IF(Sales_Pipeline[[#This Row],[Close_Date]]="","",TEXT(Sales_Pipeline[[#This Row],[Close_Date]],"ddd"))</f>
        <v>Sun</v>
      </c>
      <c r="L7166" s="8" t="str">
        <f>IF(Sales_Pipeline[[#This Row],[Close_Date]]="","",TEXT(Sales_Pipeline[[#This Row],[Close_Date]],"mmm"))</f>
        <v>Oct</v>
      </c>
      <c r="M7166" s="8" t="str">
        <f>IF(Sales_Pipeline[[#This Row],[Close_Date]]="","","Q"&amp;ROUNDUP(MONTH(Sales_Pipeline[[#This Row],[Close_Date]])/3,0))</f>
        <v>Q4</v>
      </c>
      <c r="N7166" s="2" cm="1">
        <f t="array" ref="N7166">IFERROR(_xlfn.IFS(Sales_Pipeline[[#This Row],[Deal_Stage]]="Won",_xlfn.XLOOKUP(Sales_Pipeline[[#This Row],[Product]],Products!$A$2:$A$8,Products!$C$2:$C$8),Sales_Pipeline[[#This Row],[Deal_Stage]]="Lost",_xlfn.XLOOKUP(Sales_Pipeline[[#This Row],[Product]],Products!$A$2:$A$8,Products!$C$2:$C$8)),"")</f>
        <v>55</v>
      </c>
      <c r="O7166" s="2">
        <v>51</v>
      </c>
    </row>
    <row r="7167" spans="1:15" x14ac:dyDescent="0.3">
      <c r="A7167" t="s">
        <v>7313</v>
      </c>
      <c r="B7167" t="s">
        <v>21</v>
      </c>
      <c r="C7167" t="str">
        <f>_xlfn.XLOOKUP(Sales_Pipeline[[#This Row],[Sales_Agent]],Sales_Teams[Sales_Agent],Sales_Teams[Manager])</f>
        <v>Cara Losch</v>
      </c>
      <c r="D7167" t="str">
        <f>_xlfn.XLOOKUP(Sales_Pipeline[[#This Row],[Manager]],Sales_Teams[Manager],Sales_Teams[Regional_Office])</f>
        <v>East</v>
      </c>
      <c r="E7167" t="s">
        <v>8953</v>
      </c>
      <c r="F7167" t="s">
        <v>760</v>
      </c>
      <c r="G7167" t="str">
        <f>IFERROR(_xlfn.XLOOKUP(Sales_Pipeline[[#This Row],[Account]],Accounts!$A$2:$A$86,Accounts!$F$2:$F$86),"")</f>
        <v>United States</v>
      </c>
      <c r="H7167" t="s">
        <v>57</v>
      </c>
      <c r="I7167" s="3">
        <v>43009</v>
      </c>
      <c r="J7167" s="3">
        <v>43069</v>
      </c>
      <c r="K7167" s="8" t="str">
        <f>IF(Sales_Pipeline[[#This Row],[Close_Date]]="","",TEXT(Sales_Pipeline[[#This Row],[Close_Date]],"ddd"))</f>
        <v>Thu</v>
      </c>
      <c r="L7167" s="8" t="str">
        <f>IF(Sales_Pipeline[[#This Row],[Close_Date]]="","",TEXT(Sales_Pipeline[[#This Row],[Close_Date]],"mmm"))</f>
        <v>Nov</v>
      </c>
      <c r="M7167" s="8" t="str">
        <f>IF(Sales_Pipeline[[#This Row],[Close_Date]]="","","Q"&amp;ROUNDUP(MONTH(Sales_Pipeline[[#This Row],[Close_Date]])/3,0))</f>
        <v>Q4</v>
      </c>
      <c r="N7167" s="2" cm="1">
        <f t="array" ref="N7167">IFERROR(_xlfn.IFS(Sales_Pipeline[[#This Row],[Deal_Stage]]="Won",_xlfn.XLOOKUP(Sales_Pipeline[[#This Row],[Product]],Products!$A$2:$A$8,Products!$C$2:$C$8),Sales_Pipeline[[#This Row],[Deal_Stage]]="Lost",_xlfn.XLOOKUP(Sales_Pipeline[[#This Row],[Product]],Products!$A$2:$A$8,Products!$C$2:$C$8)),"")</f>
        <v>4821</v>
      </c>
      <c r="O7167" s="2">
        <v>4881</v>
      </c>
    </row>
    <row r="7168" spans="1:15" x14ac:dyDescent="0.3">
      <c r="A7168" t="s">
        <v>7314</v>
      </c>
      <c r="B7168" t="s">
        <v>32</v>
      </c>
      <c r="C7168" t="str">
        <f>_xlfn.XLOOKUP(Sales_Pipeline[[#This Row],[Sales_Agent]],Sales_Teams[Sales_Agent],Sales_Teams[Manager])</f>
        <v>Celia Rouche</v>
      </c>
      <c r="D7168" t="str">
        <f>_xlfn.XLOOKUP(Sales_Pipeline[[#This Row],[Manager]],Sales_Teams[Manager],Sales_Teams[Regional_Office])</f>
        <v>West</v>
      </c>
      <c r="E7168" t="s">
        <v>63</v>
      </c>
      <c r="F7168" t="s">
        <v>143</v>
      </c>
      <c r="G7168" t="str">
        <f>IFERROR(_xlfn.XLOOKUP(Sales_Pipeline[[#This Row],[Account]],Accounts!$A$2:$A$86,Accounts!$F$2:$F$86),"")</f>
        <v>United States</v>
      </c>
      <c r="H7168" t="s">
        <v>57</v>
      </c>
      <c r="I7168" s="3">
        <v>43009</v>
      </c>
      <c r="J7168" s="3">
        <v>43087</v>
      </c>
      <c r="K7168" s="8" t="str">
        <f>IF(Sales_Pipeline[[#This Row],[Close_Date]]="","",TEXT(Sales_Pipeline[[#This Row],[Close_Date]],"ddd"))</f>
        <v>Mon</v>
      </c>
      <c r="L7168" s="8" t="str">
        <f>IF(Sales_Pipeline[[#This Row],[Close_Date]]="","",TEXT(Sales_Pipeline[[#This Row],[Close_Date]],"mmm"))</f>
        <v>Dec</v>
      </c>
      <c r="M7168" s="8" t="str">
        <f>IF(Sales_Pipeline[[#This Row],[Close_Date]]="","","Q"&amp;ROUNDUP(MONTH(Sales_Pipeline[[#This Row],[Close_Date]])/3,0))</f>
        <v>Q4</v>
      </c>
      <c r="N7168" s="2" cm="1">
        <f t="array" ref="N7168">IFERROR(_xlfn.IFS(Sales_Pipeline[[#This Row],[Deal_Stage]]="Won",_xlfn.XLOOKUP(Sales_Pipeline[[#This Row],[Product]],Products!$A$2:$A$8,Products!$C$2:$C$8),Sales_Pipeline[[#This Row],[Deal_Stage]]="Lost",_xlfn.XLOOKUP(Sales_Pipeline[[#This Row],[Product]],Products!$A$2:$A$8,Products!$C$2:$C$8)),"")</f>
        <v>550</v>
      </c>
      <c r="O7168" s="2">
        <v>544</v>
      </c>
    </row>
    <row r="7169" spans="1:15" x14ac:dyDescent="0.3">
      <c r="A7169" t="s">
        <v>7315</v>
      </c>
      <c r="B7169" t="s">
        <v>32</v>
      </c>
      <c r="C7169" t="str">
        <f>_xlfn.XLOOKUP(Sales_Pipeline[[#This Row],[Sales_Agent]],Sales_Teams[Sales_Agent],Sales_Teams[Manager])</f>
        <v>Celia Rouche</v>
      </c>
      <c r="D7169" t="str">
        <f>_xlfn.XLOOKUP(Sales_Pipeline[[#This Row],[Manager]],Sales_Teams[Manager],Sales_Teams[Regional_Office])</f>
        <v>West</v>
      </c>
      <c r="E7169" t="s">
        <v>76</v>
      </c>
      <c r="F7169" t="s">
        <v>166</v>
      </c>
      <c r="G7169" t="str">
        <f>IFERROR(_xlfn.XLOOKUP(Sales_Pipeline[[#This Row],[Account]],Accounts!$A$2:$A$86,Accounts!$F$2:$F$86),"")</f>
        <v>United States</v>
      </c>
      <c r="H7169" t="s">
        <v>57</v>
      </c>
      <c r="I7169" s="3">
        <v>43009</v>
      </c>
      <c r="J7169" s="3">
        <v>43085</v>
      </c>
      <c r="K7169" s="8" t="str">
        <f>IF(Sales_Pipeline[[#This Row],[Close_Date]]="","",TEXT(Sales_Pipeline[[#This Row],[Close_Date]],"ddd"))</f>
        <v>Sat</v>
      </c>
      <c r="L7169" s="8" t="str">
        <f>IF(Sales_Pipeline[[#This Row],[Close_Date]]="","",TEXT(Sales_Pipeline[[#This Row],[Close_Date]],"mmm"))</f>
        <v>Dec</v>
      </c>
      <c r="M7169" s="8" t="str">
        <f>IF(Sales_Pipeline[[#This Row],[Close_Date]]="","","Q"&amp;ROUNDUP(MONTH(Sales_Pipeline[[#This Row],[Close_Date]])/3,0))</f>
        <v>Q4</v>
      </c>
      <c r="N7169" s="2" cm="1">
        <f t="array" ref="N7169">IFERROR(_xlfn.IFS(Sales_Pipeline[[#This Row],[Deal_Stage]]="Won",_xlfn.XLOOKUP(Sales_Pipeline[[#This Row],[Product]],Products!$A$2:$A$8,Products!$C$2:$C$8),Sales_Pipeline[[#This Row],[Deal_Stage]]="Lost",_xlfn.XLOOKUP(Sales_Pipeline[[#This Row],[Product]],Products!$A$2:$A$8,Products!$C$2:$C$8)),"")</f>
        <v>3393</v>
      </c>
      <c r="O7169" s="2">
        <v>2941</v>
      </c>
    </row>
    <row r="7170" spans="1:15" x14ac:dyDescent="0.3">
      <c r="A7170" t="s">
        <v>7316</v>
      </c>
      <c r="B7170" t="s">
        <v>23</v>
      </c>
      <c r="C7170" t="str">
        <f>_xlfn.XLOOKUP(Sales_Pipeline[[#This Row],[Sales_Agent]],Sales_Teams[Sales_Agent],Sales_Teams[Manager])</f>
        <v>Cara Losch</v>
      </c>
      <c r="D7170" t="str">
        <f>_xlfn.XLOOKUP(Sales_Pipeline[[#This Row],[Manager]],Sales_Teams[Manager],Sales_Teams[Regional_Office])</f>
        <v>East</v>
      </c>
      <c r="E7170" t="s">
        <v>84</v>
      </c>
      <c r="G7170" t="str">
        <f>IFERROR(_xlfn.XLOOKUP(Sales_Pipeline[[#This Row],[Account]],Accounts!$A$2:$A$86,Accounts!$F$2:$F$86),"")</f>
        <v/>
      </c>
      <c r="H7170" t="s">
        <v>77</v>
      </c>
      <c r="I7170" s="3">
        <v>43009</v>
      </c>
      <c r="K7170" s="8" t="str">
        <f>IF(Sales_Pipeline[[#This Row],[Close_Date]]="","",TEXT(Sales_Pipeline[[#This Row],[Close_Date]],"ddd"))</f>
        <v/>
      </c>
      <c r="L7170" s="8" t="str">
        <f>IF(Sales_Pipeline[[#This Row],[Close_Date]]="","",TEXT(Sales_Pipeline[[#This Row],[Close_Date]],"mmm"))</f>
        <v/>
      </c>
      <c r="M7170" s="8" t="str">
        <f>IF(Sales_Pipeline[[#This Row],[Close_Date]]="","","Q"&amp;ROUNDUP(MONTH(Sales_Pipeline[[#This Row],[Close_Date]])/3,0))</f>
        <v/>
      </c>
      <c r="N7170" s="2" t="str" cm="1">
        <f t="array" ref="N7170">IFERROR(_xlfn.IFS(Sales_Pipeline[[#This Row],[Deal_Stage]]="Won",_xlfn.XLOOKUP(Sales_Pipeline[[#This Row],[Product]],Products!$A$2:$A$8,Products!$C$2:$C$8),Sales_Pipeline[[#This Row],[Deal_Stage]]="Lost",_xlfn.XLOOKUP(Sales_Pipeline[[#This Row],[Product]],Products!$A$2:$A$8,Products!$C$2:$C$8)),"")</f>
        <v/>
      </c>
      <c r="O7170" s="2">
        <v>0</v>
      </c>
    </row>
    <row r="7171" spans="1:15" x14ac:dyDescent="0.3">
      <c r="A7171" t="s">
        <v>7317</v>
      </c>
      <c r="B7171" t="s">
        <v>23</v>
      </c>
      <c r="C7171" t="str">
        <f>_xlfn.XLOOKUP(Sales_Pipeline[[#This Row],[Sales_Agent]],Sales_Teams[Sales_Agent],Sales_Teams[Manager])</f>
        <v>Cara Losch</v>
      </c>
      <c r="D7171" t="str">
        <f>_xlfn.XLOOKUP(Sales_Pipeline[[#This Row],[Manager]],Sales_Teams[Manager],Sales_Teams[Regional_Office])</f>
        <v>East</v>
      </c>
      <c r="E7171" t="s">
        <v>76</v>
      </c>
      <c r="F7171" t="s">
        <v>109</v>
      </c>
      <c r="G7171" t="str">
        <f>IFERROR(_xlfn.XLOOKUP(Sales_Pipeline[[#This Row],[Account]],Accounts!$A$2:$A$86,Accounts!$F$2:$F$86),"")</f>
        <v>Japan</v>
      </c>
      <c r="H7171" t="s">
        <v>82</v>
      </c>
      <c r="I7171" s="3">
        <v>43009</v>
      </c>
      <c r="J7171" s="3">
        <v>43082</v>
      </c>
      <c r="K7171" s="8" t="str">
        <f>IF(Sales_Pipeline[[#This Row],[Close_Date]]="","",TEXT(Sales_Pipeline[[#This Row],[Close_Date]],"ddd"))</f>
        <v>Wed</v>
      </c>
      <c r="L7171" s="8" t="str">
        <f>IF(Sales_Pipeline[[#This Row],[Close_Date]]="","",TEXT(Sales_Pipeline[[#This Row],[Close_Date]],"mmm"))</f>
        <v>Dec</v>
      </c>
      <c r="M7171" s="8" t="str">
        <f>IF(Sales_Pipeline[[#This Row],[Close_Date]]="","","Q"&amp;ROUNDUP(MONTH(Sales_Pipeline[[#This Row],[Close_Date]])/3,0))</f>
        <v>Q4</v>
      </c>
      <c r="N7171" s="2" cm="1">
        <f t="array" ref="N7171">IFERROR(_xlfn.IFS(Sales_Pipeline[[#This Row],[Deal_Stage]]="Won",_xlfn.XLOOKUP(Sales_Pipeline[[#This Row],[Product]],Products!$A$2:$A$8,Products!$C$2:$C$8),Sales_Pipeline[[#This Row],[Deal_Stage]]="Lost",_xlfn.XLOOKUP(Sales_Pipeline[[#This Row],[Product]],Products!$A$2:$A$8,Products!$C$2:$C$8)),"")</f>
        <v>3393</v>
      </c>
      <c r="O7171" s="2">
        <v>0</v>
      </c>
    </row>
    <row r="7172" spans="1:15" x14ac:dyDescent="0.3">
      <c r="A7172" t="s">
        <v>7318</v>
      </c>
      <c r="B7172" t="s">
        <v>23</v>
      </c>
      <c r="C7172" t="str">
        <f>_xlfn.XLOOKUP(Sales_Pipeline[[#This Row],[Sales_Agent]],Sales_Teams[Sales_Agent],Sales_Teams[Manager])</f>
        <v>Cara Losch</v>
      </c>
      <c r="D7172" t="str">
        <f>_xlfn.XLOOKUP(Sales_Pipeline[[#This Row],[Manager]],Sales_Teams[Manager],Sales_Teams[Regional_Office])</f>
        <v>East</v>
      </c>
      <c r="E7172" t="s">
        <v>61</v>
      </c>
      <c r="F7172" t="s">
        <v>234</v>
      </c>
      <c r="G7172" t="str">
        <f>IFERROR(_xlfn.XLOOKUP(Sales_Pipeline[[#This Row],[Account]],Accounts!$A$2:$A$86,Accounts!$F$2:$F$86),"")</f>
        <v>United States</v>
      </c>
      <c r="H7172" t="s">
        <v>57</v>
      </c>
      <c r="I7172" s="3">
        <v>43009</v>
      </c>
      <c r="J7172" s="3">
        <v>43019</v>
      </c>
      <c r="K7172" s="8" t="str">
        <f>IF(Sales_Pipeline[[#This Row],[Close_Date]]="","",TEXT(Sales_Pipeline[[#This Row],[Close_Date]],"ddd"))</f>
        <v>Wed</v>
      </c>
      <c r="L7172" s="8" t="str">
        <f>IF(Sales_Pipeline[[#This Row],[Close_Date]]="","",TEXT(Sales_Pipeline[[#This Row],[Close_Date]],"mmm"))</f>
        <v>Oct</v>
      </c>
      <c r="M7172" s="8" t="str">
        <f>IF(Sales_Pipeline[[#This Row],[Close_Date]]="","","Q"&amp;ROUNDUP(MONTH(Sales_Pipeline[[#This Row],[Close_Date]])/3,0))</f>
        <v>Q4</v>
      </c>
      <c r="N7172" s="2" cm="1">
        <f t="array" ref="N7172">IFERROR(_xlfn.IFS(Sales_Pipeline[[#This Row],[Deal_Stage]]="Won",_xlfn.XLOOKUP(Sales_Pipeline[[#This Row],[Product]],Products!$A$2:$A$8,Products!$C$2:$C$8),Sales_Pipeline[[#This Row],[Deal_Stage]]="Lost",_xlfn.XLOOKUP(Sales_Pipeline[[#This Row],[Product]],Products!$A$2:$A$8,Products!$C$2:$C$8)),"")</f>
        <v>55</v>
      </c>
      <c r="O7172" s="2">
        <v>44</v>
      </c>
    </row>
    <row r="7173" spans="1:15" x14ac:dyDescent="0.3">
      <c r="A7173" t="s">
        <v>7319</v>
      </c>
      <c r="B7173" t="s">
        <v>44</v>
      </c>
      <c r="C7173" t="str">
        <f>_xlfn.XLOOKUP(Sales_Pipeline[[#This Row],[Sales_Agent]],Sales_Teams[Sales_Agent],Sales_Teams[Manager])</f>
        <v>Summer Sewald</v>
      </c>
      <c r="D7173" t="str">
        <f>_xlfn.XLOOKUP(Sales_Pipeline[[#This Row],[Manager]],Sales_Teams[Manager],Sales_Teams[Regional_Office])</f>
        <v>West</v>
      </c>
      <c r="E7173" t="s">
        <v>84</v>
      </c>
      <c r="F7173" t="s">
        <v>240</v>
      </c>
      <c r="G7173" t="str">
        <f>IFERROR(_xlfn.XLOOKUP(Sales_Pipeline[[#This Row],[Account]],Accounts!$A$2:$A$86,Accounts!$F$2:$F$86),"")</f>
        <v>United States</v>
      </c>
      <c r="H7173" t="s">
        <v>57</v>
      </c>
      <c r="I7173" s="3">
        <v>43009</v>
      </c>
      <c r="J7173" s="3">
        <v>43092</v>
      </c>
      <c r="K7173" s="8" t="str">
        <f>IF(Sales_Pipeline[[#This Row],[Close_Date]]="","",TEXT(Sales_Pipeline[[#This Row],[Close_Date]],"ddd"))</f>
        <v>Sat</v>
      </c>
      <c r="L7173" s="8" t="str">
        <f>IF(Sales_Pipeline[[#This Row],[Close_Date]]="","",TEXT(Sales_Pipeline[[#This Row],[Close_Date]],"mmm"))</f>
        <v>Dec</v>
      </c>
      <c r="M7173" s="8" t="str">
        <f>IF(Sales_Pipeline[[#This Row],[Close_Date]]="","","Q"&amp;ROUNDUP(MONTH(Sales_Pipeline[[#This Row],[Close_Date]])/3,0))</f>
        <v>Q4</v>
      </c>
      <c r="N7173" s="2" cm="1">
        <f t="array" ref="N7173">IFERROR(_xlfn.IFS(Sales_Pipeline[[#This Row],[Deal_Stage]]="Won",_xlfn.XLOOKUP(Sales_Pipeline[[#This Row],[Product]],Products!$A$2:$A$8,Products!$C$2:$C$8),Sales_Pipeline[[#This Row],[Deal_Stage]]="Lost",_xlfn.XLOOKUP(Sales_Pipeline[[#This Row],[Product]],Products!$A$2:$A$8,Products!$C$2:$C$8)),"")</f>
        <v>5482</v>
      </c>
      <c r="O7173" s="2">
        <v>4910</v>
      </c>
    </row>
    <row r="7174" spans="1:15" x14ac:dyDescent="0.3">
      <c r="A7174" t="s">
        <v>7320</v>
      </c>
      <c r="B7174" t="s">
        <v>3</v>
      </c>
      <c r="C7174" t="str">
        <f>_xlfn.XLOOKUP(Sales_Pipeline[[#This Row],[Sales_Agent]],Sales_Teams[Sales_Agent],Sales_Teams[Manager])</f>
        <v>Dustin Brinkmann</v>
      </c>
      <c r="D7174" t="str">
        <f>_xlfn.XLOOKUP(Sales_Pipeline[[#This Row],[Manager]],Sales_Teams[Manager],Sales_Teams[Regional_Office])</f>
        <v>Central</v>
      </c>
      <c r="E7174" t="s">
        <v>84</v>
      </c>
      <c r="F7174" t="s">
        <v>105</v>
      </c>
      <c r="G7174" t="str">
        <f>IFERROR(_xlfn.XLOOKUP(Sales_Pipeline[[#This Row],[Account]],Accounts!$A$2:$A$86,Accounts!$F$2:$F$86),"")</f>
        <v>United States</v>
      </c>
      <c r="H7174" t="s">
        <v>82</v>
      </c>
      <c r="I7174" s="3">
        <v>43010</v>
      </c>
      <c r="J7174" s="3">
        <v>43022</v>
      </c>
      <c r="K7174" s="8" t="str">
        <f>IF(Sales_Pipeline[[#This Row],[Close_Date]]="","",TEXT(Sales_Pipeline[[#This Row],[Close_Date]],"ddd"))</f>
        <v>Sat</v>
      </c>
      <c r="L7174" s="8" t="str">
        <f>IF(Sales_Pipeline[[#This Row],[Close_Date]]="","",TEXT(Sales_Pipeline[[#This Row],[Close_Date]],"mmm"))</f>
        <v>Oct</v>
      </c>
      <c r="M7174" s="8" t="str">
        <f>IF(Sales_Pipeline[[#This Row],[Close_Date]]="","","Q"&amp;ROUNDUP(MONTH(Sales_Pipeline[[#This Row],[Close_Date]])/3,0))</f>
        <v>Q4</v>
      </c>
      <c r="N7174" s="2" cm="1">
        <f t="array" ref="N7174">IFERROR(_xlfn.IFS(Sales_Pipeline[[#This Row],[Deal_Stage]]="Won",_xlfn.XLOOKUP(Sales_Pipeline[[#This Row],[Product]],Products!$A$2:$A$8,Products!$C$2:$C$8),Sales_Pipeline[[#This Row],[Deal_Stage]]="Lost",_xlfn.XLOOKUP(Sales_Pipeline[[#This Row],[Product]],Products!$A$2:$A$8,Products!$C$2:$C$8)),"")</f>
        <v>5482</v>
      </c>
      <c r="O7174" s="2">
        <v>0</v>
      </c>
    </row>
    <row r="7175" spans="1:15" x14ac:dyDescent="0.3">
      <c r="A7175" t="s">
        <v>7321</v>
      </c>
      <c r="B7175" t="s">
        <v>30</v>
      </c>
      <c r="C7175" t="str">
        <f>_xlfn.XLOOKUP(Sales_Pipeline[[#This Row],[Sales_Agent]],Sales_Teams[Sales_Agent],Sales_Teams[Manager])</f>
        <v>Rocco Neubert</v>
      </c>
      <c r="D7175" t="str">
        <f>_xlfn.XLOOKUP(Sales_Pipeline[[#This Row],[Manager]],Sales_Teams[Manager],Sales_Teams[Regional_Office])</f>
        <v>East</v>
      </c>
      <c r="E7175" t="s">
        <v>55</v>
      </c>
      <c r="F7175" t="s">
        <v>216</v>
      </c>
      <c r="G7175" t="str">
        <f>IFERROR(_xlfn.XLOOKUP(Sales_Pipeline[[#This Row],[Account]],Accounts!$A$2:$A$86,Accounts!$F$2:$F$86),"")</f>
        <v>United States</v>
      </c>
      <c r="H7175" t="s">
        <v>82</v>
      </c>
      <c r="I7175" s="3">
        <v>43010</v>
      </c>
      <c r="J7175" s="3">
        <v>43012</v>
      </c>
      <c r="K7175" s="8" t="str">
        <f>IF(Sales_Pipeline[[#This Row],[Close_Date]]="","",TEXT(Sales_Pipeline[[#This Row],[Close_Date]],"ddd"))</f>
        <v>Wed</v>
      </c>
      <c r="L7175" s="8" t="str">
        <f>IF(Sales_Pipeline[[#This Row],[Close_Date]]="","",TEXT(Sales_Pipeline[[#This Row],[Close_Date]],"mmm"))</f>
        <v>Oct</v>
      </c>
      <c r="M7175" s="8" t="str">
        <f>IF(Sales_Pipeline[[#This Row],[Close_Date]]="","","Q"&amp;ROUNDUP(MONTH(Sales_Pipeline[[#This Row],[Close_Date]])/3,0))</f>
        <v>Q4</v>
      </c>
      <c r="N7175" s="2" cm="1">
        <f t="array" ref="N7175">IFERROR(_xlfn.IFS(Sales_Pipeline[[#This Row],[Deal_Stage]]="Won",_xlfn.XLOOKUP(Sales_Pipeline[[#This Row],[Product]],Products!$A$2:$A$8,Products!$C$2:$C$8),Sales_Pipeline[[#This Row],[Deal_Stage]]="Lost",_xlfn.XLOOKUP(Sales_Pipeline[[#This Row],[Product]],Products!$A$2:$A$8,Products!$C$2:$C$8)),"")</f>
        <v>1096</v>
      </c>
      <c r="O7175" s="2">
        <v>0</v>
      </c>
    </row>
    <row r="7176" spans="1:15" x14ac:dyDescent="0.3">
      <c r="A7176" t="s">
        <v>7322</v>
      </c>
      <c r="B7176" t="s">
        <v>27</v>
      </c>
      <c r="C7176" t="str">
        <f>_xlfn.XLOOKUP(Sales_Pipeline[[#This Row],[Sales_Agent]],Sales_Teams[Sales_Agent],Sales_Teams[Manager])</f>
        <v>Rocco Neubert</v>
      </c>
      <c r="D7176" t="str">
        <f>_xlfn.XLOOKUP(Sales_Pipeline[[#This Row],[Manager]],Sales_Teams[Manager],Sales_Teams[Regional_Office])</f>
        <v>East</v>
      </c>
      <c r="E7176" t="s">
        <v>84</v>
      </c>
      <c r="F7176" t="s">
        <v>182</v>
      </c>
      <c r="G7176" t="str">
        <f>IFERROR(_xlfn.XLOOKUP(Sales_Pipeline[[#This Row],[Account]],Accounts!$A$2:$A$86,Accounts!$F$2:$F$86),"")</f>
        <v>United States</v>
      </c>
      <c r="H7176" t="s">
        <v>57</v>
      </c>
      <c r="I7176" s="3">
        <v>43010</v>
      </c>
      <c r="J7176" s="3">
        <v>43074</v>
      </c>
      <c r="K7176" s="8" t="str">
        <f>IF(Sales_Pipeline[[#This Row],[Close_Date]]="","",TEXT(Sales_Pipeline[[#This Row],[Close_Date]],"ddd"))</f>
        <v>Tue</v>
      </c>
      <c r="L7176" s="8" t="str">
        <f>IF(Sales_Pipeline[[#This Row],[Close_Date]]="","",TEXT(Sales_Pipeline[[#This Row],[Close_Date]],"mmm"))</f>
        <v>Dec</v>
      </c>
      <c r="M7176" s="8" t="str">
        <f>IF(Sales_Pipeline[[#This Row],[Close_Date]]="","","Q"&amp;ROUNDUP(MONTH(Sales_Pipeline[[#This Row],[Close_Date]])/3,0))</f>
        <v>Q4</v>
      </c>
      <c r="N7176" s="2" cm="1">
        <f t="array" ref="N7176">IFERROR(_xlfn.IFS(Sales_Pipeline[[#This Row],[Deal_Stage]]="Won",_xlfn.XLOOKUP(Sales_Pipeline[[#This Row],[Product]],Products!$A$2:$A$8,Products!$C$2:$C$8),Sales_Pipeline[[#This Row],[Deal_Stage]]="Lost",_xlfn.XLOOKUP(Sales_Pipeline[[#This Row],[Product]],Products!$A$2:$A$8,Products!$C$2:$C$8)),"")</f>
        <v>5482</v>
      </c>
      <c r="O7176" s="2">
        <v>5469</v>
      </c>
    </row>
    <row r="7177" spans="1:15" x14ac:dyDescent="0.3">
      <c r="A7177" t="s">
        <v>7323</v>
      </c>
      <c r="B7177" t="s">
        <v>6</v>
      </c>
      <c r="C7177" t="str">
        <f>_xlfn.XLOOKUP(Sales_Pipeline[[#This Row],[Sales_Agent]],Sales_Teams[Sales_Agent],Sales_Teams[Manager])</f>
        <v>Dustin Brinkmann</v>
      </c>
      <c r="D7177" t="str">
        <f>_xlfn.XLOOKUP(Sales_Pipeline[[#This Row],[Manager]],Sales_Teams[Manager],Sales_Teams[Regional_Office])</f>
        <v>Central</v>
      </c>
      <c r="E7177" t="s">
        <v>76</v>
      </c>
      <c r="F7177" t="s">
        <v>247</v>
      </c>
      <c r="G7177" t="str">
        <f>IFERROR(_xlfn.XLOOKUP(Sales_Pipeline[[#This Row],[Account]],Accounts!$A$2:$A$86,Accounts!$F$2:$F$86),"")</f>
        <v>United States</v>
      </c>
      <c r="H7177" t="s">
        <v>82</v>
      </c>
      <c r="I7177" s="3">
        <v>43010</v>
      </c>
      <c r="J7177" s="3">
        <v>43011</v>
      </c>
      <c r="K7177" s="8" t="str">
        <f>IF(Sales_Pipeline[[#This Row],[Close_Date]]="","",TEXT(Sales_Pipeline[[#This Row],[Close_Date]],"ddd"))</f>
        <v>Tue</v>
      </c>
      <c r="L7177" s="8" t="str">
        <f>IF(Sales_Pipeline[[#This Row],[Close_Date]]="","",TEXT(Sales_Pipeline[[#This Row],[Close_Date]],"mmm"))</f>
        <v>Oct</v>
      </c>
      <c r="M7177" s="8" t="str">
        <f>IF(Sales_Pipeline[[#This Row],[Close_Date]]="","","Q"&amp;ROUNDUP(MONTH(Sales_Pipeline[[#This Row],[Close_Date]])/3,0))</f>
        <v>Q4</v>
      </c>
      <c r="N7177" s="2" cm="1">
        <f t="array" ref="N7177">IFERROR(_xlfn.IFS(Sales_Pipeline[[#This Row],[Deal_Stage]]="Won",_xlfn.XLOOKUP(Sales_Pipeline[[#This Row],[Product]],Products!$A$2:$A$8,Products!$C$2:$C$8),Sales_Pipeline[[#This Row],[Deal_Stage]]="Lost",_xlfn.XLOOKUP(Sales_Pipeline[[#This Row],[Product]],Products!$A$2:$A$8,Products!$C$2:$C$8)),"")</f>
        <v>3393</v>
      </c>
      <c r="O7177" s="2">
        <v>0</v>
      </c>
    </row>
    <row r="7178" spans="1:15" x14ac:dyDescent="0.3">
      <c r="A7178" t="s">
        <v>7324</v>
      </c>
      <c r="B7178" t="s">
        <v>6</v>
      </c>
      <c r="C7178" t="str">
        <f>_xlfn.XLOOKUP(Sales_Pipeline[[#This Row],[Sales_Agent]],Sales_Teams[Sales_Agent],Sales_Teams[Manager])</f>
        <v>Dustin Brinkmann</v>
      </c>
      <c r="D7178" t="str">
        <f>_xlfn.XLOOKUP(Sales_Pipeline[[#This Row],[Manager]],Sales_Teams[Manager],Sales_Teams[Regional_Office])</f>
        <v>Central</v>
      </c>
      <c r="E7178" t="s">
        <v>76</v>
      </c>
      <c r="F7178" t="s">
        <v>94</v>
      </c>
      <c r="G7178" t="str">
        <f>IFERROR(_xlfn.XLOOKUP(Sales_Pipeline[[#This Row],[Account]],Accounts!$A$2:$A$86,Accounts!$F$2:$F$86),"")</f>
        <v>United States</v>
      </c>
      <c r="H7178" t="s">
        <v>82</v>
      </c>
      <c r="I7178" s="3">
        <v>43010</v>
      </c>
      <c r="J7178" s="3">
        <v>43089</v>
      </c>
      <c r="K7178" s="8" t="str">
        <f>IF(Sales_Pipeline[[#This Row],[Close_Date]]="","",TEXT(Sales_Pipeline[[#This Row],[Close_Date]],"ddd"))</f>
        <v>Wed</v>
      </c>
      <c r="L7178" s="8" t="str">
        <f>IF(Sales_Pipeline[[#This Row],[Close_Date]]="","",TEXT(Sales_Pipeline[[#This Row],[Close_Date]],"mmm"))</f>
        <v>Dec</v>
      </c>
      <c r="M7178" s="8" t="str">
        <f>IF(Sales_Pipeline[[#This Row],[Close_Date]]="","","Q"&amp;ROUNDUP(MONTH(Sales_Pipeline[[#This Row],[Close_Date]])/3,0))</f>
        <v>Q4</v>
      </c>
      <c r="N7178" s="2" cm="1">
        <f t="array" ref="N7178">IFERROR(_xlfn.IFS(Sales_Pipeline[[#This Row],[Deal_Stage]]="Won",_xlfn.XLOOKUP(Sales_Pipeline[[#This Row],[Product]],Products!$A$2:$A$8,Products!$C$2:$C$8),Sales_Pipeline[[#This Row],[Deal_Stage]]="Lost",_xlfn.XLOOKUP(Sales_Pipeline[[#This Row],[Product]],Products!$A$2:$A$8,Products!$C$2:$C$8)),"")</f>
        <v>3393</v>
      </c>
      <c r="O7178" s="2">
        <v>0</v>
      </c>
    </row>
    <row r="7179" spans="1:15" x14ac:dyDescent="0.3">
      <c r="A7179" t="s">
        <v>7325</v>
      </c>
      <c r="B7179" t="s">
        <v>6</v>
      </c>
      <c r="C7179" t="str">
        <f>_xlfn.XLOOKUP(Sales_Pipeline[[#This Row],[Sales_Agent]],Sales_Teams[Sales_Agent],Sales_Teams[Manager])</f>
        <v>Dustin Brinkmann</v>
      </c>
      <c r="D7179" t="str">
        <f>_xlfn.XLOOKUP(Sales_Pipeline[[#This Row],[Manager]],Sales_Teams[Manager],Sales_Teams[Regional_Office])</f>
        <v>Central</v>
      </c>
      <c r="E7179" t="s">
        <v>63</v>
      </c>
      <c r="F7179" t="s">
        <v>74</v>
      </c>
      <c r="G7179" t="str">
        <f>IFERROR(_xlfn.XLOOKUP(Sales_Pipeline[[#This Row],[Account]],Accounts!$A$2:$A$86,Accounts!$F$2:$F$86),"")</f>
        <v>United States</v>
      </c>
      <c r="H7179" t="s">
        <v>57</v>
      </c>
      <c r="I7179" s="3">
        <v>43010</v>
      </c>
      <c r="J7179" s="3">
        <v>43076</v>
      </c>
      <c r="K7179" s="8" t="str">
        <f>IF(Sales_Pipeline[[#This Row],[Close_Date]]="","",TEXT(Sales_Pipeline[[#This Row],[Close_Date]],"ddd"))</f>
        <v>Thu</v>
      </c>
      <c r="L7179" s="8" t="str">
        <f>IF(Sales_Pipeline[[#This Row],[Close_Date]]="","",TEXT(Sales_Pipeline[[#This Row],[Close_Date]],"mmm"))</f>
        <v>Dec</v>
      </c>
      <c r="M7179" s="8" t="str">
        <f>IF(Sales_Pipeline[[#This Row],[Close_Date]]="","","Q"&amp;ROUNDUP(MONTH(Sales_Pipeline[[#This Row],[Close_Date]])/3,0))</f>
        <v>Q4</v>
      </c>
      <c r="N7179" s="2" cm="1">
        <f t="array" ref="N7179">IFERROR(_xlfn.IFS(Sales_Pipeline[[#This Row],[Deal_Stage]]="Won",_xlfn.XLOOKUP(Sales_Pipeline[[#This Row],[Product]],Products!$A$2:$A$8,Products!$C$2:$C$8),Sales_Pipeline[[#This Row],[Deal_Stage]]="Lost",_xlfn.XLOOKUP(Sales_Pipeline[[#This Row],[Product]],Products!$A$2:$A$8,Products!$C$2:$C$8)),"")</f>
        <v>550</v>
      </c>
      <c r="O7179" s="2">
        <v>568</v>
      </c>
    </row>
    <row r="7180" spans="1:15" x14ac:dyDescent="0.3">
      <c r="A7180" t="s">
        <v>7326</v>
      </c>
      <c r="B7180" t="s">
        <v>15</v>
      </c>
      <c r="C7180" t="str">
        <f>_xlfn.XLOOKUP(Sales_Pipeline[[#This Row],[Sales_Agent]],Sales_Teams[Sales_Agent],Sales_Teams[Manager])</f>
        <v>Melvin Marxen</v>
      </c>
      <c r="D7180" t="str">
        <f>_xlfn.XLOOKUP(Sales_Pipeline[[#This Row],[Manager]],Sales_Teams[Manager],Sales_Teams[Regional_Office])</f>
        <v>Central</v>
      </c>
      <c r="E7180" t="s">
        <v>55</v>
      </c>
      <c r="F7180" t="s">
        <v>56</v>
      </c>
      <c r="G7180" t="str">
        <f>IFERROR(_xlfn.XLOOKUP(Sales_Pipeline[[#This Row],[Account]],Accounts!$A$2:$A$86,Accounts!$F$2:$F$86),"")</f>
        <v>United States</v>
      </c>
      <c r="H7180" t="s">
        <v>82</v>
      </c>
      <c r="I7180" s="3">
        <v>43010</v>
      </c>
      <c r="J7180" s="3">
        <v>43020</v>
      </c>
      <c r="K7180" s="8" t="str">
        <f>IF(Sales_Pipeline[[#This Row],[Close_Date]]="","",TEXT(Sales_Pipeline[[#This Row],[Close_Date]],"ddd"))</f>
        <v>Thu</v>
      </c>
      <c r="L7180" s="8" t="str">
        <f>IF(Sales_Pipeline[[#This Row],[Close_Date]]="","",TEXT(Sales_Pipeline[[#This Row],[Close_Date]],"mmm"))</f>
        <v>Oct</v>
      </c>
      <c r="M7180" s="8" t="str">
        <f>IF(Sales_Pipeline[[#This Row],[Close_Date]]="","","Q"&amp;ROUNDUP(MONTH(Sales_Pipeline[[#This Row],[Close_Date]])/3,0))</f>
        <v>Q4</v>
      </c>
      <c r="N7180" s="2" cm="1">
        <f t="array" ref="N7180">IFERROR(_xlfn.IFS(Sales_Pipeline[[#This Row],[Deal_Stage]]="Won",_xlfn.XLOOKUP(Sales_Pipeline[[#This Row],[Product]],Products!$A$2:$A$8,Products!$C$2:$C$8),Sales_Pipeline[[#This Row],[Deal_Stage]]="Lost",_xlfn.XLOOKUP(Sales_Pipeline[[#This Row],[Product]],Products!$A$2:$A$8,Products!$C$2:$C$8)),"")</f>
        <v>1096</v>
      </c>
      <c r="O7180" s="2">
        <v>0</v>
      </c>
    </row>
    <row r="7181" spans="1:15" x14ac:dyDescent="0.3">
      <c r="A7181" t="s">
        <v>7327</v>
      </c>
      <c r="B7181" t="s">
        <v>15</v>
      </c>
      <c r="C7181" t="str">
        <f>_xlfn.XLOOKUP(Sales_Pipeline[[#This Row],[Sales_Agent]],Sales_Teams[Sales_Agent],Sales_Teams[Manager])</f>
        <v>Melvin Marxen</v>
      </c>
      <c r="D7181" t="str">
        <f>_xlfn.XLOOKUP(Sales_Pipeline[[#This Row],[Manager]],Sales_Teams[Manager],Sales_Teams[Regional_Office])</f>
        <v>Central</v>
      </c>
      <c r="E7181" t="s">
        <v>76</v>
      </c>
      <c r="F7181" t="s">
        <v>81</v>
      </c>
      <c r="G7181" t="str">
        <f>IFERROR(_xlfn.XLOOKUP(Sales_Pipeline[[#This Row],[Account]],Accounts!$A$2:$A$86,Accounts!$F$2:$F$86),"")</f>
        <v>Italy</v>
      </c>
      <c r="H7181" t="s">
        <v>82</v>
      </c>
      <c r="I7181" s="3">
        <v>43010</v>
      </c>
      <c r="J7181" s="3">
        <v>43017</v>
      </c>
      <c r="K7181" s="8" t="str">
        <f>IF(Sales_Pipeline[[#This Row],[Close_Date]]="","",TEXT(Sales_Pipeline[[#This Row],[Close_Date]],"ddd"))</f>
        <v>Mon</v>
      </c>
      <c r="L7181" s="8" t="str">
        <f>IF(Sales_Pipeline[[#This Row],[Close_Date]]="","",TEXT(Sales_Pipeline[[#This Row],[Close_Date]],"mmm"))</f>
        <v>Oct</v>
      </c>
      <c r="M7181" s="8" t="str">
        <f>IF(Sales_Pipeline[[#This Row],[Close_Date]]="","","Q"&amp;ROUNDUP(MONTH(Sales_Pipeline[[#This Row],[Close_Date]])/3,0))</f>
        <v>Q4</v>
      </c>
      <c r="N7181" s="2" cm="1">
        <f t="array" ref="N7181">IFERROR(_xlfn.IFS(Sales_Pipeline[[#This Row],[Deal_Stage]]="Won",_xlfn.XLOOKUP(Sales_Pipeline[[#This Row],[Product]],Products!$A$2:$A$8,Products!$C$2:$C$8),Sales_Pipeline[[#This Row],[Deal_Stage]]="Lost",_xlfn.XLOOKUP(Sales_Pipeline[[#This Row],[Product]],Products!$A$2:$A$8,Products!$C$2:$C$8)),"")</f>
        <v>3393</v>
      </c>
      <c r="O7181" s="2">
        <v>0</v>
      </c>
    </row>
    <row r="7182" spans="1:15" x14ac:dyDescent="0.3">
      <c r="A7182" t="s">
        <v>7328</v>
      </c>
      <c r="B7182" t="s">
        <v>15</v>
      </c>
      <c r="C7182" t="str">
        <f>_xlfn.XLOOKUP(Sales_Pipeline[[#This Row],[Sales_Agent]],Sales_Teams[Sales_Agent],Sales_Teams[Manager])</f>
        <v>Melvin Marxen</v>
      </c>
      <c r="D7182" t="str">
        <f>_xlfn.XLOOKUP(Sales_Pipeline[[#This Row],[Manager]],Sales_Teams[Manager],Sales_Teams[Regional_Office])</f>
        <v>Central</v>
      </c>
      <c r="E7182" t="s">
        <v>84</v>
      </c>
      <c r="F7182" t="s">
        <v>64</v>
      </c>
      <c r="G7182" t="str">
        <f>IFERROR(_xlfn.XLOOKUP(Sales_Pipeline[[#This Row],[Account]],Accounts!$A$2:$A$86,Accounts!$F$2:$F$86),"")</f>
        <v>United States</v>
      </c>
      <c r="H7182" t="s">
        <v>57</v>
      </c>
      <c r="I7182" s="3">
        <v>43010</v>
      </c>
      <c r="J7182" s="3">
        <v>43012</v>
      </c>
      <c r="K7182" s="8" t="str">
        <f>IF(Sales_Pipeline[[#This Row],[Close_Date]]="","",TEXT(Sales_Pipeline[[#This Row],[Close_Date]],"ddd"))</f>
        <v>Wed</v>
      </c>
      <c r="L7182" s="8" t="str">
        <f>IF(Sales_Pipeline[[#This Row],[Close_Date]]="","",TEXT(Sales_Pipeline[[#This Row],[Close_Date]],"mmm"))</f>
        <v>Oct</v>
      </c>
      <c r="M7182" s="8" t="str">
        <f>IF(Sales_Pipeline[[#This Row],[Close_Date]]="","","Q"&amp;ROUNDUP(MONTH(Sales_Pipeline[[#This Row],[Close_Date]])/3,0))</f>
        <v>Q4</v>
      </c>
      <c r="N7182" s="2" cm="1">
        <f t="array" ref="N7182">IFERROR(_xlfn.IFS(Sales_Pipeline[[#This Row],[Deal_Stage]]="Won",_xlfn.XLOOKUP(Sales_Pipeline[[#This Row],[Product]],Products!$A$2:$A$8,Products!$C$2:$C$8),Sales_Pipeline[[#This Row],[Deal_Stage]]="Lost",_xlfn.XLOOKUP(Sales_Pipeline[[#This Row],[Product]],Products!$A$2:$A$8,Products!$C$2:$C$8)),"")</f>
        <v>5482</v>
      </c>
      <c r="O7182" s="2">
        <v>5263</v>
      </c>
    </row>
    <row r="7183" spans="1:15" x14ac:dyDescent="0.3">
      <c r="A7183" t="s">
        <v>7329</v>
      </c>
      <c r="B7183" t="s">
        <v>15</v>
      </c>
      <c r="C7183" t="str">
        <f>_xlfn.XLOOKUP(Sales_Pipeline[[#This Row],[Sales_Agent]],Sales_Teams[Sales_Agent],Sales_Teams[Manager])</f>
        <v>Melvin Marxen</v>
      </c>
      <c r="D7183" t="str">
        <f>_xlfn.XLOOKUP(Sales_Pipeline[[#This Row],[Manager]],Sales_Teams[Manager],Sales_Teams[Regional_Office])</f>
        <v>Central</v>
      </c>
      <c r="E7183" t="s">
        <v>8953</v>
      </c>
      <c r="F7183" t="s">
        <v>187</v>
      </c>
      <c r="G7183" t="str">
        <f>IFERROR(_xlfn.XLOOKUP(Sales_Pipeline[[#This Row],[Account]],Accounts!$A$2:$A$86,Accounts!$F$2:$F$86),"")</f>
        <v>United States</v>
      </c>
      <c r="H7183" t="s">
        <v>57</v>
      </c>
      <c r="I7183" s="3">
        <v>43010</v>
      </c>
      <c r="J7183" s="3">
        <v>43017</v>
      </c>
      <c r="K7183" s="8" t="str">
        <f>IF(Sales_Pipeline[[#This Row],[Close_Date]]="","",TEXT(Sales_Pipeline[[#This Row],[Close_Date]],"ddd"))</f>
        <v>Mon</v>
      </c>
      <c r="L7183" s="8" t="str">
        <f>IF(Sales_Pipeline[[#This Row],[Close_Date]]="","",TEXT(Sales_Pipeline[[#This Row],[Close_Date]],"mmm"))</f>
        <v>Oct</v>
      </c>
      <c r="M7183" s="8" t="str">
        <f>IF(Sales_Pipeline[[#This Row],[Close_Date]]="","","Q"&amp;ROUNDUP(MONTH(Sales_Pipeline[[#This Row],[Close_Date]])/3,0))</f>
        <v>Q4</v>
      </c>
      <c r="N7183" s="2" cm="1">
        <f t="array" ref="N7183">IFERROR(_xlfn.IFS(Sales_Pipeline[[#This Row],[Deal_Stage]]="Won",_xlfn.XLOOKUP(Sales_Pipeline[[#This Row],[Product]],Products!$A$2:$A$8,Products!$C$2:$C$8),Sales_Pipeline[[#This Row],[Deal_Stage]]="Lost",_xlfn.XLOOKUP(Sales_Pipeline[[#This Row],[Product]],Products!$A$2:$A$8,Products!$C$2:$C$8)),"")</f>
        <v>4821</v>
      </c>
      <c r="O7183" s="2">
        <v>4201</v>
      </c>
    </row>
    <row r="7184" spans="1:15" x14ac:dyDescent="0.3">
      <c r="A7184" t="s">
        <v>7330</v>
      </c>
      <c r="B7184" t="s">
        <v>10</v>
      </c>
      <c r="C7184" t="str">
        <f>_xlfn.XLOOKUP(Sales_Pipeline[[#This Row],[Sales_Agent]],Sales_Teams[Sales_Agent],Sales_Teams[Manager])</f>
        <v>Melvin Marxen</v>
      </c>
      <c r="D7184" t="str">
        <f>_xlfn.XLOOKUP(Sales_Pipeline[[#This Row],[Manager]],Sales_Teams[Manager],Sales_Teams[Regional_Office])</f>
        <v>Central</v>
      </c>
      <c r="E7184" t="s">
        <v>63</v>
      </c>
      <c r="F7184" t="s">
        <v>105</v>
      </c>
      <c r="G7184" t="str">
        <f>IFERROR(_xlfn.XLOOKUP(Sales_Pipeline[[#This Row],[Account]],Accounts!$A$2:$A$86,Accounts!$F$2:$F$86),"")</f>
        <v>United States</v>
      </c>
      <c r="H7184" t="s">
        <v>82</v>
      </c>
      <c r="I7184" s="3">
        <v>43010</v>
      </c>
      <c r="J7184" s="3">
        <v>43015</v>
      </c>
      <c r="K7184" s="8" t="str">
        <f>IF(Sales_Pipeline[[#This Row],[Close_Date]]="","",TEXT(Sales_Pipeline[[#This Row],[Close_Date]],"ddd"))</f>
        <v>Sat</v>
      </c>
      <c r="L7184" s="8" t="str">
        <f>IF(Sales_Pipeline[[#This Row],[Close_Date]]="","",TEXT(Sales_Pipeline[[#This Row],[Close_Date]],"mmm"))</f>
        <v>Oct</v>
      </c>
      <c r="M7184" s="8" t="str">
        <f>IF(Sales_Pipeline[[#This Row],[Close_Date]]="","","Q"&amp;ROUNDUP(MONTH(Sales_Pipeline[[#This Row],[Close_Date]])/3,0))</f>
        <v>Q4</v>
      </c>
      <c r="N7184" s="2" cm="1">
        <f t="array" ref="N7184">IFERROR(_xlfn.IFS(Sales_Pipeline[[#This Row],[Deal_Stage]]="Won",_xlfn.XLOOKUP(Sales_Pipeline[[#This Row],[Product]],Products!$A$2:$A$8,Products!$C$2:$C$8),Sales_Pipeline[[#This Row],[Deal_Stage]]="Lost",_xlfn.XLOOKUP(Sales_Pipeline[[#This Row],[Product]],Products!$A$2:$A$8,Products!$C$2:$C$8)),"")</f>
        <v>550</v>
      </c>
      <c r="O7184" s="2">
        <v>0</v>
      </c>
    </row>
    <row r="7185" spans="1:15" x14ac:dyDescent="0.3">
      <c r="A7185" t="s">
        <v>7331</v>
      </c>
      <c r="B7185" t="s">
        <v>10</v>
      </c>
      <c r="C7185" t="str">
        <f>_xlfn.XLOOKUP(Sales_Pipeline[[#This Row],[Sales_Agent]],Sales_Teams[Sales_Agent],Sales_Teams[Manager])</f>
        <v>Melvin Marxen</v>
      </c>
      <c r="D7185" t="str">
        <f>_xlfn.XLOOKUP(Sales_Pipeline[[#This Row],[Manager]],Sales_Teams[Manager],Sales_Teams[Regional_Office])</f>
        <v>Central</v>
      </c>
      <c r="E7185" t="s">
        <v>55</v>
      </c>
      <c r="F7185" t="s">
        <v>118</v>
      </c>
      <c r="G7185" t="str">
        <f>IFERROR(_xlfn.XLOOKUP(Sales_Pipeline[[#This Row],[Account]],Accounts!$A$2:$A$86,Accounts!$F$2:$F$86),"")</f>
        <v>United States</v>
      </c>
      <c r="H7185" t="s">
        <v>82</v>
      </c>
      <c r="I7185" s="3">
        <v>43010</v>
      </c>
      <c r="J7185" s="3">
        <v>43086</v>
      </c>
      <c r="K7185" s="8" t="str">
        <f>IF(Sales_Pipeline[[#This Row],[Close_Date]]="","",TEXT(Sales_Pipeline[[#This Row],[Close_Date]],"ddd"))</f>
        <v>Sun</v>
      </c>
      <c r="L7185" s="8" t="str">
        <f>IF(Sales_Pipeline[[#This Row],[Close_Date]]="","",TEXT(Sales_Pipeline[[#This Row],[Close_Date]],"mmm"))</f>
        <v>Dec</v>
      </c>
      <c r="M7185" s="8" t="str">
        <f>IF(Sales_Pipeline[[#This Row],[Close_Date]]="","","Q"&amp;ROUNDUP(MONTH(Sales_Pipeline[[#This Row],[Close_Date]])/3,0))</f>
        <v>Q4</v>
      </c>
      <c r="N7185" s="2" cm="1">
        <f t="array" ref="N7185">IFERROR(_xlfn.IFS(Sales_Pipeline[[#This Row],[Deal_Stage]]="Won",_xlfn.XLOOKUP(Sales_Pipeline[[#This Row],[Product]],Products!$A$2:$A$8,Products!$C$2:$C$8),Sales_Pipeline[[#This Row],[Deal_Stage]]="Lost",_xlfn.XLOOKUP(Sales_Pipeline[[#This Row],[Product]],Products!$A$2:$A$8,Products!$C$2:$C$8)),"")</f>
        <v>1096</v>
      </c>
      <c r="O7185" s="2">
        <v>0</v>
      </c>
    </row>
    <row r="7186" spans="1:15" x14ac:dyDescent="0.3">
      <c r="A7186" t="s">
        <v>7332</v>
      </c>
      <c r="B7186" t="s">
        <v>10</v>
      </c>
      <c r="C7186" t="str">
        <f>_xlfn.XLOOKUP(Sales_Pipeline[[#This Row],[Sales_Agent]],Sales_Teams[Sales_Agent],Sales_Teams[Manager])</f>
        <v>Melvin Marxen</v>
      </c>
      <c r="D7186" t="str">
        <f>_xlfn.XLOOKUP(Sales_Pipeline[[#This Row],[Manager]],Sales_Teams[Manager],Sales_Teams[Regional_Office])</f>
        <v>Central</v>
      </c>
      <c r="E7186" t="s">
        <v>55</v>
      </c>
      <c r="F7186" t="s">
        <v>214</v>
      </c>
      <c r="G7186" t="str">
        <f>IFERROR(_xlfn.XLOOKUP(Sales_Pipeline[[#This Row],[Account]],Accounts!$A$2:$A$86,Accounts!$F$2:$F$86),"")</f>
        <v>United States</v>
      </c>
      <c r="H7186" t="s">
        <v>82</v>
      </c>
      <c r="I7186" s="3">
        <v>43010</v>
      </c>
      <c r="J7186" s="3">
        <v>43018</v>
      </c>
      <c r="K7186" s="8" t="str">
        <f>IF(Sales_Pipeline[[#This Row],[Close_Date]]="","",TEXT(Sales_Pipeline[[#This Row],[Close_Date]],"ddd"))</f>
        <v>Tue</v>
      </c>
      <c r="L7186" s="8" t="str">
        <f>IF(Sales_Pipeline[[#This Row],[Close_Date]]="","",TEXT(Sales_Pipeline[[#This Row],[Close_Date]],"mmm"))</f>
        <v>Oct</v>
      </c>
      <c r="M7186" s="8" t="str">
        <f>IF(Sales_Pipeline[[#This Row],[Close_Date]]="","","Q"&amp;ROUNDUP(MONTH(Sales_Pipeline[[#This Row],[Close_Date]])/3,0))</f>
        <v>Q4</v>
      </c>
      <c r="N7186" s="2" cm="1">
        <f t="array" ref="N7186">IFERROR(_xlfn.IFS(Sales_Pipeline[[#This Row],[Deal_Stage]]="Won",_xlfn.XLOOKUP(Sales_Pipeline[[#This Row],[Product]],Products!$A$2:$A$8,Products!$C$2:$C$8),Sales_Pipeline[[#This Row],[Deal_Stage]]="Lost",_xlfn.XLOOKUP(Sales_Pipeline[[#This Row],[Product]],Products!$A$2:$A$8,Products!$C$2:$C$8)),"")</f>
        <v>1096</v>
      </c>
      <c r="O7186" s="2">
        <v>0</v>
      </c>
    </row>
    <row r="7187" spans="1:15" x14ac:dyDescent="0.3">
      <c r="A7187" t="s">
        <v>7333</v>
      </c>
      <c r="B7187" t="s">
        <v>10</v>
      </c>
      <c r="C7187" t="str">
        <f>_xlfn.XLOOKUP(Sales_Pipeline[[#This Row],[Sales_Agent]],Sales_Teams[Sales_Agent],Sales_Teams[Manager])</f>
        <v>Melvin Marxen</v>
      </c>
      <c r="D7187" t="str">
        <f>_xlfn.XLOOKUP(Sales_Pipeline[[#This Row],[Manager]],Sales_Teams[Manager],Sales_Teams[Regional_Office])</f>
        <v>Central</v>
      </c>
      <c r="E7187" t="s">
        <v>55</v>
      </c>
      <c r="F7187" t="s">
        <v>59</v>
      </c>
      <c r="G7187" t="str">
        <f>IFERROR(_xlfn.XLOOKUP(Sales_Pipeline[[#This Row],[Account]],Accounts!$A$2:$A$86,Accounts!$F$2:$F$86),"")</f>
        <v>United States</v>
      </c>
      <c r="H7187" t="s">
        <v>82</v>
      </c>
      <c r="I7187" s="3">
        <v>43010</v>
      </c>
      <c r="J7187" s="3">
        <v>43087</v>
      </c>
      <c r="K7187" s="8" t="str">
        <f>IF(Sales_Pipeline[[#This Row],[Close_Date]]="","",TEXT(Sales_Pipeline[[#This Row],[Close_Date]],"ddd"))</f>
        <v>Mon</v>
      </c>
      <c r="L7187" s="8" t="str">
        <f>IF(Sales_Pipeline[[#This Row],[Close_Date]]="","",TEXT(Sales_Pipeline[[#This Row],[Close_Date]],"mmm"))</f>
        <v>Dec</v>
      </c>
      <c r="M7187" s="8" t="str">
        <f>IF(Sales_Pipeline[[#This Row],[Close_Date]]="","","Q"&amp;ROUNDUP(MONTH(Sales_Pipeline[[#This Row],[Close_Date]])/3,0))</f>
        <v>Q4</v>
      </c>
      <c r="N7187" s="2" cm="1">
        <f t="array" ref="N7187">IFERROR(_xlfn.IFS(Sales_Pipeline[[#This Row],[Deal_Stage]]="Won",_xlfn.XLOOKUP(Sales_Pipeline[[#This Row],[Product]],Products!$A$2:$A$8,Products!$C$2:$C$8),Sales_Pipeline[[#This Row],[Deal_Stage]]="Lost",_xlfn.XLOOKUP(Sales_Pipeline[[#This Row],[Product]],Products!$A$2:$A$8,Products!$C$2:$C$8)),"")</f>
        <v>1096</v>
      </c>
      <c r="O7187" s="2">
        <v>0</v>
      </c>
    </row>
    <row r="7188" spans="1:15" x14ac:dyDescent="0.3">
      <c r="A7188" t="s">
        <v>7334</v>
      </c>
      <c r="B7188" t="s">
        <v>43</v>
      </c>
      <c r="C7188" t="str">
        <f>_xlfn.XLOOKUP(Sales_Pipeline[[#This Row],[Sales_Agent]],Sales_Teams[Sales_Agent],Sales_Teams[Manager])</f>
        <v>Summer Sewald</v>
      </c>
      <c r="D7188" t="str">
        <f>_xlfn.XLOOKUP(Sales_Pipeline[[#This Row],[Manager]],Sales_Teams[Manager],Sales_Teams[Regional_Office])</f>
        <v>West</v>
      </c>
      <c r="E7188" t="s">
        <v>8953</v>
      </c>
      <c r="F7188" t="s">
        <v>413</v>
      </c>
      <c r="G7188" t="str">
        <f>IFERROR(_xlfn.XLOOKUP(Sales_Pipeline[[#This Row],[Account]],Accounts!$A$2:$A$86,Accounts!$F$2:$F$86),"")</f>
        <v>United States</v>
      </c>
      <c r="H7188" t="s">
        <v>82</v>
      </c>
      <c r="I7188" s="3">
        <v>43010</v>
      </c>
      <c r="J7188" s="3">
        <v>43012</v>
      </c>
      <c r="K7188" s="8" t="str">
        <f>IF(Sales_Pipeline[[#This Row],[Close_Date]]="","",TEXT(Sales_Pipeline[[#This Row],[Close_Date]],"ddd"))</f>
        <v>Wed</v>
      </c>
      <c r="L7188" s="8" t="str">
        <f>IF(Sales_Pipeline[[#This Row],[Close_Date]]="","",TEXT(Sales_Pipeline[[#This Row],[Close_Date]],"mmm"))</f>
        <v>Oct</v>
      </c>
      <c r="M7188" s="8" t="str">
        <f>IF(Sales_Pipeline[[#This Row],[Close_Date]]="","","Q"&amp;ROUNDUP(MONTH(Sales_Pipeline[[#This Row],[Close_Date]])/3,0))</f>
        <v>Q4</v>
      </c>
      <c r="N7188" s="2" cm="1">
        <f t="array" ref="N7188">IFERROR(_xlfn.IFS(Sales_Pipeline[[#This Row],[Deal_Stage]]="Won",_xlfn.XLOOKUP(Sales_Pipeline[[#This Row],[Product]],Products!$A$2:$A$8,Products!$C$2:$C$8),Sales_Pipeline[[#This Row],[Deal_Stage]]="Lost",_xlfn.XLOOKUP(Sales_Pipeline[[#This Row],[Product]],Products!$A$2:$A$8,Products!$C$2:$C$8)),"")</f>
        <v>4821</v>
      </c>
      <c r="O7188" s="2">
        <v>0</v>
      </c>
    </row>
    <row r="7189" spans="1:15" x14ac:dyDescent="0.3">
      <c r="A7189" t="s">
        <v>7335</v>
      </c>
      <c r="B7189" t="s">
        <v>43</v>
      </c>
      <c r="C7189" t="str">
        <f>_xlfn.XLOOKUP(Sales_Pipeline[[#This Row],[Sales_Agent]],Sales_Teams[Sales_Agent],Sales_Teams[Manager])</f>
        <v>Summer Sewald</v>
      </c>
      <c r="D7189" t="str">
        <f>_xlfn.XLOOKUP(Sales_Pipeline[[#This Row],[Manager]],Sales_Teams[Manager],Sales_Teams[Regional_Office])</f>
        <v>West</v>
      </c>
      <c r="E7189" t="s">
        <v>55</v>
      </c>
      <c r="F7189" t="s">
        <v>85</v>
      </c>
      <c r="G7189" t="str">
        <f>IFERROR(_xlfn.XLOOKUP(Sales_Pipeline[[#This Row],[Account]],Accounts!$A$2:$A$86,Accounts!$F$2:$F$86),"")</f>
        <v>Poland</v>
      </c>
      <c r="H7189" t="s">
        <v>57</v>
      </c>
      <c r="I7189" s="3">
        <v>43010</v>
      </c>
      <c r="J7189" s="3">
        <v>43011</v>
      </c>
      <c r="K7189" s="8" t="str">
        <f>IF(Sales_Pipeline[[#This Row],[Close_Date]]="","",TEXT(Sales_Pipeline[[#This Row],[Close_Date]],"ddd"))</f>
        <v>Tue</v>
      </c>
      <c r="L7189" s="8" t="str">
        <f>IF(Sales_Pipeline[[#This Row],[Close_Date]]="","",TEXT(Sales_Pipeline[[#This Row],[Close_Date]],"mmm"))</f>
        <v>Oct</v>
      </c>
      <c r="M7189" s="8" t="str">
        <f>IF(Sales_Pipeline[[#This Row],[Close_Date]]="","","Q"&amp;ROUNDUP(MONTH(Sales_Pipeline[[#This Row],[Close_Date]])/3,0))</f>
        <v>Q4</v>
      </c>
      <c r="N7189" s="2" cm="1">
        <f t="array" ref="N7189">IFERROR(_xlfn.IFS(Sales_Pipeline[[#This Row],[Deal_Stage]]="Won",_xlfn.XLOOKUP(Sales_Pipeline[[#This Row],[Product]],Products!$A$2:$A$8,Products!$C$2:$C$8),Sales_Pipeline[[#This Row],[Deal_Stage]]="Lost",_xlfn.XLOOKUP(Sales_Pipeline[[#This Row],[Product]],Products!$A$2:$A$8,Products!$C$2:$C$8)),"")</f>
        <v>1096</v>
      </c>
      <c r="O7189" s="2">
        <v>1048</v>
      </c>
    </row>
    <row r="7190" spans="1:15" x14ac:dyDescent="0.3">
      <c r="A7190" t="s">
        <v>7336</v>
      </c>
      <c r="B7190" t="s">
        <v>42</v>
      </c>
      <c r="C7190" t="str">
        <f>_xlfn.XLOOKUP(Sales_Pipeline[[#This Row],[Sales_Agent]],Sales_Teams[Sales_Agent],Sales_Teams[Manager])</f>
        <v>Summer Sewald</v>
      </c>
      <c r="D7190" t="str">
        <f>_xlfn.XLOOKUP(Sales_Pipeline[[#This Row],[Manager]],Sales_Teams[Manager],Sales_Teams[Regional_Office])</f>
        <v>West</v>
      </c>
      <c r="E7190" t="s">
        <v>63</v>
      </c>
      <c r="F7190" t="s">
        <v>66</v>
      </c>
      <c r="G7190" t="str">
        <f>IFERROR(_xlfn.XLOOKUP(Sales_Pipeline[[#This Row],[Account]],Accounts!$A$2:$A$86,Accounts!$F$2:$F$86),"")</f>
        <v>United States</v>
      </c>
      <c r="H7190" t="s">
        <v>57</v>
      </c>
      <c r="I7190" s="3">
        <v>43010</v>
      </c>
      <c r="J7190" s="3">
        <v>43043</v>
      </c>
      <c r="K7190" s="8" t="str">
        <f>IF(Sales_Pipeline[[#This Row],[Close_Date]]="","",TEXT(Sales_Pipeline[[#This Row],[Close_Date]],"ddd"))</f>
        <v>Sat</v>
      </c>
      <c r="L7190" s="8" t="str">
        <f>IF(Sales_Pipeline[[#This Row],[Close_Date]]="","",TEXT(Sales_Pipeline[[#This Row],[Close_Date]],"mmm"))</f>
        <v>Nov</v>
      </c>
      <c r="M7190" s="8" t="str">
        <f>IF(Sales_Pipeline[[#This Row],[Close_Date]]="","","Q"&amp;ROUNDUP(MONTH(Sales_Pipeline[[#This Row],[Close_Date]])/3,0))</f>
        <v>Q4</v>
      </c>
      <c r="N7190" s="2" cm="1">
        <f t="array" ref="N7190">IFERROR(_xlfn.IFS(Sales_Pipeline[[#This Row],[Deal_Stage]]="Won",_xlfn.XLOOKUP(Sales_Pipeline[[#This Row],[Product]],Products!$A$2:$A$8,Products!$C$2:$C$8),Sales_Pipeline[[#This Row],[Deal_Stage]]="Lost",_xlfn.XLOOKUP(Sales_Pipeline[[#This Row],[Product]],Products!$A$2:$A$8,Products!$C$2:$C$8)),"")</f>
        <v>550</v>
      </c>
      <c r="O7190" s="2">
        <v>631</v>
      </c>
    </row>
    <row r="7191" spans="1:15" x14ac:dyDescent="0.3">
      <c r="A7191" t="s">
        <v>7337</v>
      </c>
      <c r="B7191" t="s">
        <v>8</v>
      </c>
      <c r="C7191" t="str">
        <f>_xlfn.XLOOKUP(Sales_Pipeline[[#This Row],[Sales_Agent]],Sales_Teams[Sales_Agent],Sales_Teams[Manager])</f>
        <v>Dustin Brinkmann</v>
      </c>
      <c r="D7191" t="str">
        <f>_xlfn.XLOOKUP(Sales_Pipeline[[#This Row],[Manager]],Sales_Teams[Manager],Sales_Teams[Regional_Office])</f>
        <v>Central</v>
      </c>
      <c r="E7191" t="s">
        <v>76</v>
      </c>
      <c r="F7191" t="s">
        <v>330</v>
      </c>
      <c r="G7191" t="str">
        <f>IFERROR(_xlfn.XLOOKUP(Sales_Pipeline[[#This Row],[Account]],Accounts!$A$2:$A$86,Accounts!$F$2:$F$86),"")</f>
        <v>Korea</v>
      </c>
      <c r="H7191" t="s">
        <v>82</v>
      </c>
      <c r="I7191" s="3">
        <v>43010</v>
      </c>
      <c r="J7191" s="3">
        <v>43021</v>
      </c>
      <c r="K7191" s="8" t="str">
        <f>IF(Sales_Pipeline[[#This Row],[Close_Date]]="","",TEXT(Sales_Pipeline[[#This Row],[Close_Date]],"ddd"))</f>
        <v>Fri</v>
      </c>
      <c r="L7191" s="8" t="str">
        <f>IF(Sales_Pipeline[[#This Row],[Close_Date]]="","",TEXT(Sales_Pipeline[[#This Row],[Close_Date]],"mmm"))</f>
        <v>Oct</v>
      </c>
      <c r="M7191" s="8" t="str">
        <f>IF(Sales_Pipeline[[#This Row],[Close_Date]]="","","Q"&amp;ROUNDUP(MONTH(Sales_Pipeline[[#This Row],[Close_Date]])/3,0))</f>
        <v>Q4</v>
      </c>
      <c r="N7191" s="2" cm="1">
        <f t="array" ref="N7191">IFERROR(_xlfn.IFS(Sales_Pipeline[[#This Row],[Deal_Stage]]="Won",_xlfn.XLOOKUP(Sales_Pipeline[[#This Row],[Product]],Products!$A$2:$A$8,Products!$C$2:$C$8),Sales_Pipeline[[#This Row],[Deal_Stage]]="Lost",_xlfn.XLOOKUP(Sales_Pipeline[[#This Row],[Product]],Products!$A$2:$A$8,Products!$C$2:$C$8)),"")</f>
        <v>3393</v>
      </c>
      <c r="O7191" s="2">
        <v>0</v>
      </c>
    </row>
    <row r="7192" spans="1:15" x14ac:dyDescent="0.3">
      <c r="A7192" t="s">
        <v>7338</v>
      </c>
      <c r="B7192" t="s">
        <v>8</v>
      </c>
      <c r="C7192" t="str">
        <f>_xlfn.XLOOKUP(Sales_Pipeline[[#This Row],[Sales_Agent]],Sales_Teams[Sales_Agent],Sales_Teams[Manager])</f>
        <v>Dustin Brinkmann</v>
      </c>
      <c r="D7192" t="str">
        <f>_xlfn.XLOOKUP(Sales_Pipeline[[#This Row],[Manager]],Sales_Teams[Manager],Sales_Teams[Regional_Office])</f>
        <v>Central</v>
      </c>
      <c r="E7192" t="s">
        <v>63</v>
      </c>
      <c r="F7192" t="s">
        <v>318</v>
      </c>
      <c r="G7192" t="str">
        <f>IFERROR(_xlfn.XLOOKUP(Sales_Pipeline[[#This Row],[Account]],Accounts!$A$2:$A$86,Accounts!$F$2:$F$86),"")</f>
        <v>Kenya</v>
      </c>
      <c r="H7192" t="s">
        <v>57</v>
      </c>
      <c r="I7192" s="3">
        <v>43010</v>
      </c>
      <c r="J7192" s="3">
        <v>43020</v>
      </c>
      <c r="K7192" s="8" t="str">
        <f>IF(Sales_Pipeline[[#This Row],[Close_Date]]="","",TEXT(Sales_Pipeline[[#This Row],[Close_Date]],"ddd"))</f>
        <v>Thu</v>
      </c>
      <c r="L7192" s="8" t="str">
        <f>IF(Sales_Pipeline[[#This Row],[Close_Date]]="","",TEXT(Sales_Pipeline[[#This Row],[Close_Date]],"mmm"))</f>
        <v>Oct</v>
      </c>
      <c r="M7192" s="8" t="str">
        <f>IF(Sales_Pipeline[[#This Row],[Close_Date]]="","","Q"&amp;ROUNDUP(MONTH(Sales_Pipeline[[#This Row],[Close_Date]])/3,0))</f>
        <v>Q4</v>
      </c>
      <c r="N7192" s="2" cm="1">
        <f t="array" ref="N7192">IFERROR(_xlfn.IFS(Sales_Pipeline[[#This Row],[Deal_Stage]]="Won",_xlfn.XLOOKUP(Sales_Pipeline[[#This Row],[Product]],Products!$A$2:$A$8,Products!$C$2:$C$8),Sales_Pipeline[[#This Row],[Deal_Stage]]="Lost",_xlfn.XLOOKUP(Sales_Pipeline[[#This Row],[Product]],Products!$A$2:$A$8,Products!$C$2:$C$8)),"")</f>
        <v>550</v>
      </c>
      <c r="O7192" s="2">
        <v>536</v>
      </c>
    </row>
    <row r="7193" spans="1:15" x14ac:dyDescent="0.3">
      <c r="A7193" t="s">
        <v>7339</v>
      </c>
      <c r="B7193" t="s">
        <v>8</v>
      </c>
      <c r="C7193" t="str">
        <f>_xlfn.XLOOKUP(Sales_Pipeline[[#This Row],[Sales_Agent]],Sales_Teams[Sales_Agent],Sales_Teams[Manager])</f>
        <v>Dustin Brinkmann</v>
      </c>
      <c r="D7193" t="str">
        <f>_xlfn.XLOOKUP(Sales_Pipeline[[#This Row],[Manager]],Sales_Teams[Manager],Sales_Teams[Regional_Office])</f>
        <v>Central</v>
      </c>
      <c r="E7193" t="s">
        <v>55</v>
      </c>
      <c r="F7193" t="s">
        <v>81</v>
      </c>
      <c r="G7193" t="str">
        <f>IFERROR(_xlfn.XLOOKUP(Sales_Pipeline[[#This Row],[Account]],Accounts!$A$2:$A$86,Accounts!$F$2:$F$86),"")</f>
        <v>Italy</v>
      </c>
      <c r="H7193" t="s">
        <v>57</v>
      </c>
      <c r="I7193" s="3">
        <v>43010</v>
      </c>
      <c r="J7193" s="3">
        <v>43087</v>
      </c>
      <c r="K7193" s="8" t="str">
        <f>IF(Sales_Pipeline[[#This Row],[Close_Date]]="","",TEXT(Sales_Pipeline[[#This Row],[Close_Date]],"ddd"))</f>
        <v>Mon</v>
      </c>
      <c r="L7193" s="8" t="str">
        <f>IF(Sales_Pipeline[[#This Row],[Close_Date]]="","",TEXT(Sales_Pipeline[[#This Row],[Close_Date]],"mmm"))</f>
        <v>Dec</v>
      </c>
      <c r="M7193" s="8" t="str">
        <f>IF(Sales_Pipeline[[#This Row],[Close_Date]]="","","Q"&amp;ROUNDUP(MONTH(Sales_Pipeline[[#This Row],[Close_Date]])/3,0))</f>
        <v>Q4</v>
      </c>
      <c r="N7193" s="2" cm="1">
        <f t="array" ref="N7193">IFERROR(_xlfn.IFS(Sales_Pipeline[[#This Row],[Deal_Stage]]="Won",_xlfn.XLOOKUP(Sales_Pipeline[[#This Row],[Product]],Products!$A$2:$A$8,Products!$C$2:$C$8),Sales_Pipeline[[#This Row],[Deal_Stage]]="Lost",_xlfn.XLOOKUP(Sales_Pipeline[[#This Row],[Product]],Products!$A$2:$A$8,Products!$C$2:$C$8)),"")</f>
        <v>1096</v>
      </c>
      <c r="O7193" s="2">
        <v>1127</v>
      </c>
    </row>
    <row r="7194" spans="1:15" x14ac:dyDescent="0.3">
      <c r="A7194" t="s">
        <v>7340</v>
      </c>
      <c r="B7194" t="s">
        <v>12</v>
      </c>
      <c r="C7194" t="str">
        <f>_xlfn.XLOOKUP(Sales_Pipeline[[#This Row],[Sales_Agent]],Sales_Teams[Sales_Agent],Sales_Teams[Manager])</f>
        <v>Melvin Marxen</v>
      </c>
      <c r="D7194" t="str">
        <f>_xlfn.XLOOKUP(Sales_Pipeline[[#This Row],[Manager]],Sales_Teams[Manager],Sales_Teams[Regional_Office])</f>
        <v>Central</v>
      </c>
      <c r="E7194" t="s">
        <v>55</v>
      </c>
      <c r="F7194" t="s">
        <v>68</v>
      </c>
      <c r="G7194" t="str">
        <f>IFERROR(_xlfn.XLOOKUP(Sales_Pipeline[[#This Row],[Account]],Accounts!$A$2:$A$86,Accounts!$F$2:$F$86),"")</f>
        <v>United States</v>
      </c>
      <c r="H7194" t="s">
        <v>82</v>
      </c>
      <c r="I7194" s="3">
        <v>43010</v>
      </c>
      <c r="J7194" s="3">
        <v>43012</v>
      </c>
      <c r="K7194" s="8" t="str">
        <f>IF(Sales_Pipeline[[#This Row],[Close_Date]]="","",TEXT(Sales_Pipeline[[#This Row],[Close_Date]],"ddd"))</f>
        <v>Wed</v>
      </c>
      <c r="L7194" s="8" t="str">
        <f>IF(Sales_Pipeline[[#This Row],[Close_Date]]="","",TEXT(Sales_Pipeline[[#This Row],[Close_Date]],"mmm"))</f>
        <v>Oct</v>
      </c>
      <c r="M7194" s="8" t="str">
        <f>IF(Sales_Pipeline[[#This Row],[Close_Date]]="","","Q"&amp;ROUNDUP(MONTH(Sales_Pipeline[[#This Row],[Close_Date]])/3,0))</f>
        <v>Q4</v>
      </c>
      <c r="N7194" s="2" cm="1">
        <f t="array" ref="N7194">IFERROR(_xlfn.IFS(Sales_Pipeline[[#This Row],[Deal_Stage]]="Won",_xlfn.XLOOKUP(Sales_Pipeline[[#This Row],[Product]],Products!$A$2:$A$8,Products!$C$2:$C$8),Sales_Pipeline[[#This Row],[Deal_Stage]]="Lost",_xlfn.XLOOKUP(Sales_Pipeline[[#This Row],[Product]],Products!$A$2:$A$8,Products!$C$2:$C$8)),"")</f>
        <v>1096</v>
      </c>
      <c r="O7194" s="2">
        <v>0</v>
      </c>
    </row>
    <row r="7195" spans="1:15" x14ac:dyDescent="0.3">
      <c r="A7195" t="s">
        <v>7341</v>
      </c>
      <c r="B7195" t="s">
        <v>12</v>
      </c>
      <c r="C7195" t="str">
        <f>_xlfn.XLOOKUP(Sales_Pipeline[[#This Row],[Sales_Agent]],Sales_Teams[Sales_Agent],Sales_Teams[Manager])</f>
        <v>Melvin Marxen</v>
      </c>
      <c r="D7195" t="str">
        <f>_xlfn.XLOOKUP(Sales_Pipeline[[#This Row],[Manager]],Sales_Teams[Manager],Sales_Teams[Regional_Office])</f>
        <v>Central</v>
      </c>
      <c r="E7195" t="s">
        <v>61</v>
      </c>
      <c r="F7195" t="s">
        <v>56</v>
      </c>
      <c r="G7195" t="str">
        <f>IFERROR(_xlfn.XLOOKUP(Sales_Pipeline[[#This Row],[Account]],Accounts!$A$2:$A$86,Accounts!$F$2:$F$86),"")</f>
        <v>United States</v>
      </c>
      <c r="H7195" t="s">
        <v>57</v>
      </c>
      <c r="I7195" s="3">
        <v>43010</v>
      </c>
      <c r="J7195" s="3">
        <v>43017</v>
      </c>
      <c r="K7195" s="8" t="str">
        <f>IF(Sales_Pipeline[[#This Row],[Close_Date]]="","",TEXT(Sales_Pipeline[[#This Row],[Close_Date]],"ddd"))</f>
        <v>Mon</v>
      </c>
      <c r="L7195" s="8" t="str">
        <f>IF(Sales_Pipeline[[#This Row],[Close_Date]]="","",TEXT(Sales_Pipeline[[#This Row],[Close_Date]],"mmm"))</f>
        <v>Oct</v>
      </c>
      <c r="M7195" s="8" t="str">
        <f>IF(Sales_Pipeline[[#This Row],[Close_Date]]="","","Q"&amp;ROUNDUP(MONTH(Sales_Pipeline[[#This Row],[Close_Date]])/3,0))</f>
        <v>Q4</v>
      </c>
      <c r="N7195" s="2" cm="1">
        <f t="array" ref="N7195">IFERROR(_xlfn.IFS(Sales_Pipeline[[#This Row],[Deal_Stage]]="Won",_xlfn.XLOOKUP(Sales_Pipeline[[#This Row],[Product]],Products!$A$2:$A$8,Products!$C$2:$C$8),Sales_Pipeline[[#This Row],[Deal_Stage]]="Lost",_xlfn.XLOOKUP(Sales_Pipeline[[#This Row],[Product]],Products!$A$2:$A$8,Products!$C$2:$C$8)),"")</f>
        <v>55</v>
      </c>
      <c r="O7195" s="2">
        <v>56</v>
      </c>
    </row>
    <row r="7196" spans="1:15" x14ac:dyDescent="0.3">
      <c r="A7196" t="s">
        <v>7342</v>
      </c>
      <c r="B7196" t="s">
        <v>45</v>
      </c>
      <c r="C7196" t="str">
        <f>_xlfn.XLOOKUP(Sales_Pipeline[[#This Row],[Sales_Agent]],Sales_Teams[Sales_Agent],Sales_Teams[Manager])</f>
        <v>Summer Sewald</v>
      </c>
      <c r="D7196" t="str">
        <f>_xlfn.XLOOKUP(Sales_Pipeline[[#This Row],[Manager]],Sales_Teams[Manager],Sales_Teams[Regional_Office])</f>
        <v>West</v>
      </c>
      <c r="E7196" t="s">
        <v>63</v>
      </c>
      <c r="F7196" t="s">
        <v>330</v>
      </c>
      <c r="G7196" t="str">
        <f>IFERROR(_xlfn.XLOOKUP(Sales_Pipeline[[#This Row],[Account]],Accounts!$A$2:$A$86,Accounts!$F$2:$F$86),"")</f>
        <v>Korea</v>
      </c>
      <c r="H7196" t="s">
        <v>82</v>
      </c>
      <c r="I7196" s="3">
        <v>43010</v>
      </c>
      <c r="J7196" s="3">
        <v>43084</v>
      </c>
      <c r="K7196" s="8" t="str">
        <f>IF(Sales_Pipeline[[#This Row],[Close_Date]]="","",TEXT(Sales_Pipeline[[#This Row],[Close_Date]],"ddd"))</f>
        <v>Fri</v>
      </c>
      <c r="L7196" s="8" t="str">
        <f>IF(Sales_Pipeline[[#This Row],[Close_Date]]="","",TEXT(Sales_Pipeline[[#This Row],[Close_Date]],"mmm"))</f>
        <v>Dec</v>
      </c>
      <c r="M7196" s="8" t="str">
        <f>IF(Sales_Pipeline[[#This Row],[Close_Date]]="","","Q"&amp;ROUNDUP(MONTH(Sales_Pipeline[[#This Row],[Close_Date]])/3,0))</f>
        <v>Q4</v>
      </c>
      <c r="N7196" s="2" cm="1">
        <f t="array" ref="N7196">IFERROR(_xlfn.IFS(Sales_Pipeline[[#This Row],[Deal_Stage]]="Won",_xlfn.XLOOKUP(Sales_Pipeline[[#This Row],[Product]],Products!$A$2:$A$8,Products!$C$2:$C$8),Sales_Pipeline[[#This Row],[Deal_Stage]]="Lost",_xlfn.XLOOKUP(Sales_Pipeline[[#This Row],[Product]],Products!$A$2:$A$8,Products!$C$2:$C$8)),"")</f>
        <v>550</v>
      </c>
      <c r="O7196" s="2">
        <v>0</v>
      </c>
    </row>
    <row r="7197" spans="1:15" x14ac:dyDescent="0.3">
      <c r="A7197" t="s">
        <v>7343</v>
      </c>
      <c r="B7197" t="s">
        <v>29</v>
      </c>
      <c r="C7197" t="str">
        <f>_xlfn.XLOOKUP(Sales_Pipeline[[#This Row],[Sales_Agent]],Sales_Teams[Sales_Agent],Sales_Teams[Manager])</f>
        <v>Rocco Neubert</v>
      </c>
      <c r="D7197" t="str">
        <f>_xlfn.XLOOKUP(Sales_Pipeline[[#This Row],[Manager]],Sales_Teams[Manager],Sales_Teams[Regional_Office])</f>
        <v>East</v>
      </c>
      <c r="E7197" t="s">
        <v>8953</v>
      </c>
      <c r="F7197" t="s">
        <v>760</v>
      </c>
      <c r="G7197" t="str">
        <f>IFERROR(_xlfn.XLOOKUP(Sales_Pipeline[[#This Row],[Account]],Accounts!$A$2:$A$86,Accounts!$F$2:$F$86),"")</f>
        <v>United States</v>
      </c>
      <c r="H7197" t="s">
        <v>57</v>
      </c>
      <c r="I7197" s="3">
        <v>43010</v>
      </c>
      <c r="J7197" s="3">
        <v>43018</v>
      </c>
      <c r="K7197" s="8" t="str">
        <f>IF(Sales_Pipeline[[#This Row],[Close_Date]]="","",TEXT(Sales_Pipeline[[#This Row],[Close_Date]],"ddd"))</f>
        <v>Tue</v>
      </c>
      <c r="L7197" s="8" t="str">
        <f>IF(Sales_Pipeline[[#This Row],[Close_Date]]="","",TEXT(Sales_Pipeline[[#This Row],[Close_Date]],"mmm"))</f>
        <v>Oct</v>
      </c>
      <c r="M7197" s="8" t="str">
        <f>IF(Sales_Pipeline[[#This Row],[Close_Date]]="","","Q"&amp;ROUNDUP(MONTH(Sales_Pipeline[[#This Row],[Close_Date]])/3,0))</f>
        <v>Q4</v>
      </c>
      <c r="N7197" s="2" cm="1">
        <f t="array" ref="N7197">IFERROR(_xlfn.IFS(Sales_Pipeline[[#This Row],[Deal_Stage]]="Won",_xlfn.XLOOKUP(Sales_Pipeline[[#This Row],[Product]],Products!$A$2:$A$8,Products!$C$2:$C$8),Sales_Pipeline[[#This Row],[Deal_Stage]]="Lost",_xlfn.XLOOKUP(Sales_Pipeline[[#This Row],[Product]],Products!$A$2:$A$8,Products!$C$2:$C$8)),"")</f>
        <v>4821</v>
      </c>
      <c r="O7197" s="2">
        <v>4186</v>
      </c>
    </row>
    <row r="7198" spans="1:15" x14ac:dyDescent="0.3">
      <c r="A7198" t="s">
        <v>7344</v>
      </c>
      <c r="B7198" t="s">
        <v>29</v>
      </c>
      <c r="C7198" t="str">
        <f>_xlfn.XLOOKUP(Sales_Pipeline[[#This Row],[Sales_Agent]],Sales_Teams[Sales_Agent],Sales_Teams[Manager])</f>
        <v>Rocco Neubert</v>
      </c>
      <c r="D7198" t="str">
        <f>_xlfn.XLOOKUP(Sales_Pipeline[[#This Row],[Manager]],Sales_Teams[Manager],Sales_Teams[Regional_Office])</f>
        <v>East</v>
      </c>
      <c r="E7198" t="s">
        <v>76</v>
      </c>
      <c r="F7198" t="s">
        <v>216</v>
      </c>
      <c r="G7198" t="str">
        <f>IFERROR(_xlfn.XLOOKUP(Sales_Pipeline[[#This Row],[Account]],Accounts!$A$2:$A$86,Accounts!$F$2:$F$86),"")</f>
        <v>United States</v>
      </c>
      <c r="H7198" t="s">
        <v>57</v>
      </c>
      <c r="I7198" s="3">
        <v>43010</v>
      </c>
      <c r="J7198" s="3">
        <v>43020</v>
      </c>
      <c r="K7198" s="8" t="str">
        <f>IF(Sales_Pipeline[[#This Row],[Close_Date]]="","",TEXT(Sales_Pipeline[[#This Row],[Close_Date]],"ddd"))</f>
        <v>Thu</v>
      </c>
      <c r="L7198" s="8" t="str">
        <f>IF(Sales_Pipeline[[#This Row],[Close_Date]]="","",TEXT(Sales_Pipeline[[#This Row],[Close_Date]],"mmm"))</f>
        <v>Oct</v>
      </c>
      <c r="M7198" s="8" t="str">
        <f>IF(Sales_Pipeline[[#This Row],[Close_Date]]="","","Q"&amp;ROUNDUP(MONTH(Sales_Pipeline[[#This Row],[Close_Date]])/3,0))</f>
        <v>Q4</v>
      </c>
      <c r="N7198" s="2" cm="1">
        <f t="array" ref="N7198">IFERROR(_xlfn.IFS(Sales_Pipeline[[#This Row],[Deal_Stage]]="Won",_xlfn.XLOOKUP(Sales_Pipeline[[#This Row],[Product]],Products!$A$2:$A$8,Products!$C$2:$C$8),Sales_Pipeline[[#This Row],[Deal_Stage]]="Lost",_xlfn.XLOOKUP(Sales_Pipeline[[#This Row],[Product]],Products!$A$2:$A$8,Products!$C$2:$C$8)),"")</f>
        <v>3393</v>
      </c>
      <c r="O7198" s="2">
        <v>3670</v>
      </c>
    </row>
    <row r="7199" spans="1:15" x14ac:dyDescent="0.3">
      <c r="A7199" t="s">
        <v>7345</v>
      </c>
      <c r="B7199" t="s">
        <v>29</v>
      </c>
      <c r="C7199" t="str">
        <f>_xlfn.XLOOKUP(Sales_Pipeline[[#This Row],[Sales_Agent]],Sales_Teams[Sales_Agent],Sales_Teams[Manager])</f>
        <v>Rocco Neubert</v>
      </c>
      <c r="D7199" t="str">
        <f>_xlfn.XLOOKUP(Sales_Pipeline[[#This Row],[Manager]],Sales_Teams[Manager],Sales_Teams[Regional_Office])</f>
        <v>East</v>
      </c>
      <c r="E7199" t="s">
        <v>76</v>
      </c>
      <c r="F7199" t="s">
        <v>206</v>
      </c>
      <c r="G7199" t="str">
        <f>IFERROR(_xlfn.XLOOKUP(Sales_Pipeline[[#This Row],[Account]],Accounts!$A$2:$A$86,Accounts!$F$2:$F$86),"")</f>
        <v>United States</v>
      </c>
      <c r="H7199" t="s">
        <v>57</v>
      </c>
      <c r="I7199" s="3">
        <v>43010</v>
      </c>
      <c r="J7199" s="3">
        <v>43020</v>
      </c>
      <c r="K7199" s="8" t="str">
        <f>IF(Sales_Pipeline[[#This Row],[Close_Date]]="","",TEXT(Sales_Pipeline[[#This Row],[Close_Date]],"ddd"))</f>
        <v>Thu</v>
      </c>
      <c r="L7199" s="8" t="str">
        <f>IF(Sales_Pipeline[[#This Row],[Close_Date]]="","",TEXT(Sales_Pipeline[[#This Row],[Close_Date]],"mmm"))</f>
        <v>Oct</v>
      </c>
      <c r="M7199" s="8" t="str">
        <f>IF(Sales_Pipeline[[#This Row],[Close_Date]]="","","Q"&amp;ROUNDUP(MONTH(Sales_Pipeline[[#This Row],[Close_Date]])/3,0))</f>
        <v>Q4</v>
      </c>
      <c r="N7199" s="2" cm="1">
        <f t="array" ref="N7199">IFERROR(_xlfn.IFS(Sales_Pipeline[[#This Row],[Deal_Stage]]="Won",_xlfn.XLOOKUP(Sales_Pipeline[[#This Row],[Product]],Products!$A$2:$A$8,Products!$C$2:$C$8),Sales_Pipeline[[#This Row],[Deal_Stage]]="Lost",_xlfn.XLOOKUP(Sales_Pipeline[[#This Row],[Product]],Products!$A$2:$A$8,Products!$C$2:$C$8)),"")</f>
        <v>3393</v>
      </c>
      <c r="O7199" s="2">
        <v>3482</v>
      </c>
    </row>
    <row r="7200" spans="1:15" x14ac:dyDescent="0.3">
      <c r="A7200" t="s">
        <v>7346</v>
      </c>
      <c r="B7200" t="s">
        <v>21</v>
      </c>
      <c r="C7200" t="str">
        <f>_xlfn.XLOOKUP(Sales_Pipeline[[#This Row],[Sales_Agent]],Sales_Teams[Sales_Agent],Sales_Teams[Manager])</f>
        <v>Cara Losch</v>
      </c>
      <c r="D7200" t="str">
        <f>_xlfn.XLOOKUP(Sales_Pipeline[[#This Row],[Manager]],Sales_Teams[Manager],Sales_Teams[Regional_Office])</f>
        <v>East</v>
      </c>
      <c r="E7200" t="s">
        <v>55</v>
      </c>
      <c r="F7200" t="s">
        <v>253</v>
      </c>
      <c r="G7200" t="str">
        <f>IFERROR(_xlfn.XLOOKUP(Sales_Pipeline[[#This Row],[Account]],Accounts!$A$2:$A$86,Accounts!$F$2:$F$86),"")</f>
        <v>United States</v>
      </c>
      <c r="H7200" t="s">
        <v>82</v>
      </c>
      <c r="I7200" s="3">
        <v>43010</v>
      </c>
      <c r="J7200" s="3">
        <v>43020</v>
      </c>
      <c r="K7200" s="8" t="str">
        <f>IF(Sales_Pipeline[[#This Row],[Close_Date]]="","",TEXT(Sales_Pipeline[[#This Row],[Close_Date]],"ddd"))</f>
        <v>Thu</v>
      </c>
      <c r="L7200" s="8" t="str">
        <f>IF(Sales_Pipeline[[#This Row],[Close_Date]]="","",TEXT(Sales_Pipeline[[#This Row],[Close_Date]],"mmm"))</f>
        <v>Oct</v>
      </c>
      <c r="M7200" s="8" t="str">
        <f>IF(Sales_Pipeline[[#This Row],[Close_Date]]="","","Q"&amp;ROUNDUP(MONTH(Sales_Pipeline[[#This Row],[Close_Date]])/3,0))</f>
        <v>Q4</v>
      </c>
      <c r="N7200" s="2" cm="1">
        <f t="array" ref="N7200">IFERROR(_xlfn.IFS(Sales_Pipeline[[#This Row],[Deal_Stage]]="Won",_xlfn.XLOOKUP(Sales_Pipeline[[#This Row],[Product]],Products!$A$2:$A$8,Products!$C$2:$C$8),Sales_Pipeline[[#This Row],[Deal_Stage]]="Lost",_xlfn.XLOOKUP(Sales_Pipeline[[#This Row],[Product]],Products!$A$2:$A$8,Products!$C$2:$C$8)),"")</f>
        <v>1096</v>
      </c>
      <c r="O7200" s="2">
        <v>0</v>
      </c>
    </row>
    <row r="7201" spans="1:15" x14ac:dyDescent="0.3">
      <c r="A7201" t="s">
        <v>7347</v>
      </c>
      <c r="B7201" t="s">
        <v>7</v>
      </c>
      <c r="C7201" t="str">
        <f>_xlfn.XLOOKUP(Sales_Pipeline[[#This Row],[Sales_Agent]],Sales_Teams[Sales_Agent],Sales_Teams[Manager])</f>
        <v>Dustin Brinkmann</v>
      </c>
      <c r="D7201" t="str">
        <f>_xlfn.XLOOKUP(Sales_Pipeline[[#This Row],[Manager]],Sales_Teams[Manager],Sales_Teams[Regional_Office])</f>
        <v>Central</v>
      </c>
      <c r="E7201" t="s">
        <v>61</v>
      </c>
      <c r="F7201" t="s">
        <v>155</v>
      </c>
      <c r="G7201" t="str">
        <f>IFERROR(_xlfn.XLOOKUP(Sales_Pipeline[[#This Row],[Account]],Accounts!$A$2:$A$86,Accounts!$F$2:$F$86),"")</f>
        <v>United States</v>
      </c>
      <c r="H7201" t="s">
        <v>82</v>
      </c>
      <c r="I7201" s="3">
        <v>43010</v>
      </c>
      <c r="J7201" s="3">
        <v>43012</v>
      </c>
      <c r="K7201" s="8" t="str">
        <f>IF(Sales_Pipeline[[#This Row],[Close_Date]]="","",TEXT(Sales_Pipeline[[#This Row],[Close_Date]],"ddd"))</f>
        <v>Wed</v>
      </c>
      <c r="L7201" s="8" t="str">
        <f>IF(Sales_Pipeline[[#This Row],[Close_Date]]="","",TEXT(Sales_Pipeline[[#This Row],[Close_Date]],"mmm"))</f>
        <v>Oct</v>
      </c>
      <c r="M7201" s="8" t="str">
        <f>IF(Sales_Pipeline[[#This Row],[Close_Date]]="","","Q"&amp;ROUNDUP(MONTH(Sales_Pipeline[[#This Row],[Close_Date]])/3,0))</f>
        <v>Q4</v>
      </c>
      <c r="N7201" s="2" cm="1">
        <f t="array" ref="N7201">IFERROR(_xlfn.IFS(Sales_Pipeline[[#This Row],[Deal_Stage]]="Won",_xlfn.XLOOKUP(Sales_Pipeline[[#This Row],[Product]],Products!$A$2:$A$8,Products!$C$2:$C$8),Sales_Pipeline[[#This Row],[Deal_Stage]]="Lost",_xlfn.XLOOKUP(Sales_Pipeline[[#This Row],[Product]],Products!$A$2:$A$8,Products!$C$2:$C$8)),"")</f>
        <v>55</v>
      </c>
      <c r="O7201" s="2">
        <v>0</v>
      </c>
    </row>
    <row r="7202" spans="1:15" x14ac:dyDescent="0.3">
      <c r="A7202" t="s">
        <v>7348</v>
      </c>
      <c r="B7202" t="s">
        <v>17</v>
      </c>
      <c r="C7202" t="str">
        <f>_xlfn.XLOOKUP(Sales_Pipeline[[#This Row],[Sales_Agent]],Sales_Teams[Sales_Agent],Sales_Teams[Manager])</f>
        <v>Cara Losch</v>
      </c>
      <c r="D7202" t="str">
        <f>_xlfn.XLOOKUP(Sales_Pipeline[[#This Row],[Manager]],Sales_Teams[Manager],Sales_Teams[Regional_Office])</f>
        <v>East</v>
      </c>
      <c r="E7202" t="s">
        <v>61</v>
      </c>
      <c r="F7202" t="s">
        <v>196</v>
      </c>
      <c r="G7202" t="str">
        <f>IFERROR(_xlfn.XLOOKUP(Sales_Pipeline[[#This Row],[Account]],Accounts!$A$2:$A$86,Accounts!$F$2:$F$86),"")</f>
        <v>United States</v>
      </c>
      <c r="H7202" t="s">
        <v>57</v>
      </c>
      <c r="I7202" s="3">
        <v>43010</v>
      </c>
      <c r="J7202" s="3">
        <v>43019</v>
      </c>
      <c r="K7202" s="8" t="str">
        <f>IF(Sales_Pipeline[[#This Row],[Close_Date]]="","",TEXT(Sales_Pipeline[[#This Row],[Close_Date]],"ddd"))</f>
        <v>Wed</v>
      </c>
      <c r="L7202" s="8" t="str">
        <f>IF(Sales_Pipeline[[#This Row],[Close_Date]]="","",TEXT(Sales_Pipeline[[#This Row],[Close_Date]],"mmm"))</f>
        <v>Oct</v>
      </c>
      <c r="M7202" s="8" t="str">
        <f>IF(Sales_Pipeline[[#This Row],[Close_Date]]="","","Q"&amp;ROUNDUP(MONTH(Sales_Pipeline[[#This Row],[Close_Date]])/3,0))</f>
        <v>Q4</v>
      </c>
      <c r="N7202" s="2" cm="1">
        <f t="array" ref="N7202">IFERROR(_xlfn.IFS(Sales_Pipeline[[#This Row],[Deal_Stage]]="Won",_xlfn.XLOOKUP(Sales_Pipeline[[#This Row],[Product]],Products!$A$2:$A$8,Products!$C$2:$C$8),Sales_Pipeline[[#This Row],[Deal_Stage]]="Lost",_xlfn.XLOOKUP(Sales_Pipeline[[#This Row],[Product]],Products!$A$2:$A$8,Products!$C$2:$C$8)),"")</f>
        <v>55</v>
      </c>
      <c r="O7202" s="2">
        <v>50</v>
      </c>
    </row>
    <row r="7203" spans="1:15" x14ac:dyDescent="0.3">
      <c r="A7203" t="s">
        <v>7349</v>
      </c>
      <c r="B7203" t="s">
        <v>17</v>
      </c>
      <c r="C7203" t="str">
        <f>_xlfn.XLOOKUP(Sales_Pipeline[[#This Row],[Sales_Agent]],Sales_Teams[Sales_Agent],Sales_Teams[Manager])</f>
        <v>Cara Losch</v>
      </c>
      <c r="D7203" t="str">
        <f>_xlfn.XLOOKUP(Sales_Pipeline[[#This Row],[Manager]],Sales_Teams[Manager],Sales_Teams[Regional_Office])</f>
        <v>East</v>
      </c>
      <c r="E7203" t="s">
        <v>76</v>
      </c>
      <c r="F7203" t="s">
        <v>238</v>
      </c>
      <c r="G7203" t="str">
        <f>IFERROR(_xlfn.XLOOKUP(Sales_Pipeline[[#This Row],[Account]],Accounts!$A$2:$A$86,Accounts!$F$2:$F$86),"")</f>
        <v>United States</v>
      </c>
      <c r="H7203" t="s">
        <v>57</v>
      </c>
      <c r="I7203" s="3">
        <v>43010</v>
      </c>
      <c r="J7203" s="3">
        <v>43100</v>
      </c>
      <c r="K7203" s="8" t="str">
        <f>IF(Sales_Pipeline[[#This Row],[Close_Date]]="","",TEXT(Sales_Pipeline[[#This Row],[Close_Date]],"ddd"))</f>
        <v>Sun</v>
      </c>
      <c r="L7203" s="8" t="str">
        <f>IF(Sales_Pipeline[[#This Row],[Close_Date]]="","",TEXT(Sales_Pipeline[[#This Row],[Close_Date]],"mmm"))</f>
        <v>Dec</v>
      </c>
      <c r="M7203" s="8" t="str">
        <f>IF(Sales_Pipeline[[#This Row],[Close_Date]]="","","Q"&amp;ROUNDUP(MONTH(Sales_Pipeline[[#This Row],[Close_Date]])/3,0))</f>
        <v>Q4</v>
      </c>
      <c r="N7203" s="2" cm="1">
        <f t="array" ref="N7203">IFERROR(_xlfn.IFS(Sales_Pipeline[[#This Row],[Deal_Stage]]="Won",_xlfn.XLOOKUP(Sales_Pipeline[[#This Row],[Product]],Products!$A$2:$A$8,Products!$C$2:$C$8),Sales_Pipeline[[#This Row],[Deal_Stage]]="Lost",_xlfn.XLOOKUP(Sales_Pipeline[[#This Row],[Product]],Products!$A$2:$A$8,Products!$C$2:$C$8)),"")</f>
        <v>3393</v>
      </c>
      <c r="O7203" s="2">
        <v>3629</v>
      </c>
    </row>
    <row r="7204" spans="1:15" x14ac:dyDescent="0.3">
      <c r="A7204" t="s">
        <v>7350</v>
      </c>
      <c r="B7204" t="s">
        <v>44</v>
      </c>
      <c r="C7204" t="str">
        <f>_xlfn.XLOOKUP(Sales_Pipeline[[#This Row],[Sales_Agent]],Sales_Teams[Sales_Agent],Sales_Teams[Manager])</f>
        <v>Summer Sewald</v>
      </c>
      <c r="D7204" t="str">
        <f>_xlfn.XLOOKUP(Sales_Pipeline[[#This Row],[Manager]],Sales_Teams[Manager],Sales_Teams[Regional_Office])</f>
        <v>West</v>
      </c>
      <c r="E7204" t="s">
        <v>63</v>
      </c>
      <c r="F7204" t="s">
        <v>330</v>
      </c>
      <c r="G7204" t="str">
        <f>IFERROR(_xlfn.XLOOKUP(Sales_Pipeline[[#This Row],[Account]],Accounts!$A$2:$A$86,Accounts!$F$2:$F$86),"")</f>
        <v>Korea</v>
      </c>
      <c r="H7204" t="s">
        <v>82</v>
      </c>
      <c r="I7204" s="3">
        <v>43010</v>
      </c>
      <c r="J7204" s="3">
        <v>43011</v>
      </c>
      <c r="K7204" s="8" t="str">
        <f>IF(Sales_Pipeline[[#This Row],[Close_Date]]="","",TEXT(Sales_Pipeline[[#This Row],[Close_Date]],"ddd"))</f>
        <v>Tue</v>
      </c>
      <c r="L7204" s="8" t="str">
        <f>IF(Sales_Pipeline[[#This Row],[Close_Date]]="","",TEXT(Sales_Pipeline[[#This Row],[Close_Date]],"mmm"))</f>
        <v>Oct</v>
      </c>
      <c r="M7204" s="8" t="str">
        <f>IF(Sales_Pipeline[[#This Row],[Close_Date]]="","","Q"&amp;ROUNDUP(MONTH(Sales_Pipeline[[#This Row],[Close_Date]])/3,0))</f>
        <v>Q4</v>
      </c>
      <c r="N7204" s="2" cm="1">
        <f t="array" ref="N7204">IFERROR(_xlfn.IFS(Sales_Pipeline[[#This Row],[Deal_Stage]]="Won",_xlfn.XLOOKUP(Sales_Pipeline[[#This Row],[Product]],Products!$A$2:$A$8,Products!$C$2:$C$8),Sales_Pipeline[[#This Row],[Deal_Stage]]="Lost",_xlfn.XLOOKUP(Sales_Pipeline[[#This Row],[Product]],Products!$A$2:$A$8,Products!$C$2:$C$8)),"")</f>
        <v>550</v>
      </c>
      <c r="O7204" s="2">
        <v>0</v>
      </c>
    </row>
    <row r="7205" spans="1:15" x14ac:dyDescent="0.3">
      <c r="A7205" t="s">
        <v>7351</v>
      </c>
      <c r="B7205" t="s">
        <v>44</v>
      </c>
      <c r="C7205" t="str">
        <f>_xlfn.XLOOKUP(Sales_Pipeline[[#This Row],[Sales_Agent]],Sales_Teams[Sales_Agent],Sales_Teams[Manager])</f>
        <v>Summer Sewald</v>
      </c>
      <c r="D7205" t="str">
        <f>_xlfn.XLOOKUP(Sales_Pipeline[[#This Row],[Manager]],Sales_Teams[Manager],Sales_Teams[Regional_Office])</f>
        <v>West</v>
      </c>
      <c r="E7205" t="s">
        <v>8953</v>
      </c>
      <c r="F7205" t="s">
        <v>413</v>
      </c>
      <c r="G7205" t="str">
        <f>IFERROR(_xlfn.XLOOKUP(Sales_Pipeline[[#This Row],[Account]],Accounts!$A$2:$A$86,Accounts!$F$2:$F$86),"")</f>
        <v>United States</v>
      </c>
      <c r="H7205" t="s">
        <v>82</v>
      </c>
      <c r="I7205" s="3">
        <v>43010</v>
      </c>
      <c r="J7205" s="3">
        <v>43019</v>
      </c>
      <c r="K7205" s="8" t="str">
        <f>IF(Sales_Pipeline[[#This Row],[Close_Date]]="","",TEXT(Sales_Pipeline[[#This Row],[Close_Date]],"ddd"))</f>
        <v>Wed</v>
      </c>
      <c r="L7205" s="8" t="str">
        <f>IF(Sales_Pipeline[[#This Row],[Close_Date]]="","",TEXT(Sales_Pipeline[[#This Row],[Close_Date]],"mmm"))</f>
        <v>Oct</v>
      </c>
      <c r="M7205" s="8" t="str">
        <f>IF(Sales_Pipeline[[#This Row],[Close_Date]]="","","Q"&amp;ROUNDUP(MONTH(Sales_Pipeline[[#This Row],[Close_Date]])/3,0))</f>
        <v>Q4</v>
      </c>
      <c r="N7205" s="2" cm="1">
        <f t="array" ref="N7205">IFERROR(_xlfn.IFS(Sales_Pipeline[[#This Row],[Deal_Stage]]="Won",_xlfn.XLOOKUP(Sales_Pipeline[[#This Row],[Product]],Products!$A$2:$A$8,Products!$C$2:$C$8),Sales_Pipeline[[#This Row],[Deal_Stage]]="Lost",_xlfn.XLOOKUP(Sales_Pipeline[[#This Row],[Product]],Products!$A$2:$A$8,Products!$C$2:$C$8)),"")</f>
        <v>4821</v>
      </c>
      <c r="O7205" s="2">
        <v>0</v>
      </c>
    </row>
    <row r="7206" spans="1:15" x14ac:dyDescent="0.3">
      <c r="A7206" t="s">
        <v>7352</v>
      </c>
      <c r="B7206" t="s">
        <v>44</v>
      </c>
      <c r="C7206" t="str">
        <f>_xlfn.XLOOKUP(Sales_Pipeline[[#This Row],[Sales_Agent]],Sales_Teams[Sales_Agent],Sales_Teams[Manager])</f>
        <v>Summer Sewald</v>
      </c>
      <c r="D7206" t="str">
        <f>_xlfn.XLOOKUP(Sales_Pipeline[[#This Row],[Manager]],Sales_Teams[Manager],Sales_Teams[Regional_Office])</f>
        <v>West</v>
      </c>
      <c r="E7206" t="s">
        <v>63</v>
      </c>
      <c r="F7206" t="s">
        <v>234</v>
      </c>
      <c r="G7206" t="str">
        <f>IFERROR(_xlfn.XLOOKUP(Sales_Pipeline[[#This Row],[Account]],Accounts!$A$2:$A$86,Accounts!$F$2:$F$86),"")</f>
        <v>United States</v>
      </c>
      <c r="H7206" t="s">
        <v>57</v>
      </c>
      <c r="I7206" s="3">
        <v>43010</v>
      </c>
      <c r="J7206" s="3">
        <v>43020</v>
      </c>
      <c r="K7206" s="8" t="str">
        <f>IF(Sales_Pipeline[[#This Row],[Close_Date]]="","",TEXT(Sales_Pipeline[[#This Row],[Close_Date]],"ddd"))</f>
        <v>Thu</v>
      </c>
      <c r="L7206" s="8" t="str">
        <f>IF(Sales_Pipeline[[#This Row],[Close_Date]]="","",TEXT(Sales_Pipeline[[#This Row],[Close_Date]],"mmm"))</f>
        <v>Oct</v>
      </c>
      <c r="M7206" s="8" t="str">
        <f>IF(Sales_Pipeline[[#This Row],[Close_Date]]="","","Q"&amp;ROUNDUP(MONTH(Sales_Pipeline[[#This Row],[Close_Date]])/3,0))</f>
        <v>Q4</v>
      </c>
      <c r="N7206" s="2" cm="1">
        <f t="array" ref="N7206">IFERROR(_xlfn.IFS(Sales_Pipeline[[#This Row],[Deal_Stage]]="Won",_xlfn.XLOOKUP(Sales_Pipeline[[#This Row],[Product]],Products!$A$2:$A$8,Products!$C$2:$C$8),Sales_Pipeline[[#This Row],[Deal_Stage]]="Lost",_xlfn.XLOOKUP(Sales_Pipeline[[#This Row],[Product]],Products!$A$2:$A$8,Products!$C$2:$C$8)),"")</f>
        <v>550</v>
      </c>
      <c r="O7206" s="2">
        <v>544</v>
      </c>
    </row>
    <row r="7207" spans="1:15" x14ac:dyDescent="0.3">
      <c r="A7207" t="s">
        <v>7353</v>
      </c>
      <c r="B7207" t="s">
        <v>3</v>
      </c>
      <c r="C7207" t="str">
        <f>_xlfn.XLOOKUP(Sales_Pipeline[[#This Row],[Sales_Agent]],Sales_Teams[Sales_Agent],Sales_Teams[Manager])</f>
        <v>Dustin Brinkmann</v>
      </c>
      <c r="D7207" t="str">
        <f>_xlfn.XLOOKUP(Sales_Pipeline[[#This Row],[Manager]],Sales_Teams[Manager],Sales_Teams[Regional_Office])</f>
        <v>Central</v>
      </c>
      <c r="E7207" t="s">
        <v>84</v>
      </c>
      <c r="F7207" t="s">
        <v>147</v>
      </c>
      <c r="G7207" t="str">
        <f>IFERROR(_xlfn.XLOOKUP(Sales_Pipeline[[#This Row],[Account]],Accounts!$A$2:$A$86,Accounts!$F$2:$F$86),"")</f>
        <v>United States</v>
      </c>
      <c r="H7207" t="s">
        <v>82</v>
      </c>
      <c r="I7207" s="3">
        <v>43011</v>
      </c>
      <c r="J7207" s="3">
        <v>43017</v>
      </c>
      <c r="K7207" s="8" t="str">
        <f>IF(Sales_Pipeline[[#This Row],[Close_Date]]="","",TEXT(Sales_Pipeline[[#This Row],[Close_Date]],"ddd"))</f>
        <v>Mon</v>
      </c>
      <c r="L7207" s="8" t="str">
        <f>IF(Sales_Pipeline[[#This Row],[Close_Date]]="","",TEXT(Sales_Pipeline[[#This Row],[Close_Date]],"mmm"))</f>
        <v>Oct</v>
      </c>
      <c r="M7207" s="8" t="str">
        <f>IF(Sales_Pipeline[[#This Row],[Close_Date]]="","","Q"&amp;ROUNDUP(MONTH(Sales_Pipeline[[#This Row],[Close_Date]])/3,0))</f>
        <v>Q4</v>
      </c>
      <c r="N7207" s="2" cm="1">
        <f t="array" ref="N7207">IFERROR(_xlfn.IFS(Sales_Pipeline[[#This Row],[Deal_Stage]]="Won",_xlfn.XLOOKUP(Sales_Pipeline[[#This Row],[Product]],Products!$A$2:$A$8,Products!$C$2:$C$8),Sales_Pipeline[[#This Row],[Deal_Stage]]="Lost",_xlfn.XLOOKUP(Sales_Pipeline[[#This Row],[Product]],Products!$A$2:$A$8,Products!$C$2:$C$8)),"")</f>
        <v>5482</v>
      </c>
      <c r="O7207" s="2">
        <v>0</v>
      </c>
    </row>
    <row r="7208" spans="1:15" x14ac:dyDescent="0.3">
      <c r="A7208" t="s">
        <v>7354</v>
      </c>
      <c r="B7208" t="s">
        <v>6</v>
      </c>
      <c r="C7208" t="str">
        <f>_xlfn.XLOOKUP(Sales_Pipeline[[#This Row],[Sales_Agent]],Sales_Teams[Sales_Agent],Sales_Teams[Manager])</f>
        <v>Dustin Brinkmann</v>
      </c>
      <c r="D7208" t="str">
        <f>_xlfn.XLOOKUP(Sales_Pipeline[[#This Row],[Manager]],Sales_Teams[Manager],Sales_Teams[Regional_Office])</f>
        <v>Central</v>
      </c>
      <c r="E7208" t="s">
        <v>76</v>
      </c>
      <c r="F7208" t="s">
        <v>134</v>
      </c>
      <c r="G7208" t="str">
        <f>IFERROR(_xlfn.XLOOKUP(Sales_Pipeline[[#This Row],[Account]],Accounts!$A$2:$A$86,Accounts!$F$2:$F$86),"")</f>
        <v>United States</v>
      </c>
      <c r="H7208" t="s">
        <v>57</v>
      </c>
      <c r="I7208" s="3">
        <v>43011</v>
      </c>
      <c r="J7208" s="3">
        <v>43018</v>
      </c>
      <c r="K7208" s="8" t="str">
        <f>IF(Sales_Pipeline[[#This Row],[Close_Date]]="","",TEXT(Sales_Pipeline[[#This Row],[Close_Date]],"ddd"))</f>
        <v>Tue</v>
      </c>
      <c r="L7208" s="8" t="str">
        <f>IF(Sales_Pipeline[[#This Row],[Close_Date]]="","",TEXT(Sales_Pipeline[[#This Row],[Close_Date]],"mmm"))</f>
        <v>Oct</v>
      </c>
      <c r="M7208" s="8" t="str">
        <f>IF(Sales_Pipeline[[#This Row],[Close_Date]]="","","Q"&amp;ROUNDUP(MONTH(Sales_Pipeline[[#This Row],[Close_Date]])/3,0))</f>
        <v>Q4</v>
      </c>
      <c r="N7208" s="2" cm="1">
        <f t="array" ref="N7208">IFERROR(_xlfn.IFS(Sales_Pipeline[[#This Row],[Deal_Stage]]="Won",_xlfn.XLOOKUP(Sales_Pipeline[[#This Row],[Product]],Products!$A$2:$A$8,Products!$C$2:$C$8),Sales_Pipeline[[#This Row],[Deal_Stage]]="Lost",_xlfn.XLOOKUP(Sales_Pipeline[[#This Row],[Product]],Products!$A$2:$A$8,Products!$C$2:$C$8)),"")</f>
        <v>3393</v>
      </c>
      <c r="O7208" s="2">
        <v>3415</v>
      </c>
    </row>
    <row r="7209" spans="1:15" x14ac:dyDescent="0.3">
      <c r="A7209" t="s">
        <v>7355</v>
      </c>
      <c r="B7209" t="s">
        <v>20</v>
      </c>
      <c r="C7209" t="str">
        <f>_xlfn.XLOOKUP(Sales_Pipeline[[#This Row],[Sales_Agent]],Sales_Teams[Sales_Agent],Sales_Teams[Manager])</f>
        <v>Cara Losch</v>
      </c>
      <c r="D7209" t="str">
        <f>_xlfn.XLOOKUP(Sales_Pipeline[[#This Row],[Manager]],Sales_Teams[Manager],Sales_Teams[Regional_Office])</f>
        <v>East</v>
      </c>
      <c r="E7209" t="s">
        <v>63</v>
      </c>
      <c r="F7209" t="s">
        <v>209</v>
      </c>
      <c r="G7209" t="str">
        <f>IFERROR(_xlfn.XLOOKUP(Sales_Pipeline[[#This Row],[Account]],Accounts!$A$2:$A$86,Accounts!$F$2:$F$86),"")</f>
        <v>United States</v>
      </c>
      <c r="H7209" t="s">
        <v>57</v>
      </c>
      <c r="I7209" s="3">
        <v>43011</v>
      </c>
      <c r="J7209" s="3">
        <v>43012</v>
      </c>
      <c r="K7209" s="8" t="str">
        <f>IF(Sales_Pipeline[[#This Row],[Close_Date]]="","",TEXT(Sales_Pipeline[[#This Row],[Close_Date]],"ddd"))</f>
        <v>Wed</v>
      </c>
      <c r="L7209" s="8" t="str">
        <f>IF(Sales_Pipeline[[#This Row],[Close_Date]]="","",TEXT(Sales_Pipeline[[#This Row],[Close_Date]],"mmm"))</f>
        <v>Oct</v>
      </c>
      <c r="M7209" s="8" t="str">
        <f>IF(Sales_Pipeline[[#This Row],[Close_Date]]="","","Q"&amp;ROUNDUP(MONTH(Sales_Pipeline[[#This Row],[Close_Date]])/3,0))</f>
        <v>Q4</v>
      </c>
      <c r="N7209" s="2" cm="1">
        <f t="array" ref="N7209">IFERROR(_xlfn.IFS(Sales_Pipeline[[#This Row],[Deal_Stage]]="Won",_xlfn.XLOOKUP(Sales_Pipeline[[#This Row],[Product]],Products!$A$2:$A$8,Products!$C$2:$C$8),Sales_Pipeline[[#This Row],[Deal_Stage]]="Lost",_xlfn.XLOOKUP(Sales_Pipeline[[#This Row],[Product]],Products!$A$2:$A$8,Products!$C$2:$C$8)),"")</f>
        <v>550</v>
      </c>
      <c r="O7209" s="2">
        <v>616</v>
      </c>
    </row>
    <row r="7210" spans="1:15" x14ac:dyDescent="0.3">
      <c r="A7210" t="s">
        <v>7356</v>
      </c>
      <c r="B7210" t="s">
        <v>25</v>
      </c>
      <c r="C7210" t="str">
        <f>_xlfn.XLOOKUP(Sales_Pipeline[[#This Row],[Sales_Agent]],Sales_Teams[Sales_Agent],Sales_Teams[Manager])</f>
        <v>Rocco Neubert</v>
      </c>
      <c r="D7210" t="str">
        <f>_xlfn.XLOOKUP(Sales_Pipeline[[#This Row],[Manager]],Sales_Teams[Manager],Sales_Teams[Regional_Office])</f>
        <v>East</v>
      </c>
      <c r="E7210" t="s">
        <v>55</v>
      </c>
      <c r="F7210" t="s">
        <v>425</v>
      </c>
      <c r="G7210" t="str">
        <f>IFERROR(_xlfn.XLOOKUP(Sales_Pipeline[[#This Row],[Account]],Accounts!$A$2:$A$86,Accounts!$F$2:$F$86),"")</f>
        <v>United States</v>
      </c>
      <c r="H7210" t="s">
        <v>57</v>
      </c>
      <c r="I7210" s="3">
        <v>43011</v>
      </c>
      <c r="J7210" s="3">
        <v>43016</v>
      </c>
      <c r="K7210" s="8" t="str">
        <f>IF(Sales_Pipeline[[#This Row],[Close_Date]]="","",TEXT(Sales_Pipeline[[#This Row],[Close_Date]],"ddd"))</f>
        <v>Sun</v>
      </c>
      <c r="L7210" s="8" t="str">
        <f>IF(Sales_Pipeline[[#This Row],[Close_Date]]="","",TEXT(Sales_Pipeline[[#This Row],[Close_Date]],"mmm"))</f>
        <v>Oct</v>
      </c>
      <c r="M7210" s="8" t="str">
        <f>IF(Sales_Pipeline[[#This Row],[Close_Date]]="","","Q"&amp;ROUNDUP(MONTH(Sales_Pipeline[[#This Row],[Close_Date]])/3,0))</f>
        <v>Q4</v>
      </c>
      <c r="N7210" s="2" cm="1">
        <f t="array" ref="N7210">IFERROR(_xlfn.IFS(Sales_Pipeline[[#This Row],[Deal_Stage]]="Won",_xlfn.XLOOKUP(Sales_Pipeline[[#This Row],[Product]],Products!$A$2:$A$8,Products!$C$2:$C$8),Sales_Pipeline[[#This Row],[Deal_Stage]]="Lost",_xlfn.XLOOKUP(Sales_Pipeline[[#This Row],[Product]],Products!$A$2:$A$8,Products!$C$2:$C$8)),"")</f>
        <v>1096</v>
      </c>
      <c r="O7210" s="2">
        <v>1050</v>
      </c>
    </row>
    <row r="7211" spans="1:15" x14ac:dyDescent="0.3">
      <c r="A7211" t="s">
        <v>7357</v>
      </c>
      <c r="B7211" t="s">
        <v>15</v>
      </c>
      <c r="C7211" t="str">
        <f>_xlfn.XLOOKUP(Sales_Pipeline[[#This Row],[Sales_Agent]],Sales_Teams[Sales_Agent],Sales_Teams[Manager])</f>
        <v>Melvin Marxen</v>
      </c>
      <c r="D7211" t="str">
        <f>_xlfn.XLOOKUP(Sales_Pipeline[[#This Row],[Manager]],Sales_Teams[Manager],Sales_Teams[Regional_Office])</f>
        <v>Central</v>
      </c>
      <c r="E7211" t="s">
        <v>61</v>
      </c>
      <c r="F7211" t="s">
        <v>187</v>
      </c>
      <c r="G7211" t="str">
        <f>IFERROR(_xlfn.XLOOKUP(Sales_Pipeline[[#This Row],[Account]],Accounts!$A$2:$A$86,Accounts!$F$2:$F$86),"")</f>
        <v>United States</v>
      </c>
      <c r="H7211" t="s">
        <v>57</v>
      </c>
      <c r="I7211" s="3">
        <v>43011</v>
      </c>
      <c r="J7211" s="3">
        <v>43018</v>
      </c>
      <c r="K7211" s="8" t="str">
        <f>IF(Sales_Pipeline[[#This Row],[Close_Date]]="","",TEXT(Sales_Pipeline[[#This Row],[Close_Date]],"ddd"))</f>
        <v>Tue</v>
      </c>
      <c r="L7211" s="8" t="str">
        <f>IF(Sales_Pipeline[[#This Row],[Close_Date]]="","",TEXT(Sales_Pipeline[[#This Row],[Close_Date]],"mmm"))</f>
        <v>Oct</v>
      </c>
      <c r="M7211" s="8" t="str">
        <f>IF(Sales_Pipeline[[#This Row],[Close_Date]]="","","Q"&amp;ROUNDUP(MONTH(Sales_Pipeline[[#This Row],[Close_Date]])/3,0))</f>
        <v>Q4</v>
      </c>
      <c r="N7211" s="2" cm="1">
        <f t="array" ref="N7211">IFERROR(_xlfn.IFS(Sales_Pipeline[[#This Row],[Deal_Stage]]="Won",_xlfn.XLOOKUP(Sales_Pipeline[[#This Row],[Product]],Products!$A$2:$A$8,Products!$C$2:$C$8),Sales_Pipeline[[#This Row],[Deal_Stage]]="Lost",_xlfn.XLOOKUP(Sales_Pipeline[[#This Row],[Product]],Products!$A$2:$A$8,Products!$C$2:$C$8)),"")</f>
        <v>55</v>
      </c>
      <c r="O7211" s="2">
        <v>58</v>
      </c>
    </row>
    <row r="7212" spans="1:15" x14ac:dyDescent="0.3">
      <c r="A7212" t="s">
        <v>7358</v>
      </c>
      <c r="B7212" t="s">
        <v>28</v>
      </c>
      <c r="C7212" t="str">
        <f>_xlfn.XLOOKUP(Sales_Pipeline[[#This Row],[Sales_Agent]],Sales_Teams[Sales_Agent],Sales_Teams[Manager])</f>
        <v>Rocco Neubert</v>
      </c>
      <c r="D7212" t="str">
        <f>_xlfn.XLOOKUP(Sales_Pipeline[[#This Row],[Manager]],Sales_Teams[Manager],Sales_Teams[Regional_Office])</f>
        <v>East</v>
      </c>
      <c r="E7212" t="s">
        <v>76</v>
      </c>
      <c r="F7212" t="s">
        <v>116</v>
      </c>
      <c r="G7212" t="str">
        <f>IFERROR(_xlfn.XLOOKUP(Sales_Pipeline[[#This Row],[Account]],Accounts!$A$2:$A$86,Accounts!$F$2:$F$86),"")</f>
        <v>United States</v>
      </c>
      <c r="H7212" t="s">
        <v>57</v>
      </c>
      <c r="I7212" s="3">
        <v>43011</v>
      </c>
      <c r="J7212" s="3">
        <v>43013</v>
      </c>
      <c r="K7212" s="8" t="str">
        <f>IF(Sales_Pipeline[[#This Row],[Close_Date]]="","",TEXT(Sales_Pipeline[[#This Row],[Close_Date]],"ddd"))</f>
        <v>Thu</v>
      </c>
      <c r="L7212" s="8" t="str">
        <f>IF(Sales_Pipeline[[#This Row],[Close_Date]]="","",TEXT(Sales_Pipeline[[#This Row],[Close_Date]],"mmm"))</f>
        <v>Oct</v>
      </c>
      <c r="M7212" s="8" t="str">
        <f>IF(Sales_Pipeline[[#This Row],[Close_Date]]="","","Q"&amp;ROUNDUP(MONTH(Sales_Pipeline[[#This Row],[Close_Date]])/3,0))</f>
        <v>Q4</v>
      </c>
      <c r="N7212" s="2" cm="1">
        <f t="array" ref="N7212">IFERROR(_xlfn.IFS(Sales_Pipeline[[#This Row],[Deal_Stage]]="Won",_xlfn.XLOOKUP(Sales_Pipeline[[#This Row],[Product]],Products!$A$2:$A$8,Products!$C$2:$C$8),Sales_Pipeline[[#This Row],[Deal_Stage]]="Lost",_xlfn.XLOOKUP(Sales_Pipeline[[#This Row],[Product]],Products!$A$2:$A$8,Products!$C$2:$C$8)),"")</f>
        <v>3393</v>
      </c>
      <c r="O7212" s="2">
        <v>3858</v>
      </c>
    </row>
    <row r="7213" spans="1:15" x14ac:dyDescent="0.3">
      <c r="A7213" t="s">
        <v>7359</v>
      </c>
      <c r="B7213" t="s">
        <v>38</v>
      </c>
      <c r="C7213" t="str">
        <f>_xlfn.XLOOKUP(Sales_Pipeline[[#This Row],[Sales_Agent]],Sales_Teams[Sales_Agent],Sales_Teams[Manager])</f>
        <v>Celia Rouche</v>
      </c>
      <c r="D7213" t="str">
        <f>_xlfn.XLOOKUP(Sales_Pipeline[[#This Row],[Manager]],Sales_Teams[Manager],Sales_Teams[Regional_Office])</f>
        <v>West</v>
      </c>
      <c r="E7213" t="s">
        <v>61</v>
      </c>
      <c r="F7213" t="s">
        <v>234</v>
      </c>
      <c r="G7213" t="str">
        <f>IFERROR(_xlfn.XLOOKUP(Sales_Pipeline[[#This Row],[Account]],Accounts!$A$2:$A$86,Accounts!$F$2:$F$86),"")</f>
        <v>United States</v>
      </c>
      <c r="H7213" t="s">
        <v>82</v>
      </c>
      <c r="I7213" s="3">
        <v>43011</v>
      </c>
      <c r="J7213" s="3">
        <v>43021</v>
      </c>
      <c r="K7213" s="8" t="str">
        <f>IF(Sales_Pipeline[[#This Row],[Close_Date]]="","",TEXT(Sales_Pipeline[[#This Row],[Close_Date]],"ddd"))</f>
        <v>Fri</v>
      </c>
      <c r="L7213" s="8" t="str">
        <f>IF(Sales_Pipeline[[#This Row],[Close_Date]]="","",TEXT(Sales_Pipeline[[#This Row],[Close_Date]],"mmm"))</f>
        <v>Oct</v>
      </c>
      <c r="M7213" s="8" t="str">
        <f>IF(Sales_Pipeline[[#This Row],[Close_Date]]="","","Q"&amp;ROUNDUP(MONTH(Sales_Pipeline[[#This Row],[Close_Date]])/3,0))</f>
        <v>Q4</v>
      </c>
      <c r="N7213" s="2" cm="1">
        <f t="array" ref="N7213">IFERROR(_xlfn.IFS(Sales_Pipeline[[#This Row],[Deal_Stage]]="Won",_xlfn.XLOOKUP(Sales_Pipeline[[#This Row],[Product]],Products!$A$2:$A$8,Products!$C$2:$C$8),Sales_Pipeline[[#This Row],[Deal_Stage]]="Lost",_xlfn.XLOOKUP(Sales_Pipeline[[#This Row],[Product]],Products!$A$2:$A$8,Products!$C$2:$C$8)),"")</f>
        <v>55</v>
      </c>
      <c r="O7213" s="2">
        <v>0</v>
      </c>
    </row>
    <row r="7214" spans="1:15" x14ac:dyDescent="0.3">
      <c r="A7214" t="s">
        <v>7360</v>
      </c>
      <c r="B7214" t="s">
        <v>13</v>
      </c>
      <c r="C7214" t="str">
        <f>_xlfn.XLOOKUP(Sales_Pipeline[[#This Row],[Sales_Agent]],Sales_Teams[Sales_Agent],Sales_Teams[Manager])</f>
        <v>Melvin Marxen</v>
      </c>
      <c r="D7214" t="str">
        <f>_xlfn.XLOOKUP(Sales_Pipeline[[#This Row],[Manager]],Sales_Teams[Manager],Sales_Teams[Regional_Office])</f>
        <v>Central</v>
      </c>
      <c r="E7214" t="s">
        <v>63</v>
      </c>
      <c r="F7214" t="s">
        <v>330</v>
      </c>
      <c r="G7214" t="str">
        <f>IFERROR(_xlfn.XLOOKUP(Sales_Pipeline[[#This Row],[Account]],Accounts!$A$2:$A$86,Accounts!$F$2:$F$86),"")</f>
        <v>Korea</v>
      </c>
      <c r="H7214" t="s">
        <v>82</v>
      </c>
      <c r="I7214" s="3">
        <v>43011</v>
      </c>
      <c r="J7214" s="3">
        <v>43012</v>
      </c>
      <c r="K7214" s="8" t="str">
        <f>IF(Sales_Pipeline[[#This Row],[Close_Date]]="","",TEXT(Sales_Pipeline[[#This Row],[Close_Date]],"ddd"))</f>
        <v>Wed</v>
      </c>
      <c r="L7214" s="8" t="str">
        <f>IF(Sales_Pipeline[[#This Row],[Close_Date]]="","",TEXT(Sales_Pipeline[[#This Row],[Close_Date]],"mmm"))</f>
        <v>Oct</v>
      </c>
      <c r="M7214" s="8" t="str">
        <f>IF(Sales_Pipeline[[#This Row],[Close_Date]]="","","Q"&amp;ROUNDUP(MONTH(Sales_Pipeline[[#This Row],[Close_Date]])/3,0))</f>
        <v>Q4</v>
      </c>
      <c r="N7214" s="2" cm="1">
        <f t="array" ref="N7214">IFERROR(_xlfn.IFS(Sales_Pipeline[[#This Row],[Deal_Stage]]="Won",_xlfn.XLOOKUP(Sales_Pipeline[[#This Row],[Product]],Products!$A$2:$A$8,Products!$C$2:$C$8),Sales_Pipeline[[#This Row],[Deal_Stage]]="Lost",_xlfn.XLOOKUP(Sales_Pipeline[[#This Row],[Product]],Products!$A$2:$A$8,Products!$C$2:$C$8)),"")</f>
        <v>550</v>
      </c>
      <c r="O7214" s="2">
        <v>0</v>
      </c>
    </row>
    <row r="7215" spans="1:15" x14ac:dyDescent="0.3">
      <c r="A7215" t="s">
        <v>7361</v>
      </c>
      <c r="B7215" t="s">
        <v>13</v>
      </c>
      <c r="C7215" t="str">
        <f>_xlfn.XLOOKUP(Sales_Pipeline[[#This Row],[Sales_Agent]],Sales_Teams[Sales_Agent],Sales_Teams[Manager])</f>
        <v>Melvin Marxen</v>
      </c>
      <c r="D7215" t="str">
        <f>_xlfn.XLOOKUP(Sales_Pipeline[[#This Row],[Manager]],Sales_Teams[Manager],Sales_Teams[Regional_Office])</f>
        <v>Central</v>
      </c>
      <c r="E7215" t="s">
        <v>84</v>
      </c>
      <c r="F7215" t="s">
        <v>155</v>
      </c>
      <c r="G7215" t="str">
        <f>IFERROR(_xlfn.XLOOKUP(Sales_Pipeline[[#This Row],[Account]],Accounts!$A$2:$A$86,Accounts!$F$2:$F$86),"")</f>
        <v>United States</v>
      </c>
      <c r="H7215" t="s">
        <v>82</v>
      </c>
      <c r="I7215" s="3">
        <v>43011</v>
      </c>
      <c r="J7215" s="3">
        <v>43013</v>
      </c>
      <c r="K7215" s="8" t="str">
        <f>IF(Sales_Pipeline[[#This Row],[Close_Date]]="","",TEXT(Sales_Pipeline[[#This Row],[Close_Date]],"ddd"))</f>
        <v>Thu</v>
      </c>
      <c r="L7215" s="8" t="str">
        <f>IF(Sales_Pipeline[[#This Row],[Close_Date]]="","",TEXT(Sales_Pipeline[[#This Row],[Close_Date]],"mmm"))</f>
        <v>Oct</v>
      </c>
      <c r="M7215" s="8" t="str">
        <f>IF(Sales_Pipeline[[#This Row],[Close_Date]]="","","Q"&amp;ROUNDUP(MONTH(Sales_Pipeline[[#This Row],[Close_Date]])/3,0))</f>
        <v>Q4</v>
      </c>
      <c r="N7215" s="2" cm="1">
        <f t="array" ref="N7215">IFERROR(_xlfn.IFS(Sales_Pipeline[[#This Row],[Deal_Stage]]="Won",_xlfn.XLOOKUP(Sales_Pipeline[[#This Row],[Product]],Products!$A$2:$A$8,Products!$C$2:$C$8),Sales_Pipeline[[#This Row],[Deal_Stage]]="Lost",_xlfn.XLOOKUP(Sales_Pipeline[[#This Row],[Product]],Products!$A$2:$A$8,Products!$C$2:$C$8)),"")</f>
        <v>5482</v>
      </c>
      <c r="O7215" s="2">
        <v>0</v>
      </c>
    </row>
    <row r="7216" spans="1:15" x14ac:dyDescent="0.3">
      <c r="A7216" t="s">
        <v>7362</v>
      </c>
      <c r="B7216" t="s">
        <v>13</v>
      </c>
      <c r="C7216" t="str">
        <f>_xlfn.XLOOKUP(Sales_Pipeline[[#This Row],[Sales_Agent]],Sales_Teams[Sales_Agent],Sales_Teams[Manager])</f>
        <v>Melvin Marxen</v>
      </c>
      <c r="D7216" t="str">
        <f>_xlfn.XLOOKUP(Sales_Pipeline[[#This Row],[Manager]],Sales_Teams[Manager],Sales_Teams[Regional_Office])</f>
        <v>Central</v>
      </c>
      <c r="E7216" t="s">
        <v>76</v>
      </c>
      <c r="F7216" t="s">
        <v>68</v>
      </c>
      <c r="G7216" t="str">
        <f>IFERROR(_xlfn.XLOOKUP(Sales_Pipeline[[#This Row],[Account]],Accounts!$A$2:$A$86,Accounts!$F$2:$F$86),"")</f>
        <v>United States</v>
      </c>
      <c r="H7216" t="s">
        <v>82</v>
      </c>
      <c r="I7216" s="3">
        <v>43011</v>
      </c>
      <c r="J7216" s="3">
        <v>43018</v>
      </c>
      <c r="K7216" s="8" t="str">
        <f>IF(Sales_Pipeline[[#This Row],[Close_Date]]="","",TEXT(Sales_Pipeline[[#This Row],[Close_Date]],"ddd"))</f>
        <v>Tue</v>
      </c>
      <c r="L7216" s="8" t="str">
        <f>IF(Sales_Pipeline[[#This Row],[Close_Date]]="","",TEXT(Sales_Pipeline[[#This Row],[Close_Date]],"mmm"))</f>
        <v>Oct</v>
      </c>
      <c r="M7216" s="8" t="str">
        <f>IF(Sales_Pipeline[[#This Row],[Close_Date]]="","","Q"&amp;ROUNDUP(MONTH(Sales_Pipeline[[#This Row],[Close_Date]])/3,0))</f>
        <v>Q4</v>
      </c>
      <c r="N7216" s="2" cm="1">
        <f t="array" ref="N7216">IFERROR(_xlfn.IFS(Sales_Pipeline[[#This Row],[Deal_Stage]]="Won",_xlfn.XLOOKUP(Sales_Pipeline[[#This Row],[Product]],Products!$A$2:$A$8,Products!$C$2:$C$8),Sales_Pipeline[[#This Row],[Deal_Stage]]="Lost",_xlfn.XLOOKUP(Sales_Pipeline[[#This Row],[Product]],Products!$A$2:$A$8,Products!$C$2:$C$8)),"")</f>
        <v>3393</v>
      </c>
      <c r="O7216" s="2">
        <v>0</v>
      </c>
    </row>
    <row r="7217" spans="1:15" x14ac:dyDescent="0.3">
      <c r="A7217" t="s">
        <v>7363</v>
      </c>
      <c r="B7217" t="s">
        <v>13</v>
      </c>
      <c r="C7217" t="str">
        <f>_xlfn.XLOOKUP(Sales_Pipeline[[#This Row],[Sales_Agent]],Sales_Teams[Sales_Agent],Sales_Teams[Manager])</f>
        <v>Melvin Marxen</v>
      </c>
      <c r="D7217" t="str">
        <f>_xlfn.XLOOKUP(Sales_Pipeline[[#This Row],[Manager]],Sales_Teams[Manager],Sales_Teams[Regional_Office])</f>
        <v>Central</v>
      </c>
      <c r="E7217" t="s">
        <v>76</v>
      </c>
      <c r="F7217" t="s">
        <v>333</v>
      </c>
      <c r="G7217" t="str">
        <f>IFERROR(_xlfn.XLOOKUP(Sales_Pipeline[[#This Row],[Account]],Accounts!$A$2:$A$86,Accounts!$F$2:$F$86),"")</f>
        <v>United States</v>
      </c>
      <c r="H7217" t="s">
        <v>57</v>
      </c>
      <c r="I7217" s="3">
        <v>43011</v>
      </c>
      <c r="J7217" s="3">
        <v>43047</v>
      </c>
      <c r="K7217" s="8" t="str">
        <f>IF(Sales_Pipeline[[#This Row],[Close_Date]]="","",TEXT(Sales_Pipeline[[#This Row],[Close_Date]],"ddd"))</f>
        <v>Wed</v>
      </c>
      <c r="L7217" s="8" t="str">
        <f>IF(Sales_Pipeline[[#This Row],[Close_Date]]="","",TEXT(Sales_Pipeline[[#This Row],[Close_Date]],"mmm"))</f>
        <v>Nov</v>
      </c>
      <c r="M7217" s="8" t="str">
        <f>IF(Sales_Pipeline[[#This Row],[Close_Date]]="","","Q"&amp;ROUNDUP(MONTH(Sales_Pipeline[[#This Row],[Close_Date]])/3,0))</f>
        <v>Q4</v>
      </c>
      <c r="N7217" s="2" cm="1">
        <f t="array" ref="N7217">IFERROR(_xlfn.IFS(Sales_Pipeline[[#This Row],[Deal_Stage]]="Won",_xlfn.XLOOKUP(Sales_Pipeline[[#This Row],[Product]],Products!$A$2:$A$8,Products!$C$2:$C$8),Sales_Pipeline[[#This Row],[Deal_Stage]]="Lost",_xlfn.XLOOKUP(Sales_Pipeline[[#This Row],[Product]],Products!$A$2:$A$8,Products!$C$2:$C$8)),"")</f>
        <v>3393</v>
      </c>
      <c r="O7217" s="2">
        <v>3207</v>
      </c>
    </row>
    <row r="7218" spans="1:15" x14ac:dyDescent="0.3">
      <c r="A7218" t="s">
        <v>7364</v>
      </c>
      <c r="B7218" t="s">
        <v>36</v>
      </c>
      <c r="C7218" t="str">
        <f>_xlfn.XLOOKUP(Sales_Pipeline[[#This Row],[Sales_Agent]],Sales_Teams[Sales_Agent],Sales_Teams[Manager])</f>
        <v>Celia Rouche</v>
      </c>
      <c r="D7218" t="str">
        <f>_xlfn.XLOOKUP(Sales_Pipeline[[#This Row],[Manager]],Sales_Teams[Manager],Sales_Teams[Regional_Office])</f>
        <v>West</v>
      </c>
      <c r="E7218" t="s">
        <v>76</v>
      </c>
      <c r="F7218" t="s">
        <v>216</v>
      </c>
      <c r="G7218" t="str">
        <f>IFERROR(_xlfn.XLOOKUP(Sales_Pipeline[[#This Row],[Account]],Accounts!$A$2:$A$86,Accounts!$F$2:$F$86),"")</f>
        <v>United States</v>
      </c>
      <c r="H7218" t="s">
        <v>57</v>
      </c>
      <c r="I7218" s="3">
        <v>43011</v>
      </c>
      <c r="J7218" s="3">
        <v>43060</v>
      </c>
      <c r="K7218" s="8" t="str">
        <f>IF(Sales_Pipeline[[#This Row],[Close_Date]]="","",TEXT(Sales_Pipeline[[#This Row],[Close_Date]],"ddd"))</f>
        <v>Tue</v>
      </c>
      <c r="L7218" s="8" t="str">
        <f>IF(Sales_Pipeline[[#This Row],[Close_Date]]="","",TEXT(Sales_Pipeline[[#This Row],[Close_Date]],"mmm"))</f>
        <v>Nov</v>
      </c>
      <c r="M7218" s="8" t="str">
        <f>IF(Sales_Pipeline[[#This Row],[Close_Date]]="","","Q"&amp;ROUNDUP(MONTH(Sales_Pipeline[[#This Row],[Close_Date]])/3,0))</f>
        <v>Q4</v>
      </c>
      <c r="N7218" s="2" cm="1">
        <f t="array" ref="N7218">IFERROR(_xlfn.IFS(Sales_Pipeline[[#This Row],[Deal_Stage]]="Won",_xlfn.XLOOKUP(Sales_Pipeline[[#This Row],[Product]],Products!$A$2:$A$8,Products!$C$2:$C$8),Sales_Pipeline[[#This Row],[Deal_Stage]]="Lost",_xlfn.XLOOKUP(Sales_Pipeline[[#This Row],[Product]],Products!$A$2:$A$8,Products!$C$2:$C$8)),"")</f>
        <v>3393</v>
      </c>
      <c r="O7218" s="2">
        <v>3795</v>
      </c>
    </row>
    <row r="7219" spans="1:15" x14ac:dyDescent="0.3">
      <c r="A7219" t="s">
        <v>7365</v>
      </c>
      <c r="B7219" t="s">
        <v>10</v>
      </c>
      <c r="C7219" t="str">
        <f>_xlfn.XLOOKUP(Sales_Pipeline[[#This Row],[Sales_Agent]],Sales_Teams[Sales_Agent],Sales_Teams[Manager])</f>
        <v>Melvin Marxen</v>
      </c>
      <c r="D7219" t="str">
        <f>_xlfn.XLOOKUP(Sales_Pipeline[[#This Row],[Manager]],Sales_Teams[Manager],Sales_Teams[Regional_Office])</f>
        <v>Central</v>
      </c>
      <c r="E7219" t="s">
        <v>61</v>
      </c>
      <c r="F7219" t="s">
        <v>147</v>
      </c>
      <c r="G7219" t="str">
        <f>IFERROR(_xlfn.XLOOKUP(Sales_Pipeline[[#This Row],[Account]],Accounts!$A$2:$A$86,Accounts!$F$2:$F$86),"")</f>
        <v>United States</v>
      </c>
      <c r="H7219" t="s">
        <v>82</v>
      </c>
      <c r="I7219" s="3">
        <v>43011</v>
      </c>
      <c r="J7219" s="3">
        <v>43055</v>
      </c>
      <c r="K7219" s="8" t="str">
        <f>IF(Sales_Pipeline[[#This Row],[Close_Date]]="","",TEXT(Sales_Pipeline[[#This Row],[Close_Date]],"ddd"))</f>
        <v>Thu</v>
      </c>
      <c r="L7219" s="8" t="str">
        <f>IF(Sales_Pipeline[[#This Row],[Close_Date]]="","",TEXT(Sales_Pipeline[[#This Row],[Close_Date]],"mmm"))</f>
        <v>Nov</v>
      </c>
      <c r="M7219" s="8" t="str">
        <f>IF(Sales_Pipeline[[#This Row],[Close_Date]]="","","Q"&amp;ROUNDUP(MONTH(Sales_Pipeline[[#This Row],[Close_Date]])/3,0))</f>
        <v>Q4</v>
      </c>
      <c r="N7219" s="2" cm="1">
        <f t="array" ref="N7219">IFERROR(_xlfn.IFS(Sales_Pipeline[[#This Row],[Deal_Stage]]="Won",_xlfn.XLOOKUP(Sales_Pipeline[[#This Row],[Product]],Products!$A$2:$A$8,Products!$C$2:$C$8),Sales_Pipeline[[#This Row],[Deal_Stage]]="Lost",_xlfn.XLOOKUP(Sales_Pipeline[[#This Row],[Product]],Products!$A$2:$A$8,Products!$C$2:$C$8)),"")</f>
        <v>55</v>
      </c>
      <c r="O7219" s="2">
        <v>0</v>
      </c>
    </row>
    <row r="7220" spans="1:15" x14ac:dyDescent="0.3">
      <c r="A7220" t="s">
        <v>7366</v>
      </c>
      <c r="B7220" t="s">
        <v>43</v>
      </c>
      <c r="C7220" t="str">
        <f>_xlfn.XLOOKUP(Sales_Pipeline[[#This Row],[Sales_Agent]],Sales_Teams[Sales_Agent],Sales_Teams[Manager])</f>
        <v>Summer Sewald</v>
      </c>
      <c r="D7220" t="str">
        <f>_xlfn.XLOOKUP(Sales_Pipeline[[#This Row],[Manager]],Sales_Teams[Manager],Sales_Teams[Regional_Office])</f>
        <v>West</v>
      </c>
      <c r="E7220" t="s">
        <v>55</v>
      </c>
      <c r="F7220" t="s">
        <v>70</v>
      </c>
      <c r="G7220" t="str">
        <f>IFERROR(_xlfn.XLOOKUP(Sales_Pipeline[[#This Row],[Account]],Accounts!$A$2:$A$86,Accounts!$F$2:$F$86),"")</f>
        <v>United States</v>
      </c>
      <c r="H7220" t="s">
        <v>57</v>
      </c>
      <c r="I7220" s="3">
        <v>43011</v>
      </c>
      <c r="J7220" s="3">
        <v>43016</v>
      </c>
      <c r="K7220" s="8" t="str">
        <f>IF(Sales_Pipeline[[#This Row],[Close_Date]]="","",TEXT(Sales_Pipeline[[#This Row],[Close_Date]],"ddd"))</f>
        <v>Sun</v>
      </c>
      <c r="L7220" s="8" t="str">
        <f>IF(Sales_Pipeline[[#This Row],[Close_Date]]="","",TEXT(Sales_Pipeline[[#This Row],[Close_Date]],"mmm"))</f>
        <v>Oct</v>
      </c>
      <c r="M7220" s="8" t="str">
        <f>IF(Sales_Pipeline[[#This Row],[Close_Date]]="","","Q"&amp;ROUNDUP(MONTH(Sales_Pipeline[[#This Row],[Close_Date]])/3,0))</f>
        <v>Q4</v>
      </c>
      <c r="N7220" s="2" cm="1">
        <f t="array" ref="N7220">IFERROR(_xlfn.IFS(Sales_Pipeline[[#This Row],[Deal_Stage]]="Won",_xlfn.XLOOKUP(Sales_Pipeline[[#This Row],[Product]],Products!$A$2:$A$8,Products!$C$2:$C$8),Sales_Pipeline[[#This Row],[Deal_Stage]]="Lost",_xlfn.XLOOKUP(Sales_Pipeline[[#This Row],[Product]],Products!$A$2:$A$8,Products!$C$2:$C$8)),"")</f>
        <v>1096</v>
      </c>
      <c r="O7220" s="2">
        <v>1028</v>
      </c>
    </row>
    <row r="7221" spans="1:15" x14ac:dyDescent="0.3">
      <c r="A7221" t="s">
        <v>7367</v>
      </c>
      <c r="B7221" t="s">
        <v>43</v>
      </c>
      <c r="C7221" t="str">
        <f>_xlfn.XLOOKUP(Sales_Pipeline[[#This Row],[Sales_Agent]],Sales_Teams[Sales_Agent],Sales_Teams[Manager])</f>
        <v>Summer Sewald</v>
      </c>
      <c r="D7221" t="str">
        <f>_xlfn.XLOOKUP(Sales_Pipeline[[#This Row],[Manager]],Sales_Teams[Manager],Sales_Teams[Regional_Office])</f>
        <v>West</v>
      </c>
      <c r="E7221" t="s">
        <v>61</v>
      </c>
      <c r="F7221" t="s">
        <v>240</v>
      </c>
      <c r="G7221" t="str">
        <f>IFERROR(_xlfn.XLOOKUP(Sales_Pipeline[[#This Row],[Account]],Accounts!$A$2:$A$86,Accounts!$F$2:$F$86),"")</f>
        <v>United States</v>
      </c>
      <c r="H7221" t="s">
        <v>57</v>
      </c>
      <c r="I7221" s="3">
        <v>43011</v>
      </c>
      <c r="J7221" s="3">
        <v>43023</v>
      </c>
      <c r="K7221" s="8" t="str">
        <f>IF(Sales_Pipeline[[#This Row],[Close_Date]]="","",TEXT(Sales_Pipeline[[#This Row],[Close_Date]],"ddd"))</f>
        <v>Sun</v>
      </c>
      <c r="L7221" s="8" t="str">
        <f>IF(Sales_Pipeline[[#This Row],[Close_Date]]="","",TEXT(Sales_Pipeline[[#This Row],[Close_Date]],"mmm"))</f>
        <v>Oct</v>
      </c>
      <c r="M7221" s="8" t="str">
        <f>IF(Sales_Pipeline[[#This Row],[Close_Date]]="","","Q"&amp;ROUNDUP(MONTH(Sales_Pipeline[[#This Row],[Close_Date]])/3,0))</f>
        <v>Q4</v>
      </c>
      <c r="N7221" s="2" cm="1">
        <f t="array" ref="N7221">IFERROR(_xlfn.IFS(Sales_Pipeline[[#This Row],[Deal_Stage]]="Won",_xlfn.XLOOKUP(Sales_Pipeline[[#This Row],[Product]],Products!$A$2:$A$8,Products!$C$2:$C$8),Sales_Pipeline[[#This Row],[Deal_Stage]]="Lost",_xlfn.XLOOKUP(Sales_Pipeline[[#This Row],[Product]],Products!$A$2:$A$8,Products!$C$2:$C$8)),"")</f>
        <v>55</v>
      </c>
      <c r="O7221" s="2">
        <v>64</v>
      </c>
    </row>
    <row r="7222" spans="1:15" x14ac:dyDescent="0.3">
      <c r="A7222" t="s">
        <v>7368</v>
      </c>
      <c r="B7222" t="s">
        <v>42</v>
      </c>
      <c r="C7222" t="str">
        <f>_xlfn.XLOOKUP(Sales_Pipeline[[#This Row],[Sales_Agent]],Sales_Teams[Sales_Agent],Sales_Teams[Manager])</f>
        <v>Summer Sewald</v>
      </c>
      <c r="D7222" t="str">
        <f>_xlfn.XLOOKUP(Sales_Pipeline[[#This Row],[Manager]],Sales_Teams[Manager],Sales_Teams[Regional_Office])</f>
        <v>West</v>
      </c>
      <c r="E7222" t="s">
        <v>63</v>
      </c>
      <c r="G7222" t="str">
        <f>IFERROR(_xlfn.XLOOKUP(Sales_Pipeline[[#This Row],[Account]],Accounts!$A$2:$A$86,Accounts!$F$2:$F$86),"")</f>
        <v/>
      </c>
      <c r="H7222" t="s">
        <v>77</v>
      </c>
      <c r="I7222" s="3">
        <v>43011</v>
      </c>
      <c r="K7222" s="8" t="str">
        <f>IF(Sales_Pipeline[[#This Row],[Close_Date]]="","",TEXT(Sales_Pipeline[[#This Row],[Close_Date]],"ddd"))</f>
        <v/>
      </c>
      <c r="L7222" s="8" t="str">
        <f>IF(Sales_Pipeline[[#This Row],[Close_Date]]="","",TEXT(Sales_Pipeline[[#This Row],[Close_Date]],"mmm"))</f>
        <v/>
      </c>
      <c r="M7222" s="8" t="str">
        <f>IF(Sales_Pipeline[[#This Row],[Close_Date]]="","","Q"&amp;ROUNDUP(MONTH(Sales_Pipeline[[#This Row],[Close_Date]])/3,0))</f>
        <v/>
      </c>
      <c r="N7222" s="2" t="str" cm="1">
        <f t="array" ref="N7222">IFERROR(_xlfn.IFS(Sales_Pipeline[[#This Row],[Deal_Stage]]="Won",_xlfn.XLOOKUP(Sales_Pipeline[[#This Row],[Product]],Products!$A$2:$A$8,Products!$C$2:$C$8),Sales_Pipeline[[#This Row],[Deal_Stage]]="Lost",_xlfn.XLOOKUP(Sales_Pipeline[[#This Row],[Product]],Products!$A$2:$A$8,Products!$C$2:$C$8)),"")</f>
        <v/>
      </c>
      <c r="O7222" s="2">
        <v>0</v>
      </c>
    </row>
    <row r="7223" spans="1:15" x14ac:dyDescent="0.3">
      <c r="A7223" t="s">
        <v>7369</v>
      </c>
      <c r="B7223" t="s">
        <v>12</v>
      </c>
      <c r="C7223" t="str">
        <f>_xlfn.XLOOKUP(Sales_Pipeline[[#This Row],[Sales_Agent]],Sales_Teams[Sales_Agent],Sales_Teams[Manager])</f>
        <v>Melvin Marxen</v>
      </c>
      <c r="D7223" t="str">
        <f>_xlfn.XLOOKUP(Sales_Pipeline[[#This Row],[Manager]],Sales_Teams[Manager],Sales_Teams[Regional_Office])</f>
        <v>Central</v>
      </c>
      <c r="E7223" t="s">
        <v>8953</v>
      </c>
      <c r="F7223" t="s">
        <v>169</v>
      </c>
      <c r="G7223" t="str">
        <f>IFERROR(_xlfn.XLOOKUP(Sales_Pipeline[[#This Row],[Account]],Accounts!$A$2:$A$86,Accounts!$F$2:$F$86),"")</f>
        <v>Panama</v>
      </c>
      <c r="H7223" t="s">
        <v>82</v>
      </c>
      <c r="I7223" s="3">
        <v>43011</v>
      </c>
      <c r="J7223" s="3">
        <v>43063</v>
      </c>
      <c r="K7223" s="8" t="str">
        <f>IF(Sales_Pipeline[[#This Row],[Close_Date]]="","",TEXT(Sales_Pipeline[[#This Row],[Close_Date]],"ddd"))</f>
        <v>Fri</v>
      </c>
      <c r="L7223" s="8" t="str">
        <f>IF(Sales_Pipeline[[#This Row],[Close_Date]]="","",TEXT(Sales_Pipeline[[#This Row],[Close_Date]],"mmm"))</f>
        <v>Nov</v>
      </c>
      <c r="M7223" s="8" t="str">
        <f>IF(Sales_Pipeline[[#This Row],[Close_Date]]="","","Q"&amp;ROUNDUP(MONTH(Sales_Pipeline[[#This Row],[Close_Date]])/3,0))</f>
        <v>Q4</v>
      </c>
      <c r="N7223" s="2" cm="1">
        <f t="array" ref="N7223">IFERROR(_xlfn.IFS(Sales_Pipeline[[#This Row],[Deal_Stage]]="Won",_xlfn.XLOOKUP(Sales_Pipeline[[#This Row],[Product]],Products!$A$2:$A$8,Products!$C$2:$C$8),Sales_Pipeline[[#This Row],[Deal_Stage]]="Lost",_xlfn.XLOOKUP(Sales_Pipeline[[#This Row],[Product]],Products!$A$2:$A$8,Products!$C$2:$C$8)),"")</f>
        <v>4821</v>
      </c>
      <c r="O7223" s="2">
        <v>0</v>
      </c>
    </row>
    <row r="7224" spans="1:15" x14ac:dyDescent="0.3">
      <c r="A7224" t="s">
        <v>7370</v>
      </c>
      <c r="B7224" t="s">
        <v>29</v>
      </c>
      <c r="C7224" t="str">
        <f>_xlfn.XLOOKUP(Sales_Pipeline[[#This Row],[Sales_Agent]],Sales_Teams[Sales_Agent],Sales_Teams[Manager])</f>
        <v>Rocco Neubert</v>
      </c>
      <c r="D7224" t="str">
        <f>_xlfn.XLOOKUP(Sales_Pipeline[[#This Row],[Manager]],Sales_Teams[Manager],Sales_Teams[Regional_Office])</f>
        <v>East</v>
      </c>
      <c r="E7224" t="s">
        <v>55</v>
      </c>
      <c r="F7224" t="s">
        <v>760</v>
      </c>
      <c r="G7224" t="str">
        <f>IFERROR(_xlfn.XLOOKUP(Sales_Pipeline[[#This Row],[Account]],Accounts!$A$2:$A$86,Accounts!$F$2:$F$86),"")</f>
        <v>United States</v>
      </c>
      <c r="H7224" t="s">
        <v>57</v>
      </c>
      <c r="I7224" s="3">
        <v>43011</v>
      </c>
      <c r="J7224" s="3">
        <v>43078</v>
      </c>
      <c r="K7224" s="8" t="str">
        <f>IF(Sales_Pipeline[[#This Row],[Close_Date]]="","",TEXT(Sales_Pipeline[[#This Row],[Close_Date]],"ddd"))</f>
        <v>Sat</v>
      </c>
      <c r="L7224" s="8" t="str">
        <f>IF(Sales_Pipeline[[#This Row],[Close_Date]]="","",TEXT(Sales_Pipeline[[#This Row],[Close_Date]],"mmm"))</f>
        <v>Dec</v>
      </c>
      <c r="M7224" s="8" t="str">
        <f>IF(Sales_Pipeline[[#This Row],[Close_Date]]="","","Q"&amp;ROUNDUP(MONTH(Sales_Pipeline[[#This Row],[Close_Date]])/3,0))</f>
        <v>Q4</v>
      </c>
      <c r="N7224" s="2" cm="1">
        <f t="array" ref="N7224">IFERROR(_xlfn.IFS(Sales_Pipeline[[#This Row],[Deal_Stage]]="Won",_xlfn.XLOOKUP(Sales_Pipeline[[#This Row],[Product]],Products!$A$2:$A$8,Products!$C$2:$C$8),Sales_Pipeline[[#This Row],[Deal_Stage]]="Lost",_xlfn.XLOOKUP(Sales_Pipeline[[#This Row],[Product]],Products!$A$2:$A$8,Products!$C$2:$C$8)),"")</f>
        <v>1096</v>
      </c>
      <c r="O7224" s="2">
        <v>1284</v>
      </c>
    </row>
    <row r="7225" spans="1:15" x14ac:dyDescent="0.3">
      <c r="A7225" t="s">
        <v>7371</v>
      </c>
      <c r="B7225" t="s">
        <v>29</v>
      </c>
      <c r="C7225" t="str">
        <f>_xlfn.XLOOKUP(Sales_Pipeline[[#This Row],[Sales_Agent]],Sales_Teams[Sales_Agent],Sales_Teams[Manager])</f>
        <v>Rocco Neubert</v>
      </c>
      <c r="D7225" t="str">
        <f>_xlfn.XLOOKUP(Sales_Pipeline[[#This Row],[Manager]],Sales_Teams[Manager],Sales_Teams[Regional_Office])</f>
        <v>East</v>
      </c>
      <c r="E7225" t="s">
        <v>8953</v>
      </c>
      <c r="F7225" t="s">
        <v>533</v>
      </c>
      <c r="G7225" t="str">
        <f>IFERROR(_xlfn.XLOOKUP(Sales_Pipeline[[#This Row],[Account]],Accounts!$A$2:$A$86,Accounts!$F$2:$F$86),"")</f>
        <v>United States</v>
      </c>
      <c r="H7225" t="s">
        <v>57</v>
      </c>
      <c r="I7225" s="3">
        <v>43011</v>
      </c>
      <c r="J7225" s="3">
        <v>43097</v>
      </c>
      <c r="K7225" s="8" t="str">
        <f>IF(Sales_Pipeline[[#This Row],[Close_Date]]="","",TEXT(Sales_Pipeline[[#This Row],[Close_Date]],"ddd"))</f>
        <v>Thu</v>
      </c>
      <c r="L7225" s="8" t="str">
        <f>IF(Sales_Pipeline[[#This Row],[Close_Date]]="","",TEXT(Sales_Pipeline[[#This Row],[Close_Date]],"mmm"))</f>
        <v>Dec</v>
      </c>
      <c r="M7225" s="8" t="str">
        <f>IF(Sales_Pipeline[[#This Row],[Close_Date]]="","","Q"&amp;ROUNDUP(MONTH(Sales_Pipeline[[#This Row],[Close_Date]])/3,0))</f>
        <v>Q4</v>
      </c>
      <c r="N7225" s="2" cm="1">
        <f t="array" ref="N7225">IFERROR(_xlfn.IFS(Sales_Pipeline[[#This Row],[Deal_Stage]]="Won",_xlfn.XLOOKUP(Sales_Pipeline[[#This Row],[Product]],Products!$A$2:$A$8,Products!$C$2:$C$8),Sales_Pipeline[[#This Row],[Deal_Stage]]="Lost",_xlfn.XLOOKUP(Sales_Pipeline[[#This Row],[Product]],Products!$A$2:$A$8,Products!$C$2:$C$8)),"")</f>
        <v>4821</v>
      </c>
      <c r="O7225" s="2">
        <v>5044</v>
      </c>
    </row>
    <row r="7226" spans="1:15" x14ac:dyDescent="0.3">
      <c r="A7226" t="s">
        <v>7372</v>
      </c>
      <c r="B7226" t="s">
        <v>35</v>
      </c>
      <c r="C7226" t="str">
        <f>_xlfn.XLOOKUP(Sales_Pipeline[[#This Row],[Sales_Agent]],Sales_Teams[Sales_Agent],Sales_Teams[Manager])</f>
        <v>Celia Rouche</v>
      </c>
      <c r="D7226" t="str">
        <f>_xlfn.XLOOKUP(Sales_Pipeline[[#This Row],[Manager]],Sales_Teams[Manager],Sales_Teams[Regional_Office])</f>
        <v>West</v>
      </c>
      <c r="E7226" t="s">
        <v>61</v>
      </c>
      <c r="F7226" t="s">
        <v>177</v>
      </c>
      <c r="G7226" t="str">
        <f>IFERROR(_xlfn.XLOOKUP(Sales_Pipeline[[#This Row],[Account]],Accounts!$A$2:$A$86,Accounts!$F$2:$F$86),"")</f>
        <v>United States</v>
      </c>
      <c r="H7226" t="s">
        <v>82</v>
      </c>
      <c r="I7226" s="3">
        <v>43011</v>
      </c>
      <c r="J7226" s="3">
        <v>43014</v>
      </c>
      <c r="K7226" s="8" t="str">
        <f>IF(Sales_Pipeline[[#This Row],[Close_Date]]="","",TEXT(Sales_Pipeline[[#This Row],[Close_Date]],"ddd"))</f>
        <v>Fri</v>
      </c>
      <c r="L7226" s="8" t="str">
        <f>IF(Sales_Pipeline[[#This Row],[Close_Date]]="","",TEXT(Sales_Pipeline[[#This Row],[Close_Date]],"mmm"))</f>
        <v>Oct</v>
      </c>
      <c r="M7226" s="8" t="str">
        <f>IF(Sales_Pipeline[[#This Row],[Close_Date]]="","","Q"&amp;ROUNDUP(MONTH(Sales_Pipeline[[#This Row],[Close_Date]])/3,0))</f>
        <v>Q4</v>
      </c>
      <c r="N7226" s="2" cm="1">
        <f t="array" ref="N7226">IFERROR(_xlfn.IFS(Sales_Pipeline[[#This Row],[Deal_Stage]]="Won",_xlfn.XLOOKUP(Sales_Pipeline[[#This Row],[Product]],Products!$A$2:$A$8,Products!$C$2:$C$8),Sales_Pipeline[[#This Row],[Deal_Stage]]="Lost",_xlfn.XLOOKUP(Sales_Pipeline[[#This Row],[Product]],Products!$A$2:$A$8,Products!$C$2:$C$8)),"")</f>
        <v>55</v>
      </c>
      <c r="O7226" s="2">
        <v>0</v>
      </c>
    </row>
    <row r="7227" spans="1:15" x14ac:dyDescent="0.3">
      <c r="A7227" t="s">
        <v>7373</v>
      </c>
      <c r="B7227" t="s">
        <v>7</v>
      </c>
      <c r="C7227" t="str">
        <f>_xlfn.XLOOKUP(Sales_Pipeline[[#This Row],[Sales_Agent]],Sales_Teams[Sales_Agent],Sales_Teams[Manager])</f>
        <v>Dustin Brinkmann</v>
      </c>
      <c r="D7227" t="str">
        <f>_xlfn.XLOOKUP(Sales_Pipeline[[#This Row],[Manager]],Sales_Teams[Manager],Sales_Teams[Regional_Office])</f>
        <v>Central</v>
      </c>
      <c r="E7227" t="s">
        <v>76</v>
      </c>
      <c r="F7227" t="s">
        <v>169</v>
      </c>
      <c r="G7227" t="str">
        <f>IFERROR(_xlfn.XLOOKUP(Sales_Pipeline[[#This Row],[Account]],Accounts!$A$2:$A$86,Accounts!$F$2:$F$86),"")</f>
        <v>Panama</v>
      </c>
      <c r="H7227" t="s">
        <v>57</v>
      </c>
      <c r="I7227" s="3">
        <v>43011</v>
      </c>
      <c r="J7227" s="3">
        <v>43017</v>
      </c>
      <c r="K7227" s="8" t="str">
        <f>IF(Sales_Pipeline[[#This Row],[Close_Date]]="","",TEXT(Sales_Pipeline[[#This Row],[Close_Date]],"ddd"))</f>
        <v>Mon</v>
      </c>
      <c r="L7227" s="8" t="str">
        <f>IF(Sales_Pipeline[[#This Row],[Close_Date]]="","",TEXT(Sales_Pipeline[[#This Row],[Close_Date]],"mmm"))</f>
        <v>Oct</v>
      </c>
      <c r="M7227" s="8" t="str">
        <f>IF(Sales_Pipeline[[#This Row],[Close_Date]]="","","Q"&amp;ROUNDUP(MONTH(Sales_Pipeline[[#This Row],[Close_Date]])/3,0))</f>
        <v>Q4</v>
      </c>
      <c r="N7227" s="2" cm="1">
        <f t="array" ref="N7227">IFERROR(_xlfn.IFS(Sales_Pipeline[[#This Row],[Deal_Stage]]="Won",_xlfn.XLOOKUP(Sales_Pipeline[[#This Row],[Product]],Products!$A$2:$A$8,Products!$C$2:$C$8),Sales_Pipeline[[#This Row],[Deal_Stage]]="Lost",_xlfn.XLOOKUP(Sales_Pipeline[[#This Row],[Product]],Products!$A$2:$A$8,Products!$C$2:$C$8)),"")</f>
        <v>3393</v>
      </c>
      <c r="O7227" s="2">
        <v>3254</v>
      </c>
    </row>
    <row r="7228" spans="1:15" x14ac:dyDescent="0.3">
      <c r="A7228" t="s">
        <v>7374</v>
      </c>
      <c r="B7228" t="s">
        <v>32</v>
      </c>
      <c r="C7228" t="str">
        <f>_xlfn.XLOOKUP(Sales_Pipeline[[#This Row],[Sales_Agent]],Sales_Teams[Sales_Agent],Sales_Teams[Manager])</f>
        <v>Celia Rouche</v>
      </c>
      <c r="D7228" t="str">
        <f>_xlfn.XLOOKUP(Sales_Pipeline[[#This Row],[Manager]],Sales_Teams[Manager],Sales_Teams[Regional_Office])</f>
        <v>West</v>
      </c>
      <c r="E7228" t="s">
        <v>84</v>
      </c>
      <c r="G7228" t="str">
        <f>IFERROR(_xlfn.XLOOKUP(Sales_Pipeline[[#This Row],[Account]],Accounts!$A$2:$A$86,Accounts!$F$2:$F$86),"")</f>
        <v/>
      </c>
      <c r="H7228" t="s">
        <v>77</v>
      </c>
      <c r="I7228" s="3">
        <v>43011</v>
      </c>
      <c r="K7228" s="8" t="str">
        <f>IF(Sales_Pipeline[[#This Row],[Close_Date]]="","",TEXT(Sales_Pipeline[[#This Row],[Close_Date]],"ddd"))</f>
        <v/>
      </c>
      <c r="L7228" s="8" t="str">
        <f>IF(Sales_Pipeline[[#This Row],[Close_Date]]="","",TEXT(Sales_Pipeline[[#This Row],[Close_Date]],"mmm"))</f>
        <v/>
      </c>
      <c r="M7228" s="8" t="str">
        <f>IF(Sales_Pipeline[[#This Row],[Close_Date]]="","","Q"&amp;ROUNDUP(MONTH(Sales_Pipeline[[#This Row],[Close_Date]])/3,0))</f>
        <v/>
      </c>
      <c r="N7228" s="2" t="str" cm="1">
        <f t="array" ref="N7228">IFERROR(_xlfn.IFS(Sales_Pipeline[[#This Row],[Deal_Stage]]="Won",_xlfn.XLOOKUP(Sales_Pipeline[[#This Row],[Product]],Products!$A$2:$A$8,Products!$C$2:$C$8),Sales_Pipeline[[#This Row],[Deal_Stage]]="Lost",_xlfn.XLOOKUP(Sales_Pipeline[[#This Row],[Product]],Products!$A$2:$A$8,Products!$C$2:$C$8)),"")</f>
        <v/>
      </c>
      <c r="O7228" s="2">
        <v>0</v>
      </c>
    </row>
    <row r="7229" spans="1:15" x14ac:dyDescent="0.3">
      <c r="A7229" t="s">
        <v>7375</v>
      </c>
      <c r="B7229" t="s">
        <v>32</v>
      </c>
      <c r="C7229" t="str">
        <f>_xlfn.XLOOKUP(Sales_Pipeline[[#This Row],[Sales_Agent]],Sales_Teams[Sales_Agent],Sales_Teams[Manager])</f>
        <v>Celia Rouche</v>
      </c>
      <c r="D7229" t="str">
        <f>_xlfn.XLOOKUP(Sales_Pipeline[[#This Row],[Manager]],Sales_Teams[Manager],Sales_Teams[Regional_Office])</f>
        <v>West</v>
      </c>
      <c r="E7229" t="s">
        <v>8953</v>
      </c>
      <c r="F7229" t="s">
        <v>330</v>
      </c>
      <c r="G7229" t="str">
        <f>IFERROR(_xlfn.XLOOKUP(Sales_Pipeline[[#This Row],[Account]],Accounts!$A$2:$A$86,Accounts!$F$2:$F$86),"")</f>
        <v>Korea</v>
      </c>
      <c r="H7229" t="s">
        <v>82</v>
      </c>
      <c r="I7229" s="3">
        <v>43011</v>
      </c>
      <c r="J7229" s="3">
        <v>43016</v>
      </c>
      <c r="K7229" s="8" t="str">
        <f>IF(Sales_Pipeline[[#This Row],[Close_Date]]="","",TEXT(Sales_Pipeline[[#This Row],[Close_Date]],"ddd"))</f>
        <v>Sun</v>
      </c>
      <c r="L7229" s="8" t="str">
        <f>IF(Sales_Pipeline[[#This Row],[Close_Date]]="","",TEXT(Sales_Pipeline[[#This Row],[Close_Date]],"mmm"))</f>
        <v>Oct</v>
      </c>
      <c r="M7229" s="8" t="str">
        <f>IF(Sales_Pipeline[[#This Row],[Close_Date]]="","","Q"&amp;ROUNDUP(MONTH(Sales_Pipeline[[#This Row],[Close_Date]])/3,0))</f>
        <v>Q4</v>
      </c>
      <c r="N7229" s="2" cm="1">
        <f t="array" ref="N7229">IFERROR(_xlfn.IFS(Sales_Pipeline[[#This Row],[Deal_Stage]]="Won",_xlfn.XLOOKUP(Sales_Pipeline[[#This Row],[Product]],Products!$A$2:$A$8,Products!$C$2:$C$8),Sales_Pipeline[[#This Row],[Deal_Stage]]="Lost",_xlfn.XLOOKUP(Sales_Pipeline[[#This Row],[Product]],Products!$A$2:$A$8,Products!$C$2:$C$8)),"")</f>
        <v>4821</v>
      </c>
      <c r="O7229" s="2">
        <v>0</v>
      </c>
    </row>
    <row r="7230" spans="1:15" x14ac:dyDescent="0.3">
      <c r="A7230" t="s">
        <v>7376</v>
      </c>
      <c r="B7230" t="s">
        <v>17</v>
      </c>
      <c r="C7230" t="str">
        <f>_xlfn.XLOOKUP(Sales_Pipeline[[#This Row],[Sales_Agent]],Sales_Teams[Sales_Agent],Sales_Teams[Manager])</f>
        <v>Cara Losch</v>
      </c>
      <c r="D7230" t="str">
        <f>_xlfn.XLOOKUP(Sales_Pipeline[[#This Row],[Manager]],Sales_Teams[Manager],Sales_Teams[Regional_Office])</f>
        <v>East</v>
      </c>
      <c r="E7230" t="s">
        <v>61</v>
      </c>
      <c r="F7230" t="s">
        <v>96</v>
      </c>
      <c r="G7230" t="str">
        <f>IFERROR(_xlfn.XLOOKUP(Sales_Pipeline[[#This Row],[Account]],Accounts!$A$2:$A$86,Accounts!$F$2:$F$86),"")</f>
        <v>United States</v>
      </c>
      <c r="H7230" t="s">
        <v>82</v>
      </c>
      <c r="I7230" s="3">
        <v>43011</v>
      </c>
      <c r="J7230" s="3">
        <v>43092</v>
      </c>
      <c r="K7230" s="8" t="str">
        <f>IF(Sales_Pipeline[[#This Row],[Close_Date]]="","",TEXT(Sales_Pipeline[[#This Row],[Close_Date]],"ddd"))</f>
        <v>Sat</v>
      </c>
      <c r="L7230" s="8" t="str">
        <f>IF(Sales_Pipeline[[#This Row],[Close_Date]]="","",TEXT(Sales_Pipeline[[#This Row],[Close_Date]],"mmm"))</f>
        <v>Dec</v>
      </c>
      <c r="M7230" s="8" t="str">
        <f>IF(Sales_Pipeline[[#This Row],[Close_Date]]="","","Q"&amp;ROUNDUP(MONTH(Sales_Pipeline[[#This Row],[Close_Date]])/3,0))</f>
        <v>Q4</v>
      </c>
      <c r="N7230" s="2" cm="1">
        <f t="array" ref="N7230">IFERROR(_xlfn.IFS(Sales_Pipeline[[#This Row],[Deal_Stage]]="Won",_xlfn.XLOOKUP(Sales_Pipeline[[#This Row],[Product]],Products!$A$2:$A$8,Products!$C$2:$C$8),Sales_Pipeline[[#This Row],[Deal_Stage]]="Lost",_xlfn.XLOOKUP(Sales_Pipeline[[#This Row],[Product]],Products!$A$2:$A$8,Products!$C$2:$C$8)),"")</f>
        <v>55</v>
      </c>
      <c r="O7230" s="2">
        <v>0</v>
      </c>
    </row>
    <row r="7231" spans="1:15" x14ac:dyDescent="0.3">
      <c r="A7231" t="s">
        <v>7377</v>
      </c>
      <c r="B7231" t="s">
        <v>23</v>
      </c>
      <c r="C7231" t="str">
        <f>_xlfn.XLOOKUP(Sales_Pipeline[[#This Row],[Sales_Agent]],Sales_Teams[Sales_Agent],Sales_Teams[Manager])</f>
        <v>Cara Losch</v>
      </c>
      <c r="D7231" t="str">
        <f>_xlfn.XLOOKUP(Sales_Pipeline[[#This Row],[Manager]],Sales_Teams[Manager],Sales_Teams[Regional_Office])</f>
        <v>East</v>
      </c>
      <c r="E7231" t="s">
        <v>8953</v>
      </c>
      <c r="F7231" t="s">
        <v>103</v>
      </c>
      <c r="G7231" t="str">
        <f>IFERROR(_xlfn.XLOOKUP(Sales_Pipeline[[#This Row],[Account]],Accounts!$A$2:$A$86,Accounts!$F$2:$F$86),"")</f>
        <v>United States</v>
      </c>
      <c r="H7231" t="s">
        <v>57</v>
      </c>
      <c r="I7231" s="3">
        <v>43011</v>
      </c>
      <c r="J7231" s="3">
        <v>43018</v>
      </c>
      <c r="K7231" s="8" t="str">
        <f>IF(Sales_Pipeline[[#This Row],[Close_Date]]="","",TEXT(Sales_Pipeline[[#This Row],[Close_Date]],"ddd"))</f>
        <v>Tue</v>
      </c>
      <c r="L7231" s="8" t="str">
        <f>IF(Sales_Pipeline[[#This Row],[Close_Date]]="","",TEXT(Sales_Pipeline[[#This Row],[Close_Date]],"mmm"))</f>
        <v>Oct</v>
      </c>
      <c r="M7231" s="8" t="str">
        <f>IF(Sales_Pipeline[[#This Row],[Close_Date]]="","","Q"&amp;ROUNDUP(MONTH(Sales_Pipeline[[#This Row],[Close_Date]])/3,0))</f>
        <v>Q4</v>
      </c>
      <c r="N7231" s="2" cm="1">
        <f t="array" ref="N7231">IFERROR(_xlfn.IFS(Sales_Pipeline[[#This Row],[Deal_Stage]]="Won",_xlfn.XLOOKUP(Sales_Pipeline[[#This Row],[Product]],Products!$A$2:$A$8,Products!$C$2:$C$8),Sales_Pipeline[[#This Row],[Deal_Stage]]="Lost",_xlfn.XLOOKUP(Sales_Pipeline[[#This Row],[Product]],Products!$A$2:$A$8,Products!$C$2:$C$8)),"")</f>
        <v>4821</v>
      </c>
      <c r="O7231" s="2">
        <v>5127</v>
      </c>
    </row>
    <row r="7232" spans="1:15" x14ac:dyDescent="0.3">
      <c r="A7232" t="s">
        <v>7378</v>
      </c>
      <c r="B7232" t="s">
        <v>44</v>
      </c>
      <c r="C7232" t="str">
        <f>_xlfn.XLOOKUP(Sales_Pipeline[[#This Row],[Sales_Agent]],Sales_Teams[Sales_Agent],Sales_Teams[Manager])</f>
        <v>Summer Sewald</v>
      </c>
      <c r="D7232" t="str">
        <f>_xlfn.XLOOKUP(Sales_Pipeline[[#This Row],[Manager]],Sales_Teams[Manager],Sales_Teams[Regional_Office])</f>
        <v>West</v>
      </c>
      <c r="E7232" t="s">
        <v>8953</v>
      </c>
      <c r="F7232" t="s">
        <v>125</v>
      </c>
      <c r="G7232" t="str">
        <f>IFERROR(_xlfn.XLOOKUP(Sales_Pipeline[[#This Row],[Account]],Accounts!$A$2:$A$86,Accounts!$F$2:$F$86),"")</f>
        <v>United States</v>
      </c>
      <c r="H7232" t="s">
        <v>57</v>
      </c>
      <c r="I7232" s="3">
        <v>43011</v>
      </c>
      <c r="J7232" s="3">
        <v>43045</v>
      </c>
      <c r="K7232" s="8" t="str">
        <f>IF(Sales_Pipeline[[#This Row],[Close_Date]]="","",TEXT(Sales_Pipeline[[#This Row],[Close_Date]],"ddd"))</f>
        <v>Mon</v>
      </c>
      <c r="L7232" s="8" t="str">
        <f>IF(Sales_Pipeline[[#This Row],[Close_Date]]="","",TEXT(Sales_Pipeline[[#This Row],[Close_Date]],"mmm"))</f>
        <v>Nov</v>
      </c>
      <c r="M7232" s="8" t="str">
        <f>IF(Sales_Pipeline[[#This Row],[Close_Date]]="","","Q"&amp;ROUNDUP(MONTH(Sales_Pipeline[[#This Row],[Close_Date]])/3,0))</f>
        <v>Q4</v>
      </c>
      <c r="N7232" s="2" cm="1">
        <f t="array" ref="N7232">IFERROR(_xlfn.IFS(Sales_Pipeline[[#This Row],[Deal_Stage]]="Won",_xlfn.XLOOKUP(Sales_Pipeline[[#This Row],[Product]],Products!$A$2:$A$8,Products!$C$2:$C$8),Sales_Pipeline[[#This Row],[Deal_Stage]]="Lost",_xlfn.XLOOKUP(Sales_Pipeline[[#This Row],[Product]],Products!$A$2:$A$8,Products!$C$2:$C$8)),"")</f>
        <v>4821</v>
      </c>
      <c r="O7232" s="2">
        <v>4194</v>
      </c>
    </row>
    <row r="7233" spans="1:15" x14ac:dyDescent="0.3">
      <c r="A7233" t="s">
        <v>7379</v>
      </c>
      <c r="B7233" t="s">
        <v>44</v>
      </c>
      <c r="C7233" t="str">
        <f>_xlfn.XLOOKUP(Sales_Pipeline[[#This Row],[Sales_Agent]],Sales_Teams[Sales_Agent],Sales_Teams[Manager])</f>
        <v>Summer Sewald</v>
      </c>
      <c r="D7233" t="str">
        <f>_xlfn.XLOOKUP(Sales_Pipeline[[#This Row],[Manager]],Sales_Teams[Manager],Sales_Teams[Regional_Office])</f>
        <v>West</v>
      </c>
      <c r="E7233" t="s">
        <v>8953</v>
      </c>
      <c r="F7233" t="s">
        <v>288</v>
      </c>
      <c r="G7233" t="str">
        <f>IFERROR(_xlfn.XLOOKUP(Sales_Pipeline[[#This Row],[Account]],Accounts!$A$2:$A$86,Accounts!$F$2:$F$86),"")</f>
        <v>United States</v>
      </c>
      <c r="H7233" t="s">
        <v>57</v>
      </c>
      <c r="I7233" s="3">
        <v>43011</v>
      </c>
      <c r="J7233" s="3">
        <v>43019</v>
      </c>
      <c r="K7233" s="8" t="str">
        <f>IF(Sales_Pipeline[[#This Row],[Close_Date]]="","",TEXT(Sales_Pipeline[[#This Row],[Close_Date]],"ddd"))</f>
        <v>Wed</v>
      </c>
      <c r="L7233" s="8" t="str">
        <f>IF(Sales_Pipeline[[#This Row],[Close_Date]]="","",TEXT(Sales_Pipeline[[#This Row],[Close_Date]],"mmm"))</f>
        <v>Oct</v>
      </c>
      <c r="M7233" s="8" t="str">
        <f>IF(Sales_Pipeline[[#This Row],[Close_Date]]="","","Q"&amp;ROUNDUP(MONTH(Sales_Pipeline[[#This Row],[Close_Date]])/3,0))</f>
        <v>Q4</v>
      </c>
      <c r="N7233" s="2" cm="1">
        <f t="array" ref="N7233">IFERROR(_xlfn.IFS(Sales_Pipeline[[#This Row],[Deal_Stage]]="Won",_xlfn.XLOOKUP(Sales_Pipeline[[#This Row],[Product]],Products!$A$2:$A$8,Products!$C$2:$C$8),Sales_Pipeline[[#This Row],[Deal_Stage]]="Lost",_xlfn.XLOOKUP(Sales_Pipeline[[#This Row],[Product]],Products!$A$2:$A$8,Products!$C$2:$C$8)),"")</f>
        <v>4821</v>
      </c>
      <c r="O7233" s="2">
        <v>4105</v>
      </c>
    </row>
    <row r="7234" spans="1:15" x14ac:dyDescent="0.3">
      <c r="A7234" t="s">
        <v>7380</v>
      </c>
      <c r="B7234" t="s">
        <v>3</v>
      </c>
      <c r="C7234" t="str">
        <f>_xlfn.XLOOKUP(Sales_Pipeline[[#This Row],[Sales_Agent]],Sales_Teams[Sales_Agent],Sales_Teams[Manager])</f>
        <v>Dustin Brinkmann</v>
      </c>
      <c r="D7234" t="str">
        <f>_xlfn.XLOOKUP(Sales_Pipeline[[#This Row],[Manager]],Sales_Teams[Manager],Sales_Teams[Regional_Office])</f>
        <v>Central</v>
      </c>
      <c r="E7234" t="s">
        <v>61</v>
      </c>
      <c r="F7234" t="s">
        <v>56</v>
      </c>
      <c r="G7234" t="str">
        <f>IFERROR(_xlfn.XLOOKUP(Sales_Pipeline[[#This Row],[Account]],Accounts!$A$2:$A$86,Accounts!$F$2:$F$86),"")</f>
        <v>United States</v>
      </c>
      <c r="H7234" t="s">
        <v>82</v>
      </c>
      <c r="I7234" s="3">
        <v>43012</v>
      </c>
      <c r="J7234" s="3">
        <v>43021</v>
      </c>
      <c r="K7234" s="8" t="str">
        <f>IF(Sales_Pipeline[[#This Row],[Close_Date]]="","",TEXT(Sales_Pipeline[[#This Row],[Close_Date]],"ddd"))</f>
        <v>Fri</v>
      </c>
      <c r="L7234" s="8" t="str">
        <f>IF(Sales_Pipeline[[#This Row],[Close_Date]]="","",TEXT(Sales_Pipeline[[#This Row],[Close_Date]],"mmm"))</f>
        <v>Oct</v>
      </c>
      <c r="M7234" s="8" t="str">
        <f>IF(Sales_Pipeline[[#This Row],[Close_Date]]="","","Q"&amp;ROUNDUP(MONTH(Sales_Pipeline[[#This Row],[Close_Date]])/3,0))</f>
        <v>Q4</v>
      </c>
      <c r="N7234" s="2" cm="1">
        <f t="array" ref="N7234">IFERROR(_xlfn.IFS(Sales_Pipeline[[#This Row],[Deal_Stage]]="Won",_xlfn.XLOOKUP(Sales_Pipeline[[#This Row],[Product]],Products!$A$2:$A$8,Products!$C$2:$C$8),Sales_Pipeline[[#This Row],[Deal_Stage]]="Lost",_xlfn.XLOOKUP(Sales_Pipeline[[#This Row],[Product]],Products!$A$2:$A$8,Products!$C$2:$C$8)),"")</f>
        <v>55</v>
      </c>
      <c r="O7234" s="2">
        <v>0</v>
      </c>
    </row>
    <row r="7235" spans="1:15" x14ac:dyDescent="0.3">
      <c r="A7235" t="s">
        <v>7381</v>
      </c>
      <c r="B7235" t="s">
        <v>3</v>
      </c>
      <c r="C7235" t="str">
        <f>_xlfn.XLOOKUP(Sales_Pipeline[[#This Row],[Sales_Agent]],Sales_Teams[Sales_Agent],Sales_Teams[Manager])</f>
        <v>Dustin Brinkmann</v>
      </c>
      <c r="D7235" t="str">
        <f>_xlfn.XLOOKUP(Sales_Pipeline[[#This Row],[Manager]],Sales_Teams[Manager],Sales_Teams[Regional_Office])</f>
        <v>Central</v>
      </c>
      <c r="E7235" t="s">
        <v>61</v>
      </c>
      <c r="F7235" t="s">
        <v>132</v>
      </c>
      <c r="G7235" t="str">
        <f>IFERROR(_xlfn.XLOOKUP(Sales_Pipeline[[#This Row],[Account]],Accounts!$A$2:$A$86,Accounts!$F$2:$F$86),"")</f>
        <v>United States</v>
      </c>
      <c r="H7235" t="s">
        <v>57</v>
      </c>
      <c r="I7235" s="3">
        <v>43012</v>
      </c>
      <c r="J7235" s="3">
        <v>43085</v>
      </c>
      <c r="K7235" s="8" t="str">
        <f>IF(Sales_Pipeline[[#This Row],[Close_Date]]="","",TEXT(Sales_Pipeline[[#This Row],[Close_Date]],"ddd"))</f>
        <v>Sat</v>
      </c>
      <c r="L7235" s="8" t="str">
        <f>IF(Sales_Pipeline[[#This Row],[Close_Date]]="","",TEXT(Sales_Pipeline[[#This Row],[Close_Date]],"mmm"))</f>
        <v>Dec</v>
      </c>
      <c r="M7235" s="8" t="str">
        <f>IF(Sales_Pipeline[[#This Row],[Close_Date]]="","","Q"&amp;ROUNDUP(MONTH(Sales_Pipeline[[#This Row],[Close_Date]])/3,0))</f>
        <v>Q4</v>
      </c>
      <c r="N7235" s="2" cm="1">
        <f t="array" ref="N7235">IFERROR(_xlfn.IFS(Sales_Pipeline[[#This Row],[Deal_Stage]]="Won",_xlfn.XLOOKUP(Sales_Pipeline[[#This Row],[Product]],Products!$A$2:$A$8,Products!$C$2:$C$8),Sales_Pipeline[[#This Row],[Deal_Stage]]="Lost",_xlfn.XLOOKUP(Sales_Pipeline[[#This Row],[Product]],Products!$A$2:$A$8,Products!$C$2:$C$8)),"")</f>
        <v>55</v>
      </c>
      <c r="O7235" s="2">
        <v>59</v>
      </c>
    </row>
    <row r="7236" spans="1:15" x14ac:dyDescent="0.3">
      <c r="A7236" t="s">
        <v>7382</v>
      </c>
      <c r="B7236" t="s">
        <v>30</v>
      </c>
      <c r="C7236" t="str">
        <f>_xlfn.XLOOKUP(Sales_Pipeline[[#This Row],[Sales_Agent]],Sales_Teams[Sales_Agent],Sales_Teams[Manager])</f>
        <v>Rocco Neubert</v>
      </c>
      <c r="D7236" t="str">
        <f>_xlfn.XLOOKUP(Sales_Pipeline[[#This Row],[Manager]],Sales_Teams[Manager],Sales_Teams[Regional_Office])</f>
        <v>East</v>
      </c>
      <c r="E7236" t="s">
        <v>76</v>
      </c>
      <c r="G7236" t="str">
        <f>IFERROR(_xlfn.XLOOKUP(Sales_Pipeline[[#This Row],[Account]],Accounts!$A$2:$A$86,Accounts!$F$2:$F$86),"")</f>
        <v/>
      </c>
      <c r="H7236" t="s">
        <v>77</v>
      </c>
      <c r="I7236" s="3">
        <v>43012</v>
      </c>
      <c r="K7236" s="8" t="str">
        <f>IF(Sales_Pipeline[[#This Row],[Close_Date]]="","",TEXT(Sales_Pipeline[[#This Row],[Close_Date]],"ddd"))</f>
        <v/>
      </c>
      <c r="L7236" s="8" t="str">
        <f>IF(Sales_Pipeline[[#This Row],[Close_Date]]="","",TEXT(Sales_Pipeline[[#This Row],[Close_Date]],"mmm"))</f>
        <v/>
      </c>
      <c r="M7236" s="8" t="str">
        <f>IF(Sales_Pipeline[[#This Row],[Close_Date]]="","","Q"&amp;ROUNDUP(MONTH(Sales_Pipeline[[#This Row],[Close_Date]])/3,0))</f>
        <v/>
      </c>
      <c r="N7236" s="2" t="str" cm="1">
        <f t="array" ref="N7236">IFERROR(_xlfn.IFS(Sales_Pipeline[[#This Row],[Deal_Stage]]="Won",_xlfn.XLOOKUP(Sales_Pipeline[[#This Row],[Product]],Products!$A$2:$A$8,Products!$C$2:$C$8),Sales_Pipeline[[#This Row],[Deal_Stage]]="Lost",_xlfn.XLOOKUP(Sales_Pipeline[[#This Row],[Product]],Products!$A$2:$A$8,Products!$C$2:$C$8)),"")</f>
        <v/>
      </c>
      <c r="O7236" s="2">
        <v>0</v>
      </c>
    </row>
    <row r="7237" spans="1:15" x14ac:dyDescent="0.3">
      <c r="A7237" t="s">
        <v>7383</v>
      </c>
      <c r="B7237" t="s">
        <v>30</v>
      </c>
      <c r="C7237" t="str">
        <f>_xlfn.XLOOKUP(Sales_Pipeline[[#This Row],[Sales_Agent]],Sales_Teams[Sales_Agent],Sales_Teams[Manager])</f>
        <v>Rocco Neubert</v>
      </c>
      <c r="D7237" t="str">
        <f>_xlfn.XLOOKUP(Sales_Pipeline[[#This Row],[Manager]],Sales_Teams[Manager],Sales_Teams[Regional_Office])</f>
        <v>East</v>
      </c>
      <c r="E7237" t="s">
        <v>84</v>
      </c>
      <c r="F7237" t="s">
        <v>760</v>
      </c>
      <c r="G7237" t="str">
        <f>IFERROR(_xlfn.XLOOKUP(Sales_Pipeline[[#This Row],[Account]],Accounts!$A$2:$A$86,Accounts!$F$2:$F$86),"")</f>
        <v>United States</v>
      </c>
      <c r="H7237" t="s">
        <v>82</v>
      </c>
      <c r="I7237" s="3">
        <v>43012</v>
      </c>
      <c r="J7237" s="3">
        <v>43040</v>
      </c>
      <c r="K7237" s="8" t="str">
        <f>IF(Sales_Pipeline[[#This Row],[Close_Date]]="","",TEXT(Sales_Pipeline[[#This Row],[Close_Date]],"ddd"))</f>
        <v>Wed</v>
      </c>
      <c r="L7237" s="8" t="str">
        <f>IF(Sales_Pipeline[[#This Row],[Close_Date]]="","",TEXT(Sales_Pipeline[[#This Row],[Close_Date]],"mmm"))</f>
        <v>Nov</v>
      </c>
      <c r="M7237" s="8" t="str">
        <f>IF(Sales_Pipeline[[#This Row],[Close_Date]]="","","Q"&amp;ROUNDUP(MONTH(Sales_Pipeline[[#This Row],[Close_Date]])/3,0))</f>
        <v>Q4</v>
      </c>
      <c r="N7237" s="2" cm="1">
        <f t="array" ref="N7237">IFERROR(_xlfn.IFS(Sales_Pipeline[[#This Row],[Deal_Stage]]="Won",_xlfn.XLOOKUP(Sales_Pipeline[[#This Row],[Product]],Products!$A$2:$A$8,Products!$C$2:$C$8),Sales_Pipeline[[#This Row],[Deal_Stage]]="Lost",_xlfn.XLOOKUP(Sales_Pipeline[[#This Row],[Product]],Products!$A$2:$A$8,Products!$C$2:$C$8)),"")</f>
        <v>5482</v>
      </c>
      <c r="O7237" s="2">
        <v>0</v>
      </c>
    </row>
    <row r="7238" spans="1:15" x14ac:dyDescent="0.3">
      <c r="A7238" t="s">
        <v>7384</v>
      </c>
      <c r="B7238" t="s">
        <v>30</v>
      </c>
      <c r="C7238" t="str">
        <f>_xlfn.XLOOKUP(Sales_Pipeline[[#This Row],[Sales_Agent]],Sales_Teams[Sales_Agent],Sales_Teams[Manager])</f>
        <v>Rocco Neubert</v>
      </c>
      <c r="D7238" t="str">
        <f>_xlfn.XLOOKUP(Sales_Pipeline[[#This Row],[Manager]],Sales_Teams[Manager],Sales_Teams[Regional_Office])</f>
        <v>East</v>
      </c>
      <c r="E7238" t="s">
        <v>76</v>
      </c>
      <c r="F7238" t="s">
        <v>123</v>
      </c>
      <c r="G7238" t="str">
        <f>IFERROR(_xlfn.XLOOKUP(Sales_Pipeline[[#This Row],[Account]],Accounts!$A$2:$A$86,Accounts!$F$2:$F$86),"")</f>
        <v>United States</v>
      </c>
      <c r="H7238" t="s">
        <v>82</v>
      </c>
      <c r="I7238" s="3">
        <v>43012</v>
      </c>
      <c r="J7238" s="3">
        <v>43019</v>
      </c>
      <c r="K7238" s="8" t="str">
        <f>IF(Sales_Pipeline[[#This Row],[Close_Date]]="","",TEXT(Sales_Pipeline[[#This Row],[Close_Date]],"ddd"))</f>
        <v>Wed</v>
      </c>
      <c r="L7238" s="8" t="str">
        <f>IF(Sales_Pipeline[[#This Row],[Close_Date]]="","",TEXT(Sales_Pipeline[[#This Row],[Close_Date]],"mmm"))</f>
        <v>Oct</v>
      </c>
      <c r="M7238" s="8" t="str">
        <f>IF(Sales_Pipeline[[#This Row],[Close_Date]]="","","Q"&amp;ROUNDUP(MONTH(Sales_Pipeline[[#This Row],[Close_Date]])/3,0))</f>
        <v>Q4</v>
      </c>
      <c r="N7238" s="2" cm="1">
        <f t="array" ref="N7238">IFERROR(_xlfn.IFS(Sales_Pipeline[[#This Row],[Deal_Stage]]="Won",_xlfn.XLOOKUP(Sales_Pipeline[[#This Row],[Product]],Products!$A$2:$A$8,Products!$C$2:$C$8),Sales_Pipeline[[#This Row],[Deal_Stage]]="Lost",_xlfn.XLOOKUP(Sales_Pipeline[[#This Row],[Product]],Products!$A$2:$A$8,Products!$C$2:$C$8)),"")</f>
        <v>3393</v>
      </c>
      <c r="O7238" s="2">
        <v>0</v>
      </c>
    </row>
    <row r="7239" spans="1:15" x14ac:dyDescent="0.3">
      <c r="A7239" t="s">
        <v>7385</v>
      </c>
      <c r="B7239" t="s">
        <v>30</v>
      </c>
      <c r="C7239" t="str">
        <f>_xlfn.XLOOKUP(Sales_Pipeline[[#This Row],[Sales_Agent]],Sales_Teams[Sales_Agent],Sales_Teams[Manager])</f>
        <v>Rocco Neubert</v>
      </c>
      <c r="D7239" t="str">
        <f>_xlfn.XLOOKUP(Sales_Pipeline[[#This Row],[Manager]],Sales_Teams[Manager],Sales_Teams[Regional_Office])</f>
        <v>East</v>
      </c>
      <c r="E7239" t="s">
        <v>61</v>
      </c>
      <c r="F7239" t="s">
        <v>209</v>
      </c>
      <c r="G7239" t="str">
        <f>IFERROR(_xlfn.XLOOKUP(Sales_Pipeline[[#This Row],[Account]],Accounts!$A$2:$A$86,Accounts!$F$2:$F$86),"")</f>
        <v>United States</v>
      </c>
      <c r="H7239" t="s">
        <v>57</v>
      </c>
      <c r="I7239" s="3">
        <v>43012</v>
      </c>
      <c r="J7239" s="3">
        <v>43019</v>
      </c>
      <c r="K7239" s="8" t="str">
        <f>IF(Sales_Pipeline[[#This Row],[Close_Date]]="","",TEXT(Sales_Pipeline[[#This Row],[Close_Date]],"ddd"))</f>
        <v>Wed</v>
      </c>
      <c r="L7239" s="8" t="str">
        <f>IF(Sales_Pipeline[[#This Row],[Close_Date]]="","",TEXT(Sales_Pipeline[[#This Row],[Close_Date]],"mmm"))</f>
        <v>Oct</v>
      </c>
      <c r="M7239" s="8" t="str">
        <f>IF(Sales_Pipeline[[#This Row],[Close_Date]]="","","Q"&amp;ROUNDUP(MONTH(Sales_Pipeline[[#This Row],[Close_Date]])/3,0))</f>
        <v>Q4</v>
      </c>
      <c r="N7239" s="2" cm="1">
        <f t="array" ref="N7239">IFERROR(_xlfn.IFS(Sales_Pipeline[[#This Row],[Deal_Stage]]="Won",_xlfn.XLOOKUP(Sales_Pipeline[[#This Row],[Product]],Products!$A$2:$A$8,Products!$C$2:$C$8),Sales_Pipeline[[#This Row],[Deal_Stage]]="Lost",_xlfn.XLOOKUP(Sales_Pipeline[[#This Row],[Product]],Products!$A$2:$A$8,Products!$C$2:$C$8)),"")</f>
        <v>55</v>
      </c>
      <c r="O7239" s="2">
        <v>54</v>
      </c>
    </row>
    <row r="7240" spans="1:15" x14ac:dyDescent="0.3">
      <c r="A7240" t="s">
        <v>7386</v>
      </c>
      <c r="B7240" t="s">
        <v>27</v>
      </c>
      <c r="C7240" t="str">
        <f>_xlfn.XLOOKUP(Sales_Pipeline[[#This Row],[Sales_Agent]],Sales_Teams[Sales_Agent],Sales_Teams[Manager])</f>
        <v>Rocco Neubert</v>
      </c>
      <c r="D7240" t="str">
        <f>_xlfn.XLOOKUP(Sales_Pipeline[[#This Row],[Manager]],Sales_Teams[Manager],Sales_Teams[Regional_Office])</f>
        <v>East</v>
      </c>
      <c r="E7240" t="s">
        <v>84</v>
      </c>
      <c r="F7240" t="s">
        <v>231</v>
      </c>
      <c r="G7240" t="str">
        <f>IFERROR(_xlfn.XLOOKUP(Sales_Pipeline[[#This Row],[Account]],Accounts!$A$2:$A$86,Accounts!$F$2:$F$86),"")</f>
        <v>United States</v>
      </c>
      <c r="H7240" t="s">
        <v>57</v>
      </c>
      <c r="I7240" s="3">
        <v>43012</v>
      </c>
      <c r="J7240" s="3">
        <v>43022</v>
      </c>
      <c r="K7240" s="8" t="str">
        <f>IF(Sales_Pipeline[[#This Row],[Close_Date]]="","",TEXT(Sales_Pipeline[[#This Row],[Close_Date]],"ddd"))</f>
        <v>Sat</v>
      </c>
      <c r="L7240" s="8" t="str">
        <f>IF(Sales_Pipeline[[#This Row],[Close_Date]]="","",TEXT(Sales_Pipeline[[#This Row],[Close_Date]],"mmm"))</f>
        <v>Oct</v>
      </c>
      <c r="M7240" s="8" t="str">
        <f>IF(Sales_Pipeline[[#This Row],[Close_Date]]="","","Q"&amp;ROUNDUP(MONTH(Sales_Pipeline[[#This Row],[Close_Date]])/3,0))</f>
        <v>Q4</v>
      </c>
      <c r="N7240" s="2" cm="1">
        <f t="array" ref="N7240">IFERROR(_xlfn.IFS(Sales_Pipeline[[#This Row],[Deal_Stage]]="Won",_xlfn.XLOOKUP(Sales_Pipeline[[#This Row],[Product]],Products!$A$2:$A$8,Products!$C$2:$C$8),Sales_Pipeline[[#This Row],[Deal_Stage]]="Lost",_xlfn.XLOOKUP(Sales_Pipeline[[#This Row],[Product]],Products!$A$2:$A$8,Products!$C$2:$C$8)),"")</f>
        <v>5482</v>
      </c>
      <c r="O7240" s="2">
        <v>5989</v>
      </c>
    </row>
    <row r="7241" spans="1:15" x14ac:dyDescent="0.3">
      <c r="A7241" t="s">
        <v>7387</v>
      </c>
      <c r="B7241" t="s">
        <v>20</v>
      </c>
      <c r="C7241" t="str">
        <f>_xlfn.XLOOKUP(Sales_Pipeline[[#This Row],[Sales_Agent]],Sales_Teams[Sales_Agent],Sales_Teams[Manager])</f>
        <v>Cara Losch</v>
      </c>
      <c r="D7241" t="str">
        <f>_xlfn.XLOOKUP(Sales_Pipeline[[#This Row],[Manager]],Sales_Teams[Manager],Sales_Teams[Regional_Office])</f>
        <v>East</v>
      </c>
      <c r="E7241" t="s">
        <v>63</v>
      </c>
      <c r="G7241" t="str">
        <f>IFERROR(_xlfn.XLOOKUP(Sales_Pipeline[[#This Row],[Account]],Accounts!$A$2:$A$86,Accounts!$F$2:$F$86),"")</f>
        <v/>
      </c>
      <c r="H7241" t="s">
        <v>77</v>
      </c>
      <c r="I7241" s="3">
        <v>43012</v>
      </c>
      <c r="K7241" s="8" t="str">
        <f>IF(Sales_Pipeline[[#This Row],[Close_Date]]="","",TEXT(Sales_Pipeline[[#This Row],[Close_Date]],"ddd"))</f>
        <v/>
      </c>
      <c r="L7241" s="8" t="str">
        <f>IF(Sales_Pipeline[[#This Row],[Close_Date]]="","",TEXT(Sales_Pipeline[[#This Row],[Close_Date]],"mmm"))</f>
        <v/>
      </c>
      <c r="M7241" s="8" t="str">
        <f>IF(Sales_Pipeline[[#This Row],[Close_Date]]="","","Q"&amp;ROUNDUP(MONTH(Sales_Pipeline[[#This Row],[Close_Date]])/3,0))</f>
        <v/>
      </c>
      <c r="N7241" s="2" t="str" cm="1">
        <f t="array" ref="N7241">IFERROR(_xlfn.IFS(Sales_Pipeline[[#This Row],[Deal_Stage]]="Won",_xlfn.XLOOKUP(Sales_Pipeline[[#This Row],[Product]],Products!$A$2:$A$8,Products!$C$2:$C$8),Sales_Pipeline[[#This Row],[Deal_Stage]]="Lost",_xlfn.XLOOKUP(Sales_Pipeline[[#This Row],[Product]],Products!$A$2:$A$8,Products!$C$2:$C$8)),"")</f>
        <v/>
      </c>
      <c r="O7241" s="2">
        <v>0</v>
      </c>
    </row>
    <row r="7242" spans="1:15" x14ac:dyDescent="0.3">
      <c r="A7242" t="s">
        <v>7388</v>
      </c>
      <c r="B7242" t="s">
        <v>25</v>
      </c>
      <c r="C7242" t="str">
        <f>_xlfn.XLOOKUP(Sales_Pipeline[[#This Row],[Sales_Agent]],Sales_Teams[Sales_Agent],Sales_Teams[Manager])</f>
        <v>Rocco Neubert</v>
      </c>
      <c r="D7242" t="str">
        <f>_xlfn.XLOOKUP(Sales_Pipeline[[#This Row],[Manager]],Sales_Teams[Manager],Sales_Teams[Regional_Office])</f>
        <v>East</v>
      </c>
      <c r="E7242" t="s">
        <v>55</v>
      </c>
      <c r="G7242" t="str">
        <f>IFERROR(_xlfn.XLOOKUP(Sales_Pipeline[[#This Row],[Account]],Accounts!$A$2:$A$86,Accounts!$F$2:$F$86),"")</f>
        <v/>
      </c>
      <c r="H7242" t="s">
        <v>77</v>
      </c>
      <c r="I7242" s="3">
        <v>43012</v>
      </c>
      <c r="K7242" s="8" t="str">
        <f>IF(Sales_Pipeline[[#This Row],[Close_Date]]="","",TEXT(Sales_Pipeline[[#This Row],[Close_Date]],"ddd"))</f>
        <v/>
      </c>
      <c r="L7242" s="8" t="str">
        <f>IF(Sales_Pipeline[[#This Row],[Close_Date]]="","",TEXT(Sales_Pipeline[[#This Row],[Close_Date]],"mmm"))</f>
        <v/>
      </c>
      <c r="M7242" s="8" t="str">
        <f>IF(Sales_Pipeline[[#This Row],[Close_Date]]="","","Q"&amp;ROUNDUP(MONTH(Sales_Pipeline[[#This Row],[Close_Date]])/3,0))</f>
        <v/>
      </c>
      <c r="N7242" s="2" t="str" cm="1">
        <f t="array" ref="N7242">IFERROR(_xlfn.IFS(Sales_Pipeline[[#This Row],[Deal_Stage]]="Won",_xlfn.XLOOKUP(Sales_Pipeline[[#This Row],[Product]],Products!$A$2:$A$8,Products!$C$2:$C$8),Sales_Pipeline[[#This Row],[Deal_Stage]]="Lost",_xlfn.XLOOKUP(Sales_Pipeline[[#This Row],[Product]],Products!$A$2:$A$8,Products!$C$2:$C$8)),"")</f>
        <v/>
      </c>
      <c r="O7242" s="2">
        <v>0</v>
      </c>
    </row>
    <row r="7243" spans="1:15" x14ac:dyDescent="0.3">
      <c r="A7243" t="s">
        <v>7389</v>
      </c>
      <c r="B7243" t="s">
        <v>25</v>
      </c>
      <c r="C7243" t="str">
        <f>_xlfn.XLOOKUP(Sales_Pipeline[[#This Row],[Sales_Agent]],Sales_Teams[Sales_Agent],Sales_Teams[Manager])</f>
        <v>Rocco Neubert</v>
      </c>
      <c r="D7243" t="str">
        <f>_xlfn.XLOOKUP(Sales_Pipeline[[#This Row],[Manager]],Sales_Teams[Manager],Sales_Teams[Regional_Office])</f>
        <v>East</v>
      </c>
      <c r="E7243" t="s">
        <v>8953</v>
      </c>
      <c r="F7243" t="s">
        <v>161</v>
      </c>
      <c r="G7243" t="str">
        <f>IFERROR(_xlfn.XLOOKUP(Sales_Pipeline[[#This Row],[Account]],Accounts!$A$2:$A$86,Accounts!$F$2:$F$86),"")</f>
        <v>United States</v>
      </c>
      <c r="H7243" t="s">
        <v>82</v>
      </c>
      <c r="I7243" s="3">
        <v>43012</v>
      </c>
      <c r="J7243" s="3">
        <v>43023</v>
      </c>
      <c r="K7243" s="8" t="str">
        <f>IF(Sales_Pipeline[[#This Row],[Close_Date]]="","",TEXT(Sales_Pipeline[[#This Row],[Close_Date]],"ddd"))</f>
        <v>Sun</v>
      </c>
      <c r="L7243" s="8" t="str">
        <f>IF(Sales_Pipeline[[#This Row],[Close_Date]]="","",TEXT(Sales_Pipeline[[#This Row],[Close_Date]],"mmm"))</f>
        <v>Oct</v>
      </c>
      <c r="M7243" s="8" t="str">
        <f>IF(Sales_Pipeline[[#This Row],[Close_Date]]="","","Q"&amp;ROUNDUP(MONTH(Sales_Pipeline[[#This Row],[Close_Date]])/3,0))</f>
        <v>Q4</v>
      </c>
      <c r="N7243" s="2" cm="1">
        <f t="array" ref="N7243">IFERROR(_xlfn.IFS(Sales_Pipeline[[#This Row],[Deal_Stage]]="Won",_xlfn.XLOOKUP(Sales_Pipeline[[#This Row],[Product]],Products!$A$2:$A$8,Products!$C$2:$C$8),Sales_Pipeline[[#This Row],[Deal_Stage]]="Lost",_xlfn.XLOOKUP(Sales_Pipeline[[#This Row],[Product]],Products!$A$2:$A$8,Products!$C$2:$C$8)),"")</f>
        <v>4821</v>
      </c>
      <c r="O7243" s="2">
        <v>0</v>
      </c>
    </row>
    <row r="7244" spans="1:15" x14ac:dyDescent="0.3">
      <c r="A7244" t="s">
        <v>7390</v>
      </c>
      <c r="B7244" t="s">
        <v>15</v>
      </c>
      <c r="C7244" t="str">
        <f>_xlfn.XLOOKUP(Sales_Pipeline[[#This Row],[Sales_Agent]],Sales_Teams[Sales_Agent],Sales_Teams[Manager])</f>
        <v>Melvin Marxen</v>
      </c>
      <c r="D7244" t="str">
        <f>_xlfn.XLOOKUP(Sales_Pipeline[[#This Row],[Manager]],Sales_Teams[Manager],Sales_Teams[Regional_Office])</f>
        <v>Central</v>
      </c>
      <c r="E7244" t="s">
        <v>8953</v>
      </c>
      <c r="F7244" t="s">
        <v>318</v>
      </c>
      <c r="G7244" t="str">
        <f>IFERROR(_xlfn.XLOOKUP(Sales_Pipeline[[#This Row],[Account]],Accounts!$A$2:$A$86,Accounts!$F$2:$F$86),"")</f>
        <v>Kenya</v>
      </c>
      <c r="H7244" t="s">
        <v>82</v>
      </c>
      <c r="I7244" s="3">
        <v>43012</v>
      </c>
      <c r="J7244" s="3">
        <v>43020</v>
      </c>
      <c r="K7244" s="8" t="str">
        <f>IF(Sales_Pipeline[[#This Row],[Close_Date]]="","",TEXT(Sales_Pipeline[[#This Row],[Close_Date]],"ddd"))</f>
        <v>Thu</v>
      </c>
      <c r="L7244" s="8" t="str">
        <f>IF(Sales_Pipeline[[#This Row],[Close_Date]]="","",TEXT(Sales_Pipeline[[#This Row],[Close_Date]],"mmm"))</f>
        <v>Oct</v>
      </c>
      <c r="M7244" s="8" t="str">
        <f>IF(Sales_Pipeline[[#This Row],[Close_Date]]="","","Q"&amp;ROUNDUP(MONTH(Sales_Pipeline[[#This Row],[Close_Date]])/3,0))</f>
        <v>Q4</v>
      </c>
      <c r="N7244" s="2" cm="1">
        <f t="array" ref="N7244">IFERROR(_xlfn.IFS(Sales_Pipeline[[#This Row],[Deal_Stage]]="Won",_xlfn.XLOOKUP(Sales_Pipeline[[#This Row],[Product]],Products!$A$2:$A$8,Products!$C$2:$C$8),Sales_Pipeline[[#This Row],[Deal_Stage]]="Lost",_xlfn.XLOOKUP(Sales_Pipeline[[#This Row],[Product]],Products!$A$2:$A$8,Products!$C$2:$C$8)),"")</f>
        <v>4821</v>
      </c>
      <c r="O7244" s="2">
        <v>0</v>
      </c>
    </row>
    <row r="7245" spans="1:15" x14ac:dyDescent="0.3">
      <c r="A7245" t="s">
        <v>7391</v>
      </c>
      <c r="B7245" t="s">
        <v>15</v>
      </c>
      <c r="C7245" t="str">
        <f>_xlfn.XLOOKUP(Sales_Pipeline[[#This Row],[Sales_Agent]],Sales_Teams[Sales_Agent],Sales_Teams[Manager])</f>
        <v>Melvin Marxen</v>
      </c>
      <c r="D7245" t="str">
        <f>_xlfn.XLOOKUP(Sales_Pipeline[[#This Row],[Manager]],Sales_Teams[Manager],Sales_Teams[Regional_Office])</f>
        <v>Central</v>
      </c>
      <c r="E7245" t="s">
        <v>84</v>
      </c>
      <c r="F7245" t="s">
        <v>150</v>
      </c>
      <c r="G7245" t="str">
        <f>IFERROR(_xlfn.XLOOKUP(Sales_Pipeline[[#This Row],[Account]],Accounts!$A$2:$A$86,Accounts!$F$2:$F$86),"")</f>
        <v>United States</v>
      </c>
      <c r="H7245" t="s">
        <v>57</v>
      </c>
      <c r="I7245" s="3">
        <v>43012</v>
      </c>
      <c r="J7245" s="3">
        <v>43090</v>
      </c>
      <c r="K7245" s="8" t="str">
        <f>IF(Sales_Pipeline[[#This Row],[Close_Date]]="","",TEXT(Sales_Pipeline[[#This Row],[Close_Date]],"ddd"))</f>
        <v>Thu</v>
      </c>
      <c r="L7245" s="8" t="str">
        <f>IF(Sales_Pipeline[[#This Row],[Close_Date]]="","",TEXT(Sales_Pipeline[[#This Row],[Close_Date]],"mmm"))</f>
        <v>Dec</v>
      </c>
      <c r="M7245" s="8" t="str">
        <f>IF(Sales_Pipeline[[#This Row],[Close_Date]]="","","Q"&amp;ROUNDUP(MONTH(Sales_Pipeline[[#This Row],[Close_Date]])/3,0))</f>
        <v>Q4</v>
      </c>
      <c r="N7245" s="2" cm="1">
        <f t="array" ref="N7245">IFERROR(_xlfn.IFS(Sales_Pipeline[[#This Row],[Deal_Stage]]="Won",_xlfn.XLOOKUP(Sales_Pipeline[[#This Row],[Product]],Products!$A$2:$A$8,Products!$C$2:$C$8),Sales_Pipeline[[#This Row],[Deal_Stage]]="Lost",_xlfn.XLOOKUP(Sales_Pipeline[[#This Row],[Product]],Products!$A$2:$A$8,Products!$C$2:$C$8)),"")</f>
        <v>5482</v>
      </c>
      <c r="O7245" s="2">
        <v>4735</v>
      </c>
    </row>
    <row r="7246" spans="1:15" x14ac:dyDescent="0.3">
      <c r="A7246" t="s">
        <v>7392</v>
      </c>
      <c r="B7246" t="s">
        <v>15</v>
      </c>
      <c r="C7246" t="str">
        <f>_xlfn.XLOOKUP(Sales_Pipeline[[#This Row],[Sales_Agent]],Sales_Teams[Sales_Agent],Sales_Teams[Manager])</f>
        <v>Melvin Marxen</v>
      </c>
      <c r="D7246" t="str">
        <f>_xlfn.XLOOKUP(Sales_Pipeline[[#This Row],[Manager]],Sales_Teams[Manager],Sales_Teams[Regional_Office])</f>
        <v>Central</v>
      </c>
      <c r="E7246" t="s">
        <v>8953</v>
      </c>
      <c r="F7246" t="s">
        <v>169</v>
      </c>
      <c r="G7246" t="str">
        <f>IFERROR(_xlfn.XLOOKUP(Sales_Pipeline[[#This Row],[Account]],Accounts!$A$2:$A$86,Accounts!$F$2:$F$86),"")</f>
        <v>Panama</v>
      </c>
      <c r="H7246" t="s">
        <v>57</v>
      </c>
      <c r="I7246" s="3">
        <v>43012</v>
      </c>
      <c r="J7246" s="3">
        <v>43018</v>
      </c>
      <c r="K7246" s="8" t="str">
        <f>IF(Sales_Pipeline[[#This Row],[Close_Date]]="","",TEXT(Sales_Pipeline[[#This Row],[Close_Date]],"ddd"))</f>
        <v>Tue</v>
      </c>
      <c r="L7246" s="8" t="str">
        <f>IF(Sales_Pipeline[[#This Row],[Close_Date]]="","",TEXT(Sales_Pipeline[[#This Row],[Close_Date]],"mmm"))</f>
        <v>Oct</v>
      </c>
      <c r="M7246" s="8" t="str">
        <f>IF(Sales_Pipeline[[#This Row],[Close_Date]]="","","Q"&amp;ROUNDUP(MONTH(Sales_Pipeline[[#This Row],[Close_Date]])/3,0))</f>
        <v>Q4</v>
      </c>
      <c r="N7246" s="2" cm="1">
        <f t="array" ref="N7246">IFERROR(_xlfn.IFS(Sales_Pipeline[[#This Row],[Deal_Stage]]="Won",_xlfn.XLOOKUP(Sales_Pipeline[[#This Row],[Product]],Products!$A$2:$A$8,Products!$C$2:$C$8),Sales_Pipeline[[#This Row],[Deal_Stage]]="Lost",_xlfn.XLOOKUP(Sales_Pipeline[[#This Row],[Product]],Products!$A$2:$A$8,Products!$C$2:$C$8)),"")</f>
        <v>4821</v>
      </c>
      <c r="O7246" s="2">
        <v>5055</v>
      </c>
    </row>
    <row r="7247" spans="1:15" x14ac:dyDescent="0.3">
      <c r="A7247" t="s">
        <v>7393</v>
      </c>
      <c r="B7247" t="s">
        <v>40</v>
      </c>
      <c r="C7247" t="str">
        <f>_xlfn.XLOOKUP(Sales_Pipeline[[#This Row],[Sales_Agent]],Sales_Teams[Sales_Agent],Sales_Teams[Manager])</f>
        <v>Summer Sewald</v>
      </c>
      <c r="D7247" t="str">
        <f>_xlfn.XLOOKUP(Sales_Pipeline[[#This Row],[Manager]],Sales_Teams[Manager],Sales_Teams[Regional_Office])</f>
        <v>West</v>
      </c>
      <c r="E7247" t="s">
        <v>84</v>
      </c>
      <c r="F7247" t="s">
        <v>100</v>
      </c>
      <c r="G7247" t="str">
        <f>IFERROR(_xlfn.XLOOKUP(Sales_Pipeline[[#This Row],[Account]],Accounts!$A$2:$A$86,Accounts!$F$2:$F$86),"")</f>
        <v>United States</v>
      </c>
      <c r="H7247" t="s">
        <v>57</v>
      </c>
      <c r="I7247" s="3">
        <v>43012</v>
      </c>
      <c r="J7247" s="3">
        <v>43074</v>
      </c>
      <c r="K7247" s="8" t="str">
        <f>IF(Sales_Pipeline[[#This Row],[Close_Date]]="","",TEXT(Sales_Pipeline[[#This Row],[Close_Date]],"ddd"))</f>
        <v>Tue</v>
      </c>
      <c r="L7247" s="8" t="str">
        <f>IF(Sales_Pipeline[[#This Row],[Close_Date]]="","",TEXT(Sales_Pipeline[[#This Row],[Close_Date]],"mmm"))</f>
        <v>Dec</v>
      </c>
      <c r="M7247" s="8" t="str">
        <f>IF(Sales_Pipeline[[#This Row],[Close_Date]]="","","Q"&amp;ROUNDUP(MONTH(Sales_Pipeline[[#This Row],[Close_Date]])/3,0))</f>
        <v>Q4</v>
      </c>
      <c r="N7247" s="2" cm="1">
        <f t="array" ref="N7247">IFERROR(_xlfn.IFS(Sales_Pipeline[[#This Row],[Deal_Stage]]="Won",_xlfn.XLOOKUP(Sales_Pipeline[[#This Row],[Product]],Products!$A$2:$A$8,Products!$C$2:$C$8),Sales_Pipeline[[#This Row],[Deal_Stage]]="Lost",_xlfn.XLOOKUP(Sales_Pipeline[[#This Row],[Product]],Products!$A$2:$A$8,Products!$C$2:$C$8)),"")</f>
        <v>5482</v>
      </c>
      <c r="O7247" s="2">
        <v>4527</v>
      </c>
    </row>
    <row r="7248" spans="1:15" x14ac:dyDescent="0.3">
      <c r="A7248" t="s">
        <v>7394</v>
      </c>
      <c r="B7248" t="s">
        <v>10</v>
      </c>
      <c r="C7248" t="str">
        <f>_xlfn.XLOOKUP(Sales_Pipeline[[#This Row],[Sales_Agent]],Sales_Teams[Sales_Agent],Sales_Teams[Manager])</f>
        <v>Melvin Marxen</v>
      </c>
      <c r="D7248" t="str">
        <f>_xlfn.XLOOKUP(Sales_Pipeline[[#This Row],[Manager]],Sales_Teams[Manager],Sales_Teams[Regional_Office])</f>
        <v>Central</v>
      </c>
      <c r="E7248" t="s">
        <v>63</v>
      </c>
      <c r="F7248" t="s">
        <v>118</v>
      </c>
      <c r="G7248" t="str">
        <f>IFERROR(_xlfn.XLOOKUP(Sales_Pipeline[[#This Row],[Account]],Accounts!$A$2:$A$86,Accounts!$F$2:$F$86),"")</f>
        <v>United States</v>
      </c>
      <c r="H7248" t="s">
        <v>82</v>
      </c>
      <c r="I7248" s="3">
        <v>43012</v>
      </c>
      <c r="J7248" s="3">
        <v>43092</v>
      </c>
      <c r="K7248" s="8" t="str">
        <f>IF(Sales_Pipeline[[#This Row],[Close_Date]]="","",TEXT(Sales_Pipeline[[#This Row],[Close_Date]],"ddd"))</f>
        <v>Sat</v>
      </c>
      <c r="L7248" s="8" t="str">
        <f>IF(Sales_Pipeline[[#This Row],[Close_Date]]="","",TEXT(Sales_Pipeline[[#This Row],[Close_Date]],"mmm"))</f>
        <v>Dec</v>
      </c>
      <c r="M7248" s="8" t="str">
        <f>IF(Sales_Pipeline[[#This Row],[Close_Date]]="","","Q"&amp;ROUNDUP(MONTH(Sales_Pipeline[[#This Row],[Close_Date]])/3,0))</f>
        <v>Q4</v>
      </c>
      <c r="N7248" s="2" cm="1">
        <f t="array" ref="N7248">IFERROR(_xlfn.IFS(Sales_Pipeline[[#This Row],[Deal_Stage]]="Won",_xlfn.XLOOKUP(Sales_Pipeline[[#This Row],[Product]],Products!$A$2:$A$8,Products!$C$2:$C$8),Sales_Pipeline[[#This Row],[Deal_Stage]]="Lost",_xlfn.XLOOKUP(Sales_Pipeline[[#This Row],[Product]],Products!$A$2:$A$8,Products!$C$2:$C$8)),"")</f>
        <v>550</v>
      </c>
      <c r="O7248" s="2">
        <v>0</v>
      </c>
    </row>
    <row r="7249" spans="1:15" x14ac:dyDescent="0.3">
      <c r="A7249" t="s">
        <v>7395</v>
      </c>
      <c r="B7249" t="s">
        <v>10</v>
      </c>
      <c r="C7249" t="str">
        <f>_xlfn.XLOOKUP(Sales_Pipeline[[#This Row],[Sales_Agent]],Sales_Teams[Sales_Agent],Sales_Teams[Manager])</f>
        <v>Melvin Marxen</v>
      </c>
      <c r="D7249" t="str">
        <f>_xlfn.XLOOKUP(Sales_Pipeline[[#This Row],[Manager]],Sales_Teams[Manager],Sales_Teams[Regional_Office])</f>
        <v>Central</v>
      </c>
      <c r="E7249" t="s">
        <v>8953</v>
      </c>
      <c r="F7249" t="s">
        <v>247</v>
      </c>
      <c r="G7249" t="str">
        <f>IFERROR(_xlfn.XLOOKUP(Sales_Pipeline[[#This Row],[Account]],Accounts!$A$2:$A$86,Accounts!$F$2:$F$86),"")</f>
        <v>United States</v>
      </c>
      <c r="H7249" t="s">
        <v>82</v>
      </c>
      <c r="I7249" s="3">
        <v>43012</v>
      </c>
      <c r="J7249" s="3">
        <v>43023</v>
      </c>
      <c r="K7249" s="8" t="str">
        <f>IF(Sales_Pipeline[[#This Row],[Close_Date]]="","",TEXT(Sales_Pipeline[[#This Row],[Close_Date]],"ddd"))</f>
        <v>Sun</v>
      </c>
      <c r="L7249" s="8" t="str">
        <f>IF(Sales_Pipeline[[#This Row],[Close_Date]]="","",TEXT(Sales_Pipeline[[#This Row],[Close_Date]],"mmm"))</f>
        <v>Oct</v>
      </c>
      <c r="M7249" s="8" t="str">
        <f>IF(Sales_Pipeline[[#This Row],[Close_Date]]="","","Q"&amp;ROUNDUP(MONTH(Sales_Pipeline[[#This Row],[Close_Date]])/3,0))</f>
        <v>Q4</v>
      </c>
      <c r="N7249" s="2" cm="1">
        <f t="array" ref="N7249">IFERROR(_xlfn.IFS(Sales_Pipeline[[#This Row],[Deal_Stage]]="Won",_xlfn.XLOOKUP(Sales_Pipeline[[#This Row],[Product]],Products!$A$2:$A$8,Products!$C$2:$C$8),Sales_Pipeline[[#This Row],[Deal_Stage]]="Lost",_xlfn.XLOOKUP(Sales_Pipeline[[#This Row],[Product]],Products!$A$2:$A$8,Products!$C$2:$C$8)),"")</f>
        <v>4821</v>
      </c>
      <c r="O7249" s="2">
        <v>0</v>
      </c>
    </row>
    <row r="7250" spans="1:15" x14ac:dyDescent="0.3">
      <c r="A7250" t="s">
        <v>7396</v>
      </c>
      <c r="B7250" t="s">
        <v>10</v>
      </c>
      <c r="C7250" t="str">
        <f>_xlfn.XLOOKUP(Sales_Pipeline[[#This Row],[Sales_Agent]],Sales_Teams[Sales_Agent],Sales_Teams[Manager])</f>
        <v>Melvin Marxen</v>
      </c>
      <c r="D7250" t="str">
        <f>_xlfn.XLOOKUP(Sales_Pipeline[[#This Row],[Manager]],Sales_Teams[Manager],Sales_Teams[Regional_Office])</f>
        <v>Central</v>
      </c>
      <c r="E7250" t="s">
        <v>61</v>
      </c>
      <c r="F7250" t="s">
        <v>333</v>
      </c>
      <c r="G7250" t="str">
        <f>IFERROR(_xlfn.XLOOKUP(Sales_Pipeline[[#This Row],[Account]],Accounts!$A$2:$A$86,Accounts!$F$2:$F$86),"")</f>
        <v>United States</v>
      </c>
      <c r="H7250" t="s">
        <v>57</v>
      </c>
      <c r="I7250" s="3">
        <v>43012</v>
      </c>
      <c r="J7250" s="3">
        <v>43014</v>
      </c>
      <c r="K7250" s="8" t="str">
        <f>IF(Sales_Pipeline[[#This Row],[Close_Date]]="","",TEXT(Sales_Pipeline[[#This Row],[Close_Date]],"ddd"))</f>
        <v>Fri</v>
      </c>
      <c r="L7250" s="8" t="str">
        <f>IF(Sales_Pipeline[[#This Row],[Close_Date]]="","",TEXT(Sales_Pipeline[[#This Row],[Close_Date]],"mmm"))</f>
        <v>Oct</v>
      </c>
      <c r="M7250" s="8" t="str">
        <f>IF(Sales_Pipeline[[#This Row],[Close_Date]]="","","Q"&amp;ROUNDUP(MONTH(Sales_Pipeline[[#This Row],[Close_Date]])/3,0))</f>
        <v>Q4</v>
      </c>
      <c r="N7250" s="2" cm="1">
        <f t="array" ref="N7250">IFERROR(_xlfn.IFS(Sales_Pipeline[[#This Row],[Deal_Stage]]="Won",_xlfn.XLOOKUP(Sales_Pipeline[[#This Row],[Product]],Products!$A$2:$A$8,Products!$C$2:$C$8),Sales_Pipeline[[#This Row],[Deal_Stage]]="Lost",_xlfn.XLOOKUP(Sales_Pipeline[[#This Row],[Product]],Products!$A$2:$A$8,Products!$C$2:$C$8)),"")</f>
        <v>55</v>
      </c>
      <c r="O7250" s="2">
        <v>58</v>
      </c>
    </row>
    <row r="7251" spans="1:15" x14ac:dyDescent="0.3">
      <c r="A7251" t="s">
        <v>7397</v>
      </c>
      <c r="B7251" t="s">
        <v>42</v>
      </c>
      <c r="C7251" t="str">
        <f>_xlfn.XLOOKUP(Sales_Pipeline[[#This Row],[Sales_Agent]],Sales_Teams[Sales_Agent],Sales_Teams[Manager])</f>
        <v>Summer Sewald</v>
      </c>
      <c r="D7251" t="str">
        <f>_xlfn.XLOOKUP(Sales_Pipeline[[#This Row],[Manager]],Sales_Teams[Manager],Sales_Teams[Regional_Office])</f>
        <v>West</v>
      </c>
      <c r="E7251" t="s">
        <v>63</v>
      </c>
      <c r="F7251" t="s">
        <v>70</v>
      </c>
      <c r="G7251" t="str">
        <f>IFERROR(_xlfn.XLOOKUP(Sales_Pipeline[[#This Row],[Account]],Accounts!$A$2:$A$86,Accounts!$F$2:$F$86),"")</f>
        <v>United States</v>
      </c>
      <c r="H7251" t="s">
        <v>82</v>
      </c>
      <c r="I7251" s="3">
        <v>43012</v>
      </c>
      <c r="J7251" s="3">
        <v>43056</v>
      </c>
      <c r="K7251" s="8" t="str">
        <f>IF(Sales_Pipeline[[#This Row],[Close_Date]]="","",TEXT(Sales_Pipeline[[#This Row],[Close_Date]],"ddd"))</f>
        <v>Fri</v>
      </c>
      <c r="L7251" s="8" t="str">
        <f>IF(Sales_Pipeline[[#This Row],[Close_Date]]="","",TEXT(Sales_Pipeline[[#This Row],[Close_Date]],"mmm"))</f>
        <v>Nov</v>
      </c>
      <c r="M7251" s="8" t="str">
        <f>IF(Sales_Pipeline[[#This Row],[Close_Date]]="","","Q"&amp;ROUNDUP(MONTH(Sales_Pipeline[[#This Row],[Close_Date]])/3,0))</f>
        <v>Q4</v>
      </c>
      <c r="N7251" s="2" cm="1">
        <f t="array" ref="N7251">IFERROR(_xlfn.IFS(Sales_Pipeline[[#This Row],[Deal_Stage]]="Won",_xlfn.XLOOKUP(Sales_Pipeline[[#This Row],[Product]],Products!$A$2:$A$8,Products!$C$2:$C$8),Sales_Pipeline[[#This Row],[Deal_Stage]]="Lost",_xlfn.XLOOKUP(Sales_Pipeline[[#This Row],[Product]],Products!$A$2:$A$8,Products!$C$2:$C$8)),"")</f>
        <v>550</v>
      </c>
      <c r="O7251" s="2">
        <v>0</v>
      </c>
    </row>
    <row r="7252" spans="1:15" x14ac:dyDescent="0.3">
      <c r="A7252" t="s">
        <v>7398</v>
      </c>
      <c r="B7252" t="s">
        <v>37</v>
      </c>
      <c r="C7252" t="str">
        <f>_xlfn.XLOOKUP(Sales_Pipeline[[#This Row],[Sales_Agent]],Sales_Teams[Sales_Agent],Sales_Teams[Manager])</f>
        <v>Celia Rouche</v>
      </c>
      <c r="D7252" t="str">
        <f>_xlfn.XLOOKUP(Sales_Pipeline[[#This Row],[Manager]],Sales_Teams[Manager],Sales_Teams[Regional_Office])</f>
        <v>West</v>
      </c>
      <c r="E7252" t="s">
        <v>61</v>
      </c>
      <c r="F7252" t="s">
        <v>98</v>
      </c>
      <c r="G7252" t="str">
        <f>IFERROR(_xlfn.XLOOKUP(Sales_Pipeline[[#This Row],[Account]],Accounts!$A$2:$A$86,Accounts!$F$2:$F$86),"")</f>
        <v>United States</v>
      </c>
      <c r="H7252" t="s">
        <v>57</v>
      </c>
      <c r="I7252" s="3">
        <v>43012</v>
      </c>
      <c r="J7252" s="3">
        <v>43072</v>
      </c>
      <c r="K7252" s="8" t="str">
        <f>IF(Sales_Pipeline[[#This Row],[Close_Date]]="","",TEXT(Sales_Pipeline[[#This Row],[Close_Date]],"ddd"))</f>
        <v>Sun</v>
      </c>
      <c r="L7252" s="8" t="str">
        <f>IF(Sales_Pipeline[[#This Row],[Close_Date]]="","",TEXT(Sales_Pipeline[[#This Row],[Close_Date]],"mmm"))</f>
        <v>Dec</v>
      </c>
      <c r="M7252" s="8" t="str">
        <f>IF(Sales_Pipeline[[#This Row],[Close_Date]]="","","Q"&amp;ROUNDUP(MONTH(Sales_Pipeline[[#This Row],[Close_Date]])/3,0))</f>
        <v>Q4</v>
      </c>
      <c r="N7252" s="2" cm="1">
        <f t="array" ref="N7252">IFERROR(_xlfn.IFS(Sales_Pipeline[[#This Row],[Deal_Stage]]="Won",_xlfn.XLOOKUP(Sales_Pipeline[[#This Row],[Product]],Products!$A$2:$A$8,Products!$C$2:$C$8),Sales_Pipeline[[#This Row],[Deal_Stage]]="Lost",_xlfn.XLOOKUP(Sales_Pipeline[[#This Row],[Product]],Products!$A$2:$A$8,Products!$C$2:$C$8)),"")</f>
        <v>55</v>
      </c>
      <c r="O7252" s="2">
        <v>62</v>
      </c>
    </row>
    <row r="7253" spans="1:15" x14ac:dyDescent="0.3">
      <c r="A7253" t="s">
        <v>7399</v>
      </c>
      <c r="B7253" t="s">
        <v>45</v>
      </c>
      <c r="C7253" t="str">
        <f>_xlfn.XLOOKUP(Sales_Pipeline[[#This Row],[Sales_Agent]],Sales_Teams[Sales_Agent],Sales_Teams[Manager])</f>
        <v>Summer Sewald</v>
      </c>
      <c r="D7253" t="str">
        <f>_xlfn.XLOOKUP(Sales_Pipeline[[#This Row],[Manager]],Sales_Teams[Manager],Sales_Teams[Regional_Office])</f>
        <v>West</v>
      </c>
      <c r="E7253" t="s">
        <v>8953</v>
      </c>
      <c r="F7253" t="s">
        <v>328</v>
      </c>
      <c r="G7253" t="str">
        <f>IFERROR(_xlfn.XLOOKUP(Sales_Pipeline[[#This Row],[Account]],Accounts!$A$2:$A$86,Accounts!$F$2:$F$86),"")</f>
        <v>United States</v>
      </c>
      <c r="H7253" t="s">
        <v>57</v>
      </c>
      <c r="I7253" s="3">
        <v>43012</v>
      </c>
      <c r="J7253" s="3">
        <v>43089</v>
      </c>
      <c r="K7253" s="8" t="str">
        <f>IF(Sales_Pipeline[[#This Row],[Close_Date]]="","",TEXT(Sales_Pipeline[[#This Row],[Close_Date]],"ddd"))</f>
        <v>Wed</v>
      </c>
      <c r="L7253" s="8" t="str">
        <f>IF(Sales_Pipeline[[#This Row],[Close_Date]]="","",TEXT(Sales_Pipeline[[#This Row],[Close_Date]],"mmm"))</f>
        <v>Dec</v>
      </c>
      <c r="M7253" s="8" t="str">
        <f>IF(Sales_Pipeline[[#This Row],[Close_Date]]="","","Q"&amp;ROUNDUP(MONTH(Sales_Pipeline[[#This Row],[Close_Date]])/3,0))</f>
        <v>Q4</v>
      </c>
      <c r="N7253" s="2" cm="1">
        <f t="array" ref="N7253">IFERROR(_xlfn.IFS(Sales_Pipeline[[#This Row],[Deal_Stage]]="Won",_xlfn.XLOOKUP(Sales_Pipeline[[#This Row],[Product]],Products!$A$2:$A$8,Products!$C$2:$C$8),Sales_Pipeline[[#This Row],[Deal_Stage]]="Lost",_xlfn.XLOOKUP(Sales_Pipeline[[#This Row],[Product]],Products!$A$2:$A$8,Products!$C$2:$C$8)),"")</f>
        <v>4821</v>
      </c>
      <c r="O7253" s="2">
        <v>5026</v>
      </c>
    </row>
    <row r="7254" spans="1:15" x14ac:dyDescent="0.3">
      <c r="A7254" t="s">
        <v>7400</v>
      </c>
      <c r="B7254" t="s">
        <v>32</v>
      </c>
      <c r="C7254" t="str">
        <f>_xlfn.XLOOKUP(Sales_Pipeline[[#This Row],[Sales_Agent]],Sales_Teams[Sales_Agent],Sales_Teams[Manager])</f>
        <v>Celia Rouche</v>
      </c>
      <c r="D7254" t="str">
        <f>_xlfn.XLOOKUP(Sales_Pipeline[[#This Row],[Manager]],Sales_Teams[Manager],Sales_Teams[Regional_Office])</f>
        <v>West</v>
      </c>
      <c r="E7254" t="s">
        <v>61</v>
      </c>
      <c r="F7254" t="s">
        <v>175</v>
      </c>
      <c r="G7254" t="str">
        <f>IFERROR(_xlfn.XLOOKUP(Sales_Pipeline[[#This Row],[Account]],Accounts!$A$2:$A$86,Accounts!$F$2:$F$86),"")</f>
        <v>Brazil</v>
      </c>
      <c r="H7254" t="s">
        <v>82</v>
      </c>
      <c r="I7254" s="3">
        <v>43012</v>
      </c>
      <c r="J7254" s="3">
        <v>43021</v>
      </c>
      <c r="K7254" s="8" t="str">
        <f>IF(Sales_Pipeline[[#This Row],[Close_Date]]="","",TEXT(Sales_Pipeline[[#This Row],[Close_Date]],"ddd"))</f>
        <v>Fri</v>
      </c>
      <c r="L7254" s="8" t="str">
        <f>IF(Sales_Pipeline[[#This Row],[Close_Date]]="","",TEXT(Sales_Pipeline[[#This Row],[Close_Date]],"mmm"))</f>
        <v>Oct</v>
      </c>
      <c r="M7254" s="8" t="str">
        <f>IF(Sales_Pipeline[[#This Row],[Close_Date]]="","","Q"&amp;ROUNDUP(MONTH(Sales_Pipeline[[#This Row],[Close_Date]])/3,0))</f>
        <v>Q4</v>
      </c>
      <c r="N7254" s="2" cm="1">
        <f t="array" ref="N7254">IFERROR(_xlfn.IFS(Sales_Pipeline[[#This Row],[Deal_Stage]]="Won",_xlfn.XLOOKUP(Sales_Pipeline[[#This Row],[Product]],Products!$A$2:$A$8,Products!$C$2:$C$8),Sales_Pipeline[[#This Row],[Deal_Stage]]="Lost",_xlfn.XLOOKUP(Sales_Pipeline[[#This Row],[Product]],Products!$A$2:$A$8,Products!$C$2:$C$8)),"")</f>
        <v>55</v>
      </c>
      <c r="O7254" s="2">
        <v>0</v>
      </c>
    </row>
    <row r="7255" spans="1:15" x14ac:dyDescent="0.3">
      <c r="A7255" t="s">
        <v>7401</v>
      </c>
      <c r="B7255" t="s">
        <v>32</v>
      </c>
      <c r="C7255" t="str">
        <f>_xlfn.XLOOKUP(Sales_Pipeline[[#This Row],[Sales_Agent]],Sales_Teams[Sales_Agent],Sales_Teams[Manager])</f>
        <v>Celia Rouche</v>
      </c>
      <c r="D7255" t="str">
        <f>_xlfn.XLOOKUP(Sales_Pipeline[[#This Row],[Manager]],Sales_Teams[Manager],Sales_Teams[Regional_Office])</f>
        <v>West</v>
      </c>
      <c r="E7255" t="s">
        <v>63</v>
      </c>
      <c r="F7255" t="s">
        <v>177</v>
      </c>
      <c r="G7255" t="str">
        <f>IFERROR(_xlfn.XLOOKUP(Sales_Pipeline[[#This Row],[Account]],Accounts!$A$2:$A$86,Accounts!$F$2:$F$86),"")</f>
        <v>United States</v>
      </c>
      <c r="H7255" t="s">
        <v>57</v>
      </c>
      <c r="I7255" s="3">
        <v>43012</v>
      </c>
      <c r="J7255" s="3">
        <v>43089</v>
      </c>
      <c r="K7255" s="8" t="str">
        <f>IF(Sales_Pipeline[[#This Row],[Close_Date]]="","",TEXT(Sales_Pipeline[[#This Row],[Close_Date]],"ddd"))</f>
        <v>Wed</v>
      </c>
      <c r="L7255" s="8" t="str">
        <f>IF(Sales_Pipeline[[#This Row],[Close_Date]]="","",TEXT(Sales_Pipeline[[#This Row],[Close_Date]],"mmm"))</f>
        <v>Dec</v>
      </c>
      <c r="M7255" s="8" t="str">
        <f>IF(Sales_Pipeline[[#This Row],[Close_Date]]="","","Q"&amp;ROUNDUP(MONTH(Sales_Pipeline[[#This Row],[Close_Date]])/3,0))</f>
        <v>Q4</v>
      </c>
      <c r="N7255" s="2" cm="1">
        <f t="array" ref="N7255">IFERROR(_xlfn.IFS(Sales_Pipeline[[#This Row],[Deal_Stage]]="Won",_xlfn.XLOOKUP(Sales_Pipeline[[#This Row],[Product]],Products!$A$2:$A$8,Products!$C$2:$C$8),Sales_Pipeline[[#This Row],[Deal_Stage]]="Lost",_xlfn.XLOOKUP(Sales_Pipeline[[#This Row],[Product]],Products!$A$2:$A$8,Products!$C$2:$C$8)),"")</f>
        <v>550</v>
      </c>
      <c r="O7255" s="2">
        <v>496</v>
      </c>
    </row>
    <row r="7256" spans="1:15" x14ac:dyDescent="0.3">
      <c r="A7256" t="s">
        <v>7402</v>
      </c>
      <c r="B7256" t="s">
        <v>23</v>
      </c>
      <c r="C7256" t="str">
        <f>_xlfn.XLOOKUP(Sales_Pipeline[[#This Row],[Sales_Agent]],Sales_Teams[Sales_Agent],Sales_Teams[Manager])</f>
        <v>Cara Losch</v>
      </c>
      <c r="D7256" t="str">
        <f>_xlfn.XLOOKUP(Sales_Pipeline[[#This Row],[Manager]],Sales_Teams[Manager],Sales_Teams[Regional_Office])</f>
        <v>East</v>
      </c>
      <c r="E7256" t="s">
        <v>8953</v>
      </c>
      <c r="F7256" t="s">
        <v>132</v>
      </c>
      <c r="G7256" t="str">
        <f>IFERROR(_xlfn.XLOOKUP(Sales_Pipeline[[#This Row],[Account]],Accounts!$A$2:$A$86,Accounts!$F$2:$F$86),"")</f>
        <v>United States</v>
      </c>
      <c r="H7256" t="s">
        <v>77</v>
      </c>
      <c r="I7256" s="3">
        <v>43012</v>
      </c>
      <c r="K7256" s="8" t="str">
        <f>IF(Sales_Pipeline[[#This Row],[Close_Date]]="","",TEXT(Sales_Pipeline[[#This Row],[Close_Date]],"ddd"))</f>
        <v/>
      </c>
      <c r="L7256" s="8" t="str">
        <f>IF(Sales_Pipeline[[#This Row],[Close_Date]]="","",TEXT(Sales_Pipeline[[#This Row],[Close_Date]],"mmm"))</f>
        <v/>
      </c>
      <c r="M7256" s="8" t="str">
        <f>IF(Sales_Pipeline[[#This Row],[Close_Date]]="","","Q"&amp;ROUNDUP(MONTH(Sales_Pipeline[[#This Row],[Close_Date]])/3,0))</f>
        <v/>
      </c>
      <c r="N7256" s="2" t="str" cm="1">
        <f t="array" ref="N7256">IFERROR(_xlfn.IFS(Sales_Pipeline[[#This Row],[Deal_Stage]]="Won",_xlfn.XLOOKUP(Sales_Pipeline[[#This Row],[Product]],Products!$A$2:$A$8,Products!$C$2:$C$8),Sales_Pipeline[[#This Row],[Deal_Stage]]="Lost",_xlfn.XLOOKUP(Sales_Pipeline[[#This Row],[Product]],Products!$A$2:$A$8,Products!$C$2:$C$8)),"")</f>
        <v/>
      </c>
      <c r="O7256" s="2">
        <v>0</v>
      </c>
    </row>
    <row r="7257" spans="1:15" x14ac:dyDescent="0.3">
      <c r="A7257" t="s">
        <v>7403</v>
      </c>
      <c r="B7257" t="s">
        <v>44</v>
      </c>
      <c r="C7257" t="str">
        <f>_xlfn.XLOOKUP(Sales_Pipeline[[#This Row],[Sales_Agent]],Sales_Teams[Sales_Agent],Sales_Teams[Manager])</f>
        <v>Summer Sewald</v>
      </c>
      <c r="D7257" t="str">
        <f>_xlfn.XLOOKUP(Sales_Pipeline[[#This Row],[Manager]],Sales_Teams[Manager],Sales_Teams[Regional_Office])</f>
        <v>West</v>
      </c>
      <c r="E7257" t="s">
        <v>8953</v>
      </c>
      <c r="F7257" t="s">
        <v>185</v>
      </c>
      <c r="G7257" t="str">
        <f>IFERROR(_xlfn.XLOOKUP(Sales_Pipeline[[#This Row],[Account]],Accounts!$A$2:$A$86,Accounts!$F$2:$F$86),"")</f>
        <v>United States</v>
      </c>
      <c r="H7257" t="s">
        <v>57</v>
      </c>
      <c r="I7257" s="3">
        <v>43012</v>
      </c>
      <c r="J7257" s="3">
        <v>43097</v>
      </c>
      <c r="K7257" s="8" t="str">
        <f>IF(Sales_Pipeline[[#This Row],[Close_Date]]="","",TEXT(Sales_Pipeline[[#This Row],[Close_Date]],"ddd"))</f>
        <v>Thu</v>
      </c>
      <c r="L7257" s="8" t="str">
        <f>IF(Sales_Pipeline[[#This Row],[Close_Date]]="","",TEXT(Sales_Pipeline[[#This Row],[Close_Date]],"mmm"))</f>
        <v>Dec</v>
      </c>
      <c r="M7257" s="8" t="str">
        <f>IF(Sales_Pipeline[[#This Row],[Close_Date]]="","","Q"&amp;ROUNDUP(MONTH(Sales_Pipeline[[#This Row],[Close_Date]])/3,0))</f>
        <v>Q4</v>
      </c>
      <c r="N7257" s="2" cm="1">
        <f t="array" ref="N7257">IFERROR(_xlfn.IFS(Sales_Pipeline[[#This Row],[Deal_Stage]]="Won",_xlfn.XLOOKUP(Sales_Pipeline[[#This Row],[Product]],Products!$A$2:$A$8,Products!$C$2:$C$8),Sales_Pipeline[[#This Row],[Deal_Stage]]="Lost",_xlfn.XLOOKUP(Sales_Pipeline[[#This Row],[Product]],Products!$A$2:$A$8,Products!$C$2:$C$8)),"")</f>
        <v>4821</v>
      </c>
      <c r="O7257" s="2">
        <v>5491</v>
      </c>
    </row>
    <row r="7258" spans="1:15" x14ac:dyDescent="0.3">
      <c r="A7258" t="s">
        <v>7404</v>
      </c>
      <c r="B7258" t="s">
        <v>3</v>
      </c>
      <c r="C7258" t="str">
        <f>_xlfn.XLOOKUP(Sales_Pipeline[[#This Row],[Sales_Agent]],Sales_Teams[Sales_Agent],Sales_Teams[Manager])</f>
        <v>Dustin Brinkmann</v>
      </c>
      <c r="D7258" t="str">
        <f>_xlfn.XLOOKUP(Sales_Pipeline[[#This Row],[Manager]],Sales_Teams[Manager],Sales_Teams[Regional_Office])</f>
        <v>Central</v>
      </c>
      <c r="E7258" t="s">
        <v>61</v>
      </c>
      <c r="F7258" t="s">
        <v>330</v>
      </c>
      <c r="G7258" t="str">
        <f>IFERROR(_xlfn.XLOOKUP(Sales_Pipeline[[#This Row],[Account]],Accounts!$A$2:$A$86,Accounts!$F$2:$F$86),"")</f>
        <v>Korea</v>
      </c>
      <c r="H7258" t="s">
        <v>82</v>
      </c>
      <c r="I7258" s="3">
        <v>43013</v>
      </c>
      <c r="J7258" s="3">
        <v>43020</v>
      </c>
      <c r="K7258" s="8" t="str">
        <f>IF(Sales_Pipeline[[#This Row],[Close_Date]]="","",TEXT(Sales_Pipeline[[#This Row],[Close_Date]],"ddd"))</f>
        <v>Thu</v>
      </c>
      <c r="L7258" s="8" t="str">
        <f>IF(Sales_Pipeline[[#This Row],[Close_Date]]="","",TEXT(Sales_Pipeline[[#This Row],[Close_Date]],"mmm"))</f>
        <v>Oct</v>
      </c>
      <c r="M7258" s="8" t="str">
        <f>IF(Sales_Pipeline[[#This Row],[Close_Date]]="","","Q"&amp;ROUNDUP(MONTH(Sales_Pipeline[[#This Row],[Close_Date]])/3,0))</f>
        <v>Q4</v>
      </c>
      <c r="N7258" s="2" cm="1">
        <f t="array" ref="N7258">IFERROR(_xlfn.IFS(Sales_Pipeline[[#This Row],[Deal_Stage]]="Won",_xlfn.XLOOKUP(Sales_Pipeline[[#This Row],[Product]],Products!$A$2:$A$8,Products!$C$2:$C$8),Sales_Pipeline[[#This Row],[Deal_Stage]]="Lost",_xlfn.XLOOKUP(Sales_Pipeline[[#This Row],[Product]],Products!$A$2:$A$8,Products!$C$2:$C$8)),"")</f>
        <v>55</v>
      </c>
      <c r="O7258" s="2">
        <v>0</v>
      </c>
    </row>
    <row r="7259" spans="1:15" x14ac:dyDescent="0.3">
      <c r="A7259" t="s">
        <v>7405</v>
      </c>
      <c r="B7259" t="s">
        <v>6</v>
      </c>
      <c r="C7259" t="str">
        <f>_xlfn.XLOOKUP(Sales_Pipeline[[#This Row],[Sales_Agent]],Sales_Teams[Sales_Agent],Sales_Teams[Manager])</f>
        <v>Dustin Brinkmann</v>
      </c>
      <c r="D7259" t="str">
        <f>_xlfn.XLOOKUP(Sales_Pipeline[[#This Row],[Manager]],Sales_Teams[Manager],Sales_Teams[Regional_Office])</f>
        <v>Central</v>
      </c>
      <c r="E7259" t="s">
        <v>63</v>
      </c>
      <c r="F7259" t="s">
        <v>134</v>
      </c>
      <c r="G7259" t="str">
        <f>IFERROR(_xlfn.XLOOKUP(Sales_Pipeline[[#This Row],[Account]],Accounts!$A$2:$A$86,Accounts!$F$2:$F$86),"")</f>
        <v>United States</v>
      </c>
      <c r="H7259" t="s">
        <v>57</v>
      </c>
      <c r="I7259" s="3">
        <v>43013</v>
      </c>
      <c r="J7259" s="3">
        <v>43019</v>
      </c>
      <c r="K7259" s="8" t="str">
        <f>IF(Sales_Pipeline[[#This Row],[Close_Date]]="","",TEXT(Sales_Pipeline[[#This Row],[Close_Date]],"ddd"))</f>
        <v>Wed</v>
      </c>
      <c r="L7259" s="8" t="str">
        <f>IF(Sales_Pipeline[[#This Row],[Close_Date]]="","",TEXT(Sales_Pipeline[[#This Row],[Close_Date]],"mmm"))</f>
        <v>Oct</v>
      </c>
      <c r="M7259" s="8" t="str">
        <f>IF(Sales_Pipeline[[#This Row],[Close_Date]]="","","Q"&amp;ROUNDUP(MONTH(Sales_Pipeline[[#This Row],[Close_Date]])/3,0))</f>
        <v>Q4</v>
      </c>
      <c r="N7259" s="2" cm="1">
        <f t="array" ref="N7259">IFERROR(_xlfn.IFS(Sales_Pipeline[[#This Row],[Deal_Stage]]="Won",_xlfn.XLOOKUP(Sales_Pipeline[[#This Row],[Product]],Products!$A$2:$A$8,Products!$C$2:$C$8),Sales_Pipeline[[#This Row],[Deal_Stage]]="Lost",_xlfn.XLOOKUP(Sales_Pipeline[[#This Row],[Product]],Products!$A$2:$A$8,Products!$C$2:$C$8)),"")</f>
        <v>550</v>
      </c>
      <c r="O7259" s="2">
        <v>622</v>
      </c>
    </row>
    <row r="7260" spans="1:15" x14ac:dyDescent="0.3">
      <c r="A7260" t="s">
        <v>7406</v>
      </c>
      <c r="B7260" t="s">
        <v>20</v>
      </c>
      <c r="C7260" t="str">
        <f>_xlfn.XLOOKUP(Sales_Pipeline[[#This Row],[Sales_Agent]],Sales_Teams[Sales_Agent],Sales_Teams[Manager])</f>
        <v>Cara Losch</v>
      </c>
      <c r="D7260" t="str">
        <f>_xlfn.XLOOKUP(Sales_Pipeline[[#This Row],[Manager]],Sales_Teams[Manager],Sales_Teams[Regional_Office])</f>
        <v>East</v>
      </c>
      <c r="E7260" t="s">
        <v>8953</v>
      </c>
      <c r="F7260" t="s">
        <v>116</v>
      </c>
      <c r="G7260" t="str">
        <f>IFERROR(_xlfn.XLOOKUP(Sales_Pipeline[[#This Row],[Account]],Accounts!$A$2:$A$86,Accounts!$F$2:$F$86),"")</f>
        <v>United States</v>
      </c>
      <c r="H7260" t="s">
        <v>82</v>
      </c>
      <c r="I7260" s="3">
        <v>43013</v>
      </c>
      <c r="J7260" s="3">
        <v>43021</v>
      </c>
      <c r="K7260" s="8" t="str">
        <f>IF(Sales_Pipeline[[#This Row],[Close_Date]]="","",TEXT(Sales_Pipeline[[#This Row],[Close_Date]],"ddd"))</f>
        <v>Fri</v>
      </c>
      <c r="L7260" s="8" t="str">
        <f>IF(Sales_Pipeline[[#This Row],[Close_Date]]="","",TEXT(Sales_Pipeline[[#This Row],[Close_Date]],"mmm"))</f>
        <v>Oct</v>
      </c>
      <c r="M7260" s="8" t="str">
        <f>IF(Sales_Pipeline[[#This Row],[Close_Date]]="","","Q"&amp;ROUNDUP(MONTH(Sales_Pipeline[[#This Row],[Close_Date]])/3,0))</f>
        <v>Q4</v>
      </c>
      <c r="N7260" s="2" cm="1">
        <f t="array" ref="N7260">IFERROR(_xlfn.IFS(Sales_Pipeline[[#This Row],[Deal_Stage]]="Won",_xlfn.XLOOKUP(Sales_Pipeline[[#This Row],[Product]],Products!$A$2:$A$8,Products!$C$2:$C$8),Sales_Pipeline[[#This Row],[Deal_Stage]]="Lost",_xlfn.XLOOKUP(Sales_Pipeline[[#This Row],[Product]],Products!$A$2:$A$8,Products!$C$2:$C$8)),"")</f>
        <v>4821</v>
      </c>
      <c r="O7260" s="2">
        <v>0</v>
      </c>
    </row>
    <row r="7261" spans="1:15" x14ac:dyDescent="0.3">
      <c r="A7261" t="s">
        <v>7407</v>
      </c>
      <c r="B7261" t="s">
        <v>15</v>
      </c>
      <c r="C7261" t="str">
        <f>_xlfn.XLOOKUP(Sales_Pipeline[[#This Row],[Sales_Agent]],Sales_Teams[Sales_Agent],Sales_Teams[Manager])</f>
        <v>Melvin Marxen</v>
      </c>
      <c r="D7261" t="str">
        <f>_xlfn.XLOOKUP(Sales_Pipeline[[#This Row],[Manager]],Sales_Teams[Manager],Sales_Teams[Regional_Office])</f>
        <v>Central</v>
      </c>
      <c r="E7261" t="s">
        <v>55</v>
      </c>
      <c r="F7261" t="s">
        <v>169</v>
      </c>
      <c r="G7261" t="str">
        <f>IFERROR(_xlfn.XLOOKUP(Sales_Pipeline[[#This Row],[Account]],Accounts!$A$2:$A$86,Accounts!$F$2:$F$86),"")</f>
        <v>Panama</v>
      </c>
      <c r="H7261" t="s">
        <v>57</v>
      </c>
      <c r="I7261" s="3">
        <v>43013</v>
      </c>
      <c r="J7261" s="3">
        <v>43018</v>
      </c>
      <c r="K7261" s="8" t="str">
        <f>IF(Sales_Pipeline[[#This Row],[Close_Date]]="","",TEXT(Sales_Pipeline[[#This Row],[Close_Date]],"ddd"))</f>
        <v>Tue</v>
      </c>
      <c r="L7261" s="8" t="str">
        <f>IF(Sales_Pipeline[[#This Row],[Close_Date]]="","",TEXT(Sales_Pipeline[[#This Row],[Close_Date]],"mmm"))</f>
        <v>Oct</v>
      </c>
      <c r="M7261" s="8" t="str">
        <f>IF(Sales_Pipeline[[#This Row],[Close_Date]]="","","Q"&amp;ROUNDUP(MONTH(Sales_Pipeline[[#This Row],[Close_Date]])/3,0))</f>
        <v>Q4</v>
      </c>
      <c r="N7261" s="2" cm="1">
        <f t="array" ref="N7261">IFERROR(_xlfn.IFS(Sales_Pipeline[[#This Row],[Deal_Stage]]="Won",_xlfn.XLOOKUP(Sales_Pipeline[[#This Row],[Product]],Products!$A$2:$A$8,Products!$C$2:$C$8),Sales_Pipeline[[#This Row],[Deal_Stage]]="Lost",_xlfn.XLOOKUP(Sales_Pipeline[[#This Row],[Product]],Products!$A$2:$A$8,Products!$C$2:$C$8)),"")</f>
        <v>1096</v>
      </c>
      <c r="O7261" s="2">
        <v>1132</v>
      </c>
    </row>
    <row r="7262" spans="1:15" x14ac:dyDescent="0.3">
      <c r="A7262" t="s">
        <v>7408</v>
      </c>
      <c r="B7262" t="s">
        <v>15</v>
      </c>
      <c r="C7262" t="str">
        <f>_xlfn.XLOOKUP(Sales_Pipeline[[#This Row],[Sales_Agent]],Sales_Teams[Sales_Agent],Sales_Teams[Manager])</f>
        <v>Melvin Marxen</v>
      </c>
      <c r="D7262" t="str">
        <f>_xlfn.XLOOKUP(Sales_Pipeline[[#This Row],[Manager]],Sales_Teams[Manager],Sales_Teams[Regional_Office])</f>
        <v>Central</v>
      </c>
      <c r="E7262" t="s">
        <v>84</v>
      </c>
      <c r="F7262" t="s">
        <v>234</v>
      </c>
      <c r="G7262" t="str">
        <f>IFERROR(_xlfn.XLOOKUP(Sales_Pipeline[[#This Row],[Account]],Accounts!$A$2:$A$86,Accounts!$F$2:$F$86),"")</f>
        <v>United States</v>
      </c>
      <c r="H7262" t="s">
        <v>57</v>
      </c>
      <c r="I7262" s="3">
        <v>43013</v>
      </c>
      <c r="J7262" s="3">
        <v>43083</v>
      </c>
      <c r="K7262" s="8" t="str">
        <f>IF(Sales_Pipeline[[#This Row],[Close_Date]]="","",TEXT(Sales_Pipeline[[#This Row],[Close_Date]],"ddd"))</f>
        <v>Thu</v>
      </c>
      <c r="L7262" s="8" t="str">
        <f>IF(Sales_Pipeline[[#This Row],[Close_Date]]="","",TEXT(Sales_Pipeline[[#This Row],[Close_Date]],"mmm"))</f>
        <v>Dec</v>
      </c>
      <c r="M7262" s="8" t="str">
        <f>IF(Sales_Pipeline[[#This Row],[Close_Date]]="","","Q"&amp;ROUNDUP(MONTH(Sales_Pipeline[[#This Row],[Close_Date]])/3,0))</f>
        <v>Q4</v>
      </c>
      <c r="N7262" s="2" cm="1">
        <f t="array" ref="N7262">IFERROR(_xlfn.IFS(Sales_Pipeline[[#This Row],[Deal_Stage]]="Won",_xlfn.XLOOKUP(Sales_Pipeline[[#This Row],[Product]],Products!$A$2:$A$8,Products!$C$2:$C$8),Sales_Pipeline[[#This Row],[Deal_Stage]]="Lost",_xlfn.XLOOKUP(Sales_Pipeline[[#This Row],[Product]],Products!$A$2:$A$8,Products!$C$2:$C$8)),"")</f>
        <v>5482</v>
      </c>
      <c r="O7262" s="2">
        <v>5422</v>
      </c>
    </row>
    <row r="7263" spans="1:15" x14ac:dyDescent="0.3">
      <c r="A7263" t="s">
        <v>7409</v>
      </c>
      <c r="B7263" t="s">
        <v>15</v>
      </c>
      <c r="C7263" t="str">
        <f>_xlfn.XLOOKUP(Sales_Pipeline[[#This Row],[Sales_Agent]],Sales_Teams[Sales_Agent],Sales_Teams[Manager])</f>
        <v>Melvin Marxen</v>
      </c>
      <c r="D7263" t="str">
        <f>_xlfn.XLOOKUP(Sales_Pipeline[[#This Row],[Manager]],Sales_Teams[Manager],Sales_Teams[Regional_Office])</f>
        <v>Central</v>
      </c>
      <c r="E7263" t="s">
        <v>8953</v>
      </c>
      <c r="F7263" t="s">
        <v>333</v>
      </c>
      <c r="G7263" t="str">
        <f>IFERROR(_xlfn.XLOOKUP(Sales_Pipeline[[#This Row],[Account]],Accounts!$A$2:$A$86,Accounts!$F$2:$F$86),"")</f>
        <v>United States</v>
      </c>
      <c r="H7263" t="s">
        <v>57</v>
      </c>
      <c r="I7263" s="3">
        <v>43013</v>
      </c>
      <c r="J7263" s="3">
        <v>43022</v>
      </c>
      <c r="K7263" s="8" t="str">
        <f>IF(Sales_Pipeline[[#This Row],[Close_Date]]="","",TEXT(Sales_Pipeline[[#This Row],[Close_Date]],"ddd"))</f>
        <v>Sat</v>
      </c>
      <c r="L7263" s="8" t="str">
        <f>IF(Sales_Pipeline[[#This Row],[Close_Date]]="","",TEXT(Sales_Pipeline[[#This Row],[Close_Date]],"mmm"))</f>
        <v>Oct</v>
      </c>
      <c r="M7263" s="8" t="str">
        <f>IF(Sales_Pipeline[[#This Row],[Close_Date]]="","","Q"&amp;ROUNDUP(MONTH(Sales_Pipeline[[#This Row],[Close_Date]])/3,0))</f>
        <v>Q4</v>
      </c>
      <c r="N7263" s="2" cm="1">
        <f t="array" ref="N7263">IFERROR(_xlfn.IFS(Sales_Pipeline[[#This Row],[Deal_Stage]]="Won",_xlfn.XLOOKUP(Sales_Pipeline[[#This Row],[Product]],Products!$A$2:$A$8,Products!$C$2:$C$8),Sales_Pipeline[[#This Row],[Deal_Stage]]="Lost",_xlfn.XLOOKUP(Sales_Pipeline[[#This Row],[Product]],Products!$A$2:$A$8,Products!$C$2:$C$8)),"")</f>
        <v>4821</v>
      </c>
      <c r="O7263" s="2">
        <v>5170</v>
      </c>
    </row>
    <row r="7264" spans="1:15" x14ac:dyDescent="0.3">
      <c r="A7264" t="s">
        <v>7410</v>
      </c>
      <c r="B7264" t="s">
        <v>15</v>
      </c>
      <c r="C7264" t="str">
        <f>_xlfn.XLOOKUP(Sales_Pipeline[[#This Row],[Sales_Agent]],Sales_Teams[Sales_Agent],Sales_Teams[Manager])</f>
        <v>Melvin Marxen</v>
      </c>
      <c r="D7264" t="str">
        <f>_xlfn.XLOOKUP(Sales_Pipeline[[#This Row],[Manager]],Sales_Teams[Manager],Sales_Teams[Regional_Office])</f>
        <v>Central</v>
      </c>
      <c r="E7264" t="s">
        <v>8953</v>
      </c>
      <c r="F7264" t="s">
        <v>134</v>
      </c>
      <c r="G7264" t="str">
        <f>IFERROR(_xlfn.XLOOKUP(Sales_Pipeline[[#This Row],[Account]],Accounts!$A$2:$A$86,Accounts!$F$2:$F$86),"")</f>
        <v>United States</v>
      </c>
      <c r="H7264" t="s">
        <v>57</v>
      </c>
      <c r="I7264" s="3">
        <v>43013</v>
      </c>
      <c r="J7264" s="3">
        <v>43091</v>
      </c>
      <c r="K7264" s="8" t="str">
        <f>IF(Sales_Pipeline[[#This Row],[Close_Date]]="","",TEXT(Sales_Pipeline[[#This Row],[Close_Date]],"ddd"))</f>
        <v>Fri</v>
      </c>
      <c r="L7264" s="8" t="str">
        <f>IF(Sales_Pipeline[[#This Row],[Close_Date]]="","",TEXT(Sales_Pipeline[[#This Row],[Close_Date]],"mmm"))</f>
        <v>Dec</v>
      </c>
      <c r="M7264" s="8" t="str">
        <f>IF(Sales_Pipeline[[#This Row],[Close_Date]]="","","Q"&amp;ROUNDUP(MONTH(Sales_Pipeline[[#This Row],[Close_Date]])/3,0))</f>
        <v>Q4</v>
      </c>
      <c r="N7264" s="2" cm="1">
        <f t="array" ref="N7264">IFERROR(_xlfn.IFS(Sales_Pipeline[[#This Row],[Deal_Stage]]="Won",_xlfn.XLOOKUP(Sales_Pipeline[[#This Row],[Product]],Products!$A$2:$A$8,Products!$C$2:$C$8),Sales_Pipeline[[#This Row],[Deal_Stage]]="Lost",_xlfn.XLOOKUP(Sales_Pipeline[[#This Row],[Product]],Products!$A$2:$A$8,Products!$C$2:$C$8)),"")</f>
        <v>4821</v>
      </c>
      <c r="O7264" s="2">
        <v>5009</v>
      </c>
    </row>
    <row r="7265" spans="1:15" x14ac:dyDescent="0.3">
      <c r="A7265" t="s">
        <v>7411</v>
      </c>
      <c r="B7265" t="s">
        <v>28</v>
      </c>
      <c r="C7265" t="str">
        <f>_xlfn.XLOOKUP(Sales_Pipeline[[#This Row],[Sales_Agent]],Sales_Teams[Sales_Agent],Sales_Teams[Manager])</f>
        <v>Rocco Neubert</v>
      </c>
      <c r="D7265" t="str">
        <f>_xlfn.XLOOKUP(Sales_Pipeline[[#This Row],[Manager]],Sales_Teams[Manager],Sales_Teams[Regional_Office])</f>
        <v>East</v>
      </c>
      <c r="E7265" t="s">
        <v>76</v>
      </c>
      <c r="F7265" t="s">
        <v>315</v>
      </c>
      <c r="G7265" t="str">
        <f>IFERROR(_xlfn.XLOOKUP(Sales_Pipeline[[#This Row],[Account]],Accounts!$A$2:$A$86,Accounts!$F$2:$F$86),"")</f>
        <v>United States</v>
      </c>
      <c r="H7265" t="s">
        <v>82</v>
      </c>
      <c r="I7265" s="3">
        <v>43013</v>
      </c>
      <c r="J7265" s="3">
        <v>43018</v>
      </c>
      <c r="K7265" s="8" t="str">
        <f>IF(Sales_Pipeline[[#This Row],[Close_Date]]="","",TEXT(Sales_Pipeline[[#This Row],[Close_Date]],"ddd"))</f>
        <v>Tue</v>
      </c>
      <c r="L7265" s="8" t="str">
        <f>IF(Sales_Pipeline[[#This Row],[Close_Date]]="","",TEXT(Sales_Pipeline[[#This Row],[Close_Date]],"mmm"))</f>
        <v>Oct</v>
      </c>
      <c r="M7265" s="8" t="str">
        <f>IF(Sales_Pipeline[[#This Row],[Close_Date]]="","","Q"&amp;ROUNDUP(MONTH(Sales_Pipeline[[#This Row],[Close_Date]])/3,0))</f>
        <v>Q4</v>
      </c>
      <c r="N7265" s="2" cm="1">
        <f t="array" ref="N7265">IFERROR(_xlfn.IFS(Sales_Pipeline[[#This Row],[Deal_Stage]]="Won",_xlfn.XLOOKUP(Sales_Pipeline[[#This Row],[Product]],Products!$A$2:$A$8,Products!$C$2:$C$8),Sales_Pipeline[[#This Row],[Deal_Stage]]="Lost",_xlfn.XLOOKUP(Sales_Pipeline[[#This Row],[Product]],Products!$A$2:$A$8,Products!$C$2:$C$8)),"")</f>
        <v>3393</v>
      </c>
      <c r="O7265" s="2">
        <v>0</v>
      </c>
    </row>
    <row r="7266" spans="1:15" x14ac:dyDescent="0.3">
      <c r="A7266" t="s">
        <v>7412</v>
      </c>
      <c r="B7266" t="s">
        <v>38</v>
      </c>
      <c r="C7266" t="str">
        <f>_xlfn.XLOOKUP(Sales_Pipeline[[#This Row],[Sales_Agent]],Sales_Teams[Sales_Agent],Sales_Teams[Manager])</f>
        <v>Celia Rouche</v>
      </c>
      <c r="D7266" t="str">
        <f>_xlfn.XLOOKUP(Sales_Pipeline[[#This Row],[Manager]],Sales_Teams[Manager],Sales_Teams[Regional_Office])</f>
        <v>West</v>
      </c>
      <c r="E7266" t="s">
        <v>61</v>
      </c>
      <c r="G7266" t="str">
        <f>IFERROR(_xlfn.XLOOKUP(Sales_Pipeline[[#This Row],[Account]],Accounts!$A$2:$A$86,Accounts!$F$2:$F$86),"")</f>
        <v/>
      </c>
      <c r="H7266" t="s">
        <v>77</v>
      </c>
      <c r="I7266" s="3">
        <v>43013</v>
      </c>
      <c r="K7266" s="8" t="str">
        <f>IF(Sales_Pipeline[[#This Row],[Close_Date]]="","",TEXT(Sales_Pipeline[[#This Row],[Close_Date]],"ddd"))</f>
        <v/>
      </c>
      <c r="L7266" s="8" t="str">
        <f>IF(Sales_Pipeline[[#This Row],[Close_Date]]="","",TEXT(Sales_Pipeline[[#This Row],[Close_Date]],"mmm"))</f>
        <v/>
      </c>
      <c r="M7266" s="8" t="str">
        <f>IF(Sales_Pipeline[[#This Row],[Close_Date]]="","","Q"&amp;ROUNDUP(MONTH(Sales_Pipeline[[#This Row],[Close_Date]])/3,0))</f>
        <v/>
      </c>
      <c r="N7266" s="2" t="str" cm="1">
        <f t="array" ref="N7266">IFERROR(_xlfn.IFS(Sales_Pipeline[[#This Row],[Deal_Stage]]="Won",_xlfn.XLOOKUP(Sales_Pipeline[[#This Row],[Product]],Products!$A$2:$A$8,Products!$C$2:$C$8),Sales_Pipeline[[#This Row],[Deal_Stage]]="Lost",_xlfn.XLOOKUP(Sales_Pipeline[[#This Row],[Product]],Products!$A$2:$A$8,Products!$C$2:$C$8)),"")</f>
        <v/>
      </c>
      <c r="O7266" s="2">
        <v>0</v>
      </c>
    </row>
    <row r="7267" spans="1:15" x14ac:dyDescent="0.3">
      <c r="A7267" t="s">
        <v>7413</v>
      </c>
      <c r="B7267" t="s">
        <v>38</v>
      </c>
      <c r="C7267" t="str">
        <f>_xlfn.XLOOKUP(Sales_Pipeline[[#This Row],[Sales_Agent]],Sales_Teams[Sales_Agent],Sales_Teams[Manager])</f>
        <v>Celia Rouche</v>
      </c>
      <c r="D7267" t="str">
        <f>_xlfn.XLOOKUP(Sales_Pipeline[[#This Row],[Manager]],Sales_Teams[Manager],Sales_Teams[Regional_Office])</f>
        <v>West</v>
      </c>
      <c r="E7267" t="s">
        <v>163</v>
      </c>
      <c r="F7267" t="s">
        <v>216</v>
      </c>
      <c r="G7267" t="str">
        <f>IFERROR(_xlfn.XLOOKUP(Sales_Pipeline[[#This Row],[Account]],Accounts!$A$2:$A$86,Accounts!$F$2:$F$86),"")</f>
        <v>United States</v>
      </c>
      <c r="H7267" t="s">
        <v>82</v>
      </c>
      <c r="I7267" s="3">
        <v>43013</v>
      </c>
      <c r="J7267" s="3">
        <v>43026</v>
      </c>
      <c r="K7267" s="8" t="str">
        <f>IF(Sales_Pipeline[[#This Row],[Close_Date]]="","",TEXT(Sales_Pipeline[[#This Row],[Close_Date]],"ddd"))</f>
        <v>Wed</v>
      </c>
      <c r="L7267" s="8" t="str">
        <f>IF(Sales_Pipeline[[#This Row],[Close_Date]]="","",TEXT(Sales_Pipeline[[#This Row],[Close_Date]],"mmm"))</f>
        <v>Oct</v>
      </c>
      <c r="M7267" s="8" t="str">
        <f>IF(Sales_Pipeline[[#This Row],[Close_Date]]="","","Q"&amp;ROUNDUP(MONTH(Sales_Pipeline[[#This Row],[Close_Date]])/3,0))</f>
        <v>Q4</v>
      </c>
      <c r="N7267" s="2" cm="1">
        <f t="array" ref="N7267">IFERROR(_xlfn.IFS(Sales_Pipeline[[#This Row],[Deal_Stage]]="Won",_xlfn.XLOOKUP(Sales_Pipeline[[#This Row],[Product]],Products!$A$2:$A$8,Products!$C$2:$C$8),Sales_Pipeline[[#This Row],[Deal_Stage]]="Lost",_xlfn.XLOOKUP(Sales_Pipeline[[#This Row],[Product]],Products!$A$2:$A$8,Products!$C$2:$C$8)),"")</f>
        <v>26768</v>
      </c>
      <c r="O7267" s="2">
        <v>0</v>
      </c>
    </row>
    <row r="7268" spans="1:15" x14ac:dyDescent="0.3">
      <c r="A7268" t="s">
        <v>7414</v>
      </c>
      <c r="B7268" t="s">
        <v>22</v>
      </c>
      <c r="C7268" t="str">
        <f>_xlfn.XLOOKUP(Sales_Pipeline[[#This Row],[Sales_Agent]],Sales_Teams[Sales_Agent],Sales_Teams[Manager])</f>
        <v>Cara Losch</v>
      </c>
      <c r="D7268" t="str">
        <f>_xlfn.XLOOKUP(Sales_Pipeline[[#This Row],[Manager]],Sales_Teams[Manager],Sales_Teams[Regional_Office])</f>
        <v>East</v>
      </c>
      <c r="E7268" t="s">
        <v>84</v>
      </c>
      <c r="F7268" t="s">
        <v>123</v>
      </c>
      <c r="G7268" t="str">
        <f>IFERROR(_xlfn.XLOOKUP(Sales_Pipeline[[#This Row],[Account]],Accounts!$A$2:$A$86,Accounts!$F$2:$F$86),"")</f>
        <v>United States</v>
      </c>
      <c r="H7268" t="s">
        <v>57</v>
      </c>
      <c r="I7268" s="3">
        <v>43013</v>
      </c>
      <c r="J7268" s="3">
        <v>43015</v>
      </c>
      <c r="K7268" s="8" t="str">
        <f>IF(Sales_Pipeline[[#This Row],[Close_Date]]="","",TEXT(Sales_Pipeline[[#This Row],[Close_Date]],"ddd"))</f>
        <v>Sat</v>
      </c>
      <c r="L7268" s="8" t="str">
        <f>IF(Sales_Pipeline[[#This Row],[Close_Date]]="","",TEXT(Sales_Pipeline[[#This Row],[Close_Date]],"mmm"))</f>
        <v>Oct</v>
      </c>
      <c r="M7268" s="8" t="str">
        <f>IF(Sales_Pipeline[[#This Row],[Close_Date]]="","","Q"&amp;ROUNDUP(MONTH(Sales_Pipeline[[#This Row],[Close_Date]])/3,0))</f>
        <v>Q4</v>
      </c>
      <c r="N7268" s="2" cm="1">
        <f t="array" ref="N7268">IFERROR(_xlfn.IFS(Sales_Pipeline[[#This Row],[Deal_Stage]]="Won",_xlfn.XLOOKUP(Sales_Pipeline[[#This Row],[Product]],Products!$A$2:$A$8,Products!$C$2:$C$8),Sales_Pipeline[[#This Row],[Deal_Stage]]="Lost",_xlfn.XLOOKUP(Sales_Pipeline[[#This Row],[Product]],Products!$A$2:$A$8,Products!$C$2:$C$8)),"")</f>
        <v>5482</v>
      </c>
      <c r="O7268" s="2">
        <v>5331</v>
      </c>
    </row>
    <row r="7269" spans="1:15" x14ac:dyDescent="0.3">
      <c r="A7269" t="s">
        <v>7415</v>
      </c>
      <c r="B7269" t="s">
        <v>36</v>
      </c>
      <c r="C7269" t="str">
        <f>_xlfn.XLOOKUP(Sales_Pipeline[[#This Row],[Sales_Agent]],Sales_Teams[Sales_Agent],Sales_Teams[Manager])</f>
        <v>Celia Rouche</v>
      </c>
      <c r="D7269" t="str">
        <f>_xlfn.XLOOKUP(Sales_Pipeline[[#This Row],[Manager]],Sales_Teams[Manager],Sales_Teams[Regional_Office])</f>
        <v>West</v>
      </c>
      <c r="E7269" t="s">
        <v>76</v>
      </c>
      <c r="F7269" t="s">
        <v>92</v>
      </c>
      <c r="G7269" t="str">
        <f>IFERROR(_xlfn.XLOOKUP(Sales_Pipeline[[#This Row],[Account]],Accounts!$A$2:$A$86,Accounts!$F$2:$F$86),"")</f>
        <v>United States</v>
      </c>
      <c r="H7269" t="s">
        <v>82</v>
      </c>
      <c r="I7269" s="3">
        <v>43013</v>
      </c>
      <c r="J7269" s="3">
        <v>43082</v>
      </c>
      <c r="K7269" s="8" t="str">
        <f>IF(Sales_Pipeline[[#This Row],[Close_Date]]="","",TEXT(Sales_Pipeline[[#This Row],[Close_Date]],"ddd"))</f>
        <v>Wed</v>
      </c>
      <c r="L7269" s="8" t="str">
        <f>IF(Sales_Pipeline[[#This Row],[Close_Date]]="","",TEXT(Sales_Pipeline[[#This Row],[Close_Date]],"mmm"))</f>
        <v>Dec</v>
      </c>
      <c r="M7269" s="8" t="str">
        <f>IF(Sales_Pipeline[[#This Row],[Close_Date]]="","","Q"&amp;ROUNDUP(MONTH(Sales_Pipeline[[#This Row],[Close_Date]])/3,0))</f>
        <v>Q4</v>
      </c>
      <c r="N7269" s="2" cm="1">
        <f t="array" ref="N7269">IFERROR(_xlfn.IFS(Sales_Pipeline[[#This Row],[Deal_Stage]]="Won",_xlfn.XLOOKUP(Sales_Pipeline[[#This Row],[Product]],Products!$A$2:$A$8,Products!$C$2:$C$8),Sales_Pipeline[[#This Row],[Deal_Stage]]="Lost",_xlfn.XLOOKUP(Sales_Pipeline[[#This Row],[Product]],Products!$A$2:$A$8,Products!$C$2:$C$8)),"")</f>
        <v>3393</v>
      </c>
      <c r="O7269" s="2">
        <v>0</v>
      </c>
    </row>
    <row r="7270" spans="1:15" x14ac:dyDescent="0.3">
      <c r="A7270" t="s">
        <v>7416</v>
      </c>
      <c r="B7270" t="s">
        <v>40</v>
      </c>
      <c r="C7270" t="str">
        <f>_xlfn.XLOOKUP(Sales_Pipeline[[#This Row],[Sales_Agent]],Sales_Teams[Sales_Agent],Sales_Teams[Manager])</f>
        <v>Summer Sewald</v>
      </c>
      <c r="D7270" t="str">
        <f>_xlfn.XLOOKUP(Sales_Pipeline[[#This Row],[Manager]],Sales_Teams[Manager],Sales_Teams[Regional_Office])</f>
        <v>West</v>
      </c>
      <c r="E7270" t="s">
        <v>63</v>
      </c>
      <c r="F7270" t="s">
        <v>413</v>
      </c>
      <c r="G7270" t="str">
        <f>IFERROR(_xlfn.XLOOKUP(Sales_Pipeline[[#This Row],[Account]],Accounts!$A$2:$A$86,Accounts!$F$2:$F$86),"")</f>
        <v>United States</v>
      </c>
      <c r="H7270" t="s">
        <v>82</v>
      </c>
      <c r="I7270" s="3">
        <v>43013</v>
      </c>
      <c r="J7270" s="3">
        <v>43018</v>
      </c>
      <c r="K7270" s="8" t="str">
        <f>IF(Sales_Pipeline[[#This Row],[Close_Date]]="","",TEXT(Sales_Pipeline[[#This Row],[Close_Date]],"ddd"))</f>
        <v>Tue</v>
      </c>
      <c r="L7270" s="8" t="str">
        <f>IF(Sales_Pipeline[[#This Row],[Close_Date]]="","",TEXT(Sales_Pipeline[[#This Row],[Close_Date]],"mmm"))</f>
        <v>Oct</v>
      </c>
      <c r="M7270" s="8" t="str">
        <f>IF(Sales_Pipeline[[#This Row],[Close_Date]]="","","Q"&amp;ROUNDUP(MONTH(Sales_Pipeline[[#This Row],[Close_Date]])/3,0))</f>
        <v>Q4</v>
      </c>
      <c r="N7270" s="2" cm="1">
        <f t="array" ref="N7270">IFERROR(_xlfn.IFS(Sales_Pipeline[[#This Row],[Deal_Stage]]="Won",_xlfn.XLOOKUP(Sales_Pipeline[[#This Row],[Product]],Products!$A$2:$A$8,Products!$C$2:$C$8),Sales_Pipeline[[#This Row],[Deal_Stage]]="Lost",_xlfn.XLOOKUP(Sales_Pipeline[[#This Row],[Product]],Products!$A$2:$A$8,Products!$C$2:$C$8)),"")</f>
        <v>550</v>
      </c>
      <c r="O7270" s="2">
        <v>0</v>
      </c>
    </row>
    <row r="7271" spans="1:15" x14ac:dyDescent="0.3">
      <c r="A7271" t="s">
        <v>7417</v>
      </c>
      <c r="B7271" t="s">
        <v>40</v>
      </c>
      <c r="C7271" t="str">
        <f>_xlfn.XLOOKUP(Sales_Pipeline[[#This Row],[Sales_Agent]],Sales_Teams[Sales_Agent],Sales_Teams[Manager])</f>
        <v>Summer Sewald</v>
      </c>
      <c r="D7271" t="str">
        <f>_xlfn.XLOOKUP(Sales_Pipeline[[#This Row],[Manager]],Sales_Teams[Manager],Sales_Teams[Regional_Office])</f>
        <v>West</v>
      </c>
      <c r="E7271" t="s">
        <v>8953</v>
      </c>
      <c r="F7271" t="s">
        <v>114</v>
      </c>
      <c r="G7271" t="str">
        <f>IFERROR(_xlfn.XLOOKUP(Sales_Pipeline[[#This Row],[Account]],Accounts!$A$2:$A$86,Accounts!$F$2:$F$86),"")</f>
        <v>United States</v>
      </c>
      <c r="H7271" t="s">
        <v>82</v>
      </c>
      <c r="I7271" s="3">
        <v>43013</v>
      </c>
      <c r="J7271" s="3">
        <v>43062</v>
      </c>
      <c r="K7271" s="8" t="str">
        <f>IF(Sales_Pipeline[[#This Row],[Close_Date]]="","",TEXT(Sales_Pipeline[[#This Row],[Close_Date]],"ddd"))</f>
        <v>Thu</v>
      </c>
      <c r="L7271" s="8" t="str">
        <f>IF(Sales_Pipeline[[#This Row],[Close_Date]]="","",TEXT(Sales_Pipeline[[#This Row],[Close_Date]],"mmm"))</f>
        <v>Nov</v>
      </c>
      <c r="M7271" s="8" t="str">
        <f>IF(Sales_Pipeline[[#This Row],[Close_Date]]="","","Q"&amp;ROUNDUP(MONTH(Sales_Pipeline[[#This Row],[Close_Date]])/3,0))</f>
        <v>Q4</v>
      </c>
      <c r="N7271" s="2" cm="1">
        <f t="array" ref="N7271">IFERROR(_xlfn.IFS(Sales_Pipeline[[#This Row],[Deal_Stage]]="Won",_xlfn.XLOOKUP(Sales_Pipeline[[#This Row],[Product]],Products!$A$2:$A$8,Products!$C$2:$C$8),Sales_Pipeline[[#This Row],[Deal_Stage]]="Lost",_xlfn.XLOOKUP(Sales_Pipeline[[#This Row],[Product]],Products!$A$2:$A$8,Products!$C$2:$C$8)),"")</f>
        <v>4821</v>
      </c>
      <c r="O7271" s="2">
        <v>0</v>
      </c>
    </row>
    <row r="7272" spans="1:15" x14ac:dyDescent="0.3">
      <c r="A7272" t="s">
        <v>7418</v>
      </c>
      <c r="B7272" t="s">
        <v>40</v>
      </c>
      <c r="C7272" t="str">
        <f>_xlfn.XLOOKUP(Sales_Pipeline[[#This Row],[Sales_Agent]],Sales_Teams[Sales_Agent],Sales_Teams[Manager])</f>
        <v>Summer Sewald</v>
      </c>
      <c r="D7272" t="str">
        <f>_xlfn.XLOOKUP(Sales_Pipeline[[#This Row],[Manager]],Sales_Teams[Manager],Sales_Teams[Regional_Office])</f>
        <v>West</v>
      </c>
      <c r="E7272" t="s">
        <v>55</v>
      </c>
      <c r="F7272" t="s">
        <v>66</v>
      </c>
      <c r="G7272" t="str">
        <f>IFERROR(_xlfn.XLOOKUP(Sales_Pipeline[[#This Row],[Account]],Accounts!$A$2:$A$86,Accounts!$F$2:$F$86),"")</f>
        <v>United States</v>
      </c>
      <c r="H7272" t="s">
        <v>57</v>
      </c>
      <c r="I7272" s="3">
        <v>43013</v>
      </c>
      <c r="J7272" s="3">
        <v>43026</v>
      </c>
      <c r="K7272" s="8" t="str">
        <f>IF(Sales_Pipeline[[#This Row],[Close_Date]]="","",TEXT(Sales_Pipeline[[#This Row],[Close_Date]],"ddd"))</f>
        <v>Wed</v>
      </c>
      <c r="L7272" s="8" t="str">
        <f>IF(Sales_Pipeline[[#This Row],[Close_Date]]="","",TEXT(Sales_Pipeline[[#This Row],[Close_Date]],"mmm"))</f>
        <v>Oct</v>
      </c>
      <c r="M7272" s="8" t="str">
        <f>IF(Sales_Pipeline[[#This Row],[Close_Date]]="","","Q"&amp;ROUNDUP(MONTH(Sales_Pipeline[[#This Row],[Close_Date]])/3,0))</f>
        <v>Q4</v>
      </c>
      <c r="N7272" s="2" cm="1">
        <f t="array" ref="N7272">IFERROR(_xlfn.IFS(Sales_Pipeline[[#This Row],[Deal_Stage]]="Won",_xlfn.XLOOKUP(Sales_Pipeline[[#This Row],[Product]],Products!$A$2:$A$8,Products!$C$2:$C$8),Sales_Pipeline[[#This Row],[Deal_Stage]]="Lost",_xlfn.XLOOKUP(Sales_Pipeline[[#This Row],[Product]],Products!$A$2:$A$8,Products!$C$2:$C$8)),"")</f>
        <v>1096</v>
      </c>
      <c r="O7272" s="2">
        <v>1132</v>
      </c>
    </row>
    <row r="7273" spans="1:15" x14ac:dyDescent="0.3">
      <c r="A7273" t="s">
        <v>7419</v>
      </c>
      <c r="B7273" t="s">
        <v>40</v>
      </c>
      <c r="C7273" t="str">
        <f>_xlfn.XLOOKUP(Sales_Pipeline[[#This Row],[Sales_Agent]],Sales_Teams[Sales_Agent],Sales_Teams[Manager])</f>
        <v>Summer Sewald</v>
      </c>
      <c r="D7273" t="str">
        <f>_xlfn.XLOOKUP(Sales_Pipeline[[#This Row],[Manager]],Sales_Teams[Manager],Sales_Teams[Regional_Office])</f>
        <v>West</v>
      </c>
      <c r="E7273" t="s">
        <v>84</v>
      </c>
      <c r="F7273" t="s">
        <v>328</v>
      </c>
      <c r="G7273" t="str">
        <f>IFERROR(_xlfn.XLOOKUP(Sales_Pipeline[[#This Row],[Account]],Accounts!$A$2:$A$86,Accounts!$F$2:$F$86),"")</f>
        <v>United States</v>
      </c>
      <c r="H7273" t="s">
        <v>57</v>
      </c>
      <c r="I7273" s="3">
        <v>43013</v>
      </c>
      <c r="J7273" s="3">
        <v>43019</v>
      </c>
      <c r="K7273" s="8" t="str">
        <f>IF(Sales_Pipeline[[#This Row],[Close_Date]]="","",TEXT(Sales_Pipeline[[#This Row],[Close_Date]],"ddd"))</f>
        <v>Wed</v>
      </c>
      <c r="L7273" s="8" t="str">
        <f>IF(Sales_Pipeline[[#This Row],[Close_Date]]="","",TEXT(Sales_Pipeline[[#This Row],[Close_Date]],"mmm"))</f>
        <v>Oct</v>
      </c>
      <c r="M7273" s="8" t="str">
        <f>IF(Sales_Pipeline[[#This Row],[Close_Date]]="","","Q"&amp;ROUNDUP(MONTH(Sales_Pipeline[[#This Row],[Close_Date]])/3,0))</f>
        <v>Q4</v>
      </c>
      <c r="N7273" s="2" cm="1">
        <f t="array" ref="N7273">IFERROR(_xlfn.IFS(Sales_Pipeline[[#This Row],[Deal_Stage]]="Won",_xlfn.XLOOKUP(Sales_Pipeline[[#This Row],[Product]],Products!$A$2:$A$8,Products!$C$2:$C$8),Sales_Pipeline[[#This Row],[Deal_Stage]]="Lost",_xlfn.XLOOKUP(Sales_Pipeline[[#This Row],[Product]],Products!$A$2:$A$8,Products!$C$2:$C$8)),"")</f>
        <v>5482</v>
      </c>
      <c r="O7273" s="2">
        <v>5004</v>
      </c>
    </row>
    <row r="7274" spans="1:15" x14ac:dyDescent="0.3">
      <c r="A7274" t="s">
        <v>7420</v>
      </c>
      <c r="B7274" t="s">
        <v>10</v>
      </c>
      <c r="C7274" t="str">
        <f>_xlfn.XLOOKUP(Sales_Pipeline[[#This Row],[Sales_Agent]],Sales_Teams[Sales_Agent],Sales_Teams[Manager])</f>
        <v>Melvin Marxen</v>
      </c>
      <c r="D7274" t="str">
        <f>_xlfn.XLOOKUP(Sales_Pipeline[[#This Row],[Manager]],Sales_Teams[Manager],Sales_Teams[Regional_Office])</f>
        <v>Central</v>
      </c>
      <c r="E7274" t="s">
        <v>63</v>
      </c>
      <c r="F7274" t="s">
        <v>333</v>
      </c>
      <c r="G7274" t="str">
        <f>IFERROR(_xlfn.XLOOKUP(Sales_Pipeline[[#This Row],[Account]],Accounts!$A$2:$A$86,Accounts!$F$2:$F$86),"")</f>
        <v>United States</v>
      </c>
      <c r="H7274" t="s">
        <v>57</v>
      </c>
      <c r="I7274" s="3">
        <v>43013</v>
      </c>
      <c r="J7274" s="3">
        <v>43018</v>
      </c>
      <c r="K7274" s="8" t="str">
        <f>IF(Sales_Pipeline[[#This Row],[Close_Date]]="","",TEXT(Sales_Pipeline[[#This Row],[Close_Date]],"ddd"))</f>
        <v>Tue</v>
      </c>
      <c r="L7274" s="8" t="str">
        <f>IF(Sales_Pipeline[[#This Row],[Close_Date]]="","",TEXT(Sales_Pipeline[[#This Row],[Close_Date]],"mmm"))</f>
        <v>Oct</v>
      </c>
      <c r="M7274" s="8" t="str">
        <f>IF(Sales_Pipeline[[#This Row],[Close_Date]]="","","Q"&amp;ROUNDUP(MONTH(Sales_Pipeline[[#This Row],[Close_Date]])/3,0))</f>
        <v>Q4</v>
      </c>
      <c r="N7274" s="2" cm="1">
        <f t="array" ref="N7274">IFERROR(_xlfn.IFS(Sales_Pipeline[[#This Row],[Deal_Stage]]="Won",_xlfn.XLOOKUP(Sales_Pipeline[[#This Row],[Product]],Products!$A$2:$A$8,Products!$C$2:$C$8),Sales_Pipeline[[#This Row],[Deal_Stage]]="Lost",_xlfn.XLOOKUP(Sales_Pipeline[[#This Row],[Product]],Products!$A$2:$A$8,Products!$C$2:$C$8)),"")</f>
        <v>550</v>
      </c>
      <c r="O7274" s="2">
        <v>556</v>
      </c>
    </row>
    <row r="7275" spans="1:15" x14ac:dyDescent="0.3">
      <c r="A7275" t="s">
        <v>7421</v>
      </c>
      <c r="B7275" t="s">
        <v>10</v>
      </c>
      <c r="C7275" t="str">
        <f>_xlfn.XLOOKUP(Sales_Pipeline[[#This Row],[Sales_Agent]],Sales_Teams[Sales_Agent],Sales_Teams[Manager])</f>
        <v>Melvin Marxen</v>
      </c>
      <c r="D7275" t="str">
        <f>_xlfn.XLOOKUP(Sales_Pipeline[[#This Row],[Manager]],Sales_Teams[Manager],Sales_Teams[Regional_Office])</f>
        <v>Central</v>
      </c>
      <c r="E7275" t="s">
        <v>61</v>
      </c>
      <c r="F7275" t="s">
        <v>132</v>
      </c>
      <c r="G7275" t="str">
        <f>IFERROR(_xlfn.XLOOKUP(Sales_Pipeline[[#This Row],[Account]],Accounts!$A$2:$A$86,Accounts!$F$2:$F$86),"")</f>
        <v>United States</v>
      </c>
      <c r="H7275" t="s">
        <v>57</v>
      </c>
      <c r="I7275" s="3">
        <v>43013</v>
      </c>
      <c r="J7275" s="3">
        <v>43020</v>
      </c>
      <c r="K7275" s="8" t="str">
        <f>IF(Sales_Pipeline[[#This Row],[Close_Date]]="","",TEXT(Sales_Pipeline[[#This Row],[Close_Date]],"ddd"))</f>
        <v>Thu</v>
      </c>
      <c r="L7275" s="8" t="str">
        <f>IF(Sales_Pipeline[[#This Row],[Close_Date]]="","",TEXT(Sales_Pipeline[[#This Row],[Close_Date]],"mmm"))</f>
        <v>Oct</v>
      </c>
      <c r="M7275" s="8" t="str">
        <f>IF(Sales_Pipeline[[#This Row],[Close_Date]]="","","Q"&amp;ROUNDUP(MONTH(Sales_Pipeline[[#This Row],[Close_Date]])/3,0))</f>
        <v>Q4</v>
      </c>
      <c r="N7275" s="2" cm="1">
        <f t="array" ref="N7275">IFERROR(_xlfn.IFS(Sales_Pipeline[[#This Row],[Deal_Stage]]="Won",_xlfn.XLOOKUP(Sales_Pipeline[[#This Row],[Product]],Products!$A$2:$A$8,Products!$C$2:$C$8),Sales_Pipeline[[#This Row],[Deal_Stage]]="Lost",_xlfn.XLOOKUP(Sales_Pipeline[[#This Row],[Product]],Products!$A$2:$A$8,Products!$C$2:$C$8)),"")</f>
        <v>55</v>
      </c>
      <c r="O7275" s="2">
        <v>53</v>
      </c>
    </row>
    <row r="7276" spans="1:15" x14ac:dyDescent="0.3">
      <c r="A7276" t="s">
        <v>7422</v>
      </c>
      <c r="B7276" t="s">
        <v>43</v>
      </c>
      <c r="C7276" t="str">
        <f>_xlfn.XLOOKUP(Sales_Pipeline[[#This Row],[Sales_Agent]],Sales_Teams[Sales_Agent],Sales_Teams[Manager])</f>
        <v>Summer Sewald</v>
      </c>
      <c r="D7276" t="str">
        <f>_xlfn.XLOOKUP(Sales_Pipeline[[#This Row],[Manager]],Sales_Teams[Manager],Sales_Teams[Regional_Office])</f>
        <v>West</v>
      </c>
      <c r="E7276" t="s">
        <v>8953</v>
      </c>
      <c r="F7276" t="s">
        <v>89</v>
      </c>
      <c r="G7276" t="str">
        <f>IFERROR(_xlfn.XLOOKUP(Sales_Pipeline[[#This Row],[Account]],Accounts!$A$2:$A$86,Accounts!$F$2:$F$86),"")</f>
        <v>United States</v>
      </c>
      <c r="H7276" t="s">
        <v>57</v>
      </c>
      <c r="I7276" s="3">
        <v>43013</v>
      </c>
      <c r="J7276" s="3">
        <v>43063</v>
      </c>
      <c r="K7276" s="8" t="str">
        <f>IF(Sales_Pipeline[[#This Row],[Close_Date]]="","",TEXT(Sales_Pipeline[[#This Row],[Close_Date]],"ddd"))</f>
        <v>Fri</v>
      </c>
      <c r="L7276" s="8" t="str">
        <f>IF(Sales_Pipeline[[#This Row],[Close_Date]]="","",TEXT(Sales_Pipeline[[#This Row],[Close_Date]],"mmm"))</f>
        <v>Nov</v>
      </c>
      <c r="M7276" s="8" t="str">
        <f>IF(Sales_Pipeline[[#This Row],[Close_Date]]="","","Q"&amp;ROUNDUP(MONTH(Sales_Pipeline[[#This Row],[Close_Date]])/3,0))</f>
        <v>Q4</v>
      </c>
      <c r="N7276" s="2" cm="1">
        <f t="array" ref="N7276">IFERROR(_xlfn.IFS(Sales_Pipeline[[#This Row],[Deal_Stage]]="Won",_xlfn.XLOOKUP(Sales_Pipeline[[#This Row],[Product]],Products!$A$2:$A$8,Products!$C$2:$C$8),Sales_Pipeline[[#This Row],[Deal_Stage]]="Lost",_xlfn.XLOOKUP(Sales_Pipeline[[#This Row],[Product]],Products!$A$2:$A$8,Products!$C$2:$C$8)),"")</f>
        <v>4821</v>
      </c>
      <c r="O7276" s="2">
        <v>4362</v>
      </c>
    </row>
    <row r="7277" spans="1:15" x14ac:dyDescent="0.3">
      <c r="A7277" t="s">
        <v>7423</v>
      </c>
      <c r="B7277" t="s">
        <v>42</v>
      </c>
      <c r="C7277" t="str">
        <f>_xlfn.XLOOKUP(Sales_Pipeline[[#This Row],[Sales_Agent]],Sales_Teams[Sales_Agent],Sales_Teams[Manager])</f>
        <v>Summer Sewald</v>
      </c>
      <c r="D7277" t="str">
        <f>_xlfn.XLOOKUP(Sales_Pipeline[[#This Row],[Manager]],Sales_Teams[Manager],Sales_Teams[Regional_Office])</f>
        <v>West</v>
      </c>
      <c r="E7277" t="s">
        <v>8953</v>
      </c>
      <c r="G7277" t="str">
        <f>IFERROR(_xlfn.XLOOKUP(Sales_Pipeline[[#This Row],[Account]],Accounts!$A$2:$A$86,Accounts!$F$2:$F$86),"")</f>
        <v/>
      </c>
      <c r="H7277" t="s">
        <v>77</v>
      </c>
      <c r="I7277" s="3">
        <v>43013</v>
      </c>
      <c r="K7277" s="8" t="str">
        <f>IF(Sales_Pipeline[[#This Row],[Close_Date]]="","",TEXT(Sales_Pipeline[[#This Row],[Close_Date]],"ddd"))</f>
        <v/>
      </c>
      <c r="L7277" s="8" t="str">
        <f>IF(Sales_Pipeline[[#This Row],[Close_Date]]="","",TEXT(Sales_Pipeline[[#This Row],[Close_Date]],"mmm"))</f>
        <v/>
      </c>
      <c r="M7277" s="8" t="str">
        <f>IF(Sales_Pipeline[[#This Row],[Close_Date]]="","","Q"&amp;ROUNDUP(MONTH(Sales_Pipeline[[#This Row],[Close_Date]])/3,0))</f>
        <v/>
      </c>
      <c r="N7277" s="2" t="str" cm="1">
        <f t="array" ref="N7277">IFERROR(_xlfn.IFS(Sales_Pipeline[[#This Row],[Deal_Stage]]="Won",_xlfn.XLOOKUP(Sales_Pipeline[[#This Row],[Product]],Products!$A$2:$A$8,Products!$C$2:$C$8),Sales_Pipeline[[#This Row],[Deal_Stage]]="Lost",_xlfn.XLOOKUP(Sales_Pipeline[[#This Row],[Product]],Products!$A$2:$A$8,Products!$C$2:$C$8)),"")</f>
        <v/>
      </c>
      <c r="O7277" s="2">
        <v>0</v>
      </c>
    </row>
    <row r="7278" spans="1:15" x14ac:dyDescent="0.3">
      <c r="A7278" t="s">
        <v>7424</v>
      </c>
      <c r="B7278" t="s">
        <v>12</v>
      </c>
      <c r="C7278" t="str">
        <f>_xlfn.XLOOKUP(Sales_Pipeline[[#This Row],[Sales_Agent]],Sales_Teams[Sales_Agent],Sales_Teams[Manager])</f>
        <v>Melvin Marxen</v>
      </c>
      <c r="D7278" t="str">
        <f>_xlfn.XLOOKUP(Sales_Pipeline[[#This Row],[Manager]],Sales_Teams[Manager],Sales_Teams[Regional_Office])</f>
        <v>Central</v>
      </c>
      <c r="E7278" t="s">
        <v>63</v>
      </c>
      <c r="F7278" t="s">
        <v>105</v>
      </c>
      <c r="G7278" t="str">
        <f>IFERROR(_xlfn.XLOOKUP(Sales_Pipeline[[#This Row],[Account]],Accounts!$A$2:$A$86,Accounts!$F$2:$F$86),"")</f>
        <v>United States</v>
      </c>
      <c r="H7278" t="s">
        <v>57</v>
      </c>
      <c r="I7278" s="3">
        <v>43013</v>
      </c>
      <c r="J7278" s="3">
        <v>43093</v>
      </c>
      <c r="K7278" s="8" t="str">
        <f>IF(Sales_Pipeline[[#This Row],[Close_Date]]="","",TEXT(Sales_Pipeline[[#This Row],[Close_Date]],"ddd"))</f>
        <v>Sun</v>
      </c>
      <c r="L7278" s="8" t="str">
        <f>IF(Sales_Pipeline[[#This Row],[Close_Date]]="","",TEXT(Sales_Pipeline[[#This Row],[Close_Date]],"mmm"))</f>
        <v>Dec</v>
      </c>
      <c r="M7278" s="8" t="str">
        <f>IF(Sales_Pipeline[[#This Row],[Close_Date]]="","","Q"&amp;ROUNDUP(MONTH(Sales_Pipeline[[#This Row],[Close_Date]])/3,0))</f>
        <v>Q4</v>
      </c>
      <c r="N7278" s="2" cm="1">
        <f t="array" ref="N7278">IFERROR(_xlfn.IFS(Sales_Pipeline[[#This Row],[Deal_Stage]]="Won",_xlfn.XLOOKUP(Sales_Pipeline[[#This Row],[Product]],Products!$A$2:$A$8,Products!$C$2:$C$8),Sales_Pipeline[[#This Row],[Deal_Stage]]="Lost",_xlfn.XLOOKUP(Sales_Pipeline[[#This Row],[Product]],Products!$A$2:$A$8,Products!$C$2:$C$8)),"")</f>
        <v>550</v>
      </c>
      <c r="O7278" s="2">
        <v>550</v>
      </c>
    </row>
    <row r="7279" spans="1:15" x14ac:dyDescent="0.3">
      <c r="A7279" t="s">
        <v>7425</v>
      </c>
      <c r="B7279" t="s">
        <v>9</v>
      </c>
      <c r="C7279" t="str">
        <f>_xlfn.XLOOKUP(Sales_Pipeline[[#This Row],[Sales_Agent]],Sales_Teams[Sales_Agent],Sales_Teams[Manager])</f>
        <v>Dustin Brinkmann</v>
      </c>
      <c r="D7279" t="str">
        <f>_xlfn.XLOOKUP(Sales_Pipeline[[#This Row],[Manager]],Sales_Teams[Manager],Sales_Teams[Regional_Office])</f>
        <v>Central</v>
      </c>
      <c r="E7279" t="s">
        <v>61</v>
      </c>
      <c r="F7279" t="s">
        <v>134</v>
      </c>
      <c r="G7279" t="str">
        <f>IFERROR(_xlfn.XLOOKUP(Sales_Pipeline[[#This Row],[Account]],Accounts!$A$2:$A$86,Accounts!$F$2:$F$86),"")</f>
        <v>United States</v>
      </c>
      <c r="H7279" t="s">
        <v>57</v>
      </c>
      <c r="I7279" s="3">
        <v>43013</v>
      </c>
      <c r="J7279" s="3">
        <v>43097</v>
      </c>
      <c r="K7279" s="8" t="str">
        <f>IF(Sales_Pipeline[[#This Row],[Close_Date]]="","",TEXT(Sales_Pipeline[[#This Row],[Close_Date]],"ddd"))</f>
        <v>Thu</v>
      </c>
      <c r="L7279" s="8" t="str">
        <f>IF(Sales_Pipeline[[#This Row],[Close_Date]]="","",TEXT(Sales_Pipeline[[#This Row],[Close_Date]],"mmm"))</f>
        <v>Dec</v>
      </c>
      <c r="M7279" s="8" t="str">
        <f>IF(Sales_Pipeline[[#This Row],[Close_Date]]="","","Q"&amp;ROUNDUP(MONTH(Sales_Pipeline[[#This Row],[Close_Date]])/3,0))</f>
        <v>Q4</v>
      </c>
      <c r="N7279" s="2" cm="1">
        <f t="array" ref="N7279">IFERROR(_xlfn.IFS(Sales_Pipeline[[#This Row],[Deal_Stage]]="Won",_xlfn.XLOOKUP(Sales_Pipeline[[#This Row],[Product]],Products!$A$2:$A$8,Products!$C$2:$C$8),Sales_Pipeline[[#This Row],[Deal_Stage]]="Lost",_xlfn.XLOOKUP(Sales_Pipeline[[#This Row],[Product]],Products!$A$2:$A$8,Products!$C$2:$C$8)),"")</f>
        <v>55</v>
      </c>
      <c r="O7279" s="2">
        <v>50</v>
      </c>
    </row>
    <row r="7280" spans="1:15" x14ac:dyDescent="0.3">
      <c r="A7280" t="s">
        <v>7426</v>
      </c>
      <c r="B7280" t="s">
        <v>14</v>
      </c>
      <c r="C7280" t="str">
        <f>_xlfn.XLOOKUP(Sales_Pipeline[[#This Row],[Sales_Agent]],Sales_Teams[Sales_Agent],Sales_Teams[Manager])</f>
        <v>Melvin Marxen</v>
      </c>
      <c r="D7280" t="str">
        <f>_xlfn.XLOOKUP(Sales_Pipeline[[#This Row],[Manager]],Sales_Teams[Manager],Sales_Teams[Regional_Office])</f>
        <v>Central</v>
      </c>
      <c r="E7280" t="s">
        <v>55</v>
      </c>
      <c r="F7280" t="s">
        <v>214</v>
      </c>
      <c r="G7280" t="str">
        <f>IFERROR(_xlfn.XLOOKUP(Sales_Pipeline[[#This Row],[Account]],Accounts!$A$2:$A$86,Accounts!$F$2:$F$86),"")</f>
        <v>United States</v>
      </c>
      <c r="H7280" t="s">
        <v>82</v>
      </c>
      <c r="I7280" s="3">
        <v>43013</v>
      </c>
      <c r="J7280" s="3">
        <v>43021</v>
      </c>
      <c r="K7280" s="8" t="str">
        <f>IF(Sales_Pipeline[[#This Row],[Close_Date]]="","",TEXT(Sales_Pipeline[[#This Row],[Close_Date]],"ddd"))</f>
        <v>Fri</v>
      </c>
      <c r="L7280" s="8" t="str">
        <f>IF(Sales_Pipeline[[#This Row],[Close_Date]]="","",TEXT(Sales_Pipeline[[#This Row],[Close_Date]],"mmm"))</f>
        <v>Oct</v>
      </c>
      <c r="M7280" s="8" t="str">
        <f>IF(Sales_Pipeline[[#This Row],[Close_Date]]="","","Q"&amp;ROUNDUP(MONTH(Sales_Pipeline[[#This Row],[Close_Date]])/3,0))</f>
        <v>Q4</v>
      </c>
      <c r="N7280" s="2" cm="1">
        <f t="array" ref="N7280">IFERROR(_xlfn.IFS(Sales_Pipeline[[#This Row],[Deal_Stage]]="Won",_xlfn.XLOOKUP(Sales_Pipeline[[#This Row],[Product]],Products!$A$2:$A$8,Products!$C$2:$C$8),Sales_Pipeline[[#This Row],[Deal_Stage]]="Lost",_xlfn.XLOOKUP(Sales_Pipeline[[#This Row],[Product]],Products!$A$2:$A$8,Products!$C$2:$C$8)),"")</f>
        <v>1096</v>
      </c>
      <c r="O7280" s="2">
        <v>0</v>
      </c>
    </row>
    <row r="7281" spans="1:15" x14ac:dyDescent="0.3">
      <c r="A7281" t="s">
        <v>7427</v>
      </c>
      <c r="B7281" t="s">
        <v>14</v>
      </c>
      <c r="C7281" t="str">
        <f>_xlfn.XLOOKUP(Sales_Pipeline[[#This Row],[Sales_Agent]],Sales_Teams[Sales_Agent],Sales_Teams[Manager])</f>
        <v>Melvin Marxen</v>
      </c>
      <c r="D7281" t="str">
        <f>_xlfn.XLOOKUP(Sales_Pipeline[[#This Row],[Manager]],Sales_Teams[Manager],Sales_Teams[Regional_Office])</f>
        <v>Central</v>
      </c>
      <c r="E7281" t="s">
        <v>55</v>
      </c>
      <c r="F7281" t="s">
        <v>214</v>
      </c>
      <c r="G7281" t="str">
        <f>IFERROR(_xlfn.XLOOKUP(Sales_Pipeline[[#This Row],[Account]],Accounts!$A$2:$A$86,Accounts!$F$2:$F$86),"")</f>
        <v>United States</v>
      </c>
      <c r="H7281" t="s">
        <v>82</v>
      </c>
      <c r="I7281" s="3">
        <v>43013</v>
      </c>
      <c r="J7281" s="3">
        <v>43023</v>
      </c>
      <c r="K7281" s="8" t="str">
        <f>IF(Sales_Pipeline[[#This Row],[Close_Date]]="","",TEXT(Sales_Pipeline[[#This Row],[Close_Date]],"ddd"))</f>
        <v>Sun</v>
      </c>
      <c r="L7281" s="8" t="str">
        <f>IF(Sales_Pipeline[[#This Row],[Close_Date]]="","",TEXT(Sales_Pipeline[[#This Row],[Close_Date]],"mmm"))</f>
        <v>Oct</v>
      </c>
      <c r="M7281" s="8" t="str">
        <f>IF(Sales_Pipeline[[#This Row],[Close_Date]]="","","Q"&amp;ROUNDUP(MONTH(Sales_Pipeline[[#This Row],[Close_Date]])/3,0))</f>
        <v>Q4</v>
      </c>
      <c r="N7281" s="2" cm="1">
        <f t="array" ref="N7281">IFERROR(_xlfn.IFS(Sales_Pipeline[[#This Row],[Deal_Stage]]="Won",_xlfn.XLOOKUP(Sales_Pipeline[[#This Row],[Product]],Products!$A$2:$A$8,Products!$C$2:$C$8),Sales_Pipeline[[#This Row],[Deal_Stage]]="Lost",_xlfn.XLOOKUP(Sales_Pipeline[[#This Row],[Product]],Products!$A$2:$A$8,Products!$C$2:$C$8)),"")</f>
        <v>1096</v>
      </c>
      <c r="O7281" s="2">
        <v>0</v>
      </c>
    </row>
    <row r="7282" spans="1:15" x14ac:dyDescent="0.3">
      <c r="A7282" t="s">
        <v>7428</v>
      </c>
      <c r="B7282" t="s">
        <v>14</v>
      </c>
      <c r="C7282" t="str">
        <f>_xlfn.XLOOKUP(Sales_Pipeline[[#This Row],[Sales_Agent]],Sales_Teams[Sales_Agent],Sales_Teams[Manager])</f>
        <v>Melvin Marxen</v>
      </c>
      <c r="D7282" t="str">
        <f>_xlfn.XLOOKUP(Sales_Pipeline[[#This Row],[Manager]],Sales_Teams[Manager],Sales_Teams[Regional_Office])</f>
        <v>Central</v>
      </c>
      <c r="E7282" t="s">
        <v>8953</v>
      </c>
      <c r="F7282" t="s">
        <v>155</v>
      </c>
      <c r="G7282" t="str">
        <f>IFERROR(_xlfn.XLOOKUP(Sales_Pipeline[[#This Row],[Account]],Accounts!$A$2:$A$86,Accounts!$F$2:$F$86),"")</f>
        <v>United States</v>
      </c>
      <c r="H7282" t="s">
        <v>82</v>
      </c>
      <c r="I7282" s="3">
        <v>43013</v>
      </c>
      <c r="J7282" s="3">
        <v>43023</v>
      </c>
      <c r="K7282" s="8" t="str">
        <f>IF(Sales_Pipeline[[#This Row],[Close_Date]]="","",TEXT(Sales_Pipeline[[#This Row],[Close_Date]],"ddd"))</f>
        <v>Sun</v>
      </c>
      <c r="L7282" s="8" t="str">
        <f>IF(Sales_Pipeline[[#This Row],[Close_Date]]="","",TEXT(Sales_Pipeline[[#This Row],[Close_Date]],"mmm"))</f>
        <v>Oct</v>
      </c>
      <c r="M7282" s="8" t="str">
        <f>IF(Sales_Pipeline[[#This Row],[Close_Date]]="","","Q"&amp;ROUNDUP(MONTH(Sales_Pipeline[[#This Row],[Close_Date]])/3,0))</f>
        <v>Q4</v>
      </c>
      <c r="N7282" s="2" cm="1">
        <f t="array" ref="N7282">IFERROR(_xlfn.IFS(Sales_Pipeline[[#This Row],[Deal_Stage]]="Won",_xlfn.XLOOKUP(Sales_Pipeline[[#This Row],[Product]],Products!$A$2:$A$8,Products!$C$2:$C$8),Sales_Pipeline[[#This Row],[Deal_Stage]]="Lost",_xlfn.XLOOKUP(Sales_Pipeline[[#This Row],[Product]],Products!$A$2:$A$8,Products!$C$2:$C$8)),"")</f>
        <v>4821</v>
      </c>
      <c r="O7282" s="2">
        <v>0</v>
      </c>
    </row>
    <row r="7283" spans="1:15" x14ac:dyDescent="0.3">
      <c r="A7283" t="s">
        <v>7429</v>
      </c>
      <c r="B7283" t="s">
        <v>29</v>
      </c>
      <c r="C7283" t="str">
        <f>_xlfn.XLOOKUP(Sales_Pipeline[[#This Row],[Sales_Agent]],Sales_Teams[Sales_Agent],Sales_Teams[Manager])</f>
        <v>Rocco Neubert</v>
      </c>
      <c r="D7283" t="str">
        <f>_xlfn.XLOOKUP(Sales_Pipeline[[#This Row],[Manager]],Sales_Teams[Manager],Sales_Teams[Regional_Office])</f>
        <v>East</v>
      </c>
      <c r="E7283" t="s">
        <v>8953</v>
      </c>
      <c r="F7283" t="s">
        <v>253</v>
      </c>
      <c r="G7283" t="str">
        <f>IFERROR(_xlfn.XLOOKUP(Sales_Pipeline[[#This Row],[Account]],Accounts!$A$2:$A$86,Accounts!$F$2:$F$86),"")</f>
        <v>United States</v>
      </c>
      <c r="H7283" t="s">
        <v>57</v>
      </c>
      <c r="I7283" s="3">
        <v>43013</v>
      </c>
      <c r="J7283" s="3">
        <v>43100</v>
      </c>
      <c r="K7283" s="8" t="str">
        <f>IF(Sales_Pipeline[[#This Row],[Close_Date]]="","",TEXT(Sales_Pipeline[[#This Row],[Close_Date]],"ddd"))</f>
        <v>Sun</v>
      </c>
      <c r="L7283" s="8" t="str">
        <f>IF(Sales_Pipeline[[#This Row],[Close_Date]]="","",TEXT(Sales_Pipeline[[#This Row],[Close_Date]],"mmm"))</f>
        <v>Dec</v>
      </c>
      <c r="M7283" s="8" t="str">
        <f>IF(Sales_Pipeline[[#This Row],[Close_Date]]="","","Q"&amp;ROUNDUP(MONTH(Sales_Pipeline[[#This Row],[Close_Date]])/3,0))</f>
        <v>Q4</v>
      </c>
      <c r="N7283" s="2" cm="1">
        <f t="array" ref="N7283">IFERROR(_xlfn.IFS(Sales_Pipeline[[#This Row],[Deal_Stage]]="Won",_xlfn.XLOOKUP(Sales_Pipeline[[#This Row],[Product]],Products!$A$2:$A$8,Products!$C$2:$C$8),Sales_Pipeline[[#This Row],[Deal_Stage]]="Lost",_xlfn.XLOOKUP(Sales_Pipeline[[#This Row],[Product]],Products!$A$2:$A$8,Products!$C$2:$C$8)),"")</f>
        <v>4821</v>
      </c>
      <c r="O7283" s="2">
        <v>4651</v>
      </c>
    </row>
    <row r="7284" spans="1:15" x14ac:dyDescent="0.3">
      <c r="A7284" t="s">
        <v>7430</v>
      </c>
      <c r="B7284" t="s">
        <v>29</v>
      </c>
      <c r="C7284" t="str">
        <f>_xlfn.XLOOKUP(Sales_Pipeline[[#This Row],[Sales_Agent]],Sales_Teams[Sales_Agent],Sales_Teams[Manager])</f>
        <v>Rocco Neubert</v>
      </c>
      <c r="D7284" t="str">
        <f>_xlfn.XLOOKUP(Sales_Pipeline[[#This Row],[Manager]],Sales_Teams[Manager],Sales_Teams[Regional_Office])</f>
        <v>East</v>
      </c>
      <c r="E7284" t="s">
        <v>76</v>
      </c>
      <c r="F7284" t="s">
        <v>206</v>
      </c>
      <c r="G7284" t="str">
        <f>IFERROR(_xlfn.XLOOKUP(Sales_Pipeline[[#This Row],[Account]],Accounts!$A$2:$A$86,Accounts!$F$2:$F$86),"")</f>
        <v>United States</v>
      </c>
      <c r="H7284" t="s">
        <v>57</v>
      </c>
      <c r="I7284" s="3">
        <v>43013</v>
      </c>
      <c r="J7284" s="3">
        <v>43086</v>
      </c>
      <c r="K7284" s="8" t="str">
        <f>IF(Sales_Pipeline[[#This Row],[Close_Date]]="","",TEXT(Sales_Pipeline[[#This Row],[Close_Date]],"ddd"))</f>
        <v>Sun</v>
      </c>
      <c r="L7284" s="8" t="str">
        <f>IF(Sales_Pipeline[[#This Row],[Close_Date]]="","",TEXT(Sales_Pipeline[[#This Row],[Close_Date]],"mmm"))</f>
        <v>Dec</v>
      </c>
      <c r="M7284" s="8" t="str">
        <f>IF(Sales_Pipeline[[#This Row],[Close_Date]]="","","Q"&amp;ROUNDUP(MONTH(Sales_Pipeline[[#This Row],[Close_Date]])/3,0))</f>
        <v>Q4</v>
      </c>
      <c r="N7284" s="2" cm="1">
        <f t="array" ref="N7284">IFERROR(_xlfn.IFS(Sales_Pipeline[[#This Row],[Deal_Stage]]="Won",_xlfn.XLOOKUP(Sales_Pipeline[[#This Row],[Product]],Products!$A$2:$A$8,Products!$C$2:$C$8),Sales_Pipeline[[#This Row],[Deal_Stage]]="Lost",_xlfn.XLOOKUP(Sales_Pipeline[[#This Row],[Product]],Products!$A$2:$A$8,Products!$C$2:$C$8)),"")</f>
        <v>3393</v>
      </c>
      <c r="O7284" s="2">
        <v>3285</v>
      </c>
    </row>
    <row r="7285" spans="1:15" x14ac:dyDescent="0.3">
      <c r="A7285" t="s">
        <v>7431</v>
      </c>
      <c r="B7285" t="s">
        <v>35</v>
      </c>
      <c r="C7285" t="str">
        <f>_xlfn.XLOOKUP(Sales_Pipeline[[#This Row],[Sales_Agent]],Sales_Teams[Sales_Agent],Sales_Teams[Manager])</f>
        <v>Celia Rouche</v>
      </c>
      <c r="D7285" t="str">
        <f>_xlfn.XLOOKUP(Sales_Pipeline[[#This Row],[Manager]],Sales_Teams[Manager],Sales_Teams[Regional_Office])</f>
        <v>West</v>
      </c>
      <c r="E7285" t="s">
        <v>63</v>
      </c>
      <c r="F7285" t="s">
        <v>211</v>
      </c>
      <c r="G7285" t="str">
        <f>IFERROR(_xlfn.XLOOKUP(Sales_Pipeline[[#This Row],[Account]],Accounts!$A$2:$A$86,Accounts!$F$2:$F$86),"")</f>
        <v>United States</v>
      </c>
      <c r="H7285" t="s">
        <v>82</v>
      </c>
      <c r="I7285" s="3">
        <v>43013</v>
      </c>
      <c r="J7285" s="3">
        <v>43019</v>
      </c>
      <c r="K7285" s="8" t="str">
        <f>IF(Sales_Pipeline[[#This Row],[Close_Date]]="","",TEXT(Sales_Pipeline[[#This Row],[Close_Date]],"ddd"))</f>
        <v>Wed</v>
      </c>
      <c r="L7285" s="8" t="str">
        <f>IF(Sales_Pipeline[[#This Row],[Close_Date]]="","",TEXT(Sales_Pipeline[[#This Row],[Close_Date]],"mmm"))</f>
        <v>Oct</v>
      </c>
      <c r="M7285" s="8" t="str">
        <f>IF(Sales_Pipeline[[#This Row],[Close_Date]]="","","Q"&amp;ROUNDUP(MONTH(Sales_Pipeline[[#This Row],[Close_Date]])/3,0))</f>
        <v>Q4</v>
      </c>
      <c r="N7285" s="2" cm="1">
        <f t="array" ref="N7285">IFERROR(_xlfn.IFS(Sales_Pipeline[[#This Row],[Deal_Stage]]="Won",_xlfn.XLOOKUP(Sales_Pipeline[[#This Row],[Product]],Products!$A$2:$A$8,Products!$C$2:$C$8),Sales_Pipeline[[#This Row],[Deal_Stage]]="Lost",_xlfn.XLOOKUP(Sales_Pipeline[[#This Row],[Product]],Products!$A$2:$A$8,Products!$C$2:$C$8)),"")</f>
        <v>550</v>
      </c>
      <c r="O7285" s="2">
        <v>0</v>
      </c>
    </row>
    <row r="7286" spans="1:15" x14ac:dyDescent="0.3">
      <c r="A7286" t="s">
        <v>7432</v>
      </c>
      <c r="B7286" t="s">
        <v>21</v>
      </c>
      <c r="C7286" t="str">
        <f>_xlfn.XLOOKUP(Sales_Pipeline[[#This Row],[Sales_Agent]],Sales_Teams[Sales_Agent],Sales_Teams[Manager])</f>
        <v>Cara Losch</v>
      </c>
      <c r="D7286" t="str">
        <f>_xlfn.XLOOKUP(Sales_Pipeline[[#This Row],[Manager]],Sales_Teams[Manager],Sales_Teams[Regional_Office])</f>
        <v>East</v>
      </c>
      <c r="E7286" t="s">
        <v>76</v>
      </c>
      <c r="F7286" t="s">
        <v>206</v>
      </c>
      <c r="G7286" t="str">
        <f>IFERROR(_xlfn.XLOOKUP(Sales_Pipeline[[#This Row],[Account]],Accounts!$A$2:$A$86,Accounts!$F$2:$F$86),"")</f>
        <v>United States</v>
      </c>
      <c r="H7286" t="s">
        <v>57</v>
      </c>
      <c r="I7286" s="3">
        <v>43013</v>
      </c>
      <c r="J7286" s="3">
        <v>43019</v>
      </c>
      <c r="K7286" s="8" t="str">
        <f>IF(Sales_Pipeline[[#This Row],[Close_Date]]="","",TEXT(Sales_Pipeline[[#This Row],[Close_Date]],"ddd"))</f>
        <v>Wed</v>
      </c>
      <c r="L7286" s="8" t="str">
        <f>IF(Sales_Pipeline[[#This Row],[Close_Date]]="","",TEXT(Sales_Pipeline[[#This Row],[Close_Date]],"mmm"))</f>
        <v>Oct</v>
      </c>
      <c r="M7286" s="8" t="str">
        <f>IF(Sales_Pipeline[[#This Row],[Close_Date]]="","","Q"&amp;ROUNDUP(MONTH(Sales_Pipeline[[#This Row],[Close_Date]])/3,0))</f>
        <v>Q4</v>
      </c>
      <c r="N7286" s="2" cm="1">
        <f t="array" ref="N7286">IFERROR(_xlfn.IFS(Sales_Pipeline[[#This Row],[Deal_Stage]]="Won",_xlfn.XLOOKUP(Sales_Pipeline[[#This Row],[Product]],Products!$A$2:$A$8,Products!$C$2:$C$8),Sales_Pipeline[[#This Row],[Deal_Stage]]="Lost",_xlfn.XLOOKUP(Sales_Pipeline[[#This Row],[Product]],Products!$A$2:$A$8,Products!$C$2:$C$8)),"")</f>
        <v>3393</v>
      </c>
      <c r="O7286" s="2">
        <v>3002</v>
      </c>
    </row>
    <row r="7287" spans="1:15" x14ac:dyDescent="0.3">
      <c r="A7287" t="s">
        <v>7433</v>
      </c>
      <c r="B7287" t="s">
        <v>7</v>
      </c>
      <c r="C7287" t="str">
        <f>_xlfn.XLOOKUP(Sales_Pipeline[[#This Row],[Sales_Agent]],Sales_Teams[Sales_Agent],Sales_Teams[Manager])</f>
        <v>Dustin Brinkmann</v>
      </c>
      <c r="D7287" t="str">
        <f>_xlfn.XLOOKUP(Sales_Pipeline[[#This Row],[Manager]],Sales_Teams[Manager],Sales_Teams[Regional_Office])</f>
        <v>Central</v>
      </c>
      <c r="E7287" t="s">
        <v>63</v>
      </c>
      <c r="F7287" t="s">
        <v>318</v>
      </c>
      <c r="G7287" t="str">
        <f>IFERROR(_xlfn.XLOOKUP(Sales_Pipeline[[#This Row],[Account]],Accounts!$A$2:$A$86,Accounts!$F$2:$F$86),"")</f>
        <v>Kenya</v>
      </c>
      <c r="H7287" t="s">
        <v>82</v>
      </c>
      <c r="I7287" s="3">
        <v>43013</v>
      </c>
      <c r="J7287" s="3">
        <v>43024</v>
      </c>
      <c r="K7287" s="8" t="str">
        <f>IF(Sales_Pipeline[[#This Row],[Close_Date]]="","",TEXT(Sales_Pipeline[[#This Row],[Close_Date]],"ddd"))</f>
        <v>Mon</v>
      </c>
      <c r="L7287" s="8" t="str">
        <f>IF(Sales_Pipeline[[#This Row],[Close_Date]]="","",TEXT(Sales_Pipeline[[#This Row],[Close_Date]],"mmm"))</f>
        <v>Oct</v>
      </c>
      <c r="M7287" s="8" t="str">
        <f>IF(Sales_Pipeline[[#This Row],[Close_Date]]="","","Q"&amp;ROUNDUP(MONTH(Sales_Pipeline[[#This Row],[Close_Date]])/3,0))</f>
        <v>Q4</v>
      </c>
      <c r="N7287" s="2" cm="1">
        <f t="array" ref="N7287">IFERROR(_xlfn.IFS(Sales_Pipeline[[#This Row],[Deal_Stage]]="Won",_xlfn.XLOOKUP(Sales_Pipeline[[#This Row],[Product]],Products!$A$2:$A$8,Products!$C$2:$C$8),Sales_Pipeline[[#This Row],[Deal_Stage]]="Lost",_xlfn.XLOOKUP(Sales_Pipeline[[#This Row],[Product]],Products!$A$2:$A$8,Products!$C$2:$C$8)),"")</f>
        <v>550</v>
      </c>
      <c r="O7287" s="2">
        <v>0</v>
      </c>
    </row>
    <row r="7288" spans="1:15" x14ac:dyDescent="0.3">
      <c r="A7288" t="s">
        <v>7434</v>
      </c>
      <c r="B7288" t="s">
        <v>7</v>
      </c>
      <c r="C7288" t="str">
        <f>_xlfn.XLOOKUP(Sales_Pipeline[[#This Row],[Sales_Agent]],Sales_Teams[Sales_Agent],Sales_Teams[Manager])</f>
        <v>Dustin Brinkmann</v>
      </c>
      <c r="D7288" t="str">
        <f>_xlfn.XLOOKUP(Sales_Pipeline[[#This Row],[Manager]],Sales_Teams[Manager],Sales_Teams[Regional_Office])</f>
        <v>Central</v>
      </c>
      <c r="E7288" t="s">
        <v>61</v>
      </c>
      <c r="F7288" t="s">
        <v>141</v>
      </c>
      <c r="G7288" t="str">
        <f>IFERROR(_xlfn.XLOOKUP(Sales_Pipeline[[#This Row],[Account]],Accounts!$A$2:$A$86,Accounts!$F$2:$F$86),"")</f>
        <v>United States</v>
      </c>
      <c r="H7288" t="s">
        <v>57</v>
      </c>
      <c r="I7288" s="3">
        <v>43013</v>
      </c>
      <c r="J7288" s="3">
        <v>43015</v>
      </c>
      <c r="K7288" s="8" t="str">
        <f>IF(Sales_Pipeline[[#This Row],[Close_Date]]="","",TEXT(Sales_Pipeline[[#This Row],[Close_Date]],"ddd"))</f>
        <v>Sat</v>
      </c>
      <c r="L7288" s="8" t="str">
        <f>IF(Sales_Pipeline[[#This Row],[Close_Date]]="","",TEXT(Sales_Pipeline[[#This Row],[Close_Date]],"mmm"))</f>
        <v>Oct</v>
      </c>
      <c r="M7288" s="8" t="str">
        <f>IF(Sales_Pipeline[[#This Row],[Close_Date]]="","","Q"&amp;ROUNDUP(MONTH(Sales_Pipeline[[#This Row],[Close_Date]])/3,0))</f>
        <v>Q4</v>
      </c>
      <c r="N7288" s="2" cm="1">
        <f t="array" ref="N7288">IFERROR(_xlfn.IFS(Sales_Pipeline[[#This Row],[Deal_Stage]]="Won",_xlfn.XLOOKUP(Sales_Pipeline[[#This Row],[Product]],Products!$A$2:$A$8,Products!$C$2:$C$8),Sales_Pipeline[[#This Row],[Deal_Stage]]="Lost",_xlfn.XLOOKUP(Sales_Pipeline[[#This Row],[Product]],Products!$A$2:$A$8,Products!$C$2:$C$8)),"")</f>
        <v>55</v>
      </c>
      <c r="O7288" s="2">
        <v>58</v>
      </c>
    </row>
    <row r="7289" spans="1:15" x14ac:dyDescent="0.3">
      <c r="A7289" t="s">
        <v>7435</v>
      </c>
      <c r="B7289" t="s">
        <v>32</v>
      </c>
      <c r="C7289" t="str">
        <f>_xlfn.XLOOKUP(Sales_Pipeline[[#This Row],[Sales_Agent]],Sales_Teams[Sales_Agent],Sales_Teams[Manager])</f>
        <v>Celia Rouche</v>
      </c>
      <c r="D7289" t="str">
        <f>_xlfn.XLOOKUP(Sales_Pipeline[[#This Row],[Manager]],Sales_Teams[Manager],Sales_Teams[Regional_Office])</f>
        <v>West</v>
      </c>
      <c r="E7289" t="s">
        <v>61</v>
      </c>
      <c r="F7289" t="s">
        <v>107</v>
      </c>
      <c r="G7289" t="str">
        <f>IFERROR(_xlfn.XLOOKUP(Sales_Pipeline[[#This Row],[Account]],Accounts!$A$2:$A$86,Accounts!$F$2:$F$86),"")</f>
        <v>United States</v>
      </c>
      <c r="H7289" t="s">
        <v>82</v>
      </c>
      <c r="I7289" s="3">
        <v>43013</v>
      </c>
      <c r="J7289" s="3">
        <v>43016</v>
      </c>
      <c r="K7289" s="8" t="str">
        <f>IF(Sales_Pipeline[[#This Row],[Close_Date]]="","",TEXT(Sales_Pipeline[[#This Row],[Close_Date]],"ddd"))</f>
        <v>Sun</v>
      </c>
      <c r="L7289" s="8" t="str">
        <f>IF(Sales_Pipeline[[#This Row],[Close_Date]]="","",TEXT(Sales_Pipeline[[#This Row],[Close_Date]],"mmm"))</f>
        <v>Oct</v>
      </c>
      <c r="M7289" s="8" t="str">
        <f>IF(Sales_Pipeline[[#This Row],[Close_Date]]="","","Q"&amp;ROUNDUP(MONTH(Sales_Pipeline[[#This Row],[Close_Date]])/3,0))</f>
        <v>Q4</v>
      </c>
      <c r="N7289" s="2" cm="1">
        <f t="array" ref="N7289">IFERROR(_xlfn.IFS(Sales_Pipeline[[#This Row],[Deal_Stage]]="Won",_xlfn.XLOOKUP(Sales_Pipeline[[#This Row],[Product]],Products!$A$2:$A$8,Products!$C$2:$C$8),Sales_Pipeline[[#This Row],[Deal_Stage]]="Lost",_xlfn.XLOOKUP(Sales_Pipeline[[#This Row],[Product]],Products!$A$2:$A$8,Products!$C$2:$C$8)),"")</f>
        <v>55</v>
      </c>
      <c r="O7289" s="2">
        <v>0</v>
      </c>
    </row>
    <row r="7290" spans="1:15" x14ac:dyDescent="0.3">
      <c r="A7290" t="s">
        <v>7436</v>
      </c>
      <c r="B7290" t="s">
        <v>32</v>
      </c>
      <c r="C7290" t="str">
        <f>_xlfn.XLOOKUP(Sales_Pipeline[[#This Row],[Sales_Agent]],Sales_Teams[Sales_Agent],Sales_Teams[Manager])</f>
        <v>Celia Rouche</v>
      </c>
      <c r="D7290" t="str">
        <f>_xlfn.XLOOKUP(Sales_Pipeline[[#This Row],[Manager]],Sales_Teams[Manager],Sales_Teams[Regional_Office])</f>
        <v>West</v>
      </c>
      <c r="E7290" t="s">
        <v>76</v>
      </c>
      <c r="F7290" t="s">
        <v>240</v>
      </c>
      <c r="G7290" t="str">
        <f>IFERROR(_xlfn.XLOOKUP(Sales_Pipeline[[#This Row],[Account]],Accounts!$A$2:$A$86,Accounts!$F$2:$F$86),"")</f>
        <v>United States</v>
      </c>
      <c r="H7290" t="s">
        <v>57</v>
      </c>
      <c r="I7290" s="3">
        <v>43013</v>
      </c>
      <c r="J7290" s="3">
        <v>43016</v>
      </c>
      <c r="K7290" s="8" t="str">
        <f>IF(Sales_Pipeline[[#This Row],[Close_Date]]="","",TEXT(Sales_Pipeline[[#This Row],[Close_Date]],"ddd"))</f>
        <v>Sun</v>
      </c>
      <c r="L7290" s="8" t="str">
        <f>IF(Sales_Pipeline[[#This Row],[Close_Date]]="","",TEXT(Sales_Pipeline[[#This Row],[Close_Date]],"mmm"))</f>
        <v>Oct</v>
      </c>
      <c r="M7290" s="8" t="str">
        <f>IF(Sales_Pipeline[[#This Row],[Close_Date]]="","","Q"&amp;ROUNDUP(MONTH(Sales_Pipeline[[#This Row],[Close_Date]])/3,0))</f>
        <v>Q4</v>
      </c>
      <c r="N7290" s="2" cm="1">
        <f t="array" ref="N7290">IFERROR(_xlfn.IFS(Sales_Pipeline[[#This Row],[Deal_Stage]]="Won",_xlfn.XLOOKUP(Sales_Pipeline[[#This Row],[Product]],Products!$A$2:$A$8,Products!$C$2:$C$8),Sales_Pipeline[[#This Row],[Deal_Stage]]="Lost",_xlfn.XLOOKUP(Sales_Pipeline[[#This Row],[Product]],Products!$A$2:$A$8,Products!$C$2:$C$8)),"")</f>
        <v>3393</v>
      </c>
      <c r="O7290" s="2">
        <v>3435</v>
      </c>
    </row>
    <row r="7291" spans="1:15" x14ac:dyDescent="0.3">
      <c r="A7291" t="s">
        <v>7437</v>
      </c>
      <c r="B7291" t="s">
        <v>44</v>
      </c>
      <c r="C7291" t="str">
        <f>_xlfn.XLOOKUP(Sales_Pipeline[[#This Row],[Sales_Agent]],Sales_Teams[Sales_Agent],Sales_Teams[Manager])</f>
        <v>Summer Sewald</v>
      </c>
      <c r="D7291" t="str">
        <f>_xlfn.XLOOKUP(Sales_Pipeline[[#This Row],[Manager]],Sales_Teams[Manager],Sales_Teams[Regional_Office])</f>
        <v>West</v>
      </c>
      <c r="E7291" t="s">
        <v>61</v>
      </c>
      <c r="F7291" t="s">
        <v>120</v>
      </c>
      <c r="G7291" t="str">
        <f>IFERROR(_xlfn.XLOOKUP(Sales_Pipeline[[#This Row],[Account]],Accounts!$A$2:$A$86,Accounts!$F$2:$F$86),"")</f>
        <v>United States</v>
      </c>
      <c r="H7291" t="s">
        <v>82</v>
      </c>
      <c r="I7291" s="3">
        <v>43013</v>
      </c>
      <c r="J7291" s="3">
        <v>43015</v>
      </c>
      <c r="K7291" s="8" t="str">
        <f>IF(Sales_Pipeline[[#This Row],[Close_Date]]="","",TEXT(Sales_Pipeline[[#This Row],[Close_Date]],"ddd"))</f>
        <v>Sat</v>
      </c>
      <c r="L7291" s="8" t="str">
        <f>IF(Sales_Pipeline[[#This Row],[Close_Date]]="","",TEXT(Sales_Pipeline[[#This Row],[Close_Date]],"mmm"))</f>
        <v>Oct</v>
      </c>
      <c r="M7291" s="8" t="str">
        <f>IF(Sales_Pipeline[[#This Row],[Close_Date]]="","","Q"&amp;ROUNDUP(MONTH(Sales_Pipeline[[#This Row],[Close_Date]])/3,0))</f>
        <v>Q4</v>
      </c>
      <c r="N7291" s="2" cm="1">
        <f t="array" ref="N7291">IFERROR(_xlfn.IFS(Sales_Pipeline[[#This Row],[Deal_Stage]]="Won",_xlfn.XLOOKUP(Sales_Pipeline[[#This Row],[Product]],Products!$A$2:$A$8,Products!$C$2:$C$8),Sales_Pipeline[[#This Row],[Deal_Stage]]="Lost",_xlfn.XLOOKUP(Sales_Pipeline[[#This Row],[Product]],Products!$A$2:$A$8,Products!$C$2:$C$8)),"")</f>
        <v>55</v>
      </c>
      <c r="O7291" s="2">
        <v>0</v>
      </c>
    </row>
    <row r="7292" spans="1:15" x14ac:dyDescent="0.3">
      <c r="A7292" t="s">
        <v>7438</v>
      </c>
      <c r="B7292" t="s">
        <v>3</v>
      </c>
      <c r="C7292" t="str">
        <f>_xlfn.XLOOKUP(Sales_Pipeline[[#This Row],[Sales_Agent]],Sales_Teams[Sales_Agent],Sales_Teams[Manager])</f>
        <v>Dustin Brinkmann</v>
      </c>
      <c r="D7292" t="str">
        <f>_xlfn.XLOOKUP(Sales_Pipeline[[#This Row],[Manager]],Sales_Teams[Manager],Sales_Teams[Regional_Office])</f>
        <v>Central</v>
      </c>
      <c r="E7292" t="s">
        <v>61</v>
      </c>
      <c r="F7292" t="s">
        <v>155</v>
      </c>
      <c r="G7292" t="str">
        <f>IFERROR(_xlfn.XLOOKUP(Sales_Pipeline[[#This Row],[Account]],Accounts!$A$2:$A$86,Accounts!$F$2:$F$86),"")</f>
        <v>United States</v>
      </c>
      <c r="H7292" t="s">
        <v>82</v>
      </c>
      <c r="I7292" s="3">
        <v>43014</v>
      </c>
      <c r="J7292" s="3">
        <v>43063</v>
      </c>
      <c r="K7292" s="8" t="str">
        <f>IF(Sales_Pipeline[[#This Row],[Close_Date]]="","",TEXT(Sales_Pipeline[[#This Row],[Close_Date]],"ddd"))</f>
        <v>Fri</v>
      </c>
      <c r="L7292" s="8" t="str">
        <f>IF(Sales_Pipeline[[#This Row],[Close_Date]]="","",TEXT(Sales_Pipeline[[#This Row],[Close_Date]],"mmm"))</f>
        <v>Nov</v>
      </c>
      <c r="M7292" s="8" t="str">
        <f>IF(Sales_Pipeline[[#This Row],[Close_Date]]="","","Q"&amp;ROUNDUP(MONTH(Sales_Pipeline[[#This Row],[Close_Date]])/3,0))</f>
        <v>Q4</v>
      </c>
      <c r="N7292" s="2" cm="1">
        <f t="array" ref="N7292">IFERROR(_xlfn.IFS(Sales_Pipeline[[#This Row],[Deal_Stage]]="Won",_xlfn.XLOOKUP(Sales_Pipeline[[#This Row],[Product]],Products!$A$2:$A$8,Products!$C$2:$C$8),Sales_Pipeline[[#This Row],[Deal_Stage]]="Lost",_xlfn.XLOOKUP(Sales_Pipeline[[#This Row],[Product]],Products!$A$2:$A$8,Products!$C$2:$C$8)),"")</f>
        <v>55</v>
      </c>
      <c r="O7292" s="2">
        <v>0</v>
      </c>
    </row>
    <row r="7293" spans="1:15" x14ac:dyDescent="0.3">
      <c r="A7293" t="s">
        <v>7439</v>
      </c>
      <c r="B7293" t="s">
        <v>3</v>
      </c>
      <c r="C7293" t="str">
        <f>_xlfn.XLOOKUP(Sales_Pipeline[[#This Row],[Sales_Agent]],Sales_Teams[Sales_Agent],Sales_Teams[Manager])</f>
        <v>Dustin Brinkmann</v>
      </c>
      <c r="D7293" t="str">
        <f>_xlfn.XLOOKUP(Sales_Pipeline[[#This Row],[Manager]],Sales_Teams[Manager],Sales_Teams[Regional_Office])</f>
        <v>Central</v>
      </c>
      <c r="E7293" t="s">
        <v>76</v>
      </c>
      <c r="F7293" t="s">
        <v>68</v>
      </c>
      <c r="G7293" t="str">
        <f>IFERROR(_xlfn.XLOOKUP(Sales_Pipeline[[#This Row],[Account]],Accounts!$A$2:$A$86,Accounts!$F$2:$F$86),"")</f>
        <v>United States</v>
      </c>
      <c r="H7293" t="s">
        <v>82</v>
      </c>
      <c r="I7293" s="3">
        <v>43014</v>
      </c>
      <c r="J7293" s="3">
        <v>43016</v>
      </c>
      <c r="K7293" s="8" t="str">
        <f>IF(Sales_Pipeline[[#This Row],[Close_Date]]="","",TEXT(Sales_Pipeline[[#This Row],[Close_Date]],"ddd"))</f>
        <v>Sun</v>
      </c>
      <c r="L7293" s="8" t="str">
        <f>IF(Sales_Pipeline[[#This Row],[Close_Date]]="","",TEXT(Sales_Pipeline[[#This Row],[Close_Date]],"mmm"))</f>
        <v>Oct</v>
      </c>
      <c r="M7293" s="8" t="str">
        <f>IF(Sales_Pipeline[[#This Row],[Close_Date]]="","","Q"&amp;ROUNDUP(MONTH(Sales_Pipeline[[#This Row],[Close_Date]])/3,0))</f>
        <v>Q4</v>
      </c>
      <c r="N7293" s="2" cm="1">
        <f t="array" ref="N7293">IFERROR(_xlfn.IFS(Sales_Pipeline[[#This Row],[Deal_Stage]]="Won",_xlfn.XLOOKUP(Sales_Pipeline[[#This Row],[Product]],Products!$A$2:$A$8,Products!$C$2:$C$8),Sales_Pipeline[[#This Row],[Deal_Stage]]="Lost",_xlfn.XLOOKUP(Sales_Pipeline[[#This Row],[Product]],Products!$A$2:$A$8,Products!$C$2:$C$8)),"")</f>
        <v>3393</v>
      </c>
      <c r="O7293" s="2">
        <v>0</v>
      </c>
    </row>
    <row r="7294" spans="1:15" x14ac:dyDescent="0.3">
      <c r="A7294" t="s">
        <v>7440</v>
      </c>
      <c r="B7294" t="s">
        <v>30</v>
      </c>
      <c r="C7294" t="str">
        <f>_xlfn.XLOOKUP(Sales_Pipeline[[#This Row],[Sales_Agent]],Sales_Teams[Sales_Agent],Sales_Teams[Manager])</f>
        <v>Rocco Neubert</v>
      </c>
      <c r="D7294" t="str">
        <f>_xlfn.XLOOKUP(Sales_Pipeline[[#This Row],[Manager]],Sales_Teams[Manager],Sales_Teams[Regional_Office])</f>
        <v>East</v>
      </c>
      <c r="E7294" t="s">
        <v>63</v>
      </c>
      <c r="F7294" t="s">
        <v>216</v>
      </c>
      <c r="G7294" t="str">
        <f>IFERROR(_xlfn.XLOOKUP(Sales_Pipeline[[#This Row],[Account]],Accounts!$A$2:$A$86,Accounts!$F$2:$F$86),"")</f>
        <v>United States</v>
      </c>
      <c r="H7294" t="s">
        <v>57</v>
      </c>
      <c r="I7294" s="3">
        <v>43014</v>
      </c>
      <c r="J7294" s="3">
        <v>43083</v>
      </c>
      <c r="K7294" s="8" t="str">
        <f>IF(Sales_Pipeline[[#This Row],[Close_Date]]="","",TEXT(Sales_Pipeline[[#This Row],[Close_Date]],"ddd"))</f>
        <v>Thu</v>
      </c>
      <c r="L7294" s="8" t="str">
        <f>IF(Sales_Pipeline[[#This Row],[Close_Date]]="","",TEXT(Sales_Pipeline[[#This Row],[Close_Date]],"mmm"))</f>
        <v>Dec</v>
      </c>
      <c r="M7294" s="8" t="str">
        <f>IF(Sales_Pipeline[[#This Row],[Close_Date]]="","","Q"&amp;ROUNDUP(MONTH(Sales_Pipeline[[#This Row],[Close_Date]])/3,0))</f>
        <v>Q4</v>
      </c>
      <c r="N7294" s="2" cm="1">
        <f t="array" ref="N7294">IFERROR(_xlfn.IFS(Sales_Pipeline[[#This Row],[Deal_Stage]]="Won",_xlfn.XLOOKUP(Sales_Pipeline[[#This Row],[Product]],Products!$A$2:$A$8,Products!$C$2:$C$8),Sales_Pipeline[[#This Row],[Deal_Stage]]="Lost",_xlfn.XLOOKUP(Sales_Pipeline[[#This Row],[Product]],Products!$A$2:$A$8,Products!$C$2:$C$8)),"")</f>
        <v>550</v>
      </c>
      <c r="O7294" s="2">
        <v>492</v>
      </c>
    </row>
    <row r="7295" spans="1:15" x14ac:dyDescent="0.3">
      <c r="A7295" t="s">
        <v>7441</v>
      </c>
      <c r="B7295" t="s">
        <v>30</v>
      </c>
      <c r="C7295" t="str">
        <f>_xlfn.XLOOKUP(Sales_Pipeline[[#This Row],[Sales_Agent]],Sales_Teams[Sales_Agent],Sales_Teams[Manager])</f>
        <v>Rocco Neubert</v>
      </c>
      <c r="D7295" t="str">
        <f>_xlfn.XLOOKUP(Sales_Pipeline[[#This Row],[Manager]],Sales_Teams[Manager],Sales_Teams[Regional_Office])</f>
        <v>East</v>
      </c>
      <c r="E7295" t="s">
        <v>8953</v>
      </c>
      <c r="F7295" t="s">
        <v>96</v>
      </c>
      <c r="G7295" t="str">
        <f>IFERROR(_xlfn.XLOOKUP(Sales_Pipeline[[#This Row],[Account]],Accounts!$A$2:$A$86,Accounts!$F$2:$F$86),"")</f>
        <v>United States</v>
      </c>
      <c r="H7295" t="s">
        <v>57</v>
      </c>
      <c r="I7295" s="3">
        <v>43014</v>
      </c>
      <c r="J7295" s="3">
        <v>43015</v>
      </c>
      <c r="K7295" s="8" t="str">
        <f>IF(Sales_Pipeline[[#This Row],[Close_Date]]="","",TEXT(Sales_Pipeline[[#This Row],[Close_Date]],"ddd"))</f>
        <v>Sat</v>
      </c>
      <c r="L7295" s="8" t="str">
        <f>IF(Sales_Pipeline[[#This Row],[Close_Date]]="","",TEXT(Sales_Pipeline[[#This Row],[Close_Date]],"mmm"))</f>
        <v>Oct</v>
      </c>
      <c r="M7295" s="8" t="str">
        <f>IF(Sales_Pipeline[[#This Row],[Close_Date]]="","","Q"&amp;ROUNDUP(MONTH(Sales_Pipeline[[#This Row],[Close_Date]])/3,0))</f>
        <v>Q4</v>
      </c>
      <c r="N7295" s="2" cm="1">
        <f t="array" ref="N7295">IFERROR(_xlfn.IFS(Sales_Pipeline[[#This Row],[Deal_Stage]]="Won",_xlfn.XLOOKUP(Sales_Pipeline[[#This Row],[Product]],Products!$A$2:$A$8,Products!$C$2:$C$8),Sales_Pipeline[[#This Row],[Deal_Stage]]="Lost",_xlfn.XLOOKUP(Sales_Pipeline[[#This Row],[Product]],Products!$A$2:$A$8,Products!$C$2:$C$8)),"")</f>
        <v>4821</v>
      </c>
      <c r="O7295" s="2">
        <v>4401</v>
      </c>
    </row>
    <row r="7296" spans="1:15" x14ac:dyDescent="0.3">
      <c r="A7296" t="s">
        <v>7442</v>
      </c>
      <c r="B7296" t="s">
        <v>27</v>
      </c>
      <c r="C7296" t="str">
        <f>_xlfn.XLOOKUP(Sales_Pipeline[[#This Row],[Sales_Agent]],Sales_Teams[Sales_Agent],Sales_Teams[Manager])</f>
        <v>Rocco Neubert</v>
      </c>
      <c r="D7296" t="str">
        <f>_xlfn.XLOOKUP(Sales_Pipeline[[#This Row],[Manager]],Sales_Teams[Manager],Sales_Teams[Regional_Office])</f>
        <v>East</v>
      </c>
      <c r="E7296" t="s">
        <v>61</v>
      </c>
      <c r="F7296" t="s">
        <v>315</v>
      </c>
      <c r="G7296" t="str">
        <f>IFERROR(_xlfn.XLOOKUP(Sales_Pipeline[[#This Row],[Account]],Accounts!$A$2:$A$86,Accounts!$F$2:$F$86),"")</f>
        <v>United States</v>
      </c>
      <c r="H7296" t="s">
        <v>57</v>
      </c>
      <c r="I7296" s="3">
        <v>43014</v>
      </c>
      <c r="J7296" s="3">
        <v>43095</v>
      </c>
      <c r="K7296" s="8" t="str">
        <f>IF(Sales_Pipeline[[#This Row],[Close_Date]]="","",TEXT(Sales_Pipeline[[#This Row],[Close_Date]],"ddd"))</f>
        <v>Tue</v>
      </c>
      <c r="L7296" s="8" t="str">
        <f>IF(Sales_Pipeline[[#This Row],[Close_Date]]="","",TEXT(Sales_Pipeline[[#This Row],[Close_Date]],"mmm"))</f>
        <v>Dec</v>
      </c>
      <c r="M7296" s="8" t="str">
        <f>IF(Sales_Pipeline[[#This Row],[Close_Date]]="","","Q"&amp;ROUNDUP(MONTH(Sales_Pipeline[[#This Row],[Close_Date]])/3,0))</f>
        <v>Q4</v>
      </c>
      <c r="N7296" s="2" cm="1">
        <f t="array" ref="N7296">IFERROR(_xlfn.IFS(Sales_Pipeline[[#This Row],[Deal_Stage]]="Won",_xlfn.XLOOKUP(Sales_Pipeline[[#This Row],[Product]],Products!$A$2:$A$8,Products!$C$2:$C$8),Sales_Pipeline[[#This Row],[Deal_Stage]]="Lost",_xlfn.XLOOKUP(Sales_Pipeline[[#This Row],[Product]],Products!$A$2:$A$8,Products!$C$2:$C$8)),"")</f>
        <v>55</v>
      </c>
      <c r="O7296" s="2">
        <v>50</v>
      </c>
    </row>
    <row r="7297" spans="1:15" x14ac:dyDescent="0.3">
      <c r="A7297" t="s">
        <v>7443</v>
      </c>
      <c r="B7297" t="s">
        <v>27</v>
      </c>
      <c r="C7297" t="str">
        <f>_xlfn.XLOOKUP(Sales_Pipeline[[#This Row],[Sales_Agent]],Sales_Teams[Sales_Agent],Sales_Teams[Manager])</f>
        <v>Rocco Neubert</v>
      </c>
      <c r="D7297" t="str">
        <f>_xlfn.XLOOKUP(Sales_Pipeline[[#This Row],[Manager]],Sales_Teams[Manager],Sales_Teams[Regional_Office])</f>
        <v>East</v>
      </c>
      <c r="E7297" t="s">
        <v>76</v>
      </c>
      <c r="F7297" t="s">
        <v>209</v>
      </c>
      <c r="G7297" t="str">
        <f>IFERROR(_xlfn.XLOOKUP(Sales_Pipeline[[#This Row],[Account]],Accounts!$A$2:$A$86,Accounts!$F$2:$F$86),"")</f>
        <v>United States</v>
      </c>
      <c r="H7297" t="s">
        <v>57</v>
      </c>
      <c r="I7297" s="3">
        <v>43014</v>
      </c>
      <c r="J7297" s="3">
        <v>43051</v>
      </c>
      <c r="K7297" s="8" t="str">
        <f>IF(Sales_Pipeline[[#This Row],[Close_Date]]="","",TEXT(Sales_Pipeline[[#This Row],[Close_Date]],"ddd"))</f>
        <v>Sun</v>
      </c>
      <c r="L7297" s="8" t="str">
        <f>IF(Sales_Pipeline[[#This Row],[Close_Date]]="","",TEXT(Sales_Pipeline[[#This Row],[Close_Date]],"mmm"))</f>
        <v>Nov</v>
      </c>
      <c r="M7297" s="8" t="str">
        <f>IF(Sales_Pipeline[[#This Row],[Close_Date]]="","","Q"&amp;ROUNDUP(MONTH(Sales_Pipeline[[#This Row],[Close_Date]])/3,0))</f>
        <v>Q4</v>
      </c>
      <c r="N7297" s="2" cm="1">
        <f t="array" ref="N7297">IFERROR(_xlfn.IFS(Sales_Pipeline[[#This Row],[Deal_Stage]]="Won",_xlfn.XLOOKUP(Sales_Pipeline[[#This Row],[Product]],Products!$A$2:$A$8,Products!$C$2:$C$8),Sales_Pipeline[[#This Row],[Deal_Stage]]="Lost",_xlfn.XLOOKUP(Sales_Pipeline[[#This Row],[Product]],Products!$A$2:$A$8,Products!$C$2:$C$8)),"")</f>
        <v>3393</v>
      </c>
      <c r="O7297" s="2">
        <v>3333</v>
      </c>
    </row>
    <row r="7298" spans="1:15" x14ac:dyDescent="0.3">
      <c r="A7298" t="s">
        <v>7444</v>
      </c>
      <c r="B7298" t="s">
        <v>20</v>
      </c>
      <c r="C7298" t="str">
        <f>_xlfn.XLOOKUP(Sales_Pipeline[[#This Row],[Sales_Agent]],Sales_Teams[Sales_Agent],Sales_Teams[Manager])</f>
        <v>Cara Losch</v>
      </c>
      <c r="D7298" t="str">
        <f>_xlfn.XLOOKUP(Sales_Pipeline[[#This Row],[Manager]],Sales_Teams[Manager],Sales_Teams[Regional_Office])</f>
        <v>East</v>
      </c>
      <c r="E7298" t="s">
        <v>55</v>
      </c>
      <c r="F7298" t="s">
        <v>425</v>
      </c>
      <c r="G7298" t="str">
        <f>IFERROR(_xlfn.XLOOKUP(Sales_Pipeline[[#This Row],[Account]],Accounts!$A$2:$A$86,Accounts!$F$2:$F$86),"")</f>
        <v>United States</v>
      </c>
      <c r="H7298" t="s">
        <v>57</v>
      </c>
      <c r="I7298" s="3">
        <v>43014</v>
      </c>
      <c r="J7298" s="3">
        <v>43024</v>
      </c>
      <c r="K7298" s="8" t="str">
        <f>IF(Sales_Pipeline[[#This Row],[Close_Date]]="","",TEXT(Sales_Pipeline[[#This Row],[Close_Date]],"ddd"))</f>
        <v>Mon</v>
      </c>
      <c r="L7298" s="8" t="str">
        <f>IF(Sales_Pipeline[[#This Row],[Close_Date]]="","",TEXT(Sales_Pipeline[[#This Row],[Close_Date]],"mmm"))</f>
        <v>Oct</v>
      </c>
      <c r="M7298" s="8" t="str">
        <f>IF(Sales_Pipeline[[#This Row],[Close_Date]]="","","Q"&amp;ROUNDUP(MONTH(Sales_Pipeline[[#This Row],[Close_Date]])/3,0))</f>
        <v>Q4</v>
      </c>
      <c r="N7298" s="2" cm="1">
        <f t="array" ref="N7298">IFERROR(_xlfn.IFS(Sales_Pipeline[[#This Row],[Deal_Stage]]="Won",_xlfn.XLOOKUP(Sales_Pipeline[[#This Row],[Product]],Products!$A$2:$A$8,Products!$C$2:$C$8),Sales_Pipeline[[#This Row],[Deal_Stage]]="Lost",_xlfn.XLOOKUP(Sales_Pipeline[[#This Row],[Product]],Products!$A$2:$A$8,Products!$C$2:$C$8)),"")</f>
        <v>1096</v>
      </c>
      <c r="O7298" s="2">
        <v>1095</v>
      </c>
    </row>
    <row r="7299" spans="1:15" x14ac:dyDescent="0.3">
      <c r="A7299" t="s">
        <v>7445</v>
      </c>
      <c r="B7299" t="s">
        <v>25</v>
      </c>
      <c r="C7299" t="str">
        <f>_xlfn.XLOOKUP(Sales_Pipeline[[#This Row],[Sales_Agent]],Sales_Teams[Sales_Agent],Sales_Teams[Manager])</f>
        <v>Rocco Neubert</v>
      </c>
      <c r="D7299" t="str">
        <f>_xlfn.XLOOKUP(Sales_Pipeline[[#This Row],[Manager]],Sales_Teams[Manager],Sales_Teams[Regional_Office])</f>
        <v>East</v>
      </c>
      <c r="E7299" t="s">
        <v>76</v>
      </c>
      <c r="G7299" t="str">
        <f>IFERROR(_xlfn.XLOOKUP(Sales_Pipeline[[#This Row],[Account]],Accounts!$A$2:$A$86,Accounts!$F$2:$F$86),"")</f>
        <v/>
      </c>
      <c r="H7299" t="s">
        <v>77</v>
      </c>
      <c r="I7299" s="3">
        <v>43014</v>
      </c>
      <c r="K7299" s="8" t="str">
        <f>IF(Sales_Pipeline[[#This Row],[Close_Date]]="","",TEXT(Sales_Pipeline[[#This Row],[Close_Date]],"ddd"))</f>
        <v/>
      </c>
      <c r="L7299" s="8" t="str">
        <f>IF(Sales_Pipeline[[#This Row],[Close_Date]]="","",TEXT(Sales_Pipeline[[#This Row],[Close_Date]],"mmm"))</f>
        <v/>
      </c>
      <c r="M7299" s="8" t="str">
        <f>IF(Sales_Pipeline[[#This Row],[Close_Date]]="","","Q"&amp;ROUNDUP(MONTH(Sales_Pipeline[[#This Row],[Close_Date]])/3,0))</f>
        <v/>
      </c>
      <c r="N7299" s="2" t="str" cm="1">
        <f t="array" ref="N7299">IFERROR(_xlfn.IFS(Sales_Pipeline[[#This Row],[Deal_Stage]]="Won",_xlfn.XLOOKUP(Sales_Pipeline[[#This Row],[Product]],Products!$A$2:$A$8,Products!$C$2:$C$8),Sales_Pipeline[[#This Row],[Deal_Stage]]="Lost",_xlfn.XLOOKUP(Sales_Pipeline[[#This Row],[Product]],Products!$A$2:$A$8,Products!$C$2:$C$8)),"")</f>
        <v/>
      </c>
      <c r="O7299" s="2">
        <v>0</v>
      </c>
    </row>
    <row r="7300" spans="1:15" x14ac:dyDescent="0.3">
      <c r="A7300" t="s">
        <v>7446</v>
      </c>
      <c r="B7300" t="s">
        <v>15</v>
      </c>
      <c r="C7300" t="str">
        <f>_xlfn.XLOOKUP(Sales_Pipeline[[#This Row],[Sales_Agent]],Sales_Teams[Sales_Agent],Sales_Teams[Manager])</f>
        <v>Melvin Marxen</v>
      </c>
      <c r="D7300" t="str">
        <f>_xlfn.XLOOKUP(Sales_Pipeline[[#This Row],[Manager]],Sales_Teams[Manager],Sales_Teams[Regional_Office])</f>
        <v>Central</v>
      </c>
      <c r="E7300" t="s">
        <v>84</v>
      </c>
      <c r="F7300" t="s">
        <v>118</v>
      </c>
      <c r="G7300" t="str">
        <f>IFERROR(_xlfn.XLOOKUP(Sales_Pipeline[[#This Row],[Account]],Accounts!$A$2:$A$86,Accounts!$F$2:$F$86),"")</f>
        <v>United States</v>
      </c>
      <c r="H7300" t="s">
        <v>57</v>
      </c>
      <c r="I7300" s="3">
        <v>43014</v>
      </c>
      <c r="J7300" s="3">
        <v>43061</v>
      </c>
      <c r="K7300" s="8" t="str">
        <f>IF(Sales_Pipeline[[#This Row],[Close_Date]]="","",TEXT(Sales_Pipeline[[#This Row],[Close_Date]],"ddd"))</f>
        <v>Wed</v>
      </c>
      <c r="L7300" s="8" t="str">
        <f>IF(Sales_Pipeline[[#This Row],[Close_Date]]="","",TEXT(Sales_Pipeline[[#This Row],[Close_Date]],"mmm"))</f>
        <v>Nov</v>
      </c>
      <c r="M7300" s="8" t="str">
        <f>IF(Sales_Pipeline[[#This Row],[Close_Date]]="","","Q"&amp;ROUNDUP(MONTH(Sales_Pipeline[[#This Row],[Close_Date]])/3,0))</f>
        <v>Q4</v>
      </c>
      <c r="N7300" s="2" cm="1">
        <f t="array" ref="N7300">IFERROR(_xlfn.IFS(Sales_Pipeline[[#This Row],[Deal_Stage]]="Won",_xlfn.XLOOKUP(Sales_Pipeline[[#This Row],[Product]],Products!$A$2:$A$8,Products!$C$2:$C$8),Sales_Pipeline[[#This Row],[Deal_Stage]]="Lost",_xlfn.XLOOKUP(Sales_Pipeline[[#This Row],[Product]],Products!$A$2:$A$8,Products!$C$2:$C$8)),"")</f>
        <v>5482</v>
      </c>
      <c r="O7300" s="2">
        <v>5595</v>
      </c>
    </row>
    <row r="7301" spans="1:15" x14ac:dyDescent="0.3">
      <c r="A7301" t="s">
        <v>7447</v>
      </c>
      <c r="B7301" t="s">
        <v>15</v>
      </c>
      <c r="C7301" t="str">
        <f>_xlfn.XLOOKUP(Sales_Pipeline[[#This Row],[Sales_Agent]],Sales_Teams[Sales_Agent],Sales_Teams[Manager])</f>
        <v>Melvin Marxen</v>
      </c>
      <c r="D7301" t="str">
        <f>_xlfn.XLOOKUP(Sales_Pipeline[[#This Row],[Manager]],Sales_Teams[Manager],Sales_Teams[Regional_Office])</f>
        <v>Central</v>
      </c>
      <c r="E7301" t="s">
        <v>8953</v>
      </c>
      <c r="F7301" t="s">
        <v>150</v>
      </c>
      <c r="G7301" t="str">
        <f>IFERROR(_xlfn.XLOOKUP(Sales_Pipeline[[#This Row],[Account]],Accounts!$A$2:$A$86,Accounts!$F$2:$F$86),"")</f>
        <v>United States</v>
      </c>
      <c r="H7301" t="s">
        <v>57</v>
      </c>
      <c r="I7301" s="3">
        <v>43014</v>
      </c>
      <c r="J7301" s="3">
        <v>43016</v>
      </c>
      <c r="K7301" s="8" t="str">
        <f>IF(Sales_Pipeline[[#This Row],[Close_Date]]="","",TEXT(Sales_Pipeline[[#This Row],[Close_Date]],"ddd"))</f>
        <v>Sun</v>
      </c>
      <c r="L7301" s="8" t="str">
        <f>IF(Sales_Pipeline[[#This Row],[Close_Date]]="","",TEXT(Sales_Pipeline[[#This Row],[Close_Date]],"mmm"))</f>
        <v>Oct</v>
      </c>
      <c r="M7301" s="8" t="str">
        <f>IF(Sales_Pipeline[[#This Row],[Close_Date]]="","","Q"&amp;ROUNDUP(MONTH(Sales_Pipeline[[#This Row],[Close_Date]])/3,0))</f>
        <v>Q4</v>
      </c>
      <c r="N7301" s="2" cm="1">
        <f t="array" ref="N7301">IFERROR(_xlfn.IFS(Sales_Pipeline[[#This Row],[Deal_Stage]]="Won",_xlfn.XLOOKUP(Sales_Pipeline[[#This Row],[Product]],Products!$A$2:$A$8,Products!$C$2:$C$8),Sales_Pipeline[[#This Row],[Deal_Stage]]="Lost",_xlfn.XLOOKUP(Sales_Pipeline[[#This Row],[Product]],Products!$A$2:$A$8,Products!$C$2:$C$8)),"")</f>
        <v>4821</v>
      </c>
      <c r="O7301" s="2">
        <v>4461</v>
      </c>
    </row>
    <row r="7302" spans="1:15" x14ac:dyDescent="0.3">
      <c r="A7302" t="s">
        <v>7448</v>
      </c>
      <c r="B7302" t="s">
        <v>28</v>
      </c>
      <c r="C7302" t="str">
        <f>_xlfn.XLOOKUP(Sales_Pipeline[[#This Row],[Sales_Agent]],Sales_Teams[Sales_Agent],Sales_Teams[Manager])</f>
        <v>Rocco Neubert</v>
      </c>
      <c r="D7302" t="str">
        <f>_xlfn.XLOOKUP(Sales_Pipeline[[#This Row],[Manager]],Sales_Teams[Manager],Sales_Teams[Regional_Office])</f>
        <v>East</v>
      </c>
      <c r="E7302" t="s">
        <v>55</v>
      </c>
      <c r="F7302" t="s">
        <v>293</v>
      </c>
      <c r="G7302" t="str">
        <f>IFERROR(_xlfn.XLOOKUP(Sales_Pipeline[[#This Row],[Account]],Accounts!$A$2:$A$86,Accounts!$F$2:$F$86),"")</f>
        <v>United States</v>
      </c>
      <c r="H7302" t="s">
        <v>82</v>
      </c>
      <c r="I7302" s="3">
        <v>43014</v>
      </c>
      <c r="J7302" s="3">
        <v>43024</v>
      </c>
      <c r="K7302" s="8" t="str">
        <f>IF(Sales_Pipeline[[#This Row],[Close_Date]]="","",TEXT(Sales_Pipeline[[#This Row],[Close_Date]],"ddd"))</f>
        <v>Mon</v>
      </c>
      <c r="L7302" s="8" t="str">
        <f>IF(Sales_Pipeline[[#This Row],[Close_Date]]="","",TEXT(Sales_Pipeline[[#This Row],[Close_Date]],"mmm"))</f>
        <v>Oct</v>
      </c>
      <c r="M7302" s="8" t="str">
        <f>IF(Sales_Pipeline[[#This Row],[Close_Date]]="","","Q"&amp;ROUNDUP(MONTH(Sales_Pipeline[[#This Row],[Close_Date]])/3,0))</f>
        <v>Q4</v>
      </c>
      <c r="N7302" s="2" cm="1">
        <f t="array" ref="N7302">IFERROR(_xlfn.IFS(Sales_Pipeline[[#This Row],[Deal_Stage]]="Won",_xlfn.XLOOKUP(Sales_Pipeline[[#This Row],[Product]],Products!$A$2:$A$8,Products!$C$2:$C$8),Sales_Pipeline[[#This Row],[Deal_Stage]]="Lost",_xlfn.XLOOKUP(Sales_Pipeline[[#This Row],[Product]],Products!$A$2:$A$8,Products!$C$2:$C$8)),"")</f>
        <v>1096</v>
      </c>
      <c r="O7302" s="2">
        <v>0</v>
      </c>
    </row>
    <row r="7303" spans="1:15" x14ac:dyDescent="0.3">
      <c r="A7303" t="s">
        <v>7449</v>
      </c>
      <c r="B7303" t="s">
        <v>38</v>
      </c>
      <c r="C7303" t="str">
        <f>_xlfn.XLOOKUP(Sales_Pipeline[[#This Row],[Sales_Agent]],Sales_Teams[Sales_Agent],Sales_Teams[Manager])</f>
        <v>Celia Rouche</v>
      </c>
      <c r="D7303" t="str">
        <f>_xlfn.XLOOKUP(Sales_Pipeline[[#This Row],[Manager]],Sales_Teams[Manager],Sales_Teams[Regional_Office])</f>
        <v>West</v>
      </c>
      <c r="E7303" t="s">
        <v>61</v>
      </c>
      <c r="G7303" t="str">
        <f>IFERROR(_xlfn.XLOOKUP(Sales_Pipeline[[#This Row],[Account]],Accounts!$A$2:$A$86,Accounts!$F$2:$F$86),"")</f>
        <v/>
      </c>
      <c r="H7303" t="s">
        <v>77</v>
      </c>
      <c r="I7303" s="3">
        <v>43014</v>
      </c>
      <c r="K7303" s="8" t="str">
        <f>IF(Sales_Pipeline[[#This Row],[Close_Date]]="","",TEXT(Sales_Pipeline[[#This Row],[Close_Date]],"ddd"))</f>
        <v/>
      </c>
      <c r="L7303" s="8" t="str">
        <f>IF(Sales_Pipeline[[#This Row],[Close_Date]]="","",TEXT(Sales_Pipeline[[#This Row],[Close_Date]],"mmm"))</f>
        <v/>
      </c>
      <c r="M7303" s="8" t="str">
        <f>IF(Sales_Pipeline[[#This Row],[Close_Date]]="","","Q"&amp;ROUNDUP(MONTH(Sales_Pipeline[[#This Row],[Close_Date]])/3,0))</f>
        <v/>
      </c>
      <c r="N7303" s="2" t="str" cm="1">
        <f t="array" ref="N7303">IFERROR(_xlfn.IFS(Sales_Pipeline[[#This Row],[Deal_Stage]]="Won",_xlfn.XLOOKUP(Sales_Pipeline[[#This Row],[Product]],Products!$A$2:$A$8,Products!$C$2:$C$8),Sales_Pipeline[[#This Row],[Deal_Stage]]="Lost",_xlfn.XLOOKUP(Sales_Pipeline[[#This Row],[Product]],Products!$A$2:$A$8,Products!$C$2:$C$8)),"")</f>
        <v/>
      </c>
      <c r="O7303" s="2">
        <v>0</v>
      </c>
    </row>
    <row r="7304" spans="1:15" x14ac:dyDescent="0.3">
      <c r="A7304" t="s">
        <v>7450</v>
      </c>
      <c r="B7304" t="s">
        <v>13</v>
      </c>
      <c r="C7304" t="str">
        <f>_xlfn.XLOOKUP(Sales_Pipeline[[#This Row],[Sales_Agent]],Sales_Teams[Sales_Agent],Sales_Teams[Manager])</f>
        <v>Melvin Marxen</v>
      </c>
      <c r="D7304" t="str">
        <f>_xlfn.XLOOKUP(Sales_Pipeline[[#This Row],[Manager]],Sales_Teams[Manager],Sales_Teams[Regional_Office])</f>
        <v>Central</v>
      </c>
      <c r="E7304" t="s">
        <v>63</v>
      </c>
      <c r="F7304" t="s">
        <v>507</v>
      </c>
      <c r="G7304" t="str">
        <f>IFERROR(_xlfn.XLOOKUP(Sales_Pipeline[[#This Row],[Account]],Accounts!$A$2:$A$86,Accounts!$F$2:$F$86),"")</f>
        <v>Belgium</v>
      </c>
      <c r="H7304" t="s">
        <v>57</v>
      </c>
      <c r="I7304" s="3">
        <v>43014</v>
      </c>
      <c r="J7304" s="3">
        <v>43059</v>
      </c>
      <c r="K7304" s="8" t="str">
        <f>IF(Sales_Pipeline[[#This Row],[Close_Date]]="","",TEXT(Sales_Pipeline[[#This Row],[Close_Date]],"ddd"))</f>
        <v>Mon</v>
      </c>
      <c r="L7304" s="8" t="str">
        <f>IF(Sales_Pipeline[[#This Row],[Close_Date]]="","",TEXT(Sales_Pipeline[[#This Row],[Close_Date]],"mmm"))</f>
        <v>Nov</v>
      </c>
      <c r="M7304" s="8" t="str">
        <f>IF(Sales_Pipeline[[#This Row],[Close_Date]]="","","Q"&amp;ROUNDUP(MONTH(Sales_Pipeline[[#This Row],[Close_Date]])/3,0))</f>
        <v>Q4</v>
      </c>
      <c r="N7304" s="2" cm="1">
        <f t="array" ref="N7304">IFERROR(_xlfn.IFS(Sales_Pipeline[[#This Row],[Deal_Stage]]="Won",_xlfn.XLOOKUP(Sales_Pipeline[[#This Row],[Product]],Products!$A$2:$A$8,Products!$C$2:$C$8),Sales_Pipeline[[#This Row],[Deal_Stage]]="Lost",_xlfn.XLOOKUP(Sales_Pipeline[[#This Row],[Product]],Products!$A$2:$A$8,Products!$C$2:$C$8)),"")</f>
        <v>550</v>
      </c>
      <c r="O7304" s="2">
        <v>415</v>
      </c>
    </row>
    <row r="7305" spans="1:15" x14ac:dyDescent="0.3">
      <c r="A7305" t="s">
        <v>7451</v>
      </c>
      <c r="B7305" t="s">
        <v>13</v>
      </c>
      <c r="C7305" t="str">
        <f>_xlfn.XLOOKUP(Sales_Pipeline[[#This Row],[Sales_Agent]],Sales_Teams[Sales_Agent],Sales_Teams[Manager])</f>
        <v>Melvin Marxen</v>
      </c>
      <c r="D7305" t="str">
        <f>_xlfn.XLOOKUP(Sales_Pipeline[[#This Row],[Manager]],Sales_Teams[Manager],Sales_Teams[Regional_Office])</f>
        <v>Central</v>
      </c>
      <c r="E7305" t="s">
        <v>76</v>
      </c>
      <c r="F7305" t="s">
        <v>134</v>
      </c>
      <c r="G7305" t="str">
        <f>IFERROR(_xlfn.XLOOKUP(Sales_Pipeline[[#This Row],[Account]],Accounts!$A$2:$A$86,Accounts!$F$2:$F$86),"")</f>
        <v>United States</v>
      </c>
      <c r="H7305" t="s">
        <v>57</v>
      </c>
      <c r="I7305" s="3">
        <v>43014</v>
      </c>
      <c r="J7305" s="3">
        <v>43016</v>
      </c>
      <c r="K7305" s="8" t="str">
        <f>IF(Sales_Pipeline[[#This Row],[Close_Date]]="","",TEXT(Sales_Pipeline[[#This Row],[Close_Date]],"ddd"))</f>
        <v>Sun</v>
      </c>
      <c r="L7305" s="8" t="str">
        <f>IF(Sales_Pipeline[[#This Row],[Close_Date]]="","",TEXT(Sales_Pipeline[[#This Row],[Close_Date]],"mmm"))</f>
        <v>Oct</v>
      </c>
      <c r="M7305" s="8" t="str">
        <f>IF(Sales_Pipeline[[#This Row],[Close_Date]]="","","Q"&amp;ROUNDUP(MONTH(Sales_Pipeline[[#This Row],[Close_Date]])/3,0))</f>
        <v>Q4</v>
      </c>
      <c r="N7305" s="2" cm="1">
        <f t="array" ref="N7305">IFERROR(_xlfn.IFS(Sales_Pipeline[[#This Row],[Deal_Stage]]="Won",_xlfn.XLOOKUP(Sales_Pipeline[[#This Row],[Product]],Products!$A$2:$A$8,Products!$C$2:$C$8),Sales_Pipeline[[#This Row],[Deal_Stage]]="Lost",_xlfn.XLOOKUP(Sales_Pipeline[[#This Row],[Product]],Products!$A$2:$A$8,Products!$C$2:$C$8)),"")</f>
        <v>3393</v>
      </c>
      <c r="O7305" s="2">
        <v>3212</v>
      </c>
    </row>
    <row r="7306" spans="1:15" x14ac:dyDescent="0.3">
      <c r="A7306" t="s">
        <v>7452</v>
      </c>
      <c r="B7306" t="s">
        <v>40</v>
      </c>
      <c r="C7306" t="str">
        <f>_xlfn.XLOOKUP(Sales_Pipeline[[#This Row],[Sales_Agent]],Sales_Teams[Sales_Agent],Sales_Teams[Manager])</f>
        <v>Summer Sewald</v>
      </c>
      <c r="D7306" t="str">
        <f>_xlfn.XLOOKUP(Sales_Pipeline[[#This Row],[Manager]],Sales_Teams[Manager],Sales_Teams[Regional_Office])</f>
        <v>West</v>
      </c>
      <c r="E7306" t="s">
        <v>63</v>
      </c>
      <c r="F7306" t="s">
        <v>413</v>
      </c>
      <c r="G7306" t="str">
        <f>IFERROR(_xlfn.XLOOKUP(Sales_Pipeline[[#This Row],[Account]],Accounts!$A$2:$A$86,Accounts!$F$2:$F$86),"")</f>
        <v>United States</v>
      </c>
      <c r="H7306" t="s">
        <v>57</v>
      </c>
      <c r="I7306" s="3">
        <v>43014</v>
      </c>
      <c r="J7306" s="3">
        <v>43100</v>
      </c>
      <c r="K7306" s="8" t="str">
        <f>IF(Sales_Pipeline[[#This Row],[Close_Date]]="","",TEXT(Sales_Pipeline[[#This Row],[Close_Date]],"ddd"))</f>
        <v>Sun</v>
      </c>
      <c r="L7306" s="8" t="str">
        <f>IF(Sales_Pipeline[[#This Row],[Close_Date]]="","",TEXT(Sales_Pipeline[[#This Row],[Close_Date]],"mmm"))</f>
        <v>Dec</v>
      </c>
      <c r="M7306" s="8" t="str">
        <f>IF(Sales_Pipeline[[#This Row],[Close_Date]]="","","Q"&amp;ROUNDUP(MONTH(Sales_Pipeline[[#This Row],[Close_Date]])/3,0))</f>
        <v>Q4</v>
      </c>
      <c r="N7306" s="2" cm="1">
        <f t="array" ref="N7306">IFERROR(_xlfn.IFS(Sales_Pipeline[[#This Row],[Deal_Stage]]="Won",_xlfn.XLOOKUP(Sales_Pipeline[[#This Row],[Product]],Products!$A$2:$A$8,Products!$C$2:$C$8),Sales_Pipeline[[#This Row],[Deal_Stage]]="Lost",_xlfn.XLOOKUP(Sales_Pipeline[[#This Row],[Product]],Products!$A$2:$A$8,Products!$C$2:$C$8)),"")</f>
        <v>550</v>
      </c>
      <c r="O7306" s="2">
        <v>457</v>
      </c>
    </row>
    <row r="7307" spans="1:15" x14ac:dyDescent="0.3">
      <c r="A7307" t="s">
        <v>7453</v>
      </c>
      <c r="B7307" t="s">
        <v>10</v>
      </c>
      <c r="C7307" t="str">
        <f>_xlfn.XLOOKUP(Sales_Pipeline[[#This Row],[Sales_Agent]],Sales_Teams[Sales_Agent],Sales_Teams[Manager])</f>
        <v>Melvin Marxen</v>
      </c>
      <c r="D7307" t="str">
        <f>_xlfn.XLOOKUP(Sales_Pipeline[[#This Row],[Manager]],Sales_Teams[Manager],Sales_Teams[Regional_Office])</f>
        <v>Central</v>
      </c>
      <c r="E7307" t="s">
        <v>55</v>
      </c>
      <c r="F7307" t="s">
        <v>234</v>
      </c>
      <c r="G7307" t="str">
        <f>IFERROR(_xlfn.XLOOKUP(Sales_Pipeline[[#This Row],[Account]],Accounts!$A$2:$A$86,Accounts!$F$2:$F$86),"")</f>
        <v>United States</v>
      </c>
      <c r="H7307" t="s">
        <v>82</v>
      </c>
      <c r="I7307" s="3">
        <v>43014</v>
      </c>
      <c r="J7307" s="3">
        <v>43025</v>
      </c>
      <c r="K7307" s="8" t="str">
        <f>IF(Sales_Pipeline[[#This Row],[Close_Date]]="","",TEXT(Sales_Pipeline[[#This Row],[Close_Date]],"ddd"))</f>
        <v>Tue</v>
      </c>
      <c r="L7307" s="8" t="str">
        <f>IF(Sales_Pipeline[[#This Row],[Close_Date]]="","",TEXT(Sales_Pipeline[[#This Row],[Close_Date]],"mmm"))</f>
        <v>Oct</v>
      </c>
      <c r="M7307" s="8" t="str">
        <f>IF(Sales_Pipeline[[#This Row],[Close_Date]]="","","Q"&amp;ROUNDUP(MONTH(Sales_Pipeline[[#This Row],[Close_Date]])/3,0))</f>
        <v>Q4</v>
      </c>
      <c r="N7307" s="2" cm="1">
        <f t="array" ref="N7307">IFERROR(_xlfn.IFS(Sales_Pipeline[[#This Row],[Deal_Stage]]="Won",_xlfn.XLOOKUP(Sales_Pipeline[[#This Row],[Product]],Products!$A$2:$A$8,Products!$C$2:$C$8),Sales_Pipeline[[#This Row],[Deal_Stage]]="Lost",_xlfn.XLOOKUP(Sales_Pipeline[[#This Row],[Product]],Products!$A$2:$A$8,Products!$C$2:$C$8)),"")</f>
        <v>1096</v>
      </c>
      <c r="O7307" s="2">
        <v>0</v>
      </c>
    </row>
    <row r="7308" spans="1:15" x14ac:dyDescent="0.3">
      <c r="A7308" t="s">
        <v>7454</v>
      </c>
      <c r="B7308" t="s">
        <v>10</v>
      </c>
      <c r="C7308" t="str">
        <f>_xlfn.XLOOKUP(Sales_Pipeline[[#This Row],[Sales_Agent]],Sales_Teams[Sales_Agent],Sales_Teams[Manager])</f>
        <v>Melvin Marxen</v>
      </c>
      <c r="D7308" t="str">
        <f>_xlfn.XLOOKUP(Sales_Pipeline[[#This Row],[Manager]],Sales_Teams[Manager],Sales_Teams[Regional_Office])</f>
        <v>Central</v>
      </c>
      <c r="E7308" t="s">
        <v>63</v>
      </c>
      <c r="F7308" t="s">
        <v>64</v>
      </c>
      <c r="G7308" t="str">
        <f>IFERROR(_xlfn.XLOOKUP(Sales_Pipeline[[#This Row],[Account]],Accounts!$A$2:$A$86,Accounts!$F$2:$F$86),"")</f>
        <v>United States</v>
      </c>
      <c r="H7308" t="s">
        <v>57</v>
      </c>
      <c r="I7308" s="3">
        <v>43014</v>
      </c>
      <c r="J7308" s="3">
        <v>43100</v>
      </c>
      <c r="K7308" s="8" t="str">
        <f>IF(Sales_Pipeline[[#This Row],[Close_Date]]="","",TEXT(Sales_Pipeline[[#This Row],[Close_Date]],"ddd"))</f>
        <v>Sun</v>
      </c>
      <c r="L7308" s="8" t="str">
        <f>IF(Sales_Pipeline[[#This Row],[Close_Date]]="","",TEXT(Sales_Pipeline[[#This Row],[Close_Date]],"mmm"))</f>
        <v>Dec</v>
      </c>
      <c r="M7308" s="8" t="str">
        <f>IF(Sales_Pipeline[[#This Row],[Close_Date]]="","","Q"&amp;ROUNDUP(MONTH(Sales_Pipeline[[#This Row],[Close_Date]])/3,0))</f>
        <v>Q4</v>
      </c>
      <c r="N7308" s="2" cm="1">
        <f t="array" ref="N7308">IFERROR(_xlfn.IFS(Sales_Pipeline[[#This Row],[Deal_Stage]]="Won",_xlfn.XLOOKUP(Sales_Pipeline[[#This Row],[Product]],Products!$A$2:$A$8,Products!$C$2:$C$8),Sales_Pipeline[[#This Row],[Deal_Stage]]="Lost",_xlfn.XLOOKUP(Sales_Pipeline[[#This Row],[Product]],Products!$A$2:$A$8,Products!$C$2:$C$8)),"")</f>
        <v>550</v>
      </c>
      <c r="O7308" s="2">
        <v>546</v>
      </c>
    </row>
    <row r="7309" spans="1:15" x14ac:dyDescent="0.3">
      <c r="A7309" t="s">
        <v>7455</v>
      </c>
      <c r="B7309" t="s">
        <v>8</v>
      </c>
      <c r="C7309" t="str">
        <f>_xlfn.XLOOKUP(Sales_Pipeline[[#This Row],[Sales_Agent]],Sales_Teams[Sales_Agent],Sales_Teams[Manager])</f>
        <v>Dustin Brinkmann</v>
      </c>
      <c r="D7309" t="str">
        <f>_xlfn.XLOOKUP(Sales_Pipeline[[#This Row],[Manager]],Sales_Teams[Manager],Sales_Teams[Regional_Office])</f>
        <v>Central</v>
      </c>
      <c r="E7309" t="s">
        <v>55</v>
      </c>
      <c r="F7309" t="s">
        <v>204</v>
      </c>
      <c r="G7309" t="str">
        <f>IFERROR(_xlfn.XLOOKUP(Sales_Pipeline[[#This Row],[Account]],Accounts!$A$2:$A$86,Accounts!$F$2:$F$86),"")</f>
        <v>United States</v>
      </c>
      <c r="H7309" t="s">
        <v>82</v>
      </c>
      <c r="I7309" s="3">
        <v>43014</v>
      </c>
      <c r="J7309" s="3">
        <v>43020</v>
      </c>
      <c r="K7309" s="8" t="str">
        <f>IF(Sales_Pipeline[[#This Row],[Close_Date]]="","",TEXT(Sales_Pipeline[[#This Row],[Close_Date]],"ddd"))</f>
        <v>Thu</v>
      </c>
      <c r="L7309" s="8" t="str">
        <f>IF(Sales_Pipeline[[#This Row],[Close_Date]]="","",TEXT(Sales_Pipeline[[#This Row],[Close_Date]],"mmm"))</f>
        <v>Oct</v>
      </c>
      <c r="M7309" s="8" t="str">
        <f>IF(Sales_Pipeline[[#This Row],[Close_Date]]="","","Q"&amp;ROUNDUP(MONTH(Sales_Pipeline[[#This Row],[Close_Date]])/3,0))</f>
        <v>Q4</v>
      </c>
      <c r="N7309" s="2" cm="1">
        <f t="array" ref="N7309">IFERROR(_xlfn.IFS(Sales_Pipeline[[#This Row],[Deal_Stage]]="Won",_xlfn.XLOOKUP(Sales_Pipeline[[#This Row],[Product]],Products!$A$2:$A$8,Products!$C$2:$C$8),Sales_Pipeline[[#This Row],[Deal_Stage]]="Lost",_xlfn.XLOOKUP(Sales_Pipeline[[#This Row],[Product]],Products!$A$2:$A$8,Products!$C$2:$C$8)),"")</f>
        <v>1096</v>
      </c>
      <c r="O7309" s="2">
        <v>0</v>
      </c>
    </row>
    <row r="7310" spans="1:15" x14ac:dyDescent="0.3">
      <c r="A7310" t="s">
        <v>7456</v>
      </c>
      <c r="B7310" t="s">
        <v>8</v>
      </c>
      <c r="C7310" t="str">
        <f>_xlfn.XLOOKUP(Sales_Pipeline[[#This Row],[Sales_Agent]],Sales_Teams[Sales_Agent],Sales_Teams[Manager])</f>
        <v>Dustin Brinkmann</v>
      </c>
      <c r="D7310" t="str">
        <f>_xlfn.XLOOKUP(Sales_Pipeline[[#This Row],[Manager]],Sales_Teams[Manager],Sales_Teams[Regional_Office])</f>
        <v>Central</v>
      </c>
      <c r="E7310" t="s">
        <v>63</v>
      </c>
      <c r="F7310" t="s">
        <v>229</v>
      </c>
      <c r="G7310" t="str">
        <f>IFERROR(_xlfn.XLOOKUP(Sales_Pipeline[[#This Row],[Account]],Accounts!$A$2:$A$86,Accounts!$F$2:$F$86),"")</f>
        <v>Norway</v>
      </c>
      <c r="H7310" t="s">
        <v>57</v>
      </c>
      <c r="I7310" s="3">
        <v>43014</v>
      </c>
      <c r="J7310" s="3">
        <v>43090</v>
      </c>
      <c r="K7310" s="8" t="str">
        <f>IF(Sales_Pipeline[[#This Row],[Close_Date]]="","",TEXT(Sales_Pipeline[[#This Row],[Close_Date]],"ddd"))</f>
        <v>Thu</v>
      </c>
      <c r="L7310" s="8" t="str">
        <f>IF(Sales_Pipeline[[#This Row],[Close_Date]]="","",TEXT(Sales_Pipeline[[#This Row],[Close_Date]],"mmm"))</f>
        <v>Dec</v>
      </c>
      <c r="M7310" s="8" t="str">
        <f>IF(Sales_Pipeline[[#This Row],[Close_Date]]="","","Q"&amp;ROUNDUP(MONTH(Sales_Pipeline[[#This Row],[Close_Date]])/3,0))</f>
        <v>Q4</v>
      </c>
      <c r="N7310" s="2" cm="1">
        <f t="array" ref="N7310">IFERROR(_xlfn.IFS(Sales_Pipeline[[#This Row],[Deal_Stage]]="Won",_xlfn.XLOOKUP(Sales_Pipeline[[#This Row],[Product]],Products!$A$2:$A$8,Products!$C$2:$C$8),Sales_Pipeline[[#This Row],[Deal_Stage]]="Lost",_xlfn.XLOOKUP(Sales_Pipeline[[#This Row],[Product]],Products!$A$2:$A$8,Products!$C$2:$C$8)),"")</f>
        <v>550</v>
      </c>
      <c r="O7310" s="2">
        <v>453</v>
      </c>
    </row>
    <row r="7311" spans="1:15" x14ac:dyDescent="0.3">
      <c r="A7311" t="s">
        <v>7457</v>
      </c>
      <c r="B7311" t="s">
        <v>37</v>
      </c>
      <c r="C7311" t="str">
        <f>_xlfn.XLOOKUP(Sales_Pipeline[[#This Row],[Sales_Agent]],Sales_Teams[Sales_Agent],Sales_Teams[Manager])</f>
        <v>Celia Rouche</v>
      </c>
      <c r="D7311" t="str">
        <f>_xlfn.XLOOKUP(Sales_Pipeline[[#This Row],[Manager]],Sales_Teams[Manager],Sales_Teams[Regional_Office])</f>
        <v>West</v>
      </c>
      <c r="E7311" t="s">
        <v>8953</v>
      </c>
      <c r="F7311" t="s">
        <v>66</v>
      </c>
      <c r="G7311" t="str">
        <f>IFERROR(_xlfn.XLOOKUP(Sales_Pipeline[[#This Row],[Account]],Accounts!$A$2:$A$86,Accounts!$F$2:$F$86),"")</f>
        <v>United States</v>
      </c>
      <c r="H7311" t="s">
        <v>82</v>
      </c>
      <c r="I7311" s="3">
        <v>43014</v>
      </c>
      <c r="J7311" s="3">
        <v>43023</v>
      </c>
      <c r="K7311" s="8" t="str">
        <f>IF(Sales_Pipeline[[#This Row],[Close_Date]]="","",TEXT(Sales_Pipeline[[#This Row],[Close_Date]],"ddd"))</f>
        <v>Sun</v>
      </c>
      <c r="L7311" s="8" t="str">
        <f>IF(Sales_Pipeline[[#This Row],[Close_Date]]="","",TEXT(Sales_Pipeline[[#This Row],[Close_Date]],"mmm"))</f>
        <v>Oct</v>
      </c>
      <c r="M7311" s="8" t="str">
        <f>IF(Sales_Pipeline[[#This Row],[Close_Date]]="","","Q"&amp;ROUNDUP(MONTH(Sales_Pipeline[[#This Row],[Close_Date]])/3,0))</f>
        <v>Q4</v>
      </c>
      <c r="N7311" s="2" cm="1">
        <f t="array" ref="N7311">IFERROR(_xlfn.IFS(Sales_Pipeline[[#This Row],[Deal_Stage]]="Won",_xlfn.XLOOKUP(Sales_Pipeline[[#This Row],[Product]],Products!$A$2:$A$8,Products!$C$2:$C$8),Sales_Pipeline[[#This Row],[Deal_Stage]]="Lost",_xlfn.XLOOKUP(Sales_Pipeline[[#This Row],[Product]],Products!$A$2:$A$8,Products!$C$2:$C$8)),"")</f>
        <v>4821</v>
      </c>
      <c r="O7311" s="2">
        <v>0</v>
      </c>
    </row>
    <row r="7312" spans="1:15" x14ac:dyDescent="0.3">
      <c r="A7312" t="s">
        <v>7458</v>
      </c>
      <c r="B7312" t="s">
        <v>9</v>
      </c>
      <c r="C7312" t="str">
        <f>_xlfn.XLOOKUP(Sales_Pipeline[[#This Row],[Sales_Agent]],Sales_Teams[Sales_Agent],Sales_Teams[Manager])</f>
        <v>Dustin Brinkmann</v>
      </c>
      <c r="D7312" t="str">
        <f>_xlfn.XLOOKUP(Sales_Pipeline[[#This Row],[Manager]],Sales_Teams[Manager],Sales_Teams[Regional_Office])</f>
        <v>Central</v>
      </c>
      <c r="E7312" t="s">
        <v>63</v>
      </c>
      <c r="F7312" t="s">
        <v>118</v>
      </c>
      <c r="G7312" t="str">
        <f>IFERROR(_xlfn.XLOOKUP(Sales_Pipeline[[#This Row],[Account]],Accounts!$A$2:$A$86,Accounts!$F$2:$F$86),"")</f>
        <v>United States</v>
      </c>
      <c r="H7312" t="s">
        <v>57</v>
      </c>
      <c r="I7312" s="3">
        <v>43014</v>
      </c>
      <c r="J7312" s="3">
        <v>43015</v>
      </c>
      <c r="K7312" s="8" t="str">
        <f>IF(Sales_Pipeline[[#This Row],[Close_Date]]="","",TEXT(Sales_Pipeline[[#This Row],[Close_Date]],"ddd"))</f>
        <v>Sat</v>
      </c>
      <c r="L7312" s="8" t="str">
        <f>IF(Sales_Pipeline[[#This Row],[Close_Date]]="","",TEXT(Sales_Pipeline[[#This Row],[Close_Date]],"mmm"))</f>
        <v>Oct</v>
      </c>
      <c r="M7312" s="8" t="str">
        <f>IF(Sales_Pipeline[[#This Row],[Close_Date]]="","","Q"&amp;ROUNDUP(MONTH(Sales_Pipeline[[#This Row],[Close_Date]])/3,0))</f>
        <v>Q4</v>
      </c>
      <c r="N7312" s="2" cm="1">
        <f t="array" ref="N7312">IFERROR(_xlfn.IFS(Sales_Pipeline[[#This Row],[Deal_Stage]]="Won",_xlfn.XLOOKUP(Sales_Pipeline[[#This Row],[Product]],Products!$A$2:$A$8,Products!$C$2:$C$8),Sales_Pipeline[[#This Row],[Deal_Stage]]="Lost",_xlfn.XLOOKUP(Sales_Pipeline[[#This Row],[Product]],Products!$A$2:$A$8,Products!$C$2:$C$8)),"")</f>
        <v>550</v>
      </c>
      <c r="O7312" s="2">
        <v>510</v>
      </c>
    </row>
    <row r="7313" spans="1:15" x14ac:dyDescent="0.3">
      <c r="A7313" t="s">
        <v>7459</v>
      </c>
      <c r="B7313" t="s">
        <v>9</v>
      </c>
      <c r="C7313" t="str">
        <f>_xlfn.XLOOKUP(Sales_Pipeline[[#This Row],[Sales_Agent]],Sales_Teams[Sales_Agent],Sales_Teams[Manager])</f>
        <v>Dustin Brinkmann</v>
      </c>
      <c r="D7313" t="str">
        <f>_xlfn.XLOOKUP(Sales_Pipeline[[#This Row],[Manager]],Sales_Teams[Manager],Sales_Teams[Regional_Office])</f>
        <v>Central</v>
      </c>
      <c r="E7313" t="s">
        <v>63</v>
      </c>
      <c r="F7313" t="s">
        <v>132</v>
      </c>
      <c r="G7313" t="str">
        <f>IFERROR(_xlfn.XLOOKUP(Sales_Pipeline[[#This Row],[Account]],Accounts!$A$2:$A$86,Accounts!$F$2:$F$86),"")</f>
        <v>United States</v>
      </c>
      <c r="H7313" t="s">
        <v>57</v>
      </c>
      <c r="I7313" s="3">
        <v>43014</v>
      </c>
      <c r="J7313" s="3">
        <v>43022</v>
      </c>
      <c r="K7313" s="8" t="str">
        <f>IF(Sales_Pipeline[[#This Row],[Close_Date]]="","",TEXT(Sales_Pipeline[[#This Row],[Close_Date]],"ddd"))</f>
        <v>Sat</v>
      </c>
      <c r="L7313" s="8" t="str">
        <f>IF(Sales_Pipeline[[#This Row],[Close_Date]]="","",TEXT(Sales_Pipeline[[#This Row],[Close_Date]],"mmm"))</f>
        <v>Oct</v>
      </c>
      <c r="M7313" s="8" t="str">
        <f>IF(Sales_Pipeline[[#This Row],[Close_Date]]="","","Q"&amp;ROUNDUP(MONTH(Sales_Pipeline[[#This Row],[Close_Date]])/3,0))</f>
        <v>Q4</v>
      </c>
      <c r="N7313" s="2" cm="1">
        <f t="array" ref="N7313">IFERROR(_xlfn.IFS(Sales_Pipeline[[#This Row],[Deal_Stage]]="Won",_xlfn.XLOOKUP(Sales_Pipeline[[#This Row],[Product]],Products!$A$2:$A$8,Products!$C$2:$C$8),Sales_Pipeline[[#This Row],[Deal_Stage]]="Lost",_xlfn.XLOOKUP(Sales_Pipeline[[#This Row],[Product]],Products!$A$2:$A$8,Products!$C$2:$C$8)),"")</f>
        <v>550</v>
      </c>
      <c r="O7313" s="2">
        <v>552</v>
      </c>
    </row>
    <row r="7314" spans="1:15" x14ac:dyDescent="0.3">
      <c r="A7314" t="s">
        <v>7460</v>
      </c>
      <c r="B7314" t="s">
        <v>29</v>
      </c>
      <c r="C7314" t="str">
        <f>_xlfn.XLOOKUP(Sales_Pipeline[[#This Row],[Sales_Agent]],Sales_Teams[Sales_Agent],Sales_Teams[Manager])</f>
        <v>Rocco Neubert</v>
      </c>
      <c r="D7314" t="str">
        <f>_xlfn.XLOOKUP(Sales_Pipeline[[#This Row],[Manager]],Sales_Teams[Manager],Sales_Teams[Regional_Office])</f>
        <v>East</v>
      </c>
      <c r="E7314" t="s">
        <v>76</v>
      </c>
      <c r="F7314" t="s">
        <v>388</v>
      </c>
      <c r="G7314" t="str">
        <f>IFERROR(_xlfn.XLOOKUP(Sales_Pipeline[[#This Row],[Account]],Accounts!$A$2:$A$86,Accounts!$F$2:$F$86),"")</f>
        <v>China</v>
      </c>
      <c r="H7314" t="s">
        <v>57</v>
      </c>
      <c r="I7314" s="3">
        <v>43014</v>
      </c>
      <c r="J7314" s="3">
        <v>43015</v>
      </c>
      <c r="K7314" s="8" t="str">
        <f>IF(Sales_Pipeline[[#This Row],[Close_Date]]="","",TEXT(Sales_Pipeline[[#This Row],[Close_Date]],"ddd"))</f>
        <v>Sat</v>
      </c>
      <c r="L7314" s="8" t="str">
        <f>IF(Sales_Pipeline[[#This Row],[Close_Date]]="","",TEXT(Sales_Pipeline[[#This Row],[Close_Date]],"mmm"))</f>
        <v>Oct</v>
      </c>
      <c r="M7314" s="8" t="str">
        <f>IF(Sales_Pipeline[[#This Row],[Close_Date]]="","","Q"&amp;ROUNDUP(MONTH(Sales_Pipeline[[#This Row],[Close_Date]])/3,0))</f>
        <v>Q4</v>
      </c>
      <c r="N7314" s="2" cm="1">
        <f t="array" ref="N7314">IFERROR(_xlfn.IFS(Sales_Pipeline[[#This Row],[Deal_Stage]]="Won",_xlfn.XLOOKUP(Sales_Pipeline[[#This Row],[Product]],Products!$A$2:$A$8,Products!$C$2:$C$8),Sales_Pipeline[[#This Row],[Deal_Stage]]="Lost",_xlfn.XLOOKUP(Sales_Pipeline[[#This Row],[Product]],Products!$A$2:$A$8,Products!$C$2:$C$8)),"")</f>
        <v>3393</v>
      </c>
      <c r="O7314" s="2">
        <v>3203</v>
      </c>
    </row>
    <row r="7315" spans="1:15" x14ac:dyDescent="0.3">
      <c r="A7315" t="s">
        <v>7461</v>
      </c>
      <c r="B7315" t="s">
        <v>21</v>
      </c>
      <c r="C7315" t="str">
        <f>_xlfn.XLOOKUP(Sales_Pipeline[[#This Row],[Sales_Agent]],Sales_Teams[Sales_Agent],Sales_Teams[Manager])</f>
        <v>Cara Losch</v>
      </c>
      <c r="D7315" t="str">
        <f>_xlfn.XLOOKUP(Sales_Pipeline[[#This Row],[Manager]],Sales_Teams[Manager],Sales_Teams[Regional_Office])</f>
        <v>East</v>
      </c>
      <c r="E7315" t="s">
        <v>84</v>
      </c>
      <c r="F7315" t="s">
        <v>127</v>
      </c>
      <c r="G7315" t="str">
        <f>IFERROR(_xlfn.XLOOKUP(Sales_Pipeline[[#This Row],[Account]],Accounts!$A$2:$A$86,Accounts!$F$2:$F$86),"")</f>
        <v>United States</v>
      </c>
      <c r="H7315" t="s">
        <v>57</v>
      </c>
      <c r="I7315" s="3">
        <v>43014</v>
      </c>
      <c r="J7315" s="3">
        <v>43022</v>
      </c>
      <c r="K7315" s="8" t="str">
        <f>IF(Sales_Pipeline[[#This Row],[Close_Date]]="","",TEXT(Sales_Pipeline[[#This Row],[Close_Date]],"ddd"))</f>
        <v>Sat</v>
      </c>
      <c r="L7315" s="8" t="str">
        <f>IF(Sales_Pipeline[[#This Row],[Close_Date]]="","",TEXT(Sales_Pipeline[[#This Row],[Close_Date]],"mmm"))</f>
        <v>Oct</v>
      </c>
      <c r="M7315" s="8" t="str">
        <f>IF(Sales_Pipeline[[#This Row],[Close_Date]]="","","Q"&amp;ROUNDUP(MONTH(Sales_Pipeline[[#This Row],[Close_Date]])/3,0))</f>
        <v>Q4</v>
      </c>
      <c r="N7315" s="2" cm="1">
        <f t="array" ref="N7315">IFERROR(_xlfn.IFS(Sales_Pipeline[[#This Row],[Deal_Stage]]="Won",_xlfn.XLOOKUP(Sales_Pipeline[[#This Row],[Product]],Products!$A$2:$A$8,Products!$C$2:$C$8),Sales_Pipeline[[#This Row],[Deal_Stage]]="Lost",_xlfn.XLOOKUP(Sales_Pipeline[[#This Row],[Product]],Products!$A$2:$A$8,Products!$C$2:$C$8)),"")</f>
        <v>5482</v>
      </c>
      <c r="O7315" s="2">
        <v>6228</v>
      </c>
    </row>
    <row r="7316" spans="1:15" x14ac:dyDescent="0.3">
      <c r="A7316" t="s">
        <v>7462</v>
      </c>
      <c r="B7316" t="s">
        <v>7</v>
      </c>
      <c r="C7316" t="str">
        <f>_xlfn.XLOOKUP(Sales_Pipeline[[#This Row],[Sales_Agent]],Sales_Teams[Sales_Agent],Sales_Teams[Manager])</f>
        <v>Dustin Brinkmann</v>
      </c>
      <c r="D7316" t="str">
        <f>_xlfn.XLOOKUP(Sales_Pipeline[[#This Row],[Manager]],Sales_Teams[Manager],Sales_Teams[Regional_Office])</f>
        <v>Central</v>
      </c>
      <c r="E7316" t="s">
        <v>61</v>
      </c>
      <c r="F7316" t="s">
        <v>118</v>
      </c>
      <c r="G7316" t="str">
        <f>IFERROR(_xlfn.XLOOKUP(Sales_Pipeline[[#This Row],[Account]],Accounts!$A$2:$A$86,Accounts!$F$2:$F$86),"")</f>
        <v>United States</v>
      </c>
      <c r="H7316" t="s">
        <v>57</v>
      </c>
      <c r="I7316" s="3">
        <v>43014</v>
      </c>
      <c r="J7316" s="3">
        <v>43019</v>
      </c>
      <c r="K7316" s="8" t="str">
        <f>IF(Sales_Pipeline[[#This Row],[Close_Date]]="","",TEXT(Sales_Pipeline[[#This Row],[Close_Date]],"ddd"))</f>
        <v>Wed</v>
      </c>
      <c r="L7316" s="8" t="str">
        <f>IF(Sales_Pipeline[[#This Row],[Close_Date]]="","",TEXT(Sales_Pipeline[[#This Row],[Close_Date]],"mmm"))</f>
        <v>Oct</v>
      </c>
      <c r="M7316" s="8" t="str">
        <f>IF(Sales_Pipeline[[#This Row],[Close_Date]]="","","Q"&amp;ROUNDUP(MONTH(Sales_Pipeline[[#This Row],[Close_Date]])/3,0))</f>
        <v>Q4</v>
      </c>
      <c r="N7316" s="2" cm="1">
        <f t="array" ref="N7316">IFERROR(_xlfn.IFS(Sales_Pipeline[[#This Row],[Deal_Stage]]="Won",_xlfn.XLOOKUP(Sales_Pipeline[[#This Row],[Product]],Products!$A$2:$A$8,Products!$C$2:$C$8),Sales_Pipeline[[#This Row],[Deal_Stage]]="Lost",_xlfn.XLOOKUP(Sales_Pipeline[[#This Row],[Product]],Products!$A$2:$A$8,Products!$C$2:$C$8)),"")</f>
        <v>55</v>
      </c>
      <c r="O7316" s="2">
        <v>59</v>
      </c>
    </row>
    <row r="7317" spans="1:15" x14ac:dyDescent="0.3">
      <c r="A7317" t="s">
        <v>7463</v>
      </c>
      <c r="B7317" t="s">
        <v>23</v>
      </c>
      <c r="C7317" t="str">
        <f>_xlfn.XLOOKUP(Sales_Pipeline[[#This Row],[Sales_Agent]],Sales_Teams[Sales_Agent],Sales_Teams[Manager])</f>
        <v>Cara Losch</v>
      </c>
      <c r="D7317" t="str">
        <f>_xlfn.XLOOKUP(Sales_Pipeline[[#This Row],[Manager]],Sales_Teams[Manager],Sales_Teams[Regional_Office])</f>
        <v>East</v>
      </c>
      <c r="E7317" t="s">
        <v>8953</v>
      </c>
      <c r="F7317" t="s">
        <v>129</v>
      </c>
      <c r="G7317" t="str">
        <f>IFERROR(_xlfn.XLOOKUP(Sales_Pipeline[[#This Row],[Account]],Accounts!$A$2:$A$86,Accounts!$F$2:$F$86),"")</f>
        <v>Jordan</v>
      </c>
      <c r="H7317" t="s">
        <v>82</v>
      </c>
      <c r="I7317" s="3">
        <v>43014</v>
      </c>
      <c r="J7317" s="3">
        <v>43016</v>
      </c>
      <c r="K7317" s="8" t="str">
        <f>IF(Sales_Pipeline[[#This Row],[Close_Date]]="","",TEXT(Sales_Pipeline[[#This Row],[Close_Date]],"ddd"))</f>
        <v>Sun</v>
      </c>
      <c r="L7317" s="8" t="str">
        <f>IF(Sales_Pipeline[[#This Row],[Close_Date]]="","",TEXT(Sales_Pipeline[[#This Row],[Close_Date]],"mmm"))</f>
        <v>Oct</v>
      </c>
      <c r="M7317" s="8" t="str">
        <f>IF(Sales_Pipeline[[#This Row],[Close_Date]]="","","Q"&amp;ROUNDUP(MONTH(Sales_Pipeline[[#This Row],[Close_Date]])/3,0))</f>
        <v>Q4</v>
      </c>
      <c r="N7317" s="2" cm="1">
        <f t="array" ref="N7317">IFERROR(_xlfn.IFS(Sales_Pipeline[[#This Row],[Deal_Stage]]="Won",_xlfn.XLOOKUP(Sales_Pipeline[[#This Row],[Product]],Products!$A$2:$A$8,Products!$C$2:$C$8),Sales_Pipeline[[#This Row],[Deal_Stage]]="Lost",_xlfn.XLOOKUP(Sales_Pipeline[[#This Row],[Product]],Products!$A$2:$A$8,Products!$C$2:$C$8)),"")</f>
        <v>4821</v>
      </c>
      <c r="O7317" s="2">
        <v>0</v>
      </c>
    </row>
    <row r="7318" spans="1:15" x14ac:dyDescent="0.3">
      <c r="A7318" t="s">
        <v>7464</v>
      </c>
      <c r="B7318" t="s">
        <v>44</v>
      </c>
      <c r="C7318" t="str">
        <f>_xlfn.XLOOKUP(Sales_Pipeline[[#This Row],[Sales_Agent]],Sales_Teams[Sales_Agent],Sales_Teams[Manager])</f>
        <v>Summer Sewald</v>
      </c>
      <c r="D7318" t="str">
        <f>_xlfn.XLOOKUP(Sales_Pipeline[[#This Row],[Manager]],Sales_Teams[Manager],Sales_Teams[Regional_Office])</f>
        <v>West</v>
      </c>
      <c r="E7318" t="s">
        <v>55</v>
      </c>
      <c r="F7318" t="s">
        <v>234</v>
      </c>
      <c r="G7318" t="str">
        <f>IFERROR(_xlfn.XLOOKUP(Sales_Pipeline[[#This Row],[Account]],Accounts!$A$2:$A$86,Accounts!$F$2:$F$86),"")</f>
        <v>United States</v>
      </c>
      <c r="H7318" t="s">
        <v>57</v>
      </c>
      <c r="I7318" s="3">
        <v>43014</v>
      </c>
      <c r="J7318" s="3">
        <v>43092</v>
      </c>
      <c r="K7318" s="8" t="str">
        <f>IF(Sales_Pipeline[[#This Row],[Close_Date]]="","",TEXT(Sales_Pipeline[[#This Row],[Close_Date]],"ddd"))</f>
        <v>Sat</v>
      </c>
      <c r="L7318" s="8" t="str">
        <f>IF(Sales_Pipeline[[#This Row],[Close_Date]]="","",TEXT(Sales_Pipeline[[#This Row],[Close_Date]],"mmm"))</f>
        <v>Dec</v>
      </c>
      <c r="M7318" s="8" t="str">
        <f>IF(Sales_Pipeline[[#This Row],[Close_Date]]="","","Q"&amp;ROUNDUP(MONTH(Sales_Pipeline[[#This Row],[Close_Date]])/3,0))</f>
        <v>Q4</v>
      </c>
      <c r="N7318" s="2" cm="1">
        <f t="array" ref="N7318">IFERROR(_xlfn.IFS(Sales_Pipeline[[#This Row],[Deal_Stage]]="Won",_xlfn.XLOOKUP(Sales_Pipeline[[#This Row],[Product]],Products!$A$2:$A$8,Products!$C$2:$C$8),Sales_Pipeline[[#This Row],[Deal_Stage]]="Lost",_xlfn.XLOOKUP(Sales_Pipeline[[#This Row],[Product]],Products!$A$2:$A$8,Products!$C$2:$C$8)),"")</f>
        <v>1096</v>
      </c>
      <c r="O7318" s="2">
        <v>1129</v>
      </c>
    </row>
    <row r="7319" spans="1:15" x14ac:dyDescent="0.3">
      <c r="A7319" t="s">
        <v>7465</v>
      </c>
      <c r="B7319" t="s">
        <v>3</v>
      </c>
      <c r="C7319" t="str">
        <f>_xlfn.XLOOKUP(Sales_Pipeline[[#This Row],[Sales_Agent]],Sales_Teams[Sales_Agent],Sales_Teams[Manager])</f>
        <v>Dustin Brinkmann</v>
      </c>
      <c r="D7319" t="str">
        <f>_xlfn.XLOOKUP(Sales_Pipeline[[#This Row],[Manager]],Sales_Teams[Manager],Sales_Teams[Regional_Office])</f>
        <v>Central</v>
      </c>
      <c r="E7319" t="s">
        <v>84</v>
      </c>
      <c r="F7319" t="s">
        <v>507</v>
      </c>
      <c r="G7319" t="str">
        <f>IFERROR(_xlfn.XLOOKUP(Sales_Pipeline[[#This Row],[Account]],Accounts!$A$2:$A$86,Accounts!$F$2:$F$86),"")</f>
        <v>Belgium</v>
      </c>
      <c r="H7319" t="s">
        <v>57</v>
      </c>
      <c r="I7319" s="3">
        <v>43015</v>
      </c>
      <c r="J7319" s="3">
        <v>43021</v>
      </c>
      <c r="K7319" s="8" t="str">
        <f>IF(Sales_Pipeline[[#This Row],[Close_Date]]="","",TEXT(Sales_Pipeline[[#This Row],[Close_Date]],"ddd"))</f>
        <v>Fri</v>
      </c>
      <c r="L7319" s="8" t="str">
        <f>IF(Sales_Pipeline[[#This Row],[Close_Date]]="","",TEXT(Sales_Pipeline[[#This Row],[Close_Date]],"mmm"))</f>
        <v>Oct</v>
      </c>
      <c r="M7319" s="8" t="str">
        <f>IF(Sales_Pipeline[[#This Row],[Close_Date]]="","","Q"&amp;ROUNDUP(MONTH(Sales_Pipeline[[#This Row],[Close_Date]])/3,0))</f>
        <v>Q4</v>
      </c>
      <c r="N7319" s="2" cm="1">
        <f t="array" ref="N7319">IFERROR(_xlfn.IFS(Sales_Pipeline[[#This Row],[Deal_Stage]]="Won",_xlfn.XLOOKUP(Sales_Pipeline[[#This Row],[Product]],Products!$A$2:$A$8,Products!$C$2:$C$8),Sales_Pipeline[[#This Row],[Deal_Stage]]="Lost",_xlfn.XLOOKUP(Sales_Pipeline[[#This Row],[Product]],Products!$A$2:$A$8,Products!$C$2:$C$8)),"")</f>
        <v>5482</v>
      </c>
      <c r="O7319" s="2">
        <v>5349</v>
      </c>
    </row>
    <row r="7320" spans="1:15" x14ac:dyDescent="0.3">
      <c r="A7320" t="s">
        <v>7466</v>
      </c>
      <c r="B7320" t="s">
        <v>30</v>
      </c>
      <c r="C7320" t="str">
        <f>_xlfn.XLOOKUP(Sales_Pipeline[[#This Row],[Sales_Agent]],Sales_Teams[Sales_Agent],Sales_Teams[Manager])</f>
        <v>Rocco Neubert</v>
      </c>
      <c r="D7320" t="str">
        <f>_xlfn.XLOOKUP(Sales_Pipeline[[#This Row],[Manager]],Sales_Teams[Manager],Sales_Teams[Regional_Office])</f>
        <v>East</v>
      </c>
      <c r="E7320" t="s">
        <v>55</v>
      </c>
      <c r="F7320" t="s">
        <v>206</v>
      </c>
      <c r="G7320" t="str">
        <f>IFERROR(_xlfn.XLOOKUP(Sales_Pipeline[[#This Row],[Account]],Accounts!$A$2:$A$86,Accounts!$F$2:$F$86),"")</f>
        <v>United States</v>
      </c>
      <c r="H7320" t="s">
        <v>57</v>
      </c>
      <c r="I7320" s="3">
        <v>43015</v>
      </c>
      <c r="J7320" s="3">
        <v>43058</v>
      </c>
      <c r="K7320" s="8" t="str">
        <f>IF(Sales_Pipeline[[#This Row],[Close_Date]]="","",TEXT(Sales_Pipeline[[#This Row],[Close_Date]],"ddd"))</f>
        <v>Sun</v>
      </c>
      <c r="L7320" s="8" t="str">
        <f>IF(Sales_Pipeline[[#This Row],[Close_Date]]="","",TEXT(Sales_Pipeline[[#This Row],[Close_Date]],"mmm"))</f>
        <v>Nov</v>
      </c>
      <c r="M7320" s="8" t="str">
        <f>IF(Sales_Pipeline[[#This Row],[Close_Date]]="","","Q"&amp;ROUNDUP(MONTH(Sales_Pipeline[[#This Row],[Close_Date]])/3,0))</f>
        <v>Q4</v>
      </c>
      <c r="N7320" s="2" cm="1">
        <f t="array" ref="N7320">IFERROR(_xlfn.IFS(Sales_Pipeline[[#This Row],[Deal_Stage]]="Won",_xlfn.XLOOKUP(Sales_Pipeline[[#This Row],[Product]],Products!$A$2:$A$8,Products!$C$2:$C$8),Sales_Pipeline[[#This Row],[Deal_Stage]]="Lost",_xlfn.XLOOKUP(Sales_Pipeline[[#This Row],[Product]],Products!$A$2:$A$8,Products!$C$2:$C$8)),"")</f>
        <v>1096</v>
      </c>
      <c r="O7320" s="2">
        <v>1148</v>
      </c>
    </row>
    <row r="7321" spans="1:15" x14ac:dyDescent="0.3">
      <c r="A7321" t="s">
        <v>7467</v>
      </c>
      <c r="B7321" t="s">
        <v>27</v>
      </c>
      <c r="C7321" t="str">
        <f>_xlfn.XLOOKUP(Sales_Pipeline[[#This Row],[Sales_Agent]],Sales_Teams[Sales_Agent],Sales_Teams[Manager])</f>
        <v>Rocco Neubert</v>
      </c>
      <c r="D7321" t="str">
        <f>_xlfn.XLOOKUP(Sales_Pipeline[[#This Row],[Manager]],Sales_Teams[Manager],Sales_Teams[Regional_Office])</f>
        <v>East</v>
      </c>
      <c r="E7321" t="s">
        <v>63</v>
      </c>
      <c r="F7321" t="s">
        <v>116</v>
      </c>
      <c r="G7321" t="str">
        <f>IFERROR(_xlfn.XLOOKUP(Sales_Pipeline[[#This Row],[Account]],Accounts!$A$2:$A$86,Accounts!$F$2:$F$86),"")</f>
        <v>United States</v>
      </c>
      <c r="H7321" t="s">
        <v>82</v>
      </c>
      <c r="I7321" s="3">
        <v>43015</v>
      </c>
      <c r="J7321" s="3">
        <v>43016</v>
      </c>
      <c r="K7321" s="8" t="str">
        <f>IF(Sales_Pipeline[[#This Row],[Close_Date]]="","",TEXT(Sales_Pipeline[[#This Row],[Close_Date]],"ddd"))</f>
        <v>Sun</v>
      </c>
      <c r="L7321" s="8" t="str">
        <f>IF(Sales_Pipeline[[#This Row],[Close_Date]]="","",TEXT(Sales_Pipeline[[#This Row],[Close_Date]],"mmm"))</f>
        <v>Oct</v>
      </c>
      <c r="M7321" s="8" t="str">
        <f>IF(Sales_Pipeline[[#This Row],[Close_Date]]="","","Q"&amp;ROUNDUP(MONTH(Sales_Pipeline[[#This Row],[Close_Date]])/3,0))</f>
        <v>Q4</v>
      </c>
      <c r="N7321" s="2" cm="1">
        <f t="array" ref="N7321">IFERROR(_xlfn.IFS(Sales_Pipeline[[#This Row],[Deal_Stage]]="Won",_xlfn.XLOOKUP(Sales_Pipeline[[#This Row],[Product]],Products!$A$2:$A$8,Products!$C$2:$C$8),Sales_Pipeline[[#This Row],[Deal_Stage]]="Lost",_xlfn.XLOOKUP(Sales_Pipeline[[#This Row],[Product]],Products!$A$2:$A$8,Products!$C$2:$C$8)),"")</f>
        <v>550</v>
      </c>
      <c r="O7321" s="2">
        <v>0</v>
      </c>
    </row>
    <row r="7322" spans="1:15" x14ac:dyDescent="0.3">
      <c r="A7322" t="s">
        <v>7468</v>
      </c>
      <c r="B7322" t="s">
        <v>6</v>
      </c>
      <c r="C7322" t="str">
        <f>_xlfn.XLOOKUP(Sales_Pipeline[[#This Row],[Sales_Agent]],Sales_Teams[Sales_Agent],Sales_Teams[Manager])</f>
        <v>Dustin Brinkmann</v>
      </c>
      <c r="D7322" t="str">
        <f>_xlfn.XLOOKUP(Sales_Pipeline[[#This Row],[Manager]],Sales_Teams[Manager],Sales_Teams[Regional_Office])</f>
        <v>Central</v>
      </c>
      <c r="E7322" t="s">
        <v>61</v>
      </c>
      <c r="F7322" t="s">
        <v>187</v>
      </c>
      <c r="G7322" t="str">
        <f>IFERROR(_xlfn.XLOOKUP(Sales_Pipeline[[#This Row],[Account]],Accounts!$A$2:$A$86,Accounts!$F$2:$F$86),"")</f>
        <v>United States</v>
      </c>
      <c r="H7322" t="s">
        <v>57</v>
      </c>
      <c r="I7322" s="3">
        <v>43015</v>
      </c>
      <c r="J7322" s="3">
        <v>43027</v>
      </c>
      <c r="K7322" s="8" t="str">
        <f>IF(Sales_Pipeline[[#This Row],[Close_Date]]="","",TEXT(Sales_Pipeline[[#This Row],[Close_Date]],"ddd"))</f>
        <v>Thu</v>
      </c>
      <c r="L7322" s="8" t="str">
        <f>IF(Sales_Pipeline[[#This Row],[Close_Date]]="","",TEXT(Sales_Pipeline[[#This Row],[Close_Date]],"mmm"))</f>
        <v>Oct</v>
      </c>
      <c r="M7322" s="8" t="str">
        <f>IF(Sales_Pipeline[[#This Row],[Close_Date]]="","","Q"&amp;ROUNDUP(MONTH(Sales_Pipeline[[#This Row],[Close_Date]])/3,0))</f>
        <v>Q4</v>
      </c>
      <c r="N7322" s="2" cm="1">
        <f t="array" ref="N7322">IFERROR(_xlfn.IFS(Sales_Pipeline[[#This Row],[Deal_Stage]]="Won",_xlfn.XLOOKUP(Sales_Pipeline[[#This Row],[Product]],Products!$A$2:$A$8,Products!$C$2:$C$8),Sales_Pipeline[[#This Row],[Deal_Stage]]="Lost",_xlfn.XLOOKUP(Sales_Pipeline[[#This Row],[Product]],Products!$A$2:$A$8,Products!$C$2:$C$8)),"")</f>
        <v>55</v>
      </c>
      <c r="O7322" s="2">
        <v>52</v>
      </c>
    </row>
    <row r="7323" spans="1:15" x14ac:dyDescent="0.3">
      <c r="A7323" t="s">
        <v>7469</v>
      </c>
      <c r="B7323" t="s">
        <v>6</v>
      </c>
      <c r="C7323" t="str">
        <f>_xlfn.XLOOKUP(Sales_Pipeline[[#This Row],[Sales_Agent]],Sales_Teams[Sales_Agent],Sales_Teams[Manager])</f>
        <v>Dustin Brinkmann</v>
      </c>
      <c r="D7323" t="str">
        <f>_xlfn.XLOOKUP(Sales_Pipeline[[#This Row],[Manager]],Sales_Teams[Manager],Sales_Teams[Regional_Office])</f>
        <v>Central</v>
      </c>
      <c r="E7323" t="s">
        <v>76</v>
      </c>
      <c r="F7323" t="s">
        <v>150</v>
      </c>
      <c r="G7323" t="str">
        <f>IFERROR(_xlfn.XLOOKUP(Sales_Pipeline[[#This Row],[Account]],Accounts!$A$2:$A$86,Accounts!$F$2:$F$86),"")</f>
        <v>United States</v>
      </c>
      <c r="H7323" t="s">
        <v>57</v>
      </c>
      <c r="I7323" s="3">
        <v>43015</v>
      </c>
      <c r="J7323" s="3">
        <v>43097</v>
      </c>
      <c r="K7323" s="8" t="str">
        <f>IF(Sales_Pipeline[[#This Row],[Close_Date]]="","",TEXT(Sales_Pipeline[[#This Row],[Close_Date]],"ddd"))</f>
        <v>Thu</v>
      </c>
      <c r="L7323" s="8" t="str">
        <f>IF(Sales_Pipeline[[#This Row],[Close_Date]]="","",TEXT(Sales_Pipeline[[#This Row],[Close_Date]],"mmm"))</f>
        <v>Dec</v>
      </c>
      <c r="M7323" s="8" t="str">
        <f>IF(Sales_Pipeline[[#This Row],[Close_Date]]="","","Q"&amp;ROUNDUP(MONTH(Sales_Pipeline[[#This Row],[Close_Date]])/3,0))</f>
        <v>Q4</v>
      </c>
      <c r="N7323" s="2" cm="1">
        <f t="array" ref="N7323">IFERROR(_xlfn.IFS(Sales_Pipeline[[#This Row],[Deal_Stage]]="Won",_xlfn.XLOOKUP(Sales_Pipeline[[#This Row],[Product]],Products!$A$2:$A$8,Products!$C$2:$C$8),Sales_Pipeline[[#This Row],[Deal_Stage]]="Lost",_xlfn.XLOOKUP(Sales_Pipeline[[#This Row],[Product]],Products!$A$2:$A$8,Products!$C$2:$C$8)),"")</f>
        <v>3393</v>
      </c>
      <c r="O7323" s="2">
        <v>3253</v>
      </c>
    </row>
    <row r="7324" spans="1:15" x14ac:dyDescent="0.3">
      <c r="A7324" t="s">
        <v>7470</v>
      </c>
      <c r="B7324" t="s">
        <v>25</v>
      </c>
      <c r="C7324" t="str">
        <f>_xlfn.XLOOKUP(Sales_Pipeline[[#This Row],[Sales_Agent]],Sales_Teams[Sales_Agent],Sales_Teams[Manager])</f>
        <v>Rocco Neubert</v>
      </c>
      <c r="D7324" t="str">
        <f>_xlfn.XLOOKUP(Sales_Pipeline[[#This Row],[Manager]],Sales_Teams[Manager],Sales_Teams[Regional_Office])</f>
        <v>East</v>
      </c>
      <c r="E7324" t="s">
        <v>55</v>
      </c>
      <c r="F7324" t="s">
        <v>253</v>
      </c>
      <c r="G7324" t="str">
        <f>IFERROR(_xlfn.XLOOKUP(Sales_Pipeline[[#This Row],[Account]],Accounts!$A$2:$A$86,Accounts!$F$2:$F$86),"")</f>
        <v>United States</v>
      </c>
      <c r="H7324" t="s">
        <v>57</v>
      </c>
      <c r="I7324" s="3">
        <v>43015</v>
      </c>
      <c r="J7324" s="3">
        <v>43043</v>
      </c>
      <c r="K7324" s="8" t="str">
        <f>IF(Sales_Pipeline[[#This Row],[Close_Date]]="","",TEXT(Sales_Pipeline[[#This Row],[Close_Date]],"ddd"))</f>
        <v>Sat</v>
      </c>
      <c r="L7324" s="8" t="str">
        <f>IF(Sales_Pipeline[[#This Row],[Close_Date]]="","",TEXT(Sales_Pipeline[[#This Row],[Close_Date]],"mmm"))</f>
        <v>Nov</v>
      </c>
      <c r="M7324" s="8" t="str">
        <f>IF(Sales_Pipeline[[#This Row],[Close_Date]]="","","Q"&amp;ROUNDUP(MONTH(Sales_Pipeline[[#This Row],[Close_Date]])/3,0))</f>
        <v>Q4</v>
      </c>
      <c r="N7324" s="2" cm="1">
        <f t="array" ref="N7324">IFERROR(_xlfn.IFS(Sales_Pipeline[[#This Row],[Deal_Stage]]="Won",_xlfn.XLOOKUP(Sales_Pipeline[[#This Row],[Product]],Products!$A$2:$A$8,Products!$C$2:$C$8),Sales_Pipeline[[#This Row],[Deal_Stage]]="Lost",_xlfn.XLOOKUP(Sales_Pipeline[[#This Row],[Product]],Products!$A$2:$A$8,Products!$C$2:$C$8)),"")</f>
        <v>1096</v>
      </c>
      <c r="O7324" s="2">
        <v>1267</v>
      </c>
    </row>
    <row r="7325" spans="1:15" x14ac:dyDescent="0.3">
      <c r="A7325" t="s">
        <v>7471</v>
      </c>
      <c r="B7325" t="s">
        <v>25</v>
      </c>
      <c r="C7325" t="str">
        <f>_xlfn.XLOOKUP(Sales_Pipeline[[#This Row],[Sales_Agent]],Sales_Teams[Sales_Agent],Sales_Teams[Manager])</f>
        <v>Rocco Neubert</v>
      </c>
      <c r="D7325" t="str">
        <f>_xlfn.XLOOKUP(Sales_Pipeline[[#This Row],[Manager]],Sales_Teams[Manager],Sales_Teams[Regional_Office])</f>
        <v>East</v>
      </c>
      <c r="E7325" t="s">
        <v>55</v>
      </c>
      <c r="F7325" t="s">
        <v>256</v>
      </c>
      <c r="G7325" t="str">
        <f>IFERROR(_xlfn.XLOOKUP(Sales_Pipeline[[#This Row],[Account]],Accounts!$A$2:$A$86,Accounts!$F$2:$F$86),"")</f>
        <v>United States</v>
      </c>
      <c r="H7325" t="s">
        <v>57</v>
      </c>
      <c r="I7325" s="3">
        <v>43015</v>
      </c>
      <c r="J7325" s="3">
        <v>43021</v>
      </c>
      <c r="K7325" s="8" t="str">
        <f>IF(Sales_Pipeline[[#This Row],[Close_Date]]="","",TEXT(Sales_Pipeline[[#This Row],[Close_Date]],"ddd"))</f>
        <v>Fri</v>
      </c>
      <c r="L7325" s="8" t="str">
        <f>IF(Sales_Pipeline[[#This Row],[Close_Date]]="","",TEXT(Sales_Pipeline[[#This Row],[Close_Date]],"mmm"))</f>
        <v>Oct</v>
      </c>
      <c r="M7325" s="8" t="str">
        <f>IF(Sales_Pipeline[[#This Row],[Close_Date]]="","","Q"&amp;ROUNDUP(MONTH(Sales_Pipeline[[#This Row],[Close_Date]])/3,0))</f>
        <v>Q4</v>
      </c>
      <c r="N7325" s="2" cm="1">
        <f t="array" ref="N7325">IFERROR(_xlfn.IFS(Sales_Pipeline[[#This Row],[Deal_Stage]]="Won",_xlfn.XLOOKUP(Sales_Pipeline[[#This Row],[Product]],Products!$A$2:$A$8,Products!$C$2:$C$8),Sales_Pipeline[[#This Row],[Deal_Stage]]="Lost",_xlfn.XLOOKUP(Sales_Pipeline[[#This Row],[Product]],Products!$A$2:$A$8,Products!$C$2:$C$8)),"")</f>
        <v>1096</v>
      </c>
      <c r="O7325" s="2">
        <v>1096</v>
      </c>
    </row>
    <row r="7326" spans="1:15" x14ac:dyDescent="0.3">
      <c r="A7326" t="s">
        <v>7472</v>
      </c>
      <c r="B7326" t="s">
        <v>15</v>
      </c>
      <c r="C7326" t="str">
        <f>_xlfn.XLOOKUP(Sales_Pipeline[[#This Row],[Sales_Agent]],Sales_Teams[Sales_Agent],Sales_Teams[Manager])</f>
        <v>Melvin Marxen</v>
      </c>
      <c r="D7326" t="str">
        <f>_xlfn.XLOOKUP(Sales_Pipeline[[#This Row],[Manager]],Sales_Teams[Manager],Sales_Teams[Regional_Office])</f>
        <v>Central</v>
      </c>
      <c r="E7326" t="s">
        <v>76</v>
      </c>
      <c r="F7326" t="s">
        <v>330</v>
      </c>
      <c r="G7326" t="str">
        <f>IFERROR(_xlfn.XLOOKUP(Sales_Pipeline[[#This Row],[Account]],Accounts!$A$2:$A$86,Accounts!$F$2:$F$86),"")</f>
        <v>Korea</v>
      </c>
      <c r="H7326" t="s">
        <v>82</v>
      </c>
      <c r="I7326" s="3">
        <v>43015</v>
      </c>
      <c r="J7326" s="3">
        <v>43092</v>
      </c>
      <c r="K7326" s="8" t="str">
        <f>IF(Sales_Pipeline[[#This Row],[Close_Date]]="","",TEXT(Sales_Pipeline[[#This Row],[Close_Date]],"ddd"))</f>
        <v>Sat</v>
      </c>
      <c r="L7326" s="8" t="str">
        <f>IF(Sales_Pipeline[[#This Row],[Close_Date]]="","",TEXT(Sales_Pipeline[[#This Row],[Close_Date]],"mmm"))</f>
        <v>Dec</v>
      </c>
      <c r="M7326" s="8" t="str">
        <f>IF(Sales_Pipeline[[#This Row],[Close_Date]]="","","Q"&amp;ROUNDUP(MONTH(Sales_Pipeline[[#This Row],[Close_Date]])/3,0))</f>
        <v>Q4</v>
      </c>
      <c r="N7326" s="2" cm="1">
        <f t="array" ref="N7326">IFERROR(_xlfn.IFS(Sales_Pipeline[[#This Row],[Deal_Stage]]="Won",_xlfn.XLOOKUP(Sales_Pipeline[[#This Row],[Product]],Products!$A$2:$A$8,Products!$C$2:$C$8),Sales_Pipeline[[#This Row],[Deal_Stage]]="Lost",_xlfn.XLOOKUP(Sales_Pipeline[[#This Row],[Product]],Products!$A$2:$A$8,Products!$C$2:$C$8)),"")</f>
        <v>3393</v>
      </c>
      <c r="O7326" s="2">
        <v>0</v>
      </c>
    </row>
    <row r="7327" spans="1:15" x14ac:dyDescent="0.3">
      <c r="A7327" t="s">
        <v>7473</v>
      </c>
      <c r="B7327" t="s">
        <v>15</v>
      </c>
      <c r="C7327" t="str">
        <f>_xlfn.XLOOKUP(Sales_Pipeline[[#This Row],[Sales_Agent]],Sales_Teams[Sales_Agent],Sales_Teams[Manager])</f>
        <v>Melvin Marxen</v>
      </c>
      <c r="D7327" t="str">
        <f>_xlfn.XLOOKUP(Sales_Pipeline[[#This Row],[Manager]],Sales_Teams[Manager],Sales_Teams[Regional_Office])</f>
        <v>Central</v>
      </c>
      <c r="E7327" t="s">
        <v>61</v>
      </c>
      <c r="F7327" t="s">
        <v>81</v>
      </c>
      <c r="G7327" t="str">
        <f>IFERROR(_xlfn.XLOOKUP(Sales_Pipeline[[#This Row],[Account]],Accounts!$A$2:$A$86,Accounts!$F$2:$F$86),"")</f>
        <v>Italy</v>
      </c>
      <c r="H7327" t="s">
        <v>57</v>
      </c>
      <c r="I7327" s="3">
        <v>43015</v>
      </c>
      <c r="J7327" s="3">
        <v>43099</v>
      </c>
      <c r="K7327" s="8" t="str">
        <f>IF(Sales_Pipeline[[#This Row],[Close_Date]]="","",TEXT(Sales_Pipeline[[#This Row],[Close_Date]],"ddd"))</f>
        <v>Sat</v>
      </c>
      <c r="L7327" s="8" t="str">
        <f>IF(Sales_Pipeline[[#This Row],[Close_Date]]="","",TEXT(Sales_Pipeline[[#This Row],[Close_Date]],"mmm"))</f>
        <v>Dec</v>
      </c>
      <c r="M7327" s="8" t="str">
        <f>IF(Sales_Pipeline[[#This Row],[Close_Date]]="","","Q"&amp;ROUNDUP(MONTH(Sales_Pipeline[[#This Row],[Close_Date]])/3,0))</f>
        <v>Q4</v>
      </c>
      <c r="N7327" s="2" cm="1">
        <f t="array" ref="N7327">IFERROR(_xlfn.IFS(Sales_Pipeline[[#This Row],[Deal_Stage]]="Won",_xlfn.XLOOKUP(Sales_Pipeline[[#This Row],[Product]],Products!$A$2:$A$8,Products!$C$2:$C$8),Sales_Pipeline[[#This Row],[Deal_Stage]]="Lost",_xlfn.XLOOKUP(Sales_Pipeline[[#This Row],[Product]],Products!$A$2:$A$8,Products!$C$2:$C$8)),"")</f>
        <v>55</v>
      </c>
      <c r="O7327" s="2">
        <v>54</v>
      </c>
    </row>
    <row r="7328" spans="1:15" x14ac:dyDescent="0.3">
      <c r="A7328" t="s">
        <v>7474</v>
      </c>
      <c r="B7328" t="s">
        <v>36</v>
      </c>
      <c r="C7328" t="str">
        <f>_xlfn.XLOOKUP(Sales_Pipeline[[#This Row],[Sales_Agent]],Sales_Teams[Sales_Agent],Sales_Teams[Manager])</f>
        <v>Celia Rouche</v>
      </c>
      <c r="D7328" t="str">
        <f>_xlfn.XLOOKUP(Sales_Pipeline[[#This Row],[Manager]],Sales_Teams[Manager],Sales_Teams[Regional_Office])</f>
        <v>West</v>
      </c>
      <c r="E7328" t="s">
        <v>76</v>
      </c>
      <c r="F7328" t="s">
        <v>125</v>
      </c>
      <c r="G7328" t="str">
        <f>IFERROR(_xlfn.XLOOKUP(Sales_Pipeline[[#This Row],[Account]],Accounts!$A$2:$A$86,Accounts!$F$2:$F$86),"")</f>
        <v>United States</v>
      </c>
      <c r="H7328" t="s">
        <v>57</v>
      </c>
      <c r="I7328" s="3">
        <v>43015</v>
      </c>
      <c r="J7328" s="3">
        <v>43082</v>
      </c>
      <c r="K7328" s="8" t="str">
        <f>IF(Sales_Pipeline[[#This Row],[Close_Date]]="","",TEXT(Sales_Pipeline[[#This Row],[Close_Date]],"ddd"))</f>
        <v>Wed</v>
      </c>
      <c r="L7328" s="8" t="str">
        <f>IF(Sales_Pipeline[[#This Row],[Close_Date]]="","",TEXT(Sales_Pipeline[[#This Row],[Close_Date]],"mmm"))</f>
        <v>Dec</v>
      </c>
      <c r="M7328" s="8" t="str">
        <f>IF(Sales_Pipeline[[#This Row],[Close_Date]]="","","Q"&amp;ROUNDUP(MONTH(Sales_Pipeline[[#This Row],[Close_Date]])/3,0))</f>
        <v>Q4</v>
      </c>
      <c r="N7328" s="2" cm="1">
        <f t="array" ref="N7328">IFERROR(_xlfn.IFS(Sales_Pipeline[[#This Row],[Deal_Stage]]="Won",_xlfn.XLOOKUP(Sales_Pipeline[[#This Row],[Product]],Products!$A$2:$A$8,Products!$C$2:$C$8),Sales_Pipeline[[#This Row],[Deal_Stage]]="Lost",_xlfn.XLOOKUP(Sales_Pipeline[[#This Row],[Product]],Products!$A$2:$A$8,Products!$C$2:$C$8)),"")</f>
        <v>3393</v>
      </c>
      <c r="O7328" s="2">
        <v>3293</v>
      </c>
    </row>
    <row r="7329" spans="1:15" x14ac:dyDescent="0.3">
      <c r="A7329" t="s">
        <v>7475</v>
      </c>
      <c r="B7329" t="s">
        <v>10</v>
      </c>
      <c r="C7329" t="str">
        <f>_xlfn.XLOOKUP(Sales_Pipeline[[#This Row],[Sales_Agent]],Sales_Teams[Sales_Agent],Sales_Teams[Manager])</f>
        <v>Melvin Marxen</v>
      </c>
      <c r="D7329" t="str">
        <f>_xlfn.XLOOKUP(Sales_Pipeline[[#This Row],[Manager]],Sales_Teams[Manager],Sales_Teams[Regional_Office])</f>
        <v>Central</v>
      </c>
      <c r="E7329" t="s">
        <v>8953</v>
      </c>
      <c r="F7329" t="s">
        <v>147</v>
      </c>
      <c r="G7329" t="str">
        <f>IFERROR(_xlfn.XLOOKUP(Sales_Pipeline[[#This Row],[Account]],Accounts!$A$2:$A$86,Accounts!$F$2:$F$86),"")</f>
        <v>United States</v>
      </c>
      <c r="H7329" t="s">
        <v>57</v>
      </c>
      <c r="I7329" s="3">
        <v>43015</v>
      </c>
      <c r="J7329" s="3">
        <v>43091</v>
      </c>
      <c r="K7329" s="8" t="str">
        <f>IF(Sales_Pipeline[[#This Row],[Close_Date]]="","",TEXT(Sales_Pipeline[[#This Row],[Close_Date]],"ddd"))</f>
        <v>Fri</v>
      </c>
      <c r="L7329" s="8" t="str">
        <f>IF(Sales_Pipeline[[#This Row],[Close_Date]]="","",TEXT(Sales_Pipeline[[#This Row],[Close_Date]],"mmm"))</f>
        <v>Dec</v>
      </c>
      <c r="M7329" s="8" t="str">
        <f>IF(Sales_Pipeline[[#This Row],[Close_Date]]="","","Q"&amp;ROUNDUP(MONTH(Sales_Pipeline[[#This Row],[Close_Date]])/3,0))</f>
        <v>Q4</v>
      </c>
      <c r="N7329" s="2" cm="1">
        <f t="array" ref="N7329">IFERROR(_xlfn.IFS(Sales_Pipeline[[#This Row],[Deal_Stage]]="Won",_xlfn.XLOOKUP(Sales_Pipeline[[#This Row],[Product]],Products!$A$2:$A$8,Products!$C$2:$C$8),Sales_Pipeline[[#This Row],[Deal_Stage]]="Lost",_xlfn.XLOOKUP(Sales_Pipeline[[#This Row],[Product]],Products!$A$2:$A$8,Products!$C$2:$C$8)),"")</f>
        <v>4821</v>
      </c>
      <c r="O7329" s="2">
        <v>4404</v>
      </c>
    </row>
    <row r="7330" spans="1:15" x14ac:dyDescent="0.3">
      <c r="A7330" t="s">
        <v>7476</v>
      </c>
      <c r="B7330" t="s">
        <v>10</v>
      </c>
      <c r="C7330" t="str">
        <f>_xlfn.XLOOKUP(Sales_Pipeline[[#This Row],[Sales_Agent]],Sales_Teams[Sales_Agent],Sales_Teams[Manager])</f>
        <v>Melvin Marxen</v>
      </c>
      <c r="D7330" t="str">
        <f>_xlfn.XLOOKUP(Sales_Pipeline[[#This Row],[Manager]],Sales_Teams[Manager],Sales_Teams[Regional_Office])</f>
        <v>Central</v>
      </c>
      <c r="E7330" t="s">
        <v>8953</v>
      </c>
      <c r="F7330" t="s">
        <v>74</v>
      </c>
      <c r="G7330" t="str">
        <f>IFERROR(_xlfn.XLOOKUP(Sales_Pipeline[[#This Row],[Account]],Accounts!$A$2:$A$86,Accounts!$F$2:$F$86),"")</f>
        <v>United States</v>
      </c>
      <c r="H7330" t="s">
        <v>57</v>
      </c>
      <c r="I7330" s="3">
        <v>43015</v>
      </c>
      <c r="J7330" s="3">
        <v>43017</v>
      </c>
      <c r="K7330" s="8" t="str">
        <f>IF(Sales_Pipeline[[#This Row],[Close_Date]]="","",TEXT(Sales_Pipeline[[#This Row],[Close_Date]],"ddd"))</f>
        <v>Mon</v>
      </c>
      <c r="L7330" s="8" t="str">
        <f>IF(Sales_Pipeline[[#This Row],[Close_Date]]="","",TEXT(Sales_Pipeline[[#This Row],[Close_Date]],"mmm"))</f>
        <v>Oct</v>
      </c>
      <c r="M7330" s="8" t="str">
        <f>IF(Sales_Pipeline[[#This Row],[Close_Date]]="","","Q"&amp;ROUNDUP(MONTH(Sales_Pipeline[[#This Row],[Close_Date]])/3,0))</f>
        <v>Q4</v>
      </c>
      <c r="N7330" s="2" cm="1">
        <f t="array" ref="N7330">IFERROR(_xlfn.IFS(Sales_Pipeline[[#This Row],[Deal_Stage]]="Won",_xlfn.XLOOKUP(Sales_Pipeline[[#This Row],[Product]],Products!$A$2:$A$8,Products!$C$2:$C$8),Sales_Pipeline[[#This Row],[Deal_Stage]]="Lost",_xlfn.XLOOKUP(Sales_Pipeline[[#This Row],[Product]],Products!$A$2:$A$8,Products!$C$2:$C$8)),"")</f>
        <v>4821</v>
      </c>
      <c r="O7330" s="2">
        <v>5212</v>
      </c>
    </row>
    <row r="7331" spans="1:15" x14ac:dyDescent="0.3">
      <c r="A7331" t="s">
        <v>7477</v>
      </c>
      <c r="B7331" t="s">
        <v>43</v>
      </c>
      <c r="C7331" t="str">
        <f>_xlfn.XLOOKUP(Sales_Pipeline[[#This Row],[Sales_Agent]],Sales_Teams[Sales_Agent],Sales_Teams[Manager])</f>
        <v>Summer Sewald</v>
      </c>
      <c r="D7331" t="str">
        <f>_xlfn.XLOOKUP(Sales_Pipeline[[#This Row],[Manager]],Sales_Teams[Manager],Sales_Teams[Regional_Office])</f>
        <v>West</v>
      </c>
      <c r="E7331" t="s">
        <v>63</v>
      </c>
      <c r="F7331" t="s">
        <v>145</v>
      </c>
      <c r="G7331" t="str">
        <f>IFERROR(_xlfn.XLOOKUP(Sales_Pipeline[[#This Row],[Account]],Accounts!$A$2:$A$86,Accounts!$F$2:$F$86),"")</f>
        <v>United States</v>
      </c>
      <c r="H7331" t="s">
        <v>82</v>
      </c>
      <c r="I7331" s="3">
        <v>43015</v>
      </c>
      <c r="J7331" s="3">
        <v>43064</v>
      </c>
      <c r="K7331" s="8" t="str">
        <f>IF(Sales_Pipeline[[#This Row],[Close_Date]]="","",TEXT(Sales_Pipeline[[#This Row],[Close_Date]],"ddd"))</f>
        <v>Sat</v>
      </c>
      <c r="L7331" s="8" t="str">
        <f>IF(Sales_Pipeline[[#This Row],[Close_Date]]="","",TEXT(Sales_Pipeline[[#This Row],[Close_Date]],"mmm"))</f>
        <v>Nov</v>
      </c>
      <c r="M7331" s="8" t="str">
        <f>IF(Sales_Pipeline[[#This Row],[Close_Date]]="","","Q"&amp;ROUNDUP(MONTH(Sales_Pipeline[[#This Row],[Close_Date]])/3,0))</f>
        <v>Q4</v>
      </c>
      <c r="N7331" s="2" cm="1">
        <f t="array" ref="N7331">IFERROR(_xlfn.IFS(Sales_Pipeline[[#This Row],[Deal_Stage]]="Won",_xlfn.XLOOKUP(Sales_Pipeline[[#This Row],[Product]],Products!$A$2:$A$8,Products!$C$2:$C$8),Sales_Pipeline[[#This Row],[Deal_Stage]]="Lost",_xlfn.XLOOKUP(Sales_Pipeline[[#This Row],[Product]],Products!$A$2:$A$8,Products!$C$2:$C$8)),"")</f>
        <v>550</v>
      </c>
      <c r="O7331" s="2">
        <v>0</v>
      </c>
    </row>
    <row r="7332" spans="1:15" x14ac:dyDescent="0.3">
      <c r="A7332" t="s">
        <v>7478</v>
      </c>
      <c r="B7332" t="s">
        <v>42</v>
      </c>
      <c r="C7332" t="str">
        <f>_xlfn.XLOOKUP(Sales_Pipeline[[#This Row],[Sales_Agent]],Sales_Teams[Sales_Agent],Sales_Teams[Manager])</f>
        <v>Summer Sewald</v>
      </c>
      <c r="D7332" t="str">
        <f>_xlfn.XLOOKUP(Sales_Pipeline[[#This Row],[Manager]],Sales_Teams[Manager],Sales_Teams[Regional_Office])</f>
        <v>West</v>
      </c>
      <c r="E7332" t="s">
        <v>63</v>
      </c>
      <c r="F7332" t="s">
        <v>191</v>
      </c>
      <c r="G7332" t="str">
        <f>IFERROR(_xlfn.XLOOKUP(Sales_Pipeline[[#This Row],[Account]],Accounts!$A$2:$A$86,Accounts!$F$2:$F$86),"")</f>
        <v>United States</v>
      </c>
      <c r="H7332" t="s">
        <v>57</v>
      </c>
      <c r="I7332" s="3">
        <v>43015</v>
      </c>
      <c r="J7332" s="3">
        <v>43077</v>
      </c>
      <c r="K7332" s="8" t="str">
        <f>IF(Sales_Pipeline[[#This Row],[Close_Date]]="","",TEXT(Sales_Pipeline[[#This Row],[Close_Date]],"ddd"))</f>
        <v>Fri</v>
      </c>
      <c r="L7332" s="8" t="str">
        <f>IF(Sales_Pipeline[[#This Row],[Close_Date]]="","",TEXT(Sales_Pipeline[[#This Row],[Close_Date]],"mmm"))</f>
        <v>Dec</v>
      </c>
      <c r="M7332" s="8" t="str">
        <f>IF(Sales_Pipeline[[#This Row],[Close_Date]]="","","Q"&amp;ROUNDUP(MONTH(Sales_Pipeline[[#This Row],[Close_Date]])/3,0))</f>
        <v>Q4</v>
      </c>
      <c r="N7332" s="2" cm="1">
        <f t="array" ref="N7332">IFERROR(_xlfn.IFS(Sales_Pipeline[[#This Row],[Deal_Stage]]="Won",_xlfn.XLOOKUP(Sales_Pipeline[[#This Row],[Product]],Products!$A$2:$A$8,Products!$C$2:$C$8),Sales_Pipeline[[#This Row],[Deal_Stage]]="Lost",_xlfn.XLOOKUP(Sales_Pipeline[[#This Row],[Product]],Products!$A$2:$A$8,Products!$C$2:$C$8)),"")</f>
        <v>550</v>
      </c>
      <c r="O7332" s="2">
        <v>488</v>
      </c>
    </row>
    <row r="7333" spans="1:15" x14ac:dyDescent="0.3">
      <c r="A7333" t="s">
        <v>7479</v>
      </c>
      <c r="B7333" t="s">
        <v>8</v>
      </c>
      <c r="C7333" t="str">
        <f>_xlfn.XLOOKUP(Sales_Pipeline[[#This Row],[Sales_Agent]],Sales_Teams[Sales_Agent],Sales_Teams[Manager])</f>
        <v>Dustin Brinkmann</v>
      </c>
      <c r="D7333" t="str">
        <f>_xlfn.XLOOKUP(Sales_Pipeline[[#This Row],[Manager]],Sales_Teams[Manager],Sales_Teams[Regional_Office])</f>
        <v>Central</v>
      </c>
      <c r="E7333" t="s">
        <v>63</v>
      </c>
      <c r="F7333" t="s">
        <v>229</v>
      </c>
      <c r="G7333" t="str">
        <f>IFERROR(_xlfn.XLOOKUP(Sales_Pipeline[[#This Row],[Account]],Accounts!$A$2:$A$86,Accounts!$F$2:$F$86),"")</f>
        <v>Norway</v>
      </c>
      <c r="H7333" t="s">
        <v>57</v>
      </c>
      <c r="I7333" s="3">
        <v>43015</v>
      </c>
      <c r="J7333" s="3">
        <v>43021</v>
      </c>
      <c r="K7333" s="8" t="str">
        <f>IF(Sales_Pipeline[[#This Row],[Close_Date]]="","",TEXT(Sales_Pipeline[[#This Row],[Close_Date]],"ddd"))</f>
        <v>Fri</v>
      </c>
      <c r="L7333" s="8" t="str">
        <f>IF(Sales_Pipeline[[#This Row],[Close_Date]]="","",TEXT(Sales_Pipeline[[#This Row],[Close_Date]],"mmm"))</f>
        <v>Oct</v>
      </c>
      <c r="M7333" s="8" t="str">
        <f>IF(Sales_Pipeline[[#This Row],[Close_Date]]="","","Q"&amp;ROUNDUP(MONTH(Sales_Pipeline[[#This Row],[Close_Date]])/3,0))</f>
        <v>Q4</v>
      </c>
      <c r="N7333" s="2" cm="1">
        <f t="array" ref="N7333">IFERROR(_xlfn.IFS(Sales_Pipeline[[#This Row],[Deal_Stage]]="Won",_xlfn.XLOOKUP(Sales_Pipeline[[#This Row],[Product]],Products!$A$2:$A$8,Products!$C$2:$C$8),Sales_Pipeline[[#This Row],[Deal_Stage]]="Lost",_xlfn.XLOOKUP(Sales_Pipeline[[#This Row],[Product]],Products!$A$2:$A$8,Products!$C$2:$C$8)),"")</f>
        <v>550</v>
      </c>
      <c r="O7333" s="2">
        <v>594</v>
      </c>
    </row>
    <row r="7334" spans="1:15" x14ac:dyDescent="0.3">
      <c r="A7334" t="s">
        <v>7480</v>
      </c>
      <c r="B7334" t="s">
        <v>37</v>
      </c>
      <c r="C7334" t="str">
        <f>_xlfn.XLOOKUP(Sales_Pipeline[[#This Row],[Sales_Agent]],Sales_Teams[Sales_Agent],Sales_Teams[Manager])</f>
        <v>Celia Rouche</v>
      </c>
      <c r="D7334" t="str">
        <f>_xlfn.XLOOKUP(Sales_Pipeline[[#This Row],[Manager]],Sales_Teams[Manager],Sales_Teams[Regional_Office])</f>
        <v>West</v>
      </c>
      <c r="E7334" t="s">
        <v>63</v>
      </c>
      <c r="F7334" t="s">
        <v>288</v>
      </c>
      <c r="G7334" t="str">
        <f>IFERROR(_xlfn.XLOOKUP(Sales_Pipeline[[#This Row],[Account]],Accounts!$A$2:$A$86,Accounts!$F$2:$F$86),"")</f>
        <v>United States</v>
      </c>
      <c r="H7334" t="s">
        <v>57</v>
      </c>
      <c r="I7334" s="3">
        <v>43015</v>
      </c>
      <c r="J7334" s="3">
        <v>43099</v>
      </c>
      <c r="K7334" s="8" t="str">
        <f>IF(Sales_Pipeline[[#This Row],[Close_Date]]="","",TEXT(Sales_Pipeline[[#This Row],[Close_Date]],"ddd"))</f>
        <v>Sat</v>
      </c>
      <c r="L7334" s="8" t="str">
        <f>IF(Sales_Pipeline[[#This Row],[Close_Date]]="","",TEXT(Sales_Pipeline[[#This Row],[Close_Date]],"mmm"))</f>
        <v>Dec</v>
      </c>
      <c r="M7334" s="8" t="str">
        <f>IF(Sales_Pipeline[[#This Row],[Close_Date]]="","","Q"&amp;ROUNDUP(MONTH(Sales_Pipeline[[#This Row],[Close_Date]])/3,0))</f>
        <v>Q4</v>
      </c>
      <c r="N7334" s="2" cm="1">
        <f t="array" ref="N7334">IFERROR(_xlfn.IFS(Sales_Pipeline[[#This Row],[Deal_Stage]]="Won",_xlfn.XLOOKUP(Sales_Pipeline[[#This Row],[Product]],Products!$A$2:$A$8,Products!$C$2:$C$8),Sales_Pipeline[[#This Row],[Deal_Stage]]="Lost",_xlfn.XLOOKUP(Sales_Pipeline[[#This Row],[Product]],Products!$A$2:$A$8,Products!$C$2:$C$8)),"")</f>
        <v>550</v>
      </c>
      <c r="O7334" s="2">
        <v>464</v>
      </c>
    </row>
    <row r="7335" spans="1:15" x14ac:dyDescent="0.3">
      <c r="A7335" t="s">
        <v>7481</v>
      </c>
      <c r="B7335" t="s">
        <v>37</v>
      </c>
      <c r="C7335" t="str">
        <f>_xlfn.XLOOKUP(Sales_Pipeline[[#This Row],[Sales_Agent]],Sales_Teams[Sales_Agent],Sales_Teams[Manager])</f>
        <v>Celia Rouche</v>
      </c>
      <c r="D7335" t="str">
        <f>_xlfn.XLOOKUP(Sales_Pipeline[[#This Row],[Manager]],Sales_Teams[Manager],Sales_Teams[Regional_Office])</f>
        <v>West</v>
      </c>
      <c r="E7335" t="s">
        <v>61</v>
      </c>
      <c r="F7335" t="s">
        <v>72</v>
      </c>
      <c r="G7335" t="str">
        <f>IFERROR(_xlfn.XLOOKUP(Sales_Pipeline[[#This Row],[Account]],Accounts!$A$2:$A$86,Accounts!$F$2:$F$86),"")</f>
        <v>United States</v>
      </c>
      <c r="H7335" t="s">
        <v>57</v>
      </c>
      <c r="I7335" s="3">
        <v>43015</v>
      </c>
      <c r="J7335" s="3">
        <v>43082</v>
      </c>
      <c r="K7335" s="8" t="str">
        <f>IF(Sales_Pipeline[[#This Row],[Close_Date]]="","",TEXT(Sales_Pipeline[[#This Row],[Close_Date]],"ddd"))</f>
        <v>Wed</v>
      </c>
      <c r="L7335" s="8" t="str">
        <f>IF(Sales_Pipeline[[#This Row],[Close_Date]]="","",TEXT(Sales_Pipeline[[#This Row],[Close_Date]],"mmm"))</f>
        <v>Dec</v>
      </c>
      <c r="M7335" s="8" t="str">
        <f>IF(Sales_Pipeline[[#This Row],[Close_Date]]="","","Q"&amp;ROUNDUP(MONTH(Sales_Pipeline[[#This Row],[Close_Date]])/3,0))</f>
        <v>Q4</v>
      </c>
      <c r="N7335" s="2" cm="1">
        <f t="array" ref="N7335">IFERROR(_xlfn.IFS(Sales_Pipeline[[#This Row],[Deal_Stage]]="Won",_xlfn.XLOOKUP(Sales_Pipeline[[#This Row],[Product]],Products!$A$2:$A$8,Products!$C$2:$C$8),Sales_Pipeline[[#This Row],[Deal_Stage]]="Lost",_xlfn.XLOOKUP(Sales_Pipeline[[#This Row],[Product]],Products!$A$2:$A$8,Products!$C$2:$C$8)),"")</f>
        <v>55</v>
      </c>
      <c r="O7335" s="2">
        <v>53</v>
      </c>
    </row>
    <row r="7336" spans="1:15" x14ac:dyDescent="0.3">
      <c r="A7336" t="s">
        <v>7482</v>
      </c>
      <c r="B7336" t="s">
        <v>12</v>
      </c>
      <c r="C7336" t="str">
        <f>_xlfn.XLOOKUP(Sales_Pipeline[[#This Row],[Sales_Agent]],Sales_Teams[Sales_Agent],Sales_Teams[Manager])</f>
        <v>Melvin Marxen</v>
      </c>
      <c r="D7336" t="str">
        <f>_xlfn.XLOOKUP(Sales_Pipeline[[#This Row],[Manager]],Sales_Teams[Manager],Sales_Teams[Regional_Office])</f>
        <v>Central</v>
      </c>
      <c r="E7336" t="s">
        <v>55</v>
      </c>
      <c r="F7336" t="s">
        <v>150</v>
      </c>
      <c r="G7336" t="str">
        <f>IFERROR(_xlfn.XLOOKUP(Sales_Pipeline[[#This Row],[Account]],Accounts!$A$2:$A$86,Accounts!$F$2:$F$86),"")</f>
        <v>United States</v>
      </c>
      <c r="H7336" t="s">
        <v>82</v>
      </c>
      <c r="I7336" s="3">
        <v>43015</v>
      </c>
      <c r="J7336" s="3">
        <v>43023</v>
      </c>
      <c r="K7336" s="8" t="str">
        <f>IF(Sales_Pipeline[[#This Row],[Close_Date]]="","",TEXT(Sales_Pipeline[[#This Row],[Close_Date]],"ddd"))</f>
        <v>Sun</v>
      </c>
      <c r="L7336" s="8" t="str">
        <f>IF(Sales_Pipeline[[#This Row],[Close_Date]]="","",TEXT(Sales_Pipeline[[#This Row],[Close_Date]],"mmm"))</f>
        <v>Oct</v>
      </c>
      <c r="M7336" s="8" t="str">
        <f>IF(Sales_Pipeline[[#This Row],[Close_Date]]="","","Q"&amp;ROUNDUP(MONTH(Sales_Pipeline[[#This Row],[Close_Date]])/3,0))</f>
        <v>Q4</v>
      </c>
      <c r="N7336" s="2" cm="1">
        <f t="array" ref="N7336">IFERROR(_xlfn.IFS(Sales_Pipeline[[#This Row],[Deal_Stage]]="Won",_xlfn.XLOOKUP(Sales_Pipeline[[#This Row],[Product]],Products!$A$2:$A$8,Products!$C$2:$C$8),Sales_Pipeline[[#This Row],[Deal_Stage]]="Lost",_xlfn.XLOOKUP(Sales_Pipeline[[#This Row],[Product]],Products!$A$2:$A$8,Products!$C$2:$C$8)),"")</f>
        <v>1096</v>
      </c>
      <c r="O7336" s="2">
        <v>0</v>
      </c>
    </row>
    <row r="7337" spans="1:15" x14ac:dyDescent="0.3">
      <c r="A7337" t="s">
        <v>7483</v>
      </c>
      <c r="B7337" t="s">
        <v>12</v>
      </c>
      <c r="C7337" t="str">
        <f>_xlfn.XLOOKUP(Sales_Pipeline[[#This Row],[Sales_Agent]],Sales_Teams[Sales_Agent],Sales_Teams[Manager])</f>
        <v>Melvin Marxen</v>
      </c>
      <c r="D7337" t="str">
        <f>_xlfn.XLOOKUP(Sales_Pipeline[[#This Row],[Manager]],Sales_Teams[Manager],Sales_Teams[Regional_Office])</f>
        <v>Central</v>
      </c>
      <c r="E7337" t="s">
        <v>63</v>
      </c>
      <c r="F7337" t="s">
        <v>507</v>
      </c>
      <c r="G7337" t="str">
        <f>IFERROR(_xlfn.XLOOKUP(Sales_Pipeline[[#This Row],[Account]],Accounts!$A$2:$A$86,Accounts!$F$2:$F$86),"")</f>
        <v>Belgium</v>
      </c>
      <c r="H7337" t="s">
        <v>57</v>
      </c>
      <c r="I7337" s="3">
        <v>43015</v>
      </c>
      <c r="J7337" s="3">
        <v>43016</v>
      </c>
      <c r="K7337" s="8" t="str">
        <f>IF(Sales_Pipeline[[#This Row],[Close_Date]]="","",TEXT(Sales_Pipeline[[#This Row],[Close_Date]],"ddd"))</f>
        <v>Sun</v>
      </c>
      <c r="L7337" s="8" t="str">
        <f>IF(Sales_Pipeline[[#This Row],[Close_Date]]="","",TEXT(Sales_Pipeline[[#This Row],[Close_Date]],"mmm"))</f>
        <v>Oct</v>
      </c>
      <c r="M7337" s="8" t="str">
        <f>IF(Sales_Pipeline[[#This Row],[Close_Date]]="","","Q"&amp;ROUNDUP(MONTH(Sales_Pipeline[[#This Row],[Close_Date]])/3,0))</f>
        <v>Q4</v>
      </c>
      <c r="N7337" s="2" cm="1">
        <f t="array" ref="N7337">IFERROR(_xlfn.IFS(Sales_Pipeline[[#This Row],[Deal_Stage]]="Won",_xlfn.XLOOKUP(Sales_Pipeline[[#This Row],[Product]],Products!$A$2:$A$8,Products!$C$2:$C$8),Sales_Pipeline[[#This Row],[Deal_Stage]]="Lost",_xlfn.XLOOKUP(Sales_Pipeline[[#This Row],[Product]],Products!$A$2:$A$8,Products!$C$2:$C$8)),"")</f>
        <v>550</v>
      </c>
      <c r="O7337" s="2">
        <v>661</v>
      </c>
    </row>
    <row r="7338" spans="1:15" x14ac:dyDescent="0.3">
      <c r="A7338" t="s">
        <v>7484</v>
      </c>
      <c r="B7338" t="s">
        <v>12</v>
      </c>
      <c r="C7338" t="str">
        <f>_xlfn.XLOOKUP(Sales_Pipeline[[#This Row],[Sales_Agent]],Sales_Teams[Sales_Agent],Sales_Teams[Manager])</f>
        <v>Melvin Marxen</v>
      </c>
      <c r="D7338" t="str">
        <f>_xlfn.XLOOKUP(Sales_Pipeline[[#This Row],[Manager]],Sales_Teams[Manager],Sales_Teams[Regional_Office])</f>
        <v>Central</v>
      </c>
      <c r="E7338" t="s">
        <v>55</v>
      </c>
      <c r="F7338" t="s">
        <v>81</v>
      </c>
      <c r="G7338" t="str">
        <f>IFERROR(_xlfn.XLOOKUP(Sales_Pipeline[[#This Row],[Account]],Accounts!$A$2:$A$86,Accounts!$F$2:$F$86),"")</f>
        <v>Italy</v>
      </c>
      <c r="H7338" t="s">
        <v>57</v>
      </c>
      <c r="I7338" s="3">
        <v>43015</v>
      </c>
      <c r="J7338" s="3">
        <v>43022</v>
      </c>
      <c r="K7338" s="8" t="str">
        <f>IF(Sales_Pipeline[[#This Row],[Close_Date]]="","",TEXT(Sales_Pipeline[[#This Row],[Close_Date]],"ddd"))</f>
        <v>Sat</v>
      </c>
      <c r="L7338" s="8" t="str">
        <f>IF(Sales_Pipeline[[#This Row],[Close_Date]]="","",TEXT(Sales_Pipeline[[#This Row],[Close_Date]],"mmm"))</f>
        <v>Oct</v>
      </c>
      <c r="M7338" s="8" t="str">
        <f>IF(Sales_Pipeline[[#This Row],[Close_Date]]="","","Q"&amp;ROUNDUP(MONTH(Sales_Pipeline[[#This Row],[Close_Date]])/3,0))</f>
        <v>Q4</v>
      </c>
      <c r="N7338" s="2" cm="1">
        <f t="array" ref="N7338">IFERROR(_xlfn.IFS(Sales_Pipeline[[#This Row],[Deal_Stage]]="Won",_xlfn.XLOOKUP(Sales_Pipeline[[#This Row],[Product]],Products!$A$2:$A$8,Products!$C$2:$C$8),Sales_Pipeline[[#This Row],[Deal_Stage]]="Lost",_xlfn.XLOOKUP(Sales_Pipeline[[#This Row],[Product]],Products!$A$2:$A$8,Products!$C$2:$C$8)),"")</f>
        <v>1096</v>
      </c>
      <c r="O7338" s="2">
        <v>1240</v>
      </c>
    </row>
    <row r="7339" spans="1:15" x14ac:dyDescent="0.3">
      <c r="A7339" t="s">
        <v>7485</v>
      </c>
      <c r="B7339" t="s">
        <v>12</v>
      </c>
      <c r="C7339" t="str">
        <f>_xlfn.XLOOKUP(Sales_Pipeline[[#This Row],[Sales_Agent]],Sales_Teams[Sales_Agent],Sales_Teams[Manager])</f>
        <v>Melvin Marxen</v>
      </c>
      <c r="D7339" t="str">
        <f>_xlfn.XLOOKUP(Sales_Pipeline[[#This Row],[Manager]],Sales_Teams[Manager],Sales_Teams[Regional_Office])</f>
        <v>Central</v>
      </c>
      <c r="E7339" t="s">
        <v>76</v>
      </c>
      <c r="F7339" t="s">
        <v>59</v>
      </c>
      <c r="G7339" t="str">
        <f>IFERROR(_xlfn.XLOOKUP(Sales_Pipeline[[#This Row],[Account]],Accounts!$A$2:$A$86,Accounts!$F$2:$F$86),"")</f>
        <v>United States</v>
      </c>
      <c r="H7339" t="s">
        <v>57</v>
      </c>
      <c r="I7339" s="3">
        <v>43015</v>
      </c>
      <c r="J7339" s="3">
        <v>43089</v>
      </c>
      <c r="K7339" s="8" t="str">
        <f>IF(Sales_Pipeline[[#This Row],[Close_Date]]="","",TEXT(Sales_Pipeline[[#This Row],[Close_Date]],"ddd"))</f>
        <v>Wed</v>
      </c>
      <c r="L7339" s="8" t="str">
        <f>IF(Sales_Pipeline[[#This Row],[Close_Date]]="","",TEXT(Sales_Pipeline[[#This Row],[Close_Date]],"mmm"))</f>
        <v>Dec</v>
      </c>
      <c r="M7339" s="8" t="str">
        <f>IF(Sales_Pipeline[[#This Row],[Close_Date]]="","","Q"&amp;ROUNDUP(MONTH(Sales_Pipeline[[#This Row],[Close_Date]])/3,0))</f>
        <v>Q4</v>
      </c>
      <c r="N7339" s="2" cm="1">
        <f t="array" ref="N7339">IFERROR(_xlfn.IFS(Sales_Pipeline[[#This Row],[Deal_Stage]]="Won",_xlfn.XLOOKUP(Sales_Pipeline[[#This Row],[Product]],Products!$A$2:$A$8,Products!$C$2:$C$8),Sales_Pipeline[[#This Row],[Deal_Stage]]="Lost",_xlfn.XLOOKUP(Sales_Pipeline[[#This Row],[Product]],Products!$A$2:$A$8,Products!$C$2:$C$8)),"")</f>
        <v>3393</v>
      </c>
      <c r="O7339" s="2">
        <v>2763</v>
      </c>
    </row>
    <row r="7340" spans="1:15" x14ac:dyDescent="0.3">
      <c r="A7340" t="s">
        <v>7486</v>
      </c>
      <c r="B7340" t="s">
        <v>45</v>
      </c>
      <c r="C7340" t="str">
        <f>_xlfn.XLOOKUP(Sales_Pipeline[[#This Row],[Sales_Agent]],Sales_Teams[Sales_Agent],Sales_Teams[Manager])</f>
        <v>Summer Sewald</v>
      </c>
      <c r="D7340" t="str">
        <f>_xlfn.XLOOKUP(Sales_Pipeline[[#This Row],[Manager]],Sales_Teams[Manager],Sales_Teams[Regional_Office])</f>
        <v>West</v>
      </c>
      <c r="E7340" t="s">
        <v>63</v>
      </c>
      <c r="F7340" t="s">
        <v>234</v>
      </c>
      <c r="G7340" t="str">
        <f>IFERROR(_xlfn.XLOOKUP(Sales_Pipeline[[#This Row],[Account]],Accounts!$A$2:$A$86,Accounts!$F$2:$F$86),"")</f>
        <v>United States</v>
      </c>
      <c r="H7340" t="s">
        <v>57</v>
      </c>
      <c r="I7340" s="3">
        <v>43015</v>
      </c>
      <c r="J7340" s="3">
        <v>43074</v>
      </c>
      <c r="K7340" s="8" t="str">
        <f>IF(Sales_Pipeline[[#This Row],[Close_Date]]="","",TEXT(Sales_Pipeline[[#This Row],[Close_Date]],"ddd"))</f>
        <v>Tue</v>
      </c>
      <c r="L7340" s="8" t="str">
        <f>IF(Sales_Pipeline[[#This Row],[Close_Date]]="","",TEXT(Sales_Pipeline[[#This Row],[Close_Date]],"mmm"))</f>
        <v>Dec</v>
      </c>
      <c r="M7340" s="8" t="str">
        <f>IF(Sales_Pipeline[[#This Row],[Close_Date]]="","","Q"&amp;ROUNDUP(MONTH(Sales_Pipeline[[#This Row],[Close_Date]])/3,0))</f>
        <v>Q4</v>
      </c>
      <c r="N7340" s="2" cm="1">
        <f t="array" ref="N7340">IFERROR(_xlfn.IFS(Sales_Pipeline[[#This Row],[Deal_Stage]]="Won",_xlfn.XLOOKUP(Sales_Pipeline[[#This Row],[Product]],Products!$A$2:$A$8,Products!$C$2:$C$8),Sales_Pipeline[[#This Row],[Deal_Stage]]="Lost",_xlfn.XLOOKUP(Sales_Pipeline[[#This Row],[Product]],Products!$A$2:$A$8,Products!$C$2:$C$8)),"")</f>
        <v>550</v>
      </c>
      <c r="O7340" s="2">
        <v>610</v>
      </c>
    </row>
    <row r="7341" spans="1:15" x14ac:dyDescent="0.3">
      <c r="A7341" t="s">
        <v>7487</v>
      </c>
      <c r="B7341" t="s">
        <v>45</v>
      </c>
      <c r="C7341" t="str">
        <f>_xlfn.XLOOKUP(Sales_Pipeline[[#This Row],[Sales_Agent]],Sales_Teams[Sales_Agent],Sales_Teams[Manager])</f>
        <v>Summer Sewald</v>
      </c>
      <c r="D7341" t="str">
        <f>_xlfn.XLOOKUP(Sales_Pipeline[[#This Row],[Manager]],Sales_Teams[Manager],Sales_Teams[Regional_Office])</f>
        <v>West</v>
      </c>
      <c r="E7341" t="s">
        <v>61</v>
      </c>
      <c r="F7341" t="s">
        <v>66</v>
      </c>
      <c r="G7341" t="str">
        <f>IFERROR(_xlfn.XLOOKUP(Sales_Pipeline[[#This Row],[Account]],Accounts!$A$2:$A$86,Accounts!$F$2:$F$86),"")</f>
        <v>United States</v>
      </c>
      <c r="H7341" t="s">
        <v>57</v>
      </c>
      <c r="I7341" s="3">
        <v>43015</v>
      </c>
      <c r="J7341" s="3">
        <v>43083</v>
      </c>
      <c r="K7341" s="8" t="str">
        <f>IF(Sales_Pipeline[[#This Row],[Close_Date]]="","",TEXT(Sales_Pipeline[[#This Row],[Close_Date]],"ddd"))</f>
        <v>Thu</v>
      </c>
      <c r="L7341" s="8" t="str">
        <f>IF(Sales_Pipeline[[#This Row],[Close_Date]]="","",TEXT(Sales_Pipeline[[#This Row],[Close_Date]],"mmm"))</f>
        <v>Dec</v>
      </c>
      <c r="M7341" s="8" t="str">
        <f>IF(Sales_Pipeline[[#This Row],[Close_Date]]="","","Q"&amp;ROUNDUP(MONTH(Sales_Pipeline[[#This Row],[Close_Date]])/3,0))</f>
        <v>Q4</v>
      </c>
      <c r="N7341" s="2" cm="1">
        <f t="array" ref="N7341">IFERROR(_xlfn.IFS(Sales_Pipeline[[#This Row],[Deal_Stage]]="Won",_xlfn.XLOOKUP(Sales_Pipeline[[#This Row],[Product]],Products!$A$2:$A$8,Products!$C$2:$C$8),Sales_Pipeline[[#This Row],[Deal_Stage]]="Lost",_xlfn.XLOOKUP(Sales_Pipeline[[#This Row],[Product]],Products!$A$2:$A$8,Products!$C$2:$C$8)),"")</f>
        <v>55</v>
      </c>
      <c r="O7341" s="2">
        <v>59</v>
      </c>
    </row>
    <row r="7342" spans="1:15" x14ac:dyDescent="0.3">
      <c r="A7342" t="s">
        <v>7488</v>
      </c>
      <c r="B7342" t="s">
        <v>9</v>
      </c>
      <c r="C7342" t="str">
        <f>_xlfn.XLOOKUP(Sales_Pipeline[[#This Row],[Sales_Agent]],Sales_Teams[Sales_Agent],Sales_Teams[Manager])</f>
        <v>Dustin Brinkmann</v>
      </c>
      <c r="D7342" t="str">
        <f>_xlfn.XLOOKUP(Sales_Pipeline[[#This Row],[Manager]],Sales_Teams[Manager],Sales_Teams[Regional_Office])</f>
        <v>Central</v>
      </c>
      <c r="E7342" t="s">
        <v>63</v>
      </c>
      <c r="F7342" t="s">
        <v>169</v>
      </c>
      <c r="G7342" t="str">
        <f>IFERROR(_xlfn.XLOOKUP(Sales_Pipeline[[#This Row],[Account]],Accounts!$A$2:$A$86,Accounts!$F$2:$F$86),"")</f>
        <v>Panama</v>
      </c>
      <c r="H7342" t="s">
        <v>57</v>
      </c>
      <c r="I7342" s="3">
        <v>43015</v>
      </c>
      <c r="J7342" s="3">
        <v>43027</v>
      </c>
      <c r="K7342" s="8" t="str">
        <f>IF(Sales_Pipeline[[#This Row],[Close_Date]]="","",TEXT(Sales_Pipeline[[#This Row],[Close_Date]],"ddd"))</f>
        <v>Thu</v>
      </c>
      <c r="L7342" s="8" t="str">
        <f>IF(Sales_Pipeline[[#This Row],[Close_Date]]="","",TEXT(Sales_Pipeline[[#This Row],[Close_Date]],"mmm"))</f>
        <v>Oct</v>
      </c>
      <c r="M7342" s="8" t="str">
        <f>IF(Sales_Pipeline[[#This Row],[Close_Date]]="","","Q"&amp;ROUNDUP(MONTH(Sales_Pipeline[[#This Row],[Close_Date]])/3,0))</f>
        <v>Q4</v>
      </c>
      <c r="N7342" s="2" cm="1">
        <f t="array" ref="N7342">IFERROR(_xlfn.IFS(Sales_Pipeline[[#This Row],[Deal_Stage]]="Won",_xlfn.XLOOKUP(Sales_Pipeline[[#This Row],[Product]],Products!$A$2:$A$8,Products!$C$2:$C$8),Sales_Pipeline[[#This Row],[Deal_Stage]]="Lost",_xlfn.XLOOKUP(Sales_Pipeline[[#This Row],[Product]],Products!$A$2:$A$8,Products!$C$2:$C$8)),"")</f>
        <v>550</v>
      </c>
      <c r="O7342" s="2">
        <v>577</v>
      </c>
    </row>
    <row r="7343" spans="1:15" x14ac:dyDescent="0.3">
      <c r="A7343" t="s">
        <v>7489</v>
      </c>
      <c r="B7343" t="s">
        <v>35</v>
      </c>
      <c r="C7343" t="str">
        <f>_xlfn.XLOOKUP(Sales_Pipeline[[#This Row],[Sales_Agent]],Sales_Teams[Sales_Agent],Sales_Teams[Manager])</f>
        <v>Celia Rouche</v>
      </c>
      <c r="D7343" t="str">
        <f>_xlfn.XLOOKUP(Sales_Pipeline[[#This Row],[Manager]],Sales_Teams[Manager],Sales_Teams[Regional_Office])</f>
        <v>West</v>
      </c>
      <c r="E7343" t="s">
        <v>61</v>
      </c>
      <c r="F7343" t="s">
        <v>173</v>
      </c>
      <c r="G7343" t="str">
        <f>IFERROR(_xlfn.XLOOKUP(Sales_Pipeline[[#This Row],[Account]],Accounts!$A$2:$A$86,Accounts!$F$2:$F$86),"")</f>
        <v>United States</v>
      </c>
      <c r="H7343" t="s">
        <v>82</v>
      </c>
      <c r="I7343" s="3">
        <v>43015</v>
      </c>
      <c r="J7343" s="3">
        <v>43023</v>
      </c>
      <c r="K7343" s="8" t="str">
        <f>IF(Sales_Pipeline[[#This Row],[Close_Date]]="","",TEXT(Sales_Pipeline[[#This Row],[Close_Date]],"ddd"))</f>
        <v>Sun</v>
      </c>
      <c r="L7343" s="8" t="str">
        <f>IF(Sales_Pipeline[[#This Row],[Close_Date]]="","",TEXT(Sales_Pipeline[[#This Row],[Close_Date]],"mmm"))</f>
        <v>Oct</v>
      </c>
      <c r="M7343" s="8" t="str">
        <f>IF(Sales_Pipeline[[#This Row],[Close_Date]]="","","Q"&amp;ROUNDUP(MONTH(Sales_Pipeline[[#This Row],[Close_Date]])/3,0))</f>
        <v>Q4</v>
      </c>
      <c r="N7343" s="2" cm="1">
        <f t="array" ref="N7343">IFERROR(_xlfn.IFS(Sales_Pipeline[[#This Row],[Deal_Stage]]="Won",_xlfn.XLOOKUP(Sales_Pipeline[[#This Row],[Product]],Products!$A$2:$A$8,Products!$C$2:$C$8),Sales_Pipeline[[#This Row],[Deal_Stage]]="Lost",_xlfn.XLOOKUP(Sales_Pipeline[[#This Row],[Product]],Products!$A$2:$A$8,Products!$C$2:$C$8)),"")</f>
        <v>55</v>
      </c>
      <c r="O7343" s="2">
        <v>0</v>
      </c>
    </row>
    <row r="7344" spans="1:15" x14ac:dyDescent="0.3">
      <c r="A7344" t="s">
        <v>7490</v>
      </c>
      <c r="B7344" t="s">
        <v>32</v>
      </c>
      <c r="C7344" t="str">
        <f>_xlfn.XLOOKUP(Sales_Pipeline[[#This Row],[Sales_Agent]],Sales_Teams[Sales_Agent],Sales_Teams[Manager])</f>
        <v>Celia Rouche</v>
      </c>
      <c r="D7344" t="str">
        <f>_xlfn.XLOOKUP(Sales_Pipeline[[#This Row],[Manager]],Sales_Teams[Manager],Sales_Teams[Regional_Office])</f>
        <v>West</v>
      </c>
      <c r="E7344" t="s">
        <v>55</v>
      </c>
      <c r="F7344" t="s">
        <v>89</v>
      </c>
      <c r="G7344" t="str">
        <f>IFERROR(_xlfn.XLOOKUP(Sales_Pipeline[[#This Row],[Account]],Accounts!$A$2:$A$86,Accounts!$F$2:$F$86),"")</f>
        <v>United States</v>
      </c>
      <c r="H7344" t="s">
        <v>57</v>
      </c>
      <c r="I7344" s="3">
        <v>43015</v>
      </c>
      <c r="J7344" s="3">
        <v>43017</v>
      </c>
      <c r="K7344" s="8" t="str">
        <f>IF(Sales_Pipeline[[#This Row],[Close_Date]]="","",TEXT(Sales_Pipeline[[#This Row],[Close_Date]],"ddd"))</f>
        <v>Mon</v>
      </c>
      <c r="L7344" s="8" t="str">
        <f>IF(Sales_Pipeline[[#This Row],[Close_Date]]="","",TEXT(Sales_Pipeline[[#This Row],[Close_Date]],"mmm"))</f>
        <v>Oct</v>
      </c>
      <c r="M7344" s="8" t="str">
        <f>IF(Sales_Pipeline[[#This Row],[Close_Date]]="","","Q"&amp;ROUNDUP(MONTH(Sales_Pipeline[[#This Row],[Close_Date]])/3,0))</f>
        <v>Q4</v>
      </c>
      <c r="N7344" s="2" cm="1">
        <f t="array" ref="N7344">IFERROR(_xlfn.IFS(Sales_Pipeline[[#This Row],[Deal_Stage]]="Won",_xlfn.XLOOKUP(Sales_Pipeline[[#This Row],[Product]],Products!$A$2:$A$8,Products!$C$2:$C$8),Sales_Pipeline[[#This Row],[Deal_Stage]]="Lost",_xlfn.XLOOKUP(Sales_Pipeline[[#This Row],[Product]],Products!$A$2:$A$8,Products!$C$2:$C$8)),"")</f>
        <v>1096</v>
      </c>
      <c r="O7344" s="2">
        <v>1139</v>
      </c>
    </row>
    <row r="7345" spans="1:15" x14ac:dyDescent="0.3">
      <c r="A7345" t="s">
        <v>7491</v>
      </c>
      <c r="B7345" t="s">
        <v>3</v>
      </c>
      <c r="C7345" t="str">
        <f>_xlfn.XLOOKUP(Sales_Pipeline[[#This Row],[Sales_Agent]],Sales_Teams[Sales_Agent],Sales_Teams[Manager])</f>
        <v>Dustin Brinkmann</v>
      </c>
      <c r="D7345" t="str">
        <f>_xlfn.XLOOKUP(Sales_Pipeline[[#This Row],[Manager]],Sales_Teams[Manager],Sales_Teams[Regional_Office])</f>
        <v>Central</v>
      </c>
      <c r="E7345" t="s">
        <v>84</v>
      </c>
      <c r="F7345" t="s">
        <v>94</v>
      </c>
      <c r="G7345" t="str">
        <f>IFERROR(_xlfn.XLOOKUP(Sales_Pipeline[[#This Row],[Account]],Accounts!$A$2:$A$86,Accounts!$F$2:$F$86),"")</f>
        <v>United States</v>
      </c>
      <c r="H7345" t="s">
        <v>57</v>
      </c>
      <c r="I7345" s="3">
        <v>43016</v>
      </c>
      <c r="J7345" s="3">
        <v>43099</v>
      </c>
      <c r="K7345" s="8" t="str">
        <f>IF(Sales_Pipeline[[#This Row],[Close_Date]]="","",TEXT(Sales_Pipeline[[#This Row],[Close_Date]],"ddd"))</f>
        <v>Sat</v>
      </c>
      <c r="L7345" s="8" t="str">
        <f>IF(Sales_Pipeline[[#This Row],[Close_Date]]="","",TEXT(Sales_Pipeline[[#This Row],[Close_Date]],"mmm"))</f>
        <v>Dec</v>
      </c>
      <c r="M7345" s="8" t="str">
        <f>IF(Sales_Pipeline[[#This Row],[Close_Date]]="","","Q"&amp;ROUNDUP(MONTH(Sales_Pipeline[[#This Row],[Close_Date]])/3,0))</f>
        <v>Q4</v>
      </c>
      <c r="N7345" s="2" cm="1">
        <f t="array" ref="N7345">IFERROR(_xlfn.IFS(Sales_Pipeline[[#This Row],[Deal_Stage]]="Won",_xlfn.XLOOKUP(Sales_Pipeline[[#This Row],[Product]],Products!$A$2:$A$8,Products!$C$2:$C$8),Sales_Pipeline[[#This Row],[Deal_Stage]]="Lost",_xlfn.XLOOKUP(Sales_Pipeline[[#This Row],[Product]],Products!$A$2:$A$8,Products!$C$2:$C$8)),"")</f>
        <v>5482</v>
      </c>
      <c r="O7345" s="2">
        <v>6038</v>
      </c>
    </row>
    <row r="7346" spans="1:15" x14ac:dyDescent="0.3">
      <c r="A7346" t="s">
        <v>7492</v>
      </c>
      <c r="B7346" t="s">
        <v>30</v>
      </c>
      <c r="C7346" t="str">
        <f>_xlfn.XLOOKUP(Sales_Pipeline[[#This Row],[Sales_Agent]],Sales_Teams[Sales_Agent],Sales_Teams[Manager])</f>
        <v>Rocco Neubert</v>
      </c>
      <c r="D7346" t="str">
        <f>_xlfn.XLOOKUP(Sales_Pipeline[[#This Row],[Manager]],Sales_Teams[Manager],Sales_Teams[Regional_Office])</f>
        <v>East</v>
      </c>
      <c r="E7346" t="s">
        <v>8953</v>
      </c>
      <c r="F7346" t="s">
        <v>206</v>
      </c>
      <c r="G7346" t="str">
        <f>IFERROR(_xlfn.XLOOKUP(Sales_Pipeline[[#This Row],[Account]],Accounts!$A$2:$A$86,Accounts!$F$2:$F$86),"")</f>
        <v>United States</v>
      </c>
      <c r="H7346" t="s">
        <v>57</v>
      </c>
      <c r="I7346" s="3">
        <v>43016</v>
      </c>
      <c r="J7346" s="3">
        <v>43022</v>
      </c>
      <c r="K7346" s="8" t="str">
        <f>IF(Sales_Pipeline[[#This Row],[Close_Date]]="","",TEXT(Sales_Pipeline[[#This Row],[Close_Date]],"ddd"))</f>
        <v>Sat</v>
      </c>
      <c r="L7346" s="8" t="str">
        <f>IF(Sales_Pipeline[[#This Row],[Close_Date]]="","",TEXT(Sales_Pipeline[[#This Row],[Close_Date]],"mmm"))</f>
        <v>Oct</v>
      </c>
      <c r="M7346" s="8" t="str">
        <f>IF(Sales_Pipeline[[#This Row],[Close_Date]]="","","Q"&amp;ROUNDUP(MONTH(Sales_Pipeline[[#This Row],[Close_Date]])/3,0))</f>
        <v>Q4</v>
      </c>
      <c r="N7346" s="2" cm="1">
        <f t="array" ref="N7346">IFERROR(_xlfn.IFS(Sales_Pipeline[[#This Row],[Deal_Stage]]="Won",_xlfn.XLOOKUP(Sales_Pipeline[[#This Row],[Product]],Products!$A$2:$A$8,Products!$C$2:$C$8),Sales_Pipeline[[#This Row],[Deal_Stage]]="Lost",_xlfn.XLOOKUP(Sales_Pipeline[[#This Row],[Product]],Products!$A$2:$A$8,Products!$C$2:$C$8)),"")</f>
        <v>4821</v>
      </c>
      <c r="O7346" s="2">
        <v>4605</v>
      </c>
    </row>
    <row r="7347" spans="1:15" x14ac:dyDescent="0.3">
      <c r="A7347" t="s">
        <v>7493</v>
      </c>
      <c r="B7347" t="s">
        <v>30</v>
      </c>
      <c r="C7347" t="str">
        <f>_xlfn.XLOOKUP(Sales_Pipeline[[#This Row],[Sales_Agent]],Sales_Teams[Sales_Agent],Sales_Teams[Manager])</f>
        <v>Rocco Neubert</v>
      </c>
      <c r="D7347" t="str">
        <f>_xlfn.XLOOKUP(Sales_Pipeline[[#This Row],[Manager]],Sales_Teams[Manager],Sales_Teams[Regional_Office])</f>
        <v>East</v>
      </c>
      <c r="E7347" t="s">
        <v>76</v>
      </c>
      <c r="F7347" t="s">
        <v>216</v>
      </c>
      <c r="G7347" t="str">
        <f>IFERROR(_xlfn.XLOOKUP(Sales_Pipeline[[#This Row],[Account]],Accounts!$A$2:$A$86,Accounts!$F$2:$F$86),"")</f>
        <v>United States</v>
      </c>
      <c r="H7347" t="s">
        <v>57</v>
      </c>
      <c r="I7347" s="3">
        <v>43016</v>
      </c>
      <c r="J7347" s="3">
        <v>43060</v>
      </c>
      <c r="K7347" s="8" t="str">
        <f>IF(Sales_Pipeline[[#This Row],[Close_Date]]="","",TEXT(Sales_Pipeline[[#This Row],[Close_Date]],"ddd"))</f>
        <v>Tue</v>
      </c>
      <c r="L7347" s="8" t="str">
        <f>IF(Sales_Pipeline[[#This Row],[Close_Date]]="","",TEXT(Sales_Pipeline[[#This Row],[Close_Date]],"mmm"))</f>
        <v>Nov</v>
      </c>
      <c r="M7347" s="8" t="str">
        <f>IF(Sales_Pipeline[[#This Row],[Close_Date]]="","","Q"&amp;ROUNDUP(MONTH(Sales_Pipeline[[#This Row],[Close_Date]])/3,0))</f>
        <v>Q4</v>
      </c>
      <c r="N7347" s="2" cm="1">
        <f t="array" ref="N7347">IFERROR(_xlfn.IFS(Sales_Pipeline[[#This Row],[Deal_Stage]]="Won",_xlfn.XLOOKUP(Sales_Pipeline[[#This Row],[Product]],Products!$A$2:$A$8,Products!$C$2:$C$8),Sales_Pipeline[[#This Row],[Deal_Stage]]="Lost",_xlfn.XLOOKUP(Sales_Pipeline[[#This Row],[Product]],Products!$A$2:$A$8,Products!$C$2:$C$8)),"")</f>
        <v>3393</v>
      </c>
      <c r="O7347" s="2">
        <v>3264</v>
      </c>
    </row>
    <row r="7348" spans="1:15" x14ac:dyDescent="0.3">
      <c r="A7348" t="s">
        <v>7494</v>
      </c>
      <c r="B7348" t="s">
        <v>27</v>
      </c>
      <c r="C7348" t="str">
        <f>_xlfn.XLOOKUP(Sales_Pipeline[[#This Row],[Sales_Agent]],Sales_Teams[Sales_Agent],Sales_Teams[Manager])</f>
        <v>Rocco Neubert</v>
      </c>
      <c r="D7348" t="str">
        <f>_xlfn.XLOOKUP(Sales_Pipeline[[#This Row],[Manager]],Sales_Teams[Manager],Sales_Teams[Regional_Office])</f>
        <v>East</v>
      </c>
      <c r="E7348" t="s">
        <v>76</v>
      </c>
      <c r="F7348" t="s">
        <v>220</v>
      </c>
      <c r="G7348" t="str">
        <f>IFERROR(_xlfn.XLOOKUP(Sales_Pipeline[[#This Row],[Account]],Accounts!$A$2:$A$86,Accounts!$F$2:$F$86),"")</f>
        <v>United States</v>
      </c>
      <c r="H7348" t="s">
        <v>57</v>
      </c>
      <c r="I7348" s="3">
        <v>43016</v>
      </c>
      <c r="J7348" s="3">
        <v>43025</v>
      </c>
      <c r="K7348" s="8" t="str">
        <f>IF(Sales_Pipeline[[#This Row],[Close_Date]]="","",TEXT(Sales_Pipeline[[#This Row],[Close_Date]],"ddd"))</f>
        <v>Tue</v>
      </c>
      <c r="L7348" s="8" t="str">
        <f>IF(Sales_Pipeline[[#This Row],[Close_Date]]="","",TEXT(Sales_Pipeline[[#This Row],[Close_Date]],"mmm"))</f>
        <v>Oct</v>
      </c>
      <c r="M7348" s="8" t="str">
        <f>IF(Sales_Pipeline[[#This Row],[Close_Date]]="","","Q"&amp;ROUNDUP(MONTH(Sales_Pipeline[[#This Row],[Close_Date]])/3,0))</f>
        <v>Q4</v>
      </c>
      <c r="N7348" s="2" cm="1">
        <f t="array" ref="N7348">IFERROR(_xlfn.IFS(Sales_Pipeline[[#This Row],[Deal_Stage]]="Won",_xlfn.XLOOKUP(Sales_Pipeline[[#This Row],[Product]],Products!$A$2:$A$8,Products!$C$2:$C$8),Sales_Pipeline[[#This Row],[Deal_Stage]]="Lost",_xlfn.XLOOKUP(Sales_Pipeline[[#This Row],[Product]],Products!$A$2:$A$8,Products!$C$2:$C$8)),"")</f>
        <v>3393</v>
      </c>
      <c r="O7348" s="2">
        <v>3472</v>
      </c>
    </row>
    <row r="7349" spans="1:15" x14ac:dyDescent="0.3">
      <c r="A7349" t="s">
        <v>7495</v>
      </c>
      <c r="B7349" t="s">
        <v>6</v>
      </c>
      <c r="C7349" t="str">
        <f>_xlfn.XLOOKUP(Sales_Pipeline[[#This Row],[Sales_Agent]],Sales_Teams[Sales_Agent],Sales_Teams[Manager])</f>
        <v>Dustin Brinkmann</v>
      </c>
      <c r="D7349" t="str">
        <f>_xlfn.XLOOKUP(Sales_Pipeline[[#This Row],[Manager]],Sales_Teams[Manager],Sales_Teams[Regional_Office])</f>
        <v>Central</v>
      </c>
      <c r="E7349" t="s">
        <v>55</v>
      </c>
      <c r="F7349" t="s">
        <v>169</v>
      </c>
      <c r="G7349" t="str">
        <f>IFERROR(_xlfn.XLOOKUP(Sales_Pipeline[[#This Row],[Account]],Accounts!$A$2:$A$86,Accounts!$F$2:$F$86),"")</f>
        <v>Panama</v>
      </c>
      <c r="H7349" t="s">
        <v>57</v>
      </c>
      <c r="I7349" s="3">
        <v>43016</v>
      </c>
      <c r="J7349" s="3">
        <v>43023</v>
      </c>
      <c r="K7349" s="8" t="str">
        <f>IF(Sales_Pipeline[[#This Row],[Close_Date]]="","",TEXT(Sales_Pipeline[[#This Row],[Close_Date]],"ddd"))</f>
        <v>Sun</v>
      </c>
      <c r="L7349" s="8" t="str">
        <f>IF(Sales_Pipeline[[#This Row],[Close_Date]]="","",TEXT(Sales_Pipeline[[#This Row],[Close_Date]],"mmm"))</f>
        <v>Oct</v>
      </c>
      <c r="M7349" s="8" t="str">
        <f>IF(Sales_Pipeline[[#This Row],[Close_Date]]="","","Q"&amp;ROUNDUP(MONTH(Sales_Pipeline[[#This Row],[Close_Date]])/3,0))</f>
        <v>Q4</v>
      </c>
      <c r="N7349" s="2" cm="1">
        <f t="array" ref="N7349">IFERROR(_xlfn.IFS(Sales_Pipeline[[#This Row],[Deal_Stage]]="Won",_xlfn.XLOOKUP(Sales_Pipeline[[#This Row],[Product]],Products!$A$2:$A$8,Products!$C$2:$C$8),Sales_Pipeline[[#This Row],[Deal_Stage]]="Lost",_xlfn.XLOOKUP(Sales_Pipeline[[#This Row],[Product]],Products!$A$2:$A$8,Products!$C$2:$C$8)),"")</f>
        <v>1096</v>
      </c>
      <c r="O7349" s="2">
        <v>1186</v>
      </c>
    </row>
    <row r="7350" spans="1:15" x14ac:dyDescent="0.3">
      <c r="A7350" t="s">
        <v>7496</v>
      </c>
      <c r="B7350" t="s">
        <v>20</v>
      </c>
      <c r="C7350" t="str">
        <f>_xlfn.XLOOKUP(Sales_Pipeline[[#This Row],[Sales_Agent]],Sales_Teams[Sales_Agent],Sales_Teams[Manager])</f>
        <v>Cara Losch</v>
      </c>
      <c r="D7350" t="str">
        <f>_xlfn.XLOOKUP(Sales_Pipeline[[#This Row],[Manager]],Sales_Teams[Manager],Sales_Teams[Regional_Office])</f>
        <v>East</v>
      </c>
      <c r="E7350" t="s">
        <v>63</v>
      </c>
      <c r="F7350" t="s">
        <v>116</v>
      </c>
      <c r="G7350" t="str">
        <f>IFERROR(_xlfn.XLOOKUP(Sales_Pipeline[[#This Row],[Account]],Accounts!$A$2:$A$86,Accounts!$F$2:$F$86),"")</f>
        <v>United States</v>
      </c>
      <c r="H7350" t="s">
        <v>82</v>
      </c>
      <c r="I7350" s="3">
        <v>43016</v>
      </c>
      <c r="J7350" s="3">
        <v>43024</v>
      </c>
      <c r="K7350" s="8" t="str">
        <f>IF(Sales_Pipeline[[#This Row],[Close_Date]]="","",TEXT(Sales_Pipeline[[#This Row],[Close_Date]],"ddd"))</f>
        <v>Mon</v>
      </c>
      <c r="L7350" s="8" t="str">
        <f>IF(Sales_Pipeline[[#This Row],[Close_Date]]="","",TEXT(Sales_Pipeline[[#This Row],[Close_Date]],"mmm"))</f>
        <v>Oct</v>
      </c>
      <c r="M7350" s="8" t="str">
        <f>IF(Sales_Pipeline[[#This Row],[Close_Date]]="","","Q"&amp;ROUNDUP(MONTH(Sales_Pipeline[[#This Row],[Close_Date]])/3,0))</f>
        <v>Q4</v>
      </c>
      <c r="N7350" s="2" cm="1">
        <f t="array" ref="N7350">IFERROR(_xlfn.IFS(Sales_Pipeline[[#This Row],[Deal_Stage]]="Won",_xlfn.XLOOKUP(Sales_Pipeline[[#This Row],[Product]],Products!$A$2:$A$8,Products!$C$2:$C$8),Sales_Pipeline[[#This Row],[Deal_Stage]]="Lost",_xlfn.XLOOKUP(Sales_Pipeline[[#This Row],[Product]],Products!$A$2:$A$8,Products!$C$2:$C$8)),"")</f>
        <v>550</v>
      </c>
      <c r="O7350" s="2">
        <v>0</v>
      </c>
    </row>
    <row r="7351" spans="1:15" x14ac:dyDescent="0.3">
      <c r="A7351" t="s">
        <v>7497</v>
      </c>
      <c r="B7351" t="s">
        <v>25</v>
      </c>
      <c r="C7351" t="str">
        <f>_xlfn.XLOOKUP(Sales_Pipeline[[#This Row],[Sales_Agent]],Sales_Teams[Sales_Agent],Sales_Teams[Manager])</f>
        <v>Rocco Neubert</v>
      </c>
      <c r="D7351" t="str">
        <f>_xlfn.XLOOKUP(Sales_Pipeline[[#This Row],[Manager]],Sales_Teams[Manager],Sales_Teams[Regional_Office])</f>
        <v>East</v>
      </c>
      <c r="E7351" t="s">
        <v>8953</v>
      </c>
      <c r="F7351" t="s">
        <v>344</v>
      </c>
      <c r="G7351" t="str">
        <f>IFERROR(_xlfn.XLOOKUP(Sales_Pipeline[[#This Row],[Account]],Accounts!$A$2:$A$86,Accounts!$F$2:$F$86),"")</f>
        <v>Romania</v>
      </c>
      <c r="H7351" t="s">
        <v>57</v>
      </c>
      <c r="I7351" s="3">
        <v>43016</v>
      </c>
      <c r="J7351" s="3">
        <v>43083</v>
      </c>
      <c r="K7351" s="8" t="str">
        <f>IF(Sales_Pipeline[[#This Row],[Close_Date]]="","",TEXT(Sales_Pipeline[[#This Row],[Close_Date]],"ddd"))</f>
        <v>Thu</v>
      </c>
      <c r="L7351" s="8" t="str">
        <f>IF(Sales_Pipeline[[#This Row],[Close_Date]]="","",TEXT(Sales_Pipeline[[#This Row],[Close_Date]],"mmm"))</f>
        <v>Dec</v>
      </c>
      <c r="M7351" s="8" t="str">
        <f>IF(Sales_Pipeline[[#This Row],[Close_Date]]="","","Q"&amp;ROUNDUP(MONTH(Sales_Pipeline[[#This Row],[Close_Date]])/3,0))</f>
        <v>Q4</v>
      </c>
      <c r="N7351" s="2" cm="1">
        <f t="array" ref="N7351">IFERROR(_xlfn.IFS(Sales_Pipeline[[#This Row],[Deal_Stage]]="Won",_xlfn.XLOOKUP(Sales_Pipeline[[#This Row],[Product]],Products!$A$2:$A$8,Products!$C$2:$C$8),Sales_Pipeline[[#This Row],[Deal_Stage]]="Lost",_xlfn.XLOOKUP(Sales_Pipeline[[#This Row],[Product]],Products!$A$2:$A$8,Products!$C$2:$C$8)),"")</f>
        <v>4821</v>
      </c>
      <c r="O7351" s="2">
        <v>4964</v>
      </c>
    </row>
    <row r="7352" spans="1:15" x14ac:dyDescent="0.3">
      <c r="A7352" t="s">
        <v>7498</v>
      </c>
      <c r="B7352" t="s">
        <v>15</v>
      </c>
      <c r="C7352" t="str">
        <f>_xlfn.XLOOKUP(Sales_Pipeline[[#This Row],[Sales_Agent]],Sales_Teams[Sales_Agent],Sales_Teams[Manager])</f>
        <v>Melvin Marxen</v>
      </c>
      <c r="D7352" t="str">
        <f>_xlfn.XLOOKUP(Sales_Pipeline[[#This Row],[Manager]],Sales_Teams[Manager],Sales_Teams[Regional_Office])</f>
        <v>Central</v>
      </c>
      <c r="E7352" t="s">
        <v>61</v>
      </c>
      <c r="F7352" t="s">
        <v>223</v>
      </c>
      <c r="G7352" t="str">
        <f>IFERROR(_xlfn.XLOOKUP(Sales_Pipeline[[#This Row],[Account]],Accounts!$A$2:$A$86,Accounts!$F$2:$F$86),"")</f>
        <v>United States</v>
      </c>
      <c r="H7352" t="s">
        <v>82</v>
      </c>
      <c r="I7352" s="3">
        <v>43016</v>
      </c>
      <c r="J7352" s="3">
        <v>43018</v>
      </c>
      <c r="K7352" s="8" t="str">
        <f>IF(Sales_Pipeline[[#This Row],[Close_Date]]="","",TEXT(Sales_Pipeline[[#This Row],[Close_Date]],"ddd"))</f>
        <v>Tue</v>
      </c>
      <c r="L7352" s="8" t="str">
        <f>IF(Sales_Pipeline[[#This Row],[Close_Date]]="","",TEXT(Sales_Pipeline[[#This Row],[Close_Date]],"mmm"))</f>
        <v>Oct</v>
      </c>
      <c r="M7352" s="8" t="str">
        <f>IF(Sales_Pipeline[[#This Row],[Close_Date]]="","","Q"&amp;ROUNDUP(MONTH(Sales_Pipeline[[#This Row],[Close_Date]])/3,0))</f>
        <v>Q4</v>
      </c>
      <c r="N7352" s="2" cm="1">
        <f t="array" ref="N7352">IFERROR(_xlfn.IFS(Sales_Pipeline[[#This Row],[Deal_Stage]]="Won",_xlfn.XLOOKUP(Sales_Pipeline[[#This Row],[Product]],Products!$A$2:$A$8,Products!$C$2:$C$8),Sales_Pipeline[[#This Row],[Deal_Stage]]="Lost",_xlfn.XLOOKUP(Sales_Pipeline[[#This Row],[Product]],Products!$A$2:$A$8,Products!$C$2:$C$8)),"")</f>
        <v>55</v>
      </c>
      <c r="O7352" s="2">
        <v>0</v>
      </c>
    </row>
    <row r="7353" spans="1:15" x14ac:dyDescent="0.3">
      <c r="A7353" t="s">
        <v>7499</v>
      </c>
      <c r="B7353" t="s">
        <v>28</v>
      </c>
      <c r="C7353" t="str">
        <f>_xlfn.XLOOKUP(Sales_Pipeline[[#This Row],[Sales_Agent]],Sales_Teams[Sales_Agent],Sales_Teams[Manager])</f>
        <v>Rocco Neubert</v>
      </c>
      <c r="D7353" t="str">
        <f>_xlfn.XLOOKUP(Sales_Pipeline[[#This Row],[Manager]],Sales_Teams[Manager],Sales_Teams[Regional_Office])</f>
        <v>East</v>
      </c>
      <c r="E7353" t="s">
        <v>55</v>
      </c>
      <c r="F7353" t="s">
        <v>238</v>
      </c>
      <c r="G7353" t="str">
        <f>IFERROR(_xlfn.XLOOKUP(Sales_Pipeline[[#This Row],[Account]],Accounts!$A$2:$A$86,Accounts!$F$2:$F$86),"")</f>
        <v>United States</v>
      </c>
      <c r="H7353" t="s">
        <v>82</v>
      </c>
      <c r="I7353" s="3">
        <v>43016</v>
      </c>
      <c r="J7353" s="3">
        <v>43060</v>
      </c>
      <c r="K7353" s="8" t="str">
        <f>IF(Sales_Pipeline[[#This Row],[Close_Date]]="","",TEXT(Sales_Pipeline[[#This Row],[Close_Date]],"ddd"))</f>
        <v>Tue</v>
      </c>
      <c r="L7353" s="8" t="str">
        <f>IF(Sales_Pipeline[[#This Row],[Close_Date]]="","",TEXT(Sales_Pipeline[[#This Row],[Close_Date]],"mmm"))</f>
        <v>Nov</v>
      </c>
      <c r="M7353" s="8" t="str">
        <f>IF(Sales_Pipeline[[#This Row],[Close_Date]]="","","Q"&amp;ROUNDUP(MONTH(Sales_Pipeline[[#This Row],[Close_Date]])/3,0))</f>
        <v>Q4</v>
      </c>
      <c r="N7353" s="2" cm="1">
        <f t="array" ref="N7353">IFERROR(_xlfn.IFS(Sales_Pipeline[[#This Row],[Deal_Stage]]="Won",_xlfn.XLOOKUP(Sales_Pipeline[[#This Row],[Product]],Products!$A$2:$A$8,Products!$C$2:$C$8),Sales_Pipeline[[#This Row],[Deal_Stage]]="Lost",_xlfn.XLOOKUP(Sales_Pipeline[[#This Row],[Product]],Products!$A$2:$A$8,Products!$C$2:$C$8)),"")</f>
        <v>1096</v>
      </c>
      <c r="O7353" s="2">
        <v>0</v>
      </c>
    </row>
    <row r="7354" spans="1:15" x14ac:dyDescent="0.3">
      <c r="A7354" t="s">
        <v>7500</v>
      </c>
      <c r="B7354" t="s">
        <v>22</v>
      </c>
      <c r="C7354" t="str">
        <f>_xlfn.XLOOKUP(Sales_Pipeline[[#This Row],[Sales_Agent]],Sales_Teams[Sales_Agent],Sales_Teams[Manager])</f>
        <v>Cara Losch</v>
      </c>
      <c r="D7354" t="str">
        <f>_xlfn.XLOOKUP(Sales_Pipeline[[#This Row],[Manager]],Sales_Teams[Manager],Sales_Teams[Regional_Office])</f>
        <v>East</v>
      </c>
      <c r="E7354" t="s">
        <v>76</v>
      </c>
      <c r="F7354" t="s">
        <v>103</v>
      </c>
      <c r="G7354" t="str">
        <f>IFERROR(_xlfn.XLOOKUP(Sales_Pipeline[[#This Row],[Account]],Accounts!$A$2:$A$86,Accounts!$F$2:$F$86),"")</f>
        <v>United States</v>
      </c>
      <c r="H7354" t="s">
        <v>57</v>
      </c>
      <c r="I7354" s="3">
        <v>43016</v>
      </c>
      <c r="J7354" s="3">
        <v>43028</v>
      </c>
      <c r="K7354" s="8" t="str">
        <f>IF(Sales_Pipeline[[#This Row],[Close_Date]]="","",TEXT(Sales_Pipeline[[#This Row],[Close_Date]],"ddd"))</f>
        <v>Fri</v>
      </c>
      <c r="L7354" s="8" t="str">
        <f>IF(Sales_Pipeline[[#This Row],[Close_Date]]="","",TEXT(Sales_Pipeline[[#This Row],[Close_Date]],"mmm"))</f>
        <v>Oct</v>
      </c>
      <c r="M7354" s="8" t="str">
        <f>IF(Sales_Pipeline[[#This Row],[Close_Date]]="","","Q"&amp;ROUNDUP(MONTH(Sales_Pipeline[[#This Row],[Close_Date]])/3,0))</f>
        <v>Q4</v>
      </c>
      <c r="N7354" s="2" cm="1">
        <f t="array" ref="N7354">IFERROR(_xlfn.IFS(Sales_Pipeline[[#This Row],[Deal_Stage]]="Won",_xlfn.XLOOKUP(Sales_Pipeline[[#This Row],[Product]],Products!$A$2:$A$8,Products!$C$2:$C$8),Sales_Pipeline[[#This Row],[Deal_Stage]]="Lost",_xlfn.XLOOKUP(Sales_Pipeline[[#This Row],[Product]],Products!$A$2:$A$8,Products!$C$2:$C$8)),"")</f>
        <v>3393</v>
      </c>
      <c r="O7354" s="2">
        <v>2812</v>
      </c>
    </row>
    <row r="7355" spans="1:15" x14ac:dyDescent="0.3">
      <c r="A7355" t="s">
        <v>7501</v>
      </c>
      <c r="B7355" t="s">
        <v>13</v>
      </c>
      <c r="C7355" t="str">
        <f>_xlfn.XLOOKUP(Sales_Pipeline[[#This Row],[Sales_Agent]],Sales_Teams[Sales_Agent],Sales_Teams[Manager])</f>
        <v>Melvin Marxen</v>
      </c>
      <c r="D7355" t="str">
        <f>_xlfn.XLOOKUP(Sales_Pipeline[[#This Row],[Manager]],Sales_Teams[Manager],Sales_Teams[Regional_Office])</f>
        <v>Central</v>
      </c>
      <c r="E7355" t="s">
        <v>55</v>
      </c>
      <c r="F7355" t="s">
        <v>229</v>
      </c>
      <c r="G7355" t="str">
        <f>IFERROR(_xlfn.XLOOKUP(Sales_Pipeline[[#This Row],[Account]],Accounts!$A$2:$A$86,Accounts!$F$2:$F$86),"")</f>
        <v>Norway</v>
      </c>
      <c r="H7355" t="s">
        <v>82</v>
      </c>
      <c r="I7355" s="3">
        <v>43016</v>
      </c>
      <c r="J7355" s="3">
        <v>43022</v>
      </c>
      <c r="K7355" s="8" t="str">
        <f>IF(Sales_Pipeline[[#This Row],[Close_Date]]="","",TEXT(Sales_Pipeline[[#This Row],[Close_Date]],"ddd"))</f>
        <v>Sat</v>
      </c>
      <c r="L7355" s="8" t="str">
        <f>IF(Sales_Pipeline[[#This Row],[Close_Date]]="","",TEXT(Sales_Pipeline[[#This Row],[Close_Date]],"mmm"))</f>
        <v>Oct</v>
      </c>
      <c r="M7355" s="8" t="str">
        <f>IF(Sales_Pipeline[[#This Row],[Close_Date]]="","","Q"&amp;ROUNDUP(MONTH(Sales_Pipeline[[#This Row],[Close_Date]])/3,0))</f>
        <v>Q4</v>
      </c>
      <c r="N7355" s="2" cm="1">
        <f t="array" ref="N7355">IFERROR(_xlfn.IFS(Sales_Pipeline[[#This Row],[Deal_Stage]]="Won",_xlfn.XLOOKUP(Sales_Pipeline[[#This Row],[Product]],Products!$A$2:$A$8,Products!$C$2:$C$8),Sales_Pipeline[[#This Row],[Deal_Stage]]="Lost",_xlfn.XLOOKUP(Sales_Pipeline[[#This Row],[Product]],Products!$A$2:$A$8,Products!$C$2:$C$8)),"")</f>
        <v>1096</v>
      </c>
      <c r="O7355" s="2">
        <v>0</v>
      </c>
    </row>
    <row r="7356" spans="1:15" x14ac:dyDescent="0.3">
      <c r="A7356" t="s">
        <v>7502</v>
      </c>
      <c r="B7356" t="s">
        <v>13</v>
      </c>
      <c r="C7356" t="str">
        <f>_xlfn.XLOOKUP(Sales_Pipeline[[#This Row],[Sales_Agent]],Sales_Teams[Sales_Agent],Sales_Teams[Manager])</f>
        <v>Melvin Marxen</v>
      </c>
      <c r="D7356" t="str">
        <f>_xlfn.XLOOKUP(Sales_Pipeline[[#This Row],[Manager]],Sales_Teams[Manager],Sales_Teams[Regional_Office])</f>
        <v>Central</v>
      </c>
      <c r="E7356" t="s">
        <v>8953</v>
      </c>
      <c r="F7356" t="s">
        <v>187</v>
      </c>
      <c r="G7356" t="str">
        <f>IFERROR(_xlfn.XLOOKUP(Sales_Pipeline[[#This Row],[Account]],Accounts!$A$2:$A$86,Accounts!$F$2:$F$86),"")</f>
        <v>United States</v>
      </c>
      <c r="H7356" t="s">
        <v>82</v>
      </c>
      <c r="I7356" s="3">
        <v>43016</v>
      </c>
      <c r="J7356" s="3">
        <v>43017</v>
      </c>
      <c r="K7356" s="8" t="str">
        <f>IF(Sales_Pipeline[[#This Row],[Close_Date]]="","",TEXT(Sales_Pipeline[[#This Row],[Close_Date]],"ddd"))</f>
        <v>Mon</v>
      </c>
      <c r="L7356" s="8" t="str">
        <f>IF(Sales_Pipeline[[#This Row],[Close_Date]]="","",TEXT(Sales_Pipeline[[#This Row],[Close_Date]],"mmm"))</f>
        <v>Oct</v>
      </c>
      <c r="M7356" s="8" t="str">
        <f>IF(Sales_Pipeline[[#This Row],[Close_Date]]="","","Q"&amp;ROUNDUP(MONTH(Sales_Pipeline[[#This Row],[Close_Date]])/3,0))</f>
        <v>Q4</v>
      </c>
      <c r="N7356" s="2" cm="1">
        <f t="array" ref="N7356">IFERROR(_xlfn.IFS(Sales_Pipeline[[#This Row],[Deal_Stage]]="Won",_xlfn.XLOOKUP(Sales_Pipeline[[#This Row],[Product]],Products!$A$2:$A$8,Products!$C$2:$C$8),Sales_Pipeline[[#This Row],[Deal_Stage]]="Lost",_xlfn.XLOOKUP(Sales_Pipeline[[#This Row],[Product]],Products!$A$2:$A$8,Products!$C$2:$C$8)),"")</f>
        <v>4821</v>
      </c>
      <c r="O7356" s="2">
        <v>0</v>
      </c>
    </row>
    <row r="7357" spans="1:15" x14ac:dyDescent="0.3">
      <c r="A7357" t="s">
        <v>7503</v>
      </c>
      <c r="B7357" t="s">
        <v>36</v>
      </c>
      <c r="C7357" t="str">
        <f>_xlfn.XLOOKUP(Sales_Pipeline[[#This Row],[Sales_Agent]],Sales_Teams[Sales_Agent],Sales_Teams[Manager])</f>
        <v>Celia Rouche</v>
      </c>
      <c r="D7357" t="str">
        <f>_xlfn.XLOOKUP(Sales_Pipeline[[#This Row],[Manager]],Sales_Teams[Manager],Sales_Teams[Regional_Office])</f>
        <v>West</v>
      </c>
      <c r="E7357" t="s">
        <v>76</v>
      </c>
      <c r="F7357" t="s">
        <v>328</v>
      </c>
      <c r="G7357" t="str">
        <f>IFERROR(_xlfn.XLOOKUP(Sales_Pipeline[[#This Row],[Account]],Accounts!$A$2:$A$86,Accounts!$F$2:$F$86),"")</f>
        <v>United States</v>
      </c>
      <c r="H7357" t="s">
        <v>57</v>
      </c>
      <c r="I7357" s="3">
        <v>43016</v>
      </c>
      <c r="J7357" s="3">
        <v>43091</v>
      </c>
      <c r="K7357" s="8" t="str">
        <f>IF(Sales_Pipeline[[#This Row],[Close_Date]]="","",TEXT(Sales_Pipeline[[#This Row],[Close_Date]],"ddd"))</f>
        <v>Fri</v>
      </c>
      <c r="L7357" s="8" t="str">
        <f>IF(Sales_Pipeline[[#This Row],[Close_Date]]="","",TEXT(Sales_Pipeline[[#This Row],[Close_Date]],"mmm"))</f>
        <v>Dec</v>
      </c>
      <c r="M7357" s="8" t="str">
        <f>IF(Sales_Pipeline[[#This Row],[Close_Date]]="","","Q"&amp;ROUNDUP(MONTH(Sales_Pipeline[[#This Row],[Close_Date]])/3,0))</f>
        <v>Q4</v>
      </c>
      <c r="N7357" s="2" cm="1">
        <f t="array" ref="N7357">IFERROR(_xlfn.IFS(Sales_Pipeline[[#This Row],[Deal_Stage]]="Won",_xlfn.XLOOKUP(Sales_Pipeline[[#This Row],[Product]],Products!$A$2:$A$8,Products!$C$2:$C$8),Sales_Pipeline[[#This Row],[Deal_Stage]]="Lost",_xlfn.XLOOKUP(Sales_Pipeline[[#This Row],[Product]],Products!$A$2:$A$8,Products!$C$2:$C$8)),"")</f>
        <v>3393</v>
      </c>
      <c r="O7357" s="2">
        <v>3517</v>
      </c>
    </row>
    <row r="7358" spans="1:15" x14ac:dyDescent="0.3">
      <c r="A7358" t="s">
        <v>7504</v>
      </c>
      <c r="B7358" t="s">
        <v>10</v>
      </c>
      <c r="C7358" t="str">
        <f>_xlfn.XLOOKUP(Sales_Pipeline[[#This Row],[Sales_Agent]],Sales_Teams[Sales_Agent],Sales_Teams[Manager])</f>
        <v>Melvin Marxen</v>
      </c>
      <c r="D7358" t="str">
        <f>_xlfn.XLOOKUP(Sales_Pipeline[[#This Row],[Manager]],Sales_Teams[Manager],Sales_Teams[Regional_Office])</f>
        <v>Central</v>
      </c>
      <c r="E7358" t="s">
        <v>8953</v>
      </c>
      <c r="F7358" t="s">
        <v>118</v>
      </c>
      <c r="G7358" t="str">
        <f>IFERROR(_xlfn.XLOOKUP(Sales_Pipeline[[#This Row],[Account]],Accounts!$A$2:$A$86,Accounts!$F$2:$F$86),"")</f>
        <v>United States</v>
      </c>
      <c r="H7358" t="s">
        <v>82</v>
      </c>
      <c r="I7358" s="3">
        <v>43016</v>
      </c>
      <c r="J7358" s="3">
        <v>43095</v>
      </c>
      <c r="K7358" s="8" t="str">
        <f>IF(Sales_Pipeline[[#This Row],[Close_Date]]="","",TEXT(Sales_Pipeline[[#This Row],[Close_Date]],"ddd"))</f>
        <v>Tue</v>
      </c>
      <c r="L7358" s="8" t="str">
        <f>IF(Sales_Pipeline[[#This Row],[Close_Date]]="","",TEXT(Sales_Pipeline[[#This Row],[Close_Date]],"mmm"))</f>
        <v>Dec</v>
      </c>
      <c r="M7358" s="8" t="str">
        <f>IF(Sales_Pipeline[[#This Row],[Close_Date]]="","","Q"&amp;ROUNDUP(MONTH(Sales_Pipeline[[#This Row],[Close_Date]])/3,0))</f>
        <v>Q4</v>
      </c>
      <c r="N7358" s="2" cm="1">
        <f t="array" ref="N7358">IFERROR(_xlfn.IFS(Sales_Pipeline[[#This Row],[Deal_Stage]]="Won",_xlfn.XLOOKUP(Sales_Pipeline[[#This Row],[Product]],Products!$A$2:$A$8,Products!$C$2:$C$8),Sales_Pipeline[[#This Row],[Deal_Stage]]="Lost",_xlfn.XLOOKUP(Sales_Pipeline[[#This Row],[Product]],Products!$A$2:$A$8,Products!$C$2:$C$8)),"")</f>
        <v>4821</v>
      </c>
      <c r="O7358" s="2">
        <v>0</v>
      </c>
    </row>
    <row r="7359" spans="1:15" x14ac:dyDescent="0.3">
      <c r="A7359" t="s">
        <v>7505</v>
      </c>
      <c r="B7359" t="s">
        <v>43</v>
      </c>
      <c r="C7359" t="str">
        <f>_xlfn.XLOOKUP(Sales_Pipeline[[#This Row],[Sales_Agent]],Sales_Teams[Sales_Agent],Sales_Teams[Manager])</f>
        <v>Summer Sewald</v>
      </c>
      <c r="D7359" t="str">
        <f>_xlfn.XLOOKUP(Sales_Pipeline[[#This Row],[Manager]],Sales_Teams[Manager],Sales_Teams[Regional_Office])</f>
        <v>West</v>
      </c>
      <c r="E7359" t="s">
        <v>55</v>
      </c>
      <c r="G7359" t="str">
        <f>IFERROR(_xlfn.XLOOKUP(Sales_Pipeline[[#This Row],[Account]],Accounts!$A$2:$A$86,Accounts!$F$2:$F$86),"")</f>
        <v/>
      </c>
      <c r="H7359" t="s">
        <v>77</v>
      </c>
      <c r="I7359" s="3">
        <v>43016</v>
      </c>
      <c r="K7359" s="8" t="str">
        <f>IF(Sales_Pipeline[[#This Row],[Close_Date]]="","",TEXT(Sales_Pipeline[[#This Row],[Close_Date]],"ddd"))</f>
        <v/>
      </c>
      <c r="L7359" s="8" t="str">
        <f>IF(Sales_Pipeline[[#This Row],[Close_Date]]="","",TEXT(Sales_Pipeline[[#This Row],[Close_Date]],"mmm"))</f>
        <v/>
      </c>
      <c r="M7359" s="8" t="str">
        <f>IF(Sales_Pipeline[[#This Row],[Close_Date]]="","","Q"&amp;ROUNDUP(MONTH(Sales_Pipeline[[#This Row],[Close_Date]])/3,0))</f>
        <v/>
      </c>
      <c r="N7359" s="2" t="str" cm="1">
        <f t="array" ref="N7359">IFERROR(_xlfn.IFS(Sales_Pipeline[[#This Row],[Deal_Stage]]="Won",_xlfn.XLOOKUP(Sales_Pipeline[[#This Row],[Product]],Products!$A$2:$A$8,Products!$C$2:$C$8),Sales_Pipeline[[#This Row],[Deal_Stage]]="Lost",_xlfn.XLOOKUP(Sales_Pipeline[[#This Row],[Product]],Products!$A$2:$A$8,Products!$C$2:$C$8)),"")</f>
        <v/>
      </c>
      <c r="O7359" s="2">
        <v>0</v>
      </c>
    </row>
    <row r="7360" spans="1:15" x14ac:dyDescent="0.3">
      <c r="A7360" t="s">
        <v>7506</v>
      </c>
      <c r="B7360" t="s">
        <v>43</v>
      </c>
      <c r="C7360" t="str">
        <f>_xlfn.XLOOKUP(Sales_Pipeline[[#This Row],[Sales_Agent]],Sales_Teams[Sales_Agent],Sales_Teams[Manager])</f>
        <v>Summer Sewald</v>
      </c>
      <c r="D7360" t="str">
        <f>_xlfn.XLOOKUP(Sales_Pipeline[[#This Row],[Manager]],Sales_Teams[Manager],Sales_Teams[Regional_Office])</f>
        <v>West</v>
      </c>
      <c r="E7360" t="s">
        <v>63</v>
      </c>
      <c r="F7360" t="s">
        <v>85</v>
      </c>
      <c r="G7360" t="str">
        <f>IFERROR(_xlfn.XLOOKUP(Sales_Pipeline[[#This Row],[Account]],Accounts!$A$2:$A$86,Accounts!$F$2:$F$86),"")</f>
        <v>Poland</v>
      </c>
      <c r="H7360" t="s">
        <v>82</v>
      </c>
      <c r="I7360" s="3">
        <v>43016</v>
      </c>
      <c r="J7360" s="3">
        <v>43017</v>
      </c>
      <c r="K7360" s="8" t="str">
        <f>IF(Sales_Pipeline[[#This Row],[Close_Date]]="","",TEXT(Sales_Pipeline[[#This Row],[Close_Date]],"ddd"))</f>
        <v>Mon</v>
      </c>
      <c r="L7360" s="8" t="str">
        <f>IF(Sales_Pipeline[[#This Row],[Close_Date]]="","",TEXT(Sales_Pipeline[[#This Row],[Close_Date]],"mmm"))</f>
        <v>Oct</v>
      </c>
      <c r="M7360" s="8" t="str">
        <f>IF(Sales_Pipeline[[#This Row],[Close_Date]]="","","Q"&amp;ROUNDUP(MONTH(Sales_Pipeline[[#This Row],[Close_Date]])/3,0))</f>
        <v>Q4</v>
      </c>
      <c r="N7360" s="2" cm="1">
        <f t="array" ref="N7360">IFERROR(_xlfn.IFS(Sales_Pipeline[[#This Row],[Deal_Stage]]="Won",_xlfn.XLOOKUP(Sales_Pipeline[[#This Row],[Product]],Products!$A$2:$A$8,Products!$C$2:$C$8),Sales_Pipeline[[#This Row],[Deal_Stage]]="Lost",_xlfn.XLOOKUP(Sales_Pipeline[[#This Row],[Product]],Products!$A$2:$A$8,Products!$C$2:$C$8)),"")</f>
        <v>550</v>
      </c>
      <c r="O7360" s="2">
        <v>0</v>
      </c>
    </row>
    <row r="7361" spans="1:15" x14ac:dyDescent="0.3">
      <c r="A7361" t="s">
        <v>7507</v>
      </c>
      <c r="B7361" t="s">
        <v>43</v>
      </c>
      <c r="C7361" t="str">
        <f>_xlfn.XLOOKUP(Sales_Pipeline[[#This Row],[Sales_Agent]],Sales_Teams[Sales_Agent],Sales_Teams[Manager])</f>
        <v>Summer Sewald</v>
      </c>
      <c r="D7361" t="str">
        <f>_xlfn.XLOOKUP(Sales_Pipeline[[#This Row],[Manager]],Sales_Teams[Manager],Sales_Teams[Regional_Office])</f>
        <v>West</v>
      </c>
      <c r="E7361" t="s">
        <v>63</v>
      </c>
      <c r="F7361" t="s">
        <v>120</v>
      </c>
      <c r="G7361" t="str">
        <f>IFERROR(_xlfn.XLOOKUP(Sales_Pipeline[[#This Row],[Account]],Accounts!$A$2:$A$86,Accounts!$F$2:$F$86),"")</f>
        <v>United States</v>
      </c>
      <c r="H7361" t="s">
        <v>57</v>
      </c>
      <c r="I7361" s="3">
        <v>43016</v>
      </c>
      <c r="J7361" s="3">
        <v>43018</v>
      </c>
      <c r="K7361" s="8" t="str">
        <f>IF(Sales_Pipeline[[#This Row],[Close_Date]]="","",TEXT(Sales_Pipeline[[#This Row],[Close_Date]],"ddd"))</f>
        <v>Tue</v>
      </c>
      <c r="L7361" s="8" t="str">
        <f>IF(Sales_Pipeline[[#This Row],[Close_Date]]="","",TEXT(Sales_Pipeline[[#This Row],[Close_Date]],"mmm"))</f>
        <v>Oct</v>
      </c>
      <c r="M7361" s="8" t="str">
        <f>IF(Sales_Pipeline[[#This Row],[Close_Date]]="","","Q"&amp;ROUNDUP(MONTH(Sales_Pipeline[[#This Row],[Close_Date]])/3,0))</f>
        <v>Q4</v>
      </c>
      <c r="N7361" s="2" cm="1">
        <f t="array" ref="N7361">IFERROR(_xlfn.IFS(Sales_Pipeline[[#This Row],[Deal_Stage]]="Won",_xlfn.XLOOKUP(Sales_Pipeline[[#This Row],[Product]],Products!$A$2:$A$8,Products!$C$2:$C$8),Sales_Pipeline[[#This Row],[Deal_Stage]]="Lost",_xlfn.XLOOKUP(Sales_Pipeline[[#This Row],[Product]],Products!$A$2:$A$8,Products!$C$2:$C$8)),"")</f>
        <v>550</v>
      </c>
      <c r="O7361" s="2">
        <v>608</v>
      </c>
    </row>
    <row r="7362" spans="1:15" x14ac:dyDescent="0.3">
      <c r="A7362" t="s">
        <v>7508</v>
      </c>
      <c r="B7362" t="s">
        <v>42</v>
      </c>
      <c r="C7362" t="str">
        <f>_xlfn.XLOOKUP(Sales_Pipeline[[#This Row],[Sales_Agent]],Sales_Teams[Sales_Agent],Sales_Teams[Manager])</f>
        <v>Summer Sewald</v>
      </c>
      <c r="D7362" t="str">
        <f>_xlfn.XLOOKUP(Sales_Pipeline[[#This Row],[Manager]],Sales_Teams[Manager],Sales_Teams[Regional_Office])</f>
        <v>West</v>
      </c>
      <c r="E7362" t="s">
        <v>84</v>
      </c>
      <c r="F7362" t="s">
        <v>100</v>
      </c>
      <c r="G7362" t="str">
        <f>IFERROR(_xlfn.XLOOKUP(Sales_Pipeline[[#This Row],[Account]],Accounts!$A$2:$A$86,Accounts!$F$2:$F$86),"")</f>
        <v>United States</v>
      </c>
      <c r="H7362" t="s">
        <v>57</v>
      </c>
      <c r="I7362" s="3">
        <v>43016</v>
      </c>
      <c r="J7362" s="3">
        <v>43024</v>
      </c>
      <c r="K7362" s="8" t="str">
        <f>IF(Sales_Pipeline[[#This Row],[Close_Date]]="","",TEXT(Sales_Pipeline[[#This Row],[Close_Date]],"ddd"))</f>
        <v>Mon</v>
      </c>
      <c r="L7362" s="8" t="str">
        <f>IF(Sales_Pipeline[[#This Row],[Close_Date]]="","",TEXT(Sales_Pipeline[[#This Row],[Close_Date]],"mmm"))</f>
        <v>Oct</v>
      </c>
      <c r="M7362" s="8" t="str">
        <f>IF(Sales_Pipeline[[#This Row],[Close_Date]]="","","Q"&amp;ROUNDUP(MONTH(Sales_Pipeline[[#This Row],[Close_Date]])/3,0))</f>
        <v>Q4</v>
      </c>
      <c r="N7362" s="2" cm="1">
        <f t="array" ref="N7362">IFERROR(_xlfn.IFS(Sales_Pipeline[[#This Row],[Deal_Stage]]="Won",_xlfn.XLOOKUP(Sales_Pipeline[[#This Row],[Product]],Products!$A$2:$A$8,Products!$C$2:$C$8),Sales_Pipeline[[#This Row],[Deal_Stage]]="Lost",_xlfn.XLOOKUP(Sales_Pipeline[[#This Row],[Product]],Products!$A$2:$A$8,Products!$C$2:$C$8)),"")</f>
        <v>5482</v>
      </c>
      <c r="O7362" s="2">
        <v>4989</v>
      </c>
    </row>
    <row r="7363" spans="1:15" x14ac:dyDescent="0.3">
      <c r="A7363" t="s">
        <v>7509</v>
      </c>
      <c r="B7363" t="s">
        <v>42</v>
      </c>
      <c r="C7363" t="str">
        <f>_xlfn.XLOOKUP(Sales_Pipeline[[#This Row],[Sales_Agent]],Sales_Teams[Sales_Agent],Sales_Teams[Manager])</f>
        <v>Summer Sewald</v>
      </c>
      <c r="D7363" t="str">
        <f>_xlfn.XLOOKUP(Sales_Pipeline[[#This Row],[Manager]],Sales_Teams[Manager],Sales_Teams[Regional_Office])</f>
        <v>West</v>
      </c>
      <c r="E7363" t="s">
        <v>8953</v>
      </c>
      <c r="F7363" t="s">
        <v>570</v>
      </c>
      <c r="G7363" t="str">
        <f>IFERROR(_xlfn.XLOOKUP(Sales_Pipeline[[#This Row],[Account]],Accounts!$A$2:$A$86,Accounts!$F$2:$F$86),"")</f>
        <v>Germany</v>
      </c>
      <c r="H7363" t="s">
        <v>57</v>
      </c>
      <c r="I7363" s="3">
        <v>43016</v>
      </c>
      <c r="J7363" s="3">
        <v>43062</v>
      </c>
      <c r="K7363" s="8" t="str">
        <f>IF(Sales_Pipeline[[#This Row],[Close_Date]]="","",TEXT(Sales_Pipeline[[#This Row],[Close_Date]],"ddd"))</f>
        <v>Thu</v>
      </c>
      <c r="L7363" s="8" t="str">
        <f>IF(Sales_Pipeline[[#This Row],[Close_Date]]="","",TEXT(Sales_Pipeline[[#This Row],[Close_Date]],"mmm"))</f>
        <v>Nov</v>
      </c>
      <c r="M7363" s="8" t="str">
        <f>IF(Sales_Pipeline[[#This Row],[Close_Date]]="","","Q"&amp;ROUNDUP(MONTH(Sales_Pipeline[[#This Row],[Close_Date]])/3,0))</f>
        <v>Q4</v>
      </c>
      <c r="N7363" s="2" cm="1">
        <f t="array" ref="N7363">IFERROR(_xlfn.IFS(Sales_Pipeline[[#This Row],[Deal_Stage]]="Won",_xlfn.XLOOKUP(Sales_Pipeline[[#This Row],[Product]],Products!$A$2:$A$8,Products!$C$2:$C$8),Sales_Pipeline[[#This Row],[Deal_Stage]]="Lost",_xlfn.XLOOKUP(Sales_Pipeline[[#This Row],[Product]],Products!$A$2:$A$8,Products!$C$2:$C$8)),"")</f>
        <v>4821</v>
      </c>
      <c r="O7363" s="2">
        <v>4780</v>
      </c>
    </row>
    <row r="7364" spans="1:15" x14ac:dyDescent="0.3">
      <c r="A7364" t="s">
        <v>7510</v>
      </c>
      <c r="B7364" t="s">
        <v>37</v>
      </c>
      <c r="C7364" t="str">
        <f>_xlfn.XLOOKUP(Sales_Pipeline[[#This Row],[Sales_Agent]],Sales_Teams[Sales_Agent],Sales_Teams[Manager])</f>
        <v>Celia Rouche</v>
      </c>
      <c r="D7364" t="str">
        <f>_xlfn.XLOOKUP(Sales_Pipeline[[#This Row],[Manager]],Sales_Teams[Manager],Sales_Teams[Regional_Office])</f>
        <v>West</v>
      </c>
      <c r="E7364" t="s">
        <v>61</v>
      </c>
      <c r="G7364" t="str">
        <f>IFERROR(_xlfn.XLOOKUP(Sales_Pipeline[[#This Row],[Account]],Accounts!$A$2:$A$86,Accounts!$F$2:$F$86),"")</f>
        <v/>
      </c>
      <c r="H7364" t="s">
        <v>77</v>
      </c>
      <c r="I7364" s="3">
        <v>43016</v>
      </c>
      <c r="K7364" s="8" t="str">
        <f>IF(Sales_Pipeline[[#This Row],[Close_Date]]="","",TEXT(Sales_Pipeline[[#This Row],[Close_Date]],"ddd"))</f>
        <v/>
      </c>
      <c r="L7364" s="8" t="str">
        <f>IF(Sales_Pipeline[[#This Row],[Close_Date]]="","",TEXT(Sales_Pipeline[[#This Row],[Close_Date]],"mmm"))</f>
        <v/>
      </c>
      <c r="M7364" s="8" t="str">
        <f>IF(Sales_Pipeline[[#This Row],[Close_Date]]="","","Q"&amp;ROUNDUP(MONTH(Sales_Pipeline[[#This Row],[Close_Date]])/3,0))</f>
        <v/>
      </c>
      <c r="N7364" s="2" t="str" cm="1">
        <f t="array" ref="N7364">IFERROR(_xlfn.IFS(Sales_Pipeline[[#This Row],[Deal_Stage]]="Won",_xlfn.XLOOKUP(Sales_Pipeline[[#This Row],[Product]],Products!$A$2:$A$8,Products!$C$2:$C$8),Sales_Pipeline[[#This Row],[Deal_Stage]]="Lost",_xlfn.XLOOKUP(Sales_Pipeline[[#This Row],[Product]],Products!$A$2:$A$8,Products!$C$2:$C$8)),"")</f>
        <v/>
      </c>
      <c r="O7364" s="2">
        <v>0</v>
      </c>
    </row>
    <row r="7365" spans="1:15" x14ac:dyDescent="0.3">
      <c r="A7365" t="s">
        <v>7511</v>
      </c>
      <c r="B7365" t="s">
        <v>37</v>
      </c>
      <c r="C7365" t="str">
        <f>_xlfn.XLOOKUP(Sales_Pipeline[[#This Row],[Sales_Agent]],Sales_Teams[Sales_Agent],Sales_Teams[Manager])</f>
        <v>Celia Rouche</v>
      </c>
      <c r="D7365" t="str">
        <f>_xlfn.XLOOKUP(Sales_Pipeline[[#This Row],[Manager]],Sales_Teams[Manager],Sales_Teams[Regional_Office])</f>
        <v>West</v>
      </c>
      <c r="E7365" t="s">
        <v>55</v>
      </c>
      <c r="F7365" t="s">
        <v>328</v>
      </c>
      <c r="G7365" t="str">
        <f>IFERROR(_xlfn.XLOOKUP(Sales_Pipeline[[#This Row],[Account]],Accounts!$A$2:$A$86,Accounts!$F$2:$F$86),"")</f>
        <v>United States</v>
      </c>
      <c r="H7365" t="s">
        <v>82</v>
      </c>
      <c r="I7365" s="3">
        <v>43016</v>
      </c>
      <c r="J7365" s="3">
        <v>43018</v>
      </c>
      <c r="K7365" s="8" t="str">
        <f>IF(Sales_Pipeline[[#This Row],[Close_Date]]="","",TEXT(Sales_Pipeline[[#This Row],[Close_Date]],"ddd"))</f>
        <v>Tue</v>
      </c>
      <c r="L7365" s="8" t="str">
        <f>IF(Sales_Pipeline[[#This Row],[Close_Date]]="","",TEXT(Sales_Pipeline[[#This Row],[Close_Date]],"mmm"))</f>
        <v>Oct</v>
      </c>
      <c r="M7365" s="8" t="str">
        <f>IF(Sales_Pipeline[[#This Row],[Close_Date]]="","","Q"&amp;ROUNDUP(MONTH(Sales_Pipeline[[#This Row],[Close_Date]])/3,0))</f>
        <v>Q4</v>
      </c>
      <c r="N7365" s="2" cm="1">
        <f t="array" ref="N7365">IFERROR(_xlfn.IFS(Sales_Pipeline[[#This Row],[Deal_Stage]]="Won",_xlfn.XLOOKUP(Sales_Pipeline[[#This Row],[Product]],Products!$A$2:$A$8,Products!$C$2:$C$8),Sales_Pipeline[[#This Row],[Deal_Stage]]="Lost",_xlfn.XLOOKUP(Sales_Pipeline[[#This Row],[Product]],Products!$A$2:$A$8,Products!$C$2:$C$8)),"")</f>
        <v>1096</v>
      </c>
      <c r="O7365" s="2">
        <v>0</v>
      </c>
    </row>
    <row r="7366" spans="1:15" x14ac:dyDescent="0.3">
      <c r="A7366" t="s">
        <v>7512</v>
      </c>
      <c r="B7366" t="s">
        <v>37</v>
      </c>
      <c r="C7366" t="str">
        <f>_xlfn.XLOOKUP(Sales_Pipeline[[#This Row],[Sales_Agent]],Sales_Teams[Sales_Agent],Sales_Teams[Manager])</f>
        <v>Celia Rouche</v>
      </c>
      <c r="D7366" t="str">
        <f>_xlfn.XLOOKUP(Sales_Pipeline[[#This Row],[Manager]],Sales_Teams[Manager],Sales_Teams[Regional_Office])</f>
        <v>West</v>
      </c>
      <c r="E7366" t="s">
        <v>61</v>
      </c>
      <c r="F7366" t="s">
        <v>114</v>
      </c>
      <c r="G7366" t="str">
        <f>IFERROR(_xlfn.XLOOKUP(Sales_Pipeline[[#This Row],[Account]],Accounts!$A$2:$A$86,Accounts!$F$2:$F$86),"")</f>
        <v>United States</v>
      </c>
      <c r="H7366" t="s">
        <v>82</v>
      </c>
      <c r="I7366" s="3">
        <v>43016</v>
      </c>
      <c r="J7366" s="3">
        <v>43022</v>
      </c>
      <c r="K7366" s="8" t="str">
        <f>IF(Sales_Pipeline[[#This Row],[Close_Date]]="","",TEXT(Sales_Pipeline[[#This Row],[Close_Date]],"ddd"))</f>
        <v>Sat</v>
      </c>
      <c r="L7366" s="8" t="str">
        <f>IF(Sales_Pipeline[[#This Row],[Close_Date]]="","",TEXT(Sales_Pipeline[[#This Row],[Close_Date]],"mmm"))</f>
        <v>Oct</v>
      </c>
      <c r="M7366" s="8" t="str">
        <f>IF(Sales_Pipeline[[#This Row],[Close_Date]]="","","Q"&amp;ROUNDUP(MONTH(Sales_Pipeline[[#This Row],[Close_Date]])/3,0))</f>
        <v>Q4</v>
      </c>
      <c r="N7366" s="2" cm="1">
        <f t="array" ref="N7366">IFERROR(_xlfn.IFS(Sales_Pipeline[[#This Row],[Deal_Stage]]="Won",_xlfn.XLOOKUP(Sales_Pipeline[[#This Row],[Product]],Products!$A$2:$A$8,Products!$C$2:$C$8),Sales_Pipeline[[#This Row],[Deal_Stage]]="Lost",_xlfn.XLOOKUP(Sales_Pipeline[[#This Row],[Product]],Products!$A$2:$A$8,Products!$C$2:$C$8)),"")</f>
        <v>55</v>
      </c>
      <c r="O7366" s="2">
        <v>0</v>
      </c>
    </row>
    <row r="7367" spans="1:15" x14ac:dyDescent="0.3">
      <c r="A7367" t="s">
        <v>7513</v>
      </c>
      <c r="B7367" t="s">
        <v>35</v>
      </c>
      <c r="C7367" t="str">
        <f>_xlfn.XLOOKUP(Sales_Pipeline[[#This Row],[Sales_Agent]],Sales_Teams[Sales_Agent],Sales_Teams[Manager])</f>
        <v>Celia Rouche</v>
      </c>
      <c r="D7367" t="str">
        <f>_xlfn.XLOOKUP(Sales_Pipeline[[#This Row],[Manager]],Sales_Teams[Manager],Sales_Teams[Regional_Office])</f>
        <v>West</v>
      </c>
      <c r="E7367" t="s">
        <v>61</v>
      </c>
      <c r="F7367" t="s">
        <v>107</v>
      </c>
      <c r="G7367" t="str">
        <f>IFERROR(_xlfn.XLOOKUP(Sales_Pipeline[[#This Row],[Account]],Accounts!$A$2:$A$86,Accounts!$F$2:$F$86),"")</f>
        <v>United States</v>
      </c>
      <c r="H7367" t="s">
        <v>82</v>
      </c>
      <c r="I7367" s="3">
        <v>43016</v>
      </c>
      <c r="J7367" s="3">
        <v>43028</v>
      </c>
      <c r="K7367" s="8" t="str">
        <f>IF(Sales_Pipeline[[#This Row],[Close_Date]]="","",TEXT(Sales_Pipeline[[#This Row],[Close_Date]],"ddd"))</f>
        <v>Fri</v>
      </c>
      <c r="L7367" s="8" t="str">
        <f>IF(Sales_Pipeline[[#This Row],[Close_Date]]="","",TEXT(Sales_Pipeline[[#This Row],[Close_Date]],"mmm"))</f>
        <v>Oct</v>
      </c>
      <c r="M7367" s="8" t="str">
        <f>IF(Sales_Pipeline[[#This Row],[Close_Date]]="","","Q"&amp;ROUNDUP(MONTH(Sales_Pipeline[[#This Row],[Close_Date]])/3,0))</f>
        <v>Q4</v>
      </c>
      <c r="N7367" s="2" cm="1">
        <f t="array" ref="N7367">IFERROR(_xlfn.IFS(Sales_Pipeline[[#This Row],[Deal_Stage]]="Won",_xlfn.XLOOKUP(Sales_Pipeline[[#This Row],[Product]],Products!$A$2:$A$8,Products!$C$2:$C$8),Sales_Pipeline[[#This Row],[Deal_Stage]]="Lost",_xlfn.XLOOKUP(Sales_Pipeline[[#This Row],[Product]],Products!$A$2:$A$8,Products!$C$2:$C$8)),"")</f>
        <v>55</v>
      </c>
      <c r="O7367" s="2">
        <v>0</v>
      </c>
    </row>
    <row r="7368" spans="1:15" x14ac:dyDescent="0.3">
      <c r="A7368" t="s">
        <v>7514</v>
      </c>
      <c r="B7368" t="s">
        <v>32</v>
      </c>
      <c r="C7368" t="str">
        <f>_xlfn.XLOOKUP(Sales_Pipeline[[#This Row],[Sales_Agent]],Sales_Teams[Sales_Agent],Sales_Teams[Manager])</f>
        <v>Celia Rouche</v>
      </c>
      <c r="D7368" t="str">
        <f>_xlfn.XLOOKUP(Sales_Pipeline[[#This Row],[Manager]],Sales_Teams[Manager],Sales_Teams[Regional_Office])</f>
        <v>West</v>
      </c>
      <c r="E7368" t="s">
        <v>76</v>
      </c>
      <c r="F7368" t="s">
        <v>570</v>
      </c>
      <c r="G7368" t="str">
        <f>IFERROR(_xlfn.XLOOKUP(Sales_Pipeline[[#This Row],[Account]],Accounts!$A$2:$A$86,Accounts!$F$2:$F$86),"")</f>
        <v>Germany</v>
      </c>
      <c r="H7368" t="s">
        <v>57</v>
      </c>
      <c r="I7368" s="3">
        <v>43016</v>
      </c>
      <c r="J7368" s="3">
        <v>43017</v>
      </c>
      <c r="K7368" s="8" t="str">
        <f>IF(Sales_Pipeline[[#This Row],[Close_Date]]="","",TEXT(Sales_Pipeline[[#This Row],[Close_Date]],"ddd"))</f>
        <v>Mon</v>
      </c>
      <c r="L7368" s="8" t="str">
        <f>IF(Sales_Pipeline[[#This Row],[Close_Date]]="","",TEXT(Sales_Pipeline[[#This Row],[Close_Date]],"mmm"))</f>
        <v>Oct</v>
      </c>
      <c r="M7368" s="8" t="str">
        <f>IF(Sales_Pipeline[[#This Row],[Close_Date]]="","","Q"&amp;ROUNDUP(MONTH(Sales_Pipeline[[#This Row],[Close_Date]])/3,0))</f>
        <v>Q4</v>
      </c>
      <c r="N7368" s="2" cm="1">
        <f t="array" ref="N7368">IFERROR(_xlfn.IFS(Sales_Pipeline[[#This Row],[Deal_Stage]]="Won",_xlfn.XLOOKUP(Sales_Pipeline[[#This Row],[Product]],Products!$A$2:$A$8,Products!$C$2:$C$8),Sales_Pipeline[[#This Row],[Deal_Stage]]="Lost",_xlfn.XLOOKUP(Sales_Pipeline[[#This Row],[Product]],Products!$A$2:$A$8,Products!$C$2:$C$8)),"")</f>
        <v>3393</v>
      </c>
      <c r="O7368" s="2">
        <v>3023</v>
      </c>
    </row>
    <row r="7369" spans="1:15" x14ac:dyDescent="0.3">
      <c r="A7369" t="s">
        <v>7515</v>
      </c>
      <c r="B7369" t="s">
        <v>44</v>
      </c>
      <c r="C7369" t="str">
        <f>_xlfn.XLOOKUP(Sales_Pipeline[[#This Row],[Sales_Agent]],Sales_Teams[Sales_Agent],Sales_Teams[Manager])</f>
        <v>Summer Sewald</v>
      </c>
      <c r="D7369" t="str">
        <f>_xlfn.XLOOKUP(Sales_Pipeline[[#This Row],[Manager]],Sales_Teams[Manager],Sales_Teams[Regional_Office])</f>
        <v>West</v>
      </c>
      <c r="E7369" t="s">
        <v>61</v>
      </c>
      <c r="G7369" t="str">
        <f>IFERROR(_xlfn.XLOOKUP(Sales_Pipeline[[#This Row],[Account]],Accounts!$A$2:$A$86,Accounts!$F$2:$F$86),"")</f>
        <v/>
      </c>
      <c r="H7369" t="s">
        <v>77</v>
      </c>
      <c r="I7369" s="3">
        <v>43016</v>
      </c>
      <c r="K7369" s="8" t="str">
        <f>IF(Sales_Pipeline[[#This Row],[Close_Date]]="","",TEXT(Sales_Pipeline[[#This Row],[Close_Date]],"ddd"))</f>
        <v/>
      </c>
      <c r="L7369" s="8" t="str">
        <f>IF(Sales_Pipeline[[#This Row],[Close_Date]]="","",TEXT(Sales_Pipeline[[#This Row],[Close_Date]],"mmm"))</f>
        <v/>
      </c>
      <c r="M7369" s="8" t="str">
        <f>IF(Sales_Pipeline[[#This Row],[Close_Date]]="","","Q"&amp;ROUNDUP(MONTH(Sales_Pipeline[[#This Row],[Close_Date]])/3,0))</f>
        <v/>
      </c>
      <c r="N7369" s="2" t="str" cm="1">
        <f t="array" ref="N7369">IFERROR(_xlfn.IFS(Sales_Pipeline[[#This Row],[Deal_Stage]]="Won",_xlfn.XLOOKUP(Sales_Pipeline[[#This Row],[Product]],Products!$A$2:$A$8,Products!$C$2:$C$8),Sales_Pipeline[[#This Row],[Deal_Stage]]="Lost",_xlfn.XLOOKUP(Sales_Pipeline[[#This Row],[Product]],Products!$A$2:$A$8,Products!$C$2:$C$8)),"")</f>
        <v/>
      </c>
      <c r="O7369" s="2">
        <v>0</v>
      </c>
    </row>
    <row r="7370" spans="1:15" x14ac:dyDescent="0.3">
      <c r="A7370" t="s">
        <v>7516</v>
      </c>
      <c r="B7370" t="s">
        <v>3</v>
      </c>
      <c r="C7370" t="str">
        <f>_xlfn.XLOOKUP(Sales_Pipeline[[#This Row],[Sales_Agent]],Sales_Teams[Sales_Agent],Sales_Teams[Manager])</f>
        <v>Dustin Brinkmann</v>
      </c>
      <c r="D7370" t="str">
        <f>_xlfn.XLOOKUP(Sales_Pipeline[[#This Row],[Manager]],Sales_Teams[Manager],Sales_Teams[Regional_Office])</f>
        <v>Central</v>
      </c>
      <c r="E7370" t="s">
        <v>84</v>
      </c>
      <c r="F7370" t="s">
        <v>141</v>
      </c>
      <c r="G7370" t="str">
        <f>IFERROR(_xlfn.XLOOKUP(Sales_Pipeline[[#This Row],[Account]],Accounts!$A$2:$A$86,Accounts!$F$2:$F$86),"")</f>
        <v>United States</v>
      </c>
      <c r="H7370" t="s">
        <v>82</v>
      </c>
      <c r="I7370" s="3">
        <v>43017</v>
      </c>
      <c r="J7370" s="3">
        <v>43025</v>
      </c>
      <c r="K7370" s="8" t="str">
        <f>IF(Sales_Pipeline[[#This Row],[Close_Date]]="","",TEXT(Sales_Pipeline[[#This Row],[Close_Date]],"ddd"))</f>
        <v>Tue</v>
      </c>
      <c r="L7370" s="8" t="str">
        <f>IF(Sales_Pipeline[[#This Row],[Close_Date]]="","",TEXT(Sales_Pipeline[[#This Row],[Close_Date]],"mmm"))</f>
        <v>Oct</v>
      </c>
      <c r="M7370" s="8" t="str">
        <f>IF(Sales_Pipeline[[#This Row],[Close_Date]]="","","Q"&amp;ROUNDUP(MONTH(Sales_Pipeline[[#This Row],[Close_Date]])/3,0))</f>
        <v>Q4</v>
      </c>
      <c r="N7370" s="2" cm="1">
        <f t="array" ref="N7370">IFERROR(_xlfn.IFS(Sales_Pipeline[[#This Row],[Deal_Stage]]="Won",_xlfn.XLOOKUP(Sales_Pipeline[[#This Row],[Product]],Products!$A$2:$A$8,Products!$C$2:$C$8),Sales_Pipeline[[#This Row],[Deal_Stage]]="Lost",_xlfn.XLOOKUP(Sales_Pipeline[[#This Row],[Product]],Products!$A$2:$A$8,Products!$C$2:$C$8)),"")</f>
        <v>5482</v>
      </c>
      <c r="O7370" s="2">
        <v>0</v>
      </c>
    </row>
    <row r="7371" spans="1:15" x14ac:dyDescent="0.3">
      <c r="A7371" t="s">
        <v>7517</v>
      </c>
      <c r="B7371" t="s">
        <v>3</v>
      </c>
      <c r="C7371" t="str">
        <f>_xlfn.XLOOKUP(Sales_Pipeline[[#This Row],[Sales_Agent]],Sales_Teams[Sales_Agent],Sales_Teams[Manager])</f>
        <v>Dustin Brinkmann</v>
      </c>
      <c r="D7371" t="str">
        <f>_xlfn.XLOOKUP(Sales_Pipeline[[#This Row],[Manager]],Sales_Teams[Manager],Sales_Teams[Regional_Office])</f>
        <v>Central</v>
      </c>
      <c r="E7371" t="s">
        <v>76</v>
      </c>
      <c r="F7371" t="s">
        <v>68</v>
      </c>
      <c r="G7371" t="str">
        <f>IFERROR(_xlfn.XLOOKUP(Sales_Pipeline[[#This Row],[Account]],Accounts!$A$2:$A$86,Accounts!$F$2:$F$86),"")</f>
        <v>United States</v>
      </c>
      <c r="H7371" t="s">
        <v>57</v>
      </c>
      <c r="I7371" s="3">
        <v>43017</v>
      </c>
      <c r="J7371" s="3">
        <v>43028</v>
      </c>
      <c r="K7371" s="8" t="str">
        <f>IF(Sales_Pipeline[[#This Row],[Close_Date]]="","",TEXT(Sales_Pipeline[[#This Row],[Close_Date]],"ddd"))</f>
        <v>Fri</v>
      </c>
      <c r="L7371" s="8" t="str">
        <f>IF(Sales_Pipeline[[#This Row],[Close_Date]]="","",TEXT(Sales_Pipeline[[#This Row],[Close_Date]],"mmm"))</f>
        <v>Oct</v>
      </c>
      <c r="M7371" s="8" t="str">
        <f>IF(Sales_Pipeline[[#This Row],[Close_Date]]="","","Q"&amp;ROUNDUP(MONTH(Sales_Pipeline[[#This Row],[Close_Date]])/3,0))</f>
        <v>Q4</v>
      </c>
      <c r="N7371" s="2" cm="1">
        <f t="array" ref="N7371">IFERROR(_xlfn.IFS(Sales_Pipeline[[#This Row],[Deal_Stage]]="Won",_xlfn.XLOOKUP(Sales_Pipeline[[#This Row],[Product]],Products!$A$2:$A$8,Products!$C$2:$C$8),Sales_Pipeline[[#This Row],[Deal_Stage]]="Lost",_xlfn.XLOOKUP(Sales_Pipeline[[#This Row],[Product]],Products!$A$2:$A$8,Products!$C$2:$C$8)),"")</f>
        <v>3393</v>
      </c>
      <c r="O7371" s="2">
        <v>3100</v>
      </c>
    </row>
    <row r="7372" spans="1:15" x14ac:dyDescent="0.3">
      <c r="A7372" t="s">
        <v>7518</v>
      </c>
      <c r="B7372" t="s">
        <v>30</v>
      </c>
      <c r="C7372" t="str">
        <f>_xlfn.XLOOKUP(Sales_Pipeline[[#This Row],[Sales_Agent]],Sales_Teams[Sales_Agent],Sales_Teams[Manager])</f>
        <v>Rocco Neubert</v>
      </c>
      <c r="D7372" t="str">
        <f>_xlfn.XLOOKUP(Sales_Pipeline[[#This Row],[Manager]],Sales_Teams[Manager],Sales_Teams[Regional_Office])</f>
        <v>East</v>
      </c>
      <c r="E7372" t="s">
        <v>84</v>
      </c>
      <c r="F7372" t="s">
        <v>225</v>
      </c>
      <c r="G7372" t="str">
        <f>IFERROR(_xlfn.XLOOKUP(Sales_Pipeline[[#This Row],[Account]],Accounts!$A$2:$A$86,Accounts!$F$2:$F$86),"")</f>
        <v>United States</v>
      </c>
      <c r="H7372" t="s">
        <v>57</v>
      </c>
      <c r="I7372" s="3">
        <v>43017</v>
      </c>
      <c r="J7372" s="3">
        <v>43099</v>
      </c>
      <c r="K7372" s="8" t="str">
        <f>IF(Sales_Pipeline[[#This Row],[Close_Date]]="","",TEXT(Sales_Pipeline[[#This Row],[Close_Date]],"ddd"))</f>
        <v>Sat</v>
      </c>
      <c r="L7372" s="8" t="str">
        <f>IF(Sales_Pipeline[[#This Row],[Close_Date]]="","",TEXT(Sales_Pipeline[[#This Row],[Close_Date]],"mmm"))</f>
        <v>Dec</v>
      </c>
      <c r="M7372" s="8" t="str">
        <f>IF(Sales_Pipeline[[#This Row],[Close_Date]]="","","Q"&amp;ROUNDUP(MONTH(Sales_Pipeline[[#This Row],[Close_Date]])/3,0))</f>
        <v>Q4</v>
      </c>
      <c r="N7372" s="2" cm="1">
        <f t="array" ref="N7372">IFERROR(_xlfn.IFS(Sales_Pipeline[[#This Row],[Deal_Stage]]="Won",_xlfn.XLOOKUP(Sales_Pipeline[[#This Row],[Product]],Products!$A$2:$A$8,Products!$C$2:$C$8),Sales_Pipeline[[#This Row],[Deal_Stage]]="Lost",_xlfn.XLOOKUP(Sales_Pipeline[[#This Row],[Product]],Products!$A$2:$A$8,Products!$C$2:$C$8)),"")</f>
        <v>5482</v>
      </c>
      <c r="O7372" s="2">
        <v>6406</v>
      </c>
    </row>
    <row r="7373" spans="1:15" x14ac:dyDescent="0.3">
      <c r="A7373" t="s">
        <v>7519</v>
      </c>
      <c r="B7373" t="s">
        <v>20</v>
      </c>
      <c r="C7373" t="str">
        <f>_xlfn.XLOOKUP(Sales_Pipeline[[#This Row],[Sales_Agent]],Sales_Teams[Sales_Agent],Sales_Teams[Manager])</f>
        <v>Cara Losch</v>
      </c>
      <c r="D7373" t="str">
        <f>_xlfn.XLOOKUP(Sales_Pipeline[[#This Row],[Manager]],Sales_Teams[Manager],Sales_Teams[Regional_Office])</f>
        <v>East</v>
      </c>
      <c r="E7373" t="s">
        <v>84</v>
      </c>
      <c r="F7373" t="s">
        <v>196</v>
      </c>
      <c r="G7373" t="str">
        <f>IFERROR(_xlfn.XLOOKUP(Sales_Pipeline[[#This Row],[Account]],Accounts!$A$2:$A$86,Accounts!$F$2:$F$86),"")</f>
        <v>United States</v>
      </c>
      <c r="H7373" t="s">
        <v>57</v>
      </c>
      <c r="I7373" s="3">
        <v>43017</v>
      </c>
      <c r="J7373" s="3">
        <v>43023</v>
      </c>
      <c r="K7373" s="8" t="str">
        <f>IF(Sales_Pipeline[[#This Row],[Close_Date]]="","",TEXT(Sales_Pipeline[[#This Row],[Close_Date]],"ddd"))</f>
        <v>Sun</v>
      </c>
      <c r="L7373" s="8" t="str">
        <f>IF(Sales_Pipeline[[#This Row],[Close_Date]]="","",TEXT(Sales_Pipeline[[#This Row],[Close_Date]],"mmm"))</f>
        <v>Oct</v>
      </c>
      <c r="M7373" s="8" t="str">
        <f>IF(Sales_Pipeline[[#This Row],[Close_Date]]="","","Q"&amp;ROUNDUP(MONTH(Sales_Pipeline[[#This Row],[Close_Date]])/3,0))</f>
        <v>Q4</v>
      </c>
      <c r="N7373" s="2" cm="1">
        <f t="array" ref="N7373">IFERROR(_xlfn.IFS(Sales_Pipeline[[#This Row],[Deal_Stage]]="Won",_xlfn.XLOOKUP(Sales_Pipeline[[#This Row],[Product]],Products!$A$2:$A$8,Products!$C$2:$C$8),Sales_Pipeline[[#This Row],[Deal_Stage]]="Lost",_xlfn.XLOOKUP(Sales_Pipeline[[#This Row],[Product]],Products!$A$2:$A$8,Products!$C$2:$C$8)),"")</f>
        <v>5482</v>
      </c>
      <c r="O7373" s="2">
        <v>5711</v>
      </c>
    </row>
    <row r="7374" spans="1:15" x14ac:dyDescent="0.3">
      <c r="A7374" t="s">
        <v>7520</v>
      </c>
      <c r="B7374" t="s">
        <v>25</v>
      </c>
      <c r="C7374" t="str">
        <f>_xlfn.XLOOKUP(Sales_Pipeline[[#This Row],[Sales_Agent]],Sales_Teams[Sales_Agent],Sales_Teams[Manager])</f>
        <v>Rocco Neubert</v>
      </c>
      <c r="D7374" t="str">
        <f>_xlfn.XLOOKUP(Sales_Pipeline[[#This Row],[Manager]],Sales_Teams[Manager],Sales_Teams[Regional_Office])</f>
        <v>East</v>
      </c>
      <c r="E7374" t="s">
        <v>8953</v>
      </c>
      <c r="G7374" t="str">
        <f>IFERROR(_xlfn.XLOOKUP(Sales_Pipeline[[#This Row],[Account]],Accounts!$A$2:$A$86,Accounts!$F$2:$F$86),"")</f>
        <v/>
      </c>
      <c r="H7374" t="s">
        <v>77</v>
      </c>
      <c r="I7374" s="3">
        <v>43017</v>
      </c>
      <c r="K7374" s="8" t="str">
        <f>IF(Sales_Pipeline[[#This Row],[Close_Date]]="","",TEXT(Sales_Pipeline[[#This Row],[Close_Date]],"ddd"))</f>
        <v/>
      </c>
      <c r="L7374" s="8" t="str">
        <f>IF(Sales_Pipeline[[#This Row],[Close_Date]]="","",TEXT(Sales_Pipeline[[#This Row],[Close_Date]],"mmm"))</f>
        <v/>
      </c>
      <c r="M7374" s="8" t="str">
        <f>IF(Sales_Pipeline[[#This Row],[Close_Date]]="","","Q"&amp;ROUNDUP(MONTH(Sales_Pipeline[[#This Row],[Close_Date]])/3,0))</f>
        <v/>
      </c>
      <c r="N7374" s="2" t="str" cm="1">
        <f t="array" ref="N7374">IFERROR(_xlfn.IFS(Sales_Pipeline[[#This Row],[Deal_Stage]]="Won",_xlfn.XLOOKUP(Sales_Pipeline[[#This Row],[Product]],Products!$A$2:$A$8,Products!$C$2:$C$8),Sales_Pipeline[[#This Row],[Deal_Stage]]="Lost",_xlfn.XLOOKUP(Sales_Pipeline[[#This Row],[Product]],Products!$A$2:$A$8,Products!$C$2:$C$8)),"")</f>
        <v/>
      </c>
      <c r="O7374" s="2">
        <v>0</v>
      </c>
    </row>
    <row r="7375" spans="1:15" x14ac:dyDescent="0.3">
      <c r="A7375" t="s">
        <v>7521</v>
      </c>
      <c r="B7375" t="s">
        <v>25</v>
      </c>
      <c r="C7375" t="str">
        <f>_xlfn.XLOOKUP(Sales_Pipeline[[#This Row],[Sales_Agent]],Sales_Teams[Sales_Agent],Sales_Teams[Manager])</f>
        <v>Rocco Neubert</v>
      </c>
      <c r="D7375" t="str">
        <f>_xlfn.XLOOKUP(Sales_Pipeline[[#This Row],[Manager]],Sales_Teams[Manager],Sales_Teams[Regional_Office])</f>
        <v>East</v>
      </c>
      <c r="E7375" t="s">
        <v>61</v>
      </c>
      <c r="F7375" t="s">
        <v>194</v>
      </c>
      <c r="G7375" t="str">
        <f>IFERROR(_xlfn.XLOOKUP(Sales_Pipeline[[#This Row],[Account]],Accounts!$A$2:$A$86,Accounts!$F$2:$F$86),"")</f>
        <v>United States</v>
      </c>
      <c r="H7375" t="s">
        <v>57</v>
      </c>
      <c r="I7375" s="3">
        <v>43017</v>
      </c>
      <c r="J7375" s="3">
        <v>43026</v>
      </c>
      <c r="K7375" s="8" t="str">
        <f>IF(Sales_Pipeline[[#This Row],[Close_Date]]="","",TEXT(Sales_Pipeline[[#This Row],[Close_Date]],"ddd"))</f>
        <v>Wed</v>
      </c>
      <c r="L7375" s="8" t="str">
        <f>IF(Sales_Pipeline[[#This Row],[Close_Date]]="","",TEXT(Sales_Pipeline[[#This Row],[Close_Date]],"mmm"))</f>
        <v>Oct</v>
      </c>
      <c r="M7375" s="8" t="str">
        <f>IF(Sales_Pipeline[[#This Row],[Close_Date]]="","","Q"&amp;ROUNDUP(MONTH(Sales_Pipeline[[#This Row],[Close_Date]])/3,0))</f>
        <v>Q4</v>
      </c>
      <c r="N7375" s="2" cm="1">
        <f t="array" ref="N7375">IFERROR(_xlfn.IFS(Sales_Pipeline[[#This Row],[Deal_Stage]]="Won",_xlfn.XLOOKUP(Sales_Pipeline[[#This Row],[Product]],Products!$A$2:$A$8,Products!$C$2:$C$8),Sales_Pipeline[[#This Row],[Deal_Stage]]="Lost",_xlfn.XLOOKUP(Sales_Pipeline[[#This Row],[Product]],Products!$A$2:$A$8,Products!$C$2:$C$8)),"")</f>
        <v>55</v>
      </c>
      <c r="O7375" s="2">
        <v>58</v>
      </c>
    </row>
    <row r="7376" spans="1:15" x14ac:dyDescent="0.3">
      <c r="A7376" t="s">
        <v>7522</v>
      </c>
      <c r="B7376" t="s">
        <v>15</v>
      </c>
      <c r="C7376" t="str">
        <f>_xlfn.XLOOKUP(Sales_Pipeline[[#This Row],[Sales_Agent]],Sales_Teams[Sales_Agent],Sales_Teams[Manager])</f>
        <v>Melvin Marxen</v>
      </c>
      <c r="D7376" t="str">
        <f>_xlfn.XLOOKUP(Sales_Pipeline[[#This Row],[Manager]],Sales_Teams[Manager],Sales_Teams[Regional_Office])</f>
        <v>Central</v>
      </c>
      <c r="E7376" t="s">
        <v>8953</v>
      </c>
      <c r="F7376" t="s">
        <v>204</v>
      </c>
      <c r="G7376" t="str">
        <f>IFERROR(_xlfn.XLOOKUP(Sales_Pipeline[[#This Row],[Account]],Accounts!$A$2:$A$86,Accounts!$F$2:$F$86),"")</f>
        <v>United States</v>
      </c>
      <c r="H7376" t="s">
        <v>82</v>
      </c>
      <c r="I7376" s="3">
        <v>43017</v>
      </c>
      <c r="J7376" s="3">
        <v>43018</v>
      </c>
      <c r="K7376" s="8" t="str">
        <f>IF(Sales_Pipeline[[#This Row],[Close_Date]]="","",TEXT(Sales_Pipeline[[#This Row],[Close_Date]],"ddd"))</f>
        <v>Tue</v>
      </c>
      <c r="L7376" s="8" t="str">
        <f>IF(Sales_Pipeline[[#This Row],[Close_Date]]="","",TEXT(Sales_Pipeline[[#This Row],[Close_Date]],"mmm"))</f>
        <v>Oct</v>
      </c>
      <c r="M7376" s="8" t="str">
        <f>IF(Sales_Pipeline[[#This Row],[Close_Date]]="","","Q"&amp;ROUNDUP(MONTH(Sales_Pipeline[[#This Row],[Close_Date]])/3,0))</f>
        <v>Q4</v>
      </c>
      <c r="N7376" s="2" cm="1">
        <f t="array" ref="N7376">IFERROR(_xlfn.IFS(Sales_Pipeline[[#This Row],[Deal_Stage]]="Won",_xlfn.XLOOKUP(Sales_Pipeline[[#This Row],[Product]],Products!$A$2:$A$8,Products!$C$2:$C$8),Sales_Pipeline[[#This Row],[Deal_Stage]]="Lost",_xlfn.XLOOKUP(Sales_Pipeline[[#This Row],[Product]],Products!$A$2:$A$8,Products!$C$2:$C$8)),"")</f>
        <v>4821</v>
      </c>
      <c r="O7376" s="2">
        <v>0</v>
      </c>
    </row>
    <row r="7377" spans="1:15" x14ac:dyDescent="0.3">
      <c r="A7377" t="s">
        <v>7523</v>
      </c>
      <c r="B7377" t="s">
        <v>22</v>
      </c>
      <c r="C7377" t="str">
        <f>_xlfn.XLOOKUP(Sales_Pipeline[[#This Row],[Sales_Agent]],Sales_Teams[Sales_Agent],Sales_Teams[Manager])</f>
        <v>Cara Losch</v>
      </c>
      <c r="D7377" t="str">
        <f>_xlfn.XLOOKUP(Sales_Pipeline[[#This Row],[Manager]],Sales_Teams[Manager],Sales_Teams[Regional_Office])</f>
        <v>East</v>
      </c>
      <c r="E7377" t="s">
        <v>63</v>
      </c>
      <c r="F7377" t="s">
        <v>116</v>
      </c>
      <c r="G7377" t="str">
        <f>IFERROR(_xlfn.XLOOKUP(Sales_Pipeline[[#This Row],[Account]],Accounts!$A$2:$A$86,Accounts!$F$2:$F$86),"")</f>
        <v>United States</v>
      </c>
      <c r="H7377" t="s">
        <v>57</v>
      </c>
      <c r="I7377" s="3">
        <v>43017</v>
      </c>
      <c r="J7377" s="3">
        <v>43018</v>
      </c>
      <c r="K7377" s="8" t="str">
        <f>IF(Sales_Pipeline[[#This Row],[Close_Date]]="","",TEXT(Sales_Pipeline[[#This Row],[Close_Date]],"ddd"))</f>
        <v>Tue</v>
      </c>
      <c r="L7377" s="8" t="str">
        <f>IF(Sales_Pipeline[[#This Row],[Close_Date]]="","",TEXT(Sales_Pipeline[[#This Row],[Close_Date]],"mmm"))</f>
        <v>Oct</v>
      </c>
      <c r="M7377" s="8" t="str">
        <f>IF(Sales_Pipeline[[#This Row],[Close_Date]]="","","Q"&amp;ROUNDUP(MONTH(Sales_Pipeline[[#This Row],[Close_Date]])/3,0))</f>
        <v>Q4</v>
      </c>
      <c r="N7377" s="2" cm="1">
        <f t="array" ref="N7377">IFERROR(_xlfn.IFS(Sales_Pipeline[[#This Row],[Deal_Stage]]="Won",_xlfn.XLOOKUP(Sales_Pipeline[[#This Row],[Product]],Products!$A$2:$A$8,Products!$C$2:$C$8),Sales_Pipeline[[#This Row],[Deal_Stage]]="Lost",_xlfn.XLOOKUP(Sales_Pipeline[[#This Row],[Product]],Products!$A$2:$A$8,Products!$C$2:$C$8)),"")</f>
        <v>550</v>
      </c>
      <c r="O7377" s="2">
        <v>552</v>
      </c>
    </row>
    <row r="7378" spans="1:15" x14ac:dyDescent="0.3">
      <c r="A7378" t="s">
        <v>7524</v>
      </c>
      <c r="B7378" t="s">
        <v>22</v>
      </c>
      <c r="C7378" t="str">
        <f>_xlfn.XLOOKUP(Sales_Pipeline[[#This Row],[Sales_Agent]],Sales_Teams[Sales_Agent],Sales_Teams[Manager])</f>
        <v>Cara Losch</v>
      </c>
      <c r="D7378" t="str">
        <f>_xlfn.XLOOKUP(Sales_Pipeline[[#This Row],[Manager]],Sales_Teams[Manager],Sales_Teams[Regional_Office])</f>
        <v>East</v>
      </c>
      <c r="E7378" t="s">
        <v>76</v>
      </c>
      <c r="F7378" t="s">
        <v>127</v>
      </c>
      <c r="G7378" t="str">
        <f>IFERROR(_xlfn.XLOOKUP(Sales_Pipeline[[#This Row],[Account]],Accounts!$A$2:$A$86,Accounts!$F$2:$F$86),"")</f>
        <v>United States</v>
      </c>
      <c r="H7378" t="s">
        <v>57</v>
      </c>
      <c r="I7378" s="3">
        <v>43017</v>
      </c>
      <c r="J7378" s="3">
        <v>43028</v>
      </c>
      <c r="K7378" s="8" t="str">
        <f>IF(Sales_Pipeline[[#This Row],[Close_Date]]="","",TEXT(Sales_Pipeline[[#This Row],[Close_Date]],"ddd"))</f>
        <v>Fri</v>
      </c>
      <c r="L7378" s="8" t="str">
        <f>IF(Sales_Pipeline[[#This Row],[Close_Date]]="","",TEXT(Sales_Pipeline[[#This Row],[Close_Date]],"mmm"))</f>
        <v>Oct</v>
      </c>
      <c r="M7378" s="8" t="str">
        <f>IF(Sales_Pipeline[[#This Row],[Close_Date]]="","","Q"&amp;ROUNDUP(MONTH(Sales_Pipeline[[#This Row],[Close_Date]])/3,0))</f>
        <v>Q4</v>
      </c>
      <c r="N7378" s="2" cm="1">
        <f t="array" ref="N7378">IFERROR(_xlfn.IFS(Sales_Pipeline[[#This Row],[Deal_Stage]]="Won",_xlfn.XLOOKUP(Sales_Pipeline[[#This Row],[Product]],Products!$A$2:$A$8,Products!$C$2:$C$8),Sales_Pipeline[[#This Row],[Deal_Stage]]="Lost",_xlfn.XLOOKUP(Sales_Pipeline[[#This Row],[Product]],Products!$A$2:$A$8,Products!$C$2:$C$8)),"")</f>
        <v>3393</v>
      </c>
      <c r="O7378" s="2">
        <v>3215</v>
      </c>
    </row>
    <row r="7379" spans="1:15" x14ac:dyDescent="0.3">
      <c r="A7379" t="s">
        <v>7525</v>
      </c>
      <c r="B7379" t="s">
        <v>13</v>
      </c>
      <c r="C7379" t="str">
        <f>_xlfn.XLOOKUP(Sales_Pipeline[[#This Row],[Sales_Agent]],Sales_Teams[Sales_Agent],Sales_Teams[Manager])</f>
        <v>Melvin Marxen</v>
      </c>
      <c r="D7379" t="str">
        <f>_xlfn.XLOOKUP(Sales_Pipeline[[#This Row],[Manager]],Sales_Teams[Manager],Sales_Teams[Regional_Office])</f>
        <v>Central</v>
      </c>
      <c r="E7379" t="s">
        <v>63</v>
      </c>
      <c r="F7379" t="s">
        <v>136</v>
      </c>
      <c r="G7379" t="str">
        <f>IFERROR(_xlfn.XLOOKUP(Sales_Pipeline[[#This Row],[Account]],Accounts!$A$2:$A$86,Accounts!$F$2:$F$86),"")</f>
        <v>United States</v>
      </c>
      <c r="H7379" t="s">
        <v>82</v>
      </c>
      <c r="I7379" s="3">
        <v>43017</v>
      </c>
      <c r="J7379" s="3">
        <v>43066</v>
      </c>
      <c r="K7379" s="8" t="str">
        <f>IF(Sales_Pipeline[[#This Row],[Close_Date]]="","",TEXT(Sales_Pipeline[[#This Row],[Close_Date]],"ddd"))</f>
        <v>Mon</v>
      </c>
      <c r="L7379" s="8" t="str">
        <f>IF(Sales_Pipeline[[#This Row],[Close_Date]]="","",TEXT(Sales_Pipeline[[#This Row],[Close_Date]],"mmm"))</f>
        <v>Nov</v>
      </c>
      <c r="M7379" s="8" t="str">
        <f>IF(Sales_Pipeline[[#This Row],[Close_Date]]="","","Q"&amp;ROUNDUP(MONTH(Sales_Pipeline[[#This Row],[Close_Date]])/3,0))</f>
        <v>Q4</v>
      </c>
      <c r="N7379" s="2" cm="1">
        <f t="array" ref="N7379">IFERROR(_xlfn.IFS(Sales_Pipeline[[#This Row],[Deal_Stage]]="Won",_xlfn.XLOOKUP(Sales_Pipeline[[#This Row],[Product]],Products!$A$2:$A$8,Products!$C$2:$C$8),Sales_Pipeline[[#This Row],[Deal_Stage]]="Lost",_xlfn.XLOOKUP(Sales_Pipeline[[#This Row],[Product]],Products!$A$2:$A$8,Products!$C$2:$C$8)),"")</f>
        <v>550</v>
      </c>
      <c r="O7379" s="2">
        <v>0</v>
      </c>
    </row>
    <row r="7380" spans="1:15" x14ac:dyDescent="0.3">
      <c r="A7380" t="s">
        <v>7526</v>
      </c>
      <c r="B7380" t="s">
        <v>40</v>
      </c>
      <c r="C7380" t="str">
        <f>_xlfn.XLOOKUP(Sales_Pipeline[[#This Row],[Sales_Agent]],Sales_Teams[Sales_Agent],Sales_Teams[Manager])</f>
        <v>Summer Sewald</v>
      </c>
      <c r="D7380" t="str">
        <f>_xlfn.XLOOKUP(Sales_Pipeline[[#This Row],[Manager]],Sales_Teams[Manager],Sales_Teams[Regional_Office])</f>
        <v>West</v>
      </c>
      <c r="E7380" t="s">
        <v>55</v>
      </c>
      <c r="F7380" t="s">
        <v>89</v>
      </c>
      <c r="G7380" t="str">
        <f>IFERROR(_xlfn.XLOOKUP(Sales_Pipeline[[#This Row],[Account]],Accounts!$A$2:$A$86,Accounts!$F$2:$F$86),"")</f>
        <v>United States</v>
      </c>
      <c r="H7380" t="s">
        <v>57</v>
      </c>
      <c r="I7380" s="3">
        <v>43017</v>
      </c>
      <c r="J7380" s="3">
        <v>43062</v>
      </c>
      <c r="K7380" s="8" t="str">
        <f>IF(Sales_Pipeline[[#This Row],[Close_Date]]="","",TEXT(Sales_Pipeline[[#This Row],[Close_Date]],"ddd"))</f>
        <v>Thu</v>
      </c>
      <c r="L7380" s="8" t="str">
        <f>IF(Sales_Pipeline[[#This Row],[Close_Date]]="","",TEXT(Sales_Pipeline[[#This Row],[Close_Date]],"mmm"))</f>
        <v>Nov</v>
      </c>
      <c r="M7380" s="8" t="str">
        <f>IF(Sales_Pipeline[[#This Row],[Close_Date]]="","","Q"&amp;ROUNDUP(MONTH(Sales_Pipeline[[#This Row],[Close_Date]])/3,0))</f>
        <v>Q4</v>
      </c>
      <c r="N7380" s="2" cm="1">
        <f t="array" ref="N7380">IFERROR(_xlfn.IFS(Sales_Pipeline[[#This Row],[Deal_Stage]]="Won",_xlfn.XLOOKUP(Sales_Pipeline[[#This Row],[Product]],Products!$A$2:$A$8,Products!$C$2:$C$8),Sales_Pipeline[[#This Row],[Deal_Stage]]="Lost",_xlfn.XLOOKUP(Sales_Pipeline[[#This Row],[Product]],Products!$A$2:$A$8,Products!$C$2:$C$8)),"")</f>
        <v>1096</v>
      </c>
      <c r="O7380" s="2">
        <v>1112</v>
      </c>
    </row>
    <row r="7381" spans="1:15" x14ac:dyDescent="0.3">
      <c r="A7381" t="s">
        <v>7527</v>
      </c>
      <c r="B7381" t="s">
        <v>10</v>
      </c>
      <c r="C7381" t="str">
        <f>_xlfn.XLOOKUP(Sales_Pipeline[[#This Row],[Sales_Agent]],Sales_Teams[Sales_Agent],Sales_Teams[Manager])</f>
        <v>Melvin Marxen</v>
      </c>
      <c r="D7381" t="str">
        <f>_xlfn.XLOOKUP(Sales_Pipeline[[#This Row],[Manager]],Sales_Teams[Manager],Sales_Teams[Regional_Office])</f>
        <v>Central</v>
      </c>
      <c r="E7381" t="s">
        <v>63</v>
      </c>
      <c r="F7381" t="s">
        <v>134</v>
      </c>
      <c r="G7381" t="str">
        <f>IFERROR(_xlfn.XLOOKUP(Sales_Pipeline[[#This Row],[Account]],Accounts!$A$2:$A$86,Accounts!$F$2:$F$86),"")</f>
        <v>United States</v>
      </c>
      <c r="H7381" t="s">
        <v>82</v>
      </c>
      <c r="I7381" s="3">
        <v>43017</v>
      </c>
      <c r="J7381" s="3">
        <v>43029</v>
      </c>
      <c r="K7381" s="8" t="str">
        <f>IF(Sales_Pipeline[[#This Row],[Close_Date]]="","",TEXT(Sales_Pipeline[[#This Row],[Close_Date]],"ddd"))</f>
        <v>Sat</v>
      </c>
      <c r="L7381" s="8" t="str">
        <f>IF(Sales_Pipeline[[#This Row],[Close_Date]]="","",TEXT(Sales_Pipeline[[#This Row],[Close_Date]],"mmm"))</f>
        <v>Oct</v>
      </c>
      <c r="M7381" s="8" t="str">
        <f>IF(Sales_Pipeline[[#This Row],[Close_Date]]="","","Q"&amp;ROUNDUP(MONTH(Sales_Pipeline[[#This Row],[Close_Date]])/3,0))</f>
        <v>Q4</v>
      </c>
      <c r="N7381" s="2" cm="1">
        <f t="array" ref="N7381">IFERROR(_xlfn.IFS(Sales_Pipeline[[#This Row],[Deal_Stage]]="Won",_xlfn.XLOOKUP(Sales_Pipeline[[#This Row],[Product]],Products!$A$2:$A$8,Products!$C$2:$C$8),Sales_Pipeline[[#This Row],[Deal_Stage]]="Lost",_xlfn.XLOOKUP(Sales_Pipeline[[#This Row],[Product]],Products!$A$2:$A$8,Products!$C$2:$C$8)),"")</f>
        <v>550</v>
      </c>
      <c r="O7381" s="2">
        <v>0</v>
      </c>
    </row>
    <row r="7382" spans="1:15" x14ac:dyDescent="0.3">
      <c r="A7382" t="s">
        <v>7528</v>
      </c>
      <c r="B7382" t="s">
        <v>10</v>
      </c>
      <c r="C7382" t="str">
        <f>_xlfn.XLOOKUP(Sales_Pipeline[[#This Row],[Sales_Agent]],Sales_Teams[Sales_Agent],Sales_Teams[Manager])</f>
        <v>Melvin Marxen</v>
      </c>
      <c r="D7382" t="str">
        <f>_xlfn.XLOOKUP(Sales_Pipeline[[#This Row],[Manager]],Sales_Teams[Manager],Sales_Teams[Regional_Office])</f>
        <v>Central</v>
      </c>
      <c r="E7382" t="s">
        <v>55</v>
      </c>
      <c r="F7382" t="s">
        <v>105</v>
      </c>
      <c r="G7382" t="str">
        <f>IFERROR(_xlfn.XLOOKUP(Sales_Pipeline[[#This Row],[Account]],Accounts!$A$2:$A$86,Accounts!$F$2:$F$86),"")</f>
        <v>United States</v>
      </c>
      <c r="H7382" t="s">
        <v>57</v>
      </c>
      <c r="I7382" s="3">
        <v>43017</v>
      </c>
      <c r="J7382" s="3">
        <v>43064</v>
      </c>
      <c r="K7382" s="8" t="str">
        <f>IF(Sales_Pipeline[[#This Row],[Close_Date]]="","",TEXT(Sales_Pipeline[[#This Row],[Close_Date]],"ddd"))</f>
        <v>Sat</v>
      </c>
      <c r="L7382" s="8" t="str">
        <f>IF(Sales_Pipeline[[#This Row],[Close_Date]]="","",TEXT(Sales_Pipeline[[#This Row],[Close_Date]],"mmm"))</f>
        <v>Nov</v>
      </c>
      <c r="M7382" s="8" t="str">
        <f>IF(Sales_Pipeline[[#This Row],[Close_Date]]="","","Q"&amp;ROUNDUP(MONTH(Sales_Pipeline[[#This Row],[Close_Date]])/3,0))</f>
        <v>Q4</v>
      </c>
      <c r="N7382" s="2" cm="1">
        <f t="array" ref="N7382">IFERROR(_xlfn.IFS(Sales_Pipeline[[#This Row],[Deal_Stage]]="Won",_xlfn.XLOOKUP(Sales_Pipeline[[#This Row],[Product]],Products!$A$2:$A$8,Products!$C$2:$C$8),Sales_Pipeline[[#This Row],[Deal_Stage]]="Lost",_xlfn.XLOOKUP(Sales_Pipeline[[#This Row],[Product]],Products!$A$2:$A$8,Products!$C$2:$C$8)),"")</f>
        <v>1096</v>
      </c>
      <c r="O7382" s="2">
        <v>1190</v>
      </c>
    </row>
    <row r="7383" spans="1:15" x14ac:dyDescent="0.3">
      <c r="A7383" t="s">
        <v>7529</v>
      </c>
      <c r="B7383" t="s">
        <v>43</v>
      </c>
      <c r="C7383" t="str">
        <f>_xlfn.XLOOKUP(Sales_Pipeline[[#This Row],[Sales_Agent]],Sales_Teams[Sales_Agent],Sales_Teams[Manager])</f>
        <v>Summer Sewald</v>
      </c>
      <c r="D7383" t="str">
        <f>_xlfn.XLOOKUP(Sales_Pipeline[[#This Row],[Manager]],Sales_Teams[Manager],Sales_Teams[Regional_Office])</f>
        <v>West</v>
      </c>
      <c r="E7383" t="s">
        <v>63</v>
      </c>
      <c r="F7383" t="s">
        <v>89</v>
      </c>
      <c r="G7383" t="str">
        <f>IFERROR(_xlfn.XLOOKUP(Sales_Pipeline[[#This Row],[Account]],Accounts!$A$2:$A$86,Accounts!$F$2:$F$86),"")</f>
        <v>United States</v>
      </c>
      <c r="H7383" t="s">
        <v>57</v>
      </c>
      <c r="I7383" s="3">
        <v>43017</v>
      </c>
      <c r="J7383" s="3">
        <v>43091</v>
      </c>
      <c r="K7383" s="8" t="str">
        <f>IF(Sales_Pipeline[[#This Row],[Close_Date]]="","",TEXT(Sales_Pipeline[[#This Row],[Close_Date]],"ddd"))</f>
        <v>Fri</v>
      </c>
      <c r="L7383" s="8" t="str">
        <f>IF(Sales_Pipeline[[#This Row],[Close_Date]]="","",TEXT(Sales_Pipeline[[#This Row],[Close_Date]],"mmm"))</f>
        <v>Dec</v>
      </c>
      <c r="M7383" s="8" t="str">
        <f>IF(Sales_Pipeline[[#This Row],[Close_Date]]="","","Q"&amp;ROUNDUP(MONTH(Sales_Pipeline[[#This Row],[Close_Date]])/3,0))</f>
        <v>Q4</v>
      </c>
      <c r="N7383" s="2" cm="1">
        <f t="array" ref="N7383">IFERROR(_xlfn.IFS(Sales_Pipeline[[#This Row],[Deal_Stage]]="Won",_xlfn.XLOOKUP(Sales_Pipeline[[#This Row],[Product]],Products!$A$2:$A$8,Products!$C$2:$C$8),Sales_Pipeline[[#This Row],[Deal_Stage]]="Lost",_xlfn.XLOOKUP(Sales_Pipeline[[#This Row],[Product]],Products!$A$2:$A$8,Products!$C$2:$C$8)),"")</f>
        <v>550</v>
      </c>
      <c r="O7383" s="2">
        <v>446</v>
      </c>
    </row>
    <row r="7384" spans="1:15" x14ac:dyDescent="0.3">
      <c r="A7384" t="s">
        <v>7530</v>
      </c>
      <c r="B7384" t="s">
        <v>43</v>
      </c>
      <c r="C7384" t="str">
        <f>_xlfn.XLOOKUP(Sales_Pipeline[[#This Row],[Sales_Agent]],Sales_Teams[Sales_Agent],Sales_Teams[Manager])</f>
        <v>Summer Sewald</v>
      </c>
      <c r="D7384" t="str">
        <f>_xlfn.XLOOKUP(Sales_Pipeline[[#This Row],[Manager]],Sales_Teams[Manager],Sales_Teams[Regional_Office])</f>
        <v>West</v>
      </c>
      <c r="E7384" t="s">
        <v>63</v>
      </c>
      <c r="F7384" t="s">
        <v>216</v>
      </c>
      <c r="G7384" t="str">
        <f>IFERROR(_xlfn.XLOOKUP(Sales_Pipeline[[#This Row],[Account]],Accounts!$A$2:$A$86,Accounts!$F$2:$F$86),"")</f>
        <v>United States</v>
      </c>
      <c r="H7384" t="s">
        <v>57</v>
      </c>
      <c r="I7384" s="3">
        <v>43017</v>
      </c>
      <c r="J7384" s="3">
        <v>43018</v>
      </c>
      <c r="K7384" s="8" t="str">
        <f>IF(Sales_Pipeline[[#This Row],[Close_Date]]="","",TEXT(Sales_Pipeline[[#This Row],[Close_Date]],"ddd"))</f>
        <v>Tue</v>
      </c>
      <c r="L7384" s="8" t="str">
        <f>IF(Sales_Pipeline[[#This Row],[Close_Date]]="","",TEXT(Sales_Pipeline[[#This Row],[Close_Date]],"mmm"))</f>
        <v>Oct</v>
      </c>
      <c r="M7384" s="8" t="str">
        <f>IF(Sales_Pipeline[[#This Row],[Close_Date]]="","","Q"&amp;ROUNDUP(MONTH(Sales_Pipeline[[#This Row],[Close_Date]])/3,0))</f>
        <v>Q4</v>
      </c>
      <c r="N7384" s="2" cm="1">
        <f t="array" ref="N7384">IFERROR(_xlfn.IFS(Sales_Pipeline[[#This Row],[Deal_Stage]]="Won",_xlfn.XLOOKUP(Sales_Pipeline[[#This Row],[Product]],Products!$A$2:$A$8,Products!$C$2:$C$8),Sales_Pipeline[[#This Row],[Deal_Stage]]="Lost",_xlfn.XLOOKUP(Sales_Pipeline[[#This Row],[Product]],Products!$A$2:$A$8,Products!$C$2:$C$8)),"")</f>
        <v>550</v>
      </c>
      <c r="O7384" s="2">
        <v>565</v>
      </c>
    </row>
    <row r="7385" spans="1:15" x14ac:dyDescent="0.3">
      <c r="A7385" t="s">
        <v>7531</v>
      </c>
      <c r="B7385" t="s">
        <v>42</v>
      </c>
      <c r="C7385" t="str">
        <f>_xlfn.XLOOKUP(Sales_Pipeline[[#This Row],[Sales_Agent]],Sales_Teams[Sales_Agent],Sales_Teams[Manager])</f>
        <v>Summer Sewald</v>
      </c>
      <c r="D7385" t="str">
        <f>_xlfn.XLOOKUP(Sales_Pipeline[[#This Row],[Manager]],Sales_Teams[Manager],Sales_Teams[Regional_Office])</f>
        <v>West</v>
      </c>
      <c r="E7385" t="s">
        <v>63</v>
      </c>
      <c r="F7385" t="s">
        <v>288</v>
      </c>
      <c r="G7385" t="str">
        <f>IFERROR(_xlfn.XLOOKUP(Sales_Pipeline[[#This Row],[Account]],Accounts!$A$2:$A$86,Accounts!$F$2:$F$86),"")</f>
        <v>United States</v>
      </c>
      <c r="H7385" t="s">
        <v>82</v>
      </c>
      <c r="I7385" s="3">
        <v>43017</v>
      </c>
      <c r="J7385" s="3">
        <v>43026</v>
      </c>
      <c r="K7385" s="8" t="str">
        <f>IF(Sales_Pipeline[[#This Row],[Close_Date]]="","",TEXT(Sales_Pipeline[[#This Row],[Close_Date]],"ddd"))</f>
        <v>Wed</v>
      </c>
      <c r="L7385" s="8" t="str">
        <f>IF(Sales_Pipeline[[#This Row],[Close_Date]]="","",TEXT(Sales_Pipeline[[#This Row],[Close_Date]],"mmm"))</f>
        <v>Oct</v>
      </c>
      <c r="M7385" s="8" t="str">
        <f>IF(Sales_Pipeline[[#This Row],[Close_Date]]="","","Q"&amp;ROUNDUP(MONTH(Sales_Pipeline[[#This Row],[Close_Date]])/3,0))</f>
        <v>Q4</v>
      </c>
      <c r="N7385" s="2" cm="1">
        <f t="array" ref="N7385">IFERROR(_xlfn.IFS(Sales_Pipeline[[#This Row],[Deal_Stage]]="Won",_xlfn.XLOOKUP(Sales_Pipeline[[#This Row],[Product]],Products!$A$2:$A$8,Products!$C$2:$C$8),Sales_Pipeline[[#This Row],[Deal_Stage]]="Lost",_xlfn.XLOOKUP(Sales_Pipeline[[#This Row],[Product]],Products!$A$2:$A$8,Products!$C$2:$C$8)),"")</f>
        <v>550</v>
      </c>
      <c r="O7385" s="2">
        <v>0</v>
      </c>
    </row>
    <row r="7386" spans="1:15" x14ac:dyDescent="0.3">
      <c r="A7386" t="s">
        <v>7532</v>
      </c>
      <c r="B7386" t="s">
        <v>37</v>
      </c>
      <c r="C7386" t="str">
        <f>_xlfn.XLOOKUP(Sales_Pipeline[[#This Row],[Sales_Agent]],Sales_Teams[Sales_Agent],Sales_Teams[Manager])</f>
        <v>Celia Rouche</v>
      </c>
      <c r="D7386" t="str">
        <f>_xlfn.XLOOKUP(Sales_Pipeline[[#This Row],[Manager]],Sales_Teams[Manager],Sales_Teams[Regional_Office])</f>
        <v>West</v>
      </c>
      <c r="E7386" t="s">
        <v>61</v>
      </c>
      <c r="G7386" t="str">
        <f>IFERROR(_xlfn.XLOOKUP(Sales_Pipeline[[#This Row],[Account]],Accounts!$A$2:$A$86,Accounts!$F$2:$F$86),"")</f>
        <v/>
      </c>
      <c r="H7386" t="s">
        <v>77</v>
      </c>
      <c r="I7386" s="3">
        <v>43017</v>
      </c>
      <c r="K7386" s="8" t="str">
        <f>IF(Sales_Pipeline[[#This Row],[Close_Date]]="","",TEXT(Sales_Pipeline[[#This Row],[Close_Date]],"ddd"))</f>
        <v/>
      </c>
      <c r="L7386" s="8" t="str">
        <f>IF(Sales_Pipeline[[#This Row],[Close_Date]]="","",TEXT(Sales_Pipeline[[#This Row],[Close_Date]],"mmm"))</f>
        <v/>
      </c>
      <c r="M7386" s="8" t="str">
        <f>IF(Sales_Pipeline[[#This Row],[Close_Date]]="","","Q"&amp;ROUNDUP(MONTH(Sales_Pipeline[[#This Row],[Close_Date]])/3,0))</f>
        <v/>
      </c>
      <c r="N7386" s="2" t="str" cm="1">
        <f t="array" ref="N7386">IFERROR(_xlfn.IFS(Sales_Pipeline[[#This Row],[Deal_Stage]]="Won",_xlfn.XLOOKUP(Sales_Pipeline[[#This Row],[Product]],Products!$A$2:$A$8,Products!$C$2:$C$8),Sales_Pipeline[[#This Row],[Deal_Stage]]="Lost",_xlfn.XLOOKUP(Sales_Pipeline[[#This Row],[Product]],Products!$A$2:$A$8,Products!$C$2:$C$8)),"")</f>
        <v/>
      </c>
      <c r="O7386" s="2">
        <v>0</v>
      </c>
    </row>
    <row r="7387" spans="1:15" x14ac:dyDescent="0.3">
      <c r="A7387" t="s">
        <v>7533</v>
      </c>
      <c r="B7387" t="s">
        <v>37</v>
      </c>
      <c r="C7387" t="str">
        <f>_xlfn.XLOOKUP(Sales_Pipeline[[#This Row],[Sales_Agent]],Sales_Teams[Sales_Agent],Sales_Teams[Manager])</f>
        <v>Celia Rouche</v>
      </c>
      <c r="D7387" t="str">
        <f>_xlfn.XLOOKUP(Sales_Pipeline[[#This Row],[Manager]],Sales_Teams[Manager],Sales_Teams[Regional_Office])</f>
        <v>West</v>
      </c>
      <c r="E7387" t="s">
        <v>8953</v>
      </c>
      <c r="F7387" t="s">
        <v>288</v>
      </c>
      <c r="G7387" t="str">
        <f>IFERROR(_xlfn.XLOOKUP(Sales_Pipeline[[#This Row],[Account]],Accounts!$A$2:$A$86,Accounts!$F$2:$F$86),"")</f>
        <v>United States</v>
      </c>
      <c r="H7387" t="s">
        <v>57</v>
      </c>
      <c r="I7387" s="3">
        <v>43017</v>
      </c>
      <c r="J7387" s="3">
        <v>43094</v>
      </c>
      <c r="K7387" s="8" t="str">
        <f>IF(Sales_Pipeline[[#This Row],[Close_Date]]="","",TEXT(Sales_Pipeline[[#This Row],[Close_Date]],"ddd"))</f>
        <v>Mon</v>
      </c>
      <c r="L7387" s="8" t="str">
        <f>IF(Sales_Pipeline[[#This Row],[Close_Date]]="","",TEXT(Sales_Pipeline[[#This Row],[Close_Date]],"mmm"))</f>
        <v>Dec</v>
      </c>
      <c r="M7387" s="8" t="str">
        <f>IF(Sales_Pipeline[[#This Row],[Close_Date]]="","","Q"&amp;ROUNDUP(MONTH(Sales_Pipeline[[#This Row],[Close_Date]])/3,0))</f>
        <v>Q4</v>
      </c>
      <c r="N7387" s="2" cm="1">
        <f t="array" ref="N7387">IFERROR(_xlfn.IFS(Sales_Pipeline[[#This Row],[Deal_Stage]]="Won",_xlfn.XLOOKUP(Sales_Pipeline[[#This Row],[Product]],Products!$A$2:$A$8,Products!$C$2:$C$8),Sales_Pipeline[[#This Row],[Deal_Stage]]="Lost",_xlfn.XLOOKUP(Sales_Pipeline[[#This Row],[Product]],Products!$A$2:$A$8,Products!$C$2:$C$8)),"")</f>
        <v>4821</v>
      </c>
      <c r="O7387" s="2">
        <v>4753</v>
      </c>
    </row>
    <row r="7388" spans="1:15" x14ac:dyDescent="0.3">
      <c r="A7388" t="s">
        <v>7534</v>
      </c>
      <c r="B7388" t="s">
        <v>12</v>
      </c>
      <c r="C7388" t="str">
        <f>_xlfn.XLOOKUP(Sales_Pipeline[[#This Row],[Sales_Agent]],Sales_Teams[Sales_Agent],Sales_Teams[Manager])</f>
        <v>Melvin Marxen</v>
      </c>
      <c r="D7388" t="str">
        <f>_xlfn.XLOOKUP(Sales_Pipeline[[#This Row],[Manager]],Sales_Teams[Manager],Sales_Teams[Regional_Office])</f>
        <v>Central</v>
      </c>
      <c r="E7388" t="s">
        <v>55</v>
      </c>
      <c r="F7388" t="s">
        <v>81</v>
      </c>
      <c r="G7388" t="str">
        <f>IFERROR(_xlfn.XLOOKUP(Sales_Pipeline[[#This Row],[Account]],Accounts!$A$2:$A$86,Accounts!$F$2:$F$86),"")</f>
        <v>Italy</v>
      </c>
      <c r="H7388" t="s">
        <v>82</v>
      </c>
      <c r="I7388" s="3">
        <v>43017</v>
      </c>
      <c r="J7388" s="3">
        <v>43069</v>
      </c>
      <c r="K7388" s="8" t="str">
        <f>IF(Sales_Pipeline[[#This Row],[Close_Date]]="","",TEXT(Sales_Pipeline[[#This Row],[Close_Date]],"ddd"))</f>
        <v>Thu</v>
      </c>
      <c r="L7388" s="8" t="str">
        <f>IF(Sales_Pipeline[[#This Row],[Close_Date]]="","",TEXT(Sales_Pipeline[[#This Row],[Close_Date]],"mmm"))</f>
        <v>Nov</v>
      </c>
      <c r="M7388" s="8" t="str">
        <f>IF(Sales_Pipeline[[#This Row],[Close_Date]]="","","Q"&amp;ROUNDUP(MONTH(Sales_Pipeline[[#This Row],[Close_Date]])/3,0))</f>
        <v>Q4</v>
      </c>
      <c r="N7388" s="2" cm="1">
        <f t="array" ref="N7388">IFERROR(_xlfn.IFS(Sales_Pipeline[[#This Row],[Deal_Stage]]="Won",_xlfn.XLOOKUP(Sales_Pipeline[[#This Row],[Product]],Products!$A$2:$A$8,Products!$C$2:$C$8),Sales_Pipeline[[#This Row],[Deal_Stage]]="Lost",_xlfn.XLOOKUP(Sales_Pipeline[[#This Row],[Product]],Products!$A$2:$A$8,Products!$C$2:$C$8)),"")</f>
        <v>1096</v>
      </c>
      <c r="O7388" s="2">
        <v>0</v>
      </c>
    </row>
    <row r="7389" spans="1:15" x14ac:dyDescent="0.3">
      <c r="A7389" t="s">
        <v>7535</v>
      </c>
      <c r="B7389" t="s">
        <v>45</v>
      </c>
      <c r="C7389" t="str">
        <f>_xlfn.XLOOKUP(Sales_Pipeline[[#This Row],[Sales_Agent]],Sales_Teams[Sales_Agent],Sales_Teams[Manager])</f>
        <v>Summer Sewald</v>
      </c>
      <c r="D7389" t="str">
        <f>_xlfn.XLOOKUP(Sales_Pipeline[[#This Row],[Manager]],Sales_Teams[Manager],Sales_Teams[Regional_Office])</f>
        <v>West</v>
      </c>
      <c r="E7389" t="s">
        <v>63</v>
      </c>
      <c r="F7389" t="s">
        <v>85</v>
      </c>
      <c r="G7389" t="str">
        <f>IFERROR(_xlfn.XLOOKUP(Sales_Pipeline[[#This Row],[Account]],Accounts!$A$2:$A$86,Accounts!$F$2:$F$86),"")</f>
        <v>Poland</v>
      </c>
      <c r="H7389" t="s">
        <v>82</v>
      </c>
      <c r="I7389" s="3">
        <v>43017</v>
      </c>
      <c r="J7389" s="3">
        <v>43027</v>
      </c>
      <c r="K7389" s="8" t="str">
        <f>IF(Sales_Pipeline[[#This Row],[Close_Date]]="","",TEXT(Sales_Pipeline[[#This Row],[Close_Date]],"ddd"))</f>
        <v>Thu</v>
      </c>
      <c r="L7389" s="8" t="str">
        <f>IF(Sales_Pipeline[[#This Row],[Close_Date]]="","",TEXT(Sales_Pipeline[[#This Row],[Close_Date]],"mmm"))</f>
        <v>Oct</v>
      </c>
      <c r="M7389" s="8" t="str">
        <f>IF(Sales_Pipeline[[#This Row],[Close_Date]]="","","Q"&amp;ROUNDUP(MONTH(Sales_Pipeline[[#This Row],[Close_Date]])/3,0))</f>
        <v>Q4</v>
      </c>
      <c r="N7389" s="2" cm="1">
        <f t="array" ref="N7389">IFERROR(_xlfn.IFS(Sales_Pipeline[[#This Row],[Deal_Stage]]="Won",_xlfn.XLOOKUP(Sales_Pipeline[[#This Row],[Product]],Products!$A$2:$A$8,Products!$C$2:$C$8),Sales_Pipeline[[#This Row],[Deal_Stage]]="Lost",_xlfn.XLOOKUP(Sales_Pipeline[[#This Row],[Product]],Products!$A$2:$A$8,Products!$C$2:$C$8)),"")</f>
        <v>550</v>
      </c>
      <c r="O7389" s="2">
        <v>0</v>
      </c>
    </row>
    <row r="7390" spans="1:15" x14ac:dyDescent="0.3">
      <c r="A7390" t="s">
        <v>7536</v>
      </c>
      <c r="B7390" t="s">
        <v>14</v>
      </c>
      <c r="C7390" t="str">
        <f>_xlfn.XLOOKUP(Sales_Pipeline[[#This Row],[Sales_Agent]],Sales_Teams[Sales_Agent],Sales_Teams[Manager])</f>
        <v>Melvin Marxen</v>
      </c>
      <c r="D7390" t="str">
        <f>_xlfn.XLOOKUP(Sales_Pipeline[[#This Row],[Manager]],Sales_Teams[Manager],Sales_Teams[Regional_Office])</f>
        <v>Central</v>
      </c>
      <c r="E7390" t="s">
        <v>63</v>
      </c>
      <c r="F7390" t="s">
        <v>204</v>
      </c>
      <c r="G7390" t="str">
        <f>IFERROR(_xlfn.XLOOKUP(Sales_Pipeline[[#This Row],[Account]],Accounts!$A$2:$A$86,Accounts!$F$2:$F$86),"")</f>
        <v>United States</v>
      </c>
      <c r="H7390" t="s">
        <v>82</v>
      </c>
      <c r="I7390" s="3">
        <v>43017</v>
      </c>
      <c r="J7390" s="3">
        <v>43029</v>
      </c>
      <c r="K7390" s="8" t="str">
        <f>IF(Sales_Pipeline[[#This Row],[Close_Date]]="","",TEXT(Sales_Pipeline[[#This Row],[Close_Date]],"ddd"))</f>
        <v>Sat</v>
      </c>
      <c r="L7390" s="8" t="str">
        <f>IF(Sales_Pipeline[[#This Row],[Close_Date]]="","",TEXT(Sales_Pipeline[[#This Row],[Close_Date]],"mmm"))</f>
        <v>Oct</v>
      </c>
      <c r="M7390" s="8" t="str">
        <f>IF(Sales_Pipeline[[#This Row],[Close_Date]]="","","Q"&amp;ROUNDUP(MONTH(Sales_Pipeline[[#This Row],[Close_Date]])/3,0))</f>
        <v>Q4</v>
      </c>
      <c r="N7390" s="2" cm="1">
        <f t="array" ref="N7390">IFERROR(_xlfn.IFS(Sales_Pipeline[[#This Row],[Deal_Stage]]="Won",_xlfn.XLOOKUP(Sales_Pipeline[[#This Row],[Product]],Products!$A$2:$A$8,Products!$C$2:$C$8),Sales_Pipeline[[#This Row],[Deal_Stage]]="Lost",_xlfn.XLOOKUP(Sales_Pipeline[[#This Row],[Product]],Products!$A$2:$A$8,Products!$C$2:$C$8)),"")</f>
        <v>550</v>
      </c>
      <c r="O7390" s="2">
        <v>0</v>
      </c>
    </row>
    <row r="7391" spans="1:15" x14ac:dyDescent="0.3">
      <c r="A7391" t="s">
        <v>7537</v>
      </c>
      <c r="B7391" t="s">
        <v>14</v>
      </c>
      <c r="C7391" t="str">
        <f>_xlfn.XLOOKUP(Sales_Pipeline[[#This Row],[Sales_Agent]],Sales_Teams[Sales_Agent],Sales_Teams[Manager])</f>
        <v>Melvin Marxen</v>
      </c>
      <c r="D7391" t="str">
        <f>_xlfn.XLOOKUP(Sales_Pipeline[[#This Row],[Manager]],Sales_Teams[Manager],Sales_Teams[Regional_Office])</f>
        <v>Central</v>
      </c>
      <c r="E7391" t="s">
        <v>55</v>
      </c>
      <c r="F7391" t="s">
        <v>134</v>
      </c>
      <c r="G7391" t="str">
        <f>IFERROR(_xlfn.XLOOKUP(Sales_Pipeline[[#This Row],[Account]],Accounts!$A$2:$A$86,Accounts!$F$2:$F$86),"")</f>
        <v>United States</v>
      </c>
      <c r="H7391" t="s">
        <v>57</v>
      </c>
      <c r="I7391" s="3">
        <v>43017</v>
      </c>
      <c r="J7391" s="3">
        <v>43018</v>
      </c>
      <c r="K7391" s="8" t="str">
        <f>IF(Sales_Pipeline[[#This Row],[Close_Date]]="","",TEXT(Sales_Pipeline[[#This Row],[Close_Date]],"ddd"))</f>
        <v>Tue</v>
      </c>
      <c r="L7391" s="8" t="str">
        <f>IF(Sales_Pipeline[[#This Row],[Close_Date]]="","",TEXT(Sales_Pipeline[[#This Row],[Close_Date]],"mmm"))</f>
        <v>Oct</v>
      </c>
      <c r="M7391" s="8" t="str">
        <f>IF(Sales_Pipeline[[#This Row],[Close_Date]]="","","Q"&amp;ROUNDUP(MONTH(Sales_Pipeline[[#This Row],[Close_Date]])/3,0))</f>
        <v>Q4</v>
      </c>
      <c r="N7391" s="2" cm="1">
        <f t="array" ref="N7391">IFERROR(_xlfn.IFS(Sales_Pipeline[[#This Row],[Deal_Stage]]="Won",_xlfn.XLOOKUP(Sales_Pipeline[[#This Row],[Product]],Products!$A$2:$A$8,Products!$C$2:$C$8),Sales_Pipeline[[#This Row],[Deal_Stage]]="Lost",_xlfn.XLOOKUP(Sales_Pipeline[[#This Row],[Product]],Products!$A$2:$A$8,Products!$C$2:$C$8)),"")</f>
        <v>1096</v>
      </c>
      <c r="O7391" s="2">
        <v>1129</v>
      </c>
    </row>
    <row r="7392" spans="1:15" x14ac:dyDescent="0.3">
      <c r="A7392" t="s">
        <v>7538</v>
      </c>
      <c r="B7392" t="s">
        <v>35</v>
      </c>
      <c r="C7392" t="str">
        <f>_xlfn.XLOOKUP(Sales_Pipeline[[#This Row],[Sales_Agent]],Sales_Teams[Sales_Agent],Sales_Teams[Manager])</f>
        <v>Celia Rouche</v>
      </c>
      <c r="D7392" t="str">
        <f>_xlfn.XLOOKUP(Sales_Pipeline[[#This Row],[Manager]],Sales_Teams[Manager],Sales_Teams[Regional_Office])</f>
        <v>West</v>
      </c>
      <c r="E7392" t="s">
        <v>61</v>
      </c>
      <c r="F7392" t="s">
        <v>85</v>
      </c>
      <c r="G7392" t="str">
        <f>IFERROR(_xlfn.XLOOKUP(Sales_Pipeline[[#This Row],[Account]],Accounts!$A$2:$A$86,Accounts!$F$2:$F$86),"")</f>
        <v>Poland</v>
      </c>
      <c r="H7392" t="s">
        <v>57</v>
      </c>
      <c r="I7392" s="3">
        <v>43017</v>
      </c>
      <c r="J7392" s="3">
        <v>43018</v>
      </c>
      <c r="K7392" s="8" t="str">
        <f>IF(Sales_Pipeline[[#This Row],[Close_Date]]="","",TEXT(Sales_Pipeline[[#This Row],[Close_Date]],"ddd"))</f>
        <v>Tue</v>
      </c>
      <c r="L7392" s="8" t="str">
        <f>IF(Sales_Pipeline[[#This Row],[Close_Date]]="","",TEXT(Sales_Pipeline[[#This Row],[Close_Date]],"mmm"))</f>
        <v>Oct</v>
      </c>
      <c r="M7392" s="8" t="str">
        <f>IF(Sales_Pipeline[[#This Row],[Close_Date]]="","","Q"&amp;ROUNDUP(MONTH(Sales_Pipeline[[#This Row],[Close_Date]])/3,0))</f>
        <v>Q4</v>
      </c>
      <c r="N7392" s="2" cm="1">
        <f t="array" ref="N7392">IFERROR(_xlfn.IFS(Sales_Pipeline[[#This Row],[Deal_Stage]]="Won",_xlfn.XLOOKUP(Sales_Pipeline[[#This Row],[Product]],Products!$A$2:$A$8,Products!$C$2:$C$8),Sales_Pipeline[[#This Row],[Deal_Stage]]="Lost",_xlfn.XLOOKUP(Sales_Pipeline[[#This Row],[Product]],Products!$A$2:$A$8,Products!$C$2:$C$8)),"")</f>
        <v>55</v>
      </c>
      <c r="O7392" s="2">
        <v>56</v>
      </c>
    </row>
    <row r="7393" spans="1:15" x14ac:dyDescent="0.3">
      <c r="A7393" t="s">
        <v>7539</v>
      </c>
      <c r="B7393" t="s">
        <v>35</v>
      </c>
      <c r="C7393" t="str">
        <f>_xlfn.XLOOKUP(Sales_Pipeline[[#This Row],[Sales_Agent]],Sales_Teams[Sales_Agent],Sales_Teams[Manager])</f>
        <v>Celia Rouche</v>
      </c>
      <c r="D7393" t="str">
        <f>_xlfn.XLOOKUP(Sales_Pipeline[[#This Row],[Manager]],Sales_Teams[Manager],Sales_Teams[Regional_Office])</f>
        <v>West</v>
      </c>
      <c r="E7393" t="s">
        <v>76</v>
      </c>
      <c r="F7393" t="s">
        <v>288</v>
      </c>
      <c r="G7393" t="str">
        <f>IFERROR(_xlfn.XLOOKUP(Sales_Pipeline[[#This Row],[Account]],Accounts!$A$2:$A$86,Accounts!$F$2:$F$86),"")</f>
        <v>United States</v>
      </c>
      <c r="H7393" t="s">
        <v>57</v>
      </c>
      <c r="I7393" s="3">
        <v>43017</v>
      </c>
      <c r="J7393" s="3">
        <v>43019</v>
      </c>
      <c r="K7393" s="8" t="str">
        <f>IF(Sales_Pipeline[[#This Row],[Close_Date]]="","",TEXT(Sales_Pipeline[[#This Row],[Close_Date]],"ddd"))</f>
        <v>Wed</v>
      </c>
      <c r="L7393" s="8" t="str">
        <f>IF(Sales_Pipeline[[#This Row],[Close_Date]]="","",TEXT(Sales_Pipeline[[#This Row],[Close_Date]],"mmm"))</f>
        <v>Oct</v>
      </c>
      <c r="M7393" s="8" t="str">
        <f>IF(Sales_Pipeline[[#This Row],[Close_Date]]="","","Q"&amp;ROUNDUP(MONTH(Sales_Pipeline[[#This Row],[Close_Date]])/3,0))</f>
        <v>Q4</v>
      </c>
      <c r="N7393" s="2" cm="1">
        <f t="array" ref="N7393">IFERROR(_xlfn.IFS(Sales_Pipeline[[#This Row],[Deal_Stage]]="Won",_xlfn.XLOOKUP(Sales_Pipeline[[#This Row],[Product]],Products!$A$2:$A$8,Products!$C$2:$C$8),Sales_Pipeline[[#This Row],[Deal_Stage]]="Lost",_xlfn.XLOOKUP(Sales_Pipeline[[#This Row],[Product]],Products!$A$2:$A$8,Products!$C$2:$C$8)),"")</f>
        <v>3393</v>
      </c>
      <c r="O7393" s="2">
        <v>3435</v>
      </c>
    </row>
    <row r="7394" spans="1:15" x14ac:dyDescent="0.3">
      <c r="A7394" t="s">
        <v>7540</v>
      </c>
      <c r="B7394" t="s">
        <v>7</v>
      </c>
      <c r="C7394" t="str">
        <f>_xlfn.XLOOKUP(Sales_Pipeline[[#This Row],[Sales_Agent]],Sales_Teams[Sales_Agent],Sales_Teams[Manager])</f>
        <v>Dustin Brinkmann</v>
      </c>
      <c r="D7394" t="str">
        <f>_xlfn.XLOOKUP(Sales_Pipeline[[#This Row],[Manager]],Sales_Teams[Manager],Sales_Teams[Regional_Office])</f>
        <v>Central</v>
      </c>
      <c r="E7394" t="s">
        <v>76</v>
      </c>
      <c r="F7394" t="s">
        <v>169</v>
      </c>
      <c r="G7394" t="str">
        <f>IFERROR(_xlfn.XLOOKUP(Sales_Pipeline[[#This Row],[Account]],Accounts!$A$2:$A$86,Accounts!$F$2:$F$86),"")</f>
        <v>Panama</v>
      </c>
      <c r="H7394" t="s">
        <v>57</v>
      </c>
      <c r="I7394" s="3">
        <v>43017</v>
      </c>
      <c r="J7394" s="3">
        <v>43022</v>
      </c>
      <c r="K7394" s="8" t="str">
        <f>IF(Sales_Pipeline[[#This Row],[Close_Date]]="","",TEXT(Sales_Pipeline[[#This Row],[Close_Date]],"ddd"))</f>
        <v>Sat</v>
      </c>
      <c r="L7394" s="8" t="str">
        <f>IF(Sales_Pipeline[[#This Row],[Close_Date]]="","",TEXT(Sales_Pipeline[[#This Row],[Close_Date]],"mmm"))</f>
        <v>Oct</v>
      </c>
      <c r="M7394" s="8" t="str">
        <f>IF(Sales_Pipeline[[#This Row],[Close_Date]]="","","Q"&amp;ROUNDUP(MONTH(Sales_Pipeline[[#This Row],[Close_Date]])/3,0))</f>
        <v>Q4</v>
      </c>
      <c r="N7394" s="2" cm="1">
        <f t="array" ref="N7394">IFERROR(_xlfn.IFS(Sales_Pipeline[[#This Row],[Deal_Stage]]="Won",_xlfn.XLOOKUP(Sales_Pipeline[[#This Row],[Product]],Products!$A$2:$A$8,Products!$C$2:$C$8),Sales_Pipeline[[#This Row],[Deal_Stage]]="Lost",_xlfn.XLOOKUP(Sales_Pipeline[[#This Row],[Product]],Products!$A$2:$A$8,Products!$C$2:$C$8)),"")</f>
        <v>3393</v>
      </c>
      <c r="O7394" s="2">
        <v>3860</v>
      </c>
    </row>
    <row r="7395" spans="1:15" x14ac:dyDescent="0.3">
      <c r="A7395" t="s">
        <v>7541</v>
      </c>
      <c r="B7395" t="s">
        <v>17</v>
      </c>
      <c r="C7395" t="str">
        <f>_xlfn.XLOOKUP(Sales_Pipeline[[#This Row],[Sales_Agent]],Sales_Teams[Sales_Agent],Sales_Teams[Manager])</f>
        <v>Cara Losch</v>
      </c>
      <c r="D7395" t="str">
        <f>_xlfn.XLOOKUP(Sales_Pipeline[[#This Row],[Manager]],Sales_Teams[Manager],Sales_Teams[Regional_Office])</f>
        <v>East</v>
      </c>
      <c r="E7395" t="s">
        <v>61</v>
      </c>
      <c r="F7395" t="s">
        <v>293</v>
      </c>
      <c r="G7395" t="str">
        <f>IFERROR(_xlfn.XLOOKUP(Sales_Pipeline[[#This Row],[Account]],Accounts!$A$2:$A$86,Accounts!$F$2:$F$86),"")</f>
        <v>United States</v>
      </c>
      <c r="H7395" t="s">
        <v>82</v>
      </c>
      <c r="I7395" s="3">
        <v>43017</v>
      </c>
      <c r="J7395" s="3">
        <v>43092</v>
      </c>
      <c r="K7395" s="8" t="str">
        <f>IF(Sales_Pipeline[[#This Row],[Close_Date]]="","",TEXT(Sales_Pipeline[[#This Row],[Close_Date]],"ddd"))</f>
        <v>Sat</v>
      </c>
      <c r="L7395" s="8" t="str">
        <f>IF(Sales_Pipeline[[#This Row],[Close_Date]]="","",TEXT(Sales_Pipeline[[#This Row],[Close_Date]],"mmm"))</f>
        <v>Dec</v>
      </c>
      <c r="M7395" s="8" t="str">
        <f>IF(Sales_Pipeline[[#This Row],[Close_Date]]="","","Q"&amp;ROUNDUP(MONTH(Sales_Pipeline[[#This Row],[Close_Date]])/3,0))</f>
        <v>Q4</v>
      </c>
      <c r="N7395" s="2" cm="1">
        <f t="array" ref="N7395">IFERROR(_xlfn.IFS(Sales_Pipeline[[#This Row],[Deal_Stage]]="Won",_xlfn.XLOOKUP(Sales_Pipeline[[#This Row],[Product]],Products!$A$2:$A$8,Products!$C$2:$C$8),Sales_Pipeline[[#This Row],[Deal_Stage]]="Lost",_xlfn.XLOOKUP(Sales_Pipeline[[#This Row],[Product]],Products!$A$2:$A$8,Products!$C$2:$C$8)),"")</f>
        <v>55</v>
      </c>
      <c r="O7395" s="2">
        <v>0</v>
      </c>
    </row>
    <row r="7396" spans="1:15" x14ac:dyDescent="0.3">
      <c r="A7396" t="s">
        <v>7542</v>
      </c>
      <c r="B7396" t="s">
        <v>44</v>
      </c>
      <c r="C7396" t="str">
        <f>_xlfn.XLOOKUP(Sales_Pipeline[[#This Row],[Sales_Agent]],Sales_Teams[Sales_Agent],Sales_Teams[Manager])</f>
        <v>Summer Sewald</v>
      </c>
      <c r="D7396" t="str">
        <f>_xlfn.XLOOKUP(Sales_Pipeline[[#This Row],[Manager]],Sales_Teams[Manager],Sales_Teams[Regional_Office])</f>
        <v>West</v>
      </c>
      <c r="E7396" t="s">
        <v>63</v>
      </c>
      <c r="F7396" t="s">
        <v>330</v>
      </c>
      <c r="G7396" t="str">
        <f>IFERROR(_xlfn.XLOOKUP(Sales_Pipeline[[#This Row],[Account]],Accounts!$A$2:$A$86,Accounts!$F$2:$F$86),"")</f>
        <v>Korea</v>
      </c>
      <c r="H7396" t="s">
        <v>82</v>
      </c>
      <c r="I7396" s="3">
        <v>43017</v>
      </c>
      <c r="J7396" s="3">
        <v>43025</v>
      </c>
      <c r="K7396" s="8" t="str">
        <f>IF(Sales_Pipeline[[#This Row],[Close_Date]]="","",TEXT(Sales_Pipeline[[#This Row],[Close_Date]],"ddd"))</f>
        <v>Tue</v>
      </c>
      <c r="L7396" s="8" t="str">
        <f>IF(Sales_Pipeline[[#This Row],[Close_Date]]="","",TEXT(Sales_Pipeline[[#This Row],[Close_Date]],"mmm"))</f>
        <v>Oct</v>
      </c>
      <c r="M7396" s="8" t="str">
        <f>IF(Sales_Pipeline[[#This Row],[Close_Date]]="","","Q"&amp;ROUNDUP(MONTH(Sales_Pipeline[[#This Row],[Close_Date]])/3,0))</f>
        <v>Q4</v>
      </c>
      <c r="N7396" s="2" cm="1">
        <f t="array" ref="N7396">IFERROR(_xlfn.IFS(Sales_Pipeline[[#This Row],[Deal_Stage]]="Won",_xlfn.XLOOKUP(Sales_Pipeline[[#This Row],[Product]],Products!$A$2:$A$8,Products!$C$2:$C$8),Sales_Pipeline[[#This Row],[Deal_Stage]]="Lost",_xlfn.XLOOKUP(Sales_Pipeline[[#This Row],[Product]],Products!$A$2:$A$8,Products!$C$2:$C$8)),"")</f>
        <v>550</v>
      </c>
      <c r="O7396" s="2">
        <v>0</v>
      </c>
    </row>
    <row r="7397" spans="1:15" x14ac:dyDescent="0.3">
      <c r="A7397" t="s">
        <v>7543</v>
      </c>
      <c r="B7397" t="s">
        <v>44</v>
      </c>
      <c r="C7397" t="str">
        <f>_xlfn.XLOOKUP(Sales_Pipeline[[#This Row],[Sales_Agent]],Sales_Teams[Sales_Agent],Sales_Teams[Manager])</f>
        <v>Summer Sewald</v>
      </c>
      <c r="D7397" t="str">
        <f>_xlfn.XLOOKUP(Sales_Pipeline[[#This Row],[Manager]],Sales_Teams[Manager],Sales_Teams[Regional_Office])</f>
        <v>West</v>
      </c>
      <c r="E7397" t="s">
        <v>76</v>
      </c>
      <c r="F7397" t="s">
        <v>234</v>
      </c>
      <c r="G7397" t="str">
        <f>IFERROR(_xlfn.XLOOKUP(Sales_Pipeline[[#This Row],[Account]],Accounts!$A$2:$A$86,Accounts!$F$2:$F$86),"")</f>
        <v>United States</v>
      </c>
      <c r="H7397" t="s">
        <v>82</v>
      </c>
      <c r="I7397" s="3">
        <v>43017</v>
      </c>
      <c r="J7397" s="3">
        <v>43019</v>
      </c>
      <c r="K7397" s="8" t="str">
        <f>IF(Sales_Pipeline[[#This Row],[Close_Date]]="","",TEXT(Sales_Pipeline[[#This Row],[Close_Date]],"ddd"))</f>
        <v>Wed</v>
      </c>
      <c r="L7397" s="8" t="str">
        <f>IF(Sales_Pipeline[[#This Row],[Close_Date]]="","",TEXT(Sales_Pipeline[[#This Row],[Close_Date]],"mmm"))</f>
        <v>Oct</v>
      </c>
      <c r="M7397" s="8" t="str">
        <f>IF(Sales_Pipeline[[#This Row],[Close_Date]]="","","Q"&amp;ROUNDUP(MONTH(Sales_Pipeline[[#This Row],[Close_Date]])/3,0))</f>
        <v>Q4</v>
      </c>
      <c r="N7397" s="2" cm="1">
        <f t="array" ref="N7397">IFERROR(_xlfn.IFS(Sales_Pipeline[[#This Row],[Deal_Stage]]="Won",_xlfn.XLOOKUP(Sales_Pipeline[[#This Row],[Product]],Products!$A$2:$A$8,Products!$C$2:$C$8),Sales_Pipeline[[#This Row],[Deal_Stage]]="Lost",_xlfn.XLOOKUP(Sales_Pipeline[[#This Row],[Product]],Products!$A$2:$A$8,Products!$C$2:$C$8)),"")</f>
        <v>3393</v>
      </c>
      <c r="O7397" s="2">
        <v>0</v>
      </c>
    </row>
    <row r="7398" spans="1:15" x14ac:dyDescent="0.3">
      <c r="A7398" t="s">
        <v>7544</v>
      </c>
      <c r="B7398" t="s">
        <v>44</v>
      </c>
      <c r="C7398" t="str">
        <f>_xlfn.XLOOKUP(Sales_Pipeline[[#This Row],[Sales_Agent]],Sales_Teams[Sales_Agent],Sales_Teams[Manager])</f>
        <v>Summer Sewald</v>
      </c>
      <c r="D7398" t="str">
        <f>_xlfn.XLOOKUP(Sales_Pipeline[[#This Row],[Manager]],Sales_Teams[Manager],Sales_Teams[Regional_Office])</f>
        <v>West</v>
      </c>
      <c r="E7398" t="s">
        <v>63</v>
      </c>
      <c r="F7398" t="s">
        <v>177</v>
      </c>
      <c r="G7398" t="str">
        <f>IFERROR(_xlfn.XLOOKUP(Sales_Pipeline[[#This Row],[Account]],Accounts!$A$2:$A$86,Accounts!$F$2:$F$86),"")</f>
        <v>United States</v>
      </c>
      <c r="H7398" t="s">
        <v>57</v>
      </c>
      <c r="I7398" s="3">
        <v>43017</v>
      </c>
      <c r="J7398" s="3">
        <v>43086</v>
      </c>
      <c r="K7398" s="8" t="str">
        <f>IF(Sales_Pipeline[[#This Row],[Close_Date]]="","",TEXT(Sales_Pipeline[[#This Row],[Close_Date]],"ddd"))</f>
        <v>Sun</v>
      </c>
      <c r="L7398" s="8" t="str">
        <f>IF(Sales_Pipeline[[#This Row],[Close_Date]]="","",TEXT(Sales_Pipeline[[#This Row],[Close_Date]],"mmm"))</f>
        <v>Dec</v>
      </c>
      <c r="M7398" s="8" t="str">
        <f>IF(Sales_Pipeline[[#This Row],[Close_Date]]="","","Q"&amp;ROUNDUP(MONTH(Sales_Pipeline[[#This Row],[Close_Date]])/3,0))</f>
        <v>Q4</v>
      </c>
      <c r="N7398" s="2" cm="1">
        <f t="array" ref="N7398">IFERROR(_xlfn.IFS(Sales_Pipeline[[#This Row],[Deal_Stage]]="Won",_xlfn.XLOOKUP(Sales_Pipeline[[#This Row],[Product]],Products!$A$2:$A$8,Products!$C$2:$C$8),Sales_Pipeline[[#This Row],[Deal_Stage]]="Lost",_xlfn.XLOOKUP(Sales_Pipeline[[#This Row],[Product]],Products!$A$2:$A$8,Products!$C$2:$C$8)),"")</f>
        <v>550</v>
      </c>
      <c r="O7398" s="2">
        <v>482</v>
      </c>
    </row>
    <row r="7399" spans="1:15" x14ac:dyDescent="0.3">
      <c r="A7399" t="s">
        <v>7545</v>
      </c>
      <c r="B7399" t="s">
        <v>3</v>
      </c>
      <c r="C7399" t="str">
        <f>_xlfn.XLOOKUP(Sales_Pipeline[[#This Row],[Sales_Agent]],Sales_Teams[Sales_Agent],Sales_Teams[Manager])</f>
        <v>Dustin Brinkmann</v>
      </c>
      <c r="D7399" t="str">
        <f>_xlfn.XLOOKUP(Sales_Pipeline[[#This Row],[Manager]],Sales_Teams[Manager],Sales_Teams[Regional_Office])</f>
        <v>Central</v>
      </c>
      <c r="E7399" t="s">
        <v>61</v>
      </c>
      <c r="F7399" t="s">
        <v>64</v>
      </c>
      <c r="G7399" t="str">
        <f>IFERROR(_xlfn.XLOOKUP(Sales_Pipeline[[#This Row],[Account]],Accounts!$A$2:$A$86,Accounts!$F$2:$F$86),"")</f>
        <v>United States</v>
      </c>
      <c r="H7399" t="s">
        <v>82</v>
      </c>
      <c r="I7399" s="3">
        <v>43018</v>
      </c>
      <c r="J7399" s="3">
        <v>43027</v>
      </c>
      <c r="K7399" s="8" t="str">
        <f>IF(Sales_Pipeline[[#This Row],[Close_Date]]="","",TEXT(Sales_Pipeline[[#This Row],[Close_Date]],"ddd"))</f>
        <v>Thu</v>
      </c>
      <c r="L7399" s="8" t="str">
        <f>IF(Sales_Pipeline[[#This Row],[Close_Date]]="","",TEXT(Sales_Pipeline[[#This Row],[Close_Date]],"mmm"))</f>
        <v>Oct</v>
      </c>
      <c r="M7399" s="8" t="str">
        <f>IF(Sales_Pipeline[[#This Row],[Close_Date]]="","","Q"&amp;ROUNDUP(MONTH(Sales_Pipeline[[#This Row],[Close_Date]])/3,0))</f>
        <v>Q4</v>
      </c>
      <c r="N7399" s="2" cm="1">
        <f t="array" ref="N7399">IFERROR(_xlfn.IFS(Sales_Pipeline[[#This Row],[Deal_Stage]]="Won",_xlfn.XLOOKUP(Sales_Pipeline[[#This Row],[Product]],Products!$A$2:$A$8,Products!$C$2:$C$8),Sales_Pipeline[[#This Row],[Deal_Stage]]="Lost",_xlfn.XLOOKUP(Sales_Pipeline[[#This Row],[Product]],Products!$A$2:$A$8,Products!$C$2:$C$8)),"")</f>
        <v>55</v>
      </c>
      <c r="O7399" s="2">
        <v>0</v>
      </c>
    </row>
    <row r="7400" spans="1:15" x14ac:dyDescent="0.3">
      <c r="A7400" t="s">
        <v>7546</v>
      </c>
      <c r="B7400" t="s">
        <v>3</v>
      </c>
      <c r="C7400" t="str">
        <f>_xlfn.XLOOKUP(Sales_Pipeline[[#This Row],[Sales_Agent]],Sales_Teams[Sales_Agent],Sales_Teams[Manager])</f>
        <v>Dustin Brinkmann</v>
      </c>
      <c r="D7400" t="str">
        <f>_xlfn.XLOOKUP(Sales_Pipeline[[#This Row],[Manager]],Sales_Teams[Manager],Sales_Teams[Regional_Office])</f>
        <v>Central</v>
      </c>
      <c r="E7400" t="s">
        <v>55</v>
      </c>
      <c r="F7400" t="s">
        <v>132</v>
      </c>
      <c r="G7400" t="str">
        <f>IFERROR(_xlfn.XLOOKUP(Sales_Pipeline[[#This Row],[Account]],Accounts!$A$2:$A$86,Accounts!$F$2:$F$86),"")</f>
        <v>United States</v>
      </c>
      <c r="H7400" t="s">
        <v>57</v>
      </c>
      <c r="I7400" s="3">
        <v>43018</v>
      </c>
      <c r="J7400" s="3">
        <v>43019</v>
      </c>
      <c r="K7400" s="8" t="str">
        <f>IF(Sales_Pipeline[[#This Row],[Close_Date]]="","",TEXT(Sales_Pipeline[[#This Row],[Close_Date]],"ddd"))</f>
        <v>Wed</v>
      </c>
      <c r="L7400" s="8" t="str">
        <f>IF(Sales_Pipeline[[#This Row],[Close_Date]]="","",TEXT(Sales_Pipeline[[#This Row],[Close_Date]],"mmm"))</f>
        <v>Oct</v>
      </c>
      <c r="M7400" s="8" t="str">
        <f>IF(Sales_Pipeline[[#This Row],[Close_Date]]="","","Q"&amp;ROUNDUP(MONTH(Sales_Pipeline[[#This Row],[Close_Date]])/3,0))</f>
        <v>Q4</v>
      </c>
      <c r="N7400" s="2" cm="1">
        <f t="array" ref="N7400">IFERROR(_xlfn.IFS(Sales_Pipeline[[#This Row],[Deal_Stage]]="Won",_xlfn.XLOOKUP(Sales_Pipeline[[#This Row],[Product]],Products!$A$2:$A$8,Products!$C$2:$C$8),Sales_Pipeline[[#This Row],[Deal_Stage]]="Lost",_xlfn.XLOOKUP(Sales_Pipeline[[#This Row],[Product]],Products!$A$2:$A$8,Products!$C$2:$C$8)),"")</f>
        <v>1096</v>
      </c>
      <c r="O7400" s="2">
        <v>1166</v>
      </c>
    </row>
    <row r="7401" spans="1:15" x14ac:dyDescent="0.3">
      <c r="A7401" t="s">
        <v>7547</v>
      </c>
      <c r="B7401" t="s">
        <v>30</v>
      </c>
      <c r="C7401" t="str">
        <f>_xlfn.XLOOKUP(Sales_Pipeline[[#This Row],[Sales_Agent]],Sales_Teams[Sales_Agent],Sales_Teams[Manager])</f>
        <v>Rocco Neubert</v>
      </c>
      <c r="D7401" t="str">
        <f>_xlfn.XLOOKUP(Sales_Pipeline[[#This Row],[Manager]],Sales_Teams[Manager],Sales_Teams[Regional_Office])</f>
        <v>East</v>
      </c>
      <c r="E7401" t="s">
        <v>61</v>
      </c>
      <c r="F7401" t="s">
        <v>196</v>
      </c>
      <c r="G7401" t="str">
        <f>IFERROR(_xlfn.XLOOKUP(Sales_Pipeline[[#This Row],[Account]],Accounts!$A$2:$A$86,Accounts!$F$2:$F$86),"")</f>
        <v>United States</v>
      </c>
      <c r="H7401" t="s">
        <v>82</v>
      </c>
      <c r="I7401" s="3">
        <v>43018</v>
      </c>
      <c r="J7401" s="3">
        <v>43026</v>
      </c>
      <c r="K7401" s="8" t="str">
        <f>IF(Sales_Pipeline[[#This Row],[Close_Date]]="","",TEXT(Sales_Pipeline[[#This Row],[Close_Date]],"ddd"))</f>
        <v>Wed</v>
      </c>
      <c r="L7401" s="8" t="str">
        <f>IF(Sales_Pipeline[[#This Row],[Close_Date]]="","",TEXT(Sales_Pipeline[[#This Row],[Close_Date]],"mmm"))</f>
        <v>Oct</v>
      </c>
      <c r="M7401" s="8" t="str">
        <f>IF(Sales_Pipeline[[#This Row],[Close_Date]]="","","Q"&amp;ROUNDUP(MONTH(Sales_Pipeline[[#This Row],[Close_Date]])/3,0))</f>
        <v>Q4</v>
      </c>
      <c r="N7401" s="2" cm="1">
        <f t="array" ref="N7401">IFERROR(_xlfn.IFS(Sales_Pipeline[[#This Row],[Deal_Stage]]="Won",_xlfn.XLOOKUP(Sales_Pipeline[[#This Row],[Product]],Products!$A$2:$A$8,Products!$C$2:$C$8),Sales_Pipeline[[#This Row],[Deal_Stage]]="Lost",_xlfn.XLOOKUP(Sales_Pipeline[[#This Row],[Product]],Products!$A$2:$A$8,Products!$C$2:$C$8)),"")</f>
        <v>55</v>
      </c>
      <c r="O7401" s="2">
        <v>0</v>
      </c>
    </row>
    <row r="7402" spans="1:15" x14ac:dyDescent="0.3">
      <c r="A7402" t="s">
        <v>7548</v>
      </c>
      <c r="B7402" t="s">
        <v>20</v>
      </c>
      <c r="C7402" t="str">
        <f>_xlfn.XLOOKUP(Sales_Pipeline[[#This Row],[Sales_Agent]],Sales_Teams[Sales_Agent],Sales_Teams[Manager])</f>
        <v>Cara Losch</v>
      </c>
      <c r="D7402" t="str">
        <f>_xlfn.XLOOKUP(Sales_Pipeline[[#This Row],[Manager]],Sales_Teams[Manager],Sales_Teams[Regional_Office])</f>
        <v>East</v>
      </c>
      <c r="E7402" t="s">
        <v>55</v>
      </c>
      <c r="F7402" t="s">
        <v>173</v>
      </c>
      <c r="G7402" t="str">
        <f>IFERROR(_xlfn.XLOOKUP(Sales_Pipeline[[#This Row],[Account]],Accounts!$A$2:$A$86,Accounts!$F$2:$F$86),"")</f>
        <v>United States</v>
      </c>
      <c r="H7402" t="s">
        <v>82</v>
      </c>
      <c r="I7402" s="3">
        <v>43018</v>
      </c>
      <c r="J7402" s="3">
        <v>43023</v>
      </c>
      <c r="K7402" s="8" t="str">
        <f>IF(Sales_Pipeline[[#This Row],[Close_Date]]="","",TEXT(Sales_Pipeline[[#This Row],[Close_Date]],"ddd"))</f>
        <v>Sun</v>
      </c>
      <c r="L7402" s="8" t="str">
        <f>IF(Sales_Pipeline[[#This Row],[Close_Date]]="","",TEXT(Sales_Pipeline[[#This Row],[Close_Date]],"mmm"))</f>
        <v>Oct</v>
      </c>
      <c r="M7402" s="8" t="str">
        <f>IF(Sales_Pipeline[[#This Row],[Close_Date]]="","","Q"&amp;ROUNDUP(MONTH(Sales_Pipeline[[#This Row],[Close_Date]])/3,0))</f>
        <v>Q4</v>
      </c>
      <c r="N7402" s="2" cm="1">
        <f t="array" ref="N7402">IFERROR(_xlfn.IFS(Sales_Pipeline[[#This Row],[Deal_Stage]]="Won",_xlfn.XLOOKUP(Sales_Pipeline[[#This Row],[Product]],Products!$A$2:$A$8,Products!$C$2:$C$8),Sales_Pipeline[[#This Row],[Deal_Stage]]="Lost",_xlfn.XLOOKUP(Sales_Pipeline[[#This Row],[Product]],Products!$A$2:$A$8,Products!$C$2:$C$8)),"")</f>
        <v>1096</v>
      </c>
      <c r="O7402" s="2">
        <v>0</v>
      </c>
    </row>
    <row r="7403" spans="1:15" x14ac:dyDescent="0.3">
      <c r="A7403" t="s">
        <v>7549</v>
      </c>
      <c r="B7403" t="s">
        <v>25</v>
      </c>
      <c r="C7403" t="str">
        <f>_xlfn.XLOOKUP(Sales_Pipeline[[#This Row],[Sales_Agent]],Sales_Teams[Sales_Agent],Sales_Teams[Manager])</f>
        <v>Rocco Neubert</v>
      </c>
      <c r="D7403" t="str">
        <f>_xlfn.XLOOKUP(Sales_Pipeline[[#This Row],[Manager]],Sales_Teams[Manager],Sales_Teams[Regional_Office])</f>
        <v>East</v>
      </c>
      <c r="E7403" t="s">
        <v>55</v>
      </c>
      <c r="F7403" t="s">
        <v>293</v>
      </c>
      <c r="G7403" t="str">
        <f>IFERROR(_xlfn.XLOOKUP(Sales_Pipeline[[#This Row],[Account]],Accounts!$A$2:$A$86,Accounts!$F$2:$F$86),"")</f>
        <v>United States</v>
      </c>
      <c r="H7403" t="s">
        <v>82</v>
      </c>
      <c r="I7403" s="3">
        <v>43018</v>
      </c>
      <c r="J7403" s="3">
        <v>43052</v>
      </c>
      <c r="K7403" s="8" t="str">
        <f>IF(Sales_Pipeline[[#This Row],[Close_Date]]="","",TEXT(Sales_Pipeline[[#This Row],[Close_Date]],"ddd"))</f>
        <v>Mon</v>
      </c>
      <c r="L7403" s="8" t="str">
        <f>IF(Sales_Pipeline[[#This Row],[Close_Date]]="","",TEXT(Sales_Pipeline[[#This Row],[Close_Date]],"mmm"))</f>
        <v>Nov</v>
      </c>
      <c r="M7403" s="8" t="str">
        <f>IF(Sales_Pipeline[[#This Row],[Close_Date]]="","","Q"&amp;ROUNDUP(MONTH(Sales_Pipeline[[#This Row],[Close_Date]])/3,0))</f>
        <v>Q4</v>
      </c>
      <c r="N7403" s="2" cm="1">
        <f t="array" ref="N7403">IFERROR(_xlfn.IFS(Sales_Pipeline[[#This Row],[Deal_Stage]]="Won",_xlfn.XLOOKUP(Sales_Pipeline[[#This Row],[Product]],Products!$A$2:$A$8,Products!$C$2:$C$8),Sales_Pipeline[[#This Row],[Deal_Stage]]="Lost",_xlfn.XLOOKUP(Sales_Pipeline[[#This Row],[Product]],Products!$A$2:$A$8,Products!$C$2:$C$8)),"")</f>
        <v>1096</v>
      </c>
      <c r="O7403" s="2">
        <v>0</v>
      </c>
    </row>
    <row r="7404" spans="1:15" x14ac:dyDescent="0.3">
      <c r="A7404" t="s">
        <v>7550</v>
      </c>
      <c r="B7404" t="s">
        <v>25</v>
      </c>
      <c r="C7404" t="str">
        <f>_xlfn.XLOOKUP(Sales_Pipeline[[#This Row],[Sales_Agent]],Sales_Teams[Sales_Agent],Sales_Teams[Manager])</f>
        <v>Rocco Neubert</v>
      </c>
      <c r="D7404" t="str">
        <f>_xlfn.XLOOKUP(Sales_Pipeline[[#This Row],[Manager]],Sales_Teams[Manager],Sales_Teams[Regional_Office])</f>
        <v>East</v>
      </c>
      <c r="E7404" t="s">
        <v>8953</v>
      </c>
      <c r="F7404" t="s">
        <v>388</v>
      </c>
      <c r="G7404" t="str">
        <f>IFERROR(_xlfn.XLOOKUP(Sales_Pipeline[[#This Row],[Account]],Accounts!$A$2:$A$86,Accounts!$F$2:$F$86),"")</f>
        <v>China</v>
      </c>
      <c r="H7404" t="s">
        <v>57</v>
      </c>
      <c r="I7404" s="3">
        <v>43018</v>
      </c>
      <c r="J7404" s="3">
        <v>43087</v>
      </c>
      <c r="K7404" s="8" t="str">
        <f>IF(Sales_Pipeline[[#This Row],[Close_Date]]="","",TEXT(Sales_Pipeline[[#This Row],[Close_Date]],"ddd"))</f>
        <v>Mon</v>
      </c>
      <c r="L7404" s="8" t="str">
        <f>IF(Sales_Pipeline[[#This Row],[Close_Date]]="","",TEXT(Sales_Pipeline[[#This Row],[Close_Date]],"mmm"))</f>
        <v>Dec</v>
      </c>
      <c r="M7404" s="8" t="str">
        <f>IF(Sales_Pipeline[[#This Row],[Close_Date]]="","","Q"&amp;ROUNDUP(MONTH(Sales_Pipeline[[#This Row],[Close_Date]])/3,0))</f>
        <v>Q4</v>
      </c>
      <c r="N7404" s="2" cm="1">
        <f t="array" ref="N7404">IFERROR(_xlfn.IFS(Sales_Pipeline[[#This Row],[Deal_Stage]]="Won",_xlfn.XLOOKUP(Sales_Pipeline[[#This Row],[Product]],Products!$A$2:$A$8,Products!$C$2:$C$8),Sales_Pipeline[[#This Row],[Deal_Stage]]="Lost",_xlfn.XLOOKUP(Sales_Pipeline[[#This Row],[Product]],Products!$A$2:$A$8,Products!$C$2:$C$8)),"")</f>
        <v>4821</v>
      </c>
      <c r="O7404" s="2">
        <v>5112</v>
      </c>
    </row>
    <row r="7405" spans="1:15" x14ac:dyDescent="0.3">
      <c r="A7405" t="s">
        <v>7551</v>
      </c>
      <c r="B7405" t="s">
        <v>15</v>
      </c>
      <c r="C7405" t="str">
        <f>_xlfn.XLOOKUP(Sales_Pipeline[[#This Row],[Sales_Agent]],Sales_Teams[Sales_Agent],Sales_Teams[Manager])</f>
        <v>Melvin Marxen</v>
      </c>
      <c r="D7405" t="str">
        <f>_xlfn.XLOOKUP(Sales_Pipeline[[#This Row],[Manager]],Sales_Teams[Manager],Sales_Teams[Regional_Office])</f>
        <v>Central</v>
      </c>
      <c r="E7405" t="s">
        <v>55</v>
      </c>
      <c r="F7405" t="s">
        <v>187</v>
      </c>
      <c r="G7405" t="str">
        <f>IFERROR(_xlfn.XLOOKUP(Sales_Pipeline[[#This Row],[Account]],Accounts!$A$2:$A$86,Accounts!$F$2:$F$86),"")</f>
        <v>United States</v>
      </c>
      <c r="H7405" t="s">
        <v>82</v>
      </c>
      <c r="I7405" s="3">
        <v>43018</v>
      </c>
      <c r="J7405" s="3">
        <v>43095</v>
      </c>
      <c r="K7405" s="8" t="str">
        <f>IF(Sales_Pipeline[[#This Row],[Close_Date]]="","",TEXT(Sales_Pipeline[[#This Row],[Close_Date]],"ddd"))</f>
        <v>Tue</v>
      </c>
      <c r="L7405" s="8" t="str">
        <f>IF(Sales_Pipeline[[#This Row],[Close_Date]]="","",TEXT(Sales_Pipeline[[#This Row],[Close_Date]],"mmm"))</f>
        <v>Dec</v>
      </c>
      <c r="M7405" s="8" t="str">
        <f>IF(Sales_Pipeline[[#This Row],[Close_Date]]="","","Q"&amp;ROUNDUP(MONTH(Sales_Pipeline[[#This Row],[Close_Date]])/3,0))</f>
        <v>Q4</v>
      </c>
      <c r="N7405" s="2" cm="1">
        <f t="array" ref="N7405">IFERROR(_xlfn.IFS(Sales_Pipeline[[#This Row],[Deal_Stage]]="Won",_xlfn.XLOOKUP(Sales_Pipeline[[#This Row],[Product]],Products!$A$2:$A$8,Products!$C$2:$C$8),Sales_Pipeline[[#This Row],[Deal_Stage]]="Lost",_xlfn.XLOOKUP(Sales_Pipeline[[#This Row],[Product]],Products!$A$2:$A$8,Products!$C$2:$C$8)),"")</f>
        <v>1096</v>
      </c>
      <c r="O7405" s="2">
        <v>0</v>
      </c>
    </row>
    <row r="7406" spans="1:15" x14ac:dyDescent="0.3">
      <c r="A7406" t="s">
        <v>7552</v>
      </c>
      <c r="B7406" t="s">
        <v>15</v>
      </c>
      <c r="C7406" t="str">
        <f>_xlfn.XLOOKUP(Sales_Pipeline[[#This Row],[Sales_Agent]],Sales_Teams[Sales_Agent],Sales_Teams[Manager])</f>
        <v>Melvin Marxen</v>
      </c>
      <c r="D7406" t="str">
        <f>_xlfn.XLOOKUP(Sales_Pipeline[[#This Row],[Manager]],Sales_Teams[Manager],Sales_Teams[Regional_Office])</f>
        <v>Central</v>
      </c>
      <c r="E7406" t="s">
        <v>8953</v>
      </c>
      <c r="F7406" t="s">
        <v>105</v>
      </c>
      <c r="G7406" t="str">
        <f>IFERROR(_xlfn.XLOOKUP(Sales_Pipeline[[#This Row],[Account]],Accounts!$A$2:$A$86,Accounts!$F$2:$F$86),"")</f>
        <v>United States</v>
      </c>
      <c r="H7406" t="s">
        <v>82</v>
      </c>
      <c r="I7406" s="3">
        <v>43018</v>
      </c>
      <c r="J7406" s="3">
        <v>43022</v>
      </c>
      <c r="K7406" s="8" t="str">
        <f>IF(Sales_Pipeline[[#This Row],[Close_Date]]="","",TEXT(Sales_Pipeline[[#This Row],[Close_Date]],"ddd"))</f>
        <v>Sat</v>
      </c>
      <c r="L7406" s="8" t="str">
        <f>IF(Sales_Pipeline[[#This Row],[Close_Date]]="","",TEXT(Sales_Pipeline[[#This Row],[Close_Date]],"mmm"))</f>
        <v>Oct</v>
      </c>
      <c r="M7406" s="8" t="str">
        <f>IF(Sales_Pipeline[[#This Row],[Close_Date]]="","","Q"&amp;ROUNDUP(MONTH(Sales_Pipeline[[#This Row],[Close_Date]])/3,0))</f>
        <v>Q4</v>
      </c>
      <c r="N7406" s="2" cm="1">
        <f t="array" ref="N7406">IFERROR(_xlfn.IFS(Sales_Pipeline[[#This Row],[Deal_Stage]]="Won",_xlfn.XLOOKUP(Sales_Pipeline[[#This Row],[Product]],Products!$A$2:$A$8,Products!$C$2:$C$8),Sales_Pipeline[[#This Row],[Deal_Stage]]="Lost",_xlfn.XLOOKUP(Sales_Pipeline[[#This Row],[Product]],Products!$A$2:$A$8,Products!$C$2:$C$8)),"")</f>
        <v>4821</v>
      </c>
      <c r="O7406" s="2">
        <v>0</v>
      </c>
    </row>
    <row r="7407" spans="1:15" x14ac:dyDescent="0.3">
      <c r="A7407" t="s">
        <v>7553</v>
      </c>
      <c r="B7407" t="s">
        <v>36</v>
      </c>
      <c r="C7407" t="str">
        <f>_xlfn.XLOOKUP(Sales_Pipeline[[#This Row],[Sales_Agent]],Sales_Teams[Sales_Agent],Sales_Teams[Manager])</f>
        <v>Celia Rouche</v>
      </c>
      <c r="D7407" t="str">
        <f>_xlfn.XLOOKUP(Sales_Pipeline[[#This Row],[Manager]],Sales_Teams[Manager],Sales_Teams[Regional_Office])</f>
        <v>West</v>
      </c>
      <c r="E7407" t="s">
        <v>76</v>
      </c>
      <c r="F7407" t="s">
        <v>201</v>
      </c>
      <c r="G7407" t="str">
        <f>IFERROR(_xlfn.XLOOKUP(Sales_Pipeline[[#This Row],[Account]],Accounts!$A$2:$A$86,Accounts!$F$2:$F$86),"")</f>
        <v>United States</v>
      </c>
      <c r="H7407" t="s">
        <v>82</v>
      </c>
      <c r="I7407" s="3">
        <v>43018</v>
      </c>
      <c r="J7407" s="3">
        <v>43023</v>
      </c>
      <c r="K7407" s="8" t="str">
        <f>IF(Sales_Pipeline[[#This Row],[Close_Date]]="","",TEXT(Sales_Pipeline[[#This Row],[Close_Date]],"ddd"))</f>
        <v>Sun</v>
      </c>
      <c r="L7407" s="8" t="str">
        <f>IF(Sales_Pipeline[[#This Row],[Close_Date]]="","",TEXT(Sales_Pipeline[[#This Row],[Close_Date]],"mmm"))</f>
        <v>Oct</v>
      </c>
      <c r="M7407" s="8" t="str">
        <f>IF(Sales_Pipeline[[#This Row],[Close_Date]]="","","Q"&amp;ROUNDUP(MONTH(Sales_Pipeline[[#This Row],[Close_Date]])/3,0))</f>
        <v>Q4</v>
      </c>
      <c r="N7407" s="2" cm="1">
        <f t="array" ref="N7407">IFERROR(_xlfn.IFS(Sales_Pipeline[[#This Row],[Deal_Stage]]="Won",_xlfn.XLOOKUP(Sales_Pipeline[[#This Row],[Product]],Products!$A$2:$A$8,Products!$C$2:$C$8),Sales_Pipeline[[#This Row],[Deal_Stage]]="Lost",_xlfn.XLOOKUP(Sales_Pipeline[[#This Row],[Product]],Products!$A$2:$A$8,Products!$C$2:$C$8)),"")</f>
        <v>3393</v>
      </c>
      <c r="O7407" s="2">
        <v>0</v>
      </c>
    </row>
    <row r="7408" spans="1:15" x14ac:dyDescent="0.3">
      <c r="A7408" t="s">
        <v>7554</v>
      </c>
      <c r="B7408" t="s">
        <v>10</v>
      </c>
      <c r="C7408" t="str">
        <f>_xlfn.XLOOKUP(Sales_Pipeline[[#This Row],[Sales_Agent]],Sales_Teams[Sales_Agent],Sales_Teams[Manager])</f>
        <v>Melvin Marxen</v>
      </c>
      <c r="D7408" t="str">
        <f>_xlfn.XLOOKUP(Sales_Pipeline[[#This Row],[Manager]],Sales_Teams[Manager],Sales_Teams[Regional_Office])</f>
        <v>Central</v>
      </c>
      <c r="E7408" t="s">
        <v>76</v>
      </c>
      <c r="F7408" t="s">
        <v>94</v>
      </c>
      <c r="G7408" t="str">
        <f>IFERROR(_xlfn.XLOOKUP(Sales_Pipeline[[#This Row],[Account]],Accounts!$A$2:$A$86,Accounts!$F$2:$F$86),"")</f>
        <v>United States</v>
      </c>
      <c r="H7408" t="s">
        <v>57</v>
      </c>
      <c r="I7408" s="3">
        <v>43018</v>
      </c>
      <c r="J7408" s="3">
        <v>43028</v>
      </c>
      <c r="K7408" s="8" t="str">
        <f>IF(Sales_Pipeline[[#This Row],[Close_Date]]="","",TEXT(Sales_Pipeline[[#This Row],[Close_Date]],"ddd"))</f>
        <v>Fri</v>
      </c>
      <c r="L7408" s="8" t="str">
        <f>IF(Sales_Pipeline[[#This Row],[Close_Date]]="","",TEXT(Sales_Pipeline[[#This Row],[Close_Date]],"mmm"))</f>
        <v>Oct</v>
      </c>
      <c r="M7408" s="8" t="str">
        <f>IF(Sales_Pipeline[[#This Row],[Close_Date]]="","","Q"&amp;ROUNDUP(MONTH(Sales_Pipeline[[#This Row],[Close_Date]])/3,0))</f>
        <v>Q4</v>
      </c>
      <c r="N7408" s="2" cm="1">
        <f t="array" ref="N7408">IFERROR(_xlfn.IFS(Sales_Pipeline[[#This Row],[Deal_Stage]]="Won",_xlfn.XLOOKUP(Sales_Pipeline[[#This Row],[Product]],Products!$A$2:$A$8,Products!$C$2:$C$8),Sales_Pipeline[[#This Row],[Deal_Stage]]="Lost",_xlfn.XLOOKUP(Sales_Pipeline[[#This Row],[Product]],Products!$A$2:$A$8,Products!$C$2:$C$8)),"")</f>
        <v>3393</v>
      </c>
      <c r="O7408" s="2">
        <v>3892</v>
      </c>
    </row>
    <row r="7409" spans="1:15" x14ac:dyDescent="0.3">
      <c r="A7409" t="s">
        <v>7555</v>
      </c>
      <c r="B7409" t="s">
        <v>43</v>
      </c>
      <c r="C7409" t="str">
        <f>_xlfn.XLOOKUP(Sales_Pipeline[[#This Row],[Sales_Agent]],Sales_Teams[Sales_Agent],Sales_Teams[Manager])</f>
        <v>Summer Sewald</v>
      </c>
      <c r="D7409" t="str">
        <f>_xlfn.XLOOKUP(Sales_Pipeline[[#This Row],[Manager]],Sales_Teams[Manager],Sales_Teams[Regional_Office])</f>
        <v>West</v>
      </c>
      <c r="E7409" t="s">
        <v>63</v>
      </c>
      <c r="F7409" t="s">
        <v>191</v>
      </c>
      <c r="G7409" t="str">
        <f>IFERROR(_xlfn.XLOOKUP(Sales_Pipeline[[#This Row],[Account]],Accounts!$A$2:$A$86,Accounts!$F$2:$F$86),"")</f>
        <v>United States</v>
      </c>
      <c r="H7409" t="s">
        <v>57</v>
      </c>
      <c r="I7409" s="3">
        <v>43018</v>
      </c>
      <c r="J7409" s="3">
        <v>43019</v>
      </c>
      <c r="K7409" s="8" t="str">
        <f>IF(Sales_Pipeline[[#This Row],[Close_Date]]="","",TEXT(Sales_Pipeline[[#This Row],[Close_Date]],"ddd"))</f>
        <v>Wed</v>
      </c>
      <c r="L7409" s="8" t="str">
        <f>IF(Sales_Pipeline[[#This Row],[Close_Date]]="","",TEXT(Sales_Pipeline[[#This Row],[Close_Date]],"mmm"))</f>
        <v>Oct</v>
      </c>
      <c r="M7409" s="8" t="str">
        <f>IF(Sales_Pipeline[[#This Row],[Close_Date]]="","","Q"&amp;ROUNDUP(MONTH(Sales_Pipeline[[#This Row],[Close_Date]])/3,0))</f>
        <v>Q4</v>
      </c>
      <c r="N7409" s="2" cm="1">
        <f t="array" ref="N7409">IFERROR(_xlfn.IFS(Sales_Pipeline[[#This Row],[Deal_Stage]]="Won",_xlfn.XLOOKUP(Sales_Pipeline[[#This Row],[Product]],Products!$A$2:$A$8,Products!$C$2:$C$8),Sales_Pipeline[[#This Row],[Deal_Stage]]="Lost",_xlfn.XLOOKUP(Sales_Pipeline[[#This Row],[Product]],Products!$A$2:$A$8,Products!$C$2:$C$8)),"")</f>
        <v>550</v>
      </c>
      <c r="O7409" s="2">
        <v>473</v>
      </c>
    </row>
    <row r="7410" spans="1:15" x14ac:dyDescent="0.3">
      <c r="A7410" t="s">
        <v>7556</v>
      </c>
      <c r="B7410" t="s">
        <v>42</v>
      </c>
      <c r="C7410" t="str">
        <f>_xlfn.XLOOKUP(Sales_Pipeline[[#This Row],[Sales_Agent]],Sales_Teams[Sales_Agent],Sales_Teams[Manager])</f>
        <v>Summer Sewald</v>
      </c>
      <c r="D7410" t="str">
        <f>_xlfn.XLOOKUP(Sales_Pipeline[[#This Row],[Manager]],Sales_Teams[Manager],Sales_Teams[Regional_Office])</f>
        <v>West</v>
      </c>
      <c r="E7410" t="s">
        <v>63</v>
      </c>
      <c r="F7410" t="s">
        <v>413</v>
      </c>
      <c r="G7410" t="str">
        <f>IFERROR(_xlfn.XLOOKUP(Sales_Pipeline[[#This Row],[Account]],Accounts!$A$2:$A$86,Accounts!$F$2:$F$86),"")</f>
        <v>United States</v>
      </c>
      <c r="H7410" t="s">
        <v>82</v>
      </c>
      <c r="I7410" s="3">
        <v>43018</v>
      </c>
      <c r="J7410" s="3">
        <v>43022</v>
      </c>
      <c r="K7410" s="8" t="str">
        <f>IF(Sales_Pipeline[[#This Row],[Close_Date]]="","",TEXT(Sales_Pipeline[[#This Row],[Close_Date]],"ddd"))</f>
        <v>Sat</v>
      </c>
      <c r="L7410" s="8" t="str">
        <f>IF(Sales_Pipeline[[#This Row],[Close_Date]]="","",TEXT(Sales_Pipeline[[#This Row],[Close_Date]],"mmm"))</f>
        <v>Oct</v>
      </c>
      <c r="M7410" s="8" t="str">
        <f>IF(Sales_Pipeline[[#This Row],[Close_Date]]="","","Q"&amp;ROUNDUP(MONTH(Sales_Pipeline[[#This Row],[Close_Date]])/3,0))</f>
        <v>Q4</v>
      </c>
      <c r="N7410" s="2" cm="1">
        <f t="array" ref="N7410">IFERROR(_xlfn.IFS(Sales_Pipeline[[#This Row],[Deal_Stage]]="Won",_xlfn.XLOOKUP(Sales_Pipeline[[#This Row],[Product]],Products!$A$2:$A$8,Products!$C$2:$C$8),Sales_Pipeline[[#This Row],[Deal_Stage]]="Lost",_xlfn.XLOOKUP(Sales_Pipeline[[#This Row],[Product]],Products!$A$2:$A$8,Products!$C$2:$C$8)),"")</f>
        <v>550</v>
      </c>
      <c r="O7410" s="2">
        <v>0</v>
      </c>
    </row>
    <row r="7411" spans="1:15" x14ac:dyDescent="0.3">
      <c r="A7411" t="s">
        <v>7557</v>
      </c>
      <c r="B7411" t="s">
        <v>42</v>
      </c>
      <c r="C7411" t="str">
        <f>_xlfn.XLOOKUP(Sales_Pipeline[[#This Row],[Sales_Agent]],Sales_Teams[Sales_Agent],Sales_Teams[Manager])</f>
        <v>Summer Sewald</v>
      </c>
      <c r="D7411" t="str">
        <f>_xlfn.XLOOKUP(Sales_Pipeline[[#This Row],[Manager]],Sales_Teams[Manager],Sales_Teams[Regional_Office])</f>
        <v>West</v>
      </c>
      <c r="E7411" t="s">
        <v>55</v>
      </c>
      <c r="F7411" t="s">
        <v>92</v>
      </c>
      <c r="G7411" t="str">
        <f>IFERROR(_xlfn.XLOOKUP(Sales_Pipeline[[#This Row],[Account]],Accounts!$A$2:$A$86,Accounts!$F$2:$F$86),"")</f>
        <v>United States</v>
      </c>
      <c r="H7411" t="s">
        <v>82</v>
      </c>
      <c r="I7411" s="3">
        <v>43018</v>
      </c>
      <c r="J7411" s="3">
        <v>43019</v>
      </c>
      <c r="K7411" s="8" t="str">
        <f>IF(Sales_Pipeline[[#This Row],[Close_Date]]="","",TEXT(Sales_Pipeline[[#This Row],[Close_Date]],"ddd"))</f>
        <v>Wed</v>
      </c>
      <c r="L7411" s="8" t="str">
        <f>IF(Sales_Pipeline[[#This Row],[Close_Date]]="","",TEXT(Sales_Pipeline[[#This Row],[Close_Date]],"mmm"))</f>
        <v>Oct</v>
      </c>
      <c r="M7411" s="8" t="str">
        <f>IF(Sales_Pipeline[[#This Row],[Close_Date]]="","","Q"&amp;ROUNDUP(MONTH(Sales_Pipeline[[#This Row],[Close_Date]])/3,0))</f>
        <v>Q4</v>
      </c>
      <c r="N7411" s="2" cm="1">
        <f t="array" ref="N7411">IFERROR(_xlfn.IFS(Sales_Pipeline[[#This Row],[Deal_Stage]]="Won",_xlfn.XLOOKUP(Sales_Pipeline[[#This Row],[Product]],Products!$A$2:$A$8,Products!$C$2:$C$8),Sales_Pipeline[[#This Row],[Deal_Stage]]="Lost",_xlfn.XLOOKUP(Sales_Pipeline[[#This Row],[Product]],Products!$A$2:$A$8,Products!$C$2:$C$8)),"")</f>
        <v>1096</v>
      </c>
      <c r="O7411" s="2">
        <v>0</v>
      </c>
    </row>
    <row r="7412" spans="1:15" x14ac:dyDescent="0.3">
      <c r="A7412" t="s">
        <v>7558</v>
      </c>
      <c r="B7412" t="s">
        <v>42</v>
      </c>
      <c r="C7412" t="str">
        <f>_xlfn.XLOOKUP(Sales_Pipeline[[#This Row],[Sales_Agent]],Sales_Teams[Sales_Agent],Sales_Teams[Manager])</f>
        <v>Summer Sewald</v>
      </c>
      <c r="D7412" t="str">
        <f>_xlfn.XLOOKUP(Sales_Pipeline[[#This Row],[Manager]],Sales_Teams[Manager],Sales_Teams[Regional_Office])</f>
        <v>West</v>
      </c>
      <c r="E7412" t="s">
        <v>63</v>
      </c>
      <c r="F7412" t="s">
        <v>211</v>
      </c>
      <c r="G7412" t="str">
        <f>IFERROR(_xlfn.XLOOKUP(Sales_Pipeline[[#This Row],[Account]],Accounts!$A$2:$A$86,Accounts!$F$2:$F$86),"")</f>
        <v>United States</v>
      </c>
      <c r="H7412" t="s">
        <v>57</v>
      </c>
      <c r="I7412" s="3">
        <v>43018</v>
      </c>
      <c r="J7412" s="3">
        <v>43059</v>
      </c>
      <c r="K7412" s="8" t="str">
        <f>IF(Sales_Pipeline[[#This Row],[Close_Date]]="","",TEXT(Sales_Pipeline[[#This Row],[Close_Date]],"ddd"))</f>
        <v>Mon</v>
      </c>
      <c r="L7412" s="8" t="str">
        <f>IF(Sales_Pipeline[[#This Row],[Close_Date]]="","",TEXT(Sales_Pipeline[[#This Row],[Close_Date]],"mmm"))</f>
        <v>Nov</v>
      </c>
      <c r="M7412" s="8" t="str">
        <f>IF(Sales_Pipeline[[#This Row],[Close_Date]]="","","Q"&amp;ROUNDUP(MONTH(Sales_Pipeline[[#This Row],[Close_Date]])/3,0))</f>
        <v>Q4</v>
      </c>
      <c r="N7412" s="2" cm="1">
        <f t="array" ref="N7412">IFERROR(_xlfn.IFS(Sales_Pipeline[[#This Row],[Deal_Stage]]="Won",_xlfn.XLOOKUP(Sales_Pipeline[[#This Row],[Product]],Products!$A$2:$A$8,Products!$C$2:$C$8),Sales_Pipeline[[#This Row],[Deal_Stage]]="Lost",_xlfn.XLOOKUP(Sales_Pipeline[[#This Row],[Product]],Products!$A$2:$A$8,Products!$C$2:$C$8)),"")</f>
        <v>550</v>
      </c>
      <c r="O7412" s="2">
        <v>511</v>
      </c>
    </row>
    <row r="7413" spans="1:15" x14ac:dyDescent="0.3">
      <c r="A7413" t="s">
        <v>7559</v>
      </c>
      <c r="B7413" t="s">
        <v>42</v>
      </c>
      <c r="C7413" t="str">
        <f>_xlfn.XLOOKUP(Sales_Pipeline[[#This Row],[Sales_Agent]],Sales_Teams[Sales_Agent],Sales_Teams[Manager])</f>
        <v>Summer Sewald</v>
      </c>
      <c r="D7413" t="str">
        <f>_xlfn.XLOOKUP(Sales_Pipeline[[#This Row],[Manager]],Sales_Teams[Manager],Sales_Teams[Regional_Office])</f>
        <v>West</v>
      </c>
      <c r="E7413" t="s">
        <v>63</v>
      </c>
      <c r="F7413" t="s">
        <v>330</v>
      </c>
      <c r="G7413" t="str">
        <f>IFERROR(_xlfn.XLOOKUP(Sales_Pipeline[[#This Row],[Account]],Accounts!$A$2:$A$86,Accounts!$F$2:$F$86),"")</f>
        <v>Korea</v>
      </c>
      <c r="H7413" t="s">
        <v>57</v>
      </c>
      <c r="I7413" s="3">
        <v>43018</v>
      </c>
      <c r="J7413" s="3">
        <v>43020</v>
      </c>
      <c r="K7413" s="8" t="str">
        <f>IF(Sales_Pipeline[[#This Row],[Close_Date]]="","",TEXT(Sales_Pipeline[[#This Row],[Close_Date]],"ddd"))</f>
        <v>Thu</v>
      </c>
      <c r="L7413" s="8" t="str">
        <f>IF(Sales_Pipeline[[#This Row],[Close_Date]]="","",TEXT(Sales_Pipeline[[#This Row],[Close_Date]],"mmm"))</f>
        <v>Oct</v>
      </c>
      <c r="M7413" s="8" t="str">
        <f>IF(Sales_Pipeline[[#This Row],[Close_Date]]="","","Q"&amp;ROUNDUP(MONTH(Sales_Pipeline[[#This Row],[Close_Date]])/3,0))</f>
        <v>Q4</v>
      </c>
      <c r="N7413" s="2" cm="1">
        <f t="array" ref="N7413">IFERROR(_xlfn.IFS(Sales_Pipeline[[#This Row],[Deal_Stage]]="Won",_xlfn.XLOOKUP(Sales_Pipeline[[#This Row],[Product]],Products!$A$2:$A$8,Products!$C$2:$C$8),Sales_Pipeline[[#This Row],[Deal_Stage]]="Lost",_xlfn.XLOOKUP(Sales_Pipeline[[#This Row],[Product]],Products!$A$2:$A$8,Products!$C$2:$C$8)),"")</f>
        <v>550</v>
      </c>
      <c r="O7413" s="2">
        <v>509</v>
      </c>
    </row>
    <row r="7414" spans="1:15" x14ac:dyDescent="0.3">
      <c r="A7414" t="s">
        <v>7560</v>
      </c>
      <c r="B7414" t="s">
        <v>42</v>
      </c>
      <c r="C7414" t="str">
        <f>_xlfn.XLOOKUP(Sales_Pipeline[[#This Row],[Sales_Agent]],Sales_Teams[Sales_Agent],Sales_Teams[Manager])</f>
        <v>Summer Sewald</v>
      </c>
      <c r="D7414" t="str">
        <f>_xlfn.XLOOKUP(Sales_Pipeline[[#This Row],[Manager]],Sales_Teams[Manager],Sales_Teams[Regional_Office])</f>
        <v>West</v>
      </c>
      <c r="E7414" t="s">
        <v>63</v>
      </c>
      <c r="F7414" t="s">
        <v>114</v>
      </c>
      <c r="G7414" t="str">
        <f>IFERROR(_xlfn.XLOOKUP(Sales_Pipeline[[#This Row],[Account]],Accounts!$A$2:$A$86,Accounts!$F$2:$F$86),"")</f>
        <v>United States</v>
      </c>
      <c r="H7414" t="s">
        <v>57</v>
      </c>
      <c r="I7414" s="3">
        <v>43018</v>
      </c>
      <c r="J7414" s="3">
        <v>43030</v>
      </c>
      <c r="K7414" s="8" t="str">
        <f>IF(Sales_Pipeline[[#This Row],[Close_Date]]="","",TEXT(Sales_Pipeline[[#This Row],[Close_Date]],"ddd"))</f>
        <v>Sun</v>
      </c>
      <c r="L7414" s="8" t="str">
        <f>IF(Sales_Pipeline[[#This Row],[Close_Date]]="","",TEXT(Sales_Pipeline[[#This Row],[Close_Date]],"mmm"))</f>
        <v>Oct</v>
      </c>
      <c r="M7414" s="8" t="str">
        <f>IF(Sales_Pipeline[[#This Row],[Close_Date]]="","","Q"&amp;ROUNDUP(MONTH(Sales_Pipeline[[#This Row],[Close_Date]])/3,0))</f>
        <v>Q4</v>
      </c>
      <c r="N7414" s="2" cm="1">
        <f t="array" ref="N7414">IFERROR(_xlfn.IFS(Sales_Pipeline[[#This Row],[Deal_Stage]]="Won",_xlfn.XLOOKUP(Sales_Pipeline[[#This Row],[Product]],Products!$A$2:$A$8,Products!$C$2:$C$8),Sales_Pipeline[[#This Row],[Deal_Stage]]="Lost",_xlfn.XLOOKUP(Sales_Pipeline[[#This Row],[Product]],Products!$A$2:$A$8,Products!$C$2:$C$8)),"")</f>
        <v>550</v>
      </c>
      <c r="O7414" s="2">
        <v>528</v>
      </c>
    </row>
    <row r="7415" spans="1:15" x14ac:dyDescent="0.3">
      <c r="A7415" t="s">
        <v>7561</v>
      </c>
      <c r="B7415" t="s">
        <v>42</v>
      </c>
      <c r="C7415" t="str">
        <f>_xlfn.XLOOKUP(Sales_Pipeline[[#This Row],[Sales_Agent]],Sales_Teams[Sales_Agent],Sales_Teams[Manager])</f>
        <v>Summer Sewald</v>
      </c>
      <c r="D7415" t="str">
        <f>_xlfn.XLOOKUP(Sales_Pipeline[[#This Row],[Manager]],Sales_Teams[Manager],Sales_Teams[Regional_Office])</f>
        <v>West</v>
      </c>
      <c r="E7415" t="s">
        <v>63</v>
      </c>
      <c r="F7415" t="s">
        <v>85</v>
      </c>
      <c r="G7415" t="str">
        <f>IFERROR(_xlfn.XLOOKUP(Sales_Pipeline[[#This Row],[Account]],Accounts!$A$2:$A$86,Accounts!$F$2:$F$86),"")</f>
        <v>Poland</v>
      </c>
      <c r="H7415" t="s">
        <v>57</v>
      </c>
      <c r="I7415" s="3">
        <v>43018</v>
      </c>
      <c r="J7415" s="3">
        <v>43022</v>
      </c>
      <c r="K7415" s="8" t="str">
        <f>IF(Sales_Pipeline[[#This Row],[Close_Date]]="","",TEXT(Sales_Pipeline[[#This Row],[Close_Date]],"ddd"))</f>
        <v>Sat</v>
      </c>
      <c r="L7415" s="8" t="str">
        <f>IF(Sales_Pipeline[[#This Row],[Close_Date]]="","",TEXT(Sales_Pipeline[[#This Row],[Close_Date]],"mmm"))</f>
        <v>Oct</v>
      </c>
      <c r="M7415" s="8" t="str">
        <f>IF(Sales_Pipeline[[#This Row],[Close_Date]]="","","Q"&amp;ROUNDUP(MONTH(Sales_Pipeline[[#This Row],[Close_Date]])/3,0))</f>
        <v>Q4</v>
      </c>
      <c r="N7415" s="2" cm="1">
        <f t="array" ref="N7415">IFERROR(_xlfn.IFS(Sales_Pipeline[[#This Row],[Deal_Stage]]="Won",_xlfn.XLOOKUP(Sales_Pipeline[[#This Row],[Product]],Products!$A$2:$A$8,Products!$C$2:$C$8),Sales_Pipeline[[#This Row],[Deal_Stage]]="Lost",_xlfn.XLOOKUP(Sales_Pipeline[[#This Row],[Product]],Products!$A$2:$A$8,Products!$C$2:$C$8)),"")</f>
        <v>550</v>
      </c>
      <c r="O7415" s="2">
        <v>549</v>
      </c>
    </row>
    <row r="7416" spans="1:15" x14ac:dyDescent="0.3">
      <c r="A7416" t="s">
        <v>7562</v>
      </c>
      <c r="B7416" t="s">
        <v>8</v>
      </c>
      <c r="C7416" t="str">
        <f>_xlfn.XLOOKUP(Sales_Pipeline[[#This Row],[Sales_Agent]],Sales_Teams[Sales_Agent],Sales_Teams[Manager])</f>
        <v>Dustin Brinkmann</v>
      </c>
      <c r="D7416" t="str">
        <f>_xlfn.XLOOKUP(Sales_Pipeline[[#This Row],[Manager]],Sales_Teams[Manager],Sales_Teams[Regional_Office])</f>
        <v>Central</v>
      </c>
      <c r="E7416" t="s">
        <v>63</v>
      </c>
      <c r="F7416" t="s">
        <v>147</v>
      </c>
      <c r="G7416" t="str">
        <f>IFERROR(_xlfn.XLOOKUP(Sales_Pipeline[[#This Row],[Account]],Accounts!$A$2:$A$86,Accounts!$F$2:$F$86),"")</f>
        <v>United States</v>
      </c>
      <c r="H7416" t="s">
        <v>82</v>
      </c>
      <c r="I7416" s="3">
        <v>43018</v>
      </c>
      <c r="J7416" s="3">
        <v>43094</v>
      </c>
      <c r="K7416" s="8" t="str">
        <f>IF(Sales_Pipeline[[#This Row],[Close_Date]]="","",TEXT(Sales_Pipeline[[#This Row],[Close_Date]],"ddd"))</f>
        <v>Mon</v>
      </c>
      <c r="L7416" s="8" t="str">
        <f>IF(Sales_Pipeline[[#This Row],[Close_Date]]="","",TEXT(Sales_Pipeline[[#This Row],[Close_Date]],"mmm"))</f>
        <v>Dec</v>
      </c>
      <c r="M7416" s="8" t="str">
        <f>IF(Sales_Pipeline[[#This Row],[Close_Date]]="","","Q"&amp;ROUNDUP(MONTH(Sales_Pipeline[[#This Row],[Close_Date]])/3,0))</f>
        <v>Q4</v>
      </c>
      <c r="N7416" s="2" cm="1">
        <f t="array" ref="N7416">IFERROR(_xlfn.IFS(Sales_Pipeline[[#This Row],[Deal_Stage]]="Won",_xlfn.XLOOKUP(Sales_Pipeline[[#This Row],[Product]],Products!$A$2:$A$8,Products!$C$2:$C$8),Sales_Pipeline[[#This Row],[Deal_Stage]]="Lost",_xlfn.XLOOKUP(Sales_Pipeline[[#This Row],[Product]],Products!$A$2:$A$8,Products!$C$2:$C$8)),"")</f>
        <v>550</v>
      </c>
      <c r="O7416" s="2">
        <v>0</v>
      </c>
    </row>
    <row r="7417" spans="1:15" x14ac:dyDescent="0.3">
      <c r="A7417" t="s">
        <v>7563</v>
      </c>
      <c r="B7417" t="s">
        <v>8</v>
      </c>
      <c r="C7417" t="str">
        <f>_xlfn.XLOOKUP(Sales_Pipeline[[#This Row],[Sales_Agent]],Sales_Teams[Sales_Agent],Sales_Teams[Manager])</f>
        <v>Dustin Brinkmann</v>
      </c>
      <c r="D7417" t="str">
        <f>_xlfn.XLOOKUP(Sales_Pipeline[[#This Row],[Manager]],Sales_Teams[Manager],Sales_Teams[Regional_Office])</f>
        <v>Central</v>
      </c>
      <c r="E7417" t="s">
        <v>61</v>
      </c>
      <c r="F7417" t="s">
        <v>132</v>
      </c>
      <c r="G7417" t="str">
        <f>IFERROR(_xlfn.XLOOKUP(Sales_Pipeline[[#This Row],[Account]],Accounts!$A$2:$A$86,Accounts!$F$2:$F$86),"")</f>
        <v>United States</v>
      </c>
      <c r="H7417" t="s">
        <v>82</v>
      </c>
      <c r="I7417" s="3">
        <v>43018</v>
      </c>
      <c r="J7417" s="3">
        <v>43027</v>
      </c>
      <c r="K7417" s="8" t="str">
        <f>IF(Sales_Pipeline[[#This Row],[Close_Date]]="","",TEXT(Sales_Pipeline[[#This Row],[Close_Date]],"ddd"))</f>
        <v>Thu</v>
      </c>
      <c r="L7417" s="8" t="str">
        <f>IF(Sales_Pipeline[[#This Row],[Close_Date]]="","",TEXT(Sales_Pipeline[[#This Row],[Close_Date]],"mmm"))</f>
        <v>Oct</v>
      </c>
      <c r="M7417" s="8" t="str">
        <f>IF(Sales_Pipeline[[#This Row],[Close_Date]]="","","Q"&amp;ROUNDUP(MONTH(Sales_Pipeline[[#This Row],[Close_Date]])/3,0))</f>
        <v>Q4</v>
      </c>
      <c r="N7417" s="2" cm="1">
        <f t="array" ref="N7417">IFERROR(_xlfn.IFS(Sales_Pipeline[[#This Row],[Deal_Stage]]="Won",_xlfn.XLOOKUP(Sales_Pipeline[[#This Row],[Product]],Products!$A$2:$A$8,Products!$C$2:$C$8),Sales_Pipeline[[#This Row],[Deal_Stage]]="Lost",_xlfn.XLOOKUP(Sales_Pipeline[[#This Row],[Product]],Products!$A$2:$A$8,Products!$C$2:$C$8)),"")</f>
        <v>55</v>
      </c>
      <c r="O7417" s="2">
        <v>0</v>
      </c>
    </row>
    <row r="7418" spans="1:15" x14ac:dyDescent="0.3">
      <c r="A7418" t="s">
        <v>7564</v>
      </c>
      <c r="B7418" t="s">
        <v>12</v>
      </c>
      <c r="C7418" t="str">
        <f>_xlfn.XLOOKUP(Sales_Pipeline[[#This Row],[Sales_Agent]],Sales_Teams[Sales_Agent],Sales_Teams[Manager])</f>
        <v>Melvin Marxen</v>
      </c>
      <c r="D7418" t="str">
        <f>_xlfn.XLOOKUP(Sales_Pipeline[[#This Row],[Manager]],Sales_Teams[Manager],Sales_Teams[Regional_Office])</f>
        <v>Central</v>
      </c>
      <c r="E7418" t="s">
        <v>63</v>
      </c>
      <c r="F7418" t="s">
        <v>247</v>
      </c>
      <c r="G7418" t="str">
        <f>IFERROR(_xlfn.XLOOKUP(Sales_Pipeline[[#This Row],[Account]],Accounts!$A$2:$A$86,Accounts!$F$2:$F$86),"")</f>
        <v>United States</v>
      </c>
      <c r="H7418" t="s">
        <v>82</v>
      </c>
      <c r="I7418" s="3">
        <v>43018</v>
      </c>
      <c r="J7418" s="3">
        <v>43027</v>
      </c>
      <c r="K7418" s="8" t="str">
        <f>IF(Sales_Pipeline[[#This Row],[Close_Date]]="","",TEXT(Sales_Pipeline[[#This Row],[Close_Date]],"ddd"))</f>
        <v>Thu</v>
      </c>
      <c r="L7418" s="8" t="str">
        <f>IF(Sales_Pipeline[[#This Row],[Close_Date]]="","",TEXT(Sales_Pipeline[[#This Row],[Close_Date]],"mmm"))</f>
        <v>Oct</v>
      </c>
      <c r="M7418" s="8" t="str">
        <f>IF(Sales_Pipeline[[#This Row],[Close_Date]]="","","Q"&amp;ROUNDUP(MONTH(Sales_Pipeline[[#This Row],[Close_Date]])/3,0))</f>
        <v>Q4</v>
      </c>
      <c r="N7418" s="2" cm="1">
        <f t="array" ref="N7418">IFERROR(_xlfn.IFS(Sales_Pipeline[[#This Row],[Deal_Stage]]="Won",_xlfn.XLOOKUP(Sales_Pipeline[[#This Row],[Product]],Products!$A$2:$A$8,Products!$C$2:$C$8),Sales_Pipeline[[#This Row],[Deal_Stage]]="Lost",_xlfn.XLOOKUP(Sales_Pipeline[[#This Row],[Product]],Products!$A$2:$A$8,Products!$C$2:$C$8)),"")</f>
        <v>550</v>
      </c>
      <c r="O7418" s="2">
        <v>0</v>
      </c>
    </row>
    <row r="7419" spans="1:15" x14ac:dyDescent="0.3">
      <c r="A7419" t="s">
        <v>7565</v>
      </c>
      <c r="B7419" t="s">
        <v>12</v>
      </c>
      <c r="C7419" t="str">
        <f>_xlfn.XLOOKUP(Sales_Pipeline[[#This Row],[Sales_Agent]],Sales_Teams[Sales_Agent],Sales_Teams[Manager])</f>
        <v>Melvin Marxen</v>
      </c>
      <c r="D7419" t="str">
        <f>_xlfn.XLOOKUP(Sales_Pipeline[[#This Row],[Manager]],Sales_Teams[Manager],Sales_Teams[Regional_Office])</f>
        <v>Central</v>
      </c>
      <c r="E7419" t="s">
        <v>76</v>
      </c>
      <c r="F7419" t="s">
        <v>229</v>
      </c>
      <c r="G7419" t="str">
        <f>IFERROR(_xlfn.XLOOKUP(Sales_Pipeline[[#This Row],[Account]],Accounts!$A$2:$A$86,Accounts!$F$2:$F$86),"")</f>
        <v>Norway</v>
      </c>
      <c r="H7419" t="s">
        <v>57</v>
      </c>
      <c r="I7419" s="3">
        <v>43018</v>
      </c>
      <c r="J7419" s="3">
        <v>43025</v>
      </c>
      <c r="K7419" s="8" t="str">
        <f>IF(Sales_Pipeline[[#This Row],[Close_Date]]="","",TEXT(Sales_Pipeline[[#This Row],[Close_Date]],"ddd"))</f>
        <v>Tue</v>
      </c>
      <c r="L7419" s="8" t="str">
        <f>IF(Sales_Pipeline[[#This Row],[Close_Date]]="","",TEXT(Sales_Pipeline[[#This Row],[Close_Date]],"mmm"))</f>
        <v>Oct</v>
      </c>
      <c r="M7419" s="8" t="str">
        <f>IF(Sales_Pipeline[[#This Row],[Close_Date]]="","","Q"&amp;ROUNDUP(MONTH(Sales_Pipeline[[#This Row],[Close_Date]])/3,0))</f>
        <v>Q4</v>
      </c>
      <c r="N7419" s="2" cm="1">
        <f t="array" ref="N7419">IFERROR(_xlfn.IFS(Sales_Pipeline[[#This Row],[Deal_Stage]]="Won",_xlfn.XLOOKUP(Sales_Pipeline[[#This Row],[Product]],Products!$A$2:$A$8,Products!$C$2:$C$8),Sales_Pipeline[[#This Row],[Deal_Stage]]="Lost",_xlfn.XLOOKUP(Sales_Pipeline[[#This Row],[Product]],Products!$A$2:$A$8,Products!$C$2:$C$8)),"")</f>
        <v>3393</v>
      </c>
      <c r="O7419" s="2">
        <v>3578</v>
      </c>
    </row>
    <row r="7420" spans="1:15" x14ac:dyDescent="0.3">
      <c r="A7420" t="s">
        <v>7566</v>
      </c>
      <c r="B7420" t="s">
        <v>9</v>
      </c>
      <c r="C7420" t="str">
        <f>_xlfn.XLOOKUP(Sales_Pipeline[[#This Row],[Sales_Agent]],Sales_Teams[Sales_Agent],Sales_Teams[Manager])</f>
        <v>Dustin Brinkmann</v>
      </c>
      <c r="D7420" t="str">
        <f>_xlfn.XLOOKUP(Sales_Pipeline[[#This Row],[Manager]],Sales_Teams[Manager],Sales_Teams[Regional_Office])</f>
        <v>Central</v>
      </c>
      <c r="E7420" t="s">
        <v>63</v>
      </c>
      <c r="F7420" t="s">
        <v>118</v>
      </c>
      <c r="G7420" t="str">
        <f>IFERROR(_xlfn.XLOOKUP(Sales_Pipeline[[#This Row],[Account]],Accounts!$A$2:$A$86,Accounts!$F$2:$F$86),"")</f>
        <v>United States</v>
      </c>
      <c r="H7420" t="s">
        <v>57</v>
      </c>
      <c r="I7420" s="3">
        <v>43018</v>
      </c>
      <c r="J7420" s="3">
        <v>43098</v>
      </c>
      <c r="K7420" s="8" t="str">
        <f>IF(Sales_Pipeline[[#This Row],[Close_Date]]="","",TEXT(Sales_Pipeline[[#This Row],[Close_Date]],"ddd"))</f>
        <v>Fri</v>
      </c>
      <c r="L7420" s="8" t="str">
        <f>IF(Sales_Pipeline[[#This Row],[Close_Date]]="","",TEXT(Sales_Pipeline[[#This Row],[Close_Date]],"mmm"))</f>
        <v>Dec</v>
      </c>
      <c r="M7420" s="8" t="str">
        <f>IF(Sales_Pipeline[[#This Row],[Close_Date]]="","","Q"&amp;ROUNDUP(MONTH(Sales_Pipeline[[#This Row],[Close_Date]])/3,0))</f>
        <v>Q4</v>
      </c>
      <c r="N7420" s="2" cm="1">
        <f t="array" ref="N7420">IFERROR(_xlfn.IFS(Sales_Pipeline[[#This Row],[Deal_Stage]]="Won",_xlfn.XLOOKUP(Sales_Pipeline[[#This Row],[Product]],Products!$A$2:$A$8,Products!$C$2:$C$8),Sales_Pipeline[[#This Row],[Deal_Stage]]="Lost",_xlfn.XLOOKUP(Sales_Pipeline[[#This Row],[Product]],Products!$A$2:$A$8,Products!$C$2:$C$8)),"")</f>
        <v>550</v>
      </c>
      <c r="O7420" s="2">
        <v>523</v>
      </c>
    </row>
    <row r="7421" spans="1:15" x14ac:dyDescent="0.3">
      <c r="A7421" t="s">
        <v>7567</v>
      </c>
      <c r="B7421" t="s">
        <v>21</v>
      </c>
      <c r="C7421" t="str">
        <f>_xlfn.XLOOKUP(Sales_Pipeline[[#This Row],[Sales_Agent]],Sales_Teams[Sales_Agent],Sales_Teams[Manager])</f>
        <v>Cara Losch</v>
      </c>
      <c r="D7421" t="str">
        <f>_xlfn.XLOOKUP(Sales_Pipeline[[#This Row],[Manager]],Sales_Teams[Manager],Sales_Teams[Regional_Office])</f>
        <v>East</v>
      </c>
      <c r="E7421" t="s">
        <v>8953</v>
      </c>
      <c r="F7421" t="s">
        <v>388</v>
      </c>
      <c r="G7421" t="str">
        <f>IFERROR(_xlfn.XLOOKUP(Sales_Pipeline[[#This Row],[Account]],Accounts!$A$2:$A$86,Accounts!$F$2:$F$86),"")</f>
        <v>China</v>
      </c>
      <c r="H7421" t="s">
        <v>57</v>
      </c>
      <c r="I7421" s="3">
        <v>43018</v>
      </c>
      <c r="J7421" s="3">
        <v>43019</v>
      </c>
      <c r="K7421" s="8" t="str">
        <f>IF(Sales_Pipeline[[#This Row],[Close_Date]]="","",TEXT(Sales_Pipeline[[#This Row],[Close_Date]],"ddd"))</f>
        <v>Wed</v>
      </c>
      <c r="L7421" s="8" t="str">
        <f>IF(Sales_Pipeline[[#This Row],[Close_Date]]="","",TEXT(Sales_Pipeline[[#This Row],[Close_Date]],"mmm"))</f>
        <v>Oct</v>
      </c>
      <c r="M7421" s="8" t="str">
        <f>IF(Sales_Pipeline[[#This Row],[Close_Date]]="","","Q"&amp;ROUNDUP(MONTH(Sales_Pipeline[[#This Row],[Close_Date]])/3,0))</f>
        <v>Q4</v>
      </c>
      <c r="N7421" s="2" cm="1">
        <f t="array" ref="N7421">IFERROR(_xlfn.IFS(Sales_Pipeline[[#This Row],[Deal_Stage]]="Won",_xlfn.XLOOKUP(Sales_Pipeline[[#This Row],[Product]],Products!$A$2:$A$8,Products!$C$2:$C$8),Sales_Pipeline[[#This Row],[Deal_Stage]]="Lost",_xlfn.XLOOKUP(Sales_Pipeline[[#This Row],[Product]],Products!$A$2:$A$8,Products!$C$2:$C$8)),"")</f>
        <v>4821</v>
      </c>
      <c r="O7421" s="2">
        <v>4575</v>
      </c>
    </row>
    <row r="7422" spans="1:15" x14ac:dyDescent="0.3">
      <c r="A7422" t="s">
        <v>7568</v>
      </c>
      <c r="B7422" t="s">
        <v>32</v>
      </c>
      <c r="C7422" t="str">
        <f>_xlfn.XLOOKUP(Sales_Pipeline[[#This Row],[Sales_Agent]],Sales_Teams[Sales_Agent],Sales_Teams[Manager])</f>
        <v>Celia Rouche</v>
      </c>
      <c r="D7422" t="str">
        <f>_xlfn.XLOOKUP(Sales_Pipeline[[#This Row],[Manager]],Sales_Teams[Manager],Sales_Teams[Regional_Office])</f>
        <v>West</v>
      </c>
      <c r="E7422" t="s">
        <v>8953</v>
      </c>
      <c r="F7422" t="s">
        <v>185</v>
      </c>
      <c r="G7422" t="str">
        <f>IFERROR(_xlfn.XLOOKUP(Sales_Pipeline[[#This Row],[Account]],Accounts!$A$2:$A$86,Accounts!$F$2:$F$86),"")</f>
        <v>United States</v>
      </c>
      <c r="H7422" t="s">
        <v>57</v>
      </c>
      <c r="I7422" s="3">
        <v>43018</v>
      </c>
      <c r="J7422" s="3">
        <v>43020</v>
      </c>
      <c r="K7422" s="8" t="str">
        <f>IF(Sales_Pipeline[[#This Row],[Close_Date]]="","",TEXT(Sales_Pipeline[[#This Row],[Close_Date]],"ddd"))</f>
        <v>Thu</v>
      </c>
      <c r="L7422" s="8" t="str">
        <f>IF(Sales_Pipeline[[#This Row],[Close_Date]]="","",TEXT(Sales_Pipeline[[#This Row],[Close_Date]],"mmm"))</f>
        <v>Oct</v>
      </c>
      <c r="M7422" s="8" t="str">
        <f>IF(Sales_Pipeline[[#This Row],[Close_Date]]="","","Q"&amp;ROUNDUP(MONTH(Sales_Pipeline[[#This Row],[Close_Date]])/3,0))</f>
        <v>Q4</v>
      </c>
      <c r="N7422" s="2" cm="1">
        <f t="array" ref="N7422">IFERROR(_xlfn.IFS(Sales_Pipeline[[#This Row],[Deal_Stage]]="Won",_xlfn.XLOOKUP(Sales_Pipeline[[#This Row],[Product]],Products!$A$2:$A$8,Products!$C$2:$C$8),Sales_Pipeline[[#This Row],[Deal_Stage]]="Lost",_xlfn.XLOOKUP(Sales_Pipeline[[#This Row],[Product]],Products!$A$2:$A$8,Products!$C$2:$C$8)),"")</f>
        <v>4821</v>
      </c>
      <c r="O7422" s="2">
        <v>4552</v>
      </c>
    </row>
    <row r="7423" spans="1:15" x14ac:dyDescent="0.3">
      <c r="A7423" t="s">
        <v>7569</v>
      </c>
      <c r="B7423" t="s">
        <v>44</v>
      </c>
      <c r="C7423" t="str">
        <f>_xlfn.XLOOKUP(Sales_Pipeline[[#This Row],[Sales_Agent]],Sales_Teams[Sales_Agent],Sales_Teams[Manager])</f>
        <v>Summer Sewald</v>
      </c>
      <c r="D7423" t="str">
        <f>_xlfn.XLOOKUP(Sales_Pipeline[[#This Row],[Manager]],Sales_Teams[Manager],Sales_Teams[Regional_Office])</f>
        <v>West</v>
      </c>
      <c r="E7423" t="s">
        <v>63</v>
      </c>
      <c r="F7423" t="s">
        <v>216</v>
      </c>
      <c r="G7423" t="str">
        <f>IFERROR(_xlfn.XLOOKUP(Sales_Pipeline[[#This Row],[Account]],Accounts!$A$2:$A$86,Accounts!$F$2:$F$86),"")</f>
        <v>United States</v>
      </c>
      <c r="H7423" t="s">
        <v>82</v>
      </c>
      <c r="I7423" s="3">
        <v>43018</v>
      </c>
      <c r="J7423" s="3">
        <v>43019</v>
      </c>
      <c r="K7423" s="8" t="str">
        <f>IF(Sales_Pipeline[[#This Row],[Close_Date]]="","",TEXT(Sales_Pipeline[[#This Row],[Close_Date]],"ddd"))</f>
        <v>Wed</v>
      </c>
      <c r="L7423" s="8" t="str">
        <f>IF(Sales_Pipeline[[#This Row],[Close_Date]]="","",TEXT(Sales_Pipeline[[#This Row],[Close_Date]],"mmm"))</f>
        <v>Oct</v>
      </c>
      <c r="M7423" s="8" t="str">
        <f>IF(Sales_Pipeline[[#This Row],[Close_Date]]="","","Q"&amp;ROUNDUP(MONTH(Sales_Pipeline[[#This Row],[Close_Date]])/3,0))</f>
        <v>Q4</v>
      </c>
      <c r="N7423" s="2" cm="1">
        <f t="array" ref="N7423">IFERROR(_xlfn.IFS(Sales_Pipeline[[#This Row],[Deal_Stage]]="Won",_xlfn.XLOOKUP(Sales_Pipeline[[#This Row],[Product]],Products!$A$2:$A$8,Products!$C$2:$C$8),Sales_Pipeline[[#This Row],[Deal_Stage]]="Lost",_xlfn.XLOOKUP(Sales_Pipeline[[#This Row],[Product]],Products!$A$2:$A$8,Products!$C$2:$C$8)),"")</f>
        <v>550</v>
      </c>
      <c r="O7423" s="2">
        <v>0</v>
      </c>
    </row>
    <row r="7424" spans="1:15" x14ac:dyDescent="0.3">
      <c r="A7424" t="s">
        <v>7570</v>
      </c>
      <c r="B7424" t="s">
        <v>44</v>
      </c>
      <c r="C7424" t="str">
        <f>_xlfn.XLOOKUP(Sales_Pipeline[[#This Row],[Sales_Agent]],Sales_Teams[Sales_Agent],Sales_Teams[Manager])</f>
        <v>Summer Sewald</v>
      </c>
      <c r="D7424" t="str">
        <f>_xlfn.XLOOKUP(Sales_Pipeline[[#This Row],[Manager]],Sales_Teams[Manager],Sales_Teams[Regional_Office])</f>
        <v>West</v>
      </c>
      <c r="E7424" t="s">
        <v>63</v>
      </c>
      <c r="F7424" t="s">
        <v>328</v>
      </c>
      <c r="G7424" t="str">
        <f>IFERROR(_xlfn.XLOOKUP(Sales_Pipeline[[#This Row],[Account]],Accounts!$A$2:$A$86,Accounts!$F$2:$F$86),"")</f>
        <v>United States</v>
      </c>
      <c r="H7424" t="s">
        <v>57</v>
      </c>
      <c r="I7424" s="3">
        <v>43018</v>
      </c>
      <c r="J7424" s="3">
        <v>43092</v>
      </c>
      <c r="K7424" s="8" t="str">
        <f>IF(Sales_Pipeline[[#This Row],[Close_Date]]="","",TEXT(Sales_Pipeline[[#This Row],[Close_Date]],"ddd"))</f>
        <v>Sat</v>
      </c>
      <c r="L7424" s="8" t="str">
        <f>IF(Sales_Pipeline[[#This Row],[Close_Date]]="","",TEXT(Sales_Pipeline[[#This Row],[Close_Date]],"mmm"))</f>
        <v>Dec</v>
      </c>
      <c r="M7424" s="8" t="str">
        <f>IF(Sales_Pipeline[[#This Row],[Close_Date]]="","","Q"&amp;ROUNDUP(MONTH(Sales_Pipeline[[#This Row],[Close_Date]])/3,0))</f>
        <v>Q4</v>
      </c>
      <c r="N7424" s="2" cm="1">
        <f t="array" ref="N7424">IFERROR(_xlfn.IFS(Sales_Pipeline[[#This Row],[Deal_Stage]]="Won",_xlfn.XLOOKUP(Sales_Pipeline[[#This Row],[Product]],Products!$A$2:$A$8,Products!$C$2:$C$8),Sales_Pipeline[[#This Row],[Deal_Stage]]="Lost",_xlfn.XLOOKUP(Sales_Pipeline[[#This Row],[Product]],Products!$A$2:$A$8,Products!$C$2:$C$8)),"")</f>
        <v>550</v>
      </c>
      <c r="O7424" s="2">
        <v>551</v>
      </c>
    </row>
    <row r="7425" spans="1:15" x14ac:dyDescent="0.3">
      <c r="A7425" t="s">
        <v>7571</v>
      </c>
      <c r="B7425" t="s">
        <v>44</v>
      </c>
      <c r="C7425" t="str">
        <f>_xlfn.XLOOKUP(Sales_Pipeline[[#This Row],[Sales_Agent]],Sales_Teams[Sales_Agent],Sales_Teams[Manager])</f>
        <v>Summer Sewald</v>
      </c>
      <c r="D7425" t="str">
        <f>_xlfn.XLOOKUP(Sales_Pipeline[[#This Row],[Manager]],Sales_Teams[Manager],Sales_Teams[Regional_Office])</f>
        <v>West</v>
      </c>
      <c r="E7425" t="s">
        <v>63</v>
      </c>
      <c r="F7425" t="s">
        <v>211</v>
      </c>
      <c r="G7425" t="str">
        <f>IFERROR(_xlfn.XLOOKUP(Sales_Pipeline[[#This Row],[Account]],Accounts!$A$2:$A$86,Accounts!$F$2:$F$86),"")</f>
        <v>United States</v>
      </c>
      <c r="H7425" t="s">
        <v>57</v>
      </c>
      <c r="I7425" s="3">
        <v>43018</v>
      </c>
      <c r="J7425" s="3">
        <v>43026</v>
      </c>
      <c r="K7425" s="8" t="str">
        <f>IF(Sales_Pipeline[[#This Row],[Close_Date]]="","",TEXT(Sales_Pipeline[[#This Row],[Close_Date]],"ddd"))</f>
        <v>Wed</v>
      </c>
      <c r="L7425" s="8" t="str">
        <f>IF(Sales_Pipeline[[#This Row],[Close_Date]]="","",TEXT(Sales_Pipeline[[#This Row],[Close_Date]],"mmm"))</f>
        <v>Oct</v>
      </c>
      <c r="M7425" s="8" t="str">
        <f>IF(Sales_Pipeline[[#This Row],[Close_Date]]="","","Q"&amp;ROUNDUP(MONTH(Sales_Pipeline[[#This Row],[Close_Date]])/3,0))</f>
        <v>Q4</v>
      </c>
      <c r="N7425" s="2" cm="1">
        <f t="array" ref="N7425">IFERROR(_xlfn.IFS(Sales_Pipeline[[#This Row],[Deal_Stage]]="Won",_xlfn.XLOOKUP(Sales_Pipeline[[#This Row],[Product]],Products!$A$2:$A$8,Products!$C$2:$C$8),Sales_Pipeline[[#This Row],[Deal_Stage]]="Lost",_xlfn.XLOOKUP(Sales_Pipeline[[#This Row],[Product]],Products!$A$2:$A$8,Products!$C$2:$C$8)),"")</f>
        <v>550</v>
      </c>
      <c r="O7425" s="2">
        <v>545</v>
      </c>
    </row>
    <row r="7426" spans="1:15" x14ac:dyDescent="0.3">
      <c r="A7426" t="s">
        <v>7572</v>
      </c>
      <c r="B7426" t="s">
        <v>44</v>
      </c>
      <c r="C7426" t="str">
        <f>_xlfn.XLOOKUP(Sales_Pipeline[[#This Row],[Sales_Agent]],Sales_Teams[Sales_Agent],Sales_Teams[Manager])</f>
        <v>Summer Sewald</v>
      </c>
      <c r="D7426" t="str">
        <f>_xlfn.XLOOKUP(Sales_Pipeline[[#This Row],[Manager]],Sales_Teams[Manager],Sales_Teams[Regional_Office])</f>
        <v>West</v>
      </c>
      <c r="E7426" t="s">
        <v>55</v>
      </c>
      <c r="F7426" t="s">
        <v>177</v>
      </c>
      <c r="G7426" t="str">
        <f>IFERROR(_xlfn.XLOOKUP(Sales_Pipeline[[#This Row],[Account]],Accounts!$A$2:$A$86,Accounts!$F$2:$F$86),"")</f>
        <v>United States</v>
      </c>
      <c r="H7426" t="s">
        <v>57</v>
      </c>
      <c r="I7426" s="3">
        <v>43018</v>
      </c>
      <c r="J7426" s="3">
        <v>43023</v>
      </c>
      <c r="K7426" s="8" t="str">
        <f>IF(Sales_Pipeline[[#This Row],[Close_Date]]="","",TEXT(Sales_Pipeline[[#This Row],[Close_Date]],"ddd"))</f>
        <v>Sun</v>
      </c>
      <c r="L7426" s="8" t="str">
        <f>IF(Sales_Pipeline[[#This Row],[Close_Date]]="","",TEXT(Sales_Pipeline[[#This Row],[Close_Date]],"mmm"))</f>
        <v>Oct</v>
      </c>
      <c r="M7426" s="8" t="str">
        <f>IF(Sales_Pipeline[[#This Row],[Close_Date]]="","","Q"&amp;ROUNDUP(MONTH(Sales_Pipeline[[#This Row],[Close_Date]])/3,0))</f>
        <v>Q4</v>
      </c>
      <c r="N7426" s="2" cm="1">
        <f t="array" ref="N7426">IFERROR(_xlfn.IFS(Sales_Pipeline[[#This Row],[Deal_Stage]]="Won",_xlfn.XLOOKUP(Sales_Pipeline[[#This Row],[Product]],Products!$A$2:$A$8,Products!$C$2:$C$8),Sales_Pipeline[[#This Row],[Deal_Stage]]="Lost",_xlfn.XLOOKUP(Sales_Pipeline[[#This Row],[Product]],Products!$A$2:$A$8,Products!$C$2:$C$8)),"")</f>
        <v>1096</v>
      </c>
      <c r="O7426" s="2">
        <v>1134</v>
      </c>
    </row>
    <row r="7427" spans="1:15" x14ac:dyDescent="0.3">
      <c r="A7427" t="s">
        <v>7573</v>
      </c>
      <c r="B7427" t="s">
        <v>3</v>
      </c>
      <c r="C7427" t="str">
        <f>_xlfn.XLOOKUP(Sales_Pipeline[[#This Row],[Sales_Agent]],Sales_Teams[Sales_Agent],Sales_Teams[Manager])</f>
        <v>Dustin Brinkmann</v>
      </c>
      <c r="D7427" t="str">
        <f>_xlfn.XLOOKUP(Sales_Pipeline[[#This Row],[Manager]],Sales_Teams[Manager],Sales_Teams[Regional_Office])</f>
        <v>Central</v>
      </c>
      <c r="E7427" t="s">
        <v>76</v>
      </c>
      <c r="F7427" t="s">
        <v>204</v>
      </c>
      <c r="G7427" t="str">
        <f>IFERROR(_xlfn.XLOOKUP(Sales_Pipeline[[#This Row],[Account]],Accounts!$A$2:$A$86,Accounts!$F$2:$F$86),"")</f>
        <v>United States</v>
      </c>
      <c r="H7427" t="s">
        <v>82</v>
      </c>
      <c r="I7427" s="3">
        <v>43019</v>
      </c>
      <c r="J7427" s="3">
        <v>43021</v>
      </c>
      <c r="K7427" s="8" t="str">
        <f>IF(Sales_Pipeline[[#This Row],[Close_Date]]="","",TEXT(Sales_Pipeline[[#This Row],[Close_Date]],"ddd"))</f>
        <v>Fri</v>
      </c>
      <c r="L7427" s="8" t="str">
        <f>IF(Sales_Pipeline[[#This Row],[Close_Date]]="","",TEXT(Sales_Pipeline[[#This Row],[Close_Date]],"mmm"))</f>
        <v>Oct</v>
      </c>
      <c r="M7427" s="8" t="str">
        <f>IF(Sales_Pipeline[[#This Row],[Close_Date]]="","","Q"&amp;ROUNDUP(MONTH(Sales_Pipeline[[#This Row],[Close_Date]])/3,0))</f>
        <v>Q4</v>
      </c>
      <c r="N7427" s="2" cm="1">
        <f t="array" ref="N7427">IFERROR(_xlfn.IFS(Sales_Pipeline[[#This Row],[Deal_Stage]]="Won",_xlfn.XLOOKUP(Sales_Pipeline[[#This Row],[Product]],Products!$A$2:$A$8,Products!$C$2:$C$8),Sales_Pipeline[[#This Row],[Deal_Stage]]="Lost",_xlfn.XLOOKUP(Sales_Pipeline[[#This Row],[Product]],Products!$A$2:$A$8,Products!$C$2:$C$8)),"")</f>
        <v>3393</v>
      </c>
      <c r="O7427" s="2">
        <v>0</v>
      </c>
    </row>
    <row r="7428" spans="1:15" x14ac:dyDescent="0.3">
      <c r="A7428" t="s">
        <v>7574</v>
      </c>
      <c r="B7428" t="s">
        <v>3</v>
      </c>
      <c r="C7428" t="str">
        <f>_xlfn.XLOOKUP(Sales_Pipeline[[#This Row],[Sales_Agent]],Sales_Teams[Sales_Agent],Sales_Teams[Manager])</f>
        <v>Dustin Brinkmann</v>
      </c>
      <c r="D7428" t="str">
        <f>_xlfn.XLOOKUP(Sales_Pipeline[[#This Row],[Manager]],Sales_Teams[Manager],Sales_Teams[Regional_Office])</f>
        <v>Central</v>
      </c>
      <c r="E7428" t="s">
        <v>76</v>
      </c>
      <c r="F7428" t="s">
        <v>247</v>
      </c>
      <c r="G7428" t="str">
        <f>IFERROR(_xlfn.XLOOKUP(Sales_Pipeline[[#This Row],[Account]],Accounts!$A$2:$A$86,Accounts!$F$2:$F$86),"")</f>
        <v>United States</v>
      </c>
      <c r="H7428" t="s">
        <v>57</v>
      </c>
      <c r="I7428" s="3">
        <v>43019</v>
      </c>
      <c r="J7428" s="3">
        <v>43024</v>
      </c>
      <c r="K7428" s="8" t="str">
        <f>IF(Sales_Pipeline[[#This Row],[Close_Date]]="","",TEXT(Sales_Pipeline[[#This Row],[Close_Date]],"ddd"))</f>
        <v>Mon</v>
      </c>
      <c r="L7428" s="8" t="str">
        <f>IF(Sales_Pipeline[[#This Row],[Close_Date]]="","",TEXT(Sales_Pipeline[[#This Row],[Close_Date]],"mmm"))</f>
        <v>Oct</v>
      </c>
      <c r="M7428" s="8" t="str">
        <f>IF(Sales_Pipeline[[#This Row],[Close_Date]]="","","Q"&amp;ROUNDUP(MONTH(Sales_Pipeline[[#This Row],[Close_Date]])/3,0))</f>
        <v>Q4</v>
      </c>
      <c r="N7428" s="2" cm="1">
        <f t="array" ref="N7428">IFERROR(_xlfn.IFS(Sales_Pipeline[[#This Row],[Deal_Stage]]="Won",_xlfn.XLOOKUP(Sales_Pipeline[[#This Row],[Product]],Products!$A$2:$A$8,Products!$C$2:$C$8),Sales_Pipeline[[#This Row],[Deal_Stage]]="Lost",_xlfn.XLOOKUP(Sales_Pipeline[[#This Row],[Product]],Products!$A$2:$A$8,Products!$C$2:$C$8)),"")</f>
        <v>3393</v>
      </c>
      <c r="O7428" s="2">
        <v>3434</v>
      </c>
    </row>
    <row r="7429" spans="1:15" x14ac:dyDescent="0.3">
      <c r="A7429" t="s">
        <v>7575</v>
      </c>
      <c r="B7429" t="s">
        <v>30</v>
      </c>
      <c r="C7429" t="str">
        <f>_xlfn.XLOOKUP(Sales_Pipeline[[#This Row],[Sales_Agent]],Sales_Teams[Sales_Agent],Sales_Teams[Manager])</f>
        <v>Rocco Neubert</v>
      </c>
      <c r="D7429" t="str">
        <f>_xlfn.XLOOKUP(Sales_Pipeline[[#This Row],[Manager]],Sales_Teams[Manager],Sales_Teams[Regional_Office])</f>
        <v>East</v>
      </c>
      <c r="E7429" t="s">
        <v>63</v>
      </c>
      <c r="F7429" t="s">
        <v>234</v>
      </c>
      <c r="G7429" t="str">
        <f>IFERROR(_xlfn.XLOOKUP(Sales_Pipeline[[#This Row],[Account]],Accounts!$A$2:$A$86,Accounts!$F$2:$F$86),"")</f>
        <v>United States</v>
      </c>
      <c r="H7429" t="s">
        <v>57</v>
      </c>
      <c r="I7429" s="3">
        <v>43019</v>
      </c>
      <c r="J7429" s="3">
        <v>43096</v>
      </c>
      <c r="K7429" s="8" t="str">
        <f>IF(Sales_Pipeline[[#This Row],[Close_Date]]="","",TEXT(Sales_Pipeline[[#This Row],[Close_Date]],"ddd"))</f>
        <v>Wed</v>
      </c>
      <c r="L7429" s="8" t="str">
        <f>IF(Sales_Pipeline[[#This Row],[Close_Date]]="","",TEXT(Sales_Pipeline[[#This Row],[Close_Date]],"mmm"))</f>
        <v>Dec</v>
      </c>
      <c r="M7429" s="8" t="str">
        <f>IF(Sales_Pipeline[[#This Row],[Close_Date]]="","","Q"&amp;ROUNDUP(MONTH(Sales_Pipeline[[#This Row],[Close_Date]])/3,0))</f>
        <v>Q4</v>
      </c>
      <c r="N7429" s="2" cm="1">
        <f t="array" ref="N7429">IFERROR(_xlfn.IFS(Sales_Pipeline[[#This Row],[Deal_Stage]]="Won",_xlfn.XLOOKUP(Sales_Pipeline[[#This Row],[Product]],Products!$A$2:$A$8,Products!$C$2:$C$8),Sales_Pipeline[[#This Row],[Deal_Stage]]="Lost",_xlfn.XLOOKUP(Sales_Pipeline[[#This Row],[Product]],Products!$A$2:$A$8,Products!$C$2:$C$8)),"")</f>
        <v>550</v>
      </c>
      <c r="O7429" s="2">
        <v>505</v>
      </c>
    </row>
    <row r="7430" spans="1:15" x14ac:dyDescent="0.3">
      <c r="A7430" t="s">
        <v>7576</v>
      </c>
      <c r="B7430" t="s">
        <v>30</v>
      </c>
      <c r="C7430" t="str">
        <f>_xlfn.XLOOKUP(Sales_Pipeline[[#This Row],[Sales_Agent]],Sales_Teams[Sales_Agent],Sales_Teams[Manager])</f>
        <v>Rocco Neubert</v>
      </c>
      <c r="D7430" t="str">
        <f>_xlfn.XLOOKUP(Sales_Pipeline[[#This Row],[Manager]],Sales_Teams[Manager],Sales_Teams[Regional_Office])</f>
        <v>East</v>
      </c>
      <c r="E7430" t="s">
        <v>55</v>
      </c>
      <c r="F7430" t="s">
        <v>109</v>
      </c>
      <c r="G7430" t="str">
        <f>IFERROR(_xlfn.XLOOKUP(Sales_Pipeline[[#This Row],[Account]],Accounts!$A$2:$A$86,Accounts!$F$2:$F$86),"")</f>
        <v>Japan</v>
      </c>
      <c r="H7430" t="s">
        <v>57</v>
      </c>
      <c r="I7430" s="3">
        <v>43019</v>
      </c>
      <c r="J7430" s="3">
        <v>43029</v>
      </c>
      <c r="K7430" s="8" t="str">
        <f>IF(Sales_Pipeline[[#This Row],[Close_Date]]="","",TEXT(Sales_Pipeline[[#This Row],[Close_Date]],"ddd"))</f>
        <v>Sat</v>
      </c>
      <c r="L7430" s="8" t="str">
        <f>IF(Sales_Pipeline[[#This Row],[Close_Date]]="","",TEXT(Sales_Pipeline[[#This Row],[Close_Date]],"mmm"))</f>
        <v>Oct</v>
      </c>
      <c r="M7430" s="8" t="str">
        <f>IF(Sales_Pipeline[[#This Row],[Close_Date]]="","","Q"&amp;ROUNDUP(MONTH(Sales_Pipeline[[#This Row],[Close_Date]])/3,0))</f>
        <v>Q4</v>
      </c>
      <c r="N7430" s="2" cm="1">
        <f t="array" ref="N7430">IFERROR(_xlfn.IFS(Sales_Pipeline[[#This Row],[Deal_Stage]]="Won",_xlfn.XLOOKUP(Sales_Pipeline[[#This Row],[Product]],Products!$A$2:$A$8,Products!$C$2:$C$8),Sales_Pipeline[[#This Row],[Deal_Stage]]="Lost",_xlfn.XLOOKUP(Sales_Pipeline[[#This Row],[Product]],Products!$A$2:$A$8,Products!$C$2:$C$8)),"")</f>
        <v>1096</v>
      </c>
      <c r="O7430" s="2">
        <v>1066</v>
      </c>
    </row>
    <row r="7431" spans="1:15" x14ac:dyDescent="0.3">
      <c r="A7431" t="s">
        <v>7577</v>
      </c>
      <c r="B7431" t="s">
        <v>27</v>
      </c>
      <c r="C7431" t="str">
        <f>_xlfn.XLOOKUP(Sales_Pipeline[[#This Row],[Sales_Agent]],Sales_Teams[Sales_Agent],Sales_Teams[Manager])</f>
        <v>Rocco Neubert</v>
      </c>
      <c r="D7431" t="str">
        <f>_xlfn.XLOOKUP(Sales_Pipeline[[#This Row],[Manager]],Sales_Teams[Manager],Sales_Teams[Regional_Office])</f>
        <v>East</v>
      </c>
      <c r="E7431" t="s">
        <v>63</v>
      </c>
      <c r="F7431" t="s">
        <v>315</v>
      </c>
      <c r="G7431" t="str">
        <f>IFERROR(_xlfn.XLOOKUP(Sales_Pipeline[[#This Row],[Account]],Accounts!$A$2:$A$86,Accounts!$F$2:$F$86),"")</f>
        <v>United States</v>
      </c>
      <c r="H7431" t="s">
        <v>57</v>
      </c>
      <c r="I7431" s="3">
        <v>43019</v>
      </c>
      <c r="J7431" s="3">
        <v>43051</v>
      </c>
      <c r="K7431" s="8" t="str">
        <f>IF(Sales_Pipeline[[#This Row],[Close_Date]]="","",TEXT(Sales_Pipeline[[#This Row],[Close_Date]],"ddd"))</f>
        <v>Sun</v>
      </c>
      <c r="L7431" s="8" t="str">
        <f>IF(Sales_Pipeline[[#This Row],[Close_Date]]="","",TEXT(Sales_Pipeline[[#This Row],[Close_Date]],"mmm"))</f>
        <v>Nov</v>
      </c>
      <c r="M7431" s="8" t="str">
        <f>IF(Sales_Pipeline[[#This Row],[Close_Date]]="","","Q"&amp;ROUNDUP(MONTH(Sales_Pipeline[[#This Row],[Close_Date]])/3,0))</f>
        <v>Q4</v>
      </c>
      <c r="N7431" s="2" cm="1">
        <f t="array" ref="N7431">IFERROR(_xlfn.IFS(Sales_Pipeline[[#This Row],[Deal_Stage]]="Won",_xlfn.XLOOKUP(Sales_Pipeline[[#This Row],[Product]],Products!$A$2:$A$8,Products!$C$2:$C$8),Sales_Pipeline[[#This Row],[Deal_Stage]]="Lost",_xlfn.XLOOKUP(Sales_Pipeline[[#This Row],[Product]],Products!$A$2:$A$8,Products!$C$2:$C$8)),"")</f>
        <v>550</v>
      </c>
      <c r="O7431" s="2">
        <v>580</v>
      </c>
    </row>
    <row r="7432" spans="1:15" x14ac:dyDescent="0.3">
      <c r="A7432" t="s">
        <v>7578</v>
      </c>
      <c r="B7432" t="s">
        <v>20</v>
      </c>
      <c r="C7432" t="str">
        <f>_xlfn.XLOOKUP(Sales_Pipeline[[#This Row],[Sales_Agent]],Sales_Teams[Sales_Agent],Sales_Teams[Manager])</f>
        <v>Cara Losch</v>
      </c>
      <c r="D7432" t="str">
        <f>_xlfn.XLOOKUP(Sales_Pipeline[[#This Row],[Manager]],Sales_Teams[Manager],Sales_Teams[Regional_Office])</f>
        <v>East</v>
      </c>
      <c r="E7432" t="s">
        <v>8953</v>
      </c>
      <c r="F7432" t="s">
        <v>256</v>
      </c>
      <c r="G7432" t="str">
        <f>IFERROR(_xlfn.XLOOKUP(Sales_Pipeline[[#This Row],[Account]],Accounts!$A$2:$A$86,Accounts!$F$2:$F$86),"")</f>
        <v>United States</v>
      </c>
      <c r="H7432" t="s">
        <v>57</v>
      </c>
      <c r="I7432" s="3">
        <v>43019</v>
      </c>
      <c r="J7432" s="3">
        <v>43089</v>
      </c>
      <c r="K7432" s="8" t="str">
        <f>IF(Sales_Pipeline[[#This Row],[Close_Date]]="","",TEXT(Sales_Pipeline[[#This Row],[Close_Date]],"ddd"))</f>
        <v>Wed</v>
      </c>
      <c r="L7432" s="8" t="str">
        <f>IF(Sales_Pipeline[[#This Row],[Close_Date]]="","",TEXT(Sales_Pipeline[[#This Row],[Close_Date]],"mmm"))</f>
        <v>Dec</v>
      </c>
      <c r="M7432" s="8" t="str">
        <f>IF(Sales_Pipeline[[#This Row],[Close_Date]]="","","Q"&amp;ROUNDUP(MONTH(Sales_Pipeline[[#This Row],[Close_Date]])/3,0))</f>
        <v>Q4</v>
      </c>
      <c r="N7432" s="2" cm="1">
        <f t="array" ref="N7432">IFERROR(_xlfn.IFS(Sales_Pipeline[[#This Row],[Deal_Stage]]="Won",_xlfn.XLOOKUP(Sales_Pipeline[[#This Row],[Product]],Products!$A$2:$A$8,Products!$C$2:$C$8),Sales_Pipeline[[#This Row],[Deal_Stage]]="Lost",_xlfn.XLOOKUP(Sales_Pipeline[[#This Row],[Product]],Products!$A$2:$A$8,Products!$C$2:$C$8)),"")</f>
        <v>4821</v>
      </c>
      <c r="O7432" s="2">
        <v>4501</v>
      </c>
    </row>
    <row r="7433" spans="1:15" x14ac:dyDescent="0.3">
      <c r="A7433" t="s">
        <v>7579</v>
      </c>
      <c r="B7433" t="s">
        <v>15</v>
      </c>
      <c r="C7433" t="str">
        <f>_xlfn.XLOOKUP(Sales_Pipeline[[#This Row],[Sales_Agent]],Sales_Teams[Sales_Agent],Sales_Teams[Manager])</f>
        <v>Melvin Marxen</v>
      </c>
      <c r="D7433" t="str">
        <f>_xlfn.XLOOKUP(Sales_Pipeline[[#This Row],[Manager]],Sales_Teams[Manager],Sales_Teams[Regional_Office])</f>
        <v>Central</v>
      </c>
      <c r="E7433" t="s">
        <v>55</v>
      </c>
      <c r="F7433" t="s">
        <v>229</v>
      </c>
      <c r="G7433" t="str">
        <f>IFERROR(_xlfn.XLOOKUP(Sales_Pipeline[[#This Row],[Account]],Accounts!$A$2:$A$86,Accounts!$F$2:$F$86),"")</f>
        <v>Norway</v>
      </c>
      <c r="H7433" t="s">
        <v>82</v>
      </c>
      <c r="I7433" s="3">
        <v>43019</v>
      </c>
      <c r="J7433" s="3">
        <v>43027</v>
      </c>
      <c r="K7433" s="8" t="str">
        <f>IF(Sales_Pipeline[[#This Row],[Close_Date]]="","",TEXT(Sales_Pipeline[[#This Row],[Close_Date]],"ddd"))</f>
        <v>Thu</v>
      </c>
      <c r="L7433" s="8" t="str">
        <f>IF(Sales_Pipeline[[#This Row],[Close_Date]]="","",TEXT(Sales_Pipeline[[#This Row],[Close_Date]],"mmm"))</f>
        <v>Oct</v>
      </c>
      <c r="M7433" s="8" t="str">
        <f>IF(Sales_Pipeline[[#This Row],[Close_Date]]="","","Q"&amp;ROUNDUP(MONTH(Sales_Pipeline[[#This Row],[Close_Date]])/3,0))</f>
        <v>Q4</v>
      </c>
      <c r="N7433" s="2" cm="1">
        <f t="array" ref="N7433">IFERROR(_xlfn.IFS(Sales_Pipeline[[#This Row],[Deal_Stage]]="Won",_xlfn.XLOOKUP(Sales_Pipeline[[#This Row],[Product]],Products!$A$2:$A$8,Products!$C$2:$C$8),Sales_Pipeline[[#This Row],[Deal_Stage]]="Lost",_xlfn.XLOOKUP(Sales_Pipeline[[#This Row],[Product]],Products!$A$2:$A$8,Products!$C$2:$C$8)),"")</f>
        <v>1096</v>
      </c>
      <c r="O7433" s="2">
        <v>0</v>
      </c>
    </row>
    <row r="7434" spans="1:15" x14ac:dyDescent="0.3">
      <c r="A7434" t="s">
        <v>7580</v>
      </c>
      <c r="B7434" t="s">
        <v>15</v>
      </c>
      <c r="C7434" t="str">
        <f>_xlfn.XLOOKUP(Sales_Pipeline[[#This Row],[Sales_Agent]],Sales_Teams[Sales_Agent],Sales_Teams[Manager])</f>
        <v>Melvin Marxen</v>
      </c>
      <c r="D7434" t="str">
        <f>_xlfn.XLOOKUP(Sales_Pipeline[[#This Row],[Manager]],Sales_Teams[Manager],Sales_Teams[Regional_Office])</f>
        <v>Central</v>
      </c>
      <c r="E7434" t="s">
        <v>84</v>
      </c>
      <c r="F7434" t="s">
        <v>147</v>
      </c>
      <c r="G7434" t="str">
        <f>IFERROR(_xlfn.XLOOKUP(Sales_Pipeline[[#This Row],[Account]],Accounts!$A$2:$A$86,Accounts!$F$2:$F$86),"")</f>
        <v>United States</v>
      </c>
      <c r="H7434" t="s">
        <v>82</v>
      </c>
      <c r="I7434" s="3">
        <v>43019</v>
      </c>
      <c r="J7434" s="3">
        <v>43021</v>
      </c>
      <c r="K7434" s="8" t="str">
        <f>IF(Sales_Pipeline[[#This Row],[Close_Date]]="","",TEXT(Sales_Pipeline[[#This Row],[Close_Date]],"ddd"))</f>
        <v>Fri</v>
      </c>
      <c r="L7434" s="8" t="str">
        <f>IF(Sales_Pipeline[[#This Row],[Close_Date]]="","",TEXT(Sales_Pipeline[[#This Row],[Close_Date]],"mmm"))</f>
        <v>Oct</v>
      </c>
      <c r="M7434" s="8" t="str">
        <f>IF(Sales_Pipeline[[#This Row],[Close_Date]]="","","Q"&amp;ROUNDUP(MONTH(Sales_Pipeline[[#This Row],[Close_Date]])/3,0))</f>
        <v>Q4</v>
      </c>
      <c r="N7434" s="2" cm="1">
        <f t="array" ref="N7434">IFERROR(_xlfn.IFS(Sales_Pipeline[[#This Row],[Deal_Stage]]="Won",_xlfn.XLOOKUP(Sales_Pipeline[[#This Row],[Product]],Products!$A$2:$A$8,Products!$C$2:$C$8),Sales_Pipeline[[#This Row],[Deal_Stage]]="Lost",_xlfn.XLOOKUP(Sales_Pipeline[[#This Row],[Product]],Products!$A$2:$A$8,Products!$C$2:$C$8)),"")</f>
        <v>5482</v>
      </c>
      <c r="O7434" s="2">
        <v>0</v>
      </c>
    </row>
    <row r="7435" spans="1:15" x14ac:dyDescent="0.3">
      <c r="A7435" t="s">
        <v>7581</v>
      </c>
      <c r="B7435" t="s">
        <v>15</v>
      </c>
      <c r="C7435" t="str">
        <f>_xlfn.XLOOKUP(Sales_Pipeline[[#This Row],[Sales_Agent]],Sales_Teams[Sales_Agent],Sales_Teams[Manager])</f>
        <v>Melvin Marxen</v>
      </c>
      <c r="D7435" t="str">
        <f>_xlfn.XLOOKUP(Sales_Pipeline[[#This Row],[Manager]],Sales_Teams[Manager],Sales_Teams[Regional_Office])</f>
        <v>Central</v>
      </c>
      <c r="E7435" t="s">
        <v>84</v>
      </c>
      <c r="F7435" t="s">
        <v>94</v>
      </c>
      <c r="G7435" t="str">
        <f>IFERROR(_xlfn.XLOOKUP(Sales_Pipeline[[#This Row],[Account]],Accounts!$A$2:$A$86,Accounts!$F$2:$F$86),"")</f>
        <v>United States</v>
      </c>
      <c r="H7435" t="s">
        <v>57</v>
      </c>
      <c r="I7435" s="3">
        <v>43019</v>
      </c>
      <c r="J7435" s="3">
        <v>43042</v>
      </c>
      <c r="K7435" s="8" t="str">
        <f>IF(Sales_Pipeline[[#This Row],[Close_Date]]="","",TEXT(Sales_Pipeline[[#This Row],[Close_Date]],"ddd"))</f>
        <v>Fri</v>
      </c>
      <c r="L7435" s="8" t="str">
        <f>IF(Sales_Pipeline[[#This Row],[Close_Date]]="","",TEXT(Sales_Pipeline[[#This Row],[Close_Date]],"mmm"))</f>
        <v>Nov</v>
      </c>
      <c r="M7435" s="8" t="str">
        <f>IF(Sales_Pipeline[[#This Row],[Close_Date]]="","","Q"&amp;ROUNDUP(MONTH(Sales_Pipeline[[#This Row],[Close_Date]])/3,0))</f>
        <v>Q4</v>
      </c>
      <c r="N7435" s="2" cm="1">
        <f t="array" ref="N7435">IFERROR(_xlfn.IFS(Sales_Pipeline[[#This Row],[Deal_Stage]]="Won",_xlfn.XLOOKUP(Sales_Pipeline[[#This Row],[Product]],Products!$A$2:$A$8,Products!$C$2:$C$8),Sales_Pipeline[[#This Row],[Deal_Stage]]="Lost",_xlfn.XLOOKUP(Sales_Pipeline[[#This Row],[Product]],Products!$A$2:$A$8,Products!$C$2:$C$8)),"")</f>
        <v>5482</v>
      </c>
      <c r="O7435" s="2">
        <v>6182</v>
      </c>
    </row>
    <row r="7436" spans="1:15" x14ac:dyDescent="0.3">
      <c r="A7436" t="s">
        <v>7582</v>
      </c>
      <c r="B7436" t="s">
        <v>28</v>
      </c>
      <c r="C7436" t="str">
        <f>_xlfn.XLOOKUP(Sales_Pipeline[[#This Row],[Sales_Agent]],Sales_Teams[Sales_Agent],Sales_Teams[Manager])</f>
        <v>Rocco Neubert</v>
      </c>
      <c r="D7436" t="str">
        <f>_xlfn.XLOOKUP(Sales_Pipeline[[#This Row],[Manager]],Sales_Teams[Manager],Sales_Teams[Regional_Office])</f>
        <v>East</v>
      </c>
      <c r="E7436" t="s">
        <v>8953</v>
      </c>
      <c r="F7436" t="s">
        <v>209</v>
      </c>
      <c r="G7436" t="str">
        <f>IFERROR(_xlfn.XLOOKUP(Sales_Pipeline[[#This Row],[Account]],Accounts!$A$2:$A$86,Accounts!$F$2:$F$86),"")</f>
        <v>United States</v>
      </c>
      <c r="H7436" t="s">
        <v>57</v>
      </c>
      <c r="I7436" s="3">
        <v>43019</v>
      </c>
      <c r="J7436" s="3">
        <v>43020</v>
      </c>
      <c r="K7436" s="8" t="str">
        <f>IF(Sales_Pipeline[[#This Row],[Close_Date]]="","",TEXT(Sales_Pipeline[[#This Row],[Close_Date]],"ddd"))</f>
        <v>Thu</v>
      </c>
      <c r="L7436" s="8" t="str">
        <f>IF(Sales_Pipeline[[#This Row],[Close_Date]]="","",TEXT(Sales_Pipeline[[#This Row],[Close_Date]],"mmm"))</f>
        <v>Oct</v>
      </c>
      <c r="M7436" s="8" t="str">
        <f>IF(Sales_Pipeline[[#This Row],[Close_Date]]="","","Q"&amp;ROUNDUP(MONTH(Sales_Pipeline[[#This Row],[Close_Date]])/3,0))</f>
        <v>Q4</v>
      </c>
      <c r="N7436" s="2" cm="1">
        <f t="array" ref="N7436">IFERROR(_xlfn.IFS(Sales_Pipeline[[#This Row],[Deal_Stage]]="Won",_xlfn.XLOOKUP(Sales_Pipeline[[#This Row],[Product]],Products!$A$2:$A$8,Products!$C$2:$C$8),Sales_Pipeline[[#This Row],[Deal_Stage]]="Lost",_xlfn.XLOOKUP(Sales_Pipeline[[#This Row],[Product]],Products!$A$2:$A$8,Products!$C$2:$C$8)),"")</f>
        <v>4821</v>
      </c>
      <c r="O7436" s="2">
        <v>4763</v>
      </c>
    </row>
    <row r="7437" spans="1:15" x14ac:dyDescent="0.3">
      <c r="A7437" t="s">
        <v>7583</v>
      </c>
      <c r="B7437" t="s">
        <v>28</v>
      </c>
      <c r="C7437" t="str">
        <f>_xlfn.XLOOKUP(Sales_Pipeline[[#This Row],[Sales_Agent]],Sales_Teams[Sales_Agent],Sales_Teams[Manager])</f>
        <v>Rocco Neubert</v>
      </c>
      <c r="D7437" t="str">
        <f>_xlfn.XLOOKUP(Sales_Pipeline[[#This Row],[Manager]],Sales_Teams[Manager],Sales_Teams[Regional_Office])</f>
        <v>East</v>
      </c>
      <c r="E7437" t="s">
        <v>76</v>
      </c>
      <c r="F7437" t="s">
        <v>253</v>
      </c>
      <c r="G7437" t="str">
        <f>IFERROR(_xlfn.XLOOKUP(Sales_Pipeline[[#This Row],[Account]],Accounts!$A$2:$A$86,Accounts!$F$2:$F$86),"")</f>
        <v>United States</v>
      </c>
      <c r="H7437" t="s">
        <v>57</v>
      </c>
      <c r="I7437" s="3">
        <v>43019</v>
      </c>
      <c r="J7437" s="3">
        <v>43028</v>
      </c>
      <c r="K7437" s="8" t="str">
        <f>IF(Sales_Pipeline[[#This Row],[Close_Date]]="","",TEXT(Sales_Pipeline[[#This Row],[Close_Date]],"ddd"))</f>
        <v>Fri</v>
      </c>
      <c r="L7437" s="8" t="str">
        <f>IF(Sales_Pipeline[[#This Row],[Close_Date]]="","",TEXT(Sales_Pipeline[[#This Row],[Close_Date]],"mmm"))</f>
        <v>Oct</v>
      </c>
      <c r="M7437" s="8" t="str">
        <f>IF(Sales_Pipeline[[#This Row],[Close_Date]]="","","Q"&amp;ROUNDUP(MONTH(Sales_Pipeline[[#This Row],[Close_Date]])/3,0))</f>
        <v>Q4</v>
      </c>
      <c r="N7437" s="2" cm="1">
        <f t="array" ref="N7437">IFERROR(_xlfn.IFS(Sales_Pipeline[[#This Row],[Deal_Stage]]="Won",_xlfn.XLOOKUP(Sales_Pipeline[[#This Row],[Product]],Products!$A$2:$A$8,Products!$C$2:$C$8),Sales_Pipeline[[#This Row],[Deal_Stage]]="Lost",_xlfn.XLOOKUP(Sales_Pipeline[[#This Row],[Product]],Products!$A$2:$A$8,Products!$C$2:$C$8)),"")</f>
        <v>3393</v>
      </c>
      <c r="O7437" s="2">
        <v>3024</v>
      </c>
    </row>
    <row r="7438" spans="1:15" x14ac:dyDescent="0.3">
      <c r="A7438" t="s">
        <v>7584</v>
      </c>
      <c r="B7438" t="s">
        <v>22</v>
      </c>
      <c r="C7438" t="str">
        <f>_xlfn.XLOOKUP(Sales_Pipeline[[#This Row],[Sales_Agent]],Sales_Teams[Sales_Agent],Sales_Teams[Manager])</f>
        <v>Cara Losch</v>
      </c>
      <c r="D7438" t="str">
        <f>_xlfn.XLOOKUP(Sales_Pipeline[[#This Row],[Manager]],Sales_Teams[Manager],Sales_Teams[Regional_Office])</f>
        <v>East</v>
      </c>
      <c r="E7438" t="s">
        <v>61</v>
      </c>
      <c r="F7438" t="s">
        <v>109</v>
      </c>
      <c r="G7438" t="str">
        <f>IFERROR(_xlfn.XLOOKUP(Sales_Pipeline[[#This Row],[Account]],Accounts!$A$2:$A$86,Accounts!$F$2:$F$86),"")</f>
        <v>Japan</v>
      </c>
      <c r="H7438" t="s">
        <v>82</v>
      </c>
      <c r="I7438" s="3">
        <v>43019</v>
      </c>
      <c r="J7438" s="3">
        <v>43020</v>
      </c>
      <c r="K7438" s="8" t="str">
        <f>IF(Sales_Pipeline[[#This Row],[Close_Date]]="","",TEXT(Sales_Pipeline[[#This Row],[Close_Date]],"ddd"))</f>
        <v>Thu</v>
      </c>
      <c r="L7438" s="8" t="str">
        <f>IF(Sales_Pipeline[[#This Row],[Close_Date]]="","",TEXT(Sales_Pipeline[[#This Row],[Close_Date]],"mmm"))</f>
        <v>Oct</v>
      </c>
      <c r="M7438" s="8" t="str">
        <f>IF(Sales_Pipeline[[#This Row],[Close_Date]]="","","Q"&amp;ROUNDUP(MONTH(Sales_Pipeline[[#This Row],[Close_Date]])/3,0))</f>
        <v>Q4</v>
      </c>
      <c r="N7438" s="2" cm="1">
        <f t="array" ref="N7438">IFERROR(_xlfn.IFS(Sales_Pipeline[[#This Row],[Deal_Stage]]="Won",_xlfn.XLOOKUP(Sales_Pipeline[[#This Row],[Product]],Products!$A$2:$A$8,Products!$C$2:$C$8),Sales_Pipeline[[#This Row],[Deal_Stage]]="Lost",_xlfn.XLOOKUP(Sales_Pipeline[[#This Row],[Product]],Products!$A$2:$A$8,Products!$C$2:$C$8)),"")</f>
        <v>55</v>
      </c>
      <c r="O7438" s="2">
        <v>0</v>
      </c>
    </row>
    <row r="7439" spans="1:15" x14ac:dyDescent="0.3">
      <c r="A7439" t="s">
        <v>7585</v>
      </c>
      <c r="B7439" t="s">
        <v>40</v>
      </c>
      <c r="C7439" t="str">
        <f>_xlfn.XLOOKUP(Sales_Pipeline[[#This Row],[Sales_Agent]],Sales_Teams[Sales_Agent],Sales_Teams[Manager])</f>
        <v>Summer Sewald</v>
      </c>
      <c r="D7439" t="str">
        <f>_xlfn.XLOOKUP(Sales_Pipeline[[#This Row],[Manager]],Sales_Teams[Manager],Sales_Teams[Regional_Office])</f>
        <v>West</v>
      </c>
      <c r="E7439" t="s">
        <v>63</v>
      </c>
      <c r="F7439" t="s">
        <v>125</v>
      </c>
      <c r="G7439" t="str">
        <f>IFERROR(_xlfn.XLOOKUP(Sales_Pipeline[[#This Row],[Account]],Accounts!$A$2:$A$86,Accounts!$F$2:$F$86),"")</f>
        <v>United States</v>
      </c>
      <c r="H7439" t="s">
        <v>82</v>
      </c>
      <c r="I7439" s="3">
        <v>43019</v>
      </c>
      <c r="J7439" s="3">
        <v>43021</v>
      </c>
      <c r="K7439" s="8" t="str">
        <f>IF(Sales_Pipeline[[#This Row],[Close_Date]]="","",TEXT(Sales_Pipeline[[#This Row],[Close_Date]],"ddd"))</f>
        <v>Fri</v>
      </c>
      <c r="L7439" s="8" t="str">
        <f>IF(Sales_Pipeline[[#This Row],[Close_Date]]="","",TEXT(Sales_Pipeline[[#This Row],[Close_Date]],"mmm"))</f>
        <v>Oct</v>
      </c>
      <c r="M7439" s="8" t="str">
        <f>IF(Sales_Pipeline[[#This Row],[Close_Date]]="","","Q"&amp;ROUNDUP(MONTH(Sales_Pipeline[[#This Row],[Close_Date]])/3,0))</f>
        <v>Q4</v>
      </c>
      <c r="N7439" s="2" cm="1">
        <f t="array" ref="N7439">IFERROR(_xlfn.IFS(Sales_Pipeline[[#This Row],[Deal_Stage]]="Won",_xlfn.XLOOKUP(Sales_Pipeline[[#This Row],[Product]],Products!$A$2:$A$8,Products!$C$2:$C$8),Sales_Pipeline[[#This Row],[Deal_Stage]]="Lost",_xlfn.XLOOKUP(Sales_Pipeline[[#This Row],[Product]],Products!$A$2:$A$8,Products!$C$2:$C$8)),"")</f>
        <v>550</v>
      </c>
      <c r="O7439" s="2">
        <v>0</v>
      </c>
    </row>
    <row r="7440" spans="1:15" x14ac:dyDescent="0.3">
      <c r="A7440" t="s">
        <v>7586</v>
      </c>
      <c r="B7440" t="s">
        <v>40</v>
      </c>
      <c r="C7440" t="str">
        <f>_xlfn.XLOOKUP(Sales_Pipeline[[#This Row],[Sales_Agent]],Sales_Teams[Sales_Agent],Sales_Teams[Manager])</f>
        <v>Summer Sewald</v>
      </c>
      <c r="D7440" t="str">
        <f>_xlfn.XLOOKUP(Sales_Pipeline[[#This Row],[Manager]],Sales_Teams[Manager],Sales_Teams[Regional_Office])</f>
        <v>West</v>
      </c>
      <c r="E7440" t="s">
        <v>84</v>
      </c>
      <c r="F7440" t="s">
        <v>166</v>
      </c>
      <c r="G7440" t="str">
        <f>IFERROR(_xlfn.XLOOKUP(Sales_Pipeline[[#This Row],[Account]],Accounts!$A$2:$A$86,Accounts!$F$2:$F$86),"")</f>
        <v>United States</v>
      </c>
      <c r="H7440" t="s">
        <v>57</v>
      </c>
      <c r="I7440" s="3">
        <v>43019</v>
      </c>
      <c r="J7440" s="3">
        <v>43027</v>
      </c>
      <c r="K7440" s="8" t="str">
        <f>IF(Sales_Pipeline[[#This Row],[Close_Date]]="","",TEXT(Sales_Pipeline[[#This Row],[Close_Date]],"ddd"))</f>
        <v>Thu</v>
      </c>
      <c r="L7440" s="8" t="str">
        <f>IF(Sales_Pipeline[[#This Row],[Close_Date]]="","",TEXT(Sales_Pipeline[[#This Row],[Close_Date]],"mmm"))</f>
        <v>Oct</v>
      </c>
      <c r="M7440" s="8" t="str">
        <f>IF(Sales_Pipeline[[#This Row],[Close_Date]]="","","Q"&amp;ROUNDUP(MONTH(Sales_Pipeline[[#This Row],[Close_Date]])/3,0))</f>
        <v>Q4</v>
      </c>
      <c r="N7440" s="2" cm="1">
        <f t="array" ref="N7440">IFERROR(_xlfn.IFS(Sales_Pipeline[[#This Row],[Deal_Stage]]="Won",_xlfn.XLOOKUP(Sales_Pipeline[[#This Row],[Product]],Products!$A$2:$A$8,Products!$C$2:$C$8),Sales_Pipeline[[#This Row],[Deal_Stage]]="Lost",_xlfn.XLOOKUP(Sales_Pipeline[[#This Row],[Product]],Products!$A$2:$A$8,Products!$C$2:$C$8)),"")</f>
        <v>5482</v>
      </c>
      <c r="O7440" s="2">
        <v>6751</v>
      </c>
    </row>
    <row r="7441" spans="1:15" x14ac:dyDescent="0.3">
      <c r="A7441" t="s">
        <v>7587</v>
      </c>
      <c r="B7441" t="s">
        <v>40</v>
      </c>
      <c r="C7441" t="str">
        <f>_xlfn.XLOOKUP(Sales_Pipeline[[#This Row],[Sales_Agent]],Sales_Teams[Sales_Agent],Sales_Teams[Manager])</f>
        <v>Summer Sewald</v>
      </c>
      <c r="D7441" t="str">
        <f>_xlfn.XLOOKUP(Sales_Pipeline[[#This Row],[Manager]],Sales_Teams[Manager],Sales_Teams[Regional_Office])</f>
        <v>West</v>
      </c>
      <c r="E7441" t="s">
        <v>61</v>
      </c>
      <c r="F7441" t="s">
        <v>166</v>
      </c>
      <c r="G7441" t="str">
        <f>IFERROR(_xlfn.XLOOKUP(Sales_Pipeline[[#This Row],[Account]],Accounts!$A$2:$A$86,Accounts!$F$2:$F$86),"")</f>
        <v>United States</v>
      </c>
      <c r="H7441" t="s">
        <v>57</v>
      </c>
      <c r="I7441" s="3">
        <v>43019</v>
      </c>
      <c r="J7441" s="3">
        <v>43026</v>
      </c>
      <c r="K7441" s="8" t="str">
        <f>IF(Sales_Pipeline[[#This Row],[Close_Date]]="","",TEXT(Sales_Pipeline[[#This Row],[Close_Date]],"ddd"))</f>
        <v>Wed</v>
      </c>
      <c r="L7441" s="8" t="str">
        <f>IF(Sales_Pipeline[[#This Row],[Close_Date]]="","",TEXT(Sales_Pipeline[[#This Row],[Close_Date]],"mmm"))</f>
        <v>Oct</v>
      </c>
      <c r="M7441" s="8" t="str">
        <f>IF(Sales_Pipeline[[#This Row],[Close_Date]]="","","Q"&amp;ROUNDUP(MONTH(Sales_Pipeline[[#This Row],[Close_Date]])/3,0))</f>
        <v>Q4</v>
      </c>
      <c r="N7441" s="2" cm="1">
        <f t="array" ref="N7441">IFERROR(_xlfn.IFS(Sales_Pipeline[[#This Row],[Deal_Stage]]="Won",_xlfn.XLOOKUP(Sales_Pipeline[[#This Row],[Product]],Products!$A$2:$A$8,Products!$C$2:$C$8),Sales_Pipeline[[#This Row],[Deal_Stage]]="Lost",_xlfn.XLOOKUP(Sales_Pipeline[[#This Row],[Product]],Products!$A$2:$A$8,Products!$C$2:$C$8)),"")</f>
        <v>55</v>
      </c>
      <c r="O7441" s="2">
        <v>54</v>
      </c>
    </row>
    <row r="7442" spans="1:15" x14ac:dyDescent="0.3">
      <c r="A7442" t="s">
        <v>7588</v>
      </c>
      <c r="B7442" t="s">
        <v>10</v>
      </c>
      <c r="C7442" t="str">
        <f>_xlfn.XLOOKUP(Sales_Pipeline[[#This Row],[Sales_Agent]],Sales_Teams[Sales_Agent],Sales_Teams[Manager])</f>
        <v>Melvin Marxen</v>
      </c>
      <c r="D7442" t="str">
        <f>_xlfn.XLOOKUP(Sales_Pipeline[[#This Row],[Manager]],Sales_Teams[Manager],Sales_Teams[Regional_Office])</f>
        <v>Central</v>
      </c>
      <c r="E7442" t="s">
        <v>63</v>
      </c>
      <c r="F7442" t="s">
        <v>134</v>
      </c>
      <c r="G7442" t="str">
        <f>IFERROR(_xlfn.XLOOKUP(Sales_Pipeline[[#This Row],[Account]],Accounts!$A$2:$A$86,Accounts!$F$2:$F$86),"")</f>
        <v>United States</v>
      </c>
      <c r="H7442" t="s">
        <v>57</v>
      </c>
      <c r="I7442" s="3">
        <v>43019</v>
      </c>
      <c r="J7442" s="3">
        <v>43094</v>
      </c>
      <c r="K7442" s="8" t="str">
        <f>IF(Sales_Pipeline[[#This Row],[Close_Date]]="","",TEXT(Sales_Pipeline[[#This Row],[Close_Date]],"ddd"))</f>
        <v>Mon</v>
      </c>
      <c r="L7442" s="8" t="str">
        <f>IF(Sales_Pipeline[[#This Row],[Close_Date]]="","",TEXT(Sales_Pipeline[[#This Row],[Close_Date]],"mmm"))</f>
        <v>Dec</v>
      </c>
      <c r="M7442" s="8" t="str">
        <f>IF(Sales_Pipeline[[#This Row],[Close_Date]]="","","Q"&amp;ROUNDUP(MONTH(Sales_Pipeline[[#This Row],[Close_Date]])/3,0))</f>
        <v>Q4</v>
      </c>
      <c r="N7442" s="2" cm="1">
        <f t="array" ref="N7442">IFERROR(_xlfn.IFS(Sales_Pipeline[[#This Row],[Deal_Stage]]="Won",_xlfn.XLOOKUP(Sales_Pipeline[[#This Row],[Product]],Products!$A$2:$A$8,Products!$C$2:$C$8),Sales_Pipeline[[#This Row],[Deal_Stage]]="Lost",_xlfn.XLOOKUP(Sales_Pipeline[[#This Row],[Product]],Products!$A$2:$A$8,Products!$C$2:$C$8)),"")</f>
        <v>550</v>
      </c>
      <c r="O7442" s="2">
        <v>592</v>
      </c>
    </row>
    <row r="7443" spans="1:15" x14ac:dyDescent="0.3">
      <c r="A7443" t="s">
        <v>7589</v>
      </c>
      <c r="B7443" t="s">
        <v>10</v>
      </c>
      <c r="C7443" t="str">
        <f>_xlfn.XLOOKUP(Sales_Pipeline[[#This Row],[Sales_Agent]],Sales_Teams[Sales_Agent],Sales_Teams[Manager])</f>
        <v>Melvin Marxen</v>
      </c>
      <c r="D7443" t="str">
        <f>_xlfn.XLOOKUP(Sales_Pipeline[[#This Row],[Manager]],Sales_Teams[Manager],Sales_Teams[Regional_Office])</f>
        <v>Central</v>
      </c>
      <c r="E7443" t="s">
        <v>55</v>
      </c>
      <c r="F7443" t="s">
        <v>56</v>
      </c>
      <c r="G7443" t="str">
        <f>IFERROR(_xlfn.XLOOKUP(Sales_Pipeline[[#This Row],[Account]],Accounts!$A$2:$A$86,Accounts!$F$2:$F$86),"")</f>
        <v>United States</v>
      </c>
      <c r="H7443" t="s">
        <v>57</v>
      </c>
      <c r="I7443" s="3">
        <v>43019</v>
      </c>
      <c r="J7443" s="3">
        <v>43030</v>
      </c>
      <c r="K7443" s="8" t="str">
        <f>IF(Sales_Pipeline[[#This Row],[Close_Date]]="","",TEXT(Sales_Pipeline[[#This Row],[Close_Date]],"ddd"))</f>
        <v>Sun</v>
      </c>
      <c r="L7443" s="8" t="str">
        <f>IF(Sales_Pipeline[[#This Row],[Close_Date]]="","",TEXT(Sales_Pipeline[[#This Row],[Close_Date]],"mmm"))</f>
        <v>Oct</v>
      </c>
      <c r="M7443" s="8" t="str">
        <f>IF(Sales_Pipeline[[#This Row],[Close_Date]]="","","Q"&amp;ROUNDUP(MONTH(Sales_Pipeline[[#This Row],[Close_Date]])/3,0))</f>
        <v>Q4</v>
      </c>
      <c r="N7443" s="2" cm="1">
        <f t="array" ref="N7443">IFERROR(_xlfn.IFS(Sales_Pipeline[[#This Row],[Deal_Stage]]="Won",_xlfn.XLOOKUP(Sales_Pipeline[[#This Row],[Product]],Products!$A$2:$A$8,Products!$C$2:$C$8),Sales_Pipeline[[#This Row],[Deal_Stage]]="Lost",_xlfn.XLOOKUP(Sales_Pipeline[[#This Row],[Product]],Products!$A$2:$A$8,Products!$C$2:$C$8)),"")</f>
        <v>1096</v>
      </c>
      <c r="O7443" s="2">
        <v>969</v>
      </c>
    </row>
    <row r="7444" spans="1:15" x14ac:dyDescent="0.3">
      <c r="A7444" t="s">
        <v>7590</v>
      </c>
      <c r="B7444" t="s">
        <v>43</v>
      </c>
      <c r="C7444" t="str">
        <f>_xlfn.XLOOKUP(Sales_Pipeline[[#This Row],[Sales_Agent]],Sales_Teams[Sales_Agent],Sales_Teams[Manager])</f>
        <v>Summer Sewald</v>
      </c>
      <c r="D7444" t="str">
        <f>_xlfn.XLOOKUP(Sales_Pipeline[[#This Row],[Manager]],Sales_Teams[Manager],Sales_Teams[Regional_Office])</f>
        <v>West</v>
      </c>
      <c r="E7444" t="s">
        <v>61</v>
      </c>
      <c r="F7444" t="s">
        <v>191</v>
      </c>
      <c r="G7444" t="str">
        <f>IFERROR(_xlfn.XLOOKUP(Sales_Pipeline[[#This Row],[Account]],Accounts!$A$2:$A$86,Accounts!$F$2:$F$86),"")</f>
        <v>United States</v>
      </c>
      <c r="H7444" t="s">
        <v>57</v>
      </c>
      <c r="I7444" s="3">
        <v>43019</v>
      </c>
      <c r="J7444" s="3">
        <v>43020</v>
      </c>
      <c r="K7444" s="8" t="str">
        <f>IF(Sales_Pipeline[[#This Row],[Close_Date]]="","",TEXT(Sales_Pipeline[[#This Row],[Close_Date]],"ddd"))</f>
        <v>Thu</v>
      </c>
      <c r="L7444" s="8" t="str">
        <f>IF(Sales_Pipeline[[#This Row],[Close_Date]]="","",TEXT(Sales_Pipeline[[#This Row],[Close_Date]],"mmm"))</f>
        <v>Oct</v>
      </c>
      <c r="M7444" s="8" t="str">
        <f>IF(Sales_Pipeline[[#This Row],[Close_Date]]="","","Q"&amp;ROUNDUP(MONTH(Sales_Pipeline[[#This Row],[Close_Date]])/3,0))</f>
        <v>Q4</v>
      </c>
      <c r="N7444" s="2" cm="1">
        <f t="array" ref="N7444">IFERROR(_xlfn.IFS(Sales_Pipeline[[#This Row],[Deal_Stage]]="Won",_xlfn.XLOOKUP(Sales_Pipeline[[#This Row],[Product]],Products!$A$2:$A$8,Products!$C$2:$C$8),Sales_Pipeline[[#This Row],[Deal_Stage]]="Lost",_xlfn.XLOOKUP(Sales_Pipeline[[#This Row],[Product]],Products!$A$2:$A$8,Products!$C$2:$C$8)),"")</f>
        <v>55</v>
      </c>
      <c r="O7444" s="2">
        <v>48</v>
      </c>
    </row>
    <row r="7445" spans="1:15" x14ac:dyDescent="0.3">
      <c r="A7445" t="s">
        <v>7591</v>
      </c>
      <c r="B7445" t="s">
        <v>42</v>
      </c>
      <c r="C7445" t="str">
        <f>_xlfn.XLOOKUP(Sales_Pipeline[[#This Row],[Sales_Agent]],Sales_Teams[Sales_Agent],Sales_Teams[Manager])</f>
        <v>Summer Sewald</v>
      </c>
      <c r="D7445" t="str">
        <f>_xlfn.XLOOKUP(Sales_Pipeline[[#This Row],[Manager]],Sales_Teams[Manager],Sales_Teams[Regional_Office])</f>
        <v>West</v>
      </c>
      <c r="E7445" t="s">
        <v>63</v>
      </c>
      <c r="F7445" t="s">
        <v>216</v>
      </c>
      <c r="G7445" t="str">
        <f>IFERROR(_xlfn.XLOOKUP(Sales_Pipeline[[#This Row],[Account]],Accounts!$A$2:$A$86,Accounts!$F$2:$F$86),"")</f>
        <v>United States</v>
      </c>
      <c r="H7445" t="s">
        <v>82</v>
      </c>
      <c r="I7445" s="3">
        <v>43019</v>
      </c>
      <c r="J7445" s="3">
        <v>43021</v>
      </c>
      <c r="K7445" s="8" t="str">
        <f>IF(Sales_Pipeline[[#This Row],[Close_Date]]="","",TEXT(Sales_Pipeline[[#This Row],[Close_Date]],"ddd"))</f>
        <v>Fri</v>
      </c>
      <c r="L7445" s="8" t="str">
        <f>IF(Sales_Pipeline[[#This Row],[Close_Date]]="","",TEXT(Sales_Pipeline[[#This Row],[Close_Date]],"mmm"))</f>
        <v>Oct</v>
      </c>
      <c r="M7445" s="8" t="str">
        <f>IF(Sales_Pipeline[[#This Row],[Close_Date]]="","","Q"&amp;ROUNDUP(MONTH(Sales_Pipeline[[#This Row],[Close_Date]])/3,0))</f>
        <v>Q4</v>
      </c>
      <c r="N7445" s="2" cm="1">
        <f t="array" ref="N7445">IFERROR(_xlfn.IFS(Sales_Pipeline[[#This Row],[Deal_Stage]]="Won",_xlfn.XLOOKUP(Sales_Pipeline[[#This Row],[Product]],Products!$A$2:$A$8,Products!$C$2:$C$8),Sales_Pipeline[[#This Row],[Deal_Stage]]="Lost",_xlfn.XLOOKUP(Sales_Pipeline[[#This Row],[Product]],Products!$A$2:$A$8,Products!$C$2:$C$8)),"")</f>
        <v>550</v>
      </c>
      <c r="O7445" s="2">
        <v>0</v>
      </c>
    </row>
    <row r="7446" spans="1:15" x14ac:dyDescent="0.3">
      <c r="A7446" t="s">
        <v>7592</v>
      </c>
      <c r="B7446" t="s">
        <v>42</v>
      </c>
      <c r="C7446" t="str">
        <f>_xlfn.XLOOKUP(Sales_Pipeline[[#This Row],[Sales_Agent]],Sales_Teams[Sales_Agent],Sales_Teams[Manager])</f>
        <v>Summer Sewald</v>
      </c>
      <c r="D7446" t="str">
        <f>_xlfn.XLOOKUP(Sales_Pipeline[[#This Row],[Manager]],Sales_Teams[Manager],Sales_Teams[Regional_Office])</f>
        <v>West</v>
      </c>
      <c r="E7446" t="s">
        <v>55</v>
      </c>
      <c r="F7446" t="s">
        <v>114</v>
      </c>
      <c r="G7446" t="str">
        <f>IFERROR(_xlfn.XLOOKUP(Sales_Pipeline[[#This Row],[Account]],Accounts!$A$2:$A$86,Accounts!$F$2:$F$86),"")</f>
        <v>United States</v>
      </c>
      <c r="H7446" t="s">
        <v>82</v>
      </c>
      <c r="I7446" s="3">
        <v>43019</v>
      </c>
      <c r="J7446" s="3">
        <v>43092</v>
      </c>
      <c r="K7446" s="8" t="str">
        <f>IF(Sales_Pipeline[[#This Row],[Close_Date]]="","",TEXT(Sales_Pipeline[[#This Row],[Close_Date]],"ddd"))</f>
        <v>Sat</v>
      </c>
      <c r="L7446" s="8" t="str">
        <f>IF(Sales_Pipeline[[#This Row],[Close_Date]]="","",TEXT(Sales_Pipeline[[#This Row],[Close_Date]],"mmm"))</f>
        <v>Dec</v>
      </c>
      <c r="M7446" s="8" t="str">
        <f>IF(Sales_Pipeline[[#This Row],[Close_Date]]="","","Q"&amp;ROUNDUP(MONTH(Sales_Pipeline[[#This Row],[Close_Date]])/3,0))</f>
        <v>Q4</v>
      </c>
      <c r="N7446" s="2" cm="1">
        <f t="array" ref="N7446">IFERROR(_xlfn.IFS(Sales_Pipeline[[#This Row],[Deal_Stage]]="Won",_xlfn.XLOOKUP(Sales_Pipeline[[#This Row],[Product]],Products!$A$2:$A$8,Products!$C$2:$C$8),Sales_Pipeline[[#This Row],[Deal_Stage]]="Lost",_xlfn.XLOOKUP(Sales_Pipeline[[#This Row],[Product]],Products!$A$2:$A$8,Products!$C$2:$C$8)),"")</f>
        <v>1096</v>
      </c>
      <c r="O7446" s="2">
        <v>0</v>
      </c>
    </row>
    <row r="7447" spans="1:15" x14ac:dyDescent="0.3">
      <c r="A7447" t="s">
        <v>7593</v>
      </c>
      <c r="B7447" t="s">
        <v>42</v>
      </c>
      <c r="C7447" t="str">
        <f>_xlfn.XLOOKUP(Sales_Pipeline[[#This Row],[Sales_Agent]],Sales_Teams[Sales_Agent],Sales_Teams[Manager])</f>
        <v>Summer Sewald</v>
      </c>
      <c r="D7447" t="str">
        <f>_xlfn.XLOOKUP(Sales_Pipeline[[#This Row],[Manager]],Sales_Teams[Manager],Sales_Teams[Regional_Office])</f>
        <v>West</v>
      </c>
      <c r="E7447" t="s">
        <v>84</v>
      </c>
      <c r="F7447" t="s">
        <v>66</v>
      </c>
      <c r="G7447" t="str">
        <f>IFERROR(_xlfn.XLOOKUP(Sales_Pipeline[[#This Row],[Account]],Accounts!$A$2:$A$86,Accounts!$F$2:$F$86),"")</f>
        <v>United States</v>
      </c>
      <c r="H7447" t="s">
        <v>57</v>
      </c>
      <c r="I7447" s="3">
        <v>43019</v>
      </c>
      <c r="J7447" s="3">
        <v>43029</v>
      </c>
      <c r="K7447" s="8" t="str">
        <f>IF(Sales_Pipeline[[#This Row],[Close_Date]]="","",TEXT(Sales_Pipeline[[#This Row],[Close_Date]],"ddd"))</f>
        <v>Sat</v>
      </c>
      <c r="L7447" s="8" t="str">
        <f>IF(Sales_Pipeline[[#This Row],[Close_Date]]="","",TEXT(Sales_Pipeline[[#This Row],[Close_Date]],"mmm"))</f>
        <v>Oct</v>
      </c>
      <c r="M7447" s="8" t="str">
        <f>IF(Sales_Pipeline[[#This Row],[Close_Date]]="","","Q"&amp;ROUNDUP(MONTH(Sales_Pipeline[[#This Row],[Close_Date]])/3,0))</f>
        <v>Q4</v>
      </c>
      <c r="N7447" s="2" cm="1">
        <f t="array" ref="N7447">IFERROR(_xlfn.IFS(Sales_Pipeline[[#This Row],[Deal_Stage]]="Won",_xlfn.XLOOKUP(Sales_Pipeline[[#This Row],[Product]],Products!$A$2:$A$8,Products!$C$2:$C$8),Sales_Pipeline[[#This Row],[Deal_Stage]]="Lost",_xlfn.XLOOKUP(Sales_Pipeline[[#This Row],[Product]],Products!$A$2:$A$8,Products!$C$2:$C$8)),"")</f>
        <v>5482</v>
      </c>
      <c r="O7447" s="2">
        <v>6555</v>
      </c>
    </row>
    <row r="7448" spans="1:15" x14ac:dyDescent="0.3">
      <c r="A7448" t="s">
        <v>7594</v>
      </c>
      <c r="B7448" t="s">
        <v>8</v>
      </c>
      <c r="C7448" t="str">
        <f>_xlfn.XLOOKUP(Sales_Pipeline[[#This Row],[Sales_Agent]],Sales_Teams[Sales_Agent],Sales_Teams[Manager])</f>
        <v>Dustin Brinkmann</v>
      </c>
      <c r="D7448" t="str">
        <f>_xlfn.XLOOKUP(Sales_Pipeline[[#This Row],[Manager]],Sales_Teams[Manager],Sales_Teams[Regional_Office])</f>
        <v>Central</v>
      </c>
      <c r="E7448" t="s">
        <v>76</v>
      </c>
      <c r="F7448" t="s">
        <v>94</v>
      </c>
      <c r="G7448" t="str">
        <f>IFERROR(_xlfn.XLOOKUP(Sales_Pipeline[[#This Row],[Account]],Accounts!$A$2:$A$86,Accounts!$F$2:$F$86),"")</f>
        <v>United States</v>
      </c>
      <c r="H7448" t="s">
        <v>82</v>
      </c>
      <c r="I7448" s="3">
        <v>43019</v>
      </c>
      <c r="J7448" s="3">
        <v>43027</v>
      </c>
      <c r="K7448" s="8" t="str">
        <f>IF(Sales_Pipeline[[#This Row],[Close_Date]]="","",TEXT(Sales_Pipeline[[#This Row],[Close_Date]],"ddd"))</f>
        <v>Thu</v>
      </c>
      <c r="L7448" s="8" t="str">
        <f>IF(Sales_Pipeline[[#This Row],[Close_Date]]="","",TEXT(Sales_Pipeline[[#This Row],[Close_Date]],"mmm"))</f>
        <v>Oct</v>
      </c>
      <c r="M7448" s="8" t="str">
        <f>IF(Sales_Pipeline[[#This Row],[Close_Date]]="","","Q"&amp;ROUNDUP(MONTH(Sales_Pipeline[[#This Row],[Close_Date]])/3,0))</f>
        <v>Q4</v>
      </c>
      <c r="N7448" s="2" cm="1">
        <f t="array" ref="N7448">IFERROR(_xlfn.IFS(Sales_Pipeline[[#This Row],[Deal_Stage]]="Won",_xlfn.XLOOKUP(Sales_Pipeline[[#This Row],[Product]],Products!$A$2:$A$8,Products!$C$2:$C$8),Sales_Pipeline[[#This Row],[Deal_Stage]]="Lost",_xlfn.XLOOKUP(Sales_Pipeline[[#This Row],[Product]],Products!$A$2:$A$8,Products!$C$2:$C$8)),"")</f>
        <v>3393</v>
      </c>
      <c r="O7448" s="2">
        <v>0</v>
      </c>
    </row>
    <row r="7449" spans="1:15" x14ac:dyDescent="0.3">
      <c r="A7449" t="s">
        <v>7595</v>
      </c>
      <c r="B7449" t="s">
        <v>37</v>
      </c>
      <c r="C7449" t="str">
        <f>_xlfn.XLOOKUP(Sales_Pipeline[[#This Row],[Sales_Agent]],Sales_Teams[Sales_Agent],Sales_Teams[Manager])</f>
        <v>Celia Rouche</v>
      </c>
      <c r="D7449" t="str">
        <f>_xlfn.XLOOKUP(Sales_Pipeline[[#This Row],[Manager]],Sales_Teams[Manager],Sales_Teams[Regional_Office])</f>
        <v>West</v>
      </c>
      <c r="E7449" t="s">
        <v>61</v>
      </c>
      <c r="G7449" t="str">
        <f>IFERROR(_xlfn.XLOOKUP(Sales_Pipeline[[#This Row],[Account]],Accounts!$A$2:$A$86,Accounts!$F$2:$F$86),"")</f>
        <v/>
      </c>
      <c r="H7449" t="s">
        <v>77</v>
      </c>
      <c r="I7449" s="3">
        <v>43019</v>
      </c>
      <c r="K7449" s="8" t="str">
        <f>IF(Sales_Pipeline[[#This Row],[Close_Date]]="","",TEXT(Sales_Pipeline[[#This Row],[Close_Date]],"ddd"))</f>
        <v/>
      </c>
      <c r="L7449" s="8" t="str">
        <f>IF(Sales_Pipeline[[#This Row],[Close_Date]]="","",TEXT(Sales_Pipeline[[#This Row],[Close_Date]],"mmm"))</f>
        <v/>
      </c>
      <c r="M7449" s="8" t="str">
        <f>IF(Sales_Pipeline[[#This Row],[Close_Date]]="","","Q"&amp;ROUNDUP(MONTH(Sales_Pipeline[[#This Row],[Close_Date]])/3,0))</f>
        <v/>
      </c>
      <c r="N7449" s="2" t="str" cm="1">
        <f t="array" ref="N7449">IFERROR(_xlfn.IFS(Sales_Pipeline[[#This Row],[Deal_Stage]]="Won",_xlfn.XLOOKUP(Sales_Pipeline[[#This Row],[Product]],Products!$A$2:$A$8,Products!$C$2:$C$8),Sales_Pipeline[[#This Row],[Deal_Stage]]="Lost",_xlfn.XLOOKUP(Sales_Pipeline[[#This Row],[Product]],Products!$A$2:$A$8,Products!$C$2:$C$8)),"")</f>
        <v/>
      </c>
      <c r="O7449" s="2">
        <v>0</v>
      </c>
    </row>
    <row r="7450" spans="1:15" x14ac:dyDescent="0.3">
      <c r="A7450" t="s">
        <v>7596</v>
      </c>
      <c r="B7450" t="s">
        <v>12</v>
      </c>
      <c r="C7450" t="str">
        <f>_xlfn.XLOOKUP(Sales_Pipeline[[#This Row],[Sales_Agent]],Sales_Teams[Sales_Agent],Sales_Teams[Manager])</f>
        <v>Melvin Marxen</v>
      </c>
      <c r="D7450" t="str">
        <f>_xlfn.XLOOKUP(Sales_Pipeline[[#This Row],[Manager]],Sales_Teams[Manager],Sales_Teams[Regional_Office])</f>
        <v>Central</v>
      </c>
      <c r="E7450" t="s">
        <v>84</v>
      </c>
      <c r="F7450" t="s">
        <v>79</v>
      </c>
      <c r="G7450" t="str">
        <f>IFERROR(_xlfn.XLOOKUP(Sales_Pipeline[[#This Row],[Account]],Accounts!$A$2:$A$86,Accounts!$F$2:$F$86),"")</f>
        <v>Philipines</v>
      </c>
      <c r="H7450" t="s">
        <v>57</v>
      </c>
      <c r="I7450" s="3">
        <v>43019</v>
      </c>
      <c r="J7450" s="3">
        <v>43084</v>
      </c>
      <c r="K7450" s="8" t="str">
        <f>IF(Sales_Pipeline[[#This Row],[Close_Date]]="","",TEXT(Sales_Pipeline[[#This Row],[Close_Date]],"ddd"))</f>
        <v>Fri</v>
      </c>
      <c r="L7450" s="8" t="str">
        <f>IF(Sales_Pipeline[[#This Row],[Close_Date]]="","",TEXT(Sales_Pipeline[[#This Row],[Close_Date]],"mmm"))</f>
        <v>Dec</v>
      </c>
      <c r="M7450" s="8" t="str">
        <f>IF(Sales_Pipeline[[#This Row],[Close_Date]]="","","Q"&amp;ROUNDUP(MONTH(Sales_Pipeline[[#This Row],[Close_Date]])/3,0))</f>
        <v>Q4</v>
      </c>
      <c r="N7450" s="2" cm="1">
        <f t="array" ref="N7450">IFERROR(_xlfn.IFS(Sales_Pipeline[[#This Row],[Deal_Stage]]="Won",_xlfn.XLOOKUP(Sales_Pipeline[[#This Row],[Product]],Products!$A$2:$A$8,Products!$C$2:$C$8),Sales_Pipeline[[#This Row],[Deal_Stage]]="Lost",_xlfn.XLOOKUP(Sales_Pipeline[[#This Row],[Product]],Products!$A$2:$A$8,Products!$C$2:$C$8)),"")</f>
        <v>5482</v>
      </c>
      <c r="O7450" s="2">
        <v>5271</v>
      </c>
    </row>
    <row r="7451" spans="1:15" x14ac:dyDescent="0.3">
      <c r="A7451" t="s">
        <v>7597</v>
      </c>
      <c r="B7451" t="s">
        <v>35</v>
      </c>
      <c r="C7451" t="str">
        <f>_xlfn.XLOOKUP(Sales_Pipeline[[#This Row],[Sales_Agent]],Sales_Teams[Sales_Agent],Sales_Teams[Manager])</f>
        <v>Celia Rouche</v>
      </c>
      <c r="D7451" t="str">
        <f>_xlfn.XLOOKUP(Sales_Pipeline[[#This Row],[Manager]],Sales_Teams[Manager],Sales_Teams[Regional_Office])</f>
        <v>West</v>
      </c>
      <c r="E7451" t="s">
        <v>76</v>
      </c>
      <c r="F7451" t="s">
        <v>107</v>
      </c>
      <c r="G7451" t="str">
        <f>IFERROR(_xlfn.XLOOKUP(Sales_Pipeline[[#This Row],[Account]],Accounts!$A$2:$A$86,Accounts!$F$2:$F$86),"")</f>
        <v>United States</v>
      </c>
      <c r="H7451" t="s">
        <v>77</v>
      </c>
      <c r="I7451" s="3">
        <v>43019</v>
      </c>
      <c r="K7451" s="8" t="str">
        <f>IF(Sales_Pipeline[[#This Row],[Close_Date]]="","",TEXT(Sales_Pipeline[[#This Row],[Close_Date]],"ddd"))</f>
        <v/>
      </c>
      <c r="L7451" s="8" t="str">
        <f>IF(Sales_Pipeline[[#This Row],[Close_Date]]="","",TEXT(Sales_Pipeline[[#This Row],[Close_Date]],"mmm"))</f>
        <v/>
      </c>
      <c r="M7451" s="8" t="str">
        <f>IF(Sales_Pipeline[[#This Row],[Close_Date]]="","","Q"&amp;ROUNDUP(MONTH(Sales_Pipeline[[#This Row],[Close_Date]])/3,0))</f>
        <v/>
      </c>
      <c r="N7451" s="2" t="str" cm="1">
        <f t="array" ref="N7451">IFERROR(_xlfn.IFS(Sales_Pipeline[[#This Row],[Deal_Stage]]="Won",_xlfn.XLOOKUP(Sales_Pipeline[[#This Row],[Product]],Products!$A$2:$A$8,Products!$C$2:$C$8),Sales_Pipeline[[#This Row],[Deal_Stage]]="Lost",_xlfn.XLOOKUP(Sales_Pipeline[[#This Row],[Product]],Products!$A$2:$A$8,Products!$C$2:$C$8)),"")</f>
        <v/>
      </c>
      <c r="O7451" s="2">
        <v>0</v>
      </c>
    </row>
    <row r="7452" spans="1:15" x14ac:dyDescent="0.3">
      <c r="A7452" t="s">
        <v>7598</v>
      </c>
      <c r="B7452" t="s">
        <v>21</v>
      </c>
      <c r="C7452" t="str">
        <f>_xlfn.XLOOKUP(Sales_Pipeline[[#This Row],[Sales_Agent]],Sales_Teams[Sales_Agent],Sales_Teams[Manager])</f>
        <v>Cara Losch</v>
      </c>
      <c r="D7452" t="str">
        <f>_xlfn.XLOOKUP(Sales_Pipeline[[#This Row],[Manager]],Sales_Teams[Manager],Sales_Teams[Regional_Office])</f>
        <v>East</v>
      </c>
      <c r="E7452" t="s">
        <v>61</v>
      </c>
      <c r="F7452" t="s">
        <v>173</v>
      </c>
      <c r="G7452" t="str">
        <f>IFERROR(_xlfn.XLOOKUP(Sales_Pipeline[[#This Row],[Account]],Accounts!$A$2:$A$86,Accounts!$F$2:$F$86),"")</f>
        <v>United States</v>
      </c>
      <c r="H7452" t="s">
        <v>82</v>
      </c>
      <c r="I7452" s="3">
        <v>43019</v>
      </c>
      <c r="J7452" s="3">
        <v>43061</v>
      </c>
      <c r="K7452" s="8" t="str">
        <f>IF(Sales_Pipeline[[#This Row],[Close_Date]]="","",TEXT(Sales_Pipeline[[#This Row],[Close_Date]],"ddd"))</f>
        <v>Wed</v>
      </c>
      <c r="L7452" s="8" t="str">
        <f>IF(Sales_Pipeline[[#This Row],[Close_Date]]="","",TEXT(Sales_Pipeline[[#This Row],[Close_Date]],"mmm"))</f>
        <v>Nov</v>
      </c>
      <c r="M7452" s="8" t="str">
        <f>IF(Sales_Pipeline[[#This Row],[Close_Date]]="","","Q"&amp;ROUNDUP(MONTH(Sales_Pipeline[[#This Row],[Close_Date]])/3,0))</f>
        <v>Q4</v>
      </c>
      <c r="N7452" s="2" cm="1">
        <f t="array" ref="N7452">IFERROR(_xlfn.IFS(Sales_Pipeline[[#This Row],[Deal_Stage]]="Won",_xlfn.XLOOKUP(Sales_Pipeline[[#This Row],[Product]],Products!$A$2:$A$8,Products!$C$2:$C$8),Sales_Pipeline[[#This Row],[Deal_Stage]]="Lost",_xlfn.XLOOKUP(Sales_Pipeline[[#This Row],[Product]],Products!$A$2:$A$8,Products!$C$2:$C$8)),"")</f>
        <v>55</v>
      </c>
      <c r="O7452" s="2">
        <v>0</v>
      </c>
    </row>
    <row r="7453" spans="1:15" x14ac:dyDescent="0.3">
      <c r="A7453" t="s">
        <v>7599</v>
      </c>
      <c r="B7453" t="s">
        <v>21</v>
      </c>
      <c r="C7453" t="str">
        <f>_xlfn.XLOOKUP(Sales_Pipeline[[#This Row],[Sales_Agent]],Sales_Teams[Sales_Agent],Sales_Teams[Manager])</f>
        <v>Cara Losch</v>
      </c>
      <c r="D7453" t="str">
        <f>_xlfn.XLOOKUP(Sales_Pipeline[[#This Row],[Manager]],Sales_Teams[Manager],Sales_Teams[Regional_Office])</f>
        <v>East</v>
      </c>
      <c r="E7453" t="s">
        <v>63</v>
      </c>
      <c r="F7453" t="s">
        <v>293</v>
      </c>
      <c r="G7453" t="str">
        <f>IFERROR(_xlfn.XLOOKUP(Sales_Pipeline[[#This Row],[Account]],Accounts!$A$2:$A$86,Accounts!$F$2:$F$86),"")</f>
        <v>United States</v>
      </c>
      <c r="H7453" t="s">
        <v>57</v>
      </c>
      <c r="I7453" s="3">
        <v>43019</v>
      </c>
      <c r="J7453" s="3">
        <v>43079</v>
      </c>
      <c r="K7453" s="8" t="str">
        <f>IF(Sales_Pipeline[[#This Row],[Close_Date]]="","",TEXT(Sales_Pipeline[[#This Row],[Close_Date]],"ddd"))</f>
        <v>Sun</v>
      </c>
      <c r="L7453" s="8" t="str">
        <f>IF(Sales_Pipeline[[#This Row],[Close_Date]]="","",TEXT(Sales_Pipeline[[#This Row],[Close_Date]],"mmm"))</f>
        <v>Dec</v>
      </c>
      <c r="M7453" s="8" t="str">
        <f>IF(Sales_Pipeline[[#This Row],[Close_Date]]="","","Q"&amp;ROUNDUP(MONTH(Sales_Pipeline[[#This Row],[Close_Date]])/3,0))</f>
        <v>Q4</v>
      </c>
      <c r="N7453" s="2" cm="1">
        <f t="array" ref="N7453">IFERROR(_xlfn.IFS(Sales_Pipeline[[#This Row],[Deal_Stage]]="Won",_xlfn.XLOOKUP(Sales_Pipeline[[#This Row],[Product]],Products!$A$2:$A$8,Products!$C$2:$C$8),Sales_Pipeline[[#This Row],[Deal_Stage]]="Lost",_xlfn.XLOOKUP(Sales_Pipeline[[#This Row],[Product]],Products!$A$2:$A$8,Products!$C$2:$C$8)),"")</f>
        <v>550</v>
      </c>
      <c r="O7453" s="2">
        <v>472</v>
      </c>
    </row>
    <row r="7454" spans="1:15" x14ac:dyDescent="0.3">
      <c r="A7454" t="s">
        <v>7600</v>
      </c>
      <c r="B7454" t="s">
        <v>7</v>
      </c>
      <c r="C7454" t="str">
        <f>_xlfn.XLOOKUP(Sales_Pipeline[[#This Row],[Sales_Agent]],Sales_Teams[Sales_Agent],Sales_Teams[Manager])</f>
        <v>Dustin Brinkmann</v>
      </c>
      <c r="D7454" t="str">
        <f>_xlfn.XLOOKUP(Sales_Pipeline[[#This Row],[Manager]],Sales_Teams[Manager],Sales_Teams[Regional_Office])</f>
        <v>Central</v>
      </c>
      <c r="E7454" t="s">
        <v>84</v>
      </c>
      <c r="F7454" t="s">
        <v>56</v>
      </c>
      <c r="G7454" t="str">
        <f>IFERROR(_xlfn.XLOOKUP(Sales_Pipeline[[#This Row],[Account]],Accounts!$A$2:$A$86,Accounts!$F$2:$F$86),"")</f>
        <v>United States</v>
      </c>
      <c r="H7454" t="s">
        <v>57</v>
      </c>
      <c r="I7454" s="3">
        <v>43019</v>
      </c>
      <c r="J7454" s="3">
        <v>43068</v>
      </c>
      <c r="K7454" s="8" t="str">
        <f>IF(Sales_Pipeline[[#This Row],[Close_Date]]="","",TEXT(Sales_Pipeline[[#This Row],[Close_Date]],"ddd"))</f>
        <v>Wed</v>
      </c>
      <c r="L7454" s="8" t="str">
        <f>IF(Sales_Pipeline[[#This Row],[Close_Date]]="","",TEXT(Sales_Pipeline[[#This Row],[Close_Date]],"mmm"))</f>
        <v>Nov</v>
      </c>
      <c r="M7454" s="8" t="str">
        <f>IF(Sales_Pipeline[[#This Row],[Close_Date]]="","","Q"&amp;ROUNDUP(MONTH(Sales_Pipeline[[#This Row],[Close_Date]])/3,0))</f>
        <v>Q4</v>
      </c>
      <c r="N7454" s="2" cm="1">
        <f t="array" ref="N7454">IFERROR(_xlfn.IFS(Sales_Pipeline[[#This Row],[Deal_Stage]]="Won",_xlfn.XLOOKUP(Sales_Pipeline[[#This Row],[Product]],Products!$A$2:$A$8,Products!$C$2:$C$8),Sales_Pipeline[[#This Row],[Deal_Stage]]="Lost",_xlfn.XLOOKUP(Sales_Pipeline[[#This Row],[Product]],Products!$A$2:$A$8,Products!$C$2:$C$8)),"")</f>
        <v>5482</v>
      </c>
      <c r="O7454" s="2">
        <v>5211</v>
      </c>
    </row>
    <row r="7455" spans="1:15" x14ac:dyDescent="0.3">
      <c r="A7455" t="s">
        <v>7601</v>
      </c>
      <c r="B7455" t="s">
        <v>32</v>
      </c>
      <c r="C7455" t="str">
        <f>_xlfn.XLOOKUP(Sales_Pipeline[[#This Row],[Sales_Agent]],Sales_Teams[Sales_Agent],Sales_Teams[Manager])</f>
        <v>Celia Rouche</v>
      </c>
      <c r="D7455" t="str">
        <f>_xlfn.XLOOKUP(Sales_Pipeline[[#This Row],[Manager]],Sales_Teams[Manager],Sales_Teams[Regional_Office])</f>
        <v>West</v>
      </c>
      <c r="E7455" t="s">
        <v>63</v>
      </c>
      <c r="F7455" t="s">
        <v>177</v>
      </c>
      <c r="G7455" t="str">
        <f>IFERROR(_xlfn.XLOOKUP(Sales_Pipeline[[#This Row],[Account]],Accounts!$A$2:$A$86,Accounts!$F$2:$F$86),"")</f>
        <v>United States</v>
      </c>
      <c r="H7455" t="s">
        <v>57</v>
      </c>
      <c r="I7455" s="3">
        <v>43019</v>
      </c>
      <c r="J7455" s="3">
        <v>43080</v>
      </c>
      <c r="K7455" s="8" t="str">
        <f>IF(Sales_Pipeline[[#This Row],[Close_Date]]="","",TEXT(Sales_Pipeline[[#This Row],[Close_Date]],"ddd"))</f>
        <v>Mon</v>
      </c>
      <c r="L7455" s="8" t="str">
        <f>IF(Sales_Pipeline[[#This Row],[Close_Date]]="","",TEXT(Sales_Pipeline[[#This Row],[Close_Date]],"mmm"))</f>
        <v>Dec</v>
      </c>
      <c r="M7455" s="8" t="str">
        <f>IF(Sales_Pipeline[[#This Row],[Close_Date]]="","","Q"&amp;ROUNDUP(MONTH(Sales_Pipeline[[#This Row],[Close_Date]])/3,0))</f>
        <v>Q4</v>
      </c>
      <c r="N7455" s="2" cm="1">
        <f t="array" ref="N7455">IFERROR(_xlfn.IFS(Sales_Pipeline[[#This Row],[Deal_Stage]]="Won",_xlfn.XLOOKUP(Sales_Pipeline[[#This Row],[Product]],Products!$A$2:$A$8,Products!$C$2:$C$8),Sales_Pipeline[[#This Row],[Deal_Stage]]="Lost",_xlfn.XLOOKUP(Sales_Pipeline[[#This Row],[Product]],Products!$A$2:$A$8,Products!$C$2:$C$8)),"")</f>
        <v>550</v>
      </c>
      <c r="O7455" s="2">
        <v>430</v>
      </c>
    </row>
    <row r="7456" spans="1:15" x14ac:dyDescent="0.3">
      <c r="A7456" t="s">
        <v>7602</v>
      </c>
      <c r="B7456" t="s">
        <v>44</v>
      </c>
      <c r="C7456" t="str">
        <f>_xlfn.XLOOKUP(Sales_Pipeline[[#This Row],[Sales_Agent]],Sales_Teams[Sales_Agent],Sales_Teams[Manager])</f>
        <v>Summer Sewald</v>
      </c>
      <c r="D7456" t="str">
        <f>_xlfn.XLOOKUP(Sales_Pipeline[[#This Row],[Manager]],Sales_Teams[Manager],Sales_Teams[Regional_Office])</f>
        <v>West</v>
      </c>
      <c r="E7456" t="s">
        <v>63</v>
      </c>
      <c r="F7456" t="s">
        <v>161</v>
      </c>
      <c r="G7456" t="str">
        <f>IFERROR(_xlfn.XLOOKUP(Sales_Pipeline[[#This Row],[Account]],Accounts!$A$2:$A$86,Accounts!$F$2:$F$86),"")</f>
        <v>United States</v>
      </c>
      <c r="H7456" t="s">
        <v>77</v>
      </c>
      <c r="I7456" s="3">
        <v>43019</v>
      </c>
      <c r="K7456" s="8" t="str">
        <f>IF(Sales_Pipeline[[#This Row],[Close_Date]]="","",TEXT(Sales_Pipeline[[#This Row],[Close_Date]],"ddd"))</f>
        <v/>
      </c>
      <c r="L7456" s="8" t="str">
        <f>IF(Sales_Pipeline[[#This Row],[Close_Date]]="","",TEXT(Sales_Pipeline[[#This Row],[Close_Date]],"mmm"))</f>
        <v/>
      </c>
      <c r="M7456" s="8" t="str">
        <f>IF(Sales_Pipeline[[#This Row],[Close_Date]]="","","Q"&amp;ROUNDUP(MONTH(Sales_Pipeline[[#This Row],[Close_Date]])/3,0))</f>
        <v/>
      </c>
      <c r="N7456" s="2" t="str" cm="1">
        <f t="array" ref="N7456">IFERROR(_xlfn.IFS(Sales_Pipeline[[#This Row],[Deal_Stage]]="Won",_xlfn.XLOOKUP(Sales_Pipeline[[#This Row],[Product]],Products!$A$2:$A$8,Products!$C$2:$C$8),Sales_Pipeline[[#This Row],[Deal_Stage]]="Lost",_xlfn.XLOOKUP(Sales_Pipeline[[#This Row],[Product]],Products!$A$2:$A$8,Products!$C$2:$C$8)),"")</f>
        <v/>
      </c>
      <c r="O7456" s="2">
        <v>0</v>
      </c>
    </row>
    <row r="7457" spans="1:15" x14ac:dyDescent="0.3">
      <c r="A7457" t="s">
        <v>7603</v>
      </c>
      <c r="B7457" t="s">
        <v>44</v>
      </c>
      <c r="C7457" t="str">
        <f>_xlfn.XLOOKUP(Sales_Pipeline[[#This Row],[Sales_Agent]],Sales_Teams[Sales_Agent],Sales_Teams[Manager])</f>
        <v>Summer Sewald</v>
      </c>
      <c r="D7457" t="str">
        <f>_xlfn.XLOOKUP(Sales_Pipeline[[#This Row],[Manager]],Sales_Teams[Manager],Sales_Teams[Regional_Office])</f>
        <v>West</v>
      </c>
      <c r="E7457" t="s">
        <v>63</v>
      </c>
      <c r="F7457" t="s">
        <v>100</v>
      </c>
      <c r="G7457" t="str">
        <f>IFERROR(_xlfn.XLOOKUP(Sales_Pipeline[[#This Row],[Account]],Accounts!$A$2:$A$86,Accounts!$F$2:$F$86),"")</f>
        <v>United States</v>
      </c>
      <c r="H7457" t="s">
        <v>82</v>
      </c>
      <c r="I7457" s="3">
        <v>43019</v>
      </c>
      <c r="J7457" s="3">
        <v>43028</v>
      </c>
      <c r="K7457" s="8" t="str">
        <f>IF(Sales_Pipeline[[#This Row],[Close_Date]]="","",TEXT(Sales_Pipeline[[#This Row],[Close_Date]],"ddd"))</f>
        <v>Fri</v>
      </c>
      <c r="L7457" s="8" t="str">
        <f>IF(Sales_Pipeline[[#This Row],[Close_Date]]="","",TEXT(Sales_Pipeline[[#This Row],[Close_Date]],"mmm"))</f>
        <v>Oct</v>
      </c>
      <c r="M7457" s="8" t="str">
        <f>IF(Sales_Pipeline[[#This Row],[Close_Date]]="","","Q"&amp;ROUNDUP(MONTH(Sales_Pipeline[[#This Row],[Close_Date]])/3,0))</f>
        <v>Q4</v>
      </c>
      <c r="N7457" s="2" cm="1">
        <f t="array" ref="N7457">IFERROR(_xlfn.IFS(Sales_Pipeline[[#This Row],[Deal_Stage]]="Won",_xlfn.XLOOKUP(Sales_Pipeline[[#This Row],[Product]],Products!$A$2:$A$8,Products!$C$2:$C$8),Sales_Pipeline[[#This Row],[Deal_Stage]]="Lost",_xlfn.XLOOKUP(Sales_Pipeline[[#This Row],[Product]],Products!$A$2:$A$8,Products!$C$2:$C$8)),"")</f>
        <v>550</v>
      </c>
      <c r="O7457" s="2">
        <v>0</v>
      </c>
    </row>
    <row r="7458" spans="1:15" x14ac:dyDescent="0.3">
      <c r="A7458" t="s">
        <v>7604</v>
      </c>
      <c r="B7458" t="s">
        <v>44</v>
      </c>
      <c r="C7458" t="str">
        <f>_xlfn.XLOOKUP(Sales_Pipeline[[#This Row],[Sales_Agent]],Sales_Teams[Sales_Agent],Sales_Teams[Manager])</f>
        <v>Summer Sewald</v>
      </c>
      <c r="D7458" t="str">
        <f>_xlfn.XLOOKUP(Sales_Pipeline[[#This Row],[Manager]],Sales_Teams[Manager],Sales_Teams[Regional_Office])</f>
        <v>West</v>
      </c>
      <c r="E7458" t="s">
        <v>8953</v>
      </c>
      <c r="F7458" t="s">
        <v>288</v>
      </c>
      <c r="G7458" t="str">
        <f>IFERROR(_xlfn.XLOOKUP(Sales_Pipeline[[#This Row],[Account]],Accounts!$A$2:$A$86,Accounts!$F$2:$F$86),"")</f>
        <v>United States</v>
      </c>
      <c r="H7458" t="s">
        <v>57</v>
      </c>
      <c r="I7458" s="3">
        <v>43019</v>
      </c>
      <c r="J7458" s="3">
        <v>43091</v>
      </c>
      <c r="K7458" s="8" t="str">
        <f>IF(Sales_Pipeline[[#This Row],[Close_Date]]="","",TEXT(Sales_Pipeline[[#This Row],[Close_Date]],"ddd"))</f>
        <v>Fri</v>
      </c>
      <c r="L7458" s="8" t="str">
        <f>IF(Sales_Pipeline[[#This Row],[Close_Date]]="","",TEXT(Sales_Pipeline[[#This Row],[Close_Date]],"mmm"))</f>
        <v>Dec</v>
      </c>
      <c r="M7458" s="8" t="str">
        <f>IF(Sales_Pipeline[[#This Row],[Close_Date]]="","","Q"&amp;ROUNDUP(MONTH(Sales_Pipeline[[#This Row],[Close_Date]])/3,0))</f>
        <v>Q4</v>
      </c>
      <c r="N7458" s="2" cm="1">
        <f t="array" ref="N7458">IFERROR(_xlfn.IFS(Sales_Pipeline[[#This Row],[Deal_Stage]]="Won",_xlfn.XLOOKUP(Sales_Pipeline[[#This Row],[Product]],Products!$A$2:$A$8,Products!$C$2:$C$8),Sales_Pipeline[[#This Row],[Deal_Stage]]="Lost",_xlfn.XLOOKUP(Sales_Pipeline[[#This Row],[Product]],Products!$A$2:$A$8,Products!$C$2:$C$8)),"")</f>
        <v>4821</v>
      </c>
      <c r="O7458" s="2">
        <v>4545</v>
      </c>
    </row>
    <row r="7459" spans="1:15" x14ac:dyDescent="0.3">
      <c r="A7459" t="s">
        <v>7605</v>
      </c>
      <c r="B7459" t="s">
        <v>30</v>
      </c>
      <c r="C7459" t="str">
        <f>_xlfn.XLOOKUP(Sales_Pipeline[[#This Row],[Sales_Agent]],Sales_Teams[Sales_Agent],Sales_Teams[Manager])</f>
        <v>Rocco Neubert</v>
      </c>
      <c r="D7459" t="str">
        <f>_xlfn.XLOOKUP(Sales_Pipeline[[#This Row],[Manager]],Sales_Teams[Manager],Sales_Teams[Regional_Office])</f>
        <v>East</v>
      </c>
      <c r="E7459" t="s">
        <v>55</v>
      </c>
      <c r="F7459" t="s">
        <v>206</v>
      </c>
      <c r="G7459" t="str">
        <f>IFERROR(_xlfn.XLOOKUP(Sales_Pipeline[[#This Row],[Account]],Accounts!$A$2:$A$86,Accounts!$F$2:$F$86),"")</f>
        <v>United States</v>
      </c>
      <c r="H7459" t="s">
        <v>82</v>
      </c>
      <c r="I7459" s="3">
        <v>43020</v>
      </c>
      <c r="J7459" s="3">
        <v>43027</v>
      </c>
      <c r="K7459" s="8" t="str">
        <f>IF(Sales_Pipeline[[#This Row],[Close_Date]]="","",TEXT(Sales_Pipeline[[#This Row],[Close_Date]],"ddd"))</f>
        <v>Thu</v>
      </c>
      <c r="L7459" s="8" t="str">
        <f>IF(Sales_Pipeline[[#This Row],[Close_Date]]="","",TEXT(Sales_Pipeline[[#This Row],[Close_Date]],"mmm"))</f>
        <v>Oct</v>
      </c>
      <c r="M7459" s="8" t="str">
        <f>IF(Sales_Pipeline[[#This Row],[Close_Date]]="","","Q"&amp;ROUNDUP(MONTH(Sales_Pipeline[[#This Row],[Close_Date]])/3,0))</f>
        <v>Q4</v>
      </c>
      <c r="N7459" s="2" cm="1">
        <f t="array" ref="N7459">IFERROR(_xlfn.IFS(Sales_Pipeline[[#This Row],[Deal_Stage]]="Won",_xlfn.XLOOKUP(Sales_Pipeline[[#This Row],[Product]],Products!$A$2:$A$8,Products!$C$2:$C$8),Sales_Pipeline[[#This Row],[Deal_Stage]]="Lost",_xlfn.XLOOKUP(Sales_Pipeline[[#This Row],[Product]],Products!$A$2:$A$8,Products!$C$2:$C$8)),"")</f>
        <v>1096</v>
      </c>
      <c r="O7459" s="2">
        <v>0</v>
      </c>
    </row>
    <row r="7460" spans="1:15" x14ac:dyDescent="0.3">
      <c r="A7460" t="s">
        <v>7606</v>
      </c>
      <c r="B7460" t="s">
        <v>20</v>
      </c>
      <c r="C7460" t="str">
        <f>_xlfn.XLOOKUP(Sales_Pipeline[[#This Row],[Sales_Agent]],Sales_Teams[Sales_Agent],Sales_Teams[Manager])</f>
        <v>Cara Losch</v>
      </c>
      <c r="D7460" t="str">
        <f>_xlfn.XLOOKUP(Sales_Pipeline[[#This Row],[Manager]],Sales_Teams[Manager],Sales_Teams[Regional_Office])</f>
        <v>East</v>
      </c>
      <c r="E7460" t="s">
        <v>55</v>
      </c>
      <c r="G7460" t="str">
        <f>IFERROR(_xlfn.XLOOKUP(Sales_Pipeline[[#This Row],[Account]],Accounts!$A$2:$A$86,Accounts!$F$2:$F$86),"")</f>
        <v/>
      </c>
      <c r="H7460" t="s">
        <v>77</v>
      </c>
      <c r="I7460" s="3">
        <v>43020</v>
      </c>
      <c r="K7460" s="8" t="str">
        <f>IF(Sales_Pipeline[[#This Row],[Close_Date]]="","",TEXT(Sales_Pipeline[[#This Row],[Close_Date]],"ddd"))</f>
        <v/>
      </c>
      <c r="L7460" s="8" t="str">
        <f>IF(Sales_Pipeline[[#This Row],[Close_Date]]="","",TEXT(Sales_Pipeline[[#This Row],[Close_Date]],"mmm"))</f>
        <v/>
      </c>
      <c r="M7460" s="8" t="str">
        <f>IF(Sales_Pipeline[[#This Row],[Close_Date]]="","","Q"&amp;ROUNDUP(MONTH(Sales_Pipeline[[#This Row],[Close_Date]])/3,0))</f>
        <v/>
      </c>
      <c r="N7460" s="2" t="str" cm="1">
        <f t="array" ref="N7460">IFERROR(_xlfn.IFS(Sales_Pipeline[[#This Row],[Deal_Stage]]="Won",_xlfn.XLOOKUP(Sales_Pipeline[[#This Row],[Product]],Products!$A$2:$A$8,Products!$C$2:$C$8),Sales_Pipeline[[#This Row],[Deal_Stage]]="Lost",_xlfn.XLOOKUP(Sales_Pipeline[[#This Row],[Product]],Products!$A$2:$A$8,Products!$C$2:$C$8)),"")</f>
        <v/>
      </c>
      <c r="O7460" s="2">
        <v>0</v>
      </c>
    </row>
    <row r="7461" spans="1:15" x14ac:dyDescent="0.3">
      <c r="A7461" t="s">
        <v>7607</v>
      </c>
      <c r="B7461" t="s">
        <v>15</v>
      </c>
      <c r="C7461" t="str">
        <f>_xlfn.XLOOKUP(Sales_Pipeline[[#This Row],[Sales_Agent]],Sales_Teams[Sales_Agent],Sales_Teams[Manager])</f>
        <v>Melvin Marxen</v>
      </c>
      <c r="D7461" t="str">
        <f>_xlfn.XLOOKUP(Sales_Pipeline[[#This Row],[Manager]],Sales_Teams[Manager],Sales_Teams[Regional_Office])</f>
        <v>Central</v>
      </c>
      <c r="E7461" t="s">
        <v>61</v>
      </c>
      <c r="F7461" t="s">
        <v>74</v>
      </c>
      <c r="G7461" t="str">
        <f>IFERROR(_xlfn.XLOOKUP(Sales_Pipeline[[#This Row],[Account]],Accounts!$A$2:$A$86,Accounts!$F$2:$F$86),"")</f>
        <v>United States</v>
      </c>
      <c r="H7461" t="s">
        <v>82</v>
      </c>
      <c r="I7461" s="3">
        <v>43020</v>
      </c>
      <c r="J7461" s="3">
        <v>43025</v>
      </c>
      <c r="K7461" s="8" t="str">
        <f>IF(Sales_Pipeline[[#This Row],[Close_Date]]="","",TEXT(Sales_Pipeline[[#This Row],[Close_Date]],"ddd"))</f>
        <v>Tue</v>
      </c>
      <c r="L7461" s="8" t="str">
        <f>IF(Sales_Pipeline[[#This Row],[Close_Date]]="","",TEXT(Sales_Pipeline[[#This Row],[Close_Date]],"mmm"))</f>
        <v>Oct</v>
      </c>
      <c r="M7461" s="8" t="str">
        <f>IF(Sales_Pipeline[[#This Row],[Close_Date]]="","","Q"&amp;ROUNDUP(MONTH(Sales_Pipeline[[#This Row],[Close_Date]])/3,0))</f>
        <v>Q4</v>
      </c>
      <c r="N7461" s="2" cm="1">
        <f t="array" ref="N7461">IFERROR(_xlfn.IFS(Sales_Pipeline[[#This Row],[Deal_Stage]]="Won",_xlfn.XLOOKUP(Sales_Pipeline[[#This Row],[Product]],Products!$A$2:$A$8,Products!$C$2:$C$8),Sales_Pipeline[[#This Row],[Deal_Stage]]="Lost",_xlfn.XLOOKUP(Sales_Pipeline[[#This Row],[Product]],Products!$A$2:$A$8,Products!$C$2:$C$8)),"")</f>
        <v>55</v>
      </c>
      <c r="O7461" s="2">
        <v>0</v>
      </c>
    </row>
    <row r="7462" spans="1:15" x14ac:dyDescent="0.3">
      <c r="A7462" t="s">
        <v>7608</v>
      </c>
      <c r="B7462" t="s">
        <v>10</v>
      </c>
      <c r="C7462" t="str">
        <f>_xlfn.XLOOKUP(Sales_Pipeline[[#This Row],[Sales_Agent]],Sales_Teams[Sales_Agent],Sales_Teams[Manager])</f>
        <v>Melvin Marxen</v>
      </c>
      <c r="D7462" t="str">
        <f>_xlfn.XLOOKUP(Sales_Pipeline[[#This Row],[Manager]],Sales_Teams[Manager],Sales_Teams[Regional_Office])</f>
        <v>Central</v>
      </c>
      <c r="E7462" t="s">
        <v>76</v>
      </c>
      <c r="F7462" t="s">
        <v>68</v>
      </c>
      <c r="G7462" t="str">
        <f>IFERROR(_xlfn.XLOOKUP(Sales_Pipeline[[#This Row],[Account]],Accounts!$A$2:$A$86,Accounts!$F$2:$F$86),"")</f>
        <v>United States</v>
      </c>
      <c r="H7462" t="s">
        <v>82</v>
      </c>
      <c r="I7462" s="3">
        <v>43020</v>
      </c>
      <c r="J7462" s="3">
        <v>43021</v>
      </c>
      <c r="K7462" s="8" t="str">
        <f>IF(Sales_Pipeline[[#This Row],[Close_Date]]="","",TEXT(Sales_Pipeline[[#This Row],[Close_Date]],"ddd"))</f>
        <v>Fri</v>
      </c>
      <c r="L7462" s="8" t="str">
        <f>IF(Sales_Pipeline[[#This Row],[Close_Date]]="","",TEXT(Sales_Pipeline[[#This Row],[Close_Date]],"mmm"))</f>
        <v>Oct</v>
      </c>
      <c r="M7462" s="8" t="str">
        <f>IF(Sales_Pipeline[[#This Row],[Close_Date]]="","","Q"&amp;ROUNDUP(MONTH(Sales_Pipeline[[#This Row],[Close_Date]])/3,0))</f>
        <v>Q4</v>
      </c>
      <c r="N7462" s="2" cm="1">
        <f t="array" ref="N7462">IFERROR(_xlfn.IFS(Sales_Pipeline[[#This Row],[Deal_Stage]]="Won",_xlfn.XLOOKUP(Sales_Pipeline[[#This Row],[Product]],Products!$A$2:$A$8,Products!$C$2:$C$8),Sales_Pipeline[[#This Row],[Deal_Stage]]="Lost",_xlfn.XLOOKUP(Sales_Pipeline[[#This Row],[Product]],Products!$A$2:$A$8,Products!$C$2:$C$8)),"")</f>
        <v>3393</v>
      </c>
      <c r="O7462" s="2">
        <v>0</v>
      </c>
    </row>
    <row r="7463" spans="1:15" x14ac:dyDescent="0.3">
      <c r="A7463" t="s">
        <v>7609</v>
      </c>
      <c r="B7463" t="s">
        <v>10</v>
      </c>
      <c r="C7463" t="str">
        <f>_xlfn.XLOOKUP(Sales_Pipeline[[#This Row],[Sales_Agent]],Sales_Teams[Sales_Agent],Sales_Teams[Manager])</f>
        <v>Melvin Marxen</v>
      </c>
      <c r="D7463" t="str">
        <f>_xlfn.XLOOKUP(Sales_Pipeline[[#This Row],[Manager]],Sales_Teams[Manager],Sales_Teams[Regional_Office])</f>
        <v>Central</v>
      </c>
      <c r="E7463" t="s">
        <v>63</v>
      </c>
      <c r="F7463" t="s">
        <v>247</v>
      </c>
      <c r="G7463" t="str">
        <f>IFERROR(_xlfn.XLOOKUP(Sales_Pipeline[[#This Row],[Account]],Accounts!$A$2:$A$86,Accounts!$F$2:$F$86),"")</f>
        <v>United States</v>
      </c>
      <c r="H7463" t="s">
        <v>57</v>
      </c>
      <c r="I7463" s="3">
        <v>43020</v>
      </c>
      <c r="J7463" s="3">
        <v>43029</v>
      </c>
      <c r="K7463" s="8" t="str">
        <f>IF(Sales_Pipeline[[#This Row],[Close_Date]]="","",TEXT(Sales_Pipeline[[#This Row],[Close_Date]],"ddd"))</f>
        <v>Sat</v>
      </c>
      <c r="L7463" s="8" t="str">
        <f>IF(Sales_Pipeline[[#This Row],[Close_Date]]="","",TEXT(Sales_Pipeline[[#This Row],[Close_Date]],"mmm"))</f>
        <v>Oct</v>
      </c>
      <c r="M7463" s="8" t="str">
        <f>IF(Sales_Pipeline[[#This Row],[Close_Date]]="","","Q"&amp;ROUNDUP(MONTH(Sales_Pipeline[[#This Row],[Close_Date]])/3,0))</f>
        <v>Q4</v>
      </c>
      <c r="N7463" s="2" cm="1">
        <f t="array" ref="N7463">IFERROR(_xlfn.IFS(Sales_Pipeline[[#This Row],[Deal_Stage]]="Won",_xlfn.XLOOKUP(Sales_Pipeline[[#This Row],[Product]],Products!$A$2:$A$8,Products!$C$2:$C$8),Sales_Pipeline[[#This Row],[Deal_Stage]]="Lost",_xlfn.XLOOKUP(Sales_Pipeline[[#This Row],[Product]],Products!$A$2:$A$8,Products!$C$2:$C$8)),"")</f>
        <v>550</v>
      </c>
      <c r="O7463" s="2">
        <v>528</v>
      </c>
    </row>
    <row r="7464" spans="1:15" x14ac:dyDescent="0.3">
      <c r="A7464" t="s">
        <v>7610</v>
      </c>
      <c r="B7464" t="s">
        <v>10</v>
      </c>
      <c r="C7464" t="str">
        <f>_xlfn.XLOOKUP(Sales_Pipeline[[#This Row],[Sales_Agent]],Sales_Teams[Sales_Agent],Sales_Teams[Manager])</f>
        <v>Melvin Marxen</v>
      </c>
      <c r="D7464" t="str">
        <f>_xlfn.XLOOKUP(Sales_Pipeline[[#This Row],[Manager]],Sales_Teams[Manager],Sales_Teams[Regional_Office])</f>
        <v>Central</v>
      </c>
      <c r="E7464" t="s">
        <v>8953</v>
      </c>
      <c r="F7464" t="s">
        <v>141</v>
      </c>
      <c r="G7464" t="str">
        <f>IFERROR(_xlfn.XLOOKUP(Sales_Pipeline[[#This Row],[Account]],Accounts!$A$2:$A$86,Accounts!$F$2:$F$86),"")</f>
        <v>United States</v>
      </c>
      <c r="H7464" t="s">
        <v>57</v>
      </c>
      <c r="I7464" s="3">
        <v>43020</v>
      </c>
      <c r="J7464" s="3">
        <v>43097</v>
      </c>
      <c r="K7464" s="8" t="str">
        <f>IF(Sales_Pipeline[[#This Row],[Close_Date]]="","",TEXT(Sales_Pipeline[[#This Row],[Close_Date]],"ddd"))</f>
        <v>Thu</v>
      </c>
      <c r="L7464" s="8" t="str">
        <f>IF(Sales_Pipeline[[#This Row],[Close_Date]]="","",TEXT(Sales_Pipeline[[#This Row],[Close_Date]],"mmm"))</f>
        <v>Dec</v>
      </c>
      <c r="M7464" s="8" t="str">
        <f>IF(Sales_Pipeline[[#This Row],[Close_Date]]="","","Q"&amp;ROUNDUP(MONTH(Sales_Pipeline[[#This Row],[Close_Date]])/3,0))</f>
        <v>Q4</v>
      </c>
      <c r="N7464" s="2" cm="1">
        <f t="array" ref="N7464">IFERROR(_xlfn.IFS(Sales_Pipeline[[#This Row],[Deal_Stage]]="Won",_xlfn.XLOOKUP(Sales_Pipeline[[#This Row],[Product]],Products!$A$2:$A$8,Products!$C$2:$C$8),Sales_Pipeline[[#This Row],[Deal_Stage]]="Lost",_xlfn.XLOOKUP(Sales_Pipeline[[#This Row],[Product]],Products!$A$2:$A$8,Products!$C$2:$C$8)),"")</f>
        <v>4821</v>
      </c>
      <c r="O7464" s="2">
        <v>5064</v>
      </c>
    </row>
    <row r="7465" spans="1:15" x14ac:dyDescent="0.3">
      <c r="A7465" t="s">
        <v>7611</v>
      </c>
      <c r="B7465" t="s">
        <v>10</v>
      </c>
      <c r="C7465" t="str">
        <f>_xlfn.XLOOKUP(Sales_Pipeline[[#This Row],[Sales_Agent]],Sales_Teams[Sales_Agent],Sales_Teams[Manager])</f>
        <v>Melvin Marxen</v>
      </c>
      <c r="D7465" t="str">
        <f>_xlfn.XLOOKUP(Sales_Pipeline[[#This Row],[Manager]],Sales_Teams[Manager],Sales_Teams[Regional_Office])</f>
        <v>Central</v>
      </c>
      <c r="E7465" t="s">
        <v>76</v>
      </c>
      <c r="F7465" t="s">
        <v>141</v>
      </c>
      <c r="G7465" t="str">
        <f>IFERROR(_xlfn.XLOOKUP(Sales_Pipeline[[#This Row],[Account]],Accounts!$A$2:$A$86,Accounts!$F$2:$F$86),"")</f>
        <v>United States</v>
      </c>
      <c r="H7465" t="s">
        <v>57</v>
      </c>
      <c r="I7465" s="3">
        <v>43020</v>
      </c>
      <c r="J7465" s="3">
        <v>43075</v>
      </c>
      <c r="K7465" s="8" t="str">
        <f>IF(Sales_Pipeline[[#This Row],[Close_Date]]="","",TEXT(Sales_Pipeline[[#This Row],[Close_Date]],"ddd"))</f>
        <v>Wed</v>
      </c>
      <c r="L7465" s="8" t="str">
        <f>IF(Sales_Pipeline[[#This Row],[Close_Date]]="","",TEXT(Sales_Pipeline[[#This Row],[Close_Date]],"mmm"))</f>
        <v>Dec</v>
      </c>
      <c r="M7465" s="8" t="str">
        <f>IF(Sales_Pipeline[[#This Row],[Close_Date]]="","","Q"&amp;ROUNDUP(MONTH(Sales_Pipeline[[#This Row],[Close_Date]])/3,0))</f>
        <v>Q4</v>
      </c>
      <c r="N7465" s="2" cm="1">
        <f t="array" ref="N7465">IFERROR(_xlfn.IFS(Sales_Pipeline[[#This Row],[Deal_Stage]]="Won",_xlfn.XLOOKUP(Sales_Pipeline[[#This Row],[Product]],Products!$A$2:$A$8,Products!$C$2:$C$8),Sales_Pipeline[[#This Row],[Deal_Stage]]="Lost",_xlfn.XLOOKUP(Sales_Pipeline[[#This Row],[Product]],Products!$A$2:$A$8,Products!$C$2:$C$8)),"")</f>
        <v>3393</v>
      </c>
      <c r="O7465" s="2">
        <v>3203</v>
      </c>
    </row>
    <row r="7466" spans="1:15" x14ac:dyDescent="0.3">
      <c r="A7466" t="s">
        <v>7612</v>
      </c>
      <c r="B7466" t="s">
        <v>43</v>
      </c>
      <c r="C7466" t="str">
        <f>_xlfn.XLOOKUP(Sales_Pipeline[[#This Row],[Sales_Agent]],Sales_Teams[Sales_Agent],Sales_Teams[Manager])</f>
        <v>Summer Sewald</v>
      </c>
      <c r="D7466" t="str">
        <f>_xlfn.XLOOKUP(Sales_Pipeline[[#This Row],[Manager]],Sales_Teams[Manager],Sales_Teams[Regional_Office])</f>
        <v>West</v>
      </c>
      <c r="E7466" t="s">
        <v>63</v>
      </c>
      <c r="F7466" t="s">
        <v>92</v>
      </c>
      <c r="G7466" t="str">
        <f>IFERROR(_xlfn.XLOOKUP(Sales_Pipeline[[#This Row],[Account]],Accounts!$A$2:$A$86,Accounts!$F$2:$F$86),"")</f>
        <v>United States</v>
      </c>
      <c r="H7466" t="s">
        <v>57</v>
      </c>
      <c r="I7466" s="3">
        <v>43020</v>
      </c>
      <c r="J7466" s="3">
        <v>43041</v>
      </c>
      <c r="K7466" s="8" t="str">
        <f>IF(Sales_Pipeline[[#This Row],[Close_Date]]="","",TEXT(Sales_Pipeline[[#This Row],[Close_Date]],"ddd"))</f>
        <v>Thu</v>
      </c>
      <c r="L7466" s="8" t="str">
        <f>IF(Sales_Pipeline[[#This Row],[Close_Date]]="","",TEXT(Sales_Pipeline[[#This Row],[Close_Date]],"mmm"))</f>
        <v>Nov</v>
      </c>
      <c r="M7466" s="8" t="str">
        <f>IF(Sales_Pipeline[[#This Row],[Close_Date]]="","","Q"&amp;ROUNDUP(MONTH(Sales_Pipeline[[#This Row],[Close_Date]])/3,0))</f>
        <v>Q4</v>
      </c>
      <c r="N7466" s="2" cm="1">
        <f t="array" ref="N7466">IFERROR(_xlfn.IFS(Sales_Pipeline[[#This Row],[Deal_Stage]]="Won",_xlfn.XLOOKUP(Sales_Pipeline[[#This Row],[Product]],Products!$A$2:$A$8,Products!$C$2:$C$8),Sales_Pipeline[[#This Row],[Deal_Stage]]="Lost",_xlfn.XLOOKUP(Sales_Pipeline[[#This Row],[Product]],Products!$A$2:$A$8,Products!$C$2:$C$8)),"")</f>
        <v>550</v>
      </c>
      <c r="O7466" s="2">
        <v>549</v>
      </c>
    </row>
    <row r="7467" spans="1:15" x14ac:dyDescent="0.3">
      <c r="A7467" t="s">
        <v>7613</v>
      </c>
      <c r="B7467" t="s">
        <v>42</v>
      </c>
      <c r="C7467" t="str">
        <f>_xlfn.XLOOKUP(Sales_Pipeline[[#This Row],[Sales_Agent]],Sales_Teams[Sales_Agent],Sales_Teams[Manager])</f>
        <v>Summer Sewald</v>
      </c>
      <c r="D7467" t="str">
        <f>_xlfn.XLOOKUP(Sales_Pipeline[[#This Row],[Manager]],Sales_Teams[Manager],Sales_Teams[Regional_Office])</f>
        <v>West</v>
      </c>
      <c r="E7467" t="s">
        <v>63</v>
      </c>
      <c r="F7467" t="s">
        <v>191</v>
      </c>
      <c r="G7467" t="str">
        <f>IFERROR(_xlfn.XLOOKUP(Sales_Pipeline[[#This Row],[Account]],Accounts!$A$2:$A$86,Accounts!$F$2:$F$86),"")</f>
        <v>United States</v>
      </c>
      <c r="H7467" t="s">
        <v>57</v>
      </c>
      <c r="I7467" s="3">
        <v>43020</v>
      </c>
      <c r="J7467" s="3">
        <v>43031</v>
      </c>
      <c r="K7467" s="8" t="str">
        <f>IF(Sales_Pipeline[[#This Row],[Close_Date]]="","",TEXT(Sales_Pipeline[[#This Row],[Close_Date]],"ddd"))</f>
        <v>Mon</v>
      </c>
      <c r="L7467" s="8" t="str">
        <f>IF(Sales_Pipeline[[#This Row],[Close_Date]]="","",TEXT(Sales_Pipeline[[#This Row],[Close_Date]],"mmm"))</f>
        <v>Oct</v>
      </c>
      <c r="M7467" s="8" t="str">
        <f>IF(Sales_Pipeline[[#This Row],[Close_Date]]="","","Q"&amp;ROUNDUP(MONTH(Sales_Pipeline[[#This Row],[Close_Date]])/3,0))</f>
        <v>Q4</v>
      </c>
      <c r="N7467" s="2" cm="1">
        <f t="array" ref="N7467">IFERROR(_xlfn.IFS(Sales_Pipeline[[#This Row],[Deal_Stage]]="Won",_xlfn.XLOOKUP(Sales_Pipeline[[#This Row],[Product]],Products!$A$2:$A$8,Products!$C$2:$C$8),Sales_Pipeline[[#This Row],[Deal_Stage]]="Lost",_xlfn.XLOOKUP(Sales_Pipeline[[#This Row],[Product]],Products!$A$2:$A$8,Products!$C$2:$C$8)),"")</f>
        <v>550</v>
      </c>
      <c r="O7467" s="2">
        <v>594</v>
      </c>
    </row>
    <row r="7468" spans="1:15" x14ac:dyDescent="0.3">
      <c r="A7468" t="s">
        <v>7614</v>
      </c>
      <c r="B7468" t="s">
        <v>8</v>
      </c>
      <c r="C7468" t="str">
        <f>_xlfn.XLOOKUP(Sales_Pipeline[[#This Row],[Sales_Agent]],Sales_Teams[Sales_Agent],Sales_Teams[Manager])</f>
        <v>Dustin Brinkmann</v>
      </c>
      <c r="D7468" t="str">
        <f>_xlfn.XLOOKUP(Sales_Pipeline[[#This Row],[Manager]],Sales_Teams[Manager],Sales_Teams[Regional_Office])</f>
        <v>Central</v>
      </c>
      <c r="E7468" t="s">
        <v>63</v>
      </c>
      <c r="F7468" t="s">
        <v>229</v>
      </c>
      <c r="G7468" t="str">
        <f>IFERROR(_xlfn.XLOOKUP(Sales_Pipeline[[#This Row],[Account]],Accounts!$A$2:$A$86,Accounts!$F$2:$F$86),"")</f>
        <v>Norway</v>
      </c>
      <c r="H7468" t="s">
        <v>82</v>
      </c>
      <c r="I7468" s="3">
        <v>43020</v>
      </c>
      <c r="J7468" s="3">
        <v>43029</v>
      </c>
      <c r="K7468" s="8" t="str">
        <f>IF(Sales_Pipeline[[#This Row],[Close_Date]]="","",TEXT(Sales_Pipeline[[#This Row],[Close_Date]],"ddd"))</f>
        <v>Sat</v>
      </c>
      <c r="L7468" s="8" t="str">
        <f>IF(Sales_Pipeline[[#This Row],[Close_Date]]="","",TEXT(Sales_Pipeline[[#This Row],[Close_Date]],"mmm"))</f>
        <v>Oct</v>
      </c>
      <c r="M7468" s="8" t="str">
        <f>IF(Sales_Pipeline[[#This Row],[Close_Date]]="","","Q"&amp;ROUNDUP(MONTH(Sales_Pipeline[[#This Row],[Close_Date]])/3,0))</f>
        <v>Q4</v>
      </c>
      <c r="N7468" s="2" cm="1">
        <f t="array" ref="N7468">IFERROR(_xlfn.IFS(Sales_Pipeline[[#This Row],[Deal_Stage]]="Won",_xlfn.XLOOKUP(Sales_Pipeline[[#This Row],[Product]],Products!$A$2:$A$8,Products!$C$2:$C$8),Sales_Pipeline[[#This Row],[Deal_Stage]]="Lost",_xlfn.XLOOKUP(Sales_Pipeline[[#This Row],[Product]],Products!$A$2:$A$8,Products!$C$2:$C$8)),"")</f>
        <v>550</v>
      </c>
      <c r="O7468" s="2">
        <v>0</v>
      </c>
    </row>
    <row r="7469" spans="1:15" x14ac:dyDescent="0.3">
      <c r="A7469" t="s">
        <v>7615</v>
      </c>
      <c r="B7469" t="s">
        <v>8</v>
      </c>
      <c r="C7469" t="str">
        <f>_xlfn.XLOOKUP(Sales_Pipeline[[#This Row],[Sales_Agent]],Sales_Teams[Sales_Agent],Sales_Teams[Manager])</f>
        <v>Dustin Brinkmann</v>
      </c>
      <c r="D7469" t="str">
        <f>_xlfn.XLOOKUP(Sales_Pipeline[[#This Row],[Manager]],Sales_Teams[Manager],Sales_Teams[Regional_Office])</f>
        <v>Central</v>
      </c>
      <c r="E7469" t="s">
        <v>63</v>
      </c>
      <c r="F7469" t="s">
        <v>229</v>
      </c>
      <c r="G7469" t="str">
        <f>IFERROR(_xlfn.XLOOKUP(Sales_Pipeline[[#This Row],[Account]],Accounts!$A$2:$A$86,Accounts!$F$2:$F$86),"")</f>
        <v>Norway</v>
      </c>
      <c r="H7469" t="s">
        <v>82</v>
      </c>
      <c r="I7469" s="3">
        <v>43020</v>
      </c>
      <c r="J7469" s="3">
        <v>43030</v>
      </c>
      <c r="K7469" s="8" t="str">
        <f>IF(Sales_Pipeline[[#This Row],[Close_Date]]="","",TEXT(Sales_Pipeline[[#This Row],[Close_Date]],"ddd"))</f>
        <v>Sun</v>
      </c>
      <c r="L7469" s="8" t="str">
        <f>IF(Sales_Pipeline[[#This Row],[Close_Date]]="","",TEXT(Sales_Pipeline[[#This Row],[Close_Date]],"mmm"))</f>
        <v>Oct</v>
      </c>
      <c r="M7469" s="8" t="str">
        <f>IF(Sales_Pipeline[[#This Row],[Close_Date]]="","","Q"&amp;ROUNDUP(MONTH(Sales_Pipeline[[#This Row],[Close_Date]])/3,0))</f>
        <v>Q4</v>
      </c>
      <c r="N7469" s="2" cm="1">
        <f t="array" ref="N7469">IFERROR(_xlfn.IFS(Sales_Pipeline[[#This Row],[Deal_Stage]]="Won",_xlfn.XLOOKUP(Sales_Pipeline[[#This Row],[Product]],Products!$A$2:$A$8,Products!$C$2:$C$8),Sales_Pipeline[[#This Row],[Deal_Stage]]="Lost",_xlfn.XLOOKUP(Sales_Pipeline[[#This Row],[Product]],Products!$A$2:$A$8,Products!$C$2:$C$8)),"")</f>
        <v>550</v>
      </c>
      <c r="O7469" s="2">
        <v>0</v>
      </c>
    </row>
    <row r="7470" spans="1:15" x14ac:dyDescent="0.3">
      <c r="A7470" t="s">
        <v>7616</v>
      </c>
      <c r="B7470" t="s">
        <v>37</v>
      </c>
      <c r="C7470" t="str">
        <f>_xlfn.XLOOKUP(Sales_Pipeline[[#This Row],[Sales_Agent]],Sales_Teams[Sales_Agent],Sales_Teams[Manager])</f>
        <v>Celia Rouche</v>
      </c>
      <c r="D7470" t="str">
        <f>_xlfn.XLOOKUP(Sales_Pipeline[[#This Row],[Manager]],Sales_Teams[Manager],Sales_Teams[Regional_Office])</f>
        <v>West</v>
      </c>
      <c r="E7470" t="s">
        <v>63</v>
      </c>
      <c r="F7470" t="s">
        <v>114</v>
      </c>
      <c r="G7470" t="str">
        <f>IFERROR(_xlfn.XLOOKUP(Sales_Pipeline[[#This Row],[Account]],Accounts!$A$2:$A$86,Accounts!$F$2:$F$86),"")</f>
        <v>United States</v>
      </c>
      <c r="H7470" t="s">
        <v>57</v>
      </c>
      <c r="I7470" s="3">
        <v>43020</v>
      </c>
      <c r="J7470" s="3">
        <v>43040</v>
      </c>
      <c r="K7470" s="8" t="str">
        <f>IF(Sales_Pipeline[[#This Row],[Close_Date]]="","",TEXT(Sales_Pipeline[[#This Row],[Close_Date]],"ddd"))</f>
        <v>Wed</v>
      </c>
      <c r="L7470" s="8" t="str">
        <f>IF(Sales_Pipeline[[#This Row],[Close_Date]]="","",TEXT(Sales_Pipeline[[#This Row],[Close_Date]],"mmm"))</f>
        <v>Nov</v>
      </c>
      <c r="M7470" s="8" t="str">
        <f>IF(Sales_Pipeline[[#This Row],[Close_Date]]="","","Q"&amp;ROUNDUP(MONTH(Sales_Pipeline[[#This Row],[Close_Date]])/3,0))</f>
        <v>Q4</v>
      </c>
      <c r="N7470" s="2" cm="1">
        <f t="array" ref="N7470">IFERROR(_xlfn.IFS(Sales_Pipeline[[#This Row],[Deal_Stage]]="Won",_xlfn.XLOOKUP(Sales_Pipeline[[#This Row],[Product]],Products!$A$2:$A$8,Products!$C$2:$C$8),Sales_Pipeline[[#This Row],[Deal_Stage]]="Lost",_xlfn.XLOOKUP(Sales_Pipeline[[#This Row],[Product]],Products!$A$2:$A$8,Products!$C$2:$C$8)),"")</f>
        <v>550</v>
      </c>
      <c r="O7470" s="2">
        <v>529</v>
      </c>
    </row>
    <row r="7471" spans="1:15" x14ac:dyDescent="0.3">
      <c r="A7471" t="s">
        <v>7617</v>
      </c>
      <c r="B7471" t="s">
        <v>45</v>
      </c>
      <c r="C7471" t="str">
        <f>_xlfn.XLOOKUP(Sales_Pipeline[[#This Row],[Sales_Agent]],Sales_Teams[Sales_Agent],Sales_Teams[Manager])</f>
        <v>Summer Sewald</v>
      </c>
      <c r="D7471" t="str">
        <f>_xlfn.XLOOKUP(Sales_Pipeline[[#This Row],[Manager]],Sales_Teams[Manager],Sales_Teams[Regional_Office])</f>
        <v>West</v>
      </c>
      <c r="E7471" t="s">
        <v>8953</v>
      </c>
      <c r="F7471" t="s">
        <v>100</v>
      </c>
      <c r="G7471" t="str">
        <f>IFERROR(_xlfn.XLOOKUP(Sales_Pipeline[[#This Row],[Account]],Accounts!$A$2:$A$86,Accounts!$F$2:$F$86),"")</f>
        <v>United States</v>
      </c>
      <c r="H7471" t="s">
        <v>57</v>
      </c>
      <c r="I7471" s="3">
        <v>43020</v>
      </c>
      <c r="J7471" s="3">
        <v>43025</v>
      </c>
      <c r="K7471" s="8" t="str">
        <f>IF(Sales_Pipeline[[#This Row],[Close_Date]]="","",TEXT(Sales_Pipeline[[#This Row],[Close_Date]],"ddd"))</f>
        <v>Tue</v>
      </c>
      <c r="L7471" s="8" t="str">
        <f>IF(Sales_Pipeline[[#This Row],[Close_Date]]="","",TEXT(Sales_Pipeline[[#This Row],[Close_Date]],"mmm"))</f>
        <v>Oct</v>
      </c>
      <c r="M7471" s="8" t="str">
        <f>IF(Sales_Pipeline[[#This Row],[Close_Date]]="","","Q"&amp;ROUNDUP(MONTH(Sales_Pipeline[[#This Row],[Close_Date]])/3,0))</f>
        <v>Q4</v>
      </c>
      <c r="N7471" s="2" cm="1">
        <f t="array" ref="N7471">IFERROR(_xlfn.IFS(Sales_Pipeline[[#This Row],[Deal_Stage]]="Won",_xlfn.XLOOKUP(Sales_Pipeline[[#This Row],[Product]],Products!$A$2:$A$8,Products!$C$2:$C$8),Sales_Pipeline[[#This Row],[Deal_Stage]]="Lost",_xlfn.XLOOKUP(Sales_Pipeline[[#This Row],[Product]],Products!$A$2:$A$8,Products!$C$2:$C$8)),"")</f>
        <v>4821</v>
      </c>
      <c r="O7471" s="2">
        <v>4505</v>
      </c>
    </row>
    <row r="7472" spans="1:15" x14ac:dyDescent="0.3">
      <c r="A7472" t="s">
        <v>7618</v>
      </c>
      <c r="B7472" t="s">
        <v>9</v>
      </c>
      <c r="C7472" t="str">
        <f>_xlfn.XLOOKUP(Sales_Pipeline[[#This Row],[Sales_Agent]],Sales_Teams[Sales_Agent],Sales_Teams[Manager])</f>
        <v>Dustin Brinkmann</v>
      </c>
      <c r="D7472" t="str">
        <f>_xlfn.XLOOKUP(Sales_Pipeline[[#This Row],[Manager]],Sales_Teams[Manager],Sales_Teams[Regional_Office])</f>
        <v>Central</v>
      </c>
      <c r="E7472" t="s">
        <v>63</v>
      </c>
      <c r="F7472" t="s">
        <v>150</v>
      </c>
      <c r="G7472" t="str">
        <f>IFERROR(_xlfn.XLOOKUP(Sales_Pipeline[[#This Row],[Account]],Accounts!$A$2:$A$86,Accounts!$F$2:$F$86),"")</f>
        <v>United States</v>
      </c>
      <c r="H7472" t="s">
        <v>57</v>
      </c>
      <c r="I7472" s="3">
        <v>43020</v>
      </c>
      <c r="J7472" s="3">
        <v>43080</v>
      </c>
      <c r="K7472" s="8" t="str">
        <f>IF(Sales_Pipeline[[#This Row],[Close_Date]]="","",TEXT(Sales_Pipeline[[#This Row],[Close_Date]],"ddd"))</f>
        <v>Mon</v>
      </c>
      <c r="L7472" s="8" t="str">
        <f>IF(Sales_Pipeline[[#This Row],[Close_Date]]="","",TEXT(Sales_Pipeline[[#This Row],[Close_Date]],"mmm"))</f>
        <v>Dec</v>
      </c>
      <c r="M7472" s="8" t="str">
        <f>IF(Sales_Pipeline[[#This Row],[Close_Date]]="","","Q"&amp;ROUNDUP(MONTH(Sales_Pipeline[[#This Row],[Close_Date]])/3,0))</f>
        <v>Q4</v>
      </c>
      <c r="N7472" s="2" cm="1">
        <f t="array" ref="N7472">IFERROR(_xlfn.IFS(Sales_Pipeline[[#This Row],[Deal_Stage]]="Won",_xlfn.XLOOKUP(Sales_Pipeline[[#This Row],[Product]],Products!$A$2:$A$8,Products!$C$2:$C$8),Sales_Pipeline[[#This Row],[Deal_Stage]]="Lost",_xlfn.XLOOKUP(Sales_Pipeline[[#This Row],[Product]],Products!$A$2:$A$8,Products!$C$2:$C$8)),"")</f>
        <v>550</v>
      </c>
      <c r="O7472" s="2">
        <v>457</v>
      </c>
    </row>
    <row r="7473" spans="1:15" x14ac:dyDescent="0.3">
      <c r="A7473" t="s">
        <v>7619</v>
      </c>
      <c r="B7473" t="s">
        <v>9</v>
      </c>
      <c r="C7473" t="str">
        <f>_xlfn.XLOOKUP(Sales_Pipeline[[#This Row],[Sales_Agent]],Sales_Teams[Sales_Agent],Sales_Teams[Manager])</f>
        <v>Dustin Brinkmann</v>
      </c>
      <c r="D7473" t="str">
        <f>_xlfn.XLOOKUP(Sales_Pipeline[[#This Row],[Manager]],Sales_Teams[Manager],Sales_Teams[Regional_Office])</f>
        <v>Central</v>
      </c>
      <c r="E7473" t="s">
        <v>76</v>
      </c>
      <c r="F7473" t="s">
        <v>105</v>
      </c>
      <c r="G7473" t="str">
        <f>IFERROR(_xlfn.XLOOKUP(Sales_Pipeline[[#This Row],[Account]],Accounts!$A$2:$A$86,Accounts!$F$2:$F$86),"")</f>
        <v>United States</v>
      </c>
      <c r="H7473" t="s">
        <v>57</v>
      </c>
      <c r="I7473" s="3">
        <v>43020</v>
      </c>
      <c r="J7473" s="3">
        <v>43021</v>
      </c>
      <c r="K7473" s="8" t="str">
        <f>IF(Sales_Pipeline[[#This Row],[Close_Date]]="","",TEXT(Sales_Pipeline[[#This Row],[Close_Date]],"ddd"))</f>
        <v>Fri</v>
      </c>
      <c r="L7473" s="8" t="str">
        <f>IF(Sales_Pipeline[[#This Row],[Close_Date]]="","",TEXT(Sales_Pipeline[[#This Row],[Close_Date]],"mmm"))</f>
        <v>Oct</v>
      </c>
      <c r="M7473" s="8" t="str">
        <f>IF(Sales_Pipeline[[#This Row],[Close_Date]]="","","Q"&amp;ROUNDUP(MONTH(Sales_Pipeline[[#This Row],[Close_Date]])/3,0))</f>
        <v>Q4</v>
      </c>
      <c r="N7473" s="2" cm="1">
        <f t="array" ref="N7473">IFERROR(_xlfn.IFS(Sales_Pipeline[[#This Row],[Deal_Stage]]="Won",_xlfn.XLOOKUP(Sales_Pipeline[[#This Row],[Product]],Products!$A$2:$A$8,Products!$C$2:$C$8),Sales_Pipeline[[#This Row],[Deal_Stage]]="Lost",_xlfn.XLOOKUP(Sales_Pipeline[[#This Row],[Product]],Products!$A$2:$A$8,Products!$C$2:$C$8)),"")</f>
        <v>3393</v>
      </c>
      <c r="O7473" s="2">
        <v>3090</v>
      </c>
    </row>
    <row r="7474" spans="1:15" x14ac:dyDescent="0.3">
      <c r="A7474" t="s">
        <v>7620</v>
      </c>
      <c r="B7474" t="s">
        <v>29</v>
      </c>
      <c r="C7474" t="str">
        <f>_xlfn.XLOOKUP(Sales_Pipeline[[#This Row],[Sales_Agent]],Sales_Teams[Sales_Agent],Sales_Teams[Manager])</f>
        <v>Rocco Neubert</v>
      </c>
      <c r="D7474" t="str">
        <f>_xlfn.XLOOKUP(Sales_Pipeline[[#This Row],[Manager]],Sales_Teams[Manager],Sales_Teams[Regional_Office])</f>
        <v>East</v>
      </c>
      <c r="E7474" t="s">
        <v>61</v>
      </c>
      <c r="F7474" t="s">
        <v>388</v>
      </c>
      <c r="G7474" t="str">
        <f>IFERROR(_xlfn.XLOOKUP(Sales_Pipeline[[#This Row],[Account]],Accounts!$A$2:$A$86,Accounts!$F$2:$F$86),"")</f>
        <v>China</v>
      </c>
      <c r="H7474" t="s">
        <v>57</v>
      </c>
      <c r="I7474" s="3">
        <v>43020</v>
      </c>
      <c r="J7474" s="3">
        <v>43022</v>
      </c>
      <c r="K7474" s="8" t="str">
        <f>IF(Sales_Pipeline[[#This Row],[Close_Date]]="","",TEXT(Sales_Pipeline[[#This Row],[Close_Date]],"ddd"))</f>
        <v>Sat</v>
      </c>
      <c r="L7474" s="8" t="str">
        <f>IF(Sales_Pipeline[[#This Row],[Close_Date]]="","",TEXT(Sales_Pipeline[[#This Row],[Close_Date]],"mmm"))</f>
        <v>Oct</v>
      </c>
      <c r="M7474" s="8" t="str">
        <f>IF(Sales_Pipeline[[#This Row],[Close_Date]]="","","Q"&amp;ROUNDUP(MONTH(Sales_Pipeline[[#This Row],[Close_Date]])/3,0))</f>
        <v>Q4</v>
      </c>
      <c r="N7474" s="2" cm="1">
        <f t="array" ref="N7474">IFERROR(_xlfn.IFS(Sales_Pipeline[[#This Row],[Deal_Stage]]="Won",_xlfn.XLOOKUP(Sales_Pipeline[[#This Row],[Product]],Products!$A$2:$A$8,Products!$C$2:$C$8),Sales_Pipeline[[#This Row],[Deal_Stage]]="Lost",_xlfn.XLOOKUP(Sales_Pipeline[[#This Row],[Product]],Products!$A$2:$A$8,Products!$C$2:$C$8)),"")</f>
        <v>55</v>
      </c>
      <c r="O7474" s="2">
        <v>53</v>
      </c>
    </row>
    <row r="7475" spans="1:15" x14ac:dyDescent="0.3">
      <c r="A7475" t="s">
        <v>7621</v>
      </c>
      <c r="B7475" t="s">
        <v>17</v>
      </c>
      <c r="C7475" t="str">
        <f>_xlfn.XLOOKUP(Sales_Pipeline[[#This Row],[Sales_Agent]],Sales_Teams[Sales_Agent],Sales_Teams[Manager])</f>
        <v>Cara Losch</v>
      </c>
      <c r="D7475" t="str">
        <f>_xlfn.XLOOKUP(Sales_Pipeline[[#This Row],[Manager]],Sales_Teams[Manager],Sales_Teams[Regional_Office])</f>
        <v>East</v>
      </c>
      <c r="E7475" t="s">
        <v>55</v>
      </c>
      <c r="F7475" t="s">
        <v>253</v>
      </c>
      <c r="G7475" t="str">
        <f>IFERROR(_xlfn.XLOOKUP(Sales_Pipeline[[#This Row],[Account]],Accounts!$A$2:$A$86,Accounts!$F$2:$F$86),"")</f>
        <v>United States</v>
      </c>
      <c r="H7475" t="s">
        <v>57</v>
      </c>
      <c r="I7475" s="3">
        <v>43020</v>
      </c>
      <c r="J7475" s="3">
        <v>43025</v>
      </c>
      <c r="K7475" s="8" t="str">
        <f>IF(Sales_Pipeline[[#This Row],[Close_Date]]="","",TEXT(Sales_Pipeline[[#This Row],[Close_Date]],"ddd"))</f>
        <v>Tue</v>
      </c>
      <c r="L7475" s="8" t="str">
        <f>IF(Sales_Pipeline[[#This Row],[Close_Date]]="","",TEXT(Sales_Pipeline[[#This Row],[Close_Date]],"mmm"))</f>
        <v>Oct</v>
      </c>
      <c r="M7475" s="8" t="str">
        <f>IF(Sales_Pipeline[[#This Row],[Close_Date]]="","","Q"&amp;ROUNDUP(MONTH(Sales_Pipeline[[#This Row],[Close_Date]])/3,0))</f>
        <v>Q4</v>
      </c>
      <c r="N7475" s="2" cm="1">
        <f t="array" ref="N7475">IFERROR(_xlfn.IFS(Sales_Pipeline[[#This Row],[Deal_Stage]]="Won",_xlfn.XLOOKUP(Sales_Pipeline[[#This Row],[Product]],Products!$A$2:$A$8,Products!$C$2:$C$8),Sales_Pipeline[[#This Row],[Deal_Stage]]="Lost",_xlfn.XLOOKUP(Sales_Pipeline[[#This Row],[Product]],Products!$A$2:$A$8,Products!$C$2:$C$8)),"")</f>
        <v>1096</v>
      </c>
      <c r="O7475" s="2">
        <v>1004</v>
      </c>
    </row>
    <row r="7476" spans="1:15" x14ac:dyDescent="0.3">
      <c r="A7476" t="s">
        <v>7622</v>
      </c>
      <c r="B7476" t="s">
        <v>44</v>
      </c>
      <c r="C7476" t="str">
        <f>_xlfn.XLOOKUP(Sales_Pipeline[[#This Row],[Sales_Agent]],Sales_Teams[Sales_Agent],Sales_Teams[Manager])</f>
        <v>Summer Sewald</v>
      </c>
      <c r="D7476" t="str">
        <f>_xlfn.XLOOKUP(Sales_Pipeline[[#This Row],[Manager]],Sales_Teams[Manager],Sales_Teams[Regional_Office])</f>
        <v>West</v>
      </c>
      <c r="E7476" t="s">
        <v>76</v>
      </c>
      <c r="F7476" t="s">
        <v>330</v>
      </c>
      <c r="G7476" t="str">
        <f>IFERROR(_xlfn.XLOOKUP(Sales_Pipeline[[#This Row],[Account]],Accounts!$A$2:$A$86,Accounts!$F$2:$F$86),"")</f>
        <v>Korea</v>
      </c>
      <c r="H7476" t="s">
        <v>82</v>
      </c>
      <c r="I7476" s="3">
        <v>43020</v>
      </c>
      <c r="J7476" s="3">
        <v>43027</v>
      </c>
      <c r="K7476" s="8" t="str">
        <f>IF(Sales_Pipeline[[#This Row],[Close_Date]]="","",TEXT(Sales_Pipeline[[#This Row],[Close_Date]],"ddd"))</f>
        <v>Thu</v>
      </c>
      <c r="L7476" s="8" t="str">
        <f>IF(Sales_Pipeline[[#This Row],[Close_Date]]="","",TEXT(Sales_Pipeline[[#This Row],[Close_Date]],"mmm"))</f>
        <v>Oct</v>
      </c>
      <c r="M7476" s="8" t="str">
        <f>IF(Sales_Pipeline[[#This Row],[Close_Date]]="","","Q"&amp;ROUNDUP(MONTH(Sales_Pipeline[[#This Row],[Close_Date]])/3,0))</f>
        <v>Q4</v>
      </c>
      <c r="N7476" s="2" cm="1">
        <f t="array" ref="N7476">IFERROR(_xlfn.IFS(Sales_Pipeline[[#This Row],[Deal_Stage]]="Won",_xlfn.XLOOKUP(Sales_Pipeline[[#This Row],[Product]],Products!$A$2:$A$8,Products!$C$2:$C$8),Sales_Pipeline[[#This Row],[Deal_Stage]]="Lost",_xlfn.XLOOKUP(Sales_Pipeline[[#This Row],[Product]],Products!$A$2:$A$8,Products!$C$2:$C$8)),"")</f>
        <v>3393</v>
      </c>
      <c r="O7476" s="2">
        <v>0</v>
      </c>
    </row>
    <row r="7477" spans="1:15" x14ac:dyDescent="0.3">
      <c r="A7477" t="s">
        <v>7623</v>
      </c>
      <c r="B7477" t="s">
        <v>44</v>
      </c>
      <c r="C7477" t="str">
        <f>_xlfn.XLOOKUP(Sales_Pipeline[[#This Row],[Sales_Agent]],Sales_Teams[Sales_Agent],Sales_Teams[Manager])</f>
        <v>Summer Sewald</v>
      </c>
      <c r="D7477" t="str">
        <f>_xlfn.XLOOKUP(Sales_Pipeline[[#This Row],[Manager]],Sales_Teams[Manager],Sales_Teams[Regional_Office])</f>
        <v>West</v>
      </c>
      <c r="E7477" t="s">
        <v>63</v>
      </c>
      <c r="F7477" t="s">
        <v>70</v>
      </c>
      <c r="G7477" t="str">
        <f>IFERROR(_xlfn.XLOOKUP(Sales_Pipeline[[#This Row],[Account]],Accounts!$A$2:$A$86,Accounts!$F$2:$F$86),"")</f>
        <v>United States</v>
      </c>
      <c r="H7477" t="s">
        <v>57</v>
      </c>
      <c r="I7477" s="3">
        <v>43020</v>
      </c>
      <c r="J7477" s="3">
        <v>43029</v>
      </c>
      <c r="K7477" s="8" t="str">
        <f>IF(Sales_Pipeline[[#This Row],[Close_Date]]="","",TEXT(Sales_Pipeline[[#This Row],[Close_Date]],"ddd"))</f>
        <v>Sat</v>
      </c>
      <c r="L7477" s="8" t="str">
        <f>IF(Sales_Pipeline[[#This Row],[Close_Date]]="","",TEXT(Sales_Pipeline[[#This Row],[Close_Date]],"mmm"))</f>
        <v>Oct</v>
      </c>
      <c r="M7477" s="8" t="str">
        <f>IF(Sales_Pipeline[[#This Row],[Close_Date]]="","","Q"&amp;ROUNDUP(MONTH(Sales_Pipeline[[#This Row],[Close_Date]])/3,0))</f>
        <v>Q4</v>
      </c>
      <c r="N7477" s="2" cm="1">
        <f t="array" ref="N7477">IFERROR(_xlfn.IFS(Sales_Pipeline[[#This Row],[Deal_Stage]]="Won",_xlfn.XLOOKUP(Sales_Pipeline[[#This Row],[Product]],Products!$A$2:$A$8,Products!$C$2:$C$8),Sales_Pipeline[[#This Row],[Deal_Stage]]="Lost",_xlfn.XLOOKUP(Sales_Pipeline[[#This Row],[Product]],Products!$A$2:$A$8,Products!$C$2:$C$8)),"")</f>
        <v>550</v>
      </c>
      <c r="O7477" s="2">
        <v>696</v>
      </c>
    </row>
    <row r="7478" spans="1:15" x14ac:dyDescent="0.3">
      <c r="A7478" t="s">
        <v>7624</v>
      </c>
      <c r="B7478" t="s">
        <v>3</v>
      </c>
      <c r="C7478" t="str">
        <f>_xlfn.XLOOKUP(Sales_Pipeline[[#This Row],[Sales_Agent]],Sales_Teams[Sales_Agent],Sales_Teams[Manager])</f>
        <v>Dustin Brinkmann</v>
      </c>
      <c r="D7478" t="str">
        <f>_xlfn.XLOOKUP(Sales_Pipeline[[#This Row],[Manager]],Sales_Teams[Manager],Sales_Teams[Regional_Office])</f>
        <v>Central</v>
      </c>
      <c r="E7478" t="s">
        <v>61</v>
      </c>
      <c r="F7478" t="s">
        <v>94</v>
      </c>
      <c r="G7478" t="str">
        <f>IFERROR(_xlfn.XLOOKUP(Sales_Pipeline[[#This Row],[Account]],Accounts!$A$2:$A$86,Accounts!$F$2:$F$86),"")</f>
        <v>United States</v>
      </c>
      <c r="H7478" t="s">
        <v>82</v>
      </c>
      <c r="I7478" s="3">
        <v>43021</v>
      </c>
      <c r="J7478" s="3">
        <v>43030</v>
      </c>
      <c r="K7478" s="8" t="str">
        <f>IF(Sales_Pipeline[[#This Row],[Close_Date]]="","",TEXT(Sales_Pipeline[[#This Row],[Close_Date]],"ddd"))</f>
        <v>Sun</v>
      </c>
      <c r="L7478" s="8" t="str">
        <f>IF(Sales_Pipeline[[#This Row],[Close_Date]]="","",TEXT(Sales_Pipeline[[#This Row],[Close_Date]],"mmm"))</f>
        <v>Oct</v>
      </c>
      <c r="M7478" s="8" t="str">
        <f>IF(Sales_Pipeline[[#This Row],[Close_Date]]="","","Q"&amp;ROUNDUP(MONTH(Sales_Pipeline[[#This Row],[Close_Date]])/3,0))</f>
        <v>Q4</v>
      </c>
      <c r="N7478" s="2" cm="1">
        <f t="array" ref="N7478">IFERROR(_xlfn.IFS(Sales_Pipeline[[#This Row],[Deal_Stage]]="Won",_xlfn.XLOOKUP(Sales_Pipeline[[#This Row],[Product]],Products!$A$2:$A$8,Products!$C$2:$C$8),Sales_Pipeline[[#This Row],[Deal_Stage]]="Lost",_xlfn.XLOOKUP(Sales_Pipeline[[#This Row],[Product]],Products!$A$2:$A$8,Products!$C$2:$C$8)),"")</f>
        <v>55</v>
      </c>
      <c r="O7478" s="2">
        <v>0</v>
      </c>
    </row>
    <row r="7479" spans="1:15" x14ac:dyDescent="0.3">
      <c r="A7479" t="s">
        <v>7625</v>
      </c>
      <c r="B7479" t="s">
        <v>27</v>
      </c>
      <c r="C7479" t="str">
        <f>_xlfn.XLOOKUP(Sales_Pipeline[[#This Row],[Sales_Agent]],Sales_Teams[Sales_Agent],Sales_Teams[Manager])</f>
        <v>Rocco Neubert</v>
      </c>
      <c r="D7479" t="str">
        <f>_xlfn.XLOOKUP(Sales_Pipeline[[#This Row],[Manager]],Sales_Teams[Manager],Sales_Teams[Regional_Office])</f>
        <v>East</v>
      </c>
      <c r="E7479" t="s">
        <v>55</v>
      </c>
      <c r="F7479" t="s">
        <v>159</v>
      </c>
      <c r="G7479" t="str">
        <f>IFERROR(_xlfn.XLOOKUP(Sales_Pipeline[[#This Row],[Account]],Accounts!$A$2:$A$86,Accounts!$F$2:$F$86),"")</f>
        <v>United States</v>
      </c>
      <c r="H7479" t="s">
        <v>57</v>
      </c>
      <c r="I7479" s="3">
        <v>43021</v>
      </c>
      <c r="J7479" s="3">
        <v>43031</v>
      </c>
      <c r="K7479" s="8" t="str">
        <f>IF(Sales_Pipeline[[#This Row],[Close_Date]]="","",TEXT(Sales_Pipeline[[#This Row],[Close_Date]],"ddd"))</f>
        <v>Mon</v>
      </c>
      <c r="L7479" s="8" t="str">
        <f>IF(Sales_Pipeline[[#This Row],[Close_Date]]="","",TEXT(Sales_Pipeline[[#This Row],[Close_Date]],"mmm"))</f>
        <v>Oct</v>
      </c>
      <c r="M7479" s="8" t="str">
        <f>IF(Sales_Pipeline[[#This Row],[Close_Date]]="","","Q"&amp;ROUNDUP(MONTH(Sales_Pipeline[[#This Row],[Close_Date]])/3,0))</f>
        <v>Q4</v>
      </c>
      <c r="N7479" s="2" cm="1">
        <f t="array" ref="N7479">IFERROR(_xlfn.IFS(Sales_Pipeline[[#This Row],[Deal_Stage]]="Won",_xlfn.XLOOKUP(Sales_Pipeline[[#This Row],[Product]],Products!$A$2:$A$8,Products!$C$2:$C$8),Sales_Pipeline[[#This Row],[Deal_Stage]]="Lost",_xlfn.XLOOKUP(Sales_Pipeline[[#This Row],[Product]],Products!$A$2:$A$8,Products!$C$2:$C$8)),"")</f>
        <v>1096</v>
      </c>
      <c r="O7479" s="2">
        <v>888</v>
      </c>
    </row>
    <row r="7480" spans="1:15" x14ac:dyDescent="0.3">
      <c r="A7480" t="s">
        <v>7626</v>
      </c>
      <c r="B7480" t="s">
        <v>6</v>
      </c>
      <c r="C7480" t="str">
        <f>_xlfn.XLOOKUP(Sales_Pipeline[[#This Row],[Sales_Agent]],Sales_Teams[Sales_Agent],Sales_Teams[Manager])</f>
        <v>Dustin Brinkmann</v>
      </c>
      <c r="D7480" t="str">
        <f>_xlfn.XLOOKUP(Sales_Pipeline[[#This Row],[Manager]],Sales_Teams[Manager],Sales_Teams[Regional_Office])</f>
        <v>Central</v>
      </c>
      <c r="E7480" t="s">
        <v>76</v>
      </c>
      <c r="F7480" t="s">
        <v>105</v>
      </c>
      <c r="G7480" t="str">
        <f>IFERROR(_xlfn.XLOOKUP(Sales_Pipeline[[#This Row],[Account]],Accounts!$A$2:$A$86,Accounts!$F$2:$F$86),"")</f>
        <v>United States</v>
      </c>
      <c r="H7480" t="s">
        <v>82</v>
      </c>
      <c r="I7480" s="3">
        <v>43021</v>
      </c>
      <c r="J7480" s="3">
        <v>43026</v>
      </c>
      <c r="K7480" s="8" t="str">
        <f>IF(Sales_Pipeline[[#This Row],[Close_Date]]="","",TEXT(Sales_Pipeline[[#This Row],[Close_Date]],"ddd"))</f>
        <v>Wed</v>
      </c>
      <c r="L7480" s="8" t="str">
        <f>IF(Sales_Pipeline[[#This Row],[Close_Date]]="","",TEXT(Sales_Pipeline[[#This Row],[Close_Date]],"mmm"))</f>
        <v>Oct</v>
      </c>
      <c r="M7480" s="8" t="str">
        <f>IF(Sales_Pipeline[[#This Row],[Close_Date]]="","","Q"&amp;ROUNDUP(MONTH(Sales_Pipeline[[#This Row],[Close_Date]])/3,0))</f>
        <v>Q4</v>
      </c>
      <c r="N7480" s="2" cm="1">
        <f t="array" ref="N7480">IFERROR(_xlfn.IFS(Sales_Pipeline[[#This Row],[Deal_Stage]]="Won",_xlfn.XLOOKUP(Sales_Pipeline[[#This Row],[Product]],Products!$A$2:$A$8,Products!$C$2:$C$8),Sales_Pipeline[[#This Row],[Deal_Stage]]="Lost",_xlfn.XLOOKUP(Sales_Pipeline[[#This Row],[Product]],Products!$A$2:$A$8,Products!$C$2:$C$8)),"")</f>
        <v>3393</v>
      </c>
      <c r="O7480" s="2">
        <v>0</v>
      </c>
    </row>
    <row r="7481" spans="1:15" x14ac:dyDescent="0.3">
      <c r="A7481" t="s">
        <v>7627</v>
      </c>
      <c r="B7481" t="s">
        <v>20</v>
      </c>
      <c r="C7481" t="str">
        <f>_xlfn.XLOOKUP(Sales_Pipeline[[#This Row],[Sales_Agent]],Sales_Teams[Sales_Agent],Sales_Teams[Manager])</f>
        <v>Cara Losch</v>
      </c>
      <c r="D7481" t="str">
        <f>_xlfn.XLOOKUP(Sales_Pipeline[[#This Row],[Manager]],Sales_Teams[Manager],Sales_Teams[Regional_Office])</f>
        <v>East</v>
      </c>
      <c r="E7481" t="s">
        <v>55</v>
      </c>
      <c r="F7481" t="s">
        <v>315</v>
      </c>
      <c r="G7481" t="str">
        <f>IFERROR(_xlfn.XLOOKUP(Sales_Pipeline[[#This Row],[Account]],Accounts!$A$2:$A$86,Accounts!$F$2:$F$86),"")</f>
        <v>United States</v>
      </c>
      <c r="H7481" t="s">
        <v>82</v>
      </c>
      <c r="I7481" s="3">
        <v>43021</v>
      </c>
      <c r="J7481" s="3">
        <v>43028</v>
      </c>
      <c r="K7481" s="8" t="str">
        <f>IF(Sales_Pipeline[[#This Row],[Close_Date]]="","",TEXT(Sales_Pipeline[[#This Row],[Close_Date]],"ddd"))</f>
        <v>Fri</v>
      </c>
      <c r="L7481" s="8" t="str">
        <f>IF(Sales_Pipeline[[#This Row],[Close_Date]]="","",TEXT(Sales_Pipeline[[#This Row],[Close_Date]],"mmm"))</f>
        <v>Oct</v>
      </c>
      <c r="M7481" s="8" t="str">
        <f>IF(Sales_Pipeline[[#This Row],[Close_Date]]="","","Q"&amp;ROUNDUP(MONTH(Sales_Pipeline[[#This Row],[Close_Date]])/3,0))</f>
        <v>Q4</v>
      </c>
      <c r="N7481" s="2" cm="1">
        <f t="array" ref="N7481">IFERROR(_xlfn.IFS(Sales_Pipeline[[#This Row],[Deal_Stage]]="Won",_xlfn.XLOOKUP(Sales_Pipeline[[#This Row],[Product]],Products!$A$2:$A$8,Products!$C$2:$C$8),Sales_Pipeline[[#This Row],[Deal_Stage]]="Lost",_xlfn.XLOOKUP(Sales_Pipeline[[#This Row],[Product]],Products!$A$2:$A$8,Products!$C$2:$C$8)),"")</f>
        <v>1096</v>
      </c>
      <c r="O7481" s="2">
        <v>0</v>
      </c>
    </row>
    <row r="7482" spans="1:15" x14ac:dyDescent="0.3">
      <c r="A7482" t="s">
        <v>7628</v>
      </c>
      <c r="B7482" t="s">
        <v>20</v>
      </c>
      <c r="C7482" t="str">
        <f>_xlfn.XLOOKUP(Sales_Pipeline[[#This Row],[Sales_Agent]],Sales_Teams[Sales_Agent],Sales_Teams[Manager])</f>
        <v>Cara Losch</v>
      </c>
      <c r="D7482" t="str">
        <f>_xlfn.XLOOKUP(Sales_Pipeline[[#This Row],[Manager]],Sales_Teams[Manager],Sales_Teams[Regional_Office])</f>
        <v>East</v>
      </c>
      <c r="E7482" t="s">
        <v>84</v>
      </c>
      <c r="F7482" t="s">
        <v>293</v>
      </c>
      <c r="G7482" t="str">
        <f>IFERROR(_xlfn.XLOOKUP(Sales_Pipeline[[#This Row],[Account]],Accounts!$A$2:$A$86,Accounts!$F$2:$F$86),"")</f>
        <v>United States</v>
      </c>
      <c r="H7482" t="s">
        <v>82</v>
      </c>
      <c r="I7482" s="3">
        <v>43021</v>
      </c>
      <c r="J7482" s="3">
        <v>43060</v>
      </c>
      <c r="K7482" s="8" t="str">
        <f>IF(Sales_Pipeline[[#This Row],[Close_Date]]="","",TEXT(Sales_Pipeline[[#This Row],[Close_Date]],"ddd"))</f>
        <v>Tue</v>
      </c>
      <c r="L7482" s="8" t="str">
        <f>IF(Sales_Pipeline[[#This Row],[Close_Date]]="","",TEXT(Sales_Pipeline[[#This Row],[Close_Date]],"mmm"))</f>
        <v>Nov</v>
      </c>
      <c r="M7482" s="8" t="str">
        <f>IF(Sales_Pipeline[[#This Row],[Close_Date]]="","","Q"&amp;ROUNDUP(MONTH(Sales_Pipeline[[#This Row],[Close_Date]])/3,0))</f>
        <v>Q4</v>
      </c>
      <c r="N7482" s="2" cm="1">
        <f t="array" ref="N7482">IFERROR(_xlfn.IFS(Sales_Pipeline[[#This Row],[Deal_Stage]]="Won",_xlfn.XLOOKUP(Sales_Pipeline[[#This Row],[Product]],Products!$A$2:$A$8,Products!$C$2:$C$8),Sales_Pipeline[[#This Row],[Deal_Stage]]="Lost",_xlfn.XLOOKUP(Sales_Pipeline[[#This Row],[Product]],Products!$A$2:$A$8,Products!$C$2:$C$8)),"")</f>
        <v>5482</v>
      </c>
      <c r="O7482" s="2">
        <v>0</v>
      </c>
    </row>
    <row r="7483" spans="1:15" x14ac:dyDescent="0.3">
      <c r="A7483" t="s">
        <v>7629</v>
      </c>
      <c r="B7483" t="s">
        <v>25</v>
      </c>
      <c r="C7483" t="str">
        <f>_xlfn.XLOOKUP(Sales_Pipeline[[#This Row],[Sales_Agent]],Sales_Teams[Sales_Agent],Sales_Teams[Manager])</f>
        <v>Rocco Neubert</v>
      </c>
      <c r="D7483" t="str">
        <f>_xlfn.XLOOKUP(Sales_Pipeline[[#This Row],[Manager]],Sales_Teams[Manager],Sales_Teams[Regional_Office])</f>
        <v>East</v>
      </c>
      <c r="E7483" t="s">
        <v>8953</v>
      </c>
      <c r="F7483" t="s">
        <v>216</v>
      </c>
      <c r="G7483" t="str">
        <f>IFERROR(_xlfn.XLOOKUP(Sales_Pipeline[[#This Row],[Account]],Accounts!$A$2:$A$86,Accounts!$F$2:$F$86),"")</f>
        <v>United States</v>
      </c>
      <c r="H7483" t="s">
        <v>82</v>
      </c>
      <c r="I7483" s="3">
        <v>43021</v>
      </c>
      <c r="J7483" s="3">
        <v>43030</v>
      </c>
      <c r="K7483" s="8" t="str">
        <f>IF(Sales_Pipeline[[#This Row],[Close_Date]]="","",TEXT(Sales_Pipeline[[#This Row],[Close_Date]],"ddd"))</f>
        <v>Sun</v>
      </c>
      <c r="L7483" s="8" t="str">
        <f>IF(Sales_Pipeline[[#This Row],[Close_Date]]="","",TEXT(Sales_Pipeline[[#This Row],[Close_Date]],"mmm"))</f>
        <v>Oct</v>
      </c>
      <c r="M7483" s="8" t="str">
        <f>IF(Sales_Pipeline[[#This Row],[Close_Date]]="","","Q"&amp;ROUNDUP(MONTH(Sales_Pipeline[[#This Row],[Close_Date]])/3,0))</f>
        <v>Q4</v>
      </c>
      <c r="N7483" s="2" cm="1">
        <f t="array" ref="N7483">IFERROR(_xlfn.IFS(Sales_Pipeline[[#This Row],[Deal_Stage]]="Won",_xlfn.XLOOKUP(Sales_Pipeline[[#This Row],[Product]],Products!$A$2:$A$8,Products!$C$2:$C$8),Sales_Pipeline[[#This Row],[Deal_Stage]]="Lost",_xlfn.XLOOKUP(Sales_Pipeline[[#This Row],[Product]],Products!$A$2:$A$8,Products!$C$2:$C$8)),"")</f>
        <v>4821</v>
      </c>
      <c r="O7483" s="2">
        <v>0</v>
      </c>
    </row>
    <row r="7484" spans="1:15" x14ac:dyDescent="0.3">
      <c r="A7484" t="s">
        <v>7630</v>
      </c>
      <c r="B7484" t="s">
        <v>15</v>
      </c>
      <c r="C7484" t="str">
        <f>_xlfn.XLOOKUP(Sales_Pipeline[[#This Row],[Sales_Agent]],Sales_Teams[Sales_Agent],Sales_Teams[Manager])</f>
        <v>Melvin Marxen</v>
      </c>
      <c r="D7484" t="str">
        <f>_xlfn.XLOOKUP(Sales_Pipeline[[#This Row],[Manager]],Sales_Teams[Manager],Sales_Teams[Regional_Office])</f>
        <v>Central</v>
      </c>
      <c r="E7484" t="s">
        <v>8953</v>
      </c>
      <c r="F7484" t="s">
        <v>132</v>
      </c>
      <c r="G7484" t="str">
        <f>IFERROR(_xlfn.XLOOKUP(Sales_Pipeline[[#This Row],[Account]],Accounts!$A$2:$A$86,Accounts!$F$2:$F$86),"")</f>
        <v>United States</v>
      </c>
      <c r="H7484" t="s">
        <v>57</v>
      </c>
      <c r="I7484" s="3">
        <v>43021</v>
      </c>
      <c r="J7484" s="3">
        <v>43032</v>
      </c>
      <c r="K7484" s="8" t="str">
        <f>IF(Sales_Pipeline[[#This Row],[Close_Date]]="","",TEXT(Sales_Pipeline[[#This Row],[Close_Date]],"ddd"))</f>
        <v>Tue</v>
      </c>
      <c r="L7484" s="8" t="str">
        <f>IF(Sales_Pipeline[[#This Row],[Close_Date]]="","",TEXT(Sales_Pipeline[[#This Row],[Close_Date]],"mmm"))</f>
        <v>Oct</v>
      </c>
      <c r="M7484" s="8" t="str">
        <f>IF(Sales_Pipeline[[#This Row],[Close_Date]]="","","Q"&amp;ROUNDUP(MONTH(Sales_Pipeline[[#This Row],[Close_Date]])/3,0))</f>
        <v>Q4</v>
      </c>
      <c r="N7484" s="2" cm="1">
        <f t="array" ref="N7484">IFERROR(_xlfn.IFS(Sales_Pipeline[[#This Row],[Deal_Stage]]="Won",_xlfn.XLOOKUP(Sales_Pipeline[[#This Row],[Product]],Products!$A$2:$A$8,Products!$C$2:$C$8),Sales_Pipeline[[#This Row],[Deal_Stage]]="Lost",_xlfn.XLOOKUP(Sales_Pipeline[[#This Row],[Product]],Products!$A$2:$A$8,Products!$C$2:$C$8)),"")</f>
        <v>4821</v>
      </c>
      <c r="O7484" s="2">
        <v>4767</v>
      </c>
    </row>
    <row r="7485" spans="1:15" x14ac:dyDescent="0.3">
      <c r="A7485" t="s">
        <v>7631</v>
      </c>
      <c r="B7485" t="s">
        <v>15</v>
      </c>
      <c r="C7485" t="str">
        <f>_xlfn.XLOOKUP(Sales_Pipeline[[#This Row],[Sales_Agent]],Sales_Teams[Sales_Agent],Sales_Teams[Manager])</f>
        <v>Melvin Marxen</v>
      </c>
      <c r="D7485" t="str">
        <f>_xlfn.XLOOKUP(Sales_Pipeline[[#This Row],[Manager]],Sales_Teams[Manager],Sales_Teams[Regional_Office])</f>
        <v>Central</v>
      </c>
      <c r="E7485" t="s">
        <v>8953</v>
      </c>
      <c r="F7485" t="s">
        <v>330</v>
      </c>
      <c r="G7485" t="str">
        <f>IFERROR(_xlfn.XLOOKUP(Sales_Pipeline[[#This Row],[Account]],Accounts!$A$2:$A$86,Accounts!$F$2:$F$86),"")</f>
        <v>Korea</v>
      </c>
      <c r="H7485" t="s">
        <v>57</v>
      </c>
      <c r="I7485" s="3">
        <v>43021</v>
      </c>
      <c r="J7485" s="3">
        <v>43089</v>
      </c>
      <c r="K7485" s="8" t="str">
        <f>IF(Sales_Pipeline[[#This Row],[Close_Date]]="","",TEXT(Sales_Pipeline[[#This Row],[Close_Date]],"ddd"))</f>
        <v>Wed</v>
      </c>
      <c r="L7485" s="8" t="str">
        <f>IF(Sales_Pipeline[[#This Row],[Close_Date]]="","",TEXT(Sales_Pipeline[[#This Row],[Close_Date]],"mmm"))</f>
        <v>Dec</v>
      </c>
      <c r="M7485" s="8" t="str">
        <f>IF(Sales_Pipeline[[#This Row],[Close_Date]]="","","Q"&amp;ROUNDUP(MONTH(Sales_Pipeline[[#This Row],[Close_Date]])/3,0))</f>
        <v>Q4</v>
      </c>
      <c r="N7485" s="2" cm="1">
        <f t="array" ref="N7485">IFERROR(_xlfn.IFS(Sales_Pipeline[[#This Row],[Deal_Stage]]="Won",_xlfn.XLOOKUP(Sales_Pipeline[[#This Row],[Product]],Products!$A$2:$A$8,Products!$C$2:$C$8),Sales_Pipeline[[#This Row],[Deal_Stage]]="Lost",_xlfn.XLOOKUP(Sales_Pipeline[[#This Row],[Product]],Products!$A$2:$A$8,Products!$C$2:$C$8)),"")</f>
        <v>4821</v>
      </c>
      <c r="O7485" s="2">
        <v>4869</v>
      </c>
    </row>
    <row r="7486" spans="1:15" x14ac:dyDescent="0.3">
      <c r="A7486" t="s">
        <v>7632</v>
      </c>
      <c r="B7486" t="s">
        <v>15</v>
      </c>
      <c r="C7486" t="str">
        <f>_xlfn.XLOOKUP(Sales_Pipeline[[#This Row],[Sales_Agent]],Sales_Teams[Sales_Agent],Sales_Teams[Manager])</f>
        <v>Melvin Marxen</v>
      </c>
      <c r="D7486" t="str">
        <f>_xlfn.XLOOKUP(Sales_Pipeline[[#This Row],[Manager]],Sales_Teams[Manager],Sales_Teams[Regional_Office])</f>
        <v>Central</v>
      </c>
      <c r="E7486" t="s">
        <v>76</v>
      </c>
      <c r="F7486" t="s">
        <v>68</v>
      </c>
      <c r="G7486" t="str">
        <f>IFERROR(_xlfn.XLOOKUP(Sales_Pipeline[[#This Row],[Account]],Accounts!$A$2:$A$86,Accounts!$F$2:$F$86),"")</f>
        <v>United States</v>
      </c>
      <c r="H7486" t="s">
        <v>57</v>
      </c>
      <c r="I7486" s="3">
        <v>43021</v>
      </c>
      <c r="J7486" s="3">
        <v>43022</v>
      </c>
      <c r="K7486" s="8" t="str">
        <f>IF(Sales_Pipeline[[#This Row],[Close_Date]]="","",TEXT(Sales_Pipeline[[#This Row],[Close_Date]],"ddd"))</f>
        <v>Sat</v>
      </c>
      <c r="L7486" s="8" t="str">
        <f>IF(Sales_Pipeline[[#This Row],[Close_Date]]="","",TEXT(Sales_Pipeline[[#This Row],[Close_Date]],"mmm"))</f>
        <v>Oct</v>
      </c>
      <c r="M7486" s="8" t="str">
        <f>IF(Sales_Pipeline[[#This Row],[Close_Date]]="","","Q"&amp;ROUNDUP(MONTH(Sales_Pipeline[[#This Row],[Close_Date]])/3,0))</f>
        <v>Q4</v>
      </c>
      <c r="N7486" s="2" cm="1">
        <f t="array" ref="N7486">IFERROR(_xlfn.IFS(Sales_Pipeline[[#This Row],[Deal_Stage]]="Won",_xlfn.XLOOKUP(Sales_Pipeline[[#This Row],[Product]],Products!$A$2:$A$8,Products!$C$2:$C$8),Sales_Pipeline[[#This Row],[Deal_Stage]]="Lost",_xlfn.XLOOKUP(Sales_Pipeline[[#This Row],[Product]],Products!$A$2:$A$8,Products!$C$2:$C$8)),"")</f>
        <v>3393</v>
      </c>
      <c r="O7486" s="2">
        <v>3475</v>
      </c>
    </row>
    <row r="7487" spans="1:15" x14ac:dyDescent="0.3">
      <c r="A7487" t="s">
        <v>7633</v>
      </c>
      <c r="B7487" t="s">
        <v>28</v>
      </c>
      <c r="C7487" t="str">
        <f>_xlfn.XLOOKUP(Sales_Pipeline[[#This Row],[Sales_Agent]],Sales_Teams[Sales_Agent],Sales_Teams[Manager])</f>
        <v>Rocco Neubert</v>
      </c>
      <c r="D7487" t="str">
        <f>_xlfn.XLOOKUP(Sales_Pipeline[[#This Row],[Manager]],Sales_Teams[Manager],Sales_Teams[Regional_Office])</f>
        <v>East</v>
      </c>
      <c r="E7487" t="s">
        <v>63</v>
      </c>
      <c r="F7487" t="s">
        <v>256</v>
      </c>
      <c r="G7487" t="str">
        <f>IFERROR(_xlfn.XLOOKUP(Sales_Pipeline[[#This Row],[Account]],Accounts!$A$2:$A$86,Accounts!$F$2:$F$86),"")</f>
        <v>United States</v>
      </c>
      <c r="H7487" t="s">
        <v>82</v>
      </c>
      <c r="I7487" s="3">
        <v>43021</v>
      </c>
      <c r="J7487" s="3">
        <v>43023</v>
      </c>
      <c r="K7487" s="8" t="str">
        <f>IF(Sales_Pipeline[[#This Row],[Close_Date]]="","",TEXT(Sales_Pipeline[[#This Row],[Close_Date]],"ddd"))</f>
        <v>Sun</v>
      </c>
      <c r="L7487" s="8" t="str">
        <f>IF(Sales_Pipeline[[#This Row],[Close_Date]]="","",TEXT(Sales_Pipeline[[#This Row],[Close_Date]],"mmm"))</f>
        <v>Oct</v>
      </c>
      <c r="M7487" s="8" t="str">
        <f>IF(Sales_Pipeline[[#This Row],[Close_Date]]="","","Q"&amp;ROUNDUP(MONTH(Sales_Pipeline[[#This Row],[Close_Date]])/3,0))</f>
        <v>Q4</v>
      </c>
      <c r="N7487" s="2" cm="1">
        <f t="array" ref="N7487">IFERROR(_xlfn.IFS(Sales_Pipeline[[#This Row],[Deal_Stage]]="Won",_xlfn.XLOOKUP(Sales_Pipeline[[#This Row],[Product]],Products!$A$2:$A$8,Products!$C$2:$C$8),Sales_Pipeline[[#This Row],[Deal_Stage]]="Lost",_xlfn.XLOOKUP(Sales_Pipeline[[#This Row],[Product]],Products!$A$2:$A$8,Products!$C$2:$C$8)),"")</f>
        <v>550</v>
      </c>
      <c r="O7487" s="2">
        <v>0</v>
      </c>
    </row>
    <row r="7488" spans="1:15" x14ac:dyDescent="0.3">
      <c r="A7488" t="s">
        <v>7634</v>
      </c>
      <c r="B7488" t="s">
        <v>28</v>
      </c>
      <c r="C7488" t="str">
        <f>_xlfn.XLOOKUP(Sales_Pipeline[[#This Row],[Sales_Agent]],Sales_Teams[Sales_Agent],Sales_Teams[Manager])</f>
        <v>Rocco Neubert</v>
      </c>
      <c r="D7488" t="str">
        <f>_xlfn.XLOOKUP(Sales_Pipeline[[#This Row],[Manager]],Sales_Teams[Manager],Sales_Teams[Regional_Office])</f>
        <v>East</v>
      </c>
      <c r="E7488" t="s">
        <v>61</v>
      </c>
      <c r="F7488" t="s">
        <v>425</v>
      </c>
      <c r="G7488" t="str">
        <f>IFERROR(_xlfn.XLOOKUP(Sales_Pipeline[[#This Row],[Account]],Accounts!$A$2:$A$86,Accounts!$F$2:$F$86),"")</f>
        <v>United States</v>
      </c>
      <c r="H7488" t="s">
        <v>82</v>
      </c>
      <c r="I7488" s="3">
        <v>43021</v>
      </c>
      <c r="J7488" s="3">
        <v>43078</v>
      </c>
      <c r="K7488" s="8" t="str">
        <f>IF(Sales_Pipeline[[#This Row],[Close_Date]]="","",TEXT(Sales_Pipeline[[#This Row],[Close_Date]],"ddd"))</f>
        <v>Sat</v>
      </c>
      <c r="L7488" s="8" t="str">
        <f>IF(Sales_Pipeline[[#This Row],[Close_Date]]="","",TEXT(Sales_Pipeline[[#This Row],[Close_Date]],"mmm"))</f>
        <v>Dec</v>
      </c>
      <c r="M7488" s="8" t="str">
        <f>IF(Sales_Pipeline[[#This Row],[Close_Date]]="","","Q"&amp;ROUNDUP(MONTH(Sales_Pipeline[[#This Row],[Close_Date]])/3,0))</f>
        <v>Q4</v>
      </c>
      <c r="N7488" s="2" cm="1">
        <f t="array" ref="N7488">IFERROR(_xlfn.IFS(Sales_Pipeline[[#This Row],[Deal_Stage]]="Won",_xlfn.XLOOKUP(Sales_Pipeline[[#This Row],[Product]],Products!$A$2:$A$8,Products!$C$2:$C$8),Sales_Pipeline[[#This Row],[Deal_Stage]]="Lost",_xlfn.XLOOKUP(Sales_Pipeline[[#This Row],[Product]],Products!$A$2:$A$8,Products!$C$2:$C$8)),"")</f>
        <v>55</v>
      </c>
      <c r="O7488" s="2">
        <v>0</v>
      </c>
    </row>
    <row r="7489" spans="1:15" x14ac:dyDescent="0.3">
      <c r="A7489" t="s">
        <v>7635</v>
      </c>
      <c r="B7489" t="s">
        <v>28</v>
      </c>
      <c r="C7489" t="str">
        <f>_xlfn.XLOOKUP(Sales_Pipeline[[#This Row],[Sales_Agent]],Sales_Teams[Sales_Agent],Sales_Teams[Manager])</f>
        <v>Rocco Neubert</v>
      </c>
      <c r="D7489" t="str">
        <f>_xlfn.XLOOKUP(Sales_Pipeline[[#This Row],[Manager]],Sales_Teams[Manager],Sales_Teams[Regional_Office])</f>
        <v>East</v>
      </c>
      <c r="E7489" t="s">
        <v>76</v>
      </c>
      <c r="F7489" t="s">
        <v>173</v>
      </c>
      <c r="G7489" t="str">
        <f>IFERROR(_xlfn.XLOOKUP(Sales_Pipeline[[#This Row],[Account]],Accounts!$A$2:$A$86,Accounts!$F$2:$F$86),"")</f>
        <v>United States</v>
      </c>
      <c r="H7489" t="s">
        <v>82</v>
      </c>
      <c r="I7489" s="3">
        <v>43021</v>
      </c>
      <c r="J7489" s="3">
        <v>43079</v>
      </c>
      <c r="K7489" s="8" t="str">
        <f>IF(Sales_Pipeline[[#This Row],[Close_Date]]="","",TEXT(Sales_Pipeline[[#This Row],[Close_Date]],"ddd"))</f>
        <v>Sun</v>
      </c>
      <c r="L7489" s="8" t="str">
        <f>IF(Sales_Pipeline[[#This Row],[Close_Date]]="","",TEXT(Sales_Pipeline[[#This Row],[Close_Date]],"mmm"))</f>
        <v>Dec</v>
      </c>
      <c r="M7489" s="8" t="str">
        <f>IF(Sales_Pipeline[[#This Row],[Close_Date]]="","","Q"&amp;ROUNDUP(MONTH(Sales_Pipeline[[#This Row],[Close_Date]])/3,0))</f>
        <v>Q4</v>
      </c>
      <c r="N7489" s="2" cm="1">
        <f t="array" ref="N7489">IFERROR(_xlfn.IFS(Sales_Pipeline[[#This Row],[Deal_Stage]]="Won",_xlfn.XLOOKUP(Sales_Pipeline[[#This Row],[Product]],Products!$A$2:$A$8,Products!$C$2:$C$8),Sales_Pipeline[[#This Row],[Deal_Stage]]="Lost",_xlfn.XLOOKUP(Sales_Pipeline[[#This Row],[Product]],Products!$A$2:$A$8,Products!$C$2:$C$8)),"")</f>
        <v>3393</v>
      </c>
      <c r="O7489" s="2">
        <v>0</v>
      </c>
    </row>
    <row r="7490" spans="1:15" x14ac:dyDescent="0.3">
      <c r="A7490" t="s">
        <v>7636</v>
      </c>
      <c r="B7490" t="s">
        <v>36</v>
      </c>
      <c r="C7490" t="str">
        <f>_xlfn.XLOOKUP(Sales_Pipeline[[#This Row],[Sales_Agent]],Sales_Teams[Sales_Agent],Sales_Teams[Manager])</f>
        <v>Celia Rouche</v>
      </c>
      <c r="D7490" t="str">
        <f>_xlfn.XLOOKUP(Sales_Pipeline[[#This Row],[Manager]],Sales_Teams[Manager],Sales_Teams[Regional_Office])</f>
        <v>West</v>
      </c>
      <c r="E7490" t="s">
        <v>55</v>
      </c>
      <c r="F7490" t="s">
        <v>98</v>
      </c>
      <c r="G7490" t="str">
        <f>IFERROR(_xlfn.XLOOKUP(Sales_Pipeline[[#This Row],[Account]],Accounts!$A$2:$A$86,Accounts!$F$2:$F$86),"")</f>
        <v>United States</v>
      </c>
      <c r="H7490" t="s">
        <v>82</v>
      </c>
      <c r="I7490" s="3">
        <v>43021</v>
      </c>
      <c r="J7490" s="3">
        <v>43028</v>
      </c>
      <c r="K7490" s="8" t="str">
        <f>IF(Sales_Pipeline[[#This Row],[Close_Date]]="","",TEXT(Sales_Pipeline[[#This Row],[Close_Date]],"ddd"))</f>
        <v>Fri</v>
      </c>
      <c r="L7490" s="8" t="str">
        <f>IF(Sales_Pipeline[[#This Row],[Close_Date]]="","",TEXT(Sales_Pipeline[[#This Row],[Close_Date]],"mmm"))</f>
        <v>Oct</v>
      </c>
      <c r="M7490" s="8" t="str">
        <f>IF(Sales_Pipeline[[#This Row],[Close_Date]]="","","Q"&amp;ROUNDUP(MONTH(Sales_Pipeline[[#This Row],[Close_Date]])/3,0))</f>
        <v>Q4</v>
      </c>
      <c r="N7490" s="2" cm="1">
        <f t="array" ref="N7490">IFERROR(_xlfn.IFS(Sales_Pipeline[[#This Row],[Deal_Stage]]="Won",_xlfn.XLOOKUP(Sales_Pipeline[[#This Row],[Product]],Products!$A$2:$A$8,Products!$C$2:$C$8),Sales_Pipeline[[#This Row],[Deal_Stage]]="Lost",_xlfn.XLOOKUP(Sales_Pipeline[[#This Row],[Product]],Products!$A$2:$A$8,Products!$C$2:$C$8)),"")</f>
        <v>1096</v>
      </c>
      <c r="O7490" s="2">
        <v>0</v>
      </c>
    </row>
    <row r="7491" spans="1:15" x14ac:dyDescent="0.3">
      <c r="A7491" t="s">
        <v>7637</v>
      </c>
      <c r="B7491" t="s">
        <v>36</v>
      </c>
      <c r="C7491" t="str">
        <f>_xlfn.XLOOKUP(Sales_Pipeline[[#This Row],[Sales_Agent]],Sales_Teams[Sales_Agent],Sales_Teams[Manager])</f>
        <v>Celia Rouche</v>
      </c>
      <c r="D7491" t="str">
        <f>_xlfn.XLOOKUP(Sales_Pipeline[[#This Row],[Manager]],Sales_Teams[Manager],Sales_Teams[Regional_Office])</f>
        <v>West</v>
      </c>
      <c r="E7491" t="s">
        <v>76</v>
      </c>
      <c r="F7491" t="s">
        <v>173</v>
      </c>
      <c r="G7491" t="str">
        <f>IFERROR(_xlfn.XLOOKUP(Sales_Pipeline[[#This Row],[Account]],Accounts!$A$2:$A$86,Accounts!$F$2:$F$86),"")</f>
        <v>United States</v>
      </c>
      <c r="H7491" t="s">
        <v>57</v>
      </c>
      <c r="I7491" s="3">
        <v>43021</v>
      </c>
      <c r="J7491" s="3">
        <v>43022</v>
      </c>
      <c r="K7491" s="8" t="str">
        <f>IF(Sales_Pipeline[[#This Row],[Close_Date]]="","",TEXT(Sales_Pipeline[[#This Row],[Close_Date]],"ddd"))</f>
        <v>Sat</v>
      </c>
      <c r="L7491" s="8" t="str">
        <f>IF(Sales_Pipeline[[#This Row],[Close_Date]]="","",TEXT(Sales_Pipeline[[#This Row],[Close_Date]],"mmm"))</f>
        <v>Oct</v>
      </c>
      <c r="M7491" s="8" t="str">
        <f>IF(Sales_Pipeline[[#This Row],[Close_Date]]="","","Q"&amp;ROUNDUP(MONTH(Sales_Pipeline[[#This Row],[Close_Date]])/3,0))</f>
        <v>Q4</v>
      </c>
      <c r="N7491" s="2" cm="1">
        <f t="array" ref="N7491">IFERROR(_xlfn.IFS(Sales_Pipeline[[#This Row],[Deal_Stage]]="Won",_xlfn.XLOOKUP(Sales_Pipeline[[#This Row],[Product]],Products!$A$2:$A$8,Products!$C$2:$C$8),Sales_Pipeline[[#This Row],[Deal_Stage]]="Lost",_xlfn.XLOOKUP(Sales_Pipeline[[#This Row],[Product]],Products!$A$2:$A$8,Products!$C$2:$C$8)),"")</f>
        <v>3393</v>
      </c>
      <c r="O7491" s="2">
        <v>3250</v>
      </c>
    </row>
    <row r="7492" spans="1:15" x14ac:dyDescent="0.3">
      <c r="A7492" t="s">
        <v>7638</v>
      </c>
      <c r="B7492" t="s">
        <v>40</v>
      </c>
      <c r="C7492" t="str">
        <f>_xlfn.XLOOKUP(Sales_Pipeline[[#This Row],[Sales_Agent]],Sales_Teams[Sales_Agent],Sales_Teams[Manager])</f>
        <v>Summer Sewald</v>
      </c>
      <c r="D7492" t="str">
        <f>_xlfn.XLOOKUP(Sales_Pipeline[[#This Row],[Manager]],Sales_Teams[Manager],Sales_Teams[Regional_Office])</f>
        <v>West</v>
      </c>
      <c r="E7492" t="s">
        <v>84</v>
      </c>
      <c r="F7492" t="s">
        <v>288</v>
      </c>
      <c r="G7492" t="str">
        <f>IFERROR(_xlfn.XLOOKUP(Sales_Pipeline[[#This Row],[Account]],Accounts!$A$2:$A$86,Accounts!$F$2:$F$86),"")</f>
        <v>United States</v>
      </c>
      <c r="H7492" t="s">
        <v>82</v>
      </c>
      <c r="I7492" s="3">
        <v>43021</v>
      </c>
      <c r="J7492" s="3">
        <v>43072</v>
      </c>
      <c r="K7492" s="8" t="str">
        <f>IF(Sales_Pipeline[[#This Row],[Close_Date]]="","",TEXT(Sales_Pipeline[[#This Row],[Close_Date]],"ddd"))</f>
        <v>Sun</v>
      </c>
      <c r="L7492" s="8" t="str">
        <f>IF(Sales_Pipeline[[#This Row],[Close_Date]]="","",TEXT(Sales_Pipeline[[#This Row],[Close_Date]],"mmm"))</f>
        <v>Dec</v>
      </c>
      <c r="M7492" s="8" t="str">
        <f>IF(Sales_Pipeline[[#This Row],[Close_Date]]="","","Q"&amp;ROUNDUP(MONTH(Sales_Pipeline[[#This Row],[Close_Date]])/3,0))</f>
        <v>Q4</v>
      </c>
      <c r="N7492" s="2" cm="1">
        <f t="array" ref="N7492">IFERROR(_xlfn.IFS(Sales_Pipeline[[#This Row],[Deal_Stage]]="Won",_xlfn.XLOOKUP(Sales_Pipeline[[#This Row],[Product]],Products!$A$2:$A$8,Products!$C$2:$C$8),Sales_Pipeline[[#This Row],[Deal_Stage]]="Lost",_xlfn.XLOOKUP(Sales_Pipeline[[#This Row],[Product]],Products!$A$2:$A$8,Products!$C$2:$C$8)),"")</f>
        <v>5482</v>
      </c>
      <c r="O7492" s="2">
        <v>0</v>
      </c>
    </row>
    <row r="7493" spans="1:15" x14ac:dyDescent="0.3">
      <c r="A7493" t="s">
        <v>7639</v>
      </c>
      <c r="B7493" t="s">
        <v>43</v>
      </c>
      <c r="C7493" t="str">
        <f>_xlfn.XLOOKUP(Sales_Pipeline[[#This Row],[Sales_Agent]],Sales_Teams[Sales_Agent],Sales_Teams[Manager])</f>
        <v>Summer Sewald</v>
      </c>
      <c r="D7493" t="str">
        <f>_xlfn.XLOOKUP(Sales_Pipeline[[#This Row],[Manager]],Sales_Teams[Manager],Sales_Teams[Regional_Office])</f>
        <v>West</v>
      </c>
      <c r="E7493" t="s">
        <v>55</v>
      </c>
      <c r="G7493" t="str">
        <f>IFERROR(_xlfn.XLOOKUP(Sales_Pipeline[[#This Row],[Account]],Accounts!$A$2:$A$86,Accounts!$F$2:$F$86),"")</f>
        <v/>
      </c>
      <c r="H7493" t="s">
        <v>77</v>
      </c>
      <c r="I7493" s="3">
        <v>43021</v>
      </c>
      <c r="K7493" s="8" t="str">
        <f>IF(Sales_Pipeline[[#This Row],[Close_Date]]="","",TEXT(Sales_Pipeline[[#This Row],[Close_Date]],"ddd"))</f>
        <v/>
      </c>
      <c r="L7493" s="8" t="str">
        <f>IF(Sales_Pipeline[[#This Row],[Close_Date]]="","",TEXT(Sales_Pipeline[[#This Row],[Close_Date]],"mmm"))</f>
        <v/>
      </c>
      <c r="M7493" s="8" t="str">
        <f>IF(Sales_Pipeline[[#This Row],[Close_Date]]="","","Q"&amp;ROUNDUP(MONTH(Sales_Pipeline[[#This Row],[Close_Date]])/3,0))</f>
        <v/>
      </c>
      <c r="N7493" s="2" t="str" cm="1">
        <f t="array" ref="N7493">IFERROR(_xlfn.IFS(Sales_Pipeline[[#This Row],[Deal_Stage]]="Won",_xlfn.XLOOKUP(Sales_Pipeline[[#This Row],[Product]],Products!$A$2:$A$8,Products!$C$2:$C$8),Sales_Pipeline[[#This Row],[Deal_Stage]]="Lost",_xlfn.XLOOKUP(Sales_Pipeline[[#This Row],[Product]],Products!$A$2:$A$8,Products!$C$2:$C$8)),"")</f>
        <v/>
      </c>
      <c r="O7493" s="2">
        <v>0</v>
      </c>
    </row>
    <row r="7494" spans="1:15" x14ac:dyDescent="0.3">
      <c r="A7494" t="s">
        <v>7640</v>
      </c>
      <c r="B7494" t="s">
        <v>42</v>
      </c>
      <c r="C7494" t="str">
        <f>_xlfn.XLOOKUP(Sales_Pipeline[[#This Row],[Sales_Agent]],Sales_Teams[Sales_Agent],Sales_Teams[Manager])</f>
        <v>Summer Sewald</v>
      </c>
      <c r="D7494" t="str">
        <f>_xlfn.XLOOKUP(Sales_Pipeline[[#This Row],[Manager]],Sales_Teams[Manager],Sales_Teams[Regional_Office])</f>
        <v>West</v>
      </c>
      <c r="E7494" t="s">
        <v>63</v>
      </c>
      <c r="F7494" t="s">
        <v>330</v>
      </c>
      <c r="G7494" t="str">
        <f>IFERROR(_xlfn.XLOOKUP(Sales_Pipeline[[#This Row],[Account]],Accounts!$A$2:$A$86,Accounts!$F$2:$F$86),"")</f>
        <v>Korea</v>
      </c>
      <c r="H7494" t="s">
        <v>77</v>
      </c>
      <c r="I7494" s="3">
        <v>43021</v>
      </c>
      <c r="K7494" s="8" t="str">
        <f>IF(Sales_Pipeline[[#This Row],[Close_Date]]="","",TEXT(Sales_Pipeline[[#This Row],[Close_Date]],"ddd"))</f>
        <v/>
      </c>
      <c r="L7494" s="8" t="str">
        <f>IF(Sales_Pipeline[[#This Row],[Close_Date]]="","",TEXT(Sales_Pipeline[[#This Row],[Close_Date]],"mmm"))</f>
        <v/>
      </c>
      <c r="M7494" s="8" t="str">
        <f>IF(Sales_Pipeline[[#This Row],[Close_Date]]="","","Q"&amp;ROUNDUP(MONTH(Sales_Pipeline[[#This Row],[Close_Date]])/3,0))</f>
        <v/>
      </c>
      <c r="N7494" s="2" t="str" cm="1">
        <f t="array" ref="N7494">IFERROR(_xlfn.IFS(Sales_Pipeline[[#This Row],[Deal_Stage]]="Won",_xlfn.XLOOKUP(Sales_Pipeline[[#This Row],[Product]],Products!$A$2:$A$8,Products!$C$2:$C$8),Sales_Pipeline[[#This Row],[Deal_Stage]]="Lost",_xlfn.XLOOKUP(Sales_Pipeline[[#This Row],[Product]],Products!$A$2:$A$8,Products!$C$2:$C$8)),"")</f>
        <v/>
      </c>
      <c r="O7494" s="2">
        <v>0</v>
      </c>
    </row>
    <row r="7495" spans="1:15" x14ac:dyDescent="0.3">
      <c r="A7495" t="s">
        <v>7641</v>
      </c>
      <c r="B7495" t="s">
        <v>37</v>
      </c>
      <c r="C7495" t="str">
        <f>_xlfn.XLOOKUP(Sales_Pipeline[[#This Row],[Sales_Agent]],Sales_Teams[Sales_Agent],Sales_Teams[Manager])</f>
        <v>Celia Rouche</v>
      </c>
      <c r="D7495" t="str">
        <f>_xlfn.XLOOKUP(Sales_Pipeline[[#This Row],[Manager]],Sales_Teams[Manager],Sales_Teams[Regional_Office])</f>
        <v>West</v>
      </c>
      <c r="E7495" t="s">
        <v>63</v>
      </c>
      <c r="G7495" t="str">
        <f>IFERROR(_xlfn.XLOOKUP(Sales_Pipeline[[#This Row],[Account]],Accounts!$A$2:$A$86,Accounts!$F$2:$F$86),"")</f>
        <v/>
      </c>
      <c r="H7495" t="s">
        <v>77</v>
      </c>
      <c r="I7495" s="3">
        <v>43021</v>
      </c>
      <c r="K7495" s="8" t="str">
        <f>IF(Sales_Pipeline[[#This Row],[Close_Date]]="","",TEXT(Sales_Pipeline[[#This Row],[Close_Date]],"ddd"))</f>
        <v/>
      </c>
      <c r="L7495" s="8" t="str">
        <f>IF(Sales_Pipeline[[#This Row],[Close_Date]]="","",TEXT(Sales_Pipeline[[#This Row],[Close_Date]],"mmm"))</f>
        <v/>
      </c>
      <c r="M7495" s="8" t="str">
        <f>IF(Sales_Pipeline[[#This Row],[Close_Date]]="","","Q"&amp;ROUNDUP(MONTH(Sales_Pipeline[[#This Row],[Close_Date]])/3,0))</f>
        <v/>
      </c>
      <c r="N7495" s="2" t="str" cm="1">
        <f t="array" ref="N7495">IFERROR(_xlfn.IFS(Sales_Pipeline[[#This Row],[Deal_Stage]]="Won",_xlfn.XLOOKUP(Sales_Pipeline[[#This Row],[Product]],Products!$A$2:$A$8,Products!$C$2:$C$8),Sales_Pipeline[[#This Row],[Deal_Stage]]="Lost",_xlfn.XLOOKUP(Sales_Pipeline[[#This Row],[Product]],Products!$A$2:$A$8,Products!$C$2:$C$8)),"")</f>
        <v/>
      </c>
      <c r="O7495" s="2">
        <v>0</v>
      </c>
    </row>
    <row r="7496" spans="1:15" x14ac:dyDescent="0.3">
      <c r="A7496" t="s">
        <v>7642</v>
      </c>
      <c r="B7496" t="s">
        <v>37</v>
      </c>
      <c r="C7496" t="str">
        <f>_xlfn.XLOOKUP(Sales_Pipeline[[#This Row],[Sales_Agent]],Sales_Teams[Sales_Agent],Sales_Teams[Manager])</f>
        <v>Celia Rouche</v>
      </c>
      <c r="D7496" t="str">
        <f>_xlfn.XLOOKUP(Sales_Pipeline[[#This Row],[Manager]],Sales_Teams[Manager],Sales_Teams[Regional_Office])</f>
        <v>West</v>
      </c>
      <c r="E7496" t="s">
        <v>76</v>
      </c>
      <c r="F7496" t="s">
        <v>175</v>
      </c>
      <c r="G7496" t="str">
        <f>IFERROR(_xlfn.XLOOKUP(Sales_Pipeline[[#This Row],[Account]],Accounts!$A$2:$A$86,Accounts!$F$2:$F$86),"")</f>
        <v>Brazil</v>
      </c>
      <c r="H7496" t="s">
        <v>82</v>
      </c>
      <c r="I7496" s="3">
        <v>43021</v>
      </c>
      <c r="J7496" s="3">
        <v>43026</v>
      </c>
      <c r="K7496" s="8" t="str">
        <f>IF(Sales_Pipeline[[#This Row],[Close_Date]]="","",TEXT(Sales_Pipeline[[#This Row],[Close_Date]],"ddd"))</f>
        <v>Wed</v>
      </c>
      <c r="L7496" s="8" t="str">
        <f>IF(Sales_Pipeline[[#This Row],[Close_Date]]="","",TEXT(Sales_Pipeline[[#This Row],[Close_Date]],"mmm"))</f>
        <v>Oct</v>
      </c>
      <c r="M7496" s="8" t="str">
        <f>IF(Sales_Pipeline[[#This Row],[Close_Date]]="","","Q"&amp;ROUNDUP(MONTH(Sales_Pipeline[[#This Row],[Close_Date]])/3,0))</f>
        <v>Q4</v>
      </c>
      <c r="N7496" s="2" cm="1">
        <f t="array" ref="N7496">IFERROR(_xlfn.IFS(Sales_Pipeline[[#This Row],[Deal_Stage]]="Won",_xlfn.XLOOKUP(Sales_Pipeline[[#This Row],[Product]],Products!$A$2:$A$8,Products!$C$2:$C$8),Sales_Pipeline[[#This Row],[Deal_Stage]]="Lost",_xlfn.XLOOKUP(Sales_Pipeline[[#This Row],[Product]],Products!$A$2:$A$8,Products!$C$2:$C$8)),"")</f>
        <v>3393</v>
      </c>
      <c r="O7496" s="2">
        <v>0</v>
      </c>
    </row>
    <row r="7497" spans="1:15" x14ac:dyDescent="0.3">
      <c r="A7497" t="s">
        <v>7643</v>
      </c>
      <c r="B7497" t="s">
        <v>45</v>
      </c>
      <c r="C7497" t="str">
        <f>_xlfn.XLOOKUP(Sales_Pipeline[[#This Row],[Sales_Agent]],Sales_Teams[Sales_Agent],Sales_Teams[Manager])</f>
        <v>Summer Sewald</v>
      </c>
      <c r="D7497" t="str">
        <f>_xlfn.XLOOKUP(Sales_Pipeline[[#This Row],[Manager]],Sales_Teams[Manager],Sales_Teams[Regional_Office])</f>
        <v>West</v>
      </c>
      <c r="E7497" t="s">
        <v>76</v>
      </c>
      <c r="F7497" t="s">
        <v>72</v>
      </c>
      <c r="G7497" t="str">
        <f>IFERROR(_xlfn.XLOOKUP(Sales_Pipeline[[#This Row],[Account]],Accounts!$A$2:$A$86,Accounts!$F$2:$F$86),"")</f>
        <v>United States</v>
      </c>
      <c r="H7497" t="s">
        <v>82</v>
      </c>
      <c r="I7497" s="3">
        <v>43021</v>
      </c>
      <c r="J7497" s="3">
        <v>43033</v>
      </c>
      <c r="K7497" s="8" t="str">
        <f>IF(Sales_Pipeline[[#This Row],[Close_Date]]="","",TEXT(Sales_Pipeline[[#This Row],[Close_Date]],"ddd"))</f>
        <v>Wed</v>
      </c>
      <c r="L7497" s="8" t="str">
        <f>IF(Sales_Pipeline[[#This Row],[Close_Date]]="","",TEXT(Sales_Pipeline[[#This Row],[Close_Date]],"mmm"))</f>
        <v>Oct</v>
      </c>
      <c r="M7497" s="8" t="str">
        <f>IF(Sales_Pipeline[[#This Row],[Close_Date]]="","","Q"&amp;ROUNDUP(MONTH(Sales_Pipeline[[#This Row],[Close_Date]])/3,0))</f>
        <v>Q4</v>
      </c>
      <c r="N7497" s="2" cm="1">
        <f t="array" ref="N7497">IFERROR(_xlfn.IFS(Sales_Pipeline[[#This Row],[Deal_Stage]]="Won",_xlfn.XLOOKUP(Sales_Pipeline[[#This Row],[Product]],Products!$A$2:$A$8,Products!$C$2:$C$8),Sales_Pipeline[[#This Row],[Deal_Stage]]="Lost",_xlfn.XLOOKUP(Sales_Pipeline[[#This Row],[Product]],Products!$A$2:$A$8,Products!$C$2:$C$8)),"")</f>
        <v>3393</v>
      </c>
      <c r="O7497" s="2">
        <v>0</v>
      </c>
    </row>
    <row r="7498" spans="1:15" x14ac:dyDescent="0.3">
      <c r="A7498" t="s">
        <v>7644</v>
      </c>
      <c r="B7498" t="s">
        <v>9</v>
      </c>
      <c r="C7498" t="str">
        <f>_xlfn.XLOOKUP(Sales_Pipeline[[#This Row],[Sales_Agent]],Sales_Teams[Sales_Agent],Sales_Teams[Manager])</f>
        <v>Dustin Brinkmann</v>
      </c>
      <c r="D7498" t="str">
        <f>_xlfn.XLOOKUP(Sales_Pipeline[[#This Row],[Manager]],Sales_Teams[Manager],Sales_Teams[Regional_Office])</f>
        <v>Central</v>
      </c>
      <c r="E7498" t="s">
        <v>76</v>
      </c>
      <c r="F7498" t="s">
        <v>333</v>
      </c>
      <c r="G7498" t="str">
        <f>IFERROR(_xlfn.XLOOKUP(Sales_Pipeline[[#This Row],[Account]],Accounts!$A$2:$A$86,Accounts!$F$2:$F$86),"")</f>
        <v>United States</v>
      </c>
      <c r="H7498" t="s">
        <v>82</v>
      </c>
      <c r="I7498" s="3">
        <v>43021</v>
      </c>
      <c r="J7498" s="3">
        <v>43068</v>
      </c>
      <c r="K7498" s="8" t="str">
        <f>IF(Sales_Pipeline[[#This Row],[Close_Date]]="","",TEXT(Sales_Pipeline[[#This Row],[Close_Date]],"ddd"))</f>
        <v>Wed</v>
      </c>
      <c r="L7498" s="8" t="str">
        <f>IF(Sales_Pipeline[[#This Row],[Close_Date]]="","",TEXT(Sales_Pipeline[[#This Row],[Close_Date]],"mmm"))</f>
        <v>Nov</v>
      </c>
      <c r="M7498" s="8" t="str">
        <f>IF(Sales_Pipeline[[#This Row],[Close_Date]]="","","Q"&amp;ROUNDUP(MONTH(Sales_Pipeline[[#This Row],[Close_Date]])/3,0))</f>
        <v>Q4</v>
      </c>
      <c r="N7498" s="2" cm="1">
        <f t="array" ref="N7498">IFERROR(_xlfn.IFS(Sales_Pipeline[[#This Row],[Deal_Stage]]="Won",_xlfn.XLOOKUP(Sales_Pipeline[[#This Row],[Product]],Products!$A$2:$A$8,Products!$C$2:$C$8),Sales_Pipeline[[#This Row],[Deal_Stage]]="Lost",_xlfn.XLOOKUP(Sales_Pipeline[[#This Row],[Product]],Products!$A$2:$A$8,Products!$C$2:$C$8)),"")</f>
        <v>3393</v>
      </c>
      <c r="O7498" s="2">
        <v>0</v>
      </c>
    </row>
    <row r="7499" spans="1:15" x14ac:dyDescent="0.3">
      <c r="A7499" t="s">
        <v>7645</v>
      </c>
      <c r="B7499" t="s">
        <v>9</v>
      </c>
      <c r="C7499" t="str">
        <f>_xlfn.XLOOKUP(Sales_Pipeline[[#This Row],[Sales_Agent]],Sales_Teams[Sales_Agent],Sales_Teams[Manager])</f>
        <v>Dustin Brinkmann</v>
      </c>
      <c r="D7499" t="str">
        <f>_xlfn.XLOOKUP(Sales_Pipeline[[#This Row],[Manager]],Sales_Teams[Manager],Sales_Teams[Regional_Office])</f>
        <v>Central</v>
      </c>
      <c r="E7499" t="s">
        <v>55</v>
      </c>
      <c r="F7499" t="s">
        <v>169</v>
      </c>
      <c r="G7499" t="str">
        <f>IFERROR(_xlfn.XLOOKUP(Sales_Pipeline[[#This Row],[Account]],Accounts!$A$2:$A$86,Accounts!$F$2:$F$86),"")</f>
        <v>Panama</v>
      </c>
      <c r="H7499" t="s">
        <v>57</v>
      </c>
      <c r="I7499" s="3">
        <v>43021</v>
      </c>
      <c r="J7499" s="3">
        <v>43034</v>
      </c>
      <c r="K7499" s="8" t="str">
        <f>IF(Sales_Pipeline[[#This Row],[Close_Date]]="","",TEXT(Sales_Pipeline[[#This Row],[Close_Date]],"ddd"))</f>
        <v>Thu</v>
      </c>
      <c r="L7499" s="8" t="str">
        <f>IF(Sales_Pipeline[[#This Row],[Close_Date]]="","",TEXT(Sales_Pipeline[[#This Row],[Close_Date]],"mmm"))</f>
        <v>Oct</v>
      </c>
      <c r="M7499" s="8" t="str">
        <f>IF(Sales_Pipeline[[#This Row],[Close_Date]]="","","Q"&amp;ROUNDUP(MONTH(Sales_Pipeline[[#This Row],[Close_Date]])/3,0))</f>
        <v>Q4</v>
      </c>
      <c r="N7499" s="2" cm="1">
        <f t="array" ref="N7499">IFERROR(_xlfn.IFS(Sales_Pipeline[[#This Row],[Deal_Stage]]="Won",_xlfn.XLOOKUP(Sales_Pipeline[[#This Row],[Product]],Products!$A$2:$A$8,Products!$C$2:$C$8),Sales_Pipeline[[#This Row],[Deal_Stage]]="Lost",_xlfn.XLOOKUP(Sales_Pipeline[[#This Row],[Product]],Products!$A$2:$A$8,Products!$C$2:$C$8)),"")</f>
        <v>1096</v>
      </c>
      <c r="O7499" s="2">
        <v>978</v>
      </c>
    </row>
    <row r="7500" spans="1:15" x14ac:dyDescent="0.3">
      <c r="A7500" t="s">
        <v>7646</v>
      </c>
      <c r="B7500" t="s">
        <v>29</v>
      </c>
      <c r="C7500" t="str">
        <f>_xlfn.XLOOKUP(Sales_Pipeline[[#This Row],[Sales_Agent]],Sales_Teams[Sales_Agent],Sales_Teams[Manager])</f>
        <v>Rocco Neubert</v>
      </c>
      <c r="D7500" t="str">
        <f>_xlfn.XLOOKUP(Sales_Pipeline[[#This Row],[Manager]],Sales_Teams[Manager],Sales_Teams[Regional_Office])</f>
        <v>East</v>
      </c>
      <c r="E7500" t="s">
        <v>61</v>
      </c>
      <c r="F7500" t="s">
        <v>209</v>
      </c>
      <c r="G7500" t="str">
        <f>IFERROR(_xlfn.XLOOKUP(Sales_Pipeline[[#This Row],[Account]],Accounts!$A$2:$A$86,Accounts!$F$2:$F$86),"")</f>
        <v>United States</v>
      </c>
      <c r="H7500" t="s">
        <v>57</v>
      </c>
      <c r="I7500" s="3">
        <v>43021</v>
      </c>
      <c r="J7500" s="3">
        <v>43083</v>
      </c>
      <c r="K7500" s="8" t="str">
        <f>IF(Sales_Pipeline[[#This Row],[Close_Date]]="","",TEXT(Sales_Pipeline[[#This Row],[Close_Date]],"ddd"))</f>
        <v>Thu</v>
      </c>
      <c r="L7500" s="8" t="str">
        <f>IF(Sales_Pipeline[[#This Row],[Close_Date]]="","",TEXT(Sales_Pipeline[[#This Row],[Close_Date]],"mmm"))</f>
        <v>Dec</v>
      </c>
      <c r="M7500" s="8" t="str">
        <f>IF(Sales_Pipeline[[#This Row],[Close_Date]]="","","Q"&amp;ROUNDUP(MONTH(Sales_Pipeline[[#This Row],[Close_Date]])/3,0))</f>
        <v>Q4</v>
      </c>
      <c r="N7500" s="2" cm="1">
        <f t="array" ref="N7500">IFERROR(_xlfn.IFS(Sales_Pipeline[[#This Row],[Deal_Stage]]="Won",_xlfn.XLOOKUP(Sales_Pipeline[[#This Row],[Product]],Products!$A$2:$A$8,Products!$C$2:$C$8),Sales_Pipeline[[#This Row],[Deal_Stage]]="Lost",_xlfn.XLOOKUP(Sales_Pipeline[[#This Row],[Product]],Products!$A$2:$A$8,Products!$C$2:$C$8)),"")</f>
        <v>55</v>
      </c>
      <c r="O7500" s="2">
        <v>49</v>
      </c>
    </row>
    <row r="7501" spans="1:15" x14ac:dyDescent="0.3">
      <c r="A7501" t="s">
        <v>7647</v>
      </c>
      <c r="B7501" t="s">
        <v>7</v>
      </c>
      <c r="C7501" t="str">
        <f>_xlfn.XLOOKUP(Sales_Pipeline[[#This Row],[Sales_Agent]],Sales_Teams[Sales_Agent],Sales_Teams[Manager])</f>
        <v>Dustin Brinkmann</v>
      </c>
      <c r="D7501" t="str">
        <f>_xlfn.XLOOKUP(Sales_Pipeline[[#This Row],[Manager]],Sales_Teams[Manager],Sales_Teams[Regional_Office])</f>
        <v>Central</v>
      </c>
      <c r="E7501" t="s">
        <v>61</v>
      </c>
      <c r="F7501" t="s">
        <v>134</v>
      </c>
      <c r="G7501" t="str">
        <f>IFERROR(_xlfn.XLOOKUP(Sales_Pipeline[[#This Row],[Account]],Accounts!$A$2:$A$86,Accounts!$F$2:$F$86),"")</f>
        <v>United States</v>
      </c>
      <c r="H7501" t="s">
        <v>57</v>
      </c>
      <c r="I7501" s="3">
        <v>43021</v>
      </c>
      <c r="J7501" s="3">
        <v>43032</v>
      </c>
      <c r="K7501" s="8" t="str">
        <f>IF(Sales_Pipeline[[#This Row],[Close_Date]]="","",TEXT(Sales_Pipeline[[#This Row],[Close_Date]],"ddd"))</f>
        <v>Tue</v>
      </c>
      <c r="L7501" s="8" t="str">
        <f>IF(Sales_Pipeline[[#This Row],[Close_Date]]="","",TEXT(Sales_Pipeline[[#This Row],[Close_Date]],"mmm"))</f>
        <v>Oct</v>
      </c>
      <c r="M7501" s="8" t="str">
        <f>IF(Sales_Pipeline[[#This Row],[Close_Date]]="","","Q"&amp;ROUNDUP(MONTH(Sales_Pipeline[[#This Row],[Close_Date]])/3,0))</f>
        <v>Q4</v>
      </c>
      <c r="N7501" s="2" cm="1">
        <f t="array" ref="N7501">IFERROR(_xlfn.IFS(Sales_Pipeline[[#This Row],[Deal_Stage]]="Won",_xlfn.XLOOKUP(Sales_Pipeline[[#This Row],[Product]],Products!$A$2:$A$8,Products!$C$2:$C$8),Sales_Pipeline[[#This Row],[Deal_Stage]]="Lost",_xlfn.XLOOKUP(Sales_Pipeline[[#This Row],[Product]],Products!$A$2:$A$8,Products!$C$2:$C$8)),"")</f>
        <v>55</v>
      </c>
      <c r="O7501" s="2">
        <v>49</v>
      </c>
    </row>
    <row r="7502" spans="1:15" x14ac:dyDescent="0.3">
      <c r="A7502" t="s">
        <v>7648</v>
      </c>
      <c r="B7502" t="s">
        <v>32</v>
      </c>
      <c r="C7502" t="str">
        <f>_xlfn.XLOOKUP(Sales_Pipeline[[#This Row],[Sales_Agent]],Sales_Teams[Sales_Agent],Sales_Teams[Manager])</f>
        <v>Celia Rouche</v>
      </c>
      <c r="D7502" t="str">
        <f>_xlfn.XLOOKUP(Sales_Pipeline[[#This Row],[Manager]],Sales_Teams[Manager],Sales_Teams[Regional_Office])</f>
        <v>West</v>
      </c>
      <c r="E7502" t="s">
        <v>84</v>
      </c>
      <c r="F7502" t="s">
        <v>120</v>
      </c>
      <c r="G7502" t="str">
        <f>IFERROR(_xlfn.XLOOKUP(Sales_Pipeline[[#This Row],[Account]],Accounts!$A$2:$A$86,Accounts!$F$2:$F$86),"")</f>
        <v>United States</v>
      </c>
      <c r="H7502" t="s">
        <v>82</v>
      </c>
      <c r="I7502" s="3">
        <v>43021</v>
      </c>
      <c r="J7502" s="3">
        <v>43030</v>
      </c>
      <c r="K7502" s="8" t="str">
        <f>IF(Sales_Pipeline[[#This Row],[Close_Date]]="","",TEXT(Sales_Pipeline[[#This Row],[Close_Date]],"ddd"))</f>
        <v>Sun</v>
      </c>
      <c r="L7502" s="8" t="str">
        <f>IF(Sales_Pipeline[[#This Row],[Close_Date]]="","",TEXT(Sales_Pipeline[[#This Row],[Close_Date]],"mmm"))</f>
        <v>Oct</v>
      </c>
      <c r="M7502" s="8" t="str">
        <f>IF(Sales_Pipeline[[#This Row],[Close_Date]]="","","Q"&amp;ROUNDUP(MONTH(Sales_Pipeline[[#This Row],[Close_Date]])/3,0))</f>
        <v>Q4</v>
      </c>
      <c r="N7502" s="2" cm="1">
        <f t="array" ref="N7502">IFERROR(_xlfn.IFS(Sales_Pipeline[[#This Row],[Deal_Stage]]="Won",_xlfn.XLOOKUP(Sales_Pipeline[[#This Row],[Product]],Products!$A$2:$A$8,Products!$C$2:$C$8),Sales_Pipeline[[#This Row],[Deal_Stage]]="Lost",_xlfn.XLOOKUP(Sales_Pipeline[[#This Row],[Product]],Products!$A$2:$A$8,Products!$C$2:$C$8)),"")</f>
        <v>5482</v>
      </c>
      <c r="O7502" s="2">
        <v>0</v>
      </c>
    </row>
    <row r="7503" spans="1:15" x14ac:dyDescent="0.3">
      <c r="A7503" t="s">
        <v>7649</v>
      </c>
      <c r="B7503" t="s">
        <v>32</v>
      </c>
      <c r="C7503" t="str">
        <f>_xlfn.XLOOKUP(Sales_Pipeline[[#This Row],[Sales_Agent]],Sales_Teams[Sales_Agent],Sales_Teams[Manager])</f>
        <v>Celia Rouche</v>
      </c>
      <c r="D7503" t="str">
        <f>_xlfn.XLOOKUP(Sales_Pipeline[[#This Row],[Manager]],Sales_Teams[Manager],Sales_Teams[Regional_Office])</f>
        <v>West</v>
      </c>
      <c r="E7503" t="s">
        <v>63</v>
      </c>
      <c r="F7503" t="s">
        <v>330</v>
      </c>
      <c r="G7503" t="str">
        <f>IFERROR(_xlfn.XLOOKUP(Sales_Pipeline[[#This Row],[Account]],Accounts!$A$2:$A$86,Accounts!$F$2:$F$86),"")</f>
        <v>Korea</v>
      </c>
      <c r="H7503" t="s">
        <v>57</v>
      </c>
      <c r="I7503" s="3">
        <v>43021</v>
      </c>
      <c r="J7503" s="3">
        <v>43079</v>
      </c>
      <c r="K7503" s="8" t="str">
        <f>IF(Sales_Pipeline[[#This Row],[Close_Date]]="","",TEXT(Sales_Pipeline[[#This Row],[Close_Date]],"ddd"))</f>
        <v>Sun</v>
      </c>
      <c r="L7503" s="8" t="str">
        <f>IF(Sales_Pipeline[[#This Row],[Close_Date]]="","",TEXT(Sales_Pipeline[[#This Row],[Close_Date]],"mmm"))</f>
        <v>Dec</v>
      </c>
      <c r="M7503" s="8" t="str">
        <f>IF(Sales_Pipeline[[#This Row],[Close_Date]]="","","Q"&amp;ROUNDUP(MONTH(Sales_Pipeline[[#This Row],[Close_Date]])/3,0))</f>
        <v>Q4</v>
      </c>
      <c r="N7503" s="2" cm="1">
        <f t="array" ref="N7503">IFERROR(_xlfn.IFS(Sales_Pipeline[[#This Row],[Deal_Stage]]="Won",_xlfn.XLOOKUP(Sales_Pipeline[[#This Row],[Product]],Products!$A$2:$A$8,Products!$C$2:$C$8),Sales_Pipeline[[#This Row],[Deal_Stage]]="Lost",_xlfn.XLOOKUP(Sales_Pipeline[[#This Row],[Product]],Products!$A$2:$A$8,Products!$C$2:$C$8)),"")</f>
        <v>550</v>
      </c>
      <c r="O7503" s="2">
        <v>563</v>
      </c>
    </row>
    <row r="7504" spans="1:15" x14ac:dyDescent="0.3">
      <c r="A7504" t="s">
        <v>7650</v>
      </c>
      <c r="B7504" t="s">
        <v>17</v>
      </c>
      <c r="C7504" t="str">
        <f>_xlfn.XLOOKUP(Sales_Pipeline[[#This Row],[Sales_Agent]],Sales_Teams[Sales_Agent],Sales_Teams[Manager])</f>
        <v>Cara Losch</v>
      </c>
      <c r="D7504" t="str">
        <f>_xlfn.XLOOKUP(Sales_Pipeline[[#This Row],[Manager]],Sales_Teams[Manager],Sales_Teams[Regional_Office])</f>
        <v>East</v>
      </c>
      <c r="E7504" t="s">
        <v>55</v>
      </c>
      <c r="F7504" t="s">
        <v>206</v>
      </c>
      <c r="G7504" t="str">
        <f>IFERROR(_xlfn.XLOOKUP(Sales_Pipeline[[#This Row],[Account]],Accounts!$A$2:$A$86,Accounts!$F$2:$F$86),"")</f>
        <v>United States</v>
      </c>
      <c r="H7504" t="s">
        <v>82</v>
      </c>
      <c r="I7504" s="3">
        <v>43021</v>
      </c>
      <c r="J7504" s="3">
        <v>43029</v>
      </c>
      <c r="K7504" s="8" t="str">
        <f>IF(Sales_Pipeline[[#This Row],[Close_Date]]="","",TEXT(Sales_Pipeline[[#This Row],[Close_Date]],"ddd"))</f>
        <v>Sat</v>
      </c>
      <c r="L7504" s="8" t="str">
        <f>IF(Sales_Pipeline[[#This Row],[Close_Date]]="","",TEXT(Sales_Pipeline[[#This Row],[Close_Date]],"mmm"))</f>
        <v>Oct</v>
      </c>
      <c r="M7504" s="8" t="str">
        <f>IF(Sales_Pipeline[[#This Row],[Close_Date]]="","","Q"&amp;ROUNDUP(MONTH(Sales_Pipeline[[#This Row],[Close_Date]])/3,0))</f>
        <v>Q4</v>
      </c>
      <c r="N7504" s="2" cm="1">
        <f t="array" ref="N7504">IFERROR(_xlfn.IFS(Sales_Pipeline[[#This Row],[Deal_Stage]]="Won",_xlfn.XLOOKUP(Sales_Pipeline[[#This Row],[Product]],Products!$A$2:$A$8,Products!$C$2:$C$8),Sales_Pipeline[[#This Row],[Deal_Stage]]="Lost",_xlfn.XLOOKUP(Sales_Pipeline[[#This Row],[Product]],Products!$A$2:$A$8,Products!$C$2:$C$8)),"")</f>
        <v>1096</v>
      </c>
      <c r="O7504" s="2">
        <v>0</v>
      </c>
    </row>
    <row r="7505" spans="1:15" x14ac:dyDescent="0.3">
      <c r="A7505" t="s">
        <v>7651</v>
      </c>
      <c r="B7505" t="s">
        <v>17</v>
      </c>
      <c r="C7505" t="str">
        <f>_xlfn.XLOOKUP(Sales_Pipeline[[#This Row],[Sales_Agent]],Sales_Teams[Sales_Agent],Sales_Teams[Manager])</f>
        <v>Cara Losch</v>
      </c>
      <c r="D7505" t="str">
        <f>_xlfn.XLOOKUP(Sales_Pipeline[[#This Row],[Manager]],Sales_Teams[Manager],Sales_Teams[Regional_Office])</f>
        <v>East</v>
      </c>
      <c r="E7505" t="s">
        <v>61</v>
      </c>
      <c r="F7505" t="s">
        <v>425</v>
      </c>
      <c r="G7505" t="str">
        <f>IFERROR(_xlfn.XLOOKUP(Sales_Pipeline[[#This Row],[Account]],Accounts!$A$2:$A$86,Accounts!$F$2:$F$86),"")</f>
        <v>United States</v>
      </c>
      <c r="H7505" t="s">
        <v>82</v>
      </c>
      <c r="I7505" s="3">
        <v>43021</v>
      </c>
      <c r="J7505" s="3">
        <v>43023</v>
      </c>
      <c r="K7505" s="8" t="str">
        <f>IF(Sales_Pipeline[[#This Row],[Close_Date]]="","",TEXT(Sales_Pipeline[[#This Row],[Close_Date]],"ddd"))</f>
        <v>Sun</v>
      </c>
      <c r="L7505" s="8" t="str">
        <f>IF(Sales_Pipeline[[#This Row],[Close_Date]]="","",TEXT(Sales_Pipeline[[#This Row],[Close_Date]],"mmm"))</f>
        <v>Oct</v>
      </c>
      <c r="M7505" s="8" t="str">
        <f>IF(Sales_Pipeline[[#This Row],[Close_Date]]="","","Q"&amp;ROUNDUP(MONTH(Sales_Pipeline[[#This Row],[Close_Date]])/3,0))</f>
        <v>Q4</v>
      </c>
      <c r="N7505" s="2" cm="1">
        <f t="array" ref="N7505">IFERROR(_xlfn.IFS(Sales_Pipeline[[#This Row],[Deal_Stage]]="Won",_xlfn.XLOOKUP(Sales_Pipeline[[#This Row],[Product]],Products!$A$2:$A$8,Products!$C$2:$C$8),Sales_Pipeline[[#This Row],[Deal_Stage]]="Lost",_xlfn.XLOOKUP(Sales_Pipeline[[#This Row],[Product]],Products!$A$2:$A$8,Products!$C$2:$C$8)),"")</f>
        <v>55</v>
      </c>
      <c r="O7505" s="2">
        <v>0</v>
      </c>
    </row>
    <row r="7506" spans="1:15" x14ac:dyDescent="0.3">
      <c r="A7506" t="s">
        <v>7652</v>
      </c>
      <c r="B7506" t="s">
        <v>17</v>
      </c>
      <c r="C7506" t="str">
        <f>_xlfn.XLOOKUP(Sales_Pipeline[[#This Row],[Sales_Agent]],Sales_Teams[Sales_Agent],Sales_Teams[Manager])</f>
        <v>Cara Losch</v>
      </c>
      <c r="D7506" t="str">
        <f>_xlfn.XLOOKUP(Sales_Pipeline[[#This Row],[Manager]],Sales_Teams[Manager],Sales_Teams[Regional_Office])</f>
        <v>East</v>
      </c>
      <c r="E7506" t="s">
        <v>61</v>
      </c>
      <c r="F7506" t="s">
        <v>388</v>
      </c>
      <c r="G7506" t="str">
        <f>IFERROR(_xlfn.XLOOKUP(Sales_Pipeline[[#This Row],[Account]],Accounts!$A$2:$A$86,Accounts!$F$2:$F$86),"")</f>
        <v>China</v>
      </c>
      <c r="H7506" t="s">
        <v>57</v>
      </c>
      <c r="I7506" s="3">
        <v>43021</v>
      </c>
      <c r="J7506" s="3">
        <v>43032</v>
      </c>
      <c r="K7506" s="8" t="str">
        <f>IF(Sales_Pipeline[[#This Row],[Close_Date]]="","",TEXT(Sales_Pipeline[[#This Row],[Close_Date]],"ddd"))</f>
        <v>Tue</v>
      </c>
      <c r="L7506" s="8" t="str">
        <f>IF(Sales_Pipeline[[#This Row],[Close_Date]]="","",TEXT(Sales_Pipeline[[#This Row],[Close_Date]],"mmm"))</f>
        <v>Oct</v>
      </c>
      <c r="M7506" s="8" t="str">
        <f>IF(Sales_Pipeline[[#This Row],[Close_Date]]="","","Q"&amp;ROUNDUP(MONTH(Sales_Pipeline[[#This Row],[Close_Date]])/3,0))</f>
        <v>Q4</v>
      </c>
      <c r="N7506" s="2" cm="1">
        <f t="array" ref="N7506">IFERROR(_xlfn.IFS(Sales_Pipeline[[#This Row],[Deal_Stage]]="Won",_xlfn.XLOOKUP(Sales_Pipeline[[#This Row],[Product]],Products!$A$2:$A$8,Products!$C$2:$C$8),Sales_Pipeline[[#This Row],[Deal_Stage]]="Lost",_xlfn.XLOOKUP(Sales_Pipeline[[#This Row],[Product]],Products!$A$2:$A$8,Products!$C$2:$C$8)),"")</f>
        <v>55</v>
      </c>
      <c r="O7506" s="2">
        <v>53</v>
      </c>
    </row>
    <row r="7507" spans="1:15" x14ac:dyDescent="0.3">
      <c r="A7507" t="s">
        <v>7653</v>
      </c>
      <c r="B7507" t="s">
        <v>6</v>
      </c>
      <c r="C7507" t="str">
        <f>_xlfn.XLOOKUP(Sales_Pipeline[[#This Row],[Sales_Agent]],Sales_Teams[Sales_Agent],Sales_Teams[Manager])</f>
        <v>Dustin Brinkmann</v>
      </c>
      <c r="D7507" t="str">
        <f>_xlfn.XLOOKUP(Sales_Pipeline[[#This Row],[Manager]],Sales_Teams[Manager],Sales_Teams[Regional_Office])</f>
        <v>Central</v>
      </c>
      <c r="E7507" t="s">
        <v>55</v>
      </c>
      <c r="F7507" t="s">
        <v>169</v>
      </c>
      <c r="G7507" t="str">
        <f>IFERROR(_xlfn.XLOOKUP(Sales_Pipeline[[#This Row],[Account]],Accounts!$A$2:$A$86,Accounts!$F$2:$F$86),"")</f>
        <v>Panama</v>
      </c>
      <c r="H7507" t="s">
        <v>57</v>
      </c>
      <c r="I7507" s="3">
        <v>43022</v>
      </c>
      <c r="J7507" s="3">
        <v>43034</v>
      </c>
      <c r="K7507" s="8" t="str">
        <f>IF(Sales_Pipeline[[#This Row],[Close_Date]]="","",TEXT(Sales_Pipeline[[#This Row],[Close_Date]],"ddd"))</f>
        <v>Thu</v>
      </c>
      <c r="L7507" s="8" t="str">
        <f>IF(Sales_Pipeline[[#This Row],[Close_Date]]="","",TEXT(Sales_Pipeline[[#This Row],[Close_Date]],"mmm"))</f>
        <v>Oct</v>
      </c>
      <c r="M7507" s="8" t="str">
        <f>IF(Sales_Pipeline[[#This Row],[Close_Date]]="","","Q"&amp;ROUNDUP(MONTH(Sales_Pipeline[[#This Row],[Close_Date]])/3,0))</f>
        <v>Q4</v>
      </c>
      <c r="N7507" s="2" cm="1">
        <f t="array" ref="N7507">IFERROR(_xlfn.IFS(Sales_Pipeline[[#This Row],[Deal_Stage]]="Won",_xlfn.XLOOKUP(Sales_Pipeline[[#This Row],[Product]],Products!$A$2:$A$8,Products!$C$2:$C$8),Sales_Pipeline[[#This Row],[Deal_Stage]]="Lost",_xlfn.XLOOKUP(Sales_Pipeline[[#This Row],[Product]],Products!$A$2:$A$8,Products!$C$2:$C$8)),"")</f>
        <v>1096</v>
      </c>
      <c r="O7507" s="2">
        <v>1168</v>
      </c>
    </row>
    <row r="7508" spans="1:15" x14ac:dyDescent="0.3">
      <c r="A7508" t="s">
        <v>7654</v>
      </c>
      <c r="B7508" t="s">
        <v>20</v>
      </c>
      <c r="C7508" t="str">
        <f>_xlfn.XLOOKUP(Sales_Pipeline[[#This Row],[Sales_Agent]],Sales_Teams[Sales_Agent],Sales_Teams[Manager])</f>
        <v>Cara Losch</v>
      </c>
      <c r="D7508" t="str">
        <f>_xlfn.XLOOKUP(Sales_Pipeline[[#This Row],[Manager]],Sales_Teams[Manager],Sales_Teams[Regional_Office])</f>
        <v>East</v>
      </c>
      <c r="E7508" t="s">
        <v>63</v>
      </c>
      <c r="F7508" t="s">
        <v>127</v>
      </c>
      <c r="G7508" t="str">
        <f>IFERROR(_xlfn.XLOOKUP(Sales_Pipeline[[#This Row],[Account]],Accounts!$A$2:$A$86,Accounts!$F$2:$F$86),"")</f>
        <v>United States</v>
      </c>
      <c r="H7508" t="s">
        <v>57</v>
      </c>
      <c r="I7508" s="3">
        <v>43022</v>
      </c>
      <c r="J7508" s="3">
        <v>43056</v>
      </c>
      <c r="K7508" s="8" t="str">
        <f>IF(Sales_Pipeline[[#This Row],[Close_Date]]="","",TEXT(Sales_Pipeline[[#This Row],[Close_Date]],"ddd"))</f>
        <v>Fri</v>
      </c>
      <c r="L7508" s="8" t="str">
        <f>IF(Sales_Pipeline[[#This Row],[Close_Date]]="","",TEXT(Sales_Pipeline[[#This Row],[Close_Date]],"mmm"))</f>
        <v>Nov</v>
      </c>
      <c r="M7508" s="8" t="str">
        <f>IF(Sales_Pipeline[[#This Row],[Close_Date]]="","","Q"&amp;ROUNDUP(MONTH(Sales_Pipeline[[#This Row],[Close_Date]])/3,0))</f>
        <v>Q4</v>
      </c>
      <c r="N7508" s="2" cm="1">
        <f t="array" ref="N7508">IFERROR(_xlfn.IFS(Sales_Pipeline[[#This Row],[Deal_Stage]]="Won",_xlfn.XLOOKUP(Sales_Pipeline[[#This Row],[Product]],Products!$A$2:$A$8,Products!$C$2:$C$8),Sales_Pipeline[[#This Row],[Deal_Stage]]="Lost",_xlfn.XLOOKUP(Sales_Pipeline[[#This Row],[Product]],Products!$A$2:$A$8,Products!$C$2:$C$8)),"")</f>
        <v>550</v>
      </c>
      <c r="O7508" s="2">
        <v>560</v>
      </c>
    </row>
    <row r="7509" spans="1:15" x14ac:dyDescent="0.3">
      <c r="A7509" t="s">
        <v>7655</v>
      </c>
      <c r="B7509" t="s">
        <v>25</v>
      </c>
      <c r="C7509" t="str">
        <f>_xlfn.XLOOKUP(Sales_Pipeline[[#This Row],[Sales_Agent]],Sales_Teams[Sales_Agent],Sales_Teams[Manager])</f>
        <v>Rocco Neubert</v>
      </c>
      <c r="D7509" t="str">
        <f>_xlfn.XLOOKUP(Sales_Pipeline[[#This Row],[Manager]],Sales_Teams[Manager],Sales_Teams[Regional_Office])</f>
        <v>East</v>
      </c>
      <c r="E7509" t="s">
        <v>55</v>
      </c>
      <c r="F7509" t="s">
        <v>253</v>
      </c>
      <c r="G7509" t="str">
        <f>IFERROR(_xlfn.XLOOKUP(Sales_Pipeline[[#This Row],[Account]],Accounts!$A$2:$A$86,Accounts!$F$2:$F$86),"")</f>
        <v>United States</v>
      </c>
      <c r="H7509" t="s">
        <v>82</v>
      </c>
      <c r="I7509" s="3">
        <v>43022</v>
      </c>
      <c r="J7509" s="3">
        <v>43099</v>
      </c>
      <c r="K7509" s="8" t="str">
        <f>IF(Sales_Pipeline[[#This Row],[Close_Date]]="","",TEXT(Sales_Pipeline[[#This Row],[Close_Date]],"ddd"))</f>
        <v>Sat</v>
      </c>
      <c r="L7509" s="8" t="str">
        <f>IF(Sales_Pipeline[[#This Row],[Close_Date]]="","",TEXT(Sales_Pipeline[[#This Row],[Close_Date]],"mmm"))</f>
        <v>Dec</v>
      </c>
      <c r="M7509" s="8" t="str">
        <f>IF(Sales_Pipeline[[#This Row],[Close_Date]]="","","Q"&amp;ROUNDUP(MONTH(Sales_Pipeline[[#This Row],[Close_Date]])/3,0))</f>
        <v>Q4</v>
      </c>
      <c r="N7509" s="2" cm="1">
        <f t="array" ref="N7509">IFERROR(_xlfn.IFS(Sales_Pipeline[[#This Row],[Deal_Stage]]="Won",_xlfn.XLOOKUP(Sales_Pipeline[[#This Row],[Product]],Products!$A$2:$A$8,Products!$C$2:$C$8),Sales_Pipeline[[#This Row],[Deal_Stage]]="Lost",_xlfn.XLOOKUP(Sales_Pipeline[[#This Row],[Product]],Products!$A$2:$A$8,Products!$C$2:$C$8)),"")</f>
        <v>1096</v>
      </c>
      <c r="O7509" s="2">
        <v>0</v>
      </c>
    </row>
    <row r="7510" spans="1:15" x14ac:dyDescent="0.3">
      <c r="A7510" t="s">
        <v>7656</v>
      </c>
      <c r="B7510" t="s">
        <v>15</v>
      </c>
      <c r="C7510" t="str">
        <f>_xlfn.XLOOKUP(Sales_Pipeline[[#This Row],[Sales_Agent]],Sales_Teams[Sales_Agent],Sales_Teams[Manager])</f>
        <v>Melvin Marxen</v>
      </c>
      <c r="D7510" t="str">
        <f>_xlfn.XLOOKUP(Sales_Pipeline[[#This Row],[Manager]],Sales_Teams[Manager],Sales_Teams[Regional_Office])</f>
        <v>Central</v>
      </c>
      <c r="E7510" t="s">
        <v>8953</v>
      </c>
      <c r="F7510" t="s">
        <v>134</v>
      </c>
      <c r="G7510" t="str">
        <f>IFERROR(_xlfn.XLOOKUP(Sales_Pipeline[[#This Row],[Account]],Accounts!$A$2:$A$86,Accounts!$F$2:$F$86),"")</f>
        <v>United States</v>
      </c>
      <c r="H7510" t="s">
        <v>82</v>
      </c>
      <c r="I7510" s="3">
        <v>43022</v>
      </c>
      <c r="J7510" s="3">
        <v>43023</v>
      </c>
      <c r="K7510" s="8" t="str">
        <f>IF(Sales_Pipeline[[#This Row],[Close_Date]]="","",TEXT(Sales_Pipeline[[#This Row],[Close_Date]],"ddd"))</f>
        <v>Sun</v>
      </c>
      <c r="L7510" s="8" t="str">
        <f>IF(Sales_Pipeline[[#This Row],[Close_Date]]="","",TEXT(Sales_Pipeline[[#This Row],[Close_Date]],"mmm"))</f>
        <v>Oct</v>
      </c>
      <c r="M7510" s="8" t="str">
        <f>IF(Sales_Pipeline[[#This Row],[Close_Date]]="","","Q"&amp;ROUNDUP(MONTH(Sales_Pipeline[[#This Row],[Close_Date]])/3,0))</f>
        <v>Q4</v>
      </c>
      <c r="N7510" s="2" cm="1">
        <f t="array" ref="N7510">IFERROR(_xlfn.IFS(Sales_Pipeline[[#This Row],[Deal_Stage]]="Won",_xlfn.XLOOKUP(Sales_Pipeline[[#This Row],[Product]],Products!$A$2:$A$8,Products!$C$2:$C$8),Sales_Pipeline[[#This Row],[Deal_Stage]]="Lost",_xlfn.XLOOKUP(Sales_Pipeline[[#This Row],[Product]],Products!$A$2:$A$8,Products!$C$2:$C$8)),"")</f>
        <v>4821</v>
      </c>
      <c r="O7510" s="2">
        <v>0</v>
      </c>
    </row>
    <row r="7511" spans="1:15" x14ac:dyDescent="0.3">
      <c r="A7511" t="s">
        <v>7657</v>
      </c>
      <c r="B7511" t="s">
        <v>15</v>
      </c>
      <c r="C7511" t="str">
        <f>_xlfn.XLOOKUP(Sales_Pipeline[[#This Row],[Sales_Agent]],Sales_Teams[Sales_Agent],Sales_Teams[Manager])</f>
        <v>Melvin Marxen</v>
      </c>
      <c r="D7511" t="str">
        <f>_xlfn.XLOOKUP(Sales_Pipeline[[#This Row],[Manager]],Sales_Teams[Manager],Sales_Teams[Regional_Office])</f>
        <v>Central</v>
      </c>
      <c r="E7511" t="s">
        <v>61</v>
      </c>
      <c r="F7511" t="s">
        <v>79</v>
      </c>
      <c r="G7511" t="str">
        <f>IFERROR(_xlfn.XLOOKUP(Sales_Pipeline[[#This Row],[Account]],Accounts!$A$2:$A$86,Accounts!$F$2:$F$86),"")</f>
        <v>Philipines</v>
      </c>
      <c r="H7511" t="s">
        <v>82</v>
      </c>
      <c r="I7511" s="3">
        <v>43022</v>
      </c>
      <c r="J7511" s="3">
        <v>43029</v>
      </c>
      <c r="K7511" s="8" t="str">
        <f>IF(Sales_Pipeline[[#This Row],[Close_Date]]="","",TEXT(Sales_Pipeline[[#This Row],[Close_Date]],"ddd"))</f>
        <v>Sat</v>
      </c>
      <c r="L7511" s="8" t="str">
        <f>IF(Sales_Pipeline[[#This Row],[Close_Date]]="","",TEXT(Sales_Pipeline[[#This Row],[Close_Date]],"mmm"))</f>
        <v>Oct</v>
      </c>
      <c r="M7511" s="8" t="str">
        <f>IF(Sales_Pipeline[[#This Row],[Close_Date]]="","","Q"&amp;ROUNDUP(MONTH(Sales_Pipeline[[#This Row],[Close_Date]])/3,0))</f>
        <v>Q4</v>
      </c>
      <c r="N7511" s="2" cm="1">
        <f t="array" ref="N7511">IFERROR(_xlfn.IFS(Sales_Pipeline[[#This Row],[Deal_Stage]]="Won",_xlfn.XLOOKUP(Sales_Pipeline[[#This Row],[Product]],Products!$A$2:$A$8,Products!$C$2:$C$8),Sales_Pipeline[[#This Row],[Deal_Stage]]="Lost",_xlfn.XLOOKUP(Sales_Pipeline[[#This Row],[Product]],Products!$A$2:$A$8,Products!$C$2:$C$8)),"")</f>
        <v>55</v>
      </c>
      <c r="O7511" s="2">
        <v>0</v>
      </c>
    </row>
    <row r="7512" spans="1:15" x14ac:dyDescent="0.3">
      <c r="A7512" t="s">
        <v>7658</v>
      </c>
      <c r="B7512" t="s">
        <v>15</v>
      </c>
      <c r="C7512" t="str">
        <f>_xlfn.XLOOKUP(Sales_Pipeline[[#This Row],[Sales_Agent]],Sales_Teams[Sales_Agent],Sales_Teams[Manager])</f>
        <v>Melvin Marxen</v>
      </c>
      <c r="D7512" t="str">
        <f>_xlfn.XLOOKUP(Sales_Pipeline[[#This Row],[Manager]],Sales_Teams[Manager],Sales_Teams[Regional_Office])</f>
        <v>Central</v>
      </c>
      <c r="E7512" t="s">
        <v>8953</v>
      </c>
      <c r="F7512" t="s">
        <v>214</v>
      </c>
      <c r="G7512" t="str">
        <f>IFERROR(_xlfn.XLOOKUP(Sales_Pipeline[[#This Row],[Account]],Accounts!$A$2:$A$86,Accounts!$F$2:$F$86),"")</f>
        <v>United States</v>
      </c>
      <c r="H7512" t="s">
        <v>57</v>
      </c>
      <c r="I7512" s="3">
        <v>43022</v>
      </c>
      <c r="J7512" s="3">
        <v>43026</v>
      </c>
      <c r="K7512" s="8" t="str">
        <f>IF(Sales_Pipeline[[#This Row],[Close_Date]]="","",TEXT(Sales_Pipeline[[#This Row],[Close_Date]],"ddd"))</f>
        <v>Wed</v>
      </c>
      <c r="L7512" s="8" t="str">
        <f>IF(Sales_Pipeline[[#This Row],[Close_Date]]="","",TEXT(Sales_Pipeline[[#This Row],[Close_Date]],"mmm"))</f>
        <v>Oct</v>
      </c>
      <c r="M7512" s="8" t="str">
        <f>IF(Sales_Pipeline[[#This Row],[Close_Date]]="","","Q"&amp;ROUNDUP(MONTH(Sales_Pipeline[[#This Row],[Close_Date]])/3,0))</f>
        <v>Q4</v>
      </c>
      <c r="N7512" s="2" cm="1">
        <f t="array" ref="N7512">IFERROR(_xlfn.IFS(Sales_Pipeline[[#This Row],[Deal_Stage]]="Won",_xlfn.XLOOKUP(Sales_Pipeline[[#This Row],[Product]],Products!$A$2:$A$8,Products!$C$2:$C$8),Sales_Pipeline[[#This Row],[Deal_Stage]]="Lost",_xlfn.XLOOKUP(Sales_Pipeline[[#This Row],[Product]],Products!$A$2:$A$8,Products!$C$2:$C$8)),"")</f>
        <v>4821</v>
      </c>
      <c r="O7512" s="2">
        <v>4810</v>
      </c>
    </row>
    <row r="7513" spans="1:15" x14ac:dyDescent="0.3">
      <c r="A7513" t="s">
        <v>7659</v>
      </c>
      <c r="B7513" t="s">
        <v>28</v>
      </c>
      <c r="C7513" t="str">
        <f>_xlfn.XLOOKUP(Sales_Pipeline[[#This Row],[Sales_Agent]],Sales_Teams[Sales_Agent],Sales_Teams[Manager])</f>
        <v>Rocco Neubert</v>
      </c>
      <c r="D7513" t="str">
        <f>_xlfn.XLOOKUP(Sales_Pipeline[[#This Row],[Manager]],Sales_Teams[Manager],Sales_Teams[Regional_Office])</f>
        <v>East</v>
      </c>
      <c r="E7513" t="s">
        <v>61</v>
      </c>
      <c r="F7513" t="s">
        <v>425</v>
      </c>
      <c r="G7513" t="str">
        <f>IFERROR(_xlfn.XLOOKUP(Sales_Pipeline[[#This Row],[Account]],Accounts!$A$2:$A$86,Accounts!$F$2:$F$86),"")</f>
        <v>United States</v>
      </c>
      <c r="H7513" t="s">
        <v>82</v>
      </c>
      <c r="I7513" s="3">
        <v>43022</v>
      </c>
      <c r="J7513" s="3">
        <v>43040</v>
      </c>
      <c r="K7513" s="8" t="str">
        <f>IF(Sales_Pipeline[[#This Row],[Close_Date]]="","",TEXT(Sales_Pipeline[[#This Row],[Close_Date]],"ddd"))</f>
        <v>Wed</v>
      </c>
      <c r="L7513" s="8" t="str">
        <f>IF(Sales_Pipeline[[#This Row],[Close_Date]]="","",TEXT(Sales_Pipeline[[#This Row],[Close_Date]],"mmm"))</f>
        <v>Nov</v>
      </c>
      <c r="M7513" s="8" t="str">
        <f>IF(Sales_Pipeline[[#This Row],[Close_Date]]="","","Q"&amp;ROUNDUP(MONTH(Sales_Pipeline[[#This Row],[Close_Date]])/3,0))</f>
        <v>Q4</v>
      </c>
      <c r="N7513" s="2" cm="1">
        <f t="array" ref="N7513">IFERROR(_xlfn.IFS(Sales_Pipeline[[#This Row],[Deal_Stage]]="Won",_xlfn.XLOOKUP(Sales_Pipeline[[#This Row],[Product]],Products!$A$2:$A$8,Products!$C$2:$C$8),Sales_Pipeline[[#This Row],[Deal_Stage]]="Lost",_xlfn.XLOOKUP(Sales_Pipeline[[#This Row],[Product]],Products!$A$2:$A$8,Products!$C$2:$C$8)),"")</f>
        <v>55</v>
      </c>
      <c r="O7513" s="2">
        <v>0</v>
      </c>
    </row>
    <row r="7514" spans="1:15" x14ac:dyDescent="0.3">
      <c r="A7514" t="s">
        <v>7660</v>
      </c>
      <c r="B7514" t="s">
        <v>28</v>
      </c>
      <c r="C7514" t="str">
        <f>_xlfn.XLOOKUP(Sales_Pipeline[[#This Row],[Sales_Agent]],Sales_Teams[Sales_Agent],Sales_Teams[Manager])</f>
        <v>Rocco Neubert</v>
      </c>
      <c r="D7514" t="str">
        <f>_xlfn.XLOOKUP(Sales_Pipeline[[#This Row],[Manager]],Sales_Teams[Manager],Sales_Teams[Regional_Office])</f>
        <v>East</v>
      </c>
      <c r="E7514" t="s">
        <v>8953</v>
      </c>
      <c r="F7514" t="s">
        <v>161</v>
      </c>
      <c r="G7514" t="str">
        <f>IFERROR(_xlfn.XLOOKUP(Sales_Pipeline[[#This Row],[Account]],Accounts!$A$2:$A$86,Accounts!$F$2:$F$86),"")</f>
        <v>United States</v>
      </c>
      <c r="H7514" t="s">
        <v>57</v>
      </c>
      <c r="I7514" s="3">
        <v>43022</v>
      </c>
      <c r="J7514" s="3">
        <v>43032</v>
      </c>
      <c r="K7514" s="8" t="str">
        <f>IF(Sales_Pipeline[[#This Row],[Close_Date]]="","",TEXT(Sales_Pipeline[[#This Row],[Close_Date]],"ddd"))</f>
        <v>Tue</v>
      </c>
      <c r="L7514" s="8" t="str">
        <f>IF(Sales_Pipeline[[#This Row],[Close_Date]]="","",TEXT(Sales_Pipeline[[#This Row],[Close_Date]],"mmm"))</f>
        <v>Oct</v>
      </c>
      <c r="M7514" s="8" t="str">
        <f>IF(Sales_Pipeline[[#This Row],[Close_Date]]="","","Q"&amp;ROUNDUP(MONTH(Sales_Pipeline[[#This Row],[Close_Date]])/3,0))</f>
        <v>Q4</v>
      </c>
      <c r="N7514" s="2" cm="1">
        <f t="array" ref="N7514">IFERROR(_xlfn.IFS(Sales_Pipeline[[#This Row],[Deal_Stage]]="Won",_xlfn.XLOOKUP(Sales_Pipeline[[#This Row],[Product]],Products!$A$2:$A$8,Products!$C$2:$C$8),Sales_Pipeline[[#This Row],[Deal_Stage]]="Lost",_xlfn.XLOOKUP(Sales_Pipeline[[#This Row],[Product]],Products!$A$2:$A$8,Products!$C$2:$C$8)),"")</f>
        <v>4821</v>
      </c>
      <c r="O7514" s="2">
        <v>4521</v>
      </c>
    </row>
    <row r="7515" spans="1:15" x14ac:dyDescent="0.3">
      <c r="A7515" t="s">
        <v>7661</v>
      </c>
      <c r="B7515" t="s">
        <v>22</v>
      </c>
      <c r="C7515" t="str">
        <f>_xlfn.XLOOKUP(Sales_Pipeline[[#This Row],[Sales_Agent]],Sales_Teams[Sales_Agent],Sales_Teams[Manager])</f>
        <v>Cara Losch</v>
      </c>
      <c r="D7515" t="str">
        <f>_xlfn.XLOOKUP(Sales_Pipeline[[#This Row],[Manager]],Sales_Teams[Manager],Sales_Teams[Regional_Office])</f>
        <v>East</v>
      </c>
      <c r="E7515" t="s">
        <v>63</v>
      </c>
      <c r="F7515" t="s">
        <v>159</v>
      </c>
      <c r="G7515" t="str">
        <f>IFERROR(_xlfn.XLOOKUP(Sales_Pipeline[[#This Row],[Account]],Accounts!$A$2:$A$86,Accounts!$F$2:$F$86),"")</f>
        <v>United States</v>
      </c>
      <c r="H7515" t="s">
        <v>82</v>
      </c>
      <c r="I7515" s="3">
        <v>43022</v>
      </c>
      <c r="J7515" s="3">
        <v>43026</v>
      </c>
      <c r="K7515" s="8" t="str">
        <f>IF(Sales_Pipeline[[#This Row],[Close_Date]]="","",TEXT(Sales_Pipeline[[#This Row],[Close_Date]],"ddd"))</f>
        <v>Wed</v>
      </c>
      <c r="L7515" s="8" t="str">
        <f>IF(Sales_Pipeline[[#This Row],[Close_Date]]="","",TEXT(Sales_Pipeline[[#This Row],[Close_Date]],"mmm"))</f>
        <v>Oct</v>
      </c>
      <c r="M7515" s="8" t="str">
        <f>IF(Sales_Pipeline[[#This Row],[Close_Date]]="","","Q"&amp;ROUNDUP(MONTH(Sales_Pipeline[[#This Row],[Close_Date]])/3,0))</f>
        <v>Q4</v>
      </c>
      <c r="N7515" s="2" cm="1">
        <f t="array" ref="N7515">IFERROR(_xlfn.IFS(Sales_Pipeline[[#This Row],[Deal_Stage]]="Won",_xlfn.XLOOKUP(Sales_Pipeline[[#This Row],[Product]],Products!$A$2:$A$8,Products!$C$2:$C$8),Sales_Pipeline[[#This Row],[Deal_Stage]]="Lost",_xlfn.XLOOKUP(Sales_Pipeline[[#This Row],[Product]],Products!$A$2:$A$8,Products!$C$2:$C$8)),"")</f>
        <v>550</v>
      </c>
      <c r="O7515" s="2">
        <v>0</v>
      </c>
    </row>
    <row r="7516" spans="1:15" x14ac:dyDescent="0.3">
      <c r="A7516" t="s">
        <v>7662</v>
      </c>
      <c r="B7516" t="s">
        <v>22</v>
      </c>
      <c r="C7516" t="str">
        <f>_xlfn.XLOOKUP(Sales_Pipeline[[#This Row],[Sales_Agent]],Sales_Teams[Sales_Agent],Sales_Teams[Manager])</f>
        <v>Cara Losch</v>
      </c>
      <c r="D7516" t="str">
        <f>_xlfn.XLOOKUP(Sales_Pipeline[[#This Row],[Manager]],Sales_Teams[Manager],Sales_Teams[Regional_Office])</f>
        <v>East</v>
      </c>
      <c r="E7516" t="s">
        <v>55</v>
      </c>
      <c r="F7516" t="s">
        <v>225</v>
      </c>
      <c r="G7516" t="str">
        <f>IFERROR(_xlfn.XLOOKUP(Sales_Pipeline[[#This Row],[Account]],Accounts!$A$2:$A$86,Accounts!$F$2:$F$86),"")</f>
        <v>United States</v>
      </c>
      <c r="H7516" t="s">
        <v>82</v>
      </c>
      <c r="I7516" s="3">
        <v>43022</v>
      </c>
      <c r="J7516" s="3">
        <v>43023</v>
      </c>
      <c r="K7516" s="8" t="str">
        <f>IF(Sales_Pipeline[[#This Row],[Close_Date]]="","",TEXT(Sales_Pipeline[[#This Row],[Close_Date]],"ddd"))</f>
        <v>Sun</v>
      </c>
      <c r="L7516" s="8" t="str">
        <f>IF(Sales_Pipeline[[#This Row],[Close_Date]]="","",TEXT(Sales_Pipeline[[#This Row],[Close_Date]],"mmm"))</f>
        <v>Oct</v>
      </c>
      <c r="M7516" s="8" t="str">
        <f>IF(Sales_Pipeline[[#This Row],[Close_Date]]="","","Q"&amp;ROUNDUP(MONTH(Sales_Pipeline[[#This Row],[Close_Date]])/3,0))</f>
        <v>Q4</v>
      </c>
      <c r="N7516" s="2" cm="1">
        <f t="array" ref="N7516">IFERROR(_xlfn.IFS(Sales_Pipeline[[#This Row],[Deal_Stage]]="Won",_xlfn.XLOOKUP(Sales_Pipeline[[#This Row],[Product]],Products!$A$2:$A$8,Products!$C$2:$C$8),Sales_Pipeline[[#This Row],[Deal_Stage]]="Lost",_xlfn.XLOOKUP(Sales_Pipeline[[#This Row],[Product]],Products!$A$2:$A$8,Products!$C$2:$C$8)),"")</f>
        <v>1096</v>
      </c>
      <c r="O7516" s="2">
        <v>0</v>
      </c>
    </row>
    <row r="7517" spans="1:15" x14ac:dyDescent="0.3">
      <c r="A7517" t="s">
        <v>7663</v>
      </c>
      <c r="B7517" t="s">
        <v>36</v>
      </c>
      <c r="C7517" t="str">
        <f>_xlfn.XLOOKUP(Sales_Pipeline[[#This Row],[Sales_Agent]],Sales_Teams[Sales_Agent],Sales_Teams[Manager])</f>
        <v>Celia Rouche</v>
      </c>
      <c r="D7517" t="str">
        <f>_xlfn.XLOOKUP(Sales_Pipeline[[#This Row],[Manager]],Sales_Teams[Manager],Sales_Teams[Regional_Office])</f>
        <v>West</v>
      </c>
      <c r="E7517" t="s">
        <v>55</v>
      </c>
      <c r="F7517" t="s">
        <v>66</v>
      </c>
      <c r="G7517" t="str">
        <f>IFERROR(_xlfn.XLOOKUP(Sales_Pipeline[[#This Row],[Account]],Accounts!$A$2:$A$86,Accounts!$F$2:$F$86),"")</f>
        <v>United States</v>
      </c>
      <c r="H7517" t="s">
        <v>57</v>
      </c>
      <c r="I7517" s="3">
        <v>43022</v>
      </c>
      <c r="J7517" s="3">
        <v>43023</v>
      </c>
      <c r="K7517" s="8" t="str">
        <f>IF(Sales_Pipeline[[#This Row],[Close_Date]]="","",TEXT(Sales_Pipeline[[#This Row],[Close_Date]],"ddd"))</f>
        <v>Sun</v>
      </c>
      <c r="L7517" s="8" t="str">
        <f>IF(Sales_Pipeline[[#This Row],[Close_Date]]="","",TEXT(Sales_Pipeline[[#This Row],[Close_Date]],"mmm"))</f>
        <v>Oct</v>
      </c>
      <c r="M7517" s="8" t="str">
        <f>IF(Sales_Pipeline[[#This Row],[Close_Date]]="","","Q"&amp;ROUNDUP(MONTH(Sales_Pipeline[[#This Row],[Close_Date]])/3,0))</f>
        <v>Q4</v>
      </c>
      <c r="N7517" s="2" cm="1">
        <f t="array" ref="N7517">IFERROR(_xlfn.IFS(Sales_Pipeline[[#This Row],[Deal_Stage]]="Won",_xlfn.XLOOKUP(Sales_Pipeline[[#This Row],[Product]],Products!$A$2:$A$8,Products!$C$2:$C$8),Sales_Pipeline[[#This Row],[Deal_Stage]]="Lost",_xlfn.XLOOKUP(Sales_Pipeline[[#This Row],[Product]],Products!$A$2:$A$8,Products!$C$2:$C$8)),"")</f>
        <v>1096</v>
      </c>
      <c r="O7517" s="2">
        <v>881</v>
      </c>
    </row>
    <row r="7518" spans="1:15" x14ac:dyDescent="0.3">
      <c r="A7518" t="s">
        <v>7664</v>
      </c>
      <c r="B7518" t="s">
        <v>40</v>
      </c>
      <c r="C7518" t="str">
        <f>_xlfn.XLOOKUP(Sales_Pipeline[[#This Row],[Sales_Agent]],Sales_Teams[Sales_Agent],Sales_Teams[Manager])</f>
        <v>Summer Sewald</v>
      </c>
      <c r="D7518" t="str">
        <f>_xlfn.XLOOKUP(Sales_Pipeline[[#This Row],[Manager]],Sales_Teams[Manager],Sales_Teams[Regional_Office])</f>
        <v>West</v>
      </c>
      <c r="E7518" t="s">
        <v>63</v>
      </c>
      <c r="F7518" t="s">
        <v>89</v>
      </c>
      <c r="G7518" t="str">
        <f>IFERROR(_xlfn.XLOOKUP(Sales_Pipeline[[#This Row],[Account]],Accounts!$A$2:$A$86,Accounts!$F$2:$F$86),"")</f>
        <v>United States</v>
      </c>
      <c r="H7518" t="s">
        <v>82</v>
      </c>
      <c r="I7518" s="3">
        <v>43022</v>
      </c>
      <c r="J7518" s="3">
        <v>43069</v>
      </c>
      <c r="K7518" s="8" t="str">
        <f>IF(Sales_Pipeline[[#This Row],[Close_Date]]="","",TEXT(Sales_Pipeline[[#This Row],[Close_Date]],"ddd"))</f>
        <v>Thu</v>
      </c>
      <c r="L7518" s="8" t="str">
        <f>IF(Sales_Pipeline[[#This Row],[Close_Date]]="","",TEXT(Sales_Pipeline[[#This Row],[Close_Date]],"mmm"))</f>
        <v>Nov</v>
      </c>
      <c r="M7518" s="8" t="str">
        <f>IF(Sales_Pipeline[[#This Row],[Close_Date]]="","","Q"&amp;ROUNDUP(MONTH(Sales_Pipeline[[#This Row],[Close_Date]])/3,0))</f>
        <v>Q4</v>
      </c>
      <c r="N7518" s="2" cm="1">
        <f t="array" ref="N7518">IFERROR(_xlfn.IFS(Sales_Pipeline[[#This Row],[Deal_Stage]]="Won",_xlfn.XLOOKUP(Sales_Pipeline[[#This Row],[Product]],Products!$A$2:$A$8,Products!$C$2:$C$8),Sales_Pipeline[[#This Row],[Deal_Stage]]="Lost",_xlfn.XLOOKUP(Sales_Pipeline[[#This Row],[Product]],Products!$A$2:$A$8,Products!$C$2:$C$8)),"")</f>
        <v>550</v>
      </c>
      <c r="O7518" s="2">
        <v>0</v>
      </c>
    </row>
    <row r="7519" spans="1:15" x14ac:dyDescent="0.3">
      <c r="A7519" t="s">
        <v>7665</v>
      </c>
      <c r="B7519" t="s">
        <v>10</v>
      </c>
      <c r="C7519" t="str">
        <f>_xlfn.XLOOKUP(Sales_Pipeline[[#This Row],[Sales_Agent]],Sales_Teams[Sales_Agent],Sales_Teams[Manager])</f>
        <v>Melvin Marxen</v>
      </c>
      <c r="D7519" t="str">
        <f>_xlfn.XLOOKUP(Sales_Pipeline[[#This Row],[Manager]],Sales_Teams[Manager],Sales_Teams[Regional_Office])</f>
        <v>Central</v>
      </c>
      <c r="E7519" t="s">
        <v>63</v>
      </c>
      <c r="F7519" t="s">
        <v>141</v>
      </c>
      <c r="G7519" t="str">
        <f>IFERROR(_xlfn.XLOOKUP(Sales_Pipeline[[#This Row],[Account]],Accounts!$A$2:$A$86,Accounts!$F$2:$F$86),"")</f>
        <v>United States</v>
      </c>
      <c r="H7519" t="s">
        <v>57</v>
      </c>
      <c r="I7519" s="3">
        <v>43022</v>
      </c>
      <c r="J7519" s="3">
        <v>43030</v>
      </c>
      <c r="K7519" s="8" t="str">
        <f>IF(Sales_Pipeline[[#This Row],[Close_Date]]="","",TEXT(Sales_Pipeline[[#This Row],[Close_Date]],"ddd"))</f>
        <v>Sun</v>
      </c>
      <c r="L7519" s="8" t="str">
        <f>IF(Sales_Pipeline[[#This Row],[Close_Date]]="","",TEXT(Sales_Pipeline[[#This Row],[Close_Date]],"mmm"))</f>
        <v>Oct</v>
      </c>
      <c r="M7519" s="8" t="str">
        <f>IF(Sales_Pipeline[[#This Row],[Close_Date]]="","","Q"&amp;ROUNDUP(MONTH(Sales_Pipeline[[#This Row],[Close_Date]])/3,0))</f>
        <v>Q4</v>
      </c>
      <c r="N7519" s="2" cm="1">
        <f t="array" ref="N7519">IFERROR(_xlfn.IFS(Sales_Pipeline[[#This Row],[Deal_Stage]]="Won",_xlfn.XLOOKUP(Sales_Pipeline[[#This Row],[Product]],Products!$A$2:$A$8,Products!$C$2:$C$8),Sales_Pipeline[[#This Row],[Deal_Stage]]="Lost",_xlfn.XLOOKUP(Sales_Pipeline[[#This Row],[Product]],Products!$A$2:$A$8,Products!$C$2:$C$8)),"")</f>
        <v>550</v>
      </c>
      <c r="O7519" s="2">
        <v>472</v>
      </c>
    </row>
    <row r="7520" spans="1:15" x14ac:dyDescent="0.3">
      <c r="A7520" t="s">
        <v>7666</v>
      </c>
      <c r="B7520" t="s">
        <v>43</v>
      </c>
      <c r="C7520" t="str">
        <f>_xlfn.XLOOKUP(Sales_Pipeline[[#This Row],[Sales_Agent]],Sales_Teams[Sales_Agent],Sales_Teams[Manager])</f>
        <v>Summer Sewald</v>
      </c>
      <c r="D7520" t="str">
        <f>_xlfn.XLOOKUP(Sales_Pipeline[[#This Row],[Manager]],Sales_Teams[Manager],Sales_Teams[Regional_Office])</f>
        <v>West</v>
      </c>
      <c r="E7520" t="s">
        <v>63</v>
      </c>
      <c r="F7520" t="s">
        <v>570</v>
      </c>
      <c r="G7520" t="str">
        <f>IFERROR(_xlfn.XLOOKUP(Sales_Pipeline[[#This Row],[Account]],Accounts!$A$2:$A$86,Accounts!$F$2:$F$86),"")</f>
        <v>Germany</v>
      </c>
      <c r="H7520" t="s">
        <v>57</v>
      </c>
      <c r="I7520" s="3">
        <v>43022</v>
      </c>
      <c r="J7520" s="3">
        <v>43072</v>
      </c>
      <c r="K7520" s="8" t="str">
        <f>IF(Sales_Pipeline[[#This Row],[Close_Date]]="","",TEXT(Sales_Pipeline[[#This Row],[Close_Date]],"ddd"))</f>
        <v>Sun</v>
      </c>
      <c r="L7520" s="8" t="str">
        <f>IF(Sales_Pipeline[[#This Row],[Close_Date]]="","",TEXT(Sales_Pipeline[[#This Row],[Close_Date]],"mmm"))</f>
        <v>Dec</v>
      </c>
      <c r="M7520" s="8" t="str">
        <f>IF(Sales_Pipeline[[#This Row],[Close_Date]]="","","Q"&amp;ROUNDUP(MONTH(Sales_Pipeline[[#This Row],[Close_Date]])/3,0))</f>
        <v>Q4</v>
      </c>
      <c r="N7520" s="2" cm="1">
        <f t="array" ref="N7520">IFERROR(_xlfn.IFS(Sales_Pipeline[[#This Row],[Deal_Stage]]="Won",_xlfn.XLOOKUP(Sales_Pipeline[[#This Row],[Product]],Products!$A$2:$A$8,Products!$C$2:$C$8),Sales_Pipeline[[#This Row],[Deal_Stage]]="Lost",_xlfn.XLOOKUP(Sales_Pipeline[[#This Row],[Product]],Products!$A$2:$A$8,Products!$C$2:$C$8)),"")</f>
        <v>550</v>
      </c>
      <c r="O7520" s="2">
        <v>562</v>
      </c>
    </row>
    <row r="7521" spans="1:15" x14ac:dyDescent="0.3">
      <c r="A7521" t="s">
        <v>7667</v>
      </c>
      <c r="B7521" t="s">
        <v>8</v>
      </c>
      <c r="C7521" t="str">
        <f>_xlfn.XLOOKUP(Sales_Pipeline[[#This Row],[Sales_Agent]],Sales_Teams[Sales_Agent],Sales_Teams[Manager])</f>
        <v>Dustin Brinkmann</v>
      </c>
      <c r="D7521" t="str">
        <f>_xlfn.XLOOKUP(Sales_Pipeline[[#This Row],[Manager]],Sales_Teams[Manager],Sales_Teams[Regional_Office])</f>
        <v>Central</v>
      </c>
      <c r="E7521" t="s">
        <v>63</v>
      </c>
      <c r="F7521" t="s">
        <v>141</v>
      </c>
      <c r="G7521" t="str">
        <f>IFERROR(_xlfn.XLOOKUP(Sales_Pipeline[[#This Row],[Account]],Accounts!$A$2:$A$86,Accounts!$F$2:$F$86),"")</f>
        <v>United States</v>
      </c>
      <c r="H7521" t="s">
        <v>82</v>
      </c>
      <c r="I7521" s="3">
        <v>43022</v>
      </c>
      <c r="J7521" s="3">
        <v>43028</v>
      </c>
      <c r="K7521" s="8" t="str">
        <f>IF(Sales_Pipeline[[#This Row],[Close_Date]]="","",TEXT(Sales_Pipeline[[#This Row],[Close_Date]],"ddd"))</f>
        <v>Fri</v>
      </c>
      <c r="L7521" s="8" t="str">
        <f>IF(Sales_Pipeline[[#This Row],[Close_Date]]="","",TEXT(Sales_Pipeline[[#This Row],[Close_Date]],"mmm"))</f>
        <v>Oct</v>
      </c>
      <c r="M7521" s="8" t="str">
        <f>IF(Sales_Pipeline[[#This Row],[Close_Date]]="","","Q"&amp;ROUNDUP(MONTH(Sales_Pipeline[[#This Row],[Close_Date]])/3,0))</f>
        <v>Q4</v>
      </c>
      <c r="N7521" s="2" cm="1">
        <f t="array" ref="N7521">IFERROR(_xlfn.IFS(Sales_Pipeline[[#This Row],[Deal_Stage]]="Won",_xlfn.XLOOKUP(Sales_Pipeline[[#This Row],[Product]],Products!$A$2:$A$8,Products!$C$2:$C$8),Sales_Pipeline[[#This Row],[Deal_Stage]]="Lost",_xlfn.XLOOKUP(Sales_Pipeline[[#This Row],[Product]],Products!$A$2:$A$8,Products!$C$2:$C$8)),"")</f>
        <v>550</v>
      </c>
      <c r="O7521" s="2">
        <v>0</v>
      </c>
    </row>
    <row r="7522" spans="1:15" x14ac:dyDescent="0.3">
      <c r="A7522" t="s">
        <v>7668</v>
      </c>
      <c r="B7522" t="s">
        <v>8</v>
      </c>
      <c r="C7522" t="str">
        <f>_xlfn.XLOOKUP(Sales_Pipeline[[#This Row],[Sales_Agent]],Sales_Teams[Sales_Agent],Sales_Teams[Manager])</f>
        <v>Dustin Brinkmann</v>
      </c>
      <c r="D7522" t="str">
        <f>_xlfn.XLOOKUP(Sales_Pipeline[[#This Row],[Manager]],Sales_Teams[Manager],Sales_Teams[Regional_Office])</f>
        <v>Central</v>
      </c>
      <c r="E7522" t="s">
        <v>61</v>
      </c>
      <c r="F7522" t="s">
        <v>187</v>
      </c>
      <c r="G7522" t="str">
        <f>IFERROR(_xlfn.XLOOKUP(Sales_Pipeline[[#This Row],[Account]],Accounts!$A$2:$A$86,Accounts!$F$2:$F$86),"")</f>
        <v>United States</v>
      </c>
      <c r="H7522" t="s">
        <v>57</v>
      </c>
      <c r="I7522" s="3">
        <v>43022</v>
      </c>
      <c r="J7522" s="3">
        <v>43024</v>
      </c>
      <c r="K7522" s="8" t="str">
        <f>IF(Sales_Pipeline[[#This Row],[Close_Date]]="","",TEXT(Sales_Pipeline[[#This Row],[Close_Date]],"ddd"))</f>
        <v>Mon</v>
      </c>
      <c r="L7522" s="8" t="str">
        <f>IF(Sales_Pipeline[[#This Row],[Close_Date]]="","",TEXT(Sales_Pipeline[[#This Row],[Close_Date]],"mmm"))</f>
        <v>Oct</v>
      </c>
      <c r="M7522" s="8" t="str">
        <f>IF(Sales_Pipeline[[#This Row],[Close_Date]]="","","Q"&amp;ROUNDUP(MONTH(Sales_Pipeline[[#This Row],[Close_Date]])/3,0))</f>
        <v>Q4</v>
      </c>
      <c r="N7522" s="2" cm="1">
        <f t="array" ref="N7522">IFERROR(_xlfn.IFS(Sales_Pipeline[[#This Row],[Deal_Stage]]="Won",_xlfn.XLOOKUP(Sales_Pipeline[[#This Row],[Product]],Products!$A$2:$A$8,Products!$C$2:$C$8),Sales_Pipeline[[#This Row],[Deal_Stage]]="Lost",_xlfn.XLOOKUP(Sales_Pipeline[[#This Row],[Product]],Products!$A$2:$A$8,Products!$C$2:$C$8)),"")</f>
        <v>55</v>
      </c>
      <c r="O7522" s="2">
        <v>42</v>
      </c>
    </row>
    <row r="7523" spans="1:15" x14ac:dyDescent="0.3">
      <c r="A7523" t="s">
        <v>7669</v>
      </c>
      <c r="B7523" t="s">
        <v>12</v>
      </c>
      <c r="C7523" t="str">
        <f>_xlfn.XLOOKUP(Sales_Pipeline[[#This Row],[Sales_Agent]],Sales_Teams[Sales_Agent],Sales_Teams[Manager])</f>
        <v>Melvin Marxen</v>
      </c>
      <c r="D7523" t="str">
        <f>_xlfn.XLOOKUP(Sales_Pipeline[[#This Row],[Manager]],Sales_Teams[Manager],Sales_Teams[Regional_Office])</f>
        <v>Central</v>
      </c>
      <c r="E7523" t="s">
        <v>8953</v>
      </c>
      <c r="F7523" t="s">
        <v>507</v>
      </c>
      <c r="G7523" t="str">
        <f>IFERROR(_xlfn.XLOOKUP(Sales_Pipeline[[#This Row],[Account]],Accounts!$A$2:$A$86,Accounts!$F$2:$F$86),"")</f>
        <v>Belgium</v>
      </c>
      <c r="H7523" t="s">
        <v>82</v>
      </c>
      <c r="I7523" s="3">
        <v>43022</v>
      </c>
      <c r="J7523" s="3">
        <v>43026</v>
      </c>
      <c r="K7523" s="8" t="str">
        <f>IF(Sales_Pipeline[[#This Row],[Close_Date]]="","",TEXT(Sales_Pipeline[[#This Row],[Close_Date]],"ddd"))</f>
        <v>Wed</v>
      </c>
      <c r="L7523" s="8" t="str">
        <f>IF(Sales_Pipeline[[#This Row],[Close_Date]]="","",TEXT(Sales_Pipeline[[#This Row],[Close_Date]],"mmm"))</f>
        <v>Oct</v>
      </c>
      <c r="M7523" s="8" t="str">
        <f>IF(Sales_Pipeline[[#This Row],[Close_Date]]="","","Q"&amp;ROUNDUP(MONTH(Sales_Pipeline[[#This Row],[Close_Date]])/3,0))</f>
        <v>Q4</v>
      </c>
      <c r="N7523" s="2" cm="1">
        <f t="array" ref="N7523">IFERROR(_xlfn.IFS(Sales_Pipeline[[#This Row],[Deal_Stage]]="Won",_xlfn.XLOOKUP(Sales_Pipeline[[#This Row],[Product]],Products!$A$2:$A$8,Products!$C$2:$C$8),Sales_Pipeline[[#This Row],[Deal_Stage]]="Lost",_xlfn.XLOOKUP(Sales_Pipeline[[#This Row],[Product]],Products!$A$2:$A$8,Products!$C$2:$C$8)),"")</f>
        <v>4821</v>
      </c>
      <c r="O7523" s="2">
        <v>0</v>
      </c>
    </row>
    <row r="7524" spans="1:15" x14ac:dyDescent="0.3">
      <c r="A7524" t="s">
        <v>7670</v>
      </c>
      <c r="B7524" t="s">
        <v>12</v>
      </c>
      <c r="C7524" t="str">
        <f>_xlfn.XLOOKUP(Sales_Pipeline[[#This Row],[Sales_Agent]],Sales_Teams[Sales_Agent],Sales_Teams[Manager])</f>
        <v>Melvin Marxen</v>
      </c>
      <c r="D7524" t="str">
        <f>_xlfn.XLOOKUP(Sales_Pipeline[[#This Row],[Manager]],Sales_Teams[Manager],Sales_Teams[Regional_Office])</f>
        <v>Central</v>
      </c>
      <c r="E7524" t="s">
        <v>63</v>
      </c>
      <c r="F7524" t="s">
        <v>214</v>
      </c>
      <c r="G7524" t="str">
        <f>IFERROR(_xlfn.XLOOKUP(Sales_Pipeline[[#This Row],[Account]],Accounts!$A$2:$A$86,Accounts!$F$2:$F$86),"")</f>
        <v>United States</v>
      </c>
      <c r="H7524" t="s">
        <v>57</v>
      </c>
      <c r="I7524" s="3">
        <v>43022</v>
      </c>
      <c r="J7524" s="3">
        <v>43095</v>
      </c>
      <c r="K7524" s="8" t="str">
        <f>IF(Sales_Pipeline[[#This Row],[Close_Date]]="","",TEXT(Sales_Pipeline[[#This Row],[Close_Date]],"ddd"))</f>
        <v>Tue</v>
      </c>
      <c r="L7524" s="8" t="str">
        <f>IF(Sales_Pipeline[[#This Row],[Close_Date]]="","",TEXT(Sales_Pipeline[[#This Row],[Close_Date]],"mmm"))</f>
        <v>Dec</v>
      </c>
      <c r="M7524" s="8" t="str">
        <f>IF(Sales_Pipeline[[#This Row],[Close_Date]]="","","Q"&amp;ROUNDUP(MONTH(Sales_Pipeline[[#This Row],[Close_Date]])/3,0))</f>
        <v>Q4</v>
      </c>
      <c r="N7524" s="2" cm="1">
        <f t="array" ref="N7524">IFERROR(_xlfn.IFS(Sales_Pipeline[[#This Row],[Deal_Stage]]="Won",_xlfn.XLOOKUP(Sales_Pipeline[[#This Row],[Product]],Products!$A$2:$A$8,Products!$C$2:$C$8),Sales_Pipeline[[#This Row],[Deal_Stage]]="Lost",_xlfn.XLOOKUP(Sales_Pipeline[[#This Row],[Product]],Products!$A$2:$A$8,Products!$C$2:$C$8)),"")</f>
        <v>550</v>
      </c>
      <c r="O7524" s="2">
        <v>615</v>
      </c>
    </row>
    <row r="7525" spans="1:15" x14ac:dyDescent="0.3">
      <c r="A7525" t="s">
        <v>7671</v>
      </c>
      <c r="B7525" t="s">
        <v>14</v>
      </c>
      <c r="C7525" t="str">
        <f>_xlfn.XLOOKUP(Sales_Pipeline[[#This Row],[Sales_Agent]],Sales_Teams[Sales_Agent],Sales_Teams[Manager])</f>
        <v>Melvin Marxen</v>
      </c>
      <c r="D7525" t="str">
        <f>_xlfn.XLOOKUP(Sales_Pipeline[[#This Row],[Manager]],Sales_Teams[Manager],Sales_Teams[Regional_Office])</f>
        <v>Central</v>
      </c>
      <c r="E7525" t="s">
        <v>55</v>
      </c>
      <c r="F7525" t="s">
        <v>68</v>
      </c>
      <c r="G7525" t="str">
        <f>IFERROR(_xlfn.XLOOKUP(Sales_Pipeline[[#This Row],[Account]],Accounts!$A$2:$A$86,Accounts!$F$2:$F$86),"")</f>
        <v>United States</v>
      </c>
      <c r="H7525" t="s">
        <v>82</v>
      </c>
      <c r="I7525" s="3">
        <v>43022</v>
      </c>
      <c r="J7525" s="3">
        <v>43100</v>
      </c>
      <c r="K7525" s="8" t="str">
        <f>IF(Sales_Pipeline[[#This Row],[Close_Date]]="","",TEXT(Sales_Pipeline[[#This Row],[Close_Date]],"ddd"))</f>
        <v>Sun</v>
      </c>
      <c r="L7525" s="8" t="str">
        <f>IF(Sales_Pipeline[[#This Row],[Close_Date]]="","",TEXT(Sales_Pipeline[[#This Row],[Close_Date]],"mmm"))</f>
        <v>Dec</v>
      </c>
      <c r="M7525" s="8" t="str">
        <f>IF(Sales_Pipeline[[#This Row],[Close_Date]]="","","Q"&amp;ROUNDUP(MONTH(Sales_Pipeline[[#This Row],[Close_Date]])/3,0))</f>
        <v>Q4</v>
      </c>
      <c r="N7525" s="2" cm="1">
        <f t="array" ref="N7525">IFERROR(_xlfn.IFS(Sales_Pipeline[[#This Row],[Deal_Stage]]="Won",_xlfn.XLOOKUP(Sales_Pipeline[[#This Row],[Product]],Products!$A$2:$A$8,Products!$C$2:$C$8),Sales_Pipeline[[#This Row],[Deal_Stage]]="Lost",_xlfn.XLOOKUP(Sales_Pipeline[[#This Row],[Product]],Products!$A$2:$A$8,Products!$C$2:$C$8)),"")</f>
        <v>1096</v>
      </c>
      <c r="O7525" s="2">
        <v>0</v>
      </c>
    </row>
    <row r="7526" spans="1:15" x14ac:dyDescent="0.3">
      <c r="A7526" t="s">
        <v>7672</v>
      </c>
      <c r="B7526" t="s">
        <v>35</v>
      </c>
      <c r="C7526" t="str">
        <f>_xlfn.XLOOKUP(Sales_Pipeline[[#This Row],[Sales_Agent]],Sales_Teams[Sales_Agent],Sales_Teams[Manager])</f>
        <v>Celia Rouche</v>
      </c>
      <c r="D7526" t="str">
        <f>_xlfn.XLOOKUP(Sales_Pipeline[[#This Row],[Manager]],Sales_Teams[Manager],Sales_Teams[Regional_Office])</f>
        <v>West</v>
      </c>
      <c r="E7526" t="s">
        <v>76</v>
      </c>
      <c r="F7526" t="s">
        <v>570</v>
      </c>
      <c r="G7526" t="str">
        <f>IFERROR(_xlfn.XLOOKUP(Sales_Pipeline[[#This Row],[Account]],Accounts!$A$2:$A$86,Accounts!$F$2:$F$86),"")</f>
        <v>Germany</v>
      </c>
      <c r="H7526" t="s">
        <v>82</v>
      </c>
      <c r="I7526" s="3">
        <v>43022</v>
      </c>
      <c r="J7526" s="3">
        <v>43031</v>
      </c>
      <c r="K7526" s="8" t="str">
        <f>IF(Sales_Pipeline[[#This Row],[Close_Date]]="","",TEXT(Sales_Pipeline[[#This Row],[Close_Date]],"ddd"))</f>
        <v>Mon</v>
      </c>
      <c r="L7526" s="8" t="str">
        <f>IF(Sales_Pipeline[[#This Row],[Close_Date]]="","",TEXT(Sales_Pipeline[[#This Row],[Close_Date]],"mmm"))</f>
        <v>Oct</v>
      </c>
      <c r="M7526" s="8" t="str">
        <f>IF(Sales_Pipeline[[#This Row],[Close_Date]]="","","Q"&amp;ROUNDUP(MONTH(Sales_Pipeline[[#This Row],[Close_Date]])/3,0))</f>
        <v>Q4</v>
      </c>
      <c r="N7526" s="2" cm="1">
        <f t="array" ref="N7526">IFERROR(_xlfn.IFS(Sales_Pipeline[[#This Row],[Deal_Stage]]="Won",_xlfn.XLOOKUP(Sales_Pipeline[[#This Row],[Product]],Products!$A$2:$A$8,Products!$C$2:$C$8),Sales_Pipeline[[#This Row],[Deal_Stage]]="Lost",_xlfn.XLOOKUP(Sales_Pipeline[[#This Row],[Product]],Products!$A$2:$A$8,Products!$C$2:$C$8)),"")</f>
        <v>3393</v>
      </c>
      <c r="O7526" s="2">
        <v>0</v>
      </c>
    </row>
    <row r="7527" spans="1:15" x14ac:dyDescent="0.3">
      <c r="A7527" t="s">
        <v>7673</v>
      </c>
      <c r="B7527" t="s">
        <v>7</v>
      </c>
      <c r="C7527" t="str">
        <f>_xlfn.XLOOKUP(Sales_Pipeline[[#This Row],[Sales_Agent]],Sales_Teams[Sales_Agent],Sales_Teams[Manager])</f>
        <v>Dustin Brinkmann</v>
      </c>
      <c r="D7527" t="str">
        <f>_xlfn.XLOOKUP(Sales_Pipeline[[#This Row],[Manager]],Sales_Teams[Manager],Sales_Teams[Regional_Office])</f>
        <v>Central</v>
      </c>
      <c r="E7527" t="s">
        <v>61</v>
      </c>
      <c r="F7527" t="s">
        <v>247</v>
      </c>
      <c r="G7527" t="str">
        <f>IFERROR(_xlfn.XLOOKUP(Sales_Pipeline[[#This Row],[Account]],Accounts!$A$2:$A$86,Accounts!$F$2:$F$86),"")</f>
        <v>United States</v>
      </c>
      <c r="H7527" t="s">
        <v>57</v>
      </c>
      <c r="I7527" s="3">
        <v>43022</v>
      </c>
      <c r="J7527" s="3">
        <v>43030</v>
      </c>
      <c r="K7527" s="8" t="str">
        <f>IF(Sales_Pipeline[[#This Row],[Close_Date]]="","",TEXT(Sales_Pipeline[[#This Row],[Close_Date]],"ddd"))</f>
        <v>Sun</v>
      </c>
      <c r="L7527" s="8" t="str">
        <f>IF(Sales_Pipeline[[#This Row],[Close_Date]]="","",TEXT(Sales_Pipeline[[#This Row],[Close_Date]],"mmm"))</f>
        <v>Oct</v>
      </c>
      <c r="M7527" s="8" t="str">
        <f>IF(Sales_Pipeline[[#This Row],[Close_Date]]="","","Q"&amp;ROUNDUP(MONTH(Sales_Pipeline[[#This Row],[Close_Date]])/3,0))</f>
        <v>Q4</v>
      </c>
      <c r="N7527" s="2" cm="1">
        <f t="array" ref="N7527">IFERROR(_xlfn.IFS(Sales_Pipeline[[#This Row],[Deal_Stage]]="Won",_xlfn.XLOOKUP(Sales_Pipeline[[#This Row],[Product]],Products!$A$2:$A$8,Products!$C$2:$C$8),Sales_Pipeline[[#This Row],[Deal_Stage]]="Lost",_xlfn.XLOOKUP(Sales_Pipeline[[#This Row],[Product]],Products!$A$2:$A$8,Products!$C$2:$C$8)),"")</f>
        <v>55</v>
      </c>
      <c r="O7527" s="2">
        <v>58</v>
      </c>
    </row>
    <row r="7528" spans="1:15" x14ac:dyDescent="0.3">
      <c r="A7528" t="s">
        <v>7674</v>
      </c>
      <c r="B7528" t="s">
        <v>32</v>
      </c>
      <c r="C7528" t="str">
        <f>_xlfn.XLOOKUP(Sales_Pipeline[[#This Row],[Sales_Agent]],Sales_Teams[Sales_Agent],Sales_Teams[Manager])</f>
        <v>Celia Rouche</v>
      </c>
      <c r="D7528" t="str">
        <f>_xlfn.XLOOKUP(Sales_Pipeline[[#This Row],[Manager]],Sales_Teams[Manager],Sales_Teams[Regional_Office])</f>
        <v>West</v>
      </c>
      <c r="E7528" t="s">
        <v>84</v>
      </c>
      <c r="G7528" t="str">
        <f>IFERROR(_xlfn.XLOOKUP(Sales_Pipeline[[#This Row],[Account]],Accounts!$A$2:$A$86,Accounts!$F$2:$F$86),"")</f>
        <v/>
      </c>
      <c r="H7528" t="s">
        <v>77</v>
      </c>
      <c r="I7528" s="3">
        <v>43022</v>
      </c>
      <c r="K7528" s="8" t="str">
        <f>IF(Sales_Pipeline[[#This Row],[Close_Date]]="","",TEXT(Sales_Pipeline[[#This Row],[Close_Date]],"ddd"))</f>
        <v/>
      </c>
      <c r="L7528" s="8" t="str">
        <f>IF(Sales_Pipeline[[#This Row],[Close_Date]]="","",TEXT(Sales_Pipeline[[#This Row],[Close_Date]],"mmm"))</f>
        <v/>
      </c>
      <c r="M7528" s="8" t="str">
        <f>IF(Sales_Pipeline[[#This Row],[Close_Date]]="","","Q"&amp;ROUNDUP(MONTH(Sales_Pipeline[[#This Row],[Close_Date]])/3,0))</f>
        <v/>
      </c>
      <c r="N7528" s="2" t="str" cm="1">
        <f t="array" ref="N7528">IFERROR(_xlfn.IFS(Sales_Pipeline[[#This Row],[Deal_Stage]]="Won",_xlfn.XLOOKUP(Sales_Pipeline[[#This Row],[Product]],Products!$A$2:$A$8,Products!$C$2:$C$8),Sales_Pipeline[[#This Row],[Deal_Stage]]="Lost",_xlfn.XLOOKUP(Sales_Pipeline[[#This Row],[Product]],Products!$A$2:$A$8,Products!$C$2:$C$8)),"")</f>
        <v/>
      </c>
      <c r="O7528" s="2">
        <v>0</v>
      </c>
    </row>
    <row r="7529" spans="1:15" x14ac:dyDescent="0.3">
      <c r="A7529" t="s">
        <v>7675</v>
      </c>
      <c r="B7529" t="s">
        <v>32</v>
      </c>
      <c r="C7529" t="str">
        <f>_xlfn.XLOOKUP(Sales_Pipeline[[#This Row],[Sales_Agent]],Sales_Teams[Sales_Agent],Sales_Teams[Manager])</f>
        <v>Celia Rouche</v>
      </c>
      <c r="D7529" t="str">
        <f>_xlfn.XLOOKUP(Sales_Pipeline[[#This Row],[Manager]],Sales_Teams[Manager],Sales_Teams[Regional_Office])</f>
        <v>West</v>
      </c>
      <c r="E7529" t="s">
        <v>61</v>
      </c>
      <c r="F7529" t="s">
        <v>125</v>
      </c>
      <c r="G7529" t="str">
        <f>IFERROR(_xlfn.XLOOKUP(Sales_Pipeline[[#This Row],[Account]],Accounts!$A$2:$A$86,Accounts!$F$2:$F$86),"")</f>
        <v>United States</v>
      </c>
      <c r="H7529" t="s">
        <v>82</v>
      </c>
      <c r="I7529" s="3">
        <v>43022</v>
      </c>
      <c r="J7529" s="3">
        <v>43040</v>
      </c>
      <c r="K7529" s="8" t="str">
        <f>IF(Sales_Pipeline[[#This Row],[Close_Date]]="","",TEXT(Sales_Pipeline[[#This Row],[Close_Date]],"ddd"))</f>
        <v>Wed</v>
      </c>
      <c r="L7529" s="8" t="str">
        <f>IF(Sales_Pipeline[[#This Row],[Close_Date]]="","",TEXT(Sales_Pipeline[[#This Row],[Close_Date]],"mmm"))</f>
        <v>Nov</v>
      </c>
      <c r="M7529" s="8" t="str">
        <f>IF(Sales_Pipeline[[#This Row],[Close_Date]]="","","Q"&amp;ROUNDUP(MONTH(Sales_Pipeline[[#This Row],[Close_Date]])/3,0))</f>
        <v>Q4</v>
      </c>
      <c r="N7529" s="2" cm="1">
        <f t="array" ref="N7529">IFERROR(_xlfn.IFS(Sales_Pipeline[[#This Row],[Deal_Stage]]="Won",_xlfn.XLOOKUP(Sales_Pipeline[[#This Row],[Product]],Products!$A$2:$A$8,Products!$C$2:$C$8),Sales_Pipeline[[#This Row],[Deal_Stage]]="Lost",_xlfn.XLOOKUP(Sales_Pipeline[[#This Row],[Product]],Products!$A$2:$A$8,Products!$C$2:$C$8)),"")</f>
        <v>55</v>
      </c>
      <c r="O7529" s="2">
        <v>0</v>
      </c>
    </row>
    <row r="7530" spans="1:15" x14ac:dyDescent="0.3">
      <c r="A7530" t="s">
        <v>7676</v>
      </c>
      <c r="B7530" t="s">
        <v>44</v>
      </c>
      <c r="C7530" t="str">
        <f>_xlfn.XLOOKUP(Sales_Pipeline[[#This Row],[Sales_Agent]],Sales_Teams[Sales_Agent],Sales_Teams[Manager])</f>
        <v>Summer Sewald</v>
      </c>
      <c r="D7530" t="str">
        <f>_xlfn.XLOOKUP(Sales_Pipeline[[#This Row],[Manager]],Sales_Teams[Manager],Sales_Teams[Regional_Office])</f>
        <v>West</v>
      </c>
      <c r="E7530" t="s">
        <v>84</v>
      </c>
      <c r="F7530" t="s">
        <v>66</v>
      </c>
      <c r="G7530" t="str">
        <f>IFERROR(_xlfn.XLOOKUP(Sales_Pipeline[[#This Row],[Account]],Accounts!$A$2:$A$86,Accounts!$F$2:$F$86),"")</f>
        <v>United States</v>
      </c>
      <c r="H7530" t="s">
        <v>82</v>
      </c>
      <c r="I7530" s="3">
        <v>43022</v>
      </c>
      <c r="J7530" s="3">
        <v>43031</v>
      </c>
      <c r="K7530" s="8" t="str">
        <f>IF(Sales_Pipeline[[#This Row],[Close_Date]]="","",TEXT(Sales_Pipeline[[#This Row],[Close_Date]],"ddd"))</f>
        <v>Mon</v>
      </c>
      <c r="L7530" s="8" t="str">
        <f>IF(Sales_Pipeline[[#This Row],[Close_Date]]="","",TEXT(Sales_Pipeline[[#This Row],[Close_Date]],"mmm"))</f>
        <v>Oct</v>
      </c>
      <c r="M7530" s="8" t="str">
        <f>IF(Sales_Pipeline[[#This Row],[Close_Date]]="","","Q"&amp;ROUNDUP(MONTH(Sales_Pipeline[[#This Row],[Close_Date]])/3,0))</f>
        <v>Q4</v>
      </c>
      <c r="N7530" s="2" cm="1">
        <f t="array" ref="N7530">IFERROR(_xlfn.IFS(Sales_Pipeline[[#This Row],[Deal_Stage]]="Won",_xlfn.XLOOKUP(Sales_Pipeline[[#This Row],[Product]],Products!$A$2:$A$8,Products!$C$2:$C$8),Sales_Pipeline[[#This Row],[Deal_Stage]]="Lost",_xlfn.XLOOKUP(Sales_Pipeline[[#This Row],[Product]],Products!$A$2:$A$8,Products!$C$2:$C$8)),"")</f>
        <v>5482</v>
      </c>
      <c r="O7530" s="2">
        <v>0</v>
      </c>
    </row>
    <row r="7531" spans="1:15" x14ac:dyDescent="0.3">
      <c r="A7531" t="s">
        <v>7677</v>
      </c>
      <c r="B7531" t="s">
        <v>44</v>
      </c>
      <c r="C7531" t="str">
        <f>_xlfn.XLOOKUP(Sales_Pipeline[[#This Row],[Sales_Agent]],Sales_Teams[Sales_Agent],Sales_Teams[Manager])</f>
        <v>Summer Sewald</v>
      </c>
      <c r="D7531" t="str">
        <f>_xlfn.XLOOKUP(Sales_Pipeline[[#This Row],[Manager]],Sales_Teams[Manager],Sales_Teams[Regional_Office])</f>
        <v>West</v>
      </c>
      <c r="E7531" t="s">
        <v>8953</v>
      </c>
      <c r="F7531" t="s">
        <v>120</v>
      </c>
      <c r="G7531" t="str">
        <f>IFERROR(_xlfn.XLOOKUP(Sales_Pipeline[[#This Row],[Account]],Accounts!$A$2:$A$86,Accounts!$F$2:$F$86),"")</f>
        <v>United States</v>
      </c>
      <c r="H7531" t="s">
        <v>57</v>
      </c>
      <c r="I7531" s="3">
        <v>43022</v>
      </c>
      <c r="J7531" s="3">
        <v>43023</v>
      </c>
      <c r="K7531" s="8" t="str">
        <f>IF(Sales_Pipeline[[#This Row],[Close_Date]]="","",TEXT(Sales_Pipeline[[#This Row],[Close_Date]],"ddd"))</f>
        <v>Sun</v>
      </c>
      <c r="L7531" s="8" t="str">
        <f>IF(Sales_Pipeline[[#This Row],[Close_Date]]="","",TEXT(Sales_Pipeline[[#This Row],[Close_Date]],"mmm"))</f>
        <v>Oct</v>
      </c>
      <c r="M7531" s="8" t="str">
        <f>IF(Sales_Pipeline[[#This Row],[Close_Date]]="","","Q"&amp;ROUNDUP(MONTH(Sales_Pipeline[[#This Row],[Close_Date]])/3,0))</f>
        <v>Q4</v>
      </c>
      <c r="N7531" s="2" cm="1">
        <f t="array" ref="N7531">IFERROR(_xlfn.IFS(Sales_Pipeline[[#This Row],[Deal_Stage]]="Won",_xlfn.XLOOKUP(Sales_Pipeline[[#This Row],[Product]],Products!$A$2:$A$8,Products!$C$2:$C$8),Sales_Pipeline[[#This Row],[Deal_Stage]]="Lost",_xlfn.XLOOKUP(Sales_Pipeline[[#This Row],[Product]],Products!$A$2:$A$8,Products!$C$2:$C$8)),"")</f>
        <v>4821</v>
      </c>
      <c r="O7531" s="2">
        <v>4882</v>
      </c>
    </row>
    <row r="7532" spans="1:15" x14ac:dyDescent="0.3">
      <c r="A7532" t="s">
        <v>7678</v>
      </c>
      <c r="B7532" t="s">
        <v>3</v>
      </c>
      <c r="C7532" t="str">
        <f>_xlfn.XLOOKUP(Sales_Pipeline[[#This Row],[Sales_Agent]],Sales_Teams[Sales_Agent],Sales_Teams[Manager])</f>
        <v>Dustin Brinkmann</v>
      </c>
      <c r="D7532" t="str">
        <f>_xlfn.XLOOKUP(Sales_Pipeline[[#This Row],[Manager]],Sales_Teams[Manager],Sales_Teams[Regional_Office])</f>
        <v>Central</v>
      </c>
      <c r="E7532" t="s">
        <v>61</v>
      </c>
      <c r="F7532" t="s">
        <v>59</v>
      </c>
      <c r="G7532" t="str">
        <f>IFERROR(_xlfn.XLOOKUP(Sales_Pipeline[[#This Row],[Account]],Accounts!$A$2:$A$86,Accounts!$F$2:$F$86),"")</f>
        <v>United States</v>
      </c>
      <c r="H7532" t="s">
        <v>82</v>
      </c>
      <c r="I7532" s="3">
        <v>43023</v>
      </c>
      <c r="J7532" s="3">
        <v>43032</v>
      </c>
      <c r="K7532" s="8" t="str">
        <f>IF(Sales_Pipeline[[#This Row],[Close_Date]]="","",TEXT(Sales_Pipeline[[#This Row],[Close_Date]],"ddd"))</f>
        <v>Tue</v>
      </c>
      <c r="L7532" s="8" t="str">
        <f>IF(Sales_Pipeline[[#This Row],[Close_Date]]="","",TEXT(Sales_Pipeline[[#This Row],[Close_Date]],"mmm"))</f>
        <v>Oct</v>
      </c>
      <c r="M7532" s="8" t="str">
        <f>IF(Sales_Pipeline[[#This Row],[Close_Date]]="","","Q"&amp;ROUNDUP(MONTH(Sales_Pipeline[[#This Row],[Close_Date]])/3,0))</f>
        <v>Q4</v>
      </c>
      <c r="N7532" s="2" cm="1">
        <f t="array" ref="N7532">IFERROR(_xlfn.IFS(Sales_Pipeline[[#This Row],[Deal_Stage]]="Won",_xlfn.XLOOKUP(Sales_Pipeline[[#This Row],[Product]],Products!$A$2:$A$8,Products!$C$2:$C$8),Sales_Pipeline[[#This Row],[Deal_Stage]]="Lost",_xlfn.XLOOKUP(Sales_Pipeline[[#This Row],[Product]],Products!$A$2:$A$8,Products!$C$2:$C$8)),"")</f>
        <v>55</v>
      </c>
      <c r="O7532" s="2">
        <v>0</v>
      </c>
    </row>
    <row r="7533" spans="1:15" x14ac:dyDescent="0.3">
      <c r="A7533" t="s">
        <v>7679</v>
      </c>
      <c r="B7533" t="s">
        <v>27</v>
      </c>
      <c r="C7533" t="str">
        <f>_xlfn.XLOOKUP(Sales_Pipeline[[#This Row],[Sales_Agent]],Sales_Teams[Sales_Agent],Sales_Teams[Manager])</f>
        <v>Rocco Neubert</v>
      </c>
      <c r="D7533" t="str">
        <f>_xlfn.XLOOKUP(Sales_Pipeline[[#This Row],[Manager]],Sales_Teams[Manager],Sales_Teams[Regional_Office])</f>
        <v>East</v>
      </c>
      <c r="E7533" t="s">
        <v>8953</v>
      </c>
      <c r="F7533" t="s">
        <v>187</v>
      </c>
      <c r="G7533" t="str">
        <f>IFERROR(_xlfn.XLOOKUP(Sales_Pipeline[[#This Row],[Account]],Accounts!$A$2:$A$86,Accounts!$F$2:$F$86),"")</f>
        <v>United States</v>
      </c>
      <c r="H7533" t="s">
        <v>77</v>
      </c>
      <c r="I7533" s="3">
        <v>43023</v>
      </c>
      <c r="K7533" s="8" t="str">
        <f>IF(Sales_Pipeline[[#This Row],[Close_Date]]="","",TEXT(Sales_Pipeline[[#This Row],[Close_Date]],"ddd"))</f>
        <v/>
      </c>
      <c r="L7533" s="8" t="str">
        <f>IF(Sales_Pipeline[[#This Row],[Close_Date]]="","",TEXT(Sales_Pipeline[[#This Row],[Close_Date]],"mmm"))</f>
        <v/>
      </c>
      <c r="M7533" s="8" t="str">
        <f>IF(Sales_Pipeline[[#This Row],[Close_Date]]="","","Q"&amp;ROUNDUP(MONTH(Sales_Pipeline[[#This Row],[Close_Date]])/3,0))</f>
        <v/>
      </c>
      <c r="N7533" s="2" t="str" cm="1">
        <f t="array" ref="N7533">IFERROR(_xlfn.IFS(Sales_Pipeline[[#This Row],[Deal_Stage]]="Won",_xlfn.XLOOKUP(Sales_Pipeline[[#This Row],[Product]],Products!$A$2:$A$8,Products!$C$2:$C$8),Sales_Pipeline[[#This Row],[Deal_Stage]]="Lost",_xlfn.XLOOKUP(Sales_Pipeline[[#This Row],[Product]],Products!$A$2:$A$8,Products!$C$2:$C$8)),"")</f>
        <v/>
      </c>
      <c r="O7533" s="2">
        <v>0</v>
      </c>
    </row>
    <row r="7534" spans="1:15" x14ac:dyDescent="0.3">
      <c r="A7534" t="s">
        <v>7680</v>
      </c>
      <c r="B7534" t="s">
        <v>27</v>
      </c>
      <c r="C7534" t="str">
        <f>_xlfn.XLOOKUP(Sales_Pipeline[[#This Row],[Sales_Agent]],Sales_Teams[Sales_Agent],Sales_Teams[Manager])</f>
        <v>Rocco Neubert</v>
      </c>
      <c r="D7534" t="str">
        <f>_xlfn.XLOOKUP(Sales_Pipeline[[#This Row],[Manager]],Sales_Teams[Manager],Sales_Teams[Regional_Office])</f>
        <v>East</v>
      </c>
      <c r="E7534" t="s">
        <v>84</v>
      </c>
      <c r="F7534" t="s">
        <v>116</v>
      </c>
      <c r="G7534" t="str">
        <f>IFERROR(_xlfn.XLOOKUP(Sales_Pipeline[[#This Row],[Account]],Accounts!$A$2:$A$86,Accounts!$F$2:$F$86),"")</f>
        <v>United States</v>
      </c>
      <c r="H7534" t="s">
        <v>82</v>
      </c>
      <c r="I7534" s="3">
        <v>43023</v>
      </c>
      <c r="J7534" s="3">
        <v>43032</v>
      </c>
      <c r="K7534" s="8" t="str">
        <f>IF(Sales_Pipeline[[#This Row],[Close_Date]]="","",TEXT(Sales_Pipeline[[#This Row],[Close_Date]],"ddd"))</f>
        <v>Tue</v>
      </c>
      <c r="L7534" s="8" t="str">
        <f>IF(Sales_Pipeline[[#This Row],[Close_Date]]="","",TEXT(Sales_Pipeline[[#This Row],[Close_Date]],"mmm"))</f>
        <v>Oct</v>
      </c>
      <c r="M7534" s="8" t="str">
        <f>IF(Sales_Pipeline[[#This Row],[Close_Date]]="","","Q"&amp;ROUNDUP(MONTH(Sales_Pipeline[[#This Row],[Close_Date]])/3,0))</f>
        <v>Q4</v>
      </c>
      <c r="N7534" s="2" cm="1">
        <f t="array" ref="N7534">IFERROR(_xlfn.IFS(Sales_Pipeline[[#This Row],[Deal_Stage]]="Won",_xlfn.XLOOKUP(Sales_Pipeline[[#This Row],[Product]],Products!$A$2:$A$8,Products!$C$2:$C$8),Sales_Pipeline[[#This Row],[Deal_Stage]]="Lost",_xlfn.XLOOKUP(Sales_Pipeline[[#This Row],[Product]],Products!$A$2:$A$8,Products!$C$2:$C$8)),"")</f>
        <v>5482</v>
      </c>
      <c r="O7534" s="2">
        <v>0</v>
      </c>
    </row>
    <row r="7535" spans="1:15" x14ac:dyDescent="0.3">
      <c r="A7535" t="s">
        <v>7681</v>
      </c>
      <c r="B7535" t="s">
        <v>6</v>
      </c>
      <c r="C7535" t="str">
        <f>_xlfn.XLOOKUP(Sales_Pipeline[[#This Row],[Sales_Agent]],Sales_Teams[Sales_Agent],Sales_Teams[Manager])</f>
        <v>Dustin Brinkmann</v>
      </c>
      <c r="D7535" t="str">
        <f>_xlfn.XLOOKUP(Sales_Pipeline[[#This Row],[Manager]],Sales_Teams[Manager],Sales_Teams[Regional_Office])</f>
        <v>Central</v>
      </c>
      <c r="E7535" t="s">
        <v>76</v>
      </c>
      <c r="F7535" t="s">
        <v>507</v>
      </c>
      <c r="G7535" t="str">
        <f>IFERROR(_xlfn.XLOOKUP(Sales_Pipeline[[#This Row],[Account]],Accounts!$A$2:$A$86,Accounts!$F$2:$F$86),"")</f>
        <v>Belgium</v>
      </c>
      <c r="H7535" t="s">
        <v>82</v>
      </c>
      <c r="I7535" s="3">
        <v>43023</v>
      </c>
      <c r="J7535" s="3">
        <v>43024</v>
      </c>
      <c r="K7535" s="8" t="str">
        <f>IF(Sales_Pipeline[[#This Row],[Close_Date]]="","",TEXT(Sales_Pipeline[[#This Row],[Close_Date]],"ddd"))</f>
        <v>Mon</v>
      </c>
      <c r="L7535" s="8" t="str">
        <f>IF(Sales_Pipeline[[#This Row],[Close_Date]]="","",TEXT(Sales_Pipeline[[#This Row],[Close_Date]],"mmm"))</f>
        <v>Oct</v>
      </c>
      <c r="M7535" s="8" t="str">
        <f>IF(Sales_Pipeline[[#This Row],[Close_Date]]="","","Q"&amp;ROUNDUP(MONTH(Sales_Pipeline[[#This Row],[Close_Date]])/3,0))</f>
        <v>Q4</v>
      </c>
      <c r="N7535" s="2" cm="1">
        <f t="array" ref="N7535">IFERROR(_xlfn.IFS(Sales_Pipeline[[#This Row],[Deal_Stage]]="Won",_xlfn.XLOOKUP(Sales_Pipeline[[#This Row],[Product]],Products!$A$2:$A$8,Products!$C$2:$C$8),Sales_Pipeline[[#This Row],[Deal_Stage]]="Lost",_xlfn.XLOOKUP(Sales_Pipeline[[#This Row],[Product]],Products!$A$2:$A$8,Products!$C$2:$C$8)),"")</f>
        <v>3393</v>
      </c>
      <c r="O7535" s="2">
        <v>0</v>
      </c>
    </row>
    <row r="7536" spans="1:15" x14ac:dyDescent="0.3">
      <c r="A7536" t="s">
        <v>7682</v>
      </c>
      <c r="B7536" t="s">
        <v>25</v>
      </c>
      <c r="C7536" t="str">
        <f>_xlfn.XLOOKUP(Sales_Pipeline[[#This Row],[Sales_Agent]],Sales_Teams[Sales_Agent],Sales_Teams[Manager])</f>
        <v>Rocco Neubert</v>
      </c>
      <c r="D7536" t="str">
        <f>_xlfn.XLOOKUP(Sales_Pipeline[[#This Row],[Manager]],Sales_Teams[Manager],Sales_Teams[Regional_Office])</f>
        <v>East</v>
      </c>
      <c r="E7536" t="s">
        <v>84</v>
      </c>
      <c r="F7536" t="s">
        <v>109</v>
      </c>
      <c r="G7536" t="str">
        <f>IFERROR(_xlfn.XLOOKUP(Sales_Pipeline[[#This Row],[Account]],Accounts!$A$2:$A$86,Accounts!$F$2:$F$86),"")</f>
        <v>Japan</v>
      </c>
      <c r="H7536" t="s">
        <v>82</v>
      </c>
      <c r="I7536" s="3">
        <v>43023</v>
      </c>
      <c r="J7536" s="3">
        <v>43033</v>
      </c>
      <c r="K7536" s="8" t="str">
        <f>IF(Sales_Pipeline[[#This Row],[Close_Date]]="","",TEXT(Sales_Pipeline[[#This Row],[Close_Date]],"ddd"))</f>
        <v>Wed</v>
      </c>
      <c r="L7536" s="8" t="str">
        <f>IF(Sales_Pipeline[[#This Row],[Close_Date]]="","",TEXT(Sales_Pipeline[[#This Row],[Close_Date]],"mmm"))</f>
        <v>Oct</v>
      </c>
      <c r="M7536" s="8" t="str">
        <f>IF(Sales_Pipeline[[#This Row],[Close_Date]]="","","Q"&amp;ROUNDUP(MONTH(Sales_Pipeline[[#This Row],[Close_Date]])/3,0))</f>
        <v>Q4</v>
      </c>
      <c r="N7536" s="2" cm="1">
        <f t="array" ref="N7536">IFERROR(_xlfn.IFS(Sales_Pipeline[[#This Row],[Deal_Stage]]="Won",_xlfn.XLOOKUP(Sales_Pipeline[[#This Row],[Product]],Products!$A$2:$A$8,Products!$C$2:$C$8),Sales_Pipeline[[#This Row],[Deal_Stage]]="Lost",_xlfn.XLOOKUP(Sales_Pipeline[[#This Row],[Product]],Products!$A$2:$A$8,Products!$C$2:$C$8)),"")</f>
        <v>5482</v>
      </c>
      <c r="O7536" s="2">
        <v>0</v>
      </c>
    </row>
    <row r="7537" spans="1:15" x14ac:dyDescent="0.3">
      <c r="A7537" t="s">
        <v>7683</v>
      </c>
      <c r="B7537" t="s">
        <v>25</v>
      </c>
      <c r="C7537" t="str">
        <f>_xlfn.XLOOKUP(Sales_Pipeline[[#This Row],[Sales_Agent]],Sales_Teams[Sales_Agent],Sales_Teams[Manager])</f>
        <v>Rocco Neubert</v>
      </c>
      <c r="D7537" t="str">
        <f>_xlfn.XLOOKUP(Sales_Pipeline[[#This Row],[Manager]],Sales_Teams[Manager],Sales_Teams[Regional_Office])</f>
        <v>East</v>
      </c>
      <c r="E7537" t="s">
        <v>8953</v>
      </c>
      <c r="F7537" t="s">
        <v>196</v>
      </c>
      <c r="G7537" t="str">
        <f>IFERROR(_xlfn.XLOOKUP(Sales_Pipeline[[#This Row],[Account]],Accounts!$A$2:$A$86,Accounts!$F$2:$F$86),"")</f>
        <v>United States</v>
      </c>
      <c r="H7537" t="s">
        <v>57</v>
      </c>
      <c r="I7537" s="3">
        <v>43023</v>
      </c>
      <c r="J7537" s="3">
        <v>43040</v>
      </c>
      <c r="K7537" s="8" t="str">
        <f>IF(Sales_Pipeline[[#This Row],[Close_Date]]="","",TEXT(Sales_Pipeline[[#This Row],[Close_Date]],"ddd"))</f>
        <v>Wed</v>
      </c>
      <c r="L7537" s="8" t="str">
        <f>IF(Sales_Pipeline[[#This Row],[Close_Date]]="","",TEXT(Sales_Pipeline[[#This Row],[Close_Date]],"mmm"))</f>
        <v>Nov</v>
      </c>
      <c r="M7537" s="8" t="str">
        <f>IF(Sales_Pipeline[[#This Row],[Close_Date]]="","","Q"&amp;ROUNDUP(MONTH(Sales_Pipeline[[#This Row],[Close_Date]])/3,0))</f>
        <v>Q4</v>
      </c>
      <c r="N7537" s="2" cm="1">
        <f t="array" ref="N7537">IFERROR(_xlfn.IFS(Sales_Pipeline[[#This Row],[Deal_Stage]]="Won",_xlfn.XLOOKUP(Sales_Pipeline[[#This Row],[Product]],Products!$A$2:$A$8,Products!$C$2:$C$8),Sales_Pipeline[[#This Row],[Deal_Stage]]="Lost",_xlfn.XLOOKUP(Sales_Pipeline[[#This Row],[Product]],Products!$A$2:$A$8,Products!$C$2:$C$8)),"")</f>
        <v>4821</v>
      </c>
      <c r="O7537" s="2">
        <v>5113</v>
      </c>
    </row>
    <row r="7538" spans="1:15" x14ac:dyDescent="0.3">
      <c r="A7538" t="s">
        <v>7684</v>
      </c>
      <c r="B7538" t="s">
        <v>15</v>
      </c>
      <c r="C7538" t="str">
        <f>_xlfn.XLOOKUP(Sales_Pipeline[[#This Row],[Sales_Agent]],Sales_Teams[Sales_Agent],Sales_Teams[Manager])</f>
        <v>Melvin Marxen</v>
      </c>
      <c r="D7538" t="str">
        <f>_xlfn.XLOOKUP(Sales_Pipeline[[#This Row],[Manager]],Sales_Teams[Manager],Sales_Teams[Regional_Office])</f>
        <v>Central</v>
      </c>
      <c r="E7538" t="s">
        <v>55</v>
      </c>
      <c r="F7538" t="s">
        <v>68</v>
      </c>
      <c r="G7538" t="str">
        <f>IFERROR(_xlfn.XLOOKUP(Sales_Pipeline[[#This Row],[Account]],Accounts!$A$2:$A$86,Accounts!$F$2:$F$86),"")</f>
        <v>United States</v>
      </c>
      <c r="H7538" t="s">
        <v>57</v>
      </c>
      <c r="I7538" s="3">
        <v>43023</v>
      </c>
      <c r="J7538" s="3">
        <v>43024</v>
      </c>
      <c r="K7538" s="8" t="str">
        <f>IF(Sales_Pipeline[[#This Row],[Close_Date]]="","",TEXT(Sales_Pipeline[[#This Row],[Close_Date]],"ddd"))</f>
        <v>Mon</v>
      </c>
      <c r="L7538" s="8" t="str">
        <f>IF(Sales_Pipeline[[#This Row],[Close_Date]]="","",TEXT(Sales_Pipeline[[#This Row],[Close_Date]],"mmm"))</f>
        <v>Oct</v>
      </c>
      <c r="M7538" s="8" t="str">
        <f>IF(Sales_Pipeline[[#This Row],[Close_Date]]="","","Q"&amp;ROUNDUP(MONTH(Sales_Pipeline[[#This Row],[Close_Date]])/3,0))</f>
        <v>Q4</v>
      </c>
      <c r="N7538" s="2" cm="1">
        <f t="array" ref="N7538">IFERROR(_xlfn.IFS(Sales_Pipeline[[#This Row],[Deal_Stage]]="Won",_xlfn.XLOOKUP(Sales_Pipeline[[#This Row],[Product]],Products!$A$2:$A$8,Products!$C$2:$C$8),Sales_Pipeline[[#This Row],[Deal_Stage]]="Lost",_xlfn.XLOOKUP(Sales_Pipeline[[#This Row],[Product]],Products!$A$2:$A$8,Products!$C$2:$C$8)),"")</f>
        <v>1096</v>
      </c>
      <c r="O7538" s="2">
        <v>1154</v>
      </c>
    </row>
    <row r="7539" spans="1:15" x14ac:dyDescent="0.3">
      <c r="A7539" t="s">
        <v>7685</v>
      </c>
      <c r="B7539" t="s">
        <v>15</v>
      </c>
      <c r="C7539" t="str">
        <f>_xlfn.XLOOKUP(Sales_Pipeline[[#This Row],[Sales_Agent]],Sales_Teams[Sales_Agent],Sales_Teams[Manager])</f>
        <v>Melvin Marxen</v>
      </c>
      <c r="D7539" t="str">
        <f>_xlfn.XLOOKUP(Sales_Pipeline[[#This Row],[Manager]],Sales_Teams[Manager],Sales_Teams[Regional_Office])</f>
        <v>Central</v>
      </c>
      <c r="E7539" t="s">
        <v>8953</v>
      </c>
      <c r="F7539" t="s">
        <v>214</v>
      </c>
      <c r="G7539" t="str">
        <f>IFERROR(_xlfn.XLOOKUP(Sales_Pipeline[[#This Row],[Account]],Accounts!$A$2:$A$86,Accounts!$F$2:$F$86),"")</f>
        <v>United States</v>
      </c>
      <c r="H7539" t="s">
        <v>57</v>
      </c>
      <c r="I7539" s="3">
        <v>43023</v>
      </c>
      <c r="J7539" s="3">
        <v>43024</v>
      </c>
      <c r="K7539" s="8" t="str">
        <f>IF(Sales_Pipeline[[#This Row],[Close_Date]]="","",TEXT(Sales_Pipeline[[#This Row],[Close_Date]],"ddd"))</f>
        <v>Mon</v>
      </c>
      <c r="L7539" s="8" t="str">
        <f>IF(Sales_Pipeline[[#This Row],[Close_Date]]="","",TEXT(Sales_Pipeline[[#This Row],[Close_Date]],"mmm"))</f>
        <v>Oct</v>
      </c>
      <c r="M7539" s="8" t="str">
        <f>IF(Sales_Pipeline[[#This Row],[Close_Date]]="","","Q"&amp;ROUNDUP(MONTH(Sales_Pipeline[[#This Row],[Close_Date]])/3,0))</f>
        <v>Q4</v>
      </c>
      <c r="N7539" s="2" cm="1">
        <f t="array" ref="N7539">IFERROR(_xlfn.IFS(Sales_Pipeline[[#This Row],[Deal_Stage]]="Won",_xlfn.XLOOKUP(Sales_Pipeline[[#This Row],[Product]],Products!$A$2:$A$8,Products!$C$2:$C$8),Sales_Pipeline[[#This Row],[Deal_Stage]]="Lost",_xlfn.XLOOKUP(Sales_Pipeline[[#This Row],[Product]],Products!$A$2:$A$8,Products!$C$2:$C$8)),"")</f>
        <v>4821</v>
      </c>
      <c r="O7539" s="2">
        <v>4885</v>
      </c>
    </row>
    <row r="7540" spans="1:15" x14ac:dyDescent="0.3">
      <c r="A7540" t="s">
        <v>7686</v>
      </c>
      <c r="B7540" t="s">
        <v>15</v>
      </c>
      <c r="C7540" t="str">
        <f>_xlfn.XLOOKUP(Sales_Pipeline[[#This Row],[Sales_Agent]],Sales_Teams[Sales_Agent],Sales_Teams[Manager])</f>
        <v>Melvin Marxen</v>
      </c>
      <c r="D7540" t="str">
        <f>_xlfn.XLOOKUP(Sales_Pipeline[[#This Row],[Manager]],Sales_Teams[Manager],Sales_Teams[Regional_Office])</f>
        <v>Central</v>
      </c>
      <c r="E7540" t="s">
        <v>8953</v>
      </c>
      <c r="F7540" t="s">
        <v>507</v>
      </c>
      <c r="G7540" t="str">
        <f>IFERROR(_xlfn.XLOOKUP(Sales_Pipeline[[#This Row],[Account]],Accounts!$A$2:$A$86,Accounts!$F$2:$F$86),"")</f>
        <v>Belgium</v>
      </c>
      <c r="H7540" t="s">
        <v>57</v>
      </c>
      <c r="I7540" s="3">
        <v>43023</v>
      </c>
      <c r="J7540" s="3">
        <v>43024</v>
      </c>
      <c r="K7540" s="8" t="str">
        <f>IF(Sales_Pipeline[[#This Row],[Close_Date]]="","",TEXT(Sales_Pipeline[[#This Row],[Close_Date]],"ddd"))</f>
        <v>Mon</v>
      </c>
      <c r="L7540" s="8" t="str">
        <f>IF(Sales_Pipeline[[#This Row],[Close_Date]]="","",TEXT(Sales_Pipeline[[#This Row],[Close_Date]],"mmm"))</f>
        <v>Oct</v>
      </c>
      <c r="M7540" s="8" t="str">
        <f>IF(Sales_Pipeline[[#This Row],[Close_Date]]="","","Q"&amp;ROUNDUP(MONTH(Sales_Pipeline[[#This Row],[Close_Date]])/3,0))</f>
        <v>Q4</v>
      </c>
      <c r="N7540" s="2" cm="1">
        <f t="array" ref="N7540">IFERROR(_xlfn.IFS(Sales_Pipeline[[#This Row],[Deal_Stage]]="Won",_xlfn.XLOOKUP(Sales_Pipeline[[#This Row],[Product]],Products!$A$2:$A$8,Products!$C$2:$C$8),Sales_Pipeline[[#This Row],[Deal_Stage]]="Lost",_xlfn.XLOOKUP(Sales_Pipeline[[#This Row],[Product]],Products!$A$2:$A$8,Products!$C$2:$C$8)),"")</f>
        <v>4821</v>
      </c>
      <c r="O7540" s="2">
        <v>4936</v>
      </c>
    </row>
    <row r="7541" spans="1:15" x14ac:dyDescent="0.3">
      <c r="A7541" t="s">
        <v>7687</v>
      </c>
      <c r="B7541" t="s">
        <v>28</v>
      </c>
      <c r="C7541" t="str">
        <f>_xlfn.XLOOKUP(Sales_Pipeline[[#This Row],[Sales_Agent]],Sales_Teams[Sales_Agent],Sales_Teams[Manager])</f>
        <v>Rocco Neubert</v>
      </c>
      <c r="D7541" t="str">
        <f>_xlfn.XLOOKUP(Sales_Pipeline[[#This Row],[Manager]],Sales_Teams[Manager],Sales_Teams[Regional_Office])</f>
        <v>East</v>
      </c>
      <c r="E7541" t="s">
        <v>55</v>
      </c>
      <c r="F7541" t="s">
        <v>234</v>
      </c>
      <c r="G7541" t="str">
        <f>IFERROR(_xlfn.XLOOKUP(Sales_Pipeline[[#This Row],[Account]],Accounts!$A$2:$A$86,Accounts!$F$2:$F$86),"")</f>
        <v>United States</v>
      </c>
      <c r="H7541" t="s">
        <v>57</v>
      </c>
      <c r="I7541" s="3">
        <v>43023</v>
      </c>
      <c r="J7541" s="3">
        <v>43036</v>
      </c>
      <c r="K7541" s="8" t="str">
        <f>IF(Sales_Pipeline[[#This Row],[Close_Date]]="","",TEXT(Sales_Pipeline[[#This Row],[Close_Date]],"ddd"))</f>
        <v>Sat</v>
      </c>
      <c r="L7541" s="8" t="str">
        <f>IF(Sales_Pipeline[[#This Row],[Close_Date]]="","",TEXT(Sales_Pipeline[[#This Row],[Close_Date]],"mmm"))</f>
        <v>Oct</v>
      </c>
      <c r="M7541" s="8" t="str">
        <f>IF(Sales_Pipeline[[#This Row],[Close_Date]]="","","Q"&amp;ROUNDUP(MONTH(Sales_Pipeline[[#This Row],[Close_Date]])/3,0))</f>
        <v>Q4</v>
      </c>
      <c r="N7541" s="2" cm="1">
        <f t="array" ref="N7541">IFERROR(_xlfn.IFS(Sales_Pipeline[[#This Row],[Deal_Stage]]="Won",_xlfn.XLOOKUP(Sales_Pipeline[[#This Row],[Product]],Products!$A$2:$A$8,Products!$C$2:$C$8),Sales_Pipeline[[#This Row],[Deal_Stage]]="Lost",_xlfn.XLOOKUP(Sales_Pipeline[[#This Row],[Product]],Products!$A$2:$A$8,Products!$C$2:$C$8)),"")</f>
        <v>1096</v>
      </c>
      <c r="O7541" s="2">
        <v>1062</v>
      </c>
    </row>
    <row r="7542" spans="1:15" x14ac:dyDescent="0.3">
      <c r="A7542" t="s">
        <v>7688</v>
      </c>
      <c r="B7542" t="s">
        <v>13</v>
      </c>
      <c r="C7542" t="str">
        <f>_xlfn.XLOOKUP(Sales_Pipeline[[#This Row],[Sales_Agent]],Sales_Teams[Sales_Agent],Sales_Teams[Manager])</f>
        <v>Melvin Marxen</v>
      </c>
      <c r="D7542" t="str">
        <f>_xlfn.XLOOKUP(Sales_Pipeline[[#This Row],[Manager]],Sales_Teams[Manager],Sales_Teams[Regional_Office])</f>
        <v>Central</v>
      </c>
      <c r="E7542" t="s">
        <v>8953</v>
      </c>
      <c r="F7542" t="s">
        <v>64</v>
      </c>
      <c r="G7542" t="str">
        <f>IFERROR(_xlfn.XLOOKUP(Sales_Pipeline[[#This Row],[Account]],Accounts!$A$2:$A$86,Accounts!$F$2:$F$86),"")</f>
        <v>United States</v>
      </c>
      <c r="H7542" t="s">
        <v>82</v>
      </c>
      <c r="I7542" s="3">
        <v>43023</v>
      </c>
      <c r="J7542" s="3">
        <v>43027</v>
      </c>
      <c r="K7542" s="8" t="str">
        <f>IF(Sales_Pipeline[[#This Row],[Close_Date]]="","",TEXT(Sales_Pipeline[[#This Row],[Close_Date]],"ddd"))</f>
        <v>Thu</v>
      </c>
      <c r="L7542" s="8" t="str">
        <f>IF(Sales_Pipeline[[#This Row],[Close_Date]]="","",TEXT(Sales_Pipeline[[#This Row],[Close_Date]],"mmm"))</f>
        <v>Oct</v>
      </c>
      <c r="M7542" s="8" t="str">
        <f>IF(Sales_Pipeline[[#This Row],[Close_Date]]="","","Q"&amp;ROUNDUP(MONTH(Sales_Pipeline[[#This Row],[Close_Date]])/3,0))</f>
        <v>Q4</v>
      </c>
      <c r="N7542" s="2" cm="1">
        <f t="array" ref="N7542">IFERROR(_xlfn.IFS(Sales_Pipeline[[#This Row],[Deal_Stage]]="Won",_xlfn.XLOOKUP(Sales_Pipeline[[#This Row],[Product]],Products!$A$2:$A$8,Products!$C$2:$C$8),Sales_Pipeline[[#This Row],[Deal_Stage]]="Lost",_xlfn.XLOOKUP(Sales_Pipeline[[#This Row],[Product]],Products!$A$2:$A$8,Products!$C$2:$C$8)),"")</f>
        <v>4821</v>
      </c>
      <c r="O7542" s="2">
        <v>0</v>
      </c>
    </row>
    <row r="7543" spans="1:15" x14ac:dyDescent="0.3">
      <c r="A7543" t="s">
        <v>7689</v>
      </c>
      <c r="B7543" t="s">
        <v>36</v>
      </c>
      <c r="C7543" t="str">
        <f>_xlfn.XLOOKUP(Sales_Pipeline[[#This Row],[Sales_Agent]],Sales_Teams[Sales_Agent],Sales_Teams[Manager])</f>
        <v>Celia Rouche</v>
      </c>
      <c r="D7543" t="str">
        <f>_xlfn.XLOOKUP(Sales_Pipeline[[#This Row],[Manager]],Sales_Teams[Manager],Sales_Teams[Regional_Office])</f>
        <v>West</v>
      </c>
      <c r="E7543" t="s">
        <v>61</v>
      </c>
      <c r="F7543" t="s">
        <v>211</v>
      </c>
      <c r="G7543" t="str">
        <f>IFERROR(_xlfn.XLOOKUP(Sales_Pipeline[[#This Row],[Account]],Accounts!$A$2:$A$86,Accounts!$F$2:$F$86),"")</f>
        <v>United States</v>
      </c>
      <c r="H7543" t="s">
        <v>82</v>
      </c>
      <c r="I7543" s="3">
        <v>43023</v>
      </c>
      <c r="J7543" s="3">
        <v>43029</v>
      </c>
      <c r="K7543" s="8" t="str">
        <f>IF(Sales_Pipeline[[#This Row],[Close_Date]]="","",TEXT(Sales_Pipeline[[#This Row],[Close_Date]],"ddd"))</f>
        <v>Sat</v>
      </c>
      <c r="L7543" s="8" t="str">
        <f>IF(Sales_Pipeline[[#This Row],[Close_Date]]="","",TEXT(Sales_Pipeline[[#This Row],[Close_Date]],"mmm"))</f>
        <v>Oct</v>
      </c>
      <c r="M7543" s="8" t="str">
        <f>IF(Sales_Pipeline[[#This Row],[Close_Date]]="","","Q"&amp;ROUNDUP(MONTH(Sales_Pipeline[[#This Row],[Close_Date]])/3,0))</f>
        <v>Q4</v>
      </c>
      <c r="N7543" s="2" cm="1">
        <f t="array" ref="N7543">IFERROR(_xlfn.IFS(Sales_Pipeline[[#This Row],[Deal_Stage]]="Won",_xlfn.XLOOKUP(Sales_Pipeline[[#This Row],[Product]],Products!$A$2:$A$8,Products!$C$2:$C$8),Sales_Pipeline[[#This Row],[Deal_Stage]]="Lost",_xlfn.XLOOKUP(Sales_Pipeline[[#This Row],[Product]],Products!$A$2:$A$8,Products!$C$2:$C$8)),"")</f>
        <v>55</v>
      </c>
      <c r="O7543" s="2">
        <v>0</v>
      </c>
    </row>
    <row r="7544" spans="1:15" x14ac:dyDescent="0.3">
      <c r="A7544" t="s">
        <v>7690</v>
      </c>
      <c r="B7544" t="s">
        <v>36</v>
      </c>
      <c r="C7544" t="str">
        <f>_xlfn.XLOOKUP(Sales_Pipeline[[#This Row],[Sales_Agent]],Sales_Teams[Sales_Agent],Sales_Teams[Manager])</f>
        <v>Celia Rouche</v>
      </c>
      <c r="D7544" t="str">
        <f>_xlfn.XLOOKUP(Sales_Pipeline[[#This Row],[Manager]],Sales_Teams[Manager],Sales_Teams[Regional_Office])</f>
        <v>West</v>
      </c>
      <c r="E7544" t="s">
        <v>55</v>
      </c>
      <c r="F7544" t="s">
        <v>413</v>
      </c>
      <c r="G7544" t="str">
        <f>IFERROR(_xlfn.XLOOKUP(Sales_Pipeline[[#This Row],[Account]],Accounts!$A$2:$A$86,Accounts!$F$2:$F$86),"")</f>
        <v>United States</v>
      </c>
      <c r="H7544" t="s">
        <v>57</v>
      </c>
      <c r="I7544" s="3">
        <v>43023</v>
      </c>
      <c r="J7544" s="3">
        <v>43089</v>
      </c>
      <c r="K7544" s="8" t="str">
        <f>IF(Sales_Pipeline[[#This Row],[Close_Date]]="","",TEXT(Sales_Pipeline[[#This Row],[Close_Date]],"ddd"))</f>
        <v>Wed</v>
      </c>
      <c r="L7544" s="8" t="str">
        <f>IF(Sales_Pipeline[[#This Row],[Close_Date]]="","",TEXT(Sales_Pipeline[[#This Row],[Close_Date]],"mmm"))</f>
        <v>Dec</v>
      </c>
      <c r="M7544" s="8" t="str">
        <f>IF(Sales_Pipeline[[#This Row],[Close_Date]]="","","Q"&amp;ROUNDUP(MONTH(Sales_Pipeline[[#This Row],[Close_Date]])/3,0))</f>
        <v>Q4</v>
      </c>
      <c r="N7544" s="2" cm="1">
        <f t="array" ref="N7544">IFERROR(_xlfn.IFS(Sales_Pipeline[[#This Row],[Deal_Stage]]="Won",_xlfn.XLOOKUP(Sales_Pipeline[[#This Row],[Product]],Products!$A$2:$A$8,Products!$C$2:$C$8),Sales_Pipeline[[#This Row],[Deal_Stage]]="Lost",_xlfn.XLOOKUP(Sales_Pipeline[[#This Row],[Product]],Products!$A$2:$A$8,Products!$C$2:$C$8)),"")</f>
        <v>1096</v>
      </c>
      <c r="O7544" s="2">
        <v>954</v>
      </c>
    </row>
    <row r="7545" spans="1:15" x14ac:dyDescent="0.3">
      <c r="A7545" t="s">
        <v>7691</v>
      </c>
      <c r="B7545" t="s">
        <v>42</v>
      </c>
      <c r="C7545" t="str">
        <f>_xlfn.XLOOKUP(Sales_Pipeline[[#This Row],[Sales_Agent]],Sales_Teams[Sales_Agent],Sales_Teams[Manager])</f>
        <v>Summer Sewald</v>
      </c>
      <c r="D7545" t="str">
        <f>_xlfn.XLOOKUP(Sales_Pipeline[[#This Row],[Manager]],Sales_Teams[Manager],Sales_Teams[Regional_Office])</f>
        <v>West</v>
      </c>
      <c r="E7545" t="s">
        <v>63</v>
      </c>
      <c r="F7545" t="s">
        <v>89</v>
      </c>
      <c r="G7545" t="str">
        <f>IFERROR(_xlfn.XLOOKUP(Sales_Pipeline[[#This Row],[Account]],Accounts!$A$2:$A$86,Accounts!$F$2:$F$86),"")</f>
        <v>United States</v>
      </c>
      <c r="H7545" t="s">
        <v>82</v>
      </c>
      <c r="I7545" s="3">
        <v>43023</v>
      </c>
      <c r="J7545" s="3">
        <v>43031</v>
      </c>
      <c r="K7545" s="8" t="str">
        <f>IF(Sales_Pipeline[[#This Row],[Close_Date]]="","",TEXT(Sales_Pipeline[[#This Row],[Close_Date]],"ddd"))</f>
        <v>Mon</v>
      </c>
      <c r="L7545" s="8" t="str">
        <f>IF(Sales_Pipeline[[#This Row],[Close_Date]]="","",TEXT(Sales_Pipeline[[#This Row],[Close_Date]],"mmm"))</f>
        <v>Oct</v>
      </c>
      <c r="M7545" s="8" t="str">
        <f>IF(Sales_Pipeline[[#This Row],[Close_Date]]="","","Q"&amp;ROUNDUP(MONTH(Sales_Pipeline[[#This Row],[Close_Date]])/3,0))</f>
        <v>Q4</v>
      </c>
      <c r="N7545" s="2" cm="1">
        <f t="array" ref="N7545">IFERROR(_xlfn.IFS(Sales_Pipeline[[#This Row],[Deal_Stage]]="Won",_xlfn.XLOOKUP(Sales_Pipeline[[#This Row],[Product]],Products!$A$2:$A$8,Products!$C$2:$C$8),Sales_Pipeline[[#This Row],[Deal_Stage]]="Lost",_xlfn.XLOOKUP(Sales_Pipeline[[#This Row],[Product]],Products!$A$2:$A$8,Products!$C$2:$C$8)),"")</f>
        <v>550</v>
      </c>
      <c r="O7545" s="2">
        <v>0</v>
      </c>
    </row>
    <row r="7546" spans="1:15" x14ac:dyDescent="0.3">
      <c r="A7546" t="s">
        <v>7692</v>
      </c>
      <c r="B7546" t="s">
        <v>42</v>
      </c>
      <c r="C7546" t="str">
        <f>_xlfn.XLOOKUP(Sales_Pipeline[[#This Row],[Sales_Agent]],Sales_Teams[Sales_Agent],Sales_Teams[Manager])</f>
        <v>Summer Sewald</v>
      </c>
      <c r="D7546" t="str">
        <f>_xlfn.XLOOKUP(Sales_Pipeline[[#This Row],[Manager]],Sales_Teams[Manager],Sales_Teams[Regional_Office])</f>
        <v>West</v>
      </c>
      <c r="E7546" t="s">
        <v>63</v>
      </c>
      <c r="F7546" t="s">
        <v>216</v>
      </c>
      <c r="G7546" t="str">
        <f>IFERROR(_xlfn.XLOOKUP(Sales_Pipeline[[#This Row],[Account]],Accounts!$A$2:$A$86,Accounts!$F$2:$F$86),"")</f>
        <v>United States</v>
      </c>
      <c r="H7546" t="s">
        <v>82</v>
      </c>
      <c r="I7546" s="3">
        <v>43023</v>
      </c>
      <c r="J7546" s="3">
        <v>43034</v>
      </c>
      <c r="K7546" s="8" t="str">
        <f>IF(Sales_Pipeline[[#This Row],[Close_Date]]="","",TEXT(Sales_Pipeline[[#This Row],[Close_Date]],"ddd"))</f>
        <v>Thu</v>
      </c>
      <c r="L7546" s="8" t="str">
        <f>IF(Sales_Pipeline[[#This Row],[Close_Date]]="","",TEXT(Sales_Pipeline[[#This Row],[Close_Date]],"mmm"))</f>
        <v>Oct</v>
      </c>
      <c r="M7546" s="8" t="str">
        <f>IF(Sales_Pipeline[[#This Row],[Close_Date]]="","","Q"&amp;ROUNDUP(MONTH(Sales_Pipeline[[#This Row],[Close_Date]])/3,0))</f>
        <v>Q4</v>
      </c>
      <c r="N7546" s="2" cm="1">
        <f t="array" ref="N7546">IFERROR(_xlfn.IFS(Sales_Pipeline[[#This Row],[Deal_Stage]]="Won",_xlfn.XLOOKUP(Sales_Pipeline[[#This Row],[Product]],Products!$A$2:$A$8,Products!$C$2:$C$8),Sales_Pipeline[[#This Row],[Deal_Stage]]="Lost",_xlfn.XLOOKUP(Sales_Pipeline[[#This Row],[Product]],Products!$A$2:$A$8,Products!$C$2:$C$8)),"")</f>
        <v>550</v>
      </c>
      <c r="O7546" s="2">
        <v>0</v>
      </c>
    </row>
    <row r="7547" spans="1:15" x14ac:dyDescent="0.3">
      <c r="A7547" t="s">
        <v>7693</v>
      </c>
      <c r="B7547" t="s">
        <v>42</v>
      </c>
      <c r="C7547" t="str">
        <f>_xlfn.XLOOKUP(Sales_Pipeline[[#This Row],[Sales_Agent]],Sales_Teams[Sales_Agent],Sales_Teams[Manager])</f>
        <v>Summer Sewald</v>
      </c>
      <c r="D7547" t="str">
        <f>_xlfn.XLOOKUP(Sales_Pipeline[[#This Row],[Manager]],Sales_Teams[Manager],Sales_Teams[Regional_Office])</f>
        <v>West</v>
      </c>
      <c r="E7547" t="s">
        <v>55</v>
      </c>
      <c r="F7547" t="s">
        <v>120</v>
      </c>
      <c r="G7547" t="str">
        <f>IFERROR(_xlfn.XLOOKUP(Sales_Pipeline[[#This Row],[Account]],Accounts!$A$2:$A$86,Accounts!$F$2:$F$86),"")</f>
        <v>United States</v>
      </c>
      <c r="H7547" t="s">
        <v>57</v>
      </c>
      <c r="I7547" s="3">
        <v>43023</v>
      </c>
      <c r="J7547" s="3">
        <v>43024</v>
      </c>
      <c r="K7547" s="8" t="str">
        <f>IF(Sales_Pipeline[[#This Row],[Close_Date]]="","",TEXT(Sales_Pipeline[[#This Row],[Close_Date]],"ddd"))</f>
        <v>Mon</v>
      </c>
      <c r="L7547" s="8" t="str">
        <f>IF(Sales_Pipeline[[#This Row],[Close_Date]]="","",TEXT(Sales_Pipeline[[#This Row],[Close_Date]],"mmm"))</f>
        <v>Oct</v>
      </c>
      <c r="M7547" s="8" t="str">
        <f>IF(Sales_Pipeline[[#This Row],[Close_Date]]="","","Q"&amp;ROUNDUP(MONTH(Sales_Pipeline[[#This Row],[Close_Date]])/3,0))</f>
        <v>Q4</v>
      </c>
      <c r="N7547" s="2" cm="1">
        <f t="array" ref="N7547">IFERROR(_xlfn.IFS(Sales_Pipeline[[#This Row],[Deal_Stage]]="Won",_xlfn.XLOOKUP(Sales_Pipeline[[#This Row],[Product]],Products!$A$2:$A$8,Products!$C$2:$C$8),Sales_Pipeline[[#This Row],[Deal_Stage]]="Lost",_xlfn.XLOOKUP(Sales_Pipeline[[#This Row],[Product]],Products!$A$2:$A$8,Products!$C$2:$C$8)),"")</f>
        <v>1096</v>
      </c>
      <c r="O7547" s="2">
        <v>868</v>
      </c>
    </row>
    <row r="7548" spans="1:15" x14ac:dyDescent="0.3">
      <c r="A7548" t="s">
        <v>7694</v>
      </c>
      <c r="B7548" t="s">
        <v>42</v>
      </c>
      <c r="C7548" t="str">
        <f>_xlfn.XLOOKUP(Sales_Pipeline[[#This Row],[Sales_Agent]],Sales_Teams[Sales_Agent],Sales_Teams[Manager])</f>
        <v>Summer Sewald</v>
      </c>
      <c r="D7548" t="str">
        <f>_xlfn.XLOOKUP(Sales_Pipeline[[#This Row],[Manager]],Sales_Teams[Manager],Sales_Teams[Regional_Office])</f>
        <v>West</v>
      </c>
      <c r="E7548" t="s">
        <v>84</v>
      </c>
      <c r="F7548" t="s">
        <v>240</v>
      </c>
      <c r="G7548" t="str">
        <f>IFERROR(_xlfn.XLOOKUP(Sales_Pipeline[[#This Row],[Account]],Accounts!$A$2:$A$86,Accounts!$F$2:$F$86),"")</f>
        <v>United States</v>
      </c>
      <c r="H7548" t="s">
        <v>57</v>
      </c>
      <c r="I7548" s="3">
        <v>43023</v>
      </c>
      <c r="J7548" s="3">
        <v>43065</v>
      </c>
      <c r="K7548" s="8" t="str">
        <f>IF(Sales_Pipeline[[#This Row],[Close_Date]]="","",TEXT(Sales_Pipeline[[#This Row],[Close_Date]],"ddd"))</f>
        <v>Sun</v>
      </c>
      <c r="L7548" s="8" t="str">
        <f>IF(Sales_Pipeline[[#This Row],[Close_Date]]="","",TEXT(Sales_Pipeline[[#This Row],[Close_Date]],"mmm"))</f>
        <v>Nov</v>
      </c>
      <c r="M7548" s="8" t="str">
        <f>IF(Sales_Pipeline[[#This Row],[Close_Date]]="","","Q"&amp;ROUNDUP(MONTH(Sales_Pipeline[[#This Row],[Close_Date]])/3,0))</f>
        <v>Q4</v>
      </c>
      <c r="N7548" s="2" cm="1">
        <f t="array" ref="N7548">IFERROR(_xlfn.IFS(Sales_Pipeline[[#This Row],[Deal_Stage]]="Won",_xlfn.XLOOKUP(Sales_Pipeline[[#This Row],[Product]],Products!$A$2:$A$8,Products!$C$2:$C$8),Sales_Pipeline[[#This Row],[Deal_Stage]]="Lost",_xlfn.XLOOKUP(Sales_Pipeline[[#This Row],[Product]],Products!$A$2:$A$8,Products!$C$2:$C$8)),"")</f>
        <v>5482</v>
      </c>
      <c r="O7548" s="2">
        <v>5867</v>
      </c>
    </row>
    <row r="7549" spans="1:15" x14ac:dyDescent="0.3">
      <c r="A7549" t="s">
        <v>7695</v>
      </c>
      <c r="B7549" t="s">
        <v>42</v>
      </c>
      <c r="C7549" t="str">
        <f>_xlfn.XLOOKUP(Sales_Pipeline[[#This Row],[Sales_Agent]],Sales_Teams[Sales_Agent],Sales_Teams[Manager])</f>
        <v>Summer Sewald</v>
      </c>
      <c r="D7549" t="str">
        <f>_xlfn.XLOOKUP(Sales_Pipeline[[#This Row],[Manager]],Sales_Teams[Manager],Sales_Teams[Regional_Office])</f>
        <v>West</v>
      </c>
      <c r="E7549" t="s">
        <v>8953</v>
      </c>
      <c r="F7549" t="s">
        <v>100</v>
      </c>
      <c r="G7549" t="str">
        <f>IFERROR(_xlfn.XLOOKUP(Sales_Pipeline[[#This Row],[Account]],Accounts!$A$2:$A$86,Accounts!$F$2:$F$86),"")</f>
        <v>United States</v>
      </c>
      <c r="H7549" t="s">
        <v>57</v>
      </c>
      <c r="I7549" s="3">
        <v>43023</v>
      </c>
      <c r="J7549" s="3">
        <v>43024</v>
      </c>
      <c r="K7549" s="8" t="str">
        <f>IF(Sales_Pipeline[[#This Row],[Close_Date]]="","",TEXT(Sales_Pipeline[[#This Row],[Close_Date]],"ddd"))</f>
        <v>Mon</v>
      </c>
      <c r="L7549" s="8" t="str">
        <f>IF(Sales_Pipeline[[#This Row],[Close_Date]]="","",TEXT(Sales_Pipeline[[#This Row],[Close_Date]],"mmm"))</f>
        <v>Oct</v>
      </c>
      <c r="M7549" s="8" t="str">
        <f>IF(Sales_Pipeline[[#This Row],[Close_Date]]="","","Q"&amp;ROUNDUP(MONTH(Sales_Pipeline[[#This Row],[Close_Date]])/3,0))</f>
        <v>Q4</v>
      </c>
      <c r="N7549" s="2" cm="1">
        <f t="array" ref="N7549">IFERROR(_xlfn.IFS(Sales_Pipeline[[#This Row],[Deal_Stage]]="Won",_xlfn.XLOOKUP(Sales_Pipeline[[#This Row],[Product]],Products!$A$2:$A$8,Products!$C$2:$C$8),Sales_Pipeline[[#This Row],[Deal_Stage]]="Lost",_xlfn.XLOOKUP(Sales_Pipeline[[#This Row],[Product]],Products!$A$2:$A$8,Products!$C$2:$C$8)),"")</f>
        <v>4821</v>
      </c>
      <c r="O7549" s="2">
        <v>5344</v>
      </c>
    </row>
    <row r="7550" spans="1:15" x14ac:dyDescent="0.3">
      <c r="A7550" t="s">
        <v>7696</v>
      </c>
      <c r="B7550" t="s">
        <v>8</v>
      </c>
      <c r="C7550" t="str">
        <f>_xlfn.XLOOKUP(Sales_Pipeline[[#This Row],[Sales_Agent]],Sales_Teams[Sales_Agent],Sales_Teams[Manager])</f>
        <v>Dustin Brinkmann</v>
      </c>
      <c r="D7550" t="str">
        <f>_xlfn.XLOOKUP(Sales_Pipeline[[#This Row],[Manager]],Sales_Teams[Manager],Sales_Teams[Regional_Office])</f>
        <v>Central</v>
      </c>
      <c r="E7550" t="s">
        <v>61</v>
      </c>
      <c r="F7550" t="s">
        <v>118</v>
      </c>
      <c r="G7550" t="str">
        <f>IFERROR(_xlfn.XLOOKUP(Sales_Pipeline[[#This Row],[Account]],Accounts!$A$2:$A$86,Accounts!$F$2:$F$86),"")</f>
        <v>United States</v>
      </c>
      <c r="H7550" t="s">
        <v>82</v>
      </c>
      <c r="I7550" s="3">
        <v>43023</v>
      </c>
      <c r="J7550" s="3">
        <v>43029</v>
      </c>
      <c r="K7550" s="8" t="str">
        <f>IF(Sales_Pipeline[[#This Row],[Close_Date]]="","",TEXT(Sales_Pipeline[[#This Row],[Close_Date]],"ddd"))</f>
        <v>Sat</v>
      </c>
      <c r="L7550" s="8" t="str">
        <f>IF(Sales_Pipeline[[#This Row],[Close_Date]]="","",TEXT(Sales_Pipeline[[#This Row],[Close_Date]],"mmm"))</f>
        <v>Oct</v>
      </c>
      <c r="M7550" s="8" t="str">
        <f>IF(Sales_Pipeline[[#This Row],[Close_Date]]="","","Q"&amp;ROUNDUP(MONTH(Sales_Pipeline[[#This Row],[Close_Date]])/3,0))</f>
        <v>Q4</v>
      </c>
      <c r="N7550" s="2" cm="1">
        <f t="array" ref="N7550">IFERROR(_xlfn.IFS(Sales_Pipeline[[#This Row],[Deal_Stage]]="Won",_xlfn.XLOOKUP(Sales_Pipeline[[#This Row],[Product]],Products!$A$2:$A$8,Products!$C$2:$C$8),Sales_Pipeline[[#This Row],[Deal_Stage]]="Lost",_xlfn.XLOOKUP(Sales_Pipeline[[#This Row],[Product]],Products!$A$2:$A$8,Products!$C$2:$C$8)),"")</f>
        <v>55</v>
      </c>
      <c r="O7550" s="2">
        <v>0</v>
      </c>
    </row>
    <row r="7551" spans="1:15" x14ac:dyDescent="0.3">
      <c r="A7551" t="s">
        <v>7697</v>
      </c>
      <c r="B7551" t="s">
        <v>12</v>
      </c>
      <c r="C7551" t="str">
        <f>_xlfn.XLOOKUP(Sales_Pipeline[[#This Row],[Sales_Agent]],Sales_Teams[Sales_Agent],Sales_Teams[Manager])</f>
        <v>Melvin Marxen</v>
      </c>
      <c r="D7551" t="str">
        <f>_xlfn.XLOOKUP(Sales_Pipeline[[#This Row],[Manager]],Sales_Teams[Manager],Sales_Teams[Regional_Office])</f>
        <v>Central</v>
      </c>
      <c r="E7551" t="s">
        <v>84</v>
      </c>
      <c r="F7551" t="s">
        <v>229</v>
      </c>
      <c r="G7551" t="str">
        <f>IFERROR(_xlfn.XLOOKUP(Sales_Pipeline[[#This Row],[Account]],Accounts!$A$2:$A$86,Accounts!$F$2:$F$86),"")</f>
        <v>Norway</v>
      </c>
      <c r="H7551" t="s">
        <v>82</v>
      </c>
      <c r="I7551" s="3">
        <v>43023</v>
      </c>
      <c r="J7551" s="3">
        <v>43032</v>
      </c>
      <c r="K7551" s="8" t="str">
        <f>IF(Sales_Pipeline[[#This Row],[Close_Date]]="","",TEXT(Sales_Pipeline[[#This Row],[Close_Date]],"ddd"))</f>
        <v>Tue</v>
      </c>
      <c r="L7551" s="8" t="str">
        <f>IF(Sales_Pipeline[[#This Row],[Close_Date]]="","",TEXT(Sales_Pipeline[[#This Row],[Close_Date]],"mmm"))</f>
        <v>Oct</v>
      </c>
      <c r="M7551" s="8" t="str">
        <f>IF(Sales_Pipeline[[#This Row],[Close_Date]]="","","Q"&amp;ROUNDUP(MONTH(Sales_Pipeline[[#This Row],[Close_Date]])/3,0))</f>
        <v>Q4</v>
      </c>
      <c r="N7551" s="2" cm="1">
        <f t="array" ref="N7551">IFERROR(_xlfn.IFS(Sales_Pipeline[[#This Row],[Deal_Stage]]="Won",_xlfn.XLOOKUP(Sales_Pipeline[[#This Row],[Product]],Products!$A$2:$A$8,Products!$C$2:$C$8),Sales_Pipeline[[#This Row],[Deal_Stage]]="Lost",_xlfn.XLOOKUP(Sales_Pipeline[[#This Row],[Product]],Products!$A$2:$A$8,Products!$C$2:$C$8)),"")</f>
        <v>5482</v>
      </c>
      <c r="O7551" s="2">
        <v>0</v>
      </c>
    </row>
    <row r="7552" spans="1:15" x14ac:dyDescent="0.3">
      <c r="A7552" t="s">
        <v>7698</v>
      </c>
      <c r="B7552" t="s">
        <v>12</v>
      </c>
      <c r="C7552" t="str">
        <f>_xlfn.XLOOKUP(Sales_Pipeline[[#This Row],[Sales_Agent]],Sales_Teams[Sales_Agent],Sales_Teams[Manager])</f>
        <v>Melvin Marxen</v>
      </c>
      <c r="D7552" t="str">
        <f>_xlfn.XLOOKUP(Sales_Pipeline[[#This Row],[Manager]],Sales_Teams[Manager],Sales_Teams[Regional_Office])</f>
        <v>Central</v>
      </c>
      <c r="E7552" t="s">
        <v>8953</v>
      </c>
      <c r="F7552" t="s">
        <v>507</v>
      </c>
      <c r="G7552" t="str">
        <f>IFERROR(_xlfn.XLOOKUP(Sales_Pipeline[[#This Row],[Account]],Accounts!$A$2:$A$86,Accounts!$F$2:$F$86),"")</f>
        <v>Belgium</v>
      </c>
      <c r="H7552" t="s">
        <v>82</v>
      </c>
      <c r="I7552" s="3">
        <v>43023</v>
      </c>
      <c r="J7552" s="3">
        <v>43031</v>
      </c>
      <c r="K7552" s="8" t="str">
        <f>IF(Sales_Pipeline[[#This Row],[Close_Date]]="","",TEXT(Sales_Pipeline[[#This Row],[Close_Date]],"ddd"))</f>
        <v>Mon</v>
      </c>
      <c r="L7552" s="8" t="str">
        <f>IF(Sales_Pipeline[[#This Row],[Close_Date]]="","",TEXT(Sales_Pipeline[[#This Row],[Close_Date]],"mmm"))</f>
        <v>Oct</v>
      </c>
      <c r="M7552" s="8" t="str">
        <f>IF(Sales_Pipeline[[#This Row],[Close_Date]]="","","Q"&amp;ROUNDUP(MONTH(Sales_Pipeline[[#This Row],[Close_Date]])/3,0))</f>
        <v>Q4</v>
      </c>
      <c r="N7552" s="2" cm="1">
        <f t="array" ref="N7552">IFERROR(_xlfn.IFS(Sales_Pipeline[[#This Row],[Deal_Stage]]="Won",_xlfn.XLOOKUP(Sales_Pipeline[[#This Row],[Product]],Products!$A$2:$A$8,Products!$C$2:$C$8),Sales_Pipeline[[#This Row],[Deal_Stage]]="Lost",_xlfn.XLOOKUP(Sales_Pipeline[[#This Row],[Product]],Products!$A$2:$A$8,Products!$C$2:$C$8)),"")</f>
        <v>4821</v>
      </c>
      <c r="O7552" s="2">
        <v>0</v>
      </c>
    </row>
    <row r="7553" spans="1:15" x14ac:dyDescent="0.3">
      <c r="A7553" t="s">
        <v>7699</v>
      </c>
      <c r="B7553" t="s">
        <v>9</v>
      </c>
      <c r="C7553" t="str">
        <f>_xlfn.XLOOKUP(Sales_Pipeline[[#This Row],[Sales_Agent]],Sales_Teams[Sales_Agent],Sales_Teams[Manager])</f>
        <v>Dustin Brinkmann</v>
      </c>
      <c r="D7553" t="str">
        <f>_xlfn.XLOOKUP(Sales_Pipeline[[#This Row],[Manager]],Sales_Teams[Manager],Sales_Teams[Regional_Office])</f>
        <v>Central</v>
      </c>
      <c r="E7553" t="s">
        <v>84</v>
      </c>
      <c r="F7553" t="s">
        <v>64</v>
      </c>
      <c r="G7553" t="str">
        <f>IFERROR(_xlfn.XLOOKUP(Sales_Pipeline[[#This Row],[Account]],Accounts!$A$2:$A$86,Accounts!$F$2:$F$86),"")</f>
        <v>United States</v>
      </c>
      <c r="H7553" t="s">
        <v>57</v>
      </c>
      <c r="I7553" s="3">
        <v>43023</v>
      </c>
      <c r="J7553" s="3">
        <v>43031</v>
      </c>
      <c r="K7553" s="8" t="str">
        <f>IF(Sales_Pipeline[[#This Row],[Close_Date]]="","",TEXT(Sales_Pipeline[[#This Row],[Close_Date]],"ddd"))</f>
        <v>Mon</v>
      </c>
      <c r="L7553" s="8" t="str">
        <f>IF(Sales_Pipeline[[#This Row],[Close_Date]]="","",TEXT(Sales_Pipeline[[#This Row],[Close_Date]],"mmm"))</f>
        <v>Oct</v>
      </c>
      <c r="M7553" s="8" t="str">
        <f>IF(Sales_Pipeline[[#This Row],[Close_Date]]="","","Q"&amp;ROUNDUP(MONTH(Sales_Pipeline[[#This Row],[Close_Date]])/3,0))</f>
        <v>Q4</v>
      </c>
      <c r="N7553" s="2" cm="1">
        <f t="array" ref="N7553">IFERROR(_xlfn.IFS(Sales_Pipeline[[#This Row],[Deal_Stage]]="Won",_xlfn.XLOOKUP(Sales_Pipeline[[#This Row],[Product]],Products!$A$2:$A$8,Products!$C$2:$C$8),Sales_Pipeline[[#This Row],[Deal_Stage]]="Lost",_xlfn.XLOOKUP(Sales_Pipeline[[#This Row],[Product]],Products!$A$2:$A$8,Products!$C$2:$C$8)),"")</f>
        <v>5482</v>
      </c>
      <c r="O7553" s="2">
        <v>5449</v>
      </c>
    </row>
    <row r="7554" spans="1:15" x14ac:dyDescent="0.3">
      <c r="A7554" t="s">
        <v>7700</v>
      </c>
      <c r="B7554" t="s">
        <v>29</v>
      </c>
      <c r="C7554" t="str">
        <f>_xlfn.XLOOKUP(Sales_Pipeline[[#This Row],[Sales_Agent]],Sales_Teams[Sales_Agent],Sales_Teams[Manager])</f>
        <v>Rocco Neubert</v>
      </c>
      <c r="D7554" t="str">
        <f>_xlfn.XLOOKUP(Sales_Pipeline[[#This Row],[Manager]],Sales_Teams[Manager],Sales_Teams[Regional_Office])</f>
        <v>East</v>
      </c>
      <c r="E7554" t="s">
        <v>76</v>
      </c>
      <c r="F7554" t="s">
        <v>127</v>
      </c>
      <c r="G7554" t="str">
        <f>IFERROR(_xlfn.XLOOKUP(Sales_Pipeline[[#This Row],[Account]],Accounts!$A$2:$A$86,Accounts!$F$2:$F$86),"")</f>
        <v>United States</v>
      </c>
      <c r="H7554" t="s">
        <v>82</v>
      </c>
      <c r="I7554" s="3">
        <v>43023</v>
      </c>
      <c r="J7554" s="3">
        <v>43096</v>
      </c>
      <c r="K7554" s="8" t="str">
        <f>IF(Sales_Pipeline[[#This Row],[Close_Date]]="","",TEXT(Sales_Pipeline[[#This Row],[Close_Date]],"ddd"))</f>
        <v>Wed</v>
      </c>
      <c r="L7554" s="8" t="str">
        <f>IF(Sales_Pipeline[[#This Row],[Close_Date]]="","",TEXT(Sales_Pipeline[[#This Row],[Close_Date]],"mmm"))</f>
        <v>Dec</v>
      </c>
      <c r="M7554" s="8" t="str">
        <f>IF(Sales_Pipeline[[#This Row],[Close_Date]]="","","Q"&amp;ROUNDUP(MONTH(Sales_Pipeline[[#This Row],[Close_Date]])/3,0))</f>
        <v>Q4</v>
      </c>
      <c r="N7554" s="2" cm="1">
        <f t="array" ref="N7554">IFERROR(_xlfn.IFS(Sales_Pipeline[[#This Row],[Deal_Stage]]="Won",_xlfn.XLOOKUP(Sales_Pipeline[[#This Row],[Product]],Products!$A$2:$A$8,Products!$C$2:$C$8),Sales_Pipeline[[#This Row],[Deal_Stage]]="Lost",_xlfn.XLOOKUP(Sales_Pipeline[[#This Row],[Product]],Products!$A$2:$A$8,Products!$C$2:$C$8)),"")</f>
        <v>3393</v>
      </c>
      <c r="O7554" s="2">
        <v>0</v>
      </c>
    </row>
    <row r="7555" spans="1:15" x14ac:dyDescent="0.3">
      <c r="A7555" t="s">
        <v>7701</v>
      </c>
      <c r="B7555" t="s">
        <v>29</v>
      </c>
      <c r="C7555" t="str">
        <f>_xlfn.XLOOKUP(Sales_Pipeline[[#This Row],[Sales_Agent]],Sales_Teams[Sales_Agent],Sales_Teams[Manager])</f>
        <v>Rocco Neubert</v>
      </c>
      <c r="D7555" t="str">
        <f>_xlfn.XLOOKUP(Sales_Pipeline[[#This Row],[Manager]],Sales_Teams[Manager],Sales_Teams[Regional_Office])</f>
        <v>East</v>
      </c>
      <c r="E7555" t="s">
        <v>84</v>
      </c>
      <c r="F7555" t="s">
        <v>256</v>
      </c>
      <c r="G7555" t="str">
        <f>IFERROR(_xlfn.XLOOKUP(Sales_Pipeline[[#This Row],[Account]],Accounts!$A$2:$A$86,Accounts!$F$2:$F$86),"")</f>
        <v>United States</v>
      </c>
      <c r="H7555" t="s">
        <v>57</v>
      </c>
      <c r="I7555" s="3">
        <v>43023</v>
      </c>
      <c r="J7555" s="3">
        <v>43067</v>
      </c>
      <c r="K7555" s="8" t="str">
        <f>IF(Sales_Pipeline[[#This Row],[Close_Date]]="","",TEXT(Sales_Pipeline[[#This Row],[Close_Date]],"ddd"))</f>
        <v>Tue</v>
      </c>
      <c r="L7555" s="8" t="str">
        <f>IF(Sales_Pipeline[[#This Row],[Close_Date]]="","",TEXT(Sales_Pipeline[[#This Row],[Close_Date]],"mmm"))</f>
        <v>Nov</v>
      </c>
      <c r="M7555" s="8" t="str">
        <f>IF(Sales_Pipeline[[#This Row],[Close_Date]]="","","Q"&amp;ROUNDUP(MONTH(Sales_Pipeline[[#This Row],[Close_Date]])/3,0))</f>
        <v>Q4</v>
      </c>
      <c r="N7555" s="2" cm="1">
        <f t="array" ref="N7555">IFERROR(_xlfn.IFS(Sales_Pipeline[[#This Row],[Deal_Stage]]="Won",_xlfn.XLOOKUP(Sales_Pipeline[[#This Row],[Product]],Products!$A$2:$A$8,Products!$C$2:$C$8),Sales_Pipeline[[#This Row],[Deal_Stage]]="Lost",_xlfn.XLOOKUP(Sales_Pipeline[[#This Row],[Product]],Products!$A$2:$A$8,Products!$C$2:$C$8)),"")</f>
        <v>5482</v>
      </c>
      <c r="O7555" s="2">
        <v>4500</v>
      </c>
    </row>
    <row r="7556" spans="1:15" x14ac:dyDescent="0.3">
      <c r="A7556" t="s">
        <v>7702</v>
      </c>
      <c r="B7556" t="s">
        <v>7</v>
      </c>
      <c r="C7556" t="str">
        <f>_xlfn.XLOOKUP(Sales_Pipeline[[#This Row],[Sales_Agent]],Sales_Teams[Sales_Agent],Sales_Teams[Manager])</f>
        <v>Dustin Brinkmann</v>
      </c>
      <c r="D7556" t="str">
        <f>_xlfn.XLOOKUP(Sales_Pipeline[[#This Row],[Manager]],Sales_Teams[Manager],Sales_Teams[Regional_Office])</f>
        <v>Central</v>
      </c>
      <c r="E7556" t="s">
        <v>61</v>
      </c>
      <c r="F7556" t="s">
        <v>333</v>
      </c>
      <c r="G7556" t="str">
        <f>IFERROR(_xlfn.XLOOKUP(Sales_Pipeline[[#This Row],[Account]],Accounts!$A$2:$A$86,Accounts!$F$2:$F$86),"")</f>
        <v>United States</v>
      </c>
      <c r="H7556" t="s">
        <v>82</v>
      </c>
      <c r="I7556" s="3">
        <v>43023</v>
      </c>
      <c r="J7556" s="3">
        <v>43033</v>
      </c>
      <c r="K7556" s="8" t="str">
        <f>IF(Sales_Pipeline[[#This Row],[Close_Date]]="","",TEXT(Sales_Pipeline[[#This Row],[Close_Date]],"ddd"))</f>
        <v>Wed</v>
      </c>
      <c r="L7556" s="8" t="str">
        <f>IF(Sales_Pipeline[[#This Row],[Close_Date]]="","",TEXT(Sales_Pipeline[[#This Row],[Close_Date]],"mmm"))</f>
        <v>Oct</v>
      </c>
      <c r="M7556" s="8" t="str">
        <f>IF(Sales_Pipeline[[#This Row],[Close_Date]]="","","Q"&amp;ROUNDUP(MONTH(Sales_Pipeline[[#This Row],[Close_Date]])/3,0))</f>
        <v>Q4</v>
      </c>
      <c r="N7556" s="2" cm="1">
        <f t="array" ref="N7556">IFERROR(_xlfn.IFS(Sales_Pipeline[[#This Row],[Deal_Stage]]="Won",_xlfn.XLOOKUP(Sales_Pipeline[[#This Row],[Product]],Products!$A$2:$A$8,Products!$C$2:$C$8),Sales_Pipeline[[#This Row],[Deal_Stage]]="Lost",_xlfn.XLOOKUP(Sales_Pipeline[[#This Row],[Product]],Products!$A$2:$A$8,Products!$C$2:$C$8)),"")</f>
        <v>55</v>
      </c>
      <c r="O7556" s="2">
        <v>0</v>
      </c>
    </row>
    <row r="7557" spans="1:15" x14ac:dyDescent="0.3">
      <c r="A7557" t="s">
        <v>7703</v>
      </c>
      <c r="B7557" t="s">
        <v>23</v>
      </c>
      <c r="C7557" t="str">
        <f>_xlfn.XLOOKUP(Sales_Pipeline[[#This Row],[Sales_Agent]],Sales_Teams[Sales_Agent],Sales_Teams[Manager])</f>
        <v>Cara Losch</v>
      </c>
      <c r="D7557" t="str">
        <f>_xlfn.XLOOKUP(Sales_Pipeline[[#This Row],[Manager]],Sales_Teams[Manager],Sales_Teams[Regional_Office])</f>
        <v>East</v>
      </c>
      <c r="E7557" t="s">
        <v>61</v>
      </c>
      <c r="F7557" t="s">
        <v>344</v>
      </c>
      <c r="G7557" t="str">
        <f>IFERROR(_xlfn.XLOOKUP(Sales_Pipeline[[#This Row],[Account]],Accounts!$A$2:$A$86,Accounts!$F$2:$F$86),"")</f>
        <v>Romania</v>
      </c>
      <c r="H7557" t="s">
        <v>57</v>
      </c>
      <c r="I7557" s="3">
        <v>43023</v>
      </c>
      <c r="J7557" s="3">
        <v>43031</v>
      </c>
      <c r="K7557" s="8" t="str">
        <f>IF(Sales_Pipeline[[#This Row],[Close_Date]]="","",TEXT(Sales_Pipeline[[#This Row],[Close_Date]],"ddd"))</f>
        <v>Mon</v>
      </c>
      <c r="L7557" s="8" t="str">
        <f>IF(Sales_Pipeline[[#This Row],[Close_Date]]="","",TEXT(Sales_Pipeline[[#This Row],[Close_Date]],"mmm"))</f>
        <v>Oct</v>
      </c>
      <c r="M7557" s="8" t="str">
        <f>IF(Sales_Pipeline[[#This Row],[Close_Date]]="","","Q"&amp;ROUNDUP(MONTH(Sales_Pipeline[[#This Row],[Close_Date]])/3,0))</f>
        <v>Q4</v>
      </c>
      <c r="N7557" s="2" cm="1">
        <f t="array" ref="N7557">IFERROR(_xlfn.IFS(Sales_Pipeline[[#This Row],[Deal_Stage]]="Won",_xlfn.XLOOKUP(Sales_Pipeline[[#This Row],[Product]],Products!$A$2:$A$8,Products!$C$2:$C$8),Sales_Pipeline[[#This Row],[Deal_Stage]]="Lost",_xlfn.XLOOKUP(Sales_Pipeline[[#This Row],[Product]],Products!$A$2:$A$8,Products!$C$2:$C$8)),"")</f>
        <v>55</v>
      </c>
      <c r="O7557" s="2">
        <v>51</v>
      </c>
    </row>
    <row r="7558" spans="1:15" x14ac:dyDescent="0.3">
      <c r="A7558" t="s">
        <v>7704</v>
      </c>
      <c r="B7558" t="s">
        <v>44</v>
      </c>
      <c r="C7558" t="str">
        <f>_xlfn.XLOOKUP(Sales_Pipeline[[#This Row],[Sales_Agent]],Sales_Teams[Sales_Agent],Sales_Teams[Manager])</f>
        <v>Summer Sewald</v>
      </c>
      <c r="D7558" t="str">
        <f>_xlfn.XLOOKUP(Sales_Pipeline[[#This Row],[Manager]],Sales_Teams[Manager],Sales_Teams[Regional_Office])</f>
        <v>West</v>
      </c>
      <c r="E7558" t="s">
        <v>84</v>
      </c>
      <c r="F7558" t="s">
        <v>191</v>
      </c>
      <c r="G7558" t="str">
        <f>IFERROR(_xlfn.XLOOKUP(Sales_Pipeline[[#This Row],[Account]],Accounts!$A$2:$A$86,Accounts!$F$2:$F$86),"")</f>
        <v>United States</v>
      </c>
      <c r="H7558" t="s">
        <v>57</v>
      </c>
      <c r="I7558" s="3">
        <v>43023</v>
      </c>
      <c r="J7558" s="3">
        <v>43031</v>
      </c>
      <c r="K7558" s="8" t="str">
        <f>IF(Sales_Pipeline[[#This Row],[Close_Date]]="","",TEXT(Sales_Pipeline[[#This Row],[Close_Date]],"ddd"))</f>
        <v>Mon</v>
      </c>
      <c r="L7558" s="8" t="str">
        <f>IF(Sales_Pipeline[[#This Row],[Close_Date]]="","",TEXT(Sales_Pipeline[[#This Row],[Close_Date]],"mmm"))</f>
        <v>Oct</v>
      </c>
      <c r="M7558" s="8" t="str">
        <f>IF(Sales_Pipeline[[#This Row],[Close_Date]]="","","Q"&amp;ROUNDUP(MONTH(Sales_Pipeline[[#This Row],[Close_Date]])/3,0))</f>
        <v>Q4</v>
      </c>
      <c r="N7558" s="2" cm="1">
        <f t="array" ref="N7558">IFERROR(_xlfn.IFS(Sales_Pipeline[[#This Row],[Deal_Stage]]="Won",_xlfn.XLOOKUP(Sales_Pipeline[[#This Row],[Product]],Products!$A$2:$A$8,Products!$C$2:$C$8),Sales_Pipeline[[#This Row],[Deal_Stage]]="Lost",_xlfn.XLOOKUP(Sales_Pipeline[[#This Row],[Product]],Products!$A$2:$A$8,Products!$C$2:$C$8)),"")</f>
        <v>5482</v>
      </c>
      <c r="O7558" s="2">
        <v>6637</v>
      </c>
    </row>
    <row r="7559" spans="1:15" x14ac:dyDescent="0.3">
      <c r="A7559" t="s">
        <v>7705</v>
      </c>
      <c r="B7559" t="s">
        <v>3</v>
      </c>
      <c r="C7559" t="str">
        <f>_xlfn.XLOOKUP(Sales_Pipeline[[#This Row],[Sales_Agent]],Sales_Teams[Sales_Agent],Sales_Teams[Manager])</f>
        <v>Dustin Brinkmann</v>
      </c>
      <c r="D7559" t="str">
        <f>_xlfn.XLOOKUP(Sales_Pipeline[[#This Row],[Manager]],Sales_Teams[Manager],Sales_Teams[Regional_Office])</f>
        <v>Central</v>
      </c>
      <c r="E7559" t="s">
        <v>61</v>
      </c>
      <c r="F7559" t="s">
        <v>134</v>
      </c>
      <c r="G7559" t="str">
        <f>IFERROR(_xlfn.XLOOKUP(Sales_Pipeline[[#This Row],[Account]],Accounts!$A$2:$A$86,Accounts!$F$2:$F$86),"")</f>
        <v>United States</v>
      </c>
      <c r="H7559" t="s">
        <v>57</v>
      </c>
      <c r="I7559" s="3">
        <v>43024</v>
      </c>
      <c r="J7559" s="3">
        <v>43082</v>
      </c>
      <c r="K7559" s="8" t="str">
        <f>IF(Sales_Pipeline[[#This Row],[Close_Date]]="","",TEXT(Sales_Pipeline[[#This Row],[Close_Date]],"ddd"))</f>
        <v>Wed</v>
      </c>
      <c r="L7559" s="8" t="str">
        <f>IF(Sales_Pipeline[[#This Row],[Close_Date]]="","",TEXT(Sales_Pipeline[[#This Row],[Close_Date]],"mmm"))</f>
        <v>Dec</v>
      </c>
      <c r="M7559" s="8" t="str">
        <f>IF(Sales_Pipeline[[#This Row],[Close_Date]]="","","Q"&amp;ROUNDUP(MONTH(Sales_Pipeline[[#This Row],[Close_Date]])/3,0))</f>
        <v>Q4</v>
      </c>
      <c r="N7559" s="2" cm="1">
        <f t="array" ref="N7559">IFERROR(_xlfn.IFS(Sales_Pipeline[[#This Row],[Deal_Stage]]="Won",_xlfn.XLOOKUP(Sales_Pipeline[[#This Row],[Product]],Products!$A$2:$A$8,Products!$C$2:$C$8),Sales_Pipeline[[#This Row],[Deal_Stage]]="Lost",_xlfn.XLOOKUP(Sales_Pipeline[[#This Row],[Product]],Products!$A$2:$A$8,Products!$C$2:$C$8)),"")</f>
        <v>55</v>
      </c>
      <c r="O7559" s="2">
        <v>57</v>
      </c>
    </row>
    <row r="7560" spans="1:15" x14ac:dyDescent="0.3">
      <c r="A7560" t="s">
        <v>7706</v>
      </c>
      <c r="B7560" t="s">
        <v>6</v>
      </c>
      <c r="C7560" t="str">
        <f>_xlfn.XLOOKUP(Sales_Pipeline[[#This Row],[Sales_Agent]],Sales_Teams[Sales_Agent],Sales_Teams[Manager])</f>
        <v>Dustin Brinkmann</v>
      </c>
      <c r="D7560" t="str">
        <f>_xlfn.XLOOKUP(Sales_Pipeline[[#This Row],[Manager]],Sales_Teams[Manager],Sales_Teams[Regional_Office])</f>
        <v>Central</v>
      </c>
      <c r="E7560" t="s">
        <v>55</v>
      </c>
      <c r="F7560" t="s">
        <v>204</v>
      </c>
      <c r="G7560" t="str">
        <f>IFERROR(_xlfn.XLOOKUP(Sales_Pipeline[[#This Row],[Account]],Accounts!$A$2:$A$86,Accounts!$F$2:$F$86),"")</f>
        <v>United States</v>
      </c>
      <c r="H7560" t="s">
        <v>57</v>
      </c>
      <c r="I7560" s="3">
        <v>43024</v>
      </c>
      <c r="J7560" s="3">
        <v>43042</v>
      </c>
      <c r="K7560" s="8" t="str">
        <f>IF(Sales_Pipeline[[#This Row],[Close_Date]]="","",TEXT(Sales_Pipeline[[#This Row],[Close_Date]],"ddd"))</f>
        <v>Fri</v>
      </c>
      <c r="L7560" s="8" t="str">
        <f>IF(Sales_Pipeline[[#This Row],[Close_Date]]="","",TEXT(Sales_Pipeline[[#This Row],[Close_Date]],"mmm"))</f>
        <v>Nov</v>
      </c>
      <c r="M7560" s="8" t="str">
        <f>IF(Sales_Pipeline[[#This Row],[Close_Date]]="","","Q"&amp;ROUNDUP(MONTH(Sales_Pipeline[[#This Row],[Close_Date]])/3,0))</f>
        <v>Q4</v>
      </c>
      <c r="N7560" s="2" cm="1">
        <f t="array" ref="N7560">IFERROR(_xlfn.IFS(Sales_Pipeline[[#This Row],[Deal_Stage]]="Won",_xlfn.XLOOKUP(Sales_Pipeline[[#This Row],[Product]],Products!$A$2:$A$8,Products!$C$2:$C$8),Sales_Pipeline[[#This Row],[Deal_Stage]]="Lost",_xlfn.XLOOKUP(Sales_Pipeline[[#This Row],[Product]],Products!$A$2:$A$8,Products!$C$2:$C$8)),"")</f>
        <v>1096</v>
      </c>
      <c r="O7560" s="2">
        <v>990</v>
      </c>
    </row>
    <row r="7561" spans="1:15" x14ac:dyDescent="0.3">
      <c r="A7561" t="s">
        <v>7707</v>
      </c>
      <c r="B7561" t="s">
        <v>20</v>
      </c>
      <c r="C7561" t="str">
        <f>_xlfn.XLOOKUP(Sales_Pipeline[[#This Row],[Sales_Agent]],Sales_Teams[Sales_Agent],Sales_Teams[Manager])</f>
        <v>Cara Losch</v>
      </c>
      <c r="D7561" t="str">
        <f>_xlfn.XLOOKUP(Sales_Pipeline[[#This Row],[Manager]],Sales_Teams[Manager],Sales_Teams[Regional_Office])</f>
        <v>East</v>
      </c>
      <c r="E7561" t="s">
        <v>8953</v>
      </c>
      <c r="F7561" t="s">
        <v>388</v>
      </c>
      <c r="G7561" t="str">
        <f>IFERROR(_xlfn.XLOOKUP(Sales_Pipeline[[#This Row],[Account]],Accounts!$A$2:$A$86,Accounts!$F$2:$F$86),"")</f>
        <v>China</v>
      </c>
      <c r="H7561" t="s">
        <v>57</v>
      </c>
      <c r="I7561" s="3">
        <v>43024</v>
      </c>
      <c r="J7561" s="3">
        <v>43025</v>
      </c>
      <c r="K7561" s="8" t="str">
        <f>IF(Sales_Pipeline[[#This Row],[Close_Date]]="","",TEXT(Sales_Pipeline[[#This Row],[Close_Date]],"ddd"))</f>
        <v>Tue</v>
      </c>
      <c r="L7561" s="8" t="str">
        <f>IF(Sales_Pipeline[[#This Row],[Close_Date]]="","",TEXT(Sales_Pipeline[[#This Row],[Close_Date]],"mmm"))</f>
        <v>Oct</v>
      </c>
      <c r="M7561" s="8" t="str">
        <f>IF(Sales_Pipeline[[#This Row],[Close_Date]]="","","Q"&amp;ROUNDUP(MONTH(Sales_Pipeline[[#This Row],[Close_Date]])/3,0))</f>
        <v>Q4</v>
      </c>
      <c r="N7561" s="2" cm="1">
        <f t="array" ref="N7561">IFERROR(_xlfn.IFS(Sales_Pipeline[[#This Row],[Deal_Stage]]="Won",_xlfn.XLOOKUP(Sales_Pipeline[[#This Row],[Product]],Products!$A$2:$A$8,Products!$C$2:$C$8),Sales_Pipeline[[#This Row],[Deal_Stage]]="Lost",_xlfn.XLOOKUP(Sales_Pipeline[[#This Row],[Product]],Products!$A$2:$A$8,Products!$C$2:$C$8)),"")</f>
        <v>4821</v>
      </c>
      <c r="O7561" s="2">
        <v>4247</v>
      </c>
    </row>
    <row r="7562" spans="1:15" x14ac:dyDescent="0.3">
      <c r="A7562" t="s">
        <v>7708</v>
      </c>
      <c r="B7562" t="s">
        <v>25</v>
      </c>
      <c r="C7562" t="str">
        <f>_xlfn.XLOOKUP(Sales_Pipeline[[#This Row],[Sales_Agent]],Sales_Teams[Sales_Agent],Sales_Teams[Manager])</f>
        <v>Rocco Neubert</v>
      </c>
      <c r="D7562" t="str">
        <f>_xlfn.XLOOKUP(Sales_Pipeline[[#This Row],[Manager]],Sales_Teams[Manager],Sales_Teams[Regional_Office])</f>
        <v>East</v>
      </c>
      <c r="E7562" t="s">
        <v>55</v>
      </c>
      <c r="F7562" t="s">
        <v>344</v>
      </c>
      <c r="G7562" t="str">
        <f>IFERROR(_xlfn.XLOOKUP(Sales_Pipeline[[#This Row],[Account]],Accounts!$A$2:$A$86,Accounts!$F$2:$F$86),"")</f>
        <v>Romania</v>
      </c>
      <c r="H7562" t="s">
        <v>57</v>
      </c>
      <c r="I7562" s="3">
        <v>43024</v>
      </c>
      <c r="J7562" s="3">
        <v>43094</v>
      </c>
      <c r="K7562" s="8" t="str">
        <f>IF(Sales_Pipeline[[#This Row],[Close_Date]]="","",TEXT(Sales_Pipeline[[#This Row],[Close_Date]],"ddd"))</f>
        <v>Mon</v>
      </c>
      <c r="L7562" s="8" t="str">
        <f>IF(Sales_Pipeline[[#This Row],[Close_Date]]="","",TEXT(Sales_Pipeline[[#This Row],[Close_Date]],"mmm"))</f>
        <v>Dec</v>
      </c>
      <c r="M7562" s="8" t="str">
        <f>IF(Sales_Pipeline[[#This Row],[Close_Date]]="","","Q"&amp;ROUNDUP(MONTH(Sales_Pipeline[[#This Row],[Close_Date]])/3,0))</f>
        <v>Q4</v>
      </c>
      <c r="N7562" s="2" cm="1">
        <f t="array" ref="N7562">IFERROR(_xlfn.IFS(Sales_Pipeline[[#This Row],[Deal_Stage]]="Won",_xlfn.XLOOKUP(Sales_Pipeline[[#This Row],[Product]],Products!$A$2:$A$8,Products!$C$2:$C$8),Sales_Pipeline[[#This Row],[Deal_Stage]]="Lost",_xlfn.XLOOKUP(Sales_Pipeline[[#This Row],[Product]],Products!$A$2:$A$8,Products!$C$2:$C$8)),"")</f>
        <v>1096</v>
      </c>
      <c r="O7562" s="2">
        <v>1008</v>
      </c>
    </row>
    <row r="7563" spans="1:15" x14ac:dyDescent="0.3">
      <c r="A7563" t="s">
        <v>7709</v>
      </c>
      <c r="B7563" t="s">
        <v>15</v>
      </c>
      <c r="C7563" t="str">
        <f>_xlfn.XLOOKUP(Sales_Pipeline[[#This Row],[Sales_Agent]],Sales_Teams[Sales_Agent],Sales_Teams[Manager])</f>
        <v>Melvin Marxen</v>
      </c>
      <c r="D7563" t="str">
        <f>_xlfn.XLOOKUP(Sales_Pipeline[[#This Row],[Manager]],Sales_Teams[Manager],Sales_Teams[Regional_Office])</f>
        <v>Central</v>
      </c>
      <c r="E7563" t="s">
        <v>8953</v>
      </c>
      <c r="F7563" t="s">
        <v>134</v>
      </c>
      <c r="G7563" t="str">
        <f>IFERROR(_xlfn.XLOOKUP(Sales_Pipeline[[#This Row],[Account]],Accounts!$A$2:$A$86,Accounts!$F$2:$F$86),"")</f>
        <v>United States</v>
      </c>
      <c r="H7563" t="s">
        <v>82</v>
      </c>
      <c r="I7563" s="3">
        <v>43024</v>
      </c>
      <c r="J7563" s="3">
        <v>43027</v>
      </c>
      <c r="K7563" s="8" t="str">
        <f>IF(Sales_Pipeline[[#This Row],[Close_Date]]="","",TEXT(Sales_Pipeline[[#This Row],[Close_Date]],"ddd"))</f>
        <v>Thu</v>
      </c>
      <c r="L7563" s="8" t="str">
        <f>IF(Sales_Pipeline[[#This Row],[Close_Date]]="","",TEXT(Sales_Pipeline[[#This Row],[Close_Date]],"mmm"))</f>
        <v>Oct</v>
      </c>
      <c r="M7563" s="8" t="str">
        <f>IF(Sales_Pipeline[[#This Row],[Close_Date]]="","","Q"&amp;ROUNDUP(MONTH(Sales_Pipeline[[#This Row],[Close_Date]])/3,0))</f>
        <v>Q4</v>
      </c>
      <c r="N7563" s="2" cm="1">
        <f t="array" ref="N7563">IFERROR(_xlfn.IFS(Sales_Pipeline[[#This Row],[Deal_Stage]]="Won",_xlfn.XLOOKUP(Sales_Pipeline[[#This Row],[Product]],Products!$A$2:$A$8,Products!$C$2:$C$8),Sales_Pipeline[[#This Row],[Deal_Stage]]="Lost",_xlfn.XLOOKUP(Sales_Pipeline[[#This Row],[Product]],Products!$A$2:$A$8,Products!$C$2:$C$8)),"")</f>
        <v>4821</v>
      </c>
      <c r="O7563" s="2">
        <v>0</v>
      </c>
    </row>
    <row r="7564" spans="1:15" x14ac:dyDescent="0.3">
      <c r="A7564" t="s">
        <v>7710</v>
      </c>
      <c r="B7564" t="s">
        <v>15</v>
      </c>
      <c r="C7564" t="str">
        <f>_xlfn.XLOOKUP(Sales_Pipeline[[#This Row],[Sales_Agent]],Sales_Teams[Sales_Agent],Sales_Teams[Manager])</f>
        <v>Melvin Marxen</v>
      </c>
      <c r="D7564" t="str">
        <f>_xlfn.XLOOKUP(Sales_Pipeline[[#This Row],[Manager]],Sales_Teams[Manager],Sales_Teams[Regional_Office])</f>
        <v>Central</v>
      </c>
      <c r="E7564" t="s">
        <v>61</v>
      </c>
      <c r="F7564" t="s">
        <v>74</v>
      </c>
      <c r="G7564" t="str">
        <f>IFERROR(_xlfn.XLOOKUP(Sales_Pipeline[[#This Row],[Account]],Accounts!$A$2:$A$86,Accounts!$F$2:$F$86),"")</f>
        <v>United States</v>
      </c>
      <c r="H7564" t="s">
        <v>82</v>
      </c>
      <c r="I7564" s="3">
        <v>43024</v>
      </c>
      <c r="J7564" s="3">
        <v>43025</v>
      </c>
      <c r="K7564" s="8" t="str">
        <f>IF(Sales_Pipeline[[#This Row],[Close_Date]]="","",TEXT(Sales_Pipeline[[#This Row],[Close_Date]],"ddd"))</f>
        <v>Tue</v>
      </c>
      <c r="L7564" s="8" t="str">
        <f>IF(Sales_Pipeline[[#This Row],[Close_Date]]="","",TEXT(Sales_Pipeline[[#This Row],[Close_Date]],"mmm"))</f>
        <v>Oct</v>
      </c>
      <c r="M7564" s="8" t="str">
        <f>IF(Sales_Pipeline[[#This Row],[Close_Date]]="","","Q"&amp;ROUNDUP(MONTH(Sales_Pipeline[[#This Row],[Close_Date]])/3,0))</f>
        <v>Q4</v>
      </c>
      <c r="N7564" s="2" cm="1">
        <f t="array" ref="N7564">IFERROR(_xlfn.IFS(Sales_Pipeline[[#This Row],[Deal_Stage]]="Won",_xlfn.XLOOKUP(Sales_Pipeline[[#This Row],[Product]],Products!$A$2:$A$8,Products!$C$2:$C$8),Sales_Pipeline[[#This Row],[Deal_Stage]]="Lost",_xlfn.XLOOKUP(Sales_Pipeline[[#This Row],[Product]],Products!$A$2:$A$8,Products!$C$2:$C$8)),"")</f>
        <v>55</v>
      </c>
      <c r="O7564" s="2">
        <v>0</v>
      </c>
    </row>
    <row r="7565" spans="1:15" x14ac:dyDescent="0.3">
      <c r="A7565" t="s">
        <v>7711</v>
      </c>
      <c r="B7565" t="s">
        <v>15</v>
      </c>
      <c r="C7565" t="str">
        <f>_xlfn.XLOOKUP(Sales_Pipeline[[#This Row],[Sales_Agent]],Sales_Teams[Sales_Agent],Sales_Teams[Manager])</f>
        <v>Melvin Marxen</v>
      </c>
      <c r="D7565" t="str">
        <f>_xlfn.XLOOKUP(Sales_Pipeline[[#This Row],[Manager]],Sales_Teams[Manager],Sales_Teams[Regional_Office])</f>
        <v>Central</v>
      </c>
      <c r="E7565" t="s">
        <v>8953</v>
      </c>
      <c r="F7565" t="s">
        <v>68</v>
      </c>
      <c r="G7565" t="str">
        <f>IFERROR(_xlfn.XLOOKUP(Sales_Pipeline[[#This Row],[Account]],Accounts!$A$2:$A$86,Accounts!$F$2:$F$86),"")</f>
        <v>United States</v>
      </c>
      <c r="H7565" t="s">
        <v>57</v>
      </c>
      <c r="I7565" s="3">
        <v>43024</v>
      </c>
      <c r="J7565" s="3">
        <v>43033</v>
      </c>
      <c r="K7565" s="8" t="str">
        <f>IF(Sales_Pipeline[[#This Row],[Close_Date]]="","",TEXT(Sales_Pipeline[[#This Row],[Close_Date]],"ddd"))</f>
        <v>Wed</v>
      </c>
      <c r="L7565" s="8" t="str">
        <f>IF(Sales_Pipeline[[#This Row],[Close_Date]]="","",TEXT(Sales_Pipeline[[#This Row],[Close_Date]],"mmm"))</f>
        <v>Oct</v>
      </c>
      <c r="M7565" s="8" t="str">
        <f>IF(Sales_Pipeline[[#This Row],[Close_Date]]="","","Q"&amp;ROUNDUP(MONTH(Sales_Pipeline[[#This Row],[Close_Date]])/3,0))</f>
        <v>Q4</v>
      </c>
      <c r="N7565" s="2" cm="1">
        <f t="array" ref="N7565">IFERROR(_xlfn.IFS(Sales_Pipeline[[#This Row],[Deal_Stage]]="Won",_xlfn.XLOOKUP(Sales_Pipeline[[#This Row],[Product]],Products!$A$2:$A$8,Products!$C$2:$C$8),Sales_Pipeline[[#This Row],[Deal_Stage]]="Lost",_xlfn.XLOOKUP(Sales_Pipeline[[#This Row],[Product]],Products!$A$2:$A$8,Products!$C$2:$C$8)),"")</f>
        <v>4821</v>
      </c>
      <c r="O7565" s="2">
        <v>4834</v>
      </c>
    </row>
    <row r="7566" spans="1:15" x14ac:dyDescent="0.3">
      <c r="A7566" t="s">
        <v>7712</v>
      </c>
      <c r="B7566" t="s">
        <v>15</v>
      </c>
      <c r="C7566" t="str">
        <f>_xlfn.XLOOKUP(Sales_Pipeline[[#This Row],[Sales_Agent]],Sales_Teams[Sales_Agent],Sales_Teams[Manager])</f>
        <v>Melvin Marxen</v>
      </c>
      <c r="D7566" t="str">
        <f>_xlfn.XLOOKUP(Sales_Pipeline[[#This Row],[Manager]],Sales_Teams[Manager],Sales_Teams[Regional_Office])</f>
        <v>Central</v>
      </c>
      <c r="E7566" t="s">
        <v>76</v>
      </c>
      <c r="F7566" t="s">
        <v>141</v>
      </c>
      <c r="G7566" t="str">
        <f>IFERROR(_xlfn.XLOOKUP(Sales_Pipeline[[#This Row],[Account]],Accounts!$A$2:$A$86,Accounts!$F$2:$F$86),"")</f>
        <v>United States</v>
      </c>
      <c r="H7566" t="s">
        <v>57</v>
      </c>
      <c r="I7566" s="3">
        <v>43024</v>
      </c>
      <c r="J7566" s="3">
        <v>43025</v>
      </c>
      <c r="K7566" s="8" t="str">
        <f>IF(Sales_Pipeline[[#This Row],[Close_Date]]="","",TEXT(Sales_Pipeline[[#This Row],[Close_Date]],"ddd"))</f>
        <v>Tue</v>
      </c>
      <c r="L7566" s="8" t="str">
        <f>IF(Sales_Pipeline[[#This Row],[Close_Date]]="","",TEXT(Sales_Pipeline[[#This Row],[Close_Date]],"mmm"))</f>
        <v>Oct</v>
      </c>
      <c r="M7566" s="8" t="str">
        <f>IF(Sales_Pipeline[[#This Row],[Close_Date]]="","","Q"&amp;ROUNDUP(MONTH(Sales_Pipeline[[#This Row],[Close_Date]])/3,0))</f>
        <v>Q4</v>
      </c>
      <c r="N7566" s="2" cm="1">
        <f t="array" ref="N7566">IFERROR(_xlfn.IFS(Sales_Pipeline[[#This Row],[Deal_Stage]]="Won",_xlfn.XLOOKUP(Sales_Pipeline[[#This Row],[Product]],Products!$A$2:$A$8,Products!$C$2:$C$8),Sales_Pipeline[[#This Row],[Deal_Stage]]="Lost",_xlfn.XLOOKUP(Sales_Pipeline[[#This Row],[Product]],Products!$A$2:$A$8,Products!$C$2:$C$8)),"")</f>
        <v>3393</v>
      </c>
      <c r="O7566" s="2">
        <v>3490</v>
      </c>
    </row>
    <row r="7567" spans="1:15" x14ac:dyDescent="0.3">
      <c r="A7567" t="s">
        <v>7713</v>
      </c>
      <c r="B7567" t="s">
        <v>28</v>
      </c>
      <c r="C7567" t="str">
        <f>_xlfn.XLOOKUP(Sales_Pipeline[[#This Row],[Sales_Agent]],Sales_Teams[Sales_Agent],Sales_Teams[Manager])</f>
        <v>Rocco Neubert</v>
      </c>
      <c r="D7567" t="str">
        <f>_xlfn.XLOOKUP(Sales_Pipeline[[#This Row],[Manager]],Sales_Teams[Manager],Sales_Teams[Regional_Office])</f>
        <v>East</v>
      </c>
      <c r="E7567" t="s">
        <v>63</v>
      </c>
      <c r="F7567" t="s">
        <v>256</v>
      </c>
      <c r="G7567" t="str">
        <f>IFERROR(_xlfn.XLOOKUP(Sales_Pipeline[[#This Row],[Account]],Accounts!$A$2:$A$86,Accounts!$F$2:$F$86),"")</f>
        <v>United States</v>
      </c>
      <c r="H7567" t="s">
        <v>82</v>
      </c>
      <c r="I7567" s="3">
        <v>43024</v>
      </c>
      <c r="J7567" s="3">
        <v>43034</v>
      </c>
      <c r="K7567" s="8" t="str">
        <f>IF(Sales_Pipeline[[#This Row],[Close_Date]]="","",TEXT(Sales_Pipeline[[#This Row],[Close_Date]],"ddd"))</f>
        <v>Thu</v>
      </c>
      <c r="L7567" s="8" t="str">
        <f>IF(Sales_Pipeline[[#This Row],[Close_Date]]="","",TEXT(Sales_Pipeline[[#This Row],[Close_Date]],"mmm"))</f>
        <v>Oct</v>
      </c>
      <c r="M7567" s="8" t="str">
        <f>IF(Sales_Pipeline[[#This Row],[Close_Date]]="","","Q"&amp;ROUNDUP(MONTH(Sales_Pipeline[[#This Row],[Close_Date]])/3,0))</f>
        <v>Q4</v>
      </c>
      <c r="N7567" s="2" cm="1">
        <f t="array" ref="N7567">IFERROR(_xlfn.IFS(Sales_Pipeline[[#This Row],[Deal_Stage]]="Won",_xlfn.XLOOKUP(Sales_Pipeline[[#This Row],[Product]],Products!$A$2:$A$8,Products!$C$2:$C$8),Sales_Pipeline[[#This Row],[Deal_Stage]]="Lost",_xlfn.XLOOKUP(Sales_Pipeline[[#This Row],[Product]],Products!$A$2:$A$8,Products!$C$2:$C$8)),"")</f>
        <v>550</v>
      </c>
      <c r="O7567" s="2">
        <v>0</v>
      </c>
    </row>
    <row r="7568" spans="1:15" x14ac:dyDescent="0.3">
      <c r="A7568" t="s">
        <v>7714</v>
      </c>
      <c r="B7568" t="s">
        <v>13</v>
      </c>
      <c r="C7568" t="str">
        <f>_xlfn.XLOOKUP(Sales_Pipeline[[#This Row],[Sales_Agent]],Sales_Teams[Sales_Agent],Sales_Teams[Manager])</f>
        <v>Melvin Marxen</v>
      </c>
      <c r="D7568" t="str">
        <f>_xlfn.XLOOKUP(Sales_Pipeline[[#This Row],[Manager]],Sales_Teams[Manager],Sales_Teams[Regional_Office])</f>
        <v>Central</v>
      </c>
      <c r="E7568" t="s">
        <v>61</v>
      </c>
      <c r="F7568" t="s">
        <v>64</v>
      </c>
      <c r="G7568" t="str">
        <f>IFERROR(_xlfn.XLOOKUP(Sales_Pipeline[[#This Row],[Account]],Accounts!$A$2:$A$86,Accounts!$F$2:$F$86),"")</f>
        <v>United States</v>
      </c>
      <c r="H7568" t="s">
        <v>82</v>
      </c>
      <c r="I7568" s="3">
        <v>43024</v>
      </c>
      <c r="J7568" s="3">
        <v>43032</v>
      </c>
      <c r="K7568" s="8" t="str">
        <f>IF(Sales_Pipeline[[#This Row],[Close_Date]]="","",TEXT(Sales_Pipeline[[#This Row],[Close_Date]],"ddd"))</f>
        <v>Tue</v>
      </c>
      <c r="L7568" s="8" t="str">
        <f>IF(Sales_Pipeline[[#This Row],[Close_Date]]="","",TEXT(Sales_Pipeline[[#This Row],[Close_Date]],"mmm"))</f>
        <v>Oct</v>
      </c>
      <c r="M7568" s="8" t="str">
        <f>IF(Sales_Pipeline[[#This Row],[Close_Date]]="","","Q"&amp;ROUNDUP(MONTH(Sales_Pipeline[[#This Row],[Close_Date]])/3,0))</f>
        <v>Q4</v>
      </c>
      <c r="N7568" s="2" cm="1">
        <f t="array" ref="N7568">IFERROR(_xlfn.IFS(Sales_Pipeline[[#This Row],[Deal_Stage]]="Won",_xlfn.XLOOKUP(Sales_Pipeline[[#This Row],[Product]],Products!$A$2:$A$8,Products!$C$2:$C$8),Sales_Pipeline[[#This Row],[Deal_Stage]]="Lost",_xlfn.XLOOKUP(Sales_Pipeline[[#This Row],[Product]],Products!$A$2:$A$8,Products!$C$2:$C$8)),"")</f>
        <v>55</v>
      </c>
      <c r="O7568" s="2">
        <v>0</v>
      </c>
    </row>
    <row r="7569" spans="1:15" x14ac:dyDescent="0.3">
      <c r="A7569" t="s">
        <v>7715</v>
      </c>
      <c r="B7569" t="s">
        <v>36</v>
      </c>
      <c r="C7569" t="str">
        <f>_xlfn.XLOOKUP(Sales_Pipeline[[#This Row],[Sales_Agent]],Sales_Teams[Sales_Agent],Sales_Teams[Manager])</f>
        <v>Celia Rouche</v>
      </c>
      <c r="D7569" t="str">
        <f>_xlfn.XLOOKUP(Sales_Pipeline[[#This Row],[Manager]],Sales_Teams[Manager],Sales_Teams[Regional_Office])</f>
        <v>West</v>
      </c>
      <c r="E7569" t="s">
        <v>76</v>
      </c>
      <c r="F7569" t="s">
        <v>72</v>
      </c>
      <c r="G7569" t="str">
        <f>IFERROR(_xlfn.XLOOKUP(Sales_Pipeline[[#This Row],[Account]],Accounts!$A$2:$A$86,Accounts!$F$2:$F$86),"")</f>
        <v>United States</v>
      </c>
      <c r="H7569" t="s">
        <v>57</v>
      </c>
      <c r="I7569" s="3">
        <v>43024</v>
      </c>
      <c r="J7569" s="3">
        <v>43028</v>
      </c>
      <c r="K7569" s="8" t="str">
        <f>IF(Sales_Pipeline[[#This Row],[Close_Date]]="","",TEXT(Sales_Pipeline[[#This Row],[Close_Date]],"ddd"))</f>
        <v>Fri</v>
      </c>
      <c r="L7569" s="8" t="str">
        <f>IF(Sales_Pipeline[[#This Row],[Close_Date]]="","",TEXT(Sales_Pipeline[[#This Row],[Close_Date]],"mmm"))</f>
        <v>Oct</v>
      </c>
      <c r="M7569" s="8" t="str">
        <f>IF(Sales_Pipeline[[#This Row],[Close_Date]]="","","Q"&amp;ROUNDUP(MONTH(Sales_Pipeline[[#This Row],[Close_Date]])/3,0))</f>
        <v>Q4</v>
      </c>
      <c r="N7569" s="2" cm="1">
        <f t="array" ref="N7569">IFERROR(_xlfn.IFS(Sales_Pipeline[[#This Row],[Deal_Stage]]="Won",_xlfn.XLOOKUP(Sales_Pipeline[[#This Row],[Product]],Products!$A$2:$A$8,Products!$C$2:$C$8),Sales_Pipeline[[#This Row],[Deal_Stage]]="Lost",_xlfn.XLOOKUP(Sales_Pipeline[[#This Row],[Product]],Products!$A$2:$A$8,Products!$C$2:$C$8)),"")</f>
        <v>3393</v>
      </c>
      <c r="O7569" s="2">
        <v>3744</v>
      </c>
    </row>
    <row r="7570" spans="1:15" x14ac:dyDescent="0.3">
      <c r="A7570" t="s">
        <v>7716</v>
      </c>
      <c r="B7570" t="s">
        <v>43</v>
      </c>
      <c r="C7570" t="str">
        <f>_xlfn.XLOOKUP(Sales_Pipeline[[#This Row],[Sales_Agent]],Sales_Teams[Sales_Agent],Sales_Teams[Manager])</f>
        <v>Summer Sewald</v>
      </c>
      <c r="D7570" t="str">
        <f>_xlfn.XLOOKUP(Sales_Pipeline[[#This Row],[Manager]],Sales_Teams[Manager],Sales_Teams[Regional_Office])</f>
        <v>West</v>
      </c>
      <c r="E7570" t="s">
        <v>8953</v>
      </c>
      <c r="F7570" t="s">
        <v>87</v>
      </c>
      <c r="G7570" t="str">
        <f>IFERROR(_xlfn.XLOOKUP(Sales_Pipeline[[#This Row],[Account]],Accounts!$A$2:$A$86,Accounts!$F$2:$F$86),"")</f>
        <v>United States</v>
      </c>
      <c r="H7570" t="s">
        <v>82</v>
      </c>
      <c r="I7570" s="3">
        <v>43024</v>
      </c>
      <c r="J7570" s="3">
        <v>43030</v>
      </c>
      <c r="K7570" s="8" t="str">
        <f>IF(Sales_Pipeline[[#This Row],[Close_Date]]="","",TEXT(Sales_Pipeline[[#This Row],[Close_Date]],"ddd"))</f>
        <v>Sun</v>
      </c>
      <c r="L7570" s="8" t="str">
        <f>IF(Sales_Pipeline[[#This Row],[Close_Date]]="","",TEXT(Sales_Pipeline[[#This Row],[Close_Date]],"mmm"))</f>
        <v>Oct</v>
      </c>
      <c r="M7570" s="8" t="str">
        <f>IF(Sales_Pipeline[[#This Row],[Close_Date]]="","","Q"&amp;ROUNDUP(MONTH(Sales_Pipeline[[#This Row],[Close_Date]])/3,0))</f>
        <v>Q4</v>
      </c>
      <c r="N7570" s="2" cm="1">
        <f t="array" ref="N7570">IFERROR(_xlfn.IFS(Sales_Pipeline[[#This Row],[Deal_Stage]]="Won",_xlfn.XLOOKUP(Sales_Pipeline[[#This Row],[Product]],Products!$A$2:$A$8,Products!$C$2:$C$8),Sales_Pipeline[[#This Row],[Deal_Stage]]="Lost",_xlfn.XLOOKUP(Sales_Pipeline[[#This Row],[Product]],Products!$A$2:$A$8,Products!$C$2:$C$8)),"")</f>
        <v>4821</v>
      </c>
      <c r="O7570" s="2">
        <v>0</v>
      </c>
    </row>
    <row r="7571" spans="1:15" x14ac:dyDescent="0.3">
      <c r="A7571" t="s">
        <v>7717</v>
      </c>
      <c r="B7571" t="s">
        <v>42</v>
      </c>
      <c r="C7571" t="str">
        <f>_xlfn.XLOOKUP(Sales_Pipeline[[#This Row],[Sales_Agent]],Sales_Teams[Sales_Agent],Sales_Teams[Manager])</f>
        <v>Summer Sewald</v>
      </c>
      <c r="D7571" t="str">
        <f>_xlfn.XLOOKUP(Sales_Pipeline[[#This Row],[Manager]],Sales_Teams[Manager],Sales_Teams[Regional_Office])</f>
        <v>West</v>
      </c>
      <c r="E7571" t="s">
        <v>63</v>
      </c>
      <c r="F7571" t="s">
        <v>211</v>
      </c>
      <c r="G7571" t="str">
        <f>IFERROR(_xlfn.XLOOKUP(Sales_Pipeline[[#This Row],[Account]],Accounts!$A$2:$A$86,Accounts!$F$2:$F$86),"")</f>
        <v>United States</v>
      </c>
      <c r="H7571" t="s">
        <v>82</v>
      </c>
      <c r="I7571" s="3">
        <v>43024</v>
      </c>
      <c r="J7571" s="3">
        <v>43034</v>
      </c>
      <c r="K7571" s="8" t="str">
        <f>IF(Sales_Pipeline[[#This Row],[Close_Date]]="","",TEXT(Sales_Pipeline[[#This Row],[Close_Date]],"ddd"))</f>
        <v>Thu</v>
      </c>
      <c r="L7571" s="8" t="str">
        <f>IF(Sales_Pipeline[[#This Row],[Close_Date]]="","",TEXT(Sales_Pipeline[[#This Row],[Close_Date]],"mmm"))</f>
        <v>Oct</v>
      </c>
      <c r="M7571" s="8" t="str">
        <f>IF(Sales_Pipeline[[#This Row],[Close_Date]]="","","Q"&amp;ROUNDUP(MONTH(Sales_Pipeline[[#This Row],[Close_Date]])/3,0))</f>
        <v>Q4</v>
      </c>
      <c r="N7571" s="2" cm="1">
        <f t="array" ref="N7571">IFERROR(_xlfn.IFS(Sales_Pipeline[[#This Row],[Deal_Stage]]="Won",_xlfn.XLOOKUP(Sales_Pipeline[[#This Row],[Product]],Products!$A$2:$A$8,Products!$C$2:$C$8),Sales_Pipeline[[#This Row],[Deal_Stage]]="Lost",_xlfn.XLOOKUP(Sales_Pipeline[[#This Row],[Product]],Products!$A$2:$A$8,Products!$C$2:$C$8)),"")</f>
        <v>550</v>
      </c>
      <c r="O7571" s="2">
        <v>0</v>
      </c>
    </row>
    <row r="7572" spans="1:15" x14ac:dyDescent="0.3">
      <c r="A7572" t="s">
        <v>7718</v>
      </c>
      <c r="B7572" t="s">
        <v>42</v>
      </c>
      <c r="C7572" t="str">
        <f>_xlfn.XLOOKUP(Sales_Pipeline[[#This Row],[Sales_Agent]],Sales_Teams[Sales_Agent],Sales_Teams[Manager])</f>
        <v>Summer Sewald</v>
      </c>
      <c r="D7572" t="str">
        <f>_xlfn.XLOOKUP(Sales_Pipeline[[#This Row],[Manager]],Sales_Teams[Manager],Sales_Teams[Regional_Office])</f>
        <v>West</v>
      </c>
      <c r="E7572" t="s">
        <v>63</v>
      </c>
      <c r="F7572" t="s">
        <v>288</v>
      </c>
      <c r="G7572" t="str">
        <f>IFERROR(_xlfn.XLOOKUP(Sales_Pipeline[[#This Row],[Account]],Accounts!$A$2:$A$86,Accounts!$F$2:$F$86),"")</f>
        <v>United States</v>
      </c>
      <c r="H7572" t="s">
        <v>82</v>
      </c>
      <c r="I7572" s="3">
        <v>43024</v>
      </c>
      <c r="J7572" s="3">
        <v>43029</v>
      </c>
      <c r="K7572" s="8" t="str">
        <f>IF(Sales_Pipeline[[#This Row],[Close_Date]]="","",TEXT(Sales_Pipeline[[#This Row],[Close_Date]],"ddd"))</f>
        <v>Sat</v>
      </c>
      <c r="L7572" s="8" t="str">
        <f>IF(Sales_Pipeline[[#This Row],[Close_Date]]="","",TEXT(Sales_Pipeline[[#This Row],[Close_Date]],"mmm"))</f>
        <v>Oct</v>
      </c>
      <c r="M7572" s="8" t="str">
        <f>IF(Sales_Pipeline[[#This Row],[Close_Date]]="","","Q"&amp;ROUNDUP(MONTH(Sales_Pipeline[[#This Row],[Close_Date]])/3,0))</f>
        <v>Q4</v>
      </c>
      <c r="N7572" s="2" cm="1">
        <f t="array" ref="N7572">IFERROR(_xlfn.IFS(Sales_Pipeline[[#This Row],[Deal_Stage]]="Won",_xlfn.XLOOKUP(Sales_Pipeline[[#This Row],[Product]],Products!$A$2:$A$8,Products!$C$2:$C$8),Sales_Pipeline[[#This Row],[Deal_Stage]]="Lost",_xlfn.XLOOKUP(Sales_Pipeline[[#This Row],[Product]],Products!$A$2:$A$8,Products!$C$2:$C$8)),"")</f>
        <v>550</v>
      </c>
      <c r="O7572" s="2">
        <v>0</v>
      </c>
    </row>
    <row r="7573" spans="1:15" x14ac:dyDescent="0.3">
      <c r="A7573" t="s">
        <v>7719</v>
      </c>
      <c r="B7573" t="s">
        <v>42</v>
      </c>
      <c r="C7573" t="str">
        <f>_xlfn.XLOOKUP(Sales_Pipeline[[#This Row],[Sales_Agent]],Sales_Teams[Sales_Agent],Sales_Teams[Manager])</f>
        <v>Summer Sewald</v>
      </c>
      <c r="D7573" t="str">
        <f>_xlfn.XLOOKUP(Sales_Pipeline[[#This Row],[Manager]],Sales_Teams[Manager],Sales_Teams[Regional_Office])</f>
        <v>West</v>
      </c>
      <c r="E7573" t="s">
        <v>63</v>
      </c>
      <c r="F7573" t="s">
        <v>175</v>
      </c>
      <c r="G7573" t="str">
        <f>IFERROR(_xlfn.XLOOKUP(Sales_Pipeline[[#This Row],[Account]],Accounts!$A$2:$A$86,Accounts!$F$2:$F$86),"")</f>
        <v>Brazil</v>
      </c>
      <c r="H7573" t="s">
        <v>57</v>
      </c>
      <c r="I7573" s="3">
        <v>43024</v>
      </c>
      <c r="J7573" s="3">
        <v>43051</v>
      </c>
      <c r="K7573" s="8" t="str">
        <f>IF(Sales_Pipeline[[#This Row],[Close_Date]]="","",TEXT(Sales_Pipeline[[#This Row],[Close_Date]],"ddd"))</f>
        <v>Sun</v>
      </c>
      <c r="L7573" s="8" t="str">
        <f>IF(Sales_Pipeline[[#This Row],[Close_Date]]="","",TEXT(Sales_Pipeline[[#This Row],[Close_Date]],"mmm"))</f>
        <v>Nov</v>
      </c>
      <c r="M7573" s="8" t="str">
        <f>IF(Sales_Pipeline[[#This Row],[Close_Date]]="","","Q"&amp;ROUNDUP(MONTH(Sales_Pipeline[[#This Row],[Close_Date]])/3,0))</f>
        <v>Q4</v>
      </c>
      <c r="N7573" s="2" cm="1">
        <f t="array" ref="N7573">IFERROR(_xlfn.IFS(Sales_Pipeline[[#This Row],[Deal_Stage]]="Won",_xlfn.XLOOKUP(Sales_Pipeline[[#This Row],[Product]],Products!$A$2:$A$8,Products!$C$2:$C$8),Sales_Pipeline[[#This Row],[Deal_Stage]]="Lost",_xlfn.XLOOKUP(Sales_Pipeline[[#This Row],[Product]],Products!$A$2:$A$8,Products!$C$2:$C$8)),"")</f>
        <v>550</v>
      </c>
      <c r="O7573" s="2">
        <v>591</v>
      </c>
    </row>
    <row r="7574" spans="1:15" x14ac:dyDescent="0.3">
      <c r="A7574" t="s">
        <v>7720</v>
      </c>
      <c r="B7574" t="s">
        <v>42</v>
      </c>
      <c r="C7574" t="str">
        <f>_xlfn.XLOOKUP(Sales_Pipeline[[#This Row],[Sales_Agent]],Sales_Teams[Sales_Agent],Sales_Teams[Manager])</f>
        <v>Summer Sewald</v>
      </c>
      <c r="D7574" t="str">
        <f>_xlfn.XLOOKUP(Sales_Pipeline[[#This Row],[Manager]],Sales_Teams[Manager],Sales_Teams[Regional_Office])</f>
        <v>West</v>
      </c>
      <c r="E7574" t="s">
        <v>61</v>
      </c>
      <c r="F7574" t="s">
        <v>191</v>
      </c>
      <c r="G7574" t="str">
        <f>IFERROR(_xlfn.XLOOKUP(Sales_Pipeline[[#This Row],[Account]],Accounts!$A$2:$A$86,Accounts!$F$2:$F$86),"")</f>
        <v>United States</v>
      </c>
      <c r="H7574" t="s">
        <v>57</v>
      </c>
      <c r="I7574" s="3">
        <v>43024</v>
      </c>
      <c r="J7574" s="3">
        <v>43032</v>
      </c>
      <c r="K7574" s="8" t="str">
        <f>IF(Sales_Pipeline[[#This Row],[Close_Date]]="","",TEXT(Sales_Pipeline[[#This Row],[Close_Date]],"ddd"))</f>
        <v>Tue</v>
      </c>
      <c r="L7574" s="8" t="str">
        <f>IF(Sales_Pipeline[[#This Row],[Close_Date]]="","",TEXT(Sales_Pipeline[[#This Row],[Close_Date]],"mmm"))</f>
        <v>Oct</v>
      </c>
      <c r="M7574" s="8" t="str">
        <f>IF(Sales_Pipeline[[#This Row],[Close_Date]]="","","Q"&amp;ROUNDUP(MONTH(Sales_Pipeline[[#This Row],[Close_Date]])/3,0))</f>
        <v>Q4</v>
      </c>
      <c r="N7574" s="2" cm="1">
        <f t="array" ref="N7574">IFERROR(_xlfn.IFS(Sales_Pipeline[[#This Row],[Deal_Stage]]="Won",_xlfn.XLOOKUP(Sales_Pipeline[[#This Row],[Product]],Products!$A$2:$A$8,Products!$C$2:$C$8),Sales_Pipeline[[#This Row],[Deal_Stage]]="Lost",_xlfn.XLOOKUP(Sales_Pipeline[[#This Row],[Product]],Products!$A$2:$A$8,Products!$C$2:$C$8)),"")</f>
        <v>55</v>
      </c>
      <c r="O7574" s="2">
        <v>48</v>
      </c>
    </row>
    <row r="7575" spans="1:15" x14ac:dyDescent="0.3">
      <c r="A7575" t="s">
        <v>7721</v>
      </c>
      <c r="B7575" t="s">
        <v>37</v>
      </c>
      <c r="C7575" t="str">
        <f>_xlfn.XLOOKUP(Sales_Pipeline[[#This Row],[Sales_Agent]],Sales_Teams[Sales_Agent],Sales_Teams[Manager])</f>
        <v>Celia Rouche</v>
      </c>
      <c r="D7575" t="str">
        <f>_xlfn.XLOOKUP(Sales_Pipeline[[#This Row],[Manager]],Sales_Teams[Manager],Sales_Teams[Regional_Office])</f>
        <v>West</v>
      </c>
      <c r="E7575" t="s">
        <v>55</v>
      </c>
      <c r="F7575" t="s">
        <v>143</v>
      </c>
      <c r="G7575" t="str">
        <f>IFERROR(_xlfn.XLOOKUP(Sales_Pipeline[[#This Row],[Account]],Accounts!$A$2:$A$86,Accounts!$F$2:$F$86),"")</f>
        <v>United States</v>
      </c>
      <c r="H7575" t="s">
        <v>57</v>
      </c>
      <c r="I7575" s="3">
        <v>43024</v>
      </c>
      <c r="J7575" s="3">
        <v>43031</v>
      </c>
      <c r="K7575" s="8" t="str">
        <f>IF(Sales_Pipeline[[#This Row],[Close_Date]]="","",TEXT(Sales_Pipeline[[#This Row],[Close_Date]],"ddd"))</f>
        <v>Mon</v>
      </c>
      <c r="L7575" s="8" t="str">
        <f>IF(Sales_Pipeline[[#This Row],[Close_Date]]="","",TEXT(Sales_Pipeline[[#This Row],[Close_Date]],"mmm"))</f>
        <v>Oct</v>
      </c>
      <c r="M7575" s="8" t="str">
        <f>IF(Sales_Pipeline[[#This Row],[Close_Date]]="","","Q"&amp;ROUNDUP(MONTH(Sales_Pipeline[[#This Row],[Close_Date]])/3,0))</f>
        <v>Q4</v>
      </c>
      <c r="N7575" s="2" cm="1">
        <f t="array" ref="N7575">IFERROR(_xlfn.IFS(Sales_Pipeline[[#This Row],[Deal_Stage]]="Won",_xlfn.XLOOKUP(Sales_Pipeline[[#This Row],[Product]],Products!$A$2:$A$8,Products!$C$2:$C$8),Sales_Pipeline[[#This Row],[Deal_Stage]]="Lost",_xlfn.XLOOKUP(Sales_Pipeline[[#This Row],[Product]],Products!$A$2:$A$8,Products!$C$2:$C$8)),"")</f>
        <v>1096</v>
      </c>
      <c r="O7575" s="2">
        <v>1060</v>
      </c>
    </row>
    <row r="7576" spans="1:15" x14ac:dyDescent="0.3">
      <c r="A7576" t="s">
        <v>7722</v>
      </c>
      <c r="B7576" t="s">
        <v>12</v>
      </c>
      <c r="C7576" t="str">
        <f>_xlfn.XLOOKUP(Sales_Pipeline[[#This Row],[Sales_Agent]],Sales_Teams[Sales_Agent],Sales_Teams[Manager])</f>
        <v>Melvin Marxen</v>
      </c>
      <c r="D7576" t="str">
        <f>_xlfn.XLOOKUP(Sales_Pipeline[[#This Row],[Manager]],Sales_Teams[Manager],Sales_Teams[Regional_Office])</f>
        <v>Central</v>
      </c>
      <c r="E7576" t="s">
        <v>55</v>
      </c>
      <c r="F7576" t="s">
        <v>330</v>
      </c>
      <c r="G7576" t="str">
        <f>IFERROR(_xlfn.XLOOKUP(Sales_Pipeline[[#This Row],[Account]],Accounts!$A$2:$A$86,Accounts!$F$2:$F$86),"")</f>
        <v>Korea</v>
      </c>
      <c r="H7576" t="s">
        <v>82</v>
      </c>
      <c r="I7576" s="3">
        <v>43024</v>
      </c>
      <c r="J7576" s="3">
        <v>43029</v>
      </c>
      <c r="K7576" s="8" t="str">
        <f>IF(Sales_Pipeline[[#This Row],[Close_Date]]="","",TEXT(Sales_Pipeline[[#This Row],[Close_Date]],"ddd"))</f>
        <v>Sat</v>
      </c>
      <c r="L7576" s="8" t="str">
        <f>IF(Sales_Pipeline[[#This Row],[Close_Date]]="","",TEXT(Sales_Pipeline[[#This Row],[Close_Date]],"mmm"))</f>
        <v>Oct</v>
      </c>
      <c r="M7576" s="8" t="str">
        <f>IF(Sales_Pipeline[[#This Row],[Close_Date]]="","","Q"&amp;ROUNDUP(MONTH(Sales_Pipeline[[#This Row],[Close_Date]])/3,0))</f>
        <v>Q4</v>
      </c>
      <c r="N7576" s="2" cm="1">
        <f t="array" ref="N7576">IFERROR(_xlfn.IFS(Sales_Pipeline[[#This Row],[Deal_Stage]]="Won",_xlfn.XLOOKUP(Sales_Pipeline[[#This Row],[Product]],Products!$A$2:$A$8,Products!$C$2:$C$8),Sales_Pipeline[[#This Row],[Deal_Stage]]="Lost",_xlfn.XLOOKUP(Sales_Pipeline[[#This Row],[Product]],Products!$A$2:$A$8,Products!$C$2:$C$8)),"")</f>
        <v>1096</v>
      </c>
      <c r="O7576" s="2">
        <v>0</v>
      </c>
    </row>
    <row r="7577" spans="1:15" x14ac:dyDescent="0.3">
      <c r="A7577" t="s">
        <v>7723</v>
      </c>
      <c r="B7577" t="s">
        <v>9</v>
      </c>
      <c r="C7577" t="str">
        <f>_xlfn.XLOOKUP(Sales_Pipeline[[#This Row],[Sales_Agent]],Sales_Teams[Sales_Agent],Sales_Teams[Manager])</f>
        <v>Dustin Brinkmann</v>
      </c>
      <c r="D7577" t="str">
        <f>_xlfn.XLOOKUP(Sales_Pipeline[[#This Row],[Manager]],Sales_Teams[Manager],Sales_Teams[Regional_Office])</f>
        <v>Central</v>
      </c>
      <c r="E7577" t="s">
        <v>63</v>
      </c>
      <c r="F7577" t="s">
        <v>318</v>
      </c>
      <c r="G7577" t="str">
        <f>IFERROR(_xlfn.XLOOKUP(Sales_Pipeline[[#This Row],[Account]],Accounts!$A$2:$A$86,Accounts!$F$2:$F$86),"")</f>
        <v>Kenya</v>
      </c>
      <c r="H7577" t="s">
        <v>57</v>
      </c>
      <c r="I7577" s="3">
        <v>43024</v>
      </c>
      <c r="J7577" s="3">
        <v>43036</v>
      </c>
      <c r="K7577" s="8" t="str">
        <f>IF(Sales_Pipeline[[#This Row],[Close_Date]]="","",TEXT(Sales_Pipeline[[#This Row],[Close_Date]],"ddd"))</f>
        <v>Sat</v>
      </c>
      <c r="L7577" s="8" t="str">
        <f>IF(Sales_Pipeline[[#This Row],[Close_Date]]="","",TEXT(Sales_Pipeline[[#This Row],[Close_Date]],"mmm"))</f>
        <v>Oct</v>
      </c>
      <c r="M7577" s="8" t="str">
        <f>IF(Sales_Pipeline[[#This Row],[Close_Date]]="","","Q"&amp;ROUNDUP(MONTH(Sales_Pipeline[[#This Row],[Close_Date]])/3,0))</f>
        <v>Q4</v>
      </c>
      <c r="N7577" s="2" cm="1">
        <f t="array" ref="N7577">IFERROR(_xlfn.IFS(Sales_Pipeline[[#This Row],[Deal_Stage]]="Won",_xlfn.XLOOKUP(Sales_Pipeline[[#This Row],[Product]],Products!$A$2:$A$8,Products!$C$2:$C$8),Sales_Pipeline[[#This Row],[Deal_Stage]]="Lost",_xlfn.XLOOKUP(Sales_Pipeline[[#This Row],[Product]],Products!$A$2:$A$8,Products!$C$2:$C$8)),"")</f>
        <v>550</v>
      </c>
      <c r="O7577" s="2">
        <v>562</v>
      </c>
    </row>
    <row r="7578" spans="1:15" x14ac:dyDescent="0.3">
      <c r="A7578" t="s">
        <v>7724</v>
      </c>
      <c r="B7578" t="s">
        <v>14</v>
      </c>
      <c r="C7578" t="str">
        <f>_xlfn.XLOOKUP(Sales_Pipeline[[#This Row],[Sales_Agent]],Sales_Teams[Sales_Agent],Sales_Teams[Manager])</f>
        <v>Melvin Marxen</v>
      </c>
      <c r="D7578" t="str">
        <f>_xlfn.XLOOKUP(Sales_Pipeline[[#This Row],[Manager]],Sales_Teams[Manager],Sales_Teams[Regional_Office])</f>
        <v>Central</v>
      </c>
      <c r="E7578" t="s">
        <v>55</v>
      </c>
      <c r="F7578" t="s">
        <v>330</v>
      </c>
      <c r="G7578" t="str">
        <f>IFERROR(_xlfn.XLOOKUP(Sales_Pipeline[[#This Row],[Account]],Accounts!$A$2:$A$86,Accounts!$F$2:$F$86),"")</f>
        <v>Korea</v>
      </c>
      <c r="H7578" t="s">
        <v>82</v>
      </c>
      <c r="I7578" s="3">
        <v>43024</v>
      </c>
      <c r="J7578" s="3">
        <v>43058</v>
      </c>
      <c r="K7578" s="8" t="str">
        <f>IF(Sales_Pipeline[[#This Row],[Close_Date]]="","",TEXT(Sales_Pipeline[[#This Row],[Close_Date]],"ddd"))</f>
        <v>Sun</v>
      </c>
      <c r="L7578" s="8" t="str">
        <f>IF(Sales_Pipeline[[#This Row],[Close_Date]]="","",TEXT(Sales_Pipeline[[#This Row],[Close_Date]],"mmm"))</f>
        <v>Nov</v>
      </c>
      <c r="M7578" s="8" t="str">
        <f>IF(Sales_Pipeline[[#This Row],[Close_Date]]="","","Q"&amp;ROUNDUP(MONTH(Sales_Pipeline[[#This Row],[Close_Date]])/3,0))</f>
        <v>Q4</v>
      </c>
      <c r="N7578" s="2" cm="1">
        <f t="array" ref="N7578">IFERROR(_xlfn.IFS(Sales_Pipeline[[#This Row],[Deal_Stage]]="Won",_xlfn.XLOOKUP(Sales_Pipeline[[#This Row],[Product]],Products!$A$2:$A$8,Products!$C$2:$C$8),Sales_Pipeline[[#This Row],[Deal_Stage]]="Lost",_xlfn.XLOOKUP(Sales_Pipeline[[#This Row],[Product]],Products!$A$2:$A$8,Products!$C$2:$C$8)),"")</f>
        <v>1096</v>
      </c>
      <c r="O7578" s="2">
        <v>0</v>
      </c>
    </row>
    <row r="7579" spans="1:15" x14ac:dyDescent="0.3">
      <c r="A7579" t="s">
        <v>7725</v>
      </c>
      <c r="B7579" t="s">
        <v>21</v>
      </c>
      <c r="C7579" t="str">
        <f>_xlfn.XLOOKUP(Sales_Pipeline[[#This Row],[Sales_Agent]],Sales_Teams[Sales_Agent],Sales_Teams[Manager])</f>
        <v>Cara Losch</v>
      </c>
      <c r="D7579" t="str">
        <f>_xlfn.XLOOKUP(Sales_Pipeline[[#This Row],[Manager]],Sales_Teams[Manager],Sales_Teams[Regional_Office])</f>
        <v>East</v>
      </c>
      <c r="E7579" t="s">
        <v>8953</v>
      </c>
      <c r="F7579" t="s">
        <v>103</v>
      </c>
      <c r="G7579" t="str">
        <f>IFERROR(_xlfn.XLOOKUP(Sales_Pipeline[[#This Row],[Account]],Accounts!$A$2:$A$86,Accounts!$F$2:$F$86),"")</f>
        <v>United States</v>
      </c>
      <c r="H7579" t="s">
        <v>82</v>
      </c>
      <c r="I7579" s="3">
        <v>43024</v>
      </c>
      <c r="J7579" s="3">
        <v>43026</v>
      </c>
      <c r="K7579" s="8" t="str">
        <f>IF(Sales_Pipeline[[#This Row],[Close_Date]]="","",TEXT(Sales_Pipeline[[#This Row],[Close_Date]],"ddd"))</f>
        <v>Wed</v>
      </c>
      <c r="L7579" s="8" t="str">
        <f>IF(Sales_Pipeline[[#This Row],[Close_Date]]="","",TEXT(Sales_Pipeline[[#This Row],[Close_Date]],"mmm"))</f>
        <v>Oct</v>
      </c>
      <c r="M7579" s="8" t="str">
        <f>IF(Sales_Pipeline[[#This Row],[Close_Date]]="","","Q"&amp;ROUNDUP(MONTH(Sales_Pipeline[[#This Row],[Close_Date]])/3,0))</f>
        <v>Q4</v>
      </c>
      <c r="N7579" s="2" cm="1">
        <f t="array" ref="N7579">IFERROR(_xlfn.IFS(Sales_Pipeline[[#This Row],[Deal_Stage]]="Won",_xlfn.XLOOKUP(Sales_Pipeline[[#This Row],[Product]],Products!$A$2:$A$8,Products!$C$2:$C$8),Sales_Pipeline[[#This Row],[Deal_Stage]]="Lost",_xlfn.XLOOKUP(Sales_Pipeline[[#This Row],[Product]],Products!$A$2:$A$8,Products!$C$2:$C$8)),"")</f>
        <v>4821</v>
      </c>
      <c r="O7579" s="2">
        <v>0</v>
      </c>
    </row>
    <row r="7580" spans="1:15" x14ac:dyDescent="0.3">
      <c r="A7580" t="s">
        <v>7726</v>
      </c>
      <c r="B7580" t="s">
        <v>7</v>
      </c>
      <c r="C7580" t="str">
        <f>_xlfn.XLOOKUP(Sales_Pipeline[[#This Row],[Sales_Agent]],Sales_Teams[Sales_Agent],Sales_Teams[Manager])</f>
        <v>Dustin Brinkmann</v>
      </c>
      <c r="D7580" t="str">
        <f>_xlfn.XLOOKUP(Sales_Pipeline[[#This Row],[Manager]],Sales_Teams[Manager],Sales_Teams[Regional_Office])</f>
        <v>Central</v>
      </c>
      <c r="E7580" t="s">
        <v>61</v>
      </c>
      <c r="F7580" t="s">
        <v>59</v>
      </c>
      <c r="G7580" t="str">
        <f>IFERROR(_xlfn.XLOOKUP(Sales_Pipeline[[#This Row],[Account]],Accounts!$A$2:$A$86,Accounts!$F$2:$F$86),"")</f>
        <v>United States</v>
      </c>
      <c r="H7580" t="s">
        <v>57</v>
      </c>
      <c r="I7580" s="3">
        <v>43024</v>
      </c>
      <c r="J7580" s="3">
        <v>43025</v>
      </c>
      <c r="K7580" s="8" t="str">
        <f>IF(Sales_Pipeline[[#This Row],[Close_Date]]="","",TEXT(Sales_Pipeline[[#This Row],[Close_Date]],"ddd"))</f>
        <v>Tue</v>
      </c>
      <c r="L7580" s="8" t="str">
        <f>IF(Sales_Pipeline[[#This Row],[Close_Date]]="","",TEXT(Sales_Pipeline[[#This Row],[Close_Date]],"mmm"))</f>
        <v>Oct</v>
      </c>
      <c r="M7580" s="8" t="str">
        <f>IF(Sales_Pipeline[[#This Row],[Close_Date]]="","","Q"&amp;ROUNDUP(MONTH(Sales_Pipeline[[#This Row],[Close_Date]])/3,0))</f>
        <v>Q4</v>
      </c>
      <c r="N7580" s="2" cm="1">
        <f t="array" ref="N7580">IFERROR(_xlfn.IFS(Sales_Pipeline[[#This Row],[Deal_Stage]]="Won",_xlfn.XLOOKUP(Sales_Pipeline[[#This Row],[Product]],Products!$A$2:$A$8,Products!$C$2:$C$8),Sales_Pipeline[[#This Row],[Deal_Stage]]="Lost",_xlfn.XLOOKUP(Sales_Pipeline[[#This Row],[Product]],Products!$A$2:$A$8,Products!$C$2:$C$8)),"")</f>
        <v>55</v>
      </c>
      <c r="O7580" s="2">
        <v>57</v>
      </c>
    </row>
    <row r="7581" spans="1:15" x14ac:dyDescent="0.3">
      <c r="A7581" t="s">
        <v>7727</v>
      </c>
      <c r="B7581" t="s">
        <v>32</v>
      </c>
      <c r="C7581" t="str">
        <f>_xlfn.XLOOKUP(Sales_Pipeline[[#This Row],[Sales_Agent]],Sales_Teams[Sales_Agent],Sales_Teams[Manager])</f>
        <v>Celia Rouche</v>
      </c>
      <c r="D7581" t="str">
        <f>_xlfn.XLOOKUP(Sales_Pipeline[[#This Row],[Manager]],Sales_Teams[Manager],Sales_Teams[Regional_Office])</f>
        <v>West</v>
      </c>
      <c r="E7581" t="s">
        <v>63</v>
      </c>
      <c r="F7581" t="s">
        <v>125</v>
      </c>
      <c r="G7581" t="str">
        <f>IFERROR(_xlfn.XLOOKUP(Sales_Pipeline[[#This Row],[Account]],Accounts!$A$2:$A$86,Accounts!$F$2:$F$86),"")</f>
        <v>United States</v>
      </c>
      <c r="H7581" t="s">
        <v>57</v>
      </c>
      <c r="I7581" s="3">
        <v>43024</v>
      </c>
      <c r="J7581" s="3">
        <v>43090</v>
      </c>
      <c r="K7581" s="8" t="str">
        <f>IF(Sales_Pipeline[[#This Row],[Close_Date]]="","",TEXT(Sales_Pipeline[[#This Row],[Close_Date]],"ddd"))</f>
        <v>Thu</v>
      </c>
      <c r="L7581" s="8" t="str">
        <f>IF(Sales_Pipeline[[#This Row],[Close_Date]]="","",TEXT(Sales_Pipeline[[#This Row],[Close_Date]],"mmm"))</f>
        <v>Dec</v>
      </c>
      <c r="M7581" s="8" t="str">
        <f>IF(Sales_Pipeline[[#This Row],[Close_Date]]="","","Q"&amp;ROUNDUP(MONTH(Sales_Pipeline[[#This Row],[Close_Date]])/3,0))</f>
        <v>Q4</v>
      </c>
      <c r="N7581" s="2" cm="1">
        <f t="array" ref="N7581">IFERROR(_xlfn.IFS(Sales_Pipeline[[#This Row],[Deal_Stage]]="Won",_xlfn.XLOOKUP(Sales_Pipeline[[#This Row],[Product]],Products!$A$2:$A$8,Products!$C$2:$C$8),Sales_Pipeline[[#This Row],[Deal_Stage]]="Lost",_xlfn.XLOOKUP(Sales_Pipeline[[#This Row],[Product]],Products!$A$2:$A$8,Products!$C$2:$C$8)),"")</f>
        <v>550</v>
      </c>
      <c r="O7581" s="2">
        <v>535</v>
      </c>
    </row>
    <row r="7582" spans="1:15" x14ac:dyDescent="0.3">
      <c r="A7582" t="s">
        <v>7728</v>
      </c>
      <c r="B7582" t="s">
        <v>32</v>
      </c>
      <c r="C7582" t="str">
        <f>_xlfn.XLOOKUP(Sales_Pipeline[[#This Row],[Sales_Agent]],Sales_Teams[Sales_Agent],Sales_Teams[Manager])</f>
        <v>Celia Rouche</v>
      </c>
      <c r="D7582" t="str">
        <f>_xlfn.XLOOKUP(Sales_Pipeline[[#This Row],[Manager]],Sales_Teams[Manager],Sales_Teams[Regional_Office])</f>
        <v>West</v>
      </c>
      <c r="E7582" t="s">
        <v>8953</v>
      </c>
      <c r="F7582" t="s">
        <v>234</v>
      </c>
      <c r="G7582" t="str">
        <f>IFERROR(_xlfn.XLOOKUP(Sales_Pipeline[[#This Row],[Account]],Accounts!$A$2:$A$86,Accounts!$F$2:$F$86),"")</f>
        <v>United States</v>
      </c>
      <c r="H7582" t="s">
        <v>57</v>
      </c>
      <c r="I7582" s="3">
        <v>43024</v>
      </c>
      <c r="J7582" s="3">
        <v>43033</v>
      </c>
      <c r="K7582" s="8" t="str">
        <f>IF(Sales_Pipeline[[#This Row],[Close_Date]]="","",TEXT(Sales_Pipeline[[#This Row],[Close_Date]],"ddd"))</f>
        <v>Wed</v>
      </c>
      <c r="L7582" s="8" t="str">
        <f>IF(Sales_Pipeline[[#This Row],[Close_Date]]="","",TEXT(Sales_Pipeline[[#This Row],[Close_Date]],"mmm"))</f>
        <v>Oct</v>
      </c>
      <c r="M7582" s="8" t="str">
        <f>IF(Sales_Pipeline[[#This Row],[Close_Date]]="","","Q"&amp;ROUNDUP(MONTH(Sales_Pipeline[[#This Row],[Close_Date]])/3,0))</f>
        <v>Q4</v>
      </c>
      <c r="N7582" s="2" cm="1">
        <f t="array" ref="N7582">IFERROR(_xlfn.IFS(Sales_Pipeline[[#This Row],[Deal_Stage]]="Won",_xlfn.XLOOKUP(Sales_Pipeline[[#This Row],[Product]],Products!$A$2:$A$8,Products!$C$2:$C$8),Sales_Pipeline[[#This Row],[Deal_Stage]]="Lost",_xlfn.XLOOKUP(Sales_Pipeline[[#This Row],[Product]],Products!$A$2:$A$8,Products!$C$2:$C$8)),"")</f>
        <v>4821</v>
      </c>
      <c r="O7582" s="2">
        <v>4580</v>
      </c>
    </row>
    <row r="7583" spans="1:15" x14ac:dyDescent="0.3">
      <c r="A7583" t="s">
        <v>7729</v>
      </c>
      <c r="B7583" t="s">
        <v>32</v>
      </c>
      <c r="C7583" t="str">
        <f>_xlfn.XLOOKUP(Sales_Pipeline[[#This Row],[Sales_Agent]],Sales_Teams[Sales_Agent],Sales_Teams[Manager])</f>
        <v>Celia Rouche</v>
      </c>
      <c r="D7583" t="str">
        <f>_xlfn.XLOOKUP(Sales_Pipeline[[#This Row],[Manager]],Sales_Teams[Manager],Sales_Teams[Regional_Office])</f>
        <v>West</v>
      </c>
      <c r="E7583" t="s">
        <v>61</v>
      </c>
      <c r="F7583" t="s">
        <v>201</v>
      </c>
      <c r="G7583" t="str">
        <f>IFERROR(_xlfn.XLOOKUP(Sales_Pipeline[[#This Row],[Account]],Accounts!$A$2:$A$86,Accounts!$F$2:$F$86),"")</f>
        <v>United States</v>
      </c>
      <c r="H7583" t="s">
        <v>57</v>
      </c>
      <c r="I7583" s="3">
        <v>43024</v>
      </c>
      <c r="J7583" s="3">
        <v>43026</v>
      </c>
      <c r="K7583" s="8" t="str">
        <f>IF(Sales_Pipeline[[#This Row],[Close_Date]]="","",TEXT(Sales_Pipeline[[#This Row],[Close_Date]],"ddd"))</f>
        <v>Wed</v>
      </c>
      <c r="L7583" s="8" t="str">
        <f>IF(Sales_Pipeline[[#This Row],[Close_Date]]="","",TEXT(Sales_Pipeline[[#This Row],[Close_Date]],"mmm"))</f>
        <v>Oct</v>
      </c>
      <c r="M7583" s="8" t="str">
        <f>IF(Sales_Pipeline[[#This Row],[Close_Date]]="","","Q"&amp;ROUNDUP(MONTH(Sales_Pipeline[[#This Row],[Close_Date]])/3,0))</f>
        <v>Q4</v>
      </c>
      <c r="N7583" s="2" cm="1">
        <f t="array" ref="N7583">IFERROR(_xlfn.IFS(Sales_Pipeline[[#This Row],[Deal_Stage]]="Won",_xlfn.XLOOKUP(Sales_Pipeline[[#This Row],[Product]],Products!$A$2:$A$8,Products!$C$2:$C$8),Sales_Pipeline[[#This Row],[Deal_Stage]]="Lost",_xlfn.XLOOKUP(Sales_Pipeline[[#This Row],[Product]],Products!$A$2:$A$8,Products!$C$2:$C$8)),"")</f>
        <v>55</v>
      </c>
      <c r="O7583" s="2">
        <v>56</v>
      </c>
    </row>
    <row r="7584" spans="1:15" x14ac:dyDescent="0.3">
      <c r="A7584" t="s">
        <v>7730</v>
      </c>
      <c r="B7584" t="s">
        <v>17</v>
      </c>
      <c r="C7584" t="str">
        <f>_xlfn.XLOOKUP(Sales_Pipeline[[#This Row],[Sales_Agent]],Sales_Teams[Sales_Agent],Sales_Teams[Manager])</f>
        <v>Cara Losch</v>
      </c>
      <c r="D7584" t="str">
        <f>_xlfn.XLOOKUP(Sales_Pipeline[[#This Row],[Manager]],Sales_Teams[Manager],Sales_Teams[Regional_Office])</f>
        <v>East</v>
      </c>
      <c r="E7584" t="s">
        <v>63</v>
      </c>
      <c r="G7584" t="str">
        <f>IFERROR(_xlfn.XLOOKUP(Sales_Pipeline[[#This Row],[Account]],Accounts!$A$2:$A$86,Accounts!$F$2:$F$86),"")</f>
        <v/>
      </c>
      <c r="H7584" t="s">
        <v>77</v>
      </c>
      <c r="I7584" s="3">
        <v>43024</v>
      </c>
      <c r="K7584" s="8" t="str">
        <f>IF(Sales_Pipeline[[#This Row],[Close_Date]]="","",TEXT(Sales_Pipeline[[#This Row],[Close_Date]],"ddd"))</f>
        <v/>
      </c>
      <c r="L7584" s="8" t="str">
        <f>IF(Sales_Pipeline[[#This Row],[Close_Date]]="","",TEXT(Sales_Pipeline[[#This Row],[Close_Date]],"mmm"))</f>
        <v/>
      </c>
      <c r="M7584" s="8" t="str">
        <f>IF(Sales_Pipeline[[#This Row],[Close_Date]]="","","Q"&amp;ROUNDUP(MONTH(Sales_Pipeline[[#This Row],[Close_Date]])/3,0))</f>
        <v/>
      </c>
      <c r="N7584" s="2" t="str" cm="1">
        <f t="array" ref="N7584">IFERROR(_xlfn.IFS(Sales_Pipeline[[#This Row],[Deal_Stage]]="Won",_xlfn.XLOOKUP(Sales_Pipeline[[#This Row],[Product]],Products!$A$2:$A$8,Products!$C$2:$C$8),Sales_Pipeline[[#This Row],[Deal_Stage]]="Lost",_xlfn.XLOOKUP(Sales_Pipeline[[#This Row],[Product]],Products!$A$2:$A$8,Products!$C$2:$C$8)),"")</f>
        <v/>
      </c>
      <c r="O7584" s="2">
        <v>0</v>
      </c>
    </row>
    <row r="7585" spans="1:15" x14ac:dyDescent="0.3">
      <c r="A7585" t="s">
        <v>7731</v>
      </c>
      <c r="B7585" t="s">
        <v>17</v>
      </c>
      <c r="C7585" t="str">
        <f>_xlfn.XLOOKUP(Sales_Pipeline[[#This Row],[Sales_Agent]],Sales_Teams[Sales_Agent],Sales_Teams[Manager])</f>
        <v>Cara Losch</v>
      </c>
      <c r="D7585" t="str">
        <f>_xlfn.XLOOKUP(Sales_Pipeline[[#This Row],[Manager]],Sales_Teams[Manager],Sales_Teams[Regional_Office])</f>
        <v>East</v>
      </c>
      <c r="E7585" t="s">
        <v>55</v>
      </c>
      <c r="G7585" t="str">
        <f>IFERROR(_xlfn.XLOOKUP(Sales_Pipeline[[#This Row],[Account]],Accounts!$A$2:$A$86,Accounts!$F$2:$F$86),"")</f>
        <v/>
      </c>
      <c r="H7585" t="s">
        <v>77</v>
      </c>
      <c r="I7585" s="3">
        <v>43024</v>
      </c>
      <c r="K7585" s="8" t="str">
        <f>IF(Sales_Pipeline[[#This Row],[Close_Date]]="","",TEXT(Sales_Pipeline[[#This Row],[Close_Date]],"ddd"))</f>
        <v/>
      </c>
      <c r="L7585" s="8" t="str">
        <f>IF(Sales_Pipeline[[#This Row],[Close_Date]]="","",TEXT(Sales_Pipeline[[#This Row],[Close_Date]],"mmm"))</f>
        <v/>
      </c>
      <c r="M7585" s="8" t="str">
        <f>IF(Sales_Pipeline[[#This Row],[Close_Date]]="","","Q"&amp;ROUNDUP(MONTH(Sales_Pipeline[[#This Row],[Close_Date]])/3,0))</f>
        <v/>
      </c>
      <c r="N7585" s="2" t="str" cm="1">
        <f t="array" ref="N7585">IFERROR(_xlfn.IFS(Sales_Pipeline[[#This Row],[Deal_Stage]]="Won",_xlfn.XLOOKUP(Sales_Pipeline[[#This Row],[Product]],Products!$A$2:$A$8,Products!$C$2:$C$8),Sales_Pipeline[[#This Row],[Deal_Stage]]="Lost",_xlfn.XLOOKUP(Sales_Pipeline[[#This Row],[Product]],Products!$A$2:$A$8,Products!$C$2:$C$8)),"")</f>
        <v/>
      </c>
      <c r="O7585" s="2">
        <v>0</v>
      </c>
    </row>
    <row r="7586" spans="1:15" x14ac:dyDescent="0.3">
      <c r="A7586" t="s">
        <v>7732</v>
      </c>
      <c r="B7586" t="s">
        <v>44</v>
      </c>
      <c r="C7586" t="str">
        <f>_xlfn.XLOOKUP(Sales_Pipeline[[#This Row],[Sales_Agent]],Sales_Teams[Sales_Agent],Sales_Teams[Manager])</f>
        <v>Summer Sewald</v>
      </c>
      <c r="D7586" t="str">
        <f>_xlfn.XLOOKUP(Sales_Pipeline[[#This Row],[Manager]],Sales_Teams[Manager],Sales_Teams[Regional_Office])</f>
        <v>West</v>
      </c>
      <c r="E7586" t="s">
        <v>84</v>
      </c>
      <c r="F7586" t="s">
        <v>166</v>
      </c>
      <c r="G7586" t="str">
        <f>IFERROR(_xlfn.XLOOKUP(Sales_Pipeline[[#This Row],[Account]],Accounts!$A$2:$A$86,Accounts!$F$2:$F$86),"")</f>
        <v>United States</v>
      </c>
      <c r="H7586" t="s">
        <v>57</v>
      </c>
      <c r="I7586" s="3">
        <v>43024</v>
      </c>
      <c r="J7586" s="3">
        <v>43031</v>
      </c>
      <c r="K7586" s="8" t="str">
        <f>IF(Sales_Pipeline[[#This Row],[Close_Date]]="","",TEXT(Sales_Pipeline[[#This Row],[Close_Date]],"ddd"))</f>
        <v>Mon</v>
      </c>
      <c r="L7586" s="8" t="str">
        <f>IF(Sales_Pipeline[[#This Row],[Close_Date]]="","",TEXT(Sales_Pipeline[[#This Row],[Close_Date]],"mmm"))</f>
        <v>Oct</v>
      </c>
      <c r="M7586" s="8" t="str">
        <f>IF(Sales_Pipeline[[#This Row],[Close_Date]]="","","Q"&amp;ROUNDUP(MONTH(Sales_Pipeline[[#This Row],[Close_Date]])/3,0))</f>
        <v>Q4</v>
      </c>
      <c r="N7586" s="2" cm="1">
        <f t="array" ref="N7586">IFERROR(_xlfn.IFS(Sales_Pipeline[[#This Row],[Deal_Stage]]="Won",_xlfn.XLOOKUP(Sales_Pipeline[[#This Row],[Product]],Products!$A$2:$A$8,Products!$C$2:$C$8),Sales_Pipeline[[#This Row],[Deal_Stage]]="Lost",_xlfn.XLOOKUP(Sales_Pipeline[[#This Row],[Product]],Products!$A$2:$A$8,Products!$C$2:$C$8)),"")</f>
        <v>5482</v>
      </c>
      <c r="O7586" s="2">
        <v>4942</v>
      </c>
    </row>
    <row r="7587" spans="1:15" x14ac:dyDescent="0.3">
      <c r="A7587" t="s">
        <v>7733</v>
      </c>
      <c r="B7587" t="s">
        <v>3</v>
      </c>
      <c r="C7587" t="str">
        <f>_xlfn.XLOOKUP(Sales_Pipeline[[#This Row],[Sales_Agent]],Sales_Teams[Sales_Agent],Sales_Teams[Manager])</f>
        <v>Dustin Brinkmann</v>
      </c>
      <c r="D7587" t="str">
        <f>_xlfn.XLOOKUP(Sales_Pipeline[[#This Row],[Manager]],Sales_Teams[Manager],Sales_Teams[Regional_Office])</f>
        <v>Central</v>
      </c>
      <c r="E7587" t="s">
        <v>61</v>
      </c>
      <c r="F7587" t="s">
        <v>118</v>
      </c>
      <c r="G7587" t="str">
        <f>IFERROR(_xlfn.XLOOKUP(Sales_Pipeline[[#This Row],[Account]],Accounts!$A$2:$A$86,Accounts!$F$2:$F$86),"")</f>
        <v>United States</v>
      </c>
      <c r="H7587" t="s">
        <v>57</v>
      </c>
      <c r="I7587" s="3">
        <v>43025</v>
      </c>
      <c r="J7587" s="3">
        <v>43031</v>
      </c>
      <c r="K7587" s="8" t="str">
        <f>IF(Sales_Pipeline[[#This Row],[Close_Date]]="","",TEXT(Sales_Pipeline[[#This Row],[Close_Date]],"ddd"))</f>
        <v>Mon</v>
      </c>
      <c r="L7587" s="8" t="str">
        <f>IF(Sales_Pipeline[[#This Row],[Close_Date]]="","",TEXT(Sales_Pipeline[[#This Row],[Close_Date]],"mmm"))</f>
        <v>Oct</v>
      </c>
      <c r="M7587" s="8" t="str">
        <f>IF(Sales_Pipeline[[#This Row],[Close_Date]]="","","Q"&amp;ROUNDUP(MONTH(Sales_Pipeline[[#This Row],[Close_Date]])/3,0))</f>
        <v>Q4</v>
      </c>
      <c r="N7587" s="2" cm="1">
        <f t="array" ref="N7587">IFERROR(_xlfn.IFS(Sales_Pipeline[[#This Row],[Deal_Stage]]="Won",_xlfn.XLOOKUP(Sales_Pipeline[[#This Row],[Product]],Products!$A$2:$A$8,Products!$C$2:$C$8),Sales_Pipeline[[#This Row],[Deal_Stage]]="Lost",_xlfn.XLOOKUP(Sales_Pipeline[[#This Row],[Product]],Products!$A$2:$A$8,Products!$C$2:$C$8)),"")</f>
        <v>55</v>
      </c>
      <c r="O7587" s="2">
        <v>55</v>
      </c>
    </row>
    <row r="7588" spans="1:15" x14ac:dyDescent="0.3">
      <c r="A7588" t="s">
        <v>7734</v>
      </c>
      <c r="B7588" t="s">
        <v>30</v>
      </c>
      <c r="C7588" t="str">
        <f>_xlfn.XLOOKUP(Sales_Pipeline[[#This Row],[Sales_Agent]],Sales_Teams[Sales_Agent],Sales_Teams[Manager])</f>
        <v>Rocco Neubert</v>
      </c>
      <c r="D7588" t="str">
        <f>_xlfn.XLOOKUP(Sales_Pipeline[[#This Row],[Manager]],Sales_Teams[Manager],Sales_Teams[Regional_Office])</f>
        <v>East</v>
      </c>
      <c r="E7588" t="s">
        <v>84</v>
      </c>
      <c r="F7588" t="s">
        <v>293</v>
      </c>
      <c r="G7588" t="str">
        <f>IFERROR(_xlfn.XLOOKUP(Sales_Pipeline[[#This Row],[Account]],Accounts!$A$2:$A$86,Accounts!$F$2:$F$86),"")</f>
        <v>United States</v>
      </c>
      <c r="H7588" t="s">
        <v>82</v>
      </c>
      <c r="I7588" s="3">
        <v>43025</v>
      </c>
      <c r="J7588" s="3">
        <v>43033</v>
      </c>
      <c r="K7588" s="8" t="str">
        <f>IF(Sales_Pipeline[[#This Row],[Close_Date]]="","",TEXT(Sales_Pipeline[[#This Row],[Close_Date]],"ddd"))</f>
        <v>Wed</v>
      </c>
      <c r="L7588" s="8" t="str">
        <f>IF(Sales_Pipeline[[#This Row],[Close_Date]]="","",TEXT(Sales_Pipeline[[#This Row],[Close_Date]],"mmm"))</f>
        <v>Oct</v>
      </c>
      <c r="M7588" s="8" t="str">
        <f>IF(Sales_Pipeline[[#This Row],[Close_Date]]="","","Q"&amp;ROUNDUP(MONTH(Sales_Pipeline[[#This Row],[Close_Date]])/3,0))</f>
        <v>Q4</v>
      </c>
      <c r="N7588" s="2" cm="1">
        <f t="array" ref="N7588">IFERROR(_xlfn.IFS(Sales_Pipeline[[#This Row],[Deal_Stage]]="Won",_xlfn.XLOOKUP(Sales_Pipeline[[#This Row],[Product]],Products!$A$2:$A$8,Products!$C$2:$C$8),Sales_Pipeline[[#This Row],[Deal_Stage]]="Lost",_xlfn.XLOOKUP(Sales_Pipeline[[#This Row],[Product]],Products!$A$2:$A$8,Products!$C$2:$C$8)),"")</f>
        <v>5482</v>
      </c>
      <c r="O7588" s="2">
        <v>0</v>
      </c>
    </row>
    <row r="7589" spans="1:15" x14ac:dyDescent="0.3">
      <c r="A7589" t="s">
        <v>7735</v>
      </c>
      <c r="B7589" t="s">
        <v>27</v>
      </c>
      <c r="C7589" t="str">
        <f>_xlfn.XLOOKUP(Sales_Pipeline[[#This Row],[Sales_Agent]],Sales_Teams[Sales_Agent],Sales_Teams[Manager])</f>
        <v>Rocco Neubert</v>
      </c>
      <c r="D7589" t="str">
        <f>_xlfn.XLOOKUP(Sales_Pipeline[[#This Row],[Manager]],Sales_Teams[Manager],Sales_Teams[Regional_Office])</f>
        <v>East</v>
      </c>
      <c r="E7589" t="s">
        <v>8953</v>
      </c>
      <c r="F7589" t="s">
        <v>96</v>
      </c>
      <c r="G7589" t="str">
        <f>IFERROR(_xlfn.XLOOKUP(Sales_Pipeline[[#This Row],[Account]],Accounts!$A$2:$A$86,Accounts!$F$2:$F$86),"")</f>
        <v>United States</v>
      </c>
      <c r="H7589" t="s">
        <v>57</v>
      </c>
      <c r="I7589" s="3">
        <v>43025</v>
      </c>
      <c r="J7589" s="3">
        <v>43037</v>
      </c>
      <c r="K7589" s="8" t="str">
        <f>IF(Sales_Pipeline[[#This Row],[Close_Date]]="","",TEXT(Sales_Pipeline[[#This Row],[Close_Date]],"ddd"))</f>
        <v>Sun</v>
      </c>
      <c r="L7589" s="8" t="str">
        <f>IF(Sales_Pipeline[[#This Row],[Close_Date]]="","",TEXT(Sales_Pipeline[[#This Row],[Close_Date]],"mmm"))</f>
        <v>Oct</v>
      </c>
      <c r="M7589" s="8" t="str">
        <f>IF(Sales_Pipeline[[#This Row],[Close_Date]]="","","Q"&amp;ROUNDUP(MONTH(Sales_Pipeline[[#This Row],[Close_Date]])/3,0))</f>
        <v>Q4</v>
      </c>
      <c r="N7589" s="2" cm="1">
        <f t="array" ref="N7589">IFERROR(_xlfn.IFS(Sales_Pipeline[[#This Row],[Deal_Stage]]="Won",_xlfn.XLOOKUP(Sales_Pipeline[[#This Row],[Product]],Products!$A$2:$A$8,Products!$C$2:$C$8),Sales_Pipeline[[#This Row],[Deal_Stage]]="Lost",_xlfn.XLOOKUP(Sales_Pipeline[[#This Row],[Product]],Products!$A$2:$A$8,Products!$C$2:$C$8)),"")</f>
        <v>4821</v>
      </c>
      <c r="O7589" s="2">
        <v>5144</v>
      </c>
    </row>
    <row r="7590" spans="1:15" x14ac:dyDescent="0.3">
      <c r="A7590" t="s">
        <v>7736</v>
      </c>
      <c r="B7590" t="s">
        <v>20</v>
      </c>
      <c r="C7590" t="str">
        <f>_xlfn.XLOOKUP(Sales_Pipeline[[#This Row],[Sales_Agent]],Sales_Teams[Sales_Agent],Sales_Teams[Manager])</f>
        <v>Cara Losch</v>
      </c>
      <c r="D7590" t="str">
        <f>_xlfn.XLOOKUP(Sales_Pipeline[[#This Row],[Manager]],Sales_Teams[Manager],Sales_Teams[Regional_Office])</f>
        <v>East</v>
      </c>
      <c r="E7590" t="s">
        <v>76</v>
      </c>
      <c r="F7590" t="s">
        <v>231</v>
      </c>
      <c r="G7590" t="str">
        <f>IFERROR(_xlfn.XLOOKUP(Sales_Pipeline[[#This Row],[Account]],Accounts!$A$2:$A$86,Accounts!$F$2:$F$86),"")</f>
        <v>United States</v>
      </c>
      <c r="H7590" t="s">
        <v>82</v>
      </c>
      <c r="I7590" s="3">
        <v>43025</v>
      </c>
      <c r="J7590" s="3">
        <v>43082</v>
      </c>
      <c r="K7590" s="8" t="str">
        <f>IF(Sales_Pipeline[[#This Row],[Close_Date]]="","",TEXT(Sales_Pipeline[[#This Row],[Close_Date]],"ddd"))</f>
        <v>Wed</v>
      </c>
      <c r="L7590" s="8" t="str">
        <f>IF(Sales_Pipeline[[#This Row],[Close_Date]]="","",TEXT(Sales_Pipeline[[#This Row],[Close_Date]],"mmm"))</f>
        <v>Dec</v>
      </c>
      <c r="M7590" s="8" t="str">
        <f>IF(Sales_Pipeline[[#This Row],[Close_Date]]="","","Q"&amp;ROUNDUP(MONTH(Sales_Pipeline[[#This Row],[Close_Date]])/3,0))</f>
        <v>Q4</v>
      </c>
      <c r="N7590" s="2" cm="1">
        <f t="array" ref="N7590">IFERROR(_xlfn.IFS(Sales_Pipeline[[#This Row],[Deal_Stage]]="Won",_xlfn.XLOOKUP(Sales_Pipeline[[#This Row],[Product]],Products!$A$2:$A$8,Products!$C$2:$C$8),Sales_Pipeline[[#This Row],[Deal_Stage]]="Lost",_xlfn.XLOOKUP(Sales_Pipeline[[#This Row],[Product]],Products!$A$2:$A$8,Products!$C$2:$C$8)),"")</f>
        <v>3393</v>
      </c>
      <c r="O7590" s="2">
        <v>0</v>
      </c>
    </row>
    <row r="7591" spans="1:15" x14ac:dyDescent="0.3">
      <c r="A7591" t="s">
        <v>7737</v>
      </c>
      <c r="B7591" t="s">
        <v>15</v>
      </c>
      <c r="C7591" t="str">
        <f>_xlfn.XLOOKUP(Sales_Pipeline[[#This Row],[Sales_Agent]],Sales_Teams[Sales_Agent],Sales_Teams[Manager])</f>
        <v>Melvin Marxen</v>
      </c>
      <c r="D7591" t="str">
        <f>_xlfn.XLOOKUP(Sales_Pipeline[[#This Row],[Manager]],Sales_Teams[Manager],Sales_Teams[Regional_Office])</f>
        <v>Central</v>
      </c>
      <c r="E7591" t="s">
        <v>8953</v>
      </c>
      <c r="F7591" t="s">
        <v>147</v>
      </c>
      <c r="G7591" t="str">
        <f>IFERROR(_xlfn.XLOOKUP(Sales_Pipeline[[#This Row],[Account]],Accounts!$A$2:$A$86,Accounts!$F$2:$F$86),"")</f>
        <v>United States</v>
      </c>
      <c r="H7591" t="s">
        <v>82</v>
      </c>
      <c r="I7591" s="3">
        <v>43025</v>
      </c>
      <c r="J7591" s="3">
        <v>43032</v>
      </c>
      <c r="K7591" s="8" t="str">
        <f>IF(Sales_Pipeline[[#This Row],[Close_Date]]="","",TEXT(Sales_Pipeline[[#This Row],[Close_Date]],"ddd"))</f>
        <v>Tue</v>
      </c>
      <c r="L7591" s="8" t="str">
        <f>IF(Sales_Pipeline[[#This Row],[Close_Date]]="","",TEXT(Sales_Pipeline[[#This Row],[Close_Date]],"mmm"))</f>
        <v>Oct</v>
      </c>
      <c r="M7591" s="8" t="str">
        <f>IF(Sales_Pipeline[[#This Row],[Close_Date]]="","","Q"&amp;ROUNDUP(MONTH(Sales_Pipeline[[#This Row],[Close_Date]])/3,0))</f>
        <v>Q4</v>
      </c>
      <c r="N7591" s="2" cm="1">
        <f t="array" ref="N7591">IFERROR(_xlfn.IFS(Sales_Pipeline[[#This Row],[Deal_Stage]]="Won",_xlfn.XLOOKUP(Sales_Pipeline[[#This Row],[Product]],Products!$A$2:$A$8,Products!$C$2:$C$8),Sales_Pipeline[[#This Row],[Deal_Stage]]="Lost",_xlfn.XLOOKUP(Sales_Pipeline[[#This Row],[Product]],Products!$A$2:$A$8,Products!$C$2:$C$8)),"")</f>
        <v>4821</v>
      </c>
      <c r="O7591" s="2">
        <v>0</v>
      </c>
    </row>
    <row r="7592" spans="1:15" x14ac:dyDescent="0.3">
      <c r="A7592" t="s">
        <v>7738</v>
      </c>
      <c r="B7592" t="s">
        <v>15</v>
      </c>
      <c r="C7592" t="str">
        <f>_xlfn.XLOOKUP(Sales_Pipeline[[#This Row],[Sales_Agent]],Sales_Teams[Sales_Agent],Sales_Teams[Manager])</f>
        <v>Melvin Marxen</v>
      </c>
      <c r="D7592" t="str">
        <f>_xlfn.XLOOKUP(Sales_Pipeline[[#This Row],[Manager]],Sales_Teams[Manager],Sales_Teams[Regional_Office])</f>
        <v>Central</v>
      </c>
      <c r="E7592" t="s">
        <v>8953</v>
      </c>
      <c r="F7592" t="s">
        <v>56</v>
      </c>
      <c r="G7592" t="str">
        <f>IFERROR(_xlfn.XLOOKUP(Sales_Pipeline[[#This Row],[Account]],Accounts!$A$2:$A$86,Accounts!$F$2:$F$86),"")</f>
        <v>United States</v>
      </c>
      <c r="H7592" t="s">
        <v>57</v>
      </c>
      <c r="I7592" s="3">
        <v>43025</v>
      </c>
      <c r="J7592" s="3">
        <v>43031</v>
      </c>
      <c r="K7592" s="8" t="str">
        <f>IF(Sales_Pipeline[[#This Row],[Close_Date]]="","",TEXT(Sales_Pipeline[[#This Row],[Close_Date]],"ddd"))</f>
        <v>Mon</v>
      </c>
      <c r="L7592" s="8" t="str">
        <f>IF(Sales_Pipeline[[#This Row],[Close_Date]]="","",TEXT(Sales_Pipeline[[#This Row],[Close_Date]],"mmm"))</f>
        <v>Oct</v>
      </c>
      <c r="M7592" s="8" t="str">
        <f>IF(Sales_Pipeline[[#This Row],[Close_Date]]="","","Q"&amp;ROUNDUP(MONTH(Sales_Pipeline[[#This Row],[Close_Date]])/3,0))</f>
        <v>Q4</v>
      </c>
      <c r="N7592" s="2" cm="1">
        <f t="array" ref="N7592">IFERROR(_xlfn.IFS(Sales_Pipeline[[#This Row],[Deal_Stage]]="Won",_xlfn.XLOOKUP(Sales_Pipeline[[#This Row],[Product]],Products!$A$2:$A$8,Products!$C$2:$C$8),Sales_Pipeline[[#This Row],[Deal_Stage]]="Lost",_xlfn.XLOOKUP(Sales_Pipeline[[#This Row],[Product]],Products!$A$2:$A$8,Products!$C$2:$C$8)),"")</f>
        <v>4821</v>
      </c>
      <c r="O7592" s="2">
        <v>5458</v>
      </c>
    </row>
    <row r="7593" spans="1:15" x14ac:dyDescent="0.3">
      <c r="A7593" t="s">
        <v>7739</v>
      </c>
      <c r="B7593" t="s">
        <v>13</v>
      </c>
      <c r="C7593" t="str">
        <f>_xlfn.XLOOKUP(Sales_Pipeline[[#This Row],[Sales_Agent]],Sales_Teams[Sales_Agent],Sales_Teams[Manager])</f>
        <v>Melvin Marxen</v>
      </c>
      <c r="D7593" t="str">
        <f>_xlfn.XLOOKUP(Sales_Pipeline[[#This Row],[Manager]],Sales_Teams[Manager],Sales_Teams[Regional_Office])</f>
        <v>Central</v>
      </c>
      <c r="E7593" t="s">
        <v>8953</v>
      </c>
      <c r="F7593" t="s">
        <v>147</v>
      </c>
      <c r="G7593" t="str">
        <f>IFERROR(_xlfn.XLOOKUP(Sales_Pipeline[[#This Row],[Account]],Accounts!$A$2:$A$86,Accounts!$F$2:$F$86),"")</f>
        <v>United States</v>
      </c>
      <c r="H7593" t="s">
        <v>82</v>
      </c>
      <c r="I7593" s="3">
        <v>43025</v>
      </c>
      <c r="J7593" s="3">
        <v>43031</v>
      </c>
      <c r="K7593" s="8" t="str">
        <f>IF(Sales_Pipeline[[#This Row],[Close_Date]]="","",TEXT(Sales_Pipeline[[#This Row],[Close_Date]],"ddd"))</f>
        <v>Mon</v>
      </c>
      <c r="L7593" s="8" t="str">
        <f>IF(Sales_Pipeline[[#This Row],[Close_Date]]="","",TEXT(Sales_Pipeline[[#This Row],[Close_Date]],"mmm"))</f>
        <v>Oct</v>
      </c>
      <c r="M7593" s="8" t="str">
        <f>IF(Sales_Pipeline[[#This Row],[Close_Date]]="","","Q"&amp;ROUNDUP(MONTH(Sales_Pipeline[[#This Row],[Close_Date]])/3,0))</f>
        <v>Q4</v>
      </c>
      <c r="N7593" s="2" cm="1">
        <f t="array" ref="N7593">IFERROR(_xlfn.IFS(Sales_Pipeline[[#This Row],[Deal_Stage]]="Won",_xlfn.XLOOKUP(Sales_Pipeline[[#This Row],[Product]],Products!$A$2:$A$8,Products!$C$2:$C$8),Sales_Pipeline[[#This Row],[Deal_Stage]]="Lost",_xlfn.XLOOKUP(Sales_Pipeline[[#This Row],[Product]],Products!$A$2:$A$8,Products!$C$2:$C$8)),"")</f>
        <v>4821</v>
      </c>
      <c r="O7593" s="2">
        <v>0</v>
      </c>
    </row>
    <row r="7594" spans="1:15" x14ac:dyDescent="0.3">
      <c r="A7594" t="s">
        <v>7740</v>
      </c>
      <c r="B7594" t="s">
        <v>10</v>
      </c>
      <c r="C7594" t="str">
        <f>_xlfn.XLOOKUP(Sales_Pipeline[[#This Row],[Sales_Agent]],Sales_Teams[Sales_Agent],Sales_Teams[Manager])</f>
        <v>Melvin Marxen</v>
      </c>
      <c r="D7594" t="str">
        <f>_xlfn.XLOOKUP(Sales_Pipeline[[#This Row],[Manager]],Sales_Teams[Manager],Sales_Teams[Regional_Office])</f>
        <v>Central</v>
      </c>
      <c r="E7594" t="s">
        <v>8953</v>
      </c>
      <c r="F7594" t="s">
        <v>134</v>
      </c>
      <c r="G7594" t="str">
        <f>IFERROR(_xlfn.XLOOKUP(Sales_Pipeline[[#This Row],[Account]],Accounts!$A$2:$A$86,Accounts!$F$2:$F$86),"")</f>
        <v>United States</v>
      </c>
      <c r="H7594" t="s">
        <v>57</v>
      </c>
      <c r="I7594" s="3">
        <v>43025</v>
      </c>
      <c r="J7594" s="3">
        <v>43027</v>
      </c>
      <c r="K7594" s="8" t="str">
        <f>IF(Sales_Pipeline[[#This Row],[Close_Date]]="","",TEXT(Sales_Pipeline[[#This Row],[Close_Date]],"ddd"))</f>
        <v>Thu</v>
      </c>
      <c r="L7594" s="8" t="str">
        <f>IF(Sales_Pipeline[[#This Row],[Close_Date]]="","",TEXT(Sales_Pipeline[[#This Row],[Close_Date]],"mmm"))</f>
        <v>Oct</v>
      </c>
      <c r="M7594" s="8" t="str">
        <f>IF(Sales_Pipeline[[#This Row],[Close_Date]]="","","Q"&amp;ROUNDUP(MONTH(Sales_Pipeline[[#This Row],[Close_Date]])/3,0))</f>
        <v>Q4</v>
      </c>
      <c r="N7594" s="2" cm="1">
        <f t="array" ref="N7594">IFERROR(_xlfn.IFS(Sales_Pipeline[[#This Row],[Deal_Stage]]="Won",_xlfn.XLOOKUP(Sales_Pipeline[[#This Row],[Product]],Products!$A$2:$A$8,Products!$C$2:$C$8),Sales_Pipeline[[#This Row],[Deal_Stage]]="Lost",_xlfn.XLOOKUP(Sales_Pipeline[[#This Row],[Product]],Products!$A$2:$A$8,Products!$C$2:$C$8)),"")</f>
        <v>4821</v>
      </c>
      <c r="O7594" s="2">
        <v>5046</v>
      </c>
    </row>
    <row r="7595" spans="1:15" x14ac:dyDescent="0.3">
      <c r="A7595" t="s">
        <v>7741</v>
      </c>
      <c r="B7595" t="s">
        <v>43</v>
      </c>
      <c r="C7595" t="str">
        <f>_xlfn.XLOOKUP(Sales_Pipeline[[#This Row],[Sales_Agent]],Sales_Teams[Sales_Agent],Sales_Teams[Manager])</f>
        <v>Summer Sewald</v>
      </c>
      <c r="D7595" t="str">
        <f>_xlfn.XLOOKUP(Sales_Pipeline[[#This Row],[Manager]],Sales_Teams[Manager],Sales_Teams[Regional_Office])</f>
        <v>West</v>
      </c>
      <c r="E7595" t="s">
        <v>55</v>
      </c>
      <c r="G7595" t="str">
        <f>IFERROR(_xlfn.XLOOKUP(Sales_Pipeline[[#This Row],[Account]],Accounts!$A$2:$A$86,Accounts!$F$2:$F$86),"")</f>
        <v/>
      </c>
      <c r="H7595" t="s">
        <v>77</v>
      </c>
      <c r="I7595" s="3">
        <v>43025</v>
      </c>
      <c r="K7595" s="8" t="str">
        <f>IF(Sales_Pipeline[[#This Row],[Close_Date]]="","",TEXT(Sales_Pipeline[[#This Row],[Close_Date]],"ddd"))</f>
        <v/>
      </c>
      <c r="L7595" s="8" t="str">
        <f>IF(Sales_Pipeline[[#This Row],[Close_Date]]="","",TEXT(Sales_Pipeline[[#This Row],[Close_Date]],"mmm"))</f>
        <v/>
      </c>
      <c r="M7595" s="8" t="str">
        <f>IF(Sales_Pipeline[[#This Row],[Close_Date]]="","","Q"&amp;ROUNDUP(MONTH(Sales_Pipeline[[#This Row],[Close_Date]])/3,0))</f>
        <v/>
      </c>
      <c r="N7595" s="2" t="str" cm="1">
        <f t="array" ref="N7595">IFERROR(_xlfn.IFS(Sales_Pipeline[[#This Row],[Deal_Stage]]="Won",_xlfn.XLOOKUP(Sales_Pipeline[[#This Row],[Product]],Products!$A$2:$A$8,Products!$C$2:$C$8),Sales_Pipeline[[#This Row],[Deal_Stage]]="Lost",_xlfn.XLOOKUP(Sales_Pipeline[[#This Row],[Product]],Products!$A$2:$A$8,Products!$C$2:$C$8)),"")</f>
        <v/>
      </c>
      <c r="O7595" s="2">
        <v>0</v>
      </c>
    </row>
    <row r="7596" spans="1:15" x14ac:dyDescent="0.3">
      <c r="A7596" t="s">
        <v>7742</v>
      </c>
      <c r="B7596" t="s">
        <v>43</v>
      </c>
      <c r="C7596" t="str">
        <f>_xlfn.XLOOKUP(Sales_Pipeline[[#This Row],[Sales_Agent]],Sales_Teams[Sales_Agent],Sales_Teams[Manager])</f>
        <v>Summer Sewald</v>
      </c>
      <c r="D7596" t="str">
        <f>_xlfn.XLOOKUP(Sales_Pipeline[[#This Row],[Manager]],Sales_Teams[Manager],Sales_Teams[Regional_Office])</f>
        <v>West</v>
      </c>
      <c r="E7596" t="s">
        <v>8953</v>
      </c>
      <c r="G7596" t="str">
        <f>IFERROR(_xlfn.XLOOKUP(Sales_Pipeline[[#This Row],[Account]],Accounts!$A$2:$A$86,Accounts!$F$2:$F$86),"")</f>
        <v/>
      </c>
      <c r="H7596" t="s">
        <v>77</v>
      </c>
      <c r="I7596" s="3">
        <v>43025</v>
      </c>
      <c r="K7596" s="8" t="str">
        <f>IF(Sales_Pipeline[[#This Row],[Close_Date]]="","",TEXT(Sales_Pipeline[[#This Row],[Close_Date]],"ddd"))</f>
        <v/>
      </c>
      <c r="L7596" s="8" t="str">
        <f>IF(Sales_Pipeline[[#This Row],[Close_Date]]="","",TEXT(Sales_Pipeline[[#This Row],[Close_Date]],"mmm"))</f>
        <v/>
      </c>
      <c r="M7596" s="8" t="str">
        <f>IF(Sales_Pipeline[[#This Row],[Close_Date]]="","","Q"&amp;ROUNDUP(MONTH(Sales_Pipeline[[#This Row],[Close_Date]])/3,0))</f>
        <v/>
      </c>
      <c r="N7596" s="2" t="str" cm="1">
        <f t="array" ref="N7596">IFERROR(_xlfn.IFS(Sales_Pipeline[[#This Row],[Deal_Stage]]="Won",_xlfn.XLOOKUP(Sales_Pipeline[[#This Row],[Product]],Products!$A$2:$A$8,Products!$C$2:$C$8),Sales_Pipeline[[#This Row],[Deal_Stage]]="Lost",_xlfn.XLOOKUP(Sales_Pipeline[[#This Row],[Product]],Products!$A$2:$A$8,Products!$C$2:$C$8)),"")</f>
        <v/>
      </c>
      <c r="O7596" s="2">
        <v>0</v>
      </c>
    </row>
    <row r="7597" spans="1:15" x14ac:dyDescent="0.3">
      <c r="A7597" t="s">
        <v>7743</v>
      </c>
      <c r="B7597" t="s">
        <v>37</v>
      </c>
      <c r="C7597" t="str">
        <f>_xlfn.XLOOKUP(Sales_Pipeline[[#This Row],[Sales_Agent]],Sales_Teams[Sales_Agent],Sales_Teams[Manager])</f>
        <v>Celia Rouche</v>
      </c>
      <c r="D7597" t="str">
        <f>_xlfn.XLOOKUP(Sales_Pipeline[[#This Row],[Manager]],Sales_Teams[Manager],Sales_Teams[Regional_Office])</f>
        <v>West</v>
      </c>
      <c r="E7597" t="s">
        <v>63</v>
      </c>
      <c r="F7597" t="s">
        <v>66</v>
      </c>
      <c r="G7597" t="str">
        <f>IFERROR(_xlfn.XLOOKUP(Sales_Pipeline[[#This Row],[Account]],Accounts!$A$2:$A$86,Accounts!$F$2:$F$86),"")</f>
        <v>United States</v>
      </c>
      <c r="H7597" t="s">
        <v>82</v>
      </c>
      <c r="I7597" s="3">
        <v>43025</v>
      </c>
      <c r="J7597" s="3">
        <v>43031</v>
      </c>
      <c r="K7597" s="8" t="str">
        <f>IF(Sales_Pipeline[[#This Row],[Close_Date]]="","",TEXT(Sales_Pipeline[[#This Row],[Close_Date]],"ddd"))</f>
        <v>Mon</v>
      </c>
      <c r="L7597" s="8" t="str">
        <f>IF(Sales_Pipeline[[#This Row],[Close_Date]]="","",TEXT(Sales_Pipeline[[#This Row],[Close_Date]],"mmm"))</f>
        <v>Oct</v>
      </c>
      <c r="M7597" s="8" t="str">
        <f>IF(Sales_Pipeline[[#This Row],[Close_Date]]="","","Q"&amp;ROUNDUP(MONTH(Sales_Pipeline[[#This Row],[Close_Date]])/3,0))</f>
        <v>Q4</v>
      </c>
      <c r="N7597" s="2" cm="1">
        <f t="array" ref="N7597">IFERROR(_xlfn.IFS(Sales_Pipeline[[#This Row],[Deal_Stage]]="Won",_xlfn.XLOOKUP(Sales_Pipeline[[#This Row],[Product]],Products!$A$2:$A$8,Products!$C$2:$C$8),Sales_Pipeline[[#This Row],[Deal_Stage]]="Lost",_xlfn.XLOOKUP(Sales_Pipeline[[#This Row],[Product]],Products!$A$2:$A$8,Products!$C$2:$C$8)),"")</f>
        <v>550</v>
      </c>
      <c r="O7597" s="2">
        <v>0</v>
      </c>
    </row>
    <row r="7598" spans="1:15" x14ac:dyDescent="0.3">
      <c r="A7598" t="s">
        <v>7744</v>
      </c>
      <c r="B7598" t="s">
        <v>37</v>
      </c>
      <c r="C7598" t="str">
        <f>_xlfn.XLOOKUP(Sales_Pipeline[[#This Row],[Sales_Agent]],Sales_Teams[Sales_Agent],Sales_Teams[Manager])</f>
        <v>Celia Rouche</v>
      </c>
      <c r="D7598" t="str">
        <f>_xlfn.XLOOKUP(Sales_Pipeline[[#This Row],[Manager]],Sales_Teams[Manager],Sales_Teams[Regional_Office])</f>
        <v>West</v>
      </c>
      <c r="E7598" t="s">
        <v>61</v>
      </c>
      <c r="F7598" t="s">
        <v>166</v>
      </c>
      <c r="G7598" t="str">
        <f>IFERROR(_xlfn.XLOOKUP(Sales_Pipeline[[#This Row],[Account]],Accounts!$A$2:$A$86,Accounts!$F$2:$F$86),"")</f>
        <v>United States</v>
      </c>
      <c r="H7598" t="s">
        <v>82</v>
      </c>
      <c r="I7598" s="3">
        <v>43025</v>
      </c>
      <c r="J7598" s="3">
        <v>43034</v>
      </c>
      <c r="K7598" s="8" t="str">
        <f>IF(Sales_Pipeline[[#This Row],[Close_Date]]="","",TEXT(Sales_Pipeline[[#This Row],[Close_Date]],"ddd"))</f>
        <v>Thu</v>
      </c>
      <c r="L7598" s="8" t="str">
        <f>IF(Sales_Pipeline[[#This Row],[Close_Date]]="","",TEXT(Sales_Pipeline[[#This Row],[Close_Date]],"mmm"))</f>
        <v>Oct</v>
      </c>
      <c r="M7598" s="8" t="str">
        <f>IF(Sales_Pipeline[[#This Row],[Close_Date]]="","","Q"&amp;ROUNDUP(MONTH(Sales_Pipeline[[#This Row],[Close_Date]])/3,0))</f>
        <v>Q4</v>
      </c>
      <c r="N7598" s="2" cm="1">
        <f t="array" ref="N7598">IFERROR(_xlfn.IFS(Sales_Pipeline[[#This Row],[Deal_Stage]]="Won",_xlfn.XLOOKUP(Sales_Pipeline[[#This Row],[Product]],Products!$A$2:$A$8,Products!$C$2:$C$8),Sales_Pipeline[[#This Row],[Deal_Stage]]="Lost",_xlfn.XLOOKUP(Sales_Pipeline[[#This Row],[Product]],Products!$A$2:$A$8,Products!$C$2:$C$8)),"")</f>
        <v>55</v>
      </c>
      <c r="O7598" s="2">
        <v>0</v>
      </c>
    </row>
    <row r="7599" spans="1:15" x14ac:dyDescent="0.3">
      <c r="A7599" t="s">
        <v>7745</v>
      </c>
      <c r="B7599" t="s">
        <v>37</v>
      </c>
      <c r="C7599" t="str">
        <f>_xlfn.XLOOKUP(Sales_Pipeline[[#This Row],[Sales_Agent]],Sales_Teams[Sales_Agent],Sales_Teams[Manager])</f>
        <v>Celia Rouche</v>
      </c>
      <c r="D7599" t="str">
        <f>_xlfn.XLOOKUP(Sales_Pipeline[[#This Row],[Manager]],Sales_Teams[Manager],Sales_Teams[Regional_Office])</f>
        <v>West</v>
      </c>
      <c r="E7599" t="s">
        <v>61</v>
      </c>
      <c r="F7599" t="s">
        <v>175</v>
      </c>
      <c r="G7599" t="str">
        <f>IFERROR(_xlfn.XLOOKUP(Sales_Pipeline[[#This Row],[Account]],Accounts!$A$2:$A$86,Accounts!$F$2:$F$86),"")</f>
        <v>Brazil</v>
      </c>
      <c r="H7599" t="s">
        <v>82</v>
      </c>
      <c r="I7599" s="3">
        <v>43025</v>
      </c>
      <c r="J7599" s="3">
        <v>43034</v>
      </c>
      <c r="K7599" s="8" t="str">
        <f>IF(Sales_Pipeline[[#This Row],[Close_Date]]="","",TEXT(Sales_Pipeline[[#This Row],[Close_Date]],"ddd"))</f>
        <v>Thu</v>
      </c>
      <c r="L7599" s="8" t="str">
        <f>IF(Sales_Pipeline[[#This Row],[Close_Date]]="","",TEXT(Sales_Pipeline[[#This Row],[Close_Date]],"mmm"))</f>
        <v>Oct</v>
      </c>
      <c r="M7599" s="8" t="str">
        <f>IF(Sales_Pipeline[[#This Row],[Close_Date]]="","","Q"&amp;ROUNDUP(MONTH(Sales_Pipeline[[#This Row],[Close_Date]])/3,0))</f>
        <v>Q4</v>
      </c>
      <c r="N7599" s="2" cm="1">
        <f t="array" ref="N7599">IFERROR(_xlfn.IFS(Sales_Pipeline[[#This Row],[Deal_Stage]]="Won",_xlfn.XLOOKUP(Sales_Pipeline[[#This Row],[Product]],Products!$A$2:$A$8,Products!$C$2:$C$8),Sales_Pipeline[[#This Row],[Deal_Stage]]="Lost",_xlfn.XLOOKUP(Sales_Pipeline[[#This Row],[Product]],Products!$A$2:$A$8,Products!$C$2:$C$8)),"")</f>
        <v>55</v>
      </c>
      <c r="O7599" s="2">
        <v>0</v>
      </c>
    </row>
    <row r="7600" spans="1:15" x14ac:dyDescent="0.3">
      <c r="A7600" t="s">
        <v>7746</v>
      </c>
      <c r="B7600" t="s">
        <v>12</v>
      </c>
      <c r="C7600" t="str">
        <f>_xlfn.XLOOKUP(Sales_Pipeline[[#This Row],[Sales_Agent]],Sales_Teams[Sales_Agent],Sales_Teams[Manager])</f>
        <v>Melvin Marxen</v>
      </c>
      <c r="D7600" t="str">
        <f>_xlfn.XLOOKUP(Sales_Pipeline[[#This Row],[Manager]],Sales_Teams[Manager],Sales_Teams[Regional_Office])</f>
        <v>Central</v>
      </c>
      <c r="E7600" t="s">
        <v>61</v>
      </c>
      <c r="F7600" t="s">
        <v>118</v>
      </c>
      <c r="G7600" t="str">
        <f>IFERROR(_xlfn.XLOOKUP(Sales_Pipeline[[#This Row],[Account]],Accounts!$A$2:$A$86,Accounts!$F$2:$F$86),"")</f>
        <v>United States</v>
      </c>
      <c r="H7600" t="s">
        <v>57</v>
      </c>
      <c r="I7600" s="3">
        <v>43025</v>
      </c>
      <c r="J7600" s="3">
        <v>43034</v>
      </c>
      <c r="K7600" s="8" t="str">
        <f>IF(Sales_Pipeline[[#This Row],[Close_Date]]="","",TEXT(Sales_Pipeline[[#This Row],[Close_Date]],"ddd"))</f>
        <v>Thu</v>
      </c>
      <c r="L7600" s="8" t="str">
        <f>IF(Sales_Pipeline[[#This Row],[Close_Date]]="","",TEXT(Sales_Pipeline[[#This Row],[Close_Date]],"mmm"))</f>
        <v>Oct</v>
      </c>
      <c r="M7600" s="8" t="str">
        <f>IF(Sales_Pipeline[[#This Row],[Close_Date]]="","","Q"&amp;ROUNDUP(MONTH(Sales_Pipeline[[#This Row],[Close_Date]])/3,0))</f>
        <v>Q4</v>
      </c>
      <c r="N7600" s="2" cm="1">
        <f t="array" ref="N7600">IFERROR(_xlfn.IFS(Sales_Pipeline[[#This Row],[Deal_Stage]]="Won",_xlfn.XLOOKUP(Sales_Pipeline[[#This Row],[Product]],Products!$A$2:$A$8,Products!$C$2:$C$8),Sales_Pipeline[[#This Row],[Deal_Stage]]="Lost",_xlfn.XLOOKUP(Sales_Pipeline[[#This Row],[Product]],Products!$A$2:$A$8,Products!$C$2:$C$8)),"")</f>
        <v>55</v>
      </c>
      <c r="O7600" s="2">
        <v>64</v>
      </c>
    </row>
    <row r="7601" spans="1:15" x14ac:dyDescent="0.3">
      <c r="A7601" t="s">
        <v>7747</v>
      </c>
      <c r="B7601" t="s">
        <v>7</v>
      </c>
      <c r="C7601" t="str">
        <f>_xlfn.XLOOKUP(Sales_Pipeline[[#This Row],[Sales_Agent]],Sales_Teams[Sales_Agent],Sales_Teams[Manager])</f>
        <v>Dustin Brinkmann</v>
      </c>
      <c r="D7601" t="str">
        <f>_xlfn.XLOOKUP(Sales_Pipeline[[#This Row],[Manager]],Sales_Teams[Manager],Sales_Teams[Regional_Office])</f>
        <v>Central</v>
      </c>
      <c r="E7601" t="s">
        <v>61</v>
      </c>
      <c r="F7601" t="s">
        <v>318</v>
      </c>
      <c r="G7601" t="str">
        <f>IFERROR(_xlfn.XLOOKUP(Sales_Pipeline[[#This Row],[Account]],Accounts!$A$2:$A$86,Accounts!$F$2:$F$86),"")</f>
        <v>Kenya</v>
      </c>
      <c r="H7601" t="s">
        <v>57</v>
      </c>
      <c r="I7601" s="3">
        <v>43025</v>
      </c>
      <c r="J7601" s="3">
        <v>43035</v>
      </c>
      <c r="K7601" s="8" t="str">
        <f>IF(Sales_Pipeline[[#This Row],[Close_Date]]="","",TEXT(Sales_Pipeline[[#This Row],[Close_Date]],"ddd"))</f>
        <v>Fri</v>
      </c>
      <c r="L7601" s="8" t="str">
        <f>IF(Sales_Pipeline[[#This Row],[Close_Date]]="","",TEXT(Sales_Pipeline[[#This Row],[Close_Date]],"mmm"))</f>
        <v>Oct</v>
      </c>
      <c r="M7601" s="8" t="str">
        <f>IF(Sales_Pipeline[[#This Row],[Close_Date]]="","","Q"&amp;ROUNDUP(MONTH(Sales_Pipeline[[#This Row],[Close_Date]])/3,0))</f>
        <v>Q4</v>
      </c>
      <c r="N7601" s="2" cm="1">
        <f t="array" ref="N7601">IFERROR(_xlfn.IFS(Sales_Pipeline[[#This Row],[Deal_Stage]]="Won",_xlfn.XLOOKUP(Sales_Pipeline[[#This Row],[Product]],Products!$A$2:$A$8,Products!$C$2:$C$8),Sales_Pipeline[[#This Row],[Deal_Stage]]="Lost",_xlfn.XLOOKUP(Sales_Pipeline[[#This Row],[Product]],Products!$A$2:$A$8,Products!$C$2:$C$8)),"")</f>
        <v>55</v>
      </c>
      <c r="O7601" s="2">
        <v>54</v>
      </c>
    </row>
    <row r="7602" spans="1:15" x14ac:dyDescent="0.3">
      <c r="A7602" t="s">
        <v>7748</v>
      </c>
      <c r="B7602" t="s">
        <v>32</v>
      </c>
      <c r="C7602" t="str">
        <f>_xlfn.XLOOKUP(Sales_Pipeline[[#This Row],[Sales_Agent]],Sales_Teams[Sales_Agent],Sales_Teams[Manager])</f>
        <v>Celia Rouche</v>
      </c>
      <c r="D7602" t="str">
        <f>_xlfn.XLOOKUP(Sales_Pipeline[[#This Row],[Manager]],Sales_Teams[Manager],Sales_Teams[Regional_Office])</f>
        <v>West</v>
      </c>
      <c r="E7602" t="s">
        <v>61</v>
      </c>
      <c r="F7602" t="s">
        <v>120</v>
      </c>
      <c r="G7602" t="str">
        <f>IFERROR(_xlfn.XLOOKUP(Sales_Pipeline[[#This Row],[Account]],Accounts!$A$2:$A$86,Accounts!$F$2:$F$86),"")</f>
        <v>United States</v>
      </c>
      <c r="H7602" t="s">
        <v>57</v>
      </c>
      <c r="I7602" s="3">
        <v>43025</v>
      </c>
      <c r="J7602" s="3">
        <v>43034</v>
      </c>
      <c r="K7602" s="8" t="str">
        <f>IF(Sales_Pipeline[[#This Row],[Close_Date]]="","",TEXT(Sales_Pipeline[[#This Row],[Close_Date]],"ddd"))</f>
        <v>Thu</v>
      </c>
      <c r="L7602" s="8" t="str">
        <f>IF(Sales_Pipeline[[#This Row],[Close_Date]]="","",TEXT(Sales_Pipeline[[#This Row],[Close_Date]],"mmm"))</f>
        <v>Oct</v>
      </c>
      <c r="M7602" s="8" t="str">
        <f>IF(Sales_Pipeline[[#This Row],[Close_Date]]="","","Q"&amp;ROUNDUP(MONTH(Sales_Pipeline[[#This Row],[Close_Date]])/3,0))</f>
        <v>Q4</v>
      </c>
      <c r="N7602" s="2" cm="1">
        <f t="array" ref="N7602">IFERROR(_xlfn.IFS(Sales_Pipeline[[#This Row],[Deal_Stage]]="Won",_xlfn.XLOOKUP(Sales_Pipeline[[#This Row],[Product]],Products!$A$2:$A$8,Products!$C$2:$C$8),Sales_Pipeline[[#This Row],[Deal_Stage]]="Lost",_xlfn.XLOOKUP(Sales_Pipeline[[#This Row],[Product]],Products!$A$2:$A$8,Products!$C$2:$C$8)),"")</f>
        <v>55</v>
      </c>
      <c r="O7602" s="2">
        <v>68</v>
      </c>
    </row>
    <row r="7603" spans="1:15" x14ac:dyDescent="0.3">
      <c r="A7603" t="s">
        <v>7749</v>
      </c>
      <c r="B7603" t="s">
        <v>17</v>
      </c>
      <c r="C7603" t="str">
        <f>_xlfn.XLOOKUP(Sales_Pipeline[[#This Row],[Sales_Agent]],Sales_Teams[Sales_Agent],Sales_Teams[Manager])</f>
        <v>Cara Losch</v>
      </c>
      <c r="D7603" t="str">
        <f>_xlfn.XLOOKUP(Sales_Pipeline[[#This Row],[Manager]],Sales_Teams[Manager],Sales_Teams[Regional_Office])</f>
        <v>East</v>
      </c>
      <c r="E7603" t="s">
        <v>55</v>
      </c>
      <c r="F7603" t="s">
        <v>220</v>
      </c>
      <c r="G7603" t="str">
        <f>IFERROR(_xlfn.XLOOKUP(Sales_Pipeline[[#This Row],[Account]],Accounts!$A$2:$A$86,Accounts!$F$2:$F$86),"")</f>
        <v>United States</v>
      </c>
      <c r="H7603" t="s">
        <v>82</v>
      </c>
      <c r="I7603" s="3">
        <v>43025</v>
      </c>
      <c r="J7603" s="3">
        <v>43026</v>
      </c>
      <c r="K7603" s="8" t="str">
        <f>IF(Sales_Pipeline[[#This Row],[Close_Date]]="","",TEXT(Sales_Pipeline[[#This Row],[Close_Date]],"ddd"))</f>
        <v>Wed</v>
      </c>
      <c r="L7603" s="8" t="str">
        <f>IF(Sales_Pipeline[[#This Row],[Close_Date]]="","",TEXT(Sales_Pipeline[[#This Row],[Close_Date]],"mmm"))</f>
        <v>Oct</v>
      </c>
      <c r="M7603" s="8" t="str">
        <f>IF(Sales_Pipeline[[#This Row],[Close_Date]]="","","Q"&amp;ROUNDUP(MONTH(Sales_Pipeline[[#This Row],[Close_Date]])/3,0))</f>
        <v>Q4</v>
      </c>
      <c r="N7603" s="2" cm="1">
        <f t="array" ref="N7603">IFERROR(_xlfn.IFS(Sales_Pipeline[[#This Row],[Deal_Stage]]="Won",_xlfn.XLOOKUP(Sales_Pipeline[[#This Row],[Product]],Products!$A$2:$A$8,Products!$C$2:$C$8),Sales_Pipeline[[#This Row],[Deal_Stage]]="Lost",_xlfn.XLOOKUP(Sales_Pipeline[[#This Row],[Product]],Products!$A$2:$A$8,Products!$C$2:$C$8)),"")</f>
        <v>1096</v>
      </c>
      <c r="O7603" s="2">
        <v>0</v>
      </c>
    </row>
    <row r="7604" spans="1:15" x14ac:dyDescent="0.3">
      <c r="A7604" t="s">
        <v>7750</v>
      </c>
      <c r="B7604" t="s">
        <v>17</v>
      </c>
      <c r="C7604" t="str">
        <f>_xlfn.XLOOKUP(Sales_Pipeline[[#This Row],[Sales_Agent]],Sales_Teams[Sales_Agent],Sales_Teams[Manager])</f>
        <v>Cara Losch</v>
      </c>
      <c r="D7604" t="str">
        <f>_xlfn.XLOOKUP(Sales_Pipeline[[#This Row],[Manager]],Sales_Teams[Manager],Sales_Teams[Regional_Office])</f>
        <v>East</v>
      </c>
      <c r="E7604" t="s">
        <v>61</v>
      </c>
      <c r="F7604" t="s">
        <v>127</v>
      </c>
      <c r="G7604" t="str">
        <f>IFERROR(_xlfn.XLOOKUP(Sales_Pipeline[[#This Row],[Account]],Accounts!$A$2:$A$86,Accounts!$F$2:$F$86),"")</f>
        <v>United States</v>
      </c>
      <c r="H7604" t="s">
        <v>82</v>
      </c>
      <c r="I7604" s="3">
        <v>43025</v>
      </c>
      <c r="J7604" s="3">
        <v>43026</v>
      </c>
      <c r="K7604" s="8" t="str">
        <f>IF(Sales_Pipeline[[#This Row],[Close_Date]]="","",TEXT(Sales_Pipeline[[#This Row],[Close_Date]],"ddd"))</f>
        <v>Wed</v>
      </c>
      <c r="L7604" s="8" t="str">
        <f>IF(Sales_Pipeline[[#This Row],[Close_Date]]="","",TEXT(Sales_Pipeline[[#This Row],[Close_Date]],"mmm"))</f>
        <v>Oct</v>
      </c>
      <c r="M7604" s="8" t="str">
        <f>IF(Sales_Pipeline[[#This Row],[Close_Date]]="","","Q"&amp;ROUNDUP(MONTH(Sales_Pipeline[[#This Row],[Close_Date]])/3,0))</f>
        <v>Q4</v>
      </c>
      <c r="N7604" s="2" cm="1">
        <f t="array" ref="N7604">IFERROR(_xlfn.IFS(Sales_Pipeline[[#This Row],[Deal_Stage]]="Won",_xlfn.XLOOKUP(Sales_Pipeline[[#This Row],[Product]],Products!$A$2:$A$8,Products!$C$2:$C$8),Sales_Pipeline[[#This Row],[Deal_Stage]]="Lost",_xlfn.XLOOKUP(Sales_Pipeline[[#This Row],[Product]],Products!$A$2:$A$8,Products!$C$2:$C$8)),"")</f>
        <v>55</v>
      </c>
      <c r="O7604" s="2">
        <v>0</v>
      </c>
    </row>
    <row r="7605" spans="1:15" x14ac:dyDescent="0.3">
      <c r="A7605" t="s">
        <v>7751</v>
      </c>
      <c r="B7605" t="s">
        <v>23</v>
      </c>
      <c r="C7605" t="str">
        <f>_xlfn.XLOOKUP(Sales_Pipeline[[#This Row],[Sales_Agent]],Sales_Teams[Sales_Agent],Sales_Teams[Manager])</f>
        <v>Cara Losch</v>
      </c>
      <c r="D7605" t="str">
        <f>_xlfn.XLOOKUP(Sales_Pipeline[[#This Row],[Manager]],Sales_Teams[Manager],Sales_Teams[Regional_Office])</f>
        <v>East</v>
      </c>
      <c r="E7605" t="s">
        <v>61</v>
      </c>
      <c r="F7605" t="s">
        <v>238</v>
      </c>
      <c r="G7605" t="str">
        <f>IFERROR(_xlfn.XLOOKUP(Sales_Pipeline[[#This Row],[Account]],Accounts!$A$2:$A$86,Accounts!$F$2:$F$86),"")</f>
        <v>United States</v>
      </c>
      <c r="H7605" t="s">
        <v>82</v>
      </c>
      <c r="I7605" s="3">
        <v>43025</v>
      </c>
      <c r="J7605" s="3">
        <v>43027</v>
      </c>
      <c r="K7605" s="8" t="str">
        <f>IF(Sales_Pipeline[[#This Row],[Close_Date]]="","",TEXT(Sales_Pipeline[[#This Row],[Close_Date]],"ddd"))</f>
        <v>Thu</v>
      </c>
      <c r="L7605" s="8" t="str">
        <f>IF(Sales_Pipeline[[#This Row],[Close_Date]]="","",TEXT(Sales_Pipeline[[#This Row],[Close_Date]],"mmm"))</f>
        <v>Oct</v>
      </c>
      <c r="M7605" s="8" t="str">
        <f>IF(Sales_Pipeline[[#This Row],[Close_Date]]="","","Q"&amp;ROUNDUP(MONTH(Sales_Pipeline[[#This Row],[Close_Date]])/3,0))</f>
        <v>Q4</v>
      </c>
      <c r="N7605" s="2" cm="1">
        <f t="array" ref="N7605">IFERROR(_xlfn.IFS(Sales_Pipeline[[#This Row],[Deal_Stage]]="Won",_xlfn.XLOOKUP(Sales_Pipeline[[#This Row],[Product]],Products!$A$2:$A$8,Products!$C$2:$C$8),Sales_Pipeline[[#This Row],[Deal_Stage]]="Lost",_xlfn.XLOOKUP(Sales_Pipeline[[#This Row],[Product]],Products!$A$2:$A$8,Products!$C$2:$C$8)),"")</f>
        <v>55</v>
      </c>
      <c r="O7605" s="2">
        <v>0</v>
      </c>
    </row>
    <row r="7606" spans="1:15" x14ac:dyDescent="0.3">
      <c r="A7606" t="s">
        <v>7752</v>
      </c>
      <c r="B7606" t="s">
        <v>44</v>
      </c>
      <c r="C7606" t="str">
        <f>_xlfn.XLOOKUP(Sales_Pipeline[[#This Row],[Sales_Agent]],Sales_Teams[Sales_Agent],Sales_Teams[Manager])</f>
        <v>Summer Sewald</v>
      </c>
      <c r="D7606" t="str">
        <f>_xlfn.XLOOKUP(Sales_Pipeline[[#This Row],[Manager]],Sales_Teams[Manager],Sales_Teams[Regional_Office])</f>
        <v>West</v>
      </c>
      <c r="E7606" t="s">
        <v>55</v>
      </c>
      <c r="F7606" t="s">
        <v>173</v>
      </c>
      <c r="G7606" t="str">
        <f>IFERROR(_xlfn.XLOOKUP(Sales_Pipeline[[#This Row],[Account]],Accounts!$A$2:$A$86,Accounts!$F$2:$F$86),"")</f>
        <v>United States</v>
      </c>
      <c r="H7606" t="s">
        <v>57</v>
      </c>
      <c r="I7606" s="3">
        <v>43025</v>
      </c>
      <c r="J7606" s="3">
        <v>43079</v>
      </c>
      <c r="K7606" s="8" t="str">
        <f>IF(Sales_Pipeline[[#This Row],[Close_Date]]="","",TEXT(Sales_Pipeline[[#This Row],[Close_Date]],"ddd"))</f>
        <v>Sun</v>
      </c>
      <c r="L7606" s="8" t="str">
        <f>IF(Sales_Pipeline[[#This Row],[Close_Date]]="","",TEXT(Sales_Pipeline[[#This Row],[Close_Date]],"mmm"))</f>
        <v>Dec</v>
      </c>
      <c r="M7606" s="8" t="str">
        <f>IF(Sales_Pipeline[[#This Row],[Close_Date]]="","","Q"&amp;ROUNDUP(MONTH(Sales_Pipeline[[#This Row],[Close_Date]])/3,0))</f>
        <v>Q4</v>
      </c>
      <c r="N7606" s="2" cm="1">
        <f t="array" ref="N7606">IFERROR(_xlfn.IFS(Sales_Pipeline[[#This Row],[Deal_Stage]]="Won",_xlfn.XLOOKUP(Sales_Pipeline[[#This Row],[Product]],Products!$A$2:$A$8,Products!$C$2:$C$8),Sales_Pipeline[[#This Row],[Deal_Stage]]="Lost",_xlfn.XLOOKUP(Sales_Pipeline[[#This Row],[Product]],Products!$A$2:$A$8,Products!$C$2:$C$8)),"")</f>
        <v>1096</v>
      </c>
      <c r="O7606" s="2">
        <v>1129</v>
      </c>
    </row>
    <row r="7607" spans="1:15" x14ac:dyDescent="0.3">
      <c r="A7607" t="s">
        <v>7753</v>
      </c>
      <c r="B7607" t="s">
        <v>27</v>
      </c>
      <c r="C7607" t="str">
        <f>_xlfn.XLOOKUP(Sales_Pipeline[[#This Row],[Sales_Agent]],Sales_Teams[Sales_Agent],Sales_Teams[Manager])</f>
        <v>Rocco Neubert</v>
      </c>
      <c r="D7607" t="str">
        <f>_xlfn.XLOOKUP(Sales_Pipeline[[#This Row],[Manager]],Sales_Teams[Manager],Sales_Teams[Regional_Office])</f>
        <v>East</v>
      </c>
      <c r="E7607" t="s">
        <v>76</v>
      </c>
      <c r="F7607" t="s">
        <v>127</v>
      </c>
      <c r="G7607" t="str">
        <f>IFERROR(_xlfn.XLOOKUP(Sales_Pipeline[[#This Row],[Account]],Accounts!$A$2:$A$86,Accounts!$F$2:$F$86),"")</f>
        <v>United States</v>
      </c>
      <c r="H7607" t="s">
        <v>82</v>
      </c>
      <c r="I7607" s="3">
        <v>43026</v>
      </c>
      <c r="J7607" s="3">
        <v>43027</v>
      </c>
      <c r="K7607" s="8" t="str">
        <f>IF(Sales_Pipeline[[#This Row],[Close_Date]]="","",TEXT(Sales_Pipeline[[#This Row],[Close_Date]],"ddd"))</f>
        <v>Thu</v>
      </c>
      <c r="L7607" s="8" t="str">
        <f>IF(Sales_Pipeline[[#This Row],[Close_Date]]="","",TEXT(Sales_Pipeline[[#This Row],[Close_Date]],"mmm"))</f>
        <v>Oct</v>
      </c>
      <c r="M7607" s="8" t="str">
        <f>IF(Sales_Pipeline[[#This Row],[Close_Date]]="","","Q"&amp;ROUNDUP(MONTH(Sales_Pipeline[[#This Row],[Close_Date]])/3,0))</f>
        <v>Q4</v>
      </c>
      <c r="N7607" s="2" cm="1">
        <f t="array" ref="N7607">IFERROR(_xlfn.IFS(Sales_Pipeline[[#This Row],[Deal_Stage]]="Won",_xlfn.XLOOKUP(Sales_Pipeline[[#This Row],[Product]],Products!$A$2:$A$8,Products!$C$2:$C$8),Sales_Pipeline[[#This Row],[Deal_Stage]]="Lost",_xlfn.XLOOKUP(Sales_Pipeline[[#This Row],[Product]],Products!$A$2:$A$8,Products!$C$2:$C$8)),"")</f>
        <v>3393</v>
      </c>
      <c r="O7607" s="2">
        <v>0</v>
      </c>
    </row>
    <row r="7608" spans="1:15" x14ac:dyDescent="0.3">
      <c r="A7608" t="s">
        <v>7754</v>
      </c>
      <c r="B7608" t="s">
        <v>6</v>
      </c>
      <c r="C7608" t="str">
        <f>_xlfn.XLOOKUP(Sales_Pipeline[[#This Row],[Sales_Agent]],Sales_Teams[Sales_Agent],Sales_Teams[Manager])</f>
        <v>Dustin Brinkmann</v>
      </c>
      <c r="D7608" t="str">
        <f>_xlfn.XLOOKUP(Sales_Pipeline[[#This Row],[Manager]],Sales_Teams[Manager],Sales_Teams[Regional_Office])</f>
        <v>Central</v>
      </c>
      <c r="E7608" t="s">
        <v>55</v>
      </c>
      <c r="F7608" t="s">
        <v>333</v>
      </c>
      <c r="G7608" t="str">
        <f>IFERROR(_xlfn.XLOOKUP(Sales_Pipeline[[#This Row],[Account]],Accounts!$A$2:$A$86,Accounts!$F$2:$F$86),"")</f>
        <v>United States</v>
      </c>
      <c r="H7608" t="s">
        <v>57</v>
      </c>
      <c r="I7608" s="3">
        <v>43026</v>
      </c>
      <c r="J7608" s="3">
        <v>43028</v>
      </c>
      <c r="K7608" s="8" t="str">
        <f>IF(Sales_Pipeline[[#This Row],[Close_Date]]="","",TEXT(Sales_Pipeline[[#This Row],[Close_Date]],"ddd"))</f>
        <v>Fri</v>
      </c>
      <c r="L7608" s="8" t="str">
        <f>IF(Sales_Pipeline[[#This Row],[Close_Date]]="","",TEXT(Sales_Pipeline[[#This Row],[Close_Date]],"mmm"))</f>
        <v>Oct</v>
      </c>
      <c r="M7608" s="8" t="str">
        <f>IF(Sales_Pipeline[[#This Row],[Close_Date]]="","","Q"&amp;ROUNDUP(MONTH(Sales_Pipeline[[#This Row],[Close_Date]])/3,0))</f>
        <v>Q4</v>
      </c>
      <c r="N7608" s="2" cm="1">
        <f t="array" ref="N7608">IFERROR(_xlfn.IFS(Sales_Pipeline[[#This Row],[Deal_Stage]]="Won",_xlfn.XLOOKUP(Sales_Pipeline[[#This Row],[Product]],Products!$A$2:$A$8,Products!$C$2:$C$8),Sales_Pipeline[[#This Row],[Deal_Stage]]="Lost",_xlfn.XLOOKUP(Sales_Pipeline[[#This Row],[Product]],Products!$A$2:$A$8,Products!$C$2:$C$8)),"")</f>
        <v>1096</v>
      </c>
      <c r="O7608" s="2">
        <v>1200</v>
      </c>
    </row>
    <row r="7609" spans="1:15" x14ac:dyDescent="0.3">
      <c r="A7609" t="s">
        <v>7755</v>
      </c>
      <c r="B7609" t="s">
        <v>6</v>
      </c>
      <c r="C7609" t="str">
        <f>_xlfn.XLOOKUP(Sales_Pipeline[[#This Row],[Sales_Agent]],Sales_Teams[Sales_Agent],Sales_Teams[Manager])</f>
        <v>Dustin Brinkmann</v>
      </c>
      <c r="D7609" t="str">
        <f>_xlfn.XLOOKUP(Sales_Pipeline[[#This Row],[Manager]],Sales_Teams[Manager],Sales_Teams[Regional_Office])</f>
        <v>Central</v>
      </c>
      <c r="E7609" t="s">
        <v>76</v>
      </c>
      <c r="F7609" t="s">
        <v>229</v>
      </c>
      <c r="G7609" t="str">
        <f>IFERROR(_xlfn.XLOOKUP(Sales_Pipeline[[#This Row],[Account]],Accounts!$A$2:$A$86,Accounts!$F$2:$F$86),"")</f>
        <v>Norway</v>
      </c>
      <c r="H7609" t="s">
        <v>57</v>
      </c>
      <c r="I7609" s="3">
        <v>43026</v>
      </c>
      <c r="J7609" s="3">
        <v>43088</v>
      </c>
      <c r="K7609" s="8" t="str">
        <f>IF(Sales_Pipeline[[#This Row],[Close_Date]]="","",TEXT(Sales_Pipeline[[#This Row],[Close_Date]],"ddd"))</f>
        <v>Tue</v>
      </c>
      <c r="L7609" s="8" t="str">
        <f>IF(Sales_Pipeline[[#This Row],[Close_Date]]="","",TEXT(Sales_Pipeline[[#This Row],[Close_Date]],"mmm"))</f>
        <v>Dec</v>
      </c>
      <c r="M7609" s="8" t="str">
        <f>IF(Sales_Pipeline[[#This Row],[Close_Date]]="","","Q"&amp;ROUNDUP(MONTH(Sales_Pipeline[[#This Row],[Close_Date]])/3,0))</f>
        <v>Q4</v>
      </c>
      <c r="N7609" s="2" cm="1">
        <f t="array" ref="N7609">IFERROR(_xlfn.IFS(Sales_Pipeline[[#This Row],[Deal_Stage]]="Won",_xlfn.XLOOKUP(Sales_Pipeline[[#This Row],[Product]],Products!$A$2:$A$8,Products!$C$2:$C$8),Sales_Pipeline[[#This Row],[Deal_Stage]]="Lost",_xlfn.XLOOKUP(Sales_Pipeline[[#This Row],[Product]],Products!$A$2:$A$8,Products!$C$2:$C$8)),"")</f>
        <v>3393</v>
      </c>
      <c r="O7609" s="2">
        <v>3164</v>
      </c>
    </row>
    <row r="7610" spans="1:15" x14ac:dyDescent="0.3">
      <c r="A7610" t="s">
        <v>7756</v>
      </c>
      <c r="B7610" t="s">
        <v>20</v>
      </c>
      <c r="C7610" t="str">
        <f>_xlfn.XLOOKUP(Sales_Pipeline[[#This Row],[Sales_Agent]],Sales_Teams[Sales_Agent],Sales_Teams[Manager])</f>
        <v>Cara Losch</v>
      </c>
      <c r="D7610" t="str">
        <f>_xlfn.XLOOKUP(Sales_Pipeline[[#This Row],[Manager]],Sales_Teams[Manager],Sales_Teams[Regional_Office])</f>
        <v>East</v>
      </c>
      <c r="E7610" t="s">
        <v>55</v>
      </c>
      <c r="F7610" t="s">
        <v>216</v>
      </c>
      <c r="G7610" t="str">
        <f>IFERROR(_xlfn.XLOOKUP(Sales_Pipeline[[#This Row],[Account]],Accounts!$A$2:$A$86,Accounts!$F$2:$F$86),"")</f>
        <v>United States</v>
      </c>
      <c r="H7610" t="s">
        <v>82</v>
      </c>
      <c r="I7610" s="3">
        <v>43026</v>
      </c>
      <c r="J7610" s="3">
        <v>43033</v>
      </c>
      <c r="K7610" s="8" t="str">
        <f>IF(Sales_Pipeline[[#This Row],[Close_Date]]="","",TEXT(Sales_Pipeline[[#This Row],[Close_Date]],"ddd"))</f>
        <v>Wed</v>
      </c>
      <c r="L7610" s="8" t="str">
        <f>IF(Sales_Pipeline[[#This Row],[Close_Date]]="","",TEXT(Sales_Pipeline[[#This Row],[Close_Date]],"mmm"))</f>
        <v>Oct</v>
      </c>
      <c r="M7610" s="8" t="str">
        <f>IF(Sales_Pipeline[[#This Row],[Close_Date]]="","","Q"&amp;ROUNDUP(MONTH(Sales_Pipeline[[#This Row],[Close_Date]])/3,0))</f>
        <v>Q4</v>
      </c>
      <c r="N7610" s="2" cm="1">
        <f t="array" ref="N7610">IFERROR(_xlfn.IFS(Sales_Pipeline[[#This Row],[Deal_Stage]]="Won",_xlfn.XLOOKUP(Sales_Pipeline[[#This Row],[Product]],Products!$A$2:$A$8,Products!$C$2:$C$8),Sales_Pipeline[[#This Row],[Deal_Stage]]="Lost",_xlfn.XLOOKUP(Sales_Pipeline[[#This Row],[Product]],Products!$A$2:$A$8,Products!$C$2:$C$8)),"")</f>
        <v>1096</v>
      </c>
      <c r="O7610" s="2">
        <v>0</v>
      </c>
    </row>
    <row r="7611" spans="1:15" x14ac:dyDescent="0.3">
      <c r="A7611" t="s">
        <v>7757</v>
      </c>
      <c r="B7611" t="s">
        <v>20</v>
      </c>
      <c r="C7611" t="str">
        <f>_xlfn.XLOOKUP(Sales_Pipeline[[#This Row],[Sales_Agent]],Sales_Teams[Sales_Agent],Sales_Teams[Manager])</f>
        <v>Cara Losch</v>
      </c>
      <c r="D7611" t="str">
        <f>_xlfn.XLOOKUP(Sales_Pipeline[[#This Row],[Manager]],Sales_Teams[Manager],Sales_Teams[Regional_Office])</f>
        <v>East</v>
      </c>
      <c r="E7611" t="s">
        <v>76</v>
      </c>
      <c r="F7611" t="s">
        <v>116</v>
      </c>
      <c r="G7611" t="str">
        <f>IFERROR(_xlfn.XLOOKUP(Sales_Pipeline[[#This Row],[Account]],Accounts!$A$2:$A$86,Accounts!$F$2:$F$86),"")</f>
        <v>United States</v>
      </c>
      <c r="H7611" t="s">
        <v>57</v>
      </c>
      <c r="I7611" s="3">
        <v>43026</v>
      </c>
      <c r="J7611" s="3">
        <v>43034</v>
      </c>
      <c r="K7611" s="8" t="str">
        <f>IF(Sales_Pipeline[[#This Row],[Close_Date]]="","",TEXT(Sales_Pipeline[[#This Row],[Close_Date]],"ddd"))</f>
        <v>Thu</v>
      </c>
      <c r="L7611" s="8" t="str">
        <f>IF(Sales_Pipeline[[#This Row],[Close_Date]]="","",TEXT(Sales_Pipeline[[#This Row],[Close_Date]],"mmm"))</f>
        <v>Oct</v>
      </c>
      <c r="M7611" s="8" t="str">
        <f>IF(Sales_Pipeline[[#This Row],[Close_Date]]="","","Q"&amp;ROUNDUP(MONTH(Sales_Pipeline[[#This Row],[Close_Date]])/3,0))</f>
        <v>Q4</v>
      </c>
      <c r="N7611" s="2" cm="1">
        <f t="array" ref="N7611">IFERROR(_xlfn.IFS(Sales_Pipeline[[#This Row],[Deal_Stage]]="Won",_xlfn.XLOOKUP(Sales_Pipeline[[#This Row],[Product]],Products!$A$2:$A$8,Products!$C$2:$C$8),Sales_Pipeline[[#This Row],[Deal_Stage]]="Lost",_xlfn.XLOOKUP(Sales_Pipeline[[#This Row],[Product]],Products!$A$2:$A$8,Products!$C$2:$C$8)),"")</f>
        <v>3393</v>
      </c>
      <c r="O7611" s="2">
        <v>3225</v>
      </c>
    </row>
    <row r="7612" spans="1:15" x14ac:dyDescent="0.3">
      <c r="A7612" t="s">
        <v>7758</v>
      </c>
      <c r="B7612" t="s">
        <v>25</v>
      </c>
      <c r="C7612" t="str">
        <f>_xlfn.XLOOKUP(Sales_Pipeline[[#This Row],[Sales_Agent]],Sales_Teams[Sales_Agent],Sales_Teams[Manager])</f>
        <v>Rocco Neubert</v>
      </c>
      <c r="D7612" t="str">
        <f>_xlfn.XLOOKUP(Sales_Pipeline[[#This Row],[Manager]],Sales_Teams[Manager],Sales_Teams[Regional_Office])</f>
        <v>East</v>
      </c>
      <c r="E7612" t="s">
        <v>55</v>
      </c>
      <c r="F7612" t="s">
        <v>238</v>
      </c>
      <c r="G7612" t="str">
        <f>IFERROR(_xlfn.XLOOKUP(Sales_Pipeline[[#This Row],[Account]],Accounts!$A$2:$A$86,Accounts!$F$2:$F$86),"")</f>
        <v>United States</v>
      </c>
      <c r="H7612" t="s">
        <v>82</v>
      </c>
      <c r="I7612" s="3">
        <v>43026</v>
      </c>
      <c r="J7612" s="3">
        <v>43044</v>
      </c>
      <c r="K7612" s="8" t="str">
        <f>IF(Sales_Pipeline[[#This Row],[Close_Date]]="","",TEXT(Sales_Pipeline[[#This Row],[Close_Date]],"ddd"))</f>
        <v>Sun</v>
      </c>
      <c r="L7612" s="8" t="str">
        <f>IF(Sales_Pipeline[[#This Row],[Close_Date]]="","",TEXT(Sales_Pipeline[[#This Row],[Close_Date]],"mmm"))</f>
        <v>Nov</v>
      </c>
      <c r="M7612" s="8" t="str">
        <f>IF(Sales_Pipeline[[#This Row],[Close_Date]]="","","Q"&amp;ROUNDUP(MONTH(Sales_Pipeline[[#This Row],[Close_Date]])/3,0))</f>
        <v>Q4</v>
      </c>
      <c r="N7612" s="2" cm="1">
        <f t="array" ref="N7612">IFERROR(_xlfn.IFS(Sales_Pipeline[[#This Row],[Deal_Stage]]="Won",_xlfn.XLOOKUP(Sales_Pipeline[[#This Row],[Product]],Products!$A$2:$A$8,Products!$C$2:$C$8),Sales_Pipeline[[#This Row],[Deal_Stage]]="Lost",_xlfn.XLOOKUP(Sales_Pipeline[[#This Row],[Product]],Products!$A$2:$A$8,Products!$C$2:$C$8)),"")</f>
        <v>1096</v>
      </c>
      <c r="O7612" s="2">
        <v>0</v>
      </c>
    </row>
    <row r="7613" spans="1:15" x14ac:dyDescent="0.3">
      <c r="A7613" t="s">
        <v>7759</v>
      </c>
      <c r="B7613" t="s">
        <v>15</v>
      </c>
      <c r="C7613" t="str">
        <f>_xlfn.XLOOKUP(Sales_Pipeline[[#This Row],[Sales_Agent]],Sales_Teams[Sales_Agent],Sales_Teams[Manager])</f>
        <v>Melvin Marxen</v>
      </c>
      <c r="D7613" t="str">
        <f>_xlfn.XLOOKUP(Sales_Pipeline[[#This Row],[Manager]],Sales_Teams[Manager],Sales_Teams[Regional_Office])</f>
        <v>Central</v>
      </c>
      <c r="E7613" t="s">
        <v>8953</v>
      </c>
      <c r="F7613" t="s">
        <v>169</v>
      </c>
      <c r="G7613" t="str">
        <f>IFERROR(_xlfn.XLOOKUP(Sales_Pipeline[[#This Row],[Account]],Accounts!$A$2:$A$86,Accounts!$F$2:$F$86),"")</f>
        <v>Panama</v>
      </c>
      <c r="H7613" t="s">
        <v>57</v>
      </c>
      <c r="I7613" s="3">
        <v>43026</v>
      </c>
      <c r="J7613" s="3">
        <v>43028</v>
      </c>
      <c r="K7613" s="8" t="str">
        <f>IF(Sales_Pipeline[[#This Row],[Close_Date]]="","",TEXT(Sales_Pipeline[[#This Row],[Close_Date]],"ddd"))</f>
        <v>Fri</v>
      </c>
      <c r="L7613" s="8" t="str">
        <f>IF(Sales_Pipeline[[#This Row],[Close_Date]]="","",TEXT(Sales_Pipeline[[#This Row],[Close_Date]],"mmm"))</f>
        <v>Oct</v>
      </c>
      <c r="M7613" s="8" t="str">
        <f>IF(Sales_Pipeline[[#This Row],[Close_Date]]="","","Q"&amp;ROUNDUP(MONTH(Sales_Pipeline[[#This Row],[Close_Date]])/3,0))</f>
        <v>Q4</v>
      </c>
      <c r="N7613" s="2" cm="1">
        <f t="array" ref="N7613">IFERROR(_xlfn.IFS(Sales_Pipeline[[#This Row],[Deal_Stage]]="Won",_xlfn.XLOOKUP(Sales_Pipeline[[#This Row],[Product]],Products!$A$2:$A$8,Products!$C$2:$C$8),Sales_Pipeline[[#This Row],[Deal_Stage]]="Lost",_xlfn.XLOOKUP(Sales_Pipeline[[#This Row],[Product]],Products!$A$2:$A$8,Products!$C$2:$C$8)),"")</f>
        <v>4821</v>
      </c>
      <c r="O7613" s="2">
        <v>4130</v>
      </c>
    </row>
    <row r="7614" spans="1:15" x14ac:dyDescent="0.3">
      <c r="A7614" t="s">
        <v>7760</v>
      </c>
      <c r="B7614" t="s">
        <v>28</v>
      </c>
      <c r="C7614" t="str">
        <f>_xlfn.XLOOKUP(Sales_Pipeline[[#This Row],[Sales_Agent]],Sales_Teams[Sales_Agent],Sales_Teams[Manager])</f>
        <v>Rocco Neubert</v>
      </c>
      <c r="D7614" t="str">
        <f>_xlfn.XLOOKUP(Sales_Pipeline[[#This Row],[Manager]],Sales_Teams[Manager],Sales_Teams[Regional_Office])</f>
        <v>East</v>
      </c>
      <c r="E7614" t="s">
        <v>63</v>
      </c>
      <c r="F7614" t="s">
        <v>760</v>
      </c>
      <c r="G7614" t="str">
        <f>IFERROR(_xlfn.XLOOKUP(Sales_Pipeline[[#This Row],[Account]],Accounts!$A$2:$A$86,Accounts!$F$2:$F$86),"")</f>
        <v>United States</v>
      </c>
      <c r="H7614" t="s">
        <v>82</v>
      </c>
      <c r="I7614" s="3">
        <v>43026</v>
      </c>
      <c r="J7614" s="3">
        <v>43032</v>
      </c>
      <c r="K7614" s="8" t="str">
        <f>IF(Sales_Pipeline[[#This Row],[Close_Date]]="","",TEXT(Sales_Pipeline[[#This Row],[Close_Date]],"ddd"))</f>
        <v>Tue</v>
      </c>
      <c r="L7614" s="8" t="str">
        <f>IF(Sales_Pipeline[[#This Row],[Close_Date]]="","",TEXT(Sales_Pipeline[[#This Row],[Close_Date]],"mmm"))</f>
        <v>Oct</v>
      </c>
      <c r="M7614" s="8" t="str">
        <f>IF(Sales_Pipeline[[#This Row],[Close_Date]]="","","Q"&amp;ROUNDUP(MONTH(Sales_Pipeline[[#This Row],[Close_Date]])/3,0))</f>
        <v>Q4</v>
      </c>
      <c r="N7614" s="2" cm="1">
        <f t="array" ref="N7614">IFERROR(_xlfn.IFS(Sales_Pipeline[[#This Row],[Deal_Stage]]="Won",_xlfn.XLOOKUP(Sales_Pipeline[[#This Row],[Product]],Products!$A$2:$A$8,Products!$C$2:$C$8),Sales_Pipeline[[#This Row],[Deal_Stage]]="Lost",_xlfn.XLOOKUP(Sales_Pipeline[[#This Row],[Product]],Products!$A$2:$A$8,Products!$C$2:$C$8)),"")</f>
        <v>550</v>
      </c>
      <c r="O7614" s="2">
        <v>0</v>
      </c>
    </row>
    <row r="7615" spans="1:15" x14ac:dyDescent="0.3">
      <c r="A7615" t="s">
        <v>7761</v>
      </c>
      <c r="B7615" t="s">
        <v>28</v>
      </c>
      <c r="C7615" t="str">
        <f>_xlfn.XLOOKUP(Sales_Pipeline[[#This Row],[Sales_Agent]],Sales_Teams[Sales_Agent],Sales_Teams[Manager])</f>
        <v>Rocco Neubert</v>
      </c>
      <c r="D7615" t="str">
        <f>_xlfn.XLOOKUP(Sales_Pipeline[[#This Row],[Manager]],Sales_Teams[Manager],Sales_Teams[Regional_Office])</f>
        <v>East</v>
      </c>
      <c r="E7615" t="s">
        <v>8953</v>
      </c>
      <c r="F7615" t="s">
        <v>425</v>
      </c>
      <c r="G7615" t="str">
        <f>IFERROR(_xlfn.XLOOKUP(Sales_Pipeline[[#This Row],[Account]],Accounts!$A$2:$A$86,Accounts!$F$2:$F$86),"")</f>
        <v>United States</v>
      </c>
      <c r="H7615" t="s">
        <v>82</v>
      </c>
      <c r="I7615" s="3">
        <v>43026</v>
      </c>
      <c r="J7615" s="3">
        <v>43068</v>
      </c>
      <c r="K7615" s="8" t="str">
        <f>IF(Sales_Pipeline[[#This Row],[Close_Date]]="","",TEXT(Sales_Pipeline[[#This Row],[Close_Date]],"ddd"))</f>
        <v>Wed</v>
      </c>
      <c r="L7615" s="8" t="str">
        <f>IF(Sales_Pipeline[[#This Row],[Close_Date]]="","",TEXT(Sales_Pipeline[[#This Row],[Close_Date]],"mmm"))</f>
        <v>Nov</v>
      </c>
      <c r="M7615" s="8" t="str">
        <f>IF(Sales_Pipeline[[#This Row],[Close_Date]]="","","Q"&amp;ROUNDUP(MONTH(Sales_Pipeline[[#This Row],[Close_Date]])/3,0))</f>
        <v>Q4</v>
      </c>
      <c r="N7615" s="2" cm="1">
        <f t="array" ref="N7615">IFERROR(_xlfn.IFS(Sales_Pipeline[[#This Row],[Deal_Stage]]="Won",_xlfn.XLOOKUP(Sales_Pipeline[[#This Row],[Product]],Products!$A$2:$A$8,Products!$C$2:$C$8),Sales_Pipeline[[#This Row],[Deal_Stage]]="Lost",_xlfn.XLOOKUP(Sales_Pipeline[[#This Row],[Product]],Products!$A$2:$A$8,Products!$C$2:$C$8)),"")</f>
        <v>4821</v>
      </c>
      <c r="O7615" s="2">
        <v>0</v>
      </c>
    </row>
    <row r="7616" spans="1:15" x14ac:dyDescent="0.3">
      <c r="A7616" t="s">
        <v>7762</v>
      </c>
      <c r="B7616" t="s">
        <v>38</v>
      </c>
      <c r="C7616" t="str">
        <f>_xlfn.XLOOKUP(Sales_Pipeline[[#This Row],[Sales_Agent]],Sales_Teams[Sales_Agent],Sales_Teams[Manager])</f>
        <v>Celia Rouche</v>
      </c>
      <c r="D7616" t="str">
        <f>_xlfn.XLOOKUP(Sales_Pipeline[[#This Row],[Manager]],Sales_Teams[Manager],Sales_Teams[Regional_Office])</f>
        <v>West</v>
      </c>
      <c r="E7616" t="s">
        <v>61</v>
      </c>
      <c r="F7616" t="s">
        <v>288</v>
      </c>
      <c r="G7616" t="str">
        <f>IFERROR(_xlfn.XLOOKUP(Sales_Pipeline[[#This Row],[Account]],Accounts!$A$2:$A$86,Accounts!$F$2:$F$86),"")</f>
        <v>United States</v>
      </c>
      <c r="H7616" t="s">
        <v>57</v>
      </c>
      <c r="I7616" s="3">
        <v>43026</v>
      </c>
      <c r="J7616" s="3">
        <v>43028</v>
      </c>
      <c r="K7616" s="8" t="str">
        <f>IF(Sales_Pipeline[[#This Row],[Close_Date]]="","",TEXT(Sales_Pipeline[[#This Row],[Close_Date]],"ddd"))</f>
        <v>Fri</v>
      </c>
      <c r="L7616" s="8" t="str">
        <f>IF(Sales_Pipeline[[#This Row],[Close_Date]]="","",TEXT(Sales_Pipeline[[#This Row],[Close_Date]],"mmm"))</f>
        <v>Oct</v>
      </c>
      <c r="M7616" s="8" t="str">
        <f>IF(Sales_Pipeline[[#This Row],[Close_Date]]="","","Q"&amp;ROUNDUP(MONTH(Sales_Pipeline[[#This Row],[Close_Date]])/3,0))</f>
        <v>Q4</v>
      </c>
      <c r="N7616" s="2" cm="1">
        <f t="array" ref="N7616">IFERROR(_xlfn.IFS(Sales_Pipeline[[#This Row],[Deal_Stage]]="Won",_xlfn.XLOOKUP(Sales_Pipeline[[#This Row],[Product]],Products!$A$2:$A$8,Products!$C$2:$C$8),Sales_Pipeline[[#This Row],[Deal_Stage]]="Lost",_xlfn.XLOOKUP(Sales_Pipeline[[#This Row],[Product]],Products!$A$2:$A$8,Products!$C$2:$C$8)),"")</f>
        <v>55</v>
      </c>
      <c r="O7616" s="2">
        <v>47</v>
      </c>
    </row>
    <row r="7617" spans="1:15" x14ac:dyDescent="0.3">
      <c r="A7617" t="s">
        <v>7763</v>
      </c>
      <c r="B7617" t="s">
        <v>22</v>
      </c>
      <c r="C7617" t="str">
        <f>_xlfn.XLOOKUP(Sales_Pipeline[[#This Row],[Sales_Agent]],Sales_Teams[Sales_Agent],Sales_Teams[Manager])</f>
        <v>Cara Losch</v>
      </c>
      <c r="D7617" t="str">
        <f>_xlfn.XLOOKUP(Sales_Pipeline[[#This Row],[Manager]],Sales_Teams[Manager],Sales_Teams[Regional_Office])</f>
        <v>East</v>
      </c>
      <c r="E7617" t="s">
        <v>84</v>
      </c>
      <c r="F7617" t="s">
        <v>216</v>
      </c>
      <c r="G7617" t="str">
        <f>IFERROR(_xlfn.XLOOKUP(Sales_Pipeline[[#This Row],[Account]],Accounts!$A$2:$A$86,Accounts!$F$2:$F$86),"")</f>
        <v>United States</v>
      </c>
      <c r="H7617" t="s">
        <v>57</v>
      </c>
      <c r="I7617" s="3">
        <v>43026</v>
      </c>
      <c r="J7617" s="3">
        <v>43033</v>
      </c>
      <c r="K7617" s="8" t="str">
        <f>IF(Sales_Pipeline[[#This Row],[Close_Date]]="","",TEXT(Sales_Pipeline[[#This Row],[Close_Date]],"ddd"))</f>
        <v>Wed</v>
      </c>
      <c r="L7617" s="8" t="str">
        <f>IF(Sales_Pipeline[[#This Row],[Close_Date]]="","",TEXT(Sales_Pipeline[[#This Row],[Close_Date]],"mmm"))</f>
        <v>Oct</v>
      </c>
      <c r="M7617" s="8" t="str">
        <f>IF(Sales_Pipeline[[#This Row],[Close_Date]]="","","Q"&amp;ROUNDUP(MONTH(Sales_Pipeline[[#This Row],[Close_Date]])/3,0))</f>
        <v>Q4</v>
      </c>
      <c r="N7617" s="2" cm="1">
        <f t="array" ref="N7617">IFERROR(_xlfn.IFS(Sales_Pipeline[[#This Row],[Deal_Stage]]="Won",_xlfn.XLOOKUP(Sales_Pipeline[[#This Row],[Product]],Products!$A$2:$A$8,Products!$C$2:$C$8),Sales_Pipeline[[#This Row],[Deal_Stage]]="Lost",_xlfn.XLOOKUP(Sales_Pipeline[[#This Row],[Product]],Products!$A$2:$A$8,Products!$C$2:$C$8)),"")</f>
        <v>5482</v>
      </c>
      <c r="O7617" s="2">
        <v>4751</v>
      </c>
    </row>
    <row r="7618" spans="1:15" x14ac:dyDescent="0.3">
      <c r="A7618" t="s">
        <v>7764</v>
      </c>
      <c r="B7618" t="s">
        <v>13</v>
      </c>
      <c r="C7618" t="str">
        <f>_xlfn.XLOOKUP(Sales_Pipeline[[#This Row],[Sales_Agent]],Sales_Teams[Sales_Agent],Sales_Teams[Manager])</f>
        <v>Melvin Marxen</v>
      </c>
      <c r="D7618" t="str">
        <f>_xlfn.XLOOKUP(Sales_Pipeline[[#This Row],[Manager]],Sales_Teams[Manager],Sales_Teams[Regional_Office])</f>
        <v>Central</v>
      </c>
      <c r="E7618" t="s">
        <v>76</v>
      </c>
      <c r="F7618" t="s">
        <v>136</v>
      </c>
      <c r="G7618" t="str">
        <f>IFERROR(_xlfn.XLOOKUP(Sales_Pipeline[[#This Row],[Account]],Accounts!$A$2:$A$86,Accounts!$F$2:$F$86),"")</f>
        <v>United States</v>
      </c>
      <c r="H7618" t="s">
        <v>82</v>
      </c>
      <c r="I7618" s="3">
        <v>43026</v>
      </c>
      <c r="J7618" s="3">
        <v>43032</v>
      </c>
      <c r="K7618" s="8" t="str">
        <f>IF(Sales_Pipeline[[#This Row],[Close_Date]]="","",TEXT(Sales_Pipeline[[#This Row],[Close_Date]],"ddd"))</f>
        <v>Tue</v>
      </c>
      <c r="L7618" s="8" t="str">
        <f>IF(Sales_Pipeline[[#This Row],[Close_Date]]="","",TEXT(Sales_Pipeline[[#This Row],[Close_Date]],"mmm"))</f>
        <v>Oct</v>
      </c>
      <c r="M7618" s="8" t="str">
        <f>IF(Sales_Pipeline[[#This Row],[Close_Date]]="","","Q"&amp;ROUNDUP(MONTH(Sales_Pipeline[[#This Row],[Close_Date]])/3,0))</f>
        <v>Q4</v>
      </c>
      <c r="N7618" s="2" cm="1">
        <f t="array" ref="N7618">IFERROR(_xlfn.IFS(Sales_Pipeline[[#This Row],[Deal_Stage]]="Won",_xlfn.XLOOKUP(Sales_Pipeline[[#This Row],[Product]],Products!$A$2:$A$8,Products!$C$2:$C$8),Sales_Pipeline[[#This Row],[Deal_Stage]]="Lost",_xlfn.XLOOKUP(Sales_Pipeline[[#This Row],[Product]],Products!$A$2:$A$8,Products!$C$2:$C$8)),"")</f>
        <v>3393</v>
      </c>
      <c r="O7618" s="2">
        <v>0</v>
      </c>
    </row>
    <row r="7619" spans="1:15" x14ac:dyDescent="0.3">
      <c r="A7619" t="s">
        <v>7765</v>
      </c>
      <c r="B7619" t="s">
        <v>36</v>
      </c>
      <c r="C7619" t="str">
        <f>_xlfn.XLOOKUP(Sales_Pipeline[[#This Row],[Sales_Agent]],Sales_Teams[Sales_Agent],Sales_Teams[Manager])</f>
        <v>Celia Rouche</v>
      </c>
      <c r="D7619" t="str">
        <f>_xlfn.XLOOKUP(Sales_Pipeline[[#This Row],[Manager]],Sales_Teams[Manager],Sales_Teams[Regional_Office])</f>
        <v>West</v>
      </c>
      <c r="E7619" t="s">
        <v>76</v>
      </c>
      <c r="F7619" t="s">
        <v>125</v>
      </c>
      <c r="G7619" t="str">
        <f>IFERROR(_xlfn.XLOOKUP(Sales_Pipeline[[#This Row],[Account]],Accounts!$A$2:$A$86,Accounts!$F$2:$F$86),"")</f>
        <v>United States</v>
      </c>
      <c r="H7619" t="s">
        <v>82</v>
      </c>
      <c r="I7619" s="3">
        <v>43026</v>
      </c>
      <c r="J7619" s="3">
        <v>43027</v>
      </c>
      <c r="K7619" s="8" t="str">
        <f>IF(Sales_Pipeline[[#This Row],[Close_Date]]="","",TEXT(Sales_Pipeline[[#This Row],[Close_Date]],"ddd"))</f>
        <v>Thu</v>
      </c>
      <c r="L7619" s="8" t="str">
        <f>IF(Sales_Pipeline[[#This Row],[Close_Date]]="","",TEXT(Sales_Pipeline[[#This Row],[Close_Date]],"mmm"))</f>
        <v>Oct</v>
      </c>
      <c r="M7619" s="8" t="str">
        <f>IF(Sales_Pipeline[[#This Row],[Close_Date]]="","","Q"&amp;ROUNDUP(MONTH(Sales_Pipeline[[#This Row],[Close_Date]])/3,0))</f>
        <v>Q4</v>
      </c>
      <c r="N7619" s="2" cm="1">
        <f t="array" ref="N7619">IFERROR(_xlfn.IFS(Sales_Pipeline[[#This Row],[Deal_Stage]]="Won",_xlfn.XLOOKUP(Sales_Pipeline[[#This Row],[Product]],Products!$A$2:$A$8,Products!$C$2:$C$8),Sales_Pipeline[[#This Row],[Deal_Stage]]="Lost",_xlfn.XLOOKUP(Sales_Pipeline[[#This Row],[Product]],Products!$A$2:$A$8,Products!$C$2:$C$8)),"")</f>
        <v>3393</v>
      </c>
      <c r="O7619" s="2">
        <v>0</v>
      </c>
    </row>
    <row r="7620" spans="1:15" x14ac:dyDescent="0.3">
      <c r="A7620" t="s">
        <v>7766</v>
      </c>
      <c r="B7620" t="s">
        <v>36</v>
      </c>
      <c r="C7620" t="str">
        <f>_xlfn.XLOOKUP(Sales_Pipeline[[#This Row],[Sales_Agent]],Sales_Teams[Sales_Agent],Sales_Teams[Manager])</f>
        <v>Celia Rouche</v>
      </c>
      <c r="D7620" t="str">
        <f>_xlfn.XLOOKUP(Sales_Pipeline[[#This Row],[Manager]],Sales_Teams[Manager],Sales_Teams[Regional_Office])</f>
        <v>West</v>
      </c>
      <c r="E7620" t="s">
        <v>61</v>
      </c>
      <c r="F7620" t="s">
        <v>177</v>
      </c>
      <c r="G7620" t="str">
        <f>IFERROR(_xlfn.XLOOKUP(Sales_Pipeline[[#This Row],[Account]],Accounts!$A$2:$A$86,Accounts!$F$2:$F$86),"")</f>
        <v>United States</v>
      </c>
      <c r="H7620" t="s">
        <v>57</v>
      </c>
      <c r="I7620" s="3">
        <v>43026</v>
      </c>
      <c r="J7620" s="3">
        <v>43089</v>
      </c>
      <c r="K7620" s="8" t="str">
        <f>IF(Sales_Pipeline[[#This Row],[Close_Date]]="","",TEXT(Sales_Pipeline[[#This Row],[Close_Date]],"ddd"))</f>
        <v>Wed</v>
      </c>
      <c r="L7620" s="8" t="str">
        <f>IF(Sales_Pipeline[[#This Row],[Close_Date]]="","",TEXT(Sales_Pipeline[[#This Row],[Close_Date]],"mmm"))</f>
        <v>Dec</v>
      </c>
      <c r="M7620" s="8" t="str">
        <f>IF(Sales_Pipeline[[#This Row],[Close_Date]]="","","Q"&amp;ROUNDUP(MONTH(Sales_Pipeline[[#This Row],[Close_Date]])/3,0))</f>
        <v>Q4</v>
      </c>
      <c r="N7620" s="2" cm="1">
        <f t="array" ref="N7620">IFERROR(_xlfn.IFS(Sales_Pipeline[[#This Row],[Deal_Stage]]="Won",_xlfn.XLOOKUP(Sales_Pipeline[[#This Row],[Product]],Products!$A$2:$A$8,Products!$C$2:$C$8),Sales_Pipeline[[#This Row],[Deal_Stage]]="Lost",_xlfn.XLOOKUP(Sales_Pipeline[[#This Row],[Product]],Products!$A$2:$A$8,Products!$C$2:$C$8)),"")</f>
        <v>55</v>
      </c>
      <c r="O7620" s="2">
        <v>51</v>
      </c>
    </row>
    <row r="7621" spans="1:15" x14ac:dyDescent="0.3">
      <c r="A7621" t="s">
        <v>7767</v>
      </c>
      <c r="B7621" t="s">
        <v>36</v>
      </c>
      <c r="C7621" t="str">
        <f>_xlfn.XLOOKUP(Sales_Pipeline[[#This Row],[Sales_Agent]],Sales_Teams[Sales_Agent],Sales_Teams[Manager])</f>
        <v>Celia Rouche</v>
      </c>
      <c r="D7621" t="str">
        <f>_xlfn.XLOOKUP(Sales_Pipeline[[#This Row],[Manager]],Sales_Teams[Manager],Sales_Teams[Regional_Office])</f>
        <v>West</v>
      </c>
      <c r="E7621" t="s">
        <v>76</v>
      </c>
      <c r="F7621" t="s">
        <v>288</v>
      </c>
      <c r="G7621" t="str">
        <f>IFERROR(_xlfn.XLOOKUP(Sales_Pipeline[[#This Row],[Account]],Accounts!$A$2:$A$86,Accounts!$F$2:$F$86),"")</f>
        <v>United States</v>
      </c>
      <c r="H7621" t="s">
        <v>57</v>
      </c>
      <c r="I7621" s="3">
        <v>43026</v>
      </c>
      <c r="J7621" s="3">
        <v>43030</v>
      </c>
      <c r="K7621" s="8" t="str">
        <f>IF(Sales_Pipeline[[#This Row],[Close_Date]]="","",TEXT(Sales_Pipeline[[#This Row],[Close_Date]],"ddd"))</f>
        <v>Sun</v>
      </c>
      <c r="L7621" s="8" t="str">
        <f>IF(Sales_Pipeline[[#This Row],[Close_Date]]="","",TEXT(Sales_Pipeline[[#This Row],[Close_Date]],"mmm"))</f>
        <v>Oct</v>
      </c>
      <c r="M7621" s="8" t="str">
        <f>IF(Sales_Pipeline[[#This Row],[Close_Date]]="","","Q"&amp;ROUNDUP(MONTH(Sales_Pipeline[[#This Row],[Close_Date]])/3,0))</f>
        <v>Q4</v>
      </c>
      <c r="N7621" s="2" cm="1">
        <f t="array" ref="N7621">IFERROR(_xlfn.IFS(Sales_Pipeline[[#This Row],[Deal_Stage]]="Won",_xlfn.XLOOKUP(Sales_Pipeline[[#This Row],[Product]],Products!$A$2:$A$8,Products!$C$2:$C$8),Sales_Pipeline[[#This Row],[Deal_Stage]]="Lost",_xlfn.XLOOKUP(Sales_Pipeline[[#This Row],[Product]],Products!$A$2:$A$8,Products!$C$2:$C$8)),"")</f>
        <v>3393</v>
      </c>
      <c r="O7621" s="2">
        <v>3696</v>
      </c>
    </row>
    <row r="7622" spans="1:15" x14ac:dyDescent="0.3">
      <c r="A7622" t="s">
        <v>7768</v>
      </c>
      <c r="B7622" t="s">
        <v>43</v>
      </c>
      <c r="C7622" t="str">
        <f>_xlfn.XLOOKUP(Sales_Pipeline[[#This Row],[Sales_Agent]],Sales_Teams[Sales_Agent],Sales_Teams[Manager])</f>
        <v>Summer Sewald</v>
      </c>
      <c r="D7622" t="str">
        <f>_xlfn.XLOOKUP(Sales_Pipeline[[#This Row],[Manager]],Sales_Teams[Manager],Sales_Teams[Regional_Office])</f>
        <v>West</v>
      </c>
      <c r="E7622" t="s">
        <v>8953</v>
      </c>
      <c r="F7622" t="s">
        <v>145</v>
      </c>
      <c r="G7622" t="str">
        <f>IFERROR(_xlfn.XLOOKUP(Sales_Pipeline[[#This Row],[Account]],Accounts!$A$2:$A$86,Accounts!$F$2:$F$86),"")</f>
        <v>United States</v>
      </c>
      <c r="H7622" t="s">
        <v>82</v>
      </c>
      <c r="I7622" s="3">
        <v>43026</v>
      </c>
      <c r="J7622" s="3">
        <v>43034</v>
      </c>
      <c r="K7622" s="8" t="str">
        <f>IF(Sales_Pipeline[[#This Row],[Close_Date]]="","",TEXT(Sales_Pipeline[[#This Row],[Close_Date]],"ddd"))</f>
        <v>Thu</v>
      </c>
      <c r="L7622" s="8" t="str">
        <f>IF(Sales_Pipeline[[#This Row],[Close_Date]]="","",TEXT(Sales_Pipeline[[#This Row],[Close_Date]],"mmm"))</f>
        <v>Oct</v>
      </c>
      <c r="M7622" s="8" t="str">
        <f>IF(Sales_Pipeline[[#This Row],[Close_Date]]="","","Q"&amp;ROUNDUP(MONTH(Sales_Pipeline[[#This Row],[Close_Date]])/3,0))</f>
        <v>Q4</v>
      </c>
      <c r="N7622" s="2" cm="1">
        <f t="array" ref="N7622">IFERROR(_xlfn.IFS(Sales_Pipeline[[#This Row],[Deal_Stage]]="Won",_xlfn.XLOOKUP(Sales_Pipeline[[#This Row],[Product]],Products!$A$2:$A$8,Products!$C$2:$C$8),Sales_Pipeline[[#This Row],[Deal_Stage]]="Lost",_xlfn.XLOOKUP(Sales_Pipeline[[#This Row],[Product]],Products!$A$2:$A$8,Products!$C$2:$C$8)),"")</f>
        <v>4821</v>
      </c>
      <c r="O7622" s="2">
        <v>0</v>
      </c>
    </row>
    <row r="7623" spans="1:15" x14ac:dyDescent="0.3">
      <c r="A7623" t="s">
        <v>7769</v>
      </c>
      <c r="B7623" t="s">
        <v>43</v>
      </c>
      <c r="C7623" t="str">
        <f>_xlfn.XLOOKUP(Sales_Pipeline[[#This Row],[Sales_Agent]],Sales_Teams[Sales_Agent],Sales_Teams[Manager])</f>
        <v>Summer Sewald</v>
      </c>
      <c r="D7623" t="str">
        <f>_xlfn.XLOOKUP(Sales_Pipeline[[#This Row],[Manager]],Sales_Teams[Manager],Sales_Teams[Regional_Office])</f>
        <v>West</v>
      </c>
      <c r="E7623" t="s">
        <v>76</v>
      </c>
      <c r="F7623" t="s">
        <v>413</v>
      </c>
      <c r="G7623" t="str">
        <f>IFERROR(_xlfn.XLOOKUP(Sales_Pipeline[[#This Row],[Account]],Accounts!$A$2:$A$86,Accounts!$F$2:$F$86),"")</f>
        <v>United States</v>
      </c>
      <c r="H7623" t="s">
        <v>57</v>
      </c>
      <c r="I7623" s="3">
        <v>43026</v>
      </c>
      <c r="J7623" s="3">
        <v>43032</v>
      </c>
      <c r="K7623" s="8" t="str">
        <f>IF(Sales_Pipeline[[#This Row],[Close_Date]]="","",TEXT(Sales_Pipeline[[#This Row],[Close_Date]],"ddd"))</f>
        <v>Tue</v>
      </c>
      <c r="L7623" s="8" t="str">
        <f>IF(Sales_Pipeline[[#This Row],[Close_Date]]="","",TEXT(Sales_Pipeline[[#This Row],[Close_Date]],"mmm"))</f>
        <v>Oct</v>
      </c>
      <c r="M7623" s="8" t="str">
        <f>IF(Sales_Pipeline[[#This Row],[Close_Date]]="","","Q"&amp;ROUNDUP(MONTH(Sales_Pipeline[[#This Row],[Close_Date]])/3,0))</f>
        <v>Q4</v>
      </c>
      <c r="N7623" s="2" cm="1">
        <f t="array" ref="N7623">IFERROR(_xlfn.IFS(Sales_Pipeline[[#This Row],[Deal_Stage]]="Won",_xlfn.XLOOKUP(Sales_Pipeline[[#This Row],[Product]],Products!$A$2:$A$8,Products!$C$2:$C$8),Sales_Pipeline[[#This Row],[Deal_Stage]]="Lost",_xlfn.XLOOKUP(Sales_Pipeline[[#This Row],[Product]],Products!$A$2:$A$8,Products!$C$2:$C$8)),"")</f>
        <v>3393</v>
      </c>
      <c r="O7623" s="2">
        <v>3536</v>
      </c>
    </row>
    <row r="7624" spans="1:15" x14ac:dyDescent="0.3">
      <c r="A7624" t="s">
        <v>7770</v>
      </c>
      <c r="B7624" t="s">
        <v>42</v>
      </c>
      <c r="C7624" t="str">
        <f>_xlfn.XLOOKUP(Sales_Pipeline[[#This Row],[Sales_Agent]],Sales_Teams[Sales_Agent],Sales_Teams[Manager])</f>
        <v>Summer Sewald</v>
      </c>
      <c r="D7624" t="str">
        <f>_xlfn.XLOOKUP(Sales_Pipeline[[#This Row],[Manager]],Sales_Teams[Manager],Sales_Teams[Regional_Office])</f>
        <v>West</v>
      </c>
      <c r="E7624" t="s">
        <v>63</v>
      </c>
      <c r="F7624" t="s">
        <v>191</v>
      </c>
      <c r="G7624" t="str">
        <f>IFERROR(_xlfn.XLOOKUP(Sales_Pipeline[[#This Row],[Account]],Accounts!$A$2:$A$86,Accounts!$F$2:$F$86),"")</f>
        <v>United States</v>
      </c>
      <c r="H7624" t="s">
        <v>82</v>
      </c>
      <c r="I7624" s="3">
        <v>43026</v>
      </c>
      <c r="J7624" s="3">
        <v>43061</v>
      </c>
      <c r="K7624" s="8" t="str">
        <f>IF(Sales_Pipeline[[#This Row],[Close_Date]]="","",TEXT(Sales_Pipeline[[#This Row],[Close_Date]],"ddd"))</f>
        <v>Wed</v>
      </c>
      <c r="L7624" s="8" t="str">
        <f>IF(Sales_Pipeline[[#This Row],[Close_Date]]="","",TEXT(Sales_Pipeline[[#This Row],[Close_Date]],"mmm"))</f>
        <v>Nov</v>
      </c>
      <c r="M7624" s="8" t="str">
        <f>IF(Sales_Pipeline[[#This Row],[Close_Date]]="","","Q"&amp;ROUNDUP(MONTH(Sales_Pipeline[[#This Row],[Close_Date]])/3,0))</f>
        <v>Q4</v>
      </c>
      <c r="N7624" s="2" cm="1">
        <f t="array" ref="N7624">IFERROR(_xlfn.IFS(Sales_Pipeline[[#This Row],[Deal_Stage]]="Won",_xlfn.XLOOKUP(Sales_Pipeline[[#This Row],[Product]],Products!$A$2:$A$8,Products!$C$2:$C$8),Sales_Pipeline[[#This Row],[Deal_Stage]]="Lost",_xlfn.XLOOKUP(Sales_Pipeline[[#This Row],[Product]],Products!$A$2:$A$8,Products!$C$2:$C$8)),"")</f>
        <v>550</v>
      </c>
      <c r="O7624" s="2">
        <v>0</v>
      </c>
    </row>
    <row r="7625" spans="1:15" x14ac:dyDescent="0.3">
      <c r="A7625" t="s">
        <v>7771</v>
      </c>
      <c r="B7625" t="s">
        <v>42</v>
      </c>
      <c r="C7625" t="str">
        <f>_xlfn.XLOOKUP(Sales_Pipeline[[#This Row],[Sales_Agent]],Sales_Teams[Sales_Agent],Sales_Teams[Manager])</f>
        <v>Summer Sewald</v>
      </c>
      <c r="D7625" t="str">
        <f>_xlfn.XLOOKUP(Sales_Pipeline[[#This Row],[Manager]],Sales_Teams[Manager],Sales_Teams[Regional_Office])</f>
        <v>West</v>
      </c>
      <c r="E7625" t="s">
        <v>61</v>
      </c>
      <c r="F7625" t="s">
        <v>175</v>
      </c>
      <c r="G7625" t="str">
        <f>IFERROR(_xlfn.XLOOKUP(Sales_Pipeline[[#This Row],[Account]],Accounts!$A$2:$A$86,Accounts!$F$2:$F$86),"")</f>
        <v>Brazil</v>
      </c>
      <c r="H7625" t="s">
        <v>82</v>
      </c>
      <c r="I7625" s="3">
        <v>43026</v>
      </c>
      <c r="J7625" s="3">
        <v>43044</v>
      </c>
      <c r="K7625" s="8" t="str">
        <f>IF(Sales_Pipeline[[#This Row],[Close_Date]]="","",TEXT(Sales_Pipeline[[#This Row],[Close_Date]],"ddd"))</f>
        <v>Sun</v>
      </c>
      <c r="L7625" s="8" t="str">
        <f>IF(Sales_Pipeline[[#This Row],[Close_Date]]="","",TEXT(Sales_Pipeline[[#This Row],[Close_Date]],"mmm"))</f>
        <v>Nov</v>
      </c>
      <c r="M7625" s="8" t="str">
        <f>IF(Sales_Pipeline[[#This Row],[Close_Date]]="","","Q"&amp;ROUNDUP(MONTH(Sales_Pipeline[[#This Row],[Close_Date]])/3,0))</f>
        <v>Q4</v>
      </c>
      <c r="N7625" s="2" cm="1">
        <f t="array" ref="N7625">IFERROR(_xlfn.IFS(Sales_Pipeline[[#This Row],[Deal_Stage]]="Won",_xlfn.XLOOKUP(Sales_Pipeline[[#This Row],[Product]],Products!$A$2:$A$8,Products!$C$2:$C$8),Sales_Pipeline[[#This Row],[Deal_Stage]]="Lost",_xlfn.XLOOKUP(Sales_Pipeline[[#This Row],[Product]],Products!$A$2:$A$8,Products!$C$2:$C$8)),"")</f>
        <v>55</v>
      </c>
      <c r="O7625" s="2">
        <v>0</v>
      </c>
    </row>
    <row r="7626" spans="1:15" x14ac:dyDescent="0.3">
      <c r="A7626" t="s">
        <v>7772</v>
      </c>
      <c r="B7626" t="s">
        <v>42</v>
      </c>
      <c r="C7626" t="str">
        <f>_xlfn.XLOOKUP(Sales_Pipeline[[#This Row],[Sales_Agent]],Sales_Teams[Sales_Agent],Sales_Teams[Manager])</f>
        <v>Summer Sewald</v>
      </c>
      <c r="D7626" t="str">
        <f>_xlfn.XLOOKUP(Sales_Pipeline[[#This Row],[Manager]],Sales_Teams[Manager],Sales_Teams[Regional_Office])</f>
        <v>West</v>
      </c>
      <c r="E7626" t="s">
        <v>61</v>
      </c>
      <c r="F7626" t="s">
        <v>185</v>
      </c>
      <c r="G7626" t="str">
        <f>IFERROR(_xlfn.XLOOKUP(Sales_Pipeline[[#This Row],[Account]],Accounts!$A$2:$A$86,Accounts!$F$2:$F$86),"")</f>
        <v>United States</v>
      </c>
      <c r="H7626" t="s">
        <v>57</v>
      </c>
      <c r="I7626" s="3">
        <v>43026</v>
      </c>
      <c r="J7626" s="3">
        <v>43086</v>
      </c>
      <c r="K7626" s="8" t="str">
        <f>IF(Sales_Pipeline[[#This Row],[Close_Date]]="","",TEXT(Sales_Pipeline[[#This Row],[Close_Date]],"ddd"))</f>
        <v>Sun</v>
      </c>
      <c r="L7626" s="8" t="str">
        <f>IF(Sales_Pipeline[[#This Row],[Close_Date]]="","",TEXT(Sales_Pipeline[[#This Row],[Close_Date]],"mmm"))</f>
        <v>Dec</v>
      </c>
      <c r="M7626" s="8" t="str">
        <f>IF(Sales_Pipeline[[#This Row],[Close_Date]]="","","Q"&amp;ROUNDUP(MONTH(Sales_Pipeline[[#This Row],[Close_Date]])/3,0))</f>
        <v>Q4</v>
      </c>
      <c r="N7626" s="2" cm="1">
        <f t="array" ref="N7626">IFERROR(_xlfn.IFS(Sales_Pipeline[[#This Row],[Deal_Stage]]="Won",_xlfn.XLOOKUP(Sales_Pipeline[[#This Row],[Product]],Products!$A$2:$A$8,Products!$C$2:$C$8),Sales_Pipeline[[#This Row],[Deal_Stage]]="Lost",_xlfn.XLOOKUP(Sales_Pipeline[[#This Row],[Product]],Products!$A$2:$A$8,Products!$C$2:$C$8)),"")</f>
        <v>55</v>
      </c>
      <c r="O7626" s="2">
        <v>59</v>
      </c>
    </row>
    <row r="7627" spans="1:15" x14ac:dyDescent="0.3">
      <c r="A7627" t="s">
        <v>7773</v>
      </c>
      <c r="B7627" t="s">
        <v>8</v>
      </c>
      <c r="C7627" t="str">
        <f>_xlfn.XLOOKUP(Sales_Pipeline[[#This Row],[Sales_Agent]],Sales_Teams[Sales_Agent],Sales_Teams[Manager])</f>
        <v>Dustin Brinkmann</v>
      </c>
      <c r="D7627" t="str">
        <f>_xlfn.XLOOKUP(Sales_Pipeline[[#This Row],[Manager]],Sales_Teams[Manager],Sales_Teams[Regional_Office])</f>
        <v>Central</v>
      </c>
      <c r="E7627" t="s">
        <v>63</v>
      </c>
      <c r="F7627" t="s">
        <v>155</v>
      </c>
      <c r="G7627" t="str">
        <f>IFERROR(_xlfn.XLOOKUP(Sales_Pipeline[[#This Row],[Account]],Accounts!$A$2:$A$86,Accounts!$F$2:$F$86),"")</f>
        <v>United States</v>
      </c>
      <c r="H7627" t="s">
        <v>57</v>
      </c>
      <c r="I7627" s="3">
        <v>43026</v>
      </c>
      <c r="J7627" s="3">
        <v>43028</v>
      </c>
      <c r="K7627" s="8" t="str">
        <f>IF(Sales_Pipeline[[#This Row],[Close_Date]]="","",TEXT(Sales_Pipeline[[#This Row],[Close_Date]],"ddd"))</f>
        <v>Fri</v>
      </c>
      <c r="L7627" s="8" t="str">
        <f>IF(Sales_Pipeline[[#This Row],[Close_Date]]="","",TEXT(Sales_Pipeline[[#This Row],[Close_Date]],"mmm"))</f>
        <v>Oct</v>
      </c>
      <c r="M7627" s="8" t="str">
        <f>IF(Sales_Pipeline[[#This Row],[Close_Date]]="","","Q"&amp;ROUNDUP(MONTH(Sales_Pipeline[[#This Row],[Close_Date]])/3,0))</f>
        <v>Q4</v>
      </c>
      <c r="N7627" s="2" cm="1">
        <f t="array" ref="N7627">IFERROR(_xlfn.IFS(Sales_Pipeline[[#This Row],[Deal_Stage]]="Won",_xlfn.XLOOKUP(Sales_Pipeline[[#This Row],[Product]],Products!$A$2:$A$8,Products!$C$2:$C$8),Sales_Pipeline[[#This Row],[Deal_Stage]]="Lost",_xlfn.XLOOKUP(Sales_Pipeline[[#This Row],[Product]],Products!$A$2:$A$8,Products!$C$2:$C$8)),"")</f>
        <v>550</v>
      </c>
      <c r="O7627" s="2">
        <v>474</v>
      </c>
    </row>
    <row r="7628" spans="1:15" x14ac:dyDescent="0.3">
      <c r="A7628" t="s">
        <v>7774</v>
      </c>
      <c r="B7628" t="s">
        <v>12</v>
      </c>
      <c r="C7628" t="str">
        <f>_xlfn.XLOOKUP(Sales_Pipeline[[#This Row],[Sales_Agent]],Sales_Teams[Sales_Agent],Sales_Teams[Manager])</f>
        <v>Melvin Marxen</v>
      </c>
      <c r="D7628" t="str">
        <f>_xlfn.XLOOKUP(Sales_Pipeline[[#This Row],[Manager]],Sales_Teams[Manager],Sales_Teams[Regional_Office])</f>
        <v>Central</v>
      </c>
      <c r="E7628" t="s">
        <v>61</v>
      </c>
      <c r="F7628" t="s">
        <v>79</v>
      </c>
      <c r="G7628" t="str">
        <f>IFERROR(_xlfn.XLOOKUP(Sales_Pipeline[[#This Row],[Account]],Accounts!$A$2:$A$86,Accounts!$F$2:$F$86),"")</f>
        <v>Philipines</v>
      </c>
      <c r="H7628" t="s">
        <v>57</v>
      </c>
      <c r="I7628" s="3">
        <v>43026</v>
      </c>
      <c r="J7628" s="3">
        <v>43038</v>
      </c>
      <c r="K7628" s="8" t="str">
        <f>IF(Sales_Pipeline[[#This Row],[Close_Date]]="","",TEXT(Sales_Pipeline[[#This Row],[Close_Date]],"ddd"))</f>
        <v>Mon</v>
      </c>
      <c r="L7628" s="8" t="str">
        <f>IF(Sales_Pipeline[[#This Row],[Close_Date]]="","",TEXT(Sales_Pipeline[[#This Row],[Close_Date]],"mmm"))</f>
        <v>Oct</v>
      </c>
      <c r="M7628" s="8" t="str">
        <f>IF(Sales_Pipeline[[#This Row],[Close_Date]]="","","Q"&amp;ROUNDUP(MONTH(Sales_Pipeline[[#This Row],[Close_Date]])/3,0))</f>
        <v>Q4</v>
      </c>
      <c r="N7628" s="2" cm="1">
        <f t="array" ref="N7628">IFERROR(_xlfn.IFS(Sales_Pipeline[[#This Row],[Deal_Stage]]="Won",_xlfn.XLOOKUP(Sales_Pipeline[[#This Row],[Product]],Products!$A$2:$A$8,Products!$C$2:$C$8),Sales_Pipeline[[#This Row],[Deal_Stage]]="Lost",_xlfn.XLOOKUP(Sales_Pipeline[[#This Row],[Product]],Products!$A$2:$A$8,Products!$C$2:$C$8)),"")</f>
        <v>55</v>
      </c>
      <c r="O7628" s="2">
        <v>43</v>
      </c>
    </row>
    <row r="7629" spans="1:15" x14ac:dyDescent="0.3">
      <c r="A7629" t="s">
        <v>7775</v>
      </c>
      <c r="B7629" t="s">
        <v>12</v>
      </c>
      <c r="C7629" t="str">
        <f>_xlfn.XLOOKUP(Sales_Pipeline[[#This Row],[Sales_Agent]],Sales_Teams[Sales_Agent],Sales_Teams[Manager])</f>
        <v>Melvin Marxen</v>
      </c>
      <c r="D7629" t="str">
        <f>_xlfn.XLOOKUP(Sales_Pipeline[[#This Row],[Manager]],Sales_Teams[Manager],Sales_Teams[Regional_Office])</f>
        <v>Central</v>
      </c>
      <c r="E7629" t="s">
        <v>61</v>
      </c>
      <c r="F7629" t="s">
        <v>330</v>
      </c>
      <c r="G7629" t="str">
        <f>IFERROR(_xlfn.XLOOKUP(Sales_Pipeline[[#This Row],[Account]],Accounts!$A$2:$A$86,Accounts!$F$2:$F$86),"")</f>
        <v>Korea</v>
      </c>
      <c r="H7629" t="s">
        <v>57</v>
      </c>
      <c r="I7629" s="3">
        <v>43026</v>
      </c>
      <c r="J7629" s="3">
        <v>43088</v>
      </c>
      <c r="K7629" s="8" t="str">
        <f>IF(Sales_Pipeline[[#This Row],[Close_Date]]="","",TEXT(Sales_Pipeline[[#This Row],[Close_Date]],"ddd"))</f>
        <v>Tue</v>
      </c>
      <c r="L7629" s="8" t="str">
        <f>IF(Sales_Pipeline[[#This Row],[Close_Date]]="","",TEXT(Sales_Pipeline[[#This Row],[Close_Date]],"mmm"))</f>
        <v>Dec</v>
      </c>
      <c r="M7629" s="8" t="str">
        <f>IF(Sales_Pipeline[[#This Row],[Close_Date]]="","","Q"&amp;ROUNDUP(MONTH(Sales_Pipeline[[#This Row],[Close_Date]])/3,0))</f>
        <v>Q4</v>
      </c>
      <c r="N7629" s="2" cm="1">
        <f t="array" ref="N7629">IFERROR(_xlfn.IFS(Sales_Pipeline[[#This Row],[Deal_Stage]]="Won",_xlfn.XLOOKUP(Sales_Pipeline[[#This Row],[Product]],Products!$A$2:$A$8,Products!$C$2:$C$8),Sales_Pipeline[[#This Row],[Deal_Stage]]="Lost",_xlfn.XLOOKUP(Sales_Pipeline[[#This Row],[Product]],Products!$A$2:$A$8,Products!$C$2:$C$8)),"")</f>
        <v>55</v>
      </c>
      <c r="O7629" s="2">
        <v>60</v>
      </c>
    </row>
    <row r="7630" spans="1:15" x14ac:dyDescent="0.3">
      <c r="A7630" t="s">
        <v>7776</v>
      </c>
      <c r="B7630" t="s">
        <v>14</v>
      </c>
      <c r="C7630" t="str">
        <f>_xlfn.XLOOKUP(Sales_Pipeline[[#This Row],[Sales_Agent]],Sales_Teams[Sales_Agent],Sales_Teams[Manager])</f>
        <v>Melvin Marxen</v>
      </c>
      <c r="D7630" t="str">
        <f>_xlfn.XLOOKUP(Sales_Pipeline[[#This Row],[Manager]],Sales_Teams[Manager],Sales_Teams[Regional_Office])</f>
        <v>Central</v>
      </c>
      <c r="E7630" t="s">
        <v>63</v>
      </c>
      <c r="F7630" t="s">
        <v>94</v>
      </c>
      <c r="G7630" t="str">
        <f>IFERROR(_xlfn.XLOOKUP(Sales_Pipeline[[#This Row],[Account]],Accounts!$A$2:$A$86,Accounts!$F$2:$F$86),"")</f>
        <v>United States</v>
      </c>
      <c r="H7630" t="s">
        <v>82</v>
      </c>
      <c r="I7630" s="3">
        <v>43026</v>
      </c>
      <c r="J7630" s="3">
        <v>43037</v>
      </c>
      <c r="K7630" s="8" t="str">
        <f>IF(Sales_Pipeline[[#This Row],[Close_Date]]="","",TEXT(Sales_Pipeline[[#This Row],[Close_Date]],"ddd"))</f>
        <v>Sun</v>
      </c>
      <c r="L7630" s="8" t="str">
        <f>IF(Sales_Pipeline[[#This Row],[Close_Date]]="","",TEXT(Sales_Pipeline[[#This Row],[Close_Date]],"mmm"))</f>
        <v>Oct</v>
      </c>
      <c r="M7630" s="8" t="str">
        <f>IF(Sales_Pipeline[[#This Row],[Close_Date]]="","","Q"&amp;ROUNDUP(MONTH(Sales_Pipeline[[#This Row],[Close_Date]])/3,0))</f>
        <v>Q4</v>
      </c>
      <c r="N7630" s="2" cm="1">
        <f t="array" ref="N7630">IFERROR(_xlfn.IFS(Sales_Pipeline[[#This Row],[Deal_Stage]]="Won",_xlfn.XLOOKUP(Sales_Pipeline[[#This Row],[Product]],Products!$A$2:$A$8,Products!$C$2:$C$8),Sales_Pipeline[[#This Row],[Deal_Stage]]="Lost",_xlfn.XLOOKUP(Sales_Pipeline[[#This Row],[Product]],Products!$A$2:$A$8,Products!$C$2:$C$8)),"")</f>
        <v>550</v>
      </c>
      <c r="O7630" s="2">
        <v>0</v>
      </c>
    </row>
    <row r="7631" spans="1:15" x14ac:dyDescent="0.3">
      <c r="A7631" t="s">
        <v>7777</v>
      </c>
      <c r="B7631" t="s">
        <v>14</v>
      </c>
      <c r="C7631" t="str">
        <f>_xlfn.XLOOKUP(Sales_Pipeline[[#This Row],[Sales_Agent]],Sales_Teams[Sales_Agent],Sales_Teams[Manager])</f>
        <v>Melvin Marxen</v>
      </c>
      <c r="D7631" t="str">
        <f>_xlfn.XLOOKUP(Sales_Pipeline[[#This Row],[Manager]],Sales_Teams[Manager],Sales_Teams[Regional_Office])</f>
        <v>Central</v>
      </c>
      <c r="E7631" t="s">
        <v>63</v>
      </c>
      <c r="F7631" t="s">
        <v>68</v>
      </c>
      <c r="G7631" t="str">
        <f>IFERROR(_xlfn.XLOOKUP(Sales_Pipeline[[#This Row],[Account]],Accounts!$A$2:$A$86,Accounts!$F$2:$F$86),"")</f>
        <v>United States</v>
      </c>
      <c r="H7631" t="s">
        <v>57</v>
      </c>
      <c r="I7631" s="3">
        <v>43026</v>
      </c>
      <c r="J7631" s="3">
        <v>43035</v>
      </c>
      <c r="K7631" s="8" t="str">
        <f>IF(Sales_Pipeline[[#This Row],[Close_Date]]="","",TEXT(Sales_Pipeline[[#This Row],[Close_Date]],"ddd"))</f>
        <v>Fri</v>
      </c>
      <c r="L7631" s="8" t="str">
        <f>IF(Sales_Pipeline[[#This Row],[Close_Date]]="","",TEXT(Sales_Pipeline[[#This Row],[Close_Date]],"mmm"))</f>
        <v>Oct</v>
      </c>
      <c r="M7631" s="8" t="str">
        <f>IF(Sales_Pipeline[[#This Row],[Close_Date]]="","","Q"&amp;ROUNDUP(MONTH(Sales_Pipeline[[#This Row],[Close_Date]])/3,0))</f>
        <v>Q4</v>
      </c>
      <c r="N7631" s="2" cm="1">
        <f t="array" ref="N7631">IFERROR(_xlfn.IFS(Sales_Pipeline[[#This Row],[Deal_Stage]]="Won",_xlfn.XLOOKUP(Sales_Pipeline[[#This Row],[Product]],Products!$A$2:$A$8,Products!$C$2:$C$8),Sales_Pipeline[[#This Row],[Deal_Stage]]="Lost",_xlfn.XLOOKUP(Sales_Pipeline[[#This Row],[Product]],Products!$A$2:$A$8,Products!$C$2:$C$8)),"")</f>
        <v>550</v>
      </c>
      <c r="O7631" s="2">
        <v>461</v>
      </c>
    </row>
    <row r="7632" spans="1:15" x14ac:dyDescent="0.3">
      <c r="A7632" t="s">
        <v>7778</v>
      </c>
      <c r="B7632" t="s">
        <v>29</v>
      </c>
      <c r="C7632" t="str">
        <f>_xlfn.XLOOKUP(Sales_Pipeline[[#This Row],[Sales_Agent]],Sales_Teams[Sales_Agent],Sales_Teams[Manager])</f>
        <v>Rocco Neubert</v>
      </c>
      <c r="D7632" t="str">
        <f>_xlfn.XLOOKUP(Sales_Pipeline[[#This Row],[Manager]],Sales_Teams[Manager],Sales_Teams[Regional_Office])</f>
        <v>East</v>
      </c>
      <c r="E7632" t="s">
        <v>55</v>
      </c>
      <c r="F7632" t="s">
        <v>96</v>
      </c>
      <c r="G7632" t="str">
        <f>IFERROR(_xlfn.XLOOKUP(Sales_Pipeline[[#This Row],[Account]],Accounts!$A$2:$A$86,Accounts!$F$2:$F$86),"")</f>
        <v>United States</v>
      </c>
      <c r="H7632" t="s">
        <v>82</v>
      </c>
      <c r="I7632" s="3">
        <v>43026</v>
      </c>
      <c r="J7632" s="3">
        <v>43080</v>
      </c>
      <c r="K7632" s="8" t="str">
        <f>IF(Sales_Pipeline[[#This Row],[Close_Date]]="","",TEXT(Sales_Pipeline[[#This Row],[Close_Date]],"ddd"))</f>
        <v>Mon</v>
      </c>
      <c r="L7632" s="8" t="str">
        <f>IF(Sales_Pipeline[[#This Row],[Close_Date]]="","",TEXT(Sales_Pipeline[[#This Row],[Close_Date]],"mmm"))</f>
        <v>Dec</v>
      </c>
      <c r="M7632" s="8" t="str">
        <f>IF(Sales_Pipeline[[#This Row],[Close_Date]]="","","Q"&amp;ROUNDUP(MONTH(Sales_Pipeline[[#This Row],[Close_Date]])/3,0))</f>
        <v>Q4</v>
      </c>
      <c r="N7632" s="2" cm="1">
        <f t="array" ref="N7632">IFERROR(_xlfn.IFS(Sales_Pipeline[[#This Row],[Deal_Stage]]="Won",_xlfn.XLOOKUP(Sales_Pipeline[[#This Row],[Product]],Products!$A$2:$A$8,Products!$C$2:$C$8),Sales_Pipeline[[#This Row],[Deal_Stage]]="Lost",_xlfn.XLOOKUP(Sales_Pipeline[[#This Row],[Product]],Products!$A$2:$A$8,Products!$C$2:$C$8)),"")</f>
        <v>1096</v>
      </c>
      <c r="O7632" s="2">
        <v>0</v>
      </c>
    </row>
    <row r="7633" spans="1:15" x14ac:dyDescent="0.3">
      <c r="A7633" t="s">
        <v>7779</v>
      </c>
      <c r="B7633" t="s">
        <v>29</v>
      </c>
      <c r="C7633" t="str">
        <f>_xlfn.XLOOKUP(Sales_Pipeline[[#This Row],[Sales_Agent]],Sales_Teams[Sales_Agent],Sales_Teams[Manager])</f>
        <v>Rocco Neubert</v>
      </c>
      <c r="D7633" t="str">
        <f>_xlfn.XLOOKUP(Sales_Pipeline[[#This Row],[Manager]],Sales_Teams[Manager],Sales_Teams[Regional_Office])</f>
        <v>East</v>
      </c>
      <c r="E7633" t="s">
        <v>61</v>
      </c>
      <c r="F7633" t="s">
        <v>253</v>
      </c>
      <c r="G7633" t="str">
        <f>IFERROR(_xlfn.XLOOKUP(Sales_Pipeline[[#This Row],[Account]],Accounts!$A$2:$A$86,Accounts!$F$2:$F$86),"")</f>
        <v>United States</v>
      </c>
      <c r="H7633" t="s">
        <v>57</v>
      </c>
      <c r="I7633" s="3">
        <v>43026</v>
      </c>
      <c r="J7633" s="3">
        <v>43027</v>
      </c>
      <c r="K7633" s="8" t="str">
        <f>IF(Sales_Pipeline[[#This Row],[Close_Date]]="","",TEXT(Sales_Pipeline[[#This Row],[Close_Date]],"ddd"))</f>
        <v>Thu</v>
      </c>
      <c r="L7633" s="8" t="str">
        <f>IF(Sales_Pipeline[[#This Row],[Close_Date]]="","",TEXT(Sales_Pipeline[[#This Row],[Close_Date]],"mmm"))</f>
        <v>Oct</v>
      </c>
      <c r="M7633" s="8" t="str">
        <f>IF(Sales_Pipeline[[#This Row],[Close_Date]]="","","Q"&amp;ROUNDUP(MONTH(Sales_Pipeline[[#This Row],[Close_Date]])/3,0))</f>
        <v>Q4</v>
      </c>
      <c r="N7633" s="2" cm="1">
        <f t="array" ref="N7633">IFERROR(_xlfn.IFS(Sales_Pipeline[[#This Row],[Deal_Stage]]="Won",_xlfn.XLOOKUP(Sales_Pipeline[[#This Row],[Product]],Products!$A$2:$A$8,Products!$C$2:$C$8),Sales_Pipeline[[#This Row],[Deal_Stage]]="Lost",_xlfn.XLOOKUP(Sales_Pipeline[[#This Row],[Product]],Products!$A$2:$A$8,Products!$C$2:$C$8)),"")</f>
        <v>55</v>
      </c>
      <c r="O7633" s="2">
        <v>54</v>
      </c>
    </row>
    <row r="7634" spans="1:15" x14ac:dyDescent="0.3">
      <c r="A7634" t="s">
        <v>7780</v>
      </c>
      <c r="B7634" t="s">
        <v>35</v>
      </c>
      <c r="C7634" t="str">
        <f>_xlfn.XLOOKUP(Sales_Pipeline[[#This Row],[Sales_Agent]],Sales_Teams[Sales_Agent],Sales_Teams[Manager])</f>
        <v>Celia Rouche</v>
      </c>
      <c r="D7634" t="str">
        <f>_xlfn.XLOOKUP(Sales_Pipeline[[#This Row],[Manager]],Sales_Teams[Manager],Sales_Teams[Regional_Office])</f>
        <v>West</v>
      </c>
      <c r="E7634" t="s">
        <v>61</v>
      </c>
      <c r="G7634" t="str">
        <f>IFERROR(_xlfn.XLOOKUP(Sales_Pipeline[[#This Row],[Account]],Accounts!$A$2:$A$86,Accounts!$F$2:$F$86),"")</f>
        <v/>
      </c>
      <c r="H7634" t="s">
        <v>77</v>
      </c>
      <c r="I7634" s="3">
        <v>43026</v>
      </c>
      <c r="K7634" s="8" t="str">
        <f>IF(Sales_Pipeline[[#This Row],[Close_Date]]="","",TEXT(Sales_Pipeline[[#This Row],[Close_Date]],"ddd"))</f>
        <v/>
      </c>
      <c r="L7634" s="8" t="str">
        <f>IF(Sales_Pipeline[[#This Row],[Close_Date]]="","",TEXT(Sales_Pipeline[[#This Row],[Close_Date]],"mmm"))</f>
        <v/>
      </c>
      <c r="M7634" s="8" t="str">
        <f>IF(Sales_Pipeline[[#This Row],[Close_Date]]="","","Q"&amp;ROUNDUP(MONTH(Sales_Pipeline[[#This Row],[Close_Date]])/3,0))</f>
        <v/>
      </c>
      <c r="N7634" s="2" t="str" cm="1">
        <f t="array" ref="N7634">IFERROR(_xlfn.IFS(Sales_Pipeline[[#This Row],[Deal_Stage]]="Won",_xlfn.XLOOKUP(Sales_Pipeline[[#This Row],[Product]],Products!$A$2:$A$8,Products!$C$2:$C$8),Sales_Pipeline[[#This Row],[Deal_Stage]]="Lost",_xlfn.XLOOKUP(Sales_Pipeline[[#This Row],[Product]],Products!$A$2:$A$8,Products!$C$2:$C$8)),"")</f>
        <v/>
      </c>
      <c r="O7634" s="2">
        <v>0</v>
      </c>
    </row>
    <row r="7635" spans="1:15" x14ac:dyDescent="0.3">
      <c r="A7635" t="s">
        <v>7781</v>
      </c>
      <c r="B7635" t="s">
        <v>35</v>
      </c>
      <c r="C7635" t="str">
        <f>_xlfn.XLOOKUP(Sales_Pipeline[[#This Row],[Sales_Agent]],Sales_Teams[Sales_Agent],Sales_Teams[Manager])</f>
        <v>Celia Rouche</v>
      </c>
      <c r="D7635" t="str">
        <f>_xlfn.XLOOKUP(Sales_Pipeline[[#This Row],[Manager]],Sales_Teams[Manager],Sales_Teams[Regional_Office])</f>
        <v>West</v>
      </c>
      <c r="E7635" t="s">
        <v>61</v>
      </c>
      <c r="F7635" t="s">
        <v>185</v>
      </c>
      <c r="G7635" t="str">
        <f>IFERROR(_xlfn.XLOOKUP(Sales_Pipeline[[#This Row],[Account]],Accounts!$A$2:$A$86,Accounts!$F$2:$F$86),"")</f>
        <v>United States</v>
      </c>
      <c r="H7635" t="s">
        <v>82</v>
      </c>
      <c r="I7635" s="3">
        <v>43026</v>
      </c>
      <c r="J7635" s="3">
        <v>43071</v>
      </c>
      <c r="K7635" s="8" t="str">
        <f>IF(Sales_Pipeline[[#This Row],[Close_Date]]="","",TEXT(Sales_Pipeline[[#This Row],[Close_Date]],"ddd"))</f>
        <v>Sat</v>
      </c>
      <c r="L7635" s="8" t="str">
        <f>IF(Sales_Pipeline[[#This Row],[Close_Date]]="","",TEXT(Sales_Pipeline[[#This Row],[Close_Date]],"mmm"))</f>
        <v>Dec</v>
      </c>
      <c r="M7635" s="8" t="str">
        <f>IF(Sales_Pipeline[[#This Row],[Close_Date]]="","","Q"&amp;ROUNDUP(MONTH(Sales_Pipeline[[#This Row],[Close_Date]])/3,0))</f>
        <v>Q4</v>
      </c>
      <c r="N7635" s="2" cm="1">
        <f t="array" ref="N7635">IFERROR(_xlfn.IFS(Sales_Pipeline[[#This Row],[Deal_Stage]]="Won",_xlfn.XLOOKUP(Sales_Pipeline[[#This Row],[Product]],Products!$A$2:$A$8,Products!$C$2:$C$8),Sales_Pipeline[[#This Row],[Deal_Stage]]="Lost",_xlfn.XLOOKUP(Sales_Pipeline[[#This Row],[Product]],Products!$A$2:$A$8,Products!$C$2:$C$8)),"")</f>
        <v>55</v>
      </c>
      <c r="O7635" s="2">
        <v>0</v>
      </c>
    </row>
    <row r="7636" spans="1:15" x14ac:dyDescent="0.3">
      <c r="A7636" t="s">
        <v>7782</v>
      </c>
      <c r="B7636" t="s">
        <v>21</v>
      </c>
      <c r="C7636" t="str">
        <f>_xlfn.XLOOKUP(Sales_Pipeline[[#This Row],[Sales_Agent]],Sales_Teams[Sales_Agent],Sales_Teams[Manager])</f>
        <v>Cara Losch</v>
      </c>
      <c r="D7636" t="str">
        <f>_xlfn.XLOOKUP(Sales_Pipeline[[#This Row],[Manager]],Sales_Teams[Manager],Sales_Teams[Regional_Office])</f>
        <v>East</v>
      </c>
      <c r="E7636" t="s">
        <v>55</v>
      </c>
      <c r="F7636" t="s">
        <v>206</v>
      </c>
      <c r="G7636" t="str">
        <f>IFERROR(_xlfn.XLOOKUP(Sales_Pipeline[[#This Row],[Account]],Accounts!$A$2:$A$86,Accounts!$F$2:$F$86),"")</f>
        <v>United States</v>
      </c>
      <c r="H7636" t="s">
        <v>82</v>
      </c>
      <c r="I7636" s="3">
        <v>43026</v>
      </c>
      <c r="J7636" s="3">
        <v>43033</v>
      </c>
      <c r="K7636" s="8" t="str">
        <f>IF(Sales_Pipeline[[#This Row],[Close_Date]]="","",TEXT(Sales_Pipeline[[#This Row],[Close_Date]],"ddd"))</f>
        <v>Wed</v>
      </c>
      <c r="L7636" s="8" t="str">
        <f>IF(Sales_Pipeline[[#This Row],[Close_Date]]="","",TEXT(Sales_Pipeline[[#This Row],[Close_Date]],"mmm"))</f>
        <v>Oct</v>
      </c>
      <c r="M7636" s="8" t="str">
        <f>IF(Sales_Pipeline[[#This Row],[Close_Date]]="","","Q"&amp;ROUNDUP(MONTH(Sales_Pipeline[[#This Row],[Close_Date]])/3,0))</f>
        <v>Q4</v>
      </c>
      <c r="N7636" s="2" cm="1">
        <f t="array" ref="N7636">IFERROR(_xlfn.IFS(Sales_Pipeline[[#This Row],[Deal_Stage]]="Won",_xlfn.XLOOKUP(Sales_Pipeline[[#This Row],[Product]],Products!$A$2:$A$8,Products!$C$2:$C$8),Sales_Pipeline[[#This Row],[Deal_Stage]]="Lost",_xlfn.XLOOKUP(Sales_Pipeline[[#This Row],[Product]],Products!$A$2:$A$8,Products!$C$2:$C$8)),"")</f>
        <v>1096</v>
      </c>
      <c r="O7636" s="2">
        <v>0</v>
      </c>
    </row>
    <row r="7637" spans="1:15" x14ac:dyDescent="0.3">
      <c r="A7637" t="s">
        <v>7783</v>
      </c>
      <c r="B7637" t="s">
        <v>21</v>
      </c>
      <c r="C7637" t="str">
        <f>_xlfn.XLOOKUP(Sales_Pipeline[[#This Row],[Sales_Agent]],Sales_Teams[Sales_Agent],Sales_Teams[Manager])</f>
        <v>Cara Losch</v>
      </c>
      <c r="D7637" t="str">
        <f>_xlfn.XLOOKUP(Sales_Pipeline[[#This Row],[Manager]],Sales_Teams[Manager],Sales_Teams[Regional_Office])</f>
        <v>East</v>
      </c>
      <c r="E7637" t="s">
        <v>61</v>
      </c>
      <c r="F7637" t="s">
        <v>256</v>
      </c>
      <c r="G7637" t="str">
        <f>IFERROR(_xlfn.XLOOKUP(Sales_Pipeline[[#This Row],[Account]],Accounts!$A$2:$A$86,Accounts!$F$2:$F$86),"")</f>
        <v>United States</v>
      </c>
      <c r="H7637" t="s">
        <v>82</v>
      </c>
      <c r="I7637" s="3">
        <v>43026</v>
      </c>
      <c r="J7637" s="3">
        <v>43036</v>
      </c>
      <c r="K7637" s="8" t="str">
        <f>IF(Sales_Pipeline[[#This Row],[Close_Date]]="","",TEXT(Sales_Pipeline[[#This Row],[Close_Date]],"ddd"))</f>
        <v>Sat</v>
      </c>
      <c r="L7637" s="8" t="str">
        <f>IF(Sales_Pipeline[[#This Row],[Close_Date]]="","",TEXT(Sales_Pipeline[[#This Row],[Close_Date]],"mmm"))</f>
        <v>Oct</v>
      </c>
      <c r="M7637" s="8" t="str">
        <f>IF(Sales_Pipeline[[#This Row],[Close_Date]]="","","Q"&amp;ROUNDUP(MONTH(Sales_Pipeline[[#This Row],[Close_Date]])/3,0))</f>
        <v>Q4</v>
      </c>
      <c r="N7637" s="2" cm="1">
        <f t="array" ref="N7637">IFERROR(_xlfn.IFS(Sales_Pipeline[[#This Row],[Deal_Stage]]="Won",_xlfn.XLOOKUP(Sales_Pipeline[[#This Row],[Product]],Products!$A$2:$A$8,Products!$C$2:$C$8),Sales_Pipeline[[#This Row],[Deal_Stage]]="Lost",_xlfn.XLOOKUP(Sales_Pipeline[[#This Row],[Product]],Products!$A$2:$A$8,Products!$C$2:$C$8)),"")</f>
        <v>55</v>
      </c>
      <c r="O7637" s="2">
        <v>0</v>
      </c>
    </row>
    <row r="7638" spans="1:15" x14ac:dyDescent="0.3">
      <c r="A7638" t="s">
        <v>7784</v>
      </c>
      <c r="B7638" t="s">
        <v>32</v>
      </c>
      <c r="C7638" t="str">
        <f>_xlfn.XLOOKUP(Sales_Pipeline[[#This Row],[Sales_Agent]],Sales_Teams[Sales_Agent],Sales_Teams[Manager])</f>
        <v>Celia Rouche</v>
      </c>
      <c r="D7638" t="str">
        <f>_xlfn.XLOOKUP(Sales_Pipeline[[#This Row],[Manager]],Sales_Teams[Manager],Sales_Teams[Regional_Office])</f>
        <v>West</v>
      </c>
      <c r="E7638" t="s">
        <v>63</v>
      </c>
      <c r="F7638" t="s">
        <v>240</v>
      </c>
      <c r="G7638" t="str">
        <f>IFERROR(_xlfn.XLOOKUP(Sales_Pipeline[[#This Row],[Account]],Accounts!$A$2:$A$86,Accounts!$F$2:$F$86),"")</f>
        <v>United States</v>
      </c>
      <c r="H7638" t="s">
        <v>82</v>
      </c>
      <c r="I7638" s="3">
        <v>43026</v>
      </c>
      <c r="J7638" s="3">
        <v>43100</v>
      </c>
      <c r="K7638" s="8" t="str">
        <f>IF(Sales_Pipeline[[#This Row],[Close_Date]]="","",TEXT(Sales_Pipeline[[#This Row],[Close_Date]],"ddd"))</f>
        <v>Sun</v>
      </c>
      <c r="L7638" s="8" t="str">
        <f>IF(Sales_Pipeline[[#This Row],[Close_Date]]="","",TEXT(Sales_Pipeline[[#This Row],[Close_Date]],"mmm"))</f>
        <v>Dec</v>
      </c>
      <c r="M7638" s="8" t="str">
        <f>IF(Sales_Pipeline[[#This Row],[Close_Date]]="","","Q"&amp;ROUNDUP(MONTH(Sales_Pipeline[[#This Row],[Close_Date]])/3,0))</f>
        <v>Q4</v>
      </c>
      <c r="N7638" s="2" cm="1">
        <f t="array" ref="N7638">IFERROR(_xlfn.IFS(Sales_Pipeline[[#This Row],[Deal_Stage]]="Won",_xlfn.XLOOKUP(Sales_Pipeline[[#This Row],[Product]],Products!$A$2:$A$8,Products!$C$2:$C$8),Sales_Pipeline[[#This Row],[Deal_Stage]]="Lost",_xlfn.XLOOKUP(Sales_Pipeline[[#This Row],[Product]],Products!$A$2:$A$8,Products!$C$2:$C$8)),"")</f>
        <v>550</v>
      </c>
      <c r="O7638" s="2">
        <v>0</v>
      </c>
    </row>
    <row r="7639" spans="1:15" x14ac:dyDescent="0.3">
      <c r="A7639" t="s">
        <v>7785</v>
      </c>
      <c r="B7639" t="s">
        <v>32</v>
      </c>
      <c r="C7639" t="str">
        <f>_xlfn.XLOOKUP(Sales_Pipeline[[#This Row],[Sales_Agent]],Sales_Teams[Sales_Agent],Sales_Teams[Manager])</f>
        <v>Celia Rouche</v>
      </c>
      <c r="D7639" t="str">
        <f>_xlfn.XLOOKUP(Sales_Pipeline[[#This Row],[Manager]],Sales_Teams[Manager],Sales_Teams[Regional_Office])</f>
        <v>West</v>
      </c>
      <c r="E7639" t="s">
        <v>76</v>
      </c>
      <c r="F7639" t="s">
        <v>330</v>
      </c>
      <c r="G7639" t="str">
        <f>IFERROR(_xlfn.XLOOKUP(Sales_Pipeline[[#This Row],[Account]],Accounts!$A$2:$A$86,Accounts!$F$2:$F$86),"")</f>
        <v>Korea</v>
      </c>
      <c r="H7639" t="s">
        <v>82</v>
      </c>
      <c r="I7639" s="3">
        <v>43026</v>
      </c>
      <c r="J7639" s="3">
        <v>43032</v>
      </c>
      <c r="K7639" s="8" t="str">
        <f>IF(Sales_Pipeline[[#This Row],[Close_Date]]="","",TEXT(Sales_Pipeline[[#This Row],[Close_Date]],"ddd"))</f>
        <v>Tue</v>
      </c>
      <c r="L7639" s="8" t="str">
        <f>IF(Sales_Pipeline[[#This Row],[Close_Date]]="","",TEXT(Sales_Pipeline[[#This Row],[Close_Date]],"mmm"))</f>
        <v>Oct</v>
      </c>
      <c r="M7639" s="8" t="str">
        <f>IF(Sales_Pipeline[[#This Row],[Close_Date]]="","","Q"&amp;ROUNDUP(MONTH(Sales_Pipeline[[#This Row],[Close_Date]])/3,0))</f>
        <v>Q4</v>
      </c>
      <c r="N7639" s="2" cm="1">
        <f t="array" ref="N7639">IFERROR(_xlfn.IFS(Sales_Pipeline[[#This Row],[Deal_Stage]]="Won",_xlfn.XLOOKUP(Sales_Pipeline[[#This Row],[Product]],Products!$A$2:$A$8,Products!$C$2:$C$8),Sales_Pipeline[[#This Row],[Deal_Stage]]="Lost",_xlfn.XLOOKUP(Sales_Pipeline[[#This Row],[Product]],Products!$A$2:$A$8,Products!$C$2:$C$8)),"")</f>
        <v>3393</v>
      </c>
      <c r="O7639" s="2">
        <v>0</v>
      </c>
    </row>
    <row r="7640" spans="1:15" x14ac:dyDescent="0.3">
      <c r="A7640" t="s">
        <v>7786</v>
      </c>
      <c r="B7640" t="s">
        <v>32</v>
      </c>
      <c r="C7640" t="str">
        <f>_xlfn.XLOOKUP(Sales_Pipeline[[#This Row],[Sales_Agent]],Sales_Teams[Sales_Agent],Sales_Teams[Manager])</f>
        <v>Celia Rouche</v>
      </c>
      <c r="D7640" t="str">
        <f>_xlfn.XLOOKUP(Sales_Pipeline[[#This Row],[Manager]],Sales_Teams[Manager],Sales_Teams[Regional_Office])</f>
        <v>West</v>
      </c>
      <c r="E7640" t="s">
        <v>76</v>
      </c>
      <c r="F7640" t="s">
        <v>98</v>
      </c>
      <c r="G7640" t="str">
        <f>IFERROR(_xlfn.XLOOKUP(Sales_Pipeline[[#This Row],[Account]],Accounts!$A$2:$A$86,Accounts!$F$2:$F$86),"")</f>
        <v>United States</v>
      </c>
      <c r="H7640" t="s">
        <v>57</v>
      </c>
      <c r="I7640" s="3">
        <v>43026</v>
      </c>
      <c r="J7640" s="3">
        <v>43035</v>
      </c>
      <c r="K7640" s="8" t="str">
        <f>IF(Sales_Pipeline[[#This Row],[Close_Date]]="","",TEXT(Sales_Pipeline[[#This Row],[Close_Date]],"ddd"))</f>
        <v>Fri</v>
      </c>
      <c r="L7640" s="8" t="str">
        <f>IF(Sales_Pipeline[[#This Row],[Close_Date]]="","",TEXT(Sales_Pipeline[[#This Row],[Close_Date]],"mmm"))</f>
        <v>Oct</v>
      </c>
      <c r="M7640" s="8" t="str">
        <f>IF(Sales_Pipeline[[#This Row],[Close_Date]]="","","Q"&amp;ROUNDUP(MONTH(Sales_Pipeline[[#This Row],[Close_Date]])/3,0))</f>
        <v>Q4</v>
      </c>
      <c r="N7640" s="2" cm="1">
        <f t="array" ref="N7640">IFERROR(_xlfn.IFS(Sales_Pipeline[[#This Row],[Deal_Stage]]="Won",_xlfn.XLOOKUP(Sales_Pipeline[[#This Row],[Product]],Products!$A$2:$A$8,Products!$C$2:$C$8),Sales_Pipeline[[#This Row],[Deal_Stage]]="Lost",_xlfn.XLOOKUP(Sales_Pipeline[[#This Row],[Product]],Products!$A$2:$A$8,Products!$C$2:$C$8)),"")</f>
        <v>3393</v>
      </c>
      <c r="O7640" s="2">
        <v>3363</v>
      </c>
    </row>
    <row r="7641" spans="1:15" x14ac:dyDescent="0.3">
      <c r="A7641" t="s">
        <v>7787</v>
      </c>
      <c r="B7641" t="s">
        <v>3</v>
      </c>
      <c r="C7641" t="str">
        <f>_xlfn.XLOOKUP(Sales_Pipeline[[#This Row],[Sales_Agent]],Sales_Teams[Sales_Agent],Sales_Teams[Manager])</f>
        <v>Dustin Brinkmann</v>
      </c>
      <c r="D7641" t="str">
        <f>_xlfn.XLOOKUP(Sales_Pipeline[[#This Row],[Manager]],Sales_Teams[Manager],Sales_Teams[Regional_Office])</f>
        <v>Central</v>
      </c>
      <c r="E7641" t="s">
        <v>55</v>
      </c>
      <c r="F7641" t="s">
        <v>330</v>
      </c>
      <c r="G7641" t="str">
        <f>IFERROR(_xlfn.XLOOKUP(Sales_Pipeline[[#This Row],[Account]],Accounts!$A$2:$A$86,Accounts!$F$2:$F$86),"")</f>
        <v>Korea</v>
      </c>
      <c r="H7641" t="s">
        <v>57</v>
      </c>
      <c r="I7641" s="3">
        <v>43027</v>
      </c>
      <c r="J7641" s="3">
        <v>43038</v>
      </c>
      <c r="K7641" s="8" t="str">
        <f>IF(Sales_Pipeline[[#This Row],[Close_Date]]="","",TEXT(Sales_Pipeline[[#This Row],[Close_Date]],"ddd"))</f>
        <v>Mon</v>
      </c>
      <c r="L7641" s="8" t="str">
        <f>IF(Sales_Pipeline[[#This Row],[Close_Date]]="","",TEXT(Sales_Pipeline[[#This Row],[Close_Date]],"mmm"))</f>
        <v>Oct</v>
      </c>
      <c r="M7641" s="8" t="str">
        <f>IF(Sales_Pipeline[[#This Row],[Close_Date]]="","","Q"&amp;ROUNDUP(MONTH(Sales_Pipeline[[#This Row],[Close_Date]])/3,0))</f>
        <v>Q4</v>
      </c>
      <c r="N7641" s="2" cm="1">
        <f t="array" ref="N7641">IFERROR(_xlfn.IFS(Sales_Pipeline[[#This Row],[Deal_Stage]]="Won",_xlfn.XLOOKUP(Sales_Pipeline[[#This Row],[Product]],Products!$A$2:$A$8,Products!$C$2:$C$8),Sales_Pipeline[[#This Row],[Deal_Stage]]="Lost",_xlfn.XLOOKUP(Sales_Pipeline[[#This Row],[Product]],Products!$A$2:$A$8,Products!$C$2:$C$8)),"")</f>
        <v>1096</v>
      </c>
      <c r="O7641" s="2">
        <v>1089</v>
      </c>
    </row>
    <row r="7642" spans="1:15" x14ac:dyDescent="0.3">
      <c r="A7642" t="s">
        <v>7788</v>
      </c>
      <c r="B7642" t="s">
        <v>27</v>
      </c>
      <c r="C7642" t="str">
        <f>_xlfn.XLOOKUP(Sales_Pipeline[[#This Row],[Sales_Agent]],Sales_Teams[Sales_Agent],Sales_Teams[Manager])</f>
        <v>Rocco Neubert</v>
      </c>
      <c r="D7642" t="str">
        <f>_xlfn.XLOOKUP(Sales_Pipeline[[#This Row],[Manager]],Sales_Teams[Manager],Sales_Teams[Regional_Office])</f>
        <v>East</v>
      </c>
      <c r="E7642" t="s">
        <v>8953</v>
      </c>
      <c r="F7642" t="s">
        <v>159</v>
      </c>
      <c r="G7642" t="str">
        <f>IFERROR(_xlfn.XLOOKUP(Sales_Pipeline[[#This Row],[Account]],Accounts!$A$2:$A$86,Accounts!$F$2:$F$86),"")</f>
        <v>United States</v>
      </c>
      <c r="H7642" t="s">
        <v>82</v>
      </c>
      <c r="I7642" s="3">
        <v>43027</v>
      </c>
      <c r="J7642" s="3">
        <v>43039</v>
      </c>
      <c r="K7642" s="8" t="str">
        <f>IF(Sales_Pipeline[[#This Row],[Close_Date]]="","",TEXT(Sales_Pipeline[[#This Row],[Close_Date]],"ddd"))</f>
        <v>Tue</v>
      </c>
      <c r="L7642" s="8" t="str">
        <f>IF(Sales_Pipeline[[#This Row],[Close_Date]]="","",TEXT(Sales_Pipeline[[#This Row],[Close_Date]],"mmm"))</f>
        <v>Oct</v>
      </c>
      <c r="M7642" s="8" t="str">
        <f>IF(Sales_Pipeline[[#This Row],[Close_Date]]="","","Q"&amp;ROUNDUP(MONTH(Sales_Pipeline[[#This Row],[Close_Date]])/3,0))</f>
        <v>Q4</v>
      </c>
      <c r="N7642" s="2" cm="1">
        <f t="array" ref="N7642">IFERROR(_xlfn.IFS(Sales_Pipeline[[#This Row],[Deal_Stage]]="Won",_xlfn.XLOOKUP(Sales_Pipeline[[#This Row],[Product]],Products!$A$2:$A$8,Products!$C$2:$C$8),Sales_Pipeline[[#This Row],[Deal_Stage]]="Lost",_xlfn.XLOOKUP(Sales_Pipeline[[#This Row],[Product]],Products!$A$2:$A$8,Products!$C$2:$C$8)),"")</f>
        <v>4821</v>
      </c>
      <c r="O7642" s="2">
        <v>0</v>
      </c>
    </row>
    <row r="7643" spans="1:15" x14ac:dyDescent="0.3">
      <c r="A7643" t="s">
        <v>7789</v>
      </c>
      <c r="B7643" t="s">
        <v>27</v>
      </c>
      <c r="C7643" t="str">
        <f>_xlfn.XLOOKUP(Sales_Pipeline[[#This Row],[Sales_Agent]],Sales_Teams[Sales_Agent],Sales_Teams[Manager])</f>
        <v>Rocco Neubert</v>
      </c>
      <c r="D7643" t="str">
        <f>_xlfn.XLOOKUP(Sales_Pipeline[[#This Row],[Manager]],Sales_Teams[Manager],Sales_Teams[Regional_Office])</f>
        <v>East</v>
      </c>
      <c r="E7643" t="s">
        <v>55</v>
      </c>
      <c r="F7643" t="s">
        <v>123</v>
      </c>
      <c r="G7643" t="str">
        <f>IFERROR(_xlfn.XLOOKUP(Sales_Pipeline[[#This Row],[Account]],Accounts!$A$2:$A$86,Accounts!$F$2:$F$86),"")</f>
        <v>United States</v>
      </c>
      <c r="H7643" t="s">
        <v>57</v>
      </c>
      <c r="I7643" s="3">
        <v>43027</v>
      </c>
      <c r="J7643" s="3">
        <v>43029</v>
      </c>
      <c r="K7643" s="8" t="str">
        <f>IF(Sales_Pipeline[[#This Row],[Close_Date]]="","",TEXT(Sales_Pipeline[[#This Row],[Close_Date]],"ddd"))</f>
        <v>Sat</v>
      </c>
      <c r="L7643" s="8" t="str">
        <f>IF(Sales_Pipeline[[#This Row],[Close_Date]]="","",TEXT(Sales_Pipeline[[#This Row],[Close_Date]],"mmm"))</f>
        <v>Oct</v>
      </c>
      <c r="M7643" s="8" t="str">
        <f>IF(Sales_Pipeline[[#This Row],[Close_Date]]="","","Q"&amp;ROUNDUP(MONTH(Sales_Pipeline[[#This Row],[Close_Date]])/3,0))</f>
        <v>Q4</v>
      </c>
      <c r="N7643" s="2" cm="1">
        <f t="array" ref="N7643">IFERROR(_xlfn.IFS(Sales_Pipeline[[#This Row],[Deal_Stage]]="Won",_xlfn.XLOOKUP(Sales_Pipeline[[#This Row],[Product]],Products!$A$2:$A$8,Products!$C$2:$C$8),Sales_Pipeline[[#This Row],[Deal_Stage]]="Lost",_xlfn.XLOOKUP(Sales_Pipeline[[#This Row],[Product]],Products!$A$2:$A$8,Products!$C$2:$C$8)),"")</f>
        <v>1096</v>
      </c>
      <c r="O7643" s="2">
        <v>1096</v>
      </c>
    </row>
    <row r="7644" spans="1:15" x14ac:dyDescent="0.3">
      <c r="A7644" t="s">
        <v>7790</v>
      </c>
      <c r="B7644" t="s">
        <v>6</v>
      </c>
      <c r="C7644" t="str">
        <f>_xlfn.XLOOKUP(Sales_Pipeline[[#This Row],[Sales_Agent]],Sales_Teams[Sales_Agent],Sales_Teams[Manager])</f>
        <v>Dustin Brinkmann</v>
      </c>
      <c r="D7644" t="str">
        <f>_xlfn.XLOOKUP(Sales_Pipeline[[#This Row],[Manager]],Sales_Teams[Manager],Sales_Teams[Regional_Office])</f>
        <v>Central</v>
      </c>
      <c r="E7644" t="s">
        <v>61</v>
      </c>
      <c r="F7644" t="s">
        <v>68</v>
      </c>
      <c r="G7644" t="str">
        <f>IFERROR(_xlfn.XLOOKUP(Sales_Pipeline[[#This Row],[Account]],Accounts!$A$2:$A$86,Accounts!$F$2:$F$86),"")</f>
        <v>United States</v>
      </c>
      <c r="H7644" t="s">
        <v>57</v>
      </c>
      <c r="I7644" s="3">
        <v>43027</v>
      </c>
      <c r="J7644" s="3">
        <v>43037</v>
      </c>
      <c r="K7644" s="8" t="str">
        <f>IF(Sales_Pipeline[[#This Row],[Close_Date]]="","",TEXT(Sales_Pipeline[[#This Row],[Close_Date]],"ddd"))</f>
        <v>Sun</v>
      </c>
      <c r="L7644" s="8" t="str">
        <f>IF(Sales_Pipeline[[#This Row],[Close_Date]]="","",TEXT(Sales_Pipeline[[#This Row],[Close_Date]],"mmm"))</f>
        <v>Oct</v>
      </c>
      <c r="M7644" s="8" t="str">
        <f>IF(Sales_Pipeline[[#This Row],[Close_Date]]="","","Q"&amp;ROUNDUP(MONTH(Sales_Pipeline[[#This Row],[Close_Date]])/3,0))</f>
        <v>Q4</v>
      </c>
      <c r="N7644" s="2" cm="1">
        <f t="array" ref="N7644">IFERROR(_xlfn.IFS(Sales_Pipeline[[#This Row],[Deal_Stage]]="Won",_xlfn.XLOOKUP(Sales_Pipeline[[#This Row],[Product]],Products!$A$2:$A$8,Products!$C$2:$C$8),Sales_Pipeline[[#This Row],[Deal_Stage]]="Lost",_xlfn.XLOOKUP(Sales_Pipeline[[#This Row],[Product]],Products!$A$2:$A$8,Products!$C$2:$C$8)),"")</f>
        <v>55</v>
      </c>
      <c r="O7644" s="2">
        <v>62</v>
      </c>
    </row>
    <row r="7645" spans="1:15" x14ac:dyDescent="0.3">
      <c r="A7645" t="s">
        <v>7791</v>
      </c>
      <c r="B7645" t="s">
        <v>20</v>
      </c>
      <c r="C7645" t="str">
        <f>_xlfn.XLOOKUP(Sales_Pipeline[[#This Row],[Sales_Agent]],Sales_Teams[Sales_Agent],Sales_Teams[Manager])</f>
        <v>Cara Losch</v>
      </c>
      <c r="D7645" t="str">
        <f>_xlfn.XLOOKUP(Sales_Pipeline[[#This Row],[Manager]],Sales_Teams[Manager],Sales_Teams[Regional_Office])</f>
        <v>East</v>
      </c>
      <c r="E7645" t="s">
        <v>76</v>
      </c>
      <c r="F7645" t="s">
        <v>173</v>
      </c>
      <c r="G7645" t="str">
        <f>IFERROR(_xlfn.XLOOKUP(Sales_Pipeline[[#This Row],[Account]],Accounts!$A$2:$A$86,Accounts!$F$2:$F$86),"")</f>
        <v>United States</v>
      </c>
      <c r="H7645" t="s">
        <v>82</v>
      </c>
      <c r="I7645" s="3">
        <v>43027</v>
      </c>
      <c r="J7645" s="3">
        <v>43095</v>
      </c>
      <c r="K7645" s="8" t="str">
        <f>IF(Sales_Pipeline[[#This Row],[Close_Date]]="","",TEXT(Sales_Pipeline[[#This Row],[Close_Date]],"ddd"))</f>
        <v>Tue</v>
      </c>
      <c r="L7645" s="8" t="str">
        <f>IF(Sales_Pipeline[[#This Row],[Close_Date]]="","",TEXT(Sales_Pipeline[[#This Row],[Close_Date]],"mmm"))</f>
        <v>Dec</v>
      </c>
      <c r="M7645" s="8" t="str">
        <f>IF(Sales_Pipeline[[#This Row],[Close_Date]]="","","Q"&amp;ROUNDUP(MONTH(Sales_Pipeline[[#This Row],[Close_Date]])/3,0))</f>
        <v>Q4</v>
      </c>
      <c r="N7645" s="2" cm="1">
        <f t="array" ref="N7645">IFERROR(_xlfn.IFS(Sales_Pipeline[[#This Row],[Deal_Stage]]="Won",_xlfn.XLOOKUP(Sales_Pipeline[[#This Row],[Product]],Products!$A$2:$A$8,Products!$C$2:$C$8),Sales_Pipeline[[#This Row],[Deal_Stage]]="Lost",_xlfn.XLOOKUP(Sales_Pipeline[[#This Row],[Product]],Products!$A$2:$A$8,Products!$C$2:$C$8)),"")</f>
        <v>3393</v>
      </c>
      <c r="O7645" s="2">
        <v>0</v>
      </c>
    </row>
    <row r="7646" spans="1:15" x14ac:dyDescent="0.3">
      <c r="A7646" t="s">
        <v>7792</v>
      </c>
      <c r="B7646" t="s">
        <v>20</v>
      </c>
      <c r="C7646" t="str">
        <f>_xlfn.XLOOKUP(Sales_Pipeline[[#This Row],[Sales_Agent]],Sales_Teams[Sales_Agent],Sales_Teams[Manager])</f>
        <v>Cara Losch</v>
      </c>
      <c r="D7646" t="str">
        <f>_xlfn.XLOOKUP(Sales_Pipeline[[#This Row],[Manager]],Sales_Teams[Manager],Sales_Teams[Regional_Office])</f>
        <v>East</v>
      </c>
      <c r="E7646" t="s">
        <v>55</v>
      </c>
      <c r="F7646" t="s">
        <v>216</v>
      </c>
      <c r="G7646" t="str">
        <f>IFERROR(_xlfn.XLOOKUP(Sales_Pipeline[[#This Row],[Account]],Accounts!$A$2:$A$86,Accounts!$F$2:$F$86),"")</f>
        <v>United States</v>
      </c>
      <c r="H7646" t="s">
        <v>57</v>
      </c>
      <c r="I7646" s="3">
        <v>43027</v>
      </c>
      <c r="J7646" s="3">
        <v>43029</v>
      </c>
      <c r="K7646" s="8" t="str">
        <f>IF(Sales_Pipeline[[#This Row],[Close_Date]]="","",TEXT(Sales_Pipeline[[#This Row],[Close_Date]],"ddd"))</f>
        <v>Sat</v>
      </c>
      <c r="L7646" s="8" t="str">
        <f>IF(Sales_Pipeline[[#This Row],[Close_Date]]="","",TEXT(Sales_Pipeline[[#This Row],[Close_Date]],"mmm"))</f>
        <v>Oct</v>
      </c>
      <c r="M7646" s="8" t="str">
        <f>IF(Sales_Pipeline[[#This Row],[Close_Date]]="","","Q"&amp;ROUNDUP(MONTH(Sales_Pipeline[[#This Row],[Close_Date]])/3,0))</f>
        <v>Q4</v>
      </c>
      <c r="N7646" s="2" cm="1">
        <f t="array" ref="N7646">IFERROR(_xlfn.IFS(Sales_Pipeline[[#This Row],[Deal_Stage]]="Won",_xlfn.XLOOKUP(Sales_Pipeline[[#This Row],[Product]],Products!$A$2:$A$8,Products!$C$2:$C$8),Sales_Pipeline[[#This Row],[Deal_Stage]]="Lost",_xlfn.XLOOKUP(Sales_Pipeline[[#This Row],[Product]],Products!$A$2:$A$8,Products!$C$2:$C$8)),"")</f>
        <v>1096</v>
      </c>
      <c r="O7646" s="2">
        <v>1105</v>
      </c>
    </row>
    <row r="7647" spans="1:15" x14ac:dyDescent="0.3">
      <c r="A7647" t="s">
        <v>7793</v>
      </c>
      <c r="B7647" t="s">
        <v>25</v>
      </c>
      <c r="C7647" t="str">
        <f>_xlfn.XLOOKUP(Sales_Pipeline[[#This Row],[Sales_Agent]],Sales_Teams[Sales_Agent],Sales_Teams[Manager])</f>
        <v>Rocco Neubert</v>
      </c>
      <c r="D7647" t="str">
        <f>_xlfn.XLOOKUP(Sales_Pipeline[[#This Row],[Manager]],Sales_Teams[Manager],Sales_Teams[Regional_Office])</f>
        <v>East</v>
      </c>
      <c r="E7647" t="s">
        <v>8953</v>
      </c>
      <c r="F7647" t="s">
        <v>760</v>
      </c>
      <c r="G7647" t="str">
        <f>IFERROR(_xlfn.XLOOKUP(Sales_Pipeline[[#This Row],[Account]],Accounts!$A$2:$A$86,Accounts!$F$2:$F$86),"")</f>
        <v>United States</v>
      </c>
      <c r="H7647" t="s">
        <v>82</v>
      </c>
      <c r="I7647" s="3">
        <v>43027</v>
      </c>
      <c r="J7647" s="3">
        <v>43036</v>
      </c>
      <c r="K7647" s="8" t="str">
        <f>IF(Sales_Pipeline[[#This Row],[Close_Date]]="","",TEXT(Sales_Pipeline[[#This Row],[Close_Date]],"ddd"))</f>
        <v>Sat</v>
      </c>
      <c r="L7647" s="8" t="str">
        <f>IF(Sales_Pipeline[[#This Row],[Close_Date]]="","",TEXT(Sales_Pipeline[[#This Row],[Close_Date]],"mmm"))</f>
        <v>Oct</v>
      </c>
      <c r="M7647" s="8" t="str">
        <f>IF(Sales_Pipeline[[#This Row],[Close_Date]]="","","Q"&amp;ROUNDUP(MONTH(Sales_Pipeline[[#This Row],[Close_Date]])/3,0))</f>
        <v>Q4</v>
      </c>
      <c r="N7647" s="2" cm="1">
        <f t="array" ref="N7647">IFERROR(_xlfn.IFS(Sales_Pipeline[[#This Row],[Deal_Stage]]="Won",_xlfn.XLOOKUP(Sales_Pipeline[[#This Row],[Product]],Products!$A$2:$A$8,Products!$C$2:$C$8),Sales_Pipeline[[#This Row],[Deal_Stage]]="Lost",_xlfn.XLOOKUP(Sales_Pipeline[[#This Row],[Product]],Products!$A$2:$A$8,Products!$C$2:$C$8)),"")</f>
        <v>4821</v>
      </c>
      <c r="O7647" s="2">
        <v>0</v>
      </c>
    </row>
    <row r="7648" spans="1:15" x14ac:dyDescent="0.3">
      <c r="A7648" t="s">
        <v>7794</v>
      </c>
      <c r="B7648" t="s">
        <v>25</v>
      </c>
      <c r="C7648" t="str">
        <f>_xlfn.XLOOKUP(Sales_Pipeline[[#This Row],[Sales_Agent]],Sales_Teams[Sales_Agent],Sales_Teams[Manager])</f>
        <v>Rocco Neubert</v>
      </c>
      <c r="D7648" t="str">
        <f>_xlfn.XLOOKUP(Sales_Pipeline[[#This Row],[Manager]],Sales_Teams[Manager],Sales_Teams[Regional_Office])</f>
        <v>East</v>
      </c>
      <c r="E7648" t="s">
        <v>8953</v>
      </c>
      <c r="F7648" t="s">
        <v>182</v>
      </c>
      <c r="G7648" t="str">
        <f>IFERROR(_xlfn.XLOOKUP(Sales_Pipeline[[#This Row],[Account]],Accounts!$A$2:$A$86,Accounts!$F$2:$F$86),"")</f>
        <v>United States</v>
      </c>
      <c r="H7648" t="s">
        <v>57</v>
      </c>
      <c r="I7648" s="3">
        <v>43027</v>
      </c>
      <c r="J7648" s="3">
        <v>43032</v>
      </c>
      <c r="K7648" s="8" t="str">
        <f>IF(Sales_Pipeline[[#This Row],[Close_Date]]="","",TEXT(Sales_Pipeline[[#This Row],[Close_Date]],"ddd"))</f>
        <v>Tue</v>
      </c>
      <c r="L7648" s="8" t="str">
        <f>IF(Sales_Pipeline[[#This Row],[Close_Date]]="","",TEXT(Sales_Pipeline[[#This Row],[Close_Date]],"mmm"))</f>
        <v>Oct</v>
      </c>
      <c r="M7648" s="8" t="str">
        <f>IF(Sales_Pipeline[[#This Row],[Close_Date]]="","","Q"&amp;ROUNDUP(MONTH(Sales_Pipeline[[#This Row],[Close_Date]])/3,0))</f>
        <v>Q4</v>
      </c>
      <c r="N7648" s="2" cm="1">
        <f t="array" ref="N7648">IFERROR(_xlfn.IFS(Sales_Pipeline[[#This Row],[Deal_Stage]]="Won",_xlfn.XLOOKUP(Sales_Pipeline[[#This Row],[Product]],Products!$A$2:$A$8,Products!$C$2:$C$8),Sales_Pipeline[[#This Row],[Deal_Stage]]="Lost",_xlfn.XLOOKUP(Sales_Pipeline[[#This Row],[Product]],Products!$A$2:$A$8,Products!$C$2:$C$8)),"")</f>
        <v>4821</v>
      </c>
      <c r="O7648" s="2">
        <v>4353</v>
      </c>
    </row>
    <row r="7649" spans="1:15" x14ac:dyDescent="0.3">
      <c r="A7649" t="s">
        <v>7795</v>
      </c>
      <c r="B7649" t="s">
        <v>15</v>
      </c>
      <c r="C7649" t="str">
        <f>_xlfn.XLOOKUP(Sales_Pipeline[[#This Row],[Sales_Agent]],Sales_Teams[Sales_Agent],Sales_Teams[Manager])</f>
        <v>Melvin Marxen</v>
      </c>
      <c r="D7649" t="str">
        <f>_xlfn.XLOOKUP(Sales_Pipeline[[#This Row],[Manager]],Sales_Teams[Manager],Sales_Teams[Regional_Office])</f>
        <v>Central</v>
      </c>
      <c r="E7649" t="s">
        <v>8953</v>
      </c>
      <c r="F7649" t="s">
        <v>150</v>
      </c>
      <c r="G7649" t="str">
        <f>IFERROR(_xlfn.XLOOKUP(Sales_Pipeline[[#This Row],[Account]],Accounts!$A$2:$A$86,Accounts!$F$2:$F$86),"")</f>
        <v>United States</v>
      </c>
      <c r="H7649" t="s">
        <v>82</v>
      </c>
      <c r="I7649" s="3">
        <v>43027</v>
      </c>
      <c r="J7649" s="3">
        <v>43036</v>
      </c>
      <c r="K7649" s="8" t="str">
        <f>IF(Sales_Pipeline[[#This Row],[Close_Date]]="","",TEXT(Sales_Pipeline[[#This Row],[Close_Date]],"ddd"))</f>
        <v>Sat</v>
      </c>
      <c r="L7649" s="8" t="str">
        <f>IF(Sales_Pipeline[[#This Row],[Close_Date]]="","",TEXT(Sales_Pipeline[[#This Row],[Close_Date]],"mmm"))</f>
        <v>Oct</v>
      </c>
      <c r="M7649" s="8" t="str">
        <f>IF(Sales_Pipeline[[#This Row],[Close_Date]]="","","Q"&amp;ROUNDUP(MONTH(Sales_Pipeline[[#This Row],[Close_Date]])/3,0))</f>
        <v>Q4</v>
      </c>
      <c r="N7649" s="2" cm="1">
        <f t="array" ref="N7649">IFERROR(_xlfn.IFS(Sales_Pipeline[[#This Row],[Deal_Stage]]="Won",_xlfn.XLOOKUP(Sales_Pipeline[[#This Row],[Product]],Products!$A$2:$A$8,Products!$C$2:$C$8),Sales_Pipeline[[#This Row],[Deal_Stage]]="Lost",_xlfn.XLOOKUP(Sales_Pipeline[[#This Row],[Product]],Products!$A$2:$A$8,Products!$C$2:$C$8)),"")</f>
        <v>4821</v>
      </c>
      <c r="O7649" s="2">
        <v>0</v>
      </c>
    </row>
    <row r="7650" spans="1:15" x14ac:dyDescent="0.3">
      <c r="A7650" t="s">
        <v>7796</v>
      </c>
      <c r="B7650" t="s">
        <v>15</v>
      </c>
      <c r="C7650" t="str">
        <f>_xlfn.XLOOKUP(Sales_Pipeline[[#This Row],[Sales_Agent]],Sales_Teams[Sales_Agent],Sales_Teams[Manager])</f>
        <v>Melvin Marxen</v>
      </c>
      <c r="D7650" t="str">
        <f>_xlfn.XLOOKUP(Sales_Pipeline[[#This Row],[Manager]],Sales_Teams[Manager],Sales_Teams[Regional_Office])</f>
        <v>Central</v>
      </c>
      <c r="E7650" t="s">
        <v>84</v>
      </c>
      <c r="F7650" t="s">
        <v>105</v>
      </c>
      <c r="G7650" t="str">
        <f>IFERROR(_xlfn.XLOOKUP(Sales_Pipeline[[#This Row],[Account]],Accounts!$A$2:$A$86,Accounts!$F$2:$F$86),"")</f>
        <v>United States</v>
      </c>
      <c r="H7650" t="s">
        <v>57</v>
      </c>
      <c r="I7650" s="3">
        <v>43027</v>
      </c>
      <c r="J7650" s="3">
        <v>43035</v>
      </c>
      <c r="K7650" s="8" t="str">
        <f>IF(Sales_Pipeline[[#This Row],[Close_Date]]="","",TEXT(Sales_Pipeline[[#This Row],[Close_Date]],"ddd"))</f>
        <v>Fri</v>
      </c>
      <c r="L7650" s="8" t="str">
        <f>IF(Sales_Pipeline[[#This Row],[Close_Date]]="","",TEXT(Sales_Pipeline[[#This Row],[Close_Date]],"mmm"))</f>
        <v>Oct</v>
      </c>
      <c r="M7650" s="8" t="str">
        <f>IF(Sales_Pipeline[[#This Row],[Close_Date]]="","","Q"&amp;ROUNDUP(MONTH(Sales_Pipeline[[#This Row],[Close_Date]])/3,0))</f>
        <v>Q4</v>
      </c>
      <c r="N7650" s="2" cm="1">
        <f t="array" ref="N7650">IFERROR(_xlfn.IFS(Sales_Pipeline[[#This Row],[Deal_Stage]]="Won",_xlfn.XLOOKUP(Sales_Pipeline[[#This Row],[Product]],Products!$A$2:$A$8,Products!$C$2:$C$8),Sales_Pipeline[[#This Row],[Deal_Stage]]="Lost",_xlfn.XLOOKUP(Sales_Pipeline[[#This Row],[Product]],Products!$A$2:$A$8,Products!$C$2:$C$8)),"")</f>
        <v>5482</v>
      </c>
      <c r="O7650" s="2">
        <v>6276</v>
      </c>
    </row>
    <row r="7651" spans="1:15" x14ac:dyDescent="0.3">
      <c r="A7651" t="s">
        <v>7797</v>
      </c>
      <c r="B7651" t="s">
        <v>15</v>
      </c>
      <c r="C7651" t="str">
        <f>_xlfn.XLOOKUP(Sales_Pipeline[[#This Row],[Sales_Agent]],Sales_Teams[Sales_Agent],Sales_Teams[Manager])</f>
        <v>Melvin Marxen</v>
      </c>
      <c r="D7651" t="str">
        <f>_xlfn.XLOOKUP(Sales_Pipeline[[#This Row],[Manager]],Sales_Teams[Manager],Sales_Teams[Regional_Office])</f>
        <v>Central</v>
      </c>
      <c r="E7651" t="s">
        <v>8953</v>
      </c>
      <c r="F7651" t="s">
        <v>318</v>
      </c>
      <c r="G7651" t="str">
        <f>IFERROR(_xlfn.XLOOKUP(Sales_Pipeline[[#This Row],[Account]],Accounts!$A$2:$A$86,Accounts!$F$2:$F$86),"")</f>
        <v>Kenya</v>
      </c>
      <c r="H7651" t="s">
        <v>57</v>
      </c>
      <c r="I7651" s="3">
        <v>43027</v>
      </c>
      <c r="J7651" s="3">
        <v>43035</v>
      </c>
      <c r="K7651" s="8" t="str">
        <f>IF(Sales_Pipeline[[#This Row],[Close_Date]]="","",TEXT(Sales_Pipeline[[#This Row],[Close_Date]],"ddd"))</f>
        <v>Fri</v>
      </c>
      <c r="L7651" s="8" t="str">
        <f>IF(Sales_Pipeline[[#This Row],[Close_Date]]="","",TEXT(Sales_Pipeline[[#This Row],[Close_Date]],"mmm"))</f>
        <v>Oct</v>
      </c>
      <c r="M7651" s="8" t="str">
        <f>IF(Sales_Pipeline[[#This Row],[Close_Date]]="","","Q"&amp;ROUNDUP(MONTH(Sales_Pipeline[[#This Row],[Close_Date]])/3,0))</f>
        <v>Q4</v>
      </c>
      <c r="N7651" s="2" cm="1">
        <f t="array" ref="N7651">IFERROR(_xlfn.IFS(Sales_Pipeline[[#This Row],[Deal_Stage]]="Won",_xlfn.XLOOKUP(Sales_Pipeline[[#This Row],[Product]],Products!$A$2:$A$8,Products!$C$2:$C$8),Sales_Pipeline[[#This Row],[Deal_Stage]]="Lost",_xlfn.XLOOKUP(Sales_Pipeline[[#This Row],[Product]],Products!$A$2:$A$8,Products!$C$2:$C$8)),"")</f>
        <v>4821</v>
      </c>
      <c r="O7651" s="2">
        <v>4688</v>
      </c>
    </row>
    <row r="7652" spans="1:15" x14ac:dyDescent="0.3">
      <c r="A7652" t="s">
        <v>7798</v>
      </c>
      <c r="B7652" t="s">
        <v>22</v>
      </c>
      <c r="C7652" t="str">
        <f>_xlfn.XLOOKUP(Sales_Pipeline[[#This Row],[Sales_Agent]],Sales_Teams[Sales_Agent],Sales_Teams[Manager])</f>
        <v>Cara Losch</v>
      </c>
      <c r="D7652" t="str">
        <f>_xlfn.XLOOKUP(Sales_Pipeline[[#This Row],[Manager]],Sales_Teams[Manager],Sales_Teams[Regional_Office])</f>
        <v>East</v>
      </c>
      <c r="E7652" t="s">
        <v>63</v>
      </c>
      <c r="F7652" t="s">
        <v>194</v>
      </c>
      <c r="G7652" t="str">
        <f>IFERROR(_xlfn.XLOOKUP(Sales_Pipeline[[#This Row],[Account]],Accounts!$A$2:$A$86,Accounts!$F$2:$F$86),"")</f>
        <v>United States</v>
      </c>
      <c r="H7652" t="s">
        <v>82</v>
      </c>
      <c r="I7652" s="3">
        <v>43027</v>
      </c>
      <c r="J7652" s="3">
        <v>43034</v>
      </c>
      <c r="K7652" s="8" t="str">
        <f>IF(Sales_Pipeline[[#This Row],[Close_Date]]="","",TEXT(Sales_Pipeline[[#This Row],[Close_Date]],"ddd"))</f>
        <v>Thu</v>
      </c>
      <c r="L7652" s="8" t="str">
        <f>IF(Sales_Pipeline[[#This Row],[Close_Date]]="","",TEXT(Sales_Pipeline[[#This Row],[Close_Date]],"mmm"))</f>
        <v>Oct</v>
      </c>
      <c r="M7652" s="8" t="str">
        <f>IF(Sales_Pipeline[[#This Row],[Close_Date]]="","","Q"&amp;ROUNDUP(MONTH(Sales_Pipeline[[#This Row],[Close_Date]])/3,0))</f>
        <v>Q4</v>
      </c>
      <c r="N7652" s="2" cm="1">
        <f t="array" ref="N7652">IFERROR(_xlfn.IFS(Sales_Pipeline[[#This Row],[Deal_Stage]]="Won",_xlfn.XLOOKUP(Sales_Pipeline[[#This Row],[Product]],Products!$A$2:$A$8,Products!$C$2:$C$8),Sales_Pipeline[[#This Row],[Deal_Stage]]="Lost",_xlfn.XLOOKUP(Sales_Pipeline[[#This Row],[Product]],Products!$A$2:$A$8,Products!$C$2:$C$8)),"")</f>
        <v>550</v>
      </c>
      <c r="O7652" s="2">
        <v>0</v>
      </c>
    </row>
    <row r="7653" spans="1:15" x14ac:dyDescent="0.3">
      <c r="A7653" t="s">
        <v>7799</v>
      </c>
      <c r="B7653" t="s">
        <v>22</v>
      </c>
      <c r="C7653" t="str">
        <f>_xlfn.XLOOKUP(Sales_Pipeline[[#This Row],[Sales_Agent]],Sales_Teams[Sales_Agent],Sales_Teams[Manager])</f>
        <v>Cara Losch</v>
      </c>
      <c r="D7653" t="str">
        <f>_xlfn.XLOOKUP(Sales_Pipeline[[#This Row],[Manager]],Sales_Teams[Manager],Sales_Teams[Regional_Office])</f>
        <v>East</v>
      </c>
      <c r="E7653" t="s">
        <v>76</v>
      </c>
      <c r="F7653" t="s">
        <v>159</v>
      </c>
      <c r="G7653" t="str">
        <f>IFERROR(_xlfn.XLOOKUP(Sales_Pipeline[[#This Row],[Account]],Accounts!$A$2:$A$86,Accounts!$F$2:$F$86),"")</f>
        <v>United States</v>
      </c>
      <c r="H7653" t="s">
        <v>57</v>
      </c>
      <c r="I7653" s="3">
        <v>43027</v>
      </c>
      <c r="J7653" s="3">
        <v>43040</v>
      </c>
      <c r="K7653" s="8" t="str">
        <f>IF(Sales_Pipeline[[#This Row],[Close_Date]]="","",TEXT(Sales_Pipeline[[#This Row],[Close_Date]],"ddd"))</f>
        <v>Wed</v>
      </c>
      <c r="L7653" s="8" t="str">
        <f>IF(Sales_Pipeline[[#This Row],[Close_Date]]="","",TEXT(Sales_Pipeline[[#This Row],[Close_Date]],"mmm"))</f>
        <v>Nov</v>
      </c>
      <c r="M7653" s="8" t="str">
        <f>IF(Sales_Pipeline[[#This Row],[Close_Date]]="","","Q"&amp;ROUNDUP(MONTH(Sales_Pipeline[[#This Row],[Close_Date]])/3,0))</f>
        <v>Q4</v>
      </c>
      <c r="N7653" s="2" cm="1">
        <f t="array" ref="N7653">IFERROR(_xlfn.IFS(Sales_Pipeline[[#This Row],[Deal_Stage]]="Won",_xlfn.XLOOKUP(Sales_Pipeline[[#This Row],[Product]],Products!$A$2:$A$8,Products!$C$2:$C$8),Sales_Pipeline[[#This Row],[Deal_Stage]]="Lost",_xlfn.XLOOKUP(Sales_Pipeline[[#This Row],[Product]],Products!$A$2:$A$8,Products!$C$2:$C$8)),"")</f>
        <v>3393</v>
      </c>
      <c r="O7653" s="2">
        <v>3422</v>
      </c>
    </row>
    <row r="7654" spans="1:15" x14ac:dyDescent="0.3">
      <c r="A7654" t="s">
        <v>7800</v>
      </c>
      <c r="B7654" t="s">
        <v>13</v>
      </c>
      <c r="C7654" t="str">
        <f>_xlfn.XLOOKUP(Sales_Pipeline[[#This Row],[Sales_Agent]],Sales_Teams[Sales_Agent],Sales_Teams[Manager])</f>
        <v>Melvin Marxen</v>
      </c>
      <c r="D7654" t="str">
        <f>_xlfn.XLOOKUP(Sales_Pipeline[[#This Row],[Manager]],Sales_Teams[Manager],Sales_Teams[Regional_Office])</f>
        <v>Central</v>
      </c>
      <c r="E7654" t="s">
        <v>61</v>
      </c>
      <c r="F7654" t="s">
        <v>330</v>
      </c>
      <c r="G7654" t="str">
        <f>IFERROR(_xlfn.XLOOKUP(Sales_Pipeline[[#This Row],[Account]],Accounts!$A$2:$A$86,Accounts!$F$2:$F$86),"")</f>
        <v>Korea</v>
      </c>
      <c r="H7654" t="s">
        <v>82</v>
      </c>
      <c r="I7654" s="3">
        <v>43027</v>
      </c>
      <c r="J7654" s="3">
        <v>43028</v>
      </c>
      <c r="K7654" s="8" t="str">
        <f>IF(Sales_Pipeline[[#This Row],[Close_Date]]="","",TEXT(Sales_Pipeline[[#This Row],[Close_Date]],"ddd"))</f>
        <v>Fri</v>
      </c>
      <c r="L7654" s="8" t="str">
        <f>IF(Sales_Pipeline[[#This Row],[Close_Date]]="","",TEXT(Sales_Pipeline[[#This Row],[Close_Date]],"mmm"))</f>
        <v>Oct</v>
      </c>
      <c r="M7654" s="8" t="str">
        <f>IF(Sales_Pipeline[[#This Row],[Close_Date]]="","","Q"&amp;ROUNDUP(MONTH(Sales_Pipeline[[#This Row],[Close_Date]])/3,0))</f>
        <v>Q4</v>
      </c>
      <c r="N7654" s="2" cm="1">
        <f t="array" ref="N7654">IFERROR(_xlfn.IFS(Sales_Pipeline[[#This Row],[Deal_Stage]]="Won",_xlfn.XLOOKUP(Sales_Pipeline[[#This Row],[Product]],Products!$A$2:$A$8,Products!$C$2:$C$8),Sales_Pipeline[[#This Row],[Deal_Stage]]="Lost",_xlfn.XLOOKUP(Sales_Pipeline[[#This Row],[Product]],Products!$A$2:$A$8,Products!$C$2:$C$8)),"")</f>
        <v>55</v>
      </c>
      <c r="O7654" s="2">
        <v>0</v>
      </c>
    </row>
    <row r="7655" spans="1:15" x14ac:dyDescent="0.3">
      <c r="A7655" t="s">
        <v>7801</v>
      </c>
      <c r="B7655" t="s">
        <v>13</v>
      </c>
      <c r="C7655" t="str">
        <f>_xlfn.XLOOKUP(Sales_Pipeline[[#This Row],[Sales_Agent]],Sales_Teams[Sales_Agent],Sales_Teams[Manager])</f>
        <v>Melvin Marxen</v>
      </c>
      <c r="D7655" t="str">
        <f>_xlfn.XLOOKUP(Sales_Pipeline[[#This Row],[Manager]],Sales_Teams[Manager],Sales_Teams[Regional_Office])</f>
        <v>Central</v>
      </c>
      <c r="E7655" t="s">
        <v>8953</v>
      </c>
      <c r="F7655" t="s">
        <v>333</v>
      </c>
      <c r="G7655" t="str">
        <f>IFERROR(_xlfn.XLOOKUP(Sales_Pipeline[[#This Row],[Account]],Accounts!$A$2:$A$86,Accounts!$F$2:$F$86),"")</f>
        <v>United States</v>
      </c>
      <c r="H7655" t="s">
        <v>57</v>
      </c>
      <c r="I7655" s="3">
        <v>43027</v>
      </c>
      <c r="J7655" s="3">
        <v>43078</v>
      </c>
      <c r="K7655" s="8" t="str">
        <f>IF(Sales_Pipeline[[#This Row],[Close_Date]]="","",TEXT(Sales_Pipeline[[#This Row],[Close_Date]],"ddd"))</f>
        <v>Sat</v>
      </c>
      <c r="L7655" s="8" t="str">
        <f>IF(Sales_Pipeline[[#This Row],[Close_Date]]="","",TEXT(Sales_Pipeline[[#This Row],[Close_Date]],"mmm"))</f>
        <v>Dec</v>
      </c>
      <c r="M7655" s="8" t="str">
        <f>IF(Sales_Pipeline[[#This Row],[Close_Date]]="","","Q"&amp;ROUNDUP(MONTH(Sales_Pipeline[[#This Row],[Close_Date]])/3,0))</f>
        <v>Q4</v>
      </c>
      <c r="N7655" s="2" cm="1">
        <f t="array" ref="N7655">IFERROR(_xlfn.IFS(Sales_Pipeline[[#This Row],[Deal_Stage]]="Won",_xlfn.XLOOKUP(Sales_Pipeline[[#This Row],[Product]],Products!$A$2:$A$8,Products!$C$2:$C$8),Sales_Pipeline[[#This Row],[Deal_Stage]]="Lost",_xlfn.XLOOKUP(Sales_Pipeline[[#This Row],[Product]],Products!$A$2:$A$8,Products!$C$2:$C$8)),"")</f>
        <v>4821</v>
      </c>
      <c r="O7655" s="2">
        <v>5192</v>
      </c>
    </row>
    <row r="7656" spans="1:15" x14ac:dyDescent="0.3">
      <c r="A7656" t="s">
        <v>7802</v>
      </c>
      <c r="B7656" t="s">
        <v>36</v>
      </c>
      <c r="C7656" t="str">
        <f>_xlfn.XLOOKUP(Sales_Pipeline[[#This Row],[Sales_Agent]],Sales_Teams[Sales_Agent],Sales_Teams[Manager])</f>
        <v>Celia Rouche</v>
      </c>
      <c r="D7656" t="str">
        <f>_xlfn.XLOOKUP(Sales_Pipeline[[#This Row],[Manager]],Sales_Teams[Manager],Sales_Teams[Regional_Office])</f>
        <v>West</v>
      </c>
      <c r="E7656" t="s">
        <v>55</v>
      </c>
      <c r="F7656" t="s">
        <v>330</v>
      </c>
      <c r="G7656" t="str">
        <f>IFERROR(_xlfn.XLOOKUP(Sales_Pipeline[[#This Row],[Account]],Accounts!$A$2:$A$86,Accounts!$F$2:$F$86),"")</f>
        <v>Korea</v>
      </c>
      <c r="H7656" t="s">
        <v>57</v>
      </c>
      <c r="I7656" s="3">
        <v>43027</v>
      </c>
      <c r="J7656" s="3">
        <v>43036</v>
      </c>
      <c r="K7656" s="8" t="str">
        <f>IF(Sales_Pipeline[[#This Row],[Close_Date]]="","",TEXT(Sales_Pipeline[[#This Row],[Close_Date]],"ddd"))</f>
        <v>Sat</v>
      </c>
      <c r="L7656" s="8" t="str">
        <f>IF(Sales_Pipeline[[#This Row],[Close_Date]]="","",TEXT(Sales_Pipeline[[#This Row],[Close_Date]],"mmm"))</f>
        <v>Oct</v>
      </c>
      <c r="M7656" s="8" t="str">
        <f>IF(Sales_Pipeline[[#This Row],[Close_Date]]="","","Q"&amp;ROUNDUP(MONTH(Sales_Pipeline[[#This Row],[Close_Date]])/3,0))</f>
        <v>Q4</v>
      </c>
      <c r="N7656" s="2" cm="1">
        <f t="array" ref="N7656">IFERROR(_xlfn.IFS(Sales_Pipeline[[#This Row],[Deal_Stage]]="Won",_xlfn.XLOOKUP(Sales_Pipeline[[#This Row],[Product]],Products!$A$2:$A$8,Products!$C$2:$C$8),Sales_Pipeline[[#This Row],[Deal_Stage]]="Lost",_xlfn.XLOOKUP(Sales_Pipeline[[#This Row],[Product]],Products!$A$2:$A$8,Products!$C$2:$C$8)),"")</f>
        <v>1096</v>
      </c>
      <c r="O7656" s="2">
        <v>1226</v>
      </c>
    </row>
    <row r="7657" spans="1:15" x14ac:dyDescent="0.3">
      <c r="A7657" t="s">
        <v>7803</v>
      </c>
      <c r="B7657" t="s">
        <v>36</v>
      </c>
      <c r="C7657" t="str">
        <f>_xlfn.XLOOKUP(Sales_Pipeline[[#This Row],[Sales_Agent]],Sales_Teams[Sales_Agent],Sales_Teams[Manager])</f>
        <v>Celia Rouche</v>
      </c>
      <c r="D7657" t="str">
        <f>_xlfn.XLOOKUP(Sales_Pipeline[[#This Row],[Manager]],Sales_Teams[Manager],Sales_Teams[Regional_Office])</f>
        <v>West</v>
      </c>
      <c r="E7657" t="s">
        <v>84</v>
      </c>
      <c r="F7657" t="s">
        <v>70</v>
      </c>
      <c r="G7657" t="str">
        <f>IFERROR(_xlfn.XLOOKUP(Sales_Pipeline[[#This Row],[Account]],Accounts!$A$2:$A$86,Accounts!$F$2:$F$86),"")</f>
        <v>United States</v>
      </c>
      <c r="H7657" t="s">
        <v>57</v>
      </c>
      <c r="I7657" s="3">
        <v>43027</v>
      </c>
      <c r="J7657" s="3">
        <v>43033</v>
      </c>
      <c r="K7657" s="8" t="str">
        <f>IF(Sales_Pipeline[[#This Row],[Close_Date]]="","",TEXT(Sales_Pipeline[[#This Row],[Close_Date]],"ddd"))</f>
        <v>Wed</v>
      </c>
      <c r="L7657" s="8" t="str">
        <f>IF(Sales_Pipeline[[#This Row],[Close_Date]]="","",TEXT(Sales_Pipeline[[#This Row],[Close_Date]],"mmm"))</f>
        <v>Oct</v>
      </c>
      <c r="M7657" s="8" t="str">
        <f>IF(Sales_Pipeline[[#This Row],[Close_Date]]="","","Q"&amp;ROUNDUP(MONTH(Sales_Pipeline[[#This Row],[Close_Date]])/3,0))</f>
        <v>Q4</v>
      </c>
      <c r="N7657" s="2" cm="1">
        <f t="array" ref="N7657">IFERROR(_xlfn.IFS(Sales_Pipeline[[#This Row],[Deal_Stage]]="Won",_xlfn.XLOOKUP(Sales_Pipeline[[#This Row],[Product]],Products!$A$2:$A$8,Products!$C$2:$C$8),Sales_Pipeline[[#This Row],[Deal_Stage]]="Lost",_xlfn.XLOOKUP(Sales_Pipeline[[#This Row],[Product]],Products!$A$2:$A$8,Products!$C$2:$C$8)),"")</f>
        <v>5482</v>
      </c>
      <c r="O7657" s="2">
        <v>4552</v>
      </c>
    </row>
    <row r="7658" spans="1:15" x14ac:dyDescent="0.3">
      <c r="A7658" t="s">
        <v>7804</v>
      </c>
      <c r="B7658" t="s">
        <v>40</v>
      </c>
      <c r="C7658" t="str">
        <f>_xlfn.XLOOKUP(Sales_Pipeline[[#This Row],[Sales_Agent]],Sales_Teams[Sales_Agent],Sales_Teams[Manager])</f>
        <v>Summer Sewald</v>
      </c>
      <c r="D7658" t="str">
        <f>_xlfn.XLOOKUP(Sales_Pipeline[[#This Row],[Manager]],Sales_Teams[Manager],Sales_Teams[Regional_Office])</f>
        <v>West</v>
      </c>
      <c r="E7658" t="s">
        <v>84</v>
      </c>
      <c r="G7658" t="str">
        <f>IFERROR(_xlfn.XLOOKUP(Sales_Pipeline[[#This Row],[Account]],Accounts!$A$2:$A$86,Accounts!$F$2:$F$86),"")</f>
        <v/>
      </c>
      <c r="H7658" t="s">
        <v>77</v>
      </c>
      <c r="I7658" s="3">
        <v>43027</v>
      </c>
      <c r="K7658" s="8" t="str">
        <f>IF(Sales_Pipeline[[#This Row],[Close_Date]]="","",TEXT(Sales_Pipeline[[#This Row],[Close_Date]],"ddd"))</f>
        <v/>
      </c>
      <c r="L7658" s="8" t="str">
        <f>IF(Sales_Pipeline[[#This Row],[Close_Date]]="","",TEXT(Sales_Pipeline[[#This Row],[Close_Date]],"mmm"))</f>
        <v/>
      </c>
      <c r="M7658" s="8" t="str">
        <f>IF(Sales_Pipeline[[#This Row],[Close_Date]]="","","Q"&amp;ROUNDUP(MONTH(Sales_Pipeline[[#This Row],[Close_Date]])/3,0))</f>
        <v/>
      </c>
      <c r="N7658" s="2" t="str" cm="1">
        <f t="array" ref="N7658">IFERROR(_xlfn.IFS(Sales_Pipeline[[#This Row],[Deal_Stage]]="Won",_xlfn.XLOOKUP(Sales_Pipeline[[#This Row],[Product]],Products!$A$2:$A$8,Products!$C$2:$C$8),Sales_Pipeline[[#This Row],[Deal_Stage]]="Lost",_xlfn.XLOOKUP(Sales_Pipeline[[#This Row],[Product]],Products!$A$2:$A$8,Products!$C$2:$C$8)),"")</f>
        <v/>
      </c>
      <c r="O7658" s="2">
        <v>0</v>
      </c>
    </row>
    <row r="7659" spans="1:15" x14ac:dyDescent="0.3">
      <c r="A7659" t="s">
        <v>7805</v>
      </c>
      <c r="B7659" t="s">
        <v>40</v>
      </c>
      <c r="C7659" t="str">
        <f>_xlfn.XLOOKUP(Sales_Pipeline[[#This Row],[Sales_Agent]],Sales_Teams[Sales_Agent],Sales_Teams[Manager])</f>
        <v>Summer Sewald</v>
      </c>
      <c r="D7659" t="str">
        <f>_xlfn.XLOOKUP(Sales_Pipeline[[#This Row],[Manager]],Sales_Teams[Manager],Sales_Teams[Regional_Office])</f>
        <v>West</v>
      </c>
      <c r="E7659" t="s">
        <v>84</v>
      </c>
      <c r="F7659" t="s">
        <v>120</v>
      </c>
      <c r="G7659" t="str">
        <f>IFERROR(_xlfn.XLOOKUP(Sales_Pipeline[[#This Row],[Account]],Accounts!$A$2:$A$86,Accounts!$F$2:$F$86),"")</f>
        <v>United States</v>
      </c>
      <c r="H7659" t="s">
        <v>57</v>
      </c>
      <c r="I7659" s="3">
        <v>43027</v>
      </c>
      <c r="J7659" s="3">
        <v>43034</v>
      </c>
      <c r="K7659" s="8" t="str">
        <f>IF(Sales_Pipeline[[#This Row],[Close_Date]]="","",TEXT(Sales_Pipeline[[#This Row],[Close_Date]],"ddd"))</f>
        <v>Thu</v>
      </c>
      <c r="L7659" s="8" t="str">
        <f>IF(Sales_Pipeline[[#This Row],[Close_Date]]="","",TEXT(Sales_Pipeline[[#This Row],[Close_Date]],"mmm"))</f>
        <v>Oct</v>
      </c>
      <c r="M7659" s="8" t="str">
        <f>IF(Sales_Pipeline[[#This Row],[Close_Date]]="","","Q"&amp;ROUNDUP(MONTH(Sales_Pipeline[[#This Row],[Close_Date]])/3,0))</f>
        <v>Q4</v>
      </c>
      <c r="N7659" s="2" cm="1">
        <f t="array" ref="N7659">IFERROR(_xlfn.IFS(Sales_Pipeline[[#This Row],[Deal_Stage]]="Won",_xlfn.XLOOKUP(Sales_Pipeline[[#This Row],[Product]],Products!$A$2:$A$8,Products!$C$2:$C$8),Sales_Pipeline[[#This Row],[Deal_Stage]]="Lost",_xlfn.XLOOKUP(Sales_Pipeline[[#This Row],[Product]],Products!$A$2:$A$8,Products!$C$2:$C$8)),"")</f>
        <v>5482</v>
      </c>
      <c r="O7659" s="2">
        <v>5569</v>
      </c>
    </row>
    <row r="7660" spans="1:15" x14ac:dyDescent="0.3">
      <c r="A7660" t="s">
        <v>7806</v>
      </c>
      <c r="B7660" t="s">
        <v>40</v>
      </c>
      <c r="C7660" t="str">
        <f>_xlfn.XLOOKUP(Sales_Pipeline[[#This Row],[Sales_Agent]],Sales_Teams[Sales_Agent],Sales_Teams[Manager])</f>
        <v>Summer Sewald</v>
      </c>
      <c r="D7660" t="str">
        <f>_xlfn.XLOOKUP(Sales_Pipeline[[#This Row],[Manager]],Sales_Teams[Manager],Sales_Teams[Regional_Office])</f>
        <v>West</v>
      </c>
      <c r="E7660" t="s">
        <v>8953</v>
      </c>
      <c r="F7660" t="s">
        <v>100</v>
      </c>
      <c r="G7660" t="str">
        <f>IFERROR(_xlfn.XLOOKUP(Sales_Pipeline[[#This Row],[Account]],Accounts!$A$2:$A$86,Accounts!$F$2:$F$86),"")</f>
        <v>United States</v>
      </c>
      <c r="H7660" t="s">
        <v>57</v>
      </c>
      <c r="I7660" s="3">
        <v>43027</v>
      </c>
      <c r="J7660" s="3">
        <v>43028</v>
      </c>
      <c r="K7660" s="8" t="str">
        <f>IF(Sales_Pipeline[[#This Row],[Close_Date]]="","",TEXT(Sales_Pipeline[[#This Row],[Close_Date]],"ddd"))</f>
        <v>Fri</v>
      </c>
      <c r="L7660" s="8" t="str">
        <f>IF(Sales_Pipeline[[#This Row],[Close_Date]]="","",TEXT(Sales_Pipeline[[#This Row],[Close_Date]],"mmm"))</f>
        <v>Oct</v>
      </c>
      <c r="M7660" s="8" t="str">
        <f>IF(Sales_Pipeline[[#This Row],[Close_Date]]="","","Q"&amp;ROUNDUP(MONTH(Sales_Pipeline[[#This Row],[Close_Date]])/3,0))</f>
        <v>Q4</v>
      </c>
      <c r="N7660" s="2" cm="1">
        <f t="array" ref="N7660">IFERROR(_xlfn.IFS(Sales_Pipeline[[#This Row],[Deal_Stage]]="Won",_xlfn.XLOOKUP(Sales_Pipeline[[#This Row],[Product]],Products!$A$2:$A$8,Products!$C$2:$C$8),Sales_Pipeline[[#This Row],[Deal_Stage]]="Lost",_xlfn.XLOOKUP(Sales_Pipeline[[#This Row],[Product]],Products!$A$2:$A$8,Products!$C$2:$C$8)),"")</f>
        <v>4821</v>
      </c>
      <c r="O7660" s="2">
        <v>4389</v>
      </c>
    </row>
    <row r="7661" spans="1:15" x14ac:dyDescent="0.3">
      <c r="A7661" t="s">
        <v>7807</v>
      </c>
      <c r="B7661" t="s">
        <v>10</v>
      </c>
      <c r="C7661" t="str">
        <f>_xlfn.XLOOKUP(Sales_Pipeline[[#This Row],[Sales_Agent]],Sales_Teams[Sales_Agent],Sales_Teams[Manager])</f>
        <v>Melvin Marxen</v>
      </c>
      <c r="D7661" t="str">
        <f>_xlfn.XLOOKUP(Sales_Pipeline[[#This Row],[Manager]],Sales_Teams[Manager],Sales_Teams[Regional_Office])</f>
        <v>Central</v>
      </c>
      <c r="E7661" t="s">
        <v>84</v>
      </c>
      <c r="F7661" t="s">
        <v>330</v>
      </c>
      <c r="G7661" t="str">
        <f>IFERROR(_xlfn.XLOOKUP(Sales_Pipeline[[#This Row],[Account]],Accounts!$A$2:$A$86,Accounts!$F$2:$F$86),"")</f>
        <v>Korea</v>
      </c>
      <c r="H7661" t="s">
        <v>82</v>
      </c>
      <c r="I7661" s="3">
        <v>43027</v>
      </c>
      <c r="J7661" s="3">
        <v>43040</v>
      </c>
      <c r="K7661" s="8" t="str">
        <f>IF(Sales_Pipeline[[#This Row],[Close_Date]]="","",TEXT(Sales_Pipeline[[#This Row],[Close_Date]],"ddd"))</f>
        <v>Wed</v>
      </c>
      <c r="L7661" s="8" t="str">
        <f>IF(Sales_Pipeline[[#This Row],[Close_Date]]="","",TEXT(Sales_Pipeline[[#This Row],[Close_Date]],"mmm"))</f>
        <v>Nov</v>
      </c>
      <c r="M7661" s="8" t="str">
        <f>IF(Sales_Pipeline[[#This Row],[Close_Date]]="","","Q"&amp;ROUNDUP(MONTH(Sales_Pipeline[[#This Row],[Close_Date]])/3,0))</f>
        <v>Q4</v>
      </c>
      <c r="N7661" s="2" cm="1">
        <f t="array" ref="N7661">IFERROR(_xlfn.IFS(Sales_Pipeline[[#This Row],[Deal_Stage]]="Won",_xlfn.XLOOKUP(Sales_Pipeline[[#This Row],[Product]],Products!$A$2:$A$8,Products!$C$2:$C$8),Sales_Pipeline[[#This Row],[Deal_Stage]]="Lost",_xlfn.XLOOKUP(Sales_Pipeline[[#This Row],[Product]],Products!$A$2:$A$8,Products!$C$2:$C$8)),"")</f>
        <v>5482</v>
      </c>
      <c r="O7661" s="2">
        <v>0</v>
      </c>
    </row>
    <row r="7662" spans="1:15" x14ac:dyDescent="0.3">
      <c r="A7662" t="s">
        <v>7808</v>
      </c>
      <c r="B7662" t="s">
        <v>43</v>
      </c>
      <c r="C7662" t="str">
        <f>_xlfn.XLOOKUP(Sales_Pipeline[[#This Row],[Sales_Agent]],Sales_Teams[Sales_Agent],Sales_Teams[Manager])</f>
        <v>Summer Sewald</v>
      </c>
      <c r="D7662" t="str">
        <f>_xlfn.XLOOKUP(Sales_Pipeline[[#This Row],[Manager]],Sales_Teams[Manager],Sales_Teams[Regional_Office])</f>
        <v>West</v>
      </c>
      <c r="E7662" t="s">
        <v>8953</v>
      </c>
      <c r="G7662" t="str">
        <f>IFERROR(_xlfn.XLOOKUP(Sales_Pipeline[[#This Row],[Account]],Accounts!$A$2:$A$86,Accounts!$F$2:$F$86),"")</f>
        <v/>
      </c>
      <c r="H7662" t="s">
        <v>77</v>
      </c>
      <c r="I7662" s="3">
        <v>43027</v>
      </c>
      <c r="K7662" s="8" t="str">
        <f>IF(Sales_Pipeline[[#This Row],[Close_Date]]="","",TEXT(Sales_Pipeline[[#This Row],[Close_Date]],"ddd"))</f>
        <v/>
      </c>
      <c r="L7662" s="8" t="str">
        <f>IF(Sales_Pipeline[[#This Row],[Close_Date]]="","",TEXT(Sales_Pipeline[[#This Row],[Close_Date]],"mmm"))</f>
        <v/>
      </c>
      <c r="M7662" s="8" t="str">
        <f>IF(Sales_Pipeline[[#This Row],[Close_Date]]="","","Q"&amp;ROUNDUP(MONTH(Sales_Pipeline[[#This Row],[Close_Date]])/3,0))</f>
        <v/>
      </c>
      <c r="N7662" s="2" t="str" cm="1">
        <f t="array" ref="N7662">IFERROR(_xlfn.IFS(Sales_Pipeline[[#This Row],[Deal_Stage]]="Won",_xlfn.XLOOKUP(Sales_Pipeline[[#This Row],[Product]],Products!$A$2:$A$8,Products!$C$2:$C$8),Sales_Pipeline[[#This Row],[Deal_Stage]]="Lost",_xlfn.XLOOKUP(Sales_Pipeline[[#This Row],[Product]],Products!$A$2:$A$8,Products!$C$2:$C$8)),"")</f>
        <v/>
      </c>
      <c r="O7662" s="2">
        <v>0</v>
      </c>
    </row>
    <row r="7663" spans="1:15" x14ac:dyDescent="0.3">
      <c r="A7663" t="s">
        <v>7809</v>
      </c>
      <c r="B7663" t="s">
        <v>42</v>
      </c>
      <c r="C7663" t="str">
        <f>_xlfn.XLOOKUP(Sales_Pipeline[[#This Row],[Sales_Agent]],Sales_Teams[Sales_Agent],Sales_Teams[Manager])</f>
        <v>Summer Sewald</v>
      </c>
      <c r="D7663" t="str">
        <f>_xlfn.XLOOKUP(Sales_Pipeline[[#This Row],[Manager]],Sales_Teams[Manager],Sales_Teams[Regional_Office])</f>
        <v>West</v>
      </c>
      <c r="E7663" t="s">
        <v>76</v>
      </c>
      <c r="G7663" t="str">
        <f>IFERROR(_xlfn.XLOOKUP(Sales_Pipeline[[#This Row],[Account]],Accounts!$A$2:$A$86,Accounts!$F$2:$F$86),"")</f>
        <v/>
      </c>
      <c r="H7663" t="s">
        <v>77</v>
      </c>
      <c r="I7663" s="3">
        <v>43027</v>
      </c>
      <c r="K7663" s="8" t="str">
        <f>IF(Sales_Pipeline[[#This Row],[Close_Date]]="","",TEXT(Sales_Pipeline[[#This Row],[Close_Date]],"ddd"))</f>
        <v/>
      </c>
      <c r="L7663" s="8" t="str">
        <f>IF(Sales_Pipeline[[#This Row],[Close_Date]]="","",TEXT(Sales_Pipeline[[#This Row],[Close_Date]],"mmm"))</f>
        <v/>
      </c>
      <c r="M7663" s="8" t="str">
        <f>IF(Sales_Pipeline[[#This Row],[Close_Date]]="","","Q"&amp;ROUNDUP(MONTH(Sales_Pipeline[[#This Row],[Close_Date]])/3,0))</f>
        <v/>
      </c>
      <c r="N7663" s="2" t="str" cm="1">
        <f t="array" ref="N7663">IFERROR(_xlfn.IFS(Sales_Pipeline[[#This Row],[Deal_Stage]]="Won",_xlfn.XLOOKUP(Sales_Pipeline[[#This Row],[Product]],Products!$A$2:$A$8,Products!$C$2:$C$8),Sales_Pipeline[[#This Row],[Deal_Stage]]="Lost",_xlfn.XLOOKUP(Sales_Pipeline[[#This Row],[Product]],Products!$A$2:$A$8,Products!$C$2:$C$8)),"")</f>
        <v/>
      </c>
      <c r="O7663" s="2">
        <v>0</v>
      </c>
    </row>
    <row r="7664" spans="1:15" x14ac:dyDescent="0.3">
      <c r="A7664" t="s">
        <v>7810</v>
      </c>
      <c r="B7664" t="s">
        <v>8</v>
      </c>
      <c r="C7664" t="str">
        <f>_xlfn.XLOOKUP(Sales_Pipeline[[#This Row],[Sales_Agent]],Sales_Teams[Sales_Agent],Sales_Teams[Manager])</f>
        <v>Dustin Brinkmann</v>
      </c>
      <c r="D7664" t="str">
        <f>_xlfn.XLOOKUP(Sales_Pipeline[[#This Row],[Manager]],Sales_Teams[Manager],Sales_Teams[Regional_Office])</f>
        <v>Central</v>
      </c>
      <c r="E7664" t="s">
        <v>76</v>
      </c>
      <c r="F7664" t="s">
        <v>229</v>
      </c>
      <c r="G7664" t="str">
        <f>IFERROR(_xlfn.XLOOKUP(Sales_Pipeline[[#This Row],[Account]],Accounts!$A$2:$A$86,Accounts!$F$2:$F$86),"")</f>
        <v>Norway</v>
      </c>
      <c r="H7664" t="s">
        <v>82</v>
      </c>
      <c r="I7664" s="3">
        <v>43027</v>
      </c>
      <c r="J7664" s="3">
        <v>43029</v>
      </c>
      <c r="K7664" s="8" t="str">
        <f>IF(Sales_Pipeline[[#This Row],[Close_Date]]="","",TEXT(Sales_Pipeline[[#This Row],[Close_Date]],"ddd"))</f>
        <v>Sat</v>
      </c>
      <c r="L7664" s="8" t="str">
        <f>IF(Sales_Pipeline[[#This Row],[Close_Date]]="","",TEXT(Sales_Pipeline[[#This Row],[Close_Date]],"mmm"))</f>
        <v>Oct</v>
      </c>
      <c r="M7664" s="8" t="str">
        <f>IF(Sales_Pipeline[[#This Row],[Close_Date]]="","","Q"&amp;ROUNDUP(MONTH(Sales_Pipeline[[#This Row],[Close_Date]])/3,0))</f>
        <v>Q4</v>
      </c>
      <c r="N7664" s="2" cm="1">
        <f t="array" ref="N7664">IFERROR(_xlfn.IFS(Sales_Pipeline[[#This Row],[Deal_Stage]]="Won",_xlfn.XLOOKUP(Sales_Pipeline[[#This Row],[Product]],Products!$A$2:$A$8,Products!$C$2:$C$8),Sales_Pipeline[[#This Row],[Deal_Stage]]="Lost",_xlfn.XLOOKUP(Sales_Pipeline[[#This Row],[Product]],Products!$A$2:$A$8,Products!$C$2:$C$8)),"")</f>
        <v>3393</v>
      </c>
      <c r="O7664" s="2">
        <v>0</v>
      </c>
    </row>
    <row r="7665" spans="1:15" x14ac:dyDescent="0.3">
      <c r="A7665" t="s">
        <v>7811</v>
      </c>
      <c r="B7665" t="s">
        <v>8</v>
      </c>
      <c r="C7665" t="str">
        <f>_xlfn.XLOOKUP(Sales_Pipeline[[#This Row],[Sales_Agent]],Sales_Teams[Sales_Agent],Sales_Teams[Manager])</f>
        <v>Dustin Brinkmann</v>
      </c>
      <c r="D7665" t="str">
        <f>_xlfn.XLOOKUP(Sales_Pipeline[[#This Row],[Manager]],Sales_Teams[Manager],Sales_Teams[Regional_Office])</f>
        <v>Central</v>
      </c>
      <c r="E7665" t="s">
        <v>63</v>
      </c>
      <c r="F7665" t="s">
        <v>68</v>
      </c>
      <c r="G7665" t="str">
        <f>IFERROR(_xlfn.XLOOKUP(Sales_Pipeline[[#This Row],[Account]],Accounts!$A$2:$A$86,Accounts!$F$2:$F$86),"")</f>
        <v>United States</v>
      </c>
      <c r="H7665" t="s">
        <v>57</v>
      </c>
      <c r="I7665" s="3">
        <v>43027</v>
      </c>
      <c r="J7665" s="3">
        <v>43034</v>
      </c>
      <c r="K7665" s="8" t="str">
        <f>IF(Sales_Pipeline[[#This Row],[Close_Date]]="","",TEXT(Sales_Pipeline[[#This Row],[Close_Date]],"ddd"))</f>
        <v>Thu</v>
      </c>
      <c r="L7665" s="8" t="str">
        <f>IF(Sales_Pipeline[[#This Row],[Close_Date]]="","",TEXT(Sales_Pipeline[[#This Row],[Close_Date]],"mmm"))</f>
        <v>Oct</v>
      </c>
      <c r="M7665" s="8" t="str">
        <f>IF(Sales_Pipeline[[#This Row],[Close_Date]]="","","Q"&amp;ROUNDUP(MONTH(Sales_Pipeline[[#This Row],[Close_Date]])/3,0))</f>
        <v>Q4</v>
      </c>
      <c r="N7665" s="2" cm="1">
        <f t="array" ref="N7665">IFERROR(_xlfn.IFS(Sales_Pipeline[[#This Row],[Deal_Stage]]="Won",_xlfn.XLOOKUP(Sales_Pipeline[[#This Row],[Product]],Products!$A$2:$A$8,Products!$C$2:$C$8),Sales_Pipeline[[#This Row],[Deal_Stage]]="Lost",_xlfn.XLOOKUP(Sales_Pipeline[[#This Row],[Product]],Products!$A$2:$A$8,Products!$C$2:$C$8)),"")</f>
        <v>550</v>
      </c>
      <c r="O7665" s="2">
        <v>451</v>
      </c>
    </row>
    <row r="7666" spans="1:15" x14ac:dyDescent="0.3">
      <c r="A7666" t="s">
        <v>7812</v>
      </c>
      <c r="B7666" t="s">
        <v>37</v>
      </c>
      <c r="C7666" t="str">
        <f>_xlfn.XLOOKUP(Sales_Pipeline[[#This Row],[Sales_Agent]],Sales_Teams[Sales_Agent],Sales_Teams[Manager])</f>
        <v>Celia Rouche</v>
      </c>
      <c r="D7666" t="str">
        <f>_xlfn.XLOOKUP(Sales_Pipeline[[#This Row],[Manager]],Sales_Teams[Manager],Sales_Teams[Regional_Office])</f>
        <v>West</v>
      </c>
      <c r="E7666" t="s">
        <v>61</v>
      </c>
      <c r="G7666" t="str">
        <f>IFERROR(_xlfn.XLOOKUP(Sales_Pipeline[[#This Row],[Account]],Accounts!$A$2:$A$86,Accounts!$F$2:$F$86),"")</f>
        <v/>
      </c>
      <c r="H7666" t="s">
        <v>77</v>
      </c>
      <c r="I7666" s="3">
        <v>43027</v>
      </c>
      <c r="K7666" s="8" t="str">
        <f>IF(Sales_Pipeline[[#This Row],[Close_Date]]="","",TEXT(Sales_Pipeline[[#This Row],[Close_Date]],"ddd"))</f>
        <v/>
      </c>
      <c r="L7666" s="8" t="str">
        <f>IF(Sales_Pipeline[[#This Row],[Close_Date]]="","",TEXT(Sales_Pipeline[[#This Row],[Close_Date]],"mmm"))</f>
        <v/>
      </c>
      <c r="M7666" s="8" t="str">
        <f>IF(Sales_Pipeline[[#This Row],[Close_Date]]="","","Q"&amp;ROUNDUP(MONTH(Sales_Pipeline[[#This Row],[Close_Date]])/3,0))</f>
        <v/>
      </c>
      <c r="N7666" s="2" t="str" cm="1">
        <f t="array" ref="N7666">IFERROR(_xlfn.IFS(Sales_Pipeline[[#This Row],[Deal_Stage]]="Won",_xlfn.XLOOKUP(Sales_Pipeline[[#This Row],[Product]],Products!$A$2:$A$8,Products!$C$2:$C$8),Sales_Pipeline[[#This Row],[Deal_Stage]]="Lost",_xlfn.XLOOKUP(Sales_Pipeline[[#This Row],[Product]],Products!$A$2:$A$8,Products!$C$2:$C$8)),"")</f>
        <v/>
      </c>
      <c r="O7666" s="2">
        <v>0</v>
      </c>
    </row>
    <row r="7667" spans="1:15" x14ac:dyDescent="0.3">
      <c r="A7667" t="s">
        <v>7813</v>
      </c>
      <c r="B7667" t="s">
        <v>37</v>
      </c>
      <c r="C7667" t="str">
        <f>_xlfn.XLOOKUP(Sales_Pipeline[[#This Row],[Sales_Agent]],Sales_Teams[Sales_Agent],Sales_Teams[Manager])</f>
        <v>Celia Rouche</v>
      </c>
      <c r="D7667" t="str">
        <f>_xlfn.XLOOKUP(Sales_Pipeline[[#This Row],[Manager]],Sales_Teams[Manager],Sales_Teams[Regional_Office])</f>
        <v>West</v>
      </c>
      <c r="E7667" t="s">
        <v>61</v>
      </c>
      <c r="G7667" t="str">
        <f>IFERROR(_xlfn.XLOOKUP(Sales_Pipeline[[#This Row],[Account]],Accounts!$A$2:$A$86,Accounts!$F$2:$F$86),"")</f>
        <v/>
      </c>
      <c r="H7667" t="s">
        <v>77</v>
      </c>
      <c r="I7667" s="3">
        <v>43027</v>
      </c>
      <c r="K7667" s="8" t="str">
        <f>IF(Sales_Pipeline[[#This Row],[Close_Date]]="","",TEXT(Sales_Pipeline[[#This Row],[Close_Date]],"ddd"))</f>
        <v/>
      </c>
      <c r="L7667" s="8" t="str">
        <f>IF(Sales_Pipeline[[#This Row],[Close_Date]]="","",TEXT(Sales_Pipeline[[#This Row],[Close_Date]],"mmm"))</f>
        <v/>
      </c>
      <c r="M7667" s="8" t="str">
        <f>IF(Sales_Pipeline[[#This Row],[Close_Date]]="","","Q"&amp;ROUNDUP(MONTH(Sales_Pipeline[[#This Row],[Close_Date]])/3,0))</f>
        <v/>
      </c>
      <c r="N7667" s="2" t="str" cm="1">
        <f t="array" ref="N7667">IFERROR(_xlfn.IFS(Sales_Pipeline[[#This Row],[Deal_Stage]]="Won",_xlfn.XLOOKUP(Sales_Pipeline[[#This Row],[Product]],Products!$A$2:$A$8,Products!$C$2:$C$8),Sales_Pipeline[[#This Row],[Deal_Stage]]="Lost",_xlfn.XLOOKUP(Sales_Pipeline[[#This Row],[Product]],Products!$A$2:$A$8,Products!$C$2:$C$8)),"")</f>
        <v/>
      </c>
      <c r="O7667" s="2">
        <v>0</v>
      </c>
    </row>
    <row r="7668" spans="1:15" x14ac:dyDescent="0.3">
      <c r="A7668" t="s">
        <v>7814</v>
      </c>
      <c r="B7668" t="s">
        <v>37</v>
      </c>
      <c r="C7668" t="str">
        <f>_xlfn.XLOOKUP(Sales_Pipeline[[#This Row],[Sales_Agent]],Sales_Teams[Sales_Agent],Sales_Teams[Manager])</f>
        <v>Celia Rouche</v>
      </c>
      <c r="D7668" t="str">
        <f>_xlfn.XLOOKUP(Sales_Pipeline[[#This Row],[Manager]],Sales_Teams[Manager],Sales_Teams[Regional_Office])</f>
        <v>West</v>
      </c>
      <c r="E7668" t="s">
        <v>76</v>
      </c>
      <c r="F7668" t="s">
        <v>145</v>
      </c>
      <c r="G7668" t="str">
        <f>IFERROR(_xlfn.XLOOKUP(Sales_Pipeline[[#This Row],[Account]],Accounts!$A$2:$A$86,Accounts!$F$2:$F$86),"")</f>
        <v>United States</v>
      </c>
      <c r="H7668" t="s">
        <v>82</v>
      </c>
      <c r="I7668" s="3">
        <v>43027</v>
      </c>
      <c r="J7668" s="3">
        <v>43067</v>
      </c>
      <c r="K7668" s="8" t="str">
        <f>IF(Sales_Pipeline[[#This Row],[Close_Date]]="","",TEXT(Sales_Pipeline[[#This Row],[Close_Date]],"ddd"))</f>
        <v>Tue</v>
      </c>
      <c r="L7668" s="8" t="str">
        <f>IF(Sales_Pipeline[[#This Row],[Close_Date]]="","",TEXT(Sales_Pipeline[[#This Row],[Close_Date]],"mmm"))</f>
        <v>Nov</v>
      </c>
      <c r="M7668" s="8" t="str">
        <f>IF(Sales_Pipeline[[#This Row],[Close_Date]]="","","Q"&amp;ROUNDUP(MONTH(Sales_Pipeline[[#This Row],[Close_Date]])/3,0))</f>
        <v>Q4</v>
      </c>
      <c r="N7668" s="2" cm="1">
        <f t="array" ref="N7668">IFERROR(_xlfn.IFS(Sales_Pipeline[[#This Row],[Deal_Stage]]="Won",_xlfn.XLOOKUP(Sales_Pipeline[[#This Row],[Product]],Products!$A$2:$A$8,Products!$C$2:$C$8),Sales_Pipeline[[#This Row],[Deal_Stage]]="Lost",_xlfn.XLOOKUP(Sales_Pipeline[[#This Row],[Product]],Products!$A$2:$A$8,Products!$C$2:$C$8)),"")</f>
        <v>3393</v>
      </c>
      <c r="O7668" s="2">
        <v>0</v>
      </c>
    </row>
    <row r="7669" spans="1:15" x14ac:dyDescent="0.3">
      <c r="A7669" t="s">
        <v>7815</v>
      </c>
      <c r="B7669" t="s">
        <v>37</v>
      </c>
      <c r="C7669" t="str">
        <f>_xlfn.XLOOKUP(Sales_Pipeline[[#This Row],[Sales_Agent]],Sales_Teams[Sales_Agent],Sales_Teams[Manager])</f>
        <v>Celia Rouche</v>
      </c>
      <c r="D7669" t="str">
        <f>_xlfn.XLOOKUP(Sales_Pipeline[[#This Row],[Manager]],Sales_Teams[Manager],Sales_Teams[Regional_Office])</f>
        <v>West</v>
      </c>
      <c r="E7669" t="s">
        <v>63</v>
      </c>
      <c r="F7669" t="s">
        <v>166</v>
      </c>
      <c r="G7669" t="str">
        <f>IFERROR(_xlfn.XLOOKUP(Sales_Pipeline[[#This Row],[Account]],Accounts!$A$2:$A$86,Accounts!$F$2:$F$86),"")</f>
        <v>United States</v>
      </c>
      <c r="H7669" t="s">
        <v>57</v>
      </c>
      <c r="I7669" s="3">
        <v>43027</v>
      </c>
      <c r="J7669" s="3">
        <v>43029</v>
      </c>
      <c r="K7669" s="8" t="str">
        <f>IF(Sales_Pipeline[[#This Row],[Close_Date]]="","",TEXT(Sales_Pipeline[[#This Row],[Close_Date]],"ddd"))</f>
        <v>Sat</v>
      </c>
      <c r="L7669" s="8" t="str">
        <f>IF(Sales_Pipeline[[#This Row],[Close_Date]]="","",TEXT(Sales_Pipeline[[#This Row],[Close_Date]],"mmm"))</f>
        <v>Oct</v>
      </c>
      <c r="M7669" s="8" t="str">
        <f>IF(Sales_Pipeline[[#This Row],[Close_Date]]="","","Q"&amp;ROUNDUP(MONTH(Sales_Pipeline[[#This Row],[Close_Date]])/3,0))</f>
        <v>Q4</v>
      </c>
      <c r="N7669" s="2" cm="1">
        <f t="array" ref="N7669">IFERROR(_xlfn.IFS(Sales_Pipeline[[#This Row],[Deal_Stage]]="Won",_xlfn.XLOOKUP(Sales_Pipeline[[#This Row],[Product]],Products!$A$2:$A$8,Products!$C$2:$C$8),Sales_Pipeline[[#This Row],[Deal_Stage]]="Lost",_xlfn.XLOOKUP(Sales_Pipeline[[#This Row],[Product]],Products!$A$2:$A$8,Products!$C$2:$C$8)),"")</f>
        <v>550</v>
      </c>
      <c r="O7669" s="2">
        <v>553</v>
      </c>
    </row>
    <row r="7670" spans="1:15" x14ac:dyDescent="0.3">
      <c r="A7670" t="s">
        <v>7816</v>
      </c>
      <c r="B7670" t="s">
        <v>12</v>
      </c>
      <c r="C7670" t="str">
        <f>_xlfn.XLOOKUP(Sales_Pipeline[[#This Row],[Sales_Agent]],Sales_Teams[Sales_Agent],Sales_Teams[Manager])</f>
        <v>Melvin Marxen</v>
      </c>
      <c r="D7670" t="str">
        <f>_xlfn.XLOOKUP(Sales_Pipeline[[#This Row],[Manager]],Sales_Teams[Manager],Sales_Teams[Regional_Office])</f>
        <v>Central</v>
      </c>
      <c r="E7670" t="s">
        <v>8953</v>
      </c>
      <c r="F7670" t="s">
        <v>247</v>
      </c>
      <c r="G7670" t="str">
        <f>IFERROR(_xlfn.XLOOKUP(Sales_Pipeline[[#This Row],[Account]],Accounts!$A$2:$A$86,Accounts!$F$2:$F$86),"")</f>
        <v>United States</v>
      </c>
      <c r="H7670" t="s">
        <v>82</v>
      </c>
      <c r="I7670" s="3">
        <v>43027</v>
      </c>
      <c r="J7670" s="3">
        <v>43037</v>
      </c>
      <c r="K7670" s="8" t="str">
        <f>IF(Sales_Pipeline[[#This Row],[Close_Date]]="","",TEXT(Sales_Pipeline[[#This Row],[Close_Date]],"ddd"))</f>
        <v>Sun</v>
      </c>
      <c r="L7670" s="8" t="str">
        <f>IF(Sales_Pipeline[[#This Row],[Close_Date]]="","",TEXT(Sales_Pipeline[[#This Row],[Close_Date]],"mmm"))</f>
        <v>Oct</v>
      </c>
      <c r="M7670" s="8" t="str">
        <f>IF(Sales_Pipeline[[#This Row],[Close_Date]]="","","Q"&amp;ROUNDUP(MONTH(Sales_Pipeline[[#This Row],[Close_Date]])/3,0))</f>
        <v>Q4</v>
      </c>
      <c r="N7670" s="2" cm="1">
        <f t="array" ref="N7670">IFERROR(_xlfn.IFS(Sales_Pipeline[[#This Row],[Deal_Stage]]="Won",_xlfn.XLOOKUP(Sales_Pipeline[[#This Row],[Product]],Products!$A$2:$A$8,Products!$C$2:$C$8),Sales_Pipeline[[#This Row],[Deal_Stage]]="Lost",_xlfn.XLOOKUP(Sales_Pipeline[[#This Row],[Product]],Products!$A$2:$A$8,Products!$C$2:$C$8)),"")</f>
        <v>4821</v>
      </c>
      <c r="O7670" s="2">
        <v>0</v>
      </c>
    </row>
    <row r="7671" spans="1:15" x14ac:dyDescent="0.3">
      <c r="A7671" t="s">
        <v>7817</v>
      </c>
      <c r="B7671" t="s">
        <v>45</v>
      </c>
      <c r="C7671" t="str">
        <f>_xlfn.XLOOKUP(Sales_Pipeline[[#This Row],[Sales_Agent]],Sales_Teams[Sales_Agent],Sales_Teams[Manager])</f>
        <v>Summer Sewald</v>
      </c>
      <c r="D7671" t="str">
        <f>_xlfn.XLOOKUP(Sales_Pipeline[[#This Row],[Manager]],Sales_Teams[Manager],Sales_Teams[Regional_Office])</f>
        <v>West</v>
      </c>
      <c r="E7671" t="s">
        <v>55</v>
      </c>
      <c r="G7671" t="str">
        <f>IFERROR(_xlfn.XLOOKUP(Sales_Pipeline[[#This Row],[Account]],Accounts!$A$2:$A$86,Accounts!$F$2:$F$86),"")</f>
        <v/>
      </c>
      <c r="H7671" t="s">
        <v>77</v>
      </c>
      <c r="I7671" s="3">
        <v>43027</v>
      </c>
      <c r="K7671" s="8" t="str">
        <f>IF(Sales_Pipeline[[#This Row],[Close_Date]]="","",TEXT(Sales_Pipeline[[#This Row],[Close_Date]],"ddd"))</f>
        <v/>
      </c>
      <c r="L7671" s="8" t="str">
        <f>IF(Sales_Pipeline[[#This Row],[Close_Date]]="","",TEXT(Sales_Pipeline[[#This Row],[Close_Date]],"mmm"))</f>
        <v/>
      </c>
      <c r="M7671" s="8" t="str">
        <f>IF(Sales_Pipeline[[#This Row],[Close_Date]]="","","Q"&amp;ROUNDUP(MONTH(Sales_Pipeline[[#This Row],[Close_Date]])/3,0))</f>
        <v/>
      </c>
      <c r="N7671" s="2" t="str" cm="1">
        <f t="array" ref="N7671">IFERROR(_xlfn.IFS(Sales_Pipeline[[#This Row],[Deal_Stage]]="Won",_xlfn.XLOOKUP(Sales_Pipeline[[#This Row],[Product]],Products!$A$2:$A$8,Products!$C$2:$C$8),Sales_Pipeline[[#This Row],[Deal_Stage]]="Lost",_xlfn.XLOOKUP(Sales_Pipeline[[#This Row],[Product]],Products!$A$2:$A$8,Products!$C$2:$C$8)),"")</f>
        <v/>
      </c>
      <c r="O7671" s="2">
        <v>0</v>
      </c>
    </row>
    <row r="7672" spans="1:15" x14ac:dyDescent="0.3">
      <c r="A7672" t="s">
        <v>7818</v>
      </c>
      <c r="B7672" t="s">
        <v>45</v>
      </c>
      <c r="C7672" t="str">
        <f>_xlfn.XLOOKUP(Sales_Pipeline[[#This Row],[Sales_Agent]],Sales_Teams[Sales_Agent],Sales_Teams[Manager])</f>
        <v>Summer Sewald</v>
      </c>
      <c r="D7672" t="str">
        <f>_xlfn.XLOOKUP(Sales_Pipeline[[#This Row],[Manager]],Sales_Teams[Manager],Sales_Teams[Regional_Office])</f>
        <v>West</v>
      </c>
      <c r="E7672" t="s">
        <v>63</v>
      </c>
      <c r="F7672" t="s">
        <v>328</v>
      </c>
      <c r="G7672" t="str">
        <f>IFERROR(_xlfn.XLOOKUP(Sales_Pipeline[[#This Row],[Account]],Accounts!$A$2:$A$86,Accounts!$F$2:$F$86),"")</f>
        <v>United States</v>
      </c>
      <c r="H7672" t="s">
        <v>57</v>
      </c>
      <c r="I7672" s="3">
        <v>43027</v>
      </c>
      <c r="J7672" s="3">
        <v>43040</v>
      </c>
      <c r="K7672" s="8" t="str">
        <f>IF(Sales_Pipeline[[#This Row],[Close_Date]]="","",TEXT(Sales_Pipeline[[#This Row],[Close_Date]],"ddd"))</f>
        <v>Wed</v>
      </c>
      <c r="L7672" s="8" t="str">
        <f>IF(Sales_Pipeline[[#This Row],[Close_Date]]="","",TEXT(Sales_Pipeline[[#This Row],[Close_Date]],"mmm"))</f>
        <v>Nov</v>
      </c>
      <c r="M7672" s="8" t="str">
        <f>IF(Sales_Pipeline[[#This Row],[Close_Date]]="","","Q"&amp;ROUNDUP(MONTH(Sales_Pipeline[[#This Row],[Close_Date]])/3,0))</f>
        <v>Q4</v>
      </c>
      <c r="N7672" s="2" cm="1">
        <f t="array" ref="N7672">IFERROR(_xlfn.IFS(Sales_Pipeline[[#This Row],[Deal_Stage]]="Won",_xlfn.XLOOKUP(Sales_Pipeline[[#This Row],[Product]],Products!$A$2:$A$8,Products!$C$2:$C$8),Sales_Pipeline[[#This Row],[Deal_Stage]]="Lost",_xlfn.XLOOKUP(Sales_Pipeline[[#This Row],[Product]],Products!$A$2:$A$8,Products!$C$2:$C$8)),"")</f>
        <v>550</v>
      </c>
      <c r="O7672" s="2">
        <v>524</v>
      </c>
    </row>
    <row r="7673" spans="1:15" x14ac:dyDescent="0.3">
      <c r="A7673" t="s">
        <v>7819</v>
      </c>
      <c r="B7673" t="s">
        <v>29</v>
      </c>
      <c r="C7673" t="str">
        <f>_xlfn.XLOOKUP(Sales_Pipeline[[#This Row],[Sales_Agent]],Sales_Teams[Sales_Agent],Sales_Teams[Manager])</f>
        <v>Rocco Neubert</v>
      </c>
      <c r="D7673" t="str">
        <f>_xlfn.XLOOKUP(Sales_Pipeline[[#This Row],[Manager]],Sales_Teams[Manager],Sales_Teams[Regional_Office])</f>
        <v>East</v>
      </c>
      <c r="E7673" t="s">
        <v>76</v>
      </c>
      <c r="F7673" t="s">
        <v>231</v>
      </c>
      <c r="G7673" t="str">
        <f>IFERROR(_xlfn.XLOOKUP(Sales_Pipeline[[#This Row],[Account]],Accounts!$A$2:$A$86,Accounts!$F$2:$F$86),"")</f>
        <v>United States</v>
      </c>
      <c r="H7673" t="s">
        <v>82</v>
      </c>
      <c r="I7673" s="3">
        <v>43027</v>
      </c>
      <c r="J7673" s="3">
        <v>43029</v>
      </c>
      <c r="K7673" s="8" t="str">
        <f>IF(Sales_Pipeline[[#This Row],[Close_Date]]="","",TEXT(Sales_Pipeline[[#This Row],[Close_Date]],"ddd"))</f>
        <v>Sat</v>
      </c>
      <c r="L7673" s="8" t="str">
        <f>IF(Sales_Pipeline[[#This Row],[Close_Date]]="","",TEXT(Sales_Pipeline[[#This Row],[Close_Date]],"mmm"))</f>
        <v>Oct</v>
      </c>
      <c r="M7673" s="8" t="str">
        <f>IF(Sales_Pipeline[[#This Row],[Close_Date]]="","","Q"&amp;ROUNDUP(MONTH(Sales_Pipeline[[#This Row],[Close_Date]])/3,0))</f>
        <v>Q4</v>
      </c>
      <c r="N7673" s="2" cm="1">
        <f t="array" ref="N7673">IFERROR(_xlfn.IFS(Sales_Pipeline[[#This Row],[Deal_Stage]]="Won",_xlfn.XLOOKUP(Sales_Pipeline[[#This Row],[Product]],Products!$A$2:$A$8,Products!$C$2:$C$8),Sales_Pipeline[[#This Row],[Deal_Stage]]="Lost",_xlfn.XLOOKUP(Sales_Pipeline[[#This Row],[Product]],Products!$A$2:$A$8,Products!$C$2:$C$8)),"")</f>
        <v>3393</v>
      </c>
      <c r="O7673" s="2">
        <v>0</v>
      </c>
    </row>
    <row r="7674" spans="1:15" x14ac:dyDescent="0.3">
      <c r="A7674" t="s">
        <v>7820</v>
      </c>
      <c r="B7674" t="s">
        <v>7</v>
      </c>
      <c r="C7674" t="str">
        <f>_xlfn.XLOOKUP(Sales_Pipeline[[#This Row],[Sales_Agent]],Sales_Teams[Sales_Agent],Sales_Teams[Manager])</f>
        <v>Dustin Brinkmann</v>
      </c>
      <c r="D7674" t="str">
        <f>_xlfn.XLOOKUP(Sales_Pipeline[[#This Row],[Manager]],Sales_Teams[Manager],Sales_Teams[Regional_Office])</f>
        <v>Central</v>
      </c>
      <c r="E7674" t="s">
        <v>55</v>
      </c>
      <c r="F7674" t="s">
        <v>68</v>
      </c>
      <c r="G7674" t="str">
        <f>IFERROR(_xlfn.XLOOKUP(Sales_Pipeline[[#This Row],[Account]],Accounts!$A$2:$A$86,Accounts!$F$2:$F$86),"")</f>
        <v>United States</v>
      </c>
      <c r="H7674" t="s">
        <v>82</v>
      </c>
      <c r="I7674" s="3">
        <v>43027</v>
      </c>
      <c r="J7674" s="3">
        <v>43039</v>
      </c>
      <c r="K7674" s="8" t="str">
        <f>IF(Sales_Pipeline[[#This Row],[Close_Date]]="","",TEXT(Sales_Pipeline[[#This Row],[Close_Date]],"ddd"))</f>
        <v>Tue</v>
      </c>
      <c r="L7674" s="8" t="str">
        <f>IF(Sales_Pipeline[[#This Row],[Close_Date]]="","",TEXT(Sales_Pipeline[[#This Row],[Close_Date]],"mmm"))</f>
        <v>Oct</v>
      </c>
      <c r="M7674" s="8" t="str">
        <f>IF(Sales_Pipeline[[#This Row],[Close_Date]]="","","Q"&amp;ROUNDUP(MONTH(Sales_Pipeline[[#This Row],[Close_Date]])/3,0))</f>
        <v>Q4</v>
      </c>
      <c r="N7674" s="2" cm="1">
        <f t="array" ref="N7674">IFERROR(_xlfn.IFS(Sales_Pipeline[[#This Row],[Deal_Stage]]="Won",_xlfn.XLOOKUP(Sales_Pipeline[[#This Row],[Product]],Products!$A$2:$A$8,Products!$C$2:$C$8),Sales_Pipeline[[#This Row],[Deal_Stage]]="Lost",_xlfn.XLOOKUP(Sales_Pipeline[[#This Row],[Product]],Products!$A$2:$A$8,Products!$C$2:$C$8)),"")</f>
        <v>1096</v>
      </c>
      <c r="O7674" s="2">
        <v>0</v>
      </c>
    </row>
    <row r="7675" spans="1:15" x14ac:dyDescent="0.3">
      <c r="A7675" t="s">
        <v>7821</v>
      </c>
      <c r="B7675" t="s">
        <v>7</v>
      </c>
      <c r="C7675" t="str">
        <f>_xlfn.XLOOKUP(Sales_Pipeline[[#This Row],[Sales_Agent]],Sales_Teams[Sales_Agent],Sales_Teams[Manager])</f>
        <v>Dustin Brinkmann</v>
      </c>
      <c r="D7675" t="str">
        <f>_xlfn.XLOOKUP(Sales_Pipeline[[#This Row],[Manager]],Sales_Teams[Manager],Sales_Teams[Regional_Office])</f>
        <v>Central</v>
      </c>
      <c r="E7675" t="s">
        <v>61</v>
      </c>
      <c r="F7675" t="s">
        <v>333</v>
      </c>
      <c r="G7675" t="str">
        <f>IFERROR(_xlfn.XLOOKUP(Sales_Pipeline[[#This Row],[Account]],Accounts!$A$2:$A$86,Accounts!$F$2:$F$86),"")</f>
        <v>United States</v>
      </c>
      <c r="H7675" t="s">
        <v>57</v>
      </c>
      <c r="I7675" s="3">
        <v>43027</v>
      </c>
      <c r="J7675" s="3">
        <v>43035</v>
      </c>
      <c r="K7675" s="8" t="str">
        <f>IF(Sales_Pipeline[[#This Row],[Close_Date]]="","",TEXT(Sales_Pipeline[[#This Row],[Close_Date]],"ddd"))</f>
        <v>Fri</v>
      </c>
      <c r="L7675" s="8" t="str">
        <f>IF(Sales_Pipeline[[#This Row],[Close_Date]]="","",TEXT(Sales_Pipeline[[#This Row],[Close_Date]],"mmm"))</f>
        <v>Oct</v>
      </c>
      <c r="M7675" s="8" t="str">
        <f>IF(Sales_Pipeline[[#This Row],[Close_Date]]="","","Q"&amp;ROUNDUP(MONTH(Sales_Pipeline[[#This Row],[Close_Date]])/3,0))</f>
        <v>Q4</v>
      </c>
      <c r="N7675" s="2" cm="1">
        <f t="array" ref="N7675">IFERROR(_xlfn.IFS(Sales_Pipeline[[#This Row],[Deal_Stage]]="Won",_xlfn.XLOOKUP(Sales_Pipeline[[#This Row],[Product]],Products!$A$2:$A$8,Products!$C$2:$C$8),Sales_Pipeline[[#This Row],[Deal_Stage]]="Lost",_xlfn.XLOOKUP(Sales_Pipeline[[#This Row],[Product]],Products!$A$2:$A$8,Products!$C$2:$C$8)),"")</f>
        <v>55</v>
      </c>
      <c r="O7675" s="2">
        <v>53</v>
      </c>
    </row>
    <row r="7676" spans="1:15" x14ac:dyDescent="0.3">
      <c r="A7676" t="s">
        <v>7822</v>
      </c>
      <c r="B7676" t="s">
        <v>7</v>
      </c>
      <c r="C7676" t="str">
        <f>_xlfn.XLOOKUP(Sales_Pipeline[[#This Row],[Sales_Agent]],Sales_Teams[Sales_Agent],Sales_Teams[Manager])</f>
        <v>Dustin Brinkmann</v>
      </c>
      <c r="D7676" t="str">
        <f>_xlfn.XLOOKUP(Sales_Pipeline[[#This Row],[Manager]],Sales_Teams[Manager],Sales_Teams[Regional_Office])</f>
        <v>Central</v>
      </c>
      <c r="E7676" t="s">
        <v>76</v>
      </c>
      <c r="F7676" t="s">
        <v>204</v>
      </c>
      <c r="G7676" t="str">
        <f>IFERROR(_xlfn.XLOOKUP(Sales_Pipeline[[#This Row],[Account]],Accounts!$A$2:$A$86,Accounts!$F$2:$F$86),"")</f>
        <v>United States</v>
      </c>
      <c r="H7676" t="s">
        <v>57</v>
      </c>
      <c r="I7676" s="3">
        <v>43027</v>
      </c>
      <c r="J7676" s="3">
        <v>43028</v>
      </c>
      <c r="K7676" s="8" t="str">
        <f>IF(Sales_Pipeline[[#This Row],[Close_Date]]="","",TEXT(Sales_Pipeline[[#This Row],[Close_Date]],"ddd"))</f>
        <v>Fri</v>
      </c>
      <c r="L7676" s="8" t="str">
        <f>IF(Sales_Pipeline[[#This Row],[Close_Date]]="","",TEXT(Sales_Pipeline[[#This Row],[Close_Date]],"mmm"))</f>
        <v>Oct</v>
      </c>
      <c r="M7676" s="8" t="str">
        <f>IF(Sales_Pipeline[[#This Row],[Close_Date]]="","","Q"&amp;ROUNDUP(MONTH(Sales_Pipeline[[#This Row],[Close_Date]])/3,0))</f>
        <v>Q4</v>
      </c>
      <c r="N7676" s="2" cm="1">
        <f t="array" ref="N7676">IFERROR(_xlfn.IFS(Sales_Pipeline[[#This Row],[Deal_Stage]]="Won",_xlfn.XLOOKUP(Sales_Pipeline[[#This Row],[Product]],Products!$A$2:$A$8,Products!$C$2:$C$8),Sales_Pipeline[[#This Row],[Deal_Stage]]="Lost",_xlfn.XLOOKUP(Sales_Pipeline[[#This Row],[Product]],Products!$A$2:$A$8,Products!$C$2:$C$8)),"")</f>
        <v>3393</v>
      </c>
      <c r="O7676" s="2">
        <v>2749</v>
      </c>
    </row>
    <row r="7677" spans="1:15" x14ac:dyDescent="0.3">
      <c r="A7677" t="s">
        <v>7823</v>
      </c>
      <c r="B7677" t="s">
        <v>32</v>
      </c>
      <c r="C7677" t="str">
        <f>_xlfn.XLOOKUP(Sales_Pipeline[[#This Row],[Sales_Agent]],Sales_Teams[Sales_Agent],Sales_Teams[Manager])</f>
        <v>Celia Rouche</v>
      </c>
      <c r="D7677" t="str">
        <f>_xlfn.XLOOKUP(Sales_Pipeline[[#This Row],[Manager]],Sales_Teams[Manager],Sales_Teams[Regional_Office])</f>
        <v>West</v>
      </c>
      <c r="E7677" t="s">
        <v>8953</v>
      </c>
      <c r="F7677" t="s">
        <v>70</v>
      </c>
      <c r="G7677" t="str">
        <f>IFERROR(_xlfn.XLOOKUP(Sales_Pipeline[[#This Row],[Account]],Accounts!$A$2:$A$86,Accounts!$F$2:$F$86),"")</f>
        <v>United States</v>
      </c>
      <c r="H7677" t="s">
        <v>82</v>
      </c>
      <c r="I7677" s="3">
        <v>43027</v>
      </c>
      <c r="J7677" s="3">
        <v>43034</v>
      </c>
      <c r="K7677" s="8" t="str">
        <f>IF(Sales_Pipeline[[#This Row],[Close_Date]]="","",TEXT(Sales_Pipeline[[#This Row],[Close_Date]],"ddd"))</f>
        <v>Thu</v>
      </c>
      <c r="L7677" s="8" t="str">
        <f>IF(Sales_Pipeline[[#This Row],[Close_Date]]="","",TEXT(Sales_Pipeline[[#This Row],[Close_Date]],"mmm"))</f>
        <v>Oct</v>
      </c>
      <c r="M7677" s="8" t="str">
        <f>IF(Sales_Pipeline[[#This Row],[Close_Date]]="","","Q"&amp;ROUNDUP(MONTH(Sales_Pipeline[[#This Row],[Close_Date]])/3,0))</f>
        <v>Q4</v>
      </c>
      <c r="N7677" s="2" cm="1">
        <f t="array" ref="N7677">IFERROR(_xlfn.IFS(Sales_Pipeline[[#This Row],[Deal_Stage]]="Won",_xlfn.XLOOKUP(Sales_Pipeline[[#This Row],[Product]],Products!$A$2:$A$8,Products!$C$2:$C$8),Sales_Pipeline[[#This Row],[Deal_Stage]]="Lost",_xlfn.XLOOKUP(Sales_Pipeline[[#This Row],[Product]],Products!$A$2:$A$8,Products!$C$2:$C$8)),"")</f>
        <v>4821</v>
      </c>
      <c r="O7677" s="2">
        <v>0</v>
      </c>
    </row>
    <row r="7678" spans="1:15" x14ac:dyDescent="0.3">
      <c r="A7678" t="s">
        <v>7824</v>
      </c>
      <c r="B7678" t="s">
        <v>32</v>
      </c>
      <c r="C7678" t="str">
        <f>_xlfn.XLOOKUP(Sales_Pipeline[[#This Row],[Sales_Agent]],Sales_Teams[Sales_Agent],Sales_Teams[Manager])</f>
        <v>Celia Rouche</v>
      </c>
      <c r="D7678" t="str">
        <f>_xlfn.XLOOKUP(Sales_Pipeline[[#This Row],[Manager]],Sales_Teams[Manager],Sales_Teams[Regional_Office])</f>
        <v>West</v>
      </c>
      <c r="E7678" t="s">
        <v>8953</v>
      </c>
      <c r="F7678" t="s">
        <v>98</v>
      </c>
      <c r="G7678" t="str">
        <f>IFERROR(_xlfn.XLOOKUP(Sales_Pipeline[[#This Row],[Account]],Accounts!$A$2:$A$86,Accounts!$F$2:$F$86),"")</f>
        <v>United States</v>
      </c>
      <c r="H7678" t="s">
        <v>82</v>
      </c>
      <c r="I7678" s="3">
        <v>43027</v>
      </c>
      <c r="J7678" s="3">
        <v>43029</v>
      </c>
      <c r="K7678" s="8" t="str">
        <f>IF(Sales_Pipeline[[#This Row],[Close_Date]]="","",TEXT(Sales_Pipeline[[#This Row],[Close_Date]],"ddd"))</f>
        <v>Sat</v>
      </c>
      <c r="L7678" s="8" t="str">
        <f>IF(Sales_Pipeline[[#This Row],[Close_Date]]="","",TEXT(Sales_Pipeline[[#This Row],[Close_Date]],"mmm"))</f>
        <v>Oct</v>
      </c>
      <c r="M7678" s="8" t="str">
        <f>IF(Sales_Pipeline[[#This Row],[Close_Date]]="","","Q"&amp;ROUNDUP(MONTH(Sales_Pipeline[[#This Row],[Close_Date]])/3,0))</f>
        <v>Q4</v>
      </c>
      <c r="N7678" s="2" cm="1">
        <f t="array" ref="N7678">IFERROR(_xlfn.IFS(Sales_Pipeline[[#This Row],[Deal_Stage]]="Won",_xlfn.XLOOKUP(Sales_Pipeline[[#This Row],[Product]],Products!$A$2:$A$8,Products!$C$2:$C$8),Sales_Pipeline[[#This Row],[Deal_Stage]]="Lost",_xlfn.XLOOKUP(Sales_Pipeline[[#This Row],[Product]],Products!$A$2:$A$8,Products!$C$2:$C$8)),"")</f>
        <v>4821</v>
      </c>
      <c r="O7678" s="2">
        <v>0</v>
      </c>
    </row>
    <row r="7679" spans="1:15" x14ac:dyDescent="0.3">
      <c r="A7679" t="s">
        <v>7825</v>
      </c>
      <c r="B7679" t="s">
        <v>32</v>
      </c>
      <c r="C7679" t="str">
        <f>_xlfn.XLOOKUP(Sales_Pipeline[[#This Row],[Sales_Agent]],Sales_Teams[Sales_Agent],Sales_Teams[Manager])</f>
        <v>Celia Rouche</v>
      </c>
      <c r="D7679" t="str">
        <f>_xlfn.XLOOKUP(Sales_Pipeline[[#This Row],[Manager]],Sales_Teams[Manager],Sales_Teams[Regional_Office])</f>
        <v>West</v>
      </c>
      <c r="E7679" t="s">
        <v>84</v>
      </c>
      <c r="F7679" t="s">
        <v>413</v>
      </c>
      <c r="G7679" t="str">
        <f>IFERROR(_xlfn.XLOOKUP(Sales_Pipeline[[#This Row],[Account]],Accounts!$A$2:$A$86,Accounts!$F$2:$F$86),"")</f>
        <v>United States</v>
      </c>
      <c r="H7679" t="s">
        <v>57</v>
      </c>
      <c r="I7679" s="3">
        <v>43027</v>
      </c>
      <c r="J7679" s="3">
        <v>43028</v>
      </c>
      <c r="K7679" s="8" t="str">
        <f>IF(Sales_Pipeline[[#This Row],[Close_Date]]="","",TEXT(Sales_Pipeline[[#This Row],[Close_Date]],"ddd"))</f>
        <v>Fri</v>
      </c>
      <c r="L7679" s="8" t="str">
        <f>IF(Sales_Pipeline[[#This Row],[Close_Date]]="","",TEXT(Sales_Pipeline[[#This Row],[Close_Date]],"mmm"))</f>
        <v>Oct</v>
      </c>
      <c r="M7679" s="8" t="str">
        <f>IF(Sales_Pipeline[[#This Row],[Close_Date]]="","","Q"&amp;ROUNDUP(MONTH(Sales_Pipeline[[#This Row],[Close_Date]])/3,0))</f>
        <v>Q4</v>
      </c>
      <c r="N7679" s="2" cm="1">
        <f t="array" ref="N7679">IFERROR(_xlfn.IFS(Sales_Pipeline[[#This Row],[Deal_Stage]]="Won",_xlfn.XLOOKUP(Sales_Pipeline[[#This Row],[Product]],Products!$A$2:$A$8,Products!$C$2:$C$8),Sales_Pipeline[[#This Row],[Deal_Stage]]="Lost",_xlfn.XLOOKUP(Sales_Pipeline[[#This Row],[Product]],Products!$A$2:$A$8,Products!$C$2:$C$8)),"")</f>
        <v>5482</v>
      </c>
      <c r="O7679" s="2">
        <v>5368</v>
      </c>
    </row>
    <row r="7680" spans="1:15" x14ac:dyDescent="0.3">
      <c r="A7680" t="s">
        <v>7826</v>
      </c>
      <c r="B7680" t="s">
        <v>23</v>
      </c>
      <c r="C7680" t="str">
        <f>_xlfn.XLOOKUP(Sales_Pipeline[[#This Row],[Sales_Agent]],Sales_Teams[Sales_Agent],Sales_Teams[Manager])</f>
        <v>Cara Losch</v>
      </c>
      <c r="D7680" t="str">
        <f>_xlfn.XLOOKUP(Sales_Pipeline[[#This Row],[Manager]],Sales_Teams[Manager],Sales_Teams[Regional_Office])</f>
        <v>East</v>
      </c>
      <c r="E7680" t="s">
        <v>8953</v>
      </c>
      <c r="F7680" t="s">
        <v>173</v>
      </c>
      <c r="G7680" t="str">
        <f>IFERROR(_xlfn.XLOOKUP(Sales_Pipeline[[#This Row],[Account]],Accounts!$A$2:$A$86,Accounts!$F$2:$F$86),"")</f>
        <v>United States</v>
      </c>
      <c r="H7680" t="s">
        <v>57</v>
      </c>
      <c r="I7680" s="3">
        <v>43027</v>
      </c>
      <c r="J7680" s="3">
        <v>43094</v>
      </c>
      <c r="K7680" s="8" t="str">
        <f>IF(Sales_Pipeline[[#This Row],[Close_Date]]="","",TEXT(Sales_Pipeline[[#This Row],[Close_Date]],"ddd"))</f>
        <v>Mon</v>
      </c>
      <c r="L7680" s="8" t="str">
        <f>IF(Sales_Pipeline[[#This Row],[Close_Date]]="","",TEXT(Sales_Pipeline[[#This Row],[Close_Date]],"mmm"))</f>
        <v>Dec</v>
      </c>
      <c r="M7680" s="8" t="str">
        <f>IF(Sales_Pipeline[[#This Row],[Close_Date]]="","","Q"&amp;ROUNDUP(MONTH(Sales_Pipeline[[#This Row],[Close_Date]])/3,0))</f>
        <v>Q4</v>
      </c>
      <c r="N7680" s="2" cm="1">
        <f t="array" ref="N7680">IFERROR(_xlfn.IFS(Sales_Pipeline[[#This Row],[Deal_Stage]]="Won",_xlfn.XLOOKUP(Sales_Pipeline[[#This Row],[Product]],Products!$A$2:$A$8,Products!$C$2:$C$8),Sales_Pipeline[[#This Row],[Deal_Stage]]="Lost",_xlfn.XLOOKUP(Sales_Pipeline[[#This Row],[Product]],Products!$A$2:$A$8,Products!$C$2:$C$8)),"")</f>
        <v>4821</v>
      </c>
      <c r="O7680" s="2">
        <v>4734</v>
      </c>
    </row>
    <row r="7681" spans="1:15" x14ac:dyDescent="0.3">
      <c r="A7681" t="s">
        <v>7827</v>
      </c>
      <c r="B7681" t="s">
        <v>23</v>
      </c>
      <c r="C7681" t="str">
        <f>_xlfn.XLOOKUP(Sales_Pipeline[[#This Row],[Sales_Agent]],Sales_Teams[Sales_Agent],Sales_Teams[Manager])</f>
        <v>Cara Losch</v>
      </c>
      <c r="D7681" t="str">
        <f>_xlfn.XLOOKUP(Sales_Pipeline[[#This Row],[Manager]],Sales_Teams[Manager],Sales_Teams[Regional_Office])</f>
        <v>East</v>
      </c>
      <c r="E7681" t="s">
        <v>76</v>
      </c>
      <c r="F7681" t="s">
        <v>234</v>
      </c>
      <c r="G7681" t="str">
        <f>IFERROR(_xlfn.XLOOKUP(Sales_Pipeline[[#This Row],[Account]],Accounts!$A$2:$A$86,Accounts!$F$2:$F$86),"")</f>
        <v>United States</v>
      </c>
      <c r="H7681" t="s">
        <v>57</v>
      </c>
      <c r="I7681" s="3">
        <v>43027</v>
      </c>
      <c r="J7681" s="3">
        <v>43085</v>
      </c>
      <c r="K7681" s="8" t="str">
        <f>IF(Sales_Pipeline[[#This Row],[Close_Date]]="","",TEXT(Sales_Pipeline[[#This Row],[Close_Date]],"ddd"))</f>
        <v>Sat</v>
      </c>
      <c r="L7681" s="8" t="str">
        <f>IF(Sales_Pipeline[[#This Row],[Close_Date]]="","",TEXT(Sales_Pipeline[[#This Row],[Close_Date]],"mmm"))</f>
        <v>Dec</v>
      </c>
      <c r="M7681" s="8" t="str">
        <f>IF(Sales_Pipeline[[#This Row],[Close_Date]]="","","Q"&amp;ROUNDUP(MONTH(Sales_Pipeline[[#This Row],[Close_Date]])/3,0))</f>
        <v>Q4</v>
      </c>
      <c r="N7681" s="2" cm="1">
        <f t="array" ref="N7681">IFERROR(_xlfn.IFS(Sales_Pipeline[[#This Row],[Deal_Stage]]="Won",_xlfn.XLOOKUP(Sales_Pipeline[[#This Row],[Product]],Products!$A$2:$A$8,Products!$C$2:$C$8),Sales_Pipeline[[#This Row],[Deal_Stage]]="Lost",_xlfn.XLOOKUP(Sales_Pipeline[[#This Row],[Product]],Products!$A$2:$A$8,Products!$C$2:$C$8)),"")</f>
        <v>3393</v>
      </c>
      <c r="O7681" s="2">
        <v>3089</v>
      </c>
    </row>
    <row r="7682" spans="1:15" x14ac:dyDescent="0.3">
      <c r="A7682" t="s">
        <v>7828</v>
      </c>
      <c r="B7682" t="s">
        <v>3</v>
      </c>
      <c r="C7682" t="str">
        <f>_xlfn.XLOOKUP(Sales_Pipeline[[#This Row],[Sales_Agent]],Sales_Teams[Sales_Agent],Sales_Teams[Manager])</f>
        <v>Dustin Brinkmann</v>
      </c>
      <c r="D7682" t="str">
        <f>_xlfn.XLOOKUP(Sales_Pipeline[[#This Row],[Manager]],Sales_Teams[Manager],Sales_Teams[Regional_Office])</f>
        <v>Central</v>
      </c>
      <c r="E7682" t="s">
        <v>76</v>
      </c>
      <c r="F7682" t="s">
        <v>214</v>
      </c>
      <c r="G7682" t="str">
        <f>IFERROR(_xlfn.XLOOKUP(Sales_Pipeline[[#This Row],[Account]],Accounts!$A$2:$A$86,Accounts!$F$2:$F$86),"")</f>
        <v>United States</v>
      </c>
      <c r="H7682" t="s">
        <v>82</v>
      </c>
      <c r="I7682" s="3">
        <v>43028</v>
      </c>
      <c r="J7682" s="3">
        <v>43029</v>
      </c>
      <c r="K7682" s="8" t="str">
        <f>IF(Sales_Pipeline[[#This Row],[Close_Date]]="","",TEXT(Sales_Pipeline[[#This Row],[Close_Date]],"ddd"))</f>
        <v>Sat</v>
      </c>
      <c r="L7682" s="8" t="str">
        <f>IF(Sales_Pipeline[[#This Row],[Close_Date]]="","",TEXT(Sales_Pipeline[[#This Row],[Close_Date]],"mmm"))</f>
        <v>Oct</v>
      </c>
      <c r="M7682" s="8" t="str">
        <f>IF(Sales_Pipeline[[#This Row],[Close_Date]]="","","Q"&amp;ROUNDUP(MONTH(Sales_Pipeline[[#This Row],[Close_Date]])/3,0))</f>
        <v>Q4</v>
      </c>
      <c r="N7682" s="2" cm="1">
        <f t="array" ref="N7682">IFERROR(_xlfn.IFS(Sales_Pipeline[[#This Row],[Deal_Stage]]="Won",_xlfn.XLOOKUP(Sales_Pipeline[[#This Row],[Product]],Products!$A$2:$A$8,Products!$C$2:$C$8),Sales_Pipeline[[#This Row],[Deal_Stage]]="Lost",_xlfn.XLOOKUP(Sales_Pipeline[[#This Row],[Product]],Products!$A$2:$A$8,Products!$C$2:$C$8)),"")</f>
        <v>3393</v>
      </c>
      <c r="O7682" s="2">
        <v>0</v>
      </c>
    </row>
    <row r="7683" spans="1:15" x14ac:dyDescent="0.3">
      <c r="A7683" t="s">
        <v>7829</v>
      </c>
      <c r="B7683" t="s">
        <v>3</v>
      </c>
      <c r="C7683" t="str">
        <f>_xlfn.XLOOKUP(Sales_Pipeline[[#This Row],[Sales_Agent]],Sales_Teams[Sales_Agent],Sales_Teams[Manager])</f>
        <v>Dustin Brinkmann</v>
      </c>
      <c r="D7683" t="str">
        <f>_xlfn.XLOOKUP(Sales_Pipeline[[#This Row],[Manager]],Sales_Teams[Manager],Sales_Teams[Regional_Office])</f>
        <v>Central</v>
      </c>
      <c r="E7683" t="s">
        <v>61</v>
      </c>
      <c r="F7683" t="s">
        <v>132</v>
      </c>
      <c r="G7683" t="str">
        <f>IFERROR(_xlfn.XLOOKUP(Sales_Pipeline[[#This Row],[Account]],Accounts!$A$2:$A$86,Accounts!$F$2:$F$86),"")</f>
        <v>United States</v>
      </c>
      <c r="H7683" t="s">
        <v>57</v>
      </c>
      <c r="I7683" s="3">
        <v>43028</v>
      </c>
      <c r="J7683" s="3">
        <v>43038</v>
      </c>
      <c r="K7683" s="8" t="str">
        <f>IF(Sales_Pipeline[[#This Row],[Close_Date]]="","",TEXT(Sales_Pipeline[[#This Row],[Close_Date]],"ddd"))</f>
        <v>Mon</v>
      </c>
      <c r="L7683" s="8" t="str">
        <f>IF(Sales_Pipeline[[#This Row],[Close_Date]]="","",TEXT(Sales_Pipeline[[#This Row],[Close_Date]],"mmm"))</f>
        <v>Oct</v>
      </c>
      <c r="M7683" s="8" t="str">
        <f>IF(Sales_Pipeline[[#This Row],[Close_Date]]="","","Q"&amp;ROUNDUP(MONTH(Sales_Pipeline[[#This Row],[Close_Date]])/3,0))</f>
        <v>Q4</v>
      </c>
      <c r="N7683" s="2" cm="1">
        <f t="array" ref="N7683">IFERROR(_xlfn.IFS(Sales_Pipeline[[#This Row],[Deal_Stage]]="Won",_xlfn.XLOOKUP(Sales_Pipeline[[#This Row],[Product]],Products!$A$2:$A$8,Products!$C$2:$C$8),Sales_Pipeline[[#This Row],[Deal_Stage]]="Lost",_xlfn.XLOOKUP(Sales_Pipeline[[#This Row],[Product]],Products!$A$2:$A$8,Products!$C$2:$C$8)),"")</f>
        <v>55</v>
      </c>
      <c r="O7683" s="2">
        <v>54</v>
      </c>
    </row>
    <row r="7684" spans="1:15" x14ac:dyDescent="0.3">
      <c r="A7684" t="s">
        <v>7830</v>
      </c>
      <c r="B7684" t="s">
        <v>27</v>
      </c>
      <c r="C7684" t="str">
        <f>_xlfn.XLOOKUP(Sales_Pipeline[[#This Row],[Sales_Agent]],Sales_Teams[Sales_Agent],Sales_Teams[Manager])</f>
        <v>Rocco Neubert</v>
      </c>
      <c r="D7684" t="str">
        <f>_xlfn.XLOOKUP(Sales_Pipeline[[#This Row],[Manager]],Sales_Teams[Manager],Sales_Teams[Regional_Office])</f>
        <v>East</v>
      </c>
      <c r="E7684" t="s">
        <v>8953</v>
      </c>
      <c r="F7684" t="s">
        <v>161</v>
      </c>
      <c r="G7684" t="str">
        <f>IFERROR(_xlfn.XLOOKUP(Sales_Pipeline[[#This Row],[Account]],Accounts!$A$2:$A$86,Accounts!$F$2:$F$86),"")</f>
        <v>United States</v>
      </c>
      <c r="H7684" t="s">
        <v>57</v>
      </c>
      <c r="I7684" s="3">
        <v>43028</v>
      </c>
      <c r="J7684" s="3">
        <v>43035</v>
      </c>
      <c r="K7684" s="8" t="str">
        <f>IF(Sales_Pipeline[[#This Row],[Close_Date]]="","",TEXT(Sales_Pipeline[[#This Row],[Close_Date]],"ddd"))</f>
        <v>Fri</v>
      </c>
      <c r="L7684" s="8" t="str">
        <f>IF(Sales_Pipeline[[#This Row],[Close_Date]]="","",TEXT(Sales_Pipeline[[#This Row],[Close_Date]],"mmm"))</f>
        <v>Oct</v>
      </c>
      <c r="M7684" s="8" t="str">
        <f>IF(Sales_Pipeline[[#This Row],[Close_Date]]="","","Q"&amp;ROUNDUP(MONTH(Sales_Pipeline[[#This Row],[Close_Date]])/3,0))</f>
        <v>Q4</v>
      </c>
      <c r="N7684" s="2" cm="1">
        <f t="array" ref="N7684">IFERROR(_xlfn.IFS(Sales_Pipeline[[#This Row],[Deal_Stage]]="Won",_xlfn.XLOOKUP(Sales_Pipeline[[#This Row],[Product]],Products!$A$2:$A$8,Products!$C$2:$C$8),Sales_Pipeline[[#This Row],[Deal_Stage]]="Lost",_xlfn.XLOOKUP(Sales_Pipeline[[#This Row],[Product]],Products!$A$2:$A$8,Products!$C$2:$C$8)),"")</f>
        <v>4821</v>
      </c>
      <c r="O7684" s="2">
        <v>4345</v>
      </c>
    </row>
    <row r="7685" spans="1:15" x14ac:dyDescent="0.3">
      <c r="A7685" t="s">
        <v>7831</v>
      </c>
      <c r="B7685" t="s">
        <v>6</v>
      </c>
      <c r="C7685" t="str">
        <f>_xlfn.XLOOKUP(Sales_Pipeline[[#This Row],[Sales_Agent]],Sales_Teams[Sales_Agent],Sales_Teams[Manager])</f>
        <v>Dustin Brinkmann</v>
      </c>
      <c r="D7685" t="str">
        <f>_xlfn.XLOOKUP(Sales_Pipeline[[#This Row],[Manager]],Sales_Teams[Manager],Sales_Teams[Regional_Office])</f>
        <v>Central</v>
      </c>
      <c r="E7685" t="s">
        <v>76</v>
      </c>
      <c r="F7685" t="s">
        <v>105</v>
      </c>
      <c r="G7685" t="str">
        <f>IFERROR(_xlfn.XLOOKUP(Sales_Pipeline[[#This Row],[Account]],Accounts!$A$2:$A$86,Accounts!$F$2:$F$86),"")</f>
        <v>United States</v>
      </c>
      <c r="H7685" t="s">
        <v>57</v>
      </c>
      <c r="I7685" s="3">
        <v>43028</v>
      </c>
      <c r="J7685" s="3">
        <v>43035</v>
      </c>
      <c r="K7685" s="8" t="str">
        <f>IF(Sales_Pipeline[[#This Row],[Close_Date]]="","",TEXT(Sales_Pipeline[[#This Row],[Close_Date]],"ddd"))</f>
        <v>Fri</v>
      </c>
      <c r="L7685" s="8" t="str">
        <f>IF(Sales_Pipeline[[#This Row],[Close_Date]]="","",TEXT(Sales_Pipeline[[#This Row],[Close_Date]],"mmm"))</f>
        <v>Oct</v>
      </c>
      <c r="M7685" s="8" t="str">
        <f>IF(Sales_Pipeline[[#This Row],[Close_Date]]="","","Q"&amp;ROUNDUP(MONTH(Sales_Pipeline[[#This Row],[Close_Date]])/3,0))</f>
        <v>Q4</v>
      </c>
      <c r="N7685" s="2" cm="1">
        <f t="array" ref="N7685">IFERROR(_xlfn.IFS(Sales_Pipeline[[#This Row],[Deal_Stage]]="Won",_xlfn.XLOOKUP(Sales_Pipeline[[#This Row],[Product]],Products!$A$2:$A$8,Products!$C$2:$C$8),Sales_Pipeline[[#This Row],[Deal_Stage]]="Lost",_xlfn.XLOOKUP(Sales_Pipeline[[#This Row],[Product]],Products!$A$2:$A$8,Products!$C$2:$C$8)),"")</f>
        <v>3393</v>
      </c>
      <c r="O7685" s="2">
        <v>3848</v>
      </c>
    </row>
    <row r="7686" spans="1:15" x14ac:dyDescent="0.3">
      <c r="A7686" t="s">
        <v>7832</v>
      </c>
      <c r="B7686" t="s">
        <v>20</v>
      </c>
      <c r="C7686" t="str">
        <f>_xlfn.XLOOKUP(Sales_Pipeline[[#This Row],[Sales_Agent]],Sales_Teams[Sales_Agent],Sales_Teams[Manager])</f>
        <v>Cara Losch</v>
      </c>
      <c r="D7686" t="str">
        <f>_xlfn.XLOOKUP(Sales_Pipeline[[#This Row],[Manager]],Sales_Teams[Manager],Sales_Teams[Regional_Office])</f>
        <v>East</v>
      </c>
      <c r="E7686" t="s">
        <v>8953</v>
      </c>
      <c r="F7686" t="s">
        <v>256</v>
      </c>
      <c r="G7686" t="str">
        <f>IFERROR(_xlfn.XLOOKUP(Sales_Pipeline[[#This Row],[Account]],Accounts!$A$2:$A$86,Accounts!$F$2:$F$86),"")</f>
        <v>United States</v>
      </c>
      <c r="H7686" t="s">
        <v>57</v>
      </c>
      <c r="I7686" s="3">
        <v>43028</v>
      </c>
      <c r="J7686" s="3">
        <v>43034</v>
      </c>
      <c r="K7686" s="8" t="str">
        <f>IF(Sales_Pipeline[[#This Row],[Close_Date]]="","",TEXT(Sales_Pipeline[[#This Row],[Close_Date]],"ddd"))</f>
        <v>Thu</v>
      </c>
      <c r="L7686" s="8" t="str">
        <f>IF(Sales_Pipeline[[#This Row],[Close_Date]]="","",TEXT(Sales_Pipeline[[#This Row],[Close_Date]],"mmm"))</f>
        <v>Oct</v>
      </c>
      <c r="M7686" s="8" t="str">
        <f>IF(Sales_Pipeline[[#This Row],[Close_Date]]="","","Q"&amp;ROUNDUP(MONTH(Sales_Pipeline[[#This Row],[Close_Date]])/3,0))</f>
        <v>Q4</v>
      </c>
      <c r="N7686" s="2" cm="1">
        <f t="array" ref="N7686">IFERROR(_xlfn.IFS(Sales_Pipeline[[#This Row],[Deal_Stage]]="Won",_xlfn.XLOOKUP(Sales_Pipeline[[#This Row],[Product]],Products!$A$2:$A$8,Products!$C$2:$C$8),Sales_Pipeline[[#This Row],[Deal_Stage]]="Lost",_xlfn.XLOOKUP(Sales_Pipeline[[#This Row],[Product]],Products!$A$2:$A$8,Products!$C$2:$C$8)),"")</f>
        <v>4821</v>
      </c>
      <c r="O7686" s="2">
        <v>4287</v>
      </c>
    </row>
    <row r="7687" spans="1:15" x14ac:dyDescent="0.3">
      <c r="A7687" t="s">
        <v>7833</v>
      </c>
      <c r="B7687" t="s">
        <v>15</v>
      </c>
      <c r="C7687" t="str">
        <f>_xlfn.XLOOKUP(Sales_Pipeline[[#This Row],[Sales_Agent]],Sales_Teams[Sales_Agent],Sales_Teams[Manager])</f>
        <v>Melvin Marxen</v>
      </c>
      <c r="D7687" t="str">
        <f>_xlfn.XLOOKUP(Sales_Pipeline[[#This Row],[Manager]],Sales_Teams[Manager],Sales_Teams[Regional_Office])</f>
        <v>Central</v>
      </c>
      <c r="E7687" t="s">
        <v>8953</v>
      </c>
      <c r="F7687" t="s">
        <v>64</v>
      </c>
      <c r="G7687" t="str">
        <f>IFERROR(_xlfn.XLOOKUP(Sales_Pipeline[[#This Row],[Account]],Accounts!$A$2:$A$86,Accounts!$F$2:$F$86),"")</f>
        <v>United States</v>
      </c>
      <c r="H7687" t="s">
        <v>57</v>
      </c>
      <c r="I7687" s="3">
        <v>43028</v>
      </c>
      <c r="J7687" s="3">
        <v>43035</v>
      </c>
      <c r="K7687" s="8" t="str">
        <f>IF(Sales_Pipeline[[#This Row],[Close_Date]]="","",TEXT(Sales_Pipeline[[#This Row],[Close_Date]],"ddd"))</f>
        <v>Fri</v>
      </c>
      <c r="L7687" s="8" t="str">
        <f>IF(Sales_Pipeline[[#This Row],[Close_Date]]="","",TEXT(Sales_Pipeline[[#This Row],[Close_Date]],"mmm"))</f>
        <v>Oct</v>
      </c>
      <c r="M7687" s="8" t="str">
        <f>IF(Sales_Pipeline[[#This Row],[Close_Date]]="","","Q"&amp;ROUNDUP(MONTH(Sales_Pipeline[[#This Row],[Close_Date]])/3,0))</f>
        <v>Q4</v>
      </c>
      <c r="N7687" s="2" cm="1">
        <f t="array" ref="N7687">IFERROR(_xlfn.IFS(Sales_Pipeline[[#This Row],[Deal_Stage]]="Won",_xlfn.XLOOKUP(Sales_Pipeline[[#This Row],[Product]],Products!$A$2:$A$8,Products!$C$2:$C$8),Sales_Pipeline[[#This Row],[Deal_Stage]]="Lost",_xlfn.XLOOKUP(Sales_Pipeline[[#This Row],[Product]],Products!$A$2:$A$8,Products!$C$2:$C$8)),"")</f>
        <v>4821</v>
      </c>
      <c r="O7687" s="2">
        <v>4435</v>
      </c>
    </row>
    <row r="7688" spans="1:15" x14ac:dyDescent="0.3">
      <c r="A7688" t="s">
        <v>7834</v>
      </c>
      <c r="B7688" t="s">
        <v>15</v>
      </c>
      <c r="C7688" t="str">
        <f>_xlfn.XLOOKUP(Sales_Pipeline[[#This Row],[Sales_Agent]],Sales_Teams[Sales_Agent],Sales_Teams[Manager])</f>
        <v>Melvin Marxen</v>
      </c>
      <c r="D7688" t="str">
        <f>_xlfn.XLOOKUP(Sales_Pipeline[[#This Row],[Manager]],Sales_Teams[Manager],Sales_Teams[Regional_Office])</f>
        <v>Central</v>
      </c>
      <c r="E7688" t="s">
        <v>8953</v>
      </c>
      <c r="F7688" t="s">
        <v>134</v>
      </c>
      <c r="G7688" t="str">
        <f>IFERROR(_xlfn.XLOOKUP(Sales_Pipeline[[#This Row],[Account]],Accounts!$A$2:$A$86,Accounts!$F$2:$F$86),"")</f>
        <v>United States</v>
      </c>
      <c r="H7688" t="s">
        <v>57</v>
      </c>
      <c r="I7688" s="3">
        <v>43028</v>
      </c>
      <c r="J7688" s="3">
        <v>43036</v>
      </c>
      <c r="K7688" s="8" t="str">
        <f>IF(Sales_Pipeline[[#This Row],[Close_Date]]="","",TEXT(Sales_Pipeline[[#This Row],[Close_Date]],"ddd"))</f>
        <v>Sat</v>
      </c>
      <c r="L7688" s="8" t="str">
        <f>IF(Sales_Pipeline[[#This Row],[Close_Date]]="","",TEXT(Sales_Pipeline[[#This Row],[Close_Date]],"mmm"))</f>
        <v>Oct</v>
      </c>
      <c r="M7688" s="8" t="str">
        <f>IF(Sales_Pipeline[[#This Row],[Close_Date]]="","","Q"&amp;ROUNDUP(MONTH(Sales_Pipeline[[#This Row],[Close_Date]])/3,0))</f>
        <v>Q4</v>
      </c>
      <c r="N7688" s="2" cm="1">
        <f t="array" ref="N7688">IFERROR(_xlfn.IFS(Sales_Pipeline[[#This Row],[Deal_Stage]]="Won",_xlfn.XLOOKUP(Sales_Pipeline[[#This Row],[Product]],Products!$A$2:$A$8,Products!$C$2:$C$8),Sales_Pipeline[[#This Row],[Deal_Stage]]="Lost",_xlfn.XLOOKUP(Sales_Pipeline[[#This Row],[Product]],Products!$A$2:$A$8,Products!$C$2:$C$8)),"")</f>
        <v>4821</v>
      </c>
      <c r="O7688" s="2">
        <v>4699</v>
      </c>
    </row>
    <row r="7689" spans="1:15" x14ac:dyDescent="0.3">
      <c r="A7689" t="s">
        <v>7835</v>
      </c>
      <c r="B7689" t="s">
        <v>13</v>
      </c>
      <c r="C7689" t="str">
        <f>_xlfn.XLOOKUP(Sales_Pipeline[[#This Row],[Sales_Agent]],Sales_Teams[Sales_Agent],Sales_Teams[Manager])</f>
        <v>Melvin Marxen</v>
      </c>
      <c r="D7689" t="str">
        <f>_xlfn.XLOOKUP(Sales_Pipeline[[#This Row],[Manager]],Sales_Teams[Manager],Sales_Teams[Regional_Office])</f>
        <v>Central</v>
      </c>
      <c r="E7689" t="s">
        <v>84</v>
      </c>
      <c r="F7689" t="s">
        <v>56</v>
      </c>
      <c r="G7689" t="str">
        <f>IFERROR(_xlfn.XLOOKUP(Sales_Pipeline[[#This Row],[Account]],Accounts!$A$2:$A$86,Accounts!$F$2:$F$86),"")</f>
        <v>United States</v>
      </c>
      <c r="H7689" t="s">
        <v>82</v>
      </c>
      <c r="I7689" s="3">
        <v>43028</v>
      </c>
      <c r="J7689" s="3">
        <v>43032</v>
      </c>
      <c r="K7689" s="8" t="str">
        <f>IF(Sales_Pipeline[[#This Row],[Close_Date]]="","",TEXT(Sales_Pipeline[[#This Row],[Close_Date]],"ddd"))</f>
        <v>Tue</v>
      </c>
      <c r="L7689" s="8" t="str">
        <f>IF(Sales_Pipeline[[#This Row],[Close_Date]]="","",TEXT(Sales_Pipeline[[#This Row],[Close_Date]],"mmm"))</f>
        <v>Oct</v>
      </c>
      <c r="M7689" s="8" t="str">
        <f>IF(Sales_Pipeline[[#This Row],[Close_Date]]="","","Q"&amp;ROUNDUP(MONTH(Sales_Pipeline[[#This Row],[Close_Date]])/3,0))</f>
        <v>Q4</v>
      </c>
      <c r="N7689" s="2" cm="1">
        <f t="array" ref="N7689">IFERROR(_xlfn.IFS(Sales_Pipeline[[#This Row],[Deal_Stage]]="Won",_xlfn.XLOOKUP(Sales_Pipeline[[#This Row],[Product]],Products!$A$2:$A$8,Products!$C$2:$C$8),Sales_Pipeline[[#This Row],[Deal_Stage]]="Lost",_xlfn.XLOOKUP(Sales_Pipeline[[#This Row],[Product]],Products!$A$2:$A$8,Products!$C$2:$C$8)),"")</f>
        <v>5482</v>
      </c>
      <c r="O7689" s="2">
        <v>0</v>
      </c>
    </row>
    <row r="7690" spans="1:15" x14ac:dyDescent="0.3">
      <c r="A7690" t="s">
        <v>7836</v>
      </c>
      <c r="B7690" t="s">
        <v>13</v>
      </c>
      <c r="C7690" t="str">
        <f>_xlfn.XLOOKUP(Sales_Pipeline[[#This Row],[Sales_Agent]],Sales_Teams[Sales_Agent],Sales_Teams[Manager])</f>
        <v>Melvin Marxen</v>
      </c>
      <c r="D7690" t="str">
        <f>_xlfn.XLOOKUP(Sales_Pipeline[[#This Row],[Manager]],Sales_Teams[Manager],Sales_Teams[Regional_Office])</f>
        <v>Central</v>
      </c>
      <c r="E7690" t="s">
        <v>61</v>
      </c>
      <c r="F7690" t="s">
        <v>81</v>
      </c>
      <c r="G7690" t="str">
        <f>IFERROR(_xlfn.XLOOKUP(Sales_Pipeline[[#This Row],[Account]],Accounts!$A$2:$A$86,Accounts!$F$2:$F$86),"")</f>
        <v>Italy</v>
      </c>
      <c r="H7690" t="s">
        <v>82</v>
      </c>
      <c r="I7690" s="3">
        <v>43028</v>
      </c>
      <c r="J7690" s="3">
        <v>43030</v>
      </c>
      <c r="K7690" s="8" t="str">
        <f>IF(Sales_Pipeline[[#This Row],[Close_Date]]="","",TEXT(Sales_Pipeline[[#This Row],[Close_Date]],"ddd"))</f>
        <v>Sun</v>
      </c>
      <c r="L7690" s="8" t="str">
        <f>IF(Sales_Pipeline[[#This Row],[Close_Date]]="","",TEXT(Sales_Pipeline[[#This Row],[Close_Date]],"mmm"))</f>
        <v>Oct</v>
      </c>
      <c r="M7690" s="8" t="str">
        <f>IF(Sales_Pipeline[[#This Row],[Close_Date]]="","","Q"&amp;ROUNDUP(MONTH(Sales_Pipeline[[#This Row],[Close_Date]])/3,0))</f>
        <v>Q4</v>
      </c>
      <c r="N7690" s="2" cm="1">
        <f t="array" ref="N7690">IFERROR(_xlfn.IFS(Sales_Pipeline[[#This Row],[Deal_Stage]]="Won",_xlfn.XLOOKUP(Sales_Pipeline[[#This Row],[Product]],Products!$A$2:$A$8,Products!$C$2:$C$8),Sales_Pipeline[[#This Row],[Deal_Stage]]="Lost",_xlfn.XLOOKUP(Sales_Pipeline[[#This Row],[Product]],Products!$A$2:$A$8,Products!$C$2:$C$8)),"")</f>
        <v>55</v>
      </c>
      <c r="O7690" s="2">
        <v>0</v>
      </c>
    </row>
    <row r="7691" spans="1:15" x14ac:dyDescent="0.3">
      <c r="A7691" t="s">
        <v>7837</v>
      </c>
      <c r="B7691" t="s">
        <v>13</v>
      </c>
      <c r="C7691" t="str">
        <f>_xlfn.XLOOKUP(Sales_Pipeline[[#This Row],[Sales_Agent]],Sales_Teams[Sales_Agent],Sales_Teams[Manager])</f>
        <v>Melvin Marxen</v>
      </c>
      <c r="D7691" t="str">
        <f>_xlfn.XLOOKUP(Sales_Pipeline[[#This Row],[Manager]],Sales_Teams[Manager],Sales_Teams[Regional_Office])</f>
        <v>Central</v>
      </c>
      <c r="E7691" t="s">
        <v>61</v>
      </c>
      <c r="F7691" t="s">
        <v>134</v>
      </c>
      <c r="G7691" t="str">
        <f>IFERROR(_xlfn.XLOOKUP(Sales_Pipeline[[#This Row],[Account]],Accounts!$A$2:$A$86,Accounts!$F$2:$F$86),"")</f>
        <v>United States</v>
      </c>
      <c r="H7691" t="s">
        <v>57</v>
      </c>
      <c r="I7691" s="3">
        <v>43028</v>
      </c>
      <c r="J7691" s="3">
        <v>43038</v>
      </c>
      <c r="K7691" s="8" t="str">
        <f>IF(Sales_Pipeline[[#This Row],[Close_Date]]="","",TEXT(Sales_Pipeline[[#This Row],[Close_Date]],"ddd"))</f>
        <v>Mon</v>
      </c>
      <c r="L7691" s="8" t="str">
        <f>IF(Sales_Pipeline[[#This Row],[Close_Date]]="","",TEXT(Sales_Pipeline[[#This Row],[Close_Date]],"mmm"))</f>
        <v>Oct</v>
      </c>
      <c r="M7691" s="8" t="str">
        <f>IF(Sales_Pipeline[[#This Row],[Close_Date]]="","","Q"&amp;ROUNDUP(MONTH(Sales_Pipeline[[#This Row],[Close_Date]])/3,0))</f>
        <v>Q4</v>
      </c>
      <c r="N7691" s="2" cm="1">
        <f t="array" ref="N7691">IFERROR(_xlfn.IFS(Sales_Pipeline[[#This Row],[Deal_Stage]]="Won",_xlfn.XLOOKUP(Sales_Pipeline[[#This Row],[Product]],Products!$A$2:$A$8,Products!$C$2:$C$8),Sales_Pipeline[[#This Row],[Deal_Stage]]="Lost",_xlfn.XLOOKUP(Sales_Pipeline[[#This Row],[Product]],Products!$A$2:$A$8,Products!$C$2:$C$8)),"")</f>
        <v>55</v>
      </c>
      <c r="O7691" s="2">
        <v>60</v>
      </c>
    </row>
    <row r="7692" spans="1:15" x14ac:dyDescent="0.3">
      <c r="A7692" t="s">
        <v>7838</v>
      </c>
      <c r="B7692" t="s">
        <v>36</v>
      </c>
      <c r="C7692" t="str">
        <f>_xlfn.XLOOKUP(Sales_Pipeline[[#This Row],[Sales_Agent]],Sales_Teams[Sales_Agent],Sales_Teams[Manager])</f>
        <v>Celia Rouche</v>
      </c>
      <c r="D7692" t="str">
        <f>_xlfn.XLOOKUP(Sales_Pipeline[[#This Row],[Manager]],Sales_Teams[Manager],Sales_Teams[Regional_Office])</f>
        <v>West</v>
      </c>
      <c r="E7692" t="s">
        <v>84</v>
      </c>
      <c r="F7692" t="s">
        <v>66</v>
      </c>
      <c r="G7692" t="str">
        <f>IFERROR(_xlfn.XLOOKUP(Sales_Pipeline[[#This Row],[Account]],Accounts!$A$2:$A$86,Accounts!$F$2:$F$86),"")</f>
        <v>United States</v>
      </c>
      <c r="H7692" t="s">
        <v>57</v>
      </c>
      <c r="I7692" s="3">
        <v>43028</v>
      </c>
      <c r="J7692" s="3">
        <v>43029</v>
      </c>
      <c r="K7692" s="8" t="str">
        <f>IF(Sales_Pipeline[[#This Row],[Close_Date]]="","",TEXT(Sales_Pipeline[[#This Row],[Close_Date]],"ddd"))</f>
        <v>Sat</v>
      </c>
      <c r="L7692" s="8" t="str">
        <f>IF(Sales_Pipeline[[#This Row],[Close_Date]]="","",TEXT(Sales_Pipeline[[#This Row],[Close_Date]],"mmm"))</f>
        <v>Oct</v>
      </c>
      <c r="M7692" s="8" t="str">
        <f>IF(Sales_Pipeline[[#This Row],[Close_Date]]="","","Q"&amp;ROUNDUP(MONTH(Sales_Pipeline[[#This Row],[Close_Date]])/3,0))</f>
        <v>Q4</v>
      </c>
      <c r="N7692" s="2" cm="1">
        <f t="array" ref="N7692">IFERROR(_xlfn.IFS(Sales_Pipeline[[#This Row],[Deal_Stage]]="Won",_xlfn.XLOOKUP(Sales_Pipeline[[#This Row],[Product]],Products!$A$2:$A$8,Products!$C$2:$C$8),Sales_Pipeline[[#This Row],[Deal_Stage]]="Lost",_xlfn.XLOOKUP(Sales_Pipeline[[#This Row],[Product]],Products!$A$2:$A$8,Products!$C$2:$C$8)),"")</f>
        <v>5482</v>
      </c>
      <c r="O7692" s="2">
        <v>6026</v>
      </c>
    </row>
    <row r="7693" spans="1:15" x14ac:dyDescent="0.3">
      <c r="A7693" t="s">
        <v>7839</v>
      </c>
      <c r="B7693" t="s">
        <v>40</v>
      </c>
      <c r="C7693" t="str">
        <f>_xlfn.XLOOKUP(Sales_Pipeline[[#This Row],[Sales_Agent]],Sales_Teams[Sales_Agent],Sales_Teams[Manager])</f>
        <v>Summer Sewald</v>
      </c>
      <c r="D7693" t="str">
        <f>_xlfn.XLOOKUP(Sales_Pipeline[[#This Row],[Manager]],Sales_Teams[Manager],Sales_Teams[Regional_Office])</f>
        <v>West</v>
      </c>
      <c r="E7693" t="s">
        <v>84</v>
      </c>
      <c r="F7693" t="s">
        <v>143</v>
      </c>
      <c r="G7693" t="str">
        <f>IFERROR(_xlfn.XLOOKUP(Sales_Pipeline[[#This Row],[Account]],Accounts!$A$2:$A$86,Accounts!$F$2:$F$86),"")</f>
        <v>United States</v>
      </c>
      <c r="H7693" t="s">
        <v>82</v>
      </c>
      <c r="I7693" s="3">
        <v>43028</v>
      </c>
      <c r="J7693" s="3">
        <v>43035</v>
      </c>
      <c r="K7693" s="8" t="str">
        <f>IF(Sales_Pipeline[[#This Row],[Close_Date]]="","",TEXT(Sales_Pipeline[[#This Row],[Close_Date]],"ddd"))</f>
        <v>Fri</v>
      </c>
      <c r="L7693" s="8" t="str">
        <f>IF(Sales_Pipeline[[#This Row],[Close_Date]]="","",TEXT(Sales_Pipeline[[#This Row],[Close_Date]],"mmm"))</f>
        <v>Oct</v>
      </c>
      <c r="M7693" s="8" t="str">
        <f>IF(Sales_Pipeline[[#This Row],[Close_Date]]="","","Q"&amp;ROUNDUP(MONTH(Sales_Pipeline[[#This Row],[Close_Date]])/3,0))</f>
        <v>Q4</v>
      </c>
      <c r="N7693" s="2" cm="1">
        <f t="array" ref="N7693">IFERROR(_xlfn.IFS(Sales_Pipeline[[#This Row],[Deal_Stage]]="Won",_xlfn.XLOOKUP(Sales_Pipeline[[#This Row],[Product]],Products!$A$2:$A$8,Products!$C$2:$C$8),Sales_Pipeline[[#This Row],[Deal_Stage]]="Lost",_xlfn.XLOOKUP(Sales_Pipeline[[#This Row],[Product]],Products!$A$2:$A$8,Products!$C$2:$C$8)),"")</f>
        <v>5482</v>
      </c>
      <c r="O7693" s="2">
        <v>0</v>
      </c>
    </row>
    <row r="7694" spans="1:15" x14ac:dyDescent="0.3">
      <c r="A7694" t="s">
        <v>7840</v>
      </c>
      <c r="B7694" t="s">
        <v>40</v>
      </c>
      <c r="C7694" t="str">
        <f>_xlfn.XLOOKUP(Sales_Pipeline[[#This Row],[Sales_Agent]],Sales_Teams[Sales_Agent],Sales_Teams[Manager])</f>
        <v>Summer Sewald</v>
      </c>
      <c r="D7694" t="str">
        <f>_xlfn.XLOOKUP(Sales_Pipeline[[#This Row],[Manager]],Sales_Teams[Manager],Sales_Teams[Regional_Office])</f>
        <v>West</v>
      </c>
      <c r="E7694" t="s">
        <v>84</v>
      </c>
      <c r="F7694" t="s">
        <v>570</v>
      </c>
      <c r="G7694" t="str">
        <f>IFERROR(_xlfn.XLOOKUP(Sales_Pipeline[[#This Row],[Account]],Accounts!$A$2:$A$86,Accounts!$F$2:$F$86),"")</f>
        <v>Germany</v>
      </c>
      <c r="H7694" t="s">
        <v>57</v>
      </c>
      <c r="I7694" s="3">
        <v>43028</v>
      </c>
      <c r="J7694" s="3">
        <v>43094</v>
      </c>
      <c r="K7694" s="8" t="str">
        <f>IF(Sales_Pipeline[[#This Row],[Close_Date]]="","",TEXT(Sales_Pipeline[[#This Row],[Close_Date]],"ddd"))</f>
        <v>Mon</v>
      </c>
      <c r="L7694" s="8" t="str">
        <f>IF(Sales_Pipeline[[#This Row],[Close_Date]]="","",TEXT(Sales_Pipeline[[#This Row],[Close_Date]],"mmm"))</f>
        <v>Dec</v>
      </c>
      <c r="M7694" s="8" t="str">
        <f>IF(Sales_Pipeline[[#This Row],[Close_Date]]="","","Q"&amp;ROUNDUP(MONTH(Sales_Pipeline[[#This Row],[Close_Date]])/3,0))</f>
        <v>Q4</v>
      </c>
      <c r="N7694" s="2" cm="1">
        <f t="array" ref="N7694">IFERROR(_xlfn.IFS(Sales_Pipeline[[#This Row],[Deal_Stage]]="Won",_xlfn.XLOOKUP(Sales_Pipeline[[#This Row],[Product]],Products!$A$2:$A$8,Products!$C$2:$C$8),Sales_Pipeline[[#This Row],[Deal_Stage]]="Lost",_xlfn.XLOOKUP(Sales_Pipeline[[#This Row],[Product]],Products!$A$2:$A$8,Products!$C$2:$C$8)),"")</f>
        <v>5482</v>
      </c>
      <c r="O7694" s="2">
        <v>5095</v>
      </c>
    </row>
    <row r="7695" spans="1:15" x14ac:dyDescent="0.3">
      <c r="A7695" t="s">
        <v>7841</v>
      </c>
      <c r="B7695" t="s">
        <v>43</v>
      </c>
      <c r="C7695" t="str">
        <f>_xlfn.XLOOKUP(Sales_Pipeline[[#This Row],[Sales_Agent]],Sales_Teams[Sales_Agent],Sales_Teams[Manager])</f>
        <v>Summer Sewald</v>
      </c>
      <c r="D7695" t="str">
        <f>_xlfn.XLOOKUP(Sales_Pipeline[[#This Row],[Manager]],Sales_Teams[Manager],Sales_Teams[Regional_Office])</f>
        <v>West</v>
      </c>
      <c r="E7695" t="s">
        <v>63</v>
      </c>
      <c r="F7695" t="s">
        <v>100</v>
      </c>
      <c r="G7695" t="str">
        <f>IFERROR(_xlfn.XLOOKUP(Sales_Pipeline[[#This Row],[Account]],Accounts!$A$2:$A$86,Accounts!$F$2:$F$86),"")</f>
        <v>United States</v>
      </c>
      <c r="H7695" t="s">
        <v>77</v>
      </c>
      <c r="I7695" s="3">
        <v>43028</v>
      </c>
      <c r="K7695" s="8" t="str">
        <f>IF(Sales_Pipeline[[#This Row],[Close_Date]]="","",TEXT(Sales_Pipeline[[#This Row],[Close_Date]],"ddd"))</f>
        <v/>
      </c>
      <c r="L7695" s="8" t="str">
        <f>IF(Sales_Pipeline[[#This Row],[Close_Date]]="","",TEXT(Sales_Pipeline[[#This Row],[Close_Date]],"mmm"))</f>
        <v/>
      </c>
      <c r="M7695" s="8" t="str">
        <f>IF(Sales_Pipeline[[#This Row],[Close_Date]]="","","Q"&amp;ROUNDUP(MONTH(Sales_Pipeline[[#This Row],[Close_Date]])/3,0))</f>
        <v/>
      </c>
      <c r="N7695" s="2" t="str" cm="1">
        <f t="array" ref="N7695">IFERROR(_xlfn.IFS(Sales_Pipeline[[#This Row],[Deal_Stage]]="Won",_xlfn.XLOOKUP(Sales_Pipeline[[#This Row],[Product]],Products!$A$2:$A$8,Products!$C$2:$C$8),Sales_Pipeline[[#This Row],[Deal_Stage]]="Lost",_xlfn.XLOOKUP(Sales_Pipeline[[#This Row],[Product]],Products!$A$2:$A$8,Products!$C$2:$C$8)),"")</f>
        <v/>
      </c>
      <c r="O7695" s="2">
        <v>0</v>
      </c>
    </row>
    <row r="7696" spans="1:15" x14ac:dyDescent="0.3">
      <c r="A7696" t="s">
        <v>7842</v>
      </c>
      <c r="B7696" t="s">
        <v>43</v>
      </c>
      <c r="C7696" t="str">
        <f>_xlfn.XLOOKUP(Sales_Pipeline[[#This Row],[Sales_Agent]],Sales_Teams[Sales_Agent],Sales_Teams[Manager])</f>
        <v>Summer Sewald</v>
      </c>
      <c r="D7696" t="str">
        <f>_xlfn.XLOOKUP(Sales_Pipeline[[#This Row],[Manager]],Sales_Teams[Manager],Sales_Teams[Regional_Office])</f>
        <v>West</v>
      </c>
      <c r="E7696" t="s">
        <v>63</v>
      </c>
      <c r="F7696" t="s">
        <v>85</v>
      </c>
      <c r="G7696" t="str">
        <f>IFERROR(_xlfn.XLOOKUP(Sales_Pipeline[[#This Row],[Account]],Accounts!$A$2:$A$86,Accounts!$F$2:$F$86),"")</f>
        <v>Poland</v>
      </c>
      <c r="H7696" t="s">
        <v>57</v>
      </c>
      <c r="I7696" s="3">
        <v>43028</v>
      </c>
      <c r="J7696" s="3">
        <v>43085</v>
      </c>
      <c r="K7696" s="8" t="str">
        <f>IF(Sales_Pipeline[[#This Row],[Close_Date]]="","",TEXT(Sales_Pipeline[[#This Row],[Close_Date]],"ddd"))</f>
        <v>Sat</v>
      </c>
      <c r="L7696" s="8" t="str">
        <f>IF(Sales_Pipeline[[#This Row],[Close_Date]]="","",TEXT(Sales_Pipeline[[#This Row],[Close_Date]],"mmm"))</f>
        <v>Dec</v>
      </c>
      <c r="M7696" s="8" t="str">
        <f>IF(Sales_Pipeline[[#This Row],[Close_Date]]="","","Q"&amp;ROUNDUP(MONTH(Sales_Pipeline[[#This Row],[Close_Date]])/3,0))</f>
        <v>Q4</v>
      </c>
      <c r="N7696" s="2" cm="1">
        <f t="array" ref="N7696">IFERROR(_xlfn.IFS(Sales_Pipeline[[#This Row],[Deal_Stage]]="Won",_xlfn.XLOOKUP(Sales_Pipeline[[#This Row],[Product]],Products!$A$2:$A$8,Products!$C$2:$C$8),Sales_Pipeline[[#This Row],[Deal_Stage]]="Lost",_xlfn.XLOOKUP(Sales_Pipeline[[#This Row],[Product]],Products!$A$2:$A$8,Products!$C$2:$C$8)),"")</f>
        <v>550</v>
      </c>
      <c r="O7696" s="2">
        <v>565</v>
      </c>
    </row>
    <row r="7697" spans="1:15" x14ac:dyDescent="0.3">
      <c r="A7697" t="s">
        <v>7843</v>
      </c>
      <c r="B7697" t="s">
        <v>45</v>
      </c>
      <c r="C7697" t="str">
        <f>_xlfn.XLOOKUP(Sales_Pipeline[[#This Row],[Sales_Agent]],Sales_Teams[Sales_Agent],Sales_Teams[Manager])</f>
        <v>Summer Sewald</v>
      </c>
      <c r="D7697" t="str">
        <f>_xlfn.XLOOKUP(Sales_Pipeline[[#This Row],[Manager]],Sales_Teams[Manager],Sales_Teams[Regional_Office])</f>
        <v>West</v>
      </c>
      <c r="E7697" t="s">
        <v>84</v>
      </c>
      <c r="F7697" t="s">
        <v>177</v>
      </c>
      <c r="G7697" t="str">
        <f>IFERROR(_xlfn.XLOOKUP(Sales_Pipeline[[#This Row],[Account]],Accounts!$A$2:$A$86,Accounts!$F$2:$F$86),"")</f>
        <v>United States</v>
      </c>
      <c r="H7697" t="s">
        <v>57</v>
      </c>
      <c r="I7697" s="3">
        <v>43028</v>
      </c>
      <c r="J7697" s="3">
        <v>43091</v>
      </c>
      <c r="K7697" s="8" t="str">
        <f>IF(Sales_Pipeline[[#This Row],[Close_Date]]="","",TEXT(Sales_Pipeline[[#This Row],[Close_Date]],"ddd"))</f>
        <v>Fri</v>
      </c>
      <c r="L7697" s="8" t="str">
        <f>IF(Sales_Pipeline[[#This Row],[Close_Date]]="","",TEXT(Sales_Pipeline[[#This Row],[Close_Date]],"mmm"))</f>
        <v>Dec</v>
      </c>
      <c r="M7697" s="8" t="str">
        <f>IF(Sales_Pipeline[[#This Row],[Close_Date]]="","","Q"&amp;ROUNDUP(MONTH(Sales_Pipeline[[#This Row],[Close_Date]])/3,0))</f>
        <v>Q4</v>
      </c>
      <c r="N7697" s="2" cm="1">
        <f t="array" ref="N7697">IFERROR(_xlfn.IFS(Sales_Pipeline[[#This Row],[Deal_Stage]]="Won",_xlfn.XLOOKUP(Sales_Pipeline[[#This Row],[Product]],Products!$A$2:$A$8,Products!$C$2:$C$8),Sales_Pipeline[[#This Row],[Deal_Stage]]="Lost",_xlfn.XLOOKUP(Sales_Pipeline[[#This Row],[Product]],Products!$A$2:$A$8,Products!$C$2:$C$8)),"")</f>
        <v>5482</v>
      </c>
      <c r="O7697" s="2">
        <v>5883</v>
      </c>
    </row>
    <row r="7698" spans="1:15" x14ac:dyDescent="0.3">
      <c r="A7698" t="s">
        <v>7844</v>
      </c>
      <c r="B7698" t="s">
        <v>14</v>
      </c>
      <c r="C7698" t="str">
        <f>_xlfn.XLOOKUP(Sales_Pipeline[[#This Row],[Sales_Agent]],Sales_Teams[Sales_Agent],Sales_Teams[Manager])</f>
        <v>Melvin Marxen</v>
      </c>
      <c r="D7698" t="str">
        <f>_xlfn.XLOOKUP(Sales_Pipeline[[#This Row],[Manager]],Sales_Teams[Manager],Sales_Teams[Regional_Office])</f>
        <v>Central</v>
      </c>
      <c r="E7698" t="s">
        <v>55</v>
      </c>
      <c r="F7698" t="s">
        <v>155</v>
      </c>
      <c r="G7698" t="str">
        <f>IFERROR(_xlfn.XLOOKUP(Sales_Pipeline[[#This Row],[Account]],Accounts!$A$2:$A$86,Accounts!$F$2:$F$86),"")</f>
        <v>United States</v>
      </c>
      <c r="H7698" t="s">
        <v>57</v>
      </c>
      <c r="I7698" s="3">
        <v>43028</v>
      </c>
      <c r="J7698" s="3">
        <v>43081</v>
      </c>
      <c r="K7698" s="8" t="str">
        <f>IF(Sales_Pipeline[[#This Row],[Close_Date]]="","",TEXT(Sales_Pipeline[[#This Row],[Close_Date]],"ddd"))</f>
        <v>Tue</v>
      </c>
      <c r="L7698" s="8" t="str">
        <f>IF(Sales_Pipeline[[#This Row],[Close_Date]]="","",TEXT(Sales_Pipeline[[#This Row],[Close_Date]],"mmm"))</f>
        <v>Dec</v>
      </c>
      <c r="M7698" s="8" t="str">
        <f>IF(Sales_Pipeline[[#This Row],[Close_Date]]="","","Q"&amp;ROUNDUP(MONTH(Sales_Pipeline[[#This Row],[Close_Date]])/3,0))</f>
        <v>Q4</v>
      </c>
      <c r="N7698" s="2" cm="1">
        <f t="array" ref="N7698">IFERROR(_xlfn.IFS(Sales_Pipeline[[#This Row],[Deal_Stage]]="Won",_xlfn.XLOOKUP(Sales_Pipeline[[#This Row],[Product]],Products!$A$2:$A$8,Products!$C$2:$C$8),Sales_Pipeline[[#This Row],[Deal_Stage]]="Lost",_xlfn.XLOOKUP(Sales_Pipeline[[#This Row],[Product]],Products!$A$2:$A$8,Products!$C$2:$C$8)),"")</f>
        <v>1096</v>
      </c>
      <c r="O7698" s="2">
        <v>1135</v>
      </c>
    </row>
    <row r="7699" spans="1:15" x14ac:dyDescent="0.3">
      <c r="A7699" t="s">
        <v>7845</v>
      </c>
      <c r="B7699" t="s">
        <v>29</v>
      </c>
      <c r="C7699" t="str">
        <f>_xlfn.XLOOKUP(Sales_Pipeline[[#This Row],[Sales_Agent]],Sales_Teams[Sales_Agent],Sales_Teams[Manager])</f>
        <v>Rocco Neubert</v>
      </c>
      <c r="D7699" t="str">
        <f>_xlfn.XLOOKUP(Sales_Pipeline[[#This Row],[Manager]],Sales_Teams[Manager],Sales_Teams[Regional_Office])</f>
        <v>East</v>
      </c>
      <c r="E7699" t="s">
        <v>55</v>
      </c>
      <c r="F7699" t="s">
        <v>216</v>
      </c>
      <c r="G7699" t="str">
        <f>IFERROR(_xlfn.XLOOKUP(Sales_Pipeline[[#This Row],[Account]],Accounts!$A$2:$A$86,Accounts!$F$2:$F$86),"")</f>
        <v>United States</v>
      </c>
      <c r="H7699" t="s">
        <v>57</v>
      </c>
      <c r="I7699" s="3">
        <v>43028</v>
      </c>
      <c r="J7699" s="3">
        <v>43090</v>
      </c>
      <c r="K7699" s="8" t="str">
        <f>IF(Sales_Pipeline[[#This Row],[Close_Date]]="","",TEXT(Sales_Pipeline[[#This Row],[Close_Date]],"ddd"))</f>
        <v>Thu</v>
      </c>
      <c r="L7699" s="8" t="str">
        <f>IF(Sales_Pipeline[[#This Row],[Close_Date]]="","",TEXT(Sales_Pipeline[[#This Row],[Close_Date]],"mmm"))</f>
        <v>Dec</v>
      </c>
      <c r="M7699" s="8" t="str">
        <f>IF(Sales_Pipeline[[#This Row],[Close_Date]]="","","Q"&amp;ROUNDUP(MONTH(Sales_Pipeline[[#This Row],[Close_Date]])/3,0))</f>
        <v>Q4</v>
      </c>
      <c r="N7699" s="2" cm="1">
        <f t="array" ref="N7699">IFERROR(_xlfn.IFS(Sales_Pipeline[[#This Row],[Deal_Stage]]="Won",_xlfn.XLOOKUP(Sales_Pipeline[[#This Row],[Product]],Products!$A$2:$A$8,Products!$C$2:$C$8),Sales_Pipeline[[#This Row],[Deal_Stage]]="Lost",_xlfn.XLOOKUP(Sales_Pipeline[[#This Row],[Product]],Products!$A$2:$A$8,Products!$C$2:$C$8)),"")</f>
        <v>1096</v>
      </c>
      <c r="O7699" s="2">
        <v>903</v>
      </c>
    </row>
    <row r="7700" spans="1:15" x14ac:dyDescent="0.3">
      <c r="A7700" t="s">
        <v>7846</v>
      </c>
      <c r="B7700" t="s">
        <v>21</v>
      </c>
      <c r="C7700" t="str">
        <f>_xlfn.XLOOKUP(Sales_Pipeline[[#This Row],[Sales_Agent]],Sales_Teams[Sales_Agent],Sales_Teams[Manager])</f>
        <v>Cara Losch</v>
      </c>
      <c r="D7700" t="str">
        <f>_xlfn.XLOOKUP(Sales_Pipeline[[#This Row],[Manager]],Sales_Teams[Manager],Sales_Teams[Regional_Office])</f>
        <v>East</v>
      </c>
      <c r="E7700" t="s">
        <v>8953</v>
      </c>
      <c r="F7700" t="s">
        <v>216</v>
      </c>
      <c r="G7700" t="str">
        <f>IFERROR(_xlfn.XLOOKUP(Sales_Pipeline[[#This Row],[Account]],Accounts!$A$2:$A$86,Accounts!$F$2:$F$86),"")</f>
        <v>United States</v>
      </c>
      <c r="H7700" t="s">
        <v>77</v>
      </c>
      <c r="I7700" s="3">
        <v>43028</v>
      </c>
      <c r="K7700" s="8" t="str">
        <f>IF(Sales_Pipeline[[#This Row],[Close_Date]]="","",TEXT(Sales_Pipeline[[#This Row],[Close_Date]],"ddd"))</f>
        <v/>
      </c>
      <c r="L7700" s="8" t="str">
        <f>IF(Sales_Pipeline[[#This Row],[Close_Date]]="","",TEXT(Sales_Pipeline[[#This Row],[Close_Date]],"mmm"))</f>
        <v/>
      </c>
      <c r="M7700" s="8" t="str">
        <f>IF(Sales_Pipeline[[#This Row],[Close_Date]]="","","Q"&amp;ROUNDUP(MONTH(Sales_Pipeline[[#This Row],[Close_Date]])/3,0))</f>
        <v/>
      </c>
      <c r="N7700" s="2" t="str" cm="1">
        <f t="array" ref="N7700">IFERROR(_xlfn.IFS(Sales_Pipeline[[#This Row],[Deal_Stage]]="Won",_xlfn.XLOOKUP(Sales_Pipeline[[#This Row],[Product]],Products!$A$2:$A$8,Products!$C$2:$C$8),Sales_Pipeline[[#This Row],[Deal_Stage]]="Lost",_xlfn.XLOOKUP(Sales_Pipeline[[#This Row],[Product]],Products!$A$2:$A$8,Products!$C$2:$C$8)),"")</f>
        <v/>
      </c>
      <c r="O7700" s="2">
        <v>0</v>
      </c>
    </row>
    <row r="7701" spans="1:15" x14ac:dyDescent="0.3">
      <c r="A7701" t="s">
        <v>7847</v>
      </c>
      <c r="B7701" t="s">
        <v>32</v>
      </c>
      <c r="C7701" t="str">
        <f>_xlfn.XLOOKUP(Sales_Pipeline[[#This Row],[Sales_Agent]],Sales_Teams[Sales_Agent],Sales_Teams[Manager])</f>
        <v>Celia Rouche</v>
      </c>
      <c r="D7701" t="str">
        <f>_xlfn.XLOOKUP(Sales_Pipeline[[#This Row],[Manager]],Sales_Teams[Manager],Sales_Teams[Regional_Office])</f>
        <v>West</v>
      </c>
      <c r="E7701" t="s">
        <v>61</v>
      </c>
      <c r="F7701" t="s">
        <v>125</v>
      </c>
      <c r="G7701" t="str">
        <f>IFERROR(_xlfn.XLOOKUP(Sales_Pipeline[[#This Row],[Account]],Accounts!$A$2:$A$86,Accounts!$F$2:$F$86),"")</f>
        <v>United States</v>
      </c>
      <c r="H7701" t="s">
        <v>82</v>
      </c>
      <c r="I7701" s="3">
        <v>43028</v>
      </c>
      <c r="J7701" s="3">
        <v>43035</v>
      </c>
      <c r="K7701" s="8" t="str">
        <f>IF(Sales_Pipeline[[#This Row],[Close_Date]]="","",TEXT(Sales_Pipeline[[#This Row],[Close_Date]],"ddd"))</f>
        <v>Fri</v>
      </c>
      <c r="L7701" s="8" t="str">
        <f>IF(Sales_Pipeline[[#This Row],[Close_Date]]="","",TEXT(Sales_Pipeline[[#This Row],[Close_Date]],"mmm"))</f>
        <v>Oct</v>
      </c>
      <c r="M7701" s="8" t="str">
        <f>IF(Sales_Pipeline[[#This Row],[Close_Date]]="","","Q"&amp;ROUNDUP(MONTH(Sales_Pipeline[[#This Row],[Close_Date]])/3,0))</f>
        <v>Q4</v>
      </c>
      <c r="N7701" s="2" cm="1">
        <f t="array" ref="N7701">IFERROR(_xlfn.IFS(Sales_Pipeline[[#This Row],[Deal_Stage]]="Won",_xlfn.XLOOKUP(Sales_Pipeline[[#This Row],[Product]],Products!$A$2:$A$8,Products!$C$2:$C$8),Sales_Pipeline[[#This Row],[Deal_Stage]]="Lost",_xlfn.XLOOKUP(Sales_Pipeline[[#This Row],[Product]],Products!$A$2:$A$8,Products!$C$2:$C$8)),"")</f>
        <v>55</v>
      </c>
      <c r="O7701" s="2">
        <v>0</v>
      </c>
    </row>
    <row r="7702" spans="1:15" x14ac:dyDescent="0.3">
      <c r="A7702" t="s">
        <v>7848</v>
      </c>
      <c r="B7702" t="s">
        <v>32</v>
      </c>
      <c r="C7702" t="str">
        <f>_xlfn.XLOOKUP(Sales_Pipeline[[#This Row],[Sales_Agent]],Sales_Teams[Sales_Agent],Sales_Teams[Manager])</f>
        <v>Celia Rouche</v>
      </c>
      <c r="D7702" t="str">
        <f>_xlfn.XLOOKUP(Sales_Pipeline[[#This Row],[Manager]],Sales_Teams[Manager],Sales_Teams[Regional_Office])</f>
        <v>West</v>
      </c>
      <c r="E7702" t="s">
        <v>61</v>
      </c>
      <c r="F7702" t="s">
        <v>201</v>
      </c>
      <c r="G7702" t="str">
        <f>IFERROR(_xlfn.XLOOKUP(Sales_Pipeline[[#This Row],[Account]],Accounts!$A$2:$A$86,Accounts!$F$2:$F$86),"")</f>
        <v>United States</v>
      </c>
      <c r="H7702" t="s">
        <v>82</v>
      </c>
      <c r="I7702" s="3">
        <v>43028</v>
      </c>
      <c r="J7702" s="3">
        <v>43036</v>
      </c>
      <c r="K7702" s="8" t="str">
        <f>IF(Sales_Pipeline[[#This Row],[Close_Date]]="","",TEXT(Sales_Pipeline[[#This Row],[Close_Date]],"ddd"))</f>
        <v>Sat</v>
      </c>
      <c r="L7702" s="8" t="str">
        <f>IF(Sales_Pipeline[[#This Row],[Close_Date]]="","",TEXT(Sales_Pipeline[[#This Row],[Close_Date]],"mmm"))</f>
        <v>Oct</v>
      </c>
      <c r="M7702" s="8" t="str">
        <f>IF(Sales_Pipeline[[#This Row],[Close_Date]]="","","Q"&amp;ROUNDUP(MONTH(Sales_Pipeline[[#This Row],[Close_Date]])/3,0))</f>
        <v>Q4</v>
      </c>
      <c r="N7702" s="2" cm="1">
        <f t="array" ref="N7702">IFERROR(_xlfn.IFS(Sales_Pipeline[[#This Row],[Deal_Stage]]="Won",_xlfn.XLOOKUP(Sales_Pipeline[[#This Row],[Product]],Products!$A$2:$A$8,Products!$C$2:$C$8),Sales_Pipeline[[#This Row],[Deal_Stage]]="Lost",_xlfn.XLOOKUP(Sales_Pipeline[[#This Row],[Product]],Products!$A$2:$A$8,Products!$C$2:$C$8)),"")</f>
        <v>55</v>
      </c>
      <c r="O7702" s="2">
        <v>0</v>
      </c>
    </row>
    <row r="7703" spans="1:15" x14ac:dyDescent="0.3">
      <c r="A7703" t="s">
        <v>7849</v>
      </c>
      <c r="B7703" t="s">
        <v>32</v>
      </c>
      <c r="C7703" t="str">
        <f>_xlfn.XLOOKUP(Sales_Pipeline[[#This Row],[Sales_Agent]],Sales_Teams[Sales_Agent],Sales_Teams[Manager])</f>
        <v>Celia Rouche</v>
      </c>
      <c r="D7703" t="str">
        <f>_xlfn.XLOOKUP(Sales_Pipeline[[#This Row],[Manager]],Sales_Teams[Manager],Sales_Teams[Regional_Office])</f>
        <v>West</v>
      </c>
      <c r="E7703" t="s">
        <v>61</v>
      </c>
      <c r="F7703" t="s">
        <v>191</v>
      </c>
      <c r="G7703" t="str">
        <f>IFERROR(_xlfn.XLOOKUP(Sales_Pipeline[[#This Row],[Account]],Accounts!$A$2:$A$86,Accounts!$F$2:$F$86),"")</f>
        <v>United States</v>
      </c>
      <c r="H7703" t="s">
        <v>57</v>
      </c>
      <c r="I7703" s="3">
        <v>43028</v>
      </c>
      <c r="J7703" s="3">
        <v>43042</v>
      </c>
      <c r="K7703" s="8" t="str">
        <f>IF(Sales_Pipeline[[#This Row],[Close_Date]]="","",TEXT(Sales_Pipeline[[#This Row],[Close_Date]],"ddd"))</f>
        <v>Fri</v>
      </c>
      <c r="L7703" s="8" t="str">
        <f>IF(Sales_Pipeline[[#This Row],[Close_Date]]="","",TEXT(Sales_Pipeline[[#This Row],[Close_Date]],"mmm"))</f>
        <v>Nov</v>
      </c>
      <c r="M7703" s="8" t="str">
        <f>IF(Sales_Pipeline[[#This Row],[Close_Date]]="","","Q"&amp;ROUNDUP(MONTH(Sales_Pipeline[[#This Row],[Close_Date]])/3,0))</f>
        <v>Q4</v>
      </c>
      <c r="N7703" s="2" cm="1">
        <f t="array" ref="N7703">IFERROR(_xlfn.IFS(Sales_Pipeline[[#This Row],[Deal_Stage]]="Won",_xlfn.XLOOKUP(Sales_Pipeline[[#This Row],[Product]],Products!$A$2:$A$8,Products!$C$2:$C$8),Sales_Pipeline[[#This Row],[Deal_Stage]]="Lost",_xlfn.XLOOKUP(Sales_Pipeline[[#This Row],[Product]],Products!$A$2:$A$8,Products!$C$2:$C$8)),"")</f>
        <v>55</v>
      </c>
      <c r="O7703" s="2">
        <v>48</v>
      </c>
    </row>
    <row r="7704" spans="1:15" x14ac:dyDescent="0.3">
      <c r="A7704" t="s">
        <v>7850</v>
      </c>
      <c r="B7704" t="s">
        <v>44</v>
      </c>
      <c r="C7704" t="str">
        <f>_xlfn.XLOOKUP(Sales_Pipeline[[#This Row],[Sales_Agent]],Sales_Teams[Sales_Agent],Sales_Teams[Manager])</f>
        <v>Summer Sewald</v>
      </c>
      <c r="D7704" t="str">
        <f>_xlfn.XLOOKUP(Sales_Pipeline[[#This Row],[Manager]],Sales_Teams[Manager],Sales_Teams[Regional_Office])</f>
        <v>West</v>
      </c>
      <c r="E7704" t="s">
        <v>84</v>
      </c>
      <c r="F7704" t="s">
        <v>66</v>
      </c>
      <c r="G7704" t="str">
        <f>IFERROR(_xlfn.XLOOKUP(Sales_Pipeline[[#This Row],[Account]],Accounts!$A$2:$A$86,Accounts!$F$2:$F$86),"")</f>
        <v>United States</v>
      </c>
      <c r="H7704" t="s">
        <v>57</v>
      </c>
      <c r="I7704" s="3">
        <v>43028</v>
      </c>
      <c r="J7704" s="3">
        <v>43038</v>
      </c>
      <c r="K7704" s="8" t="str">
        <f>IF(Sales_Pipeline[[#This Row],[Close_Date]]="","",TEXT(Sales_Pipeline[[#This Row],[Close_Date]],"ddd"))</f>
        <v>Mon</v>
      </c>
      <c r="L7704" s="8" t="str">
        <f>IF(Sales_Pipeline[[#This Row],[Close_Date]]="","",TEXT(Sales_Pipeline[[#This Row],[Close_Date]],"mmm"))</f>
        <v>Oct</v>
      </c>
      <c r="M7704" s="8" t="str">
        <f>IF(Sales_Pipeline[[#This Row],[Close_Date]]="","","Q"&amp;ROUNDUP(MONTH(Sales_Pipeline[[#This Row],[Close_Date]])/3,0))</f>
        <v>Q4</v>
      </c>
      <c r="N7704" s="2" cm="1">
        <f t="array" ref="N7704">IFERROR(_xlfn.IFS(Sales_Pipeline[[#This Row],[Deal_Stage]]="Won",_xlfn.XLOOKUP(Sales_Pipeline[[#This Row],[Product]],Products!$A$2:$A$8,Products!$C$2:$C$8),Sales_Pipeline[[#This Row],[Deal_Stage]]="Lost",_xlfn.XLOOKUP(Sales_Pipeline[[#This Row],[Product]],Products!$A$2:$A$8,Products!$C$2:$C$8)),"")</f>
        <v>5482</v>
      </c>
      <c r="O7704" s="2">
        <v>5388</v>
      </c>
    </row>
    <row r="7705" spans="1:15" x14ac:dyDescent="0.3">
      <c r="A7705" t="s">
        <v>7851</v>
      </c>
      <c r="B7705" t="s">
        <v>44</v>
      </c>
      <c r="C7705" t="str">
        <f>_xlfn.XLOOKUP(Sales_Pipeline[[#This Row],[Sales_Agent]],Sales_Teams[Sales_Agent],Sales_Teams[Manager])</f>
        <v>Summer Sewald</v>
      </c>
      <c r="D7705" t="str">
        <f>_xlfn.XLOOKUP(Sales_Pipeline[[#This Row],[Manager]],Sales_Teams[Manager],Sales_Teams[Regional_Office])</f>
        <v>West</v>
      </c>
      <c r="E7705" t="s">
        <v>8953</v>
      </c>
      <c r="F7705" t="s">
        <v>145</v>
      </c>
      <c r="G7705" t="str">
        <f>IFERROR(_xlfn.XLOOKUP(Sales_Pipeline[[#This Row],[Account]],Accounts!$A$2:$A$86,Accounts!$F$2:$F$86),"")</f>
        <v>United States</v>
      </c>
      <c r="H7705" t="s">
        <v>57</v>
      </c>
      <c r="I7705" s="3">
        <v>43028</v>
      </c>
      <c r="J7705" s="3">
        <v>43035</v>
      </c>
      <c r="K7705" s="8" t="str">
        <f>IF(Sales_Pipeline[[#This Row],[Close_Date]]="","",TEXT(Sales_Pipeline[[#This Row],[Close_Date]],"ddd"))</f>
        <v>Fri</v>
      </c>
      <c r="L7705" s="8" t="str">
        <f>IF(Sales_Pipeline[[#This Row],[Close_Date]]="","",TEXT(Sales_Pipeline[[#This Row],[Close_Date]],"mmm"))</f>
        <v>Oct</v>
      </c>
      <c r="M7705" s="8" t="str">
        <f>IF(Sales_Pipeline[[#This Row],[Close_Date]]="","","Q"&amp;ROUNDUP(MONTH(Sales_Pipeline[[#This Row],[Close_Date]])/3,0))</f>
        <v>Q4</v>
      </c>
      <c r="N7705" s="2" cm="1">
        <f t="array" ref="N7705">IFERROR(_xlfn.IFS(Sales_Pipeline[[#This Row],[Deal_Stage]]="Won",_xlfn.XLOOKUP(Sales_Pipeline[[#This Row],[Product]],Products!$A$2:$A$8,Products!$C$2:$C$8),Sales_Pipeline[[#This Row],[Deal_Stage]]="Lost",_xlfn.XLOOKUP(Sales_Pipeline[[#This Row],[Product]],Products!$A$2:$A$8,Products!$C$2:$C$8)),"")</f>
        <v>4821</v>
      </c>
      <c r="O7705" s="2">
        <v>4109</v>
      </c>
    </row>
    <row r="7706" spans="1:15" x14ac:dyDescent="0.3">
      <c r="A7706" t="s">
        <v>7852</v>
      </c>
      <c r="B7706" t="s">
        <v>3</v>
      </c>
      <c r="C7706" t="str">
        <f>_xlfn.XLOOKUP(Sales_Pipeline[[#This Row],[Sales_Agent]],Sales_Teams[Sales_Agent],Sales_Teams[Manager])</f>
        <v>Dustin Brinkmann</v>
      </c>
      <c r="D7706" t="str">
        <f>_xlfn.XLOOKUP(Sales_Pipeline[[#This Row],[Manager]],Sales_Teams[Manager],Sales_Teams[Regional_Office])</f>
        <v>Central</v>
      </c>
      <c r="E7706" t="s">
        <v>55</v>
      </c>
      <c r="F7706" t="s">
        <v>118</v>
      </c>
      <c r="G7706" t="str">
        <f>IFERROR(_xlfn.XLOOKUP(Sales_Pipeline[[#This Row],[Account]],Accounts!$A$2:$A$86,Accounts!$F$2:$F$86),"")</f>
        <v>United States</v>
      </c>
      <c r="H7706" t="s">
        <v>82</v>
      </c>
      <c r="I7706" s="3">
        <v>43029</v>
      </c>
      <c r="J7706" s="3">
        <v>43031</v>
      </c>
      <c r="K7706" s="8" t="str">
        <f>IF(Sales_Pipeline[[#This Row],[Close_Date]]="","",TEXT(Sales_Pipeline[[#This Row],[Close_Date]],"ddd"))</f>
        <v>Mon</v>
      </c>
      <c r="L7706" s="8" t="str">
        <f>IF(Sales_Pipeline[[#This Row],[Close_Date]]="","",TEXT(Sales_Pipeline[[#This Row],[Close_Date]],"mmm"))</f>
        <v>Oct</v>
      </c>
      <c r="M7706" s="8" t="str">
        <f>IF(Sales_Pipeline[[#This Row],[Close_Date]]="","","Q"&amp;ROUNDUP(MONTH(Sales_Pipeline[[#This Row],[Close_Date]])/3,0))</f>
        <v>Q4</v>
      </c>
      <c r="N7706" s="2" cm="1">
        <f t="array" ref="N7706">IFERROR(_xlfn.IFS(Sales_Pipeline[[#This Row],[Deal_Stage]]="Won",_xlfn.XLOOKUP(Sales_Pipeline[[#This Row],[Product]],Products!$A$2:$A$8,Products!$C$2:$C$8),Sales_Pipeline[[#This Row],[Deal_Stage]]="Lost",_xlfn.XLOOKUP(Sales_Pipeline[[#This Row],[Product]],Products!$A$2:$A$8,Products!$C$2:$C$8)),"")</f>
        <v>1096</v>
      </c>
      <c r="O7706" s="2">
        <v>0</v>
      </c>
    </row>
    <row r="7707" spans="1:15" x14ac:dyDescent="0.3">
      <c r="A7707" t="s">
        <v>7853</v>
      </c>
      <c r="B7707" t="s">
        <v>3</v>
      </c>
      <c r="C7707" t="str">
        <f>_xlfn.XLOOKUP(Sales_Pipeline[[#This Row],[Sales_Agent]],Sales_Teams[Sales_Agent],Sales_Teams[Manager])</f>
        <v>Dustin Brinkmann</v>
      </c>
      <c r="D7707" t="str">
        <f>_xlfn.XLOOKUP(Sales_Pipeline[[#This Row],[Manager]],Sales_Teams[Manager],Sales_Teams[Regional_Office])</f>
        <v>Central</v>
      </c>
      <c r="E7707" t="s">
        <v>61</v>
      </c>
      <c r="F7707" t="s">
        <v>68</v>
      </c>
      <c r="G7707" t="str">
        <f>IFERROR(_xlfn.XLOOKUP(Sales_Pipeline[[#This Row],[Account]],Accounts!$A$2:$A$86,Accounts!$F$2:$F$86),"")</f>
        <v>United States</v>
      </c>
      <c r="H7707" t="s">
        <v>82</v>
      </c>
      <c r="I7707" s="3">
        <v>43029</v>
      </c>
      <c r="J7707" s="3">
        <v>43035</v>
      </c>
      <c r="K7707" s="8" t="str">
        <f>IF(Sales_Pipeline[[#This Row],[Close_Date]]="","",TEXT(Sales_Pipeline[[#This Row],[Close_Date]],"ddd"))</f>
        <v>Fri</v>
      </c>
      <c r="L7707" s="8" t="str">
        <f>IF(Sales_Pipeline[[#This Row],[Close_Date]]="","",TEXT(Sales_Pipeline[[#This Row],[Close_Date]],"mmm"))</f>
        <v>Oct</v>
      </c>
      <c r="M7707" s="8" t="str">
        <f>IF(Sales_Pipeline[[#This Row],[Close_Date]]="","","Q"&amp;ROUNDUP(MONTH(Sales_Pipeline[[#This Row],[Close_Date]])/3,0))</f>
        <v>Q4</v>
      </c>
      <c r="N7707" s="2" cm="1">
        <f t="array" ref="N7707">IFERROR(_xlfn.IFS(Sales_Pipeline[[#This Row],[Deal_Stage]]="Won",_xlfn.XLOOKUP(Sales_Pipeline[[#This Row],[Product]],Products!$A$2:$A$8,Products!$C$2:$C$8),Sales_Pipeline[[#This Row],[Deal_Stage]]="Lost",_xlfn.XLOOKUP(Sales_Pipeline[[#This Row],[Product]],Products!$A$2:$A$8,Products!$C$2:$C$8)),"")</f>
        <v>55</v>
      </c>
      <c r="O7707" s="2">
        <v>0</v>
      </c>
    </row>
    <row r="7708" spans="1:15" x14ac:dyDescent="0.3">
      <c r="A7708" t="s">
        <v>7854</v>
      </c>
      <c r="B7708" t="s">
        <v>3</v>
      </c>
      <c r="C7708" t="str">
        <f>_xlfn.XLOOKUP(Sales_Pipeline[[#This Row],[Sales_Agent]],Sales_Teams[Sales_Agent],Sales_Teams[Manager])</f>
        <v>Dustin Brinkmann</v>
      </c>
      <c r="D7708" t="str">
        <f>_xlfn.XLOOKUP(Sales_Pipeline[[#This Row],[Manager]],Sales_Teams[Manager],Sales_Teams[Regional_Office])</f>
        <v>Central</v>
      </c>
      <c r="E7708" t="s">
        <v>84</v>
      </c>
      <c r="F7708" t="s">
        <v>64</v>
      </c>
      <c r="G7708" t="str">
        <f>IFERROR(_xlfn.XLOOKUP(Sales_Pipeline[[#This Row],[Account]],Accounts!$A$2:$A$86,Accounts!$F$2:$F$86),"")</f>
        <v>United States</v>
      </c>
      <c r="H7708" t="s">
        <v>57</v>
      </c>
      <c r="I7708" s="3">
        <v>43029</v>
      </c>
      <c r="J7708" s="3">
        <v>43085</v>
      </c>
      <c r="K7708" s="8" t="str">
        <f>IF(Sales_Pipeline[[#This Row],[Close_Date]]="","",TEXT(Sales_Pipeline[[#This Row],[Close_Date]],"ddd"))</f>
        <v>Sat</v>
      </c>
      <c r="L7708" s="8" t="str">
        <f>IF(Sales_Pipeline[[#This Row],[Close_Date]]="","",TEXT(Sales_Pipeline[[#This Row],[Close_Date]],"mmm"))</f>
        <v>Dec</v>
      </c>
      <c r="M7708" s="8" t="str">
        <f>IF(Sales_Pipeline[[#This Row],[Close_Date]]="","","Q"&amp;ROUNDUP(MONTH(Sales_Pipeline[[#This Row],[Close_Date]])/3,0))</f>
        <v>Q4</v>
      </c>
      <c r="N7708" s="2" cm="1">
        <f t="array" ref="N7708">IFERROR(_xlfn.IFS(Sales_Pipeline[[#This Row],[Deal_Stage]]="Won",_xlfn.XLOOKUP(Sales_Pipeline[[#This Row],[Product]],Products!$A$2:$A$8,Products!$C$2:$C$8),Sales_Pipeline[[#This Row],[Deal_Stage]]="Lost",_xlfn.XLOOKUP(Sales_Pipeline[[#This Row],[Product]],Products!$A$2:$A$8,Products!$C$2:$C$8)),"")</f>
        <v>5482</v>
      </c>
      <c r="O7708" s="2">
        <v>5543</v>
      </c>
    </row>
    <row r="7709" spans="1:15" x14ac:dyDescent="0.3">
      <c r="A7709" t="s">
        <v>7855</v>
      </c>
      <c r="B7709" t="s">
        <v>27</v>
      </c>
      <c r="C7709" t="str">
        <f>_xlfn.XLOOKUP(Sales_Pipeline[[#This Row],[Sales_Agent]],Sales_Teams[Sales_Agent],Sales_Teams[Manager])</f>
        <v>Rocco Neubert</v>
      </c>
      <c r="D7709" t="str">
        <f>_xlfn.XLOOKUP(Sales_Pipeline[[#This Row],[Manager]],Sales_Teams[Manager],Sales_Teams[Regional_Office])</f>
        <v>East</v>
      </c>
      <c r="E7709" t="s">
        <v>55</v>
      </c>
      <c r="F7709" t="s">
        <v>425</v>
      </c>
      <c r="G7709" t="str">
        <f>IFERROR(_xlfn.XLOOKUP(Sales_Pipeline[[#This Row],[Account]],Accounts!$A$2:$A$86,Accounts!$F$2:$F$86),"")</f>
        <v>United States</v>
      </c>
      <c r="H7709" t="s">
        <v>82</v>
      </c>
      <c r="I7709" s="3">
        <v>43029</v>
      </c>
      <c r="J7709" s="3">
        <v>43068</v>
      </c>
      <c r="K7709" s="8" t="str">
        <f>IF(Sales_Pipeline[[#This Row],[Close_Date]]="","",TEXT(Sales_Pipeline[[#This Row],[Close_Date]],"ddd"))</f>
        <v>Wed</v>
      </c>
      <c r="L7709" s="8" t="str">
        <f>IF(Sales_Pipeline[[#This Row],[Close_Date]]="","",TEXT(Sales_Pipeline[[#This Row],[Close_Date]],"mmm"))</f>
        <v>Nov</v>
      </c>
      <c r="M7709" s="8" t="str">
        <f>IF(Sales_Pipeline[[#This Row],[Close_Date]]="","","Q"&amp;ROUNDUP(MONTH(Sales_Pipeline[[#This Row],[Close_Date]])/3,0))</f>
        <v>Q4</v>
      </c>
      <c r="N7709" s="2" cm="1">
        <f t="array" ref="N7709">IFERROR(_xlfn.IFS(Sales_Pipeline[[#This Row],[Deal_Stage]]="Won",_xlfn.XLOOKUP(Sales_Pipeline[[#This Row],[Product]],Products!$A$2:$A$8,Products!$C$2:$C$8),Sales_Pipeline[[#This Row],[Deal_Stage]]="Lost",_xlfn.XLOOKUP(Sales_Pipeline[[#This Row],[Product]],Products!$A$2:$A$8,Products!$C$2:$C$8)),"")</f>
        <v>1096</v>
      </c>
      <c r="O7709" s="2">
        <v>0</v>
      </c>
    </row>
    <row r="7710" spans="1:15" x14ac:dyDescent="0.3">
      <c r="A7710" t="s">
        <v>7856</v>
      </c>
      <c r="B7710" t="s">
        <v>6</v>
      </c>
      <c r="C7710" t="str">
        <f>_xlfn.XLOOKUP(Sales_Pipeline[[#This Row],[Sales_Agent]],Sales_Teams[Sales_Agent],Sales_Teams[Manager])</f>
        <v>Dustin Brinkmann</v>
      </c>
      <c r="D7710" t="str">
        <f>_xlfn.XLOOKUP(Sales_Pipeline[[#This Row],[Manager]],Sales_Teams[Manager],Sales_Teams[Regional_Office])</f>
        <v>Central</v>
      </c>
      <c r="E7710" t="s">
        <v>55</v>
      </c>
      <c r="F7710" t="s">
        <v>507</v>
      </c>
      <c r="G7710" t="str">
        <f>IFERROR(_xlfn.XLOOKUP(Sales_Pipeline[[#This Row],[Account]],Accounts!$A$2:$A$86,Accounts!$F$2:$F$86),"")</f>
        <v>Belgium</v>
      </c>
      <c r="H7710" t="s">
        <v>82</v>
      </c>
      <c r="I7710" s="3">
        <v>43029</v>
      </c>
      <c r="J7710" s="3">
        <v>43036</v>
      </c>
      <c r="K7710" s="8" t="str">
        <f>IF(Sales_Pipeline[[#This Row],[Close_Date]]="","",TEXT(Sales_Pipeline[[#This Row],[Close_Date]],"ddd"))</f>
        <v>Sat</v>
      </c>
      <c r="L7710" s="8" t="str">
        <f>IF(Sales_Pipeline[[#This Row],[Close_Date]]="","",TEXT(Sales_Pipeline[[#This Row],[Close_Date]],"mmm"))</f>
        <v>Oct</v>
      </c>
      <c r="M7710" s="8" t="str">
        <f>IF(Sales_Pipeline[[#This Row],[Close_Date]]="","","Q"&amp;ROUNDUP(MONTH(Sales_Pipeline[[#This Row],[Close_Date]])/3,0))</f>
        <v>Q4</v>
      </c>
      <c r="N7710" s="2" cm="1">
        <f t="array" ref="N7710">IFERROR(_xlfn.IFS(Sales_Pipeline[[#This Row],[Deal_Stage]]="Won",_xlfn.XLOOKUP(Sales_Pipeline[[#This Row],[Product]],Products!$A$2:$A$8,Products!$C$2:$C$8),Sales_Pipeline[[#This Row],[Deal_Stage]]="Lost",_xlfn.XLOOKUP(Sales_Pipeline[[#This Row],[Product]],Products!$A$2:$A$8,Products!$C$2:$C$8)),"")</f>
        <v>1096</v>
      </c>
      <c r="O7710" s="2">
        <v>0</v>
      </c>
    </row>
    <row r="7711" spans="1:15" x14ac:dyDescent="0.3">
      <c r="A7711" t="s">
        <v>7857</v>
      </c>
      <c r="B7711" t="s">
        <v>6</v>
      </c>
      <c r="C7711" t="str">
        <f>_xlfn.XLOOKUP(Sales_Pipeline[[#This Row],[Sales_Agent]],Sales_Teams[Sales_Agent],Sales_Teams[Manager])</f>
        <v>Dustin Brinkmann</v>
      </c>
      <c r="D7711" t="str">
        <f>_xlfn.XLOOKUP(Sales_Pipeline[[#This Row],[Manager]],Sales_Teams[Manager],Sales_Teams[Regional_Office])</f>
        <v>Central</v>
      </c>
      <c r="E7711" t="s">
        <v>76</v>
      </c>
      <c r="F7711" t="s">
        <v>81</v>
      </c>
      <c r="G7711" t="str">
        <f>IFERROR(_xlfn.XLOOKUP(Sales_Pipeline[[#This Row],[Account]],Accounts!$A$2:$A$86,Accounts!$F$2:$F$86),"")</f>
        <v>Italy</v>
      </c>
      <c r="H7711" t="s">
        <v>82</v>
      </c>
      <c r="I7711" s="3">
        <v>43029</v>
      </c>
      <c r="J7711" s="3">
        <v>43035</v>
      </c>
      <c r="K7711" s="8" t="str">
        <f>IF(Sales_Pipeline[[#This Row],[Close_Date]]="","",TEXT(Sales_Pipeline[[#This Row],[Close_Date]],"ddd"))</f>
        <v>Fri</v>
      </c>
      <c r="L7711" s="8" t="str">
        <f>IF(Sales_Pipeline[[#This Row],[Close_Date]]="","",TEXT(Sales_Pipeline[[#This Row],[Close_Date]],"mmm"))</f>
        <v>Oct</v>
      </c>
      <c r="M7711" s="8" t="str">
        <f>IF(Sales_Pipeline[[#This Row],[Close_Date]]="","","Q"&amp;ROUNDUP(MONTH(Sales_Pipeline[[#This Row],[Close_Date]])/3,0))</f>
        <v>Q4</v>
      </c>
      <c r="N7711" s="2" cm="1">
        <f t="array" ref="N7711">IFERROR(_xlfn.IFS(Sales_Pipeline[[#This Row],[Deal_Stage]]="Won",_xlfn.XLOOKUP(Sales_Pipeline[[#This Row],[Product]],Products!$A$2:$A$8,Products!$C$2:$C$8),Sales_Pipeline[[#This Row],[Deal_Stage]]="Lost",_xlfn.XLOOKUP(Sales_Pipeline[[#This Row],[Product]],Products!$A$2:$A$8,Products!$C$2:$C$8)),"")</f>
        <v>3393</v>
      </c>
      <c r="O7711" s="2">
        <v>0</v>
      </c>
    </row>
    <row r="7712" spans="1:15" x14ac:dyDescent="0.3">
      <c r="A7712" t="s">
        <v>7858</v>
      </c>
      <c r="B7712" t="s">
        <v>15</v>
      </c>
      <c r="C7712" t="str">
        <f>_xlfn.XLOOKUP(Sales_Pipeline[[#This Row],[Sales_Agent]],Sales_Teams[Sales_Agent],Sales_Teams[Manager])</f>
        <v>Melvin Marxen</v>
      </c>
      <c r="D7712" t="str">
        <f>_xlfn.XLOOKUP(Sales_Pipeline[[#This Row],[Manager]],Sales_Teams[Manager],Sales_Teams[Regional_Office])</f>
        <v>Central</v>
      </c>
      <c r="E7712" t="s">
        <v>8953</v>
      </c>
      <c r="F7712" t="s">
        <v>79</v>
      </c>
      <c r="G7712" t="str">
        <f>IFERROR(_xlfn.XLOOKUP(Sales_Pipeline[[#This Row],[Account]],Accounts!$A$2:$A$86,Accounts!$F$2:$F$86),"")</f>
        <v>Philipines</v>
      </c>
      <c r="H7712" t="s">
        <v>82</v>
      </c>
      <c r="I7712" s="3">
        <v>43029</v>
      </c>
      <c r="J7712" s="3">
        <v>43039</v>
      </c>
      <c r="K7712" s="8" t="str">
        <f>IF(Sales_Pipeline[[#This Row],[Close_Date]]="","",TEXT(Sales_Pipeline[[#This Row],[Close_Date]],"ddd"))</f>
        <v>Tue</v>
      </c>
      <c r="L7712" s="8" t="str">
        <f>IF(Sales_Pipeline[[#This Row],[Close_Date]]="","",TEXT(Sales_Pipeline[[#This Row],[Close_Date]],"mmm"))</f>
        <v>Oct</v>
      </c>
      <c r="M7712" s="8" t="str">
        <f>IF(Sales_Pipeline[[#This Row],[Close_Date]]="","","Q"&amp;ROUNDUP(MONTH(Sales_Pipeline[[#This Row],[Close_Date]])/3,0))</f>
        <v>Q4</v>
      </c>
      <c r="N7712" s="2" cm="1">
        <f t="array" ref="N7712">IFERROR(_xlfn.IFS(Sales_Pipeline[[#This Row],[Deal_Stage]]="Won",_xlfn.XLOOKUP(Sales_Pipeline[[#This Row],[Product]],Products!$A$2:$A$8,Products!$C$2:$C$8),Sales_Pipeline[[#This Row],[Deal_Stage]]="Lost",_xlfn.XLOOKUP(Sales_Pipeline[[#This Row],[Product]],Products!$A$2:$A$8,Products!$C$2:$C$8)),"")</f>
        <v>4821</v>
      </c>
      <c r="O7712" s="2">
        <v>0</v>
      </c>
    </row>
    <row r="7713" spans="1:15" x14ac:dyDescent="0.3">
      <c r="A7713" t="s">
        <v>7859</v>
      </c>
      <c r="B7713" t="s">
        <v>15</v>
      </c>
      <c r="C7713" t="str">
        <f>_xlfn.XLOOKUP(Sales_Pipeline[[#This Row],[Sales_Agent]],Sales_Teams[Sales_Agent],Sales_Teams[Manager])</f>
        <v>Melvin Marxen</v>
      </c>
      <c r="D7713" t="str">
        <f>_xlfn.XLOOKUP(Sales_Pipeline[[#This Row],[Manager]],Sales_Teams[Manager],Sales_Teams[Regional_Office])</f>
        <v>Central</v>
      </c>
      <c r="E7713" t="s">
        <v>8953</v>
      </c>
      <c r="F7713" t="s">
        <v>204</v>
      </c>
      <c r="G7713" t="str">
        <f>IFERROR(_xlfn.XLOOKUP(Sales_Pipeline[[#This Row],[Account]],Accounts!$A$2:$A$86,Accounts!$F$2:$F$86),"")</f>
        <v>United States</v>
      </c>
      <c r="H7713" t="s">
        <v>57</v>
      </c>
      <c r="I7713" s="3">
        <v>43029</v>
      </c>
      <c r="J7713" s="3">
        <v>43037</v>
      </c>
      <c r="K7713" s="8" t="str">
        <f>IF(Sales_Pipeline[[#This Row],[Close_Date]]="","",TEXT(Sales_Pipeline[[#This Row],[Close_Date]],"ddd"))</f>
        <v>Sun</v>
      </c>
      <c r="L7713" s="8" t="str">
        <f>IF(Sales_Pipeline[[#This Row],[Close_Date]]="","",TEXT(Sales_Pipeline[[#This Row],[Close_Date]],"mmm"))</f>
        <v>Oct</v>
      </c>
      <c r="M7713" s="8" t="str">
        <f>IF(Sales_Pipeline[[#This Row],[Close_Date]]="","","Q"&amp;ROUNDUP(MONTH(Sales_Pipeline[[#This Row],[Close_Date]])/3,0))</f>
        <v>Q4</v>
      </c>
      <c r="N7713" s="2" cm="1">
        <f t="array" ref="N7713">IFERROR(_xlfn.IFS(Sales_Pipeline[[#This Row],[Deal_Stage]]="Won",_xlfn.XLOOKUP(Sales_Pipeline[[#This Row],[Product]],Products!$A$2:$A$8,Products!$C$2:$C$8),Sales_Pipeline[[#This Row],[Deal_Stage]]="Lost",_xlfn.XLOOKUP(Sales_Pipeline[[#This Row],[Product]],Products!$A$2:$A$8,Products!$C$2:$C$8)),"")</f>
        <v>4821</v>
      </c>
      <c r="O7713" s="2">
        <v>4732</v>
      </c>
    </row>
    <row r="7714" spans="1:15" x14ac:dyDescent="0.3">
      <c r="A7714" t="s">
        <v>7860</v>
      </c>
      <c r="B7714" t="s">
        <v>15</v>
      </c>
      <c r="C7714" t="str">
        <f>_xlfn.XLOOKUP(Sales_Pipeline[[#This Row],[Sales_Agent]],Sales_Teams[Sales_Agent],Sales_Teams[Manager])</f>
        <v>Melvin Marxen</v>
      </c>
      <c r="D7714" t="str">
        <f>_xlfn.XLOOKUP(Sales_Pipeline[[#This Row],[Manager]],Sales_Teams[Manager],Sales_Teams[Regional_Office])</f>
        <v>Central</v>
      </c>
      <c r="E7714" t="s">
        <v>61</v>
      </c>
      <c r="F7714" t="s">
        <v>64</v>
      </c>
      <c r="G7714" t="str">
        <f>IFERROR(_xlfn.XLOOKUP(Sales_Pipeline[[#This Row],[Account]],Accounts!$A$2:$A$86,Accounts!$F$2:$F$86),"")</f>
        <v>United States</v>
      </c>
      <c r="H7714" t="s">
        <v>57</v>
      </c>
      <c r="I7714" s="3">
        <v>43029</v>
      </c>
      <c r="J7714" s="3">
        <v>43046</v>
      </c>
      <c r="K7714" s="8" t="str">
        <f>IF(Sales_Pipeline[[#This Row],[Close_Date]]="","",TEXT(Sales_Pipeline[[#This Row],[Close_Date]],"ddd"))</f>
        <v>Tue</v>
      </c>
      <c r="L7714" s="8" t="str">
        <f>IF(Sales_Pipeline[[#This Row],[Close_Date]]="","",TEXT(Sales_Pipeline[[#This Row],[Close_Date]],"mmm"))</f>
        <v>Nov</v>
      </c>
      <c r="M7714" s="8" t="str">
        <f>IF(Sales_Pipeline[[#This Row],[Close_Date]]="","","Q"&amp;ROUNDUP(MONTH(Sales_Pipeline[[#This Row],[Close_Date]])/3,0))</f>
        <v>Q4</v>
      </c>
      <c r="N7714" s="2" cm="1">
        <f t="array" ref="N7714">IFERROR(_xlfn.IFS(Sales_Pipeline[[#This Row],[Deal_Stage]]="Won",_xlfn.XLOOKUP(Sales_Pipeline[[#This Row],[Product]],Products!$A$2:$A$8,Products!$C$2:$C$8),Sales_Pipeline[[#This Row],[Deal_Stage]]="Lost",_xlfn.XLOOKUP(Sales_Pipeline[[#This Row],[Product]],Products!$A$2:$A$8,Products!$C$2:$C$8)),"")</f>
        <v>55</v>
      </c>
      <c r="O7714" s="2">
        <v>55</v>
      </c>
    </row>
    <row r="7715" spans="1:15" x14ac:dyDescent="0.3">
      <c r="A7715" t="s">
        <v>7861</v>
      </c>
      <c r="B7715" t="s">
        <v>28</v>
      </c>
      <c r="C7715" t="str">
        <f>_xlfn.XLOOKUP(Sales_Pipeline[[#This Row],[Sales_Agent]],Sales_Teams[Sales_Agent],Sales_Teams[Manager])</f>
        <v>Rocco Neubert</v>
      </c>
      <c r="D7715" t="str">
        <f>_xlfn.XLOOKUP(Sales_Pipeline[[#This Row],[Manager]],Sales_Teams[Manager],Sales_Teams[Regional_Office])</f>
        <v>East</v>
      </c>
      <c r="E7715" t="s">
        <v>63</v>
      </c>
      <c r="F7715" t="s">
        <v>96</v>
      </c>
      <c r="G7715" t="str">
        <f>IFERROR(_xlfn.XLOOKUP(Sales_Pipeline[[#This Row],[Account]],Accounts!$A$2:$A$86,Accounts!$F$2:$F$86),"")</f>
        <v>United States</v>
      </c>
      <c r="H7715" t="s">
        <v>82</v>
      </c>
      <c r="I7715" s="3">
        <v>43029</v>
      </c>
      <c r="J7715" s="3">
        <v>43038</v>
      </c>
      <c r="K7715" s="8" t="str">
        <f>IF(Sales_Pipeline[[#This Row],[Close_Date]]="","",TEXT(Sales_Pipeline[[#This Row],[Close_Date]],"ddd"))</f>
        <v>Mon</v>
      </c>
      <c r="L7715" s="8" t="str">
        <f>IF(Sales_Pipeline[[#This Row],[Close_Date]]="","",TEXT(Sales_Pipeline[[#This Row],[Close_Date]],"mmm"))</f>
        <v>Oct</v>
      </c>
      <c r="M7715" s="8" t="str">
        <f>IF(Sales_Pipeline[[#This Row],[Close_Date]]="","","Q"&amp;ROUNDUP(MONTH(Sales_Pipeline[[#This Row],[Close_Date]])/3,0))</f>
        <v>Q4</v>
      </c>
      <c r="N7715" s="2" cm="1">
        <f t="array" ref="N7715">IFERROR(_xlfn.IFS(Sales_Pipeline[[#This Row],[Deal_Stage]]="Won",_xlfn.XLOOKUP(Sales_Pipeline[[#This Row],[Product]],Products!$A$2:$A$8,Products!$C$2:$C$8),Sales_Pipeline[[#This Row],[Deal_Stage]]="Lost",_xlfn.XLOOKUP(Sales_Pipeline[[#This Row],[Product]],Products!$A$2:$A$8,Products!$C$2:$C$8)),"")</f>
        <v>550</v>
      </c>
      <c r="O7715" s="2">
        <v>0</v>
      </c>
    </row>
    <row r="7716" spans="1:15" x14ac:dyDescent="0.3">
      <c r="A7716" t="s">
        <v>7862</v>
      </c>
      <c r="B7716" t="s">
        <v>28</v>
      </c>
      <c r="C7716" t="str">
        <f>_xlfn.XLOOKUP(Sales_Pipeline[[#This Row],[Sales_Agent]],Sales_Teams[Sales_Agent],Sales_Teams[Manager])</f>
        <v>Rocco Neubert</v>
      </c>
      <c r="D7716" t="str">
        <f>_xlfn.XLOOKUP(Sales_Pipeline[[#This Row],[Manager]],Sales_Teams[Manager],Sales_Teams[Regional_Office])</f>
        <v>East</v>
      </c>
      <c r="E7716" t="s">
        <v>84</v>
      </c>
      <c r="F7716" t="s">
        <v>127</v>
      </c>
      <c r="G7716" t="str">
        <f>IFERROR(_xlfn.XLOOKUP(Sales_Pipeline[[#This Row],[Account]],Accounts!$A$2:$A$86,Accounts!$F$2:$F$86),"")</f>
        <v>United States</v>
      </c>
      <c r="H7716" t="s">
        <v>82</v>
      </c>
      <c r="I7716" s="3">
        <v>43029</v>
      </c>
      <c r="J7716" s="3">
        <v>43037</v>
      </c>
      <c r="K7716" s="8" t="str">
        <f>IF(Sales_Pipeline[[#This Row],[Close_Date]]="","",TEXT(Sales_Pipeline[[#This Row],[Close_Date]],"ddd"))</f>
        <v>Sun</v>
      </c>
      <c r="L7716" s="8" t="str">
        <f>IF(Sales_Pipeline[[#This Row],[Close_Date]]="","",TEXT(Sales_Pipeline[[#This Row],[Close_Date]],"mmm"))</f>
        <v>Oct</v>
      </c>
      <c r="M7716" s="8" t="str">
        <f>IF(Sales_Pipeline[[#This Row],[Close_Date]]="","","Q"&amp;ROUNDUP(MONTH(Sales_Pipeline[[#This Row],[Close_Date]])/3,0))</f>
        <v>Q4</v>
      </c>
      <c r="N7716" s="2" cm="1">
        <f t="array" ref="N7716">IFERROR(_xlfn.IFS(Sales_Pipeline[[#This Row],[Deal_Stage]]="Won",_xlfn.XLOOKUP(Sales_Pipeline[[#This Row],[Product]],Products!$A$2:$A$8,Products!$C$2:$C$8),Sales_Pipeline[[#This Row],[Deal_Stage]]="Lost",_xlfn.XLOOKUP(Sales_Pipeline[[#This Row],[Product]],Products!$A$2:$A$8,Products!$C$2:$C$8)),"")</f>
        <v>5482</v>
      </c>
      <c r="O7716" s="2">
        <v>0</v>
      </c>
    </row>
    <row r="7717" spans="1:15" x14ac:dyDescent="0.3">
      <c r="A7717" t="s">
        <v>7863</v>
      </c>
      <c r="B7717" t="s">
        <v>13</v>
      </c>
      <c r="C7717" t="str">
        <f>_xlfn.XLOOKUP(Sales_Pipeline[[#This Row],[Sales_Agent]],Sales_Teams[Sales_Agent],Sales_Teams[Manager])</f>
        <v>Melvin Marxen</v>
      </c>
      <c r="D7717" t="str">
        <f>_xlfn.XLOOKUP(Sales_Pipeline[[#This Row],[Manager]],Sales_Teams[Manager],Sales_Teams[Regional_Office])</f>
        <v>Central</v>
      </c>
      <c r="E7717" t="s">
        <v>61</v>
      </c>
      <c r="F7717" t="s">
        <v>136</v>
      </c>
      <c r="G7717" t="str">
        <f>IFERROR(_xlfn.XLOOKUP(Sales_Pipeline[[#This Row],[Account]],Accounts!$A$2:$A$86,Accounts!$F$2:$F$86),"")</f>
        <v>United States</v>
      </c>
      <c r="H7717" t="s">
        <v>57</v>
      </c>
      <c r="I7717" s="3">
        <v>43029</v>
      </c>
      <c r="J7717" s="3">
        <v>43038</v>
      </c>
      <c r="K7717" s="8" t="str">
        <f>IF(Sales_Pipeline[[#This Row],[Close_Date]]="","",TEXT(Sales_Pipeline[[#This Row],[Close_Date]],"ddd"))</f>
        <v>Mon</v>
      </c>
      <c r="L7717" s="8" t="str">
        <f>IF(Sales_Pipeline[[#This Row],[Close_Date]]="","",TEXT(Sales_Pipeline[[#This Row],[Close_Date]],"mmm"))</f>
        <v>Oct</v>
      </c>
      <c r="M7717" s="8" t="str">
        <f>IF(Sales_Pipeline[[#This Row],[Close_Date]]="","","Q"&amp;ROUNDUP(MONTH(Sales_Pipeline[[#This Row],[Close_Date]])/3,0))</f>
        <v>Q4</v>
      </c>
      <c r="N7717" s="2" cm="1">
        <f t="array" ref="N7717">IFERROR(_xlfn.IFS(Sales_Pipeline[[#This Row],[Deal_Stage]]="Won",_xlfn.XLOOKUP(Sales_Pipeline[[#This Row],[Product]],Products!$A$2:$A$8,Products!$C$2:$C$8),Sales_Pipeline[[#This Row],[Deal_Stage]]="Lost",_xlfn.XLOOKUP(Sales_Pipeline[[#This Row],[Product]],Products!$A$2:$A$8,Products!$C$2:$C$8)),"")</f>
        <v>55</v>
      </c>
      <c r="O7717" s="2">
        <v>52</v>
      </c>
    </row>
    <row r="7718" spans="1:15" x14ac:dyDescent="0.3">
      <c r="A7718" t="s">
        <v>7864</v>
      </c>
      <c r="B7718" t="s">
        <v>10</v>
      </c>
      <c r="C7718" t="str">
        <f>_xlfn.XLOOKUP(Sales_Pipeline[[#This Row],[Sales_Agent]],Sales_Teams[Sales_Agent],Sales_Teams[Manager])</f>
        <v>Melvin Marxen</v>
      </c>
      <c r="D7718" t="str">
        <f>_xlfn.XLOOKUP(Sales_Pipeline[[#This Row],[Manager]],Sales_Teams[Manager],Sales_Teams[Regional_Office])</f>
        <v>Central</v>
      </c>
      <c r="E7718" t="s">
        <v>63</v>
      </c>
      <c r="F7718" t="s">
        <v>81</v>
      </c>
      <c r="G7718" t="str">
        <f>IFERROR(_xlfn.XLOOKUP(Sales_Pipeline[[#This Row],[Account]],Accounts!$A$2:$A$86,Accounts!$F$2:$F$86),"")</f>
        <v>Italy</v>
      </c>
      <c r="H7718" t="s">
        <v>82</v>
      </c>
      <c r="I7718" s="3">
        <v>43029</v>
      </c>
      <c r="J7718" s="3">
        <v>43030</v>
      </c>
      <c r="K7718" s="8" t="str">
        <f>IF(Sales_Pipeline[[#This Row],[Close_Date]]="","",TEXT(Sales_Pipeline[[#This Row],[Close_Date]],"ddd"))</f>
        <v>Sun</v>
      </c>
      <c r="L7718" s="8" t="str">
        <f>IF(Sales_Pipeline[[#This Row],[Close_Date]]="","",TEXT(Sales_Pipeline[[#This Row],[Close_Date]],"mmm"))</f>
        <v>Oct</v>
      </c>
      <c r="M7718" s="8" t="str">
        <f>IF(Sales_Pipeline[[#This Row],[Close_Date]]="","","Q"&amp;ROUNDUP(MONTH(Sales_Pipeline[[#This Row],[Close_Date]])/3,0))</f>
        <v>Q4</v>
      </c>
      <c r="N7718" s="2" cm="1">
        <f t="array" ref="N7718">IFERROR(_xlfn.IFS(Sales_Pipeline[[#This Row],[Deal_Stage]]="Won",_xlfn.XLOOKUP(Sales_Pipeline[[#This Row],[Product]],Products!$A$2:$A$8,Products!$C$2:$C$8),Sales_Pipeline[[#This Row],[Deal_Stage]]="Lost",_xlfn.XLOOKUP(Sales_Pipeline[[#This Row],[Product]],Products!$A$2:$A$8,Products!$C$2:$C$8)),"")</f>
        <v>550</v>
      </c>
      <c r="O7718" s="2">
        <v>0</v>
      </c>
    </row>
    <row r="7719" spans="1:15" x14ac:dyDescent="0.3">
      <c r="A7719" t="s">
        <v>7865</v>
      </c>
      <c r="B7719" t="s">
        <v>43</v>
      </c>
      <c r="C7719" t="str">
        <f>_xlfn.XLOOKUP(Sales_Pipeline[[#This Row],[Sales_Agent]],Sales_Teams[Sales_Agent],Sales_Teams[Manager])</f>
        <v>Summer Sewald</v>
      </c>
      <c r="D7719" t="str">
        <f>_xlfn.XLOOKUP(Sales_Pipeline[[#This Row],[Manager]],Sales_Teams[Manager],Sales_Teams[Regional_Office])</f>
        <v>West</v>
      </c>
      <c r="E7719" t="s">
        <v>63</v>
      </c>
      <c r="F7719" t="s">
        <v>240</v>
      </c>
      <c r="G7719" t="str">
        <f>IFERROR(_xlfn.XLOOKUP(Sales_Pipeline[[#This Row],[Account]],Accounts!$A$2:$A$86,Accounts!$F$2:$F$86),"")</f>
        <v>United States</v>
      </c>
      <c r="H7719" t="s">
        <v>82</v>
      </c>
      <c r="I7719" s="3">
        <v>43029</v>
      </c>
      <c r="J7719" s="3">
        <v>43083</v>
      </c>
      <c r="K7719" s="8" t="str">
        <f>IF(Sales_Pipeline[[#This Row],[Close_Date]]="","",TEXT(Sales_Pipeline[[#This Row],[Close_Date]],"ddd"))</f>
        <v>Thu</v>
      </c>
      <c r="L7719" s="8" t="str">
        <f>IF(Sales_Pipeline[[#This Row],[Close_Date]]="","",TEXT(Sales_Pipeline[[#This Row],[Close_Date]],"mmm"))</f>
        <v>Dec</v>
      </c>
      <c r="M7719" s="8" t="str">
        <f>IF(Sales_Pipeline[[#This Row],[Close_Date]]="","","Q"&amp;ROUNDUP(MONTH(Sales_Pipeline[[#This Row],[Close_Date]])/3,0))</f>
        <v>Q4</v>
      </c>
      <c r="N7719" s="2" cm="1">
        <f t="array" ref="N7719">IFERROR(_xlfn.IFS(Sales_Pipeline[[#This Row],[Deal_Stage]]="Won",_xlfn.XLOOKUP(Sales_Pipeline[[#This Row],[Product]],Products!$A$2:$A$8,Products!$C$2:$C$8),Sales_Pipeline[[#This Row],[Deal_Stage]]="Lost",_xlfn.XLOOKUP(Sales_Pipeline[[#This Row],[Product]],Products!$A$2:$A$8,Products!$C$2:$C$8)),"")</f>
        <v>550</v>
      </c>
      <c r="O7719" s="2">
        <v>0</v>
      </c>
    </row>
    <row r="7720" spans="1:15" x14ac:dyDescent="0.3">
      <c r="A7720" t="s">
        <v>7866</v>
      </c>
      <c r="B7720" t="s">
        <v>42</v>
      </c>
      <c r="C7720" t="str">
        <f>_xlfn.XLOOKUP(Sales_Pipeline[[#This Row],[Sales_Agent]],Sales_Teams[Sales_Agent],Sales_Teams[Manager])</f>
        <v>Summer Sewald</v>
      </c>
      <c r="D7720" t="str">
        <f>_xlfn.XLOOKUP(Sales_Pipeline[[#This Row],[Manager]],Sales_Teams[Manager],Sales_Teams[Regional_Office])</f>
        <v>West</v>
      </c>
      <c r="E7720" t="s">
        <v>63</v>
      </c>
      <c r="F7720" t="s">
        <v>72</v>
      </c>
      <c r="G7720" t="str">
        <f>IFERROR(_xlfn.XLOOKUP(Sales_Pipeline[[#This Row],[Account]],Accounts!$A$2:$A$86,Accounts!$F$2:$F$86),"")</f>
        <v>United States</v>
      </c>
      <c r="H7720" t="s">
        <v>82</v>
      </c>
      <c r="I7720" s="3">
        <v>43029</v>
      </c>
      <c r="J7720" s="3">
        <v>43031</v>
      </c>
      <c r="K7720" s="8" t="str">
        <f>IF(Sales_Pipeline[[#This Row],[Close_Date]]="","",TEXT(Sales_Pipeline[[#This Row],[Close_Date]],"ddd"))</f>
        <v>Mon</v>
      </c>
      <c r="L7720" s="8" t="str">
        <f>IF(Sales_Pipeline[[#This Row],[Close_Date]]="","",TEXT(Sales_Pipeline[[#This Row],[Close_Date]],"mmm"))</f>
        <v>Oct</v>
      </c>
      <c r="M7720" s="8" t="str">
        <f>IF(Sales_Pipeline[[#This Row],[Close_Date]]="","","Q"&amp;ROUNDUP(MONTH(Sales_Pipeline[[#This Row],[Close_Date]])/3,0))</f>
        <v>Q4</v>
      </c>
      <c r="N7720" s="2" cm="1">
        <f t="array" ref="N7720">IFERROR(_xlfn.IFS(Sales_Pipeline[[#This Row],[Deal_Stage]]="Won",_xlfn.XLOOKUP(Sales_Pipeline[[#This Row],[Product]],Products!$A$2:$A$8,Products!$C$2:$C$8),Sales_Pipeline[[#This Row],[Deal_Stage]]="Lost",_xlfn.XLOOKUP(Sales_Pipeline[[#This Row],[Product]],Products!$A$2:$A$8,Products!$C$2:$C$8)),"")</f>
        <v>550</v>
      </c>
      <c r="O7720" s="2">
        <v>0</v>
      </c>
    </row>
    <row r="7721" spans="1:15" x14ac:dyDescent="0.3">
      <c r="A7721" t="s">
        <v>7867</v>
      </c>
      <c r="B7721" t="s">
        <v>42</v>
      </c>
      <c r="C7721" t="str">
        <f>_xlfn.XLOOKUP(Sales_Pipeline[[#This Row],[Sales_Agent]],Sales_Teams[Sales_Agent],Sales_Teams[Manager])</f>
        <v>Summer Sewald</v>
      </c>
      <c r="D7721" t="str">
        <f>_xlfn.XLOOKUP(Sales_Pipeline[[#This Row],[Manager]],Sales_Teams[Manager],Sales_Teams[Regional_Office])</f>
        <v>West</v>
      </c>
      <c r="E7721" t="s">
        <v>63</v>
      </c>
      <c r="F7721" t="s">
        <v>114</v>
      </c>
      <c r="G7721" t="str">
        <f>IFERROR(_xlfn.XLOOKUP(Sales_Pipeline[[#This Row],[Account]],Accounts!$A$2:$A$86,Accounts!$F$2:$F$86),"")</f>
        <v>United States</v>
      </c>
      <c r="H7721" t="s">
        <v>57</v>
      </c>
      <c r="I7721" s="3">
        <v>43029</v>
      </c>
      <c r="J7721" s="3">
        <v>43035</v>
      </c>
      <c r="K7721" s="8" t="str">
        <f>IF(Sales_Pipeline[[#This Row],[Close_Date]]="","",TEXT(Sales_Pipeline[[#This Row],[Close_Date]],"ddd"))</f>
        <v>Fri</v>
      </c>
      <c r="L7721" s="8" t="str">
        <f>IF(Sales_Pipeline[[#This Row],[Close_Date]]="","",TEXT(Sales_Pipeline[[#This Row],[Close_Date]],"mmm"))</f>
        <v>Oct</v>
      </c>
      <c r="M7721" s="8" t="str">
        <f>IF(Sales_Pipeline[[#This Row],[Close_Date]]="","","Q"&amp;ROUNDUP(MONTH(Sales_Pipeline[[#This Row],[Close_Date]])/3,0))</f>
        <v>Q4</v>
      </c>
      <c r="N7721" s="2" cm="1">
        <f t="array" ref="N7721">IFERROR(_xlfn.IFS(Sales_Pipeline[[#This Row],[Deal_Stage]]="Won",_xlfn.XLOOKUP(Sales_Pipeline[[#This Row],[Product]],Products!$A$2:$A$8,Products!$C$2:$C$8),Sales_Pipeline[[#This Row],[Deal_Stage]]="Lost",_xlfn.XLOOKUP(Sales_Pipeline[[#This Row],[Product]],Products!$A$2:$A$8,Products!$C$2:$C$8)),"")</f>
        <v>550</v>
      </c>
      <c r="O7721" s="2">
        <v>575</v>
      </c>
    </row>
    <row r="7722" spans="1:15" x14ac:dyDescent="0.3">
      <c r="A7722" t="s">
        <v>7868</v>
      </c>
      <c r="B7722" t="s">
        <v>45</v>
      </c>
      <c r="C7722" t="str">
        <f>_xlfn.XLOOKUP(Sales_Pipeline[[#This Row],[Sales_Agent]],Sales_Teams[Sales_Agent],Sales_Teams[Manager])</f>
        <v>Summer Sewald</v>
      </c>
      <c r="D7722" t="str">
        <f>_xlfn.XLOOKUP(Sales_Pipeline[[#This Row],[Manager]],Sales_Teams[Manager],Sales_Teams[Regional_Office])</f>
        <v>West</v>
      </c>
      <c r="E7722" t="s">
        <v>63</v>
      </c>
      <c r="F7722" t="s">
        <v>125</v>
      </c>
      <c r="G7722" t="str">
        <f>IFERROR(_xlfn.XLOOKUP(Sales_Pipeline[[#This Row],[Account]],Accounts!$A$2:$A$86,Accounts!$F$2:$F$86),"")</f>
        <v>United States</v>
      </c>
      <c r="H7722" t="s">
        <v>82</v>
      </c>
      <c r="I7722" s="3">
        <v>43029</v>
      </c>
      <c r="J7722" s="3">
        <v>43038</v>
      </c>
      <c r="K7722" s="8" t="str">
        <f>IF(Sales_Pipeline[[#This Row],[Close_Date]]="","",TEXT(Sales_Pipeline[[#This Row],[Close_Date]],"ddd"))</f>
        <v>Mon</v>
      </c>
      <c r="L7722" s="8" t="str">
        <f>IF(Sales_Pipeline[[#This Row],[Close_Date]]="","",TEXT(Sales_Pipeline[[#This Row],[Close_Date]],"mmm"))</f>
        <v>Oct</v>
      </c>
      <c r="M7722" s="8" t="str">
        <f>IF(Sales_Pipeline[[#This Row],[Close_Date]]="","","Q"&amp;ROUNDUP(MONTH(Sales_Pipeline[[#This Row],[Close_Date]])/3,0))</f>
        <v>Q4</v>
      </c>
      <c r="N7722" s="2" cm="1">
        <f t="array" ref="N7722">IFERROR(_xlfn.IFS(Sales_Pipeline[[#This Row],[Deal_Stage]]="Won",_xlfn.XLOOKUP(Sales_Pipeline[[#This Row],[Product]],Products!$A$2:$A$8,Products!$C$2:$C$8),Sales_Pipeline[[#This Row],[Deal_Stage]]="Lost",_xlfn.XLOOKUP(Sales_Pipeline[[#This Row],[Product]],Products!$A$2:$A$8,Products!$C$2:$C$8)),"")</f>
        <v>550</v>
      </c>
      <c r="O7722" s="2">
        <v>0</v>
      </c>
    </row>
    <row r="7723" spans="1:15" x14ac:dyDescent="0.3">
      <c r="A7723" t="s">
        <v>7869</v>
      </c>
      <c r="B7723" t="s">
        <v>14</v>
      </c>
      <c r="C7723" t="str">
        <f>_xlfn.XLOOKUP(Sales_Pipeline[[#This Row],[Sales_Agent]],Sales_Teams[Sales_Agent],Sales_Teams[Manager])</f>
        <v>Melvin Marxen</v>
      </c>
      <c r="D7723" t="str">
        <f>_xlfn.XLOOKUP(Sales_Pipeline[[#This Row],[Manager]],Sales_Teams[Manager],Sales_Teams[Regional_Office])</f>
        <v>Central</v>
      </c>
      <c r="E7723" t="s">
        <v>61</v>
      </c>
      <c r="F7723" t="s">
        <v>223</v>
      </c>
      <c r="G7723" t="str">
        <f>IFERROR(_xlfn.XLOOKUP(Sales_Pipeline[[#This Row],[Account]],Accounts!$A$2:$A$86,Accounts!$F$2:$F$86),"")</f>
        <v>United States</v>
      </c>
      <c r="H7723" t="s">
        <v>82</v>
      </c>
      <c r="I7723" s="3">
        <v>43029</v>
      </c>
      <c r="J7723" s="3">
        <v>43040</v>
      </c>
      <c r="K7723" s="8" t="str">
        <f>IF(Sales_Pipeline[[#This Row],[Close_Date]]="","",TEXT(Sales_Pipeline[[#This Row],[Close_Date]],"ddd"))</f>
        <v>Wed</v>
      </c>
      <c r="L7723" s="8" t="str">
        <f>IF(Sales_Pipeline[[#This Row],[Close_Date]]="","",TEXT(Sales_Pipeline[[#This Row],[Close_Date]],"mmm"))</f>
        <v>Nov</v>
      </c>
      <c r="M7723" s="8" t="str">
        <f>IF(Sales_Pipeline[[#This Row],[Close_Date]]="","","Q"&amp;ROUNDUP(MONTH(Sales_Pipeline[[#This Row],[Close_Date]])/3,0))</f>
        <v>Q4</v>
      </c>
      <c r="N7723" s="2" cm="1">
        <f t="array" ref="N7723">IFERROR(_xlfn.IFS(Sales_Pipeline[[#This Row],[Deal_Stage]]="Won",_xlfn.XLOOKUP(Sales_Pipeline[[#This Row],[Product]],Products!$A$2:$A$8,Products!$C$2:$C$8),Sales_Pipeline[[#This Row],[Deal_Stage]]="Lost",_xlfn.XLOOKUP(Sales_Pipeline[[#This Row],[Product]],Products!$A$2:$A$8,Products!$C$2:$C$8)),"")</f>
        <v>55</v>
      </c>
      <c r="O7723" s="2">
        <v>0</v>
      </c>
    </row>
    <row r="7724" spans="1:15" x14ac:dyDescent="0.3">
      <c r="A7724" t="s">
        <v>7870</v>
      </c>
      <c r="B7724" t="s">
        <v>29</v>
      </c>
      <c r="C7724" t="str">
        <f>_xlfn.XLOOKUP(Sales_Pipeline[[#This Row],[Sales_Agent]],Sales_Teams[Sales_Agent],Sales_Teams[Manager])</f>
        <v>Rocco Neubert</v>
      </c>
      <c r="D7724" t="str">
        <f>_xlfn.XLOOKUP(Sales_Pipeline[[#This Row],[Manager]],Sales_Teams[Manager],Sales_Teams[Regional_Office])</f>
        <v>East</v>
      </c>
      <c r="E7724" t="s">
        <v>76</v>
      </c>
      <c r="F7724" t="s">
        <v>231</v>
      </c>
      <c r="G7724" t="str">
        <f>IFERROR(_xlfn.XLOOKUP(Sales_Pipeline[[#This Row],[Account]],Accounts!$A$2:$A$86,Accounts!$F$2:$F$86),"")</f>
        <v>United States</v>
      </c>
      <c r="H7724" t="s">
        <v>57</v>
      </c>
      <c r="I7724" s="3">
        <v>43029</v>
      </c>
      <c r="J7724" s="3">
        <v>43037</v>
      </c>
      <c r="K7724" s="8" t="str">
        <f>IF(Sales_Pipeline[[#This Row],[Close_Date]]="","",TEXT(Sales_Pipeline[[#This Row],[Close_Date]],"ddd"))</f>
        <v>Sun</v>
      </c>
      <c r="L7724" s="8" t="str">
        <f>IF(Sales_Pipeline[[#This Row],[Close_Date]]="","",TEXT(Sales_Pipeline[[#This Row],[Close_Date]],"mmm"))</f>
        <v>Oct</v>
      </c>
      <c r="M7724" s="8" t="str">
        <f>IF(Sales_Pipeline[[#This Row],[Close_Date]]="","","Q"&amp;ROUNDUP(MONTH(Sales_Pipeline[[#This Row],[Close_Date]])/3,0))</f>
        <v>Q4</v>
      </c>
      <c r="N7724" s="2" cm="1">
        <f t="array" ref="N7724">IFERROR(_xlfn.IFS(Sales_Pipeline[[#This Row],[Deal_Stage]]="Won",_xlfn.XLOOKUP(Sales_Pipeline[[#This Row],[Product]],Products!$A$2:$A$8,Products!$C$2:$C$8),Sales_Pipeline[[#This Row],[Deal_Stage]]="Lost",_xlfn.XLOOKUP(Sales_Pipeline[[#This Row],[Product]],Products!$A$2:$A$8,Products!$C$2:$C$8)),"")</f>
        <v>3393</v>
      </c>
      <c r="O7724" s="2">
        <v>3612</v>
      </c>
    </row>
    <row r="7725" spans="1:15" x14ac:dyDescent="0.3">
      <c r="A7725" t="s">
        <v>7871</v>
      </c>
      <c r="B7725" t="s">
        <v>17</v>
      </c>
      <c r="C7725" t="str">
        <f>_xlfn.XLOOKUP(Sales_Pipeline[[#This Row],[Sales_Agent]],Sales_Teams[Sales_Agent],Sales_Teams[Manager])</f>
        <v>Cara Losch</v>
      </c>
      <c r="D7725" t="str">
        <f>_xlfn.XLOOKUP(Sales_Pipeline[[#This Row],[Manager]],Sales_Teams[Manager],Sales_Teams[Regional_Office])</f>
        <v>East</v>
      </c>
      <c r="E7725" t="s">
        <v>61</v>
      </c>
      <c r="F7725" t="s">
        <v>315</v>
      </c>
      <c r="G7725" t="str">
        <f>IFERROR(_xlfn.XLOOKUP(Sales_Pipeline[[#This Row],[Account]],Accounts!$A$2:$A$86,Accounts!$F$2:$F$86),"")</f>
        <v>United States</v>
      </c>
      <c r="H7725" t="s">
        <v>82</v>
      </c>
      <c r="I7725" s="3">
        <v>43029</v>
      </c>
      <c r="J7725" s="3">
        <v>43033</v>
      </c>
      <c r="K7725" s="8" t="str">
        <f>IF(Sales_Pipeline[[#This Row],[Close_Date]]="","",TEXT(Sales_Pipeline[[#This Row],[Close_Date]],"ddd"))</f>
        <v>Wed</v>
      </c>
      <c r="L7725" s="8" t="str">
        <f>IF(Sales_Pipeline[[#This Row],[Close_Date]]="","",TEXT(Sales_Pipeline[[#This Row],[Close_Date]],"mmm"))</f>
        <v>Oct</v>
      </c>
      <c r="M7725" s="8" t="str">
        <f>IF(Sales_Pipeline[[#This Row],[Close_Date]]="","","Q"&amp;ROUNDUP(MONTH(Sales_Pipeline[[#This Row],[Close_Date]])/3,0))</f>
        <v>Q4</v>
      </c>
      <c r="N7725" s="2" cm="1">
        <f t="array" ref="N7725">IFERROR(_xlfn.IFS(Sales_Pipeline[[#This Row],[Deal_Stage]]="Won",_xlfn.XLOOKUP(Sales_Pipeline[[#This Row],[Product]],Products!$A$2:$A$8,Products!$C$2:$C$8),Sales_Pipeline[[#This Row],[Deal_Stage]]="Lost",_xlfn.XLOOKUP(Sales_Pipeline[[#This Row],[Product]],Products!$A$2:$A$8,Products!$C$2:$C$8)),"")</f>
        <v>55</v>
      </c>
      <c r="O7725" s="2">
        <v>0</v>
      </c>
    </row>
    <row r="7726" spans="1:15" x14ac:dyDescent="0.3">
      <c r="A7726" t="s">
        <v>7872</v>
      </c>
      <c r="B7726" t="s">
        <v>23</v>
      </c>
      <c r="C7726" t="str">
        <f>_xlfn.XLOOKUP(Sales_Pipeline[[#This Row],[Sales_Agent]],Sales_Teams[Sales_Agent],Sales_Teams[Manager])</f>
        <v>Cara Losch</v>
      </c>
      <c r="D7726" t="str">
        <f>_xlfn.XLOOKUP(Sales_Pipeline[[#This Row],[Manager]],Sales_Teams[Manager],Sales_Teams[Regional_Office])</f>
        <v>East</v>
      </c>
      <c r="E7726" t="s">
        <v>8953</v>
      </c>
      <c r="F7726" t="s">
        <v>533</v>
      </c>
      <c r="G7726" t="str">
        <f>IFERROR(_xlfn.XLOOKUP(Sales_Pipeline[[#This Row],[Account]],Accounts!$A$2:$A$86,Accounts!$F$2:$F$86),"")</f>
        <v>United States</v>
      </c>
      <c r="H7726" t="s">
        <v>57</v>
      </c>
      <c r="I7726" s="3">
        <v>43029</v>
      </c>
      <c r="J7726" s="3">
        <v>43084</v>
      </c>
      <c r="K7726" s="8" t="str">
        <f>IF(Sales_Pipeline[[#This Row],[Close_Date]]="","",TEXT(Sales_Pipeline[[#This Row],[Close_Date]],"ddd"))</f>
        <v>Fri</v>
      </c>
      <c r="L7726" s="8" t="str">
        <f>IF(Sales_Pipeline[[#This Row],[Close_Date]]="","",TEXT(Sales_Pipeline[[#This Row],[Close_Date]],"mmm"))</f>
        <v>Dec</v>
      </c>
      <c r="M7726" s="8" t="str">
        <f>IF(Sales_Pipeline[[#This Row],[Close_Date]]="","","Q"&amp;ROUNDUP(MONTH(Sales_Pipeline[[#This Row],[Close_Date]])/3,0))</f>
        <v>Q4</v>
      </c>
      <c r="N7726" s="2" cm="1">
        <f t="array" ref="N7726">IFERROR(_xlfn.IFS(Sales_Pipeline[[#This Row],[Deal_Stage]]="Won",_xlfn.XLOOKUP(Sales_Pipeline[[#This Row],[Product]],Products!$A$2:$A$8,Products!$C$2:$C$8),Sales_Pipeline[[#This Row],[Deal_Stage]]="Lost",_xlfn.XLOOKUP(Sales_Pipeline[[#This Row],[Product]],Products!$A$2:$A$8,Products!$C$2:$C$8)),"")</f>
        <v>4821</v>
      </c>
      <c r="O7726" s="2">
        <v>4970</v>
      </c>
    </row>
    <row r="7727" spans="1:15" x14ac:dyDescent="0.3">
      <c r="A7727" t="s">
        <v>7873</v>
      </c>
      <c r="B7727" t="s">
        <v>23</v>
      </c>
      <c r="C7727" t="str">
        <f>_xlfn.XLOOKUP(Sales_Pipeline[[#This Row],[Sales_Agent]],Sales_Teams[Sales_Agent],Sales_Teams[Manager])</f>
        <v>Cara Losch</v>
      </c>
      <c r="D7727" t="str">
        <f>_xlfn.XLOOKUP(Sales_Pipeline[[#This Row],[Manager]],Sales_Teams[Manager],Sales_Teams[Regional_Office])</f>
        <v>East</v>
      </c>
      <c r="E7727" t="s">
        <v>76</v>
      </c>
      <c r="F7727" t="s">
        <v>109</v>
      </c>
      <c r="G7727" t="str">
        <f>IFERROR(_xlfn.XLOOKUP(Sales_Pipeline[[#This Row],[Account]],Accounts!$A$2:$A$86,Accounts!$F$2:$F$86),"")</f>
        <v>Japan</v>
      </c>
      <c r="H7727" t="s">
        <v>57</v>
      </c>
      <c r="I7727" s="3">
        <v>43029</v>
      </c>
      <c r="J7727" s="3">
        <v>43039</v>
      </c>
      <c r="K7727" s="8" t="str">
        <f>IF(Sales_Pipeline[[#This Row],[Close_Date]]="","",TEXT(Sales_Pipeline[[#This Row],[Close_Date]],"ddd"))</f>
        <v>Tue</v>
      </c>
      <c r="L7727" s="8" t="str">
        <f>IF(Sales_Pipeline[[#This Row],[Close_Date]]="","",TEXT(Sales_Pipeline[[#This Row],[Close_Date]],"mmm"))</f>
        <v>Oct</v>
      </c>
      <c r="M7727" s="8" t="str">
        <f>IF(Sales_Pipeline[[#This Row],[Close_Date]]="","","Q"&amp;ROUNDUP(MONTH(Sales_Pipeline[[#This Row],[Close_Date]])/3,0))</f>
        <v>Q4</v>
      </c>
      <c r="N7727" s="2" cm="1">
        <f t="array" ref="N7727">IFERROR(_xlfn.IFS(Sales_Pipeline[[#This Row],[Deal_Stage]]="Won",_xlfn.XLOOKUP(Sales_Pipeline[[#This Row],[Product]],Products!$A$2:$A$8,Products!$C$2:$C$8),Sales_Pipeline[[#This Row],[Deal_Stage]]="Lost",_xlfn.XLOOKUP(Sales_Pipeline[[#This Row],[Product]],Products!$A$2:$A$8,Products!$C$2:$C$8)),"")</f>
        <v>3393</v>
      </c>
      <c r="O7727" s="2">
        <v>2995</v>
      </c>
    </row>
    <row r="7728" spans="1:15" x14ac:dyDescent="0.3">
      <c r="A7728" t="s">
        <v>7874</v>
      </c>
      <c r="B7728" t="s">
        <v>30</v>
      </c>
      <c r="C7728" t="str">
        <f>_xlfn.XLOOKUP(Sales_Pipeline[[#This Row],[Sales_Agent]],Sales_Teams[Sales_Agent],Sales_Teams[Manager])</f>
        <v>Rocco Neubert</v>
      </c>
      <c r="D7728" t="str">
        <f>_xlfn.XLOOKUP(Sales_Pipeline[[#This Row],[Manager]],Sales_Teams[Manager],Sales_Teams[Regional_Office])</f>
        <v>East</v>
      </c>
      <c r="E7728" t="s">
        <v>63</v>
      </c>
      <c r="F7728" t="s">
        <v>315</v>
      </c>
      <c r="G7728" t="str">
        <f>IFERROR(_xlfn.XLOOKUP(Sales_Pipeline[[#This Row],[Account]],Accounts!$A$2:$A$86,Accounts!$F$2:$F$86),"")</f>
        <v>United States</v>
      </c>
      <c r="H7728" t="s">
        <v>57</v>
      </c>
      <c r="I7728" s="3">
        <v>43030</v>
      </c>
      <c r="J7728" s="3">
        <v>43099</v>
      </c>
      <c r="K7728" s="8" t="str">
        <f>IF(Sales_Pipeline[[#This Row],[Close_Date]]="","",TEXT(Sales_Pipeline[[#This Row],[Close_Date]],"ddd"))</f>
        <v>Sat</v>
      </c>
      <c r="L7728" s="8" t="str">
        <f>IF(Sales_Pipeline[[#This Row],[Close_Date]]="","",TEXT(Sales_Pipeline[[#This Row],[Close_Date]],"mmm"))</f>
        <v>Dec</v>
      </c>
      <c r="M7728" s="8" t="str">
        <f>IF(Sales_Pipeline[[#This Row],[Close_Date]]="","","Q"&amp;ROUNDUP(MONTH(Sales_Pipeline[[#This Row],[Close_Date]])/3,0))</f>
        <v>Q4</v>
      </c>
      <c r="N7728" s="2" cm="1">
        <f t="array" ref="N7728">IFERROR(_xlfn.IFS(Sales_Pipeline[[#This Row],[Deal_Stage]]="Won",_xlfn.XLOOKUP(Sales_Pipeline[[#This Row],[Product]],Products!$A$2:$A$8,Products!$C$2:$C$8),Sales_Pipeline[[#This Row],[Deal_Stage]]="Lost",_xlfn.XLOOKUP(Sales_Pipeline[[#This Row],[Product]],Products!$A$2:$A$8,Products!$C$2:$C$8)),"")</f>
        <v>550</v>
      </c>
      <c r="O7728" s="2">
        <v>546</v>
      </c>
    </row>
    <row r="7729" spans="1:15" x14ac:dyDescent="0.3">
      <c r="A7729" t="s">
        <v>7875</v>
      </c>
      <c r="B7729" t="s">
        <v>30</v>
      </c>
      <c r="C7729" t="str">
        <f>_xlfn.XLOOKUP(Sales_Pipeline[[#This Row],[Sales_Agent]],Sales_Teams[Sales_Agent],Sales_Teams[Manager])</f>
        <v>Rocco Neubert</v>
      </c>
      <c r="D7729" t="str">
        <f>_xlfn.XLOOKUP(Sales_Pipeline[[#This Row],[Manager]],Sales_Teams[Manager],Sales_Teams[Regional_Office])</f>
        <v>East</v>
      </c>
      <c r="E7729" t="s">
        <v>55</v>
      </c>
      <c r="F7729" t="s">
        <v>253</v>
      </c>
      <c r="G7729" t="str">
        <f>IFERROR(_xlfn.XLOOKUP(Sales_Pipeline[[#This Row],[Account]],Accounts!$A$2:$A$86,Accounts!$F$2:$F$86),"")</f>
        <v>United States</v>
      </c>
      <c r="H7729" t="s">
        <v>57</v>
      </c>
      <c r="I7729" s="3">
        <v>43030</v>
      </c>
      <c r="J7729" s="3">
        <v>43089</v>
      </c>
      <c r="K7729" s="8" t="str">
        <f>IF(Sales_Pipeline[[#This Row],[Close_Date]]="","",TEXT(Sales_Pipeline[[#This Row],[Close_Date]],"ddd"))</f>
        <v>Wed</v>
      </c>
      <c r="L7729" s="8" t="str">
        <f>IF(Sales_Pipeline[[#This Row],[Close_Date]]="","",TEXT(Sales_Pipeline[[#This Row],[Close_Date]],"mmm"))</f>
        <v>Dec</v>
      </c>
      <c r="M7729" s="8" t="str">
        <f>IF(Sales_Pipeline[[#This Row],[Close_Date]]="","","Q"&amp;ROUNDUP(MONTH(Sales_Pipeline[[#This Row],[Close_Date]])/3,0))</f>
        <v>Q4</v>
      </c>
      <c r="N7729" s="2" cm="1">
        <f t="array" ref="N7729">IFERROR(_xlfn.IFS(Sales_Pipeline[[#This Row],[Deal_Stage]]="Won",_xlfn.XLOOKUP(Sales_Pipeline[[#This Row],[Product]],Products!$A$2:$A$8,Products!$C$2:$C$8),Sales_Pipeline[[#This Row],[Deal_Stage]]="Lost",_xlfn.XLOOKUP(Sales_Pipeline[[#This Row],[Product]],Products!$A$2:$A$8,Products!$C$2:$C$8)),"")</f>
        <v>1096</v>
      </c>
      <c r="O7729" s="2">
        <v>1184</v>
      </c>
    </row>
    <row r="7730" spans="1:15" x14ac:dyDescent="0.3">
      <c r="A7730" t="s">
        <v>7876</v>
      </c>
      <c r="B7730" t="s">
        <v>27</v>
      </c>
      <c r="C7730" t="str">
        <f>_xlfn.XLOOKUP(Sales_Pipeline[[#This Row],[Sales_Agent]],Sales_Teams[Sales_Agent],Sales_Teams[Manager])</f>
        <v>Rocco Neubert</v>
      </c>
      <c r="D7730" t="str">
        <f>_xlfn.XLOOKUP(Sales_Pipeline[[#This Row],[Manager]],Sales_Teams[Manager],Sales_Teams[Regional_Office])</f>
        <v>East</v>
      </c>
      <c r="E7730" t="s">
        <v>84</v>
      </c>
      <c r="F7730" t="s">
        <v>231</v>
      </c>
      <c r="G7730" t="str">
        <f>IFERROR(_xlfn.XLOOKUP(Sales_Pipeline[[#This Row],[Account]],Accounts!$A$2:$A$86,Accounts!$F$2:$F$86),"")</f>
        <v>United States</v>
      </c>
      <c r="H7730" t="s">
        <v>57</v>
      </c>
      <c r="I7730" s="3">
        <v>43030</v>
      </c>
      <c r="J7730" s="3">
        <v>43032</v>
      </c>
      <c r="K7730" s="8" t="str">
        <f>IF(Sales_Pipeline[[#This Row],[Close_Date]]="","",TEXT(Sales_Pipeline[[#This Row],[Close_Date]],"ddd"))</f>
        <v>Tue</v>
      </c>
      <c r="L7730" s="8" t="str">
        <f>IF(Sales_Pipeline[[#This Row],[Close_Date]]="","",TEXT(Sales_Pipeline[[#This Row],[Close_Date]],"mmm"))</f>
        <v>Oct</v>
      </c>
      <c r="M7730" s="8" t="str">
        <f>IF(Sales_Pipeline[[#This Row],[Close_Date]]="","","Q"&amp;ROUNDUP(MONTH(Sales_Pipeline[[#This Row],[Close_Date]])/3,0))</f>
        <v>Q4</v>
      </c>
      <c r="N7730" s="2" cm="1">
        <f t="array" ref="N7730">IFERROR(_xlfn.IFS(Sales_Pipeline[[#This Row],[Deal_Stage]]="Won",_xlfn.XLOOKUP(Sales_Pipeline[[#This Row],[Product]],Products!$A$2:$A$8,Products!$C$2:$C$8),Sales_Pipeline[[#This Row],[Deal_Stage]]="Lost",_xlfn.XLOOKUP(Sales_Pipeline[[#This Row],[Product]],Products!$A$2:$A$8,Products!$C$2:$C$8)),"")</f>
        <v>5482</v>
      </c>
      <c r="O7730" s="2">
        <v>5500</v>
      </c>
    </row>
    <row r="7731" spans="1:15" x14ac:dyDescent="0.3">
      <c r="A7731" t="s">
        <v>7877</v>
      </c>
      <c r="B7731" t="s">
        <v>6</v>
      </c>
      <c r="C7731" t="str">
        <f>_xlfn.XLOOKUP(Sales_Pipeline[[#This Row],[Sales_Agent]],Sales_Teams[Sales_Agent],Sales_Teams[Manager])</f>
        <v>Dustin Brinkmann</v>
      </c>
      <c r="D7731" t="str">
        <f>_xlfn.XLOOKUP(Sales_Pipeline[[#This Row],[Manager]],Sales_Teams[Manager],Sales_Teams[Regional_Office])</f>
        <v>Central</v>
      </c>
      <c r="E7731" t="s">
        <v>76</v>
      </c>
      <c r="F7731" t="s">
        <v>223</v>
      </c>
      <c r="G7731" t="str">
        <f>IFERROR(_xlfn.XLOOKUP(Sales_Pipeline[[#This Row],[Account]],Accounts!$A$2:$A$86,Accounts!$F$2:$F$86),"")</f>
        <v>United States</v>
      </c>
      <c r="H7731" t="s">
        <v>57</v>
      </c>
      <c r="I7731" s="3">
        <v>43030</v>
      </c>
      <c r="J7731" s="3">
        <v>43032</v>
      </c>
      <c r="K7731" s="8" t="str">
        <f>IF(Sales_Pipeline[[#This Row],[Close_Date]]="","",TEXT(Sales_Pipeline[[#This Row],[Close_Date]],"ddd"))</f>
        <v>Tue</v>
      </c>
      <c r="L7731" s="8" t="str">
        <f>IF(Sales_Pipeline[[#This Row],[Close_Date]]="","",TEXT(Sales_Pipeline[[#This Row],[Close_Date]],"mmm"))</f>
        <v>Oct</v>
      </c>
      <c r="M7731" s="8" t="str">
        <f>IF(Sales_Pipeline[[#This Row],[Close_Date]]="","","Q"&amp;ROUNDUP(MONTH(Sales_Pipeline[[#This Row],[Close_Date]])/3,0))</f>
        <v>Q4</v>
      </c>
      <c r="N7731" s="2" cm="1">
        <f t="array" ref="N7731">IFERROR(_xlfn.IFS(Sales_Pipeline[[#This Row],[Deal_Stage]]="Won",_xlfn.XLOOKUP(Sales_Pipeline[[#This Row],[Product]],Products!$A$2:$A$8,Products!$C$2:$C$8),Sales_Pipeline[[#This Row],[Deal_Stage]]="Lost",_xlfn.XLOOKUP(Sales_Pipeline[[#This Row],[Product]],Products!$A$2:$A$8,Products!$C$2:$C$8)),"")</f>
        <v>3393</v>
      </c>
      <c r="O7731" s="2">
        <v>3616</v>
      </c>
    </row>
    <row r="7732" spans="1:15" x14ac:dyDescent="0.3">
      <c r="A7732" t="s">
        <v>7878</v>
      </c>
      <c r="B7732" t="s">
        <v>20</v>
      </c>
      <c r="C7732" t="str">
        <f>_xlfn.XLOOKUP(Sales_Pipeline[[#This Row],[Sales_Agent]],Sales_Teams[Sales_Agent],Sales_Teams[Manager])</f>
        <v>Cara Losch</v>
      </c>
      <c r="D7732" t="str">
        <f>_xlfn.XLOOKUP(Sales_Pipeline[[#This Row],[Manager]],Sales_Teams[Manager],Sales_Teams[Regional_Office])</f>
        <v>East</v>
      </c>
      <c r="E7732" t="s">
        <v>163</v>
      </c>
      <c r="F7732" t="s">
        <v>173</v>
      </c>
      <c r="G7732" t="str">
        <f>IFERROR(_xlfn.XLOOKUP(Sales_Pipeline[[#This Row],[Account]],Accounts!$A$2:$A$86,Accounts!$F$2:$F$86),"")</f>
        <v>United States</v>
      </c>
      <c r="H7732" t="s">
        <v>82</v>
      </c>
      <c r="I7732" s="3">
        <v>43030</v>
      </c>
      <c r="J7732" s="3">
        <v>43069</v>
      </c>
      <c r="K7732" s="8" t="str">
        <f>IF(Sales_Pipeline[[#This Row],[Close_Date]]="","",TEXT(Sales_Pipeline[[#This Row],[Close_Date]],"ddd"))</f>
        <v>Thu</v>
      </c>
      <c r="L7732" s="8" t="str">
        <f>IF(Sales_Pipeline[[#This Row],[Close_Date]]="","",TEXT(Sales_Pipeline[[#This Row],[Close_Date]],"mmm"))</f>
        <v>Nov</v>
      </c>
      <c r="M7732" s="8" t="str">
        <f>IF(Sales_Pipeline[[#This Row],[Close_Date]]="","","Q"&amp;ROUNDUP(MONTH(Sales_Pipeline[[#This Row],[Close_Date]])/3,0))</f>
        <v>Q4</v>
      </c>
      <c r="N7732" s="2" cm="1">
        <f t="array" ref="N7732">IFERROR(_xlfn.IFS(Sales_Pipeline[[#This Row],[Deal_Stage]]="Won",_xlfn.XLOOKUP(Sales_Pipeline[[#This Row],[Product]],Products!$A$2:$A$8,Products!$C$2:$C$8),Sales_Pipeline[[#This Row],[Deal_Stage]]="Lost",_xlfn.XLOOKUP(Sales_Pipeline[[#This Row],[Product]],Products!$A$2:$A$8,Products!$C$2:$C$8)),"")</f>
        <v>26768</v>
      </c>
      <c r="O7732" s="2">
        <v>0</v>
      </c>
    </row>
    <row r="7733" spans="1:15" x14ac:dyDescent="0.3">
      <c r="A7733" t="s">
        <v>7879</v>
      </c>
      <c r="B7733" t="s">
        <v>25</v>
      </c>
      <c r="C7733" t="str">
        <f>_xlfn.XLOOKUP(Sales_Pipeline[[#This Row],[Sales_Agent]],Sales_Teams[Sales_Agent],Sales_Teams[Manager])</f>
        <v>Rocco Neubert</v>
      </c>
      <c r="D7733" t="str">
        <f>_xlfn.XLOOKUP(Sales_Pipeline[[#This Row],[Manager]],Sales_Teams[Manager],Sales_Teams[Regional_Office])</f>
        <v>East</v>
      </c>
      <c r="E7733" t="s">
        <v>76</v>
      </c>
      <c r="F7733" t="s">
        <v>129</v>
      </c>
      <c r="G7733" t="str">
        <f>IFERROR(_xlfn.XLOOKUP(Sales_Pipeline[[#This Row],[Account]],Accounts!$A$2:$A$86,Accounts!$F$2:$F$86),"")</f>
        <v>Jordan</v>
      </c>
      <c r="H7733" t="s">
        <v>82</v>
      </c>
      <c r="I7733" s="3">
        <v>43030</v>
      </c>
      <c r="J7733" s="3">
        <v>43034</v>
      </c>
      <c r="K7733" s="8" t="str">
        <f>IF(Sales_Pipeline[[#This Row],[Close_Date]]="","",TEXT(Sales_Pipeline[[#This Row],[Close_Date]],"ddd"))</f>
        <v>Thu</v>
      </c>
      <c r="L7733" s="8" t="str">
        <f>IF(Sales_Pipeline[[#This Row],[Close_Date]]="","",TEXT(Sales_Pipeline[[#This Row],[Close_Date]],"mmm"))</f>
        <v>Oct</v>
      </c>
      <c r="M7733" s="8" t="str">
        <f>IF(Sales_Pipeline[[#This Row],[Close_Date]]="","","Q"&amp;ROUNDUP(MONTH(Sales_Pipeline[[#This Row],[Close_Date]])/3,0))</f>
        <v>Q4</v>
      </c>
      <c r="N7733" s="2" cm="1">
        <f t="array" ref="N7733">IFERROR(_xlfn.IFS(Sales_Pipeline[[#This Row],[Deal_Stage]]="Won",_xlfn.XLOOKUP(Sales_Pipeline[[#This Row],[Product]],Products!$A$2:$A$8,Products!$C$2:$C$8),Sales_Pipeline[[#This Row],[Deal_Stage]]="Lost",_xlfn.XLOOKUP(Sales_Pipeline[[#This Row],[Product]],Products!$A$2:$A$8,Products!$C$2:$C$8)),"")</f>
        <v>3393</v>
      </c>
      <c r="O7733" s="2">
        <v>0</v>
      </c>
    </row>
    <row r="7734" spans="1:15" x14ac:dyDescent="0.3">
      <c r="A7734" t="s">
        <v>7880</v>
      </c>
      <c r="B7734" t="s">
        <v>15</v>
      </c>
      <c r="C7734" t="str">
        <f>_xlfn.XLOOKUP(Sales_Pipeline[[#This Row],[Sales_Agent]],Sales_Teams[Sales_Agent],Sales_Teams[Manager])</f>
        <v>Melvin Marxen</v>
      </c>
      <c r="D7734" t="str">
        <f>_xlfn.XLOOKUP(Sales_Pipeline[[#This Row],[Manager]],Sales_Teams[Manager],Sales_Teams[Regional_Office])</f>
        <v>Central</v>
      </c>
      <c r="E7734" t="s">
        <v>55</v>
      </c>
      <c r="F7734" t="s">
        <v>147</v>
      </c>
      <c r="G7734" t="str">
        <f>IFERROR(_xlfn.XLOOKUP(Sales_Pipeline[[#This Row],[Account]],Accounts!$A$2:$A$86,Accounts!$F$2:$F$86),"")</f>
        <v>United States</v>
      </c>
      <c r="H7734" t="s">
        <v>57</v>
      </c>
      <c r="I7734" s="3">
        <v>43030</v>
      </c>
      <c r="J7734" s="3">
        <v>43098</v>
      </c>
      <c r="K7734" s="8" t="str">
        <f>IF(Sales_Pipeline[[#This Row],[Close_Date]]="","",TEXT(Sales_Pipeline[[#This Row],[Close_Date]],"ddd"))</f>
        <v>Fri</v>
      </c>
      <c r="L7734" s="8" t="str">
        <f>IF(Sales_Pipeline[[#This Row],[Close_Date]]="","",TEXT(Sales_Pipeline[[#This Row],[Close_Date]],"mmm"))</f>
        <v>Dec</v>
      </c>
      <c r="M7734" s="8" t="str">
        <f>IF(Sales_Pipeline[[#This Row],[Close_Date]]="","","Q"&amp;ROUNDUP(MONTH(Sales_Pipeline[[#This Row],[Close_Date]])/3,0))</f>
        <v>Q4</v>
      </c>
      <c r="N7734" s="2" cm="1">
        <f t="array" ref="N7734">IFERROR(_xlfn.IFS(Sales_Pipeline[[#This Row],[Deal_Stage]]="Won",_xlfn.XLOOKUP(Sales_Pipeline[[#This Row],[Product]],Products!$A$2:$A$8,Products!$C$2:$C$8),Sales_Pipeline[[#This Row],[Deal_Stage]]="Lost",_xlfn.XLOOKUP(Sales_Pipeline[[#This Row],[Product]],Products!$A$2:$A$8,Products!$C$2:$C$8)),"")</f>
        <v>1096</v>
      </c>
      <c r="O7734" s="2">
        <v>1087</v>
      </c>
    </row>
    <row r="7735" spans="1:15" x14ac:dyDescent="0.3">
      <c r="A7735" t="s">
        <v>7881</v>
      </c>
      <c r="B7735" t="s">
        <v>15</v>
      </c>
      <c r="C7735" t="str">
        <f>_xlfn.XLOOKUP(Sales_Pipeline[[#This Row],[Sales_Agent]],Sales_Teams[Sales_Agent],Sales_Teams[Manager])</f>
        <v>Melvin Marxen</v>
      </c>
      <c r="D7735" t="str">
        <f>_xlfn.XLOOKUP(Sales_Pipeline[[#This Row],[Manager]],Sales_Teams[Manager],Sales_Teams[Regional_Office])</f>
        <v>Central</v>
      </c>
      <c r="E7735" t="s">
        <v>8953</v>
      </c>
      <c r="F7735" t="s">
        <v>333</v>
      </c>
      <c r="G7735" t="str">
        <f>IFERROR(_xlfn.XLOOKUP(Sales_Pipeline[[#This Row],[Account]],Accounts!$A$2:$A$86,Accounts!$F$2:$F$86),"")</f>
        <v>United States</v>
      </c>
      <c r="H7735" t="s">
        <v>57</v>
      </c>
      <c r="I7735" s="3">
        <v>43030</v>
      </c>
      <c r="J7735" s="3">
        <v>43038</v>
      </c>
      <c r="K7735" s="8" t="str">
        <f>IF(Sales_Pipeline[[#This Row],[Close_Date]]="","",TEXT(Sales_Pipeline[[#This Row],[Close_Date]],"ddd"))</f>
        <v>Mon</v>
      </c>
      <c r="L7735" s="8" t="str">
        <f>IF(Sales_Pipeline[[#This Row],[Close_Date]]="","",TEXT(Sales_Pipeline[[#This Row],[Close_Date]],"mmm"))</f>
        <v>Oct</v>
      </c>
      <c r="M7735" s="8" t="str">
        <f>IF(Sales_Pipeline[[#This Row],[Close_Date]]="","","Q"&amp;ROUNDUP(MONTH(Sales_Pipeline[[#This Row],[Close_Date]])/3,0))</f>
        <v>Q4</v>
      </c>
      <c r="N7735" s="2" cm="1">
        <f t="array" ref="N7735">IFERROR(_xlfn.IFS(Sales_Pipeline[[#This Row],[Deal_Stage]]="Won",_xlfn.XLOOKUP(Sales_Pipeline[[#This Row],[Product]],Products!$A$2:$A$8,Products!$C$2:$C$8),Sales_Pipeline[[#This Row],[Deal_Stage]]="Lost",_xlfn.XLOOKUP(Sales_Pipeline[[#This Row],[Product]],Products!$A$2:$A$8,Products!$C$2:$C$8)),"")</f>
        <v>4821</v>
      </c>
      <c r="O7735" s="2">
        <v>3578</v>
      </c>
    </row>
    <row r="7736" spans="1:15" x14ac:dyDescent="0.3">
      <c r="A7736" t="s">
        <v>7882</v>
      </c>
      <c r="B7736" t="s">
        <v>38</v>
      </c>
      <c r="C7736" t="str">
        <f>_xlfn.XLOOKUP(Sales_Pipeline[[#This Row],[Sales_Agent]],Sales_Teams[Sales_Agent],Sales_Teams[Manager])</f>
        <v>Celia Rouche</v>
      </c>
      <c r="D7736" t="str">
        <f>_xlfn.XLOOKUP(Sales_Pipeline[[#This Row],[Manager]],Sales_Teams[Manager],Sales_Teams[Regional_Office])</f>
        <v>West</v>
      </c>
      <c r="E7736" t="s">
        <v>63</v>
      </c>
      <c r="F7736" t="s">
        <v>89</v>
      </c>
      <c r="G7736" t="str">
        <f>IFERROR(_xlfn.XLOOKUP(Sales_Pipeline[[#This Row],[Account]],Accounts!$A$2:$A$86,Accounts!$F$2:$F$86),"")</f>
        <v>United States</v>
      </c>
      <c r="H7736" t="s">
        <v>57</v>
      </c>
      <c r="I7736" s="3">
        <v>43030</v>
      </c>
      <c r="J7736" s="3">
        <v>43037</v>
      </c>
      <c r="K7736" s="8" t="str">
        <f>IF(Sales_Pipeline[[#This Row],[Close_Date]]="","",TEXT(Sales_Pipeline[[#This Row],[Close_Date]],"ddd"))</f>
        <v>Sun</v>
      </c>
      <c r="L7736" s="8" t="str">
        <f>IF(Sales_Pipeline[[#This Row],[Close_Date]]="","",TEXT(Sales_Pipeline[[#This Row],[Close_Date]],"mmm"))</f>
        <v>Oct</v>
      </c>
      <c r="M7736" s="8" t="str">
        <f>IF(Sales_Pipeline[[#This Row],[Close_Date]]="","","Q"&amp;ROUNDUP(MONTH(Sales_Pipeline[[#This Row],[Close_Date]])/3,0))</f>
        <v>Q4</v>
      </c>
      <c r="N7736" s="2" cm="1">
        <f t="array" ref="N7736">IFERROR(_xlfn.IFS(Sales_Pipeline[[#This Row],[Deal_Stage]]="Won",_xlfn.XLOOKUP(Sales_Pipeline[[#This Row],[Product]],Products!$A$2:$A$8,Products!$C$2:$C$8),Sales_Pipeline[[#This Row],[Deal_Stage]]="Lost",_xlfn.XLOOKUP(Sales_Pipeline[[#This Row],[Product]],Products!$A$2:$A$8,Products!$C$2:$C$8)),"")</f>
        <v>550</v>
      </c>
      <c r="O7736" s="2">
        <v>544</v>
      </c>
    </row>
    <row r="7737" spans="1:15" x14ac:dyDescent="0.3">
      <c r="A7737" t="s">
        <v>7883</v>
      </c>
      <c r="B7737" t="s">
        <v>38</v>
      </c>
      <c r="C7737" t="str">
        <f>_xlfn.XLOOKUP(Sales_Pipeline[[#This Row],[Sales_Agent]],Sales_Teams[Sales_Agent],Sales_Teams[Manager])</f>
        <v>Celia Rouche</v>
      </c>
      <c r="D7737" t="str">
        <f>_xlfn.XLOOKUP(Sales_Pipeline[[#This Row],[Manager]],Sales_Teams[Manager],Sales_Teams[Regional_Office])</f>
        <v>West</v>
      </c>
      <c r="E7737" t="s">
        <v>76</v>
      </c>
      <c r="F7737" t="s">
        <v>191</v>
      </c>
      <c r="G7737" t="str">
        <f>IFERROR(_xlfn.XLOOKUP(Sales_Pipeline[[#This Row],[Account]],Accounts!$A$2:$A$86,Accounts!$F$2:$F$86),"")</f>
        <v>United States</v>
      </c>
      <c r="H7737" t="s">
        <v>57</v>
      </c>
      <c r="I7737" s="3">
        <v>43030</v>
      </c>
      <c r="J7737" s="3">
        <v>43037</v>
      </c>
      <c r="K7737" s="8" t="str">
        <f>IF(Sales_Pipeline[[#This Row],[Close_Date]]="","",TEXT(Sales_Pipeline[[#This Row],[Close_Date]],"ddd"))</f>
        <v>Sun</v>
      </c>
      <c r="L7737" s="8" t="str">
        <f>IF(Sales_Pipeline[[#This Row],[Close_Date]]="","",TEXT(Sales_Pipeline[[#This Row],[Close_Date]],"mmm"))</f>
        <v>Oct</v>
      </c>
      <c r="M7737" s="8" t="str">
        <f>IF(Sales_Pipeline[[#This Row],[Close_Date]]="","","Q"&amp;ROUNDUP(MONTH(Sales_Pipeline[[#This Row],[Close_Date]])/3,0))</f>
        <v>Q4</v>
      </c>
      <c r="N7737" s="2" cm="1">
        <f t="array" ref="N7737">IFERROR(_xlfn.IFS(Sales_Pipeline[[#This Row],[Deal_Stage]]="Won",_xlfn.XLOOKUP(Sales_Pipeline[[#This Row],[Product]],Products!$A$2:$A$8,Products!$C$2:$C$8),Sales_Pipeline[[#This Row],[Deal_Stage]]="Lost",_xlfn.XLOOKUP(Sales_Pipeline[[#This Row],[Product]],Products!$A$2:$A$8,Products!$C$2:$C$8)),"")</f>
        <v>3393</v>
      </c>
      <c r="O7737" s="2">
        <v>3082</v>
      </c>
    </row>
    <row r="7738" spans="1:15" x14ac:dyDescent="0.3">
      <c r="A7738" t="s">
        <v>7884</v>
      </c>
      <c r="B7738" t="s">
        <v>38</v>
      </c>
      <c r="C7738" t="str">
        <f>_xlfn.XLOOKUP(Sales_Pipeline[[#This Row],[Sales_Agent]],Sales_Teams[Sales_Agent],Sales_Teams[Manager])</f>
        <v>Celia Rouche</v>
      </c>
      <c r="D7738" t="str">
        <f>_xlfn.XLOOKUP(Sales_Pipeline[[#This Row],[Manager]],Sales_Teams[Manager],Sales_Teams[Regional_Office])</f>
        <v>West</v>
      </c>
      <c r="E7738" t="s">
        <v>76</v>
      </c>
      <c r="F7738" t="s">
        <v>330</v>
      </c>
      <c r="G7738" t="str">
        <f>IFERROR(_xlfn.XLOOKUP(Sales_Pipeline[[#This Row],[Account]],Accounts!$A$2:$A$86,Accounts!$F$2:$F$86),"")</f>
        <v>Korea</v>
      </c>
      <c r="H7738" t="s">
        <v>57</v>
      </c>
      <c r="I7738" s="3">
        <v>43030</v>
      </c>
      <c r="J7738" s="3">
        <v>43032</v>
      </c>
      <c r="K7738" s="8" t="str">
        <f>IF(Sales_Pipeline[[#This Row],[Close_Date]]="","",TEXT(Sales_Pipeline[[#This Row],[Close_Date]],"ddd"))</f>
        <v>Tue</v>
      </c>
      <c r="L7738" s="8" t="str">
        <f>IF(Sales_Pipeline[[#This Row],[Close_Date]]="","",TEXT(Sales_Pipeline[[#This Row],[Close_Date]],"mmm"))</f>
        <v>Oct</v>
      </c>
      <c r="M7738" s="8" t="str">
        <f>IF(Sales_Pipeline[[#This Row],[Close_Date]]="","","Q"&amp;ROUNDUP(MONTH(Sales_Pipeline[[#This Row],[Close_Date]])/3,0))</f>
        <v>Q4</v>
      </c>
      <c r="N7738" s="2" cm="1">
        <f t="array" ref="N7738">IFERROR(_xlfn.IFS(Sales_Pipeline[[#This Row],[Deal_Stage]]="Won",_xlfn.XLOOKUP(Sales_Pipeline[[#This Row],[Product]],Products!$A$2:$A$8,Products!$C$2:$C$8),Sales_Pipeline[[#This Row],[Deal_Stage]]="Lost",_xlfn.XLOOKUP(Sales_Pipeline[[#This Row],[Product]],Products!$A$2:$A$8,Products!$C$2:$C$8)),"")</f>
        <v>3393</v>
      </c>
      <c r="O7738" s="2">
        <v>3450</v>
      </c>
    </row>
    <row r="7739" spans="1:15" x14ac:dyDescent="0.3">
      <c r="A7739" t="s">
        <v>7885</v>
      </c>
      <c r="B7739" t="s">
        <v>22</v>
      </c>
      <c r="C7739" t="str">
        <f>_xlfn.XLOOKUP(Sales_Pipeline[[#This Row],[Sales_Agent]],Sales_Teams[Sales_Agent],Sales_Teams[Manager])</f>
        <v>Cara Losch</v>
      </c>
      <c r="D7739" t="str">
        <f>_xlfn.XLOOKUP(Sales_Pipeline[[#This Row],[Manager]],Sales_Teams[Manager],Sales_Teams[Regional_Office])</f>
        <v>East</v>
      </c>
      <c r="E7739" t="s">
        <v>8953</v>
      </c>
      <c r="F7739" t="s">
        <v>173</v>
      </c>
      <c r="G7739" t="str">
        <f>IFERROR(_xlfn.XLOOKUP(Sales_Pipeline[[#This Row],[Account]],Accounts!$A$2:$A$86,Accounts!$F$2:$F$86),"")</f>
        <v>United States</v>
      </c>
      <c r="H7739" t="s">
        <v>57</v>
      </c>
      <c r="I7739" s="3">
        <v>43030</v>
      </c>
      <c r="J7739" s="3">
        <v>43037</v>
      </c>
      <c r="K7739" s="8" t="str">
        <f>IF(Sales_Pipeline[[#This Row],[Close_Date]]="","",TEXT(Sales_Pipeline[[#This Row],[Close_Date]],"ddd"))</f>
        <v>Sun</v>
      </c>
      <c r="L7739" s="8" t="str">
        <f>IF(Sales_Pipeline[[#This Row],[Close_Date]]="","",TEXT(Sales_Pipeline[[#This Row],[Close_Date]],"mmm"))</f>
        <v>Oct</v>
      </c>
      <c r="M7739" s="8" t="str">
        <f>IF(Sales_Pipeline[[#This Row],[Close_Date]]="","","Q"&amp;ROUNDUP(MONTH(Sales_Pipeline[[#This Row],[Close_Date]])/3,0))</f>
        <v>Q4</v>
      </c>
      <c r="N7739" s="2" cm="1">
        <f t="array" ref="N7739">IFERROR(_xlfn.IFS(Sales_Pipeline[[#This Row],[Deal_Stage]]="Won",_xlfn.XLOOKUP(Sales_Pipeline[[#This Row],[Product]],Products!$A$2:$A$8,Products!$C$2:$C$8),Sales_Pipeline[[#This Row],[Deal_Stage]]="Lost",_xlfn.XLOOKUP(Sales_Pipeline[[#This Row],[Product]],Products!$A$2:$A$8,Products!$C$2:$C$8)),"")</f>
        <v>4821</v>
      </c>
      <c r="O7739" s="2">
        <v>5360</v>
      </c>
    </row>
    <row r="7740" spans="1:15" x14ac:dyDescent="0.3">
      <c r="A7740" t="s">
        <v>7886</v>
      </c>
      <c r="B7740" t="s">
        <v>40</v>
      </c>
      <c r="C7740" t="str">
        <f>_xlfn.XLOOKUP(Sales_Pipeline[[#This Row],[Sales_Agent]],Sales_Teams[Sales_Agent],Sales_Teams[Manager])</f>
        <v>Summer Sewald</v>
      </c>
      <c r="D7740" t="str">
        <f>_xlfn.XLOOKUP(Sales_Pipeline[[#This Row],[Manager]],Sales_Teams[Manager],Sales_Teams[Regional_Office])</f>
        <v>West</v>
      </c>
      <c r="E7740" t="s">
        <v>8953</v>
      </c>
      <c r="F7740" t="s">
        <v>72</v>
      </c>
      <c r="G7740" t="str">
        <f>IFERROR(_xlfn.XLOOKUP(Sales_Pipeline[[#This Row],[Account]],Accounts!$A$2:$A$86,Accounts!$F$2:$F$86),"")</f>
        <v>United States</v>
      </c>
      <c r="H7740" t="s">
        <v>57</v>
      </c>
      <c r="I7740" s="3">
        <v>43030</v>
      </c>
      <c r="J7740" s="3">
        <v>43040</v>
      </c>
      <c r="K7740" s="8" t="str">
        <f>IF(Sales_Pipeline[[#This Row],[Close_Date]]="","",TEXT(Sales_Pipeline[[#This Row],[Close_Date]],"ddd"))</f>
        <v>Wed</v>
      </c>
      <c r="L7740" s="8" t="str">
        <f>IF(Sales_Pipeline[[#This Row],[Close_Date]]="","",TEXT(Sales_Pipeline[[#This Row],[Close_Date]],"mmm"))</f>
        <v>Nov</v>
      </c>
      <c r="M7740" s="8" t="str">
        <f>IF(Sales_Pipeline[[#This Row],[Close_Date]]="","","Q"&amp;ROUNDUP(MONTH(Sales_Pipeline[[#This Row],[Close_Date]])/3,0))</f>
        <v>Q4</v>
      </c>
      <c r="N7740" s="2" cm="1">
        <f t="array" ref="N7740">IFERROR(_xlfn.IFS(Sales_Pipeline[[#This Row],[Deal_Stage]]="Won",_xlfn.XLOOKUP(Sales_Pipeline[[#This Row],[Product]],Products!$A$2:$A$8,Products!$C$2:$C$8),Sales_Pipeline[[#This Row],[Deal_Stage]]="Lost",_xlfn.XLOOKUP(Sales_Pipeline[[#This Row],[Product]],Products!$A$2:$A$8,Products!$C$2:$C$8)),"")</f>
        <v>4821</v>
      </c>
      <c r="O7740" s="2">
        <v>4991</v>
      </c>
    </row>
    <row r="7741" spans="1:15" x14ac:dyDescent="0.3">
      <c r="A7741" t="s">
        <v>7887</v>
      </c>
      <c r="B7741" t="s">
        <v>40</v>
      </c>
      <c r="C7741" t="str">
        <f>_xlfn.XLOOKUP(Sales_Pipeline[[#This Row],[Sales_Agent]],Sales_Teams[Sales_Agent],Sales_Teams[Manager])</f>
        <v>Summer Sewald</v>
      </c>
      <c r="D7741" t="str">
        <f>_xlfn.XLOOKUP(Sales_Pipeline[[#This Row],[Manager]],Sales_Teams[Manager],Sales_Teams[Regional_Office])</f>
        <v>West</v>
      </c>
      <c r="E7741" t="s">
        <v>76</v>
      </c>
      <c r="F7741" t="s">
        <v>72</v>
      </c>
      <c r="G7741" t="str">
        <f>IFERROR(_xlfn.XLOOKUP(Sales_Pipeline[[#This Row],[Account]],Accounts!$A$2:$A$86,Accounts!$F$2:$F$86),"")</f>
        <v>United States</v>
      </c>
      <c r="H7741" t="s">
        <v>57</v>
      </c>
      <c r="I7741" s="3">
        <v>43030</v>
      </c>
      <c r="J7741" s="3">
        <v>43038</v>
      </c>
      <c r="K7741" s="8" t="str">
        <f>IF(Sales_Pipeline[[#This Row],[Close_Date]]="","",TEXT(Sales_Pipeline[[#This Row],[Close_Date]],"ddd"))</f>
        <v>Mon</v>
      </c>
      <c r="L7741" s="8" t="str">
        <f>IF(Sales_Pipeline[[#This Row],[Close_Date]]="","",TEXT(Sales_Pipeline[[#This Row],[Close_Date]],"mmm"))</f>
        <v>Oct</v>
      </c>
      <c r="M7741" s="8" t="str">
        <f>IF(Sales_Pipeline[[#This Row],[Close_Date]]="","","Q"&amp;ROUNDUP(MONTH(Sales_Pipeline[[#This Row],[Close_Date]])/3,0))</f>
        <v>Q4</v>
      </c>
      <c r="N7741" s="2" cm="1">
        <f t="array" ref="N7741">IFERROR(_xlfn.IFS(Sales_Pipeline[[#This Row],[Deal_Stage]]="Won",_xlfn.XLOOKUP(Sales_Pipeline[[#This Row],[Product]],Products!$A$2:$A$8,Products!$C$2:$C$8),Sales_Pipeline[[#This Row],[Deal_Stage]]="Lost",_xlfn.XLOOKUP(Sales_Pipeline[[#This Row],[Product]],Products!$A$2:$A$8,Products!$C$2:$C$8)),"")</f>
        <v>3393</v>
      </c>
      <c r="O7741" s="2">
        <v>3294</v>
      </c>
    </row>
    <row r="7742" spans="1:15" x14ac:dyDescent="0.3">
      <c r="A7742" t="s">
        <v>7888</v>
      </c>
      <c r="B7742" t="s">
        <v>10</v>
      </c>
      <c r="C7742" t="str">
        <f>_xlfn.XLOOKUP(Sales_Pipeline[[#This Row],[Sales_Agent]],Sales_Teams[Sales_Agent],Sales_Teams[Manager])</f>
        <v>Melvin Marxen</v>
      </c>
      <c r="D7742" t="str">
        <f>_xlfn.XLOOKUP(Sales_Pipeline[[#This Row],[Manager]],Sales_Teams[Manager],Sales_Teams[Regional_Office])</f>
        <v>Central</v>
      </c>
      <c r="E7742" t="s">
        <v>55</v>
      </c>
      <c r="F7742" t="s">
        <v>141</v>
      </c>
      <c r="G7742" t="str">
        <f>IFERROR(_xlfn.XLOOKUP(Sales_Pipeline[[#This Row],[Account]],Accounts!$A$2:$A$86,Accounts!$F$2:$F$86),"")</f>
        <v>United States</v>
      </c>
      <c r="H7742" t="s">
        <v>82</v>
      </c>
      <c r="I7742" s="3">
        <v>43030</v>
      </c>
      <c r="J7742" s="3">
        <v>43038</v>
      </c>
      <c r="K7742" s="8" t="str">
        <f>IF(Sales_Pipeline[[#This Row],[Close_Date]]="","",TEXT(Sales_Pipeline[[#This Row],[Close_Date]],"ddd"))</f>
        <v>Mon</v>
      </c>
      <c r="L7742" s="8" t="str">
        <f>IF(Sales_Pipeline[[#This Row],[Close_Date]]="","",TEXT(Sales_Pipeline[[#This Row],[Close_Date]],"mmm"))</f>
        <v>Oct</v>
      </c>
      <c r="M7742" s="8" t="str">
        <f>IF(Sales_Pipeline[[#This Row],[Close_Date]]="","","Q"&amp;ROUNDUP(MONTH(Sales_Pipeline[[#This Row],[Close_Date]])/3,0))</f>
        <v>Q4</v>
      </c>
      <c r="N7742" s="2" cm="1">
        <f t="array" ref="N7742">IFERROR(_xlfn.IFS(Sales_Pipeline[[#This Row],[Deal_Stage]]="Won",_xlfn.XLOOKUP(Sales_Pipeline[[#This Row],[Product]],Products!$A$2:$A$8,Products!$C$2:$C$8),Sales_Pipeline[[#This Row],[Deal_Stage]]="Lost",_xlfn.XLOOKUP(Sales_Pipeline[[#This Row],[Product]],Products!$A$2:$A$8,Products!$C$2:$C$8)),"")</f>
        <v>1096</v>
      </c>
      <c r="O7742" s="2">
        <v>0</v>
      </c>
    </row>
    <row r="7743" spans="1:15" x14ac:dyDescent="0.3">
      <c r="A7743" t="s">
        <v>7889</v>
      </c>
      <c r="B7743" t="s">
        <v>37</v>
      </c>
      <c r="C7743" t="str">
        <f>_xlfn.XLOOKUP(Sales_Pipeline[[#This Row],[Sales_Agent]],Sales_Teams[Sales_Agent],Sales_Teams[Manager])</f>
        <v>Celia Rouche</v>
      </c>
      <c r="D7743" t="str">
        <f>_xlfn.XLOOKUP(Sales_Pipeline[[#This Row],[Manager]],Sales_Teams[Manager],Sales_Teams[Regional_Office])</f>
        <v>West</v>
      </c>
      <c r="E7743" t="s">
        <v>55</v>
      </c>
      <c r="F7743" t="s">
        <v>98</v>
      </c>
      <c r="G7743" t="str">
        <f>IFERROR(_xlfn.XLOOKUP(Sales_Pipeline[[#This Row],[Account]],Accounts!$A$2:$A$86,Accounts!$F$2:$F$86),"")</f>
        <v>United States</v>
      </c>
      <c r="H7743" t="s">
        <v>57</v>
      </c>
      <c r="I7743" s="3">
        <v>43030</v>
      </c>
      <c r="J7743" s="3">
        <v>43039</v>
      </c>
      <c r="K7743" s="8" t="str">
        <f>IF(Sales_Pipeline[[#This Row],[Close_Date]]="","",TEXT(Sales_Pipeline[[#This Row],[Close_Date]],"ddd"))</f>
        <v>Tue</v>
      </c>
      <c r="L7743" s="8" t="str">
        <f>IF(Sales_Pipeline[[#This Row],[Close_Date]]="","",TEXT(Sales_Pipeline[[#This Row],[Close_Date]],"mmm"))</f>
        <v>Oct</v>
      </c>
      <c r="M7743" s="8" t="str">
        <f>IF(Sales_Pipeline[[#This Row],[Close_Date]]="","","Q"&amp;ROUNDUP(MONTH(Sales_Pipeline[[#This Row],[Close_Date]])/3,0))</f>
        <v>Q4</v>
      </c>
      <c r="N7743" s="2" cm="1">
        <f t="array" ref="N7743">IFERROR(_xlfn.IFS(Sales_Pipeline[[#This Row],[Deal_Stage]]="Won",_xlfn.XLOOKUP(Sales_Pipeline[[#This Row],[Product]],Products!$A$2:$A$8,Products!$C$2:$C$8),Sales_Pipeline[[#This Row],[Deal_Stage]]="Lost",_xlfn.XLOOKUP(Sales_Pipeline[[#This Row],[Product]],Products!$A$2:$A$8,Products!$C$2:$C$8)),"")</f>
        <v>1096</v>
      </c>
      <c r="O7743" s="2">
        <v>981</v>
      </c>
    </row>
    <row r="7744" spans="1:15" x14ac:dyDescent="0.3">
      <c r="A7744" t="s">
        <v>7890</v>
      </c>
      <c r="B7744" t="s">
        <v>12</v>
      </c>
      <c r="C7744" t="str">
        <f>_xlfn.XLOOKUP(Sales_Pipeline[[#This Row],[Sales_Agent]],Sales_Teams[Sales_Agent],Sales_Teams[Manager])</f>
        <v>Melvin Marxen</v>
      </c>
      <c r="D7744" t="str">
        <f>_xlfn.XLOOKUP(Sales_Pipeline[[#This Row],[Manager]],Sales_Teams[Manager],Sales_Teams[Regional_Office])</f>
        <v>Central</v>
      </c>
      <c r="E7744" t="s">
        <v>55</v>
      </c>
      <c r="F7744" t="s">
        <v>59</v>
      </c>
      <c r="G7744" t="str">
        <f>IFERROR(_xlfn.XLOOKUP(Sales_Pipeline[[#This Row],[Account]],Accounts!$A$2:$A$86,Accounts!$F$2:$F$86),"")</f>
        <v>United States</v>
      </c>
      <c r="H7744" t="s">
        <v>82</v>
      </c>
      <c r="I7744" s="3">
        <v>43030</v>
      </c>
      <c r="J7744" s="3">
        <v>43042</v>
      </c>
      <c r="K7744" s="8" t="str">
        <f>IF(Sales_Pipeline[[#This Row],[Close_Date]]="","",TEXT(Sales_Pipeline[[#This Row],[Close_Date]],"ddd"))</f>
        <v>Fri</v>
      </c>
      <c r="L7744" s="8" t="str">
        <f>IF(Sales_Pipeline[[#This Row],[Close_Date]]="","",TEXT(Sales_Pipeline[[#This Row],[Close_Date]],"mmm"))</f>
        <v>Nov</v>
      </c>
      <c r="M7744" s="8" t="str">
        <f>IF(Sales_Pipeline[[#This Row],[Close_Date]]="","","Q"&amp;ROUNDUP(MONTH(Sales_Pipeline[[#This Row],[Close_Date]])/3,0))</f>
        <v>Q4</v>
      </c>
      <c r="N7744" s="2" cm="1">
        <f t="array" ref="N7744">IFERROR(_xlfn.IFS(Sales_Pipeline[[#This Row],[Deal_Stage]]="Won",_xlfn.XLOOKUP(Sales_Pipeline[[#This Row],[Product]],Products!$A$2:$A$8,Products!$C$2:$C$8),Sales_Pipeline[[#This Row],[Deal_Stage]]="Lost",_xlfn.XLOOKUP(Sales_Pipeline[[#This Row],[Product]],Products!$A$2:$A$8,Products!$C$2:$C$8)),"")</f>
        <v>1096</v>
      </c>
      <c r="O7744" s="2">
        <v>0</v>
      </c>
    </row>
    <row r="7745" spans="1:15" x14ac:dyDescent="0.3">
      <c r="A7745" t="s">
        <v>7891</v>
      </c>
      <c r="B7745" t="s">
        <v>12</v>
      </c>
      <c r="C7745" t="str">
        <f>_xlfn.XLOOKUP(Sales_Pipeline[[#This Row],[Sales_Agent]],Sales_Teams[Sales_Agent],Sales_Teams[Manager])</f>
        <v>Melvin Marxen</v>
      </c>
      <c r="D7745" t="str">
        <f>_xlfn.XLOOKUP(Sales_Pipeline[[#This Row],[Manager]],Sales_Teams[Manager],Sales_Teams[Regional_Office])</f>
        <v>Central</v>
      </c>
      <c r="E7745" t="s">
        <v>84</v>
      </c>
      <c r="F7745" t="s">
        <v>507</v>
      </c>
      <c r="G7745" t="str">
        <f>IFERROR(_xlfn.XLOOKUP(Sales_Pipeline[[#This Row],[Account]],Accounts!$A$2:$A$86,Accounts!$F$2:$F$86),"")</f>
        <v>Belgium</v>
      </c>
      <c r="H7745" t="s">
        <v>57</v>
      </c>
      <c r="I7745" s="3">
        <v>43030</v>
      </c>
      <c r="J7745" s="3">
        <v>43031</v>
      </c>
      <c r="K7745" s="8" t="str">
        <f>IF(Sales_Pipeline[[#This Row],[Close_Date]]="","",TEXT(Sales_Pipeline[[#This Row],[Close_Date]],"ddd"))</f>
        <v>Mon</v>
      </c>
      <c r="L7745" s="8" t="str">
        <f>IF(Sales_Pipeline[[#This Row],[Close_Date]]="","",TEXT(Sales_Pipeline[[#This Row],[Close_Date]],"mmm"))</f>
        <v>Oct</v>
      </c>
      <c r="M7745" s="8" t="str">
        <f>IF(Sales_Pipeline[[#This Row],[Close_Date]]="","","Q"&amp;ROUNDUP(MONTH(Sales_Pipeline[[#This Row],[Close_Date]])/3,0))</f>
        <v>Q4</v>
      </c>
      <c r="N7745" s="2" cm="1">
        <f t="array" ref="N7745">IFERROR(_xlfn.IFS(Sales_Pipeline[[#This Row],[Deal_Stage]]="Won",_xlfn.XLOOKUP(Sales_Pipeline[[#This Row],[Product]],Products!$A$2:$A$8,Products!$C$2:$C$8),Sales_Pipeline[[#This Row],[Deal_Stage]]="Lost",_xlfn.XLOOKUP(Sales_Pipeline[[#This Row],[Product]],Products!$A$2:$A$8,Products!$C$2:$C$8)),"")</f>
        <v>5482</v>
      </c>
      <c r="O7745" s="2">
        <v>6233</v>
      </c>
    </row>
    <row r="7746" spans="1:15" x14ac:dyDescent="0.3">
      <c r="A7746" t="s">
        <v>7892</v>
      </c>
      <c r="B7746" t="s">
        <v>12</v>
      </c>
      <c r="C7746" t="str">
        <f>_xlfn.XLOOKUP(Sales_Pipeline[[#This Row],[Sales_Agent]],Sales_Teams[Sales_Agent],Sales_Teams[Manager])</f>
        <v>Melvin Marxen</v>
      </c>
      <c r="D7746" t="str">
        <f>_xlfn.XLOOKUP(Sales_Pipeline[[#This Row],[Manager]],Sales_Teams[Manager],Sales_Teams[Regional_Office])</f>
        <v>Central</v>
      </c>
      <c r="E7746" t="s">
        <v>61</v>
      </c>
      <c r="F7746" t="s">
        <v>223</v>
      </c>
      <c r="G7746" t="str">
        <f>IFERROR(_xlfn.XLOOKUP(Sales_Pipeline[[#This Row],[Account]],Accounts!$A$2:$A$86,Accounts!$F$2:$F$86),"")</f>
        <v>United States</v>
      </c>
      <c r="H7746" t="s">
        <v>57</v>
      </c>
      <c r="I7746" s="3">
        <v>43030</v>
      </c>
      <c r="J7746" s="3">
        <v>43067</v>
      </c>
      <c r="K7746" s="8" t="str">
        <f>IF(Sales_Pipeline[[#This Row],[Close_Date]]="","",TEXT(Sales_Pipeline[[#This Row],[Close_Date]],"ddd"))</f>
        <v>Tue</v>
      </c>
      <c r="L7746" s="8" t="str">
        <f>IF(Sales_Pipeline[[#This Row],[Close_Date]]="","",TEXT(Sales_Pipeline[[#This Row],[Close_Date]],"mmm"))</f>
        <v>Nov</v>
      </c>
      <c r="M7746" s="8" t="str">
        <f>IF(Sales_Pipeline[[#This Row],[Close_Date]]="","","Q"&amp;ROUNDUP(MONTH(Sales_Pipeline[[#This Row],[Close_Date]])/3,0))</f>
        <v>Q4</v>
      </c>
      <c r="N7746" s="2" cm="1">
        <f t="array" ref="N7746">IFERROR(_xlfn.IFS(Sales_Pipeline[[#This Row],[Deal_Stage]]="Won",_xlfn.XLOOKUP(Sales_Pipeline[[#This Row],[Product]],Products!$A$2:$A$8,Products!$C$2:$C$8),Sales_Pipeline[[#This Row],[Deal_Stage]]="Lost",_xlfn.XLOOKUP(Sales_Pipeline[[#This Row],[Product]],Products!$A$2:$A$8,Products!$C$2:$C$8)),"")</f>
        <v>55</v>
      </c>
      <c r="O7746" s="2">
        <v>55</v>
      </c>
    </row>
    <row r="7747" spans="1:15" x14ac:dyDescent="0.3">
      <c r="A7747" t="s">
        <v>7893</v>
      </c>
      <c r="B7747" t="s">
        <v>14</v>
      </c>
      <c r="C7747" t="str">
        <f>_xlfn.XLOOKUP(Sales_Pipeline[[#This Row],[Sales_Agent]],Sales_Teams[Sales_Agent],Sales_Teams[Manager])</f>
        <v>Melvin Marxen</v>
      </c>
      <c r="D7747" t="str">
        <f>_xlfn.XLOOKUP(Sales_Pipeline[[#This Row],[Manager]],Sales_Teams[Manager],Sales_Teams[Regional_Office])</f>
        <v>Central</v>
      </c>
      <c r="E7747" t="s">
        <v>61</v>
      </c>
      <c r="F7747" t="s">
        <v>229</v>
      </c>
      <c r="G7747" t="str">
        <f>IFERROR(_xlfn.XLOOKUP(Sales_Pipeline[[#This Row],[Account]],Accounts!$A$2:$A$86,Accounts!$F$2:$F$86),"")</f>
        <v>Norway</v>
      </c>
      <c r="H7747" t="s">
        <v>82</v>
      </c>
      <c r="I7747" s="3">
        <v>43030</v>
      </c>
      <c r="J7747" s="3">
        <v>43036</v>
      </c>
      <c r="K7747" s="8" t="str">
        <f>IF(Sales_Pipeline[[#This Row],[Close_Date]]="","",TEXT(Sales_Pipeline[[#This Row],[Close_Date]],"ddd"))</f>
        <v>Sat</v>
      </c>
      <c r="L7747" s="8" t="str">
        <f>IF(Sales_Pipeline[[#This Row],[Close_Date]]="","",TEXT(Sales_Pipeline[[#This Row],[Close_Date]],"mmm"))</f>
        <v>Oct</v>
      </c>
      <c r="M7747" s="8" t="str">
        <f>IF(Sales_Pipeline[[#This Row],[Close_Date]]="","","Q"&amp;ROUNDUP(MONTH(Sales_Pipeline[[#This Row],[Close_Date]])/3,0))</f>
        <v>Q4</v>
      </c>
      <c r="N7747" s="2" cm="1">
        <f t="array" ref="N7747">IFERROR(_xlfn.IFS(Sales_Pipeline[[#This Row],[Deal_Stage]]="Won",_xlfn.XLOOKUP(Sales_Pipeline[[#This Row],[Product]],Products!$A$2:$A$8,Products!$C$2:$C$8),Sales_Pipeline[[#This Row],[Deal_Stage]]="Lost",_xlfn.XLOOKUP(Sales_Pipeline[[#This Row],[Product]],Products!$A$2:$A$8,Products!$C$2:$C$8)),"")</f>
        <v>55</v>
      </c>
      <c r="O7747" s="2">
        <v>0</v>
      </c>
    </row>
    <row r="7748" spans="1:15" x14ac:dyDescent="0.3">
      <c r="A7748" t="s">
        <v>7894</v>
      </c>
      <c r="B7748" t="s">
        <v>14</v>
      </c>
      <c r="C7748" t="str">
        <f>_xlfn.XLOOKUP(Sales_Pipeline[[#This Row],[Sales_Agent]],Sales_Teams[Sales_Agent],Sales_Teams[Manager])</f>
        <v>Melvin Marxen</v>
      </c>
      <c r="D7748" t="str">
        <f>_xlfn.XLOOKUP(Sales_Pipeline[[#This Row],[Manager]],Sales_Teams[Manager],Sales_Teams[Regional_Office])</f>
        <v>Central</v>
      </c>
      <c r="E7748" t="s">
        <v>84</v>
      </c>
      <c r="F7748" t="s">
        <v>141</v>
      </c>
      <c r="G7748" t="str">
        <f>IFERROR(_xlfn.XLOOKUP(Sales_Pipeline[[#This Row],[Account]],Accounts!$A$2:$A$86,Accounts!$F$2:$F$86),"")</f>
        <v>United States</v>
      </c>
      <c r="H7748" t="s">
        <v>57</v>
      </c>
      <c r="I7748" s="3">
        <v>43030</v>
      </c>
      <c r="J7748" s="3">
        <v>43079</v>
      </c>
      <c r="K7748" s="8" t="str">
        <f>IF(Sales_Pipeline[[#This Row],[Close_Date]]="","",TEXT(Sales_Pipeline[[#This Row],[Close_Date]],"ddd"))</f>
        <v>Sun</v>
      </c>
      <c r="L7748" s="8" t="str">
        <f>IF(Sales_Pipeline[[#This Row],[Close_Date]]="","",TEXT(Sales_Pipeline[[#This Row],[Close_Date]],"mmm"))</f>
        <v>Dec</v>
      </c>
      <c r="M7748" s="8" t="str">
        <f>IF(Sales_Pipeline[[#This Row],[Close_Date]]="","","Q"&amp;ROUNDUP(MONTH(Sales_Pipeline[[#This Row],[Close_Date]])/3,0))</f>
        <v>Q4</v>
      </c>
      <c r="N7748" s="2" cm="1">
        <f t="array" ref="N7748">IFERROR(_xlfn.IFS(Sales_Pipeline[[#This Row],[Deal_Stage]]="Won",_xlfn.XLOOKUP(Sales_Pipeline[[#This Row],[Product]],Products!$A$2:$A$8,Products!$C$2:$C$8),Sales_Pipeline[[#This Row],[Deal_Stage]]="Lost",_xlfn.XLOOKUP(Sales_Pipeline[[#This Row],[Product]],Products!$A$2:$A$8,Products!$C$2:$C$8)),"")</f>
        <v>5482</v>
      </c>
      <c r="O7748" s="2">
        <v>6142</v>
      </c>
    </row>
    <row r="7749" spans="1:15" x14ac:dyDescent="0.3">
      <c r="A7749" t="s">
        <v>7895</v>
      </c>
      <c r="B7749" t="s">
        <v>35</v>
      </c>
      <c r="C7749" t="str">
        <f>_xlfn.XLOOKUP(Sales_Pipeline[[#This Row],[Sales_Agent]],Sales_Teams[Sales_Agent],Sales_Teams[Manager])</f>
        <v>Celia Rouche</v>
      </c>
      <c r="D7749" t="str">
        <f>_xlfn.XLOOKUP(Sales_Pipeline[[#This Row],[Manager]],Sales_Teams[Manager],Sales_Teams[Regional_Office])</f>
        <v>West</v>
      </c>
      <c r="E7749" t="s">
        <v>63</v>
      </c>
      <c r="G7749" t="str">
        <f>IFERROR(_xlfn.XLOOKUP(Sales_Pipeline[[#This Row],[Account]],Accounts!$A$2:$A$86,Accounts!$F$2:$F$86),"")</f>
        <v/>
      </c>
      <c r="H7749" t="s">
        <v>77</v>
      </c>
      <c r="I7749" s="3">
        <v>43030</v>
      </c>
      <c r="K7749" s="8" t="str">
        <f>IF(Sales_Pipeline[[#This Row],[Close_Date]]="","",TEXT(Sales_Pipeline[[#This Row],[Close_Date]],"ddd"))</f>
        <v/>
      </c>
      <c r="L7749" s="8" t="str">
        <f>IF(Sales_Pipeline[[#This Row],[Close_Date]]="","",TEXT(Sales_Pipeline[[#This Row],[Close_Date]],"mmm"))</f>
        <v/>
      </c>
      <c r="M7749" s="8" t="str">
        <f>IF(Sales_Pipeline[[#This Row],[Close_Date]]="","","Q"&amp;ROUNDUP(MONTH(Sales_Pipeline[[#This Row],[Close_Date]])/3,0))</f>
        <v/>
      </c>
      <c r="N7749" s="2" t="str" cm="1">
        <f t="array" ref="N7749">IFERROR(_xlfn.IFS(Sales_Pipeline[[#This Row],[Deal_Stage]]="Won",_xlfn.XLOOKUP(Sales_Pipeline[[#This Row],[Product]],Products!$A$2:$A$8,Products!$C$2:$C$8),Sales_Pipeline[[#This Row],[Deal_Stage]]="Lost",_xlfn.XLOOKUP(Sales_Pipeline[[#This Row],[Product]],Products!$A$2:$A$8,Products!$C$2:$C$8)),"")</f>
        <v/>
      </c>
      <c r="O7749" s="2">
        <v>0</v>
      </c>
    </row>
    <row r="7750" spans="1:15" x14ac:dyDescent="0.3">
      <c r="A7750" t="s">
        <v>7896</v>
      </c>
      <c r="B7750" t="s">
        <v>35</v>
      </c>
      <c r="C7750" t="str">
        <f>_xlfn.XLOOKUP(Sales_Pipeline[[#This Row],[Sales_Agent]],Sales_Teams[Sales_Agent],Sales_Teams[Manager])</f>
        <v>Celia Rouche</v>
      </c>
      <c r="D7750" t="str">
        <f>_xlfn.XLOOKUP(Sales_Pipeline[[#This Row],[Manager]],Sales_Teams[Manager],Sales_Teams[Regional_Office])</f>
        <v>West</v>
      </c>
      <c r="E7750" t="s">
        <v>61</v>
      </c>
      <c r="F7750" t="s">
        <v>143</v>
      </c>
      <c r="G7750" t="str">
        <f>IFERROR(_xlfn.XLOOKUP(Sales_Pipeline[[#This Row],[Account]],Accounts!$A$2:$A$86,Accounts!$F$2:$F$86),"")</f>
        <v>United States</v>
      </c>
      <c r="H7750" t="s">
        <v>82</v>
      </c>
      <c r="I7750" s="3">
        <v>43030</v>
      </c>
      <c r="J7750" s="3">
        <v>43037</v>
      </c>
      <c r="K7750" s="8" t="str">
        <f>IF(Sales_Pipeline[[#This Row],[Close_Date]]="","",TEXT(Sales_Pipeline[[#This Row],[Close_Date]],"ddd"))</f>
        <v>Sun</v>
      </c>
      <c r="L7750" s="8" t="str">
        <f>IF(Sales_Pipeline[[#This Row],[Close_Date]]="","",TEXT(Sales_Pipeline[[#This Row],[Close_Date]],"mmm"))</f>
        <v>Oct</v>
      </c>
      <c r="M7750" s="8" t="str">
        <f>IF(Sales_Pipeline[[#This Row],[Close_Date]]="","","Q"&amp;ROUNDUP(MONTH(Sales_Pipeline[[#This Row],[Close_Date]])/3,0))</f>
        <v>Q4</v>
      </c>
      <c r="N7750" s="2" cm="1">
        <f t="array" ref="N7750">IFERROR(_xlfn.IFS(Sales_Pipeline[[#This Row],[Deal_Stage]]="Won",_xlfn.XLOOKUP(Sales_Pipeline[[#This Row],[Product]],Products!$A$2:$A$8,Products!$C$2:$C$8),Sales_Pipeline[[#This Row],[Deal_Stage]]="Lost",_xlfn.XLOOKUP(Sales_Pipeline[[#This Row],[Product]],Products!$A$2:$A$8,Products!$C$2:$C$8)),"")</f>
        <v>55</v>
      </c>
      <c r="O7750" s="2">
        <v>0</v>
      </c>
    </row>
    <row r="7751" spans="1:15" x14ac:dyDescent="0.3">
      <c r="A7751" t="s">
        <v>7897</v>
      </c>
      <c r="B7751" t="s">
        <v>21</v>
      </c>
      <c r="C7751" t="str">
        <f>_xlfn.XLOOKUP(Sales_Pipeline[[#This Row],[Sales_Agent]],Sales_Teams[Sales_Agent],Sales_Teams[Manager])</f>
        <v>Cara Losch</v>
      </c>
      <c r="D7751" t="str">
        <f>_xlfn.XLOOKUP(Sales_Pipeline[[#This Row],[Manager]],Sales_Teams[Manager],Sales_Teams[Regional_Office])</f>
        <v>East</v>
      </c>
      <c r="E7751" t="s">
        <v>55</v>
      </c>
      <c r="F7751" t="s">
        <v>206</v>
      </c>
      <c r="G7751" t="str">
        <f>IFERROR(_xlfn.XLOOKUP(Sales_Pipeline[[#This Row],[Account]],Accounts!$A$2:$A$86,Accounts!$F$2:$F$86),"")</f>
        <v>United States</v>
      </c>
      <c r="H7751" t="s">
        <v>82</v>
      </c>
      <c r="I7751" s="3">
        <v>43030</v>
      </c>
      <c r="J7751" s="3">
        <v>43075</v>
      </c>
      <c r="K7751" s="8" t="str">
        <f>IF(Sales_Pipeline[[#This Row],[Close_Date]]="","",TEXT(Sales_Pipeline[[#This Row],[Close_Date]],"ddd"))</f>
        <v>Wed</v>
      </c>
      <c r="L7751" s="8" t="str">
        <f>IF(Sales_Pipeline[[#This Row],[Close_Date]]="","",TEXT(Sales_Pipeline[[#This Row],[Close_Date]],"mmm"))</f>
        <v>Dec</v>
      </c>
      <c r="M7751" s="8" t="str">
        <f>IF(Sales_Pipeline[[#This Row],[Close_Date]]="","","Q"&amp;ROUNDUP(MONTH(Sales_Pipeline[[#This Row],[Close_Date]])/3,0))</f>
        <v>Q4</v>
      </c>
      <c r="N7751" s="2" cm="1">
        <f t="array" ref="N7751">IFERROR(_xlfn.IFS(Sales_Pipeline[[#This Row],[Deal_Stage]]="Won",_xlfn.XLOOKUP(Sales_Pipeline[[#This Row],[Product]],Products!$A$2:$A$8,Products!$C$2:$C$8),Sales_Pipeline[[#This Row],[Deal_Stage]]="Lost",_xlfn.XLOOKUP(Sales_Pipeline[[#This Row],[Product]],Products!$A$2:$A$8,Products!$C$2:$C$8)),"")</f>
        <v>1096</v>
      </c>
      <c r="O7751" s="2">
        <v>0</v>
      </c>
    </row>
    <row r="7752" spans="1:15" x14ac:dyDescent="0.3">
      <c r="A7752" t="s">
        <v>7898</v>
      </c>
      <c r="B7752" t="s">
        <v>32</v>
      </c>
      <c r="C7752" t="str">
        <f>_xlfn.XLOOKUP(Sales_Pipeline[[#This Row],[Sales_Agent]],Sales_Teams[Sales_Agent],Sales_Teams[Manager])</f>
        <v>Celia Rouche</v>
      </c>
      <c r="D7752" t="str">
        <f>_xlfn.XLOOKUP(Sales_Pipeline[[#This Row],[Manager]],Sales_Teams[Manager],Sales_Teams[Regional_Office])</f>
        <v>West</v>
      </c>
      <c r="E7752" t="s">
        <v>8953</v>
      </c>
      <c r="F7752" t="s">
        <v>66</v>
      </c>
      <c r="G7752" t="str">
        <f>IFERROR(_xlfn.XLOOKUP(Sales_Pipeline[[#This Row],[Account]],Accounts!$A$2:$A$86,Accounts!$F$2:$F$86),"")</f>
        <v>United States</v>
      </c>
      <c r="H7752" t="s">
        <v>57</v>
      </c>
      <c r="I7752" s="3">
        <v>43030</v>
      </c>
      <c r="J7752" s="3">
        <v>43036</v>
      </c>
      <c r="K7752" s="8" t="str">
        <f>IF(Sales_Pipeline[[#This Row],[Close_Date]]="","",TEXT(Sales_Pipeline[[#This Row],[Close_Date]],"ddd"))</f>
        <v>Sat</v>
      </c>
      <c r="L7752" s="8" t="str">
        <f>IF(Sales_Pipeline[[#This Row],[Close_Date]]="","",TEXT(Sales_Pipeline[[#This Row],[Close_Date]],"mmm"))</f>
        <v>Oct</v>
      </c>
      <c r="M7752" s="8" t="str">
        <f>IF(Sales_Pipeline[[#This Row],[Close_Date]]="","","Q"&amp;ROUNDUP(MONTH(Sales_Pipeline[[#This Row],[Close_Date]])/3,0))</f>
        <v>Q4</v>
      </c>
      <c r="N7752" s="2" cm="1">
        <f t="array" ref="N7752">IFERROR(_xlfn.IFS(Sales_Pipeline[[#This Row],[Deal_Stage]]="Won",_xlfn.XLOOKUP(Sales_Pipeline[[#This Row],[Product]],Products!$A$2:$A$8,Products!$C$2:$C$8),Sales_Pipeline[[#This Row],[Deal_Stage]]="Lost",_xlfn.XLOOKUP(Sales_Pipeline[[#This Row],[Product]],Products!$A$2:$A$8,Products!$C$2:$C$8)),"")</f>
        <v>4821</v>
      </c>
      <c r="O7752" s="2">
        <v>5190</v>
      </c>
    </row>
    <row r="7753" spans="1:15" x14ac:dyDescent="0.3">
      <c r="A7753" t="s">
        <v>7899</v>
      </c>
      <c r="B7753" t="s">
        <v>27</v>
      </c>
      <c r="C7753" t="str">
        <f>_xlfn.XLOOKUP(Sales_Pipeline[[#This Row],[Sales_Agent]],Sales_Teams[Sales_Agent],Sales_Teams[Manager])</f>
        <v>Rocco Neubert</v>
      </c>
      <c r="D7753" t="str">
        <f>_xlfn.XLOOKUP(Sales_Pipeline[[#This Row],[Manager]],Sales_Teams[Manager],Sales_Teams[Regional_Office])</f>
        <v>East</v>
      </c>
      <c r="E7753" t="s">
        <v>76</v>
      </c>
      <c r="F7753" t="s">
        <v>256</v>
      </c>
      <c r="G7753" t="str">
        <f>IFERROR(_xlfn.XLOOKUP(Sales_Pipeline[[#This Row],[Account]],Accounts!$A$2:$A$86,Accounts!$F$2:$F$86),"")</f>
        <v>United States</v>
      </c>
      <c r="H7753" t="s">
        <v>82</v>
      </c>
      <c r="I7753" s="3">
        <v>43031</v>
      </c>
      <c r="J7753" s="3">
        <v>43033</v>
      </c>
      <c r="K7753" s="8" t="str">
        <f>IF(Sales_Pipeline[[#This Row],[Close_Date]]="","",TEXT(Sales_Pipeline[[#This Row],[Close_Date]],"ddd"))</f>
        <v>Wed</v>
      </c>
      <c r="L7753" s="8" t="str">
        <f>IF(Sales_Pipeline[[#This Row],[Close_Date]]="","",TEXT(Sales_Pipeline[[#This Row],[Close_Date]],"mmm"))</f>
        <v>Oct</v>
      </c>
      <c r="M7753" s="8" t="str">
        <f>IF(Sales_Pipeline[[#This Row],[Close_Date]]="","","Q"&amp;ROUNDUP(MONTH(Sales_Pipeline[[#This Row],[Close_Date]])/3,0))</f>
        <v>Q4</v>
      </c>
      <c r="N7753" s="2" cm="1">
        <f t="array" ref="N7753">IFERROR(_xlfn.IFS(Sales_Pipeline[[#This Row],[Deal_Stage]]="Won",_xlfn.XLOOKUP(Sales_Pipeline[[#This Row],[Product]],Products!$A$2:$A$8,Products!$C$2:$C$8),Sales_Pipeline[[#This Row],[Deal_Stage]]="Lost",_xlfn.XLOOKUP(Sales_Pipeline[[#This Row],[Product]],Products!$A$2:$A$8,Products!$C$2:$C$8)),"")</f>
        <v>3393</v>
      </c>
      <c r="O7753" s="2">
        <v>0</v>
      </c>
    </row>
    <row r="7754" spans="1:15" x14ac:dyDescent="0.3">
      <c r="A7754" t="s">
        <v>7900</v>
      </c>
      <c r="B7754" t="s">
        <v>27</v>
      </c>
      <c r="C7754" t="str">
        <f>_xlfn.XLOOKUP(Sales_Pipeline[[#This Row],[Sales_Agent]],Sales_Teams[Sales_Agent],Sales_Teams[Manager])</f>
        <v>Rocco Neubert</v>
      </c>
      <c r="D7754" t="str">
        <f>_xlfn.XLOOKUP(Sales_Pipeline[[#This Row],[Manager]],Sales_Teams[Manager],Sales_Teams[Regional_Office])</f>
        <v>East</v>
      </c>
      <c r="E7754" t="s">
        <v>55</v>
      </c>
      <c r="F7754" t="s">
        <v>253</v>
      </c>
      <c r="G7754" t="str">
        <f>IFERROR(_xlfn.XLOOKUP(Sales_Pipeline[[#This Row],[Account]],Accounts!$A$2:$A$86,Accounts!$F$2:$F$86),"")</f>
        <v>United States</v>
      </c>
      <c r="H7754" t="s">
        <v>57</v>
      </c>
      <c r="I7754" s="3">
        <v>43031</v>
      </c>
      <c r="J7754" s="3">
        <v>43040</v>
      </c>
      <c r="K7754" s="8" t="str">
        <f>IF(Sales_Pipeline[[#This Row],[Close_Date]]="","",TEXT(Sales_Pipeline[[#This Row],[Close_Date]],"ddd"))</f>
        <v>Wed</v>
      </c>
      <c r="L7754" s="8" t="str">
        <f>IF(Sales_Pipeline[[#This Row],[Close_Date]]="","",TEXT(Sales_Pipeline[[#This Row],[Close_Date]],"mmm"))</f>
        <v>Nov</v>
      </c>
      <c r="M7754" s="8" t="str">
        <f>IF(Sales_Pipeline[[#This Row],[Close_Date]]="","","Q"&amp;ROUNDUP(MONTH(Sales_Pipeline[[#This Row],[Close_Date]])/3,0))</f>
        <v>Q4</v>
      </c>
      <c r="N7754" s="2" cm="1">
        <f t="array" ref="N7754">IFERROR(_xlfn.IFS(Sales_Pipeline[[#This Row],[Deal_Stage]]="Won",_xlfn.XLOOKUP(Sales_Pipeline[[#This Row],[Product]],Products!$A$2:$A$8,Products!$C$2:$C$8),Sales_Pipeline[[#This Row],[Deal_Stage]]="Lost",_xlfn.XLOOKUP(Sales_Pipeline[[#This Row],[Product]],Products!$A$2:$A$8,Products!$C$2:$C$8)),"")</f>
        <v>1096</v>
      </c>
      <c r="O7754" s="2">
        <v>1027</v>
      </c>
    </row>
    <row r="7755" spans="1:15" x14ac:dyDescent="0.3">
      <c r="A7755" t="s">
        <v>7901</v>
      </c>
      <c r="B7755" t="s">
        <v>15</v>
      </c>
      <c r="C7755" t="str">
        <f>_xlfn.XLOOKUP(Sales_Pipeline[[#This Row],[Sales_Agent]],Sales_Teams[Sales_Agent],Sales_Teams[Manager])</f>
        <v>Melvin Marxen</v>
      </c>
      <c r="D7755" t="str">
        <f>_xlfn.XLOOKUP(Sales_Pipeline[[#This Row],[Manager]],Sales_Teams[Manager],Sales_Teams[Regional_Office])</f>
        <v>Central</v>
      </c>
      <c r="E7755" t="s">
        <v>55</v>
      </c>
      <c r="F7755" t="s">
        <v>214</v>
      </c>
      <c r="G7755" t="str">
        <f>IFERROR(_xlfn.XLOOKUP(Sales_Pipeline[[#This Row],[Account]],Accounts!$A$2:$A$86,Accounts!$F$2:$F$86),"")</f>
        <v>United States</v>
      </c>
      <c r="H7755" t="s">
        <v>57</v>
      </c>
      <c r="I7755" s="3">
        <v>43031</v>
      </c>
      <c r="J7755" s="3">
        <v>43039</v>
      </c>
      <c r="K7755" s="8" t="str">
        <f>IF(Sales_Pipeline[[#This Row],[Close_Date]]="","",TEXT(Sales_Pipeline[[#This Row],[Close_Date]],"ddd"))</f>
        <v>Tue</v>
      </c>
      <c r="L7755" s="8" t="str">
        <f>IF(Sales_Pipeline[[#This Row],[Close_Date]]="","",TEXT(Sales_Pipeline[[#This Row],[Close_Date]],"mmm"))</f>
        <v>Oct</v>
      </c>
      <c r="M7755" s="8" t="str">
        <f>IF(Sales_Pipeline[[#This Row],[Close_Date]]="","","Q"&amp;ROUNDUP(MONTH(Sales_Pipeline[[#This Row],[Close_Date]])/3,0))</f>
        <v>Q4</v>
      </c>
      <c r="N7755" s="2" cm="1">
        <f t="array" ref="N7755">IFERROR(_xlfn.IFS(Sales_Pipeline[[#This Row],[Deal_Stage]]="Won",_xlfn.XLOOKUP(Sales_Pipeline[[#This Row],[Product]],Products!$A$2:$A$8,Products!$C$2:$C$8),Sales_Pipeline[[#This Row],[Deal_Stage]]="Lost",_xlfn.XLOOKUP(Sales_Pipeline[[#This Row],[Product]],Products!$A$2:$A$8,Products!$C$2:$C$8)),"")</f>
        <v>1096</v>
      </c>
      <c r="O7755" s="2">
        <v>1237</v>
      </c>
    </row>
    <row r="7756" spans="1:15" x14ac:dyDescent="0.3">
      <c r="A7756" t="s">
        <v>7902</v>
      </c>
      <c r="B7756" t="s">
        <v>15</v>
      </c>
      <c r="C7756" t="str">
        <f>_xlfn.XLOOKUP(Sales_Pipeline[[#This Row],[Sales_Agent]],Sales_Teams[Sales_Agent],Sales_Teams[Manager])</f>
        <v>Melvin Marxen</v>
      </c>
      <c r="D7756" t="str">
        <f>_xlfn.XLOOKUP(Sales_Pipeline[[#This Row],[Manager]],Sales_Teams[Manager],Sales_Teams[Regional_Office])</f>
        <v>Central</v>
      </c>
      <c r="E7756" t="s">
        <v>55</v>
      </c>
      <c r="F7756" t="s">
        <v>507</v>
      </c>
      <c r="G7756" t="str">
        <f>IFERROR(_xlfn.XLOOKUP(Sales_Pipeline[[#This Row],[Account]],Accounts!$A$2:$A$86,Accounts!$F$2:$F$86),"")</f>
        <v>Belgium</v>
      </c>
      <c r="H7756" t="s">
        <v>57</v>
      </c>
      <c r="I7756" s="3">
        <v>43031</v>
      </c>
      <c r="J7756" s="3">
        <v>43037</v>
      </c>
      <c r="K7756" s="8" t="str">
        <f>IF(Sales_Pipeline[[#This Row],[Close_Date]]="","",TEXT(Sales_Pipeline[[#This Row],[Close_Date]],"ddd"))</f>
        <v>Sun</v>
      </c>
      <c r="L7756" s="8" t="str">
        <f>IF(Sales_Pipeline[[#This Row],[Close_Date]]="","",TEXT(Sales_Pipeline[[#This Row],[Close_Date]],"mmm"))</f>
        <v>Oct</v>
      </c>
      <c r="M7756" s="8" t="str">
        <f>IF(Sales_Pipeline[[#This Row],[Close_Date]]="","","Q"&amp;ROUNDUP(MONTH(Sales_Pipeline[[#This Row],[Close_Date]])/3,0))</f>
        <v>Q4</v>
      </c>
      <c r="N7756" s="2" cm="1">
        <f t="array" ref="N7756">IFERROR(_xlfn.IFS(Sales_Pipeline[[#This Row],[Deal_Stage]]="Won",_xlfn.XLOOKUP(Sales_Pipeline[[#This Row],[Product]],Products!$A$2:$A$8,Products!$C$2:$C$8),Sales_Pipeline[[#This Row],[Deal_Stage]]="Lost",_xlfn.XLOOKUP(Sales_Pipeline[[#This Row],[Product]],Products!$A$2:$A$8,Products!$C$2:$C$8)),"")</f>
        <v>1096</v>
      </c>
      <c r="O7756" s="2">
        <v>965</v>
      </c>
    </row>
    <row r="7757" spans="1:15" x14ac:dyDescent="0.3">
      <c r="A7757" t="s">
        <v>7903</v>
      </c>
      <c r="B7757" t="s">
        <v>15</v>
      </c>
      <c r="C7757" t="str">
        <f>_xlfn.XLOOKUP(Sales_Pipeline[[#This Row],[Sales_Agent]],Sales_Teams[Sales_Agent],Sales_Teams[Manager])</f>
        <v>Melvin Marxen</v>
      </c>
      <c r="D7757" t="str">
        <f>_xlfn.XLOOKUP(Sales_Pipeline[[#This Row],[Manager]],Sales_Teams[Manager],Sales_Teams[Regional_Office])</f>
        <v>Central</v>
      </c>
      <c r="E7757" t="s">
        <v>8953</v>
      </c>
      <c r="F7757" t="s">
        <v>333</v>
      </c>
      <c r="G7757" t="str">
        <f>IFERROR(_xlfn.XLOOKUP(Sales_Pipeline[[#This Row],[Account]],Accounts!$A$2:$A$86,Accounts!$F$2:$F$86),"")</f>
        <v>United States</v>
      </c>
      <c r="H7757" t="s">
        <v>57</v>
      </c>
      <c r="I7757" s="3">
        <v>43031</v>
      </c>
      <c r="J7757" s="3">
        <v>43042</v>
      </c>
      <c r="K7757" s="8" t="str">
        <f>IF(Sales_Pipeline[[#This Row],[Close_Date]]="","",TEXT(Sales_Pipeline[[#This Row],[Close_Date]],"ddd"))</f>
        <v>Fri</v>
      </c>
      <c r="L7757" s="8" t="str">
        <f>IF(Sales_Pipeline[[#This Row],[Close_Date]]="","",TEXT(Sales_Pipeline[[#This Row],[Close_Date]],"mmm"))</f>
        <v>Nov</v>
      </c>
      <c r="M7757" s="8" t="str">
        <f>IF(Sales_Pipeline[[#This Row],[Close_Date]]="","","Q"&amp;ROUNDUP(MONTH(Sales_Pipeline[[#This Row],[Close_Date]])/3,0))</f>
        <v>Q4</v>
      </c>
      <c r="N7757" s="2" cm="1">
        <f t="array" ref="N7757">IFERROR(_xlfn.IFS(Sales_Pipeline[[#This Row],[Deal_Stage]]="Won",_xlfn.XLOOKUP(Sales_Pipeline[[#This Row],[Product]],Products!$A$2:$A$8,Products!$C$2:$C$8),Sales_Pipeline[[#This Row],[Deal_Stage]]="Lost",_xlfn.XLOOKUP(Sales_Pipeline[[#This Row],[Product]],Products!$A$2:$A$8,Products!$C$2:$C$8)),"")</f>
        <v>4821</v>
      </c>
      <c r="O7757" s="2">
        <v>5729</v>
      </c>
    </row>
    <row r="7758" spans="1:15" x14ac:dyDescent="0.3">
      <c r="A7758" t="s">
        <v>7904</v>
      </c>
      <c r="B7758" t="s">
        <v>15</v>
      </c>
      <c r="C7758" t="str">
        <f>_xlfn.XLOOKUP(Sales_Pipeline[[#This Row],[Sales_Agent]],Sales_Teams[Sales_Agent],Sales_Teams[Manager])</f>
        <v>Melvin Marxen</v>
      </c>
      <c r="D7758" t="str">
        <f>_xlfn.XLOOKUP(Sales_Pipeline[[#This Row],[Manager]],Sales_Teams[Manager],Sales_Teams[Regional_Office])</f>
        <v>Central</v>
      </c>
      <c r="E7758" t="s">
        <v>8953</v>
      </c>
      <c r="F7758" t="s">
        <v>59</v>
      </c>
      <c r="G7758" t="str">
        <f>IFERROR(_xlfn.XLOOKUP(Sales_Pipeline[[#This Row],[Account]],Accounts!$A$2:$A$86,Accounts!$F$2:$F$86),"")</f>
        <v>United States</v>
      </c>
      <c r="H7758" t="s">
        <v>57</v>
      </c>
      <c r="I7758" s="3">
        <v>43031</v>
      </c>
      <c r="J7758" s="3">
        <v>43032</v>
      </c>
      <c r="K7758" s="8" t="str">
        <f>IF(Sales_Pipeline[[#This Row],[Close_Date]]="","",TEXT(Sales_Pipeline[[#This Row],[Close_Date]],"ddd"))</f>
        <v>Tue</v>
      </c>
      <c r="L7758" s="8" t="str">
        <f>IF(Sales_Pipeline[[#This Row],[Close_Date]]="","",TEXT(Sales_Pipeline[[#This Row],[Close_Date]],"mmm"))</f>
        <v>Oct</v>
      </c>
      <c r="M7758" s="8" t="str">
        <f>IF(Sales_Pipeline[[#This Row],[Close_Date]]="","","Q"&amp;ROUNDUP(MONTH(Sales_Pipeline[[#This Row],[Close_Date]])/3,0))</f>
        <v>Q4</v>
      </c>
      <c r="N7758" s="2" cm="1">
        <f t="array" ref="N7758">IFERROR(_xlfn.IFS(Sales_Pipeline[[#This Row],[Deal_Stage]]="Won",_xlfn.XLOOKUP(Sales_Pipeline[[#This Row],[Product]],Products!$A$2:$A$8,Products!$C$2:$C$8),Sales_Pipeline[[#This Row],[Deal_Stage]]="Lost",_xlfn.XLOOKUP(Sales_Pipeline[[#This Row],[Product]],Products!$A$2:$A$8,Products!$C$2:$C$8)),"")</f>
        <v>4821</v>
      </c>
      <c r="O7758" s="2">
        <v>5685</v>
      </c>
    </row>
    <row r="7759" spans="1:15" x14ac:dyDescent="0.3">
      <c r="A7759" t="s">
        <v>7905</v>
      </c>
      <c r="B7759" t="s">
        <v>15</v>
      </c>
      <c r="C7759" t="str">
        <f>_xlfn.XLOOKUP(Sales_Pipeline[[#This Row],[Sales_Agent]],Sales_Teams[Sales_Agent],Sales_Teams[Manager])</f>
        <v>Melvin Marxen</v>
      </c>
      <c r="D7759" t="str">
        <f>_xlfn.XLOOKUP(Sales_Pipeline[[#This Row],[Manager]],Sales_Teams[Manager],Sales_Teams[Regional_Office])</f>
        <v>Central</v>
      </c>
      <c r="E7759" t="s">
        <v>8953</v>
      </c>
      <c r="F7759" t="s">
        <v>147</v>
      </c>
      <c r="G7759" t="str">
        <f>IFERROR(_xlfn.XLOOKUP(Sales_Pipeline[[#This Row],[Account]],Accounts!$A$2:$A$86,Accounts!$F$2:$F$86),"")</f>
        <v>United States</v>
      </c>
      <c r="H7759" t="s">
        <v>57</v>
      </c>
      <c r="I7759" s="3">
        <v>43031</v>
      </c>
      <c r="J7759" s="3">
        <v>43034</v>
      </c>
      <c r="K7759" s="8" t="str">
        <f>IF(Sales_Pipeline[[#This Row],[Close_Date]]="","",TEXT(Sales_Pipeline[[#This Row],[Close_Date]],"ddd"))</f>
        <v>Thu</v>
      </c>
      <c r="L7759" s="8" t="str">
        <f>IF(Sales_Pipeline[[#This Row],[Close_Date]]="","",TEXT(Sales_Pipeline[[#This Row],[Close_Date]],"mmm"))</f>
        <v>Oct</v>
      </c>
      <c r="M7759" s="8" t="str">
        <f>IF(Sales_Pipeline[[#This Row],[Close_Date]]="","","Q"&amp;ROUNDUP(MONTH(Sales_Pipeline[[#This Row],[Close_Date]])/3,0))</f>
        <v>Q4</v>
      </c>
      <c r="N7759" s="2" cm="1">
        <f t="array" ref="N7759">IFERROR(_xlfn.IFS(Sales_Pipeline[[#This Row],[Deal_Stage]]="Won",_xlfn.XLOOKUP(Sales_Pipeline[[#This Row],[Product]],Products!$A$2:$A$8,Products!$C$2:$C$8),Sales_Pipeline[[#This Row],[Deal_Stage]]="Lost",_xlfn.XLOOKUP(Sales_Pipeline[[#This Row],[Product]],Products!$A$2:$A$8,Products!$C$2:$C$8)),"")</f>
        <v>4821</v>
      </c>
      <c r="O7759" s="2">
        <v>4024</v>
      </c>
    </row>
    <row r="7760" spans="1:15" x14ac:dyDescent="0.3">
      <c r="A7760" t="s">
        <v>7906</v>
      </c>
      <c r="B7760" t="s">
        <v>28</v>
      </c>
      <c r="C7760" t="str">
        <f>_xlfn.XLOOKUP(Sales_Pipeline[[#This Row],[Sales_Agent]],Sales_Teams[Sales_Agent],Sales_Teams[Manager])</f>
        <v>Rocco Neubert</v>
      </c>
      <c r="D7760" t="str">
        <f>_xlfn.XLOOKUP(Sales_Pipeline[[#This Row],[Manager]],Sales_Teams[Manager],Sales_Teams[Regional_Office])</f>
        <v>East</v>
      </c>
      <c r="E7760" t="s">
        <v>63</v>
      </c>
      <c r="F7760" t="s">
        <v>161</v>
      </c>
      <c r="G7760" t="str">
        <f>IFERROR(_xlfn.XLOOKUP(Sales_Pipeline[[#This Row],[Account]],Accounts!$A$2:$A$86,Accounts!$F$2:$F$86),"")</f>
        <v>United States</v>
      </c>
      <c r="H7760" t="s">
        <v>57</v>
      </c>
      <c r="I7760" s="3">
        <v>43031</v>
      </c>
      <c r="J7760" s="3">
        <v>43081</v>
      </c>
      <c r="K7760" s="8" t="str">
        <f>IF(Sales_Pipeline[[#This Row],[Close_Date]]="","",TEXT(Sales_Pipeline[[#This Row],[Close_Date]],"ddd"))</f>
        <v>Tue</v>
      </c>
      <c r="L7760" s="8" t="str">
        <f>IF(Sales_Pipeline[[#This Row],[Close_Date]]="","",TEXT(Sales_Pipeline[[#This Row],[Close_Date]],"mmm"))</f>
        <v>Dec</v>
      </c>
      <c r="M7760" s="8" t="str">
        <f>IF(Sales_Pipeline[[#This Row],[Close_Date]]="","","Q"&amp;ROUNDUP(MONTH(Sales_Pipeline[[#This Row],[Close_Date]])/3,0))</f>
        <v>Q4</v>
      </c>
      <c r="N7760" s="2" cm="1">
        <f t="array" ref="N7760">IFERROR(_xlfn.IFS(Sales_Pipeline[[#This Row],[Deal_Stage]]="Won",_xlfn.XLOOKUP(Sales_Pipeline[[#This Row],[Product]],Products!$A$2:$A$8,Products!$C$2:$C$8),Sales_Pipeline[[#This Row],[Deal_Stage]]="Lost",_xlfn.XLOOKUP(Sales_Pipeline[[#This Row],[Product]],Products!$A$2:$A$8,Products!$C$2:$C$8)),"")</f>
        <v>550</v>
      </c>
      <c r="O7760" s="2">
        <v>511</v>
      </c>
    </row>
    <row r="7761" spans="1:15" x14ac:dyDescent="0.3">
      <c r="A7761" t="s">
        <v>7907</v>
      </c>
      <c r="B7761" t="s">
        <v>38</v>
      </c>
      <c r="C7761" t="str">
        <f>_xlfn.XLOOKUP(Sales_Pipeline[[#This Row],[Sales_Agent]],Sales_Teams[Sales_Agent],Sales_Teams[Manager])</f>
        <v>Celia Rouche</v>
      </c>
      <c r="D7761" t="str">
        <f>_xlfn.XLOOKUP(Sales_Pipeline[[#This Row],[Manager]],Sales_Teams[Manager],Sales_Teams[Regional_Office])</f>
        <v>West</v>
      </c>
      <c r="E7761" t="s">
        <v>84</v>
      </c>
      <c r="F7761" t="s">
        <v>87</v>
      </c>
      <c r="G7761" t="str">
        <f>IFERROR(_xlfn.XLOOKUP(Sales_Pipeline[[#This Row],[Account]],Accounts!$A$2:$A$86,Accounts!$F$2:$F$86),"")</f>
        <v>United States</v>
      </c>
      <c r="H7761" t="s">
        <v>82</v>
      </c>
      <c r="I7761" s="3">
        <v>43031</v>
      </c>
      <c r="J7761" s="3">
        <v>43038</v>
      </c>
      <c r="K7761" s="8" t="str">
        <f>IF(Sales_Pipeline[[#This Row],[Close_Date]]="","",TEXT(Sales_Pipeline[[#This Row],[Close_Date]],"ddd"))</f>
        <v>Mon</v>
      </c>
      <c r="L7761" s="8" t="str">
        <f>IF(Sales_Pipeline[[#This Row],[Close_Date]]="","",TEXT(Sales_Pipeline[[#This Row],[Close_Date]],"mmm"))</f>
        <v>Oct</v>
      </c>
      <c r="M7761" s="8" t="str">
        <f>IF(Sales_Pipeline[[#This Row],[Close_Date]]="","","Q"&amp;ROUNDUP(MONTH(Sales_Pipeline[[#This Row],[Close_Date]])/3,0))</f>
        <v>Q4</v>
      </c>
      <c r="N7761" s="2" cm="1">
        <f t="array" ref="N7761">IFERROR(_xlfn.IFS(Sales_Pipeline[[#This Row],[Deal_Stage]]="Won",_xlfn.XLOOKUP(Sales_Pipeline[[#This Row],[Product]],Products!$A$2:$A$8,Products!$C$2:$C$8),Sales_Pipeline[[#This Row],[Deal_Stage]]="Lost",_xlfn.XLOOKUP(Sales_Pipeline[[#This Row],[Product]],Products!$A$2:$A$8,Products!$C$2:$C$8)),"")</f>
        <v>5482</v>
      </c>
      <c r="O7761" s="2">
        <v>0</v>
      </c>
    </row>
    <row r="7762" spans="1:15" x14ac:dyDescent="0.3">
      <c r="A7762" t="s">
        <v>7908</v>
      </c>
      <c r="B7762" t="s">
        <v>22</v>
      </c>
      <c r="C7762" t="str">
        <f>_xlfn.XLOOKUP(Sales_Pipeline[[#This Row],[Sales_Agent]],Sales_Teams[Sales_Agent],Sales_Teams[Manager])</f>
        <v>Cara Losch</v>
      </c>
      <c r="D7762" t="str">
        <f>_xlfn.XLOOKUP(Sales_Pipeline[[#This Row],[Manager]],Sales_Teams[Manager],Sales_Teams[Regional_Office])</f>
        <v>East</v>
      </c>
      <c r="E7762" t="s">
        <v>8953</v>
      </c>
      <c r="F7762" t="s">
        <v>194</v>
      </c>
      <c r="G7762" t="str">
        <f>IFERROR(_xlfn.XLOOKUP(Sales_Pipeline[[#This Row],[Account]],Accounts!$A$2:$A$86,Accounts!$F$2:$F$86),"")</f>
        <v>United States</v>
      </c>
      <c r="H7762" t="s">
        <v>82</v>
      </c>
      <c r="I7762" s="3">
        <v>43031</v>
      </c>
      <c r="J7762" s="3">
        <v>43043</v>
      </c>
      <c r="K7762" s="8" t="str">
        <f>IF(Sales_Pipeline[[#This Row],[Close_Date]]="","",TEXT(Sales_Pipeline[[#This Row],[Close_Date]],"ddd"))</f>
        <v>Sat</v>
      </c>
      <c r="L7762" s="8" t="str">
        <f>IF(Sales_Pipeline[[#This Row],[Close_Date]]="","",TEXT(Sales_Pipeline[[#This Row],[Close_Date]],"mmm"))</f>
        <v>Nov</v>
      </c>
      <c r="M7762" s="8" t="str">
        <f>IF(Sales_Pipeline[[#This Row],[Close_Date]]="","","Q"&amp;ROUNDUP(MONTH(Sales_Pipeline[[#This Row],[Close_Date]])/3,0))</f>
        <v>Q4</v>
      </c>
      <c r="N7762" s="2" cm="1">
        <f t="array" ref="N7762">IFERROR(_xlfn.IFS(Sales_Pipeline[[#This Row],[Deal_Stage]]="Won",_xlfn.XLOOKUP(Sales_Pipeline[[#This Row],[Product]],Products!$A$2:$A$8,Products!$C$2:$C$8),Sales_Pipeline[[#This Row],[Deal_Stage]]="Lost",_xlfn.XLOOKUP(Sales_Pipeline[[#This Row],[Product]],Products!$A$2:$A$8,Products!$C$2:$C$8)),"")</f>
        <v>4821</v>
      </c>
      <c r="O7762" s="2">
        <v>0</v>
      </c>
    </row>
    <row r="7763" spans="1:15" x14ac:dyDescent="0.3">
      <c r="A7763" t="s">
        <v>7909</v>
      </c>
      <c r="B7763" t="s">
        <v>13</v>
      </c>
      <c r="C7763" t="str">
        <f>_xlfn.XLOOKUP(Sales_Pipeline[[#This Row],[Sales_Agent]],Sales_Teams[Sales_Agent],Sales_Teams[Manager])</f>
        <v>Melvin Marxen</v>
      </c>
      <c r="D7763" t="str">
        <f>_xlfn.XLOOKUP(Sales_Pipeline[[#This Row],[Manager]],Sales_Teams[Manager],Sales_Teams[Regional_Office])</f>
        <v>Central</v>
      </c>
      <c r="E7763" t="s">
        <v>76</v>
      </c>
      <c r="F7763" t="s">
        <v>134</v>
      </c>
      <c r="G7763" t="str">
        <f>IFERROR(_xlfn.XLOOKUP(Sales_Pipeline[[#This Row],[Account]],Accounts!$A$2:$A$86,Accounts!$F$2:$F$86),"")</f>
        <v>United States</v>
      </c>
      <c r="H7763" t="s">
        <v>82</v>
      </c>
      <c r="I7763" s="3">
        <v>43031</v>
      </c>
      <c r="J7763" s="3">
        <v>43032</v>
      </c>
      <c r="K7763" s="8" t="str">
        <f>IF(Sales_Pipeline[[#This Row],[Close_Date]]="","",TEXT(Sales_Pipeline[[#This Row],[Close_Date]],"ddd"))</f>
        <v>Tue</v>
      </c>
      <c r="L7763" s="8" t="str">
        <f>IF(Sales_Pipeline[[#This Row],[Close_Date]]="","",TEXT(Sales_Pipeline[[#This Row],[Close_Date]],"mmm"))</f>
        <v>Oct</v>
      </c>
      <c r="M7763" s="8" t="str">
        <f>IF(Sales_Pipeline[[#This Row],[Close_Date]]="","","Q"&amp;ROUNDUP(MONTH(Sales_Pipeline[[#This Row],[Close_Date]])/3,0))</f>
        <v>Q4</v>
      </c>
      <c r="N7763" s="2" cm="1">
        <f t="array" ref="N7763">IFERROR(_xlfn.IFS(Sales_Pipeline[[#This Row],[Deal_Stage]]="Won",_xlfn.XLOOKUP(Sales_Pipeline[[#This Row],[Product]],Products!$A$2:$A$8,Products!$C$2:$C$8),Sales_Pipeline[[#This Row],[Deal_Stage]]="Lost",_xlfn.XLOOKUP(Sales_Pipeline[[#This Row],[Product]],Products!$A$2:$A$8,Products!$C$2:$C$8)),"")</f>
        <v>3393</v>
      </c>
      <c r="O7763" s="2">
        <v>0</v>
      </c>
    </row>
    <row r="7764" spans="1:15" x14ac:dyDescent="0.3">
      <c r="A7764" t="s">
        <v>7910</v>
      </c>
      <c r="B7764" t="s">
        <v>42</v>
      </c>
      <c r="C7764" t="str">
        <f>_xlfn.XLOOKUP(Sales_Pipeline[[#This Row],[Sales_Agent]],Sales_Teams[Sales_Agent],Sales_Teams[Manager])</f>
        <v>Summer Sewald</v>
      </c>
      <c r="D7764" t="str">
        <f>_xlfn.XLOOKUP(Sales_Pipeline[[#This Row],[Manager]],Sales_Teams[Manager],Sales_Teams[Regional_Office])</f>
        <v>West</v>
      </c>
      <c r="E7764" t="s">
        <v>84</v>
      </c>
      <c r="F7764" t="s">
        <v>169</v>
      </c>
      <c r="G7764" t="str">
        <f>IFERROR(_xlfn.XLOOKUP(Sales_Pipeline[[#This Row],[Account]],Accounts!$A$2:$A$86,Accounts!$F$2:$F$86),"")</f>
        <v>Panama</v>
      </c>
      <c r="H7764" t="s">
        <v>77</v>
      </c>
      <c r="I7764" s="3">
        <v>43031</v>
      </c>
      <c r="K7764" s="8" t="str">
        <f>IF(Sales_Pipeline[[#This Row],[Close_Date]]="","",TEXT(Sales_Pipeline[[#This Row],[Close_Date]],"ddd"))</f>
        <v/>
      </c>
      <c r="L7764" s="8" t="str">
        <f>IF(Sales_Pipeline[[#This Row],[Close_Date]]="","",TEXT(Sales_Pipeline[[#This Row],[Close_Date]],"mmm"))</f>
        <v/>
      </c>
      <c r="M7764" s="8" t="str">
        <f>IF(Sales_Pipeline[[#This Row],[Close_Date]]="","","Q"&amp;ROUNDUP(MONTH(Sales_Pipeline[[#This Row],[Close_Date]])/3,0))</f>
        <v/>
      </c>
      <c r="N7764" s="2" t="str" cm="1">
        <f t="array" ref="N7764">IFERROR(_xlfn.IFS(Sales_Pipeline[[#This Row],[Deal_Stage]]="Won",_xlfn.XLOOKUP(Sales_Pipeline[[#This Row],[Product]],Products!$A$2:$A$8,Products!$C$2:$C$8),Sales_Pipeline[[#This Row],[Deal_Stage]]="Lost",_xlfn.XLOOKUP(Sales_Pipeline[[#This Row],[Product]],Products!$A$2:$A$8,Products!$C$2:$C$8)),"")</f>
        <v/>
      </c>
      <c r="O7764" s="2">
        <v>0</v>
      </c>
    </row>
    <row r="7765" spans="1:15" x14ac:dyDescent="0.3">
      <c r="A7765" t="s">
        <v>7911</v>
      </c>
      <c r="B7765" t="s">
        <v>42</v>
      </c>
      <c r="C7765" t="str">
        <f>_xlfn.XLOOKUP(Sales_Pipeline[[#This Row],[Sales_Agent]],Sales_Teams[Sales_Agent],Sales_Teams[Manager])</f>
        <v>Summer Sewald</v>
      </c>
      <c r="D7765" t="str">
        <f>_xlfn.XLOOKUP(Sales_Pipeline[[#This Row],[Manager]],Sales_Teams[Manager],Sales_Teams[Regional_Office])</f>
        <v>West</v>
      </c>
      <c r="E7765" t="s">
        <v>8953</v>
      </c>
      <c r="F7765" t="s">
        <v>177</v>
      </c>
      <c r="G7765" t="str">
        <f>IFERROR(_xlfn.XLOOKUP(Sales_Pipeline[[#This Row],[Account]],Accounts!$A$2:$A$86,Accounts!$F$2:$F$86),"")</f>
        <v>United States</v>
      </c>
      <c r="H7765" t="s">
        <v>57</v>
      </c>
      <c r="I7765" s="3">
        <v>43031</v>
      </c>
      <c r="J7765" s="3">
        <v>43044</v>
      </c>
      <c r="K7765" s="8" t="str">
        <f>IF(Sales_Pipeline[[#This Row],[Close_Date]]="","",TEXT(Sales_Pipeline[[#This Row],[Close_Date]],"ddd"))</f>
        <v>Sun</v>
      </c>
      <c r="L7765" s="8" t="str">
        <f>IF(Sales_Pipeline[[#This Row],[Close_Date]]="","",TEXT(Sales_Pipeline[[#This Row],[Close_Date]],"mmm"))</f>
        <v>Nov</v>
      </c>
      <c r="M7765" s="8" t="str">
        <f>IF(Sales_Pipeline[[#This Row],[Close_Date]]="","","Q"&amp;ROUNDUP(MONTH(Sales_Pipeline[[#This Row],[Close_Date]])/3,0))</f>
        <v>Q4</v>
      </c>
      <c r="N7765" s="2" cm="1">
        <f t="array" ref="N7765">IFERROR(_xlfn.IFS(Sales_Pipeline[[#This Row],[Deal_Stage]]="Won",_xlfn.XLOOKUP(Sales_Pipeline[[#This Row],[Product]],Products!$A$2:$A$8,Products!$C$2:$C$8),Sales_Pipeline[[#This Row],[Deal_Stage]]="Lost",_xlfn.XLOOKUP(Sales_Pipeline[[#This Row],[Product]],Products!$A$2:$A$8,Products!$C$2:$C$8)),"")</f>
        <v>4821</v>
      </c>
      <c r="O7765" s="2">
        <v>4382</v>
      </c>
    </row>
    <row r="7766" spans="1:15" x14ac:dyDescent="0.3">
      <c r="A7766" t="s">
        <v>7912</v>
      </c>
      <c r="B7766" t="s">
        <v>12</v>
      </c>
      <c r="C7766" t="str">
        <f>_xlfn.XLOOKUP(Sales_Pipeline[[#This Row],[Sales_Agent]],Sales_Teams[Sales_Agent],Sales_Teams[Manager])</f>
        <v>Melvin Marxen</v>
      </c>
      <c r="D7766" t="str">
        <f>_xlfn.XLOOKUP(Sales_Pipeline[[#This Row],[Manager]],Sales_Teams[Manager],Sales_Teams[Regional_Office])</f>
        <v>Central</v>
      </c>
      <c r="E7766" t="s">
        <v>55</v>
      </c>
      <c r="F7766" t="s">
        <v>155</v>
      </c>
      <c r="G7766" t="str">
        <f>IFERROR(_xlfn.XLOOKUP(Sales_Pipeline[[#This Row],[Account]],Accounts!$A$2:$A$86,Accounts!$F$2:$F$86),"")</f>
        <v>United States</v>
      </c>
      <c r="H7766" t="s">
        <v>82</v>
      </c>
      <c r="I7766" s="3">
        <v>43031</v>
      </c>
      <c r="J7766" s="3">
        <v>43058</v>
      </c>
      <c r="K7766" s="8" t="str">
        <f>IF(Sales_Pipeline[[#This Row],[Close_Date]]="","",TEXT(Sales_Pipeline[[#This Row],[Close_Date]],"ddd"))</f>
        <v>Sun</v>
      </c>
      <c r="L7766" s="8" t="str">
        <f>IF(Sales_Pipeline[[#This Row],[Close_Date]]="","",TEXT(Sales_Pipeline[[#This Row],[Close_Date]],"mmm"))</f>
        <v>Nov</v>
      </c>
      <c r="M7766" s="8" t="str">
        <f>IF(Sales_Pipeline[[#This Row],[Close_Date]]="","","Q"&amp;ROUNDUP(MONTH(Sales_Pipeline[[#This Row],[Close_Date]])/3,0))</f>
        <v>Q4</v>
      </c>
      <c r="N7766" s="2" cm="1">
        <f t="array" ref="N7766">IFERROR(_xlfn.IFS(Sales_Pipeline[[#This Row],[Deal_Stage]]="Won",_xlfn.XLOOKUP(Sales_Pipeline[[#This Row],[Product]],Products!$A$2:$A$8,Products!$C$2:$C$8),Sales_Pipeline[[#This Row],[Deal_Stage]]="Lost",_xlfn.XLOOKUP(Sales_Pipeline[[#This Row],[Product]],Products!$A$2:$A$8,Products!$C$2:$C$8)),"")</f>
        <v>1096</v>
      </c>
      <c r="O7766" s="2">
        <v>0</v>
      </c>
    </row>
    <row r="7767" spans="1:15" x14ac:dyDescent="0.3">
      <c r="A7767" t="s">
        <v>7913</v>
      </c>
      <c r="B7767" t="s">
        <v>12</v>
      </c>
      <c r="C7767" t="str">
        <f>_xlfn.XLOOKUP(Sales_Pipeline[[#This Row],[Sales_Agent]],Sales_Teams[Sales_Agent],Sales_Teams[Manager])</f>
        <v>Melvin Marxen</v>
      </c>
      <c r="D7767" t="str">
        <f>_xlfn.XLOOKUP(Sales_Pipeline[[#This Row],[Manager]],Sales_Teams[Manager],Sales_Teams[Regional_Office])</f>
        <v>Central</v>
      </c>
      <c r="E7767" t="s">
        <v>84</v>
      </c>
      <c r="F7767" t="s">
        <v>94</v>
      </c>
      <c r="G7767" t="str">
        <f>IFERROR(_xlfn.XLOOKUP(Sales_Pipeline[[#This Row],[Account]],Accounts!$A$2:$A$86,Accounts!$F$2:$F$86),"")</f>
        <v>United States</v>
      </c>
      <c r="H7767" t="s">
        <v>57</v>
      </c>
      <c r="I7767" s="3">
        <v>43031</v>
      </c>
      <c r="J7767" s="3">
        <v>43038</v>
      </c>
      <c r="K7767" s="8" t="str">
        <f>IF(Sales_Pipeline[[#This Row],[Close_Date]]="","",TEXT(Sales_Pipeline[[#This Row],[Close_Date]],"ddd"))</f>
        <v>Mon</v>
      </c>
      <c r="L7767" s="8" t="str">
        <f>IF(Sales_Pipeline[[#This Row],[Close_Date]]="","",TEXT(Sales_Pipeline[[#This Row],[Close_Date]],"mmm"))</f>
        <v>Oct</v>
      </c>
      <c r="M7767" s="8" t="str">
        <f>IF(Sales_Pipeline[[#This Row],[Close_Date]]="","","Q"&amp;ROUNDUP(MONTH(Sales_Pipeline[[#This Row],[Close_Date]])/3,0))</f>
        <v>Q4</v>
      </c>
      <c r="N7767" s="2" cm="1">
        <f t="array" ref="N7767">IFERROR(_xlfn.IFS(Sales_Pipeline[[#This Row],[Deal_Stage]]="Won",_xlfn.XLOOKUP(Sales_Pipeline[[#This Row],[Product]],Products!$A$2:$A$8,Products!$C$2:$C$8),Sales_Pipeline[[#This Row],[Deal_Stage]]="Lost",_xlfn.XLOOKUP(Sales_Pipeline[[#This Row],[Product]],Products!$A$2:$A$8,Products!$C$2:$C$8)),"")</f>
        <v>5482</v>
      </c>
      <c r="O7767" s="2">
        <v>5516</v>
      </c>
    </row>
    <row r="7768" spans="1:15" x14ac:dyDescent="0.3">
      <c r="A7768" t="s">
        <v>7914</v>
      </c>
      <c r="B7768" t="s">
        <v>7</v>
      </c>
      <c r="C7768" t="str">
        <f>_xlfn.XLOOKUP(Sales_Pipeline[[#This Row],[Sales_Agent]],Sales_Teams[Sales_Agent],Sales_Teams[Manager])</f>
        <v>Dustin Brinkmann</v>
      </c>
      <c r="D7768" t="str">
        <f>_xlfn.XLOOKUP(Sales_Pipeline[[#This Row],[Manager]],Sales_Teams[Manager],Sales_Teams[Regional_Office])</f>
        <v>Central</v>
      </c>
      <c r="E7768" t="s">
        <v>84</v>
      </c>
      <c r="F7768" t="s">
        <v>150</v>
      </c>
      <c r="G7768" t="str">
        <f>IFERROR(_xlfn.XLOOKUP(Sales_Pipeline[[#This Row],[Account]],Accounts!$A$2:$A$86,Accounts!$F$2:$F$86),"")</f>
        <v>United States</v>
      </c>
      <c r="H7768" t="s">
        <v>82</v>
      </c>
      <c r="I7768" s="3">
        <v>43031</v>
      </c>
      <c r="J7768" s="3">
        <v>43045</v>
      </c>
      <c r="K7768" s="8" t="str">
        <f>IF(Sales_Pipeline[[#This Row],[Close_Date]]="","",TEXT(Sales_Pipeline[[#This Row],[Close_Date]],"ddd"))</f>
        <v>Mon</v>
      </c>
      <c r="L7768" s="8" t="str">
        <f>IF(Sales_Pipeline[[#This Row],[Close_Date]]="","",TEXT(Sales_Pipeline[[#This Row],[Close_Date]],"mmm"))</f>
        <v>Nov</v>
      </c>
      <c r="M7768" s="8" t="str">
        <f>IF(Sales_Pipeline[[#This Row],[Close_Date]]="","","Q"&amp;ROUNDUP(MONTH(Sales_Pipeline[[#This Row],[Close_Date]])/3,0))</f>
        <v>Q4</v>
      </c>
      <c r="N7768" s="2" cm="1">
        <f t="array" ref="N7768">IFERROR(_xlfn.IFS(Sales_Pipeline[[#This Row],[Deal_Stage]]="Won",_xlfn.XLOOKUP(Sales_Pipeline[[#This Row],[Product]],Products!$A$2:$A$8,Products!$C$2:$C$8),Sales_Pipeline[[#This Row],[Deal_Stage]]="Lost",_xlfn.XLOOKUP(Sales_Pipeline[[#This Row],[Product]],Products!$A$2:$A$8,Products!$C$2:$C$8)),"")</f>
        <v>5482</v>
      </c>
      <c r="O7768" s="2">
        <v>0</v>
      </c>
    </row>
    <row r="7769" spans="1:15" x14ac:dyDescent="0.3">
      <c r="A7769" t="s">
        <v>7915</v>
      </c>
      <c r="B7769" t="s">
        <v>32</v>
      </c>
      <c r="C7769" t="str">
        <f>_xlfn.XLOOKUP(Sales_Pipeline[[#This Row],[Sales_Agent]],Sales_Teams[Sales_Agent],Sales_Teams[Manager])</f>
        <v>Celia Rouche</v>
      </c>
      <c r="D7769" t="str">
        <f>_xlfn.XLOOKUP(Sales_Pipeline[[#This Row],[Manager]],Sales_Teams[Manager],Sales_Teams[Regional_Office])</f>
        <v>West</v>
      </c>
      <c r="E7769" t="s">
        <v>84</v>
      </c>
      <c r="G7769" t="str">
        <f>IFERROR(_xlfn.XLOOKUP(Sales_Pipeline[[#This Row],[Account]],Accounts!$A$2:$A$86,Accounts!$F$2:$F$86),"")</f>
        <v/>
      </c>
      <c r="H7769" t="s">
        <v>77</v>
      </c>
      <c r="I7769" s="3">
        <v>43031</v>
      </c>
      <c r="K7769" s="8" t="str">
        <f>IF(Sales_Pipeline[[#This Row],[Close_Date]]="","",TEXT(Sales_Pipeline[[#This Row],[Close_Date]],"ddd"))</f>
        <v/>
      </c>
      <c r="L7769" s="8" t="str">
        <f>IF(Sales_Pipeline[[#This Row],[Close_Date]]="","",TEXT(Sales_Pipeline[[#This Row],[Close_Date]],"mmm"))</f>
        <v/>
      </c>
      <c r="M7769" s="8" t="str">
        <f>IF(Sales_Pipeline[[#This Row],[Close_Date]]="","","Q"&amp;ROUNDUP(MONTH(Sales_Pipeline[[#This Row],[Close_Date]])/3,0))</f>
        <v/>
      </c>
      <c r="N7769" s="2" t="str" cm="1">
        <f t="array" ref="N7769">IFERROR(_xlfn.IFS(Sales_Pipeline[[#This Row],[Deal_Stage]]="Won",_xlfn.XLOOKUP(Sales_Pipeline[[#This Row],[Product]],Products!$A$2:$A$8,Products!$C$2:$C$8),Sales_Pipeline[[#This Row],[Deal_Stage]]="Lost",_xlfn.XLOOKUP(Sales_Pipeline[[#This Row],[Product]],Products!$A$2:$A$8,Products!$C$2:$C$8)),"")</f>
        <v/>
      </c>
      <c r="O7769" s="2">
        <v>0</v>
      </c>
    </row>
    <row r="7770" spans="1:15" x14ac:dyDescent="0.3">
      <c r="A7770" t="s">
        <v>7916</v>
      </c>
      <c r="B7770" t="s">
        <v>32</v>
      </c>
      <c r="C7770" t="str">
        <f>_xlfn.XLOOKUP(Sales_Pipeline[[#This Row],[Sales_Agent]],Sales_Teams[Sales_Agent],Sales_Teams[Manager])</f>
        <v>Celia Rouche</v>
      </c>
      <c r="D7770" t="str">
        <f>_xlfn.XLOOKUP(Sales_Pipeline[[#This Row],[Manager]],Sales_Teams[Manager],Sales_Teams[Regional_Office])</f>
        <v>West</v>
      </c>
      <c r="E7770" t="s">
        <v>8953</v>
      </c>
      <c r="F7770" t="s">
        <v>98</v>
      </c>
      <c r="G7770" t="str">
        <f>IFERROR(_xlfn.XLOOKUP(Sales_Pipeline[[#This Row],[Account]],Accounts!$A$2:$A$86,Accounts!$F$2:$F$86),"")</f>
        <v>United States</v>
      </c>
      <c r="H7770" t="s">
        <v>82</v>
      </c>
      <c r="I7770" s="3">
        <v>43031</v>
      </c>
      <c r="J7770" s="3">
        <v>43032</v>
      </c>
      <c r="K7770" s="8" t="str">
        <f>IF(Sales_Pipeline[[#This Row],[Close_Date]]="","",TEXT(Sales_Pipeline[[#This Row],[Close_Date]],"ddd"))</f>
        <v>Tue</v>
      </c>
      <c r="L7770" s="8" t="str">
        <f>IF(Sales_Pipeline[[#This Row],[Close_Date]]="","",TEXT(Sales_Pipeline[[#This Row],[Close_Date]],"mmm"))</f>
        <v>Oct</v>
      </c>
      <c r="M7770" s="8" t="str">
        <f>IF(Sales_Pipeline[[#This Row],[Close_Date]]="","","Q"&amp;ROUNDUP(MONTH(Sales_Pipeline[[#This Row],[Close_Date]])/3,0))</f>
        <v>Q4</v>
      </c>
      <c r="N7770" s="2" cm="1">
        <f t="array" ref="N7770">IFERROR(_xlfn.IFS(Sales_Pipeline[[#This Row],[Deal_Stage]]="Won",_xlfn.XLOOKUP(Sales_Pipeline[[#This Row],[Product]],Products!$A$2:$A$8,Products!$C$2:$C$8),Sales_Pipeline[[#This Row],[Deal_Stage]]="Lost",_xlfn.XLOOKUP(Sales_Pipeline[[#This Row],[Product]],Products!$A$2:$A$8,Products!$C$2:$C$8)),"")</f>
        <v>4821</v>
      </c>
      <c r="O7770" s="2">
        <v>0</v>
      </c>
    </row>
    <row r="7771" spans="1:15" x14ac:dyDescent="0.3">
      <c r="A7771" t="s">
        <v>7917</v>
      </c>
      <c r="B7771" t="s">
        <v>32</v>
      </c>
      <c r="C7771" t="str">
        <f>_xlfn.XLOOKUP(Sales_Pipeline[[#This Row],[Sales_Agent]],Sales_Teams[Sales_Agent],Sales_Teams[Manager])</f>
        <v>Celia Rouche</v>
      </c>
      <c r="D7771" t="str">
        <f>_xlfn.XLOOKUP(Sales_Pipeline[[#This Row],[Manager]],Sales_Teams[Manager],Sales_Teams[Regional_Office])</f>
        <v>West</v>
      </c>
      <c r="E7771" t="s">
        <v>61</v>
      </c>
      <c r="F7771" t="s">
        <v>234</v>
      </c>
      <c r="G7771" t="str">
        <f>IFERROR(_xlfn.XLOOKUP(Sales_Pipeline[[#This Row],[Account]],Accounts!$A$2:$A$86,Accounts!$F$2:$F$86),"")</f>
        <v>United States</v>
      </c>
      <c r="H7771" t="s">
        <v>57</v>
      </c>
      <c r="I7771" s="3">
        <v>43031</v>
      </c>
      <c r="J7771" s="3">
        <v>43097</v>
      </c>
      <c r="K7771" s="8" t="str">
        <f>IF(Sales_Pipeline[[#This Row],[Close_Date]]="","",TEXT(Sales_Pipeline[[#This Row],[Close_Date]],"ddd"))</f>
        <v>Thu</v>
      </c>
      <c r="L7771" s="8" t="str">
        <f>IF(Sales_Pipeline[[#This Row],[Close_Date]]="","",TEXT(Sales_Pipeline[[#This Row],[Close_Date]],"mmm"))</f>
        <v>Dec</v>
      </c>
      <c r="M7771" s="8" t="str">
        <f>IF(Sales_Pipeline[[#This Row],[Close_Date]]="","","Q"&amp;ROUNDUP(MONTH(Sales_Pipeline[[#This Row],[Close_Date]])/3,0))</f>
        <v>Q4</v>
      </c>
      <c r="N7771" s="2" cm="1">
        <f t="array" ref="N7771">IFERROR(_xlfn.IFS(Sales_Pipeline[[#This Row],[Deal_Stage]]="Won",_xlfn.XLOOKUP(Sales_Pipeline[[#This Row],[Product]],Products!$A$2:$A$8,Products!$C$2:$C$8),Sales_Pipeline[[#This Row],[Deal_Stage]]="Lost",_xlfn.XLOOKUP(Sales_Pipeline[[#This Row],[Product]],Products!$A$2:$A$8,Products!$C$2:$C$8)),"")</f>
        <v>55</v>
      </c>
      <c r="O7771" s="2">
        <v>51</v>
      </c>
    </row>
    <row r="7772" spans="1:15" x14ac:dyDescent="0.3">
      <c r="A7772" t="s">
        <v>7918</v>
      </c>
      <c r="B7772" t="s">
        <v>44</v>
      </c>
      <c r="C7772" t="str">
        <f>_xlfn.XLOOKUP(Sales_Pipeline[[#This Row],[Sales_Agent]],Sales_Teams[Sales_Agent],Sales_Teams[Manager])</f>
        <v>Summer Sewald</v>
      </c>
      <c r="D7772" t="str">
        <f>_xlfn.XLOOKUP(Sales_Pipeline[[#This Row],[Manager]],Sales_Teams[Manager],Sales_Teams[Regional_Office])</f>
        <v>West</v>
      </c>
      <c r="E7772" t="s">
        <v>55</v>
      </c>
      <c r="F7772" t="s">
        <v>413</v>
      </c>
      <c r="G7772" t="str">
        <f>IFERROR(_xlfn.XLOOKUP(Sales_Pipeline[[#This Row],[Account]],Accounts!$A$2:$A$86,Accounts!$F$2:$F$86),"")</f>
        <v>United States</v>
      </c>
      <c r="H7772" t="s">
        <v>82</v>
      </c>
      <c r="I7772" s="3">
        <v>43031</v>
      </c>
      <c r="J7772" s="3">
        <v>43036</v>
      </c>
      <c r="K7772" s="8" t="str">
        <f>IF(Sales_Pipeline[[#This Row],[Close_Date]]="","",TEXT(Sales_Pipeline[[#This Row],[Close_Date]],"ddd"))</f>
        <v>Sat</v>
      </c>
      <c r="L7772" s="8" t="str">
        <f>IF(Sales_Pipeline[[#This Row],[Close_Date]]="","",TEXT(Sales_Pipeline[[#This Row],[Close_Date]],"mmm"))</f>
        <v>Oct</v>
      </c>
      <c r="M7772" s="8" t="str">
        <f>IF(Sales_Pipeline[[#This Row],[Close_Date]]="","","Q"&amp;ROUNDUP(MONTH(Sales_Pipeline[[#This Row],[Close_Date]])/3,0))</f>
        <v>Q4</v>
      </c>
      <c r="N7772" s="2" cm="1">
        <f t="array" ref="N7772">IFERROR(_xlfn.IFS(Sales_Pipeline[[#This Row],[Deal_Stage]]="Won",_xlfn.XLOOKUP(Sales_Pipeline[[#This Row],[Product]],Products!$A$2:$A$8,Products!$C$2:$C$8),Sales_Pipeline[[#This Row],[Deal_Stage]]="Lost",_xlfn.XLOOKUP(Sales_Pipeline[[#This Row],[Product]],Products!$A$2:$A$8,Products!$C$2:$C$8)),"")</f>
        <v>1096</v>
      </c>
      <c r="O7772" s="2">
        <v>0</v>
      </c>
    </row>
    <row r="7773" spans="1:15" x14ac:dyDescent="0.3">
      <c r="A7773" t="s">
        <v>7919</v>
      </c>
      <c r="B7773" t="s">
        <v>44</v>
      </c>
      <c r="C7773" t="str">
        <f>_xlfn.XLOOKUP(Sales_Pipeline[[#This Row],[Sales_Agent]],Sales_Teams[Sales_Agent],Sales_Teams[Manager])</f>
        <v>Summer Sewald</v>
      </c>
      <c r="D7773" t="str">
        <f>_xlfn.XLOOKUP(Sales_Pipeline[[#This Row],[Manager]],Sales_Teams[Manager],Sales_Teams[Regional_Office])</f>
        <v>West</v>
      </c>
      <c r="E7773" t="s">
        <v>55</v>
      </c>
      <c r="F7773" t="s">
        <v>173</v>
      </c>
      <c r="G7773" t="str">
        <f>IFERROR(_xlfn.XLOOKUP(Sales_Pipeline[[#This Row],[Account]],Accounts!$A$2:$A$86,Accounts!$F$2:$F$86),"")</f>
        <v>United States</v>
      </c>
      <c r="H7773" t="s">
        <v>57</v>
      </c>
      <c r="I7773" s="3">
        <v>43031</v>
      </c>
      <c r="J7773" s="3">
        <v>43039</v>
      </c>
      <c r="K7773" s="8" t="str">
        <f>IF(Sales_Pipeline[[#This Row],[Close_Date]]="","",TEXT(Sales_Pipeline[[#This Row],[Close_Date]],"ddd"))</f>
        <v>Tue</v>
      </c>
      <c r="L7773" s="8" t="str">
        <f>IF(Sales_Pipeline[[#This Row],[Close_Date]]="","",TEXT(Sales_Pipeline[[#This Row],[Close_Date]],"mmm"))</f>
        <v>Oct</v>
      </c>
      <c r="M7773" s="8" t="str">
        <f>IF(Sales_Pipeline[[#This Row],[Close_Date]]="","","Q"&amp;ROUNDUP(MONTH(Sales_Pipeline[[#This Row],[Close_Date]])/3,0))</f>
        <v>Q4</v>
      </c>
      <c r="N7773" s="2" cm="1">
        <f t="array" ref="N7773">IFERROR(_xlfn.IFS(Sales_Pipeline[[#This Row],[Deal_Stage]]="Won",_xlfn.XLOOKUP(Sales_Pipeline[[#This Row],[Product]],Products!$A$2:$A$8,Products!$C$2:$C$8),Sales_Pipeline[[#This Row],[Deal_Stage]]="Lost",_xlfn.XLOOKUP(Sales_Pipeline[[#This Row],[Product]],Products!$A$2:$A$8,Products!$C$2:$C$8)),"")</f>
        <v>1096</v>
      </c>
      <c r="O7773" s="2">
        <v>1195</v>
      </c>
    </row>
    <row r="7774" spans="1:15" x14ac:dyDescent="0.3">
      <c r="A7774" t="s">
        <v>7920</v>
      </c>
      <c r="B7774" t="s">
        <v>30</v>
      </c>
      <c r="C7774" t="str">
        <f>_xlfn.XLOOKUP(Sales_Pipeline[[#This Row],[Sales_Agent]],Sales_Teams[Sales_Agent],Sales_Teams[Manager])</f>
        <v>Rocco Neubert</v>
      </c>
      <c r="D7774" t="str">
        <f>_xlfn.XLOOKUP(Sales_Pipeline[[#This Row],[Manager]],Sales_Teams[Manager],Sales_Teams[Regional_Office])</f>
        <v>East</v>
      </c>
      <c r="E7774" t="s">
        <v>55</v>
      </c>
      <c r="F7774" t="s">
        <v>129</v>
      </c>
      <c r="G7774" t="str">
        <f>IFERROR(_xlfn.XLOOKUP(Sales_Pipeline[[#This Row],[Account]],Accounts!$A$2:$A$86,Accounts!$F$2:$F$86),"")</f>
        <v>Jordan</v>
      </c>
      <c r="H7774" t="s">
        <v>82</v>
      </c>
      <c r="I7774" s="3">
        <v>43032</v>
      </c>
      <c r="J7774" s="3">
        <v>43034</v>
      </c>
      <c r="K7774" s="8" t="str">
        <f>IF(Sales_Pipeline[[#This Row],[Close_Date]]="","",TEXT(Sales_Pipeline[[#This Row],[Close_Date]],"ddd"))</f>
        <v>Thu</v>
      </c>
      <c r="L7774" s="8" t="str">
        <f>IF(Sales_Pipeline[[#This Row],[Close_Date]]="","",TEXT(Sales_Pipeline[[#This Row],[Close_Date]],"mmm"))</f>
        <v>Oct</v>
      </c>
      <c r="M7774" s="8" t="str">
        <f>IF(Sales_Pipeline[[#This Row],[Close_Date]]="","","Q"&amp;ROUNDUP(MONTH(Sales_Pipeline[[#This Row],[Close_Date]])/3,0))</f>
        <v>Q4</v>
      </c>
      <c r="N7774" s="2" cm="1">
        <f t="array" ref="N7774">IFERROR(_xlfn.IFS(Sales_Pipeline[[#This Row],[Deal_Stage]]="Won",_xlfn.XLOOKUP(Sales_Pipeline[[#This Row],[Product]],Products!$A$2:$A$8,Products!$C$2:$C$8),Sales_Pipeline[[#This Row],[Deal_Stage]]="Lost",_xlfn.XLOOKUP(Sales_Pipeline[[#This Row],[Product]],Products!$A$2:$A$8,Products!$C$2:$C$8)),"")</f>
        <v>1096</v>
      </c>
      <c r="O7774" s="2">
        <v>0</v>
      </c>
    </row>
    <row r="7775" spans="1:15" x14ac:dyDescent="0.3">
      <c r="A7775" t="s">
        <v>7921</v>
      </c>
      <c r="B7775" t="s">
        <v>27</v>
      </c>
      <c r="C7775" t="str">
        <f>_xlfn.XLOOKUP(Sales_Pipeline[[#This Row],[Sales_Agent]],Sales_Teams[Sales_Agent],Sales_Teams[Manager])</f>
        <v>Rocco Neubert</v>
      </c>
      <c r="D7775" t="str">
        <f>_xlfn.XLOOKUP(Sales_Pipeline[[#This Row],[Manager]],Sales_Teams[Manager],Sales_Teams[Regional_Office])</f>
        <v>East</v>
      </c>
      <c r="E7775" t="s">
        <v>84</v>
      </c>
      <c r="F7775" t="s">
        <v>161</v>
      </c>
      <c r="G7775" t="str">
        <f>IFERROR(_xlfn.XLOOKUP(Sales_Pipeline[[#This Row],[Account]],Accounts!$A$2:$A$86,Accounts!$F$2:$F$86),"")</f>
        <v>United States</v>
      </c>
      <c r="H7775" t="s">
        <v>82</v>
      </c>
      <c r="I7775" s="3">
        <v>43032</v>
      </c>
      <c r="J7775" s="3">
        <v>43033</v>
      </c>
      <c r="K7775" s="8" t="str">
        <f>IF(Sales_Pipeline[[#This Row],[Close_Date]]="","",TEXT(Sales_Pipeline[[#This Row],[Close_Date]],"ddd"))</f>
        <v>Wed</v>
      </c>
      <c r="L7775" s="8" t="str">
        <f>IF(Sales_Pipeline[[#This Row],[Close_Date]]="","",TEXT(Sales_Pipeline[[#This Row],[Close_Date]],"mmm"))</f>
        <v>Oct</v>
      </c>
      <c r="M7775" s="8" t="str">
        <f>IF(Sales_Pipeline[[#This Row],[Close_Date]]="","","Q"&amp;ROUNDUP(MONTH(Sales_Pipeline[[#This Row],[Close_Date]])/3,0))</f>
        <v>Q4</v>
      </c>
      <c r="N7775" s="2" cm="1">
        <f t="array" ref="N7775">IFERROR(_xlfn.IFS(Sales_Pipeline[[#This Row],[Deal_Stage]]="Won",_xlfn.XLOOKUP(Sales_Pipeline[[#This Row],[Product]],Products!$A$2:$A$8,Products!$C$2:$C$8),Sales_Pipeline[[#This Row],[Deal_Stage]]="Lost",_xlfn.XLOOKUP(Sales_Pipeline[[#This Row],[Product]],Products!$A$2:$A$8,Products!$C$2:$C$8)),"")</f>
        <v>5482</v>
      </c>
      <c r="O7775" s="2">
        <v>0</v>
      </c>
    </row>
    <row r="7776" spans="1:15" x14ac:dyDescent="0.3">
      <c r="A7776" t="s">
        <v>7922</v>
      </c>
      <c r="B7776" t="s">
        <v>27</v>
      </c>
      <c r="C7776" t="str">
        <f>_xlfn.XLOOKUP(Sales_Pipeline[[#This Row],[Sales_Agent]],Sales_Teams[Sales_Agent],Sales_Teams[Manager])</f>
        <v>Rocco Neubert</v>
      </c>
      <c r="D7776" t="str">
        <f>_xlfn.XLOOKUP(Sales_Pipeline[[#This Row],[Manager]],Sales_Teams[Manager],Sales_Teams[Regional_Office])</f>
        <v>East</v>
      </c>
      <c r="E7776" t="s">
        <v>76</v>
      </c>
      <c r="F7776" t="s">
        <v>196</v>
      </c>
      <c r="G7776" t="str">
        <f>IFERROR(_xlfn.XLOOKUP(Sales_Pipeline[[#This Row],[Account]],Accounts!$A$2:$A$86,Accounts!$F$2:$F$86),"")</f>
        <v>United States</v>
      </c>
      <c r="H7776" t="s">
        <v>57</v>
      </c>
      <c r="I7776" s="3">
        <v>43032</v>
      </c>
      <c r="J7776" s="3">
        <v>43041</v>
      </c>
      <c r="K7776" s="8" t="str">
        <f>IF(Sales_Pipeline[[#This Row],[Close_Date]]="","",TEXT(Sales_Pipeline[[#This Row],[Close_Date]],"ddd"))</f>
        <v>Thu</v>
      </c>
      <c r="L7776" s="8" t="str">
        <f>IF(Sales_Pipeline[[#This Row],[Close_Date]]="","",TEXT(Sales_Pipeline[[#This Row],[Close_Date]],"mmm"))</f>
        <v>Nov</v>
      </c>
      <c r="M7776" s="8" t="str">
        <f>IF(Sales_Pipeline[[#This Row],[Close_Date]]="","","Q"&amp;ROUNDUP(MONTH(Sales_Pipeline[[#This Row],[Close_Date]])/3,0))</f>
        <v>Q4</v>
      </c>
      <c r="N7776" s="2" cm="1">
        <f t="array" ref="N7776">IFERROR(_xlfn.IFS(Sales_Pipeline[[#This Row],[Deal_Stage]]="Won",_xlfn.XLOOKUP(Sales_Pipeline[[#This Row],[Product]],Products!$A$2:$A$8,Products!$C$2:$C$8),Sales_Pipeline[[#This Row],[Deal_Stage]]="Lost",_xlfn.XLOOKUP(Sales_Pipeline[[#This Row],[Product]],Products!$A$2:$A$8,Products!$C$2:$C$8)),"")</f>
        <v>3393</v>
      </c>
      <c r="O7776" s="2">
        <v>3588</v>
      </c>
    </row>
    <row r="7777" spans="1:15" x14ac:dyDescent="0.3">
      <c r="A7777" t="s">
        <v>7923</v>
      </c>
      <c r="B7777" t="s">
        <v>20</v>
      </c>
      <c r="C7777" t="str">
        <f>_xlfn.XLOOKUP(Sales_Pipeline[[#This Row],[Sales_Agent]],Sales_Teams[Sales_Agent],Sales_Teams[Manager])</f>
        <v>Cara Losch</v>
      </c>
      <c r="D7777" t="str">
        <f>_xlfn.XLOOKUP(Sales_Pipeline[[#This Row],[Manager]],Sales_Teams[Manager],Sales_Teams[Regional_Office])</f>
        <v>East</v>
      </c>
      <c r="E7777" t="s">
        <v>61</v>
      </c>
      <c r="G7777" t="str">
        <f>IFERROR(_xlfn.XLOOKUP(Sales_Pipeline[[#This Row],[Account]],Accounts!$A$2:$A$86,Accounts!$F$2:$F$86),"")</f>
        <v/>
      </c>
      <c r="H7777" t="s">
        <v>77</v>
      </c>
      <c r="I7777" s="3">
        <v>43032</v>
      </c>
      <c r="K7777" s="8" t="str">
        <f>IF(Sales_Pipeline[[#This Row],[Close_Date]]="","",TEXT(Sales_Pipeline[[#This Row],[Close_Date]],"ddd"))</f>
        <v/>
      </c>
      <c r="L7777" s="8" t="str">
        <f>IF(Sales_Pipeline[[#This Row],[Close_Date]]="","",TEXT(Sales_Pipeline[[#This Row],[Close_Date]],"mmm"))</f>
        <v/>
      </c>
      <c r="M7777" s="8" t="str">
        <f>IF(Sales_Pipeline[[#This Row],[Close_Date]]="","","Q"&amp;ROUNDUP(MONTH(Sales_Pipeline[[#This Row],[Close_Date]])/3,0))</f>
        <v/>
      </c>
      <c r="N7777" s="2" t="str" cm="1">
        <f t="array" ref="N7777">IFERROR(_xlfn.IFS(Sales_Pipeline[[#This Row],[Deal_Stage]]="Won",_xlfn.XLOOKUP(Sales_Pipeline[[#This Row],[Product]],Products!$A$2:$A$8,Products!$C$2:$C$8),Sales_Pipeline[[#This Row],[Deal_Stage]]="Lost",_xlfn.XLOOKUP(Sales_Pipeline[[#This Row],[Product]],Products!$A$2:$A$8,Products!$C$2:$C$8)),"")</f>
        <v/>
      </c>
      <c r="O7777" s="2">
        <v>0</v>
      </c>
    </row>
    <row r="7778" spans="1:15" x14ac:dyDescent="0.3">
      <c r="A7778" t="s">
        <v>7924</v>
      </c>
      <c r="B7778" t="s">
        <v>25</v>
      </c>
      <c r="C7778" t="str">
        <f>_xlfn.XLOOKUP(Sales_Pipeline[[#This Row],[Sales_Agent]],Sales_Teams[Sales_Agent],Sales_Teams[Manager])</f>
        <v>Rocco Neubert</v>
      </c>
      <c r="D7778" t="str">
        <f>_xlfn.XLOOKUP(Sales_Pipeline[[#This Row],[Manager]],Sales_Teams[Manager],Sales_Teams[Regional_Office])</f>
        <v>East</v>
      </c>
      <c r="E7778" t="s">
        <v>55</v>
      </c>
      <c r="F7778" t="s">
        <v>238</v>
      </c>
      <c r="G7778" t="str">
        <f>IFERROR(_xlfn.XLOOKUP(Sales_Pipeline[[#This Row],[Account]],Accounts!$A$2:$A$86,Accounts!$F$2:$F$86),"")</f>
        <v>United States</v>
      </c>
      <c r="H7778" t="s">
        <v>82</v>
      </c>
      <c r="I7778" s="3">
        <v>43032</v>
      </c>
      <c r="J7778" s="3">
        <v>43037</v>
      </c>
      <c r="K7778" s="8" t="str">
        <f>IF(Sales_Pipeline[[#This Row],[Close_Date]]="","",TEXT(Sales_Pipeline[[#This Row],[Close_Date]],"ddd"))</f>
        <v>Sun</v>
      </c>
      <c r="L7778" s="8" t="str">
        <f>IF(Sales_Pipeline[[#This Row],[Close_Date]]="","",TEXT(Sales_Pipeline[[#This Row],[Close_Date]],"mmm"))</f>
        <v>Oct</v>
      </c>
      <c r="M7778" s="8" t="str">
        <f>IF(Sales_Pipeline[[#This Row],[Close_Date]]="","","Q"&amp;ROUNDUP(MONTH(Sales_Pipeline[[#This Row],[Close_Date]])/3,0))</f>
        <v>Q4</v>
      </c>
      <c r="N7778" s="2" cm="1">
        <f t="array" ref="N7778">IFERROR(_xlfn.IFS(Sales_Pipeline[[#This Row],[Deal_Stage]]="Won",_xlfn.XLOOKUP(Sales_Pipeline[[#This Row],[Product]],Products!$A$2:$A$8,Products!$C$2:$C$8),Sales_Pipeline[[#This Row],[Deal_Stage]]="Lost",_xlfn.XLOOKUP(Sales_Pipeline[[#This Row],[Product]],Products!$A$2:$A$8,Products!$C$2:$C$8)),"")</f>
        <v>1096</v>
      </c>
      <c r="O7778" s="2">
        <v>0</v>
      </c>
    </row>
    <row r="7779" spans="1:15" x14ac:dyDescent="0.3">
      <c r="A7779" t="s">
        <v>7925</v>
      </c>
      <c r="B7779" t="s">
        <v>15</v>
      </c>
      <c r="C7779" t="str">
        <f>_xlfn.XLOOKUP(Sales_Pipeline[[#This Row],[Sales_Agent]],Sales_Teams[Sales_Agent],Sales_Teams[Manager])</f>
        <v>Melvin Marxen</v>
      </c>
      <c r="D7779" t="str">
        <f>_xlfn.XLOOKUP(Sales_Pipeline[[#This Row],[Manager]],Sales_Teams[Manager],Sales_Teams[Regional_Office])</f>
        <v>Central</v>
      </c>
      <c r="E7779" t="s">
        <v>55</v>
      </c>
      <c r="F7779" t="s">
        <v>64</v>
      </c>
      <c r="G7779" t="str">
        <f>IFERROR(_xlfn.XLOOKUP(Sales_Pipeline[[#This Row],[Account]],Accounts!$A$2:$A$86,Accounts!$F$2:$F$86),"")</f>
        <v>United States</v>
      </c>
      <c r="H7779" t="s">
        <v>82</v>
      </c>
      <c r="I7779" s="3">
        <v>43032</v>
      </c>
      <c r="J7779" s="3">
        <v>43047</v>
      </c>
      <c r="K7779" s="8" t="str">
        <f>IF(Sales_Pipeline[[#This Row],[Close_Date]]="","",TEXT(Sales_Pipeline[[#This Row],[Close_Date]],"ddd"))</f>
        <v>Wed</v>
      </c>
      <c r="L7779" s="8" t="str">
        <f>IF(Sales_Pipeline[[#This Row],[Close_Date]]="","",TEXT(Sales_Pipeline[[#This Row],[Close_Date]],"mmm"))</f>
        <v>Nov</v>
      </c>
      <c r="M7779" s="8" t="str">
        <f>IF(Sales_Pipeline[[#This Row],[Close_Date]]="","","Q"&amp;ROUNDUP(MONTH(Sales_Pipeline[[#This Row],[Close_Date]])/3,0))</f>
        <v>Q4</v>
      </c>
      <c r="N7779" s="2" cm="1">
        <f t="array" ref="N7779">IFERROR(_xlfn.IFS(Sales_Pipeline[[#This Row],[Deal_Stage]]="Won",_xlfn.XLOOKUP(Sales_Pipeline[[#This Row],[Product]],Products!$A$2:$A$8,Products!$C$2:$C$8),Sales_Pipeline[[#This Row],[Deal_Stage]]="Lost",_xlfn.XLOOKUP(Sales_Pipeline[[#This Row],[Product]],Products!$A$2:$A$8,Products!$C$2:$C$8)),"")</f>
        <v>1096</v>
      </c>
      <c r="O7779" s="2">
        <v>0</v>
      </c>
    </row>
    <row r="7780" spans="1:15" x14ac:dyDescent="0.3">
      <c r="A7780" t="s">
        <v>7926</v>
      </c>
      <c r="B7780" t="s">
        <v>15</v>
      </c>
      <c r="C7780" t="str">
        <f>_xlfn.XLOOKUP(Sales_Pipeline[[#This Row],[Sales_Agent]],Sales_Teams[Sales_Agent],Sales_Teams[Manager])</f>
        <v>Melvin Marxen</v>
      </c>
      <c r="D7780" t="str">
        <f>_xlfn.XLOOKUP(Sales_Pipeline[[#This Row],[Manager]],Sales_Teams[Manager],Sales_Teams[Regional_Office])</f>
        <v>Central</v>
      </c>
      <c r="E7780" t="s">
        <v>8953</v>
      </c>
      <c r="F7780" t="s">
        <v>134</v>
      </c>
      <c r="G7780" t="str">
        <f>IFERROR(_xlfn.XLOOKUP(Sales_Pipeline[[#This Row],[Account]],Accounts!$A$2:$A$86,Accounts!$F$2:$F$86),"")</f>
        <v>United States</v>
      </c>
      <c r="H7780" t="s">
        <v>57</v>
      </c>
      <c r="I7780" s="3">
        <v>43032</v>
      </c>
      <c r="J7780" s="3">
        <v>43070</v>
      </c>
      <c r="K7780" s="8" t="str">
        <f>IF(Sales_Pipeline[[#This Row],[Close_Date]]="","",TEXT(Sales_Pipeline[[#This Row],[Close_Date]],"ddd"))</f>
        <v>Fri</v>
      </c>
      <c r="L7780" s="8" t="str">
        <f>IF(Sales_Pipeline[[#This Row],[Close_Date]]="","",TEXT(Sales_Pipeline[[#This Row],[Close_Date]],"mmm"))</f>
        <v>Dec</v>
      </c>
      <c r="M7780" s="8" t="str">
        <f>IF(Sales_Pipeline[[#This Row],[Close_Date]]="","","Q"&amp;ROUNDUP(MONTH(Sales_Pipeline[[#This Row],[Close_Date]])/3,0))</f>
        <v>Q4</v>
      </c>
      <c r="N7780" s="2" cm="1">
        <f t="array" ref="N7780">IFERROR(_xlfn.IFS(Sales_Pipeline[[#This Row],[Deal_Stage]]="Won",_xlfn.XLOOKUP(Sales_Pipeline[[#This Row],[Product]],Products!$A$2:$A$8,Products!$C$2:$C$8),Sales_Pipeline[[#This Row],[Deal_Stage]]="Lost",_xlfn.XLOOKUP(Sales_Pipeline[[#This Row],[Product]],Products!$A$2:$A$8,Products!$C$2:$C$8)),"")</f>
        <v>4821</v>
      </c>
      <c r="O7780" s="2">
        <v>5542</v>
      </c>
    </row>
    <row r="7781" spans="1:15" x14ac:dyDescent="0.3">
      <c r="A7781" t="s">
        <v>7927</v>
      </c>
      <c r="B7781" t="s">
        <v>40</v>
      </c>
      <c r="C7781" t="str">
        <f>_xlfn.XLOOKUP(Sales_Pipeline[[#This Row],[Sales_Agent]],Sales_Teams[Sales_Agent],Sales_Teams[Manager])</f>
        <v>Summer Sewald</v>
      </c>
      <c r="D7781" t="str">
        <f>_xlfn.XLOOKUP(Sales_Pipeline[[#This Row],[Manager]],Sales_Teams[Manager],Sales_Teams[Regional_Office])</f>
        <v>West</v>
      </c>
      <c r="E7781" t="s">
        <v>76</v>
      </c>
      <c r="F7781" t="s">
        <v>89</v>
      </c>
      <c r="G7781" t="str">
        <f>IFERROR(_xlfn.XLOOKUP(Sales_Pipeline[[#This Row],[Account]],Accounts!$A$2:$A$86,Accounts!$F$2:$F$86),"")</f>
        <v>United States</v>
      </c>
      <c r="H7781" t="s">
        <v>57</v>
      </c>
      <c r="I7781" s="3">
        <v>43032</v>
      </c>
      <c r="J7781" s="3">
        <v>43100</v>
      </c>
      <c r="K7781" s="8" t="str">
        <f>IF(Sales_Pipeline[[#This Row],[Close_Date]]="","",TEXT(Sales_Pipeline[[#This Row],[Close_Date]],"ddd"))</f>
        <v>Sun</v>
      </c>
      <c r="L7781" s="8" t="str">
        <f>IF(Sales_Pipeline[[#This Row],[Close_Date]]="","",TEXT(Sales_Pipeline[[#This Row],[Close_Date]],"mmm"))</f>
        <v>Dec</v>
      </c>
      <c r="M7781" s="8" t="str">
        <f>IF(Sales_Pipeline[[#This Row],[Close_Date]]="","","Q"&amp;ROUNDUP(MONTH(Sales_Pipeline[[#This Row],[Close_Date]])/3,0))</f>
        <v>Q4</v>
      </c>
      <c r="N7781" s="2" cm="1">
        <f t="array" ref="N7781">IFERROR(_xlfn.IFS(Sales_Pipeline[[#This Row],[Deal_Stage]]="Won",_xlfn.XLOOKUP(Sales_Pipeline[[#This Row],[Product]],Products!$A$2:$A$8,Products!$C$2:$C$8),Sales_Pipeline[[#This Row],[Deal_Stage]]="Lost",_xlfn.XLOOKUP(Sales_Pipeline[[#This Row],[Product]],Products!$A$2:$A$8,Products!$C$2:$C$8)),"")</f>
        <v>3393</v>
      </c>
      <c r="O7781" s="2">
        <v>3296</v>
      </c>
    </row>
    <row r="7782" spans="1:15" x14ac:dyDescent="0.3">
      <c r="A7782" t="s">
        <v>7928</v>
      </c>
      <c r="B7782" t="s">
        <v>10</v>
      </c>
      <c r="C7782" t="str">
        <f>_xlfn.XLOOKUP(Sales_Pipeline[[#This Row],[Sales_Agent]],Sales_Teams[Sales_Agent],Sales_Teams[Manager])</f>
        <v>Melvin Marxen</v>
      </c>
      <c r="D7782" t="str">
        <f>_xlfn.XLOOKUP(Sales_Pipeline[[#This Row],[Manager]],Sales_Teams[Manager],Sales_Teams[Regional_Office])</f>
        <v>Central</v>
      </c>
      <c r="E7782" t="s">
        <v>55</v>
      </c>
      <c r="F7782" t="s">
        <v>223</v>
      </c>
      <c r="G7782" t="str">
        <f>IFERROR(_xlfn.XLOOKUP(Sales_Pipeline[[#This Row],[Account]],Accounts!$A$2:$A$86,Accounts!$F$2:$F$86),"")</f>
        <v>United States</v>
      </c>
      <c r="H7782" t="s">
        <v>82</v>
      </c>
      <c r="I7782" s="3">
        <v>43032</v>
      </c>
      <c r="J7782" s="3">
        <v>43033</v>
      </c>
      <c r="K7782" s="8" t="str">
        <f>IF(Sales_Pipeline[[#This Row],[Close_Date]]="","",TEXT(Sales_Pipeline[[#This Row],[Close_Date]],"ddd"))</f>
        <v>Wed</v>
      </c>
      <c r="L7782" s="8" t="str">
        <f>IF(Sales_Pipeline[[#This Row],[Close_Date]]="","",TEXT(Sales_Pipeline[[#This Row],[Close_Date]],"mmm"))</f>
        <v>Oct</v>
      </c>
      <c r="M7782" s="8" t="str">
        <f>IF(Sales_Pipeline[[#This Row],[Close_Date]]="","","Q"&amp;ROUNDUP(MONTH(Sales_Pipeline[[#This Row],[Close_Date]])/3,0))</f>
        <v>Q4</v>
      </c>
      <c r="N7782" s="2" cm="1">
        <f t="array" ref="N7782">IFERROR(_xlfn.IFS(Sales_Pipeline[[#This Row],[Deal_Stage]]="Won",_xlfn.XLOOKUP(Sales_Pipeline[[#This Row],[Product]],Products!$A$2:$A$8,Products!$C$2:$C$8),Sales_Pipeline[[#This Row],[Deal_Stage]]="Lost",_xlfn.XLOOKUP(Sales_Pipeline[[#This Row],[Product]],Products!$A$2:$A$8,Products!$C$2:$C$8)),"")</f>
        <v>1096</v>
      </c>
      <c r="O7782" s="2">
        <v>0</v>
      </c>
    </row>
    <row r="7783" spans="1:15" x14ac:dyDescent="0.3">
      <c r="A7783" t="s">
        <v>7929</v>
      </c>
      <c r="B7783" t="s">
        <v>10</v>
      </c>
      <c r="C7783" t="str">
        <f>_xlfn.XLOOKUP(Sales_Pipeline[[#This Row],[Sales_Agent]],Sales_Teams[Sales_Agent],Sales_Teams[Manager])</f>
        <v>Melvin Marxen</v>
      </c>
      <c r="D7783" t="str">
        <f>_xlfn.XLOOKUP(Sales_Pipeline[[#This Row],[Manager]],Sales_Teams[Manager],Sales_Teams[Regional_Office])</f>
        <v>Central</v>
      </c>
      <c r="E7783" t="s">
        <v>63</v>
      </c>
      <c r="F7783" t="s">
        <v>318</v>
      </c>
      <c r="G7783" t="str">
        <f>IFERROR(_xlfn.XLOOKUP(Sales_Pipeline[[#This Row],[Account]],Accounts!$A$2:$A$86,Accounts!$F$2:$F$86),"")</f>
        <v>Kenya</v>
      </c>
      <c r="H7783" t="s">
        <v>57</v>
      </c>
      <c r="I7783" s="3">
        <v>43032</v>
      </c>
      <c r="J7783" s="3">
        <v>43037</v>
      </c>
      <c r="K7783" s="8" t="str">
        <f>IF(Sales_Pipeline[[#This Row],[Close_Date]]="","",TEXT(Sales_Pipeline[[#This Row],[Close_Date]],"ddd"))</f>
        <v>Sun</v>
      </c>
      <c r="L7783" s="8" t="str">
        <f>IF(Sales_Pipeline[[#This Row],[Close_Date]]="","",TEXT(Sales_Pipeline[[#This Row],[Close_Date]],"mmm"))</f>
        <v>Oct</v>
      </c>
      <c r="M7783" s="8" t="str">
        <f>IF(Sales_Pipeline[[#This Row],[Close_Date]]="","","Q"&amp;ROUNDUP(MONTH(Sales_Pipeline[[#This Row],[Close_Date]])/3,0))</f>
        <v>Q4</v>
      </c>
      <c r="N7783" s="2" cm="1">
        <f t="array" ref="N7783">IFERROR(_xlfn.IFS(Sales_Pipeline[[#This Row],[Deal_Stage]]="Won",_xlfn.XLOOKUP(Sales_Pipeline[[#This Row],[Product]],Products!$A$2:$A$8,Products!$C$2:$C$8),Sales_Pipeline[[#This Row],[Deal_Stage]]="Lost",_xlfn.XLOOKUP(Sales_Pipeline[[#This Row],[Product]],Products!$A$2:$A$8,Products!$C$2:$C$8)),"")</f>
        <v>550</v>
      </c>
      <c r="O7783" s="2">
        <v>519</v>
      </c>
    </row>
    <row r="7784" spans="1:15" x14ac:dyDescent="0.3">
      <c r="A7784" t="s">
        <v>7930</v>
      </c>
      <c r="B7784" t="s">
        <v>10</v>
      </c>
      <c r="C7784" t="str">
        <f>_xlfn.XLOOKUP(Sales_Pipeline[[#This Row],[Sales_Agent]],Sales_Teams[Sales_Agent],Sales_Teams[Manager])</f>
        <v>Melvin Marxen</v>
      </c>
      <c r="D7784" t="str">
        <f>_xlfn.XLOOKUP(Sales_Pipeline[[#This Row],[Manager]],Sales_Teams[Manager],Sales_Teams[Regional_Office])</f>
        <v>Central</v>
      </c>
      <c r="E7784" t="s">
        <v>55</v>
      </c>
      <c r="F7784" t="s">
        <v>318</v>
      </c>
      <c r="G7784" t="str">
        <f>IFERROR(_xlfn.XLOOKUP(Sales_Pipeline[[#This Row],[Account]],Accounts!$A$2:$A$86,Accounts!$F$2:$F$86),"")</f>
        <v>Kenya</v>
      </c>
      <c r="H7784" t="s">
        <v>57</v>
      </c>
      <c r="I7784" s="3">
        <v>43032</v>
      </c>
      <c r="J7784" s="3">
        <v>43033</v>
      </c>
      <c r="K7784" s="8" t="str">
        <f>IF(Sales_Pipeline[[#This Row],[Close_Date]]="","",TEXT(Sales_Pipeline[[#This Row],[Close_Date]],"ddd"))</f>
        <v>Wed</v>
      </c>
      <c r="L7784" s="8" t="str">
        <f>IF(Sales_Pipeline[[#This Row],[Close_Date]]="","",TEXT(Sales_Pipeline[[#This Row],[Close_Date]],"mmm"))</f>
        <v>Oct</v>
      </c>
      <c r="M7784" s="8" t="str">
        <f>IF(Sales_Pipeline[[#This Row],[Close_Date]]="","","Q"&amp;ROUNDUP(MONTH(Sales_Pipeline[[#This Row],[Close_Date]])/3,0))</f>
        <v>Q4</v>
      </c>
      <c r="N7784" s="2" cm="1">
        <f t="array" ref="N7784">IFERROR(_xlfn.IFS(Sales_Pipeline[[#This Row],[Deal_Stage]]="Won",_xlfn.XLOOKUP(Sales_Pipeline[[#This Row],[Product]],Products!$A$2:$A$8,Products!$C$2:$C$8),Sales_Pipeline[[#This Row],[Deal_Stage]]="Lost",_xlfn.XLOOKUP(Sales_Pipeline[[#This Row],[Product]],Products!$A$2:$A$8,Products!$C$2:$C$8)),"")</f>
        <v>1096</v>
      </c>
      <c r="O7784" s="2">
        <v>1243</v>
      </c>
    </row>
    <row r="7785" spans="1:15" x14ac:dyDescent="0.3">
      <c r="A7785" t="s">
        <v>7931</v>
      </c>
      <c r="B7785" t="s">
        <v>43</v>
      </c>
      <c r="C7785" t="str">
        <f>_xlfn.XLOOKUP(Sales_Pipeline[[#This Row],[Sales_Agent]],Sales_Teams[Sales_Agent],Sales_Teams[Manager])</f>
        <v>Summer Sewald</v>
      </c>
      <c r="D7785" t="str">
        <f>_xlfn.XLOOKUP(Sales_Pipeline[[#This Row],[Manager]],Sales_Teams[Manager],Sales_Teams[Regional_Office])</f>
        <v>West</v>
      </c>
      <c r="E7785" t="s">
        <v>76</v>
      </c>
      <c r="F7785" t="s">
        <v>100</v>
      </c>
      <c r="G7785" t="str">
        <f>IFERROR(_xlfn.XLOOKUP(Sales_Pipeline[[#This Row],[Account]],Accounts!$A$2:$A$86,Accounts!$F$2:$F$86),"")</f>
        <v>United States</v>
      </c>
      <c r="H7785" t="s">
        <v>82</v>
      </c>
      <c r="I7785" s="3">
        <v>43032</v>
      </c>
      <c r="J7785" s="3">
        <v>43034</v>
      </c>
      <c r="K7785" s="8" t="str">
        <f>IF(Sales_Pipeline[[#This Row],[Close_Date]]="","",TEXT(Sales_Pipeline[[#This Row],[Close_Date]],"ddd"))</f>
        <v>Thu</v>
      </c>
      <c r="L7785" s="8" t="str">
        <f>IF(Sales_Pipeline[[#This Row],[Close_Date]]="","",TEXT(Sales_Pipeline[[#This Row],[Close_Date]],"mmm"))</f>
        <v>Oct</v>
      </c>
      <c r="M7785" s="8" t="str">
        <f>IF(Sales_Pipeline[[#This Row],[Close_Date]]="","","Q"&amp;ROUNDUP(MONTH(Sales_Pipeline[[#This Row],[Close_Date]])/3,0))</f>
        <v>Q4</v>
      </c>
      <c r="N7785" s="2" cm="1">
        <f t="array" ref="N7785">IFERROR(_xlfn.IFS(Sales_Pipeline[[#This Row],[Deal_Stage]]="Won",_xlfn.XLOOKUP(Sales_Pipeline[[#This Row],[Product]],Products!$A$2:$A$8,Products!$C$2:$C$8),Sales_Pipeline[[#This Row],[Deal_Stage]]="Lost",_xlfn.XLOOKUP(Sales_Pipeline[[#This Row],[Product]],Products!$A$2:$A$8,Products!$C$2:$C$8)),"")</f>
        <v>3393</v>
      </c>
      <c r="O7785" s="2">
        <v>0</v>
      </c>
    </row>
    <row r="7786" spans="1:15" x14ac:dyDescent="0.3">
      <c r="A7786" t="s">
        <v>7932</v>
      </c>
      <c r="B7786" t="s">
        <v>8</v>
      </c>
      <c r="C7786" t="str">
        <f>_xlfn.XLOOKUP(Sales_Pipeline[[#This Row],[Sales_Agent]],Sales_Teams[Sales_Agent],Sales_Teams[Manager])</f>
        <v>Dustin Brinkmann</v>
      </c>
      <c r="D7786" t="str">
        <f>_xlfn.XLOOKUP(Sales_Pipeline[[#This Row],[Manager]],Sales_Teams[Manager],Sales_Teams[Regional_Office])</f>
        <v>Central</v>
      </c>
      <c r="E7786" t="s">
        <v>55</v>
      </c>
      <c r="F7786" t="s">
        <v>68</v>
      </c>
      <c r="G7786" t="str">
        <f>IFERROR(_xlfn.XLOOKUP(Sales_Pipeline[[#This Row],[Account]],Accounts!$A$2:$A$86,Accounts!$F$2:$F$86),"")</f>
        <v>United States</v>
      </c>
      <c r="H7786" t="s">
        <v>57</v>
      </c>
      <c r="I7786" s="3">
        <v>43032</v>
      </c>
      <c r="J7786" s="3">
        <v>43039</v>
      </c>
      <c r="K7786" s="8" t="str">
        <f>IF(Sales_Pipeline[[#This Row],[Close_Date]]="","",TEXT(Sales_Pipeline[[#This Row],[Close_Date]],"ddd"))</f>
        <v>Tue</v>
      </c>
      <c r="L7786" s="8" t="str">
        <f>IF(Sales_Pipeline[[#This Row],[Close_Date]]="","",TEXT(Sales_Pipeline[[#This Row],[Close_Date]],"mmm"))</f>
        <v>Oct</v>
      </c>
      <c r="M7786" s="8" t="str">
        <f>IF(Sales_Pipeline[[#This Row],[Close_Date]]="","","Q"&amp;ROUNDUP(MONTH(Sales_Pipeline[[#This Row],[Close_Date]])/3,0))</f>
        <v>Q4</v>
      </c>
      <c r="N7786" s="2" cm="1">
        <f t="array" ref="N7786">IFERROR(_xlfn.IFS(Sales_Pipeline[[#This Row],[Deal_Stage]]="Won",_xlfn.XLOOKUP(Sales_Pipeline[[#This Row],[Product]],Products!$A$2:$A$8,Products!$C$2:$C$8),Sales_Pipeline[[#This Row],[Deal_Stage]]="Lost",_xlfn.XLOOKUP(Sales_Pipeline[[#This Row],[Product]],Products!$A$2:$A$8,Products!$C$2:$C$8)),"")</f>
        <v>1096</v>
      </c>
      <c r="O7786" s="2">
        <v>1133</v>
      </c>
    </row>
    <row r="7787" spans="1:15" x14ac:dyDescent="0.3">
      <c r="A7787" t="s">
        <v>7933</v>
      </c>
      <c r="B7787" t="s">
        <v>12</v>
      </c>
      <c r="C7787" t="str">
        <f>_xlfn.XLOOKUP(Sales_Pipeline[[#This Row],[Sales_Agent]],Sales_Teams[Sales_Agent],Sales_Teams[Manager])</f>
        <v>Melvin Marxen</v>
      </c>
      <c r="D7787" t="str">
        <f>_xlfn.XLOOKUP(Sales_Pipeline[[#This Row],[Manager]],Sales_Teams[Manager],Sales_Teams[Regional_Office])</f>
        <v>Central</v>
      </c>
      <c r="E7787" t="s">
        <v>63</v>
      </c>
      <c r="F7787" t="s">
        <v>330</v>
      </c>
      <c r="G7787" t="str">
        <f>IFERROR(_xlfn.XLOOKUP(Sales_Pipeline[[#This Row],[Account]],Accounts!$A$2:$A$86,Accounts!$F$2:$F$86),"")</f>
        <v>Korea</v>
      </c>
      <c r="H7787" t="s">
        <v>82</v>
      </c>
      <c r="I7787" s="3">
        <v>43032</v>
      </c>
      <c r="J7787" s="3">
        <v>43093</v>
      </c>
      <c r="K7787" s="8" t="str">
        <f>IF(Sales_Pipeline[[#This Row],[Close_Date]]="","",TEXT(Sales_Pipeline[[#This Row],[Close_Date]],"ddd"))</f>
        <v>Sun</v>
      </c>
      <c r="L7787" s="8" t="str">
        <f>IF(Sales_Pipeline[[#This Row],[Close_Date]]="","",TEXT(Sales_Pipeline[[#This Row],[Close_Date]],"mmm"))</f>
        <v>Dec</v>
      </c>
      <c r="M7787" s="8" t="str">
        <f>IF(Sales_Pipeline[[#This Row],[Close_Date]]="","","Q"&amp;ROUNDUP(MONTH(Sales_Pipeline[[#This Row],[Close_Date]])/3,0))</f>
        <v>Q4</v>
      </c>
      <c r="N7787" s="2" cm="1">
        <f t="array" ref="N7787">IFERROR(_xlfn.IFS(Sales_Pipeline[[#This Row],[Deal_Stage]]="Won",_xlfn.XLOOKUP(Sales_Pipeline[[#This Row],[Product]],Products!$A$2:$A$8,Products!$C$2:$C$8),Sales_Pipeline[[#This Row],[Deal_Stage]]="Lost",_xlfn.XLOOKUP(Sales_Pipeline[[#This Row],[Product]],Products!$A$2:$A$8,Products!$C$2:$C$8)),"")</f>
        <v>550</v>
      </c>
      <c r="O7787" s="2">
        <v>0</v>
      </c>
    </row>
    <row r="7788" spans="1:15" x14ac:dyDescent="0.3">
      <c r="A7788" t="s">
        <v>7934</v>
      </c>
      <c r="B7788" t="s">
        <v>12</v>
      </c>
      <c r="C7788" t="str">
        <f>_xlfn.XLOOKUP(Sales_Pipeline[[#This Row],[Sales_Agent]],Sales_Teams[Sales_Agent],Sales_Teams[Manager])</f>
        <v>Melvin Marxen</v>
      </c>
      <c r="D7788" t="str">
        <f>_xlfn.XLOOKUP(Sales_Pipeline[[#This Row],[Manager]],Sales_Teams[Manager],Sales_Teams[Regional_Office])</f>
        <v>Central</v>
      </c>
      <c r="E7788" t="s">
        <v>76</v>
      </c>
      <c r="F7788" t="s">
        <v>81</v>
      </c>
      <c r="G7788" t="str">
        <f>IFERROR(_xlfn.XLOOKUP(Sales_Pipeline[[#This Row],[Account]],Accounts!$A$2:$A$86,Accounts!$F$2:$F$86),"")</f>
        <v>Italy</v>
      </c>
      <c r="H7788" t="s">
        <v>82</v>
      </c>
      <c r="I7788" s="3">
        <v>43032</v>
      </c>
      <c r="J7788" s="3">
        <v>43098</v>
      </c>
      <c r="K7788" s="8" t="str">
        <f>IF(Sales_Pipeline[[#This Row],[Close_Date]]="","",TEXT(Sales_Pipeline[[#This Row],[Close_Date]],"ddd"))</f>
        <v>Fri</v>
      </c>
      <c r="L7788" s="8" t="str">
        <f>IF(Sales_Pipeline[[#This Row],[Close_Date]]="","",TEXT(Sales_Pipeline[[#This Row],[Close_Date]],"mmm"))</f>
        <v>Dec</v>
      </c>
      <c r="M7788" s="8" t="str">
        <f>IF(Sales_Pipeline[[#This Row],[Close_Date]]="","","Q"&amp;ROUNDUP(MONTH(Sales_Pipeline[[#This Row],[Close_Date]])/3,0))</f>
        <v>Q4</v>
      </c>
      <c r="N7788" s="2" cm="1">
        <f t="array" ref="N7788">IFERROR(_xlfn.IFS(Sales_Pipeline[[#This Row],[Deal_Stage]]="Won",_xlfn.XLOOKUP(Sales_Pipeline[[#This Row],[Product]],Products!$A$2:$A$8,Products!$C$2:$C$8),Sales_Pipeline[[#This Row],[Deal_Stage]]="Lost",_xlfn.XLOOKUP(Sales_Pipeline[[#This Row],[Product]],Products!$A$2:$A$8,Products!$C$2:$C$8)),"")</f>
        <v>3393</v>
      </c>
      <c r="O7788" s="2">
        <v>0</v>
      </c>
    </row>
    <row r="7789" spans="1:15" x14ac:dyDescent="0.3">
      <c r="A7789" t="s">
        <v>7935</v>
      </c>
      <c r="B7789" t="s">
        <v>45</v>
      </c>
      <c r="C7789" t="str">
        <f>_xlfn.XLOOKUP(Sales_Pipeline[[#This Row],[Sales_Agent]],Sales_Teams[Sales_Agent],Sales_Teams[Manager])</f>
        <v>Summer Sewald</v>
      </c>
      <c r="D7789" t="str">
        <f>_xlfn.XLOOKUP(Sales_Pipeline[[#This Row],[Manager]],Sales_Teams[Manager],Sales_Teams[Regional_Office])</f>
        <v>West</v>
      </c>
      <c r="E7789" t="s">
        <v>84</v>
      </c>
      <c r="F7789" t="s">
        <v>191</v>
      </c>
      <c r="G7789" t="str">
        <f>IFERROR(_xlfn.XLOOKUP(Sales_Pipeline[[#This Row],[Account]],Accounts!$A$2:$A$86,Accounts!$F$2:$F$86),"")</f>
        <v>United States</v>
      </c>
      <c r="H7789" t="s">
        <v>57</v>
      </c>
      <c r="I7789" s="3">
        <v>43032</v>
      </c>
      <c r="J7789" s="3">
        <v>43049</v>
      </c>
      <c r="K7789" s="8" t="str">
        <f>IF(Sales_Pipeline[[#This Row],[Close_Date]]="","",TEXT(Sales_Pipeline[[#This Row],[Close_Date]],"ddd"))</f>
        <v>Fri</v>
      </c>
      <c r="L7789" s="8" t="str">
        <f>IF(Sales_Pipeline[[#This Row],[Close_Date]]="","",TEXT(Sales_Pipeline[[#This Row],[Close_Date]],"mmm"))</f>
        <v>Nov</v>
      </c>
      <c r="M7789" s="8" t="str">
        <f>IF(Sales_Pipeline[[#This Row],[Close_Date]]="","","Q"&amp;ROUNDUP(MONTH(Sales_Pipeline[[#This Row],[Close_Date]])/3,0))</f>
        <v>Q4</v>
      </c>
      <c r="N7789" s="2" cm="1">
        <f t="array" ref="N7789">IFERROR(_xlfn.IFS(Sales_Pipeline[[#This Row],[Deal_Stage]]="Won",_xlfn.XLOOKUP(Sales_Pipeline[[#This Row],[Product]],Products!$A$2:$A$8,Products!$C$2:$C$8),Sales_Pipeline[[#This Row],[Deal_Stage]]="Lost",_xlfn.XLOOKUP(Sales_Pipeline[[#This Row],[Product]],Products!$A$2:$A$8,Products!$C$2:$C$8)),"")</f>
        <v>5482</v>
      </c>
      <c r="O7789" s="2">
        <v>4945</v>
      </c>
    </row>
    <row r="7790" spans="1:15" x14ac:dyDescent="0.3">
      <c r="A7790" t="s">
        <v>7936</v>
      </c>
      <c r="B7790" t="s">
        <v>7</v>
      </c>
      <c r="C7790" t="str">
        <f>_xlfn.XLOOKUP(Sales_Pipeline[[#This Row],[Sales_Agent]],Sales_Teams[Sales_Agent],Sales_Teams[Manager])</f>
        <v>Dustin Brinkmann</v>
      </c>
      <c r="D7790" t="str">
        <f>_xlfn.XLOOKUP(Sales_Pipeline[[#This Row],[Manager]],Sales_Teams[Manager],Sales_Teams[Regional_Office])</f>
        <v>Central</v>
      </c>
      <c r="E7790" t="s">
        <v>76</v>
      </c>
      <c r="F7790" t="s">
        <v>94</v>
      </c>
      <c r="G7790" t="str">
        <f>IFERROR(_xlfn.XLOOKUP(Sales_Pipeline[[#This Row],[Account]],Accounts!$A$2:$A$86,Accounts!$F$2:$F$86),"")</f>
        <v>United States</v>
      </c>
      <c r="H7790" t="s">
        <v>82</v>
      </c>
      <c r="I7790" s="3">
        <v>43032</v>
      </c>
      <c r="J7790" s="3">
        <v>43038</v>
      </c>
      <c r="K7790" s="8" t="str">
        <f>IF(Sales_Pipeline[[#This Row],[Close_Date]]="","",TEXT(Sales_Pipeline[[#This Row],[Close_Date]],"ddd"))</f>
        <v>Mon</v>
      </c>
      <c r="L7790" s="8" t="str">
        <f>IF(Sales_Pipeline[[#This Row],[Close_Date]]="","",TEXT(Sales_Pipeline[[#This Row],[Close_Date]],"mmm"))</f>
        <v>Oct</v>
      </c>
      <c r="M7790" s="8" t="str">
        <f>IF(Sales_Pipeline[[#This Row],[Close_Date]]="","","Q"&amp;ROUNDUP(MONTH(Sales_Pipeline[[#This Row],[Close_Date]])/3,0))</f>
        <v>Q4</v>
      </c>
      <c r="N7790" s="2" cm="1">
        <f t="array" ref="N7790">IFERROR(_xlfn.IFS(Sales_Pipeline[[#This Row],[Deal_Stage]]="Won",_xlfn.XLOOKUP(Sales_Pipeline[[#This Row],[Product]],Products!$A$2:$A$8,Products!$C$2:$C$8),Sales_Pipeline[[#This Row],[Deal_Stage]]="Lost",_xlfn.XLOOKUP(Sales_Pipeline[[#This Row],[Product]],Products!$A$2:$A$8,Products!$C$2:$C$8)),"")</f>
        <v>3393</v>
      </c>
      <c r="O7790" s="2">
        <v>0</v>
      </c>
    </row>
    <row r="7791" spans="1:15" x14ac:dyDescent="0.3">
      <c r="A7791" t="s">
        <v>7937</v>
      </c>
      <c r="B7791" t="s">
        <v>32</v>
      </c>
      <c r="C7791" t="str">
        <f>_xlfn.XLOOKUP(Sales_Pipeline[[#This Row],[Sales_Agent]],Sales_Teams[Sales_Agent],Sales_Teams[Manager])</f>
        <v>Celia Rouche</v>
      </c>
      <c r="D7791" t="str">
        <f>_xlfn.XLOOKUP(Sales_Pipeline[[#This Row],[Manager]],Sales_Teams[Manager],Sales_Teams[Regional_Office])</f>
        <v>West</v>
      </c>
      <c r="E7791" t="s">
        <v>63</v>
      </c>
      <c r="F7791" t="s">
        <v>72</v>
      </c>
      <c r="G7791" t="str">
        <f>IFERROR(_xlfn.XLOOKUP(Sales_Pipeline[[#This Row],[Account]],Accounts!$A$2:$A$86,Accounts!$F$2:$F$86),"")</f>
        <v>United States</v>
      </c>
      <c r="H7791" t="s">
        <v>57</v>
      </c>
      <c r="I7791" s="3">
        <v>43032</v>
      </c>
      <c r="J7791" s="3">
        <v>43034</v>
      </c>
      <c r="K7791" s="8" t="str">
        <f>IF(Sales_Pipeline[[#This Row],[Close_Date]]="","",TEXT(Sales_Pipeline[[#This Row],[Close_Date]],"ddd"))</f>
        <v>Thu</v>
      </c>
      <c r="L7791" s="8" t="str">
        <f>IF(Sales_Pipeline[[#This Row],[Close_Date]]="","",TEXT(Sales_Pipeline[[#This Row],[Close_Date]],"mmm"))</f>
        <v>Oct</v>
      </c>
      <c r="M7791" s="8" t="str">
        <f>IF(Sales_Pipeline[[#This Row],[Close_Date]]="","","Q"&amp;ROUNDUP(MONTH(Sales_Pipeline[[#This Row],[Close_Date]])/3,0))</f>
        <v>Q4</v>
      </c>
      <c r="N7791" s="2" cm="1">
        <f t="array" ref="N7791">IFERROR(_xlfn.IFS(Sales_Pipeline[[#This Row],[Deal_Stage]]="Won",_xlfn.XLOOKUP(Sales_Pipeline[[#This Row],[Product]],Products!$A$2:$A$8,Products!$C$2:$C$8),Sales_Pipeline[[#This Row],[Deal_Stage]]="Lost",_xlfn.XLOOKUP(Sales_Pipeline[[#This Row],[Product]],Products!$A$2:$A$8,Products!$C$2:$C$8)),"")</f>
        <v>550</v>
      </c>
      <c r="O7791" s="2">
        <v>535</v>
      </c>
    </row>
    <row r="7792" spans="1:15" x14ac:dyDescent="0.3">
      <c r="A7792" t="s">
        <v>7938</v>
      </c>
      <c r="B7792" t="s">
        <v>23</v>
      </c>
      <c r="C7792" t="str">
        <f>_xlfn.XLOOKUP(Sales_Pipeline[[#This Row],[Sales_Agent]],Sales_Teams[Sales_Agent],Sales_Teams[Manager])</f>
        <v>Cara Losch</v>
      </c>
      <c r="D7792" t="str">
        <f>_xlfn.XLOOKUP(Sales_Pipeline[[#This Row],[Manager]],Sales_Teams[Manager],Sales_Teams[Regional_Office])</f>
        <v>East</v>
      </c>
      <c r="E7792" t="s">
        <v>63</v>
      </c>
      <c r="G7792" t="str">
        <f>IFERROR(_xlfn.XLOOKUP(Sales_Pipeline[[#This Row],[Account]],Accounts!$A$2:$A$86,Accounts!$F$2:$F$86),"")</f>
        <v/>
      </c>
      <c r="H7792" t="s">
        <v>77</v>
      </c>
      <c r="I7792" s="3">
        <v>43032</v>
      </c>
      <c r="K7792" s="8" t="str">
        <f>IF(Sales_Pipeline[[#This Row],[Close_Date]]="","",TEXT(Sales_Pipeline[[#This Row],[Close_Date]],"ddd"))</f>
        <v/>
      </c>
      <c r="L7792" s="8" t="str">
        <f>IF(Sales_Pipeline[[#This Row],[Close_Date]]="","",TEXT(Sales_Pipeline[[#This Row],[Close_Date]],"mmm"))</f>
        <v/>
      </c>
      <c r="M7792" s="8" t="str">
        <f>IF(Sales_Pipeline[[#This Row],[Close_Date]]="","","Q"&amp;ROUNDUP(MONTH(Sales_Pipeline[[#This Row],[Close_Date]])/3,0))</f>
        <v/>
      </c>
      <c r="N7792" s="2" t="str" cm="1">
        <f t="array" ref="N7792">IFERROR(_xlfn.IFS(Sales_Pipeline[[#This Row],[Deal_Stage]]="Won",_xlfn.XLOOKUP(Sales_Pipeline[[#This Row],[Product]],Products!$A$2:$A$8,Products!$C$2:$C$8),Sales_Pipeline[[#This Row],[Deal_Stage]]="Lost",_xlfn.XLOOKUP(Sales_Pipeline[[#This Row],[Product]],Products!$A$2:$A$8,Products!$C$2:$C$8)),"")</f>
        <v/>
      </c>
      <c r="O7792" s="2">
        <v>0</v>
      </c>
    </row>
    <row r="7793" spans="1:15" x14ac:dyDescent="0.3">
      <c r="A7793" t="s">
        <v>7939</v>
      </c>
      <c r="B7793" t="s">
        <v>44</v>
      </c>
      <c r="C7793" t="str">
        <f>_xlfn.XLOOKUP(Sales_Pipeline[[#This Row],[Sales_Agent]],Sales_Teams[Sales_Agent],Sales_Teams[Manager])</f>
        <v>Summer Sewald</v>
      </c>
      <c r="D7793" t="str">
        <f>_xlfn.XLOOKUP(Sales_Pipeline[[#This Row],[Manager]],Sales_Teams[Manager],Sales_Teams[Regional_Office])</f>
        <v>West</v>
      </c>
      <c r="E7793" t="s">
        <v>76</v>
      </c>
      <c r="F7793" t="s">
        <v>107</v>
      </c>
      <c r="G7793" t="str">
        <f>IFERROR(_xlfn.XLOOKUP(Sales_Pipeline[[#This Row],[Account]],Accounts!$A$2:$A$86,Accounts!$F$2:$F$86),"")</f>
        <v>United States</v>
      </c>
      <c r="H7793" t="s">
        <v>82</v>
      </c>
      <c r="I7793" s="3">
        <v>43032</v>
      </c>
      <c r="J7793" s="3">
        <v>43046</v>
      </c>
      <c r="K7793" s="8" t="str">
        <f>IF(Sales_Pipeline[[#This Row],[Close_Date]]="","",TEXT(Sales_Pipeline[[#This Row],[Close_Date]],"ddd"))</f>
        <v>Tue</v>
      </c>
      <c r="L7793" s="8" t="str">
        <f>IF(Sales_Pipeline[[#This Row],[Close_Date]]="","",TEXT(Sales_Pipeline[[#This Row],[Close_Date]],"mmm"))</f>
        <v>Nov</v>
      </c>
      <c r="M7793" s="8" t="str">
        <f>IF(Sales_Pipeline[[#This Row],[Close_Date]]="","","Q"&amp;ROUNDUP(MONTH(Sales_Pipeline[[#This Row],[Close_Date]])/3,0))</f>
        <v>Q4</v>
      </c>
      <c r="N7793" s="2" cm="1">
        <f t="array" ref="N7793">IFERROR(_xlfn.IFS(Sales_Pipeline[[#This Row],[Deal_Stage]]="Won",_xlfn.XLOOKUP(Sales_Pipeline[[#This Row],[Product]],Products!$A$2:$A$8,Products!$C$2:$C$8),Sales_Pipeline[[#This Row],[Deal_Stage]]="Lost",_xlfn.XLOOKUP(Sales_Pipeline[[#This Row],[Product]],Products!$A$2:$A$8,Products!$C$2:$C$8)),"")</f>
        <v>3393</v>
      </c>
      <c r="O7793" s="2">
        <v>0</v>
      </c>
    </row>
    <row r="7794" spans="1:15" x14ac:dyDescent="0.3">
      <c r="A7794" t="s">
        <v>7940</v>
      </c>
      <c r="B7794" t="s">
        <v>3</v>
      </c>
      <c r="C7794" t="str">
        <f>_xlfn.XLOOKUP(Sales_Pipeline[[#This Row],[Sales_Agent]],Sales_Teams[Sales_Agent],Sales_Teams[Manager])</f>
        <v>Dustin Brinkmann</v>
      </c>
      <c r="D7794" t="str">
        <f>_xlfn.XLOOKUP(Sales_Pipeline[[#This Row],[Manager]],Sales_Teams[Manager],Sales_Teams[Regional_Office])</f>
        <v>Central</v>
      </c>
      <c r="E7794" t="s">
        <v>61</v>
      </c>
      <c r="F7794" t="s">
        <v>56</v>
      </c>
      <c r="G7794" t="str">
        <f>IFERROR(_xlfn.XLOOKUP(Sales_Pipeline[[#This Row],[Account]],Accounts!$A$2:$A$86,Accounts!$F$2:$F$86),"")</f>
        <v>United States</v>
      </c>
      <c r="H7794" t="s">
        <v>57</v>
      </c>
      <c r="I7794" s="3">
        <v>43033</v>
      </c>
      <c r="J7794" s="3">
        <v>43065</v>
      </c>
      <c r="K7794" s="8" t="str">
        <f>IF(Sales_Pipeline[[#This Row],[Close_Date]]="","",TEXT(Sales_Pipeline[[#This Row],[Close_Date]],"ddd"))</f>
        <v>Sun</v>
      </c>
      <c r="L7794" s="8" t="str">
        <f>IF(Sales_Pipeline[[#This Row],[Close_Date]]="","",TEXT(Sales_Pipeline[[#This Row],[Close_Date]],"mmm"))</f>
        <v>Nov</v>
      </c>
      <c r="M7794" s="8" t="str">
        <f>IF(Sales_Pipeline[[#This Row],[Close_Date]]="","","Q"&amp;ROUNDUP(MONTH(Sales_Pipeline[[#This Row],[Close_Date]])/3,0))</f>
        <v>Q4</v>
      </c>
      <c r="N7794" s="2" cm="1">
        <f t="array" ref="N7794">IFERROR(_xlfn.IFS(Sales_Pipeline[[#This Row],[Deal_Stage]]="Won",_xlfn.XLOOKUP(Sales_Pipeline[[#This Row],[Product]],Products!$A$2:$A$8,Products!$C$2:$C$8),Sales_Pipeline[[#This Row],[Deal_Stage]]="Lost",_xlfn.XLOOKUP(Sales_Pipeline[[#This Row],[Product]],Products!$A$2:$A$8,Products!$C$2:$C$8)),"")</f>
        <v>55</v>
      </c>
      <c r="O7794" s="2">
        <v>59</v>
      </c>
    </row>
    <row r="7795" spans="1:15" x14ac:dyDescent="0.3">
      <c r="A7795" t="s">
        <v>7941</v>
      </c>
      <c r="B7795" t="s">
        <v>20</v>
      </c>
      <c r="C7795" t="str">
        <f>_xlfn.XLOOKUP(Sales_Pipeline[[#This Row],[Sales_Agent]],Sales_Teams[Sales_Agent],Sales_Teams[Manager])</f>
        <v>Cara Losch</v>
      </c>
      <c r="D7795" t="str">
        <f>_xlfn.XLOOKUP(Sales_Pipeline[[#This Row],[Manager]],Sales_Teams[Manager],Sales_Teams[Regional_Office])</f>
        <v>East</v>
      </c>
      <c r="E7795" t="s">
        <v>63</v>
      </c>
      <c r="G7795" t="str">
        <f>IFERROR(_xlfn.XLOOKUP(Sales_Pipeline[[#This Row],[Account]],Accounts!$A$2:$A$86,Accounts!$F$2:$F$86),"")</f>
        <v/>
      </c>
      <c r="H7795" t="s">
        <v>77</v>
      </c>
      <c r="I7795" s="3">
        <v>43033</v>
      </c>
      <c r="K7795" s="8" t="str">
        <f>IF(Sales_Pipeline[[#This Row],[Close_Date]]="","",TEXT(Sales_Pipeline[[#This Row],[Close_Date]],"ddd"))</f>
        <v/>
      </c>
      <c r="L7795" s="8" t="str">
        <f>IF(Sales_Pipeline[[#This Row],[Close_Date]]="","",TEXT(Sales_Pipeline[[#This Row],[Close_Date]],"mmm"))</f>
        <v/>
      </c>
      <c r="M7795" s="8" t="str">
        <f>IF(Sales_Pipeline[[#This Row],[Close_Date]]="","","Q"&amp;ROUNDUP(MONTH(Sales_Pipeline[[#This Row],[Close_Date]])/3,0))</f>
        <v/>
      </c>
      <c r="N7795" s="2" t="str" cm="1">
        <f t="array" ref="N7795">IFERROR(_xlfn.IFS(Sales_Pipeline[[#This Row],[Deal_Stage]]="Won",_xlfn.XLOOKUP(Sales_Pipeline[[#This Row],[Product]],Products!$A$2:$A$8,Products!$C$2:$C$8),Sales_Pipeline[[#This Row],[Deal_Stage]]="Lost",_xlfn.XLOOKUP(Sales_Pipeline[[#This Row],[Product]],Products!$A$2:$A$8,Products!$C$2:$C$8)),"")</f>
        <v/>
      </c>
      <c r="O7795" s="2">
        <v>0</v>
      </c>
    </row>
    <row r="7796" spans="1:15" x14ac:dyDescent="0.3">
      <c r="A7796" t="s">
        <v>7942</v>
      </c>
      <c r="B7796" t="s">
        <v>25</v>
      </c>
      <c r="C7796" t="str">
        <f>_xlfn.XLOOKUP(Sales_Pipeline[[#This Row],[Sales_Agent]],Sales_Teams[Sales_Agent],Sales_Teams[Manager])</f>
        <v>Rocco Neubert</v>
      </c>
      <c r="D7796" t="str">
        <f>_xlfn.XLOOKUP(Sales_Pipeline[[#This Row],[Manager]],Sales_Teams[Manager],Sales_Teams[Regional_Office])</f>
        <v>East</v>
      </c>
      <c r="E7796" t="s">
        <v>63</v>
      </c>
      <c r="F7796" t="s">
        <v>234</v>
      </c>
      <c r="G7796" t="str">
        <f>IFERROR(_xlfn.XLOOKUP(Sales_Pipeline[[#This Row],[Account]],Accounts!$A$2:$A$86,Accounts!$F$2:$F$86),"")</f>
        <v>United States</v>
      </c>
      <c r="H7796" t="s">
        <v>57</v>
      </c>
      <c r="I7796" s="3">
        <v>43033</v>
      </c>
      <c r="J7796" s="3">
        <v>43035</v>
      </c>
      <c r="K7796" s="8" t="str">
        <f>IF(Sales_Pipeline[[#This Row],[Close_Date]]="","",TEXT(Sales_Pipeline[[#This Row],[Close_Date]],"ddd"))</f>
        <v>Fri</v>
      </c>
      <c r="L7796" s="8" t="str">
        <f>IF(Sales_Pipeline[[#This Row],[Close_Date]]="","",TEXT(Sales_Pipeline[[#This Row],[Close_Date]],"mmm"))</f>
        <v>Oct</v>
      </c>
      <c r="M7796" s="8" t="str">
        <f>IF(Sales_Pipeline[[#This Row],[Close_Date]]="","","Q"&amp;ROUNDUP(MONTH(Sales_Pipeline[[#This Row],[Close_Date]])/3,0))</f>
        <v>Q4</v>
      </c>
      <c r="N7796" s="2" cm="1">
        <f t="array" ref="N7796">IFERROR(_xlfn.IFS(Sales_Pipeline[[#This Row],[Deal_Stage]]="Won",_xlfn.XLOOKUP(Sales_Pipeline[[#This Row],[Product]],Products!$A$2:$A$8,Products!$C$2:$C$8),Sales_Pipeline[[#This Row],[Deal_Stage]]="Lost",_xlfn.XLOOKUP(Sales_Pipeline[[#This Row],[Product]],Products!$A$2:$A$8,Products!$C$2:$C$8)),"")</f>
        <v>550</v>
      </c>
      <c r="O7796" s="2">
        <v>526</v>
      </c>
    </row>
    <row r="7797" spans="1:15" x14ac:dyDescent="0.3">
      <c r="A7797" t="s">
        <v>7943</v>
      </c>
      <c r="B7797" t="s">
        <v>28</v>
      </c>
      <c r="C7797" t="str">
        <f>_xlfn.XLOOKUP(Sales_Pipeline[[#This Row],[Sales_Agent]],Sales_Teams[Sales_Agent],Sales_Teams[Manager])</f>
        <v>Rocco Neubert</v>
      </c>
      <c r="D7797" t="str">
        <f>_xlfn.XLOOKUP(Sales_Pipeline[[#This Row],[Manager]],Sales_Teams[Manager],Sales_Teams[Regional_Office])</f>
        <v>East</v>
      </c>
      <c r="E7797" t="s">
        <v>63</v>
      </c>
      <c r="F7797" t="s">
        <v>123</v>
      </c>
      <c r="G7797" t="str">
        <f>IFERROR(_xlfn.XLOOKUP(Sales_Pipeline[[#This Row],[Account]],Accounts!$A$2:$A$86,Accounts!$F$2:$F$86),"")</f>
        <v>United States</v>
      </c>
      <c r="H7797" t="s">
        <v>57</v>
      </c>
      <c r="I7797" s="3">
        <v>43033</v>
      </c>
      <c r="J7797" s="3">
        <v>43044</v>
      </c>
      <c r="K7797" s="8" t="str">
        <f>IF(Sales_Pipeline[[#This Row],[Close_Date]]="","",TEXT(Sales_Pipeline[[#This Row],[Close_Date]],"ddd"))</f>
        <v>Sun</v>
      </c>
      <c r="L7797" s="8" t="str">
        <f>IF(Sales_Pipeline[[#This Row],[Close_Date]]="","",TEXT(Sales_Pipeline[[#This Row],[Close_Date]],"mmm"))</f>
        <v>Nov</v>
      </c>
      <c r="M7797" s="8" t="str">
        <f>IF(Sales_Pipeline[[#This Row],[Close_Date]]="","","Q"&amp;ROUNDUP(MONTH(Sales_Pipeline[[#This Row],[Close_Date]])/3,0))</f>
        <v>Q4</v>
      </c>
      <c r="N7797" s="2" cm="1">
        <f t="array" ref="N7797">IFERROR(_xlfn.IFS(Sales_Pipeline[[#This Row],[Deal_Stage]]="Won",_xlfn.XLOOKUP(Sales_Pipeline[[#This Row],[Product]],Products!$A$2:$A$8,Products!$C$2:$C$8),Sales_Pipeline[[#This Row],[Deal_Stage]]="Lost",_xlfn.XLOOKUP(Sales_Pipeline[[#This Row],[Product]],Products!$A$2:$A$8,Products!$C$2:$C$8)),"")</f>
        <v>550</v>
      </c>
      <c r="O7797" s="2">
        <v>586</v>
      </c>
    </row>
    <row r="7798" spans="1:15" x14ac:dyDescent="0.3">
      <c r="A7798" t="s">
        <v>7944</v>
      </c>
      <c r="B7798" t="s">
        <v>13</v>
      </c>
      <c r="C7798" t="str">
        <f>_xlfn.XLOOKUP(Sales_Pipeline[[#This Row],[Sales_Agent]],Sales_Teams[Sales_Agent],Sales_Teams[Manager])</f>
        <v>Melvin Marxen</v>
      </c>
      <c r="D7798" t="str">
        <f>_xlfn.XLOOKUP(Sales_Pipeline[[#This Row],[Manager]],Sales_Teams[Manager],Sales_Teams[Regional_Office])</f>
        <v>Central</v>
      </c>
      <c r="E7798" t="s">
        <v>76</v>
      </c>
      <c r="F7798" t="s">
        <v>247</v>
      </c>
      <c r="G7798" t="str">
        <f>IFERROR(_xlfn.XLOOKUP(Sales_Pipeline[[#This Row],[Account]],Accounts!$A$2:$A$86,Accounts!$F$2:$F$86),"")</f>
        <v>United States</v>
      </c>
      <c r="H7798" t="s">
        <v>82</v>
      </c>
      <c r="I7798" s="3">
        <v>43033</v>
      </c>
      <c r="J7798" s="3">
        <v>43035</v>
      </c>
      <c r="K7798" s="8" t="str">
        <f>IF(Sales_Pipeline[[#This Row],[Close_Date]]="","",TEXT(Sales_Pipeline[[#This Row],[Close_Date]],"ddd"))</f>
        <v>Fri</v>
      </c>
      <c r="L7798" s="8" t="str">
        <f>IF(Sales_Pipeline[[#This Row],[Close_Date]]="","",TEXT(Sales_Pipeline[[#This Row],[Close_Date]],"mmm"))</f>
        <v>Oct</v>
      </c>
      <c r="M7798" s="8" t="str">
        <f>IF(Sales_Pipeline[[#This Row],[Close_Date]]="","","Q"&amp;ROUNDUP(MONTH(Sales_Pipeline[[#This Row],[Close_Date]])/3,0))</f>
        <v>Q4</v>
      </c>
      <c r="N7798" s="2" cm="1">
        <f t="array" ref="N7798">IFERROR(_xlfn.IFS(Sales_Pipeline[[#This Row],[Deal_Stage]]="Won",_xlfn.XLOOKUP(Sales_Pipeline[[#This Row],[Product]],Products!$A$2:$A$8,Products!$C$2:$C$8),Sales_Pipeline[[#This Row],[Deal_Stage]]="Lost",_xlfn.XLOOKUP(Sales_Pipeline[[#This Row],[Product]],Products!$A$2:$A$8,Products!$C$2:$C$8)),"")</f>
        <v>3393</v>
      </c>
      <c r="O7798" s="2">
        <v>0</v>
      </c>
    </row>
    <row r="7799" spans="1:15" x14ac:dyDescent="0.3">
      <c r="A7799" t="s">
        <v>7945</v>
      </c>
      <c r="B7799" t="s">
        <v>10</v>
      </c>
      <c r="C7799" t="str">
        <f>_xlfn.XLOOKUP(Sales_Pipeline[[#This Row],[Sales_Agent]],Sales_Teams[Sales_Agent],Sales_Teams[Manager])</f>
        <v>Melvin Marxen</v>
      </c>
      <c r="D7799" t="str">
        <f>_xlfn.XLOOKUP(Sales_Pipeline[[#This Row],[Manager]],Sales_Teams[Manager],Sales_Teams[Regional_Office])</f>
        <v>Central</v>
      </c>
      <c r="E7799" t="s">
        <v>8953</v>
      </c>
      <c r="F7799" t="s">
        <v>147</v>
      </c>
      <c r="G7799" t="str">
        <f>IFERROR(_xlfn.XLOOKUP(Sales_Pipeline[[#This Row],[Account]],Accounts!$A$2:$A$86,Accounts!$F$2:$F$86),"")</f>
        <v>United States</v>
      </c>
      <c r="H7799" t="s">
        <v>57</v>
      </c>
      <c r="I7799" s="3">
        <v>43033</v>
      </c>
      <c r="J7799" s="3">
        <v>43049</v>
      </c>
      <c r="K7799" s="8" t="str">
        <f>IF(Sales_Pipeline[[#This Row],[Close_Date]]="","",TEXT(Sales_Pipeline[[#This Row],[Close_Date]],"ddd"))</f>
        <v>Fri</v>
      </c>
      <c r="L7799" s="8" t="str">
        <f>IF(Sales_Pipeline[[#This Row],[Close_Date]]="","",TEXT(Sales_Pipeline[[#This Row],[Close_Date]],"mmm"))</f>
        <v>Nov</v>
      </c>
      <c r="M7799" s="8" t="str">
        <f>IF(Sales_Pipeline[[#This Row],[Close_Date]]="","","Q"&amp;ROUNDUP(MONTH(Sales_Pipeline[[#This Row],[Close_Date]])/3,0))</f>
        <v>Q4</v>
      </c>
      <c r="N7799" s="2" cm="1">
        <f t="array" ref="N7799">IFERROR(_xlfn.IFS(Sales_Pipeline[[#This Row],[Deal_Stage]]="Won",_xlfn.XLOOKUP(Sales_Pipeline[[#This Row],[Product]],Products!$A$2:$A$8,Products!$C$2:$C$8),Sales_Pipeline[[#This Row],[Deal_Stage]]="Lost",_xlfn.XLOOKUP(Sales_Pipeline[[#This Row],[Product]],Products!$A$2:$A$8,Products!$C$2:$C$8)),"")</f>
        <v>4821</v>
      </c>
      <c r="O7799" s="2">
        <v>4356</v>
      </c>
    </row>
    <row r="7800" spans="1:15" x14ac:dyDescent="0.3">
      <c r="A7800" t="s">
        <v>7946</v>
      </c>
      <c r="B7800" t="s">
        <v>37</v>
      </c>
      <c r="C7800" t="str">
        <f>_xlfn.XLOOKUP(Sales_Pipeline[[#This Row],[Sales_Agent]],Sales_Teams[Sales_Agent],Sales_Teams[Manager])</f>
        <v>Celia Rouche</v>
      </c>
      <c r="D7800" t="str">
        <f>_xlfn.XLOOKUP(Sales_Pipeline[[#This Row],[Manager]],Sales_Teams[Manager],Sales_Teams[Regional_Office])</f>
        <v>West</v>
      </c>
      <c r="E7800" t="s">
        <v>63</v>
      </c>
      <c r="F7800" t="s">
        <v>234</v>
      </c>
      <c r="G7800" t="str">
        <f>IFERROR(_xlfn.XLOOKUP(Sales_Pipeline[[#This Row],[Account]],Accounts!$A$2:$A$86,Accounts!$F$2:$F$86),"")</f>
        <v>United States</v>
      </c>
      <c r="H7800" t="s">
        <v>57</v>
      </c>
      <c r="I7800" s="3">
        <v>43033</v>
      </c>
      <c r="J7800" s="3">
        <v>43034</v>
      </c>
      <c r="K7800" s="8" t="str">
        <f>IF(Sales_Pipeline[[#This Row],[Close_Date]]="","",TEXT(Sales_Pipeline[[#This Row],[Close_Date]],"ddd"))</f>
        <v>Thu</v>
      </c>
      <c r="L7800" s="8" t="str">
        <f>IF(Sales_Pipeline[[#This Row],[Close_Date]]="","",TEXT(Sales_Pipeline[[#This Row],[Close_Date]],"mmm"))</f>
        <v>Oct</v>
      </c>
      <c r="M7800" s="8" t="str">
        <f>IF(Sales_Pipeline[[#This Row],[Close_Date]]="","","Q"&amp;ROUNDUP(MONTH(Sales_Pipeline[[#This Row],[Close_Date]])/3,0))</f>
        <v>Q4</v>
      </c>
      <c r="N7800" s="2" cm="1">
        <f t="array" ref="N7800">IFERROR(_xlfn.IFS(Sales_Pipeline[[#This Row],[Deal_Stage]]="Won",_xlfn.XLOOKUP(Sales_Pipeline[[#This Row],[Product]],Products!$A$2:$A$8,Products!$C$2:$C$8),Sales_Pipeline[[#This Row],[Deal_Stage]]="Lost",_xlfn.XLOOKUP(Sales_Pipeline[[#This Row],[Product]],Products!$A$2:$A$8,Products!$C$2:$C$8)),"")</f>
        <v>550</v>
      </c>
      <c r="O7800" s="2">
        <v>566</v>
      </c>
    </row>
    <row r="7801" spans="1:15" x14ac:dyDescent="0.3">
      <c r="A7801" t="s">
        <v>7947</v>
      </c>
      <c r="B7801" t="s">
        <v>45</v>
      </c>
      <c r="C7801" t="str">
        <f>_xlfn.XLOOKUP(Sales_Pipeline[[#This Row],[Sales_Agent]],Sales_Teams[Sales_Agent],Sales_Teams[Manager])</f>
        <v>Summer Sewald</v>
      </c>
      <c r="D7801" t="str">
        <f>_xlfn.XLOOKUP(Sales_Pipeline[[#This Row],[Manager]],Sales_Teams[Manager],Sales_Teams[Regional_Office])</f>
        <v>West</v>
      </c>
      <c r="E7801" t="s">
        <v>76</v>
      </c>
      <c r="G7801" t="str">
        <f>IFERROR(_xlfn.XLOOKUP(Sales_Pipeline[[#This Row],[Account]],Accounts!$A$2:$A$86,Accounts!$F$2:$F$86),"")</f>
        <v/>
      </c>
      <c r="H7801" t="s">
        <v>77</v>
      </c>
      <c r="I7801" s="3">
        <v>43033</v>
      </c>
      <c r="K7801" s="8" t="str">
        <f>IF(Sales_Pipeline[[#This Row],[Close_Date]]="","",TEXT(Sales_Pipeline[[#This Row],[Close_Date]],"ddd"))</f>
        <v/>
      </c>
      <c r="L7801" s="8" t="str">
        <f>IF(Sales_Pipeline[[#This Row],[Close_Date]]="","",TEXT(Sales_Pipeline[[#This Row],[Close_Date]],"mmm"))</f>
        <v/>
      </c>
      <c r="M7801" s="8" t="str">
        <f>IF(Sales_Pipeline[[#This Row],[Close_Date]]="","","Q"&amp;ROUNDUP(MONTH(Sales_Pipeline[[#This Row],[Close_Date]])/3,0))</f>
        <v/>
      </c>
      <c r="N7801" s="2" t="str" cm="1">
        <f t="array" ref="N7801">IFERROR(_xlfn.IFS(Sales_Pipeline[[#This Row],[Deal_Stage]]="Won",_xlfn.XLOOKUP(Sales_Pipeline[[#This Row],[Product]],Products!$A$2:$A$8,Products!$C$2:$C$8),Sales_Pipeline[[#This Row],[Deal_Stage]]="Lost",_xlfn.XLOOKUP(Sales_Pipeline[[#This Row],[Product]],Products!$A$2:$A$8,Products!$C$2:$C$8)),"")</f>
        <v/>
      </c>
      <c r="O7801" s="2">
        <v>0</v>
      </c>
    </row>
    <row r="7802" spans="1:15" x14ac:dyDescent="0.3">
      <c r="A7802" t="s">
        <v>7948</v>
      </c>
      <c r="B7802" t="s">
        <v>9</v>
      </c>
      <c r="C7802" t="str">
        <f>_xlfn.XLOOKUP(Sales_Pipeline[[#This Row],[Sales_Agent]],Sales_Teams[Sales_Agent],Sales_Teams[Manager])</f>
        <v>Dustin Brinkmann</v>
      </c>
      <c r="D7802" t="str">
        <f>_xlfn.XLOOKUP(Sales_Pipeline[[#This Row],[Manager]],Sales_Teams[Manager],Sales_Teams[Regional_Office])</f>
        <v>Central</v>
      </c>
      <c r="E7802" t="s">
        <v>63</v>
      </c>
      <c r="F7802" t="s">
        <v>330</v>
      </c>
      <c r="G7802" t="str">
        <f>IFERROR(_xlfn.XLOOKUP(Sales_Pipeline[[#This Row],[Account]],Accounts!$A$2:$A$86,Accounts!$F$2:$F$86),"")</f>
        <v>Korea</v>
      </c>
      <c r="H7802" t="s">
        <v>57</v>
      </c>
      <c r="I7802" s="3">
        <v>43033</v>
      </c>
      <c r="J7802" s="3">
        <v>43099</v>
      </c>
      <c r="K7802" s="8" t="str">
        <f>IF(Sales_Pipeline[[#This Row],[Close_Date]]="","",TEXT(Sales_Pipeline[[#This Row],[Close_Date]],"ddd"))</f>
        <v>Sat</v>
      </c>
      <c r="L7802" s="8" t="str">
        <f>IF(Sales_Pipeline[[#This Row],[Close_Date]]="","",TEXT(Sales_Pipeline[[#This Row],[Close_Date]],"mmm"))</f>
        <v>Dec</v>
      </c>
      <c r="M7802" s="8" t="str">
        <f>IF(Sales_Pipeline[[#This Row],[Close_Date]]="","","Q"&amp;ROUNDUP(MONTH(Sales_Pipeline[[#This Row],[Close_Date]])/3,0))</f>
        <v>Q4</v>
      </c>
      <c r="N7802" s="2" cm="1">
        <f t="array" ref="N7802">IFERROR(_xlfn.IFS(Sales_Pipeline[[#This Row],[Deal_Stage]]="Won",_xlfn.XLOOKUP(Sales_Pipeline[[#This Row],[Product]],Products!$A$2:$A$8,Products!$C$2:$C$8),Sales_Pipeline[[#This Row],[Deal_Stage]]="Lost",_xlfn.XLOOKUP(Sales_Pipeline[[#This Row],[Product]],Products!$A$2:$A$8,Products!$C$2:$C$8)),"")</f>
        <v>550</v>
      </c>
      <c r="O7802" s="2">
        <v>537</v>
      </c>
    </row>
    <row r="7803" spans="1:15" x14ac:dyDescent="0.3">
      <c r="A7803" t="s">
        <v>7949</v>
      </c>
      <c r="B7803" t="s">
        <v>17</v>
      </c>
      <c r="C7803" t="str">
        <f>_xlfn.XLOOKUP(Sales_Pipeline[[#This Row],[Sales_Agent]],Sales_Teams[Sales_Agent],Sales_Teams[Manager])</f>
        <v>Cara Losch</v>
      </c>
      <c r="D7803" t="str">
        <f>_xlfn.XLOOKUP(Sales_Pipeline[[#This Row],[Manager]],Sales_Teams[Manager],Sales_Teams[Regional_Office])</f>
        <v>East</v>
      </c>
      <c r="E7803" t="s">
        <v>61</v>
      </c>
      <c r="F7803" t="s">
        <v>127</v>
      </c>
      <c r="G7803" t="str">
        <f>IFERROR(_xlfn.XLOOKUP(Sales_Pipeline[[#This Row],[Account]],Accounts!$A$2:$A$86,Accounts!$F$2:$F$86),"")</f>
        <v>United States</v>
      </c>
      <c r="H7803" t="s">
        <v>57</v>
      </c>
      <c r="I7803" s="3">
        <v>43033</v>
      </c>
      <c r="J7803" s="3">
        <v>43090</v>
      </c>
      <c r="K7803" s="8" t="str">
        <f>IF(Sales_Pipeline[[#This Row],[Close_Date]]="","",TEXT(Sales_Pipeline[[#This Row],[Close_Date]],"ddd"))</f>
        <v>Thu</v>
      </c>
      <c r="L7803" s="8" t="str">
        <f>IF(Sales_Pipeline[[#This Row],[Close_Date]]="","",TEXT(Sales_Pipeline[[#This Row],[Close_Date]],"mmm"))</f>
        <v>Dec</v>
      </c>
      <c r="M7803" s="8" t="str">
        <f>IF(Sales_Pipeline[[#This Row],[Close_Date]]="","","Q"&amp;ROUNDUP(MONTH(Sales_Pipeline[[#This Row],[Close_Date]])/3,0))</f>
        <v>Q4</v>
      </c>
      <c r="N7803" s="2" cm="1">
        <f t="array" ref="N7803">IFERROR(_xlfn.IFS(Sales_Pipeline[[#This Row],[Deal_Stage]]="Won",_xlfn.XLOOKUP(Sales_Pipeline[[#This Row],[Product]],Products!$A$2:$A$8,Products!$C$2:$C$8),Sales_Pipeline[[#This Row],[Deal_Stage]]="Lost",_xlfn.XLOOKUP(Sales_Pipeline[[#This Row],[Product]],Products!$A$2:$A$8,Products!$C$2:$C$8)),"")</f>
        <v>55</v>
      </c>
      <c r="O7803" s="2">
        <v>47</v>
      </c>
    </row>
    <row r="7804" spans="1:15" x14ac:dyDescent="0.3">
      <c r="A7804" t="s">
        <v>7950</v>
      </c>
      <c r="B7804" t="s">
        <v>44</v>
      </c>
      <c r="C7804" t="str">
        <f>_xlfn.XLOOKUP(Sales_Pipeline[[#This Row],[Sales_Agent]],Sales_Teams[Sales_Agent],Sales_Teams[Manager])</f>
        <v>Summer Sewald</v>
      </c>
      <c r="D7804" t="str">
        <f>_xlfn.XLOOKUP(Sales_Pipeline[[#This Row],[Manager]],Sales_Teams[Manager],Sales_Teams[Regional_Office])</f>
        <v>West</v>
      </c>
      <c r="E7804" t="s">
        <v>63</v>
      </c>
      <c r="F7804" t="s">
        <v>234</v>
      </c>
      <c r="G7804" t="str">
        <f>IFERROR(_xlfn.XLOOKUP(Sales_Pipeline[[#This Row],[Account]],Accounts!$A$2:$A$86,Accounts!$F$2:$F$86),"")</f>
        <v>United States</v>
      </c>
      <c r="H7804" t="s">
        <v>57</v>
      </c>
      <c r="I7804" s="3">
        <v>43033</v>
      </c>
      <c r="J7804" s="3">
        <v>43042</v>
      </c>
      <c r="K7804" s="8" t="str">
        <f>IF(Sales_Pipeline[[#This Row],[Close_Date]]="","",TEXT(Sales_Pipeline[[#This Row],[Close_Date]],"ddd"))</f>
        <v>Fri</v>
      </c>
      <c r="L7804" s="8" t="str">
        <f>IF(Sales_Pipeline[[#This Row],[Close_Date]]="","",TEXT(Sales_Pipeline[[#This Row],[Close_Date]],"mmm"))</f>
        <v>Nov</v>
      </c>
      <c r="M7804" s="8" t="str">
        <f>IF(Sales_Pipeline[[#This Row],[Close_Date]]="","","Q"&amp;ROUNDUP(MONTH(Sales_Pipeline[[#This Row],[Close_Date]])/3,0))</f>
        <v>Q4</v>
      </c>
      <c r="N7804" s="2" cm="1">
        <f t="array" ref="N7804">IFERROR(_xlfn.IFS(Sales_Pipeline[[#This Row],[Deal_Stage]]="Won",_xlfn.XLOOKUP(Sales_Pipeline[[#This Row],[Product]],Products!$A$2:$A$8,Products!$C$2:$C$8),Sales_Pipeline[[#This Row],[Deal_Stage]]="Lost",_xlfn.XLOOKUP(Sales_Pipeline[[#This Row],[Product]],Products!$A$2:$A$8,Products!$C$2:$C$8)),"")</f>
        <v>550</v>
      </c>
      <c r="O7804" s="2">
        <v>447</v>
      </c>
    </row>
    <row r="7805" spans="1:15" x14ac:dyDescent="0.3">
      <c r="A7805" t="s">
        <v>7951</v>
      </c>
      <c r="B7805" t="s">
        <v>3</v>
      </c>
      <c r="C7805" t="str">
        <f>_xlfn.XLOOKUP(Sales_Pipeline[[#This Row],[Sales_Agent]],Sales_Teams[Sales_Agent],Sales_Teams[Manager])</f>
        <v>Dustin Brinkmann</v>
      </c>
      <c r="D7805" t="str">
        <f>_xlfn.XLOOKUP(Sales_Pipeline[[#This Row],[Manager]],Sales_Teams[Manager],Sales_Teams[Regional_Office])</f>
        <v>Central</v>
      </c>
      <c r="E7805" t="s">
        <v>55</v>
      </c>
      <c r="F7805" t="s">
        <v>223</v>
      </c>
      <c r="G7805" t="str">
        <f>IFERROR(_xlfn.XLOOKUP(Sales_Pipeline[[#This Row],[Account]],Accounts!$A$2:$A$86,Accounts!$F$2:$F$86),"")</f>
        <v>United States</v>
      </c>
      <c r="H7805" t="s">
        <v>57</v>
      </c>
      <c r="I7805" s="3">
        <v>43034</v>
      </c>
      <c r="J7805" s="3">
        <v>43035</v>
      </c>
      <c r="K7805" s="8" t="str">
        <f>IF(Sales_Pipeline[[#This Row],[Close_Date]]="","",TEXT(Sales_Pipeline[[#This Row],[Close_Date]],"ddd"))</f>
        <v>Fri</v>
      </c>
      <c r="L7805" s="8" t="str">
        <f>IF(Sales_Pipeline[[#This Row],[Close_Date]]="","",TEXT(Sales_Pipeline[[#This Row],[Close_Date]],"mmm"))</f>
        <v>Oct</v>
      </c>
      <c r="M7805" s="8" t="str">
        <f>IF(Sales_Pipeline[[#This Row],[Close_Date]]="","","Q"&amp;ROUNDUP(MONTH(Sales_Pipeline[[#This Row],[Close_Date]])/3,0))</f>
        <v>Q4</v>
      </c>
      <c r="N7805" s="2" cm="1">
        <f t="array" ref="N7805">IFERROR(_xlfn.IFS(Sales_Pipeline[[#This Row],[Deal_Stage]]="Won",_xlfn.XLOOKUP(Sales_Pipeline[[#This Row],[Product]],Products!$A$2:$A$8,Products!$C$2:$C$8),Sales_Pipeline[[#This Row],[Deal_Stage]]="Lost",_xlfn.XLOOKUP(Sales_Pipeline[[#This Row],[Product]],Products!$A$2:$A$8,Products!$C$2:$C$8)),"")</f>
        <v>1096</v>
      </c>
      <c r="O7805" s="2">
        <v>1103</v>
      </c>
    </row>
    <row r="7806" spans="1:15" x14ac:dyDescent="0.3">
      <c r="A7806" t="s">
        <v>7952</v>
      </c>
      <c r="B7806" t="s">
        <v>3</v>
      </c>
      <c r="C7806" t="str">
        <f>_xlfn.XLOOKUP(Sales_Pipeline[[#This Row],[Sales_Agent]],Sales_Teams[Sales_Agent],Sales_Teams[Manager])</f>
        <v>Dustin Brinkmann</v>
      </c>
      <c r="D7806" t="str">
        <f>_xlfn.XLOOKUP(Sales_Pipeline[[#This Row],[Manager]],Sales_Teams[Manager],Sales_Teams[Regional_Office])</f>
        <v>Central</v>
      </c>
      <c r="E7806" t="s">
        <v>61</v>
      </c>
      <c r="F7806" t="s">
        <v>150</v>
      </c>
      <c r="G7806" t="str">
        <f>IFERROR(_xlfn.XLOOKUP(Sales_Pipeline[[#This Row],[Account]],Accounts!$A$2:$A$86,Accounts!$F$2:$F$86),"")</f>
        <v>United States</v>
      </c>
      <c r="H7806" t="s">
        <v>57</v>
      </c>
      <c r="I7806" s="3">
        <v>43034</v>
      </c>
      <c r="J7806" s="3">
        <v>43097</v>
      </c>
      <c r="K7806" s="8" t="str">
        <f>IF(Sales_Pipeline[[#This Row],[Close_Date]]="","",TEXT(Sales_Pipeline[[#This Row],[Close_Date]],"ddd"))</f>
        <v>Thu</v>
      </c>
      <c r="L7806" s="8" t="str">
        <f>IF(Sales_Pipeline[[#This Row],[Close_Date]]="","",TEXT(Sales_Pipeline[[#This Row],[Close_Date]],"mmm"))</f>
        <v>Dec</v>
      </c>
      <c r="M7806" s="8" t="str">
        <f>IF(Sales_Pipeline[[#This Row],[Close_Date]]="","","Q"&amp;ROUNDUP(MONTH(Sales_Pipeline[[#This Row],[Close_Date]])/3,0))</f>
        <v>Q4</v>
      </c>
      <c r="N7806" s="2" cm="1">
        <f t="array" ref="N7806">IFERROR(_xlfn.IFS(Sales_Pipeline[[#This Row],[Deal_Stage]]="Won",_xlfn.XLOOKUP(Sales_Pipeline[[#This Row],[Product]],Products!$A$2:$A$8,Products!$C$2:$C$8),Sales_Pipeline[[#This Row],[Deal_Stage]]="Lost",_xlfn.XLOOKUP(Sales_Pipeline[[#This Row],[Product]],Products!$A$2:$A$8,Products!$C$2:$C$8)),"")</f>
        <v>55</v>
      </c>
      <c r="O7806" s="2">
        <v>57</v>
      </c>
    </row>
    <row r="7807" spans="1:15" x14ac:dyDescent="0.3">
      <c r="A7807" t="s">
        <v>7953</v>
      </c>
      <c r="B7807" t="s">
        <v>27</v>
      </c>
      <c r="C7807" t="str">
        <f>_xlfn.XLOOKUP(Sales_Pipeline[[#This Row],[Sales_Agent]],Sales_Teams[Sales_Agent],Sales_Teams[Manager])</f>
        <v>Rocco Neubert</v>
      </c>
      <c r="D7807" t="str">
        <f>_xlfn.XLOOKUP(Sales_Pipeline[[#This Row],[Manager]],Sales_Teams[Manager],Sales_Teams[Regional_Office])</f>
        <v>East</v>
      </c>
      <c r="E7807" t="s">
        <v>63</v>
      </c>
      <c r="F7807" t="s">
        <v>220</v>
      </c>
      <c r="G7807" t="str">
        <f>IFERROR(_xlfn.XLOOKUP(Sales_Pipeline[[#This Row],[Account]],Accounts!$A$2:$A$86,Accounts!$F$2:$F$86),"")</f>
        <v>United States</v>
      </c>
      <c r="H7807" t="s">
        <v>82</v>
      </c>
      <c r="I7807" s="3">
        <v>43034</v>
      </c>
      <c r="J7807" s="3">
        <v>43045</v>
      </c>
      <c r="K7807" s="8" t="str">
        <f>IF(Sales_Pipeline[[#This Row],[Close_Date]]="","",TEXT(Sales_Pipeline[[#This Row],[Close_Date]],"ddd"))</f>
        <v>Mon</v>
      </c>
      <c r="L7807" s="8" t="str">
        <f>IF(Sales_Pipeline[[#This Row],[Close_Date]]="","",TEXT(Sales_Pipeline[[#This Row],[Close_Date]],"mmm"))</f>
        <v>Nov</v>
      </c>
      <c r="M7807" s="8" t="str">
        <f>IF(Sales_Pipeline[[#This Row],[Close_Date]]="","","Q"&amp;ROUNDUP(MONTH(Sales_Pipeline[[#This Row],[Close_Date]])/3,0))</f>
        <v>Q4</v>
      </c>
      <c r="N7807" s="2" cm="1">
        <f t="array" ref="N7807">IFERROR(_xlfn.IFS(Sales_Pipeline[[#This Row],[Deal_Stage]]="Won",_xlfn.XLOOKUP(Sales_Pipeline[[#This Row],[Product]],Products!$A$2:$A$8,Products!$C$2:$C$8),Sales_Pipeline[[#This Row],[Deal_Stage]]="Lost",_xlfn.XLOOKUP(Sales_Pipeline[[#This Row],[Product]],Products!$A$2:$A$8,Products!$C$2:$C$8)),"")</f>
        <v>550</v>
      </c>
      <c r="O7807" s="2">
        <v>0</v>
      </c>
    </row>
    <row r="7808" spans="1:15" x14ac:dyDescent="0.3">
      <c r="A7808" t="s">
        <v>7954</v>
      </c>
      <c r="B7808" t="s">
        <v>6</v>
      </c>
      <c r="C7808" t="str">
        <f>_xlfn.XLOOKUP(Sales_Pipeline[[#This Row],[Sales_Agent]],Sales_Teams[Sales_Agent],Sales_Teams[Manager])</f>
        <v>Dustin Brinkmann</v>
      </c>
      <c r="D7808" t="str">
        <f>_xlfn.XLOOKUP(Sales_Pipeline[[#This Row],[Manager]],Sales_Teams[Manager],Sales_Teams[Regional_Office])</f>
        <v>Central</v>
      </c>
      <c r="E7808" t="s">
        <v>84</v>
      </c>
      <c r="F7808" t="s">
        <v>330</v>
      </c>
      <c r="G7808" t="str">
        <f>IFERROR(_xlfn.XLOOKUP(Sales_Pipeline[[#This Row],[Account]],Accounts!$A$2:$A$86,Accounts!$F$2:$F$86),"")</f>
        <v>Korea</v>
      </c>
      <c r="H7808" t="s">
        <v>82</v>
      </c>
      <c r="I7808" s="3">
        <v>43034</v>
      </c>
      <c r="J7808" s="3">
        <v>43063</v>
      </c>
      <c r="K7808" s="8" t="str">
        <f>IF(Sales_Pipeline[[#This Row],[Close_Date]]="","",TEXT(Sales_Pipeline[[#This Row],[Close_Date]],"ddd"))</f>
        <v>Fri</v>
      </c>
      <c r="L7808" s="8" t="str">
        <f>IF(Sales_Pipeline[[#This Row],[Close_Date]]="","",TEXT(Sales_Pipeline[[#This Row],[Close_Date]],"mmm"))</f>
        <v>Nov</v>
      </c>
      <c r="M7808" s="8" t="str">
        <f>IF(Sales_Pipeline[[#This Row],[Close_Date]]="","","Q"&amp;ROUNDUP(MONTH(Sales_Pipeline[[#This Row],[Close_Date]])/3,0))</f>
        <v>Q4</v>
      </c>
      <c r="N7808" s="2" cm="1">
        <f t="array" ref="N7808">IFERROR(_xlfn.IFS(Sales_Pipeline[[#This Row],[Deal_Stage]]="Won",_xlfn.XLOOKUP(Sales_Pipeline[[#This Row],[Product]],Products!$A$2:$A$8,Products!$C$2:$C$8),Sales_Pipeline[[#This Row],[Deal_Stage]]="Lost",_xlfn.XLOOKUP(Sales_Pipeline[[#This Row],[Product]],Products!$A$2:$A$8,Products!$C$2:$C$8)),"")</f>
        <v>5482</v>
      </c>
      <c r="O7808" s="2">
        <v>0</v>
      </c>
    </row>
    <row r="7809" spans="1:15" x14ac:dyDescent="0.3">
      <c r="A7809" t="s">
        <v>7955</v>
      </c>
      <c r="B7809" t="s">
        <v>20</v>
      </c>
      <c r="C7809" t="str">
        <f>_xlfn.XLOOKUP(Sales_Pipeline[[#This Row],[Sales_Agent]],Sales_Teams[Sales_Agent],Sales_Teams[Manager])</f>
        <v>Cara Losch</v>
      </c>
      <c r="D7809" t="str">
        <f>_xlfn.XLOOKUP(Sales_Pipeline[[#This Row],[Manager]],Sales_Teams[Manager],Sales_Teams[Regional_Office])</f>
        <v>East</v>
      </c>
      <c r="E7809" t="s">
        <v>8953</v>
      </c>
      <c r="F7809" t="s">
        <v>194</v>
      </c>
      <c r="G7809" t="str">
        <f>IFERROR(_xlfn.XLOOKUP(Sales_Pipeline[[#This Row],[Account]],Accounts!$A$2:$A$86,Accounts!$F$2:$F$86),"")</f>
        <v>United States</v>
      </c>
      <c r="H7809" t="s">
        <v>57</v>
      </c>
      <c r="I7809" s="3">
        <v>43034</v>
      </c>
      <c r="J7809" s="3">
        <v>43043</v>
      </c>
      <c r="K7809" s="8" t="str">
        <f>IF(Sales_Pipeline[[#This Row],[Close_Date]]="","",TEXT(Sales_Pipeline[[#This Row],[Close_Date]],"ddd"))</f>
        <v>Sat</v>
      </c>
      <c r="L7809" s="8" t="str">
        <f>IF(Sales_Pipeline[[#This Row],[Close_Date]]="","",TEXT(Sales_Pipeline[[#This Row],[Close_Date]],"mmm"))</f>
        <v>Nov</v>
      </c>
      <c r="M7809" s="8" t="str">
        <f>IF(Sales_Pipeline[[#This Row],[Close_Date]]="","","Q"&amp;ROUNDUP(MONTH(Sales_Pipeline[[#This Row],[Close_Date]])/3,0))</f>
        <v>Q4</v>
      </c>
      <c r="N7809" s="2" cm="1">
        <f t="array" ref="N7809">IFERROR(_xlfn.IFS(Sales_Pipeline[[#This Row],[Deal_Stage]]="Won",_xlfn.XLOOKUP(Sales_Pipeline[[#This Row],[Product]],Products!$A$2:$A$8,Products!$C$2:$C$8),Sales_Pipeline[[#This Row],[Deal_Stage]]="Lost",_xlfn.XLOOKUP(Sales_Pipeline[[#This Row],[Product]],Products!$A$2:$A$8,Products!$C$2:$C$8)),"")</f>
        <v>4821</v>
      </c>
      <c r="O7809" s="2">
        <v>4525</v>
      </c>
    </row>
    <row r="7810" spans="1:15" x14ac:dyDescent="0.3">
      <c r="A7810" t="s">
        <v>7956</v>
      </c>
      <c r="B7810" t="s">
        <v>15</v>
      </c>
      <c r="C7810" t="str">
        <f>_xlfn.XLOOKUP(Sales_Pipeline[[#This Row],[Sales_Agent]],Sales_Teams[Sales_Agent],Sales_Teams[Manager])</f>
        <v>Melvin Marxen</v>
      </c>
      <c r="D7810" t="str">
        <f>_xlfn.XLOOKUP(Sales_Pipeline[[#This Row],[Manager]],Sales_Teams[Manager],Sales_Teams[Regional_Office])</f>
        <v>Central</v>
      </c>
      <c r="E7810" t="s">
        <v>8953</v>
      </c>
      <c r="F7810" t="s">
        <v>59</v>
      </c>
      <c r="G7810" t="str">
        <f>IFERROR(_xlfn.XLOOKUP(Sales_Pipeline[[#This Row],[Account]],Accounts!$A$2:$A$86,Accounts!$F$2:$F$86),"")</f>
        <v>United States</v>
      </c>
      <c r="H7810" t="s">
        <v>82</v>
      </c>
      <c r="I7810" s="3">
        <v>43034</v>
      </c>
      <c r="J7810" s="3">
        <v>43038</v>
      </c>
      <c r="K7810" s="8" t="str">
        <f>IF(Sales_Pipeline[[#This Row],[Close_Date]]="","",TEXT(Sales_Pipeline[[#This Row],[Close_Date]],"ddd"))</f>
        <v>Mon</v>
      </c>
      <c r="L7810" s="8" t="str">
        <f>IF(Sales_Pipeline[[#This Row],[Close_Date]]="","",TEXT(Sales_Pipeline[[#This Row],[Close_Date]],"mmm"))</f>
        <v>Oct</v>
      </c>
      <c r="M7810" s="8" t="str">
        <f>IF(Sales_Pipeline[[#This Row],[Close_Date]]="","","Q"&amp;ROUNDUP(MONTH(Sales_Pipeline[[#This Row],[Close_Date]])/3,0))</f>
        <v>Q4</v>
      </c>
      <c r="N7810" s="2" cm="1">
        <f t="array" ref="N7810">IFERROR(_xlfn.IFS(Sales_Pipeline[[#This Row],[Deal_Stage]]="Won",_xlfn.XLOOKUP(Sales_Pipeline[[#This Row],[Product]],Products!$A$2:$A$8,Products!$C$2:$C$8),Sales_Pipeline[[#This Row],[Deal_Stage]]="Lost",_xlfn.XLOOKUP(Sales_Pipeline[[#This Row],[Product]],Products!$A$2:$A$8,Products!$C$2:$C$8)),"")</f>
        <v>4821</v>
      </c>
      <c r="O7810" s="2">
        <v>0</v>
      </c>
    </row>
    <row r="7811" spans="1:15" x14ac:dyDescent="0.3">
      <c r="A7811" t="s">
        <v>7957</v>
      </c>
      <c r="B7811" t="s">
        <v>15</v>
      </c>
      <c r="C7811" t="str">
        <f>_xlfn.XLOOKUP(Sales_Pipeline[[#This Row],[Sales_Agent]],Sales_Teams[Sales_Agent],Sales_Teams[Manager])</f>
        <v>Melvin Marxen</v>
      </c>
      <c r="D7811" t="str">
        <f>_xlfn.XLOOKUP(Sales_Pipeline[[#This Row],[Manager]],Sales_Teams[Manager],Sales_Teams[Regional_Office])</f>
        <v>Central</v>
      </c>
      <c r="E7811" t="s">
        <v>8953</v>
      </c>
      <c r="F7811" t="s">
        <v>74</v>
      </c>
      <c r="G7811" t="str">
        <f>IFERROR(_xlfn.XLOOKUP(Sales_Pipeline[[#This Row],[Account]],Accounts!$A$2:$A$86,Accounts!$F$2:$F$86),"")</f>
        <v>United States</v>
      </c>
      <c r="H7811" t="s">
        <v>82</v>
      </c>
      <c r="I7811" s="3">
        <v>43034</v>
      </c>
      <c r="J7811" s="3">
        <v>43035</v>
      </c>
      <c r="K7811" s="8" t="str">
        <f>IF(Sales_Pipeline[[#This Row],[Close_Date]]="","",TEXT(Sales_Pipeline[[#This Row],[Close_Date]],"ddd"))</f>
        <v>Fri</v>
      </c>
      <c r="L7811" s="8" t="str">
        <f>IF(Sales_Pipeline[[#This Row],[Close_Date]]="","",TEXT(Sales_Pipeline[[#This Row],[Close_Date]],"mmm"))</f>
        <v>Oct</v>
      </c>
      <c r="M7811" s="8" t="str">
        <f>IF(Sales_Pipeline[[#This Row],[Close_Date]]="","","Q"&amp;ROUNDUP(MONTH(Sales_Pipeline[[#This Row],[Close_Date]])/3,0))</f>
        <v>Q4</v>
      </c>
      <c r="N7811" s="2" cm="1">
        <f t="array" ref="N7811">IFERROR(_xlfn.IFS(Sales_Pipeline[[#This Row],[Deal_Stage]]="Won",_xlfn.XLOOKUP(Sales_Pipeline[[#This Row],[Product]],Products!$A$2:$A$8,Products!$C$2:$C$8),Sales_Pipeline[[#This Row],[Deal_Stage]]="Lost",_xlfn.XLOOKUP(Sales_Pipeline[[#This Row],[Product]],Products!$A$2:$A$8,Products!$C$2:$C$8)),"")</f>
        <v>4821</v>
      </c>
      <c r="O7811" s="2">
        <v>0</v>
      </c>
    </row>
    <row r="7812" spans="1:15" x14ac:dyDescent="0.3">
      <c r="A7812" t="s">
        <v>7958</v>
      </c>
      <c r="B7812" t="s">
        <v>38</v>
      </c>
      <c r="C7812" t="str">
        <f>_xlfn.XLOOKUP(Sales_Pipeline[[#This Row],[Sales_Agent]],Sales_Teams[Sales_Agent],Sales_Teams[Manager])</f>
        <v>Celia Rouche</v>
      </c>
      <c r="D7812" t="str">
        <f>_xlfn.XLOOKUP(Sales_Pipeline[[#This Row],[Manager]],Sales_Teams[Manager],Sales_Teams[Regional_Office])</f>
        <v>West</v>
      </c>
      <c r="E7812" t="s">
        <v>63</v>
      </c>
      <c r="F7812" t="s">
        <v>100</v>
      </c>
      <c r="G7812" t="str">
        <f>IFERROR(_xlfn.XLOOKUP(Sales_Pipeline[[#This Row],[Account]],Accounts!$A$2:$A$86,Accounts!$F$2:$F$86),"")</f>
        <v>United States</v>
      </c>
      <c r="H7812" t="s">
        <v>57</v>
      </c>
      <c r="I7812" s="3">
        <v>43034</v>
      </c>
      <c r="J7812" s="3">
        <v>43036</v>
      </c>
      <c r="K7812" s="8" t="str">
        <f>IF(Sales_Pipeline[[#This Row],[Close_Date]]="","",TEXT(Sales_Pipeline[[#This Row],[Close_Date]],"ddd"))</f>
        <v>Sat</v>
      </c>
      <c r="L7812" s="8" t="str">
        <f>IF(Sales_Pipeline[[#This Row],[Close_Date]]="","",TEXT(Sales_Pipeline[[#This Row],[Close_Date]],"mmm"))</f>
        <v>Oct</v>
      </c>
      <c r="M7812" s="8" t="str">
        <f>IF(Sales_Pipeline[[#This Row],[Close_Date]]="","","Q"&amp;ROUNDUP(MONTH(Sales_Pipeline[[#This Row],[Close_Date]])/3,0))</f>
        <v>Q4</v>
      </c>
      <c r="N7812" s="2" cm="1">
        <f t="array" ref="N7812">IFERROR(_xlfn.IFS(Sales_Pipeline[[#This Row],[Deal_Stage]]="Won",_xlfn.XLOOKUP(Sales_Pipeline[[#This Row],[Product]],Products!$A$2:$A$8,Products!$C$2:$C$8),Sales_Pipeline[[#This Row],[Deal_Stage]]="Lost",_xlfn.XLOOKUP(Sales_Pipeline[[#This Row],[Product]],Products!$A$2:$A$8,Products!$C$2:$C$8)),"")</f>
        <v>550</v>
      </c>
      <c r="O7812" s="2">
        <v>504</v>
      </c>
    </row>
    <row r="7813" spans="1:15" x14ac:dyDescent="0.3">
      <c r="A7813" t="s">
        <v>7959</v>
      </c>
      <c r="B7813" t="s">
        <v>13</v>
      </c>
      <c r="C7813" t="str">
        <f>_xlfn.XLOOKUP(Sales_Pipeline[[#This Row],[Sales_Agent]],Sales_Teams[Sales_Agent],Sales_Teams[Manager])</f>
        <v>Melvin Marxen</v>
      </c>
      <c r="D7813" t="str">
        <f>_xlfn.XLOOKUP(Sales_Pipeline[[#This Row],[Manager]],Sales_Teams[Manager],Sales_Teams[Regional_Office])</f>
        <v>Central</v>
      </c>
      <c r="E7813" t="s">
        <v>8953</v>
      </c>
      <c r="F7813" t="s">
        <v>214</v>
      </c>
      <c r="G7813" t="str">
        <f>IFERROR(_xlfn.XLOOKUP(Sales_Pipeline[[#This Row],[Account]],Accounts!$A$2:$A$86,Accounts!$F$2:$F$86),"")</f>
        <v>United States</v>
      </c>
      <c r="H7813" t="s">
        <v>82</v>
      </c>
      <c r="I7813" s="3">
        <v>43034</v>
      </c>
      <c r="J7813" s="3">
        <v>43035</v>
      </c>
      <c r="K7813" s="8" t="str">
        <f>IF(Sales_Pipeline[[#This Row],[Close_Date]]="","",TEXT(Sales_Pipeline[[#This Row],[Close_Date]],"ddd"))</f>
        <v>Fri</v>
      </c>
      <c r="L7813" s="8" t="str">
        <f>IF(Sales_Pipeline[[#This Row],[Close_Date]]="","",TEXT(Sales_Pipeline[[#This Row],[Close_Date]],"mmm"))</f>
        <v>Oct</v>
      </c>
      <c r="M7813" s="8" t="str">
        <f>IF(Sales_Pipeline[[#This Row],[Close_Date]]="","","Q"&amp;ROUNDUP(MONTH(Sales_Pipeline[[#This Row],[Close_Date]])/3,0))</f>
        <v>Q4</v>
      </c>
      <c r="N7813" s="2" cm="1">
        <f t="array" ref="N7813">IFERROR(_xlfn.IFS(Sales_Pipeline[[#This Row],[Deal_Stage]]="Won",_xlfn.XLOOKUP(Sales_Pipeline[[#This Row],[Product]],Products!$A$2:$A$8,Products!$C$2:$C$8),Sales_Pipeline[[#This Row],[Deal_Stage]]="Lost",_xlfn.XLOOKUP(Sales_Pipeline[[#This Row],[Product]],Products!$A$2:$A$8,Products!$C$2:$C$8)),"")</f>
        <v>4821</v>
      </c>
      <c r="O7813" s="2">
        <v>0</v>
      </c>
    </row>
    <row r="7814" spans="1:15" x14ac:dyDescent="0.3">
      <c r="A7814" t="s">
        <v>7960</v>
      </c>
      <c r="B7814" t="s">
        <v>12</v>
      </c>
      <c r="C7814" t="str">
        <f>_xlfn.XLOOKUP(Sales_Pipeline[[#This Row],[Sales_Agent]],Sales_Teams[Sales_Agent],Sales_Teams[Manager])</f>
        <v>Melvin Marxen</v>
      </c>
      <c r="D7814" t="str">
        <f>_xlfn.XLOOKUP(Sales_Pipeline[[#This Row],[Manager]],Sales_Teams[Manager],Sales_Teams[Regional_Office])</f>
        <v>Central</v>
      </c>
      <c r="E7814" t="s">
        <v>8953</v>
      </c>
      <c r="F7814" t="s">
        <v>247</v>
      </c>
      <c r="G7814" t="str">
        <f>IFERROR(_xlfn.XLOOKUP(Sales_Pipeline[[#This Row],[Account]],Accounts!$A$2:$A$86,Accounts!$F$2:$F$86),"")</f>
        <v>United States</v>
      </c>
      <c r="H7814" t="s">
        <v>57</v>
      </c>
      <c r="I7814" s="3">
        <v>43034</v>
      </c>
      <c r="J7814" s="3">
        <v>43039</v>
      </c>
      <c r="K7814" s="8" t="str">
        <f>IF(Sales_Pipeline[[#This Row],[Close_Date]]="","",TEXT(Sales_Pipeline[[#This Row],[Close_Date]],"ddd"))</f>
        <v>Tue</v>
      </c>
      <c r="L7814" s="8" t="str">
        <f>IF(Sales_Pipeline[[#This Row],[Close_Date]]="","",TEXT(Sales_Pipeline[[#This Row],[Close_Date]],"mmm"))</f>
        <v>Oct</v>
      </c>
      <c r="M7814" s="8" t="str">
        <f>IF(Sales_Pipeline[[#This Row],[Close_Date]]="","","Q"&amp;ROUNDUP(MONTH(Sales_Pipeline[[#This Row],[Close_Date]])/3,0))</f>
        <v>Q4</v>
      </c>
      <c r="N7814" s="2" cm="1">
        <f t="array" ref="N7814">IFERROR(_xlfn.IFS(Sales_Pipeline[[#This Row],[Deal_Stage]]="Won",_xlfn.XLOOKUP(Sales_Pipeline[[#This Row],[Product]],Products!$A$2:$A$8,Products!$C$2:$C$8),Sales_Pipeline[[#This Row],[Deal_Stage]]="Lost",_xlfn.XLOOKUP(Sales_Pipeline[[#This Row],[Product]],Products!$A$2:$A$8,Products!$C$2:$C$8)),"")</f>
        <v>4821</v>
      </c>
      <c r="O7814" s="2">
        <v>4377</v>
      </c>
    </row>
    <row r="7815" spans="1:15" x14ac:dyDescent="0.3">
      <c r="A7815" t="s">
        <v>7961</v>
      </c>
      <c r="B7815" t="s">
        <v>12</v>
      </c>
      <c r="C7815" t="str">
        <f>_xlfn.XLOOKUP(Sales_Pipeline[[#This Row],[Sales_Agent]],Sales_Teams[Sales_Agent],Sales_Teams[Manager])</f>
        <v>Melvin Marxen</v>
      </c>
      <c r="D7815" t="str">
        <f>_xlfn.XLOOKUP(Sales_Pipeline[[#This Row],[Manager]],Sales_Teams[Manager],Sales_Teams[Regional_Office])</f>
        <v>Central</v>
      </c>
      <c r="E7815" t="s">
        <v>76</v>
      </c>
      <c r="F7815" t="s">
        <v>318</v>
      </c>
      <c r="G7815" t="str">
        <f>IFERROR(_xlfn.XLOOKUP(Sales_Pipeline[[#This Row],[Account]],Accounts!$A$2:$A$86,Accounts!$F$2:$F$86),"")</f>
        <v>Kenya</v>
      </c>
      <c r="H7815" t="s">
        <v>57</v>
      </c>
      <c r="I7815" s="3">
        <v>43034</v>
      </c>
      <c r="J7815" s="3">
        <v>43035</v>
      </c>
      <c r="K7815" s="8" t="str">
        <f>IF(Sales_Pipeline[[#This Row],[Close_Date]]="","",TEXT(Sales_Pipeline[[#This Row],[Close_Date]],"ddd"))</f>
        <v>Fri</v>
      </c>
      <c r="L7815" s="8" t="str">
        <f>IF(Sales_Pipeline[[#This Row],[Close_Date]]="","",TEXT(Sales_Pipeline[[#This Row],[Close_Date]],"mmm"))</f>
        <v>Oct</v>
      </c>
      <c r="M7815" s="8" t="str">
        <f>IF(Sales_Pipeline[[#This Row],[Close_Date]]="","","Q"&amp;ROUNDUP(MONTH(Sales_Pipeline[[#This Row],[Close_Date]])/3,0))</f>
        <v>Q4</v>
      </c>
      <c r="N7815" s="2" cm="1">
        <f t="array" ref="N7815">IFERROR(_xlfn.IFS(Sales_Pipeline[[#This Row],[Deal_Stage]]="Won",_xlfn.XLOOKUP(Sales_Pipeline[[#This Row],[Product]],Products!$A$2:$A$8,Products!$C$2:$C$8),Sales_Pipeline[[#This Row],[Deal_Stage]]="Lost",_xlfn.XLOOKUP(Sales_Pipeline[[#This Row],[Product]],Products!$A$2:$A$8,Products!$C$2:$C$8)),"")</f>
        <v>3393</v>
      </c>
      <c r="O7815" s="2">
        <v>3353</v>
      </c>
    </row>
    <row r="7816" spans="1:15" x14ac:dyDescent="0.3">
      <c r="A7816" t="s">
        <v>7962</v>
      </c>
      <c r="B7816" t="s">
        <v>45</v>
      </c>
      <c r="C7816" t="str">
        <f>_xlfn.XLOOKUP(Sales_Pipeline[[#This Row],[Sales_Agent]],Sales_Teams[Sales_Agent],Sales_Teams[Manager])</f>
        <v>Summer Sewald</v>
      </c>
      <c r="D7816" t="str">
        <f>_xlfn.XLOOKUP(Sales_Pipeline[[#This Row],[Manager]],Sales_Teams[Manager],Sales_Teams[Regional_Office])</f>
        <v>West</v>
      </c>
      <c r="E7816" t="s">
        <v>84</v>
      </c>
      <c r="F7816" t="s">
        <v>173</v>
      </c>
      <c r="G7816" t="str">
        <f>IFERROR(_xlfn.XLOOKUP(Sales_Pipeline[[#This Row],[Account]],Accounts!$A$2:$A$86,Accounts!$F$2:$F$86),"")</f>
        <v>United States</v>
      </c>
      <c r="H7816" t="s">
        <v>82</v>
      </c>
      <c r="I7816" s="3">
        <v>43034</v>
      </c>
      <c r="J7816" s="3">
        <v>43039</v>
      </c>
      <c r="K7816" s="8" t="str">
        <f>IF(Sales_Pipeline[[#This Row],[Close_Date]]="","",TEXT(Sales_Pipeline[[#This Row],[Close_Date]],"ddd"))</f>
        <v>Tue</v>
      </c>
      <c r="L7816" s="8" t="str">
        <f>IF(Sales_Pipeline[[#This Row],[Close_Date]]="","",TEXT(Sales_Pipeline[[#This Row],[Close_Date]],"mmm"))</f>
        <v>Oct</v>
      </c>
      <c r="M7816" s="8" t="str">
        <f>IF(Sales_Pipeline[[#This Row],[Close_Date]]="","","Q"&amp;ROUNDUP(MONTH(Sales_Pipeline[[#This Row],[Close_Date]])/3,0))</f>
        <v>Q4</v>
      </c>
      <c r="N7816" s="2" cm="1">
        <f t="array" ref="N7816">IFERROR(_xlfn.IFS(Sales_Pipeline[[#This Row],[Deal_Stage]]="Won",_xlfn.XLOOKUP(Sales_Pipeline[[#This Row],[Product]],Products!$A$2:$A$8,Products!$C$2:$C$8),Sales_Pipeline[[#This Row],[Deal_Stage]]="Lost",_xlfn.XLOOKUP(Sales_Pipeline[[#This Row],[Product]],Products!$A$2:$A$8,Products!$C$2:$C$8)),"")</f>
        <v>5482</v>
      </c>
      <c r="O7816" s="2">
        <v>0</v>
      </c>
    </row>
    <row r="7817" spans="1:15" x14ac:dyDescent="0.3">
      <c r="A7817" t="s">
        <v>7963</v>
      </c>
      <c r="B7817" t="s">
        <v>45</v>
      </c>
      <c r="C7817" t="str">
        <f>_xlfn.XLOOKUP(Sales_Pipeline[[#This Row],[Sales_Agent]],Sales_Teams[Sales_Agent],Sales_Teams[Manager])</f>
        <v>Summer Sewald</v>
      </c>
      <c r="D7817" t="str">
        <f>_xlfn.XLOOKUP(Sales_Pipeline[[#This Row],[Manager]],Sales_Teams[Manager],Sales_Teams[Regional_Office])</f>
        <v>West</v>
      </c>
      <c r="E7817" t="s">
        <v>61</v>
      </c>
      <c r="F7817" t="s">
        <v>100</v>
      </c>
      <c r="G7817" t="str">
        <f>IFERROR(_xlfn.XLOOKUP(Sales_Pipeline[[#This Row],[Account]],Accounts!$A$2:$A$86,Accounts!$F$2:$F$86),"")</f>
        <v>United States</v>
      </c>
      <c r="H7817" t="s">
        <v>57</v>
      </c>
      <c r="I7817" s="3">
        <v>43034</v>
      </c>
      <c r="J7817" s="3">
        <v>43042</v>
      </c>
      <c r="K7817" s="8" t="str">
        <f>IF(Sales_Pipeline[[#This Row],[Close_Date]]="","",TEXT(Sales_Pipeline[[#This Row],[Close_Date]],"ddd"))</f>
        <v>Fri</v>
      </c>
      <c r="L7817" s="8" t="str">
        <f>IF(Sales_Pipeline[[#This Row],[Close_Date]]="","",TEXT(Sales_Pipeline[[#This Row],[Close_Date]],"mmm"))</f>
        <v>Nov</v>
      </c>
      <c r="M7817" s="8" t="str">
        <f>IF(Sales_Pipeline[[#This Row],[Close_Date]]="","","Q"&amp;ROUNDUP(MONTH(Sales_Pipeline[[#This Row],[Close_Date]])/3,0))</f>
        <v>Q4</v>
      </c>
      <c r="N7817" s="2" cm="1">
        <f t="array" ref="N7817">IFERROR(_xlfn.IFS(Sales_Pipeline[[#This Row],[Deal_Stage]]="Won",_xlfn.XLOOKUP(Sales_Pipeline[[#This Row],[Product]],Products!$A$2:$A$8,Products!$C$2:$C$8),Sales_Pipeline[[#This Row],[Deal_Stage]]="Lost",_xlfn.XLOOKUP(Sales_Pipeline[[#This Row],[Product]],Products!$A$2:$A$8,Products!$C$2:$C$8)),"")</f>
        <v>55</v>
      </c>
      <c r="O7817" s="2">
        <v>50</v>
      </c>
    </row>
    <row r="7818" spans="1:15" x14ac:dyDescent="0.3">
      <c r="A7818" t="s">
        <v>7964</v>
      </c>
      <c r="B7818" t="s">
        <v>14</v>
      </c>
      <c r="C7818" t="str">
        <f>_xlfn.XLOOKUP(Sales_Pipeline[[#This Row],[Sales_Agent]],Sales_Teams[Sales_Agent],Sales_Teams[Manager])</f>
        <v>Melvin Marxen</v>
      </c>
      <c r="D7818" t="str">
        <f>_xlfn.XLOOKUP(Sales_Pipeline[[#This Row],[Manager]],Sales_Teams[Manager],Sales_Teams[Regional_Office])</f>
        <v>Central</v>
      </c>
      <c r="E7818" t="s">
        <v>63</v>
      </c>
      <c r="F7818" t="s">
        <v>141</v>
      </c>
      <c r="G7818" t="str">
        <f>IFERROR(_xlfn.XLOOKUP(Sales_Pipeline[[#This Row],[Account]],Accounts!$A$2:$A$86,Accounts!$F$2:$F$86),"")</f>
        <v>United States</v>
      </c>
      <c r="H7818" t="s">
        <v>82</v>
      </c>
      <c r="I7818" s="3">
        <v>43034</v>
      </c>
      <c r="J7818" s="3">
        <v>43038</v>
      </c>
      <c r="K7818" s="8" t="str">
        <f>IF(Sales_Pipeline[[#This Row],[Close_Date]]="","",TEXT(Sales_Pipeline[[#This Row],[Close_Date]],"ddd"))</f>
        <v>Mon</v>
      </c>
      <c r="L7818" s="8" t="str">
        <f>IF(Sales_Pipeline[[#This Row],[Close_Date]]="","",TEXT(Sales_Pipeline[[#This Row],[Close_Date]],"mmm"))</f>
        <v>Oct</v>
      </c>
      <c r="M7818" s="8" t="str">
        <f>IF(Sales_Pipeline[[#This Row],[Close_Date]]="","","Q"&amp;ROUNDUP(MONTH(Sales_Pipeline[[#This Row],[Close_Date]])/3,0))</f>
        <v>Q4</v>
      </c>
      <c r="N7818" s="2" cm="1">
        <f t="array" ref="N7818">IFERROR(_xlfn.IFS(Sales_Pipeline[[#This Row],[Deal_Stage]]="Won",_xlfn.XLOOKUP(Sales_Pipeline[[#This Row],[Product]],Products!$A$2:$A$8,Products!$C$2:$C$8),Sales_Pipeline[[#This Row],[Deal_Stage]]="Lost",_xlfn.XLOOKUP(Sales_Pipeline[[#This Row],[Product]],Products!$A$2:$A$8,Products!$C$2:$C$8)),"")</f>
        <v>550</v>
      </c>
      <c r="O7818" s="2">
        <v>0</v>
      </c>
    </row>
    <row r="7819" spans="1:15" x14ac:dyDescent="0.3">
      <c r="A7819" t="s">
        <v>7965</v>
      </c>
      <c r="B7819" t="s">
        <v>32</v>
      </c>
      <c r="C7819" t="str">
        <f>_xlfn.XLOOKUP(Sales_Pipeline[[#This Row],[Sales_Agent]],Sales_Teams[Sales_Agent],Sales_Teams[Manager])</f>
        <v>Celia Rouche</v>
      </c>
      <c r="D7819" t="str">
        <f>_xlfn.XLOOKUP(Sales_Pipeline[[#This Row],[Manager]],Sales_Teams[Manager],Sales_Teams[Regional_Office])</f>
        <v>West</v>
      </c>
      <c r="E7819" t="s">
        <v>63</v>
      </c>
      <c r="G7819" t="str">
        <f>IFERROR(_xlfn.XLOOKUP(Sales_Pipeline[[#This Row],[Account]],Accounts!$A$2:$A$86,Accounts!$F$2:$F$86),"")</f>
        <v/>
      </c>
      <c r="H7819" t="s">
        <v>77</v>
      </c>
      <c r="I7819" s="3">
        <v>43034</v>
      </c>
      <c r="K7819" s="8" t="str">
        <f>IF(Sales_Pipeline[[#This Row],[Close_Date]]="","",TEXT(Sales_Pipeline[[#This Row],[Close_Date]],"ddd"))</f>
        <v/>
      </c>
      <c r="L7819" s="8" t="str">
        <f>IF(Sales_Pipeline[[#This Row],[Close_Date]]="","",TEXT(Sales_Pipeline[[#This Row],[Close_Date]],"mmm"))</f>
        <v/>
      </c>
      <c r="M7819" s="8" t="str">
        <f>IF(Sales_Pipeline[[#This Row],[Close_Date]]="","","Q"&amp;ROUNDUP(MONTH(Sales_Pipeline[[#This Row],[Close_Date]])/3,0))</f>
        <v/>
      </c>
      <c r="N7819" s="2" t="str" cm="1">
        <f t="array" ref="N7819">IFERROR(_xlfn.IFS(Sales_Pipeline[[#This Row],[Deal_Stage]]="Won",_xlfn.XLOOKUP(Sales_Pipeline[[#This Row],[Product]],Products!$A$2:$A$8,Products!$C$2:$C$8),Sales_Pipeline[[#This Row],[Deal_Stage]]="Lost",_xlfn.XLOOKUP(Sales_Pipeline[[#This Row],[Product]],Products!$A$2:$A$8,Products!$C$2:$C$8)),"")</f>
        <v/>
      </c>
      <c r="O7819" s="2">
        <v>0</v>
      </c>
    </row>
    <row r="7820" spans="1:15" x14ac:dyDescent="0.3">
      <c r="A7820" t="s">
        <v>7966</v>
      </c>
      <c r="B7820" t="s">
        <v>32</v>
      </c>
      <c r="C7820" t="str">
        <f>_xlfn.XLOOKUP(Sales_Pipeline[[#This Row],[Sales_Agent]],Sales_Teams[Sales_Agent],Sales_Teams[Manager])</f>
        <v>Celia Rouche</v>
      </c>
      <c r="D7820" t="str">
        <f>_xlfn.XLOOKUP(Sales_Pipeline[[#This Row],[Manager]],Sales_Teams[Manager],Sales_Teams[Regional_Office])</f>
        <v>West</v>
      </c>
      <c r="E7820" t="s">
        <v>63</v>
      </c>
      <c r="F7820" t="s">
        <v>328</v>
      </c>
      <c r="G7820" t="str">
        <f>IFERROR(_xlfn.XLOOKUP(Sales_Pipeline[[#This Row],[Account]],Accounts!$A$2:$A$86,Accounts!$F$2:$F$86),"")</f>
        <v>United States</v>
      </c>
      <c r="H7820" t="s">
        <v>82</v>
      </c>
      <c r="I7820" s="3">
        <v>43034</v>
      </c>
      <c r="J7820" s="3">
        <v>43036</v>
      </c>
      <c r="K7820" s="8" t="str">
        <f>IF(Sales_Pipeline[[#This Row],[Close_Date]]="","",TEXT(Sales_Pipeline[[#This Row],[Close_Date]],"ddd"))</f>
        <v>Sat</v>
      </c>
      <c r="L7820" s="8" t="str">
        <f>IF(Sales_Pipeline[[#This Row],[Close_Date]]="","",TEXT(Sales_Pipeline[[#This Row],[Close_Date]],"mmm"))</f>
        <v>Oct</v>
      </c>
      <c r="M7820" s="8" t="str">
        <f>IF(Sales_Pipeline[[#This Row],[Close_Date]]="","","Q"&amp;ROUNDUP(MONTH(Sales_Pipeline[[#This Row],[Close_Date]])/3,0))</f>
        <v>Q4</v>
      </c>
      <c r="N7820" s="2" cm="1">
        <f t="array" ref="N7820">IFERROR(_xlfn.IFS(Sales_Pipeline[[#This Row],[Deal_Stage]]="Won",_xlfn.XLOOKUP(Sales_Pipeline[[#This Row],[Product]],Products!$A$2:$A$8,Products!$C$2:$C$8),Sales_Pipeline[[#This Row],[Deal_Stage]]="Lost",_xlfn.XLOOKUP(Sales_Pipeline[[#This Row],[Product]],Products!$A$2:$A$8,Products!$C$2:$C$8)),"")</f>
        <v>550</v>
      </c>
      <c r="O7820" s="2">
        <v>0</v>
      </c>
    </row>
    <row r="7821" spans="1:15" x14ac:dyDescent="0.3">
      <c r="A7821" t="s">
        <v>7967</v>
      </c>
      <c r="B7821" t="s">
        <v>32</v>
      </c>
      <c r="C7821" t="str">
        <f>_xlfn.XLOOKUP(Sales_Pipeline[[#This Row],[Sales_Agent]],Sales_Teams[Sales_Agent],Sales_Teams[Manager])</f>
        <v>Celia Rouche</v>
      </c>
      <c r="D7821" t="str">
        <f>_xlfn.XLOOKUP(Sales_Pipeline[[#This Row],[Manager]],Sales_Teams[Manager],Sales_Teams[Regional_Office])</f>
        <v>West</v>
      </c>
      <c r="E7821" t="s">
        <v>63</v>
      </c>
      <c r="F7821" t="s">
        <v>413</v>
      </c>
      <c r="G7821" t="str">
        <f>IFERROR(_xlfn.XLOOKUP(Sales_Pipeline[[#This Row],[Account]],Accounts!$A$2:$A$86,Accounts!$F$2:$F$86),"")</f>
        <v>United States</v>
      </c>
      <c r="H7821" t="s">
        <v>82</v>
      </c>
      <c r="I7821" s="3">
        <v>43034</v>
      </c>
      <c r="J7821" s="3">
        <v>43035</v>
      </c>
      <c r="K7821" s="8" t="str">
        <f>IF(Sales_Pipeline[[#This Row],[Close_Date]]="","",TEXT(Sales_Pipeline[[#This Row],[Close_Date]],"ddd"))</f>
        <v>Fri</v>
      </c>
      <c r="L7821" s="8" t="str">
        <f>IF(Sales_Pipeline[[#This Row],[Close_Date]]="","",TEXT(Sales_Pipeline[[#This Row],[Close_Date]],"mmm"))</f>
        <v>Oct</v>
      </c>
      <c r="M7821" s="8" t="str">
        <f>IF(Sales_Pipeline[[#This Row],[Close_Date]]="","","Q"&amp;ROUNDUP(MONTH(Sales_Pipeline[[#This Row],[Close_Date]])/3,0))</f>
        <v>Q4</v>
      </c>
      <c r="N7821" s="2" cm="1">
        <f t="array" ref="N7821">IFERROR(_xlfn.IFS(Sales_Pipeline[[#This Row],[Deal_Stage]]="Won",_xlfn.XLOOKUP(Sales_Pipeline[[#This Row],[Product]],Products!$A$2:$A$8,Products!$C$2:$C$8),Sales_Pipeline[[#This Row],[Deal_Stage]]="Lost",_xlfn.XLOOKUP(Sales_Pipeline[[#This Row],[Product]],Products!$A$2:$A$8,Products!$C$2:$C$8)),"")</f>
        <v>550</v>
      </c>
      <c r="O7821" s="2">
        <v>0</v>
      </c>
    </row>
    <row r="7822" spans="1:15" x14ac:dyDescent="0.3">
      <c r="A7822" t="s">
        <v>7968</v>
      </c>
      <c r="B7822" t="s">
        <v>32</v>
      </c>
      <c r="C7822" t="str">
        <f>_xlfn.XLOOKUP(Sales_Pipeline[[#This Row],[Sales_Agent]],Sales_Teams[Sales_Agent],Sales_Teams[Manager])</f>
        <v>Celia Rouche</v>
      </c>
      <c r="D7822" t="str">
        <f>_xlfn.XLOOKUP(Sales_Pipeline[[#This Row],[Manager]],Sales_Teams[Manager],Sales_Teams[Regional_Office])</f>
        <v>West</v>
      </c>
      <c r="E7822" t="s">
        <v>76</v>
      </c>
      <c r="F7822" t="s">
        <v>85</v>
      </c>
      <c r="G7822" t="str">
        <f>IFERROR(_xlfn.XLOOKUP(Sales_Pipeline[[#This Row],[Account]],Accounts!$A$2:$A$86,Accounts!$F$2:$F$86),"")</f>
        <v>Poland</v>
      </c>
      <c r="H7822" t="s">
        <v>82</v>
      </c>
      <c r="I7822" s="3">
        <v>43034</v>
      </c>
      <c r="J7822" s="3">
        <v>43043</v>
      </c>
      <c r="K7822" s="8" t="str">
        <f>IF(Sales_Pipeline[[#This Row],[Close_Date]]="","",TEXT(Sales_Pipeline[[#This Row],[Close_Date]],"ddd"))</f>
        <v>Sat</v>
      </c>
      <c r="L7822" s="8" t="str">
        <f>IF(Sales_Pipeline[[#This Row],[Close_Date]]="","",TEXT(Sales_Pipeline[[#This Row],[Close_Date]],"mmm"))</f>
        <v>Nov</v>
      </c>
      <c r="M7822" s="8" t="str">
        <f>IF(Sales_Pipeline[[#This Row],[Close_Date]]="","","Q"&amp;ROUNDUP(MONTH(Sales_Pipeline[[#This Row],[Close_Date]])/3,0))</f>
        <v>Q4</v>
      </c>
      <c r="N7822" s="2" cm="1">
        <f t="array" ref="N7822">IFERROR(_xlfn.IFS(Sales_Pipeline[[#This Row],[Deal_Stage]]="Won",_xlfn.XLOOKUP(Sales_Pipeline[[#This Row],[Product]],Products!$A$2:$A$8,Products!$C$2:$C$8),Sales_Pipeline[[#This Row],[Deal_Stage]]="Lost",_xlfn.XLOOKUP(Sales_Pipeline[[#This Row],[Product]],Products!$A$2:$A$8,Products!$C$2:$C$8)),"")</f>
        <v>3393</v>
      </c>
      <c r="O7822" s="2">
        <v>0</v>
      </c>
    </row>
    <row r="7823" spans="1:15" x14ac:dyDescent="0.3">
      <c r="A7823" t="s">
        <v>7969</v>
      </c>
      <c r="B7823" t="s">
        <v>17</v>
      </c>
      <c r="C7823" t="str">
        <f>_xlfn.XLOOKUP(Sales_Pipeline[[#This Row],[Sales_Agent]],Sales_Teams[Sales_Agent],Sales_Teams[Manager])</f>
        <v>Cara Losch</v>
      </c>
      <c r="D7823" t="str">
        <f>_xlfn.XLOOKUP(Sales_Pipeline[[#This Row],[Manager]],Sales_Teams[Manager],Sales_Teams[Regional_Office])</f>
        <v>East</v>
      </c>
      <c r="E7823" t="s">
        <v>63</v>
      </c>
      <c r="F7823" t="s">
        <v>109</v>
      </c>
      <c r="G7823" t="str">
        <f>IFERROR(_xlfn.XLOOKUP(Sales_Pipeline[[#This Row],[Account]],Accounts!$A$2:$A$86,Accounts!$F$2:$F$86),"")</f>
        <v>Japan</v>
      </c>
      <c r="H7823" t="s">
        <v>82</v>
      </c>
      <c r="I7823" s="3">
        <v>43034</v>
      </c>
      <c r="J7823" s="3">
        <v>43039</v>
      </c>
      <c r="K7823" s="8" t="str">
        <f>IF(Sales_Pipeline[[#This Row],[Close_Date]]="","",TEXT(Sales_Pipeline[[#This Row],[Close_Date]],"ddd"))</f>
        <v>Tue</v>
      </c>
      <c r="L7823" s="8" t="str">
        <f>IF(Sales_Pipeline[[#This Row],[Close_Date]]="","",TEXT(Sales_Pipeline[[#This Row],[Close_Date]],"mmm"))</f>
        <v>Oct</v>
      </c>
      <c r="M7823" s="8" t="str">
        <f>IF(Sales_Pipeline[[#This Row],[Close_Date]]="","","Q"&amp;ROUNDUP(MONTH(Sales_Pipeline[[#This Row],[Close_Date]])/3,0))</f>
        <v>Q4</v>
      </c>
      <c r="N7823" s="2" cm="1">
        <f t="array" ref="N7823">IFERROR(_xlfn.IFS(Sales_Pipeline[[#This Row],[Deal_Stage]]="Won",_xlfn.XLOOKUP(Sales_Pipeline[[#This Row],[Product]],Products!$A$2:$A$8,Products!$C$2:$C$8),Sales_Pipeline[[#This Row],[Deal_Stage]]="Lost",_xlfn.XLOOKUP(Sales_Pipeline[[#This Row],[Product]],Products!$A$2:$A$8,Products!$C$2:$C$8)),"")</f>
        <v>550</v>
      </c>
      <c r="O7823" s="2">
        <v>0</v>
      </c>
    </row>
    <row r="7824" spans="1:15" x14ac:dyDescent="0.3">
      <c r="A7824" t="s">
        <v>7970</v>
      </c>
      <c r="B7824" t="s">
        <v>17</v>
      </c>
      <c r="C7824" t="str">
        <f>_xlfn.XLOOKUP(Sales_Pipeline[[#This Row],[Sales_Agent]],Sales_Teams[Sales_Agent],Sales_Teams[Manager])</f>
        <v>Cara Losch</v>
      </c>
      <c r="D7824" t="str">
        <f>_xlfn.XLOOKUP(Sales_Pipeline[[#This Row],[Manager]],Sales_Teams[Manager],Sales_Teams[Regional_Office])</f>
        <v>East</v>
      </c>
      <c r="E7824" t="s">
        <v>63</v>
      </c>
      <c r="F7824" t="s">
        <v>388</v>
      </c>
      <c r="G7824" t="str">
        <f>IFERROR(_xlfn.XLOOKUP(Sales_Pipeline[[#This Row],[Account]],Accounts!$A$2:$A$86,Accounts!$F$2:$F$86),"")</f>
        <v>China</v>
      </c>
      <c r="H7824" t="s">
        <v>82</v>
      </c>
      <c r="I7824" s="3">
        <v>43034</v>
      </c>
      <c r="J7824" s="3">
        <v>43036</v>
      </c>
      <c r="K7824" s="8" t="str">
        <f>IF(Sales_Pipeline[[#This Row],[Close_Date]]="","",TEXT(Sales_Pipeline[[#This Row],[Close_Date]],"ddd"))</f>
        <v>Sat</v>
      </c>
      <c r="L7824" s="8" t="str">
        <f>IF(Sales_Pipeline[[#This Row],[Close_Date]]="","",TEXT(Sales_Pipeline[[#This Row],[Close_Date]],"mmm"))</f>
        <v>Oct</v>
      </c>
      <c r="M7824" s="8" t="str">
        <f>IF(Sales_Pipeline[[#This Row],[Close_Date]]="","","Q"&amp;ROUNDUP(MONTH(Sales_Pipeline[[#This Row],[Close_Date]])/3,0))</f>
        <v>Q4</v>
      </c>
      <c r="N7824" s="2" cm="1">
        <f t="array" ref="N7824">IFERROR(_xlfn.IFS(Sales_Pipeline[[#This Row],[Deal_Stage]]="Won",_xlfn.XLOOKUP(Sales_Pipeline[[#This Row],[Product]],Products!$A$2:$A$8,Products!$C$2:$C$8),Sales_Pipeline[[#This Row],[Deal_Stage]]="Lost",_xlfn.XLOOKUP(Sales_Pipeline[[#This Row],[Product]],Products!$A$2:$A$8,Products!$C$2:$C$8)),"")</f>
        <v>550</v>
      </c>
      <c r="O7824" s="2">
        <v>0</v>
      </c>
    </row>
    <row r="7825" spans="1:15" x14ac:dyDescent="0.3">
      <c r="A7825" t="s">
        <v>7971</v>
      </c>
      <c r="B7825" t="s">
        <v>44</v>
      </c>
      <c r="C7825" t="str">
        <f>_xlfn.XLOOKUP(Sales_Pipeline[[#This Row],[Sales_Agent]],Sales_Teams[Sales_Agent],Sales_Teams[Manager])</f>
        <v>Summer Sewald</v>
      </c>
      <c r="D7825" t="str">
        <f>_xlfn.XLOOKUP(Sales_Pipeline[[#This Row],[Manager]],Sales_Teams[Manager],Sales_Teams[Regional_Office])</f>
        <v>West</v>
      </c>
      <c r="E7825" t="s">
        <v>8953</v>
      </c>
      <c r="F7825" t="s">
        <v>132</v>
      </c>
      <c r="G7825" t="str">
        <f>IFERROR(_xlfn.XLOOKUP(Sales_Pipeline[[#This Row],[Account]],Accounts!$A$2:$A$86,Accounts!$F$2:$F$86),"")</f>
        <v>United States</v>
      </c>
      <c r="H7825" t="s">
        <v>77</v>
      </c>
      <c r="I7825" s="3">
        <v>43034</v>
      </c>
      <c r="K7825" s="8" t="str">
        <f>IF(Sales_Pipeline[[#This Row],[Close_Date]]="","",TEXT(Sales_Pipeline[[#This Row],[Close_Date]],"ddd"))</f>
        <v/>
      </c>
      <c r="L7825" s="8" t="str">
        <f>IF(Sales_Pipeline[[#This Row],[Close_Date]]="","",TEXT(Sales_Pipeline[[#This Row],[Close_Date]],"mmm"))</f>
        <v/>
      </c>
      <c r="M7825" s="8" t="str">
        <f>IF(Sales_Pipeline[[#This Row],[Close_Date]]="","","Q"&amp;ROUNDUP(MONTH(Sales_Pipeline[[#This Row],[Close_Date]])/3,0))</f>
        <v/>
      </c>
      <c r="N7825" s="2" t="str" cm="1">
        <f t="array" ref="N7825">IFERROR(_xlfn.IFS(Sales_Pipeline[[#This Row],[Deal_Stage]]="Won",_xlfn.XLOOKUP(Sales_Pipeline[[#This Row],[Product]],Products!$A$2:$A$8,Products!$C$2:$C$8),Sales_Pipeline[[#This Row],[Deal_Stage]]="Lost",_xlfn.XLOOKUP(Sales_Pipeline[[#This Row],[Product]],Products!$A$2:$A$8,Products!$C$2:$C$8)),"")</f>
        <v/>
      </c>
      <c r="O7825" s="2">
        <v>0</v>
      </c>
    </row>
    <row r="7826" spans="1:15" x14ac:dyDescent="0.3">
      <c r="A7826" t="s">
        <v>7972</v>
      </c>
      <c r="B7826" t="s">
        <v>3</v>
      </c>
      <c r="C7826" t="str">
        <f>_xlfn.XLOOKUP(Sales_Pipeline[[#This Row],[Sales_Agent]],Sales_Teams[Sales_Agent],Sales_Teams[Manager])</f>
        <v>Dustin Brinkmann</v>
      </c>
      <c r="D7826" t="str">
        <f>_xlfn.XLOOKUP(Sales_Pipeline[[#This Row],[Manager]],Sales_Teams[Manager],Sales_Teams[Regional_Office])</f>
        <v>Central</v>
      </c>
      <c r="E7826" t="s">
        <v>84</v>
      </c>
      <c r="F7826" t="s">
        <v>147</v>
      </c>
      <c r="G7826" t="str">
        <f>IFERROR(_xlfn.XLOOKUP(Sales_Pipeline[[#This Row],[Account]],Accounts!$A$2:$A$86,Accounts!$F$2:$F$86),"")</f>
        <v>United States</v>
      </c>
      <c r="H7826" t="s">
        <v>57</v>
      </c>
      <c r="I7826" s="3">
        <v>43035</v>
      </c>
      <c r="J7826" s="3">
        <v>43076</v>
      </c>
      <c r="K7826" s="8" t="str">
        <f>IF(Sales_Pipeline[[#This Row],[Close_Date]]="","",TEXT(Sales_Pipeline[[#This Row],[Close_Date]],"ddd"))</f>
        <v>Thu</v>
      </c>
      <c r="L7826" s="8" t="str">
        <f>IF(Sales_Pipeline[[#This Row],[Close_Date]]="","",TEXT(Sales_Pipeline[[#This Row],[Close_Date]],"mmm"))</f>
        <v>Dec</v>
      </c>
      <c r="M7826" s="8" t="str">
        <f>IF(Sales_Pipeline[[#This Row],[Close_Date]]="","","Q"&amp;ROUNDUP(MONTH(Sales_Pipeline[[#This Row],[Close_Date]])/3,0))</f>
        <v>Q4</v>
      </c>
      <c r="N7826" s="2" cm="1">
        <f t="array" ref="N7826">IFERROR(_xlfn.IFS(Sales_Pipeline[[#This Row],[Deal_Stage]]="Won",_xlfn.XLOOKUP(Sales_Pipeline[[#This Row],[Product]],Products!$A$2:$A$8,Products!$C$2:$C$8),Sales_Pipeline[[#This Row],[Deal_Stage]]="Lost",_xlfn.XLOOKUP(Sales_Pipeline[[#This Row],[Product]],Products!$A$2:$A$8,Products!$C$2:$C$8)),"")</f>
        <v>5482</v>
      </c>
      <c r="O7826" s="2">
        <v>5269</v>
      </c>
    </row>
    <row r="7827" spans="1:15" x14ac:dyDescent="0.3">
      <c r="A7827" t="s">
        <v>7973</v>
      </c>
      <c r="B7827" t="s">
        <v>30</v>
      </c>
      <c r="C7827" t="str">
        <f>_xlfn.XLOOKUP(Sales_Pipeline[[#This Row],[Sales_Agent]],Sales_Teams[Sales_Agent],Sales_Teams[Manager])</f>
        <v>Rocco Neubert</v>
      </c>
      <c r="D7827" t="str">
        <f>_xlfn.XLOOKUP(Sales_Pipeline[[#This Row],[Manager]],Sales_Teams[Manager],Sales_Teams[Regional_Office])</f>
        <v>East</v>
      </c>
      <c r="E7827" t="s">
        <v>8953</v>
      </c>
      <c r="F7827" t="s">
        <v>182</v>
      </c>
      <c r="G7827" t="str">
        <f>IFERROR(_xlfn.XLOOKUP(Sales_Pipeline[[#This Row],[Account]],Accounts!$A$2:$A$86,Accounts!$F$2:$F$86),"")</f>
        <v>United States</v>
      </c>
      <c r="H7827" t="s">
        <v>57</v>
      </c>
      <c r="I7827" s="3">
        <v>43035</v>
      </c>
      <c r="J7827" s="3">
        <v>43036</v>
      </c>
      <c r="K7827" s="8" t="str">
        <f>IF(Sales_Pipeline[[#This Row],[Close_Date]]="","",TEXT(Sales_Pipeline[[#This Row],[Close_Date]],"ddd"))</f>
        <v>Sat</v>
      </c>
      <c r="L7827" s="8" t="str">
        <f>IF(Sales_Pipeline[[#This Row],[Close_Date]]="","",TEXT(Sales_Pipeline[[#This Row],[Close_Date]],"mmm"))</f>
        <v>Oct</v>
      </c>
      <c r="M7827" s="8" t="str">
        <f>IF(Sales_Pipeline[[#This Row],[Close_Date]]="","","Q"&amp;ROUNDUP(MONTH(Sales_Pipeline[[#This Row],[Close_Date]])/3,0))</f>
        <v>Q4</v>
      </c>
      <c r="N7827" s="2" cm="1">
        <f t="array" ref="N7827">IFERROR(_xlfn.IFS(Sales_Pipeline[[#This Row],[Deal_Stage]]="Won",_xlfn.XLOOKUP(Sales_Pipeline[[#This Row],[Product]],Products!$A$2:$A$8,Products!$C$2:$C$8),Sales_Pipeline[[#This Row],[Deal_Stage]]="Lost",_xlfn.XLOOKUP(Sales_Pipeline[[#This Row],[Product]],Products!$A$2:$A$8,Products!$C$2:$C$8)),"")</f>
        <v>4821</v>
      </c>
      <c r="O7827" s="2">
        <v>5275</v>
      </c>
    </row>
    <row r="7828" spans="1:15" x14ac:dyDescent="0.3">
      <c r="A7828" t="s">
        <v>7974</v>
      </c>
      <c r="B7828" t="s">
        <v>27</v>
      </c>
      <c r="C7828" t="str">
        <f>_xlfn.XLOOKUP(Sales_Pipeline[[#This Row],[Sales_Agent]],Sales_Teams[Sales_Agent],Sales_Teams[Manager])</f>
        <v>Rocco Neubert</v>
      </c>
      <c r="D7828" t="str">
        <f>_xlfn.XLOOKUP(Sales_Pipeline[[#This Row],[Manager]],Sales_Teams[Manager],Sales_Teams[Regional_Office])</f>
        <v>East</v>
      </c>
      <c r="E7828" t="s">
        <v>84</v>
      </c>
      <c r="F7828" t="s">
        <v>96</v>
      </c>
      <c r="G7828" t="str">
        <f>IFERROR(_xlfn.XLOOKUP(Sales_Pipeline[[#This Row],[Account]],Accounts!$A$2:$A$86,Accounts!$F$2:$F$86),"")</f>
        <v>United States</v>
      </c>
      <c r="H7828" t="s">
        <v>82</v>
      </c>
      <c r="I7828" s="3">
        <v>43035</v>
      </c>
      <c r="J7828" s="3">
        <v>43037</v>
      </c>
      <c r="K7828" s="8" t="str">
        <f>IF(Sales_Pipeline[[#This Row],[Close_Date]]="","",TEXT(Sales_Pipeline[[#This Row],[Close_Date]],"ddd"))</f>
        <v>Sun</v>
      </c>
      <c r="L7828" s="8" t="str">
        <f>IF(Sales_Pipeline[[#This Row],[Close_Date]]="","",TEXT(Sales_Pipeline[[#This Row],[Close_Date]],"mmm"))</f>
        <v>Oct</v>
      </c>
      <c r="M7828" s="8" t="str">
        <f>IF(Sales_Pipeline[[#This Row],[Close_Date]]="","","Q"&amp;ROUNDUP(MONTH(Sales_Pipeline[[#This Row],[Close_Date]])/3,0))</f>
        <v>Q4</v>
      </c>
      <c r="N7828" s="2" cm="1">
        <f t="array" ref="N7828">IFERROR(_xlfn.IFS(Sales_Pipeline[[#This Row],[Deal_Stage]]="Won",_xlfn.XLOOKUP(Sales_Pipeline[[#This Row],[Product]],Products!$A$2:$A$8,Products!$C$2:$C$8),Sales_Pipeline[[#This Row],[Deal_Stage]]="Lost",_xlfn.XLOOKUP(Sales_Pipeline[[#This Row],[Product]],Products!$A$2:$A$8,Products!$C$2:$C$8)),"")</f>
        <v>5482</v>
      </c>
      <c r="O7828" s="2">
        <v>0</v>
      </c>
    </row>
    <row r="7829" spans="1:15" x14ac:dyDescent="0.3">
      <c r="A7829" t="s">
        <v>7975</v>
      </c>
      <c r="B7829" t="s">
        <v>6</v>
      </c>
      <c r="C7829" t="str">
        <f>_xlfn.XLOOKUP(Sales_Pipeline[[#This Row],[Sales_Agent]],Sales_Teams[Sales_Agent],Sales_Teams[Manager])</f>
        <v>Dustin Brinkmann</v>
      </c>
      <c r="D7829" t="str">
        <f>_xlfn.XLOOKUP(Sales_Pipeline[[#This Row],[Manager]],Sales_Teams[Manager],Sales_Teams[Regional_Office])</f>
        <v>Central</v>
      </c>
      <c r="E7829" t="s">
        <v>76</v>
      </c>
      <c r="F7829" t="s">
        <v>141</v>
      </c>
      <c r="G7829" t="str">
        <f>IFERROR(_xlfn.XLOOKUP(Sales_Pipeline[[#This Row],[Account]],Accounts!$A$2:$A$86,Accounts!$F$2:$F$86),"")</f>
        <v>United States</v>
      </c>
      <c r="H7829" t="s">
        <v>82</v>
      </c>
      <c r="I7829" s="3">
        <v>43035</v>
      </c>
      <c r="J7829" s="3">
        <v>43046</v>
      </c>
      <c r="K7829" s="8" t="str">
        <f>IF(Sales_Pipeline[[#This Row],[Close_Date]]="","",TEXT(Sales_Pipeline[[#This Row],[Close_Date]],"ddd"))</f>
        <v>Tue</v>
      </c>
      <c r="L7829" s="8" t="str">
        <f>IF(Sales_Pipeline[[#This Row],[Close_Date]]="","",TEXT(Sales_Pipeline[[#This Row],[Close_Date]],"mmm"))</f>
        <v>Nov</v>
      </c>
      <c r="M7829" s="8" t="str">
        <f>IF(Sales_Pipeline[[#This Row],[Close_Date]]="","","Q"&amp;ROUNDUP(MONTH(Sales_Pipeline[[#This Row],[Close_Date]])/3,0))</f>
        <v>Q4</v>
      </c>
      <c r="N7829" s="2" cm="1">
        <f t="array" ref="N7829">IFERROR(_xlfn.IFS(Sales_Pipeline[[#This Row],[Deal_Stage]]="Won",_xlfn.XLOOKUP(Sales_Pipeline[[#This Row],[Product]],Products!$A$2:$A$8,Products!$C$2:$C$8),Sales_Pipeline[[#This Row],[Deal_Stage]]="Lost",_xlfn.XLOOKUP(Sales_Pipeline[[#This Row],[Product]],Products!$A$2:$A$8,Products!$C$2:$C$8)),"")</f>
        <v>3393</v>
      </c>
      <c r="O7829" s="2">
        <v>0</v>
      </c>
    </row>
    <row r="7830" spans="1:15" x14ac:dyDescent="0.3">
      <c r="A7830" t="s">
        <v>7976</v>
      </c>
      <c r="B7830" t="s">
        <v>20</v>
      </c>
      <c r="C7830" t="str">
        <f>_xlfn.XLOOKUP(Sales_Pipeline[[#This Row],[Sales_Agent]],Sales_Teams[Sales_Agent],Sales_Teams[Manager])</f>
        <v>Cara Losch</v>
      </c>
      <c r="D7830" t="str">
        <f>_xlfn.XLOOKUP(Sales_Pipeline[[#This Row],[Manager]],Sales_Teams[Manager],Sales_Teams[Regional_Office])</f>
        <v>East</v>
      </c>
      <c r="E7830" t="s">
        <v>63</v>
      </c>
      <c r="F7830" t="s">
        <v>129</v>
      </c>
      <c r="G7830" t="str">
        <f>IFERROR(_xlfn.XLOOKUP(Sales_Pipeline[[#This Row],[Account]],Accounts!$A$2:$A$86,Accounts!$F$2:$F$86),"")</f>
        <v>Jordan</v>
      </c>
      <c r="H7830" t="s">
        <v>57</v>
      </c>
      <c r="I7830" s="3">
        <v>43035</v>
      </c>
      <c r="J7830" s="3">
        <v>43037</v>
      </c>
      <c r="K7830" s="8" t="str">
        <f>IF(Sales_Pipeline[[#This Row],[Close_Date]]="","",TEXT(Sales_Pipeline[[#This Row],[Close_Date]],"ddd"))</f>
        <v>Sun</v>
      </c>
      <c r="L7830" s="8" t="str">
        <f>IF(Sales_Pipeline[[#This Row],[Close_Date]]="","",TEXT(Sales_Pipeline[[#This Row],[Close_Date]],"mmm"))</f>
        <v>Oct</v>
      </c>
      <c r="M7830" s="8" t="str">
        <f>IF(Sales_Pipeline[[#This Row],[Close_Date]]="","","Q"&amp;ROUNDUP(MONTH(Sales_Pipeline[[#This Row],[Close_Date]])/3,0))</f>
        <v>Q4</v>
      </c>
      <c r="N7830" s="2" cm="1">
        <f t="array" ref="N7830">IFERROR(_xlfn.IFS(Sales_Pipeline[[#This Row],[Deal_Stage]]="Won",_xlfn.XLOOKUP(Sales_Pipeline[[#This Row],[Product]],Products!$A$2:$A$8,Products!$C$2:$C$8),Sales_Pipeline[[#This Row],[Deal_Stage]]="Lost",_xlfn.XLOOKUP(Sales_Pipeline[[#This Row],[Product]],Products!$A$2:$A$8,Products!$C$2:$C$8)),"")</f>
        <v>550</v>
      </c>
      <c r="O7830" s="2">
        <v>601</v>
      </c>
    </row>
    <row r="7831" spans="1:15" x14ac:dyDescent="0.3">
      <c r="A7831" t="s">
        <v>7977</v>
      </c>
      <c r="B7831" t="s">
        <v>15</v>
      </c>
      <c r="C7831" t="str">
        <f>_xlfn.XLOOKUP(Sales_Pipeline[[#This Row],[Sales_Agent]],Sales_Teams[Sales_Agent],Sales_Teams[Manager])</f>
        <v>Melvin Marxen</v>
      </c>
      <c r="D7831" t="str">
        <f>_xlfn.XLOOKUP(Sales_Pipeline[[#This Row],[Manager]],Sales_Teams[Manager],Sales_Teams[Regional_Office])</f>
        <v>Central</v>
      </c>
      <c r="E7831" t="s">
        <v>163</v>
      </c>
      <c r="F7831" t="s">
        <v>94</v>
      </c>
      <c r="G7831" t="str">
        <f>IFERROR(_xlfn.XLOOKUP(Sales_Pipeline[[#This Row],[Account]],Accounts!$A$2:$A$86,Accounts!$F$2:$F$86),"")</f>
        <v>United States</v>
      </c>
      <c r="H7831" t="s">
        <v>82</v>
      </c>
      <c r="I7831" s="3">
        <v>43035</v>
      </c>
      <c r="J7831" s="3">
        <v>43049</v>
      </c>
      <c r="K7831" s="8" t="str">
        <f>IF(Sales_Pipeline[[#This Row],[Close_Date]]="","",TEXT(Sales_Pipeline[[#This Row],[Close_Date]],"ddd"))</f>
        <v>Fri</v>
      </c>
      <c r="L7831" s="8" t="str">
        <f>IF(Sales_Pipeline[[#This Row],[Close_Date]]="","",TEXT(Sales_Pipeline[[#This Row],[Close_Date]],"mmm"))</f>
        <v>Nov</v>
      </c>
      <c r="M7831" s="8" t="str">
        <f>IF(Sales_Pipeline[[#This Row],[Close_Date]]="","","Q"&amp;ROUNDUP(MONTH(Sales_Pipeline[[#This Row],[Close_Date]])/3,0))</f>
        <v>Q4</v>
      </c>
      <c r="N7831" s="2" cm="1">
        <f t="array" ref="N7831">IFERROR(_xlfn.IFS(Sales_Pipeline[[#This Row],[Deal_Stage]]="Won",_xlfn.XLOOKUP(Sales_Pipeline[[#This Row],[Product]],Products!$A$2:$A$8,Products!$C$2:$C$8),Sales_Pipeline[[#This Row],[Deal_Stage]]="Lost",_xlfn.XLOOKUP(Sales_Pipeline[[#This Row],[Product]],Products!$A$2:$A$8,Products!$C$2:$C$8)),"")</f>
        <v>26768</v>
      </c>
      <c r="O7831" s="2">
        <v>0</v>
      </c>
    </row>
    <row r="7832" spans="1:15" x14ac:dyDescent="0.3">
      <c r="A7832" t="s">
        <v>7978</v>
      </c>
      <c r="B7832" t="s">
        <v>15</v>
      </c>
      <c r="C7832" t="str">
        <f>_xlfn.XLOOKUP(Sales_Pipeline[[#This Row],[Sales_Agent]],Sales_Teams[Sales_Agent],Sales_Teams[Manager])</f>
        <v>Melvin Marxen</v>
      </c>
      <c r="D7832" t="str">
        <f>_xlfn.XLOOKUP(Sales_Pipeline[[#This Row],[Manager]],Sales_Teams[Manager],Sales_Teams[Regional_Office])</f>
        <v>Central</v>
      </c>
      <c r="E7832" t="s">
        <v>61</v>
      </c>
      <c r="F7832" t="s">
        <v>150</v>
      </c>
      <c r="G7832" t="str">
        <f>IFERROR(_xlfn.XLOOKUP(Sales_Pipeline[[#This Row],[Account]],Accounts!$A$2:$A$86,Accounts!$F$2:$F$86),"")</f>
        <v>United States</v>
      </c>
      <c r="H7832" t="s">
        <v>57</v>
      </c>
      <c r="I7832" s="3">
        <v>43035</v>
      </c>
      <c r="J7832" s="3">
        <v>43098</v>
      </c>
      <c r="K7832" s="8" t="str">
        <f>IF(Sales_Pipeline[[#This Row],[Close_Date]]="","",TEXT(Sales_Pipeline[[#This Row],[Close_Date]],"ddd"))</f>
        <v>Fri</v>
      </c>
      <c r="L7832" s="8" t="str">
        <f>IF(Sales_Pipeline[[#This Row],[Close_Date]]="","",TEXT(Sales_Pipeline[[#This Row],[Close_Date]],"mmm"))</f>
        <v>Dec</v>
      </c>
      <c r="M7832" s="8" t="str">
        <f>IF(Sales_Pipeline[[#This Row],[Close_Date]]="","","Q"&amp;ROUNDUP(MONTH(Sales_Pipeline[[#This Row],[Close_Date]])/3,0))</f>
        <v>Q4</v>
      </c>
      <c r="N7832" s="2" cm="1">
        <f t="array" ref="N7832">IFERROR(_xlfn.IFS(Sales_Pipeline[[#This Row],[Deal_Stage]]="Won",_xlfn.XLOOKUP(Sales_Pipeline[[#This Row],[Product]],Products!$A$2:$A$8,Products!$C$2:$C$8),Sales_Pipeline[[#This Row],[Deal_Stage]]="Lost",_xlfn.XLOOKUP(Sales_Pipeline[[#This Row],[Product]],Products!$A$2:$A$8,Products!$C$2:$C$8)),"")</f>
        <v>55</v>
      </c>
      <c r="O7832" s="2">
        <v>53</v>
      </c>
    </row>
    <row r="7833" spans="1:15" x14ac:dyDescent="0.3">
      <c r="A7833" t="s">
        <v>7979</v>
      </c>
      <c r="B7833" t="s">
        <v>38</v>
      </c>
      <c r="C7833" t="str">
        <f>_xlfn.XLOOKUP(Sales_Pipeline[[#This Row],[Sales_Agent]],Sales_Teams[Sales_Agent],Sales_Teams[Manager])</f>
        <v>Celia Rouche</v>
      </c>
      <c r="D7833" t="str">
        <f>_xlfn.XLOOKUP(Sales_Pipeline[[#This Row],[Manager]],Sales_Teams[Manager],Sales_Teams[Regional_Office])</f>
        <v>West</v>
      </c>
      <c r="E7833" t="s">
        <v>61</v>
      </c>
      <c r="F7833" t="s">
        <v>413</v>
      </c>
      <c r="G7833" t="str">
        <f>IFERROR(_xlfn.XLOOKUP(Sales_Pipeline[[#This Row],[Account]],Accounts!$A$2:$A$86,Accounts!$F$2:$F$86),"")</f>
        <v>United States</v>
      </c>
      <c r="H7833" t="s">
        <v>57</v>
      </c>
      <c r="I7833" s="3">
        <v>43035</v>
      </c>
      <c r="J7833" s="3">
        <v>43049</v>
      </c>
      <c r="K7833" s="8" t="str">
        <f>IF(Sales_Pipeline[[#This Row],[Close_Date]]="","",TEXT(Sales_Pipeline[[#This Row],[Close_Date]],"ddd"))</f>
        <v>Fri</v>
      </c>
      <c r="L7833" s="8" t="str">
        <f>IF(Sales_Pipeline[[#This Row],[Close_Date]]="","",TEXT(Sales_Pipeline[[#This Row],[Close_Date]],"mmm"))</f>
        <v>Nov</v>
      </c>
      <c r="M7833" s="8" t="str">
        <f>IF(Sales_Pipeline[[#This Row],[Close_Date]]="","","Q"&amp;ROUNDUP(MONTH(Sales_Pipeline[[#This Row],[Close_Date]])/3,0))</f>
        <v>Q4</v>
      </c>
      <c r="N7833" s="2" cm="1">
        <f t="array" ref="N7833">IFERROR(_xlfn.IFS(Sales_Pipeline[[#This Row],[Deal_Stage]]="Won",_xlfn.XLOOKUP(Sales_Pipeline[[#This Row],[Product]],Products!$A$2:$A$8,Products!$C$2:$C$8),Sales_Pipeline[[#This Row],[Deal_Stage]]="Lost",_xlfn.XLOOKUP(Sales_Pipeline[[#This Row],[Product]],Products!$A$2:$A$8,Products!$C$2:$C$8)),"")</f>
        <v>55</v>
      </c>
      <c r="O7833" s="2">
        <v>46</v>
      </c>
    </row>
    <row r="7834" spans="1:15" x14ac:dyDescent="0.3">
      <c r="A7834" t="s">
        <v>7980</v>
      </c>
      <c r="B7834" t="s">
        <v>40</v>
      </c>
      <c r="C7834" t="str">
        <f>_xlfn.XLOOKUP(Sales_Pipeline[[#This Row],[Sales_Agent]],Sales_Teams[Sales_Agent],Sales_Teams[Manager])</f>
        <v>Summer Sewald</v>
      </c>
      <c r="D7834" t="str">
        <f>_xlfn.XLOOKUP(Sales_Pipeline[[#This Row],[Manager]],Sales_Teams[Manager],Sales_Teams[Regional_Office])</f>
        <v>West</v>
      </c>
      <c r="E7834" t="s">
        <v>8953</v>
      </c>
      <c r="F7834" t="s">
        <v>66</v>
      </c>
      <c r="G7834" t="str">
        <f>IFERROR(_xlfn.XLOOKUP(Sales_Pipeline[[#This Row],[Account]],Accounts!$A$2:$A$86,Accounts!$F$2:$F$86),"")</f>
        <v>United States</v>
      </c>
      <c r="H7834" t="s">
        <v>82</v>
      </c>
      <c r="I7834" s="3">
        <v>43035</v>
      </c>
      <c r="J7834" s="3">
        <v>43037</v>
      </c>
      <c r="K7834" s="8" t="str">
        <f>IF(Sales_Pipeline[[#This Row],[Close_Date]]="","",TEXT(Sales_Pipeline[[#This Row],[Close_Date]],"ddd"))</f>
        <v>Sun</v>
      </c>
      <c r="L7834" s="8" t="str">
        <f>IF(Sales_Pipeline[[#This Row],[Close_Date]]="","",TEXT(Sales_Pipeline[[#This Row],[Close_Date]],"mmm"))</f>
        <v>Oct</v>
      </c>
      <c r="M7834" s="8" t="str">
        <f>IF(Sales_Pipeline[[#This Row],[Close_Date]]="","","Q"&amp;ROUNDUP(MONTH(Sales_Pipeline[[#This Row],[Close_Date]])/3,0))</f>
        <v>Q4</v>
      </c>
      <c r="N7834" s="2" cm="1">
        <f t="array" ref="N7834">IFERROR(_xlfn.IFS(Sales_Pipeline[[#This Row],[Deal_Stage]]="Won",_xlfn.XLOOKUP(Sales_Pipeline[[#This Row],[Product]],Products!$A$2:$A$8,Products!$C$2:$C$8),Sales_Pipeline[[#This Row],[Deal_Stage]]="Lost",_xlfn.XLOOKUP(Sales_Pipeline[[#This Row],[Product]],Products!$A$2:$A$8,Products!$C$2:$C$8)),"")</f>
        <v>4821</v>
      </c>
      <c r="O7834" s="2">
        <v>0</v>
      </c>
    </row>
    <row r="7835" spans="1:15" x14ac:dyDescent="0.3">
      <c r="A7835" t="s">
        <v>7981</v>
      </c>
      <c r="B7835" t="s">
        <v>10</v>
      </c>
      <c r="C7835" t="str">
        <f>_xlfn.XLOOKUP(Sales_Pipeline[[#This Row],[Sales_Agent]],Sales_Teams[Sales_Agent],Sales_Teams[Manager])</f>
        <v>Melvin Marxen</v>
      </c>
      <c r="D7835" t="str">
        <f>_xlfn.XLOOKUP(Sales_Pipeline[[#This Row],[Manager]],Sales_Teams[Manager],Sales_Teams[Regional_Office])</f>
        <v>Central</v>
      </c>
      <c r="E7835" t="s">
        <v>63</v>
      </c>
      <c r="F7835" t="s">
        <v>94</v>
      </c>
      <c r="G7835" t="str">
        <f>IFERROR(_xlfn.XLOOKUP(Sales_Pipeline[[#This Row],[Account]],Accounts!$A$2:$A$86,Accounts!$F$2:$F$86),"")</f>
        <v>United States</v>
      </c>
      <c r="H7835" t="s">
        <v>57</v>
      </c>
      <c r="I7835" s="3">
        <v>43035</v>
      </c>
      <c r="J7835" s="3">
        <v>43037</v>
      </c>
      <c r="K7835" s="8" t="str">
        <f>IF(Sales_Pipeline[[#This Row],[Close_Date]]="","",TEXT(Sales_Pipeline[[#This Row],[Close_Date]],"ddd"))</f>
        <v>Sun</v>
      </c>
      <c r="L7835" s="8" t="str">
        <f>IF(Sales_Pipeline[[#This Row],[Close_Date]]="","",TEXT(Sales_Pipeline[[#This Row],[Close_Date]],"mmm"))</f>
        <v>Oct</v>
      </c>
      <c r="M7835" s="8" t="str">
        <f>IF(Sales_Pipeline[[#This Row],[Close_Date]]="","","Q"&amp;ROUNDUP(MONTH(Sales_Pipeline[[#This Row],[Close_Date]])/3,0))</f>
        <v>Q4</v>
      </c>
      <c r="N7835" s="2" cm="1">
        <f t="array" ref="N7835">IFERROR(_xlfn.IFS(Sales_Pipeline[[#This Row],[Deal_Stage]]="Won",_xlfn.XLOOKUP(Sales_Pipeline[[#This Row],[Product]],Products!$A$2:$A$8,Products!$C$2:$C$8),Sales_Pipeline[[#This Row],[Deal_Stage]]="Lost",_xlfn.XLOOKUP(Sales_Pipeline[[#This Row],[Product]],Products!$A$2:$A$8,Products!$C$2:$C$8)),"")</f>
        <v>550</v>
      </c>
      <c r="O7835" s="2">
        <v>538</v>
      </c>
    </row>
    <row r="7836" spans="1:15" x14ac:dyDescent="0.3">
      <c r="A7836" t="s">
        <v>7982</v>
      </c>
      <c r="B7836" t="s">
        <v>43</v>
      </c>
      <c r="C7836" t="str">
        <f>_xlfn.XLOOKUP(Sales_Pipeline[[#This Row],[Sales_Agent]],Sales_Teams[Sales_Agent],Sales_Teams[Manager])</f>
        <v>Summer Sewald</v>
      </c>
      <c r="D7836" t="str">
        <f>_xlfn.XLOOKUP(Sales_Pipeline[[#This Row],[Manager]],Sales_Teams[Manager],Sales_Teams[Regional_Office])</f>
        <v>West</v>
      </c>
      <c r="E7836" t="s">
        <v>61</v>
      </c>
      <c r="F7836" t="s">
        <v>145</v>
      </c>
      <c r="G7836" t="str">
        <f>IFERROR(_xlfn.XLOOKUP(Sales_Pipeline[[#This Row],[Account]],Accounts!$A$2:$A$86,Accounts!$F$2:$F$86),"")</f>
        <v>United States</v>
      </c>
      <c r="H7836" t="s">
        <v>57</v>
      </c>
      <c r="I7836" s="3">
        <v>43035</v>
      </c>
      <c r="J7836" s="3">
        <v>43084</v>
      </c>
      <c r="K7836" s="8" t="str">
        <f>IF(Sales_Pipeline[[#This Row],[Close_Date]]="","",TEXT(Sales_Pipeline[[#This Row],[Close_Date]],"ddd"))</f>
        <v>Fri</v>
      </c>
      <c r="L7836" s="8" t="str">
        <f>IF(Sales_Pipeline[[#This Row],[Close_Date]]="","",TEXT(Sales_Pipeline[[#This Row],[Close_Date]],"mmm"))</f>
        <v>Dec</v>
      </c>
      <c r="M7836" s="8" t="str">
        <f>IF(Sales_Pipeline[[#This Row],[Close_Date]]="","","Q"&amp;ROUNDUP(MONTH(Sales_Pipeline[[#This Row],[Close_Date]])/3,0))</f>
        <v>Q4</v>
      </c>
      <c r="N7836" s="2" cm="1">
        <f t="array" ref="N7836">IFERROR(_xlfn.IFS(Sales_Pipeline[[#This Row],[Deal_Stage]]="Won",_xlfn.XLOOKUP(Sales_Pipeline[[#This Row],[Product]],Products!$A$2:$A$8,Products!$C$2:$C$8),Sales_Pipeline[[#This Row],[Deal_Stage]]="Lost",_xlfn.XLOOKUP(Sales_Pipeline[[#This Row],[Product]],Products!$A$2:$A$8,Products!$C$2:$C$8)),"")</f>
        <v>55</v>
      </c>
      <c r="O7836" s="2">
        <v>53</v>
      </c>
    </row>
    <row r="7837" spans="1:15" x14ac:dyDescent="0.3">
      <c r="A7837" t="s">
        <v>7983</v>
      </c>
      <c r="B7837" t="s">
        <v>8</v>
      </c>
      <c r="C7837" t="str">
        <f>_xlfn.XLOOKUP(Sales_Pipeline[[#This Row],[Sales_Agent]],Sales_Teams[Sales_Agent],Sales_Teams[Manager])</f>
        <v>Dustin Brinkmann</v>
      </c>
      <c r="D7837" t="str">
        <f>_xlfn.XLOOKUP(Sales_Pipeline[[#This Row],[Manager]],Sales_Teams[Manager],Sales_Teams[Regional_Office])</f>
        <v>Central</v>
      </c>
      <c r="E7837" t="s">
        <v>76</v>
      </c>
      <c r="F7837" t="s">
        <v>214</v>
      </c>
      <c r="G7837" t="str">
        <f>IFERROR(_xlfn.XLOOKUP(Sales_Pipeline[[#This Row],[Account]],Accounts!$A$2:$A$86,Accounts!$F$2:$F$86),"")</f>
        <v>United States</v>
      </c>
      <c r="H7837" t="s">
        <v>57</v>
      </c>
      <c r="I7837" s="3">
        <v>43035</v>
      </c>
      <c r="J7837" s="3">
        <v>43042</v>
      </c>
      <c r="K7837" s="8" t="str">
        <f>IF(Sales_Pipeline[[#This Row],[Close_Date]]="","",TEXT(Sales_Pipeline[[#This Row],[Close_Date]],"ddd"))</f>
        <v>Fri</v>
      </c>
      <c r="L7837" s="8" t="str">
        <f>IF(Sales_Pipeline[[#This Row],[Close_Date]]="","",TEXT(Sales_Pipeline[[#This Row],[Close_Date]],"mmm"))</f>
        <v>Nov</v>
      </c>
      <c r="M7837" s="8" t="str">
        <f>IF(Sales_Pipeline[[#This Row],[Close_Date]]="","","Q"&amp;ROUNDUP(MONTH(Sales_Pipeline[[#This Row],[Close_Date]])/3,0))</f>
        <v>Q4</v>
      </c>
      <c r="N7837" s="2" cm="1">
        <f t="array" ref="N7837">IFERROR(_xlfn.IFS(Sales_Pipeline[[#This Row],[Deal_Stage]]="Won",_xlfn.XLOOKUP(Sales_Pipeline[[#This Row],[Product]],Products!$A$2:$A$8,Products!$C$2:$C$8),Sales_Pipeline[[#This Row],[Deal_Stage]]="Lost",_xlfn.XLOOKUP(Sales_Pipeline[[#This Row],[Product]],Products!$A$2:$A$8,Products!$C$2:$C$8)),"")</f>
        <v>3393</v>
      </c>
      <c r="O7837" s="2">
        <v>3296</v>
      </c>
    </row>
    <row r="7838" spans="1:15" x14ac:dyDescent="0.3">
      <c r="A7838" t="s">
        <v>7984</v>
      </c>
      <c r="B7838" t="s">
        <v>37</v>
      </c>
      <c r="C7838" t="str">
        <f>_xlfn.XLOOKUP(Sales_Pipeline[[#This Row],[Sales_Agent]],Sales_Teams[Sales_Agent],Sales_Teams[Manager])</f>
        <v>Celia Rouche</v>
      </c>
      <c r="D7838" t="str">
        <f>_xlfn.XLOOKUP(Sales_Pipeline[[#This Row],[Manager]],Sales_Teams[Manager],Sales_Teams[Regional_Office])</f>
        <v>West</v>
      </c>
      <c r="E7838" t="s">
        <v>63</v>
      </c>
      <c r="F7838" t="s">
        <v>240</v>
      </c>
      <c r="G7838" t="str">
        <f>IFERROR(_xlfn.XLOOKUP(Sales_Pipeline[[#This Row],[Account]],Accounts!$A$2:$A$86,Accounts!$F$2:$F$86),"")</f>
        <v>United States</v>
      </c>
      <c r="H7838" t="s">
        <v>82</v>
      </c>
      <c r="I7838" s="3">
        <v>43035</v>
      </c>
      <c r="J7838" s="3">
        <v>43036</v>
      </c>
      <c r="K7838" s="8" t="str">
        <f>IF(Sales_Pipeline[[#This Row],[Close_Date]]="","",TEXT(Sales_Pipeline[[#This Row],[Close_Date]],"ddd"))</f>
        <v>Sat</v>
      </c>
      <c r="L7838" s="8" t="str">
        <f>IF(Sales_Pipeline[[#This Row],[Close_Date]]="","",TEXT(Sales_Pipeline[[#This Row],[Close_Date]],"mmm"))</f>
        <v>Oct</v>
      </c>
      <c r="M7838" s="8" t="str">
        <f>IF(Sales_Pipeline[[#This Row],[Close_Date]]="","","Q"&amp;ROUNDUP(MONTH(Sales_Pipeline[[#This Row],[Close_Date]])/3,0))</f>
        <v>Q4</v>
      </c>
      <c r="N7838" s="2" cm="1">
        <f t="array" ref="N7838">IFERROR(_xlfn.IFS(Sales_Pipeline[[#This Row],[Deal_Stage]]="Won",_xlfn.XLOOKUP(Sales_Pipeline[[#This Row],[Product]],Products!$A$2:$A$8,Products!$C$2:$C$8),Sales_Pipeline[[#This Row],[Deal_Stage]]="Lost",_xlfn.XLOOKUP(Sales_Pipeline[[#This Row],[Product]],Products!$A$2:$A$8,Products!$C$2:$C$8)),"")</f>
        <v>550</v>
      </c>
      <c r="O7838" s="2">
        <v>0</v>
      </c>
    </row>
    <row r="7839" spans="1:15" x14ac:dyDescent="0.3">
      <c r="A7839" t="s">
        <v>7985</v>
      </c>
      <c r="B7839" t="s">
        <v>12</v>
      </c>
      <c r="C7839" t="str">
        <f>_xlfn.XLOOKUP(Sales_Pipeline[[#This Row],[Sales_Agent]],Sales_Teams[Sales_Agent],Sales_Teams[Manager])</f>
        <v>Melvin Marxen</v>
      </c>
      <c r="D7839" t="str">
        <f>_xlfn.XLOOKUP(Sales_Pipeline[[#This Row],[Manager]],Sales_Teams[Manager],Sales_Teams[Regional_Office])</f>
        <v>Central</v>
      </c>
      <c r="E7839" t="s">
        <v>76</v>
      </c>
      <c r="F7839" t="s">
        <v>59</v>
      </c>
      <c r="G7839" t="str">
        <f>IFERROR(_xlfn.XLOOKUP(Sales_Pipeline[[#This Row],[Account]],Accounts!$A$2:$A$86,Accounts!$F$2:$F$86),"")</f>
        <v>United States</v>
      </c>
      <c r="H7839" t="s">
        <v>57</v>
      </c>
      <c r="I7839" s="3">
        <v>43035</v>
      </c>
      <c r="J7839" s="3">
        <v>43046</v>
      </c>
      <c r="K7839" s="8" t="str">
        <f>IF(Sales_Pipeline[[#This Row],[Close_Date]]="","",TEXT(Sales_Pipeline[[#This Row],[Close_Date]],"ddd"))</f>
        <v>Tue</v>
      </c>
      <c r="L7839" s="8" t="str">
        <f>IF(Sales_Pipeline[[#This Row],[Close_Date]]="","",TEXT(Sales_Pipeline[[#This Row],[Close_Date]],"mmm"))</f>
        <v>Nov</v>
      </c>
      <c r="M7839" s="8" t="str">
        <f>IF(Sales_Pipeline[[#This Row],[Close_Date]]="","","Q"&amp;ROUNDUP(MONTH(Sales_Pipeline[[#This Row],[Close_Date]])/3,0))</f>
        <v>Q4</v>
      </c>
      <c r="N7839" s="2" cm="1">
        <f t="array" ref="N7839">IFERROR(_xlfn.IFS(Sales_Pipeline[[#This Row],[Deal_Stage]]="Won",_xlfn.XLOOKUP(Sales_Pipeline[[#This Row],[Product]],Products!$A$2:$A$8,Products!$C$2:$C$8),Sales_Pipeline[[#This Row],[Deal_Stage]]="Lost",_xlfn.XLOOKUP(Sales_Pipeline[[#This Row],[Product]],Products!$A$2:$A$8,Products!$C$2:$C$8)),"")</f>
        <v>3393</v>
      </c>
      <c r="O7839" s="2">
        <v>3561</v>
      </c>
    </row>
    <row r="7840" spans="1:15" x14ac:dyDescent="0.3">
      <c r="A7840" t="s">
        <v>7986</v>
      </c>
      <c r="B7840" t="s">
        <v>45</v>
      </c>
      <c r="C7840" t="str">
        <f>_xlfn.XLOOKUP(Sales_Pipeline[[#This Row],[Sales_Agent]],Sales_Teams[Sales_Agent],Sales_Teams[Manager])</f>
        <v>Summer Sewald</v>
      </c>
      <c r="D7840" t="str">
        <f>_xlfn.XLOOKUP(Sales_Pipeline[[#This Row],[Manager]],Sales_Teams[Manager],Sales_Teams[Regional_Office])</f>
        <v>West</v>
      </c>
      <c r="E7840" t="s">
        <v>84</v>
      </c>
      <c r="F7840" t="s">
        <v>288</v>
      </c>
      <c r="G7840" t="str">
        <f>IFERROR(_xlfn.XLOOKUP(Sales_Pipeline[[#This Row],[Account]],Accounts!$A$2:$A$86,Accounts!$F$2:$F$86),"")</f>
        <v>United States</v>
      </c>
      <c r="H7840" t="s">
        <v>57</v>
      </c>
      <c r="I7840" s="3">
        <v>43035</v>
      </c>
      <c r="J7840" s="3">
        <v>43045</v>
      </c>
      <c r="K7840" s="8" t="str">
        <f>IF(Sales_Pipeline[[#This Row],[Close_Date]]="","",TEXT(Sales_Pipeline[[#This Row],[Close_Date]],"ddd"))</f>
        <v>Mon</v>
      </c>
      <c r="L7840" s="8" t="str">
        <f>IF(Sales_Pipeline[[#This Row],[Close_Date]]="","",TEXT(Sales_Pipeline[[#This Row],[Close_Date]],"mmm"))</f>
        <v>Nov</v>
      </c>
      <c r="M7840" s="8" t="str">
        <f>IF(Sales_Pipeline[[#This Row],[Close_Date]]="","","Q"&amp;ROUNDUP(MONTH(Sales_Pipeline[[#This Row],[Close_Date]])/3,0))</f>
        <v>Q4</v>
      </c>
      <c r="N7840" s="2" cm="1">
        <f t="array" ref="N7840">IFERROR(_xlfn.IFS(Sales_Pipeline[[#This Row],[Deal_Stage]]="Won",_xlfn.XLOOKUP(Sales_Pipeline[[#This Row],[Product]],Products!$A$2:$A$8,Products!$C$2:$C$8),Sales_Pipeline[[#This Row],[Deal_Stage]]="Lost",_xlfn.XLOOKUP(Sales_Pipeline[[#This Row],[Product]],Products!$A$2:$A$8,Products!$C$2:$C$8)),"")</f>
        <v>5482</v>
      </c>
      <c r="O7840" s="2">
        <v>5655</v>
      </c>
    </row>
    <row r="7841" spans="1:15" x14ac:dyDescent="0.3">
      <c r="A7841" t="s">
        <v>7987</v>
      </c>
      <c r="B7841" t="s">
        <v>9</v>
      </c>
      <c r="C7841" t="str">
        <f>_xlfn.XLOOKUP(Sales_Pipeline[[#This Row],[Sales_Agent]],Sales_Teams[Sales_Agent],Sales_Teams[Manager])</f>
        <v>Dustin Brinkmann</v>
      </c>
      <c r="D7841" t="str">
        <f>_xlfn.XLOOKUP(Sales_Pipeline[[#This Row],[Manager]],Sales_Teams[Manager],Sales_Teams[Regional_Office])</f>
        <v>Central</v>
      </c>
      <c r="E7841" t="s">
        <v>63</v>
      </c>
      <c r="F7841" t="s">
        <v>223</v>
      </c>
      <c r="G7841" t="str">
        <f>IFERROR(_xlfn.XLOOKUP(Sales_Pipeline[[#This Row],[Account]],Accounts!$A$2:$A$86,Accounts!$F$2:$F$86),"")</f>
        <v>United States</v>
      </c>
      <c r="H7841" t="s">
        <v>57</v>
      </c>
      <c r="I7841" s="3">
        <v>43035</v>
      </c>
      <c r="J7841" s="3">
        <v>43083</v>
      </c>
      <c r="K7841" s="8" t="str">
        <f>IF(Sales_Pipeline[[#This Row],[Close_Date]]="","",TEXT(Sales_Pipeline[[#This Row],[Close_Date]],"ddd"))</f>
        <v>Thu</v>
      </c>
      <c r="L7841" s="8" t="str">
        <f>IF(Sales_Pipeline[[#This Row],[Close_Date]]="","",TEXT(Sales_Pipeline[[#This Row],[Close_Date]],"mmm"))</f>
        <v>Dec</v>
      </c>
      <c r="M7841" s="8" t="str">
        <f>IF(Sales_Pipeline[[#This Row],[Close_Date]]="","","Q"&amp;ROUNDUP(MONTH(Sales_Pipeline[[#This Row],[Close_Date]])/3,0))</f>
        <v>Q4</v>
      </c>
      <c r="N7841" s="2" cm="1">
        <f t="array" ref="N7841">IFERROR(_xlfn.IFS(Sales_Pipeline[[#This Row],[Deal_Stage]]="Won",_xlfn.XLOOKUP(Sales_Pipeline[[#This Row],[Product]],Products!$A$2:$A$8,Products!$C$2:$C$8),Sales_Pipeline[[#This Row],[Deal_Stage]]="Lost",_xlfn.XLOOKUP(Sales_Pipeline[[#This Row],[Product]],Products!$A$2:$A$8,Products!$C$2:$C$8)),"")</f>
        <v>550</v>
      </c>
      <c r="O7841" s="2">
        <v>656</v>
      </c>
    </row>
    <row r="7842" spans="1:15" x14ac:dyDescent="0.3">
      <c r="A7842" t="s">
        <v>7988</v>
      </c>
      <c r="B7842" t="s">
        <v>29</v>
      </c>
      <c r="C7842" t="str">
        <f>_xlfn.XLOOKUP(Sales_Pipeline[[#This Row],[Sales_Agent]],Sales_Teams[Sales_Agent],Sales_Teams[Manager])</f>
        <v>Rocco Neubert</v>
      </c>
      <c r="D7842" t="str">
        <f>_xlfn.XLOOKUP(Sales_Pipeline[[#This Row],[Manager]],Sales_Teams[Manager],Sales_Teams[Regional_Office])</f>
        <v>East</v>
      </c>
      <c r="E7842" t="s">
        <v>76</v>
      </c>
      <c r="F7842" t="s">
        <v>225</v>
      </c>
      <c r="G7842" t="str">
        <f>IFERROR(_xlfn.XLOOKUP(Sales_Pipeline[[#This Row],[Account]],Accounts!$A$2:$A$86,Accounts!$F$2:$F$86),"")</f>
        <v>United States</v>
      </c>
      <c r="H7842" t="s">
        <v>57</v>
      </c>
      <c r="I7842" s="3">
        <v>43035</v>
      </c>
      <c r="J7842" s="3">
        <v>43044</v>
      </c>
      <c r="K7842" s="8" t="str">
        <f>IF(Sales_Pipeline[[#This Row],[Close_Date]]="","",TEXT(Sales_Pipeline[[#This Row],[Close_Date]],"ddd"))</f>
        <v>Sun</v>
      </c>
      <c r="L7842" s="8" t="str">
        <f>IF(Sales_Pipeline[[#This Row],[Close_Date]]="","",TEXT(Sales_Pipeline[[#This Row],[Close_Date]],"mmm"))</f>
        <v>Nov</v>
      </c>
      <c r="M7842" s="8" t="str">
        <f>IF(Sales_Pipeline[[#This Row],[Close_Date]]="","","Q"&amp;ROUNDUP(MONTH(Sales_Pipeline[[#This Row],[Close_Date]])/3,0))</f>
        <v>Q4</v>
      </c>
      <c r="N7842" s="2" cm="1">
        <f t="array" ref="N7842">IFERROR(_xlfn.IFS(Sales_Pipeline[[#This Row],[Deal_Stage]]="Won",_xlfn.XLOOKUP(Sales_Pipeline[[#This Row],[Product]],Products!$A$2:$A$8,Products!$C$2:$C$8),Sales_Pipeline[[#This Row],[Deal_Stage]]="Lost",_xlfn.XLOOKUP(Sales_Pipeline[[#This Row],[Product]],Products!$A$2:$A$8,Products!$C$2:$C$8)),"")</f>
        <v>3393</v>
      </c>
      <c r="O7842" s="2">
        <v>3258</v>
      </c>
    </row>
    <row r="7843" spans="1:15" x14ac:dyDescent="0.3">
      <c r="A7843" t="s">
        <v>7989</v>
      </c>
      <c r="B7843" t="s">
        <v>35</v>
      </c>
      <c r="C7843" t="str">
        <f>_xlfn.XLOOKUP(Sales_Pipeline[[#This Row],[Sales_Agent]],Sales_Teams[Sales_Agent],Sales_Teams[Manager])</f>
        <v>Celia Rouche</v>
      </c>
      <c r="D7843" t="str">
        <f>_xlfn.XLOOKUP(Sales_Pipeline[[#This Row],[Manager]],Sales_Teams[Manager],Sales_Teams[Regional_Office])</f>
        <v>West</v>
      </c>
      <c r="E7843" t="s">
        <v>63</v>
      </c>
      <c r="F7843" t="s">
        <v>166</v>
      </c>
      <c r="G7843" t="str">
        <f>IFERROR(_xlfn.XLOOKUP(Sales_Pipeline[[#This Row],[Account]],Accounts!$A$2:$A$86,Accounts!$F$2:$F$86),"")</f>
        <v>United States</v>
      </c>
      <c r="H7843" t="s">
        <v>57</v>
      </c>
      <c r="I7843" s="3">
        <v>43035</v>
      </c>
      <c r="J7843" s="3">
        <v>43051</v>
      </c>
      <c r="K7843" s="8" t="str">
        <f>IF(Sales_Pipeline[[#This Row],[Close_Date]]="","",TEXT(Sales_Pipeline[[#This Row],[Close_Date]],"ddd"))</f>
        <v>Sun</v>
      </c>
      <c r="L7843" s="8" t="str">
        <f>IF(Sales_Pipeline[[#This Row],[Close_Date]]="","",TEXT(Sales_Pipeline[[#This Row],[Close_Date]],"mmm"))</f>
        <v>Nov</v>
      </c>
      <c r="M7843" s="8" t="str">
        <f>IF(Sales_Pipeline[[#This Row],[Close_Date]]="","","Q"&amp;ROUNDUP(MONTH(Sales_Pipeline[[#This Row],[Close_Date]])/3,0))</f>
        <v>Q4</v>
      </c>
      <c r="N7843" s="2" cm="1">
        <f t="array" ref="N7843">IFERROR(_xlfn.IFS(Sales_Pipeline[[#This Row],[Deal_Stage]]="Won",_xlfn.XLOOKUP(Sales_Pipeline[[#This Row],[Product]],Products!$A$2:$A$8,Products!$C$2:$C$8),Sales_Pipeline[[#This Row],[Deal_Stage]]="Lost",_xlfn.XLOOKUP(Sales_Pipeline[[#This Row],[Product]],Products!$A$2:$A$8,Products!$C$2:$C$8)),"")</f>
        <v>550</v>
      </c>
      <c r="O7843" s="2">
        <v>577</v>
      </c>
    </row>
    <row r="7844" spans="1:15" x14ac:dyDescent="0.3">
      <c r="A7844" t="s">
        <v>7990</v>
      </c>
      <c r="B7844" t="s">
        <v>7</v>
      </c>
      <c r="C7844" t="str">
        <f>_xlfn.XLOOKUP(Sales_Pipeline[[#This Row],[Sales_Agent]],Sales_Teams[Sales_Agent],Sales_Teams[Manager])</f>
        <v>Dustin Brinkmann</v>
      </c>
      <c r="D7844" t="str">
        <f>_xlfn.XLOOKUP(Sales_Pipeline[[#This Row],[Manager]],Sales_Teams[Manager],Sales_Teams[Regional_Office])</f>
        <v>Central</v>
      </c>
      <c r="E7844" t="s">
        <v>61</v>
      </c>
      <c r="F7844" t="s">
        <v>204</v>
      </c>
      <c r="G7844" t="str">
        <f>IFERROR(_xlfn.XLOOKUP(Sales_Pipeline[[#This Row],[Account]],Accounts!$A$2:$A$86,Accounts!$F$2:$F$86),"")</f>
        <v>United States</v>
      </c>
      <c r="H7844" t="s">
        <v>57</v>
      </c>
      <c r="I7844" s="3">
        <v>43035</v>
      </c>
      <c r="J7844" s="3">
        <v>43036</v>
      </c>
      <c r="K7844" s="8" t="str">
        <f>IF(Sales_Pipeline[[#This Row],[Close_Date]]="","",TEXT(Sales_Pipeline[[#This Row],[Close_Date]],"ddd"))</f>
        <v>Sat</v>
      </c>
      <c r="L7844" s="8" t="str">
        <f>IF(Sales_Pipeline[[#This Row],[Close_Date]]="","",TEXT(Sales_Pipeline[[#This Row],[Close_Date]],"mmm"))</f>
        <v>Oct</v>
      </c>
      <c r="M7844" s="8" t="str">
        <f>IF(Sales_Pipeline[[#This Row],[Close_Date]]="","","Q"&amp;ROUNDUP(MONTH(Sales_Pipeline[[#This Row],[Close_Date]])/3,0))</f>
        <v>Q4</v>
      </c>
      <c r="N7844" s="2" cm="1">
        <f t="array" ref="N7844">IFERROR(_xlfn.IFS(Sales_Pipeline[[#This Row],[Deal_Stage]]="Won",_xlfn.XLOOKUP(Sales_Pipeline[[#This Row],[Product]],Products!$A$2:$A$8,Products!$C$2:$C$8),Sales_Pipeline[[#This Row],[Deal_Stage]]="Lost",_xlfn.XLOOKUP(Sales_Pipeline[[#This Row],[Product]],Products!$A$2:$A$8,Products!$C$2:$C$8)),"")</f>
        <v>55</v>
      </c>
      <c r="O7844" s="2">
        <v>50</v>
      </c>
    </row>
    <row r="7845" spans="1:15" x14ac:dyDescent="0.3">
      <c r="A7845" t="s">
        <v>7991</v>
      </c>
      <c r="B7845" t="s">
        <v>32</v>
      </c>
      <c r="C7845" t="str">
        <f>_xlfn.XLOOKUP(Sales_Pipeline[[#This Row],[Sales_Agent]],Sales_Teams[Sales_Agent],Sales_Teams[Manager])</f>
        <v>Celia Rouche</v>
      </c>
      <c r="D7845" t="str">
        <f>_xlfn.XLOOKUP(Sales_Pipeline[[#This Row],[Manager]],Sales_Teams[Manager],Sales_Teams[Regional_Office])</f>
        <v>West</v>
      </c>
      <c r="E7845" t="s">
        <v>63</v>
      </c>
      <c r="F7845" t="s">
        <v>201</v>
      </c>
      <c r="G7845" t="str">
        <f>IFERROR(_xlfn.XLOOKUP(Sales_Pipeline[[#This Row],[Account]],Accounts!$A$2:$A$86,Accounts!$F$2:$F$86),"")</f>
        <v>United States</v>
      </c>
      <c r="H7845" t="s">
        <v>82</v>
      </c>
      <c r="I7845" s="3">
        <v>43035</v>
      </c>
      <c r="J7845" s="3">
        <v>43037</v>
      </c>
      <c r="K7845" s="8" t="str">
        <f>IF(Sales_Pipeline[[#This Row],[Close_Date]]="","",TEXT(Sales_Pipeline[[#This Row],[Close_Date]],"ddd"))</f>
        <v>Sun</v>
      </c>
      <c r="L7845" s="8" t="str">
        <f>IF(Sales_Pipeline[[#This Row],[Close_Date]]="","",TEXT(Sales_Pipeline[[#This Row],[Close_Date]],"mmm"))</f>
        <v>Oct</v>
      </c>
      <c r="M7845" s="8" t="str">
        <f>IF(Sales_Pipeline[[#This Row],[Close_Date]]="","","Q"&amp;ROUNDUP(MONTH(Sales_Pipeline[[#This Row],[Close_Date]])/3,0))</f>
        <v>Q4</v>
      </c>
      <c r="N7845" s="2" cm="1">
        <f t="array" ref="N7845">IFERROR(_xlfn.IFS(Sales_Pipeline[[#This Row],[Deal_Stage]]="Won",_xlfn.XLOOKUP(Sales_Pipeline[[#This Row],[Product]],Products!$A$2:$A$8,Products!$C$2:$C$8),Sales_Pipeline[[#This Row],[Deal_Stage]]="Lost",_xlfn.XLOOKUP(Sales_Pipeline[[#This Row],[Product]],Products!$A$2:$A$8,Products!$C$2:$C$8)),"")</f>
        <v>550</v>
      </c>
      <c r="O7845" s="2">
        <v>0</v>
      </c>
    </row>
    <row r="7846" spans="1:15" x14ac:dyDescent="0.3">
      <c r="A7846" t="s">
        <v>7992</v>
      </c>
      <c r="B7846" t="s">
        <v>3</v>
      </c>
      <c r="C7846" t="str">
        <f>_xlfn.XLOOKUP(Sales_Pipeline[[#This Row],[Sales_Agent]],Sales_Teams[Sales_Agent],Sales_Teams[Manager])</f>
        <v>Dustin Brinkmann</v>
      </c>
      <c r="D7846" t="str">
        <f>_xlfn.XLOOKUP(Sales_Pipeline[[#This Row],[Manager]],Sales_Teams[Manager],Sales_Teams[Regional_Office])</f>
        <v>Central</v>
      </c>
      <c r="E7846" t="s">
        <v>61</v>
      </c>
      <c r="F7846" t="s">
        <v>118</v>
      </c>
      <c r="G7846" t="str">
        <f>IFERROR(_xlfn.XLOOKUP(Sales_Pipeline[[#This Row],[Account]],Accounts!$A$2:$A$86,Accounts!$F$2:$F$86),"")</f>
        <v>United States</v>
      </c>
      <c r="H7846" t="s">
        <v>57</v>
      </c>
      <c r="I7846" s="3">
        <v>43036</v>
      </c>
      <c r="J7846" s="3">
        <v>43037</v>
      </c>
      <c r="K7846" s="8" t="str">
        <f>IF(Sales_Pipeline[[#This Row],[Close_Date]]="","",TEXT(Sales_Pipeline[[#This Row],[Close_Date]],"ddd"))</f>
        <v>Sun</v>
      </c>
      <c r="L7846" s="8" t="str">
        <f>IF(Sales_Pipeline[[#This Row],[Close_Date]]="","",TEXT(Sales_Pipeline[[#This Row],[Close_Date]],"mmm"))</f>
        <v>Oct</v>
      </c>
      <c r="M7846" s="8" t="str">
        <f>IF(Sales_Pipeline[[#This Row],[Close_Date]]="","","Q"&amp;ROUNDUP(MONTH(Sales_Pipeline[[#This Row],[Close_Date]])/3,0))</f>
        <v>Q4</v>
      </c>
      <c r="N7846" s="2" cm="1">
        <f t="array" ref="N7846">IFERROR(_xlfn.IFS(Sales_Pipeline[[#This Row],[Deal_Stage]]="Won",_xlfn.XLOOKUP(Sales_Pipeline[[#This Row],[Product]],Products!$A$2:$A$8,Products!$C$2:$C$8),Sales_Pipeline[[#This Row],[Deal_Stage]]="Lost",_xlfn.XLOOKUP(Sales_Pipeline[[#This Row],[Product]],Products!$A$2:$A$8,Products!$C$2:$C$8)),"")</f>
        <v>55</v>
      </c>
      <c r="O7846" s="2">
        <v>66</v>
      </c>
    </row>
    <row r="7847" spans="1:15" x14ac:dyDescent="0.3">
      <c r="A7847" t="s">
        <v>7993</v>
      </c>
      <c r="B7847" t="s">
        <v>20</v>
      </c>
      <c r="C7847" t="str">
        <f>_xlfn.XLOOKUP(Sales_Pipeline[[#This Row],[Sales_Agent]],Sales_Teams[Sales_Agent],Sales_Teams[Manager])</f>
        <v>Cara Losch</v>
      </c>
      <c r="D7847" t="str">
        <f>_xlfn.XLOOKUP(Sales_Pipeline[[#This Row],[Manager]],Sales_Teams[Manager],Sales_Teams[Regional_Office])</f>
        <v>East</v>
      </c>
      <c r="E7847" t="s">
        <v>55</v>
      </c>
      <c r="F7847" t="s">
        <v>253</v>
      </c>
      <c r="G7847" t="str">
        <f>IFERROR(_xlfn.XLOOKUP(Sales_Pipeline[[#This Row],[Account]],Accounts!$A$2:$A$86,Accounts!$F$2:$F$86),"")</f>
        <v>United States</v>
      </c>
      <c r="H7847" t="s">
        <v>57</v>
      </c>
      <c r="I7847" s="3">
        <v>43036</v>
      </c>
      <c r="J7847" s="3">
        <v>43051</v>
      </c>
      <c r="K7847" s="8" t="str">
        <f>IF(Sales_Pipeline[[#This Row],[Close_Date]]="","",TEXT(Sales_Pipeline[[#This Row],[Close_Date]],"ddd"))</f>
        <v>Sun</v>
      </c>
      <c r="L7847" s="8" t="str">
        <f>IF(Sales_Pipeline[[#This Row],[Close_Date]]="","",TEXT(Sales_Pipeline[[#This Row],[Close_Date]],"mmm"))</f>
        <v>Nov</v>
      </c>
      <c r="M7847" s="8" t="str">
        <f>IF(Sales_Pipeline[[#This Row],[Close_Date]]="","","Q"&amp;ROUNDUP(MONTH(Sales_Pipeline[[#This Row],[Close_Date]])/3,0))</f>
        <v>Q4</v>
      </c>
      <c r="N7847" s="2" cm="1">
        <f t="array" ref="N7847">IFERROR(_xlfn.IFS(Sales_Pipeline[[#This Row],[Deal_Stage]]="Won",_xlfn.XLOOKUP(Sales_Pipeline[[#This Row],[Product]],Products!$A$2:$A$8,Products!$C$2:$C$8),Sales_Pipeline[[#This Row],[Deal_Stage]]="Lost",_xlfn.XLOOKUP(Sales_Pipeline[[#This Row],[Product]],Products!$A$2:$A$8,Products!$C$2:$C$8)),"")</f>
        <v>1096</v>
      </c>
      <c r="O7847" s="2">
        <v>1079</v>
      </c>
    </row>
    <row r="7848" spans="1:15" x14ac:dyDescent="0.3">
      <c r="A7848" t="s">
        <v>7994</v>
      </c>
      <c r="B7848" t="s">
        <v>15</v>
      </c>
      <c r="C7848" t="str">
        <f>_xlfn.XLOOKUP(Sales_Pipeline[[#This Row],[Sales_Agent]],Sales_Teams[Sales_Agent],Sales_Teams[Manager])</f>
        <v>Melvin Marxen</v>
      </c>
      <c r="D7848" t="str">
        <f>_xlfn.XLOOKUP(Sales_Pipeline[[#This Row],[Manager]],Sales_Teams[Manager],Sales_Teams[Regional_Office])</f>
        <v>Central</v>
      </c>
      <c r="E7848" t="s">
        <v>76</v>
      </c>
      <c r="F7848" t="s">
        <v>141</v>
      </c>
      <c r="G7848" t="str">
        <f>IFERROR(_xlfn.XLOOKUP(Sales_Pipeline[[#This Row],[Account]],Accounts!$A$2:$A$86,Accounts!$F$2:$F$86),"")</f>
        <v>United States</v>
      </c>
      <c r="H7848" t="s">
        <v>82</v>
      </c>
      <c r="I7848" s="3">
        <v>43036</v>
      </c>
      <c r="J7848" s="3">
        <v>43037</v>
      </c>
      <c r="K7848" s="8" t="str">
        <f>IF(Sales_Pipeline[[#This Row],[Close_Date]]="","",TEXT(Sales_Pipeline[[#This Row],[Close_Date]],"ddd"))</f>
        <v>Sun</v>
      </c>
      <c r="L7848" s="8" t="str">
        <f>IF(Sales_Pipeline[[#This Row],[Close_Date]]="","",TEXT(Sales_Pipeline[[#This Row],[Close_Date]],"mmm"))</f>
        <v>Oct</v>
      </c>
      <c r="M7848" s="8" t="str">
        <f>IF(Sales_Pipeline[[#This Row],[Close_Date]]="","","Q"&amp;ROUNDUP(MONTH(Sales_Pipeline[[#This Row],[Close_Date]])/3,0))</f>
        <v>Q4</v>
      </c>
      <c r="N7848" s="2" cm="1">
        <f t="array" ref="N7848">IFERROR(_xlfn.IFS(Sales_Pipeline[[#This Row],[Deal_Stage]]="Won",_xlfn.XLOOKUP(Sales_Pipeline[[#This Row],[Product]],Products!$A$2:$A$8,Products!$C$2:$C$8),Sales_Pipeline[[#This Row],[Deal_Stage]]="Lost",_xlfn.XLOOKUP(Sales_Pipeline[[#This Row],[Product]],Products!$A$2:$A$8,Products!$C$2:$C$8)),"")</f>
        <v>3393</v>
      </c>
      <c r="O7848" s="2">
        <v>0</v>
      </c>
    </row>
    <row r="7849" spans="1:15" x14ac:dyDescent="0.3">
      <c r="A7849" t="s">
        <v>7995</v>
      </c>
      <c r="B7849" t="s">
        <v>28</v>
      </c>
      <c r="C7849" t="str">
        <f>_xlfn.XLOOKUP(Sales_Pipeline[[#This Row],[Sales_Agent]],Sales_Teams[Sales_Agent],Sales_Teams[Manager])</f>
        <v>Rocco Neubert</v>
      </c>
      <c r="D7849" t="str">
        <f>_xlfn.XLOOKUP(Sales_Pipeline[[#This Row],[Manager]],Sales_Teams[Manager],Sales_Teams[Regional_Office])</f>
        <v>East</v>
      </c>
      <c r="E7849" t="s">
        <v>76</v>
      </c>
      <c r="F7849" t="s">
        <v>225</v>
      </c>
      <c r="G7849" t="str">
        <f>IFERROR(_xlfn.XLOOKUP(Sales_Pipeline[[#This Row],[Account]],Accounts!$A$2:$A$86,Accounts!$F$2:$F$86),"")</f>
        <v>United States</v>
      </c>
      <c r="H7849" t="s">
        <v>82</v>
      </c>
      <c r="I7849" s="3">
        <v>43036</v>
      </c>
      <c r="J7849" s="3">
        <v>43042</v>
      </c>
      <c r="K7849" s="8" t="str">
        <f>IF(Sales_Pipeline[[#This Row],[Close_Date]]="","",TEXT(Sales_Pipeline[[#This Row],[Close_Date]],"ddd"))</f>
        <v>Fri</v>
      </c>
      <c r="L7849" s="8" t="str">
        <f>IF(Sales_Pipeline[[#This Row],[Close_Date]]="","",TEXT(Sales_Pipeline[[#This Row],[Close_Date]],"mmm"))</f>
        <v>Nov</v>
      </c>
      <c r="M7849" s="8" t="str">
        <f>IF(Sales_Pipeline[[#This Row],[Close_Date]]="","","Q"&amp;ROUNDUP(MONTH(Sales_Pipeline[[#This Row],[Close_Date]])/3,0))</f>
        <v>Q4</v>
      </c>
      <c r="N7849" s="2" cm="1">
        <f t="array" ref="N7849">IFERROR(_xlfn.IFS(Sales_Pipeline[[#This Row],[Deal_Stage]]="Won",_xlfn.XLOOKUP(Sales_Pipeline[[#This Row],[Product]],Products!$A$2:$A$8,Products!$C$2:$C$8),Sales_Pipeline[[#This Row],[Deal_Stage]]="Lost",_xlfn.XLOOKUP(Sales_Pipeline[[#This Row],[Product]],Products!$A$2:$A$8,Products!$C$2:$C$8)),"")</f>
        <v>3393</v>
      </c>
      <c r="O7849" s="2">
        <v>0</v>
      </c>
    </row>
    <row r="7850" spans="1:15" x14ac:dyDescent="0.3">
      <c r="A7850" t="s">
        <v>7996</v>
      </c>
      <c r="B7850" t="s">
        <v>38</v>
      </c>
      <c r="C7850" t="str">
        <f>_xlfn.XLOOKUP(Sales_Pipeline[[#This Row],[Sales_Agent]],Sales_Teams[Sales_Agent],Sales_Teams[Manager])</f>
        <v>Celia Rouche</v>
      </c>
      <c r="D7850" t="str">
        <f>_xlfn.XLOOKUP(Sales_Pipeline[[#This Row],[Manager]],Sales_Teams[Manager],Sales_Teams[Regional_Office])</f>
        <v>West</v>
      </c>
      <c r="E7850" t="s">
        <v>163</v>
      </c>
      <c r="F7850" t="s">
        <v>72</v>
      </c>
      <c r="G7850" t="str">
        <f>IFERROR(_xlfn.XLOOKUP(Sales_Pipeline[[#This Row],[Account]],Accounts!$A$2:$A$86,Accounts!$F$2:$F$86),"")</f>
        <v>United States</v>
      </c>
      <c r="H7850" t="s">
        <v>57</v>
      </c>
      <c r="I7850" s="3">
        <v>43036</v>
      </c>
      <c r="J7850" s="3">
        <v>43037</v>
      </c>
      <c r="K7850" s="8" t="str">
        <f>IF(Sales_Pipeline[[#This Row],[Close_Date]]="","",TEXT(Sales_Pipeline[[#This Row],[Close_Date]],"ddd"))</f>
        <v>Sun</v>
      </c>
      <c r="L7850" s="8" t="str">
        <f>IF(Sales_Pipeline[[#This Row],[Close_Date]]="","",TEXT(Sales_Pipeline[[#This Row],[Close_Date]],"mmm"))</f>
        <v>Oct</v>
      </c>
      <c r="M7850" s="8" t="str">
        <f>IF(Sales_Pipeline[[#This Row],[Close_Date]]="","","Q"&amp;ROUNDUP(MONTH(Sales_Pipeline[[#This Row],[Close_Date]])/3,0))</f>
        <v>Q4</v>
      </c>
      <c r="N7850" s="2" cm="1">
        <f t="array" ref="N7850">IFERROR(_xlfn.IFS(Sales_Pipeline[[#This Row],[Deal_Stage]]="Won",_xlfn.XLOOKUP(Sales_Pipeline[[#This Row],[Product]],Products!$A$2:$A$8,Products!$C$2:$C$8),Sales_Pipeline[[#This Row],[Deal_Stage]]="Lost",_xlfn.XLOOKUP(Sales_Pipeline[[#This Row],[Product]],Products!$A$2:$A$8,Products!$C$2:$C$8)),"")</f>
        <v>26768</v>
      </c>
      <c r="O7850" s="2">
        <v>27971</v>
      </c>
    </row>
    <row r="7851" spans="1:15" x14ac:dyDescent="0.3">
      <c r="A7851" t="s">
        <v>7997</v>
      </c>
      <c r="B7851" t="s">
        <v>43</v>
      </c>
      <c r="C7851" t="str">
        <f>_xlfn.XLOOKUP(Sales_Pipeline[[#This Row],[Sales_Agent]],Sales_Teams[Sales_Agent],Sales_Teams[Manager])</f>
        <v>Summer Sewald</v>
      </c>
      <c r="D7851" t="str">
        <f>_xlfn.XLOOKUP(Sales_Pipeline[[#This Row],[Manager]],Sales_Teams[Manager],Sales_Teams[Regional_Office])</f>
        <v>West</v>
      </c>
      <c r="E7851" t="s">
        <v>84</v>
      </c>
      <c r="G7851" t="str">
        <f>IFERROR(_xlfn.XLOOKUP(Sales_Pipeline[[#This Row],[Account]],Accounts!$A$2:$A$86,Accounts!$F$2:$F$86),"")</f>
        <v/>
      </c>
      <c r="H7851" t="s">
        <v>77</v>
      </c>
      <c r="I7851" s="3">
        <v>43036</v>
      </c>
      <c r="K7851" s="8" t="str">
        <f>IF(Sales_Pipeline[[#This Row],[Close_Date]]="","",TEXT(Sales_Pipeline[[#This Row],[Close_Date]],"ddd"))</f>
        <v/>
      </c>
      <c r="L7851" s="8" t="str">
        <f>IF(Sales_Pipeline[[#This Row],[Close_Date]]="","",TEXT(Sales_Pipeline[[#This Row],[Close_Date]],"mmm"))</f>
        <v/>
      </c>
      <c r="M7851" s="8" t="str">
        <f>IF(Sales_Pipeline[[#This Row],[Close_Date]]="","","Q"&amp;ROUNDUP(MONTH(Sales_Pipeline[[#This Row],[Close_Date]])/3,0))</f>
        <v/>
      </c>
      <c r="N7851" s="2" t="str" cm="1">
        <f t="array" ref="N7851">IFERROR(_xlfn.IFS(Sales_Pipeline[[#This Row],[Deal_Stage]]="Won",_xlfn.XLOOKUP(Sales_Pipeline[[#This Row],[Product]],Products!$A$2:$A$8,Products!$C$2:$C$8),Sales_Pipeline[[#This Row],[Deal_Stage]]="Lost",_xlfn.XLOOKUP(Sales_Pipeline[[#This Row],[Product]],Products!$A$2:$A$8,Products!$C$2:$C$8)),"")</f>
        <v/>
      </c>
      <c r="O7851" s="2">
        <v>0</v>
      </c>
    </row>
    <row r="7852" spans="1:15" x14ac:dyDescent="0.3">
      <c r="A7852" t="s">
        <v>7998</v>
      </c>
      <c r="B7852" t="s">
        <v>42</v>
      </c>
      <c r="C7852" t="str">
        <f>_xlfn.XLOOKUP(Sales_Pipeline[[#This Row],[Sales_Agent]],Sales_Teams[Sales_Agent],Sales_Teams[Manager])</f>
        <v>Summer Sewald</v>
      </c>
      <c r="D7852" t="str">
        <f>_xlfn.XLOOKUP(Sales_Pipeline[[#This Row],[Manager]],Sales_Teams[Manager],Sales_Teams[Regional_Office])</f>
        <v>West</v>
      </c>
      <c r="E7852" t="s">
        <v>63</v>
      </c>
      <c r="F7852" t="s">
        <v>120</v>
      </c>
      <c r="G7852" t="str">
        <f>IFERROR(_xlfn.XLOOKUP(Sales_Pipeline[[#This Row],[Account]],Accounts!$A$2:$A$86,Accounts!$F$2:$F$86),"")</f>
        <v>United States</v>
      </c>
      <c r="H7852" t="s">
        <v>77</v>
      </c>
      <c r="I7852" s="3">
        <v>43036</v>
      </c>
      <c r="K7852" s="8" t="str">
        <f>IF(Sales_Pipeline[[#This Row],[Close_Date]]="","",TEXT(Sales_Pipeline[[#This Row],[Close_Date]],"ddd"))</f>
        <v/>
      </c>
      <c r="L7852" s="8" t="str">
        <f>IF(Sales_Pipeline[[#This Row],[Close_Date]]="","",TEXT(Sales_Pipeline[[#This Row],[Close_Date]],"mmm"))</f>
        <v/>
      </c>
      <c r="M7852" s="8" t="str">
        <f>IF(Sales_Pipeline[[#This Row],[Close_Date]]="","","Q"&amp;ROUNDUP(MONTH(Sales_Pipeline[[#This Row],[Close_Date]])/3,0))</f>
        <v/>
      </c>
      <c r="N7852" s="2" t="str" cm="1">
        <f t="array" ref="N7852">IFERROR(_xlfn.IFS(Sales_Pipeline[[#This Row],[Deal_Stage]]="Won",_xlfn.XLOOKUP(Sales_Pipeline[[#This Row],[Product]],Products!$A$2:$A$8,Products!$C$2:$C$8),Sales_Pipeline[[#This Row],[Deal_Stage]]="Lost",_xlfn.XLOOKUP(Sales_Pipeline[[#This Row],[Product]],Products!$A$2:$A$8,Products!$C$2:$C$8)),"")</f>
        <v/>
      </c>
      <c r="O7852" s="2">
        <v>0</v>
      </c>
    </row>
    <row r="7853" spans="1:15" x14ac:dyDescent="0.3">
      <c r="A7853" t="s">
        <v>7999</v>
      </c>
      <c r="B7853" t="s">
        <v>37</v>
      </c>
      <c r="C7853" t="str">
        <f>_xlfn.XLOOKUP(Sales_Pipeline[[#This Row],[Sales_Agent]],Sales_Teams[Sales_Agent],Sales_Teams[Manager])</f>
        <v>Celia Rouche</v>
      </c>
      <c r="D7853" t="str">
        <f>_xlfn.XLOOKUP(Sales_Pipeline[[#This Row],[Manager]],Sales_Teams[Manager],Sales_Teams[Regional_Office])</f>
        <v>West</v>
      </c>
      <c r="E7853" t="s">
        <v>63</v>
      </c>
      <c r="F7853" t="s">
        <v>177</v>
      </c>
      <c r="G7853" t="str">
        <f>IFERROR(_xlfn.XLOOKUP(Sales_Pipeline[[#This Row],[Account]],Accounts!$A$2:$A$86,Accounts!$F$2:$F$86),"")</f>
        <v>United States</v>
      </c>
      <c r="H7853" t="s">
        <v>57</v>
      </c>
      <c r="I7853" s="3">
        <v>43036</v>
      </c>
      <c r="J7853" s="3">
        <v>43050</v>
      </c>
      <c r="K7853" s="8" t="str">
        <f>IF(Sales_Pipeline[[#This Row],[Close_Date]]="","",TEXT(Sales_Pipeline[[#This Row],[Close_Date]],"ddd"))</f>
        <v>Sat</v>
      </c>
      <c r="L7853" s="8" t="str">
        <f>IF(Sales_Pipeline[[#This Row],[Close_Date]]="","",TEXT(Sales_Pipeline[[#This Row],[Close_Date]],"mmm"))</f>
        <v>Nov</v>
      </c>
      <c r="M7853" s="8" t="str">
        <f>IF(Sales_Pipeline[[#This Row],[Close_Date]]="","","Q"&amp;ROUNDUP(MONTH(Sales_Pipeline[[#This Row],[Close_Date]])/3,0))</f>
        <v>Q4</v>
      </c>
      <c r="N7853" s="2" cm="1">
        <f t="array" ref="N7853">IFERROR(_xlfn.IFS(Sales_Pipeline[[#This Row],[Deal_Stage]]="Won",_xlfn.XLOOKUP(Sales_Pipeline[[#This Row],[Product]],Products!$A$2:$A$8,Products!$C$2:$C$8),Sales_Pipeline[[#This Row],[Deal_Stage]]="Lost",_xlfn.XLOOKUP(Sales_Pipeline[[#This Row],[Product]],Products!$A$2:$A$8,Products!$C$2:$C$8)),"")</f>
        <v>550</v>
      </c>
      <c r="O7853" s="2">
        <v>598</v>
      </c>
    </row>
    <row r="7854" spans="1:15" x14ac:dyDescent="0.3">
      <c r="A7854" t="s">
        <v>8000</v>
      </c>
      <c r="B7854" t="s">
        <v>7</v>
      </c>
      <c r="C7854" t="str">
        <f>_xlfn.XLOOKUP(Sales_Pipeline[[#This Row],[Sales_Agent]],Sales_Teams[Sales_Agent],Sales_Teams[Manager])</f>
        <v>Dustin Brinkmann</v>
      </c>
      <c r="D7854" t="str">
        <f>_xlfn.XLOOKUP(Sales_Pipeline[[#This Row],[Manager]],Sales_Teams[Manager],Sales_Teams[Regional_Office])</f>
        <v>Central</v>
      </c>
      <c r="E7854" t="s">
        <v>61</v>
      </c>
      <c r="F7854" t="s">
        <v>204</v>
      </c>
      <c r="G7854" t="str">
        <f>IFERROR(_xlfn.XLOOKUP(Sales_Pipeline[[#This Row],[Account]],Accounts!$A$2:$A$86,Accounts!$F$2:$F$86),"")</f>
        <v>United States</v>
      </c>
      <c r="H7854" t="s">
        <v>82</v>
      </c>
      <c r="I7854" s="3">
        <v>43036</v>
      </c>
      <c r="J7854" s="3">
        <v>43037</v>
      </c>
      <c r="K7854" s="8" t="str">
        <f>IF(Sales_Pipeline[[#This Row],[Close_Date]]="","",TEXT(Sales_Pipeline[[#This Row],[Close_Date]],"ddd"))</f>
        <v>Sun</v>
      </c>
      <c r="L7854" s="8" t="str">
        <f>IF(Sales_Pipeline[[#This Row],[Close_Date]]="","",TEXT(Sales_Pipeline[[#This Row],[Close_Date]],"mmm"))</f>
        <v>Oct</v>
      </c>
      <c r="M7854" s="8" t="str">
        <f>IF(Sales_Pipeline[[#This Row],[Close_Date]]="","","Q"&amp;ROUNDUP(MONTH(Sales_Pipeline[[#This Row],[Close_Date]])/3,0))</f>
        <v>Q4</v>
      </c>
      <c r="N7854" s="2" cm="1">
        <f t="array" ref="N7854">IFERROR(_xlfn.IFS(Sales_Pipeline[[#This Row],[Deal_Stage]]="Won",_xlfn.XLOOKUP(Sales_Pipeline[[#This Row],[Product]],Products!$A$2:$A$8,Products!$C$2:$C$8),Sales_Pipeline[[#This Row],[Deal_Stage]]="Lost",_xlfn.XLOOKUP(Sales_Pipeline[[#This Row],[Product]],Products!$A$2:$A$8,Products!$C$2:$C$8)),"")</f>
        <v>55</v>
      </c>
      <c r="O7854" s="2">
        <v>0</v>
      </c>
    </row>
    <row r="7855" spans="1:15" x14ac:dyDescent="0.3">
      <c r="A7855" t="s">
        <v>8001</v>
      </c>
      <c r="B7855" t="s">
        <v>32</v>
      </c>
      <c r="C7855" t="str">
        <f>_xlfn.XLOOKUP(Sales_Pipeline[[#This Row],[Sales_Agent]],Sales_Teams[Sales_Agent],Sales_Teams[Manager])</f>
        <v>Celia Rouche</v>
      </c>
      <c r="D7855" t="str">
        <f>_xlfn.XLOOKUP(Sales_Pipeline[[#This Row],[Manager]],Sales_Teams[Manager],Sales_Teams[Regional_Office])</f>
        <v>West</v>
      </c>
      <c r="E7855" t="s">
        <v>8953</v>
      </c>
      <c r="F7855" t="s">
        <v>70</v>
      </c>
      <c r="G7855" t="str">
        <f>IFERROR(_xlfn.XLOOKUP(Sales_Pipeline[[#This Row],[Account]],Accounts!$A$2:$A$86,Accounts!$F$2:$F$86),"")</f>
        <v>United States</v>
      </c>
      <c r="H7855" t="s">
        <v>82</v>
      </c>
      <c r="I7855" s="3">
        <v>43036</v>
      </c>
      <c r="J7855" s="3">
        <v>43037</v>
      </c>
      <c r="K7855" s="8" t="str">
        <f>IF(Sales_Pipeline[[#This Row],[Close_Date]]="","",TEXT(Sales_Pipeline[[#This Row],[Close_Date]],"ddd"))</f>
        <v>Sun</v>
      </c>
      <c r="L7855" s="8" t="str">
        <f>IF(Sales_Pipeline[[#This Row],[Close_Date]]="","",TEXT(Sales_Pipeline[[#This Row],[Close_Date]],"mmm"))</f>
        <v>Oct</v>
      </c>
      <c r="M7855" s="8" t="str">
        <f>IF(Sales_Pipeline[[#This Row],[Close_Date]]="","","Q"&amp;ROUNDUP(MONTH(Sales_Pipeline[[#This Row],[Close_Date]])/3,0))</f>
        <v>Q4</v>
      </c>
      <c r="N7855" s="2" cm="1">
        <f t="array" ref="N7855">IFERROR(_xlfn.IFS(Sales_Pipeline[[#This Row],[Deal_Stage]]="Won",_xlfn.XLOOKUP(Sales_Pipeline[[#This Row],[Product]],Products!$A$2:$A$8,Products!$C$2:$C$8),Sales_Pipeline[[#This Row],[Deal_Stage]]="Lost",_xlfn.XLOOKUP(Sales_Pipeline[[#This Row],[Product]],Products!$A$2:$A$8,Products!$C$2:$C$8)),"")</f>
        <v>4821</v>
      </c>
      <c r="O7855" s="2">
        <v>0</v>
      </c>
    </row>
    <row r="7856" spans="1:15" x14ac:dyDescent="0.3">
      <c r="A7856" t="s">
        <v>8002</v>
      </c>
      <c r="B7856" t="s">
        <v>17</v>
      </c>
      <c r="C7856" t="str">
        <f>_xlfn.XLOOKUP(Sales_Pipeline[[#This Row],[Sales_Agent]],Sales_Teams[Sales_Agent],Sales_Teams[Manager])</f>
        <v>Cara Losch</v>
      </c>
      <c r="D7856" t="str">
        <f>_xlfn.XLOOKUP(Sales_Pipeline[[#This Row],[Manager]],Sales_Teams[Manager],Sales_Teams[Regional_Office])</f>
        <v>East</v>
      </c>
      <c r="E7856" t="s">
        <v>61</v>
      </c>
      <c r="F7856" t="s">
        <v>760</v>
      </c>
      <c r="G7856" t="str">
        <f>IFERROR(_xlfn.XLOOKUP(Sales_Pipeline[[#This Row],[Account]],Accounts!$A$2:$A$86,Accounts!$F$2:$F$86),"")</f>
        <v>United States</v>
      </c>
      <c r="H7856" t="s">
        <v>57</v>
      </c>
      <c r="I7856" s="3">
        <v>43036</v>
      </c>
      <c r="J7856" s="3">
        <v>43053</v>
      </c>
      <c r="K7856" s="8" t="str">
        <f>IF(Sales_Pipeline[[#This Row],[Close_Date]]="","",TEXT(Sales_Pipeline[[#This Row],[Close_Date]],"ddd"))</f>
        <v>Tue</v>
      </c>
      <c r="L7856" s="8" t="str">
        <f>IF(Sales_Pipeline[[#This Row],[Close_Date]]="","",TEXT(Sales_Pipeline[[#This Row],[Close_Date]],"mmm"))</f>
        <v>Nov</v>
      </c>
      <c r="M7856" s="8" t="str">
        <f>IF(Sales_Pipeline[[#This Row],[Close_Date]]="","","Q"&amp;ROUNDUP(MONTH(Sales_Pipeline[[#This Row],[Close_Date]])/3,0))</f>
        <v>Q4</v>
      </c>
      <c r="N7856" s="2" cm="1">
        <f t="array" ref="N7856">IFERROR(_xlfn.IFS(Sales_Pipeline[[#This Row],[Deal_Stage]]="Won",_xlfn.XLOOKUP(Sales_Pipeline[[#This Row],[Product]],Products!$A$2:$A$8,Products!$C$2:$C$8),Sales_Pipeline[[#This Row],[Deal_Stage]]="Lost",_xlfn.XLOOKUP(Sales_Pipeline[[#This Row],[Product]],Products!$A$2:$A$8,Products!$C$2:$C$8)),"")</f>
        <v>55</v>
      </c>
      <c r="O7856" s="2">
        <v>61</v>
      </c>
    </row>
    <row r="7857" spans="1:15" x14ac:dyDescent="0.3">
      <c r="A7857" t="s">
        <v>8003</v>
      </c>
      <c r="B7857" t="s">
        <v>44</v>
      </c>
      <c r="C7857" t="str">
        <f>_xlfn.XLOOKUP(Sales_Pipeline[[#This Row],[Sales_Agent]],Sales_Teams[Sales_Agent],Sales_Teams[Manager])</f>
        <v>Summer Sewald</v>
      </c>
      <c r="D7857" t="str">
        <f>_xlfn.XLOOKUP(Sales_Pipeline[[#This Row],[Manager]],Sales_Teams[Manager],Sales_Teams[Regional_Office])</f>
        <v>West</v>
      </c>
      <c r="E7857" t="s">
        <v>63</v>
      </c>
      <c r="F7857" t="s">
        <v>98</v>
      </c>
      <c r="G7857" t="str">
        <f>IFERROR(_xlfn.XLOOKUP(Sales_Pipeline[[#This Row],[Account]],Accounts!$A$2:$A$86,Accounts!$F$2:$F$86),"")</f>
        <v>United States</v>
      </c>
      <c r="H7857" t="s">
        <v>82</v>
      </c>
      <c r="I7857" s="3">
        <v>43036</v>
      </c>
      <c r="J7857" s="3">
        <v>43046</v>
      </c>
      <c r="K7857" s="8" t="str">
        <f>IF(Sales_Pipeline[[#This Row],[Close_Date]]="","",TEXT(Sales_Pipeline[[#This Row],[Close_Date]],"ddd"))</f>
        <v>Tue</v>
      </c>
      <c r="L7857" s="8" t="str">
        <f>IF(Sales_Pipeline[[#This Row],[Close_Date]]="","",TEXT(Sales_Pipeline[[#This Row],[Close_Date]],"mmm"))</f>
        <v>Nov</v>
      </c>
      <c r="M7857" s="8" t="str">
        <f>IF(Sales_Pipeline[[#This Row],[Close_Date]]="","","Q"&amp;ROUNDUP(MONTH(Sales_Pipeline[[#This Row],[Close_Date]])/3,0))</f>
        <v>Q4</v>
      </c>
      <c r="N7857" s="2" cm="1">
        <f t="array" ref="N7857">IFERROR(_xlfn.IFS(Sales_Pipeline[[#This Row],[Deal_Stage]]="Won",_xlfn.XLOOKUP(Sales_Pipeline[[#This Row],[Product]],Products!$A$2:$A$8,Products!$C$2:$C$8),Sales_Pipeline[[#This Row],[Deal_Stage]]="Lost",_xlfn.XLOOKUP(Sales_Pipeline[[#This Row],[Product]],Products!$A$2:$A$8,Products!$C$2:$C$8)),"")</f>
        <v>550</v>
      </c>
      <c r="O7857" s="2">
        <v>0</v>
      </c>
    </row>
    <row r="7858" spans="1:15" x14ac:dyDescent="0.3">
      <c r="A7858" t="s">
        <v>8004</v>
      </c>
      <c r="B7858" t="s">
        <v>44</v>
      </c>
      <c r="C7858" t="str">
        <f>_xlfn.XLOOKUP(Sales_Pipeline[[#This Row],[Sales_Agent]],Sales_Teams[Sales_Agent],Sales_Teams[Manager])</f>
        <v>Summer Sewald</v>
      </c>
      <c r="D7858" t="str">
        <f>_xlfn.XLOOKUP(Sales_Pipeline[[#This Row],[Manager]],Sales_Teams[Manager],Sales_Teams[Regional_Office])</f>
        <v>West</v>
      </c>
      <c r="E7858" t="s">
        <v>76</v>
      </c>
      <c r="F7858" t="s">
        <v>185</v>
      </c>
      <c r="G7858" t="str">
        <f>IFERROR(_xlfn.XLOOKUP(Sales_Pipeline[[#This Row],[Account]],Accounts!$A$2:$A$86,Accounts!$F$2:$F$86),"")</f>
        <v>United States</v>
      </c>
      <c r="H7858" t="s">
        <v>57</v>
      </c>
      <c r="I7858" s="3">
        <v>43036</v>
      </c>
      <c r="J7858" s="3">
        <v>43051</v>
      </c>
      <c r="K7858" s="8" t="str">
        <f>IF(Sales_Pipeline[[#This Row],[Close_Date]]="","",TEXT(Sales_Pipeline[[#This Row],[Close_Date]],"ddd"))</f>
        <v>Sun</v>
      </c>
      <c r="L7858" s="8" t="str">
        <f>IF(Sales_Pipeline[[#This Row],[Close_Date]]="","",TEXT(Sales_Pipeline[[#This Row],[Close_Date]],"mmm"))</f>
        <v>Nov</v>
      </c>
      <c r="M7858" s="8" t="str">
        <f>IF(Sales_Pipeline[[#This Row],[Close_Date]]="","","Q"&amp;ROUNDUP(MONTH(Sales_Pipeline[[#This Row],[Close_Date]])/3,0))</f>
        <v>Q4</v>
      </c>
      <c r="N7858" s="2" cm="1">
        <f t="array" ref="N7858">IFERROR(_xlfn.IFS(Sales_Pipeline[[#This Row],[Deal_Stage]]="Won",_xlfn.XLOOKUP(Sales_Pipeline[[#This Row],[Product]],Products!$A$2:$A$8,Products!$C$2:$C$8),Sales_Pipeline[[#This Row],[Deal_Stage]]="Lost",_xlfn.XLOOKUP(Sales_Pipeline[[#This Row],[Product]],Products!$A$2:$A$8,Products!$C$2:$C$8)),"")</f>
        <v>3393</v>
      </c>
      <c r="O7858" s="2">
        <v>3082</v>
      </c>
    </row>
    <row r="7859" spans="1:15" x14ac:dyDescent="0.3">
      <c r="A7859" t="s">
        <v>8005</v>
      </c>
      <c r="B7859" t="s">
        <v>27</v>
      </c>
      <c r="C7859" t="str">
        <f>_xlfn.XLOOKUP(Sales_Pipeline[[#This Row],[Sales_Agent]],Sales_Teams[Sales_Agent],Sales_Teams[Manager])</f>
        <v>Rocco Neubert</v>
      </c>
      <c r="D7859" t="str">
        <f>_xlfn.XLOOKUP(Sales_Pipeline[[#This Row],[Manager]],Sales_Teams[Manager],Sales_Teams[Regional_Office])</f>
        <v>East</v>
      </c>
      <c r="E7859" t="s">
        <v>63</v>
      </c>
      <c r="F7859" t="s">
        <v>253</v>
      </c>
      <c r="G7859" t="str">
        <f>IFERROR(_xlfn.XLOOKUP(Sales_Pipeline[[#This Row],[Account]],Accounts!$A$2:$A$86,Accounts!$F$2:$F$86),"")</f>
        <v>United States</v>
      </c>
      <c r="H7859" t="s">
        <v>82</v>
      </c>
      <c r="I7859" s="3">
        <v>43037</v>
      </c>
      <c r="J7859" s="3">
        <v>43051</v>
      </c>
      <c r="K7859" s="8" t="str">
        <f>IF(Sales_Pipeline[[#This Row],[Close_Date]]="","",TEXT(Sales_Pipeline[[#This Row],[Close_Date]],"ddd"))</f>
        <v>Sun</v>
      </c>
      <c r="L7859" s="8" t="str">
        <f>IF(Sales_Pipeline[[#This Row],[Close_Date]]="","",TEXT(Sales_Pipeline[[#This Row],[Close_Date]],"mmm"))</f>
        <v>Nov</v>
      </c>
      <c r="M7859" s="8" t="str">
        <f>IF(Sales_Pipeline[[#This Row],[Close_Date]]="","","Q"&amp;ROUNDUP(MONTH(Sales_Pipeline[[#This Row],[Close_Date]])/3,0))</f>
        <v>Q4</v>
      </c>
      <c r="N7859" s="2" cm="1">
        <f t="array" ref="N7859">IFERROR(_xlfn.IFS(Sales_Pipeline[[#This Row],[Deal_Stage]]="Won",_xlfn.XLOOKUP(Sales_Pipeline[[#This Row],[Product]],Products!$A$2:$A$8,Products!$C$2:$C$8),Sales_Pipeline[[#This Row],[Deal_Stage]]="Lost",_xlfn.XLOOKUP(Sales_Pipeline[[#This Row],[Product]],Products!$A$2:$A$8,Products!$C$2:$C$8)),"")</f>
        <v>550</v>
      </c>
      <c r="O7859" s="2">
        <v>0</v>
      </c>
    </row>
    <row r="7860" spans="1:15" x14ac:dyDescent="0.3">
      <c r="A7860" t="s">
        <v>8006</v>
      </c>
      <c r="B7860" t="s">
        <v>20</v>
      </c>
      <c r="C7860" t="str">
        <f>_xlfn.XLOOKUP(Sales_Pipeline[[#This Row],[Sales_Agent]],Sales_Teams[Sales_Agent],Sales_Teams[Manager])</f>
        <v>Cara Losch</v>
      </c>
      <c r="D7860" t="str">
        <f>_xlfn.XLOOKUP(Sales_Pipeline[[#This Row],[Manager]],Sales_Teams[Manager],Sales_Teams[Regional_Office])</f>
        <v>East</v>
      </c>
      <c r="E7860" t="s">
        <v>84</v>
      </c>
      <c r="F7860" t="s">
        <v>194</v>
      </c>
      <c r="G7860" t="str">
        <f>IFERROR(_xlfn.XLOOKUP(Sales_Pipeline[[#This Row],[Account]],Accounts!$A$2:$A$86,Accounts!$F$2:$F$86),"")</f>
        <v>United States</v>
      </c>
      <c r="H7860" t="s">
        <v>57</v>
      </c>
      <c r="I7860" s="3">
        <v>43037</v>
      </c>
      <c r="J7860" s="3">
        <v>43050</v>
      </c>
      <c r="K7860" s="8" t="str">
        <f>IF(Sales_Pipeline[[#This Row],[Close_Date]]="","",TEXT(Sales_Pipeline[[#This Row],[Close_Date]],"ddd"))</f>
        <v>Sat</v>
      </c>
      <c r="L7860" s="8" t="str">
        <f>IF(Sales_Pipeline[[#This Row],[Close_Date]]="","",TEXT(Sales_Pipeline[[#This Row],[Close_Date]],"mmm"))</f>
        <v>Nov</v>
      </c>
      <c r="M7860" s="8" t="str">
        <f>IF(Sales_Pipeline[[#This Row],[Close_Date]]="","","Q"&amp;ROUNDUP(MONTH(Sales_Pipeline[[#This Row],[Close_Date]])/3,0))</f>
        <v>Q4</v>
      </c>
      <c r="N7860" s="2" cm="1">
        <f t="array" ref="N7860">IFERROR(_xlfn.IFS(Sales_Pipeline[[#This Row],[Deal_Stage]]="Won",_xlfn.XLOOKUP(Sales_Pipeline[[#This Row],[Product]],Products!$A$2:$A$8,Products!$C$2:$C$8),Sales_Pipeline[[#This Row],[Deal_Stage]]="Lost",_xlfn.XLOOKUP(Sales_Pipeline[[#This Row],[Product]],Products!$A$2:$A$8,Products!$C$2:$C$8)),"")</f>
        <v>5482</v>
      </c>
      <c r="O7860" s="2">
        <v>5646</v>
      </c>
    </row>
    <row r="7861" spans="1:15" x14ac:dyDescent="0.3">
      <c r="A7861" t="s">
        <v>8007</v>
      </c>
      <c r="B7861" t="s">
        <v>15</v>
      </c>
      <c r="C7861" t="str">
        <f>_xlfn.XLOOKUP(Sales_Pipeline[[#This Row],[Sales_Agent]],Sales_Teams[Sales_Agent],Sales_Teams[Manager])</f>
        <v>Melvin Marxen</v>
      </c>
      <c r="D7861" t="str">
        <f>_xlfn.XLOOKUP(Sales_Pipeline[[#This Row],[Manager]],Sales_Teams[Manager],Sales_Teams[Regional_Office])</f>
        <v>Central</v>
      </c>
      <c r="E7861" t="s">
        <v>76</v>
      </c>
      <c r="F7861" t="s">
        <v>64</v>
      </c>
      <c r="G7861" t="str">
        <f>IFERROR(_xlfn.XLOOKUP(Sales_Pipeline[[#This Row],[Account]],Accounts!$A$2:$A$86,Accounts!$F$2:$F$86),"")</f>
        <v>United States</v>
      </c>
      <c r="H7861" t="s">
        <v>82</v>
      </c>
      <c r="I7861" s="3">
        <v>43037</v>
      </c>
      <c r="J7861" s="3">
        <v>43043</v>
      </c>
      <c r="K7861" s="8" t="str">
        <f>IF(Sales_Pipeline[[#This Row],[Close_Date]]="","",TEXT(Sales_Pipeline[[#This Row],[Close_Date]],"ddd"))</f>
        <v>Sat</v>
      </c>
      <c r="L7861" s="8" t="str">
        <f>IF(Sales_Pipeline[[#This Row],[Close_Date]]="","",TEXT(Sales_Pipeline[[#This Row],[Close_Date]],"mmm"))</f>
        <v>Nov</v>
      </c>
      <c r="M7861" s="8" t="str">
        <f>IF(Sales_Pipeline[[#This Row],[Close_Date]]="","","Q"&amp;ROUNDUP(MONTH(Sales_Pipeline[[#This Row],[Close_Date]])/3,0))</f>
        <v>Q4</v>
      </c>
      <c r="N7861" s="2" cm="1">
        <f t="array" ref="N7861">IFERROR(_xlfn.IFS(Sales_Pipeline[[#This Row],[Deal_Stage]]="Won",_xlfn.XLOOKUP(Sales_Pipeline[[#This Row],[Product]],Products!$A$2:$A$8,Products!$C$2:$C$8),Sales_Pipeline[[#This Row],[Deal_Stage]]="Lost",_xlfn.XLOOKUP(Sales_Pipeline[[#This Row],[Product]],Products!$A$2:$A$8,Products!$C$2:$C$8)),"")</f>
        <v>3393</v>
      </c>
      <c r="O7861" s="2">
        <v>0</v>
      </c>
    </row>
    <row r="7862" spans="1:15" x14ac:dyDescent="0.3">
      <c r="A7862" t="s">
        <v>8008</v>
      </c>
      <c r="B7862" t="s">
        <v>15</v>
      </c>
      <c r="C7862" t="str">
        <f>_xlfn.XLOOKUP(Sales_Pipeline[[#This Row],[Sales_Agent]],Sales_Teams[Sales_Agent],Sales_Teams[Manager])</f>
        <v>Melvin Marxen</v>
      </c>
      <c r="D7862" t="str">
        <f>_xlfn.XLOOKUP(Sales_Pipeline[[#This Row],[Manager]],Sales_Teams[Manager],Sales_Teams[Regional_Office])</f>
        <v>Central</v>
      </c>
      <c r="E7862" t="s">
        <v>8953</v>
      </c>
      <c r="F7862" t="s">
        <v>64</v>
      </c>
      <c r="G7862" t="str">
        <f>IFERROR(_xlfn.XLOOKUP(Sales_Pipeline[[#This Row],[Account]],Accounts!$A$2:$A$86,Accounts!$F$2:$F$86),"")</f>
        <v>United States</v>
      </c>
      <c r="H7862" t="s">
        <v>57</v>
      </c>
      <c r="I7862" s="3">
        <v>43037</v>
      </c>
      <c r="J7862" s="3">
        <v>43038</v>
      </c>
      <c r="K7862" s="8" t="str">
        <f>IF(Sales_Pipeline[[#This Row],[Close_Date]]="","",TEXT(Sales_Pipeline[[#This Row],[Close_Date]],"ddd"))</f>
        <v>Mon</v>
      </c>
      <c r="L7862" s="8" t="str">
        <f>IF(Sales_Pipeline[[#This Row],[Close_Date]]="","",TEXT(Sales_Pipeline[[#This Row],[Close_Date]],"mmm"))</f>
        <v>Oct</v>
      </c>
      <c r="M7862" s="8" t="str">
        <f>IF(Sales_Pipeline[[#This Row],[Close_Date]]="","","Q"&amp;ROUNDUP(MONTH(Sales_Pipeline[[#This Row],[Close_Date]])/3,0))</f>
        <v>Q4</v>
      </c>
      <c r="N7862" s="2" cm="1">
        <f t="array" ref="N7862">IFERROR(_xlfn.IFS(Sales_Pipeline[[#This Row],[Deal_Stage]]="Won",_xlfn.XLOOKUP(Sales_Pipeline[[#This Row],[Product]],Products!$A$2:$A$8,Products!$C$2:$C$8),Sales_Pipeline[[#This Row],[Deal_Stage]]="Lost",_xlfn.XLOOKUP(Sales_Pipeline[[#This Row],[Product]],Products!$A$2:$A$8,Products!$C$2:$C$8)),"")</f>
        <v>4821</v>
      </c>
      <c r="O7862" s="2">
        <v>4733</v>
      </c>
    </row>
    <row r="7863" spans="1:15" x14ac:dyDescent="0.3">
      <c r="A7863" t="s">
        <v>8009</v>
      </c>
      <c r="B7863" t="s">
        <v>13</v>
      </c>
      <c r="C7863" t="str">
        <f>_xlfn.XLOOKUP(Sales_Pipeline[[#This Row],[Sales_Agent]],Sales_Teams[Sales_Agent],Sales_Teams[Manager])</f>
        <v>Melvin Marxen</v>
      </c>
      <c r="D7863" t="str">
        <f>_xlfn.XLOOKUP(Sales_Pipeline[[#This Row],[Manager]],Sales_Teams[Manager],Sales_Teams[Regional_Office])</f>
        <v>Central</v>
      </c>
      <c r="E7863" t="s">
        <v>76</v>
      </c>
      <c r="F7863" t="s">
        <v>56</v>
      </c>
      <c r="G7863" t="str">
        <f>IFERROR(_xlfn.XLOOKUP(Sales_Pipeline[[#This Row],[Account]],Accounts!$A$2:$A$86,Accounts!$F$2:$F$86),"")</f>
        <v>United States</v>
      </c>
      <c r="H7863" t="s">
        <v>57</v>
      </c>
      <c r="I7863" s="3">
        <v>43037</v>
      </c>
      <c r="J7863" s="3">
        <v>43099</v>
      </c>
      <c r="K7863" s="8" t="str">
        <f>IF(Sales_Pipeline[[#This Row],[Close_Date]]="","",TEXT(Sales_Pipeline[[#This Row],[Close_Date]],"ddd"))</f>
        <v>Sat</v>
      </c>
      <c r="L7863" s="8" t="str">
        <f>IF(Sales_Pipeline[[#This Row],[Close_Date]]="","",TEXT(Sales_Pipeline[[#This Row],[Close_Date]],"mmm"))</f>
        <v>Dec</v>
      </c>
      <c r="M7863" s="8" t="str">
        <f>IF(Sales_Pipeline[[#This Row],[Close_Date]]="","","Q"&amp;ROUNDUP(MONTH(Sales_Pipeline[[#This Row],[Close_Date]])/3,0))</f>
        <v>Q4</v>
      </c>
      <c r="N7863" s="2" cm="1">
        <f t="array" ref="N7863">IFERROR(_xlfn.IFS(Sales_Pipeline[[#This Row],[Deal_Stage]]="Won",_xlfn.XLOOKUP(Sales_Pipeline[[#This Row],[Product]],Products!$A$2:$A$8,Products!$C$2:$C$8),Sales_Pipeline[[#This Row],[Deal_Stage]]="Lost",_xlfn.XLOOKUP(Sales_Pipeline[[#This Row],[Product]],Products!$A$2:$A$8,Products!$C$2:$C$8)),"")</f>
        <v>3393</v>
      </c>
      <c r="O7863" s="2">
        <v>2931</v>
      </c>
    </row>
    <row r="7864" spans="1:15" x14ac:dyDescent="0.3">
      <c r="A7864" t="s">
        <v>8010</v>
      </c>
      <c r="B7864" t="s">
        <v>10</v>
      </c>
      <c r="C7864" t="str">
        <f>_xlfn.XLOOKUP(Sales_Pipeline[[#This Row],[Sales_Agent]],Sales_Teams[Sales_Agent],Sales_Teams[Manager])</f>
        <v>Melvin Marxen</v>
      </c>
      <c r="D7864" t="str">
        <f>_xlfn.XLOOKUP(Sales_Pipeline[[#This Row],[Manager]],Sales_Teams[Manager],Sales_Teams[Regional_Office])</f>
        <v>Central</v>
      </c>
      <c r="E7864" t="s">
        <v>61</v>
      </c>
      <c r="F7864" t="s">
        <v>79</v>
      </c>
      <c r="G7864" t="str">
        <f>IFERROR(_xlfn.XLOOKUP(Sales_Pipeline[[#This Row],[Account]],Accounts!$A$2:$A$86,Accounts!$F$2:$F$86),"")</f>
        <v>Philipines</v>
      </c>
      <c r="H7864" t="s">
        <v>57</v>
      </c>
      <c r="I7864" s="3">
        <v>43037</v>
      </c>
      <c r="J7864" s="3">
        <v>43039</v>
      </c>
      <c r="K7864" s="8" t="str">
        <f>IF(Sales_Pipeline[[#This Row],[Close_Date]]="","",TEXT(Sales_Pipeline[[#This Row],[Close_Date]],"ddd"))</f>
        <v>Tue</v>
      </c>
      <c r="L7864" s="8" t="str">
        <f>IF(Sales_Pipeline[[#This Row],[Close_Date]]="","",TEXT(Sales_Pipeline[[#This Row],[Close_Date]],"mmm"))</f>
        <v>Oct</v>
      </c>
      <c r="M7864" s="8" t="str">
        <f>IF(Sales_Pipeline[[#This Row],[Close_Date]]="","","Q"&amp;ROUNDUP(MONTH(Sales_Pipeline[[#This Row],[Close_Date]])/3,0))</f>
        <v>Q4</v>
      </c>
      <c r="N7864" s="2" cm="1">
        <f t="array" ref="N7864">IFERROR(_xlfn.IFS(Sales_Pipeline[[#This Row],[Deal_Stage]]="Won",_xlfn.XLOOKUP(Sales_Pipeline[[#This Row],[Product]],Products!$A$2:$A$8,Products!$C$2:$C$8),Sales_Pipeline[[#This Row],[Deal_Stage]]="Lost",_xlfn.XLOOKUP(Sales_Pipeline[[#This Row],[Product]],Products!$A$2:$A$8,Products!$C$2:$C$8)),"")</f>
        <v>55</v>
      </c>
      <c r="O7864" s="2">
        <v>62</v>
      </c>
    </row>
    <row r="7865" spans="1:15" x14ac:dyDescent="0.3">
      <c r="A7865" t="s">
        <v>8011</v>
      </c>
      <c r="B7865" t="s">
        <v>21</v>
      </c>
      <c r="C7865" t="str">
        <f>_xlfn.XLOOKUP(Sales_Pipeline[[#This Row],[Sales_Agent]],Sales_Teams[Sales_Agent],Sales_Teams[Manager])</f>
        <v>Cara Losch</v>
      </c>
      <c r="D7865" t="str">
        <f>_xlfn.XLOOKUP(Sales_Pipeline[[#This Row],[Manager]],Sales_Teams[Manager],Sales_Teams[Regional_Office])</f>
        <v>East</v>
      </c>
      <c r="E7865" t="s">
        <v>76</v>
      </c>
      <c r="F7865" t="s">
        <v>216</v>
      </c>
      <c r="G7865" t="str">
        <f>IFERROR(_xlfn.XLOOKUP(Sales_Pipeline[[#This Row],[Account]],Accounts!$A$2:$A$86,Accounts!$F$2:$F$86),"")</f>
        <v>United States</v>
      </c>
      <c r="H7865" t="s">
        <v>82</v>
      </c>
      <c r="I7865" s="3">
        <v>43037</v>
      </c>
      <c r="J7865" s="3">
        <v>43042</v>
      </c>
      <c r="K7865" s="8" t="str">
        <f>IF(Sales_Pipeline[[#This Row],[Close_Date]]="","",TEXT(Sales_Pipeline[[#This Row],[Close_Date]],"ddd"))</f>
        <v>Fri</v>
      </c>
      <c r="L7865" s="8" t="str">
        <f>IF(Sales_Pipeline[[#This Row],[Close_Date]]="","",TEXT(Sales_Pipeline[[#This Row],[Close_Date]],"mmm"))</f>
        <v>Nov</v>
      </c>
      <c r="M7865" s="8" t="str">
        <f>IF(Sales_Pipeline[[#This Row],[Close_Date]]="","","Q"&amp;ROUNDUP(MONTH(Sales_Pipeline[[#This Row],[Close_Date]])/3,0))</f>
        <v>Q4</v>
      </c>
      <c r="N7865" s="2" cm="1">
        <f t="array" ref="N7865">IFERROR(_xlfn.IFS(Sales_Pipeline[[#This Row],[Deal_Stage]]="Won",_xlfn.XLOOKUP(Sales_Pipeline[[#This Row],[Product]],Products!$A$2:$A$8,Products!$C$2:$C$8),Sales_Pipeline[[#This Row],[Deal_Stage]]="Lost",_xlfn.XLOOKUP(Sales_Pipeline[[#This Row],[Product]],Products!$A$2:$A$8,Products!$C$2:$C$8)),"")</f>
        <v>3393</v>
      </c>
      <c r="O7865" s="2">
        <v>0</v>
      </c>
    </row>
    <row r="7866" spans="1:15" x14ac:dyDescent="0.3">
      <c r="A7866" t="s">
        <v>8012</v>
      </c>
      <c r="B7866" t="s">
        <v>44</v>
      </c>
      <c r="C7866" t="str">
        <f>_xlfn.XLOOKUP(Sales_Pipeline[[#This Row],[Sales_Agent]],Sales_Teams[Sales_Agent],Sales_Teams[Manager])</f>
        <v>Summer Sewald</v>
      </c>
      <c r="D7866" t="str">
        <f>_xlfn.XLOOKUP(Sales_Pipeline[[#This Row],[Manager]],Sales_Teams[Manager],Sales_Teams[Regional_Office])</f>
        <v>West</v>
      </c>
      <c r="E7866" t="s">
        <v>8953</v>
      </c>
      <c r="F7866" t="s">
        <v>125</v>
      </c>
      <c r="G7866" t="str">
        <f>IFERROR(_xlfn.XLOOKUP(Sales_Pipeline[[#This Row],[Account]],Accounts!$A$2:$A$86,Accounts!$F$2:$F$86),"")</f>
        <v>United States</v>
      </c>
      <c r="H7866" t="s">
        <v>57</v>
      </c>
      <c r="I7866" s="3">
        <v>43037</v>
      </c>
      <c r="J7866" s="3">
        <v>43039</v>
      </c>
      <c r="K7866" s="8" t="str">
        <f>IF(Sales_Pipeline[[#This Row],[Close_Date]]="","",TEXT(Sales_Pipeline[[#This Row],[Close_Date]],"ddd"))</f>
        <v>Tue</v>
      </c>
      <c r="L7866" s="8" t="str">
        <f>IF(Sales_Pipeline[[#This Row],[Close_Date]]="","",TEXT(Sales_Pipeline[[#This Row],[Close_Date]],"mmm"))</f>
        <v>Oct</v>
      </c>
      <c r="M7866" s="8" t="str">
        <f>IF(Sales_Pipeline[[#This Row],[Close_Date]]="","","Q"&amp;ROUNDUP(MONTH(Sales_Pipeline[[#This Row],[Close_Date]])/3,0))</f>
        <v>Q4</v>
      </c>
      <c r="N7866" s="2" cm="1">
        <f t="array" ref="N7866">IFERROR(_xlfn.IFS(Sales_Pipeline[[#This Row],[Deal_Stage]]="Won",_xlfn.XLOOKUP(Sales_Pipeline[[#This Row],[Product]],Products!$A$2:$A$8,Products!$C$2:$C$8),Sales_Pipeline[[#This Row],[Deal_Stage]]="Lost",_xlfn.XLOOKUP(Sales_Pipeline[[#This Row],[Product]],Products!$A$2:$A$8,Products!$C$2:$C$8)),"")</f>
        <v>4821</v>
      </c>
      <c r="O7866" s="2">
        <v>4178</v>
      </c>
    </row>
    <row r="7867" spans="1:15" x14ac:dyDescent="0.3">
      <c r="A7867" t="s">
        <v>8013</v>
      </c>
      <c r="B7867" t="s">
        <v>27</v>
      </c>
      <c r="C7867" t="str">
        <f>_xlfn.XLOOKUP(Sales_Pipeline[[#This Row],[Sales_Agent]],Sales_Teams[Sales_Agent],Sales_Teams[Manager])</f>
        <v>Rocco Neubert</v>
      </c>
      <c r="D7867" t="str">
        <f>_xlfn.XLOOKUP(Sales_Pipeline[[#This Row],[Manager]],Sales_Teams[Manager],Sales_Teams[Regional_Office])</f>
        <v>East</v>
      </c>
      <c r="E7867" t="s">
        <v>8953</v>
      </c>
      <c r="F7867" t="s">
        <v>196</v>
      </c>
      <c r="G7867" t="str">
        <f>IFERROR(_xlfn.XLOOKUP(Sales_Pipeline[[#This Row],[Account]],Accounts!$A$2:$A$86,Accounts!$F$2:$F$86),"")</f>
        <v>United States</v>
      </c>
      <c r="H7867" t="s">
        <v>57</v>
      </c>
      <c r="I7867" s="3">
        <v>43038</v>
      </c>
      <c r="J7867" s="3">
        <v>43043</v>
      </c>
      <c r="K7867" s="8" t="str">
        <f>IF(Sales_Pipeline[[#This Row],[Close_Date]]="","",TEXT(Sales_Pipeline[[#This Row],[Close_Date]],"ddd"))</f>
        <v>Sat</v>
      </c>
      <c r="L7867" s="8" t="str">
        <f>IF(Sales_Pipeline[[#This Row],[Close_Date]]="","",TEXT(Sales_Pipeline[[#This Row],[Close_Date]],"mmm"))</f>
        <v>Nov</v>
      </c>
      <c r="M7867" s="8" t="str">
        <f>IF(Sales_Pipeline[[#This Row],[Close_Date]]="","","Q"&amp;ROUNDUP(MONTH(Sales_Pipeline[[#This Row],[Close_Date]])/3,0))</f>
        <v>Q4</v>
      </c>
      <c r="N7867" s="2" cm="1">
        <f t="array" ref="N7867">IFERROR(_xlfn.IFS(Sales_Pipeline[[#This Row],[Deal_Stage]]="Won",_xlfn.XLOOKUP(Sales_Pipeline[[#This Row],[Product]],Products!$A$2:$A$8,Products!$C$2:$C$8),Sales_Pipeline[[#This Row],[Deal_Stage]]="Lost",_xlfn.XLOOKUP(Sales_Pipeline[[#This Row],[Product]],Products!$A$2:$A$8,Products!$C$2:$C$8)),"")</f>
        <v>4821</v>
      </c>
      <c r="O7867" s="2">
        <v>5239</v>
      </c>
    </row>
    <row r="7868" spans="1:15" x14ac:dyDescent="0.3">
      <c r="A7868" t="s">
        <v>8014</v>
      </c>
      <c r="B7868" t="s">
        <v>25</v>
      </c>
      <c r="C7868" t="str">
        <f>_xlfn.XLOOKUP(Sales_Pipeline[[#This Row],[Sales_Agent]],Sales_Teams[Sales_Agent],Sales_Teams[Manager])</f>
        <v>Rocco Neubert</v>
      </c>
      <c r="D7868" t="str">
        <f>_xlfn.XLOOKUP(Sales_Pipeline[[#This Row],[Manager]],Sales_Teams[Manager],Sales_Teams[Regional_Office])</f>
        <v>East</v>
      </c>
      <c r="E7868" t="s">
        <v>55</v>
      </c>
      <c r="F7868" t="s">
        <v>123</v>
      </c>
      <c r="G7868" t="str">
        <f>IFERROR(_xlfn.XLOOKUP(Sales_Pipeline[[#This Row],[Account]],Accounts!$A$2:$A$86,Accounts!$F$2:$F$86),"")</f>
        <v>United States</v>
      </c>
      <c r="H7868" t="s">
        <v>77</v>
      </c>
      <c r="I7868" s="3">
        <v>43038</v>
      </c>
      <c r="K7868" s="8" t="str">
        <f>IF(Sales_Pipeline[[#This Row],[Close_Date]]="","",TEXT(Sales_Pipeline[[#This Row],[Close_Date]],"ddd"))</f>
        <v/>
      </c>
      <c r="L7868" s="8" t="str">
        <f>IF(Sales_Pipeline[[#This Row],[Close_Date]]="","",TEXT(Sales_Pipeline[[#This Row],[Close_Date]],"mmm"))</f>
        <v/>
      </c>
      <c r="M7868" s="8" t="str">
        <f>IF(Sales_Pipeline[[#This Row],[Close_Date]]="","","Q"&amp;ROUNDUP(MONTH(Sales_Pipeline[[#This Row],[Close_Date]])/3,0))</f>
        <v/>
      </c>
      <c r="N7868" s="2" t="str" cm="1">
        <f t="array" ref="N7868">IFERROR(_xlfn.IFS(Sales_Pipeline[[#This Row],[Deal_Stage]]="Won",_xlfn.XLOOKUP(Sales_Pipeline[[#This Row],[Product]],Products!$A$2:$A$8,Products!$C$2:$C$8),Sales_Pipeline[[#This Row],[Deal_Stage]]="Lost",_xlfn.XLOOKUP(Sales_Pipeline[[#This Row],[Product]],Products!$A$2:$A$8,Products!$C$2:$C$8)),"")</f>
        <v/>
      </c>
      <c r="O7868" s="2">
        <v>0</v>
      </c>
    </row>
    <row r="7869" spans="1:15" x14ac:dyDescent="0.3">
      <c r="A7869" t="s">
        <v>8015</v>
      </c>
      <c r="B7869" t="s">
        <v>13</v>
      </c>
      <c r="C7869" t="str">
        <f>_xlfn.XLOOKUP(Sales_Pipeline[[#This Row],[Sales_Agent]],Sales_Teams[Sales_Agent],Sales_Teams[Manager])</f>
        <v>Melvin Marxen</v>
      </c>
      <c r="D7869" t="str">
        <f>_xlfn.XLOOKUP(Sales_Pipeline[[#This Row],[Manager]],Sales_Teams[Manager],Sales_Teams[Regional_Office])</f>
        <v>Central</v>
      </c>
      <c r="E7869" t="s">
        <v>63</v>
      </c>
      <c r="F7869" t="s">
        <v>94</v>
      </c>
      <c r="G7869" t="str">
        <f>IFERROR(_xlfn.XLOOKUP(Sales_Pipeline[[#This Row],[Account]],Accounts!$A$2:$A$86,Accounts!$F$2:$F$86),"")</f>
        <v>United States</v>
      </c>
      <c r="H7869" t="s">
        <v>57</v>
      </c>
      <c r="I7869" s="3">
        <v>43038</v>
      </c>
      <c r="J7869" s="3">
        <v>43050</v>
      </c>
      <c r="K7869" s="8" t="str">
        <f>IF(Sales_Pipeline[[#This Row],[Close_Date]]="","",TEXT(Sales_Pipeline[[#This Row],[Close_Date]],"ddd"))</f>
        <v>Sat</v>
      </c>
      <c r="L7869" s="8" t="str">
        <f>IF(Sales_Pipeline[[#This Row],[Close_Date]]="","",TEXT(Sales_Pipeline[[#This Row],[Close_Date]],"mmm"))</f>
        <v>Nov</v>
      </c>
      <c r="M7869" s="8" t="str">
        <f>IF(Sales_Pipeline[[#This Row],[Close_Date]]="","","Q"&amp;ROUNDUP(MONTH(Sales_Pipeline[[#This Row],[Close_Date]])/3,0))</f>
        <v>Q4</v>
      </c>
      <c r="N7869" s="2" cm="1">
        <f t="array" ref="N7869">IFERROR(_xlfn.IFS(Sales_Pipeline[[#This Row],[Deal_Stage]]="Won",_xlfn.XLOOKUP(Sales_Pipeline[[#This Row],[Product]],Products!$A$2:$A$8,Products!$C$2:$C$8),Sales_Pipeline[[#This Row],[Deal_Stage]]="Lost",_xlfn.XLOOKUP(Sales_Pipeline[[#This Row],[Product]],Products!$A$2:$A$8,Products!$C$2:$C$8)),"")</f>
        <v>550</v>
      </c>
      <c r="O7869" s="2">
        <v>539</v>
      </c>
    </row>
    <row r="7870" spans="1:15" x14ac:dyDescent="0.3">
      <c r="A7870" t="s">
        <v>8016</v>
      </c>
      <c r="B7870" t="s">
        <v>36</v>
      </c>
      <c r="C7870" t="str">
        <f>_xlfn.XLOOKUP(Sales_Pipeline[[#This Row],[Sales_Agent]],Sales_Teams[Sales_Agent],Sales_Teams[Manager])</f>
        <v>Celia Rouche</v>
      </c>
      <c r="D7870" t="str">
        <f>_xlfn.XLOOKUP(Sales_Pipeline[[#This Row],[Manager]],Sales_Teams[Manager],Sales_Teams[Regional_Office])</f>
        <v>West</v>
      </c>
      <c r="E7870" t="s">
        <v>61</v>
      </c>
      <c r="G7870" t="str">
        <f>IFERROR(_xlfn.XLOOKUP(Sales_Pipeline[[#This Row],[Account]],Accounts!$A$2:$A$86,Accounts!$F$2:$F$86),"")</f>
        <v/>
      </c>
      <c r="H7870" t="s">
        <v>77</v>
      </c>
      <c r="I7870" s="3">
        <v>43038</v>
      </c>
      <c r="K7870" s="8" t="str">
        <f>IF(Sales_Pipeline[[#This Row],[Close_Date]]="","",TEXT(Sales_Pipeline[[#This Row],[Close_Date]],"ddd"))</f>
        <v/>
      </c>
      <c r="L7870" s="8" t="str">
        <f>IF(Sales_Pipeline[[#This Row],[Close_Date]]="","",TEXT(Sales_Pipeline[[#This Row],[Close_Date]],"mmm"))</f>
        <v/>
      </c>
      <c r="M7870" s="8" t="str">
        <f>IF(Sales_Pipeline[[#This Row],[Close_Date]]="","","Q"&amp;ROUNDUP(MONTH(Sales_Pipeline[[#This Row],[Close_Date]])/3,0))</f>
        <v/>
      </c>
      <c r="N7870" s="2" t="str" cm="1">
        <f t="array" ref="N7870">IFERROR(_xlfn.IFS(Sales_Pipeline[[#This Row],[Deal_Stage]]="Won",_xlfn.XLOOKUP(Sales_Pipeline[[#This Row],[Product]],Products!$A$2:$A$8,Products!$C$2:$C$8),Sales_Pipeline[[#This Row],[Deal_Stage]]="Lost",_xlfn.XLOOKUP(Sales_Pipeline[[#This Row],[Product]],Products!$A$2:$A$8,Products!$C$2:$C$8)),"")</f>
        <v/>
      </c>
      <c r="O7870" s="2">
        <v>0</v>
      </c>
    </row>
    <row r="7871" spans="1:15" x14ac:dyDescent="0.3">
      <c r="A7871" t="s">
        <v>8017</v>
      </c>
      <c r="B7871" t="s">
        <v>10</v>
      </c>
      <c r="C7871" t="str">
        <f>_xlfn.XLOOKUP(Sales_Pipeline[[#This Row],[Sales_Agent]],Sales_Teams[Sales_Agent],Sales_Teams[Manager])</f>
        <v>Melvin Marxen</v>
      </c>
      <c r="D7871" t="str">
        <f>_xlfn.XLOOKUP(Sales_Pipeline[[#This Row],[Manager]],Sales_Teams[Manager],Sales_Teams[Regional_Office])</f>
        <v>Central</v>
      </c>
      <c r="E7871" t="s">
        <v>55</v>
      </c>
      <c r="F7871" t="s">
        <v>169</v>
      </c>
      <c r="G7871" t="str">
        <f>IFERROR(_xlfn.XLOOKUP(Sales_Pipeline[[#This Row],[Account]],Accounts!$A$2:$A$86,Accounts!$F$2:$F$86),"")</f>
        <v>Panama</v>
      </c>
      <c r="H7871" t="s">
        <v>57</v>
      </c>
      <c r="I7871" s="3">
        <v>43038</v>
      </c>
      <c r="J7871" s="3">
        <v>43039</v>
      </c>
      <c r="K7871" s="8" t="str">
        <f>IF(Sales_Pipeline[[#This Row],[Close_Date]]="","",TEXT(Sales_Pipeline[[#This Row],[Close_Date]],"ddd"))</f>
        <v>Tue</v>
      </c>
      <c r="L7871" s="8" t="str">
        <f>IF(Sales_Pipeline[[#This Row],[Close_Date]]="","",TEXT(Sales_Pipeline[[#This Row],[Close_Date]],"mmm"))</f>
        <v>Oct</v>
      </c>
      <c r="M7871" s="8" t="str">
        <f>IF(Sales_Pipeline[[#This Row],[Close_Date]]="","","Q"&amp;ROUNDUP(MONTH(Sales_Pipeline[[#This Row],[Close_Date]])/3,0))</f>
        <v>Q4</v>
      </c>
      <c r="N7871" s="2" cm="1">
        <f t="array" ref="N7871">IFERROR(_xlfn.IFS(Sales_Pipeline[[#This Row],[Deal_Stage]]="Won",_xlfn.XLOOKUP(Sales_Pipeline[[#This Row],[Product]],Products!$A$2:$A$8,Products!$C$2:$C$8),Sales_Pipeline[[#This Row],[Deal_Stage]]="Lost",_xlfn.XLOOKUP(Sales_Pipeline[[#This Row],[Product]],Products!$A$2:$A$8,Products!$C$2:$C$8)),"")</f>
        <v>1096</v>
      </c>
      <c r="O7871" s="2">
        <v>973</v>
      </c>
    </row>
    <row r="7872" spans="1:15" x14ac:dyDescent="0.3">
      <c r="A7872" t="s">
        <v>8018</v>
      </c>
      <c r="B7872" t="s">
        <v>8</v>
      </c>
      <c r="C7872" t="str">
        <f>_xlfn.XLOOKUP(Sales_Pipeline[[#This Row],[Sales_Agent]],Sales_Teams[Sales_Agent],Sales_Teams[Manager])</f>
        <v>Dustin Brinkmann</v>
      </c>
      <c r="D7872" t="str">
        <f>_xlfn.XLOOKUP(Sales_Pipeline[[#This Row],[Manager]],Sales_Teams[Manager],Sales_Teams[Regional_Office])</f>
        <v>Central</v>
      </c>
      <c r="E7872" t="s">
        <v>61</v>
      </c>
      <c r="F7872" t="s">
        <v>204</v>
      </c>
      <c r="G7872" t="str">
        <f>IFERROR(_xlfn.XLOOKUP(Sales_Pipeline[[#This Row],[Account]],Accounts!$A$2:$A$86,Accounts!$F$2:$F$86),"")</f>
        <v>United States</v>
      </c>
      <c r="H7872" t="s">
        <v>82</v>
      </c>
      <c r="I7872" s="3">
        <v>43038</v>
      </c>
      <c r="J7872" s="3">
        <v>43039</v>
      </c>
      <c r="K7872" s="8" t="str">
        <f>IF(Sales_Pipeline[[#This Row],[Close_Date]]="","",TEXT(Sales_Pipeline[[#This Row],[Close_Date]],"ddd"))</f>
        <v>Tue</v>
      </c>
      <c r="L7872" s="8" t="str">
        <f>IF(Sales_Pipeline[[#This Row],[Close_Date]]="","",TEXT(Sales_Pipeline[[#This Row],[Close_Date]],"mmm"))</f>
        <v>Oct</v>
      </c>
      <c r="M7872" s="8" t="str">
        <f>IF(Sales_Pipeline[[#This Row],[Close_Date]]="","","Q"&amp;ROUNDUP(MONTH(Sales_Pipeline[[#This Row],[Close_Date]])/3,0))</f>
        <v>Q4</v>
      </c>
      <c r="N7872" s="2" cm="1">
        <f t="array" ref="N7872">IFERROR(_xlfn.IFS(Sales_Pipeline[[#This Row],[Deal_Stage]]="Won",_xlfn.XLOOKUP(Sales_Pipeline[[#This Row],[Product]],Products!$A$2:$A$8,Products!$C$2:$C$8),Sales_Pipeline[[#This Row],[Deal_Stage]]="Lost",_xlfn.XLOOKUP(Sales_Pipeline[[#This Row],[Product]],Products!$A$2:$A$8,Products!$C$2:$C$8)),"")</f>
        <v>55</v>
      </c>
      <c r="O7872" s="2">
        <v>0</v>
      </c>
    </row>
    <row r="7873" spans="1:15" x14ac:dyDescent="0.3">
      <c r="A7873" t="s">
        <v>8019</v>
      </c>
      <c r="B7873" t="s">
        <v>29</v>
      </c>
      <c r="C7873" t="str">
        <f>_xlfn.XLOOKUP(Sales_Pipeline[[#This Row],[Sales_Agent]],Sales_Teams[Sales_Agent],Sales_Teams[Manager])</f>
        <v>Rocco Neubert</v>
      </c>
      <c r="D7873" t="str">
        <f>_xlfn.XLOOKUP(Sales_Pipeline[[#This Row],[Manager]],Sales_Teams[Manager],Sales_Teams[Regional_Office])</f>
        <v>East</v>
      </c>
      <c r="E7873" t="s">
        <v>84</v>
      </c>
      <c r="F7873" t="s">
        <v>109</v>
      </c>
      <c r="G7873" t="str">
        <f>IFERROR(_xlfn.XLOOKUP(Sales_Pipeline[[#This Row],[Account]],Accounts!$A$2:$A$86,Accounts!$F$2:$F$86),"")</f>
        <v>Japan</v>
      </c>
      <c r="H7873" t="s">
        <v>82</v>
      </c>
      <c r="I7873" s="3">
        <v>43038</v>
      </c>
      <c r="J7873" s="3">
        <v>43039</v>
      </c>
      <c r="K7873" s="8" t="str">
        <f>IF(Sales_Pipeline[[#This Row],[Close_Date]]="","",TEXT(Sales_Pipeline[[#This Row],[Close_Date]],"ddd"))</f>
        <v>Tue</v>
      </c>
      <c r="L7873" s="8" t="str">
        <f>IF(Sales_Pipeline[[#This Row],[Close_Date]]="","",TEXT(Sales_Pipeline[[#This Row],[Close_Date]],"mmm"))</f>
        <v>Oct</v>
      </c>
      <c r="M7873" s="8" t="str">
        <f>IF(Sales_Pipeline[[#This Row],[Close_Date]]="","","Q"&amp;ROUNDUP(MONTH(Sales_Pipeline[[#This Row],[Close_Date]])/3,0))</f>
        <v>Q4</v>
      </c>
      <c r="N7873" s="2" cm="1">
        <f t="array" ref="N7873">IFERROR(_xlfn.IFS(Sales_Pipeline[[#This Row],[Deal_Stage]]="Won",_xlfn.XLOOKUP(Sales_Pipeline[[#This Row],[Product]],Products!$A$2:$A$8,Products!$C$2:$C$8),Sales_Pipeline[[#This Row],[Deal_Stage]]="Lost",_xlfn.XLOOKUP(Sales_Pipeline[[#This Row],[Product]],Products!$A$2:$A$8,Products!$C$2:$C$8)),"")</f>
        <v>5482</v>
      </c>
      <c r="O7873" s="2">
        <v>0</v>
      </c>
    </row>
    <row r="7874" spans="1:15" x14ac:dyDescent="0.3">
      <c r="A7874" t="s">
        <v>8020</v>
      </c>
      <c r="B7874" t="s">
        <v>32</v>
      </c>
      <c r="C7874" t="str">
        <f>_xlfn.XLOOKUP(Sales_Pipeline[[#This Row],[Sales_Agent]],Sales_Teams[Sales_Agent],Sales_Teams[Manager])</f>
        <v>Celia Rouche</v>
      </c>
      <c r="D7874" t="str">
        <f>_xlfn.XLOOKUP(Sales_Pipeline[[#This Row],[Manager]],Sales_Teams[Manager],Sales_Teams[Regional_Office])</f>
        <v>West</v>
      </c>
      <c r="E7874" t="s">
        <v>63</v>
      </c>
      <c r="F7874" t="s">
        <v>216</v>
      </c>
      <c r="G7874" t="str">
        <f>IFERROR(_xlfn.XLOOKUP(Sales_Pipeline[[#This Row],[Account]],Accounts!$A$2:$A$86,Accounts!$F$2:$F$86),"")</f>
        <v>United States</v>
      </c>
      <c r="H7874" t="s">
        <v>57</v>
      </c>
      <c r="I7874" s="3">
        <v>43038</v>
      </c>
      <c r="J7874" s="3">
        <v>43043</v>
      </c>
      <c r="K7874" s="8" t="str">
        <f>IF(Sales_Pipeline[[#This Row],[Close_Date]]="","",TEXT(Sales_Pipeline[[#This Row],[Close_Date]],"ddd"))</f>
        <v>Sat</v>
      </c>
      <c r="L7874" s="8" t="str">
        <f>IF(Sales_Pipeline[[#This Row],[Close_Date]]="","",TEXT(Sales_Pipeline[[#This Row],[Close_Date]],"mmm"))</f>
        <v>Nov</v>
      </c>
      <c r="M7874" s="8" t="str">
        <f>IF(Sales_Pipeline[[#This Row],[Close_Date]]="","","Q"&amp;ROUNDUP(MONTH(Sales_Pipeline[[#This Row],[Close_Date]])/3,0))</f>
        <v>Q4</v>
      </c>
      <c r="N7874" s="2" cm="1">
        <f t="array" ref="N7874">IFERROR(_xlfn.IFS(Sales_Pipeline[[#This Row],[Deal_Stage]]="Won",_xlfn.XLOOKUP(Sales_Pipeline[[#This Row],[Product]],Products!$A$2:$A$8,Products!$C$2:$C$8),Sales_Pipeline[[#This Row],[Deal_Stage]]="Lost",_xlfn.XLOOKUP(Sales_Pipeline[[#This Row],[Product]],Products!$A$2:$A$8,Products!$C$2:$C$8)),"")</f>
        <v>550</v>
      </c>
      <c r="O7874" s="2">
        <v>622</v>
      </c>
    </row>
    <row r="7875" spans="1:15" x14ac:dyDescent="0.3">
      <c r="A7875" t="s">
        <v>8021</v>
      </c>
      <c r="B7875" t="s">
        <v>44</v>
      </c>
      <c r="C7875" t="str">
        <f>_xlfn.XLOOKUP(Sales_Pipeline[[#This Row],[Sales_Agent]],Sales_Teams[Sales_Agent],Sales_Teams[Manager])</f>
        <v>Summer Sewald</v>
      </c>
      <c r="D7875" t="str">
        <f>_xlfn.XLOOKUP(Sales_Pipeline[[#This Row],[Manager]],Sales_Teams[Manager],Sales_Teams[Regional_Office])</f>
        <v>West</v>
      </c>
      <c r="E7875" t="s">
        <v>55</v>
      </c>
      <c r="F7875" t="s">
        <v>85</v>
      </c>
      <c r="G7875" t="str">
        <f>IFERROR(_xlfn.XLOOKUP(Sales_Pipeline[[#This Row],[Account]],Accounts!$A$2:$A$86,Accounts!$F$2:$F$86),"")</f>
        <v>Poland</v>
      </c>
      <c r="H7875" t="s">
        <v>82</v>
      </c>
      <c r="I7875" s="3">
        <v>43038</v>
      </c>
      <c r="J7875" s="3">
        <v>43054</v>
      </c>
      <c r="K7875" s="8" t="str">
        <f>IF(Sales_Pipeline[[#This Row],[Close_Date]]="","",TEXT(Sales_Pipeline[[#This Row],[Close_Date]],"ddd"))</f>
        <v>Wed</v>
      </c>
      <c r="L7875" s="8" t="str">
        <f>IF(Sales_Pipeline[[#This Row],[Close_Date]]="","",TEXT(Sales_Pipeline[[#This Row],[Close_Date]],"mmm"))</f>
        <v>Nov</v>
      </c>
      <c r="M7875" s="8" t="str">
        <f>IF(Sales_Pipeline[[#This Row],[Close_Date]]="","","Q"&amp;ROUNDUP(MONTH(Sales_Pipeline[[#This Row],[Close_Date]])/3,0))</f>
        <v>Q4</v>
      </c>
      <c r="N7875" s="2" cm="1">
        <f t="array" ref="N7875">IFERROR(_xlfn.IFS(Sales_Pipeline[[#This Row],[Deal_Stage]]="Won",_xlfn.XLOOKUP(Sales_Pipeline[[#This Row],[Product]],Products!$A$2:$A$8,Products!$C$2:$C$8),Sales_Pipeline[[#This Row],[Deal_Stage]]="Lost",_xlfn.XLOOKUP(Sales_Pipeline[[#This Row],[Product]],Products!$A$2:$A$8,Products!$C$2:$C$8)),"")</f>
        <v>1096</v>
      </c>
      <c r="O7875" s="2">
        <v>0</v>
      </c>
    </row>
    <row r="7876" spans="1:15" x14ac:dyDescent="0.3">
      <c r="A7876" t="s">
        <v>8022</v>
      </c>
      <c r="B7876" t="s">
        <v>3</v>
      </c>
      <c r="C7876" t="str">
        <f>_xlfn.XLOOKUP(Sales_Pipeline[[#This Row],[Sales_Agent]],Sales_Teams[Sales_Agent],Sales_Teams[Manager])</f>
        <v>Dustin Brinkmann</v>
      </c>
      <c r="D7876" t="str">
        <f>_xlfn.XLOOKUP(Sales_Pipeline[[#This Row],[Manager]],Sales_Teams[Manager],Sales_Teams[Regional_Office])</f>
        <v>Central</v>
      </c>
      <c r="E7876" t="s">
        <v>61</v>
      </c>
      <c r="F7876" t="s">
        <v>59</v>
      </c>
      <c r="G7876" t="str">
        <f>IFERROR(_xlfn.XLOOKUP(Sales_Pipeline[[#This Row],[Account]],Accounts!$A$2:$A$86,Accounts!$F$2:$F$86),"")</f>
        <v>United States</v>
      </c>
      <c r="H7876" t="s">
        <v>82</v>
      </c>
      <c r="I7876" s="3">
        <v>43039</v>
      </c>
      <c r="J7876" s="3">
        <v>43049</v>
      </c>
      <c r="K7876" s="8" t="str">
        <f>IF(Sales_Pipeline[[#This Row],[Close_Date]]="","",TEXT(Sales_Pipeline[[#This Row],[Close_Date]],"ddd"))</f>
        <v>Fri</v>
      </c>
      <c r="L7876" s="8" t="str">
        <f>IF(Sales_Pipeline[[#This Row],[Close_Date]]="","",TEXT(Sales_Pipeline[[#This Row],[Close_Date]],"mmm"))</f>
        <v>Nov</v>
      </c>
      <c r="M7876" s="8" t="str">
        <f>IF(Sales_Pipeline[[#This Row],[Close_Date]]="","","Q"&amp;ROUNDUP(MONTH(Sales_Pipeline[[#This Row],[Close_Date]])/3,0))</f>
        <v>Q4</v>
      </c>
      <c r="N7876" s="2" cm="1">
        <f t="array" ref="N7876">IFERROR(_xlfn.IFS(Sales_Pipeline[[#This Row],[Deal_Stage]]="Won",_xlfn.XLOOKUP(Sales_Pipeline[[#This Row],[Product]],Products!$A$2:$A$8,Products!$C$2:$C$8),Sales_Pipeline[[#This Row],[Deal_Stage]]="Lost",_xlfn.XLOOKUP(Sales_Pipeline[[#This Row],[Product]],Products!$A$2:$A$8,Products!$C$2:$C$8)),"")</f>
        <v>55</v>
      </c>
      <c r="O7876" s="2">
        <v>0</v>
      </c>
    </row>
    <row r="7877" spans="1:15" x14ac:dyDescent="0.3">
      <c r="A7877" t="s">
        <v>8023</v>
      </c>
      <c r="B7877" t="s">
        <v>30</v>
      </c>
      <c r="C7877" t="str">
        <f>_xlfn.XLOOKUP(Sales_Pipeline[[#This Row],[Sales_Agent]],Sales_Teams[Sales_Agent],Sales_Teams[Manager])</f>
        <v>Rocco Neubert</v>
      </c>
      <c r="D7877" t="str">
        <f>_xlfn.XLOOKUP(Sales_Pipeline[[#This Row],[Manager]],Sales_Teams[Manager],Sales_Teams[Regional_Office])</f>
        <v>East</v>
      </c>
      <c r="E7877" t="s">
        <v>76</v>
      </c>
      <c r="F7877" t="s">
        <v>234</v>
      </c>
      <c r="G7877" t="str">
        <f>IFERROR(_xlfn.XLOOKUP(Sales_Pipeline[[#This Row],[Account]],Accounts!$A$2:$A$86,Accounts!$F$2:$F$86),"")</f>
        <v>United States</v>
      </c>
      <c r="H7877" t="s">
        <v>57</v>
      </c>
      <c r="I7877" s="3">
        <v>43039</v>
      </c>
      <c r="J7877" s="3">
        <v>43046</v>
      </c>
      <c r="K7877" s="8" t="str">
        <f>IF(Sales_Pipeline[[#This Row],[Close_Date]]="","",TEXT(Sales_Pipeline[[#This Row],[Close_Date]],"ddd"))</f>
        <v>Tue</v>
      </c>
      <c r="L7877" s="8" t="str">
        <f>IF(Sales_Pipeline[[#This Row],[Close_Date]]="","",TEXT(Sales_Pipeline[[#This Row],[Close_Date]],"mmm"))</f>
        <v>Nov</v>
      </c>
      <c r="M7877" s="8" t="str">
        <f>IF(Sales_Pipeline[[#This Row],[Close_Date]]="","","Q"&amp;ROUNDUP(MONTH(Sales_Pipeline[[#This Row],[Close_Date]])/3,0))</f>
        <v>Q4</v>
      </c>
      <c r="N7877" s="2" cm="1">
        <f t="array" ref="N7877">IFERROR(_xlfn.IFS(Sales_Pipeline[[#This Row],[Deal_Stage]]="Won",_xlfn.XLOOKUP(Sales_Pipeline[[#This Row],[Product]],Products!$A$2:$A$8,Products!$C$2:$C$8),Sales_Pipeline[[#This Row],[Deal_Stage]]="Lost",_xlfn.XLOOKUP(Sales_Pipeline[[#This Row],[Product]],Products!$A$2:$A$8,Products!$C$2:$C$8)),"")</f>
        <v>3393</v>
      </c>
      <c r="O7877" s="2">
        <v>4172</v>
      </c>
    </row>
    <row r="7878" spans="1:15" x14ac:dyDescent="0.3">
      <c r="A7878" t="s">
        <v>8024</v>
      </c>
      <c r="B7878" t="s">
        <v>27</v>
      </c>
      <c r="C7878" t="str">
        <f>_xlfn.XLOOKUP(Sales_Pipeline[[#This Row],[Sales_Agent]],Sales_Teams[Sales_Agent],Sales_Teams[Manager])</f>
        <v>Rocco Neubert</v>
      </c>
      <c r="D7878" t="str">
        <f>_xlfn.XLOOKUP(Sales_Pipeline[[#This Row],[Manager]],Sales_Teams[Manager],Sales_Teams[Regional_Office])</f>
        <v>East</v>
      </c>
      <c r="E7878" t="s">
        <v>8953</v>
      </c>
      <c r="F7878" t="s">
        <v>206</v>
      </c>
      <c r="G7878" t="str">
        <f>IFERROR(_xlfn.XLOOKUP(Sales_Pipeline[[#This Row],[Account]],Accounts!$A$2:$A$86,Accounts!$F$2:$F$86),"")</f>
        <v>United States</v>
      </c>
      <c r="H7878" t="s">
        <v>57</v>
      </c>
      <c r="I7878" s="3">
        <v>43039</v>
      </c>
      <c r="J7878" s="3">
        <v>43053</v>
      </c>
      <c r="K7878" s="8" t="str">
        <f>IF(Sales_Pipeline[[#This Row],[Close_Date]]="","",TEXT(Sales_Pipeline[[#This Row],[Close_Date]],"ddd"))</f>
        <v>Tue</v>
      </c>
      <c r="L7878" s="8" t="str">
        <f>IF(Sales_Pipeline[[#This Row],[Close_Date]]="","",TEXT(Sales_Pipeline[[#This Row],[Close_Date]],"mmm"))</f>
        <v>Nov</v>
      </c>
      <c r="M7878" s="8" t="str">
        <f>IF(Sales_Pipeline[[#This Row],[Close_Date]]="","","Q"&amp;ROUNDUP(MONTH(Sales_Pipeline[[#This Row],[Close_Date]])/3,0))</f>
        <v>Q4</v>
      </c>
      <c r="N7878" s="2" cm="1">
        <f t="array" ref="N7878">IFERROR(_xlfn.IFS(Sales_Pipeline[[#This Row],[Deal_Stage]]="Won",_xlfn.XLOOKUP(Sales_Pipeline[[#This Row],[Product]],Products!$A$2:$A$8,Products!$C$2:$C$8),Sales_Pipeline[[#This Row],[Deal_Stage]]="Lost",_xlfn.XLOOKUP(Sales_Pipeline[[#This Row],[Product]],Products!$A$2:$A$8,Products!$C$2:$C$8)),"")</f>
        <v>4821</v>
      </c>
      <c r="O7878" s="2">
        <v>4529</v>
      </c>
    </row>
    <row r="7879" spans="1:15" x14ac:dyDescent="0.3">
      <c r="A7879" t="s">
        <v>8025</v>
      </c>
      <c r="B7879" t="s">
        <v>27</v>
      </c>
      <c r="C7879" t="str">
        <f>_xlfn.XLOOKUP(Sales_Pipeline[[#This Row],[Sales_Agent]],Sales_Teams[Sales_Agent],Sales_Teams[Manager])</f>
        <v>Rocco Neubert</v>
      </c>
      <c r="D7879" t="str">
        <f>_xlfn.XLOOKUP(Sales_Pipeline[[#This Row],[Manager]],Sales_Teams[Manager],Sales_Teams[Regional_Office])</f>
        <v>East</v>
      </c>
      <c r="E7879" t="s">
        <v>76</v>
      </c>
      <c r="F7879" t="s">
        <v>216</v>
      </c>
      <c r="G7879" t="str">
        <f>IFERROR(_xlfn.XLOOKUP(Sales_Pipeline[[#This Row],[Account]],Accounts!$A$2:$A$86,Accounts!$F$2:$F$86),"")</f>
        <v>United States</v>
      </c>
      <c r="H7879" t="s">
        <v>57</v>
      </c>
      <c r="I7879" s="3">
        <v>43039</v>
      </c>
      <c r="J7879" s="3">
        <v>43079</v>
      </c>
      <c r="K7879" s="8" t="str">
        <f>IF(Sales_Pipeline[[#This Row],[Close_Date]]="","",TEXT(Sales_Pipeline[[#This Row],[Close_Date]],"ddd"))</f>
        <v>Sun</v>
      </c>
      <c r="L7879" s="8" t="str">
        <f>IF(Sales_Pipeline[[#This Row],[Close_Date]]="","",TEXT(Sales_Pipeline[[#This Row],[Close_Date]],"mmm"))</f>
        <v>Dec</v>
      </c>
      <c r="M7879" s="8" t="str">
        <f>IF(Sales_Pipeline[[#This Row],[Close_Date]]="","","Q"&amp;ROUNDUP(MONTH(Sales_Pipeline[[#This Row],[Close_Date]])/3,0))</f>
        <v>Q4</v>
      </c>
      <c r="N7879" s="2" cm="1">
        <f t="array" ref="N7879">IFERROR(_xlfn.IFS(Sales_Pipeline[[#This Row],[Deal_Stage]]="Won",_xlfn.XLOOKUP(Sales_Pipeline[[#This Row],[Product]],Products!$A$2:$A$8,Products!$C$2:$C$8),Sales_Pipeline[[#This Row],[Deal_Stage]]="Lost",_xlfn.XLOOKUP(Sales_Pipeline[[#This Row],[Product]],Products!$A$2:$A$8,Products!$C$2:$C$8)),"")</f>
        <v>3393</v>
      </c>
      <c r="O7879" s="2">
        <v>2695</v>
      </c>
    </row>
    <row r="7880" spans="1:15" x14ac:dyDescent="0.3">
      <c r="A7880" t="s">
        <v>8026</v>
      </c>
      <c r="B7880" t="s">
        <v>15</v>
      </c>
      <c r="C7880" t="str">
        <f>_xlfn.XLOOKUP(Sales_Pipeline[[#This Row],[Sales_Agent]],Sales_Teams[Sales_Agent],Sales_Teams[Manager])</f>
        <v>Melvin Marxen</v>
      </c>
      <c r="D7880" t="str">
        <f>_xlfn.XLOOKUP(Sales_Pipeline[[#This Row],[Manager]],Sales_Teams[Manager],Sales_Teams[Regional_Office])</f>
        <v>Central</v>
      </c>
      <c r="E7880" t="s">
        <v>8953</v>
      </c>
      <c r="F7880" t="s">
        <v>56</v>
      </c>
      <c r="G7880" t="str">
        <f>IFERROR(_xlfn.XLOOKUP(Sales_Pipeline[[#This Row],[Account]],Accounts!$A$2:$A$86,Accounts!$F$2:$F$86),"")</f>
        <v>United States</v>
      </c>
      <c r="H7880" t="s">
        <v>82</v>
      </c>
      <c r="I7880" s="3">
        <v>43039</v>
      </c>
      <c r="J7880" s="3">
        <v>43091</v>
      </c>
      <c r="K7880" s="8" t="str">
        <f>IF(Sales_Pipeline[[#This Row],[Close_Date]]="","",TEXT(Sales_Pipeline[[#This Row],[Close_Date]],"ddd"))</f>
        <v>Fri</v>
      </c>
      <c r="L7880" s="8" t="str">
        <f>IF(Sales_Pipeline[[#This Row],[Close_Date]]="","",TEXT(Sales_Pipeline[[#This Row],[Close_Date]],"mmm"))</f>
        <v>Dec</v>
      </c>
      <c r="M7880" s="8" t="str">
        <f>IF(Sales_Pipeline[[#This Row],[Close_Date]]="","","Q"&amp;ROUNDUP(MONTH(Sales_Pipeline[[#This Row],[Close_Date]])/3,0))</f>
        <v>Q4</v>
      </c>
      <c r="N7880" s="2" cm="1">
        <f t="array" ref="N7880">IFERROR(_xlfn.IFS(Sales_Pipeline[[#This Row],[Deal_Stage]]="Won",_xlfn.XLOOKUP(Sales_Pipeline[[#This Row],[Product]],Products!$A$2:$A$8,Products!$C$2:$C$8),Sales_Pipeline[[#This Row],[Deal_Stage]]="Lost",_xlfn.XLOOKUP(Sales_Pipeline[[#This Row],[Product]],Products!$A$2:$A$8,Products!$C$2:$C$8)),"")</f>
        <v>4821</v>
      </c>
      <c r="O7880" s="2">
        <v>0</v>
      </c>
    </row>
    <row r="7881" spans="1:15" x14ac:dyDescent="0.3">
      <c r="A7881" t="s">
        <v>8027</v>
      </c>
      <c r="B7881" t="s">
        <v>15</v>
      </c>
      <c r="C7881" t="str">
        <f>_xlfn.XLOOKUP(Sales_Pipeline[[#This Row],[Sales_Agent]],Sales_Teams[Sales_Agent],Sales_Teams[Manager])</f>
        <v>Melvin Marxen</v>
      </c>
      <c r="D7881" t="str">
        <f>_xlfn.XLOOKUP(Sales_Pipeline[[#This Row],[Manager]],Sales_Teams[Manager],Sales_Teams[Regional_Office])</f>
        <v>Central</v>
      </c>
      <c r="E7881" t="s">
        <v>8953</v>
      </c>
      <c r="F7881" t="s">
        <v>141</v>
      </c>
      <c r="G7881" t="str">
        <f>IFERROR(_xlfn.XLOOKUP(Sales_Pipeline[[#This Row],[Account]],Accounts!$A$2:$A$86,Accounts!$F$2:$F$86),"")</f>
        <v>United States</v>
      </c>
      <c r="H7881" t="s">
        <v>82</v>
      </c>
      <c r="I7881" s="3">
        <v>43039</v>
      </c>
      <c r="J7881" s="3">
        <v>43049</v>
      </c>
      <c r="K7881" s="8" t="str">
        <f>IF(Sales_Pipeline[[#This Row],[Close_Date]]="","",TEXT(Sales_Pipeline[[#This Row],[Close_Date]],"ddd"))</f>
        <v>Fri</v>
      </c>
      <c r="L7881" s="8" t="str">
        <f>IF(Sales_Pipeline[[#This Row],[Close_Date]]="","",TEXT(Sales_Pipeline[[#This Row],[Close_Date]],"mmm"))</f>
        <v>Nov</v>
      </c>
      <c r="M7881" s="8" t="str">
        <f>IF(Sales_Pipeline[[#This Row],[Close_Date]]="","","Q"&amp;ROUNDUP(MONTH(Sales_Pipeline[[#This Row],[Close_Date]])/3,0))</f>
        <v>Q4</v>
      </c>
      <c r="N7881" s="2" cm="1">
        <f t="array" ref="N7881">IFERROR(_xlfn.IFS(Sales_Pipeline[[#This Row],[Deal_Stage]]="Won",_xlfn.XLOOKUP(Sales_Pipeline[[#This Row],[Product]],Products!$A$2:$A$8,Products!$C$2:$C$8),Sales_Pipeline[[#This Row],[Deal_Stage]]="Lost",_xlfn.XLOOKUP(Sales_Pipeline[[#This Row],[Product]],Products!$A$2:$A$8,Products!$C$2:$C$8)),"")</f>
        <v>4821</v>
      </c>
      <c r="O7881" s="2">
        <v>0</v>
      </c>
    </row>
    <row r="7882" spans="1:15" x14ac:dyDescent="0.3">
      <c r="A7882" t="s">
        <v>8028</v>
      </c>
      <c r="B7882" t="s">
        <v>28</v>
      </c>
      <c r="C7882" t="str">
        <f>_xlfn.XLOOKUP(Sales_Pipeline[[#This Row],[Sales_Agent]],Sales_Teams[Sales_Agent],Sales_Teams[Manager])</f>
        <v>Rocco Neubert</v>
      </c>
      <c r="D7882" t="str">
        <f>_xlfn.XLOOKUP(Sales_Pipeline[[#This Row],[Manager]],Sales_Teams[Manager],Sales_Teams[Regional_Office])</f>
        <v>East</v>
      </c>
      <c r="E7882" t="s">
        <v>63</v>
      </c>
      <c r="F7882" t="s">
        <v>109</v>
      </c>
      <c r="G7882" t="str">
        <f>IFERROR(_xlfn.XLOOKUP(Sales_Pipeline[[#This Row],[Account]],Accounts!$A$2:$A$86,Accounts!$F$2:$F$86),"")</f>
        <v>Japan</v>
      </c>
      <c r="H7882" t="s">
        <v>57</v>
      </c>
      <c r="I7882" s="3">
        <v>43039</v>
      </c>
      <c r="J7882" s="3">
        <v>43048</v>
      </c>
      <c r="K7882" s="8" t="str">
        <f>IF(Sales_Pipeline[[#This Row],[Close_Date]]="","",TEXT(Sales_Pipeline[[#This Row],[Close_Date]],"ddd"))</f>
        <v>Thu</v>
      </c>
      <c r="L7882" s="8" t="str">
        <f>IF(Sales_Pipeline[[#This Row],[Close_Date]]="","",TEXT(Sales_Pipeline[[#This Row],[Close_Date]],"mmm"))</f>
        <v>Nov</v>
      </c>
      <c r="M7882" s="8" t="str">
        <f>IF(Sales_Pipeline[[#This Row],[Close_Date]]="","","Q"&amp;ROUNDUP(MONTH(Sales_Pipeline[[#This Row],[Close_Date]])/3,0))</f>
        <v>Q4</v>
      </c>
      <c r="N7882" s="2" cm="1">
        <f t="array" ref="N7882">IFERROR(_xlfn.IFS(Sales_Pipeline[[#This Row],[Deal_Stage]]="Won",_xlfn.XLOOKUP(Sales_Pipeline[[#This Row],[Product]],Products!$A$2:$A$8,Products!$C$2:$C$8),Sales_Pipeline[[#This Row],[Deal_Stage]]="Lost",_xlfn.XLOOKUP(Sales_Pipeline[[#This Row],[Product]],Products!$A$2:$A$8,Products!$C$2:$C$8)),"")</f>
        <v>550</v>
      </c>
      <c r="O7882" s="2">
        <v>486</v>
      </c>
    </row>
    <row r="7883" spans="1:15" x14ac:dyDescent="0.3">
      <c r="A7883" t="s">
        <v>8029</v>
      </c>
      <c r="B7883" t="s">
        <v>28</v>
      </c>
      <c r="C7883" t="str">
        <f>_xlfn.XLOOKUP(Sales_Pipeline[[#This Row],[Sales_Agent]],Sales_Teams[Sales_Agent],Sales_Teams[Manager])</f>
        <v>Rocco Neubert</v>
      </c>
      <c r="D7883" t="str">
        <f>_xlfn.XLOOKUP(Sales_Pipeline[[#This Row],[Manager]],Sales_Teams[Manager],Sales_Teams[Regional_Office])</f>
        <v>East</v>
      </c>
      <c r="E7883" t="s">
        <v>63</v>
      </c>
      <c r="F7883" t="s">
        <v>231</v>
      </c>
      <c r="G7883" t="str">
        <f>IFERROR(_xlfn.XLOOKUP(Sales_Pipeline[[#This Row],[Account]],Accounts!$A$2:$A$86,Accounts!$F$2:$F$86),"")</f>
        <v>United States</v>
      </c>
      <c r="H7883" t="s">
        <v>57</v>
      </c>
      <c r="I7883" s="3">
        <v>43039</v>
      </c>
      <c r="J7883" s="3">
        <v>43047</v>
      </c>
      <c r="K7883" s="8" t="str">
        <f>IF(Sales_Pipeline[[#This Row],[Close_Date]]="","",TEXT(Sales_Pipeline[[#This Row],[Close_Date]],"ddd"))</f>
        <v>Wed</v>
      </c>
      <c r="L7883" s="8" t="str">
        <f>IF(Sales_Pipeline[[#This Row],[Close_Date]]="","",TEXT(Sales_Pipeline[[#This Row],[Close_Date]],"mmm"))</f>
        <v>Nov</v>
      </c>
      <c r="M7883" s="8" t="str">
        <f>IF(Sales_Pipeline[[#This Row],[Close_Date]]="","","Q"&amp;ROUNDUP(MONTH(Sales_Pipeline[[#This Row],[Close_Date]])/3,0))</f>
        <v>Q4</v>
      </c>
      <c r="N7883" s="2" cm="1">
        <f t="array" ref="N7883">IFERROR(_xlfn.IFS(Sales_Pipeline[[#This Row],[Deal_Stage]]="Won",_xlfn.XLOOKUP(Sales_Pipeline[[#This Row],[Product]],Products!$A$2:$A$8,Products!$C$2:$C$8),Sales_Pipeline[[#This Row],[Deal_Stage]]="Lost",_xlfn.XLOOKUP(Sales_Pipeline[[#This Row],[Product]],Products!$A$2:$A$8,Products!$C$2:$C$8)),"")</f>
        <v>550</v>
      </c>
      <c r="O7883" s="2">
        <v>450</v>
      </c>
    </row>
    <row r="7884" spans="1:15" x14ac:dyDescent="0.3">
      <c r="A7884" t="s">
        <v>8030</v>
      </c>
      <c r="B7884" t="s">
        <v>38</v>
      </c>
      <c r="C7884" t="str">
        <f>_xlfn.XLOOKUP(Sales_Pipeline[[#This Row],[Sales_Agent]],Sales_Teams[Sales_Agent],Sales_Teams[Manager])</f>
        <v>Celia Rouche</v>
      </c>
      <c r="D7884" t="str">
        <f>_xlfn.XLOOKUP(Sales_Pipeline[[#This Row],[Manager]],Sales_Teams[Manager],Sales_Teams[Regional_Office])</f>
        <v>West</v>
      </c>
      <c r="E7884" t="s">
        <v>61</v>
      </c>
      <c r="G7884" t="str">
        <f>IFERROR(_xlfn.XLOOKUP(Sales_Pipeline[[#This Row],[Account]],Accounts!$A$2:$A$86,Accounts!$F$2:$F$86),"")</f>
        <v/>
      </c>
      <c r="H7884" t="s">
        <v>77</v>
      </c>
      <c r="I7884" s="3">
        <v>43039</v>
      </c>
      <c r="K7884" s="8" t="str">
        <f>IF(Sales_Pipeline[[#This Row],[Close_Date]]="","",TEXT(Sales_Pipeline[[#This Row],[Close_Date]],"ddd"))</f>
        <v/>
      </c>
      <c r="L7884" s="8" t="str">
        <f>IF(Sales_Pipeline[[#This Row],[Close_Date]]="","",TEXT(Sales_Pipeline[[#This Row],[Close_Date]],"mmm"))</f>
        <v/>
      </c>
      <c r="M7884" s="8" t="str">
        <f>IF(Sales_Pipeline[[#This Row],[Close_Date]]="","","Q"&amp;ROUNDUP(MONTH(Sales_Pipeline[[#This Row],[Close_Date]])/3,0))</f>
        <v/>
      </c>
      <c r="N7884" s="2" t="str" cm="1">
        <f t="array" ref="N7884">IFERROR(_xlfn.IFS(Sales_Pipeline[[#This Row],[Deal_Stage]]="Won",_xlfn.XLOOKUP(Sales_Pipeline[[#This Row],[Product]],Products!$A$2:$A$8,Products!$C$2:$C$8),Sales_Pipeline[[#This Row],[Deal_Stage]]="Lost",_xlfn.XLOOKUP(Sales_Pipeline[[#This Row],[Product]],Products!$A$2:$A$8,Products!$C$2:$C$8)),"")</f>
        <v/>
      </c>
      <c r="O7884" s="2">
        <v>0</v>
      </c>
    </row>
    <row r="7885" spans="1:15" x14ac:dyDescent="0.3">
      <c r="A7885" t="s">
        <v>8031</v>
      </c>
      <c r="B7885" t="s">
        <v>38</v>
      </c>
      <c r="C7885" t="str">
        <f>_xlfn.XLOOKUP(Sales_Pipeline[[#This Row],[Sales_Agent]],Sales_Teams[Sales_Agent],Sales_Teams[Manager])</f>
        <v>Celia Rouche</v>
      </c>
      <c r="D7885" t="str">
        <f>_xlfn.XLOOKUP(Sales_Pipeline[[#This Row],[Manager]],Sales_Teams[Manager],Sales_Teams[Regional_Office])</f>
        <v>West</v>
      </c>
      <c r="E7885" t="s">
        <v>61</v>
      </c>
      <c r="F7885" t="s">
        <v>89</v>
      </c>
      <c r="G7885" t="str">
        <f>IFERROR(_xlfn.XLOOKUP(Sales_Pipeline[[#This Row],[Account]],Accounts!$A$2:$A$86,Accounts!$F$2:$F$86),"")</f>
        <v>United States</v>
      </c>
      <c r="H7885" t="s">
        <v>82</v>
      </c>
      <c r="I7885" s="3">
        <v>43039</v>
      </c>
      <c r="J7885" s="3">
        <v>43048</v>
      </c>
      <c r="K7885" s="8" t="str">
        <f>IF(Sales_Pipeline[[#This Row],[Close_Date]]="","",TEXT(Sales_Pipeline[[#This Row],[Close_Date]],"ddd"))</f>
        <v>Thu</v>
      </c>
      <c r="L7885" s="8" t="str">
        <f>IF(Sales_Pipeline[[#This Row],[Close_Date]]="","",TEXT(Sales_Pipeline[[#This Row],[Close_Date]],"mmm"))</f>
        <v>Nov</v>
      </c>
      <c r="M7885" s="8" t="str">
        <f>IF(Sales_Pipeline[[#This Row],[Close_Date]]="","","Q"&amp;ROUNDUP(MONTH(Sales_Pipeline[[#This Row],[Close_Date]])/3,0))</f>
        <v>Q4</v>
      </c>
      <c r="N7885" s="2" cm="1">
        <f t="array" ref="N7885">IFERROR(_xlfn.IFS(Sales_Pipeline[[#This Row],[Deal_Stage]]="Won",_xlfn.XLOOKUP(Sales_Pipeline[[#This Row],[Product]],Products!$A$2:$A$8,Products!$C$2:$C$8),Sales_Pipeline[[#This Row],[Deal_Stage]]="Lost",_xlfn.XLOOKUP(Sales_Pipeline[[#This Row],[Product]],Products!$A$2:$A$8,Products!$C$2:$C$8)),"")</f>
        <v>55</v>
      </c>
      <c r="O7885" s="2">
        <v>0</v>
      </c>
    </row>
    <row r="7886" spans="1:15" x14ac:dyDescent="0.3">
      <c r="A7886" t="s">
        <v>8032</v>
      </c>
      <c r="B7886" t="s">
        <v>22</v>
      </c>
      <c r="C7886" t="str">
        <f>_xlfn.XLOOKUP(Sales_Pipeline[[#This Row],[Sales_Agent]],Sales_Teams[Sales_Agent],Sales_Teams[Manager])</f>
        <v>Cara Losch</v>
      </c>
      <c r="D7886" t="str">
        <f>_xlfn.XLOOKUP(Sales_Pipeline[[#This Row],[Manager]],Sales_Teams[Manager],Sales_Teams[Regional_Office])</f>
        <v>East</v>
      </c>
      <c r="E7886" t="s">
        <v>84</v>
      </c>
      <c r="F7886" t="s">
        <v>194</v>
      </c>
      <c r="G7886" t="str">
        <f>IFERROR(_xlfn.XLOOKUP(Sales_Pipeline[[#This Row],[Account]],Accounts!$A$2:$A$86,Accounts!$F$2:$F$86),"")</f>
        <v>United States</v>
      </c>
      <c r="H7886" t="s">
        <v>57</v>
      </c>
      <c r="I7886" s="3">
        <v>43039</v>
      </c>
      <c r="J7886" s="3">
        <v>43047</v>
      </c>
      <c r="K7886" s="8" t="str">
        <f>IF(Sales_Pipeline[[#This Row],[Close_Date]]="","",TEXT(Sales_Pipeline[[#This Row],[Close_Date]],"ddd"))</f>
        <v>Wed</v>
      </c>
      <c r="L7886" s="8" t="str">
        <f>IF(Sales_Pipeline[[#This Row],[Close_Date]]="","",TEXT(Sales_Pipeline[[#This Row],[Close_Date]],"mmm"))</f>
        <v>Nov</v>
      </c>
      <c r="M7886" s="8" t="str">
        <f>IF(Sales_Pipeline[[#This Row],[Close_Date]]="","","Q"&amp;ROUNDUP(MONTH(Sales_Pipeline[[#This Row],[Close_Date]])/3,0))</f>
        <v>Q4</v>
      </c>
      <c r="N7886" s="2" cm="1">
        <f t="array" ref="N7886">IFERROR(_xlfn.IFS(Sales_Pipeline[[#This Row],[Deal_Stage]]="Won",_xlfn.XLOOKUP(Sales_Pipeline[[#This Row],[Product]],Products!$A$2:$A$8,Products!$C$2:$C$8),Sales_Pipeline[[#This Row],[Deal_Stage]]="Lost",_xlfn.XLOOKUP(Sales_Pipeline[[#This Row],[Product]],Products!$A$2:$A$8,Products!$C$2:$C$8)),"")</f>
        <v>5482</v>
      </c>
      <c r="O7886" s="2">
        <v>6818</v>
      </c>
    </row>
    <row r="7887" spans="1:15" x14ac:dyDescent="0.3">
      <c r="A7887" t="s">
        <v>8033</v>
      </c>
      <c r="B7887" t="s">
        <v>13</v>
      </c>
      <c r="C7887" t="str">
        <f>_xlfn.XLOOKUP(Sales_Pipeline[[#This Row],[Sales_Agent]],Sales_Teams[Sales_Agent],Sales_Teams[Manager])</f>
        <v>Melvin Marxen</v>
      </c>
      <c r="D7887" t="str">
        <f>_xlfn.XLOOKUP(Sales_Pipeline[[#This Row],[Manager]],Sales_Teams[Manager],Sales_Teams[Regional_Office])</f>
        <v>Central</v>
      </c>
      <c r="E7887" t="s">
        <v>76</v>
      </c>
      <c r="F7887" t="s">
        <v>234</v>
      </c>
      <c r="G7887" t="str">
        <f>IFERROR(_xlfn.XLOOKUP(Sales_Pipeline[[#This Row],[Account]],Accounts!$A$2:$A$86,Accounts!$F$2:$F$86),"")</f>
        <v>United States</v>
      </c>
      <c r="H7887" t="s">
        <v>57</v>
      </c>
      <c r="I7887" s="3">
        <v>43039</v>
      </c>
      <c r="J7887" s="3">
        <v>43090</v>
      </c>
      <c r="K7887" s="8" t="str">
        <f>IF(Sales_Pipeline[[#This Row],[Close_Date]]="","",TEXT(Sales_Pipeline[[#This Row],[Close_Date]],"ddd"))</f>
        <v>Thu</v>
      </c>
      <c r="L7887" s="8" t="str">
        <f>IF(Sales_Pipeline[[#This Row],[Close_Date]]="","",TEXT(Sales_Pipeline[[#This Row],[Close_Date]],"mmm"))</f>
        <v>Dec</v>
      </c>
      <c r="M7887" s="8" t="str">
        <f>IF(Sales_Pipeline[[#This Row],[Close_Date]]="","","Q"&amp;ROUNDUP(MONTH(Sales_Pipeline[[#This Row],[Close_Date]])/3,0))</f>
        <v>Q4</v>
      </c>
      <c r="N7887" s="2" cm="1">
        <f t="array" ref="N7887">IFERROR(_xlfn.IFS(Sales_Pipeline[[#This Row],[Deal_Stage]]="Won",_xlfn.XLOOKUP(Sales_Pipeline[[#This Row],[Product]],Products!$A$2:$A$8,Products!$C$2:$C$8),Sales_Pipeline[[#This Row],[Deal_Stage]]="Lost",_xlfn.XLOOKUP(Sales_Pipeline[[#This Row],[Product]],Products!$A$2:$A$8,Products!$C$2:$C$8)),"")</f>
        <v>3393</v>
      </c>
      <c r="O7887" s="2">
        <v>3298</v>
      </c>
    </row>
    <row r="7888" spans="1:15" x14ac:dyDescent="0.3">
      <c r="A7888" t="s">
        <v>8034</v>
      </c>
      <c r="B7888" t="s">
        <v>40</v>
      </c>
      <c r="C7888" t="str">
        <f>_xlfn.XLOOKUP(Sales_Pipeline[[#This Row],[Sales_Agent]],Sales_Teams[Sales_Agent],Sales_Teams[Manager])</f>
        <v>Summer Sewald</v>
      </c>
      <c r="D7888" t="str">
        <f>_xlfn.XLOOKUP(Sales_Pipeline[[#This Row],[Manager]],Sales_Teams[Manager],Sales_Teams[Regional_Office])</f>
        <v>West</v>
      </c>
      <c r="E7888" t="s">
        <v>8953</v>
      </c>
      <c r="G7888" t="str">
        <f>IFERROR(_xlfn.XLOOKUP(Sales_Pipeline[[#This Row],[Account]],Accounts!$A$2:$A$86,Accounts!$F$2:$F$86),"")</f>
        <v/>
      </c>
      <c r="H7888" t="s">
        <v>77</v>
      </c>
      <c r="I7888" s="3">
        <v>43039</v>
      </c>
      <c r="K7888" s="8" t="str">
        <f>IF(Sales_Pipeline[[#This Row],[Close_Date]]="","",TEXT(Sales_Pipeline[[#This Row],[Close_Date]],"ddd"))</f>
        <v/>
      </c>
      <c r="L7888" s="8" t="str">
        <f>IF(Sales_Pipeline[[#This Row],[Close_Date]]="","",TEXT(Sales_Pipeline[[#This Row],[Close_Date]],"mmm"))</f>
        <v/>
      </c>
      <c r="M7888" s="8" t="str">
        <f>IF(Sales_Pipeline[[#This Row],[Close_Date]]="","","Q"&amp;ROUNDUP(MONTH(Sales_Pipeline[[#This Row],[Close_Date]])/3,0))</f>
        <v/>
      </c>
      <c r="N7888" s="2" t="str" cm="1">
        <f t="array" ref="N7888">IFERROR(_xlfn.IFS(Sales_Pipeline[[#This Row],[Deal_Stage]]="Won",_xlfn.XLOOKUP(Sales_Pipeline[[#This Row],[Product]],Products!$A$2:$A$8,Products!$C$2:$C$8),Sales_Pipeline[[#This Row],[Deal_Stage]]="Lost",_xlfn.XLOOKUP(Sales_Pipeline[[#This Row],[Product]],Products!$A$2:$A$8,Products!$C$2:$C$8)),"")</f>
        <v/>
      </c>
      <c r="O7888" s="2">
        <v>0</v>
      </c>
    </row>
    <row r="7889" spans="1:15" x14ac:dyDescent="0.3">
      <c r="A7889" t="s">
        <v>8035</v>
      </c>
      <c r="B7889" t="s">
        <v>43</v>
      </c>
      <c r="C7889" t="str">
        <f>_xlfn.XLOOKUP(Sales_Pipeline[[#This Row],[Sales_Agent]],Sales_Teams[Sales_Agent],Sales_Teams[Manager])</f>
        <v>Summer Sewald</v>
      </c>
      <c r="D7889" t="str">
        <f>_xlfn.XLOOKUP(Sales_Pipeline[[#This Row],[Manager]],Sales_Teams[Manager],Sales_Teams[Regional_Office])</f>
        <v>West</v>
      </c>
      <c r="E7889" t="s">
        <v>84</v>
      </c>
      <c r="F7889" t="s">
        <v>166</v>
      </c>
      <c r="G7889" t="str">
        <f>IFERROR(_xlfn.XLOOKUP(Sales_Pipeline[[#This Row],[Account]],Accounts!$A$2:$A$86,Accounts!$F$2:$F$86),"")</f>
        <v>United States</v>
      </c>
      <c r="H7889" t="s">
        <v>57</v>
      </c>
      <c r="I7889" s="3">
        <v>43039</v>
      </c>
      <c r="J7889" s="3">
        <v>43048</v>
      </c>
      <c r="K7889" s="8" t="str">
        <f>IF(Sales_Pipeline[[#This Row],[Close_Date]]="","",TEXT(Sales_Pipeline[[#This Row],[Close_Date]],"ddd"))</f>
        <v>Thu</v>
      </c>
      <c r="L7889" s="8" t="str">
        <f>IF(Sales_Pipeline[[#This Row],[Close_Date]]="","",TEXT(Sales_Pipeline[[#This Row],[Close_Date]],"mmm"))</f>
        <v>Nov</v>
      </c>
      <c r="M7889" s="8" t="str">
        <f>IF(Sales_Pipeline[[#This Row],[Close_Date]]="","","Q"&amp;ROUNDUP(MONTH(Sales_Pipeline[[#This Row],[Close_Date]])/3,0))</f>
        <v>Q4</v>
      </c>
      <c r="N7889" s="2" cm="1">
        <f t="array" ref="N7889">IFERROR(_xlfn.IFS(Sales_Pipeline[[#This Row],[Deal_Stage]]="Won",_xlfn.XLOOKUP(Sales_Pipeline[[#This Row],[Product]],Products!$A$2:$A$8,Products!$C$2:$C$8),Sales_Pipeline[[#This Row],[Deal_Stage]]="Lost",_xlfn.XLOOKUP(Sales_Pipeline[[#This Row],[Product]],Products!$A$2:$A$8,Products!$C$2:$C$8)),"")</f>
        <v>5482</v>
      </c>
      <c r="O7889" s="2">
        <v>5512</v>
      </c>
    </row>
    <row r="7890" spans="1:15" x14ac:dyDescent="0.3">
      <c r="A7890" t="s">
        <v>8036</v>
      </c>
      <c r="B7890" t="s">
        <v>43</v>
      </c>
      <c r="C7890" t="str">
        <f>_xlfn.XLOOKUP(Sales_Pipeline[[#This Row],[Sales_Agent]],Sales_Teams[Sales_Agent],Sales_Teams[Manager])</f>
        <v>Summer Sewald</v>
      </c>
      <c r="D7890" t="str">
        <f>_xlfn.XLOOKUP(Sales_Pipeline[[#This Row],[Manager]],Sales_Teams[Manager],Sales_Teams[Regional_Office])</f>
        <v>West</v>
      </c>
      <c r="E7890" t="s">
        <v>84</v>
      </c>
      <c r="F7890" t="s">
        <v>173</v>
      </c>
      <c r="G7890" t="str">
        <f>IFERROR(_xlfn.XLOOKUP(Sales_Pipeline[[#This Row],[Account]],Accounts!$A$2:$A$86,Accounts!$F$2:$F$86),"")</f>
        <v>United States</v>
      </c>
      <c r="H7890" t="s">
        <v>57</v>
      </c>
      <c r="I7890" s="3">
        <v>43039</v>
      </c>
      <c r="J7890" s="3">
        <v>43046</v>
      </c>
      <c r="K7890" s="8" t="str">
        <f>IF(Sales_Pipeline[[#This Row],[Close_Date]]="","",TEXT(Sales_Pipeline[[#This Row],[Close_Date]],"ddd"))</f>
        <v>Tue</v>
      </c>
      <c r="L7890" s="8" t="str">
        <f>IF(Sales_Pipeline[[#This Row],[Close_Date]]="","",TEXT(Sales_Pipeline[[#This Row],[Close_Date]],"mmm"))</f>
        <v>Nov</v>
      </c>
      <c r="M7890" s="8" t="str">
        <f>IF(Sales_Pipeline[[#This Row],[Close_Date]]="","","Q"&amp;ROUNDUP(MONTH(Sales_Pipeline[[#This Row],[Close_Date]])/3,0))</f>
        <v>Q4</v>
      </c>
      <c r="N7890" s="2" cm="1">
        <f t="array" ref="N7890">IFERROR(_xlfn.IFS(Sales_Pipeline[[#This Row],[Deal_Stage]]="Won",_xlfn.XLOOKUP(Sales_Pipeline[[#This Row],[Product]],Products!$A$2:$A$8,Products!$C$2:$C$8),Sales_Pipeline[[#This Row],[Deal_Stage]]="Lost",_xlfn.XLOOKUP(Sales_Pipeline[[#This Row],[Product]],Products!$A$2:$A$8,Products!$C$2:$C$8)),"")</f>
        <v>5482</v>
      </c>
      <c r="O7890" s="2">
        <v>4742</v>
      </c>
    </row>
    <row r="7891" spans="1:15" x14ac:dyDescent="0.3">
      <c r="A7891" t="s">
        <v>8037</v>
      </c>
      <c r="B7891" t="s">
        <v>42</v>
      </c>
      <c r="C7891" t="str">
        <f>_xlfn.XLOOKUP(Sales_Pipeline[[#This Row],[Sales_Agent]],Sales_Teams[Sales_Agent],Sales_Teams[Manager])</f>
        <v>Summer Sewald</v>
      </c>
      <c r="D7891" t="str">
        <f>_xlfn.XLOOKUP(Sales_Pipeline[[#This Row],[Manager]],Sales_Teams[Manager],Sales_Teams[Regional_Office])</f>
        <v>West</v>
      </c>
      <c r="E7891" t="s">
        <v>63</v>
      </c>
      <c r="F7891" t="s">
        <v>177</v>
      </c>
      <c r="G7891" t="str">
        <f>IFERROR(_xlfn.XLOOKUP(Sales_Pipeline[[#This Row],[Account]],Accounts!$A$2:$A$86,Accounts!$F$2:$F$86),"")</f>
        <v>United States</v>
      </c>
      <c r="H7891" t="s">
        <v>57</v>
      </c>
      <c r="I7891" s="3">
        <v>43039</v>
      </c>
      <c r="J7891" s="3">
        <v>43041</v>
      </c>
      <c r="K7891" s="8" t="str">
        <f>IF(Sales_Pipeline[[#This Row],[Close_Date]]="","",TEXT(Sales_Pipeline[[#This Row],[Close_Date]],"ddd"))</f>
        <v>Thu</v>
      </c>
      <c r="L7891" s="8" t="str">
        <f>IF(Sales_Pipeline[[#This Row],[Close_Date]]="","",TEXT(Sales_Pipeline[[#This Row],[Close_Date]],"mmm"))</f>
        <v>Nov</v>
      </c>
      <c r="M7891" s="8" t="str">
        <f>IF(Sales_Pipeline[[#This Row],[Close_Date]]="","","Q"&amp;ROUNDUP(MONTH(Sales_Pipeline[[#This Row],[Close_Date]])/3,0))</f>
        <v>Q4</v>
      </c>
      <c r="N7891" s="2" cm="1">
        <f t="array" ref="N7891">IFERROR(_xlfn.IFS(Sales_Pipeline[[#This Row],[Deal_Stage]]="Won",_xlfn.XLOOKUP(Sales_Pipeline[[#This Row],[Product]],Products!$A$2:$A$8,Products!$C$2:$C$8),Sales_Pipeline[[#This Row],[Deal_Stage]]="Lost",_xlfn.XLOOKUP(Sales_Pipeline[[#This Row],[Product]],Products!$A$2:$A$8,Products!$C$2:$C$8)),"")</f>
        <v>550</v>
      </c>
      <c r="O7891" s="2">
        <v>653</v>
      </c>
    </row>
    <row r="7892" spans="1:15" x14ac:dyDescent="0.3">
      <c r="A7892" t="s">
        <v>8038</v>
      </c>
      <c r="B7892" t="s">
        <v>8</v>
      </c>
      <c r="C7892" t="str">
        <f>_xlfn.XLOOKUP(Sales_Pipeline[[#This Row],[Sales_Agent]],Sales_Teams[Sales_Agent],Sales_Teams[Manager])</f>
        <v>Dustin Brinkmann</v>
      </c>
      <c r="D7892" t="str">
        <f>_xlfn.XLOOKUP(Sales_Pipeline[[#This Row],[Manager]],Sales_Teams[Manager],Sales_Teams[Regional_Office])</f>
        <v>Central</v>
      </c>
      <c r="E7892" t="s">
        <v>55</v>
      </c>
      <c r="F7892" t="s">
        <v>141</v>
      </c>
      <c r="G7892" t="str">
        <f>IFERROR(_xlfn.XLOOKUP(Sales_Pipeline[[#This Row],[Account]],Accounts!$A$2:$A$86,Accounts!$F$2:$F$86),"")</f>
        <v>United States</v>
      </c>
      <c r="H7892" t="s">
        <v>82</v>
      </c>
      <c r="I7892" s="3">
        <v>43039</v>
      </c>
      <c r="J7892" s="3">
        <v>43049</v>
      </c>
      <c r="K7892" s="8" t="str">
        <f>IF(Sales_Pipeline[[#This Row],[Close_Date]]="","",TEXT(Sales_Pipeline[[#This Row],[Close_Date]],"ddd"))</f>
        <v>Fri</v>
      </c>
      <c r="L7892" s="8" t="str">
        <f>IF(Sales_Pipeline[[#This Row],[Close_Date]]="","",TEXT(Sales_Pipeline[[#This Row],[Close_Date]],"mmm"))</f>
        <v>Nov</v>
      </c>
      <c r="M7892" s="8" t="str">
        <f>IF(Sales_Pipeline[[#This Row],[Close_Date]]="","","Q"&amp;ROUNDUP(MONTH(Sales_Pipeline[[#This Row],[Close_Date]])/3,0))</f>
        <v>Q4</v>
      </c>
      <c r="N7892" s="2" cm="1">
        <f t="array" ref="N7892">IFERROR(_xlfn.IFS(Sales_Pipeline[[#This Row],[Deal_Stage]]="Won",_xlfn.XLOOKUP(Sales_Pipeline[[#This Row],[Product]],Products!$A$2:$A$8,Products!$C$2:$C$8),Sales_Pipeline[[#This Row],[Deal_Stage]]="Lost",_xlfn.XLOOKUP(Sales_Pipeline[[#This Row],[Product]],Products!$A$2:$A$8,Products!$C$2:$C$8)),"")</f>
        <v>1096</v>
      </c>
      <c r="O7892" s="2">
        <v>0</v>
      </c>
    </row>
    <row r="7893" spans="1:15" x14ac:dyDescent="0.3">
      <c r="A7893" t="s">
        <v>8039</v>
      </c>
      <c r="B7893" t="s">
        <v>37</v>
      </c>
      <c r="C7893" t="str">
        <f>_xlfn.XLOOKUP(Sales_Pipeline[[#This Row],[Sales_Agent]],Sales_Teams[Sales_Agent],Sales_Teams[Manager])</f>
        <v>Celia Rouche</v>
      </c>
      <c r="D7893" t="str">
        <f>_xlfn.XLOOKUP(Sales_Pipeline[[#This Row],[Manager]],Sales_Teams[Manager],Sales_Teams[Regional_Office])</f>
        <v>West</v>
      </c>
      <c r="E7893" t="s">
        <v>76</v>
      </c>
      <c r="F7893" t="s">
        <v>191</v>
      </c>
      <c r="G7893" t="str">
        <f>IFERROR(_xlfn.XLOOKUP(Sales_Pipeline[[#This Row],[Account]],Accounts!$A$2:$A$86,Accounts!$F$2:$F$86),"")</f>
        <v>United States</v>
      </c>
      <c r="H7893" t="s">
        <v>57</v>
      </c>
      <c r="I7893" s="3">
        <v>43039</v>
      </c>
      <c r="J7893" s="3">
        <v>43050</v>
      </c>
      <c r="K7893" s="8" t="str">
        <f>IF(Sales_Pipeline[[#This Row],[Close_Date]]="","",TEXT(Sales_Pipeline[[#This Row],[Close_Date]],"ddd"))</f>
        <v>Sat</v>
      </c>
      <c r="L7893" s="8" t="str">
        <f>IF(Sales_Pipeline[[#This Row],[Close_Date]]="","",TEXT(Sales_Pipeline[[#This Row],[Close_Date]],"mmm"))</f>
        <v>Nov</v>
      </c>
      <c r="M7893" s="8" t="str">
        <f>IF(Sales_Pipeline[[#This Row],[Close_Date]]="","","Q"&amp;ROUNDUP(MONTH(Sales_Pipeline[[#This Row],[Close_Date]])/3,0))</f>
        <v>Q4</v>
      </c>
      <c r="N7893" s="2" cm="1">
        <f t="array" ref="N7893">IFERROR(_xlfn.IFS(Sales_Pipeline[[#This Row],[Deal_Stage]]="Won",_xlfn.XLOOKUP(Sales_Pipeline[[#This Row],[Product]],Products!$A$2:$A$8,Products!$C$2:$C$8),Sales_Pipeline[[#This Row],[Deal_Stage]]="Lost",_xlfn.XLOOKUP(Sales_Pipeline[[#This Row],[Product]],Products!$A$2:$A$8,Products!$C$2:$C$8)),"")</f>
        <v>3393</v>
      </c>
      <c r="O7893" s="2">
        <v>4058</v>
      </c>
    </row>
    <row r="7894" spans="1:15" x14ac:dyDescent="0.3">
      <c r="A7894" t="s">
        <v>8040</v>
      </c>
      <c r="B7894" t="s">
        <v>29</v>
      </c>
      <c r="C7894" t="str">
        <f>_xlfn.XLOOKUP(Sales_Pipeline[[#This Row],[Sales_Agent]],Sales_Teams[Sales_Agent],Sales_Teams[Manager])</f>
        <v>Rocco Neubert</v>
      </c>
      <c r="D7894" t="str">
        <f>_xlfn.XLOOKUP(Sales_Pipeline[[#This Row],[Manager]],Sales_Teams[Manager],Sales_Teams[Regional_Office])</f>
        <v>East</v>
      </c>
      <c r="E7894" t="s">
        <v>63</v>
      </c>
      <c r="F7894" t="s">
        <v>234</v>
      </c>
      <c r="G7894" t="str">
        <f>IFERROR(_xlfn.XLOOKUP(Sales_Pipeline[[#This Row],[Account]],Accounts!$A$2:$A$86,Accounts!$F$2:$F$86),"")</f>
        <v>United States</v>
      </c>
      <c r="H7894" t="s">
        <v>57</v>
      </c>
      <c r="I7894" s="3">
        <v>43039</v>
      </c>
      <c r="J7894" s="3">
        <v>43040</v>
      </c>
      <c r="K7894" s="8" t="str">
        <f>IF(Sales_Pipeline[[#This Row],[Close_Date]]="","",TEXT(Sales_Pipeline[[#This Row],[Close_Date]],"ddd"))</f>
        <v>Wed</v>
      </c>
      <c r="L7894" s="8" t="str">
        <f>IF(Sales_Pipeline[[#This Row],[Close_Date]]="","",TEXT(Sales_Pipeline[[#This Row],[Close_Date]],"mmm"))</f>
        <v>Nov</v>
      </c>
      <c r="M7894" s="8" t="str">
        <f>IF(Sales_Pipeline[[#This Row],[Close_Date]]="","","Q"&amp;ROUNDUP(MONTH(Sales_Pipeline[[#This Row],[Close_Date]])/3,0))</f>
        <v>Q4</v>
      </c>
      <c r="N7894" s="2" cm="1">
        <f t="array" ref="N7894">IFERROR(_xlfn.IFS(Sales_Pipeline[[#This Row],[Deal_Stage]]="Won",_xlfn.XLOOKUP(Sales_Pipeline[[#This Row],[Product]],Products!$A$2:$A$8,Products!$C$2:$C$8),Sales_Pipeline[[#This Row],[Deal_Stage]]="Lost",_xlfn.XLOOKUP(Sales_Pipeline[[#This Row],[Product]],Products!$A$2:$A$8,Products!$C$2:$C$8)),"")</f>
        <v>550</v>
      </c>
      <c r="O7894" s="2">
        <v>553</v>
      </c>
    </row>
    <row r="7895" spans="1:15" x14ac:dyDescent="0.3">
      <c r="A7895" t="s">
        <v>8041</v>
      </c>
      <c r="B7895" t="s">
        <v>21</v>
      </c>
      <c r="C7895" t="str">
        <f>_xlfn.XLOOKUP(Sales_Pipeline[[#This Row],[Sales_Agent]],Sales_Teams[Sales_Agent],Sales_Teams[Manager])</f>
        <v>Cara Losch</v>
      </c>
      <c r="D7895" t="str">
        <f>_xlfn.XLOOKUP(Sales_Pipeline[[#This Row],[Manager]],Sales_Teams[Manager],Sales_Teams[Regional_Office])</f>
        <v>East</v>
      </c>
      <c r="E7895" t="s">
        <v>84</v>
      </c>
      <c r="F7895" t="s">
        <v>96</v>
      </c>
      <c r="G7895" t="str">
        <f>IFERROR(_xlfn.XLOOKUP(Sales_Pipeline[[#This Row],[Account]],Accounts!$A$2:$A$86,Accounts!$F$2:$F$86),"")</f>
        <v>United States</v>
      </c>
      <c r="H7895" t="s">
        <v>82</v>
      </c>
      <c r="I7895" s="3">
        <v>43039</v>
      </c>
      <c r="J7895" s="3">
        <v>43046</v>
      </c>
      <c r="K7895" s="8" t="str">
        <f>IF(Sales_Pipeline[[#This Row],[Close_Date]]="","",TEXT(Sales_Pipeline[[#This Row],[Close_Date]],"ddd"))</f>
        <v>Tue</v>
      </c>
      <c r="L7895" s="8" t="str">
        <f>IF(Sales_Pipeline[[#This Row],[Close_Date]]="","",TEXT(Sales_Pipeline[[#This Row],[Close_Date]],"mmm"))</f>
        <v>Nov</v>
      </c>
      <c r="M7895" s="8" t="str">
        <f>IF(Sales_Pipeline[[#This Row],[Close_Date]]="","","Q"&amp;ROUNDUP(MONTH(Sales_Pipeline[[#This Row],[Close_Date]])/3,0))</f>
        <v>Q4</v>
      </c>
      <c r="N7895" s="2" cm="1">
        <f t="array" ref="N7895">IFERROR(_xlfn.IFS(Sales_Pipeline[[#This Row],[Deal_Stage]]="Won",_xlfn.XLOOKUP(Sales_Pipeline[[#This Row],[Product]],Products!$A$2:$A$8,Products!$C$2:$C$8),Sales_Pipeline[[#This Row],[Deal_Stage]]="Lost",_xlfn.XLOOKUP(Sales_Pipeline[[#This Row],[Product]],Products!$A$2:$A$8,Products!$C$2:$C$8)),"")</f>
        <v>5482</v>
      </c>
      <c r="O7895" s="2">
        <v>0</v>
      </c>
    </row>
    <row r="7896" spans="1:15" x14ac:dyDescent="0.3">
      <c r="A7896" t="s">
        <v>8042</v>
      </c>
      <c r="B7896" t="s">
        <v>32</v>
      </c>
      <c r="C7896" t="str">
        <f>_xlfn.XLOOKUP(Sales_Pipeline[[#This Row],[Sales_Agent]],Sales_Teams[Sales_Agent],Sales_Teams[Manager])</f>
        <v>Celia Rouche</v>
      </c>
      <c r="D7896" t="str">
        <f>_xlfn.XLOOKUP(Sales_Pipeline[[#This Row],[Manager]],Sales_Teams[Manager],Sales_Teams[Regional_Office])</f>
        <v>West</v>
      </c>
      <c r="E7896" t="s">
        <v>61</v>
      </c>
      <c r="F7896" t="s">
        <v>173</v>
      </c>
      <c r="G7896" t="str">
        <f>IFERROR(_xlfn.XLOOKUP(Sales_Pipeline[[#This Row],[Account]],Accounts!$A$2:$A$86,Accounts!$F$2:$F$86),"")</f>
        <v>United States</v>
      </c>
      <c r="H7896" t="s">
        <v>82</v>
      </c>
      <c r="I7896" s="3">
        <v>43039</v>
      </c>
      <c r="J7896" s="3">
        <v>43042</v>
      </c>
      <c r="K7896" s="8" t="str">
        <f>IF(Sales_Pipeline[[#This Row],[Close_Date]]="","",TEXT(Sales_Pipeline[[#This Row],[Close_Date]],"ddd"))</f>
        <v>Fri</v>
      </c>
      <c r="L7896" s="8" t="str">
        <f>IF(Sales_Pipeline[[#This Row],[Close_Date]]="","",TEXT(Sales_Pipeline[[#This Row],[Close_Date]],"mmm"))</f>
        <v>Nov</v>
      </c>
      <c r="M7896" s="8" t="str">
        <f>IF(Sales_Pipeline[[#This Row],[Close_Date]]="","","Q"&amp;ROUNDUP(MONTH(Sales_Pipeline[[#This Row],[Close_Date]])/3,0))</f>
        <v>Q4</v>
      </c>
      <c r="N7896" s="2" cm="1">
        <f t="array" ref="N7896">IFERROR(_xlfn.IFS(Sales_Pipeline[[#This Row],[Deal_Stage]]="Won",_xlfn.XLOOKUP(Sales_Pipeline[[#This Row],[Product]],Products!$A$2:$A$8,Products!$C$2:$C$8),Sales_Pipeline[[#This Row],[Deal_Stage]]="Lost",_xlfn.XLOOKUP(Sales_Pipeline[[#This Row],[Product]],Products!$A$2:$A$8,Products!$C$2:$C$8)),"")</f>
        <v>55</v>
      </c>
      <c r="O7896" s="2">
        <v>0</v>
      </c>
    </row>
    <row r="7897" spans="1:15" x14ac:dyDescent="0.3">
      <c r="A7897" t="s">
        <v>8043</v>
      </c>
      <c r="B7897" t="s">
        <v>23</v>
      </c>
      <c r="C7897" t="str">
        <f>_xlfn.XLOOKUP(Sales_Pipeline[[#This Row],[Sales_Agent]],Sales_Teams[Sales_Agent],Sales_Teams[Manager])</f>
        <v>Cara Losch</v>
      </c>
      <c r="D7897" t="str">
        <f>_xlfn.XLOOKUP(Sales_Pipeline[[#This Row],[Manager]],Sales_Teams[Manager],Sales_Teams[Regional_Office])</f>
        <v>East</v>
      </c>
      <c r="E7897" t="s">
        <v>84</v>
      </c>
      <c r="G7897" t="str">
        <f>IFERROR(_xlfn.XLOOKUP(Sales_Pipeline[[#This Row],[Account]],Accounts!$A$2:$A$86,Accounts!$F$2:$F$86),"")</f>
        <v/>
      </c>
      <c r="H7897" t="s">
        <v>77</v>
      </c>
      <c r="I7897" s="3">
        <v>43039</v>
      </c>
      <c r="K7897" s="8" t="str">
        <f>IF(Sales_Pipeline[[#This Row],[Close_Date]]="","",TEXT(Sales_Pipeline[[#This Row],[Close_Date]],"ddd"))</f>
        <v/>
      </c>
      <c r="L7897" s="8" t="str">
        <f>IF(Sales_Pipeline[[#This Row],[Close_Date]]="","",TEXT(Sales_Pipeline[[#This Row],[Close_Date]],"mmm"))</f>
        <v/>
      </c>
      <c r="M7897" s="8" t="str">
        <f>IF(Sales_Pipeline[[#This Row],[Close_Date]]="","","Q"&amp;ROUNDUP(MONTH(Sales_Pipeline[[#This Row],[Close_Date]])/3,0))</f>
        <v/>
      </c>
      <c r="N7897" s="2" t="str" cm="1">
        <f t="array" ref="N7897">IFERROR(_xlfn.IFS(Sales_Pipeline[[#This Row],[Deal_Stage]]="Won",_xlfn.XLOOKUP(Sales_Pipeline[[#This Row],[Product]],Products!$A$2:$A$8,Products!$C$2:$C$8),Sales_Pipeline[[#This Row],[Deal_Stage]]="Lost",_xlfn.XLOOKUP(Sales_Pipeline[[#This Row],[Product]],Products!$A$2:$A$8,Products!$C$2:$C$8)),"")</f>
        <v/>
      </c>
      <c r="O7897" s="2">
        <v>0</v>
      </c>
    </row>
    <row r="7898" spans="1:15" x14ac:dyDescent="0.3">
      <c r="A7898" t="s">
        <v>8044</v>
      </c>
      <c r="B7898" t="s">
        <v>27</v>
      </c>
      <c r="C7898" t="str">
        <f>_xlfn.XLOOKUP(Sales_Pipeline[[#This Row],[Sales_Agent]],Sales_Teams[Sales_Agent],Sales_Teams[Manager])</f>
        <v>Rocco Neubert</v>
      </c>
      <c r="D7898" t="str">
        <f>_xlfn.XLOOKUP(Sales_Pipeline[[#This Row],[Manager]],Sales_Teams[Manager],Sales_Teams[Regional_Office])</f>
        <v>East</v>
      </c>
      <c r="E7898" t="s">
        <v>55</v>
      </c>
      <c r="F7898" t="s">
        <v>173</v>
      </c>
      <c r="G7898" t="str">
        <f>IFERROR(_xlfn.XLOOKUP(Sales_Pipeline[[#This Row],[Account]],Accounts!$A$2:$A$86,Accounts!$F$2:$F$86),"")</f>
        <v>United States</v>
      </c>
      <c r="H7898" t="s">
        <v>82</v>
      </c>
      <c r="I7898" s="3">
        <v>43040</v>
      </c>
      <c r="J7898" s="3">
        <v>43052</v>
      </c>
      <c r="K7898" s="8" t="str">
        <f>IF(Sales_Pipeline[[#This Row],[Close_Date]]="","",TEXT(Sales_Pipeline[[#This Row],[Close_Date]],"ddd"))</f>
        <v>Mon</v>
      </c>
      <c r="L7898" s="8" t="str">
        <f>IF(Sales_Pipeline[[#This Row],[Close_Date]]="","",TEXT(Sales_Pipeline[[#This Row],[Close_Date]],"mmm"))</f>
        <v>Nov</v>
      </c>
      <c r="M7898" s="8" t="str">
        <f>IF(Sales_Pipeline[[#This Row],[Close_Date]]="","","Q"&amp;ROUNDUP(MONTH(Sales_Pipeline[[#This Row],[Close_Date]])/3,0))</f>
        <v>Q4</v>
      </c>
      <c r="N7898" s="2" cm="1">
        <f t="array" ref="N7898">IFERROR(_xlfn.IFS(Sales_Pipeline[[#This Row],[Deal_Stage]]="Won",_xlfn.XLOOKUP(Sales_Pipeline[[#This Row],[Product]],Products!$A$2:$A$8,Products!$C$2:$C$8),Sales_Pipeline[[#This Row],[Deal_Stage]]="Lost",_xlfn.XLOOKUP(Sales_Pipeline[[#This Row],[Product]],Products!$A$2:$A$8,Products!$C$2:$C$8)),"")</f>
        <v>1096</v>
      </c>
      <c r="O7898" s="2">
        <v>0</v>
      </c>
    </row>
    <row r="7899" spans="1:15" x14ac:dyDescent="0.3">
      <c r="A7899" t="s">
        <v>8045</v>
      </c>
      <c r="B7899" t="s">
        <v>6</v>
      </c>
      <c r="C7899" t="str">
        <f>_xlfn.XLOOKUP(Sales_Pipeline[[#This Row],[Sales_Agent]],Sales_Teams[Sales_Agent],Sales_Teams[Manager])</f>
        <v>Dustin Brinkmann</v>
      </c>
      <c r="D7899" t="str">
        <f>_xlfn.XLOOKUP(Sales_Pipeline[[#This Row],[Manager]],Sales_Teams[Manager],Sales_Teams[Regional_Office])</f>
        <v>Central</v>
      </c>
      <c r="E7899" t="s">
        <v>84</v>
      </c>
      <c r="F7899" t="s">
        <v>229</v>
      </c>
      <c r="G7899" t="str">
        <f>IFERROR(_xlfn.XLOOKUP(Sales_Pipeline[[#This Row],[Account]],Accounts!$A$2:$A$86,Accounts!$F$2:$F$86),"")</f>
        <v>Norway</v>
      </c>
      <c r="H7899" t="s">
        <v>82</v>
      </c>
      <c r="I7899" s="3">
        <v>43040</v>
      </c>
      <c r="J7899" s="3">
        <v>43054</v>
      </c>
      <c r="K7899" s="8" t="str">
        <f>IF(Sales_Pipeline[[#This Row],[Close_Date]]="","",TEXT(Sales_Pipeline[[#This Row],[Close_Date]],"ddd"))</f>
        <v>Wed</v>
      </c>
      <c r="L7899" s="8" t="str">
        <f>IF(Sales_Pipeline[[#This Row],[Close_Date]]="","",TEXT(Sales_Pipeline[[#This Row],[Close_Date]],"mmm"))</f>
        <v>Nov</v>
      </c>
      <c r="M7899" s="8" t="str">
        <f>IF(Sales_Pipeline[[#This Row],[Close_Date]]="","","Q"&amp;ROUNDUP(MONTH(Sales_Pipeline[[#This Row],[Close_Date]])/3,0))</f>
        <v>Q4</v>
      </c>
      <c r="N7899" s="2" cm="1">
        <f t="array" ref="N7899">IFERROR(_xlfn.IFS(Sales_Pipeline[[#This Row],[Deal_Stage]]="Won",_xlfn.XLOOKUP(Sales_Pipeline[[#This Row],[Product]],Products!$A$2:$A$8,Products!$C$2:$C$8),Sales_Pipeline[[#This Row],[Deal_Stage]]="Lost",_xlfn.XLOOKUP(Sales_Pipeline[[#This Row],[Product]],Products!$A$2:$A$8,Products!$C$2:$C$8)),"")</f>
        <v>5482</v>
      </c>
      <c r="O7899" s="2">
        <v>0</v>
      </c>
    </row>
    <row r="7900" spans="1:15" x14ac:dyDescent="0.3">
      <c r="A7900" t="s">
        <v>8046</v>
      </c>
      <c r="B7900" t="s">
        <v>6</v>
      </c>
      <c r="C7900" t="str">
        <f>_xlfn.XLOOKUP(Sales_Pipeline[[#This Row],[Sales_Agent]],Sales_Teams[Sales_Agent],Sales_Teams[Manager])</f>
        <v>Dustin Brinkmann</v>
      </c>
      <c r="D7900" t="str">
        <f>_xlfn.XLOOKUP(Sales_Pipeline[[#This Row],[Manager]],Sales_Teams[Manager],Sales_Teams[Regional_Office])</f>
        <v>Central</v>
      </c>
      <c r="E7900" t="s">
        <v>84</v>
      </c>
      <c r="F7900" t="s">
        <v>59</v>
      </c>
      <c r="G7900" t="str">
        <f>IFERROR(_xlfn.XLOOKUP(Sales_Pipeline[[#This Row],[Account]],Accounts!$A$2:$A$86,Accounts!$F$2:$F$86),"")</f>
        <v>United States</v>
      </c>
      <c r="H7900" t="s">
        <v>57</v>
      </c>
      <c r="I7900" s="3">
        <v>43040</v>
      </c>
      <c r="J7900" s="3">
        <v>43091</v>
      </c>
      <c r="K7900" s="8" t="str">
        <f>IF(Sales_Pipeline[[#This Row],[Close_Date]]="","",TEXT(Sales_Pipeline[[#This Row],[Close_Date]],"ddd"))</f>
        <v>Fri</v>
      </c>
      <c r="L7900" s="8" t="str">
        <f>IF(Sales_Pipeline[[#This Row],[Close_Date]]="","",TEXT(Sales_Pipeline[[#This Row],[Close_Date]],"mmm"))</f>
        <v>Dec</v>
      </c>
      <c r="M7900" s="8" t="str">
        <f>IF(Sales_Pipeline[[#This Row],[Close_Date]]="","","Q"&amp;ROUNDUP(MONTH(Sales_Pipeline[[#This Row],[Close_Date]])/3,0))</f>
        <v>Q4</v>
      </c>
      <c r="N7900" s="2" cm="1">
        <f t="array" ref="N7900">IFERROR(_xlfn.IFS(Sales_Pipeline[[#This Row],[Deal_Stage]]="Won",_xlfn.XLOOKUP(Sales_Pipeline[[#This Row],[Product]],Products!$A$2:$A$8,Products!$C$2:$C$8),Sales_Pipeline[[#This Row],[Deal_Stage]]="Lost",_xlfn.XLOOKUP(Sales_Pipeline[[#This Row],[Product]],Products!$A$2:$A$8,Products!$C$2:$C$8)),"")</f>
        <v>5482</v>
      </c>
      <c r="O7900" s="2">
        <v>5504</v>
      </c>
    </row>
    <row r="7901" spans="1:15" x14ac:dyDescent="0.3">
      <c r="A7901" t="s">
        <v>8047</v>
      </c>
      <c r="B7901" t="s">
        <v>13</v>
      </c>
      <c r="C7901" t="str">
        <f>_xlfn.XLOOKUP(Sales_Pipeline[[#This Row],[Sales_Agent]],Sales_Teams[Sales_Agent],Sales_Teams[Manager])</f>
        <v>Melvin Marxen</v>
      </c>
      <c r="D7901" t="str">
        <f>_xlfn.XLOOKUP(Sales_Pipeline[[#This Row],[Manager]],Sales_Teams[Manager],Sales_Teams[Regional_Office])</f>
        <v>Central</v>
      </c>
      <c r="E7901" t="s">
        <v>61</v>
      </c>
      <c r="F7901" t="s">
        <v>318</v>
      </c>
      <c r="G7901" t="str">
        <f>IFERROR(_xlfn.XLOOKUP(Sales_Pipeline[[#This Row],[Account]],Accounts!$A$2:$A$86,Accounts!$F$2:$F$86),"")</f>
        <v>Kenya</v>
      </c>
      <c r="H7901" t="s">
        <v>57</v>
      </c>
      <c r="I7901" s="3">
        <v>43040</v>
      </c>
      <c r="J7901" s="3">
        <v>43044</v>
      </c>
      <c r="K7901" s="8" t="str">
        <f>IF(Sales_Pipeline[[#This Row],[Close_Date]]="","",TEXT(Sales_Pipeline[[#This Row],[Close_Date]],"ddd"))</f>
        <v>Sun</v>
      </c>
      <c r="L7901" s="8" t="str">
        <f>IF(Sales_Pipeline[[#This Row],[Close_Date]]="","",TEXT(Sales_Pipeline[[#This Row],[Close_Date]],"mmm"))</f>
        <v>Nov</v>
      </c>
      <c r="M7901" s="8" t="str">
        <f>IF(Sales_Pipeline[[#This Row],[Close_Date]]="","","Q"&amp;ROUNDUP(MONTH(Sales_Pipeline[[#This Row],[Close_Date]])/3,0))</f>
        <v>Q4</v>
      </c>
      <c r="N7901" s="2" cm="1">
        <f t="array" ref="N7901">IFERROR(_xlfn.IFS(Sales_Pipeline[[#This Row],[Deal_Stage]]="Won",_xlfn.XLOOKUP(Sales_Pipeline[[#This Row],[Product]],Products!$A$2:$A$8,Products!$C$2:$C$8),Sales_Pipeline[[#This Row],[Deal_Stage]]="Lost",_xlfn.XLOOKUP(Sales_Pipeline[[#This Row],[Product]],Products!$A$2:$A$8,Products!$C$2:$C$8)),"")</f>
        <v>55</v>
      </c>
      <c r="O7901" s="2">
        <v>53</v>
      </c>
    </row>
    <row r="7902" spans="1:15" x14ac:dyDescent="0.3">
      <c r="A7902" t="s">
        <v>8048</v>
      </c>
      <c r="B7902" t="s">
        <v>10</v>
      </c>
      <c r="C7902" t="str">
        <f>_xlfn.XLOOKUP(Sales_Pipeline[[#This Row],[Sales_Agent]],Sales_Teams[Sales_Agent],Sales_Teams[Manager])</f>
        <v>Melvin Marxen</v>
      </c>
      <c r="D7902" t="str">
        <f>_xlfn.XLOOKUP(Sales_Pipeline[[#This Row],[Manager]],Sales_Teams[Manager],Sales_Teams[Regional_Office])</f>
        <v>Central</v>
      </c>
      <c r="E7902" t="s">
        <v>63</v>
      </c>
      <c r="F7902" t="s">
        <v>94</v>
      </c>
      <c r="G7902" t="str">
        <f>IFERROR(_xlfn.XLOOKUP(Sales_Pipeline[[#This Row],[Account]],Accounts!$A$2:$A$86,Accounts!$F$2:$F$86),"")</f>
        <v>United States</v>
      </c>
      <c r="H7902" t="s">
        <v>82</v>
      </c>
      <c r="I7902" s="3">
        <v>43040</v>
      </c>
      <c r="J7902" s="3">
        <v>43056</v>
      </c>
      <c r="K7902" s="8" t="str">
        <f>IF(Sales_Pipeline[[#This Row],[Close_Date]]="","",TEXT(Sales_Pipeline[[#This Row],[Close_Date]],"ddd"))</f>
        <v>Fri</v>
      </c>
      <c r="L7902" s="8" t="str">
        <f>IF(Sales_Pipeline[[#This Row],[Close_Date]]="","",TEXT(Sales_Pipeline[[#This Row],[Close_Date]],"mmm"))</f>
        <v>Nov</v>
      </c>
      <c r="M7902" s="8" t="str">
        <f>IF(Sales_Pipeline[[#This Row],[Close_Date]]="","","Q"&amp;ROUNDUP(MONTH(Sales_Pipeline[[#This Row],[Close_Date]])/3,0))</f>
        <v>Q4</v>
      </c>
      <c r="N7902" s="2" cm="1">
        <f t="array" ref="N7902">IFERROR(_xlfn.IFS(Sales_Pipeline[[#This Row],[Deal_Stage]]="Won",_xlfn.XLOOKUP(Sales_Pipeline[[#This Row],[Product]],Products!$A$2:$A$8,Products!$C$2:$C$8),Sales_Pipeline[[#This Row],[Deal_Stage]]="Lost",_xlfn.XLOOKUP(Sales_Pipeline[[#This Row],[Product]],Products!$A$2:$A$8,Products!$C$2:$C$8)),"")</f>
        <v>550</v>
      </c>
      <c r="O7902" s="2">
        <v>0</v>
      </c>
    </row>
    <row r="7903" spans="1:15" x14ac:dyDescent="0.3">
      <c r="A7903" t="s">
        <v>8049</v>
      </c>
      <c r="B7903" t="s">
        <v>43</v>
      </c>
      <c r="C7903" t="str">
        <f>_xlfn.XLOOKUP(Sales_Pipeline[[#This Row],[Sales_Agent]],Sales_Teams[Sales_Agent],Sales_Teams[Manager])</f>
        <v>Summer Sewald</v>
      </c>
      <c r="D7903" t="str">
        <f>_xlfn.XLOOKUP(Sales_Pipeline[[#This Row],[Manager]],Sales_Teams[Manager],Sales_Teams[Regional_Office])</f>
        <v>West</v>
      </c>
      <c r="E7903" t="s">
        <v>76</v>
      </c>
      <c r="F7903" t="s">
        <v>100</v>
      </c>
      <c r="G7903" t="str">
        <f>IFERROR(_xlfn.XLOOKUP(Sales_Pipeline[[#This Row],[Account]],Accounts!$A$2:$A$86,Accounts!$F$2:$F$86),"")</f>
        <v>United States</v>
      </c>
      <c r="H7903" t="s">
        <v>57</v>
      </c>
      <c r="I7903" s="3">
        <v>43040</v>
      </c>
      <c r="J7903" s="3">
        <v>43045</v>
      </c>
      <c r="K7903" s="8" t="str">
        <f>IF(Sales_Pipeline[[#This Row],[Close_Date]]="","",TEXT(Sales_Pipeline[[#This Row],[Close_Date]],"ddd"))</f>
        <v>Mon</v>
      </c>
      <c r="L7903" s="8" t="str">
        <f>IF(Sales_Pipeline[[#This Row],[Close_Date]]="","",TEXT(Sales_Pipeline[[#This Row],[Close_Date]],"mmm"))</f>
        <v>Nov</v>
      </c>
      <c r="M7903" s="8" t="str">
        <f>IF(Sales_Pipeline[[#This Row],[Close_Date]]="","","Q"&amp;ROUNDUP(MONTH(Sales_Pipeline[[#This Row],[Close_Date]])/3,0))</f>
        <v>Q4</v>
      </c>
      <c r="N7903" s="2" cm="1">
        <f t="array" ref="N7903">IFERROR(_xlfn.IFS(Sales_Pipeline[[#This Row],[Deal_Stage]]="Won",_xlfn.XLOOKUP(Sales_Pipeline[[#This Row],[Product]],Products!$A$2:$A$8,Products!$C$2:$C$8),Sales_Pipeline[[#This Row],[Deal_Stage]]="Lost",_xlfn.XLOOKUP(Sales_Pipeline[[#This Row],[Product]],Products!$A$2:$A$8,Products!$C$2:$C$8)),"")</f>
        <v>3393</v>
      </c>
      <c r="O7903" s="2">
        <v>3064</v>
      </c>
    </row>
    <row r="7904" spans="1:15" x14ac:dyDescent="0.3">
      <c r="A7904" t="s">
        <v>8050</v>
      </c>
      <c r="B7904" t="s">
        <v>45</v>
      </c>
      <c r="C7904" t="str">
        <f>_xlfn.XLOOKUP(Sales_Pipeline[[#This Row],[Sales_Agent]],Sales_Teams[Sales_Agent],Sales_Teams[Manager])</f>
        <v>Summer Sewald</v>
      </c>
      <c r="D7904" t="str">
        <f>_xlfn.XLOOKUP(Sales_Pipeline[[#This Row],[Manager]],Sales_Teams[Manager],Sales_Teams[Regional_Office])</f>
        <v>West</v>
      </c>
      <c r="E7904" t="s">
        <v>76</v>
      </c>
      <c r="F7904" t="s">
        <v>98</v>
      </c>
      <c r="G7904" t="str">
        <f>IFERROR(_xlfn.XLOOKUP(Sales_Pipeline[[#This Row],[Account]],Accounts!$A$2:$A$86,Accounts!$F$2:$F$86),"")</f>
        <v>United States</v>
      </c>
      <c r="H7904" t="s">
        <v>57</v>
      </c>
      <c r="I7904" s="3">
        <v>43040</v>
      </c>
      <c r="J7904" s="3">
        <v>43053</v>
      </c>
      <c r="K7904" s="8" t="str">
        <f>IF(Sales_Pipeline[[#This Row],[Close_Date]]="","",TEXT(Sales_Pipeline[[#This Row],[Close_Date]],"ddd"))</f>
        <v>Tue</v>
      </c>
      <c r="L7904" s="8" t="str">
        <f>IF(Sales_Pipeline[[#This Row],[Close_Date]]="","",TEXT(Sales_Pipeline[[#This Row],[Close_Date]],"mmm"))</f>
        <v>Nov</v>
      </c>
      <c r="M7904" s="8" t="str">
        <f>IF(Sales_Pipeline[[#This Row],[Close_Date]]="","","Q"&amp;ROUNDUP(MONTH(Sales_Pipeline[[#This Row],[Close_Date]])/3,0))</f>
        <v>Q4</v>
      </c>
      <c r="N7904" s="2" cm="1">
        <f t="array" ref="N7904">IFERROR(_xlfn.IFS(Sales_Pipeline[[#This Row],[Deal_Stage]]="Won",_xlfn.XLOOKUP(Sales_Pipeline[[#This Row],[Product]],Products!$A$2:$A$8,Products!$C$2:$C$8),Sales_Pipeline[[#This Row],[Deal_Stage]]="Lost",_xlfn.XLOOKUP(Sales_Pipeline[[#This Row],[Product]],Products!$A$2:$A$8,Products!$C$2:$C$8)),"")</f>
        <v>3393</v>
      </c>
      <c r="O7904" s="2">
        <v>2866</v>
      </c>
    </row>
    <row r="7905" spans="1:15" x14ac:dyDescent="0.3">
      <c r="A7905" t="s">
        <v>8051</v>
      </c>
      <c r="B7905" t="s">
        <v>32</v>
      </c>
      <c r="C7905" t="str">
        <f>_xlfn.XLOOKUP(Sales_Pipeline[[#This Row],[Sales_Agent]],Sales_Teams[Sales_Agent],Sales_Teams[Manager])</f>
        <v>Celia Rouche</v>
      </c>
      <c r="D7905" t="str">
        <f>_xlfn.XLOOKUP(Sales_Pipeline[[#This Row],[Manager]],Sales_Teams[Manager],Sales_Teams[Regional_Office])</f>
        <v>West</v>
      </c>
      <c r="E7905" t="s">
        <v>63</v>
      </c>
      <c r="F7905" t="s">
        <v>166</v>
      </c>
      <c r="G7905" t="str">
        <f>IFERROR(_xlfn.XLOOKUP(Sales_Pipeline[[#This Row],[Account]],Accounts!$A$2:$A$86,Accounts!$F$2:$F$86),"")</f>
        <v>United States</v>
      </c>
      <c r="H7905" t="s">
        <v>82</v>
      </c>
      <c r="I7905" s="3">
        <v>43040</v>
      </c>
      <c r="J7905" s="3">
        <v>43045</v>
      </c>
      <c r="K7905" s="8" t="str">
        <f>IF(Sales_Pipeline[[#This Row],[Close_Date]]="","",TEXT(Sales_Pipeline[[#This Row],[Close_Date]],"ddd"))</f>
        <v>Mon</v>
      </c>
      <c r="L7905" s="8" t="str">
        <f>IF(Sales_Pipeline[[#This Row],[Close_Date]]="","",TEXT(Sales_Pipeline[[#This Row],[Close_Date]],"mmm"))</f>
        <v>Nov</v>
      </c>
      <c r="M7905" s="8" t="str">
        <f>IF(Sales_Pipeline[[#This Row],[Close_Date]]="","","Q"&amp;ROUNDUP(MONTH(Sales_Pipeline[[#This Row],[Close_Date]])/3,0))</f>
        <v>Q4</v>
      </c>
      <c r="N7905" s="2" cm="1">
        <f t="array" ref="N7905">IFERROR(_xlfn.IFS(Sales_Pipeline[[#This Row],[Deal_Stage]]="Won",_xlfn.XLOOKUP(Sales_Pipeline[[#This Row],[Product]],Products!$A$2:$A$8,Products!$C$2:$C$8),Sales_Pipeline[[#This Row],[Deal_Stage]]="Lost",_xlfn.XLOOKUP(Sales_Pipeline[[#This Row],[Product]],Products!$A$2:$A$8,Products!$C$2:$C$8)),"")</f>
        <v>550</v>
      </c>
      <c r="O7905" s="2">
        <v>0</v>
      </c>
    </row>
    <row r="7906" spans="1:15" x14ac:dyDescent="0.3">
      <c r="A7906" t="s">
        <v>8052</v>
      </c>
      <c r="B7906" t="s">
        <v>32</v>
      </c>
      <c r="C7906" t="str">
        <f>_xlfn.XLOOKUP(Sales_Pipeline[[#This Row],[Sales_Agent]],Sales_Teams[Sales_Agent],Sales_Teams[Manager])</f>
        <v>Celia Rouche</v>
      </c>
      <c r="D7906" t="str">
        <f>_xlfn.XLOOKUP(Sales_Pipeline[[#This Row],[Manager]],Sales_Teams[Manager],Sales_Teams[Regional_Office])</f>
        <v>West</v>
      </c>
      <c r="E7906" t="s">
        <v>84</v>
      </c>
      <c r="F7906" t="s">
        <v>120</v>
      </c>
      <c r="G7906" t="str">
        <f>IFERROR(_xlfn.XLOOKUP(Sales_Pipeline[[#This Row],[Account]],Accounts!$A$2:$A$86,Accounts!$F$2:$F$86),"")</f>
        <v>United States</v>
      </c>
      <c r="H7906" t="s">
        <v>82</v>
      </c>
      <c r="I7906" s="3">
        <v>43040</v>
      </c>
      <c r="J7906" s="3">
        <v>43049</v>
      </c>
      <c r="K7906" s="8" t="str">
        <f>IF(Sales_Pipeline[[#This Row],[Close_Date]]="","",TEXT(Sales_Pipeline[[#This Row],[Close_Date]],"ddd"))</f>
        <v>Fri</v>
      </c>
      <c r="L7906" s="8" t="str">
        <f>IF(Sales_Pipeline[[#This Row],[Close_Date]]="","",TEXT(Sales_Pipeline[[#This Row],[Close_Date]],"mmm"))</f>
        <v>Nov</v>
      </c>
      <c r="M7906" s="8" t="str">
        <f>IF(Sales_Pipeline[[#This Row],[Close_Date]]="","","Q"&amp;ROUNDUP(MONTH(Sales_Pipeline[[#This Row],[Close_Date]])/3,0))</f>
        <v>Q4</v>
      </c>
      <c r="N7906" s="2" cm="1">
        <f t="array" ref="N7906">IFERROR(_xlfn.IFS(Sales_Pipeline[[#This Row],[Deal_Stage]]="Won",_xlfn.XLOOKUP(Sales_Pipeline[[#This Row],[Product]],Products!$A$2:$A$8,Products!$C$2:$C$8),Sales_Pipeline[[#This Row],[Deal_Stage]]="Lost",_xlfn.XLOOKUP(Sales_Pipeline[[#This Row],[Product]],Products!$A$2:$A$8,Products!$C$2:$C$8)),"")</f>
        <v>5482</v>
      </c>
      <c r="O7906" s="2">
        <v>0</v>
      </c>
    </row>
    <row r="7907" spans="1:15" x14ac:dyDescent="0.3">
      <c r="A7907" t="s">
        <v>8053</v>
      </c>
      <c r="B7907" t="s">
        <v>32</v>
      </c>
      <c r="C7907" t="str">
        <f>_xlfn.XLOOKUP(Sales_Pipeline[[#This Row],[Sales_Agent]],Sales_Teams[Sales_Agent],Sales_Teams[Manager])</f>
        <v>Celia Rouche</v>
      </c>
      <c r="D7907" t="str">
        <f>_xlfn.XLOOKUP(Sales_Pipeline[[#This Row],[Manager]],Sales_Teams[Manager],Sales_Teams[Regional_Office])</f>
        <v>West</v>
      </c>
      <c r="E7907" t="s">
        <v>55</v>
      </c>
      <c r="F7907" t="s">
        <v>201</v>
      </c>
      <c r="G7907" t="str">
        <f>IFERROR(_xlfn.XLOOKUP(Sales_Pipeline[[#This Row],[Account]],Accounts!$A$2:$A$86,Accounts!$F$2:$F$86),"")</f>
        <v>United States</v>
      </c>
      <c r="H7907" t="s">
        <v>57</v>
      </c>
      <c r="I7907" s="3">
        <v>43040</v>
      </c>
      <c r="J7907" s="3">
        <v>43049</v>
      </c>
      <c r="K7907" s="8" t="str">
        <f>IF(Sales_Pipeline[[#This Row],[Close_Date]]="","",TEXT(Sales_Pipeline[[#This Row],[Close_Date]],"ddd"))</f>
        <v>Fri</v>
      </c>
      <c r="L7907" s="8" t="str">
        <f>IF(Sales_Pipeline[[#This Row],[Close_Date]]="","",TEXT(Sales_Pipeline[[#This Row],[Close_Date]],"mmm"))</f>
        <v>Nov</v>
      </c>
      <c r="M7907" s="8" t="str">
        <f>IF(Sales_Pipeline[[#This Row],[Close_Date]]="","","Q"&amp;ROUNDUP(MONTH(Sales_Pipeline[[#This Row],[Close_Date]])/3,0))</f>
        <v>Q4</v>
      </c>
      <c r="N7907" s="2" cm="1">
        <f t="array" ref="N7907">IFERROR(_xlfn.IFS(Sales_Pipeline[[#This Row],[Deal_Stage]]="Won",_xlfn.XLOOKUP(Sales_Pipeline[[#This Row],[Product]],Products!$A$2:$A$8,Products!$C$2:$C$8),Sales_Pipeline[[#This Row],[Deal_Stage]]="Lost",_xlfn.XLOOKUP(Sales_Pipeline[[#This Row],[Product]],Products!$A$2:$A$8,Products!$C$2:$C$8)),"")</f>
        <v>1096</v>
      </c>
      <c r="O7907" s="2">
        <v>960</v>
      </c>
    </row>
    <row r="7908" spans="1:15" x14ac:dyDescent="0.3">
      <c r="A7908" t="s">
        <v>8054</v>
      </c>
      <c r="B7908" t="s">
        <v>32</v>
      </c>
      <c r="C7908" t="str">
        <f>_xlfn.XLOOKUP(Sales_Pipeline[[#This Row],[Sales_Agent]],Sales_Teams[Sales_Agent],Sales_Teams[Manager])</f>
        <v>Celia Rouche</v>
      </c>
      <c r="D7908" t="str">
        <f>_xlfn.XLOOKUP(Sales_Pipeline[[#This Row],[Manager]],Sales_Teams[Manager],Sales_Teams[Regional_Office])</f>
        <v>West</v>
      </c>
      <c r="E7908" t="s">
        <v>61</v>
      </c>
      <c r="F7908" t="s">
        <v>175</v>
      </c>
      <c r="G7908" t="str">
        <f>IFERROR(_xlfn.XLOOKUP(Sales_Pipeline[[#This Row],[Account]],Accounts!$A$2:$A$86,Accounts!$F$2:$F$86),"")</f>
        <v>Brazil</v>
      </c>
      <c r="H7908" t="s">
        <v>57</v>
      </c>
      <c r="I7908" s="3">
        <v>43040</v>
      </c>
      <c r="J7908" s="3">
        <v>43041</v>
      </c>
      <c r="K7908" s="8" t="str">
        <f>IF(Sales_Pipeline[[#This Row],[Close_Date]]="","",TEXT(Sales_Pipeline[[#This Row],[Close_Date]],"ddd"))</f>
        <v>Thu</v>
      </c>
      <c r="L7908" s="8" t="str">
        <f>IF(Sales_Pipeline[[#This Row],[Close_Date]]="","",TEXT(Sales_Pipeline[[#This Row],[Close_Date]],"mmm"))</f>
        <v>Nov</v>
      </c>
      <c r="M7908" s="8" t="str">
        <f>IF(Sales_Pipeline[[#This Row],[Close_Date]]="","","Q"&amp;ROUNDUP(MONTH(Sales_Pipeline[[#This Row],[Close_Date]])/3,0))</f>
        <v>Q4</v>
      </c>
      <c r="N7908" s="2" cm="1">
        <f t="array" ref="N7908">IFERROR(_xlfn.IFS(Sales_Pipeline[[#This Row],[Deal_Stage]]="Won",_xlfn.XLOOKUP(Sales_Pipeline[[#This Row],[Product]],Products!$A$2:$A$8,Products!$C$2:$C$8),Sales_Pipeline[[#This Row],[Deal_Stage]]="Lost",_xlfn.XLOOKUP(Sales_Pipeline[[#This Row],[Product]],Products!$A$2:$A$8,Products!$C$2:$C$8)),"")</f>
        <v>55</v>
      </c>
      <c r="O7908" s="2">
        <v>55</v>
      </c>
    </row>
    <row r="7909" spans="1:15" x14ac:dyDescent="0.3">
      <c r="A7909" t="s">
        <v>8055</v>
      </c>
      <c r="B7909" t="s">
        <v>17</v>
      </c>
      <c r="C7909" t="str">
        <f>_xlfn.XLOOKUP(Sales_Pipeline[[#This Row],[Sales_Agent]],Sales_Teams[Sales_Agent],Sales_Teams[Manager])</f>
        <v>Cara Losch</v>
      </c>
      <c r="D7909" t="str">
        <f>_xlfn.XLOOKUP(Sales_Pipeline[[#This Row],[Manager]],Sales_Teams[Manager],Sales_Teams[Regional_Office])</f>
        <v>East</v>
      </c>
      <c r="E7909" t="s">
        <v>61</v>
      </c>
      <c r="G7909" t="str">
        <f>IFERROR(_xlfn.XLOOKUP(Sales_Pipeline[[#This Row],[Account]],Accounts!$A$2:$A$86,Accounts!$F$2:$F$86),"")</f>
        <v/>
      </c>
      <c r="H7909" t="s">
        <v>77</v>
      </c>
      <c r="I7909" s="3">
        <v>43040</v>
      </c>
      <c r="K7909" s="8" t="str">
        <f>IF(Sales_Pipeline[[#This Row],[Close_Date]]="","",TEXT(Sales_Pipeline[[#This Row],[Close_Date]],"ddd"))</f>
        <v/>
      </c>
      <c r="L7909" s="8" t="str">
        <f>IF(Sales_Pipeline[[#This Row],[Close_Date]]="","",TEXT(Sales_Pipeline[[#This Row],[Close_Date]],"mmm"))</f>
        <v/>
      </c>
      <c r="M7909" s="8" t="str">
        <f>IF(Sales_Pipeline[[#This Row],[Close_Date]]="","","Q"&amp;ROUNDUP(MONTH(Sales_Pipeline[[#This Row],[Close_Date]])/3,0))</f>
        <v/>
      </c>
      <c r="N7909" s="2" t="str" cm="1">
        <f t="array" ref="N7909">IFERROR(_xlfn.IFS(Sales_Pipeline[[#This Row],[Deal_Stage]]="Won",_xlfn.XLOOKUP(Sales_Pipeline[[#This Row],[Product]],Products!$A$2:$A$8,Products!$C$2:$C$8),Sales_Pipeline[[#This Row],[Deal_Stage]]="Lost",_xlfn.XLOOKUP(Sales_Pipeline[[#This Row],[Product]],Products!$A$2:$A$8,Products!$C$2:$C$8)),"")</f>
        <v/>
      </c>
      <c r="O7909" s="2">
        <v>0</v>
      </c>
    </row>
    <row r="7910" spans="1:15" x14ac:dyDescent="0.3">
      <c r="A7910" t="s">
        <v>8056</v>
      </c>
      <c r="B7910" t="s">
        <v>30</v>
      </c>
      <c r="C7910" t="str">
        <f>_xlfn.XLOOKUP(Sales_Pipeline[[#This Row],[Sales_Agent]],Sales_Teams[Sales_Agent],Sales_Teams[Manager])</f>
        <v>Rocco Neubert</v>
      </c>
      <c r="D7910" t="str">
        <f>_xlfn.XLOOKUP(Sales_Pipeline[[#This Row],[Manager]],Sales_Teams[Manager],Sales_Teams[Regional_Office])</f>
        <v>East</v>
      </c>
      <c r="E7910" t="s">
        <v>8953</v>
      </c>
      <c r="F7910" t="s">
        <v>225</v>
      </c>
      <c r="G7910" t="str">
        <f>IFERROR(_xlfn.XLOOKUP(Sales_Pipeline[[#This Row],[Account]],Accounts!$A$2:$A$86,Accounts!$F$2:$F$86),"")</f>
        <v>United States</v>
      </c>
      <c r="H7910" t="s">
        <v>57</v>
      </c>
      <c r="I7910" s="3">
        <v>43041</v>
      </c>
      <c r="J7910" s="3">
        <v>43046</v>
      </c>
      <c r="K7910" s="8" t="str">
        <f>IF(Sales_Pipeline[[#This Row],[Close_Date]]="","",TEXT(Sales_Pipeline[[#This Row],[Close_Date]],"ddd"))</f>
        <v>Tue</v>
      </c>
      <c r="L7910" s="8" t="str">
        <f>IF(Sales_Pipeline[[#This Row],[Close_Date]]="","",TEXT(Sales_Pipeline[[#This Row],[Close_Date]],"mmm"))</f>
        <v>Nov</v>
      </c>
      <c r="M7910" s="8" t="str">
        <f>IF(Sales_Pipeline[[#This Row],[Close_Date]]="","","Q"&amp;ROUNDUP(MONTH(Sales_Pipeline[[#This Row],[Close_Date]])/3,0))</f>
        <v>Q4</v>
      </c>
      <c r="N7910" s="2" cm="1">
        <f t="array" ref="N7910">IFERROR(_xlfn.IFS(Sales_Pipeline[[#This Row],[Deal_Stage]]="Won",_xlfn.XLOOKUP(Sales_Pipeline[[#This Row],[Product]],Products!$A$2:$A$8,Products!$C$2:$C$8),Sales_Pipeline[[#This Row],[Deal_Stage]]="Lost",_xlfn.XLOOKUP(Sales_Pipeline[[#This Row],[Product]],Products!$A$2:$A$8,Products!$C$2:$C$8)),"")</f>
        <v>4821</v>
      </c>
      <c r="O7910" s="2">
        <v>4155</v>
      </c>
    </row>
    <row r="7911" spans="1:15" x14ac:dyDescent="0.3">
      <c r="A7911" t="s">
        <v>8057</v>
      </c>
      <c r="B7911" t="s">
        <v>20</v>
      </c>
      <c r="C7911" t="str">
        <f>_xlfn.XLOOKUP(Sales_Pipeline[[#This Row],[Sales_Agent]],Sales_Teams[Sales_Agent],Sales_Teams[Manager])</f>
        <v>Cara Losch</v>
      </c>
      <c r="D7911" t="str">
        <f>_xlfn.XLOOKUP(Sales_Pipeline[[#This Row],[Manager]],Sales_Teams[Manager],Sales_Teams[Regional_Office])</f>
        <v>East</v>
      </c>
      <c r="E7911" t="s">
        <v>61</v>
      </c>
      <c r="G7911" t="str">
        <f>IFERROR(_xlfn.XLOOKUP(Sales_Pipeline[[#This Row],[Account]],Accounts!$A$2:$A$86,Accounts!$F$2:$F$86),"")</f>
        <v/>
      </c>
      <c r="H7911" t="s">
        <v>77</v>
      </c>
      <c r="I7911" s="3">
        <v>43041</v>
      </c>
      <c r="K7911" s="8" t="str">
        <f>IF(Sales_Pipeline[[#This Row],[Close_Date]]="","",TEXT(Sales_Pipeline[[#This Row],[Close_Date]],"ddd"))</f>
        <v/>
      </c>
      <c r="L7911" s="8" t="str">
        <f>IF(Sales_Pipeline[[#This Row],[Close_Date]]="","",TEXT(Sales_Pipeline[[#This Row],[Close_Date]],"mmm"))</f>
        <v/>
      </c>
      <c r="M7911" s="8" t="str">
        <f>IF(Sales_Pipeline[[#This Row],[Close_Date]]="","","Q"&amp;ROUNDUP(MONTH(Sales_Pipeline[[#This Row],[Close_Date]])/3,0))</f>
        <v/>
      </c>
      <c r="N7911" s="2" t="str" cm="1">
        <f t="array" ref="N7911">IFERROR(_xlfn.IFS(Sales_Pipeline[[#This Row],[Deal_Stage]]="Won",_xlfn.XLOOKUP(Sales_Pipeline[[#This Row],[Product]],Products!$A$2:$A$8,Products!$C$2:$C$8),Sales_Pipeline[[#This Row],[Deal_Stage]]="Lost",_xlfn.XLOOKUP(Sales_Pipeline[[#This Row],[Product]],Products!$A$2:$A$8,Products!$C$2:$C$8)),"")</f>
        <v/>
      </c>
      <c r="O7911" s="2">
        <v>0</v>
      </c>
    </row>
    <row r="7912" spans="1:15" x14ac:dyDescent="0.3">
      <c r="A7912" t="s">
        <v>8058</v>
      </c>
      <c r="B7912" t="s">
        <v>25</v>
      </c>
      <c r="C7912" t="str">
        <f>_xlfn.XLOOKUP(Sales_Pipeline[[#This Row],[Sales_Agent]],Sales_Teams[Sales_Agent],Sales_Teams[Manager])</f>
        <v>Rocco Neubert</v>
      </c>
      <c r="D7912" t="str">
        <f>_xlfn.XLOOKUP(Sales_Pipeline[[#This Row],[Manager]],Sales_Teams[Manager],Sales_Teams[Regional_Office])</f>
        <v>East</v>
      </c>
      <c r="E7912" t="s">
        <v>55</v>
      </c>
      <c r="F7912" t="s">
        <v>234</v>
      </c>
      <c r="G7912" t="str">
        <f>IFERROR(_xlfn.XLOOKUP(Sales_Pipeline[[#This Row],[Account]],Accounts!$A$2:$A$86,Accounts!$F$2:$F$86),"")</f>
        <v>United States</v>
      </c>
      <c r="H7912" t="s">
        <v>82</v>
      </c>
      <c r="I7912" s="3">
        <v>43041</v>
      </c>
      <c r="J7912" s="3">
        <v>43044</v>
      </c>
      <c r="K7912" s="8" t="str">
        <f>IF(Sales_Pipeline[[#This Row],[Close_Date]]="","",TEXT(Sales_Pipeline[[#This Row],[Close_Date]],"ddd"))</f>
        <v>Sun</v>
      </c>
      <c r="L7912" s="8" t="str">
        <f>IF(Sales_Pipeline[[#This Row],[Close_Date]]="","",TEXT(Sales_Pipeline[[#This Row],[Close_Date]],"mmm"))</f>
        <v>Nov</v>
      </c>
      <c r="M7912" s="8" t="str">
        <f>IF(Sales_Pipeline[[#This Row],[Close_Date]]="","","Q"&amp;ROUNDUP(MONTH(Sales_Pipeline[[#This Row],[Close_Date]])/3,0))</f>
        <v>Q4</v>
      </c>
      <c r="N7912" s="2" cm="1">
        <f t="array" ref="N7912">IFERROR(_xlfn.IFS(Sales_Pipeline[[#This Row],[Deal_Stage]]="Won",_xlfn.XLOOKUP(Sales_Pipeline[[#This Row],[Product]],Products!$A$2:$A$8,Products!$C$2:$C$8),Sales_Pipeline[[#This Row],[Deal_Stage]]="Lost",_xlfn.XLOOKUP(Sales_Pipeline[[#This Row],[Product]],Products!$A$2:$A$8,Products!$C$2:$C$8)),"")</f>
        <v>1096</v>
      </c>
      <c r="O7912" s="2">
        <v>0</v>
      </c>
    </row>
    <row r="7913" spans="1:15" x14ac:dyDescent="0.3">
      <c r="A7913" t="s">
        <v>8059</v>
      </c>
      <c r="B7913" t="s">
        <v>28</v>
      </c>
      <c r="C7913" t="str">
        <f>_xlfn.XLOOKUP(Sales_Pipeline[[#This Row],[Sales_Agent]],Sales_Teams[Sales_Agent],Sales_Teams[Manager])</f>
        <v>Rocco Neubert</v>
      </c>
      <c r="D7913" t="str">
        <f>_xlfn.XLOOKUP(Sales_Pipeline[[#This Row],[Manager]],Sales_Teams[Manager],Sales_Teams[Regional_Office])</f>
        <v>East</v>
      </c>
      <c r="E7913" t="s">
        <v>63</v>
      </c>
      <c r="F7913" t="s">
        <v>209</v>
      </c>
      <c r="G7913" t="str">
        <f>IFERROR(_xlfn.XLOOKUP(Sales_Pipeline[[#This Row],[Account]],Accounts!$A$2:$A$86,Accounts!$F$2:$F$86),"")</f>
        <v>United States</v>
      </c>
      <c r="H7913" t="s">
        <v>57</v>
      </c>
      <c r="I7913" s="3">
        <v>43041</v>
      </c>
      <c r="J7913" s="3">
        <v>43067</v>
      </c>
      <c r="K7913" s="8" t="str">
        <f>IF(Sales_Pipeline[[#This Row],[Close_Date]]="","",TEXT(Sales_Pipeline[[#This Row],[Close_Date]],"ddd"))</f>
        <v>Tue</v>
      </c>
      <c r="L7913" s="8" t="str">
        <f>IF(Sales_Pipeline[[#This Row],[Close_Date]]="","",TEXT(Sales_Pipeline[[#This Row],[Close_Date]],"mmm"))</f>
        <v>Nov</v>
      </c>
      <c r="M7913" s="8" t="str">
        <f>IF(Sales_Pipeline[[#This Row],[Close_Date]]="","","Q"&amp;ROUNDUP(MONTH(Sales_Pipeline[[#This Row],[Close_Date]])/3,0))</f>
        <v>Q4</v>
      </c>
      <c r="N7913" s="2" cm="1">
        <f t="array" ref="N7913">IFERROR(_xlfn.IFS(Sales_Pipeline[[#This Row],[Deal_Stage]]="Won",_xlfn.XLOOKUP(Sales_Pipeline[[#This Row],[Product]],Products!$A$2:$A$8,Products!$C$2:$C$8),Sales_Pipeline[[#This Row],[Deal_Stage]]="Lost",_xlfn.XLOOKUP(Sales_Pipeline[[#This Row],[Product]],Products!$A$2:$A$8,Products!$C$2:$C$8)),"")</f>
        <v>550</v>
      </c>
      <c r="O7913" s="2">
        <v>532</v>
      </c>
    </row>
    <row r="7914" spans="1:15" x14ac:dyDescent="0.3">
      <c r="A7914" t="s">
        <v>8060</v>
      </c>
      <c r="B7914" t="s">
        <v>10</v>
      </c>
      <c r="C7914" t="str">
        <f>_xlfn.XLOOKUP(Sales_Pipeline[[#This Row],[Sales_Agent]],Sales_Teams[Sales_Agent],Sales_Teams[Manager])</f>
        <v>Melvin Marxen</v>
      </c>
      <c r="D7914" t="str">
        <f>_xlfn.XLOOKUP(Sales_Pipeline[[#This Row],[Manager]],Sales_Teams[Manager],Sales_Teams[Regional_Office])</f>
        <v>Central</v>
      </c>
      <c r="E7914" t="s">
        <v>63</v>
      </c>
      <c r="F7914" t="s">
        <v>56</v>
      </c>
      <c r="G7914" t="str">
        <f>IFERROR(_xlfn.XLOOKUP(Sales_Pipeline[[#This Row],[Account]],Accounts!$A$2:$A$86,Accounts!$F$2:$F$86),"")</f>
        <v>United States</v>
      </c>
      <c r="H7914" t="s">
        <v>57</v>
      </c>
      <c r="I7914" s="3">
        <v>43041</v>
      </c>
      <c r="J7914" s="3">
        <v>43042</v>
      </c>
      <c r="K7914" s="8" t="str">
        <f>IF(Sales_Pipeline[[#This Row],[Close_Date]]="","",TEXT(Sales_Pipeline[[#This Row],[Close_Date]],"ddd"))</f>
        <v>Fri</v>
      </c>
      <c r="L7914" s="8" t="str">
        <f>IF(Sales_Pipeline[[#This Row],[Close_Date]]="","",TEXT(Sales_Pipeline[[#This Row],[Close_Date]],"mmm"))</f>
        <v>Nov</v>
      </c>
      <c r="M7914" s="8" t="str">
        <f>IF(Sales_Pipeline[[#This Row],[Close_Date]]="","","Q"&amp;ROUNDUP(MONTH(Sales_Pipeline[[#This Row],[Close_Date]])/3,0))</f>
        <v>Q4</v>
      </c>
      <c r="N7914" s="2" cm="1">
        <f t="array" ref="N7914">IFERROR(_xlfn.IFS(Sales_Pipeline[[#This Row],[Deal_Stage]]="Won",_xlfn.XLOOKUP(Sales_Pipeline[[#This Row],[Product]],Products!$A$2:$A$8,Products!$C$2:$C$8),Sales_Pipeline[[#This Row],[Deal_Stage]]="Lost",_xlfn.XLOOKUP(Sales_Pipeline[[#This Row],[Product]],Products!$A$2:$A$8,Products!$C$2:$C$8)),"")</f>
        <v>550</v>
      </c>
      <c r="O7914" s="2">
        <v>479</v>
      </c>
    </row>
    <row r="7915" spans="1:15" x14ac:dyDescent="0.3">
      <c r="A7915" t="s">
        <v>8061</v>
      </c>
      <c r="B7915" t="s">
        <v>43</v>
      </c>
      <c r="C7915" t="str">
        <f>_xlfn.XLOOKUP(Sales_Pipeline[[#This Row],[Sales_Agent]],Sales_Teams[Sales_Agent],Sales_Teams[Manager])</f>
        <v>Summer Sewald</v>
      </c>
      <c r="D7915" t="str">
        <f>_xlfn.XLOOKUP(Sales_Pipeline[[#This Row],[Manager]],Sales_Teams[Manager],Sales_Teams[Regional_Office])</f>
        <v>West</v>
      </c>
      <c r="E7915" t="s">
        <v>63</v>
      </c>
      <c r="F7915" t="s">
        <v>120</v>
      </c>
      <c r="G7915" t="str">
        <f>IFERROR(_xlfn.XLOOKUP(Sales_Pipeline[[#This Row],[Account]],Accounts!$A$2:$A$86,Accounts!$F$2:$F$86),"")</f>
        <v>United States</v>
      </c>
      <c r="H7915" t="s">
        <v>82</v>
      </c>
      <c r="I7915" s="3">
        <v>43041</v>
      </c>
      <c r="J7915" s="3">
        <v>43046</v>
      </c>
      <c r="K7915" s="8" t="str">
        <f>IF(Sales_Pipeline[[#This Row],[Close_Date]]="","",TEXT(Sales_Pipeline[[#This Row],[Close_Date]],"ddd"))</f>
        <v>Tue</v>
      </c>
      <c r="L7915" s="8" t="str">
        <f>IF(Sales_Pipeline[[#This Row],[Close_Date]]="","",TEXT(Sales_Pipeline[[#This Row],[Close_Date]],"mmm"))</f>
        <v>Nov</v>
      </c>
      <c r="M7915" s="8" t="str">
        <f>IF(Sales_Pipeline[[#This Row],[Close_Date]]="","","Q"&amp;ROUNDUP(MONTH(Sales_Pipeline[[#This Row],[Close_Date]])/3,0))</f>
        <v>Q4</v>
      </c>
      <c r="N7915" s="2" cm="1">
        <f t="array" ref="N7915">IFERROR(_xlfn.IFS(Sales_Pipeline[[#This Row],[Deal_Stage]]="Won",_xlfn.XLOOKUP(Sales_Pipeline[[#This Row],[Product]],Products!$A$2:$A$8,Products!$C$2:$C$8),Sales_Pipeline[[#This Row],[Deal_Stage]]="Lost",_xlfn.XLOOKUP(Sales_Pipeline[[#This Row],[Product]],Products!$A$2:$A$8,Products!$C$2:$C$8)),"")</f>
        <v>550</v>
      </c>
      <c r="O7915" s="2">
        <v>0</v>
      </c>
    </row>
    <row r="7916" spans="1:15" x14ac:dyDescent="0.3">
      <c r="A7916" t="s">
        <v>8062</v>
      </c>
      <c r="B7916" t="s">
        <v>37</v>
      </c>
      <c r="C7916" t="str">
        <f>_xlfn.XLOOKUP(Sales_Pipeline[[#This Row],[Sales_Agent]],Sales_Teams[Sales_Agent],Sales_Teams[Manager])</f>
        <v>Celia Rouche</v>
      </c>
      <c r="D7916" t="str">
        <f>_xlfn.XLOOKUP(Sales_Pipeline[[#This Row],[Manager]],Sales_Teams[Manager],Sales_Teams[Regional_Office])</f>
        <v>West</v>
      </c>
      <c r="E7916" t="s">
        <v>8953</v>
      </c>
      <c r="G7916" t="str">
        <f>IFERROR(_xlfn.XLOOKUP(Sales_Pipeline[[#This Row],[Account]],Accounts!$A$2:$A$86,Accounts!$F$2:$F$86),"")</f>
        <v/>
      </c>
      <c r="H7916" t="s">
        <v>77</v>
      </c>
      <c r="I7916" s="3">
        <v>43041</v>
      </c>
      <c r="K7916" s="8" t="str">
        <f>IF(Sales_Pipeline[[#This Row],[Close_Date]]="","",TEXT(Sales_Pipeline[[#This Row],[Close_Date]],"ddd"))</f>
        <v/>
      </c>
      <c r="L7916" s="8" t="str">
        <f>IF(Sales_Pipeline[[#This Row],[Close_Date]]="","",TEXT(Sales_Pipeline[[#This Row],[Close_Date]],"mmm"))</f>
        <v/>
      </c>
      <c r="M7916" s="8" t="str">
        <f>IF(Sales_Pipeline[[#This Row],[Close_Date]]="","","Q"&amp;ROUNDUP(MONTH(Sales_Pipeline[[#This Row],[Close_Date]])/3,0))</f>
        <v/>
      </c>
      <c r="N7916" s="2" t="str" cm="1">
        <f t="array" ref="N7916">IFERROR(_xlfn.IFS(Sales_Pipeline[[#This Row],[Deal_Stage]]="Won",_xlfn.XLOOKUP(Sales_Pipeline[[#This Row],[Product]],Products!$A$2:$A$8,Products!$C$2:$C$8),Sales_Pipeline[[#This Row],[Deal_Stage]]="Lost",_xlfn.XLOOKUP(Sales_Pipeline[[#This Row],[Product]],Products!$A$2:$A$8,Products!$C$2:$C$8)),"")</f>
        <v/>
      </c>
      <c r="O7916" s="2">
        <v>0</v>
      </c>
    </row>
    <row r="7917" spans="1:15" x14ac:dyDescent="0.3">
      <c r="A7917" t="s">
        <v>8063</v>
      </c>
      <c r="B7917" t="s">
        <v>37</v>
      </c>
      <c r="C7917" t="str">
        <f>_xlfn.XLOOKUP(Sales_Pipeline[[#This Row],[Sales_Agent]],Sales_Teams[Sales_Agent],Sales_Teams[Manager])</f>
        <v>Celia Rouche</v>
      </c>
      <c r="D7917" t="str">
        <f>_xlfn.XLOOKUP(Sales_Pipeline[[#This Row],[Manager]],Sales_Teams[Manager],Sales_Teams[Regional_Office])</f>
        <v>West</v>
      </c>
      <c r="E7917" t="s">
        <v>8953</v>
      </c>
      <c r="F7917" t="s">
        <v>120</v>
      </c>
      <c r="G7917" t="str">
        <f>IFERROR(_xlfn.XLOOKUP(Sales_Pipeline[[#This Row],[Account]],Accounts!$A$2:$A$86,Accounts!$F$2:$F$86),"")</f>
        <v>United States</v>
      </c>
      <c r="H7917" t="s">
        <v>57</v>
      </c>
      <c r="I7917" s="3">
        <v>43041</v>
      </c>
      <c r="J7917" s="3">
        <v>43068</v>
      </c>
      <c r="K7917" s="8" t="str">
        <f>IF(Sales_Pipeline[[#This Row],[Close_Date]]="","",TEXT(Sales_Pipeline[[#This Row],[Close_Date]],"ddd"))</f>
        <v>Wed</v>
      </c>
      <c r="L7917" s="8" t="str">
        <f>IF(Sales_Pipeline[[#This Row],[Close_Date]]="","",TEXT(Sales_Pipeline[[#This Row],[Close_Date]],"mmm"))</f>
        <v>Nov</v>
      </c>
      <c r="M7917" s="8" t="str">
        <f>IF(Sales_Pipeline[[#This Row],[Close_Date]]="","","Q"&amp;ROUNDUP(MONTH(Sales_Pipeline[[#This Row],[Close_Date]])/3,0))</f>
        <v>Q4</v>
      </c>
      <c r="N7917" s="2" cm="1">
        <f t="array" ref="N7917">IFERROR(_xlfn.IFS(Sales_Pipeline[[#This Row],[Deal_Stage]]="Won",_xlfn.XLOOKUP(Sales_Pipeline[[#This Row],[Product]],Products!$A$2:$A$8,Products!$C$2:$C$8),Sales_Pipeline[[#This Row],[Deal_Stage]]="Lost",_xlfn.XLOOKUP(Sales_Pipeline[[#This Row],[Product]],Products!$A$2:$A$8,Products!$C$2:$C$8)),"")</f>
        <v>4821</v>
      </c>
      <c r="O7917" s="2">
        <v>4521</v>
      </c>
    </row>
    <row r="7918" spans="1:15" x14ac:dyDescent="0.3">
      <c r="A7918" t="s">
        <v>8064</v>
      </c>
      <c r="B7918" t="s">
        <v>29</v>
      </c>
      <c r="C7918" t="str">
        <f>_xlfn.XLOOKUP(Sales_Pipeline[[#This Row],[Sales_Agent]],Sales_Teams[Sales_Agent],Sales_Teams[Manager])</f>
        <v>Rocco Neubert</v>
      </c>
      <c r="D7918" t="str">
        <f>_xlfn.XLOOKUP(Sales_Pipeline[[#This Row],[Manager]],Sales_Teams[Manager],Sales_Teams[Regional_Office])</f>
        <v>East</v>
      </c>
      <c r="E7918" t="s">
        <v>63</v>
      </c>
      <c r="F7918" t="s">
        <v>109</v>
      </c>
      <c r="G7918" t="str">
        <f>IFERROR(_xlfn.XLOOKUP(Sales_Pipeline[[#This Row],[Account]],Accounts!$A$2:$A$86,Accounts!$F$2:$F$86),"")</f>
        <v>Japan</v>
      </c>
      <c r="H7918" t="s">
        <v>57</v>
      </c>
      <c r="I7918" s="3">
        <v>43041</v>
      </c>
      <c r="J7918" s="3">
        <v>43055</v>
      </c>
      <c r="K7918" s="8" t="str">
        <f>IF(Sales_Pipeline[[#This Row],[Close_Date]]="","",TEXT(Sales_Pipeline[[#This Row],[Close_Date]],"ddd"))</f>
        <v>Thu</v>
      </c>
      <c r="L7918" s="8" t="str">
        <f>IF(Sales_Pipeline[[#This Row],[Close_Date]]="","",TEXT(Sales_Pipeline[[#This Row],[Close_Date]],"mmm"))</f>
        <v>Nov</v>
      </c>
      <c r="M7918" s="8" t="str">
        <f>IF(Sales_Pipeline[[#This Row],[Close_Date]]="","","Q"&amp;ROUNDUP(MONTH(Sales_Pipeline[[#This Row],[Close_Date]])/3,0))</f>
        <v>Q4</v>
      </c>
      <c r="N7918" s="2" cm="1">
        <f t="array" ref="N7918">IFERROR(_xlfn.IFS(Sales_Pipeline[[#This Row],[Deal_Stage]]="Won",_xlfn.XLOOKUP(Sales_Pipeline[[#This Row],[Product]],Products!$A$2:$A$8,Products!$C$2:$C$8),Sales_Pipeline[[#This Row],[Deal_Stage]]="Lost",_xlfn.XLOOKUP(Sales_Pipeline[[#This Row],[Product]],Products!$A$2:$A$8,Products!$C$2:$C$8)),"")</f>
        <v>550</v>
      </c>
      <c r="O7918" s="2">
        <v>585</v>
      </c>
    </row>
    <row r="7919" spans="1:15" x14ac:dyDescent="0.3">
      <c r="A7919" t="s">
        <v>8065</v>
      </c>
      <c r="B7919" t="s">
        <v>32</v>
      </c>
      <c r="C7919" t="str">
        <f>_xlfn.XLOOKUP(Sales_Pipeline[[#This Row],[Sales_Agent]],Sales_Teams[Sales_Agent],Sales_Teams[Manager])</f>
        <v>Celia Rouche</v>
      </c>
      <c r="D7919" t="str">
        <f>_xlfn.XLOOKUP(Sales_Pipeline[[#This Row],[Manager]],Sales_Teams[Manager],Sales_Teams[Regional_Office])</f>
        <v>West</v>
      </c>
      <c r="E7919" t="s">
        <v>63</v>
      </c>
      <c r="F7919" t="s">
        <v>85</v>
      </c>
      <c r="G7919" t="str">
        <f>IFERROR(_xlfn.XLOOKUP(Sales_Pipeline[[#This Row],[Account]],Accounts!$A$2:$A$86,Accounts!$F$2:$F$86),"")</f>
        <v>Poland</v>
      </c>
      <c r="H7919" t="s">
        <v>82</v>
      </c>
      <c r="I7919" s="3">
        <v>43041</v>
      </c>
      <c r="J7919" s="3">
        <v>43046</v>
      </c>
      <c r="K7919" s="8" t="str">
        <f>IF(Sales_Pipeline[[#This Row],[Close_Date]]="","",TEXT(Sales_Pipeline[[#This Row],[Close_Date]],"ddd"))</f>
        <v>Tue</v>
      </c>
      <c r="L7919" s="8" t="str">
        <f>IF(Sales_Pipeline[[#This Row],[Close_Date]]="","",TEXT(Sales_Pipeline[[#This Row],[Close_Date]],"mmm"))</f>
        <v>Nov</v>
      </c>
      <c r="M7919" s="8" t="str">
        <f>IF(Sales_Pipeline[[#This Row],[Close_Date]]="","","Q"&amp;ROUNDUP(MONTH(Sales_Pipeline[[#This Row],[Close_Date]])/3,0))</f>
        <v>Q4</v>
      </c>
      <c r="N7919" s="2" cm="1">
        <f t="array" ref="N7919">IFERROR(_xlfn.IFS(Sales_Pipeline[[#This Row],[Deal_Stage]]="Won",_xlfn.XLOOKUP(Sales_Pipeline[[#This Row],[Product]],Products!$A$2:$A$8,Products!$C$2:$C$8),Sales_Pipeline[[#This Row],[Deal_Stage]]="Lost",_xlfn.XLOOKUP(Sales_Pipeline[[#This Row],[Product]],Products!$A$2:$A$8,Products!$C$2:$C$8)),"")</f>
        <v>550</v>
      </c>
      <c r="O7919" s="2">
        <v>0</v>
      </c>
    </row>
    <row r="7920" spans="1:15" x14ac:dyDescent="0.3">
      <c r="A7920" t="s">
        <v>8066</v>
      </c>
      <c r="B7920" t="s">
        <v>32</v>
      </c>
      <c r="C7920" t="str">
        <f>_xlfn.XLOOKUP(Sales_Pipeline[[#This Row],[Sales_Agent]],Sales_Teams[Sales_Agent],Sales_Teams[Manager])</f>
        <v>Celia Rouche</v>
      </c>
      <c r="D7920" t="str">
        <f>_xlfn.XLOOKUP(Sales_Pipeline[[#This Row],[Manager]],Sales_Teams[Manager],Sales_Teams[Regional_Office])</f>
        <v>West</v>
      </c>
      <c r="E7920" t="s">
        <v>63</v>
      </c>
      <c r="F7920" t="s">
        <v>87</v>
      </c>
      <c r="G7920" t="str">
        <f>IFERROR(_xlfn.XLOOKUP(Sales_Pipeline[[#This Row],[Account]],Accounts!$A$2:$A$86,Accounts!$F$2:$F$86),"")</f>
        <v>United States</v>
      </c>
      <c r="H7920" t="s">
        <v>57</v>
      </c>
      <c r="I7920" s="3">
        <v>43041</v>
      </c>
      <c r="J7920" s="3">
        <v>43045</v>
      </c>
      <c r="K7920" s="8" t="str">
        <f>IF(Sales_Pipeline[[#This Row],[Close_Date]]="","",TEXT(Sales_Pipeline[[#This Row],[Close_Date]],"ddd"))</f>
        <v>Mon</v>
      </c>
      <c r="L7920" s="8" t="str">
        <f>IF(Sales_Pipeline[[#This Row],[Close_Date]]="","",TEXT(Sales_Pipeline[[#This Row],[Close_Date]],"mmm"))</f>
        <v>Nov</v>
      </c>
      <c r="M7920" s="8" t="str">
        <f>IF(Sales_Pipeline[[#This Row],[Close_Date]]="","","Q"&amp;ROUNDUP(MONTH(Sales_Pipeline[[#This Row],[Close_Date]])/3,0))</f>
        <v>Q4</v>
      </c>
      <c r="N7920" s="2" cm="1">
        <f t="array" ref="N7920">IFERROR(_xlfn.IFS(Sales_Pipeline[[#This Row],[Deal_Stage]]="Won",_xlfn.XLOOKUP(Sales_Pipeline[[#This Row],[Product]],Products!$A$2:$A$8,Products!$C$2:$C$8),Sales_Pipeline[[#This Row],[Deal_Stage]]="Lost",_xlfn.XLOOKUP(Sales_Pipeline[[#This Row],[Product]],Products!$A$2:$A$8,Products!$C$2:$C$8)),"")</f>
        <v>550</v>
      </c>
      <c r="O7920" s="2">
        <v>430</v>
      </c>
    </row>
    <row r="7921" spans="1:15" x14ac:dyDescent="0.3">
      <c r="A7921" t="s">
        <v>8067</v>
      </c>
      <c r="B7921" t="s">
        <v>15</v>
      </c>
      <c r="C7921" t="str">
        <f>_xlfn.XLOOKUP(Sales_Pipeline[[#This Row],[Sales_Agent]],Sales_Teams[Sales_Agent],Sales_Teams[Manager])</f>
        <v>Melvin Marxen</v>
      </c>
      <c r="D7921" t="str">
        <f>_xlfn.XLOOKUP(Sales_Pipeline[[#This Row],[Manager]],Sales_Teams[Manager],Sales_Teams[Regional_Office])</f>
        <v>Central</v>
      </c>
      <c r="E7921" t="s">
        <v>8953</v>
      </c>
      <c r="F7921" t="s">
        <v>64</v>
      </c>
      <c r="G7921" t="str">
        <f>IFERROR(_xlfn.XLOOKUP(Sales_Pipeline[[#This Row],[Account]],Accounts!$A$2:$A$86,Accounts!$F$2:$F$86),"")</f>
        <v>United States</v>
      </c>
      <c r="H7921" t="s">
        <v>82</v>
      </c>
      <c r="I7921" s="3">
        <v>43042</v>
      </c>
      <c r="J7921" s="3">
        <v>43048</v>
      </c>
      <c r="K7921" s="8" t="str">
        <f>IF(Sales_Pipeline[[#This Row],[Close_Date]]="","",TEXT(Sales_Pipeline[[#This Row],[Close_Date]],"ddd"))</f>
        <v>Thu</v>
      </c>
      <c r="L7921" s="8" t="str">
        <f>IF(Sales_Pipeline[[#This Row],[Close_Date]]="","",TEXT(Sales_Pipeline[[#This Row],[Close_Date]],"mmm"))</f>
        <v>Nov</v>
      </c>
      <c r="M7921" s="8" t="str">
        <f>IF(Sales_Pipeline[[#This Row],[Close_Date]]="","","Q"&amp;ROUNDUP(MONTH(Sales_Pipeline[[#This Row],[Close_Date]])/3,0))</f>
        <v>Q4</v>
      </c>
      <c r="N7921" s="2" cm="1">
        <f t="array" ref="N7921">IFERROR(_xlfn.IFS(Sales_Pipeline[[#This Row],[Deal_Stage]]="Won",_xlfn.XLOOKUP(Sales_Pipeline[[#This Row],[Product]],Products!$A$2:$A$8,Products!$C$2:$C$8),Sales_Pipeline[[#This Row],[Deal_Stage]]="Lost",_xlfn.XLOOKUP(Sales_Pipeline[[#This Row],[Product]],Products!$A$2:$A$8,Products!$C$2:$C$8)),"")</f>
        <v>4821</v>
      </c>
      <c r="O7921" s="2">
        <v>0</v>
      </c>
    </row>
    <row r="7922" spans="1:15" x14ac:dyDescent="0.3">
      <c r="A7922" t="s">
        <v>8068</v>
      </c>
      <c r="B7922" t="s">
        <v>10</v>
      </c>
      <c r="C7922" t="str">
        <f>_xlfn.XLOOKUP(Sales_Pipeline[[#This Row],[Sales_Agent]],Sales_Teams[Sales_Agent],Sales_Teams[Manager])</f>
        <v>Melvin Marxen</v>
      </c>
      <c r="D7922" t="str">
        <f>_xlfn.XLOOKUP(Sales_Pipeline[[#This Row],[Manager]],Sales_Teams[Manager],Sales_Teams[Regional_Office])</f>
        <v>Central</v>
      </c>
      <c r="E7922" t="s">
        <v>63</v>
      </c>
      <c r="F7922" t="s">
        <v>81</v>
      </c>
      <c r="G7922" t="str">
        <f>IFERROR(_xlfn.XLOOKUP(Sales_Pipeline[[#This Row],[Account]],Accounts!$A$2:$A$86,Accounts!$F$2:$F$86),"")</f>
        <v>Italy</v>
      </c>
      <c r="H7922" t="s">
        <v>57</v>
      </c>
      <c r="I7922" s="3">
        <v>43042</v>
      </c>
      <c r="J7922" s="3">
        <v>43071</v>
      </c>
      <c r="K7922" s="8" t="str">
        <f>IF(Sales_Pipeline[[#This Row],[Close_Date]]="","",TEXT(Sales_Pipeline[[#This Row],[Close_Date]],"ddd"))</f>
        <v>Sat</v>
      </c>
      <c r="L7922" s="8" t="str">
        <f>IF(Sales_Pipeline[[#This Row],[Close_Date]]="","",TEXT(Sales_Pipeline[[#This Row],[Close_Date]],"mmm"))</f>
        <v>Dec</v>
      </c>
      <c r="M7922" s="8" t="str">
        <f>IF(Sales_Pipeline[[#This Row],[Close_Date]]="","","Q"&amp;ROUNDUP(MONTH(Sales_Pipeline[[#This Row],[Close_Date]])/3,0))</f>
        <v>Q4</v>
      </c>
      <c r="N7922" s="2" cm="1">
        <f t="array" ref="N7922">IFERROR(_xlfn.IFS(Sales_Pipeline[[#This Row],[Deal_Stage]]="Won",_xlfn.XLOOKUP(Sales_Pipeline[[#This Row],[Product]],Products!$A$2:$A$8,Products!$C$2:$C$8),Sales_Pipeline[[#This Row],[Deal_Stage]]="Lost",_xlfn.XLOOKUP(Sales_Pipeline[[#This Row],[Product]],Products!$A$2:$A$8,Products!$C$2:$C$8)),"")</f>
        <v>550</v>
      </c>
      <c r="O7922" s="2">
        <v>577</v>
      </c>
    </row>
    <row r="7923" spans="1:15" x14ac:dyDescent="0.3">
      <c r="A7923" t="s">
        <v>8069</v>
      </c>
      <c r="B7923" t="s">
        <v>43</v>
      </c>
      <c r="C7923" t="str">
        <f>_xlfn.XLOOKUP(Sales_Pipeline[[#This Row],[Sales_Agent]],Sales_Teams[Sales_Agent],Sales_Teams[Manager])</f>
        <v>Summer Sewald</v>
      </c>
      <c r="D7923" t="str">
        <f>_xlfn.XLOOKUP(Sales_Pipeline[[#This Row],[Manager]],Sales_Teams[Manager],Sales_Teams[Regional_Office])</f>
        <v>West</v>
      </c>
      <c r="E7923" t="s">
        <v>63</v>
      </c>
      <c r="G7923" t="str">
        <f>IFERROR(_xlfn.XLOOKUP(Sales_Pipeline[[#This Row],[Account]],Accounts!$A$2:$A$86,Accounts!$F$2:$F$86),"")</f>
        <v/>
      </c>
      <c r="H7923" t="s">
        <v>77</v>
      </c>
      <c r="I7923" s="3">
        <v>43042</v>
      </c>
      <c r="K7923" s="8" t="str">
        <f>IF(Sales_Pipeline[[#This Row],[Close_Date]]="","",TEXT(Sales_Pipeline[[#This Row],[Close_Date]],"ddd"))</f>
        <v/>
      </c>
      <c r="L7923" s="8" t="str">
        <f>IF(Sales_Pipeline[[#This Row],[Close_Date]]="","",TEXT(Sales_Pipeline[[#This Row],[Close_Date]],"mmm"))</f>
        <v/>
      </c>
      <c r="M7923" s="8" t="str">
        <f>IF(Sales_Pipeline[[#This Row],[Close_Date]]="","","Q"&amp;ROUNDUP(MONTH(Sales_Pipeline[[#This Row],[Close_Date]])/3,0))</f>
        <v/>
      </c>
      <c r="N7923" s="2" t="str" cm="1">
        <f t="array" ref="N7923">IFERROR(_xlfn.IFS(Sales_Pipeline[[#This Row],[Deal_Stage]]="Won",_xlfn.XLOOKUP(Sales_Pipeline[[#This Row],[Product]],Products!$A$2:$A$8,Products!$C$2:$C$8),Sales_Pipeline[[#This Row],[Deal_Stage]]="Lost",_xlfn.XLOOKUP(Sales_Pipeline[[#This Row],[Product]],Products!$A$2:$A$8,Products!$C$2:$C$8)),"")</f>
        <v/>
      </c>
      <c r="O7923" s="2">
        <v>0</v>
      </c>
    </row>
    <row r="7924" spans="1:15" x14ac:dyDescent="0.3">
      <c r="A7924" t="s">
        <v>8070</v>
      </c>
      <c r="B7924" t="s">
        <v>37</v>
      </c>
      <c r="C7924" t="str">
        <f>_xlfn.XLOOKUP(Sales_Pipeline[[#This Row],[Sales_Agent]],Sales_Teams[Sales_Agent],Sales_Teams[Manager])</f>
        <v>Celia Rouche</v>
      </c>
      <c r="D7924" t="str">
        <f>_xlfn.XLOOKUP(Sales_Pipeline[[#This Row],[Manager]],Sales_Teams[Manager],Sales_Teams[Regional_Office])</f>
        <v>West</v>
      </c>
      <c r="E7924" t="s">
        <v>55</v>
      </c>
      <c r="F7924" t="s">
        <v>107</v>
      </c>
      <c r="G7924" t="str">
        <f>IFERROR(_xlfn.XLOOKUP(Sales_Pipeline[[#This Row],[Account]],Accounts!$A$2:$A$86,Accounts!$F$2:$F$86),"")</f>
        <v>United States</v>
      </c>
      <c r="H7924" t="s">
        <v>77</v>
      </c>
      <c r="I7924" s="3">
        <v>43042</v>
      </c>
      <c r="K7924" s="8" t="str">
        <f>IF(Sales_Pipeline[[#This Row],[Close_Date]]="","",TEXT(Sales_Pipeline[[#This Row],[Close_Date]],"ddd"))</f>
        <v/>
      </c>
      <c r="L7924" s="8" t="str">
        <f>IF(Sales_Pipeline[[#This Row],[Close_Date]]="","",TEXT(Sales_Pipeline[[#This Row],[Close_Date]],"mmm"))</f>
        <v/>
      </c>
      <c r="M7924" s="8" t="str">
        <f>IF(Sales_Pipeline[[#This Row],[Close_Date]]="","","Q"&amp;ROUNDUP(MONTH(Sales_Pipeline[[#This Row],[Close_Date]])/3,0))</f>
        <v/>
      </c>
      <c r="N7924" s="2" t="str" cm="1">
        <f t="array" ref="N7924">IFERROR(_xlfn.IFS(Sales_Pipeline[[#This Row],[Deal_Stage]]="Won",_xlfn.XLOOKUP(Sales_Pipeline[[#This Row],[Product]],Products!$A$2:$A$8,Products!$C$2:$C$8),Sales_Pipeline[[#This Row],[Deal_Stage]]="Lost",_xlfn.XLOOKUP(Sales_Pipeline[[#This Row],[Product]],Products!$A$2:$A$8,Products!$C$2:$C$8)),"")</f>
        <v/>
      </c>
      <c r="O7924" s="2">
        <v>0</v>
      </c>
    </row>
    <row r="7925" spans="1:15" x14ac:dyDescent="0.3">
      <c r="A7925" t="s">
        <v>8071</v>
      </c>
      <c r="B7925" t="s">
        <v>12</v>
      </c>
      <c r="C7925" t="str">
        <f>_xlfn.XLOOKUP(Sales_Pipeline[[#This Row],[Sales_Agent]],Sales_Teams[Sales_Agent],Sales_Teams[Manager])</f>
        <v>Melvin Marxen</v>
      </c>
      <c r="D7925" t="str">
        <f>_xlfn.XLOOKUP(Sales_Pipeline[[#This Row],[Manager]],Sales_Teams[Manager],Sales_Teams[Regional_Office])</f>
        <v>Central</v>
      </c>
      <c r="E7925" t="s">
        <v>8953</v>
      </c>
      <c r="F7925" t="s">
        <v>94</v>
      </c>
      <c r="G7925" t="str">
        <f>IFERROR(_xlfn.XLOOKUP(Sales_Pipeline[[#This Row],[Account]],Accounts!$A$2:$A$86,Accounts!$F$2:$F$86),"")</f>
        <v>United States</v>
      </c>
      <c r="H7925" t="s">
        <v>57</v>
      </c>
      <c r="I7925" s="3">
        <v>43042</v>
      </c>
      <c r="J7925" s="3">
        <v>43087</v>
      </c>
      <c r="K7925" s="8" t="str">
        <f>IF(Sales_Pipeline[[#This Row],[Close_Date]]="","",TEXT(Sales_Pipeline[[#This Row],[Close_Date]],"ddd"))</f>
        <v>Mon</v>
      </c>
      <c r="L7925" s="8" t="str">
        <f>IF(Sales_Pipeline[[#This Row],[Close_Date]]="","",TEXT(Sales_Pipeline[[#This Row],[Close_Date]],"mmm"))</f>
        <v>Dec</v>
      </c>
      <c r="M7925" s="8" t="str">
        <f>IF(Sales_Pipeline[[#This Row],[Close_Date]]="","","Q"&amp;ROUNDUP(MONTH(Sales_Pipeline[[#This Row],[Close_Date]])/3,0))</f>
        <v>Q4</v>
      </c>
      <c r="N7925" s="2" cm="1">
        <f t="array" ref="N7925">IFERROR(_xlfn.IFS(Sales_Pipeline[[#This Row],[Deal_Stage]]="Won",_xlfn.XLOOKUP(Sales_Pipeline[[#This Row],[Product]],Products!$A$2:$A$8,Products!$C$2:$C$8),Sales_Pipeline[[#This Row],[Deal_Stage]]="Lost",_xlfn.XLOOKUP(Sales_Pipeline[[#This Row],[Product]],Products!$A$2:$A$8,Products!$C$2:$C$8)),"")</f>
        <v>4821</v>
      </c>
      <c r="O7925" s="2">
        <v>4591</v>
      </c>
    </row>
    <row r="7926" spans="1:15" x14ac:dyDescent="0.3">
      <c r="A7926" t="s">
        <v>8072</v>
      </c>
      <c r="B7926" t="s">
        <v>45</v>
      </c>
      <c r="C7926" t="str">
        <f>_xlfn.XLOOKUP(Sales_Pipeline[[#This Row],[Sales_Agent]],Sales_Teams[Sales_Agent],Sales_Teams[Manager])</f>
        <v>Summer Sewald</v>
      </c>
      <c r="D7926" t="str">
        <f>_xlfn.XLOOKUP(Sales_Pipeline[[#This Row],[Manager]],Sales_Teams[Manager],Sales_Teams[Regional_Office])</f>
        <v>West</v>
      </c>
      <c r="E7926" t="s">
        <v>63</v>
      </c>
      <c r="F7926" t="s">
        <v>413</v>
      </c>
      <c r="G7926" t="str">
        <f>IFERROR(_xlfn.XLOOKUP(Sales_Pipeline[[#This Row],[Account]],Accounts!$A$2:$A$86,Accounts!$F$2:$F$86),"")</f>
        <v>United States</v>
      </c>
      <c r="H7926" t="s">
        <v>57</v>
      </c>
      <c r="I7926" s="3">
        <v>43042</v>
      </c>
      <c r="J7926" s="3">
        <v>43057</v>
      </c>
      <c r="K7926" s="8" t="str">
        <f>IF(Sales_Pipeline[[#This Row],[Close_Date]]="","",TEXT(Sales_Pipeline[[#This Row],[Close_Date]],"ddd"))</f>
        <v>Sat</v>
      </c>
      <c r="L7926" s="8" t="str">
        <f>IF(Sales_Pipeline[[#This Row],[Close_Date]]="","",TEXT(Sales_Pipeline[[#This Row],[Close_Date]],"mmm"))</f>
        <v>Nov</v>
      </c>
      <c r="M7926" s="8" t="str">
        <f>IF(Sales_Pipeline[[#This Row],[Close_Date]]="","","Q"&amp;ROUNDUP(MONTH(Sales_Pipeline[[#This Row],[Close_Date]])/3,0))</f>
        <v>Q4</v>
      </c>
      <c r="N7926" s="2" cm="1">
        <f t="array" ref="N7926">IFERROR(_xlfn.IFS(Sales_Pipeline[[#This Row],[Deal_Stage]]="Won",_xlfn.XLOOKUP(Sales_Pipeline[[#This Row],[Product]],Products!$A$2:$A$8,Products!$C$2:$C$8),Sales_Pipeline[[#This Row],[Deal_Stage]]="Lost",_xlfn.XLOOKUP(Sales_Pipeline[[#This Row],[Product]],Products!$A$2:$A$8,Products!$C$2:$C$8)),"")</f>
        <v>550</v>
      </c>
      <c r="O7926" s="2">
        <v>662</v>
      </c>
    </row>
    <row r="7927" spans="1:15" x14ac:dyDescent="0.3">
      <c r="A7927" t="s">
        <v>8073</v>
      </c>
      <c r="B7927" t="s">
        <v>45</v>
      </c>
      <c r="C7927" t="str">
        <f>_xlfn.XLOOKUP(Sales_Pipeline[[#This Row],[Sales_Agent]],Sales_Teams[Sales_Agent],Sales_Teams[Manager])</f>
        <v>Summer Sewald</v>
      </c>
      <c r="D7927" t="str">
        <f>_xlfn.XLOOKUP(Sales_Pipeline[[#This Row],[Manager]],Sales_Teams[Manager],Sales_Teams[Regional_Office])</f>
        <v>West</v>
      </c>
      <c r="E7927" t="s">
        <v>84</v>
      </c>
      <c r="F7927" t="s">
        <v>185</v>
      </c>
      <c r="G7927" t="str">
        <f>IFERROR(_xlfn.XLOOKUP(Sales_Pipeline[[#This Row],[Account]],Accounts!$A$2:$A$86,Accounts!$F$2:$F$86),"")</f>
        <v>United States</v>
      </c>
      <c r="H7927" t="s">
        <v>57</v>
      </c>
      <c r="I7927" s="3">
        <v>43042</v>
      </c>
      <c r="J7927" s="3">
        <v>43100</v>
      </c>
      <c r="K7927" s="8" t="str">
        <f>IF(Sales_Pipeline[[#This Row],[Close_Date]]="","",TEXT(Sales_Pipeline[[#This Row],[Close_Date]],"ddd"))</f>
        <v>Sun</v>
      </c>
      <c r="L7927" s="8" t="str">
        <f>IF(Sales_Pipeline[[#This Row],[Close_Date]]="","",TEXT(Sales_Pipeline[[#This Row],[Close_Date]],"mmm"))</f>
        <v>Dec</v>
      </c>
      <c r="M7927" s="8" t="str">
        <f>IF(Sales_Pipeline[[#This Row],[Close_Date]]="","","Q"&amp;ROUNDUP(MONTH(Sales_Pipeline[[#This Row],[Close_Date]])/3,0))</f>
        <v>Q4</v>
      </c>
      <c r="N7927" s="2" cm="1">
        <f t="array" ref="N7927">IFERROR(_xlfn.IFS(Sales_Pipeline[[#This Row],[Deal_Stage]]="Won",_xlfn.XLOOKUP(Sales_Pipeline[[#This Row],[Product]],Products!$A$2:$A$8,Products!$C$2:$C$8),Sales_Pipeline[[#This Row],[Deal_Stage]]="Lost",_xlfn.XLOOKUP(Sales_Pipeline[[#This Row],[Product]],Products!$A$2:$A$8,Products!$C$2:$C$8)),"")</f>
        <v>5482</v>
      </c>
      <c r="O7927" s="2">
        <v>5091</v>
      </c>
    </row>
    <row r="7928" spans="1:15" x14ac:dyDescent="0.3">
      <c r="A7928" t="s">
        <v>8074</v>
      </c>
      <c r="B7928" t="s">
        <v>30</v>
      </c>
      <c r="C7928" t="str">
        <f>_xlfn.XLOOKUP(Sales_Pipeline[[#This Row],[Sales_Agent]],Sales_Teams[Sales_Agent],Sales_Teams[Manager])</f>
        <v>Rocco Neubert</v>
      </c>
      <c r="D7928" t="str">
        <f>_xlfn.XLOOKUP(Sales_Pipeline[[#This Row],[Manager]],Sales_Teams[Manager],Sales_Teams[Regional_Office])</f>
        <v>East</v>
      </c>
      <c r="E7928" t="s">
        <v>84</v>
      </c>
      <c r="F7928" t="s">
        <v>231</v>
      </c>
      <c r="G7928" t="str">
        <f>IFERROR(_xlfn.XLOOKUP(Sales_Pipeline[[#This Row],[Account]],Accounts!$A$2:$A$86,Accounts!$F$2:$F$86),"")</f>
        <v>United States</v>
      </c>
      <c r="H7928" t="s">
        <v>57</v>
      </c>
      <c r="I7928" s="3">
        <v>43043</v>
      </c>
      <c r="J7928" s="3">
        <v>43077</v>
      </c>
      <c r="K7928" s="8" t="str">
        <f>IF(Sales_Pipeline[[#This Row],[Close_Date]]="","",TEXT(Sales_Pipeline[[#This Row],[Close_Date]],"ddd"))</f>
        <v>Fri</v>
      </c>
      <c r="L7928" s="8" t="str">
        <f>IF(Sales_Pipeline[[#This Row],[Close_Date]]="","",TEXT(Sales_Pipeline[[#This Row],[Close_Date]],"mmm"))</f>
        <v>Dec</v>
      </c>
      <c r="M7928" s="8" t="str">
        <f>IF(Sales_Pipeline[[#This Row],[Close_Date]]="","","Q"&amp;ROUNDUP(MONTH(Sales_Pipeline[[#This Row],[Close_Date]])/3,0))</f>
        <v>Q4</v>
      </c>
      <c r="N7928" s="2" cm="1">
        <f t="array" ref="N7928">IFERROR(_xlfn.IFS(Sales_Pipeline[[#This Row],[Deal_Stage]]="Won",_xlfn.XLOOKUP(Sales_Pipeline[[#This Row],[Product]],Products!$A$2:$A$8,Products!$C$2:$C$8),Sales_Pipeline[[#This Row],[Deal_Stage]]="Lost",_xlfn.XLOOKUP(Sales_Pipeline[[#This Row],[Product]],Products!$A$2:$A$8,Products!$C$2:$C$8)),"")</f>
        <v>5482</v>
      </c>
      <c r="O7928" s="2">
        <v>5737</v>
      </c>
    </row>
    <row r="7929" spans="1:15" x14ac:dyDescent="0.3">
      <c r="A7929" t="s">
        <v>8075</v>
      </c>
      <c r="B7929" t="s">
        <v>27</v>
      </c>
      <c r="C7929" t="str">
        <f>_xlfn.XLOOKUP(Sales_Pipeline[[#This Row],[Sales_Agent]],Sales_Teams[Sales_Agent],Sales_Teams[Manager])</f>
        <v>Rocco Neubert</v>
      </c>
      <c r="D7929" t="str">
        <f>_xlfn.XLOOKUP(Sales_Pipeline[[#This Row],[Manager]],Sales_Teams[Manager],Sales_Teams[Regional_Office])</f>
        <v>East</v>
      </c>
      <c r="E7929" t="s">
        <v>8953</v>
      </c>
      <c r="F7929" t="s">
        <v>333</v>
      </c>
      <c r="G7929" t="str">
        <f>IFERROR(_xlfn.XLOOKUP(Sales_Pipeline[[#This Row],[Account]],Accounts!$A$2:$A$86,Accounts!$F$2:$F$86),"")</f>
        <v>United States</v>
      </c>
      <c r="H7929" t="s">
        <v>77</v>
      </c>
      <c r="I7929" s="3">
        <v>43043</v>
      </c>
      <c r="K7929" s="8" t="str">
        <f>IF(Sales_Pipeline[[#This Row],[Close_Date]]="","",TEXT(Sales_Pipeline[[#This Row],[Close_Date]],"ddd"))</f>
        <v/>
      </c>
      <c r="L7929" s="8" t="str">
        <f>IF(Sales_Pipeline[[#This Row],[Close_Date]]="","",TEXT(Sales_Pipeline[[#This Row],[Close_Date]],"mmm"))</f>
        <v/>
      </c>
      <c r="M7929" s="8" t="str">
        <f>IF(Sales_Pipeline[[#This Row],[Close_Date]]="","","Q"&amp;ROUNDUP(MONTH(Sales_Pipeline[[#This Row],[Close_Date]])/3,0))</f>
        <v/>
      </c>
      <c r="N7929" s="2" t="str" cm="1">
        <f t="array" ref="N7929">IFERROR(_xlfn.IFS(Sales_Pipeline[[#This Row],[Deal_Stage]]="Won",_xlfn.XLOOKUP(Sales_Pipeline[[#This Row],[Product]],Products!$A$2:$A$8,Products!$C$2:$C$8),Sales_Pipeline[[#This Row],[Deal_Stage]]="Lost",_xlfn.XLOOKUP(Sales_Pipeline[[#This Row],[Product]],Products!$A$2:$A$8,Products!$C$2:$C$8)),"")</f>
        <v/>
      </c>
      <c r="O7929" s="2">
        <v>0</v>
      </c>
    </row>
    <row r="7930" spans="1:15" x14ac:dyDescent="0.3">
      <c r="A7930" t="s">
        <v>8076</v>
      </c>
      <c r="B7930" t="s">
        <v>27</v>
      </c>
      <c r="C7930" t="str">
        <f>_xlfn.XLOOKUP(Sales_Pipeline[[#This Row],[Sales_Agent]],Sales_Teams[Sales_Agent],Sales_Teams[Manager])</f>
        <v>Rocco Neubert</v>
      </c>
      <c r="D7930" t="str">
        <f>_xlfn.XLOOKUP(Sales_Pipeline[[#This Row],[Manager]],Sales_Teams[Manager],Sales_Teams[Regional_Office])</f>
        <v>East</v>
      </c>
      <c r="E7930" t="s">
        <v>63</v>
      </c>
      <c r="F7930" t="s">
        <v>225</v>
      </c>
      <c r="G7930" t="str">
        <f>IFERROR(_xlfn.XLOOKUP(Sales_Pipeline[[#This Row],[Account]],Accounts!$A$2:$A$86,Accounts!$F$2:$F$86),"")</f>
        <v>United States</v>
      </c>
      <c r="H7930" t="s">
        <v>57</v>
      </c>
      <c r="I7930" s="3">
        <v>43043</v>
      </c>
      <c r="J7930" s="3">
        <v>43045</v>
      </c>
      <c r="K7930" s="8" t="str">
        <f>IF(Sales_Pipeline[[#This Row],[Close_Date]]="","",TEXT(Sales_Pipeline[[#This Row],[Close_Date]],"ddd"))</f>
        <v>Mon</v>
      </c>
      <c r="L7930" s="8" t="str">
        <f>IF(Sales_Pipeline[[#This Row],[Close_Date]]="","",TEXT(Sales_Pipeline[[#This Row],[Close_Date]],"mmm"))</f>
        <v>Nov</v>
      </c>
      <c r="M7930" s="8" t="str">
        <f>IF(Sales_Pipeline[[#This Row],[Close_Date]]="","","Q"&amp;ROUNDUP(MONTH(Sales_Pipeline[[#This Row],[Close_Date]])/3,0))</f>
        <v>Q4</v>
      </c>
      <c r="N7930" s="2" cm="1">
        <f t="array" ref="N7930">IFERROR(_xlfn.IFS(Sales_Pipeline[[#This Row],[Deal_Stage]]="Won",_xlfn.XLOOKUP(Sales_Pipeline[[#This Row],[Product]],Products!$A$2:$A$8,Products!$C$2:$C$8),Sales_Pipeline[[#This Row],[Deal_Stage]]="Lost",_xlfn.XLOOKUP(Sales_Pipeline[[#This Row],[Product]],Products!$A$2:$A$8,Products!$C$2:$C$8)),"")</f>
        <v>550</v>
      </c>
      <c r="O7930" s="2">
        <v>583</v>
      </c>
    </row>
    <row r="7931" spans="1:15" x14ac:dyDescent="0.3">
      <c r="A7931" t="s">
        <v>8077</v>
      </c>
      <c r="B7931" t="s">
        <v>15</v>
      </c>
      <c r="C7931" t="str">
        <f>_xlfn.XLOOKUP(Sales_Pipeline[[#This Row],[Sales_Agent]],Sales_Teams[Sales_Agent],Sales_Teams[Manager])</f>
        <v>Melvin Marxen</v>
      </c>
      <c r="D7931" t="str">
        <f>_xlfn.XLOOKUP(Sales_Pipeline[[#This Row],[Manager]],Sales_Teams[Manager],Sales_Teams[Regional_Office])</f>
        <v>Central</v>
      </c>
      <c r="E7931" t="s">
        <v>8953</v>
      </c>
      <c r="F7931" t="s">
        <v>330</v>
      </c>
      <c r="G7931" t="str">
        <f>IFERROR(_xlfn.XLOOKUP(Sales_Pipeline[[#This Row],[Account]],Accounts!$A$2:$A$86,Accounts!$F$2:$F$86),"")</f>
        <v>Korea</v>
      </c>
      <c r="H7931" t="s">
        <v>82</v>
      </c>
      <c r="I7931" s="3">
        <v>43043</v>
      </c>
      <c r="J7931" s="3">
        <v>43047</v>
      </c>
      <c r="K7931" s="8" t="str">
        <f>IF(Sales_Pipeline[[#This Row],[Close_Date]]="","",TEXT(Sales_Pipeline[[#This Row],[Close_Date]],"ddd"))</f>
        <v>Wed</v>
      </c>
      <c r="L7931" s="8" t="str">
        <f>IF(Sales_Pipeline[[#This Row],[Close_Date]]="","",TEXT(Sales_Pipeline[[#This Row],[Close_Date]],"mmm"))</f>
        <v>Nov</v>
      </c>
      <c r="M7931" s="8" t="str">
        <f>IF(Sales_Pipeline[[#This Row],[Close_Date]]="","","Q"&amp;ROUNDUP(MONTH(Sales_Pipeline[[#This Row],[Close_Date]])/3,0))</f>
        <v>Q4</v>
      </c>
      <c r="N7931" s="2" cm="1">
        <f t="array" ref="N7931">IFERROR(_xlfn.IFS(Sales_Pipeline[[#This Row],[Deal_Stage]]="Won",_xlfn.XLOOKUP(Sales_Pipeline[[#This Row],[Product]],Products!$A$2:$A$8,Products!$C$2:$C$8),Sales_Pipeline[[#This Row],[Deal_Stage]]="Lost",_xlfn.XLOOKUP(Sales_Pipeline[[#This Row],[Product]],Products!$A$2:$A$8,Products!$C$2:$C$8)),"")</f>
        <v>4821</v>
      </c>
      <c r="O7931" s="2">
        <v>0</v>
      </c>
    </row>
    <row r="7932" spans="1:15" x14ac:dyDescent="0.3">
      <c r="A7932" t="s">
        <v>8078</v>
      </c>
      <c r="B7932" t="s">
        <v>40</v>
      </c>
      <c r="C7932" t="str">
        <f>_xlfn.XLOOKUP(Sales_Pipeline[[#This Row],[Sales_Agent]],Sales_Teams[Sales_Agent],Sales_Teams[Manager])</f>
        <v>Summer Sewald</v>
      </c>
      <c r="D7932" t="str">
        <f>_xlfn.XLOOKUP(Sales_Pipeline[[#This Row],[Manager]],Sales_Teams[Manager],Sales_Teams[Regional_Office])</f>
        <v>West</v>
      </c>
      <c r="E7932" t="s">
        <v>84</v>
      </c>
      <c r="F7932" t="s">
        <v>85</v>
      </c>
      <c r="G7932" t="str">
        <f>IFERROR(_xlfn.XLOOKUP(Sales_Pipeline[[#This Row],[Account]],Accounts!$A$2:$A$86,Accounts!$F$2:$F$86),"")</f>
        <v>Poland</v>
      </c>
      <c r="H7932" t="s">
        <v>57</v>
      </c>
      <c r="I7932" s="3">
        <v>43043</v>
      </c>
      <c r="J7932" s="3">
        <v>43049</v>
      </c>
      <c r="K7932" s="8" t="str">
        <f>IF(Sales_Pipeline[[#This Row],[Close_Date]]="","",TEXT(Sales_Pipeline[[#This Row],[Close_Date]],"ddd"))</f>
        <v>Fri</v>
      </c>
      <c r="L7932" s="8" t="str">
        <f>IF(Sales_Pipeline[[#This Row],[Close_Date]]="","",TEXT(Sales_Pipeline[[#This Row],[Close_Date]],"mmm"))</f>
        <v>Nov</v>
      </c>
      <c r="M7932" s="8" t="str">
        <f>IF(Sales_Pipeline[[#This Row],[Close_Date]]="","","Q"&amp;ROUNDUP(MONTH(Sales_Pipeline[[#This Row],[Close_Date]])/3,0))</f>
        <v>Q4</v>
      </c>
      <c r="N7932" s="2" cm="1">
        <f t="array" ref="N7932">IFERROR(_xlfn.IFS(Sales_Pipeline[[#This Row],[Deal_Stage]]="Won",_xlfn.XLOOKUP(Sales_Pipeline[[#This Row],[Product]],Products!$A$2:$A$8,Products!$C$2:$C$8),Sales_Pipeline[[#This Row],[Deal_Stage]]="Lost",_xlfn.XLOOKUP(Sales_Pipeline[[#This Row],[Product]],Products!$A$2:$A$8,Products!$C$2:$C$8)),"")</f>
        <v>5482</v>
      </c>
      <c r="O7932" s="2">
        <v>5031</v>
      </c>
    </row>
    <row r="7933" spans="1:15" x14ac:dyDescent="0.3">
      <c r="A7933" t="s">
        <v>8079</v>
      </c>
      <c r="B7933" t="s">
        <v>42</v>
      </c>
      <c r="C7933" t="str">
        <f>_xlfn.XLOOKUP(Sales_Pipeline[[#This Row],[Sales_Agent]],Sales_Teams[Sales_Agent],Sales_Teams[Manager])</f>
        <v>Summer Sewald</v>
      </c>
      <c r="D7933" t="str">
        <f>_xlfn.XLOOKUP(Sales_Pipeline[[#This Row],[Manager]],Sales_Teams[Manager],Sales_Teams[Regional_Office])</f>
        <v>West</v>
      </c>
      <c r="E7933" t="s">
        <v>8953</v>
      </c>
      <c r="F7933" t="s">
        <v>388</v>
      </c>
      <c r="G7933" t="str">
        <f>IFERROR(_xlfn.XLOOKUP(Sales_Pipeline[[#This Row],[Account]],Accounts!$A$2:$A$86,Accounts!$F$2:$F$86),"")</f>
        <v>China</v>
      </c>
      <c r="H7933" t="s">
        <v>77</v>
      </c>
      <c r="I7933" s="3">
        <v>43043</v>
      </c>
      <c r="K7933" s="8" t="str">
        <f>IF(Sales_Pipeline[[#This Row],[Close_Date]]="","",TEXT(Sales_Pipeline[[#This Row],[Close_Date]],"ddd"))</f>
        <v/>
      </c>
      <c r="L7933" s="8" t="str">
        <f>IF(Sales_Pipeline[[#This Row],[Close_Date]]="","",TEXT(Sales_Pipeline[[#This Row],[Close_Date]],"mmm"))</f>
        <v/>
      </c>
      <c r="M7933" s="8" t="str">
        <f>IF(Sales_Pipeline[[#This Row],[Close_Date]]="","","Q"&amp;ROUNDUP(MONTH(Sales_Pipeline[[#This Row],[Close_Date]])/3,0))</f>
        <v/>
      </c>
      <c r="N7933" s="2" t="str" cm="1">
        <f t="array" ref="N7933">IFERROR(_xlfn.IFS(Sales_Pipeline[[#This Row],[Deal_Stage]]="Won",_xlfn.XLOOKUP(Sales_Pipeline[[#This Row],[Product]],Products!$A$2:$A$8,Products!$C$2:$C$8),Sales_Pipeline[[#This Row],[Deal_Stage]]="Lost",_xlfn.XLOOKUP(Sales_Pipeline[[#This Row],[Product]],Products!$A$2:$A$8,Products!$C$2:$C$8)),"")</f>
        <v/>
      </c>
      <c r="O7933" s="2">
        <v>0</v>
      </c>
    </row>
    <row r="7934" spans="1:15" x14ac:dyDescent="0.3">
      <c r="A7934" t="s">
        <v>8080</v>
      </c>
      <c r="B7934" t="s">
        <v>37</v>
      </c>
      <c r="C7934" t="str">
        <f>_xlfn.XLOOKUP(Sales_Pipeline[[#This Row],[Sales_Agent]],Sales_Teams[Sales_Agent],Sales_Teams[Manager])</f>
        <v>Celia Rouche</v>
      </c>
      <c r="D7934" t="str">
        <f>_xlfn.XLOOKUP(Sales_Pipeline[[#This Row],[Manager]],Sales_Teams[Manager],Sales_Teams[Regional_Office])</f>
        <v>West</v>
      </c>
      <c r="E7934" t="s">
        <v>8953</v>
      </c>
      <c r="G7934" t="str">
        <f>IFERROR(_xlfn.XLOOKUP(Sales_Pipeline[[#This Row],[Account]],Accounts!$A$2:$A$86,Accounts!$F$2:$F$86),"")</f>
        <v/>
      </c>
      <c r="H7934" t="s">
        <v>77</v>
      </c>
      <c r="I7934" s="3">
        <v>43043</v>
      </c>
      <c r="K7934" s="8" t="str">
        <f>IF(Sales_Pipeline[[#This Row],[Close_Date]]="","",TEXT(Sales_Pipeline[[#This Row],[Close_Date]],"ddd"))</f>
        <v/>
      </c>
      <c r="L7934" s="8" t="str">
        <f>IF(Sales_Pipeline[[#This Row],[Close_Date]]="","",TEXT(Sales_Pipeline[[#This Row],[Close_Date]],"mmm"))</f>
        <v/>
      </c>
      <c r="M7934" s="8" t="str">
        <f>IF(Sales_Pipeline[[#This Row],[Close_Date]]="","","Q"&amp;ROUNDUP(MONTH(Sales_Pipeline[[#This Row],[Close_Date]])/3,0))</f>
        <v/>
      </c>
      <c r="N7934" s="2" t="str" cm="1">
        <f t="array" ref="N7934">IFERROR(_xlfn.IFS(Sales_Pipeline[[#This Row],[Deal_Stage]]="Won",_xlfn.XLOOKUP(Sales_Pipeline[[#This Row],[Product]],Products!$A$2:$A$8,Products!$C$2:$C$8),Sales_Pipeline[[#This Row],[Deal_Stage]]="Lost",_xlfn.XLOOKUP(Sales_Pipeline[[#This Row],[Product]],Products!$A$2:$A$8,Products!$C$2:$C$8)),"")</f>
        <v/>
      </c>
      <c r="O7934" s="2">
        <v>0</v>
      </c>
    </row>
    <row r="7935" spans="1:15" x14ac:dyDescent="0.3">
      <c r="A7935" t="s">
        <v>8081</v>
      </c>
      <c r="B7935" t="s">
        <v>12</v>
      </c>
      <c r="C7935" t="str">
        <f>_xlfn.XLOOKUP(Sales_Pipeline[[#This Row],[Sales_Agent]],Sales_Teams[Sales_Agent],Sales_Teams[Manager])</f>
        <v>Melvin Marxen</v>
      </c>
      <c r="D7935" t="str">
        <f>_xlfn.XLOOKUP(Sales_Pipeline[[#This Row],[Manager]],Sales_Teams[Manager],Sales_Teams[Regional_Office])</f>
        <v>Central</v>
      </c>
      <c r="E7935" t="s">
        <v>8953</v>
      </c>
      <c r="F7935" t="s">
        <v>169</v>
      </c>
      <c r="G7935" t="str">
        <f>IFERROR(_xlfn.XLOOKUP(Sales_Pipeline[[#This Row],[Account]],Accounts!$A$2:$A$86,Accounts!$F$2:$F$86),"")</f>
        <v>Panama</v>
      </c>
      <c r="H7935" t="s">
        <v>82</v>
      </c>
      <c r="I7935" s="3">
        <v>43043</v>
      </c>
      <c r="J7935" s="3">
        <v>43044</v>
      </c>
      <c r="K7935" s="8" t="str">
        <f>IF(Sales_Pipeline[[#This Row],[Close_Date]]="","",TEXT(Sales_Pipeline[[#This Row],[Close_Date]],"ddd"))</f>
        <v>Sun</v>
      </c>
      <c r="L7935" s="8" t="str">
        <f>IF(Sales_Pipeline[[#This Row],[Close_Date]]="","",TEXT(Sales_Pipeline[[#This Row],[Close_Date]],"mmm"))</f>
        <v>Nov</v>
      </c>
      <c r="M7935" s="8" t="str">
        <f>IF(Sales_Pipeline[[#This Row],[Close_Date]]="","","Q"&amp;ROUNDUP(MONTH(Sales_Pipeline[[#This Row],[Close_Date]])/3,0))</f>
        <v>Q4</v>
      </c>
      <c r="N7935" s="2" cm="1">
        <f t="array" ref="N7935">IFERROR(_xlfn.IFS(Sales_Pipeline[[#This Row],[Deal_Stage]]="Won",_xlfn.XLOOKUP(Sales_Pipeline[[#This Row],[Product]],Products!$A$2:$A$8,Products!$C$2:$C$8),Sales_Pipeline[[#This Row],[Deal_Stage]]="Lost",_xlfn.XLOOKUP(Sales_Pipeline[[#This Row],[Product]],Products!$A$2:$A$8,Products!$C$2:$C$8)),"")</f>
        <v>4821</v>
      </c>
      <c r="O7935" s="2">
        <v>0</v>
      </c>
    </row>
    <row r="7936" spans="1:15" x14ac:dyDescent="0.3">
      <c r="A7936" t="s">
        <v>8082</v>
      </c>
      <c r="B7936" t="s">
        <v>45</v>
      </c>
      <c r="C7936" t="str">
        <f>_xlfn.XLOOKUP(Sales_Pipeline[[#This Row],[Sales_Agent]],Sales_Teams[Sales_Agent],Sales_Teams[Manager])</f>
        <v>Summer Sewald</v>
      </c>
      <c r="D7936" t="str">
        <f>_xlfn.XLOOKUP(Sales_Pipeline[[#This Row],[Manager]],Sales_Teams[Manager],Sales_Teams[Regional_Office])</f>
        <v>West</v>
      </c>
      <c r="E7936" t="s">
        <v>84</v>
      </c>
      <c r="G7936" t="str">
        <f>IFERROR(_xlfn.XLOOKUP(Sales_Pipeline[[#This Row],[Account]],Accounts!$A$2:$A$86,Accounts!$F$2:$F$86),"")</f>
        <v/>
      </c>
      <c r="H7936" t="s">
        <v>77</v>
      </c>
      <c r="I7936" s="3">
        <v>43043</v>
      </c>
      <c r="K7936" s="8" t="str">
        <f>IF(Sales_Pipeline[[#This Row],[Close_Date]]="","",TEXT(Sales_Pipeline[[#This Row],[Close_Date]],"ddd"))</f>
        <v/>
      </c>
      <c r="L7936" s="8" t="str">
        <f>IF(Sales_Pipeline[[#This Row],[Close_Date]]="","",TEXT(Sales_Pipeline[[#This Row],[Close_Date]],"mmm"))</f>
        <v/>
      </c>
      <c r="M7936" s="8" t="str">
        <f>IF(Sales_Pipeline[[#This Row],[Close_Date]]="","","Q"&amp;ROUNDUP(MONTH(Sales_Pipeline[[#This Row],[Close_Date]])/3,0))</f>
        <v/>
      </c>
      <c r="N7936" s="2" t="str" cm="1">
        <f t="array" ref="N7936">IFERROR(_xlfn.IFS(Sales_Pipeline[[#This Row],[Deal_Stage]]="Won",_xlfn.XLOOKUP(Sales_Pipeline[[#This Row],[Product]],Products!$A$2:$A$8,Products!$C$2:$C$8),Sales_Pipeline[[#This Row],[Deal_Stage]]="Lost",_xlfn.XLOOKUP(Sales_Pipeline[[#This Row],[Product]],Products!$A$2:$A$8,Products!$C$2:$C$8)),"")</f>
        <v/>
      </c>
      <c r="O7936" s="2">
        <v>0</v>
      </c>
    </row>
    <row r="7937" spans="1:15" x14ac:dyDescent="0.3">
      <c r="A7937" t="s">
        <v>8083</v>
      </c>
      <c r="B7937" t="s">
        <v>29</v>
      </c>
      <c r="C7937" t="str">
        <f>_xlfn.XLOOKUP(Sales_Pipeline[[#This Row],[Sales_Agent]],Sales_Teams[Sales_Agent],Sales_Teams[Manager])</f>
        <v>Rocco Neubert</v>
      </c>
      <c r="D7937" t="str">
        <f>_xlfn.XLOOKUP(Sales_Pipeline[[#This Row],[Manager]],Sales_Teams[Manager],Sales_Teams[Regional_Office])</f>
        <v>East</v>
      </c>
      <c r="E7937" t="s">
        <v>8953</v>
      </c>
      <c r="F7937" t="s">
        <v>231</v>
      </c>
      <c r="G7937" t="str">
        <f>IFERROR(_xlfn.XLOOKUP(Sales_Pipeline[[#This Row],[Account]],Accounts!$A$2:$A$86,Accounts!$F$2:$F$86),"")</f>
        <v>United States</v>
      </c>
      <c r="H7937" t="s">
        <v>57</v>
      </c>
      <c r="I7937" s="3">
        <v>43043</v>
      </c>
      <c r="J7937" s="3">
        <v>43060</v>
      </c>
      <c r="K7937" s="8" t="str">
        <f>IF(Sales_Pipeline[[#This Row],[Close_Date]]="","",TEXT(Sales_Pipeline[[#This Row],[Close_Date]],"ddd"))</f>
        <v>Tue</v>
      </c>
      <c r="L7937" s="8" t="str">
        <f>IF(Sales_Pipeline[[#This Row],[Close_Date]]="","",TEXT(Sales_Pipeline[[#This Row],[Close_Date]],"mmm"))</f>
        <v>Nov</v>
      </c>
      <c r="M7937" s="8" t="str">
        <f>IF(Sales_Pipeline[[#This Row],[Close_Date]]="","","Q"&amp;ROUNDUP(MONTH(Sales_Pipeline[[#This Row],[Close_Date]])/3,0))</f>
        <v>Q4</v>
      </c>
      <c r="N7937" s="2" cm="1">
        <f t="array" ref="N7937">IFERROR(_xlfn.IFS(Sales_Pipeline[[#This Row],[Deal_Stage]]="Won",_xlfn.XLOOKUP(Sales_Pipeline[[#This Row],[Product]],Products!$A$2:$A$8,Products!$C$2:$C$8),Sales_Pipeline[[#This Row],[Deal_Stage]]="Lost",_xlfn.XLOOKUP(Sales_Pipeline[[#This Row],[Product]],Products!$A$2:$A$8,Products!$C$2:$C$8)),"")</f>
        <v>4821</v>
      </c>
      <c r="O7937" s="2">
        <v>4237</v>
      </c>
    </row>
    <row r="7938" spans="1:15" x14ac:dyDescent="0.3">
      <c r="A7938" t="s">
        <v>8084</v>
      </c>
      <c r="B7938" t="s">
        <v>21</v>
      </c>
      <c r="C7938" t="str">
        <f>_xlfn.XLOOKUP(Sales_Pipeline[[#This Row],[Sales_Agent]],Sales_Teams[Sales_Agent],Sales_Teams[Manager])</f>
        <v>Cara Losch</v>
      </c>
      <c r="D7938" t="str">
        <f>_xlfn.XLOOKUP(Sales_Pipeline[[#This Row],[Manager]],Sales_Teams[Manager],Sales_Teams[Regional_Office])</f>
        <v>East</v>
      </c>
      <c r="E7938" t="s">
        <v>84</v>
      </c>
      <c r="F7938" t="s">
        <v>216</v>
      </c>
      <c r="G7938" t="str">
        <f>IFERROR(_xlfn.XLOOKUP(Sales_Pipeline[[#This Row],[Account]],Accounts!$A$2:$A$86,Accounts!$F$2:$F$86),"")</f>
        <v>United States</v>
      </c>
      <c r="H7938" t="s">
        <v>82</v>
      </c>
      <c r="I7938" s="3">
        <v>43043</v>
      </c>
      <c r="J7938" s="3">
        <v>43053</v>
      </c>
      <c r="K7938" s="8" t="str">
        <f>IF(Sales_Pipeline[[#This Row],[Close_Date]]="","",TEXT(Sales_Pipeline[[#This Row],[Close_Date]],"ddd"))</f>
        <v>Tue</v>
      </c>
      <c r="L7938" s="8" t="str">
        <f>IF(Sales_Pipeline[[#This Row],[Close_Date]]="","",TEXT(Sales_Pipeline[[#This Row],[Close_Date]],"mmm"))</f>
        <v>Nov</v>
      </c>
      <c r="M7938" s="8" t="str">
        <f>IF(Sales_Pipeline[[#This Row],[Close_Date]]="","","Q"&amp;ROUNDUP(MONTH(Sales_Pipeline[[#This Row],[Close_Date]])/3,0))</f>
        <v>Q4</v>
      </c>
      <c r="N7938" s="2" cm="1">
        <f t="array" ref="N7938">IFERROR(_xlfn.IFS(Sales_Pipeline[[#This Row],[Deal_Stage]]="Won",_xlfn.XLOOKUP(Sales_Pipeline[[#This Row],[Product]],Products!$A$2:$A$8,Products!$C$2:$C$8),Sales_Pipeline[[#This Row],[Deal_Stage]]="Lost",_xlfn.XLOOKUP(Sales_Pipeline[[#This Row],[Product]],Products!$A$2:$A$8,Products!$C$2:$C$8)),"")</f>
        <v>5482</v>
      </c>
      <c r="O7938" s="2">
        <v>0</v>
      </c>
    </row>
    <row r="7939" spans="1:15" x14ac:dyDescent="0.3">
      <c r="A7939" t="s">
        <v>8085</v>
      </c>
      <c r="B7939" t="s">
        <v>44</v>
      </c>
      <c r="C7939" t="str">
        <f>_xlfn.XLOOKUP(Sales_Pipeline[[#This Row],[Sales_Agent]],Sales_Teams[Sales_Agent],Sales_Teams[Manager])</f>
        <v>Summer Sewald</v>
      </c>
      <c r="D7939" t="str">
        <f>_xlfn.XLOOKUP(Sales_Pipeline[[#This Row],[Manager]],Sales_Teams[Manager],Sales_Teams[Regional_Office])</f>
        <v>West</v>
      </c>
      <c r="E7939" t="s">
        <v>63</v>
      </c>
      <c r="G7939" t="str">
        <f>IFERROR(_xlfn.XLOOKUP(Sales_Pipeline[[#This Row],[Account]],Accounts!$A$2:$A$86,Accounts!$F$2:$F$86),"")</f>
        <v/>
      </c>
      <c r="H7939" t="s">
        <v>77</v>
      </c>
      <c r="I7939" s="3">
        <v>43043</v>
      </c>
      <c r="K7939" s="8" t="str">
        <f>IF(Sales_Pipeline[[#This Row],[Close_Date]]="","",TEXT(Sales_Pipeline[[#This Row],[Close_Date]],"ddd"))</f>
        <v/>
      </c>
      <c r="L7939" s="8" t="str">
        <f>IF(Sales_Pipeline[[#This Row],[Close_Date]]="","",TEXT(Sales_Pipeline[[#This Row],[Close_Date]],"mmm"))</f>
        <v/>
      </c>
      <c r="M7939" s="8" t="str">
        <f>IF(Sales_Pipeline[[#This Row],[Close_Date]]="","","Q"&amp;ROUNDUP(MONTH(Sales_Pipeline[[#This Row],[Close_Date]])/3,0))</f>
        <v/>
      </c>
      <c r="N7939" s="2" t="str" cm="1">
        <f t="array" ref="N7939">IFERROR(_xlfn.IFS(Sales_Pipeline[[#This Row],[Deal_Stage]]="Won",_xlfn.XLOOKUP(Sales_Pipeline[[#This Row],[Product]],Products!$A$2:$A$8,Products!$C$2:$C$8),Sales_Pipeline[[#This Row],[Deal_Stage]]="Lost",_xlfn.XLOOKUP(Sales_Pipeline[[#This Row],[Product]],Products!$A$2:$A$8,Products!$C$2:$C$8)),"")</f>
        <v/>
      </c>
      <c r="O7939" s="2">
        <v>0</v>
      </c>
    </row>
    <row r="7940" spans="1:15" x14ac:dyDescent="0.3">
      <c r="A7940" t="s">
        <v>8086</v>
      </c>
      <c r="B7940" t="s">
        <v>44</v>
      </c>
      <c r="C7940" t="str">
        <f>_xlfn.XLOOKUP(Sales_Pipeline[[#This Row],[Sales_Agent]],Sales_Teams[Sales_Agent],Sales_Teams[Manager])</f>
        <v>Summer Sewald</v>
      </c>
      <c r="D7940" t="str">
        <f>_xlfn.XLOOKUP(Sales_Pipeline[[#This Row],[Manager]],Sales_Teams[Manager],Sales_Teams[Regional_Office])</f>
        <v>West</v>
      </c>
      <c r="E7940" t="s">
        <v>63</v>
      </c>
      <c r="F7940" t="s">
        <v>100</v>
      </c>
      <c r="G7940" t="str">
        <f>IFERROR(_xlfn.XLOOKUP(Sales_Pipeline[[#This Row],[Account]],Accounts!$A$2:$A$86,Accounts!$F$2:$F$86),"")</f>
        <v>United States</v>
      </c>
      <c r="H7940" t="s">
        <v>57</v>
      </c>
      <c r="I7940" s="3">
        <v>43043</v>
      </c>
      <c r="J7940" s="3">
        <v>43081</v>
      </c>
      <c r="K7940" s="8" t="str">
        <f>IF(Sales_Pipeline[[#This Row],[Close_Date]]="","",TEXT(Sales_Pipeline[[#This Row],[Close_Date]],"ddd"))</f>
        <v>Tue</v>
      </c>
      <c r="L7940" s="8" t="str">
        <f>IF(Sales_Pipeline[[#This Row],[Close_Date]]="","",TEXT(Sales_Pipeline[[#This Row],[Close_Date]],"mmm"))</f>
        <v>Dec</v>
      </c>
      <c r="M7940" s="8" t="str">
        <f>IF(Sales_Pipeline[[#This Row],[Close_Date]]="","","Q"&amp;ROUNDUP(MONTH(Sales_Pipeline[[#This Row],[Close_Date]])/3,0))</f>
        <v>Q4</v>
      </c>
      <c r="N7940" s="2" cm="1">
        <f t="array" ref="N7940">IFERROR(_xlfn.IFS(Sales_Pipeline[[#This Row],[Deal_Stage]]="Won",_xlfn.XLOOKUP(Sales_Pipeline[[#This Row],[Product]],Products!$A$2:$A$8,Products!$C$2:$C$8),Sales_Pipeline[[#This Row],[Deal_Stage]]="Lost",_xlfn.XLOOKUP(Sales_Pipeline[[#This Row],[Product]],Products!$A$2:$A$8,Products!$C$2:$C$8)),"")</f>
        <v>550</v>
      </c>
      <c r="O7940" s="2">
        <v>481</v>
      </c>
    </row>
    <row r="7941" spans="1:15" x14ac:dyDescent="0.3">
      <c r="A7941" t="s">
        <v>8087</v>
      </c>
      <c r="B7941" t="s">
        <v>3</v>
      </c>
      <c r="C7941" t="str">
        <f>_xlfn.XLOOKUP(Sales_Pipeline[[#This Row],[Sales_Agent]],Sales_Teams[Sales_Agent],Sales_Teams[Manager])</f>
        <v>Dustin Brinkmann</v>
      </c>
      <c r="D7941" t="str">
        <f>_xlfn.XLOOKUP(Sales_Pipeline[[#This Row],[Manager]],Sales_Teams[Manager],Sales_Teams[Regional_Office])</f>
        <v>Central</v>
      </c>
      <c r="E7941" t="s">
        <v>63</v>
      </c>
      <c r="F7941" t="s">
        <v>318</v>
      </c>
      <c r="G7941" t="str">
        <f>IFERROR(_xlfn.XLOOKUP(Sales_Pipeline[[#This Row],[Account]],Accounts!$A$2:$A$86,Accounts!$F$2:$F$86),"")</f>
        <v>Kenya</v>
      </c>
      <c r="H7941" t="s">
        <v>57</v>
      </c>
      <c r="I7941" s="3">
        <v>43044</v>
      </c>
      <c r="J7941" s="3">
        <v>43048</v>
      </c>
      <c r="K7941" s="8" t="str">
        <f>IF(Sales_Pipeline[[#This Row],[Close_Date]]="","",TEXT(Sales_Pipeline[[#This Row],[Close_Date]],"ddd"))</f>
        <v>Thu</v>
      </c>
      <c r="L7941" s="8" t="str">
        <f>IF(Sales_Pipeline[[#This Row],[Close_Date]]="","",TEXT(Sales_Pipeline[[#This Row],[Close_Date]],"mmm"))</f>
        <v>Nov</v>
      </c>
      <c r="M7941" s="8" t="str">
        <f>IF(Sales_Pipeline[[#This Row],[Close_Date]]="","","Q"&amp;ROUNDUP(MONTH(Sales_Pipeline[[#This Row],[Close_Date]])/3,0))</f>
        <v>Q4</v>
      </c>
      <c r="N7941" s="2" cm="1">
        <f t="array" ref="N7941">IFERROR(_xlfn.IFS(Sales_Pipeline[[#This Row],[Deal_Stage]]="Won",_xlfn.XLOOKUP(Sales_Pipeline[[#This Row],[Product]],Products!$A$2:$A$8,Products!$C$2:$C$8),Sales_Pipeline[[#This Row],[Deal_Stage]]="Lost",_xlfn.XLOOKUP(Sales_Pipeline[[#This Row],[Product]],Products!$A$2:$A$8,Products!$C$2:$C$8)),"")</f>
        <v>550</v>
      </c>
      <c r="O7941" s="2">
        <v>480</v>
      </c>
    </row>
    <row r="7942" spans="1:15" x14ac:dyDescent="0.3">
      <c r="A7942" t="s">
        <v>8088</v>
      </c>
      <c r="B7942" t="s">
        <v>27</v>
      </c>
      <c r="C7942" t="str">
        <f>_xlfn.XLOOKUP(Sales_Pipeline[[#This Row],[Sales_Agent]],Sales_Teams[Sales_Agent],Sales_Teams[Manager])</f>
        <v>Rocco Neubert</v>
      </c>
      <c r="D7942" t="str">
        <f>_xlfn.XLOOKUP(Sales_Pipeline[[#This Row],[Manager]],Sales_Teams[Manager],Sales_Teams[Regional_Office])</f>
        <v>East</v>
      </c>
      <c r="E7942" t="s">
        <v>61</v>
      </c>
      <c r="G7942" t="str">
        <f>IFERROR(_xlfn.XLOOKUP(Sales_Pipeline[[#This Row],[Account]],Accounts!$A$2:$A$86,Accounts!$F$2:$F$86),"")</f>
        <v/>
      </c>
      <c r="H7942" t="s">
        <v>77</v>
      </c>
      <c r="I7942" s="3">
        <v>43044</v>
      </c>
      <c r="K7942" s="8" t="str">
        <f>IF(Sales_Pipeline[[#This Row],[Close_Date]]="","",TEXT(Sales_Pipeline[[#This Row],[Close_Date]],"ddd"))</f>
        <v/>
      </c>
      <c r="L7942" s="8" t="str">
        <f>IF(Sales_Pipeline[[#This Row],[Close_Date]]="","",TEXT(Sales_Pipeline[[#This Row],[Close_Date]],"mmm"))</f>
        <v/>
      </c>
      <c r="M7942" s="8" t="str">
        <f>IF(Sales_Pipeline[[#This Row],[Close_Date]]="","","Q"&amp;ROUNDUP(MONTH(Sales_Pipeline[[#This Row],[Close_Date]])/3,0))</f>
        <v/>
      </c>
      <c r="N7942" s="2" t="str" cm="1">
        <f t="array" ref="N7942">IFERROR(_xlfn.IFS(Sales_Pipeline[[#This Row],[Deal_Stage]]="Won",_xlfn.XLOOKUP(Sales_Pipeline[[#This Row],[Product]],Products!$A$2:$A$8,Products!$C$2:$C$8),Sales_Pipeline[[#This Row],[Deal_Stage]]="Lost",_xlfn.XLOOKUP(Sales_Pipeline[[#This Row],[Product]],Products!$A$2:$A$8,Products!$C$2:$C$8)),"")</f>
        <v/>
      </c>
      <c r="O7942" s="2">
        <v>0</v>
      </c>
    </row>
    <row r="7943" spans="1:15" x14ac:dyDescent="0.3">
      <c r="A7943" t="s">
        <v>8089</v>
      </c>
      <c r="B7943" t="s">
        <v>20</v>
      </c>
      <c r="C7943" t="str">
        <f>_xlfn.XLOOKUP(Sales_Pipeline[[#This Row],[Sales_Agent]],Sales_Teams[Sales_Agent],Sales_Teams[Manager])</f>
        <v>Cara Losch</v>
      </c>
      <c r="D7943" t="str">
        <f>_xlfn.XLOOKUP(Sales_Pipeline[[#This Row],[Manager]],Sales_Teams[Manager],Sales_Teams[Regional_Office])</f>
        <v>East</v>
      </c>
      <c r="E7943" t="s">
        <v>76</v>
      </c>
      <c r="G7943" t="str">
        <f>IFERROR(_xlfn.XLOOKUP(Sales_Pipeline[[#This Row],[Account]],Accounts!$A$2:$A$86,Accounts!$F$2:$F$86),"")</f>
        <v/>
      </c>
      <c r="H7943" t="s">
        <v>77</v>
      </c>
      <c r="I7943" s="3">
        <v>43044</v>
      </c>
      <c r="K7943" s="8" t="str">
        <f>IF(Sales_Pipeline[[#This Row],[Close_Date]]="","",TEXT(Sales_Pipeline[[#This Row],[Close_Date]],"ddd"))</f>
        <v/>
      </c>
      <c r="L7943" s="8" t="str">
        <f>IF(Sales_Pipeline[[#This Row],[Close_Date]]="","",TEXT(Sales_Pipeline[[#This Row],[Close_Date]],"mmm"))</f>
        <v/>
      </c>
      <c r="M7943" s="8" t="str">
        <f>IF(Sales_Pipeline[[#This Row],[Close_Date]]="","","Q"&amp;ROUNDUP(MONTH(Sales_Pipeline[[#This Row],[Close_Date]])/3,0))</f>
        <v/>
      </c>
      <c r="N7943" s="2" t="str" cm="1">
        <f t="array" ref="N7943">IFERROR(_xlfn.IFS(Sales_Pipeline[[#This Row],[Deal_Stage]]="Won",_xlfn.XLOOKUP(Sales_Pipeline[[#This Row],[Product]],Products!$A$2:$A$8,Products!$C$2:$C$8),Sales_Pipeline[[#This Row],[Deal_Stage]]="Lost",_xlfn.XLOOKUP(Sales_Pipeline[[#This Row],[Product]],Products!$A$2:$A$8,Products!$C$2:$C$8)),"")</f>
        <v/>
      </c>
      <c r="O7943" s="2">
        <v>0</v>
      </c>
    </row>
    <row r="7944" spans="1:15" x14ac:dyDescent="0.3">
      <c r="A7944" t="s">
        <v>8090</v>
      </c>
      <c r="B7944" t="s">
        <v>25</v>
      </c>
      <c r="C7944" t="str">
        <f>_xlfn.XLOOKUP(Sales_Pipeline[[#This Row],[Sales_Agent]],Sales_Teams[Sales_Agent],Sales_Teams[Manager])</f>
        <v>Rocco Neubert</v>
      </c>
      <c r="D7944" t="str">
        <f>_xlfn.XLOOKUP(Sales_Pipeline[[#This Row],[Manager]],Sales_Teams[Manager],Sales_Teams[Regional_Office])</f>
        <v>East</v>
      </c>
      <c r="E7944" t="s">
        <v>63</v>
      </c>
      <c r="F7944" t="s">
        <v>533</v>
      </c>
      <c r="G7944" t="str">
        <f>IFERROR(_xlfn.XLOOKUP(Sales_Pipeline[[#This Row],[Account]],Accounts!$A$2:$A$86,Accounts!$F$2:$F$86),"")</f>
        <v>United States</v>
      </c>
      <c r="H7944" t="s">
        <v>77</v>
      </c>
      <c r="I7944" s="3">
        <v>43044</v>
      </c>
      <c r="K7944" s="8" t="str">
        <f>IF(Sales_Pipeline[[#This Row],[Close_Date]]="","",TEXT(Sales_Pipeline[[#This Row],[Close_Date]],"ddd"))</f>
        <v/>
      </c>
      <c r="L7944" s="8" t="str">
        <f>IF(Sales_Pipeline[[#This Row],[Close_Date]]="","",TEXT(Sales_Pipeline[[#This Row],[Close_Date]],"mmm"))</f>
        <v/>
      </c>
      <c r="M7944" s="8" t="str">
        <f>IF(Sales_Pipeline[[#This Row],[Close_Date]]="","","Q"&amp;ROUNDUP(MONTH(Sales_Pipeline[[#This Row],[Close_Date]])/3,0))</f>
        <v/>
      </c>
      <c r="N7944" s="2" t="str" cm="1">
        <f t="array" ref="N7944">IFERROR(_xlfn.IFS(Sales_Pipeline[[#This Row],[Deal_Stage]]="Won",_xlfn.XLOOKUP(Sales_Pipeline[[#This Row],[Product]],Products!$A$2:$A$8,Products!$C$2:$C$8),Sales_Pipeline[[#This Row],[Deal_Stage]]="Lost",_xlfn.XLOOKUP(Sales_Pipeline[[#This Row],[Product]],Products!$A$2:$A$8,Products!$C$2:$C$8)),"")</f>
        <v/>
      </c>
      <c r="O7944" s="2">
        <v>0</v>
      </c>
    </row>
    <row r="7945" spans="1:15" x14ac:dyDescent="0.3">
      <c r="A7945" t="s">
        <v>8091</v>
      </c>
      <c r="B7945" t="s">
        <v>38</v>
      </c>
      <c r="C7945" t="str">
        <f>_xlfn.XLOOKUP(Sales_Pipeline[[#This Row],[Sales_Agent]],Sales_Teams[Sales_Agent],Sales_Teams[Manager])</f>
        <v>Celia Rouche</v>
      </c>
      <c r="D7945" t="str">
        <f>_xlfn.XLOOKUP(Sales_Pipeline[[#This Row],[Manager]],Sales_Teams[Manager],Sales_Teams[Regional_Office])</f>
        <v>West</v>
      </c>
      <c r="E7945" t="s">
        <v>61</v>
      </c>
      <c r="F7945" t="s">
        <v>175</v>
      </c>
      <c r="G7945" t="str">
        <f>IFERROR(_xlfn.XLOOKUP(Sales_Pipeline[[#This Row],[Account]],Accounts!$A$2:$A$86,Accounts!$F$2:$F$86),"")</f>
        <v>Brazil</v>
      </c>
      <c r="H7945" t="s">
        <v>57</v>
      </c>
      <c r="I7945" s="3">
        <v>43044</v>
      </c>
      <c r="J7945" s="3">
        <v>43055</v>
      </c>
      <c r="K7945" s="8" t="str">
        <f>IF(Sales_Pipeline[[#This Row],[Close_Date]]="","",TEXT(Sales_Pipeline[[#This Row],[Close_Date]],"ddd"))</f>
        <v>Thu</v>
      </c>
      <c r="L7945" s="8" t="str">
        <f>IF(Sales_Pipeline[[#This Row],[Close_Date]]="","",TEXT(Sales_Pipeline[[#This Row],[Close_Date]],"mmm"))</f>
        <v>Nov</v>
      </c>
      <c r="M7945" s="8" t="str">
        <f>IF(Sales_Pipeline[[#This Row],[Close_Date]]="","","Q"&amp;ROUNDUP(MONTH(Sales_Pipeline[[#This Row],[Close_Date]])/3,0))</f>
        <v>Q4</v>
      </c>
      <c r="N7945" s="2" cm="1">
        <f t="array" ref="N7945">IFERROR(_xlfn.IFS(Sales_Pipeline[[#This Row],[Deal_Stage]]="Won",_xlfn.XLOOKUP(Sales_Pipeline[[#This Row],[Product]],Products!$A$2:$A$8,Products!$C$2:$C$8),Sales_Pipeline[[#This Row],[Deal_Stage]]="Lost",_xlfn.XLOOKUP(Sales_Pipeline[[#This Row],[Product]],Products!$A$2:$A$8,Products!$C$2:$C$8)),"")</f>
        <v>55</v>
      </c>
      <c r="O7945" s="2">
        <v>51</v>
      </c>
    </row>
    <row r="7946" spans="1:15" x14ac:dyDescent="0.3">
      <c r="A7946" t="s">
        <v>8092</v>
      </c>
      <c r="B7946" t="s">
        <v>13</v>
      </c>
      <c r="C7946" t="str">
        <f>_xlfn.XLOOKUP(Sales_Pipeline[[#This Row],[Sales_Agent]],Sales_Teams[Sales_Agent],Sales_Teams[Manager])</f>
        <v>Melvin Marxen</v>
      </c>
      <c r="D7946" t="str">
        <f>_xlfn.XLOOKUP(Sales_Pipeline[[#This Row],[Manager]],Sales_Teams[Manager],Sales_Teams[Regional_Office])</f>
        <v>Central</v>
      </c>
      <c r="E7946" t="s">
        <v>63</v>
      </c>
      <c r="F7946" t="s">
        <v>56</v>
      </c>
      <c r="G7946" t="str">
        <f>IFERROR(_xlfn.XLOOKUP(Sales_Pipeline[[#This Row],[Account]],Accounts!$A$2:$A$86,Accounts!$F$2:$F$86),"")</f>
        <v>United States</v>
      </c>
      <c r="H7946" t="s">
        <v>82</v>
      </c>
      <c r="I7946" s="3">
        <v>43044</v>
      </c>
      <c r="J7946" s="3">
        <v>43055</v>
      </c>
      <c r="K7946" s="8" t="str">
        <f>IF(Sales_Pipeline[[#This Row],[Close_Date]]="","",TEXT(Sales_Pipeline[[#This Row],[Close_Date]],"ddd"))</f>
        <v>Thu</v>
      </c>
      <c r="L7946" s="8" t="str">
        <f>IF(Sales_Pipeline[[#This Row],[Close_Date]]="","",TEXT(Sales_Pipeline[[#This Row],[Close_Date]],"mmm"))</f>
        <v>Nov</v>
      </c>
      <c r="M7946" s="8" t="str">
        <f>IF(Sales_Pipeline[[#This Row],[Close_Date]]="","","Q"&amp;ROUNDUP(MONTH(Sales_Pipeline[[#This Row],[Close_Date]])/3,0))</f>
        <v>Q4</v>
      </c>
      <c r="N7946" s="2" cm="1">
        <f t="array" ref="N7946">IFERROR(_xlfn.IFS(Sales_Pipeline[[#This Row],[Deal_Stage]]="Won",_xlfn.XLOOKUP(Sales_Pipeline[[#This Row],[Product]],Products!$A$2:$A$8,Products!$C$2:$C$8),Sales_Pipeline[[#This Row],[Deal_Stage]]="Lost",_xlfn.XLOOKUP(Sales_Pipeline[[#This Row],[Product]],Products!$A$2:$A$8,Products!$C$2:$C$8)),"")</f>
        <v>550</v>
      </c>
      <c r="O7946" s="2">
        <v>0</v>
      </c>
    </row>
    <row r="7947" spans="1:15" x14ac:dyDescent="0.3">
      <c r="A7947" t="s">
        <v>8093</v>
      </c>
      <c r="B7947" t="s">
        <v>13</v>
      </c>
      <c r="C7947" t="str">
        <f>_xlfn.XLOOKUP(Sales_Pipeline[[#This Row],[Sales_Agent]],Sales_Teams[Sales_Agent],Sales_Teams[Manager])</f>
        <v>Melvin Marxen</v>
      </c>
      <c r="D7947" t="str">
        <f>_xlfn.XLOOKUP(Sales_Pipeline[[#This Row],[Manager]],Sales_Teams[Manager],Sales_Teams[Regional_Office])</f>
        <v>Central</v>
      </c>
      <c r="E7947" t="s">
        <v>61</v>
      </c>
      <c r="F7947" t="s">
        <v>132</v>
      </c>
      <c r="G7947" t="str">
        <f>IFERROR(_xlfn.XLOOKUP(Sales_Pipeline[[#This Row],[Account]],Accounts!$A$2:$A$86,Accounts!$F$2:$F$86),"")</f>
        <v>United States</v>
      </c>
      <c r="H7947" t="s">
        <v>57</v>
      </c>
      <c r="I7947" s="3">
        <v>43044</v>
      </c>
      <c r="J7947" s="3">
        <v>43100</v>
      </c>
      <c r="K7947" s="8" t="str">
        <f>IF(Sales_Pipeline[[#This Row],[Close_Date]]="","",TEXT(Sales_Pipeline[[#This Row],[Close_Date]],"ddd"))</f>
        <v>Sun</v>
      </c>
      <c r="L7947" s="8" t="str">
        <f>IF(Sales_Pipeline[[#This Row],[Close_Date]]="","",TEXT(Sales_Pipeline[[#This Row],[Close_Date]],"mmm"))</f>
        <v>Dec</v>
      </c>
      <c r="M7947" s="8" t="str">
        <f>IF(Sales_Pipeline[[#This Row],[Close_Date]]="","","Q"&amp;ROUNDUP(MONTH(Sales_Pipeline[[#This Row],[Close_Date]])/3,0))</f>
        <v>Q4</v>
      </c>
      <c r="N7947" s="2" cm="1">
        <f t="array" ref="N7947">IFERROR(_xlfn.IFS(Sales_Pipeline[[#This Row],[Deal_Stage]]="Won",_xlfn.XLOOKUP(Sales_Pipeline[[#This Row],[Product]],Products!$A$2:$A$8,Products!$C$2:$C$8),Sales_Pipeline[[#This Row],[Deal_Stage]]="Lost",_xlfn.XLOOKUP(Sales_Pipeline[[#This Row],[Product]],Products!$A$2:$A$8,Products!$C$2:$C$8)),"")</f>
        <v>55</v>
      </c>
      <c r="O7947" s="2">
        <v>52</v>
      </c>
    </row>
    <row r="7948" spans="1:15" x14ac:dyDescent="0.3">
      <c r="A7948" t="s">
        <v>8094</v>
      </c>
      <c r="B7948" t="s">
        <v>40</v>
      </c>
      <c r="C7948" t="str">
        <f>_xlfn.XLOOKUP(Sales_Pipeline[[#This Row],[Sales_Agent]],Sales_Teams[Sales_Agent],Sales_Teams[Manager])</f>
        <v>Summer Sewald</v>
      </c>
      <c r="D7948" t="str">
        <f>_xlfn.XLOOKUP(Sales_Pipeline[[#This Row],[Manager]],Sales_Teams[Manager],Sales_Teams[Regional_Office])</f>
        <v>West</v>
      </c>
      <c r="E7948" t="s">
        <v>84</v>
      </c>
      <c r="G7948" t="str">
        <f>IFERROR(_xlfn.XLOOKUP(Sales_Pipeline[[#This Row],[Account]],Accounts!$A$2:$A$86,Accounts!$F$2:$F$86),"")</f>
        <v/>
      </c>
      <c r="H7948" t="s">
        <v>77</v>
      </c>
      <c r="I7948" s="3">
        <v>43044</v>
      </c>
      <c r="K7948" s="8" t="str">
        <f>IF(Sales_Pipeline[[#This Row],[Close_Date]]="","",TEXT(Sales_Pipeline[[#This Row],[Close_Date]],"ddd"))</f>
        <v/>
      </c>
      <c r="L7948" s="8" t="str">
        <f>IF(Sales_Pipeline[[#This Row],[Close_Date]]="","",TEXT(Sales_Pipeline[[#This Row],[Close_Date]],"mmm"))</f>
        <v/>
      </c>
      <c r="M7948" s="8" t="str">
        <f>IF(Sales_Pipeline[[#This Row],[Close_Date]]="","","Q"&amp;ROUNDUP(MONTH(Sales_Pipeline[[#This Row],[Close_Date]])/3,0))</f>
        <v/>
      </c>
      <c r="N7948" s="2" t="str" cm="1">
        <f t="array" ref="N7948">IFERROR(_xlfn.IFS(Sales_Pipeline[[#This Row],[Deal_Stage]]="Won",_xlfn.XLOOKUP(Sales_Pipeline[[#This Row],[Product]],Products!$A$2:$A$8,Products!$C$2:$C$8),Sales_Pipeline[[#This Row],[Deal_Stage]]="Lost",_xlfn.XLOOKUP(Sales_Pipeline[[#This Row],[Product]],Products!$A$2:$A$8,Products!$C$2:$C$8)),"")</f>
        <v/>
      </c>
      <c r="O7948" s="2">
        <v>0</v>
      </c>
    </row>
    <row r="7949" spans="1:15" x14ac:dyDescent="0.3">
      <c r="A7949" t="s">
        <v>8095</v>
      </c>
      <c r="B7949" t="s">
        <v>40</v>
      </c>
      <c r="C7949" t="str">
        <f>_xlfn.XLOOKUP(Sales_Pipeline[[#This Row],[Sales_Agent]],Sales_Teams[Sales_Agent],Sales_Teams[Manager])</f>
        <v>Summer Sewald</v>
      </c>
      <c r="D7949" t="str">
        <f>_xlfn.XLOOKUP(Sales_Pipeline[[#This Row],[Manager]],Sales_Teams[Manager],Sales_Teams[Regional_Office])</f>
        <v>West</v>
      </c>
      <c r="E7949" t="s">
        <v>55</v>
      </c>
      <c r="F7949" t="s">
        <v>85</v>
      </c>
      <c r="G7949" t="str">
        <f>IFERROR(_xlfn.XLOOKUP(Sales_Pipeline[[#This Row],[Account]],Accounts!$A$2:$A$86,Accounts!$F$2:$F$86),"")</f>
        <v>Poland</v>
      </c>
      <c r="H7949" t="s">
        <v>57</v>
      </c>
      <c r="I7949" s="3">
        <v>43044</v>
      </c>
      <c r="J7949" s="3">
        <v>43061</v>
      </c>
      <c r="K7949" s="8" t="str">
        <f>IF(Sales_Pipeline[[#This Row],[Close_Date]]="","",TEXT(Sales_Pipeline[[#This Row],[Close_Date]],"ddd"))</f>
        <v>Wed</v>
      </c>
      <c r="L7949" s="8" t="str">
        <f>IF(Sales_Pipeline[[#This Row],[Close_Date]]="","",TEXT(Sales_Pipeline[[#This Row],[Close_Date]],"mmm"))</f>
        <v>Nov</v>
      </c>
      <c r="M7949" s="8" t="str">
        <f>IF(Sales_Pipeline[[#This Row],[Close_Date]]="","","Q"&amp;ROUNDUP(MONTH(Sales_Pipeline[[#This Row],[Close_Date]])/3,0))</f>
        <v>Q4</v>
      </c>
      <c r="N7949" s="2" cm="1">
        <f t="array" ref="N7949">IFERROR(_xlfn.IFS(Sales_Pipeline[[#This Row],[Deal_Stage]]="Won",_xlfn.XLOOKUP(Sales_Pipeline[[#This Row],[Product]],Products!$A$2:$A$8,Products!$C$2:$C$8),Sales_Pipeline[[#This Row],[Deal_Stage]]="Lost",_xlfn.XLOOKUP(Sales_Pipeline[[#This Row],[Product]],Products!$A$2:$A$8,Products!$C$2:$C$8)),"")</f>
        <v>1096</v>
      </c>
      <c r="O7949" s="2">
        <v>1218</v>
      </c>
    </row>
    <row r="7950" spans="1:15" x14ac:dyDescent="0.3">
      <c r="A7950" t="s">
        <v>8096</v>
      </c>
      <c r="B7950" t="s">
        <v>42</v>
      </c>
      <c r="C7950" t="str">
        <f>_xlfn.XLOOKUP(Sales_Pipeline[[#This Row],[Sales_Agent]],Sales_Teams[Sales_Agent],Sales_Teams[Manager])</f>
        <v>Summer Sewald</v>
      </c>
      <c r="D7950" t="str">
        <f>_xlfn.XLOOKUP(Sales_Pipeline[[#This Row],[Manager]],Sales_Teams[Manager],Sales_Teams[Regional_Office])</f>
        <v>West</v>
      </c>
      <c r="E7950" t="s">
        <v>84</v>
      </c>
      <c r="F7950" t="s">
        <v>185</v>
      </c>
      <c r="G7950" t="str">
        <f>IFERROR(_xlfn.XLOOKUP(Sales_Pipeline[[#This Row],[Account]],Accounts!$A$2:$A$86,Accounts!$F$2:$F$86),"")</f>
        <v>United States</v>
      </c>
      <c r="H7950" t="s">
        <v>57</v>
      </c>
      <c r="I7950" s="3">
        <v>43044</v>
      </c>
      <c r="J7950" s="3">
        <v>43051</v>
      </c>
      <c r="K7950" s="8" t="str">
        <f>IF(Sales_Pipeline[[#This Row],[Close_Date]]="","",TEXT(Sales_Pipeline[[#This Row],[Close_Date]],"ddd"))</f>
        <v>Sun</v>
      </c>
      <c r="L7950" s="8" t="str">
        <f>IF(Sales_Pipeline[[#This Row],[Close_Date]]="","",TEXT(Sales_Pipeline[[#This Row],[Close_Date]],"mmm"))</f>
        <v>Nov</v>
      </c>
      <c r="M7950" s="8" t="str">
        <f>IF(Sales_Pipeline[[#This Row],[Close_Date]]="","","Q"&amp;ROUNDUP(MONTH(Sales_Pipeline[[#This Row],[Close_Date]])/3,0))</f>
        <v>Q4</v>
      </c>
      <c r="N7950" s="2" cm="1">
        <f t="array" ref="N7950">IFERROR(_xlfn.IFS(Sales_Pipeline[[#This Row],[Deal_Stage]]="Won",_xlfn.XLOOKUP(Sales_Pipeline[[#This Row],[Product]],Products!$A$2:$A$8,Products!$C$2:$C$8),Sales_Pipeline[[#This Row],[Deal_Stage]]="Lost",_xlfn.XLOOKUP(Sales_Pipeline[[#This Row],[Product]],Products!$A$2:$A$8,Products!$C$2:$C$8)),"")</f>
        <v>5482</v>
      </c>
      <c r="O7950" s="2">
        <v>5681</v>
      </c>
    </row>
    <row r="7951" spans="1:15" x14ac:dyDescent="0.3">
      <c r="A7951" t="s">
        <v>8097</v>
      </c>
      <c r="B7951" t="s">
        <v>12</v>
      </c>
      <c r="C7951" t="str">
        <f>_xlfn.XLOOKUP(Sales_Pipeline[[#This Row],[Sales_Agent]],Sales_Teams[Sales_Agent],Sales_Teams[Manager])</f>
        <v>Melvin Marxen</v>
      </c>
      <c r="D7951" t="str">
        <f>_xlfn.XLOOKUP(Sales_Pipeline[[#This Row],[Manager]],Sales_Teams[Manager],Sales_Teams[Regional_Office])</f>
        <v>Central</v>
      </c>
      <c r="E7951" t="s">
        <v>76</v>
      </c>
      <c r="F7951" t="s">
        <v>214</v>
      </c>
      <c r="G7951" t="str">
        <f>IFERROR(_xlfn.XLOOKUP(Sales_Pipeline[[#This Row],[Account]],Accounts!$A$2:$A$86,Accounts!$F$2:$F$86),"")</f>
        <v>United States</v>
      </c>
      <c r="H7951" t="s">
        <v>82</v>
      </c>
      <c r="I7951" s="3">
        <v>43044</v>
      </c>
      <c r="J7951" s="3">
        <v>43056</v>
      </c>
      <c r="K7951" s="8" t="str">
        <f>IF(Sales_Pipeline[[#This Row],[Close_Date]]="","",TEXT(Sales_Pipeline[[#This Row],[Close_Date]],"ddd"))</f>
        <v>Fri</v>
      </c>
      <c r="L7951" s="8" t="str">
        <f>IF(Sales_Pipeline[[#This Row],[Close_Date]]="","",TEXT(Sales_Pipeline[[#This Row],[Close_Date]],"mmm"))</f>
        <v>Nov</v>
      </c>
      <c r="M7951" s="8" t="str">
        <f>IF(Sales_Pipeline[[#This Row],[Close_Date]]="","","Q"&amp;ROUNDUP(MONTH(Sales_Pipeline[[#This Row],[Close_Date]])/3,0))</f>
        <v>Q4</v>
      </c>
      <c r="N7951" s="2" cm="1">
        <f t="array" ref="N7951">IFERROR(_xlfn.IFS(Sales_Pipeline[[#This Row],[Deal_Stage]]="Won",_xlfn.XLOOKUP(Sales_Pipeline[[#This Row],[Product]],Products!$A$2:$A$8,Products!$C$2:$C$8),Sales_Pipeline[[#This Row],[Deal_Stage]]="Lost",_xlfn.XLOOKUP(Sales_Pipeline[[#This Row],[Product]],Products!$A$2:$A$8,Products!$C$2:$C$8)),"")</f>
        <v>3393</v>
      </c>
      <c r="O7951" s="2">
        <v>0</v>
      </c>
    </row>
    <row r="7952" spans="1:15" x14ac:dyDescent="0.3">
      <c r="A7952" t="s">
        <v>8098</v>
      </c>
      <c r="B7952" t="s">
        <v>29</v>
      </c>
      <c r="C7952" t="str">
        <f>_xlfn.XLOOKUP(Sales_Pipeline[[#This Row],[Sales_Agent]],Sales_Teams[Sales_Agent],Sales_Teams[Manager])</f>
        <v>Rocco Neubert</v>
      </c>
      <c r="D7952" t="str">
        <f>_xlfn.XLOOKUP(Sales_Pipeline[[#This Row],[Manager]],Sales_Teams[Manager],Sales_Teams[Regional_Office])</f>
        <v>East</v>
      </c>
      <c r="E7952" t="s">
        <v>61</v>
      </c>
      <c r="F7952" t="s">
        <v>238</v>
      </c>
      <c r="G7952" t="str">
        <f>IFERROR(_xlfn.XLOOKUP(Sales_Pipeline[[#This Row],[Account]],Accounts!$A$2:$A$86,Accounts!$F$2:$F$86),"")</f>
        <v>United States</v>
      </c>
      <c r="H7952" t="s">
        <v>82</v>
      </c>
      <c r="I7952" s="3">
        <v>43044</v>
      </c>
      <c r="J7952" s="3">
        <v>43056</v>
      </c>
      <c r="K7952" s="8" t="str">
        <f>IF(Sales_Pipeline[[#This Row],[Close_Date]]="","",TEXT(Sales_Pipeline[[#This Row],[Close_Date]],"ddd"))</f>
        <v>Fri</v>
      </c>
      <c r="L7952" s="8" t="str">
        <f>IF(Sales_Pipeline[[#This Row],[Close_Date]]="","",TEXT(Sales_Pipeline[[#This Row],[Close_Date]],"mmm"))</f>
        <v>Nov</v>
      </c>
      <c r="M7952" s="8" t="str">
        <f>IF(Sales_Pipeline[[#This Row],[Close_Date]]="","","Q"&amp;ROUNDUP(MONTH(Sales_Pipeline[[#This Row],[Close_Date]])/3,0))</f>
        <v>Q4</v>
      </c>
      <c r="N7952" s="2" cm="1">
        <f t="array" ref="N7952">IFERROR(_xlfn.IFS(Sales_Pipeline[[#This Row],[Deal_Stage]]="Won",_xlfn.XLOOKUP(Sales_Pipeline[[#This Row],[Product]],Products!$A$2:$A$8,Products!$C$2:$C$8),Sales_Pipeline[[#This Row],[Deal_Stage]]="Lost",_xlfn.XLOOKUP(Sales_Pipeline[[#This Row],[Product]],Products!$A$2:$A$8,Products!$C$2:$C$8)),"")</f>
        <v>55</v>
      </c>
      <c r="O7952" s="2">
        <v>0</v>
      </c>
    </row>
    <row r="7953" spans="1:15" x14ac:dyDescent="0.3">
      <c r="A7953" t="s">
        <v>8099</v>
      </c>
      <c r="B7953" t="s">
        <v>29</v>
      </c>
      <c r="C7953" t="str">
        <f>_xlfn.XLOOKUP(Sales_Pipeline[[#This Row],[Sales_Agent]],Sales_Teams[Sales_Agent],Sales_Teams[Manager])</f>
        <v>Rocco Neubert</v>
      </c>
      <c r="D7953" t="str">
        <f>_xlfn.XLOOKUP(Sales_Pipeline[[#This Row],[Manager]],Sales_Teams[Manager],Sales_Teams[Regional_Office])</f>
        <v>East</v>
      </c>
      <c r="E7953" t="s">
        <v>84</v>
      </c>
      <c r="F7953" t="s">
        <v>216</v>
      </c>
      <c r="G7953" t="str">
        <f>IFERROR(_xlfn.XLOOKUP(Sales_Pipeline[[#This Row],[Account]],Accounts!$A$2:$A$86,Accounts!$F$2:$F$86),"")</f>
        <v>United States</v>
      </c>
      <c r="H7953" t="s">
        <v>57</v>
      </c>
      <c r="I7953" s="3">
        <v>43044</v>
      </c>
      <c r="J7953" s="3">
        <v>43046</v>
      </c>
      <c r="K7953" s="8" t="str">
        <f>IF(Sales_Pipeline[[#This Row],[Close_Date]]="","",TEXT(Sales_Pipeline[[#This Row],[Close_Date]],"ddd"))</f>
        <v>Tue</v>
      </c>
      <c r="L7953" s="8" t="str">
        <f>IF(Sales_Pipeline[[#This Row],[Close_Date]]="","",TEXT(Sales_Pipeline[[#This Row],[Close_Date]],"mmm"))</f>
        <v>Nov</v>
      </c>
      <c r="M7953" s="8" t="str">
        <f>IF(Sales_Pipeline[[#This Row],[Close_Date]]="","","Q"&amp;ROUNDUP(MONTH(Sales_Pipeline[[#This Row],[Close_Date]])/3,0))</f>
        <v>Q4</v>
      </c>
      <c r="N7953" s="2" cm="1">
        <f t="array" ref="N7953">IFERROR(_xlfn.IFS(Sales_Pipeline[[#This Row],[Deal_Stage]]="Won",_xlfn.XLOOKUP(Sales_Pipeline[[#This Row],[Product]],Products!$A$2:$A$8,Products!$C$2:$C$8),Sales_Pipeline[[#This Row],[Deal_Stage]]="Lost",_xlfn.XLOOKUP(Sales_Pipeline[[#This Row],[Product]],Products!$A$2:$A$8,Products!$C$2:$C$8)),"")</f>
        <v>5482</v>
      </c>
      <c r="O7953" s="2">
        <v>6767</v>
      </c>
    </row>
    <row r="7954" spans="1:15" x14ac:dyDescent="0.3">
      <c r="A7954" t="s">
        <v>8100</v>
      </c>
      <c r="B7954" t="s">
        <v>21</v>
      </c>
      <c r="C7954" t="str">
        <f>_xlfn.XLOOKUP(Sales_Pipeline[[#This Row],[Sales_Agent]],Sales_Teams[Sales_Agent],Sales_Teams[Manager])</f>
        <v>Cara Losch</v>
      </c>
      <c r="D7954" t="str">
        <f>_xlfn.XLOOKUP(Sales_Pipeline[[#This Row],[Manager]],Sales_Teams[Manager],Sales_Teams[Regional_Office])</f>
        <v>East</v>
      </c>
      <c r="E7954" t="s">
        <v>8953</v>
      </c>
      <c r="G7954" t="str">
        <f>IFERROR(_xlfn.XLOOKUP(Sales_Pipeline[[#This Row],[Account]],Accounts!$A$2:$A$86,Accounts!$F$2:$F$86),"")</f>
        <v/>
      </c>
      <c r="H7954" t="s">
        <v>77</v>
      </c>
      <c r="I7954" s="3">
        <v>43044</v>
      </c>
      <c r="K7954" s="8" t="str">
        <f>IF(Sales_Pipeline[[#This Row],[Close_Date]]="","",TEXT(Sales_Pipeline[[#This Row],[Close_Date]],"ddd"))</f>
        <v/>
      </c>
      <c r="L7954" s="8" t="str">
        <f>IF(Sales_Pipeline[[#This Row],[Close_Date]]="","",TEXT(Sales_Pipeline[[#This Row],[Close_Date]],"mmm"))</f>
        <v/>
      </c>
      <c r="M7954" s="8" t="str">
        <f>IF(Sales_Pipeline[[#This Row],[Close_Date]]="","","Q"&amp;ROUNDUP(MONTH(Sales_Pipeline[[#This Row],[Close_Date]])/3,0))</f>
        <v/>
      </c>
      <c r="N7954" s="2" t="str" cm="1">
        <f t="array" ref="N7954">IFERROR(_xlfn.IFS(Sales_Pipeline[[#This Row],[Deal_Stage]]="Won",_xlfn.XLOOKUP(Sales_Pipeline[[#This Row],[Product]],Products!$A$2:$A$8,Products!$C$2:$C$8),Sales_Pipeline[[#This Row],[Deal_Stage]]="Lost",_xlfn.XLOOKUP(Sales_Pipeline[[#This Row],[Product]],Products!$A$2:$A$8,Products!$C$2:$C$8)),"")</f>
        <v/>
      </c>
      <c r="O7954" s="2">
        <v>0</v>
      </c>
    </row>
    <row r="7955" spans="1:15" x14ac:dyDescent="0.3">
      <c r="A7955" t="s">
        <v>8101</v>
      </c>
      <c r="B7955" t="s">
        <v>7</v>
      </c>
      <c r="C7955" t="str">
        <f>_xlfn.XLOOKUP(Sales_Pipeline[[#This Row],[Sales_Agent]],Sales_Teams[Sales_Agent],Sales_Teams[Manager])</f>
        <v>Dustin Brinkmann</v>
      </c>
      <c r="D7955" t="str">
        <f>_xlfn.XLOOKUP(Sales_Pipeline[[#This Row],[Manager]],Sales_Teams[Manager],Sales_Teams[Regional_Office])</f>
        <v>Central</v>
      </c>
      <c r="E7955" t="s">
        <v>61</v>
      </c>
      <c r="F7955" t="s">
        <v>56</v>
      </c>
      <c r="G7955" t="str">
        <f>IFERROR(_xlfn.XLOOKUP(Sales_Pipeline[[#This Row],[Account]],Accounts!$A$2:$A$86,Accounts!$F$2:$F$86),"")</f>
        <v>United States</v>
      </c>
      <c r="H7955" t="s">
        <v>57</v>
      </c>
      <c r="I7955" s="3">
        <v>43044</v>
      </c>
      <c r="J7955" s="3">
        <v>43050</v>
      </c>
      <c r="K7955" s="8" t="str">
        <f>IF(Sales_Pipeline[[#This Row],[Close_Date]]="","",TEXT(Sales_Pipeline[[#This Row],[Close_Date]],"ddd"))</f>
        <v>Sat</v>
      </c>
      <c r="L7955" s="8" t="str">
        <f>IF(Sales_Pipeline[[#This Row],[Close_Date]]="","",TEXT(Sales_Pipeline[[#This Row],[Close_Date]],"mmm"))</f>
        <v>Nov</v>
      </c>
      <c r="M7955" s="8" t="str">
        <f>IF(Sales_Pipeline[[#This Row],[Close_Date]]="","","Q"&amp;ROUNDUP(MONTH(Sales_Pipeline[[#This Row],[Close_Date]])/3,0))</f>
        <v>Q4</v>
      </c>
      <c r="N7955" s="2" cm="1">
        <f t="array" ref="N7955">IFERROR(_xlfn.IFS(Sales_Pipeline[[#This Row],[Deal_Stage]]="Won",_xlfn.XLOOKUP(Sales_Pipeline[[#This Row],[Product]],Products!$A$2:$A$8,Products!$C$2:$C$8),Sales_Pipeline[[#This Row],[Deal_Stage]]="Lost",_xlfn.XLOOKUP(Sales_Pipeline[[#This Row],[Product]],Products!$A$2:$A$8,Products!$C$2:$C$8)),"")</f>
        <v>55</v>
      </c>
      <c r="O7955" s="2">
        <v>61</v>
      </c>
    </row>
    <row r="7956" spans="1:15" x14ac:dyDescent="0.3">
      <c r="A7956" t="s">
        <v>8102</v>
      </c>
      <c r="B7956" t="s">
        <v>17</v>
      </c>
      <c r="C7956" t="str">
        <f>_xlfn.XLOOKUP(Sales_Pipeline[[#This Row],[Sales_Agent]],Sales_Teams[Sales_Agent],Sales_Teams[Manager])</f>
        <v>Cara Losch</v>
      </c>
      <c r="D7956" t="str">
        <f>_xlfn.XLOOKUP(Sales_Pipeline[[#This Row],[Manager]],Sales_Teams[Manager],Sales_Teams[Regional_Office])</f>
        <v>East</v>
      </c>
      <c r="E7956" t="s">
        <v>61</v>
      </c>
      <c r="F7956" t="s">
        <v>159</v>
      </c>
      <c r="G7956" t="str">
        <f>IFERROR(_xlfn.XLOOKUP(Sales_Pipeline[[#This Row],[Account]],Accounts!$A$2:$A$86,Accounts!$F$2:$F$86),"")</f>
        <v>United States</v>
      </c>
      <c r="H7956" t="s">
        <v>82</v>
      </c>
      <c r="I7956" s="3">
        <v>43044</v>
      </c>
      <c r="J7956" s="3">
        <v>43060</v>
      </c>
      <c r="K7956" s="8" t="str">
        <f>IF(Sales_Pipeline[[#This Row],[Close_Date]]="","",TEXT(Sales_Pipeline[[#This Row],[Close_Date]],"ddd"))</f>
        <v>Tue</v>
      </c>
      <c r="L7956" s="8" t="str">
        <f>IF(Sales_Pipeline[[#This Row],[Close_Date]]="","",TEXT(Sales_Pipeline[[#This Row],[Close_Date]],"mmm"))</f>
        <v>Nov</v>
      </c>
      <c r="M7956" s="8" t="str">
        <f>IF(Sales_Pipeline[[#This Row],[Close_Date]]="","","Q"&amp;ROUNDUP(MONTH(Sales_Pipeline[[#This Row],[Close_Date]])/3,0))</f>
        <v>Q4</v>
      </c>
      <c r="N7956" s="2" cm="1">
        <f t="array" ref="N7956">IFERROR(_xlfn.IFS(Sales_Pipeline[[#This Row],[Deal_Stage]]="Won",_xlfn.XLOOKUP(Sales_Pipeline[[#This Row],[Product]],Products!$A$2:$A$8,Products!$C$2:$C$8),Sales_Pipeline[[#This Row],[Deal_Stage]]="Lost",_xlfn.XLOOKUP(Sales_Pipeline[[#This Row],[Product]],Products!$A$2:$A$8,Products!$C$2:$C$8)),"")</f>
        <v>55</v>
      </c>
      <c r="O7956" s="2">
        <v>0</v>
      </c>
    </row>
    <row r="7957" spans="1:15" x14ac:dyDescent="0.3">
      <c r="A7957" t="s">
        <v>8103</v>
      </c>
      <c r="B7957" t="s">
        <v>44</v>
      </c>
      <c r="C7957" t="str">
        <f>_xlfn.XLOOKUP(Sales_Pipeline[[#This Row],[Sales_Agent]],Sales_Teams[Sales_Agent],Sales_Teams[Manager])</f>
        <v>Summer Sewald</v>
      </c>
      <c r="D7957" t="str">
        <f>_xlfn.XLOOKUP(Sales_Pipeline[[#This Row],[Manager]],Sales_Teams[Manager],Sales_Teams[Regional_Office])</f>
        <v>West</v>
      </c>
      <c r="E7957" t="s">
        <v>61</v>
      </c>
      <c r="F7957" t="s">
        <v>92</v>
      </c>
      <c r="G7957" t="str">
        <f>IFERROR(_xlfn.XLOOKUP(Sales_Pipeline[[#This Row],[Account]],Accounts!$A$2:$A$86,Accounts!$F$2:$F$86),"")</f>
        <v>United States</v>
      </c>
      <c r="H7957" t="s">
        <v>57</v>
      </c>
      <c r="I7957" s="3">
        <v>43044</v>
      </c>
      <c r="J7957" s="3">
        <v>43056</v>
      </c>
      <c r="K7957" s="8" t="str">
        <f>IF(Sales_Pipeline[[#This Row],[Close_Date]]="","",TEXT(Sales_Pipeline[[#This Row],[Close_Date]],"ddd"))</f>
        <v>Fri</v>
      </c>
      <c r="L7957" s="8" t="str">
        <f>IF(Sales_Pipeline[[#This Row],[Close_Date]]="","",TEXT(Sales_Pipeline[[#This Row],[Close_Date]],"mmm"))</f>
        <v>Nov</v>
      </c>
      <c r="M7957" s="8" t="str">
        <f>IF(Sales_Pipeline[[#This Row],[Close_Date]]="","","Q"&amp;ROUNDUP(MONTH(Sales_Pipeline[[#This Row],[Close_Date]])/3,0))</f>
        <v>Q4</v>
      </c>
      <c r="N7957" s="2" cm="1">
        <f t="array" ref="N7957">IFERROR(_xlfn.IFS(Sales_Pipeline[[#This Row],[Deal_Stage]]="Won",_xlfn.XLOOKUP(Sales_Pipeline[[#This Row],[Product]],Products!$A$2:$A$8,Products!$C$2:$C$8),Sales_Pipeline[[#This Row],[Deal_Stage]]="Lost",_xlfn.XLOOKUP(Sales_Pipeline[[#This Row],[Product]],Products!$A$2:$A$8,Products!$C$2:$C$8)),"")</f>
        <v>55</v>
      </c>
      <c r="O7957" s="2">
        <v>62</v>
      </c>
    </row>
    <row r="7958" spans="1:15" x14ac:dyDescent="0.3">
      <c r="A7958" t="s">
        <v>8104</v>
      </c>
      <c r="B7958" t="s">
        <v>30</v>
      </c>
      <c r="C7958" t="str">
        <f>_xlfn.XLOOKUP(Sales_Pipeline[[#This Row],[Sales_Agent]],Sales_Teams[Sales_Agent],Sales_Teams[Manager])</f>
        <v>Rocco Neubert</v>
      </c>
      <c r="D7958" t="str">
        <f>_xlfn.XLOOKUP(Sales_Pipeline[[#This Row],[Manager]],Sales_Teams[Manager],Sales_Teams[Regional_Office])</f>
        <v>East</v>
      </c>
      <c r="E7958" t="s">
        <v>84</v>
      </c>
      <c r="F7958" t="s">
        <v>760</v>
      </c>
      <c r="G7958" t="str">
        <f>IFERROR(_xlfn.XLOOKUP(Sales_Pipeline[[#This Row],[Account]],Accounts!$A$2:$A$86,Accounts!$F$2:$F$86),"")</f>
        <v>United States</v>
      </c>
      <c r="H7958" t="s">
        <v>77</v>
      </c>
      <c r="I7958" s="3">
        <v>43045</v>
      </c>
      <c r="K7958" s="8" t="str">
        <f>IF(Sales_Pipeline[[#This Row],[Close_Date]]="","",TEXT(Sales_Pipeline[[#This Row],[Close_Date]],"ddd"))</f>
        <v/>
      </c>
      <c r="L7958" s="8" t="str">
        <f>IF(Sales_Pipeline[[#This Row],[Close_Date]]="","",TEXT(Sales_Pipeline[[#This Row],[Close_Date]],"mmm"))</f>
        <v/>
      </c>
      <c r="M7958" s="8" t="str">
        <f>IF(Sales_Pipeline[[#This Row],[Close_Date]]="","","Q"&amp;ROUNDUP(MONTH(Sales_Pipeline[[#This Row],[Close_Date]])/3,0))</f>
        <v/>
      </c>
      <c r="N7958" s="2" t="str" cm="1">
        <f t="array" ref="N7958">IFERROR(_xlfn.IFS(Sales_Pipeline[[#This Row],[Deal_Stage]]="Won",_xlfn.XLOOKUP(Sales_Pipeline[[#This Row],[Product]],Products!$A$2:$A$8,Products!$C$2:$C$8),Sales_Pipeline[[#This Row],[Deal_Stage]]="Lost",_xlfn.XLOOKUP(Sales_Pipeline[[#This Row],[Product]],Products!$A$2:$A$8,Products!$C$2:$C$8)),"")</f>
        <v/>
      </c>
      <c r="O7958" s="2">
        <v>0</v>
      </c>
    </row>
    <row r="7959" spans="1:15" x14ac:dyDescent="0.3">
      <c r="A7959" t="s">
        <v>8105</v>
      </c>
      <c r="B7959" t="s">
        <v>15</v>
      </c>
      <c r="C7959" t="str">
        <f>_xlfn.XLOOKUP(Sales_Pipeline[[#This Row],[Sales_Agent]],Sales_Teams[Sales_Agent],Sales_Teams[Manager])</f>
        <v>Melvin Marxen</v>
      </c>
      <c r="D7959" t="str">
        <f>_xlfn.XLOOKUP(Sales_Pipeline[[#This Row],[Manager]],Sales_Teams[Manager],Sales_Teams[Regional_Office])</f>
        <v>Central</v>
      </c>
      <c r="E7959" t="s">
        <v>8953</v>
      </c>
      <c r="F7959" t="s">
        <v>318</v>
      </c>
      <c r="G7959" t="str">
        <f>IFERROR(_xlfn.XLOOKUP(Sales_Pipeline[[#This Row],[Account]],Accounts!$A$2:$A$86,Accounts!$F$2:$F$86),"")</f>
        <v>Kenya</v>
      </c>
      <c r="H7959" t="s">
        <v>82</v>
      </c>
      <c r="I7959" s="3">
        <v>43045</v>
      </c>
      <c r="J7959" s="3">
        <v>43046</v>
      </c>
      <c r="K7959" s="8" t="str">
        <f>IF(Sales_Pipeline[[#This Row],[Close_Date]]="","",TEXT(Sales_Pipeline[[#This Row],[Close_Date]],"ddd"))</f>
        <v>Tue</v>
      </c>
      <c r="L7959" s="8" t="str">
        <f>IF(Sales_Pipeline[[#This Row],[Close_Date]]="","",TEXT(Sales_Pipeline[[#This Row],[Close_Date]],"mmm"))</f>
        <v>Nov</v>
      </c>
      <c r="M7959" s="8" t="str">
        <f>IF(Sales_Pipeline[[#This Row],[Close_Date]]="","","Q"&amp;ROUNDUP(MONTH(Sales_Pipeline[[#This Row],[Close_Date]])/3,0))</f>
        <v>Q4</v>
      </c>
      <c r="N7959" s="2" cm="1">
        <f t="array" ref="N7959">IFERROR(_xlfn.IFS(Sales_Pipeline[[#This Row],[Deal_Stage]]="Won",_xlfn.XLOOKUP(Sales_Pipeline[[#This Row],[Product]],Products!$A$2:$A$8,Products!$C$2:$C$8),Sales_Pipeline[[#This Row],[Deal_Stage]]="Lost",_xlfn.XLOOKUP(Sales_Pipeline[[#This Row],[Product]],Products!$A$2:$A$8,Products!$C$2:$C$8)),"")</f>
        <v>4821</v>
      </c>
      <c r="O7959" s="2">
        <v>0</v>
      </c>
    </row>
    <row r="7960" spans="1:15" x14ac:dyDescent="0.3">
      <c r="A7960" t="s">
        <v>8106</v>
      </c>
      <c r="B7960" t="s">
        <v>38</v>
      </c>
      <c r="C7960" t="str">
        <f>_xlfn.XLOOKUP(Sales_Pipeline[[#This Row],[Sales_Agent]],Sales_Teams[Sales_Agent],Sales_Teams[Manager])</f>
        <v>Celia Rouche</v>
      </c>
      <c r="D7960" t="str">
        <f>_xlfn.XLOOKUP(Sales_Pipeline[[#This Row],[Manager]],Sales_Teams[Manager],Sales_Teams[Regional_Office])</f>
        <v>West</v>
      </c>
      <c r="E7960" t="s">
        <v>55</v>
      </c>
      <c r="F7960" t="s">
        <v>211</v>
      </c>
      <c r="G7960" t="str">
        <f>IFERROR(_xlfn.XLOOKUP(Sales_Pipeline[[#This Row],[Account]],Accounts!$A$2:$A$86,Accounts!$F$2:$F$86),"")</f>
        <v>United States</v>
      </c>
      <c r="H7960" t="s">
        <v>82</v>
      </c>
      <c r="I7960" s="3">
        <v>43045</v>
      </c>
      <c r="J7960" s="3">
        <v>43046</v>
      </c>
      <c r="K7960" s="8" t="str">
        <f>IF(Sales_Pipeline[[#This Row],[Close_Date]]="","",TEXT(Sales_Pipeline[[#This Row],[Close_Date]],"ddd"))</f>
        <v>Tue</v>
      </c>
      <c r="L7960" s="8" t="str">
        <f>IF(Sales_Pipeline[[#This Row],[Close_Date]]="","",TEXT(Sales_Pipeline[[#This Row],[Close_Date]],"mmm"))</f>
        <v>Nov</v>
      </c>
      <c r="M7960" s="8" t="str">
        <f>IF(Sales_Pipeline[[#This Row],[Close_Date]]="","","Q"&amp;ROUNDUP(MONTH(Sales_Pipeline[[#This Row],[Close_Date]])/3,0))</f>
        <v>Q4</v>
      </c>
      <c r="N7960" s="2" cm="1">
        <f t="array" ref="N7960">IFERROR(_xlfn.IFS(Sales_Pipeline[[#This Row],[Deal_Stage]]="Won",_xlfn.XLOOKUP(Sales_Pipeline[[#This Row],[Product]],Products!$A$2:$A$8,Products!$C$2:$C$8),Sales_Pipeline[[#This Row],[Deal_Stage]]="Lost",_xlfn.XLOOKUP(Sales_Pipeline[[#This Row],[Product]],Products!$A$2:$A$8,Products!$C$2:$C$8)),"")</f>
        <v>1096</v>
      </c>
      <c r="O7960" s="2">
        <v>0</v>
      </c>
    </row>
    <row r="7961" spans="1:15" x14ac:dyDescent="0.3">
      <c r="A7961" t="s">
        <v>8107</v>
      </c>
      <c r="B7961" t="s">
        <v>13</v>
      </c>
      <c r="C7961" t="str">
        <f>_xlfn.XLOOKUP(Sales_Pipeline[[#This Row],[Sales_Agent]],Sales_Teams[Sales_Agent],Sales_Teams[Manager])</f>
        <v>Melvin Marxen</v>
      </c>
      <c r="D7961" t="str">
        <f>_xlfn.XLOOKUP(Sales_Pipeline[[#This Row],[Manager]],Sales_Teams[Manager],Sales_Teams[Regional_Office])</f>
        <v>Central</v>
      </c>
      <c r="E7961" t="s">
        <v>61</v>
      </c>
      <c r="F7961" t="s">
        <v>136</v>
      </c>
      <c r="G7961" t="str">
        <f>IFERROR(_xlfn.XLOOKUP(Sales_Pipeline[[#This Row],[Account]],Accounts!$A$2:$A$86,Accounts!$F$2:$F$86),"")</f>
        <v>United States</v>
      </c>
      <c r="H7961" t="s">
        <v>57</v>
      </c>
      <c r="I7961" s="3">
        <v>43045</v>
      </c>
      <c r="J7961" s="3">
        <v>43088</v>
      </c>
      <c r="K7961" s="8" t="str">
        <f>IF(Sales_Pipeline[[#This Row],[Close_Date]]="","",TEXT(Sales_Pipeline[[#This Row],[Close_Date]],"ddd"))</f>
        <v>Tue</v>
      </c>
      <c r="L7961" s="8" t="str">
        <f>IF(Sales_Pipeline[[#This Row],[Close_Date]]="","",TEXT(Sales_Pipeline[[#This Row],[Close_Date]],"mmm"))</f>
        <v>Dec</v>
      </c>
      <c r="M7961" s="8" t="str">
        <f>IF(Sales_Pipeline[[#This Row],[Close_Date]]="","","Q"&amp;ROUNDUP(MONTH(Sales_Pipeline[[#This Row],[Close_Date]])/3,0))</f>
        <v>Q4</v>
      </c>
      <c r="N7961" s="2" cm="1">
        <f t="array" ref="N7961">IFERROR(_xlfn.IFS(Sales_Pipeline[[#This Row],[Deal_Stage]]="Won",_xlfn.XLOOKUP(Sales_Pipeline[[#This Row],[Product]],Products!$A$2:$A$8,Products!$C$2:$C$8),Sales_Pipeline[[#This Row],[Deal_Stage]]="Lost",_xlfn.XLOOKUP(Sales_Pipeline[[#This Row],[Product]],Products!$A$2:$A$8,Products!$C$2:$C$8)),"")</f>
        <v>55</v>
      </c>
      <c r="O7961" s="2">
        <v>48</v>
      </c>
    </row>
    <row r="7962" spans="1:15" x14ac:dyDescent="0.3">
      <c r="A7962" t="s">
        <v>8108</v>
      </c>
      <c r="B7962" t="s">
        <v>42</v>
      </c>
      <c r="C7962" t="str">
        <f>_xlfn.XLOOKUP(Sales_Pipeline[[#This Row],[Sales_Agent]],Sales_Teams[Sales_Agent],Sales_Teams[Manager])</f>
        <v>Summer Sewald</v>
      </c>
      <c r="D7962" t="str">
        <f>_xlfn.XLOOKUP(Sales_Pipeline[[#This Row],[Manager]],Sales_Teams[Manager],Sales_Teams[Regional_Office])</f>
        <v>West</v>
      </c>
      <c r="E7962" t="s">
        <v>63</v>
      </c>
      <c r="F7962" t="s">
        <v>143</v>
      </c>
      <c r="G7962" t="str">
        <f>IFERROR(_xlfn.XLOOKUP(Sales_Pipeline[[#This Row],[Account]],Accounts!$A$2:$A$86,Accounts!$F$2:$F$86),"")</f>
        <v>United States</v>
      </c>
      <c r="H7962" t="s">
        <v>77</v>
      </c>
      <c r="I7962" s="3">
        <v>43045</v>
      </c>
      <c r="K7962" s="8" t="str">
        <f>IF(Sales_Pipeline[[#This Row],[Close_Date]]="","",TEXT(Sales_Pipeline[[#This Row],[Close_Date]],"ddd"))</f>
        <v/>
      </c>
      <c r="L7962" s="8" t="str">
        <f>IF(Sales_Pipeline[[#This Row],[Close_Date]]="","",TEXT(Sales_Pipeline[[#This Row],[Close_Date]],"mmm"))</f>
        <v/>
      </c>
      <c r="M7962" s="8" t="str">
        <f>IF(Sales_Pipeline[[#This Row],[Close_Date]]="","","Q"&amp;ROUNDUP(MONTH(Sales_Pipeline[[#This Row],[Close_Date]])/3,0))</f>
        <v/>
      </c>
      <c r="N7962" s="2" t="str" cm="1">
        <f t="array" ref="N7962">IFERROR(_xlfn.IFS(Sales_Pipeline[[#This Row],[Deal_Stage]]="Won",_xlfn.XLOOKUP(Sales_Pipeline[[#This Row],[Product]],Products!$A$2:$A$8,Products!$C$2:$C$8),Sales_Pipeline[[#This Row],[Deal_Stage]]="Lost",_xlfn.XLOOKUP(Sales_Pipeline[[#This Row],[Product]],Products!$A$2:$A$8,Products!$C$2:$C$8)),"")</f>
        <v/>
      </c>
      <c r="O7962" s="2">
        <v>0</v>
      </c>
    </row>
    <row r="7963" spans="1:15" x14ac:dyDescent="0.3">
      <c r="A7963" t="s">
        <v>8109</v>
      </c>
      <c r="B7963" t="s">
        <v>14</v>
      </c>
      <c r="C7963" t="str">
        <f>_xlfn.XLOOKUP(Sales_Pipeline[[#This Row],[Sales_Agent]],Sales_Teams[Sales_Agent],Sales_Teams[Manager])</f>
        <v>Melvin Marxen</v>
      </c>
      <c r="D7963" t="str">
        <f>_xlfn.XLOOKUP(Sales_Pipeline[[#This Row],[Manager]],Sales_Teams[Manager],Sales_Teams[Regional_Office])</f>
        <v>Central</v>
      </c>
      <c r="E7963" t="s">
        <v>8953</v>
      </c>
      <c r="F7963" t="s">
        <v>155</v>
      </c>
      <c r="G7963" t="str">
        <f>IFERROR(_xlfn.XLOOKUP(Sales_Pipeline[[#This Row],[Account]],Accounts!$A$2:$A$86,Accounts!$F$2:$F$86),"")</f>
        <v>United States</v>
      </c>
      <c r="H7963" t="s">
        <v>82</v>
      </c>
      <c r="I7963" s="3">
        <v>43045</v>
      </c>
      <c r="J7963" s="3">
        <v>43052</v>
      </c>
      <c r="K7963" s="8" t="str">
        <f>IF(Sales_Pipeline[[#This Row],[Close_Date]]="","",TEXT(Sales_Pipeline[[#This Row],[Close_Date]],"ddd"))</f>
        <v>Mon</v>
      </c>
      <c r="L7963" s="8" t="str">
        <f>IF(Sales_Pipeline[[#This Row],[Close_Date]]="","",TEXT(Sales_Pipeline[[#This Row],[Close_Date]],"mmm"))</f>
        <v>Nov</v>
      </c>
      <c r="M7963" s="8" t="str">
        <f>IF(Sales_Pipeline[[#This Row],[Close_Date]]="","","Q"&amp;ROUNDUP(MONTH(Sales_Pipeline[[#This Row],[Close_Date]])/3,0))</f>
        <v>Q4</v>
      </c>
      <c r="N7963" s="2" cm="1">
        <f t="array" ref="N7963">IFERROR(_xlfn.IFS(Sales_Pipeline[[#This Row],[Deal_Stage]]="Won",_xlfn.XLOOKUP(Sales_Pipeline[[#This Row],[Product]],Products!$A$2:$A$8,Products!$C$2:$C$8),Sales_Pipeline[[#This Row],[Deal_Stage]]="Lost",_xlfn.XLOOKUP(Sales_Pipeline[[#This Row],[Product]],Products!$A$2:$A$8,Products!$C$2:$C$8)),"")</f>
        <v>4821</v>
      </c>
      <c r="O7963" s="2">
        <v>0</v>
      </c>
    </row>
    <row r="7964" spans="1:15" x14ac:dyDescent="0.3">
      <c r="A7964" t="s">
        <v>8110</v>
      </c>
      <c r="B7964" t="s">
        <v>17</v>
      </c>
      <c r="C7964" t="str">
        <f>_xlfn.XLOOKUP(Sales_Pipeline[[#This Row],[Sales_Agent]],Sales_Teams[Sales_Agent],Sales_Teams[Manager])</f>
        <v>Cara Losch</v>
      </c>
      <c r="D7964" t="str">
        <f>_xlfn.XLOOKUP(Sales_Pipeline[[#This Row],[Manager]],Sales_Teams[Manager],Sales_Teams[Regional_Office])</f>
        <v>East</v>
      </c>
      <c r="E7964" t="s">
        <v>61</v>
      </c>
      <c r="G7964" t="str">
        <f>IFERROR(_xlfn.XLOOKUP(Sales_Pipeline[[#This Row],[Account]],Accounts!$A$2:$A$86,Accounts!$F$2:$F$86),"")</f>
        <v/>
      </c>
      <c r="H7964" t="s">
        <v>77</v>
      </c>
      <c r="I7964" s="3">
        <v>43045</v>
      </c>
      <c r="K7964" s="8" t="str">
        <f>IF(Sales_Pipeline[[#This Row],[Close_Date]]="","",TEXT(Sales_Pipeline[[#This Row],[Close_Date]],"ddd"))</f>
        <v/>
      </c>
      <c r="L7964" s="8" t="str">
        <f>IF(Sales_Pipeline[[#This Row],[Close_Date]]="","",TEXT(Sales_Pipeline[[#This Row],[Close_Date]],"mmm"))</f>
        <v/>
      </c>
      <c r="M7964" s="8" t="str">
        <f>IF(Sales_Pipeline[[#This Row],[Close_Date]]="","","Q"&amp;ROUNDUP(MONTH(Sales_Pipeline[[#This Row],[Close_Date]])/3,0))</f>
        <v/>
      </c>
      <c r="N7964" s="2" t="str" cm="1">
        <f t="array" ref="N7964">IFERROR(_xlfn.IFS(Sales_Pipeline[[#This Row],[Deal_Stage]]="Won",_xlfn.XLOOKUP(Sales_Pipeline[[#This Row],[Product]],Products!$A$2:$A$8,Products!$C$2:$C$8),Sales_Pipeline[[#This Row],[Deal_Stage]]="Lost",_xlfn.XLOOKUP(Sales_Pipeline[[#This Row],[Product]],Products!$A$2:$A$8,Products!$C$2:$C$8)),"")</f>
        <v/>
      </c>
      <c r="O7964" s="2">
        <v>0</v>
      </c>
    </row>
    <row r="7965" spans="1:15" x14ac:dyDescent="0.3">
      <c r="A7965" t="s">
        <v>8111</v>
      </c>
      <c r="B7965" t="s">
        <v>6</v>
      </c>
      <c r="C7965" t="str">
        <f>_xlfn.XLOOKUP(Sales_Pipeline[[#This Row],[Sales_Agent]],Sales_Teams[Sales_Agent],Sales_Teams[Manager])</f>
        <v>Dustin Brinkmann</v>
      </c>
      <c r="D7965" t="str">
        <f>_xlfn.XLOOKUP(Sales_Pipeline[[#This Row],[Manager]],Sales_Teams[Manager],Sales_Teams[Regional_Office])</f>
        <v>Central</v>
      </c>
      <c r="E7965" t="s">
        <v>55</v>
      </c>
      <c r="F7965" t="s">
        <v>134</v>
      </c>
      <c r="G7965" t="str">
        <f>IFERROR(_xlfn.XLOOKUP(Sales_Pipeline[[#This Row],[Account]],Accounts!$A$2:$A$86,Accounts!$F$2:$F$86),"")</f>
        <v>United States</v>
      </c>
      <c r="H7965" t="s">
        <v>57</v>
      </c>
      <c r="I7965" s="3">
        <v>43046</v>
      </c>
      <c r="J7965" s="3">
        <v>43057</v>
      </c>
      <c r="K7965" s="8" t="str">
        <f>IF(Sales_Pipeline[[#This Row],[Close_Date]]="","",TEXT(Sales_Pipeline[[#This Row],[Close_Date]],"ddd"))</f>
        <v>Sat</v>
      </c>
      <c r="L7965" s="8" t="str">
        <f>IF(Sales_Pipeline[[#This Row],[Close_Date]]="","",TEXT(Sales_Pipeline[[#This Row],[Close_Date]],"mmm"))</f>
        <v>Nov</v>
      </c>
      <c r="M7965" s="8" t="str">
        <f>IF(Sales_Pipeline[[#This Row],[Close_Date]]="","","Q"&amp;ROUNDUP(MONTH(Sales_Pipeline[[#This Row],[Close_Date]])/3,0))</f>
        <v>Q4</v>
      </c>
      <c r="N7965" s="2" cm="1">
        <f t="array" ref="N7965">IFERROR(_xlfn.IFS(Sales_Pipeline[[#This Row],[Deal_Stage]]="Won",_xlfn.XLOOKUP(Sales_Pipeline[[#This Row],[Product]],Products!$A$2:$A$8,Products!$C$2:$C$8),Sales_Pipeline[[#This Row],[Deal_Stage]]="Lost",_xlfn.XLOOKUP(Sales_Pipeline[[#This Row],[Product]],Products!$A$2:$A$8,Products!$C$2:$C$8)),"")</f>
        <v>1096</v>
      </c>
      <c r="O7965" s="2">
        <v>1059</v>
      </c>
    </row>
    <row r="7966" spans="1:15" x14ac:dyDescent="0.3">
      <c r="A7966" t="s">
        <v>8112</v>
      </c>
      <c r="B7966" t="s">
        <v>20</v>
      </c>
      <c r="C7966" t="str">
        <f>_xlfn.XLOOKUP(Sales_Pipeline[[#This Row],[Sales_Agent]],Sales_Teams[Sales_Agent],Sales_Teams[Manager])</f>
        <v>Cara Losch</v>
      </c>
      <c r="D7966" t="str">
        <f>_xlfn.XLOOKUP(Sales_Pipeline[[#This Row],[Manager]],Sales_Teams[Manager],Sales_Teams[Regional_Office])</f>
        <v>East</v>
      </c>
      <c r="E7966" t="s">
        <v>8953</v>
      </c>
      <c r="G7966" t="str">
        <f>IFERROR(_xlfn.XLOOKUP(Sales_Pipeline[[#This Row],[Account]],Accounts!$A$2:$A$86,Accounts!$F$2:$F$86),"")</f>
        <v/>
      </c>
      <c r="H7966" t="s">
        <v>77</v>
      </c>
      <c r="I7966" s="3">
        <v>43046</v>
      </c>
      <c r="K7966" s="8" t="str">
        <f>IF(Sales_Pipeline[[#This Row],[Close_Date]]="","",TEXT(Sales_Pipeline[[#This Row],[Close_Date]],"ddd"))</f>
        <v/>
      </c>
      <c r="L7966" s="8" t="str">
        <f>IF(Sales_Pipeline[[#This Row],[Close_Date]]="","",TEXT(Sales_Pipeline[[#This Row],[Close_Date]],"mmm"))</f>
        <v/>
      </c>
      <c r="M7966" s="8" t="str">
        <f>IF(Sales_Pipeline[[#This Row],[Close_Date]]="","","Q"&amp;ROUNDUP(MONTH(Sales_Pipeline[[#This Row],[Close_Date]])/3,0))</f>
        <v/>
      </c>
      <c r="N7966" s="2" t="str" cm="1">
        <f t="array" ref="N7966">IFERROR(_xlfn.IFS(Sales_Pipeline[[#This Row],[Deal_Stage]]="Won",_xlfn.XLOOKUP(Sales_Pipeline[[#This Row],[Product]],Products!$A$2:$A$8,Products!$C$2:$C$8),Sales_Pipeline[[#This Row],[Deal_Stage]]="Lost",_xlfn.XLOOKUP(Sales_Pipeline[[#This Row],[Product]],Products!$A$2:$A$8,Products!$C$2:$C$8)),"")</f>
        <v/>
      </c>
      <c r="O7966" s="2">
        <v>0</v>
      </c>
    </row>
    <row r="7967" spans="1:15" x14ac:dyDescent="0.3">
      <c r="A7967" t="s">
        <v>8113</v>
      </c>
      <c r="B7967" t="s">
        <v>15</v>
      </c>
      <c r="C7967" t="str">
        <f>_xlfn.XLOOKUP(Sales_Pipeline[[#This Row],[Sales_Agent]],Sales_Teams[Sales_Agent],Sales_Teams[Manager])</f>
        <v>Melvin Marxen</v>
      </c>
      <c r="D7967" t="str">
        <f>_xlfn.XLOOKUP(Sales_Pipeline[[#This Row],[Manager]],Sales_Teams[Manager],Sales_Teams[Regional_Office])</f>
        <v>Central</v>
      </c>
      <c r="E7967" t="s">
        <v>8953</v>
      </c>
      <c r="F7967" t="s">
        <v>136</v>
      </c>
      <c r="G7967" t="str">
        <f>IFERROR(_xlfn.XLOOKUP(Sales_Pipeline[[#This Row],[Account]],Accounts!$A$2:$A$86,Accounts!$F$2:$F$86),"")</f>
        <v>United States</v>
      </c>
      <c r="H7967" t="s">
        <v>57</v>
      </c>
      <c r="I7967" s="3">
        <v>43046</v>
      </c>
      <c r="J7967" s="3">
        <v>43089</v>
      </c>
      <c r="K7967" s="8" t="str">
        <f>IF(Sales_Pipeline[[#This Row],[Close_Date]]="","",TEXT(Sales_Pipeline[[#This Row],[Close_Date]],"ddd"))</f>
        <v>Wed</v>
      </c>
      <c r="L7967" s="8" t="str">
        <f>IF(Sales_Pipeline[[#This Row],[Close_Date]]="","",TEXT(Sales_Pipeline[[#This Row],[Close_Date]],"mmm"))</f>
        <v>Dec</v>
      </c>
      <c r="M7967" s="8" t="str">
        <f>IF(Sales_Pipeline[[#This Row],[Close_Date]]="","","Q"&amp;ROUNDUP(MONTH(Sales_Pipeline[[#This Row],[Close_Date]])/3,0))</f>
        <v>Q4</v>
      </c>
      <c r="N7967" s="2" cm="1">
        <f t="array" ref="N7967">IFERROR(_xlfn.IFS(Sales_Pipeline[[#This Row],[Deal_Stage]]="Won",_xlfn.XLOOKUP(Sales_Pipeline[[#This Row],[Product]],Products!$A$2:$A$8,Products!$C$2:$C$8),Sales_Pipeline[[#This Row],[Deal_Stage]]="Lost",_xlfn.XLOOKUP(Sales_Pipeline[[#This Row],[Product]],Products!$A$2:$A$8,Products!$C$2:$C$8)),"")</f>
        <v>4821</v>
      </c>
      <c r="O7967" s="2">
        <v>5031</v>
      </c>
    </row>
    <row r="7968" spans="1:15" x14ac:dyDescent="0.3">
      <c r="A7968" t="s">
        <v>8114</v>
      </c>
      <c r="B7968" t="s">
        <v>8</v>
      </c>
      <c r="C7968" t="str">
        <f>_xlfn.XLOOKUP(Sales_Pipeline[[#This Row],[Sales_Agent]],Sales_Teams[Sales_Agent],Sales_Teams[Manager])</f>
        <v>Dustin Brinkmann</v>
      </c>
      <c r="D7968" t="str">
        <f>_xlfn.XLOOKUP(Sales_Pipeline[[#This Row],[Manager]],Sales_Teams[Manager],Sales_Teams[Regional_Office])</f>
        <v>Central</v>
      </c>
      <c r="E7968" t="s">
        <v>63</v>
      </c>
      <c r="F7968" t="s">
        <v>118</v>
      </c>
      <c r="G7968" t="str">
        <f>IFERROR(_xlfn.XLOOKUP(Sales_Pipeline[[#This Row],[Account]],Accounts!$A$2:$A$86,Accounts!$F$2:$F$86),"")</f>
        <v>United States</v>
      </c>
      <c r="H7968" t="s">
        <v>57</v>
      </c>
      <c r="I7968" s="3">
        <v>43046</v>
      </c>
      <c r="J7968" s="3">
        <v>43091</v>
      </c>
      <c r="K7968" s="8" t="str">
        <f>IF(Sales_Pipeline[[#This Row],[Close_Date]]="","",TEXT(Sales_Pipeline[[#This Row],[Close_Date]],"ddd"))</f>
        <v>Fri</v>
      </c>
      <c r="L7968" s="8" t="str">
        <f>IF(Sales_Pipeline[[#This Row],[Close_Date]]="","",TEXT(Sales_Pipeline[[#This Row],[Close_Date]],"mmm"))</f>
        <v>Dec</v>
      </c>
      <c r="M7968" s="8" t="str">
        <f>IF(Sales_Pipeline[[#This Row],[Close_Date]]="","","Q"&amp;ROUNDUP(MONTH(Sales_Pipeline[[#This Row],[Close_Date]])/3,0))</f>
        <v>Q4</v>
      </c>
      <c r="N7968" s="2" cm="1">
        <f t="array" ref="N7968">IFERROR(_xlfn.IFS(Sales_Pipeline[[#This Row],[Deal_Stage]]="Won",_xlfn.XLOOKUP(Sales_Pipeline[[#This Row],[Product]],Products!$A$2:$A$8,Products!$C$2:$C$8),Sales_Pipeline[[#This Row],[Deal_Stage]]="Lost",_xlfn.XLOOKUP(Sales_Pipeline[[#This Row],[Product]],Products!$A$2:$A$8,Products!$C$2:$C$8)),"")</f>
        <v>550</v>
      </c>
      <c r="O7968" s="2">
        <v>557</v>
      </c>
    </row>
    <row r="7969" spans="1:15" x14ac:dyDescent="0.3">
      <c r="A7969" t="s">
        <v>8115</v>
      </c>
      <c r="B7969" t="s">
        <v>21</v>
      </c>
      <c r="C7969" t="str">
        <f>_xlfn.XLOOKUP(Sales_Pipeline[[#This Row],[Sales_Agent]],Sales_Teams[Sales_Agent],Sales_Teams[Manager])</f>
        <v>Cara Losch</v>
      </c>
      <c r="D7969" t="str">
        <f>_xlfn.XLOOKUP(Sales_Pipeline[[#This Row],[Manager]],Sales_Teams[Manager],Sales_Teams[Regional_Office])</f>
        <v>East</v>
      </c>
      <c r="E7969" t="s">
        <v>76</v>
      </c>
      <c r="F7969" t="s">
        <v>760</v>
      </c>
      <c r="G7969" t="str">
        <f>IFERROR(_xlfn.XLOOKUP(Sales_Pipeline[[#This Row],[Account]],Accounts!$A$2:$A$86,Accounts!$F$2:$F$86),"")</f>
        <v>United States</v>
      </c>
      <c r="H7969" t="s">
        <v>57</v>
      </c>
      <c r="I7969" s="3">
        <v>43046</v>
      </c>
      <c r="J7969" s="3">
        <v>43053</v>
      </c>
      <c r="K7969" s="8" t="str">
        <f>IF(Sales_Pipeline[[#This Row],[Close_Date]]="","",TEXT(Sales_Pipeline[[#This Row],[Close_Date]],"ddd"))</f>
        <v>Tue</v>
      </c>
      <c r="L7969" s="8" t="str">
        <f>IF(Sales_Pipeline[[#This Row],[Close_Date]]="","",TEXT(Sales_Pipeline[[#This Row],[Close_Date]],"mmm"))</f>
        <v>Nov</v>
      </c>
      <c r="M7969" s="8" t="str">
        <f>IF(Sales_Pipeline[[#This Row],[Close_Date]]="","","Q"&amp;ROUNDUP(MONTH(Sales_Pipeline[[#This Row],[Close_Date]])/3,0))</f>
        <v>Q4</v>
      </c>
      <c r="N7969" s="2" cm="1">
        <f t="array" ref="N7969">IFERROR(_xlfn.IFS(Sales_Pipeline[[#This Row],[Deal_Stage]]="Won",_xlfn.XLOOKUP(Sales_Pipeline[[#This Row],[Product]],Products!$A$2:$A$8,Products!$C$2:$C$8),Sales_Pipeline[[#This Row],[Deal_Stage]]="Lost",_xlfn.XLOOKUP(Sales_Pipeline[[#This Row],[Product]],Products!$A$2:$A$8,Products!$C$2:$C$8)),"")</f>
        <v>3393</v>
      </c>
      <c r="O7969" s="2">
        <v>3426</v>
      </c>
    </row>
    <row r="7970" spans="1:15" x14ac:dyDescent="0.3">
      <c r="A7970" t="s">
        <v>8116</v>
      </c>
      <c r="B7970" t="s">
        <v>6</v>
      </c>
      <c r="C7970" t="str">
        <f>_xlfn.XLOOKUP(Sales_Pipeline[[#This Row],[Sales_Agent]],Sales_Teams[Sales_Agent],Sales_Teams[Manager])</f>
        <v>Dustin Brinkmann</v>
      </c>
      <c r="D7970" t="str">
        <f>_xlfn.XLOOKUP(Sales_Pipeline[[#This Row],[Manager]],Sales_Teams[Manager],Sales_Teams[Regional_Office])</f>
        <v>Central</v>
      </c>
      <c r="E7970" t="s">
        <v>76</v>
      </c>
      <c r="F7970" t="s">
        <v>155</v>
      </c>
      <c r="G7970" t="str">
        <f>IFERROR(_xlfn.XLOOKUP(Sales_Pipeline[[#This Row],[Account]],Accounts!$A$2:$A$86,Accounts!$F$2:$F$86),"")</f>
        <v>United States</v>
      </c>
      <c r="H7970" t="s">
        <v>57</v>
      </c>
      <c r="I7970" s="3">
        <v>43047</v>
      </c>
      <c r="J7970" s="3">
        <v>43065</v>
      </c>
      <c r="K7970" s="8" t="str">
        <f>IF(Sales_Pipeline[[#This Row],[Close_Date]]="","",TEXT(Sales_Pipeline[[#This Row],[Close_Date]],"ddd"))</f>
        <v>Sun</v>
      </c>
      <c r="L7970" s="8" t="str">
        <f>IF(Sales_Pipeline[[#This Row],[Close_Date]]="","",TEXT(Sales_Pipeline[[#This Row],[Close_Date]],"mmm"))</f>
        <v>Nov</v>
      </c>
      <c r="M7970" s="8" t="str">
        <f>IF(Sales_Pipeline[[#This Row],[Close_Date]]="","","Q"&amp;ROUNDUP(MONTH(Sales_Pipeline[[#This Row],[Close_Date]])/3,0))</f>
        <v>Q4</v>
      </c>
      <c r="N7970" s="2" cm="1">
        <f t="array" ref="N7970">IFERROR(_xlfn.IFS(Sales_Pipeline[[#This Row],[Deal_Stage]]="Won",_xlfn.XLOOKUP(Sales_Pipeline[[#This Row],[Product]],Products!$A$2:$A$8,Products!$C$2:$C$8),Sales_Pipeline[[#This Row],[Deal_Stage]]="Lost",_xlfn.XLOOKUP(Sales_Pipeline[[#This Row],[Product]],Products!$A$2:$A$8,Products!$C$2:$C$8)),"")</f>
        <v>3393</v>
      </c>
      <c r="O7970" s="2">
        <v>2968</v>
      </c>
    </row>
    <row r="7971" spans="1:15" x14ac:dyDescent="0.3">
      <c r="A7971" t="s">
        <v>8117</v>
      </c>
      <c r="B7971" t="s">
        <v>13</v>
      </c>
      <c r="C7971" t="str">
        <f>_xlfn.XLOOKUP(Sales_Pipeline[[#This Row],[Sales_Agent]],Sales_Teams[Sales_Agent],Sales_Teams[Manager])</f>
        <v>Melvin Marxen</v>
      </c>
      <c r="D7971" t="str">
        <f>_xlfn.XLOOKUP(Sales_Pipeline[[#This Row],[Manager]],Sales_Teams[Manager],Sales_Teams[Regional_Office])</f>
        <v>Central</v>
      </c>
      <c r="E7971" t="s">
        <v>55</v>
      </c>
      <c r="F7971" t="s">
        <v>81</v>
      </c>
      <c r="G7971" t="str">
        <f>IFERROR(_xlfn.XLOOKUP(Sales_Pipeline[[#This Row],[Account]],Accounts!$A$2:$A$86,Accounts!$F$2:$F$86),"")</f>
        <v>Italy</v>
      </c>
      <c r="H7971" t="s">
        <v>57</v>
      </c>
      <c r="I7971" s="3">
        <v>43047</v>
      </c>
      <c r="J7971" s="3">
        <v>43058</v>
      </c>
      <c r="K7971" s="8" t="str">
        <f>IF(Sales_Pipeline[[#This Row],[Close_Date]]="","",TEXT(Sales_Pipeline[[#This Row],[Close_Date]],"ddd"))</f>
        <v>Sun</v>
      </c>
      <c r="L7971" s="8" t="str">
        <f>IF(Sales_Pipeline[[#This Row],[Close_Date]]="","",TEXT(Sales_Pipeline[[#This Row],[Close_Date]],"mmm"))</f>
        <v>Nov</v>
      </c>
      <c r="M7971" s="8" t="str">
        <f>IF(Sales_Pipeline[[#This Row],[Close_Date]]="","","Q"&amp;ROUNDUP(MONTH(Sales_Pipeline[[#This Row],[Close_Date]])/3,0))</f>
        <v>Q4</v>
      </c>
      <c r="N7971" s="2" cm="1">
        <f t="array" ref="N7971">IFERROR(_xlfn.IFS(Sales_Pipeline[[#This Row],[Deal_Stage]]="Won",_xlfn.XLOOKUP(Sales_Pipeline[[#This Row],[Product]],Products!$A$2:$A$8,Products!$C$2:$C$8),Sales_Pipeline[[#This Row],[Deal_Stage]]="Lost",_xlfn.XLOOKUP(Sales_Pipeline[[#This Row],[Product]],Products!$A$2:$A$8,Products!$C$2:$C$8)),"")</f>
        <v>1096</v>
      </c>
      <c r="O7971" s="2">
        <v>1071</v>
      </c>
    </row>
    <row r="7972" spans="1:15" x14ac:dyDescent="0.3">
      <c r="A7972" t="s">
        <v>8118</v>
      </c>
      <c r="B7972" t="s">
        <v>10</v>
      </c>
      <c r="C7972" t="str">
        <f>_xlfn.XLOOKUP(Sales_Pipeline[[#This Row],[Sales_Agent]],Sales_Teams[Sales_Agent],Sales_Teams[Manager])</f>
        <v>Melvin Marxen</v>
      </c>
      <c r="D7972" t="str">
        <f>_xlfn.XLOOKUP(Sales_Pipeline[[#This Row],[Manager]],Sales_Teams[Manager],Sales_Teams[Regional_Office])</f>
        <v>Central</v>
      </c>
      <c r="E7972" t="s">
        <v>8953</v>
      </c>
      <c r="F7972" t="s">
        <v>94</v>
      </c>
      <c r="G7972" t="str">
        <f>IFERROR(_xlfn.XLOOKUP(Sales_Pipeline[[#This Row],[Account]],Accounts!$A$2:$A$86,Accounts!$F$2:$F$86),"")</f>
        <v>United States</v>
      </c>
      <c r="H7972" t="s">
        <v>82</v>
      </c>
      <c r="I7972" s="3">
        <v>43047</v>
      </c>
      <c r="J7972" s="3">
        <v>43055</v>
      </c>
      <c r="K7972" s="8" t="str">
        <f>IF(Sales_Pipeline[[#This Row],[Close_Date]]="","",TEXT(Sales_Pipeline[[#This Row],[Close_Date]],"ddd"))</f>
        <v>Thu</v>
      </c>
      <c r="L7972" s="8" t="str">
        <f>IF(Sales_Pipeline[[#This Row],[Close_Date]]="","",TEXT(Sales_Pipeline[[#This Row],[Close_Date]],"mmm"))</f>
        <v>Nov</v>
      </c>
      <c r="M7972" s="8" t="str">
        <f>IF(Sales_Pipeline[[#This Row],[Close_Date]]="","","Q"&amp;ROUNDUP(MONTH(Sales_Pipeline[[#This Row],[Close_Date]])/3,0))</f>
        <v>Q4</v>
      </c>
      <c r="N7972" s="2" cm="1">
        <f t="array" ref="N7972">IFERROR(_xlfn.IFS(Sales_Pipeline[[#This Row],[Deal_Stage]]="Won",_xlfn.XLOOKUP(Sales_Pipeline[[#This Row],[Product]],Products!$A$2:$A$8,Products!$C$2:$C$8),Sales_Pipeline[[#This Row],[Deal_Stage]]="Lost",_xlfn.XLOOKUP(Sales_Pipeline[[#This Row],[Product]],Products!$A$2:$A$8,Products!$C$2:$C$8)),"")</f>
        <v>4821</v>
      </c>
      <c r="O7972" s="2">
        <v>0</v>
      </c>
    </row>
    <row r="7973" spans="1:15" x14ac:dyDescent="0.3">
      <c r="A7973" t="s">
        <v>8119</v>
      </c>
      <c r="B7973" t="s">
        <v>43</v>
      </c>
      <c r="C7973" t="str">
        <f>_xlfn.XLOOKUP(Sales_Pipeline[[#This Row],[Sales_Agent]],Sales_Teams[Sales_Agent],Sales_Teams[Manager])</f>
        <v>Summer Sewald</v>
      </c>
      <c r="D7973" t="str">
        <f>_xlfn.XLOOKUP(Sales_Pipeline[[#This Row],[Manager]],Sales_Teams[Manager],Sales_Teams[Regional_Office])</f>
        <v>West</v>
      </c>
      <c r="E7973" t="s">
        <v>84</v>
      </c>
      <c r="F7973" t="s">
        <v>85</v>
      </c>
      <c r="G7973" t="str">
        <f>IFERROR(_xlfn.XLOOKUP(Sales_Pipeline[[#This Row],[Account]],Accounts!$A$2:$A$86,Accounts!$F$2:$F$86),"")</f>
        <v>Poland</v>
      </c>
      <c r="H7973" t="s">
        <v>82</v>
      </c>
      <c r="I7973" s="3">
        <v>43047</v>
      </c>
      <c r="J7973" s="3">
        <v>43065</v>
      </c>
      <c r="K7973" s="8" t="str">
        <f>IF(Sales_Pipeline[[#This Row],[Close_Date]]="","",TEXT(Sales_Pipeline[[#This Row],[Close_Date]],"ddd"))</f>
        <v>Sun</v>
      </c>
      <c r="L7973" s="8" t="str">
        <f>IF(Sales_Pipeline[[#This Row],[Close_Date]]="","",TEXT(Sales_Pipeline[[#This Row],[Close_Date]],"mmm"))</f>
        <v>Nov</v>
      </c>
      <c r="M7973" s="8" t="str">
        <f>IF(Sales_Pipeline[[#This Row],[Close_Date]]="","","Q"&amp;ROUNDUP(MONTH(Sales_Pipeline[[#This Row],[Close_Date]])/3,0))</f>
        <v>Q4</v>
      </c>
      <c r="N7973" s="2" cm="1">
        <f t="array" ref="N7973">IFERROR(_xlfn.IFS(Sales_Pipeline[[#This Row],[Deal_Stage]]="Won",_xlfn.XLOOKUP(Sales_Pipeline[[#This Row],[Product]],Products!$A$2:$A$8,Products!$C$2:$C$8),Sales_Pipeline[[#This Row],[Deal_Stage]]="Lost",_xlfn.XLOOKUP(Sales_Pipeline[[#This Row],[Product]],Products!$A$2:$A$8,Products!$C$2:$C$8)),"")</f>
        <v>5482</v>
      </c>
      <c r="O7973" s="2">
        <v>0</v>
      </c>
    </row>
    <row r="7974" spans="1:15" x14ac:dyDescent="0.3">
      <c r="A7974" t="s">
        <v>8120</v>
      </c>
      <c r="B7974" t="s">
        <v>43</v>
      </c>
      <c r="C7974" t="str">
        <f>_xlfn.XLOOKUP(Sales_Pipeline[[#This Row],[Sales_Agent]],Sales_Teams[Sales_Agent],Sales_Teams[Manager])</f>
        <v>Summer Sewald</v>
      </c>
      <c r="D7974" t="str">
        <f>_xlfn.XLOOKUP(Sales_Pipeline[[#This Row],[Manager]],Sales_Teams[Manager],Sales_Teams[Regional_Office])</f>
        <v>West</v>
      </c>
      <c r="E7974" t="s">
        <v>55</v>
      </c>
      <c r="F7974" t="s">
        <v>185</v>
      </c>
      <c r="G7974" t="str">
        <f>IFERROR(_xlfn.XLOOKUP(Sales_Pipeline[[#This Row],[Account]],Accounts!$A$2:$A$86,Accounts!$F$2:$F$86),"")</f>
        <v>United States</v>
      </c>
      <c r="H7974" t="s">
        <v>57</v>
      </c>
      <c r="I7974" s="3">
        <v>43047</v>
      </c>
      <c r="J7974" s="3">
        <v>43073</v>
      </c>
      <c r="K7974" s="8" t="str">
        <f>IF(Sales_Pipeline[[#This Row],[Close_Date]]="","",TEXT(Sales_Pipeline[[#This Row],[Close_Date]],"ddd"))</f>
        <v>Mon</v>
      </c>
      <c r="L7974" s="8" t="str">
        <f>IF(Sales_Pipeline[[#This Row],[Close_Date]]="","",TEXT(Sales_Pipeline[[#This Row],[Close_Date]],"mmm"))</f>
        <v>Dec</v>
      </c>
      <c r="M7974" s="8" t="str">
        <f>IF(Sales_Pipeline[[#This Row],[Close_Date]]="","","Q"&amp;ROUNDUP(MONTH(Sales_Pipeline[[#This Row],[Close_Date]])/3,0))</f>
        <v>Q4</v>
      </c>
      <c r="N7974" s="2" cm="1">
        <f t="array" ref="N7974">IFERROR(_xlfn.IFS(Sales_Pipeline[[#This Row],[Deal_Stage]]="Won",_xlfn.XLOOKUP(Sales_Pipeline[[#This Row],[Product]],Products!$A$2:$A$8,Products!$C$2:$C$8),Sales_Pipeline[[#This Row],[Deal_Stage]]="Lost",_xlfn.XLOOKUP(Sales_Pipeline[[#This Row],[Product]],Products!$A$2:$A$8,Products!$C$2:$C$8)),"")</f>
        <v>1096</v>
      </c>
      <c r="O7974" s="2">
        <v>1082</v>
      </c>
    </row>
    <row r="7975" spans="1:15" x14ac:dyDescent="0.3">
      <c r="A7975" t="s">
        <v>8121</v>
      </c>
      <c r="B7975" t="s">
        <v>42</v>
      </c>
      <c r="C7975" t="str">
        <f>_xlfn.XLOOKUP(Sales_Pipeline[[#This Row],[Sales_Agent]],Sales_Teams[Sales_Agent],Sales_Teams[Manager])</f>
        <v>Summer Sewald</v>
      </c>
      <c r="D7975" t="str">
        <f>_xlfn.XLOOKUP(Sales_Pipeline[[#This Row],[Manager]],Sales_Teams[Manager],Sales_Teams[Regional_Office])</f>
        <v>West</v>
      </c>
      <c r="E7975" t="s">
        <v>55</v>
      </c>
      <c r="F7975" t="s">
        <v>145</v>
      </c>
      <c r="G7975" t="str">
        <f>IFERROR(_xlfn.XLOOKUP(Sales_Pipeline[[#This Row],[Account]],Accounts!$A$2:$A$86,Accounts!$F$2:$F$86),"")</f>
        <v>United States</v>
      </c>
      <c r="H7975" t="s">
        <v>57</v>
      </c>
      <c r="I7975" s="3">
        <v>43047</v>
      </c>
      <c r="J7975" s="3">
        <v>43050</v>
      </c>
      <c r="K7975" s="8" t="str">
        <f>IF(Sales_Pipeline[[#This Row],[Close_Date]]="","",TEXT(Sales_Pipeline[[#This Row],[Close_Date]],"ddd"))</f>
        <v>Sat</v>
      </c>
      <c r="L7975" s="8" t="str">
        <f>IF(Sales_Pipeline[[#This Row],[Close_Date]]="","",TEXT(Sales_Pipeline[[#This Row],[Close_Date]],"mmm"))</f>
        <v>Nov</v>
      </c>
      <c r="M7975" s="8" t="str">
        <f>IF(Sales_Pipeline[[#This Row],[Close_Date]]="","","Q"&amp;ROUNDUP(MONTH(Sales_Pipeline[[#This Row],[Close_Date]])/3,0))</f>
        <v>Q4</v>
      </c>
      <c r="N7975" s="2" cm="1">
        <f t="array" ref="N7975">IFERROR(_xlfn.IFS(Sales_Pipeline[[#This Row],[Deal_Stage]]="Won",_xlfn.XLOOKUP(Sales_Pipeline[[#This Row],[Product]],Products!$A$2:$A$8,Products!$C$2:$C$8),Sales_Pipeline[[#This Row],[Deal_Stage]]="Lost",_xlfn.XLOOKUP(Sales_Pipeline[[#This Row],[Product]],Products!$A$2:$A$8,Products!$C$2:$C$8)),"")</f>
        <v>1096</v>
      </c>
      <c r="O7975" s="2">
        <v>1203</v>
      </c>
    </row>
    <row r="7976" spans="1:15" x14ac:dyDescent="0.3">
      <c r="A7976" t="s">
        <v>8122</v>
      </c>
      <c r="B7976" t="s">
        <v>8</v>
      </c>
      <c r="C7976" t="str">
        <f>_xlfn.XLOOKUP(Sales_Pipeline[[#This Row],[Sales_Agent]],Sales_Teams[Sales_Agent],Sales_Teams[Manager])</f>
        <v>Dustin Brinkmann</v>
      </c>
      <c r="D7976" t="str">
        <f>_xlfn.XLOOKUP(Sales_Pipeline[[#This Row],[Manager]],Sales_Teams[Manager],Sales_Teams[Regional_Office])</f>
        <v>Central</v>
      </c>
      <c r="E7976" t="s">
        <v>61</v>
      </c>
      <c r="F7976" t="s">
        <v>136</v>
      </c>
      <c r="G7976" t="str">
        <f>IFERROR(_xlfn.XLOOKUP(Sales_Pipeline[[#This Row],[Account]],Accounts!$A$2:$A$86,Accounts!$F$2:$F$86),"")</f>
        <v>United States</v>
      </c>
      <c r="H7976" t="s">
        <v>82</v>
      </c>
      <c r="I7976" s="3">
        <v>43047</v>
      </c>
      <c r="J7976" s="3">
        <v>43099</v>
      </c>
      <c r="K7976" s="8" t="str">
        <f>IF(Sales_Pipeline[[#This Row],[Close_Date]]="","",TEXT(Sales_Pipeline[[#This Row],[Close_Date]],"ddd"))</f>
        <v>Sat</v>
      </c>
      <c r="L7976" s="8" t="str">
        <f>IF(Sales_Pipeline[[#This Row],[Close_Date]]="","",TEXT(Sales_Pipeline[[#This Row],[Close_Date]],"mmm"))</f>
        <v>Dec</v>
      </c>
      <c r="M7976" s="8" t="str">
        <f>IF(Sales_Pipeline[[#This Row],[Close_Date]]="","","Q"&amp;ROUNDUP(MONTH(Sales_Pipeline[[#This Row],[Close_Date]])/3,0))</f>
        <v>Q4</v>
      </c>
      <c r="N7976" s="2" cm="1">
        <f t="array" ref="N7976">IFERROR(_xlfn.IFS(Sales_Pipeline[[#This Row],[Deal_Stage]]="Won",_xlfn.XLOOKUP(Sales_Pipeline[[#This Row],[Product]],Products!$A$2:$A$8,Products!$C$2:$C$8),Sales_Pipeline[[#This Row],[Deal_Stage]]="Lost",_xlfn.XLOOKUP(Sales_Pipeline[[#This Row],[Product]],Products!$A$2:$A$8,Products!$C$2:$C$8)),"")</f>
        <v>55</v>
      </c>
      <c r="O7976" s="2">
        <v>0</v>
      </c>
    </row>
    <row r="7977" spans="1:15" x14ac:dyDescent="0.3">
      <c r="A7977" t="s">
        <v>8123</v>
      </c>
      <c r="B7977" t="s">
        <v>12</v>
      </c>
      <c r="C7977" t="str">
        <f>_xlfn.XLOOKUP(Sales_Pipeline[[#This Row],[Sales_Agent]],Sales_Teams[Sales_Agent],Sales_Teams[Manager])</f>
        <v>Melvin Marxen</v>
      </c>
      <c r="D7977" t="str">
        <f>_xlfn.XLOOKUP(Sales_Pipeline[[#This Row],[Manager]],Sales_Teams[Manager],Sales_Teams[Regional_Office])</f>
        <v>Central</v>
      </c>
      <c r="E7977" t="s">
        <v>55</v>
      </c>
      <c r="F7977" t="s">
        <v>105</v>
      </c>
      <c r="G7977" t="str">
        <f>IFERROR(_xlfn.XLOOKUP(Sales_Pipeline[[#This Row],[Account]],Accounts!$A$2:$A$86,Accounts!$F$2:$F$86),"")</f>
        <v>United States</v>
      </c>
      <c r="H7977" t="s">
        <v>57</v>
      </c>
      <c r="I7977" s="3">
        <v>43047</v>
      </c>
      <c r="J7977" s="3">
        <v>43056</v>
      </c>
      <c r="K7977" s="8" t="str">
        <f>IF(Sales_Pipeline[[#This Row],[Close_Date]]="","",TEXT(Sales_Pipeline[[#This Row],[Close_Date]],"ddd"))</f>
        <v>Fri</v>
      </c>
      <c r="L7977" s="8" t="str">
        <f>IF(Sales_Pipeline[[#This Row],[Close_Date]]="","",TEXT(Sales_Pipeline[[#This Row],[Close_Date]],"mmm"))</f>
        <v>Nov</v>
      </c>
      <c r="M7977" s="8" t="str">
        <f>IF(Sales_Pipeline[[#This Row],[Close_Date]]="","","Q"&amp;ROUNDUP(MONTH(Sales_Pipeline[[#This Row],[Close_Date]])/3,0))</f>
        <v>Q4</v>
      </c>
      <c r="N7977" s="2" cm="1">
        <f t="array" ref="N7977">IFERROR(_xlfn.IFS(Sales_Pipeline[[#This Row],[Deal_Stage]]="Won",_xlfn.XLOOKUP(Sales_Pipeline[[#This Row],[Product]],Products!$A$2:$A$8,Products!$C$2:$C$8),Sales_Pipeline[[#This Row],[Deal_Stage]]="Lost",_xlfn.XLOOKUP(Sales_Pipeline[[#This Row],[Product]],Products!$A$2:$A$8,Products!$C$2:$C$8)),"")</f>
        <v>1096</v>
      </c>
      <c r="O7977" s="2">
        <v>985</v>
      </c>
    </row>
    <row r="7978" spans="1:15" x14ac:dyDescent="0.3">
      <c r="A7978" t="s">
        <v>8124</v>
      </c>
      <c r="B7978" t="s">
        <v>14</v>
      </c>
      <c r="C7978" t="str">
        <f>_xlfn.XLOOKUP(Sales_Pipeline[[#This Row],[Sales_Agent]],Sales_Teams[Sales_Agent],Sales_Teams[Manager])</f>
        <v>Melvin Marxen</v>
      </c>
      <c r="D7978" t="str">
        <f>_xlfn.XLOOKUP(Sales_Pipeline[[#This Row],[Manager]],Sales_Teams[Manager],Sales_Teams[Regional_Office])</f>
        <v>Central</v>
      </c>
      <c r="E7978" t="s">
        <v>55</v>
      </c>
      <c r="F7978" t="s">
        <v>247</v>
      </c>
      <c r="G7978" t="str">
        <f>IFERROR(_xlfn.XLOOKUP(Sales_Pipeline[[#This Row],[Account]],Accounts!$A$2:$A$86,Accounts!$F$2:$F$86),"")</f>
        <v>United States</v>
      </c>
      <c r="H7978" t="s">
        <v>57</v>
      </c>
      <c r="I7978" s="3">
        <v>43047</v>
      </c>
      <c r="J7978" s="3">
        <v>43059</v>
      </c>
      <c r="K7978" s="8" t="str">
        <f>IF(Sales_Pipeline[[#This Row],[Close_Date]]="","",TEXT(Sales_Pipeline[[#This Row],[Close_Date]],"ddd"))</f>
        <v>Mon</v>
      </c>
      <c r="L7978" s="8" t="str">
        <f>IF(Sales_Pipeline[[#This Row],[Close_Date]]="","",TEXT(Sales_Pipeline[[#This Row],[Close_Date]],"mmm"))</f>
        <v>Nov</v>
      </c>
      <c r="M7978" s="8" t="str">
        <f>IF(Sales_Pipeline[[#This Row],[Close_Date]]="","","Q"&amp;ROUNDUP(MONTH(Sales_Pipeline[[#This Row],[Close_Date]])/3,0))</f>
        <v>Q4</v>
      </c>
      <c r="N7978" s="2" cm="1">
        <f t="array" ref="N7978">IFERROR(_xlfn.IFS(Sales_Pipeline[[#This Row],[Deal_Stage]]="Won",_xlfn.XLOOKUP(Sales_Pipeline[[#This Row],[Product]],Products!$A$2:$A$8,Products!$C$2:$C$8),Sales_Pipeline[[#This Row],[Deal_Stage]]="Lost",_xlfn.XLOOKUP(Sales_Pipeline[[#This Row],[Product]],Products!$A$2:$A$8,Products!$C$2:$C$8)),"")</f>
        <v>1096</v>
      </c>
      <c r="O7978" s="2">
        <v>1133</v>
      </c>
    </row>
    <row r="7979" spans="1:15" x14ac:dyDescent="0.3">
      <c r="A7979" t="s">
        <v>8125</v>
      </c>
      <c r="B7979" t="s">
        <v>17</v>
      </c>
      <c r="C7979" t="str">
        <f>_xlfn.XLOOKUP(Sales_Pipeline[[#This Row],[Sales_Agent]],Sales_Teams[Sales_Agent],Sales_Teams[Manager])</f>
        <v>Cara Losch</v>
      </c>
      <c r="D7979" t="str">
        <f>_xlfn.XLOOKUP(Sales_Pipeline[[#This Row],[Manager]],Sales_Teams[Manager],Sales_Teams[Regional_Office])</f>
        <v>East</v>
      </c>
      <c r="E7979" t="s">
        <v>61</v>
      </c>
      <c r="F7979" t="s">
        <v>209</v>
      </c>
      <c r="G7979" t="str">
        <f>IFERROR(_xlfn.XLOOKUP(Sales_Pipeline[[#This Row],[Account]],Accounts!$A$2:$A$86,Accounts!$F$2:$F$86),"")</f>
        <v>United States</v>
      </c>
      <c r="H7979" t="s">
        <v>57</v>
      </c>
      <c r="I7979" s="3">
        <v>43047</v>
      </c>
      <c r="J7979" s="3">
        <v>43096</v>
      </c>
      <c r="K7979" s="8" t="str">
        <f>IF(Sales_Pipeline[[#This Row],[Close_Date]]="","",TEXT(Sales_Pipeline[[#This Row],[Close_Date]],"ddd"))</f>
        <v>Wed</v>
      </c>
      <c r="L7979" s="8" t="str">
        <f>IF(Sales_Pipeline[[#This Row],[Close_Date]]="","",TEXT(Sales_Pipeline[[#This Row],[Close_Date]],"mmm"))</f>
        <v>Dec</v>
      </c>
      <c r="M7979" s="8" t="str">
        <f>IF(Sales_Pipeline[[#This Row],[Close_Date]]="","","Q"&amp;ROUNDUP(MONTH(Sales_Pipeline[[#This Row],[Close_Date]])/3,0))</f>
        <v>Q4</v>
      </c>
      <c r="N7979" s="2" cm="1">
        <f t="array" ref="N7979">IFERROR(_xlfn.IFS(Sales_Pipeline[[#This Row],[Deal_Stage]]="Won",_xlfn.XLOOKUP(Sales_Pipeline[[#This Row],[Product]],Products!$A$2:$A$8,Products!$C$2:$C$8),Sales_Pipeline[[#This Row],[Deal_Stage]]="Lost",_xlfn.XLOOKUP(Sales_Pipeline[[#This Row],[Product]],Products!$A$2:$A$8,Products!$C$2:$C$8)),"")</f>
        <v>55</v>
      </c>
      <c r="O7979" s="2">
        <v>56</v>
      </c>
    </row>
    <row r="7980" spans="1:15" x14ac:dyDescent="0.3">
      <c r="A7980" t="s">
        <v>8126</v>
      </c>
      <c r="B7980" t="s">
        <v>23</v>
      </c>
      <c r="C7980" t="str">
        <f>_xlfn.XLOOKUP(Sales_Pipeline[[#This Row],[Sales_Agent]],Sales_Teams[Sales_Agent],Sales_Teams[Manager])</f>
        <v>Cara Losch</v>
      </c>
      <c r="D7980" t="str">
        <f>_xlfn.XLOOKUP(Sales_Pipeline[[#This Row],[Manager]],Sales_Teams[Manager],Sales_Teams[Regional_Office])</f>
        <v>East</v>
      </c>
      <c r="E7980" t="s">
        <v>55</v>
      </c>
      <c r="G7980" t="str">
        <f>IFERROR(_xlfn.XLOOKUP(Sales_Pipeline[[#This Row],[Account]],Accounts!$A$2:$A$86,Accounts!$F$2:$F$86),"")</f>
        <v/>
      </c>
      <c r="H7980" t="s">
        <v>77</v>
      </c>
      <c r="I7980" s="3">
        <v>43047</v>
      </c>
      <c r="K7980" s="8" t="str">
        <f>IF(Sales_Pipeline[[#This Row],[Close_Date]]="","",TEXT(Sales_Pipeline[[#This Row],[Close_Date]],"ddd"))</f>
        <v/>
      </c>
      <c r="L7980" s="8" t="str">
        <f>IF(Sales_Pipeline[[#This Row],[Close_Date]]="","",TEXT(Sales_Pipeline[[#This Row],[Close_Date]],"mmm"))</f>
        <v/>
      </c>
      <c r="M7980" s="8" t="str">
        <f>IF(Sales_Pipeline[[#This Row],[Close_Date]]="","","Q"&amp;ROUNDUP(MONTH(Sales_Pipeline[[#This Row],[Close_Date]])/3,0))</f>
        <v/>
      </c>
      <c r="N7980" s="2" t="str" cm="1">
        <f t="array" ref="N7980">IFERROR(_xlfn.IFS(Sales_Pipeline[[#This Row],[Deal_Stage]]="Won",_xlfn.XLOOKUP(Sales_Pipeline[[#This Row],[Product]],Products!$A$2:$A$8,Products!$C$2:$C$8),Sales_Pipeline[[#This Row],[Deal_Stage]]="Lost",_xlfn.XLOOKUP(Sales_Pipeline[[#This Row],[Product]],Products!$A$2:$A$8,Products!$C$2:$C$8)),"")</f>
        <v/>
      </c>
      <c r="O7980" s="2">
        <v>0</v>
      </c>
    </row>
    <row r="7981" spans="1:15" x14ac:dyDescent="0.3">
      <c r="A7981" t="s">
        <v>8127</v>
      </c>
      <c r="B7981" t="s">
        <v>30</v>
      </c>
      <c r="C7981" t="str">
        <f>_xlfn.XLOOKUP(Sales_Pipeline[[#This Row],[Sales_Agent]],Sales_Teams[Sales_Agent],Sales_Teams[Manager])</f>
        <v>Rocco Neubert</v>
      </c>
      <c r="D7981" t="str">
        <f>_xlfn.XLOOKUP(Sales_Pipeline[[#This Row],[Manager]],Sales_Teams[Manager],Sales_Teams[Regional_Office])</f>
        <v>East</v>
      </c>
      <c r="E7981" t="s">
        <v>63</v>
      </c>
      <c r="G7981" t="str">
        <f>IFERROR(_xlfn.XLOOKUP(Sales_Pipeline[[#This Row],[Account]],Accounts!$A$2:$A$86,Accounts!$F$2:$F$86),"")</f>
        <v/>
      </c>
      <c r="H7981" t="s">
        <v>77</v>
      </c>
      <c r="I7981" s="3">
        <v>43048</v>
      </c>
      <c r="K7981" s="8" t="str">
        <f>IF(Sales_Pipeline[[#This Row],[Close_Date]]="","",TEXT(Sales_Pipeline[[#This Row],[Close_Date]],"ddd"))</f>
        <v/>
      </c>
      <c r="L7981" s="8" t="str">
        <f>IF(Sales_Pipeline[[#This Row],[Close_Date]]="","",TEXT(Sales_Pipeline[[#This Row],[Close_Date]],"mmm"))</f>
        <v/>
      </c>
      <c r="M7981" s="8" t="str">
        <f>IF(Sales_Pipeline[[#This Row],[Close_Date]]="","","Q"&amp;ROUNDUP(MONTH(Sales_Pipeline[[#This Row],[Close_Date]])/3,0))</f>
        <v/>
      </c>
      <c r="N7981" s="2" t="str" cm="1">
        <f t="array" ref="N7981">IFERROR(_xlfn.IFS(Sales_Pipeline[[#This Row],[Deal_Stage]]="Won",_xlfn.XLOOKUP(Sales_Pipeline[[#This Row],[Product]],Products!$A$2:$A$8,Products!$C$2:$C$8),Sales_Pipeline[[#This Row],[Deal_Stage]]="Lost",_xlfn.XLOOKUP(Sales_Pipeline[[#This Row],[Product]],Products!$A$2:$A$8,Products!$C$2:$C$8)),"")</f>
        <v/>
      </c>
      <c r="O7981" s="2">
        <v>0</v>
      </c>
    </row>
    <row r="7982" spans="1:15" x14ac:dyDescent="0.3">
      <c r="A7982" t="s">
        <v>8128</v>
      </c>
      <c r="B7982" t="s">
        <v>28</v>
      </c>
      <c r="C7982" t="str">
        <f>_xlfn.XLOOKUP(Sales_Pipeline[[#This Row],[Sales_Agent]],Sales_Teams[Sales_Agent],Sales_Teams[Manager])</f>
        <v>Rocco Neubert</v>
      </c>
      <c r="D7982" t="str">
        <f>_xlfn.XLOOKUP(Sales_Pipeline[[#This Row],[Manager]],Sales_Teams[Manager],Sales_Teams[Regional_Office])</f>
        <v>East</v>
      </c>
      <c r="E7982" t="s">
        <v>63</v>
      </c>
      <c r="F7982" t="s">
        <v>388</v>
      </c>
      <c r="G7982" t="str">
        <f>IFERROR(_xlfn.XLOOKUP(Sales_Pipeline[[#This Row],[Account]],Accounts!$A$2:$A$86,Accounts!$F$2:$F$86),"")</f>
        <v>China</v>
      </c>
      <c r="H7982" t="s">
        <v>82</v>
      </c>
      <c r="I7982" s="3">
        <v>43048</v>
      </c>
      <c r="J7982" s="3">
        <v>43052</v>
      </c>
      <c r="K7982" s="8" t="str">
        <f>IF(Sales_Pipeline[[#This Row],[Close_Date]]="","",TEXT(Sales_Pipeline[[#This Row],[Close_Date]],"ddd"))</f>
        <v>Mon</v>
      </c>
      <c r="L7982" s="8" t="str">
        <f>IF(Sales_Pipeline[[#This Row],[Close_Date]]="","",TEXT(Sales_Pipeline[[#This Row],[Close_Date]],"mmm"))</f>
        <v>Nov</v>
      </c>
      <c r="M7982" s="8" t="str">
        <f>IF(Sales_Pipeline[[#This Row],[Close_Date]]="","","Q"&amp;ROUNDUP(MONTH(Sales_Pipeline[[#This Row],[Close_Date]])/3,0))</f>
        <v>Q4</v>
      </c>
      <c r="N7982" s="2" cm="1">
        <f t="array" ref="N7982">IFERROR(_xlfn.IFS(Sales_Pipeline[[#This Row],[Deal_Stage]]="Won",_xlfn.XLOOKUP(Sales_Pipeline[[#This Row],[Product]],Products!$A$2:$A$8,Products!$C$2:$C$8),Sales_Pipeline[[#This Row],[Deal_Stage]]="Lost",_xlfn.XLOOKUP(Sales_Pipeline[[#This Row],[Product]],Products!$A$2:$A$8,Products!$C$2:$C$8)),"")</f>
        <v>550</v>
      </c>
      <c r="O7982" s="2">
        <v>0</v>
      </c>
    </row>
    <row r="7983" spans="1:15" x14ac:dyDescent="0.3">
      <c r="A7983" t="s">
        <v>8129</v>
      </c>
      <c r="B7983" t="s">
        <v>22</v>
      </c>
      <c r="C7983" t="str">
        <f>_xlfn.XLOOKUP(Sales_Pipeline[[#This Row],[Sales_Agent]],Sales_Teams[Sales_Agent],Sales_Teams[Manager])</f>
        <v>Cara Losch</v>
      </c>
      <c r="D7983" t="str">
        <f>_xlfn.XLOOKUP(Sales_Pipeline[[#This Row],[Manager]],Sales_Teams[Manager],Sales_Teams[Regional_Office])</f>
        <v>East</v>
      </c>
      <c r="E7983" t="s">
        <v>84</v>
      </c>
      <c r="F7983" t="s">
        <v>344</v>
      </c>
      <c r="G7983" t="str">
        <f>IFERROR(_xlfn.XLOOKUP(Sales_Pipeline[[#This Row],[Account]],Accounts!$A$2:$A$86,Accounts!$F$2:$F$86),"")</f>
        <v>Romania</v>
      </c>
      <c r="H7983" t="s">
        <v>57</v>
      </c>
      <c r="I7983" s="3">
        <v>43048</v>
      </c>
      <c r="J7983" s="3">
        <v>43066</v>
      </c>
      <c r="K7983" s="8" t="str">
        <f>IF(Sales_Pipeline[[#This Row],[Close_Date]]="","",TEXT(Sales_Pipeline[[#This Row],[Close_Date]],"ddd"))</f>
        <v>Mon</v>
      </c>
      <c r="L7983" s="8" t="str">
        <f>IF(Sales_Pipeline[[#This Row],[Close_Date]]="","",TEXT(Sales_Pipeline[[#This Row],[Close_Date]],"mmm"))</f>
        <v>Nov</v>
      </c>
      <c r="M7983" s="8" t="str">
        <f>IF(Sales_Pipeline[[#This Row],[Close_Date]]="","","Q"&amp;ROUNDUP(MONTH(Sales_Pipeline[[#This Row],[Close_Date]])/3,0))</f>
        <v>Q4</v>
      </c>
      <c r="N7983" s="2" cm="1">
        <f t="array" ref="N7983">IFERROR(_xlfn.IFS(Sales_Pipeline[[#This Row],[Deal_Stage]]="Won",_xlfn.XLOOKUP(Sales_Pipeline[[#This Row],[Product]],Products!$A$2:$A$8,Products!$C$2:$C$8),Sales_Pipeline[[#This Row],[Deal_Stage]]="Lost",_xlfn.XLOOKUP(Sales_Pipeline[[#This Row],[Product]],Products!$A$2:$A$8,Products!$C$2:$C$8)),"")</f>
        <v>5482</v>
      </c>
      <c r="O7983" s="2">
        <v>4884</v>
      </c>
    </row>
    <row r="7984" spans="1:15" x14ac:dyDescent="0.3">
      <c r="A7984" t="s">
        <v>8130</v>
      </c>
      <c r="B7984" t="s">
        <v>40</v>
      </c>
      <c r="C7984" t="str">
        <f>_xlfn.XLOOKUP(Sales_Pipeline[[#This Row],[Sales_Agent]],Sales_Teams[Sales_Agent],Sales_Teams[Manager])</f>
        <v>Summer Sewald</v>
      </c>
      <c r="D7984" t="str">
        <f>_xlfn.XLOOKUP(Sales_Pipeline[[#This Row],[Manager]],Sales_Teams[Manager],Sales_Teams[Regional_Office])</f>
        <v>West</v>
      </c>
      <c r="E7984" t="s">
        <v>63</v>
      </c>
      <c r="F7984" t="s">
        <v>173</v>
      </c>
      <c r="G7984" t="str">
        <f>IFERROR(_xlfn.XLOOKUP(Sales_Pipeline[[#This Row],[Account]],Accounts!$A$2:$A$86,Accounts!$F$2:$F$86),"")</f>
        <v>United States</v>
      </c>
      <c r="H7984" t="s">
        <v>57</v>
      </c>
      <c r="I7984" s="3">
        <v>43048</v>
      </c>
      <c r="J7984" s="3">
        <v>43061</v>
      </c>
      <c r="K7984" s="8" t="str">
        <f>IF(Sales_Pipeline[[#This Row],[Close_Date]]="","",TEXT(Sales_Pipeline[[#This Row],[Close_Date]],"ddd"))</f>
        <v>Wed</v>
      </c>
      <c r="L7984" s="8" t="str">
        <f>IF(Sales_Pipeline[[#This Row],[Close_Date]]="","",TEXT(Sales_Pipeline[[#This Row],[Close_Date]],"mmm"))</f>
        <v>Nov</v>
      </c>
      <c r="M7984" s="8" t="str">
        <f>IF(Sales_Pipeline[[#This Row],[Close_Date]]="","","Q"&amp;ROUNDUP(MONTH(Sales_Pipeline[[#This Row],[Close_Date]])/3,0))</f>
        <v>Q4</v>
      </c>
      <c r="N7984" s="2" cm="1">
        <f t="array" ref="N7984">IFERROR(_xlfn.IFS(Sales_Pipeline[[#This Row],[Deal_Stage]]="Won",_xlfn.XLOOKUP(Sales_Pipeline[[#This Row],[Product]],Products!$A$2:$A$8,Products!$C$2:$C$8),Sales_Pipeline[[#This Row],[Deal_Stage]]="Lost",_xlfn.XLOOKUP(Sales_Pipeline[[#This Row],[Product]],Products!$A$2:$A$8,Products!$C$2:$C$8)),"")</f>
        <v>550</v>
      </c>
      <c r="O7984" s="2">
        <v>443</v>
      </c>
    </row>
    <row r="7985" spans="1:15" x14ac:dyDescent="0.3">
      <c r="A7985" t="s">
        <v>8131</v>
      </c>
      <c r="B7985" t="s">
        <v>43</v>
      </c>
      <c r="C7985" t="str">
        <f>_xlfn.XLOOKUP(Sales_Pipeline[[#This Row],[Sales_Agent]],Sales_Teams[Sales_Agent],Sales_Teams[Manager])</f>
        <v>Summer Sewald</v>
      </c>
      <c r="D7985" t="str">
        <f>_xlfn.XLOOKUP(Sales_Pipeline[[#This Row],[Manager]],Sales_Teams[Manager],Sales_Teams[Regional_Office])</f>
        <v>West</v>
      </c>
      <c r="E7985" t="s">
        <v>63</v>
      </c>
      <c r="F7985" t="s">
        <v>166</v>
      </c>
      <c r="G7985" t="str">
        <f>IFERROR(_xlfn.XLOOKUP(Sales_Pipeline[[#This Row],[Account]],Accounts!$A$2:$A$86,Accounts!$F$2:$F$86),"")</f>
        <v>United States</v>
      </c>
      <c r="H7985" t="s">
        <v>57</v>
      </c>
      <c r="I7985" s="3">
        <v>43048</v>
      </c>
      <c r="J7985" s="3">
        <v>43062</v>
      </c>
      <c r="K7985" s="8" t="str">
        <f>IF(Sales_Pipeline[[#This Row],[Close_Date]]="","",TEXT(Sales_Pipeline[[#This Row],[Close_Date]],"ddd"))</f>
        <v>Thu</v>
      </c>
      <c r="L7985" s="8" t="str">
        <f>IF(Sales_Pipeline[[#This Row],[Close_Date]]="","",TEXT(Sales_Pipeline[[#This Row],[Close_Date]],"mmm"))</f>
        <v>Nov</v>
      </c>
      <c r="M7985" s="8" t="str">
        <f>IF(Sales_Pipeline[[#This Row],[Close_Date]]="","","Q"&amp;ROUNDUP(MONTH(Sales_Pipeline[[#This Row],[Close_Date]])/3,0))</f>
        <v>Q4</v>
      </c>
      <c r="N7985" s="2" cm="1">
        <f t="array" ref="N7985">IFERROR(_xlfn.IFS(Sales_Pipeline[[#This Row],[Deal_Stage]]="Won",_xlfn.XLOOKUP(Sales_Pipeline[[#This Row],[Product]],Products!$A$2:$A$8,Products!$C$2:$C$8),Sales_Pipeline[[#This Row],[Deal_Stage]]="Lost",_xlfn.XLOOKUP(Sales_Pipeline[[#This Row],[Product]],Products!$A$2:$A$8,Products!$C$2:$C$8)),"")</f>
        <v>550</v>
      </c>
      <c r="O7985" s="2">
        <v>562</v>
      </c>
    </row>
    <row r="7986" spans="1:15" x14ac:dyDescent="0.3">
      <c r="A7986" t="s">
        <v>8132</v>
      </c>
      <c r="B7986" t="s">
        <v>43</v>
      </c>
      <c r="C7986" t="str">
        <f>_xlfn.XLOOKUP(Sales_Pipeline[[#This Row],[Sales_Agent]],Sales_Teams[Sales_Agent],Sales_Teams[Manager])</f>
        <v>Summer Sewald</v>
      </c>
      <c r="D7986" t="str">
        <f>_xlfn.XLOOKUP(Sales_Pipeline[[#This Row],[Manager]],Sales_Teams[Manager],Sales_Teams[Regional_Office])</f>
        <v>West</v>
      </c>
      <c r="E7986" t="s">
        <v>63</v>
      </c>
      <c r="F7986" t="s">
        <v>413</v>
      </c>
      <c r="G7986" t="str">
        <f>IFERROR(_xlfn.XLOOKUP(Sales_Pipeline[[#This Row],[Account]],Accounts!$A$2:$A$86,Accounts!$F$2:$F$86),"")</f>
        <v>United States</v>
      </c>
      <c r="H7986" t="s">
        <v>57</v>
      </c>
      <c r="I7986" s="3">
        <v>43048</v>
      </c>
      <c r="J7986" s="3">
        <v>43060</v>
      </c>
      <c r="K7986" s="8" t="str">
        <f>IF(Sales_Pipeline[[#This Row],[Close_Date]]="","",TEXT(Sales_Pipeline[[#This Row],[Close_Date]],"ddd"))</f>
        <v>Tue</v>
      </c>
      <c r="L7986" s="8" t="str">
        <f>IF(Sales_Pipeline[[#This Row],[Close_Date]]="","",TEXT(Sales_Pipeline[[#This Row],[Close_Date]],"mmm"))</f>
        <v>Nov</v>
      </c>
      <c r="M7986" s="8" t="str">
        <f>IF(Sales_Pipeline[[#This Row],[Close_Date]]="","","Q"&amp;ROUNDUP(MONTH(Sales_Pipeline[[#This Row],[Close_Date]])/3,0))</f>
        <v>Q4</v>
      </c>
      <c r="N7986" s="2" cm="1">
        <f t="array" ref="N7986">IFERROR(_xlfn.IFS(Sales_Pipeline[[#This Row],[Deal_Stage]]="Won",_xlfn.XLOOKUP(Sales_Pipeline[[#This Row],[Product]],Products!$A$2:$A$8,Products!$C$2:$C$8),Sales_Pipeline[[#This Row],[Deal_Stage]]="Lost",_xlfn.XLOOKUP(Sales_Pipeline[[#This Row],[Product]],Products!$A$2:$A$8,Products!$C$2:$C$8)),"")</f>
        <v>550</v>
      </c>
      <c r="O7986" s="2">
        <v>437</v>
      </c>
    </row>
    <row r="7987" spans="1:15" x14ac:dyDescent="0.3">
      <c r="A7987" t="s">
        <v>8133</v>
      </c>
      <c r="B7987" t="s">
        <v>42</v>
      </c>
      <c r="C7987" t="str">
        <f>_xlfn.XLOOKUP(Sales_Pipeline[[#This Row],[Sales_Agent]],Sales_Teams[Sales_Agent],Sales_Teams[Manager])</f>
        <v>Summer Sewald</v>
      </c>
      <c r="D7987" t="str">
        <f>_xlfn.XLOOKUP(Sales_Pipeline[[#This Row],[Manager]],Sales_Teams[Manager],Sales_Teams[Regional_Office])</f>
        <v>West</v>
      </c>
      <c r="E7987" t="s">
        <v>76</v>
      </c>
      <c r="F7987" t="s">
        <v>98</v>
      </c>
      <c r="G7987" t="str">
        <f>IFERROR(_xlfn.XLOOKUP(Sales_Pipeline[[#This Row],[Account]],Accounts!$A$2:$A$86,Accounts!$F$2:$F$86),"")</f>
        <v>United States</v>
      </c>
      <c r="H7987" t="s">
        <v>82</v>
      </c>
      <c r="I7987" s="3">
        <v>43048</v>
      </c>
      <c r="J7987" s="3">
        <v>43062</v>
      </c>
      <c r="K7987" s="8" t="str">
        <f>IF(Sales_Pipeline[[#This Row],[Close_Date]]="","",TEXT(Sales_Pipeline[[#This Row],[Close_Date]],"ddd"))</f>
        <v>Thu</v>
      </c>
      <c r="L7987" s="8" t="str">
        <f>IF(Sales_Pipeline[[#This Row],[Close_Date]]="","",TEXT(Sales_Pipeline[[#This Row],[Close_Date]],"mmm"))</f>
        <v>Nov</v>
      </c>
      <c r="M7987" s="8" t="str">
        <f>IF(Sales_Pipeline[[#This Row],[Close_Date]]="","","Q"&amp;ROUNDUP(MONTH(Sales_Pipeline[[#This Row],[Close_Date]])/3,0))</f>
        <v>Q4</v>
      </c>
      <c r="N7987" s="2" cm="1">
        <f t="array" ref="N7987">IFERROR(_xlfn.IFS(Sales_Pipeline[[#This Row],[Deal_Stage]]="Won",_xlfn.XLOOKUP(Sales_Pipeline[[#This Row],[Product]],Products!$A$2:$A$8,Products!$C$2:$C$8),Sales_Pipeline[[#This Row],[Deal_Stage]]="Lost",_xlfn.XLOOKUP(Sales_Pipeline[[#This Row],[Product]],Products!$A$2:$A$8,Products!$C$2:$C$8)),"")</f>
        <v>3393</v>
      </c>
      <c r="O7987" s="2">
        <v>0</v>
      </c>
    </row>
    <row r="7988" spans="1:15" x14ac:dyDescent="0.3">
      <c r="A7988" t="s">
        <v>8134</v>
      </c>
      <c r="B7988" t="s">
        <v>42</v>
      </c>
      <c r="C7988" t="str">
        <f>_xlfn.XLOOKUP(Sales_Pipeline[[#This Row],[Sales_Agent]],Sales_Teams[Sales_Agent],Sales_Teams[Manager])</f>
        <v>Summer Sewald</v>
      </c>
      <c r="D7988" t="str">
        <f>_xlfn.XLOOKUP(Sales_Pipeline[[#This Row],[Manager]],Sales_Teams[Manager],Sales_Teams[Regional_Office])</f>
        <v>West</v>
      </c>
      <c r="E7988" t="s">
        <v>63</v>
      </c>
      <c r="F7988" t="s">
        <v>173</v>
      </c>
      <c r="G7988" t="str">
        <f>IFERROR(_xlfn.XLOOKUP(Sales_Pipeline[[#This Row],[Account]],Accounts!$A$2:$A$86,Accounts!$F$2:$F$86),"")</f>
        <v>United States</v>
      </c>
      <c r="H7988" t="s">
        <v>57</v>
      </c>
      <c r="I7988" s="3">
        <v>43048</v>
      </c>
      <c r="J7988" s="3">
        <v>43053</v>
      </c>
      <c r="K7988" s="8" t="str">
        <f>IF(Sales_Pipeline[[#This Row],[Close_Date]]="","",TEXT(Sales_Pipeline[[#This Row],[Close_Date]],"ddd"))</f>
        <v>Tue</v>
      </c>
      <c r="L7988" s="8" t="str">
        <f>IF(Sales_Pipeline[[#This Row],[Close_Date]]="","",TEXT(Sales_Pipeline[[#This Row],[Close_Date]],"mmm"))</f>
        <v>Nov</v>
      </c>
      <c r="M7988" s="8" t="str">
        <f>IF(Sales_Pipeline[[#This Row],[Close_Date]]="","","Q"&amp;ROUNDUP(MONTH(Sales_Pipeline[[#This Row],[Close_Date]])/3,0))</f>
        <v>Q4</v>
      </c>
      <c r="N7988" s="2" cm="1">
        <f t="array" ref="N7988">IFERROR(_xlfn.IFS(Sales_Pipeline[[#This Row],[Deal_Stage]]="Won",_xlfn.XLOOKUP(Sales_Pipeline[[#This Row],[Product]],Products!$A$2:$A$8,Products!$C$2:$C$8),Sales_Pipeline[[#This Row],[Deal_Stage]]="Lost",_xlfn.XLOOKUP(Sales_Pipeline[[#This Row],[Product]],Products!$A$2:$A$8,Products!$C$2:$C$8)),"")</f>
        <v>550</v>
      </c>
      <c r="O7988" s="2">
        <v>606</v>
      </c>
    </row>
    <row r="7989" spans="1:15" x14ac:dyDescent="0.3">
      <c r="A7989" t="s">
        <v>8135</v>
      </c>
      <c r="B7989" t="s">
        <v>37</v>
      </c>
      <c r="C7989" t="str">
        <f>_xlfn.XLOOKUP(Sales_Pipeline[[#This Row],[Sales_Agent]],Sales_Teams[Sales_Agent],Sales_Teams[Manager])</f>
        <v>Celia Rouche</v>
      </c>
      <c r="D7989" t="str">
        <f>_xlfn.XLOOKUP(Sales_Pipeline[[#This Row],[Manager]],Sales_Teams[Manager],Sales_Teams[Regional_Office])</f>
        <v>West</v>
      </c>
      <c r="E7989" t="s">
        <v>61</v>
      </c>
      <c r="F7989" t="s">
        <v>87</v>
      </c>
      <c r="G7989" t="str">
        <f>IFERROR(_xlfn.XLOOKUP(Sales_Pipeline[[#This Row],[Account]],Accounts!$A$2:$A$86,Accounts!$F$2:$F$86),"")</f>
        <v>United States</v>
      </c>
      <c r="H7989" t="s">
        <v>57</v>
      </c>
      <c r="I7989" s="3">
        <v>43048</v>
      </c>
      <c r="J7989" s="3">
        <v>43079</v>
      </c>
      <c r="K7989" s="8" t="str">
        <f>IF(Sales_Pipeline[[#This Row],[Close_Date]]="","",TEXT(Sales_Pipeline[[#This Row],[Close_Date]],"ddd"))</f>
        <v>Sun</v>
      </c>
      <c r="L7989" s="8" t="str">
        <f>IF(Sales_Pipeline[[#This Row],[Close_Date]]="","",TEXT(Sales_Pipeline[[#This Row],[Close_Date]],"mmm"))</f>
        <v>Dec</v>
      </c>
      <c r="M7989" s="8" t="str">
        <f>IF(Sales_Pipeline[[#This Row],[Close_Date]]="","","Q"&amp;ROUNDUP(MONTH(Sales_Pipeline[[#This Row],[Close_Date]])/3,0))</f>
        <v>Q4</v>
      </c>
      <c r="N7989" s="2" cm="1">
        <f t="array" ref="N7989">IFERROR(_xlfn.IFS(Sales_Pipeline[[#This Row],[Deal_Stage]]="Won",_xlfn.XLOOKUP(Sales_Pipeline[[#This Row],[Product]],Products!$A$2:$A$8,Products!$C$2:$C$8),Sales_Pipeline[[#This Row],[Deal_Stage]]="Lost",_xlfn.XLOOKUP(Sales_Pipeline[[#This Row],[Product]],Products!$A$2:$A$8,Products!$C$2:$C$8)),"")</f>
        <v>55</v>
      </c>
      <c r="O7989" s="2">
        <v>56</v>
      </c>
    </row>
    <row r="7990" spans="1:15" x14ac:dyDescent="0.3">
      <c r="A7990" t="s">
        <v>8136</v>
      </c>
      <c r="B7990" t="s">
        <v>45</v>
      </c>
      <c r="C7990" t="str">
        <f>_xlfn.XLOOKUP(Sales_Pipeline[[#This Row],[Sales_Agent]],Sales_Teams[Sales_Agent],Sales_Teams[Manager])</f>
        <v>Summer Sewald</v>
      </c>
      <c r="D7990" t="str">
        <f>_xlfn.XLOOKUP(Sales_Pipeline[[#This Row],[Manager]],Sales_Teams[Manager],Sales_Teams[Regional_Office])</f>
        <v>West</v>
      </c>
      <c r="E7990" t="s">
        <v>76</v>
      </c>
      <c r="F7990" t="s">
        <v>85</v>
      </c>
      <c r="G7990" t="str">
        <f>IFERROR(_xlfn.XLOOKUP(Sales_Pipeline[[#This Row],[Account]],Accounts!$A$2:$A$86,Accounts!$F$2:$F$86),"")</f>
        <v>Poland</v>
      </c>
      <c r="H7990" t="s">
        <v>82</v>
      </c>
      <c r="I7990" s="3">
        <v>43048</v>
      </c>
      <c r="J7990" s="3">
        <v>43066</v>
      </c>
      <c r="K7990" s="8" t="str">
        <f>IF(Sales_Pipeline[[#This Row],[Close_Date]]="","",TEXT(Sales_Pipeline[[#This Row],[Close_Date]],"ddd"))</f>
        <v>Mon</v>
      </c>
      <c r="L7990" s="8" t="str">
        <f>IF(Sales_Pipeline[[#This Row],[Close_Date]]="","",TEXT(Sales_Pipeline[[#This Row],[Close_Date]],"mmm"))</f>
        <v>Nov</v>
      </c>
      <c r="M7990" s="8" t="str">
        <f>IF(Sales_Pipeline[[#This Row],[Close_Date]]="","","Q"&amp;ROUNDUP(MONTH(Sales_Pipeline[[#This Row],[Close_Date]])/3,0))</f>
        <v>Q4</v>
      </c>
      <c r="N7990" s="2" cm="1">
        <f t="array" ref="N7990">IFERROR(_xlfn.IFS(Sales_Pipeline[[#This Row],[Deal_Stage]]="Won",_xlfn.XLOOKUP(Sales_Pipeline[[#This Row],[Product]],Products!$A$2:$A$8,Products!$C$2:$C$8),Sales_Pipeline[[#This Row],[Deal_Stage]]="Lost",_xlfn.XLOOKUP(Sales_Pipeline[[#This Row],[Product]],Products!$A$2:$A$8,Products!$C$2:$C$8)),"")</f>
        <v>3393</v>
      </c>
      <c r="O7990" s="2">
        <v>0</v>
      </c>
    </row>
    <row r="7991" spans="1:15" x14ac:dyDescent="0.3">
      <c r="A7991" t="s">
        <v>8137</v>
      </c>
      <c r="B7991" t="s">
        <v>9</v>
      </c>
      <c r="C7991" t="str">
        <f>_xlfn.XLOOKUP(Sales_Pipeline[[#This Row],[Sales_Agent]],Sales_Teams[Sales_Agent],Sales_Teams[Manager])</f>
        <v>Dustin Brinkmann</v>
      </c>
      <c r="D7991" t="str">
        <f>_xlfn.XLOOKUP(Sales_Pipeline[[#This Row],[Manager]],Sales_Teams[Manager],Sales_Teams[Regional_Office])</f>
        <v>Central</v>
      </c>
      <c r="E7991" t="s">
        <v>61</v>
      </c>
      <c r="F7991" t="s">
        <v>105</v>
      </c>
      <c r="G7991" t="str">
        <f>IFERROR(_xlfn.XLOOKUP(Sales_Pipeline[[#This Row],[Account]],Accounts!$A$2:$A$86,Accounts!$F$2:$F$86),"")</f>
        <v>United States</v>
      </c>
      <c r="H7991" t="s">
        <v>57</v>
      </c>
      <c r="I7991" s="3">
        <v>43048</v>
      </c>
      <c r="J7991" s="3">
        <v>43060</v>
      </c>
      <c r="K7991" s="8" t="str">
        <f>IF(Sales_Pipeline[[#This Row],[Close_Date]]="","",TEXT(Sales_Pipeline[[#This Row],[Close_Date]],"ddd"))</f>
        <v>Tue</v>
      </c>
      <c r="L7991" s="8" t="str">
        <f>IF(Sales_Pipeline[[#This Row],[Close_Date]]="","",TEXT(Sales_Pipeline[[#This Row],[Close_Date]],"mmm"))</f>
        <v>Nov</v>
      </c>
      <c r="M7991" s="8" t="str">
        <f>IF(Sales_Pipeline[[#This Row],[Close_Date]]="","","Q"&amp;ROUNDUP(MONTH(Sales_Pipeline[[#This Row],[Close_Date]])/3,0))</f>
        <v>Q4</v>
      </c>
      <c r="N7991" s="2" cm="1">
        <f t="array" ref="N7991">IFERROR(_xlfn.IFS(Sales_Pipeline[[#This Row],[Deal_Stage]]="Won",_xlfn.XLOOKUP(Sales_Pipeline[[#This Row],[Product]],Products!$A$2:$A$8,Products!$C$2:$C$8),Sales_Pipeline[[#This Row],[Deal_Stage]]="Lost",_xlfn.XLOOKUP(Sales_Pipeline[[#This Row],[Product]],Products!$A$2:$A$8,Products!$C$2:$C$8)),"")</f>
        <v>55</v>
      </c>
      <c r="O7991" s="2">
        <v>54</v>
      </c>
    </row>
    <row r="7992" spans="1:15" x14ac:dyDescent="0.3">
      <c r="A7992" t="s">
        <v>8138</v>
      </c>
      <c r="B7992" t="s">
        <v>32</v>
      </c>
      <c r="C7992" t="str">
        <f>_xlfn.XLOOKUP(Sales_Pipeline[[#This Row],[Sales_Agent]],Sales_Teams[Sales_Agent],Sales_Teams[Manager])</f>
        <v>Celia Rouche</v>
      </c>
      <c r="D7992" t="str">
        <f>_xlfn.XLOOKUP(Sales_Pipeline[[#This Row],[Manager]],Sales_Teams[Manager],Sales_Teams[Regional_Office])</f>
        <v>West</v>
      </c>
      <c r="E7992" t="s">
        <v>8953</v>
      </c>
      <c r="G7992" t="str">
        <f>IFERROR(_xlfn.XLOOKUP(Sales_Pipeline[[#This Row],[Account]],Accounts!$A$2:$A$86,Accounts!$F$2:$F$86),"")</f>
        <v/>
      </c>
      <c r="H7992" t="s">
        <v>77</v>
      </c>
      <c r="I7992" s="3">
        <v>43048</v>
      </c>
      <c r="K7992" s="8" t="str">
        <f>IF(Sales_Pipeline[[#This Row],[Close_Date]]="","",TEXT(Sales_Pipeline[[#This Row],[Close_Date]],"ddd"))</f>
        <v/>
      </c>
      <c r="L7992" s="8" t="str">
        <f>IF(Sales_Pipeline[[#This Row],[Close_Date]]="","",TEXT(Sales_Pipeline[[#This Row],[Close_Date]],"mmm"))</f>
        <v/>
      </c>
      <c r="M7992" s="8" t="str">
        <f>IF(Sales_Pipeline[[#This Row],[Close_Date]]="","","Q"&amp;ROUNDUP(MONTH(Sales_Pipeline[[#This Row],[Close_Date]])/3,0))</f>
        <v/>
      </c>
      <c r="N7992" s="2" t="str" cm="1">
        <f t="array" ref="N7992">IFERROR(_xlfn.IFS(Sales_Pipeline[[#This Row],[Deal_Stage]]="Won",_xlfn.XLOOKUP(Sales_Pipeline[[#This Row],[Product]],Products!$A$2:$A$8,Products!$C$2:$C$8),Sales_Pipeline[[#This Row],[Deal_Stage]]="Lost",_xlfn.XLOOKUP(Sales_Pipeline[[#This Row],[Product]],Products!$A$2:$A$8,Products!$C$2:$C$8)),"")</f>
        <v/>
      </c>
      <c r="O7992" s="2">
        <v>0</v>
      </c>
    </row>
    <row r="7993" spans="1:15" x14ac:dyDescent="0.3">
      <c r="A7993" t="s">
        <v>8139</v>
      </c>
      <c r="B7993" t="s">
        <v>23</v>
      </c>
      <c r="C7993" t="str">
        <f>_xlfn.XLOOKUP(Sales_Pipeline[[#This Row],[Sales_Agent]],Sales_Teams[Sales_Agent],Sales_Teams[Manager])</f>
        <v>Cara Losch</v>
      </c>
      <c r="D7993" t="str">
        <f>_xlfn.XLOOKUP(Sales_Pipeline[[#This Row],[Manager]],Sales_Teams[Manager],Sales_Teams[Regional_Office])</f>
        <v>East</v>
      </c>
      <c r="E7993" t="s">
        <v>8953</v>
      </c>
      <c r="F7993" t="s">
        <v>123</v>
      </c>
      <c r="G7993" t="str">
        <f>IFERROR(_xlfn.XLOOKUP(Sales_Pipeline[[#This Row],[Account]],Accounts!$A$2:$A$86,Accounts!$F$2:$F$86),"")</f>
        <v>United States</v>
      </c>
      <c r="H7993" t="s">
        <v>82</v>
      </c>
      <c r="I7993" s="3">
        <v>43048</v>
      </c>
      <c r="J7993" s="3">
        <v>43062</v>
      </c>
      <c r="K7993" s="8" t="str">
        <f>IF(Sales_Pipeline[[#This Row],[Close_Date]]="","",TEXT(Sales_Pipeline[[#This Row],[Close_Date]],"ddd"))</f>
        <v>Thu</v>
      </c>
      <c r="L7993" s="8" t="str">
        <f>IF(Sales_Pipeline[[#This Row],[Close_Date]]="","",TEXT(Sales_Pipeline[[#This Row],[Close_Date]],"mmm"))</f>
        <v>Nov</v>
      </c>
      <c r="M7993" s="8" t="str">
        <f>IF(Sales_Pipeline[[#This Row],[Close_Date]]="","","Q"&amp;ROUNDUP(MONTH(Sales_Pipeline[[#This Row],[Close_Date]])/3,0))</f>
        <v>Q4</v>
      </c>
      <c r="N7993" s="2" cm="1">
        <f t="array" ref="N7993">IFERROR(_xlfn.IFS(Sales_Pipeline[[#This Row],[Deal_Stage]]="Won",_xlfn.XLOOKUP(Sales_Pipeline[[#This Row],[Product]],Products!$A$2:$A$8,Products!$C$2:$C$8),Sales_Pipeline[[#This Row],[Deal_Stage]]="Lost",_xlfn.XLOOKUP(Sales_Pipeline[[#This Row],[Product]],Products!$A$2:$A$8,Products!$C$2:$C$8)),"")</f>
        <v>4821</v>
      </c>
      <c r="O7993" s="2">
        <v>0</v>
      </c>
    </row>
    <row r="7994" spans="1:15" x14ac:dyDescent="0.3">
      <c r="A7994" t="s">
        <v>8140</v>
      </c>
      <c r="B7994" t="s">
        <v>20</v>
      </c>
      <c r="C7994" t="str">
        <f>_xlfn.XLOOKUP(Sales_Pipeline[[#This Row],[Sales_Agent]],Sales_Teams[Sales_Agent],Sales_Teams[Manager])</f>
        <v>Cara Losch</v>
      </c>
      <c r="D7994" t="str">
        <f>_xlfn.XLOOKUP(Sales_Pipeline[[#This Row],[Manager]],Sales_Teams[Manager],Sales_Teams[Regional_Office])</f>
        <v>East</v>
      </c>
      <c r="E7994" t="s">
        <v>63</v>
      </c>
      <c r="F7994" t="s">
        <v>123</v>
      </c>
      <c r="G7994" t="str">
        <f>IFERROR(_xlfn.XLOOKUP(Sales_Pipeline[[#This Row],[Account]],Accounts!$A$2:$A$86,Accounts!$F$2:$F$86),"")</f>
        <v>United States</v>
      </c>
      <c r="H7994" t="s">
        <v>57</v>
      </c>
      <c r="I7994" s="3">
        <v>43049</v>
      </c>
      <c r="J7994" s="3">
        <v>43057</v>
      </c>
      <c r="K7994" s="8" t="str">
        <f>IF(Sales_Pipeline[[#This Row],[Close_Date]]="","",TEXT(Sales_Pipeline[[#This Row],[Close_Date]],"ddd"))</f>
        <v>Sat</v>
      </c>
      <c r="L7994" s="8" t="str">
        <f>IF(Sales_Pipeline[[#This Row],[Close_Date]]="","",TEXT(Sales_Pipeline[[#This Row],[Close_Date]],"mmm"))</f>
        <v>Nov</v>
      </c>
      <c r="M7994" s="8" t="str">
        <f>IF(Sales_Pipeline[[#This Row],[Close_Date]]="","","Q"&amp;ROUNDUP(MONTH(Sales_Pipeline[[#This Row],[Close_Date]])/3,0))</f>
        <v>Q4</v>
      </c>
      <c r="N7994" s="2" cm="1">
        <f t="array" ref="N7994">IFERROR(_xlfn.IFS(Sales_Pipeline[[#This Row],[Deal_Stage]]="Won",_xlfn.XLOOKUP(Sales_Pipeline[[#This Row],[Product]],Products!$A$2:$A$8,Products!$C$2:$C$8),Sales_Pipeline[[#This Row],[Deal_Stage]]="Lost",_xlfn.XLOOKUP(Sales_Pipeline[[#This Row],[Product]],Products!$A$2:$A$8,Products!$C$2:$C$8)),"")</f>
        <v>550</v>
      </c>
      <c r="O7994" s="2">
        <v>577</v>
      </c>
    </row>
    <row r="7995" spans="1:15" x14ac:dyDescent="0.3">
      <c r="A7995" t="s">
        <v>8141</v>
      </c>
      <c r="B7995" t="s">
        <v>25</v>
      </c>
      <c r="C7995" t="str">
        <f>_xlfn.XLOOKUP(Sales_Pipeline[[#This Row],[Sales_Agent]],Sales_Teams[Sales_Agent],Sales_Teams[Manager])</f>
        <v>Rocco Neubert</v>
      </c>
      <c r="D7995" t="str">
        <f>_xlfn.XLOOKUP(Sales_Pipeline[[#This Row],[Manager]],Sales_Teams[Manager],Sales_Teams[Regional_Office])</f>
        <v>East</v>
      </c>
      <c r="E7995" t="s">
        <v>55</v>
      </c>
      <c r="F7995" t="s">
        <v>238</v>
      </c>
      <c r="G7995" t="str">
        <f>IFERROR(_xlfn.XLOOKUP(Sales_Pipeline[[#This Row],[Account]],Accounts!$A$2:$A$86,Accounts!$F$2:$F$86),"")</f>
        <v>United States</v>
      </c>
      <c r="H7995" t="s">
        <v>82</v>
      </c>
      <c r="I7995" s="3">
        <v>43049</v>
      </c>
      <c r="J7995" s="3">
        <v>43055</v>
      </c>
      <c r="K7995" s="8" t="str">
        <f>IF(Sales_Pipeline[[#This Row],[Close_Date]]="","",TEXT(Sales_Pipeline[[#This Row],[Close_Date]],"ddd"))</f>
        <v>Thu</v>
      </c>
      <c r="L7995" s="8" t="str">
        <f>IF(Sales_Pipeline[[#This Row],[Close_Date]]="","",TEXT(Sales_Pipeline[[#This Row],[Close_Date]],"mmm"))</f>
        <v>Nov</v>
      </c>
      <c r="M7995" s="8" t="str">
        <f>IF(Sales_Pipeline[[#This Row],[Close_Date]]="","","Q"&amp;ROUNDUP(MONTH(Sales_Pipeline[[#This Row],[Close_Date]])/3,0))</f>
        <v>Q4</v>
      </c>
      <c r="N7995" s="2" cm="1">
        <f t="array" ref="N7995">IFERROR(_xlfn.IFS(Sales_Pipeline[[#This Row],[Deal_Stage]]="Won",_xlfn.XLOOKUP(Sales_Pipeline[[#This Row],[Product]],Products!$A$2:$A$8,Products!$C$2:$C$8),Sales_Pipeline[[#This Row],[Deal_Stage]]="Lost",_xlfn.XLOOKUP(Sales_Pipeline[[#This Row],[Product]],Products!$A$2:$A$8,Products!$C$2:$C$8)),"")</f>
        <v>1096</v>
      </c>
      <c r="O7995" s="2">
        <v>0</v>
      </c>
    </row>
    <row r="7996" spans="1:15" x14ac:dyDescent="0.3">
      <c r="A7996" t="s">
        <v>8142</v>
      </c>
      <c r="B7996" t="s">
        <v>15</v>
      </c>
      <c r="C7996" t="str">
        <f>_xlfn.XLOOKUP(Sales_Pipeline[[#This Row],[Sales_Agent]],Sales_Teams[Sales_Agent],Sales_Teams[Manager])</f>
        <v>Melvin Marxen</v>
      </c>
      <c r="D7996" t="str">
        <f>_xlfn.XLOOKUP(Sales_Pipeline[[#This Row],[Manager]],Sales_Teams[Manager],Sales_Teams[Regional_Office])</f>
        <v>Central</v>
      </c>
      <c r="E7996" t="s">
        <v>8953</v>
      </c>
      <c r="F7996" t="s">
        <v>68</v>
      </c>
      <c r="G7996" t="str">
        <f>IFERROR(_xlfn.XLOOKUP(Sales_Pipeline[[#This Row],[Account]],Accounts!$A$2:$A$86,Accounts!$F$2:$F$86),"")</f>
        <v>United States</v>
      </c>
      <c r="H7996" t="s">
        <v>57</v>
      </c>
      <c r="I7996" s="3">
        <v>43049</v>
      </c>
      <c r="J7996" s="3">
        <v>43059</v>
      </c>
      <c r="K7996" s="8" t="str">
        <f>IF(Sales_Pipeline[[#This Row],[Close_Date]]="","",TEXT(Sales_Pipeline[[#This Row],[Close_Date]],"ddd"))</f>
        <v>Mon</v>
      </c>
      <c r="L7996" s="8" t="str">
        <f>IF(Sales_Pipeline[[#This Row],[Close_Date]]="","",TEXT(Sales_Pipeline[[#This Row],[Close_Date]],"mmm"))</f>
        <v>Nov</v>
      </c>
      <c r="M7996" s="8" t="str">
        <f>IF(Sales_Pipeline[[#This Row],[Close_Date]]="","","Q"&amp;ROUNDUP(MONTH(Sales_Pipeline[[#This Row],[Close_Date]])/3,0))</f>
        <v>Q4</v>
      </c>
      <c r="N7996" s="2" cm="1">
        <f t="array" ref="N7996">IFERROR(_xlfn.IFS(Sales_Pipeline[[#This Row],[Deal_Stage]]="Won",_xlfn.XLOOKUP(Sales_Pipeline[[#This Row],[Product]],Products!$A$2:$A$8,Products!$C$2:$C$8),Sales_Pipeline[[#This Row],[Deal_Stage]]="Lost",_xlfn.XLOOKUP(Sales_Pipeline[[#This Row],[Product]],Products!$A$2:$A$8,Products!$C$2:$C$8)),"")</f>
        <v>4821</v>
      </c>
      <c r="O7996" s="2">
        <v>4480</v>
      </c>
    </row>
    <row r="7997" spans="1:15" x14ac:dyDescent="0.3">
      <c r="A7997" t="s">
        <v>8143</v>
      </c>
      <c r="B7997" t="s">
        <v>42</v>
      </c>
      <c r="C7997" t="str">
        <f>_xlfn.XLOOKUP(Sales_Pipeline[[#This Row],[Sales_Agent]],Sales_Teams[Sales_Agent],Sales_Teams[Manager])</f>
        <v>Summer Sewald</v>
      </c>
      <c r="D7997" t="str">
        <f>_xlfn.XLOOKUP(Sales_Pipeline[[#This Row],[Manager]],Sales_Teams[Manager],Sales_Teams[Regional_Office])</f>
        <v>West</v>
      </c>
      <c r="E7997" t="s">
        <v>84</v>
      </c>
      <c r="F7997" t="s">
        <v>201</v>
      </c>
      <c r="G7997" t="str">
        <f>IFERROR(_xlfn.XLOOKUP(Sales_Pipeline[[#This Row],[Account]],Accounts!$A$2:$A$86,Accounts!$F$2:$F$86),"")</f>
        <v>United States</v>
      </c>
      <c r="H7997" t="s">
        <v>57</v>
      </c>
      <c r="I7997" s="3">
        <v>43049</v>
      </c>
      <c r="J7997" s="3">
        <v>43091</v>
      </c>
      <c r="K7997" s="8" t="str">
        <f>IF(Sales_Pipeline[[#This Row],[Close_Date]]="","",TEXT(Sales_Pipeline[[#This Row],[Close_Date]],"ddd"))</f>
        <v>Fri</v>
      </c>
      <c r="L7997" s="8" t="str">
        <f>IF(Sales_Pipeline[[#This Row],[Close_Date]]="","",TEXT(Sales_Pipeline[[#This Row],[Close_Date]],"mmm"))</f>
        <v>Dec</v>
      </c>
      <c r="M7997" s="8" t="str">
        <f>IF(Sales_Pipeline[[#This Row],[Close_Date]]="","","Q"&amp;ROUNDUP(MONTH(Sales_Pipeline[[#This Row],[Close_Date]])/3,0))</f>
        <v>Q4</v>
      </c>
      <c r="N7997" s="2" cm="1">
        <f t="array" ref="N7997">IFERROR(_xlfn.IFS(Sales_Pipeline[[#This Row],[Deal_Stage]]="Won",_xlfn.XLOOKUP(Sales_Pipeline[[#This Row],[Product]],Products!$A$2:$A$8,Products!$C$2:$C$8),Sales_Pipeline[[#This Row],[Deal_Stage]]="Lost",_xlfn.XLOOKUP(Sales_Pipeline[[#This Row],[Product]],Products!$A$2:$A$8,Products!$C$2:$C$8)),"")</f>
        <v>5482</v>
      </c>
      <c r="O7997" s="2">
        <v>6299</v>
      </c>
    </row>
    <row r="7998" spans="1:15" x14ac:dyDescent="0.3">
      <c r="A7998" t="s">
        <v>8144</v>
      </c>
      <c r="B7998" t="s">
        <v>42</v>
      </c>
      <c r="C7998" t="str">
        <f>_xlfn.XLOOKUP(Sales_Pipeline[[#This Row],[Sales_Agent]],Sales_Teams[Sales_Agent],Sales_Teams[Manager])</f>
        <v>Summer Sewald</v>
      </c>
      <c r="D7998" t="str">
        <f>_xlfn.XLOOKUP(Sales_Pipeline[[#This Row],[Manager]],Sales_Teams[Manager],Sales_Teams[Regional_Office])</f>
        <v>West</v>
      </c>
      <c r="E7998" t="s">
        <v>8953</v>
      </c>
      <c r="F7998" t="s">
        <v>234</v>
      </c>
      <c r="G7998" t="str">
        <f>IFERROR(_xlfn.XLOOKUP(Sales_Pipeline[[#This Row],[Account]],Accounts!$A$2:$A$86,Accounts!$F$2:$F$86),"")</f>
        <v>United States</v>
      </c>
      <c r="H7998" t="s">
        <v>57</v>
      </c>
      <c r="I7998" s="3">
        <v>43049</v>
      </c>
      <c r="J7998" s="3">
        <v>43070</v>
      </c>
      <c r="K7998" s="8" t="str">
        <f>IF(Sales_Pipeline[[#This Row],[Close_Date]]="","",TEXT(Sales_Pipeline[[#This Row],[Close_Date]],"ddd"))</f>
        <v>Fri</v>
      </c>
      <c r="L7998" s="8" t="str">
        <f>IF(Sales_Pipeline[[#This Row],[Close_Date]]="","",TEXT(Sales_Pipeline[[#This Row],[Close_Date]],"mmm"))</f>
        <v>Dec</v>
      </c>
      <c r="M7998" s="8" t="str">
        <f>IF(Sales_Pipeline[[#This Row],[Close_Date]]="","","Q"&amp;ROUNDUP(MONTH(Sales_Pipeline[[#This Row],[Close_Date]])/3,0))</f>
        <v>Q4</v>
      </c>
      <c r="N7998" s="2" cm="1">
        <f t="array" ref="N7998">IFERROR(_xlfn.IFS(Sales_Pipeline[[#This Row],[Deal_Stage]]="Won",_xlfn.XLOOKUP(Sales_Pipeline[[#This Row],[Product]],Products!$A$2:$A$8,Products!$C$2:$C$8),Sales_Pipeline[[#This Row],[Deal_Stage]]="Lost",_xlfn.XLOOKUP(Sales_Pipeline[[#This Row],[Product]],Products!$A$2:$A$8,Products!$C$2:$C$8)),"")</f>
        <v>4821</v>
      </c>
      <c r="O7998" s="2">
        <v>4673</v>
      </c>
    </row>
    <row r="7999" spans="1:15" x14ac:dyDescent="0.3">
      <c r="A7999" t="s">
        <v>8145</v>
      </c>
      <c r="B7999" t="s">
        <v>37</v>
      </c>
      <c r="C7999" t="str">
        <f>_xlfn.XLOOKUP(Sales_Pipeline[[#This Row],[Sales_Agent]],Sales_Teams[Sales_Agent],Sales_Teams[Manager])</f>
        <v>Celia Rouche</v>
      </c>
      <c r="D7999" t="str">
        <f>_xlfn.XLOOKUP(Sales_Pipeline[[#This Row],[Manager]],Sales_Teams[Manager],Sales_Teams[Regional_Office])</f>
        <v>West</v>
      </c>
      <c r="E7999" t="s">
        <v>163</v>
      </c>
      <c r="F7999" t="s">
        <v>120</v>
      </c>
      <c r="G7999" t="str">
        <f>IFERROR(_xlfn.XLOOKUP(Sales_Pipeline[[#This Row],[Account]],Accounts!$A$2:$A$86,Accounts!$F$2:$F$86),"")</f>
        <v>United States</v>
      </c>
      <c r="H7999" t="s">
        <v>82</v>
      </c>
      <c r="I7999" s="3">
        <v>43049</v>
      </c>
      <c r="J7999" s="3">
        <v>43065</v>
      </c>
      <c r="K7999" s="8" t="str">
        <f>IF(Sales_Pipeline[[#This Row],[Close_Date]]="","",TEXT(Sales_Pipeline[[#This Row],[Close_Date]],"ddd"))</f>
        <v>Sun</v>
      </c>
      <c r="L7999" s="8" t="str">
        <f>IF(Sales_Pipeline[[#This Row],[Close_Date]]="","",TEXT(Sales_Pipeline[[#This Row],[Close_Date]],"mmm"))</f>
        <v>Nov</v>
      </c>
      <c r="M7999" s="8" t="str">
        <f>IF(Sales_Pipeline[[#This Row],[Close_Date]]="","","Q"&amp;ROUNDUP(MONTH(Sales_Pipeline[[#This Row],[Close_Date]])/3,0))</f>
        <v>Q4</v>
      </c>
      <c r="N7999" s="2" cm="1">
        <f t="array" ref="N7999">IFERROR(_xlfn.IFS(Sales_Pipeline[[#This Row],[Deal_Stage]]="Won",_xlfn.XLOOKUP(Sales_Pipeline[[#This Row],[Product]],Products!$A$2:$A$8,Products!$C$2:$C$8),Sales_Pipeline[[#This Row],[Deal_Stage]]="Lost",_xlfn.XLOOKUP(Sales_Pipeline[[#This Row],[Product]],Products!$A$2:$A$8,Products!$C$2:$C$8)),"")</f>
        <v>26768</v>
      </c>
      <c r="O7999" s="2">
        <v>0</v>
      </c>
    </row>
    <row r="8000" spans="1:15" x14ac:dyDescent="0.3">
      <c r="A8000" t="s">
        <v>8146</v>
      </c>
      <c r="B8000" t="s">
        <v>29</v>
      </c>
      <c r="C8000" t="str">
        <f>_xlfn.XLOOKUP(Sales_Pipeline[[#This Row],[Sales_Agent]],Sales_Teams[Sales_Agent],Sales_Teams[Manager])</f>
        <v>Rocco Neubert</v>
      </c>
      <c r="D8000" t="str">
        <f>_xlfn.XLOOKUP(Sales_Pipeline[[#This Row],[Manager]],Sales_Teams[Manager],Sales_Teams[Regional_Office])</f>
        <v>East</v>
      </c>
      <c r="E8000" t="s">
        <v>84</v>
      </c>
      <c r="F8000" t="s">
        <v>315</v>
      </c>
      <c r="G8000" t="str">
        <f>IFERROR(_xlfn.XLOOKUP(Sales_Pipeline[[#This Row],[Account]],Accounts!$A$2:$A$86,Accounts!$F$2:$F$86),"")</f>
        <v>United States</v>
      </c>
      <c r="H8000" t="s">
        <v>57</v>
      </c>
      <c r="I8000" s="3">
        <v>43049</v>
      </c>
      <c r="J8000" s="3">
        <v>43098</v>
      </c>
      <c r="K8000" s="8" t="str">
        <f>IF(Sales_Pipeline[[#This Row],[Close_Date]]="","",TEXT(Sales_Pipeline[[#This Row],[Close_Date]],"ddd"))</f>
        <v>Fri</v>
      </c>
      <c r="L8000" s="8" t="str">
        <f>IF(Sales_Pipeline[[#This Row],[Close_Date]]="","",TEXT(Sales_Pipeline[[#This Row],[Close_Date]],"mmm"))</f>
        <v>Dec</v>
      </c>
      <c r="M8000" s="8" t="str">
        <f>IF(Sales_Pipeline[[#This Row],[Close_Date]]="","","Q"&amp;ROUNDUP(MONTH(Sales_Pipeline[[#This Row],[Close_Date]])/3,0))</f>
        <v>Q4</v>
      </c>
      <c r="N8000" s="2" cm="1">
        <f t="array" ref="N8000">IFERROR(_xlfn.IFS(Sales_Pipeline[[#This Row],[Deal_Stage]]="Won",_xlfn.XLOOKUP(Sales_Pipeline[[#This Row],[Product]],Products!$A$2:$A$8,Products!$C$2:$C$8),Sales_Pipeline[[#This Row],[Deal_Stage]]="Lost",_xlfn.XLOOKUP(Sales_Pipeline[[#This Row],[Product]],Products!$A$2:$A$8,Products!$C$2:$C$8)),"")</f>
        <v>5482</v>
      </c>
      <c r="O8000" s="2">
        <v>4659</v>
      </c>
    </row>
    <row r="8001" spans="1:15" x14ac:dyDescent="0.3">
      <c r="A8001" t="s">
        <v>8147</v>
      </c>
      <c r="B8001" t="s">
        <v>35</v>
      </c>
      <c r="C8001" t="str">
        <f>_xlfn.XLOOKUP(Sales_Pipeline[[#This Row],[Sales_Agent]],Sales_Teams[Sales_Agent],Sales_Teams[Manager])</f>
        <v>Celia Rouche</v>
      </c>
      <c r="D8001" t="str">
        <f>_xlfn.XLOOKUP(Sales_Pipeline[[#This Row],[Manager]],Sales_Teams[Manager],Sales_Teams[Regional_Office])</f>
        <v>West</v>
      </c>
      <c r="E8001" t="s">
        <v>61</v>
      </c>
      <c r="G8001" t="str">
        <f>IFERROR(_xlfn.XLOOKUP(Sales_Pipeline[[#This Row],[Account]],Accounts!$A$2:$A$86,Accounts!$F$2:$F$86),"")</f>
        <v/>
      </c>
      <c r="H8001" t="s">
        <v>77</v>
      </c>
      <c r="I8001" s="3">
        <v>43049</v>
      </c>
      <c r="K8001" s="8" t="str">
        <f>IF(Sales_Pipeline[[#This Row],[Close_Date]]="","",TEXT(Sales_Pipeline[[#This Row],[Close_Date]],"ddd"))</f>
        <v/>
      </c>
      <c r="L8001" s="8" t="str">
        <f>IF(Sales_Pipeline[[#This Row],[Close_Date]]="","",TEXT(Sales_Pipeline[[#This Row],[Close_Date]],"mmm"))</f>
        <v/>
      </c>
      <c r="M8001" s="8" t="str">
        <f>IF(Sales_Pipeline[[#This Row],[Close_Date]]="","","Q"&amp;ROUNDUP(MONTH(Sales_Pipeline[[#This Row],[Close_Date]])/3,0))</f>
        <v/>
      </c>
      <c r="N8001" s="2" t="str" cm="1">
        <f t="array" ref="N8001">IFERROR(_xlfn.IFS(Sales_Pipeline[[#This Row],[Deal_Stage]]="Won",_xlfn.XLOOKUP(Sales_Pipeline[[#This Row],[Product]],Products!$A$2:$A$8,Products!$C$2:$C$8),Sales_Pipeline[[#This Row],[Deal_Stage]]="Lost",_xlfn.XLOOKUP(Sales_Pipeline[[#This Row],[Product]],Products!$A$2:$A$8,Products!$C$2:$C$8)),"")</f>
        <v/>
      </c>
      <c r="O8001" s="2">
        <v>0</v>
      </c>
    </row>
    <row r="8002" spans="1:15" x14ac:dyDescent="0.3">
      <c r="A8002" t="s">
        <v>8148</v>
      </c>
      <c r="B8002" t="s">
        <v>20</v>
      </c>
      <c r="C8002" t="str">
        <f>_xlfn.XLOOKUP(Sales_Pipeline[[#This Row],[Sales_Agent]],Sales_Teams[Sales_Agent],Sales_Teams[Manager])</f>
        <v>Cara Losch</v>
      </c>
      <c r="D8002" t="str">
        <f>_xlfn.XLOOKUP(Sales_Pipeline[[#This Row],[Manager]],Sales_Teams[Manager],Sales_Teams[Regional_Office])</f>
        <v>East</v>
      </c>
      <c r="E8002" t="s">
        <v>55</v>
      </c>
      <c r="F8002" t="s">
        <v>196</v>
      </c>
      <c r="G8002" t="str">
        <f>IFERROR(_xlfn.XLOOKUP(Sales_Pipeline[[#This Row],[Account]],Accounts!$A$2:$A$86,Accounts!$F$2:$F$86),"")</f>
        <v>United States</v>
      </c>
      <c r="H8002" t="s">
        <v>57</v>
      </c>
      <c r="I8002" s="3">
        <v>43050</v>
      </c>
      <c r="J8002" s="3">
        <v>43059</v>
      </c>
      <c r="K8002" s="8" t="str">
        <f>IF(Sales_Pipeline[[#This Row],[Close_Date]]="","",TEXT(Sales_Pipeline[[#This Row],[Close_Date]],"ddd"))</f>
        <v>Mon</v>
      </c>
      <c r="L8002" s="8" t="str">
        <f>IF(Sales_Pipeline[[#This Row],[Close_Date]]="","",TEXT(Sales_Pipeline[[#This Row],[Close_Date]],"mmm"))</f>
        <v>Nov</v>
      </c>
      <c r="M8002" s="8" t="str">
        <f>IF(Sales_Pipeline[[#This Row],[Close_Date]]="","","Q"&amp;ROUNDUP(MONTH(Sales_Pipeline[[#This Row],[Close_Date]])/3,0))</f>
        <v>Q4</v>
      </c>
      <c r="N8002" s="2" cm="1">
        <f t="array" ref="N8002">IFERROR(_xlfn.IFS(Sales_Pipeline[[#This Row],[Deal_Stage]]="Won",_xlfn.XLOOKUP(Sales_Pipeline[[#This Row],[Product]],Products!$A$2:$A$8,Products!$C$2:$C$8),Sales_Pipeline[[#This Row],[Deal_Stage]]="Lost",_xlfn.XLOOKUP(Sales_Pipeline[[#This Row],[Product]],Products!$A$2:$A$8,Products!$C$2:$C$8)),"")</f>
        <v>1096</v>
      </c>
      <c r="O8002" s="2">
        <v>1180</v>
      </c>
    </row>
    <row r="8003" spans="1:15" x14ac:dyDescent="0.3">
      <c r="A8003" t="s">
        <v>8149</v>
      </c>
      <c r="B8003" t="s">
        <v>15</v>
      </c>
      <c r="C8003" t="str">
        <f>_xlfn.XLOOKUP(Sales_Pipeline[[#This Row],[Sales_Agent]],Sales_Teams[Sales_Agent],Sales_Teams[Manager])</f>
        <v>Melvin Marxen</v>
      </c>
      <c r="D8003" t="str">
        <f>_xlfn.XLOOKUP(Sales_Pipeline[[#This Row],[Manager]],Sales_Teams[Manager],Sales_Teams[Regional_Office])</f>
        <v>Central</v>
      </c>
      <c r="E8003" t="s">
        <v>84</v>
      </c>
      <c r="F8003" t="s">
        <v>318</v>
      </c>
      <c r="G8003" t="str">
        <f>IFERROR(_xlfn.XLOOKUP(Sales_Pipeline[[#This Row],[Account]],Accounts!$A$2:$A$86,Accounts!$F$2:$F$86),"")</f>
        <v>Kenya</v>
      </c>
      <c r="H8003" t="s">
        <v>82</v>
      </c>
      <c r="I8003" s="3">
        <v>43050</v>
      </c>
      <c r="J8003" s="3">
        <v>43053</v>
      </c>
      <c r="K8003" s="8" t="str">
        <f>IF(Sales_Pipeline[[#This Row],[Close_Date]]="","",TEXT(Sales_Pipeline[[#This Row],[Close_Date]],"ddd"))</f>
        <v>Tue</v>
      </c>
      <c r="L8003" s="8" t="str">
        <f>IF(Sales_Pipeline[[#This Row],[Close_Date]]="","",TEXT(Sales_Pipeline[[#This Row],[Close_Date]],"mmm"))</f>
        <v>Nov</v>
      </c>
      <c r="M8003" s="8" t="str">
        <f>IF(Sales_Pipeline[[#This Row],[Close_Date]]="","","Q"&amp;ROUNDUP(MONTH(Sales_Pipeline[[#This Row],[Close_Date]])/3,0))</f>
        <v>Q4</v>
      </c>
      <c r="N8003" s="2" cm="1">
        <f t="array" ref="N8003">IFERROR(_xlfn.IFS(Sales_Pipeline[[#This Row],[Deal_Stage]]="Won",_xlfn.XLOOKUP(Sales_Pipeline[[#This Row],[Product]],Products!$A$2:$A$8,Products!$C$2:$C$8),Sales_Pipeline[[#This Row],[Deal_Stage]]="Lost",_xlfn.XLOOKUP(Sales_Pipeline[[#This Row],[Product]],Products!$A$2:$A$8,Products!$C$2:$C$8)),"")</f>
        <v>5482</v>
      </c>
      <c r="O8003" s="2">
        <v>0</v>
      </c>
    </row>
    <row r="8004" spans="1:15" x14ac:dyDescent="0.3">
      <c r="A8004" t="s">
        <v>8150</v>
      </c>
      <c r="B8004" t="s">
        <v>28</v>
      </c>
      <c r="C8004" t="str">
        <f>_xlfn.XLOOKUP(Sales_Pipeline[[#This Row],[Sales_Agent]],Sales_Teams[Sales_Agent],Sales_Teams[Manager])</f>
        <v>Rocco Neubert</v>
      </c>
      <c r="D8004" t="str">
        <f>_xlfn.XLOOKUP(Sales_Pipeline[[#This Row],[Manager]],Sales_Teams[Manager],Sales_Teams[Regional_Office])</f>
        <v>East</v>
      </c>
      <c r="E8004" t="s">
        <v>55</v>
      </c>
      <c r="F8004" t="s">
        <v>159</v>
      </c>
      <c r="G8004" t="str">
        <f>IFERROR(_xlfn.XLOOKUP(Sales_Pipeline[[#This Row],[Account]],Accounts!$A$2:$A$86,Accounts!$F$2:$F$86),"")</f>
        <v>United States</v>
      </c>
      <c r="H8004" t="s">
        <v>82</v>
      </c>
      <c r="I8004" s="3">
        <v>43050</v>
      </c>
      <c r="J8004" s="3">
        <v>43057</v>
      </c>
      <c r="K8004" s="8" t="str">
        <f>IF(Sales_Pipeline[[#This Row],[Close_Date]]="","",TEXT(Sales_Pipeline[[#This Row],[Close_Date]],"ddd"))</f>
        <v>Sat</v>
      </c>
      <c r="L8004" s="8" t="str">
        <f>IF(Sales_Pipeline[[#This Row],[Close_Date]]="","",TEXT(Sales_Pipeline[[#This Row],[Close_Date]],"mmm"))</f>
        <v>Nov</v>
      </c>
      <c r="M8004" s="8" t="str">
        <f>IF(Sales_Pipeline[[#This Row],[Close_Date]]="","","Q"&amp;ROUNDUP(MONTH(Sales_Pipeline[[#This Row],[Close_Date]])/3,0))</f>
        <v>Q4</v>
      </c>
      <c r="N8004" s="2" cm="1">
        <f t="array" ref="N8004">IFERROR(_xlfn.IFS(Sales_Pipeline[[#This Row],[Deal_Stage]]="Won",_xlfn.XLOOKUP(Sales_Pipeline[[#This Row],[Product]],Products!$A$2:$A$8,Products!$C$2:$C$8),Sales_Pipeline[[#This Row],[Deal_Stage]]="Lost",_xlfn.XLOOKUP(Sales_Pipeline[[#This Row],[Product]],Products!$A$2:$A$8,Products!$C$2:$C$8)),"")</f>
        <v>1096</v>
      </c>
      <c r="O8004" s="2">
        <v>0</v>
      </c>
    </row>
    <row r="8005" spans="1:15" x14ac:dyDescent="0.3">
      <c r="A8005" t="s">
        <v>8151</v>
      </c>
      <c r="B8005" t="s">
        <v>10</v>
      </c>
      <c r="C8005" t="str">
        <f>_xlfn.XLOOKUP(Sales_Pipeline[[#This Row],[Sales_Agent]],Sales_Teams[Sales_Agent],Sales_Teams[Manager])</f>
        <v>Melvin Marxen</v>
      </c>
      <c r="D8005" t="str">
        <f>_xlfn.XLOOKUP(Sales_Pipeline[[#This Row],[Manager]],Sales_Teams[Manager],Sales_Teams[Regional_Office])</f>
        <v>Central</v>
      </c>
      <c r="E8005" t="s">
        <v>61</v>
      </c>
      <c r="F8005" t="s">
        <v>94</v>
      </c>
      <c r="G8005" t="str">
        <f>IFERROR(_xlfn.XLOOKUP(Sales_Pipeline[[#This Row],[Account]],Accounts!$A$2:$A$86,Accounts!$F$2:$F$86),"")</f>
        <v>United States</v>
      </c>
      <c r="H8005" t="s">
        <v>57</v>
      </c>
      <c r="I8005" s="3">
        <v>43050</v>
      </c>
      <c r="J8005" s="3">
        <v>43073</v>
      </c>
      <c r="K8005" s="8" t="str">
        <f>IF(Sales_Pipeline[[#This Row],[Close_Date]]="","",TEXT(Sales_Pipeline[[#This Row],[Close_Date]],"ddd"))</f>
        <v>Mon</v>
      </c>
      <c r="L8005" s="8" t="str">
        <f>IF(Sales_Pipeline[[#This Row],[Close_Date]]="","",TEXT(Sales_Pipeline[[#This Row],[Close_Date]],"mmm"))</f>
        <v>Dec</v>
      </c>
      <c r="M8005" s="8" t="str">
        <f>IF(Sales_Pipeline[[#This Row],[Close_Date]]="","","Q"&amp;ROUNDUP(MONTH(Sales_Pipeline[[#This Row],[Close_Date]])/3,0))</f>
        <v>Q4</v>
      </c>
      <c r="N8005" s="2" cm="1">
        <f t="array" ref="N8005">IFERROR(_xlfn.IFS(Sales_Pipeline[[#This Row],[Deal_Stage]]="Won",_xlfn.XLOOKUP(Sales_Pipeline[[#This Row],[Product]],Products!$A$2:$A$8,Products!$C$2:$C$8),Sales_Pipeline[[#This Row],[Deal_Stage]]="Lost",_xlfn.XLOOKUP(Sales_Pipeline[[#This Row],[Product]],Products!$A$2:$A$8,Products!$C$2:$C$8)),"")</f>
        <v>55</v>
      </c>
      <c r="O8005" s="2">
        <v>57</v>
      </c>
    </row>
    <row r="8006" spans="1:15" x14ac:dyDescent="0.3">
      <c r="A8006" t="s">
        <v>8152</v>
      </c>
      <c r="B8006" t="s">
        <v>12</v>
      </c>
      <c r="C8006" t="str">
        <f>_xlfn.XLOOKUP(Sales_Pipeline[[#This Row],[Sales_Agent]],Sales_Teams[Sales_Agent],Sales_Teams[Manager])</f>
        <v>Melvin Marxen</v>
      </c>
      <c r="D8006" t="str">
        <f>_xlfn.XLOOKUP(Sales_Pipeline[[#This Row],[Manager]],Sales_Teams[Manager],Sales_Teams[Regional_Office])</f>
        <v>Central</v>
      </c>
      <c r="E8006" t="s">
        <v>84</v>
      </c>
      <c r="F8006" t="s">
        <v>187</v>
      </c>
      <c r="G8006" t="str">
        <f>IFERROR(_xlfn.XLOOKUP(Sales_Pipeline[[#This Row],[Account]],Accounts!$A$2:$A$86,Accounts!$F$2:$F$86),"")</f>
        <v>United States</v>
      </c>
      <c r="H8006" t="s">
        <v>82</v>
      </c>
      <c r="I8006" s="3">
        <v>43050</v>
      </c>
      <c r="J8006" s="3">
        <v>43061</v>
      </c>
      <c r="K8006" s="8" t="str">
        <f>IF(Sales_Pipeline[[#This Row],[Close_Date]]="","",TEXT(Sales_Pipeline[[#This Row],[Close_Date]],"ddd"))</f>
        <v>Wed</v>
      </c>
      <c r="L8006" s="8" t="str">
        <f>IF(Sales_Pipeline[[#This Row],[Close_Date]]="","",TEXT(Sales_Pipeline[[#This Row],[Close_Date]],"mmm"))</f>
        <v>Nov</v>
      </c>
      <c r="M8006" s="8" t="str">
        <f>IF(Sales_Pipeline[[#This Row],[Close_Date]]="","","Q"&amp;ROUNDUP(MONTH(Sales_Pipeline[[#This Row],[Close_Date]])/3,0))</f>
        <v>Q4</v>
      </c>
      <c r="N8006" s="2" cm="1">
        <f t="array" ref="N8006">IFERROR(_xlfn.IFS(Sales_Pipeline[[#This Row],[Deal_Stage]]="Won",_xlfn.XLOOKUP(Sales_Pipeline[[#This Row],[Product]],Products!$A$2:$A$8,Products!$C$2:$C$8),Sales_Pipeline[[#This Row],[Deal_Stage]]="Lost",_xlfn.XLOOKUP(Sales_Pipeline[[#This Row],[Product]],Products!$A$2:$A$8,Products!$C$2:$C$8)),"")</f>
        <v>5482</v>
      </c>
      <c r="O8006" s="2">
        <v>0</v>
      </c>
    </row>
    <row r="8007" spans="1:15" x14ac:dyDescent="0.3">
      <c r="A8007" t="s">
        <v>8153</v>
      </c>
      <c r="B8007" t="s">
        <v>14</v>
      </c>
      <c r="C8007" t="str">
        <f>_xlfn.XLOOKUP(Sales_Pipeline[[#This Row],[Sales_Agent]],Sales_Teams[Sales_Agent],Sales_Teams[Manager])</f>
        <v>Melvin Marxen</v>
      </c>
      <c r="D8007" t="str">
        <f>_xlfn.XLOOKUP(Sales_Pipeline[[#This Row],[Manager]],Sales_Teams[Manager],Sales_Teams[Regional_Office])</f>
        <v>Central</v>
      </c>
      <c r="E8007" t="s">
        <v>55</v>
      </c>
      <c r="F8007" t="s">
        <v>81</v>
      </c>
      <c r="G8007" t="str">
        <f>IFERROR(_xlfn.XLOOKUP(Sales_Pipeline[[#This Row],[Account]],Accounts!$A$2:$A$86,Accounts!$F$2:$F$86),"")</f>
        <v>Italy</v>
      </c>
      <c r="H8007" t="s">
        <v>82</v>
      </c>
      <c r="I8007" s="3">
        <v>43050</v>
      </c>
      <c r="J8007" s="3">
        <v>43061</v>
      </c>
      <c r="K8007" s="8" t="str">
        <f>IF(Sales_Pipeline[[#This Row],[Close_Date]]="","",TEXT(Sales_Pipeline[[#This Row],[Close_Date]],"ddd"))</f>
        <v>Wed</v>
      </c>
      <c r="L8007" s="8" t="str">
        <f>IF(Sales_Pipeline[[#This Row],[Close_Date]]="","",TEXT(Sales_Pipeline[[#This Row],[Close_Date]],"mmm"))</f>
        <v>Nov</v>
      </c>
      <c r="M8007" s="8" t="str">
        <f>IF(Sales_Pipeline[[#This Row],[Close_Date]]="","","Q"&amp;ROUNDUP(MONTH(Sales_Pipeline[[#This Row],[Close_Date]])/3,0))</f>
        <v>Q4</v>
      </c>
      <c r="N8007" s="2" cm="1">
        <f t="array" ref="N8007">IFERROR(_xlfn.IFS(Sales_Pipeline[[#This Row],[Deal_Stage]]="Won",_xlfn.XLOOKUP(Sales_Pipeline[[#This Row],[Product]],Products!$A$2:$A$8,Products!$C$2:$C$8),Sales_Pipeline[[#This Row],[Deal_Stage]]="Lost",_xlfn.XLOOKUP(Sales_Pipeline[[#This Row],[Product]],Products!$A$2:$A$8,Products!$C$2:$C$8)),"")</f>
        <v>1096</v>
      </c>
      <c r="O8007" s="2">
        <v>0</v>
      </c>
    </row>
    <row r="8008" spans="1:15" x14ac:dyDescent="0.3">
      <c r="A8008" t="s">
        <v>8154</v>
      </c>
      <c r="B8008" t="s">
        <v>7</v>
      </c>
      <c r="C8008" t="str">
        <f>_xlfn.XLOOKUP(Sales_Pipeline[[#This Row],[Sales_Agent]],Sales_Teams[Sales_Agent],Sales_Teams[Manager])</f>
        <v>Dustin Brinkmann</v>
      </c>
      <c r="D8008" t="str">
        <f>_xlfn.XLOOKUP(Sales_Pipeline[[#This Row],[Manager]],Sales_Teams[Manager],Sales_Teams[Regional_Office])</f>
        <v>Central</v>
      </c>
      <c r="E8008" t="s">
        <v>61</v>
      </c>
      <c r="F8008" t="s">
        <v>64</v>
      </c>
      <c r="G8008" t="str">
        <f>IFERROR(_xlfn.XLOOKUP(Sales_Pipeline[[#This Row],[Account]],Accounts!$A$2:$A$86,Accounts!$F$2:$F$86),"")</f>
        <v>United States</v>
      </c>
      <c r="H8008" t="s">
        <v>57</v>
      </c>
      <c r="I8008" s="3">
        <v>43050</v>
      </c>
      <c r="J8008" s="3">
        <v>43089</v>
      </c>
      <c r="K8008" s="8" t="str">
        <f>IF(Sales_Pipeline[[#This Row],[Close_Date]]="","",TEXT(Sales_Pipeline[[#This Row],[Close_Date]],"ddd"))</f>
        <v>Wed</v>
      </c>
      <c r="L8008" s="8" t="str">
        <f>IF(Sales_Pipeline[[#This Row],[Close_Date]]="","",TEXT(Sales_Pipeline[[#This Row],[Close_Date]],"mmm"))</f>
        <v>Dec</v>
      </c>
      <c r="M8008" s="8" t="str">
        <f>IF(Sales_Pipeline[[#This Row],[Close_Date]]="","","Q"&amp;ROUNDUP(MONTH(Sales_Pipeline[[#This Row],[Close_Date]])/3,0))</f>
        <v>Q4</v>
      </c>
      <c r="N8008" s="2" cm="1">
        <f t="array" ref="N8008">IFERROR(_xlfn.IFS(Sales_Pipeline[[#This Row],[Deal_Stage]]="Won",_xlfn.XLOOKUP(Sales_Pipeline[[#This Row],[Product]],Products!$A$2:$A$8,Products!$C$2:$C$8),Sales_Pipeline[[#This Row],[Deal_Stage]]="Lost",_xlfn.XLOOKUP(Sales_Pipeline[[#This Row],[Product]],Products!$A$2:$A$8,Products!$C$2:$C$8)),"")</f>
        <v>55</v>
      </c>
      <c r="O8008" s="2">
        <v>48</v>
      </c>
    </row>
    <row r="8009" spans="1:15" x14ac:dyDescent="0.3">
      <c r="A8009" t="s">
        <v>8155</v>
      </c>
      <c r="B8009" t="s">
        <v>17</v>
      </c>
      <c r="C8009" t="str">
        <f>_xlfn.XLOOKUP(Sales_Pipeline[[#This Row],[Sales_Agent]],Sales_Teams[Sales_Agent],Sales_Teams[Manager])</f>
        <v>Cara Losch</v>
      </c>
      <c r="D8009" t="str">
        <f>_xlfn.XLOOKUP(Sales_Pipeline[[#This Row],[Manager]],Sales_Teams[Manager],Sales_Teams[Regional_Office])</f>
        <v>East</v>
      </c>
      <c r="E8009" t="s">
        <v>61</v>
      </c>
      <c r="F8009" t="s">
        <v>182</v>
      </c>
      <c r="G8009" t="str">
        <f>IFERROR(_xlfn.XLOOKUP(Sales_Pipeline[[#This Row],[Account]],Accounts!$A$2:$A$86,Accounts!$F$2:$F$86),"")</f>
        <v>United States</v>
      </c>
      <c r="H8009" t="s">
        <v>57</v>
      </c>
      <c r="I8009" s="3">
        <v>43050</v>
      </c>
      <c r="J8009" s="3">
        <v>43052</v>
      </c>
      <c r="K8009" s="8" t="str">
        <f>IF(Sales_Pipeline[[#This Row],[Close_Date]]="","",TEXT(Sales_Pipeline[[#This Row],[Close_Date]],"ddd"))</f>
        <v>Mon</v>
      </c>
      <c r="L8009" s="8" t="str">
        <f>IF(Sales_Pipeline[[#This Row],[Close_Date]]="","",TEXT(Sales_Pipeline[[#This Row],[Close_Date]],"mmm"))</f>
        <v>Nov</v>
      </c>
      <c r="M8009" s="8" t="str">
        <f>IF(Sales_Pipeline[[#This Row],[Close_Date]]="","","Q"&amp;ROUNDUP(MONTH(Sales_Pipeline[[#This Row],[Close_Date]])/3,0))</f>
        <v>Q4</v>
      </c>
      <c r="N8009" s="2" cm="1">
        <f t="array" ref="N8009">IFERROR(_xlfn.IFS(Sales_Pipeline[[#This Row],[Deal_Stage]]="Won",_xlfn.XLOOKUP(Sales_Pipeline[[#This Row],[Product]],Products!$A$2:$A$8,Products!$C$2:$C$8),Sales_Pipeline[[#This Row],[Deal_Stage]]="Lost",_xlfn.XLOOKUP(Sales_Pipeline[[#This Row],[Product]],Products!$A$2:$A$8,Products!$C$2:$C$8)),"")</f>
        <v>55</v>
      </c>
      <c r="O8009" s="2">
        <v>51</v>
      </c>
    </row>
    <row r="8010" spans="1:15" x14ac:dyDescent="0.3">
      <c r="A8010" t="s">
        <v>8156</v>
      </c>
      <c r="B8010" t="s">
        <v>3</v>
      </c>
      <c r="C8010" t="str">
        <f>_xlfn.XLOOKUP(Sales_Pipeline[[#This Row],[Sales_Agent]],Sales_Teams[Sales_Agent],Sales_Teams[Manager])</f>
        <v>Dustin Brinkmann</v>
      </c>
      <c r="D8010" t="str">
        <f>_xlfn.XLOOKUP(Sales_Pipeline[[#This Row],[Manager]],Sales_Teams[Manager],Sales_Teams[Regional_Office])</f>
        <v>Central</v>
      </c>
      <c r="E8010" t="s">
        <v>61</v>
      </c>
      <c r="F8010" t="s">
        <v>333</v>
      </c>
      <c r="G8010" t="str">
        <f>IFERROR(_xlfn.XLOOKUP(Sales_Pipeline[[#This Row],[Account]],Accounts!$A$2:$A$86,Accounts!$F$2:$F$86),"")</f>
        <v>United States</v>
      </c>
      <c r="H8010" t="s">
        <v>82</v>
      </c>
      <c r="I8010" s="3">
        <v>43051</v>
      </c>
      <c r="J8010" s="3">
        <v>43064</v>
      </c>
      <c r="K8010" s="8" t="str">
        <f>IF(Sales_Pipeline[[#This Row],[Close_Date]]="","",TEXT(Sales_Pipeline[[#This Row],[Close_Date]],"ddd"))</f>
        <v>Sat</v>
      </c>
      <c r="L8010" s="8" t="str">
        <f>IF(Sales_Pipeline[[#This Row],[Close_Date]]="","",TEXT(Sales_Pipeline[[#This Row],[Close_Date]],"mmm"))</f>
        <v>Nov</v>
      </c>
      <c r="M8010" s="8" t="str">
        <f>IF(Sales_Pipeline[[#This Row],[Close_Date]]="","","Q"&amp;ROUNDUP(MONTH(Sales_Pipeline[[#This Row],[Close_Date]])/3,0))</f>
        <v>Q4</v>
      </c>
      <c r="N8010" s="2" cm="1">
        <f t="array" ref="N8010">IFERROR(_xlfn.IFS(Sales_Pipeline[[#This Row],[Deal_Stage]]="Won",_xlfn.XLOOKUP(Sales_Pipeline[[#This Row],[Product]],Products!$A$2:$A$8,Products!$C$2:$C$8),Sales_Pipeline[[#This Row],[Deal_Stage]]="Lost",_xlfn.XLOOKUP(Sales_Pipeline[[#This Row],[Product]],Products!$A$2:$A$8,Products!$C$2:$C$8)),"")</f>
        <v>55</v>
      </c>
      <c r="O8010" s="2">
        <v>0</v>
      </c>
    </row>
    <row r="8011" spans="1:15" x14ac:dyDescent="0.3">
      <c r="A8011" t="s">
        <v>8157</v>
      </c>
      <c r="B8011" t="s">
        <v>20</v>
      </c>
      <c r="C8011" t="str">
        <f>_xlfn.XLOOKUP(Sales_Pipeline[[#This Row],[Sales_Agent]],Sales_Teams[Sales_Agent],Sales_Teams[Manager])</f>
        <v>Cara Losch</v>
      </c>
      <c r="D8011" t="str">
        <f>_xlfn.XLOOKUP(Sales_Pipeline[[#This Row],[Manager]],Sales_Teams[Manager],Sales_Teams[Regional_Office])</f>
        <v>East</v>
      </c>
      <c r="E8011" t="s">
        <v>55</v>
      </c>
      <c r="F8011" t="s">
        <v>206</v>
      </c>
      <c r="G8011" t="str">
        <f>IFERROR(_xlfn.XLOOKUP(Sales_Pipeline[[#This Row],[Account]],Accounts!$A$2:$A$86,Accounts!$F$2:$F$86),"")</f>
        <v>United States</v>
      </c>
      <c r="H8011" t="s">
        <v>57</v>
      </c>
      <c r="I8011" s="3">
        <v>43051</v>
      </c>
      <c r="J8011" s="3">
        <v>43052</v>
      </c>
      <c r="K8011" s="8" t="str">
        <f>IF(Sales_Pipeline[[#This Row],[Close_Date]]="","",TEXT(Sales_Pipeline[[#This Row],[Close_Date]],"ddd"))</f>
        <v>Mon</v>
      </c>
      <c r="L8011" s="8" t="str">
        <f>IF(Sales_Pipeline[[#This Row],[Close_Date]]="","",TEXT(Sales_Pipeline[[#This Row],[Close_Date]],"mmm"))</f>
        <v>Nov</v>
      </c>
      <c r="M8011" s="8" t="str">
        <f>IF(Sales_Pipeline[[#This Row],[Close_Date]]="","","Q"&amp;ROUNDUP(MONTH(Sales_Pipeline[[#This Row],[Close_Date]])/3,0))</f>
        <v>Q4</v>
      </c>
      <c r="N8011" s="2" cm="1">
        <f t="array" ref="N8011">IFERROR(_xlfn.IFS(Sales_Pipeline[[#This Row],[Deal_Stage]]="Won",_xlfn.XLOOKUP(Sales_Pipeline[[#This Row],[Product]],Products!$A$2:$A$8,Products!$C$2:$C$8),Sales_Pipeline[[#This Row],[Deal_Stage]]="Lost",_xlfn.XLOOKUP(Sales_Pipeline[[#This Row],[Product]],Products!$A$2:$A$8,Products!$C$2:$C$8)),"")</f>
        <v>1096</v>
      </c>
      <c r="O8011" s="2">
        <v>1138</v>
      </c>
    </row>
    <row r="8012" spans="1:15" x14ac:dyDescent="0.3">
      <c r="A8012" t="s">
        <v>8158</v>
      </c>
      <c r="B8012" t="s">
        <v>15</v>
      </c>
      <c r="C8012" t="str">
        <f>_xlfn.XLOOKUP(Sales_Pipeline[[#This Row],[Sales_Agent]],Sales_Teams[Sales_Agent],Sales_Teams[Manager])</f>
        <v>Melvin Marxen</v>
      </c>
      <c r="D8012" t="str">
        <f>_xlfn.XLOOKUP(Sales_Pipeline[[#This Row],[Manager]],Sales_Teams[Manager],Sales_Teams[Regional_Office])</f>
        <v>Central</v>
      </c>
      <c r="E8012" t="s">
        <v>61</v>
      </c>
      <c r="F8012" t="s">
        <v>507</v>
      </c>
      <c r="G8012" t="str">
        <f>IFERROR(_xlfn.XLOOKUP(Sales_Pipeline[[#This Row],[Account]],Accounts!$A$2:$A$86,Accounts!$F$2:$F$86),"")</f>
        <v>Belgium</v>
      </c>
      <c r="H8012" t="s">
        <v>57</v>
      </c>
      <c r="I8012" s="3">
        <v>43051</v>
      </c>
      <c r="J8012" s="3">
        <v>43090</v>
      </c>
      <c r="K8012" s="8" t="str">
        <f>IF(Sales_Pipeline[[#This Row],[Close_Date]]="","",TEXT(Sales_Pipeline[[#This Row],[Close_Date]],"ddd"))</f>
        <v>Thu</v>
      </c>
      <c r="L8012" s="8" t="str">
        <f>IF(Sales_Pipeline[[#This Row],[Close_Date]]="","",TEXT(Sales_Pipeline[[#This Row],[Close_Date]],"mmm"))</f>
        <v>Dec</v>
      </c>
      <c r="M8012" s="8" t="str">
        <f>IF(Sales_Pipeline[[#This Row],[Close_Date]]="","","Q"&amp;ROUNDUP(MONTH(Sales_Pipeline[[#This Row],[Close_Date]])/3,0))</f>
        <v>Q4</v>
      </c>
      <c r="N8012" s="2" cm="1">
        <f t="array" ref="N8012">IFERROR(_xlfn.IFS(Sales_Pipeline[[#This Row],[Deal_Stage]]="Won",_xlfn.XLOOKUP(Sales_Pipeline[[#This Row],[Product]],Products!$A$2:$A$8,Products!$C$2:$C$8),Sales_Pipeline[[#This Row],[Deal_Stage]]="Lost",_xlfn.XLOOKUP(Sales_Pipeline[[#This Row],[Product]],Products!$A$2:$A$8,Products!$C$2:$C$8)),"")</f>
        <v>55</v>
      </c>
      <c r="O8012" s="2">
        <v>49</v>
      </c>
    </row>
    <row r="8013" spans="1:15" x14ac:dyDescent="0.3">
      <c r="A8013" t="s">
        <v>8159</v>
      </c>
      <c r="B8013" t="s">
        <v>22</v>
      </c>
      <c r="C8013" t="str">
        <f>_xlfn.XLOOKUP(Sales_Pipeline[[#This Row],[Sales_Agent]],Sales_Teams[Sales_Agent],Sales_Teams[Manager])</f>
        <v>Cara Losch</v>
      </c>
      <c r="D8013" t="str">
        <f>_xlfn.XLOOKUP(Sales_Pipeline[[#This Row],[Manager]],Sales_Teams[Manager],Sales_Teams[Regional_Office])</f>
        <v>East</v>
      </c>
      <c r="E8013" t="s">
        <v>76</v>
      </c>
      <c r="F8013" t="s">
        <v>344</v>
      </c>
      <c r="G8013" t="str">
        <f>IFERROR(_xlfn.XLOOKUP(Sales_Pipeline[[#This Row],[Account]],Accounts!$A$2:$A$86,Accounts!$F$2:$F$86),"")</f>
        <v>Romania</v>
      </c>
      <c r="H8013" t="s">
        <v>82</v>
      </c>
      <c r="I8013" s="3">
        <v>43051</v>
      </c>
      <c r="J8013" s="3">
        <v>43060</v>
      </c>
      <c r="K8013" s="8" t="str">
        <f>IF(Sales_Pipeline[[#This Row],[Close_Date]]="","",TEXT(Sales_Pipeline[[#This Row],[Close_Date]],"ddd"))</f>
        <v>Tue</v>
      </c>
      <c r="L8013" s="8" t="str">
        <f>IF(Sales_Pipeline[[#This Row],[Close_Date]]="","",TEXT(Sales_Pipeline[[#This Row],[Close_Date]],"mmm"))</f>
        <v>Nov</v>
      </c>
      <c r="M8013" s="8" t="str">
        <f>IF(Sales_Pipeline[[#This Row],[Close_Date]]="","","Q"&amp;ROUNDUP(MONTH(Sales_Pipeline[[#This Row],[Close_Date]])/3,0))</f>
        <v>Q4</v>
      </c>
      <c r="N8013" s="2" cm="1">
        <f t="array" ref="N8013">IFERROR(_xlfn.IFS(Sales_Pipeline[[#This Row],[Deal_Stage]]="Won",_xlfn.XLOOKUP(Sales_Pipeline[[#This Row],[Product]],Products!$A$2:$A$8,Products!$C$2:$C$8),Sales_Pipeline[[#This Row],[Deal_Stage]]="Lost",_xlfn.XLOOKUP(Sales_Pipeline[[#This Row],[Product]],Products!$A$2:$A$8,Products!$C$2:$C$8)),"")</f>
        <v>3393</v>
      </c>
      <c r="O8013" s="2">
        <v>0</v>
      </c>
    </row>
    <row r="8014" spans="1:15" x14ac:dyDescent="0.3">
      <c r="A8014" t="s">
        <v>8160</v>
      </c>
      <c r="B8014" t="s">
        <v>13</v>
      </c>
      <c r="C8014" t="str">
        <f>_xlfn.XLOOKUP(Sales_Pipeline[[#This Row],[Sales_Agent]],Sales_Teams[Sales_Agent],Sales_Teams[Manager])</f>
        <v>Melvin Marxen</v>
      </c>
      <c r="D8014" t="str">
        <f>_xlfn.XLOOKUP(Sales_Pipeline[[#This Row],[Manager]],Sales_Teams[Manager],Sales_Teams[Regional_Office])</f>
        <v>Central</v>
      </c>
      <c r="E8014" t="s">
        <v>63</v>
      </c>
      <c r="F8014" t="s">
        <v>81</v>
      </c>
      <c r="G8014" t="str">
        <f>IFERROR(_xlfn.XLOOKUP(Sales_Pipeline[[#This Row],[Account]],Accounts!$A$2:$A$86,Accounts!$F$2:$F$86),"")</f>
        <v>Italy</v>
      </c>
      <c r="H8014" t="s">
        <v>57</v>
      </c>
      <c r="I8014" s="3">
        <v>43051</v>
      </c>
      <c r="J8014" s="3">
        <v>43097</v>
      </c>
      <c r="K8014" s="8" t="str">
        <f>IF(Sales_Pipeline[[#This Row],[Close_Date]]="","",TEXT(Sales_Pipeline[[#This Row],[Close_Date]],"ddd"))</f>
        <v>Thu</v>
      </c>
      <c r="L8014" s="8" t="str">
        <f>IF(Sales_Pipeline[[#This Row],[Close_Date]]="","",TEXT(Sales_Pipeline[[#This Row],[Close_Date]],"mmm"))</f>
        <v>Dec</v>
      </c>
      <c r="M8014" s="8" t="str">
        <f>IF(Sales_Pipeline[[#This Row],[Close_Date]]="","","Q"&amp;ROUNDUP(MONTH(Sales_Pipeline[[#This Row],[Close_Date]])/3,0))</f>
        <v>Q4</v>
      </c>
      <c r="N8014" s="2" cm="1">
        <f t="array" ref="N8014">IFERROR(_xlfn.IFS(Sales_Pipeline[[#This Row],[Deal_Stage]]="Won",_xlfn.XLOOKUP(Sales_Pipeline[[#This Row],[Product]],Products!$A$2:$A$8,Products!$C$2:$C$8),Sales_Pipeline[[#This Row],[Deal_Stage]]="Lost",_xlfn.XLOOKUP(Sales_Pipeline[[#This Row],[Product]],Products!$A$2:$A$8,Products!$C$2:$C$8)),"")</f>
        <v>550</v>
      </c>
      <c r="O8014" s="2">
        <v>650</v>
      </c>
    </row>
    <row r="8015" spans="1:15" x14ac:dyDescent="0.3">
      <c r="A8015" t="s">
        <v>8161</v>
      </c>
      <c r="B8015" t="s">
        <v>42</v>
      </c>
      <c r="C8015" t="str">
        <f>_xlfn.XLOOKUP(Sales_Pipeline[[#This Row],[Sales_Agent]],Sales_Teams[Sales_Agent],Sales_Teams[Manager])</f>
        <v>Summer Sewald</v>
      </c>
      <c r="D8015" t="str">
        <f>_xlfn.XLOOKUP(Sales_Pipeline[[#This Row],[Manager]],Sales_Teams[Manager],Sales_Teams[Regional_Office])</f>
        <v>West</v>
      </c>
      <c r="E8015" t="s">
        <v>63</v>
      </c>
      <c r="F8015" t="s">
        <v>201</v>
      </c>
      <c r="G8015" t="str">
        <f>IFERROR(_xlfn.XLOOKUP(Sales_Pipeline[[#This Row],[Account]],Accounts!$A$2:$A$86,Accounts!$F$2:$F$86),"")</f>
        <v>United States</v>
      </c>
      <c r="H8015" t="s">
        <v>57</v>
      </c>
      <c r="I8015" s="3">
        <v>43051</v>
      </c>
      <c r="J8015" s="3">
        <v>43098</v>
      </c>
      <c r="K8015" s="8" t="str">
        <f>IF(Sales_Pipeline[[#This Row],[Close_Date]]="","",TEXT(Sales_Pipeline[[#This Row],[Close_Date]],"ddd"))</f>
        <v>Fri</v>
      </c>
      <c r="L8015" s="8" t="str">
        <f>IF(Sales_Pipeline[[#This Row],[Close_Date]]="","",TEXT(Sales_Pipeline[[#This Row],[Close_Date]],"mmm"))</f>
        <v>Dec</v>
      </c>
      <c r="M8015" s="8" t="str">
        <f>IF(Sales_Pipeline[[#This Row],[Close_Date]]="","","Q"&amp;ROUNDUP(MONTH(Sales_Pipeline[[#This Row],[Close_Date]])/3,0))</f>
        <v>Q4</v>
      </c>
      <c r="N8015" s="2" cm="1">
        <f t="array" ref="N8015">IFERROR(_xlfn.IFS(Sales_Pipeline[[#This Row],[Deal_Stage]]="Won",_xlfn.XLOOKUP(Sales_Pipeline[[#This Row],[Product]],Products!$A$2:$A$8,Products!$C$2:$C$8),Sales_Pipeline[[#This Row],[Deal_Stage]]="Lost",_xlfn.XLOOKUP(Sales_Pipeline[[#This Row],[Product]],Products!$A$2:$A$8,Products!$C$2:$C$8)),"")</f>
        <v>550</v>
      </c>
      <c r="O8015" s="2">
        <v>470</v>
      </c>
    </row>
    <row r="8016" spans="1:15" x14ac:dyDescent="0.3">
      <c r="A8016" t="s">
        <v>8162</v>
      </c>
      <c r="B8016" t="s">
        <v>8</v>
      </c>
      <c r="C8016" t="str">
        <f>_xlfn.XLOOKUP(Sales_Pipeline[[#This Row],[Sales_Agent]],Sales_Teams[Sales_Agent],Sales_Teams[Manager])</f>
        <v>Dustin Brinkmann</v>
      </c>
      <c r="D8016" t="str">
        <f>_xlfn.XLOOKUP(Sales_Pipeline[[#This Row],[Manager]],Sales_Teams[Manager],Sales_Teams[Regional_Office])</f>
        <v>Central</v>
      </c>
      <c r="E8016" t="s">
        <v>63</v>
      </c>
      <c r="F8016" t="s">
        <v>59</v>
      </c>
      <c r="G8016" t="str">
        <f>IFERROR(_xlfn.XLOOKUP(Sales_Pipeline[[#This Row],[Account]],Accounts!$A$2:$A$86,Accounts!$F$2:$F$86),"")</f>
        <v>United States</v>
      </c>
      <c r="H8016" t="s">
        <v>57</v>
      </c>
      <c r="I8016" s="3">
        <v>43051</v>
      </c>
      <c r="J8016" s="3">
        <v>43100</v>
      </c>
      <c r="K8016" s="8" t="str">
        <f>IF(Sales_Pipeline[[#This Row],[Close_Date]]="","",TEXT(Sales_Pipeline[[#This Row],[Close_Date]],"ddd"))</f>
        <v>Sun</v>
      </c>
      <c r="L8016" s="8" t="str">
        <f>IF(Sales_Pipeline[[#This Row],[Close_Date]]="","",TEXT(Sales_Pipeline[[#This Row],[Close_Date]],"mmm"))</f>
        <v>Dec</v>
      </c>
      <c r="M8016" s="8" t="str">
        <f>IF(Sales_Pipeline[[#This Row],[Close_Date]]="","","Q"&amp;ROUNDUP(MONTH(Sales_Pipeline[[#This Row],[Close_Date]])/3,0))</f>
        <v>Q4</v>
      </c>
      <c r="N8016" s="2" cm="1">
        <f t="array" ref="N8016">IFERROR(_xlfn.IFS(Sales_Pipeline[[#This Row],[Deal_Stage]]="Won",_xlfn.XLOOKUP(Sales_Pipeline[[#This Row],[Product]],Products!$A$2:$A$8,Products!$C$2:$C$8),Sales_Pipeline[[#This Row],[Deal_Stage]]="Lost",_xlfn.XLOOKUP(Sales_Pipeline[[#This Row],[Product]],Products!$A$2:$A$8,Products!$C$2:$C$8)),"")</f>
        <v>550</v>
      </c>
      <c r="O8016" s="2">
        <v>567</v>
      </c>
    </row>
    <row r="8017" spans="1:15" x14ac:dyDescent="0.3">
      <c r="A8017" t="s">
        <v>8163</v>
      </c>
      <c r="B8017" t="s">
        <v>37</v>
      </c>
      <c r="C8017" t="str">
        <f>_xlfn.XLOOKUP(Sales_Pipeline[[#This Row],[Sales_Agent]],Sales_Teams[Sales_Agent],Sales_Teams[Manager])</f>
        <v>Celia Rouche</v>
      </c>
      <c r="D8017" t="str">
        <f>_xlfn.XLOOKUP(Sales_Pipeline[[#This Row],[Manager]],Sales_Teams[Manager],Sales_Teams[Regional_Office])</f>
        <v>West</v>
      </c>
      <c r="E8017" t="s">
        <v>76</v>
      </c>
      <c r="F8017" t="s">
        <v>570</v>
      </c>
      <c r="G8017" t="str">
        <f>IFERROR(_xlfn.XLOOKUP(Sales_Pipeline[[#This Row],[Account]],Accounts!$A$2:$A$86,Accounts!$F$2:$F$86),"")</f>
        <v>Germany</v>
      </c>
      <c r="H8017" t="s">
        <v>57</v>
      </c>
      <c r="I8017" s="3">
        <v>43051</v>
      </c>
      <c r="J8017" s="3">
        <v>43094</v>
      </c>
      <c r="K8017" s="8" t="str">
        <f>IF(Sales_Pipeline[[#This Row],[Close_Date]]="","",TEXT(Sales_Pipeline[[#This Row],[Close_Date]],"ddd"))</f>
        <v>Mon</v>
      </c>
      <c r="L8017" s="8" t="str">
        <f>IF(Sales_Pipeline[[#This Row],[Close_Date]]="","",TEXT(Sales_Pipeline[[#This Row],[Close_Date]],"mmm"))</f>
        <v>Dec</v>
      </c>
      <c r="M8017" s="8" t="str">
        <f>IF(Sales_Pipeline[[#This Row],[Close_Date]]="","","Q"&amp;ROUNDUP(MONTH(Sales_Pipeline[[#This Row],[Close_Date]])/3,0))</f>
        <v>Q4</v>
      </c>
      <c r="N8017" s="2" cm="1">
        <f t="array" ref="N8017">IFERROR(_xlfn.IFS(Sales_Pipeline[[#This Row],[Deal_Stage]]="Won",_xlfn.XLOOKUP(Sales_Pipeline[[#This Row],[Product]],Products!$A$2:$A$8,Products!$C$2:$C$8),Sales_Pipeline[[#This Row],[Deal_Stage]]="Lost",_xlfn.XLOOKUP(Sales_Pipeline[[#This Row],[Product]],Products!$A$2:$A$8,Products!$C$2:$C$8)),"")</f>
        <v>3393</v>
      </c>
      <c r="O8017" s="2">
        <v>3836</v>
      </c>
    </row>
    <row r="8018" spans="1:15" x14ac:dyDescent="0.3">
      <c r="A8018" t="s">
        <v>8164</v>
      </c>
      <c r="B8018" t="s">
        <v>12</v>
      </c>
      <c r="C8018" t="str">
        <f>_xlfn.XLOOKUP(Sales_Pipeline[[#This Row],[Sales_Agent]],Sales_Teams[Sales_Agent],Sales_Teams[Manager])</f>
        <v>Melvin Marxen</v>
      </c>
      <c r="D8018" t="str">
        <f>_xlfn.XLOOKUP(Sales_Pipeline[[#This Row],[Manager]],Sales_Teams[Manager],Sales_Teams[Regional_Office])</f>
        <v>Central</v>
      </c>
      <c r="E8018" t="s">
        <v>84</v>
      </c>
      <c r="F8018" t="s">
        <v>169</v>
      </c>
      <c r="G8018" t="str">
        <f>IFERROR(_xlfn.XLOOKUP(Sales_Pipeline[[#This Row],[Account]],Accounts!$A$2:$A$86,Accounts!$F$2:$F$86),"")</f>
        <v>Panama</v>
      </c>
      <c r="H8018" t="s">
        <v>57</v>
      </c>
      <c r="I8018" s="3">
        <v>43051</v>
      </c>
      <c r="J8018" s="3">
        <v>43053</v>
      </c>
      <c r="K8018" s="8" t="str">
        <f>IF(Sales_Pipeline[[#This Row],[Close_Date]]="","",TEXT(Sales_Pipeline[[#This Row],[Close_Date]],"ddd"))</f>
        <v>Tue</v>
      </c>
      <c r="L8018" s="8" t="str">
        <f>IF(Sales_Pipeline[[#This Row],[Close_Date]]="","",TEXT(Sales_Pipeline[[#This Row],[Close_Date]],"mmm"))</f>
        <v>Nov</v>
      </c>
      <c r="M8018" s="8" t="str">
        <f>IF(Sales_Pipeline[[#This Row],[Close_Date]]="","","Q"&amp;ROUNDUP(MONTH(Sales_Pipeline[[#This Row],[Close_Date]])/3,0))</f>
        <v>Q4</v>
      </c>
      <c r="N8018" s="2" cm="1">
        <f t="array" ref="N8018">IFERROR(_xlfn.IFS(Sales_Pipeline[[#This Row],[Deal_Stage]]="Won",_xlfn.XLOOKUP(Sales_Pipeline[[#This Row],[Product]],Products!$A$2:$A$8,Products!$C$2:$C$8),Sales_Pipeline[[#This Row],[Deal_Stage]]="Lost",_xlfn.XLOOKUP(Sales_Pipeline[[#This Row],[Product]],Products!$A$2:$A$8,Products!$C$2:$C$8)),"")</f>
        <v>5482</v>
      </c>
      <c r="O8018" s="2">
        <v>5916</v>
      </c>
    </row>
    <row r="8019" spans="1:15" x14ac:dyDescent="0.3">
      <c r="A8019" t="s">
        <v>8165</v>
      </c>
      <c r="B8019" t="s">
        <v>45</v>
      </c>
      <c r="C8019" t="str">
        <f>_xlfn.XLOOKUP(Sales_Pipeline[[#This Row],[Sales_Agent]],Sales_Teams[Sales_Agent],Sales_Teams[Manager])</f>
        <v>Summer Sewald</v>
      </c>
      <c r="D8019" t="str">
        <f>_xlfn.XLOOKUP(Sales_Pipeline[[#This Row],[Manager]],Sales_Teams[Manager],Sales_Teams[Regional_Office])</f>
        <v>West</v>
      </c>
      <c r="E8019" t="s">
        <v>55</v>
      </c>
      <c r="F8019" t="s">
        <v>72</v>
      </c>
      <c r="G8019" t="str">
        <f>IFERROR(_xlfn.XLOOKUP(Sales_Pipeline[[#This Row],[Account]],Accounts!$A$2:$A$86,Accounts!$F$2:$F$86),"")</f>
        <v>United States</v>
      </c>
      <c r="H8019" t="s">
        <v>57</v>
      </c>
      <c r="I8019" s="3">
        <v>43051</v>
      </c>
      <c r="J8019" s="3">
        <v>43061</v>
      </c>
      <c r="K8019" s="8" t="str">
        <f>IF(Sales_Pipeline[[#This Row],[Close_Date]]="","",TEXT(Sales_Pipeline[[#This Row],[Close_Date]],"ddd"))</f>
        <v>Wed</v>
      </c>
      <c r="L8019" s="8" t="str">
        <f>IF(Sales_Pipeline[[#This Row],[Close_Date]]="","",TEXT(Sales_Pipeline[[#This Row],[Close_Date]],"mmm"))</f>
        <v>Nov</v>
      </c>
      <c r="M8019" s="8" t="str">
        <f>IF(Sales_Pipeline[[#This Row],[Close_Date]]="","","Q"&amp;ROUNDUP(MONTH(Sales_Pipeline[[#This Row],[Close_Date]])/3,0))</f>
        <v>Q4</v>
      </c>
      <c r="N8019" s="2" cm="1">
        <f t="array" ref="N8019">IFERROR(_xlfn.IFS(Sales_Pipeline[[#This Row],[Deal_Stage]]="Won",_xlfn.XLOOKUP(Sales_Pipeline[[#This Row],[Product]],Products!$A$2:$A$8,Products!$C$2:$C$8),Sales_Pipeline[[#This Row],[Deal_Stage]]="Lost",_xlfn.XLOOKUP(Sales_Pipeline[[#This Row],[Product]],Products!$A$2:$A$8,Products!$C$2:$C$8)),"")</f>
        <v>1096</v>
      </c>
      <c r="O8019" s="2">
        <v>938</v>
      </c>
    </row>
    <row r="8020" spans="1:15" x14ac:dyDescent="0.3">
      <c r="A8020" t="s">
        <v>8166</v>
      </c>
      <c r="B8020" t="s">
        <v>45</v>
      </c>
      <c r="C8020" t="str">
        <f>_xlfn.XLOOKUP(Sales_Pipeline[[#This Row],[Sales_Agent]],Sales_Teams[Sales_Agent],Sales_Teams[Manager])</f>
        <v>Summer Sewald</v>
      </c>
      <c r="D8020" t="str">
        <f>_xlfn.XLOOKUP(Sales_Pipeline[[#This Row],[Manager]],Sales_Teams[Manager],Sales_Teams[Regional_Office])</f>
        <v>West</v>
      </c>
      <c r="E8020" t="s">
        <v>55</v>
      </c>
      <c r="F8020" t="s">
        <v>173</v>
      </c>
      <c r="G8020" t="str">
        <f>IFERROR(_xlfn.XLOOKUP(Sales_Pipeline[[#This Row],[Account]],Accounts!$A$2:$A$86,Accounts!$F$2:$F$86),"")</f>
        <v>United States</v>
      </c>
      <c r="H8020" t="s">
        <v>57</v>
      </c>
      <c r="I8020" s="3">
        <v>43051</v>
      </c>
      <c r="J8020" s="3">
        <v>43054</v>
      </c>
      <c r="K8020" s="8" t="str">
        <f>IF(Sales_Pipeline[[#This Row],[Close_Date]]="","",TEXT(Sales_Pipeline[[#This Row],[Close_Date]],"ddd"))</f>
        <v>Wed</v>
      </c>
      <c r="L8020" s="8" t="str">
        <f>IF(Sales_Pipeline[[#This Row],[Close_Date]]="","",TEXT(Sales_Pipeline[[#This Row],[Close_Date]],"mmm"))</f>
        <v>Nov</v>
      </c>
      <c r="M8020" s="8" t="str">
        <f>IF(Sales_Pipeline[[#This Row],[Close_Date]]="","","Q"&amp;ROUNDUP(MONTH(Sales_Pipeline[[#This Row],[Close_Date]])/3,0))</f>
        <v>Q4</v>
      </c>
      <c r="N8020" s="2" cm="1">
        <f t="array" ref="N8020">IFERROR(_xlfn.IFS(Sales_Pipeline[[#This Row],[Deal_Stage]]="Won",_xlfn.XLOOKUP(Sales_Pipeline[[#This Row],[Product]],Products!$A$2:$A$8,Products!$C$2:$C$8),Sales_Pipeline[[#This Row],[Deal_Stage]]="Lost",_xlfn.XLOOKUP(Sales_Pipeline[[#This Row],[Product]],Products!$A$2:$A$8,Products!$C$2:$C$8)),"")</f>
        <v>1096</v>
      </c>
      <c r="O8020" s="2">
        <v>1124</v>
      </c>
    </row>
    <row r="8021" spans="1:15" x14ac:dyDescent="0.3">
      <c r="A8021" t="s">
        <v>8167</v>
      </c>
      <c r="B8021" t="s">
        <v>7</v>
      </c>
      <c r="C8021" t="str">
        <f>_xlfn.XLOOKUP(Sales_Pipeline[[#This Row],[Sales_Agent]],Sales_Teams[Sales_Agent],Sales_Teams[Manager])</f>
        <v>Dustin Brinkmann</v>
      </c>
      <c r="D8021" t="str">
        <f>_xlfn.XLOOKUP(Sales_Pipeline[[#This Row],[Manager]],Sales_Teams[Manager],Sales_Teams[Regional_Office])</f>
        <v>Central</v>
      </c>
      <c r="E8021" t="s">
        <v>61</v>
      </c>
      <c r="F8021" t="s">
        <v>132</v>
      </c>
      <c r="G8021" t="str">
        <f>IFERROR(_xlfn.XLOOKUP(Sales_Pipeline[[#This Row],[Account]],Accounts!$A$2:$A$86,Accounts!$F$2:$F$86),"")</f>
        <v>United States</v>
      </c>
      <c r="H8021" t="s">
        <v>57</v>
      </c>
      <c r="I8021" s="3">
        <v>43051</v>
      </c>
      <c r="J8021" s="3">
        <v>43070</v>
      </c>
      <c r="K8021" s="8" t="str">
        <f>IF(Sales_Pipeline[[#This Row],[Close_Date]]="","",TEXT(Sales_Pipeline[[#This Row],[Close_Date]],"ddd"))</f>
        <v>Fri</v>
      </c>
      <c r="L8021" s="8" t="str">
        <f>IF(Sales_Pipeline[[#This Row],[Close_Date]]="","",TEXT(Sales_Pipeline[[#This Row],[Close_Date]],"mmm"))</f>
        <v>Dec</v>
      </c>
      <c r="M8021" s="8" t="str">
        <f>IF(Sales_Pipeline[[#This Row],[Close_Date]]="","","Q"&amp;ROUNDUP(MONTH(Sales_Pipeline[[#This Row],[Close_Date]])/3,0))</f>
        <v>Q4</v>
      </c>
      <c r="N8021" s="2" cm="1">
        <f t="array" ref="N8021">IFERROR(_xlfn.IFS(Sales_Pipeline[[#This Row],[Deal_Stage]]="Won",_xlfn.XLOOKUP(Sales_Pipeline[[#This Row],[Product]],Products!$A$2:$A$8,Products!$C$2:$C$8),Sales_Pipeline[[#This Row],[Deal_Stage]]="Lost",_xlfn.XLOOKUP(Sales_Pipeline[[#This Row],[Product]],Products!$A$2:$A$8,Products!$C$2:$C$8)),"")</f>
        <v>55</v>
      </c>
      <c r="O8021" s="2">
        <v>61</v>
      </c>
    </row>
    <row r="8022" spans="1:15" x14ac:dyDescent="0.3">
      <c r="A8022" t="s">
        <v>8168</v>
      </c>
      <c r="B8022" t="s">
        <v>32</v>
      </c>
      <c r="C8022" t="str">
        <f>_xlfn.XLOOKUP(Sales_Pipeline[[#This Row],[Sales_Agent]],Sales_Teams[Sales_Agent],Sales_Teams[Manager])</f>
        <v>Celia Rouche</v>
      </c>
      <c r="D8022" t="str">
        <f>_xlfn.XLOOKUP(Sales_Pipeline[[#This Row],[Manager]],Sales_Teams[Manager],Sales_Teams[Regional_Office])</f>
        <v>West</v>
      </c>
      <c r="E8022" t="s">
        <v>61</v>
      </c>
      <c r="F8022" t="s">
        <v>211</v>
      </c>
      <c r="G8022" t="str">
        <f>IFERROR(_xlfn.XLOOKUP(Sales_Pipeline[[#This Row],[Account]],Accounts!$A$2:$A$86,Accounts!$F$2:$F$86),"")</f>
        <v>United States</v>
      </c>
      <c r="H8022" t="s">
        <v>82</v>
      </c>
      <c r="I8022" s="3">
        <v>43051</v>
      </c>
      <c r="J8022" s="3">
        <v>43093</v>
      </c>
      <c r="K8022" s="8" t="str">
        <f>IF(Sales_Pipeline[[#This Row],[Close_Date]]="","",TEXT(Sales_Pipeline[[#This Row],[Close_Date]],"ddd"))</f>
        <v>Sun</v>
      </c>
      <c r="L8022" s="8" t="str">
        <f>IF(Sales_Pipeline[[#This Row],[Close_Date]]="","",TEXT(Sales_Pipeline[[#This Row],[Close_Date]],"mmm"))</f>
        <v>Dec</v>
      </c>
      <c r="M8022" s="8" t="str">
        <f>IF(Sales_Pipeline[[#This Row],[Close_Date]]="","","Q"&amp;ROUNDUP(MONTH(Sales_Pipeline[[#This Row],[Close_Date]])/3,0))</f>
        <v>Q4</v>
      </c>
      <c r="N8022" s="2" cm="1">
        <f t="array" ref="N8022">IFERROR(_xlfn.IFS(Sales_Pipeline[[#This Row],[Deal_Stage]]="Won",_xlfn.XLOOKUP(Sales_Pipeline[[#This Row],[Product]],Products!$A$2:$A$8,Products!$C$2:$C$8),Sales_Pipeline[[#This Row],[Deal_Stage]]="Lost",_xlfn.XLOOKUP(Sales_Pipeline[[#This Row],[Product]],Products!$A$2:$A$8,Products!$C$2:$C$8)),"")</f>
        <v>55</v>
      </c>
      <c r="O8022" s="2">
        <v>0</v>
      </c>
    </row>
    <row r="8023" spans="1:15" x14ac:dyDescent="0.3">
      <c r="A8023" t="s">
        <v>8169</v>
      </c>
      <c r="B8023" t="s">
        <v>23</v>
      </c>
      <c r="C8023" t="str">
        <f>_xlfn.XLOOKUP(Sales_Pipeline[[#This Row],[Sales_Agent]],Sales_Teams[Sales_Agent],Sales_Teams[Manager])</f>
        <v>Cara Losch</v>
      </c>
      <c r="D8023" t="str">
        <f>_xlfn.XLOOKUP(Sales_Pipeline[[#This Row],[Manager]],Sales_Teams[Manager],Sales_Teams[Regional_Office])</f>
        <v>East</v>
      </c>
      <c r="E8023" t="s">
        <v>76</v>
      </c>
      <c r="F8023" t="s">
        <v>129</v>
      </c>
      <c r="G8023" t="str">
        <f>IFERROR(_xlfn.XLOOKUP(Sales_Pipeline[[#This Row],[Account]],Accounts!$A$2:$A$86,Accounts!$F$2:$F$86),"")</f>
        <v>Jordan</v>
      </c>
      <c r="H8023" t="s">
        <v>57</v>
      </c>
      <c r="I8023" s="3">
        <v>43051</v>
      </c>
      <c r="J8023" s="3">
        <v>43058</v>
      </c>
      <c r="K8023" s="8" t="str">
        <f>IF(Sales_Pipeline[[#This Row],[Close_Date]]="","",TEXT(Sales_Pipeline[[#This Row],[Close_Date]],"ddd"))</f>
        <v>Sun</v>
      </c>
      <c r="L8023" s="8" t="str">
        <f>IF(Sales_Pipeline[[#This Row],[Close_Date]]="","",TEXT(Sales_Pipeline[[#This Row],[Close_Date]],"mmm"))</f>
        <v>Nov</v>
      </c>
      <c r="M8023" s="8" t="str">
        <f>IF(Sales_Pipeline[[#This Row],[Close_Date]]="","","Q"&amp;ROUNDUP(MONTH(Sales_Pipeline[[#This Row],[Close_Date]])/3,0))</f>
        <v>Q4</v>
      </c>
      <c r="N8023" s="2" cm="1">
        <f t="array" ref="N8023">IFERROR(_xlfn.IFS(Sales_Pipeline[[#This Row],[Deal_Stage]]="Won",_xlfn.XLOOKUP(Sales_Pipeline[[#This Row],[Product]],Products!$A$2:$A$8,Products!$C$2:$C$8),Sales_Pipeline[[#This Row],[Deal_Stage]]="Lost",_xlfn.XLOOKUP(Sales_Pipeline[[#This Row],[Product]],Products!$A$2:$A$8,Products!$C$2:$C$8)),"")</f>
        <v>3393</v>
      </c>
      <c r="O8023" s="2">
        <v>4011</v>
      </c>
    </row>
    <row r="8024" spans="1:15" x14ac:dyDescent="0.3">
      <c r="A8024" t="s">
        <v>8170</v>
      </c>
      <c r="B8024" t="s">
        <v>44</v>
      </c>
      <c r="C8024" t="str">
        <f>_xlfn.XLOOKUP(Sales_Pipeline[[#This Row],[Sales_Agent]],Sales_Teams[Sales_Agent],Sales_Teams[Manager])</f>
        <v>Summer Sewald</v>
      </c>
      <c r="D8024" t="str">
        <f>_xlfn.XLOOKUP(Sales_Pipeline[[#This Row],[Manager]],Sales_Teams[Manager],Sales_Teams[Regional_Office])</f>
        <v>West</v>
      </c>
      <c r="E8024" t="s">
        <v>55</v>
      </c>
      <c r="F8024" t="s">
        <v>66</v>
      </c>
      <c r="G8024" t="str">
        <f>IFERROR(_xlfn.XLOOKUP(Sales_Pipeline[[#This Row],[Account]],Accounts!$A$2:$A$86,Accounts!$F$2:$F$86),"")</f>
        <v>United States</v>
      </c>
      <c r="H8024" t="s">
        <v>82</v>
      </c>
      <c r="I8024" s="3">
        <v>43051</v>
      </c>
      <c r="J8024" s="3">
        <v>43054</v>
      </c>
      <c r="K8024" s="8" t="str">
        <f>IF(Sales_Pipeline[[#This Row],[Close_Date]]="","",TEXT(Sales_Pipeline[[#This Row],[Close_Date]],"ddd"))</f>
        <v>Wed</v>
      </c>
      <c r="L8024" s="8" t="str">
        <f>IF(Sales_Pipeline[[#This Row],[Close_Date]]="","",TEXT(Sales_Pipeline[[#This Row],[Close_Date]],"mmm"))</f>
        <v>Nov</v>
      </c>
      <c r="M8024" s="8" t="str">
        <f>IF(Sales_Pipeline[[#This Row],[Close_Date]]="","","Q"&amp;ROUNDUP(MONTH(Sales_Pipeline[[#This Row],[Close_Date]])/3,0))</f>
        <v>Q4</v>
      </c>
      <c r="N8024" s="2" cm="1">
        <f t="array" ref="N8024">IFERROR(_xlfn.IFS(Sales_Pipeline[[#This Row],[Deal_Stage]]="Won",_xlfn.XLOOKUP(Sales_Pipeline[[#This Row],[Product]],Products!$A$2:$A$8,Products!$C$2:$C$8),Sales_Pipeline[[#This Row],[Deal_Stage]]="Lost",_xlfn.XLOOKUP(Sales_Pipeline[[#This Row],[Product]],Products!$A$2:$A$8,Products!$C$2:$C$8)),"")</f>
        <v>1096</v>
      </c>
      <c r="O8024" s="2">
        <v>0</v>
      </c>
    </row>
    <row r="8025" spans="1:15" x14ac:dyDescent="0.3">
      <c r="A8025" t="s">
        <v>8171</v>
      </c>
      <c r="B8025" t="s">
        <v>44</v>
      </c>
      <c r="C8025" t="str">
        <f>_xlfn.XLOOKUP(Sales_Pipeline[[#This Row],[Sales_Agent]],Sales_Teams[Sales_Agent],Sales_Teams[Manager])</f>
        <v>Summer Sewald</v>
      </c>
      <c r="D8025" t="str">
        <f>_xlfn.XLOOKUP(Sales_Pipeline[[#This Row],[Manager]],Sales_Teams[Manager],Sales_Teams[Regional_Office])</f>
        <v>West</v>
      </c>
      <c r="E8025" t="s">
        <v>8953</v>
      </c>
      <c r="F8025" t="s">
        <v>185</v>
      </c>
      <c r="G8025" t="str">
        <f>IFERROR(_xlfn.XLOOKUP(Sales_Pipeline[[#This Row],[Account]],Accounts!$A$2:$A$86,Accounts!$F$2:$F$86),"")</f>
        <v>United States</v>
      </c>
      <c r="H8025" t="s">
        <v>57</v>
      </c>
      <c r="I8025" s="3">
        <v>43051</v>
      </c>
      <c r="J8025" s="3">
        <v>43056</v>
      </c>
      <c r="K8025" s="8" t="str">
        <f>IF(Sales_Pipeline[[#This Row],[Close_Date]]="","",TEXT(Sales_Pipeline[[#This Row],[Close_Date]],"ddd"))</f>
        <v>Fri</v>
      </c>
      <c r="L8025" s="8" t="str">
        <f>IF(Sales_Pipeline[[#This Row],[Close_Date]]="","",TEXT(Sales_Pipeline[[#This Row],[Close_Date]],"mmm"))</f>
        <v>Nov</v>
      </c>
      <c r="M8025" s="8" t="str">
        <f>IF(Sales_Pipeline[[#This Row],[Close_Date]]="","","Q"&amp;ROUNDUP(MONTH(Sales_Pipeline[[#This Row],[Close_Date]])/3,0))</f>
        <v>Q4</v>
      </c>
      <c r="N8025" s="2" cm="1">
        <f t="array" ref="N8025">IFERROR(_xlfn.IFS(Sales_Pipeline[[#This Row],[Deal_Stage]]="Won",_xlfn.XLOOKUP(Sales_Pipeline[[#This Row],[Product]],Products!$A$2:$A$8,Products!$C$2:$C$8),Sales_Pipeline[[#This Row],[Deal_Stage]]="Lost",_xlfn.XLOOKUP(Sales_Pipeline[[#This Row],[Product]],Products!$A$2:$A$8,Products!$C$2:$C$8)),"")</f>
        <v>4821</v>
      </c>
      <c r="O8025" s="2">
        <v>5144</v>
      </c>
    </row>
    <row r="8026" spans="1:15" x14ac:dyDescent="0.3">
      <c r="A8026" t="s">
        <v>8172</v>
      </c>
      <c r="B8026" t="s">
        <v>30</v>
      </c>
      <c r="C8026" t="str">
        <f>_xlfn.XLOOKUP(Sales_Pipeline[[#This Row],[Sales_Agent]],Sales_Teams[Sales_Agent],Sales_Teams[Manager])</f>
        <v>Rocco Neubert</v>
      </c>
      <c r="D8026" t="str">
        <f>_xlfn.XLOOKUP(Sales_Pipeline[[#This Row],[Manager]],Sales_Teams[Manager],Sales_Teams[Regional_Office])</f>
        <v>East</v>
      </c>
      <c r="E8026" t="s">
        <v>63</v>
      </c>
      <c r="F8026" t="s">
        <v>116</v>
      </c>
      <c r="G8026" t="str">
        <f>IFERROR(_xlfn.XLOOKUP(Sales_Pipeline[[#This Row],[Account]],Accounts!$A$2:$A$86,Accounts!$F$2:$F$86),"")</f>
        <v>United States</v>
      </c>
      <c r="H8026" t="s">
        <v>57</v>
      </c>
      <c r="I8026" s="3">
        <v>43052</v>
      </c>
      <c r="J8026" s="3">
        <v>43063</v>
      </c>
      <c r="K8026" s="8" t="str">
        <f>IF(Sales_Pipeline[[#This Row],[Close_Date]]="","",TEXT(Sales_Pipeline[[#This Row],[Close_Date]],"ddd"))</f>
        <v>Fri</v>
      </c>
      <c r="L8026" s="8" t="str">
        <f>IF(Sales_Pipeline[[#This Row],[Close_Date]]="","",TEXT(Sales_Pipeline[[#This Row],[Close_Date]],"mmm"))</f>
        <v>Nov</v>
      </c>
      <c r="M8026" s="8" t="str">
        <f>IF(Sales_Pipeline[[#This Row],[Close_Date]]="","","Q"&amp;ROUNDUP(MONTH(Sales_Pipeline[[#This Row],[Close_Date]])/3,0))</f>
        <v>Q4</v>
      </c>
      <c r="N8026" s="2" cm="1">
        <f t="array" ref="N8026">IFERROR(_xlfn.IFS(Sales_Pipeline[[#This Row],[Deal_Stage]]="Won",_xlfn.XLOOKUP(Sales_Pipeline[[#This Row],[Product]],Products!$A$2:$A$8,Products!$C$2:$C$8),Sales_Pipeline[[#This Row],[Deal_Stage]]="Lost",_xlfn.XLOOKUP(Sales_Pipeline[[#This Row],[Product]],Products!$A$2:$A$8,Products!$C$2:$C$8)),"")</f>
        <v>550</v>
      </c>
      <c r="O8026" s="2">
        <v>493</v>
      </c>
    </row>
    <row r="8027" spans="1:15" x14ac:dyDescent="0.3">
      <c r="A8027" t="s">
        <v>8173</v>
      </c>
      <c r="B8027" t="s">
        <v>27</v>
      </c>
      <c r="C8027" t="str">
        <f>_xlfn.XLOOKUP(Sales_Pipeline[[#This Row],[Sales_Agent]],Sales_Teams[Sales_Agent],Sales_Teams[Manager])</f>
        <v>Rocco Neubert</v>
      </c>
      <c r="D8027" t="str">
        <f>_xlfn.XLOOKUP(Sales_Pipeline[[#This Row],[Manager]],Sales_Teams[Manager],Sales_Teams[Regional_Office])</f>
        <v>East</v>
      </c>
      <c r="E8027" t="s">
        <v>63</v>
      </c>
      <c r="F8027" t="s">
        <v>196</v>
      </c>
      <c r="G8027" t="str">
        <f>IFERROR(_xlfn.XLOOKUP(Sales_Pipeline[[#This Row],[Account]],Accounts!$A$2:$A$86,Accounts!$F$2:$F$86),"")</f>
        <v>United States</v>
      </c>
      <c r="H8027" t="s">
        <v>82</v>
      </c>
      <c r="I8027" s="3">
        <v>43052</v>
      </c>
      <c r="J8027" s="3">
        <v>43062</v>
      </c>
      <c r="K8027" s="8" t="str">
        <f>IF(Sales_Pipeline[[#This Row],[Close_Date]]="","",TEXT(Sales_Pipeline[[#This Row],[Close_Date]],"ddd"))</f>
        <v>Thu</v>
      </c>
      <c r="L8027" s="8" t="str">
        <f>IF(Sales_Pipeline[[#This Row],[Close_Date]]="","",TEXT(Sales_Pipeline[[#This Row],[Close_Date]],"mmm"))</f>
        <v>Nov</v>
      </c>
      <c r="M8027" s="8" t="str">
        <f>IF(Sales_Pipeline[[#This Row],[Close_Date]]="","","Q"&amp;ROUNDUP(MONTH(Sales_Pipeline[[#This Row],[Close_Date]])/3,0))</f>
        <v>Q4</v>
      </c>
      <c r="N8027" s="2" cm="1">
        <f t="array" ref="N8027">IFERROR(_xlfn.IFS(Sales_Pipeline[[#This Row],[Deal_Stage]]="Won",_xlfn.XLOOKUP(Sales_Pipeline[[#This Row],[Product]],Products!$A$2:$A$8,Products!$C$2:$C$8),Sales_Pipeline[[#This Row],[Deal_Stage]]="Lost",_xlfn.XLOOKUP(Sales_Pipeline[[#This Row],[Product]],Products!$A$2:$A$8,Products!$C$2:$C$8)),"")</f>
        <v>550</v>
      </c>
      <c r="O8027" s="2">
        <v>0</v>
      </c>
    </row>
    <row r="8028" spans="1:15" x14ac:dyDescent="0.3">
      <c r="A8028" t="s">
        <v>8174</v>
      </c>
      <c r="B8028" t="s">
        <v>25</v>
      </c>
      <c r="C8028" t="str">
        <f>_xlfn.XLOOKUP(Sales_Pipeline[[#This Row],[Sales_Agent]],Sales_Teams[Sales_Agent],Sales_Teams[Manager])</f>
        <v>Rocco Neubert</v>
      </c>
      <c r="D8028" t="str">
        <f>_xlfn.XLOOKUP(Sales_Pipeline[[#This Row],[Manager]],Sales_Teams[Manager],Sales_Teams[Regional_Office])</f>
        <v>East</v>
      </c>
      <c r="E8028" t="s">
        <v>55</v>
      </c>
      <c r="F8028" t="s">
        <v>196</v>
      </c>
      <c r="G8028" t="str">
        <f>IFERROR(_xlfn.XLOOKUP(Sales_Pipeline[[#This Row],[Account]],Accounts!$A$2:$A$86,Accounts!$F$2:$F$86),"")</f>
        <v>United States</v>
      </c>
      <c r="H8028" t="s">
        <v>57</v>
      </c>
      <c r="I8028" s="3">
        <v>43052</v>
      </c>
      <c r="J8028" s="3">
        <v>43059</v>
      </c>
      <c r="K8028" s="8" t="str">
        <f>IF(Sales_Pipeline[[#This Row],[Close_Date]]="","",TEXT(Sales_Pipeline[[#This Row],[Close_Date]],"ddd"))</f>
        <v>Mon</v>
      </c>
      <c r="L8028" s="8" t="str">
        <f>IF(Sales_Pipeline[[#This Row],[Close_Date]]="","",TEXT(Sales_Pipeline[[#This Row],[Close_Date]],"mmm"))</f>
        <v>Nov</v>
      </c>
      <c r="M8028" s="8" t="str">
        <f>IF(Sales_Pipeline[[#This Row],[Close_Date]]="","","Q"&amp;ROUNDUP(MONTH(Sales_Pipeline[[#This Row],[Close_Date]])/3,0))</f>
        <v>Q4</v>
      </c>
      <c r="N8028" s="2" cm="1">
        <f t="array" ref="N8028">IFERROR(_xlfn.IFS(Sales_Pipeline[[#This Row],[Deal_Stage]]="Won",_xlfn.XLOOKUP(Sales_Pipeline[[#This Row],[Product]],Products!$A$2:$A$8,Products!$C$2:$C$8),Sales_Pipeline[[#This Row],[Deal_Stage]]="Lost",_xlfn.XLOOKUP(Sales_Pipeline[[#This Row],[Product]],Products!$A$2:$A$8,Products!$C$2:$C$8)),"")</f>
        <v>1096</v>
      </c>
      <c r="O8028" s="2">
        <v>1224</v>
      </c>
    </row>
    <row r="8029" spans="1:15" x14ac:dyDescent="0.3">
      <c r="A8029" t="s">
        <v>8175</v>
      </c>
      <c r="B8029" t="s">
        <v>10</v>
      </c>
      <c r="C8029" t="str">
        <f>_xlfn.XLOOKUP(Sales_Pipeline[[#This Row],[Sales_Agent]],Sales_Teams[Sales_Agent],Sales_Teams[Manager])</f>
        <v>Melvin Marxen</v>
      </c>
      <c r="D8029" t="str">
        <f>_xlfn.XLOOKUP(Sales_Pipeline[[#This Row],[Manager]],Sales_Teams[Manager],Sales_Teams[Regional_Office])</f>
        <v>Central</v>
      </c>
      <c r="E8029" t="s">
        <v>63</v>
      </c>
      <c r="F8029" t="s">
        <v>59</v>
      </c>
      <c r="G8029" t="str">
        <f>IFERROR(_xlfn.XLOOKUP(Sales_Pipeline[[#This Row],[Account]],Accounts!$A$2:$A$86,Accounts!$F$2:$F$86),"")</f>
        <v>United States</v>
      </c>
      <c r="H8029" t="s">
        <v>82</v>
      </c>
      <c r="I8029" s="3">
        <v>43052</v>
      </c>
      <c r="J8029" s="3">
        <v>43060</v>
      </c>
      <c r="K8029" s="8" t="str">
        <f>IF(Sales_Pipeline[[#This Row],[Close_Date]]="","",TEXT(Sales_Pipeline[[#This Row],[Close_Date]],"ddd"))</f>
        <v>Tue</v>
      </c>
      <c r="L8029" s="8" t="str">
        <f>IF(Sales_Pipeline[[#This Row],[Close_Date]]="","",TEXT(Sales_Pipeline[[#This Row],[Close_Date]],"mmm"))</f>
        <v>Nov</v>
      </c>
      <c r="M8029" s="8" t="str">
        <f>IF(Sales_Pipeline[[#This Row],[Close_Date]]="","","Q"&amp;ROUNDUP(MONTH(Sales_Pipeline[[#This Row],[Close_Date]])/3,0))</f>
        <v>Q4</v>
      </c>
      <c r="N8029" s="2" cm="1">
        <f t="array" ref="N8029">IFERROR(_xlfn.IFS(Sales_Pipeline[[#This Row],[Deal_Stage]]="Won",_xlfn.XLOOKUP(Sales_Pipeline[[#This Row],[Product]],Products!$A$2:$A$8,Products!$C$2:$C$8),Sales_Pipeline[[#This Row],[Deal_Stage]]="Lost",_xlfn.XLOOKUP(Sales_Pipeline[[#This Row],[Product]],Products!$A$2:$A$8,Products!$C$2:$C$8)),"")</f>
        <v>550</v>
      </c>
      <c r="O8029" s="2">
        <v>0</v>
      </c>
    </row>
    <row r="8030" spans="1:15" x14ac:dyDescent="0.3">
      <c r="A8030" t="s">
        <v>8176</v>
      </c>
      <c r="B8030" t="s">
        <v>43</v>
      </c>
      <c r="C8030" t="str">
        <f>_xlfn.XLOOKUP(Sales_Pipeline[[#This Row],[Sales_Agent]],Sales_Teams[Sales_Agent],Sales_Teams[Manager])</f>
        <v>Summer Sewald</v>
      </c>
      <c r="D8030" t="str">
        <f>_xlfn.XLOOKUP(Sales_Pipeline[[#This Row],[Manager]],Sales_Teams[Manager],Sales_Teams[Regional_Office])</f>
        <v>West</v>
      </c>
      <c r="E8030" t="s">
        <v>63</v>
      </c>
      <c r="F8030" t="s">
        <v>216</v>
      </c>
      <c r="G8030" t="str">
        <f>IFERROR(_xlfn.XLOOKUP(Sales_Pipeline[[#This Row],[Account]],Accounts!$A$2:$A$86,Accounts!$F$2:$F$86),"")</f>
        <v>United States</v>
      </c>
      <c r="H8030" t="s">
        <v>82</v>
      </c>
      <c r="I8030" s="3">
        <v>43052</v>
      </c>
      <c r="J8030" s="3">
        <v>43053</v>
      </c>
      <c r="K8030" s="8" t="str">
        <f>IF(Sales_Pipeline[[#This Row],[Close_Date]]="","",TEXT(Sales_Pipeline[[#This Row],[Close_Date]],"ddd"))</f>
        <v>Tue</v>
      </c>
      <c r="L8030" s="8" t="str">
        <f>IF(Sales_Pipeline[[#This Row],[Close_Date]]="","",TEXT(Sales_Pipeline[[#This Row],[Close_Date]],"mmm"))</f>
        <v>Nov</v>
      </c>
      <c r="M8030" s="8" t="str">
        <f>IF(Sales_Pipeline[[#This Row],[Close_Date]]="","","Q"&amp;ROUNDUP(MONTH(Sales_Pipeline[[#This Row],[Close_Date]])/3,0))</f>
        <v>Q4</v>
      </c>
      <c r="N8030" s="2" cm="1">
        <f t="array" ref="N8030">IFERROR(_xlfn.IFS(Sales_Pipeline[[#This Row],[Deal_Stage]]="Won",_xlfn.XLOOKUP(Sales_Pipeline[[#This Row],[Product]],Products!$A$2:$A$8,Products!$C$2:$C$8),Sales_Pipeline[[#This Row],[Deal_Stage]]="Lost",_xlfn.XLOOKUP(Sales_Pipeline[[#This Row],[Product]],Products!$A$2:$A$8,Products!$C$2:$C$8)),"")</f>
        <v>550</v>
      </c>
      <c r="O8030" s="2">
        <v>0</v>
      </c>
    </row>
    <row r="8031" spans="1:15" x14ac:dyDescent="0.3">
      <c r="A8031" t="s">
        <v>8177</v>
      </c>
      <c r="B8031" t="s">
        <v>43</v>
      </c>
      <c r="C8031" t="str">
        <f>_xlfn.XLOOKUP(Sales_Pipeline[[#This Row],[Sales_Agent]],Sales_Teams[Sales_Agent],Sales_Teams[Manager])</f>
        <v>Summer Sewald</v>
      </c>
      <c r="D8031" t="str">
        <f>_xlfn.XLOOKUP(Sales_Pipeline[[#This Row],[Manager]],Sales_Teams[Manager],Sales_Teams[Regional_Office])</f>
        <v>West</v>
      </c>
      <c r="E8031" t="s">
        <v>8953</v>
      </c>
      <c r="F8031" t="s">
        <v>330</v>
      </c>
      <c r="G8031" t="str">
        <f>IFERROR(_xlfn.XLOOKUP(Sales_Pipeline[[#This Row],[Account]],Accounts!$A$2:$A$86,Accounts!$F$2:$F$86),"")</f>
        <v>Korea</v>
      </c>
      <c r="H8031" t="s">
        <v>82</v>
      </c>
      <c r="I8031" s="3">
        <v>43052</v>
      </c>
      <c r="J8031" s="3">
        <v>43069</v>
      </c>
      <c r="K8031" s="8" t="str">
        <f>IF(Sales_Pipeline[[#This Row],[Close_Date]]="","",TEXT(Sales_Pipeline[[#This Row],[Close_Date]],"ddd"))</f>
        <v>Thu</v>
      </c>
      <c r="L8031" s="8" t="str">
        <f>IF(Sales_Pipeline[[#This Row],[Close_Date]]="","",TEXT(Sales_Pipeline[[#This Row],[Close_Date]],"mmm"))</f>
        <v>Nov</v>
      </c>
      <c r="M8031" s="8" t="str">
        <f>IF(Sales_Pipeline[[#This Row],[Close_Date]]="","","Q"&amp;ROUNDUP(MONTH(Sales_Pipeline[[#This Row],[Close_Date]])/3,0))</f>
        <v>Q4</v>
      </c>
      <c r="N8031" s="2" cm="1">
        <f t="array" ref="N8031">IFERROR(_xlfn.IFS(Sales_Pipeline[[#This Row],[Deal_Stage]]="Won",_xlfn.XLOOKUP(Sales_Pipeline[[#This Row],[Product]],Products!$A$2:$A$8,Products!$C$2:$C$8),Sales_Pipeline[[#This Row],[Deal_Stage]]="Lost",_xlfn.XLOOKUP(Sales_Pipeline[[#This Row],[Product]],Products!$A$2:$A$8,Products!$C$2:$C$8)),"")</f>
        <v>4821</v>
      </c>
      <c r="O8031" s="2">
        <v>0</v>
      </c>
    </row>
    <row r="8032" spans="1:15" x14ac:dyDescent="0.3">
      <c r="A8032" t="s">
        <v>8178</v>
      </c>
      <c r="B8032" t="s">
        <v>8</v>
      </c>
      <c r="C8032" t="str">
        <f>_xlfn.XLOOKUP(Sales_Pipeline[[#This Row],[Sales_Agent]],Sales_Teams[Sales_Agent],Sales_Teams[Manager])</f>
        <v>Dustin Brinkmann</v>
      </c>
      <c r="D8032" t="str">
        <f>_xlfn.XLOOKUP(Sales_Pipeline[[#This Row],[Manager]],Sales_Teams[Manager],Sales_Teams[Regional_Office])</f>
        <v>Central</v>
      </c>
      <c r="E8032" t="s">
        <v>63</v>
      </c>
      <c r="F8032" t="s">
        <v>507</v>
      </c>
      <c r="G8032" t="str">
        <f>IFERROR(_xlfn.XLOOKUP(Sales_Pipeline[[#This Row],[Account]],Accounts!$A$2:$A$86,Accounts!$F$2:$F$86),"")</f>
        <v>Belgium</v>
      </c>
      <c r="H8032" t="s">
        <v>82</v>
      </c>
      <c r="I8032" s="3">
        <v>43052</v>
      </c>
      <c r="J8032" s="3">
        <v>43058</v>
      </c>
      <c r="K8032" s="8" t="str">
        <f>IF(Sales_Pipeline[[#This Row],[Close_Date]]="","",TEXT(Sales_Pipeline[[#This Row],[Close_Date]],"ddd"))</f>
        <v>Sun</v>
      </c>
      <c r="L8032" s="8" t="str">
        <f>IF(Sales_Pipeline[[#This Row],[Close_Date]]="","",TEXT(Sales_Pipeline[[#This Row],[Close_Date]],"mmm"))</f>
        <v>Nov</v>
      </c>
      <c r="M8032" s="8" t="str">
        <f>IF(Sales_Pipeline[[#This Row],[Close_Date]]="","","Q"&amp;ROUNDUP(MONTH(Sales_Pipeline[[#This Row],[Close_Date]])/3,0))</f>
        <v>Q4</v>
      </c>
      <c r="N8032" s="2" cm="1">
        <f t="array" ref="N8032">IFERROR(_xlfn.IFS(Sales_Pipeline[[#This Row],[Deal_Stage]]="Won",_xlfn.XLOOKUP(Sales_Pipeline[[#This Row],[Product]],Products!$A$2:$A$8,Products!$C$2:$C$8),Sales_Pipeline[[#This Row],[Deal_Stage]]="Lost",_xlfn.XLOOKUP(Sales_Pipeline[[#This Row],[Product]],Products!$A$2:$A$8,Products!$C$2:$C$8)),"")</f>
        <v>550</v>
      </c>
      <c r="O8032" s="2">
        <v>0</v>
      </c>
    </row>
    <row r="8033" spans="1:15" x14ac:dyDescent="0.3">
      <c r="A8033" t="s">
        <v>8179</v>
      </c>
      <c r="B8033" t="s">
        <v>45</v>
      </c>
      <c r="C8033" t="str">
        <f>_xlfn.XLOOKUP(Sales_Pipeline[[#This Row],[Sales_Agent]],Sales_Teams[Sales_Agent],Sales_Teams[Manager])</f>
        <v>Summer Sewald</v>
      </c>
      <c r="D8033" t="str">
        <f>_xlfn.XLOOKUP(Sales_Pipeline[[#This Row],[Manager]],Sales_Teams[Manager],Sales_Teams[Regional_Office])</f>
        <v>West</v>
      </c>
      <c r="E8033" t="s">
        <v>55</v>
      </c>
      <c r="G8033" t="str">
        <f>IFERROR(_xlfn.XLOOKUP(Sales_Pipeline[[#This Row],[Account]],Accounts!$A$2:$A$86,Accounts!$F$2:$F$86),"")</f>
        <v/>
      </c>
      <c r="H8033" t="s">
        <v>77</v>
      </c>
      <c r="I8033" s="3">
        <v>43052</v>
      </c>
      <c r="K8033" s="8" t="str">
        <f>IF(Sales_Pipeline[[#This Row],[Close_Date]]="","",TEXT(Sales_Pipeline[[#This Row],[Close_Date]],"ddd"))</f>
        <v/>
      </c>
      <c r="L8033" s="8" t="str">
        <f>IF(Sales_Pipeline[[#This Row],[Close_Date]]="","",TEXT(Sales_Pipeline[[#This Row],[Close_Date]],"mmm"))</f>
        <v/>
      </c>
      <c r="M8033" s="8" t="str">
        <f>IF(Sales_Pipeline[[#This Row],[Close_Date]]="","","Q"&amp;ROUNDUP(MONTH(Sales_Pipeline[[#This Row],[Close_Date]])/3,0))</f>
        <v/>
      </c>
      <c r="N8033" s="2" t="str" cm="1">
        <f t="array" ref="N8033">IFERROR(_xlfn.IFS(Sales_Pipeline[[#This Row],[Deal_Stage]]="Won",_xlfn.XLOOKUP(Sales_Pipeline[[#This Row],[Product]],Products!$A$2:$A$8,Products!$C$2:$C$8),Sales_Pipeline[[#This Row],[Deal_Stage]]="Lost",_xlfn.XLOOKUP(Sales_Pipeline[[#This Row],[Product]],Products!$A$2:$A$8,Products!$C$2:$C$8)),"")</f>
        <v/>
      </c>
      <c r="O8033" s="2">
        <v>0</v>
      </c>
    </row>
    <row r="8034" spans="1:15" x14ac:dyDescent="0.3">
      <c r="A8034" t="s">
        <v>8180</v>
      </c>
      <c r="B8034" t="s">
        <v>3</v>
      </c>
      <c r="C8034" t="str">
        <f>_xlfn.XLOOKUP(Sales_Pipeline[[#This Row],[Sales_Agent]],Sales_Teams[Sales_Agent],Sales_Teams[Manager])</f>
        <v>Dustin Brinkmann</v>
      </c>
      <c r="D8034" t="str">
        <f>_xlfn.XLOOKUP(Sales_Pipeline[[#This Row],[Manager]],Sales_Teams[Manager],Sales_Teams[Regional_Office])</f>
        <v>Central</v>
      </c>
      <c r="E8034" t="s">
        <v>84</v>
      </c>
      <c r="F8034" t="s">
        <v>94</v>
      </c>
      <c r="G8034" t="str">
        <f>IFERROR(_xlfn.XLOOKUP(Sales_Pipeline[[#This Row],[Account]],Accounts!$A$2:$A$86,Accounts!$F$2:$F$86),"")</f>
        <v>United States</v>
      </c>
      <c r="H8034" t="s">
        <v>57</v>
      </c>
      <c r="I8034" s="3">
        <v>43053</v>
      </c>
      <c r="J8034" s="3">
        <v>43054</v>
      </c>
      <c r="K8034" s="8" t="str">
        <f>IF(Sales_Pipeline[[#This Row],[Close_Date]]="","",TEXT(Sales_Pipeline[[#This Row],[Close_Date]],"ddd"))</f>
        <v>Wed</v>
      </c>
      <c r="L8034" s="8" t="str">
        <f>IF(Sales_Pipeline[[#This Row],[Close_Date]]="","",TEXT(Sales_Pipeline[[#This Row],[Close_Date]],"mmm"))</f>
        <v>Nov</v>
      </c>
      <c r="M8034" s="8" t="str">
        <f>IF(Sales_Pipeline[[#This Row],[Close_Date]]="","","Q"&amp;ROUNDUP(MONTH(Sales_Pipeline[[#This Row],[Close_Date]])/3,0))</f>
        <v>Q4</v>
      </c>
      <c r="N8034" s="2" cm="1">
        <f t="array" ref="N8034">IFERROR(_xlfn.IFS(Sales_Pipeline[[#This Row],[Deal_Stage]]="Won",_xlfn.XLOOKUP(Sales_Pipeline[[#This Row],[Product]],Products!$A$2:$A$8,Products!$C$2:$C$8),Sales_Pipeline[[#This Row],[Deal_Stage]]="Lost",_xlfn.XLOOKUP(Sales_Pipeline[[#This Row],[Product]],Products!$A$2:$A$8,Products!$C$2:$C$8)),"")</f>
        <v>5482</v>
      </c>
      <c r="O8034" s="2">
        <v>5276</v>
      </c>
    </row>
    <row r="8035" spans="1:15" x14ac:dyDescent="0.3">
      <c r="A8035" t="s">
        <v>8181</v>
      </c>
      <c r="B8035" t="s">
        <v>25</v>
      </c>
      <c r="C8035" t="str">
        <f>_xlfn.XLOOKUP(Sales_Pipeline[[#This Row],[Sales_Agent]],Sales_Teams[Sales_Agent],Sales_Teams[Manager])</f>
        <v>Rocco Neubert</v>
      </c>
      <c r="D8035" t="str">
        <f>_xlfn.XLOOKUP(Sales_Pipeline[[#This Row],[Manager]],Sales_Teams[Manager],Sales_Teams[Regional_Office])</f>
        <v>East</v>
      </c>
      <c r="E8035" t="s">
        <v>55</v>
      </c>
      <c r="F8035" t="s">
        <v>56</v>
      </c>
      <c r="G8035" t="str">
        <f>IFERROR(_xlfn.XLOOKUP(Sales_Pipeline[[#This Row],[Account]],Accounts!$A$2:$A$86,Accounts!$F$2:$F$86),"")</f>
        <v>United States</v>
      </c>
      <c r="H8035" t="s">
        <v>77</v>
      </c>
      <c r="I8035" s="3">
        <v>43053</v>
      </c>
      <c r="K8035" s="8" t="str">
        <f>IF(Sales_Pipeline[[#This Row],[Close_Date]]="","",TEXT(Sales_Pipeline[[#This Row],[Close_Date]],"ddd"))</f>
        <v/>
      </c>
      <c r="L8035" s="8" t="str">
        <f>IF(Sales_Pipeline[[#This Row],[Close_Date]]="","",TEXT(Sales_Pipeline[[#This Row],[Close_Date]],"mmm"))</f>
        <v/>
      </c>
      <c r="M8035" s="8" t="str">
        <f>IF(Sales_Pipeline[[#This Row],[Close_Date]]="","","Q"&amp;ROUNDUP(MONTH(Sales_Pipeline[[#This Row],[Close_Date]])/3,0))</f>
        <v/>
      </c>
      <c r="N8035" s="2" t="str" cm="1">
        <f t="array" ref="N8035">IFERROR(_xlfn.IFS(Sales_Pipeline[[#This Row],[Deal_Stage]]="Won",_xlfn.XLOOKUP(Sales_Pipeline[[#This Row],[Product]],Products!$A$2:$A$8,Products!$C$2:$C$8),Sales_Pipeline[[#This Row],[Deal_Stage]]="Lost",_xlfn.XLOOKUP(Sales_Pipeline[[#This Row],[Product]],Products!$A$2:$A$8,Products!$C$2:$C$8)),"")</f>
        <v/>
      </c>
      <c r="O8035" s="2">
        <v>0</v>
      </c>
    </row>
    <row r="8036" spans="1:15" x14ac:dyDescent="0.3">
      <c r="A8036" t="s">
        <v>8182</v>
      </c>
      <c r="B8036" t="s">
        <v>22</v>
      </c>
      <c r="C8036" t="str">
        <f>_xlfn.XLOOKUP(Sales_Pipeline[[#This Row],[Sales_Agent]],Sales_Teams[Sales_Agent],Sales_Teams[Manager])</f>
        <v>Cara Losch</v>
      </c>
      <c r="D8036" t="str">
        <f>_xlfn.XLOOKUP(Sales_Pipeline[[#This Row],[Manager]],Sales_Teams[Manager],Sales_Teams[Regional_Office])</f>
        <v>East</v>
      </c>
      <c r="E8036" t="s">
        <v>84</v>
      </c>
      <c r="F8036" t="s">
        <v>182</v>
      </c>
      <c r="G8036" t="str">
        <f>IFERROR(_xlfn.XLOOKUP(Sales_Pipeline[[#This Row],[Account]],Accounts!$A$2:$A$86,Accounts!$F$2:$F$86),"")</f>
        <v>United States</v>
      </c>
      <c r="H8036" t="s">
        <v>82</v>
      </c>
      <c r="I8036" s="3">
        <v>43053</v>
      </c>
      <c r="J8036" s="3">
        <v>43067</v>
      </c>
      <c r="K8036" s="8" t="str">
        <f>IF(Sales_Pipeline[[#This Row],[Close_Date]]="","",TEXT(Sales_Pipeline[[#This Row],[Close_Date]],"ddd"))</f>
        <v>Tue</v>
      </c>
      <c r="L8036" s="8" t="str">
        <f>IF(Sales_Pipeline[[#This Row],[Close_Date]]="","",TEXT(Sales_Pipeline[[#This Row],[Close_Date]],"mmm"))</f>
        <v>Nov</v>
      </c>
      <c r="M8036" s="8" t="str">
        <f>IF(Sales_Pipeline[[#This Row],[Close_Date]]="","","Q"&amp;ROUNDUP(MONTH(Sales_Pipeline[[#This Row],[Close_Date]])/3,0))</f>
        <v>Q4</v>
      </c>
      <c r="N8036" s="2" cm="1">
        <f t="array" ref="N8036">IFERROR(_xlfn.IFS(Sales_Pipeline[[#This Row],[Deal_Stage]]="Won",_xlfn.XLOOKUP(Sales_Pipeline[[#This Row],[Product]],Products!$A$2:$A$8,Products!$C$2:$C$8),Sales_Pipeline[[#This Row],[Deal_Stage]]="Lost",_xlfn.XLOOKUP(Sales_Pipeline[[#This Row],[Product]],Products!$A$2:$A$8,Products!$C$2:$C$8)),"")</f>
        <v>5482</v>
      </c>
      <c r="O8036" s="2">
        <v>0</v>
      </c>
    </row>
    <row r="8037" spans="1:15" x14ac:dyDescent="0.3">
      <c r="A8037" t="s">
        <v>8183</v>
      </c>
      <c r="B8037" t="s">
        <v>13</v>
      </c>
      <c r="C8037" t="str">
        <f>_xlfn.XLOOKUP(Sales_Pipeline[[#This Row],[Sales_Agent]],Sales_Teams[Sales_Agent],Sales_Teams[Manager])</f>
        <v>Melvin Marxen</v>
      </c>
      <c r="D8037" t="str">
        <f>_xlfn.XLOOKUP(Sales_Pipeline[[#This Row],[Manager]],Sales_Teams[Manager],Sales_Teams[Regional_Office])</f>
        <v>Central</v>
      </c>
      <c r="E8037" t="s">
        <v>55</v>
      </c>
      <c r="F8037" t="s">
        <v>136</v>
      </c>
      <c r="G8037" t="str">
        <f>IFERROR(_xlfn.XLOOKUP(Sales_Pipeline[[#This Row],[Account]],Accounts!$A$2:$A$86,Accounts!$F$2:$F$86),"")</f>
        <v>United States</v>
      </c>
      <c r="H8037" t="s">
        <v>82</v>
      </c>
      <c r="I8037" s="3">
        <v>43053</v>
      </c>
      <c r="J8037" s="3">
        <v>43059</v>
      </c>
      <c r="K8037" s="8" t="str">
        <f>IF(Sales_Pipeline[[#This Row],[Close_Date]]="","",TEXT(Sales_Pipeline[[#This Row],[Close_Date]],"ddd"))</f>
        <v>Mon</v>
      </c>
      <c r="L8037" s="8" t="str">
        <f>IF(Sales_Pipeline[[#This Row],[Close_Date]]="","",TEXT(Sales_Pipeline[[#This Row],[Close_Date]],"mmm"))</f>
        <v>Nov</v>
      </c>
      <c r="M8037" s="8" t="str">
        <f>IF(Sales_Pipeline[[#This Row],[Close_Date]]="","","Q"&amp;ROUNDUP(MONTH(Sales_Pipeline[[#This Row],[Close_Date]])/3,0))</f>
        <v>Q4</v>
      </c>
      <c r="N8037" s="2" cm="1">
        <f t="array" ref="N8037">IFERROR(_xlfn.IFS(Sales_Pipeline[[#This Row],[Deal_Stage]]="Won",_xlfn.XLOOKUP(Sales_Pipeline[[#This Row],[Product]],Products!$A$2:$A$8,Products!$C$2:$C$8),Sales_Pipeline[[#This Row],[Deal_Stage]]="Lost",_xlfn.XLOOKUP(Sales_Pipeline[[#This Row],[Product]],Products!$A$2:$A$8,Products!$C$2:$C$8)),"")</f>
        <v>1096</v>
      </c>
      <c r="O8037" s="2">
        <v>0</v>
      </c>
    </row>
    <row r="8038" spans="1:15" x14ac:dyDescent="0.3">
      <c r="A8038" t="s">
        <v>8184</v>
      </c>
      <c r="B8038" t="s">
        <v>36</v>
      </c>
      <c r="C8038" t="str">
        <f>_xlfn.XLOOKUP(Sales_Pipeline[[#This Row],[Sales_Agent]],Sales_Teams[Sales_Agent],Sales_Teams[Manager])</f>
        <v>Celia Rouche</v>
      </c>
      <c r="D8038" t="str">
        <f>_xlfn.XLOOKUP(Sales_Pipeline[[#This Row],[Manager]],Sales_Teams[Manager],Sales_Teams[Regional_Office])</f>
        <v>West</v>
      </c>
      <c r="E8038" t="s">
        <v>76</v>
      </c>
      <c r="F8038" t="s">
        <v>92</v>
      </c>
      <c r="G8038" t="str">
        <f>IFERROR(_xlfn.XLOOKUP(Sales_Pipeline[[#This Row],[Account]],Accounts!$A$2:$A$86,Accounts!$F$2:$F$86),"")</f>
        <v>United States</v>
      </c>
      <c r="H8038" t="s">
        <v>82</v>
      </c>
      <c r="I8038" s="3">
        <v>43053</v>
      </c>
      <c r="J8038" s="3">
        <v>43062</v>
      </c>
      <c r="K8038" s="8" t="str">
        <f>IF(Sales_Pipeline[[#This Row],[Close_Date]]="","",TEXT(Sales_Pipeline[[#This Row],[Close_Date]],"ddd"))</f>
        <v>Thu</v>
      </c>
      <c r="L8038" s="8" t="str">
        <f>IF(Sales_Pipeline[[#This Row],[Close_Date]]="","",TEXT(Sales_Pipeline[[#This Row],[Close_Date]],"mmm"))</f>
        <v>Nov</v>
      </c>
      <c r="M8038" s="8" t="str">
        <f>IF(Sales_Pipeline[[#This Row],[Close_Date]]="","","Q"&amp;ROUNDUP(MONTH(Sales_Pipeline[[#This Row],[Close_Date]])/3,0))</f>
        <v>Q4</v>
      </c>
      <c r="N8038" s="2" cm="1">
        <f t="array" ref="N8038">IFERROR(_xlfn.IFS(Sales_Pipeline[[#This Row],[Deal_Stage]]="Won",_xlfn.XLOOKUP(Sales_Pipeline[[#This Row],[Product]],Products!$A$2:$A$8,Products!$C$2:$C$8),Sales_Pipeline[[#This Row],[Deal_Stage]]="Lost",_xlfn.XLOOKUP(Sales_Pipeline[[#This Row],[Product]],Products!$A$2:$A$8,Products!$C$2:$C$8)),"")</f>
        <v>3393</v>
      </c>
      <c r="O8038" s="2">
        <v>0</v>
      </c>
    </row>
    <row r="8039" spans="1:15" x14ac:dyDescent="0.3">
      <c r="A8039" t="s">
        <v>8185</v>
      </c>
      <c r="B8039" t="s">
        <v>40</v>
      </c>
      <c r="C8039" t="str">
        <f>_xlfn.XLOOKUP(Sales_Pipeline[[#This Row],[Sales_Agent]],Sales_Teams[Sales_Agent],Sales_Teams[Manager])</f>
        <v>Summer Sewald</v>
      </c>
      <c r="D8039" t="str">
        <f>_xlfn.XLOOKUP(Sales_Pipeline[[#This Row],[Manager]],Sales_Teams[Manager],Sales_Teams[Regional_Office])</f>
        <v>West</v>
      </c>
      <c r="E8039" t="s">
        <v>63</v>
      </c>
      <c r="F8039" t="s">
        <v>177</v>
      </c>
      <c r="G8039" t="str">
        <f>IFERROR(_xlfn.XLOOKUP(Sales_Pipeline[[#This Row],[Account]],Accounts!$A$2:$A$86,Accounts!$F$2:$F$86),"")</f>
        <v>United States</v>
      </c>
      <c r="H8039" t="s">
        <v>82</v>
      </c>
      <c r="I8039" s="3">
        <v>43053</v>
      </c>
      <c r="J8039" s="3">
        <v>43055</v>
      </c>
      <c r="K8039" s="8" t="str">
        <f>IF(Sales_Pipeline[[#This Row],[Close_Date]]="","",TEXT(Sales_Pipeline[[#This Row],[Close_Date]],"ddd"))</f>
        <v>Thu</v>
      </c>
      <c r="L8039" s="8" t="str">
        <f>IF(Sales_Pipeline[[#This Row],[Close_Date]]="","",TEXT(Sales_Pipeline[[#This Row],[Close_Date]],"mmm"))</f>
        <v>Nov</v>
      </c>
      <c r="M8039" s="8" t="str">
        <f>IF(Sales_Pipeline[[#This Row],[Close_Date]]="","","Q"&amp;ROUNDUP(MONTH(Sales_Pipeline[[#This Row],[Close_Date]])/3,0))</f>
        <v>Q4</v>
      </c>
      <c r="N8039" s="2" cm="1">
        <f t="array" ref="N8039">IFERROR(_xlfn.IFS(Sales_Pipeline[[#This Row],[Deal_Stage]]="Won",_xlfn.XLOOKUP(Sales_Pipeline[[#This Row],[Product]],Products!$A$2:$A$8,Products!$C$2:$C$8),Sales_Pipeline[[#This Row],[Deal_Stage]]="Lost",_xlfn.XLOOKUP(Sales_Pipeline[[#This Row],[Product]],Products!$A$2:$A$8,Products!$C$2:$C$8)),"")</f>
        <v>550</v>
      </c>
      <c r="O8039" s="2">
        <v>0</v>
      </c>
    </row>
    <row r="8040" spans="1:15" x14ac:dyDescent="0.3">
      <c r="A8040" t="s">
        <v>8186</v>
      </c>
      <c r="B8040" t="s">
        <v>12</v>
      </c>
      <c r="C8040" t="str">
        <f>_xlfn.XLOOKUP(Sales_Pipeline[[#This Row],[Sales_Agent]],Sales_Teams[Sales_Agent],Sales_Teams[Manager])</f>
        <v>Melvin Marxen</v>
      </c>
      <c r="D8040" t="str">
        <f>_xlfn.XLOOKUP(Sales_Pipeline[[#This Row],[Manager]],Sales_Teams[Manager],Sales_Teams[Regional_Office])</f>
        <v>Central</v>
      </c>
      <c r="E8040" t="s">
        <v>55</v>
      </c>
      <c r="F8040" t="s">
        <v>68</v>
      </c>
      <c r="G8040" t="str">
        <f>IFERROR(_xlfn.XLOOKUP(Sales_Pipeline[[#This Row],[Account]],Accounts!$A$2:$A$86,Accounts!$F$2:$F$86),"")</f>
        <v>United States</v>
      </c>
      <c r="H8040" t="s">
        <v>57</v>
      </c>
      <c r="I8040" s="3">
        <v>43053</v>
      </c>
      <c r="J8040" s="3">
        <v>43062</v>
      </c>
      <c r="K8040" s="8" t="str">
        <f>IF(Sales_Pipeline[[#This Row],[Close_Date]]="","",TEXT(Sales_Pipeline[[#This Row],[Close_Date]],"ddd"))</f>
        <v>Thu</v>
      </c>
      <c r="L8040" s="8" t="str">
        <f>IF(Sales_Pipeline[[#This Row],[Close_Date]]="","",TEXT(Sales_Pipeline[[#This Row],[Close_Date]],"mmm"))</f>
        <v>Nov</v>
      </c>
      <c r="M8040" s="8" t="str">
        <f>IF(Sales_Pipeline[[#This Row],[Close_Date]]="","","Q"&amp;ROUNDUP(MONTH(Sales_Pipeline[[#This Row],[Close_Date]])/3,0))</f>
        <v>Q4</v>
      </c>
      <c r="N8040" s="2" cm="1">
        <f t="array" ref="N8040">IFERROR(_xlfn.IFS(Sales_Pipeline[[#This Row],[Deal_Stage]]="Won",_xlfn.XLOOKUP(Sales_Pipeline[[#This Row],[Product]],Products!$A$2:$A$8,Products!$C$2:$C$8),Sales_Pipeline[[#This Row],[Deal_Stage]]="Lost",_xlfn.XLOOKUP(Sales_Pipeline[[#This Row],[Product]],Products!$A$2:$A$8,Products!$C$2:$C$8)),"")</f>
        <v>1096</v>
      </c>
      <c r="O8040" s="2">
        <v>947</v>
      </c>
    </row>
    <row r="8041" spans="1:15" x14ac:dyDescent="0.3">
      <c r="A8041" t="s">
        <v>8187</v>
      </c>
      <c r="B8041" t="s">
        <v>29</v>
      </c>
      <c r="C8041" t="str">
        <f>_xlfn.XLOOKUP(Sales_Pipeline[[#This Row],[Sales_Agent]],Sales_Teams[Sales_Agent],Sales_Teams[Manager])</f>
        <v>Rocco Neubert</v>
      </c>
      <c r="D8041" t="str">
        <f>_xlfn.XLOOKUP(Sales_Pipeline[[#This Row],[Manager]],Sales_Teams[Manager],Sales_Teams[Regional_Office])</f>
        <v>East</v>
      </c>
      <c r="E8041" t="s">
        <v>84</v>
      </c>
      <c r="F8041" t="s">
        <v>216</v>
      </c>
      <c r="G8041" t="str">
        <f>IFERROR(_xlfn.XLOOKUP(Sales_Pipeline[[#This Row],[Account]],Accounts!$A$2:$A$86,Accounts!$F$2:$F$86),"")</f>
        <v>United States</v>
      </c>
      <c r="H8041" t="s">
        <v>82</v>
      </c>
      <c r="I8041" s="3">
        <v>43053</v>
      </c>
      <c r="J8041" s="3">
        <v>43062</v>
      </c>
      <c r="K8041" s="8" t="str">
        <f>IF(Sales_Pipeline[[#This Row],[Close_Date]]="","",TEXT(Sales_Pipeline[[#This Row],[Close_Date]],"ddd"))</f>
        <v>Thu</v>
      </c>
      <c r="L8041" s="8" t="str">
        <f>IF(Sales_Pipeline[[#This Row],[Close_Date]]="","",TEXT(Sales_Pipeline[[#This Row],[Close_Date]],"mmm"))</f>
        <v>Nov</v>
      </c>
      <c r="M8041" s="8" t="str">
        <f>IF(Sales_Pipeline[[#This Row],[Close_Date]]="","","Q"&amp;ROUNDUP(MONTH(Sales_Pipeline[[#This Row],[Close_Date]])/3,0))</f>
        <v>Q4</v>
      </c>
      <c r="N8041" s="2" cm="1">
        <f t="array" ref="N8041">IFERROR(_xlfn.IFS(Sales_Pipeline[[#This Row],[Deal_Stage]]="Won",_xlfn.XLOOKUP(Sales_Pipeline[[#This Row],[Product]],Products!$A$2:$A$8,Products!$C$2:$C$8),Sales_Pipeline[[#This Row],[Deal_Stage]]="Lost",_xlfn.XLOOKUP(Sales_Pipeline[[#This Row],[Product]],Products!$A$2:$A$8,Products!$C$2:$C$8)),"")</f>
        <v>5482</v>
      </c>
      <c r="O8041" s="2">
        <v>0</v>
      </c>
    </row>
    <row r="8042" spans="1:15" x14ac:dyDescent="0.3">
      <c r="A8042" t="s">
        <v>8188</v>
      </c>
      <c r="B8042" t="s">
        <v>17</v>
      </c>
      <c r="C8042" t="str">
        <f>_xlfn.XLOOKUP(Sales_Pipeline[[#This Row],[Sales_Agent]],Sales_Teams[Sales_Agent],Sales_Teams[Manager])</f>
        <v>Cara Losch</v>
      </c>
      <c r="D8042" t="str">
        <f>_xlfn.XLOOKUP(Sales_Pipeline[[#This Row],[Manager]],Sales_Teams[Manager],Sales_Teams[Regional_Office])</f>
        <v>East</v>
      </c>
      <c r="E8042" t="s">
        <v>76</v>
      </c>
      <c r="F8042" t="s">
        <v>196</v>
      </c>
      <c r="G8042" t="str">
        <f>IFERROR(_xlfn.XLOOKUP(Sales_Pipeline[[#This Row],[Account]],Accounts!$A$2:$A$86,Accounts!$F$2:$F$86),"")</f>
        <v>United States</v>
      </c>
      <c r="H8042" t="s">
        <v>57</v>
      </c>
      <c r="I8042" s="3">
        <v>43053</v>
      </c>
      <c r="J8042" s="3">
        <v>43068</v>
      </c>
      <c r="K8042" s="8" t="str">
        <f>IF(Sales_Pipeline[[#This Row],[Close_Date]]="","",TEXT(Sales_Pipeline[[#This Row],[Close_Date]],"ddd"))</f>
        <v>Wed</v>
      </c>
      <c r="L8042" s="8" t="str">
        <f>IF(Sales_Pipeline[[#This Row],[Close_Date]]="","",TEXT(Sales_Pipeline[[#This Row],[Close_Date]],"mmm"))</f>
        <v>Nov</v>
      </c>
      <c r="M8042" s="8" t="str">
        <f>IF(Sales_Pipeline[[#This Row],[Close_Date]]="","","Q"&amp;ROUNDUP(MONTH(Sales_Pipeline[[#This Row],[Close_Date]])/3,0))</f>
        <v>Q4</v>
      </c>
      <c r="N8042" s="2" cm="1">
        <f t="array" ref="N8042">IFERROR(_xlfn.IFS(Sales_Pipeline[[#This Row],[Deal_Stage]]="Won",_xlfn.XLOOKUP(Sales_Pipeline[[#This Row],[Product]],Products!$A$2:$A$8,Products!$C$2:$C$8),Sales_Pipeline[[#This Row],[Deal_Stage]]="Lost",_xlfn.XLOOKUP(Sales_Pipeline[[#This Row],[Product]],Products!$A$2:$A$8,Products!$C$2:$C$8)),"")</f>
        <v>3393</v>
      </c>
      <c r="O8042" s="2">
        <v>3342</v>
      </c>
    </row>
    <row r="8043" spans="1:15" x14ac:dyDescent="0.3">
      <c r="A8043" t="s">
        <v>8189</v>
      </c>
      <c r="B8043" t="s">
        <v>30</v>
      </c>
      <c r="C8043" t="str">
        <f>_xlfn.XLOOKUP(Sales_Pipeline[[#This Row],[Sales_Agent]],Sales_Teams[Sales_Agent],Sales_Teams[Manager])</f>
        <v>Rocco Neubert</v>
      </c>
      <c r="D8043" t="str">
        <f>_xlfn.XLOOKUP(Sales_Pipeline[[#This Row],[Manager]],Sales_Teams[Manager],Sales_Teams[Regional_Office])</f>
        <v>East</v>
      </c>
      <c r="E8043" t="s">
        <v>84</v>
      </c>
      <c r="F8043" t="s">
        <v>109</v>
      </c>
      <c r="G8043" t="str">
        <f>IFERROR(_xlfn.XLOOKUP(Sales_Pipeline[[#This Row],[Account]],Accounts!$A$2:$A$86,Accounts!$F$2:$F$86),"")</f>
        <v>Japan</v>
      </c>
      <c r="H8043" t="s">
        <v>57</v>
      </c>
      <c r="I8043" s="3">
        <v>43054</v>
      </c>
      <c r="J8043" s="3">
        <v>43099</v>
      </c>
      <c r="K8043" s="8" t="str">
        <f>IF(Sales_Pipeline[[#This Row],[Close_Date]]="","",TEXT(Sales_Pipeline[[#This Row],[Close_Date]],"ddd"))</f>
        <v>Sat</v>
      </c>
      <c r="L8043" s="8" t="str">
        <f>IF(Sales_Pipeline[[#This Row],[Close_Date]]="","",TEXT(Sales_Pipeline[[#This Row],[Close_Date]],"mmm"))</f>
        <v>Dec</v>
      </c>
      <c r="M8043" s="8" t="str">
        <f>IF(Sales_Pipeline[[#This Row],[Close_Date]]="","","Q"&amp;ROUNDUP(MONTH(Sales_Pipeline[[#This Row],[Close_Date]])/3,0))</f>
        <v>Q4</v>
      </c>
      <c r="N8043" s="2" cm="1">
        <f t="array" ref="N8043">IFERROR(_xlfn.IFS(Sales_Pipeline[[#This Row],[Deal_Stage]]="Won",_xlfn.XLOOKUP(Sales_Pipeline[[#This Row],[Product]],Products!$A$2:$A$8,Products!$C$2:$C$8),Sales_Pipeline[[#This Row],[Deal_Stage]]="Lost",_xlfn.XLOOKUP(Sales_Pipeline[[#This Row],[Product]],Products!$A$2:$A$8,Products!$C$2:$C$8)),"")</f>
        <v>5482</v>
      </c>
      <c r="O8043" s="2">
        <v>5610</v>
      </c>
    </row>
    <row r="8044" spans="1:15" x14ac:dyDescent="0.3">
      <c r="A8044" t="s">
        <v>8190</v>
      </c>
      <c r="B8044" t="s">
        <v>27</v>
      </c>
      <c r="C8044" t="str">
        <f>_xlfn.XLOOKUP(Sales_Pipeline[[#This Row],[Sales_Agent]],Sales_Teams[Sales_Agent],Sales_Teams[Manager])</f>
        <v>Rocco Neubert</v>
      </c>
      <c r="D8044" t="str">
        <f>_xlfn.XLOOKUP(Sales_Pipeline[[#This Row],[Manager]],Sales_Teams[Manager],Sales_Teams[Regional_Office])</f>
        <v>East</v>
      </c>
      <c r="E8044" t="s">
        <v>76</v>
      </c>
      <c r="F8044" t="s">
        <v>234</v>
      </c>
      <c r="G8044" t="str">
        <f>IFERROR(_xlfn.XLOOKUP(Sales_Pipeline[[#This Row],[Account]],Accounts!$A$2:$A$86,Accounts!$F$2:$F$86),"")</f>
        <v>United States</v>
      </c>
      <c r="H8044" t="s">
        <v>82</v>
      </c>
      <c r="I8044" s="3">
        <v>43054</v>
      </c>
      <c r="J8044" s="3">
        <v>43084</v>
      </c>
      <c r="K8044" s="8" t="str">
        <f>IF(Sales_Pipeline[[#This Row],[Close_Date]]="","",TEXT(Sales_Pipeline[[#This Row],[Close_Date]],"ddd"))</f>
        <v>Fri</v>
      </c>
      <c r="L8044" s="8" t="str">
        <f>IF(Sales_Pipeline[[#This Row],[Close_Date]]="","",TEXT(Sales_Pipeline[[#This Row],[Close_Date]],"mmm"))</f>
        <v>Dec</v>
      </c>
      <c r="M8044" s="8" t="str">
        <f>IF(Sales_Pipeline[[#This Row],[Close_Date]]="","","Q"&amp;ROUNDUP(MONTH(Sales_Pipeline[[#This Row],[Close_Date]])/3,0))</f>
        <v>Q4</v>
      </c>
      <c r="N8044" s="2" cm="1">
        <f t="array" ref="N8044">IFERROR(_xlfn.IFS(Sales_Pipeline[[#This Row],[Deal_Stage]]="Won",_xlfn.XLOOKUP(Sales_Pipeline[[#This Row],[Product]],Products!$A$2:$A$8,Products!$C$2:$C$8),Sales_Pipeline[[#This Row],[Deal_Stage]]="Lost",_xlfn.XLOOKUP(Sales_Pipeline[[#This Row],[Product]],Products!$A$2:$A$8,Products!$C$2:$C$8)),"")</f>
        <v>3393</v>
      </c>
      <c r="O8044" s="2">
        <v>0</v>
      </c>
    </row>
    <row r="8045" spans="1:15" x14ac:dyDescent="0.3">
      <c r="A8045" t="s">
        <v>8191</v>
      </c>
      <c r="B8045" t="s">
        <v>27</v>
      </c>
      <c r="C8045" t="str">
        <f>_xlfn.XLOOKUP(Sales_Pipeline[[#This Row],[Sales_Agent]],Sales_Teams[Sales_Agent],Sales_Teams[Manager])</f>
        <v>Rocco Neubert</v>
      </c>
      <c r="D8045" t="str">
        <f>_xlfn.XLOOKUP(Sales_Pipeline[[#This Row],[Manager]],Sales_Teams[Manager],Sales_Teams[Regional_Office])</f>
        <v>East</v>
      </c>
      <c r="E8045" t="s">
        <v>63</v>
      </c>
      <c r="F8045" t="s">
        <v>225</v>
      </c>
      <c r="G8045" t="str">
        <f>IFERROR(_xlfn.XLOOKUP(Sales_Pipeline[[#This Row],[Account]],Accounts!$A$2:$A$86,Accounts!$F$2:$F$86),"")</f>
        <v>United States</v>
      </c>
      <c r="H8045" t="s">
        <v>57</v>
      </c>
      <c r="I8045" s="3">
        <v>43054</v>
      </c>
      <c r="J8045" s="3">
        <v>43069</v>
      </c>
      <c r="K8045" s="8" t="str">
        <f>IF(Sales_Pipeline[[#This Row],[Close_Date]]="","",TEXT(Sales_Pipeline[[#This Row],[Close_Date]],"ddd"))</f>
        <v>Thu</v>
      </c>
      <c r="L8045" s="8" t="str">
        <f>IF(Sales_Pipeline[[#This Row],[Close_Date]]="","",TEXT(Sales_Pipeline[[#This Row],[Close_Date]],"mmm"))</f>
        <v>Nov</v>
      </c>
      <c r="M8045" s="8" t="str">
        <f>IF(Sales_Pipeline[[#This Row],[Close_Date]]="","","Q"&amp;ROUNDUP(MONTH(Sales_Pipeline[[#This Row],[Close_Date]])/3,0))</f>
        <v>Q4</v>
      </c>
      <c r="N8045" s="2" cm="1">
        <f t="array" ref="N8045">IFERROR(_xlfn.IFS(Sales_Pipeline[[#This Row],[Deal_Stage]]="Won",_xlfn.XLOOKUP(Sales_Pipeline[[#This Row],[Product]],Products!$A$2:$A$8,Products!$C$2:$C$8),Sales_Pipeline[[#This Row],[Deal_Stage]]="Lost",_xlfn.XLOOKUP(Sales_Pipeline[[#This Row],[Product]],Products!$A$2:$A$8,Products!$C$2:$C$8)),"")</f>
        <v>550</v>
      </c>
      <c r="O8045" s="2">
        <v>557</v>
      </c>
    </row>
    <row r="8046" spans="1:15" x14ac:dyDescent="0.3">
      <c r="A8046" t="s">
        <v>8192</v>
      </c>
      <c r="B8046" t="s">
        <v>15</v>
      </c>
      <c r="C8046" t="str">
        <f>_xlfn.XLOOKUP(Sales_Pipeline[[#This Row],[Sales_Agent]],Sales_Teams[Sales_Agent],Sales_Teams[Manager])</f>
        <v>Melvin Marxen</v>
      </c>
      <c r="D8046" t="str">
        <f>_xlfn.XLOOKUP(Sales_Pipeline[[#This Row],[Manager]],Sales_Teams[Manager],Sales_Teams[Regional_Office])</f>
        <v>Central</v>
      </c>
      <c r="E8046" t="s">
        <v>8953</v>
      </c>
      <c r="F8046" t="s">
        <v>105</v>
      </c>
      <c r="G8046" t="str">
        <f>IFERROR(_xlfn.XLOOKUP(Sales_Pipeline[[#This Row],[Account]],Accounts!$A$2:$A$86,Accounts!$F$2:$F$86),"")</f>
        <v>United States</v>
      </c>
      <c r="H8046" t="s">
        <v>82</v>
      </c>
      <c r="I8046" s="3">
        <v>43054</v>
      </c>
      <c r="J8046" s="3">
        <v>43059</v>
      </c>
      <c r="K8046" s="8" t="str">
        <f>IF(Sales_Pipeline[[#This Row],[Close_Date]]="","",TEXT(Sales_Pipeline[[#This Row],[Close_Date]],"ddd"))</f>
        <v>Mon</v>
      </c>
      <c r="L8046" s="8" t="str">
        <f>IF(Sales_Pipeline[[#This Row],[Close_Date]]="","",TEXT(Sales_Pipeline[[#This Row],[Close_Date]],"mmm"))</f>
        <v>Nov</v>
      </c>
      <c r="M8046" s="8" t="str">
        <f>IF(Sales_Pipeline[[#This Row],[Close_Date]]="","","Q"&amp;ROUNDUP(MONTH(Sales_Pipeline[[#This Row],[Close_Date]])/3,0))</f>
        <v>Q4</v>
      </c>
      <c r="N8046" s="2" cm="1">
        <f t="array" ref="N8046">IFERROR(_xlfn.IFS(Sales_Pipeline[[#This Row],[Deal_Stage]]="Won",_xlfn.XLOOKUP(Sales_Pipeline[[#This Row],[Product]],Products!$A$2:$A$8,Products!$C$2:$C$8),Sales_Pipeline[[#This Row],[Deal_Stage]]="Lost",_xlfn.XLOOKUP(Sales_Pipeline[[#This Row],[Product]],Products!$A$2:$A$8,Products!$C$2:$C$8)),"")</f>
        <v>4821</v>
      </c>
      <c r="O8046" s="2">
        <v>0</v>
      </c>
    </row>
    <row r="8047" spans="1:15" x14ac:dyDescent="0.3">
      <c r="A8047" t="s">
        <v>8193</v>
      </c>
      <c r="B8047" t="s">
        <v>15</v>
      </c>
      <c r="C8047" t="str">
        <f>_xlfn.XLOOKUP(Sales_Pipeline[[#This Row],[Sales_Agent]],Sales_Teams[Sales_Agent],Sales_Teams[Manager])</f>
        <v>Melvin Marxen</v>
      </c>
      <c r="D8047" t="str">
        <f>_xlfn.XLOOKUP(Sales_Pipeline[[#This Row],[Manager]],Sales_Teams[Manager],Sales_Teams[Regional_Office])</f>
        <v>Central</v>
      </c>
      <c r="E8047" t="s">
        <v>8953</v>
      </c>
      <c r="F8047" t="s">
        <v>118</v>
      </c>
      <c r="G8047" t="str">
        <f>IFERROR(_xlfn.XLOOKUP(Sales_Pipeline[[#This Row],[Account]],Accounts!$A$2:$A$86,Accounts!$F$2:$F$86),"")</f>
        <v>United States</v>
      </c>
      <c r="H8047" t="s">
        <v>57</v>
      </c>
      <c r="I8047" s="3">
        <v>43054</v>
      </c>
      <c r="J8047" s="3">
        <v>43069</v>
      </c>
      <c r="K8047" s="8" t="str">
        <f>IF(Sales_Pipeline[[#This Row],[Close_Date]]="","",TEXT(Sales_Pipeline[[#This Row],[Close_Date]],"ddd"))</f>
        <v>Thu</v>
      </c>
      <c r="L8047" s="8" t="str">
        <f>IF(Sales_Pipeline[[#This Row],[Close_Date]]="","",TEXT(Sales_Pipeline[[#This Row],[Close_Date]],"mmm"))</f>
        <v>Nov</v>
      </c>
      <c r="M8047" s="8" t="str">
        <f>IF(Sales_Pipeline[[#This Row],[Close_Date]]="","","Q"&amp;ROUNDUP(MONTH(Sales_Pipeline[[#This Row],[Close_Date]])/3,0))</f>
        <v>Q4</v>
      </c>
      <c r="N8047" s="2" cm="1">
        <f t="array" ref="N8047">IFERROR(_xlfn.IFS(Sales_Pipeline[[#This Row],[Deal_Stage]]="Won",_xlfn.XLOOKUP(Sales_Pipeline[[#This Row],[Product]],Products!$A$2:$A$8,Products!$C$2:$C$8),Sales_Pipeline[[#This Row],[Deal_Stage]]="Lost",_xlfn.XLOOKUP(Sales_Pipeline[[#This Row],[Product]],Products!$A$2:$A$8,Products!$C$2:$C$8)),"")</f>
        <v>4821</v>
      </c>
      <c r="O8047" s="2">
        <v>5600</v>
      </c>
    </row>
    <row r="8048" spans="1:15" x14ac:dyDescent="0.3">
      <c r="A8048" t="s">
        <v>8194</v>
      </c>
      <c r="B8048" t="s">
        <v>28</v>
      </c>
      <c r="C8048" t="str">
        <f>_xlfn.XLOOKUP(Sales_Pipeline[[#This Row],[Sales_Agent]],Sales_Teams[Sales_Agent],Sales_Teams[Manager])</f>
        <v>Rocco Neubert</v>
      </c>
      <c r="D8048" t="str">
        <f>_xlfn.XLOOKUP(Sales_Pipeline[[#This Row],[Manager]],Sales_Teams[Manager],Sales_Teams[Regional_Office])</f>
        <v>East</v>
      </c>
      <c r="E8048" t="s">
        <v>8953</v>
      </c>
      <c r="F8048" t="s">
        <v>123</v>
      </c>
      <c r="G8048" t="str">
        <f>IFERROR(_xlfn.XLOOKUP(Sales_Pipeline[[#This Row],[Account]],Accounts!$A$2:$A$86,Accounts!$F$2:$F$86),"")</f>
        <v>United States</v>
      </c>
      <c r="H8048" t="s">
        <v>57</v>
      </c>
      <c r="I8048" s="3">
        <v>43054</v>
      </c>
      <c r="J8048" s="3">
        <v>43096</v>
      </c>
      <c r="K8048" s="8" t="str">
        <f>IF(Sales_Pipeline[[#This Row],[Close_Date]]="","",TEXT(Sales_Pipeline[[#This Row],[Close_Date]],"ddd"))</f>
        <v>Wed</v>
      </c>
      <c r="L8048" s="8" t="str">
        <f>IF(Sales_Pipeline[[#This Row],[Close_Date]]="","",TEXT(Sales_Pipeline[[#This Row],[Close_Date]],"mmm"))</f>
        <v>Dec</v>
      </c>
      <c r="M8048" s="8" t="str">
        <f>IF(Sales_Pipeline[[#This Row],[Close_Date]]="","","Q"&amp;ROUNDUP(MONTH(Sales_Pipeline[[#This Row],[Close_Date]])/3,0))</f>
        <v>Q4</v>
      </c>
      <c r="N8048" s="2" cm="1">
        <f t="array" ref="N8048">IFERROR(_xlfn.IFS(Sales_Pipeline[[#This Row],[Deal_Stage]]="Won",_xlfn.XLOOKUP(Sales_Pipeline[[#This Row],[Product]],Products!$A$2:$A$8,Products!$C$2:$C$8),Sales_Pipeline[[#This Row],[Deal_Stage]]="Lost",_xlfn.XLOOKUP(Sales_Pipeline[[#This Row],[Product]],Products!$A$2:$A$8,Products!$C$2:$C$8)),"")</f>
        <v>4821</v>
      </c>
      <c r="O8048" s="2">
        <v>4980</v>
      </c>
    </row>
    <row r="8049" spans="1:15" x14ac:dyDescent="0.3">
      <c r="A8049" t="s">
        <v>8195</v>
      </c>
      <c r="B8049" t="s">
        <v>43</v>
      </c>
      <c r="C8049" t="str">
        <f>_xlfn.XLOOKUP(Sales_Pipeline[[#This Row],[Sales_Agent]],Sales_Teams[Sales_Agent],Sales_Teams[Manager])</f>
        <v>Summer Sewald</v>
      </c>
      <c r="D8049" t="str">
        <f>_xlfn.XLOOKUP(Sales_Pipeline[[#This Row],[Manager]],Sales_Teams[Manager],Sales_Teams[Regional_Office])</f>
        <v>West</v>
      </c>
      <c r="E8049" t="s">
        <v>61</v>
      </c>
      <c r="F8049" t="s">
        <v>92</v>
      </c>
      <c r="G8049" t="str">
        <f>IFERROR(_xlfn.XLOOKUP(Sales_Pipeline[[#This Row],[Account]],Accounts!$A$2:$A$86,Accounts!$F$2:$F$86),"")</f>
        <v>United States</v>
      </c>
      <c r="H8049" t="s">
        <v>77</v>
      </c>
      <c r="I8049" s="3">
        <v>43054</v>
      </c>
      <c r="K8049" s="8" t="str">
        <f>IF(Sales_Pipeline[[#This Row],[Close_Date]]="","",TEXT(Sales_Pipeline[[#This Row],[Close_Date]],"ddd"))</f>
        <v/>
      </c>
      <c r="L8049" s="8" t="str">
        <f>IF(Sales_Pipeline[[#This Row],[Close_Date]]="","",TEXT(Sales_Pipeline[[#This Row],[Close_Date]],"mmm"))</f>
        <v/>
      </c>
      <c r="M8049" s="8" t="str">
        <f>IF(Sales_Pipeline[[#This Row],[Close_Date]]="","","Q"&amp;ROUNDUP(MONTH(Sales_Pipeline[[#This Row],[Close_Date]])/3,0))</f>
        <v/>
      </c>
      <c r="N8049" s="2" t="str" cm="1">
        <f t="array" ref="N8049">IFERROR(_xlfn.IFS(Sales_Pipeline[[#This Row],[Deal_Stage]]="Won",_xlfn.XLOOKUP(Sales_Pipeline[[#This Row],[Product]],Products!$A$2:$A$8,Products!$C$2:$C$8),Sales_Pipeline[[#This Row],[Deal_Stage]]="Lost",_xlfn.XLOOKUP(Sales_Pipeline[[#This Row],[Product]],Products!$A$2:$A$8,Products!$C$2:$C$8)),"")</f>
        <v/>
      </c>
      <c r="O8049" s="2">
        <v>0</v>
      </c>
    </row>
    <row r="8050" spans="1:15" x14ac:dyDescent="0.3">
      <c r="A8050" t="s">
        <v>8196</v>
      </c>
      <c r="B8050" t="s">
        <v>43</v>
      </c>
      <c r="C8050" t="str">
        <f>_xlfn.XLOOKUP(Sales_Pipeline[[#This Row],[Sales_Agent]],Sales_Teams[Sales_Agent],Sales_Teams[Manager])</f>
        <v>Summer Sewald</v>
      </c>
      <c r="D8050" t="str">
        <f>_xlfn.XLOOKUP(Sales_Pipeline[[#This Row],[Manager]],Sales_Teams[Manager],Sales_Teams[Regional_Office])</f>
        <v>West</v>
      </c>
      <c r="E8050" t="s">
        <v>8953</v>
      </c>
      <c r="F8050" t="s">
        <v>173</v>
      </c>
      <c r="G8050" t="str">
        <f>IFERROR(_xlfn.XLOOKUP(Sales_Pipeline[[#This Row],[Account]],Accounts!$A$2:$A$86,Accounts!$F$2:$F$86),"")</f>
        <v>United States</v>
      </c>
      <c r="H8050" t="s">
        <v>82</v>
      </c>
      <c r="I8050" s="3">
        <v>43054</v>
      </c>
      <c r="J8050" s="3">
        <v>43061</v>
      </c>
      <c r="K8050" s="8" t="str">
        <f>IF(Sales_Pipeline[[#This Row],[Close_Date]]="","",TEXT(Sales_Pipeline[[#This Row],[Close_Date]],"ddd"))</f>
        <v>Wed</v>
      </c>
      <c r="L8050" s="8" t="str">
        <f>IF(Sales_Pipeline[[#This Row],[Close_Date]]="","",TEXT(Sales_Pipeline[[#This Row],[Close_Date]],"mmm"))</f>
        <v>Nov</v>
      </c>
      <c r="M8050" s="8" t="str">
        <f>IF(Sales_Pipeline[[#This Row],[Close_Date]]="","","Q"&amp;ROUNDUP(MONTH(Sales_Pipeline[[#This Row],[Close_Date]])/3,0))</f>
        <v>Q4</v>
      </c>
      <c r="N8050" s="2" cm="1">
        <f t="array" ref="N8050">IFERROR(_xlfn.IFS(Sales_Pipeline[[#This Row],[Deal_Stage]]="Won",_xlfn.XLOOKUP(Sales_Pipeline[[#This Row],[Product]],Products!$A$2:$A$8,Products!$C$2:$C$8),Sales_Pipeline[[#This Row],[Deal_Stage]]="Lost",_xlfn.XLOOKUP(Sales_Pipeline[[#This Row],[Product]],Products!$A$2:$A$8,Products!$C$2:$C$8)),"")</f>
        <v>4821</v>
      </c>
      <c r="O8050" s="2">
        <v>0</v>
      </c>
    </row>
    <row r="8051" spans="1:15" x14ac:dyDescent="0.3">
      <c r="A8051" t="s">
        <v>8197</v>
      </c>
      <c r="B8051" t="s">
        <v>42</v>
      </c>
      <c r="C8051" t="str">
        <f>_xlfn.XLOOKUP(Sales_Pipeline[[#This Row],[Sales_Agent]],Sales_Teams[Sales_Agent],Sales_Teams[Manager])</f>
        <v>Summer Sewald</v>
      </c>
      <c r="D8051" t="str">
        <f>_xlfn.XLOOKUP(Sales_Pipeline[[#This Row],[Manager]],Sales_Teams[Manager],Sales_Teams[Regional_Office])</f>
        <v>West</v>
      </c>
      <c r="E8051" t="s">
        <v>63</v>
      </c>
      <c r="F8051" t="s">
        <v>216</v>
      </c>
      <c r="G8051" t="str">
        <f>IFERROR(_xlfn.XLOOKUP(Sales_Pipeline[[#This Row],[Account]],Accounts!$A$2:$A$86,Accounts!$F$2:$F$86),"")</f>
        <v>United States</v>
      </c>
      <c r="H8051" t="s">
        <v>82</v>
      </c>
      <c r="I8051" s="3">
        <v>43054</v>
      </c>
      <c r="J8051" s="3">
        <v>43067</v>
      </c>
      <c r="K8051" s="8" t="str">
        <f>IF(Sales_Pipeline[[#This Row],[Close_Date]]="","",TEXT(Sales_Pipeline[[#This Row],[Close_Date]],"ddd"))</f>
        <v>Tue</v>
      </c>
      <c r="L8051" s="8" t="str">
        <f>IF(Sales_Pipeline[[#This Row],[Close_Date]]="","",TEXT(Sales_Pipeline[[#This Row],[Close_Date]],"mmm"))</f>
        <v>Nov</v>
      </c>
      <c r="M8051" s="8" t="str">
        <f>IF(Sales_Pipeline[[#This Row],[Close_Date]]="","","Q"&amp;ROUNDUP(MONTH(Sales_Pipeline[[#This Row],[Close_Date]])/3,0))</f>
        <v>Q4</v>
      </c>
      <c r="N8051" s="2" cm="1">
        <f t="array" ref="N8051">IFERROR(_xlfn.IFS(Sales_Pipeline[[#This Row],[Deal_Stage]]="Won",_xlfn.XLOOKUP(Sales_Pipeline[[#This Row],[Product]],Products!$A$2:$A$8,Products!$C$2:$C$8),Sales_Pipeline[[#This Row],[Deal_Stage]]="Lost",_xlfn.XLOOKUP(Sales_Pipeline[[#This Row],[Product]],Products!$A$2:$A$8,Products!$C$2:$C$8)),"")</f>
        <v>550</v>
      </c>
      <c r="O8051" s="2">
        <v>0</v>
      </c>
    </row>
    <row r="8052" spans="1:15" x14ac:dyDescent="0.3">
      <c r="A8052" t="s">
        <v>8198</v>
      </c>
      <c r="B8052" t="s">
        <v>44</v>
      </c>
      <c r="C8052" t="str">
        <f>_xlfn.XLOOKUP(Sales_Pipeline[[#This Row],[Sales_Agent]],Sales_Teams[Sales_Agent],Sales_Teams[Manager])</f>
        <v>Summer Sewald</v>
      </c>
      <c r="D8052" t="str">
        <f>_xlfn.XLOOKUP(Sales_Pipeline[[#This Row],[Manager]],Sales_Teams[Manager],Sales_Teams[Regional_Office])</f>
        <v>West</v>
      </c>
      <c r="E8052" t="s">
        <v>63</v>
      </c>
      <c r="F8052" t="s">
        <v>173</v>
      </c>
      <c r="G8052" t="str">
        <f>IFERROR(_xlfn.XLOOKUP(Sales_Pipeline[[#This Row],[Account]],Accounts!$A$2:$A$86,Accounts!$F$2:$F$86),"")</f>
        <v>United States</v>
      </c>
      <c r="H8052" t="s">
        <v>57</v>
      </c>
      <c r="I8052" s="3">
        <v>43054</v>
      </c>
      <c r="J8052" s="3">
        <v>43064</v>
      </c>
      <c r="K8052" s="8" t="str">
        <f>IF(Sales_Pipeline[[#This Row],[Close_Date]]="","",TEXT(Sales_Pipeline[[#This Row],[Close_Date]],"ddd"))</f>
        <v>Sat</v>
      </c>
      <c r="L8052" s="8" t="str">
        <f>IF(Sales_Pipeline[[#This Row],[Close_Date]]="","",TEXT(Sales_Pipeline[[#This Row],[Close_Date]],"mmm"))</f>
        <v>Nov</v>
      </c>
      <c r="M8052" s="8" t="str">
        <f>IF(Sales_Pipeline[[#This Row],[Close_Date]]="","","Q"&amp;ROUNDUP(MONTH(Sales_Pipeline[[#This Row],[Close_Date]])/3,0))</f>
        <v>Q4</v>
      </c>
      <c r="N8052" s="2" cm="1">
        <f t="array" ref="N8052">IFERROR(_xlfn.IFS(Sales_Pipeline[[#This Row],[Deal_Stage]]="Won",_xlfn.XLOOKUP(Sales_Pipeline[[#This Row],[Product]],Products!$A$2:$A$8,Products!$C$2:$C$8),Sales_Pipeline[[#This Row],[Deal_Stage]]="Lost",_xlfn.XLOOKUP(Sales_Pipeline[[#This Row],[Product]],Products!$A$2:$A$8,Products!$C$2:$C$8)),"")</f>
        <v>550</v>
      </c>
      <c r="O8052" s="2">
        <v>530</v>
      </c>
    </row>
    <row r="8053" spans="1:15" x14ac:dyDescent="0.3">
      <c r="A8053" t="s">
        <v>8199</v>
      </c>
      <c r="B8053" t="s">
        <v>3</v>
      </c>
      <c r="C8053" t="str">
        <f>_xlfn.XLOOKUP(Sales_Pipeline[[#This Row],[Sales_Agent]],Sales_Teams[Sales_Agent],Sales_Teams[Manager])</f>
        <v>Dustin Brinkmann</v>
      </c>
      <c r="D8053" t="str">
        <f>_xlfn.XLOOKUP(Sales_Pipeline[[#This Row],[Manager]],Sales_Teams[Manager],Sales_Teams[Regional_Office])</f>
        <v>Central</v>
      </c>
      <c r="E8053" t="s">
        <v>76</v>
      </c>
      <c r="F8053" t="s">
        <v>330</v>
      </c>
      <c r="G8053" t="str">
        <f>IFERROR(_xlfn.XLOOKUP(Sales_Pipeline[[#This Row],[Account]],Accounts!$A$2:$A$86,Accounts!$F$2:$F$86),"")</f>
        <v>Korea</v>
      </c>
      <c r="H8053" t="s">
        <v>57</v>
      </c>
      <c r="I8053" s="3">
        <v>43055</v>
      </c>
      <c r="J8053" s="3">
        <v>43100</v>
      </c>
      <c r="K8053" s="8" t="str">
        <f>IF(Sales_Pipeline[[#This Row],[Close_Date]]="","",TEXT(Sales_Pipeline[[#This Row],[Close_Date]],"ddd"))</f>
        <v>Sun</v>
      </c>
      <c r="L8053" s="8" t="str">
        <f>IF(Sales_Pipeline[[#This Row],[Close_Date]]="","",TEXT(Sales_Pipeline[[#This Row],[Close_Date]],"mmm"))</f>
        <v>Dec</v>
      </c>
      <c r="M8053" s="8" t="str">
        <f>IF(Sales_Pipeline[[#This Row],[Close_Date]]="","","Q"&amp;ROUNDUP(MONTH(Sales_Pipeline[[#This Row],[Close_Date]])/3,0))</f>
        <v>Q4</v>
      </c>
      <c r="N8053" s="2" cm="1">
        <f t="array" ref="N8053">IFERROR(_xlfn.IFS(Sales_Pipeline[[#This Row],[Deal_Stage]]="Won",_xlfn.XLOOKUP(Sales_Pipeline[[#This Row],[Product]],Products!$A$2:$A$8,Products!$C$2:$C$8),Sales_Pipeline[[#This Row],[Deal_Stage]]="Lost",_xlfn.XLOOKUP(Sales_Pipeline[[#This Row],[Product]],Products!$A$2:$A$8,Products!$C$2:$C$8)),"")</f>
        <v>3393</v>
      </c>
      <c r="O8053" s="2">
        <v>3300</v>
      </c>
    </row>
    <row r="8054" spans="1:15" x14ac:dyDescent="0.3">
      <c r="A8054" t="s">
        <v>8200</v>
      </c>
      <c r="B8054" t="s">
        <v>30</v>
      </c>
      <c r="C8054" t="str">
        <f>_xlfn.XLOOKUP(Sales_Pipeline[[#This Row],[Sales_Agent]],Sales_Teams[Sales_Agent],Sales_Teams[Manager])</f>
        <v>Rocco Neubert</v>
      </c>
      <c r="D8054" t="str">
        <f>_xlfn.XLOOKUP(Sales_Pipeline[[#This Row],[Manager]],Sales_Teams[Manager],Sales_Teams[Regional_Office])</f>
        <v>East</v>
      </c>
      <c r="E8054" t="s">
        <v>76</v>
      </c>
      <c r="G8054" t="str">
        <f>IFERROR(_xlfn.XLOOKUP(Sales_Pipeline[[#This Row],[Account]],Accounts!$A$2:$A$86,Accounts!$F$2:$F$86),"")</f>
        <v/>
      </c>
      <c r="H8054" t="s">
        <v>77</v>
      </c>
      <c r="I8054" s="3">
        <v>43055</v>
      </c>
      <c r="K8054" s="8" t="str">
        <f>IF(Sales_Pipeline[[#This Row],[Close_Date]]="","",TEXT(Sales_Pipeline[[#This Row],[Close_Date]],"ddd"))</f>
        <v/>
      </c>
      <c r="L8054" s="8" t="str">
        <f>IF(Sales_Pipeline[[#This Row],[Close_Date]]="","",TEXT(Sales_Pipeline[[#This Row],[Close_Date]],"mmm"))</f>
        <v/>
      </c>
      <c r="M8054" s="8" t="str">
        <f>IF(Sales_Pipeline[[#This Row],[Close_Date]]="","","Q"&amp;ROUNDUP(MONTH(Sales_Pipeline[[#This Row],[Close_Date]])/3,0))</f>
        <v/>
      </c>
      <c r="N8054" s="2" t="str" cm="1">
        <f t="array" ref="N8054">IFERROR(_xlfn.IFS(Sales_Pipeline[[#This Row],[Deal_Stage]]="Won",_xlfn.XLOOKUP(Sales_Pipeline[[#This Row],[Product]],Products!$A$2:$A$8,Products!$C$2:$C$8),Sales_Pipeline[[#This Row],[Deal_Stage]]="Lost",_xlfn.XLOOKUP(Sales_Pipeline[[#This Row],[Product]],Products!$A$2:$A$8,Products!$C$2:$C$8)),"")</f>
        <v/>
      </c>
      <c r="O8054" s="2">
        <v>0</v>
      </c>
    </row>
    <row r="8055" spans="1:15" x14ac:dyDescent="0.3">
      <c r="A8055" t="s">
        <v>8201</v>
      </c>
      <c r="B8055" t="s">
        <v>36</v>
      </c>
      <c r="C8055" t="str">
        <f>_xlfn.XLOOKUP(Sales_Pipeline[[#This Row],[Sales_Agent]],Sales_Teams[Sales_Agent],Sales_Teams[Manager])</f>
        <v>Celia Rouche</v>
      </c>
      <c r="D8055" t="str">
        <f>_xlfn.XLOOKUP(Sales_Pipeline[[#This Row],[Manager]],Sales_Teams[Manager],Sales_Teams[Regional_Office])</f>
        <v>West</v>
      </c>
      <c r="E8055" t="s">
        <v>76</v>
      </c>
      <c r="F8055" t="s">
        <v>216</v>
      </c>
      <c r="G8055" t="str">
        <f>IFERROR(_xlfn.XLOOKUP(Sales_Pipeline[[#This Row],[Account]],Accounts!$A$2:$A$86,Accounts!$F$2:$F$86),"")</f>
        <v>United States</v>
      </c>
      <c r="H8055" t="s">
        <v>57</v>
      </c>
      <c r="I8055" s="3">
        <v>43055</v>
      </c>
      <c r="J8055" s="3">
        <v>43059</v>
      </c>
      <c r="K8055" s="8" t="str">
        <f>IF(Sales_Pipeline[[#This Row],[Close_Date]]="","",TEXT(Sales_Pipeline[[#This Row],[Close_Date]],"ddd"))</f>
        <v>Mon</v>
      </c>
      <c r="L8055" s="8" t="str">
        <f>IF(Sales_Pipeline[[#This Row],[Close_Date]]="","",TEXT(Sales_Pipeline[[#This Row],[Close_Date]],"mmm"))</f>
        <v>Nov</v>
      </c>
      <c r="M8055" s="8" t="str">
        <f>IF(Sales_Pipeline[[#This Row],[Close_Date]]="","","Q"&amp;ROUNDUP(MONTH(Sales_Pipeline[[#This Row],[Close_Date]])/3,0))</f>
        <v>Q4</v>
      </c>
      <c r="N8055" s="2" cm="1">
        <f t="array" ref="N8055">IFERROR(_xlfn.IFS(Sales_Pipeline[[#This Row],[Deal_Stage]]="Won",_xlfn.XLOOKUP(Sales_Pipeline[[#This Row],[Product]],Products!$A$2:$A$8,Products!$C$2:$C$8),Sales_Pipeline[[#This Row],[Deal_Stage]]="Lost",_xlfn.XLOOKUP(Sales_Pipeline[[#This Row],[Product]],Products!$A$2:$A$8,Products!$C$2:$C$8)),"")</f>
        <v>3393</v>
      </c>
      <c r="O8055" s="2">
        <v>3664</v>
      </c>
    </row>
    <row r="8056" spans="1:15" x14ac:dyDescent="0.3">
      <c r="A8056" t="s">
        <v>8202</v>
      </c>
      <c r="B8056" t="s">
        <v>40</v>
      </c>
      <c r="C8056" t="str">
        <f>_xlfn.XLOOKUP(Sales_Pipeline[[#This Row],[Sales_Agent]],Sales_Teams[Sales_Agent],Sales_Teams[Manager])</f>
        <v>Summer Sewald</v>
      </c>
      <c r="D8056" t="str">
        <f>_xlfn.XLOOKUP(Sales_Pipeline[[#This Row],[Manager]],Sales_Teams[Manager],Sales_Teams[Regional_Office])</f>
        <v>West</v>
      </c>
      <c r="E8056" t="s">
        <v>84</v>
      </c>
      <c r="F8056" t="s">
        <v>216</v>
      </c>
      <c r="G8056" t="str">
        <f>IFERROR(_xlfn.XLOOKUP(Sales_Pipeline[[#This Row],[Account]],Accounts!$A$2:$A$86,Accounts!$F$2:$F$86),"")</f>
        <v>United States</v>
      </c>
      <c r="H8056" t="s">
        <v>82</v>
      </c>
      <c r="I8056" s="3">
        <v>43055</v>
      </c>
      <c r="J8056" s="3">
        <v>43059</v>
      </c>
      <c r="K8056" s="8" t="str">
        <f>IF(Sales_Pipeline[[#This Row],[Close_Date]]="","",TEXT(Sales_Pipeline[[#This Row],[Close_Date]],"ddd"))</f>
        <v>Mon</v>
      </c>
      <c r="L8056" s="8" t="str">
        <f>IF(Sales_Pipeline[[#This Row],[Close_Date]]="","",TEXT(Sales_Pipeline[[#This Row],[Close_Date]],"mmm"))</f>
        <v>Nov</v>
      </c>
      <c r="M8056" s="8" t="str">
        <f>IF(Sales_Pipeline[[#This Row],[Close_Date]]="","","Q"&amp;ROUNDUP(MONTH(Sales_Pipeline[[#This Row],[Close_Date]])/3,0))</f>
        <v>Q4</v>
      </c>
      <c r="N8056" s="2" cm="1">
        <f t="array" ref="N8056">IFERROR(_xlfn.IFS(Sales_Pipeline[[#This Row],[Deal_Stage]]="Won",_xlfn.XLOOKUP(Sales_Pipeline[[#This Row],[Product]],Products!$A$2:$A$8,Products!$C$2:$C$8),Sales_Pipeline[[#This Row],[Deal_Stage]]="Lost",_xlfn.XLOOKUP(Sales_Pipeline[[#This Row],[Product]],Products!$A$2:$A$8,Products!$C$2:$C$8)),"")</f>
        <v>5482</v>
      </c>
      <c r="O8056" s="2">
        <v>0</v>
      </c>
    </row>
    <row r="8057" spans="1:15" x14ac:dyDescent="0.3">
      <c r="A8057" t="s">
        <v>8203</v>
      </c>
      <c r="B8057" t="s">
        <v>10</v>
      </c>
      <c r="C8057" t="str">
        <f>_xlfn.XLOOKUP(Sales_Pipeline[[#This Row],[Sales_Agent]],Sales_Teams[Sales_Agent],Sales_Teams[Manager])</f>
        <v>Melvin Marxen</v>
      </c>
      <c r="D8057" t="str">
        <f>_xlfn.XLOOKUP(Sales_Pipeline[[#This Row],[Manager]],Sales_Teams[Manager],Sales_Teams[Regional_Office])</f>
        <v>Central</v>
      </c>
      <c r="E8057" t="s">
        <v>63</v>
      </c>
      <c r="F8057" t="s">
        <v>134</v>
      </c>
      <c r="G8057" t="str">
        <f>IFERROR(_xlfn.XLOOKUP(Sales_Pipeline[[#This Row],[Account]],Accounts!$A$2:$A$86,Accounts!$F$2:$F$86),"")</f>
        <v>United States</v>
      </c>
      <c r="H8057" t="s">
        <v>57</v>
      </c>
      <c r="I8057" s="3">
        <v>43055</v>
      </c>
      <c r="J8057" s="3">
        <v>43061</v>
      </c>
      <c r="K8057" s="8" t="str">
        <f>IF(Sales_Pipeline[[#This Row],[Close_Date]]="","",TEXT(Sales_Pipeline[[#This Row],[Close_Date]],"ddd"))</f>
        <v>Wed</v>
      </c>
      <c r="L8057" s="8" t="str">
        <f>IF(Sales_Pipeline[[#This Row],[Close_Date]]="","",TEXT(Sales_Pipeline[[#This Row],[Close_Date]],"mmm"))</f>
        <v>Nov</v>
      </c>
      <c r="M8057" s="8" t="str">
        <f>IF(Sales_Pipeline[[#This Row],[Close_Date]]="","","Q"&amp;ROUNDUP(MONTH(Sales_Pipeline[[#This Row],[Close_Date]])/3,0))</f>
        <v>Q4</v>
      </c>
      <c r="N8057" s="2" cm="1">
        <f t="array" ref="N8057">IFERROR(_xlfn.IFS(Sales_Pipeline[[#This Row],[Deal_Stage]]="Won",_xlfn.XLOOKUP(Sales_Pipeline[[#This Row],[Product]],Products!$A$2:$A$8,Products!$C$2:$C$8),Sales_Pipeline[[#This Row],[Deal_Stage]]="Lost",_xlfn.XLOOKUP(Sales_Pipeline[[#This Row],[Product]],Products!$A$2:$A$8,Products!$C$2:$C$8)),"")</f>
        <v>550</v>
      </c>
      <c r="O8057" s="2">
        <v>575</v>
      </c>
    </row>
    <row r="8058" spans="1:15" x14ac:dyDescent="0.3">
      <c r="A8058" t="s">
        <v>8204</v>
      </c>
      <c r="B8058" t="s">
        <v>37</v>
      </c>
      <c r="C8058" t="str">
        <f>_xlfn.XLOOKUP(Sales_Pipeline[[#This Row],[Sales_Agent]],Sales_Teams[Sales_Agent],Sales_Teams[Manager])</f>
        <v>Celia Rouche</v>
      </c>
      <c r="D8058" t="str">
        <f>_xlfn.XLOOKUP(Sales_Pipeline[[#This Row],[Manager]],Sales_Teams[Manager],Sales_Teams[Regional_Office])</f>
        <v>West</v>
      </c>
      <c r="E8058" t="s">
        <v>61</v>
      </c>
      <c r="F8058" t="s">
        <v>328</v>
      </c>
      <c r="G8058" t="str">
        <f>IFERROR(_xlfn.XLOOKUP(Sales_Pipeline[[#This Row],[Account]],Accounts!$A$2:$A$86,Accounts!$F$2:$F$86),"")</f>
        <v>United States</v>
      </c>
      <c r="H8058" t="s">
        <v>82</v>
      </c>
      <c r="I8058" s="3">
        <v>43055</v>
      </c>
      <c r="J8058" s="3">
        <v>43062</v>
      </c>
      <c r="K8058" s="8" t="str">
        <f>IF(Sales_Pipeline[[#This Row],[Close_Date]]="","",TEXT(Sales_Pipeline[[#This Row],[Close_Date]],"ddd"))</f>
        <v>Thu</v>
      </c>
      <c r="L8058" s="8" t="str">
        <f>IF(Sales_Pipeline[[#This Row],[Close_Date]]="","",TEXT(Sales_Pipeline[[#This Row],[Close_Date]],"mmm"))</f>
        <v>Nov</v>
      </c>
      <c r="M8058" s="8" t="str">
        <f>IF(Sales_Pipeline[[#This Row],[Close_Date]]="","","Q"&amp;ROUNDUP(MONTH(Sales_Pipeline[[#This Row],[Close_Date]])/3,0))</f>
        <v>Q4</v>
      </c>
      <c r="N8058" s="2" cm="1">
        <f t="array" ref="N8058">IFERROR(_xlfn.IFS(Sales_Pipeline[[#This Row],[Deal_Stage]]="Won",_xlfn.XLOOKUP(Sales_Pipeline[[#This Row],[Product]],Products!$A$2:$A$8,Products!$C$2:$C$8),Sales_Pipeline[[#This Row],[Deal_Stage]]="Lost",_xlfn.XLOOKUP(Sales_Pipeline[[#This Row],[Product]],Products!$A$2:$A$8,Products!$C$2:$C$8)),"")</f>
        <v>55</v>
      </c>
      <c r="O8058" s="2">
        <v>0</v>
      </c>
    </row>
    <row r="8059" spans="1:15" x14ac:dyDescent="0.3">
      <c r="A8059" t="s">
        <v>8205</v>
      </c>
      <c r="B8059" t="s">
        <v>45</v>
      </c>
      <c r="C8059" t="str">
        <f>_xlfn.XLOOKUP(Sales_Pipeline[[#This Row],[Sales_Agent]],Sales_Teams[Sales_Agent],Sales_Teams[Manager])</f>
        <v>Summer Sewald</v>
      </c>
      <c r="D8059" t="str">
        <f>_xlfn.XLOOKUP(Sales_Pipeline[[#This Row],[Manager]],Sales_Teams[Manager],Sales_Teams[Regional_Office])</f>
        <v>West</v>
      </c>
      <c r="E8059" t="s">
        <v>55</v>
      </c>
      <c r="G8059" t="str">
        <f>IFERROR(_xlfn.XLOOKUP(Sales_Pipeline[[#This Row],[Account]],Accounts!$A$2:$A$86,Accounts!$F$2:$F$86),"")</f>
        <v/>
      </c>
      <c r="H8059" t="s">
        <v>77</v>
      </c>
      <c r="I8059" s="3">
        <v>43055</v>
      </c>
      <c r="K8059" s="8" t="str">
        <f>IF(Sales_Pipeline[[#This Row],[Close_Date]]="","",TEXT(Sales_Pipeline[[#This Row],[Close_Date]],"ddd"))</f>
        <v/>
      </c>
      <c r="L8059" s="8" t="str">
        <f>IF(Sales_Pipeline[[#This Row],[Close_Date]]="","",TEXT(Sales_Pipeline[[#This Row],[Close_Date]],"mmm"))</f>
        <v/>
      </c>
      <c r="M8059" s="8" t="str">
        <f>IF(Sales_Pipeline[[#This Row],[Close_Date]]="","","Q"&amp;ROUNDUP(MONTH(Sales_Pipeline[[#This Row],[Close_Date]])/3,0))</f>
        <v/>
      </c>
      <c r="N8059" s="2" t="str" cm="1">
        <f t="array" ref="N8059">IFERROR(_xlfn.IFS(Sales_Pipeline[[#This Row],[Deal_Stage]]="Won",_xlfn.XLOOKUP(Sales_Pipeline[[#This Row],[Product]],Products!$A$2:$A$8,Products!$C$2:$C$8),Sales_Pipeline[[#This Row],[Deal_Stage]]="Lost",_xlfn.XLOOKUP(Sales_Pipeline[[#This Row],[Product]],Products!$A$2:$A$8,Products!$C$2:$C$8)),"")</f>
        <v/>
      </c>
      <c r="O8059" s="2">
        <v>0</v>
      </c>
    </row>
    <row r="8060" spans="1:15" x14ac:dyDescent="0.3">
      <c r="A8060" t="s">
        <v>8206</v>
      </c>
      <c r="B8060" t="s">
        <v>45</v>
      </c>
      <c r="C8060" t="str">
        <f>_xlfn.XLOOKUP(Sales_Pipeline[[#This Row],[Sales_Agent]],Sales_Teams[Sales_Agent],Sales_Teams[Manager])</f>
        <v>Summer Sewald</v>
      </c>
      <c r="D8060" t="str">
        <f>_xlfn.XLOOKUP(Sales_Pipeline[[#This Row],[Manager]],Sales_Teams[Manager],Sales_Teams[Regional_Office])</f>
        <v>West</v>
      </c>
      <c r="E8060" t="s">
        <v>76</v>
      </c>
      <c r="F8060" t="s">
        <v>70</v>
      </c>
      <c r="G8060" t="str">
        <f>IFERROR(_xlfn.XLOOKUP(Sales_Pipeline[[#This Row],[Account]],Accounts!$A$2:$A$86,Accounts!$F$2:$F$86),"")</f>
        <v>United States</v>
      </c>
      <c r="H8060" t="s">
        <v>57</v>
      </c>
      <c r="I8060" s="3">
        <v>43055</v>
      </c>
      <c r="J8060" s="3">
        <v>43070</v>
      </c>
      <c r="K8060" s="8" t="str">
        <f>IF(Sales_Pipeline[[#This Row],[Close_Date]]="","",TEXT(Sales_Pipeline[[#This Row],[Close_Date]],"ddd"))</f>
        <v>Fri</v>
      </c>
      <c r="L8060" s="8" t="str">
        <f>IF(Sales_Pipeline[[#This Row],[Close_Date]]="","",TEXT(Sales_Pipeline[[#This Row],[Close_Date]],"mmm"))</f>
        <v>Dec</v>
      </c>
      <c r="M8060" s="8" t="str">
        <f>IF(Sales_Pipeline[[#This Row],[Close_Date]]="","","Q"&amp;ROUNDUP(MONTH(Sales_Pipeline[[#This Row],[Close_Date]])/3,0))</f>
        <v>Q4</v>
      </c>
      <c r="N8060" s="2" cm="1">
        <f t="array" ref="N8060">IFERROR(_xlfn.IFS(Sales_Pipeline[[#This Row],[Deal_Stage]]="Won",_xlfn.XLOOKUP(Sales_Pipeline[[#This Row],[Product]],Products!$A$2:$A$8,Products!$C$2:$C$8),Sales_Pipeline[[#This Row],[Deal_Stage]]="Lost",_xlfn.XLOOKUP(Sales_Pipeline[[#This Row],[Product]],Products!$A$2:$A$8,Products!$C$2:$C$8)),"")</f>
        <v>3393</v>
      </c>
      <c r="O8060" s="2">
        <v>3271</v>
      </c>
    </row>
    <row r="8061" spans="1:15" x14ac:dyDescent="0.3">
      <c r="A8061" t="s">
        <v>8207</v>
      </c>
      <c r="B8061" t="s">
        <v>9</v>
      </c>
      <c r="C8061" t="str">
        <f>_xlfn.XLOOKUP(Sales_Pipeline[[#This Row],[Sales_Agent]],Sales_Teams[Sales_Agent],Sales_Teams[Manager])</f>
        <v>Dustin Brinkmann</v>
      </c>
      <c r="D8061" t="str">
        <f>_xlfn.XLOOKUP(Sales_Pipeline[[#This Row],[Manager]],Sales_Teams[Manager],Sales_Teams[Regional_Office])</f>
        <v>Central</v>
      </c>
      <c r="E8061" t="s">
        <v>84</v>
      </c>
      <c r="F8061" t="s">
        <v>79</v>
      </c>
      <c r="G8061" t="str">
        <f>IFERROR(_xlfn.XLOOKUP(Sales_Pipeline[[#This Row],[Account]],Accounts!$A$2:$A$86,Accounts!$F$2:$F$86),"")</f>
        <v>Philipines</v>
      </c>
      <c r="H8061" t="s">
        <v>82</v>
      </c>
      <c r="I8061" s="3">
        <v>43055</v>
      </c>
      <c r="J8061" s="3">
        <v>43056</v>
      </c>
      <c r="K8061" s="8" t="str">
        <f>IF(Sales_Pipeline[[#This Row],[Close_Date]]="","",TEXT(Sales_Pipeline[[#This Row],[Close_Date]],"ddd"))</f>
        <v>Fri</v>
      </c>
      <c r="L8061" s="8" t="str">
        <f>IF(Sales_Pipeline[[#This Row],[Close_Date]]="","",TEXT(Sales_Pipeline[[#This Row],[Close_Date]],"mmm"))</f>
        <v>Nov</v>
      </c>
      <c r="M8061" s="8" t="str">
        <f>IF(Sales_Pipeline[[#This Row],[Close_Date]]="","","Q"&amp;ROUNDUP(MONTH(Sales_Pipeline[[#This Row],[Close_Date]])/3,0))</f>
        <v>Q4</v>
      </c>
      <c r="N8061" s="2" cm="1">
        <f t="array" ref="N8061">IFERROR(_xlfn.IFS(Sales_Pipeline[[#This Row],[Deal_Stage]]="Won",_xlfn.XLOOKUP(Sales_Pipeline[[#This Row],[Product]],Products!$A$2:$A$8,Products!$C$2:$C$8),Sales_Pipeline[[#This Row],[Deal_Stage]]="Lost",_xlfn.XLOOKUP(Sales_Pipeline[[#This Row],[Product]],Products!$A$2:$A$8,Products!$C$2:$C$8)),"")</f>
        <v>5482</v>
      </c>
      <c r="O8061" s="2">
        <v>0</v>
      </c>
    </row>
    <row r="8062" spans="1:15" x14ac:dyDescent="0.3">
      <c r="A8062" t="s">
        <v>8208</v>
      </c>
      <c r="B8062" t="s">
        <v>14</v>
      </c>
      <c r="C8062" t="str">
        <f>_xlfn.XLOOKUP(Sales_Pipeline[[#This Row],[Sales_Agent]],Sales_Teams[Sales_Agent],Sales_Teams[Manager])</f>
        <v>Melvin Marxen</v>
      </c>
      <c r="D8062" t="str">
        <f>_xlfn.XLOOKUP(Sales_Pipeline[[#This Row],[Manager]],Sales_Teams[Manager],Sales_Teams[Regional_Office])</f>
        <v>Central</v>
      </c>
      <c r="E8062" t="s">
        <v>55</v>
      </c>
      <c r="F8062" t="s">
        <v>56</v>
      </c>
      <c r="G8062" t="str">
        <f>IFERROR(_xlfn.XLOOKUP(Sales_Pipeline[[#This Row],[Account]],Accounts!$A$2:$A$86,Accounts!$F$2:$F$86),"")</f>
        <v>United States</v>
      </c>
      <c r="H8062" t="s">
        <v>82</v>
      </c>
      <c r="I8062" s="3">
        <v>43055</v>
      </c>
      <c r="J8062" s="3">
        <v>43065</v>
      </c>
      <c r="K8062" s="8" t="str">
        <f>IF(Sales_Pipeline[[#This Row],[Close_Date]]="","",TEXT(Sales_Pipeline[[#This Row],[Close_Date]],"ddd"))</f>
        <v>Sun</v>
      </c>
      <c r="L8062" s="8" t="str">
        <f>IF(Sales_Pipeline[[#This Row],[Close_Date]]="","",TEXT(Sales_Pipeline[[#This Row],[Close_Date]],"mmm"))</f>
        <v>Nov</v>
      </c>
      <c r="M8062" s="8" t="str">
        <f>IF(Sales_Pipeline[[#This Row],[Close_Date]]="","","Q"&amp;ROUNDUP(MONTH(Sales_Pipeline[[#This Row],[Close_Date]])/3,0))</f>
        <v>Q4</v>
      </c>
      <c r="N8062" s="2" cm="1">
        <f t="array" ref="N8062">IFERROR(_xlfn.IFS(Sales_Pipeline[[#This Row],[Deal_Stage]]="Won",_xlfn.XLOOKUP(Sales_Pipeline[[#This Row],[Product]],Products!$A$2:$A$8,Products!$C$2:$C$8),Sales_Pipeline[[#This Row],[Deal_Stage]]="Lost",_xlfn.XLOOKUP(Sales_Pipeline[[#This Row],[Product]],Products!$A$2:$A$8,Products!$C$2:$C$8)),"")</f>
        <v>1096</v>
      </c>
      <c r="O8062" s="2">
        <v>0</v>
      </c>
    </row>
    <row r="8063" spans="1:15" x14ac:dyDescent="0.3">
      <c r="A8063" t="s">
        <v>8209</v>
      </c>
      <c r="B8063" t="s">
        <v>29</v>
      </c>
      <c r="C8063" t="str">
        <f>_xlfn.XLOOKUP(Sales_Pipeline[[#This Row],[Sales_Agent]],Sales_Teams[Sales_Agent],Sales_Teams[Manager])</f>
        <v>Rocco Neubert</v>
      </c>
      <c r="D8063" t="str">
        <f>_xlfn.XLOOKUP(Sales_Pipeline[[#This Row],[Manager]],Sales_Teams[Manager],Sales_Teams[Regional_Office])</f>
        <v>East</v>
      </c>
      <c r="E8063" t="s">
        <v>55</v>
      </c>
      <c r="F8063" t="s">
        <v>129</v>
      </c>
      <c r="G8063" t="str">
        <f>IFERROR(_xlfn.XLOOKUP(Sales_Pipeline[[#This Row],[Account]],Accounts!$A$2:$A$86,Accounts!$F$2:$F$86),"")</f>
        <v>Jordan</v>
      </c>
      <c r="H8063" t="s">
        <v>57</v>
      </c>
      <c r="I8063" s="3">
        <v>43055</v>
      </c>
      <c r="J8063" s="3">
        <v>43063</v>
      </c>
      <c r="K8063" s="8" t="str">
        <f>IF(Sales_Pipeline[[#This Row],[Close_Date]]="","",TEXT(Sales_Pipeline[[#This Row],[Close_Date]],"ddd"))</f>
        <v>Fri</v>
      </c>
      <c r="L8063" s="8" t="str">
        <f>IF(Sales_Pipeline[[#This Row],[Close_Date]]="","",TEXT(Sales_Pipeline[[#This Row],[Close_Date]],"mmm"))</f>
        <v>Nov</v>
      </c>
      <c r="M8063" s="8" t="str">
        <f>IF(Sales_Pipeline[[#This Row],[Close_Date]]="","","Q"&amp;ROUNDUP(MONTH(Sales_Pipeline[[#This Row],[Close_Date]])/3,0))</f>
        <v>Q4</v>
      </c>
      <c r="N8063" s="2" cm="1">
        <f t="array" ref="N8063">IFERROR(_xlfn.IFS(Sales_Pipeline[[#This Row],[Deal_Stage]]="Won",_xlfn.XLOOKUP(Sales_Pipeline[[#This Row],[Product]],Products!$A$2:$A$8,Products!$C$2:$C$8),Sales_Pipeline[[#This Row],[Deal_Stage]]="Lost",_xlfn.XLOOKUP(Sales_Pipeline[[#This Row],[Product]],Products!$A$2:$A$8,Products!$C$2:$C$8)),"")</f>
        <v>1096</v>
      </c>
      <c r="O8063" s="2">
        <v>1035</v>
      </c>
    </row>
    <row r="8064" spans="1:15" x14ac:dyDescent="0.3">
      <c r="A8064" t="s">
        <v>8210</v>
      </c>
      <c r="B8064" t="s">
        <v>30</v>
      </c>
      <c r="C8064" t="str">
        <f>_xlfn.XLOOKUP(Sales_Pipeline[[#This Row],[Sales_Agent]],Sales_Teams[Sales_Agent],Sales_Teams[Manager])</f>
        <v>Rocco Neubert</v>
      </c>
      <c r="D8064" t="str">
        <f>_xlfn.XLOOKUP(Sales_Pipeline[[#This Row],[Manager]],Sales_Teams[Manager],Sales_Teams[Regional_Office])</f>
        <v>East</v>
      </c>
      <c r="E8064" t="s">
        <v>61</v>
      </c>
      <c r="F8064" t="s">
        <v>231</v>
      </c>
      <c r="G8064" t="str">
        <f>IFERROR(_xlfn.XLOOKUP(Sales_Pipeline[[#This Row],[Account]],Accounts!$A$2:$A$86,Accounts!$F$2:$F$86),"")</f>
        <v>United States</v>
      </c>
      <c r="H8064" t="s">
        <v>82</v>
      </c>
      <c r="I8064" s="3">
        <v>43056</v>
      </c>
      <c r="J8064" s="3">
        <v>43073</v>
      </c>
      <c r="K8064" s="8" t="str">
        <f>IF(Sales_Pipeline[[#This Row],[Close_Date]]="","",TEXT(Sales_Pipeline[[#This Row],[Close_Date]],"ddd"))</f>
        <v>Mon</v>
      </c>
      <c r="L8064" s="8" t="str">
        <f>IF(Sales_Pipeline[[#This Row],[Close_Date]]="","",TEXT(Sales_Pipeline[[#This Row],[Close_Date]],"mmm"))</f>
        <v>Dec</v>
      </c>
      <c r="M8064" s="8" t="str">
        <f>IF(Sales_Pipeline[[#This Row],[Close_Date]]="","","Q"&amp;ROUNDUP(MONTH(Sales_Pipeline[[#This Row],[Close_Date]])/3,0))</f>
        <v>Q4</v>
      </c>
      <c r="N8064" s="2" cm="1">
        <f t="array" ref="N8064">IFERROR(_xlfn.IFS(Sales_Pipeline[[#This Row],[Deal_Stage]]="Won",_xlfn.XLOOKUP(Sales_Pipeline[[#This Row],[Product]],Products!$A$2:$A$8,Products!$C$2:$C$8),Sales_Pipeline[[#This Row],[Deal_Stage]]="Lost",_xlfn.XLOOKUP(Sales_Pipeline[[#This Row],[Product]],Products!$A$2:$A$8,Products!$C$2:$C$8)),"")</f>
        <v>55</v>
      </c>
      <c r="O8064" s="2">
        <v>0</v>
      </c>
    </row>
    <row r="8065" spans="1:15" x14ac:dyDescent="0.3">
      <c r="A8065" t="s">
        <v>8211</v>
      </c>
      <c r="B8065" t="s">
        <v>15</v>
      </c>
      <c r="C8065" t="str">
        <f>_xlfn.XLOOKUP(Sales_Pipeline[[#This Row],[Sales_Agent]],Sales_Teams[Sales_Agent],Sales_Teams[Manager])</f>
        <v>Melvin Marxen</v>
      </c>
      <c r="D8065" t="str">
        <f>_xlfn.XLOOKUP(Sales_Pipeline[[#This Row],[Manager]],Sales_Teams[Manager],Sales_Teams[Regional_Office])</f>
        <v>Central</v>
      </c>
      <c r="E8065" t="s">
        <v>84</v>
      </c>
      <c r="F8065" t="s">
        <v>333</v>
      </c>
      <c r="G8065" t="str">
        <f>IFERROR(_xlfn.XLOOKUP(Sales_Pipeline[[#This Row],[Account]],Accounts!$A$2:$A$86,Accounts!$F$2:$F$86),"")</f>
        <v>United States</v>
      </c>
      <c r="H8065" t="s">
        <v>57</v>
      </c>
      <c r="I8065" s="3">
        <v>43056</v>
      </c>
      <c r="J8065" s="3">
        <v>43063</v>
      </c>
      <c r="K8065" s="8" t="str">
        <f>IF(Sales_Pipeline[[#This Row],[Close_Date]]="","",TEXT(Sales_Pipeline[[#This Row],[Close_Date]],"ddd"))</f>
        <v>Fri</v>
      </c>
      <c r="L8065" s="8" t="str">
        <f>IF(Sales_Pipeline[[#This Row],[Close_Date]]="","",TEXT(Sales_Pipeline[[#This Row],[Close_Date]],"mmm"))</f>
        <v>Nov</v>
      </c>
      <c r="M8065" s="8" t="str">
        <f>IF(Sales_Pipeline[[#This Row],[Close_Date]]="","","Q"&amp;ROUNDUP(MONTH(Sales_Pipeline[[#This Row],[Close_Date]])/3,0))</f>
        <v>Q4</v>
      </c>
      <c r="N8065" s="2" cm="1">
        <f t="array" ref="N8065">IFERROR(_xlfn.IFS(Sales_Pipeline[[#This Row],[Deal_Stage]]="Won",_xlfn.XLOOKUP(Sales_Pipeline[[#This Row],[Product]],Products!$A$2:$A$8,Products!$C$2:$C$8),Sales_Pipeline[[#This Row],[Deal_Stage]]="Lost",_xlfn.XLOOKUP(Sales_Pipeline[[#This Row],[Product]],Products!$A$2:$A$8,Products!$C$2:$C$8)),"")</f>
        <v>5482</v>
      </c>
      <c r="O8065" s="2">
        <v>4880</v>
      </c>
    </row>
    <row r="8066" spans="1:15" x14ac:dyDescent="0.3">
      <c r="A8066" t="s">
        <v>8212</v>
      </c>
      <c r="B8066" t="s">
        <v>28</v>
      </c>
      <c r="C8066" t="str">
        <f>_xlfn.XLOOKUP(Sales_Pipeline[[#This Row],[Sales_Agent]],Sales_Teams[Sales_Agent],Sales_Teams[Manager])</f>
        <v>Rocco Neubert</v>
      </c>
      <c r="D8066" t="str">
        <f>_xlfn.XLOOKUP(Sales_Pipeline[[#This Row],[Manager]],Sales_Teams[Manager],Sales_Teams[Regional_Office])</f>
        <v>East</v>
      </c>
      <c r="E8066" t="s">
        <v>76</v>
      </c>
      <c r="F8066" t="s">
        <v>293</v>
      </c>
      <c r="G8066" t="str">
        <f>IFERROR(_xlfn.XLOOKUP(Sales_Pipeline[[#This Row],[Account]],Accounts!$A$2:$A$86,Accounts!$F$2:$F$86),"")</f>
        <v>United States</v>
      </c>
      <c r="H8066" t="s">
        <v>57</v>
      </c>
      <c r="I8066" s="3">
        <v>43056</v>
      </c>
      <c r="J8066" s="3">
        <v>43068</v>
      </c>
      <c r="K8066" s="8" t="str">
        <f>IF(Sales_Pipeline[[#This Row],[Close_Date]]="","",TEXT(Sales_Pipeline[[#This Row],[Close_Date]],"ddd"))</f>
        <v>Wed</v>
      </c>
      <c r="L8066" s="8" t="str">
        <f>IF(Sales_Pipeline[[#This Row],[Close_Date]]="","",TEXT(Sales_Pipeline[[#This Row],[Close_Date]],"mmm"))</f>
        <v>Nov</v>
      </c>
      <c r="M8066" s="8" t="str">
        <f>IF(Sales_Pipeline[[#This Row],[Close_Date]]="","","Q"&amp;ROUNDUP(MONTH(Sales_Pipeline[[#This Row],[Close_Date]])/3,0))</f>
        <v>Q4</v>
      </c>
      <c r="N8066" s="2" cm="1">
        <f t="array" ref="N8066">IFERROR(_xlfn.IFS(Sales_Pipeline[[#This Row],[Deal_Stage]]="Won",_xlfn.XLOOKUP(Sales_Pipeline[[#This Row],[Product]],Products!$A$2:$A$8,Products!$C$2:$C$8),Sales_Pipeline[[#This Row],[Deal_Stage]]="Lost",_xlfn.XLOOKUP(Sales_Pipeline[[#This Row],[Product]],Products!$A$2:$A$8,Products!$C$2:$C$8)),"")</f>
        <v>3393</v>
      </c>
      <c r="O8066" s="2">
        <v>3644</v>
      </c>
    </row>
    <row r="8067" spans="1:15" x14ac:dyDescent="0.3">
      <c r="A8067" t="s">
        <v>8213</v>
      </c>
      <c r="B8067" t="s">
        <v>38</v>
      </c>
      <c r="C8067" t="str">
        <f>_xlfn.XLOOKUP(Sales_Pipeline[[#This Row],[Sales_Agent]],Sales_Teams[Sales_Agent],Sales_Teams[Manager])</f>
        <v>Celia Rouche</v>
      </c>
      <c r="D8067" t="str">
        <f>_xlfn.XLOOKUP(Sales_Pipeline[[#This Row],[Manager]],Sales_Teams[Manager],Sales_Teams[Regional_Office])</f>
        <v>West</v>
      </c>
      <c r="E8067" t="s">
        <v>76</v>
      </c>
      <c r="F8067" t="s">
        <v>185</v>
      </c>
      <c r="G8067" t="str">
        <f>IFERROR(_xlfn.XLOOKUP(Sales_Pipeline[[#This Row],[Account]],Accounts!$A$2:$A$86,Accounts!$F$2:$F$86),"")</f>
        <v>United States</v>
      </c>
      <c r="H8067" t="s">
        <v>57</v>
      </c>
      <c r="I8067" s="3">
        <v>43056</v>
      </c>
      <c r="J8067" s="3">
        <v>43082</v>
      </c>
      <c r="K8067" s="8" t="str">
        <f>IF(Sales_Pipeline[[#This Row],[Close_Date]]="","",TEXT(Sales_Pipeline[[#This Row],[Close_Date]],"ddd"))</f>
        <v>Wed</v>
      </c>
      <c r="L8067" s="8" t="str">
        <f>IF(Sales_Pipeline[[#This Row],[Close_Date]]="","",TEXT(Sales_Pipeline[[#This Row],[Close_Date]],"mmm"))</f>
        <v>Dec</v>
      </c>
      <c r="M8067" s="8" t="str">
        <f>IF(Sales_Pipeline[[#This Row],[Close_Date]]="","","Q"&amp;ROUNDUP(MONTH(Sales_Pipeline[[#This Row],[Close_Date]])/3,0))</f>
        <v>Q4</v>
      </c>
      <c r="N8067" s="2" cm="1">
        <f t="array" ref="N8067">IFERROR(_xlfn.IFS(Sales_Pipeline[[#This Row],[Deal_Stage]]="Won",_xlfn.XLOOKUP(Sales_Pipeline[[#This Row],[Product]],Products!$A$2:$A$8,Products!$C$2:$C$8),Sales_Pipeline[[#This Row],[Deal_Stage]]="Lost",_xlfn.XLOOKUP(Sales_Pipeline[[#This Row],[Product]],Products!$A$2:$A$8,Products!$C$2:$C$8)),"")</f>
        <v>3393</v>
      </c>
      <c r="O8067" s="2">
        <v>3538</v>
      </c>
    </row>
    <row r="8068" spans="1:15" x14ac:dyDescent="0.3">
      <c r="A8068" t="s">
        <v>8214</v>
      </c>
      <c r="B8068" t="s">
        <v>43</v>
      </c>
      <c r="C8068" t="str">
        <f>_xlfn.XLOOKUP(Sales_Pipeline[[#This Row],[Sales_Agent]],Sales_Teams[Sales_Agent],Sales_Teams[Manager])</f>
        <v>Summer Sewald</v>
      </c>
      <c r="D8068" t="str">
        <f>_xlfn.XLOOKUP(Sales_Pipeline[[#This Row],[Manager]],Sales_Teams[Manager],Sales_Teams[Regional_Office])</f>
        <v>West</v>
      </c>
      <c r="E8068" t="s">
        <v>55</v>
      </c>
      <c r="F8068" t="s">
        <v>72</v>
      </c>
      <c r="G8068" t="str">
        <f>IFERROR(_xlfn.XLOOKUP(Sales_Pipeline[[#This Row],[Account]],Accounts!$A$2:$A$86,Accounts!$F$2:$F$86),"")</f>
        <v>United States</v>
      </c>
      <c r="H8068" t="s">
        <v>82</v>
      </c>
      <c r="I8068" s="3">
        <v>43056</v>
      </c>
      <c r="J8068" s="3">
        <v>43066</v>
      </c>
      <c r="K8068" s="8" t="str">
        <f>IF(Sales_Pipeline[[#This Row],[Close_Date]]="","",TEXT(Sales_Pipeline[[#This Row],[Close_Date]],"ddd"))</f>
        <v>Mon</v>
      </c>
      <c r="L8068" s="8" t="str">
        <f>IF(Sales_Pipeline[[#This Row],[Close_Date]]="","",TEXT(Sales_Pipeline[[#This Row],[Close_Date]],"mmm"))</f>
        <v>Nov</v>
      </c>
      <c r="M8068" s="8" t="str">
        <f>IF(Sales_Pipeline[[#This Row],[Close_Date]]="","","Q"&amp;ROUNDUP(MONTH(Sales_Pipeline[[#This Row],[Close_Date]])/3,0))</f>
        <v>Q4</v>
      </c>
      <c r="N8068" s="2" cm="1">
        <f t="array" ref="N8068">IFERROR(_xlfn.IFS(Sales_Pipeline[[#This Row],[Deal_Stage]]="Won",_xlfn.XLOOKUP(Sales_Pipeline[[#This Row],[Product]],Products!$A$2:$A$8,Products!$C$2:$C$8),Sales_Pipeline[[#This Row],[Deal_Stage]]="Lost",_xlfn.XLOOKUP(Sales_Pipeline[[#This Row],[Product]],Products!$A$2:$A$8,Products!$C$2:$C$8)),"")</f>
        <v>1096</v>
      </c>
      <c r="O8068" s="2">
        <v>0</v>
      </c>
    </row>
    <row r="8069" spans="1:15" x14ac:dyDescent="0.3">
      <c r="A8069" t="s">
        <v>8215</v>
      </c>
      <c r="B8069" t="s">
        <v>42</v>
      </c>
      <c r="C8069" t="str">
        <f>_xlfn.XLOOKUP(Sales_Pipeline[[#This Row],[Sales_Agent]],Sales_Teams[Sales_Agent],Sales_Teams[Manager])</f>
        <v>Summer Sewald</v>
      </c>
      <c r="D8069" t="str">
        <f>_xlfn.XLOOKUP(Sales_Pipeline[[#This Row],[Manager]],Sales_Teams[Manager],Sales_Teams[Regional_Office])</f>
        <v>West</v>
      </c>
      <c r="E8069" t="s">
        <v>63</v>
      </c>
      <c r="F8069" t="s">
        <v>166</v>
      </c>
      <c r="G8069" t="str">
        <f>IFERROR(_xlfn.XLOOKUP(Sales_Pipeline[[#This Row],[Account]],Accounts!$A$2:$A$86,Accounts!$F$2:$F$86),"")</f>
        <v>United States</v>
      </c>
      <c r="H8069" t="s">
        <v>82</v>
      </c>
      <c r="I8069" s="3">
        <v>43056</v>
      </c>
      <c r="J8069" s="3">
        <v>43066</v>
      </c>
      <c r="K8069" s="8" t="str">
        <f>IF(Sales_Pipeline[[#This Row],[Close_Date]]="","",TEXT(Sales_Pipeline[[#This Row],[Close_Date]],"ddd"))</f>
        <v>Mon</v>
      </c>
      <c r="L8069" s="8" t="str">
        <f>IF(Sales_Pipeline[[#This Row],[Close_Date]]="","",TEXT(Sales_Pipeline[[#This Row],[Close_Date]],"mmm"))</f>
        <v>Nov</v>
      </c>
      <c r="M8069" s="8" t="str">
        <f>IF(Sales_Pipeline[[#This Row],[Close_Date]]="","","Q"&amp;ROUNDUP(MONTH(Sales_Pipeline[[#This Row],[Close_Date]])/3,0))</f>
        <v>Q4</v>
      </c>
      <c r="N8069" s="2" cm="1">
        <f t="array" ref="N8069">IFERROR(_xlfn.IFS(Sales_Pipeline[[#This Row],[Deal_Stage]]="Won",_xlfn.XLOOKUP(Sales_Pipeline[[#This Row],[Product]],Products!$A$2:$A$8,Products!$C$2:$C$8),Sales_Pipeline[[#This Row],[Deal_Stage]]="Lost",_xlfn.XLOOKUP(Sales_Pipeline[[#This Row],[Product]],Products!$A$2:$A$8,Products!$C$2:$C$8)),"")</f>
        <v>550</v>
      </c>
      <c r="O8069" s="2">
        <v>0</v>
      </c>
    </row>
    <row r="8070" spans="1:15" x14ac:dyDescent="0.3">
      <c r="A8070" t="s">
        <v>8216</v>
      </c>
      <c r="B8070" t="s">
        <v>29</v>
      </c>
      <c r="C8070" t="str">
        <f>_xlfn.XLOOKUP(Sales_Pipeline[[#This Row],[Sales_Agent]],Sales_Teams[Sales_Agent],Sales_Teams[Manager])</f>
        <v>Rocco Neubert</v>
      </c>
      <c r="D8070" t="str">
        <f>_xlfn.XLOOKUP(Sales_Pipeline[[#This Row],[Manager]],Sales_Teams[Manager],Sales_Teams[Regional_Office])</f>
        <v>East</v>
      </c>
      <c r="E8070" t="s">
        <v>8953</v>
      </c>
      <c r="F8070" t="s">
        <v>209</v>
      </c>
      <c r="G8070" t="str">
        <f>IFERROR(_xlfn.XLOOKUP(Sales_Pipeline[[#This Row],[Account]],Accounts!$A$2:$A$86,Accounts!$F$2:$F$86),"")</f>
        <v>United States</v>
      </c>
      <c r="H8070" t="s">
        <v>57</v>
      </c>
      <c r="I8070" s="3">
        <v>43056</v>
      </c>
      <c r="J8070" s="3">
        <v>43075</v>
      </c>
      <c r="K8070" s="8" t="str">
        <f>IF(Sales_Pipeline[[#This Row],[Close_Date]]="","",TEXT(Sales_Pipeline[[#This Row],[Close_Date]],"ddd"))</f>
        <v>Wed</v>
      </c>
      <c r="L8070" s="8" t="str">
        <f>IF(Sales_Pipeline[[#This Row],[Close_Date]]="","",TEXT(Sales_Pipeline[[#This Row],[Close_Date]],"mmm"))</f>
        <v>Dec</v>
      </c>
      <c r="M8070" s="8" t="str">
        <f>IF(Sales_Pipeline[[#This Row],[Close_Date]]="","","Q"&amp;ROUNDUP(MONTH(Sales_Pipeline[[#This Row],[Close_Date]])/3,0))</f>
        <v>Q4</v>
      </c>
      <c r="N8070" s="2" cm="1">
        <f t="array" ref="N8070">IFERROR(_xlfn.IFS(Sales_Pipeline[[#This Row],[Deal_Stage]]="Won",_xlfn.XLOOKUP(Sales_Pipeline[[#This Row],[Product]],Products!$A$2:$A$8,Products!$C$2:$C$8),Sales_Pipeline[[#This Row],[Deal_Stage]]="Lost",_xlfn.XLOOKUP(Sales_Pipeline[[#This Row],[Product]],Products!$A$2:$A$8,Products!$C$2:$C$8)),"")</f>
        <v>4821</v>
      </c>
      <c r="O8070" s="2">
        <v>4154</v>
      </c>
    </row>
    <row r="8071" spans="1:15" x14ac:dyDescent="0.3">
      <c r="A8071" t="s">
        <v>8217</v>
      </c>
      <c r="B8071" t="s">
        <v>21</v>
      </c>
      <c r="C8071" t="str">
        <f>_xlfn.XLOOKUP(Sales_Pipeline[[#This Row],[Sales_Agent]],Sales_Teams[Sales_Agent],Sales_Teams[Manager])</f>
        <v>Cara Losch</v>
      </c>
      <c r="D8071" t="str">
        <f>_xlfn.XLOOKUP(Sales_Pipeline[[#This Row],[Manager]],Sales_Teams[Manager],Sales_Teams[Regional_Office])</f>
        <v>East</v>
      </c>
      <c r="E8071" t="s">
        <v>8953</v>
      </c>
      <c r="F8071" t="s">
        <v>425</v>
      </c>
      <c r="G8071" t="str">
        <f>IFERROR(_xlfn.XLOOKUP(Sales_Pipeline[[#This Row],[Account]],Accounts!$A$2:$A$86,Accounts!$F$2:$F$86),"")</f>
        <v>United States</v>
      </c>
      <c r="H8071" t="s">
        <v>57</v>
      </c>
      <c r="I8071" s="3">
        <v>43056</v>
      </c>
      <c r="J8071" s="3">
        <v>43065</v>
      </c>
      <c r="K8071" s="8" t="str">
        <f>IF(Sales_Pipeline[[#This Row],[Close_Date]]="","",TEXT(Sales_Pipeline[[#This Row],[Close_Date]],"ddd"))</f>
        <v>Sun</v>
      </c>
      <c r="L8071" s="8" t="str">
        <f>IF(Sales_Pipeline[[#This Row],[Close_Date]]="","",TEXT(Sales_Pipeline[[#This Row],[Close_Date]],"mmm"))</f>
        <v>Nov</v>
      </c>
      <c r="M8071" s="8" t="str">
        <f>IF(Sales_Pipeline[[#This Row],[Close_Date]]="","","Q"&amp;ROUNDUP(MONTH(Sales_Pipeline[[#This Row],[Close_Date]])/3,0))</f>
        <v>Q4</v>
      </c>
      <c r="N8071" s="2" cm="1">
        <f t="array" ref="N8071">IFERROR(_xlfn.IFS(Sales_Pipeline[[#This Row],[Deal_Stage]]="Won",_xlfn.XLOOKUP(Sales_Pipeline[[#This Row],[Product]],Products!$A$2:$A$8,Products!$C$2:$C$8),Sales_Pipeline[[#This Row],[Deal_Stage]]="Lost",_xlfn.XLOOKUP(Sales_Pipeline[[#This Row],[Product]],Products!$A$2:$A$8,Products!$C$2:$C$8)),"")</f>
        <v>4821</v>
      </c>
      <c r="O8071" s="2">
        <v>4620</v>
      </c>
    </row>
    <row r="8072" spans="1:15" x14ac:dyDescent="0.3">
      <c r="A8072" t="s">
        <v>8218</v>
      </c>
      <c r="B8072" t="s">
        <v>7</v>
      </c>
      <c r="C8072" t="str">
        <f>_xlfn.XLOOKUP(Sales_Pipeline[[#This Row],[Sales_Agent]],Sales_Teams[Sales_Agent],Sales_Teams[Manager])</f>
        <v>Dustin Brinkmann</v>
      </c>
      <c r="D8072" t="str">
        <f>_xlfn.XLOOKUP(Sales_Pipeline[[#This Row],[Manager]],Sales_Teams[Manager],Sales_Teams[Regional_Office])</f>
        <v>Central</v>
      </c>
      <c r="E8072" t="s">
        <v>84</v>
      </c>
      <c r="F8072" t="s">
        <v>223</v>
      </c>
      <c r="G8072" t="str">
        <f>IFERROR(_xlfn.XLOOKUP(Sales_Pipeline[[#This Row],[Account]],Accounts!$A$2:$A$86,Accounts!$F$2:$F$86),"")</f>
        <v>United States</v>
      </c>
      <c r="H8072" t="s">
        <v>57</v>
      </c>
      <c r="I8072" s="3">
        <v>43056</v>
      </c>
      <c r="J8072" s="3">
        <v>43057</v>
      </c>
      <c r="K8072" s="8" t="str">
        <f>IF(Sales_Pipeline[[#This Row],[Close_Date]]="","",TEXT(Sales_Pipeline[[#This Row],[Close_Date]],"ddd"))</f>
        <v>Sat</v>
      </c>
      <c r="L8072" s="8" t="str">
        <f>IF(Sales_Pipeline[[#This Row],[Close_Date]]="","",TEXT(Sales_Pipeline[[#This Row],[Close_Date]],"mmm"))</f>
        <v>Nov</v>
      </c>
      <c r="M8072" s="8" t="str">
        <f>IF(Sales_Pipeline[[#This Row],[Close_Date]]="","","Q"&amp;ROUNDUP(MONTH(Sales_Pipeline[[#This Row],[Close_Date]])/3,0))</f>
        <v>Q4</v>
      </c>
      <c r="N8072" s="2" cm="1">
        <f t="array" ref="N8072">IFERROR(_xlfn.IFS(Sales_Pipeline[[#This Row],[Deal_Stage]]="Won",_xlfn.XLOOKUP(Sales_Pipeline[[#This Row],[Product]],Products!$A$2:$A$8,Products!$C$2:$C$8),Sales_Pipeline[[#This Row],[Deal_Stage]]="Lost",_xlfn.XLOOKUP(Sales_Pipeline[[#This Row],[Product]],Products!$A$2:$A$8,Products!$C$2:$C$8)),"")</f>
        <v>5482</v>
      </c>
      <c r="O8072" s="2">
        <v>5653</v>
      </c>
    </row>
    <row r="8073" spans="1:15" x14ac:dyDescent="0.3">
      <c r="A8073" t="s">
        <v>8219</v>
      </c>
      <c r="B8073" t="s">
        <v>17</v>
      </c>
      <c r="C8073" t="str">
        <f>_xlfn.XLOOKUP(Sales_Pipeline[[#This Row],[Sales_Agent]],Sales_Teams[Sales_Agent],Sales_Teams[Manager])</f>
        <v>Cara Losch</v>
      </c>
      <c r="D8073" t="str">
        <f>_xlfn.XLOOKUP(Sales_Pipeline[[#This Row],[Manager]],Sales_Teams[Manager],Sales_Teams[Regional_Office])</f>
        <v>East</v>
      </c>
      <c r="E8073" t="s">
        <v>61</v>
      </c>
      <c r="F8073" t="s">
        <v>182</v>
      </c>
      <c r="G8073" t="str">
        <f>IFERROR(_xlfn.XLOOKUP(Sales_Pipeline[[#This Row],[Account]],Accounts!$A$2:$A$86,Accounts!$F$2:$F$86),"")</f>
        <v>United States</v>
      </c>
      <c r="H8073" t="s">
        <v>82</v>
      </c>
      <c r="I8073" s="3">
        <v>43056</v>
      </c>
      <c r="J8073" s="3">
        <v>43064</v>
      </c>
      <c r="K8073" s="8" t="str">
        <f>IF(Sales_Pipeline[[#This Row],[Close_Date]]="","",TEXT(Sales_Pipeline[[#This Row],[Close_Date]],"ddd"))</f>
        <v>Sat</v>
      </c>
      <c r="L8073" s="8" t="str">
        <f>IF(Sales_Pipeline[[#This Row],[Close_Date]]="","",TEXT(Sales_Pipeline[[#This Row],[Close_Date]],"mmm"))</f>
        <v>Nov</v>
      </c>
      <c r="M8073" s="8" t="str">
        <f>IF(Sales_Pipeline[[#This Row],[Close_Date]]="","","Q"&amp;ROUNDUP(MONTH(Sales_Pipeline[[#This Row],[Close_Date]])/3,0))</f>
        <v>Q4</v>
      </c>
      <c r="N8073" s="2" cm="1">
        <f t="array" ref="N8073">IFERROR(_xlfn.IFS(Sales_Pipeline[[#This Row],[Deal_Stage]]="Won",_xlfn.XLOOKUP(Sales_Pipeline[[#This Row],[Product]],Products!$A$2:$A$8,Products!$C$2:$C$8),Sales_Pipeline[[#This Row],[Deal_Stage]]="Lost",_xlfn.XLOOKUP(Sales_Pipeline[[#This Row],[Product]],Products!$A$2:$A$8,Products!$C$2:$C$8)),"")</f>
        <v>55</v>
      </c>
      <c r="O8073" s="2">
        <v>0</v>
      </c>
    </row>
    <row r="8074" spans="1:15" x14ac:dyDescent="0.3">
      <c r="A8074" t="s">
        <v>8220</v>
      </c>
      <c r="B8074" t="s">
        <v>17</v>
      </c>
      <c r="C8074" t="str">
        <f>_xlfn.XLOOKUP(Sales_Pipeline[[#This Row],[Sales_Agent]],Sales_Teams[Sales_Agent],Sales_Teams[Manager])</f>
        <v>Cara Losch</v>
      </c>
      <c r="D8074" t="str">
        <f>_xlfn.XLOOKUP(Sales_Pipeline[[#This Row],[Manager]],Sales_Teams[Manager],Sales_Teams[Regional_Office])</f>
        <v>East</v>
      </c>
      <c r="E8074" t="s">
        <v>61</v>
      </c>
      <c r="F8074" t="s">
        <v>225</v>
      </c>
      <c r="G8074" t="str">
        <f>IFERROR(_xlfn.XLOOKUP(Sales_Pipeline[[#This Row],[Account]],Accounts!$A$2:$A$86,Accounts!$F$2:$F$86),"")</f>
        <v>United States</v>
      </c>
      <c r="H8074" t="s">
        <v>57</v>
      </c>
      <c r="I8074" s="3">
        <v>43056</v>
      </c>
      <c r="J8074" s="3">
        <v>43065</v>
      </c>
      <c r="K8074" s="8" t="str">
        <f>IF(Sales_Pipeline[[#This Row],[Close_Date]]="","",TEXT(Sales_Pipeline[[#This Row],[Close_Date]],"ddd"))</f>
        <v>Sun</v>
      </c>
      <c r="L8074" s="8" t="str">
        <f>IF(Sales_Pipeline[[#This Row],[Close_Date]]="","",TEXT(Sales_Pipeline[[#This Row],[Close_Date]],"mmm"))</f>
        <v>Nov</v>
      </c>
      <c r="M8074" s="8" t="str">
        <f>IF(Sales_Pipeline[[#This Row],[Close_Date]]="","","Q"&amp;ROUNDUP(MONTH(Sales_Pipeline[[#This Row],[Close_Date]])/3,0))</f>
        <v>Q4</v>
      </c>
      <c r="N8074" s="2" cm="1">
        <f t="array" ref="N8074">IFERROR(_xlfn.IFS(Sales_Pipeline[[#This Row],[Deal_Stage]]="Won",_xlfn.XLOOKUP(Sales_Pipeline[[#This Row],[Product]],Products!$A$2:$A$8,Products!$C$2:$C$8),Sales_Pipeline[[#This Row],[Deal_Stage]]="Lost",_xlfn.XLOOKUP(Sales_Pipeline[[#This Row],[Product]],Products!$A$2:$A$8,Products!$C$2:$C$8)),"")</f>
        <v>55</v>
      </c>
      <c r="O8074" s="2">
        <v>65</v>
      </c>
    </row>
    <row r="8075" spans="1:15" x14ac:dyDescent="0.3">
      <c r="A8075" t="s">
        <v>8221</v>
      </c>
      <c r="B8075" t="s">
        <v>44</v>
      </c>
      <c r="C8075" t="str">
        <f>_xlfn.XLOOKUP(Sales_Pipeline[[#This Row],[Sales_Agent]],Sales_Teams[Sales_Agent],Sales_Teams[Manager])</f>
        <v>Summer Sewald</v>
      </c>
      <c r="D8075" t="str">
        <f>_xlfn.XLOOKUP(Sales_Pipeline[[#This Row],[Manager]],Sales_Teams[Manager],Sales_Teams[Regional_Office])</f>
        <v>West</v>
      </c>
      <c r="E8075" t="s">
        <v>63</v>
      </c>
      <c r="F8075" t="s">
        <v>570</v>
      </c>
      <c r="G8075" t="str">
        <f>IFERROR(_xlfn.XLOOKUP(Sales_Pipeline[[#This Row],[Account]],Accounts!$A$2:$A$86,Accounts!$F$2:$F$86),"")</f>
        <v>Germany</v>
      </c>
      <c r="H8075" t="s">
        <v>57</v>
      </c>
      <c r="I8075" s="3">
        <v>43056</v>
      </c>
      <c r="J8075" s="3">
        <v>43074</v>
      </c>
      <c r="K8075" s="8" t="str">
        <f>IF(Sales_Pipeline[[#This Row],[Close_Date]]="","",TEXT(Sales_Pipeline[[#This Row],[Close_Date]],"ddd"))</f>
        <v>Tue</v>
      </c>
      <c r="L8075" s="8" t="str">
        <f>IF(Sales_Pipeline[[#This Row],[Close_Date]]="","",TEXT(Sales_Pipeline[[#This Row],[Close_Date]],"mmm"))</f>
        <v>Dec</v>
      </c>
      <c r="M8075" s="8" t="str">
        <f>IF(Sales_Pipeline[[#This Row],[Close_Date]]="","","Q"&amp;ROUNDUP(MONTH(Sales_Pipeline[[#This Row],[Close_Date]])/3,0))</f>
        <v>Q4</v>
      </c>
      <c r="N8075" s="2" cm="1">
        <f t="array" ref="N8075">IFERROR(_xlfn.IFS(Sales_Pipeline[[#This Row],[Deal_Stage]]="Won",_xlfn.XLOOKUP(Sales_Pipeline[[#This Row],[Product]],Products!$A$2:$A$8,Products!$C$2:$C$8),Sales_Pipeline[[#This Row],[Deal_Stage]]="Lost",_xlfn.XLOOKUP(Sales_Pipeline[[#This Row],[Product]],Products!$A$2:$A$8,Products!$C$2:$C$8)),"")</f>
        <v>550</v>
      </c>
      <c r="O8075" s="2">
        <v>497</v>
      </c>
    </row>
    <row r="8076" spans="1:15" x14ac:dyDescent="0.3">
      <c r="A8076" t="s">
        <v>8222</v>
      </c>
      <c r="B8076" t="s">
        <v>30</v>
      </c>
      <c r="C8076" t="str">
        <f>_xlfn.XLOOKUP(Sales_Pipeline[[#This Row],[Sales_Agent]],Sales_Teams[Sales_Agent],Sales_Teams[Manager])</f>
        <v>Rocco Neubert</v>
      </c>
      <c r="D8076" t="str">
        <f>_xlfn.XLOOKUP(Sales_Pipeline[[#This Row],[Manager]],Sales_Teams[Manager],Sales_Teams[Regional_Office])</f>
        <v>East</v>
      </c>
      <c r="E8076" t="s">
        <v>8953</v>
      </c>
      <c r="F8076" t="s">
        <v>344</v>
      </c>
      <c r="G8076" t="str">
        <f>IFERROR(_xlfn.XLOOKUP(Sales_Pipeline[[#This Row],[Account]],Accounts!$A$2:$A$86,Accounts!$F$2:$F$86),"")</f>
        <v>Romania</v>
      </c>
      <c r="H8076" t="s">
        <v>57</v>
      </c>
      <c r="I8076" s="3">
        <v>43057</v>
      </c>
      <c r="J8076" s="3">
        <v>43076</v>
      </c>
      <c r="K8076" s="8" t="str">
        <f>IF(Sales_Pipeline[[#This Row],[Close_Date]]="","",TEXT(Sales_Pipeline[[#This Row],[Close_Date]],"ddd"))</f>
        <v>Thu</v>
      </c>
      <c r="L8076" s="8" t="str">
        <f>IF(Sales_Pipeline[[#This Row],[Close_Date]]="","",TEXT(Sales_Pipeline[[#This Row],[Close_Date]],"mmm"))</f>
        <v>Dec</v>
      </c>
      <c r="M8076" s="8" t="str">
        <f>IF(Sales_Pipeline[[#This Row],[Close_Date]]="","","Q"&amp;ROUNDUP(MONTH(Sales_Pipeline[[#This Row],[Close_Date]])/3,0))</f>
        <v>Q4</v>
      </c>
      <c r="N8076" s="2" cm="1">
        <f t="array" ref="N8076">IFERROR(_xlfn.IFS(Sales_Pipeline[[#This Row],[Deal_Stage]]="Won",_xlfn.XLOOKUP(Sales_Pipeline[[#This Row],[Product]],Products!$A$2:$A$8,Products!$C$2:$C$8),Sales_Pipeline[[#This Row],[Deal_Stage]]="Lost",_xlfn.XLOOKUP(Sales_Pipeline[[#This Row],[Product]],Products!$A$2:$A$8,Products!$C$2:$C$8)),"")</f>
        <v>4821</v>
      </c>
      <c r="O8076" s="2">
        <v>4645</v>
      </c>
    </row>
    <row r="8077" spans="1:15" x14ac:dyDescent="0.3">
      <c r="A8077" t="s">
        <v>8223</v>
      </c>
      <c r="B8077" t="s">
        <v>27</v>
      </c>
      <c r="C8077" t="str">
        <f>_xlfn.XLOOKUP(Sales_Pipeline[[#This Row],[Sales_Agent]],Sales_Teams[Sales_Agent],Sales_Teams[Manager])</f>
        <v>Rocco Neubert</v>
      </c>
      <c r="D8077" t="str">
        <f>_xlfn.XLOOKUP(Sales_Pipeline[[#This Row],[Manager]],Sales_Teams[Manager],Sales_Teams[Regional_Office])</f>
        <v>East</v>
      </c>
      <c r="E8077" t="s">
        <v>8953</v>
      </c>
      <c r="F8077" t="s">
        <v>238</v>
      </c>
      <c r="G8077" t="str">
        <f>IFERROR(_xlfn.XLOOKUP(Sales_Pipeline[[#This Row],[Account]],Accounts!$A$2:$A$86,Accounts!$F$2:$F$86),"")</f>
        <v>United States</v>
      </c>
      <c r="H8077" t="s">
        <v>57</v>
      </c>
      <c r="I8077" s="3">
        <v>43057</v>
      </c>
      <c r="J8077" s="3">
        <v>43060</v>
      </c>
      <c r="K8077" s="8" t="str">
        <f>IF(Sales_Pipeline[[#This Row],[Close_Date]]="","",TEXT(Sales_Pipeline[[#This Row],[Close_Date]],"ddd"))</f>
        <v>Tue</v>
      </c>
      <c r="L8077" s="8" t="str">
        <f>IF(Sales_Pipeline[[#This Row],[Close_Date]]="","",TEXT(Sales_Pipeline[[#This Row],[Close_Date]],"mmm"))</f>
        <v>Nov</v>
      </c>
      <c r="M8077" s="8" t="str">
        <f>IF(Sales_Pipeline[[#This Row],[Close_Date]]="","","Q"&amp;ROUNDUP(MONTH(Sales_Pipeline[[#This Row],[Close_Date]])/3,0))</f>
        <v>Q4</v>
      </c>
      <c r="N8077" s="2" cm="1">
        <f t="array" ref="N8077">IFERROR(_xlfn.IFS(Sales_Pipeline[[#This Row],[Deal_Stage]]="Won",_xlfn.XLOOKUP(Sales_Pipeline[[#This Row],[Product]],Products!$A$2:$A$8,Products!$C$2:$C$8),Sales_Pipeline[[#This Row],[Deal_Stage]]="Lost",_xlfn.XLOOKUP(Sales_Pipeline[[#This Row],[Product]],Products!$A$2:$A$8,Products!$C$2:$C$8)),"")</f>
        <v>4821</v>
      </c>
      <c r="O8077" s="2">
        <v>4243</v>
      </c>
    </row>
    <row r="8078" spans="1:15" x14ac:dyDescent="0.3">
      <c r="A8078" t="s">
        <v>8224</v>
      </c>
      <c r="B8078" t="s">
        <v>25</v>
      </c>
      <c r="C8078" t="str">
        <f>_xlfn.XLOOKUP(Sales_Pipeline[[#This Row],[Sales_Agent]],Sales_Teams[Sales_Agent],Sales_Teams[Manager])</f>
        <v>Rocco Neubert</v>
      </c>
      <c r="D8078" t="str">
        <f>_xlfn.XLOOKUP(Sales_Pipeline[[#This Row],[Manager]],Sales_Teams[Manager],Sales_Teams[Regional_Office])</f>
        <v>East</v>
      </c>
      <c r="E8078" t="s">
        <v>55</v>
      </c>
      <c r="F8078" t="s">
        <v>159</v>
      </c>
      <c r="G8078" t="str">
        <f>IFERROR(_xlfn.XLOOKUP(Sales_Pipeline[[#This Row],[Account]],Accounts!$A$2:$A$86,Accounts!$F$2:$F$86),"")</f>
        <v>United States</v>
      </c>
      <c r="H8078" t="s">
        <v>82</v>
      </c>
      <c r="I8078" s="3">
        <v>43057</v>
      </c>
      <c r="J8078" s="3">
        <v>43075</v>
      </c>
      <c r="K8078" s="8" t="str">
        <f>IF(Sales_Pipeline[[#This Row],[Close_Date]]="","",TEXT(Sales_Pipeline[[#This Row],[Close_Date]],"ddd"))</f>
        <v>Wed</v>
      </c>
      <c r="L8078" s="8" t="str">
        <f>IF(Sales_Pipeline[[#This Row],[Close_Date]]="","",TEXT(Sales_Pipeline[[#This Row],[Close_Date]],"mmm"))</f>
        <v>Dec</v>
      </c>
      <c r="M8078" s="8" t="str">
        <f>IF(Sales_Pipeline[[#This Row],[Close_Date]]="","","Q"&amp;ROUNDUP(MONTH(Sales_Pipeline[[#This Row],[Close_Date]])/3,0))</f>
        <v>Q4</v>
      </c>
      <c r="N8078" s="2" cm="1">
        <f t="array" ref="N8078">IFERROR(_xlfn.IFS(Sales_Pipeline[[#This Row],[Deal_Stage]]="Won",_xlfn.XLOOKUP(Sales_Pipeline[[#This Row],[Product]],Products!$A$2:$A$8,Products!$C$2:$C$8),Sales_Pipeline[[#This Row],[Deal_Stage]]="Lost",_xlfn.XLOOKUP(Sales_Pipeline[[#This Row],[Product]],Products!$A$2:$A$8,Products!$C$2:$C$8)),"")</f>
        <v>1096</v>
      </c>
      <c r="O8078" s="2">
        <v>0</v>
      </c>
    </row>
    <row r="8079" spans="1:15" x14ac:dyDescent="0.3">
      <c r="A8079" t="s">
        <v>8225</v>
      </c>
      <c r="B8079" t="s">
        <v>15</v>
      </c>
      <c r="C8079" t="str">
        <f>_xlfn.XLOOKUP(Sales_Pipeline[[#This Row],[Sales_Agent]],Sales_Teams[Sales_Agent],Sales_Teams[Manager])</f>
        <v>Melvin Marxen</v>
      </c>
      <c r="D8079" t="str">
        <f>_xlfn.XLOOKUP(Sales_Pipeline[[#This Row],[Manager]],Sales_Teams[Manager],Sales_Teams[Regional_Office])</f>
        <v>Central</v>
      </c>
      <c r="E8079" t="s">
        <v>8953</v>
      </c>
      <c r="F8079" t="s">
        <v>56</v>
      </c>
      <c r="G8079" t="str">
        <f>IFERROR(_xlfn.XLOOKUP(Sales_Pipeline[[#This Row],[Account]],Accounts!$A$2:$A$86,Accounts!$F$2:$F$86),"")</f>
        <v>United States</v>
      </c>
      <c r="H8079" t="s">
        <v>57</v>
      </c>
      <c r="I8079" s="3">
        <v>43057</v>
      </c>
      <c r="J8079" s="3">
        <v>43068</v>
      </c>
      <c r="K8079" s="8" t="str">
        <f>IF(Sales_Pipeline[[#This Row],[Close_Date]]="","",TEXT(Sales_Pipeline[[#This Row],[Close_Date]],"ddd"))</f>
        <v>Wed</v>
      </c>
      <c r="L8079" s="8" t="str">
        <f>IF(Sales_Pipeline[[#This Row],[Close_Date]]="","",TEXT(Sales_Pipeline[[#This Row],[Close_Date]],"mmm"))</f>
        <v>Nov</v>
      </c>
      <c r="M8079" s="8" t="str">
        <f>IF(Sales_Pipeline[[#This Row],[Close_Date]]="","","Q"&amp;ROUNDUP(MONTH(Sales_Pipeline[[#This Row],[Close_Date]])/3,0))</f>
        <v>Q4</v>
      </c>
      <c r="N8079" s="2" cm="1">
        <f t="array" ref="N8079">IFERROR(_xlfn.IFS(Sales_Pipeline[[#This Row],[Deal_Stage]]="Won",_xlfn.XLOOKUP(Sales_Pipeline[[#This Row],[Product]],Products!$A$2:$A$8,Products!$C$2:$C$8),Sales_Pipeline[[#This Row],[Deal_Stage]]="Lost",_xlfn.XLOOKUP(Sales_Pipeline[[#This Row],[Product]],Products!$A$2:$A$8,Products!$C$2:$C$8)),"")</f>
        <v>4821</v>
      </c>
      <c r="O8079" s="2">
        <v>4617</v>
      </c>
    </row>
    <row r="8080" spans="1:15" x14ac:dyDescent="0.3">
      <c r="A8080" t="s">
        <v>8226</v>
      </c>
      <c r="B8080" t="s">
        <v>38</v>
      </c>
      <c r="C8080" t="str">
        <f>_xlfn.XLOOKUP(Sales_Pipeline[[#This Row],[Sales_Agent]],Sales_Teams[Sales_Agent],Sales_Teams[Manager])</f>
        <v>Celia Rouche</v>
      </c>
      <c r="D8080" t="str">
        <f>_xlfn.XLOOKUP(Sales_Pipeline[[#This Row],[Manager]],Sales_Teams[Manager],Sales_Teams[Regional_Office])</f>
        <v>West</v>
      </c>
      <c r="E8080" t="s">
        <v>163</v>
      </c>
      <c r="F8080" t="s">
        <v>120</v>
      </c>
      <c r="G8080" t="str">
        <f>IFERROR(_xlfn.XLOOKUP(Sales_Pipeline[[#This Row],[Account]],Accounts!$A$2:$A$86,Accounts!$F$2:$F$86),"")</f>
        <v>United States</v>
      </c>
      <c r="H8080" t="s">
        <v>57</v>
      </c>
      <c r="I8080" s="3">
        <v>43057</v>
      </c>
      <c r="J8080" s="3">
        <v>43073</v>
      </c>
      <c r="K8080" s="8" t="str">
        <f>IF(Sales_Pipeline[[#This Row],[Close_Date]]="","",TEXT(Sales_Pipeline[[#This Row],[Close_Date]],"ddd"))</f>
        <v>Mon</v>
      </c>
      <c r="L8080" s="8" t="str">
        <f>IF(Sales_Pipeline[[#This Row],[Close_Date]]="","",TEXT(Sales_Pipeline[[#This Row],[Close_Date]],"mmm"))</f>
        <v>Dec</v>
      </c>
      <c r="M8080" s="8" t="str">
        <f>IF(Sales_Pipeline[[#This Row],[Close_Date]]="","","Q"&amp;ROUNDUP(MONTH(Sales_Pipeline[[#This Row],[Close_Date]])/3,0))</f>
        <v>Q4</v>
      </c>
      <c r="N8080" s="2" cm="1">
        <f t="array" ref="N8080">IFERROR(_xlfn.IFS(Sales_Pipeline[[#This Row],[Deal_Stage]]="Won",_xlfn.XLOOKUP(Sales_Pipeline[[#This Row],[Product]],Products!$A$2:$A$8,Products!$C$2:$C$8),Sales_Pipeline[[#This Row],[Deal_Stage]]="Lost",_xlfn.XLOOKUP(Sales_Pipeline[[#This Row],[Product]],Products!$A$2:$A$8,Products!$C$2:$C$8)),"")</f>
        <v>26768</v>
      </c>
      <c r="O8080" s="2">
        <v>29220</v>
      </c>
    </row>
    <row r="8081" spans="1:15" x14ac:dyDescent="0.3">
      <c r="A8081" t="s">
        <v>8227</v>
      </c>
      <c r="B8081" t="s">
        <v>10</v>
      </c>
      <c r="C8081" t="str">
        <f>_xlfn.XLOOKUP(Sales_Pipeline[[#This Row],[Sales_Agent]],Sales_Teams[Sales_Agent],Sales_Teams[Manager])</f>
        <v>Melvin Marxen</v>
      </c>
      <c r="D8081" t="str">
        <f>_xlfn.XLOOKUP(Sales_Pipeline[[#This Row],[Manager]],Sales_Teams[Manager],Sales_Teams[Regional_Office])</f>
        <v>Central</v>
      </c>
      <c r="E8081" t="s">
        <v>55</v>
      </c>
      <c r="F8081" t="s">
        <v>155</v>
      </c>
      <c r="G8081" t="str">
        <f>IFERROR(_xlfn.XLOOKUP(Sales_Pipeline[[#This Row],[Account]],Accounts!$A$2:$A$86,Accounts!$F$2:$F$86),"")</f>
        <v>United States</v>
      </c>
      <c r="H8081" t="s">
        <v>82</v>
      </c>
      <c r="I8081" s="3">
        <v>43057</v>
      </c>
      <c r="J8081" s="3">
        <v>43069</v>
      </c>
      <c r="K8081" s="8" t="str">
        <f>IF(Sales_Pipeline[[#This Row],[Close_Date]]="","",TEXT(Sales_Pipeline[[#This Row],[Close_Date]],"ddd"))</f>
        <v>Thu</v>
      </c>
      <c r="L8081" s="8" t="str">
        <f>IF(Sales_Pipeline[[#This Row],[Close_Date]]="","",TEXT(Sales_Pipeline[[#This Row],[Close_Date]],"mmm"))</f>
        <v>Nov</v>
      </c>
      <c r="M8081" s="8" t="str">
        <f>IF(Sales_Pipeline[[#This Row],[Close_Date]]="","","Q"&amp;ROUNDUP(MONTH(Sales_Pipeline[[#This Row],[Close_Date]])/3,0))</f>
        <v>Q4</v>
      </c>
      <c r="N8081" s="2" cm="1">
        <f t="array" ref="N8081">IFERROR(_xlfn.IFS(Sales_Pipeline[[#This Row],[Deal_Stage]]="Won",_xlfn.XLOOKUP(Sales_Pipeline[[#This Row],[Product]],Products!$A$2:$A$8,Products!$C$2:$C$8),Sales_Pipeline[[#This Row],[Deal_Stage]]="Lost",_xlfn.XLOOKUP(Sales_Pipeline[[#This Row],[Product]],Products!$A$2:$A$8,Products!$C$2:$C$8)),"")</f>
        <v>1096</v>
      </c>
      <c r="O8081" s="2">
        <v>0</v>
      </c>
    </row>
    <row r="8082" spans="1:15" x14ac:dyDescent="0.3">
      <c r="A8082" t="s">
        <v>8228</v>
      </c>
      <c r="B8082" t="s">
        <v>43</v>
      </c>
      <c r="C8082" t="str">
        <f>_xlfn.XLOOKUP(Sales_Pipeline[[#This Row],[Sales_Agent]],Sales_Teams[Sales_Agent],Sales_Teams[Manager])</f>
        <v>Summer Sewald</v>
      </c>
      <c r="D8082" t="str">
        <f>_xlfn.XLOOKUP(Sales_Pipeline[[#This Row],[Manager]],Sales_Teams[Manager],Sales_Teams[Regional_Office])</f>
        <v>West</v>
      </c>
      <c r="E8082" t="s">
        <v>63</v>
      </c>
      <c r="F8082" t="s">
        <v>216</v>
      </c>
      <c r="G8082" t="str">
        <f>IFERROR(_xlfn.XLOOKUP(Sales_Pipeline[[#This Row],[Account]],Accounts!$A$2:$A$86,Accounts!$F$2:$F$86),"")</f>
        <v>United States</v>
      </c>
      <c r="H8082" t="s">
        <v>57</v>
      </c>
      <c r="I8082" s="3">
        <v>43057</v>
      </c>
      <c r="J8082" s="3">
        <v>43073</v>
      </c>
      <c r="K8082" s="8" t="str">
        <f>IF(Sales_Pipeline[[#This Row],[Close_Date]]="","",TEXT(Sales_Pipeline[[#This Row],[Close_Date]],"ddd"))</f>
        <v>Mon</v>
      </c>
      <c r="L8082" s="8" t="str">
        <f>IF(Sales_Pipeline[[#This Row],[Close_Date]]="","",TEXT(Sales_Pipeline[[#This Row],[Close_Date]],"mmm"))</f>
        <v>Dec</v>
      </c>
      <c r="M8082" s="8" t="str">
        <f>IF(Sales_Pipeline[[#This Row],[Close_Date]]="","","Q"&amp;ROUNDUP(MONTH(Sales_Pipeline[[#This Row],[Close_Date]])/3,0))</f>
        <v>Q4</v>
      </c>
      <c r="N8082" s="2" cm="1">
        <f t="array" ref="N8082">IFERROR(_xlfn.IFS(Sales_Pipeline[[#This Row],[Deal_Stage]]="Won",_xlfn.XLOOKUP(Sales_Pipeline[[#This Row],[Product]],Products!$A$2:$A$8,Products!$C$2:$C$8),Sales_Pipeline[[#This Row],[Deal_Stage]]="Lost",_xlfn.XLOOKUP(Sales_Pipeline[[#This Row],[Product]],Products!$A$2:$A$8,Products!$C$2:$C$8)),"")</f>
        <v>550</v>
      </c>
      <c r="O8082" s="2">
        <v>643</v>
      </c>
    </row>
    <row r="8083" spans="1:15" x14ac:dyDescent="0.3">
      <c r="A8083" t="s">
        <v>8229</v>
      </c>
      <c r="B8083" t="s">
        <v>42</v>
      </c>
      <c r="C8083" t="str">
        <f>_xlfn.XLOOKUP(Sales_Pipeline[[#This Row],[Sales_Agent]],Sales_Teams[Sales_Agent],Sales_Teams[Manager])</f>
        <v>Summer Sewald</v>
      </c>
      <c r="D8083" t="str">
        <f>_xlfn.XLOOKUP(Sales_Pipeline[[#This Row],[Manager]],Sales_Teams[Manager],Sales_Teams[Regional_Office])</f>
        <v>West</v>
      </c>
      <c r="E8083" t="s">
        <v>63</v>
      </c>
      <c r="F8083" t="s">
        <v>92</v>
      </c>
      <c r="G8083" t="str">
        <f>IFERROR(_xlfn.XLOOKUP(Sales_Pipeline[[#This Row],[Account]],Accounts!$A$2:$A$86,Accounts!$F$2:$F$86),"")</f>
        <v>United States</v>
      </c>
      <c r="H8083" t="s">
        <v>82</v>
      </c>
      <c r="I8083" s="3">
        <v>43057</v>
      </c>
      <c r="J8083" s="3">
        <v>43060</v>
      </c>
      <c r="K8083" s="8" t="str">
        <f>IF(Sales_Pipeline[[#This Row],[Close_Date]]="","",TEXT(Sales_Pipeline[[#This Row],[Close_Date]],"ddd"))</f>
        <v>Tue</v>
      </c>
      <c r="L8083" s="8" t="str">
        <f>IF(Sales_Pipeline[[#This Row],[Close_Date]]="","",TEXT(Sales_Pipeline[[#This Row],[Close_Date]],"mmm"))</f>
        <v>Nov</v>
      </c>
      <c r="M8083" s="8" t="str">
        <f>IF(Sales_Pipeline[[#This Row],[Close_Date]]="","","Q"&amp;ROUNDUP(MONTH(Sales_Pipeline[[#This Row],[Close_Date]])/3,0))</f>
        <v>Q4</v>
      </c>
      <c r="N8083" s="2" cm="1">
        <f t="array" ref="N8083">IFERROR(_xlfn.IFS(Sales_Pipeline[[#This Row],[Deal_Stage]]="Won",_xlfn.XLOOKUP(Sales_Pipeline[[#This Row],[Product]],Products!$A$2:$A$8,Products!$C$2:$C$8),Sales_Pipeline[[#This Row],[Deal_Stage]]="Lost",_xlfn.XLOOKUP(Sales_Pipeline[[#This Row],[Product]],Products!$A$2:$A$8,Products!$C$2:$C$8)),"")</f>
        <v>550</v>
      </c>
      <c r="O8083" s="2">
        <v>0</v>
      </c>
    </row>
    <row r="8084" spans="1:15" x14ac:dyDescent="0.3">
      <c r="A8084" t="s">
        <v>8230</v>
      </c>
      <c r="B8084" t="s">
        <v>45</v>
      </c>
      <c r="C8084" t="str">
        <f>_xlfn.XLOOKUP(Sales_Pipeline[[#This Row],[Sales_Agent]],Sales_Teams[Sales_Agent],Sales_Teams[Manager])</f>
        <v>Summer Sewald</v>
      </c>
      <c r="D8084" t="str">
        <f>_xlfn.XLOOKUP(Sales_Pipeline[[#This Row],[Manager]],Sales_Teams[Manager],Sales_Teams[Regional_Office])</f>
        <v>West</v>
      </c>
      <c r="E8084" t="s">
        <v>84</v>
      </c>
      <c r="F8084" t="s">
        <v>328</v>
      </c>
      <c r="G8084" t="str">
        <f>IFERROR(_xlfn.XLOOKUP(Sales_Pipeline[[#This Row],[Account]],Accounts!$A$2:$A$86,Accounts!$F$2:$F$86),"")</f>
        <v>United States</v>
      </c>
      <c r="H8084" t="s">
        <v>82</v>
      </c>
      <c r="I8084" s="3">
        <v>43057</v>
      </c>
      <c r="J8084" s="3">
        <v>43074</v>
      </c>
      <c r="K8084" s="8" t="str">
        <f>IF(Sales_Pipeline[[#This Row],[Close_Date]]="","",TEXT(Sales_Pipeline[[#This Row],[Close_Date]],"ddd"))</f>
        <v>Tue</v>
      </c>
      <c r="L8084" s="8" t="str">
        <f>IF(Sales_Pipeline[[#This Row],[Close_Date]]="","",TEXT(Sales_Pipeline[[#This Row],[Close_Date]],"mmm"))</f>
        <v>Dec</v>
      </c>
      <c r="M8084" s="8" t="str">
        <f>IF(Sales_Pipeline[[#This Row],[Close_Date]]="","","Q"&amp;ROUNDUP(MONTH(Sales_Pipeline[[#This Row],[Close_Date]])/3,0))</f>
        <v>Q4</v>
      </c>
      <c r="N8084" s="2" cm="1">
        <f t="array" ref="N8084">IFERROR(_xlfn.IFS(Sales_Pipeline[[#This Row],[Deal_Stage]]="Won",_xlfn.XLOOKUP(Sales_Pipeline[[#This Row],[Product]],Products!$A$2:$A$8,Products!$C$2:$C$8),Sales_Pipeline[[#This Row],[Deal_Stage]]="Lost",_xlfn.XLOOKUP(Sales_Pipeline[[#This Row],[Product]],Products!$A$2:$A$8,Products!$C$2:$C$8)),"")</f>
        <v>5482</v>
      </c>
      <c r="O8084" s="2">
        <v>0</v>
      </c>
    </row>
    <row r="8085" spans="1:15" x14ac:dyDescent="0.3">
      <c r="A8085" t="s">
        <v>8231</v>
      </c>
      <c r="B8085" t="s">
        <v>9</v>
      </c>
      <c r="C8085" t="str">
        <f>_xlfn.XLOOKUP(Sales_Pipeline[[#This Row],[Sales_Agent]],Sales_Teams[Sales_Agent],Sales_Teams[Manager])</f>
        <v>Dustin Brinkmann</v>
      </c>
      <c r="D8085" t="str">
        <f>_xlfn.XLOOKUP(Sales_Pipeline[[#This Row],[Manager]],Sales_Teams[Manager],Sales_Teams[Regional_Office])</f>
        <v>Central</v>
      </c>
      <c r="E8085" t="s">
        <v>61</v>
      </c>
      <c r="F8085" t="s">
        <v>155</v>
      </c>
      <c r="G8085" t="str">
        <f>IFERROR(_xlfn.XLOOKUP(Sales_Pipeline[[#This Row],[Account]],Accounts!$A$2:$A$86,Accounts!$F$2:$F$86),"")</f>
        <v>United States</v>
      </c>
      <c r="H8085" t="s">
        <v>82</v>
      </c>
      <c r="I8085" s="3">
        <v>43057</v>
      </c>
      <c r="J8085" s="3">
        <v>43067</v>
      </c>
      <c r="K8085" s="8" t="str">
        <f>IF(Sales_Pipeline[[#This Row],[Close_Date]]="","",TEXT(Sales_Pipeline[[#This Row],[Close_Date]],"ddd"))</f>
        <v>Tue</v>
      </c>
      <c r="L8085" s="8" t="str">
        <f>IF(Sales_Pipeline[[#This Row],[Close_Date]]="","",TEXT(Sales_Pipeline[[#This Row],[Close_Date]],"mmm"))</f>
        <v>Nov</v>
      </c>
      <c r="M8085" s="8" t="str">
        <f>IF(Sales_Pipeline[[#This Row],[Close_Date]]="","","Q"&amp;ROUNDUP(MONTH(Sales_Pipeline[[#This Row],[Close_Date]])/3,0))</f>
        <v>Q4</v>
      </c>
      <c r="N8085" s="2" cm="1">
        <f t="array" ref="N8085">IFERROR(_xlfn.IFS(Sales_Pipeline[[#This Row],[Deal_Stage]]="Won",_xlfn.XLOOKUP(Sales_Pipeline[[#This Row],[Product]],Products!$A$2:$A$8,Products!$C$2:$C$8),Sales_Pipeline[[#This Row],[Deal_Stage]]="Lost",_xlfn.XLOOKUP(Sales_Pipeline[[#This Row],[Product]],Products!$A$2:$A$8,Products!$C$2:$C$8)),"")</f>
        <v>55</v>
      </c>
      <c r="O8085" s="2">
        <v>0</v>
      </c>
    </row>
    <row r="8086" spans="1:15" x14ac:dyDescent="0.3">
      <c r="A8086" t="s">
        <v>8232</v>
      </c>
      <c r="B8086" t="s">
        <v>30</v>
      </c>
      <c r="C8086" t="str">
        <f>_xlfn.XLOOKUP(Sales_Pipeline[[#This Row],[Sales_Agent]],Sales_Teams[Sales_Agent],Sales_Teams[Manager])</f>
        <v>Rocco Neubert</v>
      </c>
      <c r="D8086" t="str">
        <f>_xlfn.XLOOKUP(Sales_Pipeline[[#This Row],[Manager]],Sales_Teams[Manager],Sales_Teams[Regional_Office])</f>
        <v>East</v>
      </c>
      <c r="E8086" t="s">
        <v>55</v>
      </c>
      <c r="F8086" t="s">
        <v>129</v>
      </c>
      <c r="G8086" t="str">
        <f>IFERROR(_xlfn.XLOOKUP(Sales_Pipeline[[#This Row],[Account]],Accounts!$A$2:$A$86,Accounts!$F$2:$F$86),"")</f>
        <v>Jordan</v>
      </c>
      <c r="H8086" t="s">
        <v>57</v>
      </c>
      <c r="I8086" s="3">
        <v>43058</v>
      </c>
      <c r="J8086" s="3">
        <v>43059</v>
      </c>
      <c r="K8086" s="8" t="str">
        <f>IF(Sales_Pipeline[[#This Row],[Close_Date]]="","",TEXT(Sales_Pipeline[[#This Row],[Close_Date]],"ddd"))</f>
        <v>Mon</v>
      </c>
      <c r="L8086" s="8" t="str">
        <f>IF(Sales_Pipeline[[#This Row],[Close_Date]]="","",TEXT(Sales_Pipeline[[#This Row],[Close_Date]],"mmm"))</f>
        <v>Nov</v>
      </c>
      <c r="M8086" s="8" t="str">
        <f>IF(Sales_Pipeline[[#This Row],[Close_Date]]="","","Q"&amp;ROUNDUP(MONTH(Sales_Pipeline[[#This Row],[Close_Date]])/3,0))</f>
        <v>Q4</v>
      </c>
      <c r="N8086" s="2" cm="1">
        <f t="array" ref="N8086">IFERROR(_xlfn.IFS(Sales_Pipeline[[#This Row],[Deal_Stage]]="Won",_xlfn.XLOOKUP(Sales_Pipeline[[#This Row],[Product]],Products!$A$2:$A$8,Products!$C$2:$C$8),Sales_Pipeline[[#This Row],[Deal_Stage]]="Lost",_xlfn.XLOOKUP(Sales_Pipeline[[#This Row],[Product]],Products!$A$2:$A$8,Products!$C$2:$C$8)),"")</f>
        <v>1096</v>
      </c>
      <c r="O8086" s="2">
        <v>886</v>
      </c>
    </row>
    <row r="8087" spans="1:15" x14ac:dyDescent="0.3">
      <c r="A8087" t="s">
        <v>8233</v>
      </c>
      <c r="B8087" t="s">
        <v>6</v>
      </c>
      <c r="C8087" t="str">
        <f>_xlfn.XLOOKUP(Sales_Pipeline[[#This Row],[Sales_Agent]],Sales_Teams[Sales_Agent],Sales_Teams[Manager])</f>
        <v>Dustin Brinkmann</v>
      </c>
      <c r="D8087" t="str">
        <f>_xlfn.XLOOKUP(Sales_Pipeline[[#This Row],[Manager]],Sales_Teams[Manager],Sales_Teams[Regional_Office])</f>
        <v>Central</v>
      </c>
      <c r="E8087" t="s">
        <v>76</v>
      </c>
      <c r="F8087" t="s">
        <v>169</v>
      </c>
      <c r="G8087" t="str">
        <f>IFERROR(_xlfn.XLOOKUP(Sales_Pipeline[[#This Row],[Account]],Accounts!$A$2:$A$86,Accounts!$F$2:$F$86),"")</f>
        <v>Panama</v>
      </c>
      <c r="H8087" t="s">
        <v>57</v>
      </c>
      <c r="I8087" s="3">
        <v>43058</v>
      </c>
      <c r="J8087" s="3">
        <v>43067</v>
      </c>
      <c r="K8087" s="8" t="str">
        <f>IF(Sales_Pipeline[[#This Row],[Close_Date]]="","",TEXT(Sales_Pipeline[[#This Row],[Close_Date]],"ddd"))</f>
        <v>Tue</v>
      </c>
      <c r="L8087" s="8" t="str">
        <f>IF(Sales_Pipeline[[#This Row],[Close_Date]]="","",TEXT(Sales_Pipeline[[#This Row],[Close_Date]],"mmm"))</f>
        <v>Nov</v>
      </c>
      <c r="M8087" s="8" t="str">
        <f>IF(Sales_Pipeline[[#This Row],[Close_Date]]="","","Q"&amp;ROUNDUP(MONTH(Sales_Pipeline[[#This Row],[Close_Date]])/3,0))</f>
        <v>Q4</v>
      </c>
      <c r="N8087" s="2" cm="1">
        <f t="array" ref="N8087">IFERROR(_xlfn.IFS(Sales_Pipeline[[#This Row],[Deal_Stage]]="Won",_xlfn.XLOOKUP(Sales_Pipeline[[#This Row],[Product]],Products!$A$2:$A$8,Products!$C$2:$C$8),Sales_Pipeline[[#This Row],[Deal_Stage]]="Lost",_xlfn.XLOOKUP(Sales_Pipeline[[#This Row],[Product]],Products!$A$2:$A$8,Products!$C$2:$C$8)),"")</f>
        <v>3393</v>
      </c>
      <c r="O8087" s="2">
        <v>3206</v>
      </c>
    </row>
    <row r="8088" spans="1:15" x14ac:dyDescent="0.3">
      <c r="A8088" t="s">
        <v>8234</v>
      </c>
      <c r="B8088" t="s">
        <v>25</v>
      </c>
      <c r="C8088" t="str">
        <f>_xlfn.XLOOKUP(Sales_Pipeline[[#This Row],[Sales_Agent]],Sales_Teams[Sales_Agent],Sales_Teams[Manager])</f>
        <v>Rocco Neubert</v>
      </c>
      <c r="D8088" t="str">
        <f>_xlfn.XLOOKUP(Sales_Pipeline[[#This Row],[Manager]],Sales_Teams[Manager],Sales_Teams[Regional_Office])</f>
        <v>East</v>
      </c>
      <c r="E8088" t="s">
        <v>63</v>
      </c>
      <c r="F8088" t="s">
        <v>253</v>
      </c>
      <c r="G8088" t="str">
        <f>IFERROR(_xlfn.XLOOKUP(Sales_Pipeline[[#This Row],[Account]],Accounts!$A$2:$A$86,Accounts!$F$2:$F$86),"")</f>
        <v>United States</v>
      </c>
      <c r="H8088" t="s">
        <v>57</v>
      </c>
      <c r="I8088" s="3">
        <v>43058</v>
      </c>
      <c r="J8088" s="3">
        <v>43059</v>
      </c>
      <c r="K8088" s="8" t="str">
        <f>IF(Sales_Pipeline[[#This Row],[Close_Date]]="","",TEXT(Sales_Pipeline[[#This Row],[Close_Date]],"ddd"))</f>
        <v>Mon</v>
      </c>
      <c r="L8088" s="8" t="str">
        <f>IF(Sales_Pipeline[[#This Row],[Close_Date]]="","",TEXT(Sales_Pipeline[[#This Row],[Close_Date]],"mmm"))</f>
        <v>Nov</v>
      </c>
      <c r="M8088" s="8" t="str">
        <f>IF(Sales_Pipeline[[#This Row],[Close_Date]]="","","Q"&amp;ROUNDUP(MONTH(Sales_Pipeline[[#This Row],[Close_Date]])/3,0))</f>
        <v>Q4</v>
      </c>
      <c r="N8088" s="2" cm="1">
        <f t="array" ref="N8088">IFERROR(_xlfn.IFS(Sales_Pipeline[[#This Row],[Deal_Stage]]="Won",_xlfn.XLOOKUP(Sales_Pipeline[[#This Row],[Product]],Products!$A$2:$A$8,Products!$C$2:$C$8),Sales_Pipeline[[#This Row],[Deal_Stage]]="Lost",_xlfn.XLOOKUP(Sales_Pipeline[[#This Row],[Product]],Products!$A$2:$A$8,Products!$C$2:$C$8)),"")</f>
        <v>550</v>
      </c>
      <c r="O8088" s="2">
        <v>678</v>
      </c>
    </row>
    <row r="8089" spans="1:15" x14ac:dyDescent="0.3">
      <c r="A8089" t="s">
        <v>8235</v>
      </c>
      <c r="B8089" t="s">
        <v>15</v>
      </c>
      <c r="C8089" t="str">
        <f>_xlfn.XLOOKUP(Sales_Pipeline[[#This Row],[Sales_Agent]],Sales_Teams[Sales_Agent],Sales_Teams[Manager])</f>
        <v>Melvin Marxen</v>
      </c>
      <c r="D8089" t="str">
        <f>_xlfn.XLOOKUP(Sales_Pipeline[[#This Row],[Manager]],Sales_Teams[Manager],Sales_Teams[Regional_Office])</f>
        <v>Central</v>
      </c>
      <c r="E8089" t="s">
        <v>63</v>
      </c>
      <c r="F8089" t="s">
        <v>155</v>
      </c>
      <c r="G8089" t="str">
        <f>IFERROR(_xlfn.XLOOKUP(Sales_Pipeline[[#This Row],[Account]],Accounts!$A$2:$A$86,Accounts!$F$2:$F$86),"")</f>
        <v>United States</v>
      </c>
      <c r="H8089" t="s">
        <v>57</v>
      </c>
      <c r="I8089" s="3">
        <v>43058</v>
      </c>
      <c r="J8089" s="3">
        <v>43059</v>
      </c>
      <c r="K8089" s="8" t="str">
        <f>IF(Sales_Pipeline[[#This Row],[Close_Date]]="","",TEXT(Sales_Pipeline[[#This Row],[Close_Date]],"ddd"))</f>
        <v>Mon</v>
      </c>
      <c r="L8089" s="8" t="str">
        <f>IF(Sales_Pipeline[[#This Row],[Close_Date]]="","",TEXT(Sales_Pipeline[[#This Row],[Close_Date]],"mmm"))</f>
        <v>Nov</v>
      </c>
      <c r="M8089" s="8" t="str">
        <f>IF(Sales_Pipeline[[#This Row],[Close_Date]]="","","Q"&amp;ROUNDUP(MONTH(Sales_Pipeline[[#This Row],[Close_Date]])/3,0))</f>
        <v>Q4</v>
      </c>
      <c r="N8089" s="2" cm="1">
        <f t="array" ref="N8089">IFERROR(_xlfn.IFS(Sales_Pipeline[[#This Row],[Deal_Stage]]="Won",_xlfn.XLOOKUP(Sales_Pipeline[[#This Row],[Product]],Products!$A$2:$A$8,Products!$C$2:$C$8),Sales_Pipeline[[#This Row],[Deal_Stage]]="Lost",_xlfn.XLOOKUP(Sales_Pipeline[[#This Row],[Product]],Products!$A$2:$A$8,Products!$C$2:$C$8)),"")</f>
        <v>550</v>
      </c>
      <c r="O8089" s="2">
        <v>549</v>
      </c>
    </row>
    <row r="8090" spans="1:15" x14ac:dyDescent="0.3">
      <c r="A8090" t="s">
        <v>8236</v>
      </c>
      <c r="B8090" t="s">
        <v>28</v>
      </c>
      <c r="C8090" t="str">
        <f>_xlfn.XLOOKUP(Sales_Pipeline[[#This Row],[Sales_Agent]],Sales_Teams[Sales_Agent],Sales_Teams[Manager])</f>
        <v>Rocco Neubert</v>
      </c>
      <c r="D8090" t="str">
        <f>_xlfn.XLOOKUP(Sales_Pipeline[[#This Row],[Manager]],Sales_Teams[Manager],Sales_Teams[Regional_Office])</f>
        <v>East</v>
      </c>
      <c r="E8090" t="s">
        <v>84</v>
      </c>
      <c r="F8090" t="s">
        <v>173</v>
      </c>
      <c r="G8090" t="str">
        <f>IFERROR(_xlfn.XLOOKUP(Sales_Pipeline[[#This Row],[Account]],Accounts!$A$2:$A$86,Accounts!$F$2:$F$86),"")</f>
        <v>United States</v>
      </c>
      <c r="H8090" t="s">
        <v>57</v>
      </c>
      <c r="I8090" s="3">
        <v>43058</v>
      </c>
      <c r="J8090" s="3">
        <v>43067</v>
      </c>
      <c r="K8090" s="8" t="str">
        <f>IF(Sales_Pipeline[[#This Row],[Close_Date]]="","",TEXT(Sales_Pipeline[[#This Row],[Close_Date]],"ddd"))</f>
        <v>Tue</v>
      </c>
      <c r="L8090" s="8" t="str">
        <f>IF(Sales_Pipeline[[#This Row],[Close_Date]]="","",TEXT(Sales_Pipeline[[#This Row],[Close_Date]],"mmm"))</f>
        <v>Nov</v>
      </c>
      <c r="M8090" s="8" t="str">
        <f>IF(Sales_Pipeline[[#This Row],[Close_Date]]="","","Q"&amp;ROUNDUP(MONTH(Sales_Pipeline[[#This Row],[Close_Date]])/3,0))</f>
        <v>Q4</v>
      </c>
      <c r="N8090" s="2" cm="1">
        <f t="array" ref="N8090">IFERROR(_xlfn.IFS(Sales_Pipeline[[#This Row],[Deal_Stage]]="Won",_xlfn.XLOOKUP(Sales_Pipeline[[#This Row],[Product]],Products!$A$2:$A$8,Products!$C$2:$C$8),Sales_Pipeline[[#This Row],[Deal_Stage]]="Lost",_xlfn.XLOOKUP(Sales_Pipeline[[#This Row],[Product]],Products!$A$2:$A$8,Products!$C$2:$C$8)),"")</f>
        <v>5482</v>
      </c>
      <c r="O8090" s="2">
        <v>6540</v>
      </c>
    </row>
    <row r="8091" spans="1:15" x14ac:dyDescent="0.3">
      <c r="A8091" t="s">
        <v>8237</v>
      </c>
      <c r="B8091" t="s">
        <v>10</v>
      </c>
      <c r="C8091" t="str">
        <f>_xlfn.XLOOKUP(Sales_Pipeline[[#This Row],[Sales_Agent]],Sales_Teams[Sales_Agent],Sales_Teams[Manager])</f>
        <v>Melvin Marxen</v>
      </c>
      <c r="D8091" t="str">
        <f>_xlfn.XLOOKUP(Sales_Pipeline[[#This Row],[Manager]],Sales_Teams[Manager],Sales_Teams[Regional_Office])</f>
        <v>Central</v>
      </c>
      <c r="E8091" t="s">
        <v>63</v>
      </c>
      <c r="F8091" t="s">
        <v>187</v>
      </c>
      <c r="G8091" t="str">
        <f>IFERROR(_xlfn.XLOOKUP(Sales_Pipeline[[#This Row],[Account]],Accounts!$A$2:$A$86,Accounts!$F$2:$F$86),"")</f>
        <v>United States</v>
      </c>
      <c r="H8091" t="s">
        <v>82</v>
      </c>
      <c r="I8091" s="3">
        <v>43058</v>
      </c>
      <c r="J8091" s="3">
        <v>43060</v>
      </c>
      <c r="K8091" s="8" t="str">
        <f>IF(Sales_Pipeline[[#This Row],[Close_Date]]="","",TEXT(Sales_Pipeline[[#This Row],[Close_Date]],"ddd"))</f>
        <v>Tue</v>
      </c>
      <c r="L8091" s="8" t="str">
        <f>IF(Sales_Pipeline[[#This Row],[Close_Date]]="","",TEXT(Sales_Pipeline[[#This Row],[Close_Date]],"mmm"))</f>
        <v>Nov</v>
      </c>
      <c r="M8091" s="8" t="str">
        <f>IF(Sales_Pipeline[[#This Row],[Close_Date]]="","","Q"&amp;ROUNDUP(MONTH(Sales_Pipeline[[#This Row],[Close_Date]])/3,0))</f>
        <v>Q4</v>
      </c>
      <c r="N8091" s="2" cm="1">
        <f t="array" ref="N8091">IFERROR(_xlfn.IFS(Sales_Pipeline[[#This Row],[Deal_Stage]]="Won",_xlfn.XLOOKUP(Sales_Pipeline[[#This Row],[Product]],Products!$A$2:$A$8,Products!$C$2:$C$8),Sales_Pipeline[[#This Row],[Deal_Stage]]="Lost",_xlfn.XLOOKUP(Sales_Pipeline[[#This Row],[Product]],Products!$A$2:$A$8,Products!$C$2:$C$8)),"")</f>
        <v>550</v>
      </c>
      <c r="O8091" s="2">
        <v>0</v>
      </c>
    </row>
    <row r="8092" spans="1:15" x14ac:dyDescent="0.3">
      <c r="A8092" t="s">
        <v>8238</v>
      </c>
      <c r="B8092" t="s">
        <v>45</v>
      </c>
      <c r="C8092" t="str">
        <f>_xlfn.XLOOKUP(Sales_Pipeline[[#This Row],[Sales_Agent]],Sales_Teams[Sales_Agent],Sales_Teams[Manager])</f>
        <v>Summer Sewald</v>
      </c>
      <c r="D8092" t="str">
        <f>_xlfn.XLOOKUP(Sales_Pipeline[[#This Row],[Manager]],Sales_Teams[Manager],Sales_Teams[Regional_Office])</f>
        <v>West</v>
      </c>
      <c r="E8092" t="s">
        <v>76</v>
      </c>
      <c r="F8092" t="s">
        <v>201</v>
      </c>
      <c r="G8092" t="str">
        <f>IFERROR(_xlfn.XLOOKUP(Sales_Pipeline[[#This Row],[Account]],Accounts!$A$2:$A$86,Accounts!$F$2:$F$86),"")</f>
        <v>United States</v>
      </c>
      <c r="H8092" t="s">
        <v>82</v>
      </c>
      <c r="I8092" s="3">
        <v>43058</v>
      </c>
      <c r="J8092" s="3">
        <v>43073</v>
      </c>
      <c r="K8092" s="8" t="str">
        <f>IF(Sales_Pipeline[[#This Row],[Close_Date]]="","",TEXT(Sales_Pipeline[[#This Row],[Close_Date]],"ddd"))</f>
        <v>Mon</v>
      </c>
      <c r="L8092" s="8" t="str">
        <f>IF(Sales_Pipeline[[#This Row],[Close_Date]]="","",TEXT(Sales_Pipeline[[#This Row],[Close_Date]],"mmm"))</f>
        <v>Dec</v>
      </c>
      <c r="M8092" s="8" t="str">
        <f>IF(Sales_Pipeline[[#This Row],[Close_Date]]="","","Q"&amp;ROUNDUP(MONTH(Sales_Pipeline[[#This Row],[Close_Date]])/3,0))</f>
        <v>Q4</v>
      </c>
      <c r="N8092" s="2" cm="1">
        <f t="array" ref="N8092">IFERROR(_xlfn.IFS(Sales_Pipeline[[#This Row],[Deal_Stage]]="Won",_xlfn.XLOOKUP(Sales_Pipeline[[#This Row],[Product]],Products!$A$2:$A$8,Products!$C$2:$C$8),Sales_Pipeline[[#This Row],[Deal_Stage]]="Lost",_xlfn.XLOOKUP(Sales_Pipeline[[#This Row],[Product]],Products!$A$2:$A$8,Products!$C$2:$C$8)),"")</f>
        <v>3393</v>
      </c>
      <c r="O8092" s="2">
        <v>0</v>
      </c>
    </row>
    <row r="8093" spans="1:15" x14ac:dyDescent="0.3">
      <c r="A8093" t="s">
        <v>8239</v>
      </c>
      <c r="B8093" t="s">
        <v>14</v>
      </c>
      <c r="C8093" t="str">
        <f>_xlfn.XLOOKUP(Sales_Pipeline[[#This Row],[Sales_Agent]],Sales_Teams[Sales_Agent],Sales_Teams[Manager])</f>
        <v>Melvin Marxen</v>
      </c>
      <c r="D8093" t="str">
        <f>_xlfn.XLOOKUP(Sales_Pipeline[[#This Row],[Manager]],Sales_Teams[Manager],Sales_Teams[Regional_Office])</f>
        <v>Central</v>
      </c>
      <c r="E8093" t="s">
        <v>63</v>
      </c>
      <c r="F8093" t="s">
        <v>59</v>
      </c>
      <c r="G8093" t="str">
        <f>IFERROR(_xlfn.XLOOKUP(Sales_Pipeline[[#This Row],[Account]],Accounts!$A$2:$A$86,Accounts!$F$2:$F$86),"")</f>
        <v>United States</v>
      </c>
      <c r="H8093" t="s">
        <v>57</v>
      </c>
      <c r="I8093" s="3">
        <v>43058</v>
      </c>
      <c r="J8093" s="3">
        <v>43067</v>
      </c>
      <c r="K8093" s="8" t="str">
        <f>IF(Sales_Pipeline[[#This Row],[Close_Date]]="","",TEXT(Sales_Pipeline[[#This Row],[Close_Date]],"ddd"))</f>
        <v>Tue</v>
      </c>
      <c r="L8093" s="8" t="str">
        <f>IF(Sales_Pipeline[[#This Row],[Close_Date]]="","",TEXT(Sales_Pipeline[[#This Row],[Close_Date]],"mmm"))</f>
        <v>Nov</v>
      </c>
      <c r="M8093" s="8" t="str">
        <f>IF(Sales_Pipeline[[#This Row],[Close_Date]]="","","Q"&amp;ROUNDUP(MONTH(Sales_Pipeline[[#This Row],[Close_Date]])/3,0))</f>
        <v>Q4</v>
      </c>
      <c r="N8093" s="2" cm="1">
        <f t="array" ref="N8093">IFERROR(_xlfn.IFS(Sales_Pipeline[[#This Row],[Deal_Stage]]="Won",_xlfn.XLOOKUP(Sales_Pipeline[[#This Row],[Product]],Products!$A$2:$A$8,Products!$C$2:$C$8),Sales_Pipeline[[#This Row],[Deal_Stage]]="Lost",_xlfn.XLOOKUP(Sales_Pipeline[[#This Row],[Product]],Products!$A$2:$A$8,Products!$C$2:$C$8)),"")</f>
        <v>550</v>
      </c>
      <c r="O8093" s="2">
        <v>662</v>
      </c>
    </row>
    <row r="8094" spans="1:15" x14ac:dyDescent="0.3">
      <c r="A8094" t="s">
        <v>8240</v>
      </c>
      <c r="B8094" t="s">
        <v>32</v>
      </c>
      <c r="C8094" t="str">
        <f>_xlfn.XLOOKUP(Sales_Pipeline[[#This Row],[Sales_Agent]],Sales_Teams[Sales_Agent],Sales_Teams[Manager])</f>
        <v>Celia Rouche</v>
      </c>
      <c r="D8094" t="str">
        <f>_xlfn.XLOOKUP(Sales_Pipeline[[#This Row],[Manager]],Sales_Teams[Manager],Sales_Teams[Regional_Office])</f>
        <v>West</v>
      </c>
      <c r="E8094" t="s">
        <v>8953</v>
      </c>
      <c r="F8094" t="s">
        <v>89</v>
      </c>
      <c r="G8094" t="str">
        <f>IFERROR(_xlfn.XLOOKUP(Sales_Pipeline[[#This Row],[Account]],Accounts!$A$2:$A$86,Accounts!$F$2:$F$86),"")</f>
        <v>United States</v>
      </c>
      <c r="H8094" t="s">
        <v>57</v>
      </c>
      <c r="I8094" s="3">
        <v>43058</v>
      </c>
      <c r="J8094" s="3">
        <v>43063</v>
      </c>
      <c r="K8094" s="8" t="str">
        <f>IF(Sales_Pipeline[[#This Row],[Close_Date]]="","",TEXT(Sales_Pipeline[[#This Row],[Close_Date]],"ddd"))</f>
        <v>Fri</v>
      </c>
      <c r="L8094" s="8" t="str">
        <f>IF(Sales_Pipeline[[#This Row],[Close_Date]]="","",TEXT(Sales_Pipeline[[#This Row],[Close_Date]],"mmm"))</f>
        <v>Nov</v>
      </c>
      <c r="M8094" s="8" t="str">
        <f>IF(Sales_Pipeline[[#This Row],[Close_Date]]="","","Q"&amp;ROUNDUP(MONTH(Sales_Pipeline[[#This Row],[Close_Date]])/3,0))</f>
        <v>Q4</v>
      </c>
      <c r="N8094" s="2" cm="1">
        <f t="array" ref="N8094">IFERROR(_xlfn.IFS(Sales_Pipeline[[#This Row],[Deal_Stage]]="Won",_xlfn.XLOOKUP(Sales_Pipeline[[#This Row],[Product]],Products!$A$2:$A$8,Products!$C$2:$C$8),Sales_Pipeline[[#This Row],[Deal_Stage]]="Lost",_xlfn.XLOOKUP(Sales_Pipeline[[#This Row],[Product]],Products!$A$2:$A$8,Products!$C$2:$C$8)),"")</f>
        <v>4821</v>
      </c>
      <c r="O8094" s="2">
        <v>4540</v>
      </c>
    </row>
    <row r="8095" spans="1:15" x14ac:dyDescent="0.3">
      <c r="A8095" t="s">
        <v>8241</v>
      </c>
      <c r="B8095" t="s">
        <v>3</v>
      </c>
      <c r="C8095" t="str">
        <f>_xlfn.XLOOKUP(Sales_Pipeline[[#This Row],[Sales_Agent]],Sales_Teams[Sales_Agent],Sales_Teams[Manager])</f>
        <v>Dustin Brinkmann</v>
      </c>
      <c r="D8095" t="str">
        <f>_xlfn.XLOOKUP(Sales_Pipeline[[#This Row],[Manager]],Sales_Teams[Manager],Sales_Teams[Regional_Office])</f>
        <v>Central</v>
      </c>
      <c r="E8095" t="s">
        <v>61</v>
      </c>
      <c r="F8095" t="s">
        <v>147</v>
      </c>
      <c r="G8095" t="str">
        <f>IFERROR(_xlfn.XLOOKUP(Sales_Pipeline[[#This Row],[Account]],Accounts!$A$2:$A$86,Accounts!$F$2:$F$86),"")</f>
        <v>United States</v>
      </c>
      <c r="H8095" t="s">
        <v>57</v>
      </c>
      <c r="I8095" s="3">
        <v>43059</v>
      </c>
      <c r="J8095" s="3">
        <v>43068</v>
      </c>
      <c r="K8095" s="8" t="str">
        <f>IF(Sales_Pipeline[[#This Row],[Close_Date]]="","",TEXT(Sales_Pipeline[[#This Row],[Close_Date]],"ddd"))</f>
        <v>Wed</v>
      </c>
      <c r="L8095" s="8" t="str">
        <f>IF(Sales_Pipeline[[#This Row],[Close_Date]]="","",TEXT(Sales_Pipeline[[#This Row],[Close_Date]],"mmm"))</f>
        <v>Nov</v>
      </c>
      <c r="M8095" s="8" t="str">
        <f>IF(Sales_Pipeline[[#This Row],[Close_Date]]="","","Q"&amp;ROUNDUP(MONTH(Sales_Pipeline[[#This Row],[Close_Date]])/3,0))</f>
        <v>Q4</v>
      </c>
      <c r="N8095" s="2" cm="1">
        <f t="array" ref="N8095">IFERROR(_xlfn.IFS(Sales_Pipeline[[#This Row],[Deal_Stage]]="Won",_xlfn.XLOOKUP(Sales_Pipeline[[#This Row],[Product]],Products!$A$2:$A$8,Products!$C$2:$C$8),Sales_Pipeline[[#This Row],[Deal_Stage]]="Lost",_xlfn.XLOOKUP(Sales_Pipeline[[#This Row],[Product]],Products!$A$2:$A$8,Products!$C$2:$C$8)),"")</f>
        <v>55</v>
      </c>
      <c r="O8095" s="2">
        <v>52</v>
      </c>
    </row>
    <row r="8096" spans="1:15" x14ac:dyDescent="0.3">
      <c r="A8096" t="s">
        <v>8242</v>
      </c>
      <c r="B8096" t="s">
        <v>27</v>
      </c>
      <c r="C8096" t="str">
        <f>_xlfn.XLOOKUP(Sales_Pipeline[[#This Row],[Sales_Agent]],Sales_Teams[Sales_Agent],Sales_Teams[Manager])</f>
        <v>Rocco Neubert</v>
      </c>
      <c r="D8096" t="str">
        <f>_xlfn.XLOOKUP(Sales_Pipeline[[#This Row],[Manager]],Sales_Teams[Manager],Sales_Teams[Regional_Office])</f>
        <v>East</v>
      </c>
      <c r="E8096" t="s">
        <v>55</v>
      </c>
      <c r="G8096" t="str">
        <f>IFERROR(_xlfn.XLOOKUP(Sales_Pipeline[[#This Row],[Account]],Accounts!$A$2:$A$86,Accounts!$F$2:$F$86),"")</f>
        <v/>
      </c>
      <c r="H8096" t="s">
        <v>77</v>
      </c>
      <c r="I8096" s="3">
        <v>43059</v>
      </c>
      <c r="K8096" s="8" t="str">
        <f>IF(Sales_Pipeline[[#This Row],[Close_Date]]="","",TEXT(Sales_Pipeline[[#This Row],[Close_Date]],"ddd"))</f>
        <v/>
      </c>
      <c r="L8096" s="8" t="str">
        <f>IF(Sales_Pipeline[[#This Row],[Close_Date]]="","",TEXT(Sales_Pipeline[[#This Row],[Close_Date]],"mmm"))</f>
        <v/>
      </c>
      <c r="M8096" s="8" t="str">
        <f>IF(Sales_Pipeline[[#This Row],[Close_Date]]="","","Q"&amp;ROUNDUP(MONTH(Sales_Pipeline[[#This Row],[Close_Date]])/3,0))</f>
        <v/>
      </c>
      <c r="N8096" s="2" t="str" cm="1">
        <f t="array" ref="N8096">IFERROR(_xlfn.IFS(Sales_Pipeline[[#This Row],[Deal_Stage]]="Won",_xlfn.XLOOKUP(Sales_Pipeline[[#This Row],[Product]],Products!$A$2:$A$8,Products!$C$2:$C$8),Sales_Pipeline[[#This Row],[Deal_Stage]]="Lost",_xlfn.XLOOKUP(Sales_Pipeline[[#This Row],[Product]],Products!$A$2:$A$8,Products!$C$2:$C$8)),"")</f>
        <v/>
      </c>
      <c r="O8096" s="2">
        <v>0</v>
      </c>
    </row>
    <row r="8097" spans="1:15" x14ac:dyDescent="0.3">
      <c r="A8097" t="s">
        <v>8243</v>
      </c>
      <c r="B8097" t="s">
        <v>20</v>
      </c>
      <c r="C8097" t="str">
        <f>_xlfn.XLOOKUP(Sales_Pipeline[[#This Row],[Sales_Agent]],Sales_Teams[Sales_Agent],Sales_Teams[Manager])</f>
        <v>Cara Losch</v>
      </c>
      <c r="D8097" t="str">
        <f>_xlfn.XLOOKUP(Sales_Pipeline[[#This Row],[Manager]],Sales_Teams[Manager],Sales_Teams[Regional_Office])</f>
        <v>East</v>
      </c>
      <c r="E8097" t="s">
        <v>8953</v>
      </c>
      <c r="F8097" t="s">
        <v>293</v>
      </c>
      <c r="G8097" t="str">
        <f>IFERROR(_xlfn.XLOOKUP(Sales_Pipeline[[#This Row],[Account]],Accounts!$A$2:$A$86,Accounts!$F$2:$F$86),"")</f>
        <v>United States</v>
      </c>
      <c r="H8097" t="s">
        <v>82</v>
      </c>
      <c r="I8097" s="3">
        <v>43059</v>
      </c>
      <c r="J8097" s="3">
        <v>43066</v>
      </c>
      <c r="K8097" s="8" t="str">
        <f>IF(Sales_Pipeline[[#This Row],[Close_Date]]="","",TEXT(Sales_Pipeline[[#This Row],[Close_Date]],"ddd"))</f>
        <v>Mon</v>
      </c>
      <c r="L8097" s="8" t="str">
        <f>IF(Sales_Pipeline[[#This Row],[Close_Date]]="","",TEXT(Sales_Pipeline[[#This Row],[Close_Date]],"mmm"))</f>
        <v>Nov</v>
      </c>
      <c r="M8097" s="8" t="str">
        <f>IF(Sales_Pipeline[[#This Row],[Close_Date]]="","","Q"&amp;ROUNDUP(MONTH(Sales_Pipeline[[#This Row],[Close_Date]])/3,0))</f>
        <v>Q4</v>
      </c>
      <c r="N8097" s="2" cm="1">
        <f t="array" ref="N8097">IFERROR(_xlfn.IFS(Sales_Pipeline[[#This Row],[Deal_Stage]]="Won",_xlfn.XLOOKUP(Sales_Pipeline[[#This Row],[Product]],Products!$A$2:$A$8,Products!$C$2:$C$8),Sales_Pipeline[[#This Row],[Deal_Stage]]="Lost",_xlfn.XLOOKUP(Sales_Pipeline[[#This Row],[Product]],Products!$A$2:$A$8,Products!$C$2:$C$8)),"")</f>
        <v>4821</v>
      </c>
      <c r="O8097" s="2">
        <v>0</v>
      </c>
    </row>
    <row r="8098" spans="1:15" x14ac:dyDescent="0.3">
      <c r="A8098" t="s">
        <v>8244</v>
      </c>
      <c r="B8098" t="s">
        <v>43</v>
      </c>
      <c r="C8098" t="str">
        <f>_xlfn.XLOOKUP(Sales_Pipeline[[#This Row],[Sales_Agent]],Sales_Teams[Sales_Agent],Sales_Teams[Manager])</f>
        <v>Summer Sewald</v>
      </c>
      <c r="D8098" t="str">
        <f>_xlfn.XLOOKUP(Sales_Pipeline[[#This Row],[Manager]],Sales_Teams[Manager],Sales_Teams[Regional_Office])</f>
        <v>West</v>
      </c>
      <c r="E8098" t="s">
        <v>63</v>
      </c>
      <c r="F8098" t="s">
        <v>166</v>
      </c>
      <c r="G8098" t="str">
        <f>IFERROR(_xlfn.XLOOKUP(Sales_Pipeline[[#This Row],[Account]],Accounts!$A$2:$A$86,Accounts!$F$2:$F$86),"")</f>
        <v>United States</v>
      </c>
      <c r="H8098" t="s">
        <v>57</v>
      </c>
      <c r="I8098" s="3">
        <v>43059</v>
      </c>
      <c r="J8098" s="3">
        <v>43077</v>
      </c>
      <c r="K8098" s="8" t="str">
        <f>IF(Sales_Pipeline[[#This Row],[Close_Date]]="","",TEXT(Sales_Pipeline[[#This Row],[Close_Date]],"ddd"))</f>
        <v>Fri</v>
      </c>
      <c r="L8098" s="8" t="str">
        <f>IF(Sales_Pipeline[[#This Row],[Close_Date]]="","",TEXT(Sales_Pipeline[[#This Row],[Close_Date]],"mmm"))</f>
        <v>Dec</v>
      </c>
      <c r="M8098" s="8" t="str">
        <f>IF(Sales_Pipeline[[#This Row],[Close_Date]]="","","Q"&amp;ROUNDUP(MONTH(Sales_Pipeline[[#This Row],[Close_Date]])/3,0))</f>
        <v>Q4</v>
      </c>
      <c r="N8098" s="2" cm="1">
        <f t="array" ref="N8098">IFERROR(_xlfn.IFS(Sales_Pipeline[[#This Row],[Deal_Stage]]="Won",_xlfn.XLOOKUP(Sales_Pipeline[[#This Row],[Product]],Products!$A$2:$A$8,Products!$C$2:$C$8),Sales_Pipeline[[#This Row],[Deal_Stage]]="Lost",_xlfn.XLOOKUP(Sales_Pipeline[[#This Row],[Product]],Products!$A$2:$A$8,Products!$C$2:$C$8)),"")</f>
        <v>550</v>
      </c>
      <c r="O8098" s="2">
        <v>504</v>
      </c>
    </row>
    <row r="8099" spans="1:15" x14ac:dyDescent="0.3">
      <c r="A8099" t="s">
        <v>8245</v>
      </c>
      <c r="B8099" t="s">
        <v>42</v>
      </c>
      <c r="C8099" t="str">
        <f>_xlfn.XLOOKUP(Sales_Pipeline[[#This Row],[Sales_Agent]],Sales_Teams[Sales_Agent],Sales_Teams[Manager])</f>
        <v>Summer Sewald</v>
      </c>
      <c r="D8099" t="str">
        <f>_xlfn.XLOOKUP(Sales_Pipeline[[#This Row],[Manager]],Sales_Teams[Manager],Sales_Teams[Regional_Office])</f>
        <v>West</v>
      </c>
      <c r="E8099" t="s">
        <v>63</v>
      </c>
      <c r="F8099" t="s">
        <v>173</v>
      </c>
      <c r="G8099" t="str">
        <f>IFERROR(_xlfn.XLOOKUP(Sales_Pipeline[[#This Row],[Account]],Accounts!$A$2:$A$86,Accounts!$F$2:$F$86),"")</f>
        <v>United States</v>
      </c>
      <c r="H8099" t="s">
        <v>57</v>
      </c>
      <c r="I8099" s="3">
        <v>43059</v>
      </c>
      <c r="J8099" s="3">
        <v>43073</v>
      </c>
      <c r="K8099" s="8" t="str">
        <f>IF(Sales_Pipeline[[#This Row],[Close_Date]]="","",TEXT(Sales_Pipeline[[#This Row],[Close_Date]],"ddd"))</f>
        <v>Mon</v>
      </c>
      <c r="L8099" s="8" t="str">
        <f>IF(Sales_Pipeline[[#This Row],[Close_Date]]="","",TEXT(Sales_Pipeline[[#This Row],[Close_Date]],"mmm"))</f>
        <v>Dec</v>
      </c>
      <c r="M8099" s="8" t="str">
        <f>IF(Sales_Pipeline[[#This Row],[Close_Date]]="","","Q"&amp;ROUNDUP(MONTH(Sales_Pipeline[[#This Row],[Close_Date]])/3,0))</f>
        <v>Q4</v>
      </c>
      <c r="N8099" s="2" cm="1">
        <f t="array" ref="N8099">IFERROR(_xlfn.IFS(Sales_Pipeline[[#This Row],[Deal_Stage]]="Won",_xlfn.XLOOKUP(Sales_Pipeline[[#This Row],[Product]],Products!$A$2:$A$8,Products!$C$2:$C$8),Sales_Pipeline[[#This Row],[Deal_Stage]]="Lost",_xlfn.XLOOKUP(Sales_Pipeline[[#This Row],[Product]],Products!$A$2:$A$8,Products!$C$2:$C$8)),"")</f>
        <v>550</v>
      </c>
      <c r="O8099" s="2">
        <v>589</v>
      </c>
    </row>
    <row r="8100" spans="1:15" x14ac:dyDescent="0.3">
      <c r="A8100" t="s">
        <v>8246</v>
      </c>
      <c r="B8100" t="s">
        <v>9</v>
      </c>
      <c r="C8100" t="str">
        <f>_xlfn.XLOOKUP(Sales_Pipeline[[#This Row],[Sales_Agent]],Sales_Teams[Sales_Agent],Sales_Teams[Manager])</f>
        <v>Dustin Brinkmann</v>
      </c>
      <c r="D8100" t="str">
        <f>_xlfn.XLOOKUP(Sales_Pipeline[[#This Row],[Manager]],Sales_Teams[Manager],Sales_Teams[Regional_Office])</f>
        <v>Central</v>
      </c>
      <c r="E8100" t="s">
        <v>84</v>
      </c>
      <c r="F8100" t="s">
        <v>134</v>
      </c>
      <c r="G8100" t="str">
        <f>IFERROR(_xlfn.XLOOKUP(Sales_Pipeline[[#This Row],[Account]],Accounts!$A$2:$A$86,Accounts!$F$2:$F$86),"")</f>
        <v>United States</v>
      </c>
      <c r="H8100" t="s">
        <v>57</v>
      </c>
      <c r="I8100" s="3">
        <v>43059</v>
      </c>
      <c r="J8100" s="3">
        <v>43078</v>
      </c>
      <c r="K8100" s="8" t="str">
        <f>IF(Sales_Pipeline[[#This Row],[Close_Date]]="","",TEXT(Sales_Pipeline[[#This Row],[Close_Date]],"ddd"))</f>
        <v>Sat</v>
      </c>
      <c r="L8100" s="8" t="str">
        <f>IF(Sales_Pipeline[[#This Row],[Close_Date]]="","",TEXT(Sales_Pipeline[[#This Row],[Close_Date]],"mmm"))</f>
        <v>Dec</v>
      </c>
      <c r="M8100" s="8" t="str">
        <f>IF(Sales_Pipeline[[#This Row],[Close_Date]]="","","Q"&amp;ROUNDUP(MONTH(Sales_Pipeline[[#This Row],[Close_Date]])/3,0))</f>
        <v>Q4</v>
      </c>
      <c r="N8100" s="2" cm="1">
        <f t="array" ref="N8100">IFERROR(_xlfn.IFS(Sales_Pipeline[[#This Row],[Deal_Stage]]="Won",_xlfn.XLOOKUP(Sales_Pipeline[[#This Row],[Product]],Products!$A$2:$A$8,Products!$C$2:$C$8),Sales_Pipeline[[#This Row],[Deal_Stage]]="Lost",_xlfn.XLOOKUP(Sales_Pipeline[[#This Row],[Product]],Products!$A$2:$A$8,Products!$C$2:$C$8)),"")</f>
        <v>5482</v>
      </c>
      <c r="O8100" s="2">
        <v>5756</v>
      </c>
    </row>
    <row r="8101" spans="1:15" x14ac:dyDescent="0.3">
      <c r="A8101" t="s">
        <v>8247</v>
      </c>
      <c r="B8101" t="s">
        <v>9</v>
      </c>
      <c r="C8101" t="str">
        <f>_xlfn.XLOOKUP(Sales_Pipeline[[#This Row],[Sales_Agent]],Sales_Teams[Sales_Agent],Sales_Teams[Manager])</f>
        <v>Dustin Brinkmann</v>
      </c>
      <c r="D8101" t="str">
        <f>_xlfn.XLOOKUP(Sales_Pipeline[[#This Row],[Manager]],Sales_Teams[Manager],Sales_Teams[Regional_Office])</f>
        <v>Central</v>
      </c>
      <c r="E8101" t="s">
        <v>76</v>
      </c>
      <c r="F8101" t="s">
        <v>507</v>
      </c>
      <c r="G8101" t="str">
        <f>IFERROR(_xlfn.XLOOKUP(Sales_Pipeline[[#This Row],[Account]],Accounts!$A$2:$A$86,Accounts!$F$2:$F$86),"")</f>
        <v>Belgium</v>
      </c>
      <c r="H8101" t="s">
        <v>57</v>
      </c>
      <c r="I8101" s="3">
        <v>43059</v>
      </c>
      <c r="J8101" s="3">
        <v>43062</v>
      </c>
      <c r="K8101" s="8" t="str">
        <f>IF(Sales_Pipeline[[#This Row],[Close_Date]]="","",TEXT(Sales_Pipeline[[#This Row],[Close_Date]],"ddd"))</f>
        <v>Thu</v>
      </c>
      <c r="L8101" s="8" t="str">
        <f>IF(Sales_Pipeline[[#This Row],[Close_Date]]="","",TEXT(Sales_Pipeline[[#This Row],[Close_Date]],"mmm"))</f>
        <v>Nov</v>
      </c>
      <c r="M8101" s="8" t="str">
        <f>IF(Sales_Pipeline[[#This Row],[Close_Date]]="","","Q"&amp;ROUNDUP(MONTH(Sales_Pipeline[[#This Row],[Close_Date]])/3,0))</f>
        <v>Q4</v>
      </c>
      <c r="N8101" s="2" cm="1">
        <f t="array" ref="N8101">IFERROR(_xlfn.IFS(Sales_Pipeline[[#This Row],[Deal_Stage]]="Won",_xlfn.XLOOKUP(Sales_Pipeline[[#This Row],[Product]],Products!$A$2:$A$8,Products!$C$2:$C$8),Sales_Pipeline[[#This Row],[Deal_Stage]]="Lost",_xlfn.XLOOKUP(Sales_Pipeline[[#This Row],[Product]],Products!$A$2:$A$8,Products!$C$2:$C$8)),"")</f>
        <v>3393</v>
      </c>
      <c r="O8101" s="2">
        <v>3161</v>
      </c>
    </row>
    <row r="8102" spans="1:15" x14ac:dyDescent="0.3">
      <c r="A8102" t="s">
        <v>8248</v>
      </c>
      <c r="B8102" t="s">
        <v>17</v>
      </c>
      <c r="C8102" t="str">
        <f>_xlfn.XLOOKUP(Sales_Pipeline[[#This Row],[Sales_Agent]],Sales_Teams[Sales_Agent],Sales_Teams[Manager])</f>
        <v>Cara Losch</v>
      </c>
      <c r="D8102" t="str">
        <f>_xlfn.XLOOKUP(Sales_Pipeline[[#This Row],[Manager]],Sales_Teams[Manager],Sales_Teams[Regional_Office])</f>
        <v>East</v>
      </c>
      <c r="E8102" t="s">
        <v>61</v>
      </c>
      <c r="G8102" t="str">
        <f>IFERROR(_xlfn.XLOOKUP(Sales_Pipeline[[#This Row],[Account]],Accounts!$A$2:$A$86,Accounts!$F$2:$F$86),"")</f>
        <v/>
      </c>
      <c r="H8102" t="s">
        <v>77</v>
      </c>
      <c r="I8102" s="3">
        <v>43059</v>
      </c>
      <c r="K8102" s="8" t="str">
        <f>IF(Sales_Pipeline[[#This Row],[Close_Date]]="","",TEXT(Sales_Pipeline[[#This Row],[Close_Date]],"ddd"))</f>
        <v/>
      </c>
      <c r="L8102" s="8" t="str">
        <f>IF(Sales_Pipeline[[#This Row],[Close_Date]]="","",TEXT(Sales_Pipeline[[#This Row],[Close_Date]],"mmm"))</f>
        <v/>
      </c>
      <c r="M8102" s="8" t="str">
        <f>IF(Sales_Pipeline[[#This Row],[Close_Date]]="","","Q"&amp;ROUNDUP(MONTH(Sales_Pipeline[[#This Row],[Close_Date]])/3,0))</f>
        <v/>
      </c>
      <c r="N8102" s="2" t="str" cm="1">
        <f t="array" ref="N8102">IFERROR(_xlfn.IFS(Sales_Pipeline[[#This Row],[Deal_Stage]]="Won",_xlfn.XLOOKUP(Sales_Pipeline[[#This Row],[Product]],Products!$A$2:$A$8,Products!$C$2:$C$8),Sales_Pipeline[[#This Row],[Deal_Stage]]="Lost",_xlfn.XLOOKUP(Sales_Pipeline[[#This Row],[Product]],Products!$A$2:$A$8,Products!$C$2:$C$8)),"")</f>
        <v/>
      </c>
      <c r="O8102" s="2">
        <v>0</v>
      </c>
    </row>
    <row r="8103" spans="1:15" x14ac:dyDescent="0.3">
      <c r="A8103" t="s">
        <v>8249</v>
      </c>
      <c r="B8103" t="s">
        <v>23</v>
      </c>
      <c r="C8103" t="str">
        <f>_xlfn.XLOOKUP(Sales_Pipeline[[#This Row],[Sales_Agent]],Sales_Teams[Sales_Agent],Sales_Teams[Manager])</f>
        <v>Cara Losch</v>
      </c>
      <c r="D8103" t="str">
        <f>_xlfn.XLOOKUP(Sales_Pipeline[[#This Row],[Manager]],Sales_Teams[Manager],Sales_Teams[Regional_Office])</f>
        <v>East</v>
      </c>
      <c r="E8103" t="s">
        <v>84</v>
      </c>
      <c r="F8103" t="s">
        <v>206</v>
      </c>
      <c r="G8103" t="str">
        <f>IFERROR(_xlfn.XLOOKUP(Sales_Pipeline[[#This Row],[Account]],Accounts!$A$2:$A$86,Accounts!$F$2:$F$86),"")</f>
        <v>United States</v>
      </c>
      <c r="H8103" t="s">
        <v>57</v>
      </c>
      <c r="I8103" s="3">
        <v>43059</v>
      </c>
      <c r="J8103" s="3">
        <v>43077</v>
      </c>
      <c r="K8103" s="8" t="str">
        <f>IF(Sales_Pipeline[[#This Row],[Close_Date]]="","",TEXT(Sales_Pipeline[[#This Row],[Close_Date]],"ddd"))</f>
        <v>Fri</v>
      </c>
      <c r="L8103" s="8" t="str">
        <f>IF(Sales_Pipeline[[#This Row],[Close_Date]]="","",TEXT(Sales_Pipeline[[#This Row],[Close_Date]],"mmm"))</f>
        <v>Dec</v>
      </c>
      <c r="M8103" s="8" t="str">
        <f>IF(Sales_Pipeline[[#This Row],[Close_Date]]="","","Q"&amp;ROUNDUP(MONTH(Sales_Pipeline[[#This Row],[Close_Date]])/3,0))</f>
        <v>Q4</v>
      </c>
      <c r="N8103" s="2" cm="1">
        <f t="array" ref="N8103">IFERROR(_xlfn.IFS(Sales_Pipeline[[#This Row],[Deal_Stage]]="Won",_xlfn.XLOOKUP(Sales_Pipeline[[#This Row],[Product]],Products!$A$2:$A$8,Products!$C$2:$C$8),Sales_Pipeline[[#This Row],[Deal_Stage]]="Lost",_xlfn.XLOOKUP(Sales_Pipeline[[#This Row],[Product]],Products!$A$2:$A$8,Products!$C$2:$C$8)),"")</f>
        <v>5482</v>
      </c>
      <c r="O8103" s="2">
        <v>5209</v>
      </c>
    </row>
    <row r="8104" spans="1:15" x14ac:dyDescent="0.3">
      <c r="A8104" t="s">
        <v>8250</v>
      </c>
      <c r="B8104" t="s">
        <v>27</v>
      </c>
      <c r="C8104" t="str">
        <f>_xlfn.XLOOKUP(Sales_Pipeline[[#This Row],[Sales_Agent]],Sales_Teams[Sales_Agent],Sales_Teams[Manager])</f>
        <v>Rocco Neubert</v>
      </c>
      <c r="D8104" t="str">
        <f>_xlfn.XLOOKUP(Sales_Pipeline[[#This Row],[Manager]],Sales_Teams[Manager],Sales_Teams[Regional_Office])</f>
        <v>East</v>
      </c>
      <c r="E8104" t="s">
        <v>76</v>
      </c>
      <c r="F8104" t="s">
        <v>173</v>
      </c>
      <c r="G8104" t="str">
        <f>IFERROR(_xlfn.XLOOKUP(Sales_Pipeline[[#This Row],[Account]],Accounts!$A$2:$A$86,Accounts!$F$2:$F$86),"")</f>
        <v>United States</v>
      </c>
      <c r="H8104" t="s">
        <v>82</v>
      </c>
      <c r="I8104" s="3">
        <v>43060</v>
      </c>
      <c r="J8104" s="3">
        <v>43064</v>
      </c>
      <c r="K8104" s="8" t="str">
        <f>IF(Sales_Pipeline[[#This Row],[Close_Date]]="","",TEXT(Sales_Pipeline[[#This Row],[Close_Date]],"ddd"))</f>
        <v>Sat</v>
      </c>
      <c r="L8104" s="8" t="str">
        <f>IF(Sales_Pipeline[[#This Row],[Close_Date]]="","",TEXT(Sales_Pipeline[[#This Row],[Close_Date]],"mmm"))</f>
        <v>Nov</v>
      </c>
      <c r="M8104" s="8" t="str">
        <f>IF(Sales_Pipeline[[#This Row],[Close_Date]]="","","Q"&amp;ROUNDUP(MONTH(Sales_Pipeline[[#This Row],[Close_Date]])/3,0))</f>
        <v>Q4</v>
      </c>
      <c r="N8104" s="2" cm="1">
        <f t="array" ref="N8104">IFERROR(_xlfn.IFS(Sales_Pipeline[[#This Row],[Deal_Stage]]="Won",_xlfn.XLOOKUP(Sales_Pipeline[[#This Row],[Product]],Products!$A$2:$A$8,Products!$C$2:$C$8),Sales_Pipeline[[#This Row],[Deal_Stage]]="Lost",_xlfn.XLOOKUP(Sales_Pipeline[[#This Row],[Product]],Products!$A$2:$A$8,Products!$C$2:$C$8)),"")</f>
        <v>3393</v>
      </c>
      <c r="O8104" s="2">
        <v>0</v>
      </c>
    </row>
    <row r="8105" spans="1:15" x14ac:dyDescent="0.3">
      <c r="A8105" t="s">
        <v>8251</v>
      </c>
      <c r="B8105" t="s">
        <v>6</v>
      </c>
      <c r="C8105" t="str">
        <f>_xlfn.XLOOKUP(Sales_Pipeline[[#This Row],[Sales_Agent]],Sales_Teams[Sales_Agent],Sales_Teams[Manager])</f>
        <v>Dustin Brinkmann</v>
      </c>
      <c r="D8105" t="str">
        <f>_xlfn.XLOOKUP(Sales_Pipeline[[#This Row],[Manager]],Sales_Teams[Manager],Sales_Teams[Regional_Office])</f>
        <v>Central</v>
      </c>
      <c r="E8105" t="s">
        <v>61</v>
      </c>
      <c r="F8105" t="s">
        <v>118</v>
      </c>
      <c r="G8105" t="str">
        <f>IFERROR(_xlfn.XLOOKUP(Sales_Pipeline[[#This Row],[Account]],Accounts!$A$2:$A$86,Accounts!$F$2:$F$86),"")</f>
        <v>United States</v>
      </c>
      <c r="H8105" t="s">
        <v>57</v>
      </c>
      <c r="I8105" s="3">
        <v>43060</v>
      </c>
      <c r="J8105" s="3">
        <v>43077</v>
      </c>
      <c r="K8105" s="8" t="str">
        <f>IF(Sales_Pipeline[[#This Row],[Close_Date]]="","",TEXT(Sales_Pipeline[[#This Row],[Close_Date]],"ddd"))</f>
        <v>Fri</v>
      </c>
      <c r="L8105" s="8" t="str">
        <f>IF(Sales_Pipeline[[#This Row],[Close_Date]]="","",TEXT(Sales_Pipeline[[#This Row],[Close_Date]],"mmm"))</f>
        <v>Dec</v>
      </c>
      <c r="M8105" s="8" t="str">
        <f>IF(Sales_Pipeline[[#This Row],[Close_Date]]="","","Q"&amp;ROUNDUP(MONTH(Sales_Pipeline[[#This Row],[Close_Date]])/3,0))</f>
        <v>Q4</v>
      </c>
      <c r="N8105" s="2" cm="1">
        <f t="array" ref="N8105">IFERROR(_xlfn.IFS(Sales_Pipeline[[#This Row],[Deal_Stage]]="Won",_xlfn.XLOOKUP(Sales_Pipeline[[#This Row],[Product]],Products!$A$2:$A$8,Products!$C$2:$C$8),Sales_Pipeline[[#This Row],[Deal_Stage]]="Lost",_xlfn.XLOOKUP(Sales_Pipeline[[#This Row],[Product]],Products!$A$2:$A$8,Products!$C$2:$C$8)),"")</f>
        <v>55</v>
      </c>
      <c r="O8105" s="2">
        <v>58</v>
      </c>
    </row>
    <row r="8106" spans="1:15" x14ac:dyDescent="0.3">
      <c r="A8106" t="s">
        <v>8252</v>
      </c>
      <c r="B8106" t="s">
        <v>20</v>
      </c>
      <c r="C8106" t="str">
        <f>_xlfn.XLOOKUP(Sales_Pipeline[[#This Row],[Sales_Agent]],Sales_Teams[Sales_Agent],Sales_Teams[Manager])</f>
        <v>Cara Losch</v>
      </c>
      <c r="D8106" t="str">
        <f>_xlfn.XLOOKUP(Sales_Pipeline[[#This Row],[Manager]],Sales_Teams[Manager],Sales_Teams[Regional_Office])</f>
        <v>East</v>
      </c>
      <c r="E8106" t="s">
        <v>61</v>
      </c>
      <c r="F8106" t="s">
        <v>238</v>
      </c>
      <c r="G8106" t="str">
        <f>IFERROR(_xlfn.XLOOKUP(Sales_Pipeline[[#This Row],[Account]],Accounts!$A$2:$A$86,Accounts!$F$2:$F$86),"")</f>
        <v>United States</v>
      </c>
      <c r="H8106" t="s">
        <v>57</v>
      </c>
      <c r="I8106" s="3">
        <v>43060</v>
      </c>
      <c r="J8106" s="3">
        <v>43090</v>
      </c>
      <c r="K8106" s="8" t="str">
        <f>IF(Sales_Pipeline[[#This Row],[Close_Date]]="","",TEXT(Sales_Pipeline[[#This Row],[Close_Date]],"ddd"))</f>
        <v>Thu</v>
      </c>
      <c r="L8106" s="8" t="str">
        <f>IF(Sales_Pipeline[[#This Row],[Close_Date]]="","",TEXT(Sales_Pipeline[[#This Row],[Close_Date]],"mmm"))</f>
        <v>Dec</v>
      </c>
      <c r="M8106" s="8" t="str">
        <f>IF(Sales_Pipeline[[#This Row],[Close_Date]]="","","Q"&amp;ROUNDUP(MONTH(Sales_Pipeline[[#This Row],[Close_Date]])/3,0))</f>
        <v>Q4</v>
      </c>
      <c r="N8106" s="2" cm="1">
        <f t="array" ref="N8106">IFERROR(_xlfn.IFS(Sales_Pipeline[[#This Row],[Deal_Stage]]="Won",_xlfn.XLOOKUP(Sales_Pipeline[[#This Row],[Product]],Products!$A$2:$A$8,Products!$C$2:$C$8),Sales_Pipeline[[#This Row],[Deal_Stage]]="Lost",_xlfn.XLOOKUP(Sales_Pipeline[[#This Row],[Product]],Products!$A$2:$A$8,Products!$C$2:$C$8)),"")</f>
        <v>55</v>
      </c>
      <c r="O8106" s="2">
        <v>57</v>
      </c>
    </row>
    <row r="8107" spans="1:15" x14ac:dyDescent="0.3">
      <c r="A8107" t="s">
        <v>8253</v>
      </c>
      <c r="B8107" t="s">
        <v>28</v>
      </c>
      <c r="C8107" t="str">
        <f>_xlfn.XLOOKUP(Sales_Pipeline[[#This Row],[Sales_Agent]],Sales_Teams[Sales_Agent],Sales_Teams[Manager])</f>
        <v>Rocco Neubert</v>
      </c>
      <c r="D8107" t="str">
        <f>_xlfn.XLOOKUP(Sales_Pipeline[[#This Row],[Manager]],Sales_Teams[Manager],Sales_Teams[Regional_Office])</f>
        <v>East</v>
      </c>
      <c r="E8107" t="s">
        <v>8953</v>
      </c>
      <c r="F8107" t="s">
        <v>209</v>
      </c>
      <c r="G8107" t="str">
        <f>IFERROR(_xlfn.XLOOKUP(Sales_Pipeline[[#This Row],[Account]],Accounts!$A$2:$A$86,Accounts!$F$2:$F$86),"")</f>
        <v>United States</v>
      </c>
      <c r="H8107" t="s">
        <v>57</v>
      </c>
      <c r="I8107" s="3">
        <v>43060</v>
      </c>
      <c r="J8107" s="3">
        <v>43079</v>
      </c>
      <c r="K8107" s="8" t="str">
        <f>IF(Sales_Pipeline[[#This Row],[Close_Date]]="","",TEXT(Sales_Pipeline[[#This Row],[Close_Date]],"ddd"))</f>
        <v>Sun</v>
      </c>
      <c r="L8107" s="8" t="str">
        <f>IF(Sales_Pipeline[[#This Row],[Close_Date]]="","",TEXT(Sales_Pipeline[[#This Row],[Close_Date]],"mmm"))</f>
        <v>Dec</v>
      </c>
      <c r="M8107" s="8" t="str">
        <f>IF(Sales_Pipeline[[#This Row],[Close_Date]]="","","Q"&amp;ROUNDUP(MONTH(Sales_Pipeline[[#This Row],[Close_Date]])/3,0))</f>
        <v>Q4</v>
      </c>
      <c r="N8107" s="2" cm="1">
        <f t="array" ref="N8107">IFERROR(_xlfn.IFS(Sales_Pipeline[[#This Row],[Deal_Stage]]="Won",_xlfn.XLOOKUP(Sales_Pipeline[[#This Row],[Product]],Products!$A$2:$A$8,Products!$C$2:$C$8),Sales_Pipeline[[#This Row],[Deal_Stage]]="Lost",_xlfn.XLOOKUP(Sales_Pipeline[[#This Row],[Product]],Products!$A$2:$A$8,Products!$C$2:$C$8)),"")</f>
        <v>4821</v>
      </c>
      <c r="O8107" s="2">
        <v>5466</v>
      </c>
    </row>
    <row r="8108" spans="1:15" x14ac:dyDescent="0.3">
      <c r="A8108" t="s">
        <v>8254</v>
      </c>
      <c r="B8108" t="s">
        <v>13</v>
      </c>
      <c r="C8108" t="str">
        <f>_xlfn.XLOOKUP(Sales_Pipeline[[#This Row],[Sales_Agent]],Sales_Teams[Sales_Agent],Sales_Teams[Manager])</f>
        <v>Melvin Marxen</v>
      </c>
      <c r="D8108" t="str">
        <f>_xlfn.XLOOKUP(Sales_Pipeline[[#This Row],[Manager]],Sales_Teams[Manager],Sales_Teams[Regional_Office])</f>
        <v>Central</v>
      </c>
      <c r="E8108" t="s">
        <v>84</v>
      </c>
      <c r="F8108" t="s">
        <v>223</v>
      </c>
      <c r="G8108" t="str">
        <f>IFERROR(_xlfn.XLOOKUP(Sales_Pipeline[[#This Row],[Account]],Accounts!$A$2:$A$86,Accounts!$F$2:$F$86),"")</f>
        <v>United States</v>
      </c>
      <c r="H8108" t="s">
        <v>82</v>
      </c>
      <c r="I8108" s="3">
        <v>43060</v>
      </c>
      <c r="J8108" s="3">
        <v>43063</v>
      </c>
      <c r="K8108" s="8" t="str">
        <f>IF(Sales_Pipeline[[#This Row],[Close_Date]]="","",TEXT(Sales_Pipeline[[#This Row],[Close_Date]],"ddd"))</f>
        <v>Fri</v>
      </c>
      <c r="L8108" s="8" t="str">
        <f>IF(Sales_Pipeline[[#This Row],[Close_Date]]="","",TEXT(Sales_Pipeline[[#This Row],[Close_Date]],"mmm"))</f>
        <v>Nov</v>
      </c>
      <c r="M8108" s="8" t="str">
        <f>IF(Sales_Pipeline[[#This Row],[Close_Date]]="","","Q"&amp;ROUNDUP(MONTH(Sales_Pipeline[[#This Row],[Close_Date]])/3,0))</f>
        <v>Q4</v>
      </c>
      <c r="N8108" s="2" cm="1">
        <f t="array" ref="N8108">IFERROR(_xlfn.IFS(Sales_Pipeline[[#This Row],[Deal_Stage]]="Won",_xlfn.XLOOKUP(Sales_Pipeline[[#This Row],[Product]],Products!$A$2:$A$8,Products!$C$2:$C$8),Sales_Pipeline[[#This Row],[Deal_Stage]]="Lost",_xlfn.XLOOKUP(Sales_Pipeline[[#This Row],[Product]],Products!$A$2:$A$8,Products!$C$2:$C$8)),"")</f>
        <v>5482</v>
      </c>
      <c r="O8108" s="2">
        <v>0</v>
      </c>
    </row>
    <row r="8109" spans="1:15" x14ac:dyDescent="0.3">
      <c r="A8109" t="s">
        <v>8255</v>
      </c>
      <c r="B8109" t="s">
        <v>40</v>
      </c>
      <c r="C8109" t="str">
        <f>_xlfn.XLOOKUP(Sales_Pipeline[[#This Row],[Sales_Agent]],Sales_Teams[Sales_Agent],Sales_Teams[Manager])</f>
        <v>Summer Sewald</v>
      </c>
      <c r="D8109" t="str">
        <f>_xlfn.XLOOKUP(Sales_Pipeline[[#This Row],[Manager]],Sales_Teams[Manager],Sales_Teams[Regional_Office])</f>
        <v>West</v>
      </c>
      <c r="E8109" t="s">
        <v>84</v>
      </c>
      <c r="F8109" t="s">
        <v>201</v>
      </c>
      <c r="G8109" t="str">
        <f>IFERROR(_xlfn.XLOOKUP(Sales_Pipeline[[#This Row],[Account]],Accounts!$A$2:$A$86,Accounts!$F$2:$F$86),"")</f>
        <v>United States</v>
      </c>
      <c r="H8109" t="s">
        <v>57</v>
      </c>
      <c r="I8109" s="3">
        <v>43060</v>
      </c>
      <c r="J8109" s="3">
        <v>43064</v>
      </c>
      <c r="K8109" s="8" t="str">
        <f>IF(Sales_Pipeline[[#This Row],[Close_Date]]="","",TEXT(Sales_Pipeline[[#This Row],[Close_Date]],"ddd"))</f>
        <v>Sat</v>
      </c>
      <c r="L8109" s="8" t="str">
        <f>IF(Sales_Pipeline[[#This Row],[Close_Date]]="","",TEXT(Sales_Pipeline[[#This Row],[Close_Date]],"mmm"))</f>
        <v>Nov</v>
      </c>
      <c r="M8109" s="8" t="str">
        <f>IF(Sales_Pipeline[[#This Row],[Close_Date]]="","","Q"&amp;ROUNDUP(MONTH(Sales_Pipeline[[#This Row],[Close_Date]])/3,0))</f>
        <v>Q4</v>
      </c>
      <c r="N8109" s="2" cm="1">
        <f t="array" ref="N8109">IFERROR(_xlfn.IFS(Sales_Pipeline[[#This Row],[Deal_Stage]]="Won",_xlfn.XLOOKUP(Sales_Pipeline[[#This Row],[Product]],Products!$A$2:$A$8,Products!$C$2:$C$8),Sales_Pipeline[[#This Row],[Deal_Stage]]="Lost",_xlfn.XLOOKUP(Sales_Pipeline[[#This Row],[Product]],Products!$A$2:$A$8,Products!$C$2:$C$8)),"")</f>
        <v>5482</v>
      </c>
      <c r="O8109" s="2">
        <v>6932</v>
      </c>
    </row>
    <row r="8110" spans="1:15" x14ac:dyDescent="0.3">
      <c r="A8110" t="s">
        <v>8256</v>
      </c>
      <c r="B8110" t="s">
        <v>42</v>
      </c>
      <c r="C8110" t="str">
        <f>_xlfn.XLOOKUP(Sales_Pipeline[[#This Row],[Sales_Agent]],Sales_Teams[Sales_Agent],Sales_Teams[Manager])</f>
        <v>Summer Sewald</v>
      </c>
      <c r="D8110" t="str">
        <f>_xlfn.XLOOKUP(Sales_Pipeline[[#This Row],[Manager]],Sales_Teams[Manager],Sales_Teams[Regional_Office])</f>
        <v>West</v>
      </c>
      <c r="E8110" t="s">
        <v>63</v>
      </c>
      <c r="F8110" t="s">
        <v>570</v>
      </c>
      <c r="G8110" t="str">
        <f>IFERROR(_xlfn.XLOOKUP(Sales_Pipeline[[#This Row],[Account]],Accounts!$A$2:$A$86,Accounts!$F$2:$F$86),"")</f>
        <v>Germany</v>
      </c>
      <c r="H8110" t="s">
        <v>57</v>
      </c>
      <c r="I8110" s="3">
        <v>43060</v>
      </c>
      <c r="J8110" s="3">
        <v>43091</v>
      </c>
      <c r="K8110" s="8" t="str">
        <f>IF(Sales_Pipeline[[#This Row],[Close_Date]]="","",TEXT(Sales_Pipeline[[#This Row],[Close_Date]],"ddd"))</f>
        <v>Fri</v>
      </c>
      <c r="L8110" s="8" t="str">
        <f>IF(Sales_Pipeline[[#This Row],[Close_Date]]="","",TEXT(Sales_Pipeline[[#This Row],[Close_Date]],"mmm"))</f>
        <v>Dec</v>
      </c>
      <c r="M8110" s="8" t="str">
        <f>IF(Sales_Pipeline[[#This Row],[Close_Date]]="","","Q"&amp;ROUNDUP(MONTH(Sales_Pipeline[[#This Row],[Close_Date]])/3,0))</f>
        <v>Q4</v>
      </c>
      <c r="N8110" s="2" cm="1">
        <f t="array" ref="N8110">IFERROR(_xlfn.IFS(Sales_Pipeline[[#This Row],[Deal_Stage]]="Won",_xlfn.XLOOKUP(Sales_Pipeline[[#This Row],[Product]],Products!$A$2:$A$8,Products!$C$2:$C$8),Sales_Pipeline[[#This Row],[Deal_Stage]]="Lost",_xlfn.XLOOKUP(Sales_Pipeline[[#This Row],[Product]],Products!$A$2:$A$8,Products!$C$2:$C$8)),"")</f>
        <v>550</v>
      </c>
      <c r="O8110" s="2">
        <v>597</v>
      </c>
    </row>
    <row r="8111" spans="1:15" x14ac:dyDescent="0.3">
      <c r="A8111" t="s">
        <v>8257</v>
      </c>
      <c r="B8111" t="s">
        <v>37</v>
      </c>
      <c r="C8111" t="str">
        <f>_xlfn.XLOOKUP(Sales_Pipeline[[#This Row],[Sales_Agent]],Sales_Teams[Sales_Agent],Sales_Teams[Manager])</f>
        <v>Celia Rouche</v>
      </c>
      <c r="D8111" t="str">
        <f>_xlfn.XLOOKUP(Sales_Pipeline[[#This Row],[Manager]],Sales_Teams[Manager],Sales_Teams[Regional_Office])</f>
        <v>West</v>
      </c>
      <c r="E8111" t="s">
        <v>76</v>
      </c>
      <c r="F8111" t="s">
        <v>125</v>
      </c>
      <c r="G8111" t="str">
        <f>IFERROR(_xlfn.XLOOKUP(Sales_Pipeline[[#This Row],[Account]],Accounts!$A$2:$A$86,Accounts!$F$2:$F$86),"")</f>
        <v>United States</v>
      </c>
      <c r="H8111" t="s">
        <v>82</v>
      </c>
      <c r="I8111" s="3">
        <v>43060</v>
      </c>
      <c r="J8111" s="3">
        <v>43066</v>
      </c>
      <c r="K8111" s="8" t="str">
        <f>IF(Sales_Pipeline[[#This Row],[Close_Date]]="","",TEXT(Sales_Pipeline[[#This Row],[Close_Date]],"ddd"))</f>
        <v>Mon</v>
      </c>
      <c r="L8111" s="8" t="str">
        <f>IF(Sales_Pipeline[[#This Row],[Close_Date]]="","",TEXT(Sales_Pipeline[[#This Row],[Close_Date]],"mmm"))</f>
        <v>Nov</v>
      </c>
      <c r="M8111" s="8" t="str">
        <f>IF(Sales_Pipeline[[#This Row],[Close_Date]]="","","Q"&amp;ROUNDUP(MONTH(Sales_Pipeline[[#This Row],[Close_Date]])/3,0))</f>
        <v>Q4</v>
      </c>
      <c r="N8111" s="2" cm="1">
        <f t="array" ref="N8111">IFERROR(_xlfn.IFS(Sales_Pipeline[[#This Row],[Deal_Stage]]="Won",_xlfn.XLOOKUP(Sales_Pipeline[[#This Row],[Product]],Products!$A$2:$A$8,Products!$C$2:$C$8),Sales_Pipeline[[#This Row],[Deal_Stage]]="Lost",_xlfn.XLOOKUP(Sales_Pipeline[[#This Row],[Product]],Products!$A$2:$A$8,Products!$C$2:$C$8)),"")</f>
        <v>3393</v>
      </c>
      <c r="O8111" s="2">
        <v>0</v>
      </c>
    </row>
    <row r="8112" spans="1:15" x14ac:dyDescent="0.3">
      <c r="A8112" t="s">
        <v>8258</v>
      </c>
      <c r="B8112" t="s">
        <v>45</v>
      </c>
      <c r="C8112" t="str">
        <f>_xlfn.XLOOKUP(Sales_Pipeline[[#This Row],[Sales_Agent]],Sales_Teams[Sales_Agent],Sales_Teams[Manager])</f>
        <v>Summer Sewald</v>
      </c>
      <c r="D8112" t="str">
        <f>_xlfn.XLOOKUP(Sales_Pipeline[[#This Row],[Manager]],Sales_Teams[Manager],Sales_Teams[Regional_Office])</f>
        <v>West</v>
      </c>
      <c r="E8112" t="s">
        <v>63</v>
      </c>
      <c r="F8112" t="s">
        <v>72</v>
      </c>
      <c r="G8112" t="str">
        <f>IFERROR(_xlfn.XLOOKUP(Sales_Pipeline[[#This Row],[Account]],Accounts!$A$2:$A$86,Accounts!$F$2:$F$86),"")</f>
        <v>United States</v>
      </c>
      <c r="H8112" t="s">
        <v>57</v>
      </c>
      <c r="I8112" s="3">
        <v>43060</v>
      </c>
      <c r="J8112" s="3">
        <v>43098</v>
      </c>
      <c r="K8112" s="8" t="str">
        <f>IF(Sales_Pipeline[[#This Row],[Close_Date]]="","",TEXT(Sales_Pipeline[[#This Row],[Close_Date]],"ddd"))</f>
        <v>Fri</v>
      </c>
      <c r="L8112" s="8" t="str">
        <f>IF(Sales_Pipeline[[#This Row],[Close_Date]]="","",TEXT(Sales_Pipeline[[#This Row],[Close_Date]],"mmm"))</f>
        <v>Dec</v>
      </c>
      <c r="M8112" s="8" t="str">
        <f>IF(Sales_Pipeline[[#This Row],[Close_Date]]="","","Q"&amp;ROUNDUP(MONTH(Sales_Pipeline[[#This Row],[Close_Date]])/3,0))</f>
        <v>Q4</v>
      </c>
      <c r="N8112" s="2" cm="1">
        <f t="array" ref="N8112">IFERROR(_xlfn.IFS(Sales_Pipeline[[#This Row],[Deal_Stage]]="Won",_xlfn.XLOOKUP(Sales_Pipeline[[#This Row],[Product]],Products!$A$2:$A$8,Products!$C$2:$C$8),Sales_Pipeline[[#This Row],[Deal_Stage]]="Lost",_xlfn.XLOOKUP(Sales_Pipeline[[#This Row],[Product]],Products!$A$2:$A$8,Products!$C$2:$C$8)),"")</f>
        <v>550</v>
      </c>
      <c r="O8112" s="2">
        <v>619</v>
      </c>
    </row>
    <row r="8113" spans="1:15" x14ac:dyDescent="0.3">
      <c r="A8113" t="s">
        <v>8259</v>
      </c>
      <c r="B8113" t="s">
        <v>32</v>
      </c>
      <c r="C8113" t="str">
        <f>_xlfn.XLOOKUP(Sales_Pipeline[[#This Row],[Sales_Agent]],Sales_Teams[Sales_Agent],Sales_Teams[Manager])</f>
        <v>Celia Rouche</v>
      </c>
      <c r="D8113" t="str">
        <f>_xlfn.XLOOKUP(Sales_Pipeline[[#This Row],[Manager]],Sales_Teams[Manager],Sales_Teams[Regional_Office])</f>
        <v>West</v>
      </c>
      <c r="E8113" t="s">
        <v>76</v>
      </c>
      <c r="F8113" t="s">
        <v>211</v>
      </c>
      <c r="G8113" t="str">
        <f>IFERROR(_xlfn.XLOOKUP(Sales_Pipeline[[#This Row],[Account]],Accounts!$A$2:$A$86,Accounts!$F$2:$F$86),"")</f>
        <v>United States</v>
      </c>
      <c r="H8113" t="s">
        <v>57</v>
      </c>
      <c r="I8113" s="3">
        <v>43060</v>
      </c>
      <c r="J8113" s="3">
        <v>43070</v>
      </c>
      <c r="K8113" s="8" t="str">
        <f>IF(Sales_Pipeline[[#This Row],[Close_Date]]="","",TEXT(Sales_Pipeline[[#This Row],[Close_Date]],"ddd"))</f>
        <v>Fri</v>
      </c>
      <c r="L8113" s="8" t="str">
        <f>IF(Sales_Pipeline[[#This Row],[Close_Date]]="","",TEXT(Sales_Pipeline[[#This Row],[Close_Date]],"mmm"))</f>
        <v>Dec</v>
      </c>
      <c r="M8113" s="8" t="str">
        <f>IF(Sales_Pipeline[[#This Row],[Close_Date]]="","","Q"&amp;ROUNDUP(MONTH(Sales_Pipeline[[#This Row],[Close_Date]])/3,0))</f>
        <v>Q4</v>
      </c>
      <c r="N8113" s="2" cm="1">
        <f t="array" ref="N8113">IFERROR(_xlfn.IFS(Sales_Pipeline[[#This Row],[Deal_Stage]]="Won",_xlfn.XLOOKUP(Sales_Pipeline[[#This Row],[Product]],Products!$A$2:$A$8,Products!$C$2:$C$8),Sales_Pipeline[[#This Row],[Deal_Stage]]="Lost",_xlfn.XLOOKUP(Sales_Pipeline[[#This Row],[Product]],Products!$A$2:$A$8,Products!$C$2:$C$8)),"")</f>
        <v>3393</v>
      </c>
      <c r="O8113" s="2">
        <v>2590</v>
      </c>
    </row>
    <row r="8114" spans="1:15" x14ac:dyDescent="0.3">
      <c r="A8114" t="s">
        <v>8260</v>
      </c>
      <c r="B8114" t="s">
        <v>23</v>
      </c>
      <c r="C8114" t="str">
        <f>_xlfn.XLOOKUP(Sales_Pipeline[[#This Row],[Sales_Agent]],Sales_Teams[Sales_Agent],Sales_Teams[Manager])</f>
        <v>Cara Losch</v>
      </c>
      <c r="D8114" t="str">
        <f>_xlfn.XLOOKUP(Sales_Pipeline[[#This Row],[Manager]],Sales_Teams[Manager],Sales_Teams[Regional_Office])</f>
        <v>East</v>
      </c>
      <c r="E8114" t="s">
        <v>8953</v>
      </c>
      <c r="F8114" t="s">
        <v>344</v>
      </c>
      <c r="G8114" t="str">
        <f>IFERROR(_xlfn.XLOOKUP(Sales_Pipeline[[#This Row],[Account]],Accounts!$A$2:$A$86,Accounts!$F$2:$F$86),"")</f>
        <v>Romania</v>
      </c>
      <c r="H8114" t="s">
        <v>82</v>
      </c>
      <c r="I8114" s="3">
        <v>43060</v>
      </c>
      <c r="J8114" s="3">
        <v>43065</v>
      </c>
      <c r="K8114" s="8" t="str">
        <f>IF(Sales_Pipeline[[#This Row],[Close_Date]]="","",TEXT(Sales_Pipeline[[#This Row],[Close_Date]],"ddd"))</f>
        <v>Sun</v>
      </c>
      <c r="L8114" s="8" t="str">
        <f>IF(Sales_Pipeline[[#This Row],[Close_Date]]="","",TEXT(Sales_Pipeline[[#This Row],[Close_Date]],"mmm"))</f>
        <v>Nov</v>
      </c>
      <c r="M8114" s="8" t="str">
        <f>IF(Sales_Pipeline[[#This Row],[Close_Date]]="","","Q"&amp;ROUNDUP(MONTH(Sales_Pipeline[[#This Row],[Close_Date]])/3,0))</f>
        <v>Q4</v>
      </c>
      <c r="N8114" s="2" cm="1">
        <f t="array" ref="N8114">IFERROR(_xlfn.IFS(Sales_Pipeline[[#This Row],[Deal_Stage]]="Won",_xlfn.XLOOKUP(Sales_Pipeline[[#This Row],[Product]],Products!$A$2:$A$8,Products!$C$2:$C$8),Sales_Pipeline[[#This Row],[Deal_Stage]]="Lost",_xlfn.XLOOKUP(Sales_Pipeline[[#This Row],[Product]],Products!$A$2:$A$8,Products!$C$2:$C$8)),"")</f>
        <v>4821</v>
      </c>
      <c r="O8114" s="2">
        <v>0</v>
      </c>
    </row>
    <row r="8115" spans="1:15" x14ac:dyDescent="0.3">
      <c r="A8115" t="s">
        <v>8261</v>
      </c>
      <c r="B8115" t="s">
        <v>27</v>
      </c>
      <c r="C8115" t="str">
        <f>_xlfn.XLOOKUP(Sales_Pipeline[[#This Row],[Sales_Agent]],Sales_Teams[Sales_Agent],Sales_Teams[Manager])</f>
        <v>Rocco Neubert</v>
      </c>
      <c r="D8115" t="str">
        <f>_xlfn.XLOOKUP(Sales_Pipeline[[#This Row],[Manager]],Sales_Teams[Manager],Sales_Teams[Regional_Office])</f>
        <v>East</v>
      </c>
      <c r="E8115" t="s">
        <v>63</v>
      </c>
      <c r="F8115" t="s">
        <v>293</v>
      </c>
      <c r="G8115" t="str">
        <f>IFERROR(_xlfn.XLOOKUP(Sales_Pipeline[[#This Row],[Account]],Accounts!$A$2:$A$86,Accounts!$F$2:$F$86),"")</f>
        <v>United States</v>
      </c>
      <c r="H8115" t="s">
        <v>57</v>
      </c>
      <c r="I8115" s="3">
        <v>43061</v>
      </c>
      <c r="J8115" s="3">
        <v>43076</v>
      </c>
      <c r="K8115" s="8" t="str">
        <f>IF(Sales_Pipeline[[#This Row],[Close_Date]]="","",TEXT(Sales_Pipeline[[#This Row],[Close_Date]],"ddd"))</f>
        <v>Thu</v>
      </c>
      <c r="L8115" s="8" t="str">
        <f>IF(Sales_Pipeline[[#This Row],[Close_Date]]="","",TEXT(Sales_Pipeline[[#This Row],[Close_Date]],"mmm"))</f>
        <v>Dec</v>
      </c>
      <c r="M8115" s="8" t="str">
        <f>IF(Sales_Pipeline[[#This Row],[Close_Date]]="","","Q"&amp;ROUNDUP(MONTH(Sales_Pipeline[[#This Row],[Close_Date]])/3,0))</f>
        <v>Q4</v>
      </c>
      <c r="N8115" s="2" cm="1">
        <f t="array" ref="N8115">IFERROR(_xlfn.IFS(Sales_Pipeline[[#This Row],[Deal_Stage]]="Won",_xlfn.XLOOKUP(Sales_Pipeline[[#This Row],[Product]],Products!$A$2:$A$8,Products!$C$2:$C$8),Sales_Pipeline[[#This Row],[Deal_Stage]]="Lost",_xlfn.XLOOKUP(Sales_Pipeline[[#This Row],[Product]],Products!$A$2:$A$8,Products!$C$2:$C$8)),"")</f>
        <v>550</v>
      </c>
      <c r="O8115" s="2">
        <v>609</v>
      </c>
    </row>
    <row r="8116" spans="1:15" x14ac:dyDescent="0.3">
      <c r="A8116" t="s">
        <v>8262</v>
      </c>
      <c r="B8116" t="s">
        <v>20</v>
      </c>
      <c r="C8116" t="str">
        <f>_xlfn.XLOOKUP(Sales_Pipeline[[#This Row],[Sales_Agent]],Sales_Teams[Sales_Agent],Sales_Teams[Manager])</f>
        <v>Cara Losch</v>
      </c>
      <c r="D8116" t="str">
        <f>_xlfn.XLOOKUP(Sales_Pipeline[[#This Row],[Manager]],Sales_Teams[Manager],Sales_Teams[Regional_Office])</f>
        <v>East</v>
      </c>
      <c r="E8116" t="s">
        <v>8953</v>
      </c>
      <c r="F8116" t="s">
        <v>216</v>
      </c>
      <c r="G8116" t="str">
        <f>IFERROR(_xlfn.XLOOKUP(Sales_Pipeline[[#This Row],[Account]],Accounts!$A$2:$A$86,Accounts!$F$2:$F$86),"")</f>
        <v>United States</v>
      </c>
      <c r="H8116" t="s">
        <v>57</v>
      </c>
      <c r="I8116" s="3">
        <v>43061</v>
      </c>
      <c r="J8116" s="3">
        <v>43075</v>
      </c>
      <c r="K8116" s="8" t="str">
        <f>IF(Sales_Pipeline[[#This Row],[Close_Date]]="","",TEXT(Sales_Pipeline[[#This Row],[Close_Date]],"ddd"))</f>
        <v>Wed</v>
      </c>
      <c r="L8116" s="8" t="str">
        <f>IF(Sales_Pipeline[[#This Row],[Close_Date]]="","",TEXT(Sales_Pipeline[[#This Row],[Close_Date]],"mmm"))</f>
        <v>Dec</v>
      </c>
      <c r="M8116" s="8" t="str">
        <f>IF(Sales_Pipeline[[#This Row],[Close_Date]]="","","Q"&amp;ROUNDUP(MONTH(Sales_Pipeline[[#This Row],[Close_Date]])/3,0))</f>
        <v>Q4</v>
      </c>
      <c r="N8116" s="2" cm="1">
        <f t="array" ref="N8116">IFERROR(_xlfn.IFS(Sales_Pipeline[[#This Row],[Deal_Stage]]="Won",_xlfn.XLOOKUP(Sales_Pipeline[[#This Row],[Product]],Products!$A$2:$A$8,Products!$C$2:$C$8),Sales_Pipeline[[#This Row],[Deal_Stage]]="Lost",_xlfn.XLOOKUP(Sales_Pipeline[[#This Row],[Product]],Products!$A$2:$A$8,Products!$C$2:$C$8)),"")</f>
        <v>4821</v>
      </c>
      <c r="O8116" s="2">
        <v>4492</v>
      </c>
    </row>
    <row r="8117" spans="1:15" x14ac:dyDescent="0.3">
      <c r="A8117" t="s">
        <v>8263</v>
      </c>
      <c r="B8117" t="s">
        <v>45</v>
      </c>
      <c r="C8117" t="str">
        <f>_xlfn.XLOOKUP(Sales_Pipeline[[#This Row],[Sales_Agent]],Sales_Teams[Sales_Agent],Sales_Teams[Manager])</f>
        <v>Summer Sewald</v>
      </c>
      <c r="D8117" t="str">
        <f>_xlfn.XLOOKUP(Sales_Pipeline[[#This Row],[Manager]],Sales_Teams[Manager],Sales_Teams[Regional_Office])</f>
        <v>West</v>
      </c>
      <c r="E8117" t="s">
        <v>55</v>
      </c>
      <c r="F8117" t="s">
        <v>98</v>
      </c>
      <c r="G8117" t="str">
        <f>IFERROR(_xlfn.XLOOKUP(Sales_Pipeline[[#This Row],[Account]],Accounts!$A$2:$A$86,Accounts!$F$2:$F$86),"")</f>
        <v>United States</v>
      </c>
      <c r="H8117" t="s">
        <v>82</v>
      </c>
      <c r="I8117" s="3">
        <v>43061</v>
      </c>
      <c r="J8117" s="3">
        <v>43066</v>
      </c>
      <c r="K8117" s="8" t="str">
        <f>IF(Sales_Pipeline[[#This Row],[Close_Date]]="","",TEXT(Sales_Pipeline[[#This Row],[Close_Date]],"ddd"))</f>
        <v>Mon</v>
      </c>
      <c r="L8117" s="8" t="str">
        <f>IF(Sales_Pipeline[[#This Row],[Close_Date]]="","",TEXT(Sales_Pipeline[[#This Row],[Close_Date]],"mmm"))</f>
        <v>Nov</v>
      </c>
      <c r="M8117" s="8" t="str">
        <f>IF(Sales_Pipeline[[#This Row],[Close_Date]]="","","Q"&amp;ROUNDUP(MONTH(Sales_Pipeline[[#This Row],[Close_Date]])/3,0))</f>
        <v>Q4</v>
      </c>
      <c r="N8117" s="2" cm="1">
        <f t="array" ref="N8117">IFERROR(_xlfn.IFS(Sales_Pipeline[[#This Row],[Deal_Stage]]="Won",_xlfn.XLOOKUP(Sales_Pipeline[[#This Row],[Product]],Products!$A$2:$A$8,Products!$C$2:$C$8),Sales_Pipeline[[#This Row],[Deal_Stage]]="Lost",_xlfn.XLOOKUP(Sales_Pipeline[[#This Row],[Product]],Products!$A$2:$A$8,Products!$C$2:$C$8)),"")</f>
        <v>1096</v>
      </c>
      <c r="O8117" s="2">
        <v>0</v>
      </c>
    </row>
    <row r="8118" spans="1:15" x14ac:dyDescent="0.3">
      <c r="A8118" t="s">
        <v>8264</v>
      </c>
      <c r="B8118" t="s">
        <v>29</v>
      </c>
      <c r="C8118" t="str">
        <f>_xlfn.XLOOKUP(Sales_Pipeline[[#This Row],[Sales_Agent]],Sales_Teams[Sales_Agent],Sales_Teams[Manager])</f>
        <v>Rocco Neubert</v>
      </c>
      <c r="D8118" t="str">
        <f>_xlfn.XLOOKUP(Sales_Pipeline[[#This Row],[Manager]],Sales_Teams[Manager],Sales_Teams[Regional_Office])</f>
        <v>East</v>
      </c>
      <c r="E8118" t="s">
        <v>8953</v>
      </c>
      <c r="F8118" t="s">
        <v>293</v>
      </c>
      <c r="G8118" t="str">
        <f>IFERROR(_xlfn.XLOOKUP(Sales_Pipeline[[#This Row],[Account]],Accounts!$A$2:$A$86,Accounts!$F$2:$F$86),"")</f>
        <v>United States</v>
      </c>
      <c r="H8118" t="s">
        <v>82</v>
      </c>
      <c r="I8118" s="3">
        <v>43061</v>
      </c>
      <c r="J8118" s="3">
        <v>43075</v>
      </c>
      <c r="K8118" s="8" t="str">
        <f>IF(Sales_Pipeline[[#This Row],[Close_Date]]="","",TEXT(Sales_Pipeline[[#This Row],[Close_Date]],"ddd"))</f>
        <v>Wed</v>
      </c>
      <c r="L8118" s="8" t="str">
        <f>IF(Sales_Pipeline[[#This Row],[Close_Date]]="","",TEXT(Sales_Pipeline[[#This Row],[Close_Date]],"mmm"))</f>
        <v>Dec</v>
      </c>
      <c r="M8118" s="8" t="str">
        <f>IF(Sales_Pipeline[[#This Row],[Close_Date]]="","","Q"&amp;ROUNDUP(MONTH(Sales_Pipeline[[#This Row],[Close_Date]])/3,0))</f>
        <v>Q4</v>
      </c>
      <c r="N8118" s="2" cm="1">
        <f t="array" ref="N8118">IFERROR(_xlfn.IFS(Sales_Pipeline[[#This Row],[Deal_Stage]]="Won",_xlfn.XLOOKUP(Sales_Pipeline[[#This Row],[Product]],Products!$A$2:$A$8,Products!$C$2:$C$8),Sales_Pipeline[[#This Row],[Deal_Stage]]="Lost",_xlfn.XLOOKUP(Sales_Pipeline[[#This Row],[Product]],Products!$A$2:$A$8,Products!$C$2:$C$8)),"")</f>
        <v>4821</v>
      </c>
      <c r="O8118" s="2">
        <v>0</v>
      </c>
    </row>
    <row r="8119" spans="1:15" x14ac:dyDescent="0.3">
      <c r="A8119" t="s">
        <v>8265</v>
      </c>
      <c r="B8119" t="s">
        <v>17</v>
      </c>
      <c r="C8119" t="str">
        <f>_xlfn.XLOOKUP(Sales_Pipeline[[#This Row],[Sales_Agent]],Sales_Teams[Sales_Agent],Sales_Teams[Manager])</f>
        <v>Cara Losch</v>
      </c>
      <c r="D8119" t="str">
        <f>_xlfn.XLOOKUP(Sales_Pipeline[[#This Row],[Manager]],Sales_Teams[Manager],Sales_Teams[Regional_Office])</f>
        <v>East</v>
      </c>
      <c r="E8119" t="s">
        <v>61</v>
      </c>
      <c r="F8119" t="s">
        <v>173</v>
      </c>
      <c r="G8119" t="str">
        <f>IFERROR(_xlfn.XLOOKUP(Sales_Pipeline[[#This Row],[Account]],Accounts!$A$2:$A$86,Accounts!$F$2:$F$86),"")</f>
        <v>United States</v>
      </c>
      <c r="H8119" t="s">
        <v>57</v>
      </c>
      <c r="I8119" s="3">
        <v>43061</v>
      </c>
      <c r="J8119" s="3">
        <v>43074</v>
      </c>
      <c r="K8119" s="8" t="str">
        <f>IF(Sales_Pipeline[[#This Row],[Close_Date]]="","",TEXT(Sales_Pipeline[[#This Row],[Close_Date]],"ddd"))</f>
        <v>Tue</v>
      </c>
      <c r="L8119" s="8" t="str">
        <f>IF(Sales_Pipeline[[#This Row],[Close_Date]]="","",TEXT(Sales_Pipeline[[#This Row],[Close_Date]],"mmm"))</f>
        <v>Dec</v>
      </c>
      <c r="M8119" s="8" t="str">
        <f>IF(Sales_Pipeline[[#This Row],[Close_Date]]="","","Q"&amp;ROUNDUP(MONTH(Sales_Pipeline[[#This Row],[Close_Date]])/3,0))</f>
        <v>Q4</v>
      </c>
      <c r="N8119" s="2" cm="1">
        <f t="array" ref="N8119">IFERROR(_xlfn.IFS(Sales_Pipeline[[#This Row],[Deal_Stage]]="Won",_xlfn.XLOOKUP(Sales_Pipeline[[#This Row],[Product]],Products!$A$2:$A$8,Products!$C$2:$C$8),Sales_Pipeline[[#This Row],[Deal_Stage]]="Lost",_xlfn.XLOOKUP(Sales_Pipeline[[#This Row],[Product]],Products!$A$2:$A$8,Products!$C$2:$C$8)),"")</f>
        <v>55</v>
      </c>
      <c r="O8119" s="2">
        <v>47</v>
      </c>
    </row>
    <row r="8120" spans="1:15" x14ac:dyDescent="0.3">
      <c r="A8120" t="s">
        <v>8266</v>
      </c>
      <c r="B8120" t="s">
        <v>44</v>
      </c>
      <c r="C8120" t="str">
        <f>_xlfn.XLOOKUP(Sales_Pipeline[[#This Row],[Sales_Agent]],Sales_Teams[Sales_Agent],Sales_Teams[Manager])</f>
        <v>Summer Sewald</v>
      </c>
      <c r="D8120" t="str">
        <f>_xlfn.XLOOKUP(Sales_Pipeline[[#This Row],[Manager]],Sales_Teams[Manager],Sales_Teams[Regional_Office])</f>
        <v>West</v>
      </c>
      <c r="E8120" t="s">
        <v>63</v>
      </c>
      <c r="F8120" t="s">
        <v>166</v>
      </c>
      <c r="G8120" t="str">
        <f>IFERROR(_xlfn.XLOOKUP(Sales_Pipeline[[#This Row],[Account]],Accounts!$A$2:$A$86,Accounts!$F$2:$F$86),"")</f>
        <v>United States</v>
      </c>
      <c r="H8120" t="s">
        <v>77</v>
      </c>
      <c r="I8120" s="3">
        <v>43061</v>
      </c>
      <c r="K8120" s="8" t="str">
        <f>IF(Sales_Pipeline[[#This Row],[Close_Date]]="","",TEXT(Sales_Pipeline[[#This Row],[Close_Date]],"ddd"))</f>
        <v/>
      </c>
      <c r="L8120" s="8" t="str">
        <f>IF(Sales_Pipeline[[#This Row],[Close_Date]]="","",TEXT(Sales_Pipeline[[#This Row],[Close_Date]],"mmm"))</f>
        <v/>
      </c>
      <c r="M8120" s="8" t="str">
        <f>IF(Sales_Pipeline[[#This Row],[Close_Date]]="","","Q"&amp;ROUNDUP(MONTH(Sales_Pipeline[[#This Row],[Close_Date]])/3,0))</f>
        <v/>
      </c>
      <c r="N8120" s="2" t="str" cm="1">
        <f t="array" ref="N8120">IFERROR(_xlfn.IFS(Sales_Pipeline[[#This Row],[Deal_Stage]]="Won",_xlfn.XLOOKUP(Sales_Pipeline[[#This Row],[Product]],Products!$A$2:$A$8,Products!$C$2:$C$8),Sales_Pipeline[[#This Row],[Deal_Stage]]="Lost",_xlfn.XLOOKUP(Sales_Pipeline[[#This Row],[Product]],Products!$A$2:$A$8,Products!$C$2:$C$8)),"")</f>
        <v/>
      </c>
      <c r="O8120" s="2">
        <v>0</v>
      </c>
    </row>
    <row r="8121" spans="1:15" x14ac:dyDescent="0.3">
      <c r="A8121" t="s">
        <v>8267</v>
      </c>
      <c r="B8121" t="s">
        <v>20</v>
      </c>
      <c r="C8121" t="str">
        <f>_xlfn.XLOOKUP(Sales_Pipeline[[#This Row],[Sales_Agent]],Sales_Teams[Sales_Agent],Sales_Teams[Manager])</f>
        <v>Cara Losch</v>
      </c>
      <c r="D8121" t="str">
        <f>_xlfn.XLOOKUP(Sales_Pipeline[[#This Row],[Manager]],Sales_Teams[Manager],Sales_Teams[Regional_Office])</f>
        <v>East</v>
      </c>
      <c r="E8121" t="s">
        <v>63</v>
      </c>
      <c r="F8121" t="s">
        <v>225</v>
      </c>
      <c r="G8121" t="str">
        <f>IFERROR(_xlfn.XLOOKUP(Sales_Pipeline[[#This Row],[Account]],Accounts!$A$2:$A$86,Accounts!$F$2:$F$86),"")</f>
        <v>United States</v>
      </c>
      <c r="H8121" t="s">
        <v>82</v>
      </c>
      <c r="I8121" s="3">
        <v>43062</v>
      </c>
      <c r="J8121" s="3">
        <v>43071</v>
      </c>
      <c r="K8121" s="8" t="str">
        <f>IF(Sales_Pipeline[[#This Row],[Close_Date]]="","",TEXT(Sales_Pipeline[[#This Row],[Close_Date]],"ddd"))</f>
        <v>Sat</v>
      </c>
      <c r="L8121" s="8" t="str">
        <f>IF(Sales_Pipeline[[#This Row],[Close_Date]]="","",TEXT(Sales_Pipeline[[#This Row],[Close_Date]],"mmm"))</f>
        <v>Dec</v>
      </c>
      <c r="M8121" s="8" t="str">
        <f>IF(Sales_Pipeline[[#This Row],[Close_Date]]="","","Q"&amp;ROUNDUP(MONTH(Sales_Pipeline[[#This Row],[Close_Date]])/3,0))</f>
        <v>Q4</v>
      </c>
      <c r="N8121" s="2" cm="1">
        <f t="array" ref="N8121">IFERROR(_xlfn.IFS(Sales_Pipeline[[#This Row],[Deal_Stage]]="Won",_xlfn.XLOOKUP(Sales_Pipeline[[#This Row],[Product]],Products!$A$2:$A$8,Products!$C$2:$C$8),Sales_Pipeline[[#This Row],[Deal_Stage]]="Lost",_xlfn.XLOOKUP(Sales_Pipeline[[#This Row],[Product]],Products!$A$2:$A$8,Products!$C$2:$C$8)),"")</f>
        <v>550</v>
      </c>
      <c r="O8121" s="2">
        <v>0</v>
      </c>
    </row>
    <row r="8122" spans="1:15" x14ac:dyDescent="0.3">
      <c r="A8122" t="s">
        <v>8268</v>
      </c>
      <c r="B8122" t="s">
        <v>42</v>
      </c>
      <c r="C8122" t="str">
        <f>_xlfn.XLOOKUP(Sales_Pipeline[[#This Row],[Sales_Agent]],Sales_Teams[Sales_Agent],Sales_Teams[Manager])</f>
        <v>Summer Sewald</v>
      </c>
      <c r="D8122" t="str">
        <f>_xlfn.XLOOKUP(Sales_Pipeline[[#This Row],[Manager]],Sales_Teams[Manager],Sales_Teams[Regional_Office])</f>
        <v>West</v>
      </c>
      <c r="E8122" t="s">
        <v>55</v>
      </c>
      <c r="F8122" t="s">
        <v>105</v>
      </c>
      <c r="G8122" t="str">
        <f>IFERROR(_xlfn.XLOOKUP(Sales_Pipeline[[#This Row],[Account]],Accounts!$A$2:$A$86,Accounts!$F$2:$F$86),"")</f>
        <v>United States</v>
      </c>
      <c r="H8122" t="s">
        <v>77</v>
      </c>
      <c r="I8122" s="3">
        <v>43062</v>
      </c>
      <c r="K8122" s="8" t="str">
        <f>IF(Sales_Pipeline[[#This Row],[Close_Date]]="","",TEXT(Sales_Pipeline[[#This Row],[Close_Date]],"ddd"))</f>
        <v/>
      </c>
      <c r="L8122" s="8" t="str">
        <f>IF(Sales_Pipeline[[#This Row],[Close_Date]]="","",TEXT(Sales_Pipeline[[#This Row],[Close_Date]],"mmm"))</f>
        <v/>
      </c>
      <c r="M8122" s="8" t="str">
        <f>IF(Sales_Pipeline[[#This Row],[Close_Date]]="","","Q"&amp;ROUNDUP(MONTH(Sales_Pipeline[[#This Row],[Close_Date]])/3,0))</f>
        <v/>
      </c>
      <c r="N8122" s="2" t="str" cm="1">
        <f t="array" ref="N8122">IFERROR(_xlfn.IFS(Sales_Pipeline[[#This Row],[Deal_Stage]]="Won",_xlfn.XLOOKUP(Sales_Pipeline[[#This Row],[Product]],Products!$A$2:$A$8,Products!$C$2:$C$8),Sales_Pipeline[[#This Row],[Deal_Stage]]="Lost",_xlfn.XLOOKUP(Sales_Pipeline[[#This Row],[Product]],Products!$A$2:$A$8,Products!$C$2:$C$8)),"")</f>
        <v/>
      </c>
      <c r="O8122" s="2">
        <v>0</v>
      </c>
    </row>
    <row r="8123" spans="1:15" x14ac:dyDescent="0.3">
      <c r="A8123" t="s">
        <v>8269</v>
      </c>
      <c r="B8123" t="s">
        <v>42</v>
      </c>
      <c r="C8123" t="str">
        <f>_xlfn.XLOOKUP(Sales_Pipeline[[#This Row],[Sales_Agent]],Sales_Teams[Sales_Agent],Sales_Teams[Manager])</f>
        <v>Summer Sewald</v>
      </c>
      <c r="D8123" t="str">
        <f>_xlfn.XLOOKUP(Sales_Pipeline[[#This Row],[Manager]],Sales_Teams[Manager],Sales_Teams[Regional_Office])</f>
        <v>West</v>
      </c>
      <c r="E8123" t="s">
        <v>63</v>
      </c>
      <c r="F8123" t="s">
        <v>87</v>
      </c>
      <c r="G8123" t="str">
        <f>IFERROR(_xlfn.XLOOKUP(Sales_Pipeline[[#This Row],[Account]],Accounts!$A$2:$A$86,Accounts!$F$2:$F$86),"")</f>
        <v>United States</v>
      </c>
      <c r="H8123" t="s">
        <v>57</v>
      </c>
      <c r="I8123" s="3">
        <v>43062</v>
      </c>
      <c r="J8123" s="3">
        <v>43077</v>
      </c>
      <c r="K8123" s="8" t="str">
        <f>IF(Sales_Pipeline[[#This Row],[Close_Date]]="","",TEXT(Sales_Pipeline[[#This Row],[Close_Date]],"ddd"))</f>
        <v>Fri</v>
      </c>
      <c r="L8123" s="8" t="str">
        <f>IF(Sales_Pipeline[[#This Row],[Close_Date]]="","",TEXT(Sales_Pipeline[[#This Row],[Close_Date]],"mmm"))</f>
        <v>Dec</v>
      </c>
      <c r="M8123" s="8" t="str">
        <f>IF(Sales_Pipeline[[#This Row],[Close_Date]]="","","Q"&amp;ROUNDUP(MONTH(Sales_Pipeline[[#This Row],[Close_Date]])/3,0))</f>
        <v>Q4</v>
      </c>
      <c r="N8123" s="2" cm="1">
        <f t="array" ref="N8123">IFERROR(_xlfn.IFS(Sales_Pipeline[[#This Row],[Deal_Stage]]="Won",_xlfn.XLOOKUP(Sales_Pipeline[[#This Row],[Product]],Products!$A$2:$A$8,Products!$C$2:$C$8),Sales_Pipeline[[#This Row],[Deal_Stage]]="Lost",_xlfn.XLOOKUP(Sales_Pipeline[[#This Row],[Product]],Products!$A$2:$A$8,Products!$C$2:$C$8)),"")</f>
        <v>550</v>
      </c>
      <c r="O8123" s="2">
        <v>484</v>
      </c>
    </row>
    <row r="8124" spans="1:15" x14ac:dyDescent="0.3">
      <c r="A8124" t="s">
        <v>8270</v>
      </c>
      <c r="B8124" t="s">
        <v>12</v>
      </c>
      <c r="C8124" t="str">
        <f>_xlfn.XLOOKUP(Sales_Pipeline[[#This Row],[Sales_Agent]],Sales_Teams[Sales_Agent],Sales_Teams[Manager])</f>
        <v>Melvin Marxen</v>
      </c>
      <c r="D8124" t="str">
        <f>_xlfn.XLOOKUP(Sales_Pipeline[[#This Row],[Manager]],Sales_Teams[Manager],Sales_Teams[Regional_Office])</f>
        <v>Central</v>
      </c>
      <c r="E8124" t="s">
        <v>76</v>
      </c>
      <c r="F8124" t="s">
        <v>68</v>
      </c>
      <c r="G8124" t="str">
        <f>IFERROR(_xlfn.XLOOKUP(Sales_Pipeline[[#This Row],[Account]],Accounts!$A$2:$A$86,Accounts!$F$2:$F$86),"")</f>
        <v>United States</v>
      </c>
      <c r="H8124" t="s">
        <v>82</v>
      </c>
      <c r="I8124" s="3">
        <v>43062</v>
      </c>
      <c r="J8124" s="3">
        <v>43064</v>
      </c>
      <c r="K8124" s="8" t="str">
        <f>IF(Sales_Pipeline[[#This Row],[Close_Date]]="","",TEXT(Sales_Pipeline[[#This Row],[Close_Date]],"ddd"))</f>
        <v>Sat</v>
      </c>
      <c r="L8124" s="8" t="str">
        <f>IF(Sales_Pipeline[[#This Row],[Close_Date]]="","",TEXT(Sales_Pipeline[[#This Row],[Close_Date]],"mmm"))</f>
        <v>Nov</v>
      </c>
      <c r="M8124" s="8" t="str">
        <f>IF(Sales_Pipeline[[#This Row],[Close_Date]]="","","Q"&amp;ROUNDUP(MONTH(Sales_Pipeline[[#This Row],[Close_Date]])/3,0))</f>
        <v>Q4</v>
      </c>
      <c r="N8124" s="2" cm="1">
        <f t="array" ref="N8124">IFERROR(_xlfn.IFS(Sales_Pipeline[[#This Row],[Deal_Stage]]="Won",_xlfn.XLOOKUP(Sales_Pipeline[[#This Row],[Product]],Products!$A$2:$A$8,Products!$C$2:$C$8),Sales_Pipeline[[#This Row],[Deal_Stage]]="Lost",_xlfn.XLOOKUP(Sales_Pipeline[[#This Row],[Product]],Products!$A$2:$A$8,Products!$C$2:$C$8)),"")</f>
        <v>3393</v>
      </c>
      <c r="O8124" s="2">
        <v>0</v>
      </c>
    </row>
    <row r="8125" spans="1:15" x14ac:dyDescent="0.3">
      <c r="A8125" t="s">
        <v>8271</v>
      </c>
      <c r="B8125" t="s">
        <v>14</v>
      </c>
      <c r="C8125" t="str">
        <f>_xlfn.XLOOKUP(Sales_Pipeline[[#This Row],[Sales_Agent]],Sales_Teams[Sales_Agent],Sales_Teams[Manager])</f>
        <v>Melvin Marxen</v>
      </c>
      <c r="D8125" t="str">
        <f>_xlfn.XLOOKUP(Sales_Pipeline[[#This Row],[Manager]],Sales_Teams[Manager],Sales_Teams[Regional_Office])</f>
        <v>Central</v>
      </c>
      <c r="E8125" t="s">
        <v>61</v>
      </c>
      <c r="F8125" t="s">
        <v>187</v>
      </c>
      <c r="G8125" t="str">
        <f>IFERROR(_xlfn.XLOOKUP(Sales_Pipeline[[#This Row],[Account]],Accounts!$A$2:$A$86,Accounts!$F$2:$F$86),"")</f>
        <v>United States</v>
      </c>
      <c r="H8125" t="s">
        <v>82</v>
      </c>
      <c r="I8125" s="3">
        <v>43062</v>
      </c>
      <c r="J8125" s="3">
        <v>43067</v>
      </c>
      <c r="K8125" s="8" t="str">
        <f>IF(Sales_Pipeline[[#This Row],[Close_Date]]="","",TEXT(Sales_Pipeline[[#This Row],[Close_Date]],"ddd"))</f>
        <v>Tue</v>
      </c>
      <c r="L8125" s="8" t="str">
        <f>IF(Sales_Pipeline[[#This Row],[Close_Date]]="","",TEXT(Sales_Pipeline[[#This Row],[Close_Date]],"mmm"))</f>
        <v>Nov</v>
      </c>
      <c r="M8125" s="8" t="str">
        <f>IF(Sales_Pipeline[[#This Row],[Close_Date]]="","","Q"&amp;ROUNDUP(MONTH(Sales_Pipeline[[#This Row],[Close_Date]])/3,0))</f>
        <v>Q4</v>
      </c>
      <c r="N8125" s="2" cm="1">
        <f t="array" ref="N8125">IFERROR(_xlfn.IFS(Sales_Pipeline[[#This Row],[Deal_Stage]]="Won",_xlfn.XLOOKUP(Sales_Pipeline[[#This Row],[Product]],Products!$A$2:$A$8,Products!$C$2:$C$8),Sales_Pipeline[[#This Row],[Deal_Stage]]="Lost",_xlfn.XLOOKUP(Sales_Pipeline[[#This Row],[Product]],Products!$A$2:$A$8,Products!$C$2:$C$8)),"")</f>
        <v>55</v>
      </c>
      <c r="O8125" s="2">
        <v>0</v>
      </c>
    </row>
    <row r="8126" spans="1:15" x14ac:dyDescent="0.3">
      <c r="A8126" t="s">
        <v>8272</v>
      </c>
      <c r="B8126" t="s">
        <v>35</v>
      </c>
      <c r="C8126" t="str">
        <f>_xlfn.XLOOKUP(Sales_Pipeline[[#This Row],[Sales_Agent]],Sales_Teams[Sales_Agent],Sales_Teams[Manager])</f>
        <v>Celia Rouche</v>
      </c>
      <c r="D8126" t="str">
        <f>_xlfn.XLOOKUP(Sales_Pipeline[[#This Row],[Manager]],Sales_Teams[Manager],Sales_Teams[Regional_Office])</f>
        <v>West</v>
      </c>
      <c r="E8126" t="s">
        <v>61</v>
      </c>
      <c r="F8126" t="s">
        <v>191</v>
      </c>
      <c r="G8126" t="str">
        <f>IFERROR(_xlfn.XLOOKUP(Sales_Pipeline[[#This Row],[Account]],Accounts!$A$2:$A$86,Accounts!$F$2:$F$86),"")</f>
        <v>United States</v>
      </c>
      <c r="H8126" t="s">
        <v>57</v>
      </c>
      <c r="I8126" s="3">
        <v>43062</v>
      </c>
      <c r="J8126" s="3">
        <v>43076</v>
      </c>
      <c r="K8126" s="8" t="str">
        <f>IF(Sales_Pipeline[[#This Row],[Close_Date]]="","",TEXT(Sales_Pipeline[[#This Row],[Close_Date]],"ddd"))</f>
        <v>Thu</v>
      </c>
      <c r="L8126" s="8" t="str">
        <f>IF(Sales_Pipeline[[#This Row],[Close_Date]]="","",TEXT(Sales_Pipeline[[#This Row],[Close_Date]],"mmm"))</f>
        <v>Dec</v>
      </c>
      <c r="M8126" s="8" t="str">
        <f>IF(Sales_Pipeline[[#This Row],[Close_Date]]="","","Q"&amp;ROUNDUP(MONTH(Sales_Pipeline[[#This Row],[Close_Date]])/3,0))</f>
        <v>Q4</v>
      </c>
      <c r="N8126" s="2" cm="1">
        <f t="array" ref="N8126">IFERROR(_xlfn.IFS(Sales_Pipeline[[#This Row],[Deal_Stage]]="Won",_xlfn.XLOOKUP(Sales_Pipeline[[#This Row],[Product]],Products!$A$2:$A$8,Products!$C$2:$C$8),Sales_Pipeline[[#This Row],[Deal_Stage]]="Lost",_xlfn.XLOOKUP(Sales_Pipeline[[#This Row],[Product]],Products!$A$2:$A$8,Products!$C$2:$C$8)),"")</f>
        <v>55</v>
      </c>
      <c r="O8126" s="2">
        <v>49</v>
      </c>
    </row>
    <row r="8127" spans="1:15" x14ac:dyDescent="0.3">
      <c r="A8127" t="s">
        <v>8273</v>
      </c>
      <c r="B8127" t="s">
        <v>32</v>
      </c>
      <c r="C8127" t="str">
        <f>_xlfn.XLOOKUP(Sales_Pipeline[[#This Row],[Sales_Agent]],Sales_Teams[Sales_Agent],Sales_Teams[Manager])</f>
        <v>Celia Rouche</v>
      </c>
      <c r="D8127" t="str">
        <f>_xlfn.XLOOKUP(Sales_Pipeline[[#This Row],[Manager]],Sales_Teams[Manager],Sales_Teams[Regional_Office])</f>
        <v>West</v>
      </c>
      <c r="E8127" t="s">
        <v>61</v>
      </c>
      <c r="G8127" t="str">
        <f>IFERROR(_xlfn.XLOOKUP(Sales_Pipeline[[#This Row],[Account]],Accounts!$A$2:$A$86,Accounts!$F$2:$F$86),"")</f>
        <v/>
      </c>
      <c r="H8127" t="s">
        <v>77</v>
      </c>
      <c r="I8127" s="3">
        <v>43062</v>
      </c>
      <c r="K8127" s="8" t="str">
        <f>IF(Sales_Pipeline[[#This Row],[Close_Date]]="","",TEXT(Sales_Pipeline[[#This Row],[Close_Date]],"ddd"))</f>
        <v/>
      </c>
      <c r="L8127" s="8" t="str">
        <f>IF(Sales_Pipeline[[#This Row],[Close_Date]]="","",TEXT(Sales_Pipeline[[#This Row],[Close_Date]],"mmm"))</f>
        <v/>
      </c>
      <c r="M8127" s="8" t="str">
        <f>IF(Sales_Pipeline[[#This Row],[Close_Date]]="","","Q"&amp;ROUNDUP(MONTH(Sales_Pipeline[[#This Row],[Close_Date]])/3,0))</f>
        <v/>
      </c>
      <c r="N8127" s="2" t="str" cm="1">
        <f t="array" ref="N8127">IFERROR(_xlfn.IFS(Sales_Pipeline[[#This Row],[Deal_Stage]]="Won",_xlfn.XLOOKUP(Sales_Pipeline[[#This Row],[Product]],Products!$A$2:$A$8,Products!$C$2:$C$8),Sales_Pipeline[[#This Row],[Deal_Stage]]="Lost",_xlfn.XLOOKUP(Sales_Pipeline[[#This Row],[Product]],Products!$A$2:$A$8,Products!$C$2:$C$8)),"")</f>
        <v/>
      </c>
      <c r="O8127" s="2">
        <v>0</v>
      </c>
    </row>
    <row r="8128" spans="1:15" x14ac:dyDescent="0.3">
      <c r="A8128" t="s">
        <v>8274</v>
      </c>
      <c r="B8128" t="s">
        <v>17</v>
      </c>
      <c r="C8128" t="str">
        <f>_xlfn.XLOOKUP(Sales_Pipeline[[#This Row],[Sales_Agent]],Sales_Teams[Sales_Agent],Sales_Teams[Manager])</f>
        <v>Cara Losch</v>
      </c>
      <c r="D8128" t="str">
        <f>_xlfn.XLOOKUP(Sales_Pipeline[[#This Row],[Manager]],Sales_Teams[Manager],Sales_Teams[Regional_Office])</f>
        <v>East</v>
      </c>
      <c r="E8128" t="s">
        <v>61</v>
      </c>
      <c r="F8128" t="s">
        <v>173</v>
      </c>
      <c r="G8128" t="str">
        <f>IFERROR(_xlfn.XLOOKUP(Sales_Pipeline[[#This Row],[Account]],Accounts!$A$2:$A$86,Accounts!$F$2:$F$86),"")</f>
        <v>United States</v>
      </c>
      <c r="H8128" t="s">
        <v>77</v>
      </c>
      <c r="I8128" s="3">
        <v>43062</v>
      </c>
      <c r="K8128" s="8" t="str">
        <f>IF(Sales_Pipeline[[#This Row],[Close_Date]]="","",TEXT(Sales_Pipeline[[#This Row],[Close_Date]],"ddd"))</f>
        <v/>
      </c>
      <c r="L8128" s="8" t="str">
        <f>IF(Sales_Pipeline[[#This Row],[Close_Date]]="","",TEXT(Sales_Pipeline[[#This Row],[Close_Date]],"mmm"))</f>
        <v/>
      </c>
      <c r="M8128" s="8" t="str">
        <f>IF(Sales_Pipeline[[#This Row],[Close_Date]]="","","Q"&amp;ROUNDUP(MONTH(Sales_Pipeline[[#This Row],[Close_Date]])/3,0))</f>
        <v/>
      </c>
      <c r="N8128" s="2" t="str" cm="1">
        <f t="array" ref="N8128">IFERROR(_xlfn.IFS(Sales_Pipeline[[#This Row],[Deal_Stage]]="Won",_xlfn.XLOOKUP(Sales_Pipeline[[#This Row],[Product]],Products!$A$2:$A$8,Products!$C$2:$C$8),Sales_Pipeline[[#This Row],[Deal_Stage]]="Lost",_xlfn.XLOOKUP(Sales_Pipeline[[#This Row],[Product]],Products!$A$2:$A$8,Products!$C$2:$C$8)),"")</f>
        <v/>
      </c>
      <c r="O8128" s="2">
        <v>0</v>
      </c>
    </row>
    <row r="8129" spans="1:15" x14ac:dyDescent="0.3">
      <c r="A8129" t="s">
        <v>8275</v>
      </c>
      <c r="B8129" t="s">
        <v>27</v>
      </c>
      <c r="C8129" t="str">
        <f>_xlfn.XLOOKUP(Sales_Pipeline[[#This Row],[Sales_Agent]],Sales_Teams[Sales_Agent],Sales_Teams[Manager])</f>
        <v>Rocco Neubert</v>
      </c>
      <c r="D8129" t="str">
        <f>_xlfn.XLOOKUP(Sales_Pipeline[[#This Row],[Manager]],Sales_Teams[Manager],Sales_Teams[Regional_Office])</f>
        <v>East</v>
      </c>
      <c r="E8129" t="s">
        <v>55</v>
      </c>
      <c r="F8129" t="s">
        <v>109</v>
      </c>
      <c r="G8129" t="str">
        <f>IFERROR(_xlfn.XLOOKUP(Sales_Pipeline[[#This Row],[Account]],Accounts!$A$2:$A$86,Accounts!$F$2:$F$86),"")</f>
        <v>Japan</v>
      </c>
      <c r="H8129" t="s">
        <v>57</v>
      </c>
      <c r="I8129" s="3">
        <v>43063</v>
      </c>
      <c r="J8129" s="3">
        <v>43074</v>
      </c>
      <c r="K8129" s="8" t="str">
        <f>IF(Sales_Pipeline[[#This Row],[Close_Date]]="","",TEXT(Sales_Pipeline[[#This Row],[Close_Date]],"ddd"))</f>
        <v>Tue</v>
      </c>
      <c r="L8129" s="8" t="str">
        <f>IF(Sales_Pipeline[[#This Row],[Close_Date]]="","",TEXT(Sales_Pipeline[[#This Row],[Close_Date]],"mmm"))</f>
        <v>Dec</v>
      </c>
      <c r="M8129" s="8" t="str">
        <f>IF(Sales_Pipeline[[#This Row],[Close_Date]]="","","Q"&amp;ROUNDUP(MONTH(Sales_Pipeline[[#This Row],[Close_Date]])/3,0))</f>
        <v>Q4</v>
      </c>
      <c r="N8129" s="2" cm="1">
        <f t="array" ref="N8129">IFERROR(_xlfn.IFS(Sales_Pipeline[[#This Row],[Deal_Stage]]="Won",_xlfn.XLOOKUP(Sales_Pipeline[[#This Row],[Product]],Products!$A$2:$A$8,Products!$C$2:$C$8),Sales_Pipeline[[#This Row],[Deal_Stage]]="Lost",_xlfn.XLOOKUP(Sales_Pipeline[[#This Row],[Product]],Products!$A$2:$A$8,Products!$C$2:$C$8)),"")</f>
        <v>1096</v>
      </c>
      <c r="O8129" s="2">
        <v>927</v>
      </c>
    </row>
    <row r="8130" spans="1:15" x14ac:dyDescent="0.3">
      <c r="A8130" t="s">
        <v>8276</v>
      </c>
      <c r="B8130" t="s">
        <v>25</v>
      </c>
      <c r="C8130" t="str">
        <f>_xlfn.XLOOKUP(Sales_Pipeline[[#This Row],[Sales_Agent]],Sales_Teams[Sales_Agent],Sales_Teams[Manager])</f>
        <v>Rocco Neubert</v>
      </c>
      <c r="D8130" t="str">
        <f>_xlfn.XLOOKUP(Sales_Pipeline[[#This Row],[Manager]],Sales_Teams[Manager],Sales_Teams[Regional_Office])</f>
        <v>East</v>
      </c>
      <c r="E8130" t="s">
        <v>8953</v>
      </c>
      <c r="F8130" t="s">
        <v>123</v>
      </c>
      <c r="G8130" t="str">
        <f>IFERROR(_xlfn.XLOOKUP(Sales_Pipeline[[#This Row],[Account]],Accounts!$A$2:$A$86,Accounts!$F$2:$F$86),"")</f>
        <v>United States</v>
      </c>
      <c r="H8130" t="s">
        <v>57</v>
      </c>
      <c r="I8130" s="3">
        <v>43063</v>
      </c>
      <c r="J8130" s="3">
        <v>43078</v>
      </c>
      <c r="K8130" s="8" t="str">
        <f>IF(Sales_Pipeline[[#This Row],[Close_Date]]="","",TEXT(Sales_Pipeline[[#This Row],[Close_Date]],"ddd"))</f>
        <v>Sat</v>
      </c>
      <c r="L8130" s="8" t="str">
        <f>IF(Sales_Pipeline[[#This Row],[Close_Date]]="","",TEXT(Sales_Pipeline[[#This Row],[Close_Date]],"mmm"))</f>
        <v>Dec</v>
      </c>
      <c r="M8130" s="8" t="str">
        <f>IF(Sales_Pipeline[[#This Row],[Close_Date]]="","","Q"&amp;ROUNDUP(MONTH(Sales_Pipeline[[#This Row],[Close_Date]])/3,0))</f>
        <v>Q4</v>
      </c>
      <c r="N8130" s="2" cm="1">
        <f t="array" ref="N8130">IFERROR(_xlfn.IFS(Sales_Pipeline[[#This Row],[Deal_Stage]]="Won",_xlfn.XLOOKUP(Sales_Pipeline[[#This Row],[Product]],Products!$A$2:$A$8,Products!$C$2:$C$8),Sales_Pipeline[[#This Row],[Deal_Stage]]="Lost",_xlfn.XLOOKUP(Sales_Pipeline[[#This Row],[Product]],Products!$A$2:$A$8,Products!$C$2:$C$8)),"")</f>
        <v>4821</v>
      </c>
      <c r="O8130" s="2">
        <v>4445</v>
      </c>
    </row>
    <row r="8131" spans="1:15" x14ac:dyDescent="0.3">
      <c r="A8131" t="s">
        <v>8277</v>
      </c>
      <c r="B8131" t="s">
        <v>15</v>
      </c>
      <c r="C8131" t="str">
        <f>_xlfn.XLOOKUP(Sales_Pipeline[[#This Row],[Sales_Agent]],Sales_Teams[Sales_Agent],Sales_Teams[Manager])</f>
        <v>Melvin Marxen</v>
      </c>
      <c r="D8131" t="str">
        <f>_xlfn.XLOOKUP(Sales_Pipeline[[#This Row],[Manager]],Sales_Teams[Manager],Sales_Teams[Regional_Office])</f>
        <v>Central</v>
      </c>
      <c r="E8131" t="s">
        <v>8953</v>
      </c>
      <c r="F8131" t="s">
        <v>64</v>
      </c>
      <c r="G8131" t="str">
        <f>IFERROR(_xlfn.XLOOKUP(Sales_Pipeline[[#This Row],[Account]],Accounts!$A$2:$A$86,Accounts!$F$2:$F$86),"")</f>
        <v>United States</v>
      </c>
      <c r="H8131" t="s">
        <v>57</v>
      </c>
      <c r="I8131" s="3">
        <v>43063</v>
      </c>
      <c r="J8131" s="3">
        <v>43073</v>
      </c>
      <c r="K8131" s="8" t="str">
        <f>IF(Sales_Pipeline[[#This Row],[Close_Date]]="","",TEXT(Sales_Pipeline[[#This Row],[Close_Date]],"ddd"))</f>
        <v>Mon</v>
      </c>
      <c r="L8131" s="8" t="str">
        <f>IF(Sales_Pipeline[[#This Row],[Close_Date]]="","",TEXT(Sales_Pipeline[[#This Row],[Close_Date]],"mmm"))</f>
        <v>Dec</v>
      </c>
      <c r="M8131" s="8" t="str">
        <f>IF(Sales_Pipeline[[#This Row],[Close_Date]]="","","Q"&amp;ROUNDUP(MONTH(Sales_Pipeline[[#This Row],[Close_Date]])/3,0))</f>
        <v>Q4</v>
      </c>
      <c r="N8131" s="2" cm="1">
        <f t="array" ref="N8131">IFERROR(_xlfn.IFS(Sales_Pipeline[[#This Row],[Deal_Stage]]="Won",_xlfn.XLOOKUP(Sales_Pipeline[[#This Row],[Product]],Products!$A$2:$A$8,Products!$C$2:$C$8),Sales_Pipeline[[#This Row],[Deal_Stage]]="Lost",_xlfn.XLOOKUP(Sales_Pipeline[[#This Row],[Product]],Products!$A$2:$A$8,Products!$C$2:$C$8)),"")</f>
        <v>4821</v>
      </c>
      <c r="O8131" s="2">
        <v>5110</v>
      </c>
    </row>
    <row r="8132" spans="1:15" x14ac:dyDescent="0.3">
      <c r="A8132" t="s">
        <v>8278</v>
      </c>
      <c r="B8132" t="s">
        <v>38</v>
      </c>
      <c r="C8132" t="str">
        <f>_xlfn.XLOOKUP(Sales_Pipeline[[#This Row],[Sales_Agent]],Sales_Teams[Sales_Agent],Sales_Teams[Manager])</f>
        <v>Celia Rouche</v>
      </c>
      <c r="D8132" t="str">
        <f>_xlfn.XLOOKUP(Sales_Pipeline[[#This Row],[Manager]],Sales_Teams[Manager],Sales_Teams[Regional_Office])</f>
        <v>West</v>
      </c>
      <c r="E8132" t="s">
        <v>61</v>
      </c>
      <c r="F8132" t="s">
        <v>328</v>
      </c>
      <c r="G8132" t="str">
        <f>IFERROR(_xlfn.XLOOKUP(Sales_Pipeline[[#This Row],[Account]],Accounts!$A$2:$A$86,Accounts!$F$2:$F$86),"")</f>
        <v>United States</v>
      </c>
      <c r="H8132" t="s">
        <v>57</v>
      </c>
      <c r="I8132" s="3">
        <v>43063</v>
      </c>
      <c r="J8132" s="3">
        <v>43087</v>
      </c>
      <c r="K8132" s="8" t="str">
        <f>IF(Sales_Pipeline[[#This Row],[Close_Date]]="","",TEXT(Sales_Pipeline[[#This Row],[Close_Date]],"ddd"))</f>
        <v>Mon</v>
      </c>
      <c r="L8132" s="8" t="str">
        <f>IF(Sales_Pipeline[[#This Row],[Close_Date]]="","",TEXT(Sales_Pipeline[[#This Row],[Close_Date]],"mmm"))</f>
        <v>Dec</v>
      </c>
      <c r="M8132" s="8" t="str">
        <f>IF(Sales_Pipeline[[#This Row],[Close_Date]]="","","Q"&amp;ROUNDUP(MONTH(Sales_Pipeline[[#This Row],[Close_Date]])/3,0))</f>
        <v>Q4</v>
      </c>
      <c r="N8132" s="2" cm="1">
        <f t="array" ref="N8132">IFERROR(_xlfn.IFS(Sales_Pipeline[[#This Row],[Deal_Stage]]="Won",_xlfn.XLOOKUP(Sales_Pipeline[[#This Row],[Product]],Products!$A$2:$A$8,Products!$C$2:$C$8),Sales_Pipeline[[#This Row],[Deal_Stage]]="Lost",_xlfn.XLOOKUP(Sales_Pipeline[[#This Row],[Product]],Products!$A$2:$A$8,Products!$C$2:$C$8)),"")</f>
        <v>55</v>
      </c>
      <c r="O8132" s="2">
        <v>62</v>
      </c>
    </row>
    <row r="8133" spans="1:15" x14ac:dyDescent="0.3">
      <c r="A8133" t="s">
        <v>8279</v>
      </c>
      <c r="B8133" t="s">
        <v>40</v>
      </c>
      <c r="C8133" t="str">
        <f>_xlfn.XLOOKUP(Sales_Pipeline[[#This Row],[Sales_Agent]],Sales_Teams[Sales_Agent],Sales_Teams[Manager])</f>
        <v>Summer Sewald</v>
      </c>
      <c r="D8133" t="str">
        <f>_xlfn.XLOOKUP(Sales_Pipeline[[#This Row],[Manager]],Sales_Teams[Manager],Sales_Teams[Regional_Office])</f>
        <v>West</v>
      </c>
      <c r="E8133" t="s">
        <v>55</v>
      </c>
      <c r="F8133" t="s">
        <v>216</v>
      </c>
      <c r="G8133" t="str">
        <f>IFERROR(_xlfn.XLOOKUP(Sales_Pipeline[[#This Row],[Account]],Accounts!$A$2:$A$86,Accounts!$F$2:$F$86),"")</f>
        <v>United States</v>
      </c>
      <c r="H8133" t="s">
        <v>57</v>
      </c>
      <c r="I8133" s="3">
        <v>43063</v>
      </c>
      <c r="J8133" s="3">
        <v>43080</v>
      </c>
      <c r="K8133" s="8" t="str">
        <f>IF(Sales_Pipeline[[#This Row],[Close_Date]]="","",TEXT(Sales_Pipeline[[#This Row],[Close_Date]],"ddd"))</f>
        <v>Mon</v>
      </c>
      <c r="L8133" s="8" t="str">
        <f>IF(Sales_Pipeline[[#This Row],[Close_Date]]="","",TEXT(Sales_Pipeline[[#This Row],[Close_Date]],"mmm"))</f>
        <v>Dec</v>
      </c>
      <c r="M8133" s="8" t="str">
        <f>IF(Sales_Pipeline[[#This Row],[Close_Date]]="","","Q"&amp;ROUNDUP(MONTH(Sales_Pipeline[[#This Row],[Close_Date]])/3,0))</f>
        <v>Q4</v>
      </c>
      <c r="N8133" s="2" cm="1">
        <f t="array" ref="N8133">IFERROR(_xlfn.IFS(Sales_Pipeline[[#This Row],[Deal_Stage]]="Won",_xlfn.XLOOKUP(Sales_Pipeline[[#This Row],[Product]],Products!$A$2:$A$8,Products!$C$2:$C$8),Sales_Pipeline[[#This Row],[Deal_Stage]]="Lost",_xlfn.XLOOKUP(Sales_Pipeline[[#This Row],[Product]],Products!$A$2:$A$8,Products!$C$2:$C$8)),"")</f>
        <v>1096</v>
      </c>
      <c r="O8133" s="2">
        <v>1049</v>
      </c>
    </row>
    <row r="8134" spans="1:15" x14ac:dyDescent="0.3">
      <c r="A8134" t="s">
        <v>8280</v>
      </c>
      <c r="B8134" t="s">
        <v>43</v>
      </c>
      <c r="C8134" t="str">
        <f>_xlfn.XLOOKUP(Sales_Pipeline[[#This Row],[Sales_Agent]],Sales_Teams[Sales_Agent],Sales_Teams[Manager])</f>
        <v>Summer Sewald</v>
      </c>
      <c r="D8134" t="str">
        <f>_xlfn.XLOOKUP(Sales_Pipeline[[#This Row],[Manager]],Sales_Teams[Manager],Sales_Teams[Regional_Office])</f>
        <v>West</v>
      </c>
      <c r="E8134" t="s">
        <v>55</v>
      </c>
      <c r="F8134" t="s">
        <v>114</v>
      </c>
      <c r="G8134" t="str">
        <f>IFERROR(_xlfn.XLOOKUP(Sales_Pipeline[[#This Row],[Account]],Accounts!$A$2:$A$86,Accounts!$F$2:$F$86),"")</f>
        <v>United States</v>
      </c>
      <c r="H8134" t="s">
        <v>57</v>
      </c>
      <c r="I8134" s="3">
        <v>43063</v>
      </c>
      <c r="J8134" s="3">
        <v>43074</v>
      </c>
      <c r="K8134" s="8" t="str">
        <f>IF(Sales_Pipeline[[#This Row],[Close_Date]]="","",TEXT(Sales_Pipeline[[#This Row],[Close_Date]],"ddd"))</f>
        <v>Tue</v>
      </c>
      <c r="L8134" s="8" t="str">
        <f>IF(Sales_Pipeline[[#This Row],[Close_Date]]="","",TEXT(Sales_Pipeline[[#This Row],[Close_Date]],"mmm"))</f>
        <v>Dec</v>
      </c>
      <c r="M8134" s="8" t="str">
        <f>IF(Sales_Pipeline[[#This Row],[Close_Date]]="","","Q"&amp;ROUNDUP(MONTH(Sales_Pipeline[[#This Row],[Close_Date]])/3,0))</f>
        <v>Q4</v>
      </c>
      <c r="N8134" s="2" cm="1">
        <f t="array" ref="N8134">IFERROR(_xlfn.IFS(Sales_Pipeline[[#This Row],[Deal_Stage]]="Won",_xlfn.XLOOKUP(Sales_Pipeline[[#This Row],[Product]],Products!$A$2:$A$8,Products!$C$2:$C$8),Sales_Pipeline[[#This Row],[Deal_Stage]]="Lost",_xlfn.XLOOKUP(Sales_Pipeline[[#This Row],[Product]],Products!$A$2:$A$8,Products!$C$2:$C$8)),"")</f>
        <v>1096</v>
      </c>
      <c r="O8134" s="2">
        <v>885</v>
      </c>
    </row>
    <row r="8135" spans="1:15" x14ac:dyDescent="0.3">
      <c r="A8135" t="s">
        <v>8281</v>
      </c>
      <c r="B8135" t="s">
        <v>42</v>
      </c>
      <c r="C8135" t="str">
        <f>_xlfn.XLOOKUP(Sales_Pipeline[[#This Row],[Sales_Agent]],Sales_Teams[Sales_Agent],Sales_Teams[Manager])</f>
        <v>Summer Sewald</v>
      </c>
      <c r="D8135" t="str">
        <f>_xlfn.XLOOKUP(Sales_Pipeline[[#This Row],[Manager]],Sales_Teams[Manager],Sales_Teams[Regional_Office])</f>
        <v>West</v>
      </c>
      <c r="E8135" t="s">
        <v>8953</v>
      </c>
      <c r="F8135" t="s">
        <v>570</v>
      </c>
      <c r="G8135" t="str">
        <f>IFERROR(_xlfn.XLOOKUP(Sales_Pipeline[[#This Row],[Account]],Accounts!$A$2:$A$86,Accounts!$F$2:$F$86),"")</f>
        <v>Germany</v>
      </c>
      <c r="H8135" t="s">
        <v>77</v>
      </c>
      <c r="I8135" s="3">
        <v>43063</v>
      </c>
      <c r="K8135" s="8" t="str">
        <f>IF(Sales_Pipeline[[#This Row],[Close_Date]]="","",TEXT(Sales_Pipeline[[#This Row],[Close_Date]],"ddd"))</f>
        <v/>
      </c>
      <c r="L8135" s="8" t="str">
        <f>IF(Sales_Pipeline[[#This Row],[Close_Date]]="","",TEXT(Sales_Pipeline[[#This Row],[Close_Date]],"mmm"))</f>
        <v/>
      </c>
      <c r="M8135" s="8" t="str">
        <f>IF(Sales_Pipeline[[#This Row],[Close_Date]]="","","Q"&amp;ROUNDUP(MONTH(Sales_Pipeline[[#This Row],[Close_Date]])/3,0))</f>
        <v/>
      </c>
      <c r="N8135" s="2" t="str" cm="1">
        <f t="array" ref="N8135">IFERROR(_xlfn.IFS(Sales_Pipeline[[#This Row],[Deal_Stage]]="Won",_xlfn.XLOOKUP(Sales_Pipeline[[#This Row],[Product]],Products!$A$2:$A$8,Products!$C$2:$C$8),Sales_Pipeline[[#This Row],[Deal_Stage]]="Lost",_xlfn.XLOOKUP(Sales_Pipeline[[#This Row],[Product]],Products!$A$2:$A$8,Products!$C$2:$C$8)),"")</f>
        <v/>
      </c>
      <c r="O8135" s="2">
        <v>0</v>
      </c>
    </row>
    <row r="8136" spans="1:15" x14ac:dyDescent="0.3">
      <c r="A8136" t="s">
        <v>8282</v>
      </c>
      <c r="B8136" t="s">
        <v>37</v>
      </c>
      <c r="C8136" t="str">
        <f>_xlfn.XLOOKUP(Sales_Pipeline[[#This Row],[Sales_Agent]],Sales_Teams[Sales_Agent],Sales_Teams[Manager])</f>
        <v>Celia Rouche</v>
      </c>
      <c r="D8136" t="str">
        <f>_xlfn.XLOOKUP(Sales_Pipeline[[#This Row],[Manager]],Sales_Teams[Manager],Sales_Teams[Regional_Office])</f>
        <v>West</v>
      </c>
      <c r="E8136" t="s">
        <v>76</v>
      </c>
      <c r="F8136" t="s">
        <v>143</v>
      </c>
      <c r="G8136" t="str">
        <f>IFERROR(_xlfn.XLOOKUP(Sales_Pipeline[[#This Row],[Account]],Accounts!$A$2:$A$86,Accounts!$F$2:$F$86),"")</f>
        <v>United States</v>
      </c>
      <c r="H8136" t="s">
        <v>82</v>
      </c>
      <c r="I8136" s="3">
        <v>43063</v>
      </c>
      <c r="J8136" s="3">
        <v>43068</v>
      </c>
      <c r="K8136" s="8" t="str">
        <f>IF(Sales_Pipeline[[#This Row],[Close_Date]]="","",TEXT(Sales_Pipeline[[#This Row],[Close_Date]],"ddd"))</f>
        <v>Wed</v>
      </c>
      <c r="L8136" s="8" t="str">
        <f>IF(Sales_Pipeline[[#This Row],[Close_Date]]="","",TEXT(Sales_Pipeline[[#This Row],[Close_Date]],"mmm"))</f>
        <v>Nov</v>
      </c>
      <c r="M8136" s="8" t="str">
        <f>IF(Sales_Pipeline[[#This Row],[Close_Date]]="","","Q"&amp;ROUNDUP(MONTH(Sales_Pipeline[[#This Row],[Close_Date]])/3,0))</f>
        <v>Q4</v>
      </c>
      <c r="N8136" s="2" cm="1">
        <f t="array" ref="N8136">IFERROR(_xlfn.IFS(Sales_Pipeline[[#This Row],[Deal_Stage]]="Won",_xlfn.XLOOKUP(Sales_Pipeline[[#This Row],[Product]],Products!$A$2:$A$8,Products!$C$2:$C$8),Sales_Pipeline[[#This Row],[Deal_Stage]]="Lost",_xlfn.XLOOKUP(Sales_Pipeline[[#This Row],[Product]],Products!$A$2:$A$8,Products!$C$2:$C$8)),"")</f>
        <v>3393</v>
      </c>
      <c r="O8136" s="2">
        <v>0</v>
      </c>
    </row>
    <row r="8137" spans="1:15" x14ac:dyDescent="0.3">
      <c r="A8137" t="s">
        <v>8283</v>
      </c>
      <c r="B8137" t="s">
        <v>17</v>
      </c>
      <c r="C8137" t="str">
        <f>_xlfn.XLOOKUP(Sales_Pipeline[[#This Row],[Sales_Agent]],Sales_Teams[Sales_Agent],Sales_Teams[Manager])</f>
        <v>Cara Losch</v>
      </c>
      <c r="D8137" t="str">
        <f>_xlfn.XLOOKUP(Sales_Pipeline[[#This Row],[Manager]],Sales_Teams[Manager],Sales_Teams[Regional_Office])</f>
        <v>East</v>
      </c>
      <c r="E8137" t="s">
        <v>76</v>
      </c>
      <c r="F8137" t="s">
        <v>253</v>
      </c>
      <c r="G8137" t="str">
        <f>IFERROR(_xlfn.XLOOKUP(Sales_Pipeline[[#This Row],[Account]],Accounts!$A$2:$A$86,Accounts!$F$2:$F$86),"")</f>
        <v>United States</v>
      </c>
      <c r="H8137" t="s">
        <v>57</v>
      </c>
      <c r="I8137" s="3">
        <v>43063</v>
      </c>
      <c r="J8137" s="3">
        <v>43074</v>
      </c>
      <c r="K8137" s="8" t="str">
        <f>IF(Sales_Pipeline[[#This Row],[Close_Date]]="","",TEXT(Sales_Pipeline[[#This Row],[Close_Date]],"ddd"))</f>
        <v>Tue</v>
      </c>
      <c r="L8137" s="8" t="str">
        <f>IF(Sales_Pipeline[[#This Row],[Close_Date]]="","",TEXT(Sales_Pipeline[[#This Row],[Close_Date]],"mmm"))</f>
        <v>Dec</v>
      </c>
      <c r="M8137" s="8" t="str">
        <f>IF(Sales_Pipeline[[#This Row],[Close_Date]]="","","Q"&amp;ROUNDUP(MONTH(Sales_Pipeline[[#This Row],[Close_Date]])/3,0))</f>
        <v>Q4</v>
      </c>
      <c r="N8137" s="2" cm="1">
        <f t="array" ref="N8137">IFERROR(_xlfn.IFS(Sales_Pipeline[[#This Row],[Deal_Stage]]="Won",_xlfn.XLOOKUP(Sales_Pipeline[[#This Row],[Product]],Products!$A$2:$A$8,Products!$C$2:$C$8),Sales_Pipeline[[#This Row],[Deal_Stage]]="Lost",_xlfn.XLOOKUP(Sales_Pipeline[[#This Row],[Product]],Products!$A$2:$A$8,Products!$C$2:$C$8)),"")</f>
        <v>3393</v>
      </c>
      <c r="O8137" s="2">
        <v>3612</v>
      </c>
    </row>
    <row r="8138" spans="1:15" x14ac:dyDescent="0.3">
      <c r="A8138" t="s">
        <v>8284</v>
      </c>
      <c r="B8138" t="s">
        <v>23</v>
      </c>
      <c r="C8138" t="str">
        <f>_xlfn.XLOOKUP(Sales_Pipeline[[#This Row],[Sales_Agent]],Sales_Teams[Sales_Agent],Sales_Teams[Manager])</f>
        <v>Cara Losch</v>
      </c>
      <c r="D8138" t="str">
        <f>_xlfn.XLOOKUP(Sales_Pipeline[[#This Row],[Manager]],Sales_Teams[Manager],Sales_Teams[Regional_Office])</f>
        <v>East</v>
      </c>
      <c r="E8138" t="s">
        <v>8953</v>
      </c>
      <c r="F8138" t="s">
        <v>388</v>
      </c>
      <c r="G8138" t="str">
        <f>IFERROR(_xlfn.XLOOKUP(Sales_Pipeline[[#This Row],[Account]],Accounts!$A$2:$A$86,Accounts!$F$2:$F$86),"")</f>
        <v>China</v>
      </c>
      <c r="H8138" t="s">
        <v>57</v>
      </c>
      <c r="I8138" s="3">
        <v>43063</v>
      </c>
      <c r="J8138" s="3">
        <v>43068</v>
      </c>
      <c r="K8138" s="8" t="str">
        <f>IF(Sales_Pipeline[[#This Row],[Close_Date]]="","",TEXT(Sales_Pipeline[[#This Row],[Close_Date]],"ddd"))</f>
        <v>Wed</v>
      </c>
      <c r="L8138" s="8" t="str">
        <f>IF(Sales_Pipeline[[#This Row],[Close_Date]]="","",TEXT(Sales_Pipeline[[#This Row],[Close_Date]],"mmm"))</f>
        <v>Nov</v>
      </c>
      <c r="M8138" s="8" t="str">
        <f>IF(Sales_Pipeline[[#This Row],[Close_Date]]="","","Q"&amp;ROUNDUP(MONTH(Sales_Pipeline[[#This Row],[Close_Date]])/3,0))</f>
        <v>Q4</v>
      </c>
      <c r="N8138" s="2" cm="1">
        <f t="array" ref="N8138">IFERROR(_xlfn.IFS(Sales_Pipeline[[#This Row],[Deal_Stage]]="Won",_xlfn.XLOOKUP(Sales_Pipeline[[#This Row],[Product]],Products!$A$2:$A$8,Products!$C$2:$C$8),Sales_Pipeline[[#This Row],[Deal_Stage]]="Lost",_xlfn.XLOOKUP(Sales_Pipeline[[#This Row],[Product]],Products!$A$2:$A$8,Products!$C$2:$C$8)),"")</f>
        <v>4821</v>
      </c>
      <c r="O8138" s="2">
        <v>5106</v>
      </c>
    </row>
    <row r="8139" spans="1:15" x14ac:dyDescent="0.3">
      <c r="A8139" t="s">
        <v>8285</v>
      </c>
      <c r="B8139" t="s">
        <v>3</v>
      </c>
      <c r="C8139" t="str">
        <f>_xlfn.XLOOKUP(Sales_Pipeline[[#This Row],[Sales_Agent]],Sales_Teams[Sales_Agent],Sales_Teams[Manager])</f>
        <v>Dustin Brinkmann</v>
      </c>
      <c r="D8139" t="str">
        <f>_xlfn.XLOOKUP(Sales_Pipeline[[#This Row],[Manager]],Sales_Teams[Manager],Sales_Teams[Regional_Office])</f>
        <v>Central</v>
      </c>
      <c r="E8139" t="s">
        <v>76</v>
      </c>
      <c r="F8139" t="s">
        <v>81</v>
      </c>
      <c r="G8139" t="str">
        <f>IFERROR(_xlfn.XLOOKUP(Sales_Pipeline[[#This Row],[Account]],Accounts!$A$2:$A$86,Accounts!$F$2:$F$86),"")</f>
        <v>Italy</v>
      </c>
      <c r="H8139" t="s">
        <v>57</v>
      </c>
      <c r="I8139" s="3">
        <v>43064</v>
      </c>
      <c r="J8139" s="3">
        <v>43097</v>
      </c>
      <c r="K8139" s="8" t="str">
        <f>IF(Sales_Pipeline[[#This Row],[Close_Date]]="","",TEXT(Sales_Pipeline[[#This Row],[Close_Date]],"ddd"))</f>
        <v>Thu</v>
      </c>
      <c r="L8139" s="8" t="str">
        <f>IF(Sales_Pipeline[[#This Row],[Close_Date]]="","",TEXT(Sales_Pipeline[[#This Row],[Close_Date]],"mmm"))</f>
        <v>Dec</v>
      </c>
      <c r="M8139" s="8" t="str">
        <f>IF(Sales_Pipeline[[#This Row],[Close_Date]]="","","Q"&amp;ROUNDUP(MONTH(Sales_Pipeline[[#This Row],[Close_Date]])/3,0))</f>
        <v>Q4</v>
      </c>
      <c r="N8139" s="2" cm="1">
        <f t="array" ref="N8139">IFERROR(_xlfn.IFS(Sales_Pipeline[[#This Row],[Deal_Stage]]="Won",_xlfn.XLOOKUP(Sales_Pipeline[[#This Row],[Product]],Products!$A$2:$A$8,Products!$C$2:$C$8),Sales_Pipeline[[#This Row],[Deal_Stage]]="Lost",_xlfn.XLOOKUP(Sales_Pipeline[[#This Row],[Product]],Products!$A$2:$A$8,Products!$C$2:$C$8)),"")</f>
        <v>3393</v>
      </c>
      <c r="O8139" s="2">
        <v>2477</v>
      </c>
    </row>
    <row r="8140" spans="1:15" x14ac:dyDescent="0.3">
      <c r="A8140" t="s">
        <v>8286</v>
      </c>
      <c r="B8140" t="s">
        <v>27</v>
      </c>
      <c r="C8140" t="str">
        <f>_xlfn.XLOOKUP(Sales_Pipeline[[#This Row],[Sales_Agent]],Sales_Teams[Sales_Agent],Sales_Teams[Manager])</f>
        <v>Rocco Neubert</v>
      </c>
      <c r="D8140" t="str">
        <f>_xlfn.XLOOKUP(Sales_Pipeline[[#This Row],[Manager]],Sales_Teams[Manager],Sales_Teams[Regional_Office])</f>
        <v>East</v>
      </c>
      <c r="E8140" t="s">
        <v>61</v>
      </c>
      <c r="F8140" t="s">
        <v>225</v>
      </c>
      <c r="G8140" t="str">
        <f>IFERROR(_xlfn.XLOOKUP(Sales_Pipeline[[#This Row],[Account]],Accounts!$A$2:$A$86,Accounts!$F$2:$F$86),"")</f>
        <v>United States</v>
      </c>
      <c r="H8140" t="s">
        <v>82</v>
      </c>
      <c r="I8140" s="3">
        <v>43064</v>
      </c>
      <c r="J8140" s="3">
        <v>43079</v>
      </c>
      <c r="K8140" s="8" t="str">
        <f>IF(Sales_Pipeline[[#This Row],[Close_Date]]="","",TEXT(Sales_Pipeline[[#This Row],[Close_Date]],"ddd"))</f>
        <v>Sun</v>
      </c>
      <c r="L8140" s="8" t="str">
        <f>IF(Sales_Pipeline[[#This Row],[Close_Date]]="","",TEXT(Sales_Pipeline[[#This Row],[Close_Date]],"mmm"))</f>
        <v>Dec</v>
      </c>
      <c r="M8140" s="8" t="str">
        <f>IF(Sales_Pipeline[[#This Row],[Close_Date]]="","","Q"&amp;ROUNDUP(MONTH(Sales_Pipeline[[#This Row],[Close_Date]])/3,0))</f>
        <v>Q4</v>
      </c>
      <c r="N8140" s="2" cm="1">
        <f t="array" ref="N8140">IFERROR(_xlfn.IFS(Sales_Pipeline[[#This Row],[Deal_Stage]]="Won",_xlfn.XLOOKUP(Sales_Pipeline[[#This Row],[Product]],Products!$A$2:$A$8,Products!$C$2:$C$8),Sales_Pipeline[[#This Row],[Deal_Stage]]="Lost",_xlfn.XLOOKUP(Sales_Pipeline[[#This Row],[Product]],Products!$A$2:$A$8,Products!$C$2:$C$8)),"")</f>
        <v>55</v>
      </c>
      <c r="O8140" s="2">
        <v>0</v>
      </c>
    </row>
    <row r="8141" spans="1:15" x14ac:dyDescent="0.3">
      <c r="A8141" t="s">
        <v>8287</v>
      </c>
      <c r="B8141" t="s">
        <v>15</v>
      </c>
      <c r="C8141" t="str">
        <f>_xlfn.XLOOKUP(Sales_Pipeline[[#This Row],[Sales_Agent]],Sales_Teams[Sales_Agent],Sales_Teams[Manager])</f>
        <v>Melvin Marxen</v>
      </c>
      <c r="D8141" t="str">
        <f>_xlfn.XLOOKUP(Sales_Pipeline[[#This Row],[Manager]],Sales_Teams[Manager],Sales_Teams[Regional_Office])</f>
        <v>Central</v>
      </c>
      <c r="E8141" t="s">
        <v>63</v>
      </c>
      <c r="F8141" t="s">
        <v>105</v>
      </c>
      <c r="G8141" t="str">
        <f>IFERROR(_xlfn.XLOOKUP(Sales_Pipeline[[#This Row],[Account]],Accounts!$A$2:$A$86,Accounts!$F$2:$F$86),"")</f>
        <v>United States</v>
      </c>
      <c r="H8141" t="s">
        <v>57</v>
      </c>
      <c r="I8141" s="3">
        <v>43064</v>
      </c>
      <c r="J8141" s="3">
        <v>43080</v>
      </c>
      <c r="K8141" s="8" t="str">
        <f>IF(Sales_Pipeline[[#This Row],[Close_Date]]="","",TEXT(Sales_Pipeline[[#This Row],[Close_Date]],"ddd"))</f>
        <v>Mon</v>
      </c>
      <c r="L8141" s="8" t="str">
        <f>IF(Sales_Pipeline[[#This Row],[Close_Date]]="","",TEXT(Sales_Pipeline[[#This Row],[Close_Date]],"mmm"))</f>
        <v>Dec</v>
      </c>
      <c r="M8141" s="8" t="str">
        <f>IF(Sales_Pipeline[[#This Row],[Close_Date]]="","","Q"&amp;ROUNDUP(MONTH(Sales_Pipeline[[#This Row],[Close_Date]])/3,0))</f>
        <v>Q4</v>
      </c>
      <c r="N8141" s="2" cm="1">
        <f t="array" ref="N8141">IFERROR(_xlfn.IFS(Sales_Pipeline[[#This Row],[Deal_Stage]]="Won",_xlfn.XLOOKUP(Sales_Pipeline[[#This Row],[Product]],Products!$A$2:$A$8,Products!$C$2:$C$8),Sales_Pipeline[[#This Row],[Deal_Stage]]="Lost",_xlfn.XLOOKUP(Sales_Pipeline[[#This Row],[Product]],Products!$A$2:$A$8,Products!$C$2:$C$8)),"")</f>
        <v>550</v>
      </c>
      <c r="O8141" s="2">
        <v>537</v>
      </c>
    </row>
    <row r="8142" spans="1:15" x14ac:dyDescent="0.3">
      <c r="A8142" t="s">
        <v>8288</v>
      </c>
      <c r="B8142" t="s">
        <v>40</v>
      </c>
      <c r="C8142" t="str">
        <f>_xlfn.XLOOKUP(Sales_Pipeline[[#This Row],[Sales_Agent]],Sales_Teams[Sales_Agent],Sales_Teams[Manager])</f>
        <v>Summer Sewald</v>
      </c>
      <c r="D8142" t="str">
        <f>_xlfn.XLOOKUP(Sales_Pipeline[[#This Row],[Manager]],Sales_Teams[Manager],Sales_Teams[Regional_Office])</f>
        <v>West</v>
      </c>
      <c r="E8142" t="s">
        <v>84</v>
      </c>
      <c r="F8142" t="s">
        <v>66</v>
      </c>
      <c r="G8142" t="str">
        <f>IFERROR(_xlfn.XLOOKUP(Sales_Pipeline[[#This Row],[Account]],Accounts!$A$2:$A$86,Accounts!$F$2:$F$86),"")</f>
        <v>United States</v>
      </c>
      <c r="H8142" t="s">
        <v>57</v>
      </c>
      <c r="I8142" s="3">
        <v>43064</v>
      </c>
      <c r="J8142" s="3">
        <v>43079</v>
      </c>
      <c r="K8142" s="8" t="str">
        <f>IF(Sales_Pipeline[[#This Row],[Close_Date]]="","",TEXT(Sales_Pipeline[[#This Row],[Close_Date]],"ddd"))</f>
        <v>Sun</v>
      </c>
      <c r="L8142" s="8" t="str">
        <f>IF(Sales_Pipeline[[#This Row],[Close_Date]]="","",TEXT(Sales_Pipeline[[#This Row],[Close_Date]],"mmm"))</f>
        <v>Dec</v>
      </c>
      <c r="M8142" s="8" t="str">
        <f>IF(Sales_Pipeline[[#This Row],[Close_Date]]="","","Q"&amp;ROUNDUP(MONTH(Sales_Pipeline[[#This Row],[Close_Date]])/3,0))</f>
        <v>Q4</v>
      </c>
      <c r="N8142" s="2" cm="1">
        <f t="array" ref="N8142">IFERROR(_xlfn.IFS(Sales_Pipeline[[#This Row],[Deal_Stage]]="Won",_xlfn.XLOOKUP(Sales_Pipeline[[#This Row],[Product]],Products!$A$2:$A$8,Products!$C$2:$C$8),Sales_Pipeline[[#This Row],[Deal_Stage]]="Lost",_xlfn.XLOOKUP(Sales_Pipeline[[#This Row],[Product]],Products!$A$2:$A$8,Products!$C$2:$C$8)),"")</f>
        <v>5482</v>
      </c>
      <c r="O8142" s="2">
        <v>5547</v>
      </c>
    </row>
    <row r="8143" spans="1:15" x14ac:dyDescent="0.3">
      <c r="A8143" t="s">
        <v>8289</v>
      </c>
      <c r="B8143" t="s">
        <v>9</v>
      </c>
      <c r="C8143" t="str">
        <f>_xlfn.XLOOKUP(Sales_Pipeline[[#This Row],[Sales_Agent]],Sales_Teams[Sales_Agent],Sales_Teams[Manager])</f>
        <v>Dustin Brinkmann</v>
      </c>
      <c r="D8143" t="str">
        <f>_xlfn.XLOOKUP(Sales_Pipeline[[#This Row],[Manager]],Sales_Teams[Manager],Sales_Teams[Regional_Office])</f>
        <v>Central</v>
      </c>
      <c r="E8143" t="s">
        <v>55</v>
      </c>
      <c r="F8143" t="s">
        <v>136</v>
      </c>
      <c r="G8143" t="str">
        <f>IFERROR(_xlfn.XLOOKUP(Sales_Pipeline[[#This Row],[Account]],Accounts!$A$2:$A$86,Accounts!$F$2:$F$86),"")</f>
        <v>United States</v>
      </c>
      <c r="H8143" t="s">
        <v>57</v>
      </c>
      <c r="I8143" s="3">
        <v>43064</v>
      </c>
      <c r="J8143" s="3">
        <v>43068</v>
      </c>
      <c r="K8143" s="8" t="str">
        <f>IF(Sales_Pipeline[[#This Row],[Close_Date]]="","",TEXT(Sales_Pipeline[[#This Row],[Close_Date]],"ddd"))</f>
        <v>Wed</v>
      </c>
      <c r="L8143" s="8" t="str">
        <f>IF(Sales_Pipeline[[#This Row],[Close_Date]]="","",TEXT(Sales_Pipeline[[#This Row],[Close_Date]],"mmm"))</f>
        <v>Nov</v>
      </c>
      <c r="M8143" s="8" t="str">
        <f>IF(Sales_Pipeline[[#This Row],[Close_Date]]="","","Q"&amp;ROUNDUP(MONTH(Sales_Pipeline[[#This Row],[Close_Date]])/3,0))</f>
        <v>Q4</v>
      </c>
      <c r="N8143" s="2" cm="1">
        <f t="array" ref="N8143">IFERROR(_xlfn.IFS(Sales_Pipeline[[#This Row],[Deal_Stage]]="Won",_xlfn.XLOOKUP(Sales_Pipeline[[#This Row],[Product]],Products!$A$2:$A$8,Products!$C$2:$C$8),Sales_Pipeline[[#This Row],[Deal_Stage]]="Lost",_xlfn.XLOOKUP(Sales_Pipeline[[#This Row],[Product]],Products!$A$2:$A$8,Products!$C$2:$C$8)),"")</f>
        <v>1096</v>
      </c>
      <c r="O8143" s="2">
        <v>1001</v>
      </c>
    </row>
    <row r="8144" spans="1:15" x14ac:dyDescent="0.3">
      <c r="A8144" t="s">
        <v>8290</v>
      </c>
      <c r="B8144" t="s">
        <v>32</v>
      </c>
      <c r="C8144" t="str">
        <f>_xlfn.XLOOKUP(Sales_Pipeline[[#This Row],[Sales_Agent]],Sales_Teams[Sales_Agent],Sales_Teams[Manager])</f>
        <v>Celia Rouche</v>
      </c>
      <c r="D8144" t="str">
        <f>_xlfn.XLOOKUP(Sales_Pipeline[[#This Row],[Manager]],Sales_Teams[Manager],Sales_Teams[Regional_Office])</f>
        <v>West</v>
      </c>
      <c r="E8144" t="s">
        <v>84</v>
      </c>
      <c r="F8144" t="s">
        <v>173</v>
      </c>
      <c r="G8144" t="str">
        <f>IFERROR(_xlfn.XLOOKUP(Sales_Pipeline[[#This Row],[Account]],Accounts!$A$2:$A$86,Accounts!$F$2:$F$86),"")</f>
        <v>United States</v>
      </c>
      <c r="H8144" t="s">
        <v>82</v>
      </c>
      <c r="I8144" s="3">
        <v>43064</v>
      </c>
      <c r="J8144" s="3">
        <v>43074</v>
      </c>
      <c r="K8144" s="8" t="str">
        <f>IF(Sales_Pipeline[[#This Row],[Close_Date]]="","",TEXT(Sales_Pipeline[[#This Row],[Close_Date]],"ddd"))</f>
        <v>Tue</v>
      </c>
      <c r="L8144" s="8" t="str">
        <f>IF(Sales_Pipeline[[#This Row],[Close_Date]]="","",TEXT(Sales_Pipeline[[#This Row],[Close_Date]],"mmm"))</f>
        <v>Dec</v>
      </c>
      <c r="M8144" s="8" t="str">
        <f>IF(Sales_Pipeline[[#This Row],[Close_Date]]="","","Q"&amp;ROUNDUP(MONTH(Sales_Pipeline[[#This Row],[Close_Date]])/3,0))</f>
        <v>Q4</v>
      </c>
      <c r="N8144" s="2" cm="1">
        <f t="array" ref="N8144">IFERROR(_xlfn.IFS(Sales_Pipeline[[#This Row],[Deal_Stage]]="Won",_xlfn.XLOOKUP(Sales_Pipeline[[#This Row],[Product]],Products!$A$2:$A$8,Products!$C$2:$C$8),Sales_Pipeline[[#This Row],[Deal_Stage]]="Lost",_xlfn.XLOOKUP(Sales_Pipeline[[#This Row],[Product]],Products!$A$2:$A$8,Products!$C$2:$C$8)),"")</f>
        <v>5482</v>
      </c>
      <c r="O8144" s="2">
        <v>0</v>
      </c>
    </row>
    <row r="8145" spans="1:15" x14ac:dyDescent="0.3">
      <c r="A8145" t="s">
        <v>8291</v>
      </c>
      <c r="B8145" t="s">
        <v>17</v>
      </c>
      <c r="C8145" t="str">
        <f>_xlfn.XLOOKUP(Sales_Pipeline[[#This Row],[Sales_Agent]],Sales_Teams[Sales_Agent],Sales_Teams[Manager])</f>
        <v>Cara Losch</v>
      </c>
      <c r="D8145" t="str">
        <f>_xlfn.XLOOKUP(Sales_Pipeline[[#This Row],[Manager]],Sales_Teams[Manager],Sales_Teams[Regional_Office])</f>
        <v>East</v>
      </c>
      <c r="E8145" t="s">
        <v>55</v>
      </c>
      <c r="F8145" t="s">
        <v>293</v>
      </c>
      <c r="G8145" t="str">
        <f>IFERROR(_xlfn.XLOOKUP(Sales_Pipeline[[#This Row],[Account]],Accounts!$A$2:$A$86,Accounts!$F$2:$F$86),"")</f>
        <v>United States</v>
      </c>
      <c r="H8145" t="s">
        <v>82</v>
      </c>
      <c r="I8145" s="3">
        <v>43064</v>
      </c>
      <c r="J8145" s="3">
        <v>43068</v>
      </c>
      <c r="K8145" s="8" t="str">
        <f>IF(Sales_Pipeline[[#This Row],[Close_Date]]="","",TEXT(Sales_Pipeline[[#This Row],[Close_Date]],"ddd"))</f>
        <v>Wed</v>
      </c>
      <c r="L8145" s="8" t="str">
        <f>IF(Sales_Pipeline[[#This Row],[Close_Date]]="","",TEXT(Sales_Pipeline[[#This Row],[Close_Date]],"mmm"))</f>
        <v>Nov</v>
      </c>
      <c r="M8145" s="8" t="str">
        <f>IF(Sales_Pipeline[[#This Row],[Close_Date]]="","","Q"&amp;ROUNDUP(MONTH(Sales_Pipeline[[#This Row],[Close_Date]])/3,0))</f>
        <v>Q4</v>
      </c>
      <c r="N8145" s="2" cm="1">
        <f t="array" ref="N8145">IFERROR(_xlfn.IFS(Sales_Pipeline[[#This Row],[Deal_Stage]]="Won",_xlfn.XLOOKUP(Sales_Pipeline[[#This Row],[Product]],Products!$A$2:$A$8,Products!$C$2:$C$8),Sales_Pipeline[[#This Row],[Deal_Stage]]="Lost",_xlfn.XLOOKUP(Sales_Pipeline[[#This Row],[Product]],Products!$A$2:$A$8,Products!$C$2:$C$8)),"")</f>
        <v>1096</v>
      </c>
      <c r="O8145" s="2">
        <v>0</v>
      </c>
    </row>
    <row r="8146" spans="1:15" x14ac:dyDescent="0.3">
      <c r="A8146" t="s">
        <v>8292</v>
      </c>
      <c r="B8146" t="s">
        <v>23</v>
      </c>
      <c r="C8146" t="str">
        <f>_xlfn.XLOOKUP(Sales_Pipeline[[#This Row],[Sales_Agent]],Sales_Teams[Sales_Agent],Sales_Teams[Manager])</f>
        <v>Cara Losch</v>
      </c>
      <c r="D8146" t="str">
        <f>_xlfn.XLOOKUP(Sales_Pipeline[[#This Row],[Manager]],Sales_Teams[Manager],Sales_Teams[Regional_Office])</f>
        <v>East</v>
      </c>
      <c r="E8146" t="s">
        <v>8953</v>
      </c>
      <c r="F8146" t="s">
        <v>206</v>
      </c>
      <c r="G8146" t="str">
        <f>IFERROR(_xlfn.XLOOKUP(Sales_Pipeline[[#This Row],[Account]],Accounts!$A$2:$A$86,Accounts!$F$2:$F$86),"")</f>
        <v>United States</v>
      </c>
      <c r="H8146" t="s">
        <v>57</v>
      </c>
      <c r="I8146" s="3">
        <v>43064</v>
      </c>
      <c r="J8146" s="3">
        <v>43068</v>
      </c>
      <c r="K8146" s="8" t="str">
        <f>IF(Sales_Pipeline[[#This Row],[Close_Date]]="","",TEXT(Sales_Pipeline[[#This Row],[Close_Date]],"ddd"))</f>
        <v>Wed</v>
      </c>
      <c r="L8146" s="8" t="str">
        <f>IF(Sales_Pipeline[[#This Row],[Close_Date]]="","",TEXT(Sales_Pipeline[[#This Row],[Close_Date]],"mmm"))</f>
        <v>Nov</v>
      </c>
      <c r="M8146" s="8" t="str">
        <f>IF(Sales_Pipeline[[#This Row],[Close_Date]]="","","Q"&amp;ROUNDUP(MONTH(Sales_Pipeline[[#This Row],[Close_Date]])/3,0))</f>
        <v>Q4</v>
      </c>
      <c r="N8146" s="2" cm="1">
        <f t="array" ref="N8146">IFERROR(_xlfn.IFS(Sales_Pipeline[[#This Row],[Deal_Stage]]="Won",_xlfn.XLOOKUP(Sales_Pipeline[[#This Row],[Product]],Products!$A$2:$A$8,Products!$C$2:$C$8),Sales_Pipeline[[#This Row],[Deal_Stage]]="Lost",_xlfn.XLOOKUP(Sales_Pipeline[[#This Row],[Product]],Products!$A$2:$A$8,Products!$C$2:$C$8)),"")</f>
        <v>4821</v>
      </c>
      <c r="O8146" s="2">
        <v>5077</v>
      </c>
    </row>
    <row r="8147" spans="1:15" x14ac:dyDescent="0.3">
      <c r="A8147" t="s">
        <v>8293</v>
      </c>
      <c r="B8147" t="s">
        <v>3</v>
      </c>
      <c r="C8147" t="str">
        <f>_xlfn.XLOOKUP(Sales_Pipeline[[#This Row],[Sales_Agent]],Sales_Teams[Sales_Agent],Sales_Teams[Manager])</f>
        <v>Dustin Brinkmann</v>
      </c>
      <c r="D8147" t="str">
        <f>_xlfn.XLOOKUP(Sales_Pipeline[[#This Row],[Manager]],Sales_Teams[Manager],Sales_Teams[Regional_Office])</f>
        <v>Central</v>
      </c>
      <c r="E8147" t="s">
        <v>76</v>
      </c>
      <c r="F8147" t="s">
        <v>118</v>
      </c>
      <c r="G8147" t="str">
        <f>IFERROR(_xlfn.XLOOKUP(Sales_Pipeline[[#This Row],[Account]],Accounts!$A$2:$A$86,Accounts!$F$2:$F$86),"")</f>
        <v>United States</v>
      </c>
      <c r="H8147" t="s">
        <v>57</v>
      </c>
      <c r="I8147" s="3">
        <v>43065</v>
      </c>
      <c r="J8147" s="3">
        <v>43076</v>
      </c>
      <c r="K8147" s="8" t="str">
        <f>IF(Sales_Pipeline[[#This Row],[Close_Date]]="","",TEXT(Sales_Pipeline[[#This Row],[Close_Date]],"ddd"))</f>
        <v>Thu</v>
      </c>
      <c r="L8147" s="8" t="str">
        <f>IF(Sales_Pipeline[[#This Row],[Close_Date]]="","",TEXT(Sales_Pipeline[[#This Row],[Close_Date]],"mmm"))</f>
        <v>Dec</v>
      </c>
      <c r="M8147" s="8" t="str">
        <f>IF(Sales_Pipeline[[#This Row],[Close_Date]]="","","Q"&amp;ROUNDUP(MONTH(Sales_Pipeline[[#This Row],[Close_Date]])/3,0))</f>
        <v>Q4</v>
      </c>
      <c r="N8147" s="2" cm="1">
        <f t="array" ref="N8147">IFERROR(_xlfn.IFS(Sales_Pipeline[[#This Row],[Deal_Stage]]="Won",_xlfn.XLOOKUP(Sales_Pipeline[[#This Row],[Product]],Products!$A$2:$A$8,Products!$C$2:$C$8),Sales_Pipeline[[#This Row],[Deal_Stage]]="Lost",_xlfn.XLOOKUP(Sales_Pipeline[[#This Row],[Product]],Products!$A$2:$A$8,Products!$C$2:$C$8)),"")</f>
        <v>3393</v>
      </c>
      <c r="O8147" s="2">
        <v>3844</v>
      </c>
    </row>
    <row r="8148" spans="1:15" x14ac:dyDescent="0.3">
      <c r="A8148" t="s">
        <v>8294</v>
      </c>
      <c r="B8148" t="s">
        <v>20</v>
      </c>
      <c r="C8148" t="str">
        <f>_xlfn.XLOOKUP(Sales_Pipeline[[#This Row],[Sales_Agent]],Sales_Teams[Sales_Agent],Sales_Teams[Manager])</f>
        <v>Cara Losch</v>
      </c>
      <c r="D8148" t="str">
        <f>_xlfn.XLOOKUP(Sales_Pipeline[[#This Row],[Manager]],Sales_Teams[Manager],Sales_Teams[Regional_Office])</f>
        <v>East</v>
      </c>
      <c r="E8148" t="s">
        <v>84</v>
      </c>
      <c r="F8148" t="s">
        <v>344</v>
      </c>
      <c r="G8148" t="str">
        <f>IFERROR(_xlfn.XLOOKUP(Sales_Pipeline[[#This Row],[Account]],Accounts!$A$2:$A$86,Accounts!$F$2:$F$86),"")</f>
        <v>Romania</v>
      </c>
      <c r="H8148" t="s">
        <v>82</v>
      </c>
      <c r="I8148" s="3">
        <v>43065</v>
      </c>
      <c r="J8148" s="3">
        <v>43079</v>
      </c>
      <c r="K8148" s="8" t="str">
        <f>IF(Sales_Pipeline[[#This Row],[Close_Date]]="","",TEXT(Sales_Pipeline[[#This Row],[Close_Date]],"ddd"))</f>
        <v>Sun</v>
      </c>
      <c r="L8148" s="8" t="str">
        <f>IF(Sales_Pipeline[[#This Row],[Close_Date]]="","",TEXT(Sales_Pipeline[[#This Row],[Close_Date]],"mmm"))</f>
        <v>Dec</v>
      </c>
      <c r="M8148" s="8" t="str">
        <f>IF(Sales_Pipeline[[#This Row],[Close_Date]]="","","Q"&amp;ROUNDUP(MONTH(Sales_Pipeline[[#This Row],[Close_Date]])/3,0))</f>
        <v>Q4</v>
      </c>
      <c r="N8148" s="2" cm="1">
        <f t="array" ref="N8148">IFERROR(_xlfn.IFS(Sales_Pipeline[[#This Row],[Deal_Stage]]="Won",_xlfn.XLOOKUP(Sales_Pipeline[[#This Row],[Product]],Products!$A$2:$A$8,Products!$C$2:$C$8),Sales_Pipeline[[#This Row],[Deal_Stage]]="Lost",_xlfn.XLOOKUP(Sales_Pipeline[[#This Row],[Product]],Products!$A$2:$A$8,Products!$C$2:$C$8)),"")</f>
        <v>5482</v>
      </c>
      <c r="O8148" s="2">
        <v>0</v>
      </c>
    </row>
    <row r="8149" spans="1:15" x14ac:dyDescent="0.3">
      <c r="A8149" t="s">
        <v>8295</v>
      </c>
      <c r="B8149" t="s">
        <v>20</v>
      </c>
      <c r="C8149" t="str">
        <f>_xlfn.XLOOKUP(Sales_Pipeline[[#This Row],[Sales_Agent]],Sales_Teams[Sales_Agent],Sales_Teams[Manager])</f>
        <v>Cara Losch</v>
      </c>
      <c r="D8149" t="str">
        <f>_xlfn.XLOOKUP(Sales_Pipeline[[#This Row],[Manager]],Sales_Teams[Manager],Sales_Teams[Regional_Office])</f>
        <v>East</v>
      </c>
      <c r="E8149" t="s">
        <v>55</v>
      </c>
      <c r="F8149" t="s">
        <v>159</v>
      </c>
      <c r="G8149" t="str">
        <f>IFERROR(_xlfn.XLOOKUP(Sales_Pipeline[[#This Row],[Account]],Accounts!$A$2:$A$86,Accounts!$F$2:$F$86),"")</f>
        <v>United States</v>
      </c>
      <c r="H8149" t="s">
        <v>57</v>
      </c>
      <c r="I8149" s="3">
        <v>43065</v>
      </c>
      <c r="J8149" s="3">
        <v>43083</v>
      </c>
      <c r="K8149" s="8" t="str">
        <f>IF(Sales_Pipeline[[#This Row],[Close_Date]]="","",TEXT(Sales_Pipeline[[#This Row],[Close_Date]],"ddd"))</f>
        <v>Thu</v>
      </c>
      <c r="L8149" s="8" t="str">
        <f>IF(Sales_Pipeline[[#This Row],[Close_Date]]="","",TEXT(Sales_Pipeline[[#This Row],[Close_Date]],"mmm"))</f>
        <v>Dec</v>
      </c>
      <c r="M8149" s="8" t="str">
        <f>IF(Sales_Pipeline[[#This Row],[Close_Date]]="","","Q"&amp;ROUNDUP(MONTH(Sales_Pipeline[[#This Row],[Close_Date]])/3,0))</f>
        <v>Q4</v>
      </c>
      <c r="N8149" s="2" cm="1">
        <f t="array" ref="N8149">IFERROR(_xlfn.IFS(Sales_Pipeline[[#This Row],[Deal_Stage]]="Won",_xlfn.XLOOKUP(Sales_Pipeline[[#This Row],[Product]],Products!$A$2:$A$8,Products!$C$2:$C$8),Sales_Pipeline[[#This Row],[Deal_Stage]]="Lost",_xlfn.XLOOKUP(Sales_Pipeline[[#This Row],[Product]],Products!$A$2:$A$8,Products!$C$2:$C$8)),"")</f>
        <v>1096</v>
      </c>
      <c r="O8149" s="2">
        <v>1204</v>
      </c>
    </row>
    <row r="8150" spans="1:15" x14ac:dyDescent="0.3">
      <c r="A8150" t="s">
        <v>8296</v>
      </c>
      <c r="B8150" t="s">
        <v>15</v>
      </c>
      <c r="C8150" t="str">
        <f>_xlfn.XLOOKUP(Sales_Pipeline[[#This Row],[Sales_Agent]],Sales_Teams[Sales_Agent],Sales_Teams[Manager])</f>
        <v>Melvin Marxen</v>
      </c>
      <c r="D8150" t="str">
        <f>_xlfn.XLOOKUP(Sales_Pipeline[[#This Row],[Manager]],Sales_Teams[Manager],Sales_Teams[Regional_Office])</f>
        <v>Central</v>
      </c>
      <c r="E8150" t="s">
        <v>76</v>
      </c>
      <c r="F8150" t="s">
        <v>59</v>
      </c>
      <c r="G8150" t="str">
        <f>IFERROR(_xlfn.XLOOKUP(Sales_Pipeline[[#This Row],[Account]],Accounts!$A$2:$A$86,Accounts!$F$2:$F$86),"")</f>
        <v>United States</v>
      </c>
      <c r="H8150" t="s">
        <v>82</v>
      </c>
      <c r="I8150" s="3">
        <v>43065</v>
      </c>
      <c r="J8150" s="3">
        <v>43080</v>
      </c>
      <c r="K8150" s="8" t="str">
        <f>IF(Sales_Pipeline[[#This Row],[Close_Date]]="","",TEXT(Sales_Pipeline[[#This Row],[Close_Date]],"ddd"))</f>
        <v>Mon</v>
      </c>
      <c r="L8150" s="8" t="str">
        <f>IF(Sales_Pipeline[[#This Row],[Close_Date]]="","",TEXT(Sales_Pipeline[[#This Row],[Close_Date]],"mmm"))</f>
        <v>Dec</v>
      </c>
      <c r="M8150" s="8" t="str">
        <f>IF(Sales_Pipeline[[#This Row],[Close_Date]]="","","Q"&amp;ROUNDUP(MONTH(Sales_Pipeline[[#This Row],[Close_Date]])/3,0))</f>
        <v>Q4</v>
      </c>
      <c r="N8150" s="2" cm="1">
        <f t="array" ref="N8150">IFERROR(_xlfn.IFS(Sales_Pipeline[[#This Row],[Deal_Stage]]="Won",_xlfn.XLOOKUP(Sales_Pipeline[[#This Row],[Product]],Products!$A$2:$A$8,Products!$C$2:$C$8),Sales_Pipeline[[#This Row],[Deal_Stage]]="Lost",_xlfn.XLOOKUP(Sales_Pipeline[[#This Row],[Product]],Products!$A$2:$A$8,Products!$C$2:$C$8)),"")</f>
        <v>3393</v>
      </c>
      <c r="O8150" s="2">
        <v>0</v>
      </c>
    </row>
    <row r="8151" spans="1:15" x14ac:dyDescent="0.3">
      <c r="A8151" t="s">
        <v>8297</v>
      </c>
      <c r="B8151" t="s">
        <v>13</v>
      </c>
      <c r="C8151" t="str">
        <f>_xlfn.XLOOKUP(Sales_Pipeline[[#This Row],[Sales_Agent]],Sales_Teams[Sales_Agent],Sales_Teams[Manager])</f>
        <v>Melvin Marxen</v>
      </c>
      <c r="D8151" t="str">
        <f>_xlfn.XLOOKUP(Sales_Pipeline[[#This Row],[Manager]],Sales_Teams[Manager],Sales_Teams[Regional_Office])</f>
        <v>Central</v>
      </c>
      <c r="E8151" t="s">
        <v>63</v>
      </c>
      <c r="F8151" t="s">
        <v>134</v>
      </c>
      <c r="G8151" t="str">
        <f>IFERROR(_xlfn.XLOOKUP(Sales_Pipeline[[#This Row],[Account]],Accounts!$A$2:$A$86,Accounts!$F$2:$F$86),"")</f>
        <v>United States</v>
      </c>
      <c r="H8151" t="s">
        <v>57</v>
      </c>
      <c r="I8151" s="3">
        <v>43065</v>
      </c>
      <c r="J8151" s="3">
        <v>43076</v>
      </c>
      <c r="K8151" s="8" t="str">
        <f>IF(Sales_Pipeline[[#This Row],[Close_Date]]="","",TEXT(Sales_Pipeline[[#This Row],[Close_Date]],"ddd"))</f>
        <v>Thu</v>
      </c>
      <c r="L8151" s="8" t="str">
        <f>IF(Sales_Pipeline[[#This Row],[Close_Date]]="","",TEXT(Sales_Pipeline[[#This Row],[Close_Date]],"mmm"))</f>
        <v>Dec</v>
      </c>
      <c r="M8151" s="8" t="str">
        <f>IF(Sales_Pipeline[[#This Row],[Close_Date]]="","","Q"&amp;ROUNDUP(MONTH(Sales_Pipeline[[#This Row],[Close_Date]])/3,0))</f>
        <v>Q4</v>
      </c>
      <c r="N8151" s="2" cm="1">
        <f t="array" ref="N8151">IFERROR(_xlfn.IFS(Sales_Pipeline[[#This Row],[Deal_Stage]]="Won",_xlfn.XLOOKUP(Sales_Pipeline[[#This Row],[Product]],Products!$A$2:$A$8,Products!$C$2:$C$8),Sales_Pipeline[[#This Row],[Deal_Stage]]="Lost",_xlfn.XLOOKUP(Sales_Pipeline[[#This Row],[Product]],Products!$A$2:$A$8,Products!$C$2:$C$8)),"")</f>
        <v>550</v>
      </c>
      <c r="O8151" s="2">
        <v>562</v>
      </c>
    </row>
    <row r="8152" spans="1:15" x14ac:dyDescent="0.3">
      <c r="A8152" t="s">
        <v>8298</v>
      </c>
      <c r="B8152" t="s">
        <v>43</v>
      </c>
      <c r="C8152" t="str">
        <f>_xlfn.XLOOKUP(Sales_Pipeline[[#This Row],[Sales_Agent]],Sales_Teams[Sales_Agent],Sales_Teams[Manager])</f>
        <v>Summer Sewald</v>
      </c>
      <c r="D8152" t="str">
        <f>_xlfn.XLOOKUP(Sales_Pipeline[[#This Row],[Manager]],Sales_Teams[Manager],Sales_Teams[Regional_Office])</f>
        <v>West</v>
      </c>
      <c r="E8152" t="s">
        <v>55</v>
      </c>
      <c r="F8152" t="s">
        <v>211</v>
      </c>
      <c r="G8152" t="str">
        <f>IFERROR(_xlfn.XLOOKUP(Sales_Pipeline[[#This Row],[Account]],Accounts!$A$2:$A$86,Accounts!$F$2:$F$86),"")</f>
        <v>United States</v>
      </c>
      <c r="H8152" t="s">
        <v>82</v>
      </c>
      <c r="I8152" s="3">
        <v>43065</v>
      </c>
      <c r="J8152" s="3">
        <v>43094</v>
      </c>
      <c r="K8152" s="8" t="str">
        <f>IF(Sales_Pipeline[[#This Row],[Close_Date]]="","",TEXT(Sales_Pipeline[[#This Row],[Close_Date]],"ddd"))</f>
        <v>Mon</v>
      </c>
      <c r="L8152" s="8" t="str">
        <f>IF(Sales_Pipeline[[#This Row],[Close_Date]]="","",TEXT(Sales_Pipeline[[#This Row],[Close_Date]],"mmm"))</f>
        <v>Dec</v>
      </c>
      <c r="M8152" s="8" t="str">
        <f>IF(Sales_Pipeline[[#This Row],[Close_Date]]="","","Q"&amp;ROUNDUP(MONTH(Sales_Pipeline[[#This Row],[Close_Date]])/3,0))</f>
        <v>Q4</v>
      </c>
      <c r="N8152" s="2" cm="1">
        <f t="array" ref="N8152">IFERROR(_xlfn.IFS(Sales_Pipeline[[#This Row],[Deal_Stage]]="Won",_xlfn.XLOOKUP(Sales_Pipeline[[#This Row],[Product]],Products!$A$2:$A$8,Products!$C$2:$C$8),Sales_Pipeline[[#This Row],[Deal_Stage]]="Lost",_xlfn.XLOOKUP(Sales_Pipeline[[#This Row],[Product]],Products!$A$2:$A$8,Products!$C$2:$C$8)),"")</f>
        <v>1096</v>
      </c>
      <c r="O8152" s="2">
        <v>0</v>
      </c>
    </row>
    <row r="8153" spans="1:15" x14ac:dyDescent="0.3">
      <c r="A8153" t="s">
        <v>8299</v>
      </c>
      <c r="B8153" t="s">
        <v>43</v>
      </c>
      <c r="C8153" t="str">
        <f>_xlfn.XLOOKUP(Sales_Pipeline[[#This Row],[Sales_Agent]],Sales_Teams[Sales_Agent],Sales_Teams[Manager])</f>
        <v>Summer Sewald</v>
      </c>
      <c r="D8153" t="str">
        <f>_xlfn.XLOOKUP(Sales_Pipeline[[#This Row],[Manager]],Sales_Teams[Manager],Sales_Teams[Regional_Office])</f>
        <v>West</v>
      </c>
      <c r="E8153" t="s">
        <v>63</v>
      </c>
      <c r="F8153" t="s">
        <v>85</v>
      </c>
      <c r="G8153" t="str">
        <f>IFERROR(_xlfn.XLOOKUP(Sales_Pipeline[[#This Row],[Account]],Accounts!$A$2:$A$86,Accounts!$F$2:$F$86),"")</f>
        <v>Poland</v>
      </c>
      <c r="H8153" t="s">
        <v>57</v>
      </c>
      <c r="I8153" s="3">
        <v>43065</v>
      </c>
      <c r="J8153" s="3">
        <v>43070</v>
      </c>
      <c r="K8153" s="8" t="str">
        <f>IF(Sales_Pipeline[[#This Row],[Close_Date]]="","",TEXT(Sales_Pipeline[[#This Row],[Close_Date]],"ddd"))</f>
        <v>Fri</v>
      </c>
      <c r="L8153" s="8" t="str">
        <f>IF(Sales_Pipeline[[#This Row],[Close_Date]]="","",TEXT(Sales_Pipeline[[#This Row],[Close_Date]],"mmm"))</f>
        <v>Dec</v>
      </c>
      <c r="M8153" s="8" t="str">
        <f>IF(Sales_Pipeline[[#This Row],[Close_Date]]="","","Q"&amp;ROUNDUP(MONTH(Sales_Pipeline[[#This Row],[Close_Date]])/3,0))</f>
        <v>Q4</v>
      </c>
      <c r="N8153" s="2" cm="1">
        <f t="array" ref="N8153">IFERROR(_xlfn.IFS(Sales_Pipeline[[#This Row],[Deal_Stage]]="Won",_xlfn.XLOOKUP(Sales_Pipeline[[#This Row],[Product]],Products!$A$2:$A$8,Products!$C$2:$C$8),Sales_Pipeline[[#This Row],[Deal_Stage]]="Lost",_xlfn.XLOOKUP(Sales_Pipeline[[#This Row],[Product]],Products!$A$2:$A$8,Products!$C$2:$C$8)),"")</f>
        <v>550</v>
      </c>
      <c r="O8153" s="2">
        <v>460</v>
      </c>
    </row>
    <row r="8154" spans="1:15" x14ac:dyDescent="0.3">
      <c r="A8154" t="s">
        <v>8300</v>
      </c>
      <c r="B8154" t="s">
        <v>7</v>
      </c>
      <c r="C8154" t="str">
        <f>_xlfn.XLOOKUP(Sales_Pipeline[[#This Row],[Sales_Agent]],Sales_Teams[Sales_Agent],Sales_Teams[Manager])</f>
        <v>Dustin Brinkmann</v>
      </c>
      <c r="D8154" t="str">
        <f>_xlfn.XLOOKUP(Sales_Pipeline[[#This Row],[Manager]],Sales_Teams[Manager],Sales_Teams[Regional_Office])</f>
        <v>Central</v>
      </c>
      <c r="E8154" t="s">
        <v>61</v>
      </c>
      <c r="F8154" t="s">
        <v>147</v>
      </c>
      <c r="G8154" t="str">
        <f>IFERROR(_xlfn.XLOOKUP(Sales_Pipeline[[#This Row],[Account]],Accounts!$A$2:$A$86,Accounts!$F$2:$F$86),"")</f>
        <v>United States</v>
      </c>
      <c r="H8154" t="s">
        <v>57</v>
      </c>
      <c r="I8154" s="3">
        <v>43065</v>
      </c>
      <c r="J8154" s="3">
        <v>43080</v>
      </c>
      <c r="K8154" s="8" t="str">
        <f>IF(Sales_Pipeline[[#This Row],[Close_Date]]="","",TEXT(Sales_Pipeline[[#This Row],[Close_Date]],"ddd"))</f>
        <v>Mon</v>
      </c>
      <c r="L8154" s="8" t="str">
        <f>IF(Sales_Pipeline[[#This Row],[Close_Date]]="","",TEXT(Sales_Pipeline[[#This Row],[Close_Date]],"mmm"))</f>
        <v>Dec</v>
      </c>
      <c r="M8154" s="8" t="str">
        <f>IF(Sales_Pipeline[[#This Row],[Close_Date]]="","","Q"&amp;ROUNDUP(MONTH(Sales_Pipeline[[#This Row],[Close_Date]])/3,0))</f>
        <v>Q4</v>
      </c>
      <c r="N8154" s="2" cm="1">
        <f t="array" ref="N8154">IFERROR(_xlfn.IFS(Sales_Pipeline[[#This Row],[Deal_Stage]]="Won",_xlfn.XLOOKUP(Sales_Pipeline[[#This Row],[Product]],Products!$A$2:$A$8,Products!$C$2:$C$8),Sales_Pipeline[[#This Row],[Deal_Stage]]="Lost",_xlfn.XLOOKUP(Sales_Pipeline[[#This Row],[Product]],Products!$A$2:$A$8,Products!$C$2:$C$8)),"")</f>
        <v>55</v>
      </c>
      <c r="O8154" s="2">
        <v>66</v>
      </c>
    </row>
    <row r="8155" spans="1:15" x14ac:dyDescent="0.3">
      <c r="A8155" t="s">
        <v>8301</v>
      </c>
      <c r="B8155" t="s">
        <v>7</v>
      </c>
      <c r="C8155" t="str">
        <f>_xlfn.XLOOKUP(Sales_Pipeline[[#This Row],[Sales_Agent]],Sales_Teams[Sales_Agent],Sales_Teams[Manager])</f>
        <v>Dustin Brinkmann</v>
      </c>
      <c r="D8155" t="str">
        <f>_xlfn.XLOOKUP(Sales_Pipeline[[#This Row],[Manager]],Sales_Teams[Manager],Sales_Teams[Regional_Office])</f>
        <v>Central</v>
      </c>
      <c r="E8155" t="s">
        <v>76</v>
      </c>
      <c r="F8155" t="s">
        <v>56</v>
      </c>
      <c r="G8155" t="str">
        <f>IFERROR(_xlfn.XLOOKUP(Sales_Pipeline[[#This Row],[Account]],Accounts!$A$2:$A$86,Accounts!$F$2:$F$86),"")</f>
        <v>United States</v>
      </c>
      <c r="H8155" t="s">
        <v>57</v>
      </c>
      <c r="I8155" s="3">
        <v>43065</v>
      </c>
      <c r="J8155" s="3">
        <v>43081</v>
      </c>
      <c r="K8155" s="8" t="str">
        <f>IF(Sales_Pipeline[[#This Row],[Close_Date]]="","",TEXT(Sales_Pipeline[[#This Row],[Close_Date]],"ddd"))</f>
        <v>Tue</v>
      </c>
      <c r="L8155" s="8" t="str">
        <f>IF(Sales_Pipeline[[#This Row],[Close_Date]]="","",TEXT(Sales_Pipeline[[#This Row],[Close_Date]],"mmm"))</f>
        <v>Dec</v>
      </c>
      <c r="M8155" s="8" t="str">
        <f>IF(Sales_Pipeline[[#This Row],[Close_Date]]="","","Q"&amp;ROUNDUP(MONTH(Sales_Pipeline[[#This Row],[Close_Date]])/3,0))</f>
        <v>Q4</v>
      </c>
      <c r="N8155" s="2" cm="1">
        <f t="array" ref="N8155">IFERROR(_xlfn.IFS(Sales_Pipeline[[#This Row],[Deal_Stage]]="Won",_xlfn.XLOOKUP(Sales_Pipeline[[#This Row],[Product]],Products!$A$2:$A$8,Products!$C$2:$C$8),Sales_Pipeline[[#This Row],[Deal_Stage]]="Lost",_xlfn.XLOOKUP(Sales_Pipeline[[#This Row],[Product]],Products!$A$2:$A$8,Products!$C$2:$C$8)),"")</f>
        <v>3393</v>
      </c>
      <c r="O8155" s="2">
        <v>3309</v>
      </c>
    </row>
    <row r="8156" spans="1:15" x14ac:dyDescent="0.3">
      <c r="A8156" t="s">
        <v>8302</v>
      </c>
      <c r="B8156" t="s">
        <v>17</v>
      </c>
      <c r="C8156" t="str">
        <f>_xlfn.XLOOKUP(Sales_Pipeline[[#This Row],[Sales_Agent]],Sales_Teams[Sales_Agent],Sales_Teams[Manager])</f>
        <v>Cara Losch</v>
      </c>
      <c r="D8156" t="str">
        <f>_xlfn.XLOOKUP(Sales_Pipeline[[#This Row],[Manager]],Sales_Teams[Manager],Sales_Teams[Regional_Office])</f>
        <v>East</v>
      </c>
      <c r="E8156" t="s">
        <v>76</v>
      </c>
      <c r="F8156" t="s">
        <v>238</v>
      </c>
      <c r="G8156" t="str">
        <f>IFERROR(_xlfn.XLOOKUP(Sales_Pipeline[[#This Row],[Account]],Accounts!$A$2:$A$86,Accounts!$F$2:$F$86),"")</f>
        <v>United States</v>
      </c>
      <c r="H8156" t="s">
        <v>82</v>
      </c>
      <c r="I8156" s="3">
        <v>43065</v>
      </c>
      <c r="J8156" s="3">
        <v>43066</v>
      </c>
      <c r="K8156" s="8" t="str">
        <f>IF(Sales_Pipeline[[#This Row],[Close_Date]]="","",TEXT(Sales_Pipeline[[#This Row],[Close_Date]],"ddd"))</f>
        <v>Mon</v>
      </c>
      <c r="L8156" s="8" t="str">
        <f>IF(Sales_Pipeline[[#This Row],[Close_Date]]="","",TEXT(Sales_Pipeline[[#This Row],[Close_Date]],"mmm"))</f>
        <v>Nov</v>
      </c>
      <c r="M8156" s="8" t="str">
        <f>IF(Sales_Pipeline[[#This Row],[Close_Date]]="","","Q"&amp;ROUNDUP(MONTH(Sales_Pipeline[[#This Row],[Close_Date]])/3,0))</f>
        <v>Q4</v>
      </c>
      <c r="N8156" s="2" cm="1">
        <f t="array" ref="N8156">IFERROR(_xlfn.IFS(Sales_Pipeline[[#This Row],[Deal_Stage]]="Won",_xlfn.XLOOKUP(Sales_Pipeline[[#This Row],[Product]],Products!$A$2:$A$8,Products!$C$2:$C$8),Sales_Pipeline[[#This Row],[Deal_Stage]]="Lost",_xlfn.XLOOKUP(Sales_Pipeline[[#This Row],[Product]],Products!$A$2:$A$8,Products!$C$2:$C$8)),"")</f>
        <v>3393</v>
      </c>
      <c r="O8156" s="2">
        <v>0</v>
      </c>
    </row>
    <row r="8157" spans="1:15" x14ac:dyDescent="0.3">
      <c r="A8157" t="s">
        <v>8303</v>
      </c>
      <c r="B8157" t="s">
        <v>15</v>
      </c>
      <c r="C8157" t="str">
        <f>_xlfn.XLOOKUP(Sales_Pipeline[[#This Row],[Sales_Agent]],Sales_Teams[Sales_Agent],Sales_Teams[Manager])</f>
        <v>Melvin Marxen</v>
      </c>
      <c r="D8157" t="str">
        <f>_xlfn.XLOOKUP(Sales_Pipeline[[#This Row],[Manager]],Sales_Teams[Manager],Sales_Teams[Regional_Office])</f>
        <v>Central</v>
      </c>
      <c r="E8157" t="s">
        <v>8953</v>
      </c>
      <c r="F8157" t="s">
        <v>81</v>
      </c>
      <c r="G8157" t="str">
        <f>IFERROR(_xlfn.XLOOKUP(Sales_Pipeline[[#This Row],[Account]],Accounts!$A$2:$A$86,Accounts!$F$2:$F$86),"")</f>
        <v>Italy</v>
      </c>
      <c r="H8157" t="s">
        <v>57</v>
      </c>
      <c r="I8157" s="3">
        <v>43066</v>
      </c>
      <c r="J8157" s="3">
        <v>43069</v>
      </c>
      <c r="K8157" s="8" t="str">
        <f>IF(Sales_Pipeline[[#This Row],[Close_Date]]="","",TEXT(Sales_Pipeline[[#This Row],[Close_Date]],"ddd"))</f>
        <v>Thu</v>
      </c>
      <c r="L8157" s="8" t="str">
        <f>IF(Sales_Pipeline[[#This Row],[Close_Date]]="","",TEXT(Sales_Pipeline[[#This Row],[Close_Date]],"mmm"))</f>
        <v>Nov</v>
      </c>
      <c r="M8157" s="8" t="str">
        <f>IF(Sales_Pipeline[[#This Row],[Close_Date]]="","","Q"&amp;ROUNDUP(MONTH(Sales_Pipeline[[#This Row],[Close_Date]])/3,0))</f>
        <v>Q4</v>
      </c>
      <c r="N8157" s="2" cm="1">
        <f t="array" ref="N8157">IFERROR(_xlfn.IFS(Sales_Pipeline[[#This Row],[Deal_Stage]]="Won",_xlfn.XLOOKUP(Sales_Pipeline[[#This Row],[Product]],Products!$A$2:$A$8,Products!$C$2:$C$8),Sales_Pipeline[[#This Row],[Deal_Stage]]="Lost",_xlfn.XLOOKUP(Sales_Pipeline[[#This Row],[Product]],Products!$A$2:$A$8,Products!$C$2:$C$8)),"")</f>
        <v>4821</v>
      </c>
      <c r="O8157" s="2">
        <v>4888</v>
      </c>
    </row>
    <row r="8158" spans="1:15" x14ac:dyDescent="0.3">
      <c r="A8158" t="s">
        <v>8304</v>
      </c>
      <c r="B8158" t="s">
        <v>36</v>
      </c>
      <c r="C8158" t="str">
        <f>_xlfn.XLOOKUP(Sales_Pipeline[[#This Row],[Sales_Agent]],Sales_Teams[Sales_Agent],Sales_Teams[Manager])</f>
        <v>Celia Rouche</v>
      </c>
      <c r="D8158" t="str">
        <f>_xlfn.XLOOKUP(Sales_Pipeline[[#This Row],[Manager]],Sales_Teams[Manager],Sales_Teams[Regional_Office])</f>
        <v>West</v>
      </c>
      <c r="E8158" t="s">
        <v>55</v>
      </c>
      <c r="F8158" t="s">
        <v>70</v>
      </c>
      <c r="G8158" t="str">
        <f>IFERROR(_xlfn.XLOOKUP(Sales_Pipeline[[#This Row],[Account]],Accounts!$A$2:$A$86,Accounts!$F$2:$F$86),"")</f>
        <v>United States</v>
      </c>
      <c r="H8158" t="s">
        <v>57</v>
      </c>
      <c r="I8158" s="3">
        <v>43066</v>
      </c>
      <c r="J8158" s="3">
        <v>43081</v>
      </c>
      <c r="K8158" s="8" t="str">
        <f>IF(Sales_Pipeline[[#This Row],[Close_Date]]="","",TEXT(Sales_Pipeline[[#This Row],[Close_Date]],"ddd"))</f>
        <v>Tue</v>
      </c>
      <c r="L8158" s="8" t="str">
        <f>IF(Sales_Pipeline[[#This Row],[Close_Date]]="","",TEXT(Sales_Pipeline[[#This Row],[Close_Date]],"mmm"))</f>
        <v>Dec</v>
      </c>
      <c r="M8158" s="8" t="str">
        <f>IF(Sales_Pipeline[[#This Row],[Close_Date]]="","","Q"&amp;ROUNDUP(MONTH(Sales_Pipeline[[#This Row],[Close_Date]])/3,0))</f>
        <v>Q4</v>
      </c>
      <c r="N8158" s="2" cm="1">
        <f t="array" ref="N8158">IFERROR(_xlfn.IFS(Sales_Pipeline[[#This Row],[Deal_Stage]]="Won",_xlfn.XLOOKUP(Sales_Pipeline[[#This Row],[Product]],Products!$A$2:$A$8,Products!$C$2:$C$8),Sales_Pipeline[[#This Row],[Deal_Stage]]="Lost",_xlfn.XLOOKUP(Sales_Pipeline[[#This Row],[Product]],Products!$A$2:$A$8,Products!$C$2:$C$8)),"")</f>
        <v>1096</v>
      </c>
      <c r="O8158" s="2">
        <v>1192</v>
      </c>
    </row>
    <row r="8159" spans="1:15" x14ac:dyDescent="0.3">
      <c r="A8159" t="s">
        <v>8305</v>
      </c>
      <c r="B8159" t="s">
        <v>29</v>
      </c>
      <c r="C8159" t="str">
        <f>_xlfn.XLOOKUP(Sales_Pipeline[[#This Row],[Sales_Agent]],Sales_Teams[Sales_Agent],Sales_Teams[Manager])</f>
        <v>Rocco Neubert</v>
      </c>
      <c r="D8159" t="str">
        <f>_xlfn.XLOOKUP(Sales_Pipeline[[#This Row],[Manager]],Sales_Teams[Manager],Sales_Teams[Regional_Office])</f>
        <v>East</v>
      </c>
      <c r="E8159" t="s">
        <v>76</v>
      </c>
      <c r="F8159" t="s">
        <v>760</v>
      </c>
      <c r="G8159" t="str">
        <f>IFERROR(_xlfn.XLOOKUP(Sales_Pipeline[[#This Row],[Account]],Accounts!$A$2:$A$86,Accounts!$F$2:$F$86),"")</f>
        <v>United States</v>
      </c>
      <c r="H8159" t="s">
        <v>82</v>
      </c>
      <c r="I8159" s="3">
        <v>43066</v>
      </c>
      <c r="J8159" s="3">
        <v>43081</v>
      </c>
      <c r="K8159" s="8" t="str">
        <f>IF(Sales_Pipeline[[#This Row],[Close_Date]]="","",TEXT(Sales_Pipeline[[#This Row],[Close_Date]],"ddd"))</f>
        <v>Tue</v>
      </c>
      <c r="L8159" s="8" t="str">
        <f>IF(Sales_Pipeline[[#This Row],[Close_Date]]="","",TEXT(Sales_Pipeline[[#This Row],[Close_Date]],"mmm"))</f>
        <v>Dec</v>
      </c>
      <c r="M8159" s="8" t="str">
        <f>IF(Sales_Pipeline[[#This Row],[Close_Date]]="","","Q"&amp;ROUNDUP(MONTH(Sales_Pipeline[[#This Row],[Close_Date]])/3,0))</f>
        <v>Q4</v>
      </c>
      <c r="N8159" s="2" cm="1">
        <f t="array" ref="N8159">IFERROR(_xlfn.IFS(Sales_Pipeline[[#This Row],[Deal_Stage]]="Won",_xlfn.XLOOKUP(Sales_Pipeline[[#This Row],[Product]],Products!$A$2:$A$8,Products!$C$2:$C$8),Sales_Pipeline[[#This Row],[Deal_Stage]]="Lost",_xlfn.XLOOKUP(Sales_Pipeline[[#This Row],[Product]],Products!$A$2:$A$8,Products!$C$2:$C$8)),"")</f>
        <v>3393</v>
      </c>
      <c r="O8159" s="2">
        <v>0</v>
      </c>
    </row>
    <row r="8160" spans="1:15" x14ac:dyDescent="0.3">
      <c r="A8160" t="s">
        <v>8306</v>
      </c>
      <c r="B8160" t="s">
        <v>35</v>
      </c>
      <c r="C8160" t="str">
        <f>_xlfn.XLOOKUP(Sales_Pipeline[[#This Row],[Sales_Agent]],Sales_Teams[Sales_Agent],Sales_Teams[Manager])</f>
        <v>Celia Rouche</v>
      </c>
      <c r="D8160" t="str">
        <f>_xlfn.XLOOKUP(Sales_Pipeline[[#This Row],[Manager]],Sales_Teams[Manager],Sales_Teams[Regional_Office])</f>
        <v>West</v>
      </c>
      <c r="E8160" t="s">
        <v>61</v>
      </c>
      <c r="G8160" t="str">
        <f>IFERROR(_xlfn.XLOOKUP(Sales_Pipeline[[#This Row],[Account]],Accounts!$A$2:$A$86,Accounts!$F$2:$F$86),"")</f>
        <v/>
      </c>
      <c r="H8160" t="s">
        <v>77</v>
      </c>
      <c r="I8160" s="3">
        <v>43066</v>
      </c>
      <c r="K8160" s="8" t="str">
        <f>IF(Sales_Pipeline[[#This Row],[Close_Date]]="","",TEXT(Sales_Pipeline[[#This Row],[Close_Date]],"ddd"))</f>
        <v/>
      </c>
      <c r="L8160" s="8" t="str">
        <f>IF(Sales_Pipeline[[#This Row],[Close_Date]]="","",TEXT(Sales_Pipeline[[#This Row],[Close_Date]],"mmm"))</f>
        <v/>
      </c>
      <c r="M8160" s="8" t="str">
        <f>IF(Sales_Pipeline[[#This Row],[Close_Date]]="","","Q"&amp;ROUNDUP(MONTH(Sales_Pipeline[[#This Row],[Close_Date]])/3,0))</f>
        <v/>
      </c>
      <c r="N8160" s="2" t="str" cm="1">
        <f t="array" ref="N8160">IFERROR(_xlfn.IFS(Sales_Pipeline[[#This Row],[Deal_Stage]]="Won",_xlfn.XLOOKUP(Sales_Pipeline[[#This Row],[Product]],Products!$A$2:$A$8,Products!$C$2:$C$8),Sales_Pipeline[[#This Row],[Deal_Stage]]="Lost",_xlfn.XLOOKUP(Sales_Pipeline[[#This Row],[Product]],Products!$A$2:$A$8,Products!$C$2:$C$8)),"")</f>
        <v/>
      </c>
      <c r="O8160" s="2">
        <v>0</v>
      </c>
    </row>
    <row r="8161" spans="1:15" x14ac:dyDescent="0.3">
      <c r="A8161" t="s">
        <v>8307</v>
      </c>
      <c r="B8161" t="s">
        <v>44</v>
      </c>
      <c r="C8161" t="str">
        <f>_xlfn.XLOOKUP(Sales_Pipeline[[#This Row],[Sales_Agent]],Sales_Teams[Sales_Agent],Sales_Teams[Manager])</f>
        <v>Summer Sewald</v>
      </c>
      <c r="D8161" t="str">
        <f>_xlfn.XLOOKUP(Sales_Pipeline[[#This Row],[Manager]],Sales_Teams[Manager],Sales_Teams[Regional_Office])</f>
        <v>West</v>
      </c>
      <c r="E8161" t="s">
        <v>63</v>
      </c>
      <c r="F8161" t="s">
        <v>333</v>
      </c>
      <c r="G8161" t="str">
        <f>IFERROR(_xlfn.XLOOKUP(Sales_Pipeline[[#This Row],[Account]],Accounts!$A$2:$A$86,Accounts!$F$2:$F$86),"")</f>
        <v>United States</v>
      </c>
      <c r="H8161" t="s">
        <v>77</v>
      </c>
      <c r="I8161" s="3">
        <v>43066</v>
      </c>
      <c r="K8161" s="8" t="str">
        <f>IF(Sales_Pipeline[[#This Row],[Close_Date]]="","",TEXT(Sales_Pipeline[[#This Row],[Close_Date]],"ddd"))</f>
        <v/>
      </c>
      <c r="L8161" s="8" t="str">
        <f>IF(Sales_Pipeline[[#This Row],[Close_Date]]="","",TEXT(Sales_Pipeline[[#This Row],[Close_Date]],"mmm"))</f>
        <v/>
      </c>
      <c r="M8161" s="8" t="str">
        <f>IF(Sales_Pipeline[[#This Row],[Close_Date]]="","","Q"&amp;ROUNDUP(MONTH(Sales_Pipeline[[#This Row],[Close_Date]])/3,0))</f>
        <v/>
      </c>
      <c r="N8161" s="2" t="str" cm="1">
        <f t="array" ref="N8161">IFERROR(_xlfn.IFS(Sales_Pipeline[[#This Row],[Deal_Stage]]="Won",_xlfn.XLOOKUP(Sales_Pipeline[[#This Row],[Product]],Products!$A$2:$A$8,Products!$C$2:$C$8),Sales_Pipeline[[#This Row],[Deal_Stage]]="Lost",_xlfn.XLOOKUP(Sales_Pipeline[[#This Row],[Product]],Products!$A$2:$A$8,Products!$C$2:$C$8)),"")</f>
        <v/>
      </c>
      <c r="O8161" s="2">
        <v>0</v>
      </c>
    </row>
    <row r="8162" spans="1:15" x14ac:dyDescent="0.3">
      <c r="A8162" t="s">
        <v>8308</v>
      </c>
      <c r="B8162" t="s">
        <v>28</v>
      </c>
      <c r="C8162" t="str">
        <f>_xlfn.XLOOKUP(Sales_Pipeline[[#This Row],[Sales_Agent]],Sales_Teams[Sales_Agent],Sales_Teams[Manager])</f>
        <v>Rocco Neubert</v>
      </c>
      <c r="D8162" t="str">
        <f>_xlfn.XLOOKUP(Sales_Pipeline[[#This Row],[Manager]],Sales_Teams[Manager],Sales_Teams[Regional_Office])</f>
        <v>East</v>
      </c>
      <c r="E8162" t="s">
        <v>55</v>
      </c>
      <c r="F8162" t="s">
        <v>253</v>
      </c>
      <c r="G8162" t="str">
        <f>IFERROR(_xlfn.XLOOKUP(Sales_Pipeline[[#This Row],[Account]],Accounts!$A$2:$A$86,Accounts!$F$2:$F$86),"")</f>
        <v>United States</v>
      </c>
      <c r="H8162" t="s">
        <v>57</v>
      </c>
      <c r="I8162" s="3">
        <v>43067</v>
      </c>
      <c r="J8162" s="3">
        <v>43078</v>
      </c>
      <c r="K8162" s="8" t="str">
        <f>IF(Sales_Pipeline[[#This Row],[Close_Date]]="","",TEXT(Sales_Pipeline[[#This Row],[Close_Date]],"ddd"))</f>
        <v>Sat</v>
      </c>
      <c r="L8162" s="8" t="str">
        <f>IF(Sales_Pipeline[[#This Row],[Close_Date]]="","",TEXT(Sales_Pipeline[[#This Row],[Close_Date]],"mmm"))</f>
        <v>Dec</v>
      </c>
      <c r="M8162" s="8" t="str">
        <f>IF(Sales_Pipeline[[#This Row],[Close_Date]]="","","Q"&amp;ROUNDUP(MONTH(Sales_Pipeline[[#This Row],[Close_Date]])/3,0))</f>
        <v>Q4</v>
      </c>
      <c r="N8162" s="2" cm="1">
        <f t="array" ref="N8162">IFERROR(_xlfn.IFS(Sales_Pipeline[[#This Row],[Deal_Stage]]="Won",_xlfn.XLOOKUP(Sales_Pipeline[[#This Row],[Product]],Products!$A$2:$A$8,Products!$C$2:$C$8),Sales_Pipeline[[#This Row],[Deal_Stage]]="Lost",_xlfn.XLOOKUP(Sales_Pipeline[[#This Row],[Product]],Products!$A$2:$A$8,Products!$C$2:$C$8)),"")</f>
        <v>1096</v>
      </c>
      <c r="O8162" s="2">
        <v>1131</v>
      </c>
    </row>
    <row r="8163" spans="1:15" x14ac:dyDescent="0.3">
      <c r="A8163" t="s">
        <v>8309</v>
      </c>
      <c r="B8163" t="s">
        <v>36</v>
      </c>
      <c r="C8163" t="str">
        <f>_xlfn.XLOOKUP(Sales_Pipeline[[#This Row],[Sales_Agent]],Sales_Teams[Sales_Agent],Sales_Teams[Manager])</f>
        <v>Celia Rouche</v>
      </c>
      <c r="D8163" t="str">
        <f>_xlfn.XLOOKUP(Sales_Pipeline[[#This Row],[Manager]],Sales_Teams[Manager],Sales_Teams[Regional_Office])</f>
        <v>West</v>
      </c>
      <c r="E8163" t="s">
        <v>84</v>
      </c>
      <c r="F8163" t="s">
        <v>166</v>
      </c>
      <c r="G8163" t="str">
        <f>IFERROR(_xlfn.XLOOKUP(Sales_Pipeline[[#This Row],[Account]],Accounts!$A$2:$A$86,Accounts!$F$2:$F$86),"")</f>
        <v>United States</v>
      </c>
      <c r="H8163" t="s">
        <v>57</v>
      </c>
      <c r="I8163" s="3">
        <v>43067</v>
      </c>
      <c r="J8163" s="3">
        <v>43081</v>
      </c>
      <c r="K8163" s="8" t="str">
        <f>IF(Sales_Pipeline[[#This Row],[Close_Date]]="","",TEXT(Sales_Pipeline[[#This Row],[Close_Date]],"ddd"))</f>
        <v>Tue</v>
      </c>
      <c r="L8163" s="8" t="str">
        <f>IF(Sales_Pipeline[[#This Row],[Close_Date]]="","",TEXT(Sales_Pipeline[[#This Row],[Close_Date]],"mmm"))</f>
        <v>Dec</v>
      </c>
      <c r="M8163" s="8" t="str">
        <f>IF(Sales_Pipeline[[#This Row],[Close_Date]]="","","Q"&amp;ROUNDUP(MONTH(Sales_Pipeline[[#This Row],[Close_Date]])/3,0))</f>
        <v>Q4</v>
      </c>
      <c r="N8163" s="2" cm="1">
        <f t="array" ref="N8163">IFERROR(_xlfn.IFS(Sales_Pipeline[[#This Row],[Deal_Stage]]="Won",_xlfn.XLOOKUP(Sales_Pipeline[[#This Row],[Product]],Products!$A$2:$A$8,Products!$C$2:$C$8),Sales_Pipeline[[#This Row],[Deal_Stage]]="Lost",_xlfn.XLOOKUP(Sales_Pipeline[[#This Row],[Product]],Products!$A$2:$A$8,Products!$C$2:$C$8)),"")</f>
        <v>5482</v>
      </c>
      <c r="O8163" s="2">
        <v>5702</v>
      </c>
    </row>
    <row r="8164" spans="1:15" x14ac:dyDescent="0.3">
      <c r="A8164" t="s">
        <v>8310</v>
      </c>
      <c r="B8164" t="s">
        <v>43</v>
      </c>
      <c r="C8164" t="str">
        <f>_xlfn.XLOOKUP(Sales_Pipeline[[#This Row],[Sales_Agent]],Sales_Teams[Sales_Agent],Sales_Teams[Manager])</f>
        <v>Summer Sewald</v>
      </c>
      <c r="D8164" t="str">
        <f>_xlfn.XLOOKUP(Sales_Pipeline[[#This Row],[Manager]],Sales_Teams[Manager],Sales_Teams[Regional_Office])</f>
        <v>West</v>
      </c>
      <c r="E8164" t="s">
        <v>63</v>
      </c>
      <c r="F8164" t="s">
        <v>72</v>
      </c>
      <c r="G8164" t="str">
        <f>IFERROR(_xlfn.XLOOKUP(Sales_Pipeline[[#This Row],[Account]],Accounts!$A$2:$A$86,Accounts!$F$2:$F$86),"")</f>
        <v>United States</v>
      </c>
      <c r="H8164" t="s">
        <v>57</v>
      </c>
      <c r="I8164" s="3">
        <v>43067</v>
      </c>
      <c r="J8164" s="3">
        <v>43082</v>
      </c>
      <c r="K8164" s="8" t="str">
        <f>IF(Sales_Pipeline[[#This Row],[Close_Date]]="","",TEXT(Sales_Pipeline[[#This Row],[Close_Date]],"ddd"))</f>
        <v>Wed</v>
      </c>
      <c r="L8164" s="8" t="str">
        <f>IF(Sales_Pipeline[[#This Row],[Close_Date]]="","",TEXT(Sales_Pipeline[[#This Row],[Close_Date]],"mmm"))</f>
        <v>Dec</v>
      </c>
      <c r="M8164" s="8" t="str">
        <f>IF(Sales_Pipeline[[#This Row],[Close_Date]]="","","Q"&amp;ROUNDUP(MONTH(Sales_Pipeline[[#This Row],[Close_Date]])/3,0))</f>
        <v>Q4</v>
      </c>
      <c r="N8164" s="2" cm="1">
        <f t="array" ref="N8164">IFERROR(_xlfn.IFS(Sales_Pipeline[[#This Row],[Deal_Stage]]="Won",_xlfn.XLOOKUP(Sales_Pipeline[[#This Row],[Product]],Products!$A$2:$A$8,Products!$C$2:$C$8),Sales_Pipeline[[#This Row],[Deal_Stage]]="Lost",_xlfn.XLOOKUP(Sales_Pipeline[[#This Row],[Product]],Products!$A$2:$A$8,Products!$C$2:$C$8)),"")</f>
        <v>550</v>
      </c>
      <c r="O8164" s="2">
        <v>563</v>
      </c>
    </row>
    <row r="8165" spans="1:15" x14ac:dyDescent="0.3">
      <c r="A8165" t="s">
        <v>8311</v>
      </c>
      <c r="B8165" t="s">
        <v>45</v>
      </c>
      <c r="C8165" t="str">
        <f>_xlfn.XLOOKUP(Sales_Pipeline[[#This Row],[Sales_Agent]],Sales_Teams[Sales_Agent],Sales_Teams[Manager])</f>
        <v>Summer Sewald</v>
      </c>
      <c r="D8165" t="str">
        <f>_xlfn.XLOOKUP(Sales_Pipeline[[#This Row],[Manager]],Sales_Teams[Manager],Sales_Teams[Regional_Office])</f>
        <v>West</v>
      </c>
      <c r="E8165" t="s">
        <v>84</v>
      </c>
      <c r="F8165" t="s">
        <v>120</v>
      </c>
      <c r="G8165" t="str">
        <f>IFERROR(_xlfn.XLOOKUP(Sales_Pipeline[[#This Row],[Account]],Accounts!$A$2:$A$86,Accounts!$F$2:$F$86),"")</f>
        <v>United States</v>
      </c>
      <c r="H8165" t="s">
        <v>57</v>
      </c>
      <c r="I8165" s="3">
        <v>43067</v>
      </c>
      <c r="J8165" s="3">
        <v>43080</v>
      </c>
      <c r="K8165" s="8" t="str">
        <f>IF(Sales_Pipeline[[#This Row],[Close_Date]]="","",TEXT(Sales_Pipeline[[#This Row],[Close_Date]],"ddd"))</f>
        <v>Mon</v>
      </c>
      <c r="L8165" s="8" t="str">
        <f>IF(Sales_Pipeline[[#This Row],[Close_Date]]="","",TEXT(Sales_Pipeline[[#This Row],[Close_Date]],"mmm"))</f>
        <v>Dec</v>
      </c>
      <c r="M8165" s="8" t="str">
        <f>IF(Sales_Pipeline[[#This Row],[Close_Date]]="","","Q"&amp;ROUNDUP(MONTH(Sales_Pipeline[[#This Row],[Close_Date]])/3,0))</f>
        <v>Q4</v>
      </c>
      <c r="N8165" s="2" cm="1">
        <f t="array" ref="N8165">IFERROR(_xlfn.IFS(Sales_Pipeline[[#This Row],[Deal_Stage]]="Won",_xlfn.XLOOKUP(Sales_Pipeline[[#This Row],[Product]],Products!$A$2:$A$8,Products!$C$2:$C$8),Sales_Pipeline[[#This Row],[Deal_Stage]]="Lost",_xlfn.XLOOKUP(Sales_Pipeline[[#This Row],[Product]],Products!$A$2:$A$8,Products!$C$2:$C$8)),"")</f>
        <v>5482</v>
      </c>
      <c r="O8165" s="2">
        <v>5886</v>
      </c>
    </row>
    <row r="8166" spans="1:15" x14ac:dyDescent="0.3">
      <c r="A8166" t="s">
        <v>8312</v>
      </c>
      <c r="B8166" t="s">
        <v>14</v>
      </c>
      <c r="C8166" t="str">
        <f>_xlfn.XLOOKUP(Sales_Pipeline[[#This Row],[Sales_Agent]],Sales_Teams[Sales_Agent],Sales_Teams[Manager])</f>
        <v>Melvin Marxen</v>
      </c>
      <c r="D8166" t="str">
        <f>_xlfn.XLOOKUP(Sales_Pipeline[[#This Row],[Manager]],Sales_Teams[Manager],Sales_Teams[Regional_Office])</f>
        <v>Central</v>
      </c>
      <c r="E8166" t="s">
        <v>63</v>
      </c>
      <c r="F8166" t="s">
        <v>223</v>
      </c>
      <c r="G8166" t="str">
        <f>IFERROR(_xlfn.XLOOKUP(Sales_Pipeline[[#This Row],[Account]],Accounts!$A$2:$A$86,Accounts!$F$2:$F$86),"")</f>
        <v>United States</v>
      </c>
      <c r="H8166" t="s">
        <v>82</v>
      </c>
      <c r="I8166" s="3">
        <v>43067</v>
      </c>
      <c r="J8166" s="3">
        <v>43074</v>
      </c>
      <c r="K8166" s="8" t="str">
        <f>IF(Sales_Pipeline[[#This Row],[Close_Date]]="","",TEXT(Sales_Pipeline[[#This Row],[Close_Date]],"ddd"))</f>
        <v>Tue</v>
      </c>
      <c r="L8166" s="8" t="str">
        <f>IF(Sales_Pipeline[[#This Row],[Close_Date]]="","",TEXT(Sales_Pipeline[[#This Row],[Close_Date]],"mmm"))</f>
        <v>Dec</v>
      </c>
      <c r="M8166" s="8" t="str">
        <f>IF(Sales_Pipeline[[#This Row],[Close_Date]]="","","Q"&amp;ROUNDUP(MONTH(Sales_Pipeline[[#This Row],[Close_Date]])/3,0))</f>
        <v>Q4</v>
      </c>
      <c r="N8166" s="2" cm="1">
        <f t="array" ref="N8166">IFERROR(_xlfn.IFS(Sales_Pipeline[[#This Row],[Deal_Stage]]="Won",_xlfn.XLOOKUP(Sales_Pipeline[[#This Row],[Product]],Products!$A$2:$A$8,Products!$C$2:$C$8),Sales_Pipeline[[#This Row],[Deal_Stage]]="Lost",_xlfn.XLOOKUP(Sales_Pipeline[[#This Row],[Product]],Products!$A$2:$A$8,Products!$C$2:$C$8)),"")</f>
        <v>550</v>
      </c>
      <c r="O8166" s="2">
        <v>0</v>
      </c>
    </row>
    <row r="8167" spans="1:15" x14ac:dyDescent="0.3">
      <c r="A8167" t="s">
        <v>8313</v>
      </c>
      <c r="B8167" t="s">
        <v>32</v>
      </c>
      <c r="C8167" t="str">
        <f>_xlfn.XLOOKUP(Sales_Pipeline[[#This Row],[Sales_Agent]],Sales_Teams[Sales_Agent],Sales_Teams[Manager])</f>
        <v>Celia Rouche</v>
      </c>
      <c r="D8167" t="str">
        <f>_xlfn.XLOOKUP(Sales_Pipeline[[#This Row],[Manager]],Sales_Teams[Manager],Sales_Teams[Regional_Office])</f>
        <v>West</v>
      </c>
      <c r="E8167" t="s">
        <v>76</v>
      </c>
      <c r="F8167" t="s">
        <v>66</v>
      </c>
      <c r="G8167" t="str">
        <f>IFERROR(_xlfn.XLOOKUP(Sales_Pipeline[[#This Row],[Account]],Accounts!$A$2:$A$86,Accounts!$F$2:$F$86),"")</f>
        <v>United States</v>
      </c>
      <c r="H8167" t="s">
        <v>82</v>
      </c>
      <c r="I8167" s="3">
        <v>43067</v>
      </c>
      <c r="J8167" s="3">
        <v>43071</v>
      </c>
      <c r="K8167" s="8" t="str">
        <f>IF(Sales_Pipeline[[#This Row],[Close_Date]]="","",TEXT(Sales_Pipeline[[#This Row],[Close_Date]],"ddd"))</f>
        <v>Sat</v>
      </c>
      <c r="L8167" s="8" t="str">
        <f>IF(Sales_Pipeline[[#This Row],[Close_Date]]="","",TEXT(Sales_Pipeline[[#This Row],[Close_Date]],"mmm"))</f>
        <v>Dec</v>
      </c>
      <c r="M8167" s="8" t="str">
        <f>IF(Sales_Pipeline[[#This Row],[Close_Date]]="","","Q"&amp;ROUNDUP(MONTH(Sales_Pipeline[[#This Row],[Close_Date]])/3,0))</f>
        <v>Q4</v>
      </c>
      <c r="N8167" s="2" cm="1">
        <f t="array" ref="N8167">IFERROR(_xlfn.IFS(Sales_Pipeline[[#This Row],[Deal_Stage]]="Won",_xlfn.XLOOKUP(Sales_Pipeline[[#This Row],[Product]],Products!$A$2:$A$8,Products!$C$2:$C$8),Sales_Pipeline[[#This Row],[Deal_Stage]]="Lost",_xlfn.XLOOKUP(Sales_Pipeline[[#This Row],[Product]],Products!$A$2:$A$8,Products!$C$2:$C$8)),"")</f>
        <v>3393</v>
      </c>
      <c r="O8167" s="2">
        <v>0</v>
      </c>
    </row>
    <row r="8168" spans="1:15" x14ac:dyDescent="0.3">
      <c r="A8168" t="s">
        <v>8314</v>
      </c>
      <c r="B8168" t="s">
        <v>44</v>
      </c>
      <c r="C8168" t="str">
        <f>_xlfn.XLOOKUP(Sales_Pipeline[[#This Row],[Sales_Agent]],Sales_Teams[Sales_Agent],Sales_Teams[Manager])</f>
        <v>Summer Sewald</v>
      </c>
      <c r="D8168" t="str">
        <f>_xlfn.XLOOKUP(Sales_Pipeline[[#This Row],[Manager]],Sales_Teams[Manager],Sales_Teams[Regional_Office])</f>
        <v>West</v>
      </c>
      <c r="E8168" t="s">
        <v>55</v>
      </c>
      <c r="G8168" t="str">
        <f>IFERROR(_xlfn.XLOOKUP(Sales_Pipeline[[#This Row],[Account]],Accounts!$A$2:$A$86,Accounts!$F$2:$F$86),"")</f>
        <v/>
      </c>
      <c r="H8168" t="s">
        <v>77</v>
      </c>
      <c r="I8168" s="3">
        <v>43067</v>
      </c>
      <c r="K8168" s="8" t="str">
        <f>IF(Sales_Pipeline[[#This Row],[Close_Date]]="","",TEXT(Sales_Pipeline[[#This Row],[Close_Date]],"ddd"))</f>
        <v/>
      </c>
      <c r="L8168" s="8" t="str">
        <f>IF(Sales_Pipeline[[#This Row],[Close_Date]]="","",TEXT(Sales_Pipeline[[#This Row],[Close_Date]],"mmm"))</f>
        <v/>
      </c>
      <c r="M8168" s="8" t="str">
        <f>IF(Sales_Pipeline[[#This Row],[Close_Date]]="","","Q"&amp;ROUNDUP(MONTH(Sales_Pipeline[[#This Row],[Close_Date]])/3,0))</f>
        <v/>
      </c>
      <c r="N8168" s="2" t="str" cm="1">
        <f t="array" ref="N8168">IFERROR(_xlfn.IFS(Sales_Pipeline[[#This Row],[Deal_Stage]]="Won",_xlfn.XLOOKUP(Sales_Pipeline[[#This Row],[Product]],Products!$A$2:$A$8,Products!$C$2:$C$8),Sales_Pipeline[[#This Row],[Deal_Stage]]="Lost",_xlfn.XLOOKUP(Sales_Pipeline[[#This Row],[Product]],Products!$A$2:$A$8,Products!$C$2:$C$8)),"")</f>
        <v/>
      </c>
      <c r="O8168" s="2">
        <v>0</v>
      </c>
    </row>
    <row r="8169" spans="1:15" x14ac:dyDescent="0.3">
      <c r="A8169" t="s">
        <v>8315</v>
      </c>
      <c r="B8169" t="s">
        <v>44</v>
      </c>
      <c r="C8169" t="str">
        <f>_xlfn.XLOOKUP(Sales_Pipeline[[#This Row],[Sales_Agent]],Sales_Teams[Sales_Agent],Sales_Teams[Manager])</f>
        <v>Summer Sewald</v>
      </c>
      <c r="D8169" t="str">
        <f>_xlfn.XLOOKUP(Sales_Pipeline[[#This Row],[Manager]],Sales_Teams[Manager],Sales_Teams[Regional_Office])</f>
        <v>West</v>
      </c>
      <c r="E8169" t="s">
        <v>63</v>
      </c>
      <c r="F8169" t="s">
        <v>98</v>
      </c>
      <c r="G8169" t="str">
        <f>IFERROR(_xlfn.XLOOKUP(Sales_Pipeline[[#This Row],[Account]],Accounts!$A$2:$A$86,Accounts!$F$2:$F$86),"")</f>
        <v>United States</v>
      </c>
      <c r="H8169" t="s">
        <v>57</v>
      </c>
      <c r="I8169" s="3">
        <v>43067</v>
      </c>
      <c r="J8169" s="3">
        <v>43073</v>
      </c>
      <c r="K8169" s="8" t="str">
        <f>IF(Sales_Pipeline[[#This Row],[Close_Date]]="","",TEXT(Sales_Pipeline[[#This Row],[Close_Date]],"ddd"))</f>
        <v>Mon</v>
      </c>
      <c r="L8169" s="8" t="str">
        <f>IF(Sales_Pipeline[[#This Row],[Close_Date]]="","",TEXT(Sales_Pipeline[[#This Row],[Close_Date]],"mmm"))</f>
        <v>Dec</v>
      </c>
      <c r="M8169" s="8" t="str">
        <f>IF(Sales_Pipeline[[#This Row],[Close_Date]]="","","Q"&amp;ROUNDUP(MONTH(Sales_Pipeline[[#This Row],[Close_Date]])/3,0))</f>
        <v>Q4</v>
      </c>
      <c r="N8169" s="2" cm="1">
        <f t="array" ref="N8169">IFERROR(_xlfn.IFS(Sales_Pipeline[[#This Row],[Deal_Stage]]="Won",_xlfn.XLOOKUP(Sales_Pipeline[[#This Row],[Product]],Products!$A$2:$A$8,Products!$C$2:$C$8),Sales_Pipeline[[#This Row],[Deal_Stage]]="Lost",_xlfn.XLOOKUP(Sales_Pipeline[[#This Row],[Product]],Products!$A$2:$A$8,Products!$C$2:$C$8)),"")</f>
        <v>550</v>
      </c>
      <c r="O8169" s="2">
        <v>601</v>
      </c>
    </row>
    <row r="8170" spans="1:15" x14ac:dyDescent="0.3">
      <c r="A8170" t="s">
        <v>8316</v>
      </c>
      <c r="B8170" t="s">
        <v>38</v>
      </c>
      <c r="C8170" t="str">
        <f>_xlfn.XLOOKUP(Sales_Pipeline[[#This Row],[Sales_Agent]],Sales_Teams[Sales_Agent],Sales_Teams[Manager])</f>
        <v>Celia Rouche</v>
      </c>
      <c r="D8170" t="str">
        <f>_xlfn.XLOOKUP(Sales_Pipeline[[#This Row],[Manager]],Sales_Teams[Manager],Sales_Teams[Regional_Office])</f>
        <v>West</v>
      </c>
      <c r="E8170" t="s">
        <v>61</v>
      </c>
      <c r="F8170" t="s">
        <v>87</v>
      </c>
      <c r="G8170" t="str">
        <f>IFERROR(_xlfn.XLOOKUP(Sales_Pipeline[[#This Row],[Account]],Accounts!$A$2:$A$86,Accounts!$F$2:$F$86),"")</f>
        <v>United States</v>
      </c>
      <c r="H8170" t="s">
        <v>57</v>
      </c>
      <c r="I8170" s="3">
        <v>43068</v>
      </c>
      <c r="J8170" s="3">
        <v>43087</v>
      </c>
      <c r="K8170" s="8" t="str">
        <f>IF(Sales_Pipeline[[#This Row],[Close_Date]]="","",TEXT(Sales_Pipeline[[#This Row],[Close_Date]],"ddd"))</f>
        <v>Mon</v>
      </c>
      <c r="L8170" s="8" t="str">
        <f>IF(Sales_Pipeline[[#This Row],[Close_Date]]="","",TEXT(Sales_Pipeline[[#This Row],[Close_Date]],"mmm"))</f>
        <v>Dec</v>
      </c>
      <c r="M8170" s="8" t="str">
        <f>IF(Sales_Pipeline[[#This Row],[Close_Date]]="","","Q"&amp;ROUNDUP(MONTH(Sales_Pipeline[[#This Row],[Close_Date]])/3,0))</f>
        <v>Q4</v>
      </c>
      <c r="N8170" s="2" cm="1">
        <f t="array" ref="N8170">IFERROR(_xlfn.IFS(Sales_Pipeline[[#This Row],[Deal_Stage]]="Won",_xlfn.XLOOKUP(Sales_Pipeline[[#This Row],[Product]],Products!$A$2:$A$8,Products!$C$2:$C$8),Sales_Pipeline[[#This Row],[Deal_Stage]]="Lost",_xlfn.XLOOKUP(Sales_Pipeline[[#This Row],[Product]],Products!$A$2:$A$8,Products!$C$2:$C$8)),"")</f>
        <v>55</v>
      </c>
      <c r="O8170" s="2">
        <v>58</v>
      </c>
    </row>
    <row r="8171" spans="1:15" x14ac:dyDescent="0.3">
      <c r="A8171" t="s">
        <v>8317</v>
      </c>
      <c r="B8171" t="s">
        <v>36</v>
      </c>
      <c r="C8171" t="str">
        <f>_xlfn.XLOOKUP(Sales_Pipeline[[#This Row],[Sales_Agent]],Sales_Teams[Sales_Agent],Sales_Teams[Manager])</f>
        <v>Celia Rouche</v>
      </c>
      <c r="D8171" t="str">
        <f>_xlfn.XLOOKUP(Sales_Pipeline[[#This Row],[Manager]],Sales_Teams[Manager],Sales_Teams[Regional_Office])</f>
        <v>West</v>
      </c>
      <c r="E8171" t="s">
        <v>61</v>
      </c>
      <c r="F8171" t="s">
        <v>328</v>
      </c>
      <c r="G8171" t="str">
        <f>IFERROR(_xlfn.XLOOKUP(Sales_Pipeline[[#This Row],[Account]],Accounts!$A$2:$A$86,Accounts!$F$2:$F$86),"")</f>
        <v>United States</v>
      </c>
      <c r="H8171" t="s">
        <v>57</v>
      </c>
      <c r="I8171" s="3">
        <v>43068</v>
      </c>
      <c r="J8171" s="3">
        <v>43083</v>
      </c>
      <c r="K8171" s="8" t="str">
        <f>IF(Sales_Pipeline[[#This Row],[Close_Date]]="","",TEXT(Sales_Pipeline[[#This Row],[Close_Date]],"ddd"))</f>
        <v>Thu</v>
      </c>
      <c r="L8171" s="8" t="str">
        <f>IF(Sales_Pipeline[[#This Row],[Close_Date]]="","",TEXT(Sales_Pipeline[[#This Row],[Close_Date]],"mmm"))</f>
        <v>Dec</v>
      </c>
      <c r="M8171" s="8" t="str">
        <f>IF(Sales_Pipeline[[#This Row],[Close_Date]]="","","Q"&amp;ROUNDUP(MONTH(Sales_Pipeline[[#This Row],[Close_Date]])/3,0))</f>
        <v>Q4</v>
      </c>
      <c r="N8171" s="2" cm="1">
        <f t="array" ref="N8171">IFERROR(_xlfn.IFS(Sales_Pipeline[[#This Row],[Deal_Stage]]="Won",_xlfn.XLOOKUP(Sales_Pipeline[[#This Row],[Product]],Products!$A$2:$A$8,Products!$C$2:$C$8),Sales_Pipeline[[#This Row],[Deal_Stage]]="Lost",_xlfn.XLOOKUP(Sales_Pipeline[[#This Row],[Product]],Products!$A$2:$A$8,Products!$C$2:$C$8)),"")</f>
        <v>55</v>
      </c>
      <c r="O8171" s="2">
        <v>58</v>
      </c>
    </row>
    <row r="8172" spans="1:15" x14ac:dyDescent="0.3">
      <c r="A8172" t="s">
        <v>8318</v>
      </c>
      <c r="B8172" t="s">
        <v>36</v>
      </c>
      <c r="C8172" t="str">
        <f>_xlfn.XLOOKUP(Sales_Pipeline[[#This Row],[Sales_Agent]],Sales_Teams[Sales_Agent],Sales_Teams[Manager])</f>
        <v>Celia Rouche</v>
      </c>
      <c r="D8172" t="str">
        <f>_xlfn.XLOOKUP(Sales_Pipeline[[#This Row],[Manager]],Sales_Teams[Manager],Sales_Teams[Regional_Office])</f>
        <v>West</v>
      </c>
      <c r="E8172" t="s">
        <v>76</v>
      </c>
      <c r="F8172" t="s">
        <v>89</v>
      </c>
      <c r="G8172" t="str">
        <f>IFERROR(_xlfn.XLOOKUP(Sales_Pipeline[[#This Row],[Account]],Accounts!$A$2:$A$86,Accounts!$F$2:$F$86),"")</f>
        <v>United States</v>
      </c>
      <c r="H8172" t="s">
        <v>57</v>
      </c>
      <c r="I8172" s="3">
        <v>43068</v>
      </c>
      <c r="J8172" s="3">
        <v>43083</v>
      </c>
      <c r="K8172" s="8" t="str">
        <f>IF(Sales_Pipeline[[#This Row],[Close_Date]]="","",TEXT(Sales_Pipeline[[#This Row],[Close_Date]],"ddd"))</f>
        <v>Thu</v>
      </c>
      <c r="L8172" s="8" t="str">
        <f>IF(Sales_Pipeline[[#This Row],[Close_Date]]="","",TEXT(Sales_Pipeline[[#This Row],[Close_Date]],"mmm"))</f>
        <v>Dec</v>
      </c>
      <c r="M8172" s="8" t="str">
        <f>IF(Sales_Pipeline[[#This Row],[Close_Date]]="","","Q"&amp;ROUNDUP(MONTH(Sales_Pipeline[[#This Row],[Close_Date]])/3,0))</f>
        <v>Q4</v>
      </c>
      <c r="N8172" s="2" cm="1">
        <f t="array" ref="N8172">IFERROR(_xlfn.IFS(Sales_Pipeline[[#This Row],[Deal_Stage]]="Won",_xlfn.XLOOKUP(Sales_Pipeline[[#This Row],[Product]],Products!$A$2:$A$8,Products!$C$2:$C$8),Sales_Pipeline[[#This Row],[Deal_Stage]]="Lost",_xlfn.XLOOKUP(Sales_Pipeline[[#This Row],[Product]],Products!$A$2:$A$8,Products!$C$2:$C$8)),"")</f>
        <v>3393</v>
      </c>
      <c r="O8172" s="2">
        <v>3285</v>
      </c>
    </row>
    <row r="8173" spans="1:15" x14ac:dyDescent="0.3">
      <c r="A8173" t="s">
        <v>8319</v>
      </c>
      <c r="B8173" t="s">
        <v>29</v>
      </c>
      <c r="C8173" t="str">
        <f>_xlfn.XLOOKUP(Sales_Pipeline[[#This Row],[Sales_Agent]],Sales_Teams[Sales_Agent],Sales_Teams[Manager])</f>
        <v>Rocco Neubert</v>
      </c>
      <c r="D8173" t="str">
        <f>_xlfn.XLOOKUP(Sales_Pipeline[[#This Row],[Manager]],Sales_Teams[Manager],Sales_Teams[Regional_Office])</f>
        <v>East</v>
      </c>
      <c r="E8173" t="s">
        <v>76</v>
      </c>
      <c r="F8173" t="s">
        <v>231</v>
      </c>
      <c r="G8173" t="str">
        <f>IFERROR(_xlfn.XLOOKUP(Sales_Pipeline[[#This Row],[Account]],Accounts!$A$2:$A$86,Accounts!$F$2:$F$86),"")</f>
        <v>United States</v>
      </c>
      <c r="H8173" t="s">
        <v>57</v>
      </c>
      <c r="I8173" s="3">
        <v>43068</v>
      </c>
      <c r="J8173" s="3">
        <v>43077</v>
      </c>
      <c r="K8173" s="8" t="str">
        <f>IF(Sales_Pipeline[[#This Row],[Close_Date]]="","",TEXT(Sales_Pipeline[[#This Row],[Close_Date]],"ddd"))</f>
        <v>Fri</v>
      </c>
      <c r="L8173" s="8" t="str">
        <f>IF(Sales_Pipeline[[#This Row],[Close_Date]]="","",TEXT(Sales_Pipeline[[#This Row],[Close_Date]],"mmm"))</f>
        <v>Dec</v>
      </c>
      <c r="M8173" s="8" t="str">
        <f>IF(Sales_Pipeline[[#This Row],[Close_Date]]="","","Q"&amp;ROUNDUP(MONTH(Sales_Pipeline[[#This Row],[Close_Date]])/3,0))</f>
        <v>Q4</v>
      </c>
      <c r="N8173" s="2" cm="1">
        <f t="array" ref="N8173">IFERROR(_xlfn.IFS(Sales_Pipeline[[#This Row],[Deal_Stage]]="Won",_xlfn.XLOOKUP(Sales_Pipeline[[#This Row],[Product]],Products!$A$2:$A$8,Products!$C$2:$C$8),Sales_Pipeline[[#This Row],[Deal_Stage]]="Lost",_xlfn.XLOOKUP(Sales_Pipeline[[#This Row],[Product]],Products!$A$2:$A$8,Products!$C$2:$C$8)),"")</f>
        <v>3393</v>
      </c>
      <c r="O8173" s="2">
        <v>3494</v>
      </c>
    </row>
    <row r="8174" spans="1:15" x14ac:dyDescent="0.3">
      <c r="A8174" t="s">
        <v>8320</v>
      </c>
      <c r="B8174" t="s">
        <v>20</v>
      </c>
      <c r="C8174" t="str">
        <f>_xlfn.XLOOKUP(Sales_Pipeline[[#This Row],[Sales_Agent]],Sales_Teams[Sales_Agent],Sales_Teams[Manager])</f>
        <v>Cara Losch</v>
      </c>
      <c r="D8174" t="str">
        <f>_xlfn.XLOOKUP(Sales_Pipeline[[#This Row],[Manager]],Sales_Teams[Manager],Sales_Teams[Regional_Office])</f>
        <v>East</v>
      </c>
      <c r="E8174" t="s">
        <v>84</v>
      </c>
      <c r="G8174" t="str">
        <f>IFERROR(_xlfn.XLOOKUP(Sales_Pipeline[[#This Row],[Account]],Accounts!$A$2:$A$86,Accounts!$F$2:$F$86),"")</f>
        <v/>
      </c>
      <c r="H8174" t="s">
        <v>77</v>
      </c>
      <c r="I8174" s="3">
        <v>43069</v>
      </c>
      <c r="K8174" s="8" t="str">
        <f>IF(Sales_Pipeline[[#This Row],[Close_Date]]="","",TEXT(Sales_Pipeline[[#This Row],[Close_Date]],"ddd"))</f>
        <v/>
      </c>
      <c r="L8174" s="8" t="str">
        <f>IF(Sales_Pipeline[[#This Row],[Close_Date]]="","",TEXT(Sales_Pipeline[[#This Row],[Close_Date]],"mmm"))</f>
        <v/>
      </c>
      <c r="M8174" s="8" t="str">
        <f>IF(Sales_Pipeline[[#This Row],[Close_Date]]="","","Q"&amp;ROUNDUP(MONTH(Sales_Pipeline[[#This Row],[Close_Date]])/3,0))</f>
        <v/>
      </c>
      <c r="N8174" s="2" t="str" cm="1">
        <f t="array" ref="N8174">IFERROR(_xlfn.IFS(Sales_Pipeline[[#This Row],[Deal_Stage]]="Won",_xlfn.XLOOKUP(Sales_Pipeline[[#This Row],[Product]],Products!$A$2:$A$8,Products!$C$2:$C$8),Sales_Pipeline[[#This Row],[Deal_Stage]]="Lost",_xlfn.XLOOKUP(Sales_Pipeline[[#This Row],[Product]],Products!$A$2:$A$8,Products!$C$2:$C$8)),"")</f>
        <v/>
      </c>
      <c r="O8174" s="2">
        <v>0</v>
      </c>
    </row>
    <row r="8175" spans="1:15" x14ac:dyDescent="0.3">
      <c r="A8175" t="s">
        <v>8321</v>
      </c>
      <c r="B8175" t="s">
        <v>15</v>
      </c>
      <c r="C8175" t="str">
        <f>_xlfn.XLOOKUP(Sales_Pipeline[[#This Row],[Sales_Agent]],Sales_Teams[Sales_Agent],Sales_Teams[Manager])</f>
        <v>Melvin Marxen</v>
      </c>
      <c r="D8175" t="str">
        <f>_xlfn.XLOOKUP(Sales_Pipeline[[#This Row],[Manager]],Sales_Teams[Manager],Sales_Teams[Regional_Office])</f>
        <v>Central</v>
      </c>
      <c r="E8175" t="s">
        <v>76</v>
      </c>
      <c r="F8175" t="s">
        <v>150</v>
      </c>
      <c r="G8175" t="str">
        <f>IFERROR(_xlfn.XLOOKUP(Sales_Pipeline[[#This Row],[Account]],Accounts!$A$2:$A$86,Accounts!$F$2:$F$86),"")</f>
        <v>United States</v>
      </c>
      <c r="H8175" t="s">
        <v>82</v>
      </c>
      <c r="I8175" s="3">
        <v>43069</v>
      </c>
      <c r="J8175" s="3">
        <v>43083</v>
      </c>
      <c r="K8175" s="8" t="str">
        <f>IF(Sales_Pipeline[[#This Row],[Close_Date]]="","",TEXT(Sales_Pipeline[[#This Row],[Close_Date]],"ddd"))</f>
        <v>Thu</v>
      </c>
      <c r="L8175" s="8" t="str">
        <f>IF(Sales_Pipeline[[#This Row],[Close_Date]]="","",TEXT(Sales_Pipeline[[#This Row],[Close_Date]],"mmm"))</f>
        <v>Dec</v>
      </c>
      <c r="M8175" s="8" t="str">
        <f>IF(Sales_Pipeline[[#This Row],[Close_Date]]="","","Q"&amp;ROUNDUP(MONTH(Sales_Pipeline[[#This Row],[Close_Date]])/3,0))</f>
        <v>Q4</v>
      </c>
      <c r="N8175" s="2" cm="1">
        <f t="array" ref="N8175">IFERROR(_xlfn.IFS(Sales_Pipeline[[#This Row],[Deal_Stage]]="Won",_xlfn.XLOOKUP(Sales_Pipeline[[#This Row],[Product]],Products!$A$2:$A$8,Products!$C$2:$C$8),Sales_Pipeline[[#This Row],[Deal_Stage]]="Lost",_xlfn.XLOOKUP(Sales_Pipeline[[#This Row],[Product]],Products!$A$2:$A$8,Products!$C$2:$C$8)),"")</f>
        <v>3393</v>
      </c>
      <c r="O8175" s="2">
        <v>0</v>
      </c>
    </row>
    <row r="8176" spans="1:15" x14ac:dyDescent="0.3">
      <c r="A8176" t="s">
        <v>8322</v>
      </c>
      <c r="B8176" t="s">
        <v>28</v>
      </c>
      <c r="C8176" t="str">
        <f>_xlfn.XLOOKUP(Sales_Pipeline[[#This Row],[Sales_Agent]],Sales_Teams[Sales_Agent],Sales_Teams[Manager])</f>
        <v>Rocco Neubert</v>
      </c>
      <c r="D8176" t="str">
        <f>_xlfn.XLOOKUP(Sales_Pipeline[[#This Row],[Manager]],Sales_Teams[Manager],Sales_Teams[Regional_Office])</f>
        <v>East</v>
      </c>
      <c r="E8176" t="s">
        <v>84</v>
      </c>
      <c r="F8176" t="s">
        <v>256</v>
      </c>
      <c r="G8176" t="str">
        <f>IFERROR(_xlfn.XLOOKUP(Sales_Pipeline[[#This Row],[Account]],Accounts!$A$2:$A$86,Accounts!$F$2:$F$86),"")</f>
        <v>United States</v>
      </c>
      <c r="H8176" t="s">
        <v>57</v>
      </c>
      <c r="I8176" s="3">
        <v>43069</v>
      </c>
      <c r="J8176" s="3">
        <v>43083</v>
      </c>
      <c r="K8176" s="8" t="str">
        <f>IF(Sales_Pipeline[[#This Row],[Close_Date]]="","",TEXT(Sales_Pipeline[[#This Row],[Close_Date]],"ddd"))</f>
        <v>Thu</v>
      </c>
      <c r="L8176" s="8" t="str">
        <f>IF(Sales_Pipeline[[#This Row],[Close_Date]]="","",TEXT(Sales_Pipeline[[#This Row],[Close_Date]],"mmm"))</f>
        <v>Dec</v>
      </c>
      <c r="M8176" s="8" t="str">
        <f>IF(Sales_Pipeline[[#This Row],[Close_Date]]="","","Q"&amp;ROUNDUP(MONTH(Sales_Pipeline[[#This Row],[Close_Date]])/3,0))</f>
        <v>Q4</v>
      </c>
      <c r="N8176" s="2" cm="1">
        <f t="array" ref="N8176">IFERROR(_xlfn.IFS(Sales_Pipeline[[#This Row],[Deal_Stage]]="Won",_xlfn.XLOOKUP(Sales_Pipeline[[#This Row],[Product]],Products!$A$2:$A$8,Products!$C$2:$C$8),Sales_Pipeline[[#This Row],[Deal_Stage]]="Lost",_xlfn.XLOOKUP(Sales_Pipeline[[#This Row],[Product]],Products!$A$2:$A$8,Products!$C$2:$C$8)),"")</f>
        <v>5482</v>
      </c>
      <c r="O8176" s="2">
        <v>5204</v>
      </c>
    </row>
    <row r="8177" spans="1:15" x14ac:dyDescent="0.3">
      <c r="A8177" t="s">
        <v>8323</v>
      </c>
      <c r="B8177" t="s">
        <v>22</v>
      </c>
      <c r="C8177" t="str">
        <f>_xlfn.XLOOKUP(Sales_Pipeline[[#This Row],[Sales_Agent]],Sales_Teams[Sales_Agent],Sales_Teams[Manager])</f>
        <v>Cara Losch</v>
      </c>
      <c r="D8177" t="str">
        <f>_xlfn.XLOOKUP(Sales_Pipeline[[#This Row],[Manager]],Sales_Teams[Manager],Sales_Teams[Regional_Office])</f>
        <v>East</v>
      </c>
      <c r="E8177" t="s">
        <v>63</v>
      </c>
      <c r="F8177" t="s">
        <v>127</v>
      </c>
      <c r="G8177" t="str">
        <f>IFERROR(_xlfn.XLOOKUP(Sales_Pipeline[[#This Row],[Account]],Accounts!$A$2:$A$86,Accounts!$F$2:$F$86),"")</f>
        <v>United States</v>
      </c>
      <c r="H8177" t="s">
        <v>57</v>
      </c>
      <c r="I8177" s="3">
        <v>43069</v>
      </c>
      <c r="J8177" s="3">
        <v>43084</v>
      </c>
      <c r="K8177" s="8" t="str">
        <f>IF(Sales_Pipeline[[#This Row],[Close_Date]]="","",TEXT(Sales_Pipeline[[#This Row],[Close_Date]],"ddd"))</f>
        <v>Fri</v>
      </c>
      <c r="L8177" s="8" t="str">
        <f>IF(Sales_Pipeline[[#This Row],[Close_Date]]="","",TEXT(Sales_Pipeline[[#This Row],[Close_Date]],"mmm"))</f>
        <v>Dec</v>
      </c>
      <c r="M8177" s="8" t="str">
        <f>IF(Sales_Pipeline[[#This Row],[Close_Date]]="","","Q"&amp;ROUNDUP(MONTH(Sales_Pipeline[[#This Row],[Close_Date]])/3,0))</f>
        <v>Q4</v>
      </c>
      <c r="N8177" s="2" cm="1">
        <f t="array" ref="N8177">IFERROR(_xlfn.IFS(Sales_Pipeline[[#This Row],[Deal_Stage]]="Won",_xlfn.XLOOKUP(Sales_Pipeline[[#This Row],[Product]],Products!$A$2:$A$8,Products!$C$2:$C$8),Sales_Pipeline[[#This Row],[Deal_Stage]]="Lost",_xlfn.XLOOKUP(Sales_Pipeline[[#This Row],[Product]],Products!$A$2:$A$8,Products!$C$2:$C$8)),"")</f>
        <v>550</v>
      </c>
      <c r="O8177" s="2">
        <v>579</v>
      </c>
    </row>
    <row r="8178" spans="1:15" x14ac:dyDescent="0.3">
      <c r="A8178" t="s">
        <v>8324</v>
      </c>
      <c r="B8178" t="s">
        <v>42</v>
      </c>
      <c r="C8178" t="str">
        <f>_xlfn.XLOOKUP(Sales_Pipeline[[#This Row],[Sales_Agent]],Sales_Teams[Sales_Agent],Sales_Teams[Manager])</f>
        <v>Summer Sewald</v>
      </c>
      <c r="D8178" t="str">
        <f>_xlfn.XLOOKUP(Sales_Pipeline[[#This Row],[Manager]],Sales_Teams[Manager],Sales_Teams[Regional_Office])</f>
        <v>West</v>
      </c>
      <c r="E8178" t="s">
        <v>55</v>
      </c>
      <c r="F8178" t="s">
        <v>72</v>
      </c>
      <c r="G8178" t="str">
        <f>IFERROR(_xlfn.XLOOKUP(Sales_Pipeline[[#This Row],[Account]],Accounts!$A$2:$A$86,Accounts!$F$2:$F$86),"")</f>
        <v>United States</v>
      </c>
      <c r="H8178" t="s">
        <v>57</v>
      </c>
      <c r="I8178" s="3">
        <v>43069</v>
      </c>
      <c r="J8178" s="3">
        <v>43083</v>
      </c>
      <c r="K8178" s="8" t="str">
        <f>IF(Sales_Pipeline[[#This Row],[Close_Date]]="","",TEXT(Sales_Pipeline[[#This Row],[Close_Date]],"ddd"))</f>
        <v>Thu</v>
      </c>
      <c r="L8178" s="8" t="str">
        <f>IF(Sales_Pipeline[[#This Row],[Close_Date]]="","",TEXT(Sales_Pipeline[[#This Row],[Close_Date]],"mmm"))</f>
        <v>Dec</v>
      </c>
      <c r="M8178" s="8" t="str">
        <f>IF(Sales_Pipeline[[#This Row],[Close_Date]]="","","Q"&amp;ROUNDUP(MONTH(Sales_Pipeline[[#This Row],[Close_Date]])/3,0))</f>
        <v>Q4</v>
      </c>
      <c r="N8178" s="2" cm="1">
        <f t="array" ref="N8178">IFERROR(_xlfn.IFS(Sales_Pipeline[[#This Row],[Deal_Stage]]="Won",_xlfn.XLOOKUP(Sales_Pipeline[[#This Row],[Product]],Products!$A$2:$A$8,Products!$C$2:$C$8),Sales_Pipeline[[#This Row],[Deal_Stage]]="Lost",_xlfn.XLOOKUP(Sales_Pipeline[[#This Row],[Product]],Products!$A$2:$A$8,Products!$C$2:$C$8)),"")</f>
        <v>1096</v>
      </c>
      <c r="O8178" s="2">
        <v>1195</v>
      </c>
    </row>
    <row r="8179" spans="1:15" x14ac:dyDescent="0.3">
      <c r="A8179" t="s">
        <v>8325</v>
      </c>
      <c r="B8179" t="s">
        <v>8</v>
      </c>
      <c r="C8179" t="str">
        <f>_xlfn.XLOOKUP(Sales_Pipeline[[#This Row],[Sales_Agent]],Sales_Teams[Sales_Agent],Sales_Teams[Manager])</f>
        <v>Dustin Brinkmann</v>
      </c>
      <c r="D8179" t="str">
        <f>_xlfn.XLOOKUP(Sales_Pipeline[[#This Row],[Manager]],Sales_Teams[Manager],Sales_Teams[Regional_Office])</f>
        <v>Central</v>
      </c>
      <c r="E8179" t="s">
        <v>84</v>
      </c>
      <c r="F8179" t="s">
        <v>507</v>
      </c>
      <c r="G8179" t="str">
        <f>IFERROR(_xlfn.XLOOKUP(Sales_Pipeline[[#This Row],[Account]],Accounts!$A$2:$A$86,Accounts!$F$2:$F$86),"")</f>
        <v>Belgium</v>
      </c>
      <c r="H8179" t="s">
        <v>57</v>
      </c>
      <c r="I8179" s="3">
        <v>43069</v>
      </c>
      <c r="J8179" s="3">
        <v>43098</v>
      </c>
      <c r="K8179" s="8" t="str">
        <f>IF(Sales_Pipeline[[#This Row],[Close_Date]]="","",TEXT(Sales_Pipeline[[#This Row],[Close_Date]],"ddd"))</f>
        <v>Fri</v>
      </c>
      <c r="L8179" s="8" t="str">
        <f>IF(Sales_Pipeline[[#This Row],[Close_Date]]="","",TEXT(Sales_Pipeline[[#This Row],[Close_Date]],"mmm"))</f>
        <v>Dec</v>
      </c>
      <c r="M8179" s="8" t="str">
        <f>IF(Sales_Pipeline[[#This Row],[Close_Date]]="","","Q"&amp;ROUNDUP(MONTH(Sales_Pipeline[[#This Row],[Close_Date]])/3,0))</f>
        <v>Q4</v>
      </c>
      <c r="N8179" s="2" cm="1">
        <f t="array" ref="N8179">IFERROR(_xlfn.IFS(Sales_Pipeline[[#This Row],[Deal_Stage]]="Won",_xlfn.XLOOKUP(Sales_Pipeline[[#This Row],[Product]],Products!$A$2:$A$8,Products!$C$2:$C$8),Sales_Pipeline[[#This Row],[Deal_Stage]]="Lost",_xlfn.XLOOKUP(Sales_Pipeline[[#This Row],[Product]],Products!$A$2:$A$8,Products!$C$2:$C$8)),"")</f>
        <v>5482</v>
      </c>
      <c r="O8179" s="2">
        <v>6340</v>
      </c>
    </row>
    <row r="8180" spans="1:15" x14ac:dyDescent="0.3">
      <c r="A8180" t="s">
        <v>8326</v>
      </c>
      <c r="B8180" t="s">
        <v>23</v>
      </c>
      <c r="C8180" t="str">
        <f>_xlfn.XLOOKUP(Sales_Pipeline[[#This Row],[Sales_Agent]],Sales_Teams[Sales_Agent],Sales_Teams[Manager])</f>
        <v>Cara Losch</v>
      </c>
      <c r="D8180" t="str">
        <f>_xlfn.XLOOKUP(Sales_Pipeline[[#This Row],[Manager]],Sales_Teams[Manager],Sales_Teams[Regional_Office])</f>
        <v>East</v>
      </c>
      <c r="E8180" t="s">
        <v>55</v>
      </c>
      <c r="F8180" t="s">
        <v>315</v>
      </c>
      <c r="G8180" t="str">
        <f>IFERROR(_xlfn.XLOOKUP(Sales_Pipeline[[#This Row],[Account]],Accounts!$A$2:$A$86,Accounts!$F$2:$F$86),"")</f>
        <v>United States</v>
      </c>
      <c r="H8180" t="s">
        <v>57</v>
      </c>
      <c r="I8180" s="3">
        <v>43069</v>
      </c>
      <c r="J8180" s="3">
        <v>43088</v>
      </c>
      <c r="K8180" s="8" t="str">
        <f>IF(Sales_Pipeline[[#This Row],[Close_Date]]="","",TEXT(Sales_Pipeline[[#This Row],[Close_Date]],"ddd"))</f>
        <v>Tue</v>
      </c>
      <c r="L8180" s="8" t="str">
        <f>IF(Sales_Pipeline[[#This Row],[Close_Date]]="","",TEXT(Sales_Pipeline[[#This Row],[Close_Date]],"mmm"))</f>
        <v>Dec</v>
      </c>
      <c r="M8180" s="8" t="str">
        <f>IF(Sales_Pipeline[[#This Row],[Close_Date]]="","","Q"&amp;ROUNDUP(MONTH(Sales_Pipeline[[#This Row],[Close_Date]])/3,0))</f>
        <v>Q4</v>
      </c>
      <c r="N8180" s="2" cm="1">
        <f t="array" ref="N8180">IFERROR(_xlfn.IFS(Sales_Pipeline[[#This Row],[Deal_Stage]]="Won",_xlfn.XLOOKUP(Sales_Pipeline[[#This Row],[Product]],Products!$A$2:$A$8,Products!$C$2:$C$8),Sales_Pipeline[[#This Row],[Deal_Stage]]="Lost",_xlfn.XLOOKUP(Sales_Pipeline[[#This Row],[Product]],Products!$A$2:$A$8,Products!$C$2:$C$8)),"")</f>
        <v>1096</v>
      </c>
      <c r="O8180" s="2">
        <v>1179</v>
      </c>
    </row>
    <row r="8181" spans="1:15" x14ac:dyDescent="0.3">
      <c r="A8181" t="s">
        <v>8327</v>
      </c>
      <c r="B8181" t="s">
        <v>3</v>
      </c>
      <c r="C8181" t="str">
        <f>_xlfn.XLOOKUP(Sales_Pipeline[[#This Row],[Sales_Agent]],Sales_Teams[Sales_Agent],Sales_Teams[Manager])</f>
        <v>Dustin Brinkmann</v>
      </c>
      <c r="D8181" t="str">
        <f>_xlfn.XLOOKUP(Sales_Pipeline[[#This Row],[Manager]],Sales_Teams[Manager],Sales_Teams[Regional_Office])</f>
        <v>Central</v>
      </c>
      <c r="E8181" t="s">
        <v>55</v>
      </c>
      <c r="F8181" t="s">
        <v>234</v>
      </c>
      <c r="G8181" t="str">
        <f>IFERROR(_xlfn.XLOOKUP(Sales_Pipeline[[#This Row],[Account]],Accounts!$A$2:$A$86,Accounts!$F$2:$F$86),"")</f>
        <v>United States</v>
      </c>
      <c r="H8181" t="s">
        <v>57</v>
      </c>
      <c r="I8181" s="3">
        <v>43070</v>
      </c>
      <c r="J8181" s="3">
        <v>43091</v>
      </c>
      <c r="K8181" s="8" t="str">
        <f>IF(Sales_Pipeline[[#This Row],[Close_Date]]="","",TEXT(Sales_Pipeline[[#This Row],[Close_Date]],"ddd"))</f>
        <v>Fri</v>
      </c>
      <c r="L8181" s="8" t="str">
        <f>IF(Sales_Pipeline[[#This Row],[Close_Date]]="","",TEXT(Sales_Pipeline[[#This Row],[Close_Date]],"mmm"))</f>
        <v>Dec</v>
      </c>
      <c r="M8181" s="8" t="str">
        <f>IF(Sales_Pipeline[[#This Row],[Close_Date]]="","","Q"&amp;ROUNDUP(MONTH(Sales_Pipeline[[#This Row],[Close_Date]])/3,0))</f>
        <v>Q4</v>
      </c>
      <c r="N8181" s="2" cm="1">
        <f t="array" ref="N8181">IFERROR(_xlfn.IFS(Sales_Pipeline[[#This Row],[Deal_Stage]]="Won",_xlfn.XLOOKUP(Sales_Pipeline[[#This Row],[Product]],Products!$A$2:$A$8,Products!$C$2:$C$8),Sales_Pipeline[[#This Row],[Deal_Stage]]="Lost",_xlfn.XLOOKUP(Sales_Pipeline[[#This Row],[Product]],Products!$A$2:$A$8,Products!$C$2:$C$8)),"")</f>
        <v>1096</v>
      </c>
      <c r="O8181" s="2">
        <v>1243</v>
      </c>
    </row>
    <row r="8182" spans="1:15" x14ac:dyDescent="0.3">
      <c r="A8182" t="s">
        <v>8328</v>
      </c>
      <c r="B8182" t="s">
        <v>38</v>
      </c>
      <c r="C8182" t="str">
        <f>_xlfn.XLOOKUP(Sales_Pipeline[[#This Row],[Sales_Agent]],Sales_Teams[Sales_Agent],Sales_Teams[Manager])</f>
        <v>Celia Rouche</v>
      </c>
      <c r="D8182" t="str">
        <f>_xlfn.XLOOKUP(Sales_Pipeline[[#This Row],[Manager]],Sales_Teams[Manager],Sales_Teams[Regional_Office])</f>
        <v>West</v>
      </c>
      <c r="E8182" t="s">
        <v>55</v>
      </c>
      <c r="F8182" t="s">
        <v>107</v>
      </c>
      <c r="G8182" t="str">
        <f>IFERROR(_xlfn.XLOOKUP(Sales_Pipeline[[#This Row],[Account]],Accounts!$A$2:$A$86,Accounts!$F$2:$F$86),"")</f>
        <v>United States</v>
      </c>
      <c r="H8182" t="s">
        <v>57</v>
      </c>
      <c r="I8182" s="3">
        <v>43070</v>
      </c>
      <c r="J8182" s="3">
        <v>43084</v>
      </c>
      <c r="K8182" s="8" t="str">
        <f>IF(Sales_Pipeline[[#This Row],[Close_Date]]="","",TEXT(Sales_Pipeline[[#This Row],[Close_Date]],"ddd"))</f>
        <v>Fri</v>
      </c>
      <c r="L8182" s="8" t="str">
        <f>IF(Sales_Pipeline[[#This Row],[Close_Date]]="","",TEXT(Sales_Pipeline[[#This Row],[Close_Date]],"mmm"))</f>
        <v>Dec</v>
      </c>
      <c r="M8182" s="8" t="str">
        <f>IF(Sales_Pipeline[[#This Row],[Close_Date]]="","","Q"&amp;ROUNDUP(MONTH(Sales_Pipeline[[#This Row],[Close_Date]])/3,0))</f>
        <v>Q4</v>
      </c>
      <c r="N8182" s="2" cm="1">
        <f t="array" ref="N8182">IFERROR(_xlfn.IFS(Sales_Pipeline[[#This Row],[Deal_Stage]]="Won",_xlfn.XLOOKUP(Sales_Pipeline[[#This Row],[Product]],Products!$A$2:$A$8,Products!$C$2:$C$8),Sales_Pipeline[[#This Row],[Deal_Stage]]="Lost",_xlfn.XLOOKUP(Sales_Pipeline[[#This Row],[Product]],Products!$A$2:$A$8,Products!$C$2:$C$8)),"")</f>
        <v>1096</v>
      </c>
      <c r="O8182" s="2">
        <v>953</v>
      </c>
    </row>
    <row r="8183" spans="1:15" x14ac:dyDescent="0.3">
      <c r="A8183" t="s">
        <v>8329</v>
      </c>
      <c r="B8183" t="s">
        <v>43</v>
      </c>
      <c r="C8183" t="str">
        <f>_xlfn.XLOOKUP(Sales_Pipeline[[#This Row],[Sales_Agent]],Sales_Teams[Sales_Agent],Sales_Teams[Manager])</f>
        <v>Summer Sewald</v>
      </c>
      <c r="D8183" t="str">
        <f>_xlfn.XLOOKUP(Sales_Pipeline[[#This Row],[Manager]],Sales_Teams[Manager],Sales_Teams[Regional_Office])</f>
        <v>West</v>
      </c>
      <c r="E8183" t="s">
        <v>63</v>
      </c>
      <c r="G8183" t="str">
        <f>IFERROR(_xlfn.XLOOKUP(Sales_Pipeline[[#This Row],[Account]],Accounts!$A$2:$A$86,Accounts!$F$2:$F$86),"")</f>
        <v/>
      </c>
      <c r="H8183" t="s">
        <v>77</v>
      </c>
      <c r="I8183" s="3">
        <v>43070</v>
      </c>
      <c r="K8183" s="8" t="str">
        <f>IF(Sales_Pipeline[[#This Row],[Close_Date]]="","",TEXT(Sales_Pipeline[[#This Row],[Close_Date]],"ddd"))</f>
        <v/>
      </c>
      <c r="L8183" s="8" t="str">
        <f>IF(Sales_Pipeline[[#This Row],[Close_Date]]="","",TEXT(Sales_Pipeline[[#This Row],[Close_Date]],"mmm"))</f>
        <v/>
      </c>
      <c r="M8183" s="8" t="str">
        <f>IF(Sales_Pipeline[[#This Row],[Close_Date]]="","","Q"&amp;ROUNDUP(MONTH(Sales_Pipeline[[#This Row],[Close_Date]])/3,0))</f>
        <v/>
      </c>
      <c r="N8183" s="2" t="str" cm="1">
        <f t="array" ref="N8183">IFERROR(_xlfn.IFS(Sales_Pipeline[[#This Row],[Deal_Stage]]="Won",_xlfn.XLOOKUP(Sales_Pipeline[[#This Row],[Product]],Products!$A$2:$A$8,Products!$C$2:$C$8),Sales_Pipeline[[#This Row],[Deal_Stage]]="Lost",_xlfn.XLOOKUP(Sales_Pipeline[[#This Row],[Product]],Products!$A$2:$A$8,Products!$C$2:$C$8)),"")</f>
        <v/>
      </c>
      <c r="O8183" s="2">
        <v>0</v>
      </c>
    </row>
    <row r="8184" spans="1:15" x14ac:dyDescent="0.3">
      <c r="A8184" t="s">
        <v>8330</v>
      </c>
      <c r="B8184" t="s">
        <v>9</v>
      </c>
      <c r="C8184" t="str">
        <f>_xlfn.XLOOKUP(Sales_Pipeline[[#This Row],[Sales_Agent]],Sales_Teams[Sales_Agent],Sales_Teams[Manager])</f>
        <v>Dustin Brinkmann</v>
      </c>
      <c r="D8184" t="str">
        <f>_xlfn.XLOOKUP(Sales_Pipeline[[#This Row],[Manager]],Sales_Teams[Manager],Sales_Teams[Regional_Office])</f>
        <v>Central</v>
      </c>
      <c r="E8184" t="s">
        <v>84</v>
      </c>
      <c r="F8184" t="s">
        <v>81</v>
      </c>
      <c r="G8184" t="str">
        <f>IFERROR(_xlfn.XLOOKUP(Sales_Pipeline[[#This Row],[Account]],Accounts!$A$2:$A$86,Accounts!$F$2:$F$86),"")</f>
        <v>Italy</v>
      </c>
      <c r="H8184" t="s">
        <v>57</v>
      </c>
      <c r="I8184" s="3">
        <v>43070</v>
      </c>
      <c r="J8184" s="3">
        <v>43078</v>
      </c>
      <c r="K8184" s="8" t="str">
        <f>IF(Sales_Pipeline[[#This Row],[Close_Date]]="","",TEXT(Sales_Pipeline[[#This Row],[Close_Date]],"ddd"))</f>
        <v>Sat</v>
      </c>
      <c r="L8184" s="8" t="str">
        <f>IF(Sales_Pipeline[[#This Row],[Close_Date]]="","",TEXT(Sales_Pipeline[[#This Row],[Close_Date]],"mmm"))</f>
        <v>Dec</v>
      </c>
      <c r="M8184" s="8" t="str">
        <f>IF(Sales_Pipeline[[#This Row],[Close_Date]]="","","Q"&amp;ROUNDUP(MONTH(Sales_Pipeline[[#This Row],[Close_Date]])/3,0))</f>
        <v>Q4</v>
      </c>
      <c r="N8184" s="2" cm="1">
        <f t="array" ref="N8184">IFERROR(_xlfn.IFS(Sales_Pipeline[[#This Row],[Deal_Stage]]="Won",_xlfn.XLOOKUP(Sales_Pipeline[[#This Row],[Product]],Products!$A$2:$A$8,Products!$C$2:$C$8),Sales_Pipeline[[#This Row],[Deal_Stage]]="Lost",_xlfn.XLOOKUP(Sales_Pipeline[[#This Row],[Product]],Products!$A$2:$A$8,Products!$C$2:$C$8)),"")</f>
        <v>5482</v>
      </c>
      <c r="O8184" s="2">
        <v>5619</v>
      </c>
    </row>
    <row r="8185" spans="1:15" x14ac:dyDescent="0.3">
      <c r="A8185" t="s">
        <v>8331</v>
      </c>
      <c r="B8185" t="s">
        <v>28</v>
      </c>
      <c r="C8185" t="str">
        <f>_xlfn.XLOOKUP(Sales_Pipeline[[#This Row],[Sales_Agent]],Sales_Teams[Sales_Agent],Sales_Teams[Manager])</f>
        <v>Rocco Neubert</v>
      </c>
      <c r="D8185" t="str">
        <f>_xlfn.XLOOKUP(Sales_Pipeline[[#This Row],[Manager]],Sales_Teams[Manager],Sales_Teams[Regional_Office])</f>
        <v>East</v>
      </c>
      <c r="E8185" t="s">
        <v>55</v>
      </c>
      <c r="F8185" t="s">
        <v>220</v>
      </c>
      <c r="G8185" t="str">
        <f>IFERROR(_xlfn.XLOOKUP(Sales_Pipeline[[#This Row],[Account]],Accounts!$A$2:$A$86,Accounts!$F$2:$F$86),"")</f>
        <v>United States</v>
      </c>
      <c r="H8185" t="s">
        <v>82</v>
      </c>
      <c r="I8185" s="3">
        <v>43071</v>
      </c>
      <c r="J8185" s="3">
        <v>43081</v>
      </c>
      <c r="K8185" s="8" t="str">
        <f>IF(Sales_Pipeline[[#This Row],[Close_Date]]="","",TEXT(Sales_Pipeline[[#This Row],[Close_Date]],"ddd"))</f>
        <v>Tue</v>
      </c>
      <c r="L8185" s="8" t="str">
        <f>IF(Sales_Pipeline[[#This Row],[Close_Date]]="","",TEXT(Sales_Pipeline[[#This Row],[Close_Date]],"mmm"))</f>
        <v>Dec</v>
      </c>
      <c r="M8185" s="8" t="str">
        <f>IF(Sales_Pipeline[[#This Row],[Close_Date]]="","","Q"&amp;ROUNDUP(MONTH(Sales_Pipeline[[#This Row],[Close_Date]])/3,0))</f>
        <v>Q4</v>
      </c>
      <c r="N8185" s="2" cm="1">
        <f t="array" ref="N8185">IFERROR(_xlfn.IFS(Sales_Pipeline[[#This Row],[Deal_Stage]]="Won",_xlfn.XLOOKUP(Sales_Pipeline[[#This Row],[Product]],Products!$A$2:$A$8,Products!$C$2:$C$8),Sales_Pipeline[[#This Row],[Deal_Stage]]="Lost",_xlfn.XLOOKUP(Sales_Pipeline[[#This Row],[Product]],Products!$A$2:$A$8,Products!$C$2:$C$8)),"")</f>
        <v>1096</v>
      </c>
      <c r="O8185" s="2">
        <v>0</v>
      </c>
    </row>
    <row r="8186" spans="1:15" x14ac:dyDescent="0.3">
      <c r="A8186" t="s">
        <v>8332</v>
      </c>
      <c r="B8186" t="s">
        <v>28</v>
      </c>
      <c r="C8186" t="str">
        <f>_xlfn.XLOOKUP(Sales_Pipeline[[#This Row],[Sales_Agent]],Sales_Teams[Sales_Agent],Sales_Teams[Manager])</f>
        <v>Rocco Neubert</v>
      </c>
      <c r="D8186" t="str">
        <f>_xlfn.XLOOKUP(Sales_Pipeline[[#This Row],[Manager]],Sales_Teams[Manager],Sales_Teams[Regional_Office])</f>
        <v>East</v>
      </c>
      <c r="E8186" t="s">
        <v>55</v>
      </c>
      <c r="F8186" t="s">
        <v>425</v>
      </c>
      <c r="G8186" t="str">
        <f>IFERROR(_xlfn.XLOOKUP(Sales_Pipeline[[#This Row],[Account]],Accounts!$A$2:$A$86,Accounts!$F$2:$F$86),"")</f>
        <v>United States</v>
      </c>
      <c r="H8186" t="s">
        <v>82</v>
      </c>
      <c r="I8186" s="3">
        <v>43071</v>
      </c>
      <c r="J8186" s="3">
        <v>43080</v>
      </c>
      <c r="K8186" s="8" t="str">
        <f>IF(Sales_Pipeline[[#This Row],[Close_Date]]="","",TEXT(Sales_Pipeline[[#This Row],[Close_Date]],"ddd"))</f>
        <v>Mon</v>
      </c>
      <c r="L8186" s="8" t="str">
        <f>IF(Sales_Pipeline[[#This Row],[Close_Date]]="","",TEXT(Sales_Pipeline[[#This Row],[Close_Date]],"mmm"))</f>
        <v>Dec</v>
      </c>
      <c r="M8186" s="8" t="str">
        <f>IF(Sales_Pipeline[[#This Row],[Close_Date]]="","","Q"&amp;ROUNDUP(MONTH(Sales_Pipeline[[#This Row],[Close_Date]])/3,0))</f>
        <v>Q4</v>
      </c>
      <c r="N8186" s="2" cm="1">
        <f t="array" ref="N8186">IFERROR(_xlfn.IFS(Sales_Pipeline[[#This Row],[Deal_Stage]]="Won",_xlfn.XLOOKUP(Sales_Pipeline[[#This Row],[Product]],Products!$A$2:$A$8,Products!$C$2:$C$8),Sales_Pipeline[[#This Row],[Deal_Stage]]="Lost",_xlfn.XLOOKUP(Sales_Pipeline[[#This Row],[Product]],Products!$A$2:$A$8,Products!$C$2:$C$8)),"")</f>
        <v>1096</v>
      </c>
      <c r="O8186" s="2">
        <v>0</v>
      </c>
    </row>
    <row r="8187" spans="1:15" x14ac:dyDescent="0.3">
      <c r="A8187" t="s">
        <v>8333</v>
      </c>
      <c r="B8187" t="s">
        <v>36</v>
      </c>
      <c r="C8187" t="str">
        <f>_xlfn.XLOOKUP(Sales_Pipeline[[#This Row],[Sales_Agent]],Sales_Teams[Sales_Agent],Sales_Teams[Manager])</f>
        <v>Celia Rouche</v>
      </c>
      <c r="D8187" t="str">
        <f>_xlfn.XLOOKUP(Sales_Pipeline[[#This Row],[Manager]],Sales_Teams[Manager],Sales_Teams[Regional_Office])</f>
        <v>West</v>
      </c>
      <c r="E8187" t="s">
        <v>76</v>
      </c>
      <c r="F8187" t="s">
        <v>145</v>
      </c>
      <c r="G8187" t="str">
        <f>IFERROR(_xlfn.XLOOKUP(Sales_Pipeline[[#This Row],[Account]],Accounts!$A$2:$A$86,Accounts!$F$2:$F$86),"")</f>
        <v>United States</v>
      </c>
      <c r="H8187" t="s">
        <v>57</v>
      </c>
      <c r="I8187" s="3">
        <v>43071</v>
      </c>
      <c r="J8187" s="3">
        <v>43089</v>
      </c>
      <c r="K8187" s="8" t="str">
        <f>IF(Sales_Pipeline[[#This Row],[Close_Date]]="","",TEXT(Sales_Pipeline[[#This Row],[Close_Date]],"ddd"))</f>
        <v>Wed</v>
      </c>
      <c r="L8187" s="8" t="str">
        <f>IF(Sales_Pipeline[[#This Row],[Close_Date]]="","",TEXT(Sales_Pipeline[[#This Row],[Close_Date]],"mmm"))</f>
        <v>Dec</v>
      </c>
      <c r="M8187" s="8" t="str">
        <f>IF(Sales_Pipeline[[#This Row],[Close_Date]]="","","Q"&amp;ROUNDUP(MONTH(Sales_Pipeline[[#This Row],[Close_Date]])/3,0))</f>
        <v>Q4</v>
      </c>
      <c r="N8187" s="2" cm="1">
        <f t="array" ref="N8187">IFERROR(_xlfn.IFS(Sales_Pipeline[[#This Row],[Deal_Stage]]="Won",_xlfn.XLOOKUP(Sales_Pipeline[[#This Row],[Product]],Products!$A$2:$A$8,Products!$C$2:$C$8),Sales_Pipeline[[#This Row],[Deal_Stage]]="Lost",_xlfn.XLOOKUP(Sales_Pipeline[[#This Row],[Product]],Products!$A$2:$A$8,Products!$C$2:$C$8)),"")</f>
        <v>3393</v>
      </c>
      <c r="O8187" s="2">
        <v>3547</v>
      </c>
    </row>
    <row r="8188" spans="1:15" x14ac:dyDescent="0.3">
      <c r="A8188" t="s">
        <v>8334</v>
      </c>
      <c r="B8188" t="s">
        <v>43</v>
      </c>
      <c r="C8188" t="str">
        <f>_xlfn.XLOOKUP(Sales_Pipeline[[#This Row],[Sales_Agent]],Sales_Teams[Sales_Agent],Sales_Teams[Manager])</f>
        <v>Summer Sewald</v>
      </c>
      <c r="D8188" t="str">
        <f>_xlfn.XLOOKUP(Sales_Pipeline[[#This Row],[Manager]],Sales_Teams[Manager],Sales_Teams[Regional_Office])</f>
        <v>West</v>
      </c>
      <c r="E8188" t="s">
        <v>8953</v>
      </c>
      <c r="F8188" t="s">
        <v>125</v>
      </c>
      <c r="G8188" t="str">
        <f>IFERROR(_xlfn.XLOOKUP(Sales_Pipeline[[#This Row],[Account]],Accounts!$A$2:$A$86,Accounts!$F$2:$F$86),"")</f>
        <v>United States</v>
      </c>
      <c r="H8188" t="s">
        <v>57</v>
      </c>
      <c r="I8188" s="3">
        <v>43071</v>
      </c>
      <c r="J8188" s="3">
        <v>43084</v>
      </c>
      <c r="K8188" s="8" t="str">
        <f>IF(Sales_Pipeline[[#This Row],[Close_Date]]="","",TEXT(Sales_Pipeline[[#This Row],[Close_Date]],"ddd"))</f>
        <v>Fri</v>
      </c>
      <c r="L8188" s="8" t="str">
        <f>IF(Sales_Pipeline[[#This Row],[Close_Date]]="","",TEXT(Sales_Pipeline[[#This Row],[Close_Date]],"mmm"))</f>
        <v>Dec</v>
      </c>
      <c r="M8188" s="8" t="str">
        <f>IF(Sales_Pipeline[[#This Row],[Close_Date]]="","","Q"&amp;ROUNDUP(MONTH(Sales_Pipeline[[#This Row],[Close_Date]])/3,0))</f>
        <v>Q4</v>
      </c>
      <c r="N8188" s="2" cm="1">
        <f t="array" ref="N8188">IFERROR(_xlfn.IFS(Sales_Pipeline[[#This Row],[Deal_Stage]]="Won",_xlfn.XLOOKUP(Sales_Pipeline[[#This Row],[Product]],Products!$A$2:$A$8,Products!$C$2:$C$8),Sales_Pipeline[[#This Row],[Deal_Stage]]="Lost",_xlfn.XLOOKUP(Sales_Pipeline[[#This Row],[Product]],Products!$A$2:$A$8,Products!$C$2:$C$8)),"")</f>
        <v>4821</v>
      </c>
      <c r="O8188" s="2">
        <v>4899</v>
      </c>
    </row>
    <row r="8189" spans="1:15" x14ac:dyDescent="0.3">
      <c r="A8189" t="s">
        <v>8335</v>
      </c>
      <c r="B8189" t="s">
        <v>42</v>
      </c>
      <c r="C8189" t="str">
        <f>_xlfn.XLOOKUP(Sales_Pipeline[[#This Row],[Sales_Agent]],Sales_Teams[Sales_Agent],Sales_Teams[Manager])</f>
        <v>Summer Sewald</v>
      </c>
      <c r="D8189" t="str">
        <f>_xlfn.XLOOKUP(Sales_Pipeline[[#This Row],[Manager]],Sales_Teams[Manager],Sales_Teams[Regional_Office])</f>
        <v>West</v>
      </c>
      <c r="E8189" t="s">
        <v>55</v>
      </c>
      <c r="F8189" t="s">
        <v>288</v>
      </c>
      <c r="G8189" t="str">
        <f>IFERROR(_xlfn.XLOOKUP(Sales_Pipeline[[#This Row],[Account]],Accounts!$A$2:$A$86,Accounts!$F$2:$F$86),"")</f>
        <v>United States</v>
      </c>
      <c r="H8189" t="s">
        <v>57</v>
      </c>
      <c r="I8189" s="3">
        <v>43071</v>
      </c>
      <c r="J8189" s="3">
        <v>43089</v>
      </c>
      <c r="K8189" s="8" t="str">
        <f>IF(Sales_Pipeline[[#This Row],[Close_Date]]="","",TEXT(Sales_Pipeline[[#This Row],[Close_Date]],"ddd"))</f>
        <v>Wed</v>
      </c>
      <c r="L8189" s="8" t="str">
        <f>IF(Sales_Pipeline[[#This Row],[Close_Date]]="","",TEXT(Sales_Pipeline[[#This Row],[Close_Date]],"mmm"))</f>
        <v>Dec</v>
      </c>
      <c r="M8189" s="8" t="str">
        <f>IF(Sales_Pipeline[[#This Row],[Close_Date]]="","","Q"&amp;ROUNDUP(MONTH(Sales_Pipeline[[#This Row],[Close_Date]])/3,0))</f>
        <v>Q4</v>
      </c>
      <c r="N8189" s="2" cm="1">
        <f t="array" ref="N8189">IFERROR(_xlfn.IFS(Sales_Pipeline[[#This Row],[Deal_Stage]]="Won",_xlfn.XLOOKUP(Sales_Pipeline[[#This Row],[Product]],Products!$A$2:$A$8,Products!$C$2:$C$8),Sales_Pipeline[[#This Row],[Deal_Stage]]="Lost",_xlfn.XLOOKUP(Sales_Pipeline[[#This Row],[Product]],Products!$A$2:$A$8,Products!$C$2:$C$8)),"")</f>
        <v>1096</v>
      </c>
      <c r="O8189" s="2">
        <v>993</v>
      </c>
    </row>
    <row r="8190" spans="1:15" x14ac:dyDescent="0.3">
      <c r="A8190" t="s">
        <v>8336</v>
      </c>
      <c r="B8190" t="s">
        <v>40</v>
      </c>
      <c r="C8190" t="str">
        <f>_xlfn.XLOOKUP(Sales_Pipeline[[#This Row],[Sales_Agent]],Sales_Teams[Sales_Agent],Sales_Teams[Manager])</f>
        <v>Summer Sewald</v>
      </c>
      <c r="D8190" t="str">
        <f>_xlfn.XLOOKUP(Sales_Pipeline[[#This Row],[Manager]],Sales_Teams[Manager],Sales_Teams[Regional_Office])</f>
        <v>West</v>
      </c>
      <c r="E8190" t="s">
        <v>61</v>
      </c>
      <c r="F8190" t="s">
        <v>240</v>
      </c>
      <c r="G8190" t="str">
        <f>IFERROR(_xlfn.XLOOKUP(Sales_Pipeline[[#This Row],[Account]],Accounts!$A$2:$A$86,Accounts!$F$2:$F$86),"")</f>
        <v>United States</v>
      </c>
      <c r="H8190" t="s">
        <v>57</v>
      </c>
      <c r="I8190" s="3">
        <v>43072</v>
      </c>
      <c r="J8190" s="3">
        <v>43079</v>
      </c>
      <c r="K8190" s="8" t="str">
        <f>IF(Sales_Pipeline[[#This Row],[Close_Date]]="","",TEXT(Sales_Pipeline[[#This Row],[Close_Date]],"ddd"))</f>
        <v>Sun</v>
      </c>
      <c r="L8190" s="8" t="str">
        <f>IF(Sales_Pipeline[[#This Row],[Close_Date]]="","",TEXT(Sales_Pipeline[[#This Row],[Close_Date]],"mmm"))</f>
        <v>Dec</v>
      </c>
      <c r="M8190" s="8" t="str">
        <f>IF(Sales_Pipeline[[#This Row],[Close_Date]]="","","Q"&amp;ROUNDUP(MONTH(Sales_Pipeline[[#This Row],[Close_Date]])/3,0))</f>
        <v>Q4</v>
      </c>
      <c r="N8190" s="2" cm="1">
        <f t="array" ref="N8190">IFERROR(_xlfn.IFS(Sales_Pipeline[[#This Row],[Deal_Stage]]="Won",_xlfn.XLOOKUP(Sales_Pipeline[[#This Row],[Product]],Products!$A$2:$A$8,Products!$C$2:$C$8),Sales_Pipeline[[#This Row],[Deal_Stage]]="Lost",_xlfn.XLOOKUP(Sales_Pipeline[[#This Row],[Product]],Products!$A$2:$A$8,Products!$C$2:$C$8)),"")</f>
        <v>55</v>
      </c>
      <c r="O8190" s="2">
        <v>54</v>
      </c>
    </row>
    <row r="8191" spans="1:15" x14ac:dyDescent="0.3">
      <c r="A8191" t="s">
        <v>8337</v>
      </c>
      <c r="B8191" t="s">
        <v>10</v>
      </c>
      <c r="C8191" t="str">
        <f>_xlfn.XLOOKUP(Sales_Pipeline[[#This Row],[Sales_Agent]],Sales_Teams[Sales_Agent],Sales_Teams[Manager])</f>
        <v>Melvin Marxen</v>
      </c>
      <c r="D8191" t="str">
        <f>_xlfn.XLOOKUP(Sales_Pipeline[[#This Row],[Manager]],Sales_Teams[Manager],Sales_Teams[Regional_Office])</f>
        <v>Central</v>
      </c>
      <c r="E8191" t="s">
        <v>55</v>
      </c>
      <c r="F8191" t="s">
        <v>64</v>
      </c>
      <c r="G8191" t="str">
        <f>IFERROR(_xlfn.XLOOKUP(Sales_Pipeline[[#This Row],[Account]],Accounts!$A$2:$A$86,Accounts!$F$2:$F$86),"")</f>
        <v>United States</v>
      </c>
      <c r="H8191" t="s">
        <v>82</v>
      </c>
      <c r="I8191" s="3">
        <v>43072</v>
      </c>
      <c r="J8191" s="3">
        <v>43089</v>
      </c>
      <c r="K8191" s="8" t="str">
        <f>IF(Sales_Pipeline[[#This Row],[Close_Date]]="","",TEXT(Sales_Pipeline[[#This Row],[Close_Date]],"ddd"))</f>
        <v>Wed</v>
      </c>
      <c r="L8191" s="8" t="str">
        <f>IF(Sales_Pipeline[[#This Row],[Close_Date]]="","",TEXT(Sales_Pipeline[[#This Row],[Close_Date]],"mmm"))</f>
        <v>Dec</v>
      </c>
      <c r="M8191" s="8" t="str">
        <f>IF(Sales_Pipeline[[#This Row],[Close_Date]]="","","Q"&amp;ROUNDUP(MONTH(Sales_Pipeline[[#This Row],[Close_Date]])/3,0))</f>
        <v>Q4</v>
      </c>
      <c r="N8191" s="2" cm="1">
        <f t="array" ref="N8191">IFERROR(_xlfn.IFS(Sales_Pipeline[[#This Row],[Deal_Stage]]="Won",_xlfn.XLOOKUP(Sales_Pipeline[[#This Row],[Product]],Products!$A$2:$A$8,Products!$C$2:$C$8),Sales_Pipeline[[#This Row],[Deal_Stage]]="Lost",_xlfn.XLOOKUP(Sales_Pipeline[[#This Row],[Product]],Products!$A$2:$A$8,Products!$C$2:$C$8)),"")</f>
        <v>1096</v>
      </c>
      <c r="O8191" s="2">
        <v>0</v>
      </c>
    </row>
    <row r="8192" spans="1:15" x14ac:dyDescent="0.3">
      <c r="A8192" t="s">
        <v>8338</v>
      </c>
      <c r="B8192" t="s">
        <v>21</v>
      </c>
      <c r="C8192" t="str">
        <f>_xlfn.XLOOKUP(Sales_Pipeline[[#This Row],[Sales_Agent]],Sales_Teams[Sales_Agent],Sales_Teams[Manager])</f>
        <v>Cara Losch</v>
      </c>
      <c r="D8192" t="str">
        <f>_xlfn.XLOOKUP(Sales_Pipeline[[#This Row],[Manager]],Sales_Teams[Manager],Sales_Teams[Regional_Office])</f>
        <v>East</v>
      </c>
      <c r="E8192" t="s">
        <v>61</v>
      </c>
      <c r="F8192" t="s">
        <v>256</v>
      </c>
      <c r="G8192" t="str">
        <f>IFERROR(_xlfn.XLOOKUP(Sales_Pipeline[[#This Row],[Account]],Accounts!$A$2:$A$86,Accounts!$F$2:$F$86),"")</f>
        <v>United States</v>
      </c>
      <c r="H8192" t="s">
        <v>57</v>
      </c>
      <c r="I8192" s="3">
        <v>43072</v>
      </c>
      <c r="J8192" s="3">
        <v>43093</v>
      </c>
      <c r="K8192" s="8" t="str">
        <f>IF(Sales_Pipeline[[#This Row],[Close_Date]]="","",TEXT(Sales_Pipeline[[#This Row],[Close_Date]],"ddd"))</f>
        <v>Sun</v>
      </c>
      <c r="L8192" s="8" t="str">
        <f>IF(Sales_Pipeline[[#This Row],[Close_Date]]="","",TEXT(Sales_Pipeline[[#This Row],[Close_Date]],"mmm"))</f>
        <v>Dec</v>
      </c>
      <c r="M8192" s="8" t="str">
        <f>IF(Sales_Pipeline[[#This Row],[Close_Date]]="","","Q"&amp;ROUNDUP(MONTH(Sales_Pipeline[[#This Row],[Close_Date]])/3,0))</f>
        <v>Q4</v>
      </c>
      <c r="N8192" s="2" cm="1">
        <f t="array" ref="N8192">IFERROR(_xlfn.IFS(Sales_Pipeline[[#This Row],[Deal_Stage]]="Won",_xlfn.XLOOKUP(Sales_Pipeline[[#This Row],[Product]],Products!$A$2:$A$8,Products!$C$2:$C$8),Sales_Pipeline[[#This Row],[Deal_Stage]]="Lost",_xlfn.XLOOKUP(Sales_Pipeline[[#This Row],[Product]],Products!$A$2:$A$8,Products!$C$2:$C$8)),"")</f>
        <v>55</v>
      </c>
      <c r="O8192" s="2">
        <v>58</v>
      </c>
    </row>
    <row r="8193" spans="1:15" x14ac:dyDescent="0.3">
      <c r="A8193" t="s">
        <v>8339</v>
      </c>
      <c r="B8193" t="s">
        <v>3</v>
      </c>
      <c r="C8193" t="str">
        <f>_xlfn.XLOOKUP(Sales_Pipeline[[#This Row],[Sales_Agent]],Sales_Teams[Sales_Agent],Sales_Teams[Manager])</f>
        <v>Dustin Brinkmann</v>
      </c>
      <c r="D8193" t="str">
        <f>_xlfn.XLOOKUP(Sales_Pipeline[[#This Row],[Manager]],Sales_Teams[Manager],Sales_Teams[Regional_Office])</f>
        <v>Central</v>
      </c>
      <c r="E8193" t="s">
        <v>61</v>
      </c>
      <c r="F8193" t="s">
        <v>330</v>
      </c>
      <c r="G8193" t="str">
        <f>IFERROR(_xlfn.XLOOKUP(Sales_Pipeline[[#This Row],[Account]],Accounts!$A$2:$A$86,Accounts!$F$2:$F$86),"")</f>
        <v>Korea</v>
      </c>
      <c r="H8193" t="s">
        <v>57</v>
      </c>
      <c r="I8193" s="3">
        <v>43073</v>
      </c>
      <c r="J8193" s="3">
        <v>43082</v>
      </c>
      <c r="K8193" s="8" t="str">
        <f>IF(Sales_Pipeline[[#This Row],[Close_Date]]="","",TEXT(Sales_Pipeline[[#This Row],[Close_Date]],"ddd"))</f>
        <v>Wed</v>
      </c>
      <c r="L8193" s="8" t="str">
        <f>IF(Sales_Pipeline[[#This Row],[Close_Date]]="","",TEXT(Sales_Pipeline[[#This Row],[Close_Date]],"mmm"))</f>
        <v>Dec</v>
      </c>
      <c r="M8193" s="8" t="str">
        <f>IF(Sales_Pipeline[[#This Row],[Close_Date]]="","","Q"&amp;ROUNDUP(MONTH(Sales_Pipeline[[#This Row],[Close_Date]])/3,0))</f>
        <v>Q4</v>
      </c>
      <c r="N8193" s="2" cm="1">
        <f t="array" ref="N8193">IFERROR(_xlfn.IFS(Sales_Pipeline[[#This Row],[Deal_Stage]]="Won",_xlfn.XLOOKUP(Sales_Pipeline[[#This Row],[Product]],Products!$A$2:$A$8,Products!$C$2:$C$8),Sales_Pipeline[[#This Row],[Deal_Stage]]="Lost",_xlfn.XLOOKUP(Sales_Pipeline[[#This Row],[Product]],Products!$A$2:$A$8,Products!$C$2:$C$8)),"")</f>
        <v>55</v>
      </c>
      <c r="O8193" s="2">
        <v>57</v>
      </c>
    </row>
    <row r="8194" spans="1:15" x14ac:dyDescent="0.3">
      <c r="A8194" t="s">
        <v>8340</v>
      </c>
      <c r="B8194" t="s">
        <v>13</v>
      </c>
      <c r="C8194" t="str">
        <f>_xlfn.XLOOKUP(Sales_Pipeline[[#This Row],[Sales_Agent]],Sales_Teams[Sales_Agent],Sales_Teams[Manager])</f>
        <v>Melvin Marxen</v>
      </c>
      <c r="D8194" t="str">
        <f>_xlfn.XLOOKUP(Sales_Pipeline[[#This Row],[Manager]],Sales_Teams[Manager],Sales_Teams[Regional_Office])</f>
        <v>Central</v>
      </c>
      <c r="E8194" t="s">
        <v>61</v>
      </c>
      <c r="F8194" t="s">
        <v>507</v>
      </c>
      <c r="G8194" t="str">
        <f>IFERROR(_xlfn.XLOOKUP(Sales_Pipeline[[#This Row],[Account]],Accounts!$A$2:$A$86,Accounts!$F$2:$F$86),"")</f>
        <v>Belgium</v>
      </c>
      <c r="H8194" t="s">
        <v>82</v>
      </c>
      <c r="I8194" s="3">
        <v>43073</v>
      </c>
      <c r="J8194" s="3">
        <v>43093</v>
      </c>
      <c r="K8194" s="8" t="str">
        <f>IF(Sales_Pipeline[[#This Row],[Close_Date]]="","",TEXT(Sales_Pipeline[[#This Row],[Close_Date]],"ddd"))</f>
        <v>Sun</v>
      </c>
      <c r="L8194" s="8" t="str">
        <f>IF(Sales_Pipeline[[#This Row],[Close_Date]]="","",TEXT(Sales_Pipeline[[#This Row],[Close_Date]],"mmm"))</f>
        <v>Dec</v>
      </c>
      <c r="M8194" s="8" t="str">
        <f>IF(Sales_Pipeline[[#This Row],[Close_Date]]="","","Q"&amp;ROUNDUP(MONTH(Sales_Pipeline[[#This Row],[Close_Date]])/3,0))</f>
        <v>Q4</v>
      </c>
      <c r="N8194" s="2" cm="1">
        <f t="array" ref="N8194">IFERROR(_xlfn.IFS(Sales_Pipeline[[#This Row],[Deal_Stage]]="Won",_xlfn.XLOOKUP(Sales_Pipeline[[#This Row],[Product]],Products!$A$2:$A$8,Products!$C$2:$C$8),Sales_Pipeline[[#This Row],[Deal_Stage]]="Lost",_xlfn.XLOOKUP(Sales_Pipeline[[#This Row],[Product]],Products!$A$2:$A$8,Products!$C$2:$C$8)),"")</f>
        <v>55</v>
      </c>
      <c r="O8194" s="2">
        <v>0</v>
      </c>
    </row>
    <row r="8195" spans="1:15" x14ac:dyDescent="0.3">
      <c r="A8195" t="s">
        <v>8341</v>
      </c>
      <c r="B8195" t="s">
        <v>13</v>
      </c>
      <c r="C8195" t="str">
        <f>_xlfn.XLOOKUP(Sales_Pipeline[[#This Row],[Sales_Agent]],Sales_Teams[Sales_Agent],Sales_Teams[Manager])</f>
        <v>Melvin Marxen</v>
      </c>
      <c r="D8195" t="str">
        <f>_xlfn.XLOOKUP(Sales_Pipeline[[#This Row],[Manager]],Sales_Teams[Manager],Sales_Teams[Regional_Office])</f>
        <v>Central</v>
      </c>
      <c r="E8195" t="s">
        <v>55</v>
      </c>
      <c r="F8195" t="s">
        <v>333</v>
      </c>
      <c r="G8195" t="str">
        <f>IFERROR(_xlfn.XLOOKUP(Sales_Pipeline[[#This Row],[Account]],Accounts!$A$2:$A$86,Accounts!$F$2:$F$86),"")</f>
        <v>United States</v>
      </c>
      <c r="H8195" t="s">
        <v>57</v>
      </c>
      <c r="I8195" s="3">
        <v>43073</v>
      </c>
      <c r="J8195" s="3">
        <v>43080</v>
      </c>
      <c r="K8195" s="8" t="str">
        <f>IF(Sales_Pipeline[[#This Row],[Close_Date]]="","",TEXT(Sales_Pipeline[[#This Row],[Close_Date]],"ddd"))</f>
        <v>Mon</v>
      </c>
      <c r="L8195" s="8" t="str">
        <f>IF(Sales_Pipeline[[#This Row],[Close_Date]]="","",TEXT(Sales_Pipeline[[#This Row],[Close_Date]],"mmm"))</f>
        <v>Dec</v>
      </c>
      <c r="M8195" s="8" t="str">
        <f>IF(Sales_Pipeline[[#This Row],[Close_Date]]="","","Q"&amp;ROUNDUP(MONTH(Sales_Pipeline[[#This Row],[Close_Date]])/3,0))</f>
        <v>Q4</v>
      </c>
      <c r="N8195" s="2" cm="1">
        <f t="array" ref="N8195">IFERROR(_xlfn.IFS(Sales_Pipeline[[#This Row],[Deal_Stage]]="Won",_xlfn.XLOOKUP(Sales_Pipeline[[#This Row],[Product]],Products!$A$2:$A$8,Products!$C$2:$C$8),Sales_Pipeline[[#This Row],[Deal_Stage]]="Lost",_xlfn.XLOOKUP(Sales_Pipeline[[#This Row],[Product]],Products!$A$2:$A$8,Products!$C$2:$C$8)),"")</f>
        <v>1096</v>
      </c>
      <c r="O8195" s="2">
        <v>1110</v>
      </c>
    </row>
    <row r="8196" spans="1:15" x14ac:dyDescent="0.3">
      <c r="A8196" t="s">
        <v>8342</v>
      </c>
      <c r="B8196" t="s">
        <v>7</v>
      </c>
      <c r="C8196" t="str">
        <f>_xlfn.XLOOKUP(Sales_Pipeline[[#This Row],[Sales_Agent]],Sales_Teams[Sales_Agent],Sales_Teams[Manager])</f>
        <v>Dustin Brinkmann</v>
      </c>
      <c r="D8196" t="str">
        <f>_xlfn.XLOOKUP(Sales_Pipeline[[#This Row],[Manager]],Sales_Teams[Manager],Sales_Teams[Regional_Office])</f>
        <v>Central</v>
      </c>
      <c r="E8196" t="s">
        <v>61</v>
      </c>
      <c r="F8196" t="s">
        <v>147</v>
      </c>
      <c r="G8196" t="str">
        <f>IFERROR(_xlfn.XLOOKUP(Sales_Pipeline[[#This Row],[Account]],Accounts!$A$2:$A$86,Accounts!$F$2:$F$86),"")</f>
        <v>United States</v>
      </c>
      <c r="H8196" t="s">
        <v>57</v>
      </c>
      <c r="I8196" s="3">
        <v>43073</v>
      </c>
      <c r="J8196" s="3">
        <v>43077</v>
      </c>
      <c r="K8196" s="8" t="str">
        <f>IF(Sales_Pipeline[[#This Row],[Close_Date]]="","",TEXT(Sales_Pipeline[[#This Row],[Close_Date]],"ddd"))</f>
        <v>Fri</v>
      </c>
      <c r="L8196" s="8" t="str">
        <f>IF(Sales_Pipeline[[#This Row],[Close_Date]]="","",TEXT(Sales_Pipeline[[#This Row],[Close_Date]],"mmm"))</f>
        <v>Dec</v>
      </c>
      <c r="M8196" s="8" t="str">
        <f>IF(Sales_Pipeline[[#This Row],[Close_Date]]="","","Q"&amp;ROUNDUP(MONTH(Sales_Pipeline[[#This Row],[Close_Date]])/3,0))</f>
        <v>Q4</v>
      </c>
      <c r="N8196" s="2" cm="1">
        <f t="array" ref="N8196">IFERROR(_xlfn.IFS(Sales_Pipeline[[#This Row],[Deal_Stage]]="Won",_xlfn.XLOOKUP(Sales_Pipeline[[#This Row],[Product]],Products!$A$2:$A$8,Products!$C$2:$C$8),Sales_Pipeline[[#This Row],[Deal_Stage]]="Lost",_xlfn.XLOOKUP(Sales_Pipeline[[#This Row],[Product]],Products!$A$2:$A$8,Products!$C$2:$C$8)),"")</f>
        <v>55</v>
      </c>
      <c r="O8196" s="2">
        <v>57</v>
      </c>
    </row>
    <row r="8197" spans="1:15" x14ac:dyDescent="0.3">
      <c r="A8197" t="s">
        <v>8343</v>
      </c>
      <c r="B8197" t="s">
        <v>44</v>
      </c>
      <c r="C8197" t="str">
        <f>_xlfn.XLOOKUP(Sales_Pipeline[[#This Row],[Sales_Agent]],Sales_Teams[Sales_Agent],Sales_Teams[Manager])</f>
        <v>Summer Sewald</v>
      </c>
      <c r="D8197" t="str">
        <f>_xlfn.XLOOKUP(Sales_Pipeline[[#This Row],[Manager]],Sales_Teams[Manager],Sales_Teams[Regional_Office])</f>
        <v>West</v>
      </c>
      <c r="E8197" t="s">
        <v>8953</v>
      </c>
      <c r="F8197" t="s">
        <v>89</v>
      </c>
      <c r="G8197" t="str">
        <f>IFERROR(_xlfn.XLOOKUP(Sales_Pipeline[[#This Row],[Account]],Accounts!$A$2:$A$86,Accounts!$F$2:$F$86),"")</f>
        <v>United States</v>
      </c>
      <c r="H8197" t="s">
        <v>82</v>
      </c>
      <c r="I8197" s="3">
        <v>43073</v>
      </c>
      <c r="J8197" s="3">
        <v>43089</v>
      </c>
      <c r="K8197" s="8" t="str">
        <f>IF(Sales_Pipeline[[#This Row],[Close_Date]]="","",TEXT(Sales_Pipeline[[#This Row],[Close_Date]],"ddd"))</f>
        <v>Wed</v>
      </c>
      <c r="L8197" s="8" t="str">
        <f>IF(Sales_Pipeline[[#This Row],[Close_Date]]="","",TEXT(Sales_Pipeline[[#This Row],[Close_Date]],"mmm"))</f>
        <v>Dec</v>
      </c>
      <c r="M8197" s="8" t="str">
        <f>IF(Sales_Pipeline[[#This Row],[Close_Date]]="","","Q"&amp;ROUNDUP(MONTH(Sales_Pipeline[[#This Row],[Close_Date]])/3,0))</f>
        <v>Q4</v>
      </c>
      <c r="N8197" s="2" cm="1">
        <f t="array" ref="N8197">IFERROR(_xlfn.IFS(Sales_Pipeline[[#This Row],[Deal_Stage]]="Won",_xlfn.XLOOKUP(Sales_Pipeline[[#This Row],[Product]],Products!$A$2:$A$8,Products!$C$2:$C$8),Sales_Pipeline[[#This Row],[Deal_Stage]]="Lost",_xlfn.XLOOKUP(Sales_Pipeline[[#This Row],[Product]],Products!$A$2:$A$8,Products!$C$2:$C$8)),"")</f>
        <v>4821</v>
      </c>
      <c r="O8197" s="2">
        <v>0</v>
      </c>
    </row>
    <row r="8198" spans="1:15" x14ac:dyDescent="0.3">
      <c r="A8198" t="s">
        <v>8344</v>
      </c>
      <c r="B8198" t="s">
        <v>44</v>
      </c>
      <c r="C8198" t="str">
        <f>_xlfn.XLOOKUP(Sales_Pipeline[[#This Row],[Sales_Agent]],Sales_Teams[Sales_Agent],Sales_Teams[Manager])</f>
        <v>Summer Sewald</v>
      </c>
      <c r="D8198" t="str">
        <f>_xlfn.XLOOKUP(Sales_Pipeline[[#This Row],[Manager]],Sales_Teams[Manager],Sales_Teams[Regional_Office])</f>
        <v>West</v>
      </c>
      <c r="E8198" t="s">
        <v>61</v>
      </c>
      <c r="F8198" t="s">
        <v>175</v>
      </c>
      <c r="G8198" t="str">
        <f>IFERROR(_xlfn.XLOOKUP(Sales_Pipeline[[#This Row],[Account]],Accounts!$A$2:$A$86,Accounts!$F$2:$F$86),"")</f>
        <v>Brazil</v>
      </c>
      <c r="H8198" t="s">
        <v>57</v>
      </c>
      <c r="I8198" s="3">
        <v>43073</v>
      </c>
      <c r="J8198" s="3">
        <v>43084</v>
      </c>
      <c r="K8198" s="8" t="str">
        <f>IF(Sales_Pipeline[[#This Row],[Close_Date]]="","",TEXT(Sales_Pipeline[[#This Row],[Close_Date]],"ddd"))</f>
        <v>Fri</v>
      </c>
      <c r="L8198" s="8" t="str">
        <f>IF(Sales_Pipeline[[#This Row],[Close_Date]]="","",TEXT(Sales_Pipeline[[#This Row],[Close_Date]],"mmm"))</f>
        <v>Dec</v>
      </c>
      <c r="M8198" s="8" t="str">
        <f>IF(Sales_Pipeline[[#This Row],[Close_Date]]="","","Q"&amp;ROUNDUP(MONTH(Sales_Pipeline[[#This Row],[Close_Date]])/3,0))</f>
        <v>Q4</v>
      </c>
      <c r="N8198" s="2" cm="1">
        <f t="array" ref="N8198">IFERROR(_xlfn.IFS(Sales_Pipeline[[#This Row],[Deal_Stage]]="Won",_xlfn.XLOOKUP(Sales_Pipeline[[#This Row],[Product]],Products!$A$2:$A$8,Products!$C$2:$C$8),Sales_Pipeline[[#This Row],[Deal_Stage]]="Lost",_xlfn.XLOOKUP(Sales_Pipeline[[#This Row],[Product]],Products!$A$2:$A$8,Products!$C$2:$C$8)),"")</f>
        <v>55</v>
      </c>
      <c r="O8198" s="2">
        <v>64</v>
      </c>
    </row>
    <row r="8199" spans="1:15" x14ac:dyDescent="0.3">
      <c r="A8199" t="s">
        <v>8345</v>
      </c>
      <c r="B8199" t="s">
        <v>30</v>
      </c>
      <c r="C8199" t="str">
        <f>_xlfn.XLOOKUP(Sales_Pipeline[[#This Row],[Sales_Agent]],Sales_Teams[Sales_Agent],Sales_Teams[Manager])</f>
        <v>Rocco Neubert</v>
      </c>
      <c r="D8199" t="str">
        <f>_xlfn.XLOOKUP(Sales_Pipeline[[#This Row],[Manager]],Sales_Teams[Manager],Sales_Teams[Regional_Office])</f>
        <v>East</v>
      </c>
      <c r="E8199" t="s">
        <v>84</v>
      </c>
      <c r="F8199" t="s">
        <v>116</v>
      </c>
      <c r="G8199" t="str">
        <f>IFERROR(_xlfn.XLOOKUP(Sales_Pipeline[[#This Row],[Account]],Accounts!$A$2:$A$86,Accounts!$F$2:$F$86),"")</f>
        <v>United States</v>
      </c>
      <c r="H8199" t="s">
        <v>57</v>
      </c>
      <c r="I8199" s="3">
        <v>43074</v>
      </c>
      <c r="J8199" s="3">
        <v>43076</v>
      </c>
      <c r="K8199" s="8" t="str">
        <f>IF(Sales_Pipeline[[#This Row],[Close_Date]]="","",TEXT(Sales_Pipeline[[#This Row],[Close_Date]],"ddd"))</f>
        <v>Thu</v>
      </c>
      <c r="L8199" s="8" t="str">
        <f>IF(Sales_Pipeline[[#This Row],[Close_Date]]="","",TEXT(Sales_Pipeline[[#This Row],[Close_Date]],"mmm"))</f>
        <v>Dec</v>
      </c>
      <c r="M8199" s="8" t="str">
        <f>IF(Sales_Pipeline[[#This Row],[Close_Date]]="","","Q"&amp;ROUNDUP(MONTH(Sales_Pipeline[[#This Row],[Close_Date]])/3,0))</f>
        <v>Q4</v>
      </c>
      <c r="N8199" s="2" cm="1">
        <f t="array" ref="N8199">IFERROR(_xlfn.IFS(Sales_Pipeline[[#This Row],[Deal_Stage]]="Won",_xlfn.XLOOKUP(Sales_Pipeline[[#This Row],[Product]],Products!$A$2:$A$8,Products!$C$2:$C$8),Sales_Pipeline[[#This Row],[Deal_Stage]]="Lost",_xlfn.XLOOKUP(Sales_Pipeline[[#This Row],[Product]],Products!$A$2:$A$8,Products!$C$2:$C$8)),"")</f>
        <v>5482</v>
      </c>
      <c r="O8199" s="2">
        <v>5172</v>
      </c>
    </row>
    <row r="8200" spans="1:15" x14ac:dyDescent="0.3">
      <c r="A8200" t="s">
        <v>8346</v>
      </c>
      <c r="B8200" t="s">
        <v>20</v>
      </c>
      <c r="C8200" t="str">
        <f>_xlfn.XLOOKUP(Sales_Pipeline[[#This Row],[Sales_Agent]],Sales_Teams[Sales_Agent],Sales_Teams[Manager])</f>
        <v>Cara Losch</v>
      </c>
      <c r="D8200" t="str">
        <f>_xlfn.XLOOKUP(Sales_Pipeline[[#This Row],[Manager]],Sales_Teams[Manager],Sales_Teams[Regional_Office])</f>
        <v>East</v>
      </c>
      <c r="E8200" t="s">
        <v>55</v>
      </c>
      <c r="F8200" t="s">
        <v>116</v>
      </c>
      <c r="G8200" t="str">
        <f>IFERROR(_xlfn.XLOOKUP(Sales_Pipeline[[#This Row],[Account]],Accounts!$A$2:$A$86,Accounts!$F$2:$F$86),"")</f>
        <v>United States</v>
      </c>
      <c r="H8200" t="s">
        <v>82</v>
      </c>
      <c r="I8200" s="3">
        <v>43074</v>
      </c>
      <c r="J8200" s="3">
        <v>43096</v>
      </c>
      <c r="K8200" s="8" t="str">
        <f>IF(Sales_Pipeline[[#This Row],[Close_Date]]="","",TEXT(Sales_Pipeline[[#This Row],[Close_Date]],"ddd"))</f>
        <v>Wed</v>
      </c>
      <c r="L8200" s="8" t="str">
        <f>IF(Sales_Pipeline[[#This Row],[Close_Date]]="","",TEXT(Sales_Pipeline[[#This Row],[Close_Date]],"mmm"))</f>
        <v>Dec</v>
      </c>
      <c r="M8200" s="8" t="str">
        <f>IF(Sales_Pipeline[[#This Row],[Close_Date]]="","","Q"&amp;ROUNDUP(MONTH(Sales_Pipeline[[#This Row],[Close_Date]])/3,0))</f>
        <v>Q4</v>
      </c>
      <c r="N8200" s="2" cm="1">
        <f t="array" ref="N8200">IFERROR(_xlfn.IFS(Sales_Pipeline[[#This Row],[Deal_Stage]]="Won",_xlfn.XLOOKUP(Sales_Pipeline[[#This Row],[Product]],Products!$A$2:$A$8,Products!$C$2:$C$8),Sales_Pipeline[[#This Row],[Deal_Stage]]="Lost",_xlfn.XLOOKUP(Sales_Pipeline[[#This Row],[Product]],Products!$A$2:$A$8,Products!$C$2:$C$8)),"")</f>
        <v>1096</v>
      </c>
      <c r="O8200" s="2">
        <v>0</v>
      </c>
    </row>
    <row r="8201" spans="1:15" x14ac:dyDescent="0.3">
      <c r="A8201" t="s">
        <v>8347</v>
      </c>
      <c r="B8201" t="s">
        <v>42</v>
      </c>
      <c r="C8201" t="str">
        <f>_xlfn.XLOOKUP(Sales_Pipeline[[#This Row],[Sales_Agent]],Sales_Teams[Sales_Agent],Sales_Teams[Manager])</f>
        <v>Summer Sewald</v>
      </c>
      <c r="D8201" t="str">
        <f>_xlfn.XLOOKUP(Sales_Pipeline[[#This Row],[Manager]],Sales_Teams[Manager],Sales_Teams[Regional_Office])</f>
        <v>West</v>
      </c>
      <c r="E8201" t="s">
        <v>63</v>
      </c>
      <c r="F8201" t="s">
        <v>143</v>
      </c>
      <c r="G8201" t="str">
        <f>IFERROR(_xlfn.XLOOKUP(Sales_Pipeline[[#This Row],[Account]],Accounts!$A$2:$A$86,Accounts!$F$2:$F$86),"")</f>
        <v>United States</v>
      </c>
      <c r="H8201" t="s">
        <v>82</v>
      </c>
      <c r="I8201" s="3">
        <v>43074</v>
      </c>
      <c r="J8201" s="3">
        <v>43094</v>
      </c>
      <c r="K8201" s="8" t="str">
        <f>IF(Sales_Pipeline[[#This Row],[Close_Date]]="","",TEXT(Sales_Pipeline[[#This Row],[Close_Date]],"ddd"))</f>
        <v>Mon</v>
      </c>
      <c r="L8201" s="8" t="str">
        <f>IF(Sales_Pipeline[[#This Row],[Close_Date]]="","",TEXT(Sales_Pipeline[[#This Row],[Close_Date]],"mmm"))</f>
        <v>Dec</v>
      </c>
      <c r="M8201" s="8" t="str">
        <f>IF(Sales_Pipeline[[#This Row],[Close_Date]]="","","Q"&amp;ROUNDUP(MONTH(Sales_Pipeline[[#This Row],[Close_Date]])/3,0))</f>
        <v>Q4</v>
      </c>
      <c r="N8201" s="2" cm="1">
        <f t="array" ref="N8201">IFERROR(_xlfn.IFS(Sales_Pipeline[[#This Row],[Deal_Stage]]="Won",_xlfn.XLOOKUP(Sales_Pipeline[[#This Row],[Product]],Products!$A$2:$A$8,Products!$C$2:$C$8),Sales_Pipeline[[#This Row],[Deal_Stage]]="Lost",_xlfn.XLOOKUP(Sales_Pipeline[[#This Row],[Product]],Products!$A$2:$A$8,Products!$C$2:$C$8)),"")</f>
        <v>550</v>
      </c>
      <c r="O8201" s="2">
        <v>0</v>
      </c>
    </row>
    <row r="8202" spans="1:15" x14ac:dyDescent="0.3">
      <c r="A8202" t="s">
        <v>8348</v>
      </c>
      <c r="B8202" t="s">
        <v>37</v>
      </c>
      <c r="C8202" t="str">
        <f>_xlfn.XLOOKUP(Sales_Pipeline[[#This Row],[Sales_Agent]],Sales_Teams[Sales_Agent],Sales_Teams[Manager])</f>
        <v>Celia Rouche</v>
      </c>
      <c r="D8202" t="str">
        <f>_xlfn.XLOOKUP(Sales_Pipeline[[#This Row],[Manager]],Sales_Teams[Manager],Sales_Teams[Regional_Office])</f>
        <v>West</v>
      </c>
      <c r="E8202" t="s">
        <v>61</v>
      </c>
      <c r="F8202" t="s">
        <v>211</v>
      </c>
      <c r="G8202" t="str">
        <f>IFERROR(_xlfn.XLOOKUP(Sales_Pipeline[[#This Row],[Account]],Accounts!$A$2:$A$86,Accounts!$F$2:$F$86),"")</f>
        <v>United States</v>
      </c>
      <c r="H8202" t="s">
        <v>82</v>
      </c>
      <c r="I8202" s="3">
        <v>43074</v>
      </c>
      <c r="J8202" s="3">
        <v>43088</v>
      </c>
      <c r="K8202" s="8" t="str">
        <f>IF(Sales_Pipeline[[#This Row],[Close_Date]]="","",TEXT(Sales_Pipeline[[#This Row],[Close_Date]],"ddd"))</f>
        <v>Tue</v>
      </c>
      <c r="L8202" s="8" t="str">
        <f>IF(Sales_Pipeline[[#This Row],[Close_Date]]="","",TEXT(Sales_Pipeline[[#This Row],[Close_Date]],"mmm"))</f>
        <v>Dec</v>
      </c>
      <c r="M8202" s="8" t="str">
        <f>IF(Sales_Pipeline[[#This Row],[Close_Date]]="","","Q"&amp;ROUNDUP(MONTH(Sales_Pipeline[[#This Row],[Close_Date]])/3,0))</f>
        <v>Q4</v>
      </c>
      <c r="N8202" s="2" cm="1">
        <f t="array" ref="N8202">IFERROR(_xlfn.IFS(Sales_Pipeline[[#This Row],[Deal_Stage]]="Won",_xlfn.XLOOKUP(Sales_Pipeline[[#This Row],[Product]],Products!$A$2:$A$8,Products!$C$2:$C$8),Sales_Pipeline[[#This Row],[Deal_Stage]]="Lost",_xlfn.XLOOKUP(Sales_Pipeline[[#This Row],[Product]],Products!$A$2:$A$8,Products!$C$2:$C$8)),"")</f>
        <v>55</v>
      </c>
      <c r="O8202" s="2">
        <v>0</v>
      </c>
    </row>
    <row r="8203" spans="1:15" x14ac:dyDescent="0.3">
      <c r="A8203" t="s">
        <v>8349</v>
      </c>
      <c r="B8203" t="s">
        <v>14</v>
      </c>
      <c r="C8203" t="str">
        <f>_xlfn.XLOOKUP(Sales_Pipeline[[#This Row],[Sales_Agent]],Sales_Teams[Sales_Agent],Sales_Teams[Manager])</f>
        <v>Melvin Marxen</v>
      </c>
      <c r="D8203" t="str">
        <f>_xlfn.XLOOKUP(Sales_Pipeline[[#This Row],[Manager]],Sales_Teams[Manager],Sales_Teams[Regional_Office])</f>
        <v>Central</v>
      </c>
      <c r="E8203" t="s">
        <v>84</v>
      </c>
      <c r="F8203" t="s">
        <v>155</v>
      </c>
      <c r="G8203" t="str">
        <f>IFERROR(_xlfn.XLOOKUP(Sales_Pipeline[[#This Row],[Account]],Accounts!$A$2:$A$86,Accounts!$F$2:$F$86),"")</f>
        <v>United States</v>
      </c>
      <c r="H8203" t="s">
        <v>57</v>
      </c>
      <c r="I8203" s="3">
        <v>43074</v>
      </c>
      <c r="J8203" s="3">
        <v>43088</v>
      </c>
      <c r="K8203" s="8" t="str">
        <f>IF(Sales_Pipeline[[#This Row],[Close_Date]]="","",TEXT(Sales_Pipeline[[#This Row],[Close_Date]],"ddd"))</f>
        <v>Tue</v>
      </c>
      <c r="L8203" s="8" t="str">
        <f>IF(Sales_Pipeline[[#This Row],[Close_Date]]="","",TEXT(Sales_Pipeline[[#This Row],[Close_Date]],"mmm"))</f>
        <v>Dec</v>
      </c>
      <c r="M8203" s="8" t="str">
        <f>IF(Sales_Pipeline[[#This Row],[Close_Date]]="","","Q"&amp;ROUNDUP(MONTH(Sales_Pipeline[[#This Row],[Close_Date]])/3,0))</f>
        <v>Q4</v>
      </c>
      <c r="N8203" s="2" cm="1">
        <f t="array" ref="N8203">IFERROR(_xlfn.IFS(Sales_Pipeline[[#This Row],[Deal_Stage]]="Won",_xlfn.XLOOKUP(Sales_Pipeline[[#This Row],[Product]],Products!$A$2:$A$8,Products!$C$2:$C$8),Sales_Pipeline[[#This Row],[Deal_Stage]]="Lost",_xlfn.XLOOKUP(Sales_Pipeline[[#This Row],[Product]],Products!$A$2:$A$8,Products!$C$2:$C$8)),"")</f>
        <v>5482</v>
      </c>
      <c r="O8203" s="2">
        <v>6141</v>
      </c>
    </row>
    <row r="8204" spans="1:15" x14ac:dyDescent="0.3">
      <c r="A8204" t="s">
        <v>8350</v>
      </c>
      <c r="B8204" t="s">
        <v>17</v>
      </c>
      <c r="C8204" t="str">
        <f>_xlfn.XLOOKUP(Sales_Pipeline[[#This Row],[Sales_Agent]],Sales_Teams[Sales_Agent],Sales_Teams[Manager])</f>
        <v>Cara Losch</v>
      </c>
      <c r="D8204" t="str">
        <f>_xlfn.XLOOKUP(Sales_Pipeline[[#This Row],[Manager]],Sales_Teams[Manager],Sales_Teams[Regional_Office])</f>
        <v>East</v>
      </c>
      <c r="E8204" t="s">
        <v>61</v>
      </c>
      <c r="G8204" t="str">
        <f>IFERROR(_xlfn.XLOOKUP(Sales_Pipeline[[#This Row],[Account]],Accounts!$A$2:$A$86,Accounts!$F$2:$F$86),"")</f>
        <v/>
      </c>
      <c r="H8204" t="s">
        <v>77</v>
      </c>
      <c r="I8204" s="3">
        <v>43074</v>
      </c>
      <c r="K8204" s="8" t="str">
        <f>IF(Sales_Pipeline[[#This Row],[Close_Date]]="","",TEXT(Sales_Pipeline[[#This Row],[Close_Date]],"ddd"))</f>
        <v/>
      </c>
      <c r="L8204" s="8" t="str">
        <f>IF(Sales_Pipeline[[#This Row],[Close_Date]]="","",TEXT(Sales_Pipeline[[#This Row],[Close_Date]],"mmm"))</f>
        <v/>
      </c>
      <c r="M8204" s="8" t="str">
        <f>IF(Sales_Pipeline[[#This Row],[Close_Date]]="","","Q"&amp;ROUNDUP(MONTH(Sales_Pipeline[[#This Row],[Close_Date]])/3,0))</f>
        <v/>
      </c>
      <c r="N8204" s="2" t="str" cm="1">
        <f t="array" ref="N8204">IFERROR(_xlfn.IFS(Sales_Pipeline[[#This Row],[Deal_Stage]]="Won",_xlfn.XLOOKUP(Sales_Pipeline[[#This Row],[Product]],Products!$A$2:$A$8,Products!$C$2:$C$8),Sales_Pipeline[[#This Row],[Deal_Stage]]="Lost",_xlfn.XLOOKUP(Sales_Pipeline[[#This Row],[Product]],Products!$A$2:$A$8,Products!$C$2:$C$8)),"")</f>
        <v/>
      </c>
      <c r="O8204" s="2">
        <v>0</v>
      </c>
    </row>
    <row r="8205" spans="1:15" x14ac:dyDescent="0.3">
      <c r="A8205" t="s">
        <v>8351</v>
      </c>
      <c r="B8205" t="s">
        <v>3</v>
      </c>
      <c r="C8205" t="str">
        <f>_xlfn.XLOOKUP(Sales_Pipeline[[#This Row],[Sales_Agent]],Sales_Teams[Sales_Agent],Sales_Teams[Manager])</f>
        <v>Dustin Brinkmann</v>
      </c>
      <c r="D8205" t="str">
        <f>_xlfn.XLOOKUP(Sales_Pipeline[[#This Row],[Manager]],Sales_Teams[Manager],Sales_Teams[Regional_Office])</f>
        <v>Central</v>
      </c>
      <c r="E8205" t="s">
        <v>61</v>
      </c>
      <c r="F8205" t="s">
        <v>204</v>
      </c>
      <c r="G8205" t="str">
        <f>IFERROR(_xlfn.XLOOKUP(Sales_Pipeline[[#This Row],[Account]],Accounts!$A$2:$A$86,Accounts!$F$2:$F$86),"")</f>
        <v>United States</v>
      </c>
      <c r="H8205" t="s">
        <v>57</v>
      </c>
      <c r="I8205" s="3">
        <v>43075</v>
      </c>
      <c r="J8205" s="3">
        <v>43083</v>
      </c>
      <c r="K8205" s="8" t="str">
        <f>IF(Sales_Pipeline[[#This Row],[Close_Date]]="","",TEXT(Sales_Pipeline[[#This Row],[Close_Date]],"ddd"))</f>
        <v>Thu</v>
      </c>
      <c r="L8205" s="8" t="str">
        <f>IF(Sales_Pipeline[[#This Row],[Close_Date]]="","",TEXT(Sales_Pipeline[[#This Row],[Close_Date]],"mmm"))</f>
        <v>Dec</v>
      </c>
      <c r="M8205" s="8" t="str">
        <f>IF(Sales_Pipeline[[#This Row],[Close_Date]]="","","Q"&amp;ROUNDUP(MONTH(Sales_Pipeline[[#This Row],[Close_Date]])/3,0))</f>
        <v>Q4</v>
      </c>
      <c r="N8205" s="2" cm="1">
        <f t="array" ref="N8205">IFERROR(_xlfn.IFS(Sales_Pipeline[[#This Row],[Deal_Stage]]="Won",_xlfn.XLOOKUP(Sales_Pipeline[[#This Row],[Product]],Products!$A$2:$A$8,Products!$C$2:$C$8),Sales_Pipeline[[#This Row],[Deal_Stage]]="Lost",_xlfn.XLOOKUP(Sales_Pipeline[[#This Row],[Product]],Products!$A$2:$A$8,Products!$C$2:$C$8)),"")</f>
        <v>55</v>
      </c>
      <c r="O8205" s="2">
        <v>56</v>
      </c>
    </row>
    <row r="8206" spans="1:15" x14ac:dyDescent="0.3">
      <c r="A8206" t="s">
        <v>8352</v>
      </c>
      <c r="B8206" t="s">
        <v>6</v>
      </c>
      <c r="C8206" t="str">
        <f>_xlfn.XLOOKUP(Sales_Pipeline[[#This Row],[Sales_Agent]],Sales_Teams[Sales_Agent],Sales_Teams[Manager])</f>
        <v>Dustin Brinkmann</v>
      </c>
      <c r="D8206" t="str">
        <f>_xlfn.XLOOKUP(Sales_Pipeline[[#This Row],[Manager]],Sales_Teams[Manager],Sales_Teams[Regional_Office])</f>
        <v>Central</v>
      </c>
      <c r="E8206" t="s">
        <v>63</v>
      </c>
      <c r="F8206" t="s">
        <v>214</v>
      </c>
      <c r="G8206" t="str">
        <f>IFERROR(_xlfn.XLOOKUP(Sales_Pipeline[[#This Row],[Account]],Accounts!$A$2:$A$86,Accounts!$F$2:$F$86),"")</f>
        <v>United States</v>
      </c>
      <c r="H8206" t="s">
        <v>57</v>
      </c>
      <c r="I8206" s="3">
        <v>43075</v>
      </c>
      <c r="J8206" s="3">
        <v>43081</v>
      </c>
      <c r="K8206" s="8" t="str">
        <f>IF(Sales_Pipeline[[#This Row],[Close_Date]]="","",TEXT(Sales_Pipeline[[#This Row],[Close_Date]],"ddd"))</f>
        <v>Tue</v>
      </c>
      <c r="L8206" s="8" t="str">
        <f>IF(Sales_Pipeline[[#This Row],[Close_Date]]="","",TEXT(Sales_Pipeline[[#This Row],[Close_Date]],"mmm"))</f>
        <v>Dec</v>
      </c>
      <c r="M8206" s="8" t="str">
        <f>IF(Sales_Pipeline[[#This Row],[Close_Date]]="","","Q"&amp;ROUNDUP(MONTH(Sales_Pipeline[[#This Row],[Close_Date]])/3,0))</f>
        <v>Q4</v>
      </c>
      <c r="N8206" s="2" cm="1">
        <f t="array" ref="N8206">IFERROR(_xlfn.IFS(Sales_Pipeline[[#This Row],[Deal_Stage]]="Won",_xlfn.XLOOKUP(Sales_Pipeline[[#This Row],[Product]],Products!$A$2:$A$8,Products!$C$2:$C$8),Sales_Pipeline[[#This Row],[Deal_Stage]]="Lost",_xlfn.XLOOKUP(Sales_Pipeline[[#This Row],[Product]],Products!$A$2:$A$8,Products!$C$2:$C$8)),"")</f>
        <v>550</v>
      </c>
      <c r="O8206" s="2">
        <v>515</v>
      </c>
    </row>
    <row r="8207" spans="1:15" x14ac:dyDescent="0.3">
      <c r="A8207" t="s">
        <v>8353</v>
      </c>
      <c r="B8207" t="s">
        <v>28</v>
      </c>
      <c r="C8207" t="str">
        <f>_xlfn.XLOOKUP(Sales_Pipeline[[#This Row],[Sales_Agent]],Sales_Teams[Sales_Agent],Sales_Teams[Manager])</f>
        <v>Rocco Neubert</v>
      </c>
      <c r="D8207" t="str">
        <f>_xlfn.XLOOKUP(Sales_Pipeline[[#This Row],[Manager]],Sales_Teams[Manager],Sales_Teams[Regional_Office])</f>
        <v>East</v>
      </c>
      <c r="E8207" t="s">
        <v>63</v>
      </c>
      <c r="F8207" t="s">
        <v>425</v>
      </c>
      <c r="G8207" t="str">
        <f>IFERROR(_xlfn.XLOOKUP(Sales_Pipeline[[#This Row],[Account]],Accounts!$A$2:$A$86,Accounts!$F$2:$F$86),"")</f>
        <v>United States</v>
      </c>
      <c r="H8207" t="s">
        <v>57</v>
      </c>
      <c r="I8207" s="3">
        <v>43075</v>
      </c>
      <c r="J8207" s="3">
        <v>43092</v>
      </c>
      <c r="K8207" s="8" t="str">
        <f>IF(Sales_Pipeline[[#This Row],[Close_Date]]="","",TEXT(Sales_Pipeline[[#This Row],[Close_Date]],"ddd"))</f>
        <v>Sat</v>
      </c>
      <c r="L8207" s="8" t="str">
        <f>IF(Sales_Pipeline[[#This Row],[Close_Date]]="","",TEXT(Sales_Pipeline[[#This Row],[Close_Date]],"mmm"))</f>
        <v>Dec</v>
      </c>
      <c r="M8207" s="8" t="str">
        <f>IF(Sales_Pipeline[[#This Row],[Close_Date]]="","","Q"&amp;ROUNDUP(MONTH(Sales_Pipeline[[#This Row],[Close_Date]])/3,0))</f>
        <v>Q4</v>
      </c>
      <c r="N8207" s="2" cm="1">
        <f t="array" ref="N8207">IFERROR(_xlfn.IFS(Sales_Pipeline[[#This Row],[Deal_Stage]]="Won",_xlfn.XLOOKUP(Sales_Pipeline[[#This Row],[Product]],Products!$A$2:$A$8,Products!$C$2:$C$8),Sales_Pipeline[[#This Row],[Deal_Stage]]="Lost",_xlfn.XLOOKUP(Sales_Pipeline[[#This Row],[Product]],Products!$A$2:$A$8,Products!$C$2:$C$8)),"")</f>
        <v>550</v>
      </c>
      <c r="O8207" s="2">
        <v>698</v>
      </c>
    </row>
    <row r="8208" spans="1:15" x14ac:dyDescent="0.3">
      <c r="A8208" t="s">
        <v>8354</v>
      </c>
      <c r="B8208" t="s">
        <v>28</v>
      </c>
      <c r="C8208" t="str">
        <f>_xlfn.XLOOKUP(Sales_Pipeline[[#This Row],[Sales_Agent]],Sales_Teams[Sales_Agent],Sales_Teams[Manager])</f>
        <v>Rocco Neubert</v>
      </c>
      <c r="D8208" t="str">
        <f>_xlfn.XLOOKUP(Sales_Pipeline[[#This Row],[Manager]],Sales_Teams[Manager],Sales_Teams[Regional_Office])</f>
        <v>East</v>
      </c>
      <c r="E8208" t="s">
        <v>63</v>
      </c>
      <c r="F8208" t="s">
        <v>293</v>
      </c>
      <c r="G8208" t="str">
        <f>IFERROR(_xlfn.XLOOKUP(Sales_Pipeline[[#This Row],[Account]],Accounts!$A$2:$A$86,Accounts!$F$2:$F$86),"")</f>
        <v>United States</v>
      </c>
      <c r="H8208" t="s">
        <v>57</v>
      </c>
      <c r="I8208" s="3">
        <v>43075</v>
      </c>
      <c r="J8208" s="3">
        <v>43099</v>
      </c>
      <c r="K8208" s="8" t="str">
        <f>IF(Sales_Pipeline[[#This Row],[Close_Date]]="","",TEXT(Sales_Pipeline[[#This Row],[Close_Date]],"ddd"))</f>
        <v>Sat</v>
      </c>
      <c r="L8208" s="8" t="str">
        <f>IF(Sales_Pipeline[[#This Row],[Close_Date]]="","",TEXT(Sales_Pipeline[[#This Row],[Close_Date]],"mmm"))</f>
        <v>Dec</v>
      </c>
      <c r="M8208" s="8" t="str">
        <f>IF(Sales_Pipeline[[#This Row],[Close_Date]]="","","Q"&amp;ROUNDUP(MONTH(Sales_Pipeline[[#This Row],[Close_Date]])/3,0))</f>
        <v>Q4</v>
      </c>
      <c r="N8208" s="2" cm="1">
        <f t="array" ref="N8208">IFERROR(_xlfn.IFS(Sales_Pipeline[[#This Row],[Deal_Stage]]="Won",_xlfn.XLOOKUP(Sales_Pipeline[[#This Row],[Product]],Products!$A$2:$A$8,Products!$C$2:$C$8),Sales_Pipeline[[#This Row],[Deal_Stage]]="Lost",_xlfn.XLOOKUP(Sales_Pipeline[[#This Row],[Product]],Products!$A$2:$A$8,Products!$C$2:$C$8)),"")</f>
        <v>550</v>
      </c>
      <c r="O8208" s="2">
        <v>481</v>
      </c>
    </row>
    <row r="8209" spans="1:15" x14ac:dyDescent="0.3">
      <c r="A8209" t="s">
        <v>8355</v>
      </c>
      <c r="B8209" t="s">
        <v>42</v>
      </c>
      <c r="C8209" t="str">
        <f>_xlfn.XLOOKUP(Sales_Pipeline[[#This Row],[Sales_Agent]],Sales_Teams[Sales_Agent],Sales_Teams[Manager])</f>
        <v>Summer Sewald</v>
      </c>
      <c r="D8209" t="str">
        <f>_xlfn.XLOOKUP(Sales_Pipeline[[#This Row],[Manager]],Sales_Teams[Manager],Sales_Teams[Regional_Office])</f>
        <v>West</v>
      </c>
      <c r="E8209" t="s">
        <v>8953</v>
      </c>
      <c r="F8209" t="s">
        <v>211</v>
      </c>
      <c r="G8209" t="str">
        <f>IFERROR(_xlfn.XLOOKUP(Sales_Pipeline[[#This Row],[Account]],Accounts!$A$2:$A$86,Accounts!$F$2:$F$86),"")</f>
        <v>United States</v>
      </c>
      <c r="H8209" t="s">
        <v>82</v>
      </c>
      <c r="I8209" s="3">
        <v>43075</v>
      </c>
      <c r="J8209" s="3">
        <v>43091</v>
      </c>
      <c r="K8209" s="8" t="str">
        <f>IF(Sales_Pipeline[[#This Row],[Close_Date]]="","",TEXT(Sales_Pipeline[[#This Row],[Close_Date]],"ddd"))</f>
        <v>Fri</v>
      </c>
      <c r="L8209" s="8" t="str">
        <f>IF(Sales_Pipeline[[#This Row],[Close_Date]]="","",TEXT(Sales_Pipeline[[#This Row],[Close_Date]],"mmm"))</f>
        <v>Dec</v>
      </c>
      <c r="M8209" s="8" t="str">
        <f>IF(Sales_Pipeline[[#This Row],[Close_Date]]="","","Q"&amp;ROUNDUP(MONTH(Sales_Pipeline[[#This Row],[Close_Date]])/3,0))</f>
        <v>Q4</v>
      </c>
      <c r="N8209" s="2" cm="1">
        <f t="array" ref="N8209">IFERROR(_xlfn.IFS(Sales_Pipeline[[#This Row],[Deal_Stage]]="Won",_xlfn.XLOOKUP(Sales_Pipeline[[#This Row],[Product]],Products!$A$2:$A$8,Products!$C$2:$C$8),Sales_Pipeline[[#This Row],[Deal_Stage]]="Lost",_xlfn.XLOOKUP(Sales_Pipeline[[#This Row],[Product]],Products!$A$2:$A$8,Products!$C$2:$C$8)),"")</f>
        <v>4821</v>
      </c>
      <c r="O8209" s="2">
        <v>0</v>
      </c>
    </row>
    <row r="8210" spans="1:15" x14ac:dyDescent="0.3">
      <c r="A8210" t="s">
        <v>8356</v>
      </c>
      <c r="B8210" t="s">
        <v>7</v>
      </c>
      <c r="C8210" t="str">
        <f>_xlfn.XLOOKUP(Sales_Pipeline[[#This Row],[Sales_Agent]],Sales_Teams[Sales_Agent],Sales_Teams[Manager])</f>
        <v>Dustin Brinkmann</v>
      </c>
      <c r="D8210" t="str">
        <f>_xlfn.XLOOKUP(Sales_Pipeline[[#This Row],[Manager]],Sales_Teams[Manager],Sales_Teams[Regional_Office])</f>
        <v>Central</v>
      </c>
      <c r="E8210" t="s">
        <v>61</v>
      </c>
      <c r="F8210" t="s">
        <v>169</v>
      </c>
      <c r="G8210" t="str">
        <f>IFERROR(_xlfn.XLOOKUP(Sales_Pipeline[[#This Row],[Account]],Accounts!$A$2:$A$86,Accounts!$F$2:$F$86),"")</f>
        <v>Panama</v>
      </c>
      <c r="H8210" t="s">
        <v>57</v>
      </c>
      <c r="I8210" s="3">
        <v>43075</v>
      </c>
      <c r="J8210" s="3">
        <v>43083</v>
      </c>
      <c r="K8210" s="8" t="str">
        <f>IF(Sales_Pipeline[[#This Row],[Close_Date]]="","",TEXT(Sales_Pipeline[[#This Row],[Close_Date]],"ddd"))</f>
        <v>Thu</v>
      </c>
      <c r="L8210" s="8" t="str">
        <f>IF(Sales_Pipeline[[#This Row],[Close_Date]]="","",TEXT(Sales_Pipeline[[#This Row],[Close_Date]],"mmm"))</f>
        <v>Dec</v>
      </c>
      <c r="M8210" s="8" t="str">
        <f>IF(Sales_Pipeline[[#This Row],[Close_Date]]="","","Q"&amp;ROUNDUP(MONTH(Sales_Pipeline[[#This Row],[Close_Date]])/3,0))</f>
        <v>Q4</v>
      </c>
      <c r="N8210" s="2" cm="1">
        <f t="array" ref="N8210">IFERROR(_xlfn.IFS(Sales_Pipeline[[#This Row],[Deal_Stage]]="Won",_xlfn.XLOOKUP(Sales_Pipeline[[#This Row],[Product]],Products!$A$2:$A$8,Products!$C$2:$C$8),Sales_Pipeline[[#This Row],[Deal_Stage]]="Lost",_xlfn.XLOOKUP(Sales_Pipeline[[#This Row],[Product]],Products!$A$2:$A$8,Products!$C$2:$C$8)),"")</f>
        <v>55</v>
      </c>
      <c r="O8210" s="2">
        <v>49</v>
      </c>
    </row>
    <row r="8211" spans="1:15" x14ac:dyDescent="0.3">
      <c r="A8211" t="s">
        <v>8357</v>
      </c>
      <c r="B8211" t="s">
        <v>42</v>
      </c>
      <c r="C8211" t="str">
        <f>_xlfn.XLOOKUP(Sales_Pipeline[[#This Row],[Sales_Agent]],Sales_Teams[Sales_Agent],Sales_Teams[Manager])</f>
        <v>Summer Sewald</v>
      </c>
      <c r="D8211" t="str">
        <f>_xlfn.XLOOKUP(Sales_Pipeline[[#This Row],[Manager]],Sales_Teams[Manager],Sales_Teams[Regional_Office])</f>
        <v>West</v>
      </c>
      <c r="E8211" t="s">
        <v>55</v>
      </c>
      <c r="F8211" t="s">
        <v>120</v>
      </c>
      <c r="G8211" t="str">
        <f>IFERROR(_xlfn.XLOOKUP(Sales_Pipeline[[#This Row],[Account]],Accounts!$A$2:$A$86,Accounts!$F$2:$F$86),"")</f>
        <v>United States</v>
      </c>
      <c r="H8211" t="s">
        <v>57</v>
      </c>
      <c r="I8211" s="3">
        <v>43076</v>
      </c>
      <c r="J8211" s="3">
        <v>43087</v>
      </c>
      <c r="K8211" s="8" t="str">
        <f>IF(Sales_Pipeline[[#This Row],[Close_Date]]="","",TEXT(Sales_Pipeline[[#This Row],[Close_Date]],"ddd"))</f>
        <v>Mon</v>
      </c>
      <c r="L8211" s="8" t="str">
        <f>IF(Sales_Pipeline[[#This Row],[Close_Date]]="","",TEXT(Sales_Pipeline[[#This Row],[Close_Date]],"mmm"))</f>
        <v>Dec</v>
      </c>
      <c r="M8211" s="8" t="str">
        <f>IF(Sales_Pipeline[[#This Row],[Close_Date]]="","","Q"&amp;ROUNDUP(MONTH(Sales_Pipeline[[#This Row],[Close_Date]])/3,0))</f>
        <v>Q4</v>
      </c>
      <c r="N8211" s="2" cm="1">
        <f t="array" ref="N8211">IFERROR(_xlfn.IFS(Sales_Pipeline[[#This Row],[Deal_Stage]]="Won",_xlfn.XLOOKUP(Sales_Pipeline[[#This Row],[Product]],Products!$A$2:$A$8,Products!$C$2:$C$8),Sales_Pipeline[[#This Row],[Deal_Stage]]="Lost",_xlfn.XLOOKUP(Sales_Pipeline[[#This Row],[Product]],Products!$A$2:$A$8,Products!$C$2:$C$8)),"")</f>
        <v>1096</v>
      </c>
      <c r="O8211" s="2">
        <v>1111</v>
      </c>
    </row>
    <row r="8212" spans="1:15" x14ac:dyDescent="0.3">
      <c r="A8212" t="s">
        <v>8358</v>
      </c>
      <c r="B8212" t="s">
        <v>12</v>
      </c>
      <c r="C8212" t="str">
        <f>_xlfn.XLOOKUP(Sales_Pipeline[[#This Row],[Sales_Agent]],Sales_Teams[Sales_Agent],Sales_Teams[Manager])</f>
        <v>Melvin Marxen</v>
      </c>
      <c r="D8212" t="str">
        <f>_xlfn.XLOOKUP(Sales_Pipeline[[#This Row],[Manager]],Sales_Teams[Manager],Sales_Teams[Regional_Office])</f>
        <v>Central</v>
      </c>
      <c r="E8212" t="s">
        <v>84</v>
      </c>
      <c r="F8212" t="s">
        <v>187</v>
      </c>
      <c r="G8212" t="str">
        <f>IFERROR(_xlfn.XLOOKUP(Sales_Pipeline[[#This Row],[Account]],Accounts!$A$2:$A$86,Accounts!$F$2:$F$86),"")</f>
        <v>United States</v>
      </c>
      <c r="H8212" t="s">
        <v>57</v>
      </c>
      <c r="I8212" s="3">
        <v>43076</v>
      </c>
      <c r="J8212" s="3">
        <v>43097</v>
      </c>
      <c r="K8212" s="8" t="str">
        <f>IF(Sales_Pipeline[[#This Row],[Close_Date]]="","",TEXT(Sales_Pipeline[[#This Row],[Close_Date]],"ddd"))</f>
        <v>Thu</v>
      </c>
      <c r="L8212" s="8" t="str">
        <f>IF(Sales_Pipeline[[#This Row],[Close_Date]]="","",TEXT(Sales_Pipeline[[#This Row],[Close_Date]],"mmm"))</f>
        <v>Dec</v>
      </c>
      <c r="M8212" s="8" t="str">
        <f>IF(Sales_Pipeline[[#This Row],[Close_Date]]="","","Q"&amp;ROUNDUP(MONTH(Sales_Pipeline[[#This Row],[Close_Date]])/3,0))</f>
        <v>Q4</v>
      </c>
      <c r="N8212" s="2" cm="1">
        <f t="array" ref="N8212">IFERROR(_xlfn.IFS(Sales_Pipeline[[#This Row],[Deal_Stage]]="Won",_xlfn.XLOOKUP(Sales_Pipeline[[#This Row],[Product]],Products!$A$2:$A$8,Products!$C$2:$C$8),Sales_Pipeline[[#This Row],[Deal_Stage]]="Lost",_xlfn.XLOOKUP(Sales_Pipeline[[#This Row],[Product]],Products!$A$2:$A$8,Products!$C$2:$C$8)),"")</f>
        <v>5482</v>
      </c>
      <c r="O8212" s="2">
        <v>5862</v>
      </c>
    </row>
    <row r="8213" spans="1:15" x14ac:dyDescent="0.3">
      <c r="A8213" t="s">
        <v>8359</v>
      </c>
      <c r="B8213" t="s">
        <v>35</v>
      </c>
      <c r="C8213" t="str">
        <f>_xlfn.XLOOKUP(Sales_Pipeline[[#This Row],[Sales_Agent]],Sales_Teams[Sales_Agent],Sales_Teams[Manager])</f>
        <v>Celia Rouche</v>
      </c>
      <c r="D8213" t="str">
        <f>_xlfn.XLOOKUP(Sales_Pipeline[[#This Row],[Manager]],Sales_Teams[Manager],Sales_Teams[Regional_Office])</f>
        <v>West</v>
      </c>
      <c r="E8213" t="s">
        <v>61</v>
      </c>
      <c r="F8213" t="s">
        <v>70</v>
      </c>
      <c r="G8213" t="str">
        <f>IFERROR(_xlfn.XLOOKUP(Sales_Pipeline[[#This Row],[Account]],Accounts!$A$2:$A$86,Accounts!$F$2:$F$86),"")</f>
        <v>United States</v>
      </c>
      <c r="H8213" t="s">
        <v>57</v>
      </c>
      <c r="I8213" s="3">
        <v>43076</v>
      </c>
      <c r="J8213" s="3">
        <v>43085</v>
      </c>
      <c r="K8213" s="8" t="str">
        <f>IF(Sales_Pipeline[[#This Row],[Close_Date]]="","",TEXT(Sales_Pipeline[[#This Row],[Close_Date]],"ddd"))</f>
        <v>Sat</v>
      </c>
      <c r="L8213" s="8" t="str">
        <f>IF(Sales_Pipeline[[#This Row],[Close_Date]]="","",TEXT(Sales_Pipeline[[#This Row],[Close_Date]],"mmm"))</f>
        <v>Dec</v>
      </c>
      <c r="M8213" s="8" t="str">
        <f>IF(Sales_Pipeline[[#This Row],[Close_Date]]="","","Q"&amp;ROUNDUP(MONTH(Sales_Pipeline[[#This Row],[Close_Date]])/3,0))</f>
        <v>Q4</v>
      </c>
      <c r="N8213" s="2" cm="1">
        <f t="array" ref="N8213">IFERROR(_xlfn.IFS(Sales_Pipeline[[#This Row],[Deal_Stage]]="Won",_xlfn.XLOOKUP(Sales_Pipeline[[#This Row],[Product]],Products!$A$2:$A$8,Products!$C$2:$C$8),Sales_Pipeline[[#This Row],[Deal_Stage]]="Lost",_xlfn.XLOOKUP(Sales_Pipeline[[#This Row],[Product]],Products!$A$2:$A$8,Products!$C$2:$C$8)),"")</f>
        <v>55</v>
      </c>
      <c r="O8213" s="2">
        <v>54</v>
      </c>
    </row>
    <row r="8214" spans="1:15" x14ac:dyDescent="0.3">
      <c r="A8214" t="s">
        <v>8360</v>
      </c>
      <c r="B8214" t="s">
        <v>44</v>
      </c>
      <c r="C8214" t="str">
        <f>_xlfn.XLOOKUP(Sales_Pipeline[[#This Row],[Sales_Agent]],Sales_Teams[Sales_Agent],Sales_Teams[Manager])</f>
        <v>Summer Sewald</v>
      </c>
      <c r="D8214" t="str">
        <f>_xlfn.XLOOKUP(Sales_Pipeline[[#This Row],[Manager]],Sales_Teams[Manager],Sales_Teams[Regional_Office])</f>
        <v>West</v>
      </c>
      <c r="E8214" t="s">
        <v>55</v>
      </c>
      <c r="G8214" t="str">
        <f>IFERROR(_xlfn.XLOOKUP(Sales_Pipeline[[#This Row],[Account]],Accounts!$A$2:$A$86,Accounts!$F$2:$F$86),"")</f>
        <v/>
      </c>
      <c r="H8214" t="s">
        <v>77</v>
      </c>
      <c r="I8214" s="3">
        <v>43076</v>
      </c>
      <c r="K8214" s="8" t="str">
        <f>IF(Sales_Pipeline[[#This Row],[Close_Date]]="","",TEXT(Sales_Pipeline[[#This Row],[Close_Date]],"ddd"))</f>
        <v/>
      </c>
      <c r="L8214" s="8" t="str">
        <f>IF(Sales_Pipeline[[#This Row],[Close_Date]]="","",TEXT(Sales_Pipeline[[#This Row],[Close_Date]],"mmm"))</f>
        <v/>
      </c>
      <c r="M8214" s="8" t="str">
        <f>IF(Sales_Pipeline[[#This Row],[Close_Date]]="","","Q"&amp;ROUNDUP(MONTH(Sales_Pipeline[[#This Row],[Close_Date]])/3,0))</f>
        <v/>
      </c>
      <c r="N8214" s="2" t="str" cm="1">
        <f t="array" ref="N8214">IFERROR(_xlfn.IFS(Sales_Pipeline[[#This Row],[Deal_Stage]]="Won",_xlfn.XLOOKUP(Sales_Pipeline[[#This Row],[Product]],Products!$A$2:$A$8,Products!$C$2:$C$8),Sales_Pipeline[[#This Row],[Deal_Stage]]="Lost",_xlfn.XLOOKUP(Sales_Pipeline[[#This Row],[Product]],Products!$A$2:$A$8,Products!$C$2:$C$8)),"")</f>
        <v/>
      </c>
      <c r="O8214" s="2">
        <v>0</v>
      </c>
    </row>
    <row r="8215" spans="1:15" x14ac:dyDescent="0.3">
      <c r="A8215" t="s">
        <v>8361</v>
      </c>
      <c r="B8215" t="s">
        <v>3</v>
      </c>
      <c r="C8215" t="str">
        <f>_xlfn.XLOOKUP(Sales_Pipeline[[#This Row],[Sales_Agent]],Sales_Teams[Sales_Agent],Sales_Teams[Manager])</f>
        <v>Dustin Brinkmann</v>
      </c>
      <c r="D8215" t="str">
        <f>_xlfn.XLOOKUP(Sales_Pipeline[[#This Row],[Manager]],Sales_Teams[Manager],Sales_Teams[Regional_Office])</f>
        <v>Central</v>
      </c>
      <c r="E8215" t="s">
        <v>61</v>
      </c>
      <c r="F8215" t="s">
        <v>56</v>
      </c>
      <c r="G8215" t="str">
        <f>IFERROR(_xlfn.XLOOKUP(Sales_Pipeline[[#This Row],[Account]],Accounts!$A$2:$A$86,Accounts!$F$2:$F$86),"")</f>
        <v>United States</v>
      </c>
      <c r="H8215" t="s">
        <v>57</v>
      </c>
      <c r="I8215" s="3">
        <v>43077</v>
      </c>
      <c r="J8215" s="3">
        <v>43087</v>
      </c>
      <c r="K8215" s="8" t="str">
        <f>IF(Sales_Pipeline[[#This Row],[Close_Date]]="","",TEXT(Sales_Pipeline[[#This Row],[Close_Date]],"ddd"))</f>
        <v>Mon</v>
      </c>
      <c r="L8215" s="8" t="str">
        <f>IF(Sales_Pipeline[[#This Row],[Close_Date]]="","",TEXT(Sales_Pipeline[[#This Row],[Close_Date]],"mmm"))</f>
        <v>Dec</v>
      </c>
      <c r="M8215" s="8" t="str">
        <f>IF(Sales_Pipeline[[#This Row],[Close_Date]]="","","Q"&amp;ROUNDUP(MONTH(Sales_Pipeline[[#This Row],[Close_Date]])/3,0))</f>
        <v>Q4</v>
      </c>
      <c r="N8215" s="2" cm="1">
        <f t="array" ref="N8215">IFERROR(_xlfn.IFS(Sales_Pipeline[[#This Row],[Deal_Stage]]="Won",_xlfn.XLOOKUP(Sales_Pipeline[[#This Row],[Product]],Products!$A$2:$A$8,Products!$C$2:$C$8),Sales_Pipeline[[#This Row],[Deal_Stage]]="Lost",_xlfn.XLOOKUP(Sales_Pipeline[[#This Row],[Product]],Products!$A$2:$A$8,Products!$C$2:$C$8)),"")</f>
        <v>55</v>
      </c>
      <c r="O8215" s="2">
        <v>60</v>
      </c>
    </row>
    <row r="8216" spans="1:15" x14ac:dyDescent="0.3">
      <c r="A8216" t="s">
        <v>8362</v>
      </c>
      <c r="B8216" t="s">
        <v>28</v>
      </c>
      <c r="C8216" t="str">
        <f>_xlfn.XLOOKUP(Sales_Pipeline[[#This Row],[Sales_Agent]],Sales_Teams[Sales_Agent],Sales_Teams[Manager])</f>
        <v>Rocco Neubert</v>
      </c>
      <c r="D8216" t="str">
        <f>_xlfn.XLOOKUP(Sales_Pipeline[[#This Row],[Manager]],Sales_Teams[Manager],Sales_Teams[Regional_Office])</f>
        <v>East</v>
      </c>
      <c r="E8216" t="s">
        <v>8953</v>
      </c>
      <c r="F8216" t="s">
        <v>231</v>
      </c>
      <c r="G8216" t="str">
        <f>IFERROR(_xlfn.XLOOKUP(Sales_Pipeline[[#This Row],[Account]],Accounts!$A$2:$A$86,Accounts!$F$2:$F$86),"")</f>
        <v>United States</v>
      </c>
      <c r="H8216" t="s">
        <v>82</v>
      </c>
      <c r="I8216" s="3">
        <v>43077</v>
      </c>
      <c r="J8216" s="3">
        <v>43091</v>
      </c>
      <c r="K8216" s="8" t="str">
        <f>IF(Sales_Pipeline[[#This Row],[Close_Date]]="","",TEXT(Sales_Pipeline[[#This Row],[Close_Date]],"ddd"))</f>
        <v>Fri</v>
      </c>
      <c r="L8216" s="8" t="str">
        <f>IF(Sales_Pipeline[[#This Row],[Close_Date]]="","",TEXT(Sales_Pipeline[[#This Row],[Close_Date]],"mmm"))</f>
        <v>Dec</v>
      </c>
      <c r="M8216" s="8" t="str">
        <f>IF(Sales_Pipeline[[#This Row],[Close_Date]]="","","Q"&amp;ROUNDUP(MONTH(Sales_Pipeline[[#This Row],[Close_Date]])/3,0))</f>
        <v>Q4</v>
      </c>
      <c r="N8216" s="2" cm="1">
        <f t="array" ref="N8216">IFERROR(_xlfn.IFS(Sales_Pipeline[[#This Row],[Deal_Stage]]="Won",_xlfn.XLOOKUP(Sales_Pipeline[[#This Row],[Product]],Products!$A$2:$A$8,Products!$C$2:$C$8),Sales_Pipeline[[#This Row],[Deal_Stage]]="Lost",_xlfn.XLOOKUP(Sales_Pipeline[[#This Row],[Product]],Products!$A$2:$A$8,Products!$C$2:$C$8)),"")</f>
        <v>4821</v>
      </c>
      <c r="O8216" s="2">
        <v>0</v>
      </c>
    </row>
    <row r="8217" spans="1:15" x14ac:dyDescent="0.3">
      <c r="A8217" t="s">
        <v>8363</v>
      </c>
      <c r="B8217" t="s">
        <v>42</v>
      </c>
      <c r="C8217" t="str">
        <f>_xlfn.XLOOKUP(Sales_Pipeline[[#This Row],[Sales_Agent]],Sales_Teams[Sales_Agent],Sales_Teams[Manager])</f>
        <v>Summer Sewald</v>
      </c>
      <c r="D8217" t="str">
        <f>_xlfn.XLOOKUP(Sales_Pipeline[[#This Row],[Manager]],Sales_Teams[Manager],Sales_Teams[Regional_Office])</f>
        <v>West</v>
      </c>
      <c r="E8217" t="s">
        <v>55</v>
      </c>
      <c r="G8217" t="str">
        <f>IFERROR(_xlfn.XLOOKUP(Sales_Pipeline[[#This Row],[Account]],Accounts!$A$2:$A$86,Accounts!$F$2:$F$86),"")</f>
        <v/>
      </c>
      <c r="H8217" t="s">
        <v>77</v>
      </c>
      <c r="I8217" s="3">
        <v>43077</v>
      </c>
      <c r="K8217" s="8" t="str">
        <f>IF(Sales_Pipeline[[#This Row],[Close_Date]]="","",TEXT(Sales_Pipeline[[#This Row],[Close_Date]],"ddd"))</f>
        <v/>
      </c>
      <c r="L8217" s="8" t="str">
        <f>IF(Sales_Pipeline[[#This Row],[Close_Date]]="","",TEXT(Sales_Pipeline[[#This Row],[Close_Date]],"mmm"))</f>
        <v/>
      </c>
      <c r="M8217" s="8" t="str">
        <f>IF(Sales_Pipeline[[#This Row],[Close_Date]]="","","Q"&amp;ROUNDUP(MONTH(Sales_Pipeline[[#This Row],[Close_Date]])/3,0))</f>
        <v/>
      </c>
      <c r="N8217" s="2" t="str" cm="1">
        <f t="array" ref="N8217">IFERROR(_xlfn.IFS(Sales_Pipeline[[#This Row],[Deal_Stage]]="Won",_xlfn.XLOOKUP(Sales_Pipeline[[#This Row],[Product]],Products!$A$2:$A$8,Products!$C$2:$C$8),Sales_Pipeline[[#This Row],[Deal_Stage]]="Lost",_xlfn.XLOOKUP(Sales_Pipeline[[#This Row],[Product]],Products!$A$2:$A$8,Products!$C$2:$C$8)),"")</f>
        <v/>
      </c>
      <c r="O8217" s="2">
        <v>0</v>
      </c>
    </row>
    <row r="8218" spans="1:15" x14ac:dyDescent="0.3">
      <c r="A8218" t="s">
        <v>8364</v>
      </c>
      <c r="B8218" t="s">
        <v>42</v>
      </c>
      <c r="C8218" t="str">
        <f>_xlfn.XLOOKUP(Sales_Pipeline[[#This Row],[Sales_Agent]],Sales_Teams[Sales_Agent],Sales_Teams[Manager])</f>
        <v>Summer Sewald</v>
      </c>
      <c r="D8218" t="str">
        <f>_xlfn.XLOOKUP(Sales_Pipeline[[#This Row],[Manager]],Sales_Teams[Manager],Sales_Teams[Regional_Office])</f>
        <v>West</v>
      </c>
      <c r="E8218" t="s">
        <v>55</v>
      </c>
      <c r="F8218" t="s">
        <v>143</v>
      </c>
      <c r="G8218" t="str">
        <f>IFERROR(_xlfn.XLOOKUP(Sales_Pipeline[[#This Row],[Account]],Accounts!$A$2:$A$86,Accounts!$F$2:$F$86),"")</f>
        <v>United States</v>
      </c>
      <c r="H8218" t="s">
        <v>57</v>
      </c>
      <c r="I8218" s="3">
        <v>43077</v>
      </c>
      <c r="J8218" s="3">
        <v>43098</v>
      </c>
      <c r="K8218" s="8" t="str">
        <f>IF(Sales_Pipeline[[#This Row],[Close_Date]]="","",TEXT(Sales_Pipeline[[#This Row],[Close_Date]],"ddd"))</f>
        <v>Fri</v>
      </c>
      <c r="L8218" s="8" t="str">
        <f>IF(Sales_Pipeline[[#This Row],[Close_Date]]="","",TEXT(Sales_Pipeline[[#This Row],[Close_Date]],"mmm"))</f>
        <v>Dec</v>
      </c>
      <c r="M8218" s="8" t="str">
        <f>IF(Sales_Pipeline[[#This Row],[Close_Date]]="","","Q"&amp;ROUNDUP(MONTH(Sales_Pipeline[[#This Row],[Close_Date]])/3,0))</f>
        <v>Q4</v>
      </c>
      <c r="N8218" s="2" cm="1">
        <f t="array" ref="N8218">IFERROR(_xlfn.IFS(Sales_Pipeline[[#This Row],[Deal_Stage]]="Won",_xlfn.XLOOKUP(Sales_Pipeline[[#This Row],[Product]],Products!$A$2:$A$8,Products!$C$2:$C$8),Sales_Pipeline[[#This Row],[Deal_Stage]]="Lost",_xlfn.XLOOKUP(Sales_Pipeline[[#This Row],[Product]],Products!$A$2:$A$8,Products!$C$2:$C$8)),"")</f>
        <v>1096</v>
      </c>
      <c r="O8218" s="2">
        <v>1168</v>
      </c>
    </row>
    <row r="8219" spans="1:15" x14ac:dyDescent="0.3">
      <c r="A8219" t="s">
        <v>8365</v>
      </c>
      <c r="B8219" t="s">
        <v>17</v>
      </c>
      <c r="C8219" t="str">
        <f>_xlfn.XLOOKUP(Sales_Pipeline[[#This Row],[Sales_Agent]],Sales_Teams[Sales_Agent],Sales_Teams[Manager])</f>
        <v>Cara Losch</v>
      </c>
      <c r="D8219" t="str">
        <f>_xlfn.XLOOKUP(Sales_Pipeline[[#This Row],[Manager]],Sales_Teams[Manager],Sales_Teams[Regional_Office])</f>
        <v>East</v>
      </c>
      <c r="E8219" t="s">
        <v>61</v>
      </c>
      <c r="F8219" t="s">
        <v>253</v>
      </c>
      <c r="G8219" t="str">
        <f>IFERROR(_xlfn.XLOOKUP(Sales_Pipeline[[#This Row],[Account]],Accounts!$A$2:$A$86,Accounts!$F$2:$F$86),"")</f>
        <v>United States</v>
      </c>
      <c r="H8219" t="s">
        <v>57</v>
      </c>
      <c r="I8219" s="3">
        <v>43077</v>
      </c>
      <c r="J8219" s="3">
        <v>43087</v>
      </c>
      <c r="K8219" s="8" t="str">
        <f>IF(Sales_Pipeline[[#This Row],[Close_Date]]="","",TEXT(Sales_Pipeline[[#This Row],[Close_Date]],"ddd"))</f>
        <v>Mon</v>
      </c>
      <c r="L8219" s="8" t="str">
        <f>IF(Sales_Pipeline[[#This Row],[Close_Date]]="","",TEXT(Sales_Pipeline[[#This Row],[Close_Date]],"mmm"))</f>
        <v>Dec</v>
      </c>
      <c r="M8219" s="8" t="str">
        <f>IF(Sales_Pipeline[[#This Row],[Close_Date]]="","","Q"&amp;ROUNDUP(MONTH(Sales_Pipeline[[#This Row],[Close_Date]])/3,0))</f>
        <v>Q4</v>
      </c>
      <c r="N8219" s="2" cm="1">
        <f t="array" ref="N8219">IFERROR(_xlfn.IFS(Sales_Pipeline[[#This Row],[Deal_Stage]]="Won",_xlfn.XLOOKUP(Sales_Pipeline[[#This Row],[Product]],Products!$A$2:$A$8,Products!$C$2:$C$8),Sales_Pipeline[[#This Row],[Deal_Stage]]="Lost",_xlfn.XLOOKUP(Sales_Pipeline[[#This Row],[Product]],Products!$A$2:$A$8,Products!$C$2:$C$8)),"")</f>
        <v>55</v>
      </c>
      <c r="O8219" s="2">
        <v>48</v>
      </c>
    </row>
    <row r="8220" spans="1:15" x14ac:dyDescent="0.3">
      <c r="A8220" t="s">
        <v>8366</v>
      </c>
      <c r="B8220" t="s">
        <v>6</v>
      </c>
      <c r="C8220" t="str">
        <f>_xlfn.XLOOKUP(Sales_Pipeline[[#This Row],[Sales_Agent]],Sales_Teams[Sales_Agent],Sales_Teams[Manager])</f>
        <v>Dustin Brinkmann</v>
      </c>
      <c r="D8220" t="str">
        <f>_xlfn.XLOOKUP(Sales_Pipeline[[#This Row],[Manager]],Sales_Teams[Manager],Sales_Teams[Regional_Office])</f>
        <v>Central</v>
      </c>
      <c r="E8220" t="s">
        <v>55</v>
      </c>
      <c r="F8220" t="s">
        <v>56</v>
      </c>
      <c r="G8220" t="str">
        <f>IFERROR(_xlfn.XLOOKUP(Sales_Pipeline[[#This Row],[Account]],Accounts!$A$2:$A$86,Accounts!$F$2:$F$86),"")</f>
        <v>United States</v>
      </c>
      <c r="H8220" t="s">
        <v>57</v>
      </c>
      <c r="I8220" s="3">
        <v>43078</v>
      </c>
      <c r="J8220" s="3">
        <v>43093</v>
      </c>
      <c r="K8220" s="8" t="str">
        <f>IF(Sales_Pipeline[[#This Row],[Close_Date]]="","",TEXT(Sales_Pipeline[[#This Row],[Close_Date]],"ddd"))</f>
        <v>Sun</v>
      </c>
      <c r="L8220" s="8" t="str">
        <f>IF(Sales_Pipeline[[#This Row],[Close_Date]]="","",TEXT(Sales_Pipeline[[#This Row],[Close_Date]],"mmm"))</f>
        <v>Dec</v>
      </c>
      <c r="M8220" s="8" t="str">
        <f>IF(Sales_Pipeline[[#This Row],[Close_Date]]="","","Q"&amp;ROUNDUP(MONTH(Sales_Pipeline[[#This Row],[Close_Date]])/3,0))</f>
        <v>Q4</v>
      </c>
      <c r="N8220" s="2" cm="1">
        <f t="array" ref="N8220">IFERROR(_xlfn.IFS(Sales_Pipeline[[#This Row],[Deal_Stage]]="Won",_xlfn.XLOOKUP(Sales_Pipeline[[#This Row],[Product]],Products!$A$2:$A$8,Products!$C$2:$C$8),Sales_Pipeline[[#This Row],[Deal_Stage]]="Lost",_xlfn.XLOOKUP(Sales_Pipeline[[#This Row],[Product]],Products!$A$2:$A$8,Products!$C$2:$C$8)),"")</f>
        <v>1096</v>
      </c>
      <c r="O8220" s="2">
        <v>986</v>
      </c>
    </row>
    <row r="8221" spans="1:15" x14ac:dyDescent="0.3">
      <c r="A8221" t="s">
        <v>8367</v>
      </c>
      <c r="B8221" t="s">
        <v>6</v>
      </c>
      <c r="C8221" t="str">
        <f>_xlfn.XLOOKUP(Sales_Pipeline[[#This Row],[Sales_Agent]],Sales_Teams[Sales_Agent],Sales_Teams[Manager])</f>
        <v>Dustin Brinkmann</v>
      </c>
      <c r="D8221" t="str">
        <f>_xlfn.XLOOKUP(Sales_Pipeline[[#This Row],[Manager]],Sales_Teams[Manager],Sales_Teams[Regional_Office])</f>
        <v>Central</v>
      </c>
      <c r="E8221" t="s">
        <v>76</v>
      </c>
      <c r="F8221" t="s">
        <v>187</v>
      </c>
      <c r="G8221" t="str">
        <f>IFERROR(_xlfn.XLOOKUP(Sales_Pipeline[[#This Row],[Account]],Accounts!$A$2:$A$86,Accounts!$F$2:$F$86),"")</f>
        <v>United States</v>
      </c>
      <c r="H8221" t="s">
        <v>57</v>
      </c>
      <c r="I8221" s="3">
        <v>43078</v>
      </c>
      <c r="J8221" s="3">
        <v>43085</v>
      </c>
      <c r="K8221" s="8" t="str">
        <f>IF(Sales_Pipeline[[#This Row],[Close_Date]]="","",TEXT(Sales_Pipeline[[#This Row],[Close_Date]],"ddd"))</f>
        <v>Sat</v>
      </c>
      <c r="L8221" s="8" t="str">
        <f>IF(Sales_Pipeline[[#This Row],[Close_Date]]="","",TEXT(Sales_Pipeline[[#This Row],[Close_Date]],"mmm"))</f>
        <v>Dec</v>
      </c>
      <c r="M8221" s="8" t="str">
        <f>IF(Sales_Pipeline[[#This Row],[Close_Date]]="","","Q"&amp;ROUNDUP(MONTH(Sales_Pipeline[[#This Row],[Close_Date]])/3,0))</f>
        <v>Q4</v>
      </c>
      <c r="N8221" s="2" cm="1">
        <f t="array" ref="N8221">IFERROR(_xlfn.IFS(Sales_Pipeline[[#This Row],[Deal_Stage]]="Won",_xlfn.XLOOKUP(Sales_Pipeline[[#This Row],[Product]],Products!$A$2:$A$8,Products!$C$2:$C$8),Sales_Pipeline[[#This Row],[Deal_Stage]]="Lost",_xlfn.XLOOKUP(Sales_Pipeline[[#This Row],[Product]],Products!$A$2:$A$8,Products!$C$2:$C$8)),"")</f>
        <v>3393</v>
      </c>
      <c r="O8221" s="2">
        <v>3843</v>
      </c>
    </row>
    <row r="8222" spans="1:15" x14ac:dyDescent="0.3">
      <c r="A8222" t="s">
        <v>8368</v>
      </c>
      <c r="B8222" t="s">
        <v>20</v>
      </c>
      <c r="C8222" t="str">
        <f>_xlfn.XLOOKUP(Sales_Pipeline[[#This Row],[Sales_Agent]],Sales_Teams[Sales_Agent],Sales_Teams[Manager])</f>
        <v>Cara Losch</v>
      </c>
      <c r="D8222" t="str">
        <f>_xlfn.XLOOKUP(Sales_Pipeline[[#This Row],[Manager]],Sales_Teams[Manager],Sales_Teams[Regional_Office])</f>
        <v>East</v>
      </c>
      <c r="E8222" t="s">
        <v>84</v>
      </c>
      <c r="F8222" t="s">
        <v>253</v>
      </c>
      <c r="G8222" t="str">
        <f>IFERROR(_xlfn.XLOOKUP(Sales_Pipeline[[#This Row],[Account]],Accounts!$A$2:$A$86,Accounts!$F$2:$F$86),"")</f>
        <v>United States</v>
      </c>
      <c r="H8222" t="s">
        <v>57</v>
      </c>
      <c r="I8222" s="3">
        <v>43078</v>
      </c>
      <c r="J8222" s="3">
        <v>43086</v>
      </c>
      <c r="K8222" s="8" t="str">
        <f>IF(Sales_Pipeline[[#This Row],[Close_Date]]="","",TEXT(Sales_Pipeline[[#This Row],[Close_Date]],"ddd"))</f>
        <v>Sun</v>
      </c>
      <c r="L8222" s="8" t="str">
        <f>IF(Sales_Pipeline[[#This Row],[Close_Date]]="","",TEXT(Sales_Pipeline[[#This Row],[Close_Date]],"mmm"))</f>
        <v>Dec</v>
      </c>
      <c r="M8222" s="8" t="str">
        <f>IF(Sales_Pipeline[[#This Row],[Close_Date]]="","","Q"&amp;ROUNDUP(MONTH(Sales_Pipeline[[#This Row],[Close_Date]])/3,0))</f>
        <v>Q4</v>
      </c>
      <c r="N8222" s="2" cm="1">
        <f t="array" ref="N8222">IFERROR(_xlfn.IFS(Sales_Pipeline[[#This Row],[Deal_Stage]]="Won",_xlfn.XLOOKUP(Sales_Pipeline[[#This Row],[Product]],Products!$A$2:$A$8,Products!$C$2:$C$8),Sales_Pipeline[[#This Row],[Deal_Stage]]="Lost",_xlfn.XLOOKUP(Sales_Pipeline[[#This Row],[Product]],Products!$A$2:$A$8,Products!$C$2:$C$8)),"")</f>
        <v>5482</v>
      </c>
      <c r="O8222" s="2">
        <v>5143</v>
      </c>
    </row>
    <row r="8223" spans="1:15" x14ac:dyDescent="0.3">
      <c r="A8223" t="s">
        <v>8369</v>
      </c>
      <c r="B8223" t="s">
        <v>13</v>
      </c>
      <c r="C8223" t="str">
        <f>_xlfn.XLOOKUP(Sales_Pipeline[[#This Row],[Sales_Agent]],Sales_Teams[Sales_Agent],Sales_Teams[Manager])</f>
        <v>Melvin Marxen</v>
      </c>
      <c r="D8223" t="str">
        <f>_xlfn.XLOOKUP(Sales_Pipeline[[#This Row],[Manager]],Sales_Teams[Manager],Sales_Teams[Regional_Office])</f>
        <v>Central</v>
      </c>
      <c r="E8223" t="s">
        <v>61</v>
      </c>
      <c r="F8223" t="s">
        <v>64</v>
      </c>
      <c r="G8223" t="str">
        <f>IFERROR(_xlfn.XLOOKUP(Sales_Pipeline[[#This Row],[Account]],Accounts!$A$2:$A$86,Accounts!$F$2:$F$86),"")</f>
        <v>United States</v>
      </c>
      <c r="H8223" t="s">
        <v>57</v>
      </c>
      <c r="I8223" s="3">
        <v>43078</v>
      </c>
      <c r="J8223" s="3">
        <v>43093</v>
      </c>
      <c r="K8223" s="8" t="str">
        <f>IF(Sales_Pipeline[[#This Row],[Close_Date]]="","",TEXT(Sales_Pipeline[[#This Row],[Close_Date]],"ddd"))</f>
        <v>Sun</v>
      </c>
      <c r="L8223" s="8" t="str">
        <f>IF(Sales_Pipeline[[#This Row],[Close_Date]]="","",TEXT(Sales_Pipeline[[#This Row],[Close_Date]],"mmm"))</f>
        <v>Dec</v>
      </c>
      <c r="M8223" s="8" t="str">
        <f>IF(Sales_Pipeline[[#This Row],[Close_Date]]="","","Q"&amp;ROUNDUP(MONTH(Sales_Pipeline[[#This Row],[Close_Date]])/3,0))</f>
        <v>Q4</v>
      </c>
      <c r="N8223" s="2" cm="1">
        <f t="array" ref="N8223">IFERROR(_xlfn.IFS(Sales_Pipeline[[#This Row],[Deal_Stage]]="Won",_xlfn.XLOOKUP(Sales_Pipeline[[#This Row],[Product]],Products!$A$2:$A$8,Products!$C$2:$C$8),Sales_Pipeline[[#This Row],[Deal_Stage]]="Lost",_xlfn.XLOOKUP(Sales_Pipeline[[#This Row],[Product]],Products!$A$2:$A$8,Products!$C$2:$C$8)),"")</f>
        <v>55</v>
      </c>
      <c r="O8223" s="2">
        <v>52</v>
      </c>
    </row>
    <row r="8224" spans="1:15" x14ac:dyDescent="0.3">
      <c r="A8224" t="s">
        <v>8370</v>
      </c>
      <c r="B8224" t="s">
        <v>40</v>
      </c>
      <c r="C8224" t="str">
        <f>_xlfn.XLOOKUP(Sales_Pipeline[[#This Row],[Sales_Agent]],Sales_Teams[Sales_Agent],Sales_Teams[Manager])</f>
        <v>Summer Sewald</v>
      </c>
      <c r="D8224" t="str">
        <f>_xlfn.XLOOKUP(Sales_Pipeline[[#This Row],[Manager]],Sales_Teams[Manager],Sales_Teams[Regional_Office])</f>
        <v>West</v>
      </c>
      <c r="E8224" t="s">
        <v>84</v>
      </c>
      <c r="F8224" t="s">
        <v>92</v>
      </c>
      <c r="G8224" t="str">
        <f>IFERROR(_xlfn.XLOOKUP(Sales_Pipeline[[#This Row],[Account]],Accounts!$A$2:$A$86,Accounts!$F$2:$F$86),"")</f>
        <v>United States</v>
      </c>
      <c r="H8224" t="s">
        <v>57</v>
      </c>
      <c r="I8224" s="3">
        <v>43078</v>
      </c>
      <c r="J8224" s="3">
        <v>43092</v>
      </c>
      <c r="K8224" s="8" t="str">
        <f>IF(Sales_Pipeline[[#This Row],[Close_Date]]="","",TEXT(Sales_Pipeline[[#This Row],[Close_Date]],"ddd"))</f>
        <v>Sat</v>
      </c>
      <c r="L8224" s="8" t="str">
        <f>IF(Sales_Pipeline[[#This Row],[Close_Date]]="","",TEXT(Sales_Pipeline[[#This Row],[Close_Date]],"mmm"))</f>
        <v>Dec</v>
      </c>
      <c r="M8224" s="8" t="str">
        <f>IF(Sales_Pipeline[[#This Row],[Close_Date]]="","","Q"&amp;ROUNDUP(MONTH(Sales_Pipeline[[#This Row],[Close_Date]])/3,0))</f>
        <v>Q4</v>
      </c>
      <c r="N8224" s="2" cm="1">
        <f t="array" ref="N8224">IFERROR(_xlfn.IFS(Sales_Pipeline[[#This Row],[Deal_Stage]]="Won",_xlfn.XLOOKUP(Sales_Pipeline[[#This Row],[Product]],Products!$A$2:$A$8,Products!$C$2:$C$8),Sales_Pipeline[[#This Row],[Deal_Stage]]="Lost",_xlfn.XLOOKUP(Sales_Pipeline[[#This Row],[Product]],Products!$A$2:$A$8,Products!$C$2:$C$8)),"")</f>
        <v>5482</v>
      </c>
      <c r="O8224" s="2">
        <v>5576</v>
      </c>
    </row>
    <row r="8225" spans="1:15" x14ac:dyDescent="0.3">
      <c r="A8225" t="s">
        <v>8371</v>
      </c>
      <c r="B8225" t="s">
        <v>43</v>
      </c>
      <c r="C8225" t="str">
        <f>_xlfn.XLOOKUP(Sales_Pipeline[[#This Row],[Sales_Agent]],Sales_Teams[Sales_Agent],Sales_Teams[Manager])</f>
        <v>Summer Sewald</v>
      </c>
      <c r="D8225" t="str">
        <f>_xlfn.XLOOKUP(Sales_Pipeline[[#This Row],[Manager]],Sales_Teams[Manager],Sales_Teams[Regional_Office])</f>
        <v>West</v>
      </c>
      <c r="E8225" t="s">
        <v>61</v>
      </c>
      <c r="F8225" t="s">
        <v>85</v>
      </c>
      <c r="G8225" t="str">
        <f>IFERROR(_xlfn.XLOOKUP(Sales_Pipeline[[#This Row],[Account]],Accounts!$A$2:$A$86,Accounts!$F$2:$F$86),"")</f>
        <v>Poland</v>
      </c>
      <c r="H8225" t="s">
        <v>57</v>
      </c>
      <c r="I8225" s="3">
        <v>43078</v>
      </c>
      <c r="J8225" s="3">
        <v>43087</v>
      </c>
      <c r="K8225" s="8" t="str">
        <f>IF(Sales_Pipeline[[#This Row],[Close_Date]]="","",TEXT(Sales_Pipeline[[#This Row],[Close_Date]],"ddd"))</f>
        <v>Mon</v>
      </c>
      <c r="L8225" s="8" t="str">
        <f>IF(Sales_Pipeline[[#This Row],[Close_Date]]="","",TEXT(Sales_Pipeline[[#This Row],[Close_Date]],"mmm"))</f>
        <v>Dec</v>
      </c>
      <c r="M8225" s="8" t="str">
        <f>IF(Sales_Pipeline[[#This Row],[Close_Date]]="","","Q"&amp;ROUNDUP(MONTH(Sales_Pipeline[[#This Row],[Close_Date]])/3,0))</f>
        <v>Q4</v>
      </c>
      <c r="N8225" s="2" cm="1">
        <f t="array" ref="N8225">IFERROR(_xlfn.IFS(Sales_Pipeline[[#This Row],[Deal_Stage]]="Won",_xlfn.XLOOKUP(Sales_Pipeline[[#This Row],[Product]],Products!$A$2:$A$8,Products!$C$2:$C$8),Sales_Pipeline[[#This Row],[Deal_Stage]]="Lost",_xlfn.XLOOKUP(Sales_Pipeline[[#This Row],[Product]],Products!$A$2:$A$8,Products!$C$2:$C$8)),"")</f>
        <v>55</v>
      </c>
      <c r="O8225" s="2">
        <v>59</v>
      </c>
    </row>
    <row r="8226" spans="1:15" x14ac:dyDescent="0.3">
      <c r="A8226" t="s">
        <v>8372</v>
      </c>
      <c r="B8226" t="s">
        <v>42</v>
      </c>
      <c r="C8226" t="str">
        <f>_xlfn.XLOOKUP(Sales_Pipeline[[#This Row],[Sales_Agent]],Sales_Teams[Sales_Agent],Sales_Teams[Manager])</f>
        <v>Summer Sewald</v>
      </c>
      <c r="D8226" t="str">
        <f>_xlfn.XLOOKUP(Sales_Pipeline[[#This Row],[Manager]],Sales_Teams[Manager],Sales_Teams[Regional_Office])</f>
        <v>West</v>
      </c>
      <c r="E8226" t="s">
        <v>8953</v>
      </c>
      <c r="F8226" t="s">
        <v>70</v>
      </c>
      <c r="G8226" t="str">
        <f>IFERROR(_xlfn.XLOOKUP(Sales_Pipeline[[#This Row],[Account]],Accounts!$A$2:$A$86,Accounts!$F$2:$F$86),"")</f>
        <v>United States</v>
      </c>
      <c r="H8226" t="s">
        <v>57</v>
      </c>
      <c r="I8226" s="3">
        <v>43078</v>
      </c>
      <c r="J8226" s="3">
        <v>43096</v>
      </c>
      <c r="K8226" s="8" t="str">
        <f>IF(Sales_Pipeline[[#This Row],[Close_Date]]="","",TEXT(Sales_Pipeline[[#This Row],[Close_Date]],"ddd"))</f>
        <v>Wed</v>
      </c>
      <c r="L8226" s="8" t="str">
        <f>IF(Sales_Pipeline[[#This Row],[Close_Date]]="","",TEXT(Sales_Pipeline[[#This Row],[Close_Date]],"mmm"))</f>
        <v>Dec</v>
      </c>
      <c r="M8226" s="8" t="str">
        <f>IF(Sales_Pipeline[[#This Row],[Close_Date]]="","","Q"&amp;ROUNDUP(MONTH(Sales_Pipeline[[#This Row],[Close_Date]])/3,0))</f>
        <v>Q4</v>
      </c>
      <c r="N8226" s="2" cm="1">
        <f t="array" ref="N8226">IFERROR(_xlfn.IFS(Sales_Pipeline[[#This Row],[Deal_Stage]]="Won",_xlfn.XLOOKUP(Sales_Pipeline[[#This Row],[Product]],Products!$A$2:$A$8,Products!$C$2:$C$8),Sales_Pipeline[[#This Row],[Deal_Stage]]="Lost",_xlfn.XLOOKUP(Sales_Pipeline[[#This Row],[Product]],Products!$A$2:$A$8,Products!$C$2:$C$8)),"")</f>
        <v>4821</v>
      </c>
      <c r="O8226" s="2">
        <v>4178</v>
      </c>
    </row>
    <row r="8227" spans="1:15" x14ac:dyDescent="0.3">
      <c r="A8227" t="s">
        <v>8373</v>
      </c>
      <c r="B8227" t="s">
        <v>37</v>
      </c>
      <c r="C8227" t="str">
        <f>_xlfn.XLOOKUP(Sales_Pipeline[[#This Row],[Sales_Agent]],Sales_Teams[Sales_Agent],Sales_Teams[Manager])</f>
        <v>Celia Rouche</v>
      </c>
      <c r="D8227" t="str">
        <f>_xlfn.XLOOKUP(Sales_Pipeline[[#This Row],[Manager]],Sales_Teams[Manager],Sales_Teams[Regional_Office])</f>
        <v>West</v>
      </c>
      <c r="E8227" t="s">
        <v>55</v>
      </c>
      <c r="F8227" t="s">
        <v>201</v>
      </c>
      <c r="G8227" t="str">
        <f>IFERROR(_xlfn.XLOOKUP(Sales_Pipeline[[#This Row],[Account]],Accounts!$A$2:$A$86,Accounts!$F$2:$F$86),"")</f>
        <v>United States</v>
      </c>
      <c r="H8227" t="s">
        <v>57</v>
      </c>
      <c r="I8227" s="3">
        <v>43078</v>
      </c>
      <c r="J8227" s="3">
        <v>43094</v>
      </c>
      <c r="K8227" s="8" t="str">
        <f>IF(Sales_Pipeline[[#This Row],[Close_Date]]="","",TEXT(Sales_Pipeline[[#This Row],[Close_Date]],"ddd"))</f>
        <v>Mon</v>
      </c>
      <c r="L8227" s="8" t="str">
        <f>IF(Sales_Pipeline[[#This Row],[Close_Date]]="","",TEXT(Sales_Pipeline[[#This Row],[Close_Date]],"mmm"))</f>
        <v>Dec</v>
      </c>
      <c r="M8227" s="8" t="str">
        <f>IF(Sales_Pipeline[[#This Row],[Close_Date]]="","","Q"&amp;ROUNDUP(MONTH(Sales_Pipeline[[#This Row],[Close_Date]])/3,0))</f>
        <v>Q4</v>
      </c>
      <c r="N8227" s="2" cm="1">
        <f t="array" ref="N8227">IFERROR(_xlfn.IFS(Sales_Pipeline[[#This Row],[Deal_Stage]]="Won",_xlfn.XLOOKUP(Sales_Pipeline[[#This Row],[Product]],Products!$A$2:$A$8,Products!$C$2:$C$8),Sales_Pipeline[[#This Row],[Deal_Stage]]="Lost",_xlfn.XLOOKUP(Sales_Pipeline[[#This Row],[Product]],Products!$A$2:$A$8,Products!$C$2:$C$8)),"")</f>
        <v>1096</v>
      </c>
      <c r="O8227" s="2">
        <v>1192</v>
      </c>
    </row>
    <row r="8228" spans="1:15" x14ac:dyDescent="0.3">
      <c r="A8228" t="s">
        <v>8374</v>
      </c>
      <c r="B8228" t="s">
        <v>45</v>
      </c>
      <c r="C8228" t="str">
        <f>_xlfn.XLOOKUP(Sales_Pipeline[[#This Row],[Sales_Agent]],Sales_Teams[Sales_Agent],Sales_Teams[Manager])</f>
        <v>Summer Sewald</v>
      </c>
      <c r="D8228" t="str">
        <f>_xlfn.XLOOKUP(Sales_Pipeline[[#This Row],[Manager]],Sales_Teams[Manager],Sales_Teams[Regional_Office])</f>
        <v>West</v>
      </c>
      <c r="E8228" t="s">
        <v>63</v>
      </c>
      <c r="G8228" t="str">
        <f>IFERROR(_xlfn.XLOOKUP(Sales_Pipeline[[#This Row],[Account]],Accounts!$A$2:$A$86,Accounts!$F$2:$F$86),"")</f>
        <v/>
      </c>
      <c r="H8228" t="s">
        <v>77</v>
      </c>
      <c r="I8228" s="3">
        <v>43078</v>
      </c>
      <c r="K8228" s="8" t="str">
        <f>IF(Sales_Pipeline[[#This Row],[Close_Date]]="","",TEXT(Sales_Pipeline[[#This Row],[Close_Date]],"ddd"))</f>
        <v/>
      </c>
      <c r="L8228" s="8" t="str">
        <f>IF(Sales_Pipeline[[#This Row],[Close_Date]]="","",TEXT(Sales_Pipeline[[#This Row],[Close_Date]],"mmm"))</f>
        <v/>
      </c>
      <c r="M8228" s="8" t="str">
        <f>IF(Sales_Pipeline[[#This Row],[Close_Date]]="","","Q"&amp;ROUNDUP(MONTH(Sales_Pipeline[[#This Row],[Close_Date]])/3,0))</f>
        <v/>
      </c>
      <c r="N8228" s="2" t="str" cm="1">
        <f t="array" ref="N8228">IFERROR(_xlfn.IFS(Sales_Pipeline[[#This Row],[Deal_Stage]]="Won",_xlfn.XLOOKUP(Sales_Pipeline[[#This Row],[Product]],Products!$A$2:$A$8,Products!$C$2:$C$8),Sales_Pipeline[[#This Row],[Deal_Stage]]="Lost",_xlfn.XLOOKUP(Sales_Pipeline[[#This Row],[Product]],Products!$A$2:$A$8,Products!$C$2:$C$8)),"")</f>
        <v/>
      </c>
      <c r="O8228" s="2">
        <v>0</v>
      </c>
    </row>
    <row r="8229" spans="1:15" x14ac:dyDescent="0.3">
      <c r="A8229" t="s">
        <v>8375</v>
      </c>
      <c r="B8229" t="s">
        <v>14</v>
      </c>
      <c r="C8229" t="str">
        <f>_xlfn.XLOOKUP(Sales_Pipeline[[#This Row],[Sales_Agent]],Sales_Teams[Sales_Agent],Sales_Teams[Manager])</f>
        <v>Melvin Marxen</v>
      </c>
      <c r="D8229" t="str">
        <f>_xlfn.XLOOKUP(Sales_Pipeline[[#This Row],[Manager]],Sales_Teams[Manager],Sales_Teams[Regional_Office])</f>
        <v>Central</v>
      </c>
      <c r="E8229" t="s">
        <v>55</v>
      </c>
      <c r="F8229" t="s">
        <v>141</v>
      </c>
      <c r="G8229" t="str">
        <f>IFERROR(_xlfn.XLOOKUP(Sales_Pipeline[[#This Row],[Account]],Accounts!$A$2:$A$86,Accounts!$F$2:$F$86),"")</f>
        <v>United States</v>
      </c>
      <c r="H8229" t="s">
        <v>57</v>
      </c>
      <c r="I8229" s="3">
        <v>43078</v>
      </c>
      <c r="J8229" s="3">
        <v>43093</v>
      </c>
      <c r="K8229" s="8" t="str">
        <f>IF(Sales_Pipeline[[#This Row],[Close_Date]]="","",TEXT(Sales_Pipeline[[#This Row],[Close_Date]],"ddd"))</f>
        <v>Sun</v>
      </c>
      <c r="L8229" s="8" t="str">
        <f>IF(Sales_Pipeline[[#This Row],[Close_Date]]="","",TEXT(Sales_Pipeline[[#This Row],[Close_Date]],"mmm"))</f>
        <v>Dec</v>
      </c>
      <c r="M8229" s="8" t="str">
        <f>IF(Sales_Pipeline[[#This Row],[Close_Date]]="","","Q"&amp;ROUNDUP(MONTH(Sales_Pipeline[[#This Row],[Close_Date]])/3,0))</f>
        <v>Q4</v>
      </c>
      <c r="N8229" s="2" cm="1">
        <f t="array" ref="N8229">IFERROR(_xlfn.IFS(Sales_Pipeline[[#This Row],[Deal_Stage]]="Won",_xlfn.XLOOKUP(Sales_Pipeline[[#This Row],[Product]],Products!$A$2:$A$8,Products!$C$2:$C$8),Sales_Pipeline[[#This Row],[Deal_Stage]]="Lost",_xlfn.XLOOKUP(Sales_Pipeline[[#This Row],[Product]],Products!$A$2:$A$8,Products!$C$2:$C$8)),"")</f>
        <v>1096</v>
      </c>
      <c r="O8229" s="2">
        <v>1047</v>
      </c>
    </row>
    <row r="8230" spans="1:15" x14ac:dyDescent="0.3">
      <c r="A8230" t="s">
        <v>8376</v>
      </c>
      <c r="B8230" t="s">
        <v>29</v>
      </c>
      <c r="C8230" t="str">
        <f>_xlfn.XLOOKUP(Sales_Pipeline[[#This Row],[Sales_Agent]],Sales_Teams[Sales_Agent],Sales_Teams[Manager])</f>
        <v>Rocco Neubert</v>
      </c>
      <c r="D8230" t="str">
        <f>_xlfn.XLOOKUP(Sales_Pipeline[[#This Row],[Manager]],Sales_Teams[Manager],Sales_Teams[Regional_Office])</f>
        <v>East</v>
      </c>
      <c r="E8230" t="s">
        <v>84</v>
      </c>
      <c r="F8230" t="s">
        <v>173</v>
      </c>
      <c r="G8230" t="str">
        <f>IFERROR(_xlfn.XLOOKUP(Sales_Pipeline[[#This Row],[Account]],Accounts!$A$2:$A$86,Accounts!$F$2:$F$86),"")</f>
        <v>United States</v>
      </c>
      <c r="H8230" t="s">
        <v>57</v>
      </c>
      <c r="I8230" s="3">
        <v>43078</v>
      </c>
      <c r="J8230" s="3">
        <v>43086</v>
      </c>
      <c r="K8230" s="8" t="str">
        <f>IF(Sales_Pipeline[[#This Row],[Close_Date]]="","",TEXT(Sales_Pipeline[[#This Row],[Close_Date]],"ddd"))</f>
        <v>Sun</v>
      </c>
      <c r="L8230" s="8" t="str">
        <f>IF(Sales_Pipeline[[#This Row],[Close_Date]]="","",TEXT(Sales_Pipeline[[#This Row],[Close_Date]],"mmm"))</f>
        <v>Dec</v>
      </c>
      <c r="M8230" s="8" t="str">
        <f>IF(Sales_Pipeline[[#This Row],[Close_Date]]="","","Q"&amp;ROUNDUP(MONTH(Sales_Pipeline[[#This Row],[Close_Date]])/3,0))</f>
        <v>Q4</v>
      </c>
      <c r="N8230" s="2" cm="1">
        <f t="array" ref="N8230">IFERROR(_xlfn.IFS(Sales_Pipeline[[#This Row],[Deal_Stage]]="Won",_xlfn.XLOOKUP(Sales_Pipeline[[#This Row],[Product]],Products!$A$2:$A$8,Products!$C$2:$C$8),Sales_Pipeline[[#This Row],[Deal_Stage]]="Lost",_xlfn.XLOOKUP(Sales_Pipeline[[#This Row],[Product]],Products!$A$2:$A$8,Products!$C$2:$C$8)),"")</f>
        <v>5482</v>
      </c>
      <c r="O8230" s="2">
        <v>6456</v>
      </c>
    </row>
    <row r="8231" spans="1:15" x14ac:dyDescent="0.3">
      <c r="A8231" t="s">
        <v>8377</v>
      </c>
      <c r="B8231" t="s">
        <v>21</v>
      </c>
      <c r="C8231" t="str">
        <f>_xlfn.XLOOKUP(Sales_Pipeline[[#This Row],[Sales_Agent]],Sales_Teams[Sales_Agent],Sales_Teams[Manager])</f>
        <v>Cara Losch</v>
      </c>
      <c r="D8231" t="str">
        <f>_xlfn.XLOOKUP(Sales_Pipeline[[#This Row],[Manager]],Sales_Teams[Manager],Sales_Teams[Regional_Office])</f>
        <v>East</v>
      </c>
      <c r="E8231" t="s">
        <v>8953</v>
      </c>
      <c r="F8231" t="s">
        <v>96</v>
      </c>
      <c r="G8231" t="str">
        <f>IFERROR(_xlfn.XLOOKUP(Sales_Pipeline[[#This Row],[Account]],Accounts!$A$2:$A$86,Accounts!$F$2:$F$86),"")</f>
        <v>United States</v>
      </c>
      <c r="H8231" t="s">
        <v>82</v>
      </c>
      <c r="I8231" s="3">
        <v>43078</v>
      </c>
      <c r="J8231" s="3">
        <v>43098</v>
      </c>
      <c r="K8231" s="8" t="str">
        <f>IF(Sales_Pipeline[[#This Row],[Close_Date]]="","",TEXT(Sales_Pipeline[[#This Row],[Close_Date]],"ddd"))</f>
        <v>Fri</v>
      </c>
      <c r="L8231" s="8" t="str">
        <f>IF(Sales_Pipeline[[#This Row],[Close_Date]]="","",TEXT(Sales_Pipeline[[#This Row],[Close_Date]],"mmm"))</f>
        <v>Dec</v>
      </c>
      <c r="M8231" s="8" t="str">
        <f>IF(Sales_Pipeline[[#This Row],[Close_Date]]="","","Q"&amp;ROUNDUP(MONTH(Sales_Pipeline[[#This Row],[Close_Date]])/3,0))</f>
        <v>Q4</v>
      </c>
      <c r="N8231" s="2" cm="1">
        <f t="array" ref="N8231">IFERROR(_xlfn.IFS(Sales_Pipeline[[#This Row],[Deal_Stage]]="Won",_xlfn.XLOOKUP(Sales_Pipeline[[#This Row],[Product]],Products!$A$2:$A$8,Products!$C$2:$C$8),Sales_Pipeline[[#This Row],[Deal_Stage]]="Lost",_xlfn.XLOOKUP(Sales_Pipeline[[#This Row],[Product]],Products!$A$2:$A$8,Products!$C$2:$C$8)),"")</f>
        <v>4821</v>
      </c>
      <c r="O8231" s="2">
        <v>0</v>
      </c>
    </row>
    <row r="8232" spans="1:15" x14ac:dyDescent="0.3">
      <c r="A8232" t="s">
        <v>8378</v>
      </c>
      <c r="B8232" t="s">
        <v>3</v>
      </c>
      <c r="C8232" t="str">
        <f>_xlfn.XLOOKUP(Sales_Pipeline[[#This Row],[Sales_Agent]],Sales_Teams[Sales_Agent],Sales_Teams[Manager])</f>
        <v>Dustin Brinkmann</v>
      </c>
      <c r="D8232" t="str">
        <f>_xlfn.XLOOKUP(Sales_Pipeline[[#This Row],[Manager]],Sales_Teams[Manager],Sales_Teams[Regional_Office])</f>
        <v>Central</v>
      </c>
      <c r="E8232" t="s">
        <v>63</v>
      </c>
      <c r="F8232" t="s">
        <v>68</v>
      </c>
      <c r="G8232" t="str">
        <f>IFERROR(_xlfn.XLOOKUP(Sales_Pipeline[[#This Row],[Account]],Accounts!$A$2:$A$86,Accounts!$F$2:$F$86),"")</f>
        <v>United States</v>
      </c>
      <c r="H8232" t="s">
        <v>82</v>
      </c>
      <c r="I8232" s="3">
        <v>43079</v>
      </c>
      <c r="J8232" s="3">
        <v>43088</v>
      </c>
      <c r="K8232" s="8" t="str">
        <f>IF(Sales_Pipeline[[#This Row],[Close_Date]]="","",TEXT(Sales_Pipeline[[#This Row],[Close_Date]],"ddd"))</f>
        <v>Tue</v>
      </c>
      <c r="L8232" s="8" t="str">
        <f>IF(Sales_Pipeline[[#This Row],[Close_Date]]="","",TEXT(Sales_Pipeline[[#This Row],[Close_Date]],"mmm"))</f>
        <v>Dec</v>
      </c>
      <c r="M8232" s="8" t="str">
        <f>IF(Sales_Pipeline[[#This Row],[Close_Date]]="","","Q"&amp;ROUNDUP(MONTH(Sales_Pipeline[[#This Row],[Close_Date]])/3,0))</f>
        <v>Q4</v>
      </c>
      <c r="N8232" s="2" cm="1">
        <f t="array" ref="N8232">IFERROR(_xlfn.IFS(Sales_Pipeline[[#This Row],[Deal_Stage]]="Won",_xlfn.XLOOKUP(Sales_Pipeline[[#This Row],[Product]],Products!$A$2:$A$8,Products!$C$2:$C$8),Sales_Pipeline[[#This Row],[Deal_Stage]]="Lost",_xlfn.XLOOKUP(Sales_Pipeline[[#This Row],[Product]],Products!$A$2:$A$8,Products!$C$2:$C$8)),"")</f>
        <v>550</v>
      </c>
      <c r="O8232" s="2">
        <v>0</v>
      </c>
    </row>
    <row r="8233" spans="1:15" x14ac:dyDescent="0.3">
      <c r="A8233" t="s">
        <v>8379</v>
      </c>
      <c r="B8233" t="s">
        <v>15</v>
      </c>
      <c r="C8233" t="str">
        <f>_xlfn.XLOOKUP(Sales_Pipeline[[#This Row],[Sales_Agent]],Sales_Teams[Sales_Agent],Sales_Teams[Manager])</f>
        <v>Melvin Marxen</v>
      </c>
      <c r="D8233" t="str">
        <f>_xlfn.XLOOKUP(Sales_Pipeline[[#This Row],[Manager]],Sales_Teams[Manager],Sales_Teams[Regional_Office])</f>
        <v>Central</v>
      </c>
      <c r="E8233" t="s">
        <v>8953</v>
      </c>
      <c r="F8233" t="s">
        <v>333</v>
      </c>
      <c r="G8233" t="str">
        <f>IFERROR(_xlfn.XLOOKUP(Sales_Pipeline[[#This Row],[Account]],Accounts!$A$2:$A$86,Accounts!$F$2:$F$86),"")</f>
        <v>United States</v>
      </c>
      <c r="H8233" t="s">
        <v>57</v>
      </c>
      <c r="I8233" s="3">
        <v>43079</v>
      </c>
      <c r="J8233" s="3">
        <v>43086</v>
      </c>
      <c r="K8233" s="8" t="str">
        <f>IF(Sales_Pipeline[[#This Row],[Close_Date]]="","",TEXT(Sales_Pipeline[[#This Row],[Close_Date]],"ddd"))</f>
        <v>Sun</v>
      </c>
      <c r="L8233" s="8" t="str">
        <f>IF(Sales_Pipeline[[#This Row],[Close_Date]]="","",TEXT(Sales_Pipeline[[#This Row],[Close_Date]],"mmm"))</f>
        <v>Dec</v>
      </c>
      <c r="M8233" s="8" t="str">
        <f>IF(Sales_Pipeline[[#This Row],[Close_Date]]="","","Q"&amp;ROUNDUP(MONTH(Sales_Pipeline[[#This Row],[Close_Date]])/3,0))</f>
        <v>Q4</v>
      </c>
      <c r="N8233" s="2" cm="1">
        <f t="array" ref="N8233">IFERROR(_xlfn.IFS(Sales_Pipeline[[#This Row],[Deal_Stage]]="Won",_xlfn.XLOOKUP(Sales_Pipeline[[#This Row],[Product]],Products!$A$2:$A$8,Products!$C$2:$C$8),Sales_Pipeline[[#This Row],[Deal_Stage]]="Lost",_xlfn.XLOOKUP(Sales_Pipeline[[#This Row],[Product]],Products!$A$2:$A$8,Products!$C$2:$C$8)),"")</f>
        <v>4821</v>
      </c>
      <c r="O8233" s="2">
        <v>4755</v>
      </c>
    </row>
    <row r="8234" spans="1:15" x14ac:dyDescent="0.3">
      <c r="A8234" t="s">
        <v>8380</v>
      </c>
      <c r="B8234" t="s">
        <v>45</v>
      </c>
      <c r="C8234" t="str">
        <f>_xlfn.XLOOKUP(Sales_Pipeline[[#This Row],[Sales_Agent]],Sales_Teams[Sales_Agent],Sales_Teams[Manager])</f>
        <v>Summer Sewald</v>
      </c>
      <c r="D8234" t="str">
        <f>_xlfn.XLOOKUP(Sales_Pipeline[[#This Row],[Manager]],Sales_Teams[Manager],Sales_Teams[Regional_Office])</f>
        <v>West</v>
      </c>
      <c r="E8234" t="s">
        <v>61</v>
      </c>
      <c r="F8234" t="s">
        <v>177</v>
      </c>
      <c r="G8234" t="str">
        <f>IFERROR(_xlfn.XLOOKUP(Sales_Pipeline[[#This Row],[Account]],Accounts!$A$2:$A$86,Accounts!$F$2:$F$86),"")</f>
        <v>United States</v>
      </c>
      <c r="H8234" t="s">
        <v>57</v>
      </c>
      <c r="I8234" s="3">
        <v>43079</v>
      </c>
      <c r="J8234" s="3">
        <v>43094</v>
      </c>
      <c r="K8234" s="8" t="str">
        <f>IF(Sales_Pipeline[[#This Row],[Close_Date]]="","",TEXT(Sales_Pipeline[[#This Row],[Close_Date]],"ddd"))</f>
        <v>Mon</v>
      </c>
      <c r="L8234" s="8" t="str">
        <f>IF(Sales_Pipeline[[#This Row],[Close_Date]]="","",TEXT(Sales_Pipeline[[#This Row],[Close_Date]],"mmm"))</f>
        <v>Dec</v>
      </c>
      <c r="M8234" s="8" t="str">
        <f>IF(Sales_Pipeline[[#This Row],[Close_Date]]="","","Q"&amp;ROUNDUP(MONTH(Sales_Pipeline[[#This Row],[Close_Date]])/3,0))</f>
        <v>Q4</v>
      </c>
      <c r="N8234" s="2" cm="1">
        <f t="array" ref="N8234">IFERROR(_xlfn.IFS(Sales_Pipeline[[#This Row],[Deal_Stage]]="Won",_xlfn.XLOOKUP(Sales_Pipeline[[#This Row],[Product]],Products!$A$2:$A$8,Products!$C$2:$C$8),Sales_Pipeline[[#This Row],[Deal_Stage]]="Lost",_xlfn.XLOOKUP(Sales_Pipeline[[#This Row],[Product]],Products!$A$2:$A$8,Products!$C$2:$C$8)),"")</f>
        <v>55</v>
      </c>
      <c r="O8234" s="2">
        <v>55</v>
      </c>
    </row>
    <row r="8235" spans="1:15" x14ac:dyDescent="0.3">
      <c r="A8235" t="s">
        <v>8381</v>
      </c>
      <c r="B8235" t="s">
        <v>32</v>
      </c>
      <c r="C8235" t="str">
        <f>_xlfn.XLOOKUP(Sales_Pipeline[[#This Row],[Sales_Agent]],Sales_Teams[Sales_Agent],Sales_Teams[Manager])</f>
        <v>Celia Rouche</v>
      </c>
      <c r="D8235" t="str">
        <f>_xlfn.XLOOKUP(Sales_Pipeline[[#This Row],[Manager]],Sales_Teams[Manager],Sales_Teams[Regional_Office])</f>
        <v>West</v>
      </c>
      <c r="E8235" t="s">
        <v>76</v>
      </c>
      <c r="F8235" t="s">
        <v>211</v>
      </c>
      <c r="G8235" t="str">
        <f>IFERROR(_xlfn.XLOOKUP(Sales_Pipeline[[#This Row],[Account]],Accounts!$A$2:$A$86,Accounts!$F$2:$F$86),"")</f>
        <v>United States</v>
      </c>
      <c r="H8235" t="s">
        <v>57</v>
      </c>
      <c r="I8235" s="3">
        <v>43079</v>
      </c>
      <c r="J8235" s="3">
        <v>43087</v>
      </c>
      <c r="K8235" s="8" t="str">
        <f>IF(Sales_Pipeline[[#This Row],[Close_Date]]="","",TEXT(Sales_Pipeline[[#This Row],[Close_Date]],"ddd"))</f>
        <v>Mon</v>
      </c>
      <c r="L8235" s="8" t="str">
        <f>IF(Sales_Pipeline[[#This Row],[Close_Date]]="","",TEXT(Sales_Pipeline[[#This Row],[Close_Date]],"mmm"))</f>
        <v>Dec</v>
      </c>
      <c r="M8235" s="8" t="str">
        <f>IF(Sales_Pipeline[[#This Row],[Close_Date]]="","","Q"&amp;ROUNDUP(MONTH(Sales_Pipeline[[#This Row],[Close_Date]])/3,0))</f>
        <v>Q4</v>
      </c>
      <c r="N8235" s="2" cm="1">
        <f t="array" ref="N8235">IFERROR(_xlfn.IFS(Sales_Pipeline[[#This Row],[Deal_Stage]]="Won",_xlfn.XLOOKUP(Sales_Pipeline[[#This Row],[Product]],Products!$A$2:$A$8,Products!$C$2:$C$8),Sales_Pipeline[[#This Row],[Deal_Stage]]="Lost",_xlfn.XLOOKUP(Sales_Pipeline[[#This Row],[Product]],Products!$A$2:$A$8,Products!$C$2:$C$8)),"")</f>
        <v>3393</v>
      </c>
      <c r="O8235" s="2">
        <v>3078</v>
      </c>
    </row>
    <row r="8236" spans="1:15" x14ac:dyDescent="0.3">
      <c r="A8236" t="s">
        <v>8382</v>
      </c>
      <c r="B8236" t="s">
        <v>44</v>
      </c>
      <c r="C8236" t="str">
        <f>_xlfn.XLOOKUP(Sales_Pipeline[[#This Row],[Sales_Agent]],Sales_Teams[Sales_Agent],Sales_Teams[Manager])</f>
        <v>Summer Sewald</v>
      </c>
      <c r="D8236" t="str">
        <f>_xlfn.XLOOKUP(Sales_Pipeline[[#This Row],[Manager]],Sales_Teams[Manager],Sales_Teams[Regional_Office])</f>
        <v>West</v>
      </c>
      <c r="E8236" t="s">
        <v>84</v>
      </c>
      <c r="F8236" t="s">
        <v>127</v>
      </c>
      <c r="G8236" t="str">
        <f>IFERROR(_xlfn.XLOOKUP(Sales_Pipeline[[#This Row],[Account]],Accounts!$A$2:$A$86,Accounts!$F$2:$F$86),"")</f>
        <v>United States</v>
      </c>
      <c r="H8236" t="s">
        <v>77</v>
      </c>
      <c r="I8236" s="3">
        <v>43079</v>
      </c>
      <c r="K8236" s="8" t="str">
        <f>IF(Sales_Pipeline[[#This Row],[Close_Date]]="","",TEXT(Sales_Pipeline[[#This Row],[Close_Date]],"ddd"))</f>
        <v/>
      </c>
      <c r="L8236" s="8" t="str">
        <f>IF(Sales_Pipeline[[#This Row],[Close_Date]]="","",TEXT(Sales_Pipeline[[#This Row],[Close_Date]],"mmm"))</f>
        <v/>
      </c>
      <c r="M8236" s="8" t="str">
        <f>IF(Sales_Pipeline[[#This Row],[Close_Date]]="","","Q"&amp;ROUNDUP(MONTH(Sales_Pipeline[[#This Row],[Close_Date]])/3,0))</f>
        <v/>
      </c>
      <c r="N8236" s="2" t="str" cm="1">
        <f t="array" ref="N8236">IFERROR(_xlfn.IFS(Sales_Pipeline[[#This Row],[Deal_Stage]]="Won",_xlfn.XLOOKUP(Sales_Pipeline[[#This Row],[Product]],Products!$A$2:$A$8,Products!$C$2:$C$8),Sales_Pipeline[[#This Row],[Deal_Stage]]="Lost",_xlfn.XLOOKUP(Sales_Pipeline[[#This Row],[Product]],Products!$A$2:$A$8,Products!$C$2:$C$8)),"")</f>
        <v/>
      </c>
      <c r="O8236" s="2">
        <v>0</v>
      </c>
    </row>
    <row r="8237" spans="1:15" x14ac:dyDescent="0.3">
      <c r="A8237" t="s">
        <v>8383</v>
      </c>
      <c r="B8237" t="s">
        <v>3</v>
      </c>
      <c r="C8237" t="str">
        <f>_xlfn.XLOOKUP(Sales_Pipeline[[#This Row],[Sales_Agent]],Sales_Teams[Sales_Agent],Sales_Teams[Manager])</f>
        <v>Dustin Brinkmann</v>
      </c>
      <c r="D8237" t="str">
        <f>_xlfn.XLOOKUP(Sales_Pipeline[[#This Row],[Manager]],Sales_Teams[Manager],Sales_Teams[Regional_Office])</f>
        <v>Central</v>
      </c>
      <c r="E8237" t="s">
        <v>63</v>
      </c>
      <c r="F8237" t="s">
        <v>64</v>
      </c>
      <c r="G8237" t="str">
        <f>IFERROR(_xlfn.XLOOKUP(Sales_Pipeline[[#This Row],[Account]],Accounts!$A$2:$A$86,Accounts!$F$2:$F$86),"")</f>
        <v>United States</v>
      </c>
      <c r="H8237" t="s">
        <v>57</v>
      </c>
      <c r="I8237" s="3">
        <v>43080</v>
      </c>
      <c r="J8237" s="3">
        <v>43097</v>
      </c>
      <c r="K8237" s="8" t="str">
        <f>IF(Sales_Pipeline[[#This Row],[Close_Date]]="","",TEXT(Sales_Pipeline[[#This Row],[Close_Date]],"ddd"))</f>
        <v>Thu</v>
      </c>
      <c r="L8237" s="8" t="str">
        <f>IF(Sales_Pipeline[[#This Row],[Close_Date]]="","",TEXT(Sales_Pipeline[[#This Row],[Close_Date]],"mmm"))</f>
        <v>Dec</v>
      </c>
      <c r="M8237" s="8" t="str">
        <f>IF(Sales_Pipeline[[#This Row],[Close_Date]]="","","Q"&amp;ROUNDUP(MONTH(Sales_Pipeline[[#This Row],[Close_Date]])/3,0))</f>
        <v>Q4</v>
      </c>
      <c r="N8237" s="2" cm="1">
        <f t="array" ref="N8237">IFERROR(_xlfn.IFS(Sales_Pipeline[[#This Row],[Deal_Stage]]="Won",_xlfn.XLOOKUP(Sales_Pipeline[[#This Row],[Product]],Products!$A$2:$A$8,Products!$C$2:$C$8),Sales_Pipeline[[#This Row],[Deal_Stage]]="Lost",_xlfn.XLOOKUP(Sales_Pipeline[[#This Row],[Product]],Products!$A$2:$A$8,Products!$C$2:$C$8)),"")</f>
        <v>550</v>
      </c>
      <c r="O8237" s="2">
        <v>537</v>
      </c>
    </row>
    <row r="8238" spans="1:15" x14ac:dyDescent="0.3">
      <c r="A8238" t="s">
        <v>8384</v>
      </c>
      <c r="B8238" t="s">
        <v>13</v>
      </c>
      <c r="C8238" t="str">
        <f>_xlfn.XLOOKUP(Sales_Pipeline[[#This Row],[Sales_Agent]],Sales_Teams[Sales_Agent],Sales_Teams[Manager])</f>
        <v>Melvin Marxen</v>
      </c>
      <c r="D8238" t="str">
        <f>_xlfn.XLOOKUP(Sales_Pipeline[[#This Row],[Manager]],Sales_Teams[Manager],Sales_Teams[Regional_Office])</f>
        <v>Central</v>
      </c>
      <c r="E8238" t="s">
        <v>55</v>
      </c>
      <c r="F8238" t="s">
        <v>330</v>
      </c>
      <c r="G8238" t="str">
        <f>IFERROR(_xlfn.XLOOKUP(Sales_Pipeline[[#This Row],[Account]],Accounts!$A$2:$A$86,Accounts!$F$2:$F$86),"")</f>
        <v>Korea</v>
      </c>
      <c r="H8238" t="s">
        <v>57</v>
      </c>
      <c r="I8238" s="3">
        <v>43080</v>
      </c>
      <c r="J8238" s="3">
        <v>43087</v>
      </c>
      <c r="K8238" s="8" t="str">
        <f>IF(Sales_Pipeline[[#This Row],[Close_Date]]="","",TEXT(Sales_Pipeline[[#This Row],[Close_Date]],"ddd"))</f>
        <v>Mon</v>
      </c>
      <c r="L8238" s="8" t="str">
        <f>IF(Sales_Pipeline[[#This Row],[Close_Date]]="","",TEXT(Sales_Pipeline[[#This Row],[Close_Date]],"mmm"))</f>
        <v>Dec</v>
      </c>
      <c r="M8238" s="8" t="str">
        <f>IF(Sales_Pipeline[[#This Row],[Close_Date]]="","","Q"&amp;ROUNDUP(MONTH(Sales_Pipeline[[#This Row],[Close_Date]])/3,0))</f>
        <v>Q4</v>
      </c>
      <c r="N8238" s="2" cm="1">
        <f t="array" ref="N8238">IFERROR(_xlfn.IFS(Sales_Pipeline[[#This Row],[Deal_Stage]]="Won",_xlfn.XLOOKUP(Sales_Pipeline[[#This Row],[Product]],Products!$A$2:$A$8,Products!$C$2:$C$8),Sales_Pipeline[[#This Row],[Deal_Stage]]="Lost",_xlfn.XLOOKUP(Sales_Pipeline[[#This Row],[Product]],Products!$A$2:$A$8,Products!$C$2:$C$8)),"")</f>
        <v>1096</v>
      </c>
      <c r="O8238" s="2">
        <v>1220</v>
      </c>
    </row>
    <row r="8239" spans="1:15" x14ac:dyDescent="0.3">
      <c r="A8239" t="s">
        <v>8385</v>
      </c>
      <c r="B8239" t="s">
        <v>37</v>
      </c>
      <c r="C8239" t="str">
        <f>_xlfn.XLOOKUP(Sales_Pipeline[[#This Row],[Sales_Agent]],Sales_Teams[Sales_Agent],Sales_Teams[Manager])</f>
        <v>Celia Rouche</v>
      </c>
      <c r="D8239" t="str">
        <f>_xlfn.XLOOKUP(Sales_Pipeline[[#This Row],[Manager]],Sales_Teams[Manager],Sales_Teams[Regional_Office])</f>
        <v>West</v>
      </c>
      <c r="E8239" t="s">
        <v>61</v>
      </c>
      <c r="F8239" t="s">
        <v>89</v>
      </c>
      <c r="G8239" t="str">
        <f>IFERROR(_xlfn.XLOOKUP(Sales_Pipeline[[#This Row],[Account]],Accounts!$A$2:$A$86,Accounts!$F$2:$F$86),"")</f>
        <v>United States</v>
      </c>
      <c r="H8239" t="s">
        <v>57</v>
      </c>
      <c r="I8239" s="3">
        <v>43080</v>
      </c>
      <c r="J8239" s="3">
        <v>43090</v>
      </c>
      <c r="K8239" s="8" t="str">
        <f>IF(Sales_Pipeline[[#This Row],[Close_Date]]="","",TEXT(Sales_Pipeline[[#This Row],[Close_Date]],"ddd"))</f>
        <v>Thu</v>
      </c>
      <c r="L8239" s="8" t="str">
        <f>IF(Sales_Pipeline[[#This Row],[Close_Date]]="","",TEXT(Sales_Pipeline[[#This Row],[Close_Date]],"mmm"))</f>
        <v>Dec</v>
      </c>
      <c r="M8239" s="8" t="str">
        <f>IF(Sales_Pipeline[[#This Row],[Close_Date]]="","","Q"&amp;ROUNDUP(MONTH(Sales_Pipeline[[#This Row],[Close_Date]])/3,0))</f>
        <v>Q4</v>
      </c>
      <c r="N8239" s="2" cm="1">
        <f t="array" ref="N8239">IFERROR(_xlfn.IFS(Sales_Pipeline[[#This Row],[Deal_Stage]]="Won",_xlfn.XLOOKUP(Sales_Pipeline[[#This Row],[Product]],Products!$A$2:$A$8,Products!$C$2:$C$8),Sales_Pipeline[[#This Row],[Deal_Stage]]="Lost",_xlfn.XLOOKUP(Sales_Pipeline[[#This Row],[Product]],Products!$A$2:$A$8,Products!$C$2:$C$8)),"")</f>
        <v>55</v>
      </c>
      <c r="O8239" s="2">
        <v>53</v>
      </c>
    </row>
    <row r="8240" spans="1:15" x14ac:dyDescent="0.3">
      <c r="A8240" t="s">
        <v>8386</v>
      </c>
      <c r="B8240" t="s">
        <v>7</v>
      </c>
      <c r="C8240" t="str">
        <f>_xlfn.XLOOKUP(Sales_Pipeline[[#This Row],[Sales_Agent]],Sales_Teams[Sales_Agent],Sales_Teams[Manager])</f>
        <v>Dustin Brinkmann</v>
      </c>
      <c r="D8240" t="str">
        <f>_xlfn.XLOOKUP(Sales_Pipeline[[#This Row],[Manager]],Sales_Teams[Manager],Sales_Teams[Regional_Office])</f>
        <v>Central</v>
      </c>
      <c r="E8240" t="s">
        <v>61</v>
      </c>
      <c r="F8240" t="s">
        <v>247</v>
      </c>
      <c r="G8240" t="str">
        <f>IFERROR(_xlfn.XLOOKUP(Sales_Pipeline[[#This Row],[Account]],Accounts!$A$2:$A$86,Accounts!$F$2:$F$86),"")</f>
        <v>United States</v>
      </c>
      <c r="H8240" t="s">
        <v>57</v>
      </c>
      <c r="I8240" s="3">
        <v>43080</v>
      </c>
      <c r="J8240" s="3">
        <v>43087</v>
      </c>
      <c r="K8240" s="8" t="str">
        <f>IF(Sales_Pipeline[[#This Row],[Close_Date]]="","",TEXT(Sales_Pipeline[[#This Row],[Close_Date]],"ddd"))</f>
        <v>Mon</v>
      </c>
      <c r="L8240" s="8" t="str">
        <f>IF(Sales_Pipeline[[#This Row],[Close_Date]]="","",TEXT(Sales_Pipeline[[#This Row],[Close_Date]],"mmm"))</f>
        <v>Dec</v>
      </c>
      <c r="M8240" s="8" t="str">
        <f>IF(Sales_Pipeline[[#This Row],[Close_Date]]="","","Q"&amp;ROUNDUP(MONTH(Sales_Pipeline[[#This Row],[Close_Date]])/3,0))</f>
        <v>Q4</v>
      </c>
      <c r="N8240" s="2" cm="1">
        <f t="array" ref="N8240">IFERROR(_xlfn.IFS(Sales_Pipeline[[#This Row],[Deal_Stage]]="Won",_xlfn.XLOOKUP(Sales_Pipeline[[#This Row],[Product]],Products!$A$2:$A$8,Products!$C$2:$C$8),Sales_Pipeline[[#This Row],[Deal_Stage]]="Lost",_xlfn.XLOOKUP(Sales_Pipeline[[#This Row],[Product]],Products!$A$2:$A$8,Products!$C$2:$C$8)),"")</f>
        <v>55</v>
      </c>
      <c r="O8240" s="2">
        <v>60</v>
      </c>
    </row>
    <row r="8241" spans="1:15" x14ac:dyDescent="0.3">
      <c r="A8241" t="s">
        <v>8387</v>
      </c>
      <c r="B8241" t="s">
        <v>32</v>
      </c>
      <c r="C8241" t="str">
        <f>_xlfn.XLOOKUP(Sales_Pipeline[[#This Row],[Sales_Agent]],Sales_Teams[Sales_Agent],Sales_Teams[Manager])</f>
        <v>Celia Rouche</v>
      </c>
      <c r="D8241" t="str">
        <f>_xlfn.XLOOKUP(Sales_Pipeline[[#This Row],[Manager]],Sales_Teams[Manager],Sales_Teams[Regional_Office])</f>
        <v>West</v>
      </c>
      <c r="E8241" t="s">
        <v>63</v>
      </c>
      <c r="F8241" t="s">
        <v>330</v>
      </c>
      <c r="G8241" t="str">
        <f>IFERROR(_xlfn.XLOOKUP(Sales_Pipeline[[#This Row],[Account]],Accounts!$A$2:$A$86,Accounts!$F$2:$F$86),"")</f>
        <v>Korea</v>
      </c>
      <c r="H8241" t="s">
        <v>57</v>
      </c>
      <c r="I8241" s="3">
        <v>43080</v>
      </c>
      <c r="J8241" s="3">
        <v>43098</v>
      </c>
      <c r="K8241" s="8" t="str">
        <f>IF(Sales_Pipeline[[#This Row],[Close_Date]]="","",TEXT(Sales_Pipeline[[#This Row],[Close_Date]],"ddd"))</f>
        <v>Fri</v>
      </c>
      <c r="L8241" s="8" t="str">
        <f>IF(Sales_Pipeline[[#This Row],[Close_Date]]="","",TEXT(Sales_Pipeline[[#This Row],[Close_Date]],"mmm"))</f>
        <v>Dec</v>
      </c>
      <c r="M8241" s="8" t="str">
        <f>IF(Sales_Pipeline[[#This Row],[Close_Date]]="","","Q"&amp;ROUNDUP(MONTH(Sales_Pipeline[[#This Row],[Close_Date]])/3,0))</f>
        <v>Q4</v>
      </c>
      <c r="N8241" s="2" cm="1">
        <f t="array" ref="N8241">IFERROR(_xlfn.IFS(Sales_Pipeline[[#This Row],[Deal_Stage]]="Won",_xlfn.XLOOKUP(Sales_Pipeline[[#This Row],[Product]],Products!$A$2:$A$8,Products!$C$2:$C$8),Sales_Pipeline[[#This Row],[Deal_Stage]]="Lost",_xlfn.XLOOKUP(Sales_Pipeline[[#This Row],[Product]],Products!$A$2:$A$8,Products!$C$2:$C$8)),"")</f>
        <v>550</v>
      </c>
      <c r="O8241" s="2">
        <v>494</v>
      </c>
    </row>
    <row r="8242" spans="1:15" x14ac:dyDescent="0.3">
      <c r="A8242" t="s">
        <v>8388</v>
      </c>
      <c r="B8242" t="s">
        <v>10</v>
      </c>
      <c r="C8242" t="str">
        <f>_xlfn.XLOOKUP(Sales_Pipeline[[#This Row],[Sales_Agent]],Sales_Teams[Sales_Agent],Sales_Teams[Manager])</f>
        <v>Melvin Marxen</v>
      </c>
      <c r="D8242" t="str">
        <f>_xlfn.XLOOKUP(Sales_Pipeline[[#This Row],[Manager]],Sales_Teams[Manager],Sales_Teams[Regional_Office])</f>
        <v>Central</v>
      </c>
      <c r="E8242" t="s">
        <v>63</v>
      </c>
      <c r="F8242" t="s">
        <v>81</v>
      </c>
      <c r="G8242" t="str">
        <f>IFERROR(_xlfn.XLOOKUP(Sales_Pipeline[[#This Row],[Account]],Accounts!$A$2:$A$86,Accounts!$F$2:$F$86),"")</f>
        <v>Italy</v>
      </c>
      <c r="H8242" t="s">
        <v>57</v>
      </c>
      <c r="I8242" s="3">
        <v>43081</v>
      </c>
      <c r="J8242" s="3">
        <v>43087</v>
      </c>
      <c r="K8242" s="8" t="str">
        <f>IF(Sales_Pipeline[[#This Row],[Close_Date]]="","",TEXT(Sales_Pipeline[[#This Row],[Close_Date]],"ddd"))</f>
        <v>Mon</v>
      </c>
      <c r="L8242" s="8" t="str">
        <f>IF(Sales_Pipeline[[#This Row],[Close_Date]]="","",TEXT(Sales_Pipeline[[#This Row],[Close_Date]],"mmm"))</f>
        <v>Dec</v>
      </c>
      <c r="M8242" s="8" t="str">
        <f>IF(Sales_Pipeline[[#This Row],[Close_Date]]="","","Q"&amp;ROUNDUP(MONTH(Sales_Pipeline[[#This Row],[Close_Date]])/3,0))</f>
        <v>Q4</v>
      </c>
      <c r="N8242" s="2" cm="1">
        <f t="array" ref="N8242">IFERROR(_xlfn.IFS(Sales_Pipeline[[#This Row],[Deal_Stage]]="Won",_xlfn.XLOOKUP(Sales_Pipeline[[#This Row],[Product]],Products!$A$2:$A$8,Products!$C$2:$C$8),Sales_Pipeline[[#This Row],[Deal_Stage]]="Lost",_xlfn.XLOOKUP(Sales_Pipeline[[#This Row],[Product]],Products!$A$2:$A$8,Products!$C$2:$C$8)),"")</f>
        <v>550</v>
      </c>
      <c r="O8242" s="2">
        <v>480</v>
      </c>
    </row>
    <row r="8243" spans="1:15" x14ac:dyDescent="0.3">
      <c r="A8243" t="s">
        <v>8389</v>
      </c>
      <c r="B8243" t="s">
        <v>43</v>
      </c>
      <c r="C8243" t="str">
        <f>_xlfn.XLOOKUP(Sales_Pipeline[[#This Row],[Sales_Agent]],Sales_Teams[Sales_Agent],Sales_Teams[Manager])</f>
        <v>Summer Sewald</v>
      </c>
      <c r="D8243" t="str">
        <f>_xlfn.XLOOKUP(Sales_Pipeline[[#This Row],[Manager]],Sales_Teams[Manager],Sales_Teams[Regional_Office])</f>
        <v>West</v>
      </c>
      <c r="E8243" t="s">
        <v>63</v>
      </c>
      <c r="F8243" t="s">
        <v>72</v>
      </c>
      <c r="G8243" t="str">
        <f>IFERROR(_xlfn.XLOOKUP(Sales_Pipeline[[#This Row],[Account]],Accounts!$A$2:$A$86,Accounts!$F$2:$F$86),"")</f>
        <v>United States</v>
      </c>
      <c r="H8243" t="s">
        <v>82</v>
      </c>
      <c r="I8243" s="3">
        <v>43081</v>
      </c>
      <c r="J8243" s="3">
        <v>43098</v>
      </c>
      <c r="K8243" s="8" t="str">
        <f>IF(Sales_Pipeline[[#This Row],[Close_Date]]="","",TEXT(Sales_Pipeline[[#This Row],[Close_Date]],"ddd"))</f>
        <v>Fri</v>
      </c>
      <c r="L8243" s="8" t="str">
        <f>IF(Sales_Pipeline[[#This Row],[Close_Date]]="","",TEXT(Sales_Pipeline[[#This Row],[Close_Date]],"mmm"))</f>
        <v>Dec</v>
      </c>
      <c r="M8243" s="8" t="str">
        <f>IF(Sales_Pipeline[[#This Row],[Close_Date]]="","","Q"&amp;ROUNDUP(MONTH(Sales_Pipeline[[#This Row],[Close_Date]])/3,0))</f>
        <v>Q4</v>
      </c>
      <c r="N8243" s="2" cm="1">
        <f t="array" ref="N8243">IFERROR(_xlfn.IFS(Sales_Pipeline[[#This Row],[Deal_Stage]]="Won",_xlfn.XLOOKUP(Sales_Pipeline[[#This Row],[Product]],Products!$A$2:$A$8,Products!$C$2:$C$8),Sales_Pipeline[[#This Row],[Deal_Stage]]="Lost",_xlfn.XLOOKUP(Sales_Pipeline[[#This Row],[Product]],Products!$A$2:$A$8,Products!$C$2:$C$8)),"")</f>
        <v>550</v>
      </c>
      <c r="O8243" s="2">
        <v>0</v>
      </c>
    </row>
    <row r="8244" spans="1:15" x14ac:dyDescent="0.3">
      <c r="A8244" t="s">
        <v>8390</v>
      </c>
      <c r="B8244" t="s">
        <v>8</v>
      </c>
      <c r="C8244" t="str">
        <f>_xlfn.XLOOKUP(Sales_Pipeline[[#This Row],[Sales_Agent]],Sales_Teams[Sales_Agent],Sales_Teams[Manager])</f>
        <v>Dustin Brinkmann</v>
      </c>
      <c r="D8244" t="str">
        <f>_xlfn.XLOOKUP(Sales_Pipeline[[#This Row],[Manager]],Sales_Teams[Manager],Sales_Teams[Regional_Office])</f>
        <v>Central</v>
      </c>
      <c r="E8244" t="s">
        <v>63</v>
      </c>
      <c r="F8244" t="s">
        <v>187</v>
      </c>
      <c r="G8244" t="str">
        <f>IFERROR(_xlfn.XLOOKUP(Sales_Pipeline[[#This Row],[Account]],Accounts!$A$2:$A$86,Accounts!$F$2:$F$86),"")</f>
        <v>United States</v>
      </c>
      <c r="H8244" t="s">
        <v>82</v>
      </c>
      <c r="I8244" s="3">
        <v>43081</v>
      </c>
      <c r="J8244" s="3">
        <v>43084</v>
      </c>
      <c r="K8244" s="8" t="str">
        <f>IF(Sales_Pipeline[[#This Row],[Close_Date]]="","",TEXT(Sales_Pipeline[[#This Row],[Close_Date]],"ddd"))</f>
        <v>Fri</v>
      </c>
      <c r="L8244" s="8" t="str">
        <f>IF(Sales_Pipeline[[#This Row],[Close_Date]]="","",TEXT(Sales_Pipeline[[#This Row],[Close_Date]],"mmm"))</f>
        <v>Dec</v>
      </c>
      <c r="M8244" s="8" t="str">
        <f>IF(Sales_Pipeline[[#This Row],[Close_Date]]="","","Q"&amp;ROUNDUP(MONTH(Sales_Pipeline[[#This Row],[Close_Date]])/3,0))</f>
        <v>Q4</v>
      </c>
      <c r="N8244" s="2" cm="1">
        <f t="array" ref="N8244">IFERROR(_xlfn.IFS(Sales_Pipeline[[#This Row],[Deal_Stage]]="Won",_xlfn.XLOOKUP(Sales_Pipeline[[#This Row],[Product]],Products!$A$2:$A$8,Products!$C$2:$C$8),Sales_Pipeline[[#This Row],[Deal_Stage]]="Lost",_xlfn.XLOOKUP(Sales_Pipeline[[#This Row],[Product]],Products!$A$2:$A$8,Products!$C$2:$C$8)),"")</f>
        <v>550</v>
      </c>
      <c r="O8244" s="2">
        <v>0</v>
      </c>
    </row>
    <row r="8245" spans="1:15" x14ac:dyDescent="0.3">
      <c r="A8245" t="s">
        <v>8391</v>
      </c>
      <c r="B8245" t="s">
        <v>45</v>
      </c>
      <c r="C8245" t="str">
        <f>_xlfn.XLOOKUP(Sales_Pipeline[[#This Row],[Sales_Agent]],Sales_Teams[Sales_Agent],Sales_Teams[Manager])</f>
        <v>Summer Sewald</v>
      </c>
      <c r="D8245" t="str">
        <f>_xlfn.XLOOKUP(Sales_Pipeline[[#This Row],[Manager]],Sales_Teams[Manager],Sales_Teams[Regional_Office])</f>
        <v>West</v>
      </c>
      <c r="E8245" t="s">
        <v>55</v>
      </c>
      <c r="F8245" t="s">
        <v>330</v>
      </c>
      <c r="G8245" t="str">
        <f>IFERROR(_xlfn.XLOOKUP(Sales_Pipeline[[#This Row],[Account]],Accounts!$A$2:$A$86,Accounts!$F$2:$F$86),"")</f>
        <v>Korea</v>
      </c>
      <c r="H8245" t="s">
        <v>57</v>
      </c>
      <c r="I8245" s="3">
        <v>43081</v>
      </c>
      <c r="J8245" s="3">
        <v>43095</v>
      </c>
      <c r="K8245" s="8" t="str">
        <f>IF(Sales_Pipeline[[#This Row],[Close_Date]]="","",TEXT(Sales_Pipeline[[#This Row],[Close_Date]],"ddd"))</f>
        <v>Tue</v>
      </c>
      <c r="L8245" s="8" t="str">
        <f>IF(Sales_Pipeline[[#This Row],[Close_Date]]="","",TEXT(Sales_Pipeline[[#This Row],[Close_Date]],"mmm"))</f>
        <v>Dec</v>
      </c>
      <c r="M8245" s="8" t="str">
        <f>IF(Sales_Pipeline[[#This Row],[Close_Date]]="","","Q"&amp;ROUNDUP(MONTH(Sales_Pipeline[[#This Row],[Close_Date]])/3,0))</f>
        <v>Q4</v>
      </c>
      <c r="N8245" s="2" cm="1">
        <f t="array" ref="N8245">IFERROR(_xlfn.IFS(Sales_Pipeline[[#This Row],[Deal_Stage]]="Won",_xlfn.XLOOKUP(Sales_Pipeline[[#This Row],[Product]],Products!$A$2:$A$8,Products!$C$2:$C$8),Sales_Pipeline[[#This Row],[Deal_Stage]]="Lost",_xlfn.XLOOKUP(Sales_Pipeline[[#This Row],[Product]],Products!$A$2:$A$8,Products!$C$2:$C$8)),"")</f>
        <v>1096</v>
      </c>
      <c r="O8245" s="2">
        <v>1075</v>
      </c>
    </row>
    <row r="8246" spans="1:15" x14ac:dyDescent="0.3">
      <c r="A8246" t="s">
        <v>8392</v>
      </c>
      <c r="B8246" t="s">
        <v>29</v>
      </c>
      <c r="C8246" t="str">
        <f>_xlfn.XLOOKUP(Sales_Pipeline[[#This Row],[Sales_Agent]],Sales_Teams[Sales_Agent],Sales_Teams[Manager])</f>
        <v>Rocco Neubert</v>
      </c>
      <c r="D8246" t="str">
        <f>_xlfn.XLOOKUP(Sales_Pipeline[[#This Row],[Manager]],Sales_Teams[Manager],Sales_Teams[Regional_Office])</f>
        <v>East</v>
      </c>
      <c r="E8246" t="s">
        <v>55</v>
      </c>
      <c r="F8246" t="s">
        <v>109</v>
      </c>
      <c r="G8246" t="str">
        <f>IFERROR(_xlfn.XLOOKUP(Sales_Pipeline[[#This Row],[Account]],Accounts!$A$2:$A$86,Accounts!$F$2:$F$86),"")</f>
        <v>Japan</v>
      </c>
      <c r="H8246" t="s">
        <v>82</v>
      </c>
      <c r="I8246" s="3">
        <v>43081</v>
      </c>
      <c r="J8246" s="3">
        <v>43094</v>
      </c>
      <c r="K8246" s="8" t="str">
        <f>IF(Sales_Pipeline[[#This Row],[Close_Date]]="","",TEXT(Sales_Pipeline[[#This Row],[Close_Date]],"ddd"))</f>
        <v>Mon</v>
      </c>
      <c r="L8246" s="8" t="str">
        <f>IF(Sales_Pipeline[[#This Row],[Close_Date]]="","",TEXT(Sales_Pipeline[[#This Row],[Close_Date]],"mmm"))</f>
        <v>Dec</v>
      </c>
      <c r="M8246" s="8" t="str">
        <f>IF(Sales_Pipeline[[#This Row],[Close_Date]]="","","Q"&amp;ROUNDUP(MONTH(Sales_Pipeline[[#This Row],[Close_Date]])/3,0))</f>
        <v>Q4</v>
      </c>
      <c r="N8246" s="2" cm="1">
        <f t="array" ref="N8246">IFERROR(_xlfn.IFS(Sales_Pipeline[[#This Row],[Deal_Stage]]="Won",_xlfn.XLOOKUP(Sales_Pipeline[[#This Row],[Product]],Products!$A$2:$A$8,Products!$C$2:$C$8),Sales_Pipeline[[#This Row],[Deal_Stage]]="Lost",_xlfn.XLOOKUP(Sales_Pipeline[[#This Row],[Product]],Products!$A$2:$A$8,Products!$C$2:$C$8)),"")</f>
        <v>1096</v>
      </c>
      <c r="O8246" s="2">
        <v>0</v>
      </c>
    </row>
    <row r="8247" spans="1:15" x14ac:dyDescent="0.3">
      <c r="A8247" t="s">
        <v>8393</v>
      </c>
      <c r="B8247" t="s">
        <v>27</v>
      </c>
      <c r="C8247" t="str">
        <f>_xlfn.XLOOKUP(Sales_Pipeline[[#This Row],[Sales_Agent]],Sales_Teams[Sales_Agent],Sales_Teams[Manager])</f>
        <v>Rocco Neubert</v>
      </c>
      <c r="D8247" t="str">
        <f>_xlfn.XLOOKUP(Sales_Pipeline[[#This Row],[Manager]],Sales_Teams[Manager],Sales_Teams[Regional_Office])</f>
        <v>East</v>
      </c>
      <c r="E8247" t="s">
        <v>55</v>
      </c>
      <c r="F8247" t="s">
        <v>120</v>
      </c>
      <c r="G8247" t="str">
        <f>IFERROR(_xlfn.XLOOKUP(Sales_Pipeline[[#This Row],[Account]],Accounts!$A$2:$A$86,Accounts!$F$2:$F$86),"")</f>
        <v>United States</v>
      </c>
      <c r="H8247" t="s">
        <v>77</v>
      </c>
      <c r="I8247" s="3">
        <v>43082</v>
      </c>
      <c r="K8247" s="8" t="str">
        <f>IF(Sales_Pipeline[[#This Row],[Close_Date]]="","",TEXT(Sales_Pipeline[[#This Row],[Close_Date]],"ddd"))</f>
        <v/>
      </c>
      <c r="L8247" s="8" t="str">
        <f>IF(Sales_Pipeline[[#This Row],[Close_Date]]="","",TEXT(Sales_Pipeline[[#This Row],[Close_Date]],"mmm"))</f>
        <v/>
      </c>
      <c r="M8247" s="8" t="str">
        <f>IF(Sales_Pipeline[[#This Row],[Close_Date]]="","","Q"&amp;ROUNDUP(MONTH(Sales_Pipeline[[#This Row],[Close_Date]])/3,0))</f>
        <v/>
      </c>
      <c r="N8247" s="2" t="str" cm="1">
        <f t="array" ref="N8247">IFERROR(_xlfn.IFS(Sales_Pipeline[[#This Row],[Deal_Stage]]="Won",_xlfn.XLOOKUP(Sales_Pipeline[[#This Row],[Product]],Products!$A$2:$A$8,Products!$C$2:$C$8),Sales_Pipeline[[#This Row],[Deal_Stage]]="Lost",_xlfn.XLOOKUP(Sales_Pipeline[[#This Row],[Product]],Products!$A$2:$A$8,Products!$C$2:$C$8)),"")</f>
        <v/>
      </c>
      <c r="O8247" s="2">
        <v>0</v>
      </c>
    </row>
    <row r="8248" spans="1:15" x14ac:dyDescent="0.3">
      <c r="A8248" t="s">
        <v>8394</v>
      </c>
      <c r="B8248" t="s">
        <v>38</v>
      </c>
      <c r="C8248" t="str">
        <f>_xlfn.XLOOKUP(Sales_Pipeline[[#This Row],[Sales_Agent]],Sales_Teams[Sales_Agent],Sales_Teams[Manager])</f>
        <v>Celia Rouche</v>
      </c>
      <c r="D8248" t="str">
        <f>_xlfn.XLOOKUP(Sales_Pipeline[[#This Row],[Manager]],Sales_Teams[Manager],Sales_Teams[Regional_Office])</f>
        <v>West</v>
      </c>
      <c r="E8248" t="s">
        <v>55</v>
      </c>
      <c r="G8248" t="str">
        <f>IFERROR(_xlfn.XLOOKUP(Sales_Pipeline[[#This Row],[Account]],Accounts!$A$2:$A$86,Accounts!$F$2:$F$86),"")</f>
        <v/>
      </c>
      <c r="H8248" t="s">
        <v>77</v>
      </c>
      <c r="I8248" s="3">
        <v>43082</v>
      </c>
      <c r="K8248" s="8" t="str">
        <f>IF(Sales_Pipeline[[#This Row],[Close_Date]]="","",TEXT(Sales_Pipeline[[#This Row],[Close_Date]],"ddd"))</f>
        <v/>
      </c>
      <c r="L8248" s="8" t="str">
        <f>IF(Sales_Pipeline[[#This Row],[Close_Date]]="","",TEXT(Sales_Pipeline[[#This Row],[Close_Date]],"mmm"))</f>
        <v/>
      </c>
      <c r="M8248" s="8" t="str">
        <f>IF(Sales_Pipeline[[#This Row],[Close_Date]]="","","Q"&amp;ROUNDUP(MONTH(Sales_Pipeline[[#This Row],[Close_Date]])/3,0))</f>
        <v/>
      </c>
      <c r="N8248" s="2" t="str" cm="1">
        <f t="array" ref="N8248">IFERROR(_xlfn.IFS(Sales_Pipeline[[#This Row],[Deal_Stage]]="Won",_xlfn.XLOOKUP(Sales_Pipeline[[#This Row],[Product]],Products!$A$2:$A$8,Products!$C$2:$C$8),Sales_Pipeline[[#This Row],[Deal_Stage]]="Lost",_xlfn.XLOOKUP(Sales_Pipeline[[#This Row],[Product]],Products!$A$2:$A$8,Products!$C$2:$C$8)),"")</f>
        <v/>
      </c>
      <c r="O8248" s="2">
        <v>0</v>
      </c>
    </row>
    <row r="8249" spans="1:15" x14ac:dyDescent="0.3">
      <c r="A8249" t="s">
        <v>8395</v>
      </c>
      <c r="B8249" t="s">
        <v>10</v>
      </c>
      <c r="C8249" t="str">
        <f>_xlfn.XLOOKUP(Sales_Pipeline[[#This Row],[Sales_Agent]],Sales_Teams[Sales_Agent],Sales_Teams[Manager])</f>
        <v>Melvin Marxen</v>
      </c>
      <c r="D8249" t="str">
        <f>_xlfn.XLOOKUP(Sales_Pipeline[[#This Row],[Manager]],Sales_Teams[Manager],Sales_Teams[Regional_Office])</f>
        <v>Central</v>
      </c>
      <c r="E8249" t="s">
        <v>55</v>
      </c>
      <c r="F8249" t="s">
        <v>141</v>
      </c>
      <c r="G8249" t="str">
        <f>IFERROR(_xlfn.XLOOKUP(Sales_Pipeline[[#This Row],[Account]],Accounts!$A$2:$A$86,Accounts!$F$2:$F$86),"")</f>
        <v>United States</v>
      </c>
      <c r="H8249" t="s">
        <v>57</v>
      </c>
      <c r="I8249" s="3">
        <v>43082</v>
      </c>
      <c r="J8249" s="3">
        <v>43097</v>
      </c>
      <c r="K8249" s="8" t="str">
        <f>IF(Sales_Pipeline[[#This Row],[Close_Date]]="","",TEXT(Sales_Pipeline[[#This Row],[Close_Date]],"ddd"))</f>
        <v>Thu</v>
      </c>
      <c r="L8249" s="8" t="str">
        <f>IF(Sales_Pipeline[[#This Row],[Close_Date]]="","",TEXT(Sales_Pipeline[[#This Row],[Close_Date]],"mmm"))</f>
        <v>Dec</v>
      </c>
      <c r="M8249" s="8" t="str">
        <f>IF(Sales_Pipeline[[#This Row],[Close_Date]]="","","Q"&amp;ROUNDUP(MONTH(Sales_Pipeline[[#This Row],[Close_Date]])/3,0))</f>
        <v>Q4</v>
      </c>
      <c r="N8249" s="2" cm="1">
        <f t="array" ref="N8249">IFERROR(_xlfn.IFS(Sales_Pipeline[[#This Row],[Deal_Stage]]="Won",_xlfn.XLOOKUP(Sales_Pipeline[[#This Row],[Product]],Products!$A$2:$A$8,Products!$C$2:$C$8),Sales_Pipeline[[#This Row],[Deal_Stage]]="Lost",_xlfn.XLOOKUP(Sales_Pipeline[[#This Row],[Product]],Products!$A$2:$A$8,Products!$C$2:$C$8)),"")</f>
        <v>1096</v>
      </c>
      <c r="O8249" s="2">
        <v>1166</v>
      </c>
    </row>
    <row r="8250" spans="1:15" x14ac:dyDescent="0.3">
      <c r="A8250" t="s">
        <v>8396</v>
      </c>
      <c r="B8250" t="s">
        <v>42</v>
      </c>
      <c r="C8250" t="str">
        <f>_xlfn.XLOOKUP(Sales_Pipeline[[#This Row],[Sales_Agent]],Sales_Teams[Sales_Agent],Sales_Teams[Manager])</f>
        <v>Summer Sewald</v>
      </c>
      <c r="D8250" t="str">
        <f>_xlfn.XLOOKUP(Sales_Pipeline[[#This Row],[Manager]],Sales_Teams[Manager],Sales_Teams[Regional_Office])</f>
        <v>West</v>
      </c>
      <c r="E8250" t="s">
        <v>55</v>
      </c>
      <c r="F8250" t="s">
        <v>66</v>
      </c>
      <c r="G8250" t="str">
        <f>IFERROR(_xlfn.XLOOKUP(Sales_Pipeline[[#This Row],[Account]],Accounts!$A$2:$A$86,Accounts!$F$2:$F$86),"")</f>
        <v>United States</v>
      </c>
      <c r="H8250" t="s">
        <v>57</v>
      </c>
      <c r="I8250" s="3">
        <v>43082</v>
      </c>
      <c r="J8250" s="3">
        <v>43095</v>
      </c>
      <c r="K8250" s="8" t="str">
        <f>IF(Sales_Pipeline[[#This Row],[Close_Date]]="","",TEXT(Sales_Pipeline[[#This Row],[Close_Date]],"ddd"))</f>
        <v>Tue</v>
      </c>
      <c r="L8250" s="8" t="str">
        <f>IF(Sales_Pipeline[[#This Row],[Close_Date]]="","",TEXT(Sales_Pipeline[[#This Row],[Close_Date]],"mmm"))</f>
        <v>Dec</v>
      </c>
      <c r="M8250" s="8" t="str">
        <f>IF(Sales_Pipeline[[#This Row],[Close_Date]]="","","Q"&amp;ROUNDUP(MONTH(Sales_Pipeline[[#This Row],[Close_Date]])/3,0))</f>
        <v>Q4</v>
      </c>
      <c r="N8250" s="2" cm="1">
        <f t="array" ref="N8250">IFERROR(_xlfn.IFS(Sales_Pipeline[[#This Row],[Deal_Stage]]="Won",_xlfn.XLOOKUP(Sales_Pipeline[[#This Row],[Product]],Products!$A$2:$A$8,Products!$C$2:$C$8),Sales_Pipeline[[#This Row],[Deal_Stage]]="Lost",_xlfn.XLOOKUP(Sales_Pipeline[[#This Row],[Product]],Products!$A$2:$A$8,Products!$C$2:$C$8)),"")</f>
        <v>1096</v>
      </c>
      <c r="O8250" s="2">
        <v>921</v>
      </c>
    </row>
    <row r="8251" spans="1:15" x14ac:dyDescent="0.3">
      <c r="A8251" t="s">
        <v>8397</v>
      </c>
      <c r="B8251" t="s">
        <v>37</v>
      </c>
      <c r="C8251" t="str">
        <f>_xlfn.XLOOKUP(Sales_Pipeline[[#This Row],[Sales_Agent]],Sales_Teams[Sales_Agent],Sales_Teams[Manager])</f>
        <v>Celia Rouche</v>
      </c>
      <c r="D8251" t="str">
        <f>_xlfn.XLOOKUP(Sales_Pipeline[[#This Row],[Manager]],Sales_Teams[Manager],Sales_Teams[Regional_Office])</f>
        <v>West</v>
      </c>
      <c r="E8251" t="s">
        <v>76</v>
      </c>
      <c r="F8251" t="s">
        <v>201</v>
      </c>
      <c r="G8251" t="str">
        <f>IFERROR(_xlfn.XLOOKUP(Sales_Pipeline[[#This Row],[Account]],Accounts!$A$2:$A$86,Accounts!$F$2:$F$86),"")</f>
        <v>United States</v>
      </c>
      <c r="H8251" t="s">
        <v>77</v>
      </c>
      <c r="I8251" s="3">
        <v>43082</v>
      </c>
      <c r="K8251" s="8" t="str">
        <f>IF(Sales_Pipeline[[#This Row],[Close_Date]]="","",TEXT(Sales_Pipeline[[#This Row],[Close_Date]],"ddd"))</f>
        <v/>
      </c>
      <c r="L8251" s="8" t="str">
        <f>IF(Sales_Pipeline[[#This Row],[Close_Date]]="","",TEXT(Sales_Pipeline[[#This Row],[Close_Date]],"mmm"))</f>
        <v/>
      </c>
      <c r="M8251" s="8" t="str">
        <f>IF(Sales_Pipeline[[#This Row],[Close_Date]]="","","Q"&amp;ROUNDUP(MONTH(Sales_Pipeline[[#This Row],[Close_Date]])/3,0))</f>
        <v/>
      </c>
      <c r="N8251" s="2" t="str" cm="1">
        <f t="array" ref="N8251">IFERROR(_xlfn.IFS(Sales_Pipeline[[#This Row],[Deal_Stage]]="Won",_xlfn.XLOOKUP(Sales_Pipeline[[#This Row],[Product]],Products!$A$2:$A$8,Products!$C$2:$C$8),Sales_Pipeline[[#This Row],[Deal_Stage]]="Lost",_xlfn.XLOOKUP(Sales_Pipeline[[#This Row],[Product]],Products!$A$2:$A$8,Products!$C$2:$C$8)),"")</f>
        <v/>
      </c>
      <c r="O8251" s="2">
        <v>0</v>
      </c>
    </row>
    <row r="8252" spans="1:15" x14ac:dyDescent="0.3">
      <c r="A8252" t="s">
        <v>8398</v>
      </c>
      <c r="B8252" t="s">
        <v>37</v>
      </c>
      <c r="C8252" t="str">
        <f>_xlfn.XLOOKUP(Sales_Pipeline[[#This Row],[Sales_Agent]],Sales_Teams[Sales_Agent],Sales_Teams[Manager])</f>
        <v>Celia Rouche</v>
      </c>
      <c r="D8252" t="str">
        <f>_xlfn.XLOOKUP(Sales_Pipeline[[#This Row],[Manager]],Sales_Teams[Manager],Sales_Teams[Regional_Office])</f>
        <v>West</v>
      </c>
      <c r="E8252" t="s">
        <v>76</v>
      </c>
      <c r="F8252" t="s">
        <v>211</v>
      </c>
      <c r="G8252" t="str">
        <f>IFERROR(_xlfn.XLOOKUP(Sales_Pipeline[[#This Row],[Account]],Accounts!$A$2:$A$86,Accounts!$F$2:$F$86),"")</f>
        <v>United States</v>
      </c>
      <c r="H8252" t="s">
        <v>57</v>
      </c>
      <c r="I8252" s="3">
        <v>43082</v>
      </c>
      <c r="J8252" s="3">
        <v>43096</v>
      </c>
      <c r="K8252" s="8" t="str">
        <f>IF(Sales_Pipeline[[#This Row],[Close_Date]]="","",TEXT(Sales_Pipeline[[#This Row],[Close_Date]],"ddd"))</f>
        <v>Wed</v>
      </c>
      <c r="L8252" s="8" t="str">
        <f>IF(Sales_Pipeline[[#This Row],[Close_Date]]="","",TEXT(Sales_Pipeline[[#This Row],[Close_Date]],"mmm"))</f>
        <v>Dec</v>
      </c>
      <c r="M8252" s="8" t="str">
        <f>IF(Sales_Pipeline[[#This Row],[Close_Date]]="","","Q"&amp;ROUNDUP(MONTH(Sales_Pipeline[[#This Row],[Close_Date]])/3,0))</f>
        <v>Q4</v>
      </c>
      <c r="N8252" s="2" cm="1">
        <f t="array" ref="N8252">IFERROR(_xlfn.IFS(Sales_Pipeline[[#This Row],[Deal_Stage]]="Won",_xlfn.XLOOKUP(Sales_Pipeline[[#This Row],[Product]],Products!$A$2:$A$8,Products!$C$2:$C$8),Sales_Pipeline[[#This Row],[Deal_Stage]]="Lost",_xlfn.XLOOKUP(Sales_Pipeline[[#This Row],[Product]],Products!$A$2:$A$8,Products!$C$2:$C$8)),"")</f>
        <v>3393</v>
      </c>
      <c r="O8252" s="2">
        <v>3442</v>
      </c>
    </row>
    <row r="8253" spans="1:15" x14ac:dyDescent="0.3">
      <c r="A8253" t="s">
        <v>8399</v>
      </c>
      <c r="B8253" t="s">
        <v>7</v>
      </c>
      <c r="C8253" t="str">
        <f>_xlfn.XLOOKUP(Sales_Pipeline[[#This Row],[Sales_Agent]],Sales_Teams[Sales_Agent],Sales_Teams[Manager])</f>
        <v>Dustin Brinkmann</v>
      </c>
      <c r="D8253" t="str">
        <f>_xlfn.XLOOKUP(Sales_Pipeline[[#This Row],[Manager]],Sales_Teams[Manager],Sales_Teams[Regional_Office])</f>
        <v>Central</v>
      </c>
      <c r="E8253" t="s">
        <v>76</v>
      </c>
      <c r="F8253" t="s">
        <v>74</v>
      </c>
      <c r="G8253" t="str">
        <f>IFERROR(_xlfn.XLOOKUP(Sales_Pipeline[[#This Row],[Account]],Accounts!$A$2:$A$86,Accounts!$F$2:$F$86),"")</f>
        <v>United States</v>
      </c>
      <c r="H8253" t="s">
        <v>57</v>
      </c>
      <c r="I8253" s="3">
        <v>43082</v>
      </c>
      <c r="J8253" s="3">
        <v>43096</v>
      </c>
      <c r="K8253" s="8" t="str">
        <f>IF(Sales_Pipeline[[#This Row],[Close_Date]]="","",TEXT(Sales_Pipeline[[#This Row],[Close_Date]],"ddd"))</f>
        <v>Wed</v>
      </c>
      <c r="L8253" s="8" t="str">
        <f>IF(Sales_Pipeline[[#This Row],[Close_Date]]="","",TEXT(Sales_Pipeline[[#This Row],[Close_Date]],"mmm"))</f>
        <v>Dec</v>
      </c>
      <c r="M8253" s="8" t="str">
        <f>IF(Sales_Pipeline[[#This Row],[Close_Date]]="","","Q"&amp;ROUNDUP(MONTH(Sales_Pipeline[[#This Row],[Close_Date]])/3,0))</f>
        <v>Q4</v>
      </c>
      <c r="N8253" s="2" cm="1">
        <f t="array" ref="N8253">IFERROR(_xlfn.IFS(Sales_Pipeline[[#This Row],[Deal_Stage]]="Won",_xlfn.XLOOKUP(Sales_Pipeline[[#This Row],[Product]],Products!$A$2:$A$8,Products!$C$2:$C$8),Sales_Pipeline[[#This Row],[Deal_Stage]]="Lost",_xlfn.XLOOKUP(Sales_Pipeline[[#This Row],[Product]],Products!$A$2:$A$8,Products!$C$2:$C$8)),"")</f>
        <v>3393</v>
      </c>
      <c r="O8253" s="2">
        <v>3735</v>
      </c>
    </row>
    <row r="8254" spans="1:15" x14ac:dyDescent="0.3">
      <c r="A8254" t="s">
        <v>8400</v>
      </c>
      <c r="B8254" t="s">
        <v>32</v>
      </c>
      <c r="C8254" t="str">
        <f>_xlfn.XLOOKUP(Sales_Pipeline[[#This Row],[Sales_Agent]],Sales_Teams[Sales_Agent],Sales_Teams[Manager])</f>
        <v>Celia Rouche</v>
      </c>
      <c r="D8254" t="str">
        <f>_xlfn.XLOOKUP(Sales_Pipeline[[#This Row],[Manager]],Sales_Teams[Manager],Sales_Teams[Regional_Office])</f>
        <v>West</v>
      </c>
      <c r="E8254" t="s">
        <v>61</v>
      </c>
      <c r="F8254" t="s">
        <v>89</v>
      </c>
      <c r="G8254" t="str">
        <f>IFERROR(_xlfn.XLOOKUP(Sales_Pipeline[[#This Row],[Account]],Accounts!$A$2:$A$86,Accounts!$F$2:$F$86),"")</f>
        <v>United States</v>
      </c>
      <c r="H8254" t="s">
        <v>57</v>
      </c>
      <c r="I8254" s="3">
        <v>43082</v>
      </c>
      <c r="J8254" s="3">
        <v>43086</v>
      </c>
      <c r="K8254" s="8" t="str">
        <f>IF(Sales_Pipeline[[#This Row],[Close_Date]]="","",TEXT(Sales_Pipeline[[#This Row],[Close_Date]],"ddd"))</f>
        <v>Sun</v>
      </c>
      <c r="L8254" s="8" t="str">
        <f>IF(Sales_Pipeline[[#This Row],[Close_Date]]="","",TEXT(Sales_Pipeline[[#This Row],[Close_Date]],"mmm"))</f>
        <v>Dec</v>
      </c>
      <c r="M8254" s="8" t="str">
        <f>IF(Sales_Pipeline[[#This Row],[Close_Date]]="","","Q"&amp;ROUNDUP(MONTH(Sales_Pipeline[[#This Row],[Close_Date]])/3,0))</f>
        <v>Q4</v>
      </c>
      <c r="N8254" s="2" cm="1">
        <f t="array" ref="N8254">IFERROR(_xlfn.IFS(Sales_Pipeline[[#This Row],[Deal_Stage]]="Won",_xlfn.XLOOKUP(Sales_Pipeline[[#This Row],[Product]],Products!$A$2:$A$8,Products!$C$2:$C$8),Sales_Pipeline[[#This Row],[Deal_Stage]]="Lost",_xlfn.XLOOKUP(Sales_Pipeline[[#This Row],[Product]],Products!$A$2:$A$8,Products!$C$2:$C$8)),"")</f>
        <v>55</v>
      </c>
      <c r="O8254" s="2">
        <v>50</v>
      </c>
    </row>
    <row r="8255" spans="1:15" x14ac:dyDescent="0.3">
      <c r="A8255" t="s">
        <v>8401</v>
      </c>
      <c r="B8255" t="s">
        <v>15</v>
      </c>
      <c r="C8255" t="str">
        <f>_xlfn.XLOOKUP(Sales_Pipeline[[#This Row],[Sales_Agent]],Sales_Teams[Sales_Agent],Sales_Teams[Manager])</f>
        <v>Melvin Marxen</v>
      </c>
      <c r="D8255" t="str">
        <f>_xlfn.XLOOKUP(Sales_Pipeline[[#This Row],[Manager]],Sales_Teams[Manager],Sales_Teams[Regional_Office])</f>
        <v>Central</v>
      </c>
      <c r="E8255" t="s">
        <v>8953</v>
      </c>
      <c r="F8255" t="s">
        <v>223</v>
      </c>
      <c r="G8255" t="str">
        <f>IFERROR(_xlfn.XLOOKUP(Sales_Pipeline[[#This Row],[Account]],Accounts!$A$2:$A$86,Accounts!$F$2:$F$86),"")</f>
        <v>United States</v>
      </c>
      <c r="H8255" t="s">
        <v>57</v>
      </c>
      <c r="I8255" s="3">
        <v>43083</v>
      </c>
      <c r="J8255" s="3">
        <v>43088</v>
      </c>
      <c r="K8255" s="8" t="str">
        <f>IF(Sales_Pipeline[[#This Row],[Close_Date]]="","",TEXT(Sales_Pipeline[[#This Row],[Close_Date]],"ddd"))</f>
        <v>Tue</v>
      </c>
      <c r="L8255" s="8" t="str">
        <f>IF(Sales_Pipeline[[#This Row],[Close_Date]]="","",TEXT(Sales_Pipeline[[#This Row],[Close_Date]],"mmm"))</f>
        <v>Dec</v>
      </c>
      <c r="M8255" s="8" t="str">
        <f>IF(Sales_Pipeline[[#This Row],[Close_Date]]="","","Q"&amp;ROUNDUP(MONTH(Sales_Pipeline[[#This Row],[Close_Date]])/3,0))</f>
        <v>Q4</v>
      </c>
      <c r="N8255" s="2" cm="1">
        <f t="array" ref="N8255">IFERROR(_xlfn.IFS(Sales_Pipeline[[#This Row],[Deal_Stage]]="Won",_xlfn.XLOOKUP(Sales_Pipeline[[#This Row],[Product]],Products!$A$2:$A$8,Products!$C$2:$C$8),Sales_Pipeline[[#This Row],[Deal_Stage]]="Lost",_xlfn.XLOOKUP(Sales_Pipeline[[#This Row],[Product]],Products!$A$2:$A$8,Products!$C$2:$C$8)),"")</f>
        <v>4821</v>
      </c>
      <c r="O8255" s="2">
        <v>5052</v>
      </c>
    </row>
    <row r="8256" spans="1:15" x14ac:dyDescent="0.3">
      <c r="A8256" t="s">
        <v>8402</v>
      </c>
      <c r="B8256" t="s">
        <v>42</v>
      </c>
      <c r="C8256" t="str">
        <f>_xlfn.XLOOKUP(Sales_Pipeline[[#This Row],[Sales_Agent]],Sales_Teams[Sales_Agent],Sales_Teams[Manager])</f>
        <v>Summer Sewald</v>
      </c>
      <c r="D8256" t="str">
        <f>_xlfn.XLOOKUP(Sales_Pipeline[[#This Row],[Manager]],Sales_Teams[Manager],Sales_Teams[Regional_Office])</f>
        <v>West</v>
      </c>
      <c r="E8256" t="s">
        <v>63</v>
      </c>
      <c r="F8256" t="s">
        <v>72</v>
      </c>
      <c r="G8256" t="str">
        <f>IFERROR(_xlfn.XLOOKUP(Sales_Pipeline[[#This Row],[Account]],Accounts!$A$2:$A$86,Accounts!$F$2:$F$86),"")</f>
        <v>United States</v>
      </c>
      <c r="H8256" t="s">
        <v>82</v>
      </c>
      <c r="I8256" s="3">
        <v>43083</v>
      </c>
      <c r="J8256" s="3">
        <v>43098</v>
      </c>
      <c r="K8256" s="8" t="str">
        <f>IF(Sales_Pipeline[[#This Row],[Close_Date]]="","",TEXT(Sales_Pipeline[[#This Row],[Close_Date]],"ddd"))</f>
        <v>Fri</v>
      </c>
      <c r="L8256" s="8" t="str">
        <f>IF(Sales_Pipeline[[#This Row],[Close_Date]]="","",TEXT(Sales_Pipeline[[#This Row],[Close_Date]],"mmm"))</f>
        <v>Dec</v>
      </c>
      <c r="M8256" s="8" t="str">
        <f>IF(Sales_Pipeline[[#This Row],[Close_Date]]="","","Q"&amp;ROUNDUP(MONTH(Sales_Pipeline[[#This Row],[Close_Date]])/3,0))</f>
        <v>Q4</v>
      </c>
      <c r="N8256" s="2" cm="1">
        <f t="array" ref="N8256">IFERROR(_xlfn.IFS(Sales_Pipeline[[#This Row],[Deal_Stage]]="Won",_xlfn.XLOOKUP(Sales_Pipeline[[#This Row],[Product]],Products!$A$2:$A$8,Products!$C$2:$C$8),Sales_Pipeline[[#This Row],[Deal_Stage]]="Lost",_xlfn.XLOOKUP(Sales_Pipeline[[#This Row],[Product]],Products!$A$2:$A$8,Products!$C$2:$C$8)),"")</f>
        <v>550</v>
      </c>
      <c r="O8256" s="2">
        <v>0</v>
      </c>
    </row>
    <row r="8257" spans="1:15" x14ac:dyDescent="0.3">
      <c r="A8257" t="s">
        <v>8403</v>
      </c>
      <c r="B8257" t="s">
        <v>42</v>
      </c>
      <c r="C8257" t="str">
        <f>_xlfn.XLOOKUP(Sales_Pipeline[[#This Row],[Sales_Agent]],Sales_Teams[Sales_Agent],Sales_Teams[Manager])</f>
        <v>Summer Sewald</v>
      </c>
      <c r="D8257" t="str">
        <f>_xlfn.XLOOKUP(Sales_Pipeline[[#This Row],[Manager]],Sales_Teams[Manager],Sales_Teams[Regional_Office])</f>
        <v>West</v>
      </c>
      <c r="E8257" t="s">
        <v>61</v>
      </c>
      <c r="F8257" t="s">
        <v>66</v>
      </c>
      <c r="G8257" t="str">
        <f>IFERROR(_xlfn.XLOOKUP(Sales_Pipeline[[#This Row],[Account]],Accounts!$A$2:$A$86,Accounts!$F$2:$F$86),"")</f>
        <v>United States</v>
      </c>
      <c r="H8257" t="s">
        <v>57</v>
      </c>
      <c r="I8257" s="3">
        <v>43083</v>
      </c>
      <c r="J8257" s="3">
        <v>43099</v>
      </c>
      <c r="K8257" s="8" t="str">
        <f>IF(Sales_Pipeline[[#This Row],[Close_Date]]="","",TEXT(Sales_Pipeline[[#This Row],[Close_Date]],"ddd"))</f>
        <v>Sat</v>
      </c>
      <c r="L8257" s="8" t="str">
        <f>IF(Sales_Pipeline[[#This Row],[Close_Date]]="","",TEXT(Sales_Pipeline[[#This Row],[Close_Date]],"mmm"))</f>
        <v>Dec</v>
      </c>
      <c r="M8257" s="8" t="str">
        <f>IF(Sales_Pipeline[[#This Row],[Close_Date]]="","","Q"&amp;ROUNDUP(MONTH(Sales_Pipeline[[#This Row],[Close_Date]])/3,0))</f>
        <v>Q4</v>
      </c>
      <c r="N8257" s="2" cm="1">
        <f t="array" ref="N8257">IFERROR(_xlfn.IFS(Sales_Pipeline[[#This Row],[Deal_Stage]]="Won",_xlfn.XLOOKUP(Sales_Pipeline[[#This Row],[Product]],Products!$A$2:$A$8,Products!$C$2:$C$8),Sales_Pipeline[[#This Row],[Deal_Stage]]="Lost",_xlfn.XLOOKUP(Sales_Pipeline[[#This Row],[Product]],Products!$A$2:$A$8,Products!$C$2:$C$8)),"")</f>
        <v>55</v>
      </c>
      <c r="O8257" s="2">
        <v>44</v>
      </c>
    </row>
    <row r="8258" spans="1:15" x14ac:dyDescent="0.3">
      <c r="A8258" t="s">
        <v>8404</v>
      </c>
      <c r="B8258" t="s">
        <v>32</v>
      </c>
      <c r="C8258" t="str">
        <f>_xlfn.XLOOKUP(Sales_Pipeline[[#This Row],[Sales_Agent]],Sales_Teams[Sales_Agent],Sales_Teams[Manager])</f>
        <v>Celia Rouche</v>
      </c>
      <c r="D8258" t="str">
        <f>_xlfn.XLOOKUP(Sales_Pipeline[[#This Row],[Manager]],Sales_Teams[Manager],Sales_Teams[Regional_Office])</f>
        <v>West</v>
      </c>
      <c r="E8258" t="s">
        <v>61</v>
      </c>
      <c r="F8258" t="s">
        <v>240</v>
      </c>
      <c r="G8258" t="str">
        <f>IFERROR(_xlfn.XLOOKUP(Sales_Pipeline[[#This Row],[Account]],Accounts!$A$2:$A$86,Accounts!$F$2:$F$86),"")</f>
        <v>United States</v>
      </c>
      <c r="H8258" t="s">
        <v>82</v>
      </c>
      <c r="I8258" s="3">
        <v>43083</v>
      </c>
      <c r="J8258" s="3">
        <v>43091</v>
      </c>
      <c r="K8258" s="8" t="str">
        <f>IF(Sales_Pipeline[[#This Row],[Close_Date]]="","",TEXT(Sales_Pipeline[[#This Row],[Close_Date]],"ddd"))</f>
        <v>Fri</v>
      </c>
      <c r="L8258" s="8" t="str">
        <f>IF(Sales_Pipeline[[#This Row],[Close_Date]]="","",TEXT(Sales_Pipeline[[#This Row],[Close_Date]],"mmm"))</f>
        <v>Dec</v>
      </c>
      <c r="M8258" s="8" t="str">
        <f>IF(Sales_Pipeline[[#This Row],[Close_Date]]="","","Q"&amp;ROUNDUP(MONTH(Sales_Pipeline[[#This Row],[Close_Date]])/3,0))</f>
        <v>Q4</v>
      </c>
      <c r="N8258" s="2" cm="1">
        <f t="array" ref="N8258">IFERROR(_xlfn.IFS(Sales_Pipeline[[#This Row],[Deal_Stage]]="Won",_xlfn.XLOOKUP(Sales_Pipeline[[#This Row],[Product]],Products!$A$2:$A$8,Products!$C$2:$C$8),Sales_Pipeline[[#This Row],[Deal_Stage]]="Lost",_xlfn.XLOOKUP(Sales_Pipeline[[#This Row],[Product]],Products!$A$2:$A$8,Products!$C$2:$C$8)),"")</f>
        <v>55</v>
      </c>
      <c r="O8258" s="2">
        <v>0</v>
      </c>
    </row>
    <row r="8259" spans="1:15" x14ac:dyDescent="0.3">
      <c r="A8259" t="s">
        <v>8405</v>
      </c>
      <c r="B8259" t="s">
        <v>17</v>
      </c>
      <c r="C8259" t="str">
        <f>_xlfn.XLOOKUP(Sales_Pipeline[[#This Row],[Sales_Agent]],Sales_Teams[Sales_Agent],Sales_Teams[Manager])</f>
        <v>Cara Losch</v>
      </c>
      <c r="D8259" t="str">
        <f>_xlfn.XLOOKUP(Sales_Pipeline[[#This Row],[Manager]],Sales_Teams[Manager],Sales_Teams[Regional_Office])</f>
        <v>East</v>
      </c>
      <c r="E8259" t="s">
        <v>55</v>
      </c>
      <c r="F8259" t="s">
        <v>238</v>
      </c>
      <c r="G8259" t="str">
        <f>IFERROR(_xlfn.XLOOKUP(Sales_Pipeline[[#This Row],[Account]],Accounts!$A$2:$A$86,Accounts!$F$2:$F$86),"")</f>
        <v>United States</v>
      </c>
      <c r="H8259" t="s">
        <v>57</v>
      </c>
      <c r="I8259" s="3">
        <v>43083</v>
      </c>
      <c r="J8259" s="3">
        <v>43085</v>
      </c>
      <c r="K8259" s="8" t="str">
        <f>IF(Sales_Pipeline[[#This Row],[Close_Date]]="","",TEXT(Sales_Pipeline[[#This Row],[Close_Date]],"ddd"))</f>
        <v>Sat</v>
      </c>
      <c r="L8259" s="8" t="str">
        <f>IF(Sales_Pipeline[[#This Row],[Close_Date]]="","",TEXT(Sales_Pipeline[[#This Row],[Close_Date]],"mmm"))</f>
        <v>Dec</v>
      </c>
      <c r="M8259" s="8" t="str">
        <f>IF(Sales_Pipeline[[#This Row],[Close_Date]]="","","Q"&amp;ROUNDUP(MONTH(Sales_Pipeline[[#This Row],[Close_Date]])/3,0))</f>
        <v>Q4</v>
      </c>
      <c r="N8259" s="2" cm="1">
        <f t="array" ref="N8259">IFERROR(_xlfn.IFS(Sales_Pipeline[[#This Row],[Deal_Stage]]="Won",_xlfn.XLOOKUP(Sales_Pipeline[[#This Row],[Product]],Products!$A$2:$A$8,Products!$C$2:$C$8),Sales_Pipeline[[#This Row],[Deal_Stage]]="Lost",_xlfn.XLOOKUP(Sales_Pipeline[[#This Row],[Product]],Products!$A$2:$A$8,Products!$C$2:$C$8)),"")</f>
        <v>1096</v>
      </c>
      <c r="O8259" s="2">
        <v>960</v>
      </c>
    </row>
    <row r="8260" spans="1:15" x14ac:dyDescent="0.3">
      <c r="A8260" t="s">
        <v>8406</v>
      </c>
      <c r="B8260" t="s">
        <v>30</v>
      </c>
      <c r="C8260" t="str">
        <f>_xlfn.XLOOKUP(Sales_Pipeline[[#This Row],[Sales_Agent]],Sales_Teams[Sales_Agent],Sales_Teams[Manager])</f>
        <v>Rocco Neubert</v>
      </c>
      <c r="D8260" t="str">
        <f>_xlfn.XLOOKUP(Sales_Pipeline[[#This Row],[Manager]],Sales_Teams[Manager],Sales_Teams[Regional_Office])</f>
        <v>East</v>
      </c>
      <c r="E8260" t="s">
        <v>84</v>
      </c>
      <c r="F8260" t="s">
        <v>116</v>
      </c>
      <c r="G8260" t="str">
        <f>IFERROR(_xlfn.XLOOKUP(Sales_Pipeline[[#This Row],[Account]],Accounts!$A$2:$A$86,Accounts!$F$2:$F$86),"")</f>
        <v>United States</v>
      </c>
      <c r="H8260" t="s">
        <v>57</v>
      </c>
      <c r="I8260" s="3">
        <v>43084</v>
      </c>
      <c r="J8260" s="3">
        <v>43099</v>
      </c>
      <c r="K8260" s="8" t="str">
        <f>IF(Sales_Pipeline[[#This Row],[Close_Date]]="","",TEXT(Sales_Pipeline[[#This Row],[Close_Date]],"ddd"))</f>
        <v>Sat</v>
      </c>
      <c r="L8260" s="8" t="str">
        <f>IF(Sales_Pipeline[[#This Row],[Close_Date]]="","",TEXT(Sales_Pipeline[[#This Row],[Close_Date]],"mmm"))</f>
        <v>Dec</v>
      </c>
      <c r="M8260" s="8" t="str">
        <f>IF(Sales_Pipeline[[#This Row],[Close_Date]]="","","Q"&amp;ROUNDUP(MONTH(Sales_Pipeline[[#This Row],[Close_Date]])/3,0))</f>
        <v>Q4</v>
      </c>
      <c r="N8260" s="2" cm="1">
        <f t="array" ref="N8260">IFERROR(_xlfn.IFS(Sales_Pipeline[[#This Row],[Deal_Stage]]="Won",_xlfn.XLOOKUP(Sales_Pipeline[[#This Row],[Product]],Products!$A$2:$A$8,Products!$C$2:$C$8),Sales_Pipeline[[#This Row],[Deal_Stage]]="Lost",_xlfn.XLOOKUP(Sales_Pipeline[[#This Row],[Product]],Products!$A$2:$A$8,Products!$C$2:$C$8)),"")</f>
        <v>5482</v>
      </c>
      <c r="O8260" s="2">
        <v>6469</v>
      </c>
    </row>
    <row r="8261" spans="1:15" x14ac:dyDescent="0.3">
      <c r="A8261" t="s">
        <v>8407</v>
      </c>
      <c r="B8261" t="s">
        <v>25</v>
      </c>
      <c r="C8261" t="str">
        <f>_xlfn.XLOOKUP(Sales_Pipeline[[#This Row],[Sales_Agent]],Sales_Teams[Sales_Agent],Sales_Teams[Manager])</f>
        <v>Rocco Neubert</v>
      </c>
      <c r="D8261" t="str">
        <f>_xlfn.XLOOKUP(Sales_Pipeline[[#This Row],[Manager]],Sales_Teams[Manager],Sales_Teams[Regional_Office])</f>
        <v>East</v>
      </c>
      <c r="E8261" t="s">
        <v>55</v>
      </c>
      <c r="F8261" t="s">
        <v>79</v>
      </c>
      <c r="G8261" t="str">
        <f>IFERROR(_xlfn.XLOOKUP(Sales_Pipeline[[#This Row],[Account]],Accounts!$A$2:$A$86,Accounts!$F$2:$F$86),"")</f>
        <v>Philipines</v>
      </c>
      <c r="H8261" t="s">
        <v>77</v>
      </c>
      <c r="I8261" s="3">
        <v>43084</v>
      </c>
      <c r="K8261" s="8" t="str">
        <f>IF(Sales_Pipeline[[#This Row],[Close_Date]]="","",TEXT(Sales_Pipeline[[#This Row],[Close_Date]],"ddd"))</f>
        <v/>
      </c>
      <c r="L8261" s="8" t="str">
        <f>IF(Sales_Pipeline[[#This Row],[Close_Date]]="","",TEXT(Sales_Pipeline[[#This Row],[Close_Date]],"mmm"))</f>
        <v/>
      </c>
      <c r="M8261" s="8" t="str">
        <f>IF(Sales_Pipeline[[#This Row],[Close_Date]]="","","Q"&amp;ROUNDUP(MONTH(Sales_Pipeline[[#This Row],[Close_Date]])/3,0))</f>
        <v/>
      </c>
      <c r="N8261" s="2" t="str" cm="1">
        <f t="array" ref="N8261">IFERROR(_xlfn.IFS(Sales_Pipeline[[#This Row],[Deal_Stage]]="Won",_xlfn.XLOOKUP(Sales_Pipeline[[#This Row],[Product]],Products!$A$2:$A$8,Products!$C$2:$C$8),Sales_Pipeline[[#This Row],[Deal_Stage]]="Lost",_xlfn.XLOOKUP(Sales_Pipeline[[#This Row],[Product]],Products!$A$2:$A$8,Products!$C$2:$C$8)),"")</f>
        <v/>
      </c>
      <c r="O8261" s="2">
        <v>0</v>
      </c>
    </row>
    <row r="8262" spans="1:15" x14ac:dyDescent="0.3">
      <c r="A8262" t="s">
        <v>8408</v>
      </c>
      <c r="B8262" t="s">
        <v>45</v>
      </c>
      <c r="C8262" t="str">
        <f>_xlfn.XLOOKUP(Sales_Pipeline[[#This Row],[Sales_Agent]],Sales_Teams[Sales_Agent],Sales_Teams[Manager])</f>
        <v>Summer Sewald</v>
      </c>
      <c r="D8262" t="str">
        <f>_xlfn.XLOOKUP(Sales_Pipeline[[#This Row],[Manager]],Sales_Teams[Manager],Sales_Teams[Regional_Office])</f>
        <v>West</v>
      </c>
      <c r="E8262" t="s">
        <v>55</v>
      </c>
      <c r="F8262" t="s">
        <v>72</v>
      </c>
      <c r="G8262" t="str">
        <f>IFERROR(_xlfn.XLOOKUP(Sales_Pipeline[[#This Row],[Account]],Accounts!$A$2:$A$86,Accounts!$F$2:$F$86),"")</f>
        <v>United States</v>
      </c>
      <c r="H8262" t="s">
        <v>57</v>
      </c>
      <c r="I8262" s="3">
        <v>43084</v>
      </c>
      <c r="J8262" s="3">
        <v>43088</v>
      </c>
      <c r="K8262" s="8" t="str">
        <f>IF(Sales_Pipeline[[#This Row],[Close_Date]]="","",TEXT(Sales_Pipeline[[#This Row],[Close_Date]],"ddd"))</f>
        <v>Tue</v>
      </c>
      <c r="L8262" s="8" t="str">
        <f>IF(Sales_Pipeline[[#This Row],[Close_Date]]="","",TEXT(Sales_Pipeline[[#This Row],[Close_Date]],"mmm"))</f>
        <v>Dec</v>
      </c>
      <c r="M8262" s="8" t="str">
        <f>IF(Sales_Pipeline[[#This Row],[Close_Date]]="","","Q"&amp;ROUNDUP(MONTH(Sales_Pipeline[[#This Row],[Close_Date]])/3,0))</f>
        <v>Q4</v>
      </c>
      <c r="N8262" s="2" cm="1">
        <f t="array" ref="N8262">IFERROR(_xlfn.IFS(Sales_Pipeline[[#This Row],[Deal_Stage]]="Won",_xlfn.XLOOKUP(Sales_Pipeline[[#This Row],[Product]],Products!$A$2:$A$8,Products!$C$2:$C$8),Sales_Pipeline[[#This Row],[Deal_Stage]]="Lost",_xlfn.XLOOKUP(Sales_Pipeline[[#This Row],[Product]],Products!$A$2:$A$8,Products!$C$2:$C$8)),"")</f>
        <v>1096</v>
      </c>
      <c r="O8262" s="2">
        <v>914</v>
      </c>
    </row>
    <row r="8263" spans="1:15" x14ac:dyDescent="0.3">
      <c r="A8263" t="s">
        <v>8409</v>
      </c>
      <c r="B8263" t="s">
        <v>7</v>
      </c>
      <c r="C8263" t="str">
        <f>_xlfn.XLOOKUP(Sales_Pipeline[[#This Row],[Sales_Agent]],Sales_Teams[Sales_Agent],Sales_Teams[Manager])</f>
        <v>Dustin Brinkmann</v>
      </c>
      <c r="D8263" t="str">
        <f>_xlfn.XLOOKUP(Sales_Pipeline[[#This Row],[Manager]],Sales_Teams[Manager],Sales_Teams[Regional_Office])</f>
        <v>Central</v>
      </c>
      <c r="E8263" t="s">
        <v>76</v>
      </c>
      <c r="F8263" t="s">
        <v>155</v>
      </c>
      <c r="G8263" t="str">
        <f>IFERROR(_xlfn.XLOOKUP(Sales_Pipeline[[#This Row],[Account]],Accounts!$A$2:$A$86,Accounts!$F$2:$F$86),"")</f>
        <v>United States</v>
      </c>
      <c r="H8263" t="s">
        <v>82</v>
      </c>
      <c r="I8263" s="3">
        <v>43084</v>
      </c>
      <c r="J8263" s="3">
        <v>43095</v>
      </c>
      <c r="K8263" s="8" t="str">
        <f>IF(Sales_Pipeline[[#This Row],[Close_Date]]="","",TEXT(Sales_Pipeline[[#This Row],[Close_Date]],"ddd"))</f>
        <v>Tue</v>
      </c>
      <c r="L8263" s="8" t="str">
        <f>IF(Sales_Pipeline[[#This Row],[Close_Date]]="","",TEXT(Sales_Pipeline[[#This Row],[Close_Date]],"mmm"))</f>
        <v>Dec</v>
      </c>
      <c r="M8263" s="8" t="str">
        <f>IF(Sales_Pipeline[[#This Row],[Close_Date]]="","","Q"&amp;ROUNDUP(MONTH(Sales_Pipeline[[#This Row],[Close_Date]])/3,0))</f>
        <v>Q4</v>
      </c>
      <c r="N8263" s="2" cm="1">
        <f t="array" ref="N8263">IFERROR(_xlfn.IFS(Sales_Pipeline[[#This Row],[Deal_Stage]]="Won",_xlfn.XLOOKUP(Sales_Pipeline[[#This Row],[Product]],Products!$A$2:$A$8,Products!$C$2:$C$8),Sales_Pipeline[[#This Row],[Deal_Stage]]="Lost",_xlfn.XLOOKUP(Sales_Pipeline[[#This Row],[Product]],Products!$A$2:$A$8,Products!$C$2:$C$8)),"")</f>
        <v>3393</v>
      </c>
      <c r="O8263" s="2">
        <v>0</v>
      </c>
    </row>
    <row r="8264" spans="1:15" x14ac:dyDescent="0.3">
      <c r="A8264" t="s">
        <v>8410</v>
      </c>
      <c r="B8264" t="s">
        <v>44</v>
      </c>
      <c r="C8264" t="str">
        <f>_xlfn.XLOOKUP(Sales_Pipeline[[#This Row],[Sales_Agent]],Sales_Teams[Sales_Agent],Sales_Teams[Manager])</f>
        <v>Summer Sewald</v>
      </c>
      <c r="D8264" t="str">
        <f>_xlfn.XLOOKUP(Sales_Pipeline[[#This Row],[Manager]],Sales_Teams[Manager],Sales_Teams[Regional_Office])</f>
        <v>West</v>
      </c>
      <c r="E8264" t="s">
        <v>63</v>
      </c>
      <c r="F8264" t="s">
        <v>182</v>
      </c>
      <c r="G8264" t="str">
        <f>IFERROR(_xlfn.XLOOKUP(Sales_Pipeline[[#This Row],[Account]],Accounts!$A$2:$A$86,Accounts!$F$2:$F$86),"")</f>
        <v>United States</v>
      </c>
      <c r="H8264" t="s">
        <v>77</v>
      </c>
      <c r="I8264" s="3">
        <v>43084</v>
      </c>
      <c r="K8264" s="8" t="str">
        <f>IF(Sales_Pipeline[[#This Row],[Close_Date]]="","",TEXT(Sales_Pipeline[[#This Row],[Close_Date]],"ddd"))</f>
        <v/>
      </c>
      <c r="L8264" s="8" t="str">
        <f>IF(Sales_Pipeline[[#This Row],[Close_Date]]="","",TEXT(Sales_Pipeline[[#This Row],[Close_Date]],"mmm"))</f>
        <v/>
      </c>
      <c r="M8264" s="8" t="str">
        <f>IF(Sales_Pipeline[[#This Row],[Close_Date]]="","","Q"&amp;ROUNDUP(MONTH(Sales_Pipeline[[#This Row],[Close_Date]])/3,0))</f>
        <v/>
      </c>
      <c r="N8264" s="2" t="str" cm="1">
        <f t="array" ref="N8264">IFERROR(_xlfn.IFS(Sales_Pipeline[[#This Row],[Deal_Stage]]="Won",_xlfn.XLOOKUP(Sales_Pipeline[[#This Row],[Product]],Products!$A$2:$A$8,Products!$C$2:$C$8),Sales_Pipeline[[#This Row],[Deal_Stage]]="Lost",_xlfn.XLOOKUP(Sales_Pipeline[[#This Row],[Product]],Products!$A$2:$A$8,Products!$C$2:$C$8)),"")</f>
        <v/>
      </c>
      <c r="O8264" s="2">
        <v>0</v>
      </c>
    </row>
    <row r="8265" spans="1:15" x14ac:dyDescent="0.3">
      <c r="A8265" t="s">
        <v>8411</v>
      </c>
      <c r="B8265" t="s">
        <v>35</v>
      </c>
      <c r="C8265" t="str">
        <f>_xlfn.XLOOKUP(Sales_Pipeline[[#This Row],[Sales_Agent]],Sales_Teams[Sales_Agent],Sales_Teams[Manager])</f>
        <v>Celia Rouche</v>
      </c>
      <c r="D8265" t="str">
        <f>_xlfn.XLOOKUP(Sales_Pipeline[[#This Row],[Manager]],Sales_Teams[Manager],Sales_Teams[Regional_Office])</f>
        <v>West</v>
      </c>
      <c r="E8265" t="s">
        <v>61</v>
      </c>
      <c r="F8265" t="s">
        <v>570</v>
      </c>
      <c r="G8265" t="str">
        <f>IFERROR(_xlfn.XLOOKUP(Sales_Pipeline[[#This Row],[Account]],Accounts!$A$2:$A$86,Accounts!$F$2:$F$86),"")</f>
        <v>Germany</v>
      </c>
      <c r="H8265" t="s">
        <v>82</v>
      </c>
      <c r="I8265" s="3">
        <v>43085</v>
      </c>
      <c r="J8265" s="3">
        <v>43090</v>
      </c>
      <c r="K8265" s="8" t="str">
        <f>IF(Sales_Pipeline[[#This Row],[Close_Date]]="","",TEXT(Sales_Pipeline[[#This Row],[Close_Date]],"ddd"))</f>
        <v>Thu</v>
      </c>
      <c r="L8265" s="8" t="str">
        <f>IF(Sales_Pipeline[[#This Row],[Close_Date]]="","",TEXT(Sales_Pipeline[[#This Row],[Close_Date]],"mmm"))</f>
        <v>Dec</v>
      </c>
      <c r="M8265" s="8" t="str">
        <f>IF(Sales_Pipeline[[#This Row],[Close_Date]]="","","Q"&amp;ROUNDUP(MONTH(Sales_Pipeline[[#This Row],[Close_Date]])/3,0))</f>
        <v>Q4</v>
      </c>
      <c r="N8265" s="2" cm="1">
        <f t="array" ref="N8265">IFERROR(_xlfn.IFS(Sales_Pipeline[[#This Row],[Deal_Stage]]="Won",_xlfn.XLOOKUP(Sales_Pipeline[[#This Row],[Product]],Products!$A$2:$A$8,Products!$C$2:$C$8),Sales_Pipeline[[#This Row],[Deal_Stage]]="Lost",_xlfn.XLOOKUP(Sales_Pipeline[[#This Row],[Product]],Products!$A$2:$A$8,Products!$C$2:$C$8)),"")</f>
        <v>55</v>
      </c>
      <c r="O8265" s="2">
        <v>0</v>
      </c>
    </row>
    <row r="8266" spans="1:15" x14ac:dyDescent="0.3">
      <c r="A8266" t="s">
        <v>8412</v>
      </c>
      <c r="B8266" t="s">
        <v>35</v>
      </c>
      <c r="C8266" t="str">
        <f>_xlfn.XLOOKUP(Sales_Pipeline[[#This Row],[Sales_Agent]],Sales_Teams[Sales_Agent],Sales_Teams[Manager])</f>
        <v>Celia Rouche</v>
      </c>
      <c r="D8266" t="str">
        <f>_xlfn.XLOOKUP(Sales_Pipeline[[#This Row],[Manager]],Sales_Teams[Manager],Sales_Teams[Regional_Office])</f>
        <v>West</v>
      </c>
      <c r="E8266" t="s">
        <v>76</v>
      </c>
      <c r="F8266" t="s">
        <v>70</v>
      </c>
      <c r="G8266" t="str">
        <f>IFERROR(_xlfn.XLOOKUP(Sales_Pipeline[[#This Row],[Account]],Accounts!$A$2:$A$86,Accounts!$F$2:$F$86),"")</f>
        <v>United States</v>
      </c>
      <c r="H8266" t="s">
        <v>57</v>
      </c>
      <c r="I8266" s="3">
        <v>43085</v>
      </c>
      <c r="J8266" s="3">
        <v>43093</v>
      </c>
      <c r="K8266" s="8" t="str">
        <f>IF(Sales_Pipeline[[#This Row],[Close_Date]]="","",TEXT(Sales_Pipeline[[#This Row],[Close_Date]],"ddd"))</f>
        <v>Sun</v>
      </c>
      <c r="L8266" s="8" t="str">
        <f>IF(Sales_Pipeline[[#This Row],[Close_Date]]="","",TEXT(Sales_Pipeline[[#This Row],[Close_Date]],"mmm"))</f>
        <v>Dec</v>
      </c>
      <c r="M8266" s="8" t="str">
        <f>IF(Sales_Pipeline[[#This Row],[Close_Date]]="","","Q"&amp;ROUNDUP(MONTH(Sales_Pipeline[[#This Row],[Close_Date]])/3,0))</f>
        <v>Q4</v>
      </c>
      <c r="N8266" s="2" cm="1">
        <f t="array" ref="N8266">IFERROR(_xlfn.IFS(Sales_Pipeline[[#This Row],[Deal_Stage]]="Won",_xlfn.XLOOKUP(Sales_Pipeline[[#This Row],[Product]],Products!$A$2:$A$8,Products!$C$2:$C$8),Sales_Pipeline[[#This Row],[Deal_Stage]]="Lost",_xlfn.XLOOKUP(Sales_Pipeline[[#This Row],[Product]],Products!$A$2:$A$8,Products!$C$2:$C$8)),"")</f>
        <v>3393</v>
      </c>
      <c r="O8266" s="2">
        <v>3379</v>
      </c>
    </row>
    <row r="8267" spans="1:15" x14ac:dyDescent="0.3">
      <c r="A8267" t="s">
        <v>8413</v>
      </c>
      <c r="B8267" t="s">
        <v>3</v>
      </c>
      <c r="C8267" t="str">
        <f>_xlfn.XLOOKUP(Sales_Pipeline[[#This Row],[Sales_Agent]],Sales_Teams[Sales_Agent],Sales_Teams[Manager])</f>
        <v>Dustin Brinkmann</v>
      </c>
      <c r="D8267" t="str">
        <f>_xlfn.XLOOKUP(Sales_Pipeline[[#This Row],[Manager]],Sales_Teams[Manager],Sales_Teams[Regional_Office])</f>
        <v>Central</v>
      </c>
      <c r="E8267" t="s">
        <v>76</v>
      </c>
      <c r="F8267" t="s">
        <v>223</v>
      </c>
      <c r="G8267" t="str">
        <f>IFERROR(_xlfn.XLOOKUP(Sales_Pipeline[[#This Row],[Account]],Accounts!$A$2:$A$86,Accounts!$F$2:$F$86),"")</f>
        <v>United States</v>
      </c>
      <c r="H8267" t="s">
        <v>57</v>
      </c>
      <c r="I8267" s="3">
        <v>43086</v>
      </c>
      <c r="J8267" s="3">
        <v>43095</v>
      </c>
      <c r="K8267" s="8" t="str">
        <f>IF(Sales_Pipeline[[#This Row],[Close_Date]]="","",TEXT(Sales_Pipeline[[#This Row],[Close_Date]],"ddd"))</f>
        <v>Tue</v>
      </c>
      <c r="L8267" s="8" t="str">
        <f>IF(Sales_Pipeline[[#This Row],[Close_Date]]="","",TEXT(Sales_Pipeline[[#This Row],[Close_Date]],"mmm"))</f>
        <v>Dec</v>
      </c>
      <c r="M8267" s="8" t="str">
        <f>IF(Sales_Pipeline[[#This Row],[Close_Date]]="","","Q"&amp;ROUNDUP(MONTH(Sales_Pipeline[[#This Row],[Close_Date]])/3,0))</f>
        <v>Q4</v>
      </c>
      <c r="N8267" s="2" cm="1">
        <f t="array" ref="N8267">IFERROR(_xlfn.IFS(Sales_Pipeline[[#This Row],[Deal_Stage]]="Won",_xlfn.XLOOKUP(Sales_Pipeline[[#This Row],[Product]],Products!$A$2:$A$8,Products!$C$2:$C$8),Sales_Pipeline[[#This Row],[Deal_Stage]]="Lost",_xlfn.XLOOKUP(Sales_Pipeline[[#This Row],[Product]],Products!$A$2:$A$8,Products!$C$2:$C$8)),"")</f>
        <v>3393</v>
      </c>
      <c r="O8267" s="2">
        <v>3240</v>
      </c>
    </row>
    <row r="8268" spans="1:15" x14ac:dyDescent="0.3">
      <c r="A8268" t="s">
        <v>8414</v>
      </c>
      <c r="B8268" t="s">
        <v>40</v>
      </c>
      <c r="C8268" t="str">
        <f>_xlfn.XLOOKUP(Sales_Pipeline[[#This Row],[Sales_Agent]],Sales_Teams[Sales_Agent],Sales_Teams[Manager])</f>
        <v>Summer Sewald</v>
      </c>
      <c r="D8268" t="str">
        <f>_xlfn.XLOOKUP(Sales_Pipeline[[#This Row],[Manager]],Sales_Teams[Manager],Sales_Teams[Regional_Office])</f>
        <v>West</v>
      </c>
      <c r="E8268" t="s">
        <v>55</v>
      </c>
      <c r="F8268" t="s">
        <v>72</v>
      </c>
      <c r="G8268" t="str">
        <f>IFERROR(_xlfn.XLOOKUP(Sales_Pipeline[[#This Row],[Account]],Accounts!$A$2:$A$86,Accounts!$F$2:$F$86),"")</f>
        <v>United States</v>
      </c>
      <c r="H8268" t="s">
        <v>57</v>
      </c>
      <c r="I8268" s="3">
        <v>43086</v>
      </c>
      <c r="J8268" s="3">
        <v>43100</v>
      </c>
      <c r="K8268" s="8" t="str">
        <f>IF(Sales_Pipeline[[#This Row],[Close_Date]]="","",TEXT(Sales_Pipeline[[#This Row],[Close_Date]],"ddd"))</f>
        <v>Sun</v>
      </c>
      <c r="L8268" s="8" t="str">
        <f>IF(Sales_Pipeline[[#This Row],[Close_Date]]="","",TEXT(Sales_Pipeline[[#This Row],[Close_Date]],"mmm"))</f>
        <v>Dec</v>
      </c>
      <c r="M8268" s="8" t="str">
        <f>IF(Sales_Pipeline[[#This Row],[Close_Date]]="","","Q"&amp;ROUNDUP(MONTH(Sales_Pipeline[[#This Row],[Close_Date]])/3,0))</f>
        <v>Q4</v>
      </c>
      <c r="N8268" s="2" cm="1">
        <f t="array" ref="N8268">IFERROR(_xlfn.IFS(Sales_Pipeline[[#This Row],[Deal_Stage]]="Won",_xlfn.XLOOKUP(Sales_Pipeline[[#This Row],[Product]],Products!$A$2:$A$8,Products!$C$2:$C$8),Sales_Pipeline[[#This Row],[Deal_Stage]]="Lost",_xlfn.XLOOKUP(Sales_Pipeline[[#This Row],[Product]],Products!$A$2:$A$8,Products!$C$2:$C$8)),"")</f>
        <v>1096</v>
      </c>
      <c r="O8268" s="2">
        <v>1007</v>
      </c>
    </row>
    <row r="8269" spans="1:15" x14ac:dyDescent="0.3">
      <c r="A8269" t="s">
        <v>8415</v>
      </c>
      <c r="B8269" t="s">
        <v>42</v>
      </c>
      <c r="C8269" t="str">
        <f>_xlfn.XLOOKUP(Sales_Pipeline[[#This Row],[Sales_Agent]],Sales_Teams[Sales_Agent],Sales_Teams[Manager])</f>
        <v>Summer Sewald</v>
      </c>
      <c r="D8269" t="str">
        <f>_xlfn.XLOOKUP(Sales_Pipeline[[#This Row],[Manager]],Sales_Teams[Manager],Sales_Teams[Regional_Office])</f>
        <v>West</v>
      </c>
      <c r="E8269" t="s">
        <v>8953</v>
      </c>
      <c r="F8269" t="s">
        <v>141</v>
      </c>
      <c r="G8269" t="str">
        <f>IFERROR(_xlfn.XLOOKUP(Sales_Pipeline[[#This Row],[Account]],Accounts!$A$2:$A$86,Accounts!$F$2:$F$86),"")</f>
        <v>United States</v>
      </c>
      <c r="H8269" t="s">
        <v>77</v>
      </c>
      <c r="I8269" s="3">
        <v>43086</v>
      </c>
      <c r="K8269" s="8" t="str">
        <f>IF(Sales_Pipeline[[#This Row],[Close_Date]]="","",TEXT(Sales_Pipeline[[#This Row],[Close_Date]],"ddd"))</f>
        <v/>
      </c>
      <c r="L8269" s="8" t="str">
        <f>IF(Sales_Pipeline[[#This Row],[Close_Date]]="","",TEXT(Sales_Pipeline[[#This Row],[Close_Date]],"mmm"))</f>
        <v/>
      </c>
      <c r="M8269" s="8" t="str">
        <f>IF(Sales_Pipeline[[#This Row],[Close_Date]]="","","Q"&amp;ROUNDUP(MONTH(Sales_Pipeline[[#This Row],[Close_Date]])/3,0))</f>
        <v/>
      </c>
      <c r="N8269" s="2" t="str" cm="1">
        <f t="array" ref="N8269">IFERROR(_xlfn.IFS(Sales_Pipeline[[#This Row],[Deal_Stage]]="Won",_xlfn.XLOOKUP(Sales_Pipeline[[#This Row],[Product]],Products!$A$2:$A$8,Products!$C$2:$C$8),Sales_Pipeline[[#This Row],[Deal_Stage]]="Lost",_xlfn.XLOOKUP(Sales_Pipeline[[#This Row],[Product]],Products!$A$2:$A$8,Products!$C$2:$C$8)),"")</f>
        <v/>
      </c>
      <c r="O8269" s="2">
        <v>0</v>
      </c>
    </row>
    <row r="8270" spans="1:15" x14ac:dyDescent="0.3">
      <c r="A8270" t="s">
        <v>8416</v>
      </c>
      <c r="B8270" t="s">
        <v>37</v>
      </c>
      <c r="C8270" t="str">
        <f>_xlfn.XLOOKUP(Sales_Pipeline[[#This Row],[Sales_Agent]],Sales_Teams[Sales_Agent],Sales_Teams[Manager])</f>
        <v>Celia Rouche</v>
      </c>
      <c r="D8270" t="str">
        <f>_xlfn.XLOOKUP(Sales_Pipeline[[#This Row],[Manager]],Sales_Teams[Manager],Sales_Teams[Regional_Office])</f>
        <v>West</v>
      </c>
      <c r="E8270" t="s">
        <v>61</v>
      </c>
      <c r="F8270" t="s">
        <v>70</v>
      </c>
      <c r="G8270" t="str">
        <f>IFERROR(_xlfn.XLOOKUP(Sales_Pipeline[[#This Row],[Account]],Accounts!$A$2:$A$86,Accounts!$F$2:$F$86),"")</f>
        <v>United States</v>
      </c>
      <c r="H8270" t="s">
        <v>57</v>
      </c>
      <c r="I8270" s="3">
        <v>43086</v>
      </c>
      <c r="J8270" s="3">
        <v>43097</v>
      </c>
      <c r="K8270" s="8" t="str">
        <f>IF(Sales_Pipeline[[#This Row],[Close_Date]]="","",TEXT(Sales_Pipeline[[#This Row],[Close_Date]],"ddd"))</f>
        <v>Thu</v>
      </c>
      <c r="L8270" s="8" t="str">
        <f>IF(Sales_Pipeline[[#This Row],[Close_Date]]="","",TEXT(Sales_Pipeline[[#This Row],[Close_Date]],"mmm"))</f>
        <v>Dec</v>
      </c>
      <c r="M8270" s="8" t="str">
        <f>IF(Sales_Pipeline[[#This Row],[Close_Date]]="","","Q"&amp;ROUNDUP(MONTH(Sales_Pipeline[[#This Row],[Close_Date]])/3,0))</f>
        <v>Q4</v>
      </c>
      <c r="N8270" s="2" cm="1">
        <f t="array" ref="N8270">IFERROR(_xlfn.IFS(Sales_Pipeline[[#This Row],[Deal_Stage]]="Won",_xlfn.XLOOKUP(Sales_Pipeline[[#This Row],[Product]],Products!$A$2:$A$8,Products!$C$2:$C$8),Sales_Pipeline[[#This Row],[Deal_Stage]]="Lost",_xlfn.XLOOKUP(Sales_Pipeline[[#This Row],[Product]],Products!$A$2:$A$8,Products!$C$2:$C$8)),"")</f>
        <v>55</v>
      </c>
      <c r="O8270" s="2">
        <v>54</v>
      </c>
    </row>
    <row r="8271" spans="1:15" x14ac:dyDescent="0.3">
      <c r="A8271" t="s">
        <v>8417</v>
      </c>
      <c r="B8271" t="s">
        <v>35</v>
      </c>
      <c r="C8271" t="str">
        <f>_xlfn.XLOOKUP(Sales_Pipeline[[#This Row],[Sales_Agent]],Sales_Teams[Sales_Agent],Sales_Teams[Manager])</f>
        <v>Celia Rouche</v>
      </c>
      <c r="D8271" t="str">
        <f>_xlfn.XLOOKUP(Sales_Pipeline[[#This Row],[Manager]],Sales_Teams[Manager],Sales_Teams[Regional_Office])</f>
        <v>West</v>
      </c>
      <c r="E8271" t="s">
        <v>61</v>
      </c>
      <c r="F8271" t="s">
        <v>143</v>
      </c>
      <c r="G8271" t="str">
        <f>IFERROR(_xlfn.XLOOKUP(Sales_Pipeline[[#This Row],[Account]],Accounts!$A$2:$A$86,Accounts!$F$2:$F$86),"")</f>
        <v>United States</v>
      </c>
      <c r="H8271" t="s">
        <v>57</v>
      </c>
      <c r="I8271" s="3">
        <v>43086</v>
      </c>
      <c r="J8271" s="3">
        <v>43094</v>
      </c>
      <c r="K8271" s="8" t="str">
        <f>IF(Sales_Pipeline[[#This Row],[Close_Date]]="","",TEXT(Sales_Pipeline[[#This Row],[Close_Date]],"ddd"))</f>
        <v>Mon</v>
      </c>
      <c r="L8271" s="8" t="str">
        <f>IF(Sales_Pipeline[[#This Row],[Close_Date]]="","",TEXT(Sales_Pipeline[[#This Row],[Close_Date]],"mmm"))</f>
        <v>Dec</v>
      </c>
      <c r="M8271" s="8" t="str">
        <f>IF(Sales_Pipeline[[#This Row],[Close_Date]]="","","Q"&amp;ROUNDUP(MONTH(Sales_Pipeline[[#This Row],[Close_Date]])/3,0))</f>
        <v>Q4</v>
      </c>
      <c r="N8271" s="2" cm="1">
        <f t="array" ref="N8271">IFERROR(_xlfn.IFS(Sales_Pipeline[[#This Row],[Deal_Stage]]="Won",_xlfn.XLOOKUP(Sales_Pipeline[[#This Row],[Product]],Products!$A$2:$A$8,Products!$C$2:$C$8),Sales_Pipeline[[#This Row],[Deal_Stage]]="Lost",_xlfn.XLOOKUP(Sales_Pipeline[[#This Row],[Product]],Products!$A$2:$A$8,Products!$C$2:$C$8)),"")</f>
        <v>55</v>
      </c>
      <c r="O8271" s="2">
        <v>49</v>
      </c>
    </row>
    <row r="8272" spans="1:15" x14ac:dyDescent="0.3">
      <c r="A8272" t="s">
        <v>8418</v>
      </c>
      <c r="B8272" t="s">
        <v>32</v>
      </c>
      <c r="C8272" t="str">
        <f>_xlfn.XLOOKUP(Sales_Pipeline[[#This Row],[Sales_Agent]],Sales_Teams[Sales_Agent],Sales_Teams[Manager])</f>
        <v>Celia Rouche</v>
      </c>
      <c r="D8272" t="str">
        <f>_xlfn.XLOOKUP(Sales_Pipeline[[#This Row],[Manager]],Sales_Teams[Manager],Sales_Teams[Regional_Office])</f>
        <v>West</v>
      </c>
      <c r="E8272" t="s">
        <v>55</v>
      </c>
      <c r="F8272" t="s">
        <v>87</v>
      </c>
      <c r="G8272" t="str">
        <f>IFERROR(_xlfn.XLOOKUP(Sales_Pipeline[[#This Row],[Account]],Accounts!$A$2:$A$86,Accounts!$F$2:$F$86),"")</f>
        <v>United States</v>
      </c>
      <c r="H8272" t="s">
        <v>82</v>
      </c>
      <c r="I8272" s="3">
        <v>43086</v>
      </c>
      <c r="J8272" s="3">
        <v>43100</v>
      </c>
      <c r="K8272" s="8" t="str">
        <f>IF(Sales_Pipeline[[#This Row],[Close_Date]]="","",TEXT(Sales_Pipeline[[#This Row],[Close_Date]],"ddd"))</f>
        <v>Sun</v>
      </c>
      <c r="L8272" s="8" t="str">
        <f>IF(Sales_Pipeline[[#This Row],[Close_Date]]="","",TEXT(Sales_Pipeline[[#This Row],[Close_Date]],"mmm"))</f>
        <v>Dec</v>
      </c>
      <c r="M8272" s="8" t="str">
        <f>IF(Sales_Pipeline[[#This Row],[Close_Date]]="","","Q"&amp;ROUNDUP(MONTH(Sales_Pipeline[[#This Row],[Close_Date]])/3,0))</f>
        <v>Q4</v>
      </c>
      <c r="N8272" s="2" cm="1">
        <f t="array" ref="N8272">IFERROR(_xlfn.IFS(Sales_Pipeline[[#This Row],[Deal_Stage]]="Won",_xlfn.XLOOKUP(Sales_Pipeline[[#This Row],[Product]],Products!$A$2:$A$8,Products!$C$2:$C$8),Sales_Pipeline[[#This Row],[Deal_Stage]]="Lost",_xlfn.XLOOKUP(Sales_Pipeline[[#This Row],[Product]],Products!$A$2:$A$8,Products!$C$2:$C$8)),"")</f>
        <v>1096</v>
      </c>
      <c r="O8272" s="2">
        <v>0</v>
      </c>
    </row>
    <row r="8273" spans="1:15" x14ac:dyDescent="0.3">
      <c r="A8273" t="s">
        <v>8419</v>
      </c>
      <c r="B8273" t="s">
        <v>17</v>
      </c>
      <c r="C8273" t="str">
        <f>_xlfn.XLOOKUP(Sales_Pipeline[[#This Row],[Sales_Agent]],Sales_Teams[Sales_Agent],Sales_Teams[Manager])</f>
        <v>Cara Losch</v>
      </c>
      <c r="D8273" t="str">
        <f>_xlfn.XLOOKUP(Sales_Pipeline[[#This Row],[Manager]],Sales_Teams[Manager],Sales_Teams[Regional_Office])</f>
        <v>East</v>
      </c>
      <c r="E8273" t="s">
        <v>61</v>
      </c>
      <c r="G8273" t="str">
        <f>IFERROR(_xlfn.XLOOKUP(Sales_Pipeline[[#This Row],[Account]],Accounts!$A$2:$A$86,Accounts!$F$2:$F$86),"")</f>
        <v/>
      </c>
      <c r="H8273" t="s">
        <v>77</v>
      </c>
      <c r="I8273" s="3">
        <v>43086</v>
      </c>
      <c r="K8273" s="8" t="str">
        <f>IF(Sales_Pipeline[[#This Row],[Close_Date]]="","",TEXT(Sales_Pipeline[[#This Row],[Close_Date]],"ddd"))</f>
        <v/>
      </c>
      <c r="L8273" s="8" t="str">
        <f>IF(Sales_Pipeline[[#This Row],[Close_Date]]="","",TEXT(Sales_Pipeline[[#This Row],[Close_Date]],"mmm"))</f>
        <v/>
      </c>
      <c r="M8273" s="8" t="str">
        <f>IF(Sales_Pipeline[[#This Row],[Close_Date]]="","","Q"&amp;ROUNDUP(MONTH(Sales_Pipeline[[#This Row],[Close_Date]])/3,0))</f>
        <v/>
      </c>
      <c r="N8273" s="2" t="str" cm="1">
        <f t="array" ref="N8273">IFERROR(_xlfn.IFS(Sales_Pipeline[[#This Row],[Deal_Stage]]="Won",_xlfn.XLOOKUP(Sales_Pipeline[[#This Row],[Product]],Products!$A$2:$A$8,Products!$C$2:$C$8),Sales_Pipeline[[#This Row],[Deal_Stage]]="Lost",_xlfn.XLOOKUP(Sales_Pipeline[[#This Row],[Product]],Products!$A$2:$A$8,Products!$C$2:$C$8)),"")</f>
        <v/>
      </c>
      <c r="O8273" s="2">
        <v>0</v>
      </c>
    </row>
    <row r="8274" spans="1:15" x14ac:dyDescent="0.3">
      <c r="A8274" t="s">
        <v>8420</v>
      </c>
      <c r="B8274" t="s">
        <v>17</v>
      </c>
      <c r="C8274" t="str">
        <f>_xlfn.XLOOKUP(Sales_Pipeline[[#This Row],[Sales_Agent]],Sales_Teams[Sales_Agent],Sales_Teams[Manager])</f>
        <v>Cara Losch</v>
      </c>
      <c r="D8274" t="str">
        <f>_xlfn.XLOOKUP(Sales_Pipeline[[#This Row],[Manager]],Sales_Teams[Manager],Sales_Teams[Regional_Office])</f>
        <v>East</v>
      </c>
      <c r="E8274" t="s">
        <v>61</v>
      </c>
      <c r="F8274" t="s">
        <v>216</v>
      </c>
      <c r="G8274" t="str">
        <f>IFERROR(_xlfn.XLOOKUP(Sales_Pipeline[[#This Row],[Account]],Accounts!$A$2:$A$86,Accounts!$F$2:$F$86),"")</f>
        <v>United States</v>
      </c>
      <c r="H8274" t="s">
        <v>57</v>
      </c>
      <c r="I8274" s="3">
        <v>43086</v>
      </c>
      <c r="J8274" s="3">
        <v>43093</v>
      </c>
      <c r="K8274" s="8" t="str">
        <f>IF(Sales_Pipeline[[#This Row],[Close_Date]]="","",TEXT(Sales_Pipeline[[#This Row],[Close_Date]],"ddd"))</f>
        <v>Sun</v>
      </c>
      <c r="L8274" s="8" t="str">
        <f>IF(Sales_Pipeline[[#This Row],[Close_Date]]="","",TEXT(Sales_Pipeline[[#This Row],[Close_Date]],"mmm"))</f>
        <v>Dec</v>
      </c>
      <c r="M8274" s="8" t="str">
        <f>IF(Sales_Pipeline[[#This Row],[Close_Date]]="","","Q"&amp;ROUNDUP(MONTH(Sales_Pipeline[[#This Row],[Close_Date]])/3,0))</f>
        <v>Q4</v>
      </c>
      <c r="N8274" s="2" cm="1">
        <f t="array" ref="N8274">IFERROR(_xlfn.IFS(Sales_Pipeline[[#This Row],[Deal_Stage]]="Won",_xlfn.XLOOKUP(Sales_Pipeline[[#This Row],[Product]],Products!$A$2:$A$8,Products!$C$2:$C$8),Sales_Pipeline[[#This Row],[Deal_Stage]]="Lost",_xlfn.XLOOKUP(Sales_Pipeline[[#This Row],[Product]],Products!$A$2:$A$8,Products!$C$2:$C$8)),"")</f>
        <v>55</v>
      </c>
      <c r="O8274" s="2">
        <v>55</v>
      </c>
    </row>
    <row r="8275" spans="1:15" x14ac:dyDescent="0.3">
      <c r="A8275" t="s">
        <v>8421</v>
      </c>
      <c r="B8275" t="s">
        <v>44</v>
      </c>
      <c r="C8275" t="str">
        <f>_xlfn.XLOOKUP(Sales_Pipeline[[#This Row],[Sales_Agent]],Sales_Teams[Sales_Agent],Sales_Teams[Manager])</f>
        <v>Summer Sewald</v>
      </c>
      <c r="D8275" t="str">
        <f>_xlfn.XLOOKUP(Sales_Pipeline[[#This Row],[Manager]],Sales_Teams[Manager],Sales_Teams[Regional_Office])</f>
        <v>West</v>
      </c>
      <c r="E8275" t="s">
        <v>8953</v>
      </c>
      <c r="F8275" t="s">
        <v>328</v>
      </c>
      <c r="G8275" t="str">
        <f>IFERROR(_xlfn.XLOOKUP(Sales_Pipeline[[#This Row],[Account]],Accounts!$A$2:$A$86,Accounts!$F$2:$F$86),"")</f>
        <v>United States</v>
      </c>
      <c r="H8275" t="s">
        <v>57</v>
      </c>
      <c r="I8275" s="3">
        <v>43086</v>
      </c>
      <c r="J8275" s="3">
        <v>43095</v>
      </c>
      <c r="K8275" s="8" t="str">
        <f>IF(Sales_Pipeline[[#This Row],[Close_Date]]="","",TEXT(Sales_Pipeline[[#This Row],[Close_Date]],"ddd"))</f>
        <v>Tue</v>
      </c>
      <c r="L8275" s="8" t="str">
        <f>IF(Sales_Pipeline[[#This Row],[Close_Date]]="","",TEXT(Sales_Pipeline[[#This Row],[Close_Date]],"mmm"))</f>
        <v>Dec</v>
      </c>
      <c r="M8275" s="8" t="str">
        <f>IF(Sales_Pipeline[[#This Row],[Close_Date]]="","","Q"&amp;ROUNDUP(MONTH(Sales_Pipeline[[#This Row],[Close_Date]])/3,0))</f>
        <v>Q4</v>
      </c>
      <c r="N8275" s="2" cm="1">
        <f t="array" ref="N8275">IFERROR(_xlfn.IFS(Sales_Pipeline[[#This Row],[Deal_Stage]]="Won",_xlfn.XLOOKUP(Sales_Pipeline[[#This Row],[Product]],Products!$A$2:$A$8,Products!$C$2:$C$8),Sales_Pipeline[[#This Row],[Deal_Stage]]="Lost",_xlfn.XLOOKUP(Sales_Pipeline[[#This Row],[Product]],Products!$A$2:$A$8,Products!$C$2:$C$8)),"")</f>
        <v>4821</v>
      </c>
      <c r="O8275" s="2">
        <v>5196</v>
      </c>
    </row>
    <row r="8276" spans="1:15" x14ac:dyDescent="0.3">
      <c r="A8276" t="s">
        <v>8422</v>
      </c>
      <c r="B8276" t="s">
        <v>3</v>
      </c>
      <c r="C8276" t="str">
        <f>_xlfn.XLOOKUP(Sales_Pipeline[[#This Row],[Sales_Agent]],Sales_Teams[Sales_Agent],Sales_Teams[Manager])</f>
        <v>Dustin Brinkmann</v>
      </c>
      <c r="D8276" t="str">
        <f>_xlfn.XLOOKUP(Sales_Pipeline[[#This Row],[Manager]],Sales_Teams[Manager],Sales_Teams[Regional_Office])</f>
        <v>Central</v>
      </c>
      <c r="E8276" t="s">
        <v>61</v>
      </c>
      <c r="F8276" t="s">
        <v>147</v>
      </c>
      <c r="G8276" t="str">
        <f>IFERROR(_xlfn.XLOOKUP(Sales_Pipeline[[#This Row],[Account]],Accounts!$A$2:$A$86,Accounts!$F$2:$F$86),"")</f>
        <v>United States</v>
      </c>
      <c r="H8276" t="s">
        <v>57</v>
      </c>
      <c r="I8276" s="3">
        <v>43087</v>
      </c>
      <c r="J8276" s="3">
        <v>43100</v>
      </c>
      <c r="K8276" s="8" t="str">
        <f>IF(Sales_Pipeline[[#This Row],[Close_Date]]="","",TEXT(Sales_Pipeline[[#This Row],[Close_Date]],"ddd"))</f>
        <v>Sun</v>
      </c>
      <c r="L8276" s="8" t="str">
        <f>IF(Sales_Pipeline[[#This Row],[Close_Date]]="","",TEXT(Sales_Pipeline[[#This Row],[Close_Date]],"mmm"))</f>
        <v>Dec</v>
      </c>
      <c r="M8276" s="8" t="str">
        <f>IF(Sales_Pipeline[[#This Row],[Close_Date]]="","","Q"&amp;ROUNDUP(MONTH(Sales_Pipeline[[#This Row],[Close_Date]])/3,0))</f>
        <v>Q4</v>
      </c>
      <c r="N8276" s="2" cm="1">
        <f t="array" ref="N8276">IFERROR(_xlfn.IFS(Sales_Pipeline[[#This Row],[Deal_Stage]]="Won",_xlfn.XLOOKUP(Sales_Pipeline[[#This Row],[Product]],Products!$A$2:$A$8,Products!$C$2:$C$8),Sales_Pipeline[[#This Row],[Deal_Stage]]="Lost",_xlfn.XLOOKUP(Sales_Pipeline[[#This Row],[Product]],Products!$A$2:$A$8,Products!$C$2:$C$8)),"")</f>
        <v>55</v>
      </c>
      <c r="O8276" s="2">
        <v>54</v>
      </c>
    </row>
    <row r="8277" spans="1:15" x14ac:dyDescent="0.3">
      <c r="A8277" t="s">
        <v>8423</v>
      </c>
      <c r="B8277" t="s">
        <v>38</v>
      </c>
      <c r="C8277" t="str">
        <f>_xlfn.XLOOKUP(Sales_Pipeline[[#This Row],[Sales_Agent]],Sales_Teams[Sales_Agent],Sales_Teams[Manager])</f>
        <v>Celia Rouche</v>
      </c>
      <c r="D8277" t="str">
        <f>_xlfn.XLOOKUP(Sales_Pipeline[[#This Row],[Manager]],Sales_Teams[Manager],Sales_Teams[Regional_Office])</f>
        <v>West</v>
      </c>
      <c r="E8277" t="s">
        <v>8953</v>
      </c>
      <c r="F8277" t="s">
        <v>240</v>
      </c>
      <c r="G8277" t="str">
        <f>IFERROR(_xlfn.XLOOKUP(Sales_Pipeline[[#This Row],[Account]],Accounts!$A$2:$A$86,Accounts!$F$2:$F$86),"")</f>
        <v>United States</v>
      </c>
      <c r="H8277" t="s">
        <v>57</v>
      </c>
      <c r="I8277" s="3">
        <v>43087</v>
      </c>
      <c r="J8277" s="3">
        <v>43095</v>
      </c>
      <c r="K8277" s="8" t="str">
        <f>IF(Sales_Pipeline[[#This Row],[Close_Date]]="","",TEXT(Sales_Pipeline[[#This Row],[Close_Date]],"ddd"))</f>
        <v>Tue</v>
      </c>
      <c r="L8277" s="8" t="str">
        <f>IF(Sales_Pipeline[[#This Row],[Close_Date]]="","",TEXT(Sales_Pipeline[[#This Row],[Close_Date]],"mmm"))</f>
        <v>Dec</v>
      </c>
      <c r="M8277" s="8" t="str">
        <f>IF(Sales_Pipeline[[#This Row],[Close_Date]]="","","Q"&amp;ROUNDUP(MONTH(Sales_Pipeline[[#This Row],[Close_Date]])/3,0))</f>
        <v>Q4</v>
      </c>
      <c r="N8277" s="2" cm="1">
        <f t="array" ref="N8277">IFERROR(_xlfn.IFS(Sales_Pipeline[[#This Row],[Deal_Stage]]="Won",_xlfn.XLOOKUP(Sales_Pipeline[[#This Row],[Product]],Products!$A$2:$A$8,Products!$C$2:$C$8),Sales_Pipeline[[#This Row],[Deal_Stage]]="Lost",_xlfn.XLOOKUP(Sales_Pipeline[[#This Row],[Product]],Products!$A$2:$A$8,Products!$C$2:$C$8)),"")</f>
        <v>4821</v>
      </c>
      <c r="O8277" s="2">
        <v>4953</v>
      </c>
    </row>
    <row r="8278" spans="1:15" x14ac:dyDescent="0.3">
      <c r="A8278" t="s">
        <v>8424</v>
      </c>
      <c r="B8278" t="s">
        <v>23</v>
      </c>
      <c r="C8278" t="str">
        <f>_xlfn.XLOOKUP(Sales_Pipeline[[#This Row],[Sales_Agent]],Sales_Teams[Sales_Agent],Sales_Teams[Manager])</f>
        <v>Cara Losch</v>
      </c>
      <c r="D8278" t="str">
        <f>_xlfn.XLOOKUP(Sales_Pipeline[[#This Row],[Manager]],Sales_Teams[Manager],Sales_Teams[Regional_Office])</f>
        <v>East</v>
      </c>
      <c r="E8278" t="s">
        <v>76</v>
      </c>
      <c r="F8278" t="s">
        <v>116</v>
      </c>
      <c r="G8278" t="str">
        <f>IFERROR(_xlfn.XLOOKUP(Sales_Pipeline[[#This Row],[Account]],Accounts!$A$2:$A$86,Accounts!$F$2:$F$86),"")</f>
        <v>United States</v>
      </c>
      <c r="H8278" t="s">
        <v>57</v>
      </c>
      <c r="I8278" s="3">
        <v>43087</v>
      </c>
      <c r="J8278" s="3">
        <v>43093</v>
      </c>
      <c r="K8278" s="8" t="str">
        <f>IF(Sales_Pipeline[[#This Row],[Close_Date]]="","",TEXT(Sales_Pipeline[[#This Row],[Close_Date]],"ddd"))</f>
        <v>Sun</v>
      </c>
      <c r="L8278" s="8" t="str">
        <f>IF(Sales_Pipeline[[#This Row],[Close_Date]]="","",TEXT(Sales_Pipeline[[#This Row],[Close_Date]],"mmm"))</f>
        <v>Dec</v>
      </c>
      <c r="M8278" s="8" t="str">
        <f>IF(Sales_Pipeline[[#This Row],[Close_Date]]="","","Q"&amp;ROUNDUP(MONTH(Sales_Pipeline[[#This Row],[Close_Date]])/3,0))</f>
        <v>Q4</v>
      </c>
      <c r="N8278" s="2" cm="1">
        <f t="array" ref="N8278">IFERROR(_xlfn.IFS(Sales_Pipeline[[#This Row],[Deal_Stage]]="Won",_xlfn.XLOOKUP(Sales_Pipeline[[#This Row],[Product]],Products!$A$2:$A$8,Products!$C$2:$C$8),Sales_Pipeline[[#This Row],[Deal_Stage]]="Lost",_xlfn.XLOOKUP(Sales_Pipeline[[#This Row],[Product]],Products!$A$2:$A$8,Products!$C$2:$C$8)),"")</f>
        <v>3393</v>
      </c>
      <c r="O8278" s="2">
        <v>3155</v>
      </c>
    </row>
    <row r="8279" spans="1:15" x14ac:dyDescent="0.3">
      <c r="A8279" t="s">
        <v>8425</v>
      </c>
      <c r="B8279" t="s">
        <v>30</v>
      </c>
      <c r="C8279" t="str">
        <f>_xlfn.XLOOKUP(Sales_Pipeline[[#This Row],[Sales_Agent]],Sales_Teams[Sales_Agent],Sales_Teams[Manager])</f>
        <v>Rocco Neubert</v>
      </c>
      <c r="D8279" t="str">
        <f>_xlfn.XLOOKUP(Sales_Pipeline[[#This Row],[Manager]],Sales_Teams[Manager],Sales_Teams[Regional_Office])</f>
        <v>East</v>
      </c>
      <c r="E8279" t="s">
        <v>8953</v>
      </c>
      <c r="G8279" t="str">
        <f>IFERROR(_xlfn.XLOOKUP(Sales_Pipeline[[#This Row],[Account]],Accounts!$A$2:$A$86,Accounts!$F$2:$F$86),"")</f>
        <v/>
      </c>
      <c r="H8279" t="s">
        <v>77</v>
      </c>
      <c r="I8279" s="3">
        <v>43088</v>
      </c>
      <c r="K8279" s="8" t="str">
        <f>IF(Sales_Pipeline[[#This Row],[Close_Date]]="","",TEXT(Sales_Pipeline[[#This Row],[Close_Date]],"ddd"))</f>
        <v/>
      </c>
      <c r="L8279" s="8" t="str">
        <f>IF(Sales_Pipeline[[#This Row],[Close_Date]]="","",TEXT(Sales_Pipeline[[#This Row],[Close_Date]],"mmm"))</f>
        <v/>
      </c>
      <c r="M8279" s="8" t="str">
        <f>IF(Sales_Pipeline[[#This Row],[Close_Date]]="","","Q"&amp;ROUNDUP(MONTH(Sales_Pipeline[[#This Row],[Close_Date]])/3,0))</f>
        <v/>
      </c>
      <c r="N8279" s="2" t="str" cm="1">
        <f t="array" ref="N8279">IFERROR(_xlfn.IFS(Sales_Pipeline[[#This Row],[Deal_Stage]]="Won",_xlfn.XLOOKUP(Sales_Pipeline[[#This Row],[Product]],Products!$A$2:$A$8,Products!$C$2:$C$8),Sales_Pipeline[[#This Row],[Deal_Stage]]="Lost",_xlfn.XLOOKUP(Sales_Pipeline[[#This Row],[Product]],Products!$A$2:$A$8,Products!$C$2:$C$8)),"")</f>
        <v/>
      </c>
      <c r="O8279" s="2">
        <v>0</v>
      </c>
    </row>
    <row r="8280" spans="1:15" x14ac:dyDescent="0.3">
      <c r="A8280" t="s">
        <v>8426</v>
      </c>
      <c r="B8280" t="s">
        <v>15</v>
      </c>
      <c r="C8280" t="str">
        <f>_xlfn.XLOOKUP(Sales_Pipeline[[#This Row],[Sales_Agent]],Sales_Teams[Sales_Agent],Sales_Teams[Manager])</f>
        <v>Melvin Marxen</v>
      </c>
      <c r="D8280" t="str">
        <f>_xlfn.XLOOKUP(Sales_Pipeline[[#This Row],[Manager]],Sales_Teams[Manager],Sales_Teams[Regional_Office])</f>
        <v>Central</v>
      </c>
      <c r="E8280" t="s">
        <v>8953</v>
      </c>
      <c r="F8280" t="s">
        <v>79</v>
      </c>
      <c r="G8280" t="str">
        <f>IFERROR(_xlfn.XLOOKUP(Sales_Pipeline[[#This Row],[Account]],Accounts!$A$2:$A$86,Accounts!$F$2:$F$86),"")</f>
        <v>Philipines</v>
      </c>
      <c r="H8280" t="s">
        <v>82</v>
      </c>
      <c r="I8280" s="3">
        <v>43088</v>
      </c>
      <c r="J8280" s="3">
        <v>43099</v>
      </c>
      <c r="K8280" s="8" t="str">
        <f>IF(Sales_Pipeline[[#This Row],[Close_Date]]="","",TEXT(Sales_Pipeline[[#This Row],[Close_Date]],"ddd"))</f>
        <v>Sat</v>
      </c>
      <c r="L8280" s="8" t="str">
        <f>IF(Sales_Pipeline[[#This Row],[Close_Date]]="","",TEXT(Sales_Pipeline[[#This Row],[Close_Date]],"mmm"))</f>
        <v>Dec</v>
      </c>
      <c r="M8280" s="8" t="str">
        <f>IF(Sales_Pipeline[[#This Row],[Close_Date]]="","","Q"&amp;ROUNDUP(MONTH(Sales_Pipeline[[#This Row],[Close_Date]])/3,0))</f>
        <v>Q4</v>
      </c>
      <c r="N8280" s="2" cm="1">
        <f t="array" ref="N8280">IFERROR(_xlfn.IFS(Sales_Pipeline[[#This Row],[Deal_Stage]]="Won",_xlfn.XLOOKUP(Sales_Pipeline[[#This Row],[Product]],Products!$A$2:$A$8,Products!$C$2:$C$8),Sales_Pipeline[[#This Row],[Deal_Stage]]="Lost",_xlfn.XLOOKUP(Sales_Pipeline[[#This Row],[Product]],Products!$A$2:$A$8,Products!$C$2:$C$8)),"")</f>
        <v>4821</v>
      </c>
      <c r="O8280" s="2">
        <v>0</v>
      </c>
    </row>
    <row r="8281" spans="1:15" x14ac:dyDescent="0.3">
      <c r="A8281" t="s">
        <v>8427</v>
      </c>
      <c r="B8281" t="s">
        <v>21</v>
      </c>
      <c r="C8281" t="str">
        <f>_xlfn.XLOOKUP(Sales_Pipeline[[#This Row],[Sales_Agent]],Sales_Teams[Sales_Agent],Sales_Teams[Manager])</f>
        <v>Cara Losch</v>
      </c>
      <c r="D8281" t="str">
        <f>_xlfn.XLOOKUP(Sales_Pipeline[[#This Row],[Manager]],Sales_Teams[Manager],Sales_Teams[Regional_Office])</f>
        <v>East</v>
      </c>
      <c r="E8281" t="s">
        <v>8953</v>
      </c>
      <c r="F8281" t="s">
        <v>231</v>
      </c>
      <c r="G8281" t="str">
        <f>IFERROR(_xlfn.XLOOKUP(Sales_Pipeline[[#This Row],[Account]],Accounts!$A$2:$A$86,Accounts!$F$2:$F$86),"")</f>
        <v>United States</v>
      </c>
      <c r="H8281" t="s">
        <v>57</v>
      </c>
      <c r="I8281" s="3">
        <v>43088</v>
      </c>
      <c r="J8281" s="3">
        <v>43099</v>
      </c>
      <c r="K8281" s="8" t="str">
        <f>IF(Sales_Pipeline[[#This Row],[Close_Date]]="","",TEXT(Sales_Pipeline[[#This Row],[Close_Date]],"ddd"))</f>
        <v>Sat</v>
      </c>
      <c r="L8281" s="8" t="str">
        <f>IF(Sales_Pipeline[[#This Row],[Close_Date]]="","",TEXT(Sales_Pipeline[[#This Row],[Close_Date]],"mmm"))</f>
        <v>Dec</v>
      </c>
      <c r="M8281" s="8" t="str">
        <f>IF(Sales_Pipeline[[#This Row],[Close_Date]]="","","Q"&amp;ROUNDUP(MONTH(Sales_Pipeline[[#This Row],[Close_Date]])/3,0))</f>
        <v>Q4</v>
      </c>
      <c r="N8281" s="2" cm="1">
        <f t="array" ref="N8281">IFERROR(_xlfn.IFS(Sales_Pipeline[[#This Row],[Deal_Stage]]="Won",_xlfn.XLOOKUP(Sales_Pipeline[[#This Row],[Product]],Products!$A$2:$A$8,Products!$C$2:$C$8),Sales_Pipeline[[#This Row],[Deal_Stage]]="Lost",_xlfn.XLOOKUP(Sales_Pipeline[[#This Row],[Product]],Products!$A$2:$A$8,Products!$C$2:$C$8)),"")</f>
        <v>4821</v>
      </c>
      <c r="O8281" s="2">
        <v>4566</v>
      </c>
    </row>
    <row r="8282" spans="1:15" x14ac:dyDescent="0.3">
      <c r="A8282" t="s">
        <v>8428</v>
      </c>
      <c r="B8282" t="s">
        <v>7</v>
      </c>
      <c r="C8282" t="str">
        <f>_xlfn.XLOOKUP(Sales_Pipeline[[#This Row],[Sales_Agent]],Sales_Teams[Sales_Agent],Sales_Teams[Manager])</f>
        <v>Dustin Brinkmann</v>
      </c>
      <c r="D8282" t="str">
        <f>_xlfn.XLOOKUP(Sales_Pipeline[[#This Row],[Manager]],Sales_Teams[Manager],Sales_Teams[Regional_Office])</f>
        <v>Central</v>
      </c>
      <c r="E8282" t="s">
        <v>61</v>
      </c>
      <c r="F8282" t="s">
        <v>79</v>
      </c>
      <c r="G8282" t="str">
        <f>IFERROR(_xlfn.XLOOKUP(Sales_Pipeline[[#This Row],[Account]],Accounts!$A$2:$A$86,Accounts!$F$2:$F$86),"")</f>
        <v>Philipines</v>
      </c>
      <c r="H8282" t="s">
        <v>57</v>
      </c>
      <c r="I8282" s="3">
        <v>43088</v>
      </c>
      <c r="J8282" s="3">
        <v>43097</v>
      </c>
      <c r="K8282" s="8" t="str">
        <f>IF(Sales_Pipeline[[#This Row],[Close_Date]]="","",TEXT(Sales_Pipeline[[#This Row],[Close_Date]],"ddd"))</f>
        <v>Thu</v>
      </c>
      <c r="L8282" s="8" t="str">
        <f>IF(Sales_Pipeline[[#This Row],[Close_Date]]="","",TEXT(Sales_Pipeline[[#This Row],[Close_Date]],"mmm"))</f>
        <v>Dec</v>
      </c>
      <c r="M8282" s="8" t="str">
        <f>IF(Sales_Pipeline[[#This Row],[Close_Date]]="","","Q"&amp;ROUNDUP(MONTH(Sales_Pipeline[[#This Row],[Close_Date]])/3,0))</f>
        <v>Q4</v>
      </c>
      <c r="N8282" s="2" cm="1">
        <f t="array" ref="N8282">IFERROR(_xlfn.IFS(Sales_Pipeline[[#This Row],[Deal_Stage]]="Won",_xlfn.XLOOKUP(Sales_Pipeline[[#This Row],[Product]],Products!$A$2:$A$8,Products!$C$2:$C$8),Sales_Pipeline[[#This Row],[Deal_Stage]]="Lost",_xlfn.XLOOKUP(Sales_Pipeline[[#This Row],[Product]],Products!$A$2:$A$8,Products!$C$2:$C$8)),"")</f>
        <v>55</v>
      </c>
      <c r="O8282" s="2">
        <v>58</v>
      </c>
    </row>
    <row r="8283" spans="1:15" x14ac:dyDescent="0.3">
      <c r="A8283" t="s">
        <v>8429</v>
      </c>
      <c r="B8283" t="s">
        <v>23</v>
      </c>
      <c r="C8283" t="str">
        <f>_xlfn.XLOOKUP(Sales_Pipeline[[#This Row],[Sales_Agent]],Sales_Teams[Sales_Agent],Sales_Teams[Manager])</f>
        <v>Cara Losch</v>
      </c>
      <c r="D8283" t="str">
        <f>_xlfn.XLOOKUP(Sales_Pipeline[[#This Row],[Manager]],Sales_Teams[Manager],Sales_Teams[Regional_Office])</f>
        <v>East</v>
      </c>
      <c r="E8283" t="s">
        <v>8953</v>
      </c>
      <c r="F8283" t="s">
        <v>206</v>
      </c>
      <c r="G8283" t="str">
        <f>IFERROR(_xlfn.XLOOKUP(Sales_Pipeline[[#This Row],[Account]],Accounts!$A$2:$A$86,Accounts!$F$2:$F$86),"")</f>
        <v>United States</v>
      </c>
      <c r="H8283" t="s">
        <v>57</v>
      </c>
      <c r="I8283" s="3">
        <v>43088</v>
      </c>
      <c r="J8283" s="3">
        <v>43097</v>
      </c>
      <c r="K8283" s="8" t="str">
        <f>IF(Sales_Pipeline[[#This Row],[Close_Date]]="","",TEXT(Sales_Pipeline[[#This Row],[Close_Date]],"ddd"))</f>
        <v>Thu</v>
      </c>
      <c r="L8283" s="8" t="str">
        <f>IF(Sales_Pipeline[[#This Row],[Close_Date]]="","",TEXT(Sales_Pipeline[[#This Row],[Close_Date]],"mmm"))</f>
        <v>Dec</v>
      </c>
      <c r="M8283" s="8" t="str">
        <f>IF(Sales_Pipeline[[#This Row],[Close_Date]]="","","Q"&amp;ROUNDUP(MONTH(Sales_Pipeline[[#This Row],[Close_Date]])/3,0))</f>
        <v>Q4</v>
      </c>
      <c r="N8283" s="2" cm="1">
        <f t="array" ref="N8283">IFERROR(_xlfn.IFS(Sales_Pipeline[[#This Row],[Deal_Stage]]="Won",_xlfn.XLOOKUP(Sales_Pipeline[[#This Row],[Product]],Products!$A$2:$A$8,Products!$C$2:$C$8),Sales_Pipeline[[#This Row],[Deal_Stage]]="Lost",_xlfn.XLOOKUP(Sales_Pipeline[[#This Row],[Product]],Products!$A$2:$A$8,Products!$C$2:$C$8)),"")</f>
        <v>4821</v>
      </c>
      <c r="O8283" s="2">
        <v>4315</v>
      </c>
    </row>
    <row r="8284" spans="1:15" x14ac:dyDescent="0.3">
      <c r="A8284" t="s">
        <v>8430</v>
      </c>
      <c r="B8284" t="s">
        <v>28</v>
      </c>
      <c r="C8284" t="str">
        <f>_xlfn.XLOOKUP(Sales_Pipeline[[#This Row],[Sales_Agent]],Sales_Teams[Sales_Agent],Sales_Teams[Manager])</f>
        <v>Rocco Neubert</v>
      </c>
      <c r="D8284" t="str">
        <f>_xlfn.XLOOKUP(Sales_Pipeline[[#This Row],[Manager]],Sales_Teams[Manager],Sales_Teams[Regional_Office])</f>
        <v>East</v>
      </c>
      <c r="E8284" t="s">
        <v>76</v>
      </c>
      <c r="F8284" t="s">
        <v>96</v>
      </c>
      <c r="G8284" t="str">
        <f>IFERROR(_xlfn.XLOOKUP(Sales_Pipeline[[#This Row],[Account]],Accounts!$A$2:$A$86,Accounts!$F$2:$F$86),"")</f>
        <v>United States</v>
      </c>
      <c r="H8284" t="s">
        <v>82</v>
      </c>
      <c r="I8284" s="3">
        <v>43089</v>
      </c>
      <c r="J8284" s="3">
        <v>43097</v>
      </c>
      <c r="K8284" s="8" t="str">
        <f>IF(Sales_Pipeline[[#This Row],[Close_Date]]="","",TEXT(Sales_Pipeline[[#This Row],[Close_Date]],"ddd"))</f>
        <v>Thu</v>
      </c>
      <c r="L8284" s="8" t="str">
        <f>IF(Sales_Pipeline[[#This Row],[Close_Date]]="","",TEXT(Sales_Pipeline[[#This Row],[Close_Date]],"mmm"))</f>
        <v>Dec</v>
      </c>
      <c r="M8284" s="8" t="str">
        <f>IF(Sales_Pipeline[[#This Row],[Close_Date]]="","","Q"&amp;ROUNDUP(MONTH(Sales_Pipeline[[#This Row],[Close_Date]])/3,0))</f>
        <v>Q4</v>
      </c>
      <c r="N8284" s="2" cm="1">
        <f t="array" ref="N8284">IFERROR(_xlfn.IFS(Sales_Pipeline[[#This Row],[Deal_Stage]]="Won",_xlfn.XLOOKUP(Sales_Pipeline[[#This Row],[Product]],Products!$A$2:$A$8,Products!$C$2:$C$8),Sales_Pipeline[[#This Row],[Deal_Stage]]="Lost",_xlfn.XLOOKUP(Sales_Pipeline[[#This Row],[Product]],Products!$A$2:$A$8,Products!$C$2:$C$8)),"")</f>
        <v>3393</v>
      </c>
      <c r="O8284" s="2">
        <v>0</v>
      </c>
    </row>
    <row r="8285" spans="1:15" x14ac:dyDescent="0.3">
      <c r="A8285" t="s">
        <v>8431</v>
      </c>
      <c r="B8285" t="s">
        <v>36</v>
      </c>
      <c r="C8285" t="str">
        <f>_xlfn.XLOOKUP(Sales_Pipeline[[#This Row],[Sales_Agent]],Sales_Teams[Sales_Agent],Sales_Teams[Manager])</f>
        <v>Celia Rouche</v>
      </c>
      <c r="D8285" t="str">
        <f>_xlfn.XLOOKUP(Sales_Pipeline[[#This Row],[Manager]],Sales_Teams[Manager],Sales_Teams[Regional_Office])</f>
        <v>West</v>
      </c>
      <c r="E8285" t="s">
        <v>61</v>
      </c>
      <c r="F8285" t="s">
        <v>161</v>
      </c>
      <c r="G8285" t="str">
        <f>IFERROR(_xlfn.XLOOKUP(Sales_Pipeline[[#This Row],[Account]],Accounts!$A$2:$A$86,Accounts!$F$2:$F$86),"")</f>
        <v>United States</v>
      </c>
      <c r="H8285" t="s">
        <v>77</v>
      </c>
      <c r="I8285" s="3">
        <v>43089</v>
      </c>
      <c r="K8285" s="8" t="str">
        <f>IF(Sales_Pipeline[[#This Row],[Close_Date]]="","",TEXT(Sales_Pipeline[[#This Row],[Close_Date]],"ddd"))</f>
        <v/>
      </c>
      <c r="L8285" s="8" t="str">
        <f>IF(Sales_Pipeline[[#This Row],[Close_Date]]="","",TEXT(Sales_Pipeline[[#This Row],[Close_Date]],"mmm"))</f>
        <v/>
      </c>
      <c r="M8285" s="8" t="str">
        <f>IF(Sales_Pipeline[[#This Row],[Close_Date]]="","","Q"&amp;ROUNDUP(MONTH(Sales_Pipeline[[#This Row],[Close_Date]])/3,0))</f>
        <v/>
      </c>
      <c r="N8285" s="2" t="str" cm="1">
        <f t="array" ref="N8285">IFERROR(_xlfn.IFS(Sales_Pipeline[[#This Row],[Deal_Stage]]="Won",_xlfn.XLOOKUP(Sales_Pipeline[[#This Row],[Product]],Products!$A$2:$A$8,Products!$C$2:$C$8),Sales_Pipeline[[#This Row],[Deal_Stage]]="Lost",_xlfn.XLOOKUP(Sales_Pipeline[[#This Row],[Product]],Products!$A$2:$A$8,Products!$C$2:$C$8)),"")</f>
        <v/>
      </c>
      <c r="O8285" s="2">
        <v>0</v>
      </c>
    </row>
    <row r="8286" spans="1:15" x14ac:dyDescent="0.3">
      <c r="A8286" t="s">
        <v>8432</v>
      </c>
      <c r="B8286" t="s">
        <v>21</v>
      </c>
      <c r="C8286" t="str">
        <f>_xlfn.XLOOKUP(Sales_Pipeline[[#This Row],[Sales_Agent]],Sales_Teams[Sales_Agent],Sales_Teams[Manager])</f>
        <v>Cara Losch</v>
      </c>
      <c r="D8286" t="str">
        <f>_xlfn.XLOOKUP(Sales_Pipeline[[#This Row],[Manager]],Sales_Teams[Manager],Sales_Teams[Regional_Office])</f>
        <v>East</v>
      </c>
      <c r="E8286" t="s">
        <v>8953</v>
      </c>
      <c r="F8286" t="s">
        <v>103</v>
      </c>
      <c r="G8286" t="str">
        <f>IFERROR(_xlfn.XLOOKUP(Sales_Pipeline[[#This Row],[Account]],Accounts!$A$2:$A$86,Accounts!$F$2:$F$86),"")</f>
        <v>United States</v>
      </c>
      <c r="H8286" t="s">
        <v>57</v>
      </c>
      <c r="I8286" s="3">
        <v>43089</v>
      </c>
      <c r="J8286" s="3">
        <v>43098</v>
      </c>
      <c r="K8286" s="8" t="str">
        <f>IF(Sales_Pipeline[[#This Row],[Close_Date]]="","",TEXT(Sales_Pipeline[[#This Row],[Close_Date]],"ddd"))</f>
        <v>Fri</v>
      </c>
      <c r="L8286" s="8" t="str">
        <f>IF(Sales_Pipeline[[#This Row],[Close_Date]]="","",TEXT(Sales_Pipeline[[#This Row],[Close_Date]],"mmm"))</f>
        <v>Dec</v>
      </c>
      <c r="M8286" s="8" t="str">
        <f>IF(Sales_Pipeline[[#This Row],[Close_Date]]="","","Q"&amp;ROUNDUP(MONTH(Sales_Pipeline[[#This Row],[Close_Date]])/3,0))</f>
        <v>Q4</v>
      </c>
      <c r="N8286" s="2" cm="1">
        <f t="array" ref="N8286">IFERROR(_xlfn.IFS(Sales_Pipeline[[#This Row],[Deal_Stage]]="Won",_xlfn.XLOOKUP(Sales_Pipeline[[#This Row],[Product]],Products!$A$2:$A$8,Products!$C$2:$C$8),Sales_Pipeline[[#This Row],[Deal_Stage]]="Lost",_xlfn.XLOOKUP(Sales_Pipeline[[#This Row],[Product]],Products!$A$2:$A$8,Products!$C$2:$C$8)),"")</f>
        <v>4821</v>
      </c>
      <c r="O8286" s="2">
        <v>5574</v>
      </c>
    </row>
    <row r="8287" spans="1:15" x14ac:dyDescent="0.3">
      <c r="A8287" t="s">
        <v>8433</v>
      </c>
      <c r="B8287" t="s">
        <v>23</v>
      </c>
      <c r="C8287" t="str">
        <f>_xlfn.XLOOKUP(Sales_Pipeline[[#This Row],[Sales_Agent]],Sales_Teams[Sales_Agent],Sales_Teams[Manager])</f>
        <v>Cara Losch</v>
      </c>
      <c r="D8287" t="str">
        <f>_xlfn.XLOOKUP(Sales_Pipeline[[#This Row],[Manager]],Sales_Teams[Manager],Sales_Teams[Regional_Office])</f>
        <v>East</v>
      </c>
      <c r="E8287" t="s">
        <v>55</v>
      </c>
      <c r="G8287" t="str">
        <f>IFERROR(_xlfn.XLOOKUP(Sales_Pipeline[[#This Row],[Account]],Accounts!$A$2:$A$86,Accounts!$F$2:$F$86),"")</f>
        <v/>
      </c>
      <c r="H8287" t="s">
        <v>77</v>
      </c>
      <c r="I8287" s="3">
        <v>43089</v>
      </c>
      <c r="K8287" s="8" t="str">
        <f>IF(Sales_Pipeline[[#This Row],[Close_Date]]="","",TEXT(Sales_Pipeline[[#This Row],[Close_Date]],"ddd"))</f>
        <v/>
      </c>
      <c r="L8287" s="8" t="str">
        <f>IF(Sales_Pipeline[[#This Row],[Close_Date]]="","",TEXT(Sales_Pipeline[[#This Row],[Close_Date]],"mmm"))</f>
        <v/>
      </c>
      <c r="M8287" s="8" t="str">
        <f>IF(Sales_Pipeline[[#This Row],[Close_Date]]="","","Q"&amp;ROUNDUP(MONTH(Sales_Pipeline[[#This Row],[Close_Date]])/3,0))</f>
        <v/>
      </c>
      <c r="N8287" s="2" t="str" cm="1">
        <f t="array" ref="N8287">IFERROR(_xlfn.IFS(Sales_Pipeline[[#This Row],[Deal_Stage]]="Won",_xlfn.XLOOKUP(Sales_Pipeline[[#This Row],[Product]],Products!$A$2:$A$8,Products!$C$2:$C$8),Sales_Pipeline[[#This Row],[Deal_Stage]]="Lost",_xlfn.XLOOKUP(Sales_Pipeline[[#This Row],[Product]],Products!$A$2:$A$8,Products!$C$2:$C$8)),"")</f>
        <v/>
      </c>
      <c r="O8287" s="2">
        <v>0</v>
      </c>
    </row>
    <row r="8288" spans="1:15" x14ac:dyDescent="0.3">
      <c r="A8288" t="s">
        <v>8434</v>
      </c>
      <c r="B8288" t="s">
        <v>27</v>
      </c>
      <c r="C8288" t="str">
        <f>_xlfn.XLOOKUP(Sales_Pipeline[[#This Row],[Sales_Agent]],Sales_Teams[Sales_Agent],Sales_Teams[Manager])</f>
        <v>Rocco Neubert</v>
      </c>
      <c r="D8288" t="str">
        <f>_xlfn.XLOOKUP(Sales_Pipeline[[#This Row],[Manager]],Sales_Teams[Manager],Sales_Teams[Regional_Office])</f>
        <v>East</v>
      </c>
      <c r="E8288" t="s">
        <v>84</v>
      </c>
      <c r="G8288" t="str">
        <f>IFERROR(_xlfn.XLOOKUP(Sales_Pipeline[[#This Row],[Account]],Accounts!$A$2:$A$86,Accounts!$F$2:$F$86),"")</f>
        <v/>
      </c>
      <c r="H8288" t="s">
        <v>77</v>
      </c>
      <c r="I8288" s="3">
        <v>43090</v>
      </c>
      <c r="K8288" s="8" t="str">
        <f>IF(Sales_Pipeline[[#This Row],[Close_Date]]="","",TEXT(Sales_Pipeline[[#This Row],[Close_Date]],"ddd"))</f>
        <v/>
      </c>
      <c r="L8288" s="8" t="str">
        <f>IF(Sales_Pipeline[[#This Row],[Close_Date]]="","",TEXT(Sales_Pipeline[[#This Row],[Close_Date]],"mmm"))</f>
        <v/>
      </c>
      <c r="M8288" s="8" t="str">
        <f>IF(Sales_Pipeline[[#This Row],[Close_Date]]="","","Q"&amp;ROUNDUP(MONTH(Sales_Pipeline[[#This Row],[Close_Date]])/3,0))</f>
        <v/>
      </c>
      <c r="N8288" s="2" t="str" cm="1">
        <f t="array" ref="N8288">IFERROR(_xlfn.IFS(Sales_Pipeline[[#This Row],[Deal_Stage]]="Won",_xlfn.XLOOKUP(Sales_Pipeline[[#This Row],[Product]],Products!$A$2:$A$8,Products!$C$2:$C$8),Sales_Pipeline[[#This Row],[Deal_Stage]]="Lost",_xlfn.XLOOKUP(Sales_Pipeline[[#This Row],[Product]],Products!$A$2:$A$8,Products!$C$2:$C$8)),"")</f>
        <v/>
      </c>
      <c r="O8288" s="2">
        <v>0</v>
      </c>
    </row>
    <row r="8289" spans="1:15" x14ac:dyDescent="0.3">
      <c r="A8289" t="s">
        <v>8435</v>
      </c>
      <c r="B8289" t="s">
        <v>13</v>
      </c>
      <c r="C8289" t="str">
        <f>_xlfn.XLOOKUP(Sales_Pipeline[[#This Row],[Sales_Agent]],Sales_Teams[Sales_Agent],Sales_Teams[Manager])</f>
        <v>Melvin Marxen</v>
      </c>
      <c r="D8289" t="str">
        <f>_xlfn.XLOOKUP(Sales_Pipeline[[#This Row],[Manager]],Sales_Teams[Manager],Sales_Teams[Regional_Office])</f>
        <v>Central</v>
      </c>
      <c r="E8289" t="s">
        <v>76</v>
      </c>
      <c r="F8289" t="s">
        <v>81</v>
      </c>
      <c r="G8289" t="str">
        <f>IFERROR(_xlfn.XLOOKUP(Sales_Pipeline[[#This Row],[Account]],Accounts!$A$2:$A$86,Accounts!$F$2:$F$86),"")</f>
        <v>Italy</v>
      </c>
      <c r="H8289" t="s">
        <v>57</v>
      </c>
      <c r="I8289" s="3">
        <v>43090</v>
      </c>
      <c r="J8289" s="3">
        <v>43099</v>
      </c>
      <c r="K8289" s="8" t="str">
        <f>IF(Sales_Pipeline[[#This Row],[Close_Date]]="","",TEXT(Sales_Pipeline[[#This Row],[Close_Date]],"ddd"))</f>
        <v>Sat</v>
      </c>
      <c r="L8289" s="8" t="str">
        <f>IF(Sales_Pipeline[[#This Row],[Close_Date]]="","",TEXT(Sales_Pipeline[[#This Row],[Close_Date]],"mmm"))</f>
        <v>Dec</v>
      </c>
      <c r="M8289" s="8" t="str">
        <f>IF(Sales_Pipeline[[#This Row],[Close_Date]]="","","Q"&amp;ROUNDUP(MONTH(Sales_Pipeline[[#This Row],[Close_Date]])/3,0))</f>
        <v>Q4</v>
      </c>
      <c r="N8289" s="2" cm="1">
        <f t="array" ref="N8289">IFERROR(_xlfn.IFS(Sales_Pipeline[[#This Row],[Deal_Stage]]="Won",_xlfn.XLOOKUP(Sales_Pipeline[[#This Row],[Product]],Products!$A$2:$A$8,Products!$C$2:$C$8),Sales_Pipeline[[#This Row],[Deal_Stage]]="Lost",_xlfn.XLOOKUP(Sales_Pipeline[[#This Row],[Product]],Products!$A$2:$A$8,Products!$C$2:$C$8)),"")</f>
        <v>3393</v>
      </c>
      <c r="O8289" s="2">
        <v>3494</v>
      </c>
    </row>
    <row r="8290" spans="1:15" x14ac:dyDescent="0.3">
      <c r="A8290" t="s">
        <v>8436</v>
      </c>
      <c r="B8290" t="s">
        <v>43</v>
      </c>
      <c r="C8290" t="str">
        <f>_xlfn.XLOOKUP(Sales_Pipeline[[#This Row],[Sales_Agent]],Sales_Teams[Sales_Agent],Sales_Teams[Manager])</f>
        <v>Summer Sewald</v>
      </c>
      <c r="D8290" t="str">
        <f>_xlfn.XLOOKUP(Sales_Pipeline[[#This Row],[Manager]],Sales_Teams[Manager],Sales_Teams[Regional_Office])</f>
        <v>West</v>
      </c>
      <c r="E8290" t="s">
        <v>61</v>
      </c>
      <c r="F8290" t="s">
        <v>240</v>
      </c>
      <c r="G8290" t="str">
        <f>IFERROR(_xlfn.XLOOKUP(Sales_Pipeline[[#This Row],[Account]],Accounts!$A$2:$A$86,Accounts!$F$2:$F$86),"")</f>
        <v>United States</v>
      </c>
      <c r="H8290" t="s">
        <v>57</v>
      </c>
      <c r="I8290" s="3">
        <v>43090</v>
      </c>
      <c r="J8290" s="3">
        <v>43097</v>
      </c>
      <c r="K8290" s="8" t="str">
        <f>IF(Sales_Pipeline[[#This Row],[Close_Date]]="","",TEXT(Sales_Pipeline[[#This Row],[Close_Date]],"ddd"))</f>
        <v>Thu</v>
      </c>
      <c r="L8290" s="8" t="str">
        <f>IF(Sales_Pipeline[[#This Row],[Close_Date]]="","",TEXT(Sales_Pipeline[[#This Row],[Close_Date]],"mmm"))</f>
        <v>Dec</v>
      </c>
      <c r="M8290" s="8" t="str">
        <f>IF(Sales_Pipeline[[#This Row],[Close_Date]]="","","Q"&amp;ROUNDUP(MONTH(Sales_Pipeline[[#This Row],[Close_Date]])/3,0))</f>
        <v>Q4</v>
      </c>
      <c r="N8290" s="2" cm="1">
        <f t="array" ref="N8290">IFERROR(_xlfn.IFS(Sales_Pipeline[[#This Row],[Deal_Stage]]="Won",_xlfn.XLOOKUP(Sales_Pipeline[[#This Row],[Product]],Products!$A$2:$A$8,Products!$C$2:$C$8),Sales_Pipeline[[#This Row],[Deal_Stage]]="Lost",_xlfn.XLOOKUP(Sales_Pipeline[[#This Row],[Product]],Products!$A$2:$A$8,Products!$C$2:$C$8)),"")</f>
        <v>55</v>
      </c>
      <c r="O8290" s="2">
        <v>50</v>
      </c>
    </row>
    <row r="8291" spans="1:15" x14ac:dyDescent="0.3">
      <c r="A8291" t="s">
        <v>8437</v>
      </c>
      <c r="B8291" t="s">
        <v>32</v>
      </c>
      <c r="C8291" t="str">
        <f>_xlfn.XLOOKUP(Sales_Pipeline[[#This Row],[Sales_Agent]],Sales_Teams[Sales_Agent],Sales_Teams[Manager])</f>
        <v>Celia Rouche</v>
      </c>
      <c r="D8291" t="str">
        <f>_xlfn.XLOOKUP(Sales_Pipeline[[#This Row],[Manager]],Sales_Teams[Manager],Sales_Teams[Regional_Office])</f>
        <v>West</v>
      </c>
      <c r="E8291" t="s">
        <v>61</v>
      </c>
      <c r="F8291" t="s">
        <v>330</v>
      </c>
      <c r="G8291" t="str">
        <f>IFERROR(_xlfn.XLOOKUP(Sales_Pipeline[[#This Row],[Account]],Accounts!$A$2:$A$86,Accounts!$F$2:$F$86),"")</f>
        <v>Korea</v>
      </c>
      <c r="H8291" t="s">
        <v>57</v>
      </c>
      <c r="I8291" s="3">
        <v>43090</v>
      </c>
      <c r="J8291" s="3">
        <v>43097</v>
      </c>
      <c r="K8291" s="8" t="str">
        <f>IF(Sales_Pipeline[[#This Row],[Close_Date]]="","",TEXT(Sales_Pipeline[[#This Row],[Close_Date]],"ddd"))</f>
        <v>Thu</v>
      </c>
      <c r="L8291" s="8" t="str">
        <f>IF(Sales_Pipeline[[#This Row],[Close_Date]]="","",TEXT(Sales_Pipeline[[#This Row],[Close_Date]],"mmm"))</f>
        <v>Dec</v>
      </c>
      <c r="M8291" s="8" t="str">
        <f>IF(Sales_Pipeline[[#This Row],[Close_Date]]="","","Q"&amp;ROUNDUP(MONTH(Sales_Pipeline[[#This Row],[Close_Date]])/3,0))</f>
        <v>Q4</v>
      </c>
      <c r="N8291" s="2" cm="1">
        <f t="array" ref="N8291">IFERROR(_xlfn.IFS(Sales_Pipeline[[#This Row],[Deal_Stage]]="Won",_xlfn.XLOOKUP(Sales_Pipeline[[#This Row],[Product]],Products!$A$2:$A$8,Products!$C$2:$C$8),Sales_Pipeline[[#This Row],[Deal_Stage]]="Lost",_xlfn.XLOOKUP(Sales_Pipeline[[#This Row],[Product]],Products!$A$2:$A$8,Products!$C$2:$C$8)),"")</f>
        <v>55</v>
      </c>
      <c r="O8291" s="2">
        <v>61</v>
      </c>
    </row>
    <row r="8292" spans="1:15" x14ac:dyDescent="0.3">
      <c r="A8292" t="s">
        <v>8438</v>
      </c>
      <c r="B8292" t="s">
        <v>38</v>
      </c>
      <c r="C8292" t="str">
        <f>_xlfn.XLOOKUP(Sales_Pipeline[[#This Row],[Sales_Agent]],Sales_Teams[Sales_Agent],Sales_Teams[Manager])</f>
        <v>Celia Rouche</v>
      </c>
      <c r="D8292" t="str">
        <f>_xlfn.XLOOKUP(Sales_Pipeline[[#This Row],[Manager]],Sales_Teams[Manager],Sales_Teams[Regional_Office])</f>
        <v>West</v>
      </c>
      <c r="E8292" t="s">
        <v>61</v>
      </c>
      <c r="G8292" t="str">
        <f>IFERROR(_xlfn.XLOOKUP(Sales_Pipeline[[#This Row],[Account]],Accounts!$A$2:$A$86,Accounts!$F$2:$F$86),"")</f>
        <v/>
      </c>
      <c r="H8292" t="s">
        <v>77</v>
      </c>
      <c r="I8292" s="3">
        <v>43091</v>
      </c>
      <c r="K8292" s="8" t="str">
        <f>IF(Sales_Pipeline[[#This Row],[Close_Date]]="","",TEXT(Sales_Pipeline[[#This Row],[Close_Date]],"ddd"))</f>
        <v/>
      </c>
      <c r="L8292" s="8" t="str">
        <f>IF(Sales_Pipeline[[#This Row],[Close_Date]]="","",TEXT(Sales_Pipeline[[#This Row],[Close_Date]],"mmm"))</f>
        <v/>
      </c>
      <c r="M8292" s="8" t="str">
        <f>IF(Sales_Pipeline[[#This Row],[Close_Date]]="","","Q"&amp;ROUNDUP(MONTH(Sales_Pipeline[[#This Row],[Close_Date]])/3,0))</f>
        <v/>
      </c>
      <c r="N8292" s="2" t="str" cm="1">
        <f t="array" ref="N8292">IFERROR(_xlfn.IFS(Sales_Pipeline[[#This Row],[Deal_Stage]]="Won",_xlfn.XLOOKUP(Sales_Pipeline[[#This Row],[Product]],Products!$A$2:$A$8,Products!$C$2:$C$8),Sales_Pipeline[[#This Row],[Deal_Stage]]="Lost",_xlfn.XLOOKUP(Sales_Pipeline[[#This Row],[Product]],Products!$A$2:$A$8,Products!$C$2:$C$8)),"")</f>
        <v/>
      </c>
      <c r="O8292" s="2">
        <v>0</v>
      </c>
    </row>
    <row r="8293" spans="1:15" x14ac:dyDescent="0.3">
      <c r="A8293" t="s">
        <v>8439</v>
      </c>
      <c r="B8293" t="s">
        <v>42</v>
      </c>
      <c r="C8293" t="str">
        <f>_xlfn.XLOOKUP(Sales_Pipeline[[#This Row],[Sales_Agent]],Sales_Teams[Sales_Agent],Sales_Teams[Manager])</f>
        <v>Summer Sewald</v>
      </c>
      <c r="D8293" t="str">
        <f>_xlfn.XLOOKUP(Sales_Pipeline[[#This Row],[Manager]],Sales_Teams[Manager],Sales_Teams[Regional_Office])</f>
        <v>West</v>
      </c>
      <c r="E8293" t="s">
        <v>61</v>
      </c>
      <c r="F8293" t="s">
        <v>85</v>
      </c>
      <c r="G8293" t="str">
        <f>IFERROR(_xlfn.XLOOKUP(Sales_Pipeline[[#This Row],[Account]],Accounts!$A$2:$A$86,Accounts!$F$2:$F$86),"")</f>
        <v>Poland</v>
      </c>
      <c r="H8293" t="s">
        <v>82</v>
      </c>
      <c r="I8293" s="3">
        <v>43091</v>
      </c>
      <c r="J8293" s="3">
        <v>43100</v>
      </c>
      <c r="K8293" s="8" t="str">
        <f>IF(Sales_Pipeline[[#This Row],[Close_Date]]="","",TEXT(Sales_Pipeline[[#This Row],[Close_Date]],"ddd"))</f>
        <v>Sun</v>
      </c>
      <c r="L8293" s="8" t="str">
        <f>IF(Sales_Pipeline[[#This Row],[Close_Date]]="","",TEXT(Sales_Pipeline[[#This Row],[Close_Date]],"mmm"))</f>
        <v>Dec</v>
      </c>
      <c r="M8293" s="8" t="str">
        <f>IF(Sales_Pipeline[[#This Row],[Close_Date]]="","","Q"&amp;ROUNDUP(MONTH(Sales_Pipeline[[#This Row],[Close_Date]])/3,0))</f>
        <v>Q4</v>
      </c>
      <c r="N8293" s="2" cm="1">
        <f t="array" ref="N8293">IFERROR(_xlfn.IFS(Sales_Pipeline[[#This Row],[Deal_Stage]]="Won",_xlfn.XLOOKUP(Sales_Pipeline[[#This Row],[Product]],Products!$A$2:$A$8,Products!$C$2:$C$8),Sales_Pipeline[[#This Row],[Deal_Stage]]="Lost",_xlfn.XLOOKUP(Sales_Pipeline[[#This Row],[Product]],Products!$A$2:$A$8,Products!$C$2:$C$8)),"")</f>
        <v>55</v>
      </c>
      <c r="O8293" s="2">
        <v>0</v>
      </c>
    </row>
    <row r="8294" spans="1:15" x14ac:dyDescent="0.3">
      <c r="A8294" t="s">
        <v>8440</v>
      </c>
      <c r="B8294" t="s">
        <v>17</v>
      </c>
      <c r="C8294" t="str">
        <f>_xlfn.XLOOKUP(Sales_Pipeline[[#This Row],[Sales_Agent]],Sales_Teams[Sales_Agent],Sales_Teams[Manager])</f>
        <v>Cara Losch</v>
      </c>
      <c r="D8294" t="str">
        <f>_xlfn.XLOOKUP(Sales_Pipeline[[#This Row],[Manager]],Sales_Teams[Manager],Sales_Teams[Regional_Office])</f>
        <v>East</v>
      </c>
      <c r="E8294" t="s">
        <v>76</v>
      </c>
      <c r="F8294" t="s">
        <v>220</v>
      </c>
      <c r="G8294" t="str">
        <f>IFERROR(_xlfn.XLOOKUP(Sales_Pipeline[[#This Row],[Account]],Accounts!$A$2:$A$86,Accounts!$F$2:$F$86),"")</f>
        <v>United States</v>
      </c>
      <c r="H8294" t="s">
        <v>57</v>
      </c>
      <c r="I8294" s="3">
        <v>43091</v>
      </c>
      <c r="J8294" s="3">
        <v>43097</v>
      </c>
      <c r="K8294" s="8" t="str">
        <f>IF(Sales_Pipeline[[#This Row],[Close_Date]]="","",TEXT(Sales_Pipeline[[#This Row],[Close_Date]],"ddd"))</f>
        <v>Thu</v>
      </c>
      <c r="L8294" s="8" t="str">
        <f>IF(Sales_Pipeline[[#This Row],[Close_Date]]="","",TEXT(Sales_Pipeline[[#This Row],[Close_Date]],"mmm"))</f>
        <v>Dec</v>
      </c>
      <c r="M8294" s="8" t="str">
        <f>IF(Sales_Pipeline[[#This Row],[Close_Date]]="","","Q"&amp;ROUNDUP(MONTH(Sales_Pipeline[[#This Row],[Close_Date]])/3,0))</f>
        <v>Q4</v>
      </c>
      <c r="N8294" s="2" cm="1">
        <f t="array" ref="N8294">IFERROR(_xlfn.IFS(Sales_Pipeline[[#This Row],[Deal_Stage]]="Won",_xlfn.XLOOKUP(Sales_Pipeline[[#This Row],[Product]],Products!$A$2:$A$8,Products!$C$2:$C$8),Sales_Pipeline[[#This Row],[Deal_Stage]]="Lost",_xlfn.XLOOKUP(Sales_Pipeline[[#This Row],[Product]],Products!$A$2:$A$8,Products!$C$2:$C$8)),"")</f>
        <v>3393</v>
      </c>
      <c r="O8294" s="2">
        <v>3673</v>
      </c>
    </row>
    <row r="8295" spans="1:15" x14ac:dyDescent="0.3">
      <c r="A8295" t="s">
        <v>8441</v>
      </c>
      <c r="B8295" t="s">
        <v>27</v>
      </c>
      <c r="C8295" t="str">
        <f>_xlfn.XLOOKUP(Sales_Pipeline[[#This Row],[Sales_Agent]],Sales_Teams[Sales_Agent],Sales_Teams[Manager])</f>
        <v>Rocco Neubert</v>
      </c>
      <c r="D8295" t="str">
        <f>_xlfn.XLOOKUP(Sales_Pipeline[[#This Row],[Manager]],Sales_Teams[Manager],Sales_Teams[Regional_Office])</f>
        <v>East</v>
      </c>
      <c r="E8295" t="s">
        <v>63</v>
      </c>
      <c r="F8295" t="s">
        <v>109</v>
      </c>
      <c r="G8295" t="str">
        <f>IFERROR(_xlfn.XLOOKUP(Sales_Pipeline[[#This Row],[Account]],Accounts!$A$2:$A$86,Accounts!$F$2:$F$86),"")</f>
        <v>Japan</v>
      </c>
      <c r="H8295" t="s">
        <v>57</v>
      </c>
      <c r="I8295" s="3">
        <v>43092</v>
      </c>
      <c r="J8295" s="3">
        <v>43100</v>
      </c>
      <c r="K8295" s="8" t="str">
        <f>IF(Sales_Pipeline[[#This Row],[Close_Date]]="","",TEXT(Sales_Pipeline[[#This Row],[Close_Date]],"ddd"))</f>
        <v>Sun</v>
      </c>
      <c r="L8295" s="8" t="str">
        <f>IF(Sales_Pipeline[[#This Row],[Close_Date]]="","",TEXT(Sales_Pipeline[[#This Row],[Close_Date]],"mmm"))</f>
        <v>Dec</v>
      </c>
      <c r="M8295" s="8" t="str">
        <f>IF(Sales_Pipeline[[#This Row],[Close_Date]]="","","Q"&amp;ROUNDUP(MONTH(Sales_Pipeline[[#This Row],[Close_Date]])/3,0))</f>
        <v>Q4</v>
      </c>
      <c r="N8295" s="2" cm="1">
        <f t="array" ref="N8295">IFERROR(_xlfn.IFS(Sales_Pipeline[[#This Row],[Deal_Stage]]="Won",_xlfn.XLOOKUP(Sales_Pipeline[[#This Row],[Product]],Products!$A$2:$A$8,Products!$C$2:$C$8),Sales_Pipeline[[#This Row],[Deal_Stage]]="Lost",_xlfn.XLOOKUP(Sales_Pipeline[[#This Row],[Product]],Products!$A$2:$A$8,Products!$C$2:$C$8)),"")</f>
        <v>550</v>
      </c>
      <c r="O8295" s="2">
        <v>576</v>
      </c>
    </row>
    <row r="8296" spans="1:15" x14ac:dyDescent="0.3">
      <c r="A8296" t="s">
        <v>8442</v>
      </c>
      <c r="B8296" t="s">
        <v>40</v>
      </c>
      <c r="C8296" t="str">
        <f>_xlfn.XLOOKUP(Sales_Pipeline[[#This Row],[Sales_Agent]],Sales_Teams[Sales_Agent],Sales_Teams[Manager])</f>
        <v>Summer Sewald</v>
      </c>
      <c r="D8296" t="str">
        <f>_xlfn.XLOOKUP(Sales_Pipeline[[#This Row],[Manager]],Sales_Teams[Manager],Sales_Teams[Regional_Office])</f>
        <v>West</v>
      </c>
      <c r="E8296" t="s">
        <v>63</v>
      </c>
      <c r="F8296" t="s">
        <v>288</v>
      </c>
      <c r="G8296" t="str">
        <f>IFERROR(_xlfn.XLOOKUP(Sales_Pipeline[[#This Row],[Account]],Accounts!$A$2:$A$86,Accounts!$F$2:$F$86),"")</f>
        <v>United States</v>
      </c>
      <c r="H8296" t="s">
        <v>57</v>
      </c>
      <c r="I8296" s="3">
        <v>43093</v>
      </c>
      <c r="J8296" s="3">
        <v>43095</v>
      </c>
      <c r="K8296" s="8" t="str">
        <f>IF(Sales_Pipeline[[#This Row],[Close_Date]]="","",TEXT(Sales_Pipeline[[#This Row],[Close_Date]],"ddd"))</f>
        <v>Tue</v>
      </c>
      <c r="L8296" s="8" t="str">
        <f>IF(Sales_Pipeline[[#This Row],[Close_Date]]="","",TEXT(Sales_Pipeline[[#This Row],[Close_Date]],"mmm"))</f>
        <v>Dec</v>
      </c>
      <c r="M8296" s="8" t="str">
        <f>IF(Sales_Pipeline[[#This Row],[Close_Date]]="","","Q"&amp;ROUNDUP(MONTH(Sales_Pipeline[[#This Row],[Close_Date]])/3,0))</f>
        <v>Q4</v>
      </c>
      <c r="N8296" s="2" cm="1">
        <f t="array" ref="N8296">IFERROR(_xlfn.IFS(Sales_Pipeline[[#This Row],[Deal_Stage]]="Won",_xlfn.XLOOKUP(Sales_Pipeline[[#This Row],[Product]],Products!$A$2:$A$8,Products!$C$2:$C$8),Sales_Pipeline[[#This Row],[Deal_Stage]]="Lost",_xlfn.XLOOKUP(Sales_Pipeline[[#This Row],[Product]],Products!$A$2:$A$8,Products!$C$2:$C$8)),"")</f>
        <v>550</v>
      </c>
      <c r="O8296" s="2">
        <v>538</v>
      </c>
    </row>
    <row r="8297" spans="1:15" x14ac:dyDescent="0.3">
      <c r="A8297" t="s">
        <v>8443</v>
      </c>
      <c r="B8297" t="s">
        <v>8</v>
      </c>
      <c r="C8297" t="str">
        <f>_xlfn.XLOOKUP(Sales_Pipeline[[#This Row],[Sales_Agent]],Sales_Teams[Sales_Agent],Sales_Teams[Manager])</f>
        <v>Dustin Brinkmann</v>
      </c>
      <c r="D8297" t="str">
        <f>_xlfn.XLOOKUP(Sales_Pipeline[[#This Row],[Manager]],Sales_Teams[Manager],Sales_Teams[Regional_Office])</f>
        <v>Central</v>
      </c>
      <c r="E8297" t="s">
        <v>63</v>
      </c>
      <c r="F8297" t="s">
        <v>141</v>
      </c>
      <c r="G8297" t="str">
        <f>IFERROR(_xlfn.XLOOKUP(Sales_Pipeline[[#This Row],[Account]],Accounts!$A$2:$A$86,Accounts!$F$2:$F$86),"")</f>
        <v>United States</v>
      </c>
      <c r="H8297" t="s">
        <v>57</v>
      </c>
      <c r="I8297" s="3">
        <v>43093</v>
      </c>
      <c r="J8297" s="3">
        <v>43095</v>
      </c>
      <c r="K8297" s="8" t="str">
        <f>IF(Sales_Pipeline[[#This Row],[Close_Date]]="","",TEXT(Sales_Pipeline[[#This Row],[Close_Date]],"ddd"))</f>
        <v>Tue</v>
      </c>
      <c r="L8297" s="8" t="str">
        <f>IF(Sales_Pipeline[[#This Row],[Close_Date]]="","",TEXT(Sales_Pipeline[[#This Row],[Close_Date]],"mmm"))</f>
        <v>Dec</v>
      </c>
      <c r="M8297" s="8" t="str">
        <f>IF(Sales_Pipeline[[#This Row],[Close_Date]]="","","Q"&amp;ROUNDUP(MONTH(Sales_Pipeline[[#This Row],[Close_Date]])/3,0))</f>
        <v>Q4</v>
      </c>
      <c r="N8297" s="2" cm="1">
        <f t="array" ref="N8297">IFERROR(_xlfn.IFS(Sales_Pipeline[[#This Row],[Deal_Stage]]="Won",_xlfn.XLOOKUP(Sales_Pipeline[[#This Row],[Product]],Products!$A$2:$A$8,Products!$C$2:$C$8),Sales_Pipeline[[#This Row],[Deal_Stage]]="Lost",_xlfn.XLOOKUP(Sales_Pipeline[[#This Row],[Product]],Products!$A$2:$A$8,Products!$C$2:$C$8)),"")</f>
        <v>550</v>
      </c>
      <c r="O8297" s="2">
        <v>622</v>
      </c>
    </row>
    <row r="8298" spans="1:15" x14ac:dyDescent="0.3">
      <c r="A8298" t="s">
        <v>8444</v>
      </c>
      <c r="B8298" t="s">
        <v>17</v>
      </c>
      <c r="C8298" t="str">
        <f>_xlfn.XLOOKUP(Sales_Pipeline[[#This Row],[Sales_Agent]],Sales_Teams[Sales_Agent],Sales_Teams[Manager])</f>
        <v>Cara Losch</v>
      </c>
      <c r="D8298" t="str">
        <f>_xlfn.XLOOKUP(Sales_Pipeline[[#This Row],[Manager]],Sales_Teams[Manager],Sales_Teams[Regional_Office])</f>
        <v>East</v>
      </c>
      <c r="E8298" t="s">
        <v>55</v>
      </c>
      <c r="F8298" t="s">
        <v>760</v>
      </c>
      <c r="G8298" t="str">
        <f>IFERROR(_xlfn.XLOOKUP(Sales_Pipeline[[#This Row],[Account]],Accounts!$A$2:$A$86,Accounts!$F$2:$F$86),"")</f>
        <v>United States</v>
      </c>
      <c r="H8298" t="s">
        <v>57</v>
      </c>
      <c r="I8298" s="3">
        <v>43093</v>
      </c>
      <c r="J8298" s="3">
        <v>43099</v>
      </c>
      <c r="K8298" s="8" t="str">
        <f>IF(Sales_Pipeline[[#This Row],[Close_Date]]="","",TEXT(Sales_Pipeline[[#This Row],[Close_Date]],"ddd"))</f>
        <v>Sat</v>
      </c>
      <c r="L8298" s="8" t="str">
        <f>IF(Sales_Pipeline[[#This Row],[Close_Date]]="","",TEXT(Sales_Pipeline[[#This Row],[Close_Date]],"mmm"))</f>
        <v>Dec</v>
      </c>
      <c r="M8298" s="8" t="str">
        <f>IF(Sales_Pipeline[[#This Row],[Close_Date]]="","","Q"&amp;ROUNDUP(MONTH(Sales_Pipeline[[#This Row],[Close_Date]])/3,0))</f>
        <v>Q4</v>
      </c>
      <c r="N8298" s="2" cm="1">
        <f t="array" ref="N8298">IFERROR(_xlfn.IFS(Sales_Pipeline[[#This Row],[Deal_Stage]]="Won",_xlfn.XLOOKUP(Sales_Pipeline[[#This Row],[Product]],Products!$A$2:$A$8,Products!$C$2:$C$8),Sales_Pipeline[[#This Row],[Deal_Stage]]="Lost",_xlfn.XLOOKUP(Sales_Pipeline[[#This Row],[Product]],Products!$A$2:$A$8,Products!$C$2:$C$8)),"")</f>
        <v>1096</v>
      </c>
      <c r="O8298" s="2">
        <v>1093</v>
      </c>
    </row>
    <row r="8299" spans="1:15" x14ac:dyDescent="0.3">
      <c r="A8299" t="s">
        <v>8445</v>
      </c>
      <c r="B8299" t="s">
        <v>45</v>
      </c>
      <c r="C8299" t="str">
        <f>_xlfn.XLOOKUP(Sales_Pipeline[[#This Row],[Sales_Agent]],Sales_Teams[Sales_Agent],Sales_Teams[Manager])</f>
        <v>Summer Sewald</v>
      </c>
      <c r="D8299" t="str">
        <f>_xlfn.XLOOKUP(Sales_Pipeline[[#This Row],[Manager]],Sales_Teams[Manager],Sales_Teams[Regional_Office])</f>
        <v>West</v>
      </c>
      <c r="E8299" t="s">
        <v>8953</v>
      </c>
      <c r="F8299" t="s">
        <v>330</v>
      </c>
      <c r="G8299" t="str">
        <f>IFERROR(_xlfn.XLOOKUP(Sales_Pipeline[[#This Row],[Account]],Accounts!$A$2:$A$86,Accounts!$F$2:$F$86),"")</f>
        <v>Korea</v>
      </c>
      <c r="H8299" t="s">
        <v>57</v>
      </c>
      <c r="I8299" s="3">
        <v>43095</v>
      </c>
      <c r="J8299" s="3">
        <v>43098</v>
      </c>
      <c r="K8299" s="8" t="str">
        <f>IF(Sales_Pipeline[[#This Row],[Close_Date]]="","",TEXT(Sales_Pipeline[[#This Row],[Close_Date]],"ddd"))</f>
        <v>Fri</v>
      </c>
      <c r="L8299" s="8" t="str">
        <f>IF(Sales_Pipeline[[#This Row],[Close_Date]]="","",TEXT(Sales_Pipeline[[#This Row],[Close_Date]],"mmm"))</f>
        <v>Dec</v>
      </c>
      <c r="M8299" s="8" t="str">
        <f>IF(Sales_Pipeline[[#This Row],[Close_Date]]="","","Q"&amp;ROUNDUP(MONTH(Sales_Pipeline[[#This Row],[Close_Date]])/3,0))</f>
        <v>Q4</v>
      </c>
      <c r="N8299" s="2" cm="1">
        <f t="array" ref="N8299">IFERROR(_xlfn.IFS(Sales_Pipeline[[#This Row],[Deal_Stage]]="Won",_xlfn.XLOOKUP(Sales_Pipeline[[#This Row],[Product]],Products!$A$2:$A$8,Products!$C$2:$C$8),Sales_Pipeline[[#This Row],[Deal_Stage]]="Lost",_xlfn.XLOOKUP(Sales_Pipeline[[#This Row],[Product]],Products!$A$2:$A$8,Products!$C$2:$C$8)),"")</f>
        <v>4821</v>
      </c>
      <c r="O8299" s="2">
        <v>4433</v>
      </c>
    </row>
    <row r="8300" spans="1:15" x14ac:dyDescent="0.3">
      <c r="A8300" t="s">
        <v>8446</v>
      </c>
      <c r="B8300" t="s">
        <v>13</v>
      </c>
      <c r="C8300" t="str">
        <f>_xlfn.XLOOKUP(Sales_Pipeline[[#This Row],[Sales_Agent]],Sales_Teams[Sales_Agent],Sales_Teams[Manager])</f>
        <v>Melvin Marxen</v>
      </c>
      <c r="D8300" t="str">
        <f>_xlfn.XLOOKUP(Sales_Pipeline[[#This Row],[Manager]],Sales_Teams[Manager],Sales_Teams[Regional_Office])</f>
        <v>Central</v>
      </c>
      <c r="E8300" t="s">
        <v>55</v>
      </c>
      <c r="F8300" t="s">
        <v>333</v>
      </c>
      <c r="G8300" t="str">
        <f>IFERROR(_xlfn.XLOOKUP(Sales_Pipeline[[#This Row],[Account]],Accounts!$A$2:$A$86,Accounts!$F$2:$F$86),"")</f>
        <v>United States</v>
      </c>
      <c r="H8300" t="s">
        <v>57</v>
      </c>
      <c r="I8300" s="3">
        <v>43096</v>
      </c>
      <c r="J8300" s="3">
        <v>43099</v>
      </c>
      <c r="K8300" s="8" t="str">
        <f>IF(Sales_Pipeline[[#This Row],[Close_Date]]="","",TEXT(Sales_Pipeline[[#This Row],[Close_Date]],"ddd"))</f>
        <v>Sat</v>
      </c>
      <c r="L8300" s="8" t="str">
        <f>IF(Sales_Pipeline[[#This Row],[Close_Date]]="","",TEXT(Sales_Pipeline[[#This Row],[Close_Date]],"mmm"))</f>
        <v>Dec</v>
      </c>
      <c r="M8300" s="8" t="str">
        <f>IF(Sales_Pipeline[[#This Row],[Close_Date]]="","","Q"&amp;ROUNDUP(MONTH(Sales_Pipeline[[#This Row],[Close_Date]])/3,0))</f>
        <v>Q4</v>
      </c>
      <c r="N8300" s="2" cm="1">
        <f t="array" ref="N8300">IFERROR(_xlfn.IFS(Sales_Pipeline[[#This Row],[Deal_Stage]]="Won",_xlfn.XLOOKUP(Sales_Pipeline[[#This Row],[Product]],Products!$A$2:$A$8,Products!$C$2:$C$8),Sales_Pipeline[[#This Row],[Deal_Stage]]="Lost",_xlfn.XLOOKUP(Sales_Pipeline[[#This Row],[Product]],Products!$A$2:$A$8,Products!$C$2:$C$8)),"")</f>
        <v>1096</v>
      </c>
      <c r="O8300" s="2">
        <v>1052</v>
      </c>
    </row>
    <row r="8301" spans="1:15" x14ac:dyDescent="0.3">
      <c r="A8301" t="s">
        <v>8447</v>
      </c>
      <c r="B8301" t="s">
        <v>13</v>
      </c>
      <c r="C8301" t="str">
        <f>_xlfn.XLOOKUP(Sales_Pipeline[[#This Row],[Sales_Agent]],Sales_Teams[Sales_Agent],Sales_Teams[Manager])</f>
        <v>Melvin Marxen</v>
      </c>
      <c r="D8301" t="str">
        <f>_xlfn.XLOOKUP(Sales_Pipeline[[#This Row],[Manager]],Sales_Teams[Manager],Sales_Teams[Regional_Office])</f>
        <v>Central</v>
      </c>
      <c r="E8301" t="s">
        <v>61</v>
      </c>
      <c r="F8301" t="s">
        <v>318</v>
      </c>
      <c r="G8301" t="str">
        <f>IFERROR(_xlfn.XLOOKUP(Sales_Pipeline[[#This Row],[Account]],Accounts!$A$2:$A$86,Accounts!$F$2:$F$86),"")</f>
        <v>Kenya</v>
      </c>
      <c r="H8301" t="s">
        <v>57</v>
      </c>
      <c r="I8301" s="3">
        <v>43096</v>
      </c>
      <c r="J8301" s="3">
        <v>43098</v>
      </c>
      <c r="K8301" s="8" t="str">
        <f>IF(Sales_Pipeline[[#This Row],[Close_Date]]="","",TEXT(Sales_Pipeline[[#This Row],[Close_Date]],"ddd"))</f>
        <v>Fri</v>
      </c>
      <c r="L8301" s="8" t="str">
        <f>IF(Sales_Pipeline[[#This Row],[Close_Date]]="","",TEXT(Sales_Pipeline[[#This Row],[Close_Date]],"mmm"))</f>
        <v>Dec</v>
      </c>
      <c r="M8301" s="8" t="str">
        <f>IF(Sales_Pipeline[[#This Row],[Close_Date]]="","","Q"&amp;ROUNDUP(MONTH(Sales_Pipeline[[#This Row],[Close_Date]])/3,0))</f>
        <v>Q4</v>
      </c>
      <c r="N8301" s="2" cm="1">
        <f t="array" ref="N8301">IFERROR(_xlfn.IFS(Sales_Pipeline[[#This Row],[Deal_Stage]]="Won",_xlfn.XLOOKUP(Sales_Pipeline[[#This Row],[Product]],Products!$A$2:$A$8,Products!$C$2:$C$8),Sales_Pipeline[[#This Row],[Deal_Stage]]="Lost",_xlfn.XLOOKUP(Sales_Pipeline[[#This Row],[Product]],Products!$A$2:$A$8,Products!$C$2:$C$8)),"")</f>
        <v>55</v>
      </c>
      <c r="O8301" s="2">
        <v>67</v>
      </c>
    </row>
    <row r="8302" spans="1:15" x14ac:dyDescent="0.3">
      <c r="A8302" t="s">
        <v>8448</v>
      </c>
      <c r="B8302" t="s">
        <v>3</v>
      </c>
      <c r="C8302" t="str">
        <f>_xlfn.XLOOKUP(Sales_Pipeline[[#This Row],[Sales_Agent]],Sales_Teams[Sales_Agent],Sales_Teams[Manager])</f>
        <v>Dustin Brinkmann</v>
      </c>
      <c r="D8302" t="str">
        <f>_xlfn.XLOOKUP(Sales_Pipeline[[#This Row],[Manager]],Sales_Teams[Manager],Sales_Teams[Regional_Office])</f>
        <v>Central</v>
      </c>
      <c r="E8302" t="s">
        <v>63</v>
      </c>
      <c r="F8302" t="s">
        <v>125</v>
      </c>
      <c r="G8302" t="str">
        <f>IFERROR(_xlfn.XLOOKUP(Sales_Pipeline[[#This Row],[Account]],Accounts!$A$2:$A$86,Accounts!$F$2:$F$86),"")</f>
        <v>United States</v>
      </c>
      <c r="H8302" t="s">
        <v>8449</v>
      </c>
      <c r="K8302" s="8" t="str">
        <f>IF(Sales_Pipeline[[#This Row],[Close_Date]]="","",TEXT(Sales_Pipeline[[#This Row],[Close_Date]],"ddd"))</f>
        <v/>
      </c>
      <c r="L8302" s="8" t="str">
        <f>IF(Sales_Pipeline[[#This Row],[Close_Date]]="","",TEXT(Sales_Pipeline[[#This Row],[Close_Date]],"mmm"))</f>
        <v/>
      </c>
      <c r="M8302" s="8" t="str">
        <f>IF(Sales_Pipeline[[#This Row],[Close_Date]]="","","Q"&amp;ROUNDUP(MONTH(Sales_Pipeline[[#This Row],[Close_Date]])/3,0))</f>
        <v/>
      </c>
      <c r="N8302" s="2" t="str" cm="1">
        <f t="array" ref="N8302">IFERROR(_xlfn.IFS(Sales_Pipeline[[#This Row],[Deal_Stage]]="Won",_xlfn.XLOOKUP(Sales_Pipeline[[#This Row],[Product]],Products!$A$2:$A$8,Products!$C$2:$C$8),Sales_Pipeline[[#This Row],[Deal_Stage]]="Lost",_xlfn.XLOOKUP(Sales_Pipeline[[#This Row],[Product]],Products!$A$2:$A$8,Products!$C$2:$C$8)),"")</f>
        <v/>
      </c>
      <c r="O8302" s="2">
        <v>0</v>
      </c>
    </row>
    <row r="8303" spans="1:15" x14ac:dyDescent="0.3">
      <c r="A8303" t="s">
        <v>8450</v>
      </c>
      <c r="B8303" t="s">
        <v>3</v>
      </c>
      <c r="C8303" t="str">
        <f>_xlfn.XLOOKUP(Sales_Pipeline[[#This Row],[Sales_Agent]],Sales_Teams[Sales_Agent],Sales_Teams[Manager])</f>
        <v>Dustin Brinkmann</v>
      </c>
      <c r="D8303" t="str">
        <f>_xlfn.XLOOKUP(Sales_Pipeline[[#This Row],[Manager]],Sales_Teams[Manager],Sales_Teams[Regional_Office])</f>
        <v>Central</v>
      </c>
      <c r="E8303" t="s">
        <v>63</v>
      </c>
      <c r="G8303" t="str">
        <f>IFERROR(_xlfn.XLOOKUP(Sales_Pipeline[[#This Row],[Account]],Accounts!$A$2:$A$86,Accounts!$F$2:$F$86),"")</f>
        <v/>
      </c>
      <c r="H8303" t="s">
        <v>8449</v>
      </c>
      <c r="K8303" s="8" t="str">
        <f>IF(Sales_Pipeline[[#This Row],[Close_Date]]="","",TEXT(Sales_Pipeline[[#This Row],[Close_Date]],"ddd"))</f>
        <v/>
      </c>
      <c r="L8303" s="8" t="str">
        <f>IF(Sales_Pipeline[[#This Row],[Close_Date]]="","",TEXT(Sales_Pipeline[[#This Row],[Close_Date]],"mmm"))</f>
        <v/>
      </c>
      <c r="M8303" s="8" t="str">
        <f>IF(Sales_Pipeline[[#This Row],[Close_Date]]="","","Q"&amp;ROUNDUP(MONTH(Sales_Pipeline[[#This Row],[Close_Date]])/3,0))</f>
        <v/>
      </c>
      <c r="N8303" s="2" t="str" cm="1">
        <f t="array" ref="N8303">IFERROR(_xlfn.IFS(Sales_Pipeline[[#This Row],[Deal_Stage]]="Won",_xlfn.XLOOKUP(Sales_Pipeline[[#This Row],[Product]],Products!$A$2:$A$8,Products!$C$2:$C$8),Sales_Pipeline[[#This Row],[Deal_Stage]]="Lost",_xlfn.XLOOKUP(Sales_Pipeline[[#This Row],[Product]],Products!$A$2:$A$8,Products!$C$2:$C$8)),"")</f>
        <v/>
      </c>
      <c r="O8303" s="2">
        <v>0</v>
      </c>
    </row>
    <row r="8304" spans="1:15" x14ac:dyDescent="0.3">
      <c r="A8304" t="s">
        <v>8451</v>
      </c>
      <c r="B8304" t="s">
        <v>3</v>
      </c>
      <c r="C8304" t="str">
        <f>_xlfn.XLOOKUP(Sales_Pipeline[[#This Row],[Sales_Agent]],Sales_Teams[Sales_Agent],Sales_Teams[Manager])</f>
        <v>Dustin Brinkmann</v>
      </c>
      <c r="D8304" t="str">
        <f>_xlfn.XLOOKUP(Sales_Pipeline[[#This Row],[Manager]],Sales_Teams[Manager],Sales_Teams[Regional_Office])</f>
        <v>Central</v>
      </c>
      <c r="E8304" t="s">
        <v>63</v>
      </c>
      <c r="G8304" t="str">
        <f>IFERROR(_xlfn.XLOOKUP(Sales_Pipeline[[#This Row],[Account]],Accounts!$A$2:$A$86,Accounts!$F$2:$F$86),"")</f>
        <v/>
      </c>
      <c r="H8304" t="s">
        <v>8449</v>
      </c>
      <c r="K8304" s="8" t="str">
        <f>IF(Sales_Pipeline[[#This Row],[Close_Date]]="","",TEXT(Sales_Pipeline[[#This Row],[Close_Date]],"ddd"))</f>
        <v/>
      </c>
      <c r="L8304" s="8" t="str">
        <f>IF(Sales_Pipeline[[#This Row],[Close_Date]]="","",TEXT(Sales_Pipeline[[#This Row],[Close_Date]],"mmm"))</f>
        <v/>
      </c>
      <c r="M8304" s="8" t="str">
        <f>IF(Sales_Pipeline[[#This Row],[Close_Date]]="","","Q"&amp;ROUNDUP(MONTH(Sales_Pipeline[[#This Row],[Close_Date]])/3,0))</f>
        <v/>
      </c>
      <c r="N8304" s="2" t="str" cm="1">
        <f t="array" ref="N8304">IFERROR(_xlfn.IFS(Sales_Pipeline[[#This Row],[Deal_Stage]]="Won",_xlfn.XLOOKUP(Sales_Pipeline[[#This Row],[Product]],Products!$A$2:$A$8,Products!$C$2:$C$8),Sales_Pipeline[[#This Row],[Deal_Stage]]="Lost",_xlfn.XLOOKUP(Sales_Pipeline[[#This Row],[Product]],Products!$A$2:$A$8,Products!$C$2:$C$8)),"")</f>
        <v/>
      </c>
      <c r="O8304" s="2">
        <v>0</v>
      </c>
    </row>
    <row r="8305" spans="1:15" x14ac:dyDescent="0.3">
      <c r="A8305" t="s">
        <v>8452</v>
      </c>
      <c r="B8305" t="s">
        <v>3</v>
      </c>
      <c r="C8305" t="str">
        <f>_xlfn.XLOOKUP(Sales_Pipeline[[#This Row],[Sales_Agent]],Sales_Teams[Sales_Agent],Sales_Teams[Manager])</f>
        <v>Dustin Brinkmann</v>
      </c>
      <c r="D8305" t="str">
        <f>_xlfn.XLOOKUP(Sales_Pipeline[[#This Row],[Manager]],Sales_Teams[Manager],Sales_Teams[Regional_Office])</f>
        <v>Central</v>
      </c>
      <c r="E8305" t="s">
        <v>63</v>
      </c>
      <c r="G8305" t="str">
        <f>IFERROR(_xlfn.XLOOKUP(Sales_Pipeline[[#This Row],[Account]],Accounts!$A$2:$A$86,Accounts!$F$2:$F$86),"")</f>
        <v/>
      </c>
      <c r="H8305" t="s">
        <v>8449</v>
      </c>
      <c r="K8305" s="8" t="str">
        <f>IF(Sales_Pipeline[[#This Row],[Close_Date]]="","",TEXT(Sales_Pipeline[[#This Row],[Close_Date]],"ddd"))</f>
        <v/>
      </c>
      <c r="L8305" s="8" t="str">
        <f>IF(Sales_Pipeline[[#This Row],[Close_Date]]="","",TEXT(Sales_Pipeline[[#This Row],[Close_Date]],"mmm"))</f>
        <v/>
      </c>
      <c r="M8305" s="8" t="str">
        <f>IF(Sales_Pipeline[[#This Row],[Close_Date]]="","","Q"&amp;ROUNDUP(MONTH(Sales_Pipeline[[#This Row],[Close_Date]])/3,0))</f>
        <v/>
      </c>
      <c r="N8305" s="2" t="str" cm="1">
        <f t="array" ref="N8305">IFERROR(_xlfn.IFS(Sales_Pipeline[[#This Row],[Deal_Stage]]="Won",_xlfn.XLOOKUP(Sales_Pipeline[[#This Row],[Product]],Products!$A$2:$A$8,Products!$C$2:$C$8),Sales_Pipeline[[#This Row],[Deal_Stage]]="Lost",_xlfn.XLOOKUP(Sales_Pipeline[[#This Row],[Product]],Products!$A$2:$A$8,Products!$C$2:$C$8)),"")</f>
        <v/>
      </c>
      <c r="O8305" s="2">
        <v>0</v>
      </c>
    </row>
    <row r="8306" spans="1:15" x14ac:dyDescent="0.3">
      <c r="A8306" t="s">
        <v>8453</v>
      </c>
      <c r="B8306" t="s">
        <v>3</v>
      </c>
      <c r="C8306" t="str">
        <f>_xlfn.XLOOKUP(Sales_Pipeline[[#This Row],[Sales_Agent]],Sales_Teams[Sales_Agent],Sales_Teams[Manager])</f>
        <v>Dustin Brinkmann</v>
      </c>
      <c r="D8306" t="str">
        <f>_xlfn.XLOOKUP(Sales_Pipeline[[#This Row],[Manager]],Sales_Teams[Manager],Sales_Teams[Regional_Office])</f>
        <v>Central</v>
      </c>
      <c r="E8306" t="s">
        <v>63</v>
      </c>
      <c r="G8306" t="str">
        <f>IFERROR(_xlfn.XLOOKUP(Sales_Pipeline[[#This Row],[Account]],Accounts!$A$2:$A$86,Accounts!$F$2:$F$86),"")</f>
        <v/>
      </c>
      <c r="H8306" t="s">
        <v>8449</v>
      </c>
      <c r="K8306" s="8" t="str">
        <f>IF(Sales_Pipeline[[#This Row],[Close_Date]]="","",TEXT(Sales_Pipeline[[#This Row],[Close_Date]],"ddd"))</f>
        <v/>
      </c>
      <c r="L8306" s="8" t="str">
        <f>IF(Sales_Pipeline[[#This Row],[Close_Date]]="","",TEXT(Sales_Pipeline[[#This Row],[Close_Date]],"mmm"))</f>
        <v/>
      </c>
      <c r="M8306" s="8" t="str">
        <f>IF(Sales_Pipeline[[#This Row],[Close_Date]]="","","Q"&amp;ROUNDUP(MONTH(Sales_Pipeline[[#This Row],[Close_Date]])/3,0))</f>
        <v/>
      </c>
      <c r="N8306" s="2" t="str" cm="1">
        <f t="array" ref="N8306">IFERROR(_xlfn.IFS(Sales_Pipeline[[#This Row],[Deal_Stage]]="Won",_xlfn.XLOOKUP(Sales_Pipeline[[#This Row],[Product]],Products!$A$2:$A$8,Products!$C$2:$C$8),Sales_Pipeline[[#This Row],[Deal_Stage]]="Lost",_xlfn.XLOOKUP(Sales_Pipeline[[#This Row],[Product]],Products!$A$2:$A$8,Products!$C$2:$C$8)),"")</f>
        <v/>
      </c>
      <c r="O8306" s="2">
        <v>0</v>
      </c>
    </row>
    <row r="8307" spans="1:15" x14ac:dyDescent="0.3">
      <c r="A8307" t="s">
        <v>8454</v>
      </c>
      <c r="B8307" t="s">
        <v>3</v>
      </c>
      <c r="C8307" t="str">
        <f>_xlfn.XLOOKUP(Sales_Pipeline[[#This Row],[Sales_Agent]],Sales_Teams[Sales_Agent],Sales_Teams[Manager])</f>
        <v>Dustin Brinkmann</v>
      </c>
      <c r="D8307" t="str">
        <f>_xlfn.XLOOKUP(Sales_Pipeline[[#This Row],[Manager]],Sales_Teams[Manager],Sales_Teams[Regional_Office])</f>
        <v>Central</v>
      </c>
      <c r="E8307" t="s">
        <v>63</v>
      </c>
      <c r="G8307" t="str">
        <f>IFERROR(_xlfn.XLOOKUP(Sales_Pipeline[[#This Row],[Account]],Accounts!$A$2:$A$86,Accounts!$F$2:$F$86),"")</f>
        <v/>
      </c>
      <c r="H8307" t="s">
        <v>8449</v>
      </c>
      <c r="K8307" s="8" t="str">
        <f>IF(Sales_Pipeline[[#This Row],[Close_Date]]="","",TEXT(Sales_Pipeline[[#This Row],[Close_Date]],"ddd"))</f>
        <v/>
      </c>
      <c r="L8307" s="8" t="str">
        <f>IF(Sales_Pipeline[[#This Row],[Close_Date]]="","",TEXT(Sales_Pipeline[[#This Row],[Close_Date]],"mmm"))</f>
        <v/>
      </c>
      <c r="M8307" s="8" t="str">
        <f>IF(Sales_Pipeline[[#This Row],[Close_Date]]="","","Q"&amp;ROUNDUP(MONTH(Sales_Pipeline[[#This Row],[Close_Date]])/3,0))</f>
        <v/>
      </c>
      <c r="N8307" s="2" t="str" cm="1">
        <f t="array" ref="N8307">IFERROR(_xlfn.IFS(Sales_Pipeline[[#This Row],[Deal_Stage]]="Won",_xlfn.XLOOKUP(Sales_Pipeline[[#This Row],[Product]],Products!$A$2:$A$8,Products!$C$2:$C$8),Sales_Pipeline[[#This Row],[Deal_Stage]]="Lost",_xlfn.XLOOKUP(Sales_Pipeline[[#This Row],[Product]],Products!$A$2:$A$8,Products!$C$2:$C$8)),"")</f>
        <v/>
      </c>
      <c r="O8307" s="2">
        <v>0</v>
      </c>
    </row>
    <row r="8308" spans="1:15" x14ac:dyDescent="0.3">
      <c r="A8308" t="s">
        <v>8455</v>
      </c>
      <c r="B8308" t="s">
        <v>3</v>
      </c>
      <c r="C8308" t="str">
        <f>_xlfn.XLOOKUP(Sales_Pipeline[[#This Row],[Sales_Agent]],Sales_Teams[Sales_Agent],Sales_Teams[Manager])</f>
        <v>Dustin Brinkmann</v>
      </c>
      <c r="D8308" t="str">
        <f>_xlfn.XLOOKUP(Sales_Pipeline[[#This Row],[Manager]],Sales_Teams[Manager],Sales_Teams[Regional_Office])</f>
        <v>Central</v>
      </c>
      <c r="E8308" t="s">
        <v>63</v>
      </c>
      <c r="G8308" t="str">
        <f>IFERROR(_xlfn.XLOOKUP(Sales_Pipeline[[#This Row],[Account]],Accounts!$A$2:$A$86,Accounts!$F$2:$F$86),"")</f>
        <v/>
      </c>
      <c r="H8308" t="s">
        <v>8449</v>
      </c>
      <c r="K8308" s="8" t="str">
        <f>IF(Sales_Pipeline[[#This Row],[Close_Date]]="","",TEXT(Sales_Pipeline[[#This Row],[Close_Date]],"ddd"))</f>
        <v/>
      </c>
      <c r="L8308" s="8" t="str">
        <f>IF(Sales_Pipeline[[#This Row],[Close_Date]]="","",TEXT(Sales_Pipeline[[#This Row],[Close_Date]],"mmm"))</f>
        <v/>
      </c>
      <c r="M8308" s="8" t="str">
        <f>IF(Sales_Pipeline[[#This Row],[Close_Date]]="","","Q"&amp;ROUNDUP(MONTH(Sales_Pipeline[[#This Row],[Close_Date]])/3,0))</f>
        <v/>
      </c>
      <c r="N8308" s="2" t="str" cm="1">
        <f t="array" ref="N8308">IFERROR(_xlfn.IFS(Sales_Pipeline[[#This Row],[Deal_Stage]]="Won",_xlfn.XLOOKUP(Sales_Pipeline[[#This Row],[Product]],Products!$A$2:$A$8,Products!$C$2:$C$8),Sales_Pipeline[[#This Row],[Deal_Stage]]="Lost",_xlfn.XLOOKUP(Sales_Pipeline[[#This Row],[Product]],Products!$A$2:$A$8,Products!$C$2:$C$8)),"")</f>
        <v/>
      </c>
      <c r="O8308" s="2">
        <v>0</v>
      </c>
    </row>
    <row r="8309" spans="1:15" x14ac:dyDescent="0.3">
      <c r="A8309" t="s">
        <v>8456</v>
      </c>
      <c r="B8309" t="s">
        <v>3</v>
      </c>
      <c r="C8309" t="str">
        <f>_xlfn.XLOOKUP(Sales_Pipeline[[#This Row],[Sales_Agent]],Sales_Teams[Sales_Agent],Sales_Teams[Manager])</f>
        <v>Dustin Brinkmann</v>
      </c>
      <c r="D8309" t="str">
        <f>_xlfn.XLOOKUP(Sales_Pipeline[[#This Row],[Manager]],Sales_Teams[Manager],Sales_Teams[Regional_Office])</f>
        <v>Central</v>
      </c>
      <c r="E8309" t="s">
        <v>55</v>
      </c>
      <c r="F8309" t="s">
        <v>185</v>
      </c>
      <c r="G8309" t="str">
        <f>IFERROR(_xlfn.XLOOKUP(Sales_Pipeline[[#This Row],[Account]],Accounts!$A$2:$A$86,Accounts!$F$2:$F$86),"")</f>
        <v>United States</v>
      </c>
      <c r="H8309" t="s">
        <v>8449</v>
      </c>
      <c r="K8309" s="8" t="str">
        <f>IF(Sales_Pipeline[[#This Row],[Close_Date]]="","",TEXT(Sales_Pipeline[[#This Row],[Close_Date]],"ddd"))</f>
        <v/>
      </c>
      <c r="L8309" s="8" t="str">
        <f>IF(Sales_Pipeline[[#This Row],[Close_Date]]="","",TEXT(Sales_Pipeline[[#This Row],[Close_Date]],"mmm"))</f>
        <v/>
      </c>
      <c r="M8309" s="8" t="str">
        <f>IF(Sales_Pipeline[[#This Row],[Close_Date]]="","","Q"&amp;ROUNDUP(MONTH(Sales_Pipeline[[#This Row],[Close_Date]])/3,0))</f>
        <v/>
      </c>
      <c r="N8309" s="2" t="str" cm="1">
        <f t="array" ref="N8309">IFERROR(_xlfn.IFS(Sales_Pipeline[[#This Row],[Deal_Stage]]="Won",_xlfn.XLOOKUP(Sales_Pipeline[[#This Row],[Product]],Products!$A$2:$A$8,Products!$C$2:$C$8),Sales_Pipeline[[#This Row],[Deal_Stage]]="Lost",_xlfn.XLOOKUP(Sales_Pipeline[[#This Row],[Product]],Products!$A$2:$A$8,Products!$C$2:$C$8)),"")</f>
        <v/>
      </c>
      <c r="O8309" s="2">
        <v>0</v>
      </c>
    </row>
    <row r="8310" spans="1:15" x14ac:dyDescent="0.3">
      <c r="A8310" t="s">
        <v>8457</v>
      </c>
      <c r="B8310" t="s">
        <v>3</v>
      </c>
      <c r="C8310" t="str">
        <f>_xlfn.XLOOKUP(Sales_Pipeline[[#This Row],[Sales_Agent]],Sales_Teams[Sales_Agent],Sales_Teams[Manager])</f>
        <v>Dustin Brinkmann</v>
      </c>
      <c r="D8310" t="str">
        <f>_xlfn.XLOOKUP(Sales_Pipeline[[#This Row],[Manager]],Sales_Teams[Manager],Sales_Teams[Regional_Office])</f>
        <v>Central</v>
      </c>
      <c r="E8310" t="s">
        <v>55</v>
      </c>
      <c r="F8310" t="s">
        <v>74</v>
      </c>
      <c r="G8310" t="str">
        <f>IFERROR(_xlfn.XLOOKUP(Sales_Pipeline[[#This Row],[Account]],Accounts!$A$2:$A$86,Accounts!$F$2:$F$86),"")</f>
        <v>United States</v>
      </c>
      <c r="H8310" t="s">
        <v>8449</v>
      </c>
      <c r="K8310" s="8" t="str">
        <f>IF(Sales_Pipeline[[#This Row],[Close_Date]]="","",TEXT(Sales_Pipeline[[#This Row],[Close_Date]],"ddd"))</f>
        <v/>
      </c>
      <c r="L8310" s="8" t="str">
        <f>IF(Sales_Pipeline[[#This Row],[Close_Date]]="","",TEXT(Sales_Pipeline[[#This Row],[Close_Date]],"mmm"))</f>
        <v/>
      </c>
      <c r="M8310" s="8" t="str">
        <f>IF(Sales_Pipeline[[#This Row],[Close_Date]]="","","Q"&amp;ROUNDUP(MONTH(Sales_Pipeline[[#This Row],[Close_Date]])/3,0))</f>
        <v/>
      </c>
      <c r="N8310" s="2" t="str" cm="1">
        <f t="array" ref="N8310">IFERROR(_xlfn.IFS(Sales_Pipeline[[#This Row],[Deal_Stage]]="Won",_xlfn.XLOOKUP(Sales_Pipeline[[#This Row],[Product]],Products!$A$2:$A$8,Products!$C$2:$C$8),Sales_Pipeline[[#This Row],[Deal_Stage]]="Lost",_xlfn.XLOOKUP(Sales_Pipeline[[#This Row],[Product]],Products!$A$2:$A$8,Products!$C$2:$C$8)),"")</f>
        <v/>
      </c>
      <c r="O8310" s="2">
        <v>0</v>
      </c>
    </row>
    <row r="8311" spans="1:15" x14ac:dyDescent="0.3">
      <c r="A8311" t="s">
        <v>8458</v>
      </c>
      <c r="B8311" t="s">
        <v>3</v>
      </c>
      <c r="C8311" t="str">
        <f>_xlfn.XLOOKUP(Sales_Pipeline[[#This Row],[Sales_Agent]],Sales_Teams[Sales_Agent],Sales_Teams[Manager])</f>
        <v>Dustin Brinkmann</v>
      </c>
      <c r="D8311" t="str">
        <f>_xlfn.XLOOKUP(Sales_Pipeline[[#This Row],[Manager]],Sales_Teams[Manager],Sales_Teams[Regional_Office])</f>
        <v>Central</v>
      </c>
      <c r="E8311" t="s">
        <v>55</v>
      </c>
      <c r="G8311" t="str">
        <f>IFERROR(_xlfn.XLOOKUP(Sales_Pipeline[[#This Row],[Account]],Accounts!$A$2:$A$86,Accounts!$F$2:$F$86),"")</f>
        <v/>
      </c>
      <c r="H8311" t="s">
        <v>8449</v>
      </c>
      <c r="K8311" s="8" t="str">
        <f>IF(Sales_Pipeline[[#This Row],[Close_Date]]="","",TEXT(Sales_Pipeline[[#This Row],[Close_Date]],"ddd"))</f>
        <v/>
      </c>
      <c r="L8311" s="8" t="str">
        <f>IF(Sales_Pipeline[[#This Row],[Close_Date]]="","",TEXT(Sales_Pipeline[[#This Row],[Close_Date]],"mmm"))</f>
        <v/>
      </c>
      <c r="M8311" s="8" t="str">
        <f>IF(Sales_Pipeline[[#This Row],[Close_Date]]="","","Q"&amp;ROUNDUP(MONTH(Sales_Pipeline[[#This Row],[Close_Date]])/3,0))</f>
        <v/>
      </c>
      <c r="N8311" s="2" t="str" cm="1">
        <f t="array" ref="N8311">IFERROR(_xlfn.IFS(Sales_Pipeline[[#This Row],[Deal_Stage]]="Won",_xlfn.XLOOKUP(Sales_Pipeline[[#This Row],[Product]],Products!$A$2:$A$8,Products!$C$2:$C$8),Sales_Pipeline[[#This Row],[Deal_Stage]]="Lost",_xlfn.XLOOKUP(Sales_Pipeline[[#This Row],[Product]],Products!$A$2:$A$8,Products!$C$2:$C$8)),"")</f>
        <v/>
      </c>
      <c r="O8311" s="2">
        <v>0</v>
      </c>
    </row>
    <row r="8312" spans="1:15" x14ac:dyDescent="0.3">
      <c r="A8312" t="s">
        <v>8459</v>
      </c>
      <c r="B8312" t="s">
        <v>3</v>
      </c>
      <c r="C8312" t="str">
        <f>_xlfn.XLOOKUP(Sales_Pipeline[[#This Row],[Sales_Agent]],Sales_Teams[Sales_Agent],Sales_Teams[Manager])</f>
        <v>Dustin Brinkmann</v>
      </c>
      <c r="D8312" t="str">
        <f>_xlfn.XLOOKUP(Sales_Pipeline[[#This Row],[Manager]],Sales_Teams[Manager],Sales_Teams[Regional_Office])</f>
        <v>Central</v>
      </c>
      <c r="E8312" t="s">
        <v>55</v>
      </c>
      <c r="G8312" t="str">
        <f>IFERROR(_xlfn.XLOOKUP(Sales_Pipeline[[#This Row],[Account]],Accounts!$A$2:$A$86,Accounts!$F$2:$F$86),"")</f>
        <v/>
      </c>
      <c r="H8312" t="s">
        <v>8449</v>
      </c>
      <c r="K8312" s="8" t="str">
        <f>IF(Sales_Pipeline[[#This Row],[Close_Date]]="","",TEXT(Sales_Pipeline[[#This Row],[Close_Date]],"ddd"))</f>
        <v/>
      </c>
      <c r="L8312" s="8" t="str">
        <f>IF(Sales_Pipeline[[#This Row],[Close_Date]]="","",TEXT(Sales_Pipeline[[#This Row],[Close_Date]],"mmm"))</f>
        <v/>
      </c>
      <c r="M8312" s="8" t="str">
        <f>IF(Sales_Pipeline[[#This Row],[Close_Date]]="","","Q"&amp;ROUNDUP(MONTH(Sales_Pipeline[[#This Row],[Close_Date]])/3,0))</f>
        <v/>
      </c>
      <c r="N8312" s="2" t="str" cm="1">
        <f t="array" ref="N8312">IFERROR(_xlfn.IFS(Sales_Pipeline[[#This Row],[Deal_Stage]]="Won",_xlfn.XLOOKUP(Sales_Pipeline[[#This Row],[Product]],Products!$A$2:$A$8,Products!$C$2:$C$8),Sales_Pipeline[[#This Row],[Deal_Stage]]="Lost",_xlfn.XLOOKUP(Sales_Pipeline[[#This Row],[Product]],Products!$A$2:$A$8,Products!$C$2:$C$8)),"")</f>
        <v/>
      </c>
      <c r="O8312" s="2">
        <v>0</v>
      </c>
    </row>
    <row r="8313" spans="1:15" x14ac:dyDescent="0.3">
      <c r="A8313" t="s">
        <v>8460</v>
      </c>
      <c r="B8313" t="s">
        <v>3</v>
      </c>
      <c r="C8313" t="str">
        <f>_xlfn.XLOOKUP(Sales_Pipeline[[#This Row],[Sales_Agent]],Sales_Teams[Sales_Agent],Sales_Teams[Manager])</f>
        <v>Dustin Brinkmann</v>
      </c>
      <c r="D8313" t="str">
        <f>_xlfn.XLOOKUP(Sales_Pipeline[[#This Row],[Manager]],Sales_Teams[Manager],Sales_Teams[Regional_Office])</f>
        <v>Central</v>
      </c>
      <c r="E8313" t="s">
        <v>84</v>
      </c>
      <c r="F8313" t="s">
        <v>66</v>
      </c>
      <c r="G8313" t="str">
        <f>IFERROR(_xlfn.XLOOKUP(Sales_Pipeline[[#This Row],[Account]],Accounts!$A$2:$A$86,Accounts!$F$2:$F$86),"")</f>
        <v>United States</v>
      </c>
      <c r="H8313" t="s">
        <v>8449</v>
      </c>
      <c r="K8313" s="8" t="str">
        <f>IF(Sales_Pipeline[[#This Row],[Close_Date]]="","",TEXT(Sales_Pipeline[[#This Row],[Close_Date]],"ddd"))</f>
        <v/>
      </c>
      <c r="L8313" s="8" t="str">
        <f>IF(Sales_Pipeline[[#This Row],[Close_Date]]="","",TEXT(Sales_Pipeline[[#This Row],[Close_Date]],"mmm"))</f>
        <v/>
      </c>
      <c r="M8313" s="8" t="str">
        <f>IF(Sales_Pipeline[[#This Row],[Close_Date]]="","","Q"&amp;ROUNDUP(MONTH(Sales_Pipeline[[#This Row],[Close_Date]])/3,0))</f>
        <v/>
      </c>
      <c r="N8313" s="2" t="str" cm="1">
        <f t="array" ref="N8313">IFERROR(_xlfn.IFS(Sales_Pipeline[[#This Row],[Deal_Stage]]="Won",_xlfn.XLOOKUP(Sales_Pipeline[[#This Row],[Product]],Products!$A$2:$A$8,Products!$C$2:$C$8),Sales_Pipeline[[#This Row],[Deal_Stage]]="Lost",_xlfn.XLOOKUP(Sales_Pipeline[[#This Row],[Product]],Products!$A$2:$A$8,Products!$C$2:$C$8)),"")</f>
        <v/>
      </c>
      <c r="O8313" s="2">
        <v>0</v>
      </c>
    </row>
    <row r="8314" spans="1:15" x14ac:dyDescent="0.3">
      <c r="A8314" t="s">
        <v>8461</v>
      </c>
      <c r="B8314" t="s">
        <v>3</v>
      </c>
      <c r="C8314" t="str">
        <f>_xlfn.XLOOKUP(Sales_Pipeline[[#This Row],[Sales_Agent]],Sales_Teams[Sales_Agent],Sales_Teams[Manager])</f>
        <v>Dustin Brinkmann</v>
      </c>
      <c r="D8314" t="str">
        <f>_xlfn.XLOOKUP(Sales_Pipeline[[#This Row],[Manager]],Sales_Teams[Manager],Sales_Teams[Regional_Office])</f>
        <v>Central</v>
      </c>
      <c r="E8314" t="s">
        <v>84</v>
      </c>
      <c r="F8314" t="s">
        <v>344</v>
      </c>
      <c r="G8314" t="str">
        <f>IFERROR(_xlfn.XLOOKUP(Sales_Pipeline[[#This Row],[Account]],Accounts!$A$2:$A$86,Accounts!$F$2:$F$86),"")</f>
        <v>Romania</v>
      </c>
      <c r="H8314" t="s">
        <v>8449</v>
      </c>
      <c r="K8314" s="8" t="str">
        <f>IF(Sales_Pipeline[[#This Row],[Close_Date]]="","",TEXT(Sales_Pipeline[[#This Row],[Close_Date]],"ddd"))</f>
        <v/>
      </c>
      <c r="L8314" s="8" t="str">
        <f>IF(Sales_Pipeline[[#This Row],[Close_Date]]="","",TEXT(Sales_Pipeline[[#This Row],[Close_Date]],"mmm"))</f>
        <v/>
      </c>
      <c r="M8314" s="8" t="str">
        <f>IF(Sales_Pipeline[[#This Row],[Close_Date]]="","","Q"&amp;ROUNDUP(MONTH(Sales_Pipeline[[#This Row],[Close_Date]])/3,0))</f>
        <v/>
      </c>
      <c r="N8314" s="2" t="str" cm="1">
        <f t="array" ref="N8314">IFERROR(_xlfn.IFS(Sales_Pipeline[[#This Row],[Deal_Stage]]="Won",_xlfn.XLOOKUP(Sales_Pipeline[[#This Row],[Product]],Products!$A$2:$A$8,Products!$C$2:$C$8),Sales_Pipeline[[#This Row],[Deal_Stage]]="Lost",_xlfn.XLOOKUP(Sales_Pipeline[[#This Row],[Product]],Products!$A$2:$A$8,Products!$C$2:$C$8)),"")</f>
        <v/>
      </c>
      <c r="O8314" s="2">
        <v>0</v>
      </c>
    </row>
    <row r="8315" spans="1:15" x14ac:dyDescent="0.3">
      <c r="A8315" t="s">
        <v>8462</v>
      </c>
      <c r="B8315" t="s">
        <v>3</v>
      </c>
      <c r="C8315" t="str">
        <f>_xlfn.XLOOKUP(Sales_Pipeline[[#This Row],[Sales_Agent]],Sales_Teams[Sales_Agent],Sales_Teams[Manager])</f>
        <v>Dustin Brinkmann</v>
      </c>
      <c r="D8315" t="str">
        <f>_xlfn.XLOOKUP(Sales_Pipeline[[#This Row],[Manager]],Sales_Teams[Manager],Sales_Teams[Regional_Office])</f>
        <v>Central</v>
      </c>
      <c r="E8315" t="s">
        <v>84</v>
      </c>
      <c r="G8315" t="str">
        <f>IFERROR(_xlfn.XLOOKUP(Sales_Pipeline[[#This Row],[Account]],Accounts!$A$2:$A$86,Accounts!$F$2:$F$86),"")</f>
        <v/>
      </c>
      <c r="H8315" t="s">
        <v>8449</v>
      </c>
      <c r="K8315" s="8" t="str">
        <f>IF(Sales_Pipeline[[#This Row],[Close_Date]]="","",TEXT(Sales_Pipeline[[#This Row],[Close_Date]],"ddd"))</f>
        <v/>
      </c>
      <c r="L8315" s="8" t="str">
        <f>IF(Sales_Pipeline[[#This Row],[Close_Date]]="","",TEXT(Sales_Pipeline[[#This Row],[Close_Date]],"mmm"))</f>
        <v/>
      </c>
      <c r="M8315" s="8" t="str">
        <f>IF(Sales_Pipeline[[#This Row],[Close_Date]]="","","Q"&amp;ROUNDUP(MONTH(Sales_Pipeline[[#This Row],[Close_Date]])/3,0))</f>
        <v/>
      </c>
      <c r="N8315" s="2" t="str" cm="1">
        <f t="array" ref="N8315">IFERROR(_xlfn.IFS(Sales_Pipeline[[#This Row],[Deal_Stage]]="Won",_xlfn.XLOOKUP(Sales_Pipeline[[#This Row],[Product]],Products!$A$2:$A$8,Products!$C$2:$C$8),Sales_Pipeline[[#This Row],[Deal_Stage]]="Lost",_xlfn.XLOOKUP(Sales_Pipeline[[#This Row],[Product]],Products!$A$2:$A$8,Products!$C$2:$C$8)),"")</f>
        <v/>
      </c>
      <c r="O8315" s="2">
        <v>0</v>
      </c>
    </row>
    <row r="8316" spans="1:15" x14ac:dyDescent="0.3">
      <c r="A8316" t="s">
        <v>8463</v>
      </c>
      <c r="B8316" t="s">
        <v>3</v>
      </c>
      <c r="C8316" t="str">
        <f>_xlfn.XLOOKUP(Sales_Pipeline[[#This Row],[Sales_Agent]],Sales_Teams[Sales_Agent],Sales_Teams[Manager])</f>
        <v>Dustin Brinkmann</v>
      </c>
      <c r="D8316" t="str">
        <f>_xlfn.XLOOKUP(Sales_Pipeline[[#This Row],[Manager]],Sales_Teams[Manager],Sales_Teams[Regional_Office])</f>
        <v>Central</v>
      </c>
      <c r="E8316" t="s">
        <v>84</v>
      </c>
      <c r="G8316" t="str">
        <f>IFERROR(_xlfn.XLOOKUP(Sales_Pipeline[[#This Row],[Account]],Accounts!$A$2:$A$86,Accounts!$F$2:$F$86),"")</f>
        <v/>
      </c>
      <c r="H8316" t="s">
        <v>8449</v>
      </c>
      <c r="K8316" s="8" t="str">
        <f>IF(Sales_Pipeline[[#This Row],[Close_Date]]="","",TEXT(Sales_Pipeline[[#This Row],[Close_Date]],"ddd"))</f>
        <v/>
      </c>
      <c r="L8316" s="8" t="str">
        <f>IF(Sales_Pipeline[[#This Row],[Close_Date]]="","",TEXT(Sales_Pipeline[[#This Row],[Close_Date]],"mmm"))</f>
        <v/>
      </c>
      <c r="M8316" s="8" t="str">
        <f>IF(Sales_Pipeline[[#This Row],[Close_Date]]="","","Q"&amp;ROUNDUP(MONTH(Sales_Pipeline[[#This Row],[Close_Date]])/3,0))</f>
        <v/>
      </c>
      <c r="N8316" s="2" t="str" cm="1">
        <f t="array" ref="N8316">IFERROR(_xlfn.IFS(Sales_Pipeline[[#This Row],[Deal_Stage]]="Won",_xlfn.XLOOKUP(Sales_Pipeline[[#This Row],[Product]],Products!$A$2:$A$8,Products!$C$2:$C$8),Sales_Pipeline[[#This Row],[Deal_Stage]]="Lost",_xlfn.XLOOKUP(Sales_Pipeline[[#This Row],[Product]],Products!$A$2:$A$8,Products!$C$2:$C$8)),"")</f>
        <v/>
      </c>
      <c r="O8316" s="2">
        <v>0</v>
      </c>
    </row>
    <row r="8317" spans="1:15" x14ac:dyDescent="0.3">
      <c r="A8317" t="s">
        <v>8464</v>
      </c>
      <c r="B8317" t="s">
        <v>3</v>
      </c>
      <c r="C8317" t="str">
        <f>_xlfn.XLOOKUP(Sales_Pipeline[[#This Row],[Sales_Agent]],Sales_Teams[Sales_Agent],Sales_Teams[Manager])</f>
        <v>Dustin Brinkmann</v>
      </c>
      <c r="D8317" t="str">
        <f>_xlfn.XLOOKUP(Sales_Pipeline[[#This Row],[Manager]],Sales_Teams[Manager],Sales_Teams[Regional_Office])</f>
        <v>Central</v>
      </c>
      <c r="E8317" t="s">
        <v>84</v>
      </c>
      <c r="G8317" t="str">
        <f>IFERROR(_xlfn.XLOOKUP(Sales_Pipeline[[#This Row],[Account]],Accounts!$A$2:$A$86,Accounts!$F$2:$F$86),"")</f>
        <v/>
      </c>
      <c r="H8317" t="s">
        <v>8449</v>
      </c>
      <c r="K8317" s="8" t="str">
        <f>IF(Sales_Pipeline[[#This Row],[Close_Date]]="","",TEXT(Sales_Pipeline[[#This Row],[Close_Date]],"ddd"))</f>
        <v/>
      </c>
      <c r="L8317" s="8" t="str">
        <f>IF(Sales_Pipeline[[#This Row],[Close_Date]]="","",TEXT(Sales_Pipeline[[#This Row],[Close_Date]],"mmm"))</f>
        <v/>
      </c>
      <c r="M8317" s="8" t="str">
        <f>IF(Sales_Pipeline[[#This Row],[Close_Date]]="","","Q"&amp;ROUNDUP(MONTH(Sales_Pipeline[[#This Row],[Close_Date]])/3,0))</f>
        <v/>
      </c>
      <c r="N8317" s="2" t="str" cm="1">
        <f t="array" ref="N8317">IFERROR(_xlfn.IFS(Sales_Pipeline[[#This Row],[Deal_Stage]]="Won",_xlfn.XLOOKUP(Sales_Pipeline[[#This Row],[Product]],Products!$A$2:$A$8,Products!$C$2:$C$8),Sales_Pipeline[[#This Row],[Deal_Stage]]="Lost",_xlfn.XLOOKUP(Sales_Pipeline[[#This Row],[Product]],Products!$A$2:$A$8,Products!$C$2:$C$8)),"")</f>
        <v/>
      </c>
      <c r="O8317" s="2">
        <v>0</v>
      </c>
    </row>
    <row r="8318" spans="1:15" x14ac:dyDescent="0.3">
      <c r="A8318" t="s">
        <v>8465</v>
      </c>
      <c r="B8318" t="s">
        <v>3</v>
      </c>
      <c r="C8318" t="str">
        <f>_xlfn.XLOOKUP(Sales_Pipeline[[#This Row],[Sales_Agent]],Sales_Teams[Sales_Agent],Sales_Teams[Manager])</f>
        <v>Dustin Brinkmann</v>
      </c>
      <c r="D8318" t="str">
        <f>_xlfn.XLOOKUP(Sales_Pipeline[[#This Row],[Manager]],Sales_Teams[Manager],Sales_Teams[Regional_Office])</f>
        <v>Central</v>
      </c>
      <c r="E8318" t="s">
        <v>61</v>
      </c>
      <c r="F8318" t="s">
        <v>141</v>
      </c>
      <c r="G8318" t="str">
        <f>IFERROR(_xlfn.XLOOKUP(Sales_Pipeline[[#This Row],[Account]],Accounts!$A$2:$A$86,Accounts!$F$2:$F$86),"")</f>
        <v>United States</v>
      </c>
      <c r="H8318" t="s">
        <v>8449</v>
      </c>
      <c r="K8318" s="8" t="str">
        <f>IF(Sales_Pipeline[[#This Row],[Close_Date]]="","",TEXT(Sales_Pipeline[[#This Row],[Close_Date]],"ddd"))</f>
        <v/>
      </c>
      <c r="L8318" s="8" t="str">
        <f>IF(Sales_Pipeline[[#This Row],[Close_Date]]="","",TEXT(Sales_Pipeline[[#This Row],[Close_Date]],"mmm"))</f>
        <v/>
      </c>
      <c r="M8318" s="8" t="str">
        <f>IF(Sales_Pipeline[[#This Row],[Close_Date]]="","","Q"&amp;ROUNDUP(MONTH(Sales_Pipeline[[#This Row],[Close_Date]])/3,0))</f>
        <v/>
      </c>
      <c r="N8318" s="2" t="str" cm="1">
        <f t="array" ref="N8318">IFERROR(_xlfn.IFS(Sales_Pipeline[[#This Row],[Deal_Stage]]="Won",_xlfn.XLOOKUP(Sales_Pipeline[[#This Row],[Product]],Products!$A$2:$A$8,Products!$C$2:$C$8),Sales_Pipeline[[#This Row],[Deal_Stage]]="Lost",_xlfn.XLOOKUP(Sales_Pipeline[[#This Row],[Product]],Products!$A$2:$A$8,Products!$C$2:$C$8)),"")</f>
        <v/>
      </c>
      <c r="O8318" s="2">
        <v>0</v>
      </c>
    </row>
    <row r="8319" spans="1:15" x14ac:dyDescent="0.3">
      <c r="A8319" t="s">
        <v>8466</v>
      </c>
      <c r="B8319" t="s">
        <v>3</v>
      </c>
      <c r="C8319" t="str">
        <f>_xlfn.XLOOKUP(Sales_Pipeline[[#This Row],[Sales_Agent]],Sales_Teams[Sales_Agent],Sales_Teams[Manager])</f>
        <v>Dustin Brinkmann</v>
      </c>
      <c r="D8319" t="str">
        <f>_xlfn.XLOOKUP(Sales_Pipeline[[#This Row],[Manager]],Sales_Teams[Manager],Sales_Teams[Regional_Office])</f>
        <v>Central</v>
      </c>
      <c r="E8319" t="s">
        <v>61</v>
      </c>
      <c r="F8319" t="s">
        <v>214</v>
      </c>
      <c r="G8319" t="str">
        <f>IFERROR(_xlfn.XLOOKUP(Sales_Pipeline[[#This Row],[Account]],Accounts!$A$2:$A$86,Accounts!$F$2:$F$86),"")</f>
        <v>United States</v>
      </c>
      <c r="H8319" t="s">
        <v>8449</v>
      </c>
      <c r="K8319" s="8" t="str">
        <f>IF(Sales_Pipeline[[#This Row],[Close_Date]]="","",TEXT(Sales_Pipeline[[#This Row],[Close_Date]],"ddd"))</f>
        <v/>
      </c>
      <c r="L8319" s="8" t="str">
        <f>IF(Sales_Pipeline[[#This Row],[Close_Date]]="","",TEXT(Sales_Pipeline[[#This Row],[Close_Date]],"mmm"))</f>
        <v/>
      </c>
      <c r="M8319" s="8" t="str">
        <f>IF(Sales_Pipeline[[#This Row],[Close_Date]]="","","Q"&amp;ROUNDUP(MONTH(Sales_Pipeline[[#This Row],[Close_Date]])/3,0))</f>
        <v/>
      </c>
      <c r="N8319" s="2" t="str" cm="1">
        <f t="array" ref="N8319">IFERROR(_xlfn.IFS(Sales_Pipeline[[#This Row],[Deal_Stage]]="Won",_xlfn.XLOOKUP(Sales_Pipeline[[#This Row],[Product]],Products!$A$2:$A$8,Products!$C$2:$C$8),Sales_Pipeline[[#This Row],[Deal_Stage]]="Lost",_xlfn.XLOOKUP(Sales_Pipeline[[#This Row],[Product]],Products!$A$2:$A$8,Products!$C$2:$C$8)),"")</f>
        <v/>
      </c>
      <c r="O8319" s="2">
        <v>0</v>
      </c>
    </row>
    <row r="8320" spans="1:15" x14ac:dyDescent="0.3">
      <c r="A8320" t="s">
        <v>8467</v>
      </c>
      <c r="B8320" t="s">
        <v>3</v>
      </c>
      <c r="C8320" t="str">
        <f>_xlfn.XLOOKUP(Sales_Pipeline[[#This Row],[Sales_Agent]],Sales_Teams[Sales_Agent],Sales_Teams[Manager])</f>
        <v>Dustin Brinkmann</v>
      </c>
      <c r="D8320" t="str">
        <f>_xlfn.XLOOKUP(Sales_Pipeline[[#This Row],[Manager]],Sales_Teams[Manager],Sales_Teams[Regional_Office])</f>
        <v>Central</v>
      </c>
      <c r="E8320" t="s">
        <v>61</v>
      </c>
      <c r="F8320" t="s">
        <v>150</v>
      </c>
      <c r="G8320" t="str">
        <f>IFERROR(_xlfn.XLOOKUP(Sales_Pipeline[[#This Row],[Account]],Accounts!$A$2:$A$86,Accounts!$F$2:$F$86),"")</f>
        <v>United States</v>
      </c>
      <c r="H8320" t="s">
        <v>8449</v>
      </c>
      <c r="K8320" s="8" t="str">
        <f>IF(Sales_Pipeline[[#This Row],[Close_Date]]="","",TEXT(Sales_Pipeline[[#This Row],[Close_Date]],"ddd"))</f>
        <v/>
      </c>
      <c r="L8320" s="8" t="str">
        <f>IF(Sales_Pipeline[[#This Row],[Close_Date]]="","",TEXT(Sales_Pipeline[[#This Row],[Close_Date]],"mmm"))</f>
        <v/>
      </c>
      <c r="M8320" s="8" t="str">
        <f>IF(Sales_Pipeline[[#This Row],[Close_Date]]="","","Q"&amp;ROUNDUP(MONTH(Sales_Pipeline[[#This Row],[Close_Date]])/3,0))</f>
        <v/>
      </c>
      <c r="N8320" s="2" t="str" cm="1">
        <f t="array" ref="N8320">IFERROR(_xlfn.IFS(Sales_Pipeline[[#This Row],[Deal_Stage]]="Won",_xlfn.XLOOKUP(Sales_Pipeline[[#This Row],[Product]],Products!$A$2:$A$8,Products!$C$2:$C$8),Sales_Pipeline[[#This Row],[Deal_Stage]]="Lost",_xlfn.XLOOKUP(Sales_Pipeline[[#This Row],[Product]],Products!$A$2:$A$8,Products!$C$2:$C$8)),"")</f>
        <v/>
      </c>
      <c r="O8320" s="2">
        <v>0</v>
      </c>
    </row>
    <row r="8321" spans="1:15" x14ac:dyDescent="0.3">
      <c r="A8321" t="s">
        <v>8468</v>
      </c>
      <c r="B8321" t="s">
        <v>3</v>
      </c>
      <c r="C8321" t="str">
        <f>_xlfn.XLOOKUP(Sales_Pipeline[[#This Row],[Sales_Agent]],Sales_Teams[Sales_Agent],Sales_Teams[Manager])</f>
        <v>Dustin Brinkmann</v>
      </c>
      <c r="D8321" t="str">
        <f>_xlfn.XLOOKUP(Sales_Pipeline[[#This Row],[Manager]],Sales_Teams[Manager],Sales_Teams[Regional_Office])</f>
        <v>Central</v>
      </c>
      <c r="E8321" t="s">
        <v>61</v>
      </c>
      <c r="F8321" t="s">
        <v>109</v>
      </c>
      <c r="G8321" t="str">
        <f>IFERROR(_xlfn.XLOOKUP(Sales_Pipeline[[#This Row],[Account]],Accounts!$A$2:$A$86,Accounts!$F$2:$F$86),"")</f>
        <v>Japan</v>
      </c>
      <c r="H8321" t="s">
        <v>8449</v>
      </c>
      <c r="K8321" s="8" t="str">
        <f>IF(Sales_Pipeline[[#This Row],[Close_Date]]="","",TEXT(Sales_Pipeline[[#This Row],[Close_Date]],"ddd"))</f>
        <v/>
      </c>
      <c r="L8321" s="8" t="str">
        <f>IF(Sales_Pipeline[[#This Row],[Close_Date]]="","",TEXT(Sales_Pipeline[[#This Row],[Close_Date]],"mmm"))</f>
        <v/>
      </c>
      <c r="M8321" s="8" t="str">
        <f>IF(Sales_Pipeline[[#This Row],[Close_Date]]="","","Q"&amp;ROUNDUP(MONTH(Sales_Pipeline[[#This Row],[Close_Date]])/3,0))</f>
        <v/>
      </c>
      <c r="N8321" s="2" t="str" cm="1">
        <f t="array" ref="N8321">IFERROR(_xlfn.IFS(Sales_Pipeline[[#This Row],[Deal_Stage]]="Won",_xlfn.XLOOKUP(Sales_Pipeline[[#This Row],[Product]],Products!$A$2:$A$8,Products!$C$2:$C$8),Sales_Pipeline[[#This Row],[Deal_Stage]]="Lost",_xlfn.XLOOKUP(Sales_Pipeline[[#This Row],[Product]],Products!$A$2:$A$8,Products!$C$2:$C$8)),"")</f>
        <v/>
      </c>
      <c r="O8321" s="2">
        <v>0</v>
      </c>
    </row>
    <row r="8322" spans="1:15" x14ac:dyDescent="0.3">
      <c r="A8322" t="s">
        <v>8469</v>
      </c>
      <c r="B8322" t="s">
        <v>3</v>
      </c>
      <c r="C8322" t="str">
        <f>_xlfn.XLOOKUP(Sales_Pipeline[[#This Row],[Sales_Agent]],Sales_Teams[Sales_Agent],Sales_Teams[Manager])</f>
        <v>Dustin Brinkmann</v>
      </c>
      <c r="D8322" t="str">
        <f>_xlfn.XLOOKUP(Sales_Pipeline[[#This Row],[Manager]],Sales_Teams[Manager],Sales_Teams[Regional_Office])</f>
        <v>Central</v>
      </c>
      <c r="E8322" t="s">
        <v>61</v>
      </c>
      <c r="F8322" t="s">
        <v>125</v>
      </c>
      <c r="G8322" t="str">
        <f>IFERROR(_xlfn.XLOOKUP(Sales_Pipeline[[#This Row],[Account]],Accounts!$A$2:$A$86,Accounts!$F$2:$F$86),"")</f>
        <v>United States</v>
      </c>
      <c r="H8322" t="s">
        <v>8449</v>
      </c>
      <c r="K8322" s="8" t="str">
        <f>IF(Sales_Pipeline[[#This Row],[Close_Date]]="","",TEXT(Sales_Pipeline[[#This Row],[Close_Date]],"ddd"))</f>
        <v/>
      </c>
      <c r="L8322" s="8" t="str">
        <f>IF(Sales_Pipeline[[#This Row],[Close_Date]]="","",TEXT(Sales_Pipeline[[#This Row],[Close_Date]],"mmm"))</f>
        <v/>
      </c>
      <c r="M8322" s="8" t="str">
        <f>IF(Sales_Pipeline[[#This Row],[Close_Date]]="","","Q"&amp;ROUNDUP(MONTH(Sales_Pipeline[[#This Row],[Close_Date]])/3,0))</f>
        <v/>
      </c>
      <c r="N8322" s="2" t="str" cm="1">
        <f t="array" ref="N8322">IFERROR(_xlfn.IFS(Sales_Pipeline[[#This Row],[Deal_Stage]]="Won",_xlfn.XLOOKUP(Sales_Pipeline[[#This Row],[Product]],Products!$A$2:$A$8,Products!$C$2:$C$8),Sales_Pipeline[[#This Row],[Deal_Stage]]="Lost",_xlfn.XLOOKUP(Sales_Pipeline[[#This Row],[Product]],Products!$A$2:$A$8,Products!$C$2:$C$8)),"")</f>
        <v/>
      </c>
      <c r="O8322" s="2">
        <v>0</v>
      </c>
    </row>
    <row r="8323" spans="1:15" x14ac:dyDescent="0.3">
      <c r="A8323" t="s">
        <v>8470</v>
      </c>
      <c r="B8323" t="s">
        <v>3</v>
      </c>
      <c r="C8323" t="str">
        <f>_xlfn.XLOOKUP(Sales_Pipeline[[#This Row],[Sales_Agent]],Sales_Teams[Sales_Agent],Sales_Teams[Manager])</f>
        <v>Dustin Brinkmann</v>
      </c>
      <c r="D8323" t="str">
        <f>_xlfn.XLOOKUP(Sales_Pipeline[[#This Row],[Manager]],Sales_Teams[Manager],Sales_Teams[Regional_Office])</f>
        <v>Central</v>
      </c>
      <c r="E8323" t="s">
        <v>61</v>
      </c>
      <c r="F8323" t="s">
        <v>70</v>
      </c>
      <c r="G8323" t="str">
        <f>IFERROR(_xlfn.XLOOKUP(Sales_Pipeline[[#This Row],[Account]],Accounts!$A$2:$A$86,Accounts!$F$2:$F$86),"")</f>
        <v>United States</v>
      </c>
      <c r="H8323" t="s">
        <v>8449</v>
      </c>
      <c r="K8323" s="8" t="str">
        <f>IF(Sales_Pipeline[[#This Row],[Close_Date]]="","",TEXT(Sales_Pipeline[[#This Row],[Close_Date]],"ddd"))</f>
        <v/>
      </c>
      <c r="L8323" s="8" t="str">
        <f>IF(Sales_Pipeline[[#This Row],[Close_Date]]="","",TEXT(Sales_Pipeline[[#This Row],[Close_Date]],"mmm"))</f>
        <v/>
      </c>
      <c r="M8323" s="8" t="str">
        <f>IF(Sales_Pipeline[[#This Row],[Close_Date]]="","","Q"&amp;ROUNDUP(MONTH(Sales_Pipeline[[#This Row],[Close_Date]])/3,0))</f>
        <v/>
      </c>
      <c r="N8323" s="2" t="str" cm="1">
        <f t="array" ref="N8323">IFERROR(_xlfn.IFS(Sales_Pipeline[[#This Row],[Deal_Stage]]="Won",_xlfn.XLOOKUP(Sales_Pipeline[[#This Row],[Product]],Products!$A$2:$A$8,Products!$C$2:$C$8),Sales_Pipeline[[#This Row],[Deal_Stage]]="Lost",_xlfn.XLOOKUP(Sales_Pipeline[[#This Row],[Product]],Products!$A$2:$A$8,Products!$C$2:$C$8)),"")</f>
        <v/>
      </c>
      <c r="O8323" s="2">
        <v>0</v>
      </c>
    </row>
    <row r="8324" spans="1:15" x14ac:dyDescent="0.3">
      <c r="A8324" t="s">
        <v>8471</v>
      </c>
      <c r="B8324" t="s">
        <v>3</v>
      </c>
      <c r="C8324" t="str">
        <f>_xlfn.XLOOKUP(Sales_Pipeline[[#This Row],[Sales_Agent]],Sales_Teams[Sales_Agent],Sales_Teams[Manager])</f>
        <v>Dustin Brinkmann</v>
      </c>
      <c r="D8324" t="str">
        <f>_xlfn.XLOOKUP(Sales_Pipeline[[#This Row],[Manager]],Sales_Teams[Manager],Sales_Teams[Regional_Office])</f>
        <v>Central</v>
      </c>
      <c r="E8324" t="s">
        <v>61</v>
      </c>
      <c r="F8324" t="s">
        <v>114</v>
      </c>
      <c r="G8324" t="str">
        <f>IFERROR(_xlfn.XLOOKUP(Sales_Pipeline[[#This Row],[Account]],Accounts!$A$2:$A$86,Accounts!$F$2:$F$86),"")</f>
        <v>United States</v>
      </c>
      <c r="H8324" t="s">
        <v>8449</v>
      </c>
      <c r="K8324" s="8" t="str">
        <f>IF(Sales_Pipeline[[#This Row],[Close_Date]]="","",TEXT(Sales_Pipeline[[#This Row],[Close_Date]],"ddd"))</f>
        <v/>
      </c>
      <c r="L8324" s="8" t="str">
        <f>IF(Sales_Pipeline[[#This Row],[Close_Date]]="","",TEXT(Sales_Pipeline[[#This Row],[Close_Date]],"mmm"))</f>
        <v/>
      </c>
      <c r="M8324" s="8" t="str">
        <f>IF(Sales_Pipeline[[#This Row],[Close_Date]]="","","Q"&amp;ROUNDUP(MONTH(Sales_Pipeline[[#This Row],[Close_Date]])/3,0))</f>
        <v/>
      </c>
      <c r="N8324" s="2" t="str" cm="1">
        <f t="array" ref="N8324">IFERROR(_xlfn.IFS(Sales_Pipeline[[#This Row],[Deal_Stage]]="Won",_xlfn.XLOOKUP(Sales_Pipeline[[#This Row],[Product]],Products!$A$2:$A$8,Products!$C$2:$C$8),Sales_Pipeline[[#This Row],[Deal_Stage]]="Lost",_xlfn.XLOOKUP(Sales_Pipeline[[#This Row],[Product]],Products!$A$2:$A$8,Products!$C$2:$C$8)),"")</f>
        <v/>
      </c>
      <c r="O8324" s="2">
        <v>0</v>
      </c>
    </row>
    <row r="8325" spans="1:15" x14ac:dyDescent="0.3">
      <c r="A8325" t="s">
        <v>8472</v>
      </c>
      <c r="B8325" t="s">
        <v>3</v>
      </c>
      <c r="C8325" t="str">
        <f>_xlfn.XLOOKUP(Sales_Pipeline[[#This Row],[Sales_Agent]],Sales_Teams[Sales_Agent],Sales_Teams[Manager])</f>
        <v>Dustin Brinkmann</v>
      </c>
      <c r="D8325" t="str">
        <f>_xlfn.XLOOKUP(Sales_Pipeline[[#This Row],[Manager]],Sales_Teams[Manager],Sales_Teams[Regional_Office])</f>
        <v>Central</v>
      </c>
      <c r="E8325" t="s">
        <v>61</v>
      </c>
      <c r="F8325" t="s">
        <v>175</v>
      </c>
      <c r="G8325" t="str">
        <f>IFERROR(_xlfn.XLOOKUP(Sales_Pipeline[[#This Row],[Account]],Accounts!$A$2:$A$86,Accounts!$F$2:$F$86),"")</f>
        <v>Brazil</v>
      </c>
      <c r="H8325" t="s">
        <v>8449</v>
      </c>
      <c r="K8325" s="8" t="str">
        <f>IF(Sales_Pipeline[[#This Row],[Close_Date]]="","",TEXT(Sales_Pipeline[[#This Row],[Close_Date]],"ddd"))</f>
        <v/>
      </c>
      <c r="L8325" s="8" t="str">
        <f>IF(Sales_Pipeline[[#This Row],[Close_Date]]="","",TEXT(Sales_Pipeline[[#This Row],[Close_Date]],"mmm"))</f>
        <v/>
      </c>
      <c r="M8325" s="8" t="str">
        <f>IF(Sales_Pipeline[[#This Row],[Close_Date]]="","","Q"&amp;ROUNDUP(MONTH(Sales_Pipeline[[#This Row],[Close_Date]])/3,0))</f>
        <v/>
      </c>
      <c r="N8325" s="2" t="str" cm="1">
        <f t="array" ref="N8325">IFERROR(_xlfn.IFS(Sales_Pipeline[[#This Row],[Deal_Stage]]="Won",_xlfn.XLOOKUP(Sales_Pipeline[[#This Row],[Product]],Products!$A$2:$A$8,Products!$C$2:$C$8),Sales_Pipeline[[#This Row],[Deal_Stage]]="Lost",_xlfn.XLOOKUP(Sales_Pipeline[[#This Row],[Product]],Products!$A$2:$A$8,Products!$C$2:$C$8)),"")</f>
        <v/>
      </c>
      <c r="O8325" s="2">
        <v>0</v>
      </c>
    </row>
    <row r="8326" spans="1:15" x14ac:dyDescent="0.3">
      <c r="A8326" t="s">
        <v>8473</v>
      </c>
      <c r="B8326" t="s">
        <v>3</v>
      </c>
      <c r="C8326" t="str">
        <f>_xlfn.XLOOKUP(Sales_Pipeline[[#This Row],[Sales_Agent]],Sales_Teams[Sales_Agent],Sales_Teams[Manager])</f>
        <v>Dustin Brinkmann</v>
      </c>
      <c r="D8326" t="str">
        <f>_xlfn.XLOOKUP(Sales_Pipeline[[#This Row],[Manager]],Sales_Teams[Manager],Sales_Teams[Regional_Office])</f>
        <v>Central</v>
      </c>
      <c r="E8326" t="s">
        <v>61</v>
      </c>
      <c r="F8326" t="s">
        <v>231</v>
      </c>
      <c r="G8326" t="str">
        <f>IFERROR(_xlfn.XLOOKUP(Sales_Pipeline[[#This Row],[Account]],Accounts!$A$2:$A$86,Accounts!$F$2:$F$86),"")</f>
        <v>United States</v>
      </c>
      <c r="H8326" t="s">
        <v>8449</v>
      </c>
      <c r="K8326" s="8" t="str">
        <f>IF(Sales_Pipeline[[#This Row],[Close_Date]]="","",TEXT(Sales_Pipeline[[#This Row],[Close_Date]],"ddd"))</f>
        <v/>
      </c>
      <c r="L8326" s="8" t="str">
        <f>IF(Sales_Pipeline[[#This Row],[Close_Date]]="","",TEXT(Sales_Pipeline[[#This Row],[Close_Date]],"mmm"))</f>
        <v/>
      </c>
      <c r="M8326" s="8" t="str">
        <f>IF(Sales_Pipeline[[#This Row],[Close_Date]]="","","Q"&amp;ROUNDUP(MONTH(Sales_Pipeline[[#This Row],[Close_Date]])/3,0))</f>
        <v/>
      </c>
      <c r="N8326" s="2" t="str" cm="1">
        <f t="array" ref="N8326">IFERROR(_xlfn.IFS(Sales_Pipeline[[#This Row],[Deal_Stage]]="Won",_xlfn.XLOOKUP(Sales_Pipeline[[#This Row],[Product]],Products!$A$2:$A$8,Products!$C$2:$C$8),Sales_Pipeline[[#This Row],[Deal_Stage]]="Lost",_xlfn.XLOOKUP(Sales_Pipeline[[#This Row],[Product]],Products!$A$2:$A$8,Products!$C$2:$C$8)),"")</f>
        <v/>
      </c>
      <c r="O8326" s="2">
        <v>0</v>
      </c>
    </row>
    <row r="8327" spans="1:15" x14ac:dyDescent="0.3">
      <c r="A8327" t="s">
        <v>8474</v>
      </c>
      <c r="B8327" t="s">
        <v>3</v>
      </c>
      <c r="C8327" t="str">
        <f>_xlfn.XLOOKUP(Sales_Pipeline[[#This Row],[Sales_Agent]],Sales_Teams[Sales_Agent],Sales_Teams[Manager])</f>
        <v>Dustin Brinkmann</v>
      </c>
      <c r="D8327" t="str">
        <f>_xlfn.XLOOKUP(Sales_Pipeline[[#This Row],[Manager]],Sales_Teams[Manager],Sales_Teams[Regional_Office])</f>
        <v>Central</v>
      </c>
      <c r="E8327" t="s">
        <v>61</v>
      </c>
      <c r="F8327" t="s">
        <v>231</v>
      </c>
      <c r="G8327" t="str">
        <f>IFERROR(_xlfn.XLOOKUP(Sales_Pipeline[[#This Row],[Account]],Accounts!$A$2:$A$86,Accounts!$F$2:$F$86),"")</f>
        <v>United States</v>
      </c>
      <c r="H8327" t="s">
        <v>8449</v>
      </c>
      <c r="K8327" s="8" t="str">
        <f>IF(Sales_Pipeline[[#This Row],[Close_Date]]="","",TEXT(Sales_Pipeline[[#This Row],[Close_Date]],"ddd"))</f>
        <v/>
      </c>
      <c r="L8327" s="8" t="str">
        <f>IF(Sales_Pipeline[[#This Row],[Close_Date]]="","",TEXT(Sales_Pipeline[[#This Row],[Close_Date]],"mmm"))</f>
        <v/>
      </c>
      <c r="M8327" s="8" t="str">
        <f>IF(Sales_Pipeline[[#This Row],[Close_Date]]="","","Q"&amp;ROUNDUP(MONTH(Sales_Pipeline[[#This Row],[Close_Date]])/3,0))</f>
        <v/>
      </c>
      <c r="N8327" s="2" t="str" cm="1">
        <f t="array" ref="N8327">IFERROR(_xlfn.IFS(Sales_Pipeline[[#This Row],[Deal_Stage]]="Won",_xlfn.XLOOKUP(Sales_Pipeline[[#This Row],[Product]],Products!$A$2:$A$8,Products!$C$2:$C$8),Sales_Pipeline[[#This Row],[Deal_Stage]]="Lost",_xlfn.XLOOKUP(Sales_Pipeline[[#This Row],[Product]],Products!$A$2:$A$8,Products!$C$2:$C$8)),"")</f>
        <v/>
      </c>
      <c r="O8327" s="2">
        <v>0</v>
      </c>
    </row>
    <row r="8328" spans="1:15" x14ac:dyDescent="0.3">
      <c r="A8328" t="s">
        <v>8475</v>
      </c>
      <c r="B8328" t="s">
        <v>3</v>
      </c>
      <c r="C8328" t="str">
        <f>_xlfn.XLOOKUP(Sales_Pipeline[[#This Row],[Sales_Agent]],Sales_Teams[Sales_Agent],Sales_Teams[Manager])</f>
        <v>Dustin Brinkmann</v>
      </c>
      <c r="D8328" t="str">
        <f>_xlfn.XLOOKUP(Sales_Pipeline[[#This Row],[Manager]],Sales_Teams[Manager],Sales_Teams[Regional_Office])</f>
        <v>Central</v>
      </c>
      <c r="E8328" t="s">
        <v>61</v>
      </c>
      <c r="F8328" t="s">
        <v>92</v>
      </c>
      <c r="G8328" t="str">
        <f>IFERROR(_xlfn.XLOOKUP(Sales_Pipeline[[#This Row],[Account]],Accounts!$A$2:$A$86,Accounts!$F$2:$F$86),"")</f>
        <v>United States</v>
      </c>
      <c r="H8328" t="s">
        <v>8449</v>
      </c>
      <c r="K8328" s="8" t="str">
        <f>IF(Sales_Pipeline[[#This Row],[Close_Date]]="","",TEXT(Sales_Pipeline[[#This Row],[Close_Date]],"ddd"))</f>
        <v/>
      </c>
      <c r="L8328" s="8" t="str">
        <f>IF(Sales_Pipeline[[#This Row],[Close_Date]]="","",TEXT(Sales_Pipeline[[#This Row],[Close_Date]],"mmm"))</f>
        <v/>
      </c>
      <c r="M8328" s="8" t="str">
        <f>IF(Sales_Pipeline[[#This Row],[Close_Date]]="","","Q"&amp;ROUNDUP(MONTH(Sales_Pipeline[[#This Row],[Close_Date]])/3,0))</f>
        <v/>
      </c>
      <c r="N8328" s="2" t="str" cm="1">
        <f t="array" ref="N8328">IFERROR(_xlfn.IFS(Sales_Pipeline[[#This Row],[Deal_Stage]]="Won",_xlfn.XLOOKUP(Sales_Pipeline[[#This Row],[Product]],Products!$A$2:$A$8,Products!$C$2:$C$8),Sales_Pipeline[[#This Row],[Deal_Stage]]="Lost",_xlfn.XLOOKUP(Sales_Pipeline[[#This Row],[Product]],Products!$A$2:$A$8,Products!$C$2:$C$8)),"")</f>
        <v/>
      </c>
      <c r="O8328" s="2">
        <v>0</v>
      </c>
    </row>
    <row r="8329" spans="1:15" x14ac:dyDescent="0.3">
      <c r="A8329" t="s">
        <v>8476</v>
      </c>
      <c r="B8329" t="s">
        <v>3</v>
      </c>
      <c r="C8329" t="str">
        <f>_xlfn.XLOOKUP(Sales_Pipeline[[#This Row],[Sales_Agent]],Sales_Teams[Sales_Agent],Sales_Teams[Manager])</f>
        <v>Dustin Brinkmann</v>
      </c>
      <c r="D8329" t="str">
        <f>_xlfn.XLOOKUP(Sales_Pipeline[[#This Row],[Manager]],Sales_Teams[Manager],Sales_Teams[Regional_Office])</f>
        <v>Central</v>
      </c>
      <c r="E8329" t="s">
        <v>61</v>
      </c>
      <c r="F8329" t="s">
        <v>87</v>
      </c>
      <c r="G8329" t="str">
        <f>IFERROR(_xlfn.XLOOKUP(Sales_Pipeline[[#This Row],[Account]],Accounts!$A$2:$A$86,Accounts!$F$2:$F$86),"")</f>
        <v>United States</v>
      </c>
      <c r="H8329" t="s">
        <v>8449</v>
      </c>
      <c r="K8329" s="8" t="str">
        <f>IF(Sales_Pipeline[[#This Row],[Close_Date]]="","",TEXT(Sales_Pipeline[[#This Row],[Close_Date]],"ddd"))</f>
        <v/>
      </c>
      <c r="L8329" s="8" t="str">
        <f>IF(Sales_Pipeline[[#This Row],[Close_Date]]="","",TEXT(Sales_Pipeline[[#This Row],[Close_Date]],"mmm"))</f>
        <v/>
      </c>
      <c r="M8329" s="8" t="str">
        <f>IF(Sales_Pipeline[[#This Row],[Close_Date]]="","","Q"&amp;ROUNDUP(MONTH(Sales_Pipeline[[#This Row],[Close_Date]])/3,0))</f>
        <v/>
      </c>
      <c r="N8329" s="2" t="str" cm="1">
        <f t="array" ref="N8329">IFERROR(_xlfn.IFS(Sales_Pipeline[[#This Row],[Deal_Stage]]="Won",_xlfn.XLOOKUP(Sales_Pipeline[[#This Row],[Product]],Products!$A$2:$A$8,Products!$C$2:$C$8),Sales_Pipeline[[#This Row],[Deal_Stage]]="Lost",_xlfn.XLOOKUP(Sales_Pipeline[[#This Row],[Product]],Products!$A$2:$A$8,Products!$C$2:$C$8)),"")</f>
        <v/>
      </c>
      <c r="O8329" s="2">
        <v>0</v>
      </c>
    </row>
    <row r="8330" spans="1:15" x14ac:dyDescent="0.3">
      <c r="A8330" t="s">
        <v>8477</v>
      </c>
      <c r="B8330" t="s">
        <v>3</v>
      </c>
      <c r="C8330" t="str">
        <f>_xlfn.XLOOKUP(Sales_Pipeline[[#This Row],[Sales_Agent]],Sales_Teams[Sales_Agent],Sales_Teams[Manager])</f>
        <v>Dustin Brinkmann</v>
      </c>
      <c r="D8330" t="str">
        <f>_xlfn.XLOOKUP(Sales_Pipeline[[#This Row],[Manager]],Sales_Teams[Manager],Sales_Teams[Regional_Office])</f>
        <v>Central</v>
      </c>
      <c r="E8330" t="s">
        <v>61</v>
      </c>
      <c r="F8330" t="s">
        <v>103</v>
      </c>
      <c r="G8330" t="str">
        <f>IFERROR(_xlfn.XLOOKUP(Sales_Pipeline[[#This Row],[Account]],Accounts!$A$2:$A$86,Accounts!$F$2:$F$86),"")</f>
        <v>United States</v>
      </c>
      <c r="H8330" t="s">
        <v>8449</v>
      </c>
      <c r="K8330" s="8" t="str">
        <f>IF(Sales_Pipeline[[#This Row],[Close_Date]]="","",TEXT(Sales_Pipeline[[#This Row],[Close_Date]],"ddd"))</f>
        <v/>
      </c>
      <c r="L8330" s="8" t="str">
        <f>IF(Sales_Pipeline[[#This Row],[Close_Date]]="","",TEXT(Sales_Pipeline[[#This Row],[Close_Date]],"mmm"))</f>
        <v/>
      </c>
      <c r="M8330" s="8" t="str">
        <f>IF(Sales_Pipeline[[#This Row],[Close_Date]]="","","Q"&amp;ROUNDUP(MONTH(Sales_Pipeline[[#This Row],[Close_Date]])/3,0))</f>
        <v/>
      </c>
      <c r="N8330" s="2" t="str" cm="1">
        <f t="array" ref="N8330">IFERROR(_xlfn.IFS(Sales_Pipeline[[#This Row],[Deal_Stage]]="Won",_xlfn.XLOOKUP(Sales_Pipeline[[#This Row],[Product]],Products!$A$2:$A$8,Products!$C$2:$C$8),Sales_Pipeline[[#This Row],[Deal_Stage]]="Lost",_xlfn.XLOOKUP(Sales_Pipeline[[#This Row],[Product]],Products!$A$2:$A$8,Products!$C$2:$C$8)),"")</f>
        <v/>
      </c>
      <c r="O8330" s="2">
        <v>0</v>
      </c>
    </row>
    <row r="8331" spans="1:15" x14ac:dyDescent="0.3">
      <c r="A8331" t="s">
        <v>8478</v>
      </c>
      <c r="B8331" t="s">
        <v>3</v>
      </c>
      <c r="C8331" t="str">
        <f>_xlfn.XLOOKUP(Sales_Pipeline[[#This Row],[Sales_Agent]],Sales_Teams[Sales_Agent],Sales_Teams[Manager])</f>
        <v>Dustin Brinkmann</v>
      </c>
      <c r="D8331" t="str">
        <f>_xlfn.XLOOKUP(Sales_Pipeline[[#This Row],[Manager]],Sales_Teams[Manager],Sales_Teams[Regional_Office])</f>
        <v>Central</v>
      </c>
      <c r="E8331" t="s">
        <v>61</v>
      </c>
      <c r="F8331" t="s">
        <v>107</v>
      </c>
      <c r="G8331" t="str">
        <f>IFERROR(_xlfn.XLOOKUP(Sales_Pipeline[[#This Row],[Account]],Accounts!$A$2:$A$86,Accounts!$F$2:$F$86),"")</f>
        <v>United States</v>
      </c>
      <c r="H8331" t="s">
        <v>8449</v>
      </c>
      <c r="K8331" s="8" t="str">
        <f>IF(Sales_Pipeline[[#This Row],[Close_Date]]="","",TEXT(Sales_Pipeline[[#This Row],[Close_Date]],"ddd"))</f>
        <v/>
      </c>
      <c r="L8331" s="8" t="str">
        <f>IF(Sales_Pipeline[[#This Row],[Close_Date]]="","",TEXT(Sales_Pipeline[[#This Row],[Close_Date]],"mmm"))</f>
        <v/>
      </c>
      <c r="M8331" s="8" t="str">
        <f>IF(Sales_Pipeline[[#This Row],[Close_Date]]="","","Q"&amp;ROUNDUP(MONTH(Sales_Pipeline[[#This Row],[Close_Date]])/3,0))</f>
        <v/>
      </c>
      <c r="N8331" s="2" t="str" cm="1">
        <f t="array" ref="N8331">IFERROR(_xlfn.IFS(Sales_Pipeline[[#This Row],[Deal_Stage]]="Won",_xlfn.XLOOKUP(Sales_Pipeline[[#This Row],[Product]],Products!$A$2:$A$8,Products!$C$2:$C$8),Sales_Pipeline[[#This Row],[Deal_Stage]]="Lost",_xlfn.XLOOKUP(Sales_Pipeline[[#This Row],[Product]],Products!$A$2:$A$8,Products!$C$2:$C$8)),"")</f>
        <v/>
      </c>
      <c r="O8331" s="2">
        <v>0</v>
      </c>
    </row>
    <row r="8332" spans="1:15" x14ac:dyDescent="0.3">
      <c r="A8332" t="s">
        <v>8479</v>
      </c>
      <c r="B8332" t="s">
        <v>3</v>
      </c>
      <c r="C8332" t="str">
        <f>_xlfn.XLOOKUP(Sales_Pipeline[[#This Row],[Sales_Agent]],Sales_Teams[Sales_Agent],Sales_Teams[Manager])</f>
        <v>Dustin Brinkmann</v>
      </c>
      <c r="D8332" t="str">
        <f>_xlfn.XLOOKUP(Sales_Pipeline[[#This Row],[Manager]],Sales_Teams[Manager],Sales_Teams[Regional_Office])</f>
        <v>Central</v>
      </c>
      <c r="E8332" t="s">
        <v>61</v>
      </c>
      <c r="G8332" t="str">
        <f>IFERROR(_xlfn.XLOOKUP(Sales_Pipeline[[#This Row],[Account]],Accounts!$A$2:$A$86,Accounts!$F$2:$F$86),"")</f>
        <v/>
      </c>
      <c r="H8332" t="s">
        <v>8449</v>
      </c>
      <c r="K8332" s="8" t="str">
        <f>IF(Sales_Pipeline[[#This Row],[Close_Date]]="","",TEXT(Sales_Pipeline[[#This Row],[Close_Date]],"ddd"))</f>
        <v/>
      </c>
      <c r="L8332" s="8" t="str">
        <f>IF(Sales_Pipeline[[#This Row],[Close_Date]]="","",TEXT(Sales_Pipeline[[#This Row],[Close_Date]],"mmm"))</f>
        <v/>
      </c>
      <c r="M8332" s="8" t="str">
        <f>IF(Sales_Pipeline[[#This Row],[Close_Date]]="","","Q"&amp;ROUNDUP(MONTH(Sales_Pipeline[[#This Row],[Close_Date]])/3,0))</f>
        <v/>
      </c>
      <c r="N8332" s="2" t="str" cm="1">
        <f t="array" ref="N8332">IFERROR(_xlfn.IFS(Sales_Pipeline[[#This Row],[Deal_Stage]]="Won",_xlfn.XLOOKUP(Sales_Pipeline[[#This Row],[Product]],Products!$A$2:$A$8,Products!$C$2:$C$8),Sales_Pipeline[[#This Row],[Deal_Stage]]="Lost",_xlfn.XLOOKUP(Sales_Pipeline[[#This Row],[Product]],Products!$A$2:$A$8,Products!$C$2:$C$8)),"")</f>
        <v/>
      </c>
      <c r="O8332" s="2">
        <v>0</v>
      </c>
    </row>
    <row r="8333" spans="1:15" x14ac:dyDescent="0.3">
      <c r="A8333" t="s">
        <v>8480</v>
      </c>
      <c r="B8333" t="s">
        <v>3</v>
      </c>
      <c r="C8333" t="str">
        <f>_xlfn.XLOOKUP(Sales_Pipeline[[#This Row],[Sales_Agent]],Sales_Teams[Sales_Agent],Sales_Teams[Manager])</f>
        <v>Dustin Brinkmann</v>
      </c>
      <c r="D8333" t="str">
        <f>_xlfn.XLOOKUP(Sales_Pipeline[[#This Row],[Manager]],Sales_Teams[Manager],Sales_Teams[Regional_Office])</f>
        <v>Central</v>
      </c>
      <c r="E8333" t="s">
        <v>61</v>
      </c>
      <c r="G8333" t="str">
        <f>IFERROR(_xlfn.XLOOKUP(Sales_Pipeline[[#This Row],[Account]],Accounts!$A$2:$A$86,Accounts!$F$2:$F$86),"")</f>
        <v/>
      </c>
      <c r="H8333" t="s">
        <v>8449</v>
      </c>
      <c r="K8333" s="8" t="str">
        <f>IF(Sales_Pipeline[[#This Row],[Close_Date]]="","",TEXT(Sales_Pipeline[[#This Row],[Close_Date]],"ddd"))</f>
        <v/>
      </c>
      <c r="L8333" s="8" t="str">
        <f>IF(Sales_Pipeline[[#This Row],[Close_Date]]="","",TEXT(Sales_Pipeline[[#This Row],[Close_Date]],"mmm"))</f>
        <v/>
      </c>
      <c r="M8333" s="8" t="str">
        <f>IF(Sales_Pipeline[[#This Row],[Close_Date]]="","","Q"&amp;ROUNDUP(MONTH(Sales_Pipeline[[#This Row],[Close_Date]])/3,0))</f>
        <v/>
      </c>
      <c r="N8333" s="2" t="str" cm="1">
        <f t="array" ref="N8333">IFERROR(_xlfn.IFS(Sales_Pipeline[[#This Row],[Deal_Stage]]="Won",_xlfn.XLOOKUP(Sales_Pipeline[[#This Row],[Product]],Products!$A$2:$A$8,Products!$C$2:$C$8),Sales_Pipeline[[#This Row],[Deal_Stage]]="Lost",_xlfn.XLOOKUP(Sales_Pipeline[[#This Row],[Product]],Products!$A$2:$A$8,Products!$C$2:$C$8)),"")</f>
        <v/>
      </c>
      <c r="O8333" s="2">
        <v>0</v>
      </c>
    </row>
    <row r="8334" spans="1:15" x14ac:dyDescent="0.3">
      <c r="A8334" t="s">
        <v>8481</v>
      </c>
      <c r="B8334" t="s">
        <v>3</v>
      </c>
      <c r="C8334" t="str">
        <f>_xlfn.XLOOKUP(Sales_Pipeline[[#This Row],[Sales_Agent]],Sales_Teams[Sales_Agent],Sales_Teams[Manager])</f>
        <v>Dustin Brinkmann</v>
      </c>
      <c r="D8334" t="str">
        <f>_xlfn.XLOOKUP(Sales_Pipeline[[#This Row],[Manager]],Sales_Teams[Manager],Sales_Teams[Regional_Office])</f>
        <v>Central</v>
      </c>
      <c r="E8334" t="s">
        <v>61</v>
      </c>
      <c r="G8334" t="str">
        <f>IFERROR(_xlfn.XLOOKUP(Sales_Pipeline[[#This Row],[Account]],Accounts!$A$2:$A$86,Accounts!$F$2:$F$86),"")</f>
        <v/>
      </c>
      <c r="H8334" t="s">
        <v>8449</v>
      </c>
      <c r="K8334" s="8" t="str">
        <f>IF(Sales_Pipeline[[#This Row],[Close_Date]]="","",TEXT(Sales_Pipeline[[#This Row],[Close_Date]],"ddd"))</f>
        <v/>
      </c>
      <c r="L8334" s="8" t="str">
        <f>IF(Sales_Pipeline[[#This Row],[Close_Date]]="","",TEXT(Sales_Pipeline[[#This Row],[Close_Date]],"mmm"))</f>
        <v/>
      </c>
      <c r="M8334" s="8" t="str">
        <f>IF(Sales_Pipeline[[#This Row],[Close_Date]]="","","Q"&amp;ROUNDUP(MONTH(Sales_Pipeline[[#This Row],[Close_Date]])/3,0))</f>
        <v/>
      </c>
      <c r="N8334" s="2" t="str" cm="1">
        <f t="array" ref="N8334">IFERROR(_xlfn.IFS(Sales_Pipeline[[#This Row],[Deal_Stage]]="Won",_xlfn.XLOOKUP(Sales_Pipeline[[#This Row],[Product]],Products!$A$2:$A$8,Products!$C$2:$C$8),Sales_Pipeline[[#This Row],[Deal_Stage]]="Lost",_xlfn.XLOOKUP(Sales_Pipeline[[#This Row],[Product]],Products!$A$2:$A$8,Products!$C$2:$C$8)),"")</f>
        <v/>
      </c>
      <c r="O8334" s="2">
        <v>0</v>
      </c>
    </row>
    <row r="8335" spans="1:15" x14ac:dyDescent="0.3">
      <c r="A8335" t="s">
        <v>8482</v>
      </c>
      <c r="B8335" t="s">
        <v>3</v>
      </c>
      <c r="C8335" t="str">
        <f>_xlfn.XLOOKUP(Sales_Pipeline[[#This Row],[Sales_Agent]],Sales_Teams[Sales_Agent],Sales_Teams[Manager])</f>
        <v>Dustin Brinkmann</v>
      </c>
      <c r="D8335" t="str">
        <f>_xlfn.XLOOKUP(Sales_Pipeline[[#This Row],[Manager]],Sales_Teams[Manager],Sales_Teams[Regional_Office])</f>
        <v>Central</v>
      </c>
      <c r="E8335" t="s">
        <v>61</v>
      </c>
      <c r="G8335" t="str">
        <f>IFERROR(_xlfn.XLOOKUP(Sales_Pipeline[[#This Row],[Account]],Accounts!$A$2:$A$86,Accounts!$F$2:$F$86),"")</f>
        <v/>
      </c>
      <c r="H8335" t="s">
        <v>8449</v>
      </c>
      <c r="K8335" s="8" t="str">
        <f>IF(Sales_Pipeline[[#This Row],[Close_Date]]="","",TEXT(Sales_Pipeline[[#This Row],[Close_Date]],"ddd"))</f>
        <v/>
      </c>
      <c r="L8335" s="8" t="str">
        <f>IF(Sales_Pipeline[[#This Row],[Close_Date]]="","",TEXT(Sales_Pipeline[[#This Row],[Close_Date]],"mmm"))</f>
        <v/>
      </c>
      <c r="M8335" s="8" t="str">
        <f>IF(Sales_Pipeline[[#This Row],[Close_Date]]="","","Q"&amp;ROUNDUP(MONTH(Sales_Pipeline[[#This Row],[Close_Date]])/3,0))</f>
        <v/>
      </c>
      <c r="N8335" s="2" t="str" cm="1">
        <f t="array" ref="N8335">IFERROR(_xlfn.IFS(Sales_Pipeline[[#This Row],[Deal_Stage]]="Won",_xlfn.XLOOKUP(Sales_Pipeline[[#This Row],[Product]],Products!$A$2:$A$8,Products!$C$2:$C$8),Sales_Pipeline[[#This Row],[Deal_Stage]]="Lost",_xlfn.XLOOKUP(Sales_Pipeline[[#This Row],[Product]],Products!$A$2:$A$8,Products!$C$2:$C$8)),"")</f>
        <v/>
      </c>
      <c r="O8335" s="2">
        <v>0</v>
      </c>
    </row>
    <row r="8336" spans="1:15" x14ac:dyDescent="0.3">
      <c r="A8336" t="s">
        <v>8483</v>
      </c>
      <c r="B8336" t="s">
        <v>3</v>
      </c>
      <c r="C8336" t="str">
        <f>_xlfn.XLOOKUP(Sales_Pipeline[[#This Row],[Sales_Agent]],Sales_Teams[Sales_Agent],Sales_Teams[Manager])</f>
        <v>Dustin Brinkmann</v>
      </c>
      <c r="D8336" t="str">
        <f>_xlfn.XLOOKUP(Sales_Pipeline[[#This Row],[Manager]],Sales_Teams[Manager],Sales_Teams[Regional_Office])</f>
        <v>Central</v>
      </c>
      <c r="E8336" t="s">
        <v>61</v>
      </c>
      <c r="G8336" t="str">
        <f>IFERROR(_xlfn.XLOOKUP(Sales_Pipeline[[#This Row],[Account]],Accounts!$A$2:$A$86,Accounts!$F$2:$F$86),"")</f>
        <v/>
      </c>
      <c r="H8336" t="s">
        <v>8449</v>
      </c>
      <c r="K8336" s="8" t="str">
        <f>IF(Sales_Pipeline[[#This Row],[Close_Date]]="","",TEXT(Sales_Pipeline[[#This Row],[Close_Date]],"ddd"))</f>
        <v/>
      </c>
      <c r="L8336" s="8" t="str">
        <f>IF(Sales_Pipeline[[#This Row],[Close_Date]]="","",TEXT(Sales_Pipeline[[#This Row],[Close_Date]],"mmm"))</f>
        <v/>
      </c>
      <c r="M8336" s="8" t="str">
        <f>IF(Sales_Pipeline[[#This Row],[Close_Date]]="","","Q"&amp;ROUNDUP(MONTH(Sales_Pipeline[[#This Row],[Close_Date]])/3,0))</f>
        <v/>
      </c>
      <c r="N8336" s="2" t="str" cm="1">
        <f t="array" ref="N8336">IFERROR(_xlfn.IFS(Sales_Pipeline[[#This Row],[Deal_Stage]]="Won",_xlfn.XLOOKUP(Sales_Pipeline[[#This Row],[Product]],Products!$A$2:$A$8,Products!$C$2:$C$8),Sales_Pipeline[[#This Row],[Deal_Stage]]="Lost",_xlfn.XLOOKUP(Sales_Pipeline[[#This Row],[Product]],Products!$A$2:$A$8,Products!$C$2:$C$8)),"")</f>
        <v/>
      </c>
      <c r="O8336" s="2">
        <v>0</v>
      </c>
    </row>
    <row r="8337" spans="1:15" x14ac:dyDescent="0.3">
      <c r="A8337" t="s">
        <v>8484</v>
      </c>
      <c r="B8337" t="s">
        <v>3</v>
      </c>
      <c r="C8337" t="str">
        <f>_xlfn.XLOOKUP(Sales_Pipeline[[#This Row],[Sales_Agent]],Sales_Teams[Sales_Agent],Sales_Teams[Manager])</f>
        <v>Dustin Brinkmann</v>
      </c>
      <c r="D8337" t="str">
        <f>_xlfn.XLOOKUP(Sales_Pipeline[[#This Row],[Manager]],Sales_Teams[Manager],Sales_Teams[Regional_Office])</f>
        <v>Central</v>
      </c>
      <c r="E8337" t="s">
        <v>61</v>
      </c>
      <c r="G8337" t="str">
        <f>IFERROR(_xlfn.XLOOKUP(Sales_Pipeline[[#This Row],[Account]],Accounts!$A$2:$A$86,Accounts!$F$2:$F$86),"")</f>
        <v/>
      </c>
      <c r="H8337" t="s">
        <v>8449</v>
      </c>
      <c r="K8337" s="8" t="str">
        <f>IF(Sales_Pipeline[[#This Row],[Close_Date]]="","",TEXT(Sales_Pipeline[[#This Row],[Close_Date]],"ddd"))</f>
        <v/>
      </c>
      <c r="L8337" s="8" t="str">
        <f>IF(Sales_Pipeline[[#This Row],[Close_Date]]="","",TEXT(Sales_Pipeline[[#This Row],[Close_Date]],"mmm"))</f>
        <v/>
      </c>
      <c r="M8337" s="8" t="str">
        <f>IF(Sales_Pipeline[[#This Row],[Close_Date]]="","","Q"&amp;ROUNDUP(MONTH(Sales_Pipeline[[#This Row],[Close_Date]])/3,0))</f>
        <v/>
      </c>
      <c r="N8337" s="2" t="str" cm="1">
        <f t="array" ref="N8337">IFERROR(_xlfn.IFS(Sales_Pipeline[[#This Row],[Deal_Stage]]="Won",_xlfn.XLOOKUP(Sales_Pipeline[[#This Row],[Product]],Products!$A$2:$A$8,Products!$C$2:$C$8),Sales_Pipeline[[#This Row],[Deal_Stage]]="Lost",_xlfn.XLOOKUP(Sales_Pipeline[[#This Row],[Product]],Products!$A$2:$A$8,Products!$C$2:$C$8)),"")</f>
        <v/>
      </c>
      <c r="O8337" s="2">
        <v>0</v>
      </c>
    </row>
    <row r="8338" spans="1:15" x14ac:dyDescent="0.3">
      <c r="A8338" t="s">
        <v>8485</v>
      </c>
      <c r="B8338" t="s">
        <v>3</v>
      </c>
      <c r="C8338" t="str">
        <f>_xlfn.XLOOKUP(Sales_Pipeline[[#This Row],[Sales_Agent]],Sales_Teams[Sales_Agent],Sales_Teams[Manager])</f>
        <v>Dustin Brinkmann</v>
      </c>
      <c r="D8338" t="str">
        <f>_xlfn.XLOOKUP(Sales_Pipeline[[#This Row],[Manager]],Sales_Teams[Manager],Sales_Teams[Regional_Office])</f>
        <v>Central</v>
      </c>
      <c r="E8338" t="s">
        <v>61</v>
      </c>
      <c r="G8338" t="str">
        <f>IFERROR(_xlfn.XLOOKUP(Sales_Pipeline[[#This Row],[Account]],Accounts!$A$2:$A$86,Accounts!$F$2:$F$86),"")</f>
        <v/>
      </c>
      <c r="H8338" t="s">
        <v>8449</v>
      </c>
      <c r="K8338" s="8" t="str">
        <f>IF(Sales_Pipeline[[#This Row],[Close_Date]]="","",TEXT(Sales_Pipeline[[#This Row],[Close_Date]],"ddd"))</f>
        <v/>
      </c>
      <c r="L8338" s="8" t="str">
        <f>IF(Sales_Pipeline[[#This Row],[Close_Date]]="","",TEXT(Sales_Pipeline[[#This Row],[Close_Date]],"mmm"))</f>
        <v/>
      </c>
      <c r="M8338" s="8" t="str">
        <f>IF(Sales_Pipeline[[#This Row],[Close_Date]]="","","Q"&amp;ROUNDUP(MONTH(Sales_Pipeline[[#This Row],[Close_Date]])/3,0))</f>
        <v/>
      </c>
      <c r="N8338" s="2" t="str" cm="1">
        <f t="array" ref="N8338">IFERROR(_xlfn.IFS(Sales_Pipeline[[#This Row],[Deal_Stage]]="Won",_xlfn.XLOOKUP(Sales_Pipeline[[#This Row],[Product]],Products!$A$2:$A$8,Products!$C$2:$C$8),Sales_Pipeline[[#This Row],[Deal_Stage]]="Lost",_xlfn.XLOOKUP(Sales_Pipeline[[#This Row],[Product]],Products!$A$2:$A$8,Products!$C$2:$C$8)),"")</f>
        <v/>
      </c>
      <c r="O8338" s="2">
        <v>0</v>
      </c>
    </row>
    <row r="8339" spans="1:15" x14ac:dyDescent="0.3">
      <c r="A8339" t="s">
        <v>8486</v>
      </c>
      <c r="B8339" t="s">
        <v>3</v>
      </c>
      <c r="C8339" t="str">
        <f>_xlfn.XLOOKUP(Sales_Pipeline[[#This Row],[Sales_Agent]],Sales_Teams[Sales_Agent],Sales_Teams[Manager])</f>
        <v>Dustin Brinkmann</v>
      </c>
      <c r="D8339" t="str">
        <f>_xlfn.XLOOKUP(Sales_Pipeline[[#This Row],[Manager]],Sales_Teams[Manager],Sales_Teams[Regional_Office])</f>
        <v>Central</v>
      </c>
      <c r="E8339" t="s">
        <v>61</v>
      </c>
      <c r="G8339" t="str">
        <f>IFERROR(_xlfn.XLOOKUP(Sales_Pipeline[[#This Row],[Account]],Accounts!$A$2:$A$86,Accounts!$F$2:$F$86),"")</f>
        <v/>
      </c>
      <c r="H8339" t="s">
        <v>8449</v>
      </c>
      <c r="K8339" s="8" t="str">
        <f>IF(Sales_Pipeline[[#This Row],[Close_Date]]="","",TEXT(Sales_Pipeline[[#This Row],[Close_Date]],"ddd"))</f>
        <v/>
      </c>
      <c r="L8339" s="8" t="str">
        <f>IF(Sales_Pipeline[[#This Row],[Close_Date]]="","",TEXT(Sales_Pipeline[[#This Row],[Close_Date]],"mmm"))</f>
        <v/>
      </c>
      <c r="M8339" s="8" t="str">
        <f>IF(Sales_Pipeline[[#This Row],[Close_Date]]="","","Q"&amp;ROUNDUP(MONTH(Sales_Pipeline[[#This Row],[Close_Date]])/3,0))</f>
        <v/>
      </c>
      <c r="N8339" s="2" t="str" cm="1">
        <f t="array" ref="N8339">IFERROR(_xlfn.IFS(Sales_Pipeline[[#This Row],[Deal_Stage]]="Won",_xlfn.XLOOKUP(Sales_Pipeline[[#This Row],[Product]],Products!$A$2:$A$8,Products!$C$2:$C$8),Sales_Pipeline[[#This Row],[Deal_Stage]]="Lost",_xlfn.XLOOKUP(Sales_Pipeline[[#This Row],[Product]],Products!$A$2:$A$8,Products!$C$2:$C$8)),"")</f>
        <v/>
      </c>
      <c r="O8339" s="2">
        <v>0</v>
      </c>
    </row>
    <row r="8340" spans="1:15" x14ac:dyDescent="0.3">
      <c r="A8340" t="s">
        <v>8487</v>
      </c>
      <c r="B8340" t="s">
        <v>3</v>
      </c>
      <c r="C8340" t="str">
        <f>_xlfn.XLOOKUP(Sales_Pipeline[[#This Row],[Sales_Agent]],Sales_Teams[Sales_Agent],Sales_Teams[Manager])</f>
        <v>Dustin Brinkmann</v>
      </c>
      <c r="D8340" t="str">
        <f>_xlfn.XLOOKUP(Sales_Pipeline[[#This Row],[Manager]],Sales_Teams[Manager],Sales_Teams[Regional_Office])</f>
        <v>Central</v>
      </c>
      <c r="E8340" t="s">
        <v>61</v>
      </c>
      <c r="G8340" t="str">
        <f>IFERROR(_xlfn.XLOOKUP(Sales_Pipeline[[#This Row],[Account]],Accounts!$A$2:$A$86,Accounts!$F$2:$F$86),"")</f>
        <v/>
      </c>
      <c r="H8340" t="s">
        <v>8449</v>
      </c>
      <c r="K8340" s="8" t="str">
        <f>IF(Sales_Pipeline[[#This Row],[Close_Date]]="","",TEXT(Sales_Pipeline[[#This Row],[Close_Date]],"ddd"))</f>
        <v/>
      </c>
      <c r="L8340" s="8" t="str">
        <f>IF(Sales_Pipeline[[#This Row],[Close_Date]]="","",TEXT(Sales_Pipeline[[#This Row],[Close_Date]],"mmm"))</f>
        <v/>
      </c>
      <c r="M8340" s="8" t="str">
        <f>IF(Sales_Pipeline[[#This Row],[Close_Date]]="","","Q"&amp;ROUNDUP(MONTH(Sales_Pipeline[[#This Row],[Close_Date]])/3,0))</f>
        <v/>
      </c>
      <c r="N8340" s="2" t="str" cm="1">
        <f t="array" ref="N8340">IFERROR(_xlfn.IFS(Sales_Pipeline[[#This Row],[Deal_Stage]]="Won",_xlfn.XLOOKUP(Sales_Pipeline[[#This Row],[Product]],Products!$A$2:$A$8,Products!$C$2:$C$8),Sales_Pipeline[[#This Row],[Deal_Stage]]="Lost",_xlfn.XLOOKUP(Sales_Pipeline[[#This Row],[Product]],Products!$A$2:$A$8,Products!$C$2:$C$8)),"")</f>
        <v/>
      </c>
      <c r="O8340" s="2">
        <v>0</v>
      </c>
    </row>
    <row r="8341" spans="1:15" x14ac:dyDescent="0.3">
      <c r="A8341" t="s">
        <v>8488</v>
      </c>
      <c r="B8341" t="s">
        <v>3</v>
      </c>
      <c r="C8341" t="str">
        <f>_xlfn.XLOOKUP(Sales_Pipeline[[#This Row],[Sales_Agent]],Sales_Teams[Sales_Agent],Sales_Teams[Manager])</f>
        <v>Dustin Brinkmann</v>
      </c>
      <c r="D8341" t="str">
        <f>_xlfn.XLOOKUP(Sales_Pipeline[[#This Row],[Manager]],Sales_Teams[Manager],Sales_Teams[Regional_Office])</f>
        <v>Central</v>
      </c>
      <c r="E8341" t="s">
        <v>61</v>
      </c>
      <c r="G8341" t="str">
        <f>IFERROR(_xlfn.XLOOKUP(Sales_Pipeline[[#This Row],[Account]],Accounts!$A$2:$A$86,Accounts!$F$2:$F$86),"")</f>
        <v/>
      </c>
      <c r="H8341" t="s">
        <v>8449</v>
      </c>
      <c r="K8341" s="8" t="str">
        <f>IF(Sales_Pipeline[[#This Row],[Close_Date]]="","",TEXT(Sales_Pipeline[[#This Row],[Close_Date]],"ddd"))</f>
        <v/>
      </c>
      <c r="L8341" s="8" t="str">
        <f>IF(Sales_Pipeline[[#This Row],[Close_Date]]="","",TEXT(Sales_Pipeline[[#This Row],[Close_Date]],"mmm"))</f>
        <v/>
      </c>
      <c r="M8341" s="8" t="str">
        <f>IF(Sales_Pipeline[[#This Row],[Close_Date]]="","","Q"&amp;ROUNDUP(MONTH(Sales_Pipeline[[#This Row],[Close_Date]])/3,0))</f>
        <v/>
      </c>
      <c r="N8341" s="2" t="str" cm="1">
        <f t="array" ref="N8341">IFERROR(_xlfn.IFS(Sales_Pipeline[[#This Row],[Deal_Stage]]="Won",_xlfn.XLOOKUP(Sales_Pipeline[[#This Row],[Product]],Products!$A$2:$A$8,Products!$C$2:$C$8),Sales_Pipeline[[#This Row],[Deal_Stage]]="Lost",_xlfn.XLOOKUP(Sales_Pipeline[[#This Row],[Product]],Products!$A$2:$A$8,Products!$C$2:$C$8)),"")</f>
        <v/>
      </c>
      <c r="O8341" s="2">
        <v>0</v>
      </c>
    </row>
    <row r="8342" spans="1:15" x14ac:dyDescent="0.3">
      <c r="A8342" t="s">
        <v>8489</v>
      </c>
      <c r="B8342" t="s">
        <v>3</v>
      </c>
      <c r="C8342" t="str">
        <f>_xlfn.XLOOKUP(Sales_Pipeline[[#This Row],[Sales_Agent]],Sales_Teams[Sales_Agent],Sales_Teams[Manager])</f>
        <v>Dustin Brinkmann</v>
      </c>
      <c r="D8342" t="str">
        <f>_xlfn.XLOOKUP(Sales_Pipeline[[#This Row],[Manager]],Sales_Teams[Manager],Sales_Teams[Regional_Office])</f>
        <v>Central</v>
      </c>
      <c r="E8342" t="s">
        <v>61</v>
      </c>
      <c r="G8342" t="str">
        <f>IFERROR(_xlfn.XLOOKUP(Sales_Pipeline[[#This Row],[Account]],Accounts!$A$2:$A$86,Accounts!$F$2:$F$86),"")</f>
        <v/>
      </c>
      <c r="H8342" t="s">
        <v>8449</v>
      </c>
      <c r="K8342" s="8" t="str">
        <f>IF(Sales_Pipeline[[#This Row],[Close_Date]]="","",TEXT(Sales_Pipeline[[#This Row],[Close_Date]],"ddd"))</f>
        <v/>
      </c>
      <c r="L8342" s="8" t="str">
        <f>IF(Sales_Pipeline[[#This Row],[Close_Date]]="","",TEXT(Sales_Pipeline[[#This Row],[Close_Date]],"mmm"))</f>
        <v/>
      </c>
      <c r="M8342" s="8" t="str">
        <f>IF(Sales_Pipeline[[#This Row],[Close_Date]]="","","Q"&amp;ROUNDUP(MONTH(Sales_Pipeline[[#This Row],[Close_Date]])/3,0))</f>
        <v/>
      </c>
      <c r="N8342" s="2" t="str" cm="1">
        <f t="array" ref="N8342">IFERROR(_xlfn.IFS(Sales_Pipeline[[#This Row],[Deal_Stage]]="Won",_xlfn.XLOOKUP(Sales_Pipeline[[#This Row],[Product]],Products!$A$2:$A$8,Products!$C$2:$C$8),Sales_Pipeline[[#This Row],[Deal_Stage]]="Lost",_xlfn.XLOOKUP(Sales_Pipeline[[#This Row],[Product]],Products!$A$2:$A$8,Products!$C$2:$C$8)),"")</f>
        <v/>
      </c>
      <c r="O8342" s="2">
        <v>0</v>
      </c>
    </row>
    <row r="8343" spans="1:15" x14ac:dyDescent="0.3">
      <c r="A8343" t="s">
        <v>8490</v>
      </c>
      <c r="B8343" t="s">
        <v>3</v>
      </c>
      <c r="C8343" t="str">
        <f>_xlfn.XLOOKUP(Sales_Pipeline[[#This Row],[Sales_Agent]],Sales_Teams[Sales_Agent],Sales_Teams[Manager])</f>
        <v>Dustin Brinkmann</v>
      </c>
      <c r="D8343" t="str">
        <f>_xlfn.XLOOKUP(Sales_Pipeline[[#This Row],[Manager]],Sales_Teams[Manager],Sales_Teams[Regional_Office])</f>
        <v>Central</v>
      </c>
      <c r="E8343" t="s">
        <v>61</v>
      </c>
      <c r="G8343" t="str">
        <f>IFERROR(_xlfn.XLOOKUP(Sales_Pipeline[[#This Row],[Account]],Accounts!$A$2:$A$86,Accounts!$F$2:$F$86),"")</f>
        <v/>
      </c>
      <c r="H8343" t="s">
        <v>8449</v>
      </c>
      <c r="K8343" s="8" t="str">
        <f>IF(Sales_Pipeline[[#This Row],[Close_Date]]="","",TEXT(Sales_Pipeline[[#This Row],[Close_Date]],"ddd"))</f>
        <v/>
      </c>
      <c r="L8343" s="8" t="str">
        <f>IF(Sales_Pipeline[[#This Row],[Close_Date]]="","",TEXT(Sales_Pipeline[[#This Row],[Close_Date]],"mmm"))</f>
        <v/>
      </c>
      <c r="M8343" s="8" t="str">
        <f>IF(Sales_Pipeline[[#This Row],[Close_Date]]="","","Q"&amp;ROUNDUP(MONTH(Sales_Pipeline[[#This Row],[Close_Date]])/3,0))</f>
        <v/>
      </c>
      <c r="N8343" s="2" t="str" cm="1">
        <f t="array" ref="N8343">IFERROR(_xlfn.IFS(Sales_Pipeline[[#This Row],[Deal_Stage]]="Won",_xlfn.XLOOKUP(Sales_Pipeline[[#This Row],[Product]],Products!$A$2:$A$8,Products!$C$2:$C$8),Sales_Pipeline[[#This Row],[Deal_Stage]]="Lost",_xlfn.XLOOKUP(Sales_Pipeline[[#This Row],[Product]],Products!$A$2:$A$8,Products!$C$2:$C$8)),"")</f>
        <v/>
      </c>
      <c r="O8343" s="2">
        <v>0</v>
      </c>
    </row>
    <row r="8344" spans="1:15" x14ac:dyDescent="0.3">
      <c r="A8344" t="s">
        <v>8491</v>
      </c>
      <c r="B8344" t="s">
        <v>3</v>
      </c>
      <c r="C8344" t="str">
        <f>_xlfn.XLOOKUP(Sales_Pipeline[[#This Row],[Sales_Agent]],Sales_Teams[Sales_Agent],Sales_Teams[Manager])</f>
        <v>Dustin Brinkmann</v>
      </c>
      <c r="D8344" t="str">
        <f>_xlfn.XLOOKUP(Sales_Pipeline[[#This Row],[Manager]],Sales_Teams[Manager],Sales_Teams[Regional_Office])</f>
        <v>Central</v>
      </c>
      <c r="E8344" t="s">
        <v>61</v>
      </c>
      <c r="G8344" t="str">
        <f>IFERROR(_xlfn.XLOOKUP(Sales_Pipeline[[#This Row],[Account]],Accounts!$A$2:$A$86,Accounts!$F$2:$F$86),"")</f>
        <v/>
      </c>
      <c r="H8344" t="s">
        <v>8449</v>
      </c>
      <c r="K8344" s="8" t="str">
        <f>IF(Sales_Pipeline[[#This Row],[Close_Date]]="","",TEXT(Sales_Pipeline[[#This Row],[Close_Date]],"ddd"))</f>
        <v/>
      </c>
      <c r="L8344" s="8" t="str">
        <f>IF(Sales_Pipeline[[#This Row],[Close_Date]]="","",TEXT(Sales_Pipeline[[#This Row],[Close_Date]],"mmm"))</f>
        <v/>
      </c>
      <c r="M8344" s="8" t="str">
        <f>IF(Sales_Pipeline[[#This Row],[Close_Date]]="","","Q"&amp;ROUNDUP(MONTH(Sales_Pipeline[[#This Row],[Close_Date]])/3,0))</f>
        <v/>
      </c>
      <c r="N8344" s="2" t="str" cm="1">
        <f t="array" ref="N8344">IFERROR(_xlfn.IFS(Sales_Pipeline[[#This Row],[Deal_Stage]]="Won",_xlfn.XLOOKUP(Sales_Pipeline[[#This Row],[Product]],Products!$A$2:$A$8,Products!$C$2:$C$8),Sales_Pipeline[[#This Row],[Deal_Stage]]="Lost",_xlfn.XLOOKUP(Sales_Pipeline[[#This Row],[Product]],Products!$A$2:$A$8,Products!$C$2:$C$8)),"")</f>
        <v/>
      </c>
      <c r="O8344" s="2">
        <v>0</v>
      </c>
    </row>
    <row r="8345" spans="1:15" x14ac:dyDescent="0.3">
      <c r="A8345" t="s">
        <v>8492</v>
      </c>
      <c r="B8345" t="s">
        <v>3</v>
      </c>
      <c r="C8345" t="str">
        <f>_xlfn.XLOOKUP(Sales_Pipeline[[#This Row],[Sales_Agent]],Sales_Teams[Sales_Agent],Sales_Teams[Manager])</f>
        <v>Dustin Brinkmann</v>
      </c>
      <c r="D8345" t="str">
        <f>_xlfn.XLOOKUP(Sales_Pipeline[[#This Row],[Manager]],Sales_Teams[Manager],Sales_Teams[Regional_Office])</f>
        <v>Central</v>
      </c>
      <c r="E8345" t="s">
        <v>76</v>
      </c>
      <c r="F8345" t="s">
        <v>220</v>
      </c>
      <c r="G8345" t="str">
        <f>IFERROR(_xlfn.XLOOKUP(Sales_Pipeline[[#This Row],[Account]],Accounts!$A$2:$A$86,Accounts!$F$2:$F$86),"")</f>
        <v>United States</v>
      </c>
      <c r="H8345" t="s">
        <v>8449</v>
      </c>
      <c r="K8345" s="8" t="str">
        <f>IF(Sales_Pipeline[[#This Row],[Close_Date]]="","",TEXT(Sales_Pipeline[[#This Row],[Close_Date]],"ddd"))</f>
        <v/>
      </c>
      <c r="L8345" s="8" t="str">
        <f>IF(Sales_Pipeline[[#This Row],[Close_Date]]="","",TEXT(Sales_Pipeline[[#This Row],[Close_Date]],"mmm"))</f>
        <v/>
      </c>
      <c r="M8345" s="8" t="str">
        <f>IF(Sales_Pipeline[[#This Row],[Close_Date]]="","","Q"&amp;ROUNDUP(MONTH(Sales_Pipeline[[#This Row],[Close_Date]])/3,0))</f>
        <v/>
      </c>
      <c r="N8345" s="2" t="str" cm="1">
        <f t="array" ref="N8345">IFERROR(_xlfn.IFS(Sales_Pipeline[[#This Row],[Deal_Stage]]="Won",_xlfn.XLOOKUP(Sales_Pipeline[[#This Row],[Product]],Products!$A$2:$A$8,Products!$C$2:$C$8),Sales_Pipeline[[#This Row],[Deal_Stage]]="Lost",_xlfn.XLOOKUP(Sales_Pipeline[[#This Row],[Product]],Products!$A$2:$A$8,Products!$C$2:$C$8)),"")</f>
        <v/>
      </c>
      <c r="O8345" s="2">
        <v>0</v>
      </c>
    </row>
    <row r="8346" spans="1:15" x14ac:dyDescent="0.3">
      <c r="A8346" t="s">
        <v>8493</v>
      </c>
      <c r="B8346" t="s">
        <v>3</v>
      </c>
      <c r="C8346" t="str">
        <f>_xlfn.XLOOKUP(Sales_Pipeline[[#This Row],[Sales_Agent]],Sales_Teams[Sales_Agent],Sales_Teams[Manager])</f>
        <v>Dustin Brinkmann</v>
      </c>
      <c r="D8346" t="str">
        <f>_xlfn.XLOOKUP(Sales_Pipeline[[#This Row],[Manager]],Sales_Teams[Manager],Sales_Teams[Regional_Office])</f>
        <v>Central</v>
      </c>
      <c r="E8346" t="s">
        <v>76</v>
      </c>
      <c r="F8346" t="s">
        <v>182</v>
      </c>
      <c r="G8346" t="str">
        <f>IFERROR(_xlfn.XLOOKUP(Sales_Pipeline[[#This Row],[Account]],Accounts!$A$2:$A$86,Accounts!$F$2:$F$86),"")</f>
        <v>United States</v>
      </c>
      <c r="H8346" t="s">
        <v>8449</v>
      </c>
      <c r="K8346" s="8" t="str">
        <f>IF(Sales_Pipeline[[#This Row],[Close_Date]]="","",TEXT(Sales_Pipeline[[#This Row],[Close_Date]],"ddd"))</f>
        <v/>
      </c>
      <c r="L8346" s="8" t="str">
        <f>IF(Sales_Pipeline[[#This Row],[Close_Date]]="","",TEXT(Sales_Pipeline[[#This Row],[Close_Date]],"mmm"))</f>
        <v/>
      </c>
      <c r="M8346" s="8" t="str">
        <f>IF(Sales_Pipeline[[#This Row],[Close_Date]]="","","Q"&amp;ROUNDUP(MONTH(Sales_Pipeline[[#This Row],[Close_Date]])/3,0))</f>
        <v/>
      </c>
      <c r="N8346" s="2" t="str" cm="1">
        <f t="array" ref="N8346">IFERROR(_xlfn.IFS(Sales_Pipeline[[#This Row],[Deal_Stage]]="Won",_xlfn.XLOOKUP(Sales_Pipeline[[#This Row],[Product]],Products!$A$2:$A$8,Products!$C$2:$C$8),Sales_Pipeline[[#This Row],[Deal_Stage]]="Lost",_xlfn.XLOOKUP(Sales_Pipeline[[#This Row],[Product]],Products!$A$2:$A$8,Products!$C$2:$C$8)),"")</f>
        <v/>
      </c>
      <c r="O8346" s="2">
        <v>0</v>
      </c>
    </row>
    <row r="8347" spans="1:15" x14ac:dyDescent="0.3">
      <c r="A8347" t="s">
        <v>8494</v>
      </c>
      <c r="B8347" t="s">
        <v>3</v>
      </c>
      <c r="C8347" t="str">
        <f>_xlfn.XLOOKUP(Sales_Pipeline[[#This Row],[Sales_Agent]],Sales_Teams[Sales_Agent],Sales_Teams[Manager])</f>
        <v>Dustin Brinkmann</v>
      </c>
      <c r="D8347" t="str">
        <f>_xlfn.XLOOKUP(Sales_Pipeline[[#This Row],[Manager]],Sales_Teams[Manager],Sales_Teams[Regional_Office])</f>
        <v>Central</v>
      </c>
      <c r="E8347" t="s">
        <v>76</v>
      </c>
      <c r="F8347" t="s">
        <v>100</v>
      </c>
      <c r="G8347" t="str">
        <f>IFERROR(_xlfn.XLOOKUP(Sales_Pipeline[[#This Row],[Account]],Accounts!$A$2:$A$86,Accounts!$F$2:$F$86),"")</f>
        <v>United States</v>
      </c>
      <c r="H8347" t="s">
        <v>8449</v>
      </c>
      <c r="K8347" s="8" t="str">
        <f>IF(Sales_Pipeline[[#This Row],[Close_Date]]="","",TEXT(Sales_Pipeline[[#This Row],[Close_Date]],"ddd"))</f>
        <v/>
      </c>
      <c r="L8347" s="8" t="str">
        <f>IF(Sales_Pipeline[[#This Row],[Close_Date]]="","",TEXT(Sales_Pipeline[[#This Row],[Close_Date]],"mmm"))</f>
        <v/>
      </c>
      <c r="M8347" s="8" t="str">
        <f>IF(Sales_Pipeline[[#This Row],[Close_Date]]="","","Q"&amp;ROUNDUP(MONTH(Sales_Pipeline[[#This Row],[Close_Date]])/3,0))</f>
        <v/>
      </c>
      <c r="N8347" s="2" t="str" cm="1">
        <f t="array" ref="N8347">IFERROR(_xlfn.IFS(Sales_Pipeline[[#This Row],[Deal_Stage]]="Won",_xlfn.XLOOKUP(Sales_Pipeline[[#This Row],[Product]],Products!$A$2:$A$8,Products!$C$2:$C$8),Sales_Pipeline[[#This Row],[Deal_Stage]]="Lost",_xlfn.XLOOKUP(Sales_Pipeline[[#This Row],[Product]],Products!$A$2:$A$8,Products!$C$2:$C$8)),"")</f>
        <v/>
      </c>
      <c r="O8347" s="2">
        <v>0</v>
      </c>
    </row>
    <row r="8348" spans="1:15" x14ac:dyDescent="0.3">
      <c r="A8348" t="s">
        <v>8495</v>
      </c>
      <c r="B8348" t="s">
        <v>3</v>
      </c>
      <c r="C8348" t="str">
        <f>_xlfn.XLOOKUP(Sales_Pipeline[[#This Row],[Sales_Agent]],Sales_Teams[Sales_Agent],Sales_Teams[Manager])</f>
        <v>Dustin Brinkmann</v>
      </c>
      <c r="D8348" t="str">
        <f>_xlfn.XLOOKUP(Sales_Pipeline[[#This Row],[Manager]],Sales_Teams[Manager],Sales_Teams[Regional_Office])</f>
        <v>Central</v>
      </c>
      <c r="E8348" t="s">
        <v>76</v>
      </c>
      <c r="F8348" t="s">
        <v>333</v>
      </c>
      <c r="G8348" t="str">
        <f>IFERROR(_xlfn.XLOOKUP(Sales_Pipeline[[#This Row],[Account]],Accounts!$A$2:$A$86,Accounts!$F$2:$F$86),"")</f>
        <v>United States</v>
      </c>
      <c r="H8348" t="s">
        <v>8449</v>
      </c>
      <c r="K8348" s="8" t="str">
        <f>IF(Sales_Pipeline[[#This Row],[Close_Date]]="","",TEXT(Sales_Pipeline[[#This Row],[Close_Date]],"ddd"))</f>
        <v/>
      </c>
      <c r="L8348" s="8" t="str">
        <f>IF(Sales_Pipeline[[#This Row],[Close_Date]]="","",TEXT(Sales_Pipeline[[#This Row],[Close_Date]],"mmm"))</f>
        <v/>
      </c>
      <c r="M8348" s="8" t="str">
        <f>IF(Sales_Pipeline[[#This Row],[Close_Date]]="","","Q"&amp;ROUNDUP(MONTH(Sales_Pipeline[[#This Row],[Close_Date]])/3,0))</f>
        <v/>
      </c>
      <c r="N8348" s="2" t="str" cm="1">
        <f t="array" ref="N8348">IFERROR(_xlfn.IFS(Sales_Pipeline[[#This Row],[Deal_Stage]]="Won",_xlfn.XLOOKUP(Sales_Pipeline[[#This Row],[Product]],Products!$A$2:$A$8,Products!$C$2:$C$8),Sales_Pipeline[[#This Row],[Deal_Stage]]="Lost",_xlfn.XLOOKUP(Sales_Pipeline[[#This Row],[Product]],Products!$A$2:$A$8,Products!$C$2:$C$8)),"")</f>
        <v/>
      </c>
      <c r="O8348" s="2">
        <v>0</v>
      </c>
    </row>
    <row r="8349" spans="1:15" x14ac:dyDescent="0.3">
      <c r="A8349" t="s">
        <v>8496</v>
      </c>
      <c r="B8349" t="s">
        <v>3</v>
      </c>
      <c r="C8349" t="str">
        <f>_xlfn.XLOOKUP(Sales_Pipeline[[#This Row],[Sales_Agent]],Sales_Teams[Sales_Agent],Sales_Teams[Manager])</f>
        <v>Dustin Brinkmann</v>
      </c>
      <c r="D8349" t="str">
        <f>_xlfn.XLOOKUP(Sales_Pipeline[[#This Row],[Manager]],Sales_Teams[Manager],Sales_Teams[Regional_Office])</f>
        <v>Central</v>
      </c>
      <c r="E8349" t="s">
        <v>76</v>
      </c>
      <c r="F8349" t="s">
        <v>507</v>
      </c>
      <c r="G8349" t="str">
        <f>IFERROR(_xlfn.XLOOKUP(Sales_Pipeline[[#This Row],[Account]],Accounts!$A$2:$A$86,Accounts!$F$2:$F$86),"")</f>
        <v>Belgium</v>
      </c>
      <c r="H8349" t="s">
        <v>8449</v>
      </c>
      <c r="K8349" s="8" t="str">
        <f>IF(Sales_Pipeline[[#This Row],[Close_Date]]="","",TEXT(Sales_Pipeline[[#This Row],[Close_Date]],"ddd"))</f>
        <v/>
      </c>
      <c r="L8349" s="8" t="str">
        <f>IF(Sales_Pipeline[[#This Row],[Close_Date]]="","",TEXT(Sales_Pipeline[[#This Row],[Close_Date]],"mmm"))</f>
        <v/>
      </c>
      <c r="M8349" s="8" t="str">
        <f>IF(Sales_Pipeline[[#This Row],[Close_Date]]="","","Q"&amp;ROUNDUP(MONTH(Sales_Pipeline[[#This Row],[Close_Date]])/3,0))</f>
        <v/>
      </c>
      <c r="N8349" s="2" t="str" cm="1">
        <f t="array" ref="N8349">IFERROR(_xlfn.IFS(Sales_Pipeline[[#This Row],[Deal_Stage]]="Won",_xlfn.XLOOKUP(Sales_Pipeline[[#This Row],[Product]],Products!$A$2:$A$8,Products!$C$2:$C$8),Sales_Pipeline[[#This Row],[Deal_Stage]]="Lost",_xlfn.XLOOKUP(Sales_Pipeline[[#This Row],[Product]],Products!$A$2:$A$8,Products!$C$2:$C$8)),"")</f>
        <v/>
      </c>
      <c r="O8349" s="2">
        <v>0</v>
      </c>
    </row>
    <row r="8350" spans="1:15" x14ac:dyDescent="0.3">
      <c r="A8350" t="s">
        <v>8497</v>
      </c>
      <c r="B8350" t="s">
        <v>3</v>
      </c>
      <c r="C8350" t="str">
        <f>_xlfn.XLOOKUP(Sales_Pipeline[[#This Row],[Sales_Agent]],Sales_Teams[Sales_Agent],Sales_Teams[Manager])</f>
        <v>Dustin Brinkmann</v>
      </c>
      <c r="D8350" t="str">
        <f>_xlfn.XLOOKUP(Sales_Pipeline[[#This Row],[Manager]],Sales_Teams[Manager],Sales_Teams[Regional_Office])</f>
        <v>Central</v>
      </c>
      <c r="E8350" t="s">
        <v>76</v>
      </c>
      <c r="G8350" t="str">
        <f>IFERROR(_xlfn.XLOOKUP(Sales_Pipeline[[#This Row],[Account]],Accounts!$A$2:$A$86,Accounts!$F$2:$F$86),"")</f>
        <v/>
      </c>
      <c r="H8350" t="s">
        <v>8449</v>
      </c>
      <c r="K8350" s="8" t="str">
        <f>IF(Sales_Pipeline[[#This Row],[Close_Date]]="","",TEXT(Sales_Pipeline[[#This Row],[Close_Date]],"ddd"))</f>
        <v/>
      </c>
      <c r="L8350" s="8" t="str">
        <f>IF(Sales_Pipeline[[#This Row],[Close_Date]]="","",TEXT(Sales_Pipeline[[#This Row],[Close_Date]],"mmm"))</f>
        <v/>
      </c>
      <c r="M8350" s="8" t="str">
        <f>IF(Sales_Pipeline[[#This Row],[Close_Date]]="","","Q"&amp;ROUNDUP(MONTH(Sales_Pipeline[[#This Row],[Close_Date]])/3,0))</f>
        <v/>
      </c>
      <c r="N8350" s="2" t="str" cm="1">
        <f t="array" ref="N8350">IFERROR(_xlfn.IFS(Sales_Pipeline[[#This Row],[Deal_Stage]]="Won",_xlfn.XLOOKUP(Sales_Pipeline[[#This Row],[Product]],Products!$A$2:$A$8,Products!$C$2:$C$8),Sales_Pipeline[[#This Row],[Deal_Stage]]="Lost",_xlfn.XLOOKUP(Sales_Pipeline[[#This Row],[Product]],Products!$A$2:$A$8,Products!$C$2:$C$8)),"")</f>
        <v/>
      </c>
      <c r="O8350" s="2">
        <v>0</v>
      </c>
    </row>
    <row r="8351" spans="1:15" x14ac:dyDescent="0.3">
      <c r="A8351" t="s">
        <v>8498</v>
      </c>
      <c r="B8351" t="s">
        <v>3</v>
      </c>
      <c r="C8351" t="str">
        <f>_xlfn.XLOOKUP(Sales_Pipeline[[#This Row],[Sales_Agent]],Sales_Teams[Sales_Agent],Sales_Teams[Manager])</f>
        <v>Dustin Brinkmann</v>
      </c>
      <c r="D8351" t="str">
        <f>_xlfn.XLOOKUP(Sales_Pipeline[[#This Row],[Manager]],Sales_Teams[Manager],Sales_Teams[Regional_Office])</f>
        <v>Central</v>
      </c>
      <c r="E8351" t="s">
        <v>76</v>
      </c>
      <c r="G8351" t="str">
        <f>IFERROR(_xlfn.XLOOKUP(Sales_Pipeline[[#This Row],[Account]],Accounts!$A$2:$A$86,Accounts!$F$2:$F$86),"")</f>
        <v/>
      </c>
      <c r="H8351" t="s">
        <v>8449</v>
      </c>
      <c r="K8351" s="8" t="str">
        <f>IF(Sales_Pipeline[[#This Row],[Close_Date]]="","",TEXT(Sales_Pipeline[[#This Row],[Close_Date]],"ddd"))</f>
        <v/>
      </c>
      <c r="L8351" s="8" t="str">
        <f>IF(Sales_Pipeline[[#This Row],[Close_Date]]="","",TEXT(Sales_Pipeline[[#This Row],[Close_Date]],"mmm"))</f>
        <v/>
      </c>
      <c r="M8351" s="8" t="str">
        <f>IF(Sales_Pipeline[[#This Row],[Close_Date]]="","","Q"&amp;ROUNDUP(MONTH(Sales_Pipeline[[#This Row],[Close_Date]])/3,0))</f>
        <v/>
      </c>
      <c r="N8351" s="2" t="str" cm="1">
        <f t="array" ref="N8351">IFERROR(_xlfn.IFS(Sales_Pipeline[[#This Row],[Deal_Stage]]="Won",_xlfn.XLOOKUP(Sales_Pipeline[[#This Row],[Product]],Products!$A$2:$A$8,Products!$C$2:$C$8),Sales_Pipeline[[#This Row],[Deal_Stage]]="Lost",_xlfn.XLOOKUP(Sales_Pipeline[[#This Row],[Product]],Products!$A$2:$A$8,Products!$C$2:$C$8)),"")</f>
        <v/>
      </c>
      <c r="O8351" s="2">
        <v>0</v>
      </c>
    </row>
    <row r="8352" spans="1:15" x14ac:dyDescent="0.3">
      <c r="A8352" t="s">
        <v>8499</v>
      </c>
      <c r="B8352" t="s">
        <v>3</v>
      </c>
      <c r="C8352" t="str">
        <f>_xlfn.XLOOKUP(Sales_Pipeline[[#This Row],[Sales_Agent]],Sales_Teams[Sales_Agent],Sales_Teams[Manager])</f>
        <v>Dustin Brinkmann</v>
      </c>
      <c r="D8352" t="str">
        <f>_xlfn.XLOOKUP(Sales_Pipeline[[#This Row],[Manager]],Sales_Teams[Manager],Sales_Teams[Regional_Office])</f>
        <v>Central</v>
      </c>
      <c r="E8352" t="s">
        <v>76</v>
      </c>
      <c r="G8352" t="str">
        <f>IFERROR(_xlfn.XLOOKUP(Sales_Pipeline[[#This Row],[Account]],Accounts!$A$2:$A$86,Accounts!$F$2:$F$86),"")</f>
        <v/>
      </c>
      <c r="H8352" t="s">
        <v>8449</v>
      </c>
      <c r="K8352" s="8" t="str">
        <f>IF(Sales_Pipeline[[#This Row],[Close_Date]]="","",TEXT(Sales_Pipeline[[#This Row],[Close_Date]],"ddd"))</f>
        <v/>
      </c>
      <c r="L8352" s="8" t="str">
        <f>IF(Sales_Pipeline[[#This Row],[Close_Date]]="","",TEXT(Sales_Pipeline[[#This Row],[Close_Date]],"mmm"))</f>
        <v/>
      </c>
      <c r="M8352" s="8" t="str">
        <f>IF(Sales_Pipeline[[#This Row],[Close_Date]]="","","Q"&amp;ROUNDUP(MONTH(Sales_Pipeline[[#This Row],[Close_Date]])/3,0))</f>
        <v/>
      </c>
      <c r="N8352" s="2" t="str" cm="1">
        <f t="array" ref="N8352">IFERROR(_xlfn.IFS(Sales_Pipeline[[#This Row],[Deal_Stage]]="Won",_xlfn.XLOOKUP(Sales_Pipeline[[#This Row],[Product]],Products!$A$2:$A$8,Products!$C$2:$C$8),Sales_Pipeline[[#This Row],[Deal_Stage]]="Lost",_xlfn.XLOOKUP(Sales_Pipeline[[#This Row],[Product]],Products!$A$2:$A$8,Products!$C$2:$C$8)),"")</f>
        <v/>
      </c>
      <c r="O8352" s="2">
        <v>0</v>
      </c>
    </row>
    <row r="8353" spans="1:15" x14ac:dyDescent="0.3">
      <c r="A8353" t="s">
        <v>8500</v>
      </c>
      <c r="B8353" t="s">
        <v>3</v>
      </c>
      <c r="C8353" t="str">
        <f>_xlfn.XLOOKUP(Sales_Pipeline[[#This Row],[Sales_Agent]],Sales_Teams[Sales_Agent],Sales_Teams[Manager])</f>
        <v>Dustin Brinkmann</v>
      </c>
      <c r="D8353" t="str">
        <f>_xlfn.XLOOKUP(Sales_Pipeline[[#This Row],[Manager]],Sales_Teams[Manager],Sales_Teams[Regional_Office])</f>
        <v>Central</v>
      </c>
      <c r="E8353" t="s">
        <v>76</v>
      </c>
      <c r="G8353" t="str">
        <f>IFERROR(_xlfn.XLOOKUP(Sales_Pipeline[[#This Row],[Account]],Accounts!$A$2:$A$86,Accounts!$F$2:$F$86),"")</f>
        <v/>
      </c>
      <c r="H8353" t="s">
        <v>8449</v>
      </c>
      <c r="K8353" s="8" t="str">
        <f>IF(Sales_Pipeline[[#This Row],[Close_Date]]="","",TEXT(Sales_Pipeline[[#This Row],[Close_Date]],"ddd"))</f>
        <v/>
      </c>
      <c r="L8353" s="8" t="str">
        <f>IF(Sales_Pipeline[[#This Row],[Close_Date]]="","",TEXT(Sales_Pipeline[[#This Row],[Close_Date]],"mmm"))</f>
        <v/>
      </c>
      <c r="M8353" s="8" t="str">
        <f>IF(Sales_Pipeline[[#This Row],[Close_Date]]="","","Q"&amp;ROUNDUP(MONTH(Sales_Pipeline[[#This Row],[Close_Date]])/3,0))</f>
        <v/>
      </c>
      <c r="N8353" s="2" t="str" cm="1">
        <f t="array" ref="N8353">IFERROR(_xlfn.IFS(Sales_Pipeline[[#This Row],[Deal_Stage]]="Won",_xlfn.XLOOKUP(Sales_Pipeline[[#This Row],[Product]],Products!$A$2:$A$8,Products!$C$2:$C$8),Sales_Pipeline[[#This Row],[Deal_Stage]]="Lost",_xlfn.XLOOKUP(Sales_Pipeline[[#This Row],[Product]],Products!$A$2:$A$8,Products!$C$2:$C$8)),"")</f>
        <v/>
      </c>
      <c r="O8353" s="2">
        <v>0</v>
      </c>
    </row>
    <row r="8354" spans="1:15" x14ac:dyDescent="0.3">
      <c r="A8354" t="s">
        <v>8501</v>
      </c>
      <c r="B8354" t="s">
        <v>3</v>
      </c>
      <c r="C8354" t="str">
        <f>_xlfn.XLOOKUP(Sales_Pipeline[[#This Row],[Sales_Agent]],Sales_Teams[Sales_Agent],Sales_Teams[Manager])</f>
        <v>Dustin Brinkmann</v>
      </c>
      <c r="D8354" t="str">
        <f>_xlfn.XLOOKUP(Sales_Pipeline[[#This Row],[Manager]],Sales_Teams[Manager],Sales_Teams[Regional_Office])</f>
        <v>Central</v>
      </c>
      <c r="E8354" t="s">
        <v>76</v>
      </c>
      <c r="G8354" t="str">
        <f>IFERROR(_xlfn.XLOOKUP(Sales_Pipeline[[#This Row],[Account]],Accounts!$A$2:$A$86,Accounts!$F$2:$F$86),"")</f>
        <v/>
      </c>
      <c r="H8354" t="s">
        <v>8449</v>
      </c>
      <c r="K8354" s="8" t="str">
        <f>IF(Sales_Pipeline[[#This Row],[Close_Date]]="","",TEXT(Sales_Pipeline[[#This Row],[Close_Date]],"ddd"))</f>
        <v/>
      </c>
      <c r="L8354" s="8" t="str">
        <f>IF(Sales_Pipeline[[#This Row],[Close_Date]]="","",TEXT(Sales_Pipeline[[#This Row],[Close_Date]],"mmm"))</f>
        <v/>
      </c>
      <c r="M8354" s="8" t="str">
        <f>IF(Sales_Pipeline[[#This Row],[Close_Date]]="","","Q"&amp;ROUNDUP(MONTH(Sales_Pipeline[[#This Row],[Close_Date]])/3,0))</f>
        <v/>
      </c>
      <c r="N8354" s="2" t="str" cm="1">
        <f t="array" ref="N8354">IFERROR(_xlfn.IFS(Sales_Pipeline[[#This Row],[Deal_Stage]]="Won",_xlfn.XLOOKUP(Sales_Pipeline[[#This Row],[Product]],Products!$A$2:$A$8,Products!$C$2:$C$8),Sales_Pipeline[[#This Row],[Deal_Stage]]="Lost",_xlfn.XLOOKUP(Sales_Pipeline[[#This Row],[Product]],Products!$A$2:$A$8,Products!$C$2:$C$8)),"")</f>
        <v/>
      </c>
      <c r="O8354" s="2">
        <v>0</v>
      </c>
    </row>
    <row r="8355" spans="1:15" x14ac:dyDescent="0.3">
      <c r="A8355" t="s">
        <v>8502</v>
      </c>
      <c r="B8355" t="s">
        <v>3</v>
      </c>
      <c r="C8355" t="str">
        <f>_xlfn.XLOOKUP(Sales_Pipeline[[#This Row],[Sales_Agent]],Sales_Teams[Sales_Agent],Sales_Teams[Manager])</f>
        <v>Dustin Brinkmann</v>
      </c>
      <c r="D8355" t="str">
        <f>_xlfn.XLOOKUP(Sales_Pipeline[[#This Row],[Manager]],Sales_Teams[Manager],Sales_Teams[Regional_Office])</f>
        <v>Central</v>
      </c>
      <c r="E8355" t="s">
        <v>76</v>
      </c>
      <c r="G8355" t="str">
        <f>IFERROR(_xlfn.XLOOKUP(Sales_Pipeline[[#This Row],[Account]],Accounts!$A$2:$A$86,Accounts!$F$2:$F$86),"")</f>
        <v/>
      </c>
      <c r="H8355" t="s">
        <v>8449</v>
      </c>
      <c r="K8355" s="8" t="str">
        <f>IF(Sales_Pipeline[[#This Row],[Close_Date]]="","",TEXT(Sales_Pipeline[[#This Row],[Close_Date]],"ddd"))</f>
        <v/>
      </c>
      <c r="L8355" s="8" t="str">
        <f>IF(Sales_Pipeline[[#This Row],[Close_Date]]="","",TEXT(Sales_Pipeline[[#This Row],[Close_Date]],"mmm"))</f>
        <v/>
      </c>
      <c r="M8355" s="8" t="str">
        <f>IF(Sales_Pipeline[[#This Row],[Close_Date]]="","","Q"&amp;ROUNDUP(MONTH(Sales_Pipeline[[#This Row],[Close_Date]])/3,0))</f>
        <v/>
      </c>
      <c r="N8355" s="2" t="str" cm="1">
        <f t="array" ref="N8355">IFERROR(_xlfn.IFS(Sales_Pipeline[[#This Row],[Deal_Stage]]="Won",_xlfn.XLOOKUP(Sales_Pipeline[[#This Row],[Product]],Products!$A$2:$A$8,Products!$C$2:$C$8),Sales_Pipeline[[#This Row],[Deal_Stage]]="Lost",_xlfn.XLOOKUP(Sales_Pipeline[[#This Row],[Product]],Products!$A$2:$A$8,Products!$C$2:$C$8)),"")</f>
        <v/>
      </c>
      <c r="O8355" s="2">
        <v>0</v>
      </c>
    </row>
    <row r="8356" spans="1:15" x14ac:dyDescent="0.3">
      <c r="A8356" t="s">
        <v>8503</v>
      </c>
      <c r="B8356" t="s">
        <v>3</v>
      </c>
      <c r="C8356" t="str">
        <f>_xlfn.XLOOKUP(Sales_Pipeline[[#This Row],[Sales_Agent]],Sales_Teams[Sales_Agent],Sales_Teams[Manager])</f>
        <v>Dustin Brinkmann</v>
      </c>
      <c r="D8356" t="str">
        <f>_xlfn.XLOOKUP(Sales_Pipeline[[#This Row],[Manager]],Sales_Teams[Manager],Sales_Teams[Regional_Office])</f>
        <v>Central</v>
      </c>
      <c r="E8356" t="s">
        <v>76</v>
      </c>
      <c r="G8356" t="str">
        <f>IFERROR(_xlfn.XLOOKUP(Sales_Pipeline[[#This Row],[Account]],Accounts!$A$2:$A$86,Accounts!$F$2:$F$86),"")</f>
        <v/>
      </c>
      <c r="H8356" t="s">
        <v>8449</v>
      </c>
      <c r="K8356" s="8" t="str">
        <f>IF(Sales_Pipeline[[#This Row],[Close_Date]]="","",TEXT(Sales_Pipeline[[#This Row],[Close_Date]],"ddd"))</f>
        <v/>
      </c>
      <c r="L8356" s="8" t="str">
        <f>IF(Sales_Pipeline[[#This Row],[Close_Date]]="","",TEXT(Sales_Pipeline[[#This Row],[Close_Date]],"mmm"))</f>
        <v/>
      </c>
      <c r="M8356" s="8" t="str">
        <f>IF(Sales_Pipeline[[#This Row],[Close_Date]]="","","Q"&amp;ROUNDUP(MONTH(Sales_Pipeline[[#This Row],[Close_Date]])/3,0))</f>
        <v/>
      </c>
      <c r="N8356" s="2" t="str" cm="1">
        <f t="array" ref="N8356">IFERROR(_xlfn.IFS(Sales_Pipeline[[#This Row],[Deal_Stage]]="Won",_xlfn.XLOOKUP(Sales_Pipeline[[#This Row],[Product]],Products!$A$2:$A$8,Products!$C$2:$C$8),Sales_Pipeline[[#This Row],[Deal_Stage]]="Lost",_xlfn.XLOOKUP(Sales_Pipeline[[#This Row],[Product]],Products!$A$2:$A$8,Products!$C$2:$C$8)),"")</f>
        <v/>
      </c>
      <c r="O8356" s="2">
        <v>0</v>
      </c>
    </row>
    <row r="8357" spans="1:15" x14ac:dyDescent="0.3">
      <c r="A8357" t="s">
        <v>8504</v>
      </c>
      <c r="B8357" t="s">
        <v>6</v>
      </c>
      <c r="C8357" t="str">
        <f>_xlfn.XLOOKUP(Sales_Pipeline[[#This Row],[Sales_Agent]],Sales_Teams[Sales_Agent],Sales_Teams[Manager])</f>
        <v>Dustin Brinkmann</v>
      </c>
      <c r="D8357" t="str">
        <f>_xlfn.XLOOKUP(Sales_Pipeline[[#This Row],[Manager]],Sales_Teams[Manager],Sales_Teams[Regional_Office])</f>
        <v>Central</v>
      </c>
      <c r="E8357" t="s">
        <v>63</v>
      </c>
      <c r="F8357" t="s">
        <v>100</v>
      </c>
      <c r="G8357" t="str">
        <f>IFERROR(_xlfn.XLOOKUP(Sales_Pipeline[[#This Row],[Account]],Accounts!$A$2:$A$86,Accounts!$F$2:$F$86),"")</f>
        <v>United States</v>
      </c>
      <c r="H8357" t="s">
        <v>8449</v>
      </c>
      <c r="K8357" s="8" t="str">
        <f>IF(Sales_Pipeline[[#This Row],[Close_Date]]="","",TEXT(Sales_Pipeline[[#This Row],[Close_Date]],"ddd"))</f>
        <v/>
      </c>
      <c r="L8357" s="8" t="str">
        <f>IF(Sales_Pipeline[[#This Row],[Close_Date]]="","",TEXT(Sales_Pipeline[[#This Row],[Close_Date]],"mmm"))</f>
        <v/>
      </c>
      <c r="M8357" s="8" t="str">
        <f>IF(Sales_Pipeline[[#This Row],[Close_Date]]="","","Q"&amp;ROUNDUP(MONTH(Sales_Pipeline[[#This Row],[Close_Date]])/3,0))</f>
        <v/>
      </c>
      <c r="N8357" s="2" t="str" cm="1">
        <f t="array" ref="N8357">IFERROR(_xlfn.IFS(Sales_Pipeline[[#This Row],[Deal_Stage]]="Won",_xlfn.XLOOKUP(Sales_Pipeline[[#This Row],[Product]],Products!$A$2:$A$8,Products!$C$2:$C$8),Sales_Pipeline[[#This Row],[Deal_Stage]]="Lost",_xlfn.XLOOKUP(Sales_Pipeline[[#This Row],[Product]],Products!$A$2:$A$8,Products!$C$2:$C$8)),"")</f>
        <v/>
      </c>
      <c r="O8357" s="2">
        <v>0</v>
      </c>
    </row>
    <row r="8358" spans="1:15" x14ac:dyDescent="0.3">
      <c r="A8358" t="s">
        <v>8505</v>
      </c>
      <c r="B8358" t="s">
        <v>6</v>
      </c>
      <c r="C8358" t="str">
        <f>_xlfn.XLOOKUP(Sales_Pipeline[[#This Row],[Sales_Agent]],Sales_Teams[Sales_Agent],Sales_Teams[Manager])</f>
        <v>Dustin Brinkmann</v>
      </c>
      <c r="D8358" t="str">
        <f>_xlfn.XLOOKUP(Sales_Pipeline[[#This Row],[Manager]],Sales_Teams[Manager],Sales_Teams[Regional_Office])</f>
        <v>Central</v>
      </c>
      <c r="E8358" t="s">
        <v>63</v>
      </c>
      <c r="G8358" t="str">
        <f>IFERROR(_xlfn.XLOOKUP(Sales_Pipeline[[#This Row],[Account]],Accounts!$A$2:$A$86,Accounts!$F$2:$F$86),"")</f>
        <v/>
      </c>
      <c r="H8358" t="s">
        <v>8449</v>
      </c>
      <c r="K8358" s="8" t="str">
        <f>IF(Sales_Pipeline[[#This Row],[Close_Date]]="","",TEXT(Sales_Pipeline[[#This Row],[Close_Date]],"ddd"))</f>
        <v/>
      </c>
      <c r="L8358" s="8" t="str">
        <f>IF(Sales_Pipeline[[#This Row],[Close_Date]]="","",TEXT(Sales_Pipeline[[#This Row],[Close_Date]],"mmm"))</f>
        <v/>
      </c>
      <c r="M8358" s="8" t="str">
        <f>IF(Sales_Pipeline[[#This Row],[Close_Date]]="","","Q"&amp;ROUNDUP(MONTH(Sales_Pipeline[[#This Row],[Close_Date]])/3,0))</f>
        <v/>
      </c>
      <c r="N8358" s="2" t="str" cm="1">
        <f t="array" ref="N8358">IFERROR(_xlfn.IFS(Sales_Pipeline[[#This Row],[Deal_Stage]]="Won",_xlfn.XLOOKUP(Sales_Pipeline[[#This Row],[Product]],Products!$A$2:$A$8,Products!$C$2:$C$8),Sales_Pipeline[[#This Row],[Deal_Stage]]="Lost",_xlfn.XLOOKUP(Sales_Pipeline[[#This Row],[Product]],Products!$A$2:$A$8,Products!$C$2:$C$8)),"")</f>
        <v/>
      </c>
      <c r="O8358" s="2">
        <v>0</v>
      </c>
    </row>
    <row r="8359" spans="1:15" x14ac:dyDescent="0.3">
      <c r="A8359" t="s">
        <v>8506</v>
      </c>
      <c r="B8359" t="s">
        <v>6</v>
      </c>
      <c r="C8359" t="str">
        <f>_xlfn.XLOOKUP(Sales_Pipeline[[#This Row],[Sales_Agent]],Sales_Teams[Sales_Agent],Sales_Teams[Manager])</f>
        <v>Dustin Brinkmann</v>
      </c>
      <c r="D8359" t="str">
        <f>_xlfn.XLOOKUP(Sales_Pipeline[[#This Row],[Manager]],Sales_Teams[Manager],Sales_Teams[Regional_Office])</f>
        <v>Central</v>
      </c>
      <c r="E8359" t="s">
        <v>55</v>
      </c>
      <c r="G8359" t="str">
        <f>IFERROR(_xlfn.XLOOKUP(Sales_Pipeline[[#This Row],[Account]],Accounts!$A$2:$A$86,Accounts!$F$2:$F$86),"")</f>
        <v/>
      </c>
      <c r="H8359" t="s">
        <v>8449</v>
      </c>
      <c r="K8359" s="8" t="str">
        <f>IF(Sales_Pipeline[[#This Row],[Close_Date]]="","",TEXT(Sales_Pipeline[[#This Row],[Close_Date]],"ddd"))</f>
        <v/>
      </c>
      <c r="L8359" s="8" t="str">
        <f>IF(Sales_Pipeline[[#This Row],[Close_Date]]="","",TEXT(Sales_Pipeline[[#This Row],[Close_Date]],"mmm"))</f>
        <v/>
      </c>
      <c r="M8359" s="8" t="str">
        <f>IF(Sales_Pipeline[[#This Row],[Close_Date]]="","","Q"&amp;ROUNDUP(MONTH(Sales_Pipeline[[#This Row],[Close_Date]])/3,0))</f>
        <v/>
      </c>
      <c r="N8359" s="2" t="str" cm="1">
        <f t="array" ref="N8359">IFERROR(_xlfn.IFS(Sales_Pipeline[[#This Row],[Deal_Stage]]="Won",_xlfn.XLOOKUP(Sales_Pipeline[[#This Row],[Product]],Products!$A$2:$A$8,Products!$C$2:$C$8),Sales_Pipeline[[#This Row],[Deal_Stage]]="Lost",_xlfn.XLOOKUP(Sales_Pipeline[[#This Row],[Product]],Products!$A$2:$A$8,Products!$C$2:$C$8)),"")</f>
        <v/>
      </c>
      <c r="O8359" s="2">
        <v>0</v>
      </c>
    </row>
    <row r="8360" spans="1:15" x14ac:dyDescent="0.3">
      <c r="A8360" t="s">
        <v>8507</v>
      </c>
      <c r="B8360" t="s">
        <v>6</v>
      </c>
      <c r="C8360" t="str">
        <f>_xlfn.XLOOKUP(Sales_Pipeline[[#This Row],[Sales_Agent]],Sales_Teams[Sales_Agent],Sales_Teams[Manager])</f>
        <v>Dustin Brinkmann</v>
      </c>
      <c r="D8360" t="str">
        <f>_xlfn.XLOOKUP(Sales_Pipeline[[#This Row],[Manager]],Sales_Teams[Manager],Sales_Teams[Regional_Office])</f>
        <v>Central</v>
      </c>
      <c r="E8360" t="s">
        <v>55</v>
      </c>
      <c r="G8360" t="str">
        <f>IFERROR(_xlfn.XLOOKUP(Sales_Pipeline[[#This Row],[Account]],Accounts!$A$2:$A$86,Accounts!$F$2:$F$86),"")</f>
        <v/>
      </c>
      <c r="H8360" t="s">
        <v>8449</v>
      </c>
      <c r="K8360" s="8" t="str">
        <f>IF(Sales_Pipeline[[#This Row],[Close_Date]]="","",TEXT(Sales_Pipeline[[#This Row],[Close_Date]],"ddd"))</f>
        <v/>
      </c>
      <c r="L8360" s="8" t="str">
        <f>IF(Sales_Pipeline[[#This Row],[Close_Date]]="","",TEXT(Sales_Pipeline[[#This Row],[Close_Date]],"mmm"))</f>
        <v/>
      </c>
      <c r="M8360" s="8" t="str">
        <f>IF(Sales_Pipeline[[#This Row],[Close_Date]]="","","Q"&amp;ROUNDUP(MONTH(Sales_Pipeline[[#This Row],[Close_Date]])/3,0))</f>
        <v/>
      </c>
      <c r="N8360" s="2" t="str" cm="1">
        <f t="array" ref="N8360">IFERROR(_xlfn.IFS(Sales_Pipeline[[#This Row],[Deal_Stage]]="Won",_xlfn.XLOOKUP(Sales_Pipeline[[#This Row],[Product]],Products!$A$2:$A$8,Products!$C$2:$C$8),Sales_Pipeline[[#This Row],[Deal_Stage]]="Lost",_xlfn.XLOOKUP(Sales_Pipeline[[#This Row],[Product]],Products!$A$2:$A$8,Products!$C$2:$C$8)),"")</f>
        <v/>
      </c>
      <c r="O8360" s="2">
        <v>0</v>
      </c>
    </row>
    <row r="8361" spans="1:15" x14ac:dyDescent="0.3">
      <c r="A8361" t="s">
        <v>8508</v>
      </c>
      <c r="B8361" t="s">
        <v>6</v>
      </c>
      <c r="C8361" t="str">
        <f>_xlfn.XLOOKUP(Sales_Pipeline[[#This Row],[Sales_Agent]],Sales_Teams[Sales_Agent],Sales_Teams[Manager])</f>
        <v>Dustin Brinkmann</v>
      </c>
      <c r="D8361" t="str">
        <f>_xlfn.XLOOKUP(Sales_Pipeline[[#This Row],[Manager]],Sales_Teams[Manager],Sales_Teams[Regional_Office])</f>
        <v>Central</v>
      </c>
      <c r="E8361" t="s">
        <v>55</v>
      </c>
      <c r="G8361" t="str">
        <f>IFERROR(_xlfn.XLOOKUP(Sales_Pipeline[[#This Row],[Account]],Accounts!$A$2:$A$86,Accounts!$F$2:$F$86),"")</f>
        <v/>
      </c>
      <c r="H8361" t="s">
        <v>8449</v>
      </c>
      <c r="K8361" s="8" t="str">
        <f>IF(Sales_Pipeline[[#This Row],[Close_Date]]="","",TEXT(Sales_Pipeline[[#This Row],[Close_Date]],"ddd"))</f>
        <v/>
      </c>
      <c r="L8361" s="8" t="str">
        <f>IF(Sales_Pipeline[[#This Row],[Close_Date]]="","",TEXT(Sales_Pipeline[[#This Row],[Close_Date]],"mmm"))</f>
        <v/>
      </c>
      <c r="M8361" s="8" t="str">
        <f>IF(Sales_Pipeline[[#This Row],[Close_Date]]="","","Q"&amp;ROUNDUP(MONTH(Sales_Pipeline[[#This Row],[Close_Date]])/3,0))</f>
        <v/>
      </c>
      <c r="N8361" s="2" t="str" cm="1">
        <f t="array" ref="N8361">IFERROR(_xlfn.IFS(Sales_Pipeline[[#This Row],[Deal_Stage]]="Won",_xlfn.XLOOKUP(Sales_Pipeline[[#This Row],[Product]],Products!$A$2:$A$8,Products!$C$2:$C$8),Sales_Pipeline[[#This Row],[Deal_Stage]]="Lost",_xlfn.XLOOKUP(Sales_Pipeline[[#This Row],[Product]],Products!$A$2:$A$8,Products!$C$2:$C$8)),"")</f>
        <v/>
      </c>
      <c r="O8361" s="2">
        <v>0</v>
      </c>
    </row>
    <row r="8362" spans="1:15" x14ac:dyDescent="0.3">
      <c r="A8362" t="s">
        <v>8509</v>
      </c>
      <c r="B8362" t="s">
        <v>6</v>
      </c>
      <c r="C8362" t="str">
        <f>_xlfn.XLOOKUP(Sales_Pipeline[[#This Row],[Sales_Agent]],Sales_Teams[Sales_Agent],Sales_Teams[Manager])</f>
        <v>Dustin Brinkmann</v>
      </c>
      <c r="D8362" t="str">
        <f>_xlfn.XLOOKUP(Sales_Pipeline[[#This Row],[Manager]],Sales_Teams[Manager],Sales_Teams[Regional_Office])</f>
        <v>Central</v>
      </c>
      <c r="E8362" t="s">
        <v>84</v>
      </c>
      <c r="F8362" t="s">
        <v>85</v>
      </c>
      <c r="G8362" t="str">
        <f>IFERROR(_xlfn.XLOOKUP(Sales_Pipeline[[#This Row],[Account]],Accounts!$A$2:$A$86,Accounts!$F$2:$F$86),"")</f>
        <v>Poland</v>
      </c>
      <c r="H8362" t="s">
        <v>8449</v>
      </c>
      <c r="K8362" s="8" t="str">
        <f>IF(Sales_Pipeline[[#This Row],[Close_Date]]="","",TEXT(Sales_Pipeline[[#This Row],[Close_Date]],"ddd"))</f>
        <v/>
      </c>
      <c r="L8362" s="8" t="str">
        <f>IF(Sales_Pipeline[[#This Row],[Close_Date]]="","",TEXT(Sales_Pipeline[[#This Row],[Close_Date]],"mmm"))</f>
        <v/>
      </c>
      <c r="M8362" s="8" t="str">
        <f>IF(Sales_Pipeline[[#This Row],[Close_Date]]="","","Q"&amp;ROUNDUP(MONTH(Sales_Pipeline[[#This Row],[Close_Date]])/3,0))</f>
        <v/>
      </c>
      <c r="N8362" s="2" t="str" cm="1">
        <f t="array" ref="N8362">IFERROR(_xlfn.IFS(Sales_Pipeline[[#This Row],[Deal_Stage]]="Won",_xlfn.XLOOKUP(Sales_Pipeline[[#This Row],[Product]],Products!$A$2:$A$8,Products!$C$2:$C$8),Sales_Pipeline[[#This Row],[Deal_Stage]]="Lost",_xlfn.XLOOKUP(Sales_Pipeline[[#This Row],[Product]],Products!$A$2:$A$8,Products!$C$2:$C$8)),"")</f>
        <v/>
      </c>
      <c r="O8362" s="2">
        <v>0</v>
      </c>
    </row>
    <row r="8363" spans="1:15" x14ac:dyDescent="0.3">
      <c r="A8363" t="s">
        <v>8510</v>
      </c>
      <c r="B8363" t="s">
        <v>6</v>
      </c>
      <c r="C8363" t="str">
        <f>_xlfn.XLOOKUP(Sales_Pipeline[[#This Row],[Sales_Agent]],Sales_Teams[Sales_Agent],Sales_Teams[Manager])</f>
        <v>Dustin Brinkmann</v>
      </c>
      <c r="D8363" t="str">
        <f>_xlfn.XLOOKUP(Sales_Pipeline[[#This Row],[Manager]],Sales_Teams[Manager],Sales_Teams[Regional_Office])</f>
        <v>Central</v>
      </c>
      <c r="E8363" t="s">
        <v>84</v>
      </c>
      <c r="G8363" t="str">
        <f>IFERROR(_xlfn.XLOOKUP(Sales_Pipeline[[#This Row],[Account]],Accounts!$A$2:$A$86,Accounts!$F$2:$F$86),"")</f>
        <v/>
      </c>
      <c r="H8363" t="s">
        <v>8449</v>
      </c>
      <c r="K8363" s="8" t="str">
        <f>IF(Sales_Pipeline[[#This Row],[Close_Date]]="","",TEXT(Sales_Pipeline[[#This Row],[Close_Date]],"ddd"))</f>
        <v/>
      </c>
      <c r="L8363" s="8" t="str">
        <f>IF(Sales_Pipeline[[#This Row],[Close_Date]]="","",TEXT(Sales_Pipeline[[#This Row],[Close_Date]],"mmm"))</f>
        <v/>
      </c>
      <c r="M8363" s="8" t="str">
        <f>IF(Sales_Pipeline[[#This Row],[Close_Date]]="","","Q"&amp;ROUNDUP(MONTH(Sales_Pipeline[[#This Row],[Close_Date]])/3,0))</f>
        <v/>
      </c>
      <c r="N8363" s="2" t="str" cm="1">
        <f t="array" ref="N8363">IFERROR(_xlfn.IFS(Sales_Pipeline[[#This Row],[Deal_Stage]]="Won",_xlfn.XLOOKUP(Sales_Pipeline[[#This Row],[Product]],Products!$A$2:$A$8,Products!$C$2:$C$8),Sales_Pipeline[[#This Row],[Deal_Stage]]="Lost",_xlfn.XLOOKUP(Sales_Pipeline[[#This Row],[Product]],Products!$A$2:$A$8,Products!$C$2:$C$8)),"")</f>
        <v/>
      </c>
      <c r="O8363" s="2">
        <v>0</v>
      </c>
    </row>
    <row r="8364" spans="1:15" x14ac:dyDescent="0.3">
      <c r="A8364" t="s">
        <v>8511</v>
      </c>
      <c r="B8364" t="s">
        <v>6</v>
      </c>
      <c r="C8364" t="str">
        <f>_xlfn.XLOOKUP(Sales_Pipeline[[#This Row],[Sales_Agent]],Sales_Teams[Sales_Agent],Sales_Teams[Manager])</f>
        <v>Dustin Brinkmann</v>
      </c>
      <c r="D8364" t="str">
        <f>_xlfn.XLOOKUP(Sales_Pipeline[[#This Row],[Manager]],Sales_Teams[Manager],Sales_Teams[Regional_Office])</f>
        <v>Central</v>
      </c>
      <c r="E8364" t="s">
        <v>84</v>
      </c>
      <c r="G8364" t="str">
        <f>IFERROR(_xlfn.XLOOKUP(Sales_Pipeline[[#This Row],[Account]],Accounts!$A$2:$A$86,Accounts!$F$2:$F$86),"")</f>
        <v/>
      </c>
      <c r="H8364" t="s">
        <v>8449</v>
      </c>
      <c r="K8364" s="8" t="str">
        <f>IF(Sales_Pipeline[[#This Row],[Close_Date]]="","",TEXT(Sales_Pipeline[[#This Row],[Close_Date]],"ddd"))</f>
        <v/>
      </c>
      <c r="L8364" s="8" t="str">
        <f>IF(Sales_Pipeline[[#This Row],[Close_Date]]="","",TEXT(Sales_Pipeline[[#This Row],[Close_Date]],"mmm"))</f>
        <v/>
      </c>
      <c r="M8364" s="8" t="str">
        <f>IF(Sales_Pipeline[[#This Row],[Close_Date]]="","","Q"&amp;ROUNDUP(MONTH(Sales_Pipeline[[#This Row],[Close_Date]])/3,0))</f>
        <v/>
      </c>
      <c r="N8364" s="2" t="str" cm="1">
        <f t="array" ref="N8364">IFERROR(_xlfn.IFS(Sales_Pipeline[[#This Row],[Deal_Stage]]="Won",_xlfn.XLOOKUP(Sales_Pipeline[[#This Row],[Product]],Products!$A$2:$A$8,Products!$C$2:$C$8),Sales_Pipeline[[#This Row],[Deal_Stage]]="Lost",_xlfn.XLOOKUP(Sales_Pipeline[[#This Row],[Product]],Products!$A$2:$A$8,Products!$C$2:$C$8)),"")</f>
        <v/>
      </c>
      <c r="O8364" s="2">
        <v>0</v>
      </c>
    </row>
    <row r="8365" spans="1:15" x14ac:dyDescent="0.3">
      <c r="A8365" t="s">
        <v>8512</v>
      </c>
      <c r="B8365" t="s">
        <v>6</v>
      </c>
      <c r="C8365" t="str">
        <f>_xlfn.XLOOKUP(Sales_Pipeline[[#This Row],[Sales_Agent]],Sales_Teams[Sales_Agent],Sales_Teams[Manager])</f>
        <v>Dustin Brinkmann</v>
      </c>
      <c r="D8365" t="str">
        <f>_xlfn.XLOOKUP(Sales_Pipeline[[#This Row],[Manager]],Sales_Teams[Manager],Sales_Teams[Regional_Office])</f>
        <v>Central</v>
      </c>
      <c r="E8365" t="s">
        <v>84</v>
      </c>
      <c r="G8365" t="str">
        <f>IFERROR(_xlfn.XLOOKUP(Sales_Pipeline[[#This Row],[Account]],Accounts!$A$2:$A$86,Accounts!$F$2:$F$86),"")</f>
        <v/>
      </c>
      <c r="H8365" t="s">
        <v>8449</v>
      </c>
      <c r="K8365" s="8" t="str">
        <f>IF(Sales_Pipeline[[#This Row],[Close_Date]]="","",TEXT(Sales_Pipeline[[#This Row],[Close_Date]],"ddd"))</f>
        <v/>
      </c>
      <c r="L8365" s="8" t="str">
        <f>IF(Sales_Pipeline[[#This Row],[Close_Date]]="","",TEXT(Sales_Pipeline[[#This Row],[Close_Date]],"mmm"))</f>
        <v/>
      </c>
      <c r="M8365" s="8" t="str">
        <f>IF(Sales_Pipeline[[#This Row],[Close_Date]]="","","Q"&amp;ROUNDUP(MONTH(Sales_Pipeline[[#This Row],[Close_Date]])/3,0))</f>
        <v/>
      </c>
      <c r="N8365" s="2" t="str" cm="1">
        <f t="array" ref="N8365">IFERROR(_xlfn.IFS(Sales_Pipeline[[#This Row],[Deal_Stage]]="Won",_xlfn.XLOOKUP(Sales_Pipeline[[#This Row],[Product]],Products!$A$2:$A$8,Products!$C$2:$C$8),Sales_Pipeline[[#This Row],[Deal_Stage]]="Lost",_xlfn.XLOOKUP(Sales_Pipeline[[#This Row],[Product]],Products!$A$2:$A$8,Products!$C$2:$C$8)),"")</f>
        <v/>
      </c>
      <c r="O8365" s="2">
        <v>0</v>
      </c>
    </row>
    <row r="8366" spans="1:15" x14ac:dyDescent="0.3">
      <c r="A8366" t="s">
        <v>8513</v>
      </c>
      <c r="B8366" t="s">
        <v>6</v>
      </c>
      <c r="C8366" t="str">
        <f>_xlfn.XLOOKUP(Sales_Pipeline[[#This Row],[Sales_Agent]],Sales_Teams[Sales_Agent],Sales_Teams[Manager])</f>
        <v>Dustin Brinkmann</v>
      </c>
      <c r="D8366" t="str">
        <f>_xlfn.XLOOKUP(Sales_Pipeline[[#This Row],[Manager]],Sales_Teams[Manager],Sales_Teams[Regional_Office])</f>
        <v>Central</v>
      </c>
      <c r="E8366" t="s">
        <v>61</v>
      </c>
      <c r="F8366" t="s">
        <v>318</v>
      </c>
      <c r="G8366" t="str">
        <f>IFERROR(_xlfn.XLOOKUP(Sales_Pipeline[[#This Row],[Account]],Accounts!$A$2:$A$86,Accounts!$F$2:$F$86),"")</f>
        <v>Kenya</v>
      </c>
      <c r="H8366" t="s">
        <v>8449</v>
      </c>
      <c r="K8366" s="8" t="str">
        <f>IF(Sales_Pipeline[[#This Row],[Close_Date]]="","",TEXT(Sales_Pipeline[[#This Row],[Close_Date]],"ddd"))</f>
        <v/>
      </c>
      <c r="L8366" s="8" t="str">
        <f>IF(Sales_Pipeline[[#This Row],[Close_Date]]="","",TEXT(Sales_Pipeline[[#This Row],[Close_Date]],"mmm"))</f>
        <v/>
      </c>
      <c r="M8366" s="8" t="str">
        <f>IF(Sales_Pipeline[[#This Row],[Close_Date]]="","","Q"&amp;ROUNDUP(MONTH(Sales_Pipeline[[#This Row],[Close_Date]])/3,0))</f>
        <v/>
      </c>
      <c r="N8366" s="2" t="str" cm="1">
        <f t="array" ref="N8366">IFERROR(_xlfn.IFS(Sales_Pipeline[[#This Row],[Deal_Stage]]="Won",_xlfn.XLOOKUP(Sales_Pipeline[[#This Row],[Product]],Products!$A$2:$A$8,Products!$C$2:$C$8),Sales_Pipeline[[#This Row],[Deal_Stage]]="Lost",_xlfn.XLOOKUP(Sales_Pipeline[[#This Row],[Product]],Products!$A$2:$A$8,Products!$C$2:$C$8)),"")</f>
        <v/>
      </c>
      <c r="O8366" s="2">
        <v>0</v>
      </c>
    </row>
    <row r="8367" spans="1:15" x14ac:dyDescent="0.3">
      <c r="A8367" t="s">
        <v>8514</v>
      </c>
      <c r="B8367" t="s">
        <v>6</v>
      </c>
      <c r="C8367" t="str">
        <f>_xlfn.XLOOKUP(Sales_Pipeline[[#This Row],[Sales_Agent]],Sales_Teams[Sales_Agent],Sales_Teams[Manager])</f>
        <v>Dustin Brinkmann</v>
      </c>
      <c r="D8367" t="str">
        <f>_xlfn.XLOOKUP(Sales_Pipeline[[#This Row],[Manager]],Sales_Teams[Manager],Sales_Teams[Regional_Office])</f>
        <v>Central</v>
      </c>
      <c r="E8367" t="s">
        <v>61</v>
      </c>
      <c r="F8367" t="s">
        <v>141</v>
      </c>
      <c r="G8367" t="str">
        <f>IFERROR(_xlfn.XLOOKUP(Sales_Pipeline[[#This Row],[Account]],Accounts!$A$2:$A$86,Accounts!$F$2:$F$86),"")</f>
        <v>United States</v>
      </c>
      <c r="H8367" t="s">
        <v>8449</v>
      </c>
      <c r="K8367" s="8" t="str">
        <f>IF(Sales_Pipeline[[#This Row],[Close_Date]]="","",TEXT(Sales_Pipeline[[#This Row],[Close_Date]],"ddd"))</f>
        <v/>
      </c>
      <c r="L8367" s="8" t="str">
        <f>IF(Sales_Pipeline[[#This Row],[Close_Date]]="","",TEXT(Sales_Pipeline[[#This Row],[Close_Date]],"mmm"))</f>
        <v/>
      </c>
      <c r="M8367" s="8" t="str">
        <f>IF(Sales_Pipeline[[#This Row],[Close_Date]]="","","Q"&amp;ROUNDUP(MONTH(Sales_Pipeline[[#This Row],[Close_Date]])/3,0))</f>
        <v/>
      </c>
      <c r="N8367" s="2" t="str" cm="1">
        <f t="array" ref="N8367">IFERROR(_xlfn.IFS(Sales_Pipeline[[#This Row],[Deal_Stage]]="Won",_xlfn.XLOOKUP(Sales_Pipeline[[#This Row],[Product]],Products!$A$2:$A$8,Products!$C$2:$C$8),Sales_Pipeline[[#This Row],[Deal_Stage]]="Lost",_xlfn.XLOOKUP(Sales_Pipeline[[#This Row],[Product]],Products!$A$2:$A$8,Products!$C$2:$C$8)),"")</f>
        <v/>
      </c>
      <c r="O8367" s="2">
        <v>0</v>
      </c>
    </row>
    <row r="8368" spans="1:15" x14ac:dyDescent="0.3">
      <c r="A8368" t="s">
        <v>8515</v>
      </c>
      <c r="B8368" t="s">
        <v>6</v>
      </c>
      <c r="C8368" t="str">
        <f>_xlfn.XLOOKUP(Sales_Pipeline[[#This Row],[Sales_Agent]],Sales_Teams[Sales_Agent],Sales_Teams[Manager])</f>
        <v>Dustin Brinkmann</v>
      </c>
      <c r="D8368" t="str">
        <f>_xlfn.XLOOKUP(Sales_Pipeline[[#This Row],[Manager]],Sales_Teams[Manager],Sales_Teams[Regional_Office])</f>
        <v>Central</v>
      </c>
      <c r="E8368" t="s">
        <v>61</v>
      </c>
      <c r="F8368" t="s">
        <v>166</v>
      </c>
      <c r="G8368" t="str">
        <f>IFERROR(_xlfn.XLOOKUP(Sales_Pipeline[[#This Row],[Account]],Accounts!$A$2:$A$86,Accounts!$F$2:$F$86),"")</f>
        <v>United States</v>
      </c>
      <c r="H8368" t="s">
        <v>8449</v>
      </c>
      <c r="K8368" s="8" t="str">
        <f>IF(Sales_Pipeline[[#This Row],[Close_Date]]="","",TEXT(Sales_Pipeline[[#This Row],[Close_Date]],"ddd"))</f>
        <v/>
      </c>
      <c r="L8368" s="8" t="str">
        <f>IF(Sales_Pipeline[[#This Row],[Close_Date]]="","",TEXT(Sales_Pipeline[[#This Row],[Close_Date]],"mmm"))</f>
        <v/>
      </c>
      <c r="M8368" s="8" t="str">
        <f>IF(Sales_Pipeline[[#This Row],[Close_Date]]="","","Q"&amp;ROUNDUP(MONTH(Sales_Pipeline[[#This Row],[Close_Date]])/3,0))</f>
        <v/>
      </c>
      <c r="N8368" s="2" t="str" cm="1">
        <f t="array" ref="N8368">IFERROR(_xlfn.IFS(Sales_Pipeline[[#This Row],[Deal_Stage]]="Won",_xlfn.XLOOKUP(Sales_Pipeline[[#This Row],[Product]],Products!$A$2:$A$8,Products!$C$2:$C$8),Sales_Pipeline[[#This Row],[Deal_Stage]]="Lost",_xlfn.XLOOKUP(Sales_Pipeline[[#This Row],[Product]],Products!$A$2:$A$8,Products!$C$2:$C$8)),"")</f>
        <v/>
      </c>
      <c r="O8368" s="2">
        <v>0</v>
      </c>
    </row>
    <row r="8369" spans="1:15" x14ac:dyDescent="0.3">
      <c r="A8369" t="s">
        <v>8516</v>
      </c>
      <c r="B8369" t="s">
        <v>6</v>
      </c>
      <c r="C8369" t="str">
        <f>_xlfn.XLOOKUP(Sales_Pipeline[[#This Row],[Sales_Agent]],Sales_Teams[Sales_Agent],Sales_Teams[Manager])</f>
        <v>Dustin Brinkmann</v>
      </c>
      <c r="D8369" t="str">
        <f>_xlfn.XLOOKUP(Sales_Pipeline[[#This Row],[Manager]],Sales_Teams[Manager],Sales_Teams[Regional_Office])</f>
        <v>Central</v>
      </c>
      <c r="E8369" t="s">
        <v>61</v>
      </c>
      <c r="F8369" t="s">
        <v>344</v>
      </c>
      <c r="G8369" t="str">
        <f>IFERROR(_xlfn.XLOOKUP(Sales_Pipeline[[#This Row],[Account]],Accounts!$A$2:$A$86,Accounts!$F$2:$F$86),"")</f>
        <v>Romania</v>
      </c>
      <c r="H8369" t="s">
        <v>8449</v>
      </c>
      <c r="K8369" s="8" t="str">
        <f>IF(Sales_Pipeline[[#This Row],[Close_Date]]="","",TEXT(Sales_Pipeline[[#This Row],[Close_Date]],"ddd"))</f>
        <v/>
      </c>
      <c r="L8369" s="8" t="str">
        <f>IF(Sales_Pipeline[[#This Row],[Close_Date]]="","",TEXT(Sales_Pipeline[[#This Row],[Close_Date]],"mmm"))</f>
        <v/>
      </c>
      <c r="M8369" s="8" t="str">
        <f>IF(Sales_Pipeline[[#This Row],[Close_Date]]="","","Q"&amp;ROUNDUP(MONTH(Sales_Pipeline[[#This Row],[Close_Date]])/3,0))</f>
        <v/>
      </c>
      <c r="N8369" s="2" t="str" cm="1">
        <f t="array" ref="N8369">IFERROR(_xlfn.IFS(Sales_Pipeline[[#This Row],[Deal_Stage]]="Won",_xlfn.XLOOKUP(Sales_Pipeline[[#This Row],[Product]],Products!$A$2:$A$8,Products!$C$2:$C$8),Sales_Pipeline[[#This Row],[Deal_Stage]]="Lost",_xlfn.XLOOKUP(Sales_Pipeline[[#This Row],[Product]],Products!$A$2:$A$8,Products!$C$2:$C$8)),"")</f>
        <v/>
      </c>
      <c r="O8369" s="2">
        <v>0</v>
      </c>
    </row>
    <row r="8370" spans="1:15" x14ac:dyDescent="0.3">
      <c r="A8370" t="s">
        <v>8517</v>
      </c>
      <c r="B8370" t="s">
        <v>6</v>
      </c>
      <c r="C8370" t="str">
        <f>_xlfn.XLOOKUP(Sales_Pipeline[[#This Row],[Sales_Agent]],Sales_Teams[Sales_Agent],Sales_Teams[Manager])</f>
        <v>Dustin Brinkmann</v>
      </c>
      <c r="D8370" t="str">
        <f>_xlfn.XLOOKUP(Sales_Pipeline[[#This Row],[Manager]],Sales_Teams[Manager],Sales_Teams[Regional_Office])</f>
        <v>Central</v>
      </c>
      <c r="E8370" t="s">
        <v>61</v>
      </c>
      <c r="G8370" t="str">
        <f>IFERROR(_xlfn.XLOOKUP(Sales_Pipeline[[#This Row],[Account]],Accounts!$A$2:$A$86,Accounts!$F$2:$F$86),"")</f>
        <v/>
      </c>
      <c r="H8370" t="s">
        <v>8449</v>
      </c>
      <c r="K8370" s="8" t="str">
        <f>IF(Sales_Pipeline[[#This Row],[Close_Date]]="","",TEXT(Sales_Pipeline[[#This Row],[Close_Date]],"ddd"))</f>
        <v/>
      </c>
      <c r="L8370" s="8" t="str">
        <f>IF(Sales_Pipeline[[#This Row],[Close_Date]]="","",TEXT(Sales_Pipeline[[#This Row],[Close_Date]],"mmm"))</f>
        <v/>
      </c>
      <c r="M8370" s="8" t="str">
        <f>IF(Sales_Pipeline[[#This Row],[Close_Date]]="","","Q"&amp;ROUNDUP(MONTH(Sales_Pipeline[[#This Row],[Close_Date]])/3,0))</f>
        <v/>
      </c>
      <c r="N8370" s="2" t="str" cm="1">
        <f t="array" ref="N8370">IFERROR(_xlfn.IFS(Sales_Pipeline[[#This Row],[Deal_Stage]]="Won",_xlfn.XLOOKUP(Sales_Pipeline[[#This Row],[Product]],Products!$A$2:$A$8,Products!$C$2:$C$8),Sales_Pipeline[[#This Row],[Deal_Stage]]="Lost",_xlfn.XLOOKUP(Sales_Pipeline[[#This Row],[Product]],Products!$A$2:$A$8,Products!$C$2:$C$8)),"")</f>
        <v/>
      </c>
      <c r="O8370" s="2">
        <v>0</v>
      </c>
    </row>
    <row r="8371" spans="1:15" x14ac:dyDescent="0.3">
      <c r="A8371" t="s">
        <v>8518</v>
      </c>
      <c r="B8371" t="s">
        <v>6</v>
      </c>
      <c r="C8371" t="str">
        <f>_xlfn.XLOOKUP(Sales_Pipeline[[#This Row],[Sales_Agent]],Sales_Teams[Sales_Agent],Sales_Teams[Manager])</f>
        <v>Dustin Brinkmann</v>
      </c>
      <c r="D8371" t="str">
        <f>_xlfn.XLOOKUP(Sales_Pipeline[[#This Row],[Manager]],Sales_Teams[Manager],Sales_Teams[Regional_Office])</f>
        <v>Central</v>
      </c>
      <c r="E8371" t="s">
        <v>61</v>
      </c>
      <c r="G8371" t="str">
        <f>IFERROR(_xlfn.XLOOKUP(Sales_Pipeline[[#This Row],[Account]],Accounts!$A$2:$A$86,Accounts!$F$2:$F$86),"")</f>
        <v/>
      </c>
      <c r="H8371" t="s">
        <v>8449</v>
      </c>
      <c r="K8371" s="8" t="str">
        <f>IF(Sales_Pipeline[[#This Row],[Close_Date]]="","",TEXT(Sales_Pipeline[[#This Row],[Close_Date]],"ddd"))</f>
        <v/>
      </c>
      <c r="L8371" s="8" t="str">
        <f>IF(Sales_Pipeline[[#This Row],[Close_Date]]="","",TEXT(Sales_Pipeline[[#This Row],[Close_Date]],"mmm"))</f>
        <v/>
      </c>
      <c r="M8371" s="8" t="str">
        <f>IF(Sales_Pipeline[[#This Row],[Close_Date]]="","","Q"&amp;ROUNDUP(MONTH(Sales_Pipeline[[#This Row],[Close_Date]])/3,0))</f>
        <v/>
      </c>
      <c r="N8371" s="2" t="str" cm="1">
        <f t="array" ref="N8371">IFERROR(_xlfn.IFS(Sales_Pipeline[[#This Row],[Deal_Stage]]="Won",_xlfn.XLOOKUP(Sales_Pipeline[[#This Row],[Product]],Products!$A$2:$A$8,Products!$C$2:$C$8),Sales_Pipeline[[#This Row],[Deal_Stage]]="Lost",_xlfn.XLOOKUP(Sales_Pipeline[[#This Row],[Product]],Products!$A$2:$A$8,Products!$C$2:$C$8)),"")</f>
        <v/>
      </c>
      <c r="O8371" s="2">
        <v>0</v>
      </c>
    </row>
    <row r="8372" spans="1:15" x14ac:dyDescent="0.3">
      <c r="A8372" t="s">
        <v>8519</v>
      </c>
      <c r="B8372" t="s">
        <v>6</v>
      </c>
      <c r="C8372" t="str">
        <f>_xlfn.XLOOKUP(Sales_Pipeline[[#This Row],[Sales_Agent]],Sales_Teams[Sales_Agent],Sales_Teams[Manager])</f>
        <v>Dustin Brinkmann</v>
      </c>
      <c r="D8372" t="str">
        <f>_xlfn.XLOOKUP(Sales_Pipeline[[#This Row],[Manager]],Sales_Teams[Manager],Sales_Teams[Regional_Office])</f>
        <v>Central</v>
      </c>
      <c r="E8372" t="s">
        <v>76</v>
      </c>
      <c r="F8372" t="s">
        <v>288</v>
      </c>
      <c r="G8372" t="str">
        <f>IFERROR(_xlfn.XLOOKUP(Sales_Pipeline[[#This Row],[Account]],Accounts!$A$2:$A$86,Accounts!$F$2:$F$86),"")</f>
        <v>United States</v>
      </c>
      <c r="H8372" t="s">
        <v>8449</v>
      </c>
      <c r="K8372" s="8" t="str">
        <f>IF(Sales_Pipeline[[#This Row],[Close_Date]]="","",TEXT(Sales_Pipeline[[#This Row],[Close_Date]],"ddd"))</f>
        <v/>
      </c>
      <c r="L8372" s="8" t="str">
        <f>IF(Sales_Pipeline[[#This Row],[Close_Date]]="","",TEXT(Sales_Pipeline[[#This Row],[Close_Date]],"mmm"))</f>
        <v/>
      </c>
      <c r="M8372" s="8" t="str">
        <f>IF(Sales_Pipeline[[#This Row],[Close_Date]]="","","Q"&amp;ROUNDUP(MONTH(Sales_Pipeline[[#This Row],[Close_Date]])/3,0))</f>
        <v/>
      </c>
      <c r="N8372" s="2" t="str" cm="1">
        <f t="array" ref="N8372">IFERROR(_xlfn.IFS(Sales_Pipeline[[#This Row],[Deal_Stage]]="Won",_xlfn.XLOOKUP(Sales_Pipeline[[#This Row],[Product]],Products!$A$2:$A$8,Products!$C$2:$C$8),Sales_Pipeline[[#This Row],[Deal_Stage]]="Lost",_xlfn.XLOOKUP(Sales_Pipeline[[#This Row],[Product]],Products!$A$2:$A$8,Products!$C$2:$C$8)),"")</f>
        <v/>
      </c>
      <c r="O8372" s="2">
        <v>0</v>
      </c>
    </row>
    <row r="8373" spans="1:15" x14ac:dyDescent="0.3">
      <c r="A8373" t="s">
        <v>8520</v>
      </c>
      <c r="B8373" t="s">
        <v>6</v>
      </c>
      <c r="C8373" t="str">
        <f>_xlfn.XLOOKUP(Sales_Pipeline[[#This Row],[Sales_Agent]],Sales_Teams[Sales_Agent],Sales_Teams[Manager])</f>
        <v>Dustin Brinkmann</v>
      </c>
      <c r="D8373" t="str">
        <f>_xlfn.XLOOKUP(Sales_Pipeline[[#This Row],[Manager]],Sales_Teams[Manager],Sales_Teams[Regional_Office])</f>
        <v>Central</v>
      </c>
      <c r="E8373" t="s">
        <v>76</v>
      </c>
      <c r="G8373" t="str">
        <f>IFERROR(_xlfn.XLOOKUP(Sales_Pipeline[[#This Row],[Account]],Accounts!$A$2:$A$86,Accounts!$F$2:$F$86),"")</f>
        <v/>
      </c>
      <c r="H8373" t="s">
        <v>8449</v>
      </c>
      <c r="K8373" s="8" t="str">
        <f>IF(Sales_Pipeline[[#This Row],[Close_Date]]="","",TEXT(Sales_Pipeline[[#This Row],[Close_Date]],"ddd"))</f>
        <v/>
      </c>
      <c r="L8373" s="8" t="str">
        <f>IF(Sales_Pipeline[[#This Row],[Close_Date]]="","",TEXT(Sales_Pipeline[[#This Row],[Close_Date]],"mmm"))</f>
        <v/>
      </c>
      <c r="M8373" s="8" t="str">
        <f>IF(Sales_Pipeline[[#This Row],[Close_Date]]="","","Q"&amp;ROUNDUP(MONTH(Sales_Pipeline[[#This Row],[Close_Date]])/3,0))</f>
        <v/>
      </c>
      <c r="N8373" s="2" t="str" cm="1">
        <f t="array" ref="N8373">IFERROR(_xlfn.IFS(Sales_Pipeline[[#This Row],[Deal_Stage]]="Won",_xlfn.XLOOKUP(Sales_Pipeline[[#This Row],[Product]],Products!$A$2:$A$8,Products!$C$2:$C$8),Sales_Pipeline[[#This Row],[Deal_Stage]]="Lost",_xlfn.XLOOKUP(Sales_Pipeline[[#This Row],[Product]],Products!$A$2:$A$8,Products!$C$2:$C$8)),"")</f>
        <v/>
      </c>
      <c r="O8373" s="2">
        <v>0</v>
      </c>
    </row>
    <row r="8374" spans="1:15" x14ac:dyDescent="0.3">
      <c r="A8374" t="s">
        <v>8521</v>
      </c>
      <c r="B8374" t="s">
        <v>6</v>
      </c>
      <c r="C8374" t="str">
        <f>_xlfn.XLOOKUP(Sales_Pipeline[[#This Row],[Sales_Agent]],Sales_Teams[Sales_Agent],Sales_Teams[Manager])</f>
        <v>Dustin Brinkmann</v>
      </c>
      <c r="D8374" t="str">
        <f>_xlfn.XLOOKUP(Sales_Pipeline[[#This Row],[Manager]],Sales_Teams[Manager],Sales_Teams[Regional_Office])</f>
        <v>Central</v>
      </c>
      <c r="E8374" t="s">
        <v>76</v>
      </c>
      <c r="G8374" t="str">
        <f>IFERROR(_xlfn.XLOOKUP(Sales_Pipeline[[#This Row],[Account]],Accounts!$A$2:$A$86,Accounts!$F$2:$F$86),"")</f>
        <v/>
      </c>
      <c r="H8374" t="s">
        <v>8449</v>
      </c>
      <c r="K8374" s="8" t="str">
        <f>IF(Sales_Pipeline[[#This Row],[Close_Date]]="","",TEXT(Sales_Pipeline[[#This Row],[Close_Date]],"ddd"))</f>
        <v/>
      </c>
      <c r="L8374" s="8" t="str">
        <f>IF(Sales_Pipeline[[#This Row],[Close_Date]]="","",TEXT(Sales_Pipeline[[#This Row],[Close_Date]],"mmm"))</f>
        <v/>
      </c>
      <c r="M8374" s="8" t="str">
        <f>IF(Sales_Pipeline[[#This Row],[Close_Date]]="","","Q"&amp;ROUNDUP(MONTH(Sales_Pipeline[[#This Row],[Close_Date]])/3,0))</f>
        <v/>
      </c>
      <c r="N8374" s="2" t="str" cm="1">
        <f t="array" ref="N8374">IFERROR(_xlfn.IFS(Sales_Pipeline[[#This Row],[Deal_Stage]]="Won",_xlfn.XLOOKUP(Sales_Pipeline[[#This Row],[Product]],Products!$A$2:$A$8,Products!$C$2:$C$8),Sales_Pipeline[[#This Row],[Deal_Stage]]="Lost",_xlfn.XLOOKUP(Sales_Pipeline[[#This Row],[Product]],Products!$A$2:$A$8,Products!$C$2:$C$8)),"")</f>
        <v/>
      </c>
      <c r="O8374" s="2">
        <v>0</v>
      </c>
    </row>
    <row r="8375" spans="1:15" x14ac:dyDescent="0.3">
      <c r="A8375" t="s">
        <v>8522</v>
      </c>
      <c r="B8375" t="s">
        <v>6</v>
      </c>
      <c r="C8375" t="str">
        <f>_xlfn.XLOOKUP(Sales_Pipeline[[#This Row],[Sales_Agent]],Sales_Teams[Sales_Agent],Sales_Teams[Manager])</f>
        <v>Dustin Brinkmann</v>
      </c>
      <c r="D8375" t="str">
        <f>_xlfn.XLOOKUP(Sales_Pipeline[[#This Row],[Manager]],Sales_Teams[Manager],Sales_Teams[Regional_Office])</f>
        <v>Central</v>
      </c>
      <c r="E8375" t="s">
        <v>76</v>
      </c>
      <c r="G8375" t="str">
        <f>IFERROR(_xlfn.XLOOKUP(Sales_Pipeline[[#This Row],[Account]],Accounts!$A$2:$A$86,Accounts!$F$2:$F$86),"")</f>
        <v/>
      </c>
      <c r="H8375" t="s">
        <v>8449</v>
      </c>
      <c r="K8375" s="8" t="str">
        <f>IF(Sales_Pipeline[[#This Row],[Close_Date]]="","",TEXT(Sales_Pipeline[[#This Row],[Close_Date]],"ddd"))</f>
        <v/>
      </c>
      <c r="L8375" s="8" t="str">
        <f>IF(Sales_Pipeline[[#This Row],[Close_Date]]="","",TEXT(Sales_Pipeline[[#This Row],[Close_Date]],"mmm"))</f>
        <v/>
      </c>
      <c r="M8375" s="8" t="str">
        <f>IF(Sales_Pipeline[[#This Row],[Close_Date]]="","","Q"&amp;ROUNDUP(MONTH(Sales_Pipeline[[#This Row],[Close_Date]])/3,0))</f>
        <v/>
      </c>
      <c r="N8375" s="2" t="str" cm="1">
        <f t="array" ref="N8375">IFERROR(_xlfn.IFS(Sales_Pipeline[[#This Row],[Deal_Stage]]="Won",_xlfn.XLOOKUP(Sales_Pipeline[[#This Row],[Product]],Products!$A$2:$A$8,Products!$C$2:$C$8),Sales_Pipeline[[#This Row],[Deal_Stage]]="Lost",_xlfn.XLOOKUP(Sales_Pipeline[[#This Row],[Product]],Products!$A$2:$A$8,Products!$C$2:$C$8)),"")</f>
        <v/>
      </c>
      <c r="O8375" s="2">
        <v>0</v>
      </c>
    </row>
    <row r="8376" spans="1:15" x14ac:dyDescent="0.3">
      <c r="A8376" t="s">
        <v>8523</v>
      </c>
      <c r="B8376" t="s">
        <v>6</v>
      </c>
      <c r="C8376" t="str">
        <f>_xlfn.XLOOKUP(Sales_Pipeline[[#This Row],[Sales_Agent]],Sales_Teams[Sales_Agent],Sales_Teams[Manager])</f>
        <v>Dustin Brinkmann</v>
      </c>
      <c r="D8376" t="str">
        <f>_xlfn.XLOOKUP(Sales_Pipeline[[#This Row],[Manager]],Sales_Teams[Manager],Sales_Teams[Regional_Office])</f>
        <v>Central</v>
      </c>
      <c r="E8376" t="s">
        <v>76</v>
      </c>
      <c r="G8376" t="str">
        <f>IFERROR(_xlfn.XLOOKUP(Sales_Pipeline[[#This Row],[Account]],Accounts!$A$2:$A$86,Accounts!$F$2:$F$86),"")</f>
        <v/>
      </c>
      <c r="H8376" t="s">
        <v>8449</v>
      </c>
      <c r="K8376" s="8" t="str">
        <f>IF(Sales_Pipeline[[#This Row],[Close_Date]]="","",TEXT(Sales_Pipeline[[#This Row],[Close_Date]],"ddd"))</f>
        <v/>
      </c>
      <c r="L8376" s="8" t="str">
        <f>IF(Sales_Pipeline[[#This Row],[Close_Date]]="","",TEXT(Sales_Pipeline[[#This Row],[Close_Date]],"mmm"))</f>
        <v/>
      </c>
      <c r="M8376" s="8" t="str">
        <f>IF(Sales_Pipeline[[#This Row],[Close_Date]]="","","Q"&amp;ROUNDUP(MONTH(Sales_Pipeline[[#This Row],[Close_Date]])/3,0))</f>
        <v/>
      </c>
      <c r="N8376" s="2" t="str" cm="1">
        <f t="array" ref="N8376">IFERROR(_xlfn.IFS(Sales_Pipeline[[#This Row],[Deal_Stage]]="Won",_xlfn.XLOOKUP(Sales_Pipeline[[#This Row],[Product]],Products!$A$2:$A$8,Products!$C$2:$C$8),Sales_Pipeline[[#This Row],[Deal_Stage]]="Lost",_xlfn.XLOOKUP(Sales_Pipeline[[#This Row],[Product]],Products!$A$2:$A$8,Products!$C$2:$C$8)),"")</f>
        <v/>
      </c>
      <c r="O8376" s="2">
        <v>0</v>
      </c>
    </row>
    <row r="8377" spans="1:15" x14ac:dyDescent="0.3">
      <c r="A8377" t="s">
        <v>8524</v>
      </c>
      <c r="B8377" t="s">
        <v>6</v>
      </c>
      <c r="C8377" t="str">
        <f>_xlfn.XLOOKUP(Sales_Pipeline[[#This Row],[Sales_Agent]],Sales_Teams[Sales_Agent],Sales_Teams[Manager])</f>
        <v>Dustin Brinkmann</v>
      </c>
      <c r="D8377" t="str">
        <f>_xlfn.XLOOKUP(Sales_Pipeline[[#This Row],[Manager]],Sales_Teams[Manager],Sales_Teams[Regional_Office])</f>
        <v>Central</v>
      </c>
      <c r="E8377" t="s">
        <v>76</v>
      </c>
      <c r="G8377" t="str">
        <f>IFERROR(_xlfn.XLOOKUP(Sales_Pipeline[[#This Row],[Account]],Accounts!$A$2:$A$86,Accounts!$F$2:$F$86),"")</f>
        <v/>
      </c>
      <c r="H8377" t="s">
        <v>8449</v>
      </c>
      <c r="K8377" s="8" t="str">
        <f>IF(Sales_Pipeline[[#This Row],[Close_Date]]="","",TEXT(Sales_Pipeline[[#This Row],[Close_Date]],"ddd"))</f>
        <v/>
      </c>
      <c r="L8377" s="8" t="str">
        <f>IF(Sales_Pipeline[[#This Row],[Close_Date]]="","",TEXT(Sales_Pipeline[[#This Row],[Close_Date]],"mmm"))</f>
        <v/>
      </c>
      <c r="M8377" s="8" t="str">
        <f>IF(Sales_Pipeline[[#This Row],[Close_Date]]="","","Q"&amp;ROUNDUP(MONTH(Sales_Pipeline[[#This Row],[Close_Date]])/3,0))</f>
        <v/>
      </c>
      <c r="N8377" s="2" t="str" cm="1">
        <f t="array" ref="N8377">IFERROR(_xlfn.IFS(Sales_Pipeline[[#This Row],[Deal_Stage]]="Won",_xlfn.XLOOKUP(Sales_Pipeline[[#This Row],[Product]],Products!$A$2:$A$8,Products!$C$2:$C$8),Sales_Pipeline[[#This Row],[Deal_Stage]]="Lost",_xlfn.XLOOKUP(Sales_Pipeline[[#This Row],[Product]],Products!$A$2:$A$8,Products!$C$2:$C$8)),"")</f>
        <v/>
      </c>
      <c r="O8377" s="2">
        <v>0</v>
      </c>
    </row>
    <row r="8378" spans="1:15" x14ac:dyDescent="0.3">
      <c r="A8378" t="s">
        <v>8525</v>
      </c>
      <c r="B8378" t="s">
        <v>6</v>
      </c>
      <c r="C8378" t="str">
        <f>_xlfn.XLOOKUP(Sales_Pipeline[[#This Row],[Sales_Agent]],Sales_Teams[Sales_Agent],Sales_Teams[Manager])</f>
        <v>Dustin Brinkmann</v>
      </c>
      <c r="D8378" t="str">
        <f>_xlfn.XLOOKUP(Sales_Pipeline[[#This Row],[Manager]],Sales_Teams[Manager],Sales_Teams[Regional_Office])</f>
        <v>Central</v>
      </c>
      <c r="E8378" t="s">
        <v>76</v>
      </c>
      <c r="G8378" t="str">
        <f>IFERROR(_xlfn.XLOOKUP(Sales_Pipeline[[#This Row],[Account]],Accounts!$A$2:$A$86,Accounts!$F$2:$F$86),"")</f>
        <v/>
      </c>
      <c r="H8378" t="s">
        <v>8449</v>
      </c>
      <c r="K8378" s="8" t="str">
        <f>IF(Sales_Pipeline[[#This Row],[Close_Date]]="","",TEXT(Sales_Pipeline[[#This Row],[Close_Date]],"ddd"))</f>
        <v/>
      </c>
      <c r="L8378" s="8" t="str">
        <f>IF(Sales_Pipeline[[#This Row],[Close_Date]]="","",TEXT(Sales_Pipeline[[#This Row],[Close_Date]],"mmm"))</f>
        <v/>
      </c>
      <c r="M8378" s="8" t="str">
        <f>IF(Sales_Pipeline[[#This Row],[Close_Date]]="","","Q"&amp;ROUNDUP(MONTH(Sales_Pipeline[[#This Row],[Close_Date]])/3,0))</f>
        <v/>
      </c>
      <c r="N8378" s="2" t="str" cm="1">
        <f t="array" ref="N8378">IFERROR(_xlfn.IFS(Sales_Pipeline[[#This Row],[Deal_Stage]]="Won",_xlfn.XLOOKUP(Sales_Pipeline[[#This Row],[Product]],Products!$A$2:$A$8,Products!$C$2:$C$8),Sales_Pipeline[[#This Row],[Deal_Stage]]="Lost",_xlfn.XLOOKUP(Sales_Pipeline[[#This Row],[Product]],Products!$A$2:$A$8,Products!$C$2:$C$8)),"")</f>
        <v/>
      </c>
      <c r="O8378" s="2">
        <v>0</v>
      </c>
    </row>
    <row r="8379" spans="1:15" x14ac:dyDescent="0.3">
      <c r="A8379" t="s">
        <v>8526</v>
      </c>
      <c r="B8379" t="s">
        <v>6</v>
      </c>
      <c r="C8379" t="str">
        <f>_xlfn.XLOOKUP(Sales_Pipeline[[#This Row],[Sales_Agent]],Sales_Teams[Sales_Agent],Sales_Teams[Manager])</f>
        <v>Dustin Brinkmann</v>
      </c>
      <c r="D8379" t="str">
        <f>_xlfn.XLOOKUP(Sales_Pipeline[[#This Row],[Manager]],Sales_Teams[Manager],Sales_Teams[Regional_Office])</f>
        <v>Central</v>
      </c>
      <c r="E8379" t="s">
        <v>76</v>
      </c>
      <c r="G8379" t="str">
        <f>IFERROR(_xlfn.XLOOKUP(Sales_Pipeline[[#This Row],[Account]],Accounts!$A$2:$A$86,Accounts!$F$2:$F$86),"")</f>
        <v/>
      </c>
      <c r="H8379" t="s">
        <v>8449</v>
      </c>
      <c r="K8379" s="8" t="str">
        <f>IF(Sales_Pipeline[[#This Row],[Close_Date]]="","",TEXT(Sales_Pipeline[[#This Row],[Close_Date]],"ddd"))</f>
        <v/>
      </c>
      <c r="L8379" s="8" t="str">
        <f>IF(Sales_Pipeline[[#This Row],[Close_Date]]="","",TEXT(Sales_Pipeline[[#This Row],[Close_Date]],"mmm"))</f>
        <v/>
      </c>
      <c r="M8379" s="8" t="str">
        <f>IF(Sales_Pipeline[[#This Row],[Close_Date]]="","","Q"&amp;ROUNDUP(MONTH(Sales_Pipeline[[#This Row],[Close_Date]])/3,0))</f>
        <v/>
      </c>
      <c r="N8379" s="2" t="str" cm="1">
        <f t="array" ref="N8379">IFERROR(_xlfn.IFS(Sales_Pipeline[[#This Row],[Deal_Stage]]="Won",_xlfn.XLOOKUP(Sales_Pipeline[[#This Row],[Product]],Products!$A$2:$A$8,Products!$C$2:$C$8),Sales_Pipeline[[#This Row],[Deal_Stage]]="Lost",_xlfn.XLOOKUP(Sales_Pipeline[[#This Row],[Product]],Products!$A$2:$A$8,Products!$C$2:$C$8)),"")</f>
        <v/>
      </c>
      <c r="O8379" s="2">
        <v>0</v>
      </c>
    </row>
    <row r="8380" spans="1:15" x14ac:dyDescent="0.3">
      <c r="A8380" t="s">
        <v>8527</v>
      </c>
      <c r="B8380" t="s">
        <v>6</v>
      </c>
      <c r="C8380" t="str">
        <f>_xlfn.XLOOKUP(Sales_Pipeline[[#This Row],[Sales_Agent]],Sales_Teams[Sales_Agent],Sales_Teams[Manager])</f>
        <v>Dustin Brinkmann</v>
      </c>
      <c r="D8380" t="str">
        <f>_xlfn.XLOOKUP(Sales_Pipeline[[#This Row],[Manager]],Sales_Teams[Manager],Sales_Teams[Regional_Office])</f>
        <v>Central</v>
      </c>
      <c r="E8380" t="s">
        <v>76</v>
      </c>
      <c r="G8380" t="str">
        <f>IFERROR(_xlfn.XLOOKUP(Sales_Pipeline[[#This Row],[Account]],Accounts!$A$2:$A$86,Accounts!$F$2:$F$86),"")</f>
        <v/>
      </c>
      <c r="H8380" t="s">
        <v>8449</v>
      </c>
      <c r="K8380" s="8" t="str">
        <f>IF(Sales_Pipeline[[#This Row],[Close_Date]]="","",TEXT(Sales_Pipeline[[#This Row],[Close_Date]],"ddd"))</f>
        <v/>
      </c>
      <c r="L8380" s="8" t="str">
        <f>IF(Sales_Pipeline[[#This Row],[Close_Date]]="","",TEXT(Sales_Pipeline[[#This Row],[Close_Date]],"mmm"))</f>
        <v/>
      </c>
      <c r="M8380" s="8" t="str">
        <f>IF(Sales_Pipeline[[#This Row],[Close_Date]]="","","Q"&amp;ROUNDUP(MONTH(Sales_Pipeline[[#This Row],[Close_Date]])/3,0))</f>
        <v/>
      </c>
      <c r="N8380" s="2" t="str" cm="1">
        <f t="array" ref="N8380">IFERROR(_xlfn.IFS(Sales_Pipeline[[#This Row],[Deal_Stage]]="Won",_xlfn.XLOOKUP(Sales_Pipeline[[#This Row],[Product]],Products!$A$2:$A$8,Products!$C$2:$C$8),Sales_Pipeline[[#This Row],[Deal_Stage]]="Lost",_xlfn.XLOOKUP(Sales_Pipeline[[#This Row],[Product]],Products!$A$2:$A$8,Products!$C$2:$C$8)),"")</f>
        <v/>
      </c>
      <c r="O8380" s="2">
        <v>0</v>
      </c>
    </row>
    <row r="8381" spans="1:15" x14ac:dyDescent="0.3">
      <c r="A8381" t="s">
        <v>8528</v>
      </c>
      <c r="B8381" t="s">
        <v>15</v>
      </c>
      <c r="C8381" t="str">
        <f>_xlfn.XLOOKUP(Sales_Pipeline[[#This Row],[Sales_Agent]],Sales_Teams[Sales_Agent],Sales_Teams[Manager])</f>
        <v>Melvin Marxen</v>
      </c>
      <c r="D8381" t="str">
        <f>_xlfn.XLOOKUP(Sales_Pipeline[[#This Row],[Manager]],Sales_Teams[Manager],Sales_Teams[Regional_Office])</f>
        <v>Central</v>
      </c>
      <c r="E8381" t="s">
        <v>63</v>
      </c>
      <c r="F8381" t="s">
        <v>225</v>
      </c>
      <c r="G8381" t="str">
        <f>IFERROR(_xlfn.XLOOKUP(Sales_Pipeline[[#This Row],[Account]],Accounts!$A$2:$A$86,Accounts!$F$2:$F$86),"")</f>
        <v>United States</v>
      </c>
      <c r="H8381" t="s">
        <v>8449</v>
      </c>
      <c r="K8381" s="8" t="str">
        <f>IF(Sales_Pipeline[[#This Row],[Close_Date]]="","",TEXT(Sales_Pipeline[[#This Row],[Close_Date]],"ddd"))</f>
        <v/>
      </c>
      <c r="L8381" s="8" t="str">
        <f>IF(Sales_Pipeline[[#This Row],[Close_Date]]="","",TEXT(Sales_Pipeline[[#This Row],[Close_Date]],"mmm"))</f>
        <v/>
      </c>
      <c r="M8381" s="8" t="str">
        <f>IF(Sales_Pipeline[[#This Row],[Close_Date]]="","","Q"&amp;ROUNDUP(MONTH(Sales_Pipeline[[#This Row],[Close_Date]])/3,0))</f>
        <v/>
      </c>
      <c r="N8381" s="2" t="str" cm="1">
        <f t="array" ref="N8381">IFERROR(_xlfn.IFS(Sales_Pipeline[[#This Row],[Deal_Stage]]="Won",_xlfn.XLOOKUP(Sales_Pipeline[[#This Row],[Product]],Products!$A$2:$A$8,Products!$C$2:$C$8),Sales_Pipeline[[#This Row],[Deal_Stage]]="Lost",_xlfn.XLOOKUP(Sales_Pipeline[[#This Row],[Product]],Products!$A$2:$A$8,Products!$C$2:$C$8)),"")</f>
        <v/>
      </c>
      <c r="O8381" s="2">
        <v>0</v>
      </c>
    </row>
    <row r="8382" spans="1:15" x14ac:dyDescent="0.3">
      <c r="A8382" t="s">
        <v>8529</v>
      </c>
      <c r="B8382" t="s">
        <v>15</v>
      </c>
      <c r="C8382" t="str">
        <f>_xlfn.XLOOKUP(Sales_Pipeline[[#This Row],[Sales_Agent]],Sales_Teams[Sales_Agent],Sales_Teams[Manager])</f>
        <v>Melvin Marxen</v>
      </c>
      <c r="D8382" t="str">
        <f>_xlfn.XLOOKUP(Sales_Pipeline[[#This Row],[Manager]],Sales_Teams[Manager],Sales_Teams[Regional_Office])</f>
        <v>Central</v>
      </c>
      <c r="E8382" t="s">
        <v>63</v>
      </c>
      <c r="F8382" t="s">
        <v>196</v>
      </c>
      <c r="G8382" t="str">
        <f>IFERROR(_xlfn.XLOOKUP(Sales_Pipeline[[#This Row],[Account]],Accounts!$A$2:$A$86,Accounts!$F$2:$F$86),"")</f>
        <v>United States</v>
      </c>
      <c r="H8382" t="s">
        <v>8449</v>
      </c>
      <c r="K8382" s="8" t="str">
        <f>IF(Sales_Pipeline[[#This Row],[Close_Date]]="","",TEXT(Sales_Pipeline[[#This Row],[Close_Date]],"ddd"))</f>
        <v/>
      </c>
      <c r="L8382" s="8" t="str">
        <f>IF(Sales_Pipeline[[#This Row],[Close_Date]]="","",TEXT(Sales_Pipeline[[#This Row],[Close_Date]],"mmm"))</f>
        <v/>
      </c>
      <c r="M8382" s="8" t="str">
        <f>IF(Sales_Pipeline[[#This Row],[Close_Date]]="","","Q"&amp;ROUNDUP(MONTH(Sales_Pipeline[[#This Row],[Close_Date]])/3,0))</f>
        <v/>
      </c>
      <c r="N8382" s="2" t="str" cm="1">
        <f t="array" ref="N8382">IFERROR(_xlfn.IFS(Sales_Pipeline[[#This Row],[Deal_Stage]]="Won",_xlfn.XLOOKUP(Sales_Pipeline[[#This Row],[Product]],Products!$A$2:$A$8,Products!$C$2:$C$8),Sales_Pipeline[[#This Row],[Deal_Stage]]="Lost",_xlfn.XLOOKUP(Sales_Pipeline[[#This Row],[Product]],Products!$A$2:$A$8,Products!$C$2:$C$8)),"")</f>
        <v/>
      </c>
      <c r="O8382" s="2">
        <v>0</v>
      </c>
    </row>
    <row r="8383" spans="1:15" x14ac:dyDescent="0.3">
      <c r="A8383" t="s">
        <v>8530</v>
      </c>
      <c r="B8383" t="s">
        <v>15</v>
      </c>
      <c r="C8383" t="str">
        <f>_xlfn.XLOOKUP(Sales_Pipeline[[#This Row],[Sales_Agent]],Sales_Teams[Sales_Agent],Sales_Teams[Manager])</f>
        <v>Melvin Marxen</v>
      </c>
      <c r="D8383" t="str">
        <f>_xlfn.XLOOKUP(Sales_Pipeline[[#This Row],[Manager]],Sales_Teams[Manager],Sales_Teams[Regional_Office])</f>
        <v>Central</v>
      </c>
      <c r="E8383" t="s">
        <v>63</v>
      </c>
      <c r="F8383" t="s">
        <v>136</v>
      </c>
      <c r="G8383" t="str">
        <f>IFERROR(_xlfn.XLOOKUP(Sales_Pipeline[[#This Row],[Account]],Accounts!$A$2:$A$86,Accounts!$F$2:$F$86),"")</f>
        <v>United States</v>
      </c>
      <c r="H8383" t="s">
        <v>8449</v>
      </c>
      <c r="K8383" s="8" t="str">
        <f>IF(Sales_Pipeline[[#This Row],[Close_Date]]="","",TEXT(Sales_Pipeline[[#This Row],[Close_Date]],"ddd"))</f>
        <v/>
      </c>
      <c r="L8383" s="8" t="str">
        <f>IF(Sales_Pipeline[[#This Row],[Close_Date]]="","",TEXT(Sales_Pipeline[[#This Row],[Close_Date]],"mmm"))</f>
        <v/>
      </c>
      <c r="M8383" s="8" t="str">
        <f>IF(Sales_Pipeline[[#This Row],[Close_Date]]="","","Q"&amp;ROUNDUP(MONTH(Sales_Pipeline[[#This Row],[Close_Date]])/3,0))</f>
        <v/>
      </c>
      <c r="N8383" s="2" t="str" cm="1">
        <f t="array" ref="N8383">IFERROR(_xlfn.IFS(Sales_Pipeline[[#This Row],[Deal_Stage]]="Won",_xlfn.XLOOKUP(Sales_Pipeline[[#This Row],[Product]],Products!$A$2:$A$8,Products!$C$2:$C$8),Sales_Pipeline[[#This Row],[Deal_Stage]]="Lost",_xlfn.XLOOKUP(Sales_Pipeline[[#This Row],[Product]],Products!$A$2:$A$8,Products!$C$2:$C$8)),"")</f>
        <v/>
      </c>
      <c r="O8383" s="2">
        <v>0</v>
      </c>
    </row>
    <row r="8384" spans="1:15" x14ac:dyDescent="0.3">
      <c r="A8384" t="s">
        <v>8531</v>
      </c>
      <c r="B8384" t="s">
        <v>15</v>
      </c>
      <c r="C8384" t="str">
        <f>_xlfn.XLOOKUP(Sales_Pipeline[[#This Row],[Sales_Agent]],Sales_Teams[Sales_Agent],Sales_Teams[Manager])</f>
        <v>Melvin Marxen</v>
      </c>
      <c r="D8384" t="str">
        <f>_xlfn.XLOOKUP(Sales_Pipeline[[#This Row],[Manager]],Sales_Teams[Manager],Sales_Teams[Regional_Office])</f>
        <v>Central</v>
      </c>
      <c r="E8384" t="s">
        <v>63</v>
      </c>
      <c r="G8384" t="str">
        <f>IFERROR(_xlfn.XLOOKUP(Sales_Pipeline[[#This Row],[Account]],Accounts!$A$2:$A$86,Accounts!$F$2:$F$86),"")</f>
        <v/>
      </c>
      <c r="H8384" t="s">
        <v>8449</v>
      </c>
      <c r="K8384" s="8" t="str">
        <f>IF(Sales_Pipeline[[#This Row],[Close_Date]]="","",TEXT(Sales_Pipeline[[#This Row],[Close_Date]],"ddd"))</f>
        <v/>
      </c>
      <c r="L8384" s="8" t="str">
        <f>IF(Sales_Pipeline[[#This Row],[Close_Date]]="","",TEXT(Sales_Pipeline[[#This Row],[Close_Date]],"mmm"))</f>
        <v/>
      </c>
      <c r="M8384" s="8" t="str">
        <f>IF(Sales_Pipeline[[#This Row],[Close_Date]]="","","Q"&amp;ROUNDUP(MONTH(Sales_Pipeline[[#This Row],[Close_Date]])/3,0))</f>
        <v/>
      </c>
      <c r="N8384" s="2" t="str" cm="1">
        <f t="array" ref="N8384">IFERROR(_xlfn.IFS(Sales_Pipeline[[#This Row],[Deal_Stage]]="Won",_xlfn.XLOOKUP(Sales_Pipeline[[#This Row],[Product]],Products!$A$2:$A$8,Products!$C$2:$C$8),Sales_Pipeline[[#This Row],[Deal_Stage]]="Lost",_xlfn.XLOOKUP(Sales_Pipeline[[#This Row],[Product]],Products!$A$2:$A$8,Products!$C$2:$C$8)),"")</f>
        <v/>
      </c>
      <c r="O8384" s="2">
        <v>0</v>
      </c>
    </row>
    <row r="8385" spans="1:15" x14ac:dyDescent="0.3">
      <c r="A8385" t="s">
        <v>8532</v>
      </c>
      <c r="B8385" t="s">
        <v>15</v>
      </c>
      <c r="C8385" t="str">
        <f>_xlfn.XLOOKUP(Sales_Pipeline[[#This Row],[Sales_Agent]],Sales_Teams[Sales_Agent],Sales_Teams[Manager])</f>
        <v>Melvin Marxen</v>
      </c>
      <c r="D8385" t="str">
        <f>_xlfn.XLOOKUP(Sales_Pipeline[[#This Row],[Manager]],Sales_Teams[Manager],Sales_Teams[Regional_Office])</f>
        <v>Central</v>
      </c>
      <c r="E8385" t="s">
        <v>63</v>
      </c>
      <c r="G8385" t="str">
        <f>IFERROR(_xlfn.XLOOKUP(Sales_Pipeline[[#This Row],[Account]],Accounts!$A$2:$A$86,Accounts!$F$2:$F$86),"")</f>
        <v/>
      </c>
      <c r="H8385" t="s">
        <v>8449</v>
      </c>
      <c r="K8385" s="8" t="str">
        <f>IF(Sales_Pipeline[[#This Row],[Close_Date]]="","",TEXT(Sales_Pipeline[[#This Row],[Close_Date]],"ddd"))</f>
        <v/>
      </c>
      <c r="L8385" s="8" t="str">
        <f>IF(Sales_Pipeline[[#This Row],[Close_Date]]="","",TEXT(Sales_Pipeline[[#This Row],[Close_Date]],"mmm"))</f>
        <v/>
      </c>
      <c r="M8385" s="8" t="str">
        <f>IF(Sales_Pipeline[[#This Row],[Close_Date]]="","","Q"&amp;ROUNDUP(MONTH(Sales_Pipeline[[#This Row],[Close_Date]])/3,0))</f>
        <v/>
      </c>
      <c r="N8385" s="2" t="str" cm="1">
        <f t="array" ref="N8385">IFERROR(_xlfn.IFS(Sales_Pipeline[[#This Row],[Deal_Stage]]="Won",_xlfn.XLOOKUP(Sales_Pipeline[[#This Row],[Product]],Products!$A$2:$A$8,Products!$C$2:$C$8),Sales_Pipeline[[#This Row],[Deal_Stage]]="Lost",_xlfn.XLOOKUP(Sales_Pipeline[[#This Row],[Product]],Products!$A$2:$A$8,Products!$C$2:$C$8)),"")</f>
        <v/>
      </c>
      <c r="O8385" s="2">
        <v>0</v>
      </c>
    </row>
    <row r="8386" spans="1:15" x14ac:dyDescent="0.3">
      <c r="A8386" t="s">
        <v>8533</v>
      </c>
      <c r="B8386" t="s">
        <v>15</v>
      </c>
      <c r="C8386" t="str">
        <f>_xlfn.XLOOKUP(Sales_Pipeline[[#This Row],[Sales_Agent]],Sales_Teams[Sales_Agent],Sales_Teams[Manager])</f>
        <v>Melvin Marxen</v>
      </c>
      <c r="D8386" t="str">
        <f>_xlfn.XLOOKUP(Sales_Pipeline[[#This Row],[Manager]],Sales_Teams[Manager],Sales_Teams[Regional_Office])</f>
        <v>Central</v>
      </c>
      <c r="E8386" t="s">
        <v>63</v>
      </c>
      <c r="G8386" t="str">
        <f>IFERROR(_xlfn.XLOOKUP(Sales_Pipeline[[#This Row],[Account]],Accounts!$A$2:$A$86,Accounts!$F$2:$F$86),"")</f>
        <v/>
      </c>
      <c r="H8386" t="s">
        <v>8449</v>
      </c>
      <c r="K8386" s="8" t="str">
        <f>IF(Sales_Pipeline[[#This Row],[Close_Date]]="","",TEXT(Sales_Pipeline[[#This Row],[Close_Date]],"ddd"))</f>
        <v/>
      </c>
      <c r="L8386" s="8" t="str">
        <f>IF(Sales_Pipeline[[#This Row],[Close_Date]]="","",TEXT(Sales_Pipeline[[#This Row],[Close_Date]],"mmm"))</f>
        <v/>
      </c>
      <c r="M8386" s="8" t="str">
        <f>IF(Sales_Pipeline[[#This Row],[Close_Date]]="","","Q"&amp;ROUNDUP(MONTH(Sales_Pipeline[[#This Row],[Close_Date]])/3,0))</f>
        <v/>
      </c>
      <c r="N8386" s="2" t="str" cm="1">
        <f t="array" ref="N8386">IFERROR(_xlfn.IFS(Sales_Pipeline[[#This Row],[Deal_Stage]]="Won",_xlfn.XLOOKUP(Sales_Pipeline[[#This Row],[Product]],Products!$A$2:$A$8,Products!$C$2:$C$8),Sales_Pipeline[[#This Row],[Deal_Stage]]="Lost",_xlfn.XLOOKUP(Sales_Pipeline[[#This Row],[Product]],Products!$A$2:$A$8,Products!$C$2:$C$8)),"")</f>
        <v/>
      </c>
      <c r="O8386" s="2">
        <v>0</v>
      </c>
    </row>
    <row r="8387" spans="1:15" x14ac:dyDescent="0.3">
      <c r="A8387" t="s">
        <v>8534</v>
      </c>
      <c r="B8387" t="s">
        <v>15</v>
      </c>
      <c r="C8387" t="str">
        <f>_xlfn.XLOOKUP(Sales_Pipeline[[#This Row],[Sales_Agent]],Sales_Teams[Sales_Agent],Sales_Teams[Manager])</f>
        <v>Melvin Marxen</v>
      </c>
      <c r="D8387" t="str">
        <f>_xlfn.XLOOKUP(Sales_Pipeline[[#This Row],[Manager]],Sales_Teams[Manager],Sales_Teams[Regional_Office])</f>
        <v>Central</v>
      </c>
      <c r="E8387" t="s">
        <v>63</v>
      </c>
      <c r="G8387" t="str">
        <f>IFERROR(_xlfn.XLOOKUP(Sales_Pipeline[[#This Row],[Account]],Accounts!$A$2:$A$86,Accounts!$F$2:$F$86),"")</f>
        <v/>
      </c>
      <c r="H8387" t="s">
        <v>8449</v>
      </c>
      <c r="K8387" s="8" t="str">
        <f>IF(Sales_Pipeline[[#This Row],[Close_Date]]="","",TEXT(Sales_Pipeline[[#This Row],[Close_Date]],"ddd"))</f>
        <v/>
      </c>
      <c r="L8387" s="8" t="str">
        <f>IF(Sales_Pipeline[[#This Row],[Close_Date]]="","",TEXT(Sales_Pipeline[[#This Row],[Close_Date]],"mmm"))</f>
        <v/>
      </c>
      <c r="M8387" s="8" t="str">
        <f>IF(Sales_Pipeline[[#This Row],[Close_Date]]="","","Q"&amp;ROUNDUP(MONTH(Sales_Pipeline[[#This Row],[Close_Date]])/3,0))</f>
        <v/>
      </c>
      <c r="N8387" s="2" t="str" cm="1">
        <f t="array" ref="N8387">IFERROR(_xlfn.IFS(Sales_Pipeline[[#This Row],[Deal_Stage]]="Won",_xlfn.XLOOKUP(Sales_Pipeline[[#This Row],[Product]],Products!$A$2:$A$8,Products!$C$2:$C$8),Sales_Pipeline[[#This Row],[Deal_Stage]]="Lost",_xlfn.XLOOKUP(Sales_Pipeline[[#This Row],[Product]],Products!$A$2:$A$8,Products!$C$2:$C$8)),"")</f>
        <v/>
      </c>
      <c r="O8387" s="2">
        <v>0</v>
      </c>
    </row>
    <row r="8388" spans="1:15" x14ac:dyDescent="0.3">
      <c r="A8388" t="s">
        <v>8535</v>
      </c>
      <c r="B8388" t="s">
        <v>15</v>
      </c>
      <c r="C8388" t="str">
        <f>_xlfn.XLOOKUP(Sales_Pipeline[[#This Row],[Sales_Agent]],Sales_Teams[Sales_Agent],Sales_Teams[Manager])</f>
        <v>Melvin Marxen</v>
      </c>
      <c r="D8388" t="str">
        <f>_xlfn.XLOOKUP(Sales_Pipeline[[#This Row],[Manager]],Sales_Teams[Manager],Sales_Teams[Regional_Office])</f>
        <v>Central</v>
      </c>
      <c r="E8388" t="s">
        <v>63</v>
      </c>
      <c r="G8388" t="str">
        <f>IFERROR(_xlfn.XLOOKUP(Sales_Pipeline[[#This Row],[Account]],Accounts!$A$2:$A$86,Accounts!$F$2:$F$86),"")</f>
        <v/>
      </c>
      <c r="H8388" t="s">
        <v>8449</v>
      </c>
      <c r="K8388" s="8" t="str">
        <f>IF(Sales_Pipeline[[#This Row],[Close_Date]]="","",TEXT(Sales_Pipeline[[#This Row],[Close_Date]],"ddd"))</f>
        <v/>
      </c>
      <c r="L8388" s="8" t="str">
        <f>IF(Sales_Pipeline[[#This Row],[Close_Date]]="","",TEXT(Sales_Pipeline[[#This Row],[Close_Date]],"mmm"))</f>
        <v/>
      </c>
      <c r="M8388" s="8" t="str">
        <f>IF(Sales_Pipeline[[#This Row],[Close_Date]]="","","Q"&amp;ROUNDUP(MONTH(Sales_Pipeline[[#This Row],[Close_Date]])/3,0))</f>
        <v/>
      </c>
      <c r="N8388" s="2" t="str" cm="1">
        <f t="array" ref="N8388">IFERROR(_xlfn.IFS(Sales_Pipeline[[#This Row],[Deal_Stage]]="Won",_xlfn.XLOOKUP(Sales_Pipeline[[#This Row],[Product]],Products!$A$2:$A$8,Products!$C$2:$C$8),Sales_Pipeline[[#This Row],[Deal_Stage]]="Lost",_xlfn.XLOOKUP(Sales_Pipeline[[#This Row],[Product]],Products!$A$2:$A$8,Products!$C$2:$C$8)),"")</f>
        <v/>
      </c>
      <c r="O8388" s="2">
        <v>0</v>
      </c>
    </row>
    <row r="8389" spans="1:15" x14ac:dyDescent="0.3">
      <c r="A8389" t="s">
        <v>8536</v>
      </c>
      <c r="B8389" t="s">
        <v>15</v>
      </c>
      <c r="C8389" t="str">
        <f>_xlfn.XLOOKUP(Sales_Pipeline[[#This Row],[Sales_Agent]],Sales_Teams[Sales_Agent],Sales_Teams[Manager])</f>
        <v>Melvin Marxen</v>
      </c>
      <c r="D8389" t="str">
        <f>_xlfn.XLOOKUP(Sales_Pipeline[[#This Row],[Manager]],Sales_Teams[Manager],Sales_Teams[Regional_Office])</f>
        <v>Central</v>
      </c>
      <c r="E8389" t="s">
        <v>63</v>
      </c>
      <c r="G8389" t="str">
        <f>IFERROR(_xlfn.XLOOKUP(Sales_Pipeline[[#This Row],[Account]],Accounts!$A$2:$A$86,Accounts!$F$2:$F$86),"")</f>
        <v/>
      </c>
      <c r="H8389" t="s">
        <v>8449</v>
      </c>
      <c r="K8389" s="8" t="str">
        <f>IF(Sales_Pipeline[[#This Row],[Close_Date]]="","",TEXT(Sales_Pipeline[[#This Row],[Close_Date]],"ddd"))</f>
        <v/>
      </c>
      <c r="L8389" s="8" t="str">
        <f>IF(Sales_Pipeline[[#This Row],[Close_Date]]="","",TEXT(Sales_Pipeline[[#This Row],[Close_Date]],"mmm"))</f>
        <v/>
      </c>
      <c r="M8389" s="8" t="str">
        <f>IF(Sales_Pipeline[[#This Row],[Close_Date]]="","","Q"&amp;ROUNDUP(MONTH(Sales_Pipeline[[#This Row],[Close_Date]])/3,0))</f>
        <v/>
      </c>
      <c r="N8389" s="2" t="str" cm="1">
        <f t="array" ref="N8389">IFERROR(_xlfn.IFS(Sales_Pipeline[[#This Row],[Deal_Stage]]="Won",_xlfn.XLOOKUP(Sales_Pipeline[[#This Row],[Product]],Products!$A$2:$A$8,Products!$C$2:$C$8),Sales_Pipeline[[#This Row],[Deal_Stage]]="Lost",_xlfn.XLOOKUP(Sales_Pipeline[[#This Row],[Product]],Products!$A$2:$A$8,Products!$C$2:$C$8)),"")</f>
        <v/>
      </c>
      <c r="O8389" s="2">
        <v>0</v>
      </c>
    </row>
    <row r="8390" spans="1:15" x14ac:dyDescent="0.3">
      <c r="A8390" t="s">
        <v>8537</v>
      </c>
      <c r="B8390" t="s">
        <v>15</v>
      </c>
      <c r="C8390" t="str">
        <f>_xlfn.XLOOKUP(Sales_Pipeline[[#This Row],[Sales_Agent]],Sales_Teams[Sales_Agent],Sales_Teams[Manager])</f>
        <v>Melvin Marxen</v>
      </c>
      <c r="D8390" t="str">
        <f>_xlfn.XLOOKUP(Sales_Pipeline[[#This Row],[Manager]],Sales_Teams[Manager],Sales_Teams[Regional_Office])</f>
        <v>Central</v>
      </c>
      <c r="E8390" t="s">
        <v>55</v>
      </c>
      <c r="F8390" t="s">
        <v>123</v>
      </c>
      <c r="G8390" t="str">
        <f>IFERROR(_xlfn.XLOOKUP(Sales_Pipeline[[#This Row],[Account]],Accounts!$A$2:$A$86,Accounts!$F$2:$F$86),"")</f>
        <v>United States</v>
      </c>
      <c r="H8390" t="s">
        <v>8449</v>
      </c>
      <c r="K8390" s="8" t="str">
        <f>IF(Sales_Pipeline[[#This Row],[Close_Date]]="","",TEXT(Sales_Pipeline[[#This Row],[Close_Date]],"ddd"))</f>
        <v/>
      </c>
      <c r="L8390" s="8" t="str">
        <f>IF(Sales_Pipeline[[#This Row],[Close_Date]]="","",TEXT(Sales_Pipeline[[#This Row],[Close_Date]],"mmm"))</f>
        <v/>
      </c>
      <c r="M8390" s="8" t="str">
        <f>IF(Sales_Pipeline[[#This Row],[Close_Date]]="","","Q"&amp;ROUNDUP(MONTH(Sales_Pipeline[[#This Row],[Close_Date]])/3,0))</f>
        <v/>
      </c>
      <c r="N8390" s="2" t="str" cm="1">
        <f t="array" ref="N8390">IFERROR(_xlfn.IFS(Sales_Pipeline[[#This Row],[Deal_Stage]]="Won",_xlfn.XLOOKUP(Sales_Pipeline[[#This Row],[Product]],Products!$A$2:$A$8,Products!$C$2:$C$8),Sales_Pipeline[[#This Row],[Deal_Stage]]="Lost",_xlfn.XLOOKUP(Sales_Pipeline[[#This Row],[Product]],Products!$A$2:$A$8,Products!$C$2:$C$8)),"")</f>
        <v/>
      </c>
      <c r="O8390" s="2">
        <v>0</v>
      </c>
    </row>
    <row r="8391" spans="1:15" x14ac:dyDescent="0.3">
      <c r="A8391" t="s">
        <v>8538</v>
      </c>
      <c r="B8391" t="s">
        <v>15</v>
      </c>
      <c r="C8391" t="str">
        <f>_xlfn.XLOOKUP(Sales_Pipeline[[#This Row],[Sales_Agent]],Sales_Teams[Sales_Agent],Sales_Teams[Manager])</f>
        <v>Melvin Marxen</v>
      </c>
      <c r="D8391" t="str">
        <f>_xlfn.XLOOKUP(Sales_Pipeline[[#This Row],[Manager]],Sales_Teams[Manager],Sales_Teams[Regional_Office])</f>
        <v>Central</v>
      </c>
      <c r="E8391" t="s">
        <v>55</v>
      </c>
      <c r="F8391" t="s">
        <v>211</v>
      </c>
      <c r="G8391" t="str">
        <f>IFERROR(_xlfn.XLOOKUP(Sales_Pipeline[[#This Row],[Account]],Accounts!$A$2:$A$86,Accounts!$F$2:$F$86),"")</f>
        <v>United States</v>
      </c>
      <c r="H8391" t="s">
        <v>8449</v>
      </c>
      <c r="K8391" s="8" t="str">
        <f>IF(Sales_Pipeline[[#This Row],[Close_Date]]="","",TEXT(Sales_Pipeline[[#This Row],[Close_Date]],"ddd"))</f>
        <v/>
      </c>
      <c r="L8391" s="8" t="str">
        <f>IF(Sales_Pipeline[[#This Row],[Close_Date]]="","",TEXT(Sales_Pipeline[[#This Row],[Close_Date]],"mmm"))</f>
        <v/>
      </c>
      <c r="M8391" s="8" t="str">
        <f>IF(Sales_Pipeline[[#This Row],[Close_Date]]="","","Q"&amp;ROUNDUP(MONTH(Sales_Pipeline[[#This Row],[Close_Date]])/3,0))</f>
        <v/>
      </c>
      <c r="N8391" s="2" t="str" cm="1">
        <f t="array" ref="N8391">IFERROR(_xlfn.IFS(Sales_Pipeline[[#This Row],[Deal_Stage]]="Won",_xlfn.XLOOKUP(Sales_Pipeline[[#This Row],[Product]],Products!$A$2:$A$8,Products!$C$2:$C$8),Sales_Pipeline[[#This Row],[Deal_Stage]]="Lost",_xlfn.XLOOKUP(Sales_Pipeline[[#This Row],[Product]],Products!$A$2:$A$8,Products!$C$2:$C$8)),"")</f>
        <v/>
      </c>
      <c r="O8391" s="2">
        <v>0</v>
      </c>
    </row>
    <row r="8392" spans="1:15" x14ac:dyDescent="0.3">
      <c r="A8392" t="s">
        <v>8539</v>
      </c>
      <c r="B8392" t="s">
        <v>15</v>
      </c>
      <c r="C8392" t="str">
        <f>_xlfn.XLOOKUP(Sales_Pipeline[[#This Row],[Sales_Agent]],Sales_Teams[Sales_Agent],Sales_Teams[Manager])</f>
        <v>Melvin Marxen</v>
      </c>
      <c r="D8392" t="str">
        <f>_xlfn.XLOOKUP(Sales_Pipeline[[#This Row],[Manager]],Sales_Teams[Manager],Sales_Teams[Regional_Office])</f>
        <v>Central</v>
      </c>
      <c r="E8392" t="s">
        <v>55</v>
      </c>
      <c r="F8392" t="s">
        <v>293</v>
      </c>
      <c r="G8392" t="str">
        <f>IFERROR(_xlfn.XLOOKUP(Sales_Pipeline[[#This Row],[Account]],Accounts!$A$2:$A$86,Accounts!$F$2:$F$86),"")</f>
        <v>United States</v>
      </c>
      <c r="H8392" t="s">
        <v>8449</v>
      </c>
      <c r="K8392" s="8" t="str">
        <f>IF(Sales_Pipeline[[#This Row],[Close_Date]]="","",TEXT(Sales_Pipeline[[#This Row],[Close_Date]],"ddd"))</f>
        <v/>
      </c>
      <c r="L8392" s="8" t="str">
        <f>IF(Sales_Pipeline[[#This Row],[Close_Date]]="","",TEXT(Sales_Pipeline[[#This Row],[Close_Date]],"mmm"))</f>
        <v/>
      </c>
      <c r="M8392" s="8" t="str">
        <f>IF(Sales_Pipeline[[#This Row],[Close_Date]]="","","Q"&amp;ROUNDUP(MONTH(Sales_Pipeline[[#This Row],[Close_Date]])/3,0))</f>
        <v/>
      </c>
      <c r="N8392" s="2" t="str" cm="1">
        <f t="array" ref="N8392">IFERROR(_xlfn.IFS(Sales_Pipeline[[#This Row],[Deal_Stage]]="Won",_xlfn.XLOOKUP(Sales_Pipeline[[#This Row],[Product]],Products!$A$2:$A$8,Products!$C$2:$C$8),Sales_Pipeline[[#This Row],[Deal_Stage]]="Lost",_xlfn.XLOOKUP(Sales_Pipeline[[#This Row],[Product]],Products!$A$2:$A$8,Products!$C$2:$C$8)),"")</f>
        <v/>
      </c>
      <c r="O8392" s="2">
        <v>0</v>
      </c>
    </row>
    <row r="8393" spans="1:15" x14ac:dyDescent="0.3">
      <c r="A8393" t="s">
        <v>8540</v>
      </c>
      <c r="B8393" t="s">
        <v>15</v>
      </c>
      <c r="C8393" t="str">
        <f>_xlfn.XLOOKUP(Sales_Pipeline[[#This Row],[Sales_Agent]],Sales_Teams[Sales_Agent],Sales_Teams[Manager])</f>
        <v>Melvin Marxen</v>
      </c>
      <c r="D8393" t="str">
        <f>_xlfn.XLOOKUP(Sales_Pipeline[[#This Row],[Manager]],Sales_Teams[Manager],Sales_Teams[Regional_Office])</f>
        <v>Central</v>
      </c>
      <c r="E8393" t="s">
        <v>55</v>
      </c>
      <c r="G8393" t="str">
        <f>IFERROR(_xlfn.XLOOKUP(Sales_Pipeline[[#This Row],[Account]],Accounts!$A$2:$A$86,Accounts!$F$2:$F$86),"")</f>
        <v/>
      </c>
      <c r="H8393" t="s">
        <v>8449</v>
      </c>
      <c r="K8393" s="8" t="str">
        <f>IF(Sales_Pipeline[[#This Row],[Close_Date]]="","",TEXT(Sales_Pipeline[[#This Row],[Close_Date]],"ddd"))</f>
        <v/>
      </c>
      <c r="L8393" s="8" t="str">
        <f>IF(Sales_Pipeline[[#This Row],[Close_Date]]="","",TEXT(Sales_Pipeline[[#This Row],[Close_Date]],"mmm"))</f>
        <v/>
      </c>
      <c r="M8393" s="8" t="str">
        <f>IF(Sales_Pipeline[[#This Row],[Close_Date]]="","","Q"&amp;ROUNDUP(MONTH(Sales_Pipeline[[#This Row],[Close_Date]])/3,0))</f>
        <v/>
      </c>
      <c r="N8393" s="2" t="str" cm="1">
        <f t="array" ref="N8393">IFERROR(_xlfn.IFS(Sales_Pipeline[[#This Row],[Deal_Stage]]="Won",_xlfn.XLOOKUP(Sales_Pipeline[[#This Row],[Product]],Products!$A$2:$A$8,Products!$C$2:$C$8),Sales_Pipeline[[#This Row],[Deal_Stage]]="Lost",_xlfn.XLOOKUP(Sales_Pipeline[[#This Row],[Product]],Products!$A$2:$A$8,Products!$C$2:$C$8)),"")</f>
        <v/>
      </c>
      <c r="O8393" s="2">
        <v>0</v>
      </c>
    </row>
    <row r="8394" spans="1:15" x14ac:dyDescent="0.3">
      <c r="A8394" t="s">
        <v>8541</v>
      </c>
      <c r="B8394" t="s">
        <v>15</v>
      </c>
      <c r="C8394" t="str">
        <f>_xlfn.XLOOKUP(Sales_Pipeline[[#This Row],[Sales_Agent]],Sales_Teams[Sales_Agent],Sales_Teams[Manager])</f>
        <v>Melvin Marxen</v>
      </c>
      <c r="D8394" t="str">
        <f>_xlfn.XLOOKUP(Sales_Pipeline[[#This Row],[Manager]],Sales_Teams[Manager],Sales_Teams[Regional_Office])</f>
        <v>Central</v>
      </c>
      <c r="E8394" t="s">
        <v>55</v>
      </c>
      <c r="G8394" t="str">
        <f>IFERROR(_xlfn.XLOOKUP(Sales_Pipeline[[#This Row],[Account]],Accounts!$A$2:$A$86,Accounts!$F$2:$F$86),"")</f>
        <v/>
      </c>
      <c r="H8394" t="s">
        <v>8449</v>
      </c>
      <c r="K8394" s="8" t="str">
        <f>IF(Sales_Pipeline[[#This Row],[Close_Date]]="","",TEXT(Sales_Pipeline[[#This Row],[Close_Date]],"ddd"))</f>
        <v/>
      </c>
      <c r="L8394" s="8" t="str">
        <f>IF(Sales_Pipeline[[#This Row],[Close_Date]]="","",TEXT(Sales_Pipeline[[#This Row],[Close_Date]],"mmm"))</f>
        <v/>
      </c>
      <c r="M8394" s="8" t="str">
        <f>IF(Sales_Pipeline[[#This Row],[Close_Date]]="","","Q"&amp;ROUNDUP(MONTH(Sales_Pipeline[[#This Row],[Close_Date]])/3,0))</f>
        <v/>
      </c>
      <c r="N8394" s="2" t="str" cm="1">
        <f t="array" ref="N8394">IFERROR(_xlfn.IFS(Sales_Pipeline[[#This Row],[Deal_Stage]]="Won",_xlfn.XLOOKUP(Sales_Pipeline[[#This Row],[Product]],Products!$A$2:$A$8,Products!$C$2:$C$8),Sales_Pipeline[[#This Row],[Deal_Stage]]="Lost",_xlfn.XLOOKUP(Sales_Pipeline[[#This Row],[Product]],Products!$A$2:$A$8,Products!$C$2:$C$8)),"")</f>
        <v/>
      </c>
      <c r="O8394" s="2">
        <v>0</v>
      </c>
    </row>
    <row r="8395" spans="1:15" x14ac:dyDescent="0.3">
      <c r="A8395" t="s">
        <v>8542</v>
      </c>
      <c r="B8395" t="s">
        <v>15</v>
      </c>
      <c r="C8395" t="str">
        <f>_xlfn.XLOOKUP(Sales_Pipeline[[#This Row],[Sales_Agent]],Sales_Teams[Sales_Agent],Sales_Teams[Manager])</f>
        <v>Melvin Marxen</v>
      </c>
      <c r="D8395" t="str">
        <f>_xlfn.XLOOKUP(Sales_Pipeline[[#This Row],[Manager]],Sales_Teams[Manager],Sales_Teams[Regional_Office])</f>
        <v>Central</v>
      </c>
      <c r="E8395" t="s">
        <v>55</v>
      </c>
      <c r="G8395" t="str">
        <f>IFERROR(_xlfn.XLOOKUP(Sales_Pipeline[[#This Row],[Account]],Accounts!$A$2:$A$86,Accounts!$F$2:$F$86),"")</f>
        <v/>
      </c>
      <c r="H8395" t="s">
        <v>8449</v>
      </c>
      <c r="K8395" s="8" t="str">
        <f>IF(Sales_Pipeline[[#This Row],[Close_Date]]="","",TEXT(Sales_Pipeline[[#This Row],[Close_Date]],"ddd"))</f>
        <v/>
      </c>
      <c r="L8395" s="8" t="str">
        <f>IF(Sales_Pipeline[[#This Row],[Close_Date]]="","",TEXT(Sales_Pipeline[[#This Row],[Close_Date]],"mmm"))</f>
        <v/>
      </c>
      <c r="M8395" s="8" t="str">
        <f>IF(Sales_Pipeline[[#This Row],[Close_Date]]="","","Q"&amp;ROUNDUP(MONTH(Sales_Pipeline[[#This Row],[Close_Date]])/3,0))</f>
        <v/>
      </c>
      <c r="N8395" s="2" t="str" cm="1">
        <f t="array" ref="N8395">IFERROR(_xlfn.IFS(Sales_Pipeline[[#This Row],[Deal_Stage]]="Won",_xlfn.XLOOKUP(Sales_Pipeline[[#This Row],[Product]],Products!$A$2:$A$8,Products!$C$2:$C$8),Sales_Pipeline[[#This Row],[Deal_Stage]]="Lost",_xlfn.XLOOKUP(Sales_Pipeline[[#This Row],[Product]],Products!$A$2:$A$8,Products!$C$2:$C$8)),"")</f>
        <v/>
      </c>
      <c r="O8395" s="2">
        <v>0</v>
      </c>
    </row>
    <row r="8396" spans="1:15" x14ac:dyDescent="0.3">
      <c r="A8396" t="s">
        <v>8543</v>
      </c>
      <c r="B8396" t="s">
        <v>15</v>
      </c>
      <c r="C8396" t="str">
        <f>_xlfn.XLOOKUP(Sales_Pipeline[[#This Row],[Sales_Agent]],Sales_Teams[Sales_Agent],Sales_Teams[Manager])</f>
        <v>Melvin Marxen</v>
      </c>
      <c r="D8396" t="str">
        <f>_xlfn.XLOOKUP(Sales_Pipeline[[#This Row],[Manager]],Sales_Teams[Manager],Sales_Teams[Regional_Office])</f>
        <v>Central</v>
      </c>
      <c r="E8396" t="s">
        <v>55</v>
      </c>
      <c r="G8396" t="str">
        <f>IFERROR(_xlfn.XLOOKUP(Sales_Pipeline[[#This Row],[Account]],Accounts!$A$2:$A$86,Accounts!$F$2:$F$86),"")</f>
        <v/>
      </c>
      <c r="H8396" t="s">
        <v>8449</v>
      </c>
      <c r="K8396" s="8" t="str">
        <f>IF(Sales_Pipeline[[#This Row],[Close_Date]]="","",TEXT(Sales_Pipeline[[#This Row],[Close_Date]],"ddd"))</f>
        <v/>
      </c>
      <c r="L8396" s="8" t="str">
        <f>IF(Sales_Pipeline[[#This Row],[Close_Date]]="","",TEXT(Sales_Pipeline[[#This Row],[Close_Date]],"mmm"))</f>
        <v/>
      </c>
      <c r="M8396" s="8" t="str">
        <f>IF(Sales_Pipeline[[#This Row],[Close_Date]]="","","Q"&amp;ROUNDUP(MONTH(Sales_Pipeline[[#This Row],[Close_Date]])/3,0))</f>
        <v/>
      </c>
      <c r="N8396" s="2" t="str" cm="1">
        <f t="array" ref="N8396">IFERROR(_xlfn.IFS(Sales_Pipeline[[#This Row],[Deal_Stage]]="Won",_xlfn.XLOOKUP(Sales_Pipeline[[#This Row],[Product]],Products!$A$2:$A$8,Products!$C$2:$C$8),Sales_Pipeline[[#This Row],[Deal_Stage]]="Lost",_xlfn.XLOOKUP(Sales_Pipeline[[#This Row],[Product]],Products!$A$2:$A$8,Products!$C$2:$C$8)),"")</f>
        <v/>
      </c>
      <c r="O8396" s="2">
        <v>0</v>
      </c>
    </row>
    <row r="8397" spans="1:15" x14ac:dyDescent="0.3">
      <c r="A8397" t="s">
        <v>8544</v>
      </c>
      <c r="B8397" t="s">
        <v>15</v>
      </c>
      <c r="C8397" t="str">
        <f>_xlfn.XLOOKUP(Sales_Pipeline[[#This Row],[Sales_Agent]],Sales_Teams[Sales_Agent],Sales_Teams[Manager])</f>
        <v>Melvin Marxen</v>
      </c>
      <c r="D8397" t="str">
        <f>_xlfn.XLOOKUP(Sales_Pipeline[[#This Row],[Manager]],Sales_Teams[Manager],Sales_Teams[Regional_Office])</f>
        <v>Central</v>
      </c>
      <c r="E8397" t="s">
        <v>55</v>
      </c>
      <c r="G8397" t="str">
        <f>IFERROR(_xlfn.XLOOKUP(Sales_Pipeline[[#This Row],[Account]],Accounts!$A$2:$A$86,Accounts!$F$2:$F$86),"")</f>
        <v/>
      </c>
      <c r="H8397" t="s">
        <v>8449</v>
      </c>
      <c r="K8397" s="8" t="str">
        <f>IF(Sales_Pipeline[[#This Row],[Close_Date]]="","",TEXT(Sales_Pipeline[[#This Row],[Close_Date]],"ddd"))</f>
        <v/>
      </c>
      <c r="L8397" s="8" t="str">
        <f>IF(Sales_Pipeline[[#This Row],[Close_Date]]="","",TEXT(Sales_Pipeline[[#This Row],[Close_Date]],"mmm"))</f>
        <v/>
      </c>
      <c r="M8397" s="8" t="str">
        <f>IF(Sales_Pipeline[[#This Row],[Close_Date]]="","","Q"&amp;ROUNDUP(MONTH(Sales_Pipeline[[#This Row],[Close_Date]])/3,0))</f>
        <v/>
      </c>
      <c r="N8397" s="2" t="str" cm="1">
        <f t="array" ref="N8397">IFERROR(_xlfn.IFS(Sales_Pipeline[[#This Row],[Deal_Stage]]="Won",_xlfn.XLOOKUP(Sales_Pipeline[[#This Row],[Product]],Products!$A$2:$A$8,Products!$C$2:$C$8),Sales_Pipeline[[#This Row],[Deal_Stage]]="Lost",_xlfn.XLOOKUP(Sales_Pipeline[[#This Row],[Product]],Products!$A$2:$A$8,Products!$C$2:$C$8)),"")</f>
        <v/>
      </c>
      <c r="O8397" s="2">
        <v>0</v>
      </c>
    </row>
    <row r="8398" spans="1:15" x14ac:dyDescent="0.3">
      <c r="A8398" t="s">
        <v>8545</v>
      </c>
      <c r="B8398" t="s">
        <v>15</v>
      </c>
      <c r="C8398" t="str">
        <f>_xlfn.XLOOKUP(Sales_Pipeline[[#This Row],[Sales_Agent]],Sales_Teams[Sales_Agent],Sales_Teams[Manager])</f>
        <v>Melvin Marxen</v>
      </c>
      <c r="D8398" t="str">
        <f>_xlfn.XLOOKUP(Sales_Pipeline[[#This Row],[Manager]],Sales_Teams[Manager],Sales_Teams[Regional_Office])</f>
        <v>Central</v>
      </c>
      <c r="E8398" t="s">
        <v>55</v>
      </c>
      <c r="G8398" t="str">
        <f>IFERROR(_xlfn.XLOOKUP(Sales_Pipeline[[#This Row],[Account]],Accounts!$A$2:$A$86,Accounts!$F$2:$F$86),"")</f>
        <v/>
      </c>
      <c r="H8398" t="s">
        <v>8449</v>
      </c>
      <c r="K8398" s="8" t="str">
        <f>IF(Sales_Pipeline[[#This Row],[Close_Date]]="","",TEXT(Sales_Pipeline[[#This Row],[Close_Date]],"ddd"))</f>
        <v/>
      </c>
      <c r="L8398" s="8" t="str">
        <f>IF(Sales_Pipeline[[#This Row],[Close_Date]]="","",TEXT(Sales_Pipeline[[#This Row],[Close_Date]],"mmm"))</f>
        <v/>
      </c>
      <c r="M8398" s="8" t="str">
        <f>IF(Sales_Pipeline[[#This Row],[Close_Date]]="","","Q"&amp;ROUNDUP(MONTH(Sales_Pipeline[[#This Row],[Close_Date]])/3,0))</f>
        <v/>
      </c>
      <c r="N8398" s="2" t="str" cm="1">
        <f t="array" ref="N8398">IFERROR(_xlfn.IFS(Sales_Pipeline[[#This Row],[Deal_Stage]]="Won",_xlfn.XLOOKUP(Sales_Pipeline[[#This Row],[Product]],Products!$A$2:$A$8,Products!$C$2:$C$8),Sales_Pipeline[[#This Row],[Deal_Stage]]="Lost",_xlfn.XLOOKUP(Sales_Pipeline[[#This Row],[Product]],Products!$A$2:$A$8,Products!$C$2:$C$8)),"")</f>
        <v/>
      </c>
      <c r="O8398" s="2">
        <v>0</v>
      </c>
    </row>
    <row r="8399" spans="1:15" x14ac:dyDescent="0.3">
      <c r="A8399" t="s">
        <v>8546</v>
      </c>
      <c r="B8399" t="s">
        <v>15</v>
      </c>
      <c r="C8399" t="str">
        <f>_xlfn.XLOOKUP(Sales_Pipeline[[#This Row],[Sales_Agent]],Sales_Teams[Sales_Agent],Sales_Teams[Manager])</f>
        <v>Melvin Marxen</v>
      </c>
      <c r="D8399" t="str">
        <f>_xlfn.XLOOKUP(Sales_Pipeline[[#This Row],[Manager]],Sales_Teams[Manager],Sales_Teams[Regional_Office])</f>
        <v>Central</v>
      </c>
      <c r="E8399" t="s">
        <v>55</v>
      </c>
      <c r="G8399" t="str">
        <f>IFERROR(_xlfn.XLOOKUP(Sales_Pipeline[[#This Row],[Account]],Accounts!$A$2:$A$86,Accounts!$F$2:$F$86),"")</f>
        <v/>
      </c>
      <c r="H8399" t="s">
        <v>8449</v>
      </c>
      <c r="K8399" s="8" t="str">
        <f>IF(Sales_Pipeline[[#This Row],[Close_Date]]="","",TEXT(Sales_Pipeline[[#This Row],[Close_Date]],"ddd"))</f>
        <v/>
      </c>
      <c r="L8399" s="8" t="str">
        <f>IF(Sales_Pipeline[[#This Row],[Close_Date]]="","",TEXT(Sales_Pipeline[[#This Row],[Close_Date]],"mmm"))</f>
        <v/>
      </c>
      <c r="M8399" s="8" t="str">
        <f>IF(Sales_Pipeline[[#This Row],[Close_Date]]="","","Q"&amp;ROUNDUP(MONTH(Sales_Pipeline[[#This Row],[Close_Date]])/3,0))</f>
        <v/>
      </c>
      <c r="N8399" s="2" t="str" cm="1">
        <f t="array" ref="N8399">IFERROR(_xlfn.IFS(Sales_Pipeline[[#This Row],[Deal_Stage]]="Won",_xlfn.XLOOKUP(Sales_Pipeline[[#This Row],[Product]],Products!$A$2:$A$8,Products!$C$2:$C$8),Sales_Pipeline[[#This Row],[Deal_Stage]]="Lost",_xlfn.XLOOKUP(Sales_Pipeline[[#This Row],[Product]],Products!$A$2:$A$8,Products!$C$2:$C$8)),"")</f>
        <v/>
      </c>
      <c r="O8399" s="2">
        <v>0</v>
      </c>
    </row>
    <row r="8400" spans="1:15" x14ac:dyDescent="0.3">
      <c r="A8400" t="s">
        <v>8547</v>
      </c>
      <c r="B8400" t="s">
        <v>15</v>
      </c>
      <c r="C8400" t="str">
        <f>_xlfn.XLOOKUP(Sales_Pipeline[[#This Row],[Sales_Agent]],Sales_Teams[Sales_Agent],Sales_Teams[Manager])</f>
        <v>Melvin Marxen</v>
      </c>
      <c r="D8400" t="str">
        <f>_xlfn.XLOOKUP(Sales_Pipeline[[#This Row],[Manager]],Sales_Teams[Manager],Sales_Teams[Regional_Office])</f>
        <v>Central</v>
      </c>
      <c r="E8400" t="s">
        <v>55</v>
      </c>
      <c r="G8400" t="str">
        <f>IFERROR(_xlfn.XLOOKUP(Sales_Pipeline[[#This Row],[Account]],Accounts!$A$2:$A$86,Accounts!$F$2:$F$86),"")</f>
        <v/>
      </c>
      <c r="H8400" t="s">
        <v>8449</v>
      </c>
      <c r="K8400" s="8" t="str">
        <f>IF(Sales_Pipeline[[#This Row],[Close_Date]]="","",TEXT(Sales_Pipeline[[#This Row],[Close_Date]],"ddd"))</f>
        <v/>
      </c>
      <c r="L8400" s="8" t="str">
        <f>IF(Sales_Pipeline[[#This Row],[Close_Date]]="","",TEXT(Sales_Pipeline[[#This Row],[Close_Date]],"mmm"))</f>
        <v/>
      </c>
      <c r="M8400" s="8" t="str">
        <f>IF(Sales_Pipeline[[#This Row],[Close_Date]]="","","Q"&amp;ROUNDUP(MONTH(Sales_Pipeline[[#This Row],[Close_Date]])/3,0))</f>
        <v/>
      </c>
      <c r="N8400" s="2" t="str" cm="1">
        <f t="array" ref="N8400">IFERROR(_xlfn.IFS(Sales_Pipeline[[#This Row],[Deal_Stage]]="Won",_xlfn.XLOOKUP(Sales_Pipeline[[#This Row],[Product]],Products!$A$2:$A$8,Products!$C$2:$C$8),Sales_Pipeline[[#This Row],[Deal_Stage]]="Lost",_xlfn.XLOOKUP(Sales_Pipeline[[#This Row],[Product]],Products!$A$2:$A$8,Products!$C$2:$C$8)),"")</f>
        <v/>
      </c>
      <c r="O8400" s="2">
        <v>0</v>
      </c>
    </row>
    <row r="8401" spans="1:15" x14ac:dyDescent="0.3">
      <c r="A8401" t="s">
        <v>8548</v>
      </c>
      <c r="B8401" t="s">
        <v>15</v>
      </c>
      <c r="C8401" t="str">
        <f>_xlfn.XLOOKUP(Sales_Pipeline[[#This Row],[Sales_Agent]],Sales_Teams[Sales_Agent],Sales_Teams[Manager])</f>
        <v>Melvin Marxen</v>
      </c>
      <c r="D8401" t="str">
        <f>_xlfn.XLOOKUP(Sales_Pipeline[[#This Row],[Manager]],Sales_Teams[Manager],Sales_Teams[Regional_Office])</f>
        <v>Central</v>
      </c>
      <c r="E8401" t="s">
        <v>55</v>
      </c>
      <c r="G8401" t="str">
        <f>IFERROR(_xlfn.XLOOKUP(Sales_Pipeline[[#This Row],[Account]],Accounts!$A$2:$A$86,Accounts!$F$2:$F$86),"")</f>
        <v/>
      </c>
      <c r="H8401" t="s">
        <v>8449</v>
      </c>
      <c r="K8401" s="8" t="str">
        <f>IF(Sales_Pipeline[[#This Row],[Close_Date]]="","",TEXT(Sales_Pipeline[[#This Row],[Close_Date]],"ddd"))</f>
        <v/>
      </c>
      <c r="L8401" s="8" t="str">
        <f>IF(Sales_Pipeline[[#This Row],[Close_Date]]="","",TEXT(Sales_Pipeline[[#This Row],[Close_Date]],"mmm"))</f>
        <v/>
      </c>
      <c r="M8401" s="8" t="str">
        <f>IF(Sales_Pipeline[[#This Row],[Close_Date]]="","","Q"&amp;ROUNDUP(MONTH(Sales_Pipeline[[#This Row],[Close_Date]])/3,0))</f>
        <v/>
      </c>
      <c r="N8401" s="2" t="str" cm="1">
        <f t="array" ref="N8401">IFERROR(_xlfn.IFS(Sales_Pipeline[[#This Row],[Deal_Stage]]="Won",_xlfn.XLOOKUP(Sales_Pipeline[[#This Row],[Product]],Products!$A$2:$A$8,Products!$C$2:$C$8),Sales_Pipeline[[#This Row],[Deal_Stage]]="Lost",_xlfn.XLOOKUP(Sales_Pipeline[[#This Row],[Product]],Products!$A$2:$A$8,Products!$C$2:$C$8)),"")</f>
        <v/>
      </c>
      <c r="O8401" s="2">
        <v>0</v>
      </c>
    </row>
    <row r="8402" spans="1:15" x14ac:dyDescent="0.3">
      <c r="A8402" t="s">
        <v>8549</v>
      </c>
      <c r="B8402" t="s">
        <v>15</v>
      </c>
      <c r="C8402" t="str">
        <f>_xlfn.XLOOKUP(Sales_Pipeline[[#This Row],[Sales_Agent]],Sales_Teams[Sales_Agent],Sales_Teams[Manager])</f>
        <v>Melvin Marxen</v>
      </c>
      <c r="D8402" t="str">
        <f>_xlfn.XLOOKUP(Sales_Pipeline[[#This Row],[Manager]],Sales_Teams[Manager],Sales_Teams[Regional_Office])</f>
        <v>Central</v>
      </c>
      <c r="E8402" t="s">
        <v>55</v>
      </c>
      <c r="G8402" t="str">
        <f>IFERROR(_xlfn.XLOOKUP(Sales_Pipeline[[#This Row],[Account]],Accounts!$A$2:$A$86,Accounts!$F$2:$F$86),"")</f>
        <v/>
      </c>
      <c r="H8402" t="s">
        <v>8449</v>
      </c>
      <c r="K8402" s="8" t="str">
        <f>IF(Sales_Pipeline[[#This Row],[Close_Date]]="","",TEXT(Sales_Pipeline[[#This Row],[Close_Date]],"ddd"))</f>
        <v/>
      </c>
      <c r="L8402" s="8" t="str">
        <f>IF(Sales_Pipeline[[#This Row],[Close_Date]]="","",TEXT(Sales_Pipeline[[#This Row],[Close_Date]],"mmm"))</f>
        <v/>
      </c>
      <c r="M8402" s="8" t="str">
        <f>IF(Sales_Pipeline[[#This Row],[Close_Date]]="","","Q"&amp;ROUNDUP(MONTH(Sales_Pipeline[[#This Row],[Close_Date]])/3,0))</f>
        <v/>
      </c>
      <c r="N8402" s="2" t="str" cm="1">
        <f t="array" ref="N8402">IFERROR(_xlfn.IFS(Sales_Pipeline[[#This Row],[Deal_Stage]]="Won",_xlfn.XLOOKUP(Sales_Pipeline[[#This Row],[Product]],Products!$A$2:$A$8,Products!$C$2:$C$8),Sales_Pipeline[[#This Row],[Deal_Stage]]="Lost",_xlfn.XLOOKUP(Sales_Pipeline[[#This Row],[Product]],Products!$A$2:$A$8,Products!$C$2:$C$8)),"")</f>
        <v/>
      </c>
      <c r="O8402" s="2">
        <v>0</v>
      </c>
    </row>
    <row r="8403" spans="1:15" x14ac:dyDescent="0.3">
      <c r="A8403" t="s">
        <v>8550</v>
      </c>
      <c r="B8403" t="s">
        <v>15</v>
      </c>
      <c r="C8403" t="str">
        <f>_xlfn.XLOOKUP(Sales_Pipeline[[#This Row],[Sales_Agent]],Sales_Teams[Sales_Agent],Sales_Teams[Manager])</f>
        <v>Melvin Marxen</v>
      </c>
      <c r="D8403" t="str">
        <f>_xlfn.XLOOKUP(Sales_Pipeline[[#This Row],[Manager]],Sales_Teams[Manager],Sales_Teams[Regional_Office])</f>
        <v>Central</v>
      </c>
      <c r="E8403" t="s">
        <v>55</v>
      </c>
      <c r="G8403" t="str">
        <f>IFERROR(_xlfn.XLOOKUP(Sales_Pipeline[[#This Row],[Account]],Accounts!$A$2:$A$86,Accounts!$F$2:$F$86),"")</f>
        <v/>
      </c>
      <c r="H8403" t="s">
        <v>8449</v>
      </c>
      <c r="K8403" s="8" t="str">
        <f>IF(Sales_Pipeline[[#This Row],[Close_Date]]="","",TEXT(Sales_Pipeline[[#This Row],[Close_Date]],"ddd"))</f>
        <v/>
      </c>
      <c r="L8403" s="8" t="str">
        <f>IF(Sales_Pipeline[[#This Row],[Close_Date]]="","",TEXT(Sales_Pipeline[[#This Row],[Close_Date]],"mmm"))</f>
        <v/>
      </c>
      <c r="M8403" s="8" t="str">
        <f>IF(Sales_Pipeline[[#This Row],[Close_Date]]="","","Q"&amp;ROUNDUP(MONTH(Sales_Pipeline[[#This Row],[Close_Date]])/3,0))</f>
        <v/>
      </c>
      <c r="N8403" s="2" t="str" cm="1">
        <f t="array" ref="N8403">IFERROR(_xlfn.IFS(Sales_Pipeline[[#This Row],[Deal_Stage]]="Won",_xlfn.XLOOKUP(Sales_Pipeline[[#This Row],[Product]],Products!$A$2:$A$8,Products!$C$2:$C$8),Sales_Pipeline[[#This Row],[Deal_Stage]]="Lost",_xlfn.XLOOKUP(Sales_Pipeline[[#This Row],[Product]],Products!$A$2:$A$8,Products!$C$2:$C$8)),"")</f>
        <v/>
      </c>
      <c r="O8403" s="2">
        <v>0</v>
      </c>
    </row>
    <row r="8404" spans="1:15" x14ac:dyDescent="0.3">
      <c r="A8404" t="s">
        <v>8551</v>
      </c>
      <c r="B8404" t="s">
        <v>15</v>
      </c>
      <c r="C8404" t="str">
        <f>_xlfn.XLOOKUP(Sales_Pipeline[[#This Row],[Sales_Agent]],Sales_Teams[Sales_Agent],Sales_Teams[Manager])</f>
        <v>Melvin Marxen</v>
      </c>
      <c r="D8404" t="str">
        <f>_xlfn.XLOOKUP(Sales_Pipeline[[#This Row],[Manager]],Sales_Teams[Manager],Sales_Teams[Regional_Office])</f>
        <v>Central</v>
      </c>
      <c r="E8404" t="s">
        <v>55</v>
      </c>
      <c r="G8404" t="str">
        <f>IFERROR(_xlfn.XLOOKUP(Sales_Pipeline[[#This Row],[Account]],Accounts!$A$2:$A$86,Accounts!$F$2:$F$86),"")</f>
        <v/>
      </c>
      <c r="H8404" t="s">
        <v>8449</v>
      </c>
      <c r="K8404" s="8" t="str">
        <f>IF(Sales_Pipeline[[#This Row],[Close_Date]]="","",TEXT(Sales_Pipeline[[#This Row],[Close_Date]],"ddd"))</f>
        <v/>
      </c>
      <c r="L8404" s="8" t="str">
        <f>IF(Sales_Pipeline[[#This Row],[Close_Date]]="","",TEXT(Sales_Pipeline[[#This Row],[Close_Date]],"mmm"))</f>
        <v/>
      </c>
      <c r="M8404" s="8" t="str">
        <f>IF(Sales_Pipeline[[#This Row],[Close_Date]]="","","Q"&amp;ROUNDUP(MONTH(Sales_Pipeline[[#This Row],[Close_Date]])/3,0))</f>
        <v/>
      </c>
      <c r="N8404" s="2" t="str" cm="1">
        <f t="array" ref="N8404">IFERROR(_xlfn.IFS(Sales_Pipeline[[#This Row],[Deal_Stage]]="Won",_xlfn.XLOOKUP(Sales_Pipeline[[#This Row],[Product]],Products!$A$2:$A$8,Products!$C$2:$C$8),Sales_Pipeline[[#This Row],[Deal_Stage]]="Lost",_xlfn.XLOOKUP(Sales_Pipeline[[#This Row],[Product]],Products!$A$2:$A$8,Products!$C$2:$C$8)),"")</f>
        <v/>
      </c>
      <c r="O8404" s="2">
        <v>0</v>
      </c>
    </row>
    <row r="8405" spans="1:15" x14ac:dyDescent="0.3">
      <c r="A8405" t="s">
        <v>8552</v>
      </c>
      <c r="B8405" t="s">
        <v>15</v>
      </c>
      <c r="C8405" t="str">
        <f>_xlfn.XLOOKUP(Sales_Pipeline[[#This Row],[Sales_Agent]],Sales_Teams[Sales_Agent],Sales_Teams[Manager])</f>
        <v>Melvin Marxen</v>
      </c>
      <c r="D8405" t="str">
        <f>_xlfn.XLOOKUP(Sales_Pipeline[[#This Row],[Manager]],Sales_Teams[Manager],Sales_Teams[Regional_Office])</f>
        <v>Central</v>
      </c>
      <c r="E8405" t="s">
        <v>55</v>
      </c>
      <c r="G8405" t="str">
        <f>IFERROR(_xlfn.XLOOKUP(Sales_Pipeline[[#This Row],[Account]],Accounts!$A$2:$A$86,Accounts!$F$2:$F$86),"")</f>
        <v/>
      </c>
      <c r="H8405" t="s">
        <v>8449</v>
      </c>
      <c r="K8405" s="8" t="str">
        <f>IF(Sales_Pipeline[[#This Row],[Close_Date]]="","",TEXT(Sales_Pipeline[[#This Row],[Close_Date]],"ddd"))</f>
        <v/>
      </c>
      <c r="L8405" s="8" t="str">
        <f>IF(Sales_Pipeline[[#This Row],[Close_Date]]="","",TEXT(Sales_Pipeline[[#This Row],[Close_Date]],"mmm"))</f>
        <v/>
      </c>
      <c r="M8405" s="8" t="str">
        <f>IF(Sales_Pipeline[[#This Row],[Close_Date]]="","","Q"&amp;ROUNDUP(MONTH(Sales_Pipeline[[#This Row],[Close_Date]])/3,0))</f>
        <v/>
      </c>
      <c r="N8405" s="2" t="str" cm="1">
        <f t="array" ref="N8405">IFERROR(_xlfn.IFS(Sales_Pipeline[[#This Row],[Deal_Stage]]="Won",_xlfn.XLOOKUP(Sales_Pipeline[[#This Row],[Product]],Products!$A$2:$A$8,Products!$C$2:$C$8),Sales_Pipeline[[#This Row],[Deal_Stage]]="Lost",_xlfn.XLOOKUP(Sales_Pipeline[[#This Row],[Product]],Products!$A$2:$A$8,Products!$C$2:$C$8)),"")</f>
        <v/>
      </c>
      <c r="O8405" s="2">
        <v>0</v>
      </c>
    </row>
    <row r="8406" spans="1:15" x14ac:dyDescent="0.3">
      <c r="A8406" t="s">
        <v>8553</v>
      </c>
      <c r="B8406" t="s">
        <v>15</v>
      </c>
      <c r="C8406" t="str">
        <f>_xlfn.XLOOKUP(Sales_Pipeline[[#This Row],[Sales_Agent]],Sales_Teams[Sales_Agent],Sales_Teams[Manager])</f>
        <v>Melvin Marxen</v>
      </c>
      <c r="D8406" t="str">
        <f>_xlfn.XLOOKUP(Sales_Pipeline[[#This Row],[Manager]],Sales_Teams[Manager],Sales_Teams[Regional_Office])</f>
        <v>Central</v>
      </c>
      <c r="E8406" t="s">
        <v>55</v>
      </c>
      <c r="G8406" t="str">
        <f>IFERROR(_xlfn.XLOOKUP(Sales_Pipeline[[#This Row],[Account]],Accounts!$A$2:$A$86,Accounts!$F$2:$F$86),"")</f>
        <v/>
      </c>
      <c r="H8406" t="s">
        <v>8449</v>
      </c>
      <c r="K8406" s="8" t="str">
        <f>IF(Sales_Pipeline[[#This Row],[Close_Date]]="","",TEXT(Sales_Pipeline[[#This Row],[Close_Date]],"ddd"))</f>
        <v/>
      </c>
      <c r="L8406" s="8" t="str">
        <f>IF(Sales_Pipeline[[#This Row],[Close_Date]]="","",TEXT(Sales_Pipeline[[#This Row],[Close_Date]],"mmm"))</f>
        <v/>
      </c>
      <c r="M8406" s="8" t="str">
        <f>IF(Sales_Pipeline[[#This Row],[Close_Date]]="","","Q"&amp;ROUNDUP(MONTH(Sales_Pipeline[[#This Row],[Close_Date]])/3,0))</f>
        <v/>
      </c>
      <c r="N8406" s="2" t="str" cm="1">
        <f t="array" ref="N8406">IFERROR(_xlfn.IFS(Sales_Pipeline[[#This Row],[Deal_Stage]]="Won",_xlfn.XLOOKUP(Sales_Pipeline[[#This Row],[Product]],Products!$A$2:$A$8,Products!$C$2:$C$8),Sales_Pipeline[[#This Row],[Deal_Stage]]="Lost",_xlfn.XLOOKUP(Sales_Pipeline[[#This Row],[Product]],Products!$A$2:$A$8,Products!$C$2:$C$8)),"")</f>
        <v/>
      </c>
      <c r="O8406" s="2">
        <v>0</v>
      </c>
    </row>
    <row r="8407" spans="1:15" x14ac:dyDescent="0.3">
      <c r="A8407" t="s">
        <v>8554</v>
      </c>
      <c r="B8407" t="s">
        <v>15</v>
      </c>
      <c r="C8407" t="str">
        <f>_xlfn.XLOOKUP(Sales_Pipeline[[#This Row],[Sales_Agent]],Sales_Teams[Sales_Agent],Sales_Teams[Manager])</f>
        <v>Melvin Marxen</v>
      </c>
      <c r="D8407" t="str">
        <f>_xlfn.XLOOKUP(Sales_Pipeline[[#This Row],[Manager]],Sales_Teams[Manager],Sales_Teams[Regional_Office])</f>
        <v>Central</v>
      </c>
      <c r="E8407" t="s">
        <v>55</v>
      </c>
      <c r="G8407" t="str">
        <f>IFERROR(_xlfn.XLOOKUP(Sales_Pipeline[[#This Row],[Account]],Accounts!$A$2:$A$86,Accounts!$F$2:$F$86),"")</f>
        <v/>
      </c>
      <c r="H8407" t="s">
        <v>8449</v>
      </c>
      <c r="K8407" s="8" t="str">
        <f>IF(Sales_Pipeline[[#This Row],[Close_Date]]="","",TEXT(Sales_Pipeline[[#This Row],[Close_Date]],"ddd"))</f>
        <v/>
      </c>
      <c r="L8407" s="8" t="str">
        <f>IF(Sales_Pipeline[[#This Row],[Close_Date]]="","",TEXT(Sales_Pipeline[[#This Row],[Close_Date]],"mmm"))</f>
        <v/>
      </c>
      <c r="M8407" s="8" t="str">
        <f>IF(Sales_Pipeline[[#This Row],[Close_Date]]="","","Q"&amp;ROUNDUP(MONTH(Sales_Pipeline[[#This Row],[Close_Date]])/3,0))</f>
        <v/>
      </c>
      <c r="N8407" s="2" t="str" cm="1">
        <f t="array" ref="N8407">IFERROR(_xlfn.IFS(Sales_Pipeline[[#This Row],[Deal_Stage]]="Won",_xlfn.XLOOKUP(Sales_Pipeline[[#This Row],[Product]],Products!$A$2:$A$8,Products!$C$2:$C$8),Sales_Pipeline[[#This Row],[Deal_Stage]]="Lost",_xlfn.XLOOKUP(Sales_Pipeline[[#This Row],[Product]],Products!$A$2:$A$8,Products!$C$2:$C$8)),"")</f>
        <v/>
      </c>
      <c r="O8407" s="2">
        <v>0</v>
      </c>
    </row>
    <row r="8408" spans="1:15" x14ac:dyDescent="0.3">
      <c r="A8408" t="s">
        <v>8555</v>
      </c>
      <c r="B8408" t="s">
        <v>15</v>
      </c>
      <c r="C8408" t="str">
        <f>_xlfn.XLOOKUP(Sales_Pipeline[[#This Row],[Sales_Agent]],Sales_Teams[Sales_Agent],Sales_Teams[Manager])</f>
        <v>Melvin Marxen</v>
      </c>
      <c r="D8408" t="str">
        <f>_xlfn.XLOOKUP(Sales_Pipeline[[#This Row],[Manager]],Sales_Teams[Manager],Sales_Teams[Regional_Office])</f>
        <v>Central</v>
      </c>
      <c r="E8408" t="s">
        <v>55</v>
      </c>
      <c r="G8408" t="str">
        <f>IFERROR(_xlfn.XLOOKUP(Sales_Pipeline[[#This Row],[Account]],Accounts!$A$2:$A$86,Accounts!$F$2:$F$86),"")</f>
        <v/>
      </c>
      <c r="H8408" t="s">
        <v>8449</v>
      </c>
      <c r="K8408" s="8" t="str">
        <f>IF(Sales_Pipeline[[#This Row],[Close_Date]]="","",TEXT(Sales_Pipeline[[#This Row],[Close_Date]],"ddd"))</f>
        <v/>
      </c>
      <c r="L8408" s="8" t="str">
        <f>IF(Sales_Pipeline[[#This Row],[Close_Date]]="","",TEXT(Sales_Pipeline[[#This Row],[Close_Date]],"mmm"))</f>
        <v/>
      </c>
      <c r="M8408" s="8" t="str">
        <f>IF(Sales_Pipeline[[#This Row],[Close_Date]]="","","Q"&amp;ROUNDUP(MONTH(Sales_Pipeline[[#This Row],[Close_Date]])/3,0))</f>
        <v/>
      </c>
      <c r="N8408" s="2" t="str" cm="1">
        <f t="array" ref="N8408">IFERROR(_xlfn.IFS(Sales_Pipeline[[#This Row],[Deal_Stage]]="Won",_xlfn.XLOOKUP(Sales_Pipeline[[#This Row],[Product]],Products!$A$2:$A$8,Products!$C$2:$C$8),Sales_Pipeline[[#This Row],[Deal_Stage]]="Lost",_xlfn.XLOOKUP(Sales_Pipeline[[#This Row],[Product]],Products!$A$2:$A$8,Products!$C$2:$C$8)),"")</f>
        <v/>
      </c>
      <c r="O8408" s="2">
        <v>0</v>
      </c>
    </row>
    <row r="8409" spans="1:15" x14ac:dyDescent="0.3">
      <c r="A8409" t="s">
        <v>8556</v>
      </c>
      <c r="B8409" t="s">
        <v>15</v>
      </c>
      <c r="C8409" t="str">
        <f>_xlfn.XLOOKUP(Sales_Pipeline[[#This Row],[Sales_Agent]],Sales_Teams[Sales_Agent],Sales_Teams[Manager])</f>
        <v>Melvin Marxen</v>
      </c>
      <c r="D8409" t="str">
        <f>_xlfn.XLOOKUP(Sales_Pipeline[[#This Row],[Manager]],Sales_Teams[Manager],Sales_Teams[Regional_Office])</f>
        <v>Central</v>
      </c>
      <c r="E8409" t="s">
        <v>55</v>
      </c>
      <c r="G8409" t="str">
        <f>IFERROR(_xlfn.XLOOKUP(Sales_Pipeline[[#This Row],[Account]],Accounts!$A$2:$A$86,Accounts!$F$2:$F$86),"")</f>
        <v/>
      </c>
      <c r="H8409" t="s">
        <v>8449</v>
      </c>
      <c r="K8409" s="8" t="str">
        <f>IF(Sales_Pipeline[[#This Row],[Close_Date]]="","",TEXT(Sales_Pipeline[[#This Row],[Close_Date]],"ddd"))</f>
        <v/>
      </c>
      <c r="L8409" s="8" t="str">
        <f>IF(Sales_Pipeline[[#This Row],[Close_Date]]="","",TEXT(Sales_Pipeline[[#This Row],[Close_Date]],"mmm"))</f>
        <v/>
      </c>
      <c r="M8409" s="8" t="str">
        <f>IF(Sales_Pipeline[[#This Row],[Close_Date]]="","","Q"&amp;ROUNDUP(MONTH(Sales_Pipeline[[#This Row],[Close_Date]])/3,0))</f>
        <v/>
      </c>
      <c r="N8409" s="2" t="str" cm="1">
        <f t="array" ref="N8409">IFERROR(_xlfn.IFS(Sales_Pipeline[[#This Row],[Deal_Stage]]="Won",_xlfn.XLOOKUP(Sales_Pipeline[[#This Row],[Product]],Products!$A$2:$A$8,Products!$C$2:$C$8),Sales_Pipeline[[#This Row],[Deal_Stage]]="Lost",_xlfn.XLOOKUP(Sales_Pipeline[[#This Row],[Product]],Products!$A$2:$A$8,Products!$C$2:$C$8)),"")</f>
        <v/>
      </c>
      <c r="O8409" s="2">
        <v>0</v>
      </c>
    </row>
    <row r="8410" spans="1:15" x14ac:dyDescent="0.3">
      <c r="A8410" t="s">
        <v>8557</v>
      </c>
      <c r="B8410" t="s">
        <v>15</v>
      </c>
      <c r="C8410" t="str">
        <f>_xlfn.XLOOKUP(Sales_Pipeline[[#This Row],[Sales_Agent]],Sales_Teams[Sales_Agent],Sales_Teams[Manager])</f>
        <v>Melvin Marxen</v>
      </c>
      <c r="D8410" t="str">
        <f>_xlfn.XLOOKUP(Sales_Pipeline[[#This Row],[Manager]],Sales_Teams[Manager],Sales_Teams[Regional_Office])</f>
        <v>Central</v>
      </c>
      <c r="E8410" t="s">
        <v>55</v>
      </c>
      <c r="G8410" t="str">
        <f>IFERROR(_xlfn.XLOOKUP(Sales_Pipeline[[#This Row],[Account]],Accounts!$A$2:$A$86,Accounts!$F$2:$F$86),"")</f>
        <v/>
      </c>
      <c r="H8410" t="s">
        <v>8449</v>
      </c>
      <c r="K8410" s="8" t="str">
        <f>IF(Sales_Pipeline[[#This Row],[Close_Date]]="","",TEXT(Sales_Pipeline[[#This Row],[Close_Date]],"ddd"))</f>
        <v/>
      </c>
      <c r="L8410" s="8" t="str">
        <f>IF(Sales_Pipeline[[#This Row],[Close_Date]]="","",TEXT(Sales_Pipeline[[#This Row],[Close_Date]],"mmm"))</f>
        <v/>
      </c>
      <c r="M8410" s="8" t="str">
        <f>IF(Sales_Pipeline[[#This Row],[Close_Date]]="","","Q"&amp;ROUNDUP(MONTH(Sales_Pipeline[[#This Row],[Close_Date]])/3,0))</f>
        <v/>
      </c>
      <c r="N8410" s="2" t="str" cm="1">
        <f t="array" ref="N8410">IFERROR(_xlfn.IFS(Sales_Pipeline[[#This Row],[Deal_Stage]]="Won",_xlfn.XLOOKUP(Sales_Pipeline[[#This Row],[Product]],Products!$A$2:$A$8,Products!$C$2:$C$8),Sales_Pipeline[[#This Row],[Deal_Stage]]="Lost",_xlfn.XLOOKUP(Sales_Pipeline[[#This Row],[Product]],Products!$A$2:$A$8,Products!$C$2:$C$8)),"")</f>
        <v/>
      </c>
      <c r="O8410" s="2">
        <v>0</v>
      </c>
    </row>
    <row r="8411" spans="1:15" x14ac:dyDescent="0.3">
      <c r="A8411" t="s">
        <v>8558</v>
      </c>
      <c r="B8411" t="s">
        <v>15</v>
      </c>
      <c r="C8411" t="str">
        <f>_xlfn.XLOOKUP(Sales_Pipeline[[#This Row],[Sales_Agent]],Sales_Teams[Sales_Agent],Sales_Teams[Manager])</f>
        <v>Melvin Marxen</v>
      </c>
      <c r="D8411" t="str">
        <f>_xlfn.XLOOKUP(Sales_Pipeline[[#This Row],[Manager]],Sales_Teams[Manager],Sales_Teams[Regional_Office])</f>
        <v>Central</v>
      </c>
      <c r="E8411" t="s">
        <v>84</v>
      </c>
      <c r="F8411" t="s">
        <v>89</v>
      </c>
      <c r="G8411" t="str">
        <f>IFERROR(_xlfn.XLOOKUP(Sales_Pipeline[[#This Row],[Account]],Accounts!$A$2:$A$86,Accounts!$F$2:$F$86),"")</f>
        <v>United States</v>
      </c>
      <c r="H8411" t="s">
        <v>8449</v>
      </c>
      <c r="K8411" s="8" t="str">
        <f>IF(Sales_Pipeline[[#This Row],[Close_Date]]="","",TEXT(Sales_Pipeline[[#This Row],[Close_Date]],"ddd"))</f>
        <v/>
      </c>
      <c r="L8411" s="8" t="str">
        <f>IF(Sales_Pipeline[[#This Row],[Close_Date]]="","",TEXT(Sales_Pipeline[[#This Row],[Close_Date]],"mmm"))</f>
        <v/>
      </c>
      <c r="M8411" s="8" t="str">
        <f>IF(Sales_Pipeline[[#This Row],[Close_Date]]="","","Q"&amp;ROUNDUP(MONTH(Sales_Pipeline[[#This Row],[Close_Date]])/3,0))</f>
        <v/>
      </c>
      <c r="N8411" s="2" t="str" cm="1">
        <f t="array" ref="N8411">IFERROR(_xlfn.IFS(Sales_Pipeline[[#This Row],[Deal_Stage]]="Won",_xlfn.XLOOKUP(Sales_Pipeline[[#This Row],[Product]],Products!$A$2:$A$8,Products!$C$2:$C$8),Sales_Pipeline[[#This Row],[Deal_Stage]]="Lost",_xlfn.XLOOKUP(Sales_Pipeline[[#This Row],[Product]],Products!$A$2:$A$8,Products!$C$2:$C$8)),"")</f>
        <v/>
      </c>
      <c r="O8411" s="2">
        <v>0</v>
      </c>
    </row>
    <row r="8412" spans="1:15" x14ac:dyDescent="0.3">
      <c r="A8412" t="s">
        <v>8559</v>
      </c>
      <c r="B8412" t="s">
        <v>15</v>
      </c>
      <c r="C8412" t="str">
        <f>_xlfn.XLOOKUP(Sales_Pipeline[[#This Row],[Sales_Agent]],Sales_Teams[Sales_Agent],Sales_Teams[Manager])</f>
        <v>Melvin Marxen</v>
      </c>
      <c r="D8412" t="str">
        <f>_xlfn.XLOOKUP(Sales_Pipeline[[#This Row],[Manager]],Sales_Teams[Manager],Sales_Teams[Regional_Office])</f>
        <v>Central</v>
      </c>
      <c r="E8412" t="s">
        <v>84</v>
      </c>
      <c r="F8412" t="s">
        <v>125</v>
      </c>
      <c r="G8412" t="str">
        <f>IFERROR(_xlfn.XLOOKUP(Sales_Pipeline[[#This Row],[Account]],Accounts!$A$2:$A$86,Accounts!$F$2:$F$86),"")</f>
        <v>United States</v>
      </c>
      <c r="H8412" t="s">
        <v>8449</v>
      </c>
      <c r="K8412" s="8" t="str">
        <f>IF(Sales_Pipeline[[#This Row],[Close_Date]]="","",TEXT(Sales_Pipeline[[#This Row],[Close_Date]],"ddd"))</f>
        <v/>
      </c>
      <c r="L8412" s="8" t="str">
        <f>IF(Sales_Pipeline[[#This Row],[Close_Date]]="","",TEXT(Sales_Pipeline[[#This Row],[Close_Date]],"mmm"))</f>
        <v/>
      </c>
      <c r="M8412" s="8" t="str">
        <f>IF(Sales_Pipeline[[#This Row],[Close_Date]]="","","Q"&amp;ROUNDUP(MONTH(Sales_Pipeline[[#This Row],[Close_Date]])/3,0))</f>
        <v/>
      </c>
      <c r="N8412" s="2" t="str" cm="1">
        <f t="array" ref="N8412">IFERROR(_xlfn.IFS(Sales_Pipeline[[#This Row],[Deal_Stage]]="Won",_xlfn.XLOOKUP(Sales_Pipeline[[#This Row],[Product]],Products!$A$2:$A$8,Products!$C$2:$C$8),Sales_Pipeline[[#This Row],[Deal_Stage]]="Lost",_xlfn.XLOOKUP(Sales_Pipeline[[#This Row],[Product]],Products!$A$2:$A$8,Products!$C$2:$C$8)),"")</f>
        <v/>
      </c>
      <c r="O8412" s="2">
        <v>0</v>
      </c>
    </row>
    <row r="8413" spans="1:15" x14ac:dyDescent="0.3">
      <c r="A8413" t="s">
        <v>8560</v>
      </c>
      <c r="B8413" t="s">
        <v>15</v>
      </c>
      <c r="C8413" t="str">
        <f>_xlfn.XLOOKUP(Sales_Pipeline[[#This Row],[Sales_Agent]],Sales_Teams[Sales_Agent],Sales_Teams[Manager])</f>
        <v>Melvin Marxen</v>
      </c>
      <c r="D8413" t="str">
        <f>_xlfn.XLOOKUP(Sales_Pipeline[[#This Row],[Manager]],Sales_Teams[Manager],Sales_Teams[Regional_Office])</f>
        <v>Central</v>
      </c>
      <c r="E8413" t="s">
        <v>84</v>
      </c>
      <c r="F8413" t="s">
        <v>66</v>
      </c>
      <c r="G8413" t="str">
        <f>IFERROR(_xlfn.XLOOKUP(Sales_Pipeline[[#This Row],[Account]],Accounts!$A$2:$A$86,Accounts!$F$2:$F$86),"")</f>
        <v>United States</v>
      </c>
      <c r="H8413" t="s">
        <v>8449</v>
      </c>
      <c r="K8413" s="8" t="str">
        <f>IF(Sales_Pipeline[[#This Row],[Close_Date]]="","",TEXT(Sales_Pipeline[[#This Row],[Close_Date]],"ddd"))</f>
        <v/>
      </c>
      <c r="L8413" s="8" t="str">
        <f>IF(Sales_Pipeline[[#This Row],[Close_Date]]="","",TEXT(Sales_Pipeline[[#This Row],[Close_Date]],"mmm"))</f>
        <v/>
      </c>
      <c r="M8413" s="8" t="str">
        <f>IF(Sales_Pipeline[[#This Row],[Close_Date]]="","","Q"&amp;ROUNDUP(MONTH(Sales_Pipeline[[#This Row],[Close_Date]])/3,0))</f>
        <v/>
      </c>
      <c r="N8413" s="2" t="str" cm="1">
        <f t="array" ref="N8413">IFERROR(_xlfn.IFS(Sales_Pipeline[[#This Row],[Deal_Stage]]="Won",_xlfn.XLOOKUP(Sales_Pipeline[[#This Row],[Product]],Products!$A$2:$A$8,Products!$C$2:$C$8),Sales_Pipeline[[#This Row],[Deal_Stage]]="Lost",_xlfn.XLOOKUP(Sales_Pipeline[[#This Row],[Product]],Products!$A$2:$A$8,Products!$C$2:$C$8)),"")</f>
        <v/>
      </c>
      <c r="O8413" s="2">
        <v>0</v>
      </c>
    </row>
    <row r="8414" spans="1:15" x14ac:dyDescent="0.3">
      <c r="A8414" t="s">
        <v>8561</v>
      </c>
      <c r="B8414" t="s">
        <v>15</v>
      </c>
      <c r="C8414" t="str">
        <f>_xlfn.XLOOKUP(Sales_Pipeline[[#This Row],[Sales_Agent]],Sales_Teams[Sales_Agent],Sales_Teams[Manager])</f>
        <v>Melvin Marxen</v>
      </c>
      <c r="D8414" t="str">
        <f>_xlfn.XLOOKUP(Sales_Pipeline[[#This Row],[Manager]],Sales_Teams[Manager],Sales_Teams[Regional_Office])</f>
        <v>Central</v>
      </c>
      <c r="E8414" t="s">
        <v>84</v>
      </c>
      <c r="F8414" t="s">
        <v>315</v>
      </c>
      <c r="G8414" t="str">
        <f>IFERROR(_xlfn.XLOOKUP(Sales_Pipeline[[#This Row],[Account]],Accounts!$A$2:$A$86,Accounts!$F$2:$F$86),"")</f>
        <v>United States</v>
      </c>
      <c r="H8414" t="s">
        <v>8449</v>
      </c>
      <c r="K8414" s="8" t="str">
        <f>IF(Sales_Pipeline[[#This Row],[Close_Date]]="","",TEXT(Sales_Pipeline[[#This Row],[Close_Date]],"ddd"))</f>
        <v/>
      </c>
      <c r="L8414" s="8" t="str">
        <f>IF(Sales_Pipeline[[#This Row],[Close_Date]]="","",TEXT(Sales_Pipeline[[#This Row],[Close_Date]],"mmm"))</f>
        <v/>
      </c>
      <c r="M8414" s="8" t="str">
        <f>IF(Sales_Pipeline[[#This Row],[Close_Date]]="","","Q"&amp;ROUNDUP(MONTH(Sales_Pipeline[[#This Row],[Close_Date]])/3,0))</f>
        <v/>
      </c>
      <c r="N8414" s="2" t="str" cm="1">
        <f t="array" ref="N8414">IFERROR(_xlfn.IFS(Sales_Pipeline[[#This Row],[Deal_Stage]]="Won",_xlfn.XLOOKUP(Sales_Pipeline[[#This Row],[Product]],Products!$A$2:$A$8,Products!$C$2:$C$8),Sales_Pipeline[[#This Row],[Deal_Stage]]="Lost",_xlfn.XLOOKUP(Sales_Pipeline[[#This Row],[Product]],Products!$A$2:$A$8,Products!$C$2:$C$8)),"")</f>
        <v/>
      </c>
      <c r="O8414" s="2">
        <v>0</v>
      </c>
    </row>
    <row r="8415" spans="1:15" x14ac:dyDescent="0.3">
      <c r="A8415" t="s">
        <v>8562</v>
      </c>
      <c r="B8415" t="s">
        <v>15</v>
      </c>
      <c r="C8415" t="str">
        <f>_xlfn.XLOOKUP(Sales_Pipeline[[#This Row],[Sales_Agent]],Sales_Teams[Sales_Agent],Sales_Teams[Manager])</f>
        <v>Melvin Marxen</v>
      </c>
      <c r="D8415" t="str">
        <f>_xlfn.XLOOKUP(Sales_Pipeline[[#This Row],[Manager]],Sales_Teams[Manager],Sales_Teams[Regional_Office])</f>
        <v>Central</v>
      </c>
      <c r="E8415" t="s">
        <v>84</v>
      </c>
      <c r="G8415" t="str">
        <f>IFERROR(_xlfn.XLOOKUP(Sales_Pipeline[[#This Row],[Account]],Accounts!$A$2:$A$86,Accounts!$F$2:$F$86),"")</f>
        <v/>
      </c>
      <c r="H8415" t="s">
        <v>8449</v>
      </c>
      <c r="K8415" s="8" t="str">
        <f>IF(Sales_Pipeline[[#This Row],[Close_Date]]="","",TEXT(Sales_Pipeline[[#This Row],[Close_Date]],"ddd"))</f>
        <v/>
      </c>
      <c r="L8415" s="8" t="str">
        <f>IF(Sales_Pipeline[[#This Row],[Close_Date]]="","",TEXT(Sales_Pipeline[[#This Row],[Close_Date]],"mmm"))</f>
        <v/>
      </c>
      <c r="M8415" s="8" t="str">
        <f>IF(Sales_Pipeline[[#This Row],[Close_Date]]="","","Q"&amp;ROUNDUP(MONTH(Sales_Pipeline[[#This Row],[Close_Date]])/3,0))</f>
        <v/>
      </c>
      <c r="N8415" s="2" t="str" cm="1">
        <f t="array" ref="N8415">IFERROR(_xlfn.IFS(Sales_Pipeline[[#This Row],[Deal_Stage]]="Won",_xlfn.XLOOKUP(Sales_Pipeline[[#This Row],[Product]],Products!$A$2:$A$8,Products!$C$2:$C$8),Sales_Pipeline[[#This Row],[Deal_Stage]]="Lost",_xlfn.XLOOKUP(Sales_Pipeline[[#This Row],[Product]],Products!$A$2:$A$8,Products!$C$2:$C$8)),"")</f>
        <v/>
      </c>
      <c r="O8415" s="2">
        <v>0</v>
      </c>
    </row>
    <row r="8416" spans="1:15" x14ac:dyDescent="0.3">
      <c r="A8416" t="s">
        <v>8563</v>
      </c>
      <c r="B8416" t="s">
        <v>15</v>
      </c>
      <c r="C8416" t="str">
        <f>_xlfn.XLOOKUP(Sales_Pipeline[[#This Row],[Sales_Agent]],Sales_Teams[Sales_Agent],Sales_Teams[Manager])</f>
        <v>Melvin Marxen</v>
      </c>
      <c r="D8416" t="str">
        <f>_xlfn.XLOOKUP(Sales_Pipeline[[#This Row],[Manager]],Sales_Teams[Manager],Sales_Teams[Regional_Office])</f>
        <v>Central</v>
      </c>
      <c r="E8416" t="s">
        <v>84</v>
      </c>
      <c r="G8416" t="str">
        <f>IFERROR(_xlfn.XLOOKUP(Sales_Pipeline[[#This Row],[Account]],Accounts!$A$2:$A$86,Accounts!$F$2:$F$86),"")</f>
        <v/>
      </c>
      <c r="H8416" t="s">
        <v>8449</v>
      </c>
      <c r="K8416" s="8" t="str">
        <f>IF(Sales_Pipeline[[#This Row],[Close_Date]]="","",TEXT(Sales_Pipeline[[#This Row],[Close_Date]],"ddd"))</f>
        <v/>
      </c>
      <c r="L8416" s="8" t="str">
        <f>IF(Sales_Pipeline[[#This Row],[Close_Date]]="","",TEXT(Sales_Pipeline[[#This Row],[Close_Date]],"mmm"))</f>
        <v/>
      </c>
      <c r="M8416" s="8" t="str">
        <f>IF(Sales_Pipeline[[#This Row],[Close_Date]]="","","Q"&amp;ROUNDUP(MONTH(Sales_Pipeline[[#This Row],[Close_Date]])/3,0))</f>
        <v/>
      </c>
      <c r="N8416" s="2" t="str" cm="1">
        <f t="array" ref="N8416">IFERROR(_xlfn.IFS(Sales_Pipeline[[#This Row],[Deal_Stage]]="Won",_xlfn.XLOOKUP(Sales_Pipeline[[#This Row],[Product]],Products!$A$2:$A$8,Products!$C$2:$C$8),Sales_Pipeline[[#This Row],[Deal_Stage]]="Lost",_xlfn.XLOOKUP(Sales_Pipeline[[#This Row],[Product]],Products!$A$2:$A$8,Products!$C$2:$C$8)),"")</f>
        <v/>
      </c>
      <c r="O8416" s="2">
        <v>0</v>
      </c>
    </row>
    <row r="8417" spans="1:15" x14ac:dyDescent="0.3">
      <c r="A8417" t="s">
        <v>8564</v>
      </c>
      <c r="B8417" t="s">
        <v>15</v>
      </c>
      <c r="C8417" t="str">
        <f>_xlfn.XLOOKUP(Sales_Pipeline[[#This Row],[Sales_Agent]],Sales_Teams[Sales_Agent],Sales_Teams[Manager])</f>
        <v>Melvin Marxen</v>
      </c>
      <c r="D8417" t="str">
        <f>_xlfn.XLOOKUP(Sales_Pipeline[[#This Row],[Manager]],Sales_Teams[Manager],Sales_Teams[Regional_Office])</f>
        <v>Central</v>
      </c>
      <c r="E8417" t="s">
        <v>84</v>
      </c>
      <c r="G8417" t="str">
        <f>IFERROR(_xlfn.XLOOKUP(Sales_Pipeline[[#This Row],[Account]],Accounts!$A$2:$A$86,Accounts!$F$2:$F$86),"")</f>
        <v/>
      </c>
      <c r="H8417" t="s">
        <v>8449</v>
      </c>
      <c r="K8417" s="8" t="str">
        <f>IF(Sales_Pipeline[[#This Row],[Close_Date]]="","",TEXT(Sales_Pipeline[[#This Row],[Close_Date]],"ddd"))</f>
        <v/>
      </c>
      <c r="L8417" s="8" t="str">
        <f>IF(Sales_Pipeline[[#This Row],[Close_Date]]="","",TEXT(Sales_Pipeline[[#This Row],[Close_Date]],"mmm"))</f>
        <v/>
      </c>
      <c r="M8417" s="8" t="str">
        <f>IF(Sales_Pipeline[[#This Row],[Close_Date]]="","","Q"&amp;ROUNDUP(MONTH(Sales_Pipeline[[#This Row],[Close_Date]])/3,0))</f>
        <v/>
      </c>
      <c r="N8417" s="2" t="str" cm="1">
        <f t="array" ref="N8417">IFERROR(_xlfn.IFS(Sales_Pipeline[[#This Row],[Deal_Stage]]="Won",_xlfn.XLOOKUP(Sales_Pipeline[[#This Row],[Product]],Products!$A$2:$A$8,Products!$C$2:$C$8),Sales_Pipeline[[#This Row],[Deal_Stage]]="Lost",_xlfn.XLOOKUP(Sales_Pipeline[[#This Row],[Product]],Products!$A$2:$A$8,Products!$C$2:$C$8)),"")</f>
        <v/>
      </c>
      <c r="O8417" s="2">
        <v>0</v>
      </c>
    </row>
    <row r="8418" spans="1:15" x14ac:dyDescent="0.3">
      <c r="A8418" t="s">
        <v>8565</v>
      </c>
      <c r="B8418" t="s">
        <v>15</v>
      </c>
      <c r="C8418" t="str">
        <f>_xlfn.XLOOKUP(Sales_Pipeline[[#This Row],[Sales_Agent]],Sales_Teams[Sales_Agent],Sales_Teams[Manager])</f>
        <v>Melvin Marxen</v>
      </c>
      <c r="D8418" t="str">
        <f>_xlfn.XLOOKUP(Sales_Pipeline[[#This Row],[Manager]],Sales_Teams[Manager],Sales_Teams[Regional_Office])</f>
        <v>Central</v>
      </c>
      <c r="E8418" t="s">
        <v>84</v>
      </c>
      <c r="G8418" t="str">
        <f>IFERROR(_xlfn.XLOOKUP(Sales_Pipeline[[#This Row],[Account]],Accounts!$A$2:$A$86,Accounts!$F$2:$F$86),"")</f>
        <v/>
      </c>
      <c r="H8418" t="s">
        <v>8449</v>
      </c>
      <c r="K8418" s="8" t="str">
        <f>IF(Sales_Pipeline[[#This Row],[Close_Date]]="","",TEXT(Sales_Pipeline[[#This Row],[Close_Date]],"ddd"))</f>
        <v/>
      </c>
      <c r="L8418" s="8" t="str">
        <f>IF(Sales_Pipeline[[#This Row],[Close_Date]]="","",TEXT(Sales_Pipeline[[#This Row],[Close_Date]],"mmm"))</f>
        <v/>
      </c>
      <c r="M8418" s="8" t="str">
        <f>IF(Sales_Pipeline[[#This Row],[Close_Date]]="","","Q"&amp;ROUNDUP(MONTH(Sales_Pipeline[[#This Row],[Close_Date]])/3,0))</f>
        <v/>
      </c>
      <c r="N8418" s="2" t="str" cm="1">
        <f t="array" ref="N8418">IFERROR(_xlfn.IFS(Sales_Pipeline[[#This Row],[Deal_Stage]]="Won",_xlfn.XLOOKUP(Sales_Pipeline[[#This Row],[Product]],Products!$A$2:$A$8,Products!$C$2:$C$8),Sales_Pipeline[[#This Row],[Deal_Stage]]="Lost",_xlfn.XLOOKUP(Sales_Pipeline[[#This Row],[Product]],Products!$A$2:$A$8,Products!$C$2:$C$8)),"")</f>
        <v/>
      </c>
      <c r="O8418" s="2">
        <v>0</v>
      </c>
    </row>
    <row r="8419" spans="1:15" x14ac:dyDescent="0.3">
      <c r="A8419" t="s">
        <v>8566</v>
      </c>
      <c r="B8419" t="s">
        <v>15</v>
      </c>
      <c r="C8419" t="str">
        <f>_xlfn.XLOOKUP(Sales_Pipeline[[#This Row],[Sales_Agent]],Sales_Teams[Sales_Agent],Sales_Teams[Manager])</f>
        <v>Melvin Marxen</v>
      </c>
      <c r="D8419" t="str">
        <f>_xlfn.XLOOKUP(Sales_Pipeline[[#This Row],[Manager]],Sales_Teams[Manager],Sales_Teams[Regional_Office])</f>
        <v>Central</v>
      </c>
      <c r="E8419" t="s">
        <v>84</v>
      </c>
      <c r="G8419" t="str">
        <f>IFERROR(_xlfn.XLOOKUP(Sales_Pipeline[[#This Row],[Account]],Accounts!$A$2:$A$86,Accounts!$F$2:$F$86),"")</f>
        <v/>
      </c>
      <c r="H8419" t="s">
        <v>8449</v>
      </c>
      <c r="K8419" s="8" t="str">
        <f>IF(Sales_Pipeline[[#This Row],[Close_Date]]="","",TEXT(Sales_Pipeline[[#This Row],[Close_Date]],"ddd"))</f>
        <v/>
      </c>
      <c r="L8419" s="8" t="str">
        <f>IF(Sales_Pipeline[[#This Row],[Close_Date]]="","",TEXT(Sales_Pipeline[[#This Row],[Close_Date]],"mmm"))</f>
        <v/>
      </c>
      <c r="M8419" s="8" t="str">
        <f>IF(Sales_Pipeline[[#This Row],[Close_Date]]="","","Q"&amp;ROUNDUP(MONTH(Sales_Pipeline[[#This Row],[Close_Date]])/3,0))</f>
        <v/>
      </c>
      <c r="N8419" s="2" t="str" cm="1">
        <f t="array" ref="N8419">IFERROR(_xlfn.IFS(Sales_Pipeline[[#This Row],[Deal_Stage]]="Won",_xlfn.XLOOKUP(Sales_Pipeline[[#This Row],[Product]],Products!$A$2:$A$8,Products!$C$2:$C$8),Sales_Pipeline[[#This Row],[Deal_Stage]]="Lost",_xlfn.XLOOKUP(Sales_Pipeline[[#This Row],[Product]],Products!$A$2:$A$8,Products!$C$2:$C$8)),"")</f>
        <v/>
      </c>
      <c r="O8419" s="2">
        <v>0</v>
      </c>
    </row>
    <row r="8420" spans="1:15" x14ac:dyDescent="0.3">
      <c r="A8420" t="s">
        <v>8567</v>
      </c>
      <c r="B8420" t="s">
        <v>15</v>
      </c>
      <c r="C8420" t="str">
        <f>_xlfn.XLOOKUP(Sales_Pipeline[[#This Row],[Sales_Agent]],Sales_Teams[Sales_Agent],Sales_Teams[Manager])</f>
        <v>Melvin Marxen</v>
      </c>
      <c r="D8420" t="str">
        <f>_xlfn.XLOOKUP(Sales_Pipeline[[#This Row],[Manager]],Sales_Teams[Manager],Sales_Teams[Regional_Office])</f>
        <v>Central</v>
      </c>
      <c r="E8420" t="s">
        <v>84</v>
      </c>
      <c r="G8420" t="str">
        <f>IFERROR(_xlfn.XLOOKUP(Sales_Pipeline[[#This Row],[Account]],Accounts!$A$2:$A$86,Accounts!$F$2:$F$86),"")</f>
        <v/>
      </c>
      <c r="H8420" t="s">
        <v>8449</v>
      </c>
      <c r="K8420" s="8" t="str">
        <f>IF(Sales_Pipeline[[#This Row],[Close_Date]]="","",TEXT(Sales_Pipeline[[#This Row],[Close_Date]],"ddd"))</f>
        <v/>
      </c>
      <c r="L8420" s="8" t="str">
        <f>IF(Sales_Pipeline[[#This Row],[Close_Date]]="","",TEXT(Sales_Pipeline[[#This Row],[Close_Date]],"mmm"))</f>
        <v/>
      </c>
      <c r="M8420" s="8" t="str">
        <f>IF(Sales_Pipeline[[#This Row],[Close_Date]]="","","Q"&amp;ROUNDUP(MONTH(Sales_Pipeline[[#This Row],[Close_Date]])/3,0))</f>
        <v/>
      </c>
      <c r="N8420" s="2" t="str" cm="1">
        <f t="array" ref="N8420">IFERROR(_xlfn.IFS(Sales_Pipeline[[#This Row],[Deal_Stage]]="Won",_xlfn.XLOOKUP(Sales_Pipeline[[#This Row],[Product]],Products!$A$2:$A$8,Products!$C$2:$C$8),Sales_Pipeline[[#This Row],[Deal_Stage]]="Lost",_xlfn.XLOOKUP(Sales_Pipeline[[#This Row],[Product]],Products!$A$2:$A$8,Products!$C$2:$C$8)),"")</f>
        <v/>
      </c>
      <c r="O8420" s="2">
        <v>0</v>
      </c>
    </row>
    <row r="8421" spans="1:15" x14ac:dyDescent="0.3">
      <c r="A8421" t="s">
        <v>8568</v>
      </c>
      <c r="B8421" t="s">
        <v>15</v>
      </c>
      <c r="C8421" t="str">
        <f>_xlfn.XLOOKUP(Sales_Pipeline[[#This Row],[Sales_Agent]],Sales_Teams[Sales_Agent],Sales_Teams[Manager])</f>
        <v>Melvin Marxen</v>
      </c>
      <c r="D8421" t="str">
        <f>_xlfn.XLOOKUP(Sales_Pipeline[[#This Row],[Manager]],Sales_Teams[Manager],Sales_Teams[Regional_Office])</f>
        <v>Central</v>
      </c>
      <c r="E8421" t="s">
        <v>84</v>
      </c>
      <c r="G8421" t="str">
        <f>IFERROR(_xlfn.XLOOKUP(Sales_Pipeline[[#This Row],[Account]],Accounts!$A$2:$A$86,Accounts!$F$2:$F$86),"")</f>
        <v/>
      </c>
      <c r="H8421" t="s">
        <v>8449</v>
      </c>
      <c r="K8421" s="8" t="str">
        <f>IF(Sales_Pipeline[[#This Row],[Close_Date]]="","",TEXT(Sales_Pipeline[[#This Row],[Close_Date]],"ddd"))</f>
        <v/>
      </c>
      <c r="L8421" s="8" t="str">
        <f>IF(Sales_Pipeline[[#This Row],[Close_Date]]="","",TEXT(Sales_Pipeline[[#This Row],[Close_Date]],"mmm"))</f>
        <v/>
      </c>
      <c r="M8421" s="8" t="str">
        <f>IF(Sales_Pipeline[[#This Row],[Close_Date]]="","","Q"&amp;ROUNDUP(MONTH(Sales_Pipeline[[#This Row],[Close_Date]])/3,0))</f>
        <v/>
      </c>
      <c r="N8421" s="2" t="str" cm="1">
        <f t="array" ref="N8421">IFERROR(_xlfn.IFS(Sales_Pipeline[[#This Row],[Deal_Stage]]="Won",_xlfn.XLOOKUP(Sales_Pipeline[[#This Row],[Product]],Products!$A$2:$A$8,Products!$C$2:$C$8),Sales_Pipeline[[#This Row],[Deal_Stage]]="Lost",_xlfn.XLOOKUP(Sales_Pipeline[[#This Row],[Product]],Products!$A$2:$A$8,Products!$C$2:$C$8)),"")</f>
        <v/>
      </c>
      <c r="O8421" s="2">
        <v>0</v>
      </c>
    </row>
    <row r="8422" spans="1:15" x14ac:dyDescent="0.3">
      <c r="A8422" t="s">
        <v>8569</v>
      </c>
      <c r="B8422" t="s">
        <v>15</v>
      </c>
      <c r="C8422" t="str">
        <f>_xlfn.XLOOKUP(Sales_Pipeline[[#This Row],[Sales_Agent]],Sales_Teams[Sales_Agent],Sales_Teams[Manager])</f>
        <v>Melvin Marxen</v>
      </c>
      <c r="D8422" t="str">
        <f>_xlfn.XLOOKUP(Sales_Pipeline[[#This Row],[Manager]],Sales_Teams[Manager],Sales_Teams[Regional_Office])</f>
        <v>Central</v>
      </c>
      <c r="E8422" t="s">
        <v>84</v>
      </c>
      <c r="G8422" t="str">
        <f>IFERROR(_xlfn.XLOOKUP(Sales_Pipeline[[#This Row],[Account]],Accounts!$A$2:$A$86,Accounts!$F$2:$F$86),"")</f>
        <v/>
      </c>
      <c r="H8422" t="s">
        <v>8449</v>
      </c>
      <c r="K8422" s="8" t="str">
        <f>IF(Sales_Pipeline[[#This Row],[Close_Date]]="","",TEXT(Sales_Pipeline[[#This Row],[Close_Date]],"ddd"))</f>
        <v/>
      </c>
      <c r="L8422" s="8" t="str">
        <f>IF(Sales_Pipeline[[#This Row],[Close_Date]]="","",TEXT(Sales_Pipeline[[#This Row],[Close_Date]],"mmm"))</f>
        <v/>
      </c>
      <c r="M8422" s="8" t="str">
        <f>IF(Sales_Pipeline[[#This Row],[Close_Date]]="","","Q"&amp;ROUNDUP(MONTH(Sales_Pipeline[[#This Row],[Close_Date]])/3,0))</f>
        <v/>
      </c>
      <c r="N8422" s="2" t="str" cm="1">
        <f t="array" ref="N8422">IFERROR(_xlfn.IFS(Sales_Pipeline[[#This Row],[Deal_Stage]]="Won",_xlfn.XLOOKUP(Sales_Pipeline[[#This Row],[Product]],Products!$A$2:$A$8,Products!$C$2:$C$8),Sales_Pipeline[[#This Row],[Deal_Stage]]="Lost",_xlfn.XLOOKUP(Sales_Pipeline[[#This Row],[Product]],Products!$A$2:$A$8,Products!$C$2:$C$8)),"")</f>
        <v/>
      </c>
      <c r="O8422" s="2">
        <v>0</v>
      </c>
    </row>
    <row r="8423" spans="1:15" x14ac:dyDescent="0.3">
      <c r="A8423" t="s">
        <v>8570</v>
      </c>
      <c r="B8423" t="s">
        <v>15</v>
      </c>
      <c r="C8423" t="str">
        <f>_xlfn.XLOOKUP(Sales_Pipeline[[#This Row],[Sales_Agent]],Sales_Teams[Sales_Agent],Sales_Teams[Manager])</f>
        <v>Melvin Marxen</v>
      </c>
      <c r="D8423" t="str">
        <f>_xlfn.XLOOKUP(Sales_Pipeline[[#This Row],[Manager]],Sales_Teams[Manager],Sales_Teams[Regional_Office])</f>
        <v>Central</v>
      </c>
      <c r="E8423" t="s">
        <v>84</v>
      </c>
      <c r="G8423" t="str">
        <f>IFERROR(_xlfn.XLOOKUP(Sales_Pipeline[[#This Row],[Account]],Accounts!$A$2:$A$86,Accounts!$F$2:$F$86),"")</f>
        <v/>
      </c>
      <c r="H8423" t="s">
        <v>8449</v>
      </c>
      <c r="K8423" s="8" t="str">
        <f>IF(Sales_Pipeline[[#This Row],[Close_Date]]="","",TEXT(Sales_Pipeline[[#This Row],[Close_Date]],"ddd"))</f>
        <v/>
      </c>
      <c r="L8423" s="8" t="str">
        <f>IF(Sales_Pipeline[[#This Row],[Close_Date]]="","",TEXT(Sales_Pipeline[[#This Row],[Close_Date]],"mmm"))</f>
        <v/>
      </c>
      <c r="M8423" s="8" t="str">
        <f>IF(Sales_Pipeline[[#This Row],[Close_Date]]="","","Q"&amp;ROUNDUP(MONTH(Sales_Pipeline[[#This Row],[Close_Date]])/3,0))</f>
        <v/>
      </c>
      <c r="N8423" s="2" t="str" cm="1">
        <f t="array" ref="N8423">IFERROR(_xlfn.IFS(Sales_Pipeline[[#This Row],[Deal_Stage]]="Won",_xlfn.XLOOKUP(Sales_Pipeline[[#This Row],[Product]],Products!$A$2:$A$8,Products!$C$2:$C$8),Sales_Pipeline[[#This Row],[Deal_Stage]]="Lost",_xlfn.XLOOKUP(Sales_Pipeline[[#This Row],[Product]],Products!$A$2:$A$8,Products!$C$2:$C$8)),"")</f>
        <v/>
      </c>
      <c r="O8423" s="2">
        <v>0</v>
      </c>
    </row>
    <row r="8424" spans="1:15" x14ac:dyDescent="0.3">
      <c r="A8424" t="s">
        <v>8571</v>
      </c>
      <c r="B8424" t="s">
        <v>15</v>
      </c>
      <c r="C8424" t="str">
        <f>_xlfn.XLOOKUP(Sales_Pipeline[[#This Row],[Sales_Agent]],Sales_Teams[Sales_Agent],Sales_Teams[Manager])</f>
        <v>Melvin Marxen</v>
      </c>
      <c r="D8424" t="str">
        <f>_xlfn.XLOOKUP(Sales_Pipeline[[#This Row],[Manager]],Sales_Teams[Manager],Sales_Teams[Regional_Office])</f>
        <v>Central</v>
      </c>
      <c r="E8424" t="s">
        <v>8953</v>
      </c>
      <c r="F8424" t="s">
        <v>79</v>
      </c>
      <c r="G8424" t="str">
        <f>IFERROR(_xlfn.XLOOKUP(Sales_Pipeline[[#This Row],[Account]],Accounts!$A$2:$A$86,Accounts!$F$2:$F$86),"")</f>
        <v>Philipines</v>
      </c>
      <c r="H8424" t="s">
        <v>8449</v>
      </c>
      <c r="K8424" s="8" t="str">
        <f>IF(Sales_Pipeline[[#This Row],[Close_Date]]="","",TEXT(Sales_Pipeline[[#This Row],[Close_Date]],"ddd"))</f>
        <v/>
      </c>
      <c r="L8424" s="8" t="str">
        <f>IF(Sales_Pipeline[[#This Row],[Close_Date]]="","",TEXT(Sales_Pipeline[[#This Row],[Close_Date]],"mmm"))</f>
        <v/>
      </c>
      <c r="M8424" s="8" t="str">
        <f>IF(Sales_Pipeline[[#This Row],[Close_Date]]="","","Q"&amp;ROUNDUP(MONTH(Sales_Pipeline[[#This Row],[Close_Date]])/3,0))</f>
        <v/>
      </c>
      <c r="N8424" s="2" t="str" cm="1">
        <f t="array" ref="N8424">IFERROR(_xlfn.IFS(Sales_Pipeline[[#This Row],[Deal_Stage]]="Won",_xlfn.XLOOKUP(Sales_Pipeline[[#This Row],[Product]],Products!$A$2:$A$8,Products!$C$2:$C$8),Sales_Pipeline[[#This Row],[Deal_Stage]]="Lost",_xlfn.XLOOKUP(Sales_Pipeline[[#This Row],[Product]],Products!$A$2:$A$8,Products!$C$2:$C$8)),"")</f>
        <v/>
      </c>
      <c r="O8424" s="2">
        <v>0</v>
      </c>
    </row>
    <row r="8425" spans="1:15" x14ac:dyDescent="0.3">
      <c r="A8425" t="s">
        <v>8572</v>
      </c>
      <c r="B8425" t="s">
        <v>15</v>
      </c>
      <c r="C8425" t="str">
        <f>_xlfn.XLOOKUP(Sales_Pipeline[[#This Row],[Sales_Agent]],Sales_Teams[Sales_Agent],Sales_Teams[Manager])</f>
        <v>Melvin Marxen</v>
      </c>
      <c r="D8425" t="str">
        <f>_xlfn.XLOOKUP(Sales_Pipeline[[#This Row],[Manager]],Sales_Teams[Manager],Sales_Teams[Regional_Office])</f>
        <v>Central</v>
      </c>
      <c r="E8425" t="s">
        <v>8953</v>
      </c>
      <c r="F8425" t="s">
        <v>328</v>
      </c>
      <c r="G8425" t="str">
        <f>IFERROR(_xlfn.XLOOKUP(Sales_Pipeline[[#This Row],[Account]],Accounts!$A$2:$A$86,Accounts!$F$2:$F$86),"")</f>
        <v>United States</v>
      </c>
      <c r="H8425" t="s">
        <v>8449</v>
      </c>
      <c r="K8425" s="8" t="str">
        <f>IF(Sales_Pipeline[[#This Row],[Close_Date]]="","",TEXT(Sales_Pipeline[[#This Row],[Close_Date]],"ddd"))</f>
        <v/>
      </c>
      <c r="L8425" s="8" t="str">
        <f>IF(Sales_Pipeline[[#This Row],[Close_Date]]="","",TEXT(Sales_Pipeline[[#This Row],[Close_Date]],"mmm"))</f>
        <v/>
      </c>
      <c r="M8425" s="8" t="str">
        <f>IF(Sales_Pipeline[[#This Row],[Close_Date]]="","","Q"&amp;ROUNDUP(MONTH(Sales_Pipeline[[#This Row],[Close_Date]])/3,0))</f>
        <v/>
      </c>
      <c r="N8425" s="2" t="str" cm="1">
        <f t="array" ref="N8425">IFERROR(_xlfn.IFS(Sales_Pipeline[[#This Row],[Deal_Stage]]="Won",_xlfn.XLOOKUP(Sales_Pipeline[[#This Row],[Product]],Products!$A$2:$A$8,Products!$C$2:$C$8),Sales_Pipeline[[#This Row],[Deal_Stage]]="Lost",_xlfn.XLOOKUP(Sales_Pipeline[[#This Row],[Product]],Products!$A$2:$A$8,Products!$C$2:$C$8)),"")</f>
        <v/>
      </c>
      <c r="O8425" s="2">
        <v>0</v>
      </c>
    </row>
    <row r="8426" spans="1:15" x14ac:dyDescent="0.3">
      <c r="A8426" t="s">
        <v>8573</v>
      </c>
      <c r="B8426" t="s">
        <v>15</v>
      </c>
      <c r="C8426" t="str">
        <f>_xlfn.XLOOKUP(Sales_Pipeline[[#This Row],[Sales_Agent]],Sales_Teams[Sales_Agent],Sales_Teams[Manager])</f>
        <v>Melvin Marxen</v>
      </c>
      <c r="D8426" t="str">
        <f>_xlfn.XLOOKUP(Sales_Pipeline[[#This Row],[Manager]],Sales_Teams[Manager],Sales_Teams[Regional_Office])</f>
        <v>Central</v>
      </c>
      <c r="E8426" t="s">
        <v>8953</v>
      </c>
      <c r="F8426" t="s">
        <v>760</v>
      </c>
      <c r="G8426" t="str">
        <f>IFERROR(_xlfn.XLOOKUP(Sales_Pipeline[[#This Row],[Account]],Accounts!$A$2:$A$86,Accounts!$F$2:$F$86),"")</f>
        <v>United States</v>
      </c>
      <c r="H8426" t="s">
        <v>8449</v>
      </c>
      <c r="K8426" s="8" t="str">
        <f>IF(Sales_Pipeline[[#This Row],[Close_Date]]="","",TEXT(Sales_Pipeline[[#This Row],[Close_Date]],"ddd"))</f>
        <v/>
      </c>
      <c r="L8426" s="8" t="str">
        <f>IF(Sales_Pipeline[[#This Row],[Close_Date]]="","",TEXT(Sales_Pipeline[[#This Row],[Close_Date]],"mmm"))</f>
        <v/>
      </c>
      <c r="M8426" s="8" t="str">
        <f>IF(Sales_Pipeline[[#This Row],[Close_Date]]="","","Q"&amp;ROUNDUP(MONTH(Sales_Pipeline[[#This Row],[Close_Date]])/3,0))</f>
        <v/>
      </c>
      <c r="N8426" s="2" t="str" cm="1">
        <f t="array" ref="N8426">IFERROR(_xlfn.IFS(Sales_Pipeline[[#This Row],[Deal_Stage]]="Won",_xlfn.XLOOKUP(Sales_Pipeline[[#This Row],[Product]],Products!$A$2:$A$8,Products!$C$2:$C$8),Sales_Pipeline[[#This Row],[Deal_Stage]]="Lost",_xlfn.XLOOKUP(Sales_Pipeline[[#This Row],[Product]],Products!$A$2:$A$8,Products!$C$2:$C$8)),"")</f>
        <v/>
      </c>
      <c r="O8426" s="2">
        <v>0</v>
      </c>
    </row>
    <row r="8427" spans="1:15" x14ac:dyDescent="0.3">
      <c r="A8427" t="s">
        <v>8574</v>
      </c>
      <c r="B8427" t="s">
        <v>15</v>
      </c>
      <c r="C8427" t="str">
        <f>_xlfn.XLOOKUP(Sales_Pipeline[[#This Row],[Sales_Agent]],Sales_Teams[Sales_Agent],Sales_Teams[Manager])</f>
        <v>Melvin Marxen</v>
      </c>
      <c r="D8427" t="str">
        <f>_xlfn.XLOOKUP(Sales_Pipeline[[#This Row],[Manager]],Sales_Teams[Manager],Sales_Teams[Regional_Office])</f>
        <v>Central</v>
      </c>
      <c r="E8427" t="s">
        <v>8953</v>
      </c>
      <c r="F8427" t="s">
        <v>234</v>
      </c>
      <c r="G8427" t="str">
        <f>IFERROR(_xlfn.XLOOKUP(Sales_Pipeline[[#This Row],[Account]],Accounts!$A$2:$A$86,Accounts!$F$2:$F$86),"")</f>
        <v>United States</v>
      </c>
      <c r="H8427" t="s">
        <v>8449</v>
      </c>
      <c r="K8427" s="8" t="str">
        <f>IF(Sales_Pipeline[[#This Row],[Close_Date]]="","",TEXT(Sales_Pipeline[[#This Row],[Close_Date]],"ddd"))</f>
        <v/>
      </c>
      <c r="L8427" s="8" t="str">
        <f>IF(Sales_Pipeline[[#This Row],[Close_Date]]="","",TEXT(Sales_Pipeline[[#This Row],[Close_Date]],"mmm"))</f>
        <v/>
      </c>
      <c r="M8427" s="8" t="str">
        <f>IF(Sales_Pipeline[[#This Row],[Close_Date]]="","","Q"&amp;ROUNDUP(MONTH(Sales_Pipeline[[#This Row],[Close_Date]])/3,0))</f>
        <v/>
      </c>
      <c r="N8427" s="2" t="str" cm="1">
        <f t="array" ref="N8427">IFERROR(_xlfn.IFS(Sales_Pipeline[[#This Row],[Deal_Stage]]="Won",_xlfn.XLOOKUP(Sales_Pipeline[[#This Row],[Product]],Products!$A$2:$A$8,Products!$C$2:$C$8),Sales_Pipeline[[#This Row],[Deal_Stage]]="Lost",_xlfn.XLOOKUP(Sales_Pipeline[[#This Row],[Product]],Products!$A$2:$A$8,Products!$C$2:$C$8)),"")</f>
        <v/>
      </c>
      <c r="O8427" s="2">
        <v>0</v>
      </c>
    </row>
    <row r="8428" spans="1:15" x14ac:dyDescent="0.3">
      <c r="A8428" t="s">
        <v>8575</v>
      </c>
      <c r="B8428" t="s">
        <v>15</v>
      </c>
      <c r="C8428" t="str">
        <f>_xlfn.XLOOKUP(Sales_Pipeline[[#This Row],[Sales_Agent]],Sales_Teams[Sales_Agent],Sales_Teams[Manager])</f>
        <v>Melvin Marxen</v>
      </c>
      <c r="D8428" t="str">
        <f>_xlfn.XLOOKUP(Sales_Pipeline[[#This Row],[Manager]],Sales_Teams[Manager],Sales_Teams[Regional_Office])</f>
        <v>Central</v>
      </c>
      <c r="E8428" t="s">
        <v>8953</v>
      </c>
      <c r="F8428" t="s">
        <v>234</v>
      </c>
      <c r="G8428" t="str">
        <f>IFERROR(_xlfn.XLOOKUP(Sales_Pipeline[[#This Row],[Account]],Accounts!$A$2:$A$86,Accounts!$F$2:$F$86),"")</f>
        <v>United States</v>
      </c>
      <c r="H8428" t="s">
        <v>8449</v>
      </c>
      <c r="K8428" s="8" t="str">
        <f>IF(Sales_Pipeline[[#This Row],[Close_Date]]="","",TEXT(Sales_Pipeline[[#This Row],[Close_Date]],"ddd"))</f>
        <v/>
      </c>
      <c r="L8428" s="8" t="str">
        <f>IF(Sales_Pipeline[[#This Row],[Close_Date]]="","",TEXT(Sales_Pipeline[[#This Row],[Close_Date]],"mmm"))</f>
        <v/>
      </c>
      <c r="M8428" s="8" t="str">
        <f>IF(Sales_Pipeline[[#This Row],[Close_Date]]="","","Q"&amp;ROUNDUP(MONTH(Sales_Pipeline[[#This Row],[Close_Date]])/3,0))</f>
        <v/>
      </c>
      <c r="N8428" s="2" t="str" cm="1">
        <f t="array" ref="N8428">IFERROR(_xlfn.IFS(Sales_Pipeline[[#This Row],[Deal_Stage]]="Won",_xlfn.XLOOKUP(Sales_Pipeline[[#This Row],[Product]],Products!$A$2:$A$8,Products!$C$2:$C$8),Sales_Pipeline[[#This Row],[Deal_Stage]]="Lost",_xlfn.XLOOKUP(Sales_Pipeline[[#This Row],[Product]],Products!$A$2:$A$8,Products!$C$2:$C$8)),"")</f>
        <v/>
      </c>
      <c r="O8428" s="2">
        <v>0</v>
      </c>
    </row>
    <row r="8429" spans="1:15" x14ac:dyDescent="0.3">
      <c r="A8429" t="s">
        <v>8576</v>
      </c>
      <c r="B8429" t="s">
        <v>15</v>
      </c>
      <c r="C8429" t="str">
        <f>_xlfn.XLOOKUP(Sales_Pipeline[[#This Row],[Sales_Agent]],Sales_Teams[Sales_Agent],Sales_Teams[Manager])</f>
        <v>Melvin Marxen</v>
      </c>
      <c r="D8429" t="str">
        <f>_xlfn.XLOOKUP(Sales_Pipeline[[#This Row],[Manager]],Sales_Teams[Manager],Sales_Teams[Regional_Office])</f>
        <v>Central</v>
      </c>
      <c r="E8429" t="s">
        <v>8953</v>
      </c>
      <c r="F8429" t="s">
        <v>225</v>
      </c>
      <c r="G8429" t="str">
        <f>IFERROR(_xlfn.XLOOKUP(Sales_Pipeline[[#This Row],[Account]],Accounts!$A$2:$A$86,Accounts!$F$2:$F$86),"")</f>
        <v>United States</v>
      </c>
      <c r="H8429" t="s">
        <v>8449</v>
      </c>
      <c r="K8429" s="8" t="str">
        <f>IF(Sales_Pipeline[[#This Row],[Close_Date]]="","",TEXT(Sales_Pipeline[[#This Row],[Close_Date]],"ddd"))</f>
        <v/>
      </c>
      <c r="L8429" s="8" t="str">
        <f>IF(Sales_Pipeline[[#This Row],[Close_Date]]="","",TEXT(Sales_Pipeline[[#This Row],[Close_Date]],"mmm"))</f>
        <v/>
      </c>
      <c r="M8429" s="8" t="str">
        <f>IF(Sales_Pipeline[[#This Row],[Close_Date]]="","","Q"&amp;ROUNDUP(MONTH(Sales_Pipeline[[#This Row],[Close_Date]])/3,0))</f>
        <v/>
      </c>
      <c r="N8429" s="2" t="str" cm="1">
        <f t="array" ref="N8429">IFERROR(_xlfn.IFS(Sales_Pipeline[[#This Row],[Deal_Stage]]="Won",_xlfn.XLOOKUP(Sales_Pipeline[[#This Row],[Product]],Products!$A$2:$A$8,Products!$C$2:$C$8),Sales_Pipeline[[#This Row],[Deal_Stage]]="Lost",_xlfn.XLOOKUP(Sales_Pipeline[[#This Row],[Product]],Products!$A$2:$A$8,Products!$C$2:$C$8)),"")</f>
        <v/>
      </c>
      <c r="O8429" s="2">
        <v>0</v>
      </c>
    </row>
    <row r="8430" spans="1:15" x14ac:dyDescent="0.3">
      <c r="A8430" t="s">
        <v>8577</v>
      </c>
      <c r="B8430" t="s">
        <v>15</v>
      </c>
      <c r="C8430" t="str">
        <f>_xlfn.XLOOKUP(Sales_Pipeline[[#This Row],[Sales_Agent]],Sales_Teams[Sales_Agent],Sales_Teams[Manager])</f>
        <v>Melvin Marxen</v>
      </c>
      <c r="D8430" t="str">
        <f>_xlfn.XLOOKUP(Sales_Pipeline[[#This Row],[Manager]],Sales_Teams[Manager],Sales_Teams[Regional_Office])</f>
        <v>Central</v>
      </c>
      <c r="E8430" t="s">
        <v>8953</v>
      </c>
      <c r="F8430" t="s">
        <v>214</v>
      </c>
      <c r="G8430" t="str">
        <f>IFERROR(_xlfn.XLOOKUP(Sales_Pipeline[[#This Row],[Account]],Accounts!$A$2:$A$86,Accounts!$F$2:$F$86),"")</f>
        <v>United States</v>
      </c>
      <c r="H8430" t="s">
        <v>8449</v>
      </c>
      <c r="K8430" s="8" t="str">
        <f>IF(Sales_Pipeline[[#This Row],[Close_Date]]="","",TEXT(Sales_Pipeline[[#This Row],[Close_Date]],"ddd"))</f>
        <v/>
      </c>
      <c r="L8430" s="8" t="str">
        <f>IF(Sales_Pipeline[[#This Row],[Close_Date]]="","",TEXT(Sales_Pipeline[[#This Row],[Close_Date]],"mmm"))</f>
        <v/>
      </c>
      <c r="M8430" s="8" t="str">
        <f>IF(Sales_Pipeline[[#This Row],[Close_Date]]="","","Q"&amp;ROUNDUP(MONTH(Sales_Pipeline[[#This Row],[Close_Date]])/3,0))</f>
        <v/>
      </c>
      <c r="N8430" s="2" t="str" cm="1">
        <f t="array" ref="N8430">IFERROR(_xlfn.IFS(Sales_Pipeline[[#This Row],[Deal_Stage]]="Won",_xlfn.XLOOKUP(Sales_Pipeline[[#This Row],[Product]],Products!$A$2:$A$8,Products!$C$2:$C$8),Sales_Pipeline[[#This Row],[Deal_Stage]]="Lost",_xlfn.XLOOKUP(Sales_Pipeline[[#This Row],[Product]],Products!$A$2:$A$8,Products!$C$2:$C$8)),"")</f>
        <v/>
      </c>
      <c r="O8430" s="2">
        <v>0</v>
      </c>
    </row>
    <row r="8431" spans="1:15" x14ac:dyDescent="0.3">
      <c r="A8431" t="s">
        <v>8578</v>
      </c>
      <c r="B8431" t="s">
        <v>15</v>
      </c>
      <c r="C8431" t="str">
        <f>_xlfn.XLOOKUP(Sales_Pipeline[[#This Row],[Sales_Agent]],Sales_Teams[Sales_Agent],Sales_Teams[Manager])</f>
        <v>Melvin Marxen</v>
      </c>
      <c r="D8431" t="str">
        <f>_xlfn.XLOOKUP(Sales_Pipeline[[#This Row],[Manager]],Sales_Teams[Manager],Sales_Teams[Regional_Office])</f>
        <v>Central</v>
      </c>
      <c r="E8431" t="s">
        <v>8953</v>
      </c>
      <c r="F8431" t="s">
        <v>211</v>
      </c>
      <c r="G8431" t="str">
        <f>IFERROR(_xlfn.XLOOKUP(Sales_Pipeline[[#This Row],[Account]],Accounts!$A$2:$A$86,Accounts!$F$2:$F$86),"")</f>
        <v>United States</v>
      </c>
      <c r="H8431" t="s">
        <v>8449</v>
      </c>
      <c r="K8431" s="8" t="str">
        <f>IF(Sales_Pipeline[[#This Row],[Close_Date]]="","",TEXT(Sales_Pipeline[[#This Row],[Close_Date]],"ddd"))</f>
        <v/>
      </c>
      <c r="L8431" s="8" t="str">
        <f>IF(Sales_Pipeline[[#This Row],[Close_Date]]="","",TEXT(Sales_Pipeline[[#This Row],[Close_Date]],"mmm"))</f>
        <v/>
      </c>
      <c r="M8431" s="8" t="str">
        <f>IF(Sales_Pipeline[[#This Row],[Close_Date]]="","","Q"&amp;ROUNDUP(MONTH(Sales_Pipeline[[#This Row],[Close_Date]])/3,0))</f>
        <v/>
      </c>
      <c r="N8431" s="2" t="str" cm="1">
        <f t="array" ref="N8431">IFERROR(_xlfn.IFS(Sales_Pipeline[[#This Row],[Deal_Stage]]="Won",_xlfn.XLOOKUP(Sales_Pipeline[[#This Row],[Product]],Products!$A$2:$A$8,Products!$C$2:$C$8),Sales_Pipeline[[#This Row],[Deal_Stage]]="Lost",_xlfn.XLOOKUP(Sales_Pipeline[[#This Row],[Product]],Products!$A$2:$A$8,Products!$C$2:$C$8)),"")</f>
        <v/>
      </c>
      <c r="O8431" s="2">
        <v>0</v>
      </c>
    </row>
    <row r="8432" spans="1:15" x14ac:dyDescent="0.3">
      <c r="A8432" t="s">
        <v>8579</v>
      </c>
      <c r="B8432" t="s">
        <v>15</v>
      </c>
      <c r="C8432" t="str">
        <f>_xlfn.XLOOKUP(Sales_Pipeline[[#This Row],[Sales_Agent]],Sales_Teams[Sales_Agent],Sales_Teams[Manager])</f>
        <v>Melvin Marxen</v>
      </c>
      <c r="D8432" t="str">
        <f>_xlfn.XLOOKUP(Sales_Pipeline[[#This Row],[Manager]],Sales_Teams[Manager],Sales_Teams[Regional_Office])</f>
        <v>Central</v>
      </c>
      <c r="E8432" t="s">
        <v>8953</v>
      </c>
      <c r="F8432" t="s">
        <v>211</v>
      </c>
      <c r="G8432" t="str">
        <f>IFERROR(_xlfn.XLOOKUP(Sales_Pipeline[[#This Row],[Account]],Accounts!$A$2:$A$86,Accounts!$F$2:$F$86),"")</f>
        <v>United States</v>
      </c>
      <c r="H8432" t="s">
        <v>8449</v>
      </c>
      <c r="K8432" s="8" t="str">
        <f>IF(Sales_Pipeline[[#This Row],[Close_Date]]="","",TEXT(Sales_Pipeline[[#This Row],[Close_Date]],"ddd"))</f>
        <v/>
      </c>
      <c r="L8432" s="8" t="str">
        <f>IF(Sales_Pipeline[[#This Row],[Close_Date]]="","",TEXT(Sales_Pipeline[[#This Row],[Close_Date]],"mmm"))</f>
        <v/>
      </c>
      <c r="M8432" s="8" t="str">
        <f>IF(Sales_Pipeline[[#This Row],[Close_Date]]="","","Q"&amp;ROUNDUP(MONTH(Sales_Pipeline[[#This Row],[Close_Date]])/3,0))</f>
        <v/>
      </c>
      <c r="N8432" s="2" t="str" cm="1">
        <f t="array" ref="N8432">IFERROR(_xlfn.IFS(Sales_Pipeline[[#This Row],[Deal_Stage]]="Won",_xlfn.XLOOKUP(Sales_Pipeline[[#This Row],[Product]],Products!$A$2:$A$8,Products!$C$2:$C$8),Sales_Pipeline[[#This Row],[Deal_Stage]]="Lost",_xlfn.XLOOKUP(Sales_Pipeline[[#This Row],[Product]],Products!$A$2:$A$8,Products!$C$2:$C$8)),"")</f>
        <v/>
      </c>
      <c r="O8432" s="2">
        <v>0</v>
      </c>
    </row>
    <row r="8433" spans="1:15" x14ac:dyDescent="0.3">
      <c r="A8433" t="s">
        <v>8580</v>
      </c>
      <c r="B8433" t="s">
        <v>15</v>
      </c>
      <c r="C8433" t="str">
        <f>_xlfn.XLOOKUP(Sales_Pipeline[[#This Row],[Sales_Agent]],Sales_Teams[Sales_Agent],Sales_Teams[Manager])</f>
        <v>Melvin Marxen</v>
      </c>
      <c r="D8433" t="str">
        <f>_xlfn.XLOOKUP(Sales_Pipeline[[#This Row],[Manager]],Sales_Teams[Manager],Sales_Teams[Regional_Office])</f>
        <v>Central</v>
      </c>
      <c r="E8433" t="s">
        <v>8953</v>
      </c>
      <c r="F8433" t="s">
        <v>89</v>
      </c>
      <c r="G8433" t="str">
        <f>IFERROR(_xlfn.XLOOKUP(Sales_Pipeline[[#This Row],[Account]],Accounts!$A$2:$A$86,Accounts!$F$2:$F$86),"")</f>
        <v>United States</v>
      </c>
      <c r="H8433" t="s">
        <v>8449</v>
      </c>
      <c r="K8433" s="8" t="str">
        <f>IF(Sales_Pipeline[[#This Row],[Close_Date]]="","",TEXT(Sales_Pipeline[[#This Row],[Close_Date]],"ddd"))</f>
        <v/>
      </c>
      <c r="L8433" s="8" t="str">
        <f>IF(Sales_Pipeline[[#This Row],[Close_Date]]="","",TEXT(Sales_Pipeline[[#This Row],[Close_Date]],"mmm"))</f>
        <v/>
      </c>
      <c r="M8433" s="8" t="str">
        <f>IF(Sales_Pipeline[[#This Row],[Close_Date]]="","","Q"&amp;ROUNDUP(MONTH(Sales_Pipeline[[#This Row],[Close_Date]])/3,0))</f>
        <v/>
      </c>
      <c r="N8433" s="2" t="str" cm="1">
        <f t="array" ref="N8433">IFERROR(_xlfn.IFS(Sales_Pipeline[[#This Row],[Deal_Stage]]="Won",_xlfn.XLOOKUP(Sales_Pipeline[[#This Row],[Product]],Products!$A$2:$A$8,Products!$C$2:$C$8),Sales_Pipeline[[#This Row],[Deal_Stage]]="Lost",_xlfn.XLOOKUP(Sales_Pipeline[[#This Row],[Product]],Products!$A$2:$A$8,Products!$C$2:$C$8)),"")</f>
        <v/>
      </c>
      <c r="O8433" s="2">
        <v>0</v>
      </c>
    </row>
    <row r="8434" spans="1:15" x14ac:dyDescent="0.3">
      <c r="A8434" t="s">
        <v>8581</v>
      </c>
      <c r="B8434" t="s">
        <v>15</v>
      </c>
      <c r="C8434" t="str">
        <f>_xlfn.XLOOKUP(Sales_Pipeline[[#This Row],[Sales_Agent]],Sales_Teams[Sales_Agent],Sales_Teams[Manager])</f>
        <v>Melvin Marxen</v>
      </c>
      <c r="D8434" t="str">
        <f>_xlfn.XLOOKUP(Sales_Pipeline[[#This Row],[Manager]],Sales_Teams[Manager],Sales_Teams[Regional_Office])</f>
        <v>Central</v>
      </c>
      <c r="E8434" t="s">
        <v>8953</v>
      </c>
      <c r="F8434" t="s">
        <v>256</v>
      </c>
      <c r="G8434" t="str">
        <f>IFERROR(_xlfn.XLOOKUP(Sales_Pipeline[[#This Row],[Account]],Accounts!$A$2:$A$86,Accounts!$F$2:$F$86),"")</f>
        <v>United States</v>
      </c>
      <c r="H8434" t="s">
        <v>8449</v>
      </c>
      <c r="K8434" s="8" t="str">
        <f>IF(Sales_Pipeline[[#This Row],[Close_Date]]="","",TEXT(Sales_Pipeline[[#This Row],[Close_Date]],"ddd"))</f>
        <v/>
      </c>
      <c r="L8434" s="8" t="str">
        <f>IF(Sales_Pipeline[[#This Row],[Close_Date]]="","",TEXT(Sales_Pipeline[[#This Row],[Close_Date]],"mmm"))</f>
        <v/>
      </c>
      <c r="M8434" s="8" t="str">
        <f>IF(Sales_Pipeline[[#This Row],[Close_Date]]="","","Q"&amp;ROUNDUP(MONTH(Sales_Pipeline[[#This Row],[Close_Date]])/3,0))</f>
        <v/>
      </c>
      <c r="N8434" s="2" t="str" cm="1">
        <f t="array" ref="N8434">IFERROR(_xlfn.IFS(Sales_Pipeline[[#This Row],[Deal_Stage]]="Won",_xlfn.XLOOKUP(Sales_Pipeline[[#This Row],[Product]],Products!$A$2:$A$8,Products!$C$2:$C$8),Sales_Pipeline[[#This Row],[Deal_Stage]]="Lost",_xlfn.XLOOKUP(Sales_Pipeline[[#This Row],[Product]],Products!$A$2:$A$8,Products!$C$2:$C$8)),"")</f>
        <v/>
      </c>
      <c r="O8434" s="2">
        <v>0</v>
      </c>
    </row>
    <row r="8435" spans="1:15" x14ac:dyDescent="0.3">
      <c r="A8435" t="s">
        <v>8582</v>
      </c>
      <c r="B8435" t="s">
        <v>15</v>
      </c>
      <c r="C8435" t="str">
        <f>_xlfn.XLOOKUP(Sales_Pipeline[[#This Row],[Sales_Agent]],Sales_Teams[Sales_Agent],Sales_Teams[Manager])</f>
        <v>Melvin Marxen</v>
      </c>
      <c r="D8435" t="str">
        <f>_xlfn.XLOOKUP(Sales_Pipeline[[#This Row],[Manager]],Sales_Teams[Manager],Sales_Teams[Regional_Office])</f>
        <v>Central</v>
      </c>
      <c r="E8435" t="s">
        <v>8953</v>
      </c>
      <c r="F8435" t="s">
        <v>333</v>
      </c>
      <c r="G8435" t="str">
        <f>IFERROR(_xlfn.XLOOKUP(Sales_Pipeline[[#This Row],[Account]],Accounts!$A$2:$A$86,Accounts!$F$2:$F$86),"")</f>
        <v>United States</v>
      </c>
      <c r="H8435" t="s">
        <v>8449</v>
      </c>
      <c r="K8435" s="8" t="str">
        <f>IF(Sales_Pipeline[[#This Row],[Close_Date]]="","",TEXT(Sales_Pipeline[[#This Row],[Close_Date]],"ddd"))</f>
        <v/>
      </c>
      <c r="L8435" s="8" t="str">
        <f>IF(Sales_Pipeline[[#This Row],[Close_Date]]="","",TEXT(Sales_Pipeline[[#This Row],[Close_Date]],"mmm"))</f>
        <v/>
      </c>
      <c r="M8435" s="8" t="str">
        <f>IF(Sales_Pipeline[[#This Row],[Close_Date]]="","","Q"&amp;ROUNDUP(MONTH(Sales_Pipeline[[#This Row],[Close_Date]])/3,0))</f>
        <v/>
      </c>
      <c r="N8435" s="2" t="str" cm="1">
        <f t="array" ref="N8435">IFERROR(_xlfn.IFS(Sales_Pipeline[[#This Row],[Deal_Stage]]="Won",_xlfn.XLOOKUP(Sales_Pipeline[[#This Row],[Product]],Products!$A$2:$A$8,Products!$C$2:$C$8),Sales_Pipeline[[#This Row],[Deal_Stage]]="Lost",_xlfn.XLOOKUP(Sales_Pipeline[[#This Row],[Product]],Products!$A$2:$A$8,Products!$C$2:$C$8)),"")</f>
        <v/>
      </c>
      <c r="O8435" s="2">
        <v>0</v>
      </c>
    </row>
    <row r="8436" spans="1:15" x14ac:dyDescent="0.3">
      <c r="A8436" t="s">
        <v>8583</v>
      </c>
      <c r="B8436" t="s">
        <v>15</v>
      </c>
      <c r="C8436" t="str">
        <f>_xlfn.XLOOKUP(Sales_Pipeline[[#This Row],[Sales_Agent]],Sales_Teams[Sales_Agent],Sales_Teams[Manager])</f>
        <v>Melvin Marxen</v>
      </c>
      <c r="D8436" t="str">
        <f>_xlfn.XLOOKUP(Sales_Pipeline[[#This Row],[Manager]],Sales_Teams[Manager],Sales_Teams[Regional_Office])</f>
        <v>Central</v>
      </c>
      <c r="E8436" t="s">
        <v>8953</v>
      </c>
      <c r="F8436" t="s">
        <v>533</v>
      </c>
      <c r="G8436" t="str">
        <f>IFERROR(_xlfn.XLOOKUP(Sales_Pipeline[[#This Row],[Account]],Accounts!$A$2:$A$86,Accounts!$F$2:$F$86),"")</f>
        <v>United States</v>
      </c>
      <c r="H8436" t="s">
        <v>8449</v>
      </c>
      <c r="K8436" s="8" t="str">
        <f>IF(Sales_Pipeline[[#This Row],[Close_Date]]="","",TEXT(Sales_Pipeline[[#This Row],[Close_Date]],"ddd"))</f>
        <v/>
      </c>
      <c r="L8436" s="8" t="str">
        <f>IF(Sales_Pipeline[[#This Row],[Close_Date]]="","",TEXT(Sales_Pipeline[[#This Row],[Close_Date]],"mmm"))</f>
        <v/>
      </c>
      <c r="M8436" s="8" t="str">
        <f>IF(Sales_Pipeline[[#This Row],[Close_Date]]="","","Q"&amp;ROUNDUP(MONTH(Sales_Pipeline[[#This Row],[Close_Date]])/3,0))</f>
        <v/>
      </c>
      <c r="N8436" s="2" t="str" cm="1">
        <f t="array" ref="N8436">IFERROR(_xlfn.IFS(Sales_Pipeline[[#This Row],[Deal_Stage]]="Won",_xlfn.XLOOKUP(Sales_Pipeline[[#This Row],[Product]],Products!$A$2:$A$8,Products!$C$2:$C$8),Sales_Pipeline[[#This Row],[Deal_Stage]]="Lost",_xlfn.XLOOKUP(Sales_Pipeline[[#This Row],[Product]],Products!$A$2:$A$8,Products!$C$2:$C$8)),"")</f>
        <v/>
      </c>
      <c r="O8436" s="2">
        <v>0</v>
      </c>
    </row>
    <row r="8437" spans="1:15" x14ac:dyDescent="0.3">
      <c r="A8437" t="s">
        <v>8584</v>
      </c>
      <c r="B8437" t="s">
        <v>15</v>
      </c>
      <c r="C8437" t="str">
        <f>_xlfn.XLOOKUP(Sales_Pipeline[[#This Row],[Sales_Agent]],Sales_Teams[Sales_Agent],Sales_Teams[Manager])</f>
        <v>Melvin Marxen</v>
      </c>
      <c r="D8437" t="str">
        <f>_xlfn.XLOOKUP(Sales_Pipeline[[#This Row],[Manager]],Sales_Teams[Manager],Sales_Teams[Regional_Office])</f>
        <v>Central</v>
      </c>
      <c r="E8437" t="s">
        <v>8953</v>
      </c>
      <c r="F8437" t="s">
        <v>159</v>
      </c>
      <c r="G8437" t="str">
        <f>IFERROR(_xlfn.XLOOKUP(Sales_Pipeline[[#This Row],[Account]],Accounts!$A$2:$A$86,Accounts!$F$2:$F$86),"")</f>
        <v>United States</v>
      </c>
      <c r="H8437" t="s">
        <v>8449</v>
      </c>
      <c r="K8437" s="8" t="str">
        <f>IF(Sales_Pipeline[[#This Row],[Close_Date]]="","",TEXT(Sales_Pipeline[[#This Row],[Close_Date]],"ddd"))</f>
        <v/>
      </c>
      <c r="L8437" s="8" t="str">
        <f>IF(Sales_Pipeline[[#This Row],[Close_Date]]="","",TEXT(Sales_Pipeline[[#This Row],[Close_Date]],"mmm"))</f>
        <v/>
      </c>
      <c r="M8437" s="8" t="str">
        <f>IF(Sales_Pipeline[[#This Row],[Close_Date]]="","","Q"&amp;ROUNDUP(MONTH(Sales_Pipeline[[#This Row],[Close_Date]])/3,0))</f>
        <v/>
      </c>
      <c r="N8437" s="2" t="str" cm="1">
        <f t="array" ref="N8437">IFERROR(_xlfn.IFS(Sales_Pipeline[[#This Row],[Deal_Stage]]="Won",_xlfn.XLOOKUP(Sales_Pipeline[[#This Row],[Product]],Products!$A$2:$A$8,Products!$C$2:$C$8),Sales_Pipeline[[#This Row],[Deal_Stage]]="Lost",_xlfn.XLOOKUP(Sales_Pipeline[[#This Row],[Product]],Products!$A$2:$A$8,Products!$C$2:$C$8)),"")</f>
        <v/>
      </c>
      <c r="O8437" s="2">
        <v>0</v>
      </c>
    </row>
    <row r="8438" spans="1:15" x14ac:dyDescent="0.3">
      <c r="A8438" t="s">
        <v>8585</v>
      </c>
      <c r="B8438" t="s">
        <v>15</v>
      </c>
      <c r="C8438" t="str">
        <f>_xlfn.XLOOKUP(Sales_Pipeline[[#This Row],[Sales_Agent]],Sales_Teams[Sales_Agent],Sales_Teams[Manager])</f>
        <v>Melvin Marxen</v>
      </c>
      <c r="D8438" t="str">
        <f>_xlfn.XLOOKUP(Sales_Pipeline[[#This Row],[Manager]],Sales_Teams[Manager],Sales_Teams[Regional_Office])</f>
        <v>Central</v>
      </c>
      <c r="E8438" t="s">
        <v>8953</v>
      </c>
      <c r="F8438" t="s">
        <v>185</v>
      </c>
      <c r="G8438" t="str">
        <f>IFERROR(_xlfn.XLOOKUP(Sales_Pipeline[[#This Row],[Account]],Accounts!$A$2:$A$86,Accounts!$F$2:$F$86),"")</f>
        <v>United States</v>
      </c>
      <c r="H8438" t="s">
        <v>8449</v>
      </c>
      <c r="K8438" s="8" t="str">
        <f>IF(Sales_Pipeline[[#This Row],[Close_Date]]="","",TEXT(Sales_Pipeline[[#This Row],[Close_Date]],"ddd"))</f>
        <v/>
      </c>
      <c r="L8438" s="8" t="str">
        <f>IF(Sales_Pipeline[[#This Row],[Close_Date]]="","",TEXT(Sales_Pipeline[[#This Row],[Close_Date]],"mmm"))</f>
        <v/>
      </c>
      <c r="M8438" s="8" t="str">
        <f>IF(Sales_Pipeline[[#This Row],[Close_Date]]="","","Q"&amp;ROUNDUP(MONTH(Sales_Pipeline[[#This Row],[Close_Date]])/3,0))</f>
        <v/>
      </c>
      <c r="N8438" s="2" t="str" cm="1">
        <f t="array" ref="N8438">IFERROR(_xlfn.IFS(Sales_Pipeline[[#This Row],[Deal_Stage]]="Won",_xlfn.XLOOKUP(Sales_Pipeline[[#This Row],[Product]],Products!$A$2:$A$8,Products!$C$2:$C$8),Sales_Pipeline[[#This Row],[Deal_Stage]]="Lost",_xlfn.XLOOKUP(Sales_Pipeline[[#This Row],[Product]],Products!$A$2:$A$8,Products!$C$2:$C$8)),"")</f>
        <v/>
      </c>
      <c r="O8438" s="2">
        <v>0</v>
      </c>
    </row>
    <row r="8439" spans="1:15" x14ac:dyDescent="0.3">
      <c r="A8439" t="s">
        <v>8586</v>
      </c>
      <c r="B8439" t="s">
        <v>15</v>
      </c>
      <c r="C8439" t="str">
        <f>_xlfn.XLOOKUP(Sales_Pipeline[[#This Row],[Sales_Agent]],Sales_Teams[Sales_Agent],Sales_Teams[Manager])</f>
        <v>Melvin Marxen</v>
      </c>
      <c r="D8439" t="str">
        <f>_xlfn.XLOOKUP(Sales_Pipeline[[#This Row],[Manager]],Sales_Teams[Manager],Sales_Teams[Regional_Office])</f>
        <v>Central</v>
      </c>
      <c r="E8439" t="s">
        <v>8953</v>
      </c>
      <c r="F8439" t="s">
        <v>68</v>
      </c>
      <c r="G8439" t="str">
        <f>IFERROR(_xlfn.XLOOKUP(Sales_Pipeline[[#This Row],[Account]],Accounts!$A$2:$A$86,Accounts!$F$2:$F$86),"")</f>
        <v>United States</v>
      </c>
      <c r="H8439" t="s">
        <v>8449</v>
      </c>
      <c r="K8439" s="8" t="str">
        <f>IF(Sales_Pipeline[[#This Row],[Close_Date]]="","",TEXT(Sales_Pipeline[[#This Row],[Close_Date]],"ddd"))</f>
        <v/>
      </c>
      <c r="L8439" s="8" t="str">
        <f>IF(Sales_Pipeline[[#This Row],[Close_Date]]="","",TEXT(Sales_Pipeline[[#This Row],[Close_Date]],"mmm"))</f>
        <v/>
      </c>
      <c r="M8439" s="8" t="str">
        <f>IF(Sales_Pipeline[[#This Row],[Close_Date]]="","","Q"&amp;ROUNDUP(MONTH(Sales_Pipeline[[#This Row],[Close_Date]])/3,0))</f>
        <v/>
      </c>
      <c r="N8439" s="2" t="str" cm="1">
        <f t="array" ref="N8439">IFERROR(_xlfn.IFS(Sales_Pipeline[[#This Row],[Deal_Stage]]="Won",_xlfn.XLOOKUP(Sales_Pipeline[[#This Row],[Product]],Products!$A$2:$A$8,Products!$C$2:$C$8),Sales_Pipeline[[#This Row],[Deal_Stage]]="Lost",_xlfn.XLOOKUP(Sales_Pipeline[[#This Row],[Product]],Products!$A$2:$A$8,Products!$C$2:$C$8)),"")</f>
        <v/>
      </c>
      <c r="O8439" s="2">
        <v>0</v>
      </c>
    </row>
    <row r="8440" spans="1:15" x14ac:dyDescent="0.3">
      <c r="A8440" t="s">
        <v>8587</v>
      </c>
      <c r="B8440" t="s">
        <v>15</v>
      </c>
      <c r="C8440" t="str">
        <f>_xlfn.XLOOKUP(Sales_Pipeline[[#This Row],[Sales_Agent]],Sales_Teams[Sales_Agent],Sales_Teams[Manager])</f>
        <v>Melvin Marxen</v>
      </c>
      <c r="D8440" t="str">
        <f>_xlfn.XLOOKUP(Sales_Pipeline[[#This Row],[Manager]],Sales_Teams[Manager],Sales_Teams[Regional_Office])</f>
        <v>Central</v>
      </c>
      <c r="E8440" t="s">
        <v>8953</v>
      </c>
      <c r="F8440" t="s">
        <v>68</v>
      </c>
      <c r="G8440" t="str">
        <f>IFERROR(_xlfn.XLOOKUP(Sales_Pipeline[[#This Row],[Account]],Accounts!$A$2:$A$86,Accounts!$F$2:$F$86),"")</f>
        <v>United States</v>
      </c>
      <c r="H8440" t="s">
        <v>8449</v>
      </c>
      <c r="K8440" s="8" t="str">
        <f>IF(Sales_Pipeline[[#This Row],[Close_Date]]="","",TEXT(Sales_Pipeline[[#This Row],[Close_Date]],"ddd"))</f>
        <v/>
      </c>
      <c r="L8440" s="8" t="str">
        <f>IF(Sales_Pipeline[[#This Row],[Close_Date]]="","",TEXT(Sales_Pipeline[[#This Row],[Close_Date]],"mmm"))</f>
        <v/>
      </c>
      <c r="M8440" s="8" t="str">
        <f>IF(Sales_Pipeline[[#This Row],[Close_Date]]="","","Q"&amp;ROUNDUP(MONTH(Sales_Pipeline[[#This Row],[Close_Date]])/3,0))</f>
        <v/>
      </c>
      <c r="N8440" s="2" t="str" cm="1">
        <f t="array" ref="N8440">IFERROR(_xlfn.IFS(Sales_Pipeline[[#This Row],[Deal_Stage]]="Won",_xlfn.XLOOKUP(Sales_Pipeline[[#This Row],[Product]],Products!$A$2:$A$8,Products!$C$2:$C$8),Sales_Pipeline[[#This Row],[Deal_Stage]]="Lost",_xlfn.XLOOKUP(Sales_Pipeline[[#This Row],[Product]],Products!$A$2:$A$8,Products!$C$2:$C$8)),"")</f>
        <v/>
      </c>
      <c r="O8440" s="2">
        <v>0</v>
      </c>
    </row>
    <row r="8441" spans="1:15" x14ac:dyDescent="0.3">
      <c r="A8441" t="s">
        <v>8588</v>
      </c>
      <c r="B8441" t="s">
        <v>15</v>
      </c>
      <c r="C8441" t="str">
        <f>_xlfn.XLOOKUP(Sales_Pipeline[[#This Row],[Sales_Agent]],Sales_Teams[Sales_Agent],Sales_Teams[Manager])</f>
        <v>Melvin Marxen</v>
      </c>
      <c r="D8441" t="str">
        <f>_xlfn.XLOOKUP(Sales_Pipeline[[#This Row],[Manager]],Sales_Teams[Manager],Sales_Teams[Regional_Office])</f>
        <v>Central</v>
      </c>
      <c r="E8441" t="s">
        <v>8953</v>
      </c>
      <c r="F8441" t="s">
        <v>147</v>
      </c>
      <c r="G8441" t="str">
        <f>IFERROR(_xlfn.XLOOKUP(Sales_Pipeline[[#This Row],[Account]],Accounts!$A$2:$A$86,Accounts!$F$2:$F$86),"")</f>
        <v>United States</v>
      </c>
      <c r="H8441" t="s">
        <v>8449</v>
      </c>
      <c r="K8441" s="8" t="str">
        <f>IF(Sales_Pipeline[[#This Row],[Close_Date]]="","",TEXT(Sales_Pipeline[[#This Row],[Close_Date]],"ddd"))</f>
        <v/>
      </c>
      <c r="L8441" s="8" t="str">
        <f>IF(Sales_Pipeline[[#This Row],[Close_Date]]="","",TEXT(Sales_Pipeline[[#This Row],[Close_Date]],"mmm"))</f>
        <v/>
      </c>
      <c r="M8441" s="8" t="str">
        <f>IF(Sales_Pipeline[[#This Row],[Close_Date]]="","","Q"&amp;ROUNDUP(MONTH(Sales_Pipeline[[#This Row],[Close_Date]])/3,0))</f>
        <v/>
      </c>
      <c r="N8441" s="2" t="str" cm="1">
        <f t="array" ref="N8441">IFERROR(_xlfn.IFS(Sales_Pipeline[[#This Row],[Deal_Stage]]="Won",_xlfn.XLOOKUP(Sales_Pipeline[[#This Row],[Product]],Products!$A$2:$A$8,Products!$C$2:$C$8),Sales_Pipeline[[#This Row],[Deal_Stage]]="Lost",_xlfn.XLOOKUP(Sales_Pipeline[[#This Row],[Product]],Products!$A$2:$A$8,Products!$C$2:$C$8)),"")</f>
        <v/>
      </c>
      <c r="O8441" s="2">
        <v>0</v>
      </c>
    </row>
    <row r="8442" spans="1:15" x14ac:dyDescent="0.3">
      <c r="A8442" t="s">
        <v>8589</v>
      </c>
      <c r="B8442" t="s">
        <v>15</v>
      </c>
      <c r="C8442" t="str">
        <f>_xlfn.XLOOKUP(Sales_Pipeline[[#This Row],[Sales_Agent]],Sales_Teams[Sales_Agent],Sales_Teams[Manager])</f>
        <v>Melvin Marxen</v>
      </c>
      <c r="D8442" t="str">
        <f>_xlfn.XLOOKUP(Sales_Pipeline[[#This Row],[Manager]],Sales_Teams[Manager],Sales_Teams[Regional_Office])</f>
        <v>Central</v>
      </c>
      <c r="E8442" t="s">
        <v>8953</v>
      </c>
      <c r="F8442" t="s">
        <v>147</v>
      </c>
      <c r="G8442" t="str">
        <f>IFERROR(_xlfn.XLOOKUP(Sales_Pipeline[[#This Row],[Account]],Accounts!$A$2:$A$86,Accounts!$F$2:$F$86),"")</f>
        <v>United States</v>
      </c>
      <c r="H8442" t="s">
        <v>8449</v>
      </c>
      <c r="K8442" s="8" t="str">
        <f>IF(Sales_Pipeline[[#This Row],[Close_Date]]="","",TEXT(Sales_Pipeline[[#This Row],[Close_Date]],"ddd"))</f>
        <v/>
      </c>
      <c r="L8442" s="8" t="str">
        <f>IF(Sales_Pipeline[[#This Row],[Close_Date]]="","",TEXT(Sales_Pipeline[[#This Row],[Close_Date]],"mmm"))</f>
        <v/>
      </c>
      <c r="M8442" s="8" t="str">
        <f>IF(Sales_Pipeline[[#This Row],[Close_Date]]="","","Q"&amp;ROUNDUP(MONTH(Sales_Pipeline[[#This Row],[Close_Date]])/3,0))</f>
        <v/>
      </c>
      <c r="N8442" s="2" t="str" cm="1">
        <f t="array" ref="N8442">IFERROR(_xlfn.IFS(Sales_Pipeline[[#This Row],[Deal_Stage]]="Won",_xlfn.XLOOKUP(Sales_Pipeline[[#This Row],[Product]],Products!$A$2:$A$8,Products!$C$2:$C$8),Sales_Pipeline[[#This Row],[Deal_Stage]]="Lost",_xlfn.XLOOKUP(Sales_Pipeline[[#This Row],[Product]],Products!$A$2:$A$8,Products!$C$2:$C$8)),"")</f>
        <v/>
      </c>
      <c r="O8442" s="2">
        <v>0</v>
      </c>
    </row>
    <row r="8443" spans="1:15" x14ac:dyDescent="0.3">
      <c r="A8443" t="s">
        <v>8590</v>
      </c>
      <c r="B8443" t="s">
        <v>15</v>
      </c>
      <c r="C8443" t="str">
        <f>_xlfn.XLOOKUP(Sales_Pipeline[[#This Row],[Sales_Agent]],Sales_Teams[Sales_Agent],Sales_Teams[Manager])</f>
        <v>Melvin Marxen</v>
      </c>
      <c r="D8443" t="str">
        <f>_xlfn.XLOOKUP(Sales_Pipeline[[#This Row],[Manager]],Sales_Teams[Manager],Sales_Teams[Regional_Office])</f>
        <v>Central</v>
      </c>
      <c r="E8443" t="s">
        <v>8953</v>
      </c>
      <c r="F8443" t="s">
        <v>105</v>
      </c>
      <c r="G8443" t="str">
        <f>IFERROR(_xlfn.XLOOKUP(Sales_Pipeline[[#This Row],[Account]],Accounts!$A$2:$A$86,Accounts!$F$2:$F$86),"")</f>
        <v>United States</v>
      </c>
      <c r="H8443" t="s">
        <v>8449</v>
      </c>
      <c r="K8443" s="8" t="str">
        <f>IF(Sales_Pipeline[[#This Row],[Close_Date]]="","",TEXT(Sales_Pipeline[[#This Row],[Close_Date]],"ddd"))</f>
        <v/>
      </c>
      <c r="L8443" s="8" t="str">
        <f>IF(Sales_Pipeline[[#This Row],[Close_Date]]="","",TEXT(Sales_Pipeline[[#This Row],[Close_Date]],"mmm"))</f>
        <v/>
      </c>
      <c r="M8443" s="8" t="str">
        <f>IF(Sales_Pipeline[[#This Row],[Close_Date]]="","","Q"&amp;ROUNDUP(MONTH(Sales_Pipeline[[#This Row],[Close_Date]])/3,0))</f>
        <v/>
      </c>
      <c r="N8443" s="2" t="str" cm="1">
        <f t="array" ref="N8443">IFERROR(_xlfn.IFS(Sales_Pipeline[[#This Row],[Deal_Stage]]="Won",_xlfn.XLOOKUP(Sales_Pipeline[[#This Row],[Product]],Products!$A$2:$A$8,Products!$C$2:$C$8),Sales_Pipeline[[#This Row],[Deal_Stage]]="Lost",_xlfn.XLOOKUP(Sales_Pipeline[[#This Row],[Product]],Products!$A$2:$A$8,Products!$C$2:$C$8)),"")</f>
        <v/>
      </c>
      <c r="O8443" s="2">
        <v>0</v>
      </c>
    </row>
    <row r="8444" spans="1:15" x14ac:dyDescent="0.3">
      <c r="A8444" t="s">
        <v>8591</v>
      </c>
      <c r="B8444" t="s">
        <v>15</v>
      </c>
      <c r="C8444" t="str">
        <f>_xlfn.XLOOKUP(Sales_Pipeline[[#This Row],[Sales_Agent]],Sales_Teams[Sales_Agent],Sales_Teams[Manager])</f>
        <v>Melvin Marxen</v>
      </c>
      <c r="D8444" t="str">
        <f>_xlfn.XLOOKUP(Sales_Pipeline[[#This Row],[Manager]],Sales_Teams[Manager],Sales_Teams[Regional_Office])</f>
        <v>Central</v>
      </c>
      <c r="E8444" t="s">
        <v>8953</v>
      </c>
      <c r="F8444" t="s">
        <v>96</v>
      </c>
      <c r="G8444" t="str">
        <f>IFERROR(_xlfn.XLOOKUP(Sales_Pipeline[[#This Row],[Account]],Accounts!$A$2:$A$86,Accounts!$F$2:$F$86),"")</f>
        <v>United States</v>
      </c>
      <c r="H8444" t="s">
        <v>8449</v>
      </c>
      <c r="K8444" s="8" t="str">
        <f>IF(Sales_Pipeline[[#This Row],[Close_Date]]="","",TEXT(Sales_Pipeline[[#This Row],[Close_Date]],"ddd"))</f>
        <v/>
      </c>
      <c r="L8444" s="8" t="str">
        <f>IF(Sales_Pipeline[[#This Row],[Close_Date]]="","",TEXT(Sales_Pipeline[[#This Row],[Close_Date]],"mmm"))</f>
        <v/>
      </c>
      <c r="M8444" s="8" t="str">
        <f>IF(Sales_Pipeline[[#This Row],[Close_Date]]="","","Q"&amp;ROUNDUP(MONTH(Sales_Pipeline[[#This Row],[Close_Date]])/3,0))</f>
        <v/>
      </c>
      <c r="N8444" s="2" t="str" cm="1">
        <f t="array" ref="N8444">IFERROR(_xlfn.IFS(Sales_Pipeline[[#This Row],[Deal_Stage]]="Won",_xlfn.XLOOKUP(Sales_Pipeline[[#This Row],[Product]],Products!$A$2:$A$8,Products!$C$2:$C$8),Sales_Pipeline[[#This Row],[Deal_Stage]]="Lost",_xlfn.XLOOKUP(Sales_Pipeline[[#This Row],[Product]],Products!$A$2:$A$8,Products!$C$2:$C$8)),"")</f>
        <v/>
      </c>
      <c r="O8444" s="2">
        <v>0</v>
      </c>
    </row>
    <row r="8445" spans="1:15" x14ac:dyDescent="0.3">
      <c r="A8445" t="s">
        <v>8592</v>
      </c>
      <c r="B8445" t="s">
        <v>15</v>
      </c>
      <c r="C8445" t="str">
        <f>_xlfn.XLOOKUP(Sales_Pipeline[[#This Row],[Sales_Agent]],Sales_Teams[Sales_Agent],Sales_Teams[Manager])</f>
        <v>Melvin Marxen</v>
      </c>
      <c r="D8445" t="str">
        <f>_xlfn.XLOOKUP(Sales_Pipeline[[#This Row],[Manager]],Sales_Teams[Manager],Sales_Teams[Regional_Office])</f>
        <v>Central</v>
      </c>
      <c r="E8445" t="s">
        <v>8953</v>
      </c>
      <c r="F8445" t="s">
        <v>293</v>
      </c>
      <c r="G8445" t="str">
        <f>IFERROR(_xlfn.XLOOKUP(Sales_Pipeline[[#This Row],[Account]],Accounts!$A$2:$A$86,Accounts!$F$2:$F$86),"")</f>
        <v>United States</v>
      </c>
      <c r="H8445" t="s">
        <v>8449</v>
      </c>
      <c r="K8445" s="8" t="str">
        <f>IF(Sales_Pipeline[[#This Row],[Close_Date]]="","",TEXT(Sales_Pipeline[[#This Row],[Close_Date]],"ddd"))</f>
        <v/>
      </c>
      <c r="L8445" s="8" t="str">
        <f>IF(Sales_Pipeline[[#This Row],[Close_Date]]="","",TEXT(Sales_Pipeline[[#This Row],[Close_Date]],"mmm"))</f>
        <v/>
      </c>
      <c r="M8445" s="8" t="str">
        <f>IF(Sales_Pipeline[[#This Row],[Close_Date]]="","","Q"&amp;ROUNDUP(MONTH(Sales_Pipeline[[#This Row],[Close_Date]])/3,0))</f>
        <v/>
      </c>
      <c r="N8445" s="2" t="str" cm="1">
        <f t="array" ref="N8445">IFERROR(_xlfn.IFS(Sales_Pipeline[[#This Row],[Deal_Stage]]="Won",_xlfn.XLOOKUP(Sales_Pipeline[[#This Row],[Product]],Products!$A$2:$A$8,Products!$C$2:$C$8),Sales_Pipeline[[#This Row],[Deal_Stage]]="Lost",_xlfn.XLOOKUP(Sales_Pipeline[[#This Row],[Product]],Products!$A$2:$A$8,Products!$C$2:$C$8)),"")</f>
        <v/>
      </c>
      <c r="O8445" s="2">
        <v>0</v>
      </c>
    </row>
    <row r="8446" spans="1:15" x14ac:dyDescent="0.3">
      <c r="A8446" t="s">
        <v>8593</v>
      </c>
      <c r="B8446" t="s">
        <v>15</v>
      </c>
      <c r="C8446" t="str">
        <f>_xlfn.XLOOKUP(Sales_Pipeline[[#This Row],[Sales_Agent]],Sales_Teams[Sales_Agent],Sales_Teams[Manager])</f>
        <v>Melvin Marxen</v>
      </c>
      <c r="D8446" t="str">
        <f>_xlfn.XLOOKUP(Sales_Pipeline[[#This Row],[Manager]],Sales_Teams[Manager],Sales_Teams[Regional_Office])</f>
        <v>Central</v>
      </c>
      <c r="E8446" t="s">
        <v>8953</v>
      </c>
      <c r="F8446" t="s">
        <v>315</v>
      </c>
      <c r="G8446" t="str">
        <f>IFERROR(_xlfn.XLOOKUP(Sales_Pipeline[[#This Row],[Account]],Accounts!$A$2:$A$86,Accounts!$F$2:$F$86),"")</f>
        <v>United States</v>
      </c>
      <c r="H8446" t="s">
        <v>8449</v>
      </c>
      <c r="K8446" s="8" t="str">
        <f>IF(Sales_Pipeline[[#This Row],[Close_Date]]="","",TEXT(Sales_Pipeline[[#This Row],[Close_Date]],"ddd"))</f>
        <v/>
      </c>
      <c r="L8446" s="8" t="str">
        <f>IF(Sales_Pipeline[[#This Row],[Close_Date]]="","",TEXT(Sales_Pipeline[[#This Row],[Close_Date]],"mmm"))</f>
        <v/>
      </c>
      <c r="M8446" s="8" t="str">
        <f>IF(Sales_Pipeline[[#This Row],[Close_Date]]="","","Q"&amp;ROUNDUP(MONTH(Sales_Pipeline[[#This Row],[Close_Date]])/3,0))</f>
        <v/>
      </c>
      <c r="N8446" s="2" t="str" cm="1">
        <f t="array" ref="N8446">IFERROR(_xlfn.IFS(Sales_Pipeline[[#This Row],[Deal_Stage]]="Won",_xlfn.XLOOKUP(Sales_Pipeline[[#This Row],[Product]],Products!$A$2:$A$8,Products!$C$2:$C$8),Sales_Pipeline[[#This Row],[Deal_Stage]]="Lost",_xlfn.XLOOKUP(Sales_Pipeline[[#This Row],[Product]],Products!$A$2:$A$8,Products!$C$2:$C$8)),"")</f>
        <v/>
      </c>
      <c r="O8446" s="2">
        <v>0</v>
      </c>
    </row>
    <row r="8447" spans="1:15" x14ac:dyDescent="0.3">
      <c r="A8447" t="s">
        <v>8594</v>
      </c>
      <c r="B8447" t="s">
        <v>15</v>
      </c>
      <c r="C8447" t="str">
        <f>_xlfn.XLOOKUP(Sales_Pipeline[[#This Row],[Sales_Agent]],Sales_Teams[Sales_Agent],Sales_Teams[Manager])</f>
        <v>Melvin Marxen</v>
      </c>
      <c r="D8447" t="str">
        <f>_xlfn.XLOOKUP(Sales_Pipeline[[#This Row],[Manager]],Sales_Teams[Manager],Sales_Teams[Regional_Office])</f>
        <v>Central</v>
      </c>
      <c r="E8447" t="s">
        <v>8953</v>
      </c>
      <c r="F8447" t="s">
        <v>388</v>
      </c>
      <c r="G8447" t="str">
        <f>IFERROR(_xlfn.XLOOKUP(Sales_Pipeline[[#This Row],[Account]],Accounts!$A$2:$A$86,Accounts!$F$2:$F$86),"")</f>
        <v>China</v>
      </c>
      <c r="H8447" t="s">
        <v>8449</v>
      </c>
      <c r="K8447" s="8" t="str">
        <f>IF(Sales_Pipeline[[#This Row],[Close_Date]]="","",TEXT(Sales_Pipeline[[#This Row],[Close_Date]],"ddd"))</f>
        <v/>
      </c>
      <c r="L8447" s="8" t="str">
        <f>IF(Sales_Pipeline[[#This Row],[Close_Date]]="","",TEXT(Sales_Pipeline[[#This Row],[Close_Date]],"mmm"))</f>
        <v/>
      </c>
      <c r="M8447" s="8" t="str">
        <f>IF(Sales_Pipeline[[#This Row],[Close_Date]]="","","Q"&amp;ROUNDUP(MONTH(Sales_Pipeline[[#This Row],[Close_Date]])/3,0))</f>
        <v/>
      </c>
      <c r="N8447" s="2" t="str" cm="1">
        <f t="array" ref="N8447">IFERROR(_xlfn.IFS(Sales_Pipeline[[#This Row],[Deal_Stage]]="Won",_xlfn.XLOOKUP(Sales_Pipeline[[#This Row],[Product]],Products!$A$2:$A$8,Products!$C$2:$C$8),Sales_Pipeline[[#This Row],[Deal_Stage]]="Lost",_xlfn.XLOOKUP(Sales_Pipeline[[#This Row],[Product]],Products!$A$2:$A$8,Products!$C$2:$C$8)),"")</f>
        <v/>
      </c>
      <c r="O8447" s="2">
        <v>0</v>
      </c>
    </row>
    <row r="8448" spans="1:15" x14ac:dyDescent="0.3">
      <c r="A8448" t="s">
        <v>8595</v>
      </c>
      <c r="B8448" t="s">
        <v>15</v>
      </c>
      <c r="C8448" t="str">
        <f>_xlfn.XLOOKUP(Sales_Pipeline[[#This Row],[Sales_Agent]],Sales_Teams[Sales_Agent],Sales_Teams[Manager])</f>
        <v>Melvin Marxen</v>
      </c>
      <c r="D8448" t="str">
        <f>_xlfn.XLOOKUP(Sales_Pipeline[[#This Row],[Manager]],Sales_Teams[Manager],Sales_Teams[Regional_Office])</f>
        <v>Central</v>
      </c>
      <c r="E8448" t="s">
        <v>8953</v>
      </c>
      <c r="F8448" t="s">
        <v>74</v>
      </c>
      <c r="G8448" t="str">
        <f>IFERROR(_xlfn.XLOOKUP(Sales_Pipeline[[#This Row],[Account]],Accounts!$A$2:$A$86,Accounts!$F$2:$F$86),"")</f>
        <v>United States</v>
      </c>
      <c r="H8448" t="s">
        <v>8449</v>
      </c>
      <c r="K8448" s="8" t="str">
        <f>IF(Sales_Pipeline[[#This Row],[Close_Date]]="","",TEXT(Sales_Pipeline[[#This Row],[Close_Date]],"ddd"))</f>
        <v/>
      </c>
      <c r="L8448" s="8" t="str">
        <f>IF(Sales_Pipeline[[#This Row],[Close_Date]]="","",TEXT(Sales_Pipeline[[#This Row],[Close_Date]],"mmm"))</f>
        <v/>
      </c>
      <c r="M8448" s="8" t="str">
        <f>IF(Sales_Pipeline[[#This Row],[Close_Date]]="","","Q"&amp;ROUNDUP(MONTH(Sales_Pipeline[[#This Row],[Close_Date]])/3,0))</f>
        <v/>
      </c>
      <c r="N8448" s="2" t="str" cm="1">
        <f t="array" ref="N8448">IFERROR(_xlfn.IFS(Sales_Pipeline[[#This Row],[Deal_Stage]]="Won",_xlfn.XLOOKUP(Sales_Pipeline[[#This Row],[Product]],Products!$A$2:$A$8,Products!$C$2:$C$8),Sales_Pipeline[[#This Row],[Deal_Stage]]="Lost",_xlfn.XLOOKUP(Sales_Pipeline[[#This Row],[Product]],Products!$A$2:$A$8,Products!$C$2:$C$8)),"")</f>
        <v/>
      </c>
      <c r="O8448" s="2">
        <v>0</v>
      </c>
    </row>
    <row r="8449" spans="1:15" x14ac:dyDescent="0.3">
      <c r="A8449" t="s">
        <v>8596</v>
      </c>
      <c r="B8449" t="s">
        <v>15</v>
      </c>
      <c r="C8449" t="str">
        <f>_xlfn.XLOOKUP(Sales_Pipeline[[#This Row],[Sales_Agent]],Sales_Teams[Sales_Agent],Sales_Teams[Manager])</f>
        <v>Melvin Marxen</v>
      </c>
      <c r="D8449" t="str">
        <f>_xlfn.XLOOKUP(Sales_Pipeline[[#This Row],[Manager]],Sales_Teams[Manager],Sales_Teams[Regional_Office])</f>
        <v>Central</v>
      </c>
      <c r="E8449" t="s">
        <v>8953</v>
      </c>
      <c r="G8449" t="str">
        <f>IFERROR(_xlfn.XLOOKUP(Sales_Pipeline[[#This Row],[Account]],Accounts!$A$2:$A$86,Accounts!$F$2:$F$86),"")</f>
        <v/>
      </c>
      <c r="H8449" t="s">
        <v>8449</v>
      </c>
      <c r="K8449" s="8" t="str">
        <f>IF(Sales_Pipeline[[#This Row],[Close_Date]]="","",TEXT(Sales_Pipeline[[#This Row],[Close_Date]],"ddd"))</f>
        <v/>
      </c>
      <c r="L8449" s="8" t="str">
        <f>IF(Sales_Pipeline[[#This Row],[Close_Date]]="","",TEXT(Sales_Pipeline[[#This Row],[Close_Date]],"mmm"))</f>
        <v/>
      </c>
      <c r="M8449" s="8" t="str">
        <f>IF(Sales_Pipeline[[#This Row],[Close_Date]]="","","Q"&amp;ROUNDUP(MONTH(Sales_Pipeline[[#This Row],[Close_Date]])/3,0))</f>
        <v/>
      </c>
      <c r="N8449" s="2" t="str" cm="1">
        <f t="array" ref="N8449">IFERROR(_xlfn.IFS(Sales_Pipeline[[#This Row],[Deal_Stage]]="Won",_xlfn.XLOOKUP(Sales_Pipeline[[#This Row],[Product]],Products!$A$2:$A$8,Products!$C$2:$C$8),Sales_Pipeline[[#This Row],[Deal_Stage]]="Lost",_xlfn.XLOOKUP(Sales_Pipeline[[#This Row],[Product]],Products!$A$2:$A$8,Products!$C$2:$C$8)),"")</f>
        <v/>
      </c>
      <c r="O8449" s="2">
        <v>0</v>
      </c>
    </row>
    <row r="8450" spans="1:15" x14ac:dyDescent="0.3">
      <c r="A8450" t="s">
        <v>8597</v>
      </c>
      <c r="B8450" t="s">
        <v>15</v>
      </c>
      <c r="C8450" t="str">
        <f>_xlfn.XLOOKUP(Sales_Pipeline[[#This Row],[Sales_Agent]],Sales_Teams[Sales_Agent],Sales_Teams[Manager])</f>
        <v>Melvin Marxen</v>
      </c>
      <c r="D8450" t="str">
        <f>_xlfn.XLOOKUP(Sales_Pipeline[[#This Row],[Manager]],Sales_Teams[Manager],Sales_Teams[Regional_Office])</f>
        <v>Central</v>
      </c>
      <c r="E8450" t="s">
        <v>8953</v>
      </c>
      <c r="G8450" t="str">
        <f>IFERROR(_xlfn.XLOOKUP(Sales_Pipeline[[#This Row],[Account]],Accounts!$A$2:$A$86,Accounts!$F$2:$F$86),"")</f>
        <v/>
      </c>
      <c r="H8450" t="s">
        <v>8449</v>
      </c>
      <c r="K8450" s="8" t="str">
        <f>IF(Sales_Pipeline[[#This Row],[Close_Date]]="","",TEXT(Sales_Pipeline[[#This Row],[Close_Date]],"ddd"))</f>
        <v/>
      </c>
      <c r="L8450" s="8" t="str">
        <f>IF(Sales_Pipeline[[#This Row],[Close_Date]]="","",TEXT(Sales_Pipeline[[#This Row],[Close_Date]],"mmm"))</f>
        <v/>
      </c>
      <c r="M8450" s="8" t="str">
        <f>IF(Sales_Pipeline[[#This Row],[Close_Date]]="","","Q"&amp;ROUNDUP(MONTH(Sales_Pipeline[[#This Row],[Close_Date]])/3,0))</f>
        <v/>
      </c>
      <c r="N8450" s="2" t="str" cm="1">
        <f t="array" ref="N8450">IFERROR(_xlfn.IFS(Sales_Pipeline[[#This Row],[Deal_Stage]]="Won",_xlfn.XLOOKUP(Sales_Pipeline[[#This Row],[Product]],Products!$A$2:$A$8,Products!$C$2:$C$8),Sales_Pipeline[[#This Row],[Deal_Stage]]="Lost",_xlfn.XLOOKUP(Sales_Pipeline[[#This Row],[Product]],Products!$A$2:$A$8,Products!$C$2:$C$8)),"")</f>
        <v/>
      </c>
      <c r="O8450" s="2">
        <v>0</v>
      </c>
    </row>
    <row r="8451" spans="1:15" x14ac:dyDescent="0.3">
      <c r="A8451" t="s">
        <v>8598</v>
      </c>
      <c r="B8451" t="s">
        <v>15</v>
      </c>
      <c r="C8451" t="str">
        <f>_xlfn.XLOOKUP(Sales_Pipeline[[#This Row],[Sales_Agent]],Sales_Teams[Sales_Agent],Sales_Teams[Manager])</f>
        <v>Melvin Marxen</v>
      </c>
      <c r="D8451" t="str">
        <f>_xlfn.XLOOKUP(Sales_Pipeline[[#This Row],[Manager]],Sales_Teams[Manager],Sales_Teams[Regional_Office])</f>
        <v>Central</v>
      </c>
      <c r="E8451" t="s">
        <v>8953</v>
      </c>
      <c r="G8451" t="str">
        <f>IFERROR(_xlfn.XLOOKUP(Sales_Pipeline[[#This Row],[Account]],Accounts!$A$2:$A$86,Accounts!$F$2:$F$86),"")</f>
        <v/>
      </c>
      <c r="H8451" t="s">
        <v>8449</v>
      </c>
      <c r="K8451" s="8" t="str">
        <f>IF(Sales_Pipeline[[#This Row],[Close_Date]]="","",TEXT(Sales_Pipeline[[#This Row],[Close_Date]],"ddd"))</f>
        <v/>
      </c>
      <c r="L8451" s="8" t="str">
        <f>IF(Sales_Pipeline[[#This Row],[Close_Date]]="","",TEXT(Sales_Pipeline[[#This Row],[Close_Date]],"mmm"))</f>
        <v/>
      </c>
      <c r="M8451" s="8" t="str">
        <f>IF(Sales_Pipeline[[#This Row],[Close_Date]]="","","Q"&amp;ROUNDUP(MONTH(Sales_Pipeline[[#This Row],[Close_Date]])/3,0))</f>
        <v/>
      </c>
      <c r="N8451" s="2" t="str" cm="1">
        <f t="array" ref="N8451">IFERROR(_xlfn.IFS(Sales_Pipeline[[#This Row],[Deal_Stage]]="Won",_xlfn.XLOOKUP(Sales_Pipeline[[#This Row],[Product]],Products!$A$2:$A$8,Products!$C$2:$C$8),Sales_Pipeline[[#This Row],[Deal_Stage]]="Lost",_xlfn.XLOOKUP(Sales_Pipeline[[#This Row],[Product]],Products!$A$2:$A$8,Products!$C$2:$C$8)),"")</f>
        <v/>
      </c>
      <c r="O8451" s="2">
        <v>0</v>
      </c>
    </row>
    <row r="8452" spans="1:15" x14ac:dyDescent="0.3">
      <c r="A8452" t="s">
        <v>8599</v>
      </c>
      <c r="B8452" t="s">
        <v>15</v>
      </c>
      <c r="C8452" t="str">
        <f>_xlfn.XLOOKUP(Sales_Pipeline[[#This Row],[Sales_Agent]],Sales_Teams[Sales_Agent],Sales_Teams[Manager])</f>
        <v>Melvin Marxen</v>
      </c>
      <c r="D8452" t="str">
        <f>_xlfn.XLOOKUP(Sales_Pipeline[[#This Row],[Manager]],Sales_Teams[Manager],Sales_Teams[Regional_Office])</f>
        <v>Central</v>
      </c>
      <c r="E8452" t="s">
        <v>8953</v>
      </c>
      <c r="G8452" t="str">
        <f>IFERROR(_xlfn.XLOOKUP(Sales_Pipeline[[#This Row],[Account]],Accounts!$A$2:$A$86,Accounts!$F$2:$F$86),"")</f>
        <v/>
      </c>
      <c r="H8452" t="s">
        <v>8449</v>
      </c>
      <c r="K8452" s="8" t="str">
        <f>IF(Sales_Pipeline[[#This Row],[Close_Date]]="","",TEXT(Sales_Pipeline[[#This Row],[Close_Date]],"ddd"))</f>
        <v/>
      </c>
      <c r="L8452" s="8" t="str">
        <f>IF(Sales_Pipeline[[#This Row],[Close_Date]]="","",TEXT(Sales_Pipeline[[#This Row],[Close_Date]],"mmm"))</f>
        <v/>
      </c>
      <c r="M8452" s="8" t="str">
        <f>IF(Sales_Pipeline[[#This Row],[Close_Date]]="","","Q"&amp;ROUNDUP(MONTH(Sales_Pipeline[[#This Row],[Close_Date]])/3,0))</f>
        <v/>
      </c>
      <c r="N8452" s="2" t="str" cm="1">
        <f t="array" ref="N8452">IFERROR(_xlfn.IFS(Sales_Pipeline[[#This Row],[Deal_Stage]]="Won",_xlfn.XLOOKUP(Sales_Pipeline[[#This Row],[Product]],Products!$A$2:$A$8,Products!$C$2:$C$8),Sales_Pipeline[[#This Row],[Deal_Stage]]="Lost",_xlfn.XLOOKUP(Sales_Pipeline[[#This Row],[Product]],Products!$A$2:$A$8,Products!$C$2:$C$8)),"")</f>
        <v/>
      </c>
      <c r="O8452" s="2">
        <v>0</v>
      </c>
    </row>
    <row r="8453" spans="1:15" x14ac:dyDescent="0.3">
      <c r="A8453" t="s">
        <v>8600</v>
      </c>
      <c r="B8453" t="s">
        <v>15</v>
      </c>
      <c r="C8453" t="str">
        <f>_xlfn.XLOOKUP(Sales_Pipeline[[#This Row],[Sales_Agent]],Sales_Teams[Sales_Agent],Sales_Teams[Manager])</f>
        <v>Melvin Marxen</v>
      </c>
      <c r="D8453" t="str">
        <f>_xlfn.XLOOKUP(Sales_Pipeline[[#This Row],[Manager]],Sales_Teams[Manager],Sales_Teams[Regional_Office])</f>
        <v>Central</v>
      </c>
      <c r="E8453" t="s">
        <v>8953</v>
      </c>
      <c r="G8453" t="str">
        <f>IFERROR(_xlfn.XLOOKUP(Sales_Pipeline[[#This Row],[Account]],Accounts!$A$2:$A$86,Accounts!$F$2:$F$86),"")</f>
        <v/>
      </c>
      <c r="H8453" t="s">
        <v>8449</v>
      </c>
      <c r="K8453" s="8" t="str">
        <f>IF(Sales_Pipeline[[#This Row],[Close_Date]]="","",TEXT(Sales_Pipeline[[#This Row],[Close_Date]],"ddd"))</f>
        <v/>
      </c>
      <c r="L8453" s="8" t="str">
        <f>IF(Sales_Pipeline[[#This Row],[Close_Date]]="","",TEXT(Sales_Pipeline[[#This Row],[Close_Date]],"mmm"))</f>
        <v/>
      </c>
      <c r="M8453" s="8" t="str">
        <f>IF(Sales_Pipeline[[#This Row],[Close_Date]]="","","Q"&amp;ROUNDUP(MONTH(Sales_Pipeline[[#This Row],[Close_Date]])/3,0))</f>
        <v/>
      </c>
      <c r="N8453" s="2" t="str" cm="1">
        <f t="array" ref="N8453">IFERROR(_xlfn.IFS(Sales_Pipeline[[#This Row],[Deal_Stage]]="Won",_xlfn.XLOOKUP(Sales_Pipeline[[#This Row],[Product]],Products!$A$2:$A$8,Products!$C$2:$C$8),Sales_Pipeline[[#This Row],[Deal_Stage]]="Lost",_xlfn.XLOOKUP(Sales_Pipeline[[#This Row],[Product]],Products!$A$2:$A$8,Products!$C$2:$C$8)),"")</f>
        <v/>
      </c>
      <c r="O8453" s="2">
        <v>0</v>
      </c>
    </row>
    <row r="8454" spans="1:15" x14ac:dyDescent="0.3">
      <c r="A8454" t="s">
        <v>8601</v>
      </c>
      <c r="B8454" t="s">
        <v>15</v>
      </c>
      <c r="C8454" t="str">
        <f>_xlfn.XLOOKUP(Sales_Pipeline[[#This Row],[Sales_Agent]],Sales_Teams[Sales_Agent],Sales_Teams[Manager])</f>
        <v>Melvin Marxen</v>
      </c>
      <c r="D8454" t="str">
        <f>_xlfn.XLOOKUP(Sales_Pipeline[[#This Row],[Manager]],Sales_Teams[Manager],Sales_Teams[Regional_Office])</f>
        <v>Central</v>
      </c>
      <c r="E8454" t="s">
        <v>8953</v>
      </c>
      <c r="G8454" t="str">
        <f>IFERROR(_xlfn.XLOOKUP(Sales_Pipeline[[#This Row],[Account]],Accounts!$A$2:$A$86,Accounts!$F$2:$F$86),"")</f>
        <v/>
      </c>
      <c r="H8454" t="s">
        <v>8449</v>
      </c>
      <c r="K8454" s="8" t="str">
        <f>IF(Sales_Pipeline[[#This Row],[Close_Date]]="","",TEXT(Sales_Pipeline[[#This Row],[Close_Date]],"ddd"))</f>
        <v/>
      </c>
      <c r="L8454" s="8" t="str">
        <f>IF(Sales_Pipeline[[#This Row],[Close_Date]]="","",TEXT(Sales_Pipeline[[#This Row],[Close_Date]],"mmm"))</f>
        <v/>
      </c>
      <c r="M8454" s="8" t="str">
        <f>IF(Sales_Pipeline[[#This Row],[Close_Date]]="","","Q"&amp;ROUNDUP(MONTH(Sales_Pipeline[[#This Row],[Close_Date]])/3,0))</f>
        <v/>
      </c>
      <c r="N8454" s="2" t="str" cm="1">
        <f t="array" ref="N8454">IFERROR(_xlfn.IFS(Sales_Pipeline[[#This Row],[Deal_Stage]]="Won",_xlfn.XLOOKUP(Sales_Pipeline[[#This Row],[Product]],Products!$A$2:$A$8,Products!$C$2:$C$8),Sales_Pipeline[[#This Row],[Deal_Stage]]="Lost",_xlfn.XLOOKUP(Sales_Pipeline[[#This Row],[Product]],Products!$A$2:$A$8,Products!$C$2:$C$8)),"")</f>
        <v/>
      </c>
      <c r="O8454" s="2">
        <v>0</v>
      </c>
    </row>
    <row r="8455" spans="1:15" x14ac:dyDescent="0.3">
      <c r="A8455" t="s">
        <v>8602</v>
      </c>
      <c r="B8455" t="s">
        <v>15</v>
      </c>
      <c r="C8455" t="str">
        <f>_xlfn.XLOOKUP(Sales_Pipeline[[#This Row],[Sales_Agent]],Sales_Teams[Sales_Agent],Sales_Teams[Manager])</f>
        <v>Melvin Marxen</v>
      </c>
      <c r="D8455" t="str">
        <f>_xlfn.XLOOKUP(Sales_Pipeline[[#This Row],[Manager]],Sales_Teams[Manager],Sales_Teams[Regional_Office])</f>
        <v>Central</v>
      </c>
      <c r="E8455" t="s">
        <v>8953</v>
      </c>
      <c r="G8455" t="str">
        <f>IFERROR(_xlfn.XLOOKUP(Sales_Pipeline[[#This Row],[Account]],Accounts!$A$2:$A$86,Accounts!$F$2:$F$86),"")</f>
        <v/>
      </c>
      <c r="H8455" t="s">
        <v>8449</v>
      </c>
      <c r="K8455" s="8" t="str">
        <f>IF(Sales_Pipeline[[#This Row],[Close_Date]]="","",TEXT(Sales_Pipeline[[#This Row],[Close_Date]],"ddd"))</f>
        <v/>
      </c>
      <c r="L8455" s="8" t="str">
        <f>IF(Sales_Pipeline[[#This Row],[Close_Date]]="","",TEXT(Sales_Pipeline[[#This Row],[Close_Date]],"mmm"))</f>
        <v/>
      </c>
      <c r="M8455" s="8" t="str">
        <f>IF(Sales_Pipeline[[#This Row],[Close_Date]]="","","Q"&amp;ROUNDUP(MONTH(Sales_Pipeline[[#This Row],[Close_Date]])/3,0))</f>
        <v/>
      </c>
      <c r="N8455" s="2" t="str" cm="1">
        <f t="array" ref="N8455">IFERROR(_xlfn.IFS(Sales_Pipeline[[#This Row],[Deal_Stage]]="Won",_xlfn.XLOOKUP(Sales_Pipeline[[#This Row],[Product]],Products!$A$2:$A$8,Products!$C$2:$C$8),Sales_Pipeline[[#This Row],[Deal_Stage]]="Lost",_xlfn.XLOOKUP(Sales_Pipeline[[#This Row],[Product]],Products!$A$2:$A$8,Products!$C$2:$C$8)),"")</f>
        <v/>
      </c>
      <c r="O8455" s="2">
        <v>0</v>
      </c>
    </row>
    <row r="8456" spans="1:15" x14ac:dyDescent="0.3">
      <c r="A8456" t="s">
        <v>8603</v>
      </c>
      <c r="B8456" t="s">
        <v>15</v>
      </c>
      <c r="C8456" t="str">
        <f>_xlfn.XLOOKUP(Sales_Pipeline[[#This Row],[Sales_Agent]],Sales_Teams[Sales_Agent],Sales_Teams[Manager])</f>
        <v>Melvin Marxen</v>
      </c>
      <c r="D8456" t="str">
        <f>_xlfn.XLOOKUP(Sales_Pipeline[[#This Row],[Manager]],Sales_Teams[Manager],Sales_Teams[Regional_Office])</f>
        <v>Central</v>
      </c>
      <c r="E8456" t="s">
        <v>8953</v>
      </c>
      <c r="G8456" t="str">
        <f>IFERROR(_xlfn.XLOOKUP(Sales_Pipeline[[#This Row],[Account]],Accounts!$A$2:$A$86,Accounts!$F$2:$F$86),"")</f>
        <v/>
      </c>
      <c r="H8456" t="s">
        <v>8449</v>
      </c>
      <c r="K8456" s="8" t="str">
        <f>IF(Sales_Pipeline[[#This Row],[Close_Date]]="","",TEXT(Sales_Pipeline[[#This Row],[Close_Date]],"ddd"))</f>
        <v/>
      </c>
      <c r="L8456" s="8" t="str">
        <f>IF(Sales_Pipeline[[#This Row],[Close_Date]]="","",TEXT(Sales_Pipeline[[#This Row],[Close_Date]],"mmm"))</f>
        <v/>
      </c>
      <c r="M8456" s="8" t="str">
        <f>IF(Sales_Pipeline[[#This Row],[Close_Date]]="","","Q"&amp;ROUNDUP(MONTH(Sales_Pipeline[[#This Row],[Close_Date]])/3,0))</f>
        <v/>
      </c>
      <c r="N8456" s="2" t="str" cm="1">
        <f t="array" ref="N8456">IFERROR(_xlfn.IFS(Sales_Pipeline[[#This Row],[Deal_Stage]]="Won",_xlfn.XLOOKUP(Sales_Pipeline[[#This Row],[Product]],Products!$A$2:$A$8,Products!$C$2:$C$8),Sales_Pipeline[[#This Row],[Deal_Stage]]="Lost",_xlfn.XLOOKUP(Sales_Pipeline[[#This Row],[Product]],Products!$A$2:$A$8,Products!$C$2:$C$8)),"")</f>
        <v/>
      </c>
      <c r="O8456" s="2">
        <v>0</v>
      </c>
    </row>
    <row r="8457" spans="1:15" x14ac:dyDescent="0.3">
      <c r="A8457" t="s">
        <v>8604</v>
      </c>
      <c r="B8457" t="s">
        <v>15</v>
      </c>
      <c r="C8457" t="str">
        <f>_xlfn.XLOOKUP(Sales_Pipeline[[#This Row],[Sales_Agent]],Sales_Teams[Sales_Agent],Sales_Teams[Manager])</f>
        <v>Melvin Marxen</v>
      </c>
      <c r="D8457" t="str">
        <f>_xlfn.XLOOKUP(Sales_Pipeline[[#This Row],[Manager]],Sales_Teams[Manager],Sales_Teams[Regional_Office])</f>
        <v>Central</v>
      </c>
      <c r="E8457" t="s">
        <v>8953</v>
      </c>
      <c r="G8457" t="str">
        <f>IFERROR(_xlfn.XLOOKUP(Sales_Pipeline[[#This Row],[Account]],Accounts!$A$2:$A$86,Accounts!$F$2:$F$86),"")</f>
        <v/>
      </c>
      <c r="H8457" t="s">
        <v>8449</v>
      </c>
      <c r="K8457" s="8" t="str">
        <f>IF(Sales_Pipeline[[#This Row],[Close_Date]]="","",TEXT(Sales_Pipeline[[#This Row],[Close_Date]],"ddd"))</f>
        <v/>
      </c>
      <c r="L8457" s="8" t="str">
        <f>IF(Sales_Pipeline[[#This Row],[Close_Date]]="","",TEXT(Sales_Pipeline[[#This Row],[Close_Date]],"mmm"))</f>
        <v/>
      </c>
      <c r="M8457" s="8" t="str">
        <f>IF(Sales_Pipeline[[#This Row],[Close_Date]]="","","Q"&amp;ROUNDUP(MONTH(Sales_Pipeline[[#This Row],[Close_Date]])/3,0))</f>
        <v/>
      </c>
      <c r="N8457" s="2" t="str" cm="1">
        <f t="array" ref="N8457">IFERROR(_xlfn.IFS(Sales_Pipeline[[#This Row],[Deal_Stage]]="Won",_xlfn.XLOOKUP(Sales_Pipeline[[#This Row],[Product]],Products!$A$2:$A$8,Products!$C$2:$C$8),Sales_Pipeline[[#This Row],[Deal_Stage]]="Lost",_xlfn.XLOOKUP(Sales_Pipeline[[#This Row],[Product]],Products!$A$2:$A$8,Products!$C$2:$C$8)),"")</f>
        <v/>
      </c>
      <c r="O8457" s="2">
        <v>0</v>
      </c>
    </row>
    <row r="8458" spans="1:15" x14ac:dyDescent="0.3">
      <c r="A8458" t="s">
        <v>8605</v>
      </c>
      <c r="B8458" t="s">
        <v>15</v>
      </c>
      <c r="C8458" t="str">
        <f>_xlfn.XLOOKUP(Sales_Pipeline[[#This Row],[Sales_Agent]],Sales_Teams[Sales_Agent],Sales_Teams[Manager])</f>
        <v>Melvin Marxen</v>
      </c>
      <c r="D8458" t="str">
        <f>_xlfn.XLOOKUP(Sales_Pipeline[[#This Row],[Manager]],Sales_Teams[Manager],Sales_Teams[Regional_Office])</f>
        <v>Central</v>
      </c>
      <c r="E8458" t="s">
        <v>8953</v>
      </c>
      <c r="G8458" t="str">
        <f>IFERROR(_xlfn.XLOOKUP(Sales_Pipeline[[#This Row],[Account]],Accounts!$A$2:$A$86,Accounts!$F$2:$F$86),"")</f>
        <v/>
      </c>
      <c r="H8458" t="s">
        <v>8449</v>
      </c>
      <c r="K8458" s="8" t="str">
        <f>IF(Sales_Pipeline[[#This Row],[Close_Date]]="","",TEXT(Sales_Pipeline[[#This Row],[Close_Date]],"ddd"))</f>
        <v/>
      </c>
      <c r="L8458" s="8" t="str">
        <f>IF(Sales_Pipeline[[#This Row],[Close_Date]]="","",TEXT(Sales_Pipeline[[#This Row],[Close_Date]],"mmm"))</f>
        <v/>
      </c>
      <c r="M8458" s="8" t="str">
        <f>IF(Sales_Pipeline[[#This Row],[Close_Date]]="","","Q"&amp;ROUNDUP(MONTH(Sales_Pipeline[[#This Row],[Close_Date]])/3,0))</f>
        <v/>
      </c>
      <c r="N8458" s="2" t="str" cm="1">
        <f t="array" ref="N8458">IFERROR(_xlfn.IFS(Sales_Pipeline[[#This Row],[Deal_Stage]]="Won",_xlfn.XLOOKUP(Sales_Pipeline[[#This Row],[Product]],Products!$A$2:$A$8,Products!$C$2:$C$8),Sales_Pipeline[[#This Row],[Deal_Stage]]="Lost",_xlfn.XLOOKUP(Sales_Pipeline[[#This Row],[Product]],Products!$A$2:$A$8,Products!$C$2:$C$8)),"")</f>
        <v/>
      </c>
      <c r="O8458" s="2">
        <v>0</v>
      </c>
    </row>
    <row r="8459" spans="1:15" x14ac:dyDescent="0.3">
      <c r="A8459" t="s">
        <v>8606</v>
      </c>
      <c r="B8459" t="s">
        <v>15</v>
      </c>
      <c r="C8459" t="str">
        <f>_xlfn.XLOOKUP(Sales_Pipeline[[#This Row],[Sales_Agent]],Sales_Teams[Sales_Agent],Sales_Teams[Manager])</f>
        <v>Melvin Marxen</v>
      </c>
      <c r="D8459" t="str">
        <f>_xlfn.XLOOKUP(Sales_Pipeline[[#This Row],[Manager]],Sales_Teams[Manager],Sales_Teams[Regional_Office])</f>
        <v>Central</v>
      </c>
      <c r="E8459" t="s">
        <v>8953</v>
      </c>
      <c r="G8459" t="str">
        <f>IFERROR(_xlfn.XLOOKUP(Sales_Pipeline[[#This Row],[Account]],Accounts!$A$2:$A$86,Accounts!$F$2:$F$86),"")</f>
        <v/>
      </c>
      <c r="H8459" t="s">
        <v>8449</v>
      </c>
      <c r="K8459" s="8" t="str">
        <f>IF(Sales_Pipeline[[#This Row],[Close_Date]]="","",TEXT(Sales_Pipeline[[#This Row],[Close_Date]],"ddd"))</f>
        <v/>
      </c>
      <c r="L8459" s="8" t="str">
        <f>IF(Sales_Pipeline[[#This Row],[Close_Date]]="","",TEXT(Sales_Pipeline[[#This Row],[Close_Date]],"mmm"))</f>
        <v/>
      </c>
      <c r="M8459" s="8" t="str">
        <f>IF(Sales_Pipeline[[#This Row],[Close_Date]]="","","Q"&amp;ROUNDUP(MONTH(Sales_Pipeline[[#This Row],[Close_Date]])/3,0))</f>
        <v/>
      </c>
      <c r="N8459" s="2" t="str" cm="1">
        <f t="array" ref="N8459">IFERROR(_xlfn.IFS(Sales_Pipeline[[#This Row],[Deal_Stage]]="Won",_xlfn.XLOOKUP(Sales_Pipeline[[#This Row],[Product]],Products!$A$2:$A$8,Products!$C$2:$C$8),Sales_Pipeline[[#This Row],[Deal_Stage]]="Lost",_xlfn.XLOOKUP(Sales_Pipeline[[#This Row],[Product]],Products!$A$2:$A$8,Products!$C$2:$C$8)),"")</f>
        <v/>
      </c>
      <c r="O8459" s="2">
        <v>0</v>
      </c>
    </row>
    <row r="8460" spans="1:15" x14ac:dyDescent="0.3">
      <c r="A8460" t="s">
        <v>8607</v>
      </c>
      <c r="B8460" t="s">
        <v>15</v>
      </c>
      <c r="C8460" t="str">
        <f>_xlfn.XLOOKUP(Sales_Pipeline[[#This Row],[Sales_Agent]],Sales_Teams[Sales_Agent],Sales_Teams[Manager])</f>
        <v>Melvin Marxen</v>
      </c>
      <c r="D8460" t="str">
        <f>_xlfn.XLOOKUP(Sales_Pipeline[[#This Row],[Manager]],Sales_Teams[Manager],Sales_Teams[Regional_Office])</f>
        <v>Central</v>
      </c>
      <c r="E8460" t="s">
        <v>8953</v>
      </c>
      <c r="G8460" t="str">
        <f>IFERROR(_xlfn.XLOOKUP(Sales_Pipeline[[#This Row],[Account]],Accounts!$A$2:$A$86,Accounts!$F$2:$F$86),"")</f>
        <v/>
      </c>
      <c r="H8460" t="s">
        <v>8449</v>
      </c>
      <c r="K8460" s="8" t="str">
        <f>IF(Sales_Pipeline[[#This Row],[Close_Date]]="","",TEXT(Sales_Pipeline[[#This Row],[Close_Date]],"ddd"))</f>
        <v/>
      </c>
      <c r="L8460" s="8" t="str">
        <f>IF(Sales_Pipeline[[#This Row],[Close_Date]]="","",TEXT(Sales_Pipeline[[#This Row],[Close_Date]],"mmm"))</f>
        <v/>
      </c>
      <c r="M8460" s="8" t="str">
        <f>IF(Sales_Pipeline[[#This Row],[Close_Date]]="","","Q"&amp;ROUNDUP(MONTH(Sales_Pipeline[[#This Row],[Close_Date]])/3,0))</f>
        <v/>
      </c>
      <c r="N8460" s="2" t="str" cm="1">
        <f t="array" ref="N8460">IFERROR(_xlfn.IFS(Sales_Pipeline[[#This Row],[Deal_Stage]]="Won",_xlfn.XLOOKUP(Sales_Pipeline[[#This Row],[Product]],Products!$A$2:$A$8,Products!$C$2:$C$8),Sales_Pipeline[[#This Row],[Deal_Stage]]="Lost",_xlfn.XLOOKUP(Sales_Pipeline[[#This Row],[Product]],Products!$A$2:$A$8,Products!$C$2:$C$8)),"")</f>
        <v/>
      </c>
      <c r="O8460" s="2">
        <v>0</v>
      </c>
    </row>
    <row r="8461" spans="1:15" x14ac:dyDescent="0.3">
      <c r="A8461" t="s">
        <v>8608</v>
      </c>
      <c r="B8461" t="s">
        <v>15</v>
      </c>
      <c r="C8461" t="str">
        <f>_xlfn.XLOOKUP(Sales_Pipeline[[#This Row],[Sales_Agent]],Sales_Teams[Sales_Agent],Sales_Teams[Manager])</f>
        <v>Melvin Marxen</v>
      </c>
      <c r="D8461" t="str">
        <f>_xlfn.XLOOKUP(Sales_Pipeline[[#This Row],[Manager]],Sales_Teams[Manager],Sales_Teams[Regional_Office])</f>
        <v>Central</v>
      </c>
      <c r="E8461" t="s">
        <v>8953</v>
      </c>
      <c r="G8461" t="str">
        <f>IFERROR(_xlfn.XLOOKUP(Sales_Pipeline[[#This Row],[Account]],Accounts!$A$2:$A$86,Accounts!$F$2:$F$86),"")</f>
        <v/>
      </c>
      <c r="H8461" t="s">
        <v>8449</v>
      </c>
      <c r="K8461" s="8" t="str">
        <f>IF(Sales_Pipeline[[#This Row],[Close_Date]]="","",TEXT(Sales_Pipeline[[#This Row],[Close_Date]],"ddd"))</f>
        <v/>
      </c>
      <c r="L8461" s="8" t="str">
        <f>IF(Sales_Pipeline[[#This Row],[Close_Date]]="","",TEXT(Sales_Pipeline[[#This Row],[Close_Date]],"mmm"))</f>
        <v/>
      </c>
      <c r="M8461" s="8" t="str">
        <f>IF(Sales_Pipeline[[#This Row],[Close_Date]]="","","Q"&amp;ROUNDUP(MONTH(Sales_Pipeline[[#This Row],[Close_Date]])/3,0))</f>
        <v/>
      </c>
      <c r="N8461" s="2" t="str" cm="1">
        <f t="array" ref="N8461">IFERROR(_xlfn.IFS(Sales_Pipeline[[#This Row],[Deal_Stage]]="Won",_xlfn.XLOOKUP(Sales_Pipeline[[#This Row],[Product]],Products!$A$2:$A$8,Products!$C$2:$C$8),Sales_Pipeline[[#This Row],[Deal_Stage]]="Lost",_xlfn.XLOOKUP(Sales_Pipeline[[#This Row],[Product]],Products!$A$2:$A$8,Products!$C$2:$C$8)),"")</f>
        <v/>
      </c>
      <c r="O8461" s="2">
        <v>0</v>
      </c>
    </row>
    <row r="8462" spans="1:15" x14ac:dyDescent="0.3">
      <c r="A8462" t="s">
        <v>8609</v>
      </c>
      <c r="B8462" t="s">
        <v>15</v>
      </c>
      <c r="C8462" t="str">
        <f>_xlfn.XLOOKUP(Sales_Pipeline[[#This Row],[Sales_Agent]],Sales_Teams[Sales_Agent],Sales_Teams[Manager])</f>
        <v>Melvin Marxen</v>
      </c>
      <c r="D8462" t="str">
        <f>_xlfn.XLOOKUP(Sales_Pipeline[[#This Row],[Manager]],Sales_Teams[Manager],Sales_Teams[Regional_Office])</f>
        <v>Central</v>
      </c>
      <c r="E8462" t="s">
        <v>8953</v>
      </c>
      <c r="G8462" t="str">
        <f>IFERROR(_xlfn.XLOOKUP(Sales_Pipeline[[#This Row],[Account]],Accounts!$A$2:$A$86,Accounts!$F$2:$F$86),"")</f>
        <v/>
      </c>
      <c r="H8462" t="s">
        <v>8449</v>
      </c>
      <c r="K8462" s="8" t="str">
        <f>IF(Sales_Pipeline[[#This Row],[Close_Date]]="","",TEXT(Sales_Pipeline[[#This Row],[Close_Date]],"ddd"))</f>
        <v/>
      </c>
      <c r="L8462" s="8" t="str">
        <f>IF(Sales_Pipeline[[#This Row],[Close_Date]]="","",TEXT(Sales_Pipeline[[#This Row],[Close_Date]],"mmm"))</f>
        <v/>
      </c>
      <c r="M8462" s="8" t="str">
        <f>IF(Sales_Pipeline[[#This Row],[Close_Date]]="","","Q"&amp;ROUNDUP(MONTH(Sales_Pipeline[[#This Row],[Close_Date]])/3,0))</f>
        <v/>
      </c>
      <c r="N8462" s="2" t="str" cm="1">
        <f t="array" ref="N8462">IFERROR(_xlfn.IFS(Sales_Pipeline[[#This Row],[Deal_Stage]]="Won",_xlfn.XLOOKUP(Sales_Pipeline[[#This Row],[Product]],Products!$A$2:$A$8,Products!$C$2:$C$8),Sales_Pipeline[[#This Row],[Deal_Stage]]="Lost",_xlfn.XLOOKUP(Sales_Pipeline[[#This Row],[Product]],Products!$A$2:$A$8,Products!$C$2:$C$8)),"")</f>
        <v/>
      </c>
      <c r="O8462" s="2">
        <v>0</v>
      </c>
    </row>
    <row r="8463" spans="1:15" x14ac:dyDescent="0.3">
      <c r="A8463" t="s">
        <v>8610</v>
      </c>
      <c r="B8463" t="s">
        <v>15</v>
      </c>
      <c r="C8463" t="str">
        <f>_xlfn.XLOOKUP(Sales_Pipeline[[#This Row],[Sales_Agent]],Sales_Teams[Sales_Agent],Sales_Teams[Manager])</f>
        <v>Melvin Marxen</v>
      </c>
      <c r="D8463" t="str">
        <f>_xlfn.XLOOKUP(Sales_Pipeline[[#This Row],[Manager]],Sales_Teams[Manager],Sales_Teams[Regional_Office])</f>
        <v>Central</v>
      </c>
      <c r="E8463" t="s">
        <v>8953</v>
      </c>
      <c r="G8463" t="str">
        <f>IFERROR(_xlfn.XLOOKUP(Sales_Pipeline[[#This Row],[Account]],Accounts!$A$2:$A$86,Accounts!$F$2:$F$86),"")</f>
        <v/>
      </c>
      <c r="H8463" t="s">
        <v>8449</v>
      </c>
      <c r="K8463" s="8" t="str">
        <f>IF(Sales_Pipeline[[#This Row],[Close_Date]]="","",TEXT(Sales_Pipeline[[#This Row],[Close_Date]],"ddd"))</f>
        <v/>
      </c>
      <c r="L8463" s="8" t="str">
        <f>IF(Sales_Pipeline[[#This Row],[Close_Date]]="","",TEXT(Sales_Pipeline[[#This Row],[Close_Date]],"mmm"))</f>
        <v/>
      </c>
      <c r="M8463" s="8" t="str">
        <f>IF(Sales_Pipeline[[#This Row],[Close_Date]]="","","Q"&amp;ROUNDUP(MONTH(Sales_Pipeline[[#This Row],[Close_Date]])/3,0))</f>
        <v/>
      </c>
      <c r="N8463" s="2" t="str" cm="1">
        <f t="array" ref="N8463">IFERROR(_xlfn.IFS(Sales_Pipeline[[#This Row],[Deal_Stage]]="Won",_xlfn.XLOOKUP(Sales_Pipeline[[#This Row],[Product]],Products!$A$2:$A$8,Products!$C$2:$C$8),Sales_Pipeline[[#This Row],[Deal_Stage]]="Lost",_xlfn.XLOOKUP(Sales_Pipeline[[#This Row],[Product]],Products!$A$2:$A$8,Products!$C$2:$C$8)),"")</f>
        <v/>
      </c>
      <c r="O8463" s="2">
        <v>0</v>
      </c>
    </row>
    <row r="8464" spans="1:15" x14ac:dyDescent="0.3">
      <c r="A8464" t="s">
        <v>8611</v>
      </c>
      <c r="B8464" t="s">
        <v>15</v>
      </c>
      <c r="C8464" t="str">
        <f>_xlfn.XLOOKUP(Sales_Pipeline[[#This Row],[Sales_Agent]],Sales_Teams[Sales_Agent],Sales_Teams[Manager])</f>
        <v>Melvin Marxen</v>
      </c>
      <c r="D8464" t="str">
        <f>_xlfn.XLOOKUP(Sales_Pipeline[[#This Row],[Manager]],Sales_Teams[Manager],Sales_Teams[Regional_Office])</f>
        <v>Central</v>
      </c>
      <c r="E8464" t="s">
        <v>8953</v>
      </c>
      <c r="G8464" t="str">
        <f>IFERROR(_xlfn.XLOOKUP(Sales_Pipeline[[#This Row],[Account]],Accounts!$A$2:$A$86,Accounts!$F$2:$F$86),"")</f>
        <v/>
      </c>
      <c r="H8464" t="s">
        <v>8449</v>
      </c>
      <c r="K8464" s="8" t="str">
        <f>IF(Sales_Pipeline[[#This Row],[Close_Date]]="","",TEXT(Sales_Pipeline[[#This Row],[Close_Date]],"ddd"))</f>
        <v/>
      </c>
      <c r="L8464" s="8" t="str">
        <f>IF(Sales_Pipeline[[#This Row],[Close_Date]]="","",TEXT(Sales_Pipeline[[#This Row],[Close_Date]],"mmm"))</f>
        <v/>
      </c>
      <c r="M8464" s="8" t="str">
        <f>IF(Sales_Pipeline[[#This Row],[Close_Date]]="","","Q"&amp;ROUNDUP(MONTH(Sales_Pipeline[[#This Row],[Close_Date]])/3,0))</f>
        <v/>
      </c>
      <c r="N8464" s="2" t="str" cm="1">
        <f t="array" ref="N8464">IFERROR(_xlfn.IFS(Sales_Pipeline[[#This Row],[Deal_Stage]]="Won",_xlfn.XLOOKUP(Sales_Pipeline[[#This Row],[Product]],Products!$A$2:$A$8,Products!$C$2:$C$8),Sales_Pipeline[[#This Row],[Deal_Stage]]="Lost",_xlfn.XLOOKUP(Sales_Pipeline[[#This Row],[Product]],Products!$A$2:$A$8,Products!$C$2:$C$8)),"")</f>
        <v/>
      </c>
      <c r="O8464" s="2">
        <v>0</v>
      </c>
    </row>
    <row r="8465" spans="1:15" x14ac:dyDescent="0.3">
      <c r="A8465" t="s">
        <v>8612</v>
      </c>
      <c r="B8465" t="s">
        <v>15</v>
      </c>
      <c r="C8465" t="str">
        <f>_xlfn.XLOOKUP(Sales_Pipeline[[#This Row],[Sales_Agent]],Sales_Teams[Sales_Agent],Sales_Teams[Manager])</f>
        <v>Melvin Marxen</v>
      </c>
      <c r="D8465" t="str">
        <f>_xlfn.XLOOKUP(Sales_Pipeline[[#This Row],[Manager]],Sales_Teams[Manager],Sales_Teams[Regional_Office])</f>
        <v>Central</v>
      </c>
      <c r="E8465" t="s">
        <v>8953</v>
      </c>
      <c r="G8465" t="str">
        <f>IFERROR(_xlfn.XLOOKUP(Sales_Pipeline[[#This Row],[Account]],Accounts!$A$2:$A$86,Accounts!$F$2:$F$86),"")</f>
        <v/>
      </c>
      <c r="H8465" t="s">
        <v>8449</v>
      </c>
      <c r="K8465" s="8" t="str">
        <f>IF(Sales_Pipeline[[#This Row],[Close_Date]]="","",TEXT(Sales_Pipeline[[#This Row],[Close_Date]],"ddd"))</f>
        <v/>
      </c>
      <c r="L8465" s="8" t="str">
        <f>IF(Sales_Pipeline[[#This Row],[Close_Date]]="","",TEXT(Sales_Pipeline[[#This Row],[Close_Date]],"mmm"))</f>
        <v/>
      </c>
      <c r="M8465" s="8" t="str">
        <f>IF(Sales_Pipeline[[#This Row],[Close_Date]]="","","Q"&amp;ROUNDUP(MONTH(Sales_Pipeline[[#This Row],[Close_Date]])/3,0))</f>
        <v/>
      </c>
      <c r="N8465" s="2" t="str" cm="1">
        <f t="array" ref="N8465">IFERROR(_xlfn.IFS(Sales_Pipeline[[#This Row],[Deal_Stage]]="Won",_xlfn.XLOOKUP(Sales_Pipeline[[#This Row],[Product]],Products!$A$2:$A$8,Products!$C$2:$C$8),Sales_Pipeline[[#This Row],[Deal_Stage]]="Lost",_xlfn.XLOOKUP(Sales_Pipeline[[#This Row],[Product]],Products!$A$2:$A$8,Products!$C$2:$C$8)),"")</f>
        <v/>
      </c>
      <c r="O8465" s="2">
        <v>0</v>
      </c>
    </row>
    <row r="8466" spans="1:15" x14ac:dyDescent="0.3">
      <c r="A8466" t="s">
        <v>8613</v>
      </c>
      <c r="B8466" t="s">
        <v>15</v>
      </c>
      <c r="C8466" t="str">
        <f>_xlfn.XLOOKUP(Sales_Pipeline[[#This Row],[Sales_Agent]],Sales_Teams[Sales_Agent],Sales_Teams[Manager])</f>
        <v>Melvin Marxen</v>
      </c>
      <c r="D8466" t="str">
        <f>_xlfn.XLOOKUP(Sales_Pipeline[[#This Row],[Manager]],Sales_Teams[Manager],Sales_Teams[Regional_Office])</f>
        <v>Central</v>
      </c>
      <c r="E8466" t="s">
        <v>8953</v>
      </c>
      <c r="G8466" t="str">
        <f>IFERROR(_xlfn.XLOOKUP(Sales_Pipeline[[#This Row],[Account]],Accounts!$A$2:$A$86,Accounts!$F$2:$F$86),"")</f>
        <v/>
      </c>
      <c r="H8466" t="s">
        <v>8449</v>
      </c>
      <c r="K8466" s="8" t="str">
        <f>IF(Sales_Pipeline[[#This Row],[Close_Date]]="","",TEXT(Sales_Pipeline[[#This Row],[Close_Date]],"ddd"))</f>
        <v/>
      </c>
      <c r="L8466" s="8" t="str">
        <f>IF(Sales_Pipeline[[#This Row],[Close_Date]]="","",TEXT(Sales_Pipeline[[#This Row],[Close_Date]],"mmm"))</f>
        <v/>
      </c>
      <c r="M8466" s="8" t="str">
        <f>IF(Sales_Pipeline[[#This Row],[Close_Date]]="","","Q"&amp;ROUNDUP(MONTH(Sales_Pipeline[[#This Row],[Close_Date]])/3,0))</f>
        <v/>
      </c>
      <c r="N8466" s="2" t="str" cm="1">
        <f t="array" ref="N8466">IFERROR(_xlfn.IFS(Sales_Pipeline[[#This Row],[Deal_Stage]]="Won",_xlfn.XLOOKUP(Sales_Pipeline[[#This Row],[Product]],Products!$A$2:$A$8,Products!$C$2:$C$8),Sales_Pipeline[[#This Row],[Deal_Stage]]="Lost",_xlfn.XLOOKUP(Sales_Pipeline[[#This Row],[Product]],Products!$A$2:$A$8,Products!$C$2:$C$8)),"")</f>
        <v/>
      </c>
      <c r="O8466" s="2">
        <v>0</v>
      </c>
    </row>
    <row r="8467" spans="1:15" x14ac:dyDescent="0.3">
      <c r="A8467" t="s">
        <v>8614</v>
      </c>
      <c r="B8467" t="s">
        <v>15</v>
      </c>
      <c r="C8467" t="str">
        <f>_xlfn.XLOOKUP(Sales_Pipeline[[#This Row],[Sales_Agent]],Sales_Teams[Sales_Agent],Sales_Teams[Manager])</f>
        <v>Melvin Marxen</v>
      </c>
      <c r="D8467" t="str">
        <f>_xlfn.XLOOKUP(Sales_Pipeline[[#This Row],[Manager]],Sales_Teams[Manager],Sales_Teams[Regional_Office])</f>
        <v>Central</v>
      </c>
      <c r="E8467" t="s">
        <v>8953</v>
      </c>
      <c r="G8467" t="str">
        <f>IFERROR(_xlfn.XLOOKUP(Sales_Pipeline[[#This Row],[Account]],Accounts!$A$2:$A$86,Accounts!$F$2:$F$86),"")</f>
        <v/>
      </c>
      <c r="H8467" t="s">
        <v>8449</v>
      </c>
      <c r="K8467" s="8" t="str">
        <f>IF(Sales_Pipeline[[#This Row],[Close_Date]]="","",TEXT(Sales_Pipeline[[#This Row],[Close_Date]],"ddd"))</f>
        <v/>
      </c>
      <c r="L8467" s="8" t="str">
        <f>IF(Sales_Pipeline[[#This Row],[Close_Date]]="","",TEXT(Sales_Pipeline[[#This Row],[Close_Date]],"mmm"))</f>
        <v/>
      </c>
      <c r="M8467" s="8" t="str">
        <f>IF(Sales_Pipeline[[#This Row],[Close_Date]]="","","Q"&amp;ROUNDUP(MONTH(Sales_Pipeline[[#This Row],[Close_Date]])/3,0))</f>
        <v/>
      </c>
      <c r="N8467" s="2" t="str" cm="1">
        <f t="array" ref="N8467">IFERROR(_xlfn.IFS(Sales_Pipeline[[#This Row],[Deal_Stage]]="Won",_xlfn.XLOOKUP(Sales_Pipeline[[#This Row],[Product]],Products!$A$2:$A$8,Products!$C$2:$C$8),Sales_Pipeline[[#This Row],[Deal_Stage]]="Lost",_xlfn.XLOOKUP(Sales_Pipeline[[#This Row],[Product]],Products!$A$2:$A$8,Products!$C$2:$C$8)),"")</f>
        <v/>
      </c>
      <c r="O8467" s="2">
        <v>0</v>
      </c>
    </row>
    <row r="8468" spans="1:15" x14ac:dyDescent="0.3">
      <c r="A8468" t="s">
        <v>8615</v>
      </c>
      <c r="B8468" t="s">
        <v>15</v>
      </c>
      <c r="C8468" t="str">
        <f>_xlfn.XLOOKUP(Sales_Pipeline[[#This Row],[Sales_Agent]],Sales_Teams[Sales_Agent],Sales_Teams[Manager])</f>
        <v>Melvin Marxen</v>
      </c>
      <c r="D8468" t="str">
        <f>_xlfn.XLOOKUP(Sales_Pipeline[[#This Row],[Manager]],Sales_Teams[Manager],Sales_Teams[Regional_Office])</f>
        <v>Central</v>
      </c>
      <c r="E8468" t="s">
        <v>8953</v>
      </c>
      <c r="G8468" t="str">
        <f>IFERROR(_xlfn.XLOOKUP(Sales_Pipeline[[#This Row],[Account]],Accounts!$A$2:$A$86,Accounts!$F$2:$F$86),"")</f>
        <v/>
      </c>
      <c r="H8468" t="s">
        <v>8449</v>
      </c>
      <c r="K8468" s="8" t="str">
        <f>IF(Sales_Pipeline[[#This Row],[Close_Date]]="","",TEXT(Sales_Pipeline[[#This Row],[Close_Date]],"ddd"))</f>
        <v/>
      </c>
      <c r="L8468" s="8" t="str">
        <f>IF(Sales_Pipeline[[#This Row],[Close_Date]]="","",TEXT(Sales_Pipeline[[#This Row],[Close_Date]],"mmm"))</f>
        <v/>
      </c>
      <c r="M8468" s="8" t="str">
        <f>IF(Sales_Pipeline[[#This Row],[Close_Date]]="","","Q"&amp;ROUNDUP(MONTH(Sales_Pipeline[[#This Row],[Close_Date]])/3,0))</f>
        <v/>
      </c>
      <c r="N8468" s="2" t="str" cm="1">
        <f t="array" ref="N8468">IFERROR(_xlfn.IFS(Sales_Pipeline[[#This Row],[Deal_Stage]]="Won",_xlfn.XLOOKUP(Sales_Pipeline[[#This Row],[Product]],Products!$A$2:$A$8,Products!$C$2:$C$8),Sales_Pipeline[[#This Row],[Deal_Stage]]="Lost",_xlfn.XLOOKUP(Sales_Pipeline[[#This Row],[Product]],Products!$A$2:$A$8,Products!$C$2:$C$8)),"")</f>
        <v/>
      </c>
      <c r="O8468" s="2">
        <v>0</v>
      </c>
    </row>
    <row r="8469" spans="1:15" x14ac:dyDescent="0.3">
      <c r="A8469" t="s">
        <v>8616</v>
      </c>
      <c r="B8469" t="s">
        <v>15</v>
      </c>
      <c r="C8469" t="str">
        <f>_xlfn.XLOOKUP(Sales_Pipeline[[#This Row],[Sales_Agent]],Sales_Teams[Sales_Agent],Sales_Teams[Manager])</f>
        <v>Melvin Marxen</v>
      </c>
      <c r="D8469" t="str">
        <f>_xlfn.XLOOKUP(Sales_Pipeline[[#This Row],[Manager]],Sales_Teams[Manager],Sales_Teams[Regional_Office])</f>
        <v>Central</v>
      </c>
      <c r="E8469" t="s">
        <v>8953</v>
      </c>
      <c r="G8469" t="str">
        <f>IFERROR(_xlfn.XLOOKUP(Sales_Pipeline[[#This Row],[Account]],Accounts!$A$2:$A$86,Accounts!$F$2:$F$86),"")</f>
        <v/>
      </c>
      <c r="H8469" t="s">
        <v>8449</v>
      </c>
      <c r="K8469" s="8" t="str">
        <f>IF(Sales_Pipeline[[#This Row],[Close_Date]]="","",TEXT(Sales_Pipeline[[#This Row],[Close_Date]],"ddd"))</f>
        <v/>
      </c>
      <c r="L8469" s="8" t="str">
        <f>IF(Sales_Pipeline[[#This Row],[Close_Date]]="","",TEXT(Sales_Pipeline[[#This Row],[Close_Date]],"mmm"))</f>
        <v/>
      </c>
      <c r="M8469" s="8" t="str">
        <f>IF(Sales_Pipeline[[#This Row],[Close_Date]]="","","Q"&amp;ROUNDUP(MONTH(Sales_Pipeline[[#This Row],[Close_Date]])/3,0))</f>
        <v/>
      </c>
      <c r="N8469" s="2" t="str" cm="1">
        <f t="array" ref="N8469">IFERROR(_xlfn.IFS(Sales_Pipeline[[#This Row],[Deal_Stage]]="Won",_xlfn.XLOOKUP(Sales_Pipeline[[#This Row],[Product]],Products!$A$2:$A$8,Products!$C$2:$C$8),Sales_Pipeline[[#This Row],[Deal_Stage]]="Lost",_xlfn.XLOOKUP(Sales_Pipeline[[#This Row],[Product]],Products!$A$2:$A$8,Products!$C$2:$C$8)),"")</f>
        <v/>
      </c>
      <c r="O8469" s="2">
        <v>0</v>
      </c>
    </row>
    <row r="8470" spans="1:15" x14ac:dyDescent="0.3">
      <c r="A8470" t="s">
        <v>8617</v>
      </c>
      <c r="B8470" t="s">
        <v>15</v>
      </c>
      <c r="C8470" t="str">
        <f>_xlfn.XLOOKUP(Sales_Pipeline[[#This Row],[Sales_Agent]],Sales_Teams[Sales_Agent],Sales_Teams[Manager])</f>
        <v>Melvin Marxen</v>
      </c>
      <c r="D8470" t="str">
        <f>_xlfn.XLOOKUP(Sales_Pipeline[[#This Row],[Manager]],Sales_Teams[Manager],Sales_Teams[Regional_Office])</f>
        <v>Central</v>
      </c>
      <c r="E8470" t="s">
        <v>8953</v>
      </c>
      <c r="G8470" t="str">
        <f>IFERROR(_xlfn.XLOOKUP(Sales_Pipeline[[#This Row],[Account]],Accounts!$A$2:$A$86,Accounts!$F$2:$F$86),"")</f>
        <v/>
      </c>
      <c r="H8470" t="s">
        <v>8449</v>
      </c>
      <c r="K8470" s="8" t="str">
        <f>IF(Sales_Pipeline[[#This Row],[Close_Date]]="","",TEXT(Sales_Pipeline[[#This Row],[Close_Date]],"ddd"))</f>
        <v/>
      </c>
      <c r="L8470" s="8" t="str">
        <f>IF(Sales_Pipeline[[#This Row],[Close_Date]]="","",TEXT(Sales_Pipeline[[#This Row],[Close_Date]],"mmm"))</f>
        <v/>
      </c>
      <c r="M8470" s="8" t="str">
        <f>IF(Sales_Pipeline[[#This Row],[Close_Date]]="","","Q"&amp;ROUNDUP(MONTH(Sales_Pipeline[[#This Row],[Close_Date]])/3,0))</f>
        <v/>
      </c>
      <c r="N8470" s="2" t="str" cm="1">
        <f t="array" ref="N8470">IFERROR(_xlfn.IFS(Sales_Pipeline[[#This Row],[Deal_Stage]]="Won",_xlfn.XLOOKUP(Sales_Pipeline[[#This Row],[Product]],Products!$A$2:$A$8,Products!$C$2:$C$8),Sales_Pipeline[[#This Row],[Deal_Stage]]="Lost",_xlfn.XLOOKUP(Sales_Pipeline[[#This Row],[Product]],Products!$A$2:$A$8,Products!$C$2:$C$8)),"")</f>
        <v/>
      </c>
      <c r="O8470" s="2">
        <v>0</v>
      </c>
    </row>
    <row r="8471" spans="1:15" x14ac:dyDescent="0.3">
      <c r="A8471" t="s">
        <v>8618</v>
      </c>
      <c r="B8471" t="s">
        <v>15</v>
      </c>
      <c r="C8471" t="str">
        <f>_xlfn.XLOOKUP(Sales_Pipeline[[#This Row],[Sales_Agent]],Sales_Teams[Sales_Agent],Sales_Teams[Manager])</f>
        <v>Melvin Marxen</v>
      </c>
      <c r="D8471" t="str">
        <f>_xlfn.XLOOKUP(Sales_Pipeline[[#This Row],[Manager]],Sales_Teams[Manager],Sales_Teams[Regional_Office])</f>
        <v>Central</v>
      </c>
      <c r="E8471" t="s">
        <v>8953</v>
      </c>
      <c r="G8471" t="str">
        <f>IFERROR(_xlfn.XLOOKUP(Sales_Pipeline[[#This Row],[Account]],Accounts!$A$2:$A$86,Accounts!$F$2:$F$86),"")</f>
        <v/>
      </c>
      <c r="H8471" t="s">
        <v>8449</v>
      </c>
      <c r="K8471" s="8" t="str">
        <f>IF(Sales_Pipeline[[#This Row],[Close_Date]]="","",TEXT(Sales_Pipeline[[#This Row],[Close_Date]],"ddd"))</f>
        <v/>
      </c>
      <c r="L8471" s="8" t="str">
        <f>IF(Sales_Pipeline[[#This Row],[Close_Date]]="","",TEXT(Sales_Pipeline[[#This Row],[Close_Date]],"mmm"))</f>
        <v/>
      </c>
      <c r="M8471" s="8" t="str">
        <f>IF(Sales_Pipeline[[#This Row],[Close_Date]]="","","Q"&amp;ROUNDUP(MONTH(Sales_Pipeline[[#This Row],[Close_Date]])/3,0))</f>
        <v/>
      </c>
      <c r="N8471" s="2" t="str" cm="1">
        <f t="array" ref="N8471">IFERROR(_xlfn.IFS(Sales_Pipeline[[#This Row],[Deal_Stage]]="Won",_xlfn.XLOOKUP(Sales_Pipeline[[#This Row],[Product]],Products!$A$2:$A$8,Products!$C$2:$C$8),Sales_Pipeline[[#This Row],[Deal_Stage]]="Lost",_xlfn.XLOOKUP(Sales_Pipeline[[#This Row],[Product]],Products!$A$2:$A$8,Products!$C$2:$C$8)),"")</f>
        <v/>
      </c>
      <c r="O8471" s="2">
        <v>0</v>
      </c>
    </row>
    <row r="8472" spans="1:15" x14ac:dyDescent="0.3">
      <c r="A8472" t="s">
        <v>8619</v>
      </c>
      <c r="B8472" t="s">
        <v>15</v>
      </c>
      <c r="C8472" t="str">
        <f>_xlfn.XLOOKUP(Sales_Pipeline[[#This Row],[Sales_Agent]],Sales_Teams[Sales_Agent],Sales_Teams[Manager])</f>
        <v>Melvin Marxen</v>
      </c>
      <c r="D8472" t="str">
        <f>_xlfn.XLOOKUP(Sales_Pipeline[[#This Row],[Manager]],Sales_Teams[Manager],Sales_Teams[Regional_Office])</f>
        <v>Central</v>
      </c>
      <c r="E8472" t="s">
        <v>8953</v>
      </c>
      <c r="G8472" t="str">
        <f>IFERROR(_xlfn.XLOOKUP(Sales_Pipeline[[#This Row],[Account]],Accounts!$A$2:$A$86,Accounts!$F$2:$F$86),"")</f>
        <v/>
      </c>
      <c r="H8472" t="s">
        <v>8449</v>
      </c>
      <c r="K8472" s="8" t="str">
        <f>IF(Sales_Pipeline[[#This Row],[Close_Date]]="","",TEXT(Sales_Pipeline[[#This Row],[Close_Date]],"ddd"))</f>
        <v/>
      </c>
      <c r="L8472" s="8" t="str">
        <f>IF(Sales_Pipeline[[#This Row],[Close_Date]]="","",TEXT(Sales_Pipeline[[#This Row],[Close_Date]],"mmm"))</f>
        <v/>
      </c>
      <c r="M8472" s="8" t="str">
        <f>IF(Sales_Pipeline[[#This Row],[Close_Date]]="","","Q"&amp;ROUNDUP(MONTH(Sales_Pipeline[[#This Row],[Close_Date]])/3,0))</f>
        <v/>
      </c>
      <c r="N8472" s="2" t="str" cm="1">
        <f t="array" ref="N8472">IFERROR(_xlfn.IFS(Sales_Pipeline[[#This Row],[Deal_Stage]]="Won",_xlfn.XLOOKUP(Sales_Pipeline[[#This Row],[Product]],Products!$A$2:$A$8,Products!$C$2:$C$8),Sales_Pipeline[[#This Row],[Deal_Stage]]="Lost",_xlfn.XLOOKUP(Sales_Pipeline[[#This Row],[Product]],Products!$A$2:$A$8,Products!$C$2:$C$8)),"")</f>
        <v/>
      </c>
      <c r="O8472" s="2">
        <v>0</v>
      </c>
    </row>
    <row r="8473" spans="1:15" x14ac:dyDescent="0.3">
      <c r="A8473" t="s">
        <v>8620</v>
      </c>
      <c r="B8473" t="s">
        <v>15</v>
      </c>
      <c r="C8473" t="str">
        <f>_xlfn.XLOOKUP(Sales_Pipeline[[#This Row],[Sales_Agent]],Sales_Teams[Sales_Agent],Sales_Teams[Manager])</f>
        <v>Melvin Marxen</v>
      </c>
      <c r="D8473" t="str">
        <f>_xlfn.XLOOKUP(Sales_Pipeline[[#This Row],[Manager]],Sales_Teams[Manager],Sales_Teams[Regional_Office])</f>
        <v>Central</v>
      </c>
      <c r="E8473" t="s">
        <v>8953</v>
      </c>
      <c r="G8473" t="str">
        <f>IFERROR(_xlfn.XLOOKUP(Sales_Pipeline[[#This Row],[Account]],Accounts!$A$2:$A$86,Accounts!$F$2:$F$86),"")</f>
        <v/>
      </c>
      <c r="H8473" t="s">
        <v>8449</v>
      </c>
      <c r="K8473" s="8" t="str">
        <f>IF(Sales_Pipeline[[#This Row],[Close_Date]]="","",TEXT(Sales_Pipeline[[#This Row],[Close_Date]],"ddd"))</f>
        <v/>
      </c>
      <c r="L8473" s="8" t="str">
        <f>IF(Sales_Pipeline[[#This Row],[Close_Date]]="","",TEXT(Sales_Pipeline[[#This Row],[Close_Date]],"mmm"))</f>
        <v/>
      </c>
      <c r="M8473" s="8" t="str">
        <f>IF(Sales_Pipeline[[#This Row],[Close_Date]]="","","Q"&amp;ROUNDUP(MONTH(Sales_Pipeline[[#This Row],[Close_Date]])/3,0))</f>
        <v/>
      </c>
      <c r="N8473" s="2" t="str" cm="1">
        <f t="array" ref="N8473">IFERROR(_xlfn.IFS(Sales_Pipeline[[#This Row],[Deal_Stage]]="Won",_xlfn.XLOOKUP(Sales_Pipeline[[#This Row],[Product]],Products!$A$2:$A$8,Products!$C$2:$C$8),Sales_Pipeline[[#This Row],[Deal_Stage]]="Lost",_xlfn.XLOOKUP(Sales_Pipeline[[#This Row],[Product]],Products!$A$2:$A$8,Products!$C$2:$C$8)),"")</f>
        <v/>
      </c>
      <c r="O8473" s="2">
        <v>0</v>
      </c>
    </row>
    <row r="8474" spans="1:15" x14ac:dyDescent="0.3">
      <c r="A8474" t="s">
        <v>8621</v>
      </c>
      <c r="B8474" t="s">
        <v>15</v>
      </c>
      <c r="C8474" t="str">
        <f>_xlfn.XLOOKUP(Sales_Pipeline[[#This Row],[Sales_Agent]],Sales_Teams[Sales_Agent],Sales_Teams[Manager])</f>
        <v>Melvin Marxen</v>
      </c>
      <c r="D8474" t="str">
        <f>_xlfn.XLOOKUP(Sales_Pipeline[[#This Row],[Manager]],Sales_Teams[Manager],Sales_Teams[Regional_Office])</f>
        <v>Central</v>
      </c>
      <c r="E8474" t="s">
        <v>8953</v>
      </c>
      <c r="G8474" t="str">
        <f>IFERROR(_xlfn.XLOOKUP(Sales_Pipeline[[#This Row],[Account]],Accounts!$A$2:$A$86,Accounts!$F$2:$F$86),"")</f>
        <v/>
      </c>
      <c r="H8474" t="s">
        <v>8449</v>
      </c>
      <c r="K8474" s="8" t="str">
        <f>IF(Sales_Pipeline[[#This Row],[Close_Date]]="","",TEXT(Sales_Pipeline[[#This Row],[Close_Date]],"ddd"))</f>
        <v/>
      </c>
      <c r="L8474" s="8" t="str">
        <f>IF(Sales_Pipeline[[#This Row],[Close_Date]]="","",TEXT(Sales_Pipeline[[#This Row],[Close_Date]],"mmm"))</f>
        <v/>
      </c>
      <c r="M8474" s="8" t="str">
        <f>IF(Sales_Pipeline[[#This Row],[Close_Date]]="","","Q"&amp;ROUNDUP(MONTH(Sales_Pipeline[[#This Row],[Close_Date]])/3,0))</f>
        <v/>
      </c>
      <c r="N8474" s="2" t="str" cm="1">
        <f t="array" ref="N8474">IFERROR(_xlfn.IFS(Sales_Pipeline[[#This Row],[Deal_Stage]]="Won",_xlfn.XLOOKUP(Sales_Pipeline[[#This Row],[Product]],Products!$A$2:$A$8,Products!$C$2:$C$8),Sales_Pipeline[[#This Row],[Deal_Stage]]="Lost",_xlfn.XLOOKUP(Sales_Pipeline[[#This Row],[Product]],Products!$A$2:$A$8,Products!$C$2:$C$8)),"")</f>
        <v/>
      </c>
      <c r="O8474" s="2">
        <v>0</v>
      </c>
    </row>
    <row r="8475" spans="1:15" x14ac:dyDescent="0.3">
      <c r="A8475" t="s">
        <v>8622</v>
      </c>
      <c r="B8475" t="s">
        <v>15</v>
      </c>
      <c r="C8475" t="str">
        <f>_xlfn.XLOOKUP(Sales_Pipeline[[#This Row],[Sales_Agent]],Sales_Teams[Sales_Agent],Sales_Teams[Manager])</f>
        <v>Melvin Marxen</v>
      </c>
      <c r="D8475" t="str">
        <f>_xlfn.XLOOKUP(Sales_Pipeline[[#This Row],[Manager]],Sales_Teams[Manager],Sales_Teams[Regional_Office])</f>
        <v>Central</v>
      </c>
      <c r="E8475" t="s">
        <v>8953</v>
      </c>
      <c r="G8475" t="str">
        <f>IFERROR(_xlfn.XLOOKUP(Sales_Pipeline[[#This Row],[Account]],Accounts!$A$2:$A$86,Accounts!$F$2:$F$86),"")</f>
        <v/>
      </c>
      <c r="H8475" t="s">
        <v>8449</v>
      </c>
      <c r="K8475" s="8" t="str">
        <f>IF(Sales_Pipeline[[#This Row],[Close_Date]]="","",TEXT(Sales_Pipeline[[#This Row],[Close_Date]],"ddd"))</f>
        <v/>
      </c>
      <c r="L8475" s="8" t="str">
        <f>IF(Sales_Pipeline[[#This Row],[Close_Date]]="","",TEXT(Sales_Pipeline[[#This Row],[Close_Date]],"mmm"))</f>
        <v/>
      </c>
      <c r="M8475" s="8" t="str">
        <f>IF(Sales_Pipeline[[#This Row],[Close_Date]]="","","Q"&amp;ROUNDUP(MONTH(Sales_Pipeline[[#This Row],[Close_Date]])/3,0))</f>
        <v/>
      </c>
      <c r="N8475" s="2" t="str" cm="1">
        <f t="array" ref="N8475">IFERROR(_xlfn.IFS(Sales_Pipeline[[#This Row],[Deal_Stage]]="Won",_xlfn.XLOOKUP(Sales_Pipeline[[#This Row],[Product]],Products!$A$2:$A$8,Products!$C$2:$C$8),Sales_Pipeline[[#This Row],[Deal_Stage]]="Lost",_xlfn.XLOOKUP(Sales_Pipeline[[#This Row],[Product]],Products!$A$2:$A$8,Products!$C$2:$C$8)),"")</f>
        <v/>
      </c>
      <c r="O8475" s="2">
        <v>0</v>
      </c>
    </row>
    <row r="8476" spans="1:15" x14ac:dyDescent="0.3">
      <c r="A8476" t="s">
        <v>8623</v>
      </c>
      <c r="B8476" t="s">
        <v>15</v>
      </c>
      <c r="C8476" t="str">
        <f>_xlfn.XLOOKUP(Sales_Pipeline[[#This Row],[Sales_Agent]],Sales_Teams[Sales_Agent],Sales_Teams[Manager])</f>
        <v>Melvin Marxen</v>
      </c>
      <c r="D8476" t="str">
        <f>_xlfn.XLOOKUP(Sales_Pipeline[[#This Row],[Manager]],Sales_Teams[Manager],Sales_Teams[Regional_Office])</f>
        <v>Central</v>
      </c>
      <c r="E8476" t="s">
        <v>8953</v>
      </c>
      <c r="G8476" t="str">
        <f>IFERROR(_xlfn.XLOOKUP(Sales_Pipeline[[#This Row],[Account]],Accounts!$A$2:$A$86,Accounts!$F$2:$F$86),"")</f>
        <v/>
      </c>
      <c r="H8476" t="s">
        <v>8449</v>
      </c>
      <c r="K8476" s="8" t="str">
        <f>IF(Sales_Pipeline[[#This Row],[Close_Date]]="","",TEXT(Sales_Pipeline[[#This Row],[Close_Date]],"ddd"))</f>
        <v/>
      </c>
      <c r="L8476" s="8" t="str">
        <f>IF(Sales_Pipeline[[#This Row],[Close_Date]]="","",TEXT(Sales_Pipeline[[#This Row],[Close_Date]],"mmm"))</f>
        <v/>
      </c>
      <c r="M8476" s="8" t="str">
        <f>IF(Sales_Pipeline[[#This Row],[Close_Date]]="","","Q"&amp;ROUNDUP(MONTH(Sales_Pipeline[[#This Row],[Close_Date]])/3,0))</f>
        <v/>
      </c>
      <c r="N8476" s="2" t="str" cm="1">
        <f t="array" ref="N8476">IFERROR(_xlfn.IFS(Sales_Pipeline[[#This Row],[Deal_Stage]]="Won",_xlfn.XLOOKUP(Sales_Pipeline[[#This Row],[Product]],Products!$A$2:$A$8,Products!$C$2:$C$8),Sales_Pipeline[[#This Row],[Deal_Stage]]="Lost",_xlfn.XLOOKUP(Sales_Pipeline[[#This Row],[Product]],Products!$A$2:$A$8,Products!$C$2:$C$8)),"")</f>
        <v/>
      </c>
      <c r="O8476" s="2">
        <v>0</v>
      </c>
    </row>
    <row r="8477" spans="1:15" x14ac:dyDescent="0.3">
      <c r="A8477" t="s">
        <v>8624</v>
      </c>
      <c r="B8477" t="s">
        <v>15</v>
      </c>
      <c r="C8477" t="str">
        <f>_xlfn.XLOOKUP(Sales_Pipeline[[#This Row],[Sales_Agent]],Sales_Teams[Sales_Agent],Sales_Teams[Manager])</f>
        <v>Melvin Marxen</v>
      </c>
      <c r="D8477" t="str">
        <f>_xlfn.XLOOKUP(Sales_Pipeline[[#This Row],[Manager]],Sales_Teams[Manager],Sales_Teams[Regional_Office])</f>
        <v>Central</v>
      </c>
      <c r="E8477" t="s">
        <v>61</v>
      </c>
      <c r="G8477" t="str">
        <f>IFERROR(_xlfn.XLOOKUP(Sales_Pipeline[[#This Row],[Account]],Accounts!$A$2:$A$86,Accounts!$F$2:$F$86),"")</f>
        <v/>
      </c>
      <c r="H8477" t="s">
        <v>8449</v>
      </c>
      <c r="K8477" s="8" t="str">
        <f>IF(Sales_Pipeline[[#This Row],[Close_Date]]="","",TEXT(Sales_Pipeline[[#This Row],[Close_Date]],"ddd"))</f>
        <v/>
      </c>
      <c r="L8477" s="8" t="str">
        <f>IF(Sales_Pipeline[[#This Row],[Close_Date]]="","",TEXT(Sales_Pipeline[[#This Row],[Close_Date]],"mmm"))</f>
        <v/>
      </c>
      <c r="M8477" s="8" t="str">
        <f>IF(Sales_Pipeline[[#This Row],[Close_Date]]="","","Q"&amp;ROUNDUP(MONTH(Sales_Pipeline[[#This Row],[Close_Date]])/3,0))</f>
        <v/>
      </c>
      <c r="N8477" s="2" t="str" cm="1">
        <f t="array" ref="N8477">IFERROR(_xlfn.IFS(Sales_Pipeline[[#This Row],[Deal_Stage]]="Won",_xlfn.XLOOKUP(Sales_Pipeline[[#This Row],[Product]],Products!$A$2:$A$8,Products!$C$2:$C$8),Sales_Pipeline[[#This Row],[Deal_Stage]]="Lost",_xlfn.XLOOKUP(Sales_Pipeline[[#This Row],[Product]],Products!$A$2:$A$8,Products!$C$2:$C$8)),"")</f>
        <v/>
      </c>
      <c r="O8477" s="2">
        <v>0</v>
      </c>
    </row>
    <row r="8478" spans="1:15" x14ac:dyDescent="0.3">
      <c r="A8478" t="s">
        <v>8625</v>
      </c>
      <c r="B8478" t="s">
        <v>15</v>
      </c>
      <c r="C8478" t="str">
        <f>_xlfn.XLOOKUP(Sales_Pipeline[[#This Row],[Sales_Agent]],Sales_Teams[Sales_Agent],Sales_Teams[Manager])</f>
        <v>Melvin Marxen</v>
      </c>
      <c r="D8478" t="str">
        <f>_xlfn.XLOOKUP(Sales_Pipeline[[#This Row],[Manager]],Sales_Teams[Manager],Sales_Teams[Regional_Office])</f>
        <v>Central</v>
      </c>
      <c r="E8478" t="s">
        <v>61</v>
      </c>
      <c r="G8478" t="str">
        <f>IFERROR(_xlfn.XLOOKUP(Sales_Pipeline[[#This Row],[Account]],Accounts!$A$2:$A$86,Accounts!$F$2:$F$86),"")</f>
        <v/>
      </c>
      <c r="H8478" t="s">
        <v>8449</v>
      </c>
      <c r="K8478" s="8" t="str">
        <f>IF(Sales_Pipeline[[#This Row],[Close_Date]]="","",TEXT(Sales_Pipeline[[#This Row],[Close_Date]],"ddd"))</f>
        <v/>
      </c>
      <c r="L8478" s="8" t="str">
        <f>IF(Sales_Pipeline[[#This Row],[Close_Date]]="","",TEXT(Sales_Pipeline[[#This Row],[Close_Date]],"mmm"))</f>
        <v/>
      </c>
      <c r="M8478" s="8" t="str">
        <f>IF(Sales_Pipeline[[#This Row],[Close_Date]]="","","Q"&amp;ROUNDUP(MONTH(Sales_Pipeline[[#This Row],[Close_Date]])/3,0))</f>
        <v/>
      </c>
      <c r="N8478" s="2" t="str" cm="1">
        <f t="array" ref="N8478">IFERROR(_xlfn.IFS(Sales_Pipeline[[#This Row],[Deal_Stage]]="Won",_xlfn.XLOOKUP(Sales_Pipeline[[#This Row],[Product]],Products!$A$2:$A$8,Products!$C$2:$C$8),Sales_Pipeline[[#This Row],[Deal_Stage]]="Lost",_xlfn.XLOOKUP(Sales_Pipeline[[#This Row],[Product]],Products!$A$2:$A$8,Products!$C$2:$C$8)),"")</f>
        <v/>
      </c>
      <c r="O8478" s="2">
        <v>0</v>
      </c>
    </row>
    <row r="8479" spans="1:15" x14ac:dyDescent="0.3">
      <c r="A8479" t="s">
        <v>8626</v>
      </c>
      <c r="B8479" t="s">
        <v>15</v>
      </c>
      <c r="C8479" t="str">
        <f>_xlfn.XLOOKUP(Sales_Pipeline[[#This Row],[Sales_Agent]],Sales_Teams[Sales_Agent],Sales_Teams[Manager])</f>
        <v>Melvin Marxen</v>
      </c>
      <c r="D8479" t="str">
        <f>_xlfn.XLOOKUP(Sales_Pipeline[[#This Row],[Manager]],Sales_Teams[Manager],Sales_Teams[Regional_Office])</f>
        <v>Central</v>
      </c>
      <c r="E8479" t="s">
        <v>61</v>
      </c>
      <c r="G8479" t="str">
        <f>IFERROR(_xlfn.XLOOKUP(Sales_Pipeline[[#This Row],[Account]],Accounts!$A$2:$A$86,Accounts!$F$2:$F$86),"")</f>
        <v/>
      </c>
      <c r="H8479" t="s">
        <v>8449</v>
      </c>
      <c r="K8479" s="8" t="str">
        <f>IF(Sales_Pipeline[[#This Row],[Close_Date]]="","",TEXT(Sales_Pipeline[[#This Row],[Close_Date]],"ddd"))</f>
        <v/>
      </c>
      <c r="L8479" s="8" t="str">
        <f>IF(Sales_Pipeline[[#This Row],[Close_Date]]="","",TEXT(Sales_Pipeline[[#This Row],[Close_Date]],"mmm"))</f>
        <v/>
      </c>
      <c r="M8479" s="8" t="str">
        <f>IF(Sales_Pipeline[[#This Row],[Close_Date]]="","","Q"&amp;ROUNDUP(MONTH(Sales_Pipeline[[#This Row],[Close_Date]])/3,0))</f>
        <v/>
      </c>
      <c r="N8479" s="2" t="str" cm="1">
        <f t="array" ref="N8479">IFERROR(_xlfn.IFS(Sales_Pipeline[[#This Row],[Deal_Stage]]="Won",_xlfn.XLOOKUP(Sales_Pipeline[[#This Row],[Product]],Products!$A$2:$A$8,Products!$C$2:$C$8),Sales_Pipeline[[#This Row],[Deal_Stage]]="Lost",_xlfn.XLOOKUP(Sales_Pipeline[[#This Row],[Product]],Products!$A$2:$A$8,Products!$C$2:$C$8)),"")</f>
        <v/>
      </c>
      <c r="O8479" s="2">
        <v>0</v>
      </c>
    </row>
    <row r="8480" spans="1:15" x14ac:dyDescent="0.3">
      <c r="A8480" t="s">
        <v>8627</v>
      </c>
      <c r="B8480" t="s">
        <v>15</v>
      </c>
      <c r="C8480" t="str">
        <f>_xlfn.XLOOKUP(Sales_Pipeline[[#This Row],[Sales_Agent]],Sales_Teams[Sales_Agent],Sales_Teams[Manager])</f>
        <v>Melvin Marxen</v>
      </c>
      <c r="D8480" t="str">
        <f>_xlfn.XLOOKUP(Sales_Pipeline[[#This Row],[Manager]],Sales_Teams[Manager],Sales_Teams[Regional_Office])</f>
        <v>Central</v>
      </c>
      <c r="E8480" t="s">
        <v>61</v>
      </c>
      <c r="G8480" t="str">
        <f>IFERROR(_xlfn.XLOOKUP(Sales_Pipeline[[#This Row],[Account]],Accounts!$A$2:$A$86,Accounts!$F$2:$F$86),"")</f>
        <v/>
      </c>
      <c r="H8480" t="s">
        <v>8449</v>
      </c>
      <c r="K8480" s="8" t="str">
        <f>IF(Sales_Pipeline[[#This Row],[Close_Date]]="","",TEXT(Sales_Pipeline[[#This Row],[Close_Date]],"ddd"))</f>
        <v/>
      </c>
      <c r="L8480" s="8" t="str">
        <f>IF(Sales_Pipeline[[#This Row],[Close_Date]]="","",TEXT(Sales_Pipeline[[#This Row],[Close_Date]],"mmm"))</f>
        <v/>
      </c>
      <c r="M8480" s="8" t="str">
        <f>IF(Sales_Pipeline[[#This Row],[Close_Date]]="","","Q"&amp;ROUNDUP(MONTH(Sales_Pipeline[[#This Row],[Close_Date]])/3,0))</f>
        <v/>
      </c>
      <c r="N8480" s="2" t="str" cm="1">
        <f t="array" ref="N8480">IFERROR(_xlfn.IFS(Sales_Pipeline[[#This Row],[Deal_Stage]]="Won",_xlfn.XLOOKUP(Sales_Pipeline[[#This Row],[Product]],Products!$A$2:$A$8,Products!$C$2:$C$8),Sales_Pipeline[[#This Row],[Deal_Stage]]="Lost",_xlfn.XLOOKUP(Sales_Pipeline[[#This Row],[Product]],Products!$A$2:$A$8,Products!$C$2:$C$8)),"")</f>
        <v/>
      </c>
      <c r="O8480" s="2">
        <v>0</v>
      </c>
    </row>
    <row r="8481" spans="1:15" x14ac:dyDescent="0.3">
      <c r="A8481" t="s">
        <v>8628</v>
      </c>
      <c r="B8481" t="s">
        <v>15</v>
      </c>
      <c r="C8481" t="str">
        <f>_xlfn.XLOOKUP(Sales_Pipeline[[#This Row],[Sales_Agent]],Sales_Teams[Sales_Agent],Sales_Teams[Manager])</f>
        <v>Melvin Marxen</v>
      </c>
      <c r="D8481" t="str">
        <f>_xlfn.XLOOKUP(Sales_Pipeline[[#This Row],[Manager]],Sales_Teams[Manager],Sales_Teams[Regional_Office])</f>
        <v>Central</v>
      </c>
      <c r="E8481" t="s">
        <v>61</v>
      </c>
      <c r="G8481" t="str">
        <f>IFERROR(_xlfn.XLOOKUP(Sales_Pipeline[[#This Row],[Account]],Accounts!$A$2:$A$86,Accounts!$F$2:$F$86),"")</f>
        <v/>
      </c>
      <c r="H8481" t="s">
        <v>8449</v>
      </c>
      <c r="K8481" s="8" t="str">
        <f>IF(Sales_Pipeline[[#This Row],[Close_Date]]="","",TEXT(Sales_Pipeline[[#This Row],[Close_Date]],"ddd"))</f>
        <v/>
      </c>
      <c r="L8481" s="8" t="str">
        <f>IF(Sales_Pipeline[[#This Row],[Close_Date]]="","",TEXT(Sales_Pipeline[[#This Row],[Close_Date]],"mmm"))</f>
        <v/>
      </c>
      <c r="M8481" s="8" t="str">
        <f>IF(Sales_Pipeline[[#This Row],[Close_Date]]="","","Q"&amp;ROUNDUP(MONTH(Sales_Pipeline[[#This Row],[Close_Date]])/3,0))</f>
        <v/>
      </c>
      <c r="N8481" s="2" t="str" cm="1">
        <f t="array" ref="N8481">IFERROR(_xlfn.IFS(Sales_Pipeline[[#This Row],[Deal_Stage]]="Won",_xlfn.XLOOKUP(Sales_Pipeline[[#This Row],[Product]],Products!$A$2:$A$8,Products!$C$2:$C$8),Sales_Pipeline[[#This Row],[Deal_Stage]]="Lost",_xlfn.XLOOKUP(Sales_Pipeline[[#This Row],[Product]],Products!$A$2:$A$8,Products!$C$2:$C$8)),"")</f>
        <v/>
      </c>
      <c r="O8481" s="2">
        <v>0</v>
      </c>
    </row>
    <row r="8482" spans="1:15" x14ac:dyDescent="0.3">
      <c r="A8482" t="s">
        <v>8629</v>
      </c>
      <c r="B8482" t="s">
        <v>15</v>
      </c>
      <c r="C8482" t="str">
        <f>_xlfn.XLOOKUP(Sales_Pipeline[[#This Row],[Sales_Agent]],Sales_Teams[Sales_Agent],Sales_Teams[Manager])</f>
        <v>Melvin Marxen</v>
      </c>
      <c r="D8482" t="str">
        <f>_xlfn.XLOOKUP(Sales_Pipeline[[#This Row],[Manager]],Sales_Teams[Manager],Sales_Teams[Regional_Office])</f>
        <v>Central</v>
      </c>
      <c r="E8482" t="s">
        <v>61</v>
      </c>
      <c r="G8482" t="str">
        <f>IFERROR(_xlfn.XLOOKUP(Sales_Pipeline[[#This Row],[Account]],Accounts!$A$2:$A$86,Accounts!$F$2:$F$86),"")</f>
        <v/>
      </c>
      <c r="H8482" t="s">
        <v>8449</v>
      </c>
      <c r="K8482" s="8" t="str">
        <f>IF(Sales_Pipeline[[#This Row],[Close_Date]]="","",TEXT(Sales_Pipeline[[#This Row],[Close_Date]],"ddd"))</f>
        <v/>
      </c>
      <c r="L8482" s="8" t="str">
        <f>IF(Sales_Pipeline[[#This Row],[Close_Date]]="","",TEXT(Sales_Pipeline[[#This Row],[Close_Date]],"mmm"))</f>
        <v/>
      </c>
      <c r="M8482" s="8" t="str">
        <f>IF(Sales_Pipeline[[#This Row],[Close_Date]]="","","Q"&amp;ROUNDUP(MONTH(Sales_Pipeline[[#This Row],[Close_Date]])/3,0))</f>
        <v/>
      </c>
      <c r="N8482" s="2" t="str" cm="1">
        <f t="array" ref="N8482">IFERROR(_xlfn.IFS(Sales_Pipeline[[#This Row],[Deal_Stage]]="Won",_xlfn.XLOOKUP(Sales_Pipeline[[#This Row],[Product]],Products!$A$2:$A$8,Products!$C$2:$C$8),Sales_Pipeline[[#This Row],[Deal_Stage]]="Lost",_xlfn.XLOOKUP(Sales_Pipeline[[#This Row],[Product]],Products!$A$2:$A$8,Products!$C$2:$C$8)),"")</f>
        <v/>
      </c>
      <c r="O8482" s="2">
        <v>0</v>
      </c>
    </row>
    <row r="8483" spans="1:15" x14ac:dyDescent="0.3">
      <c r="A8483" t="s">
        <v>8630</v>
      </c>
      <c r="B8483" t="s">
        <v>15</v>
      </c>
      <c r="C8483" t="str">
        <f>_xlfn.XLOOKUP(Sales_Pipeline[[#This Row],[Sales_Agent]],Sales_Teams[Sales_Agent],Sales_Teams[Manager])</f>
        <v>Melvin Marxen</v>
      </c>
      <c r="D8483" t="str">
        <f>_xlfn.XLOOKUP(Sales_Pipeline[[#This Row],[Manager]],Sales_Teams[Manager],Sales_Teams[Regional_Office])</f>
        <v>Central</v>
      </c>
      <c r="E8483" t="s">
        <v>61</v>
      </c>
      <c r="G8483" t="str">
        <f>IFERROR(_xlfn.XLOOKUP(Sales_Pipeline[[#This Row],[Account]],Accounts!$A$2:$A$86,Accounts!$F$2:$F$86),"")</f>
        <v/>
      </c>
      <c r="H8483" t="s">
        <v>8449</v>
      </c>
      <c r="K8483" s="8" t="str">
        <f>IF(Sales_Pipeline[[#This Row],[Close_Date]]="","",TEXT(Sales_Pipeline[[#This Row],[Close_Date]],"ddd"))</f>
        <v/>
      </c>
      <c r="L8483" s="8" t="str">
        <f>IF(Sales_Pipeline[[#This Row],[Close_Date]]="","",TEXT(Sales_Pipeline[[#This Row],[Close_Date]],"mmm"))</f>
        <v/>
      </c>
      <c r="M8483" s="8" t="str">
        <f>IF(Sales_Pipeline[[#This Row],[Close_Date]]="","","Q"&amp;ROUNDUP(MONTH(Sales_Pipeline[[#This Row],[Close_Date]])/3,0))</f>
        <v/>
      </c>
      <c r="N8483" s="2" t="str" cm="1">
        <f t="array" ref="N8483">IFERROR(_xlfn.IFS(Sales_Pipeline[[#This Row],[Deal_Stage]]="Won",_xlfn.XLOOKUP(Sales_Pipeline[[#This Row],[Product]],Products!$A$2:$A$8,Products!$C$2:$C$8),Sales_Pipeline[[#This Row],[Deal_Stage]]="Lost",_xlfn.XLOOKUP(Sales_Pipeline[[#This Row],[Product]],Products!$A$2:$A$8,Products!$C$2:$C$8)),"")</f>
        <v/>
      </c>
      <c r="O8483" s="2">
        <v>0</v>
      </c>
    </row>
    <row r="8484" spans="1:15" x14ac:dyDescent="0.3">
      <c r="A8484" t="s">
        <v>8631</v>
      </c>
      <c r="B8484" t="s">
        <v>15</v>
      </c>
      <c r="C8484" t="str">
        <f>_xlfn.XLOOKUP(Sales_Pipeline[[#This Row],[Sales_Agent]],Sales_Teams[Sales_Agent],Sales_Teams[Manager])</f>
        <v>Melvin Marxen</v>
      </c>
      <c r="D8484" t="str">
        <f>_xlfn.XLOOKUP(Sales_Pipeline[[#This Row],[Manager]],Sales_Teams[Manager],Sales_Teams[Regional_Office])</f>
        <v>Central</v>
      </c>
      <c r="E8484" t="s">
        <v>76</v>
      </c>
      <c r="F8484" t="s">
        <v>209</v>
      </c>
      <c r="G8484" t="str">
        <f>IFERROR(_xlfn.XLOOKUP(Sales_Pipeline[[#This Row],[Account]],Accounts!$A$2:$A$86,Accounts!$F$2:$F$86),"")</f>
        <v>United States</v>
      </c>
      <c r="H8484" t="s">
        <v>8449</v>
      </c>
      <c r="K8484" s="8" t="str">
        <f>IF(Sales_Pipeline[[#This Row],[Close_Date]]="","",TEXT(Sales_Pipeline[[#This Row],[Close_Date]],"ddd"))</f>
        <v/>
      </c>
      <c r="L8484" s="8" t="str">
        <f>IF(Sales_Pipeline[[#This Row],[Close_Date]]="","",TEXT(Sales_Pipeline[[#This Row],[Close_Date]],"mmm"))</f>
        <v/>
      </c>
      <c r="M8484" s="8" t="str">
        <f>IF(Sales_Pipeline[[#This Row],[Close_Date]]="","","Q"&amp;ROUNDUP(MONTH(Sales_Pipeline[[#This Row],[Close_Date]])/3,0))</f>
        <v/>
      </c>
      <c r="N8484" s="2" t="str" cm="1">
        <f t="array" ref="N8484">IFERROR(_xlfn.IFS(Sales_Pipeline[[#This Row],[Deal_Stage]]="Won",_xlfn.XLOOKUP(Sales_Pipeline[[#This Row],[Product]],Products!$A$2:$A$8,Products!$C$2:$C$8),Sales_Pipeline[[#This Row],[Deal_Stage]]="Lost",_xlfn.XLOOKUP(Sales_Pipeline[[#This Row],[Product]],Products!$A$2:$A$8,Products!$C$2:$C$8)),"")</f>
        <v/>
      </c>
      <c r="O8484" s="2">
        <v>0</v>
      </c>
    </row>
    <row r="8485" spans="1:15" x14ac:dyDescent="0.3">
      <c r="A8485" t="s">
        <v>8632</v>
      </c>
      <c r="B8485" t="s">
        <v>15</v>
      </c>
      <c r="C8485" t="str">
        <f>_xlfn.XLOOKUP(Sales_Pipeline[[#This Row],[Sales_Agent]],Sales_Teams[Sales_Agent],Sales_Teams[Manager])</f>
        <v>Melvin Marxen</v>
      </c>
      <c r="D8485" t="str">
        <f>_xlfn.XLOOKUP(Sales_Pipeline[[#This Row],[Manager]],Sales_Teams[Manager],Sales_Teams[Regional_Office])</f>
        <v>Central</v>
      </c>
      <c r="E8485" t="s">
        <v>76</v>
      </c>
      <c r="F8485" t="s">
        <v>225</v>
      </c>
      <c r="G8485" t="str">
        <f>IFERROR(_xlfn.XLOOKUP(Sales_Pipeline[[#This Row],[Account]],Accounts!$A$2:$A$86,Accounts!$F$2:$F$86),"")</f>
        <v>United States</v>
      </c>
      <c r="H8485" t="s">
        <v>8449</v>
      </c>
      <c r="K8485" s="8" t="str">
        <f>IF(Sales_Pipeline[[#This Row],[Close_Date]]="","",TEXT(Sales_Pipeline[[#This Row],[Close_Date]],"ddd"))</f>
        <v/>
      </c>
      <c r="L8485" s="8" t="str">
        <f>IF(Sales_Pipeline[[#This Row],[Close_Date]]="","",TEXT(Sales_Pipeline[[#This Row],[Close_Date]],"mmm"))</f>
        <v/>
      </c>
      <c r="M8485" s="8" t="str">
        <f>IF(Sales_Pipeline[[#This Row],[Close_Date]]="","","Q"&amp;ROUNDUP(MONTH(Sales_Pipeline[[#This Row],[Close_Date]])/3,0))</f>
        <v/>
      </c>
      <c r="N8485" s="2" t="str" cm="1">
        <f t="array" ref="N8485">IFERROR(_xlfn.IFS(Sales_Pipeline[[#This Row],[Deal_Stage]]="Won",_xlfn.XLOOKUP(Sales_Pipeline[[#This Row],[Product]],Products!$A$2:$A$8,Products!$C$2:$C$8),Sales_Pipeline[[#This Row],[Deal_Stage]]="Lost",_xlfn.XLOOKUP(Sales_Pipeline[[#This Row],[Product]],Products!$A$2:$A$8,Products!$C$2:$C$8)),"")</f>
        <v/>
      </c>
      <c r="O8485" s="2">
        <v>0</v>
      </c>
    </row>
    <row r="8486" spans="1:15" x14ac:dyDescent="0.3">
      <c r="A8486" t="s">
        <v>8633</v>
      </c>
      <c r="B8486" t="s">
        <v>15</v>
      </c>
      <c r="C8486" t="str">
        <f>_xlfn.XLOOKUP(Sales_Pipeline[[#This Row],[Sales_Agent]],Sales_Teams[Sales_Agent],Sales_Teams[Manager])</f>
        <v>Melvin Marxen</v>
      </c>
      <c r="D8486" t="str">
        <f>_xlfn.XLOOKUP(Sales_Pipeline[[#This Row],[Manager]],Sales_Teams[Manager],Sales_Teams[Regional_Office])</f>
        <v>Central</v>
      </c>
      <c r="E8486" t="s">
        <v>76</v>
      </c>
      <c r="G8486" t="str">
        <f>IFERROR(_xlfn.XLOOKUP(Sales_Pipeline[[#This Row],[Account]],Accounts!$A$2:$A$86,Accounts!$F$2:$F$86),"")</f>
        <v/>
      </c>
      <c r="H8486" t="s">
        <v>8449</v>
      </c>
      <c r="K8486" s="8" t="str">
        <f>IF(Sales_Pipeline[[#This Row],[Close_Date]]="","",TEXT(Sales_Pipeline[[#This Row],[Close_Date]],"ddd"))</f>
        <v/>
      </c>
      <c r="L8486" s="8" t="str">
        <f>IF(Sales_Pipeline[[#This Row],[Close_Date]]="","",TEXT(Sales_Pipeline[[#This Row],[Close_Date]],"mmm"))</f>
        <v/>
      </c>
      <c r="M8486" s="8" t="str">
        <f>IF(Sales_Pipeline[[#This Row],[Close_Date]]="","","Q"&amp;ROUNDUP(MONTH(Sales_Pipeline[[#This Row],[Close_Date]])/3,0))</f>
        <v/>
      </c>
      <c r="N8486" s="2" t="str" cm="1">
        <f t="array" ref="N8486">IFERROR(_xlfn.IFS(Sales_Pipeline[[#This Row],[Deal_Stage]]="Won",_xlfn.XLOOKUP(Sales_Pipeline[[#This Row],[Product]],Products!$A$2:$A$8,Products!$C$2:$C$8),Sales_Pipeline[[#This Row],[Deal_Stage]]="Lost",_xlfn.XLOOKUP(Sales_Pipeline[[#This Row],[Product]],Products!$A$2:$A$8,Products!$C$2:$C$8)),"")</f>
        <v/>
      </c>
      <c r="O8486" s="2">
        <v>0</v>
      </c>
    </row>
    <row r="8487" spans="1:15" x14ac:dyDescent="0.3">
      <c r="A8487" t="s">
        <v>8634</v>
      </c>
      <c r="B8487" t="s">
        <v>15</v>
      </c>
      <c r="C8487" t="str">
        <f>_xlfn.XLOOKUP(Sales_Pipeline[[#This Row],[Sales_Agent]],Sales_Teams[Sales_Agent],Sales_Teams[Manager])</f>
        <v>Melvin Marxen</v>
      </c>
      <c r="D8487" t="str">
        <f>_xlfn.XLOOKUP(Sales_Pipeline[[#This Row],[Manager]],Sales_Teams[Manager],Sales_Teams[Regional_Office])</f>
        <v>Central</v>
      </c>
      <c r="E8487" t="s">
        <v>76</v>
      </c>
      <c r="G8487" t="str">
        <f>IFERROR(_xlfn.XLOOKUP(Sales_Pipeline[[#This Row],[Account]],Accounts!$A$2:$A$86,Accounts!$F$2:$F$86),"")</f>
        <v/>
      </c>
      <c r="H8487" t="s">
        <v>8449</v>
      </c>
      <c r="K8487" s="8" t="str">
        <f>IF(Sales_Pipeline[[#This Row],[Close_Date]]="","",TEXT(Sales_Pipeline[[#This Row],[Close_Date]],"ddd"))</f>
        <v/>
      </c>
      <c r="L8487" s="8" t="str">
        <f>IF(Sales_Pipeline[[#This Row],[Close_Date]]="","",TEXT(Sales_Pipeline[[#This Row],[Close_Date]],"mmm"))</f>
        <v/>
      </c>
      <c r="M8487" s="8" t="str">
        <f>IF(Sales_Pipeline[[#This Row],[Close_Date]]="","","Q"&amp;ROUNDUP(MONTH(Sales_Pipeline[[#This Row],[Close_Date]])/3,0))</f>
        <v/>
      </c>
      <c r="N8487" s="2" t="str" cm="1">
        <f t="array" ref="N8487">IFERROR(_xlfn.IFS(Sales_Pipeline[[#This Row],[Deal_Stage]]="Won",_xlfn.XLOOKUP(Sales_Pipeline[[#This Row],[Product]],Products!$A$2:$A$8,Products!$C$2:$C$8),Sales_Pipeline[[#This Row],[Deal_Stage]]="Lost",_xlfn.XLOOKUP(Sales_Pipeline[[#This Row],[Product]],Products!$A$2:$A$8,Products!$C$2:$C$8)),"")</f>
        <v/>
      </c>
      <c r="O8487" s="2">
        <v>0</v>
      </c>
    </row>
    <row r="8488" spans="1:15" x14ac:dyDescent="0.3">
      <c r="A8488" t="s">
        <v>8635</v>
      </c>
      <c r="B8488" t="s">
        <v>15</v>
      </c>
      <c r="C8488" t="str">
        <f>_xlfn.XLOOKUP(Sales_Pipeline[[#This Row],[Sales_Agent]],Sales_Teams[Sales_Agent],Sales_Teams[Manager])</f>
        <v>Melvin Marxen</v>
      </c>
      <c r="D8488" t="str">
        <f>_xlfn.XLOOKUP(Sales_Pipeline[[#This Row],[Manager]],Sales_Teams[Manager],Sales_Teams[Regional_Office])</f>
        <v>Central</v>
      </c>
      <c r="E8488" t="s">
        <v>76</v>
      </c>
      <c r="G8488" t="str">
        <f>IFERROR(_xlfn.XLOOKUP(Sales_Pipeline[[#This Row],[Account]],Accounts!$A$2:$A$86,Accounts!$F$2:$F$86),"")</f>
        <v/>
      </c>
      <c r="H8488" t="s">
        <v>8449</v>
      </c>
      <c r="K8488" s="8" t="str">
        <f>IF(Sales_Pipeline[[#This Row],[Close_Date]]="","",TEXT(Sales_Pipeline[[#This Row],[Close_Date]],"ddd"))</f>
        <v/>
      </c>
      <c r="L8488" s="8" t="str">
        <f>IF(Sales_Pipeline[[#This Row],[Close_Date]]="","",TEXT(Sales_Pipeline[[#This Row],[Close_Date]],"mmm"))</f>
        <v/>
      </c>
      <c r="M8488" s="8" t="str">
        <f>IF(Sales_Pipeline[[#This Row],[Close_Date]]="","","Q"&amp;ROUNDUP(MONTH(Sales_Pipeline[[#This Row],[Close_Date]])/3,0))</f>
        <v/>
      </c>
      <c r="N8488" s="2" t="str" cm="1">
        <f t="array" ref="N8488">IFERROR(_xlfn.IFS(Sales_Pipeline[[#This Row],[Deal_Stage]]="Won",_xlfn.XLOOKUP(Sales_Pipeline[[#This Row],[Product]],Products!$A$2:$A$8,Products!$C$2:$C$8),Sales_Pipeline[[#This Row],[Deal_Stage]]="Lost",_xlfn.XLOOKUP(Sales_Pipeline[[#This Row],[Product]],Products!$A$2:$A$8,Products!$C$2:$C$8)),"")</f>
        <v/>
      </c>
      <c r="O8488" s="2">
        <v>0</v>
      </c>
    </row>
    <row r="8489" spans="1:15" x14ac:dyDescent="0.3">
      <c r="A8489" t="s">
        <v>8636</v>
      </c>
      <c r="B8489" t="s">
        <v>15</v>
      </c>
      <c r="C8489" t="str">
        <f>_xlfn.XLOOKUP(Sales_Pipeline[[#This Row],[Sales_Agent]],Sales_Teams[Sales_Agent],Sales_Teams[Manager])</f>
        <v>Melvin Marxen</v>
      </c>
      <c r="D8489" t="str">
        <f>_xlfn.XLOOKUP(Sales_Pipeline[[#This Row],[Manager]],Sales_Teams[Manager],Sales_Teams[Regional_Office])</f>
        <v>Central</v>
      </c>
      <c r="E8489" t="s">
        <v>76</v>
      </c>
      <c r="G8489" t="str">
        <f>IFERROR(_xlfn.XLOOKUP(Sales_Pipeline[[#This Row],[Account]],Accounts!$A$2:$A$86,Accounts!$F$2:$F$86),"")</f>
        <v/>
      </c>
      <c r="H8489" t="s">
        <v>8449</v>
      </c>
      <c r="K8489" s="8" t="str">
        <f>IF(Sales_Pipeline[[#This Row],[Close_Date]]="","",TEXT(Sales_Pipeline[[#This Row],[Close_Date]],"ddd"))</f>
        <v/>
      </c>
      <c r="L8489" s="8" t="str">
        <f>IF(Sales_Pipeline[[#This Row],[Close_Date]]="","",TEXT(Sales_Pipeline[[#This Row],[Close_Date]],"mmm"))</f>
        <v/>
      </c>
      <c r="M8489" s="8" t="str">
        <f>IF(Sales_Pipeline[[#This Row],[Close_Date]]="","","Q"&amp;ROUNDUP(MONTH(Sales_Pipeline[[#This Row],[Close_Date]])/3,0))</f>
        <v/>
      </c>
      <c r="N8489" s="2" t="str" cm="1">
        <f t="array" ref="N8489">IFERROR(_xlfn.IFS(Sales_Pipeline[[#This Row],[Deal_Stage]]="Won",_xlfn.XLOOKUP(Sales_Pipeline[[#This Row],[Product]],Products!$A$2:$A$8,Products!$C$2:$C$8),Sales_Pipeline[[#This Row],[Deal_Stage]]="Lost",_xlfn.XLOOKUP(Sales_Pipeline[[#This Row],[Product]],Products!$A$2:$A$8,Products!$C$2:$C$8)),"")</f>
        <v/>
      </c>
      <c r="O8489" s="2">
        <v>0</v>
      </c>
    </row>
    <row r="8490" spans="1:15" x14ac:dyDescent="0.3">
      <c r="A8490" t="s">
        <v>8637</v>
      </c>
      <c r="B8490" t="s">
        <v>15</v>
      </c>
      <c r="C8490" t="str">
        <f>_xlfn.XLOOKUP(Sales_Pipeline[[#This Row],[Sales_Agent]],Sales_Teams[Sales_Agent],Sales_Teams[Manager])</f>
        <v>Melvin Marxen</v>
      </c>
      <c r="D8490" t="str">
        <f>_xlfn.XLOOKUP(Sales_Pipeline[[#This Row],[Manager]],Sales_Teams[Manager],Sales_Teams[Regional_Office])</f>
        <v>Central</v>
      </c>
      <c r="E8490" t="s">
        <v>76</v>
      </c>
      <c r="G8490" t="str">
        <f>IFERROR(_xlfn.XLOOKUP(Sales_Pipeline[[#This Row],[Account]],Accounts!$A$2:$A$86,Accounts!$F$2:$F$86),"")</f>
        <v/>
      </c>
      <c r="H8490" t="s">
        <v>8449</v>
      </c>
      <c r="K8490" s="8" t="str">
        <f>IF(Sales_Pipeline[[#This Row],[Close_Date]]="","",TEXT(Sales_Pipeline[[#This Row],[Close_Date]],"ddd"))</f>
        <v/>
      </c>
      <c r="L8490" s="8" t="str">
        <f>IF(Sales_Pipeline[[#This Row],[Close_Date]]="","",TEXT(Sales_Pipeline[[#This Row],[Close_Date]],"mmm"))</f>
        <v/>
      </c>
      <c r="M8490" s="8" t="str">
        <f>IF(Sales_Pipeline[[#This Row],[Close_Date]]="","","Q"&amp;ROUNDUP(MONTH(Sales_Pipeline[[#This Row],[Close_Date]])/3,0))</f>
        <v/>
      </c>
      <c r="N8490" s="2" t="str" cm="1">
        <f t="array" ref="N8490">IFERROR(_xlfn.IFS(Sales_Pipeline[[#This Row],[Deal_Stage]]="Won",_xlfn.XLOOKUP(Sales_Pipeline[[#This Row],[Product]],Products!$A$2:$A$8,Products!$C$2:$C$8),Sales_Pipeline[[#This Row],[Deal_Stage]]="Lost",_xlfn.XLOOKUP(Sales_Pipeline[[#This Row],[Product]],Products!$A$2:$A$8,Products!$C$2:$C$8)),"")</f>
        <v/>
      </c>
      <c r="O8490" s="2">
        <v>0</v>
      </c>
    </row>
    <row r="8491" spans="1:15" x14ac:dyDescent="0.3">
      <c r="A8491" t="s">
        <v>8638</v>
      </c>
      <c r="B8491" t="s">
        <v>15</v>
      </c>
      <c r="C8491" t="str">
        <f>_xlfn.XLOOKUP(Sales_Pipeline[[#This Row],[Sales_Agent]],Sales_Teams[Sales_Agent],Sales_Teams[Manager])</f>
        <v>Melvin Marxen</v>
      </c>
      <c r="D8491" t="str">
        <f>_xlfn.XLOOKUP(Sales_Pipeline[[#This Row],[Manager]],Sales_Teams[Manager],Sales_Teams[Regional_Office])</f>
        <v>Central</v>
      </c>
      <c r="E8491" t="s">
        <v>76</v>
      </c>
      <c r="G8491" t="str">
        <f>IFERROR(_xlfn.XLOOKUP(Sales_Pipeline[[#This Row],[Account]],Accounts!$A$2:$A$86,Accounts!$F$2:$F$86),"")</f>
        <v/>
      </c>
      <c r="H8491" t="s">
        <v>8449</v>
      </c>
      <c r="K8491" s="8" t="str">
        <f>IF(Sales_Pipeline[[#This Row],[Close_Date]]="","",TEXT(Sales_Pipeline[[#This Row],[Close_Date]],"ddd"))</f>
        <v/>
      </c>
      <c r="L8491" s="8" t="str">
        <f>IF(Sales_Pipeline[[#This Row],[Close_Date]]="","",TEXT(Sales_Pipeline[[#This Row],[Close_Date]],"mmm"))</f>
        <v/>
      </c>
      <c r="M8491" s="8" t="str">
        <f>IF(Sales_Pipeline[[#This Row],[Close_Date]]="","","Q"&amp;ROUNDUP(MONTH(Sales_Pipeline[[#This Row],[Close_Date]])/3,0))</f>
        <v/>
      </c>
      <c r="N8491" s="2" t="str" cm="1">
        <f t="array" ref="N8491">IFERROR(_xlfn.IFS(Sales_Pipeline[[#This Row],[Deal_Stage]]="Won",_xlfn.XLOOKUP(Sales_Pipeline[[#This Row],[Product]],Products!$A$2:$A$8,Products!$C$2:$C$8),Sales_Pipeline[[#This Row],[Deal_Stage]]="Lost",_xlfn.XLOOKUP(Sales_Pipeline[[#This Row],[Product]],Products!$A$2:$A$8,Products!$C$2:$C$8)),"")</f>
        <v/>
      </c>
      <c r="O8491" s="2">
        <v>0</v>
      </c>
    </row>
    <row r="8492" spans="1:15" x14ac:dyDescent="0.3">
      <c r="A8492" t="s">
        <v>8639</v>
      </c>
      <c r="B8492" t="s">
        <v>13</v>
      </c>
      <c r="C8492" t="str">
        <f>_xlfn.XLOOKUP(Sales_Pipeline[[#This Row],[Sales_Agent]],Sales_Teams[Sales_Agent],Sales_Teams[Manager])</f>
        <v>Melvin Marxen</v>
      </c>
      <c r="D8492" t="str">
        <f>_xlfn.XLOOKUP(Sales_Pipeline[[#This Row],[Manager]],Sales_Teams[Manager],Sales_Teams[Regional_Office])</f>
        <v>Central</v>
      </c>
      <c r="E8492" t="s">
        <v>63</v>
      </c>
      <c r="F8492" t="s">
        <v>330</v>
      </c>
      <c r="G8492" t="str">
        <f>IFERROR(_xlfn.XLOOKUP(Sales_Pipeline[[#This Row],[Account]],Accounts!$A$2:$A$86,Accounts!$F$2:$F$86),"")</f>
        <v>Korea</v>
      </c>
      <c r="H8492" t="s">
        <v>8449</v>
      </c>
      <c r="K8492" s="8" t="str">
        <f>IF(Sales_Pipeline[[#This Row],[Close_Date]]="","",TEXT(Sales_Pipeline[[#This Row],[Close_Date]],"ddd"))</f>
        <v/>
      </c>
      <c r="L8492" s="8" t="str">
        <f>IF(Sales_Pipeline[[#This Row],[Close_Date]]="","",TEXT(Sales_Pipeline[[#This Row],[Close_Date]],"mmm"))</f>
        <v/>
      </c>
      <c r="M8492" s="8" t="str">
        <f>IF(Sales_Pipeline[[#This Row],[Close_Date]]="","","Q"&amp;ROUNDUP(MONTH(Sales_Pipeline[[#This Row],[Close_Date]])/3,0))</f>
        <v/>
      </c>
      <c r="N8492" s="2" t="str" cm="1">
        <f t="array" ref="N8492">IFERROR(_xlfn.IFS(Sales_Pipeline[[#This Row],[Deal_Stage]]="Won",_xlfn.XLOOKUP(Sales_Pipeline[[#This Row],[Product]],Products!$A$2:$A$8,Products!$C$2:$C$8),Sales_Pipeline[[#This Row],[Deal_Stage]]="Lost",_xlfn.XLOOKUP(Sales_Pipeline[[#This Row],[Product]],Products!$A$2:$A$8,Products!$C$2:$C$8)),"")</f>
        <v/>
      </c>
      <c r="O8492" s="2">
        <v>0</v>
      </c>
    </row>
    <row r="8493" spans="1:15" x14ac:dyDescent="0.3">
      <c r="A8493" t="s">
        <v>8640</v>
      </c>
      <c r="B8493" t="s">
        <v>13</v>
      </c>
      <c r="C8493" t="str">
        <f>_xlfn.XLOOKUP(Sales_Pipeline[[#This Row],[Sales_Agent]],Sales_Teams[Sales_Agent],Sales_Teams[Manager])</f>
        <v>Melvin Marxen</v>
      </c>
      <c r="D8493" t="str">
        <f>_xlfn.XLOOKUP(Sales_Pipeline[[#This Row],[Manager]],Sales_Teams[Manager],Sales_Teams[Regional_Office])</f>
        <v>Central</v>
      </c>
      <c r="E8493" t="s">
        <v>63</v>
      </c>
      <c r="G8493" t="str">
        <f>IFERROR(_xlfn.XLOOKUP(Sales_Pipeline[[#This Row],[Account]],Accounts!$A$2:$A$86,Accounts!$F$2:$F$86),"")</f>
        <v/>
      </c>
      <c r="H8493" t="s">
        <v>8449</v>
      </c>
      <c r="K8493" s="8" t="str">
        <f>IF(Sales_Pipeline[[#This Row],[Close_Date]]="","",TEXT(Sales_Pipeline[[#This Row],[Close_Date]],"ddd"))</f>
        <v/>
      </c>
      <c r="L8493" s="8" t="str">
        <f>IF(Sales_Pipeline[[#This Row],[Close_Date]]="","",TEXT(Sales_Pipeline[[#This Row],[Close_Date]],"mmm"))</f>
        <v/>
      </c>
      <c r="M8493" s="8" t="str">
        <f>IF(Sales_Pipeline[[#This Row],[Close_Date]]="","","Q"&amp;ROUNDUP(MONTH(Sales_Pipeline[[#This Row],[Close_Date]])/3,0))</f>
        <v/>
      </c>
      <c r="N8493" s="2" t="str" cm="1">
        <f t="array" ref="N8493">IFERROR(_xlfn.IFS(Sales_Pipeline[[#This Row],[Deal_Stage]]="Won",_xlfn.XLOOKUP(Sales_Pipeline[[#This Row],[Product]],Products!$A$2:$A$8,Products!$C$2:$C$8),Sales_Pipeline[[#This Row],[Deal_Stage]]="Lost",_xlfn.XLOOKUP(Sales_Pipeline[[#This Row],[Product]],Products!$A$2:$A$8,Products!$C$2:$C$8)),"")</f>
        <v/>
      </c>
      <c r="O8493" s="2">
        <v>0</v>
      </c>
    </row>
    <row r="8494" spans="1:15" x14ac:dyDescent="0.3">
      <c r="A8494" t="s">
        <v>8641</v>
      </c>
      <c r="B8494" t="s">
        <v>13</v>
      </c>
      <c r="C8494" t="str">
        <f>_xlfn.XLOOKUP(Sales_Pipeline[[#This Row],[Sales_Agent]],Sales_Teams[Sales_Agent],Sales_Teams[Manager])</f>
        <v>Melvin Marxen</v>
      </c>
      <c r="D8494" t="str">
        <f>_xlfn.XLOOKUP(Sales_Pipeline[[#This Row],[Manager]],Sales_Teams[Manager],Sales_Teams[Regional_Office])</f>
        <v>Central</v>
      </c>
      <c r="E8494" t="s">
        <v>63</v>
      </c>
      <c r="G8494" t="str">
        <f>IFERROR(_xlfn.XLOOKUP(Sales_Pipeline[[#This Row],[Account]],Accounts!$A$2:$A$86,Accounts!$F$2:$F$86),"")</f>
        <v/>
      </c>
      <c r="H8494" t="s">
        <v>8449</v>
      </c>
      <c r="K8494" s="8" t="str">
        <f>IF(Sales_Pipeline[[#This Row],[Close_Date]]="","",TEXT(Sales_Pipeline[[#This Row],[Close_Date]],"ddd"))</f>
        <v/>
      </c>
      <c r="L8494" s="8" t="str">
        <f>IF(Sales_Pipeline[[#This Row],[Close_Date]]="","",TEXT(Sales_Pipeline[[#This Row],[Close_Date]],"mmm"))</f>
        <v/>
      </c>
      <c r="M8494" s="8" t="str">
        <f>IF(Sales_Pipeline[[#This Row],[Close_Date]]="","","Q"&amp;ROUNDUP(MONTH(Sales_Pipeline[[#This Row],[Close_Date]])/3,0))</f>
        <v/>
      </c>
      <c r="N8494" s="2" t="str" cm="1">
        <f t="array" ref="N8494">IFERROR(_xlfn.IFS(Sales_Pipeline[[#This Row],[Deal_Stage]]="Won",_xlfn.XLOOKUP(Sales_Pipeline[[#This Row],[Product]],Products!$A$2:$A$8,Products!$C$2:$C$8),Sales_Pipeline[[#This Row],[Deal_Stage]]="Lost",_xlfn.XLOOKUP(Sales_Pipeline[[#This Row],[Product]],Products!$A$2:$A$8,Products!$C$2:$C$8)),"")</f>
        <v/>
      </c>
      <c r="O8494" s="2">
        <v>0</v>
      </c>
    </row>
    <row r="8495" spans="1:15" x14ac:dyDescent="0.3">
      <c r="A8495" t="s">
        <v>8642</v>
      </c>
      <c r="B8495" t="s">
        <v>13</v>
      </c>
      <c r="C8495" t="str">
        <f>_xlfn.XLOOKUP(Sales_Pipeline[[#This Row],[Sales_Agent]],Sales_Teams[Sales_Agent],Sales_Teams[Manager])</f>
        <v>Melvin Marxen</v>
      </c>
      <c r="D8495" t="str">
        <f>_xlfn.XLOOKUP(Sales_Pipeline[[#This Row],[Manager]],Sales_Teams[Manager],Sales_Teams[Regional_Office])</f>
        <v>Central</v>
      </c>
      <c r="E8495" t="s">
        <v>63</v>
      </c>
      <c r="G8495" t="str">
        <f>IFERROR(_xlfn.XLOOKUP(Sales_Pipeline[[#This Row],[Account]],Accounts!$A$2:$A$86,Accounts!$F$2:$F$86),"")</f>
        <v/>
      </c>
      <c r="H8495" t="s">
        <v>8449</v>
      </c>
      <c r="K8495" s="8" t="str">
        <f>IF(Sales_Pipeline[[#This Row],[Close_Date]]="","",TEXT(Sales_Pipeline[[#This Row],[Close_Date]],"ddd"))</f>
        <v/>
      </c>
      <c r="L8495" s="8" t="str">
        <f>IF(Sales_Pipeline[[#This Row],[Close_Date]]="","",TEXT(Sales_Pipeline[[#This Row],[Close_Date]],"mmm"))</f>
        <v/>
      </c>
      <c r="M8495" s="8" t="str">
        <f>IF(Sales_Pipeline[[#This Row],[Close_Date]]="","","Q"&amp;ROUNDUP(MONTH(Sales_Pipeline[[#This Row],[Close_Date]])/3,0))</f>
        <v/>
      </c>
      <c r="N8495" s="2" t="str" cm="1">
        <f t="array" ref="N8495">IFERROR(_xlfn.IFS(Sales_Pipeline[[#This Row],[Deal_Stage]]="Won",_xlfn.XLOOKUP(Sales_Pipeline[[#This Row],[Product]],Products!$A$2:$A$8,Products!$C$2:$C$8),Sales_Pipeline[[#This Row],[Deal_Stage]]="Lost",_xlfn.XLOOKUP(Sales_Pipeline[[#This Row],[Product]],Products!$A$2:$A$8,Products!$C$2:$C$8)),"")</f>
        <v/>
      </c>
      <c r="O8495" s="2">
        <v>0</v>
      </c>
    </row>
    <row r="8496" spans="1:15" x14ac:dyDescent="0.3">
      <c r="A8496" t="s">
        <v>8643</v>
      </c>
      <c r="B8496" t="s">
        <v>13</v>
      </c>
      <c r="C8496" t="str">
        <f>_xlfn.XLOOKUP(Sales_Pipeline[[#This Row],[Sales_Agent]],Sales_Teams[Sales_Agent],Sales_Teams[Manager])</f>
        <v>Melvin Marxen</v>
      </c>
      <c r="D8496" t="str">
        <f>_xlfn.XLOOKUP(Sales_Pipeline[[#This Row],[Manager]],Sales_Teams[Manager],Sales_Teams[Regional_Office])</f>
        <v>Central</v>
      </c>
      <c r="E8496" t="s">
        <v>55</v>
      </c>
      <c r="F8496" t="s">
        <v>533</v>
      </c>
      <c r="G8496" t="str">
        <f>IFERROR(_xlfn.XLOOKUP(Sales_Pipeline[[#This Row],[Account]],Accounts!$A$2:$A$86,Accounts!$F$2:$F$86),"")</f>
        <v>United States</v>
      </c>
      <c r="H8496" t="s">
        <v>8449</v>
      </c>
      <c r="K8496" s="8" t="str">
        <f>IF(Sales_Pipeline[[#This Row],[Close_Date]]="","",TEXT(Sales_Pipeline[[#This Row],[Close_Date]],"ddd"))</f>
        <v/>
      </c>
      <c r="L8496" s="8" t="str">
        <f>IF(Sales_Pipeline[[#This Row],[Close_Date]]="","",TEXT(Sales_Pipeline[[#This Row],[Close_Date]],"mmm"))</f>
        <v/>
      </c>
      <c r="M8496" s="8" t="str">
        <f>IF(Sales_Pipeline[[#This Row],[Close_Date]]="","","Q"&amp;ROUNDUP(MONTH(Sales_Pipeline[[#This Row],[Close_Date]])/3,0))</f>
        <v/>
      </c>
      <c r="N8496" s="2" t="str" cm="1">
        <f t="array" ref="N8496">IFERROR(_xlfn.IFS(Sales_Pipeline[[#This Row],[Deal_Stage]]="Won",_xlfn.XLOOKUP(Sales_Pipeline[[#This Row],[Product]],Products!$A$2:$A$8,Products!$C$2:$C$8),Sales_Pipeline[[#This Row],[Deal_Stage]]="Lost",_xlfn.XLOOKUP(Sales_Pipeline[[#This Row],[Product]],Products!$A$2:$A$8,Products!$C$2:$C$8)),"")</f>
        <v/>
      </c>
      <c r="O8496" s="2">
        <v>0</v>
      </c>
    </row>
    <row r="8497" spans="1:15" x14ac:dyDescent="0.3">
      <c r="A8497" t="s">
        <v>8644</v>
      </c>
      <c r="B8497" t="s">
        <v>13</v>
      </c>
      <c r="C8497" t="str">
        <f>_xlfn.XLOOKUP(Sales_Pipeline[[#This Row],[Sales_Agent]],Sales_Teams[Sales_Agent],Sales_Teams[Manager])</f>
        <v>Melvin Marxen</v>
      </c>
      <c r="D8497" t="str">
        <f>_xlfn.XLOOKUP(Sales_Pipeline[[#This Row],[Manager]],Sales_Teams[Manager],Sales_Teams[Regional_Office])</f>
        <v>Central</v>
      </c>
      <c r="E8497" t="s">
        <v>55</v>
      </c>
      <c r="F8497" t="s">
        <v>145</v>
      </c>
      <c r="G8497" t="str">
        <f>IFERROR(_xlfn.XLOOKUP(Sales_Pipeline[[#This Row],[Account]],Accounts!$A$2:$A$86,Accounts!$F$2:$F$86),"")</f>
        <v>United States</v>
      </c>
      <c r="H8497" t="s">
        <v>8449</v>
      </c>
      <c r="K8497" s="8" t="str">
        <f>IF(Sales_Pipeline[[#This Row],[Close_Date]]="","",TEXT(Sales_Pipeline[[#This Row],[Close_Date]],"ddd"))</f>
        <v/>
      </c>
      <c r="L8497" s="8" t="str">
        <f>IF(Sales_Pipeline[[#This Row],[Close_Date]]="","",TEXT(Sales_Pipeline[[#This Row],[Close_Date]],"mmm"))</f>
        <v/>
      </c>
      <c r="M8497" s="8" t="str">
        <f>IF(Sales_Pipeline[[#This Row],[Close_Date]]="","","Q"&amp;ROUNDUP(MONTH(Sales_Pipeline[[#This Row],[Close_Date]])/3,0))</f>
        <v/>
      </c>
      <c r="N8497" s="2" t="str" cm="1">
        <f t="array" ref="N8497">IFERROR(_xlfn.IFS(Sales_Pipeline[[#This Row],[Deal_Stage]]="Won",_xlfn.XLOOKUP(Sales_Pipeline[[#This Row],[Product]],Products!$A$2:$A$8,Products!$C$2:$C$8),Sales_Pipeline[[#This Row],[Deal_Stage]]="Lost",_xlfn.XLOOKUP(Sales_Pipeline[[#This Row],[Product]],Products!$A$2:$A$8,Products!$C$2:$C$8)),"")</f>
        <v/>
      </c>
      <c r="O8497" s="2">
        <v>0</v>
      </c>
    </row>
    <row r="8498" spans="1:15" x14ac:dyDescent="0.3">
      <c r="A8498" t="s">
        <v>8645</v>
      </c>
      <c r="B8498" t="s">
        <v>13</v>
      </c>
      <c r="C8498" t="str">
        <f>_xlfn.XLOOKUP(Sales_Pipeline[[#This Row],[Sales_Agent]],Sales_Teams[Sales_Agent],Sales_Teams[Manager])</f>
        <v>Melvin Marxen</v>
      </c>
      <c r="D8498" t="str">
        <f>_xlfn.XLOOKUP(Sales_Pipeline[[#This Row],[Manager]],Sales_Teams[Manager],Sales_Teams[Regional_Office])</f>
        <v>Central</v>
      </c>
      <c r="E8498" t="s">
        <v>55</v>
      </c>
      <c r="G8498" t="str">
        <f>IFERROR(_xlfn.XLOOKUP(Sales_Pipeline[[#This Row],[Account]],Accounts!$A$2:$A$86,Accounts!$F$2:$F$86),"")</f>
        <v/>
      </c>
      <c r="H8498" t="s">
        <v>8449</v>
      </c>
      <c r="K8498" s="8" t="str">
        <f>IF(Sales_Pipeline[[#This Row],[Close_Date]]="","",TEXT(Sales_Pipeline[[#This Row],[Close_Date]],"ddd"))</f>
        <v/>
      </c>
      <c r="L8498" s="8" t="str">
        <f>IF(Sales_Pipeline[[#This Row],[Close_Date]]="","",TEXT(Sales_Pipeline[[#This Row],[Close_Date]],"mmm"))</f>
        <v/>
      </c>
      <c r="M8498" s="8" t="str">
        <f>IF(Sales_Pipeline[[#This Row],[Close_Date]]="","","Q"&amp;ROUNDUP(MONTH(Sales_Pipeline[[#This Row],[Close_Date]])/3,0))</f>
        <v/>
      </c>
      <c r="N8498" s="2" t="str" cm="1">
        <f t="array" ref="N8498">IFERROR(_xlfn.IFS(Sales_Pipeline[[#This Row],[Deal_Stage]]="Won",_xlfn.XLOOKUP(Sales_Pipeline[[#This Row],[Product]],Products!$A$2:$A$8,Products!$C$2:$C$8),Sales_Pipeline[[#This Row],[Deal_Stage]]="Lost",_xlfn.XLOOKUP(Sales_Pipeline[[#This Row],[Product]],Products!$A$2:$A$8,Products!$C$2:$C$8)),"")</f>
        <v/>
      </c>
      <c r="O8498" s="2">
        <v>0</v>
      </c>
    </row>
    <row r="8499" spans="1:15" x14ac:dyDescent="0.3">
      <c r="A8499" t="s">
        <v>8646</v>
      </c>
      <c r="B8499" t="s">
        <v>13</v>
      </c>
      <c r="C8499" t="str">
        <f>_xlfn.XLOOKUP(Sales_Pipeline[[#This Row],[Sales_Agent]],Sales_Teams[Sales_Agent],Sales_Teams[Manager])</f>
        <v>Melvin Marxen</v>
      </c>
      <c r="D8499" t="str">
        <f>_xlfn.XLOOKUP(Sales_Pipeline[[#This Row],[Manager]],Sales_Teams[Manager],Sales_Teams[Regional_Office])</f>
        <v>Central</v>
      </c>
      <c r="E8499" t="s">
        <v>55</v>
      </c>
      <c r="G8499" t="str">
        <f>IFERROR(_xlfn.XLOOKUP(Sales_Pipeline[[#This Row],[Account]],Accounts!$A$2:$A$86,Accounts!$F$2:$F$86),"")</f>
        <v/>
      </c>
      <c r="H8499" t="s">
        <v>8449</v>
      </c>
      <c r="K8499" s="8" t="str">
        <f>IF(Sales_Pipeline[[#This Row],[Close_Date]]="","",TEXT(Sales_Pipeline[[#This Row],[Close_Date]],"ddd"))</f>
        <v/>
      </c>
      <c r="L8499" s="8" t="str">
        <f>IF(Sales_Pipeline[[#This Row],[Close_Date]]="","",TEXT(Sales_Pipeline[[#This Row],[Close_Date]],"mmm"))</f>
        <v/>
      </c>
      <c r="M8499" s="8" t="str">
        <f>IF(Sales_Pipeline[[#This Row],[Close_Date]]="","","Q"&amp;ROUNDUP(MONTH(Sales_Pipeline[[#This Row],[Close_Date]])/3,0))</f>
        <v/>
      </c>
      <c r="N8499" s="2" t="str" cm="1">
        <f t="array" ref="N8499">IFERROR(_xlfn.IFS(Sales_Pipeline[[#This Row],[Deal_Stage]]="Won",_xlfn.XLOOKUP(Sales_Pipeline[[#This Row],[Product]],Products!$A$2:$A$8,Products!$C$2:$C$8),Sales_Pipeline[[#This Row],[Deal_Stage]]="Lost",_xlfn.XLOOKUP(Sales_Pipeline[[#This Row],[Product]],Products!$A$2:$A$8,Products!$C$2:$C$8)),"")</f>
        <v/>
      </c>
      <c r="O8499" s="2">
        <v>0</v>
      </c>
    </row>
    <row r="8500" spans="1:15" x14ac:dyDescent="0.3">
      <c r="A8500" t="s">
        <v>8647</v>
      </c>
      <c r="B8500" t="s">
        <v>13</v>
      </c>
      <c r="C8500" t="str">
        <f>_xlfn.XLOOKUP(Sales_Pipeline[[#This Row],[Sales_Agent]],Sales_Teams[Sales_Agent],Sales_Teams[Manager])</f>
        <v>Melvin Marxen</v>
      </c>
      <c r="D8500" t="str">
        <f>_xlfn.XLOOKUP(Sales_Pipeline[[#This Row],[Manager]],Sales_Teams[Manager],Sales_Teams[Regional_Office])</f>
        <v>Central</v>
      </c>
      <c r="E8500" t="s">
        <v>55</v>
      </c>
      <c r="G8500" t="str">
        <f>IFERROR(_xlfn.XLOOKUP(Sales_Pipeline[[#This Row],[Account]],Accounts!$A$2:$A$86,Accounts!$F$2:$F$86),"")</f>
        <v/>
      </c>
      <c r="H8500" t="s">
        <v>8449</v>
      </c>
      <c r="K8500" s="8" t="str">
        <f>IF(Sales_Pipeline[[#This Row],[Close_Date]]="","",TEXT(Sales_Pipeline[[#This Row],[Close_Date]],"ddd"))</f>
        <v/>
      </c>
      <c r="L8500" s="8" t="str">
        <f>IF(Sales_Pipeline[[#This Row],[Close_Date]]="","",TEXT(Sales_Pipeline[[#This Row],[Close_Date]],"mmm"))</f>
        <v/>
      </c>
      <c r="M8500" s="8" t="str">
        <f>IF(Sales_Pipeline[[#This Row],[Close_Date]]="","","Q"&amp;ROUNDUP(MONTH(Sales_Pipeline[[#This Row],[Close_Date]])/3,0))</f>
        <v/>
      </c>
      <c r="N8500" s="2" t="str" cm="1">
        <f t="array" ref="N8500">IFERROR(_xlfn.IFS(Sales_Pipeline[[#This Row],[Deal_Stage]]="Won",_xlfn.XLOOKUP(Sales_Pipeline[[#This Row],[Product]],Products!$A$2:$A$8,Products!$C$2:$C$8),Sales_Pipeline[[#This Row],[Deal_Stage]]="Lost",_xlfn.XLOOKUP(Sales_Pipeline[[#This Row],[Product]],Products!$A$2:$A$8,Products!$C$2:$C$8)),"")</f>
        <v/>
      </c>
      <c r="O8500" s="2">
        <v>0</v>
      </c>
    </row>
    <row r="8501" spans="1:15" x14ac:dyDescent="0.3">
      <c r="A8501" t="s">
        <v>8648</v>
      </c>
      <c r="B8501" t="s">
        <v>13</v>
      </c>
      <c r="C8501" t="str">
        <f>_xlfn.XLOOKUP(Sales_Pipeline[[#This Row],[Sales_Agent]],Sales_Teams[Sales_Agent],Sales_Teams[Manager])</f>
        <v>Melvin Marxen</v>
      </c>
      <c r="D8501" t="str">
        <f>_xlfn.XLOOKUP(Sales_Pipeline[[#This Row],[Manager]],Sales_Teams[Manager],Sales_Teams[Regional_Office])</f>
        <v>Central</v>
      </c>
      <c r="E8501" t="s">
        <v>55</v>
      </c>
      <c r="G8501" t="str">
        <f>IFERROR(_xlfn.XLOOKUP(Sales_Pipeline[[#This Row],[Account]],Accounts!$A$2:$A$86,Accounts!$F$2:$F$86),"")</f>
        <v/>
      </c>
      <c r="H8501" t="s">
        <v>8449</v>
      </c>
      <c r="K8501" s="8" t="str">
        <f>IF(Sales_Pipeline[[#This Row],[Close_Date]]="","",TEXT(Sales_Pipeline[[#This Row],[Close_Date]],"ddd"))</f>
        <v/>
      </c>
      <c r="L8501" s="8" t="str">
        <f>IF(Sales_Pipeline[[#This Row],[Close_Date]]="","",TEXT(Sales_Pipeline[[#This Row],[Close_Date]],"mmm"))</f>
        <v/>
      </c>
      <c r="M8501" s="8" t="str">
        <f>IF(Sales_Pipeline[[#This Row],[Close_Date]]="","","Q"&amp;ROUNDUP(MONTH(Sales_Pipeline[[#This Row],[Close_Date]])/3,0))</f>
        <v/>
      </c>
      <c r="N8501" s="2" t="str" cm="1">
        <f t="array" ref="N8501">IFERROR(_xlfn.IFS(Sales_Pipeline[[#This Row],[Deal_Stage]]="Won",_xlfn.XLOOKUP(Sales_Pipeline[[#This Row],[Product]],Products!$A$2:$A$8,Products!$C$2:$C$8),Sales_Pipeline[[#This Row],[Deal_Stage]]="Lost",_xlfn.XLOOKUP(Sales_Pipeline[[#This Row],[Product]],Products!$A$2:$A$8,Products!$C$2:$C$8)),"")</f>
        <v/>
      </c>
      <c r="O8501" s="2">
        <v>0</v>
      </c>
    </row>
    <row r="8502" spans="1:15" x14ac:dyDescent="0.3">
      <c r="A8502" t="s">
        <v>8649</v>
      </c>
      <c r="B8502" t="s">
        <v>13</v>
      </c>
      <c r="C8502" t="str">
        <f>_xlfn.XLOOKUP(Sales_Pipeline[[#This Row],[Sales_Agent]],Sales_Teams[Sales_Agent],Sales_Teams[Manager])</f>
        <v>Melvin Marxen</v>
      </c>
      <c r="D8502" t="str">
        <f>_xlfn.XLOOKUP(Sales_Pipeline[[#This Row],[Manager]],Sales_Teams[Manager],Sales_Teams[Regional_Office])</f>
        <v>Central</v>
      </c>
      <c r="E8502" t="s">
        <v>55</v>
      </c>
      <c r="G8502" t="str">
        <f>IFERROR(_xlfn.XLOOKUP(Sales_Pipeline[[#This Row],[Account]],Accounts!$A$2:$A$86,Accounts!$F$2:$F$86),"")</f>
        <v/>
      </c>
      <c r="H8502" t="s">
        <v>8449</v>
      </c>
      <c r="K8502" s="8" t="str">
        <f>IF(Sales_Pipeline[[#This Row],[Close_Date]]="","",TEXT(Sales_Pipeline[[#This Row],[Close_Date]],"ddd"))</f>
        <v/>
      </c>
      <c r="L8502" s="8" t="str">
        <f>IF(Sales_Pipeline[[#This Row],[Close_Date]]="","",TEXT(Sales_Pipeline[[#This Row],[Close_Date]],"mmm"))</f>
        <v/>
      </c>
      <c r="M8502" s="8" t="str">
        <f>IF(Sales_Pipeline[[#This Row],[Close_Date]]="","","Q"&amp;ROUNDUP(MONTH(Sales_Pipeline[[#This Row],[Close_Date]])/3,0))</f>
        <v/>
      </c>
      <c r="N8502" s="2" t="str" cm="1">
        <f t="array" ref="N8502">IFERROR(_xlfn.IFS(Sales_Pipeline[[#This Row],[Deal_Stage]]="Won",_xlfn.XLOOKUP(Sales_Pipeline[[#This Row],[Product]],Products!$A$2:$A$8,Products!$C$2:$C$8),Sales_Pipeline[[#This Row],[Deal_Stage]]="Lost",_xlfn.XLOOKUP(Sales_Pipeline[[#This Row],[Product]],Products!$A$2:$A$8,Products!$C$2:$C$8)),"")</f>
        <v/>
      </c>
      <c r="O8502" s="2">
        <v>0</v>
      </c>
    </row>
    <row r="8503" spans="1:15" x14ac:dyDescent="0.3">
      <c r="A8503" t="s">
        <v>8650</v>
      </c>
      <c r="B8503" t="s">
        <v>13</v>
      </c>
      <c r="C8503" t="str">
        <f>_xlfn.XLOOKUP(Sales_Pipeline[[#This Row],[Sales_Agent]],Sales_Teams[Sales_Agent],Sales_Teams[Manager])</f>
        <v>Melvin Marxen</v>
      </c>
      <c r="D8503" t="str">
        <f>_xlfn.XLOOKUP(Sales_Pipeline[[#This Row],[Manager]],Sales_Teams[Manager],Sales_Teams[Regional_Office])</f>
        <v>Central</v>
      </c>
      <c r="E8503" t="s">
        <v>55</v>
      </c>
      <c r="G8503" t="str">
        <f>IFERROR(_xlfn.XLOOKUP(Sales_Pipeline[[#This Row],[Account]],Accounts!$A$2:$A$86,Accounts!$F$2:$F$86),"")</f>
        <v/>
      </c>
      <c r="H8503" t="s">
        <v>8449</v>
      </c>
      <c r="K8503" s="8" t="str">
        <f>IF(Sales_Pipeline[[#This Row],[Close_Date]]="","",TEXT(Sales_Pipeline[[#This Row],[Close_Date]],"ddd"))</f>
        <v/>
      </c>
      <c r="L8503" s="8" t="str">
        <f>IF(Sales_Pipeline[[#This Row],[Close_Date]]="","",TEXT(Sales_Pipeline[[#This Row],[Close_Date]],"mmm"))</f>
        <v/>
      </c>
      <c r="M8503" s="8" t="str">
        <f>IF(Sales_Pipeline[[#This Row],[Close_Date]]="","","Q"&amp;ROUNDUP(MONTH(Sales_Pipeline[[#This Row],[Close_Date]])/3,0))</f>
        <v/>
      </c>
      <c r="N8503" s="2" t="str" cm="1">
        <f t="array" ref="N8503">IFERROR(_xlfn.IFS(Sales_Pipeline[[#This Row],[Deal_Stage]]="Won",_xlfn.XLOOKUP(Sales_Pipeline[[#This Row],[Product]],Products!$A$2:$A$8,Products!$C$2:$C$8),Sales_Pipeline[[#This Row],[Deal_Stage]]="Lost",_xlfn.XLOOKUP(Sales_Pipeline[[#This Row],[Product]],Products!$A$2:$A$8,Products!$C$2:$C$8)),"")</f>
        <v/>
      </c>
      <c r="O8503" s="2">
        <v>0</v>
      </c>
    </row>
    <row r="8504" spans="1:15" x14ac:dyDescent="0.3">
      <c r="A8504" t="s">
        <v>8651</v>
      </c>
      <c r="B8504" t="s">
        <v>13</v>
      </c>
      <c r="C8504" t="str">
        <f>_xlfn.XLOOKUP(Sales_Pipeline[[#This Row],[Sales_Agent]],Sales_Teams[Sales_Agent],Sales_Teams[Manager])</f>
        <v>Melvin Marxen</v>
      </c>
      <c r="D8504" t="str">
        <f>_xlfn.XLOOKUP(Sales_Pipeline[[#This Row],[Manager]],Sales_Teams[Manager],Sales_Teams[Regional_Office])</f>
        <v>Central</v>
      </c>
      <c r="E8504" t="s">
        <v>55</v>
      </c>
      <c r="G8504" t="str">
        <f>IFERROR(_xlfn.XLOOKUP(Sales_Pipeline[[#This Row],[Account]],Accounts!$A$2:$A$86,Accounts!$F$2:$F$86),"")</f>
        <v/>
      </c>
      <c r="H8504" t="s">
        <v>8449</v>
      </c>
      <c r="K8504" s="8" t="str">
        <f>IF(Sales_Pipeline[[#This Row],[Close_Date]]="","",TEXT(Sales_Pipeline[[#This Row],[Close_Date]],"ddd"))</f>
        <v/>
      </c>
      <c r="L8504" s="8" t="str">
        <f>IF(Sales_Pipeline[[#This Row],[Close_Date]]="","",TEXT(Sales_Pipeline[[#This Row],[Close_Date]],"mmm"))</f>
        <v/>
      </c>
      <c r="M8504" s="8" t="str">
        <f>IF(Sales_Pipeline[[#This Row],[Close_Date]]="","","Q"&amp;ROUNDUP(MONTH(Sales_Pipeline[[#This Row],[Close_Date]])/3,0))</f>
        <v/>
      </c>
      <c r="N8504" s="2" t="str" cm="1">
        <f t="array" ref="N8504">IFERROR(_xlfn.IFS(Sales_Pipeline[[#This Row],[Deal_Stage]]="Won",_xlfn.XLOOKUP(Sales_Pipeline[[#This Row],[Product]],Products!$A$2:$A$8,Products!$C$2:$C$8),Sales_Pipeline[[#This Row],[Deal_Stage]]="Lost",_xlfn.XLOOKUP(Sales_Pipeline[[#This Row],[Product]],Products!$A$2:$A$8,Products!$C$2:$C$8)),"")</f>
        <v/>
      </c>
      <c r="O8504" s="2">
        <v>0</v>
      </c>
    </row>
    <row r="8505" spans="1:15" x14ac:dyDescent="0.3">
      <c r="A8505" t="s">
        <v>8652</v>
      </c>
      <c r="B8505" t="s">
        <v>13</v>
      </c>
      <c r="C8505" t="str">
        <f>_xlfn.XLOOKUP(Sales_Pipeline[[#This Row],[Sales_Agent]],Sales_Teams[Sales_Agent],Sales_Teams[Manager])</f>
        <v>Melvin Marxen</v>
      </c>
      <c r="D8505" t="str">
        <f>_xlfn.XLOOKUP(Sales_Pipeline[[#This Row],[Manager]],Sales_Teams[Manager],Sales_Teams[Regional_Office])</f>
        <v>Central</v>
      </c>
      <c r="E8505" t="s">
        <v>84</v>
      </c>
      <c r="F8505" t="s">
        <v>173</v>
      </c>
      <c r="G8505" t="str">
        <f>IFERROR(_xlfn.XLOOKUP(Sales_Pipeline[[#This Row],[Account]],Accounts!$A$2:$A$86,Accounts!$F$2:$F$86),"")</f>
        <v>United States</v>
      </c>
      <c r="H8505" t="s">
        <v>8449</v>
      </c>
      <c r="K8505" s="8" t="str">
        <f>IF(Sales_Pipeline[[#This Row],[Close_Date]]="","",TEXT(Sales_Pipeline[[#This Row],[Close_Date]],"ddd"))</f>
        <v/>
      </c>
      <c r="L8505" s="8" t="str">
        <f>IF(Sales_Pipeline[[#This Row],[Close_Date]]="","",TEXT(Sales_Pipeline[[#This Row],[Close_Date]],"mmm"))</f>
        <v/>
      </c>
      <c r="M8505" s="8" t="str">
        <f>IF(Sales_Pipeline[[#This Row],[Close_Date]]="","","Q"&amp;ROUNDUP(MONTH(Sales_Pipeline[[#This Row],[Close_Date]])/3,0))</f>
        <v/>
      </c>
      <c r="N8505" s="2" t="str" cm="1">
        <f t="array" ref="N8505">IFERROR(_xlfn.IFS(Sales_Pipeline[[#This Row],[Deal_Stage]]="Won",_xlfn.XLOOKUP(Sales_Pipeline[[#This Row],[Product]],Products!$A$2:$A$8,Products!$C$2:$C$8),Sales_Pipeline[[#This Row],[Deal_Stage]]="Lost",_xlfn.XLOOKUP(Sales_Pipeline[[#This Row],[Product]],Products!$A$2:$A$8,Products!$C$2:$C$8)),"")</f>
        <v/>
      </c>
      <c r="O8505" s="2">
        <v>0</v>
      </c>
    </row>
    <row r="8506" spans="1:15" x14ac:dyDescent="0.3">
      <c r="A8506" t="s">
        <v>8653</v>
      </c>
      <c r="B8506" t="s">
        <v>13</v>
      </c>
      <c r="C8506" t="str">
        <f>_xlfn.XLOOKUP(Sales_Pipeline[[#This Row],[Sales_Agent]],Sales_Teams[Sales_Agent],Sales_Teams[Manager])</f>
        <v>Melvin Marxen</v>
      </c>
      <c r="D8506" t="str">
        <f>_xlfn.XLOOKUP(Sales_Pipeline[[#This Row],[Manager]],Sales_Teams[Manager],Sales_Teams[Regional_Office])</f>
        <v>Central</v>
      </c>
      <c r="E8506" t="s">
        <v>84</v>
      </c>
      <c r="F8506" t="s">
        <v>231</v>
      </c>
      <c r="G8506" t="str">
        <f>IFERROR(_xlfn.XLOOKUP(Sales_Pipeline[[#This Row],[Account]],Accounts!$A$2:$A$86,Accounts!$F$2:$F$86),"")</f>
        <v>United States</v>
      </c>
      <c r="H8506" t="s">
        <v>8449</v>
      </c>
      <c r="K8506" s="8" t="str">
        <f>IF(Sales_Pipeline[[#This Row],[Close_Date]]="","",TEXT(Sales_Pipeline[[#This Row],[Close_Date]],"ddd"))</f>
        <v/>
      </c>
      <c r="L8506" s="8" t="str">
        <f>IF(Sales_Pipeline[[#This Row],[Close_Date]]="","",TEXT(Sales_Pipeline[[#This Row],[Close_Date]],"mmm"))</f>
        <v/>
      </c>
      <c r="M8506" s="8" t="str">
        <f>IF(Sales_Pipeline[[#This Row],[Close_Date]]="","","Q"&amp;ROUNDUP(MONTH(Sales_Pipeline[[#This Row],[Close_Date]])/3,0))</f>
        <v/>
      </c>
      <c r="N8506" s="2" t="str" cm="1">
        <f t="array" ref="N8506">IFERROR(_xlfn.IFS(Sales_Pipeline[[#This Row],[Deal_Stage]]="Won",_xlfn.XLOOKUP(Sales_Pipeline[[#This Row],[Product]],Products!$A$2:$A$8,Products!$C$2:$C$8),Sales_Pipeline[[#This Row],[Deal_Stage]]="Lost",_xlfn.XLOOKUP(Sales_Pipeline[[#This Row],[Product]],Products!$A$2:$A$8,Products!$C$2:$C$8)),"")</f>
        <v/>
      </c>
      <c r="O8506" s="2">
        <v>0</v>
      </c>
    </row>
    <row r="8507" spans="1:15" x14ac:dyDescent="0.3">
      <c r="A8507" t="s">
        <v>8654</v>
      </c>
      <c r="B8507" t="s">
        <v>13</v>
      </c>
      <c r="C8507" t="str">
        <f>_xlfn.XLOOKUP(Sales_Pipeline[[#This Row],[Sales_Agent]],Sales_Teams[Sales_Agent],Sales_Teams[Manager])</f>
        <v>Melvin Marxen</v>
      </c>
      <c r="D8507" t="str">
        <f>_xlfn.XLOOKUP(Sales_Pipeline[[#This Row],[Manager]],Sales_Teams[Manager],Sales_Teams[Regional_Office])</f>
        <v>Central</v>
      </c>
      <c r="E8507" t="s">
        <v>84</v>
      </c>
      <c r="F8507" t="s">
        <v>103</v>
      </c>
      <c r="G8507" t="str">
        <f>IFERROR(_xlfn.XLOOKUP(Sales_Pipeline[[#This Row],[Account]],Accounts!$A$2:$A$86,Accounts!$F$2:$F$86),"")</f>
        <v>United States</v>
      </c>
      <c r="H8507" t="s">
        <v>8449</v>
      </c>
      <c r="K8507" s="8" t="str">
        <f>IF(Sales_Pipeline[[#This Row],[Close_Date]]="","",TEXT(Sales_Pipeline[[#This Row],[Close_Date]],"ddd"))</f>
        <v/>
      </c>
      <c r="L8507" s="8" t="str">
        <f>IF(Sales_Pipeline[[#This Row],[Close_Date]]="","",TEXT(Sales_Pipeline[[#This Row],[Close_Date]],"mmm"))</f>
        <v/>
      </c>
      <c r="M8507" s="8" t="str">
        <f>IF(Sales_Pipeline[[#This Row],[Close_Date]]="","","Q"&amp;ROUNDUP(MONTH(Sales_Pipeline[[#This Row],[Close_Date]])/3,0))</f>
        <v/>
      </c>
      <c r="N8507" s="2" t="str" cm="1">
        <f t="array" ref="N8507">IFERROR(_xlfn.IFS(Sales_Pipeline[[#This Row],[Deal_Stage]]="Won",_xlfn.XLOOKUP(Sales_Pipeline[[#This Row],[Product]],Products!$A$2:$A$8,Products!$C$2:$C$8),Sales_Pipeline[[#This Row],[Deal_Stage]]="Lost",_xlfn.XLOOKUP(Sales_Pipeline[[#This Row],[Product]],Products!$A$2:$A$8,Products!$C$2:$C$8)),"")</f>
        <v/>
      </c>
      <c r="O8507" s="2">
        <v>0</v>
      </c>
    </row>
    <row r="8508" spans="1:15" x14ac:dyDescent="0.3">
      <c r="A8508" t="s">
        <v>8655</v>
      </c>
      <c r="B8508" t="s">
        <v>13</v>
      </c>
      <c r="C8508" t="str">
        <f>_xlfn.XLOOKUP(Sales_Pipeline[[#This Row],[Sales_Agent]],Sales_Teams[Sales_Agent],Sales_Teams[Manager])</f>
        <v>Melvin Marxen</v>
      </c>
      <c r="D8508" t="str">
        <f>_xlfn.XLOOKUP(Sales_Pipeline[[#This Row],[Manager]],Sales_Teams[Manager],Sales_Teams[Regional_Office])</f>
        <v>Central</v>
      </c>
      <c r="E8508" t="s">
        <v>84</v>
      </c>
      <c r="G8508" t="str">
        <f>IFERROR(_xlfn.XLOOKUP(Sales_Pipeline[[#This Row],[Account]],Accounts!$A$2:$A$86,Accounts!$F$2:$F$86),"")</f>
        <v/>
      </c>
      <c r="H8508" t="s">
        <v>8449</v>
      </c>
      <c r="K8508" s="8" t="str">
        <f>IF(Sales_Pipeline[[#This Row],[Close_Date]]="","",TEXT(Sales_Pipeline[[#This Row],[Close_Date]],"ddd"))</f>
        <v/>
      </c>
      <c r="L8508" s="8" t="str">
        <f>IF(Sales_Pipeline[[#This Row],[Close_Date]]="","",TEXT(Sales_Pipeline[[#This Row],[Close_Date]],"mmm"))</f>
        <v/>
      </c>
      <c r="M8508" s="8" t="str">
        <f>IF(Sales_Pipeline[[#This Row],[Close_Date]]="","","Q"&amp;ROUNDUP(MONTH(Sales_Pipeline[[#This Row],[Close_Date]])/3,0))</f>
        <v/>
      </c>
      <c r="N8508" s="2" t="str" cm="1">
        <f t="array" ref="N8508">IFERROR(_xlfn.IFS(Sales_Pipeline[[#This Row],[Deal_Stage]]="Won",_xlfn.XLOOKUP(Sales_Pipeline[[#This Row],[Product]],Products!$A$2:$A$8,Products!$C$2:$C$8),Sales_Pipeline[[#This Row],[Deal_Stage]]="Lost",_xlfn.XLOOKUP(Sales_Pipeline[[#This Row],[Product]],Products!$A$2:$A$8,Products!$C$2:$C$8)),"")</f>
        <v/>
      </c>
      <c r="O8508" s="2">
        <v>0</v>
      </c>
    </row>
    <row r="8509" spans="1:15" x14ac:dyDescent="0.3">
      <c r="A8509" t="s">
        <v>8656</v>
      </c>
      <c r="B8509" t="s">
        <v>13</v>
      </c>
      <c r="C8509" t="str">
        <f>_xlfn.XLOOKUP(Sales_Pipeline[[#This Row],[Sales_Agent]],Sales_Teams[Sales_Agent],Sales_Teams[Manager])</f>
        <v>Melvin Marxen</v>
      </c>
      <c r="D8509" t="str">
        <f>_xlfn.XLOOKUP(Sales_Pipeline[[#This Row],[Manager]],Sales_Teams[Manager],Sales_Teams[Regional_Office])</f>
        <v>Central</v>
      </c>
      <c r="E8509" t="s">
        <v>84</v>
      </c>
      <c r="G8509" t="str">
        <f>IFERROR(_xlfn.XLOOKUP(Sales_Pipeline[[#This Row],[Account]],Accounts!$A$2:$A$86,Accounts!$F$2:$F$86),"")</f>
        <v/>
      </c>
      <c r="H8509" t="s">
        <v>8449</v>
      </c>
      <c r="K8509" s="8" t="str">
        <f>IF(Sales_Pipeline[[#This Row],[Close_Date]]="","",TEXT(Sales_Pipeline[[#This Row],[Close_Date]],"ddd"))</f>
        <v/>
      </c>
      <c r="L8509" s="8" t="str">
        <f>IF(Sales_Pipeline[[#This Row],[Close_Date]]="","",TEXT(Sales_Pipeline[[#This Row],[Close_Date]],"mmm"))</f>
        <v/>
      </c>
      <c r="M8509" s="8" t="str">
        <f>IF(Sales_Pipeline[[#This Row],[Close_Date]]="","","Q"&amp;ROUNDUP(MONTH(Sales_Pipeline[[#This Row],[Close_Date]])/3,0))</f>
        <v/>
      </c>
      <c r="N8509" s="2" t="str" cm="1">
        <f t="array" ref="N8509">IFERROR(_xlfn.IFS(Sales_Pipeline[[#This Row],[Deal_Stage]]="Won",_xlfn.XLOOKUP(Sales_Pipeline[[#This Row],[Product]],Products!$A$2:$A$8,Products!$C$2:$C$8),Sales_Pipeline[[#This Row],[Deal_Stage]]="Lost",_xlfn.XLOOKUP(Sales_Pipeline[[#This Row],[Product]],Products!$A$2:$A$8,Products!$C$2:$C$8)),"")</f>
        <v/>
      </c>
      <c r="O8509" s="2">
        <v>0</v>
      </c>
    </row>
    <row r="8510" spans="1:15" x14ac:dyDescent="0.3">
      <c r="A8510" t="s">
        <v>8657</v>
      </c>
      <c r="B8510" t="s">
        <v>13</v>
      </c>
      <c r="C8510" t="str">
        <f>_xlfn.XLOOKUP(Sales_Pipeline[[#This Row],[Sales_Agent]],Sales_Teams[Sales_Agent],Sales_Teams[Manager])</f>
        <v>Melvin Marxen</v>
      </c>
      <c r="D8510" t="str">
        <f>_xlfn.XLOOKUP(Sales_Pipeline[[#This Row],[Manager]],Sales_Teams[Manager],Sales_Teams[Regional_Office])</f>
        <v>Central</v>
      </c>
      <c r="E8510" t="s">
        <v>84</v>
      </c>
      <c r="G8510" t="str">
        <f>IFERROR(_xlfn.XLOOKUP(Sales_Pipeline[[#This Row],[Account]],Accounts!$A$2:$A$86,Accounts!$F$2:$F$86),"")</f>
        <v/>
      </c>
      <c r="H8510" t="s">
        <v>8449</v>
      </c>
      <c r="K8510" s="8" t="str">
        <f>IF(Sales_Pipeline[[#This Row],[Close_Date]]="","",TEXT(Sales_Pipeline[[#This Row],[Close_Date]],"ddd"))</f>
        <v/>
      </c>
      <c r="L8510" s="8" t="str">
        <f>IF(Sales_Pipeline[[#This Row],[Close_Date]]="","",TEXT(Sales_Pipeline[[#This Row],[Close_Date]],"mmm"))</f>
        <v/>
      </c>
      <c r="M8510" s="8" t="str">
        <f>IF(Sales_Pipeline[[#This Row],[Close_Date]]="","","Q"&amp;ROUNDUP(MONTH(Sales_Pipeline[[#This Row],[Close_Date]])/3,0))</f>
        <v/>
      </c>
      <c r="N8510" s="2" t="str" cm="1">
        <f t="array" ref="N8510">IFERROR(_xlfn.IFS(Sales_Pipeline[[#This Row],[Deal_Stage]]="Won",_xlfn.XLOOKUP(Sales_Pipeline[[#This Row],[Product]],Products!$A$2:$A$8,Products!$C$2:$C$8),Sales_Pipeline[[#This Row],[Deal_Stage]]="Lost",_xlfn.XLOOKUP(Sales_Pipeline[[#This Row],[Product]],Products!$A$2:$A$8,Products!$C$2:$C$8)),"")</f>
        <v/>
      </c>
      <c r="O8510" s="2">
        <v>0</v>
      </c>
    </row>
    <row r="8511" spans="1:15" x14ac:dyDescent="0.3">
      <c r="A8511" t="s">
        <v>8658</v>
      </c>
      <c r="B8511" t="s">
        <v>13</v>
      </c>
      <c r="C8511" t="str">
        <f>_xlfn.XLOOKUP(Sales_Pipeline[[#This Row],[Sales_Agent]],Sales_Teams[Sales_Agent],Sales_Teams[Manager])</f>
        <v>Melvin Marxen</v>
      </c>
      <c r="D8511" t="str">
        <f>_xlfn.XLOOKUP(Sales_Pipeline[[#This Row],[Manager]],Sales_Teams[Manager],Sales_Teams[Regional_Office])</f>
        <v>Central</v>
      </c>
      <c r="E8511" t="s">
        <v>84</v>
      </c>
      <c r="G8511" t="str">
        <f>IFERROR(_xlfn.XLOOKUP(Sales_Pipeline[[#This Row],[Account]],Accounts!$A$2:$A$86,Accounts!$F$2:$F$86),"")</f>
        <v/>
      </c>
      <c r="H8511" t="s">
        <v>8449</v>
      </c>
      <c r="K8511" s="8" t="str">
        <f>IF(Sales_Pipeline[[#This Row],[Close_Date]]="","",TEXT(Sales_Pipeline[[#This Row],[Close_Date]],"ddd"))</f>
        <v/>
      </c>
      <c r="L8511" s="8" t="str">
        <f>IF(Sales_Pipeline[[#This Row],[Close_Date]]="","",TEXT(Sales_Pipeline[[#This Row],[Close_Date]],"mmm"))</f>
        <v/>
      </c>
      <c r="M8511" s="8" t="str">
        <f>IF(Sales_Pipeline[[#This Row],[Close_Date]]="","","Q"&amp;ROUNDUP(MONTH(Sales_Pipeline[[#This Row],[Close_Date]])/3,0))</f>
        <v/>
      </c>
      <c r="N8511" s="2" t="str" cm="1">
        <f t="array" ref="N8511">IFERROR(_xlfn.IFS(Sales_Pipeline[[#This Row],[Deal_Stage]]="Won",_xlfn.XLOOKUP(Sales_Pipeline[[#This Row],[Product]],Products!$A$2:$A$8,Products!$C$2:$C$8),Sales_Pipeline[[#This Row],[Deal_Stage]]="Lost",_xlfn.XLOOKUP(Sales_Pipeline[[#This Row],[Product]],Products!$A$2:$A$8,Products!$C$2:$C$8)),"")</f>
        <v/>
      </c>
      <c r="O8511" s="2">
        <v>0</v>
      </c>
    </row>
    <row r="8512" spans="1:15" x14ac:dyDescent="0.3">
      <c r="A8512" t="s">
        <v>8659</v>
      </c>
      <c r="B8512" t="s">
        <v>13</v>
      </c>
      <c r="C8512" t="str">
        <f>_xlfn.XLOOKUP(Sales_Pipeline[[#This Row],[Sales_Agent]],Sales_Teams[Sales_Agent],Sales_Teams[Manager])</f>
        <v>Melvin Marxen</v>
      </c>
      <c r="D8512" t="str">
        <f>_xlfn.XLOOKUP(Sales_Pipeline[[#This Row],[Manager]],Sales_Teams[Manager],Sales_Teams[Regional_Office])</f>
        <v>Central</v>
      </c>
      <c r="E8512" t="s">
        <v>84</v>
      </c>
      <c r="G8512" t="str">
        <f>IFERROR(_xlfn.XLOOKUP(Sales_Pipeline[[#This Row],[Account]],Accounts!$A$2:$A$86,Accounts!$F$2:$F$86),"")</f>
        <v/>
      </c>
      <c r="H8512" t="s">
        <v>8449</v>
      </c>
      <c r="K8512" s="8" t="str">
        <f>IF(Sales_Pipeline[[#This Row],[Close_Date]]="","",TEXT(Sales_Pipeline[[#This Row],[Close_Date]],"ddd"))</f>
        <v/>
      </c>
      <c r="L8512" s="8" t="str">
        <f>IF(Sales_Pipeline[[#This Row],[Close_Date]]="","",TEXT(Sales_Pipeline[[#This Row],[Close_Date]],"mmm"))</f>
        <v/>
      </c>
      <c r="M8512" s="8" t="str">
        <f>IF(Sales_Pipeline[[#This Row],[Close_Date]]="","","Q"&amp;ROUNDUP(MONTH(Sales_Pipeline[[#This Row],[Close_Date]])/3,0))</f>
        <v/>
      </c>
      <c r="N8512" s="2" t="str" cm="1">
        <f t="array" ref="N8512">IFERROR(_xlfn.IFS(Sales_Pipeline[[#This Row],[Deal_Stage]]="Won",_xlfn.XLOOKUP(Sales_Pipeline[[#This Row],[Product]],Products!$A$2:$A$8,Products!$C$2:$C$8),Sales_Pipeline[[#This Row],[Deal_Stage]]="Lost",_xlfn.XLOOKUP(Sales_Pipeline[[#This Row],[Product]],Products!$A$2:$A$8,Products!$C$2:$C$8)),"")</f>
        <v/>
      </c>
      <c r="O8512" s="2">
        <v>0</v>
      </c>
    </row>
    <row r="8513" spans="1:15" x14ac:dyDescent="0.3">
      <c r="A8513" t="s">
        <v>8660</v>
      </c>
      <c r="B8513" t="s">
        <v>13</v>
      </c>
      <c r="C8513" t="str">
        <f>_xlfn.XLOOKUP(Sales_Pipeline[[#This Row],[Sales_Agent]],Sales_Teams[Sales_Agent],Sales_Teams[Manager])</f>
        <v>Melvin Marxen</v>
      </c>
      <c r="D8513" t="str">
        <f>_xlfn.XLOOKUP(Sales_Pipeline[[#This Row],[Manager]],Sales_Teams[Manager],Sales_Teams[Regional_Office])</f>
        <v>Central</v>
      </c>
      <c r="E8513" t="s">
        <v>84</v>
      </c>
      <c r="G8513" t="str">
        <f>IFERROR(_xlfn.XLOOKUP(Sales_Pipeline[[#This Row],[Account]],Accounts!$A$2:$A$86,Accounts!$F$2:$F$86),"")</f>
        <v/>
      </c>
      <c r="H8513" t="s">
        <v>8449</v>
      </c>
      <c r="K8513" s="8" t="str">
        <f>IF(Sales_Pipeline[[#This Row],[Close_Date]]="","",TEXT(Sales_Pipeline[[#This Row],[Close_Date]],"ddd"))</f>
        <v/>
      </c>
      <c r="L8513" s="8" t="str">
        <f>IF(Sales_Pipeline[[#This Row],[Close_Date]]="","",TEXT(Sales_Pipeline[[#This Row],[Close_Date]],"mmm"))</f>
        <v/>
      </c>
      <c r="M8513" s="8" t="str">
        <f>IF(Sales_Pipeline[[#This Row],[Close_Date]]="","","Q"&amp;ROUNDUP(MONTH(Sales_Pipeline[[#This Row],[Close_Date]])/3,0))</f>
        <v/>
      </c>
      <c r="N8513" s="2" t="str" cm="1">
        <f t="array" ref="N8513">IFERROR(_xlfn.IFS(Sales_Pipeline[[#This Row],[Deal_Stage]]="Won",_xlfn.XLOOKUP(Sales_Pipeline[[#This Row],[Product]],Products!$A$2:$A$8,Products!$C$2:$C$8),Sales_Pipeline[[#This Row],[Deal_Stage]]="Lost",_xlfn.XLOOKUP(Sales_Pipeline[[#This Row],[Product]],Products!$A$2:$A$8,Products!$C$2:$C$8)),"")</f>
        <v/>
      </c>
      <c r="O8513" s="2">
        <v>0</v>
      </c>
    </row>
    <row r="8514" spans="1:15" x14ac:dyDescent="0.3">
      <c r="A8514" t="s">
        <v>8661</v>
      </c>
      <c r="B8514" t="s">
        <v>13</v>
      </c>
      <c r="C8514" t="str">
        <f>_xlfn.XLOOKUP(Sales_Pipeline[[#This Row],[Sales_Agent]],Sales_Teams[Sales_Agent],Sales_Teams[Manager])</f>
        <v>Melvin Marxen</v>
      </c>
      <c r="D8514" t="str">
        <f>_xlfn.XLOOKUP(Sales_Pipeline[[#This Row],[Manager]],Sales_Teams[Manager],Sales_Teams[Regional_Office])</f>
        <v>Central</v>
      </c>
      <c r="E8514" t="s">
        <v>8953</v>
      </c>
      <c r="F8514" t="s">
        <v>79</v>
      </c>
      <c r="G8514" t="str">
        <f>IFERROR(_xlfn.XLOOKUP(Sales_Pipeline[[#This Row],[Account]],Accounts!$A$2:$A$86,Accounts!$F$2:$F$86),"")</f>
        <v>Philipines</v>
      </c>
      <c r="H8514" t="s">
        <v>8449</v>
      </c>
      <c r="K8514" s="8" t="str">
        <f>IF(Sales_Pipeline[[#This Row],[Close_Date]]="","",TEXT(Sales_Pipeline[[#This Row],[Close_Date]],"ddd"))</f>
        <v/>
      </c>
      <c r="L8514" s="8" t="str">
        <f>IF(Sales_Pipeline[[#This Row],[Close_Date]]="","",TEXT(Sales_Pipeline[[#This Row],[Close_Date]],"mmm"))</f>
        <v/>
      </c>
      <c r="M8514" s="8" t="str">
        <f>IF(Sales_Pipeline[[#This Row],[Close_Date]]="","","Q"&amp;ROUNDUP(MONTH(Sales_Pipeline[[#This Row],[Close_Date]])/3,0))</f>
        <v/>
      </c>
      <c r="N8514" s="2" t="str" cm="1">
        <f t="array" ref="N8514">IFERROR(_xlfn.IFS(Sales_Pipeline[[#This Row],[Deal_Stage]]="Won",_xlfn.XLOOKUP(Sales_Pipeline[[#This Row],[Product]],Products!$A$2:$A$8,Products!$C$2:$C$8),Sales_Pipeline[[#This Row],[Deal_Stage]]="Lost",_xlfn.XLOOKUP(Sales_Pipeline[[#This Row],[Product]],Products!$A$2:$A$8,Products!$C$2:$C$8)),"")</f>
        <v/>
      </c>
      <c r="O8514" s="2">
        <v>0</v>
      </c>
    </row>
    <row r="8515" spans="1:15" x14ac:dyDescent="0.3">
      <c r="A8515" t="s">
        <v>8662</v>
      </c>
      <c r="B8515" t="s">
        <v>13</v>
      </c>
      <c r="C8515" t="str">
        <f>_xlfn.XLOOKUP(Sales_Pipeline[[#This Row],[Sales_Agent]],Sales_Teams[Sales_Agent],Sales_Teams[Manager])</f>
        <v>Melvin Marxen</v>
      </c>
      <c r="D8515" t="str">
        <f>_xlfn.XLOOKUP(Sales_Pipeline[[#This Row],[Manager]],Sales_Teams[Manager],Sales_Teams[Regional_Office])</f>
        <v>Central</v>
      </c>
      <c r="E8515" t="s">
        <v>8953</v>
      </c>
      <c r="F8515" t="s">
        <v>81</v>
      </c>
      <c r="G8515" t="str">
        <f>IFERROR(_xlfn.XLOOKUP(Sales_Pipeline[[#This Row],[Account]],Accounts!$A$2:$A$86,Accounts!$F$2:$F$86),"")</f>
        <v>Italy</v>
      </c>
      <c r="H8515" t="s">
        <v>8449</v>
      </c>
      <c r="K8515" s="8" t="str">
        <f>IF(Sales_Pipeline[[#This Row],[Close_Date]]="","",TEXT(Sales_Pipeline[[#This Row],[Close_Date]],"ddd"))</f>
        <v/>
      </c>
      <c r="L8515" s="8" t="str">
        <f>IF(Sales_Pipeline[[#This Row],[Close_Date]]="","",TEXT(Sales_Pipeline[[#This Row],[Close_Date]],"mmm"))</f>
        <v/>
      </c>
      <c r="M8515" s="8" t="str">
        <f>IF(Sales_Pipeline[[#This Row],[Close_Date]]="","","Q"&amp;ROUNDUP(MONTH(Sales_Pipeline[[#This Row],[Close_Date]])/3,0))</f>
        <v/>
      </c>
      <c r="N8515" s="2" t="str" cm="1">
        <f t="array" ref="N8515">IFERROR(_xlfn.IFS(Sales_Pipeline[[#This Row],[Deal_Stage]]="Won",_xlfn.XLOOKUP(Sales_Pipeline[[#This Row],[Product]],Products!$A$2:$A$8,Products!$C$2:$C$8),Sales_Pipeline[[#This Row],[Deal_Stage]]="Lost",_xlfn.XLOOKUP(Sales_Pipeline[[#This Row],[Product]],Products!$A$2:$A$8,Products!$C$2:$C$8)),"")</f>
        <v/>
      </c>
      <c r="O8515" s="2">
        <v>0</v>
      </c>
    </row>
    <row r="8516" spans="1:15" x14ac:dyDescent="0.3">
      <c r="A8516" t="s">
        <v>8663</v>
      </c>
      <c r="B8516" t="s">
        <v>13</v>
      </c>
      <c r="C8516" t="str">
        <f>_xlfn.XLOOKUP(Sales_Pipeline[[#This Row],[Sales_Agent]],Sales_Teams[Sales_Agent],Sales_Teams[Manager])</f>
        <v>Melvin Marxen</v>
      </c>
      <c r="D8516" t="str">
        <f>_xlfn.XLOOKUP(Sales_Pipeline[[#This Row],[Manager]],Sales_Teams[Manager],Sales_Teams[Regional_Office])</f>
        <v>Central</v>
      </c>
      <c r="E8516" t="s">
        <v>8953</v>
      </c>
      <c r="F8516" t="s">
        <v>94</v>
      </c>
      <c r="G8516" t="str">
        <f>IFERROR(_xlfn.XLOOKUP(Sales_Pipeline[[#This Row],[Account]],Accounts!$A$2:$A$86,Accounts!$F$2:$F$86),"")</f>
        <v>United States</v>
      </c>
      <c r="H8516" t="s">
        <v>8449</v>
      </c>
      <c r="K8516" s="8" t="str">
        <f>IF(Sales_Pipeline[[#This Row],[Close_Date]]="","",TEXT(Sales_Pipeline[[#This Row],[Close_Date]],"ddd"))</f>
        <v/>
      </c>
      <c r="L8516" s="8" t="str">
        <f>IF(Sales_Pipeline[[#This Row],[Close_Date]]="","",TEXT(Sales_Pipeline[[#This Row],[Close_Date]],"mmm"))</f>
        <v/>
      </c>
      <c r="M8516" s="8" t="str">
        <f>IF(Sales_Pipeline[[#This Row],[Close_Date]]="","","Q"&amp;ROUNDUP(MONTH(Sales_Pipeline[[#This Row],[Close_Date]])/3,0))</f>
        <v/>
      </c>
      <c r="N8516" s="2" t="str" cm="1">
        <f t="array" ref="N8516">IFERROR(_xlfn.IFS(Sales_Pipeline[[#This Row],[Deal_Stage]]="Won",_xlfn.XLOOKUP(Sales_Pipeline[[#This Row],[Product]],Products!$A$2:$A$8,Products!$C$2:$C$8),Sales_Pipeline[[#This Row],[Deal_Stage]]="Lost",_xlfn.XLOOKUP(Sales_Pipeline[[#This Row],[Product]],Products!$A$2:$A$8,Products!$C$2:$C$8)),"")</f>
        <v/>
      </c>
      <c r="O8516" s="2">
        <v>0</v>
      </c>
    </row>
    <row r="8517" spans="1:15" x14ac:dyDescent="0.3">
      <c r="A8517" t="s">
        <v>8664</v>
      </c>
      <c r="B8517" t="s">
        <v>13</v>
      </c>
      <c r="C8517" t="str">
        <f>_xlfn.XLOOKUP(Sales_Pipeline[[#This Row],[Sales_Agent]],Sales_Teams[Sales_Agent],Sales_Teams[Manager])</f>
        <v>Melvin Marxen</v>
      </c>
      <c r="D8517" t="str">
        <f>_xlfn.XLOOKUP(Sales_Pipeline[[#This Row],[Manager]],Sales_Teams[Manager],Sales_Teams[Regional_Office])</f>
        <v>Central</v>
      </c>
      <c r="E8517" t="s">
        <v>8953</v>
      </c>
      <c r="G8517" t="str">
        <f>IFERROR(_xlfn.XLOOKUP(Sales_Pipeline[[#This Row],[Account]],Accounts!$A$2:$A$86,Accounts!$F$2:$F$86),"")</f>
        <v/>
      </c>
      <c r="H8517" t="s">
        <v>8449</v>
      </c>
      <c r="K8517" s="8" t="str">
        <f>IF(Sales_Pipeline[[#This Row],[Close_Date]]="","",TEXT(Sales_Pipeline[[#This Row],[Close_Date]],"ddd"))</f>
        <v/>
      </c>
      <c r="L8517" s="8" t="str">
        <f>IF(Sales_Pipeline[[#This Row],[Close_Date]]="","",TEXT(Sales_Pipeline[[#This Row],[Close_Date]],"mmm"))</f>
        <v/>
      </c>
      <c r="M8517" s="8" t="str">
        <f>IF(Sales_Pipeline[[#This Row],[Close_Date]]="","","Q"&amp;ROUNDUP(MONTH(Sales_Pipeline[[#This Row],[Close_Date]])/3,0))</f>
        <v/>
      </c>
      <c r="N8517" s="2" t="str" cm="1">
        <f t="array" ref="N8517">IFERROR(_xlfn.IFS(Sales_Pipeline[[#This Row],[Deal_Stage]]="Won",_xlfn.XLOOKUP(Sales_Pipeline[[#This Row],[Product]],Products!$A$2:$A$8,Products!$C$2:$C$8),Sales_Pipeline[[#This Row],[Deal_Stage]]="Lost",_xlfn.XLOOKUP(Sales_Pipeline[[#This Row],[Product]],Products!$A$2:$A$8,Products!$C$2:$C$8)),"")</f>
        <v/>
      </c>
      <c r="O8517" s="2">
        <v>0</v>
      </c>
    </row>
    <row r="8518" spans="1:15" x14ac:dyDescent="0.3">
      <c r="A8518" t="s">
        <v>8665</v>
      </c>
      <c r="B8518" t="s">
        <v>13</v>
      </c>
      <c r="C8518" t="str">
        <f>_xlfn.XLOOKUP(Sales_Pipeline[[#This Row],[Sales_Agent]],Sales_Teams[Sales_Agent],Sales_Teams[Manager])</f>
        <v>Melvin Marxen</v>
      </c>
      <c r="D8518" t="str">
        <f>_xlfn.XLOOKUP(Sales_Pipeline[[#This Row],[Manager]],Sales_Teams[Manager],Sales_Teams[Regional_Office])</f>
        <v>Central</v>
      </c>
      <c r="E8518" t="s">
        <v>8953</v>
      </c>
      <c r="G8518" t="str">
        <f>IFERROR(_xlfn.XLOOKUP(Sales_Pipeline[[#This Row],[Account]],Accounts!$A$2:$A$86,Accounts!$F$2:$F$86),"")</f>
        <v/>
      </c>
      <c r="H8518" t="s">
        <v>8449</v>
      </c>
      <c r="K8518" s="8" t="str">
        <f>IF(Sales_Pipeline[[#This Row],[Close_Date]]="","",TEXT(Sales_Pipeline[[#This Row],[Close_Date]],"ddd"))</f>
        <v/>
      </c>
      <c r="L8518" s="8" t="str">
        <f>IF(Sales_Pipeline[[#This Row],[Close_Date]]="","",TEXT(Sales_Pipeline[[#This Row],[Close_Date]],"mmm"))</f>
        <v/>
      </c>
      <c r="M8518" s="8" t="str">
        <f>IF(Sales_Pipeline[[#This Row],[Close_Date]]="","","Q"&amp;ROUNDUP(MONTH(Sales_Pipeline[[#This Row],[Close_Date]])/3,0))</f>
        <v/>
      </c>
      <c r="N8518" s="2" t="str" cm="1">
        <f t="array" ref="N8518">IFERROR(_xlfn.IFS(Sales_Pipeline[[#This Row],[Deal_Stage]]="Won",_xlfn.XLOOKUP(Sales_Pipeline[[#This Row],[Product]],Products!$A$2:$A$8,Products!$C$2:$C$8),Sales_Pipeline[[#This Row],[Deal_Stage]]="Lost",_xlfn.XLOOKUP(Sales_Pipeline[[#This Row],[Product]],Products!$A$2:$A$8,Products!$C$2:$C$8)),"")</f>
        <v/>
      </c>
      <c r="O8518" s="2">
        <v>0</v>
      </c>
    </row>
    <row r="8519" spans="1:15" x14ac:dyDescent="0.3">
      <c r="A8519" t="s">
        <v>8666</v>
      </c>
      <c r="B8519" t="s">
        <v>13</v>
      </c>
      <c r="C8519" t="str">
        <f>_xlfn.XLOOKUP(Sales_Pipeline[[#This Row],[Sales_Agent]],Sales_Teams[Sales_Agent],Sales_Teams[Manager])</f>
        <v>Melvin Marxen</v>
      </c>
      <c r="D8519" t="str">
        <f>_xlfn.XLOOKUP(Sales_Pipeline[[#This Row],[Manager]],Sales_Teams[Manager],Sales_Teams[Regional_Office])</f>
        <v>Central</v>
      </c>
      <c r="E8519" t="s">
        <v>8953</v>
      </c>
      <c r="G8519" t="str">
        <f>IFERROR(_xlfn.XLOOKUP(Sales_Pipeline[[#This Row],[Account]],Accounts!$A$2:$A$86,Accounts!$F$2:$F$86),"")</f>
        <v/>
      </c>
      <c r="H8519" t="s">
        <v>8449</v>
      </c>
      <c r="K8519" s="8" t="str">
        <f>IF(Sales_Pipeline[[#This Row],[Close_Date]]="","",TEXT(Sales_Pipeline[[#This Row],[Close_Date]],"ddd"))</f>
        <v/>
      </c>
      <c r="L8519" s="8" t="str">
        <f>IF(Sales_Pipeline[[#This Row],[Close_Date]]="","",TEXT(Sales_Pipeline[[#This Row],[Close_Date]],"mmm"))</f>
        <v/>
      </c>
      <c r="M8519" s="8" t="str">
        <f>IF(Sales_Pipeline[[#This Row],[Close_Date]]="","","Q"&amp;ROUNDUP(MONTH(Sales_Pipeline[[#This Row],[Close_Date]])/3,0))</f>
        <v/>
      </c>
      <c r="N8519" s="2" t="str" cm="1">
        <f t="array" ref="N8519">IFERROR(_xlfn.IFS(Sales_Pipeline[[#This Row],[Deal_Stage]]="Won",_xlfn.XLOOKUP(Sales_Pipeline[[#This Row],[Product]],Products!$A$2:$A$8,Products!$C$2:$C$8),Sales_Pipeline[[#This Row],[Deal_Stage]]="Lost",_xlfn.XLOOKUP(Sales_Pipeline[[#This Row],[Product]],Products!$A$2:$A$8,Products!$C$2:$C$8)),"")</f>
        <v/>
      </c>
      <c r="O8519" s="2">
        <v>0</v>
      </c>
    </row>
    <row r="8520" spans="1:15" x14ac:dyDescent="0.3">
      <c r="A8520" t="s">
        <v>8667</v>
      </c>
      <c r="B8520" t="s">
        <v>13</v>
      </c>
      <c r="C8520" t="str">
        <f>_xlfn.XLOOKUP(Sales_Pipeline[[#This Row],[Sales_Agent]],Sales_Teams[Sales_Agent],Sales_Teams[Manager])</f>
        <v>Melvin Marxen</v>
      </c>
      <c r="D8520" t="str">
        <f>_xlfn.XLOOKUP(Sales_Pipeline[[#This Row],[Manager]],Sales_Teams[Manager],Sales_Teams[Regional_Office])</f>
        <v>Central</v>
      </c>
      <c r="E8520" t="s">
        <v>8953</v>
      </c>
      <c r="G8520" t="str">
        <f>IFERROR(_xlfn.XLOOKUP(Sales_Pipeline[[#This Row],[Account]],Accounts!$A$2:$A$86,Accounts!$F$2:$F$86),"")</f>
        <v/>
      </c>
      <c r="H8520" t="s">
        <v>8449</v>
      </c>
      <c r="K8520" s="8" t="str">
        <f>IF(Sales_Pipeline[[#This Row],[Close_Date]]="","",TEXT(Sales_Pipeline[[#This Row],[Close_Date]],"ddd"))</f>
        <v/>
      </c>
      <c r="L8520" s="8" t="str">
        <f>IF(Sales_Pipeline[[#This Row],[Close_Date]]="","",TEXT(Sales_Pipeline[[#This Row],[Close_Date]],"mmm"))</f>
        <v/>
      </c>
      <c r="M8520" s="8" t="str">
        <f>IF(Sales_Pipeline[[#This Row],[Close_Date]]="","","Q"&amp;ROUNDUP(MONTH(Sales_Pipeline[[#This Row],[Close_Date]])/3,0))</f>
        <v/>
      </c>
      <c r="N8520" s="2" t="str" cm="1">
        <f t="array" ref="N8520">IFERROR(_xlfn.IFS(Sales_Pipeline[[#This Row],[Deal_Stage]]="Won",_xlfn.XLOOKUP(Sales_Pipeline[[#This Row],[Product]],Products!$A$2:$A$8,Products!$C$2:$C$8),Sales_Pipeline[[#This Row],[Deal_Stage]]="Lost",_xlfn.XLOOKUP(Sales_Pipeline[[#This Row],[Product]],Products!$A$2:$A$8,Products!$C$2:$C$8)),"")</f>
        <v/>
      </c>
      <c r="O8520" s="2">
        <v>0</v>
      </c>
    </row>
    <row r="8521" spans="1:15" x14ac:dyDescent="0.3">
      <c r="A8521" t="s">
        <v>8668</v>
      </c>
      <c r="B8521" t="s">
        <v>13</v>
      </c>
      <c r="C8521" t="str">
        <f>_xlfn.XLOOKUP(Sales_Pipeline[[#This Row],[Sales_Agent]],Sales_Teams[Sales_Agent],Sales_Teams[Manager])</f>
        <v>Melvin Marxen</v>
      </c>
      <c r="D8521" t="str">
        <f>_xlfn.XLOOKUP(Sales_Pipeline[[#This Row],[Manager]],Sales_Teams[Manager],Sales_Teams[Regional_Office])</f>
        <v>Central</v>
      </c>
      <c r="E8521" t="s">
        <v>61</v>
      </c>
      <c r="F8521" t="s">
        <v>64</v>
      </c>
      <c r="G8521" t="str">
        <f>IFERROR(_xlfn.XLOOKUP(Sales_Pipeline[[#This Row],[Account]],Accounts!$A$2:$A$86,Accounts!$F$2:$F$86),"")</f>
        <v>United States</v>
      </c>
      <c r="H8521" t="s">
        <v>8449</v>
      </c>
      <c r="K8521" s="8" t="str">
        <f>IF(Sales_Pipeline[[#This Row],[Close_Date]]="","",TEXT(Sales_Pipeline[[#This Row],[Close_Date]],"ddd"))</f>
        <v/>
      </c>
      <c r="L8521" s="8" t="str">
        <f>IF(Sales_Pipeline[[#This Row],[Close_Date]]="","",TEXT(Sales_Pipeline[[#This Row],[Close_Date]],"mmm"))</f>
        <v/>
      </c>
      <c r="M8521" s="8" t="str">
        <f>IF(Sales_Pipeline[[#This Row],[Close_Date]]="","","Q"&amp;ROUNDUP(MONTH(Sales_Pipeline[[#This Row],[Close_Date]])/3,0))</f>
        <v/>
      </c>
      <c r="N8521" s="2" t="str" cm="1">
        <f t="array" ref="N8521">IFERROR(_xlfn.IFS(Sales_Pipeline[[#This Row],[Deal_Stage]]="Won",_xlfn.XLOOKUP(Sales_Pipeline[[#This Row],[Product]],Products!$A$2:$A$8,Products!$C$2:$C$8),Sales_Pipeline[[#This Row],[Deal_Stage]]="Lost",_xlfn.XLOOKUP(Sales_Pipeline[[#This Row],[Product]],Products!$A$2:$A$8,Products!$C$2:$C$8)),"")</f>
        <v/>
      </c>
      <c r="O8521" s="2">
        <v>0</v>
      </c>
    </row>
    <row r="8522" spans="1:15" x14ac:dyDescent="0.3">
      <c r="A8522" t="s">
        <v>8669</v>
      </c>
      <c r="B8522" t="s">
        <v>13</v>
      </c>
      <c r="C8522" t="str">
        <f>_xlfn.XLOOKUP(Sales_Pipeline[[#This Row],[Sales_Agent]],Sales_Teams[Sales_Agent],Sales_Teams[Manager])</f>
        <v>Melvin Marxen</v>
      </c>
      <c r="D8522" t="str">
        <f>_xlfn.XLOOKUP(Sales_Pipeline[[#This Row],[Manager]],Sales_Teams[Manager],Sales_Teams[Regional_Office])</f>
        <v>Central</v>
      </c>
      <c r="E8522" t="s">
        <v>61</v>
      </c>
      <c r="F8522" t="s">
        <v>145</v>
      </c>
      <c r="G8522" t="str">
        <f>IFERROR(_xlfn.XLOOKUP(Sales_Pipeline[[#This Row],[Account]],Accounts!$A$2:$A$86,Accounts!$F$2:$F$86),"")</f>
        <v>United States</v>
      </c>
      <c r="H8522" t="s">
        <v>8449</v>
      </c>
      <c r="K8522" s="8" t="str">
        <f>IF(Sales_Pipeline[[#This Row],[Close_Date]]="","",TEXT(Sales_Pipeline[[#This Row],[Close_Date]],"ddd"))</f>
        <v/>
      </c>
      <c r="L8522" s="8" t="str">
        <f>IF(Sales_Pipeline[[#This Row],[Close_Date]]="","",TEXT(Sales_Pipeline[[#This Row],[Close_Date]],"mmm"))</f>
        <v/>
      </c>
      <c r="M8522" s="8" t="str">
        <f>IF(Sales_Pipeline[[#This Row],[Close_Date]]="","","Q"&amp;ROUNDUP(MONTH(Sales_Pipeline[[#This Row],[Close_Date]])/3,0))</f>
        <v/>
      </c>
      <c r="N8522" s="2" t="str" cm="1">
        <f t="array" ref="N8522">IFERROR(_xlfn.IFS(Sales_Pipeline[[#This Row],[Deal_Stage]]="Won",_xlfn.XLOOKUP(Sales_Pipeline[[#This Row],[Product]],Products!$A$2:$A$8,Products!$C$2:$C$8),Sales_Pipeline[[#This Row],[Deal_Stage]]="Lost",_xlfn.XLOOKUP(Sales_Pipeline[[#This Row],[Product]],Products!$A$2:$A$8,Products!$C$2:$C$8)),"")</f>
        <v/>
      </c>
      <c r="O8522" s="2">
        <v>0</v>
      </c>
    </row>
    <row r="8523" spans="1:15" x14ac:dyDescent="0.3">
      <c r="A8523" t="s">
        <v>8670</v>
      </c>
      <c r="B8523" t="s">
        <v>13</v>
      </c>
      <c r="C8523" t="str">
        <f>_xlfn.XLOOKUP(Sales_Pipeline[[#This Row],[Sales_Agent]],Sales_Teams[Sales_Agent],Sales_Teams[Manager])</f>
        <v>Melvin Marxen</v>
      </c>
      <c r="D8523" t="str">
        <f>_xlfn.XLOOKUP(Sales_Pipeline[[#This Row],[Manager]],Sales_Teams[Manager],Sales_Teams[Regional_Office])</f>
        <v>Central</v>
      </c>
      <c r="E8523" t="s">
        <v>61</v>
      </c>
      <c r="F8523" t="s">
        <v>147</v>
      </c>
      <c r="G8523" t="str">
        <f>IFERROR(_xlfn.XLOOKUP(Sales_Pipeline[[#This Row],[Account]],Accounts!$A$2:$A$86,Accounts!$F$2:$F$86),"")</f>
        <v>United States</v>
      </c>
      <c r="H8523" t="s">
        <v>8449</v>
      </c>
      <c r="K8523" s="8" t="str">
        <f>IF(Sales_Pipeline[[#This Row],[Close_Date]]="","",TEXT(Sales_Pipeline[[#This Row],[Close_Date]],"ddd"))</f>
        <v/>
      </c>
      <c r="L8523" s="8" t="str">
        <f>IF(Sales_Pipeline[[#This Row],[Close_Date]]="","",TEXT(Sales_Pipeline[[#This Row],[Close_Date]],"mmm"))</f>
        <v/>
      </c>
      <c r="M8523" s="8" t="str">
        <f>IF(Sales_Pipeline[[#This Row],[Close_Date]]="","","Q"&amp;ROUNDUP(MONTH(Sales_Pipeline[[#This Row],[Close_Date]])/3,0))</f>
        <v/>
      </c>
      <c r="N8523" s="2" t="str" cm="1">
        <f t="array" ref="N8523">IFERROR(_xlfn.IFS(Sales_Pipeline[[#This Row],[Deal_Stage]]="Won",_xlfn.XLOOKUP(Sales_Pipeline[[#This Row],[Product]],Products!$A$2:$A$8,Products!$C$2:$C$8),Sales_Pipeline[[#This Row],[Deal_Stage]]="Lost",_xlfn.XLOOKUP(Sales_Pipeline[[#This Row],[Product]],Products!$A$2:$A$8,Products!$C$2:$C$8)),"")</f>
        <v/>
      </c>
      <c r="O8523" s="2">
        <v>0</v>
      </c>
    </row>
    <row r="8524" spans="1:15" x14ac:dyDescent="0.3">
      <c r="A8524" t="s">
        <v>8671</v>
      </c>
      <c r="B8524" t="s">
        <v>13</v>
      </c>
      <c r="C8524" t="str">
        <f>_xlfn.XLOOKUP(Sales_Pipeline[[#This Row],[Sales_Agent]],Sales_Teams[Sales_Agent],Sales_Teams[Manager])</f>
        <v>Melvin Marxen</v>
      </c>
      <c r="D8524" t="str">
        <f>_xlfn.XLOOKUP(Sales_Pipeline[[#This Row],[Manager]],Sales_Teams[Manager],Sales_Teams[Regional_Office])</f>
        <v>Central</v>
      </c>
      <c r="E8524" t="s">
        <v>61</v>
      </c>
      <c r="F8524" t="s">
        <v>127</v>
      </c>
      <c r="G8524" t="str">
        <f>IFERROR(_xlfn.XLOOKUP(Sales_Pipeline[[#This Row],[Account]],Accounts!$A$2:$A$86,Accounts!$F$2:$F$86),"")</f>
        <v>United States</v>
      </c>
      <c r="H8524" t="s">
        <v>8449</v>
      </c>
      <c r="K8524" s="8" t="str">
        <f>IF(Sales_Pipeline[[#This Row],[Close_Date]]="","",TEXT(Sales_Pipeline[[#This Row],[Close_Date]],"ddd"))</f>
        <v/>
      </c>
      <c r="L8524" s="8" t="str">
        <f>IF(Sales_Pipeline[[#This Row],[Close_Date]]="","",TEXT(Sales_Pipeline[[#This Row],[Close_Date]],"mmm"))</f>
        <v/>
      </c>
      <c r="M8524" s="8" t="str">
        <f>IF(Sales_Pipeline[[#This Row],[Close_Date]]="","","Q"&amp;ROUNDUP(MONTH(Sales_Pipeline[[#This Row],[Close_Date]])/3,0))</f>
        <v/>
      </c>
      <c r="N8524" s="2" t="str" cm="1">
        <f t="array" ref="N8524">IFERROR(_xlfn.IFS(Sales_Pipeline[[#This Row],[Deal_Stage]]="Won",_xlfn.XLOOKUP(Sales_Pipeline[[#This Row],[Product]],Products!$A$2:$A$8,Products!$C$2:$C$8),Sales_Pipeline[[#This Row],[Deal_Stage]]="Lost",_xlfn.XLOOKUP(Sales_Pipeline[[#This Row],[Product]],Products!$A$2:$A$8,Products!$C$2:$C$8)),"")</f>
        <v/>
      </c>
      <c r="O8524" s="2">
        <v>0</v>
      </c>
    </row>
    <row r="8525" spans="1:15" x14ac:dyDescent="0.3">
      <c r="A8525" t="s">
        <v>8672</v>
      </c>
      <c r="B8525" t="s">
        <v>13</v>
      </c>
      <c r="C8525" t="str">
        <f>_xlfn.XLOOKUP(Sales_Pipeline[[#This Row],[Sales_Agent]],Sales_Teams[Sales_Agent],Sales_Teams[Manager])</f>
        <v>Melvin Marxen</v>
      </c>
      <c r="D8525" t="str">
        <f>_xlfn.XLOOKUP(Sales_Pipeline[[#This Row],[Manager]],Sales_Teams[Manager],Sales_Teams[Regional_Office])</f>
        <v>Central</v>
      </c>
      <c r="E8525" t="s">
        <v>61</v>
      </c>
      <c r="F8525" t="s">
        <v>293</v>
      </c>
      <c r="G8525" t="str">
        <f>IFERROR(_xlfn.XLOOKUP(Sales_Pipeline[[#This Row],[Account]],Accounts!$A$2:$A$86,Accounts!$F$2:$F$86),"")</f>
        <v>United States</v>
      </c>
      <c r="H8525" t="s">
        <v>8449</v>
      </c>
      <c r="K8525" s="8" t="str">
        <f>IF(Sales_Pipeline[[#This Row],[Close_Date]]="","",TEXT(Sales_Pipeline[[#This Row],[Close_Date]],"ddd"))</f>
        <v/>
      </c>
      <c r="L8525" s="8" t="str">
        <f>IF(Sales_Pipeline[[#This Row],[Close_Date]]="","",TEXT(Sales_Pipeline[[#This Row],[Close_Date]],"mmm"))</f>
        <v/>
      </c>
      <c r="M8525" s="8" t="str">
        <f>IF(Sales_Pipeline[[#This Row],[Close_Date]]="","","Q"&amp;ROUNDUP(MONTH(Sales_Pipeline[[#This Row],[Close_Date]])/3,0))</f>
        <v/>
      </c>
      <c r="N8525" s="2" t="str" cm="1">
        <f t="array" ref="N8525">IFERROR(_xlfn.IFS(Sales_Pipeline[[#This Row],[Deal_Stage]]="Won",_xlfn.XLOOKUP(Sales_Pipeline[[#This Row],[Product]],Products!$A$2:$A$8,Products!$C$2:$C$8),Sales_Pipeline[[#This Row],[Deal_Stage]]="Lost",_xlfn.XLOOKUP(Sales_Pipeline[[#This Row],[Product]],Products!$A$2:$A$8,Products!$C$2:$C$8)),"")</f>
        <v/>
      </c>
      <c r="O8525" s="2">
        <v>0</v>
      </c>
    </row>
    <row r="8526" spans="1:15" x14ac:dyDescent="0.3">
      <c r="A8526" t="s">
        <v>8673</v>
      </c>
      <c r="B8526" t="s">
        <v>13</v>
      </c>
      <c r="C8526" t="str">
        <f>_xlfn.XLOOKUP(Sales_Pipeline[[#This Row],[Sales_Agent]],Sales_Teams[Sales_Agent],Sales_Teams[Manager])</f>
        <v>Melvin Marxen</v>
      </c>
      <c r="D8526" t="str">
        <f>_xlfn.XLOOKUP(Sales_Pipeline[[#This Row],[Manager]],Sales_Teams[Manager],Sales_Teams[Regional_Office])</f>
        <v>Central</v>
      </c>
      <c r="E8526" t="s">
        <v>61</v>
      </c>
      <c r="G8526" t="str">
        <f>IFERROR(_xlfn.XLOOKUP(Sales_Pipeline[[#This Row],[Account]],Accounts!$A$2:$A$86,Accounts!$F$2:$F$86),"")</f>
        <v/>
      </c>
      <c r="H8526" t="s">
        <v>8449</v>
      </c>
      <c r="K8526" s="8" t="str">
        <f>IF(Sales_Pipeline[[#This Row],[Close_Date]]="","",TEXT(Sales_Pipeline[[#This Row],[Close_Date]],"ddd"))</f>
        <v/>
      </c>
      <c r="L8526" s="8" t="str">
        <f>IF(Sales_Pipeline[[#This Row],[Close_Date]]="","",TEXT(Sales_Pipeline[[#This Row],[Close_Date]],"mmm"))</f>
        <v/>
      </c>
      <c r="M8526" s="8" t="str">
        <f>IF(Sales_Pipeline[[#This Row],[Close_Date]]="","","Q"&amp;ROUNDUP(MONTH(Sales_Pipeline[[#This Row],[Close_Date]])/3,0))</f>
        <v/>
      </c>
      <c r="N8526" s="2" t="str" cm="1">
        <f t="array" ref="N8526">IFERROR(_xlfn.IFS(Sales_Pipeline[[#This Row],[Deal_Stage]]="Won",_xlfn.XLOOKUP(Sales_Pipeline[[#This Row],[Product]],Products!$A$2:$A$8,Products!$C$2:$C$8),Sales_Pipeline[[#This Row],[Deal_Stage]]="Lost",_xlfn.XLOOKUP(Sales_Pipeline[[#This Row],[Product]],Products!$A$2:$A$8,Products!$C$2:$C$8)),"")</f>
        <v/>
      </c>
      <c r="O8526" s="2">
        <v>0</v>
      </c>
    </row>
    <row r="8527" spans="1:15" x14ac:dyDescent="0.3">
      <c r="A8527" t="s">
        <v>8674</v>
      </c>
      <c r="B8527" t="s">
        <v>13</v>
      </c>
      <c r="C8527" t="str">
        <f>_xlfn.XLOOKUP(Sales_Pipeline[[#This Row],[Sales_Agent]],Sales_Teams[Sales_Agent],Sales_Teams[Manager])</f>
        <v>Melvin Marxen</v>
      </c>
      <c r="D8527" t="str">
        <f>_xlfn.XLOOKUP(Sales_Pipeline[[#This Row],[Manager]],Sales_Teams[Manager],Sales_Teams[Regional_Office])</f>
        <v>Central</v>
      </c>
      <c r="E8527" t="s">
        <v>61</v>
      </c>
      <c r="G8527" t="str">
        <f>IFERROR(_xlfn.XLOOKUP(Sales_Pipeline[[#This Row],[Account]],Accounts!$A$2:$A$86,Accounts!$F$2:$F$86),"")</f>
        <v/>
      </c>
      <c r="H8527" t="s">
        <v>8449</v>
      </c>
      <c r="K8527" s="8" t="str">
        <f>IF(Sales_Pipeline[[#This Row],[Close_Date]]="","",TEXT(Sales_Pipeline[[#This Row],[Close_Date]],"ddd"))</f>
        <v/>
      </c>
      <c r="L8527" s="8" t="str">
        <f>IF(Sales_Pipeline[[#This Row],[Close_Date]]="","",TEXT(Sales_Pipeline[[#This Row],[Close_Date]],"mmm"))</f>
        <v/>
      </c>
      <c r="M8527" s="8" t="str">
        <f>IF(Sales_Pipeline[[#This Row],[Close_Date]]="","","Q"&amp;ROUNDUP(MONTH(Sales_Pipeline[[#This Row],[Close_Date]])/3,0))</f>
        <v/>
      </c>
      <c r="N8527" s="2" t="str" cm="1">
        <f t="array" ref="N8527">IFERROR(_xlfn.IFS(Sales_Pipeline[[#This Row],[Deal_Stage]]="Won",_xlfn.XLOOKUP(Sales_Pipeline[[#This Row],[Product]],Products!$A$2:$A$8,Products!$C$2:$C$8),Sales_Pipeline[[#This Row],[Deal_Stage]]="Lost",_xlfn.XLOOKUP(Sales_Pipeline[[#This Row],[Product]],Products!$A$2:$A$8,Products!$C$2:$C$8)),"")</f>
        <v/>
      </c>
      <c r="O8527" s="2">
        <v>0</v>
      </c>
    </row>
    <row r="8528" spans="1:15" x14ac:dyDescent="0.3">
      <c r="A8528" t="s">
        <v>8675</v>
      </c>
      <c r="B8528" t="s">
        <v>13</v>
      </c>
      <c r="C8528" t="str">
        <f>_xlfn.XLOOKUP(Sales_Pipeline[[#This Row],[Sales_Agent]],Sales_Teams[Sales_Agent],Sales_Teams[Manager])</f>
        <v>Melvin Marxen</v>
      </c>
      <c r="D8528" t="str">
        <f>_xlfn.XLOOKUP(Sales_Pipeline[[#This Row],[Manager]],Sales_Teams[Manager],Sales_Teams[Regional_Office])</f>
        <v>Central</v>
      </c>
      <c r="E8528" t="s">
        <v>61</v>
      </c>
      <c r="G8528" t="str">
        <f>IFERROR(_xlfn.XLOOKUP(Sales_Pipeline[[#This Row],[Account]],Accounts!$A$2:$A$86,Accounts!$F$2:$F$86),"")</f>
        <v/>
      </c>
      <c r="H8528" t="s">
        <v>8449</v>
      </c>
      <c r="K8528" s="8" t="str">
        <f>IF(Sales_Pipeline[[#This Row],[Close_Date]]="","",TEXT(Sales_Pipeline[[#This Row],[Close_Date]],"ddd"))</f>
        <v/>
      </c>
      <c r="L8528" s="8" t="str">
        <f>IF(Sales_Pipeline[[#This Row],[Close_Date]]="","",TEXT(Sales_Pipeline[[#This Row],[Close_Date]],"mmm"))</f>
        <v/>
      </c>
      <c r="M8528" s="8" t="str">
        <f>IF(Sales_Pipeline[[#This Row],[Close_Date]]="","","Q"&amp;ROUNDUP(MONTH(Sales_Pipeline[[#This Row],[Close_Date]])/3,0))</f>
        <v/>
      </c>
      <c r="N8528" s="2" t="str" cm="1">
        <f t="array" ref="N8528">IFERROR(_xlfn.IFS(Sales_Pipeline[[#This Row],[Deal_Stage]]="Won",_xlfn.XLOOKUP(Sales_Pipeline[[#This Row],[Product]],Products!$A$2:$A$8,Products!$C$2:$C$8),Sales_Pipeline[[#This Row],[Deal_Stage]]="Lost",_xlfn.XLOOKUP(Sales_Pipeline[[#This Row],[Product]],Products!$A$2:$A$8,Products!$C$2:$C$8)),"")</f>
        <v/>
      </c>
      <c r="O8528" s="2">
        <v>0</v>
      </c>
    </row>
    <row r="8529" spans="1:15" x14ac:dyDescent="0.3">
      <c r="A8529" t="s">
        <v>8676</v>
      </c>
      <c r="B8529" t="s">
        <v>13</v>
      </c>
      <c r="C8529" t="str">
        <f>_xlfn.XLOOKUP(Sales_Pipeline[[#This Row],[Sales_Agent]],Sales_Teams[Sales_Agent],Sales_Teams[Manager])</f>
        <v>Melvin Marxen</v>
      </c>
      <c r="D8529" t="str">
        <f>_xlfn.XLOOKUP(Sales_Pipeline[[#This Row],[Manager]],Sales_Teams[Manager],Sales_Teams[Regional_Office])</f>
        <v>Central</v>
      </c>
      <c r="E8529" t="s">
        <v>61</v>
      </c>
      <c r="G8529" t="str">
        <f>IFERROR(_xlfn.XLOOKUP(Sales_Pipeline[[#This Row],[Account]],Accounts!$A$2:$A$86,Accounts!$F$2:$F$86),"")</f>
        <v/>
      </c>
      <c r="H8529" t="s">
        <v>8449</v>
      </c>
      <c r="K8529" s="8" t="str">
        <f>IF(Sales_Pipeline[[#This Row],[Close_Date]]="","",TEXT(Sales_Pipeline[[#This Row],[Close_Date]],"ddd"))</f>
        <v/>
      </c>
      <c r="L8529" s="8" t="str">
        <f>IF(Sales_Pipeline[[#This Row],[Close_Date]]="","",TEXT(Sales_Pipeline[[#This Row],[Close_Date]],"mmm"))</f>
        <v/>
      </c>
      <c r="M8529" s="8" t="str">
        <f>IF(Sales_Pipeline[[#This Row],[Close_Date]]="","","Q"&amp;ROUNDUP(MONTH(Sales_Pipeline[[#This Row],[Close_Date]])/3,0))</f>
        <v/>
      </c>
      <c r="N8529" s="2" t="str" cm="1">
        <f t="array" ref="N8529">IFERROR(_xlfn.IFS(Sales_Pipeline[[#This Row],[Deal_Stage]]="Won",_xlfn.XLOOKUP(Sales_Pipeline[[#This Row],[Product]],Products!$A$2:$A$8,Products!$C$2:$C$8),Sales_Pipeline[[#This Row],[Deal_Stage]]="Lost",_xlfn.XLOOKUP(Sales_Pipeline[[#This Row],[Product]],Products!$A$2:$A$8,Products!$C$2:$C$8)),"")</f>
        <v/>
      </c>
      <c r="O8529" s="2">
        <v>0</v>
      </c>
    </row>
    <row r="8530" spans="1:15" x14ac:dyDescent="0.3">
      <c r="A8530" t="s">
        <v>8677</v>
      </c>
      <c r="B8530" t="s">
        <v>13</v>
      </c>
      <c r="C8530" t="str">
        <f>_xlfn.XLOOKUP(Sales_Pipeline[[#This Row],[Sales_Agent]],Sales_Teams[Sales_Agent],Sales_Teams[Manager])</f>
        <v>Melvin Marxen</v>
      </c>
      <c r="D8530" t="str">
        <f>_xlfn.XLOOKUP(Sales_Pipeline[[#This Row],[Manager]],Sales_Teams[Manager],Sales_Teams[Regional_Office])</f>
        <v>Central</v>
      </c>
      <c r="E8530" t="s">
        <v>61</v>
      </c>
      <c r="G8530" t="str">
        <f>IFERROR(_xlfn.XLOOKUP(Sales_Pipeline[[#This Row],[Account]],Accounts!$A$2:$A$86,Accounts!$F$2:$F$86),"")</f>
        <v/>
      </c>
      <c r="H8530" t="s">
        <v>8449</v>
      </c>
      <c r="K8530" s="8" t="str">
        <f>IF(Sales_Pipeline[[#This Row],[Close_Date]]="","",TEXT(Sales_Pipeline[[#This Row],[Close_Date]],"ddd"))</f>
        <v/>
      </c>
      <c r="L8530" s="8" t="str">
        <f>IF(Sales_Pipeline[[#This Row],[Close_Date]]="","",TEXT(Sales_Pipeline[[#This Row],[Close_Date]],"mmm"))</f>
        <v/>
      </c>
      <c r="M8530" s="8" t="str">
        <f>IF(Sales_Pipeline[[#This Row],[Close_Date]]="","","Q"&amp;ROUNDUP(MONTH(Sales_Pipeline[[#This Row],[Close_Date]])/3,0))</f>
        <v/>
      </c>
      <c r="N8530" s="2" t="str" cm="1">
        <f t="array" ref="N8530">IFERROR(_xlfn.IFS(Sales_Pipeline[[#This Row],[Deal_Stage]]="Won",_xlfn.XLOOKUP(Sales_Pipeline[[#This Row],[Product]],Products!$A$2:$A$8,Products!$C$2:$C$8),Sales_Pipeline[[#This Row],[Deal_Stage]]="Lost",_xlfn.XLOOKUP(Sales_Pipeline[[#This Row],[Product]],Products!$A$2:$A$8,Products!$C$2:$C$8)),"")</f>
        <v/>
      </c>
      <c r="O8530" s="2">
        <v>0</v>
      </c>
    </row>
    <row r="8531" spans="1:15" x14ac:dyDescent="0.3">
      <c r="A8531" t="s">
        <v>8678</v>
      </c>
      <c r="B8531" t="s">
        <v>13</v>
      </c>
      <c r="C8531" t="str">
        <f>_xlfn.XLOOKUP(Sales_Pipeline[[#This Row],[Sales_Agent]],Sales_Teams[Sales_Agent],Sales_Teams[Manager])</f>
        <v>Melvin Marxen</v>
      </c>
      <c r="D8531" t="str">
        <f>_xlfn.XLOOKUP(Sales_Pipeline[[#This Row],[Manager]],Sales_Teams[Manager],Sales_Teams[Regional_Office])</f>
        <v>Central</v>
      </c>
      <c r="E8531" t="s">
        <v>76</v>
      </c>
      <c r="F8531" t="s">
        <v>56</v>
      </c>
      <c r="G8531" t="str">
        <f>IFERROR(_xlfn.XLOOKUP(Sales_Pipeline[[#This Row],[Account]],Accounts!$A$2:$A$86,Accounts!$F$2:$F$86),"")</f>
        <v>United States</v>
      </c>
      <c r="H8531" t="s">
        <v>8449</v>
      </c>
      <c r="K8531" s="8" t="str">
        <f>IF(Sales_Pipeline[[#This Row],[Close_Date]]="","",TEXT(Sales_Pipeline[[#This Row],[Close_Date]],"ddd"))</f>
        <v/>
      </c>
      <c r="L8531" s="8" t="str">
        <f>IF(Sales_Pipeline[[#This Row],[Close_Date]]="","",TEXT(Sales_Pipeline[[#This Row],[Close_Date]],"mmm"))</f>
        <v/>
      </c>
      <c r="M8531" s="8" t="str">
        <f>IF(Sales_Pipeline[[#This Row],[Close_Date]]="","","Q"&amp;ROUNDUP(MONTH(Sales_Pipeline[[#This Row],[Close_Date]])/3,0))</f>
        <v/>
      </c>
      <c r="N8531" s="2" t="str" cm="1">
        <f t="array" ref="N8531">IFERROR(_xlfn.IFS(Sales_Pipeline[[#This Row],[Deal_Stage]]="Won",_xlfn.XLOOKUP(Sales_Pipeline[[#This Row],[Product]],Products!$A$2:$A$8,Products!$C$2:$C$8),Sales_Pipeline[[#This Row],[Deal_Stage]]="Lost",_xlfn.XLOOKUP(Sales_Pipeline[[#This Row],[Product]],Products!$A$2:$A$8,Products!$C$2:$C$8)),"")</f>
        <v/>
      </c>
      <c r="O8531" s="2">
        <v>0</v>
      </c>
    </row>
    <row r="8532" spans="1:15" x14ac:dyDescent="0.3">
      <c r="A8532" t="s">
        <v>8679</v>
      </c>
      <c r="B8532" t="s">
        <v>13</v>
      </c>
      <c r="C8532" t="str">
        <f>_xlfn.XLOOKUP(Sales_Pipeline[[#This Row],[Sales_Agent]],Sales_Teams[Sales_Agent],Sales_Teams[Manager])</f>
        <v>Melvin Marxen</v>
      </c>
      <c r="D8532" t="str">
        <f>_xlfn.XLOOKUP(Sales_Pipeline[[#This Row],[Manager]],Sales_Teams[Manager],Sales_Teams[Regional_Office])</f>
        <v>Central</v>
      </c>
      <c r="E8532" t="s">
        <v>76</v>
      </c>
      <c r="F8532" t="s">
        <v>185</v>
      </c>
      <c r="G8532" t="str">
        <f>IFERROR(_xlfn.XLOOKUP(Sales_Pipeline[[#This Row],[Account]],Accounts!$A$2:$A$86,Accounts!$F$2:$F$86),"")</f>
        <v>United States</v>
      </c>
      <c r="H8532" t="s">
        <v>8449</v>
      </c>
      <c r="K8532" s="8" t="str">
        <f>IF(Sales_Pipeline[[#This Row],[Close_Date]]="","",TEXT(Sales_Pipeline[[#This Row],[Close_Date]],"ddd"))</f>
        <v/>
      </c>
      <c r="L8532" s="8" t="str">
        <f>IF(Sales_Pipeline[[#This Row],[Close_Date]]="","",TEXT(Sales_Pipeline[[#This Row],[Close_Date]],"mmm"))</f>
        <v/>
      </c>
      <c r="M8532" s="8" t="str">
        <f>IF(Sales_Pipeline[[#This Row],[Close_Date]]="","","Q"&amp;ROUNDUP(MONTH(Sales_Pipeline[[#This Row],[Close_Date]])/3,0))</f>
        <v/>
      </c>
      <c r="N8532" s="2" t="str" cm="1">
        <f t="array" ref="N8532">IFERROR(_xlfn.IFS(Sales_Pipeline[[#This Row],[Deal_Stage]]="Won",_xlfn.XLOOKUP(Sales_Pipeline[[#This Row],[Product]],Products!$A$2:$A$8,Products!$C$2:$C$8),Sales_Pipeline[[#This Row],[Deal_Stage]]="Lost",_xlfn.XLOOKUP(Sales_Pipeline[[#This Row],[Product]],Products!$A$2:$A$8,Products!$C$2:$C$8)),"")</f>
        <v/>
      </c>
      <c r="O8532" s="2">
        <v>0</v>
      </c>
    </row>
    <row r="8533" spans="1:15" x14ac:dyDescent="0.3">
      <c r="A8533" t="s">
        <v>8680</v>
      </c>
      <c r="B8533" t="s">
        <v>13</v>
      </c>
      <c r="C8533" t="str">
        <f>_xlfn.XLOOKUP(Sales_Pipeline[[#This Row],[Sales_Agent]],Sales_Teams[Sales_Agent],Sales_Teams[Manager])</f>
        <v>Melvin Marxen</v>
      </c>
      <c r="D8533" t="str">
        <f>_xlfn.XLOOKUP(Sales_Pipeline[[#This Row],[Manager]],Sales_Teams[Manager],Sales_Teams[Regional_Office])</f>
        <v>Central</v>
      </c>
      <c r="E8533" t="s">
        <v>76</v>
      </c>
      <c r="F8533" t="s">
        <v>68</v>
      </c>
      <c r="G8533" t="str">
        <f>IFERROR(_xlfn.XLOOKUP(Sales_Pipeline[[#This Row],[Account]],Accounts!$A$2:$A$86,Accounts!$F$2:$F$86),"")</f>
        <v>United States</v>
      </c>
      <c r="H8533" t="s">
        <v>8449</v>
      </c>
      <c r="K8533" s="8" t="str">
        <f>IF(Sales_Pipeline[[#This Row],[Close_Date]]="","",TEXT(Sales_Pipeline[[#This Row],[Close_Date]],"ddd"))</f>
        <v/>
      </c>
      <c r="L8533" s="8" t="str">
        <f>IF(Sales_Pipeline[[#This Row],[Close_Date]]="","",TEXT(Sales_Pipeline[[#This Row],[Close_Date]],"mmm"))</f>
        <v/>
      </c>
      <c r="M8533" s="8" t="str">
        <f>IF(Sales_Pipeline[[#This Row],[Close_Date]]="","","Q"&amp;ROUNDUP(MONTH(Sales_Pipeline[[#This Row],[Close_Date]])/3,0))</f>
        <v/>
      </c>
      <c r="N8533" s="2" t="str" cm="1">
        <f t="array" ref="N8533">IFERROR(_xlfn.IFS(Sales_Pipeline[[#This Row],[Deal_Stage]]="Won",_xlfn.XLOOKUP(Sales_Pipeline[[#This Row],[Product]],Products!$A$2:$A$8,Products!$C$2:$C$8),Sales_Pipeline[[#This Row],[Deal_Stage]]="Lost",_xlfn.XLOOKUP(Sales_Pipeline[[#This Row],[Product]],Products!$A$2:$A$8,Products!$C$2:$C$8)),"")</f>
        <v/>
      </c>
      <c r="O8533" s="2">
        <v>0</v>
      </c>
    </row>
    <row r="8534" spans="1:15" x14ac:dyDescent="0.3">
      <c r="A8534" t="s">
        <v>8681</v>
      </c>
      <c r="B8534" t="s">
        <v>13</v>
      </c>
      <c r="C8534" t="str">
        <f>_xlfn.XLOOKUP(Sales_Pipeline[[#This Row],[Sales_Agent]],Sales_Teams[Sales_Agent],Sales_Teams[Manager])</f>
        <v>Melvin Marxen</v>
      </c>
      <c r="D8534" t="str">
        <f>_xlfn.XLOOKUP(Sales_Pipeline[[#This Row],[Manager]],Sales_Teams[Manager],Sales_Teams[Regional_Office])</f>
        <v>Central</v>
      </c>
      <c r="E8534" t="s">
        <v>76</v>
      </c>
      <c r="F8534" t="s">
        <v>96</v>
      </c>
      <c r="G8534" t="str">
        <f>IFERROR(_xlfn.XLOOKUP(Sales_Pipeline[[#This Row],[Account]],Accounts!$A$2:$A$86,Accounts!$F$2:$F$86),"")</f>
        <v>United States</v>
      </c>
      <c r="H8534" t="s">
        <v>8449</v>
      </c>
      <c r="K8534" s="8" t="str">
        <f>IF(Sales_Pipeline[[#This Row],[Close_Date]]="","",TEXT(Sales_Pipeline[[#This Row],[Close_Date]],"ddd"))</f>
        <v/>
      </c>
      <c r="L8534" s="8" t="str">
        <f>IF(Sales_Pipeline[[#This Row],[Close_Date]]="","",TEXT(Sales_Pipeline[[#This Row],[Close_Date]],"mmm"))</f>
        <v/>
      </c>
      <c r="M8534" s="8" t="str">
        <f>IF(Sales_Pipeline[[#This Row],[Close_Date]]="","","Q"&amp;ROUNDUP(MONTH(Sales_Pipeline[[#This Row],[Close_Date]])/3,0))</f>
        <v/>
      </c>
      <c r="N8534" s="2" t="str" cm="1">
        <f t="array" ref="N8534">IFERROR(_xlfn.IFS(Sales_Pipeline[[#This Row],[Deal_Stage]]="Won",_xlfn.XLOOKUP(Sales_Pipeline[[#This Row],[Product]],Products!$A$2:$A$8,Products!$C$2:$C$8),Sales_Pipeline[[#This Row],[Deal_Stage]]="Lost",_xlfn.XLOOKUP(Sales_Pipeline[[#This Row],[Product]],Products!$A$2:$A$8,Products!$C$2:$C$8)),"")</f>
        <v/>
      </c>
      <c r="O8534" s="2">
        <v>0</v>
      </c>
    </row>
    <row r="8535" spans="1:15" x14ac:dyDescent="0.3">
      <c r="A8535" t="s">
        <v>8682</v>
      </c>
      <c r="B8535" t="s">
        <v>13</v>
      </c>
      <c r="C8535" t="str">
        <f>_xlfn.XLOOKUP(Sales_Pipeline[[#This Row],[Sales_Agent]],Sales_Teams[Sales_Agent],Sales_Teams[Manager])</f>
        <v>Melvin Marxen</v>
      </c>
      <c r="D8535" t="str">
        <f>_xlfn.XLOOKUP(Sales_Pipeline[[#This Row],[Manager]],Sales_Teams[Manager],Sales_Teams[Regional_Office])</f>
        <v>Central</v>
      </c>
      <c r="E8535" t="s">
        <v>76</v>
      </c>
      <c r="G8535" t="str">
        <f>IFERROR(_xlfn.XLOOKUP(Sales_Pipeline[[#This Row],[Account]],Accounts!$A$2:$A$86,Accounts!$F$2:$F$86),"")</f>
        <v/>
      </c>
      <c r="H8535" t="s">
        <v>8449</v>
      </c>
      <c r="K8535" s="8" t="str">
        <f>IF(Sales_Pipeline[[#This Row],[Close_Date]]="","",TEXT(Sales_Pipeline[[#This Row],[Close_Date]],"ddd"))</f>
        <v/>
      </c>
      <c r="L8535" s="8" t="str">
        <f>IF(Sales_Pipeline[[#This Row],[Close_Date]]="","",TEXT(Sales_Pipeline[[#This Row],[Close_Date]],"mmm"))</f>
        <v/>
      </c>
      <c r="M8535" s="8" t="str">
        <f>IF(Sales_Pipeline[[#This Row],[Close_Date]]="","","Q"&amp;ROUNDUP(MONTH(Sales_Pipeline[[#This Row],[Close_Date]])/3,0))</f>
        <v/>
      </c>
      <c r="N8535" s="2" t="str" cm="1">
        <f t="array" ref="N8535">IFERROR(_xlfn.IFS(Sales_Pipeline[[#This Row],[Deal_Stage]]="Won",_xlfn.XLOOKUP(Sales_Pipeline[[#This Row],[Product]],Products!$A$2:$A$8,Products!$C$2:$C$8),Sales_Pipeline[[#This Row],[Deal_Stage]]="Lost",_xlfn.XLOOKUP(Sales_Pipeline[[#This Row],[Product]],Products!$A$2:$A$8,Products!$C$2:$C$8)),"")</f>
        <v/>
      </c>
      <c r="O8535" s="2">
        <v>0</v>
      </c>
    </row>
    <row r="8536" spans="1:15" x14ac:dyDescent="0.3">
      <c r="A8536" t="s">
        <v>8683</v>
      </c>
      <c r="B8536" t="s">
        <v>13</v>
      </c>
      <c r="C8536" t="str">
        <f>_xlfn.XLOOKUP(Sales_Pipeline[[#This Row],[Sales_Agent]],Sales_Teams[Sales_Agent],Sales_Teams[Manager])</f>
        <v>Melvin Marxen</v>
      </c>
      <c r="D8536" t="str">
        <f>_xlfn.XLOOKUP(Sales_Pipeline[[#This Row],[Manager]],Sales_Teams[Manager],Sales_Teams[Regional_Office])</f>
        <v>Central</v>
      </c>
      <c r="E8536" t="s">
        <v>76</v>
      </c>
      <c r="G8536" t="str">
        <f>IFERROR(_xlfn.XLOOKUP(Sales_Pipeline[[#This Row],[Account]],Accounts!$A$2:$A$86,Accounts!$F$2:$F$86),"")</f>
        <v/>
      </c>
      <c r="H8536" t="s">
        <v>8449</v>
      </c>
      <c r="K8536" s="8" t="str">
        <f>IF(Sales_Pipeline[[#This Row],[Close_Date]]="","",TEXT(Sales_Pipeline[[#This Row],[Close_Date]],"ddd"))</f>
        <v/>
      </c>
      <c r="L8536" s="8" t="str">
        <f>IF(Sales_Pipeline[[#This Row],[Close_Date]]="","",TEXT(Sales_Pipeline[[#This Row],[Close_Date]],"mmm"))</f>
        <v/>
      </c>
      <c r="M8536" s="8" t="str">
        <f>IF(Sales_Pipeline[[#This Row],[Close_Date]]="","","Q"&amp;ROUNDUP(MONTH(Sales_Pipeline[[#This Row],[Close_Date]])/3,0))</f>
        <v/>
      </c>
      <c r="N8536" s="2" t="str" cm="1">
        <f t="array" ref="N8536">IFERROR(_xlfn.IFS(Sales_Pipeline[[#This Row],[Deal_Stage]]="Won",_xlfn.XLOOKUP(Sales_Pipeline[[#This Row],[Product]],Products!$A$2:$A$8,Products!$C$2:$C$8),Sales_Pipeline[[#This Row],[Deal_Stage]]="Lost",_xlfn.XLOOKUP(Sales_Pipeline[[#This Row],[Product]],Products!$A$2:$A$8,Products!$C$2:$C$8)),"")</f>
        <v/>
      </c>
      <c r="O8536" s="2">
        <v>0</v>
      </c>
    </row>
    <row r="8537" spans="1:15" x14ac:dyDescent="0.3">
      <c r="A8537" t="s">
        <v>8684</v>
      </c>
      <c r="B8537" t="s">
        <v>13</v>
      </c>
      <c r="C8537" t="str">
        <f>_xlfn.XLOOKUP(Sales_Pipeline[[#This Row],[Sales_Agent]],Sales_Teams[Sales_Agent],Sales_Teams[Manager])</f>
        <v>Melvin Marxen</v>
      </c>
      <c r="D8537" t="str">
        <f>_xlfn.XLOOKUP(Sales_Pipeline[[#This Row],[Manager]],Sales_Teams[Manager],Sales_Teams[Regional_Office])</f>
        <v>Central</v>
      </c>
      <c r="E8537" t="s">
        <v>76</v>
      </c>
      <c r="G8537" t="str">
        <f>IFERROR(_xlfn.XLOOKUP(Sales_Pipeline[[#This Row],[Account]],Accounts!$A$2:$A$86,Accounts!$F$2:$F$86),"")</f>
        <v/>
      </c>
      <c r="H8537" t="s">
        <v>8449</v>
      </c>
      <c r="K8537" s="8" t="str">
        <f>IF(Sales_Pipeline[[#This Row],[Close_Date]]="","",TEXT(Sales_Pipeline[[#This Row],[Close_Date]],"ddd"))</f>
        <v/>
      </c>
      <c r="L8537" s="8" t="str">
        <f>IF(Sales_Pipeline[[#This Row],[Close_Date]]="","",TEXT(Sales_Pipeline[[#This Row],[Close_Date]],"mmm"))</f>
        <v/>
      </c>
      <c r="M8537" s="8" t="str">
        <f>IF(Sales_Pipeline[[#This Row],[Close_Date]]="","","Q"&amp;ROUNDUP(MONTH(Sales_Pipeline[[#This Row],[Close_Date]])/3,0))</f>
        <v/>
      </c>
      <c r="N8537" s="2" t="str" cm="1">
        <f t="array" ref="N8537">IFERROR(_xlfn.IFS(Sales_Pipeline[[#This Row],[Deal_Stage]]="Won",_xlfn.XLOOKUP(Sales_Pipeline[[#This Row],[Product]],Products!$A$2:$A$8,Products!$C$2:$C$8),Sales_Pipeline[[#This Row],[Deal_Stage]]="Lost",_xlfn.XLOOKUP(Sales_Pipeline[[#This Row],[Product]],Products!$A$2:$A$8,Products!$C$2:$C$8)),"")</f>
        <v/>
      </c>
      <c r="O8537" s="2">
        <v>0</v>
      </c>
    </row>
    <row r="8538" spans="1:15" x14ac:dyDescent="0.3">
      <c r="A8538" t="s">
        <v>8685</v>
      </c>
      <c r="B8538" t="s">
        <v>13</v>
      </c>
      <c r="C8538" t="str">
        <f>_xlfn.XLOOKUP(Sales_Pipeline[[#This Row],[Sales_Agent]],Sales_Teams[Sales_Agent],Sales_Teams[Manager])</f>
        <v>Melvin Marxen</v>
      </c>
      <c r="D8538" t="str">
        <f>_xlfn.XLOOKUP(Sales_Pipeline[[#This Row],[Manager]],Sales_Teams[Manager],Sales_Teams[Regional_Office])</f>
        <v>Central</v>
      </c>
      <c r="E8538" t="s">
        <v>76</v>
      </c>
      <c r="G8538" t="str">
        <f>IFERROR(_xlfn.XLOOKUP(Sales_Pipeline[[#This Row],[Account]],Accounts!$A$2:$A$86,Accounts!$F$2:$F$86),"")</f>
        <v/>
      </c>
      <c r="H8538" t="s">
        <v>8449</v>
      </c>
      <c r="K8538" s="8" t="str">
        <f>IF(Sales_Pipeline[[#This Row],[Close_Date]]="","",TEXT(Sales_Pipeline[[#This Row],[Close_Date]],"ddd"))</f>
        <v/>
      </c>
      <c r="L8538" s="8" t="str">
        <f>IF(Sales_Pipeline[[#This Row],[Close_Date]]="","",TEXT(Sales_Pipeline[[#This Row],[Close_Date]],"mmm"))</f>
        <v/>
      </c>
      <c r="M8538" s="8" t="str">
        <f>IF(Sales_Pipeline[[#This Row],[Close_Date]]="","","Q"&amp;ROUNDUP(MONTH(Sales_Pipeline[[#This Row],[Close_Date]])/3,0))</f>
        <v/>
      </c>
      <c r="N8538" s="2" t="str" cm="1">
        <f t="array" ref="N8538">IFERROR(_xlfn.IFS(Sales_Pipeline[[#This Row],[Deal_Stage]]="Won",_xlfn.XLOOKUP(Sales_Pipeline[[#This Row],[Product]],Products!$A$2:$A$8,Products!$C$2:$C$8),Sales_Pipeline[[#This Row],[Deal_Stage]]="Lost",_xlfn.XLOOKUP(Sales_Pipeline[[#This Row],[Product]],Products!$A$2:$A$8,Products!$C$2:$C$8)),"")</f>
        <v/>
      </c>
      <c r="O8538" s="2">
        <v>0</v>
      </c>
    </row>
    <row r="8539" spans="1:15" x14ac:dyDescent="0.3">
      <c r="A8539" t="s">
        <v>8686</v>
      </c>
      <c r="B8539" t="s">
        <v>13</v>
      </c>
      <c r="C8539" t="str">
        <f>_xlfn.XLOOKUP(Sales_Pipeline[[#This Row],[Sales_Agent]],Sales_Teams[Sales_Agent],Sales_Teams[Manager])</f>
        <v>Melvin Marxen</v>
      </c>
      <c r="D8539" t="str">
        <f>_xlfn.XLOOKUP(Sales_Pipeline[[#This Row],[Manager]],Sales_Teams[Manager],Sales_Teams[Regional_Office])</f>
        <v>Central</v>
      </c>
      <c r="E8539" t="s">
        <v>76</v>
      </c>
      <c r="G8539" t="str">
        <f>IFERROR(_xlfn.XLOOKUP(Sales_Pipeline[[#This Row],[Account]],Accounts!$A$2:$A$86,Accounts!$F$2:$F$86),"")</f>
        <v/>
      </c>
      <c r="H8539" t="s">
        <v>8449</v>
      </c>
      <c r="K8539" s="8" t="str">
        <f>IF(Sales_Pipeline[[#This Row],[Close_Date]]="","",TEXT(Sales_Pipeline[[#This Row],[Close_Date]],"ddd"))</f>
        <v/>
      </c>
      <c r="L8539" s="8" t="str">
        <f>IF(Sales_Pipeline[[#This Row],[Close_Date]]="","",TEXT(Sales_Pipeline[[#This Row],[Close_Date]],"mmm"))</f>
        <v/>
      </c>
      <c r="M8539" s="8" t="str">
        <f>IF(Sales_Pipeline[[#This Row],[Close_Date]]="","","Q"&amp;ROUNDUP(MONTH(Sales_Pipeline[[#This Row],[Close_Date]])/3,0))</f>
        <v/>
      </c>
      <c r="N8539" s="2" t="str" cm="1">
        <f t="array" ref="N8539">IFERROR(_xlfn.IFS(Sales_Pipeline[[#This Row],[Deal_Stage]]="Won",_xlfn.XLOOKUP(Sales_Pipeline[[#This Row],[Product]],Products!$A$2:$A$8,Products!$C$2:$C$8),Sales_Pipeline[[#This Row],[Deal_Stage]]="Lost",_xlfn.XLOOKUP(Sales_Pipeline[[#This Row],[Product]],Products!$A$2:$A$8,Products!$C$2:$C$8)),"")</f>
        <v/>
      </c>
      <c r="O8539" s="2">
        <v>0</v>
      </c>
    </row>
    <row r="8540" spans="1:15" x14ac:dyDescent="0.3">
      <c r="A8540" t="s">
        <v>8687</v>
      </c>
      <c r="B8540" t="s">
        <v>13</v>
      </c>
      <c r="C8540" t="str">
        <f>_xlfn.XLOOKUP(Sales_Pipeline[[#This Row],[Sales_Agent]],Sales_Teams[Sales_Agent],Sales_Teams[Manager])</f>
        <v>Melvin Marxen</v>
      </c>
      <c r="D8540" t="str">
        <f>_xlfn.XLOOKUP(Sales_Pipeline[[#This Row],[Manager]],Sales_Teams[Manager],Sales_Teams[Regional_Office])</f>
        <v>Central</v>
      </c>
      <c r="E8540" t="s">
        <v>76</v>
      </c>
      <c r="G8540" t="str">
        <f>IFERROR(_xlfn.XLOOKUP(Sales_Pipeline[[#This Row],[Account]],Accounts!$A$2:$A$86,Accounts!$F$2:$F$86),"")</f>
        <v/>
      </c>
      <c r="H8540" t="s">
        <v>8449</v>
      </c>
      <c r="K8540" s="8" t="str">
        <f>IF(Sales_Pipeline[[#This Row],[Close_Date]]="","",TEXT(Sales_Pipeline[[#This Row],[Close_Date]],"ddd"))</f>
        <v/>
      </c>
      <c r="L8540" s="8" t="str">
        <f>IF(Sales_Pipeline[[#This Row],[Close_Date]]="","",TEXT(Sales_Pipeline[[#This Row],[Close_Date]],"mmm"))</f>
        <v/>
      </c>
      <c r="M8540" s="8" t="str">
        <f>IF(Sales_Pipeline[[#This Row],[Close_Date]]="","","Q"&amp;ROUNDUP(MONTH(Sales_Pipeline[[#This Row],[Close_Date]])/3,0))</f>
        <v/>
      </c>
      <c r="N8540" s="2" t="str" cm="1">
        <f t="array" ref="N8540">IFERROR(_xlfn.IFS(Sales_Pipeline[[#This Row],[Deal_Stage]]="Won",_xlfn.XLOOKUP(Sales_Pipeline[[#This Row],[Product]],Products!$A$2:$A$8,Products!$C$2:$C$8),Sales_Pipeline[[#This Row],[Deal_Stage]]="Lost",_xlfn.XLOOKUP(Sales_Pipeline[[#This Row],[Product]],Products!$A$2:$A$8,Products!$C$2:$C$8)),"")</f>
        <v/>
      </c>
      <c r="O8540" s="2">
        <v>0</v>
      </c>
    </row>
    <row r="8541" spans="1:15" x14ac:dyDescent="0.3">
      <c r="A8541" t="s">
        <v>8688</v>
      </c>
      <c r="B8541" t="s">
        <v>10</v>
      </c>
      <c r="C8541" t="str">
        <f>_xlfn.XLOOKUP(Sales_Pipeline[[#This Row],[Sales_Agent]],Sales_Teams[Sales_Agent],Sales_Teams[Manager])</f>
        <v>Melvin Marxen</v>
      </c>
      <c r="D8541" t="str">
        <f>_xlfn.XLOOKUP(Sales_Pipeline[[#This Row],[Manager]],Sales_Teams[Manager],Sales_Teams[Regional_Office])</f>
        <v>Central</v>
      </c>
      <c r="E8541" t="s">
        <v>63</v>
      </c>
      <c r="F8541" t="s">
        <v>760</v>
      </c>
      <c r="G8541" t="str">
        <f>IFERROR(_xlfn.XLOOKUP(Sales_Pipeline[[#This Row],[Account]],Accounts!$A$2:$A$86,Accounts!$F$2:$F$86),"")</f>
        <v>United States</v>
      </c>
      <c r="H8541" t="s">
        <v>8449</v>
      </c>
      <c r="K8541" s="8" t="str">
        <f>IF(Sales_Pipeline[[#This Row],[Close_Date]]="","",TEXT(Sales_Pipeline[[#This Row],[Close_Date]],"ddd"))</f>
        <v/>
      </c>
      <c r="L8541" s="8" t="str">
        <f>IF(Sales_Pipeline[[#This Row],[Close_Date]]="","",TEXT(Sales_Pipeline[[#This Row],[Close_Date]],"mmm"))</f>
        <v/>
      </c>
      <c r="M8541" s="8" t="str">
        <f>IF(Sales_Pipeline[[#This Row],[Close_Date]]="","","Q"&amp;ROUNDUP(MONTH(Sales_Pipeline[[#This Row],[Close_Date]])/3,0))</f>
        <v/>
      </c>
      <c r="N8541" s="2" t="str" cm="1">
        <f t="array" ref="N8541">IFERROR(_xlfn.IFS(Sales_Pipeline[[#This Row],[Deal_Stage]]="Won",_xlfn.XLOOKUP(Sales_Pipeline[[#This Row],[Product]],Products!$A$2:$A$8,Products!$C$2:$C$8),Sales_Pipeline[[#This Row],[Deal_Stage]]="Lost",_xlfn.XLOOKUP(Sales_Pipeline[[#This Row],[Product]],Products!$A$2:$A$8,Products!$C$2:$C$8)),"")</f>
        <v/>
      </c>
      <c r="O8541" s="2">
        <v>0</v>
      </c>
    </row>
    <row r="8542" spans="1:15" x14ac:dyDescent="0.3">
      <c r="A8542" t="s">
        <v>8689</v>
      </c>
      <c r="B8542" t="s">
        <v>10</v>
      </c>
      <c r="C8542" t="str">
        <f>_xlfn.XLOOKUP(Sales_Pipeline[[#This Row],[Sales_Agent]],Sales_Teams[Sales_Agent],Sales_Teams[Manager])</f>
        <v>Melvin Marxen</v>
      </c>
      <c r="D8542" t="str">
        <f>_xlfn.XLOOKUP(Sales_Pipeline[[#This Row],[Manager]],Sales_Teams[Manager],Sales_Teams[Regional_Office])</f>
        <v>Central</v>
      </c>
      <c r="E8542" t="s">
        <v>63</v>
      </c>
      <c r="F8542" t="s">
        <v>141</v>
      </c>
      <c r="G8542" t="str">
        <f>IFERROR(_xlfn.XLOOKUP(Sales_Pipeline[[#This Row],[Account]],Accounts!$A$2:$A$86,Accounts!$F$2:$F$86),"")</f>
        <v>United States</v>
      </c>
      <c r="H8542" t="s">
        <v>8449</v>
      </c>
      <c r="K8542" s="8" t="str">
        <f>IF(Sales_Pipeline[[#This Row],[Close_Date]]="","",TEXT(Sales_Pipeline[[#This Row],[Close_Date]],"ddd"))</f>
        <v/>
      </c>
      <c r="L8542" s="8" t="str">
        <f>IF(Sales_Pipeline[[#This Row],[Close_Date]]="","",TEXT(Sales_Pipeline[[#This Row],[Close_Date]],"mmm"))</f>
        <v/>
      </c>
      <c r="M8542" s="8" t="str">
        <f>IF(Sales_Pipeline[[#This Row],[Close_Date]]="","","Q"&amp;ROUNDUP(MONTH(Sales_Pipeline[[#This Row],[Close_Date]])/3,0))</f>
        <v/>
      </c>
      <c r="N8542" s="2" t="str" cm="1">
        <f t="array" ref="N8542">IFERROR(_xlfn.IFS(Sales_Pipeline[[#This Row],[Deal_Stage]]="Won",_xlfn.XLOOKUP(Sales_Pipeline[[#This Row],[Product]],Products!$A$2:$A$8,Products!$C$2:$C$8),Sales_Pipeline[[#This Row],[Deal_Stage]]="Lost",_xlfn.XLOOKUP(Sales_Pipeline[[#This Row],[Product]],Products!$A$2:$A$8,Products!$C$2:$C$8)),"")</f>
        <v/>
      </c>
      <c r="O8542" s="2">
        <v>0</v>
      </c>
    </row>
    <row r="8543" spans="1:15" x14ac:dyDescent="0.3">
      <c r="A8543" t="s">
        <v>8690</v>
      </c>
      <c r="B8543" t="s">
        <v>10</v>
      </c>
      <c r="C8543" t="str">
        <f>_xlfn.XLOOKUP(Sales_Pipeline[[#This Row],[Sales_Agent]],Sales_Teams[Sales_Agent],Sales_Teams[Manager])</f>
        <v>Melvin Marxen</v>
      </c>
      <c r="D8543" t="str">
        <f>_xlfn.XLOOKUP(Sales_Pipeline[[#This Row],[Manager]],Sales_Teams[Manager],Sales_Teams[Regional_Office])</f>
        <v>Central</v>
      </c>
      <c r="E8543" t="s">
        <v>63</v>
      </c>
      <c r="F8543" t="s">
        <v>214</v>
      </c>
      <c r="G8543" t="str">
        <f>IFERROR(_xlfn.XLOOKUP(Sales_Pipeline[[#This Row],[Account]],Accounts!$A$2:$A$86,Accounts!$F$2:$F$86),"")</f>
        <v>United States</v>
      </c>
      <c r="H8543" t="s">
        <v>8449</v>
      </c>
      <c r="K8543" s="8" t="str">
        <f>IF(Sales_Pipeline[[#This Row],[Close_Date]]="","",TEXT(Sales_Pipeline[[#This Row],[Close_Date]],"ddd"))</f>
        <v/>
      </c>
      <c r="L8543" s="8" t="str">
        <f>IF(Sales_Pipeline[[#This Row],[Close_Date]]="","",TEXT(Sales_Pipeline[[#This Row],[Close_Date]],"mmm"))</f>
        <v/>
      </c>
      <c r="M8543" s="8" t="str">
        <f>IF(Sales_Pipeline[[#This Row],[Close_Date]]="","","Q"&amp;ROUNDUP(MONTH(Sales_Pipeline[[#This Row],[Close_Date]])/3,0))</f>
        <v/>
      </c>
      <c r="N8543" s="2" t="str" cm="1">
        <f t="array" ref="N8543">IFERROR(_xlfn.IFS(Sales_Pipeline[[#This Row],[Deal_Stage]]="Won",_xlfn.XLOOKUP(Sales_Pipeline[[#This Row],[Product]],Products!$A$2:$A$8,Products!$C$2:$C$8),Sales_Pipeline[[#This Row],[Deal_Stage]]="Lost",_xlfn.XLOOKUP(Sales_Pipeline[[#This Row],[Product]],Products!$A$2:$A$8,Products!$C$2:$C$8)),"")</f>
        <v/>
      </c>
      <c r="O8543" s="2">
        <v>0</v>
      </c>
    </row>
    <row r="8544" spans="1:15" x14ac:dyDescent="0.3">
      <c r="A8544" t="s">
        <v>8691</v>
      </c>
      <c r="B8544" t="s">
        <v>10</v>
      </c>
      <c r="C8544" t="str">
        <f>_xlfn.XLOOKUP(Sales_Pipeline[[#This Row],[Sales_Agent]],Sales_Teams[Sales_Agent],Sales_Teams[Manager])</f>
        <v>Melvin Marxen</v>
      </c>
      <c r="D8544" t="str">
        <f>_xlfn.XLOOKUP(Sales_Pipeline[[#This Row],[Manager]],Sales_Teams[Manager],Sales_Teams[Regional_Office])</f>
        <v>Central</v>
      </c>
      <c r="E8544" t="s">
        <v>63</v>
      </c>
      <c r="F8544" t="s">
        <v>132</v>
      </c>
      <c r="G8544" t="str">
        <f>IFERROR(_xlfn.XLOOKUP(Sales_Pipeline[[#This Row],[Account]],Accounts!$A$2:$A$86,Accounts!$F$2:$F$86),"")</f>
        <v>United States</v>
      </c>
      <c r="H8544" t="s">
        <v>8449</v>
      </c>
      <c r="K8544" s="8" t="str">
        <f>IF(Sales_Pipeline[[#This Row],[Close_Date]]="","",TEXT(Sales_Pipeline[[#This Row],[Close_Date]],"ddd"))</f>
        <v/>
      </c>
      <c r="L8544" s="8" t="str">
        <f>IF(Sales_Pipeline[[#This Row],[Close_Date]]="","",TEXT(Sales_Pipeline[[#This Row],[Close_Date]],"mmm"))</f>
        <v/>
      </c>
      <c r="M8544" s="8" t="str">
        <f>IF(Sales_Pipeline[[#This Row],[Close_Date]]="","","Q"&amp;ROUNDUP(MONTH(Sales_Pipeline[[#This Row],[Close_Date]])/3,0))</f>
        <v/>
      </c>
      <c r="N8544" s="2" t="str" cm="1">
        <f t="array" ref="N8544">IFERROR(_xlfn.IFS(Sales_Pipeline[[#This Row],[Deal_Stage]]="Won",_xlfn.XLOOKUP(Sales_Pipeline[[#This Row],[Product]],Products!$A$2:$A$8,Products!$C$2:$C$8),Sales_Pipeline[[#This Row],[Deal_Stage]]="Lost",_xlfn.XLOOKUP(Sales_Pipeline[[#This Row],[Product]],Products!$A$2:$A$8,Products!$C$2:$C$8)),"")</f>
        <v/>
      </c>
      <c r="O8544" s="2">
        <v>0</v>
      </c>
    </row>
    <row r="8545" spans="1:15" x14ac:dyDescent="0.3">
      <c r="A8545" t="s">
        <v>8692</v>
      </c>
      <c r="B8545" t="s">
        <v>10</v>
      </c>
      <c r="C8545" t="str">
        <f>_xlfn.XLOOKUP(Sales_Pipeline[[#This Row],[Sales_Agent]],Sales_Teams[Sales_Agent],Sales_Teams[Manager])</f>
        <v>Melvin Marxen</v>
      </c>
      <c r="D8545" t="str">
        <f>_xlfn.XLOOKUP(Sales_Pipeline[[#This Row],[Manager]],Sales_Teams[Manager],Sales_Teams[Regional_Office])</f>
        <v>Central</v>
      </c>
      <c r="E8545" t="s">
        <v>63</v>
      </c>
      <c r="F8545" t="s">
        <v>413</v>
      </c>
      <c r="G8545" t="str">
        <f>IFERROR(_xlfn.XLOOKUP(Sales_Pipeline[[#This Row],[Account]],Accounts!$A$2:$A$86,Accounts!$F$2:$F$86),"")</f>
        <v>United States</v>
      </c>
      <c r="H8545" t="s">
        <v>8449</v>
      </c>
      <c r="K8545" s="8" t="str">
        <f>IF(Sales_Pipeline[[#This Row],[Close_Date]]="","",TEXT(Sales_Pipeline[[#This Row],[Close_Date]],"ddd"))</f>
        <v/>
      </c>
      <c r="L8545" s="8" t="str">
        <f>IF(Sales_Pipeline[[#This Row],[Close_Date]]="","",TEXT(Sales_Pipeline[[#This Row],[Close_Date]],"mmm"))</f>
        <v/>
      </c>
      <c r="M8545" s="8" t="str">
        <f>IF(Sales_Pipeline[[#This Row],[Close_Date]]="","","Q"&amp;ROUNDUP(MONTH(Sales_Pipeline[[#This Row],[Close_Date]])/3,0))</f>
        <v/>
      </c>
      <c r="N8545" s="2" t="str" cm="1">
        <f t="array" ref="N8545">IFERROR(_xlfn.IFS(Sales_Pipeline[[#This Row],[Deal_Stage]]="Won",_xlfn.XLOOKUP(Sales_Pipeline[[#This Row],[Product]],Products!$A$2:$A$8,Products!$C$2:$C$8),Sales_Pipeline[[#This Row],[Deal_Stage]]="Lost",_xlfn.XLOOKUP(Sales_Pipeline[[#This Row],[Product]],Products!$A$2:$A$8,Products!$C$2:$C$8)),"")</f>
        <v/>
      </c>
      <c r="O8545" s="2">
        <v>0</v>
      </c>
    </row>
    <row r="8546" spans="1:15" x14ac:dyDescent="0.3">
      <c r="A8546" t="s">
        <v>8693</v>
      </c>
      <c r="B8546" t="s">
        <v>10</v>
      </c>
      <c r="C8546" t="str">
        <f>_xlfn.XLOOKUP(Sales_Pipeline[[#This Row],[Sales_Agent]],Sales_Teams[Sales_Agent],Sales_Teams[Manager])</f>
        <v>Melvin Marxen</v>
      </c>
      <c r="D8546" t="str">
        <f>_xlfn.XLOOKUP(Sales_Pipeline[[#This Row],[Manager]],Sales_Teams[Manager],Sales_Teams[Regional_Office])</f>
        <v>Central</v>
      </c>
      <c r="E8546" t="s">
        <v>63</v>
      </c>
      <c r="F8546" t="s">
        <v>201</v>
      </c>
      <c r="G8546" t="str">
        <f>IFERROR(_xlfn.XLOOKUP(Sales_Pipeline[[#This Row],[Account]],Accounts!$A$2:$A$86,Accounts!$F$2:$F$86),"")</f>
        <v>United States</v>
      </c>
      <c r="H8546" t="s">
        <v>8449</v>
      </c>
      <c r="K8546" s="8" t="str">
        <f>IF(Sales_Pipeline[[#This Row],[Close_Date]]="","",TEXT(Sales_Pipeline[[#This Row],[Close_Date]],"ddd"))</f>
        <v/>
      </c>
      <c r="L8546" s="8" t="str">
        <f>IF(Sales_Pipeline[[#This Row],[Close_Date]]="","",TEXT(Sales_Pipeline[[#This Row],[Close_Date]],"mmm"))</f>
        <v/>
      </c>
      <c r="M8546" s="8" t="str">
        <f>IF(Sales_Pipeline[[#This Row],[Close_Date]]="","","Q"&amp;ROUNDUP(MONTH(Sales_Pipeline[[#This Row],[Close_Date]])/3,0))</f>
        <v/>
      </c>
      <c r="N8546" s="2" t="str" cm="1">
        <f t="array" ref="N8546">IFERROR(_xlfn.IFS(Sales_Pipeline[[#This Row],[Deal_Stage]]="Won",_xlfn.XLOOKUP(Sales_Pipeline[[#This Row],[Product]],Products!$A$2:$A$8,Products!$C$2:$C$8),Sales_Pipeline[[#This Row],[Deal_Stage]]="Lost",_xlfn.XLOOKUP(Sales_Pipeline[[#This Row],[Product]],Products!$A$2:$A$8,Products!$C$2:$C$8)),"")</f>
        <v/>
      </c>
      <c r="O8546" s="2">
        <v>0</v>
      </c>
    </row>
    <row r="8547" spans="1:15" x14ac:dyDescent="0.3">
      <c r="A8547" t="s">
        <v>8694</v>
      </c>
      <c r="B8547" t="s">
        <v>10</v>
      </c>
      <c r="C8547" t="str">
        <f>_xlfn.XLOOKUP(Sales_Pipeline[[#This Row],[Sales_Agent]],Sales_Teams[Sales_Agent],Sales_Teams[Manager])</f>
        <v>Melvin Marxen</v>
      </c>
      <c r="D8547" t="str">
        <f>_xlfn.XLOOKUP(Sales_Pipeline[[#This Row],[Manager]],Sales_Teams[Manager],Sales_Teams[Regional_Office])</f>
        <v>Central</v>
      </c>
      <c r="E8547" t="s">
        <v>63</v>
      </c>
      <c r="F8547" t="s">
        <v>103</v>
      </c>
      <c r="G8547" t="str">
        <f>IFERROR(_xlfn.XLOOKUP(Sales_Pipeline[[#This Row],[Account]],Accounts!$A$2:$A$86,Accounts!$F$2:$F$86),"")</f>
        <v>United States</v>
      </c>
      <c r="H8547" t="s">
        <v>8449</v>
      </c>
      <c r="K8547" s="8" t="str">
        <f>IF(Sales_Pipeline[[#This Row],[Close_Date]]="","",TEXT(Sales_Pipeline[[#This Row],[Close_Date]],"ddd"))</f>
        <v/>
      </c>
      <c r="L8547" s="8" t="str">
        <f>IF(Sales_Pipeline[[#This Row],[Close_Date]]="","",TEXT(Sales_Pipeline[[#This Row],[Close_Date]],"mmm"))</f>
        <v/>
      </c>
      <c r="M8547" s="8" t="str">
        <f>IF(Sales_Pipeline[[#This Row],[Close_Date]]="","","Q"&amp;ROUNDUP(MONTH(Sales_Pipeline[[#This Row],[Close_Date]])/3,0))</f>
        <v/>
      </c>
      <c r="N8547" s="2" t="str" cm="1">
        <f t="array" ref="N8547">IFERROR(_xlfn.IFS(Sales_Pipeline[[#This Row],[Deal_Stage]]="Won",_xlfn.XLOOKUP(Sales_Pipeline[[#This Row],[Product]],Products!$A$2:$A$8,Products!$C$2:$C$8),Sales_Pipeline[[#This Row],[Deal_Stage]]="Lost",_xlfn.XLOOKUP(Sales_Pipeline[[#This Row],[Product]],Products!$A$2:$A$8,Products!$C$2:$C$8)),"")</f>
        <v/>
      </c>
      <c r="O8547" s="2">
        <v>0</v>
      </c>
    </row>
    <row r="8548" spans="1:15" x14ac:dyDescent="0.3">
      <c r="A8548" t="s">
        <v>8695</v>
      </c>
      <c r="B8548" t="s">
        <v>10</v>
      </c>
      <c r="C8548" t="str">
        <f>_xlfn.XLOOKUP(Sales_Pipeline[[#This Row],[Sales_Agent]],Sales_Teams[Sales_Agent],Sales_Teams[Manager])</f>
        <v>Melvin Marxen</v>
      </c>
      <c r="D8548" t="str">
        <f>_xlfn.XLOOKUP(Sales_Pipeline[[#This Row],[Manager]],Sales_Teams[Manager],Sales_Teams[Regional_Office])</f>
        <v>Central</v>
      </c>
      <c r="E8548" t="s">
        <v>63</v>
      </c>
      <c r="F8548" t="s">
        <v>96</v>
      </c>
      <c r="G8548" t="str">
        <f>IFERROR(_xlfn.XLOOKUP(Sales_Pipeline[[#This Row],[Account]],Accounts!$A$2:$A$86,Accounts!$F$2:$F$86),"")</f>
        <v>United States</v>
      </c>
      <c r="H8548" t="s">
        <v>8449</v>
      </c>
      <c r="K8548" s="8" t="str">
        <f>IF(Sales_Pipeline[[#This Row],[Close_Date]]="","",TEXT(Sales_Pipeline[[#This Row],[Close_Date]],"ddd"))</f>
        <v/>
      </c>
      <c r="L8548" s="8" t="str">
        <f>IF(Sales_Pipeline[[#This Row],[Close_Date]]="","",TEXT(Sales_Pipeline[[#This Row],[Close_Date]],"mmm"))</f>
        <v/>
      </c>
      <c r="M8548" s="8" t="str">
        <f>IF(Sales_Pipeline[[#This Row],[Close_Date]]="","","Q"&amp;ROUNDUP(MONTH(Sales_Pipeline[[#This Row],[Close_Date]])/3,0))</f>
        <v/>
      </c>
      <c r="N8548" s="2" t="str" cm="1">
        <f t="array" ref="N8548">IFERROR(_xlfn.IFS(Sales_Pipeline[[#This Row],[Deal_Stage]]="Won",_xlfn.XLOOKUP(Sales_Pipeline[[#This Row],[Product]],Products!$A$2:$A$8,Products!$C$2:$C$8),Sales_Pipeline[[#This Row],[Deal_Stage]]="Lost",_xlfn.XLOOKUP(Sales_Pipeline[[#This Row],[Product]],Products!$A$2:$A$8,Products!$C$2:$C$8)),"")</f>
        <v/>
      </c>
      <c r="O8548" s="2">
        <v>0</v>
      </c>
    </row>
    <row r="8549" spans="1:15" x14ac:dyDescent="0.3">
      <c r="A8549" t="s">
        <v>8696</v>
      </c>
      <c r="B8549" t="s">
        <v>10</v>
      </c>
      <c r="C8549" t="str">
        <f>_xlfn.XLOOKUP(Sales_Pipeline[[#This Row],[Sales_Agent]],Sales_Teams[Sales_Agent],Sales_Teams[Manager])</f>
        <v>Melvin Marxen</v>
      </c>
      <c r="D8549" t="str">
        <f>_xlfn.XLOOKUP(Sales_Pipeline[[#This Row],[Manager]],Sales_Teams[Manager],Sales_Teams[Regional_Office])</f>
        <v>Central</v>
      </c>
      <c r="E8549" t="s">
        <v>63</v>
      </c>
      <c r="F8549" t="s">
        <v>388</v>
      </c>
      <c r="G8549" t="str">
        <f>IFERROR(_xlfn.XLOOKUP(Sales_Pipeline[[#This Row],[Account]],Accounts!$A$2:$A$86,Accounts!$F$2:$F$86),"")</f>
        <v>China</v>
      </c>
      <c r="H8549" t="s">
        <v>8449</v>
      </c>
      <c r="K8549" s="8" t="str">
        <f>IF(Sales_Pipeline[[#This Row],[Close_Date]]="","",TEXT(Sales_Pipeline[[#This Row],[Close_Date]],"ddd"))</f>
        <v/>
      </c>
      <c r="L8549" s="8" t="str">
        <f>IF(Sales_Pipeline[[#This Row],[Close_Date]]="","",TEXT(Sales_Pipeline[[#This Row],[Close_Date]],"mmm"))</f>
        <v/>
      </c>
      <c r="M8549" s="8" t="str">
        <f>IF(Sales_Pipeline[[#This Row],[Close_Date]]="","","Q"&amp;ROUNDUP(MONTH(Sales_Pipeline[[#This Row],[Close_Date]])/3,0))</f>
        <v/>
      </c>
      <c r="N8549" s="2" t="str" cm="1">
        <f t="array" ref="N8549">IFERROR(_xlfn.IFS(Sales_Pipeline[[#This Row],[Deal_Stage]]="Won",_xlfn.XLOOKUP(Sales_Pipeline[[#This Row],[Product]],Products!$A$2:$A$8,Products!$C$2:$C$8),Sales_Pipeline[[#This Row],[Deal_Stage]]="Lost",_xlfn.XLOOKUP(Sales_Pipeline[[#This Row],[Product]],Products!$A$2:$A$8,Products!$C$2:$C$8)),"")</f>
        <v/>
      </c>
      <c r="O8549" s="2">
        <v>0</v>
      </c>
    </row>
    <row r="8550" spans="1:15" x14ac:dyDescent="0.3">
      <c r="A8550" t="s">
        <v>8697</v>
      </c>
      <c r="B8550" t="s">
        <v>10</v>
      </c>
      <c r="C8550" t="str">
        <f>_xlfn.XLOOKUP(Sales_Pipeline[[#This Row],[Sales_Agent]],Sales_Teams[Sales_Agent],Sales_Teams[Manager])</f>
        <v>Melvin Marxen</v>
      </c>
      <c r="D8550" t="str">
        <f>_xlfn.XLOOKUP(Sales_Pipeline[[#This Row],[Manager]],Sales_Teams[Manager],Sales_Teams[Regional_Office])</f>
        <v>Central</v>
      </c>
      <c r="E8550" t="s">
        <v>63</v>
      </c>
      <c r="G8550" t="str">
        <f>IFERROR(_xlfn.XLOOKUP(Sales_Pipeline[[#This Row],[Account]],Accounts!$A$2:$A$86,Accounts!$F$2:$F$86),"")</f>
        <v/>
      </c>
      <c r="H8550" t="s">
        <v>8449</v>
      </c>
      <c r="K8550" s="8" t="str">
        <f>IF(Sales_Pipeline[[#This Row],[Close_Date]]="","",TEXT(Sales_Pipeline[[#This Row],[Close_Date]],"ddd"))</f>
        <v/>
      </c>
      <c r="L8550" s="8" t="str">
        <f>IF(Sales_Pipeline[[#This Row],[Close_Date]]="","",TEXT(Sales_Pipeline[[#This Row],[Close_Date]],"mmm"))</f>
        <v/>
      </c>
      <c r="M8550" s="8" t="str">
        <f>IF(Sales_Pipeline[[#This Row],[Close_Date]]="","","Q"&amp;ROUNDUP(MONTH(Sales_Pipeline[[#This Row],[Close_Date]])/3,0))</f>
        <v/>
      </c>
      <c r="N8550" s="2" t="str" cm="1">
        <f t="array" ref="N8550">IFERROR(_xlfn.IFS(Sales_Pipeline[[#This Row],[Deal_Stage]]="Won",_xlfn.XLOOKUP(Sales_Pipeline[[#This Row],[Product]],Products!$A$2:$A$8,Products!$C$2:$C$8),Sales_Pipeline[[#This Row],[Deal_Stage]]="Lost",_xlfn.XLOOKUP(Sales_Pipeline[[#This Row],[Product]],Products!$A$2:$A$8,Products!$C$2:$C$8)),"")</f>
        <v/>
      </c>
      <c r="O8550" s="2">
        <v>0</v>
      </c>
    </row>
    <row r="8551" spans="1:15" x14ac:dyDescent="0.3">
      <c r="A8551" t="s">
        <v>8698</v>
      </c>
      <c r="B8551" t="s">
        <v>10</v>
      </c>
      <c r="C8551" t="str">
        <f>_xlfn.XLOOKUP(Sales_Pipeline[[#This Row],[Sales_Agent]],Sales_Teams[Sales_Agent],Sales_Teams[Manager])</f>
        <v>Melvin Marxen</v>
      </c>
      <c r="D8551" t="str">
        <f>_xlfn.XLOOKUP(Sales_Pipeline[[#This Row],[Manager]],Sales_Teams[Manager],Sales_Teams[Regional_Office])</f>
        <v>Central</v>
      </c>
      <c r="E8551" t="s">
        <v>63</v>
      </c>
      <c r="G8551" t="str">
        <f>IFERROR(_xlfn.XLOOKUP(Sales_Pipeline[[#This Row],[Account]],Accounts!$A$2:$A$86,Accounts!$F$2:$F$86),"")</f>
        <v/>
      </c>
      <c r="H8551" t="s">
        <v>8449</v>
      </c>
      <c r="K8551" s="8" t="str">
        <f>IF(Sales_Pipeline[[#This Row],[Close_Date]]="","",TEXT(Sales_Pipeline[[#This Row],[Close_Date]],"ddd"))</f>
        <v/>
      </c>
      <c r="L8551" s="8" t="str">
        <f>IF(Sales_Pipeline[[#This Row],[Close_Date]]="","",TEXT(Sales_Pipeline[[#This Row],[Close_Date]],"mmm"))</f>
        <v/>
      </c>
      <c r="M8551" s="8" t="str">
        <f>IF(Sales_Pipeline[[#This Row],[Close_Date]]="","","Q"&amp;ROUNDUP(MONTH(Sales_Pipeline[[#This Row],[Close_Date]])/3,0))</f>
        <v/>
      </c>
      <c r="N8551" s="2" t="str" cm="1">
        <f t="array" ref="N8551">IFERROR(_xlfn.IFS(Sales_Pipeline[[#This Row],[Deal_Stage]]="Won",_xlfn.XLOOKUP(Sales_Pipeline[[#This Row],[Product]],Products!$A$2:$A$8,Products!$C$2:$C$8),Sales_Pipeline[[#This Row],[Deal_Stage]]="Lost",_xlfn.XLOOKUP(Sales_Pipeline[[#This Row],[Product]],Products!$A$2:$A$8,Products!$C$2:$C$8)),"")</f>
        <v/>
      </c>
      <c r="O8551" s="2">
        <v>0</v>
      </c>
    </row>
    <row r="8552" spans="1:15" x14ac:dyDescent="0.3">
      <c r="A8552" t="s">
        <v>8699</v>
      </c>
      <c r="B8552" t="s">
        <v>10</v>
      </c>
      <c r="C8552" t="str">
        <f>_xlfn.XLOOKUP(Sales_Pipeline[[#This Row],[Sales_Agent]],Sales_Teams[Sales_Agent],Sales_Teams[Manager])</f>
        <v>Melvin Marxen</v>
      </c>
      <c r="D8552" t="str">
        <f>_xlfn.XLOOKUP(Sales_Pipeline[[#This Row],[Manager]],Sales_Teams[Manager],Sales_Teams[Regional_Office])</f>
        <v>Central</v>
      </c>
      <c r="E8552" t="s">
        <v>63</v>
      </c>
      <c r="G8552" t="str">
        <f>IFERROR(_xlfn.XLOOKUP(Sales_Pipeline[[#This Row],[Account]],Accounts!$A$2:$A$86,Accounts!$F$2:$F$86),"")</f>
        <v/>
      </c>
      <c r="H8552" t="s">
        <v>8449</v>
      </c>
      <c r="K8552" s="8" t="str">
        <f>IF(Sales_Pipeline[[#This Row],[Close_Date]]="","",TEXT(Sales_Pipeline[[#This Row],[Close_Date]],"ddd"))</f>
        <v/>
      </c>
      <c r="L8552" s="8" t="str">
        <f>IF(Sales_Pipeline[[#This Row],[Close_Date]]="","",TEXT(Sales_Pipeline[[#This Row],[Close_Date]],"mmm"))</f>
        <v/>
      </c>
      <c r="M8552" s="8" t="str">
        <f>IF(Sales_Pipeline[[#This Row],[Close_Date]]="","","Q"&amp;ROUNDUP(MONTH(Sales_Pipeline[[#This Row],[Close_Date]])/3,0))</f>
        <v/>
      </c>
      <c r="N8552" s="2" t="str" cm="1">
        <f t="array" ref="N8552">IFERROR(_xlfn.IFS(Sales_Pipeline[[#This Row],[Deal_Stage]]="Won",_xlfn.XLOOKUP(Sales_Pipeline[[#This Row],[Product]],Products!$A$2:$A$8,Products!$C$2:$C$8),Sales_Pipeline[[#This Row],[Deal_Stage]]="Lost",_xlfn.XLOOKUP(Sales_Pipeline[[#This Row],[Product]],Products!$A$2:$A$8,Products!$C$2:$C$8)),"")</f>
        <v/>
      </c>
      <c r="O8552" s="2">
        <v>0</v>
      </c>
    </row>
    <row r="8553" spans="1:15" x14ac:dyDescent="0.3">
      <c r="A8553" t="s">
        <v>8700</v>
      </c>
      <c r="B8553" t="s">
        <v>10</v>
      </c>
      <c r="C8553" t="str">
        <f>_xlfn.XLOOKUP(Sales_Pipeline[[#This Row],[Sales_Agent]],Sales_Teams[Sales_Agent],Sales_Teams[Manager])</f>
        <v>Melvin Marxen</v>
      </c>
      <c r="D8553" t="str">
        <f>_xlfn.XLOOKUP(Sales_Pipeline[[#This Row],[Manager]],Sales_Teams[Manager],Sales_Teams[Regional_Office])</f>
        <v>Central</v>
      </c>
      <c r="E8553" t="s">
        <v>63</v>
      </c>
      <c r="G8553" t="str">
        <f>IFERROR(_xlfn.XLOOKUP(Sales_Pipeline[[#This Row],[Account]],Accounts!$A$2:$A$86,Accounts!$F$2:$F$86),"")</f>
        <v/>
      </c>
      <c r="H8553" t="s">
        <v>8449</v>
      </c>
      <c r="K8553" s="8" t="str">
        <f>IF(Sales_Pipeline[[#This Row],[Close_Date]]="","",TEXT(Sales_Pipeline[[#This Row],[Close_Date]],"ddd"))</f>
        <v/>
      </c>
      <c r="L8553" s="8" t="str">
        <f>IF(Sales_Pipeline[[#This Row],[Close_Date]]="","",TEXT(Sales_Pipeline[[#This Row],[Close_Date]],"mmm"))</f>
        <v/>
      </c>
      <c r="M8553" s="8" t="str">
        <f>IF(Sales_Pipeline[[#This Row],[Close_Date]]="","","Q"&amp;ROUNDUP(MONTH(Sales_Pipeline[[#This Row],[Close_Date]])/3,0))</f>
        <v/>
      </c>
      <c r="N8553" s="2" t="str" cm="1">
        <f t="array" ref="N8553">IFERROR(_xlfn.IFS(Sales_Pipeline[[#This Row],[Deal_Stage]]="Won",_xlfn.XLOOKUP(Sales_Pipeline[[#This Row],[Product]],Products!$A$2:$A$8,Products!$C$2:$C$8),Sales_Pipeline[[#This Row],[Deal_Stage]]="Lost",_xlfn.XLOOKUP(Sales_Pipeline[[#This Row],[Product]],Products!$A$2:$A$8,Products!$C$2:$C$8)),"")</f>
        <v/>
      </c>
      <c r="O8553" s="2">
        <v>0</v>
      </c>
    </row>
    <row r="8554" spans="1:15" x14ac:dyDescent="0.3">
      <c r="A8554" t="s">
        <v>8701</v>
      </c>
      <c r="B8554" t="s">
        <v>10</v>
      </c>
      <c r="C8554" t="str">
        <f>_xlfn.XLOOKUP(Sales_Pipeline[[#This Row],[Sales_Agent]],Sales_Teams[Sales_Agent],Sales_Teams[Manager])</f>
        <v>Melvin Marxen</v>
      </c>
      <c r="D8554" t="str">
        <f>_xlfn.XLOOKUP(Sales_Pipeline[[#This Row],[Manager]],Sales_Teams[Manager],Sales_Teams[Regional_Office])</f>
        <v>Central</v>
      </c>
      <c r="E8554" t="s">
        <v>63</v>
      </c>
      <c r="G8554" t="str">
        <f>IFERROR(_xlfn.XLOOKUP(Sales_Pipeline[[#This Row],[Account]],Accounts!$A$2:$A$86,Accounts!$F$2:$F$86),"")</f>
        <v/>
      </c>
      <c r="H8554" t="s">
        <v>8449</v>
      </c>
      <c r="K8554" s="8" t="str">
        <f>IF(Sales_Pipeline[[#This Row],[Close_Date]]="","",TEXT(Sales_Pipeline[[#This Row],[Close_Date]],"ddd"))</f>
        <v/>
      </c>
      <c r="L8554" s="8" t="str">
        <f>IF(Sales_Pipeline[[#This Row],[Close_Date]]="","",TEXT(Sales_Pipeline[[#This Row],[Close_Date]],"mmm"))</f>
        <v/>
      </c>
      <c r="M8554" s="8" t="str">
        <f>IF(Sales_Pipeline[[#This Row],[Close_Date]]="","","Q"&amp;ROUNDUP(MONTH(Sales_Pipeline[[#This Row],[Close_Date]])/3,0))</f>
        <v/>
      </c>
      <c r="N8554" s="2" t="str" cm="1">
        <f t="array" ref="N8554">IFERROR(_xlfn.IFS(Sales_Pipeline[[#This Row],[Deal_Stage]]="Won",_xlfn.XLOOKUP(Sales_Pipeline[[#This Row],[Product]],Products!$A$2:$A$8,Products!$C$2:$C$8),Sales_Pipeline[[#This Row],[Deal_Stage]]="Lost",_xlfn.XLOOKUP(Sales_Pipeline[[#This Row],[Product]],Products!$A$2:$A$8,Products!$C$2:$C$8)),"")</f>
        <v/>
      </c>
      <c r="O8554" s="2">
        <v>0</v>
      </c>
    </row>
    <row r="8555" spans="1:15" x14ac:dyDescent="0.3">
      <c r="A8555" t="s">
        <v>8702</v>
      </c>
      <c r="B8555" t="s">
        <v>10</v>
      </c>
      <c r="C8555" t="str">
        <f>_xlfn.XLOOKUP(Sales_Pipeline[[#This Row],[Sales_Agent]],Sales_Teams[Sales_Agent],Sales_Teams[Manager])</f>
        <v>Melvin Marxen</v>
      </c>
      <c r="D8555" t="str">
        <f>_xlfn.XLOOKUP(Sales_Pipeline[[#This Row],[Manager]],Sales_Teams[Manager],Sales_Teams[Regional_Office])</f>
        <v>Central</v>
      </c>
      <c r="E8555" t="s">
        <v>63</v>
      </c>
      <c r="G8555" t="str">
        <f>IFERROR(_xlfn.XLOOKUP(Sales_Pipeline[[#This Row],[Account]],Accounts!$A$2:$A$86,Accounts!$F$2:$F$86),"")</f>
        <v/>
      </c>
      <c r="H8555" t="s">
        <v>8449</v>
      </c>
      <c r="K8555" s="8" t="str">
        <f>IF(Sales_Pipeline[[#This Row],[Close_Date]]="","",TEXT(Sales_Pipeline[[#This Row],[Close_Date]],"ddd"))</f>
        <v/>
      </c>
      <c r="L8555" s="8" t="str">
        <f>IF(Sales_Pipeline[[#This Row],[Close_Date]]="","",TEXT(Sales_Pipeline[[#This Row],[Close_Date]],"mmm"))</f>
        <v/>
      </c>
      <c r="M8555" s="8" t="str">
        <f>IF(Sales_Pipeline[[#This Row],[Close_Date]]="","","Q"&amp;ROUNDUP(MONTH(Sales_Pipeline[[#This Row],[Close_Date]])/3,0))</f>
        <v/>
      </c>
      <c r="N8555" s="2" t="str" cm="1">
        <f t="array" ref="N8555">IFERROR(_xlfn.IFS(Sales_Pipeline[[#This Row],[Deal_Stage]]="Won",_xlfn.XLOOKUP(Sales_Pipeline[[#This Row],[Product]],Products!$A$2:$A$8,Products!$C$2:$C$8),Sales_Pipeline[[#This Row],[Deal_Stage]]="Lost",_xlfn.XLOOKUP(Sales_Pipeline[[#This Row],[Product]],Products!$A$2:$A$8,Products!$C$2:$C$8)),"")</f>
        <v/>
      </c>
      <c r="O8555" s="2">
        <v>0</v>
      </c>
    </row>
    <row r="8556" spans="1:15" x14ac:dyDescent="0.3">
      <c r="A8556" t="s">
        <v>8703</v>
      </c>
      <c r="B8556" t="s">
        <v>10</v>
      </c>
      <c r="C8556" t="str">
        <f>_xlfn.XLOOKUP(Sales_Pipeline[[#This Row],[Sales_Agent]],Sales_Teams[Sales_Agent],Sales_Teams[Manager])</f>
        <v>Melvin Marxen</v>
      </c>
      <c r="D8556" t="str">
        <f>_xlfn.XLOOKUP(Sales_Pipeline[[#This Row],[Manager]],Sales_Teams[Manager],Sales_Teams[Regional_Office])</f>
        <v>Central</v>
      </c>
      <c r="E8556" t="s">
        <v>63</v>
      </c>
      <c r="G8556" t="str">
        <f>IFERROR(_xlfn.XLOOKUP(Sales_Pipeline[[#This Row],[Account]],Accounts!$A$2:$A$86,Accounts!$F$2:$F$86),"")</f>
        <v/>
      </c>
      <c r="H8556" t="s">
        <v>8449</v>
      </c>
      <c r="K8556" s="8" t="str">
        <f>IF(Sales_Pipeline[[#This Row],[Close_Date]]="","",TEXT(Sales_Pipeline[[#This Row],[Close_Date]],"ddd"))</f>
        <v/>
      </c>
      <c r="L8556" s="8" t="str">
        <f>IF(Sales_Pipeline[[#This Row],[Close_Date]]="","",TEXT(Sales_Pipeline[[#This Row],[Close_Date]],"mmm"))</f>
        <v/>
      </c>
      <c r="M8556" s="8" t="str">
        <f>IF(Sales_Pipeline[[#This Row],[Close_Date]]="","","Q"&amp;ROUNDUP(MONTH(Sales_Pipeline[[#This Row],[Close_Date]])/3,0))</f>
        <v/>
      </c>
      <c r="N8556" s="2" t="str" cm="1">
        <f t="array" ref="N8556">IFERROR(_xlfn.IFS(Sales_Pipeline[[#This Row],[Deal_Stage]]="Won",_xlfn.XLOOKUP(Sales_Pipeline[[#This Row],[Product]],Products!$A$2:$A$8,Products!$C$2:$C$8),Sales_Pipeline[[#This Row],[Deal_Stage]]="Lost",_xlfn.XLOOKUP(Sales_Pipeline[[#This Row],[Product]],Products!$A$2:$A$8,Products!$C$2:$C$8)),"")</f>
        <v/>
      </c>
      <c r="O8556" s="2">
        <v>0</v>
      </c>
    </row>
    <row r="8557" spans="1:15" x14ac:dyDescent="0.3">
      <c r="A8557" t="s">
        <v>8704</v>
      </c>
      <c r="B8557" t="s">
        <v>10</v>
      </c>
      <c r="C8557" t="str">
        <f>_xlfn.XLOOKUP(Sales_Pipeline[[#This Row],[Sales_Agent]],Sales_Teams[Sales_Agent],Sales_Teams[Manager])</f>
        <v>Melvin Marxen</v>
      </c>
      <c r="D8557" t="str">
        <f>_xlfn.XLOOKUP(Sales_Pipeline[[#This Row],[Manager]],Sales_Teams[Manager],Sales_Teams[Regional_Office])</f>
        <v>Central</v>
      </c>
      <c r="E8557" t="s">
        <v>63</v>
      </c>
      <c r="G8557" t="str">
        <f>IFERROR(_xlfn.XLOOKUP(Sales_Pipeline[[#This Row],[Account]],Accounts!$A$2:$A$86,Accounts!$F$2:$F$86),"")</f>
        <v/>
      </c>
      <c r="H8557" t="s">
        <v>8449</v>
      </c>
      <c r="K8557" s="8" t="str">
        <f>IF(Sales_Pipeline[[#This Row],[Close_Date]]="","",TEXT(Sales_Pipeline[[#This Row],[Close_Date]],"ddd"))</f>
        <v/>
      </c>
      <c r="L8557" s="8" t="str">
        <f>IF(Sales_Pipeline[[#This Row],[Close_Date]]="","",TEXT(Sales_Pipeline[[#This Row],[Close_Date]],"mmm"))</f>
        <v/>
      </c>
      <c r="M8557" s="8" t="str">
        <f>IF(Sales_Pipeline[[#This Row],[Close_Date]]="","","Q"&amp;ROUNDUP(MONTH(Sales_Pipeline[[#This Row],[Close_Date]])/3,0))</f>
        <v/>
      </c>
      <c r="N8557" s="2" t="str" cm="1">
        <f t="array" ref="N8557">IFERROR(_xlfn.IFS(Sales_Pipeline[[#This Row],[Deal_Stage]]="Won",_xlfn.XLOOKUP(Sales_Pipeline[[#This Row],[Product]],Products!$A$2:$A$8,Products!$C$2:$C$8),Sales_Pipeline[[#This Row],[Deal_Stage]]="Lost",_xlfn.XLOOKUP(Sales_Pipeline[[#This Row],[Product]],Products!$A$2:$A$8,Products!$C$2:$C$8)),"")</f>
        <v/>
      </c>
      <c r="O8557" s="2">
        <v>0</v>
      </c>
    </row>
    <row r="8558" spans="1:15" x14ac:dyDescent="0.3">
      <c r="A8558" t="s">
        <v>8705</v>
      </c>
      <c r="B8558" t="s">
        <v>10</v>
      </c>
      <c r="C8558" t="str">
        <f>_xlfn.XLOOKUP(Sales_Pipeline[[#This Row],[Sales_Agent]],Sales_Teams[Sales_Agent],Sales_Teams[Manager])</f>
        <v>Melvin Marxen</v>
      </c>
      <c r="D8558" t="str">
        <f>_xlfn.XLOOKUP(Sales_Pipeline[[#This Row],[Manager]],Sales_Teams[Manager],Sales_Teams[Regional_Office])</f>
        <v>Central</v>
      </c>
      <c r="E8558" t="s">
        <v>63</v>
      </c>
      <c r="G8558" t="str">
        <f>IFERROR(_xlfn.XLOOKUP(Sales_Pipeline[[#This Row],[Account]],Accounts!$A$2:$A$86,Accounts!$F$2:$F$86),"")</f>
        <v/>
      </c>
      <c r="H8558" t="s">
        <v>8449</v>
      </c>
      <c r="K8558" s="8" t="str">
        <f>IF(Sales_Pipeline[[#This Row],[Close_Date]]="","",TEXT(Sales_Pipeline[[#This Row],[Close_Date]],"ddd"))</f>
        <v/>
      </c>
      <c r="L8558" s="8" t="str">
        <f>IF(Sales_Pipeline[[#This Row],[Close_Date]]="","",TEXT(Sales_Pipeline[[#This Row],[Close_Date]],"mmm"))</f>
        <v/>
      </c>
      <c r="M8558" s="8" t="str">
        <f>IF(Sales_Pipeline[[#This Row],[Close_Date]]="","","Q"&amp;ROUNDUP(MONTH(Sales_Pipeline[[#This Row],[Close_Date]])/3,0))</f>
        <v/>
      </c>
      <c r="N8558" s="2" t="str" cm="1">
        <f t="array" ref="N8558">IFERROR(_xlfn.IFS(Sales_Pipeline[[#This Row],[Deal_Stage]]="Won",_xlfn.XLOOKUP(Sales_Pipeline[[#This Row],[Product]],Products!$A$2:$A$8,Products!$C$2:$C$8),Sales_Pipeline[[#This Row],[Deal_Stage]]="Lost",_xlfn.XLOOKUP(Sales_Pipeline[[#This Row],[Product]],Products!$A$2:$A$8,Products!$C$2:$C$8)),"")</f>
        <v/>
      </c>
      <c r="O8558" s="2">
        <v>0</v>
      </c>
    </row>
    <row r="8559" spans="1:15" x14ac:dyDescent="0.3">
      <c r="A8559" t="s">
        <v>8706</v>
      </c>
      <c r="B8559" t="s">
        <v>10</v>
      </c>
      <c r="C8559" t="str">
        <f>_xlfn.XLOOKUP(Sales_Pipeline[[#This Row],[Sales_Agent]],Sales_Teams[Sales_Agent],Sales_Teams[Manager])</f>
        <v>Melvin Marxen</v>
      </c>
      <c r="D8559" t="str">
        <f>_xlfn.XLOOKUP(Sales_Pipeline[[#This Row],[Manager]],Sales_Teams[Manager],Sales_Teams[Regional_Office])</f>
        <v>Central</v>
      </c>
      <c r="E8559" t="s">
        <v>63</v>
      </c>
      <c r="G8559" t="str">
        <f>IFERROR(_xlfn.XLOOKUP(Sales_Pipeline[[#This Row],[Account]],Accounts!$A$2:$A$86,Accounts!$F$2:$F$86),"")</f>
        <v/>
      </c>
      <c r="H8559" t="s">
        <v>8449</v>
      </c>
      <c r="K8559" s="8" t="str">
        <f>IF(Sales_Pipeline[[#This Row],[Close_Date]]="","",TEXT(Sales_Pipeline[[#This Row],[Close_Date]],"ddd"))</f>
        <v/>
      </c>
      <c r="L8559" s="8" t="str">
        <f>IF(Sales_Pipeline[[#This Row],[Close_Date]]="","",TEXT(Sales_Pipeline[[#This Row],[Close_Date]],"mmm"))</f>
        <v/>
      </c>
      <c r="M8559" s="8" t="str">
        <f>IF(Sales_Pipeline[[#This Row],[Close_Date]]="","","Q"&amp;ROUNDUP(MONTH(Sales_Pipeline[[#This Row],[Close_Date]])/3,0))</f>
        <v/>
      </c>
      <c r="N8559" s="2" t="str" cm="1">
        <f t="array" ref="N8559">IFERROR(_xlfn.IFS(Sales_Pipeline[[#This Row],[Deal_Stage]]="Won",_xlfn.XLOOKUP(Sales_Pipeline[[#This Row],[Product]],Products!$A$2:$A$8,Products!$C$2:$C$8),Sales_Pipeline[[#This Row],[Deal_Stage]]="Lost",_xlfn.XLOOKUP(Sales_Pipeline[[#This Row],[Product]],Products!$A$2:$A$8,Products!$C$2:$C$8)),"")</f>
        <v/>
      </c>
      <c r="O8559" s="2">
        <v>0</v>
      </c>
    </row>
    <row r="8560" spans="1:15" x14ac:dyDescent="0.3">
      <c r="A8560" t="s">
        <v>8707</v>
      </c>
      <c r="B8560" t="s">
        <v>10</v>
      </c>
      <c r="C8560" t="str">
        <f>_xlfn.XLOOKUP(Sales_Pipeline[[#This Row],[Sales_Agent]],Sales_Teams[Sales_Agent],Sales_Teams[Manager])</f>
        <v>Melvin Marxen</v>
      </c>
      <c r="D8560" t="str">
        <f>_xlfn.XLOOKUP(Sales_Pipeline[[#This Row],[Manager]],Sales_Teams[Manager],Sales_Teams[Regional_Office])</f>
        <v>Central</v>
      </c>
      <c r="E8560" t="s">
        <v>63</v>
      </c>
      <c r="G8560" t="str">
        <f>IFERROR(_xlfn.XLOOKUP(Sales_Pipeline[[#This Row],[Account]],Accounts!$A$2:$A$86,Accounts!$F$2:$F$86),"")</f>
        <v/>
      </c>
      <c r="H8560" t="s">
        <v>8449</v>
      </c>
      <c r="K8560" s="8" t="str">
        <f>IF(Sales_Pipeline[[#This Row],[Close_Date]]="","",TEXT(Sales_Pipeline[[#This Row],[Close_Date]],"ddd"))</f>
        <v/>
      </c>
      <c r="L8560" s="8" t="str">
        <f>IF(Sales_Pipeline[[#This Row],[Close_Date]]="","",TEXT(Sales_Pipeline[[#This Row],[Close_Date]],"mmm"))</f>
        <v/>
      </c>
      <c r="M8560" s="8" t="str">
        <f>IF(Sales_Pipeline[[#This Row],[Close_Date]]="","","Q"&amp;ROUNDUP(MONTH(Sales_Pipeline[[#This Row],[Close_Date]])/3,0))</f>
        <v/>
      </c>
      <c r="N8560" s="2" t="str" cm="1">
        <f t="array" ref="N8560">IFERROR(_xlfn.IFS(Sales_Pipeline[[#This Row],[Deal_Stage]]="Won",_xlfn.XLOOKUP(Sales_Pipeline[[#This Row],[Product]],Products!$A$2:$A$8,Products!$C$2:$C$8),Sales_Pipeline[[#This Row],[Deal_Stage]]="Lost",_xlfn.XLOOKUP(Sales_Pipeline[[#This Row],[Product]],Products!$A$2:$A$8,Products!$C$2:$C$8)),"")</f>
        <v/>
      </c>
      <c r="O8560" s="2">
        <v>0</v>
      </c>
    </row>
    <row r="8561" spans="1:15" x14ac:dyDescent="0.3">
      <c r="A8561" t="s">
        <v>8708</v>
      </c>
      <c r="B8561" t="s">
        <v>10</v>
      </c>
      <c r="C8561" t="str">
        <f>_xlfn.XLOOKUP(Sales_Pipeline[[#This Row],[Sales_Agent]],Sales_Teams[Sales_Agent],Sales_Teams[Manager])</f>
        <v>Melvin Marxen</v>
      </c>
      <c r="D8561" t="str">
        <f>_xlfn.XLOOKUP(Sales_Pipeline[[#This Row],[Manager]],Sales_Teams[Manager],Sales_Teams[Regional_Office])</f>
        <v>Central</v>
      </c>
      <c r="E8561" t="s">
        <v>63</v>
      </c>
      <c r="G8561" t="str">
        <f>IFERROR(_xlfn.XLOOKUP(Sales_Pipeline[[#This Row],[Account]],Accounts!$A$2:$A$86,Accounts!$F$2:$F$86),"")</f>
        <v/>
      </c>
      <c r="H8561" t="s">
        <v>8449</v>
      </c>
      <c r="K8561" s="8" t="str">
        <f>IF(Sales_Pipeline[[#This Row],[Close_Date]]="","",TEXT(Sales_Pipeline[[#This Row],[Close_Date]],"ddd"))</f>
        <v/>
      </c>
      <c r="L8561" s="8" t="str">
        <f>IF(Sales_Pipeline[[#This Row],[Close_Date]]="","",TEXT(Sales_Pipeline[[#This Row],[Close_Date]],"mmm"))</f>
        <v/>
      </c>
      <c r="M8561" s="8" t="str">
        <f>IF(Sales_Pipeline[[#This Row],[Close_Date]]="","","Q"&amp;ROUNDUP(MONTH(Sales_Pipeline[[#This Row],[Close_Date]])/3,0))</f>
        <v/>
      </c>
      <c r="N8561" s="2" t="str" cm="1">
        <f t="array" ref="N8561">IFERROR(_xlfn.IFS(Sales_Pipeline[[#This Row],[Deal_Stage]]="Won",_xlfn.XLOOKUP(Sales_Pipeline[[#This Row],[Product]],Products!$A$2:$A$8,Products!$C$2:$C$8),Sales_Pipeline[[#This Row],[Deal_Stage]]="Lost",_xlfn.XLOOKUP(Sales_Pipeline[[#This Row],[Product]],Products!$A$2:$A$8,Products!$C$2:$C$8)),"")</f>
        <v/>
      </c>
      <c r="O8561" s="2">
        <v>0</v>
      </c>
    </row>
    <row r="8562" spans="1:15" x14ac:dyDescent="0.3">
      <c r="A8562" t="s">
        <v>8709</v>
      </c>
      <c r="B8562" t="s">
        <v>10</v>
      </c>
      <c r="C8562" t="str">
        <f>_xlfn.XLOOKUP(Sales_Pipeline[[#This Row],[Sales_Agent]],Sales_Teams[Sales_Agent],Sales_Teams[Manager])</f>
        <v>Melvin Marxen</v>
      </c>
      <c r="D8562" t="str">
        <f>_xlfn.XLOOKUP(Sales_Pipeline[[#This Row],[Manager]],Sales_Teams[Manager],Sales_Teams[Regional_Office])</f>
        <v>Central</v>
      </c>
      <c r="E8562" t="s">
        <v>63</v>
      </c>
      <c r="G8562" t="str">
        <f>IFERROR(_xlfn.XLOOKUP(Sales_Pipeline[[#This Row],[Account]],Accounts!$A$2:$A$86,Accounts!$F$2:$F$86),"")</f>
        <v/>
      </c>
      <c r="H8562" t="s">
        <v>8449</v>
      </c>
      <c r="K8562" s="8" t="str">
        <f>IF(Sales_Pipeline[[#This Row],[Close_Date]]="","",TEXT(Sales_Pipeline[[#This Row],[Close_Date]],"ddd"))</f>
        <v/>
      </c>
      <c r="L8562" s="8" t="str">
        <f>IF(Sales_Pipeline[[#This Row],[Close_Date]]="","",TEXT(Sales_Pipeline[[#This Row],[Close_Date]],"mmm"))</f>
        <v/>
      </c>
      <c r="M8562" s="8" t="str">
        <f>IF(Sales_Pipeline[[#This Row],[Close_Date]]="","","Q"&amp;ROUNDUP(MONTH(Sales_Pipeline[[#This Row],[Close_Date]])/3,0))</f>
        <v/>
      </c>
      <c r="N8562" s="2" t="str" cm="1">
        <f t="array" ref="N8562">IFERROR(_xlfn.IFS(Sales_Pipeline[[#This Row],[Deal_Stage]]="Won",_xlfn.XLOOKUP(Sales_Pipeline[[#This Row],[Product]],Products!$A$2:$A$8,Products!$C$2:$C$8),Sales_Pipeline[[#This Row],[Deal_Stage]]="Lost",_xlfn.XLOOKUP(Sales_Pipeline[[#This Row],[Product]],Products!$A$2:$A$8,Products!$C$2:$C$8)),"")</f>
        <v/>
      </c>
      <c r="O8562" s="2">
        <v>0</v>
      </c>
    </row>
    <row r="8563" spans="1:15" x14ac:dyDescent="0.3">
      <c r="A8563" t="s">
        <v>8710</v>
      </c>
      <c r="B8563" t="s">
        <v>10</v>
      </c>
      <c r="C8563" t="str">
        <f>_xlfn.XLOOKUP(Sales_Pipeline[[#This Row],[Sales_Agent]],Sales_Teams[Sales_Agent],Sales_Teams[Manager])</f>
        <v>Melvin Marxen</v>
      </c>
      <c r="D8563" t="str">
        <f>_xlfn.XLOOKUP(Sales_Pipeline[[#This Row],[Manager]],Sales_Teams[Manager],Sales_Teams[Regional_Office])</f>
        <v>Central</v>
      </c>
      <c r="E8563" t="s">
        <v>55</v>
      </c>
      <c r="F8563" t="s">
        <v>229</v>
      </c>
      <c r="G8563" t="str">
        <f>IFERROR(_xlfn.XLOOKUP(Sales_Pipeline[[#This Row],[Account]],Accounts!$A$2:$A$86,Accounts!$F$2:$F$86),"")</f>
        <v>Norway</v>
      </c>
      <c r="H8563" t="s">
        <v>8449</v>
      </c>
      <c r="K8563" s="8" t="str">
        <f>IF(Sales_Pipeline[[#This Row],[Close_Date]]="","",TEXT(Sales_Pipeline[[#This Row],[Close_Date]],"ddd"))</f>
        <v/>
      </c>
      <c r="L8563" s="8" t="str">
        <f>IF(Sales_Pipeline[[#This Row],[Close_Date]]="","",TEXT(Sales_Pipeline[[#This Row],[Close_Date]],"mmm"))</f>
        <v/>
      </c>
      <c r="M8563" s="8" t="str">
        <f>IF(Sales_Pipeline[[#This Row],[Close_Date]]="","","Q"&amp;ROUNDUP(MONTH(Sales_Pipeline[[#This Row],[Close_Date]])/3,0))</f>
        <v/>
      </c>
      <c r="N8563" s="2" t="str" cm="1">
        <f t="array" ref="N8563">IFERROR(_xlfn.IFS(Sales_Pipeline[[#This Row],[Deal_Stage]]="Won",_xlfn.XLOOKUP(Sales_Pipeline[[#This Row],[Product]],Products!$A$2:$A$8,Products!$C$2:$C$8),Sales_Pipeline[[#This Row],[Deal_Stage]]="Lost",_xlfn.XLOOKUP(Sales_Pipeline[[#This Row],[Product]],Products!$A$2:$A$8,Products!$C$2:$C$8)),"")</f>
        <v/>
      </c>
      <c r="O8563" s="2">
        <v>0</v>
      </c>
    </row>
    <row r="8564" spans="1:15" x14ac:dyDescent="0.3">
      <c r="A8564" t="s">
        <v>8711</v>
      </c>
      <c r="B8564" t="s">
        <v>10</v>
      </c>
      <c r="C8564" t="str">
        <f>_xlfn.XLOOKUP(Sales_Pipeline[[#This Row],[Sales_Agent]],Sales_Teams[Sales_Agent],Sales_Teams[Manager])</f>
        <v>Melvin Marxen</v>
      </c>
      <c r="D8564" t="str">
        <f>_xlfn.XLOOKUP(Sales_Pipeline[[#This Row],[Manager]],Sales_Teams[Manager],Sales_Teams[Regional_Office])</f>
        <v>Central</v>
      </c>
      <c r="E8564" t="s">
        <v>55</v>
      </c>
      <c r="F8564" t="s">
        <v>59</v>
      </c>
      <c r="G8564" t="str">
        <f>IFERROR(_xlfn.XLOOKUP(Sales_Pipeline[[#This Row],[Account]],Accounts!$A$2:$A$86,Accounts!$F$2:$F$86),"")</f>
        <v>United States</v>
      </c>
      <c r="H8564" t="s">
        <v>8449</v>
      </c>
      <c r="K8564" s="8" t="str">
        <f>IF(Sales_Pipeline[[#This Row],[Close_Date]]="","",TEXT(Sales_Pipeline[[#This Row],[Close_Date]],"ddd"))</f>
        <v/>
      </c>
      <c r="L8564" s="8" t="str">
        <f>IF(Sales_Pipeline[[#This Row],[Close_Date]]="","",TEXT(Sales_Pipeline[[#This Row],[Close_Date]],"mmm"))</f>
        <v/>
      </c>
      <c r="M8564" s="8" t="str">
        <f>IF(Sales_Pipeline[[#This Row],[Close_Date]]="","","Q"&amp;ROUNDUP(MONTH(Sales_Pipeline[[#This Row],[Close_Date]])/3,0))</f>
        <v/>
      </c>
      <c r="N8564" s="2" t="str" cm="1">
        <f t="array" ref="N8564">IFERROR(_xlfn.IFS(Sales_Pipeline[[#This Row],[Deal_Stage]]="Won",_xlfn.XLOOKUP(Sales_Pipeline[[#This Row],[Product]],Products!$A$2:$A$8,Products!$C$2:$C$8),Sales_Pipeline[[#This Row],[Deal_Stage]]="Lost",_xlfn.XLOOKUP(Sales_Pipeline[[#This Row],[Product]],Products!$A$2:$A$8,Products!$C$2:$C$8)),"")</f>
        <v/>
      </c>
      <c r="O8564" s="2">
        <v>0</v>
      </c>
    </row>
    <row r="8565" spans="1:15" x14ac:dyDescent="0.3">
      <c r="A8565" t="s">
        <v>8712</v>
      </c>
      <c r="B8565" t="s">
        <v>10</v>
      </c>
      <c r="C8565" t="str">
        <f>_xlfn.XLOOKUP(Sales_Pipeline[[#This Row],[Sales_Agent]],Sales_Teams[Sales_Agent],Sales_Teams[Manager])</f>
        <v>Melvin Marxen</v>
      </c>
      <c r="D8565" t="str">
        <f>_xlfn.XLOOKUP(Sales_Pipeline[[#This Row],[Manager]],Sales_Teams[Manager],Sales_Teams[Regional_Office])</f>
        <v>Central</v>
      </c>
      <c r="E8565" t="s">
        <v>55</v>
      </c>
      <c r="G8565" t="str">
        <f>IFERROR(_xlfn.XLOOKUP(Sales_Pipeline[[#This Row],[Account]],Accounts!$A$2:$A$86,Accounts!$F$2:$F$86),"")</f>
        <v/>
      </c>
      <c r="H8565" t="s">
        <v>8449</v>
      </c>
      <c r="K8565" s="8" t="str">
        <f>IF(Sales_Pipeline[[#This Row],[Close_Date]]="","",TEXT(Sales_Pipeline[[#This Row],[Close_Date]],"ddd"))</f>
        <v/>
      </c>
      <c r="L8565" s="8" t="str">
        <f>IF(Sales_Pipeline[[#This Row],[Close_Date]]="","",TEXT(Sales_Pipeline[[#This Row],[Close_Date]],"mmm"))</f>
        <v/>
      </c>
      <c r="M8565" s="8" t="str">
        <f>IF(Sales_Pipeline[[#This Row],[Close_Date]]="","","Q"&amp;ROUNDUP(MONTH(Sales_Pipeline[[#This Row],[Close_Date]])/3,0))</f>
        <v/>
      </c>
      <c r="N8565" s="2" t="str" cm="1">
        <f t="array" ref="N8565">IFERROR(_xlfn.IFS(Sales_Pipeline[[#This Row],[Deal_Stage]]="Won",_xlfn.XLOOKUP(Sales_Pipeline[[#This Row],[Product]],Products!$A$2:$A$8,Products!$C$2:$C$8),Sales_Pipeline[[#This Row],[Deal_Stage]]="Lost",_xlfn.XLOOKUP(Sales_Pipeline[[#This Row],[Product]],Products!$A$2:$A$8,Products!$C$2:$C$8)),"")</f>
        <v/>
      </c>
      <c r="O8565" s="2">
        <v>0</v>
      </c>
    </row>
    <row r="8566" spans="1:15" x14ac:dyDescent="0.3">
      <c r="A8566" t="s">
        <v>8713</v>
      </c>
      <c r="B8566" t="s">
        <v>10</v>
      </c>
      <c r="C8566" t="str">
        <f>_xlfn.XLOOKUP(Sales_Pipeline[[#This Row],[Sales_Agent]],Sales_Teams[Sales_Agent],Sales_Teams[Manager])</f>
        <v>Melvin Marxen</v>
      </c>
      <c r="D8566" t="str">
        <f>_xlfn.XLOOKUP(Sales_Pipeline[[#This Row],[Manager]],Sales_Teams[Manager],Sales_Teams[Regional_Office])</f>
        <v>Central</v>
      </c>
      <c r="E8566" t="s">
        <v>55</v>
      </c>
      <c r="G8566" t="str">
        <f>IFERROR(_xlfn.XLOOKUP(Sales_Pipeline[[#This Row],[Account]],Accounts!$A$2:$A$86,Accounts!$F$2:$F$86),"")</f>
        <v/>
      </c>
      <c r="H8566" t="s">
        <v>8449</v>
      </c>
      <c r="K8566" s="8" t="str">
        <f>IF(Sales_Pipeline[[#This Row],[Close_Date]]="","",TEXT(Sales_Pipeline[[#This Row],[Close_Date]],"ddd"))</f>
        <v/>
      </c>
      <c r="L8566" s="8" t="str">
        <f>IF(Sales_Pipeline[[#This Row],[Close_Date]]="","",TEXT(Sales_Pipeline[[#This Row],[Close_Date]],"mmm"))</f>
        <v/>
      </c>
      <c r="M8566" s="8" t="str">
        <f>IF(Sales_Pipeline[[#This Row],[Close_Date]]="","","Q"&amp;ROUNDUP(MONTH(Sales_Pipeline[[#This Row],[Close_Date]])/3,0))</f>
        <v/>
      </c>
      <c r="N8566" s="2" t="str" cm="1">
        <f t="array" ref="N8566">IFERROR(_xlfn.IFS(Sales_Pipeline[[#This Row],[Deal_Stage]]="Won",_xlfn.XLOOKUP(Sales_Pipeline[[#This Row],[Product]],Products!$A$2:$A$8,Products!$C$2:$C$8),Sales_Pipeline[[#This Row],[Deal_Stage]]="Lost",_xlfn.XLOOKUP(Sales_Pipeline[[#This Row],[Product]],Products!$A$2:$A$8,Products!$C$2:$C$8)),"")</f>
        <v/>
      </c>
      <c r="O8566" s="2">
        <v>0</v>
      </c>
    </row>
    <row r="8567" spans="1:15" x14ac:dyDescent="0.3">
      <c r="A8567" t="s">
        <v>8714</v>
      </c>
      <c r="B8567" t="s">
        <v>10</v>
      </c>
      <c r="C8567" t="str">
        <f>_xlfn.XLOOKUP(Sales_Pipeline[[#This Row],[Sales_Agent]],Sales_Teams[Sales_Agent],Sales_Teams[Manager])</f>
        <v>Melvin Marxen</v>
      </c>
      <c r="D8567" t="str">
        <f>_xlfn.XLOOKUP(Sales_Pipeline[[#This Row],[Manager]],Sales_Teams[Manager],Sales_Teams[Regional_Office])</f>
        <v>Central</v>
      </c>
      <c r="E8567" t="s">
        <v>55</v>
      </c>
      <c r="G8567" t="str">
        <f>IFERROR(_xlfn.XLOOKUP(Sales_Pipeline[[#This Row],[Account]],Accounts!$A$2:$A$86,Accounts!$F$2:$F$86),"")</f>
        <v/>
      </c>
      <c r="H8567" t="s">
        <v>8449</v>
      </c>
      <c r="K8567" s="8" t="str">
        <f>IF(Sales_Pipeline[[#This Row],[Close_Date]]="","",TEXT(Sales_Pipeline[[#This Row],[Close_Date]],"ddd"))</f>
        <v/>
      </c>
      <c r="L8567" s="8" t="str">
        <f>IF(Sales_Pipeline[[#This Row],[Close_Date]]="","",TEXT(Sales_Pipeline[[#This Row],[Close_Date]],"mmm"))</f>
        <v/>
      </c>
      <c r="M8567" s="8" t="str">
        <f>IF(Sales_Pipeline[[#This Row],[Close_Date]]="","","Q"&amp;ROUNDUP(MONTH(Sales_Pipeline[[#This Row],[Close_Date]])/3,0))</f>
        <v/>
      </c>
      <c r="N8567" s="2" t="str" cm="1">
        <f t="array" ref="N8567">IFERROR(_xlfn.IFS(Sales_Pipeline[[#This Row],[Deal_Stage]]="Won",_xlfn.XLOOKUP(Sales_Pipeline[[#This Row],[Product]],Products!$A$2:$A$8,Products!$C$2:$C$8),Sales_Pipeline[[#This Row],[Deal_Stage]]="Lost",_xlfn.XLOOKUP(Sales_Pipeline[[#This Row],[Product]],Products!$A$2:$A$8,Products!$C$2:$C$8)),"")</f>
        <v/>
      </c>
      <c r="O8567" s="2">
        <v>0</v>
      </c>
    </row>
    <row r="8568" spans="1:15" x14ac:dyDescent="0.3">
      <c r="A8568" t="s">
        <v>8715</v>
      </c>
      <c r="B8568" t="s">
        <v>10</v>
      </c>
      <c r="C8568" t="str">
        <f>_xlfn.XLOOKUP(Sales_Pipeline[[#This Row],[Sales_Agent]],Sales_Teams[Sales_Agent],Sales_Teams[Manager])</f>
        <v>Melvin Marxen</v>
      </c>
      <c r="D8568" t="str">
        <f>_xlfn.XLOOKUP(Sales_Pipeline[[#This Row],[Manager]],Sales_Teams[Manager],Sales_Teams[Regional_Office])</f>
        <v>Central</v>
      </c>
      <c r="E8568" t="s">
        <v>55</v>
      </c>
      <c r="G8568" t="str">
        <f>IFERROR(_xlfn.XLOOKUP(Sales_Pipeline[[#This Row],[Account]],Accounts!$A$2:$A$86,Accounts!$F$2:$F$86),"")</f>
        <v/>
      </c>
      <c r="H8568" t="s">
        <v>8449</v>
      </c>
      <c r="K8568" s="8" t="str">
        <f>IF(Sales_Pipeline[[#This Row],[Close_Date]]="","",TEXT(Sales_Pipeline[[#This Row],[Close_Date]],"ddd"))</f>
        <v/>
      </c>
      <c r="L8568" s="8" t="str">
        <f>IF(Sales_Pipeline[[#This Row],[Close_Date]]="","",TEXT(Sales_Pipeline[[#This Row],[Close_Date]],"mmm"))</f>
        <v/>
      </c>
      <c r="M8568" s="8" t="str">
        <f>IF(Sales_Pipeline[[#This Row],[Close_Date]]="","","Q"&amp;ROUNDUP(MONTH(Sales_Pipeline[[#This Row],[Close_Date]])/3,0))</f>
        <v/>
      </c>
      <c r="N8568" s="2" t="str" cm="1">
        <f t="array" ref="N8568">IFERROR(_xlfn.IFS(Sales_Pipeline[[#This Row],[Deal_Stage]]="Won",_xlfn.XLOOKUP(Sales_Pipeline[[#This Row],[Product]],Products!$A$2:$A$8,Products!$C$2:$C$8),Sales_Pipeline[[#This Row],[Deal_Stage]]="Lost",_xlfn.XLOOKUP(Sales_Pipeline[[#This Row],[Product]],Products!$A$2:$A$8,Products!$C$2:$C$8)),"")</f>
        <v/>
      </c>
      <c r="O8568" s="2">
        <v>0</v>
      </c>
    </row>
    <row r="8569" spans="1:15" x14ac:dyDescent="0.3">
      <c r="A8569" t="s">
        <v>8716</v>
      </c>
      <c r="B8569" t="s">
        <v>10</v>
      </c>
      <c r="C8569" t="str">
        <f>_xlfn.XLOOKUP(Sales_Pipeline[[#This Row],[Sales_Agent]],Sales_Teams[Sales_Agent],Sales_Teams[Manager])</f>
        <v>Melvin Marxen</v>
      </c>
      <c r="D8569" t="str">
        <f>_xlfn.XLOOKUP(Sales_Pipeline[[#This Row],[Manager]],Sales_Teams[Manager],Sales_Teams[Regional_Office])</f>
        <v>Central</v>
      </c>
      <c r="E8569" t="s">
        <v>84</v>
      </c>
      <c r="F8569" t="s">
        <v>72</v>
      </c>
      <c r="G8569" t="str">
        <f>IFERROR(_xlfn.XLOOKUP(Sales_Pipeline[[#This Row],[Account]],Accounts!$A$2:$A$86,Accounts!$F$2:$F$86),"")</f>
        <v>United States</v>
      </c>
      <c r="H8569" t="s">
        <v>8449</v>
      </c>
      <c r="K8569" s="8" t="str">
        <f>IF(Sales_Pipeline[[#This Row],[Close_Date]]="","",TEXT(Sales_Pipeline[[#This Row],[Close_Date]],"ddd"))</f>
        <v/>
      </c>
      <c r="L8569" s="8" t="str">
        <f>IF(Sales_Pipeline[[#This Row],[Close_Date]]="","",TEXT(Sales_Pipeline[[#This Row],[Close_Date]],"mmm"))</f>
        <v/>
      </c>
      <c r="M8569" s="8" t="str">
        <f>IF(Sales_Pipeline[[#This Row],[Close_Date]]="","","Q"&amp;ROUNDUP(MONTH(Sales_Pipeline[[#This Row],[Close_Date]])/3,0))</f>
        <v/>
      </c>
      <c r="N8569" s="2" t="str" cm="1">
        <f t="array" ref="N8569">IFERROR(_xlfn.IFS(Sales_Pipeline[[#This Row],[Deal_Stage]]="Won",_xlfn.XLOOKUP(Sales_Pipeline[[#This Row],[Product]],Products!$A$2:$A$8,Products!$C$2:$C$8),Sales_Pipeline[[#This Row],[Deal_Stage]]="Lost",_xlfn.XLOOKUP(Sales_Pipeline[[#This Row],[Product]],Products!$A$2:$A$8,Products!$C$2:$C$8)),"")</f>
        <v/>
      </c>
      <c r="O8569" s="2">
        <v>0</v>
      </c>
    </row>
    <row r="8570" spans="1:15" x14ac:dyDescent="0.3">
      <c r="A8570" t="s">
        <v>8717</v>
      </c>
      <c r="B8570" t="s">
        <v>10</v>
      </c>
      <c r="C8570" t="str">
        <f>_xlfn.XLOOKUP(Sales_Pipeline[[#This Row],[Sales_Agent]],Sales_Teams[Sales_Agent],Sales_Teams[Manager])</f>
        <v>Melvin Marxen</v>
      </c>
      <c r="D8570" t="str">
        <f>_xlfn.XLOOKUP(Sales_Pipeline[[#This Row],[Manager]],Sales_Teams[Manager],Sales_Teams[Regional_Office])</f>
        <v>Central</v>
      </c>
      <c r="E8570" t="s">
        <v>84</v>
      </c>
      <c r="F8570" t="s">
        <v>161</v>
      </c>
      <c r="G8570" t="str">
        <f>IFERROR(_xlfn.XLOOKUP(Sales_Pipeline[[#This Row],[Account]],Accounts!$A$2:$A$86,Accounts!$F$2:$F$86),"")</f>
        <v>United States</v>
      </c>
      <c r="H8570" t="s">
        <v>8449</v>
      </c>
      <c r="K8570" s="8" t="str">
        <f>IF(Sales_Pipeline[[#This Row],[Close_Date]]="","",TEXT(Sales_Pipeline[[#This Row],[Close_Date]],"ddd"))</f>
        <v/>
      </c>
      <c r="L8570" s="8" t="str">
        <f>IF(Sales_Pipeline[[#This Row],[Close_Date]]="","",TEXT(Sales_Pipeline[[#This Row],[Close_Date]],"mmm"))</f>
        <v/>
      </c>
      <c r="M8570" s="8" t="str">
        <f>IF(Sales_Pipeline[[#This Row],[Close_Date]]="","","Q"&amp;ROUNDUP(MONTH(Sales_Pipeline[[#This Row],[Close_Date]])/3,0))</f>
        <v/>
      </c>
      <c r="N8570" s="2" t="str" cm="1">
        <f t="array" ref="N8570">IFERROR(_xlfn.IFS(Sales_Pipeline[[#This Row],[Deal_Stage]]="Won",_xlfn.XLOOKUP(Sales_Pipeline[[#This Row],[Product]],Products!$A$2:$A$8,Products!$C$2:$C$8),Sales_Pipeline[[#This Row],[Deal_Stage]]="Lost",_xlfn.XLOOKUP(Sales_Pipeline[[#This Row],[Product]],Products!$A$2:$A$8,Products!$C$2:$C$8)),"")</f>
        <v/>
      </c>
      <c r="O8570" s="2">
        <v>0</v>
      </c>
    </row>
    <row r="8571" spans="1:15" x14ac:dyDescent="0.3">
      <c r="A8571" t="s">
        <v>8718</v>
      </c>
      <c r="B8571" t="s">
        <v>10</v>
      </c>
      <c r="C8571" t="str">
        <f>_xlfn.XLOOKUP(Sales_Pipeline[[#This Row],[Sales_Agent]],Sales_Teams[Sales_Agent],Sales_Teams[Manager])</f>
        <v>Melvin Marxen</v>
      </c>
      <c r="D8571" t="str">
        <f>_xlfn.XLOOKUP(Sales_Pipeline[[#This Row],[Manager]],Sales_Teams[Manager],Sales_Teams[Regional_Office])</f>
        <v>Central</v>
      </c>
      <c r="E8571" t="s">
        <v>84</v>
      </c>
      <c r="G8571" t="str">
        <f>IFERROR(_xlfn.XLOOKUP(Sales_Pipeline[[#This Row],[Account]],Accounts!$A$2:$A$86,Accounts!$F$2:$F$86),"")</f>
        <v/>
      </c>
      <c r="H8571" t="s">
        <v>8449</v>
      </c>
      <c r="K8571" s="8" t="str">
        <f>IF(Sales_Pipeline[[#This Row],[Close_Date]]="","",TEXT(Sales_Pipeline[[#This Row],[Close_Date]],"ddd"))</f>
        <v/>
      </c>
      <c r="L8571" s="8" t="str">
        <f>IF(Sales_Pipeline[[#This Row],[Close_Date]]="","",TEXT(Sales_Pipeline[[#This Row],[Close_Date]],"mmm"))</f>
        <v/>
      </c>
      <c r="M8571" s="8" t="str">
        <f>IF(Sales_Pipeline[[#This Row],[Close_Date]]="","","Q"&amp;ROUNDUP(MONTH(Sales_Pipeline[[#This Row],[Close_Date]])/3,0))</f>
        <v/>
      </c>
      <c r="N8571" s="2" t="str" cm="1">
        <f t="array" ref="N8571">IFERROR(_xlfn.IFS(Sales_Pipeline[[#This Row],[Deal_Stage]]="Won",_xlfn.XLOOKUP(Sales_Pipeline[[#This Row],[Product]],Products!$A$2:$A$8,Products!$C$2:$C$8),Sales_Pipeline[[#This Row],[Deal_Stage]]="Lost",_xlfn.XLOOKUP(Sales_Pipeline[[#This Row],[Product]],Products!$A$2:$A$8,Products!$C$2:$C$8)),"")</f>
        <v/>
      </c>
      <c r="O8571" s="2">
        <v>0</v>
      </c>
    </row>
    <row r="8572" spans="1:15" x14ac:dyDescent="0.3">
      <c r="A8572" t="s">
        <v>8719</v>
      </c>
      <c r="B8572" t="s">
        <v>10</v>
      </c>
      <c r="C8572" t="str">
        <f>_xlfn.XLOOKUP(Sales_Pipeline[[#This Row],[Sales_Agent]],Sales_Teams[Sales_Agent],Sales_Teams[Manager])</f>
        <v>Melvin Marxen</v>
      </c>
      <c r="D8572" t="str">
        <f>_xlfn.XLOOKUP(Sales_Pipeline[[#This Row],[Manager]],Sales_Teams[Manager],Sales_Teams[Regional_Office])</f>
        <v>Central</v>
      </c>
      <c r="E8572" t="s">
        <v>84</v>
      </c>
      <c r="G8572" t="str">
        <f>IFERROR(_xlfn.XLOOKUP(Sales_Pipeline[[#This Row],[Account]],Accounts!$A$2:$A$86,Accounts!$F$2:$F$86),"")</f>
        <v/>
      </c>
      <c r="H8572" t="s">
        <v>8449</v>
      </c>
      <c r="K8572" s="8" t="str">
        <f>IF(Sales_Pipeline[[#This Row],[Close_Date]]="","",TEXT(Sales_Pipeline[[#This Row],[Close_Date]],"ddd"))</f>
        <v/>
      </c>
      <c r="L8572" s="8" t="str">
        <f>IF(Sales_Pipeline[[#This Row],[Close_Date]]="","",TEXT(Sales_Pipeline[[#This Row],[Close_Date]],"mmm"))</f>
        <v/>
      </c>
      <c r="M8572" s="8" t="str">
        <f>IF(Sales_Pipeline[[#This Row],[Close_Date]]="","","Q"&amp;ROUNDUP(MONTH(Sales_Pipeline[[#This Row],[Close_Date]])/3,0))</f>
        <v/>
      </c>
      <c r="N8572" s="2" t="str" cm="1">
        <f t="array" ref="N8572">IFERROR(_xlfn.IFS(Sales_Pipeline[[#This Row],[Deal_Stage]]="Won",_xlfn.XLOOKUP(Sales_Pipeline[[#This Row],[Product]],Products!$A$2:$A$8,Products!$C$2:$C$8),Sales_Pipeline[[#This Row],[Deal_Stage]]="Lost",_xlfn.XLOOKUP(Sales_Pipeline[[#This Row],[Product]],Products!$A$2:$A$8,Products!$C$2:$C$8)),"")</f>
        <v/>
      </c>
      <c r="O8572" s="2">
        <v>0</v>
      </c>
    </row>
    <row r="8573" spans="1:15" x14ac:dyDescent="0.3">
      <c r="A8573" t="s">
        <v>8720</v>
      </c>
      <c r="B8573" t="s">
        <v>10</v>
      </c>
      <c r="C8573" t="str">
        <f>_xlfn.XLOOKUP(Sales_Pipeline[[#This Row],[Sales_Agent]],Sales_Teams[Sales_Agent],Sales_Teams[Manager])</f>
        <v>Melvin Marxen</v>
      </c>
      <c r="D8573" t="str">
        <f>_xlfn.XLOOKUP(Sales_Pipeline[[#This Row],[Manager]],Sales_Teams[Manager],Sales_Teams[Regional_Office])</f>
        <v>Central</v>
      </c>
      <c r="E8573" t="s">
        <v>8953</v>
      </c>
      <c r="F8573" t="s">
        <v>256</v>
      </c>
      <c r="G8573" t="str">
        <f>IFERROR(_xlfn.XLOOKUP(Sales_Pipeline[[#This Row],[Account]],Accounts!$A$2:$A$86,Accounts!$F$2:$F$86),"")</f>
        <v>United States</v>
      </c>
      <c r="H8573" t="s">
        <v>8449</v>
      </c>
      <c r="K8573" s="8" t="str">
        <f>IF(Sales_Pipeline[[#This Row],[Close_Date]]="","",TEXT(Sales_Pipeline[[#This Row],[Close_Date]],"ddd"))</f>
        <v/>
      </c>
      <c r="L8573" s="8" t="str">
        <f>IF(Sales_Pipeline[[#This Row],[Close_Date]]="","",TEXT(Sales_Pipeline[[#This Row],[Close_Date]],"mmm"))</f>
        <v/>
      </c>
      <c r="M8573" s="8" t="str">
        <f>IF(Sales_Pipeline[[#This Row],[Close_Date]]="","","Q"&amp;ROUNDUP(MONTH(Sales_Pipeline[[#This Row],[Close_Date]])/3,0))</f>
        <v/>
      </c>
      <c r="N8573" s="2" t="str" cm="1">
        <f t="array" ref="N8573">IFERROR(_xlfn.IFS(Sales_Pipeline[[#This Row],[Deal_Stage]]="Won",_xlfn.XLOOKUP(Sales_Pipeline[[#This Row],[Product]],Products!$A$2:$A$8,Products!$C$2:$C$8),Sales_Pipeline[[#This Row],[Deal_Stage]]="Lost",_xlfn.XLOOKUP(Sales_Pipeline[[#This Row],[Product]],Products!$A$2:$A$8,Products!$C$2:$C$8)),"")</f>
        <v/>
      </c>
      <c r="O8573" s="2">
        <v>0</v>
      </c>
    </row>
    <row r="8574" spans="1:15" x14ac:dyDescent="0.3">
      <c r="A8574" t="s">
        <v>8721</v>
      </c>
      <c r="B8574" t="s">
        <v>10</v>
      </c>
      <c r="C8574" t="str">
        <f>_xlfn.XLOOKUP(Sales_Pipeline[[#This Row],[Sales_Agent]],Sales_Teams[Sales_Agent],Sales_Teams[Manager])</f>
        <v>Melvin Marxen</v>
      </c>
      <c r="D8574" t="str">
        <f>_xlfn.XLOOKUP(Sales_Pipeline[[#This Row],[Manager]],Sales_Teams[Manager],Sales_Teams[Regional_Office])</f>
        <v>Central</v>
      </c>
      <c r="E8574" t="s">
        <v>8953</v>
      </c>
      <c r="F8574" t="s">
        <v>145</v>
      </c>
      <c r="G8574" t="str">
        <f>IFERROR(_xlfn.XLOOKUP(Sales_Pipeline[[#This Row],[Account]],Accounts!$A$2:$A$86,Accounts!$F$2:$F$86),"")</f>
        <v>United States</v>
      </c>
      <c r="H8574" t="s">
        <v>8449</v>
      </c>
      <c r="K8574" s="8" t="str">
        <f>IF(Sales_Pipeline[[#This Row],[Close_Date]]="","",TEXT(Sales_Pipeline[[#This Row],[Close_Date]],"ddd"))</f>
        <v/>
      </c>
      <c r="L8574" s="8" t="str">
        <f>IF(Sales_Pipeline[[#This Row],[Close_Date]]="","",TEXT(Sales_Pipeline[[#This Row],[Close_Date]],"mmm"))</f>
        <v/>
      </c>
      <c r="M8574" s="8" t="str">
        <f>IF(Sales_Pipeline[[#This Row],[Close_Date]]="","","Q"&amp;ROUNDUP(MONTH(Sales_Pipeline[[#This Row],[Close_Date]])/3,0))</f>
        <v/>
      </c>
      <c r="N8574" s="2" t="str" cm="1">
        <f t="array" ref="N8574">IFERROR(_xlfn.IFS(Sales_Pipeline[[#This Row],[Deal_Stage]]="Won",_xlfn.XLOOKUP(Sales_Pipeline[[#This Row],[Product]],Products!$A$2:$A$8,Products!$C$2:$C$8),Sales_Pipeline[[#This Row],[Deal_Stage]]="Lost",_xlfn.XLOOKUP(Sales_Pipeline[[#This Row],[Product]],Products!$A$2:$A$8,Products!$C$2:$C$8)),"")</f>
        <v/>
      </c>
      <c r="O8574" s="2">
        <v>0</v>
      </c>
    </row>
    <row r="8575" spans="1:15" x14ac:dyDescent="0.3">
      <c r="A8575" t="s">
        <v>8722</v>
      </c>
      <c r="B8575" t="s">
        <v>10</v>
      </c>
      <c r="C8575" t="str">
        <f>_xlfn.XLOOKUP(Sales_Pipeline[[#This Row],[Sales_Agent]],Sales_Teams[Sales_Agent],Sales_Teams[Manager])</f>
        <v>Melvin Marxen</v>
      </c>
      <c r="D8575" t="str">
        <f>_xlfn.XLOOKUP(Sales_Pipeline[[#This Row],[Manager]],Sales_Teams[Manager],Sales_Teams[Regional_Office])</f>
        <v>Central</v>
      </c>
      <c r="E8575" t="s">
        <v>8953</v>
      </c>
      <c r="G8575" t="str">
        <f>IFERROR(_xlfn.XLOOKUP(Sales_Pipeline[[#This Row],[Account]],Accounts!$A$2:$A$86,Accounts!$F$2:$F$86),"")</f>
        <v/>
      </c>
      <c r="H8575" t="s">
        <v>8449</v>
      </c>
      <c r="K8575" s="8" t="str">
        <f>IF(Sales_Pipeline[[#This Row],[Close_Date]]="","",TEXT(Sales_Pipeline[[#This Row],[Close_Date]],"ddd"))</f>
        <v/>
      </c>
      <c r="L8575" s="8" t="str">
        <f>IF(Sales_Pipeline[[#This Row],[Close_Date]]="","",TEXT(Sales_Pipeline[[#This Row],[Close_Date]],"mmm"))</f>
        <v/>
      </c>
      <c r="M8575" s="8" t="str">
        <f>IF(Sales_Pipeline[[#This Row],[Close_Date]]="","","Q"&amp;ROUNDUP(MONTH(Sales_Pipeline[[#This Row],[Close_Date]])/3,0))</f>
        <v/>
      </c>
      <c r="N8575" s="2" t="str" cm="1">
        <f t="array" ref="N8575">IFERROR(_xlfn.IFS(Sales_Pipeline[[#This Row],[Deal_Stage]]="Won",_xlfn.XLOOKUP(Sales_Pipeline[[#This Row],[Product]],Products!$A$2:$A$8,Products!$C$2:$C$8),Sales_Pipeline[[#This Row],[Deal_Stage]]="Lost",_xlfn.XLOOKUP(Sales_Pipeline[[#This Row],[Product]],Products!$A$2:$A$8,Products!$C$2:$C$8)),"")</f>
        <v/>
      </c>
      <c r="O8575" s="2">
        <v>0</v>
      </c>
    </row>
    <row r="8576" spans="1:15" x14ac:dyDescent="0.3">
      <c r="A8576" t="s">
        <v>8723</v>
      </c>
      <c r="B8576" t="s">
        <v>10</v>
      </c>
      <c r="C8576" t="str">
        <f>_xlfn.XLOOKUP(Sales_Pipeline[[#This Row],[Sales_Agent]],Sales_Teams[Sales_Agent],Sales_Teams[Manager])</f>
        <v>Melvin Marxen</v>
      </c>
      <c r="D8576" t="str">
        <f>_xlfn.XLOOKUP(Sales_Pipeline[[#This Row],[Manager]],Sales_Teams[Manager],Sales_Teams[Regional_Office])</f>
        <v>Central</v>
      </c>
      <c r="E8576" t="s">
        <v>8953</v>
      </c>
      <c r="G8576" t="str">
        <f>IFERROR(_xlfn.XLOOKUP(Sales_Pipeline[[#This Row],[Account]],Accounts!$A$2:$A$86,Accounts!$F$2:$F$86),"")</f>
        <v/>
      </c>
      <c r="H8576" t="s">
        <v>8449</v>
      </c>
      <c r="K8576" s="8" t="str">
        <f>IF(Sales_Pipeline[[#This Row],[Close_Date]]="","",TEXT(Sales_Pipeline[[#This Row],[Close_Date]],"ddd"))</f>
        <v/>
      </c>
      <c r="L8576" s="8" t="str">
        <f>IF(Sales_Pipeline[[#This Row],[Close_Date]]="","",TEXT(Sales_Pipeline[[#This Row],[Close_Date]],"mmm"))</f>
        <v/>
      </c>
      <c r="M8576" s="8" t="str">
        <f>IF(Sales_Pipeline[[#This Row],[Close_Date]]="","","Q"&amp;ROUNDUP(MONTH(Sales_Pipeline[[#This Row],[Close_Date]])/3,0))</f>
        <v/>
      </c>
      <c r="N8576" s="2" t="str" cm="1">
        <f t="array" ref="N8576">IFERROR(_xlfn.IFS(Sales_Pipeline[[#This Row],[Deal_Stage]]="Won",_xlfn.XLOOKUP(Sales_Pipeline[[#This Row],[Product]],Products!$A$2:$A$8,Products!$C$2:$C$8),Sales_Pipeline[[#This Row],[Deal_Stage]]="Lost",_xlfn.XLOOKUP(Sales_Pipeline[[#This Row],[Product]],Products!$A$2:$A$8,Products!$C$2:$C$8)),"")</f>
        <v/>
      </c>
      <c r="O8576" s="2">
        <v>0</v>
      </c>
    </row>
    <row r="8577" spans="1:15" x14ac:dyDescent="0.3">
      <c r="A8577" t="s">
        <v>8724</v>
      </c>
      <c r="B8577" t="s">
        <v>10</v>
      </c>
      <c r="C8577" t="str">
        <f>_xlfn.XLOOKUP(Sales_Pipeline[[#This Row],[Sales_Agent]],Sales_Teams[Sales_Agent],Sales_Teams[Manager])</f>
        <v>Melvin Marxen</v>
      </c>
      <c r="D8577" t="str">
        <f>_xlfn.XLOOKUP(Sales_Pipeline[[#This Row],[Manager]],Sales_Teams[Manager],Sales_Teams[Regional_Office])</f>
        <v>Central</v>
      </c>
      <c r="E8577" t="s">
        <v>8953</v>
      </c>
      <c r="G8577" t="str">
        <f>IFERROR(_xlfn.XLOOKUP(Sales_Pipeline[[#This Row],[Account]],Accounts!$A$2:$A$86,Accounts!$F$2:$F$86),"")</f>
        <v/>
      </c>
      <c r="H8577" t="s">
        <v>8449</v>
      </c>
      <c r="K8577" s="8" t="str">
        <f>IF(Sales_Pipeline[[#This Row],[Close_Date]]="","",TEXT(Sales_Pipeline[[#This Row],[Close_Date]],"ddd"))</f>
        <v/>
      </c>
      <c r="L8577" s="8" t="str">
        <f>IF(Sales_Pipeline[[#This Row],[Close_Date]]="","",TEXT(Sales_Pipeline[[#This Row],[Close_Date]],"mmm"))</f>
        <v/>
      </c>
      <c r="M8577" s="8" t="str">
        <f>IF(Sales_Pipeline[[#This Row],[Close_Date]]="","","Q"&amp;ROUNDUP(MONTH(Sales_Pipeline[[#This Row],[Close_Date]])/3,0))</f>
        <v/>
      </c>
      <c r="N8577" s="2" t="str" cm="1">
        <f t="array" ref="N8577">IFERROR(_xlfn.IFS(Sales_Pipeline[[#This Row],[Deal_Stage]]="Won",_xlfn.XLOOKUP(Sales_Pipeline[[#This Row],[Product]],Products!$A$2:$A$8,Products!$C$2:$C$8),Sales_Pipeline[[#This Row],[Deal_Stage]]="Lost",_xlfn.XLOOKUP(Sales_Pipeline[[#This Row],[Product]],Products!$A$2:$A$8,Products!$C$2:$C$8)),"")</f>
        <v/>
      </c>
      <c r="O8577" s="2">
        <v>0</v>
      </c>
    </row>
    <row r="8578" spans="1:15" x14ac:dyDescent="0.3">
      <c r="A8578" t="s">
        <v>8725</v>
      </c>
      <c r="B8578" t="s">
        <v>10</v>
      </c>
      <c r="C8578" t="str">
        <f>_xlfn.XLOOKUP(Sales_Pipeline[[#This Row],[Sales_Agent]],Sales_Teams[Sales_Agent],Sales_Teams[Manager])</f>
        <v>Melvin Marxen</v>
      </c>
      <c r="D8578" t="str">
        <f>_xlfn.XLOOKUP(Sales_Pipeline[[#This Row],[Manager]],Sales_Teams[Manager],Sales_Teams[Regional_Office])</f>
        <v>Central</v>
      </c>
      <c r="E8578" t="s">
        <v>8953</v>
      </c>
      <c r="G8578" t="str">
        <f>IFERROR(_xlfn.XLOOKUP(Sales_Pipeline[[#This Row],[Account]],Accounts!$A$2:$A$86,Accounts!$F$2:$F$86),"")</f>
        <v/>
      </c>
      <c r="H8578" t="s">
        <v>8449</v>
      </c>
      <c r="K8578" s="8" t="str">
        <f>IF(Sales_Pipeline[[#This Row],[Close_Date]]="","",TEXT(Sales_Pipeline[[#This Row],[Close_Date]],"ddd"))</f>
        <v/>
      </c>
      <c r="L8578" s="8" t="str">
        <f>IF(Sales_Pipeline[[#This Row],[Close_Date]]="","",TEXT(Sales_Pipeline[[#This Row],[Close_Date]],"mmm"))</f>
        <v/>
      </c>
      <c r="M8578" s="8" t="str">
        <f>IF(Sales_Pipeline[[#This Row],[Close_Date]]="","","Q"&amp;ROUNDUP(MONTH(Sales_Pipeline[[#This Row],[Close_Date]])/3,0))</f>
        <v/>
      </c>
      <c r="N8578" s="2" t="str" cm="1">
        <f t="array" ref="N8578">IFERROR(_xlfn.IFS(Sales_Pipeline[[#This Row],[Deal_Stage]]="Won",_xlfn.XLOOKUP(Sales_Pipeline[[#This Row],[Product]],Products!$A$2:$A$8,Products!$C$2:$C$8),Sales_Pipeline[[#This Row],[Deal_Stage]]="Lost",_xlfn.XLOOKUP(Sales_Pipeline[[#This Row],[Product]],Products!$A$2:$A$8,Products!$C$2:$C$8)),"")</f>
        <v/>
      </c>
      <c r="O8578" s="2">
        <v>0</v>
      </c>
    </row>
    <row r="8579" spans="1:15" x14ac:dyDescent="0.3">
      <c r="A8579" t="s">
        <v>8726</v>
      </c>
      <c r="B8579" t="s">
        <v>10</v>
      </c>
      <c r="C8579" t="str">
        <f>_xlfn.XLOOKUP(Sales_Pipeline[[#This Row],[Sales_Agent]],Sales_Teams[Sales_Agent],Sales_Teams[Manager])</f>
        <v>Melvin Marxen</v>
      </c>
      <c r="D8579" t="str">
        <f>_xlfn.XLOOKUP(Sales_Pipeline[[#This Row],[Manager]],Sales_Teams[Manager],Sales_Teams[Regional_Office])</f>
        <v>Central</v>
      </c>
      <c r="E8579" t="s">
        <v>8953</v>
      </c>
      <c r="G8579" t="str">
        <f>IFERROR(_xlfn.XLOOKUP(Sales_Pipeline[[#This Row],[Account]],Accounts!$A$2:$A$86,Accounts!$F$2:$F$86),"")</f>
        <v/>
      </c>
      <c r="H8579" t="s">
        <v>8449</v>
      </c>
      <c r="K8579" s="8" t="str">
        <f>IF(Sales_Pipeline[[#This Row],[Close_Date]]="","",TEXT(Sales_Pipeline[[#This Row],[Close_Date]],"ddd"))</f>
        <v/>
      </c>
      <c r="L8579" s="8" t="str">
        <f>IF(Sales_Pipeline[[#This Row],[Close_Date]]="","",TEXT(Sales_Pipeline[[#This Row],[Close_Date]],"mmm"))</f>
        <v/>
      </c>
      <c r="M8579" s="8" t="str">
        <f>IF(Sales_Pipeline[[#This Row],[Close_Date]]="","","Q"&amp;ROUNDUP(MONTH(Sales_Pipeline[[#This Row],[Close_Date]])/3,0))</f>
        <v/>
      </c>
      <c r="N8579" s="2" t="str" cm="1">
        <f t="array" ref="N8579">IFERROR(_xlfn.IFS(Sales_Pipeline[[#This Row],[Deal_Stage]]="Won",_xlfn.XLOOKUP(Sales_Pipeline[[#This Row],[Product]],Products!$A$2:$A$8,Products!$C$2:$C$8),Sales_Pipeline[[#This Row],[Deal_Stage]]="Lost",_xlfn.XLOOKUP(Sales_Pipeline[[#This Row],[Product]],Products!$A$2:$A$8,Products!$C$2:$C$8)),"")</f>
        <v/>
      </c>
      <c r="O8579" s="2">
        <v>0</v>
      </c>
    </row>
    <row r="8580" spans="1:15" x14ac:dyDescent="0.3">
      <c r="A8580" t="s">
        <v>8727</v>
      </c>
      <c r="B8580" t="s">
        <v>10</v>
      </c>
      <c r="C8580" t="str">
        <f>_xlfn.XLOOKUP(Sales_Pipeline[[#This Row],[Sales_Agent]],Sales_Teams[Sales_Agent],Sales_Teams[Manager])</f>
        <v>Melvin Marxen</v>
      </c>
      <c r="D8580" t="str">
        <f>_xlfn.XLOOKUP(Sales_Pipeline[[#This Row],[Manager]],Sales_Teams[Manager],Sales_Teams[Regional_Office])</f>
        <v>Central</v>
      </c>
      <c r="E8580" t="s">
        <v>8953</v>
      </c>
      <c r="G8580" t="str">
        <f>IFERROR(_xlfn.XLOOKUP(Sales_Pipeline[[#This Row],[Account]],Accounts!$A$2:$A$86,Accounts!$F$2:$F$86),"")</f>
        <v/>
      </c>
      <c r="H8580" t="s">
        <v>8449</v>
      </c>
      <c r="K8580" s="8" t="str">
        <f>IF(Sales_Pipeline[[#This Row],[Close_Date]]="","",TEXT(Sales_Pipeline[[#This Row],[Close_Date]],"ddd"))</f>
        <v/>
      </c>
      <c r="L8580" s="8" t="str">
        <f>IF(Sales_Pipeline[[#This Row],[Close_Date]]="","",TEXT(Sales_Pipeline[[#This Row],[Close_Date]],"mmm"))</f>
        <v/>
      </c>
      <c r="M8580" s="8" t="str">
        <f>IF(Sales_Pipeline[[#This Row],[Close_Date]]="","","Q"&amp;ROUNDUP(MONTH(Sales_Pipeline[[#This Row],[Close_Date]])/3,0))</f>
        <v/>
      </c>
      <c r="N8580" s="2" t="str" cm="1">
        <f t="array" ref="N8580">IFERROR(_xlfn.IFS(Sales_Pipeline[[#This Row],[Deal_Stage]]="Won",_xlfn.XLOOKUP(Sales_Pipeline[[#This Row],[Product]],Products!$A$2:$A$8,Products!$C$2:$C$8),Sales_Pipeline[[#This Row],[Deal_Stage]]="Lost",_xlfn.XLOOKUP(Sales_Pipeline[[#This Row],[Product]],Products!$A$2:$A$8,Products!$C$2:$C$8)),"")</f>
        <v/>
      </c>
      <c r="O8580" s="2">
        <v>0</v>
      </c>
    </row>
    <row r="8581" spans="1:15" x14ac:dyDescent="0.3">
      <c r="A8581" t="s">
        <v>8728</v>
      </c>
      <c r="B8581" t="s">
        <v>10</v>
      </c>
      <c r="C8581" t="str">
        <f>_xlfn.XLOOKUP(Sales_Pipeline[[#This Row],[Sales_Agent]],Sales_Teams[Sales_Agent],Sales_Teams[Manager])</f>
        <v>Melvin Marxen</v>
      </c>
      <c r="D8581" t="str">
        <f>_xlfn.XLOOKUP(Sales_Pipeline[[#This Row],[Manager]],Sales_Teams[Manager],Sales_Teams[Regional_Office])</f>
        <v>Central</v>
      </c>
      <c r="E8581" t="s">
        <v>8953</v>
      </c>
      <c r="G8581" t="str">
        <f>IFERROR(_xlfn.XLOOKUP(Sales_Pipeline[[#This Row],[Account]],Accounts!$A$2:$A$86,Accounts!$F$2:$F$86),"")</f>
        <v/>
      </c>
      <c r="H8581" t="s">
        <v>8449</v>
      </c>
      <c r="K8581" s="8" t="str">
        <f>IF(Sales_Pipeline[[#This Row],[Close_Date]]="","",TEXT(Sales_Pipeline[[#This Row],[Close_Date]],"ddd"))</f>
        <v/>
      </c>
      <c r="L8581" s="8" t="str">
        <f>IF(Sales_Pipeline[[#This Row],[Close_Date]]="","",TEXT(Sales_Pipeline[[#This Row],[Close_Date]],"mmm"))</f>
        <v/>
      </c>
      <c r="M8581" s="8" t="str">
        <f>IF(Sales_Pipeline[[#This Row],[Close_Date]]="","","Q"&amp;ROUNDUP(MONTH(Sales_Pipeline[[#This Row],[Close_Date]])/3,0))</f>
        <v/>
      </c>
      <c r="N8581" s="2" t="str" cm="1">
        <f t="array" ref="N8581">IFERROR(_xlfn.IFS(Sales_Pipeline[[#This Row],[Deal_Stage]]="Won",_xlfn.XLOOKUP(Sales_Pipeline[[#This Row],[Product]],Products!$A$2:$A$8,Products!$C$2:$C$8),Sales_Pipeline[[#This Row],[Deal_Stage]]="Lost",_xlfn.XLOOKUP(Sales_Pipeline[[#This Row],[Product]],Products!$A$2:$A$8,Products!$C$2:$C$8)),"")</f>
        <v/>
      </c>
      <c r="O8581" s="2">
        <v>0</v>
      </c>
    </row>
    <row r="8582" spans="1:15" x14ac:dyDescent="0.3">
      <c r="A8582" t="s">
        <v>8729</v>
      </c>
      <c r="B8582" t="s">
        <v>10</v>
      </c>
      <c r="C8582" t="str">
        <f>_xlfn.XLOOKUP(Sales_Pipeline[[#This Row],[Sales_Agent]],Sales_Teams[Sales_Agent],Sales_Teams[Manager])</f>
        <v>Melvin Marxen</v>
      </c>
      <c r="D8582" t="str">
        <f>_xlfn.XLOOKUP(Sales_Pipeline[[#This Row],[Manager]],Sales_Teams[Manager],Sales_Teams[Regional_Office])</f>
        <v>Central</v>
      </c>
      <c r="E8582" t="s">
        <v>61</v>
      </c>
      <c r="F8582" t="s">
        <v>328</v>
      </c>
      <c r="G8582" t="str">
        <f>IFERROR(_xlfn.XLOOKUP(Sales_Pipeline[[#This Row],[Account]],Accounts!$A$2:$A$86,Accounts!$F$2:$F$86),"")</f>
        <v>United States</v>
      </c>
      <c r="H8582" t="s">
        <v>8449</v>
      </c>
      <c r="K8582" s="8" t="str">
        <f>IF(Sales_Pipeline[[#This Row],[Close_Date]]="","",TEXT(Sales_Pipeline[[#This Row],[Close_Date]],"ddd"))</f>
        <v/>
      </c>
      <c r="L8582" s="8" t="str">
        <f>IF(Sales_Pipeline[[#This Row],[Close_Date]]="","",TEXT(Sales_Pipeline[[#This Row],[Close_Date]],"mmm"))</f>
        <v/>
      </c>
      <c r="M8582" s="8" t="str">
        <f>IF(Sales_Pipeline[[#This Row],[Close_Date]]="","","Q"&amp;ROUNDUP(MONTH(Sales_Pipeline[[#This Row],[Close_Date]])/3,0))</f>
        <v/>
      </c>
      <c r="N8582" s="2" t="str" cm="1">
        <f t="array" ref="N8582">IFERROR(_xlfn.IFS(Sales_Pipeline[[#This Row],[Deal_Stage]]="Won",_xlfn.XLOOKUP(Sales_Pipeline[[#This Row],[Product]],Products!$A$2:$A$8,Products!$C$2:$C$8),Sales_Pipeline[[#This Row],[Deal_Stage]]="Lost",_xlfn.XLOOKUP(Sales_Pipeline[[#This Row],[Product]],Products!$A$2:$A$8,Products!$C$2:$C$8)),"")</f>
        <v/>
      </c>
      <c r="O8582" s="2">
        <v>0</v>
      </c>
    </row>
    <row r="8583" spans="1:15" x14ac:dyDescent="0.3">
      <c r="A8583" t="s">
        <v>8730</v>
      </c>
      <c r="B8583" t="s">
        <v>10</v>
      </c>
      <c r="C8583" t="str">
        <f>_xlfn.XLOOKUP(Sales_Pipeline[[#This Row],[Sales_Agent]],Sales_Teams[Sales_Agent],Sales_Teams[Manager])</f>
        <v>Melvin Marxen</v>
      </c>
      <c r="D8583" t="str">
        <f>_xlfn.XLOOKUP(Sales_Pipeline[[#This Row],[Manager]],Sales_Teams[Manager],Sales_Teams[Regional_Office])</f>
        <v>Central</v>
      </c>
      <c r="E8583" t="s">
        <v>61</v>
      </c>
      <c r="F8583" t="s">
        <v>760</v>
      </c>
      <c r="G8583" t="str">
        <f>IFERROR(_xlfn.XLOOKUP(Sales_Pipeline[[#This Row],[Account]],Accounts!$A$2:$A$86,Accounts!$F$2:$F$86),"")</f>
        <v>United States</v>
      </c>
      <c r="H8583" t="s">
        <v>8449</v>
      </c>
      <c r="K8583" s="8" t="str">
        <f>IF(Sales_Pipeline[[#This Row],[Close_Date]]="","",TEXT(Sales_Pipeline[[#This Row],[Close_Date]],"ddd"))</f>
        <v/>
      </c>
      <c r="L8583" s="8" t="str">
        <f>IF(Sales_Pipeline[[#This Row],[Close_Date]]="","",TEXT(Sales_Pipeline[[#This Row],[Close_Date]],"mmm"))</f>
        <v/>
      </c>
      <c r="M8583" s="8" t="str">
        <f>IF(Sales_Pipeline[[#This Row],[Close_Date]]="","","Q"&amp;ROUNDUP(MONTH(Sales_Pipeline[[#This Row],[Close_Date]])/3,0))</f>
        <v/>
      </c>
      <c r="N8583" s="2" t="str" cm="1">
        <f t="array" ref="N8583">IFERROR(_xlfn.IFS(Sales_Pipeline[[#This Row],[Deal_Stage]]="Won",_xlfn.XLOOKUP(Sales_Pipeline[[#This Row],[Product]],Products!$A$2:$A$8,Products!$C$2:$C$8),Sales_Pipeline[[#This Row],[Deal_Stage]]="Lost",_xlfn.XLOOKUP(Sales_Pipeline[[#This Row],[Product]],Products!$A$2:$A$8,Products!$C$2:$C$8)),"")</f>
        <v/>
      </c>
      <c r="O8583" s="2">
        <v>0</v>
      </c>
    </row>
    <row r="8584" spans="1:15" x14ac:dyDescent="0.3">
      <c r="A8584" t="s">
        <v>8731</v>
      </c>
      <c r="B8584" t="s">
        <v>10</v>
      </c>
      <c r="C8584" t="str">
        <f>_xlfn.XLOOKUP(Sales_Pipeline[[#This Row],[Sales_Agent]],Sales_Teams[Sales_Agent],Sales_Teams[Manager])</f>
        <v>Melvin Marxen</v>
      </c>
      <c r="D8584" t="str">
        <f>_xlfn.XLOOKUP(Sales_Pipeline[[#This Row],[Manager]],Sales_Teams[Manager],Sales_Teams[Regional_Office])</f>
        <v>Central</v>
      </c>
      <c r="E8584" t="s">
        <v>61</v>
      </c>
      <c r="G8584" t="str">
        <f>IFERROR(_xlfn.XLOOKUP(Sales_Pipeline[[#This Row],[Account]],Accounts!$A$2:$A$86,Accounts!$F$2:$F$86),"")</f>
        <v/>
      </c>
      <c r="H8584" t="s">
        <v>8449</v>
      </c>
      <c r="K8584" s="8" t="str">
        <f>IF(Sales_Pipeline[[#This Row],[Close_Date]]="","",TEXT(Sales_Pipeline[[#This Row],[Close_Date]],"ddd"))</f>
        <v/>
      </c>
      <c r="L8584" s="8" t="str">
        <f>IF(Sales_Pipeline[[#This Row],[Close_Date]]="","",TEXT(Sales_Pipeline[[#This Row],[Close_Date]],"mmm"))</f>
        <v/>
      </c>
      <c r="M8584" s="8" t="str">
        <f>IF(Sales_Pipeline[[#This Row],[Close_Date]]="","","Q"&amp;ROUNDUP(MONTH(Sales_Pipeline[[#This Row],[Close_Date]])/3,0))</f>
        <v/>
      </c>
      <c r="N8584" s="2" t="str" cm="1">
        <f t="array" ref="N8584">IFERROR(_xlfn.IFS(Sales_Pipeline[[#This Row],[Deal_Stage]]="Won",_xlfn.XLOOKUP(Sales_Pipeline[[#This Row],[Product]],Products!$A$2:$A$8,Products!$C$2:$C$8),Sales_Pipeline[[#This Row],[Deal_Stage]]="Lost",_xlfn.XLOOKUP(Sales_Pipeline[[#This Row],[Product]],Products!$A$2:$A$8,Products!$C$2:$C$8)),"")</f>
        <v/>
      </c>
      <c r="O8584" s="2">
        <v>0</v>
      </c>
    </row>
    <row r="8585" spans="1:15" x14ac:dyDescent="0.3">
      <c r="A8585" t="s">
        <v>8732</v>
      </c>
      <c r="B8585" t="s">
        <v>10</v>
      </c>
      <c r="C8585" t="str">
        <f>_xlfn.XLOOKUP(Sales_Pipeline[[#This Row],[Sales_Agent]],Sales_Teams[Sales_Agent],Sales_Teams[Manager])</f>
        <v>Melvin Marxen</v>
      </c>
      <c r="D8585" t="str">
        <f>_xlfn.XLOOKUP(Sales_Pipeline[[#This Row],[Manager]],Sales_Teams[Manager],Sales_Teams[Regional_Office])</f>
        <v>Central</v>
      </c>
      <c r="E8585" t="s">
        <v>61</v>
      </c>
      <c r="G8585" t="str">
        <f>IFERROR(_xlfn.XLOOKUP(Sales_Pipeline[[#This Row],[Account]],Accounts!$A$2:$A$86,Accounts!$F$2:$F$86),"")</f>
        <v/>
      </c>
      <c r="H8585" t="s">
        <v>8449</v>
      </c>
      <c r="K8585" s="8" t="str">
        <f>IF(Sales_Pipeline[[#This Row],[Close_Date]]="","",TEXT(Sales_Pipeline[[#This Row],[Close_Date]],"ddd"))</f>
        <v/>
      </c>
      <c r="L8585" s="8" t="str">
        <f>IF(Sales_Pipeline[[#This Row],[Close_Date]]="","",TEXT(Sales_Pipeline[[#This Row],[Close_Date]],"mmm"))</f>
        <v/>
      </c>
      <c r="M8585" s="8" t="str">
        <f>IF(Sales_Pipeline[[#This Row],[Close_Date]]="","","Q"&amp;ROUNDUP(MONTH(Sales_Pipeline[[#This Row],[Close_Date]])/3,0))</f>
        <v/>
      </c>
      <c r="N8585" s="2" t="str" cm="1">
        <f t="array" ref="N8585">IFERROR(_xlfn.IFS(Sales_Pipeline[[#This Row],[Deal_Stage]]="Won",_xlfn.XLOOKUP(Sales_Pipeline[[#This Row],[Product]],Products!$A$2:$A$8,Products!$C$2:$C$8),Sales_Pipeline[[#This Row],[Deal_Stage]]="Lost",_xlfn.XLOOKUP(Sales_Pipeline[[#This Row],[Product]],Products!$A$2:$A$8,Products!$C$2:$C$8)),"")</f>
        <v/>
      </c>
      <c r="O8585" s="2">
        <v>0</v>
      </c>
    </row>
    <row r="8586" spans="1:15" x14ac:dyDescent="0.3">
      <c r="A8586" t="s">
        <v>8733</v>
      </c>
      <c r="B8586" t="s">
        <v>10</v>
      </c>
      <c r="C8586" t="str">
        <f>_xlfn.XLOOKUP(Sales_Pipeline[[#This Row],[Sales_Agent]],Sales_Teams[Sales_Agent],Sales_Teams[Manager])</f>
        <v>Melvin Marxen</v>
      </c>
      <c r="D8586" t="str">
        <f>_xlfn.XLOOKUP(Sales_Pipeline[[#This Row],[Manager]],Sales_Teams[Manager],Sales_Teams[Regional_Office])</f>
        <v>Central</v>
      </c>
      <c r="E8586" t="s">
        <v>61</v>
      </c>
      <c r="G8586" t="str">
        <f>IFERROR(_xlfn.XLOOKUP(Sales_Pipeline[[#This Row],[Account]],Accounts!$A$2:$A$86,Accounts!$F$2:$F$86),"")</f>
        <v/>
      </c>
      <c r="H8586" t="s">
        <v>8449</v>
      </c>
      <c r="K8586" s="8" t="str">
        <f>IF(Sales_Pipeline[[#This Row],[Close_Date]]="","",TEXT(Sales_Pipeline[[#This Row],[Close_Date]],"ddd"))</f>
        <v/>
      </c>
      <c r="L8586" s="8" t="str">
        <f>IF(Sales_Pipeline[[#This Row],[Close_Date]]="","",TEXT(Sales_Pipeline[[#This Row],[Close_Date]],"mmm"))</f>
        <v/>
      </c>
      <c r="M8586" s="8" t="str">
        <f>IF(Sales_Pipeline[[#This Row],[Close_Date]]="","","Q"&amp;ROUNDUP(MONTH(Sales_Pipeline[[#This Row],[Close_Date]])/3,0))</f>
        <v/>
      </c>
      <c r="N8586" s="2" t="str" cm="1">
        <f t="array" ref="N8586">IFERROR(_xlfn.IFS(Sales_Pipeline[[#This Row],[Deal_Stage]]="Won",_xlfn.XLOOKUP(Sales_Pipeline[[#This Row],[Product]],Products!$A$2:$A$8,Products!$C$2:$C$8),Sales_Pipeline[[#This Row],[Deal_Stage]]="Lost",_xlfn.XLOOKUP(Sales_Pipeline[[#This Row],[Product]],Products!$A$2:$A$8,Products!$C$2:$C$8)),"")</f>
        <v/>
      </c>
      <c r="O8586" s="2">
        <v>0</v>
      </c>
    </row>
    <row r="8587" spans="1:15" x14ac:dyDescent="0.3">
      <c r="A8587" t="s">
        <v>8734</v>
      </c>
      <c r="B8587" t="s">
        <v>10</v>
      </c>
      <c r="C8587" t="str">
        <f>_xlfn.XLOOKUP(Sales_Pipeline[[#This Row],[Sales_Agent]],Sales_Teams[Sales_Agent],Sales_Teams[Manager])</f>
        <v>Melvin Marxen</v>
      </c>
      <c r="D8587" t="str">
        <f>_xlfn.XLOOKUP(Sales_Pipeline[[#This Row],[Manager]],Sales_Teams[Manager],Sales_Teams[Regional_Office])</f>
        <v>Central</v>
      </c>
      <c r="E8587" t="s">
        <v>61</v>
      </c>
      <c r="G8587" t="str">
        <f>IFERROR(_xlfn.XLOOKUP(Sales_Pipeline[[#This Row],[Account]],Accounts!$A$2:$A$86,Accounts!$F$2:$F$86),"")</f>
        <v/>
      </c>
      <c r="H8587" t="s">
        <v>8449</v>
      </c>
      <c r="K8587" s="8" t="str">
        <f>IF(Sales_Pipeline[[#This Row],[Close_Date]]="","",TEXT(Sales_Pipeline[[#This Row],[Close_Date]],"ddd"))</f>
        <v/>
      </c>
      <c r="L8587" s="8" t="str">
        <f>IF(Sales_Pipeline[[#This Row],[Close_Date]]="","",TEXT(Sales_Pipeline[[#This Row],[Close_Date]],"mmm"))</f>
        <v/>
      </c>
      <c r="M8587" s="8" t="str">
        <f>IF(Sales_Pipeline[[#This Row],[Close_Date]]="","","Q"&amp;ROUNDUP(MONTH(Sales_Pipeline[[#This Row],[Close_Date]])/3,0))</f>
        <v/>
      </c>
      <c r="N8587" s="2" t="str" cm="1">
        <f t="array" ref="N8587">IFERROR(_xlfn.IFS(Sales_Pipeline[[#This Row],[Deal_Stage]]="Won",_xlfn.XLOOKUP(Sales_Pipeline[[#This Row],[Product]],Products!$A$2:$A$8,Products!$C$2:$C$8),Sales_Pipeline[[#This Row],[Deal_Stage]]="Lost",_xlfn.XLOOKUP(Sales_Pipeline[[#This Row],[Product]],Products!$A$2:$A$8,Products!$C$2:$C$8)),"")</f>
        <v/>
      </c>
      <c r="O8587" s="2">
        <v>0</v>
      </c>
    </row>
    <row r="8588" spans="1:15" x14ac:dyDescent="0.3">
      <c r="A8588" t="s">
        <v>8735</v>
      </c>
      <c r="B8588" t="s">
        <v>10</v>
      </c>
      <c r="C8588" t="str">
        <f>_xlfn.XLOOKUP(Sales_Pipeline[[#This Row],[Sales_Agent]],Sales_Teams[Sales_Agent],Sales_Teams[Manager])</f>
        <v>Melvin Marxen</v>
      </c>
      <c r="D8588" t="str">
        <f>_xlfn.XLOOKUP(Sales_Pipeline[[#This Row],[Manager]],Sales_Teams[Manager],Sales_Teams[Regional_Office])</f>
        <v>Central</v>
      </c>
      <c r="E8588" t="s">
        <v>76</v>
      </c>
      <c r="G8588" t="str">
        <f>IFERROR(_xlfn.XLOOKUP(Sales_Pipeline[[#This Row],[Account]],Accounts!$A$2:$A$86,Accounts!$F$2:$F$86),"")</f>
        <v/>
      </c>
      <c r="H8588" t="s">
        <v>8449</v>
      </c>
      <c r="K8588" s="8" t="str">
        <f>IF(Sales_Pipeline[[#This Row],[Close_Date]]="","",TEXT(Sales_Pipeline[[#This Row],[Close_Date]],"ddd"))</f>
        <v/>
      </c>
      <c r="L8588" s="8" t="str">
        <f>IF(Sales_Pipeline[[#This Row],[Close_Date]]="","",TEXT(Sales_Pipeline[[#This Row],[Close_Date]],"mmm"))</f>
        <v/>
      </c>
      <c r="M8588" s="8" t="str">
        <f>IF(Sales_Pipeline[[#This Row],[Close_Date]]="","","Q"&amp;ROUNDUP(MONTH(Sales_Pipeline[[#This Row],[Close_Date]])/3,0))</f>
        <v/>
      </c>
      <c r="N8588" s="2" t="str" cm="1">
        <f t="array" ref="N8588">IFERROR(_xlfn.IFS(Sales_Pipeline[[#This Row],[Deal_Stage]]="Won",_xlfn.XLOOKUP(Sales_Pipeline[[#This Row],[Product]],Products!$A$2:$A$8,Products!$C$2:$C$8),Sales_Pipeline[[#This Row],[Deal_Stage]]="Lost",_xlfn.XLOOKUP(Sales_Pipeline[[#This Row],[Product]],Products!$A$2:$A$8,Products!$C$2:$C$8)),"")</f>
        <v/>
      </c>
      <c r="O8588" s="2">
        <v>0</v>
      </c>
    </row>
    <row r="8589" spans="1:15" x14ac:dyDescent="0.3">
      <c r="A8589" t="s">
        <v>8736</v>
      </c>
      <c r="B8589" t="s">
        <v>8</v>
      </c>
      <c r="C8589" t="str">
        <f>_xlfn.XLOOKUP(Sales_Pipeline[[#This Row],[Sales_Agent]],Sales_Teams[Sales_Agent],Sales_Teams[Manager])</f>
        <v>Dustin Brinkmann</v>
      </c>
      <c r="D8589" t="str">
        <f>_xlfn.XLOOKUP(Sales_Pipeline[[#This Row],[Manager]],Sales_Teams[Manager],Sales_Teams[Regional_Office])</f>
        <v>Central</v>
      </c>
      <c r="E8589" t="s">
        <v>63</v>
      </c>
      <c r="F8589" t="s">
        <v>760</v>
      </c>
      <c r="G8589" t="str">
        <f>IFERROR(_xlfn.XLOOKUP(Sales_Pipeline[[#This Row],[Account]],Accounts!$A$2:$A$86,Accounts!$F$2:$F$86),"")</f>
        <v>United States</v>
      </c>
      <c r="H8589" t="s">
        <v>8449</v>
      </c>
      <c r="K8589" s="8" t="str">
        <f>IF(Sales_Pipeline[[#This Row],[Close_Date]]="","",TEXT(Sales_Pipeline[[#This Row],[Close_Date]],"ddd"))</f>
        <v/>
      </c>
      <c r="L8589" s="8" t="str">
        <f>IF(Sales_Pipeline[[#This Row],[Close_Date]]="","",TEXT(Sales_Pipeline[[#This Row],[Close_Date]],"mmm"))</f>
        <v/>
      </c>
      <c r="M8589" s="8" t="str">
        <f>IF(Sales_Pipeline[[#This Row],[Close_Date]]="","","Q"&amp;ROUNDUP(MONTH(Sales_Pipeline[[#This Row],[Close_Date]])/3,0))</f>
        <v/>
      </c>
      <c r="N8589" s="2" t="str" cm="1">
        <f t="array" ref="N8589">IFERROR(_xlfn.IFS(Sales_Pipeline[[#This Row],[Deal_Stage]]="Won",_xlfn.XLOOKUP(Sales_Pipeline[[#This Row],[Product]],Products!$A$2:$A$8,Products!$C$2:$C$8),Sales_Pipeline[[#This Row],[Deal_Stage]]="Lost",_xlfn.XLOOKUP(Sales_Pipeline[[#This Row],[Product]],Products!$A$2:$A$8,Products!$C$2:$C$8)),"")</f>
        <v/>
      </c>
      <c r="O8589" s="2">
        <v>0</v>
      </c>
    </row>
    <row r="8590" spans="1:15" x14ac:dyDescent="0.3">
      <c r="A8590" t="s">
        <v>8737</v>
      </c>
      <c r="B8590" t="s">
        <v>8</v>
      </c>
      <c r="C8590" t="str">
        <f>_xlfn.XLOOKUP(Sales_Pipeline[[#This Row],[Sales_Agent]],Sales_Teams[Sales_Agent],Sales_Teams[Manager])</f>
        <v>Dustin Brinkmann</v>
      </c>
      <c r="D8590" t="str">
        <f>_xlfn.XLOOKUP(Sales_Pipeline[[#This Row],[Manager]],Sales_Teams[Manager],Sales_Teams[Regional_Office])</f>
        <v>Central</v>
      </c>
      <c r="E8590" t="s">
        <v>63</v>
      </c>
      <c r="F8590" t="s">
        <v>216</v>
      </c>
      <c r="G8590" t="str">
        <f>IFERROR(_xlfn.XLOOKUP(Sales_Pipeline[[#This Row],[Account]],Accounts!$A$2:$A$86,Accounts!$F$2:$F$86),"")</f>
        <v>United States</v>
      </c>
      <c r="H8590" t="s">
        <v>8449</v>
      </c>
      <c r="K8590" s="8" t="str">
        <f>IF(Sales_Pipeline[[#This Row],[Close_Date]]="","",TEXT(Sales_Pipeline[[#This Row],[Close_Date]],"ddd"))</f>
        <v/>
      </c>
      <c r="L8590" s="8" t="str">
        <f>IF(Sales_Pipeline[[#This Row],[Close_Date]]="","",TEXT(Sales_Pipeline[[#This Row],[Close_Date]],"mmm"))</f>
        <v/>
      </c>
      <c r="M8590" s="8" t="str">
        <f>IF(Sales_Pipeline[[#This Row],[Close_Date]]="","","Q"&amp;ROUNDUP(MONTH(Sales_Pipeline[[#This Row],[Close_Date]])/3,0))</f>
        <v/>
      </c>
      <c r="N8590" s="2" t="str" cm="1">
        <f t="array" ref="N8590">IFERROR(_xlfn.IFS(Sales_Pipeline[[#This Row],[Deal_Stage]]="Won",_xlfn.XLOOKUP(Sales_Pipeline[[#This Row],[Product]],Products!$A$2:$A$8,Products!$C$2:$C$8),Sales_Pipeline[[#This Row],[Deal_Stage]]="Lost",_xlfn.XLOOKUP(Sales_Pipeline[[#This Row],[Product]],Products!$A$2:$A$8,Products!$C$2:$C$8)),"")</f>
        <v/>
      </c>
      <c r="O8590" s="2">
        <v>0</v>
      </c>
    </row>
    <row r="8591" spans="1:15" x14ac:dyDescent="0.3">
      <c r="A8591" t="s">
        <v>8738</v>
      </c>
      <c r="B8591" t="s">
        <v>8</v>
      </c>
      <c r="C8591" t="str">
        <f>_xlfn.XLOOKUP(Sales_Pipeline[[#This Row],[Sales_Agent]],Sales_Teams[Sales_Agent],Sales_Teams[Manager])</f>
        <v>Dustin Brinkmann</v>
      </c>
      <c r="D8591" t="str">
        <f>_xlfn.XLOOKUP(Sales_Pipeline[[#This Row],[Manager]],Sales_Teams[Manager],Sales_Teams[Regional_Office])</f>
        <v>Central</v>
      </c>
      <c r="E8591" t="s">
        <v>63</v>
      </c>
      <c r="F8591" t="s">
        <v>204</v>
      </c>
      <c r="G8591" t="str">
        <f>IFERROR(_xlfn.XLOOKUP(Sales_Pipeline[[#This Row],[Account]],Accounts!$A$2:$A$86,Accounts!$F$2:$F$86),"")</f>
        <v>United States</v>
      </c>
      <c r="H8591" t="s">
        <v>8449</v>
      </c>
      <c r="K8591" s="8" t="str">
        <f>IF(Sales_Pipeline[[#This Row],[Close_Date]]="","",TEXT(Sales_Pipeline[[#This Row],[Close_Date]],"ddd"))</f>
        <v/>
      </c>
      <c r="L8591" s="8" t="str">
        <f>IF(Sales_Pipeline[[#This Row],[Close_Date]]="","",TEXT(Sales_Pipeline[[#This Row],[Close_Date]],"mmm"))</f>
        <v/>
      </c>
      <c r="M8591" s="8" t="str">
        <f>IF(Sales_Pipeline[[#This Row],[Close_Date]]="","","Q"&amp;ROUNDUP(MONTH(Sales_Pipeline[[#This Row],[Close_Date]])/3,0))</f>
        <v/>
      </c>
      <c r="N8591" s="2" t="str" cm="1">
        <f t="array" ref="N8591">IFERROR(_xlfn.IFS(Sales_Pipeline[[#This Row],[Deal_Stage]]="Won",_xlfn.XLOOKUP(Sales_Pipeline[[#This Row],[Product]],Products!$A$2:$A$8,Products!$C$2:$C$8),Sales_Pipeline[[#This Row],[Deal_Stage]]="Lost",_xlfn.XLOOKUP(Sales_Pipeline[[#This Row],[Product]],Products!$A$2:$A$8,Products!$C$2:$C$8)),"")</f>
        <v/>
      </c>
      <c r="O8591" s="2">
        <v>0</v>
      </c>
    </row>
    <row r="8592" spans="1:15" x14ac:dyDescent="0.3">
      <c r="A8592" t="s">
        <v>8739</v>
      </c>
      <c r="B8592" t="s">
        <v>8</v>
      </c>
      <c r="C8592" t="str">
        <f>_xlfn.XLOOKUP(Sales_Pipeline[[#This Row],[Sales_Agent]],Sales_Teams[Sales_Agent],Sales_Teams[Manager])</f>
        <v>Dustin Brinkmann</v>
      </c>
      <c r="D8592" t="str">
        <f>_xlfn.XLOOKUP(Sales_Pipeline[[#This Row],[Manager]],Sales_Teams[Manager],Sales_Teams[Regional_Office])</f>
        <v>Central</v>
      </c>
      <c r="E8592" t="s">
        <v>63</v>
      </c>
      <c r="G8592" t="str">
        <f>IFERROR(_xlfn.XLOOKUP(Sales_Pipeline[[#This Row],[Account]],Accounts!$A$2:$A$86,Accounts!$F$2:$F$86),"")</f>
        <v/>
      </c>
      <c r="H8592" t="s">
        <v>8449</v>
      </c>
      <c r="K8592" s="8" t="str">
        <f>IF(Sales_Pipeline[[#This Row],[Close_Date]]="","",TEXT(Sales_Pipeline[[#This Row],[Close_Date]],"ddd"))</f>
        <v/>
      </c>
      <c r="L8592" s="8" t="str">
        <f>IF(Sales_Pipeline[[#This Row],[Close_Date]]="","",TEXT(Sales_Pipeline[[#This Row],[Close_Date]],"mmm"))</f>
        <v/>
      </c>
      <c r="M8592" s="8" t="str">
        <f>IF(Sales_Pipeline[[#This Row],[Close_Date]]="","","Q"&amp;ROUNDUP(MONTH(Sales_Pipeline[[#This Row],[Close_Date]])/3,0))</f>
        <v/>
      </c>
      <c r="N8592" s="2" t="str" cm="1">
        <f t="array" ref="N8592">IFERROR(_xlfn.IFS(Sales_Pipeline[[#This Row],[Deal_Stage]]="Won",_xlfn.XLOOKUP(Sales_Pipeline[[#This Row],[Product]],Products!$A$2:$A$8,Products!$C$2:$C$8),Sales_Pipeline[[#This Row],[Deal_Stage]]="Lost",_xlfn.XLOOKUP(Sales_Pipeline[[#This Row],[Product]],Products!$A$2:$A$8,Products!$C$2:$C$8)),"")</f>
        <v/>
      </c>
      <c r="O8592" s="2">
        <v>0</v>
      </c>
    </row>
    <row r="8593" spans="1:15" x14ac:dyDescent="0.3">
      <c r="A8593" t="s">
        <v>8740</v>
      </c>
      <c r="B8593" t="s">
        <v>8</v>
      </c>
      <c r="C8593" t="str">
        <f>_xlfn.XLOOKUP(Sales_Pipeline[[#This Row],[Sales_Agent]],Sales_Teams[Sales_Agent],Sales_Teams[Manager])</f>
        <v>Dustin Brinkmann</v>
      </c>
      <c r="D8593" t="str">
        <f>_xlfn.XLOOKUP(Sales_Pipeline[[#This Row],[Manager]],Sales_Teams[Manager],Sales_Teams[Regional_Office])</f>
        <v>Central</v>
      </c>
      <c r="E8593" t="s">
        <v>63</v>
      </c>
      <c r="G8593" t="str">
        <f>IFERROR(_xlfn.XLOOKUP(Sales_Pipeline[[#This Row],[Account]],Accounts!$A$2:$A$86,Accounts!$F$2:$F$86),"")</f>
        <v/>
      </c>
      <c r="H8593" t="s">
        <v>8449</v>
      </c>
      <c r="K8593" s="8" t="str">
        <f>IF(Sales_Pipeline[[#This Row],[Close_Date]]="","",TEXT(Sales_Pipeline[[#This Row],[Close_Date]],"ddd"))</f>
        <v/>
      </c>
      <c r="L8593" s="8" t="str">
        <f>IF(Sales_Pipeline[[#This Row],[Close_Date]]="","",TEXT(Sales_Pipeline[[#This Row],[Close_Date]],"mmm"))</f>
        <v/>
      </c>
      <c r="M8593" s="8" t="str">
        <f>IF(Sales_Pipeline[[#This Row],[Close_Date]]="","","Q"&amp;ROUNDUP(MONTH(Sales_Pipeline[[#This Row],[Close_Date]])/3,0))</f>
        <v/>
      </c>
      <c r="N8593" s="2" t="str" cm="1">
        <f t="array" ref="N8593">IFERROR(_xlfn.IFS(Sales_Pipeline[[#This Row],[Deal_Stage]]="Won",_xlfn.XLOOKUP(Sales_Pipeline[[#This Row],[Product]],Products!$A$2:$A$8,Products!$C$2:$C$8),Sales_Pipeline[[#This Row],[Deal_Stage]]="Lost",_xlfn.XLOOKUP(Sales_Pipeline[[#This Row],[Product]],Products!$A$2:$A$8,Products!$C$2:$C$8)),"")</f>
        <v/>
      </c>
      <c r="O8593" s="2">
        <v>0</v>
      </c>
    </row>
    <row r="8594" spans="1:15" x14ac:dyDescent="0.3">
      <c r="A8594" t="s">
        <v>8741</v>
      </c>
      <c r="B8594" t="s">
        <v>8</v>
      </c>
      <c r="C8594" t="str">
        <f>_xlfn.XLOOKUP(Sales_Pipeline[[#This Row],[Sales_Agent]],Sales_Teams[Sales_Agent],Sales_Teams[Manager])</f>
        <v>Dustin Brinkmann</v>
      </c>
      <c r="D8594" t="str">
        <f>_xlfn.XLOOKUP(Sales_Pipeline[[#This Row],[Manager]],Sales_Teams[Manager],Sales_Teams[Regional_Office])</f>
        <v>Central</v>
      </c>
      <c r="E8594" t="s">
        <v>63</v>
      </c>
      <c r="G8594" t="str">
        <f>IFERROR(_xlfn.XLOOKUP(Sales_Pipeline[[#This Row],[Account]],Accounts!$A$2:$A$86,Accounts!$F$2:$F$86),"")</f>
        <v/>
      </c>
      <c r="H8594" t="s">
        <v>8449</v>
      </c>
      <c r="K8594" s="8" t="str">
        <f>IF(Sales_Pipeline[[#This Row],[Close_Date]]="","",TEXT(Sales_Pipeline[[#This Row],[Close_Date]],"ddd"))</f>
        <v/>
      </c>
      <c r="L8594" s="8" t="str">
        <f>IF(Sales_Pipeline[[#This Row],[Close_Date]]="","",TEXT(Sales_Pipeline[[#This Row],[Close_Date]],"mmm"))</f>
        <v/>
      </c>
      <c r="M8594" s="8" t="str">
        <f>IF(Sales_Pipeline[[#This Row],[Close_Date]]="","","Q"&amp;ROUNDUP(MONTH(Sales_Pipeline[[#This Row],[Close_Date]])/3,0))</f>
        <v/>
      </c>
      <c r="N8594" s="2" t="str" cm="1">
        <f t="array" ref="N8594">IFERROR(_xlfn.IFS(Sales_Pipeline[[#This Row],[Deal_Stage]]="Won",_xlfn.XLOOKUP(Sales_Pipeline[[#This Row],[Product]],Products!$A$2:$A$8,Products!$C$2:$C$8),Sales_Pipeline[[#This Row],[Deal_Stage]]="Lost",_xlfn.XLOOKUP(Sales_Pipeline[[#This Row],[Product]],Products!$A$2:$A$8,Products!$C$2:$C$8)),"")</f>
        <v/>
      </c>
      <c r="O8594" s="2">
        <v>0</v>
      </c>
    </row>
    <row r="8595" spans="1:15" x14ac:dyDescent="0.3">
      <c r="A8595" t="s">
        <v>8742</v>
      </c>
      <c r="B8595" t="s">
        <v>8</v>
      </c>
      <c r="C8595" t="str">
        <f>_xlfn.XLOOKUP(Sales_Pipeline[[#This Row],[Sales_Agent]],Sales_Teams[Sales_Agent],Sales_Teams[Manager])</f>
        <v>Dustin Brinkmann</v>
      </c>
      <c r="D8595" t="str">
        <f>_xlfn.XLOOKUP(Sales_Pipeline[[#This Row],[Manager]],Sales_Teams[Manager],Sales_Teams[Regional_Office])</f>
        <v>Central</v>
      </c>
      <c r="E8595" t="s">
        <v>63</v>
      </c>
      <c r="G8595" t="str">
        <f>IFERROR(_xlfn.XLOOKUP(Sales_Pipeline[[#This Row],[Account]],Accounts!$A$2:$A$86,Accounts!$F$2:$F$86),"")</f>
        <v/>
      </c>
      <c r="H8595" t="s">
        <v>8449</v>
      </c>
      <c r="K8595" s="8" t="str">
        <f>IF(Sales_Pipeline[[#This Row],[Close_Date]]="","",TEXT(Sales_Pipeline[[#This Row],[Close_Date]],"ddd"))</f>
        <v/>
      </c>
      <c r="L8595" s="8" t="str">
        <f>IF(Sales_Pipeline[[#This Row],[Close_Date]]="","",TEXT(Sales_Pipeline[[#This Row],[Close_Date]],"mmm"))</f>
        <v/>
      </c>
      <c r="M8595" s="8" t="str">
        <f>IF(Sales_Pipeline[[#This Row],[Close_Date]]="","","Q"&amp;ROUNDUP(MONTH(Sales_Pipeline[[#This Row],[Close_Date]])/3,0))</f>
        <v/>
      </c>
      <c r="N8595" s="2" t="str" cm="1">
        <f t="array" ref="N8595">IFERROR(_xlfn.IFS(Sales_Pipeline[[#This Row],[Deal_Stage]]="Won",_xlfn.XLOOKUP(Sales_Pipeline[[#This Row],[Product]],Products!$A$2:$A$8,Products!$C$2:$C$8),Sales_Pipeline[[#This Row],[Deal_Stage]]="Lost",_xlfn.XLOOKUP(Sales_Pipeline[[#This Row],[Product]],Products!$A$2:$A$8,Products!$C$2:$C$8)),"")</f>
        <v/>
      </c>
      <c r="O8595" s="2">
        <v>0</v>
      </c>
    </row>
    <row r="8596" spans="1:15" x14ac:dyDescent="0.3">
      <c r="A8596" t="s">
        <v>8743</v>
      </c>
      <c r="B8596" t="s">
        <v>8</v>
      </c>
      <c r="C8596" t="str">
        <f>_xlfn.XLOOKUP(Sales_Pipeline[[#This Row],[Sales_Agent]],Sales_Teams[Sales_Agent],Sales_Teams[Manager])</f>
        <v>Dustin Brinkmann</v>
      </c>
      <c r="D8596" t="str">
        <f>_xlfn.XLOOKUP(Sales_Pipeline[[#This Row],[Manager]],Sales_Teams[Manager],Sales_Teams[Regional_Office])</f>
        <v>Central</v>
      </c>
      <c r="E8596" t="s">
        <v>63</v>
      </c>
      <c r="G8596" t="str">
        <f>IFERROR(_xlfn.XLOOKUP(Sales_Pipeline[[#This Row],[Account]],Accounts!$A$2:$A$86,Accounts!$F$2:$F$86),"")</f>
        <v/>
      </c>
      <c r="H8596" t="s">
        <v>8449</v>
      </c>
      <c r="K8596" s="8" t="str">
        <f>IF(Sales_Pipeline[[#This Row],[Close_Date]]="","",TEXT(Sales_Pipeline[[#This Row],[Close_Date]],"ddd"))</f>
        <v/>
      </c>
      <c r="L8596" s="8" t="str">
        <f>IF(Sales_Pipeline[[#This Row],[Close_Date]]="","",TEXT(Sales_Pipeline[[#This Row],[Close_Date]],"mmm"))</f>
        <v/>
      </c>
      <c r="M8596" s="8" t="str">
        <f>IF(Sales_Pipeline[[#This Row],[Close_Date]]="","","Q"&amp;ROUNDUP(MONTH(Sales_Pipeline[[#This Row],[Close_Date]])/3,0))</f>
        <v/>
      </c>
      <c r="N8596" s="2" t="str" cm="1">
        <f t="array" ref="N8596">IFERROR(_xlfn.IFS(Sales_Pipeline[[#This Row],[Deal_Stage]]="Won",_xlfn.XLOOKUP(Sales_Pipeline[[#This Row],[Product]],Products!$A$2:$A$8,Products!$C$2:$C$8),Sales_Pipeline[[#This Row],[Deal_Stage]]="Lost",_xlfn.XLOOKUP(Sales_Pipeline[[#This Row],[Product]],Products!$A$2:$A$8,Products!$C$2:$C$8)),"")</f>
        <v/>
      </c>
      <c r="O8596" s="2">
        <v>0</v>
      </c>
    </row>
    <row r="8597" spans="1:15" x14ac:dyDescent="0.3">
      <c r="A8597" t="s">
        <v>8744</v>
      </c>
      <c r="B8597" t="s">
        <v>8</v>
      </c>
      <c r="C8597" t="str">
        <f>_xlfn.XLOOKUP(Sales_Pipeline[[#This Row],[Sales_Agent]],Sales_Teams[Sales_Agent],Sales_Teams[Manager])</f>
        <v>Dustin Brinkmann</v>
      </c>
      <c r="D8597" t="str">
        <f>_xlfn.XLOOKUP(Sales_Pipeline[[#This Row],[Manager]],Sales_Teams[Manager],Sales_Teams[Regional_Office])</f>
        <v>Central</v>
      </c>
      <c r="E8597" t="s">
        <v>63</v>
      </c>
      <c r="G8597" t="str">
        <f>IFERROR(_xlfn.XLOOKUP(Sales_Pipeline[[#This Row],[Account]],Accounts!$A$2:$A$86,Accounts!$F$2:$F$86),"")</f>
        <v/>
      </c>
      <c r="H8597" t="s">
        <v>8449</v>
      </c>
      <c r="K8597" s="8" t="str">
        <f>IF(Sales_Pipeline[[#This Row],[Close_Date]]="","",TEXT(Sales_Pipeline[[#This Row],[Close_Date]],"ddd"))</f>
        <v/>
      </c>
      <c r="L8597" s="8" t="str">
        <f>IF(Sales_Pipeline[[#This Row],[Close_Date]]="","",TEXT(Sales_Pipeline[[#This Row],[Close_Date]],"mmm"))</f>
        <v/>
      </c>
      <c r="M8597" s="8" t="str">
        <f>IF(Sales_Pipeline[[#This Row],[Close_Date]]="","","Q"&amp;ROUNDUP(MONTH(Sales_Pipeline[[#This Row],[Close_Date]])/3,0))</f>
        <v/>
      </c>
      <c r="N8597" s="2" t="str" cm="1">
        <f t="array" ref="N8597">IFERROR(_xlfn.IFS(Sales_Pipeline[[#This Row],[Deal_Stage]]="Won",_xlfn.XLOOKUP(Sales_Pipeline[[#This Row],[Product]],Products!$A$2:$A$8,Products!$C$2:$C$8),Sales_Pipeline[[#This Row],[Deal_Stage]]="Lost",_xlfn.XLOOKUP(Sales_Pipeline[[#This Row],[Product]],Products!$A$2:$A$8,Products!$C$2:$C$8)),"")</f>
        <v/>
      </c>
      <c r="O8597" s="2">
        <v>0</v>
      </c>
    </row>
    <row r="8598" spans="1:15" x14ac:dyDescent="0.3">
      <c r="A8598" t="s">
        <v>8745</v>
      </c>
      <c r="B8598" t="s">
        <v>8</v>
      </c>
      <c r="C8598" t="str">
        <f>_xlfn.XLOOKUP(Sales_Pipeline[[#This Row],[Sales_Agent]],Sales_Teams[Sales_Agent],Sales_Teams[Manager])</f>
        <v>Dustin Brinkmann</v>
      </c>
      <c r="D8598" t="str">
        <f>_xlfn.XLOOKUP(Sales_Pipeline[[#This Row],[Manager]],Sales_Teams[Manager],Sales_Teams[Regional_Office])</f>
        <v>Central</v>
      </c>
      <c r="E8598" t="s">
        <v>63</v>
      </c>
      <c r="G8598" t="str">
        <f>IFERROR(_xlfn.XLOOKUP(Sales_Pipeline[[#This Row],[Account]],Accounts!$A$2:$A$86,Accounts!$F$2:$F$86),"")</f>
        <v/>
      </c>
      <c r="H8598" t="s">
        <v>8449</v>
      </c>
      <c r="K8598" s="8" t="str">
        <f>IF(Sales_Pipeline[[#This Row],[Close_Date]]="","",TEXT(Sales_Pipeline[[#This Row],[Close_Date]],"ddd"))</f>
        <v/>
      </c>
      <c r="L8598" s="8" t="str">
        <f>IF(Sales_Pipeline[[#This Row],[Close_Date]]="","",TEXT(Sales_Pipeline[[#This Row],[Close_Date]],"mmm"))</f>
        <v/>
      </c>
      <c r="M8598" s="8" t="str">
        <f>IF(Sales_Pipeline[[#This Row],[Close_Date]]="","","Q"&amp;ROUNDUP(MONTH(Sales_Pipeline[[#This Row],[Close_Date]])/3,0))</f>
        <v/>
      </c>
      <c r="N8598" s="2" t="str" cm="1">
        <f t="array" ref="N8598">IFERROR(_xlfn.IFS(Sales_Pipeline[[#This Row],[Deal_Stage]]="Won",_xlfn.XLOOKUP(Sales_Pipeline[[#This Row],[Product]],Products!$A$2:$A$8,Products!$C$2:$C$8),Sales_Pipeline[[#This Row],[Deal_Stage]]="Lost",_xlfn.XLOOKUP(Sales_Pipeline[[#This Row],[Product]],Products!$A$2:$A$8,Products!$C$2:$C$8)),"")</f>
        <v/>
      </c>
      <c r="O8598" s="2">
        <v>0</v>
      </c>
    </row>
    <row r="8599" spans="1:15" x14ac:dyDescent="0.3">
      <c r="A8599" t="s">
        <v>8746</v>
      </c>
      <c r="B8599" t="s">
        <v>8</v>
      </c>
      <c r="C8599" t="str">
        <f>_xlfn.XLOOKUP(Sales_Pipeline[[#This Row],[Sales_Agent]],Sales_Teams[Sales_Agent],Sales_Teams[Manager])</f>
        <v>Dustin Brinkmann</v>
      </c>
      <c r="D8599" t="str">
        <f>_xlfn.XLOOKUP(Sales_Pipeline[[#This Row],[Manager]],Sales_Teams[Manager],Sales_Teams[Regional_Office])</f>
        <v>Central</v>
      </c>
      <c r="E8599" t="s">
        <v>63</v>
      </c>
      <c r="G8599" t="str">
        <f>IFERROR(_xlfn.XLOOKUP(Sales_Pipeline[[#This Row],[Account]],Accounts!$A$2:$A$86,Accounts!$F$2:$F$86),"")</f>
        <v/>
      </c>
      <c r="H8599" t="s">
        <v>8449</v>
      </c>
      <c r="K8599" s="8" t="str">
        <f>IF(Sales_Pipeline[[#This Row],[Close_Date]]="","",TEXT(Sales_Pipeline[[#This Row],[Close_Date]],"ddd"))</f>
        <v/>
      </c>
      <c r="L8599" s="8" t="str">
        <f>IF(Sales_Pipeline[[#This Row],[Close_Date]]="","",TEXT(Sales_Pipeline[[#This Row],[Close_Date]],"mmm"))</f>
        <v/>
      </c>
      <c r="M8599" s="8" t="str">
        <f>IF(Sales_Pipeline[[#This Row],[Close_Date]]="","","Q"&amp;ROUNDUP(MONTH(Sales_Pipeline[[#This Row],[Close_Date]])/3,0))</f>
        <v/>
      </c>
      <c r="N8599" s="2" t="str" cm="1">
        <f t="array" ref="N8599">IFERROR(_xlfn.IFS(Sales_Pipeline[[#This Row],[Deal_Stage]]="Won",_xlfn.XLOOKUP(Sales_Pipeline[[#This Row],[Product]],Products!$A$2:$A$8,Products!$C$2:$C$8),Sales_Pipeline[[#This Row],[Deal_Stage]]="Lost",_xlfn.XLOOKUP(Sales_Pipeline[[#This Row],[Product]],Products!$A$2:$A$8,Products!$C$2:$C$8)),"")</f>
        <v/>
      </c>
      <c r="O8599" s="2">
        <v>0</v>
      </c>
    </row>
    <row r="8600" spans="1:15" x14ac:dyDescent="0.3">
      <c r="A8600" t="s">
        <v>8747</v>
      </c>
      <c r="B8600" t="s">
        <v>8</v>
      </c>
      <c r="C8600" t="str">
        <f>_xlfn.XLOOKUP(Sales_Pipeline[[#This Row],[Sales_Agent]],Sales_Teams[Sales_Agent],Sales_Teams[Manager])</f>
        <v>Dustin Brinkmann</v>
      </c>
      <c r="D8600" t="str">
        <f>_xlfn.XLOOKUP(Sales_Pipeline[[#This Row],[Manager]],Sales_Teams[Manager],Sales_Teams[Regional_Office])</f>
        <v>Central</v>
      </c>
      <c r="E8600" t="s">
        <v>63</v>
      </c>
      <c r="G8600" t="str">
        <f>IFERROR(_xlfn.XLOOKUP(Sales_Pipeline[[#This Row],[Account]],Accounts!$A$2:$A$86,Accounts!$F$2:$F$86),"")</f>
        <v/>
      </c>
      <c r="H8600" t="s">
        <v>8449</v>
      </c>
      <c r="K8600" s="8" t="str">
        <f>IF(Sales_Pipeline[[#This Row],[Close_Date]]="","",TEXT(Sales_Pipeline[[#This Row],[Close_Date]],"ddd"))</f>
        <v/>
      </c>
      <c r="L8600" s="8" t="str">
        <f>IF(Sales_Pipeline[[#This Row],[Close_Date]]="","",TEXT(Sales_Pipeline[[#This Row],[Close_Date]],"mmm"))</f>
        <v/>
      </c>
      <c r="M8600" s="8" t="str">
        <f>IF(Sales_Pipeline[[#This Row],[Close_Date]]="","","Q"&amp;ROUNDUP(MONTH(Sales_Pipeline[[#This Row],[Close_Date]])/3,0))</f>
        <v/>
      </c>
      <c r="N8600" s="2" t="str" cm="1">
        <f t="array" ref="N8600">IFERROR(_xlfn.IFS(Sales_Pipeline[[#This Row],[Deal_Stage]]="Won",_xlfn.XLOOKUP(Sales_Pipeline[[#This Row],[Product]],Products!$A$2:$A$8,Products!$C$2:$C$8),Sales_Pipeline[[#This Row],[Deal_Stage]]="Lost",_xlfn.XLOOKUP(Sales_Pipeline[[#This Row],[Product]],Products!$A$2:$A$8,Products!$C$2:$C$8)),"")</f>
        <v/>
      </c>
      <c r="O8600" s="2">
        <v>0</v>
      </c>
    </row>
    <row r="8601" spans="1:15" x14ac:dyDescent="0.3">
      <c r="A8601" t="s">
        <v>8748</v>
      </c>
      <c r="B8601" t="s">
        <v>8</v>
      </c>
      <c r="C8601" t="str">
        <f>_xlfn.XLOOKUP(Sales_Pipeline[[#This Row],[Sales_Agent]],Sales_Teams[Sales_Agent],Sales_Teams[Manager])</f>
        <v>Dustin Brinkmann</v>
      </c>
      <c r="D8601" t="str">
        <f>_xlfn.XLOOKUP(Sales_Pipeline[[#This Row],[Manager]],Sales_Teams[Manager],Sales_Teams[Regional_Office])</f>
        <v>Central</v>
      </c>
      <c r="E8601" t="s">
        <v>63</v>
      </c>
      <c r="G8601" t="str">
        <f>IFERROR(_xlfn.XLOOKUP(Sales_Pipeline[[#This Row],[Account]],Accounts!$A$2:$A$86,Accounts!$F$2:$F$86),"")</f>
        <v/>
      </c>
      <c r="H8601" t="s">
        <v>8449</v>
      </c>
      <c r="K8601" s="8" t="str">
        <f>IF(Sales_Pipeline[[#This Row],[Close_Date]]="","",TEXT(Sales_Pipeline[[#This Row],[Close_Date]],"ddd"))</f>
        <v/>
      </c>
      <c r="L8601" s="8" t="str">
        <f>IF(Sales_Pipeline[[#This Row],[Close_Date]]="","",TEXT(Sales_Pipeline[[#This Row],[Close_Date]],"mmm"))</f>
        <v/>
      </c>
      <c r="M8601" s="8" t="str">
        <f>IF(Sales_Pipeline[[#This Row],[Close_Date]]="","","Q"&amp;ROUNDUP(MONTH(Sales_Pipeline[[#This Row],[Close_Date]])/3,0))</f>
        <v/>
      </c>
      <c r="N8601" s="2" t="str" cm="1">
        <f t="array" ref="N8601">IFERROR(_xlfn.IFS(Sales_Pipeline[[#This Row],[Deal_Stage]]="Won",_xlfn.XLOOKUP(Sales_Pipeline[[#This Row],[Product]],Products!$A$2:$A$8,Products!$C$2:$C$8),Sales_Pipeline[[#This Row],[Deal_Stage]]="Lost",_xlfn.XLOOKUP(Sales_Pipeline[[#This Row],[Product]],Products!$A$2:$A$8,Products!$C$2:$C$8)),"")</f>
        <v/>
      </c>
      <c r="O8601" s="2">
        <v>0</v>
      </c>
    </row>
    <row r="8602" spans="1:15" x14ac:dyDescent="0.3">
      <c r="A8602" t="s">
        <v>8749</v>
      </c>
      <c r="B8602" t="s">
        <v>8</v>
      </c>
      <c r="C8602" t="str">
        <f>_xlfn.XLOOKUP(Sales_Pipeline[[#This Row],[Sales_Agent]],Sales_Teams[Sales_Agent],Sales_Teams[Manager])</f>
        <v>Dustin Brinkmann</v>
      </c>
      <c r="D8602" t="str">
        <f>_xlfn.XLOOKUP(Sales_Pipeline[[#This Row],[Manager]],Sales_Teams[Manager],Sales_Teams[Regional_Office])</f>
        <v>Central</v>
      </c>
      <c r="E8602" t="s">
        <v>63</v>
      </c>
      <c r="G8602" t="str">
        <f>IFERROR(_xlfn.XLOOKUP(Sales_Pipeline[[#This Row],[Account]],Accounts!$A$2:$A$86,Accounts!$F$2:$F$86),"")</f>
        <v/>
      </c>
      <c r="H8602" t="s">
        <v>8449</v>
      </c>
      <c r="K8602" s="8" t="str">
        <f>IF(Sales_Pipeline[[#This Row],[Close_Date]]="","",TEXT(Sales_Pipeline[[#This Row],[Close_Date]],"ddd"))</f>
        <v/>
      </c>
      <c r="L8602" s="8" t="str">
        <f>IF(Sales_Pipeline[[#This Row],[Close_Date]]="","",TEXT(Sales_Pipeline[[#This Row],[Close_Date]],"mmm"))</f>
        <v/>
      </c>
      <c r="M8602" s="8" t="str">
        <f>IF(Sales_Pipeline[[#This Row],[Close_Date]]="","","Q"&amp;ROUNDUP(MONTH(Sales_Pipeline[[#This Row],[Close_Date]])/3,0))</f>
        <v/>
      </c>
      <c r="N8602" s="2" t="str" cm="1">
        <f t="array" ref="N8602">IFERROR(_xlfn.IFS(Sales_Pipeline[[#This Row],[Deal_Stage]]="Won",_xlfn.XLOOKUP(Sales_Pipeline[[#This Row],[Product]],Products!$A$2:$A$8,Products!$C$2:$C$8),Sales_Pipeline[[#This Row],[Deal_Stage]]="Lost",_xlfn.XLOOKUP(Sales_Pipeline[[#This Row],[Product]],Products!$A$2:$A$8,Products!$C$2:$C$8)),"")</f>
        <v/>
      </c>
      <c r="O8602" s="2">
        <v>0</v>
      </c>
    </row>
    <row r="8603" spans="1:15" x14ac:dyDescent="0.3">
      <c r="A8603" t="s">
        <v>8750</v>
      </c>
      <c r="B8603" t="s">
        <v>8</v>
      </c>
      <c r="C8603" t="str">
        <f>_xlfn.XLOOKUP(Sales_Pipeline[[#This Row],[Sales_Agent]],Sales_Teams[Sales_Agent],Sales_Teams[Manager])</f>
        <v>Dustin Brinkmann</v>
      </c>
      <c r="D8603" t="str">
        <f>_xlfn.XLOOKUP(Sales_Pipeline[[#This Row],[Manager]],Sales_Teams[Manager],Sales_Teams[Regional_Office])</f>
        <v>Central</v>
      </c>
      <c r="E8603" t="s">
        <v>55</v>
      </c>
      <c r="F8603" t="s">
        <v>191</v>
      </c>
      <c r="G8603" t="str">
        <f>IFERROR(_xlfn.XLOOKUP(Sales_Pipeline[[#This Row],[Account]],Accounts!$A$2:$A$86,Accounts!$F$2:$F$86),"")</f>
        <v>United States</v>
      </c>
      <c r="H8603" t="s">
        <v>8449</v>
      </c>
      <c r="K8603" s="8" t="str">
        <f>IF(Sales_Pipeline[[#This Row],[Close_Date]]="","",TEXT(Sales_Pipeline[[#This Row],[Close_Date]],"ddd"))</f>
        <v/>
      </c>
      <c r="L8603" s="8" t="str">
        <f>IF(Sales_Pipeline[[#This Row],[Close_Date]]="","",TEXT(Sales_Pipeline[[#This Row],[Close_Date]],"mmm"))</f>
        <v/>
      </c>
      <c r="M8603" s="8" t="str">
        <f>IF(Sales_Pipeline[[#This Row],[Close_Date]]="","","Q"&amp;ROUNDUP(MONTH(Sales_Pipeline[[#This Row],[Close_Date]])/3,0))</f>
        <v/>
      </c>
      <c r="N8603" s="2" t="str" cm="1">
        <f t="array" ref="N8603">IFERROR(_xlfn.IFS(Sales_Pipeline[[#This Row],[Deal_Stage]]="Won",_xlfn.XLOOKUP(Sales_Pipeline[[#This Row],[Product]],Products!$A$2:$A$8,Products!$C$2:$C$8),Sales_Pipeline[[#This Row],[Deal_Stage]]="Lost",_xlfn.XLOOKUP(Sales_Pipeline[[#This Row],[Product]],Products!$A$2:$A$8,Products!$C$2:$C$8)),"")</f>
        <v/>
      </c>
      <c r="O8603" s="2">
        <v>0</v>
      </c>
    </row>
    <row r="8604" spans="1:15" x14ac:dyDescent="0.3">
      <c r="A8604" t="s">
        <v>8751</v>
      </c>
      <c r="B8604" t="s">
        <v>8</v>
      </c>
      <c r="C8604" t="str">
        <f>_xlfn.XLOOKUP(Sales_Pipeline[[#This Row],[Sales_Agent]],Sales_Teams[Sales_Agent],Sales_Teams[Manager])</f>
        <v>Dustin Brinkmann</v>
      </c>
      <c r="D8604" t="str">
        <f>_xlfn.XLOOKUP(Sales_Pipeline[[#This Row],[Manager]],Sales_Teams[Manager],Sales_Teams[Regional_Office])</f>
        <v>Central</v>
      </c>
      <c r="E8604" t="s">
        <v>55</v>
      </c>
      <c r="G8604" t="str">
        <f>IFERROR(_xlfn.XLOOKUP(Sales_Pipeline[[#This Row],[Account]],Accounts!$A$2:$A$86,Accounts!$F$2:$F$86),"")</f>
        <v/>
      </c>
      <c r="H8604" t="s">
        <v>8449</v>
      </c>
      <c r="K8604" s="8" t="str">
        <f>IF(Sales_Pipeline[[#This Row],[Close_Date]]="","",TEXT(Sales_Pipeline[[#This Row],[Close_Date]],"ddd"))</f>
        <v/>
      </c>
      <c r="L8604" s="8" t="str">
        <f>IF(Sales_Pipeline[[#This Row],[Close_Date]]="","",TEXT(Sales_Pipeline[[#This Row],[Close_Date]],"mmm"))</f>
        <v/>
      </c>
      <c r="M8604" s="8" t="str">
        <f>IF(Sales_Pipeline[[#This Row],[Close_Date]]="","","Q"&amp;ROUNDUP(MONTH(Sales_Pipeline[[#This Row],[Close_Date]])/3,0))</f>
        <v/>
      </c>
      <c r="N8604" s="2" t="str" cm="1">
        <f t="array" ref="N8604">IFERROR(_xlfn.IFS(Sales_Pipeline[[#This Row],[Deal_Stage]]="Won",_xlfn.XLOOKUP(Sales_Pipeline[[#This Row],[Product]],Products!$A$2:$A$8,Products!$C$2:$C$8),Sales_Pipeline[[#This Row],[Deal_Stage]]="Lost",_xlfn.XLOOKUP(Sales_Pipeline[[#This Row],[Product]],Products!$A$2:$A$8,Products!$C$2:$C$8)),"")</f>
        <v/>
      </c>
      <c r="O8604" s="2">
        <v>0</v>
      </c>
    </row>
    <row r="8605" spans="1:15" x14ac:dyDescent="0.3">
      <c r="A8605" t="s">
        <v>8752</v>
      </c>
      <c r="B8605" t="s">
        <v>8</v>
      </c>
      <c r="C8605" t="str">
        <f>_xlfn.XLOOKUP(Sales_Pipeline[[#This Row],[Sales_Agent]],Sales_Teams[Sales_Agent],Sales_Teams[Manager])</f>
        <v>Dustin Brinkmann</v>
      </c>
      <c r="D8605" t="str">
        <f>_xlfn.XLOOKUP(Sales_Pipeline[[#This Row],[Manager]],Sales_Teams[Manager],Sales_Teams[Regional_Office])</f>
        <v>Central</v>
      </c>
      <c r="E8605" t="s">
        <v>55</v>
      </c>
      <c r="G8605" t="str">
        <f>IFERROR(_xlfn.XLOOKUP(Sales_Pipeline[[#This Row],[Account]],Accounts!$A$2:$A$86,Accounts!$F$2:$F$86),"")</f>
        <v/>
      </c>
      <c r="H8605" t="s">
        <v>8449</v>
      </c>
      <c r="K8605" s="8" t="str">
        <f>IF(Sales_Pipeline[[#This Row],[Close_Date]]="","",TEXT(Sales_Pipeline[[#This Row],[Close_Date]],"ddd"))</f>
        <v/>
      </c>
      <c r="L8605" s="8" t="str">
        <f>IF(Sales_Pipeline[[#This Row],[Close_Date]]="","",TEXT(Sales_Pipeline[[#This Row],[Close_Date]],"mmm"))</f>
        <v/>
      </c>
      <c r="M8605" s="8" t="str">
        <f>IF(Sales_Pipeline[[#This Row],[Close_Date]]="","","Q"&amp;ROUNDUP(MONTH(Sales_Pipeline[[#This Row],[Close_Date]])/3,0))</f>
        <v/>
      </c>
      <c r="N8605" s="2" t="str" cm="1">
        <f t="array" ref="N8605">IFERROR(_xlfn.IFS(Sales_Pipeline[[#This Row],[Deal_Stage]]="Won",_xlfn.XLOOKUP(Sales_Pipeline[[#This Row],[Product]],Products!$A$2:$A$8,Products!$C$2:$C$8),Sales_Pipeline[[#This Row],[Deal_Stage]]="Lost",_xlfn.XLOOKUP(Sales_Pipeline[[#This Row],[Product]],Products!$A$2:$A$8,Products!$C$2:$C$8)),"")</f>
        <v/>
      </c>
      <c r="O8605" s="2">
        <v>0</v>
      </c>
    </row>
    <row r="8606" spans="1:15" x14ac:dyDescent="0.3">
      <c r="A8606" t="s">
        <v>8753</v>
      </c>
      <c r="B8606" t="s">
        <v>8</v>
      </c>
      <c r="C8606" t="str">
        <f>_xlfn.XLOOKUP(Sales_Pipeline[[#This Row],[Sales_Agent]],Sales_Teams[Sales_Agent],Sales_Teams[Manager])</f>
        <v>Dustin Brinkmann</v>
      </c>
      <c r="D8606" t="str">
        <f>_xlfn.XLOOKUP(Sales_Pipeline[[#This Row],[Manager]],Sales_Teams[Manager],Sales_Teams[Regional_Office])</f>
        <v>Central</v>
      </c>
      <c r="E8606" t="s">
        <v>55</v>
      </c>
      <c r="G8606" t="str">
        <f>IFERROR(_xlfn.XLOOKUP(Sales_Pipeline[[#This Row],[Account]],Accounts!$A$2:$A$86,Accounts!$F$2:$F$86),"")</f>
        <v/>
      </c>
      <c r="H8606" t="s">
        <v>8449</v>
      </c>
      <c r="K8606" s="8" t="str">
        <f>IF(Sales_Pipeline[[#This Row],[Close_Date]]="","",TEXT(Sales_Pipeline[[#This Row],[Close_Date]],"ddd"))</f>
        <v/>
      </c>
      <c r="L8606" s="8" t="str">
        <f>IF(Sales_Pipeline[[#This Row],[Close_Date]]="","",TEXT(Sales_Pipeline[[#This Row],[Close_Date]],"mmm"))</f>
        <v/>
      </c>
      <c r="M8606" s="8" t="str">
        <f>IF(Sales_Pipeline[[#This Row],[Close_Date]]="","","Q"&amp;ROUNDUP(MONTH(Sales_Pipeline[[#This Row],[Close_Date]])/3,0))</f>
        <v/>
      </c>
      <c r="N8606" s="2" t="str" cm="1">
        <f t="array" ref="N8606">IFERROR(_xlfn.IFS(Sales_Pipeline[[#This Row],[Deal_Stage]]="Won",_xlfn.XLOOKUP(Sales_Pipeline[[#This Row],[Product]],Products!$A$2:$A$8,Products!$C$2:$C$8),Sales_Pipeline[[#This Row],[Deal_Stage]]="Lost",_xlfn.XLOOKUP(Sales_Pipeline[[#This Row],[Product]],Products!$A$2:$A$8,Products!$C$2:$C$8)),"")</f>
        <v/>
      </c>
      <c r="O8606" s="2">
        <v>0</v>
      </c>
    </row>
    <row r="8607" spans="1:15" x14ac:dyDescent="0.3">
      <c r="A8607" t="s">
        <v>8754</v>
      </c>
      <c r="B8607" t="s">
        <v>8</v>
      </c>
      <c r="C8607" t="str">
        <f>_xlfn.XLOOKUP(Sales_Pipeline[[#This Row],[Sales_Agent]],Sales_Teams[Sales_Agent],Sales_Teams[Manager])</f>
        <v>Dustin Brinkmann</v>
      </c>
      <c r="D8607" t="str">
        <f>_xlfn.XLOOKUP(Sales_Pipeline[[#This Row],[Manager]],Sales_Teams[Manager],Sales_Teams[Regional_Office])</f>
        <v>Central</v>
      </c>
      <c r="E8607" t="s">
        <v>55</v>
      </c>
      <c r="G8607" t="str">
        <f>IFERROR(_xlfn.XLOOKUP(Sales_Pipeline[[#This Row],[Account]],Accounts!$A$2:$A$86,Accounts!$F$2:$F$86),"")</f>
        <v/>
      </c>
      <c r="H8607" t="s">
        <v>8449</v>
      </c>
      <c r="K8607" s="8" t="str">
        <f>IF(Sales_Pipeline[[#This Row],[Close_Date]]="","",TEXT(Sales_Pipeline[[#This Row],[Close_Date]],"ddd"))</f>
        <v/>
      </c>
      <c r="L8607" s="8" t="str">
        <f>IF(Sales_Pipeline[[#This Row],[Close_Date]]="","",TEXT(Sales_Pipeline[[#This Row],[Close_Date]],"mmm"))</f>
        <v/>
      </c>
      <c r="M8607" s="8" t="str">
        <f>IF(Sales_Pipeline[[#This Row],[Close_Date]]="","","Q"&amp;ROUNDUP(MONTH(Sales_Pipeline[[#This Row],[Close_Date]])/3,0))</f>
        <v/>
      </c>
      <c r="N8607" s="2" t="str" cm="1">
        <f t="array" ref="N8607">IFERROR(_xlfn.IFS(Sales_Pipeline[[#This Row],[Deal_Stage]]="Won",_xlfn.XLOOKUP(Sales_Pipeline[[#This Row],[Product]],Products!$A$2:$A$8,Products!$C$2:$C$8),Sales_Pipeline[[#This Row],[Deal_Stage]]="Lost",_xlfn.XLOOKUP(Sales_Pipeline[[#This Row],[Product]],Products!$A$2:$A$8,Products!$C$2:$C$8)),"")</f>
        <v/>
      </c>
      <c r="O8607" s="2">
        <v>0</v>
      </c>
    </row>
    <row r="8608" spans="1:15" x14ac:dyDescent="0.3">
      <c r="A8608" t="s">
        <v>8755</v>
      </c>
      <c r="B8608" t="s">
        <v>8</v>
      </c>
      <c r="C8608" t="str">
        <f>_xlfn.XLOOKUP(Sales_Pipeline[[#This Row],[Sales_Agent]],Sales_Teams[Sales_Agent],Sales_Teams[Manager])</f>
        <v>Dustin Brinkmann</v>
      </c>
      <c r="D8608" t="str">
        <f>_xlfn.XLOOKUP(Sales_Pipeline[[#This Row],[Manager]],Sales_Teams[Manager],Sales_Teams[Regional_Office])</f>
        <v>Central</v>
      </c>
      <c r="E8608" t="s">
        <v>55</v>
      </c>
      <c r="G8608" t="str">
        <f>IFERROR(_xlfn.XLOOKUP(Sales_Pipeline[[#This Row],[Account]],Accounts!$A$2:$A$86,Accounts!$F$2:$F$86),"")</f>
        <v/>
      </c>
      <c r="H8608" t="s">
        <v>8449</v>
      </c>
      <c r="K8608" s="8" t="str">
        <f>IF(Sales_Pipeline[[#This Row],[Close_Date]]="","",TEXT(Sales_Pipeline[[#This Row],[Close_Date]],"ddd"))</f>
        <v/>
      </c>
      <c r="L8608" s="8" t="str">
        <f>IF(Sales_Pipeline[[#This Row],[Close_Date]]="","",TEXT(Sales_Pipeline[[#This Row],[Close_Date]],"mmm"))</f>
        <v/>
      </c>
      <c r="M8608" s="8" t="str">
        <f>IF(Sales_Pipeline[[#This Row],[Close_Date]]="","","Q"&amp;ROUNDUP(MONTH(Sales_Pipeline[[#This Row],[Close_Date]])/3,0))</f>
        <v/>
      </c>
      <c r="N8608" s="2" t="str" cm="1">
        <f t="array" ref="N8608">IFERROR(_xlfn.IFS(Sales_Pipeline[[#This Row],[Deal_Stage]]="Won",_xlfn.XLOOKUP(Sales_Pipeline[[#This Row],[Product]],Products!$A$2:$A$8,Products!$C$2:$C$8),Sales_Pipeline[[#This Row],[Deal_Stage]]="Lost",_xlfn.XLOOKUP(Sales_Pipeline[[#This Row],[Product]],Products!$A$2:$A$8,Products!$C$2:$C$8)),"")</f>
        <v/>
      </c>
      <c r="O8608" s="2">
        <v>0</v>
      </c>
    </row>
    <row r="8609" spans="1:15" x14ac:dyDescent="0.3">
      <c r="A8609" t="s">
        <v>8756</v>
      </c>
      <c r="B8609" t="s">
        <v>8</v>
      </c>
      <c r="C8609" t="str">
        <f>_xlfn.XLOOKUP(Sales_Pipeline[[#This Row],[Sales_Agent]],Sales_Teams[Sales_Agent],Sales_Teams[Manager])</f>
        <v>Dustin Brinkmann</v>
      </c>
      <c r="D8609" t="str">
        <f>_xlfn.XLOOKUP(Sales_Pipeline[[#This Row],[Manager]],Sales_Teams[Manager],Sales_Teams[Regional_Office])</f>
        <v>Central</v>
      </c>
      <c r="E8609" t="s">
        <v>84</v>
      </c>
      <c r="G8609" t="str">
        <f>IFERROR(_xlfn.XLOOKUP(Sales_Pipeline[[#This Row],[Account]],Accounts!$A$2:$A$86,Accounts!$F$2:$F$86),"")</f>
        <v/>
      </c>
      <c r="H8609" t="s">
        <v>8449</v>
      </c>
      <c r="K8609" s="8" t="str">
        <f>IF(Sales_Pipeline[[#This Row],[Close_Date]]="","",TEXT(Sales_Pipeline[[#This Row],[Close_Date]],"ddd"))</f>
        <v/>
      </c>
      <c r="L8609" s="8" t="str">
        <f>IF(Sales_Pipeline[[#This Row],[Close_Date]]="","",TEXT(Sales_Pipeline[[#This Row],[Close_Date]],"mmm"))</f>
        <v/>
      </c>
      <c r="M8609" s="8" t="str">
        <f>IF(Sales_Pipeline[[#This Row],[Close_Date]]="","","Q"&amp;ROUNDUP(MONTH(Sales_Pipeline[[#This Row],[Close_Date]])/3,0))</f>
        <v/>
      </c>
      <c r="N8609" s="2" t="str" cm="1">
        <f t="array" ref="N8609">IFERROR(_xlfn.IFS(Sales_Pipeline[[#This Row],[Deal_Stage]]="Won",_xlfn.XLOOKUP(Sales_Pipeline[[#This Row],[Product]],Products!$A$2:$A$8,Products!$C$2:$C$8),Sales_Pipeline[[#This Row],[Deal_Stage]]="Lost",_xlfn.XLOOKUP(Sales_Pipeline[[#This Row],[Product]],Products!$A$2:$A$8,Products!$C$2:$C$8)),"")</f>
        <v/>
      </c>
      <c r="O8609" s="2">
        <v>0</v>
      </c>
    </row>
    <row r="8610" spans="1:15" x14ac:dyDescent="0.3">
      <c r="A8610" t="s">
        <v>8757</v>
      </c>
      <c r="B8610" t="s">
        <v>8</v>
      </c>
      <c r="C8610" t="str">
        <f>_xlfn.XLOOKUP(Sales_Pipeline[[#This Row],[Sales_Agent]],Sales_Teams[Sales_Agent],Sales_Teams[Manager])</f>
        <v>Dustin Brinkmann</v>
      </c>
      <c r="D8610" t="str">
        <f>_xlfn.XLOOKUP(Sales_Pipeline[[#This Row],[Manager]],Sales_Teams[Manager],Sales_Teams[Regional_Office])</f>
        <v>Central</v>
      </c>
      <c r="E8610" t="s">
        <v>61</v>
      </c>
      <c r="F8610" t="s">
        <v>182</v>
      </c>
      <c r="G8610" t="str">
        <f>IFERROR(_xlfn.XLOOKUP(Sales_Pipeline[[#This Row],[Account]],Accounts!$A$2:$A$86,Accounts!$F$2:$F$86),"")</f>
        <v>United States</v>
      </c>
      <c r="H8610" t="s">
        <v>8449</v>
      </c>
      <c r="K8610" s="8" t="str">
        <f>IF(Sales_Pipeline[[#This Row],[Close_Date]]="","",TEXT(Sales_Pipeline[[#This Row],[Close_Date]],"ddd"))</f>
        <v/>
      </c>
      <c r="L8610" s="8" t="str">
        <f>IF(Sales_Pipeline[[#This Row],[Close_Date]]="","",TEXT(Sales_Pipeline[[#This Row],[Close_Date]],"mmm"))</f>
        <v/>
      </c>
      <c r="M8610" s="8" t="str">
        <f>IF(Sales_Pipeline[[#This Row],[Close_Date]]="","","Q"&amp;ROUNDUP(MONTH(Sales_Pipeline[[#This Row],[Close_Date]])/3,0))</f>
        <v/>
      </c>
      <c r="N8610" s="2" t="str" cm="1">
        <f t="array" ref="N8610">IFERROR(_xlfn.IFS(Sales_Pipeline[[#This Row],[Deal_Stage]]="Won",_xlfn.XLOOKUP(Sales_Pipeline[[#This Row],[Product]],Products!$A$2:$A$8,Products!$C$2:$C$8),Sales_Pipeline[[#This Row],[Deal_Stage]]="Lost",_xlfn.XLOOKUP(Sales_Pipeline[[#This Row],[Product]],Products!$A$2:$A$8,Products!$C$2:$C$8)),"")</f>
        <v/>
      </c>
      <c r="O8610" s="2">
        <v>0</v>
      </c>
    </row>
    <row r="8611" spans="1:15" x14ac:dyDescent="0.3">
      <c r="A8611" t="s">
        <v>8758</v>
      </c>
      <c r="B8611" t="s">
        <v>8</v>
      </c>
      <c r="C8611" t="str">
        <f>_xlfn.XLOOKUP(Sales_Pipeline[[#This Row],[Sales_Agent]],Sales_Teams[Sales_Agent],Sales_Teams[Manager])</f>
        <v>Dustin Brinkmann</v>
      </c>
      <c r="D8611" t="str">
        <f>_xlfn.XLOOKUP(Sales_Pipeline[[#This Row],[Manager]],Sales_Teams[Manager],Sales_Teams[Regional_Office])</f>
        <v>Central</v>
      </c>
      <c r="E8611" t="s">
        <v>61</v>
      </c>
      <c r="F8611" t="s">
        <v>64</v>
      </c>
      <c r="G8611" t="str">
        <f>IFERROR(_xlfn.XLOOKUP(Sales_Pipeline[[#This Row],[Account]],Accounts!$A$2:$A$86,Accounts!$F$2:$F$86),"")</f>
        <v>United States</v>
      </c>
      <c r="H8611" t="s">
        <v>8449</v>
      </c>
      <c r="K8611" s="8" t="str">
        <f>IF(Sales_Pipeline[[#This Row],[Close_Date]]="","",TEXT(Sales_Pipeline[[#This Row],[Close_Date]],"ddd"))</f>
        <v/>
      </c>
      <c r="L8611" s="8" t="str">
        <f>IF(Sales_Pipeline[[#This Row],[Close_Date]]="","",TEXT(Sales_Pipeline[[#This Row],[Close_Date]],"mmm"))</f>
        <v/>
      </c>
      <c r="M8611" s="8" t="str">
        <f>IF(Sales_Pipeline[[#This Row],[Close_Date]]="","","Q"&amp;ROUNDUP(MONTH(Sales_Pipeline[[#This Row],[Close_Date]])/3,0))</f>
        <v/>
      </c>
      <c r="N8611" s="2" t="str" cm="1">
        <f t="array" ref="N8611">IFERROR(_xlfn.IFS(Sales_Pipeline[[#This Row],[Deal_Stage]]="Won",_xlfn.XLOOKUP(Sales_Pipeline[[#This Row],[Product]],Products!$A$2:$A$8,Products!$C$2:$C$8),Sales_Pipeline[[#This Row],[Deal_Stage]]="Lost",_xlfn.XLOOKUP(Sales_Pipeline[[#This Row],[Product]],Products!$A$2:$A$8,Products!$C$2:$C$8)),"")</f>
        <v/>
      </c>
      <c r="O8611" s="2">
        <v>0</v>
      </c>
    </row>
    <row r="8612" spans="1:15" x14ac:dyDescent="0.3">
      <c r="A8612" t="s">
        <v>8759</v>
      </c>
      <c r="B8612" t="s">
        <v>8</v>
      </c>
      <c r="C8612" t="str">
        <f>_xlfn.XLOOKUP(Sales_Pipeline[[#This Row],[Sales_Agent]],Sales_Teams[Sales_Agent],Sales_Teams[Manager])</f>
        <v>Dustin Brinkmann</v>
      </c>
      <c r="D8612" t="str">
        <f>_xlfn.XLOOKUP(Sales_Pipeline[[#This Row],[Manager]],Sales_Teams[Manager],Sales_Teams[Regional_Office])</f>
        <v>Central</v>
      </c>
      <c r="E8612" t="s">
        <v>61</v>
      </c>
      <c r="G8612" t="str">
        <f>IFERROR(_xlfn.XLOOKUP(Sales_Pipeline[[#This Row],[Account]],Accounts!$A$2:$A$86,Accounts!$F$2:$F$86),"")</f>
        <v/>
      </c>
      <c r="H8612" t="s">
        <v>8449</v>
      </c>
      <c r="K8612" s="8" t="str">
        <f>IF(Sales_Pipeline[[#This Row],[Close_Date]]="","",TEXT(Sales_Pipeline[[#This Row],[Close_Date]],"ddd"))</f>
        <v/>
      </c>
      <c r="L8612" s="8" t="str">
        <f>IF(Sales_Pipeline[[#This Row],[Close_Date]]="","",TEXT(Sales_Pipeline[[#This Row],[Close_Date]],"mmm"))</f>
        <v/>
      </c>
      <c r="M8612" s="8" t="str">
        <f>IF(Sales_Pipeline[[#This Row],[Close_Date]]="","","Q"&amp;ROUNDUP(MONTH(Sales_Pipeline[[#This Row],[Close_Date]])/3,0))</f>
        <v/>
      </c>
      <c r="N8612" s="2" t="str" cm="1">
        <f t="array" ref="N8612">IFERROR(_xlfn.IFS(Sales_Pipeline[[#This Row],[Deal_Stage]]="Won",_xlfn.XLOOKUP(Sales_Pipeline[[#This Row],[Product]],Products!$A$2:$A$8,Products!$C$2:$C$8),Sales_Pipeline[[#This Row],[Deal_Stage]]="Lost",_xlfn.XLOOKUP(Sales_Pipeline[[#This Row],[Product]],Products!$A$2:$A$8,Products!$C$2:$C$8)),"")</f>
        <v/>
      </c>
      <c r="O8612" s="2">
        <v>0</v>
      </c>
    </row>
    <row r="8613" spans="1:15" x14ac:dyDescent="0.3">
      <c r="A8613" t="s">
        <v>8760</v>
      </c>
      <c r="B8613" t="s">
        <v>8</v>
      </c>
      <c r="C8613" t="str">
        <f>_xlfn.XLOOKUP(Sales_Pipeline[[#This Row],[Sales_Agent]],Sales_Teams[Sales_Agent],Sales_Teams[Manager])</f>
        <v>Dustin Brinkmann</v>
      </c>
      <c r="D8613" t="str">
        <f>_xlfn.XLOOKUP(Sales_Pipeline[[#This Row],[Manager]],Sales_Teams[Manager],Sales_Teams[Regional_Office])</f>
        <v>Central</v>
      </c>
      <c r="E8613" t="s">
        <v>61</v>
      </c>
      <c r="G8613" t="str">
        <f>IFERROR(_xlfn.XLOOKUP(Sales_Pipeline[[#This Row],[Account]],Accounts!$A$2:$A$86,Accounts!$F$2:$F$86),"")</f>
        <v/>
      </c>
      <c r="H8613" t="s">
        <v>8449</v>
      </c>
      <c r="K8613" s="8" t="str">
        <f>IF(Sales_Pipeline[[#This Row],[Close_Date]]="","",TEXT(Sales_Pipeline[[#This Row],[Close_Date]],"ddd"))</f>
        <v/>
      </c>
      <c r="L8613" s="8" t="str">
        <f>IF(Sales_Pipeline[[#This Row],[Close_Date]]="","",TEXT(Sales_Pipeline[[#This Row],[Close_Date]],"mmm"))</f>
        <v/>
      </c>
      <c r="M8613" s="8" t="str">
        <f>IF(Sales_Pipeline[[#This Row],[Close_Date]]="","","Q"&amp;ROUNDUP(MONTH(Sales_Pipeline[[#This Row],[Close_Date]])/3,0))</f>
        <v/>
      </c>
      <c r="N8613" s="2" t="str" cm="1">
        <f t="array" ref="N8613">IFERROR(_xlfn.IFS(Sales_Pipeline[[#This Row],[Deal_Stage]]="Won",_xlfn.XLOOKUP(Sales_Pipeline[[#This Row],[Product]],Products!$A$2:$A$8,Products!$C$2:$C$8),Sales_Pipeline[[#This Row],[Deal_Stage]]="Lost",_xlfn.XLOOKUP(Sales_Pipeline[[#This Row],[Product]],Products!$A$2:$A$8,Products!$C$2:$C$8)),"")</f>
        <v/>
      </c>
      <c r="O8613" s="2">
        <v>0</v>
      </c>
    </row>
    <row r="8614" spans="1:15" x14ac:dyDescent="0.3">
      <c r="A8614" t="s">
        <v>8761</v>
      </c>
      <c r="B8614" t="s">
        <v>8</v>
      </c>
      <c r="C8614" t="str">
        <f>_xlfn.XLOOKUP(Sales_Pipeline[[#This Row],[Sales_Agent]],Sales_Teams[Sales_Agent],Sales_Teams[Manager])</f>
        <v>Dustin Brinkmann</v>
      </c>
      <c r="D8614" t="str">
        <f>_xlfn.XLOOKUP(Sales_Pipeline[[#This Row],[Manager]],Sales_Teams[Manager],Sales_Teams[Regional_Office])</f>
        <v>Central</v>
      </c>
      <c r="E8614" t="s">
        <v>61</v>
      </c>
      <c r="G8614" t="str">
        <f>IFERROR(_xlfn.XLOOKUP(Sales_Pipeline[[#This Row],[Account]],Accounts!$A$2:$A$86,Accounts!$F$2:$F$86),"")</f>
        <v/>
      </c>
      <c r="H8614" t="s">
        <v>8449</v>
      </c>
      <c r="K8614" s="8" t="str">
        <f>IF(Sales_Pipeline[[#This Row],[Close_Date]]="","",TEXT(Sales_Pipeline[[#This Row],[Close_Date]],"ddd"))</f>
        <v/>
      </c>
      <c r="L8614" s="8" t="str">
        <f>IF(Sales_Pipeline[[#This Row],[Close_Date]]="","",TEXT(Sales_Pipeline[[#This Row],[Close_Date]],"mmm"))</f>
        <v/>
      </c>
      <c r="M8614" s="8" t="str">
        <f>IF(Sales_Pipeline[[#This Row],[Close_Date]]="","","Q"&amp;ROUNDUP(MONTH(Sales_Pipeline[[#This Row],[Close_Date]])/3,0))</f>
        <v/>
      </c>
      <c r="N8614" s="2" t="str" cm="1">
        <f t="array" ref="N8614">IFERROR(_xlfn.IFS(Sales_Pipeline[[#This Row],[Deal_Stage]]="Won",_xlfn.XLOOKUP(Sales_Pipeline[[#This Row],[Product]],Products!$A$2:$A$8,Products!$C$2:$C$8),Sales_Pipeline[[#This Row],[Deal_Stage]]="Lost",_xlfn.XLOOKUP(Sales_Pipeline[[#This Row],[Product]],Products!$A$2:$A$8,Products!$C$2:$C$8)),"")</f>
        <v/>
      </c>
      <c r="O8614" s="2">
        <v>0</v>
      </c>
    </row>
    <row r="8615" spans="1:15" x14ac:dyDescent="0.3">
      <c r="A8615" t="s">
        <v>8762</v>
      </c>
      <c r="B8615" t="s">
        <v>8</v>
      </c>
      <c r="C8615" t="str">
        <f>_xlfn.XLOOKUP(Sales_Pipeline[[#This Row],[Sales_Agent]],Sales_Teams[Sales_Agent],Sales_Teams[Manager])</f>
        <v>Dustin Brinkmann</v>
      </c>
      <c r="D8615" t="str">
        <f>_xlfn.XLOOKUP(Sales_Pipeline[[#This Row],[Manager]],Sales_Teams[Manager],Sales_Teams[Regional_Office])</f>
        <v>Central</v>
      </c>
      <c r="E8615" t="s">
        <v>61</v>
      </c>
      <c r="G8615" t="str">
        <f>IFERROR(_xlfn.XLOOKUP(Sales_Pipeline[[#This Row],[Account]],Accounts!$A$2:$A$86,Accounts!$F$2:$F$86),"")</f>
        <v/>
      </c>
      <c r="H8615" t="s">
        <v>8449</v>
      </c>
      <c r="K8615" s="8" t="str">
        <f>IF(Sales_Pipeline[[#This Row],[Close_Date]]="","",TEXT(Sales_Pipeline[[#This Row],[Close_Date]],"ddd"))</f>
        <v/>
      </c>
      <c r="L8615" s="8" t="str">
        <f>IF(Sales_Pipeline[[#This Row],[Close_Date]]="","",TEXT(Sales_Pipeline[[#This Row],[Close_Date]],"mmm"))</f>
        <v/>
      </c>
      <c r="M8615" s="8" t="str">
        <f>IF(Sales_Pipeline[[#This Row],[Close_Date]]="","","Q"&amp;ROUNDUP(MONTH(Sales_Pipeline[[#This Row],[Close_Date]])/3,0))</f>
        <v/>
      </c>
      <c r="N8615" s="2" t="str" cm="1">
        <f t="array" ref="N8615">IFERROR(_xlfn.IFS(Sales_Pipeline[[#This Row],[Deal_Stage]]="Won",_xlfn.XLOOKUP(Sales_Pipeline[[#This Row],[Product]],Products!$A$2:$A$8,Products!$C$2:$C$8),Sales_Pipeline[[#This Row],[Deal_Stage]]="Lost",_xlfn.XLOOKUP(Sales_Pipeline[[#This Row],[Product]],Products!$A$2:$A$8,Products!$C$2:$C$8)),"")</f>
        <v/>
      </c>
      <c r="O8615" s="2">
        <v>0</v>
      </c>
    </row>
    <row r="8616" spans="1:15" x14ac:dyDescent="0.3">
      <c r="A8616" t="s">
        <v>8763</v>
      </c>
      <c r="B8616" t="s">
        <v>8</v>
      </c>
      <c r="C8616" t="str">
        <f>_xlfn.XLOOKUP(Sales_Pipeline[[#This Row],[Sales_Agent]],Sales_Teams[Sales_Agent],Sales_Teams[Manager])</f>
        <v>Dustin Brinkmann</v>
      </c>
      <c r="D8616" t="str">
        <f>_xlfn.XLOOKUP(Sales_Pipeline[[#This Row],[Manager]],Sales_Teams[Manager],Sales_Teams[Regional_Office])</f>
        <v>Central</v>
      </c>
      <c r="E8616" t="s">
        <v>61</v>
      </c>
      <c r="G8616" t="str">
        <f>IFERROR(_xlfn.XLOOKUP(Sales_Pipeline[[#This Row],[Account]],Accounts!$A$2:$A$86,Accounts!$F$2:$F$86),"")</f>
        <v/>
      </c>
      <c r="H8616" t="s">
        <v>8449</v>
      </c>
      <c r="K8616" s="8" t="str">
        <f>IF(Sales_Pipeline[[#This Row],[Close_Date]]="","",TEXT(Sales_Pipeline[[#This Row],[Close_Date]],"ddd"))</f>
        <v/>
      </c>
      <c r="L8616" s="8" t="str">
        <f>IF(Sales_Pipeline[[#This Row],[Close_Date]]="","",TEXT(Sales_Pipeline[[#This Row],[Close_Date]],"mmm"))</f>
        <v/>
      </c>
      <c r="M8616" s="8" t="str">
        <f>IF(Sales_Pipeline[[#This Row],[Close_Date]]="","","Q"&amp;ROUNDUP(MONTH(Sales_Pipeline[[#This Row],[Close_Date]])/3,0))</f>
        <v/>
      </c>
      <c r="N8616" s="2" t="str" cm="1">
        <f t="array" ref="N8616">IFERROR(_xlfn.IFS(Sales_Pipeline[[#This Row],[Deal_Stage]]="Won",_xlfn.XLOOKUP(Sales_Pipeline[[#This Row],[Product]],Products!$A$2:$A$8,Products!$C$2:$C$8),Sales_Pipeline[[#This Row],[Deal_Stage]]="Lost",_xlfn.XLOOKUP(Sales_Pipeline[[#This Row],[Product]],Products!$A$2:$A$8,Products!$C$2:$C$8)),"")</f>
        <v/>
      </c>
      <c r="O8616" s="2">
        <v>0</v>
      </c>
    </row>
    <row r="8617" spans="1:15" x14ac:dyDescent="0.3">
      <c r="A8617" t="s">
        <v>8764</v>
      </c>
      <c r="B8617" t="s">
        <v>8</v>
      </c>
      <c r="C8617" t="str">
        <f>_xlfn.XLOOKUP(Sales_Pipeline[[#This Row],[Sales_Agent]],Sales_Teams[Sales_Agent],Sales_Teams[Manager])</f>
        <v>Dustin Brinkmann</v>
      </c>
      <c r="D8617" t="str">
        <f>_xlfn.XLOOKUP(Sales_Pipeline[[#This Row],[Manager]],Sales_Teams[Manager],Sales_Teams[Regional_Office])</f>
        <v>Central</v>
      </c>
      <c r="E8617" t="s">
        <v>61</v>
      </c>
      <c r="G8617" t="str">
        <f>IFERROR(_xlfn.XLOOKUP(Sales_Pipeline[[#This Row],[Account]],Accounts!$A$2:$A$86,Accounts!$F$2:$F$86),"")</f>
        <v/>
      </c>
      <c r="H8617" t="s">
        <v>8449</v>
      </c>
      <c r="K8617" s="8" t="str">
        <f>IF(Sales_Pipeline[[#This Row],[Close_Date]]="","",TEXT(Sales_Pipeline[[#This Row],[Close_Date]],"ddd"))</f>
        <v/>
      </c>
      <c r="L8617" s="8" t="str">
        <f>IF(Sales_Pipeline[[#This Row],[Close_Date]]="","",TEXT(Sales_Pipeline[[#This Row],[Close_Date]],"mmm"))</f>
        <v/>
      </c>
      <c r="M8617" s="8" t="str">
        <f>IF(Sales_Pipeline[[#This Row],[Close_Date]]="","","Q"&amp;ROUNDUP(MONTH(Sales_Pipeline[[#This Row],[Close_Date]])/3,0))</f>
        <v/>
      </c>
      <c r="N8617" s="2" t="str" cm="1">
        <f t="array" ref="N8617">IFERROR(_xlfn.IFS(Sales_Pipeline[[#This Row],[Deal_Stage]]="Won",_xlfn.XLOOKUP(Sales_Pipeline[[#This Row],[Product]],Products!$A$2:$A$8,Products!$C$2:$C$8),Sales_Pipeline[[#This Row],[Deal_Stage]]="Lost",_xlfn.XLOOKUP(Sales_Pipeline[[#This Row],[Product]],Products!$A$2:$A$8,Products!$C$2:$C$8)),"")</f>
        <v/>
      </c>
      <c r="O8617" s="2">
        <v>0</v>
      </c>
    </row>
    <row r="8618" spans="1:15" x14ac:dyDescent="0.3">
      <c r="A8618" t="s">
        <v>8765</v>
      </c>
      <c r="B8618" t="s">
        <v>8</v>
      </c>
      <c r="C8618" t="str">
        <f>_xlfn.XLOOKUP(Sales_Pipeline[[#This Row],[Sales_Agent]],Sales_Teams[Sales_Agent],Sales_Teams[Manager])</f>
        <v>Dustin Brinkmann</v>
      </c>
      <c r="D8618" t="str">
        <f>_xlfn.XLOOKUP(Sales_Pipeline[[#This Row],[Manager]],Sales_Teams[Manager],Sales_Teams[Regional_Office])</f>
        <v>Central</v>
      </c>
      <c r="E8618" t="s">
        <v>76</v>
      </c>
      <c r="F8618" t="s">
        <v>89</v>
      </c>
      <c r="G8618" t="str">
        <f>IFERROR(_xlfn.XLOOKUP(Sales_Pipeline[[#This Row],[Account]],Accounts!$A$2:$A$86,Accounts!$F$2:$F$86),"")</f>
        <v>United States</v>
      </c>
      <c r="H8618" t="s">
        <v>8449</v>
      </c>
      <c r="K8618" s="8" t="str">
        <f>IF(Sales_Pipeline[[#This Row],[Close_Date]]="","",TEXT(Sales_Pipeline[[#This Row],[Close_Date]],"ddd"))</f>
        <v/>
      </c>
      <c r="L8618" s="8" t="str">
        <f>IF(Sales_Pipeline[[#This Row],[Close_Date]]="","",TEXT(Sales_Pipeline[[#This Row],[Close_Date]],"mmm"))</f>
        <v/>
      </c>
      <c r="M8618" s="8" t="str">
        <f>IF(Sales_Pipeline[[#This Row],[Close_Date]]="","","Q"&amp;ROUNDUP(MONTH(Sales_Pipeline[[#This Row],[Close_Date]])/3,0))</f>
        <v/>
      </c>
      <c r="N8618" s="2" t="str" cm="1">
        <f t="array" ref="N8618">IFERROR(_xlfn.IFS(Sales_Pipeline[[#This Row],[Deal_Stage]]="Won",_xlfn.XLOOKUP(Sales_Pipeline[[#This Row],[Product]],Products!$A$2:$A$8,Products!$C$2:$C$8),Sales_Pipeline[[#This Row],[Deal_Stage]]="Lost",_xlfn.XLOOKUP(Sales_Pipeline[[#This Row],[Product]],Products!$A$2:$A$8,Products!$C$2:$C$8)),"")</f>
        <v/>
      </c>
      <c r="O8618" s="2">
        <v>0</v>
      </c>
    </row>
    <row r="8619" spans="1:15" x14ac:dyDescent="0.3">
      <c r="A8619" t="s">
        <v>8766</v>
      </c>
      <c r="B8619" t="s">
        <v>8</v>
      </c>
      <c r="C8619" t="str">
        <f>_xlfn.XLOOKUP(Sales_Pipeline[[#This Row],[Sales_Agent]],Sales_Teams[Sales_Agent],Sales_Teams[Manager])</f>
        <v>Dustin Brinkmann</v>
      </c>
      <c r="D8619" t="str">
        <f>_xlfn.XLOOKUP(Sales_Pipeline[[#This Row],[Manager]],Sales_Teams[Manager],Sales_Teams[Regional_Office])</f>
        <v>Central</v>
      </c>
      <c r="E8619" t="s">
        <v>76</v>
      </c>
      <c r="F8619" t="s">
        <v>196</v>
      </c>
      <c r="G8619" t="str">
        <f>IFERROR(_xlfn.XLOOKUP(Sales_Pipeline[[#This Row],[Account]],Accounts!$A$2:$A$86,Accounts!$F$2:$F$86),"")</f>
        <v>United States</v>
      </c>
      <c r="H8619" t="s">
        <v>8449</v>
      </c>
      <c r="K8619" s="8" t="str">
        <f>IF(Sales_Pipeline[[#This Row],[Close_Date]]="","",TEXT(Sales_Pipeline[[#This Row],[Close_Date]],"ddd"))</f>
        <v/>
      </c>
      <c r="L8619" s="8" t="str">
        <f>IF(Sales_Pipeline[[#This Row],[Close_Date]]="","",TEXT(Sales_Pipeline[[#This Row],[Close_Date]],"mmm"))</f>
        <v/>
      </c>
      <c r="M8619" s="8" t="str">
        <f>IF(Sales_Pipeline[[#This Row],[Close_Date]]="","","Q"&amp;ROUNDUP(MONTH(Sales_Pipeline[[#This Row],[Close_Date]])/3,0))</f>
        <v/>
      </c>
      <c r="N8619" s="2" t="str" cm="1">
        <f t="array" ref="N8619">IFERROR(_xlfn.IFS(Sales_Pipeline[[#This Row],[Deal_Stage]]="Won",_xlfn.XLOOKUP(Sales_Pipeline[[#This Row],[Product]],Products!$A$2:$A$8,Products!$C$2:$C$8),Sales_Pipeline[[#This Row],[Deal_Stage]]="Lost",_xlfn.XLOOKUP(Sales_Pipeline[[#This Row],[Product]],Products!$A$2:$A$8,Products!$C$2:$C$8)),"")</f>
        <v/>
      </c>
      <c r="O8619" s="2">
        <v>0</v>
      </c>
    </row>
    <row r="8620" spans="1:15" x14ac:dyDescent="0.3">
      <c r="A8620" t="s">
        <v>8767</v>
      </c>
      <c r="B8620" t="s">
        <v>8</v>
      </c>
      <c r="C8620" t="str">
        <f>_xlfn.XLOOKUP(Sales_Pipeline[[#This Row],[Sales_Agent]],Sales_Teams[Sales_Agent],Sales_Teams[Manager])</f>
        <v>Dustin Brinkmann</v>
      </c>
      <c r="D8620" t="str">
        <f>_xlfn.XLOOKUP(Sales_Pipeline[[#This Row],[Manager]],Sales_Teams[Manager],Sales_Teams[Regional_Office])</f>
        <v>Central</v>
      </c>
      <c r="E8620" t="s">
        <v>76</v>
      </c>
      <c r="F8620" t="s">
        <v>169</v>
      </c>
      <c r="G8620" t="str">
        <f>IFERROR(_xlfn.XLOOKUP(Sales_Pipeline[[#This Row],[Account]],Accounts!$A$2:$A$86,Accounts!$F$2:$F$86),"")</f>
        <v>Panama</v>
      </c>
      <c r="H8620" t="s">
        <v>8449</v>
      </c>
      <c r="K8620" s="8" t="str">
        <f>IF(Sales_Pipeline[[#This Row],[Close_Date]]="","",TEXT(Sales_Pipeline[[#This Row],[Close_Date]],"ddd"))</f>
        <v/>
      </c>
      <c r="L8620" s="8" t="str">
        <f>IF(Sales_Pipeline[[#This Row],[Close_Date]]="","",TEXT(Sales_Pipeline[[#This Row],[Close_Date]],"mmm"))</f>
        <v/>
      </c>
      <c r="M8620" s="8" t="str">
        <f>IF(Sales_Pipeline[[#This Row],[Close_Date]]="","","Q"&amp;ROUNDUP(MONTH(Sales_Pipeline[[#This Row],[Close_Date]])/3,0))</f>
        <v/>
      </c>
      <c r="N8620" s="2" t="str" cm="1">
        <f t="array" ref="N8620">IFERROR(_xlfn.IFS(Sales_Pipeline[[#This Row],[Deal_Stage]]="Won",_xlfn.XLOOKUP(Sales_Pipeline[[#This Row],[Product]],Products!$A$2:$A$8,Products!$C$2:$C$8),Sales_Pipeline[[#This Row],[Deal_Stage]]="Lost",_xlfn.XLOOKUP(Sales_Pipeline[[#This Row],[Product]],Products!$A$2:$A$8,Products!$C$2:$C$8)),"")</f>
        <v/>
      </c>
      <c r="O8620" s="2">
        <v>0</v>
      </c>
    </row>
    <row r="8621" spans="1:15" x14ac:dyDescent="0.3">
      <c r="A8621" t="s">
        <v>8768</v>
      </c>
      <c r="B8621" t="s">
        <v>8</v>
      </c>
      <c r="C8621" t="str">
        <f>_xlfn.XLOOKUP(Sales_Pipeline[[#This Row],[Sales_Agent]],Sales_Teams[Sales_Agent],Sales_Teams[Manager])</f>
        <v>Dustin Brinkmann</v>
      </c>
      <c r="D8621" t="str">
        <f>_xlfn.XLOOKUP(Sales_Pipeline[[#This Row],[Manager]],Sales_Teams[Manager],Sales_Teams[Regional_Office])</f>
        <v>Central</v>
      </c>
      <c r="E8621" t="s">
        <v>76</v>
      </c>
      <c r="G8621" t="str">
        <f>IFERROR(_xlfn.XLOOKUP(Sales_Pipeline[[#This Row],[Account]],Accounts!$A$2:$A$86,Accounts!$F$2:$F$86),"")</f>
        <v/>
      </c>
      <c r="H8621" t="s">
        <v>8449</v>
      </c>
      <c r="K8621" s="8" t="str">
        <f>IF(Sales_Pipeline[[#This Row],[Close_Date]]="","",TEXT(Sales_Pipeline[[#This Row],[Close_Date]],"ddd"))</f>
        <v/>
      </c>
      <c r="L8621" s="8" t="str">
        <f>IF(Sales_Pipeline[[#This Row],[Close_Date]]="","",TEXT(Sales_Pipeline[[#This Row],[Close_Date]],"mmm"))</f>
        <v/>
      </c>
      <c r="M8621" s="8" t="str">
        <f>IF(Sales_Pipeline[[#This Row],[Close_Date]]="","","Q"&amp;ROUNDUP(MONTH(Sales_Pipeline[[#This Row],[Close_Date]])/3,0))</f>
        <v/>
      </c>
      <c r="N8621" s="2" t="str" cm="1">
        <f t="array" ref="N8621">IFERROR(_xlfn.IFS(Sales_Pipeline[[#This Row],[Deal_Stage]]="Won",_xlfn.XLOOKUP(Sales_Pipeline[[#This Row],[Product]],Products!$A$2:$A$8,Products!$C$2:$C$8),Sales_Pipeline[[#This Row],[Deal_Stage]]="Lost",_xlfn.XLOOKUP(Sales_Pipeline[[#This Row],[Product]],Products!$A$2:$A$8,Products!$C$2:$C$8)),"")</f>
        <v/>
      </c>
      <c r="O8621" s="2">
        <v>0</v>
      </c>
    </row>
    <row r="8622" spans="1:15" x14ac:dyDescent="0.3">
      <c r="A8622" t="s">
        <v>8769</v>
      </c>
      <c r="B8622" t="s">
        <v>8</v>
      </c>
      <c r="C8622" t="str">
        <f>_xlfn.XLOOKUP(Sales_Pipeline[[#This Row],[Sales_Agent]],Sales_Teams[Sales_Agent],Sales_Teams[Manager])</f>
        <v>Dustin Brinkmann</v>
      </c>
      <c r="D8622" t="str">
        <f>_xlfn.XLOOKUP(Sales_Pipeline[[#This Row],[Manager]],Sales_Teams[Manager],Sales_Teams[Regional_Office])</f>
        <v>Central</v>
      </c>
      <c r="E8622" t="s">
        <v>76</v>
      </c>
      <c r="G8622" t="str">
        <f>IFERROR(_xlfn.XLOOKUP(Sales_Pipeline[[#This Row],[Account]],Accounts!$A$2:$A$86,Accounts!$F$2:$F$86),"")</f>
        <v/>
      </c>
      <c r="H8622" t="s">
        <v>8449</v>
      </c>
      <c r="K8622" s="8" t="str">
        <f>IF(Sales_Pipeline[[#This Row],[Close_Date]]="","",TEXT(Sales_Pipeline[[#This Row],[Close_Date]],"ddd"))</f>
        <v/>
      </c>
      <c r="L8622" s="8" t="str">
        <f>IF(Sales_Pipeline[[#This Row],[Close_Date]]="","",TEXT(Sales_Pipeline[[#This Row],[Close_Date]],"mmm"))</f>
        <v/>
      </c>
      <c r="M8622" s="8" t="str">
        <f>IF(Sales_Pipeline[[#This Row],[Close_Date]]="","","Q"&amp;ROUNDUP(MONTH(Sales_Pipeline[[#This Row],[Close_Date]])/3,0))</f>
        <v/>
      </c>
      <c r="N8622" s="2" t="str" cm="1">
        <f t="array" ref="N8622">IFERROR(_xlfn.IFS(Sales_Pipeline[[#This Row],[Deal_Stage]]="Won",_xlfn.XLOOKUP(Sales_Pipeline[[#This Row],[Product]],Products!$A$2:$A$8,Products!$C$2:$C$8),Sales_Pipeline[[#This Row],[Deal_Stage]]="Lost",_xlfn.XLOOKUP(Sales_Pipeline[[#This Row],[Product]],Products!$A$2:$A$8,Products!$C$2:$C$8)),"")</f>
        <v/>
      </c>
      <c r="O8622" s="2">
        <v>0</v>
      </c>
    </row>
    <row r="8623" spans="1:15" x14ac:dyDescent="0.3">
      <c r="A8623" t="s">
        <v>8770</v>
      </c>
      <c r="B8623" t="s">
        <v>8</v>
      </c>
      <c r="C8623" t="str">
        <f>_xlfn.XLOOKUP(Sales_Pipeline[[#This Row],[Sales_Agent]],Sales_Teams[Sales_Agent],Sales_Teams[Manager])</f>
        <v>Dustin Brinkmann</v>
      </c>
      <c r="D8623" t="str">
        <f>_xlfn.XLOOKUP(Sales_Pipeline[[#This Row],[Manager]],Sales_Teams[Manager],Sales_Teams[Regional_Office])</f>
        <v>Central</v>
      </c>
      <c r="E8623" t="s">
        <v>76</v>
      </c>
      <c r="G8623" t="str">
        <f>IFERROR(_xlfn.XLOOKUP(Sales_Pipeline[[#This Row],[Account]],Accounts!$A$2:$A$86,Accounts!$F$2:$F$86),"")</f>
        <v/>
      </c>
      <c r="H8623" t="s">
        <v>8449</v>
      </c>
      <c r="K8623" s="8" t="str">
        <f>IF(Sales_Pipeline[[#This Row],[Close_Date]]="","",TEXT(Sales_Pipeline[[#This Row],[Close_Date]],"ddd"))</f>
        <v/>
      </c>
      <c r="L8623" s="8" t="str">
        <f>IF(Sales_Pipeline[[#This Row],[Close_Date]]="","",TEXT(Sales_Pipeline[[#This Row],[Close_Date]],"mmm"))</f>
        <v/>
      </c>
      <c r="M8623" s="8" t="str">
        <f>IF(Sales_Pipeline[[#This Row],[Close_Date]]="","","Q"&amp;ROUNDUP(MONTH(Sales_Pipeline[[#This Row],[Close_Date]])/3,0))</f>
        <v/>
      </c>
      <c r="N8623" s="2" t="str" cm="1">
        <f t="array" ref="N8623">IFERROR(_xlfn.IFS(Sales_Pipeline[[#This Row],[Deal_Stage]]="Won",_xlfn.XLOOKUP(Sales_Pipeline[[#This Row],[Product]],Products!$A$2:$A$8,Products!$C$2:$C$8),Sales_Pipeline[[#This Row],[Deal_Stage]]="Lost",_xlfn.XLOOKUP(Sales_Pipeline[[#This Row],[Product]],Products!$A$2:$A$8,Products!$C$2:$C$8)),"")</f>
        <v/>
      </c>
      <c r="O8623" s="2">
        <v>0</v>
      </c>
    </row>
    <row r="8624" spans="1:15" x14ac:dyDescent="0.3">
      <c r="A8624" t="s">
        <v>8771</v>
      </c>
      <c r="B8624" t="s">
        <v>8</v>
      </c>
      <c r="C8624" t="str">
        <f>_xlfn.XLOOKUP(Sales_Pipeline[[#This Row],[Sales_Agent]],Sales_Teams[Sales_Agent],Sales_Teams[Manager])</f>
        <v>Dustin Brinkmann</v>
      </c>
      <c r="D8624" t="str">
        <f>_xlfn.XLOOKUP(Sales_Pipeline[[#This Row],[Manager]],Sales_Teams[Manager],Sales_Teams[Regional_Office])</f>
        <v>Central</v>
      </c>
      <c r="E8624" t="s">
        <v>76</v>
      </c>
      <c r="G8624" t="str">
        <f>IFERROR(_xlfn.XLOOKUP(Sales_Pipeline[[#This Row],[Account]],Accounts!$A$2:$A$86,Accounts!$F$2:$F$86),"")</f>
        <v/>
      </c>
      <c r="H8624" t="s">
        <v>8449</v>
      </c>
      <c r="K8624" s="8" t="str">
        <f>IF(Sales_Pipeline[[#This Row],[Close_Date]]="","",TEXT(Sales_Pipeline[[#This Row],[Close_Date]],"ddd"))</f>
        <v/>
      </c>
      <c r="L8624" s="8" t="str">
        <f>IF(Sales_Pipeline[[#This Row],[Close_Date]]="","",TEXT(Sales_Pipeline[[#This Row],[Close_Date]],"mmm"))</f>
        <v/>
      </c>
      <c r="M8624" s="8" t="str">
        <f>IF(Sales_Pipeline[[#This Row],[Close_Date]]="","","Q"&amp;ROUNDUP(MONTH(Sales_Pipeline[[#This Row],[Close_Date]])/3,0))</f>
        <v/>
      </c>
      <c r="N8624" s="2" t="str" cm="1">
        <f t="array" ref="N8624">IFERROR(_xlfn.IFS(Sales_Pipeline[[#This Row],[Deal_Stage]]="Won",_xlfn.XLOOKUP(Sales_Pipeline[[#This Row],[Product]],Products!$A$2:$A$8,Products!$C$2:$C$8),Sales_Pipeline[[#This Row],[Deal_Stage]]="Lost",_xlfn.XLOOKUP(Sales_Pipeline[[#This Row],[Product]],Products!$A$2:$A$8,Products!$C$2:$C$8)),"")</f>
        <v/>
      </c>
      <c r="O8624" s="2">
        <v>0</v>
      </c>
    </row>
    <row r="8625" spans="1:15" x14ac:dyDescent="0.3">
      <c r="A8625" t="s">
        <v>8772</v>
      </c>
      <c r="B8625" t="s">
        <v>8</v>
      </c>
      <c r="C8625" t="str">
        <f>_xlfn.XLOOKUP(Sales_Pipeline[[#This Row],[Sales_Agent]],Sales_Teams[Sales_Agent],Sales_Teams[Manager])</f>
        <v>Dustin Brinkmann</v>
      </c>
      <c r="D8625" t="str">
        <f>_xlfn.XLOOKUP(Sales_Pipeline[[#This Row],[Manager]],Sales_Teams[Manager],Sales_Teams[Regional_Office])</f>
        <v>Central</v>
      </c>
      <c r="E8625" t="s">
        <v>76</v>
      </c>
      <c r="G8625" t="str">
        <f>IFERROR(_xlfn.XLOOKUP(Sales_Pipeline[[#This Row],[Account]],Accounts!$A$2:$A$86,Accounts!$F$2:$F$86),"")</f>
        <v/>
      </c>
      <c r="H8625" t="s">
        <v>8449</v>
      </c>
      <c r="K8625" s="8" t="str">
        <f>IF(Sales_Pipeline[[#This Row],[Close_Date]]="","",TEXT(Sales_Pipeline[[#This Row],[Close_Date]],"ddd"))</f>
        <v/>
      </c>
      <c r="L8625" s="8" t="str">
        <f>IF(Sales_Pipeline[[#This Row],[Close_Date]]="","",TEXT(Sales_Pipeline[[#This Row],[Close_Date]],"mmm"))</f>
        <v/>
      </c>
      <c r="M8625" s="8" t="str">
        <f>IF(Sales_Pipeline[[#This Row],[Close_Date]]="","","Q"&amp;ROUNDUP(MONTH(Sales_Pipeline[[#This Row],[Close_Date]])/3,0))</f>
        <v/>
      </c>
      <c r="N8625" s="2" t="str" cm="1">
        <f t="array" ref="N8625">IFERROR(_xlfn.IFS(Sales_Pipeline[[#This Row],[Deal_Stage]]="Won",_xlfn.XLOOKUP(Sales_Pipeline[[#This Row],[Product]],Products!$A$2:$A$8,Products!$C$2:$C$8),Sales_Pipeline[[#This Row],[Deal_Stage]]="Lost",_xlfn.XLOOKUP(Sales_Pipeline[[#This Row],[Product]],Products!$A$2:$A$8,Products!$C$2:$C$8)),"")</f>
        <v/>
      </c>
      <c r="O8625" s="2">
        <v>0</v>
      </c>
    </row>
    <row r="8626" spans="1:15" x14ac:dyDescent="0.3">
      <c r="A8626" t="s">
        <v>8773</v>
      </c>
      <c r="B8626" t="s">
        <v>8</v>
      </c>
      <c r="C8626" t="str">
        <f>_xlfn.XLOOKUP(Sales_Pipeline[[#This Row],[Sales_Agent]],Sales_Teams[Sales_Agent],Sales_Teams[Manager])</f>
        <v>Dustin Brinkmann</v>
      </c>
      <c r="D8626" t="str">
        <f>_xlfn.XLOOKUP(Sales_Pipeline[[#This Row],[Manager]],Sales_Teams[Manager],Sales_Teams[Regional_Office])</f>
        <v>Central</v>
      </c>
      <c r="E8626" t="s">
        <v>76</v>
      </c>
      <c r="G8626" t="str">
        <f>IFERROR(_xlfn.XLOOKUP(Sales_Pipeline[[#This Row],[Account]],Accounts!$A$2:$A$86,Accounts!$F$2:$F$86),"")</f>
        <v/>
      </c>
      <c r="H8626" t="s">
        <v>8449</v>
      </c>
      <c r="K8626" s="8" t="str">
        <f>IF(Sales_Pipeline[[#This Row],[Close_Date]]="","",TEXT(Sales_Pipeline[[#This Row],[Close_Date]],"ddd"))</f>
        <v/>
      </c>
      <c r="L8626" s="8" t="str">
        <f>IF(Sales_Pipeline[[#This Row],[Close_Date]]="","",TEXT(Sales_Pipeline[[#This Row],[Close_Date]],"mmm"))</f>
        <v/>
      </c>
      <c r="M8626" s="8" t="str">
        <f>IF(Sales_Pipeline[[#This Row],[Close_Date]]="","","Q"&amp;ROUNDUP(MONTH(Sales_Pipeline[[#This Row],[Close_Date]])/3,0))</f>
        <v/>
      </c>
      <c r="N8626" s="2" t="str" cm="1">
        <f t="array" ref="N8626">IFERROR(_xlfn.IFS(Sales_Pipeline[[#This Row],[Deal_Stage]]="Won",_xlfn.XLOOKUP(Sales_Pipeline[[#This Row],[Product]],Products!$A$2:$A$8,Products!$C$2:$C$8),Sales_Pipeline[[#This Row],[Deal_Stage]]="Lost",_xlfn.XLOOKUP(Sales_Pipeline[[#This Row],[Product]],Products!$A$2:$A$8,Products!$C$2:$C$8)),"")</f>
        <v/>
      </c>
      <c r="O8626" s="2">
        <v>0</v>
      </c>
    </row>
    <row r="8627" spans="1:15" x14ac:dyDescent="0.3">
      <c r="A8627" t="s">
        <v>8774</v>
      </c>
      <c r="B8627" t="s">
        <v>8</v>
      </c>
      <c r="C8627" t="str">
        <f>_xlfn.XLOOKUP(Sales_Pipeline[[#This Row],[Sales_Agent]],Sales_Teams[Sales_Agent],Sales_Teams[Manager])</f>
        <v>Dustin Brinkmann</v>
      </c>
      <c r="D8627" t="str">
        <f>_xlfn.XLOOKUP(Sales_Pipeline[[#This Row],[Manager]],Sales_Teams[Manager],Sales_Teams[Regional_Office])</f>
        <v>Central</v>
      </c>
      <c r="E8627" t="s">
        <v>76</v>
      </c>
      <c r="G8627" t="str">
        <f>IFERROR(_xlfn.XLOOKUP(Sales_Pipeline[[#This Row],[Account]],Accounts!$A$2:$A$86,Accounts!$F$2:$F$86),"")</f>
        <v/>
      </c>
      <c r="H8627" t="s">
        <v>8449</v>
      </c>
      <c r="K8627" s="8" t="str">
        <f>IF(Sales_Pipeline[[#This Row],[Close_Date]]="","",TEXT(Sales_Pipeline[[#This Row],[Close_Date]],"ddd"))</f>
        <v/>
      </c>
      <c r="L8627" s="8" t="str">
        <f>IF(Sales_Pipeline[[#This Row],[Close_Date]]="","",TEXT(Sales_Pipeline[[#This Row],[Close_Date]],"mmm"))</f>
        <v/>
      </c>
      <c r="M8627" s="8" t="str">
        <f>IF(Sales_Pipeline[[#This Row],[Close_Date]]="","","Q"&amp;ROUNDUP(MONTH(Sales_Pipeline[[#This Row],[Close_Date]])/3,0))</f>
        <v/>
      </c>
      <c r="N8627" s="2" t="str" cm="1">
        <f t="array" ref="N8627">IFERROR(_xlfn.IFS(Sales_Pipeline[[#This Row],[Deal_Stage]]="Won",_xlfn.XLOOKUP(Sales_Pipeline[[#This Row],[Product]],Products!$A$2:$A$8,Products!$C$2:$C$8),Sales_Pipeline[[#This Row],[Deal_Stage]]="Lost",_xlfn.XLOOKUP(Sales_Pipeline[[#This Row],[Product]],Products!$A$2:$A$8,Products!$C$2:$C$8)),"")</f>
        <v/>
      </c>
      <c r="O8627" s="2">
        <v>0</v>
      </c>
    </row>
    <row r="8628" spans="1:15" x14ac:dyDescent="0.3">
      <c r="A8628" t="s">
        <v>8775</v>
      </c>
      <c r="B8628" t="s">
        <v>8</v>
      </c>
      <c r="C8628" t="str">
        <f>_xlfn.XLOOKUP(Sales_Pipeline[[#This Row],[Sales_Agent]],Sales_Teams[Sales_Agent],Sales_Teams[Manager])</f>
        <v>Dustin Brinkmann</v>
      </c>
      <c r="D8628" t="str">
        <f>_xlfn.XLOOKUP(Sales_Pipeline[[#This Row],[Manager]],Sales_Teams[Manager],Sales_Teams[Regional_Office])</f>
        <v>Central</v>
      </c>
      <c r="E8628" t="s">
        <v>76</v>
      </c>
      <c r="G8628" t="str">
        <f>IFERROR(_xlfn.XLOOKUP(Sales_Pipeline[[#This Row],[Account]],Accounts!$A$2:$A$86,Accounts!$F$2:$F$86),"")</f>
        <v/>
      </c>
      <c r="H8628" t="s">
        <v>8449</v>
      </c>
      <c r="K8628" s="8" t="str">
        <f>IF(Sales_Pipeline[[#This Row],[Close_Date]]="","",TEXT(Sales_Pipeline[[#This Row],[Close_Date]],"ddd"))</f>
        <v/>
      </c>
      <c r="L8628" s="8" t="str">
        <f>IF(Sales_Pipeline[[#This Row],[Close_Date]]="","",TEXT(Sales_Pipeline[[#This Row],[Close_Date]],"mmm"))</f>
        <v/>
      </c>
      <c r="M8628" s="8" t="str">
        <f>IF(Sales_Pipeline[[#This Row],[Close_Date]]="","","Q"&amp;ROUNDUP(MONTH(Sales_Pipeline[[#This Row],[Close_Date]])/3,0))</f>
        <v/>
      </c>
      <c r="N8628" s="2" t="str" cm="1">
        <f t="array" ref="N8628">IFERROR(_xlfn.IFS(Sales_Pipeline[[#This Row],[Deal_Stage]]="Won",_xlfn.XLOOKUP(Sales_Pipeline[[#This Row],[Product]],Products!$A$2:$A$8,Products!$C$2:$C$8),Sales_Pipeline[[#This Row],[Deal_Stage]]="Lost",_xlfn.XLOOKUP(Sales_Pipeline[[#This Row],[Product]],Products!$A$2:$A$8,Products!$C$2:$C$8)),"")</f>
        <v/>
      </c>
      <c r="O8628" s="2">
        <v>0</v>
      </c>
    </row>
    <row r="8629" spans="1:15" x14ac:dyDescent="0.3">
      <c r="A8629" t="s">
        <v>8776</v>
      </c>
      <c r="B8629" t="s">
        <v>12</v>
      </c>
      <c r="C8629" t="str">
        <f>_xlfn.XLOOKUP(Sales_Pipeline[[#This Row],[Sales_Agent]],Sales_Teams[Sales_Agent],Sales_Teams[Manager])</f>
        <v>Melvin Marxen</v>
      </c>
      <c r="D8629" t="str">
        <f>_xlfn.XLOOKUP(Sales_Pipeline[[#This Row],[Manager]],Sales_Teams[Manager],Sales_Teams[Regional_Office])</f>
        <v>Central</v>
      </c>
      <c r="E8629" t="s">
        <v>63</v>
      </c>
      <c r="F8629" t="s">
        <v>145</v>
      </c>
      <c r="G8629" t="str">
        <f>IFERROR(_xlfn.XLOOKUP(Sales_Pipeline[[#This Row],[Account]],Accounts!$A$2:$A$86,Accounts!$F$2:$F$86),"")</f>
        <v>United States</v>
      </c>
      <c r="H8629" t="s">
        <v>8449</v>
      </c>
      <c r="K8629" s="8" t="str">
        <f>IF(Sales_Pipeline[[#This Row],[Close_Date]]="","",TEXT(Sales_Pipeline[[#This Row],[Close_Date]],"ddd"))</f>
        <v/>
      </c>
      <c r="L8629" s="8" t="str">
        <f>IF(Sales_Pipeline[[#This Row],[Close_Date]]="","",TEXT(Sales_Pipeline[[#This Row],[Close_Date]],"mmm"))</f>
        <v/>
      </c>
      <c r="M8629" s="8" t="str">
        <f>IF(Sales_Pipeline[[#This Row],[Close_Date]]="","","Q"&amp;ROUNDUP(MONTH(Sales_Pipeline[[#This Row],[Close_Date]])/3,0))</f>
        <v/>
      </c>
      <c r="N8629" s="2" t="str" cm="1">
        <f t="array" ref="N8629">IFERROR(_xlfn.IFS(Sales_Pipeline[[#This Row],[Deal_Stage]]="Won",_xlfn.XLOOKUP(Sales_Pipeline[[#This Row],[Product]],Products!$A$2:$A$8,Products!$C$2:$C$8),Sales_Pipeline[[#This Row],[Deal_Stage]]="Lost",_xlfn.XLOOKUP(Sales_Pipeline[[#This Row],[Product]],Products!$A$2:$A$8,Products!$C$2:$C$8)),"")</f>
        <v/>
      </c>
      <c r="O8629" s="2">
        <v>0</v>
      </c>
    </row>
    <row r="8630" spans="1:15" x14ac:dyDescent="0.3">
      <c r="A8630" t="s">
        <v>8777</v>
      </c>
      <c r="B8630" t="s">
        <v>12</v>
      </c>
      <c r="C8630" t="str">
        <f>_xlfn.XLOOKUP(Sales_Pipeline[[#This Row],[Sales_Agent]],Sales_Teams[Sales_Agent],Sales_Teams[Manager])</f>
        <v>Melvin Marxen</v>
      </c>
      <c r="D8630" t="str">
        <f>_xlfn.XLOOKUP(Sales_Pipeline[[#This Row],[Manager]],Sales_Teams[Manager],Sales_Teams[Regional_Office])</f>
        <v>Central</v>
      </c>
      <c r="E8630" t="s">
        <v>63</v>
      </c>
      <c r="F8630" t="s">
        <v>134</v>
      </c>
      <c r="G8630" t="str">
        <f>IFERROR(_xlfn.XLOOKUP(Sales_Pipeline[[#This Row],[Account]],Accounts!$A$2:$A$86,Accounts!$F$2:$F$86),"")</f>
        <v>United States</v>
      </c>
      <c r="H8630" t="s">
        <v>8449</v>
      </c>
      <c r="K8630" s="8" t="str">
        <f>IF(Sales_Pipeline[[#This Row],[Close_Date]]="","",TEXT(Sales_Pipeline[[#This Row],[Close_Date]],"ddd"))</f>
        <v/>
      </c>
      <c r="L8630" s="8" t="str">
        <f>IF(Sales_Pipeline[[#This Row],[Close_Date]]="","",TEXT(Sales_Pipeline[[#This Row],[Close_Date]],"mmm"))</f>
        <v/>
      </c>
      <c r="M8630" s="8" t="str">
        <f>IF(Sales_Pipeline[[#This Row],[Close_Date]]="","","Q"&amp;ROUNDUP(MONTH(Sales_Pipeline[[#This Row],[Close_Date]])/3,0))</f>
        <v/>
      </c>
      <c r="N8630" s="2" t="str" cm="1">
        <f t="array" ref="N8630">IFERROR(_xlfn.IFS(Sales_Pipeline[[#This Row],[Deal_Stage]]="Won",_xlfn.XLOOKUP(Sales_Pipeline[[#This Row],[Product]],Products!$A$2:$A$8,Products!$C$2:$C$8),Sales_Pipeline[[#This Row],[Deal_Stage]]="Lost",_xlfn.XLOOKUP(Sales_Pipeline[[#This Row],[Product]],Products!$A$2:$A$8,Products!$C$2:$C$8)),"")</f>
        <v/>
      </c>
      <c r="O8630" s="2">
        <v>0</v>
      </c>
    </row>
    <row r="8631" spans="1:15" x14ac:dyDescent="0.3">
      <c r="A8631" t="s">
        <v>8778</v>
      </c>
      <c r="B8631" t="s">
        <v>12</v>
      </c>
      <c r="C8631" t="str">
        <f>_xlfn.XLOOKUP(Sales_Pipeline[[#This Row],[Sales_Agent]],Sales_Teams[Sales_Agent],Sales_Teams[Manager])</f>
        <v>Melvin Marxen</v>
      </c>
      <c r="D8631" t="str">
        <f>_xlfn.XLOOKUP(Sales_Pipeline[[#This Row],[Manager]],Sales_Teams[Manager],Sales_Teams[Regional_Office])</f>
        <v>Central</v>
      </c>
      <c r="E8631" t="s">
        <v>63</v>
      </c>
      <c r="F8631" t="s">
        <v>96</v>
      </c>
      <c r="G8631" t="str">
        <f>IFERROR(_xlfn.XLOOKUP(Sales_Pipeline[[#This Row],[Account]],Accounts!$A$2:$A$86,Accounts!$F$2:$F$86),"")</f>
        <v>United States</v>
      </c>
      <c r="H8631" t="s">
        <v>8449</v>
      </c>
      <c r="K8631" s="8" t="str">
        <f>IF(Sales_Pipeline[[#This Row],[Close_Date]]="","",TEXT(Sales_Pipeline[[#This Row],[Close_Date]],"ddd"))</f>
        <v/>
      </c>
      <c r="L8631" s="8" t="str">
        <f>IF(Sales_Pipeline[[#This Row],[Close_Date]]="","",TEXT(Sales_Pipeline[[#This Row],[Close_Date]],"mmm"))</f>
        <v/>
      </c>
      <c r="M8631" s="8" t="str">
        <f>IF(Sales_Pipeline[[#This Row],[Close_Date]]="","","Q"&amp;ROUNDUP(MONTH(Sales_Pipeline[[#This Row],[Close_Date]])/3,0))</f>
        <v/>
      </c>
      <c r="N8631" s="2" t="str" cm="1">
        <f t="array" ref="N8631">IFERROR(_xlfn.IFS(Sales_Pipeline[[#This Row],[Deal_Stage]]="Won",_xlfn.XLOOKUP(Sales_Pipeline[[#This Row],[Product]],Products!$A$2:$A$8,Products!$C$2:$C$8),Sales_Pipeline[[#This Row],[Deal_Stage]]="Lost",_xlfn.XLOOKUP(Sales_Pipeline[[#This Row],[Product]],Products!$A$2:$A$8,Products!$C$2:$C$8)),"")</f>
        <v/>
      </c>
      <c r="O8631" s="2">
        <v>0</v>
      </c>
    </row>
    <row r="8632" spans="1:15" x14ac:dyDescent="0.3">
      <c r="A8632" t="s">
        <v>8779</v>
      </c>
      <c r="B8632" t="s">
        <v>12</v>
      </c>
      <c r="C8632" t="str">
        <f>_xlfn.XLOOKUP(Sales_Pipeline[[#This Row],[Sales_Agent]],Sales_Teams[Sales_Agent],Sales_Teams[Manager])</f>
        <v>Melvin Marxen</v>
      </c>
      <c r="D8632" t="str">
        <f>_xlfn.XLOOKUP(Sales_Pipeline[[#This Row],[Manager]],Sales_Teams[Manager],Sales_Teams[Regional_Office])</f>
        <v>Central</v>
      </c>
      <c r="E8632" t="s">
        <v>63</v>
      </c>
      <c r="G8632" t="str">
        <f>IFERROR(_xlfn.XLOOKUP(Sales_Pipeline[[#This Row],[Account]],Accounts!$A$2:$A$86,Accounts!$F$2:$F$86),"")</f>
        <v/>
      </c>
      <c r="H8632" t="s">
        <v>8449</v>
      </c>
      <c r="K8632" s="8" t="str">
        <f>IF(Sales_Pipeline[[#This Row],[Close_Date]]="","",TEXT(Sales_Pipeline[[#This Row],[Close_Date]],"ddd"))</f>
        <v/>
      </c>
      <c r="L8632" s="8" t="str">
        <f>IF(Sales_Pipeline[[#This Row],[Close_Date]]="","",TEXT(Sales_Pipeline[[#This Row],[Close_Date]],"mmm"))</f>
        <v/>
      </c>
      <c r="M8632" s="8" t="str">
        <f>IF(Sales_Pipeline[[#This Row],[Close_Date]]="","","Q"&amp;ROUNDUP(MONTH(Sales_Pipeline[[#This Row],[Close_Date]])/3,0))</f>
        <v/>
      </c>
      <c r="N8632" s="2" t="str" cm="1">
        <f t="array" ref="N8632">IFERROR(_xlfn.IFS(Sales_Pipeline[[#This Row],[Deal_Stage]]="Won",_xlfn.XLOOKUP(Sales_Pipeline[[#This Row],[Product]],Products!$A$2:$A$8,Products!$C$2:$C$8),Sales_Pipeline[[#This Row],[Deal_Stage]]="Lost",_xlfn.XLOOKUP(Sales_Pipeline[[#This Row],[Product]],Products!$A$2:$A$8,Products!$C$2:$C$8)),"")</f>
        <v/>
      </c>
      <c r="O8632" s="2">
        <v>0</v>
      </c>
    </row>
    <row r="8633" spans="1:15" x14ac:dyDescent="0.3">
      <c r="A8633" t="s">
        <v>8780</v>
      </c>
      <c r="B8633" t="s">
        <v>12</v>
      </c>
      <c r="C8633" t="str">
        <f>_xlfn.XLOOKUP(Sales_Pipeline[[#This Row],[Sales_Agent]],Sales_Teams[Sales_Agent],Sales_Teams[Manager])</f>
        <v>Melvin Marxen</v>
      </c>
      <c r="D8633" t="str">
        <f>_xlfn.XLOOKUP(Sales_Pipeline[[#This Row],[Manager]],Sales_Teams[Manager],Sales_Teams[Regional_Office])</f>
        <v>Central</v>
      </c>
      <c r="E8633" t="s">
        <v>63</v>
      </c>
      <c r="G8633" t="str">
        <f>IFERROR(_xlfn.XLOOKUP(Sales_Pipeline[[#This Row],[Account]],Accounts!$A$2:$A$86,Accounts!$F$2:$F$86),"")</f>
        <v/>
      </c>
      <c r="H8633" t="s">
        <v>8449</v>
      </c>
      <c r="K8633" s="8" t="str">
        <f>IF(Sales_Pipeline[[#This Row],[Close_Date]]="","",TEXT(Sales_Pipeline[[#This Row],[Close_Date]],"ddd"))</f>
        <v/>
      </c>
      <c r="L8633" s="8" t="str">
        <f>IF(Sales_Pipeline[[#This Row],[Close_Date]]="","",TEXT(Sales_Pipeline[[#This Row],[Close_Date]],"mmm"))</f>
        <v/>
      </c>
      <c r="M8633" s="8" t="str">
        <f>IF(Sales_Pipeline[[#This Row],[Close_Date]]="","","Q"&amp;ROUNDUP(MONTH(Sales_Pipeline[[#This Row],[Close_Date]])/3,0))</f>
        <v/>
      </c>
      <c r="N8633" s="2" t="str" cm="1">
        <f t="array" ref="N8633">IFERROR(_xlfn.IFS(Sales_Pipeline[[#This Row],[Deal_Stage]]="Won",_xlfn.XLOOKUP(Sales_Pipeline[[#This Row],[Product]],Products!$A$2:$A$8,Products!$C$2:$C$8),Sales_Pipeline[[#This Row],[Deal_Stage]]="Lost",_xlfn.XLOOKUP(Sales_Pipeline[[#This Row],[Product]],Products!$A$2:$A$8,Products!$C$2:$C$8)),"")</f>
        <v/>
      </c>
      <c r="O8633" s="2">
        <v>0</v>
      </c>
    </row>
    <row r="8634" spans="1:15" x14ac:dyDescent="0.3">
      <c r="A8634" t="s">
        <v>8781</v>
      </c>
      <c r="B8634" t="s">
        <v>12</v>
      </c>
      <c r="C8634" t="str">
        <f>_xlfn.XLOOKUP(Sales_Pipeline[[#This Row],[Sales_Agent]],Sales_Teams[Sales_Agent],Sales_Teams[Manager])</f>
        <v>Melvin Marxen</v>
      </c>
      <c r="D8634" t="str">
        <f>_xlfn.XLOOKUP(Sales_Pipeline[[#This Row],[Manager]],Sales_Teams[Manager],Sales_Teams[Regional_Office])</f>
        <v>Central</v>
      </c>
      <c r="E8634" t="s">
        <v>63</v>
      </c>
      <c r="G8634" t="str">
        <f>IFERROR(_xlfn.XLOOKUP(Sales_Pipeline[[#This Row],[Account]],Accounts!$A$2:$A$86,Accounts!$F$2:$F$86),"")</f>
        <v/>
      </c>
      <c r="H8634" t="s">
        <v>8449</v>
      </c>
      <c r="K8634" s="8" t="str">
        <f>IF(Sales_Pipeline[[#This Row],[Close_Date]]="","",TEXT(Sales_Pipeline[[#This Row],[Close_Date]],"ddd"))</f>
        <v/>
      </c>
      <c r="L8634" s="8" t="str">
        <f>IF(Sales_Pipeline[[#This Row],[Close_Date]]="","",TEXT(Sales_Pipeline[[#This Row],[Close_Date]],"mmm"))</f>
        <v/>
      </c>
      <c r="M8634" s="8" t="str">
        <f>IF(Sales_Pipeline[[#This Row],[Close_Date]]="","","Q"&amp;ROUNDUP(MONTH(Sales_Pipeline[[#This Row],[Close_Date]])/3,0))</f>
        <v/>
      </c>
      <c r="N8634" s="2" t="str" cm="1">
        <f t="array" ref="N8634">IFERROR(_xlfn.IFS(Sales_Pipeline[[#This Row],[Deal_Stage]]="Won",_xlfn.XLOOKUP(Sales_Pipeline[[#This Row],[Product]],Products!$A$2:$A$8,Products!$C$2:$C$8),Sales_Pipeline[[#This Row],[Deal_Stage]]="Lost",_xlfn.XLOOKUP(Sales_Pipeline[[#This Row],[Product]],Products!$A$2:$A$8,Products!$C$2:$C$8)),"")</f>
        <v/>
      </c>
      <c r="O8634" s="2">
        <v>0</v>
      </c>
    </row>
    <row r="8635" spans="1:15" x14ac:dyDescent="0.3">
      <c r="A8635" t="s">
        <v>8782</v>
      </c>
      <c r="B8635" t="s">
        <v>12</v>
      </c>
      <c r="C8635" t="str">
        <f>_xlfn.XLOOKUP(Sales_Pipeline[[#This Row],[Sales_Agent]],Sales_Teams[Sales_Agent],Sales_Teams[Manager])</f>
        <v>Melvin Marxen</v>
      </c>
      <c r="D8635" t="str">
        <f>_xlfn.XLOOKUP(Sales_Pipeline[[#This Row],[Manager]],Sales_Teams[Manager],Sales_Teams[Regional_Office])</f>
        <v>Central</v>
      </c>
      <c r="E8635" t="s">
        <v>63</v>
      </c>
      <c r="G8635" t="str">
        <f>IFERROR(_xlfn.XLOOKUP(Sales_Pipeline[[#This Row],[Account]],Accounts!$A$2:$A$86,Accounts!$F$2:$F$86),"")</f>
        <v/>
      </c>
      <c r="H8635" t="s">
        <v>8449</v>
      </c>
      <c r="K8635" s="8" t="str">
        <f>IF(Sales_Pipeline[[#This Row],[Close_Date]]="","",TEXT(Sales_Pipeline[[#This Row],[Close_Date]],"ddd"))</f>
        <v/>
      </c>
      <c r="L8635" s="8" t="str">
        <f>IF(Sales_Pipeline[[#This Row],[Close_Date]]="","",TEXT(Sales_Pipeline[[#This Row],[Close_Date]],"mmm"))</f>
        <v/>
      </c>
      <c r="M8635" s="8" t="str">
        <f>IF(Sales_Pipeline[[#This Row],[Close_Date]]="","","Q"&amp;ROUNDUP(MONTH(Sales_Pipeline[[#This Row],[Close_Date]])/3,0))</f>
        <v/>
      </c>
      <c r="N8635" s="2" t="str" cm="1">
        <f t="array" ref="N8635">IFERROR(_xlfn.IFS(Sales_Pipeline[[#This Row],[Deal_Stage]]="Won",_xlfn.XLOOKUP(Sales_Pipeline[[#This Row],[Product]],Products!$A$2:$A$8,Products!$C$2:$C$8),Sales_Pipeline[[#This Row],[Deal_Stage]]="Lost",_xlfn.XLOOKUP(Sales_Pipeline[[#This Row],[Product]],Products!$A$2:$A$8,Products!$C$2:$C$8)),"")</f>
        <v/>
      </c>
      <c r="O8635" s="2">
        <v>0</v>
      </c>
    </row>
    <row r="8636" spans="1:15" x14ac:dyDescent="0.3">
      <c r="A8636" t="s">
        <v>8783</v>
      </c>
      <c r="B8636" t="s">
        <v>12</v>
      </c>
      <c r="C8636" t="str">
        <f>_xlfn.XLOOKUP(Sales_Pipeline[[#This Row],[Sales_Agent]],Sales_Teams[Sales_Agent],Sales_Teams[Manager])</f>
        <v>Melvin Marxen</v>
      </c>
      <c r="D8636" t="str">
        <f>_xlfn.XLOOKUP(Sales_Pipeline[[#This Row],[Manager]],Sales_Teams[Manager],Sales_Teams[Regional_Office])</f>
        <v>Central</v>
      </c>
      <c r="E8636" t="s">
        <v>63</v>
      </c>
      <c r="G8636" t="str">
        <f>IFERROR(_xlfn.XLOOKUP(Sales_Pipeline[[#This Row],[Account]],Accounts!$A$2:$A$86,Accounts!$F$2:$F$86),"")</f>
        <v/>
      </c>
      <c r="H8636" t="s">
        <v>8449</v>
      </c>
      <c r="K8636" s="8" t="str">
        <f>IF(Sales_Pipeline[[#This Row],[Close_Date]]="","",TEXT(Sales_Pipeline[[#This Row],[Close_Date]],"ddd"))</f>
        <v/>
      </c>
      <c r="L8636" s="8" t="str">
        <f>IF(Sales_Pipeline[[#This Row],[Close_Date]]="","",TEXT(Sales_Pipeline[[#This Row],[Close_Date]],"mmm"))</f>
        <v/>
      </c>
      <c r="M8636" s="8" t="str">
        <f>IF(Sales_Pipeline[[#This Row],[Close_Date]]="","","Q"&amp;ROUNDUP(MONTH(Sales_Pipeline[[#This Row],[Close_Date]])/3,0))</f>
        <v/>
      </c>
      <c r="N8636" s="2" t="str" cm="1">
        <f t="array" ref="N8636">IFERROR(_xlfn.IFS(Sales_Pipeline[[#This Row],[Deal_Stage]]="Won",_xlfn.XLOOKUP(Sales_Pipeline[[#This Row],[Product]],Products!$A$2:$A$8,Products!$C$2:$C$8),Sales_Pipeline[[#This Row],[Deal_Stage]]="Lost",_xlfn.XLOOKUP(Sales_Pipeline[[#This Row],[Product]],Products!$A$2:$A$8,Products!$C$2:$C$8)),"")</f>
        <v/>
      </c>
      <c r="O8636" s="2">
        <v>0</v>
      </c>
    </row>
    <row r="8637" spans="1:15" x14ac:dyDescent="0.3">
      <c r="A8637" t="s">
        <v>8784</v>
      </c>
      <c r="B8637" t="s">
        <v>12</v>
      </c>
      <c r="C8637" t="str">
        <f>_xlfn.XLOOKUP(Sales_Pipeline[[#This Row],[Sales_Agent]],Sales_Teams[Sales_Agent],Sales_Teams[Manager])</f>
        <v>Melvin Marxen</v>
      </c>
      <c r="D8637" t="str">
        <f>_xlfn.XLOOKUP(Sales_Pipeline[[#This Row],[Manager]],Sales_Teams[Manager],Sales_Teams[Regional_Office])</f>
        <v>Central</v>
      </c>
      <c r="E8637" t="s">
        <v>63</v>
      </c>
      <c r="G8637" t="str">
        <f>IFERROR(_xlfn.XLOOKUP(Sales_Pipeline[[#This Row],[Account]],Accounts!$A$2:$A$86,Accounts!$F$2:$F$86),"")</f>
        <v/>
      </c>
      <c r="H8637" t="s">
        <v>8449</v>
      </c>
      <c r="K8637" s="8" t="str">
        <f>IF(Sales_Pipeline[[#This Row],[Close_Date]]="","",TEXT(Sales_Pipeline[[#This Row],[Close_Date]],"ddd"))</f>
        <v/>
      </c>
      <c r="L8637" s="8" t="str">
        <f>IF(Sales_Pipeline[[#This Row],[Close_Date]]="","",TEXT(Sales_Pipeline[[#This Row],[Close_Date]],"mmm"))</f>
        <v/>
      </c>
      <c r="M8637" s="8" t="str">
        <f>IF(Sales_Pipeline[[#This Row],[Close_Date]]="","","Q"&amp;ROUNDUP(MONTH(Sales_Pipeline[[#This Row],[Close_Date]])/3,0))</f>
        <v/>
      </c>
      <c r="N8637" s="2" t="str" cm="1">
        <f t="array" ref="N8637">IFERROR(_xlfn.IFS(Sales_Pipeline[[#This Row],[Deal_Stage]]="Won",_xlfn.XLOOKUP(Sales_Pipeline[[#This Row],[Product]],Products!$A$2:$A$8,Products!$C$2:$C$8),Sales_Pipeline[[#This Row],[Deal_Stage]]="Lost",_xlfn.XLOOKUP(Sales_Pipeline[[#This Row],[Product]],Products!$A$2:$A$8,Products!$C$2:$C$8)),"")</f>
        <v/>
      </c>
      <c r="O8637" s="2">
        <v>0</v>
      </c>
    </row>
    <row r="8638" spans="1:15" x14ac:dyDescent="0.3">
      <c r="A8638" t="s">
        <v>8785</v>
      </c>
      <c r="B8638" t="s">
        <v>12</v>
      </c>
      <c r="C8638" t="str">
        <f>_xlfn.XLOOKUP(Sales_Pipeline[[#This Row],[Sales_Agent]],Sales_Teams[Sales_Agent],Sales_Teams[Manager])</f>
        <v>Melvin Marxen</v>
      </c>
      <c r="D8638" t="str">
        <f>_xlfn.XLOOKUP(Sales_Pipeline[[#This Row],[Manager]],Sales_Teams[Manager],Sales_Teams[Regional_Office])</f>
        <v>Central</v>
      </c>
      <c r="E8638" t="s">
        <v>55</v>
      </c>
      <c r="F8638" t="s">
        <v>220</v>
      </c>
      <c r="G8638" t="str">
        <f>IFERROR(_xlfn.XLOOKUP(Sales_Pipeline[[#This Row],[Account]],Accounts!$A$2:$A$86,Accounts!$F$2:$F$86),"")</f>
        <v>United States</v>
      </c>
      <c r="H8638" t="s">
        <v>8449</v>
      </c>
      <c r="K8638" s="8" t="str">
        <f>IF(Sales_Pipeline[[#This Row],[Close_Date]]="","",TEXT(Sales_Pipeline[[#This Row],[Close_Date]],"ddd"))</f>
        <v/>
      </c>
      <c r="L8638" s="8" t="str">
        <f>IF(Sales_Pipeline[[#This Row],[Close_Date]]="","",TEXT(Sales_Pipeline[[#This Row],[Close_Date]],"mmm"))</f>
        <v/>
      </c>
      <c r="M8638" s="8" t="str">
        <f>IF(Sales_Pipeline[[#This Row],[Close_Date]]="","","Q"&amp;ROUNDUP(MONTH(Sales_Pipeline[[#This Row],[Close_Date]])/3,0))</f>
        <v/>
      </c>
      <c r="N8638" s="2" t="str" cm="1">
        <f t="array" ref="N8638">IFERROR(_xlfn.IFS(Sales_Pipeline[[#This Row],[Deal_Stage]]="Won",_xlfn.XLOOKUP(Sales_Pipeline[[#This Row],[Product]],Products!$A$2:$A$8,Products!$C$2:$C$8),Sales_Pipeline[[#This Row],[Deal_Stage]]="Lost",_xlfn.XLOOKUP(Sales_Pipeline[[#This Row],[Product]],Products!$A$2:$A$8,Products!$C$2:$C$8)),"")</f>
        <v/>
      </c>
      <c r="O8638" s="2">
        <v>0</v>
      </c>
    </row>
    <row r="8639" spans="1:15" x14ac:dyDescent="0.3">
      <c r="A8639" t="s">
        <v>8786</v>
      </c>
      <c r="B8639" t="s">
        <v>12</v>
      </c>
      <c r="C8639" t="str">
        <f>_xlfn.XLOOKUP(Sales_Pipeline[[#This Row],[Sales_Agent]],Sales_Teams[Sales_Agent],Sales_Teams[Manager])</f>
        <v>Melvin Marxen</v>
      </c>
      <c r="D8639" t="str">
        <f>_xlfn.XLOOKUP(Sales_Pipeline[[#This Row],[Manager]],Sales_Teams[Manager],Sales_Teams[Regional_Office])</f>
        <v>Central</v>
      </c>
      <c r="E8639" t="s">
        <v>55</v>
      </c>
      <c r="F8639" t="s">
        <v>225</v>
      </c>
      <c r="G8639" t="str">
        <f>IFERROR(_xlfn.XLOOKUP(Sales_Pipeline[[#This Row],[Account]],Accounts!$A$2:$A$86,Accounts!$F$2:$F$86),"")</f>
        <v>United States</v>
      </c>
      <c r="H8639" t="s">
        <v>8449</v>
      </c>
      <c r="K8639" s="8" t="str">
        <f>IF(Sales_Pipeline[[#This Row],[Close_Date]]="","",TEXT(Sales_Pipeline[[#This Row],[Close_Date]],"ddd"))</f>
        <v/>
      </c>
      <c r="L8639" s="8" t="str">
        <f>IF(Sales_Pipeline[[#This Row],[Close_Date]]="","",TEXT(Sales_Pipeline[[#This Row],[Close_Date]],"mmm"))</f>
        <v/>
      </c>
      <c r="M8639" s="8" t="str">
        <f>IF(Sales_Pipeline[[#This Row],[Close_Date]]="","","Q"&amp;ROUNDUP(MONTH(Sales_Pipeline[[#This Row],[Close_Date]])/3,0))</f>
        <v/>
      </c>
      <c r="N8639" s="2" t="str" cm="1">
        <f t="array" ref="N8639">IFERROR(_xlfn.IFS(Sales_Pipeline[[#This Row],[Deal_Stage]]="Won",_xlfn.XLOOKUP(Sales_Pipeline[[#This Row],[Product]],Products!$A$2:$A$8,Products!$C$2:$C$8),Sales_Pipeline[[#This Row],[Deal_Stage]]="Lost",_xlfn.XLOOKUP(Sales_Pipeline[[#This Row],[Product]],Products!$A$2:$A$8,Products!$C$2:$C$8)),"")</f>
        <v/>
      </c>
      <c r="O8639" s="2">
        <v>0</v>
      </c>
    </row>
    <row r="8640" spans="1:15" x14ac:dyDescent="0.3">
      <c r="A8640" t="s">
        <v>8787</v>
      </c>
      <c r="B8640" t="s">
        <v>12</v>
      </c>
      <c r="C8640" t="str">
        <f>_xlfn.XLOOKUP(Sales_Pipeline[[#This Row],[Sales_Agent]],Sales_Teams[Sales_Agent],Sales_Teams[Manager])</f>
        <v>Melvin Marxen</v>
      </c>
      <c r="D8640" t="str">
        <f>_xlfn.XLOOKUP(Sales_Pipeline[[#This Row],[Manager]],Sales_Teams[Manager],Sales_Teams[Regional_Office])</f>
        <v>Central</v>
      </c>
      <c r="E8640" t="s">
        <v>55</v>
      </c>
      <c r="F8640" t="s">
        <v>231</v>
      </c>
      <c r="G8640" t="str">
        <f>IFERROR(_xlfn.XLOOKUP(Sales_Pipeline[[#This Row],[Account]],Accounts!$A$2:$A$86,Accounts!$F$2:$F$86),"")</f>
        <v>United States</v>
      </c>
      <c r="H8640" t="s">
        <v>8449</v>
      </c>
      <c r="K8640" s="8" t="str">
        <f>IF(Sales_Pipeline[[#This Row],[Close_Date]]="","",TEXT(Sales_Pipeline[[#This Row],[Close_Date]],"ddd"))</f>
        <v/>
      </c>
      <c r="L8640" s="8" t="str">
        <f>IF(Sales_Pipeline[[#This Row],[Close_Date]]="","",TEXT(Sales_Pipeline[[#This Row],[Close_Date]],"mmm"))</f>
        <v/>
      </c>
      <c r="M8640" s="8" t="str">
        <f>IF(Sales_Pipeline[[#This Row],[Close_Date]]="","","Q"&amp;ROUNDUP(MONTH(Sales_Pipeline[[#This Row],[Close_Date]])/3,0))</f>
        <v/>
      </c>
      <c r="N8640" s="2" t="str" cm="1">
        <f t="array" ref="N8640">IFERROR(_xlfn.IFS(Sales_Pipeline[[#This Row],[Deal_Stage]]="Won",_xlfn.XLOOKUP(Sales_Pipeline[[#This Row],[Product]],Products!$A$2:$A$8,Products!$C$2:$C$8),Sales_Pipeline[[#This Row],[Deal_Stage]]="Lost",_xlfn.XLOOKUP(Sales_Pipeline[[#This Row],[Product]],Products!$A$2:$A$8,Products!$C$2:$C$8)),"")</f>
        <v/>
      </c>
      <c r="O8640" s="2">
        <v>0</v>
      </c>
    </row>
    <row r="8641" spans="1:15" x14ac:dyDescent="0.3">
      <c r="A8641" t="s">
        <v>8788</v>
      </c>
      <c r="B8641" t="s">
        <v>12</v>
      </c>
      <c r="C8641" t="str">
        <f>_xlfn.XLOOKUP(Sales_Pipeline[[#This Row],[Sales_Agent]],Sales_Teams[Sales_Agent],Sales_Teams[Manager])</f>
        <v>Melvin Marxen</v>
      </c>
      <c r="D8641" t="str">
        <f>_xlfn.XLOOKUP(Sales_Pipeline[[#This Row],[Manager]],Sales_Teams[Manager],Sales_Teams[Regional_Office])</f>
        <v>Central</v>
      </c>
      <c r="E8641" t="s">
        <v>55</v>
      </c>
      <c r="F8641" t="s">
        <v>161</v>
      </c>
      <c r="G8641" t="str">
        <f>IFERROR(_xlfn.XLOOKUP(Sales_Pipeline[[#This Row],[Account]],Accounts!$A$2:$A$86,Accounts!$F$2:$F$86),"")</f>
        <v>United States</v>
      </c>
      <c r="H8641" t="s">
        <v>8449</v>
      </c>
      <c r="K8641" s="8" t="str">
        <f>IF(Sales_Pipeline[[#This Row],[Close_Date]]="","",TEXT(Sales_Pipeline[[#This Row],[Close_Date]],"ddd"))</f>
        <v/>
      </c>
      <c r="L8641" s="8" t="str">
        <f>IF(Sales_Pipeline[[#This Row],[Close_Date]]="","",TEXT(Sales_Pipeline[[#This Row],[Close_Date]],"mmm"))</f>
        <v/>
      </c>
      <c r="M8641" s="8" t="str">
        <f>IF(Sales_Pipeline[[#This Row],[Close_Date]]="","","Q"&amp;ROUNDUP(MONTH(Sales_Pipeline[[#This Row],[Close_Date]])/3,0))</f>
        <v/>
      </c>
      <c r="N8641" s="2" t="str" cm="1">
        <f t="array" ref="N8641">IFERROR(_xlfn.IFS(Sales_Pipeline[[#This Row],[Deal_Stage]]="Won",_xlfn.XLOOKUP(Sales_Pipeline[[#This Row],[Product]],Products!$A$2:$A$8,Products!$C$2:$C$8),Sales_Pipeline[[#This Row],[Deal_Stage]]="Lost",_xlfn.XLOOKUP(Sales_Pipeline[[#This Row],[Product]],Products!$A$2:$A$8,Products!$C$2:$C$8)),"")</f>
        <v/>
      </c>
      <c r="O8641" s="2">
        <v>0</v>
      </c>
    </row>
    <row r="8642" spans="1:15" x14ac:dyDescent="0.3">
      <c r="A8642" t="s">
        <v>8789</v>
      </c>
      <c r="B8642" t="s">
        <v>12</v>
      </c>
      <c r="C8642" t="str">
        <f>_xlfn.XLOOKUP(Sales_Pipeline[[#This Row],[Sales_Agent]],Sales_Teams[Sales_Agent],Sales_Teams[Manager])</f>
        <v>Melvin Marxen</v>
      </c>
      <c r="D8642" t="str">
        <f>_xlfn.XLOOKUP(Sales_Pipeline[[#This Row],[Manager]],Sales_Teams[Manager],Sales_Teams[Regional_Office])</f>
        <v>Central</v>
      </c>
      <c r="E8642" t="s">
        <v>55</v>
      </c>
      <c r="F8642" t="s">
        <v>187</v>
      </c>
      <c r="G8642" t="str">
        <f>IFERROR(_xlfn.XLOOKUP(Sales_Pipeline[[#This Row],[Account]],Accounts!$A$2:$A$86,Accounts!$F$2:$F$86),"")</f>
        <v>United States</v>
      </c>
      <c r="H8642" t="s">
        <v>8449</v>
      </c>
      <c r="K8642" s="8" t="str">
        <f>IF(Sales_Pipeline[[#This Row],[Close_Date]]="","",TEXT(Sales_Pipeline[[#This Row],[Close_Date]],"ddd"))</f>
        <v/>
      </c>
      <c r="L8642" s="8" t="str">
        <f>IF(Sales_Pipeline[[#This Row],[Close_Date]]="","",TEXT(Sales_Pipeline[[#This Row],[Close_Date]],"mmm"))</f>
        <v/>
      </c>
      <c r="M8642" s="8" t="str">
        <f>IF(Sales_Pipeline[[#This Row],[Close_Date]]="","","Q"&amp;ROUNDUP(MONTH(Sales_Pipeline[[#This Row],[Close_Date]])/3,0))</f>
        <v/>
      </c>
      <c r="N8642" s="2" t="str" cm="1">
        <f t="array" ref="N8642">IFERROR(_xlfn.IFS(Sales_Pipeline[[#This Row],[Deal_Stage]]="Won",_xlfn.XLOOKUP(Sales_Pipeline[[#This Row],[Product]],Products!$A$2:$A$8,Products!$C$2:$C$8),Sales_Pipeline[[#This Row],[Deal_Stage]]="Lost",_xlfn.XLOOKUP(Sales_Pipeline[[#This Row],[Product]],Products!$A$2:$A$8,Products!$C$2:$C$8)),"")</f>
        <v/>
      </c>
      <c r="O8642" s="2">
        <v>0</v>
      </c>
    </row>
    <row r="8643" spans="1:15" x14ac:dyDescent="0.3">
      <c r="A8643" t="s">
        <v>8790</v>
      </c>
      <c r="B8643" t="s">
        <v>12</v>
      </c>
      <c r="C8643" t="str">
        <f>_xlfn.XLOOKUP(Sales_Pipeline[[#This Row],[Sales_Agent]],Sales_Teams[Sales_Agent],Sales_Teams[Manager])</f>
        <v>Melvin Marxen</v>
      </c>
      <c r="D8643" t="str">
        <f>_xlfn.XLOOKUP(Sales_Pipeline[[#This Row],[Manager]],Sales_Teams[Manager],Sales_Teams[Regional_Office])</f>
        <v>Central</v>
      </c>
      <c r="E8643" t="s">
        <v>55</v>
      </c>
      <c r="F8643" t="s">
        <v>74</v>
      </c>
      <c r="G8643" t="str">
        <f>IFERROR(_xlfn.XLOOKUP(Sales_Pipeline[[#This Row],[Account]],Accounts!$A$2:$A$86,Accounts!$F$2:$F$86),"")</f>
        <v>United States</v>
      </c>
      <c r="H8643" t="s">
        <v>8449</v>
      </c>
      <c r="K8643" s="8" t="str">
        <f>IF(Sales_Pipeline[[#This Row],[Close_Date]]="","",TEXT(Sales_Pipeline[[#This Row],[Close_Date]],"ddd"))</f>
        <v/>
      </c>
      <c r="L8643" s="8" t="str">
        <f>IF(Sales_Pipeline[[#This Row],[Close_Date]]="","",TEXT(Sales_Pipeline[[#This Row],[Close_Date]],"mmm"))</f>
        <v/>
      </c>
      <c r="M8643" s="8" t="str">
        <f>IF(Sales_Pipeline[[#This Row],[Close_Date]]="","","Q"&amp;ROUNDUP(MONTH(Sales_Pipeline[[#This Row],[Close_Date]])/3,0))</f>
        <v/>
      </c>
      <c r="N8643" s="2" t="str" cm="1">
        <f t="array" ref="N8643">IFERROR(_xlfn.IFS(Sales_Pipeline[[#This Row],[Deal_Stage]]="Won",_xlfn.XLOOKUP(Sales_Pipeline[[#This Row],[Product]],Products!$A$2:$A$8,Products!$C$2:$C$8),Sales_Pipeline[[#This Row],[Deal_Stage]]="Lost",_xlfn.XLOOKUP(Sales_Pipeline[[#This Row],[Product]],Products!$A$2:$A$8,Products!$C$2:$C$8)),"")</f>
        <v/>
      </c>
      <c r="O8643" s="2">
        <v>0</v>
      </c>
    </row>
    <row r="8644" spans="1:15" x14ac:dyDescent="0.3">
      <c r="A8644" t="s">
        <v>8791</v>
      </c>
      <c r="B8644" t="s">
        <v>12</v>
      </c>
      <c r="C8644" t="str">
        <f>_xlfn.XLOOKUP(Sales_Pipeline[[#This Row],[Sales_Agent]],Sales_Teams[Sales_Agent],Sales_Teams[Manager])</f>
        <v>Melvin Marxen</v>
      </c>
      <c r="D8644" t="str">
        <f>_xlfn.XLOOKUP(Sales_Pipeline[[#This Row],[Manager]],Sales_Teams[Manager],Sales_Teams[Regional_Office])</f>
        <v>Central</v>
      </c>
      <c r="E8644" t="s">
        <v>55</v>
      </c>
      <c r="G8644" t="str">
        <f>IFERROR(_xlfn.XLOOKUP(Sales_Pipeline[[#This Row],[Account]],Accounts!$A$2:$A$86,Accounts!$F$2:$F$86),"")</f>
        <v/>
      </c>
      <c r="H8644" t="s">
        <v>8449</v>
      </c>
      <c r="K8644" s="8" t="str">
        <f>IF(Sales_Pipeline[[#This Row],[Close_Date]]="","",TEXT(Sales_Pipeline[[#This Row],[Close_Date]],"ddd"))</f>
        <v/>
      </c>
      <c r="L8644" s="8" t="str">
        <f>IF(Sales_Pipeline[[#This Row],[Close_Date]]="","",TEXT(Sales_Pipeline[[#This Row],[Close_Date]],"mmm"))</f>
        <v/>
      </c>
      <c r="M8644" s="8" t="str">
        <f>IF(Sales_Pipeline[[#This Row],[Close_Date]]="","","Q"&amp;ROUNDUP(MONTH(Sales_Pipeline[[#This Row],[Close_Date]])/3,0))</f>
        <v/>
      </c>
      <c r="N8644" s="2" t="str" cm="1">
        <f t="array" ref="N8644">IFERROR(_xlfn.IFS(Sales_Pipeline[[#This Row],[Deal_Stage]]="Won",_xlfn.XLOOKUP(Sales_Pipeline[[#This Row],[Product]],Products!$A$2:$A$8,Products!$C$2:$C$8),Sales_Pipeline[[#This Row],[Deal_Stage]]="Lost",_xlfn.XLOOKUP(Sales_Pipeline[[#This Row],[Product]],Products!$A$2:$A$8,Products!$C$2:$C$8)),"")</f>
        <v/>
      </c>
      <c r="O8644" s="2">
        <v>0</v>
      </c>
    </row>
    <row r="8645" spans="1:15" x14ac:dyDescent="0.3">
      <c r="A8645" t="s">
        <v>8792</v>
      </c>
      <c r="B8645" t="s">
        <v>12</v>
      </c>
      <c r="C8645" t="str">
        <f>_xlfn.XLOOKUP(Sales_Pipeline[[#This Row],[Sales_Agent]],Sales_Teams[Sales_Agent],Sales_Teams[Manager])</f>
        <v>Melvin Marxen</v>
      </c>
      <c r="D8645" t="str">
        <f>_xlfn.XLOOKUP(Sales_Pipeline[[#This Row],[Manager]],Sales_Teams[Manager],Sales_Teams[Regional_Office])</f>
        <v>Central</v>
      </c>
      <c r="E8645" t="s">
        <v>55</v>
      </c>
      <c r="G8645" t="str">
        <f>IFERROR(_xlfn.XLOOKUP(Sales_Pipeline[[#This Row],[Account]],Accounts!$A$2:$A$86,Accounts!$F$2:$F$86),"")</f>
        <v/>
      </c>
      <c r="H8645" t="s">
        <v>8449</v>
      </c>
      <c r="K8645" s="8" t="str">
        <f>IF(Sales_Pipeline[[#This Row],[Close_Date]]="","",TEXT(Sales_Pipeline[[#This Row],[Close_Date]],"ddd"))</f>
        <v/>
      </c>
      <c r="L8645" s="8" t="str">
        <f>IF(Sales_Pipeline[[#This Row],[Close_Date]]="","",TEXT(Sales_Pipeline[[#This Row],[Close_Date]],"mmm"))</f>
        <v/>
      </c>
      <c r="M8645" s="8" t="str">
        <f>IF(Sales_Pipeline[[#This Row],[Close_Date]]="","","Q"&amp;ROUNDUP(MONTH(Sales_Pipeline[[#This Row],[Close_Date]])/3,0))</f>
        <v/>
      </c>
      <c r="N8645" s="2" t="str" cm="1">
        <f t="array" ref="N8645">IFERROR(_xlfn.IFS(Sales_Pipeline[[#This Row],[Deal_Stage]]="Won",_xlfn.XLOOKUP(Sales_Pipeline[[#This Row],[Product]],Products!$A$2:$A$8,Products!$C$2:$C$8),Sales_Pipeline[[#This Row],[Deal_Stage]]="Lost",_xlfn.XLOOKUP(Sales_Pipeline[[#This Row],[Product]],Products!$A$2:$A$8,Products!$C$2:$C$8)),"")</f>
        <v/>
      </c>
      <c r="O8645" s="2">
        <v>0</v>
      </c>
    </row>
    <row r="8646" spans="1:15" x14ac:dyDescent="0.3">
      <c r="A8646" t="s">
        <v>8793</v>
      </c>
      <c r="B8646" t="s">
        <v>12</v>
      </c>
      <c r="C8646" t="str">
        <f>_xlfn.XLOOKUP(Sales_Pipeline[[#This Row],[Sales_Agent]],Sales_Teams[Sales_Agent],Sales_Teams[Manager])</f>
        <v>Melvin Marxen</v>
      </c>
      <c r="D8646" t="str">
        <f>_xlfn.XLOOKUP(Sales_Pipeline[[#This Row],[Manager]],Sales_Teams[Manager],Sales_Teams[Regional_Office])</f>
        <v>Central</v>
      </c>
      <c r="E8646" t="s">
        <v>55</v>
      </c>
      <c r="G8646" t="str">
        <f>IFERROR(_xlfn.XLOOKUP(Sales_Pipeline[[#This Row],[Account]],Accounts!$A$2:$A$86,Accounts!$F$2:$F$86),"")</f>
        <v/>
      </c>
      <c r="H8646" t="s">
        <v>8449</v>
      </c>
      <c r="K8646" s="8" t="str">
        <f>IF(Sales_Pipeline[[#This Row],[Close_Date]]="","",TEXT(Sales_Pipeline[[#This Row],[Close_Date]],"ddd"))</f>
        <v/>
      </c>
      <c r="L8646" s="8" t="str">
        <f>IF(Sales_Pipeline[[#This Row],[Close_Date]]="","",TEXT(Sales_Pipeline[[#This Row],[Close_Date]],"mmm"))</f>
        <v/>
      </c>
      <c r="M8646" s="8" t="str">
        <f>IF(Sales_Pipeline[[#This Row],[Close_Date]]="","","Q"&amp;ROUNDUP(MONTH(Sales_Pipeline[[#This Row],[Close_Date]])/3,0))</f>
        <v/>
      </c>
      <c r="N8646" s="2" t="str" cm="1">
        <f t="array" ref="N8646">IFERROR(_xlfn.IFS(Sales_Pipeline[[#This Row],[Deal_Stage]]="Won",_xlfn.XLOOKUP(Sales_Pipeline[[#This Row],[Product]],Products!$A$2:$A$8,Products!$C$2:$C$8),Sales_Pipeline[[#This Row],[Deal_Stage]]="Lost",_xlfn.XLOOKUP(Sales_Pipeline[[#This Row],[Product]],Products!$A$2:$A$8,Products!$C$2:$C$8)),"")</f>
        <v/>
      </c>
      <c r="O8646" s="2">
        <v>0</v>
      </c>
    </row>
    <row r="8647" spans="1:15" x14ac:dyDescent="0.3">
      <c r="A8647" t="s">
        <v>8794</v>
      </c>
      <c r="B8647" t="s">
        <v>12</v>
      </c>
      <c r="C8647" t="str">
        <f>_xlfn.XLOOKUP(Sales_Pipeline[[#This Row],[Sales_Agent]],Sales_Teams[Sales_Agent],Sales_Teams[Manager])</f>
        <v>Melvin Marxen</v>
      </c>
      <c r="D8647" t="str">
        <f>_xlfn.XLOOKUP(Sales_Pipeline[[#This Row],[Manager]],Sales_Teams[Manager],Sales_Teams[Regional_Office])</f>
        <v>Central</v>
      </c>
      <c r="E8647" t="s">
        <v>55</v>
      </c>
      <c r="G8647" t="str">
        <f>IFERROR(_xlfn.XLOOKUP(Sales_Pipeline[[#This Row],[Account]],Accounts!$A$2:$A$86,Accounts!$F$2:$F$86),"")</f>
        <v/>
      </c>
      <c r="H8647" t="s">
        <v>8449</v>
      </c>
      <c r="K8647" s="8" t="str">
        <f>IF(Sales_Pipeline[[#This Row],[Close_Date]]="","",TEXT(Sales_Pipeline[[#This Row],[Close_Date]],"ddd"))</f>
        <v/>
      </c>
      <c r="L8647" s="8" t="str">
        <f>IF(Sales_Pipeline[[#This Row],[Close_Date]]="","",TEXT(Sales_Pipeline[[#This Row],[Close_Date]],"mmm"))</f>
        <v/>
      </c>
      <c r="M8647" s="8" t="str">
        <f>IF(Sales_Pipeline[[#This Row],[Close_Date]]="","","Q"&amp;ROUNDUP(MONTH(Sales_Pipeline[[#This Row],[Close_Date]])/3,0))</f>
        <v/>
      </c>
      <c r="N8647" s="2" t="str" cm="1">
        <f t="array" ref="N8647">IFERROR(_xlfn.IFS(Sales_Pipeline[[#This Row],[Deal_Stage]]="Won",_xlfn.XLOOKUP(Sales_Pipeline[[#This Row],[Product]],Products!$A$2:$A$8,Products!$C$2:$C$8),Sales_Pipeline[[#This Row],[Deal_Stage]]="Lost",_xlfn.XLOOKUP(Sales_Pipeline[[#This Row],[Product]],Products!$A$2:$A$8,Products!$C$2:$C$8)),"")</f>
        <v/>
      </c>
      <c r="O8647" s="2">
        <v>0</v>
      </c>
    </row>
    <row r="8648" spans="1:15" x14ac:dyDescent="0.3">
      <c r="A8648" t="s">
        <v>8795</v>
      </c>
      <c r="B8648" t="s">
        <v>12</v>
      </c>
      <c r="C8648" t="str">
        <f>_xlfn.XLOOKUP(Sales_Pipeline[[#This Row],[Sales_Agent]],Sales_Teams[Sales_Agent],Sales_Teams[Manager])</f>
        <v>Melvin Marxen</v>
      </c>
      <c r="D8648" t="str">
        <f>_xlfn.XLOOKUP(Sales_Pipeline[[#This Row],[Manager]],Sales_Teams[Manager],Sales_Teams[Regional_Office])</f>
        <v>Central</v>
      </c>
      <c r="E8648" t="s">
        <v>55</v>
      </c>
      <c r="G8648" t="str">
        <f>IFERROR(_xlfn.XLOOKUP(Sales_Pipeline[[#This Row],[Account]],Accounts!$A$2:$A$86,Accounts!$F$2:$F$86),"")</f>
        <v/>
      </c>
      <c r="H8648" t="s">
        <v>8449</v>
      </c>
      <c r="K8648" s="8" t="str">
        <f>IF(Sales_Pipeline[[#This Row],[Close_Date]]="","",TEXT(Sales_Pipeline[[#This Row],[Close_Date]],"ddd"))</f>
        <v/>
      </c>
      <c r="L8648" s="8" t="str">
        <f>IF(Sales_Pipeline[[#This Row],[Close_Date]]="","",TEXT(Sales_Pipeline[[#This Row],[Close_Date]],"mmm"))</f>
        <v/>
      </c>
      <c r="M8648" s="8" t="str">
        <f>IF(Sales_Pipeline[[#This Row],[Close_Date]]="","","Q"&amp;ROUNDUP(MONTH(Sales_Pipeline[[#This Row],[Close_Date]])/3,0))</f>
        <v/>
      </c>
      <c r="N8648" s="2" t="str" cm="1">
        <f t="array" ref="N8648">IFERROR(_xlfn.IFS(Sales_Pipeline[[#This Row],[Deal_Stage]]="Won",_xlfn.XLOOKUP(Sales_Pipeline[[#This Row],[Product]],Products!$A$2:$A$8,Products!$C$2:$C$8),Sales_Pipeline[[#This Row],[Deal_Stage]]="Lost",_xlfn.XLOOKUP(Sales_Pipeline[[#This Row],[Product]],Products!$A$2:$A$8,Products!$C$2:$C$8)),"")</f>
        <v/>
      </c>
      <c r="O8648" s="2">
        <v>0</v>
      </c>
    </row>
    <row r="8649" spans="1:15" x14ac:dyDescent="0.3">
      <c r="A8649" t="s">
        <v>8796</v>
      </c>
      <c r="B8649" t="s">
        <v>12</v>
      </c>
      <c r="C8649" t="str">
        <f>_xlfn.XLOOKUP(Sales_Pipeline[[#This Row],[Sales_Agent]],Sales_Teams[Sales_Agent],Sales_Teams[Manager])</f>
        <v>Melvin Marxen</v>
      </c>
      <c r="D8649" t="str">
        <f>_xlfn.XLOOKUP(Sales_Pipeline[[#This Row],[Manager]],Sales_Teams[Manager],Sales_Teams[Regional_Office])</f>
        <v>Central</v>
      </c>
      <c r="E8649" t="s">
        <v>55</v>
      </c>
      <c r="G8649" t="str">
        <f>IFERROR(_xlfn.XLOOKUP(Sales_Pipeline[[#This Row],[Account]],Accounts!$A$2:$A$86,Accounts!$F$2:$F$86),"")</f>
        <v/>
      </c>
      <c r="H8649" t="s">
        <v>8449</v>
      </c>
      <c r="K8649" s="8" t="str">
        <f>IF(Sales_Pipeline[[#This Row],[Close_Date]]="","",TEXT(Sales_Pipeline[[#This Row],[Close_Date]],"ddd"))</f>
        <v/>
      </c>
      <c r="L8649" s="8" t="str">
        <f>IF(Sales_Pipeline[[#This Row],[Close_Date]]="","",TEXT(Sales_Pipeline[[#This Row],[Close_Date]],"mmm"))</f>
        <v/>
      </c>
      <c r="M8649" s="8" t="str">
        <f>IF(Sales_Pipeline[[#This Row],[Close_Date]]="","","Q"&amp;ROUNDUP(MONTH(Sales_Pipeline[[#This Row],[Close_Date]])/3,0))</f>
        <v/>
      </c>
      <c r="N8649" s="2" t="str" cm="1">
        <f t="array" ref="N8649">IFERROR(_xlfn.IFS(Sales_Pipeline[[#This Row],[Deal_Stage]]="Won",_xlfn.XLOOKUP(Sales_Pipeline[[#This Row],[Product]],Products!$A$2:$A$8,Products!$C$2:$C$8),Sales_Pipeline[[#This Row],[Deal_Stage]]="Lost",_xlfn.XLOOKUP(Sales_Pipeline[[#This Row],[Product]],Products!$A$2:$A$8,Products!$C$2:$C$8)),"")</f>
        <v/>
      </c>
      <c r="O8649" s="2">
        <v>0</v>
      </c>
    </row>
    <row r="8650" spans="1:15" x14ac:dyDescent="0.3">
      <c r="A8650" t="s">
        <v>8797</v>
      </c>
      <c r="B8650" t="s">
        <v>12</v>
      </c>
      <c r="C8650" t="str">
        <f>_xlfn.XLOOKUP(Sales_Pipeline[[#This Row],[Sales_Agent]],Sales_Teams[Sales_Agent],Sales_Teams[Manager])</f>
        <v>Melvin Marxen</v>
      </c>
      <c r="D8650" t="str">
        <f>_xlfn.XLOOKUP(Sales_Pipeline[[#This Row],[Manager]],Sales_Teams[Manager],Sales_Teams[Regional_Office])</f>
        <v>Central</v>
      </c>
      <c r="E8650" t="s">
        <v>55</v>
      </c>
      <c r="G8650" t="str">
        <f>IFERROR(_xlfn.XLOOKUP(Sales_Pipeline[[#This Row],[Account]],Accounts!$A$2:$A$86,Accounts!$F$2:$F$86),"")</f>
        <v/>
      </c>
      <c r="H8650" t="s">
        <v>8449</v>
      </c>
      <c r="K8650" s="8" t="str">
        <f>IF(Sales_Pipeline[[#This Row],[Close_Date]]="","",TEXT(Sales_Pipeline[[#This Row],[Close_Date]],"ddd"))</f>
        <v/>
      </c>
      <c r="L8650" s="8" t="str">
        <f>IF(Sales_Pipeline[[#This Row],[Close_Date]]="","",TEXT(Sales_Pipeline[[#This Row],[Close_Date]],"mmm"))</f>
        <v/>
      </c>
      <c r="M8650" s="8" t="str">
        <f>IF(Sales_Pipeline[[#This Row],[Close_Date]]="","","Q"&amp;ROUNDUP(MONTH(Sales_Pipeline[[#This Row],[Close_Date]])/3,0))</f>
        <v/>
      </c>
      <c r="N8650" s="2" t="str" cm="1">
        <f t="array" ref="N8650">IFERROR(_xlfn.IFS(Sales_Pipeline[[#This Row],[Deal_Stage]]="Won",_xlfn.XLOOKUP(Sales_Pipeline[[#This Row],[Product]],Products!$A$2:$A$8,Products!$C$2:$C$8),Sales_Pipeline[[#This Row],[Deal_Stage]]="Lost",_xlfn.XLOOKUP(Sales_Pipeline[[#This Row],[Product]],Products!$A$2:$A$8,Products!$C$2:$C$8)),"")</f>
        <v/>
      </c>
      <c r="O8650" s="2">
        <v>0</v>
      </c>
    </row>
    <row r="8651" spans="1:15" x14ac:dyDescent="0.3">
      <c r="A8651" t="s">
        <v>8798</v>
      </c>
      <c r="B8651" t="s">
        <v>12</v>
      </c>
      <c r="C8651" t="str">
        <f>_xlfn.XLOOKUP(Sales_Pipeline[[#This Row],[Sales_Agent]],Sales_Teams[Sales_Agent],Sales_Teams[Manager])</f>
        <v>Melvin Marxen</v>
      </c>
      <c r="D8651" t="str">
        <f>_xlfn.XLOOKUP(Sales_Pipeline[[#This Row],[Manager]],Sales_Teams[Manager],Sales_Teams[Regional_Office])</f>
        <v>Central</v>
      </c>
      <c r="E8651" t="s">
        <v>55</v>
      </c>
      <c r="G8651" t="str">
        <f>IFERROR(_xlfn.XLOOKUP(Sales_Pipeline[[#This Row],[Account]],Accounts!$A$2:$A$86,Accounts!$F$2:$F$86),"")</f>
        <v/>
      </c>
      <c r="H8651" t="s">
        <v>8449</v>
      </c>
      <c r="K8651" s="8" t="str">
        <f>IF(Sales_Pipeline[[#This Row],[Close_Date]]="","",TEXT(Sales_Pipeline[[#This Row],[Close_Date]],"ddd"))</f>
        <v/>
      </c>
      <c r="L8651" s="8" t="str">
        <f>IF(Sales_Pipeline[[#This Row],[Close_Date]]="","",TEXT(Sales_Pipeline[[#This Row],[Close_Date]],"mmm"))</f>
        <v/>
      </c>
      <c r="M8651" s="8" t="str">
        <f>IF(Sales_Pipeline[[#This Row],[Close_Date]]="","","Q"&amp;ROUNDUP(MONTH(Sales_Pipeline[[#This Row],[Close_Date]])/3,0))</f>
        <v/>
      </c>
      <c r="N8651" s="2" t="str" cm="1">
        <f t="array" ref="N8651">IFERROR(_xlfn.IFS(Sales_Pipeline[[#This Row],[Deal_Stage]]="Won",_xlfn.XLOOKUP(Sales_Pipeline[[#This Row],[Product]],Products!$A$2:$A$8,Products!$C$2:$C$8),Sales_Pipeline[[#This Row],[Deal_Stage]]="Lost",_xlfn.XLOOKUP(Sales_Pipeline[[#This Row],[Product]],Products!$A$2:$A$8,Products!$C$2:$C$8)),"")</f>
        <v/>
      </c>
      <c r="O8651" s="2">
        <v>0</v>
      </c>
    </row>
    <row r="8652" spans="1:15" x14ac:dyDescent="0.3">
      <c r="A8652" t="s">
        <v>8799</v>
      </c>
      <c r="B8652" t="s">
        <v>12</v>
      </c>
      <c r="C8652" t="str">
        <f>_xlfn.XLOOKUP(Sales_Pipeline[[#This Row],[Sales_Agent]],Sales_Teams[Sales_Agent],Sales_Teams[Manager])</f>
        <v>Melvin Marxen</v>
      </c>
      <c r="D8652" t="str">
        <f>_xlfn.XLOOKUP(Sales_Pipeline[[#This Row],[Manager]],Sales_Teams[Manager],Sales_Teams[Regional_Office])</f>
        <v>Central</v>
      </c>
      <c r="E8652" t="s">
        <v>84</v>
      </c>
      <c r="G8652" t="str">
        <f>IFERROR(_xlfn.XLOOKUP(Sales_Pipeline[[#This Row],[Account]],Accounts!$A$2:$A$86,Accounts!$F$2:$F$86),"")</f>
        <v/>
      </c>
      <c r="H8652" t="s">
        <v>8449</v>
      </c>
      <c r="K8652" s="8" t="str">
        <f>IF(Sales_Pipeline[[#This Row],[Close_Date]]="","",TEXT(Sales_Pipeline[[#This Row],[Close_Date]],"ddd"))</f>
        <v/>
      </c>
      <c r="L8652" s="8" t="str">
        <f>IF(Sales_Pipeline[[#This Row],[Close_Date]]="","",TEXT(Sales_Pipeline[[#This Row],[Close_Date]],"mmm"))</f>
        <v/>
      </c>
      <c r="M8652" s="8" t="str">
        <f>IF(Sales_Pipeline[[#This Row],[Close_Date]]="","","Q"&amp;ROUNDUP(MONTH(Sales_Pipeline[[#This Row],[Close_Date]])/3,0))</f>
        <v/>
      </c>
      <c r="N8652" s="2" t="str" cm="1">
        <f t="array" ref="N8652">IFERROR(_xlfn.IFS(Sales_Pipeline[[#This Row],[Deal_Stage]]="Won",_xlfn.XLOOKUP(Sales_Pipeline[[#This Row],[Product]],Products!$A$2:$A$8,Products!$C$2:$C$8),Sales_Pipeline[[#This Row],[Deal_Stage]]="Lost",_xlfn.XLOOKUP(Sales_Pipeline[[#This Row],[Product]],Products!$A$2:$A$8,Products!$C$2:$C$8)),"")</f>
        <v/>
      </c>
      <c r="O8652" s="2">
        <v>0</v>
      </c>
    </row>
    <row r="8653" spans="1:15" x14ac:dyDescent="0.3">
      <c r="A8653" t="s">
        <v>8800</v>
      </c>
      <c r="B8653" t="s">
        <v>12</v>
      </c>
      <c r="C8653" t="str">
        <f>_xlfn.XLOOKUP(Sales_Pipeline[[#This Row],[Sales_Agent]],Sales_Teams[Sales_Agent],Sales_Teams[Manager])</f>
        <v>Melvin Marxen</v>
      </c>
      <c r="D8653" t="str">
        <f>_xlfn.XLOOKUP(Sales_Pipeline[[#This Row],[Manager]],Sales_Teams[Manager],Sales_Teams[Regional_Office])</f>
        <v>Central</v>
      </c>
      <c r="E8653" t="s">
        <v>84</v>
      </c>
      <c r="G8653" t="str">
        <f>IFERROR(_xlfn.XLOOKUP(Sales_Pipeline[[#This Row],[Account]],Accounts!$A$2:$A$86,Accounts!$F$2:$F$86),"")</f>
        <v/>
      </c>
      <c r="H8653" t="s">
        <v>8449</v>
      </c>
      <c r="K8653" s="8" t="str">
        <f>IF(Sales_Pipeline[[#This Row],[Close_Date]]="","",TEXT(Sales_Pipeline[[#This Row],[Close_Date]],"ddd"))</f>
        <v/>
      </c>
      <c r="L8653" s="8" t="str">
        <f>IF(Sales_Pipeline[[#This Row],[Close_Date]]="","",TEXT(Sales_Pipeline[[#This Row],[Close_Date]],"mmm"))</f>
        <v/>
      </c>
      <c r="M8653" s="8" t="str">
        <f>IF(Sales_Pipeline[[#This Row],[Close_Date]]="","","Q"&amp;ROUNDUP(MONTH(Sales_Pipeline[[#This Row],[Close_Date]])/3,0))</f>
        <v/>
      </c>
      <c r="N8653" s="2" t="str" cm="1">
        <f t="array" ref="N8653">IFERROR(_xlfn.IFS(Sales_Pipeline[[#This Row],[Deal_Stage]]="Won",_xlfn.XLOOKUP(Sales_Pipeline[[#This Row],[Product]],Products!$A$2:$A$8,Products!$C$2:$C$8),Sales_Pipeline[[#This Row],[Deal_Stage]]="Lost",_xlfn.XLOOKUP(Sales_Pipeline[[#This Row],[Product]],Products!$A$2:$A$8,Products!$C$2:$C$8)),"")</f>
        <v/>
      </c>
      <c r="O8653" s="2">
        <v>0</v>
      </c>
    </row>
    <row r="8654" spans="1:15" x14ac:dyDescent="0.3">
      <c r="A8654" t="s">
        <v>8801</v>
      </c>
      <c r="B8654" t="s">
        <v>12</v>
      </c>
      <c r="C8654" t="str">
        <f>_xlfn.XLOOKUP(Sales_Pipeline[[#This Row],[Sales_Agent]],Sales_Teams[Sales_Agent],Sales_Teams[Manager])</f>
        <v>Melvin Marxen</v>
      </c>
      <c r="D8654" t="str">
        <f>_xlfn.XLOOKUP(Sales_Pipeline[[#This Row],[Manager]],Sales_Teams[Manager],Sales_Teams[Regional_Office])</f>
        <v>Central</v>
      </c>
      <c r="E8654" t="s">
        <v>84</v>
      </c>
      <c r="G8654" t="str">
        <f>IFERROR(_xlfn.XLOOKUP(Sales_Pipeline[[#This Row],[Account]],Accounts!$A$2:$A$86,Accounts!$F$2:$F$86),"")</f>
        <v/>
      </c>
      <c r="H8654" t="s">
        <v>8449</v>
      </c>
      <c r="K8654" s="8" t="str">
        <f>IF(Sales_Pipeline[[#This Row],[Close_Date]]="","",TEXT(Sales_Pipeline[[#This Row],[Close_Date]],"ddd"))</f>
        <v/>
      </c>
      <c r="L8654" s="8" t="str">
        <f>IF(Sales_Pipeline[[#This Row],[Close_Date]]="","",TEXT(Sales_Pipeline[[#This Row],[Close_Date]],"mmm"))</f>
        <v/>
      </c>
      <c r="M8654" s="8" t="str">
        <f>IF(Sales_Pipeline[[#This Row],[Close_Date]]="","","Q"&amp;ROUNDUP(MONTH(Sales_Pipeline[[#This Row],[Close_Date]])/3,0))</f>
        <v/>
      </c>
      <c r="N8654" s="2" t="str" cm="1">
        <f t="array" ref="N8654">IFERROR(_xlfn.IFS(Sales_Pipeline[[#This Row],[Deal_Stage]]="Won",_xlfn.XLOOKUP(Sales_Pipeline[[#This Row],[Product]],Products!$A$2:$A$8,Products!$C$2:$C$8),Sales_Pipeline[[#This Row],[Deal_Stage]]="Lost",_xlfn.XLOOKUP(Sales_Pipeline[[#This Row],[Product]],Products!$A$2:$A$8,Products!$C$2:$C$8)),"")</f>
        <v/>
      </c>
      <c r="O8654" s="2">
        <v>0</v>
      </c>
    </row>
    <row r="8655" spans="1:15" x14ac:dyDescent="0.3">
      <c r="A8655" t="s">
        <v>8802</v>
      </c>
      <c r="B8655" t="s">
        <v>12</v>
      </c>
      <c r="C8655" t="str">
        <f>_xlfn.XLOOKUP(Sales_Pipeline[[#This Row],[Sales_Agent]],Sales_Teams[Sales_Agent],Sales_Teams[Manager])</f>
        <v>Melvin Marxen</v>
      </c>
      <c r="D8655" t="str">
        <f>_xlfn.XLOOKUP(Sales_Pipeline[[#This Row],[Manager]],Sales_Teams[Manager],Sales_Teams[Regional_Office])</f>
        <v>Central</v>
      </c>
      <c r="E8655" t="s">
        <v>84</v>
      </c>
      <c r="G8655" t="str">
        <f>IFERROR(_xlfn.XLOOKUP(Sales_Pipeline[[#This Row],[Account]],Accounts!$A$2:$A$86,Accounts!$F$2:$F$86),"")</f>
        <v/>
      </c>
      <c r="H8655" t="s">
        <v>8449</v>
      </c>
      <c r="K8655" s="8" t="str">
        <f>IF(Sales_Pipeline[[#This Row],[Close_Date]]="","",TEXT(Sales_Pipeline[[#This Row],[Close_Date]],"ddd"))</f>
        <v/>
      </c>
      <c r="L8655" s="8" t="str">
        <f>IF(Sales_Pipeline[[#This Row],[Close_Date]]="","",TEXT(Sales_Pipeline[[#This Row],[Close_Date]],"mmm"))</f>
        <v/>
      </c>
      <c r="M8655" s="8" t="str">
        <f>IF(Sales_Pipeline[[#This Row],[Close_Date]]="","","Q"&amp;ROUNDUP(MONTH(Sales_Pipeline[[#This Row],[Close_Date]])/3,0))</f>
        <v/>
      </c>
      <c r="N8655" s="2" t="str" cm="1">
        <f t="array" ref="N8655">IFERROR(_xlfn.IFS(Sales_Pipeline[[#This Row],[Deal_Stage]]="Won",_xlfn.XLOOKUP(Sales_Pipeline[[#This Row],[Product]],Products!$A$2:$A$8,Products!$C$2:$C$8),Sales_Pipeline[[#This Row],[Deal_Stage]]="Lost",_xlfn.XLOOKUP(Sales_Pipeline[[#This Row],[Product]],Products!$A$2:$A$8,Products!$C$2:$C$8)),"")</f>
        <v/>
      </c>
      <c r="O8655" s="2">
        <v>0</v>
      </c>
    </row>
    <row r="8656" spans="1:15" x14ac:dyDescent="0.3">
      <c r="A8656" t="s">
        <v>8803</v>
      </c>
      <c r="B8656" t="s">
        <v>12</v>
      </c>
      <c r="C8656" t="str">
        <f>_xlfn.XLOOKUP(Sales_Pipeline[[#This Row],[Sales_Agent]],Sales_Teams[Sales_Agent],Sales_Teams[Manager])</f>
        <v>Melvin Marxen</v>
      </c>
      <c r="D8656" t="str">
        <f>_xlfn.XLOOKUP(Sales_Pipeline[[#This Row],[Manager]],Sales_Teams[Manager],Sales_Teams[Regional_Office])</f>
        <v>Central</v>
      </c>
      <c r="E8656" t="s">
        <v>84</v>
      </c>
      <c r="G8656" t="str">
        <f>IFERROR(_xlfn.XLOOKUP(Sales_Pipeline[[#This Row],[Account]],Accounts!$A$2:$A$86,Accounts!$F$2:$F$86),"")</f>
        <v/>
      </c>
      <c r="H8656" t="s">
        <v>8449</v>
      </c>
      <c r="K8656" s="8" t="str">
        <f>IF(Sales_Pipeline[[#This Row],[Close_Date]]="","",TEXT(Sales_Pipeline[[#This Row],[Close_Date]],"ddd"))</f>
        <v/>
      </c>
      <c r="L8656" s="8" t="str">
        <f>IF(Sales_Pipeline[[#This Row],[Close_Date]]="","",TEXT(Sales_Pipeline[[#This Row],[Close_Date]],"mmm"))</f>
        <v/>
      </c>
      <c r="M8656" s="8" t="str">
        <f>IF(Sales_Pipeline[[#This Row],[Close_Date]]="","","Q"&amp;ROUNDUP(MONTH(Sales_Pipeline[[#This Row],[Close_Date]])/3,0))</f>
        <v/>
      </c>
      <c r="N8656" s="2" t="str" cm="1">
        <f t="array" ref="N8656">IFERROR(_xlfn.IFS(Sales_Pipeline[[#This Row],[Deal_Stage]]="Won",_xlfn.XLOOKUP(Sales_Pipeline[[#This Row],[Product]],Products!$A$2:$A$8,Products!$C$2:$C$8),Sales_Pipeline[[#This Row],[Deal_Stage]]="Lost",_xlfn.XLOOKUP(Sales_Pipeline[[#This Row],[Product]],Products!$A$2:$A$8,Products!$C$2:$C$8)),"")</f>
        <v/>
      </c>
      <c r="O8656" s="2">
        <v>0</v>
      </c>
    </row>
    <row r="8657" spans="1:15" x14ac:dyDescent="0.3">
      <c r="A8657" t="s">
        <v>8804</v>
      </c>
      <c r="B8657" t="s">
        <v>12</v>
      </c>
      <c r="C8657" t="str">
        <f>_xlfn.XLOOKUP(Sales_Pipeline[[#This Row],[Sales_Agent]],Sales_Teams[Sales_Agent],Sales_Teams[Manager])</f>
        <v>Melvin Marxen</v>
      </c>
      <c r="D8657" t="str">
        <f>_xlfn.XLOOKUP(Sales_Pipeline[[#This Row],[Manager]],Sales_Teams[Manager],Sales_Teams[Regional_Office])</f>
        <v>Central</v>
      </c>
      <c r="E8657" t="s">
        <v>8953</v>
      </c>
      <c r="F8657" t="s">
        <v>425</v>
      </c>
      <c r="G8657" t="str">
        <f>IFERROR(_xlfn.XLOOKUP(Sales_Pipeline[[#This Row],[Account]],Accounts!$A$2:$A$86,Accounts!$F$2:$F$86),"")</f>
        <v>United States</v>
      </c>
      <c r="H8657" t="s">
        <v>8449</v>
      </c>
      <c r="K8657" s="8" t="str">
        <f>IF(Sales_Pipeline[[#This Row],[Close_Date]]="","",TEXT(Sales_Pipeline[[#This Row],[Close_Date]],"ddd"))</f>
        <v/>
      </c>
      <c r="L8657" s="8" t="str">
        <f>IF(Sales_Pipeline[[#This Row],[Close_Date]]="","",TEXT(Sales_Pipeline[[#This Row],[Close_Date]],"mmm"))</f>
        <v/>
      </c>
      <c r="M8657" s="8" t="str">
        <f>IF(Sales_Pipeline[[#This Row],[Close_Date]]="","","Q"&amp;ROUNDUP(MONTH(Sales_Pipeline[[#This Row],[Close_Date]])/3,0))</f>
        <v/>
      </c>
      <c r="N8657" s="2" t="str" cm="1">
        <f t="array" ref="N8657">IFERROR(_xlfn.IFS(Sales_Pipeline[[#This Row],[Deal_Stage]]="Won",_xlfn.XLOOKUP(Sales_Pipeline[[#This Row],[Product]],Products!$A$2:$A$8,Products!$C$2:$C$8),Sales_Pipeline[[#This Row],[Deal_Stage]]="Lost",_xlfn.XLOOKUP(Sales_Pipeline[[#This Row],[Product]],Products!$A$2:$A$8,Products!$C$2:$C$8)),"")</f>
        <v/>
      </c>
      <c r="O8657" s="2">
        <v>0</v>
      </c>
    </row>
    <row r="8658" spans="1:15" x14ac:dyDescent="0.3">
      <c r="A8658" t="s">
        <v>8805</v>
      </c>
      <c r="B8658" t="s">
        <v>12</v>
      </c>
      <c r="C8658" t="str">
        <f>_xlfn.XLOOKUP(Sales_Pipeline[[#This Row],[Sales_Agent]],Sales_Teams[Sales_Agent],Sales_Teams[Manager])</f>
        <v>Melvin Marxen</v>
      </c>
      <c r="D8658" t="str">
        <f>_xlfn.XLOOKUP(Sales_Pipeline[[#This Row],[Manager]],Sales_Teams[Manager],Sales_Teams[Regional_Office])</f>
        <v>Central</v>
      </c>
      <c r="E8658" t="s">
        <v>8953</v>
      </c>
      <c r="F8658" t="s">
        <v>150</v>
      </c>
      <c r="G8658" t="str">
        <f>IFERROR(_xlfn.XLOOKUP(Sales_Pipeline[[#This Row],[Account]],Accounts!$A$2:$A$86,Accounts!$F$2:$F$86),"")</f>
        <v>United States</v>
      </c>
      <c r="H8658" t="s">
        <v>8449</v>
      </c>
      <c r="K8658" s="8" t="str">
        <f>IF(Sales_Pipeline[[#This Row],[Close_Date]]="","",TEXT(Sales_Pipeline[[#This Row],[Close_Date]],"ddd"))</f>
        <v/>
      </c>
      <c r="L8658" s="8" t="str">
        <f>IF(Sales_Pipeline[[#This Row],[Close_Date]]="","",TEXT(Sales_Pipeline[[#This Row],[Close_Date]],"mmm"))</f>
        <v/>
      </c>
      <c r="M8658" s="8" t="str">
        <f>IF(Sales_Pipeline[[#This Row],[Close_Date]]="","","Q"&amp;ROUNDUP(MONTH(Sales_Pipeline[[#This Row],[Close_Date]])/3,0))</f>
        <v/>
      </c>
      <c r="N8658" s="2" t="str" cm="1">
        <f t="array" ref="N8658">IFERROR(_xlfn.IFS(Sales_Pipeline[[#This Row],[Deal_Stage]]="Won",_xlfn.XLOOKUP(Sales_Pipeline[[#This Row],[Product]],Products!$A$2:$A$8,Products!$C$2:$C$8),Sales_Pipeline[[#This Row],[Deal_Stage]]="Lost",_xlfn.XLOOKUP(Sales_Pipeline[[#This Row],[Product]],Products!$A$2:$A$8,Products!$C$2:$C$8)),"")</f>
        <v/>
      </c>
      <c r="O8658" s="2">
        <v>0</v>
      </c>
    </row>
    <row r="8659" spans="1:15" x14ac:dyDescent="0.3">
      <c r="A8659" t="s">
        <v>8806</v>
      </c>
      <c r="B8659" t="s">
        <v>12</v>
      </c>
      <c r="C8659" t="str">
        <f>_xlfn.XLOOKUP(Sales_Pipeline[[#This Row],[Sales_Agent]],Sales_Teams[Sales_Agent],Sales_Teams[Manager])</f>
        <v>Melvin Marxen</v>
      </c>
      <c r="D8659" t="str">
        <f>_xlfn.XLOOKUP(Sales_Pipeline[[#This Row],[Manager]],Sales_Teams[Manager],Sales_Teams[Regional_Office])</f>
        <v>Central</v>
      </c>
      <c r="E8659" t="s">
        <v>8953</v>
      </c>
      <c r="F8659" t="s">
        <v>136</v>
      </c>
      <c r="G8659" t="str">
        <f>IFERROR(_xlfn.XLOOKUP(Sales_Pipeline[[#This Row],[Account]],Accounts!$A$2:$A$86,Accounts!$F$2:$F$86),"")</f>
        <v>United States</v>
      </c>
      <c r="H8659" t="s">
        <v>8449</v>
      </c>
      <c r="K8659" s="8" t="str">
        <f>IF(Sales_Pipeline[[#This Row],[Close_Date]]="","",TEXT(Sales_Pipeline[[#This Row],[Close_Date]],"ddd"))</f>
        <v/>
      </c>
      <c r="L8659" s="8" t="str">
        <f>IF(Sales_Pipeline[[#This Row],[Close_Date]]="","",TEXT(Sales_Pipeline[[#This Row],[Close_Date]],"mmm"))</f>
        <v/>
      </c>
      <c r="M8659" s="8" t="str">
        <f>IF(Sales_Pipeline[[#This Row],[Close_Date]]="","","Q"&amp;ROUNDUP(MONTH(Sales_Pipeline[[#This Row],[Close_Date]])/3,0))</f>
        <v/>
      </c>
      <c r="N8659" s="2" t="str" cm="1">
        <f t="array" ref="N8659">IFERROR(_xlfn.IFS(Sales_Pipeline[[#This Row],[Deal_Stage]]="Won",_xlfn.XLOOKUP(Sales_Pipeline[[#This Row],[Product]],Products!$A$2:$A$8,Products!$C$2:$C$8),Sales_Pipeline[[#This Row],[Deal_Stage]]="Lost",_xlfn.XLOOKUP(Sales_Pipeline[[#This Row],[Product]],Products!$A$2:$A$8,Products!$C$2:$C$8)),"")</f>
        <v/>
      </c>
      <c r="O8659" s="2">
        <v>0</v>
      </c>
    </row>
    <row r="8660" spans="1:15" x14ac:dyDescent="0.3">
      <c r="A8660" t="s">
        <v>8807</v>
      </c>
      <c r="B8660" t="s">
        <v>12</v>
      </c>
      <c r="C8660" t="str">
        <f>_xlfn.XLOOKUP(Sales_Pipeline[[#This Row],[Sales_Agent]],Sales_Teams[Sales_Agent],Sales_Teams[Manager])</f>
        <v>Melvin Marxen</v>
      </c>
      <c r="D8660" t="str">
        <f>_xlfn.XLOOKUP(Sales_Pipeline[[#This Row],[Manager]],Sales_Teams[Manager],Sales_Teams[Regional_Office])</f>
        <v>Central</v>
      </c>
      <c r="E8660" t="s">
        <v>8953</v>
      </c>
      <c r="F8660" t="s">
        <v>185</v>
      </c>
      <c r="G8660" t="str">
        <f>IFERROR(_xlfn.XLOOKUP(Sales_Pipeline[[#This Row],[Account]],Accounts!$A$2:$A$86,Accounts!$F$2:$F$86),"")</f>
        <v>United States</v>
      </c>
      <c r="H8660" t="s">
        <v>8449</v>
      </c>
      <c r="K8660" s="8" t="str">
        <f>IF(Sales_Pipeline[[#This Row],[Close_Date]]="","",TEXT(Sales_Pipeline[[#This Row],[Close_Date]],"ddd"))</f>
        <v/>
      </c>
      <c r="L8660" s="8" t="str">
        <f>IF(Sales_Pipeline[[#This Row],[Close_Date]]="","",TEXT(Sales_Pipeline[[#This Row],[Close_Date]],"mmm"))</f>
        <v/>
      </c>
      <c r="M8660" s="8" t="str">
        <f>IF(Sales_Pipeline[[#This Row],[Close_Date]]="","","Q"&amp;ROUNDUP(MONTH(Sales_Pipeline[[#This Row],[Close_Date]])/3,0))</f>
        <v/>
      </c>
      <c r="N8660" s="2" t="str" cm="1">
        <f t="array" ref="N8660">IFERROR(_xlfn.IFS(Sales_Pipeline[[#This Row],[Deal_Stage]]="Won",_xlfn.XLOOKUP(Sales_Pipeline[[#This Row],[Product]],Products!$A$2:$A$8,Products!$C$2:$C$8),Sales_Pipeline[[#This Row],[Deal_Stage]]="Lost",_xlfn.XLOOKUP(Sales_Pipeline[[#This Row],[Product]],Products!$A$2:$A$8,Products!$C$2:$C$8)),"")</f>
        <v/>
      </c>
      <c r="O8660" s="2">
        <v>0</v>
      </c>
    </row>
    <row r="8661" spans="1:15" x14ac:dyDescent="0.3">
      <c r="A8661" t="s">
        <v>8808</v>
      </c>
      <c r="B8661" t="s">
        <v>12</v>
      </c>
      <c r="C8661" t="str">
        <f>_xlfn.XLOOKUP(Sales_Pipeline[[#This Row],[Sales_Agent]],Sales_Teams[Sales_Agent],Sales_Teams[Manager])</f>
        <v>Melvin Marxen</v>
      </c>
      <c r="D8661" t="str">
        <f>_xlfn.XLOOKUP(Sales_Pipeline[[#This Row],[Manager]],Sales_Teams[Manager],Sales_Teams[Regional_Office])</f>
        <v>Central</v>
      </c>
      <c r="E8661" t="s">
        <v>8953</v>
      </c>
      <c r="G8661" t="str">
        <f>IFERROR(_xlfn.XLOOKUP(Sales_Pipeline[[#This Row],[Account]],Accounts!$A$2:$A$86,Accounts!$F$2:$F$86),"")</f>
        <v/>
      </c>
      <c r="H8661" t="s">
        <v>8449</v>
      </c>
      <c r="K8661" s="8" t="str">
        <f>IF(Sales_Pipeline[[#This Row],[Close_Date]]="","",TEXT(Sales_Pipeline[[#This Row],[Close_Date]],"ddd"))</f>
        <v/>
      </c>
      <c r="L8661" s="8" t="str">
        <f>IF(Sales_Pipeline[[#This Row],[Close_Date]]="","",TEXT(Sales_Pipeline[[#This Row],[Close_Date]],"mmm"))</f>
        <v/>
      </c>
      <c r="M8661" s="8" t="str">
        <f>IF(Sales_Pipeline[[#This Row],[Close_Date]]="","","Q"&amp;ROUNDUP(MONTH(Sales_Pipeline[[#This Row],[Close_Date]])/3,0))</f>
        <v/>
      </c>
      <c r="N8661" s="2" t="str" cm="1">
        <f t="array" ref="N8661">IFERROR(_xlfn.IFS(Sales_Pipeline[[#This Row],[Deal_Stage]]="Won",_xlfn.XLOOKUP(Sales_Pipeline[[#This Row],[Product]],Products!$A$2:$A$8,Products!$C$2:$C$8),Sales_Pipeline[[#This Row],[Deal_Stage]]="Lost",_xlfn.XLOOKUP(Sales_Pipeline[[#This Row],[Product]],Products!$A$2:$A$8,Products!$C$2:$C$8)),"")</f>
        <v/>
      </c>
      <c r="O8661" s="2">
        <v>0</v>
      </c>
    </row>
    <row r="8662" spans="1:15" x14ac:dyDescent="0.3">
      <c r="A8662" t="s">
        <v>8809</v>
      </c>
      <c r="B8662" t="s">
        <v>12</v>
      </c>
      <c r="C8662" t="str">
        <f>_xlfn.XLOOKUP(Sales_Pipeline[[#This Row],[Sales_Agent]],Sales_Teams[Sales_Agent],Sales_Teams[Manager])</f>
        <v>Melvin Marxen</v>
      </c>
      <c r="D8662" t="str">
        <f>_xlfn.XLOOKUP(Sales_Pipeline[[#This Row],[Manager]],Sales_Teams[Manager],Sales_Teams[Regional_Office])</f>
        <v>Central</v>
      </c>
      <c r="E8662" t="s">
        <v>8953</v>
      </c>
      <c r="G8662" t="str">
        <f>IFERROR(_xlfn.XLOOKUP(Sales_Pipeline[[#This Row],[Account]],Accounts!$A$2:$A$86,Accounts!$F$2:$F$86),"")</f>
        <v/>
      </c>
      <c r="H8662" t="s">
        <v>8449</v>
      </c>
      <c r="K8662" s="8" t="str">
        <f>IF(Sales_Pipeline[[#This Row],[Close_Date]]="","",TEXT(Sales_Pipeline[[#This Row],[Close_Date]],"ddd"))</f>
        <v/>
      </c>
      <c r="L8662" s="8" t="str">
        <f>IF(Sales_Pipeline[[#This Row],[Close_Date]]="","",TEXT(Sales_Pipeline[[#This Row],[Close_Date]],"mmm"))</f>
        <v/>
      </c>
      <c r="M8662" s="8" t="str">
        <f>IF(Sales_Pipeline[[#This Row],[Close_Date]]="","","Q"&amp;ROUNDUP(MONTH(Sales_Pipeline[[#This Row],[Close_Date]])/3,0))</f>
        <v/>
      </c>
      <c r="N8662" s="2" t="str" cm="1">
        <f t="array" ref="N8662">IFERROR(_xlfn.IFS(Sales_Pipeline[[#This Row],[Deal_Stage]]="Won",_xlfn.XLOOKUP(Sales_Pipeline[[#This Row],[Product]],Products!$A$2:$A$8,Products!$C$2:$C$8),Sales_Pipeline[[#This Row],[Deal_Stage]]="Lost",_xlfn.XLOOKUP(Sales_Pipeline[[#This Row],[Product]],Products!$A$2:$A$8,Products!$C$2:$C$8)),"")</f>
        <v/>
      </c>
      <c r="O8662" s="2">
        <v>0</v>
      </c>
    </row>
    <row r="8663" spans="1:15" x14ac:dyDescent="0.3">
      <c r="A8663" t="s">
        <v>8810</v>
      </c>
      <c r="B8663" t="s">
        <v>12</v>
      </c>
      <c r="C8663" t="str">
        <f>_xlfn.XLOOKUP(Sales_Pipeline[[#This Row],[Sales_Agent]],Sales_Teams[Sales_Agent],Sales_Teams[Manager])</f>
        <v>Melvin Marxen</v>
      </c>
      <c r="D8663" t="str">
        <f>_xlfn.XLOOKUP(Sales_Pipeline[[#This Row],[Manager]],Sales_Teams[Manager],Sales_Teams[Regional_Office])</f>
        <v>Central</v>
      </c>
      <c r="E8663" t="s">
        <v>8953</v>
      </c>
      <c r="G8663" t="str">
        <f>IFERROR(_xlfn.XLOOKUP(Sales_Pipeline[[#This Row],[Account]],Accounts!$A$2:$A$86,Accounts!$F$2:$F$86),"")</f>
        <v/>
      </c>
      <c r="H8663" t="s">
        <v>8449</v>
      </c>
      <c r="K8663" s="8" t="str">
        <f>IF(Sales_Pipeline[[#This Row],[Close_Date]]="","",TEXT(Sales_Pipeline[[#This Row],[Close_Date]],"ddd"))</f>
        <v/>
      </c>
      <c r="L8663" s="8" t="str">
        <f>IF(Sales_Pipeline[[#This Row],[Close_Date]]="","",TEXT(Sales_Pipeline[[#This Row],[Close_Date]],"mmm"))</f>
        <v/>
      </c>
      <c r="M8663" s="8" t="str">
        <f>IF(Sales_Pipeline[[#This Row],[Close_Date]]="","","Q"&amp;ROUNDUP(MONTH(Sales_Pipeline[[#This Row],[Close_Date]])/3,0))</f>
        <v/>
      </c>
      <c r="N8663" s="2" t="str" cm="1">
        <f t="array" ref="N8663">IFERROR(_xlfn.IFS(Sales_Pipeline[[#This Row],[Deal_Stage]]="Won",_xlfn.XLOOKUP(Sales_Pipeline[[#This Row],[Product]],Products!$A$2:$A$8,Products!$C$2:$C$8),Sales_Pipeline[[#This Row],[Deal_Stage]]="Lost",_xlfn.XLOOKUP(Sales_Pipeline[[#This Row],[Product]],Products!$A$2:$A$8,Products!$C$2:$C$8)),"")</f>
        <v/>
      </c>
      <c r="O8663" s="2">
        <v>0</v>
      </c>
    </row>
    <row r="8664" spans="1:15" x14ac:dyDescent="0.3">
      <c r="A8664" t="s">
        <v>8811</v>
      </c>
      <c r="B8664" t="s">
        <v>12</v>
      </c>
      <c r="C8664" t="str">
        <f>_xlfn.XLOOKUP(Sales_Pipeline[[#This Row],[Sales_Agent]],Sales_Teams[Sales_Agent],Sales_Teams[Manager])</f>
        <v>Melvin Marxen</v>
      </c>
      <c r="D8664" t="str">
        <f>_xlfn.XLOOKUP(Sales_Pipeline[[#This Row],[Manager]],Sales_Teams[Manager],Sales_Teams[Regional_Office])</f>
        <v>Central</v>
      </c>
      <c r="E8664" t="s">
        <v>8953</v>
      </c>
      <c r="G8664" t="str">
        <f>IFERROR(_xlfn.XLOOKUP(Sales_Pipeline[[#This Row],[Account]],Accounts!$A$2:$A$86,Accounts!$F$2:$F$86),"")</f>
        <v/>
      </c>
      <c r="H8664" t="s">
        <v>8449</v>
      </c>
      <c r="K8664" s="8" t="str">
        <f>IF(Sales_Pipeline[[#This Row],[Close_Date]]="","",TEXT(Sales_Pipeline[[#This Row],[Close_Date]],"ddd"))</f>
        <v/>
      </c>
      <c r="L8664" s="8" t="str">
        <f>IF(Sales_Pipeline[[#This Row],[Close_Date]]="","",TEXT(Sales_Pipeline[[#This Row],[Close_Date]],"mmm"))</f>
        <v/>
      </c>
      <c r="M8664" s="8" t="str">
        <f>IF(Sales_Pipeline[[#This Row],[Close_Date]]="","","Q"&amp;ROUNDUP(MONTH(Sales_Pipeline[[#This Row],[Close_Date]])/3,0))</f>
        <v/>
      </c>
      <c r="N8664" s="2" t="str" cm="1">
        <f t="array" ref="N8664">IFERROR(_xlfn.IFS(Sales_Pipeline[[#This Row],[Deal_Stage]]="Won",_xlfn.XLOOKUP(Sales_Pipeline[[#This Row],[Product]],Products!$A$2:$A$8,Products!$C$2:$C$8),Sales_Pipeline[[#This Row],[Deal_Stage]]="Lost",_xlfn.XLOOKUP(Sales_Pipeline[[#This Row],[Product]],Products!$A$2:$A$8,Products!$C$2:$C$8)),"")</f>
        <v/>
      </c>
      <c r="O8664" s="2">
        <v>0</v>
      </c>
    </row>
    <row r="8665" spans="1:15" x14ac:dyDescent="0.3">
      <c r="A8665" t="s">
        <v>8812</v>
      </c>
      <c r="B8665" t="s">
        <v>12</v>
      </c>
      <c r="C8665" t="str">
        <f>_xlfn.XLOOKUP(Sales_Pipeline[[#This Row],[Sales_Agent]],Sales_Teams[Sales_Agent],Sales_Teams[Manager])</f>
        <v>Melvin Marxen</v>
      </c>
      <c r="D8665" t="str">
        <f>_xlfn.XLOOKUP(Sales_Pipeline[[#This Row],[Manager]],Sales_Teams[Manager],Sales_Teams[Regional_Office])</f>
        <v>Central</v>
      </c>
      <c r="E8665" t="s">
        <v>61</v>
      </c>
      <c r="F8665" t="s">
        <v>240</v>
      </c>
      <c r="G8665" t="str">
        <f>IFERROR(_xlfn.XLOOKUP(Sales_Pipeline[[#This Row],[Account]],Accounts!$A$2:$A$86,Accounts!$F$2:$F$86),"")</f>
        <v>United States</v>
      </c>
      <c r="H8665" t="s">
        <v>8449</v>
      </c>
      <c r="K8665" s="8" t="str">
        <f>IF(Sales_Pipeline[[#This Row],[Close_Date]]="","",TEXT(Sales_Pipeline[[#This Row],[Close_Date]],"ddd"))</f>
        <v/>
      </c>
      <c r="L8665" s="8" t="str">
        <f>IF(Sales_Pipeline[[#This Row],[Close_Date]]="","",TEXT(Sales_Pipeline[[#This Row],[Close_Date]],"mmm"))</f>
        <v/>
      </c>
      <c r="M8665" s="8" t="str">
        <f>IF(Sales_Pipeline[[#This Row],[Close_Date]]="","","Q"&amp;ROUNDUP(MONTH(Sales_Pipeline[[#This Row],[Close_Date]])/3,0))</f>
        <v/>
      </c>
      <c r="N8665" s="2" t="str" cm="1">
        <f t="array" ref="N8665">IFERROR(_xlfn.IFS(Sales_Pipeline[[#This Row],[Deal_Stage]]="Won",_xlfn.XLOOKUP(Sales_Pipeline[[#This Row],[Product]],Products!$A$2:$A$8,Products!$C$2:$C$8),Sales_Pipeline[[#This Row],[Deal_Stage]]="Lost",_xlfn.XLOOKUP(Sales_Pipeline[[#This Row],[Product]],Products!$A$2:$A$8,Products!$C$2:$C$8)),"")</f>
        <v/>
      </c>
      <c r="O8665" s="2">
        <v>0</v>
      </c>
    </row>
    <row r="8666" spans="1:15" x14ac:dyDescent="0.3">
      <c r="A8666" t="s">
        <v>8813</v>
      </c>
      <c r="B8666" t="s">
        <v>12</v>
      </c>
      <c r="C8666" t="str">
        <f>_xlfn.XLOOKUP(Sales_Pipeline[[#This Row],[Sales_Agent]],Sales_Teams[Sales_Agent],Sales_Teams[Manager])</f>
        <v>Melvin Marxen</v>
      </c>
      <c r="D8666" t="str">
        <f>_xlfn.XLOOKUP(Sales_Pipeline[[#This Row],[Manager]],Sales_Teams[Manager],Sales_Teams[Regional_Office])</f>
        <v>Central</v>
      </c>
      <c r="E8666" t="s">
        <v>61</v>
      </c>
      <c r="F8666" t="s">
        <v>211</v>
      </c>
      <c r="G8666" t="str">
        <f>IFERROR(_xlfn.XLOOKUP(Sales_Pipeline[[#This Row],[Account]],Accounts!$A$2:$A$86,Accounts!$F$2:$F$86),"")</f>
        <v>United States</v>
      </c>
      <c r="H8666" t="s">
        <v>8449</v>
      </c>
      <c r="K8666" s="8" t="str">
        <f>IF(Sales_Pipeline[[#This Row],[Close_Date]]="","",TEXT(Sales_Pipeline[[#This Row],[Close_Date]],"ddd"))</f>
        <v/>
      </c>
      <c r="L8666" s="8" t="str">
        <f>IF(Sales_Pipeline[[#This Row],[Close_Date]]="","",TEXT(Sales_Pipeline[[#This Row],[Close_Date]],"mmm"))</f>
        <v/>
      </c>
      <c r="M8666" s="8" t="str">
        <f>IF(Sales_Pipeline[[#This Row],[Close_Date]]="","","Q"&amp;ROUNDUP(MONTH(Sales_Pipeline[[#This Row],[Close_Date]])/3,0))</f>
        <v/>
      </c>
      <c r="N8666" s="2" t="str" cm="1">
        <f t="array" ref="N8666">IFERROR(_xlfn.IFS(Sales_Pipeline[[#This Row],[Deal_Stage]]="Won",_xlfn.XLOOKUP(Sales_Pipeline[[#This Row],[Product]],Products!$A$2:$A$8,Products!$C$2:$C$8),Sales_Pipeline[[#This Row],[Deal_Stage]]="Lost",_xlfn.XLOOKUP(Sales_Pipeline[[#This Row],[Product]],Products!$A$2:$A$8,Products!$C$2:$C$8)),"")</f>
        <v/>
      </c>
      <c r="O8666" s="2">
        <v>0</v>
      </c>
    </row>
    <row r="8667" spans="1:15" x14ac:dyDescent="0.3">
      <c r="A8667" t="s">
        <v>8814</v>
      </c>
      <c r="B8667" t="s">
        <v>12</v>
      </c>
      <c r="C8667" t="str">
        <f>_xlfn.XLOOKUP(Sales_Pipeline[[#This Row],[Sales_Agent]],Sales_Teams[Sales_Agent],Sales_Teams[Manager])</f>
        <v>Melvin Marxen</v>
      </c>
      <c r="D8667" t="str">
        <f>_xlfn.XLOOKUP(Sales_Pipeline[[#This Row],[Manager]],Sales_Teams[Manager],Sales_Teams[Regional_Office])</f>
        <v>Central</v>
      </c>
      <c r="E8667" t="s">
        <v>61</v>
      </c>
      <c r="F8667" t="s">
        <v>229</v>
      </c>
      <c r="G8667" t="str">
        <f>IFERROR(_xlfn.XLOOKUP(Sales_Pipeline[[#This Row],[Account]],Accounts!$A$2:$A$86,Accounts!$F$2:$F$86),"")</f>
        <v>Norway</v>
      </c>
      <c r="H8667" t="s">
        <v>8449</v>
      </c>
      <c r="K8667" s="8" t="str">
        <f>IF(Sales_Pipeline[[#This Row],[Close_Date]]="","",TEXT(Sales_Pipeline[[#This Row],[Close_Date]],"ddd"))</f>
        <v/>
      </c>
      <c r="L8667" s="8" t="str">
        <f>IF(Sales_Pipeline[[#This Row],[Close_Date]]="","",TEXT(Sales_Pipeline[[#This Row],[Close_Date]],"mmm"))</f>
        <v/>
      </c>
      <c r="M8667" s="8" t="str">
        <f>IF(Sales_Pipeline[[#This Row],[Close_Date]]="","","Q"&amp;ROUNDUP(MONTH(Sales_Pipeline[[#This Row],[Close_Date]])/3,0))</f>
        <v/>
      </c>
      <c r="N8667" s="2" t="str" cm="1">
        <f t="array" ref="N8667">IFERROR(_xlfn.IFS(Sales_Pipeline[[#This Row],[Deal_Stage]]="Won",_xlfn.XLOOKUP(Sales_Pipeline[[#This Row],[Product]],Products!$A$2:$A$8,Products!$C$2:$C$8),Sales_Pipeline[[#This Row],[Deal_Stage]]="Lost",_xlfn.XLOOKUP(Sales_Pipeline[[#This Row],[Product]],Products!$A$2:$A$8,Products!$C$2:$C$8)),"")</f>
        <v/>
      </c>
      <c r="O8667" s="2">
        <v>0</v>
      </c>
    </row>
    <row r="8668" spans="1:15" x14ac:dyDescent="0.3">
      <c r="A8668" t="s">
        <v>8815</v>
      </c>
      <c r="B8668" t="s">
        <v>12</v>
      </c>
      <c r="C8668" t="str">
        <f>_xlfn.XLOOKUP(Sales_Pipeline[[#This Row],[Sales_Agent]],Sales_Teams[Sales_Agent],Sales_Teams[Manager])</f>
        <v>Melvin Marxen</v>
      </c>
      <c r="D8668" t="str">
        <f>_xlfn.XLOOKUP(Sales_Pipeline[[#This Row],[Manager]],Sales_Teams[Manager],Sales_Teams[Regional_Office])</f>
        <v>Central</v>
      </c>
      <c r="E8668" t="s">
        <v>61</v>
      </c>
      <c r="F8668" t="s">
        <v>169</v>
      </c>
      <c r="G8668" t="str">
        <f>IFERROR(_xlfn.XLOOKUP(Sales_Pipeline[[#This Row],[Account]],Accounts!$A$2:$A$86,Accounts!$F$2:$F$86),"")</f>
        <v>Panama</v>
      </c>
      <c r="H8668" t="s">
        <v>8449</v>
      </c>
      <c r="K8668" s="8" t="str">
        <f>IF(Sales_Pipeline[[#This Row],[Close_Date]]="","",TEXT(Sales_Pipeline[[#This Row],[Close_Date]],"ddd"))</f>
        <v/>
      </c>
      <c r="L8668" s="8" t="str">
        <f>IF(Sales_Pipeline[[#This Row],[Close_Date]]="","",TEXT(Sales_Pipeline[[#This Row],[Close_Date]],"mmm"))</f>
        <v/>
      </c>
      <c r="M8668" s="8" t="str">
        <f>IF(Sales_Pipeline[[#This Row],[Close_Date]]="","","Q"&amp;ROUNDUP(MONTH(Sales_Pipeline[[#This Row],[Close_Date]])/3,0))</f>
        <v/>
      </c>
      <c r="N8668" s="2" t="str" cm="1">
        <f t="array" ref="N8668">IFERROR(_xlfn.IFS(Sales_Pipeline[[#This Row],[Deal_Stage]]="Won",_xlfn.XLOOKUP(Sales_Pipeline[[#This Row],[Product]],Products!$A$2:$A$8,Products!$C$2:$C$8),Sales_Pipeline[[#This Row],[Deal_Stage]]="Lost",_xlfn.XLOOKUP(Sales_Pipeline[[#This Row],[Product]],Products!$A$2:$A$8,Products!$C$2:$C$8)),"")</f>
        <v/>
      </c>
      <c r="O8668" s="2">
        <v>0</v>
      </c>
    </row>
    <row r="8669" spans="1:15" x14ac:dyDescent="0.3">
      <c r="A8669" t="s">
        <v>8816</v>
      </c>
      <c r="B8669" t="s">
        <v>12</v>
      </c>
      <c r="C8669" t="str">
        <f>_xlfn.XLOOKUP(Sales_Pipeline[[#This Row],[Sales_Agent]],Sales_Teams[Sales_Agent],Sales_Teams[Manager])</f>
        <v>Melvin Marxen</v>
      </c>
      <c r="D8669" t="str">
        <f>_xlfn.XLOOKUP(Sales_Pipeline[[#This Row],[Manager]],Sales_Teams[Manager],Sales_Teams[Regional_Office])</f>
        <v>Central</v>
      </c>
      <c r="E8669" t="s">
        <v>61</v>
      </c>
      <c r="G8669" t="str">
        <f>IFERROR(_xlfn.XLOOKUP(Sales_Pipeline[[#This Row],[Account]],Accounts!$A$2:$A$86,Accounts!$F$2:$F$86),"")</f>
        <v/>
      </c>
      <c r="H8669" t="s">
        <v>8449</v>
      </c>
      <c r="K8669" s="8" t="str">
        <f>IF(Sales_Pipeline[[#This Row],[Close_Date]]="","",TEXT(Sales_Pipeline[[#This Row],[Close_Date]],"ddd"))</f>
        <v/>
      </c>
      <c r="L8669" s="8" t="str">
        <f>IF(Sales_Pipeline[[#This Row],[Close_Date]]="","",TEXT(Sales_Pipeline[[#This Row],[Close_Date]],"mmm"))</f>
        <v/>
      </c>
      <c r="M8669" s="8" t="str">
        <f>IF(Sales_Pipeline[[#This Row],[Close_Date]]="","","Q"&amp;ROUNDUP(MONTH(Sales_Pipeline[[#This Row],[Close_Date]])/3,0))</f>
        <v/>
      </c>
      <c r="N8669" s="2" t="str" cm="1">
        <f t="array" ref="N8669">IFERROR(_xlfn.IFS(Sales_Pipeline[[#This Row],[Deal_Stage]]="Won",_xlfn.XLOOKUP(Sales_Pipeline[[#This Row],[Product]],Products!$A$2:$A$8,Products!$C$2:$C$8),Sales_Pipeline[[#This Row],[Deal_Stage]]="Lost",_xlfn.XLOOKUP(Sales_Pipeline[[#This Row],[Product]],Products!$A$2:$A$8,Products!$C$2:$C$8)),"")</f>
        <v/>
      </c>
      <c r="O8669" s="2">
        <v>0</v>
      </c>
    </row>
    <row r="8670" spans="1:15" x14ac:dyDescent="0.3">
      <c r="A8670" t="s">
        <v>8817</v>
      </c>
      <c r="B8670" t="s">
        <v>12</v>
      </c>
      <c r="C8670" t="str">
        <f>_xlfn.XLOOKUP(Sales_Pipeline[[#This Row],[Sales_Agent]],Sales_Teams[Sales_Agent],Sales_Teams[Manager])</f>
        <v>Melvin Marxen</v>
      </c>
      <c r="D8670" t="str">
        <f>_xlfn.XLOOKUP(Sales_Pipeline[[#This Row],[Manager]],Sales_Teams[Manager],Sales_Teams[Regional_Office])</f>
        <v>Central</v>
      </c>
      <c r="E8670" t="s">
        <v>61</v>
      </c>
      <c r="G8670" t="str">
        <f>IFERROR(_xlfn.XLOOKUP(Sales_Pipeline[[#This Row],[Account]],Accounts!$A$2:$A$86,Accounts!$F$2:$F$86),"")</f>
        <v/>
      </c>
      <c r="H8670" t="s">
        <v>8449</v>
      </c>
      <c r="K8670" s="8" t="str">
        <f>IF(Sales_Pipeline[[#This Row],[Close_Date]]="","",TEXT(Sales_Pipeline[[#This Row],[Close_Date]],"ddd"))</f>
        <v/>
      </c>
      <c r="L8670" s="8" t="str">
        <f>IF(Sales_Pipeline[[#This Row],[Close_Date]]="","",TEXT(Sales_Pipeline[[#This Row],[Close_Date]],"mmm"))</f>
        <v/>
      </c>
      <c r="M8670" s="8" t="str">
        <f>IF(Sales_Pipeline[[#This Row],[Close_Date]]="","","Q"&amp;ROUNDUP(MONTH(Sales_Pipeline[[#This Row],[Close_Date]])/3,0))</f>
        <v/>
      </c>
      <c r="N8670" s="2" t="str" cm="1">
        <f t="array" ref="N8670">IFERROR(_xlfn.IFS(Sales_Pipeline[[#This Row],[Deal_Stage]]="Won",_xlfn.XLOOKUP(Sales_Pipeline[[#This Row],[Product]],Products!$A$2:$A$8,Products!$C$2:$C$8),Sales_Pipeline[[#This Row],[Deal_Stage]]="Lost",_xlfn.XLOOKUP(Sales_Pipeline[[#This Row],[Product]],Products!$A$2:$A$8,Products!$C$2:$C$8)),"")</f>
        <v/>
      </c>
      <c r="O8670" s="2">
        <v>0</v>
      </c>
    </row>
    <row r="8671" spans="1:15" x14ac:dyDescent="0.3">
      <c r="A8671" t="s">
        <v>8818</v>
      </c>
      <c r="B8671" t="s">
        <v>12</v>
      </c>
      <c r="C8671" t="str">
        <f>_xlfn.XLOOKUP(Sales_Pipeline[[#This Row],[Sales_Agent]],Sales_Teams[Sales_Agent],Sales_Teams[Manager])</f>
        <v>Melvin Marxen</v>
      </c>
      <c r="D8671" t="str">
        <f>_xlfn.XLOOKUP(Sales_Pipeline[[#This Row],[Manager]],Sales_Teams[Manager],Sales_Teams[Regional_Office])</f>
        <v>Central</v>
      </c>
      <c r="E8671" t="s">
        <v>61</v>
      </c>
      <c r="G8671" t="str">
        <f>IFERROR(_xlfn.XLOOKUP(Sales_Pipeline[[#This Row],[Account]],Accounts!$A$2:$A$86,Accounts!$F$2:$F$86),"")</f>
        <v/>
      </c>
      <c r="H8671" t="s">
        <v>8449</v>
      </c>
      <c r="K8671" s="8" t="str">
        <f>IF(Sales_Pipeline[[#This Row],[Close_Date]]="","",TEXT(Sales_Pipeline[[#This Row],[Close_Date]],"ddd"))</f>
        <v/>
      </c>
      <c r="L8671" s="8" t="str">
        <f>IF(Sales_Pipeline[[#This Row],[Close_Date]]="","",TEXT(Sales_Pipeline[[#This Row],[Close_Date]],"mmm"))</f>
        <v/>
      </c>
      <c r="M8671" s="8" t="str">
        <f>IF(Sales_Pipeline[[#This Row],[Close_Date]]="","","Q"&amp;ROUNDUP(MONTH(Sales_Pipeline[[#This Row],[Close_Date]])/3,0))</f>
        <v/>
      </c>
      <c r="N8671" s="2" t="str" cm="1">
        <f t="array" ref="N8671">IFERROR(_xlfn.IFS(Sales_Pipeline[[#This Row],[Deal_Stage]]="Won",_xlfn.XLOOKUP(Sales_Pipeline[[#This Row],[Product]],Products!$A$2:$A$8,Products!$C$2:$C$8),Sales_Pipeline[[#This Row],[Deal_Stage]]="Lost",_xlfn.XLOOKUP(Sales_Pipeline[[#This Row],[Product]],Products!$A$2:$A$8,Products!$C$2:$C$8)),"")</f>
        <v/>
      </c>
      <c r="O8671" s="2">
        <v>0</v>
      </c>
    </row>
    <row r="8672" spans="1:15" x14ac:dyDescent="0.3">
      <c r="A8672" t="s">
        <v>8819</v>
      </c>
      <c r="B8672" t="s">
        <v>12</v>
      </c>
      <c r="C8672" t="str">
        <f>_xlfn.XLOOKUP(Sales_Pipeline[[#This Row],[Sales_Agent]],Sales_Teams[Sales_Agent],Sales_Teams[Manager])</f>
        <v>Melvin Marxen</v>
      </c>
      <c r="D8672" t="str">
        <f>_xlfn.XLOOKUP(Sales_Pipeline[[#This Row],[Manager]],Sales_Teams[Manager],Sales_Teams[Regional_Office])</f>
        <v>Central</v>
      </c>
      <c r="E8672" t="s">
        <v>61</v>
      </c>
      <c r="G8672" t="str">
        <f>IFERROR(_xlfn.XLOOKUP(Sales_Pipeline[[#This Row],[Account]],Accounts!$A$2:$A$86,Accounts!$F$2:$F$86),"")</f>
        <v/>
      </c>
      <c r="H8672" t="s">
        <v>8449</v>
      </c>
      <c r="K8672" s="8" t="str">
        <f>IF(Sales_Pipeline[[#This Row],[Close_Date]]="","",TEXT(Sales_Pipeline[[#This Row],[Close_Date]],"ddd"))</f>
        <v/>
      </c>
      <c r="L8672" s="8" t="str">
        <f>IF(Sales_Pipeline[[#This Row],[Close_Date]]="","",TEXT(Sales_Pipeline[[#This Row],[Close_Date]],"mmm"))</f>
        <v/>
      </c>
      <c r="M8672" s="8" t="str">
        <f>IF(Sales_Pipeline[[#This Row],[Close_Date]]="","","Q"&amp;ROUNDUP(MONTH(Sales_Pipeline[[#This Row],[Close_Date]])/3,0))</f>
        <v/>
      </c>
      <c r="N8672" s="2" t="str" cm="1">
        <f t="array" ref="N8672">IFERROR(_xlfn.IFS(Sales_Pipeline[[#This Row],[Deal_Stage]]="Won",_xlfn.XLOOKUP(Sales_Pipeline[[#This Row],[Product]],Products!$A$2:$A$8,Products!$C$2:$C$8),Sales_Pipeline[[#This Row],[Deal_Stage]]="Lost",_xlfn.XLOOKUP(Sales_Pipeline[[#This Row],[Product]],Products!$A$2:$A$8,Products!$C$2:$C$8)),"")</f>
        <v/>
      </c>
      <c r="O8672" s="2">
        <v>0</v>
      </c>
    </row>
    <row r="8673" spans="1:15" x14ac:dyDescent="0.3">
      <c r="A8673" t="s">
        <v>8820</v>
      </c>
      <c r="B8673" t="s">
        <v>12</v>
      </c>
      <c r="C8673" t="str">
        <f>_xlfn.XLOOKUP(Sales_Pipeline[[#This Row],[Sales_Agent]],Sales_Teams[Sales_Agent],Sales_Teams[Manager])</f>
        <v>Melvin Marxen</v>
      </c>
      <c r="D8673" t="str">
        <f>_xlfn.XLOOKUP(Sales_Pipeline[[#This Row],[Manager]],Sales_Teams[Manager],Sales_Teams[Regional_Office])</f>
        <v>Central</v>
      </c>
      <c r="E8673" t="s">
        <v>76</v>
      </c>
      <c r="F8673" t="s">
        <v>123</v>
      </c>
      <c r="G8673" t="str">
        <f>IFERROR(_xlfn.XLOOKUP(Sales_Pipeline[[#This Row],[Account]],Accounts!$A$2:$A$86,Accounts!$F$2:$F$86),"")</f>
        <v>United States</v>
      </c>
      <c r="H8673" t="s">
        <v>8449</v>
      </c>
      <c r="K8673" s="8" t="str">
        <f>IF(Sales_Pipeline[[#This Row],[Close_Date]]="","",TEXT(Sales_Pipeline[[#This Row],[Close_Date]],"ddd"))</f>
        <v/>
      </c>
      <c r="L8673" s="8" t="str">
        <f>IF(Sales_Pipeline[[#This Row],[Close_Date]]="","",TEXT(Sales_Pipeline[[#This Row],[Close_Date]],"mmm"))</f>
        <v/>
      </c>
      <c r="M8673" s="8" t="str">
        <f>IF(Sales_Pipeline[[#This Row],[Close_Date]]="","","Q"&amp;ROUNDUP(MONTH(Sales_Pipeline[[#This Row],[Close_Date]])/3,0))</f>
        <v/>
      </c>
      <c r="N8673" s="2" t="str" cm="1">
        <f t="array" ref="N8673">IFERROR(_xlfn.IFS(Sales_Pipeline[[#This Row],[Deal_Stage]]="Won",_xlfn.XLOOKUP(Sales_Pipeline[[#This Row],[Product]],Products!$A$2:$A$8,Products!$C$2:$C$8),Sales_Pipeline[[#This Row],[Deal_Stage]]="Lost",_xlfn.XLOOKUP(Sales_Pipeline[[#This Row],[Product]],Products!$A$2:$A$8,Products!$C$2:$C$8)),"")</f>
        <v/>
      </c>
      <c r="O8673" s="2">
        <v>0</v>
      </c>
    </row>
    <row r="8674" spans="1:15" x14ac:dyDescent="0.3">
      <c r="A8674" t="s">
        <v>8821</v>
      </c>
      <c r="B8674" t="s">
        <v>12</v>
      </c>
      <c r="C8674" t="str">
        <f>_xlfn.XLOOKUP(Sales_Pipeline[[#This Row],[Sales_Agent]],Sales_Teams[Sales_Agent],Sales_Teams[Manager])</f>
        <v>Melvin Marxen</v>
      </c>
      <c r="D8674" t="str">
        <f>_xlfn.XLOOKUP(Sales_Pipeline[[#This Row],[Manager]],Sales_Teams[Manager],Sales_Teams[Regional_Office])</f>
        <v>Central</v>
      </c>
      <c r="E8674" t="s">
        <v>76</v>
      </c>
      <c r="F8674" t="s">
        <v>234</v>
      </c>
      <c r="G8674" t="str">
        <f>IFERROR(_xlfn.XLOOKUP(Sales_Pipeline[[#This Row],[Account]],Accounts!$A$2:$A$86,Accounts!$F$2:$F$86),"")</f>
        <v>United States</v>
      </c>
      <c r="H8674" t="s">
        <v>8449</v>
      </c>
      <c r="K8674" s="8" t="str">
        <f>IF(Sales_Pipeline[[#This Row],[Close_Date]]="","",TEXT(Sales_Pipeline[[#This Row],[Close_Date]],"ddd"))</f>
        <v/>
      </c>
      <c r="L8674" s="8" t="str">
        <f>IF(Sales_Pipeline[[#This Row],[Close_Date]]="","",TEXT(Sales_Pipeline[[#This Row],[Close_Date]],"mmm"))</f>
        <v/>
      </c>
      <c r="M8674" s="8" t="str">
        <f>IF(Sales_Pipeline[[#This Row],[Close_Date]]="","","Q"&amp;ROUNDUP(MONTH(Sales_Pipeline[[#This Row],[Close_Date]])/3,0))</f>
        <v/>
      </c>
      <c r="N8674" s="2" t="str" cm="1">
        <f t="array" ref="N8674">IFERROR(_xlfn.IFS(Sales_Pipeline[[#This Row],[Deal_Stage]]="Won",_xlfn.XLOOKUP(Sales_Pipeline[[#This Row],[Product]],Products!$A$2:$A$8,Products!$C$2:$C$8),Sales_Pipeline[[#This Row],[Deal_Stage]]="Lost",_xlfn.XLOOKUP(Sales_Pipeline[[#This Row],[Product]],Products!$A$2:$A$8,Products!$C$2:$C$8)),"")</f>
        <v/>
      </c>
      <c r="O8674" s="2">
        <v>0</v>
      </c>
    </row>
    <row r="8675" spans="1:15" x14ac:dyDescent="0.3">
      <c r="A8675" t="s">
        <v>8822</v>
      </c>
      <c r="B8675" t="s">
        <v>12</v>
      </c>
      <c r="C8675" t="str">
        <f>_xlfn.XLOOKUP(Sales_Pipeline[[#This Row],[Sales_Agent]],Sales_Teams[Sales_Agent],Sales_Teams[Manager])</f>
        <v>Melvin Marxen</v>
      </c>
      <c r="D8675" t="str">
        <f>_xlfn.XLOOKUP(Sales_Pipeline[[#This Row],[Manager]],Sales_Teams[Manager],Sales_Teams[Regional_Office])</f>
        <v>Central</v>
      </c>
      <c r="E8675" t="s">
        <v>76</v>
      </c>
      <c r="F8675" t="s">
        <v>89</v>
      </c>
      <c r="G8675" t="str">
        <f>IFERROR(_xlfn.XLOOKUP(Sales_Pipeline[[#This Row],[Account]],Accounts!$A$2:$A$86,Accounts!$F$2:$F$86),"")</f>
        <v>United States</v>
      </c>
      <c r="H8675" t="s">
        <v>8449</v>
      </c>
      <c r="K8675" s="8" t="str">
        <f>IF(Sales_Pipeline[[#This Row],[Close_Date]]="","",TEXT(Sales_Pipeline[[#This Row],[Close_Date]],"ddd"))</f>
        <v/>
      </c>
      <c r="L8675" s="8" t="str">
        <f>IF(Sales_Pipeline[[#This Row],[Close_Date]]="","",TEXT(Sales_Pipeline[[#This Row],[Close_Date]],"mmm"))</f>
        <v/>
      </c>
      <c r="M8675" s="8" t="str">
        <f>IF(Sales_Pipeline[[#This Row],[Close_Date]]="","","Q"&amp;ROUNDUP(MONTH(Sales_Pipeline[[#This Row],[Close_Date]])/3,0))</f>
        <v/>
      </c>
      <c r="N8675" s="2" t="str" cm="1">
        <f t="array" ref="N8675">IFERROR(_xlfn.IFS(Sales_Pipeline[[#This Row],[Deal_Stage]]="Won",_xlfn.XLOOKUP(Sales_Pipeline[[#This Row],[Product]],Products!$A$2:$A$8,Products!$C$2:$C$8),Sales_Pipeline[[#This Row],[Deal_Stage]]="Lost",_xlfn.XLOOKUP(Sales_Pipeline[[#This Row],[Product]],Products!$A$2:$A$8,Products!$C$2:$C$8)),"")</f>
        <v/>
      </c>
      <c r="O8675" s="2">
        <v>0</v>
      </c>
    </row>
    <row r="8676" spans="1:15" x14ac:dyDescent="0.3">
      <c r="A8676" t="s">
        <v>8823</v>
      </c>
      <c r="B8676" t="s">
        <v>12</v>
      </c>
      <c r="C8676" t="str">
        <f>_xlfn.XLOOKUP(Sales_Pipeline[[#This Row],[Sales_Agent]],Sales_Teams[Sales_Agent],Sales_Teams[Manager])</f>
        <v>Melvin Marxen</v>
      </c>
      <c r="D8676" t="str">
        <f>_xlfn.XLOOKUP(Sales_Pipeline[[#This Row],[Manager]],Sales_Teams[Manager],Sales_Teams[Regional_Office])</f>
        <v>Central</v>
      </c>
      <c r="E8676" t="s">
        <v>76</v>
      </c>
      <c r="F8676" t="s">
        <v>533</v>
      </c>
      <c r="G8676" t="str">
        <f>IFERROR(_xlfn.XLOOKUP(Sales_Pipeline[[#This Row],[Account]],Accounts!$A$2:$A$86,Accounts!$F$2:$F$86),"")</f>
        <v>United States</v>
      </c>
      <c r="H8676" t="s">
        <v>8449</v>
      </c>
      <c r="K8676" s="8" t="str">
        <f>IF(Sales_Pipeline[[#This Row],[Close_Date]]="","",TEXT(Sales_Pipeline[[#This Row],[Close_Date]],"ddd"))</f>
        <v/>
      </c>
      <c r="L8676" s="8" t="str">
        <f>IF(Sales_Pipeline[[#This Row],[Close_Date]]="","",TEXT(Sales_Pipeline[[#This Row],[Close_Date]],"mmm"))</f>
        <v/>
      </c>
      <c r="M8676" s="8" t="str">
        <f>IF(Sales_Pipeline[[#This Row],[Close_Date]]="","","Q"&amp;ROUNDUP(MONTH(Sales_Pipeline[[#This Row],[Close_Date]])/3,0))</f>
        <v/>
      </c>
      <c r="N8676" s="2" t="str" cm="1">
        <f t="array" ref="N8676">IFERROR(_xlfn.IFS(Sales_Pipeline[[#This Row],[Deal_Stage]]="Won",_xlfn.XLOOKUP(Sales_Pipeline[[#This Row],[Product]],Products!$A$2:$A$8,Products!$C$2:$C$8),Sales_Pipeline[[#This Row],[Deal_Stage]]="Lost",_xlfn.XLOOKUP(Sales_Pipeline[[#This Row],[Product]],Products!$A$2:$A$8,Products!$C$2:$C$8)),"")</f>
        <v/>
      </c>
      <c r="O8676" s="2">
        <v>0</v>
      </c>
    </row>
    <row r="8677" spans="1:15" x14ac:dyDescent="0.3">
      <c r="A8677" t="s">
        <v>8824</v>
      </c>
      <c r="B8677" t="s">
        <v>12</v>
      </c>
      <c r="C8677" t="str">
        <f>_xlfn.XLOOKUP(Sales_Pipeline[[#This Row],[Sales_Agent]],Sales_Teams[Sales_Agent],Sales_Teams[Manager])</f>
        <v>Melvin Marxen</v>
      </c>
      <c r="D8677" t="str">
        <f>_xlfn.XLOOKUP(Sales_Pipeline[[#This Row],[Manager]],Sales_Teams[Manager],Sales_Teams[Regional_Office])</f>
        <v>Central</v>
      </c>
      <c r="E8677" t="s">
        <v>76</v>
      </c>
      <c r="G8677" t="str">
        <f>IFERROR(_xlfn.XLOOKUP(Sales_Pipeline[[#This Row],[Account]],Accounts!$A$2:$A$86,Accounts!$F$2:$F$86),"")</f>
        <v/>
      </c>
      <c r="H8677" t="s">
        <v>8449</v>
      </c>
      <c r="K8677" s="8" t="str">
        <f>IF(Sales_Pipeline[[#This Row],[Close_Date]]="","",TEXT(Sales_Pipeline[[#This Row],[Close_Date]],"ddd"))</f>
        <v/>
      </c>
      <c r="L8677" s="8" t="str">
        <f>IF(Sales_Pipeline[[#This Row],[Close_Date]]="","",TEXT(Sales_Pipeline[[#This Row],[Close_Date]],"mmm"))</f>
        <v/>
      </c>
      <c r="M8677" s="8" t="str">
        <f>IF(Sales_Pipeline[[#This Row],[Close_Date]]="","","Q"&amp;ROUNDUP(MONTH(Sales_Pipeline[[#This Row],[Close_Date]])/3,0))</f>
        <v/>
      </c>
      <c r="N8677" s="2" t="str" cm="1">
        <f t="array" ref="N8677">IFERROR(_xlfn.IFS(Sales_Pipeline[[#This Row],[Deal_Stage]]="Won",_xlfn.XLOOKUP(Sales_Pipeline[[#This Row],[Product]],Products!$A$2:$A$8,Products!$C$2:$C$8),Sales_Pipeline[[#This Row],[Deal_Stage]]="Lost",_xlfn.XLOOKUP(Sales_Pipeline[[#This Row],[Product]],Products!$A$2:$A$8,Products!$C$2:$C$8)),"")</f>
        <v/>
      </c>
      <c r="O8677" s="2">
        <v>0</v>
      </c>
    </row>
    <row r="8678" spans="1:15" x14ac:dyDescent="0.3">
      <c r="A8678" t="s">
        <v>8825</v>
      </c>
      <c r="B8678" t="s">
        <v>12</v>
      </c>
      <c r="C8678" t="str">
        <f>_xlfn.XLOOKUP(Sales_Pipeline[[#This Row],[Sales_Agent]],Sales_Teams[Sales_Agent],Sales_Teams[Manager])</f>
        <v>Melvin Marxen</v>
      </c>
      <c r="D8678" t="str">
        <f>_xlfn.XLOOKUP(Sales_Pipeline[[#This Row],[Manager]],Sales_Teams[Manager],Sales_Teams[Regional_Office])</f>
        <v>Central</v>
      </c>
      <c r="E8678" t="s">
        <v>76</v>
      </c>
      <c r="G8678" t="str">
        <f>IFERROR(_xlfn.XLOOKUP(Sales_Pipeline[[#This Row],[Account]],Accounts!$A$2:$A$86,Accounts!$F$2:$F$86),"")</f>
        <v/>
      </c>
      <c r="H8678" t="s">
        <v>8449</v>
      </c>
      <c r="K8678" s="8" t="str">
        <f>IF(Sales_Pipeline[[#This Row],[Close_Date]]="","",TEXT(Sales_Pipeline[[#This Row],[Close_Date]],"ddd"))</f>
        <v/>
      </c>
      <c r="L8678" s="8" t="str">
        <f>IF(Sales_Pipeline[[#This Row],[Close_Date]]="","",TEXT(Sales_Pipeline[[#This Row],[Close_Date]],"mmm"))</f>
        <v/>
      </c>
      <c r="M8678" s="8" t="str">
        <f>IF(Sales_Pipeline[[#This Row],[Close_Date]]="","","Q"&amp;ROUNDUP(MONTH(Sales_Pipeline[[#This Row],[Close_Date]])/3,0))</f>
        <v/>
      </c>
      <c r="N8678" s="2" t="str" cm="1">
        <f t="array" ref="N8678">IFERROR(_xlfn.IFS(Sales_Pipeline[[#This Row],[Deal_Stage]]="Won",_xlfn.XLOOKUP(Sales_Pipeline[[#This Row],[Product]],Products!$A$2:$A$8,Products!$C$2:$C$8),Sales_Pipeline[[#This Row],[Deal_Stage]]="Lost",_xlfn.XLOOKUP(Sales_Pipeline[[#This Row],[Product]],Products!$A$2:$A$8,Products!$C$2:$C$8)),"")</f>
        <v/>
      </c>
      <c r="O8678" s="2">
        <v>0</v>
      </c>
    </row>
    <row r="8679" spans="1:15" x14ac:dyDescent="0.3">
      <c r="A8679" t="s">
        <v>8826</v>
      </c>
      <c r="B8679" t="s">
        <v>12</v>
      </c>
      <c r="C8679" t="str">
        <f>_xlfn.XLOOKUP(Sales_Pipeline[[#This Row],[Sales_Agent]],Sales_Teams[Sales_Agent],Sales_Teams[Manager])</f>
        <v>Melvin Marxen</v>
      </c>
      <c r="D8679" t="str">
        <f>_xlfn.XLOOKUP(Sales_Pipeline[[#This Row],[Manager]],Sales_Teams[Manager],Sales_Teams[Regional_Office])</f>
        <v>Central</v>
      </c>
      <c r="E8679" t="s">
        <v>76</v>
      </c>
      <c r="G8679" t="str">
        <f>IFERROR(_xlfn.XLOOKUP(Sales_Pipeline[[#This Row],[Account]],Accounts!$A$2:$A$86,Accounts!$F$2:$F$86),"")</f>
        <v/>
      </c>
      <c r="H8679" t="s">
        <v>8449</v>
      </c>
      <c r="K8679" s="8" t="str">
        <f>IF(Sales_Pipeline[[#This Row],[Close_Date]]="","",TEXT(Sales_Pipeline[[#This Row],[Close_Date]],"ddd"))</f>
        <v/>
      </c>
      <c r="L8679" s="8" t="str">
        <f>IF(Sales_Pipeline[[#This Row],[Close_Date]]="","",TEXT(Sales_Pipeline[[#This Row],[Close_Date]],"mmm"))</f>
        <v/>
      </c>
      <c r="M8679" s="8" t="str">
        <f>IF(Sales_Pipeline[[#This Row],[Close_Date]]="","","Q"&amp;ROUNDUP(MONTH(Sales_Pipeline[[#This Row],[Close_Date]])/3,0))</f>
        <v/>
      </c>
      <c r="N8679" s="2" t="str" cm="1">
        <f t="array" ref="N8679">IFERROR(_xlfn.IFS(Sales_Pipeline[[#This Row],[Deal_Stage]]="Won",_xlfn.XLOOKUP(Sales_Pipeline[[#This Row],[Product]],Products!$A$2:$A$8,Products!$C$2:$C$8),Sales_Pipeline[[#This Row],[Deal_Stage]]="Lost",_xlfn.XLOOKUP(Sales_Pipeline[[#This Row],[Product]],Products!$A$2:$A$8,Products!$C$2:$C$8)),"")</f>
        <v/>
      </c>
      <c r="O8679" s="2">
        <v>0</v>
      </c>
    </row>
    <row r="8680" spans="1:15" x14ac:dyDescent="0.3">
      <c r="A8680" t="s">
        <v>8827</v>
      </c>
      <c r="B8680" t="s">
        <v>12</v>
      </c>
      <c r="C8680" t="str">
        <f>_xlfn.XLOOKUP(Sales_Pipeline[[#This Row],[Sales_Agent]],Sales_Teams[Sales_Agent],Sales_Teams[Manager])</f>
        <v>Melvin Marxen</v>
      </c>
      <c r="D8680" t="str">
        <f>_xlfn.XLOOKUP(Sales_Pipeline[[#This Row],[Manager]],Sales_Teams[Manager],Sales_Teams[Regional_Office])</f>
        <v>Central</v>
      </c>
      <c r="E8680" t="s">
        <v>76</v>
      </c>
      <c r="G8680" t="str">
        <f>IFERROR(_xlfn.XLOOKUP(Sales_Pipeline[[#This Row],[Account]],Accounts!$A$2:$A$86,Accounts!$F$2:$F$86),"")</f>
        <v/>
      </c>
      <c r="H8680" t="s">
        <v>8449</v>
      </c>
      <c r="K8680" s="8" t="str">
        <f>IF(Sales_Pipeline[[#This Row],[Close_Date]]="","",TEXT(Sales_Pipeline[[#This Row],[Close_Date]],"ddd"))</f>
        <v/>
      </c>
      <c r="L8680" s="8" t="str">
        <f>IF(Sales_Pipeline[[#This Row],[Close_Date]]="","",TEXT(Sales_Pipeline[[#This Row],[Close_Date]],"mmm"))</f>
        <v/>
      </c>
      <c r="M8680" s="8" t="str">
        <f>IF(Sales_Pipeline[[#This Row],[Close_Date]]="","","Q"&amp;ROUNDUP(MONTH(Sales_Pipeline[[#This Row],[Close_Date]])/3,0))</f>
        <v/>
      </c>
      <c r="N8680" s="2" t="str" cm="1">
        <f t="array" ref="N8680">IFERROR(_xlfn.IFS(Sales_Pipeline[[#This Row],[Deal_Stage]]="Won",_xlfn.XLOOKUP(Sales_Pipeline[[#This Row],[Product]],Products!$A$2:$A$8,Products!$C$2:$C$8),Sales_Pipeline[[#This Row],[Deal_Stage]]="Lost",_xlfn.XLOOKUP(Sales_Pipeline[[#This Row],[Product]],Products!$A$2:$A$8,Products!$C$2:$C$8)),"")</f>
        <v/>
      </c>
      <c r="O8680" s="2">
        <v>0</v>
      </c>
    </row>
    <row r="8681" spans="1:15" x14ac:dyDescent="0.3">
      <c r="A8681" t="s">
        <v>8828</v>
      </c>
      <c r="B8681" t="s">
        <v>12</v>
      </c>
      <c r="C8681" t="str">
        <f>_xlfn.XLOOKUP(Sales_Pipeline[[#This Row],[Sales_Agent]],Sales_Teams[Sales_Agent],Sales_Teams[Manager])</f>
        <v>Melvin Marxen</v>
      </c>
      <c r="D8681" t="str">
        <f>_xlfn.XLOOKUP(Sales_Pipeline[[#This Row],[Manager]],Sales_Teams[Manager],Sales_Teams[Regional_Office])</f>
        <v>Central</v>
      </c>
      <c r="E8681" t="s">
        <v>76</v>
      </c>
      <c r="G8681" t="str">
        <f>IFERROR(_xlfn.XLOOKUP(Sales_Pipeline[[#This Row],[Account]],Accounts!$A$2:$A$86,Accounts!$F$2:$F$86),"")</f>
        <v/>
      </c>
      <c r="H8681" t="s">
        <v>8449</v>
      </c>
      <c r="K8681" s="8" t="str">
        <f>IF(Sales_Pipeline[[#This Row],[Close_Date]]="","",TEXT(Sales_Pipeline[[#This Row],[Close_Date]],"ddd"))</f>
        <v/>
      </c>
      <c r="L8681" s="8" t="str">
        <f>IF(Sales_Pipeline[[#This Row],[Close_Date]]="","",TEXT(Sales_Pipeline[[#This Row],[Close_Date]],"mmm"))</f>
        <v/>
      </c>
      <c r="M8681" s="8" t="str">
        <f>IF(Sales_Pipeline[[#This Row],[Close_Date]]="","","Q"&amp;ROUNDUP(MONTH(Sales_Pipeline[[#This Row],[Close_Date]])/3,0))</f>
        <v/>
      </c>
      <c r="N8681" s="2" t="str" cm="1">
        <f t="array" ref="N8681">IFERROR(_xlfn.IFS(Sales_Pipeline[[#This Row],[Deal_Stage]]="Won",_xlfn.XLOOKUP(Sales_Pipeline[[#This Row],[Product]],Products!$A$2:$A$8,Products!$C$2:$C$8),Sales_Pipeline[[#This Row],[Deal_Stage]]="Lost",_xlfn.XLOOKUP(Sales_Pipeline[[#This Row],[Product]],Products!$A$2:$A$8,Products!$C$2:$C$8)),"")</f>
        <v/>
      </c>
      <c r="O8681" s="2">
        <v>0</v>
      </c>
    </row>
    <row r="8682" spans="1:15" x14ac:dyDescent="0.3">
      <c r="A8682" t="s">
        <v>8829</v>
      </c>
      <c r="B8682" t="s">
        <v>12</v>
      </c>
      <c r="C8682" t="str">
        <f>_xlfn.XLOOKUP(Sales_Pipeline[[#This Row],[Sales_Agent]],Sales_Teams[Sales_Agent],Sales_Teams[Manager])</f>
        <v>Melvin Marxen</v>
      </c>
      <c r="D8682" t="str">
        <f>_xlfn.XLOOKUP(Sales_Pipeline[[#This Row],[Manager]],Sales_Teams[Manager],Sales_Teams[Regional_Office])</f>
        <v>Central</v>
      </c>
      <c r="E8682" t="s">
        <v>76</v>
      </c>
      <c r="G8682" t="str">
        <f>IFERROR(_xlfn.XLOOKUP(Sales_Pipeline[[#This Row],[Account]],Accounts!$A$2:$A$86,Accounts!$F$2:$F$86),"")</f>
        <v/>
      </c>
      <c r="H8682" t="s">
        <v>8449</v>
      </c>
      <c r="K8682" s="8" t="str">
        <f>IF(Sales_Pipeline[[#This Row],[Close_Date]]="","",TEXT(Sales_Pipeline[[#This Row],[Close_Date]],"ddd"))</f>
        <v/>
      </c>
      <c r="L8682" s="8" t="str">
        <f>IF(Sales_Pipeline[[#This Row],[Close_Date]]="","",TEXT(Sales_Pipeline[[#This Row],[Close_Date]],"mmm"))</f>
        <v/>
      </c>
      <c r="M8682" s="8" t="str">
        <f>IF(Sales_Pipeline[[#This Row],[Close_Date]]="","","Q"&amp;ROUNDUP(MONTH(Sales_Pipeline[[#This Row],[Close_Date]])/3,0))</f>
        <v/>
      </c>
      <c r="N8682" s="2" t="str" cm="1">
        <f t="array" ref="N8682">IFERROR(_xlfn.IFS(Sales_Pipeline[[#This Row],[Deal_Stage]]="Won",_xlfn.XLOOKUP(Sales_Pipeline[[#This Row],[Product]],Products!$A$2:$A$8,Products!$C$2:$C$8),Sales_Pipeline[[#This Row],[Deal_Stage]]="Lost",_xlfn.XLOOKUP(Sales_Pipeline[[#This Row],[Product]],Products!$A$2:$A$8,Products!$C$2:$C$8)),"")</f>
        <v/>
      </c>
      <c r="O8682" s="2">
        <v>0</v>
      </c>
    </row>
    <row r="8683" spans="1:15" x14ac:dyDescent="0.3">
      <c r="A8683" t="s">
        <v>8830</v>
      </c>
      <c r="B8683" t="s">
        <v>9</v>
      </c>
      <c r="C8683" t="str">
        <f>_xlfn.XLOOKUP(Sales_Pipeline[[#This Row],[Sales_Agent]],Sales_Teams[Sales_Agent],Sales_Teams[Manager])</f>
        <v>Dustin Brinkmann</v>
      </c>
      <c r="D8683" t="str">
        <f>_xlfn.XLOOKUP(Sales_Pipeline[[#This Row],[Manager]],Sales_Teams[Manager],Sales_Teams[Regional_Office])</f>
        <v>Central</v>
      </c>
      <c r="E8683" t="s">
        <v>63</v>
      </c>
      <c r="F8683" t="s">
        <v>185</v>
      </c>
      <c r="G8683" t="str">
        <f>IFERROR(_xlfn.XLOOKUP(Sales_Pipeline[[#This Row],[Account]],Accounts!$A$2:$A$86,Accounts!$F$2:$F$86),"")</f>
        <v>United States</v>
      </c>
      <c r="H8683" t="s">
        <v>8449</v>
      </c>
      <c r="K8683" s="8" t="str">
        <f>IF(Sales_Pipeline[[#This Row],[Close_Date]]="","",TEXT(Sales_Pipeline[[#This Row],[Close_Date]],"ddd"))</f>
        <v/>
      </c>
      <c r="L8683" s="8" t="str">
        <f>IF(Sales_Pipeline[[#This Row],[Close_Date]]="","",TEXT(Sales_Pipeline[[#This Row],[Close_Date]],"mmm"))</f>
        <v/>
      </c>
      <c r="M8683" s="8" t="str">
        <f>IF(Sales_Pipeline[[#This Row],[Close_Date]]="","","Q"&amp;ROUNDUP(MONTH(Sales_Pipeline[[#This Row],[Close_Date]])/3,0))</f>
        <v/>
      </c>
      <c r="N8683" s="2" t="str" cm="1">
        <f t="array" ref="N8683">IFERROR(_xlfn.IFS(Sales_Pipeline[[#This Row],[Deal_Stage]]="Won",_xlfn.XLOOKUP(Sales_Pipeline[[#This Row],[Product]],Products!$A$2:$A$8,Products!$C$2:$C$8),Sales_Pipeline[[#This Row],[Deal_Stage]]="Lost",_xlfn.XLOOKUP(Sales_Pipeline[[#This Row],[Product]],Products!$A$2:$A$8,Products!$C$2:$C$8)),"")</f>
        <v/>
      </c>
      <c r="O8683" s="2">
        <v>0</v>
      </c>
    </row>
    <row r="8684" spans="1:15" x14ac:dyDescent="0.3">
      <c r="A8684" t="s">
        <v>8831</v>
      </c>
      <c r="B8684" t="s">
        <v>9</v>
      </c>
      <c r="C8684" t="str">
        <f>_xlfn.XLOOKUP(Sales_Pipeline[[#This Row],[Sales_Agent]],Sales_Teams[Sales_Agent],Sales_Teams[Manager])</f>
        <v>Dustin Brinkmann</v>
      </c>
      <c r="D8684" t="str">
        <f>_xlfn.XLOOKUP(Sales_Pipeline[[#This Row],[Manager]],Sales_Teams[Manager],Sales_Teams[Regional_Office])</f>
        <v>Central</v>
      </c>
      <c r="E8684" t="s">
        <v>63</v>
      </c>
      <c r="F8684" t="s">
        <v>134</v>
      </c>
      <c r="G8684" t="str">
        <f>IFERROR(_xlfn.XLOOKUP(Sales_Pipeline[[#This Row],[Account]],Accounts!$A$2:$A$86,Accounts!$F$2:$F$86),"")</f>
        <v>United States</v>
      </c>
      <c r="H8684" t="s">
        <v>8449</v>
      </c>
      <c r="K8684" s="8" t="str">
        <f>IF(Sales_Pipeline[[#This Row],[Close_Date]]="","",TEXT(Sales_Pipeline[[#This Row],[Close_Date]],"ddd"))</f>
        <v/>
      </c>
      <c r="L8684" s="8" t="str">
        <f>IF(Sales_Pipeline[[#This Row],[Close_Date]]="","",TEXT(Sales_Pipeline[[#This Row],[Close_Date]],"mmm"))</f>
        <v/>
      </c>
      <c r="M8684" s="8" t="str">
        <f>IF(Sales_Pipeline[[#This Row],[Close_Date]]="","","Q"&amp;ROUNDUP(MONTH(Sales_Pipeline[[#This Row],[Close_Date]])/3,0))</f>
        <v/>
      </c>
      <c r="N8684" s="2" t="str" cm="1">
        <f t="array" ref="N8684">IFERROR(_xlfn.IFS(Sales_Pipeline[[#This Row],[Deal_Stage]]="Won",_xlfn.XLOOKUP(Sales_Pipeline[[#This Row],[Product]],Products!$A$2:$A$8,Products!$C$2:$C$8),Sales_Pipeline[[#This Row],[Deal_Stage]]="Lost",_xlfn.XLOOKUP(Sales_Pipeline[[#This Row],[Product]],Products!$A$2:$A$8,Products!$C$2:$C$8)),"")</f>
        <v/>
      </c>
      <c r="O8684" s="2">
        <v>0</v>
      </c>
    </row>
    <row r="8685" spans="1:15" x14ac:dyDescent="0.3">
      <c r="A8685" t="s">
        <v>8832</v>
      </c>
      <c r="B8685" t="s">
        <v>9</v>
      </c>
      <c r="C8685" t="str">
        <f>_xlfn.XLOOKUP(Sales_Pipeline[[#This Row],[Sales_Agent]],Sales_Teams[Sales_Agent],Sales_Teams[Manager])</f>
        <v>Dustin Brinkmann</v>
      </c>
      <c r="D8685" t="str">
        <f>_xlfn.XLOOKUP(Sales_Pipeline[[#This Row],[Manager]],Sales_Teams[Manager],Sales_Teams[Regional_Office])</f>
        <v>Central</v>
      </c>
      <c r="E8685" t="s">
        <v>63</v>
      </c>
      <c r="F8685" t="s">
        <v>388</v>
      </c>
      <c r="G8685" t="str">
        <f>IFERROR(_xlfn.XLOOKUP(Sales_Pipeline[[#This Row],[Account]],Accounts!$A$2:$A$86,Accounts!$F$2:$F$86),"")</f>
        <v>China</v>
      </c>
      <c r="H8685" t="s">
        <v>8449</v>
      </c>
      <c r="K8685" s="8" t="str">
        <f>IF(Sales_Pipeline[[#This Row],[Close_Date]]="","",TEXT(Sales_Pipeline[[#This Row],[Close_Date]],"ddd"))</f>
        <v/>
      </c>
      <c r="L8685" s="8" t="str">
        <f>IF(Sales_Pipeline[[#This Row],[Close_Date]]="","",TEXT(Sales_Pipeline[[#This Row],[Close_Date]],"mmm"))</f>
        <v/>
      </c>
      <c r="M8685" s="8" t="str">
        <f>IF(Sales_Pipeline[[#This Row],[Close_Date]]="","","Q"&amp;ROUNDUP(MONTH(Sales_Pipeline[[#This Row],[Close_Date]])/3,0))</f>
        <v/>
      </c>
      <c r="N8685" s="2" t="str" cm="1">
        <f t="array" ref="N8685">IFERROR(_xlfn.IFS(Sales_Pipeline[[#This Row],[Deal_Stage]]="Won",_xlfn.XLOOKUP(Sales_Pipeline[[#This Row],[Product]],Products!$A$2:$A$8,Products!$C$2:$C$8),Sales_Pipeline[[#This Row],[Deal_Stage]]="Lost",_xlfn.XLOOKUP(Sales_Pipeline[[#This Row],[Product]],Products!$A$2:$A$8,Products!$C$2:$C$8)),"")</f>
        <v/>
      </c>
      <c r="O8685" s="2">
        <v>0</v>
      </c>
    </row>
    <row r="8686" spans="1:15" x14ac:dyDescent="0.3">
      <c r="A8686" t="s">
        <v>8833</v>
      </c>
      <c r="B8686" t="s">
        <v>9</v>
      </c>
      <c r="C8686" t="str">
        <f>_xlfn.XLOOKUP(Sales_Pipeline[[#This Row],[Sales_Agent]],Sales_Teams[Sales_Agent],Sales_Teams[Manager])</f>
        <v>Dustin Brinkmann</v>
      </c>
      <c r="D8686" t="str">
        <f>_xlfn.XLOOKUP(Sales_Pipeline[[#This Row],[Manager]],Sales_Teams[Manager],Sales_Teams[Regional_Office])</f>
        <v>Central</v>
      </c>
      <c r="E8686" t="s">
        <v>63</v>
      </c>
      <c r="G8686" t="str">
        <f>IFERROR(_xlfn.XLOOKUP(Sales_Pipeline[[#This Row],[Account]],Accounts!$A$2:$A$86,Accounts!$F$2:$F$86),"")</f>
        <v/>
      </c>
      <c r="H8686" t="s">
        <v>8449</v>
      </c>
      <c r="K8686" s="8" t="str">
        <f>IF(Sales_Pipeline[[#This Row],[Close_Date]]="","",TEXT(Sales_Pipeline[[#This Row],[Close_Date]],"ddd"))</f>
        <v/>
      </c>
      <c r="L8686" s="8" t="str">
        <f>IF(Sales_Pipeline[[#This Row],[Close_Date]]="","",TEXT(Sales_Pipeline[[#This Row],[Close_Date]],"mmm"))</f>
        <v/>
      </c>
      <c r="M8686" s="8" t="str">
        <f>IF(Sales_Pipeline[[#This Row],[Close_Date]]="","","Q"&amp;ROUNDUP(MONTH(Sales_Pipeline[[#This Row],[Close_Date]])/3,0))</f>
        <v/>
      </c>
      <c r="N8686" s="2" t="str" cm="1">
        <f t="array" ref="N8686">IFERROR(_xlfn.IFS(Sales_Pipeline[[#This Row],[Deal_Stage]]="Won",_xlfn.XLOOKUP(Sales_Pipeline[[#This Row],[Product]],Products!$A$2:$A$8,Products!$C$2:$C$8),Sales_Pipeline[[#This Row],[Deal_Stage]]="Lost",_xlfn.XLOOKUP(Sales_Pipeline[[#This Row],[Product]],Products!$A$2:$A$8,Products!$C$2:$C$8)),"")</f>
        <v/>
      </c>
      <c r="O8686" s="2">
        <v>0</v>
      </c>
    </row>
    <row r="8687" spans="1:15" x14ac:dyDescent="0.3">
      <c r="A8687" t="s">
        <v>8834</v>
      </c>
      <c r="B8687" t="s">
        <v>9</v>
      </c>
      <c r="C8687" t="str">
        <f>_xlfn.XLOOKUP(Sales_Pipeline[[#This Row],[Sales_Agent]],Sales_Teams[Sales_Agent],Sales_Teams[Manager])</f>
        <v>Dustin Brinkmann</v>
      </c>
      <c r="D8687" t="str">
        <f>_xlfn.XLOOKUP(Sales_Pipeline[[#This Row],[Manager]],Sales_Teams[Manager],Sales_Teams[Regional_Office])</f>
        <v>Central</v>
      </c>
      <c r="E8687" t="s">
        <v>63</v>
      </c>
      <c r="G8687" t="str">
        <f>IFERROR(_xlfn.XLOOKUP(Sales_Pipeline[[#This Row],[Account]],Accounts!$A$2:$A$86,Accounts!$F$2:$F$86),"")</f>
        <v/>
      </c>
      <c r="H8687" t="s">
        <v>8449</v>
      </c>
      <c r="K8687" s="8" t="str">
        <f>IF(Sales_Pipeline[[#This Row],[Close_Date]]="","",TEXT(Sales_Pipeline[[#This Row],[Close_Date]],"ddd"))</f>
        <v/>
      </c>
      <c r="L8687" s="8" t="str">
        <f>IF(Sales_Pipeline[[#This Row],[Close_Date]]="","",TEXT(Sales_Pipeline[[#This Row],[Close_Date]],"mmm"))</f>
        <v/>
      </c>
      <c r="M8687" s="8" t="str">
        <f>IF(Sales_Pipeline[[#This Row],[Close_Date]]="","","Q"&amp;ROUNDUP(MONTH(Sales_Pipeline[[#This Row],[Close_Date]])/3,0))</f>
        <v/>
      </c>
      <c r="N8687" s="2" t="str" cm="1">
        <f t="array" ref="N8687">IFERROR(_xlfn.IFS(Sales_Pipeline[[#This Row],[Deal_Stage]]="Won",_xlfn.XLOOKUP(Sales_Pipeline[[#This Row],[Product]],Products!$A$2:$A$8,Products!$C$2:$C$8),Sales_Pipeline[[#This Row],[Deal_Stage]]="Lost",_xlfn.XLOOKUP(Sales_Pipeline[[#This Row],[Product]],Products!$A$2:$A$8,Products!$C$2:$C$8)),"")</f>
        <v/>
      </c>
      <c r="O8687" s="2">
        <v>0</v>
      </c>
    </row>
    <row r="8688" spans="1:15" x14ac:dyDescent="0.3">
      <c r="A8688" t="s">
        <v>8835</v>
      </c>
      <c r="B8688" t="s">
        <v>9</v>
      </c>
      <c r="C8688" t="str">
        <f>_xlfn.XLOOKUP(Sales_Pipeline[[#This Row],[Sales_Agent]],Sales_Teams[Sales_Agent],Sales_Teams[Manager])</f>
        <v>Dustin Brinkmann</v>
      </c>
      <c r="D8688" t="str">
        <f>_xlfn.XLOOKUP(Sales_Pipeline[[#This Row],[Manager]],Sales_Teams[Manager],Sales_Teams[Regional_Office])</f>
        <v>Central</v>
      </c>
      <c r="E8688" t="s">
        <v>63</v>
      </c>
      <c r="G8688" t="str">
        <f>IFERROR(_xlfn.XLOOKUP(Sales_Pipeline[[#This Row],[Account]],Accounts!$A$2:$A$86,Accounts!$F$2:$F$86),"")</f>
        <v/>
      </c>
      <c r="H8688" t="s">
        <v>8449</v>
      </c>
      <c r="K8688" s="8" t="str">
        <f>IF(Sales_Pipeline[[#This Row],[Close_Date]]="","",TEXT(Sales_Pipeline[[#This Row],[Close_Date]],"ddd"))</f>
        <v/>
      </c>
      <c r="L8688" s="8" t="str">
        <f>IF(Sales_Pipeline[[#This Row],[Close_Date]]="","",TEXT(Sales_Pipeline[[#This Row],[Close_Date]],"mmm"))</f>
        <v/>
      </c>
      <c r="M8688" s="8" t="str">
        <f>IF(Sales_Pipeline[[#This Row],[Close_Date]]="","","Q"&amp;ROUNDUP(MONTH(Sales_Pipeline[[#This Row],[Close_Date]])/3,0))</f>
        <v/>
      </c>
      <c r="N8688" s="2" t="str" cm="1">
        <f t="array" ref="N8688">IFERROR(_xlfn.IFS(Sales_Pipeline[[#This Row],[Deal_Stage]]="Won",_xlfn.XLOOKUP(Sales_Pipeline[[#This Row],[Product]],Products!$A$2:$A$8,Products!$C$2:$C$8),Sales_Pipeline[[#This Row],[Deal_Stage]]="Lost",_xlfn.XLOOKUP(Sales_Pipeline[[#This Row],[Product]],Products!$A$2:$A$8,Products!$C$2:$C$8)),"")</f>
        <v/>
      </c>
      <c r="O8688" s="2">
        <v>0</v>
      </c>
    </row>
    <row r="8689" spans="1:15" x14ac:dyDescent="0.3">
      <c r="A8689" t="s">
        <v>8836</v>
      </c>
      <c r="B8689" t="s">
        <v>9</v>
      </c>
      <c r="C8689" t="str">
        <f>_xlfn.XLOOKUP(Sales_Pipeline[[#This Row],[Sales_Agent]],Sales_Teams[Sales_Agent],Sales_Teams[Manager])</f>
        <v>Dustin Brinkmann</v>
      </c>
      <c r="D8689" t="str">
        <f>_xlfn.XLOOKUP(Sales_Pipeline[[#This Row],[Manager]],Sales_Teams[Manager],Sales_Teams[Regional_Office])</f>
        <v>Central</v>
      </c>
      <c r="E8689" t="s">
        <v>63</v>
      </c>
      <c r="G8689" t="str">
        <f>IFERROR(_xlfn.XLOOKUP(Sales_Pipeline[[#This Row],[Account]],Accounts!$A$2:$A$86,Accounts!$F$2:$F$86),"")</f>
        <v/>
      </c>
      <c r="H8689" t="s">
        <v>8449</v>
      </c>
      <c r="K8689" s="8" t="str">
        <f>IF(Sales_Pipeline[[#This Row],[Close_Date]]="","",TEXT(Sales_Pipeline[[#This Row],[Close_Date]],"ddd"))</f>
        <v/>
      </c>
      <c r="L8689" s="8" t="str">
        <f>IF(Sales_Pipeline[[#This Row],[Close_Date]]="","",TEXT(Sales_Pipeline[[#This Row],[Close_Date]],"mmm"))</f>
        <v/>
      </c>
      <c r="M8689" s="8" t="str">
        <f>IF(Sales_Pipeline[[#This Row],[Close_Date]]="","","Q"&amp;ROUNDUP(MONTH(Sales_Pipeline[[#This Row],[Close_Date]])/3,0))</f>
        <v/>
      </c>
      <c r="N8689" s="2" t="str" cm="1">
        <f t="array" ref="N8689">IFERROR(_xlfn.IFS(Sales_Pipeline[[#This Row],[Deal_Stage]]="Won",_xlfn.XLOOKUP(Sales_Pipeline[[#This Row],[Product]],Products!$A$2:$A$8,Products!$C$2:$C$8),Sales_Pipeline[[#This Row],[Deal_Stage]]="Lost",_xlfn.XLOOKUP(Sales_Pipeline[[#This Row],[Product]],Products!$A$2:$A$8,Products!$C$2:$C$8)),"")</f>
        <v/>
      </c>
      <c r="O8689" s="2">
        <v>0</v>
      </c>
    </row>
    <row r="8690" spans="1:15" x14ac:dyDescent="0.3">
      <c r="A8690" t="s">
        <v>8837</v>
      </c>
      <c r="B8690" t="s">
        <v>9</v>
      </c>
      <c r="C8690" t="str">
        <f>_xlfn.XLOOKUP(Sales_Pipeline[[#This Row],[Sales_Agent]],Sales_Teams[Sales_Agent],Sales_Teams[Manager])</f>
        <v>Dustin Brinkmann</v>
      </c>
      <c r="D8690" t="str">
        <f>_xlfn.XLOOKUP(Sales_Pipeline[[#This Row],[Manager]],Sales_Teams[Manager],Sales_Teams[Regional_Office])</f>
        <v>Central</v>
      </c>
      <c r="E8690" t="s">
        <v>63</v>
      </c>
      <c r="G8690" t="str">
        <f>IFERROR(_xlfn.XLOOKUP(Sales_Pipeline[[#This Row],[Account]],Accounts!$A$2:$A$86,Accounts!$F$2:$F$86),"")</f>
        <v/>
      </c>
      <c r="H8690" t="s">
        <v>8449</v>
      </c>
      <c r="K8690" s="8" t="str">
        <f>IF(Sales_Pipeline[[#This Row],[Close_Date]]="","",TEXT(Sales_Pipeline[[#This Row],[Close_Date]],"ddd"))</f>
        <v/>
      </c>
      <c r="L8690" s="8" t="str">
        <f>IF(Sales_Pipeline[[#This Row],[Close_Date]]="","",TEXT(Sales_Pipeline[[#This Row],[Close_Date]],"mmm"))</f>
        <v/>
      </c>
      <c r="M8690" s="8" t="str">
        <f>IF(Sales_Pipeline[[#This Row],[Close_Date]]="","","Q"&amp;ROUNDUP(MONTH(Sales_Pipeline[[#This Row],[Close_Date]])/3,0))</f>
        <v/>
      </c>
      <c r="N8690" s="2" t="str" cm="1">
        <f t="array" ref="N8690">IFERROR(_xlfn.IFS(Sales_Pipeline[[#This Row],[Deal_Stage]]="Won",_xlfn.XLOOKUP(Sales_Pipeline[[#This Row],[Product]],Products!$A$2:$A$8,Products!$C$2:$C$8),Sales_Pipeline[[#This Row],[Deal_Stage]]="Lost",_xlfn.XLOOKUP(Sales_Pipeline[[#This Row],[Product]],Products!$A$2:$A$8,Products!$C$2:$C$8)),"")</f>
        <v/>
      </c>
      <c r="O8690" s="2">
        <v>0</v>
      </c>
    </row>
    <row r="8691" spans="1:15" x14ac:dyDescent="0.3">
      <c r="A8691" t="s">
        <v>8838</v>
      </c>
      <c r="B8691" t="s">
        <v>9</v>
      </c>
      <c r="C8691" t="str">
        <f>_xlfn.XLOOKUP(Sales_Pipeline[[#This Row],[Sales_Agent]],Sales_Teams[Sales_Agent],Sales_Teams[Manager])</f>
        <v>Dustin Brinkmann</v>
      </c>
      <c r="D8691" t="str">
        <f>_xlfn.XLOOKUP(Sales_Pipeline[[#This Row],[Manager]],Sales_Teams[Manager],Sales_Teams[Regional_Office])</f>
        <v>Central</v>
      </c>
      <c r="E8691" t="s">
        <v>55</v>
      </c>
      <c r="G8691" t="str">
        <f>IFERROR(_xlfn.XLOOKUP(Sales_Pipeline[[#This Row],[Account]],Accounts!$A$2:$A$86,Accounts!$F$2:$F$86),"")</f>
        <v/>
      </c>
      <c r="H8691" t="s">
        <v>8449</v>
      </c>
      <c r="K8691" s="8" t="str">
        <f>IF(Sales_Pipeline[[#This Row],[Close_Date]]="","",TEXT(Sales_Pipeline[[#This Row],[Close_Date]],"ddd"))</f>
        <v/>
      </c>
      <c r="L8691" s="8" t="str">
        <f>IF(Sales_Pipeline[[#This Row],[Close_Date]]="","",TEXT(Sales_Pipeline[[#This Row],[Close_Date]],"mmm"))</f>
        <v/>
      </c>
      <c r="M8691" s="8" t="str">
        <f>IF(Sales_Pipeline[[#This Row],[Close_Date]]="","","Q"&amp;ROUNDUP(MONTH(Sales_Pipeline[[#This Row],[Close_Date]])/3,0))</f>
        <v/>
      </c>
      <c r="N8691" s="2" t="str" cm="1">
        <f t="array" ref="N8691">IFERROR(_xlfn.IFS(Sales_Pipeline[[#This Row],[Deal_Stage]]="Won",_xlfn.XLOOKUP(Sales_Pipeline[[#This Row],[Product]],Products!$A$2:$A$8,Products!$C$2:$C$8),Sales_Pipeline[[#This Row],[Deal_Stage]]="Lost",_xlfn.XLOOKUP(Sales_Pipeline[[#This Row],[Product]],Products!$A$2:$A$8,Products!$C$2:$C$8)),"")</f>
        <v/>
      </c>
      <c r="O8691" s="2">
        <v>0</v>
      </c>
    </row>
    <row r="8692" spans="1:15" x14ac:dyDescent="0.3">
      <c r="A8692" t="s">
        <v>8839</v>
      </c>
      <c r="B8692" t="s">
        <v>9</v>
      </c>
      <c r="C8692" t="str">
        <f>_xlfn.XLOOKUP(Sales_Pipeline[[#This Row],[Sales_Agent]],Sales_Teams[Sales_Agent],Sales_Teams[Manager])</f>
        <v>Dustin Brinkmann</v>
      </c>
      <c r="D8692" t="str">
        <f>_xlfn.XLOOKUP(Sales_Pipeline[[#This Row],[Manager]],Sales_Teams[Manager],Sales_Teams[Regional_Office])</f>
        <v>Central</v>
      </c>
      <c r="E8692" t="s">
        <v>55</v>
      </c>
      <c r="G8692" t="str">
        <f>IFERROR(_xlfn.XLOOKUP(Sales_Pipeline[[#This Row],[Account]],Accounts!$A$2:$A$86,Accounts!$F$2:$F$86),"")</f>
        <v/>
      </c>
      <c r="H8692" t="s">
        <v>8449</v>
      </c>
      <c r="K8692" s="8" t="str">
        <f>IF(Sales_Pipeline[[#This Row],[Close_Date]]="","",TEXT(Sales_Pipeline[[#This Row],[Close_Date]],"ddd"))</f>
        <v/>
      </c>
      <c r="L8692" s="8" t="str">
        <f>IF(Sales_Pipeline[[#This Row],[Close_Date]]="","",TEXT(Sales_Pipeline[[#This Row],[Close_Date]],"mmm"))</f>
        <v/>
      </c>
      <c r="M8692" s="8" t="str">
        <f>IF(Sales_Pipeline[[#This Row],[Close_Date]]="","","Q"&amp;ROUNDUP(MONTH(Sales_Pipeline[[#This Row],[Close_Date]])/3,0))</f>
        <v/>
      </c>
      <c r="N8692" s="2" t="str" cm="1">
        <f t="array" ref="N8692">IFERROR(_xlfn.IFS(Sales_Pipeline[[#This Row],[Deal_Stage]]="Won",_xlfn.XLOOKUP(Sales_Pipeline[[#This Row],[Product]],Products!$A$2:$A$8,Products!$C$2:$C$8),Sales_Pipeline[[#This Row],[Deal_Stage]]="Lost",_xlfn.XLOOKUP(Sales_Pipeline[[#This Row],[Product]],Products!$A$2:$A$8,Products!$C$2:$C$8)),"")</f>
        <v/>
      </c>
      <c r="O8692" s="2">
        <v>0</v>
      </c>
    </row>
    <row r="8693" spans="1:15" x14ac:dyDescent="0.3">
      <c r="A8693" t="s">
        <v>8840</v>
      </c>
      <c r="B8693" t="s">
        <v>9</v>
      </c>
      <c r="C8693" t="str">
        <f>_xlfn.XLOOKUP(Sales_Pipeline[[#This Row],[Sales_Agent]],Sales_Teams[Sales_Agent],Sales_Teams[Manager])</f>
        <v>Dustin Brinkmann</v>
      </c>
      <c r="D8693" t="str">
        <f>_xlfn.XLOOKUP(Sales_Pipeline[[#This Row],[Manager]],Sales_Teams[Manager],Sales_Teams[Regional_Office])</f>
        <v>Central</v>
      </c>
      <c r="E8693" t="s">
        <v>55</v>
      </c>
      <c r="G8693" t="str">
        <f>IFERROR(_xlfn.XLOOKUP(Sales_Pipeline[[#This Row],[Account]],Accounts!$A$2:$A$86,Accounts!$F$2:$F$86),"")</f>
        <v/>
      </c>
      <c r="H8693" t="s">
        <v>8449</v>
      </c>
      <c r="K8693" s="8" t="str">
        <f>IF(Sales_Pipeline[[#This Row],[Close_Date]]="","",TEXT(Sales_Pipeline[[#This Row],[Close_Date]],"ddd"))</f>
        <v/>
      </c>
      <c r="L8693" s="8" t="str">
        <f>IF(Sales_Pipeline[[#This Row],[Close_Date]]="","",TEXT(Sales_Pipeline[[#This Row],[Close_Date]],"mmm"))</f>
        <v/>
      </c>
      <c r="M8693" s="8" t="str">
        <f>IF(Sales_Pipeline[[#This Row],[Close_Date]]="","","Q"&amp;ROUNDUP(MONTH(Sales_Pipeline[[#This Row],[Close_Date]])/3,0))</f>
        <v/>
      </c>
      <c r="N8693" s="2" t="str" cm="1">
        <f t="array" ref="N8693">IFERROR(_xlfn.IFS(Sales_Pipeline[[#This Row],[Deal_Stage]]="Won",_xlfn.XLOOKUP(Sales_Pipeline[[#This Row],[Product]],Products!$A$2:$A$8,Products!$C$2:$C$8),Sales_Pipeline[[#This Row],[Deal_Stage]]="Lost",_xlfn.XLOOKUP(Sales_Pipeline[[#This Row],[Product]],Products!$A$2:$A$8,Products!$C$2:$C$8)),"")</f>
        <v/>
      </c>
      <c r="O8693" s="2">
        <v>0</v>
      </c>
    </row>
    <row r="8694" spans="1:15" x14ac:dyDescent="0.3">
      <c r="A8694" t="s">
        <v>8841</v>
      </c>
      <c r="B8694" t="s">
        <v>9</v>
      </c>
      <c r="C8694" t="str">
        <f>_xlfn.XLOOKUP(Sales_Pipeline[[#This Row],[Sales_Agent]],Sales_Teams[Sales_Agent],Sales_Teams[Manager])</f>
        <v>Dustin Brinkmann</v>
      </c>
      <c r="D8694" t="str">
        <f>_xlfn.XLOOKUP(Sales_Pipeline[[#This Row],[Manager]],Sales_Teams[Manager],Sales_Teams[Regional_Office])</f>
        <v>Central</v>
      </c>
      <c r="E8694" t="s">
        <v>84</v>
      </c>
      <c r="G8694" t="str">
        <f>IFERROR(_xlfn.XLOOKUP(Sales_Pipeline[[#This Row],[Account]],Accounts!$A$2:$A$86,Accounts!$F$2:$F$86),"")</f>
        <v/>
      </c>
      <c r="H8694" t="s">
        <v>8449</v>
      </c>
      <c r="K8694" s="8" t="str">
        <f>IF(Sales_Pipeline[[#This Row],[Close_Date]]="","",TEXT(Sales_Pipeline[[#This Row],[Close_Date]],"ddd"))</f>
        <v/>
      </c>
      <c r="L8694" s="8" t="str">
        <f>IF(Sales_Pipeline[[#This Row],[Close_Date]]="","",TEXT(Sales_Pipeline[[#This Row],[Close_Date]],"mmm"))</f>
        <v/>
      </c>
      <c r="M8694" s="8" t="str">
        <f>IF(Sales_Pipeline[[#This Row],[Close_Date]]="","","Q"&amp;ROUNDUP(MONTH(Sales_Pipeline[[#This Row],[Close_Date]])/3,0))</f>
        <v/>
      </c>
      <c r="N8694" s="2" t="str" cm="1">
        <f t="array" ref="N8694">IFERROR(_xlfn.IFS(Sales_Pipeline[[#This Row],[Deal_Stage]]="Won",_xlfn.XLOOKUP(Sales_Pipeline[[#This Row],[Product]],Products!$A$2:$A$8,Products!$C$2:$C$8),Sales_Pipeline[[#This Row],[Deal_Stage]]="Lost",_xlfn.XLOOKUP(Sales_Pipeline[[#This Row],[Product]],Products!$A$2:$A$8,Products!$C$2:$C$8)),"")</f>
        <v/>
      </c>
      <c r="O8694" s="2">
        <v>0</v>
      </c>
    </row>
    <row r="8695" spans="1:15" x14ac:dyDescent="0.3">
      <c r="A8695" t="s">
        <v>8842</v>
      </c>
      <c r="B8695" t="s">
        <v>9</v>
      </c>
      <c r="C8695" t="str">
        <f>_xlfn.XLOOKUP(Sales_Pipeline[[#This Row],[Sales_Agent]],Sales_Teams[Sales_Agent],Sales_Teams[Manager])</f>
        <v>Dustin Brinkmann</v>
      </c>
      <c r="D8695" t="str">
        <f>_xlfn.XLOOKUP(Sales_Pipeline[[#This Row],[Manager]],Sales_Teams[Manager],Sales_Teams[Regional_Office])</f>
        <v>Central</v>
      </c>
      <c r="E8695" t="s">
        <v>61</v>
      </c>
      <c r="F8695" t="s">
        <v>293</v>
      </c>
      <c r="G8695" t="str">
        <f>IFERROR(_xlfn.XLOOKUP(Sales_Pipeline[[#This Row],[Account]],Accounts!$A$2:$A$86,Accounts!$F$2:$F$86),"")</f>
        <v>United States</v>
      </c>
      <c r="H8695" t="s">
        <v>8449</v>
      </c>
      <c r="K8695" s="8" t="str">
        <f>IF(Sales_Pipeline[[#This Row],[Close_Date]]="","",TEXT(Sales_Pipeline[[#This Row],[Close_Date]],"ddd"))</f>
        <v/>
      </c>
      <c r="L8695" s="8" t="str">
        <f>IF(Sales_Pipeline[[#This Row],[Close_Date]]="","",TEXT(Sales_Pipeline[[#This Row],[Close_Date]],"mmm"))</f>
        <v/>
      </c>
      <c r="M8695" s="8" t="str">
        <f>IF(Sales_Pipeline[[#This Row],[Close_Date]]="","","Q"&amp;ROUNDUP(MONTH(Sales_Pipeline[[#This Row],[Close_Date]])/3,0))</f>
        <v/>
      </c>
      <c r="N8695" s="2" t="str" cm="1">
        <f t="array" ref="N8695">IFERROR(_xlfn.IFS(Sales_Pipeline[[#This Row],[Deal_Stage]]="Won",_xlfn.XLOOKUP(Sales_Pipeline[[#This Row],[Product]],Products!$A$2:$A$8,Products!$C$2:$C$8),Sales_Pipeline[[#This Row],[Deal_Stage]]="Lost",_xlfn.XLOOKUP(Sales_Pipeline[[#This Row],[Product]],Products!$A$2:$A$8,Products!$C$2:$C$8)),"")</f>
        <v/>
      </c>
      <c r="O8695" s="2">
        <v>0</v>
      </c>
    </row>
    <row r="8696" spans="1:15" x14ac:dyDescent="0.3">
      <c r="A8696" t="s">
        <v>8843</v>
      </c>
      <c r="B8696" t="s">
        <v>9</v>
      </c>
      <c r="C8696" t="str">
        <f>_xlfn.XLOOKUP(Sales_Pipeline[[#This Row],[Sales_Agent]],Sales_Teams[Sales_Agent],Sales_Teams[Manager])</f>
        <v>Dustin Brinkmann</v>
      </c>
      <c r="D8696" t="str">
        <f>_xlfn.XLOOKUP(Sales_Pipeline[[#This Row],[Manager]],Sales_Teams[Manager],Sales_Teams[Regional_Office])</f>
        <v>Central</v>
      </c>
      <c r="E8696" t="s">
        <v>61</v>
      </c>
      <c r="G8696" t="str">
        <f>IFERROR(_xlfn.XLOOKUP(Sales_Pipeline[[#This Row],[Account]],Accounts!$A$2:$A$86,Accounts!$F$2:$F$86),"")</f>
        <v/>
      </c>
      <c r="H8696" t="s">
        <v>8449</v>
      </c>
      <c r="K8696" s="8" t="str">
        <f>IF(Sales_Pipeline[[#This Row],[Close_Date]]="","",TEXT(Sales_Pipeline[[#This Row],[Close_Date]],"ddd"))</f>
        <v/>
      </c>
      <c r="L8696" s="8" t="str">
        <f>IF(Sales_Pipeline[[#This Row],[Close_Date]]="","",TEXT(Sales_Pipeline[[#This Row],[Close_Date]],"mmm"))</f>
        <v/>
      </c>
      <c r="M8696" s="8" t="str">
        <f>IF(Sales_Pipeline[[#This Row],[Close_Date]]="","","Q"&amp;ROUNDUP(MONTH(Sales_Pipeline[[#This Row],[Close_Date]])/3,0))</f>
        <v/>
      </c>
      <c r="N8696" s="2" t="str" cm="1">
        <f t="array" ref="N8696">IFERROR(_xlfn.IFS(Sales_Pipeline[[#This Row],[Deal_Stage]]="Won",_xlfn.XLOOKUP(Sales_Pipeline[[#This Row],[Product]],Products!$A$2:$A$8,Products!$C$2:$C$8),Sales_Pipeline[[#This Row],[Deal_Stage]]="Lost",_xlfn.XLOOKUP(Sales_Pipeline[[#This Row],[Product]],Products!$A$2:$A$8,Products!$C$2:$C$8)),"")</f>
        <v/>
      </c>
      <c r="O8696" s="2">
        <v>0</v>
      </c>
    </row>
    <row r="8697" spans="1:15" x14ac:dyDescent="0.3">
      <c r="A8697" t="s">
        <v>8844</v>
      </c>
      <c r="B8697" t="s">
        <v>9</v>
      </c>
      <c r="C8697" t="str">
        <f>_xlfn.XLOOKUP(Sales_Pipeline[[#This Row],[Sales_Agent]],Sales_Teams[Sales_Agent],Sales_Teams[Manager])</f>
        <v>Dustin Brinkmann</v>
      </c>
      <c r="D8697" t="str">
        <f>_xlfn.XLOOKUP(Sales_Pipeline[[#This Row],[Manager]],Sales_Teams[Manager],Sales_Teams[Regional_Office])</f>
        <v>Central</v>
      </c>
      <c r="E8697" t="s">
        <v>61</v>
      </c>
      <c r="G8697" t="str">
        <f>IFERROR(_xlfn.XLOOKUP(Sales_Pipeline[[#This Row],[Account]],Accounts!$A$2:$A$86,Accounts!$F$2:$F$86),"")</f>
        <v/>
      </c>
      <c r="H8697" t="s">
        <v>8449</v>
      </c>
      <c r="K8697" s="8" t="str">
        <f>IF(Sales_Pipeline[[#This Row],[Close_Date]]="","",TEXT(Sales_Pipeline[[#This Row],[Close_Date]],"ddd"))</f>
        <v/>
      </c>
      <c r="L8697" s="8" t="str">
        <f>IF(Sales_Pipeline[[#This Row],[Close_Date]]="","",TEXT(Sales_Pipeline[[#This Row],[Close_Date]],"mmm"))</f>
        <v/>
      </c>
      <c r="M8697" s="8" t="str">
        <f>IF(Sales_Pipeline[[#This Row],[Close_Date]]="","","Q"&amp;ROUNDUP(MONTH(Sales_Pipeline[[#This Row],[Close_Date]])/3,0))</f>
        <v/>
      </c>
      <c r="N8697" s="2" t="str" cm="1">
        <f t="array" ref="N8697">IFERROR(_xlfn.IFS(Sales_Pipeline[[#This Row],[Deal_Stage]]="Won",_xlfn.XLOOKUP(Sales_Pipeline[[#This Row],[Product]],Products!$A$2:$A$8,Products!$C$2:$C$8),Sales_Pipeline[[#This Row],[Deal_Stage]]="Lost",_xlfn.XLOOKUP(Sales_Pipeline[[#This Row],[Product]],Products!$A$2:$A$8,Products!$C$2:$C$8)),"")</f>
        <v/>
      </c>
      <c r="O8697" s="2">
        <v>0</v>
      </c>
    </row>
    <row r="8698" spans="1:15" x14ac:dyDescent="0.3">
      <c r="A8698" t="s">
        <v>8845</v>
      </c>
      <c r="B8698" t="s">
        <v>9</v>
      </c>
      <c r="C8698" t="str">
        <f>_xlfn.XLOOKUP(Sales_Pipeline[[#This Row],[Sales_Agent]],Sales_Teams[Sales_Agent],Sales_Teams[Manager])</f>
        <v>Dustin Brinkmann</v>
      </c>
      <c r="D8698" t="str">
        <f>_xlfn.XLOOKUP(Sales_Pipeline[[#This Row],[Manager]],Sales_Teams[Manager],Sales_Teams[Regional_Office])</f>
        <v>Central</v>
      </c>
      <c r="E8698" t="s">
        <v>61</v>
      </c>
      <c r="G8698" t="str">
        <f>IFERROR(_xlfn.XLOOKUP(Sales_Pipeline[[#This Row],[Account]],Accounts!$A$2:$A$86,Accounts!$F$2:$F$86),"")</f>
        <v/>
      </c>
      <c r="H8698" t="s">
        <v>8449</v>
      </c>
      <c r="K8698" s="8" t="str">
        <f>IF(Sales_Pipeline[[#This Row],[Close_Date]]="","",TEXT(Sales_Pipeline[[#This Row],[Close_Date]],"ddd"))</f>
        <v/>
      </c>
      <c r="L8698" s="8" t="str">
        <f>IF(Sales_Pipeline[[#This Row],[Close_Date]]="","",TEXT(Sales_Pipeline[[#This Row],[Close_Date]],"mmm"))</f>
        <v/>
      </c>
      <c r="M8698" s="8" t="str">
        <f>IF(Sales_Pipeline[[#This Row],[Close_Date]]="","","Q"&amp;ROUNDUP(MONTH(Sales_Pipeline[[#This Row],[Close_Date]])/3,0))</f>
        <v/>
      </c>
      <c r="N8698" s="2" t="str" cm="1">
        <f t="array" ref="N8698">IFERROR(_xlfn.IFS(Sales_Pipeline[[#This Row],[Deal_Stage]]="Won",_xlfn.XLOOKUP(Sales_Pipeline[[#This Row],[Product]],Products!$A$2:$A$8,Products!$C$2:$C$8),Sales_Pipeline[[#This Row],[Deal_Stage]]="Lost",_xlfn.XLOOKUP(Sales_Pipeline[[#This Row],[Product]],Products!$A$2:$A$8,Products!$C$2:$C$8)),"")</f>
        <v/>
      </c>
      <c r="O8698" s="2">
        <v>0</v>
      </c>
    </row>
    <row r="8699" spans="1:15" x14ac:dyDescent="0.3">
      <c r="A8699" t="s">
        <v>8846</v>
      </c>
      <c r="B8699" t="s">
        <v>9</v>
      </c>
      <c r="C8699" t="str">
        <f>_xlfn.XLOOKUP(Sales_Pipeline[[#This Row],[Sales_Agent]],Sales_Teams[Sales_Agent],Sales_Teams[Manager])</f>
        <v>Dustin Brinkmann</v>
      </c>
      <c r="D8699" t="str">
        <f>_xlfn.XLOOKUP(Sales_Pipeline[[#This Row],[Manager]],Sales_Teams[Manager],Sales_Teams[Regional_Office])</f>
        <v>Central</v>
      </c>
      <c r="E8699" t="s">
        <v>61</v>
      </c>
      <c r="G8699" t="str">
        <f>IFERROR(_xlfn.XLOOKUP(Sales_Pipeline[[#This Row],[Account]],Accounts!$A$2:$A$86,Accounts!$F$2:$F$86),"")</f>
        <v/>
      </c>
      <c r="H8699" t="s">
        <v>8449</v>
      </c>
      <c r="K8699" s="8" t="str">
        <f>IF(Sales_Pipeline[[#This Row],[Close_Date]]="","",TEXT(Sales_Pipeline[[#This Row],[Close_Date]],"ddd"))</f>
        <v/>
      </c>
      <c r="L8699" s="8" t="str">
        <f>IF(Sales_Pipeline[[#This Row],[Close_Date]]="","",TEXT(Sales_Pipeline[[#This Row],[Close_Date]],"mmm"))</f>
        <v/>
      </c>
      <c r="M8699" s="8" t="str">
        <f>IF(Sales_Pipeline[[#This Row],[Close_Date]]="","","Q"&amp;ROUNDUP(MONTH(Sales_Pipeline[[#This Row],[Close_Date]])/3,0))</f>
        <v/>
      </c>
      <c r="N8699" s="2" t="str" cm="1">
        <f t="array" ref="N8699">IFERROR(_xlfn.IFS(Sales_Pipeline[[#This Row],[Deal_Stage]]="Won",_xlfn.XLOOKUP(Sales_Pipeline[[#This Row],[Product]],Products!$A$2:$A$8,Products!$C$2:$C$8),Sales_Pipeline[[#This Row],[Deal_Stage]]="Lost",_xlfn.XLOOKUP(Sales_Pipeline[[#This Row],[Product]],Products!$A$2:$A$8,Products!$C$2:$C$8)),"")</f>
        <v/>
      </c>
      <c r="O8699" s="2">
        <v>0</v>
      </c>
    </row>
    <row r="8700" spans="1:15" x14ac:dyDescent="0.3">
      <c r="A8700" t="s">
        <v>8847</v>
      </c>
      <c r="B8700" t="s">
        <v>9</v>
      </c>
      <c r="C8700" t="str">
        <f>_xlfn.XLOOKUP(Sales_Pipeline[[#This Row],[Sales_Agent]],Sales_Teams[Sales_Agent],Sales_Teams[Manager])</f>
        <v>Dustin Brinkmann</v>
      </c>
      <c r="D8700" t="str">
        <f>_xlfn.XLOOKUP(Sales_Pipeline[[#This Row],[Manager]],Sales_Teams[Manager],Sales_Teams[Regional_Office])</f>
        <v>Central</v>
      </c>
      <c r="E8700" t="s">
        <v>61</v>
      </c>
      <c r="G8700" t="str">
        <f>IFERROR(_xlfn.XLOOKUP(Sales_Pipeline[[#This Row],[Account]],Accounts!$A$2:$A$86,Accounts!$F$2:$F$86),"")</f>
        <v/>
      </c>
      <c r="H8700" t="s">
        <v>8449</v>
      </c>
      <c r="K8700" s="8" t="str">
        <f>IF(Sales_Pipeline[[#This Row],[Close_Date]]="","",TEXT(Sales_Pipeline[[#This Row],[Close_Date]],"ddd"))</f>
        <v/>
      </c>
      <c r="L8700" s="8" t="str">
        <f>IF(Sales_Pipeline[[#This Row],[Close_Date]]="","",TEXT(Sales_Pipeline[[#This Row],[Close_Date]],"mmm"))</f>
        <v/>
      </c>
      <c r="M8700" s="8" t="str">
        <f>IF(Sales_Pipeline[[#This Row],[Close_Date]]="","","Q"&amp;ROUNDUP(MONTH(Sales_Pipeline[[#This Row],[Close_Date]])/3,0))</f>
        <v/>
      </c>
      <c r="N8700" s="2" t="str" cm="1">
        <f t="array" ref="N8700">IFERROR(_xlfn.IFS(Sales_Pipeline[[#This Row],[Deal_Stage]]="Won",_xlfn.XLOOKUP(Sales_Pipeline[[#This Row],[Product]],Products!$A$2:$A$8,Products!$C$2:$C$8),Sales_Pipeline[[#This Row],[Deal_Stage]]="Lost",_xlfn.XLOOKUP(Sales_Pipeline[[#This Row],[Product]],Products!$A$2:$A$8,Products!$C$2:$C$8)),"")</f>
        <v/>
      </c>
      <c r="O8700" s="2">
        <v>0</v>
      </c>
    </row>
    <row r="8701" spans="1:15" x14ac:dyDescent="0.3">
      <c r="A8701" t="s">
        <v>8848</v>
      </c>
      <c r="B8701" t="s">
        <v>9</v>
      </c>
      <c r="C8701" t="str">
        <f>_xlfn.XLOOKUP(Sales_Pipeline[[#This Row],[Sales_Agent]],Sales_Teams[Sales_Agent],Sales_Teams[Manager])</f>
        <v>Dustin Brinkmann</v>
      </c>
      <c r="D8701" t="str">
        <f>_xlfn.XLOOKUP(Sales_Pipeline[[#This Row],[Manager]],Sales_Teams[Manager],Sales_Teams[Regional_Office])</f>
        <v>Central</v>
      </c>
      <c r="E8701" t="s">
        <v>76</v>
      </c>
      <c r="F8701" t="s">
        <v>191</v>
      </c>
      <c r="G8701" t="str">
        <f>IFERROR(_xlfn.XLOOKUP(Sales_Pipeline[[#This Row],[Account]],Accounts!$A$2:$A$86,Accounts!$F$2:$F$86),"")</f>
        <v>United States</v>
      </c>
      <c r="H8701" t="s">
        <v>8449</v>
      </c>
      <c r="K8701" s="8" t="str">
        <f>IF(Sales_Pipeline[[#This Row],[Close_Date]]="","",TEXT(Sales_Pipeline[[#This Row],[Close_Date]],"ddd"))</f>
        <v/>
      </c>
      <c r="L8701" s="8" t="str">
        <f>IF(Sales_Pipeline[[#This Row],[Close_Date]]="","",TEXT(Sales_Pipeline[[#This Row],[Close_Date]],"mmm"))</f>
        <v/>
      </c>
      <c r="M8701" s="8" t="str">
        <f>IF(Sales_Pipeline[[#This Row],[Close_Date]]="","","Q"&amp;ROUNDUP(MONTH(Sales_Pipeline[[#This Row],[Close_Date]])/3,0))</f>
        <v/>
      </c>
      <c r="N8701" s="2" t="str" cm="1">
        <f t="array" ref="N8701">IFERROR(_xlfn.IFS(Sales_Pipeline[[#This Row],[Deal_Stage]]="Won",_xlfn.XLOOKUP(Sales_Pipeline[[#This Row],[Product]],Products!$A$2:$A$8,Products!$C$2:$C$8),Sales_Pipeline[[#This Row],[Deal_Stage]]="Lost",_xlfn.XLOOKUP(Sales_Pipeline[[#This Row],[Product]],Products!$A$2:$A$8,Products!$C$2:$C$8)),"")</f>
        <v/>
      </c>
      <c r="O8701" s="2">
        <v>0</v>
      </c>
    </row>
    <row r="8702" spans="1:15" x14ac:dyDescent="0.3">
      <c r="A8702" t="s">
        <v>8849</v>
      </c>
      <c r="B8702" t="s">
        <v>9</v>
      </c>
      <c r="C8702" t="str">
        <f>_xlfn.XLOOKUP(Sales_Pipeline[[#This Row],[Sales_Agent]],Sales_Teams[Sales_Agent],Sales_Teams[Manager])</f>
        <v>Dustin Brinkmann</v>
      </c>
      <c r="D8702" t="str">
        <f>_xlfn.XLOOKUP(Sales_Pipeline[[#This Row],[Manager]],Sales_Teams[Manager],Sales_Teams[Regional_Office])</f>
        <v>Central</v>
      </c>
      <c r="E8702" t="s">
        <v>76</v>
      </c>
      <c r="F8702" t="s">
        <v>225</v>
      </c>
      <c r="G8702" t="str">
        <f>IFERROR(_xlfn.XLOOKUP(Sales_Pipeline[[#This Row],[Account]],Accounts!$A$2:$A$86,Accounts!$F$2:$F$86),"")</f>
        <v>United States</v>
      </c>
      <c r="H8702" t="s">
        <v>8449</v>
      </c>
      <c r="K8702" s="8" t="str">
        <f>IF(Sales_Pipeline[[#This Row],[Close_Date]]="","",TEXT(Sales_Pipeline[[#This Row],[Close_Date]],"ddd"))</f>
        <v/>
      </c>
      <c r="L8702" s="8" t="str">
        <f>IF(Sales_Pipeline[[#This Row],[Close_Date]]="","",TEXT(Sales_Pipeline[[#This Row],[Close_Date]],"mmm"))</f>
        <v/>
      </c>
      <c r="M8702" s="8" t="str">
        <f>IF(Sales_Pipeline[[#This Row],[Close_Date]]="","","Q"&amp;ROUNDUP(MONTH(Sales_Pipeline[[#This Row],[Close_Date]])/3,0))</f>
        <v/>
      </c>
      <c r="N8702" s="2" t="str" cm="1">
        <f t="array" ref="N8702">IFERROR(_xlfn.IFS(Sales_Pipeline[[#This Row],[Deal_Stage]]="Won",_xlfn.XLOOKUP(Sales_Pipeline[[#This Row],[Product]],Products!$A$2:$A$8,Products!$C$2:$C$8),Sales_Pipeline[[#This Row],[Deal_Stage]]="Lost",_xlfn.XLOOKUP(Sales_Pipeline[[#This Row],[Product]],Products!$A$2:$A$8,Products!$C$2:$C$8)),"")</f>
        <v/>
      </c>
      <c r="O8702" s="2">
        <v>0</v>
      </c>
    </row>
    <row r="8703" spans="1:15" x14ac:dyDescent="0.3">
      <c r="A8703" t="s">
        <v>8850</v>
      </c>
      <c r="B8703" t="s">
        <v>9</v>
      </c>
      <c r="C8703" t="str">
        <f>_xlfn.XLOOKUP(Sales_Pipeline[[#This Row],[Sales_Agent]],Sales_Teams[Sales_Agent],Sales_Teams[Manager])</f>
        <v>Dustin Brinkmann</v>
      </c>
      <c r="D8703" t="str">
        <f>_xlfn.XLOOKUP(Sales_Pipeline[[#This Row],[Manager]],Sales_Teams[Manager],Sales_Teams[Regional_Office])</f>
        <v>Central</v>
      </c>
      <c r="E8703" t="s">
        <v>76</v>
      </c>
      <c r="F8703" t="s">
        <v>155</v>
      </c>
      <c r="G8703" t="str">
        <f>IFERROR(_xlfn.XLOOKUP(Sales_Pipeline[[#This Row],[Account]],Accounts!$A$2:$A$86,Accounts!$F$2:$F$86),"")</f>
        <v>United States</v>
      </c>
      <c r="H8703" t="s">
        <v>8449</v>
      </c>
      <c r="K8703" s="8" t="str">
        <f>IF(Sales_Pipeline[[#This Row],[Close_Date]]="","",TEXT(Sales_Pipeline[[#This Row],[Close_Date]],"ddd"))</f>
        <v/>
      </c>
      <c r="L8703" s="8" t="str">
        <f>IF(Sales_Pipeline[[#This Row],[Close_Date]]="","",TEXT(Sales_Pipeline[[#This Row],[Close_Date]],"mmm"))</f>
        <v/>
      </c>
      <c r="M8703" s="8" t="str">
        <f>IF(Sales_Pipeline[[#This Row],[Close_Date]]="","","Q"&amp;ROUNDUP(MONTH(Sales_Pipeline[[#This Row],[Close_Date]])/3,0))</f>
        <v/>
      </c>
      <c r="N8703" s="2" t="str" cm="1">
        <f t="array" ref="N8703">IFERROR(_xlfn.IFS(Sales_Pipeline[[#This Row],[Deal_Stage]]="Won",_xlfn.XLOOKUP(Sales_Pipeline[[#This Row],[Product]],Products!$A$2:$A$8,Products!$C$2:$C$8),Sales_Pipeline[[#This Row],[Deal_Stage]]="Lost",_xlfn.XLOOKUP(Sales_Pipeline[[#This Row],[Product]],Products!$A$2:$A$8,Products!$C$2:$C$8)),"")</f>
        <v/>
      </c>
      <c r="O8703" s="2">
        <v>0</v>
      </c>
    </row>
    <row r="8704" spans="1:15" x14ac:dyDescent="0.3">
      <c r="A8704" t="s">
        <v>8851</v>
      </c>
      <c r="B8704" t="s">
        <v>9</v>
      </c>
      <c r="C8704" t="str">
        <f>_xlfn.XLOOKUP(Sales_Pipeline[[#This Row],[Sales_Agent]],Sales_Teams[Sales_Agent],Sales_Teams[Manager])</f>
        <v>Dustin Brinkmann</v>
      </c>
      <c r="D8704" t="str">
        <f>_xlfn.XLOOKUP(Sales_Pipeline[[#This Row],[Manager]],Sales_Teams[Manager],Sales_Teams[Regional_Office])</f>
        <v>Central</v>
      </c>
      <c r="E8704" t="s">
        <v>76</v>
      </c>
      <c r="G8704" t="str">
        <f>IFERROR(_xlfn.XLOOKUP(Sales_Pipeline[[#This Row],[Account]],Accounts!$A$2:$A$86,Accounts!$F$2:$F$86),"")</f>
        <v/>
      </c>
      <c r="H8704" t="s">
        <v>8449</v>
      </c>
      <c r="K8704" s="8" t="str">
        <f>IF(Sales_Pipeline[[#This Row],[Close_Date]]="","",TEXT(Sales_Pipeline[[#This Row],[Close_Date]],"ddd"))</f>
        <v/>
      </c>
      <c r="L8704" s="8" t="str">
        <f>IF(Sales_Pipeline[[#This Row],[Close_Date]]="","",TEXT(Sales_Pipeline[[#This Row],[Close_Date]],"mmm"))</f>
        <v/>
      </c>
      <c r="M8704" s="8" t="str">
        <f>IF(Sales_Pipeline[[#This Row],[Close_Date]]="","","Q"&amp;ROUNDUP(MONTH(Sales_Pipeline[[#This Row],[Close_Date]])/3,0))</f>
        <v/>
      </c>
      <c r="N8704" s="2" t="str" cm="1">
        <f t="array" ref="N8704">IFERROR(_xlfn.IFS(Sales_Pipeline[[#This Row],[Deal_Stage]]="Won",_xlfn.XLOOKUP(Sales_Pipeline[[#This Row],[Product]],Products!$A$2:$A$8,Products!$C$2:$C$8),Sales_Pipeline[[#This Row],[Deal_Stage]]="Lost",_xlfn.XLOOKUP(Sales_Pipeline[[#This Row],[Product]],Products!$A$2:$A$8,Products!$C$2:$C$8)),"")</f>
        <v/>
      </c>
      <c r="O8704" s="2">
        <v>0</v>
      </c>
    </row>
    <row r="8705" spans="1:15" x14ac:dyDescent="0.3">
      <c r="A8705" t="s">
        <v>8852</v>
      </c>
      <c r="B8705" t="s">
        <v>9</v>
      </c>
      <c r="C8705" t="str">
        <f>_xlfn.XLOOKUP(Sales_Pipeline[[#This Row],[Sales_Agent]],Sales_Teams[Sales_Agent],Sales_Teams[Manager])</f>
        <v>Dustin Brinkmann</v>
      </c>
      <c r="D8705" t="str">
        <f>_xlfn.XLOOKUP(Sales_Pipeline[[#This Row],[Manager]],Sales_Teams[Manager],Sales_Teams[Regional_Office])</f>
        <v>Central</v>
      </c>
      <c r="E8705" t="s">
        <v>76</v>
      </c>
      <c r="G8705" t="str">
        <f>IFERROR(_xlfn.XLOOKUP(Sales_Pipeline[[#This Row],[Account]],Accounts!$A$2:$A$86,Accounts!$F$2:$F$86),"")</f>
        <v/>
      </c>
      <c r="H8705" t="s">
        <v>8449</v>
      </c>
      <c r="K8705" s="8" t="str">
        <f>IF(Sales_Pipeline[[#This Row],[Close_Date]]="","",TEXT(Sales_Pipeline[[#This Row],[Close_Date]],"ddd"))</f>
        <v/>
      </c>
      <c r="L8705" s="8" t="str">
        <f>IF(Sales_Pipeline[[#This Row],[Close_Date]]="","",TEXT(Sales_Pipeline[[#This Row],[Close_Date]],"mmm"))</f>
        <v/>
      </c>
      <c r="M8705" s="8" t="str">
        <f>IF(Sales_Pipeline[[#This Row],[Close_Date]]="","","Q"&amp;ROUNDUP(MONTH(Sales_Pipeline[[#This Row],[Close_Date]])/3,0))</f>
        <v/>
      </c>
      <c r="N8705" s="2" t="str" cm="1">
        <f t="array" ref="N8705">IFERROR(_xlfn.IFS(Sales_Pipeline[[#This Row],[Deal_Stage]]="Won",_xlfn.XLOOKUP(Sales_Pipeline[[#This Row],[Product]],Products!$A$2:$A$8,Products!$C$2:$C$8),Sales_Pipeline[[#This Row],[Deal_Stage]]="Lost",_xlfn.XLOOKUP(Sales_Pipeline[[#This Row],[Product]],Products!$A$2:$A$8,Products!$C$2:$C$8)),"")</f>
        <v/>
      </c>
      <c r="O8705" s="2">
        <v>0</v>
      </c>
    </row>
    <row r="8706" spans="1:15" x14ac:dyDescent="0.3">
      <c r="A8706" t="s">
        <v>8853</v>
      </c>
      <c r="B8706" t="s">
        <v>9</v>
      </c>
      <c r="C8706" t="str">
        <f>_xlfn.XLOOKUP(Sales_Pipeline[[#This Row],[Sales_Agent]],Sales_Teams[Sales_Agent],Sales_Teams[Manager])</f>
        <v>Dustin Brinkmann</v>
      </c>
      <c r="D8706" t="str">
        <f>_xlfn.XLOOKUP(Sales_Pipeline[[#This Row],[Manager]],Sales_Teams[Manager],Sales_Teams[Regional_Office])</f>
        <v>Central</v>
      </c>
      <c r="E8706" t="s">
        <v>76</v>
      </c>
      <c r="G8706" t="str">
        <f>IFERROR(_xlfn.XLOOKUP(Sales_Pipeline[[#This Row],[Account]],Accounts!$A$2:$A$86,Accounts!$F$2:$F$86),"")</f>
        <v/>
      </c>
      <c r="H8706" t="s">
        <v>8449</v>
      </c>
      <c r="K8706" s="8" t="str">
        <f>IF(Sales_Pipeline[[#This Row],[Close_Date]]="","",TEXT(Sales_Pipeline[[#This Row],[Close_Date]],"ddd"))</f>
        <v/>
      </c>
      <c r="L8706" s="8" t="str">
        <f>IF(Sales_Pipeline[[#This Row],[Close_Date]]="","",TEXT(Sales_Pipeline[[#This Row],[Close_Date]],"mmm"))</f>
        <v/>
      </c>
      <c r="M8706" s="8" t="str">
        <f>IF(Sales_Pipeline[[#This Row],[Close_Date]]="","","Q"&amp;ROUNDUP(MONTH(Sales_Pipeline[[#This Row],[Close_Date]])/3,0))</f>
        <v/>
      </c>
      <c r="N8706" s="2" t="str" cm="1">
        <f t="array" ref="N8706">IFERROR(_xlfn.IFS(Sales_Pipeline[[#This Row],[Deal_Stage]]="Won",_xlfn.XLOOKUP(Sales_Pipeline[[#This Row],[Product]],Products!$A$2:$A$8,Products!$C$2:$C$8),Sales_Pipeline[[#This Row],[Deal_Stage]]="Lost",_xlfn.XLOOKUP(Sales_Pipeline[[#This Row],[Product]],Products!$A$2:$A$8,Products!$C$2:$C$8)),"")</f>
        <v/>
      </c>
      <c r="O8706" s="2">
        <v>0</v>
      </c>
    </row>
    <row r="8707" spans="1:15" x14ac:dyDescent="0.3">
      <c r="A8707" t="s">
        <v>8854</v>
      </c>
      <c r="B8707" t="s">
        <v>9</v>
      </c>
      <c r="C8707" t="str">
        <f>_xlfn.XLOOKUP(Sales_Pipeline[[#This Row],[Sales_Agent]],Sales_Teams[Sales_Agent],Sales_Teams[Manager])</f>
        <v>Dustin Brinkmann</v>
      </c>
      <c r="D8707" t="str">
        <f>_xlfn.XLOOKUP(Sales_Pipeline[[#This Row],[Manager]],Sales_Teams[Manager],Sales_Teams[Regional_Office])</f>
        <v>Central</v>
      </c>
      <c r="E8707" t="s">
        <v>76</v>
      </c>
      <c r="G8707" t="str">
        <f>IFERROR(_xlfn.XLOOKUP(Sales_Pipeline[[#This Row],[Account]],Accounts!$A$2:$A$86,Accounts!$F$2:$F$86),"")</f>
        <v/>
      </c>
      <c r="H8707" t="s">
        <v>8449</v>
      </c>
      <c r="K8707" s="8" t="str">
        <f>IF(Sales_Pipeline[[#This Row],[Close_Date]]="","",TEXT(Sales_Pipeline[[#This Row],[Close_Date]],"ddd"))</f>
        <v/>
      </c>
      <c r="L8707" s="8" t="str">
        <f>IF(Sales_Pipeline[[#This Row],[Close_Date]]="","",TEXT(Sales_Pipeline[[#This Row],[Close_Date]],"mmm"))</f>
        <v/>
      </c>
      <c r="M8707" s="8" t="str">
        <f>IF(Sales_Pipeline[[#This Row],[Close_Date]]="","","Q"&amp;ROUNDUP(MONTH(Sales_Pipeline[[#This Row],[Close_Date]])/3,0))</f>
        <v/>
      </c>
      <c r="N8707" s="2" t="str" cm="1">
        <f t="array" ref="N8707">IFERROR(_xlfn.IFS(Sales_Pipeline[[#This Row],[Deal_Stage]]="Won",_xlfn.XLOOKUP(Sales_Pipeline[[#This Row],[Product]],Products!$A$2:$A$8,Products!$C$2:$C$8),Sales_Pipeline[[#This Row],[Deal_Stage]]="Lost",_xlfn.XLOOKUP(Sales_Pipeline[[#This Row],[Product]],Products!$A$2:$A$8,Products!$C$2:$C$8)),"")</f>
        <v/>
      </c>
      <c r="O8707" s="2">
        <v>0</v>
      </c>
    </row>
    <row r="8708" spans="1:15" x14ac:dyDescent="0.3">
      <c r="A8708" t="s">
        <v>8855</v>
      </c>
      <c r="B8708" t="s">
        <v>9</v>
      </c>
      <c r="C8708" t="str">
        <f>_xlfn.XLOOKUP(Sales_Pipeline[[#This Row],[Sales_Agent]],Sales_Teams[Sales_Agent],Sales_Teams[Manager])</f>
        <v>Dustin Brinkmann</v>
      </c>
      <c r="D8708" t="str">
        <f>_xlfn.XLOOKUP(Sales_Pipeline[[#This Row],[Manager]],Sales_Teams[Manager],Sales_Teams[Regional_Office])</f>
        <v>Central</v>
      </c>
      <c r="E8708" t="s">
        <v>76</v>
      </c>
      <c r="G8708" t="str">
        <f>IFERROR(_xlfn.XLOOKUP(Sales_Pipeline[[#This Row],[Account]],Accounts!$A$2:$A$86,Accounts!$F$2:$F$86),"")</f>
        <v/>
      </c>
      <c r="H8708" t="s">
        <v>8449</v>
      </c>
      <c r="K8708" s="8" t="str">
        <f>IF(Sales_Pipeline[[#This Row],[Close_Date]]="","",TEXT(Sales_Pipeline[[#This Row],[Close_Date]],"ddd"))</f>
        <v/>
      </c>
      <c r="L8708" s="8" t="str">
        <f>IF(Sales_Pipeline[[#This Row],[Close_Date]]="","",TEXT(Sales_Pipeline[[#This Row],[Close_Date]],"mmm"))</f>
        <v/>
      </c>
      <c r="M8708" s="8" t="str">
        <f>IF(Sales_Pipeline[[#This Row],[Close_Date]]="","","Q"&amp;ROUNDUP(MONTH(Sales_Pipeline[[#This Row],[Close_Date]])/3,0))</f>
        <v/>
      </c>
      <c r="N8708" s="2" t="str" cm="1">
        <f t="array" ref="N8708">IFERROR(_xlfn.IFS(Sales_Pipeline[[#This Row],[Deal_Stage]]="Won",_xlfn.XLOOKUP(Sales_Pipeline[[#This Row],[Product]],Products!$A$2:$A$8,Products!$C$2:$C$8),Sales_Pipeline[[#This Row],[Deal_Stage]]="Lost",_xlfn.XLOOKUP(Sales_Pipeline[[#This Row],[Product]],Products!$A$2:$A$8,Products!$C$2:$C$8)),"")</f>
        <v/>
      </c>
      <c r="O8708" s="2">
        <v>0</v>
      </c>
    </row>
    <row r="8709" spans="1:15" x14ac:dyDescent="0.3">
      <c r="A8709" t="s">
        <v>8856</v>
      </c>
      <c r="B8709" t="s">
        <v>9</v>
      </c>
      <c r="C8709" t="str">
        <f>_xlfn.XLOOKUP(Sales_Pipeline[[#This Row],[Sales_Agent]],Sales_Teams[Sales_Agent],Sales_Teams[Manager])</f>
        <v>Dustin Brinkmann</v>
      </c>
      <c r="D8709" t="str">
        <f>_xlfn.XLOOKUP(Sales_Pipeline[[#This Row],[Manager]],Sales_Teams[Manager],Sales_Teams[Regional_Office])</f>
        <v>Central</v>
      </c>
      <c r="E8709" t="s">
        <v>76</v>
      </c>
      <c r="G8709" t="str">
        <f>IFERROR(_xlfn.XLOOKUP(Sales_Pipeline[[#This Row],[Account]],Accounts!$A$2:$A$86,Accounts!$F$2:$F$86),"")</f>
        <v/>
      </c>
      <c r="H8709" t="s">
        <v>8449</v>
      </c>
      <c r="K8709" s="8" t="str">
        <f>IF(Sales_Pipeline[[#This Row],[Close_Date]]="","",TEXT(Sales_Pipeline[[#This Row],[Close_Date]],"ddd"))</f>
        <v/>
      </c>
      <c r="L8709" s="8" t="str">
        <f>IF(Sales_Pipeline[[#This Row],[Close_Date]]="","",TEXT(Sales_Pipeline[[#This Row],[Close_Date]],"mmm"))</f>
        <v/>
      </c>
      <c r="M8709" s="8" t="str">
        <f>IF(Sales_Pipeline[[#This Row],[Close_Date]]="","","Q"&amp;ROUNDUP(MONTH(Sales_Pipeline[[#This Row],[Close_Date]])/3,0))</f>
        <v/>
      </c>
      <c r="N8709" s="2" t="str" cm="1">
        <f t="array" ref="N8709">IFERROR(_xlfn.IFS(Sales_Pipeline[[#This Row],[Deal_Stage]]="Won",_xlfn.XLOOKUP(Sales_Pipeline[[#This Row],[Product]],Products!$A$2:$A$8,Products!$C$2:$C$8),Sales_Pipeline[[#This Row],[Deal_Stage]]="Lost",_xlfn.XLOOKUP(Sales_Pipeline[[#This Row],[Product]],Products!$A$2:$A$8,Products!$C$2:$C$8)),"")</f>
        <v/>
      </c>
      <c r="O8709" s="2">
        <v>0</v>
      </c>
    </row>
    <row r="8710" spans="1:15" x14ac:dyDescent="0.3">
      <c r="A8710" t="s">
        <v>8857</v>
      </c>
      <c r="B8710" t="s">
        <v>9</v>
      </c>
      <c r="C8710" t="str">
        <f>_xlfn.XLOOKUP(Sales_Pipeline[[#This Row],[Sales_Agent]],Sales_Teams[Sales_Agent],Sales_Teams[Manager])</f>
        <v>Dustin Brinkmann</v>
      </c>
      <c r="D8710" t="str">
        <f>_xlfn.XLOOKUP(Sales_Pipeline[[#This Row],[Manager]],Sales_Teams[Manager],Sales_Teams[Regional_Office])</f>
        <v>Central</v>
      </c>
      <c r="E8710" t="s">
        <v>76</v>
      </c>
      <c r="G8710" t="str">
        <f>IFERROR(_xlfn.XLOOKUP(Sales_Pipeline[[#This Row],[Account]],Accounts!$A$2:$A$86,Accounts!$F$2:$F$86),"")</f>
        <v/>
      </c>
      <c r="H8710" t="s">
        <v>8449</v>
      </c>
      <c r="K8710" s="8" t="str">
        <f>IF(Sales_Pipeline[[#This Row],[Close_Date]]="","",TEXT(Sales_Pipeline[[#This Row],[Close_Date]],"ddd"))</f>
        <v/>
      </c>
      <c r="L8710" s="8" t="str">
        <f>IF(Sales_Pipeline[[#This Row],[Close_Date]]="","",TEXT(Sales_Pipeline[[#This Row],[Close_Date]],"mmm"))</f>
        <v/>
      </c>
      <c r="M8710" s="8" t="str">
        <f>IF(Sales_Pipeline[[#This Row],[Close_Date]]="","","Q"&amp;ROUNDUP(MONTH(Sales_Pipeline[[#This Row],[Close_Date]])/3,0))</f>
        <v/>
      </c>
      <c r="N8710" s="2" t="str" cm="1">
        <f t="array" ref="N8710">IFERROR(_xlfn.IFS(Sales_Pipeline[[#This Row],[Deal_Stage]]="Won",_xlfn.XLOOKUP(Sales_Pipeline[[#This Row],[Product]],Products!$A$2:$A$8,Products!$C$2:$C$8),Sales_Pipeline[[#This Row],[Deal_Stage]]="Lost",_xlfn.XLOOKUP(Sales_Pipeline[[#This Row],[Product]],Products!$A$2:$A$8,Products!$C$2:$C$8)),"")</f>
        <v/>
      </c>
      <c r="O8710" s="2">
        <v>0</v>
      </c>
    </row>
    <row r="8711" spans="1:15" x14ac:dyDescent="0.3">
      <c r="A8711" t="s">
        <v>8858</v>
      </c>
      <c r="B8711" t="s">
        <v>9</v>
      </c>
      <c r="C8711" t="str">
        <f>_xlfn.XLOOKUP(Sales_Pipeline[[#This Row],[Sales_Agent]],Sales_Teams[Sales_Agent],Sales_Teams[Manager])</f>
        <v>Dustin Brinkmann</v>
      </c>
      <c r="D8711" t="str">
        <f>_xlfn.XLOOKUP(Sales_Pipeline[[#This Row],[Manager]],Sales_Teams[Manager],Sales_Teams[Regional_Office])</f>
        <v>Central</v>
      </c>
      <c r="E8711" t="s">
        <v>76</v>
      </c>
      <c r="G8711" t="str">
        <f>IFERROR(_xlfn.XLOOKUP(Sales_Pipeline[[#This Row],[Account]],Accounts!$A$2:$A$86,Accounts!$F$2:$F$86),"")</f>
        <v/>
      </c>
      <c r="H8711" t="s">
        <v>8449</v>
      </c>
      <c r="K8711" s="8" t="str">
        <f>IF(Sales_Pipeline[[#This Row],[Close_Date]]="","",TEXT(Sales_Pipeline[[#This Row],[Close_Date]],"ddd"))</f>
        <v/>
      </c>
      <c r="L8711" s="8" t="str">
        <f>IF(Sales_Pipeline[[#This Row],[Close_Date]]="","",TEXT(Sales_Pipeline[[#This Row],[Close_Date]],"mmm"))</f>
        <v/>
      </c>
      <c r="M8711" s="8" t="str">
        <f>IF(Sales_Pipeline[[#This Row],[Close_Date]]="","","Q"&amp;ROUNDUP(MONTH(Sales_Pipeline[[#This Row],[Close_Date]])/3,0))</f>
        <v/>
      </c>
      <c r="N8711" s="2" t="str" cm="1">
        <f t="array" ref="N8711">IFERROR(_xlfn.IFS(Sales_Pipeline[[#This Row],[Deal_Stage]]="Won",_xlfn.XLOOKUP(Sales_Pipeline[[#This Row],[Product]],Products!$A$2:$A$8,Products!$C$2:$C$8),Sales_Pipeline[[#This Row],[Deal_Stage]]="Lost",_xlfn.XLOOKUP(Sales_Pipeline[[#This Row],[Product]],Products!$A$2:$A$8,Products!$C$2:$C$8)),"")</f>
        <v/>
      </c>
      <c r="O8711" s="2">
        <v>0</v>
      </c>
    </row>
    <row r="8712" spans="1:15" x14ac:dyDescent="0.3">
      <c r="A8712" t="s">
        <v>8859</v>
      </c>
      <c r="B8712" t="s">
        <v>9</v>
      </c>
      <c r="C8712" t="str">
        <f>_xlfn.XLOOKUP(Sales_Pipeline[[#This Row],[Sales_Agent]],Sales_Teams[Sales_Agent],Sales_Teams[Manager])</f>
        <v>Dustin Brinkmann</v>
      </c>
      <c r="D8712" t="str">
        <f>_xlfn.XLOOKUP(Sales_Pipeline[[#This Row],[Manager]],Sales_Teams[Manager],Sales_Teams[Regional_Office])</f>
        <v>Central</v>
      </c>
      <c r="E8712" t="s">
        <v>76</v>
      </c>
      <c r="G8712" t="str">
        <f>IFERROR(_xlfn.XLOOKUP(Sales_Pipeline[[#This Row],[Account]],Accounts!$A$2:$A$86,Accounts!$F$2:$F$86),"")</f>
        <v/>
      </c>
      <c r="H8712" t="s">
        <v>8449</v>
      </c>
      <c r="K8712" s="8" t="str">
        <f>IF(Sales_Pipeline[[#This Row],[Close_Date]]="","",TEXT(Sales_Pipeline[[#This Row],[Close_Date]],"ddd"))</f>
        <v/>
      </c>
      <c r="L8712" s="8" t="str">
        <f>IF(Sales_Pipeline[[#This Row],[Close_Date]]="","",TEXT(Sales_Pipeline[[#This Row],[Close_Date]],"mmm"))</f>
        <v/>
      </c>
      <c r="M8712" s="8" t="str">
        <f>IF(Sales_Pipeline[[#This Row],[Close_Date]]="","","Q"&amp;ROUNDUP(MONTH(Sales_Pipeline[[#This Row],[Close_Date]])/3,0))</f>
        <v/>
      </c>
      <c r="N8712" s="2" t="str" cm="1">
        <f t="array" ref="N8712">IFERROR(_xlfn.IFS(Sales_Pipeline[[#This Row],[Deal_Stage]]="Won",_xlfn.XLOOKUP(Sales_Pipeline[[#This Row],[Product]],Products!$A$2:$A$8,Products!$C$2:$C$8),Sales_Pipeline[[#This Row],[Deal_Stage]]="Lost",_xlfn.XLOOKUP(Sales_Pipeline[[#This Row],[Product]],Products!$A$2:$A$8,Products!$C$2:$C$8)),"")</f>
        <v/>
      </c>
      <c r="O8712" s="2">
        <v>0</v>
      </c>
    </row>
    <row r="8713" spans="1:15" x14ac:dyDescent="0.3">
      <c r="A8713" t="s">
        <v>8860</v>
      </c>
      <c r="B8713" t="s">
        <v>9</v>
      </c>
      <c r="C8713" t="str">
        <f>_xlfn.XLOOKUP(Sales_Pipeline[[#This Row],[Sales_Agent]],Sales_Teams[Sales_Agent],Sales_Teams[Manager])</f>
        <v>Dustin Brinkmann</v>
      </c>
      <c r="D8713" t="str">
        <f>_xlfn.XLOOKUP(Sales_Pipeline[[#This Row],[Manager]],Sales_Teams[Manager],Sales_Teams[Regional_Office])</f>
        <v>Central</v>
      </c>
      <c r="E8713" t="s">
        <v>76</v>
      </c>
      <c r="G8713" t="str">
        <f>IFERROR(_xlfn.XLOOKUP(Sales_Pipeline[[#This Row],[Account]],Accounts!$A$2:$A$86,Accounts!$F$2:$F$86),"")</f>
        <v/>
      </c>
      <c r="H8713" t="s">
        <v>8449</v>
      </c>
      <c r="K8713" s="8" t="str">
        <f>IF(Sales_Pipeline[[#This Row],[Close_Date]]="","",TEXT(Sales_Pipeline[[#This Row],[Close_Date]],"ddd"))</f>
        <v/>
      </c>
      <c r="L8713" s="8" t="str">
        <f>IF(Sales_Pipeline[[#This Row],[Close_Date]]="","",TEXT(Sales_Pipeline[[#This Row],[Close_Date]],"mmm"))</f>
        <v/>
      </c>
      <c r="M8713" s="8" t="str">
        <f>IF(Sales_Pipeline[[#This Row],[Close_Date]]="","","Q"&amp;ROUNDUP(MONTH(Sales_Pipeline[[#This Row],[Close_Date]])/3,0))</f>
        <v/>
      </c>
      <c r="N8713" s="2" t="str" cm="1">
        <f t="array" ref="N8713">IFERROR(_xlfn.IFS(Sales_Pipeline[[#This Row],[Deal_Stage]]="Won",_xlfn.XLOOKUP(Sales_Pipeline[[#This Row],[Product]],Products!$A$2:$A$8,Products!$C$2:$C$8),Sales_Pipeline[[#This Row],[Deal_Stage]]="Lost",_xlfn.XLOOKUP(Sales_Pipeline[[#This Row],[Product]],Products!$A$2:$A$8,Products!$C$2:$C$8)),"")</f>
        <v/>
      </c>
      <c r="O8713" s="2">
        <v>0</v>
      </c>
    </row>
    <row r="8714" spans="1:15" x14ac:dyDescent="0.3">
      <c r="A8714" t="s">
        <v>8861</v>
      </c>
      <c r="B8714" t="s">
        <v>14</v>
      </c>
      <c r="C8714" t="str">
        <f>_xlfn.XLOOKUP(Sales_Pipeline[[#This Row],[Sales_Agent]],Sales_Teams[Sales_Agent],Sales_Teams[Manager])</f>
        <v>Melvin Marxen</v>
      </c>
      <c r="D8714" t="str">
        <f>_xlfn.XLOOKUP(Sales_Pipeline[[#This Row],[Manager]],Sales_Teams[Manager],Sales_Teams[Regional_Office])</f>
        <v>Central</v>
      </c>
      <c r="E8714" t="s">
        <v>63</v>
      </c>
      <c r="F8714" t="s">
        <v>413</v>
      </c>
      <c r="G8714" t="str">
        <f>IFERROR(_xlfn.XLOOKUP(Sales_Pipeline[[#This Row],[Account]],Accounts!$A$2:$A$86,Accounts!$F$2:$F$86),"")</f>
        <v>United States</v>
      </c>
      <c r="H8714" t="s">
        <v>8449</v>
      </c>
      <c r="K8714" s="8" t="str">
        <f>IF(Sales_Pipeline[[#This Row],[Close_Date]]="","",TEXT(Sales_Pipeline[[#This Row],[Close_Date]],"ddd"))</f>
        <v/>
      </c>
      <c r="L8714" s="8" t="str">
        <f>IF(Sales_Pipeline[[#This Row],[Close_Date]]="","",TEXT(Sales_Pipeline[[#This Row],[Close_Date]],"mmm"))</f>
        <v/>
      </c>
      <c r="M8714" s="8" t="str">
        <f>IF(Sales_Pipeline[[#This Row],[Close_Date]]="","","Q"&amp;ROUNDUP(MONTH(Sales_Pipeline[[#This Row],[Close_Date]])/3,0))</f>
        <v/>
      </c>
      <c r="N8714" s="2" t="str" cm="1">
        <f t="array" ref="N8714">IFERROR(_xlfn.IFS(Sales_Pipeline[[#This Row],[Deal_Stage]]="Won",_xlfn.XLOOKUP(Sales_Pipeline[[#This Row],[Product]],Products!$A$2:$A$8,Products!$C$2:$C$8),Sales_Pipeline[[#This Row],[Deal_Stage]]="Lost",_xlfn.XLOOKUP(Sales_Pipeline[[#This Row],[Product]],Products!$A$2:$A$8,Products!$C$2:$C$8)),"")</f>
        <v/>
      </c>
      <c r="O8714" s="2">
        <v>0</v>
      </c>
    </row>
    <row r="8715" spans="1:15" x14ac:dyDescent="0.3">
      <c r="A8715" t="s">
        <v>8862</v>
      </c>
      <c r="B8715" t="s">
        <v>14</v>
      </c>
      <c r="C8715" t="str">
        <f>_xlfn.XLOOKUP(Sales_Pipeline[[#This Row],[Sales_Agent]],Sales_Teams[Sales_Agent],Sales_Teams[Manager])</f>
        <v>Melvin Marxen</v>
      </c>
      <c r="D8715" t="str">
        <f>_xlfn.XLOOKUP(Sales_Pipeline[[#This Row],[Manager]],Sales_Teams[Manager],Sales_Teams[Regional_Office])</f>
        <v>Central</v>
      </c>
      <c r="E8715" t="s">
        <v>63</v>
      </c>
      <c r="F8715" t="s">
        <v>231</v>
      </c>
      <c r="G8715" t="str">
        <f>IFERROR(_xlfn.XLOOKUP(Sales_Pipeline[[#This Row],[Account]],Accounts!$A$2:$A$86,Accounts!$F$2:$F$86),"")</f>
        <v>United States</v>
      </c>
      <c r="H8715" t="s">
        <v>8449</v>
      </c>
      <c r="K8715" s="8" t="str">
        <f>IF(Sales_Pipeline[[#This Row],[Close_Date]]="","",TEXT(Sales_Pipeline[[#This Row],[Close_Date]],"ddd"))</f>
        <v/>
      </c>
      <c r="L8715" s="8" t="str">
        <f>IF(Sales_Pipeline[[#This Row],[Close_Date]]="","",TEXT(Sales_Pipeline[[#This Row],[Close_Date]],"mmm"))</f>
        <v/>
      </c>
      <c r="M8715" s="8" t="str">
        <f>IF(Sales_Pipeline[[#This Row],[Close_Date]]="","","Q"&amp;ROUNDUP(MONTH(Sales_Pipeline[[#This Row],[Close_Date]])/3,0))</f>
        <v/>
      </c>
      <c r="N8715" s="2" t="str" cm="1">
        <f t="array" ref="N8715">IFERROR(_xlfn.IFS(Sales_Pipeline[[#This Row],[Deal_Stage]]="Won",_xlfn.XLOOKUP(Sales_Pipeline[[#This Row],[Product]],Products!$A$2:$A$8,Products!$C$2:$C$8),Sales_Pipeline[[#This Row],[Deal_Stage]]="Lost",_xlfn.XLOOKUP(Sales_Pipeline[[#This Row],[Product]],Products!$A$2:$A$8,Products!$C$2:$C$8)),"")</f>
        <v/>
      </c>
      <c r="O8715" s="2">
        <v>0</v>
      </c>
    </row>
    <row r="8716" spans="1:15" x14ac:dyDescent="0.3">
      <c r="A8716" t="s">
        <v>8863</v>
      </c>
      <c r="B8716" t="s">
        <v>14</v>
      </c>
      <c r="C8716" t="str">
        <f>_xlfn.XLOOKUP(Sales_Pipeline[[#This Row],[Sales_Agent]],Sales_Teams[Sales_Agent],Sales_Teams[Manager])</f>
        <v>Melvin Marxen</v>
      </c>
      <c r="D8716" t="str">
        <f>_xlfn.XLOOKUP(Sales_Pipeline[[#This Row],[Manager]],Sales_Teams[Manager],Sales_Teams[Regional_Office])</f>
        <v>Central</v>
      </c>
      <c r="E8716" t="s">
        <v>63</v>
      </c>
      <c r="G8716" t="str">
        <f>IFERROR(_xlfn.XLOOKUP(Sales_Pipeline[[#This Row],[Account]],Accounts!$A$2:$A$86,Accounts!$F$2:$F$86),"")</f>
        <v/>
      </c>
      <c r="H8716" t="s">
        <v>8449</v>
      </c>
      <c r="K8716" s="8" t="str">
        <f>IF(Sales_Pipeline[[#This Row],[Close_Date]]="","",TEXT(Sales_Pipeline[[#This Row],[Close_Date]],"ddd"))</f>
        <v/>
      </c>
      <c r="L8716" s="8" t="str">
        <f>IF(Sales_Pipeline[[#This Row],[Close_Date]]="","",TEXT(Sales_Pipeline[[#This Row],[Close_Date]],"mmm"))</f>
        <v/>
      </c>
      <c r="M8716" s="8" t="str">
        <f>IF(Sales_Pipeline[[#This Row],[Close_Date]]="","","Q"&amp;ROUNDUP(MONTH(Sales_Pipeline[[#This Row],[Close_Date]])/3,0))</f>
        <v/>
      </c>
      <c r="N8716" s="2" t="str" cm="1">
        <f t="array" ref="N8716">IFERROR(_xlfn.IFS(Sales_Pipeline[[#This Row],[Deal_Stage]]="Won",_xlfn.XLOOKUP(Sales_Pipeline[[#This Row],[Product]],Products!$A$2:$A$8,Products!$C$2:$C$8),Sales_Pipeline[[#This Row],[Deal_Stage]]="Lost",_xlfn.XLOOKUP(Sales_Pipeline[[#This Row],[Product]],Products!$A$2:$A$8,Products!$C$2:$C$8)),"")</f>
        <v/>
      </c>
      <c r="O8716" s="2">
        <v>0</v>
      </c>
    </row>
    <row r="8717" spans="1:15" x14ac:dyDescent="0.3">
      <c r="A8717" t="s">
        <v>8864</v>
      </c>
      <c r="B8717" t="s">
        <v>14</v>
      </c>
      <c r="C8717" t="str">
        <f>_xlfn.XLOOKUP(Sales_Pipeline[[#This Row],[Sales_Agent]],Sales_Teams[Sales_Agent],Sales_Teams[Manager])</f>
        <v>Melvin Marxen</v>
      </c>
      <c r="D8717" t="str">
        <f>_xlfn.XLOOKUP(Sales_Pipeline[[#This Row],[Manager]],Sales_Teams[Manager],Sales_Teams[Regional_Office])</f>
        <v>Central</v>
      </c>
      <c r="E8717" t="s">
        <v>63</v>
      </c>
      <c r="G8717" t="str">
        <f>IFERROR(_xlfn.XLOOKUP(Sales_Pipeline[[#This Row],[Account]],Accounts!$A$2:$A$86,Accounts!$F$2:$F$86),"")</f>
        <v/>
      </c>
      <c r="H8717" t="s">
        <v>8449</v>
      </c>
      <c r="K8717" s="8" t="str">
        <f>IF(Sales_Pipeline[[#This Row],[Close_Date]]="","",TEXT(Sales_Pipeline[[#This Row],[Close_Date]],"ddd"))</f>
        <v/>
      </c>
      <c r="L8717" s="8" t="str">
        <f>IF(Sales_Pipeline[[#This Row],[Close_Date]]="","",TEXT(Sales_Pipeline[[#This Row],[Close_Date]],"mmm"))</f>
        <v/>
      </c>
      <c r="M8717" s="8" t="str">
        <f>IF(Sales_Pipeline[[#This Row],[Close_Date]]="","","Q"&amp;ROUNDUP(MONTH(Sales_Pipeline[[#This Row],[Close_Date]])/3,0))</f>
        <v/>
      </c>
      <c r="N8717" s="2" t="str" cm="1">
        <f t="array" ref="N8717">IFERROR(_xlfn.IFS(Sales_Pipeline[[#This Row],[Deal_Stage]]="Won",_xlfn.XLOOKUP(Sales_Pipeline[[#This Row],[Product]],Products!$A$2:$A$8,Products!$C$2:$C$8),Sales_Pipeline[[#This Row],[Deal_Stage]]="Lost",_xlfn.XLOOKUP(Sales_Pipeline[[#This Row],[Product]],Products!$A$2:$A$8,Products!$C$2:$C$8)),"")</f>
        <v/>
      </c>
      <c r="O8717" s="2">
        <v>0</v>
      </c>
    </row>
    <row r="8718" spans="1:15" x14ac:dyDescent="0.3">
      <c r="A8718" t="s">
        <v>8865</v>
      </c>
      <c r="B8718" t="s">
        <v>14</v>
      </c>
      <c r="C8718" t="str">
        <f>_xlfn.XLOOKUP(Sales_Pipeline[[#This Row],[Sales_Agent]],Sales_Teams[Sales_Agent],Sales_Teams[Manager])</f>
        <v>Melvin Marxen</v>
      </c>
      <c r="D8718" t="str">
        <f>_xlfn.XLOOKUP(Sales_Pipeline[[#This Row],[Manager]],Sales_Teams[Manager],Sales_Teams[Regional_Office])</f>
        <v>Central</v>
      </c>
      <c r="E8718" t="s">
        <v>63</v>
      </c>
      <c r="G8718" t="str">
        <f>IFERROR(_xlfn.XLOOKUP(Sales_Pipeline[[#This Row],[Account]],Accounts!$A$2:$A$86,Accounts!$F$2:$F$86),"")</f>
        <v/>
      </c>
      <c r="H8718" t="s">
        <v>8449</v>
      </c>
      <c r="K8718" s="8" t="str">
        <f>IF(Sales_Pipeline[[#This Row],[Close_Date]]="","",TEXT(Sales_Pipeline[[#This Row],[Close_Date]],"ddd"))</f>
        <v/>
      </c>
      <c r="L8718" s="8" t="str">
        <f>IF(Sales_Pipeline[[#This Row],[Close_Date]]="","",TEXT(Sales_Pipeline[[#This Row],[Close_Date]],"mmm"))</f>
        <v/>
      </c>
      <c r="M8718" s="8" t="str">
        <f>IF(Sales_Pipeline[[#This Row],[Close_Date]]="","","Q"&amp;ROUNDUP(MONTH(Sales_Pipeline[[#This Row],[Close_Date]])/3,0))</f>
        <v/>
      </c>
      <c r="N8718" s="2" t="str" cm="1">
        <f t="array" ref="N8718">IFERROR(_xlfn.IFS(Sales_Pipeline[[#This Row],[Deal_Stage]]="Won",_xlfn.XLOOKUP(Sales_Pipeline[[#This Row],[Product]],Products!$A$2:$A$8,Products!$C$2:$C$8),Sales_Pipeline[[#This Row],[Deal_Stage]]="Lost",_xlfn.XLOOKUP(Sales_Pipeline[[#This Row],[Product]],Products!$A$2:$A$8,Products!$C$2:$C$8)),"")</f>
        <v/>
      </c>
      <c r="O8718" s="2">
        <v>0</v>
      </c>
    </row>
    <row r="8719" spans="1:15" x14ac:dyDescent="0.3">
      <c r="A8719" t="s">
        <v>8866</v>
      </c>
      <c r="B8719" t="s">
        <v>14</v>
      </c>
      <c r="C8719" t="str">
        <f>_xlfn.XLOOKUP(Sales_Pipeline[[#This Row],[Sales_Agent]],Sales_Teams[Sales_Agent],Sales_Teams[Manager])</f>
        <v>Melvin Marxen</v>
      </c>
      <c r="D8719" t="str">
        <f>_xlfn.XLOOKUP(Sales_Pipeline[[#This Row],[Manager]],Sales_Teams[Manager],Sales_Teams[Regional_Office])</f>
        <v>Central</v>
      </c>
      <c r="E8719" t="s">
        <v>63</v>
      </c>
      <c r="G8719" t="str">
        <f>IFERROR(_xlfn.XLOOKUP(Sales_Pipeline[[#This Row],[Account]],Accounts!$A$2:$A$86,Accounts!$F$2:$F$86),"")</f>
        <v/>
      </c>
      <c r="H8719" t="s">
        <v>8449</v>
      </c>
      <c r="K8719" s="8" t="str">
        <f>IF(Sales_Pipeline[[#This Row],[Close_Date]]="","",TEXT(Sales_Pipeline[[#This Row],[Close_Date]],"ddd"))</f>
        <v/>
      </c>
      <c r="L8719" s="8" t="str">
        <f>IF(Sales_Pipeline[[#This Row],[Close_Date]]="","",TEXT(Sales_Pipeline[[#This Row],[Close_Date]],"mmm"))</f>
        <v/>
      </c>
      <c r="M8719" s="8" t="str">
        <f>IF(Sales_Pipeline[[#This Row],[Close_Date]]="","","Q"&amp;ROUNDUP(MONTH(Sales_Pipeline[[#This Row],[Close_Date]])/3,0))</f>
        <v/>
      </c>
      <c r="N8719" s="2" t="str" cm="1">
        <f t="array" ref="N8719">IFERROR(_xlfn.IFS(Sales_Pipeline[[#This Row],[Deal_Stage]]="Won",_xlfn.XLOOKUP(Sales_Pipeline[[#This Row],[Product]],Products!$A$2:$A$8,Products!$C$2:$C$8),Sales_Pipeline[[#This Row],[Deal_Stage]]="Lost",_xlfn.XLOOKUP(Sales_Pipeline[[#This Row],[Product]],Products!$A$2:$A$8,Products!$C$2:$C$8)),"")</f>
        <v/>
      </c>
      <c r="O8719" s="2">
        <v>0</v>
      </c>
    </row>
    <row r="8720" spans="1:15" x14ac:dyDescent="0.3">
      <c r="A8720" t="s">
        <v>8867</v>
      </c>
      <c r="B8720" t="s">
        <v>14</v>
      </c>
      <c r="C8720" t="str">
        <f>_xlfn.XLOOKUP(Sales_Pipeline[[#This Row],[Sales_Agent]],Sales_Teams[Sales_Agent],Sales_Teams[Manager])</f>
        <v>Melvin Marxen</v>
      </c>
      <c r="D8720" t="str">
        <f>_xlfn.XLOOKUP(Sales_Pipeline[[#This Row],[Manager]],Sales_Teams[Manager],Sales_Teams[Regional_Office])</f>
        <v>Central</v>
      </c>
      <c r="E8720" t="s">
        <v>63</v>
      </c>
      <c r="G8720" t="str">
        <f>IFERROR(_xlfn.XLOOKUP(Sales_Pipeline[[#This Row],[Account]],Accounts!$A$2:$A$86,Accounts!$F$2:$F$86),"")</f>
        <v/>
      </c>
      <c r="H8720" t="s">
        <v>8449</v>
      </c>
      <c r="K8720" s="8" t="str">
        <f>IF(Sales_Pipeline[[#This Row],[Close_Date]]="","",TEXT(Sales_Pipeline[[#This Row],[Close_Date]],"ddd"))</f>
        <v/>
      </c>
      <c r="L8720" s="8" t="str">
        <f>IF(Sales_Pipeline[[#This Row],[Close_Date]]="","",TEXT(Sales_Pipeline[[#This Row],[Close_Date]],"mmm"))</f>
        <v/>
      </c>
      <c r="M8720" s="8" t="str">
        <f>IF(Sales_Pipeline[[#This Row],[Close_Date]]="","","Q"&amp;ROUNDUP(MONTH(Sales_Pipeline[[#This Row],[Close_Date]])/3,0))</f>
        <v/>
      </c>
      <c r="N8720" s="2" t="str" cm="1">
        <f t="array" ref="N8720">IFERROR(_xlfn.IFS(Sales_Pipeline[[#This Row],[Deal_Stage]]="Won",_xlfn.XLOOKUP(Sales_Pipeline[[#This Row],[Product]],Products!$A$2:$A$8,Products!$C$2:$C$8),Sales_Pipeline[[#This Row],[Deal_Stage]]="Lost",_xlfn.XLOOKUP(Sales_Pipeline[[#This Row],[Product]],Products!$A$2:$A$8,Products!$C$2:$C$8)),"")</f>
        <v/>
      </c>
      <c r="O8720" s="2">
        <v>0</v>
      </c>
    </row>
    <row r="8721" spans="1:15" x14ac:dyDescent="0.3">
      <c r="A8721" t="s">
        <v>8868</v>
      </c>
      <c r="B8721" t="s">
        <v>14</v>
      </c>
      <c r="C8721" t="str">
        <f>_xlfn.XLOOKUP(Sales_Pipeline[[#This Row],[Sales_Agent]],Sales_Teams[Sales_Agent],Sales_Teams[Manager])</f>
        <v>Melvin Marxen</v>
      </c>
      <c r="D8721" t="str">
        <f>_xlfn.XLOOKUP(Sales_Pipeline[[#This Row],[Manager]],Sales_Teams[Manager],Sales_Teams[Regional_Office])</f>
        <v>Central</v>
      </c>
      <c r="E8721" t="s">
        <v>63</v>
      </c>
      <c r="G8721" t="str">
        <f>IFERROR(_xlfn.XLOOKUP(Sales_Pipeline[[#This Row],[Account]],Accounts!$A$2:$A$86,Accounts!$F$2:$F$86),"")</f>
        <v/>
      </c>
      <c r="H8721" t="s">
        <v>8449</v>
      </c>
      <c r="K8721" s="8" t="str">
        <f>IF(Sales_Pipeline[[#This Row],[Close_Date]]="","",TEXT(Sales_Pipeline[[#This Row],[Close_Date]],"ddd"))</f>
        <v/>
      </c>
      <c r="L8721" s="8" t="str">
        <f>IF(Sales_Pipeline[[#This Row],[Close_Date]]="","",TEXT(Sales_Pipeline[[#This Row],[Close_Date]],"mmm"))</f>
        <v/>
      </c>
      <c r="M8721" s="8" t="str">
        <f>IF(Sales_Pipeline[[#This Row],[Close_Date]]="","","Q"&amp;ROUNDUP(MONTH(Sales_Pipeline[[#This Row],[Close_Date]])/3,0))</f>
        <v/>
      </c>
      <c r="N8721" s="2" t="str" cm="1">
        <f t="array" ref="N8721">IFERROR(_xlfn.IFS(Sales_Pipeline[[#This Row],[Deal_Stage]]="Won",_xlfn.XLOOKUP(Sales_Pipeline[[#This Row],[Product]],Products!$A$2:$A$8,Products!$C$2:$C$8),Sales_Pipeline[[#This Row],[Deal_Stage]]="Lost",_xlfn.XLOOKUP(Sales_Pipeline[[#This Row],[Product]],Products!$A$2:$A$8,Products!$C$2:$C$8)),"")</f>
        <v/>
      </c>
      <c r="O8721" s="2">
        <v>0</v>
      </c>
    </row>
    <row r="8722" spans="1:15" x14ac:dyDescent="0.3">
      <c r="A8722" t="s">
        <v>8869</v>
      </c>
      <c r="B8722" t="s">
        <v>14</v>
      </c>
      <c r="C8722" t="str">
        <f>_xlfn.XLOOKUP(Sales_Pipeline[[#This Row],[Sales_Agent]],Sales_Teams[Sales_Agent],Sales_Teams[Manager])</f>
        <v>Melvin Marxen</v>
      </c>
      <c r="D8722" t="str">
        <f>_xlfn.XLOOKUP(Sales_Pipeline[[#This Row],[Manager]],Sales_Teams[Manager],Sales_Teams[Regional_Office])</f>
        <v>Central</v>
      </c>
      <c r="E8722" t="s">
        <v>63</v>
      </c>
      <c r="G8722" t="str">
        <f>IFERROR(_xlfn.XLOOKUP(Sales_Pipeline[[#This Row],[Account]],Accounts!$A$2:$A$86,Accounts!$F$2:$F$86),"")</f>
        <v/>
      </c>
      <c r="H8722" t="s">
        <v>8449</v>
      </c>
      <c r="K8722" s="8" t="str">
        <f>IF(Sales_Pipeline[[#This Row],[Close_Date]]="","",TEXT(Sales_Pipeline[[#This Row],[Close_Date]],"ddd"))</f>
        <v/>
      </c>
      <c r="L8722" s="8" t="str">
        <f>IF(Sales_Pipeline[[#This Row],[Close_Date]]="","",TEXT(Sales_Pipeline[[#This Row],[Close_Date]],"mmm"))</f>
        <v/>
      </c>
      <c r="M8722" s="8" t="str">
        <f>IF(Sales_Pipeline[[#This Row],[Close_Date]]="","","Q"&amp;ROUNDUP(MONTH(Sales_Pipeline[[#This Row],[Close_Date]])/3,0))</f>
        <v/>
      </c>
      <c r="N8722" s="2" t="str" cm="1">
        <f t="array" ref="N8722">IFERROR(_xlfn.IFS(Sales_Pipeline[[#This Row],[Deal_Stage]]="Won",_xlfn.XLOOKUP(Sales_Pipeline[[#This Row],[Product]],Products!$A$2:$A$8,Products!$C$2:$C$8),Sales_Pipeline[[#This Row],[Deal_Stage]]="Lost",_xlfn.XLOOKUP(Sales_Pipeline[[#This Row],[Product]],Products!$A$2:$A$8,Products!$C$2:$C$8)),"")</f>
        <v/>
      </c>
      <c r="O8722" s="2">
        <v>0</v>
      </c>
    </row>
    <row r="8723" spans="1:15" x14ac:dyDescent="0.3">
      <c r="A8723" t="s">
        <v>8870</v>
      </c>
      <c r="B8723" t="s">
        <v>14</v>
      </c>
      <c r="C8723" t="str">
        <f>_xlfn.XLOOKUP(Sales_Pipeline[[#This Row],[Sales_Agent]],Sales_Teams[Sales_Agent],Sales_Teams[Manager])</f>
        <v>Melvin Marxen</v>
      </c>
      <c r="D8723" t="str">
        <f>_xlfn.XLOOKUP(Sales_Pipeline[[#This Row],[Manager]],Sales_Teams[Manager],Sales_Teams[Regional_Office])</f>
        <v>Central</v>
      </c>
      <c r="E8723" t="s">
        <v>63</v>
      </c>
      <c r="G8723" t="str">
        <f>IFERROR(_xlfn.XLOOKUP(Sales_Pipeline[[#This Row],[Account]],Accounts!$A$2:$A$86,Accounts!$F$2:$F$86),"")</f>
        <v/>
      </c>
      <c r="H8723" t="s">
        <v>8449</v>
      </c>
      <c r="K8723" s="8" t="str">
        <f>IF(Sales_Pipeline[[#This Row],[Close_Date]]="","",TEXT(Sales_Pipeline[[#This Row],[Close_Date]],"ddd"))</f>
        <v/>
      </c>
      <c r="L8723" s="8" t="str">
        <f>IF(Sales_Pipeline[[#This Row],[Close_Date]]="","",TEXT(Sales_Pipeline[[#This Row],[Close_Date]],"mmm"))</f>
        <v/>
      </c>
      <c r="M8723" s="8" t="str">
        <f>IF(Sales_Pipeline[[#This Row],[Close_Date]]="","","Q"&amp;ROUNDUP(MONTH(Sales_Pipeline[[#This Row],[Close_Date]])/3,0))</f>
        <v/>
      </c>
      <c r="N8723" s="2" t="str" cm="1">
        <f t="array" ref="N8723">IFERROR(_xlfn.IFS(Sales_Pipeline[[#This Row],[Deal_Stage]]="Won",_xlfn.XLOOKUP(Sales_Pipeline[[#This Row],[Product]],Products!$A$2:$A$8,Products!$C$2:$C$8),Sales_Pipeline[[#This Row],[Deal_Stage]]="Lost",_xlfn.XLOOKUP(Sales_Pipeline[[#This Row],[Product]],Products!$A$2:$A$8,Products!$C$2:$C$8)),"")</f>
        <v/>
      </c>
      <c r="O8723" s="2">
        <v>0</v>
      </c>
    </row>
    <row r="8724" spans="1:15" x14ac:dyDescent="0.3">
      <c r="A8724" t="s">
        <v>8871</v>
      </c>
      <c r="B8724" t="s">
        <v>14</v>
      </c>
      <c r="C8724" t="str">
        <f>_xlfn.XLOOKUP(Sales_Pipeline[[#This Row],[Sales_Agent]],Sales_Teams[Sales_Agent],Sales_Teams[Manager])</f>
        <v>Melvin Marxen</v>
      </c>
      <c r="D8724" t="str">
        <f>_xlfn.XLOOKUP(Sales_Pipeline[[#This Row],[Manager]],Sales_Teams[Manager],Sales_Teams[Regional_Office])</f>
        <v>Central</v>
      </c>
      <c r="E8724" t="s">
        <v>63</v>
      </c>
      <c r="G8724" t="str">
        <f>IFERROR(_xlfn.XLOOKUP(Sales_Pipeline[[#This Row],[Account]],Accounts!$A$2:$A$86,Accounts!$F$2:$F$86),"")</f>
        <v/>
      </c>
      <c r="H8724" t="s">
        <v>8449</v>
      </c>
      <c r="K8724" s="8" t="str">
        <f>IF(Sales_Pipeline[[#This Row],[Close_Date]]="","",TEXT(Sales_Pipeline[[#This Row],[Close_Date]],"ddd"))</f>
        <v/>
      </c>
      <c r="L8724" s="8" t="str">
        <f>IF(Sales_Pipeline[[#This Row],[Close_Date]]="","",TEXT(Sales_Pipeline[[#This Row],[Close_Date]],"mmm"))</f>
        <v/>
      </c>
      <c r="M8724" s="8" t="str">
        <f>IF(Sales_Pipeline[[#This Row],[Close_Date]]="","","Q"&amp;ROUNDUP(MONTH(Sales_Pipeline[[#This Row],[Close_Date]])/3,0))</f>
        <v/>
      </c>
      <c r="N8724" s="2" t="str" cm="1">
        <f t="array" ref="N8724">IFERROR(_xlfn.IFS(Sales_Pipeline[[#This Row],[Deal_Stage]]="Won",_xlfn.XLOOKUP(Sales_Pipeline[[#This Row],[Product]],Products!$A$2:$A$8,Products!$C$2:$C$8),Sales_Pipeline[[#This Row],[Deal_Stage]]="Lost",_xlfn.XLOOKUP(Sales_Pipeline[[#This Row],[Product]],Products!$A$2:$A$8,Products!$C$2:$C$8)),"")</f>
        <v/>
      </c>
      <c r="O8724" s="2">
        <v>0</v>
      </c>
    </row>
    <row r="8725" spans="1:15" x14ac:dyDescent="0.3">
      <c r="A8725" t="s">
        <v>8872</v>
      </c>
      <c r="B8725" t="s">
        <v>14</v>
      </c>
      <c r="C8725" t="str">
        <f>_xlfn.XLOOKUP(Sales_Pipeline[[#This Row],[Sales_Agent]],Sales_Teams[Sales_Agent],Sales_Teams[Manager])</f>
        <v>Melvin Marxen</v>
      </c>
      <c r="D8725" t="str">
        <f>_xlfn.XLOOKUP(Sales_Pipeline[[#This Row],[Manager]],Sales_Teams[Manager],Sales_Teams[Regional_Office])</f>
        <v>Central</v>
      </c>
      <c r="E8725" t="s">
        <v>55</v>
      </c>
      <c r="F8725" t="s">
        <v>175</v>
      </c>
      <c r="G8725" t="str">
        <f>IFERROR(_xlfn.XLOOKUP(Sales_Pipeline[[#This Row],[Account]],Accounts!$A$2:$A$86,Accounts!$F$2:$F$86),"")</f>
        <v>Brazil</v>
      </c>
      <c r="H8725" t="s">
        <v>8449</v>
      </c>
      <c r="K8725" s="8" t="str">
        <f>IF(Sales_Pipeline[[#This Row],[Close_Date]]="","",TEXT(Sales_Pipeline[[#This Row],[Close_Date]],"ddd"))</f>
        <v/>
      </c>
      <c r="L8725" s="8" t="str">
        <f>IF(Sales_Pipeline[[#This Row],[Close_Date]]="","",TEXT(Sales_Pipeline[[#This Row],[Close_Date]],"mmm"))</f>
        <v/>
      </c>
      <c r="M8725" s="8" t="str">
        <f>IF(Sales_Pipeline[[#This Row],[Close_Date]]="","","Q"&amp;ROUNDUP(MONTH(Sales_Pipeline[[#This Row],[Close_Date]])/3,0))</f>
        <v/>
      </c>
      <c r="N8725" s="2" t="str" cm="1">
        <f t="array" ref="N8725">IFERROR(_xlfn.IFS(Sales_Pipeline[[#This Row],[Deal_Stage]]="Won",_xlfn.XLOOKUP(Sales_Pipeline[[#This Row],[Product]],Products!$A$2:$A$8,Products!$C$2:$C$8),Sales_Pipeline[[#This Row],[Deal_Stage]]="Lost",_xlfn.XLOOKUP(Sales_Pipeline[[#This Row],[Product]],Products!$A$2:$A$8,Products!$C$2:$C$8)),"")</f>
        <v/>
      </c>
      <c r="O8725" s="2">
        <v>0</v>
      </c>
    </row>
    <row r="8726" spans="1:15" x14ac:dyDescent="0.3">
      <c r="A8726" t="s">
        <v>8873</v>
      </c>
      <c r="B8726" t="s">
        <v>14</v>
      </c>
      <c r="C8726" t="str">
        <f>_xlfn.XLOOKUP(Sales_Pipeline[[#This Row],[Sales_Agent]],Sales_Teams[Sales_Agent],Sales_Teams[Manager])</f>
        <v>Melvin Marxen</v>
      </c>
      <c r="D8726" t="str">
        <f>_xlfn.XLOOKUP(Sales_Pipeline[[#This Row],[Manager]],Sales_Teams[Manager],Sales_Teams[Regional_Office])</f>
        <v>Central</v>
      </c>
      <c r="E8726" t="s">
        <v>55</v>
      </c>
      <c r="F8726" t="s">
        <v>507</v>
      </c>
      <c r="G8726" t="str">
        <f>IFERROR(_xlfn.XLOOKUP(Sales_Pipeline[[#This Row],[Account]],Accounts!$A$2:$A$86,Accounts!$F$2:$F$86),"")</f>
        <v>Belgium</v>
      </c>
      <c r="H8726" t="s">
        <v>8449</v>
      </c>
      <c r="K8726" s="8" t="str">
        <f>IF(Sales_Pipeline[[#This Row],[Close_Date]]="","",TEXT(Sales_Pipeline[[#This Row],[Close_Date]],"ddd"))</f>
        <v/>
      </c>
      <c r="L8726" s="8" t="str">
        <f>IF(Sales_Pipeline[[#This Row],[Close_Date]]="","",TEXT(Sales_Pipeline[[#This Row],[Close_Date]],"mmm"))</f>
        <v/>
      </c>
      <c r="M8726" s="8" t="str">
        <f>IF(Sales_Pipeline[[#This Row],[Close_Date]]="","","Q"&amp;ROUNDUP(MONTH(Sales_Pipeline[[#This Row],[Close_Date]])/3,0))</f>
        <v/>
      </c>
      <c r="N8726" s="2" t="str" cm="1">
        <f t="array" ref="N8726">IFERROR(_xlfn.IFS(Sales_Pipeline[[#This Row],[Deal_Stage]]="Won",_xlfn.XLOOKUP(Sales_Pipeline[[#This Row],[Product]],Products!$A$2:$A$8,Products!$C$2:$C$8),Sales_Pipeline[[#This Row],[Deal_Stage]]="Lost",_xlfn.XLOOKUP(Sales_Pipeline[[#This Row],[Product]],Products!$A$2:$A$8,Products!$C$2:$C$8)),"")</f>
        <v/>
      </c>
      <c r="O8726" s="2">
        <v>0</v>
      </c>
    </row>
    <row r="8727" spans="1:15" x14ac:dyDescent="0.3">
      <c r="A8727" t="s">
        <v>8874</v>
      </c>
      <c r="B8727" t="s">
        <v>14</v>
      </c>
      <c r="C8727" t="str">
        <f>_xlfn.XLOOKUP(Sales_Pipeline[[#This Row],[Sales_Agent]],Sales_Teams[Sales_Agent],Sales_Teams[Manager])</f>
        <v>Melvin Marxen</v>
      </c>
      <c r="D8727" t="str">
        <f>_xlfn.XLOOKUP(Sales_Pipeline[[#This Row],[Manager]],Sales_Teams[Manager],Sales_Teams[Regional_Office])</f>
        <v>Central</v>
      </c>
      <c r="E8727" t="s">
        <v>55</v>
      </c>
      <c r="F8727" t="s">
        <v>107</v>
      </c>
      <c r="G8727" t="str">
        <f>IFERROR(_xlfn.XLOOKUP(Sales_Pipeline[[#This Row],[Account]],Accounts!$A$2:$A$86,Accounts!$F$2:$F$86),"")</f>
        <v>United States</v>
      </c>
      <c r="H8727" t="s">
        <v>8449</v>
      </c>
      <c r="K8727" s="8" t="str">
        <f>IF(Sales_Pipeline[[#This Row],[Close_Date]]="","",TEXT(Sales_Pipeline[[#This Row],[Close_Date]],"ddd"))</f>
        <v/>
      </c>
      <c r="L8727" s="8" t="str">
        <f>IF(Sales_Pipeline[[#This Row],[Close_Date]]="","",TEXT(Sales_Pipeline[[#This Row],[Close_Date]],"mmm"))</f>
        <v/>
      </c>
      <c r="M8727" s="8" t="str">
        <f>IF(Sales_Pipeline[[#This Row],[Close_Date]]="","","Q"&amp;ROUNDUP(MONTH(Sales_Pipeline[[#This Row],[Close_Date]])/3,0))</f>
        <v/>
      </c>
      <c r="N8727" s="2" t="str" cm="1">
        <f t="array" ref="N8727">IFERROR(_xlfn.IFS(Sales_Pipeline[[#This Row],[Deal_Stage]]="Won",_xlfn.XLOOKUP(Sales_Pipeline[[#This Row],[Product]],Products!$A$2:$A$8,Products!$C$2:$C$8),Sales_Pipeline[[#This Row],[Deal_Stage]]="Lost",_xlfn.XLOOKUP(Sales_Pipeline[[#This Row],[Product]],Products!$A$2:$A$8,Products!$C$2:$C$8)),"")</f>
        <v/>
      </c>
      <c r="O8727" s="2">
        <v>0</v>
      </c>
    </row>
    <row r="8728" spans="1:15" x14ac:dyDescent="0.3">
      <c r="A8728" t="s">
        <v>8875</v>
      </c>
      <c r="B8728" t="s">
        <v>14</v>
      </c>
      <c r="C8728" t="str">
        <f>_xlfn.XLOOKUP(Sales_Pipeline[[#This Row],[Sales_Agent]],Sales_Teams[Sales_Agent],Sales_Teams[Manager])</f>
        <v>Melvin Marxen</v>
      </c>
      <c r="D8728" t="str">
        <f>_xlfn.XLOOKUP(Sales_Pipeline[[#This Row],[Manager]],Sales_Teams[Manager],Sales_Teams[Regional_Office])</f>
        <v>Central</v>
      </c>
      <c r="E8728" t="s">
        <v>55</v>
      </c>
      <c r="G8728" t="str">
        <f>IFERROR(_xlfn.XLOOKUP(Sales_Pipeline[[#This Row],[Account]],Accounts!$A$2:$A$86,Accounts!$F$2:$F$86),"")</f>
        <v/>
      </c>
      <c r="H8728" t="s">
        <v>8449</v>
      </c>
      <c r="K8728" s="8" t="str">
        <f>IF(Sales_Pipeline[[#This Row],[Close_Date]]="","",TEXT(Sales_Pipeline[[#This Row],[Close_Date]],"ddd"))</f>
        <v/>
      </c>
      <c r="L8728" s="8" t="str">
        <f>IF(Sales_Pipeline[[#This Row],[Close_Date]]="","",TEXT(Sales_Pipeline[[#This Row],[Close_Date]],"mmm"))</f>
        <v/>
      </c>
      <c r="M8728" s="8" t="str">
        <f>IF(Sales_Pipeline[[#This Row],[Close_Date]]="","","Q"&amp;ROUNDUP(MONTH(Sales_Pipeline[[#This Row],[Close_Date]])/3,0))</f>
        <v/>
      </c>
      <c r="N8728" s="2" t="str" cm="1">
        <f t="array" ref="N8728">IFERROR(_xlfn.IFS(Sales_Pipeline[[#This Row],[Deal_Stage]]="Won",_xlfn.XLOOKUP(Sales_Pipeline[[#This Row],[Product]],Products!$A$2:$A$8,Products!$C$2:$C$8),Sales_Pipeline[[#This Row],[Deal_Stage]]="Lost",_xlfn.XLOOKUP(Sales_Pipeline[[#This Row],[Product]],Products!$A$2:$A$8,Products!$C$2:$C$8)),"")</f>
        <v/>
      </c>
      <c r="O8728" s="2">
        <v>0</v>
      </c>
    </row>
    <row r="8729" spans="1:15" x14ac:dyDescent="0.3">
      <c r="A8729" t="s">
        <v>8876</v>
      </c>
      <c r="B8729" t="s">
        <v>14</v>
      </c>
      <c r="C8729" t="str">
        <f>_xlfn.XLOOKUP(Sales_Pipeline[[#This Row],[Sales_Agent]],Sales_Teams[Sales_Agent],Sales_Teams[Manager])</f>
        <v>Melvin Marxen</v>
      </c>
      <c r="D8729" t="str">
        <f>_xlfn.XLOOKUP(Sales_Pipeline[[#This Row],[Manager]],Sales_Teams[Manager],Sales_Teams[Regional_Office])</f>
        <v>Central</v>
      </c>
      <c r="E8729" t="s">
        <v>55</v>
      </c>
      <c r="G8729" t="str">
        <f>IFERROR(_xlfn.XLOOKUP(Sales_Pipeline[[#This Row],[Account]],Accounts!$A$2:$A$86,Accounts!$F$2:$F$86),"")</f>
        <v/>
      </c>
      <c r="H8729" t="s">
        <v>8449</v>
      </c>
      <c r="K8729" s="8" t="str">
        <f>IF(Sales_Pipeline[[#This Row],[Close_Date]]="","",TEXT(Sales_Pipeline[[#This Row],[Close_Date]],"ddd"))</f>
        <v/>
      </c>
      <c r="L8729" s="8" t="str">
        <f>IF(Sales_Pipeline[[#This Row],[Close_Date]]="","",TEXT(Sales_Pipeline[[#This Row],[Close_Date]],"mmm"))</f>
        <v/>
      </c>
      <c r="M8729" s="8" t="str">
        <f>IF(Sales_Pipeline[[#This Row],[Close_Date]]="","","Q"&amp;ROUNDUP(MONTH(Sales_Pipeline[[#This Row],[Close_Date]])/3,0))</f>
        <v/>
      </c>
      <c r="N8729" s="2" t="str" cm="1">
        <f t="array" ref="N8729">IFERROR(_xlfn.IFS(Sales_Pipeline[[#This Row],[Deal_Stage]]="Won",_xlfn.XLOOKUP(Sales_Pipeline[[#This Row],[Product]],Products!$A$2:$A$8,Products!$C$2:$C$8),Sales_Pipeline[[#This Row],[Deal_Stage]]="Lost",_xlfn.XLOOKUP(Sales_Pipeline[[#This Row],[Product]],Products!$A$2:$A$8,Products!$C$2:$C$8)),"")</f>
        <v/>
      </c>
      <c r="O8729" s="2">
        <v>0</v>
      </c>
    </row>
    <row r="8730" spans="1:15" x14ac:dyDescent="0.3">
      <c r="A8730" t="s">
        <v>8877</v>
      </c>
      <c r="B8730" t="s">
        <v>14</v>
      </c>
      <c r="C8730" t="str">
        <f>_xlfn.XLOOKUP(Sales_Pipeline[[#This Row],[Sales_Agent]],Sales_Teams[Sales_Agent],Sales_Teams[Manager])</f>
        <v>Melvin Marxen</v>
      </c>
      <c r="D8730" t="str">
        <f>_xlfn.XLOOKUP(Sales_Pipeline[[#This Row],[Manager]],Sales_Teams[Manager],Sales_Teams[Regional_Office])</f>
        <v>Central</v>
      </c>
      <c r="E8730" t="s">
        <v>55</v>
      </c>
      <c r="G8730" t="str">
        <f>IFERROR(_xlfn.XLOOKUP(Sales_Pipeline[[#This Row],[Account]],Accounts!$A$2:$A$86,Accounts!$F$2:$F$86),"")</f>
        <v/>
      </c>
      <c r="H8730" t="s">
        <v>8449</v>
      </c>
      <c r="K8730" s="8" t="str">
        <f>IF(Sales_Pipeline[[#This Row],[Close_Date]]="","",TEXT(Sales_Pipeline[[#This Row],[Close_Date]],"ddd"))</f>
        <v/>
      </c>
      <c r="L8730" s="8" t="str">
        <f>IF(Sales_Pipeline[[#This Row],[Close_Date]]="","",TEXT(Sales_Pipeline[[#This Row],[Close_Date]],"mmm"))</f>
        <v/>
      </c>
      <c r="M8730" s="8" t="str">
        <f>IF(Sales_Pipeline[[#This Row],[Close_Date]]="","","Q"&amp;ROUNDUP(MONTH(Sales_Pipeline[[#This Row],[Close_Date]])/3,0))</f>
        <v/>
      </c>
      <c r="N8730" s="2" t="str" cm="1">
        <f t="array" ref="N8730">IFERROR(_xlfn.IFS(Sales_Pipeline[[#This Row],[Deal_Stage]]="Won",_xlfn.XLOOKUP(Sales_Pipeline[[#This Row],[Product]],Products!$A$2:$A$8,Products!$C$2:$C$8),Sales_Pipeline[[#This Row],[Deal_Stage]]="Lost",_xlfn.XLOOKUP(Sales_Pipeline[[#This Row],[Product]],Products!$A$2:$A$8,Products!$C$2:$C$8)),"")</f>
        <v/>
      </c>
      <c r="O8730" s="2">
        <v>0</v>
      </c>
    </row>
    <row r="8731" spans="1:15" x14ac:dyDescent="0.3">
      <c r="A8731" t="s">
        <v>8878</v>
      </c>
      <c r="B8731" t="s">
        <v>14</v>
      </c>
      <c r="C8731" t="str">
        <f>_xlfn.XLOOKUP(Sales_Pipeline[[#This Row],[Sales_Agent]],Sales_Teams[Sales_Agent],Sales_Teams[Manager])</f>
        <v>Melvin Marxen</v>
      </c>
      <c r="D8731" t="str">
        <f>_xlfn.XLOOKUP(Sales_Pipeline[[#This Row],[Manager]],Sales_Teams[Manager],Sales_Teams[Regional_Office])</f>
        <v>Central</v>
      </c>
      <c r="E8731" t="s">
        <v>84</v>
      </c>
      <c r="F8731" t="s">
        <v>216</v>
      </c>
      <c r="G8731" t="str">
        <f>IFERROR(_xlfn.XLOOKUP(Sales_Pipeline[[#This Row],[Account]],Accounts!$A$2:$A$86,Accounts!$F$2:$F$86),"")</f>
        <v>United States</v>
      </c>
      <c r="H8731" t="s">
        <v>8449</v>
      </c>
      <c r="K8731" s="8" t="str">
        <f>IF(Sales_Pipeline[[#This Row],[Close_Date]]="","",TEXT(Sales_Pipeline[[#This Row],[Close_Date]],"ddd"))</f>
        <v/>
      </c>
      <c r="L8731" s="8" t="str">
        <f>IF(Sales_Pipeline[[#This Row],[Close_Date]]="","",TEXT(Sales_Pipeline[[#This Row],[Close_Date]],"mmm"))</f>
        <v/>
      </c>
      <c r="M8731" s="8" t="str">
        <f>IF(Sales_Pipeline[[#This Row],[Close_Date]]="","","Q"&amp;ROUNDUP(MONTH(Sales_Pipeline[[#This Row],[Close_Date]])/3,0))</f>
        <v/>
      </c>
      <c r="N8731" s="2" t="str" cm="1">
        <f t="array" ref="N8731">IFERROR(_xlfn.IFS(Sales_Pipeline[[#This Row],[Deal_Stage]]="Won",_xlfn.XLOOKUP(Sales_Pipeline[[#This Row],[Product]],Products!$A$2:$A$8,Products!$C$2:$C$8),Sales_Pipeline[[#This Row],[Deal_Stage]]="Lost",_xlfn.XLOOKUP(Sales_Pipeline[[#This Row],[Product]],Products!$A$2:$A$8,Products!$C$2:$C$8)),"")</f>
        <v/>
      </c>
      <c r="O8731" s="2">
        <v>0</v>
      </c>
    </row>
    <row r="8732" spans="1:15" x14ac:dyDescent="0.3">
      <c r="A8732" t="s">
        <v>8879</v>
      </c>
      <c r="B8732" t="s">
        <v>14</v>
      </c>
      <c r="C8732" t="str">
        <f>_xlfn.XLOOKUP(Sales_Pipeline[[#This Row],[Sales_Agent]],Sales_Teams[Sales_Agent],Sales_Teams[Manager])</f>
        <v>Melvin Marxen</v>
      </c>
      <c r="D8732" t="str">
        <f>_xlfn.XLOOKUP(Sales_Pipeline[[#This Row],[Manager]],Sales_Teams[Manager],Sales_Teams[Regional_Office])</f>
        <v>Central</v>
      </c>
      <c r="E8732" t="s">
        <v>84</v>
      </c>
      <c r="F8732" t="s">
        <v>388</v>
      </c>
      <c r="G8732" t="str">
        <f>IFERROR(_xlfn.XLOOKUP(Sales_Pipeline[[#This Row],[Account]],Accounts!$A$2:$A$86,Accounts!$F$2:$F$86),"")</f>
        <v>China</v>
      </c>
      <c r="H8732" t="s">
        <v>8449</v>
      </c>
      <c r="K8732" s="8" t="str">
        <f>IF(Sales_Pipeline[[#This Row],[Close_Date]]="","",TEXT(Sales_Pipeline[[#This Row],[Close_Date]],"ddd"))</f>
        <v/>
      </c>
      <c r="L8732" s="8" t="str">
        <f>IF(Sales_Pipeline[[#This Row],[Close_Date]]="","",TEXT(Sales_Pipeline[[#This Row],[Close_Date]],"mmm"))</f>
        <v/>
      </c>
      <c r="M8732" s="8" t="str">
        <f>IF(Sales_Pipeline[[#This Row],[Close_Date]]="","","Q"&amp;ROUNDUP(MONTH(Sales_Pipeline[[#This Row],[Close_Date]])/3,0))</f>
        <v/>
      </c>
      <c r="N8732" s="2" t="str" cm="1">
        <f t="array" ref="N8732">IFERROR(_xlfn.IFS(Sales_Pipeline[[#This Row],[Deal_Stage]]="Won",_xlfn.XLOOKUP(Sales_Pipeline[[#This Row],[Product]],Products!$A$2:$A$8,Products!$C$2:$C$8),Sales_Pipeline[[#This Row],[Deal_Stage]]="Lost",_xlfn.XLOOKUP(Sales_Pipeline[[#This Row],[Product]],Products!$A$2:$A$8,Products!$C$2:$C$8)),"")</f>
        <v/>
      </c>
      <c r="O8732" s="2">
        <v>0</v>
      </c>
    </row>
    <row r="8733" spans="1:15" x14ac:dyDescent="0.3">
      <c r="A8733" t="s">
        <v>8880</v>
      </c>
      <c r="B8733" t="s">
        <v>14</v>
      </c>
      <c r="C8733" t="str">
        <f>_xlfn.XLOOKUP(Sales_Pipeline[[#This Row],[Sales_Agent]],Sales_Teams[Sales_Agent],Sales_Teams[Manager])</f>
        <v>Melvin Marxen</v>
      </c>
      <c r="D8733" t="str">
        <f>_xlfn.XLOOKUP(Sales_Pipeline[[#This Row],[Manager]],Sales_Teams[Manager],Sales_Teams[Regional_Office])</f>
        <v>Central</v>
      </c>
      <c r="E8733" t="s">
        <v>84</v>
      </c>
      <c r="G8733" t="str">
        <f>IFERROR(_xlfn.XLOOKUP(Sales_Pipeline[[#This Row],[Account]],Accounts!$A$2:$A$86,Accounts!$F$2:$F$86),"")</f>
        <v/>
      </c>
      <c r="H8733" t="s">
        <v>8449</v>
      </c>
      <c r="K8733" s="8" t="str">
        <f>IF(Sales_Pipeline[[#This Row],[Close_Date]]="","",TEXT(Sales_Pipeline[[#This Row],[Close_Date]],"ddd"))</f>
        <v/>
      </c>
      <c r="L8733" s="8" t="str">
        <f>IF(Sales_Pipeline[[#This Row],[Close_Date]]="","",TEXT(Sales_Pipeline[[#This Row],[Close_Date]],"mmm"))</f>
        <v/>
      </c>
      <c r="M8733" s="8" t="str">
        <f>IF(Sales_Pipeline[[#This Row],[Close_Date]]="","","Q"&amp;ROUNDUP(MONTH(Sales_Pipeline[[#This Row],[Close_Date]])/3,0))</f>
        <v/>
      </c>
      <c r="N8733" s="2" t="str" cm="1">
        <f t="array" ref="N8733">IFERROR(_xlfn.IFS(Sales_Pipeline[[#This Row],[Deal_Stage]]="Won",_xlfn.XLOOKUP(Sales_Pipeline[[#This Row],[Product]],Products!$A$2:$A$8,Products!$C$2:$C$8),Sales_Pipeline[[#This Row],[Deal_Stage]]="Lost",_xlfn.XLOOKUP(Sales_Pipeline[[#This Row],[Product]],Products!$A$2:$A$8,Products!$C$2:$C$8)),"")</f>
        <v/>
      </c>
      <c r="O8733" s="2">
        <v>0</v>
      </c>
    </row>
    <row r="8734" spans="1:15" x14ac:dyDescent="0.3">
      <c r="A8734" t="s">
        <v>8881</v>
      </c>
      <c r="B8734" t="s">
        <v>14</v>
      </c>
      <c r="C8734" t="str">
        <f>_xlfn.XLOOKUP(Sales_Pipeline[[#This Row],[Sales_Agent]],Sales_Teams[Sales_Agent],Sales_Teams[Manager])</f>
        <v>Melvin Marxen</v>
      </c>
      <c r="D8734" t="str">
        <f>_xlfn.XLOOKUP(Sales_Pipeline[[#This Row],[Manager]],Sales_Teams[Manager],Sales_Teams[Regional_Office])</f>
        <v>Central</v>
      </c>
      <c r="E8734" t="s">
        <v>8953</v>
      </c>
      <c r="G8734" t="str">
        <f>IFERROR(_xlfn.XLOOKUP(Sales_Pipeline[[#This Row],[Account]],Accounts!$A$2:$A$86,Accounts!$F$2:$F$86),"")</f>
        <v/>
      </c>
      <c r="H8734" t="s">
        <v>8449</v>
      </c>
      <c r="K8734" s="8" t="str">
        <f>IF(Sales_Pipeline[[#This Row],[Close_Date]]="","",TEXT(Sales_Pipeline[[#This Row],[Close_Date]],"ddd"))</f>
        <v/>
      </c>
      <c r="L8734" s="8" t="str">
        <f>IF(Sales_Pipeline[[#This Row],[Close_Date]]="","",TEXT(Sales_Pipeline[[#This Row],[Close_Date]],"mmm"))</f>
        <v/>
      </c>
      <c r="M8734" s="8" t="str">
        <f>IF(Sales_Pipeline[[#This Row],[Close_Date]]="","","Q"&amp;ROUNDUP(MONTH(Sales_Pipeline[[#This Row],[Close_Date]])/3,0))</f>
        <v/>
      </c>
      <c r="N8734" s="2" t="str" cm="1">
        <f t="array" ref="N8734">IFERROR(_xlfn.IFS(Sales_Pipeline[[#This Row],[Deal_Stage]]="Won",_xlfn.XLOOKUP(Sales_Pipeline[[#This Row],[Product]],Products!$A$2:$A$8,Products!$C$2:$C$8),Sales_Pipeline[[#This Row],[Deal_Stage]]="Lost",_xlfn.XLOOKUP(Sales_Pipeline[[#This Row],[Product]],Products!$A$2:$A$8,Products!$C$2:$C$8)),"")</f>
        <v/>
      </c>
      <c r="O8734" s="2">
        <v>0</v>
      </c>
    </row>
    <row r="8735" spans="1:15" x14ac:dyDescent="0.3">
      <c r="A8735" t="s">
        <v>8882</v>
      </c>
      <c r="B8735" t="s">
        <v>14</v>
      </c>
      <c r="C8735" t="str">
        <f>_xlfn.XLOOKUP(Sales_Pipeline[[#This Row],[Sales_Agent]],Sales_Teams[Sales_Agent],Sales_Teams[Manager])</f>
        <v>Melvin Marxen</v>
      </c>
      <c r="D8735" t="str">
        <f>_xlfn.XLOOKUP(Sales_Pipeline[[#This Row],[Manager]],Sales_Teams[Manager],Sales_Teams[Regional_Office])</f>
        <v>Central</v>
      </c>
      <c r="E8735" t="s">
        <v>8953</v>
      </c>
      <c r="G8735" t="str">
        <f>IFERROR(_xlfn.XLOOKUP(Sales_Pipeline[[#This Row],[Account]],Accounts!$A$2:$A$86,Accounts!$F$2:$F$86),"")</f>
        <v/>
      </c>
      <c r="H8735" t="s">
        <v>8449</v>
      </c>
      <c r="K8735" s="8" t="str">
        <f>IF(Sales_Pipeline[[#This Row],[Close_Date]]="","",TEXT(Sales_Pipeline[[#This Row],[Close_Date]],"ddd"))</f>
        <v/>
      </c>
      <c r="L8735" s="8" t="str">
        <f>IF(Sales_Pipeline[[#This Row],[Close_Date]]="","",TEXT(Sales_Pipeline[[#This Row],[Close_Date]],"mmm"))</f>
        <v/>
      </c>
      <c r="M8735" s="8" t="str">
        <f>IF(Sales_Pipeline[[#This Row],[Close_Date]]="","","Q"&amp;ROUNDUP(MONTH(Sales_Pipeline[[#This Row],[Close_Date]])/3,0))</f>
        <v/>
      </c>
      <c r="N8735" s="2" t="str" cm="1">
        <f t="array" ref="N8735">IFERROR(_xlfn.IFS(Sales_Pipeline[[#This Row],[Deal_Stage]]="Won",_xlfn.XLOOKUP(Sales_Pipeline[[#This Row],[Product]],Products!$A$2:$A$8,Products!$C$2:$C$8),Sales_Pipeline[[#This Row],[Deal_Stage]]="Lost",_xlfn.XLOOKUP(Sales_Pipeline[[#This Row],[Product]],Products!$A$2:$A$8,Products!$C$2:$C$8)),"")</f>
        <v/>
      </c>
      <c r="O8735" s="2">
        <v>0</v>
      </c>
    </row>
    <row r="8736" spans="1:15" x14ac:dyDescent="0.3">
      <c r="A8736" t="s">
        <v>8883</v>
      </c>
      <c r="B8736" t="s">
        <v>14</v>
      </c>
      <c r="C8736" t="str">
        <f>_xlfn.XLOOKUP(Sales_Pipeline[[#This Row],[Sales_Agent]],Sales_Teams[Sales_Agent],Sales_Teams[Manager])</f>
        <v>Melvin Marxen</v>
      </c>
      <c r="D8736" t="str">
        <f>_xlfn.XLOOKUP(Sales_Pipeline[[#This Row],[Manager]],Sales_Teams[Manager],Sales_Teams[Regional_Office])</f>
        <v>Central</v>
      </c>
      <c r="E8736" t="s">
        <v>8953</v>
      </c>
      <c r="G8736" t="str">
        <f>IFERROR(_xlfn.XLOOKUP(Sales_Pipeline[[#This Row],[Account]],Accounts!$A$2:$A$86,Accounts!$F$2:$F$86),"")</f>
        <v/>
      </c>
      <c r="H8736" t="s">
        <v>8449</v>
      </c>
      <c r="K8736" s="8" t="str">
        <f>IF(Sales_Pipeline[[#This Row],[Close_Date]]="","",TEXT(Sales_Pipeline[[#This Row],[Close_Date]],"ddd"))</f>
        <v/>
      </c>
      <c r="L8736" s="8" t="str">
        <f>IF(Sales_Pipeline[[#This Row],[Close_Date]]="","",TEXT(Sales_Pipeline[[#This Row],[Close_Date]],"mmm"))</f>
        <v/>
      </c>
      <c r="M8736" s="8" t="str">
        <f>IF(Sales_Pipeline[[#This Row],[Close_Date]]="","","Q"&amp;ROUNDUP(MONTH(Sales_Pipeline[[#This Row],[Close_Date]])/3,0))</f>
        <v/>
      </c>
      <c r="N8736" s="2" t="str" cm="1">
        <f t="array" ref="N8736">IFERROR(_xlfn.IFS(Sales_Pipeline[[#This Row],[Deal_Stage]]="Won",_xlfn.XLOOKUP(Sales_Pipeline[[#This Row],[Product]],Products!$A$2:$A$8,Products!$C$2:$C$8),Sales_Pipeline[[#This Row],[Deal_Stage]]="Lost",_xlfn.XLOOKUP(Sales_Pipeline[[#This Row],[Product]],Products!$A$2:$A$8,Products!$C$2:$C$8)),"")</f>
        <v/>
      </c>
      <c r="O8736" s="2">
        <v>0</v>
      </c>
    </row>
    <row r="8737" spans="1:15" x14ac:dyDescent="0.3">
      <c r="A8737" t="s">
        <v>8884</v>
      </c>
      <c r="B8737" t="s">
        <v>14</v>
      </c>
      <c r="C8737" t="str">
        <f>_xlfn.XLOOKUP(Sales_Pipeline[[#This Row],[Sales_Agent]],Sales_Teams[Sales_Agent],Sales_Teams[Manager])</f>
        <v>Melvin Marxen</v>
      </c>
      <c r="D8737" t="str">
        <f>_xlfn.XLOOKUP(Sales_Pipeline[[#This Row],[Manager]],Sales_Teams[Manager],Sales_Teams[Regional_Office])</f>
        <v>Central</v>
      </c>
      <c r="E8737" t="s">
        <v>61</v>
      </c>
      <c r="F8737" t="s">
        <v>330</v>
      </c>
      <c r="G8737" t="str">
        <f>IFERROR(_xlfn.XLOOKUP(Sales_Pipeline[[#This Row],[Account]],Accounts!$A$2:$A$86,Accounts!$F$2:$F$86),"")</f>
        <v>Korea</v>
      </c>
      <c r="H8737" t="s">
        <v>8449</v>
      </c>
      <c r="K8737" s="8" t="str">
        <f>IF(Sales_Pipeline[[#This Row],[Close_Date]]="","",TEXT(Sales_Pipeline[[#This Row],[Close_Date]],"ddd"))</f>
        <v/>
      </c>
      <c r="L8737" s="8" t="str">
        <f>IF(Sales_Pipeline[[#This Row],[Close_Date]]="","",TEXT(Sales_Pipeline[[#This Row],[Close_Date]],"mmm"))</f>
        <v/>
      </c>
      <c r="M8737" s="8" t="str">
        <f>IF(Sales_Pipeline[[#This Row],[Close_Date]]="","","Q"&amp;ROUNDUP(MONTH(Sales_Pipeline[[#This Row],[Close_Date]])/3,0))</f>
        <v/>
      </c>
      <c r="N8737" s="2" t="str" cm="1">
        <f t="array" ref="N8737">IFERROR(_xlfn.IFS(Sales_Pipeline[[#This Row],[Deal_Stage]]="Won",_xlfn.XLOOKUP(Sales_Pipeline[[#This Row],[Product]],Products!$A$2:$A$8,Products!$C$2:$C$8),Sales_Pipeline[[#This Row],[Deal_Stage]]="Lost",_xlfn.XLOOKUP(Sales_Pipeline[[#This Row],[Product]],Products!$A$2:$A$8,Products!$C$2:$C$8)),"")</f>
        <v/>
      </c>
      <c r="O8737" s="2">
        <v>0</v>
      </c>
    </row>
    <row r="8738" spans="1:15" x14ac:dyDescent="0.3">
      <c r="A8738" t="s">
        <v>8885</v>
      </c>
      <c r="B8738" t="s">
        <v>14</v>
      </c>
      <c r="C8738" t="str">
        <f>_xlfn.XLOOKUP(Sales_Pipeline[[#This Row],[Sales_Agent]],Sales_Teams[Sales_Agent],Sales_Teams[Manager])</f>
        <v>Melvin Marxen</v>
      </c>
      <c r="D8738" t="str">
        <f>_xlfn.XLOOKUP(Sales_Pipeline[[#This Row],[Manager]],Sales_Teams[Manager],Sales_Teams[Regional_Office])</f>
        <v>Central</v>
      </c>
      <c r="E8738" t="s">
        <v>61</v>
      </c>
      <c r="F8738" t="s">
        <v>216</v>
      </c>
      <c r="G8738" t="str">
        <f>IFERROR(_xlfn.XLOOKUP(Sales_Pipeline[[#This Row],[Account]],Accounts!$A$2:$A$86,Accounts!$F$2:$F$86),"")</f>
        <v>United States</v>
      </c>
      <c r="H8738" t="s">
        <v>8449</v>
      </c>
      <c r="K8738" s="8" t="str">
        <f>IF(Sales_Pipeline[[#This Row],[Close_Date]]="","",TEXT(Sales_Pipeline[[#This Row],[Close_Date]],"ddd"))</f>
        <v/>
      </c>
      <c r="L8738" s="8" t="str">
        <f>IF(Sales_Pipeline[[#This Row],[Close_Date]]="","",TEXT(Sales_Pipeline[[#This Row],[Close_Date]],"mmm"))</f>
        <v/>
      </c>
      <c r="M8738" s="8" t="str">
        <f>IF(Sales_Pipeline[[#This Row],[Close_Date]]="","","Q"&amp;ROUNDUP(MONTH(Sales_Pipeline[[#This Row],[Close_Date]])/3,0))</f>
        <v/>
      </c>
      <c r="N8738" s="2" t="str" cm="1">
        <f t="array" ref="N8738">IFERROR(_xlfn.IFS(Sales_Pipeline[[#This Row],[Deal_Stage]]="Won",_xlfn.XLOOKUP(Sales_Pipeline[[#This Row],[Product]],Products!$A$2:$A$8,Products!$C$2:$C$8),Sales_Pipeline[[#This Row],[Deal_Stage]]="Lost",_xlfn.XLOOKUP(Sales_Pipeline[[#This Row],[Product]],Products!$A$2:$A$8,Products!$C$2:$C$8)),"")</f>
        <v/>
      </c>
      <c r="O8738" s="2">
        <v>0</v>
      </c>
    </row>
    <row r="8739" spans="1:15" x14ac:dyDescent="0.3">
      <c r="A8739" t="s">
        <v>8886</v>
      </c>
      <c r="B8739" t="s">
        <v>14</v>
      </c>
      <c r="C8739" t="str">
        <f>_xlfn.XLOOKUP(Sales_Pipeline[[#This Row],[Sales_Agent]],Sales_Teams[Sales_Agent],Sales_Teams[Manager])</f>
        <v>Melvin Marxen</v>
      </c>
      <c r="D8739" t="str">
        <f>_xlfn.XLOOKUP(Sales_Pipeline[[#This Row],[Manager]],Sales_Teams[Manager],Sales_Teams[Regional_Office])</f>
        <v>Central</v>
      </c>
      <c r="E8739" t="s">
        <v>61</v>
      </c>
      <c r="G8739" t="str">
        <f>IFERROR(_xlfn.XLOOKUP(Sales_Pipeline[[#This Row],[Account]],Accounts!$A$2:$A$86,Accounts!$F$2:$F$86),"")</f>
        <v/>
      </c>
      <c r="H8739" t="s">
        <v>8449</v>
      </c>
      <c r="K8739" s="8" t="str">
        <f>IF(Sales_Pipeline[[#This Row],[Close_Date]]="","",TEXT(Sales_Pipeline[[#This Row],[Close_Date]],"ddd"))</f>
        <v/>
      </c>
      <c r="L8739" s="8" t="str">
        <f>IF(Sales_Pipeline[[#This Row],[Close_Date]]="","",TEXT(Sales_Pipeline[[#This Row],[Close_Date]],"mmm"))</f>
        <v/>
      </c>
      <c r="M8739" s="8" t="str">
        <f>IF(Sales_Pipeline[[#This Row],[Close_Date]]="","","Q"&amp;ROUNDUP(MONTH(Sales_Pipeline[[#This Row],[Close_Date]])/3,0))</f>
        <v/>
      </c>
      <c r="N8739" s="2" t="str" cm="1">
        <f t="array" ref="N8739">IFERROR(_xlfn.IFS(Sales_Pipeline[[#This Row],[Deal_Stage]]="Won",_xlfn.XLOOKUP(Sales_Pipeline[[#This Row],[Product]],Products!$A$2:$A$8,Products!$C$2:$C$8),Sales_Pipeline[[#This Row],[Deal_Stage]]="Lost",_xlfn.XLOOKUP(Sales_Pipeline[[#This Row],[Product]],Products!$A$2:$A$8,Products!$C$2:$C$8)),"")</f>
        <v/>
      </c>
      <c r="O8739" s="2">
        <v>0</v>
      </c>
    </row>
    <row r="8740" spans="1:15" x14ac:dyDescent="0.3">
      <c r="A8740" t="s">
        <v>8887</v>
      </c>
      <c r="B8740" t="s">
        <v>14</v>
      </c>
      <c r="C8740" t="str">
        <f>_xlfn.XLOOKUP(Sales_Pipeline[[#This Row],[Sales_Agent]],Sales_Teams[Sales_Agent],Sales_Teams[Manager])</f>
        <v>Melvin Marxen</v>
      </c>
      <c r="D8740" t="str">
        <f>_xlfn.XLOOKUP(Sales_Pipeline[[#This Row],[Manager]],Sales_Teams[Manager],Sales_Teams[Regional_Office])</f>
        <v>Central</v>
      </c>
      <c r="E8740" t="s">
        <v>61</v>
      </c>
      <c r="G8740" t="str">
        <f>IFERROR(_xlfn.XLOOKUP(Sales_Pipeline[[#This Row],[Account]],Accounts!$A$2:$A$86,Accounts!$F$2:$F$86),"")</f>
        <v/>
      </c>
      <c r="H8740" t="s">
        <v>8449</v>
      </c>
      <c r="K8740" s="8" t="str">
        <f>IF(Sales_Pipeline[[#This Row],[Close_Date]]="","",TEXT(Sales_Pipeline[[#This Row],[Close_Date]],"ddd"))</f>
        <v/>
      </c>
      <c r="L8740" s="8" t="str">
        <f>IF(Sales_Pipeline[[#This Row],[Close_Date]]="","",TEXT(Sales_Pipeline[[#This Row],[Close_Date]],"mmm"))</f>
        <v/>
      </c>
      <c r="M8740" s="8" t="str">
        <f>IF(Sales_Pipeline[[#This Row],[Close_Date]]="","","Q"&amp;ROUNDUP(MONTH(Sales_Pipeline[[#This Row],[Close_Date]])/3,0))</f>
        <v/>
      </c>
      <c r="N8740" s="2" t="str" cm="1">
        <f t="array" ref="N8740">IFERROR(_xlfn.IFS(Sales_Pipeline[[#This Row],[Deal_Stage]]="Won",_xlfn.XLOOKUP(Sales_Pipeline[[#This Row],[Product]],Products!$A$2:$A$8,Products!$C$2:$C$8),Sales_Pipeline[[#This Row],[Deal_Stage]]="Lost",_xlfn.XLOOKUP(Sales_Pipeline[[#This Row],[Product]],Products!$A$2:$A$8,Products!$C$2:$C$8)),"")</f>
        <v/>
      </c>
      <c r="O8740" s="2">
        <v>0</v>
      </c>
    </row>
    <row r="8741" spans="1:15" x14ac:dyDescent="0.3">
      <c r="A8741" t="s">
        <v>8888</v>
      </c>
      <c r="B8741" t="s">
        <v>14</v>
      </c>
      <c r="C8741" t="str">
        <f>_xlfn.XLOOKUP(Sales_Pipeline[[#This Row],[Sales_Agent]],Sales_Teams[Sales_Agent],Sales_Teams[Manager])</f>
        <v>Melvin Marxen</v>
      </c>
      <c r="D8741" t="str">
        <f>_xlfn.XLOOKUP(Sales_Pipeline[[#This Row],[Manager]],Sales_Teams[Manager],Sales_Teams[Regional_Office])</f>
        <v>Central</v>
      </c>
      <c r="E8741" t="s">
        <v>61</v>
      </c>
      <c r="G8741" t="str">
        <f>IFERROR(_xlfn.XLOOKUP(Sales_Pipeline[[#This Row],[Account]],Accounts!$A$2:$A$86,Accounts!$F$2:$F$86),"")</f>
        <v/>
      </c>
      <c r="H8741" t="s">
        <v>8449</v>
      </c>
      <c r="K8741" s="8" t="str">
        <f>IF(Sales_Pipeline[[#This Row],[Close_Date]]="","",TEXT(Sales_Pipeline[[#This Row],[Close_Date]],"ddd"))</f>
        <v/>
      </c>
      <c r="L8741" s="8" t="str">
        <f>IF(Sales_Pipeline[[#This Row],[Close_Date]]="","",TEXT(Sales_Pipeline[[#This Row],[Close_Date]],"mmm"))</f>
        <v/>
      </c>
      <c r="M8741" s="8" t="str">
        <f>IF(Sales_Pipeline[[#This Row],[Close_Date]]="","","Q"&amp;ROUNDUP(MONTH(Sales_Pipeline[[#This Row],[Close_Date]])/3,0))</f>
        <v/>
      </c>
      <c r="N8741" s="2" t="str" cm="1">
        <f t="array" ref="N8741">IFERROR(_xlfn.IFS(Sales_Pipeline[[#This Row],[Deal_Stage]]="Won",_xlfn.XLOOKUP(Sales_Pipeline[[#This Row],[Product]],Products!$A$2:$A$8,Products!$C$2:$C$8),Sales_Pipeline[[#This Row],[Deal_Stage]]="Lost",_xlfn.XLOOKUP(Sales_Pipeline[[#This Row],[Product]],Products!$A$2:$A$8,Products!$C$2:$C$8)),"")</f>
        <v/>
      </c>
      <c r="O8741" s="2">
        <v>0</v>
      </c>
    </row>
    <row r="8742" spans="1:15" x14ac:dyDescent="0.3">
      <c r="A8742" t="s">
        <v>8889</v>
      </c>
      <c r="B8742" t="s">
        <v>14</v>
      </c>
      <c r="C8742" t="str">
        <f>_xlfn.XLOOKUP(Sales_Pipeline[[#This Row],[Sales_Agent]],Sales_Teams[Sales_Agent],Sales_Teams[Manager])</f>
        <v>Melvin Marxen</v>
      </c>
      <c r="D8742" t="str">
        <f>_xlfn.XLOOKUP(Sales_Pipeline[[#This Row],[Manager]],Sales_Teams[Manager],Sales_Teams[Regional_Office])</f>
        <v>Central</v>
      </c>
      <c r="E8742" t="s">
        <v>61</v>
      </c>
      <c r="G8742" t="str">
        <f>IFERROR(_xlfn.XLOOKUP(Sales_Pipeline[[#This Row],[Account]],Accounts!$A$2:$A$86,Accounts!$F$2:$F$86),"")</f>
        <v/>
      </c>
      <c r="H8742" t="s">
        <v>8449</v>
      </c>
      <c r="K8742" s="8" t="str">
        <f>IF(Sales_Pipeline[[#This Row],[Close_Date]]="","",TEXT(Sales_Pipeline[[#This Row],[Close_Date]],"ddd"))</f>
        <v/>
      </c>
      <c r="L8742" s="8" t="str">
        <f>IF(Sales_Pipeline[[#This Row],[Close_Date]]="","",TEXT(Sales_Pipeline[[#This Row],[Close_Date]],"mmm"))</f>
        <v/>
      </c>
      <c r="M8742" s="8" t="str">
        <f>IF(Sales_Pipeline[[#This Row],[Close_Date]]="","","Q"&amp;ROUNDUP(MONTH(Sales_Pipeline[[#This Row],[Close_Date]])/3,0))</f>
        <v/>
      </c>
      <c r="N8742" s="2" t="str" cm="1">
        <f t="array" ref="N8742">IFERROR(_xlfn.IFS(Sales_Pipeline[[#This Row],[Deal_Stage]]="Won",_xlfn.XLOOKUP(Sales_Pipeline[[#This Row],[Product]],Products!$A$2:$A$8,Products!$C$2:$C$8),Sales_Pipeline[[#This Row],[Deal_Stage]]="Lost",_xlfn.XLOOKUP(Sales_Pipeline[[#This Row],[Product]],Products!$A$2:$A$8,Products!$C$2:$C$8)),"")</f>
        <v/>
      </c>
      <c r="O8742" s="2">
        <v>0</v>
      </c>
    </row>
    <row r="8743" spans="1:15" x14ac:dyDescent="0.3">
      <c r="A8743" t="s">
        <v>8890</v>
      </c>
      <c r="B8743" t="s">
        <v>14</v>
      </c>
      <c r="C8743" t="str">
        <f>_xlfn.XLOOKUP(Sales_Pipeline[[#This Row],[Sales_Agent]],Sales_Teams[Sales_Agent],Sales_Teams[Manager])</f>
        <v>Melvin Marxen</v>
      </c>
      <c r="D8743" t="str">
        <f>_xlfn.XLOOKUP(Sales_Pipeline[[#This Row],[Manager]],Sales_Teams[Manager],Sales_Teams[Regional_Office])</f>
        <v>Central</v>
      </c>
      <c r="E8743" t="s">
        <v>61</v>
      </c>
      <c r="G8743" t="str">
        <f>IFERROR(_xlfn.XLOOKUP(Sales_Pipeline[[#This Row],[Account]],Accounts!$A$2:$A$86,Accounts!$F$2:$F$86),"")</f>
        <v/>
      </c>
      <c r="H8743" t="s">
        <v>8449</v>
      </c>
      <c r="K8743" s="8" t="str">
        <f>IF(Sales_Pipeline[[#This Row],[Close_Date]]="","",TEXT(Sales_Pipeline[[#This Row],[Close_Date]],"ddd"))</f>
        <v/>
      </c>
      <c r="L8743" s="8" t="str">
        <f>IF(Sales_Pipeline[[#This Row],[Close_Date]]="","",TEXT(Sales_Pipeline[[#This Row],[Close_Date]],"mmm"))</f>
        <v/>
      </c>
      <c r="M8743" s="8" t="str">
        <f>IF(Sales_Pipeline[[#This Row],[Close_Date]]="","","Q"&amp;ROUNDUP(MONTH(Sales_Pipeline[[#This Row],[Close_Date]])/3,0))</f>
        <v/>
      </c>
      <c r="N8743" s="2" t="str" cm="1">
        <f t="array" ref="N8743">IFERROR(_xlfn.IFS(Sales_Pipeline[[#This Row],[Deal_Stage]]="Won",_xlfn.XLOOKUP(Sales_Pipeline[[#This Row],[Product]],Products!$A$2:$A$8,Products!$C$2:$C$8),Sales_Pipeline[[#This Row],[Deal_Stage]]="Lost",_xlfn.XLOOKUP(Sales_Pipeline[[#This Row],[Product]],Products!$A$2:$A$8,Products!$C$2:$C$8)),"")</f>
        <v/>
      </c>
      <c r="O8743" s="2">
        <v>0</v>
      </c>
    </row>
    <row r="8744" spans="1:15" x14ac:dyDescent="0.3">
      <c r="A8744" t="s">
        <v>8891</v>
      </c>
      <c r="B8744" t="s">
        <v>14</v>
      </c>
      <c r="C8744" t="str">
        <f>_xlfn.XLOOKUP(Sales_Pipeline[[#This Row],[Sales_Agent]],Sales_Teams[Sales_Agent],Sales_Teams[Manager])</f>
        <v>Melvin Marxen</v>
      </c>
      <c r="D8744" t="str">
        <f>_xlfn.XLOOKUP(Sales_Pipeline[[#This Row],[Manager]],Sales_Teams[Manager],Sales_Teams[Regional_Office])</f>
        <v>Central</v>
      </c>
      <c r="E8744" t="s">
        <v>61</v>
      </c>
      <c r="G8744" t="str">
        <f>IFERROR(_xlfn.XLOOKUP(Sales_Pipeline[[#This Row],[Account]],Accounts!$A$2:$A$86,Accounts!$F$2:$F$86),"")</f>
        <v/>
      </c>
      <c r="H8744" t="s">
        <v>8449</v>
      </c>
      <c r="K8744" s="8" t="str">
        <f>IF(Sales_Pipeline[[#This Row],[Close_Date]]="","",TEXT(Sales_Pipeline[[#This Row],[Close_Date]],"ddd"))</f>
        <v/>
      </c>
      <c r="L8744" s="8" t="str">
        <f>IF(Sales_Pipeline[[#This Row],[Close_Date]]="","",TEXT(Sales_Pipeline[[#This Row],[Close_Date]],"mmm"))</f>
        <v/>
      </c>
      <c r="M8744" s="8" t="str">
        <f>IF(Sales_Pipeline[[#This Row],[Close_Date]]="","","Q"&amp;ROUNDUP(MONTH(Sales_Pipeline[[#This Row],[Close_Date]])/3,0))</f>
        <v/>
      </c>
      <c r="N8744" s="2" t="str" cm="1">
        <f t="array" ref="N8744">IFERROR(_xlfn.IFS(Sales_Pipeline[[#This Row],[Deal_Stage]]="Won",_xlfn.XLOOKUP(Sales_Pipeline[[#This Row],[Product]],Products!$A$2:$A$8,Products!$C$2:$C$8),Sales_Pipeline[[#This Row],[Deal_Stage]]="Lost",_xlfn.XLOOKUP(Sales_Pipeline[[#This Row],[Product]],Products!$A$2:$A$8,Products!$C$2:$C$8)),"")</f>
        <v/>
      </c>
      <c r="O8744" s="2">
        <v>0</v>
      </c>
    </row>
    <row r="8745" spans="1:15" x14ac:dyDescent="0.3">
      <c r="A8745" t="s">
        <v>8892</v>
      </c>
      <c r="B8745" t="s">
        <v>14</v>
      </c>
      <c r="C8745" t="str">
        <f>_xlfn.XLOOKUP(Sales_Pipeline[[#This Row],[Sales_Agent]],Sales_Teams[Sales_Agent],Sales_Teams[Manager])</f>
        <v>Melvin Marxen</v>
      </c>
      <c r="D8745" t="str">
        <f>_xlfn.XLOOKUP(Sales_Pipeline[[#This Row],[Manager]],Sales_Teams[Manager],Sales_Teams[Regional_Office])</f>
        <v>Central</v>
      </c>
      <c r="E8745" t="s">
        <v>61</v>
      </c>
      <c r="G8745" t="str">
        <f>IFERROR(_xlfn.XLOOKUP(Sales_Pipeline[[#This Row],[Account]],Accounts!$A$2:$A$86,Accounts!$F$2:$F$86),"")</f>
        <v/>
      </c>
      <c r="H8745" t="s">
        <v>8449</v>
      </c>
      <c r="K8745" s="8" t="str">
        <f>IF(Sales_Pipeline[[#This Row],[Close_Date]]="","",TEXT(Sales_Pipeline[[#This Row],[Close_Date]],"ddd"))</f>
        <v/>
      </c>
      <c r="L8745" s="8" t="str">
        <f>IF(Sales_Pipeline[[#This Row],[Close_Date]]="","",TEXT(Sales_Pipeline[[#This Row],[Close_Date]],"mmm"))</f>
        <v/>
      </c>
      <c r="M8745" s="8" t="str">
        <f>IF(Sales_Pipeline[[#This Row],[Close_Date]]="","","Q"&amp;ROUNDUP(MONTH(Sales_Pipeline[[#This Row],[Close_Date]])/3,0))</f>
        <v/>
      </c>
      <c r="N8745" s="2" t="str" cm="1">
        <f t="array" ref="N8745">IFERROR(_xlfn.IFS(Sales_Pipeline[[#This Row],[Deal_Stage]]="Won",_xlfn.XLOOKUP(Sales_Pipeline[[#This Row],[Product]],Products!$A$2:$A$8,Products!$C$2:$C$8),Sales_Pipeline[[#This Row],[Deal_Stage]]="Lost",_xlfn.XLOOKUP(Sales_Pipeline[[#This Row],[Product]],Products!$A$2:$A$8,Products!$C$2:$C$8)),"")</f>
        <v/>
      </c>
      <c r="O8745" s="2">
        <v>0</v>
      </c>
    </row>
    <row r="8746" spans="1:15" x14ac:dyDescent="0.3">
      <c r="A8746" t="s">
        <v>8893</v>
      </c>
      <c r="B8746" t="s">
        <v>14</v>
      </c>
      <c r="C8746" t="str">
        <f>_xlfn.XLOOKUP(Sales_Pipeline[[#This Row],[Sales_Agent]],Sales_Teams[Sales_Agent],Sales_Teams[Manager])</f>
        <v>Melvin Marxen</v>
      </c>
      <c r="D8746" t="str">
        <f>_xlfn.XLOOKUP(Sales_Pipeline[[#This Row],[Manager]],Sales_Teams[Manager],Sales_Teams[Regional_Office])</f>
        <v>Central</v>
      </c>
      <c r="E8746" t="s">
        <v>76</v>
      </c>
      <c r="F8746" t="s">
        <v>211</v>
      </c>
      <c r="G8746" t="str">
        <f>IFERROR(_xlfn.XLOOKUP(Sales_Pipeline[[#This Row],[Account]],Accounts!$A$2:$A$86,Accounts!$F$2:$F$86),"")</f>
        <v>United States</v>
      </c>
      <c r="H8746" t="s">
        <v>8449</v>
      </c>
      <c r="K8746" s="8" t="str">
        <f>IF(Sales_Pipeline[[#This Row],[Close_Date]]="","",TEXT(Sales_Pipeline[[#This Row],[Close_Date]],"ddd"))</f>
        <v/>
      </c>
      <c r="L8746" s="8" t="str">
        <f>IF(Sales_Pipeline[[#This Row],[Close_Date]]="","",TEXT(Sales_Pipeline[[#This Row],[Close_Date]],"mmm"))</f>
        <v/>
      </c>
      <c r="M8746" s="8" t="str">
        <f>IF(Sales_Pipeline[[#This Row],[Close_Date]]="","","Q"&amp;ROUNDUP(MONTH(Sales_Pipeline[[#This Row],[Close_Date]])/3,0))</f>
        <v/>
      </c>
      <c r="N8746" s="2" t="str" cm="1">
        <f t="array" ref="N8746">IFERROR(_xlfn.IFS(Sales_Pipeline[[#This Row],[Deal_Stage]]="Won",_xlfn.XLOOKUP(Sales_Pipeline[[#This Row],[Product]],Products!$A$2:$A$8,Products!$C$2:$C$8),Sales_Pipeline[[#This Row],[Deal_Stage]]="Lost",_xlfn.XLOOKUP(Sales_Pipeline[[#This Row],[Product]],Products!$A$2:$A$8,Products!$C$2:$C$8)),"")</f>
        <v/>
      </c>
      <c r="O8746" s="2">
        <v>0</v>
      </c>
    </row>
    <row r="8747" spans="1:15" x14ac:dyDescent="0.3">
      <c r="A8747" t="s">
        <v>8894</v>
      </c>
      <c r="B8747" t="s">
        <v>14</v>
      </c>
      <c r="C8747" t="str">
        <f>_xlfn.XLOOKUP(Sales_Pipeline[[#This Row],[Sales_Agent]],Sales_Teams[Sales_Agent],Sales_Teams[Manager])</f>
        <v>Melvin Marxen</v>
      </c>
      <c r="D8747" t="str">
        <f>_xlfn.XLOOKUP(Sales_Pipeline[[#This Row],[Manager]],Sales_Teams[Manager],Sales_Teams[Regional_Office])</f>
        <v>Central</v>
      </c>
      <c r="E8747" t="s">
        <v>76</v>
      </c>
      <c r="G8747" t="str">
        <f>IFERROR(_xlfn.XLOOKUP(Sales_Pipeline[[#This Row],[Account]],Accounts!$A$2:$A$86,Accounts!$F$2:$F$86),"")</f>
        <v/>
      </c>
      <c r="H8747" t="s">
        <v>8449</v>
      </c>
      <c r="K8747" s="8" t="str">
        <f>IF(Sales_Pipeline[[#This Row],[Close_Date]]="","",TEXT(Sales_Pipeline[[#This Row],[Close_Date]],"ddd"))</f>
        <v/>
      </c>
      <c r="L8747" s="8" t="str">
        <f>IF(Sales_Pipeline[[#This Row],[Close_Date]]="","",TEXT(Sales_Pipeline[[#This Row],[Close_Date]],"mmm"))</f>
        <v/>
      </c>
      <c r="M8747" s="8" t="str">
        <f>IF(Sales_Pipeline[[#This Row],[Close_Date]]="","","Q"&amp;ROUNDUP(MONTH(Sales_Pipeline[[#This Row],[Close_Date]])/3,0))</f>
        <v/>
      </c>
      <c r="N8747" s="2" t="str" cm="1">
        <f t="array" ref="N8747">IFERROR(_xlfn.IFS(Sales_Pipeline[[#This Row],[Deal_Stage]]="Won",_xlfn.XLOOKUP(Sales_Pipeline[[#This Row],[Product]],Products!$A$2:$A$8,Products!$C$2:$C$8),Sales_Pipeline[[#This Row],[Deal_Stage]]="Lost",_xlfn.XLOOKUP(Sales_Pipeline[[#This Row],[Product]],Products!$A$2:$A$8,Products!$C$2:$C$8)),"")</f>
        <v/>
      </c>
      <c r="O8747" s="2">
        <v>0</v>
      </c>
    </row>
    <row r="8748" spans="1:15" x14ac:dyDescent="0.3">
      <c r="A8748" t="s">
        <v>8895</v>
      </c>
      <c r="B8748" t="s">
        <v>7</v>
      </c>
      <c r="C8748" t="str">
        <f>_xlfn.XLOOKUP(Sales_Pipeline[[#This Row],[Sales_Agent]],Sales_Teams[Sales_Agent],Sales_Teams[Manager])</f>
        <v>Dustin Brinkmann</v>
      </c>
      <c r="D8748" t="str">
        <f>_xlfn.XLOOKUP(Sales_Pipeline[[#This Row],[Manager]],Sales_Teams[Manager],Sales_Teams[Regional_Office])</f>
        <v>Central</v>
      </c>
      <c r="E8748" t="s">
        <v>63</v>
      </c>
      <c r="F8748" t="s">
        <v>333</v>
      </c>
      <c r="G8748" t="str">
        <f>IFERROR(_xlfn.XLOOKUP(Sales_Pipeline[[#This Row],[Account]],Accounts!$A$2:$A$86,Accounts!$F$2:$F$86),"")</f>
        <v>United States</v>
      </c>
      <c r="H8748" t="s">
        <v>8449</v>
      </c>
      <c r="K8748" s="8" t="str">
        <f>IF(Sales_Pipeline[[#This Row],[Close_Date]]="","",TEXT(Sales_Pipeline[[#This Row],[Close_Date]],"ddd"))</f>
        <v/>
      </c>
      <c r="L8748" s="8" t="str">
        <f>IF(Sales_Pipeline[[#This Row],[Close_Date]]="","",TEXT(Sales_Pipeline[[#This Row],[Close_Date]],"mmm"))</f>
        <v/>
      </c>
      <c r="M8748" s="8" t="str">
        <f>IF(Sales_Pipeline[[#This Row],[Close_Date]]="","","Q"&amp;ROUNDUP(MONTH(Sales_Pipeline[[#This Row],[Close_Date]])/3,0))</f>
        <v/>
      </c>
      <c r="N8748" s="2" t="str" cm="1">
        <f t="array" ref="N8748">IFERROR(_xlfn.IFS(Sales_Pipeline[[#This Row],[Deal_Stage]]="Won",_xlfn.XLOOKUP(Sales_Pipeline[[#This Row],[Product]],Products!$A$2:$A$8,Products!$C$2:$C$8),Sales_Pipeline[[#This Row],[Deal_Stage]]="Lost",_xlfn.XLOOKUP(Sales_Pipeline[[#This Row],[Product]],Products!$A$2:$A$8,Products!$C$2:$C$8)),"")</f>
        <v/>
      </c>
      <c r="O8748" s="2">
        <v>0</v>
      </c>
    </row>
    <row r="8749" spans="1:15" x14ac:dyDescent="0.3">
      <c r="A8749" t="s">
        <v>8896</v>
      </c>
      <c r="B8749" t="s">
        <v>7</v>
      </c>
      <c r="C8749" t="str">
        <f>_xlfn.XLOOKUP(Sales_Pipeline[[#This Row],[Sales_Agent]],Sales_Teams[Sales_Agent],Sales_Teams[Manager])</f>
        <v>Dustin Brinkmann</v>
      </c>
      <c r="D8749" t="str">
        <f>_xlfn.XLOOKUP(Sales_Pipeline[[#This Row],[Manager]],Sales_Teams[Manager],Sales_Teams[Regional_Office])</f>
        <v>Central</v>
      </c>
      <c r="E8749" t="s">
        <v>63</v>
      </c>
      <c r="F8749" t="s">
        <v>201</v>
      </c>
      <c r="G8749" t="str">
        <f>IFERROR(_xlfn.XLOOKUP(Sales_Pipeline[[#This Row],[Account]],Accounts!$A$2:$A$86,Accounts!$F$2:$F$86),"")</f>
        <v>United States</v>
      </c>
      <c r="H8749" t="s">
        <v>8449</v>
      </c>
      <c r="K8749" s="8" t="str">
        <f>IF(Sales_Pipeline[[#This Row],[Close_Date]]="","",TEXT(Sales_Pipeline[[#This Row],[Close_Date]],"ddd"))</f>
        <v/>
      </c>
      <c r="L8749" s="8" t="str">
        <f>IF(Sales_Pipeline[[#This Row],[Close_Date]]="","",TEXT(Sales_Pipeline[[#This Row],[Close_Date]],"mmm"))</f>
        <v/>
      </c>
      <c r="M8749" s="8" t="str">
        <f>IF(Sales_Pipeline[[#This Row],[Close_Date]]="","","Q"&amp;ROUNDUP(MONTH(Sales_Pipeline[[#This Row],[Close_Date]])/3,0))</f>
        <v/>
      </c>
      <c r="N8749" s="2" t="str" cm="1">
        <f t="array" ref="N8749">IFERROR(_xlfn.IFS(Sales_Pipeline[[#This Row],[Deal_Stage]]="Won",_xlfn.XLOOKUP(Sales_Pipeline[[#This Row],[Product]],Products!$A$2:$A$8,Products!$C$2:$C$8),Sales_Pipeline[[#This Row],[Deal_Stage]]="Lost",_xlfn.XLOOKUP(Sales_Pipeline[[#This Row],[Product]],Products!$A$2:$A$8,Products!$C$2:$C$8)),"")</f>
        <v/>
      </c>
      <c r="O8749" s="2">
        <v>0</v>
      </c>
    </row>
    <row r="8750" spans="1:15" x14ac:dyDescent="0.3">
      <c r="A8750" t="s">
        <v>8897</v>
      </c>
      <c r="B8750" t="s">
        <v>7</v>
      </c>
      <c r="C8750" t="str">
        <f>_xlfn.XLOOKUP(Sales_Pipeline[[#This Row],[Sales_Agent]],Sales_Teams[Sales_Agent],Sales_Teams[Manager])</f>
        <v>Dustin Brinkmann</v>
      </c>
      <c r="D8750" t="str">
        <f>_xlfn.XLOOKUP(Sales_Pipeline[[#This Row],[Manager]],Sales_Teams[Manager],Sales_Teams[Regional_Office])</f>
        <v>Central</v>
      </c>
      <c r="E8750" t="s">
        <v>63</v>
      </c>
      <c r="F8750" t="s">
        <v>247</v>
      </c>
      <c r="G8750" t="str">
        <f>IFERROR(_xlfn.XLOOKUP(Sales_Pipeline[[#This Row],[Account]],Accounts!$A$2:$A$86,Accounts!$F$2:$F$86),"")</f>
        <v>United States</v>
      </c>
      <c r="H8750" t="s">
        <v>8449</v>
      </c>
      <c r="K8750" s="8" t="str">
        <f>IF(Sales_Pipeline[[#This Row],[Close_Date]]="","",TEXT(Sales_Pipeline[[#This Row],[Close_Date]],"ddd"))</f>
        <v/>
      </c>
      <c r="L8750" s="8" t="str">
        <f>IF(Sales_Pipeline[[#This Row],[Close_Date]]="","",TEXT(Sales_Pipeline[[#This Row],[Close_Date]],"mmm"))</f>
        <v/>
      </c>
      <c r="M8750" s="8" t="str">
        <f>IF(Sales_Pipeline[[#This Row],[Close_Date]]="","","Q"&amp;ROUNDUP(MONTH(Sales_Pipeline[[#This Row],[Close_Date]])/3,0))</f>
        <v/>
      </c>
      <c r="N8750" s="2" t="str" cm="1">
        <f t="array" ref="N8750">IFERROR(_xlfn.IFS(Sales_Pipeline[[#This Row],[Deal_Stage]]="Won",_xlfn.XLOOKUP(Sales_Pipeline[[#This Row],[Product]],Products!$A$2:$A$8,Products!$C$2:$C$8),Sales_Pipeline[[#This Row],[Deal_Stage]]="Lost",_xlfn.XLOOKUP(Sales_Pipeline[[#This Row],[Product]],Products!$A$2:$A$8,Products!$C$2:$C$8)),"")</f>
        <v/>
      </c>
      <c r="O8750" s="2">
        <v>0</v>
      </c>
    </row>
    <row r="8751" spans="1:15" x14ac:dyDescent="0.3">
      <c r="A8751" t="s">
        <v>8898</v>
      </c>
      <c r="B8751" t="s">
        <v>7</v>
      </c>
      <c r="C8751" t="str">
        <f>_xlfn.XLOOKUP(Sales_Pipeline[[#This Row],[Sales_Agent]],Sales_Teams[Sales_Agent],Sales_Teams[Manager])</f>
        <v>Dustin Brinkmann</v>
      </c>
      <c r="D8751" t="str">
        <f>_xlfn.XLOOKUP(Sales_Pipeline[[#This Row],[Manager]],Sales_Teams[Manager],Sales_Teams[Regional_Office])</f>
        <v>Central</v>
      </c>
      <c r="E8751" t="s">
        <v>63</v>
      </c>
      <c r="G8751" t="str">
        <f>IFERROR(_xlfn.XLOOKUP(Sales_Pipeline[[#This Row],[Account]],Accounts!$A$2:$A$86,Accounts!$F$2:$F$86),"")</f>
        <v/>
      </c>
      <c r="H8751" t="s">
        <v>8449</v>
      </c>
      <c r="K8751" s="8" t="str">
        <f>IF(Sales_Pipeline[[#This Row],[Close_Date]]="","",TEXT(Sales_Pipeline[[#This Row],[Close_Date]],"ddd"))</f>
        <v/>
      </c>
      <c r="L8751" s="8" t="str">
        <f>IF(Sales_Pipeline[[#This Row],[Close_Date]]="","",TEXT(Sales_Pipeline[[#This Row],[Close_Date]],"mmm"))</f>
        <v/>
      </c>
      <c r="M8751" s="8" t="str">
        <f>IF(Sales_Pipeline[[#This Row],[Close_Date]]="","","Q"&amp;ROUNDUP(MONTH(Sales_Pipeline[[#This Row],[Close_Date]])/3,0))</f>
        <v/>
      </c>
      <c r="N8751" s="2" t="str" cm="1">
        <f t="array" ref="N8751">IFERROR(_xlfn.IFS(Sales_Pipeline[[#This Row],[Deal_Stage]]="Won",_xlfn.XLOOKUP(Sales_Pipeline[[#This Row],[Product]],Products!$A$2:$A$8,Products!$C$2:$C$8),Sales_Pipeline[[#This Row],[Deal_Stage]]="Lost",_xlfn.XLOOKUP(Sales_Pipeline[[#This Row],[Product]],Products!$A$2:$A$8,Products!$C$2:$C$8)),"")</f>
        <v/>
      </c>
      <c r="O8751" s="2">
        <v>0</v>
      </c>
    </row>
    <row r="8752" spans="1:15" x14ac:dyDescent="0.3">
      <c r="A8752" t="s">
        <v>8899</v>
      </c>
      <c r="B8752" t="s">
        <v>7</v>
      </c>
      <c r="C8752" t="str">
        <f>_xlfn.XLOOKUP(Sales_Pipeline[[#This Row],[Sales_Agent]],Sales_Teams[Sales_Agent],Sales_Teams[Manager])</f>
        <v>Dustin Brinkmann</v>
      </c>
      <c r="D8752" t="str">
        <f>_xlfn.XLOOKUP(Sales_Pipeline[[#This Row],[Manager]],Sales_Teams[Manager],Sales_Teams[Regional_Office])</f>
        <v>Central</v>
      </c>
      <c r="E8752" t="s">
        <v>63</v>
      </c>
      <c r="G8752" t="str">
        <f>IFERROR(_xlfn.XLOOKUP(Sales_Pipeline[[#This Row],[Account]],Accounts!$A$2:$A$86,Accounts!$F$2:$F$86),"")</f>
        <v/>
      </c>
      <c r="H8752" t="s">
        <v>8449</v>
      </c>
      <c r="K8752" s="8" t="str">
        <f>IF(Sales_Pipeline[[#This Row],[Close_Date]]="","",TEXT(Sales_Pipeline[[#This Row],[Close_Date]],"ddd"))</f>
        <v/>
      </c>
      <c r="L8752" s="8" t="str">
        <f>IF(Sales_Pipeline[[#This Row],[Close_Date]]="","",TEXT(Sales_Pipeline[[#This Row],[Close_Date]],"mmm"))</f>
        <v/>
      </c>
      <c r="M8752" s="8" t="str">
        <f>IF(Sales_Pipeline[[#This Row],[Close_Date]]="","","Q"&amp;ROUNDUP(MONTH(Sales_Pipeline[[#This Row],[Close_Date]])/3,0))</f>
        <v/>
      </c>
      <c r="N8752" s="2" t="str" cm="1">
        <f t="array" ref="N8752">IFERROR(_xlfn.IFS(Sales_Pipeline[[#This Row],[Deal_Stage]]="Won",_xlfn.XLOOKUP(Sales_Pipeline[[#This Row],[Product]],Products!$A$2:$A$8,Products!$C$2:$C$8),Sales_Pipeline[[#This Row],[Deal_Stage]]="Lost",_xlfn.XLOOKUP(Sales_Pipeline[[#This Row],[Product]],Products!$A$2:$A$8,Products!$C$2:$C$8)),"")</f>
        <v/>
      </c>
      <c r="O8752" s="2">
        <v>0</v>
      </c>
    </row>
    <row r="8753" spans="1:15" x14ac:dyDescent="0.3">
      <c r="A8753" t="s">
        <v>8900</v>
      </c>
      <c r="B8753" t="s">
        <v>7</v>
      </c>
      <c r="C8753" t="str">
        <f>_xlfn.XLOOKUP(Sales_Pipeline[[#This Row],[Sales_Agent]],Sales_Teams[Sales_Agent],Sales_Teams[Manager])</f>
        <v>Dustin Brinkmann</v>
      </c>
      <c r="D8753" t="str">
        <f>_xlfn.XLOOKUP(Sales_Pipeline[[#This Row],[Manager]],Sales_Teams[Manager],Sales_Teams[Regional_Office])</f>
        <v>Central</v>
      </c>
      <c r="E8753" t="s">
        <v>63</v>
      </c>
      <c r="G8753" t="str">
        <f>IFERROR(_xlfn.XLOOKUP(Sales_Pipeline[[#This Row],[Account]],Accounts!$A$2:$A$86,Accounts!$F$2:$F$86),"")</f>
        <v/>
      </c>
      <c r="H8753" t="s">
        <v>8449</v>
      </c>
      <c r="K8753" s="8" t="str">
        <f>IF(Sales_Pipeline[[#This Row],[Close_Date]]="","",TEXT(Sales_Pipeline[[#This Row],[Close_Date]],"ddd"))</f>
        <v/>
      </c>
      <c r="L8753" s="8" t="str">
        <f>IF(Sales_Pipeline[[#This Row],[Close_Date]]="","",TEXT(Sales_Pipeline[[#This Row],[Close_Date]],"mmm"))</f>
        <v/>
      </c>
      <c r="M8753" s="8" t="str">
        <f>IF(Sales_Pipeline[[#This Row],[Close_Date]]="","","Q"&amp;ROUNDUP(MONTH(Sales_Pipeline[[#This Row],[Close_Date]])/3,0))</f>
        <v/>
      </c>
      <c r="N8753" s="2" t="str" cm="1">
        <f t="array" ref="N8753">IFERROR(_xlfn.IFS(Sales_Pipeline[[#This Row],[Deal_Stage]]="Won",_xlfn.XLOOKUP(Sales_Pipeline[[#This Row],[Product]],Products!$A$2:$A$8,Products!$C$2:$C$8),Sales_Pipeline[[#This Row],[Deal_Stage]]="Lost",_xlfn.XLOOKUP(Sales_Pipeline[[#This Row],[Product]],Products!$A$2:$A$8,Products!$C$2:$C$8)),"")</f>
        <v/>
      </c>
      <c r="O8753" s="2">
        <v>0</v>
      </c>
    </row>
    <row r="8754" spans="1:15" x14ac:dyDescent="0.3">
      <c r="A8754" t="s">
        <v>8901</v>
      </c>
      <c r="B8754" t="s">
        <v>7</v>
      </c>
      <c r="C8754" t="str">
        <f>_xlfn.XLOOKUP(Sales_Pipeline[[#This Row],[Sales_Agent]],Sales_Teams[Sales_Agent],Sales_Teams[Manager])</f>
        <v>Dustin Brinkmann</v>
      </c>
      <c r="D8754" t="str">
        <f>_xlfn.XLOOKUP(Sales_Pipeline[[#This Row],[Manager]],Sales_Teams[Manager],Sales_Teams[Regional_Office])</f>
        <v>Central</v>
      </c>
      <c r="E8754" t="s">
        <v>63</v>
      </c>
      <c r="G8754" t="str">
        <f>IFERROR(_xlfn.XLOOKUP(Sales_Pipeline[[#This Row],[Account]],Accounts!$A$2:$A$86,Accounts!$F$2:$F$86),"")</f>
        <v/>
      </c>
      <c r="H8754" t="s">
        <v>8449</v>
      </c>
      <c r="K8754" s="8" t="str">
        <f>IF(Sales_Pipeline[[#This Row],[Close_Date]]="","",TEXT(Sales_Pipeline[[#This Row],[Close_Date]],"ddd"))</f>
        <v/>
      </c>
      <c r="L8754" s="8" t="str">
        <f>IF(Sales_Pipeline[[#This Row],[Close_Date]]="","",TEXT(Sales_Pipeline[[#This Row],[Close_Date]],"mmm"))</f>
        <v/>
      </c>
      <c r="M8754" s="8" t="str">
        <f>IF(Sales_Pipeline[[#This Row],[Close_Date]]="","","Q"&amp;ROUNDUP(MONTH(Sales_Pipeline[[#This Row],[Close_Date]])/3,0))</f>
        <v/>
      </c>
      <c r="N8754" s="2" t="str" cm="1">
        <f t="array" ref="N8754">IFERROR(_xlfn.IFS(Sales_Pipeline[[#This Row],[Deal_Stage]]="Won",_xlfn.XLOOKUP(Sales_Pipeline[[#This Row],[Product]],Products!$A$2:$A$8,Products!$C$2:$C$8),Sales_Pipeline[[#This Row],[Deal_Stage]]="Lost",_xlfn.XLOOKUP(Sales_Pipeline[[#This Row],[Product]],Products!$A$2:$A$8,Products!$C$2:$C$8)),"")</f>
        <v/>
      </c>
      <c r="O8754" s="2">
        <v>0</v>
      </c>
    </row>
    <row r="8755" spans="1:15" x14ac:dyDescent="0.3">
      <c r="A8755" t="s">
        <v>8902</v>
      </c>
      <c r="B8755" t="s">
        <v>7</v>
      </c>
      <c r="C8755" t="str">
        <f>_xlfn.XLOOKUP(Sales_Pipeline[[#This Row],[Sales_Agent]],Sales_Teams[Sales_Agent],Sales_Teams[Manager])</f>
        <v>Dustin Brinkmann</v>
      </c>
      <c r="D8755" t="str">
        <f>_xlfn.XLOOKUP(Sales_Pipeline[[#This Row],[Manager]],Sales_Teams[Manager],Sales_Teams[Regional_Office])</f>
        <v>Central</v>
      </c>
      <c r="E8755" t="s">
        <v>55</v>
      </c>
      <c r="F8755" t="s">
        <v>344</v>
      </c>
      <c r="G8755" t="str">
        <f>IFERROR(_xlfn.XLOOKUP(Sales_Pipeline[[#This Row],[Account]],Accounts!$A$2:$A$86,Accounts!$F$2:$F$86),"")</f>
        <v>Romania</v>
      </c>
      <c r="H8755" t="s">
        <v>8449</v>
      </c>
      <c r="K8755" s="8" t="str">
        <f>IF(Sales_Pipeline[[#This Row],[Close_Date]]="","",TEXT(Sales_Pipeline[[#This Row],[Close_Date]],"ddd"))</f>
        <v/>
      </c>
      <c r="L8755" s="8" t="str">
        <f>IF(Sales_Pipeline[[#This Row],[Close_Date]]="","",TEXT(Sales_Pipeline[[#This Row],[Close_Date]],"mmm"))</f>
        <v/>
      </c>
      <c r="M8755" s="8" t="str">
        <f>IF(Sales_Pipeline[[#This Row],[Close_Date]]="","","Q"&amp;ROUNDUP(MONTH(Sales_Pipeline[[#This Row],[Close_Date]])/3,0))</f>
        <v/>
      </c>
      <c r="N8755" s="2" t="str" cm="1">
        <f t="array" ref="N8755">IFERROR(_xlfn.IFS(Sales_Pipeline[[#This Row],[Deal_Stage]]="Won",_xlfn.XLOOKUP(Sales_Pipeline[[#This Row],[Product]],Products!$A$2:$A$8,Products!$C$2:$C$8),Sales_Pipeline[[#This Row],[Deal_Stage]]="Lost",_xlfn.XLOOKUP(Sales_Pipeline[[#This Row],[Product]],Products!$A$2:$A$8,Products!$C$2:$C$8)),"")</f>
        <v/>
      </c>
      <c r="O8755" s="2">
        <v>0</v>
      </c>
    </row>
    <row r="8756" spans="1:15" x14ac:dyDescent="0.3">
      <c r="A8756" t="s">
        <v>8903</v>
      </c>
      <c r="B8756" t="s">
        <v>7</v>
      </c>
      <c r="C8756" t="str">
        <f>_xlfn.XLOOKUP(Sales_Pipeline[[#This Row],[Sales_Agent]],Sales_Teams[Sales_Agent],Sales_Teams[Manager])</f>
        <v>Dustin Brinkmann</v>
      </c>
      <c r="D8756" t="str">
        <f>_xlfn.XLOOKUP(Sales_Pipeline[[#This Row],[Manager]],Sales_Teams[Manager],Sales_Teams[Regional_Office])</f>
        <v>Central</v>
      </c>
      <c r="E8756" t="s">
        <v>55</v>
      </c>
      <c r="G8756" t="str">
        <f>IFERROR(_xlfn.XLOOKUP(Sales_Pipeline[[#This Row],[Account]],Accounts!$A$2:$A$86,Accounts!$F$2:$F$86),"")</f>
        <v/>
      </c>
      <c r="H8756" t="s">
        <v>8449</v>
      </c>
      <c r="K8756" s="8" t="str">
        <f>IF(Sales_Pipeline[[#This Row],[Close_Date]]="","",TEXT(Sales_Pipeline[[#This Row],[Close_Date]],"ddd"))</f>
        <v/>
      </c>
      <c r="L8756" s="8" t="str">
        <f>IF(Sales_Pipeline[[#This Row],[Close_Date]]="","",TEXT(Sales_Pipeline[[#This Row],[Close_Date]],"mmm"))</f>
        <v/>
      </c>
      <c r="M8756" s="8" t="str">
        <f>IF(Sales_Pipeline[[#This Row],[Close_Date]]="","","Q"&amp;ROUNDUP(MONTH(Sales_Pipeline[[#This Row],[Close_Date]])/3,0))</f>
        <v/>
      </c>
      <c r="N8756" s="2" t="str" cm="1">
        <f t="array" ref="N8756">IFERROR(_xlfn.IFS(Sales_Pipeline[[#This Row],[Deal_Stage]]="Won",_xlfn.XLOOKUP(Sales_Pipeline[[#This Row],[Product]],Products!$A$2:$A$8,Products!$C$2:$C$8),Sales_Pipeline[[#This Row],[Deal_Stage]]="Lost",_xlfn.XLOOKUP(Sales_Pipeline[[#This Row],[Product]],Products!$A$2:$A$8,Products!$C$2:$C$8)),"")</f>
        <v/>
      </c>
      <c r="O8756" s="2">
        <v>0</v>
      </c>
    </row>
    <row r="8757" spans="1:15" x14ac:dyDescent="0.3">
      <c r="A8757" t="s">
        <v>8904</v>
      </c>
      <c r="B8757" t="s">
        <v>7</v>
      </c>
      <c r="C8757" t="str">
        <f>_xlfn.XLOOKUP(Sales_Pipeline[[#This Row],[Sales_Agent]],Sales_Teams[Sales_Agent],Sales_Teams[Manager])</f>
        <v>Dustin Brinkmann</v>
      </c>
      <c r="D8757" t="str">
        <f>_xlfn.XLOOKUP(Sales_Pipeline[[#This Row],[Manager]],Sales_Teams[Manager],Sales_Teams[Regional_Office])</f>
        <v>Central</v>
      </c>
      <c r="E8757" t="s">
        <v>84</v>
      </c>
      <c r="G8757" t="str">
        <f>IFERROR(_xlfn.XLOOKUP(Sales_Pipeline[[#This Row],[Account]],Accounts!$A$2:$A$86,Accounts!$F$2:$F$86),"")</f>
        <v/>
      </c>
      <c r="H8757" t="s">
        <v>8449</v>
      </c>
      <c r="K8757" s="8" t="str">
        <f>IF(Sales_Pipeline[[#This Row],[Close_Date]]="","",TEXT(Sales_Pipeline[[#This Row],[Close_Date]],"ddd"))</f>
        <v/>
      </c>
      <c r="L8757" s="8" t="str">
        <f>IF(Sales_Pipeline[[#This Row],[Close_Date]]="","",TEXT(Sales_Pipeline[[#This Row],[Close_Date]],"mmm"))</f>
        <v/>
      </c>
      <c r="M8757" s="8" t="str">
        <f>IF(Sales_Pipeline[[#This Row],[Close_Date]]="","","Q"&amp;ROUNDUP(MONTH(Sales_Pipeline[[#This Row],[Close_Date]])/3,0))</f>
        <v/>
      </c>
      <c r="N8757" s="2" t="str" cm="1">
        <f t="array" ref="N8757">IFERROR(_xlfn.IFS(Sales_Pipeline[[#This Row],[Deal_Stage]]="Won",_xlfn.XLOOKUP(Sales_Pipeline[[#This Row],[Product]],Products!$A$2:$A$8,Products!$C$2:$C$8),Sales_Pipeline[[#This Row],[Deal_Stage]]="Lost",_xlfn.XLOOKUP(Sales_Pipeline[[#This Row],[Product]],Products!$A$2:$A$8,Products!$C$2:$C$8)),"")</f>
        <v/>
      </c>
      <c r="O8757" s="2">
        <v>0</v>
      </c>
    </row>
    <row r="8758" spans="1:15" x14ac:dyDescent="0.3">
      <c r="A8758" t="s">
        <v>8905</v>
      </c>
      <c r="B8758" t="s">
        <v>7</v>
      </c>
      <c r="C8758" t="str">
        <f>_xlfn.XLOOKUP(Sales_Pipeline[[#This Row],[Sales_Agent]],Sales_Teams[Sales_Agent],Sales_Teams[Manager])</f>
        <v>Dustin Brinkmann</v>
      </c>
      <c r="D8758" t="str">
        <f>_xlfn.XLOOKUP(Sales_Pipeline[[#This Row],[Manager]],Sales_Teams[Manager],Sales_Teams[Regional_Office])</f>
        <v>Central</v>
      </c>
      <c r="E8758" t="s">
        <v>84</v>
      </c>
      <c r="G8758" t="str">
        <f>IFERROR(_xlfn.XLOOKUP(Sales_Pipeline[[#This Row],[Account]],Accounts!$A$2:$A$86,Accounts!$F$2:$F$86),"")</f>
        <v/>
      </c>
      <c r="H8758" t="s">
        <v>8449</v>
      </c>
      <c r="K8758" s="8" t="str">
        <f>IF(Sales_Pipeline[[#This Row],[Close_Date]]="","",TEXT(Sales_Pipeline[[#This Row],[Close_Date]],"ddd"))</f>
        <v/>
      </c>
      <c r="L8758" s="8" t="str">
        <f>IF(Sales_Pipeline[[#This Row],[Close_Date]]="","",TEXT(Sales_Pipeline[[#This Row],[Close_Date]],"mmm"))</f>
        <v/>
      </c>
      <c r="M8758" s="8" t="str">
        <f>IF(Sales_Pipeline[[#This Row],[Close_Date]]="","","Q"&amp;ROUNDUP(MONTH(Sales_Pipeline[[#This Row],[Close_Date]])/3,0))</f>
        <v/>
      </c>
      <c r="N8758" s="2" t="str" cm="1">
        <f t="array" ref="N8758">IFERROR(_xlfn.IFS(Sales_Pipeline[[#This Row],[Deal_Stage]]="Won",_xlfn.XLOOKUP(Sales_Pipeline[[#This Row],[Product]],Products!$A$2:$A$8,Products!$C$2:$C$8),Sales_Pipeline[[#This Row],[Deal_Stage]]="Lost",_xlfn.XLOOKUP(Sales_Pipeline[[#This Row],[Product]],Products!$A$2:$A$8,Products!$C$2:$C$8)),"")</f>
        <v/>
      </c>
      <c r="O8758" s="2">
        <v>0</v>
      </c>
    </row>
    <row r="8759" spans="1:15" x14ac:dyDescent="0.3">
      <c r="A8759" t="s">
        <v>8906</v>
      </c>
      <c r="B8759" t="s">
        <v>7</v>
      </c>
      <c r="C8759" t="str">
        <f>_xlfn.XLOOKUP(Sales_Pipeline[[#This Row],[Sales_Agent]],Sales_Teams[Sales_Agent],Sales_Teams[Manager])</f>
        <v>Dustin Brinkmann</v>
      </c>
      <c r="D8759" t="str">
        <f>_xlfn.XLOOKUP(Sales_Pipeline[[#This Row],[Manager]],Sales_Teams[Manager],Sales_Teams[Regional_Office])</f>
        <v>Central</v>
      </c>
      <c r="E8759" t="s">
        <v>61</v>
      </c>
      <c r="F8759" t="s">
        <v>328</v>
      </c>
      <c r="G8759" t="str">
        <f>IFERROR(_xlfn.XLOOKUP(Sales_Pipeline[[#This Row],[Account]],Accounts!$A$2:$A$86,Accounts!$F$2:$F$86),"")</f>
        <v>United States</v>
      </c>
      <c r="H8759" t="s">
        <v>8449</v>
      </c>
      <c r="K8759" s="8" t="str">
        <f>IF(Sales_Pipeline[[#This Row],[Close_Date]]="","",TEXT(Sales_Pipeline[[#This Row],[Close_Date]],"ddd"))</f>
        <v/>
      </c>
      <c r="L8759" s="8" t="str">
        <f>IF(Sales_Pipeline[[#This Row],[Close_Date]]="","",TEXT(Sales_Pipeline[[#This Row],[Close_Date]],"mmm"))</f>
        <v/>
      </c>
      <c r="M8759" s="8" t="str">
        <f>IF(Sales_Pipeline[[#This Row],[Close_Date]]="","","Q"&amp;ROUNDUP(MONTH(Sales_Pipeline[[#This Row],[Close_Date]])/3,0))</f>
        <v/>
      </c>
      <c r="N8759" s="2" t="str" cm="1">
        <f t="array" ref="N8759">IFERROR(_xlfn.IFS(Sales_Pipeline[[#This Row],[Deal_Stage]]="Won",_xlfn.XLOOKUP(Sales_Pipeline[[#This Row],[Product]],Products!$A$2:$A$8,Products!$C$2:$C$8),Sales_Pipeline[[#This Row],[Deal_Stage]]="Lost",_xlfn.XLOOKUP(Sales_Pipeline[[#This Row],[Product]],Products!$A$2:$A$8,Products!$C$2:$C$8)),"")</f>
        <v/>
      </c>
      <c r="O8759" s="2">
        <v>0</v>
      </c>
    </row>
    <row r="8760" spans="1:15" x14ac:dyDescent="0.3">
      <c r="A8760" t="s">
        <v>8907</v>
      </c>
      <c r="B8760" t="s">
        <v>7</v>
      </c>
      <c r="C8760" t="str">
        <f>_xlfn.XLOOKUP(Sales_Pipeline[[#This Row],[Sales_Agent]],Sales_Teams[Sales_Agent],Sales_Teams[Manager])</f>
        <v>Dustin Brinkmann</v>
      </c>
      <c r="D8760" t="str">
        <f>_xlfn.XLOOKUP(Sales_Pipeline[[#This Row],[Manager]],Sales_Teams[Manager],Sales_Teams[Regional_Office])</f>
        <v>Central</v>
      </c>
      <c r="E8760" t="s">
        <v>61</v>
      </c>
      <c r="F8760" t="s">
        <v>240</v>
      </c>
      <c r="G8760" t="str">
        <f>IFERROR(_xlfn.XLOOKUP(Sales_Pipeline[[#This Row],[Account]],Accounts!$A$2:$A$86,Accounts!$F$2:$F$86),"")</f>
        <v>United States</v>
      </c>
      <c r="H8760" t="s">
        <v>8449</v>
      </c>
      <c r="K8760" s="8" t="str">
        <f>IF(Sales_Pipeline[[#This Row],[Close_Date]]="","",TEXT(Sales_Pipeline[[#This Row],[Close_Date]],"ddd"))</f>
        <v/>
      </c>
      <c r="L8760" s="8" t="str">
        <f>IF(Sales_Pipeline[[#This Row],[Close_Date]]="","",TEXT(Sales_Pipeline[[#This Row],[Close_Date]],"mmm"))</f>
        <v/>
      </c>
      <c r="M8760" s="8" t="str">
        <f>IF(Sales_Pipeline[[#This Row],[Close_Date]]="","","Q"&amp;ROUNDUP(MONTH(Sales_Pipeline[[#This Row],[Close_Date]])/3,0))</f>
        <v/>
      </c>
      <c r="N8760" s="2" t="str" cm="1">
        <f t="array" ref="N8760">IFERROR(_xlfn.IFS(Sales_Pipeline[[#This Row],[Deal_Stage]]="Won",_xlfn.XLOOKUP(Sales_Pipeline[[#This Row],[Product]],Products!$A$2:$A$8,Products!$C$2:$C$8),Sales_Pipeline[[#This Row],[Deal_Stage]]="Lost",_xlfn.XLOOKUP(Sales_Pipeline[[#This Row],[Product]],Products!$A$2:$A$8,Products!$C$2:$C$8)),"")</f>
        <v/>
      </c>
      <c r="O8760" s="2">
        <v>0</v>
      </c>
    </row>
    <row r="8761" spans="1:15" x14ac:dyDescent="0.3">
      <c r="A8761" t="s">
        <v>8908</v>
      </c>
      <c r="B8761" t="s">
        <v>7</v>
      </c>
      <c r="C8761" t="str">
        <f>_xlfn.XLOOKUP(Sales_Pipeline[[#This Row],[Sales_Agent]],Sales_Teams[Sales_Agent],Sales_Teams[Manager])</f>
        <v>Dustin Brinkmann</v>
      </c>
      <c r="D8761" t="str">
        <f>_xlfn.XLOOKUP(Sales_Pipeline[[#This Row],[Manager]],Sales_Teams[Manager],Sales_Teams[Regional_Office])</f>
        <v>Central</v>
      </c>
      <c r="E8761" t="s">
        <v>61</v>
      </c>
      <c r="F8761" t="s">
        <v>143</v>
      </c>
      <c r="G8761" t="str">
        <f>IFERROR(_xlfn.XLOOKUP(Sales_Pipeline[[#This Row],[Account]],Accounts!$A$2:$A$86,Accounts!$F$2:$F$86),"")</f>
        <v>United States</v>
      </c>
      <c r="H8761" t="s">
        <v>8449</v>
      </c>
      <c r="K8761" s="8" t="str">
        <f>IF(Sales_Pipeline[[#This Row],[Close_Date]]="","",TEXT(Sales_Pipeline[[#This Row],[Close_Date]],"ddd"))</f>
        <v/>
      </c>
      <c r="L8761" s="8" t="str">
        <f>IF(Sales_Pipeline[[#This Row],[Close_Date]]="","",TEXT(Sales_Pipeline[[#This Row],[Close_Date]],"mmm"))</f>
        <v/>
      </c>
      <c r="M8761" s="8" t="str">
        <f>IF(Sales_Pipeline[[#This Row],[Close_Date]]="","","Q"&amp;ROUNDUP(MONTH(Sales_Pipeline[[#This Row],[Close_Date]])/3,0))</f>
        <v/>
      </c>
      <c r="N8761" s="2" t="str" cm="1">
        <f t="array" ref="N8761">IFERROR(_xlfn.IFS(Sales_Pipeline[[#This Row],[Deal_Stage]]="Won",_xlfn.XLOOKUP(Sales_Pipeline[[#This Row],[Product]],Products!$A$2:$A$8,Products!$C$2:$C$8),Sales_Pipeline[[#This Row],[Deal_Stage]]="Lost",_xlfn.XLOOKUP(Sales_Pipeline[[#This Row],[Product]],Products!$A$2:$A$8,Products!$C$2:$C$8)),"")</f>
        <v/>
      </c>
      <c r="O8761" s="2">
        <v>0</v>
      </c>
    </row>
    <row r="8762" spans="1:15" x14ac:dyDescent="0.3">
      <c r="A8762" t="s">
        <v>8909</v>
      </c>
      <c r="B8762" t="s">
        <v>7</v>
      </c>
      <c r="C8762" t="str">
        <f>_xlfn.XLOOKUP(Sales_Pipeline[[#This Row],[Sales_Agent]],Sales_Teams[Sales_Agent],Sales_Teams[Manager])</f>
        <v>Dustin Brinkmann</v>
      </c>
      <c r="D8762" t="str">
        <f>_xlfn.XLOOKUP(Sales_Pipeline[[#This Row],[Manager]],Sales_Teams[Manager],Sales_Teams[Regional_Office])</f>
        <v>Central</v>
      </c>
      <c r="E8762" t="s">
        <v>61</v>
      </c>
      <c r="F8762" t="s">
        <v>166</v>
      </c>
      <c r="G8762" t="str">
        <f>IFERROR(_xlfn.XLOOKUP(Sales_Pipeline[[#This Row],[Account]],Accounts!$A$2:$A$86,Accounts!$F$2:$F$86),"")</f>
        <v>United States</v>
      </c>
      <c r="H8762" t="s">
        <v>8449</v>
      </c>
      <c r="K8762" s="8" t="str">
        <f>IF(Sales_Pipeline[[#This Row],[Close_Date]]="","",TEXT(Sales_Pipeline[[#This Row],[Close_Date]],"ddd"))</f>
        <v/>
      </c>
      <c r="L8762" s="8" t="str">
        <f>IF(Sales_Pipeline[[#This Row],[Close_Date]]="","",TEXT(Sales_Pipeline[[#This Row],[Close_Date]],"mmm"))</f>
        <v/>
      </c>
      <c r="M8762" s="8" t="str">
        <f>IF(Sales_Pipeline[[#This Row],[Close_Date]]="","","Q"&amp;ROUNDUP(MONTH(Sales_Pipeline[[#This Row],[Close_Date]])/3,0))</f>
        <v/>
      </c>
      <c r="N8762" s="2" t="str" cm="1">
        <f t="array" ref="N8762">IFERROR(_xlfn.IFS(Sales_Pipeline[[#This Row],[Deal_Stage]]="Won",_xlfn.XLOOKUP(Sales_Pipeline[[#This Row],[Product]],Products!$A$2:$A$8,Products!$C$2:$C$8),Sales_Pipeline[[#This Row],[Deal_Stage]]="Lost",_xlfn.XLOOKUP(Sales_Pipeline[[#This Row],[Product]],Products!$A$2:$A$8,Products!$C$2:$C$8)),"")</f>
        <v/>
      </c>
      <c r="O8762" s="2">
        <v>0</v>
      </c>
    </row>
    <row r="8763" spans="1:15" x14ac:dyDescent="0.3">
      <c r="A8763" t="s">
        <v>8910</v>
      </c>
      <c r="B8763" t="s">
        <v>7</v>
      </c>
      <c r="C8763" t="str">
        <f>_xlfn.XLOOKUP(Sales_Pipeline[[#This Row],[Sales_Agent]],Sales_Teams[Sales_Agent],Sales_Teams[Manager])</f>
        <v>Dustin Brinkmann</v>
      </c>
      <c r="D8763" t="str">
        <f>_xlfn.XLOOKUP(Sales_Pipeline[[#This Row],[Manager]],Sales_Teams[Manager],Sales_Teams[Regional_Office])</f>
        <v>Central</v>
      </c>
      <c r="E8763" t="s">
        <v>61</v>
      </c>
      <c r="F8763" t="s">
        <v>136</v>
      </c>
      <c r="G8763" t="str">
        <f>IFERROR(_xlfn.XLOOKUP(Sales_Pipeline[[#This Row],[Account]],Accounts!$A$2:$A$86,Accounts!$F$2:$F$86),"")</f>
        <v>United States</v>
      </c>
      <c r="H8763" t="s">
        <v>8449</v>
      </c>
      <c r="K8763" s="8" t="str">
        <f>IF(Sales_Pipeline[[#This Row],[Close_Date]]="","",TEXT(Sales_Pipeline[[#This Row],[Close_Date]],"ddd"))</f>
        <v/>
      </c>
      <c r="L8763" s="8" t="str">
        <f>IF(Sales_Pipeline[[#This Row],[Close_Date]]="","",TEXT(Sales_Pipeline[[#This Row],[Close_Date]],"mmm"))</f>
        <v/>
      </c>
      <c r="M8763" s="8" t="str">
        <f>IF(Sales_Pipeline[[#This Row],[Close_Date]]="","","Q"&amp;ROUNDUP(MONTH(Sales_Pipeline[[#This Row],[Close_Date]])/3,0))</f>
        <v/>
      </c>
      <c r="N8763" s="2" t="str" cm="1">
        <f t="array" ref="N8763">IFERROR(_xlfn.IFS(Sales_Pipeline[[#This Row],[Deal_Stage]]="Won",_xlfn.XLOOKUP(Sales_Pipeline[[#This Row],[Product]],Products!$A$2:$A$8,Products!$C$2:$C$8),Sales_Pipeline[[#This Row],[Deal_Stage]]="Lost",_xlfn.XLOOKUP(Sales_Pipeline[[#This Row],[Product]],Products!$A$2:$A$8,Products!$C$2:$C$8)),"")</f>
        <v/>
      </c>
      <c r="O8763" s="2">
        <v>0</v>
      </c>
    </row>
    <row r="8764" spans="1:15" x14ac:dyDescent="0.3">
      <c r="A8764" t="s">
        <v>8911</v>
      </c>
      <c r="B8764" t="s">
        <v>7</v>
      </c>
      <c r="C8764" t="str">
        <f>_xlfn.XLOOKUP(Sales_Pipeline[[#This Row],[Sales_Agent]],Sales_Teams[Sales_Agent],Sales_Teams[Manager])</f>
        <v>Dustin Brinkmann</v>
      </c>
      <c r="D8764" t="str">
        <f>_xlfn.XLOOKUP(Sales_Pipeline[[#This Row],[Manager]],Sales_Teams[Manager],Sales_Teams[Regional_Office])</f>
        <v>Central</v>
      </c>
      <c r="E8764" t="s">
        <v>61</v>
      </c>
      <c r="F8764" t="s">
        <v>159</v>
      </c>
      <c r="G8764" t="str">
        <f>IFERROR(_xlfn.XLOOKUP(Sales_Pipeline[[#This Row],[Account]],Accounts!$A$2:$A$86,Accounts!$F$2:$F$86),"")</f>
        <v>United States</v>
      </c>
      <c r="H8764" t="s">
        <v>8449</v>
      </c>
      <c r="K8764" s="8" t="str">
        <f>IF(Sales_Pipeline[[#This Row],[Close_Date]]="","",TEXT(Sales_Pipeline[[#This Row],[Close_Date]],"ddd"))</f>
        <v/>
      </c>
      <c r="L8764" s="8" t="str">
        <f>IF(Sales_Pipeline[[#This Row],[Close_Date]]="","",TEXT(Sales_Pipeline[[#This Row],[Close_Date]],"mmm"))</f>
        <v/>
      </c>
      <c r="M8764" s="8" t="str">
        <f>IF(Sales_Pipeline[[#This Row],[Close_Date]]="","","Q"&amp;ROUNDUP(MONTH(Sales_Pipeline[[#This Row],[Close_Date]])/3,0))</f>
        <v/>
      </c>
      <c r="N8764" s="2" t="str" cm="1">
        <f t="array" ref="N8764">IFERROR(_xlfn.IFS(Sales_Pipeline[[#This Row],[Deal_Stage]]="Won",_xlfn.XLOOKUP(Sales_Pipeline[[#This Row],[Product]],Products!$A$2:$A$8,Products!$C$2:$C$8),Sales_Pipeline[[#This Row],[Deal_Stage]]="Lost",_xlfn.XLOOKUP(Sales_Pipeline[[#This Row],[Product]],Products!$A$2:$A$8,Products!$C$2:$C$8)),"")</f>
        <v/>
      </c>
      <c r="O8764" s="2">
        <v>0</v>
      </c>
    </row>
    <row r="8765" spans="1:15" x14ac:dyDescent="0.3">
      <c r="A8765" t="s">
        <v>8912</v>
      </c>
      <c r="B8765" t="s">
        <v>7</v>
      </c>
      <c r="C8765" t="str">
        <f>_xlfn.XLOOKUP(Sales_Pipeline[[#This Row],[Sales_Agent]],Sales_Teams[Sales_Agent],Sales_Teams[Manager])</f>
        <v>Dustin Brinkmann</v>
      </c>
      <c r="D8765" t="str">
        <f>_xlfn.XLOOKUP(Sales_Pipeline[[#This Row],[Manager]],Sales_Teams[Manager],Sales_Teams[Regional_Office])</f>
        <v>Central</v>
      </c>
      <c r="E8765" t="s">
        <v>61</v>
      </c>
      <c r="F8765" t="s">
        <v>147</v>
      </c>
      <c r="G8765" t="str">
        <f>IFERROR(_xlfn.XLOOKUP(Sales_Pipeline[[#This Row],[Account]],Accounts!$A$2:$A$86,Accounts!$F$2:$F$86),"")</f>
        <v>United States</v>
      </c>
      <c r="H8765" t="s">
        <v>8449</v>
      </c>
      <c r="K8765" s="8" t="str">
        <f>IF(Sales_Pipeline[[#This Row],[Close_Date]]="","",TEXT(Sales_Pipeline[[#This Row],[Close_Date]],"ddd"))</f>
        <v/>
      </c>
      <c r="L8765" s="8" t="str">
        <f>IF(Sales_Pipeline[[#This Row],[Close_Date]]="","",TEXT(Sales_Pipeline[[#This Row],[Close_Date]],"mmm"))</f>
        <v/>
      </c>
      <c r="M8765" s="8" t="str">
        <f>IF(Sales_Pipeline[[#This Row],[Close_Date]]="","","Q"&amp;ROUNDUP(MONTH(Sales_Pipeline[[#This Row],[Close_Date]])/3,0))</f>
        <v/>
      </c>
      <c r="N8765" s="2" t="str" cm="1">
        <f t="array" ref="N8765">IFERROR(_xlfn.IFS(Sales_Pipeline[[#This Row],[Deal_Stage]]="Won",_xlfn.XLOOKUP(Sales_Pipeline[[#This Row],[Product]],Products!$A$2:$A$8,Products!$C$2:$C$8),Sales_Pipeline[[#This Row],[Deal_Stage]]="Lost",_xlfn.XLOOKUP(Sales_Pipeline[[#This Row],[Product]],Products!$A$2:$A$8,Products!$C$2:$C$8)),"")</f>
        <v/>
      </c>
      <c r="O8765" s="2">
        <v>0</v>
      </c>
    </row>
    <row r="8766" spans="1:15" x14ac:dyDescent="0.3">
      <c r="A8766" t="s">
        <v>8913</v>
      </c>
      <c r="B8766" t="s">
        <v>7</v>
      </c>
      <c r="C8766" t="str">
        <f>_xlfn.XLOOKUP(Sales_Pipeline[[#This Row],[Sales_Agent]],Sales_Teams[Sales_Agent],Sales_Teams[Manager])</f>
        <v>Dustin Brinkmann</v>
      </c>
      <c r="D8766" t="str">
        <f>_xlfn.XLOOKUP(Sales_Pipeline[[#This Row],[Manager]],Sales_Teams[Manager],Sales_Teams[Regional_Office])</f>
        <v>Central</v>
      </c>
      <c r="E8766" t="s">
        <v>61</v>
      </c>
      <c r="G8766" t="str">
        <f>IFERROR(_xlfn.XLOOKUP(Sales_Pipeline[[#This Row],[Account]],Accounts!$A$2:$A$86,Accounts!$F$2:$F$86),"")</f>
        <v/>
      </c>
      <c r="H8766" t="s">
        <v>8449</v>
      </c>
      <c r="K8766" s="8" t="str">
        <f>IF(Sales_Pipeline[[#This Row],[Close_Date]]="","",TEXT(Sales_Pipeline[[#This Row],[Close_Date]],"ddd"))</f>
        <v/>
      </c>
      <c r="L8766" s="8" t="str">
        <f>IF(Sales_Pipeline[[#This Row],[Close_Date]]="","",TEXT(Sales_Pipeline[[#This Row],[Close_Date]],"mmm"))</f>
        <v/>
      </c>
      <c r="M8766" s="8" t="str">
        <f>IF(Sales_Pipeline[[#This Row],[Close_Date]]="","","Q"&amp;ROUNDUP(MONTH(Sales_Pipeline[[#This Row],[Close_Date]])/3,0))</f>
        <v/>
      </c>
      <c r="N8766" s="2" t="str" cm="1">
        <f t="array" ref="N8766">IFERROR(_xlfn.IFS(Sales_Pipeline[[#This Row],[Deal_Stage]]="Won",_xlfn.XLOOKUP(Sales_Pipeline[[#This Row],[Product]],Products!$A$2:$A$8,Products!$C$2:$C$8),Sales_Pipeline[[#This Row],[Deal_Stage]]="Lost",_xlfn.XLOOKUP(Sales_Pipeline[[#This Row],[Product]],Products!$A$2:$A$8,Products!$C$2:$C$8)),"")</f>
        <v/>
      </c>
      <c r="O8766" s="2">
        <v>0</v>
      </c>
    </row>
    <row r="8767" spans="1:15" x14ac:dyDescent="0.3">
      <c r="A8767" t="s">
        <v>8914</v>
      </c>
      <c r="B8767" t="s">
        <v>7</v>
      </c>
      <c r="C8767" t="str">
        <f>_xlfn.XLOOKUP(Sales_Pipeline[[#This Row],[Sales_Agent]],Sales_Teams[Sales_Agent],Sales_Teams[Manager])</f>
        <v>Dustin Brinkmann</v>
      </c>
      <c r="D8767" t="str">
        <f>_xlfn.XLOOKUP(Sales_Pipeline[[#This Row],[Manager]],Sales_Teams[Manager],Sales_Teams[Regional_Office])</f>
        <v>Central</v>
      </c>
      <c r="E8767" t="s">
        <v>61</v>
      </c>
      <c r="G8767" t="str">
        <f>IFERROR(_xlfn.XLOOKUP(Sales_Pipeline[[#This Row],[Account]],Accounts!$A$2:$A$86,Accounts!$F$2:$F$86),"")</f>
        <v/>
      </c>
      <c r="H8767" t="s">
        <v>8449</v>
      </c>
      <c r="K8767" s="8" t="str">
        <f>IF(Sales_Pipeline[[#This Row],[Close_Date]]="","",TEXT(Sales_Pipeline[[#This Row],[Close_Date]],"ddd"))</f>
        <v/>
      </c>
      <c r="L8767" s="8" t="str">
        <f>IF(Sales_Pipeline[[#This Row],[Close_Date]]="","",TEXT(Sales_Pipeline[[#This Row],[Close_Date]],"mmm"))</f>
        <v/>
      </c>
      <c r="M8767" s="8" t="str">
        <f>IF(Sales_Pipeline[[#This Row],[Close_Date]]="","","Q"&amp;ROUNDUP(MONTH(Sales_Pipeline[[#This Row],[Close_Date]])/3,0))</f>
        <v/>
      </c>
      <c r="N8767" s="2" t="str" cm="1">
        <f t="array" ref="N8767">IFERROR(_xlfn.IFS(Sales_Pipeline[[#This Row],[Deal_Stage]]="Won",_xlfn.XLOOKUP(Sales_Pipeline[[#This Row],[Product]],Products!$A$2:$A$8,Products!$C$2:$C$8),Sales_Pipeline[[#This Row],[Deal_Stage]]="Lost",_xlfn.XLOOKUP(Sales_Pipeline[[#This Row],[Product]],Products!$A$2:$A$8,Products!$C$2:$C$8)),"")</f>
        <v/>
      </c>
      <c r="O8767" s="2">
        <v>0</v>
      </c>
    </row>
    <row r="8768" spans="1:15" x14ac:dyDescent="0.3">
      <c r="A8768" t="s">
        <v>8915</v>
      </c>
      <c r="B8768" t="s">
        <v>7</v>
      </c>
      <c r="C8768" t="str">
        <f>_xlfn.XLOOKUP(Sales_Pipeline[[#This Row],[Sales_Agent]],Sales_Teams[Sales_Agent],Sales_Teams[Manager])</f>
        <v>Dustin Brinkmann</v>
      </c>
      <c r="D8768" t="str">
        <f>_xlfn.XLOOKUP(Sales_Pipeline[[#This Row],[Manager]],Sales_Teams[Manager],Sales_Teams[Regional_Office])</f>
        <v>Central</v>
      </c>
      <c r="E8768" t="s">
        <v>61</v>
      </c>
      <c r="G8768" t="str">
        <f>IFERROR(_xlfn.XLOOKUP(Sales_Pipeline[[#This Row],[Account]],Accounts!$A$2:$A$86,Accounts!$F$2:$F$86),"")</f>
        <v/>
      </c>
      <c r="H8768" t="s">
        <v>8449</v>
      </c>
      <c r="K8768" s="8" t="str">
        <f>IF(Sales_Pipeline[[#This Row],[Close_Date]]="","",TEXT(Sales_Pipeline[[#This Row],[Close_Date]],"ddd"))</f>
        <v/>
      </c>
      <c r="L8768" s="8" t="str">
        <f>IF(Sales_Pipeline[[#This Row],[Close_Date]]="","",TEXT(Sales_Pipeline[[#This Row],[Close_Date]],"mmm"))</f>
        <v/>
      </c>
      <c r="M8768" s="8" t="str">
        <f>IF(Sales_Pipeline[[#This Row],[Close_Date]]="","","Q"&amp;ROUNDUP(MONTH(Sales_Pipeline[[#This Row],[Close_Date]])/3,0))</f>
        <v/>
      </c>
      <c r="N8768" s="2" t="str" cm="1">
        <f t="array" ref="N8768">IFERROR(_xlfn.IFS(Sales_Pipeline[[#This Row],[Deal_Stage]]="Won",_xlfn.XLOOKUP(Sales_Pipeline[[#This Row],[Product]],Products!$A$2:$A$8,Products!$C$2:$C$8),Sales_Pipeline[[#This Row],[Deal_Stage]]="Lost",_xlfn.XLOOKUP(Sales_Pipeline[[#This Row],[Product]],Products!$A$2:$A$8,Products!$C$2:$C$8)),"")</f>
        <v/>
      </c>
      <c r="O8768" s="2">
        <v>0</v>
      </c>
    </row>
    <row r="8769" spans="1:15" x14ac:dyDescent="0.3">
      <c r="A8769" t="s">
        <v>8916</v>
      </c>
      <c r="B8769" t="s">
        <v>7</v>
      </c>
      <c r="C8769" t="str">
        <f>_xlfn.XLOOKUP(Sales_Pipeline[[#This Row],[Sales_Agent]],Sales_Teams[Sales_Agent],Sales_Teams[Manager])</f>
        <v>Dustin Brinkmann</v>
      </c>
      <c r="D8769" t="str">
        <f>_xlfn.XLOOKUP(Sales_Pipeline[[#This Row],[Manager]],Sales_Teams[Manager],Sales_Teams[Regional_Office])</f>
        <v>Central</v>
      </c>
      <c r="E8769" t="s">
        <v>61</v>
      </c>
      <c r="G8769" t="str">
        <f>IFERROR(_xlfn.XLOOKUP(Sales_Pipeline[[#This Row],[Account]],Accounts!$A$2:$A$86,Accounts!$F$2:$F$86),"")</f>
        <v/>
      </c>
      <c r="H8769" t="s">
        <v>8449</v>
      </c>
      <c r="K8769" s="8" t="str">
        <f>IF(Sales_Pipeline[[#This Row],[Close_Date]]="","",TEXT(Sales_Pipeline[[#This Row],[Close_Date]],"ddd"))</f>
        <v/>
      </c>
      <c r="L8769" s="8" t="str">
        <f>IF(Sales_Pipeline[[#This Row],[Close_Date]]="","",TEXT(Sales_Pipeline[[#This Row],[Close_Date]],"mmm"))</f>
        <v/>
      </c>
      <c r="M8769" s="8" t="str">
        <f>IF(Sales_Pipeline[[#This Row],[Close_Date]]="","","Q"&amp;ROUNDUP(MONTH(Sales_Pipeline[[#This Row],[Close_Date]])/3,0))</f>
        <v/>
      </c>
      <c r="N8769" s="2" t="str" cm="1">
        <f t="array" ref="N8769">IFERROR(_xlfn.IFS(Sales_Pipeline[[#This Row],[Deal_Stage]]="Won",_xlfn.XLOOKUP(Sales_Pipeline[[#This Row],[Product]],Products!$A$2:$A$8,Products!$C$2:$C$8),Sales_Pipeline[[#This Row],[Deal_Stage]]="Lost",_xlfn.XLOOKUP(Sales_Pipeline[[#This Row],[Product]],Products!$A$2:$A$8,Products!$C$2:$C$8)),"")</f>
        <v/>
      </c>
      <c r="O8769" s="2">
        <v>0</v>
      </c>
    </row>
    <row r="8770" spans="1:15" x14ac:dyDescent="0.3">
      <c r="A8770" t="s">
        <v>8917</v>
      </c>
      <c r="B8770" t="s">
        <v>7</v>
      </c>
      <c r="C8770" t="str">
        <f>_xlfn.XLOOKUP(Sales_Pipeline[[#This Row],[Sales_Agent]],Sales_Teams[Sales_Agent],Sales_Teams[Manager])</f>
        <v>Dustin Brinkmann</v>
      </c>
      <c r="D8770" t="str">
        <f>_xlfn.XLOOKUP(Sales_Pipeline[[#This Row],[Manager]],Sales_Teams[Manager],Sales_Teams[Regional_Office])</f>
        <v>Central</v>
      </c>
      <c r="E8770" t="s">
        <v>61</v>
      </c>
      <c r="G8770" t="str">
        <f>IFERROR(_xlfn.XLOOKUP(Sales_Pipeline[[#This Row],[Account]],Accounts!$A$2:$A$86,Accounts!$F$2:$F$86),"")</f>
        <v/>
      </c>
      <c r="H8770" t="s">
        <v>8449</v>
      </c>
      <c r="K8770" s="8" t="str">
        <f>IF(Sales_Pipeline[[#This Row],[Close_Date]]="","",TEXT(Sales_Pipeline[[#This Row],[Close_Date]],"ddd"))</f>
        <v/>
      </c>
      <c r="L8770" s="8" t="str">
        <f>IF(Sales_Pipeline[[#This Row],[Close_Date]]="","",TEXT(Sales_Pipeline[[#This Row],[Close_Date]],"mmm"))</f>
        <v/>
      </c>
      <c r="M8770" s="8" t="str">
        <f>IF(Sales_Pipeline[[#This Row],[Close_Date]]="","","Q"&amp;ROUNDUP(MONTH(Sales_Pipeline[[#This Row],[Close_Date]])/3,0))</f>
        <v/>
      </c>
      <c r="N8770" s="2" t="str" cm="1">
        <f t="array" ref="N8770">IFERROR(_xlfn.IFS(Sales_Pipeline[[#This Row],[Deal_Stage]]="Won",_xlfn.XLOOKUP(Sales_Pipeline[[#This Row],[Product]],Products!$A$2:$A$8,Products!$C$2:$C$8),Sales_Pipeline[[#This Row],[Deal_Stage]]="Lost",_xlfn.XLOOKUP(Sales_Pipeline[[#This Row],[Product]],Products!$A$2:$A$8,Products!$C$2:$C$8)),"")</f>
        <v/>
      </c>
      <c r="O8770" s="2">
        <v>0</v>
      </c>
    </row>
    <row r="8771" spans="1:15" x14ac:dyDescent="0.3">
      <c r="A8771" t="s">
        <v>8918</v>
      </c>
      <c r="B8771" t="s">
        <v>7</v>
      </c>
      <c r="C8771" t="str">
        <f>_xlfn.XLOOKUP(Sales_Pipeline[[#This Row],[Sales_Agent]],Sales_Teams[Sales_Agent],Sales_Teams[Manager])</f>
        <v>Dustin Brinkmann</v>
      </c>
      <c r="D8771" t="str">
        <f>_xlfn.XLOOKUP(Sales_Pipeline[[#This Row],[Manager]],Sales_Teams[Manager],Sales_Teams[Regional_Office])</f>
        <v>Central</v>
      </c>
      <c r="E8771" t="s">
        <v>61</v>
      </c>
      <c r="G8771" t="str">
        <f>IFERROR(_xlfn.XLOOKUP(Sales_Pipeline[[#This Row],[Account]],Accounts!$A$2:$A$86,Accounts!$F$2:$F$86),"")</f>
        <v/>
      </c>
      <c r="H8771" t="s">
        <v>8449</v>
      </c>
      <c r="K8771" s="8" t="str">
        <f>IF(Sales_Pipeline[[#This Row],[Close_Date]]="","",TEXT(Sales_Pipeline[[#This Row],[Close_Date]],"ddd"))</f>
        <v/>
      </c>
      <c r="L8771" s="8" t="str">
        <f>IF(Sales_Pipeline[[#This Row],[Close_Date]]="","",TEXT(Sales_Pipeline[[#This Row],[Close_Date]],"mmm"))</f>
        <v/>
      </c>
      <c r="M8771" s="8" t="str">
        <f>IF(Sales_Pipeline[[#This Row],[Close_Date]]="","","Q"&amp;ROUNDUP(MONTH(Sales_Pipeline[[#This Row],[Close_Date]])/3,0))</f>
        <v/>
      </c>
      <c r="N8771" s="2" t="str" cm="1">
        <f t="array" ref="N8771">IFERROR(_xlfn.IFS(Sales_Pipeline[[#This Row],[Deal_Stage]]="Won",_xlfn.XLOOKUP(Sales_Pipeline[[#This Row],[Product]],Products!$A$2:$A$8,Products!$C$2:$C$8),Sales_Pipeline[[#This Row],[Deal_Stage]]="Lost",_xlfn.XLOOKUP(Sales_Pipeline[[#This Row],[Product]],Products!$A$2:$A$8,Products!$C$2:$C$8)),"")</f>
        <v/>
      </c>
      <c r="O8771" s="2">
        <v>0</v>
      </c>
    </row>
    <row r="8772" spans="1:15" x14ac:dyDescent="0.3">
      <c r="A8772" t="s">
        <v>8919</v>
      </c>
      <c r="B8772" t="s">
        <v>7</v>
      </c>
      <c r="C8772" t="str">
        <f>_xlfn.XLOOKUP(Sales_Pipeline[[#This Row],[Sales_Agent]],Sales_Teams[Sales_Agent],Sales_Teams[Manager])</f>
        <v>Dustin Brinkmann</v>
      </c>
      <c r="D8772" t="str">
        <f>_xlfn.XLOOKUP(Sales_Pipeline[[#This Row],[Manager]],Sales_Teams[Manager],Sales_Teams[Regional_Office])</f>
        <v>Central</v>
      </c>
      <c r="E8772" t="s">
        <v>61</v>
      </c>
      <c r="G8772" t="str">
        <f>IFERROR(_xlfn.XLOOKUP(Sales_Pipeline[[#This Row],[Account]],Accounts!$A$2:$A$86,Accounts!$F$2:$F$86),"")</f>
        <v/>
      </c>
      <c r="H8772" t="s">
        <v>8449</v>
      </c>
      <c r="K8772" s="8" t="str">
        <f>IF(Sales_Pipeline[[#This Row],[Close_Date]]="","",TEXT(Sales_Pipeline[[#This Row],[Close_Date]],"ddd"))</f>
        <v/>
      </c>
      <c r="L8772" s="8" t="str">
        <f>IF(Sales_Pipeline[[#This Row],[Close_Date]]="","",TEXT(Sales_Pipeline[[#This Row],[Close_Date]],"mmm"))</f>
        <v/>
      </c>
      <c r="M8772" s="8" t="str">
        <f>IF(Sales_Pipeline[[#This Row],[Close_Date]]="","","Q"&amp;ROUNDUP(MONTH(Sales_Pipeline[[#This Row],[Close_Date]])/3,0))</f>
        <v/>
      </c>
      <c r="N8772" s="2" t="str" cm="1">
        <f t="array" ref="N8772">IFERROR(_xlfn.IFS(Sales_Pipeline[[#This Row],[Deal_Stage]]="Won",_xlfn.XLOOKUP(Sales_Pipeline[[#This Row],[Product]],Products!$A$2:$A$8,Products!$C$2:$C$8),Sales_Pipeline[[#This Row],[Deal_Stage]]="Lost",_xlfn.XLOOKUP(Sales_Pipeline[[#This Row],[Product]],Products!$A$2:$A$8,Products!$C$2:$C$8)),"")</f>
        <v/>
      </c>
      <c r="O8772" s="2">
        <v>0</v>
      </c>
    </row>
    <row r="8773" spans="1:15" x14ac:dyDescent="0.3">
      <c r="A8773" t="s">
        <v>8920</v>
      </c>
      <c r="B8773" t="s">
        <v>7</v>
      </c>
      <c r="C8773" t="str">
        <f>_xlfn.XLOOKUP(Sales_Pipeline[[#This Row],[Sales_Agent]],Sales_Teams[Sales_Agent],Sales_Teams[Manager])</f>
        <v>Dustin Brinkmann</v>
      </c>
      <c r="D8773" t="str">
        <f>_xlfn.XLOOKUP(Sales_Pipeline[[#This Row],[Manager]],Sales_Teams[Manager],Sales_Teams[Regional_Office])</f>
        <v>Central</v>
      </c>
      <c r="E8773" t="s">
        <v>61</v>
      </c>
      <c r="G8773" t="str">
        <f>IFERROR(_xlfn.XLOOKUP(Sales_Pipeline[[#This Row],[Account]],Accounts!$A$2:$A$86,Accounts!$F$2:$F$86),"")</f>
        <v/>
      </c>
      <c r="H8773" t="s">
        <v>8449</v>
      </c>
      <c r="K8773" s="8" t="str">
        <f>IF(Sales_Pipeline[[#This Row],[Close_Date]]="","",TEXT(Sales_Pipeline[[#This Row],[Close_Date]],"ddd"))</f>
        <v/>
      </c>
      <c r="L8773" s="8" t="str">
        <f>IF(Sales_Pipeline[[#This Row],[Close_Date]]="","",TEXT(Sales_Pipeline[[#This Row],[Close_Date]],"mmm"))</f>
        <v/>
      </c>
      <c r="M8773" s="8" t="str">
        <f>IF(Sales_Pipeline[[#This Row],[Close_Date]]="","","Q"&amp;ROUNDUP(MONTH(Sales_Pipeline[[#This Row],[Close_Date]])/3,0))</f>
        <v/>
      </c>
      <c r="N8773" s="2" t="str" cm="1">
        <f t="array" ref="N8773">IFERROR(_xlfn.IFS(Sales_Pipeline[[#This Row],[Deal_Stage]]="Won",_xlfn.XLOOKUP(Sales_Pipeline[[#This Row],[Product]],Products!$A$2:$A$8,Products!$C$2:$C$8),Sales_Pipeline[[#This Row],[Deal_Stage]]="Lost",_xlfn.XLOOKUP(Sales_Pipeline[[#This Row],[Product]],Products!$A$2:$A$8,Products!$C$2:$C$8)),"")</f>
        <v/>
      </c>
      <c r="O8773" s="2">
        <v>0</v>
      </c>
    </row>
    <row r="8774" spans="1:15" x14ac:dyDescent="0.3">
      <c r="A8774" t="s">
        <v>8921</v>
      </c>
      <c r="B8774" t="s">
        <v>7</v>
      </c>
      <c r="C8774" t="str">
        <f>_xlfn.XLOOKUP(Sales_Pipeline[[#This Row],[Sales_Agent]],Sales_Teams[Sales_Agent],Sales_Teams[Manager])</f>
        <v>Dustin Brinkmann</v>
      </c>
      <c r="D8774" t="str">
        <f>_xlfn.XLOOKUP(Sales_Pipeline[[#This Row],[Manager]],Sales_Teams[Manager],Sales_Teams[Regional_Office])</f>
        <v>Central</v>
      </c>
      <c r="E8774" t="s">
        <v>61</v>
      </c>
      <c r="G8774" t="str">
        <f>IFERROR(_xlfn.XLOOKUP(Sales_Pipeline[[#This Row],[Account]],Accounts!$A$2:$A$86,Accounts!$F$2:$F$86),"")</f>
        <v/>
      </c>
      <c r="H8774" t="s">
        <v>8449</v>
      </c>
      <c r="K8774" s="8" t="str">
        <f>IF(Sales_Pipeline[[#This Row],[Close_Date]]="","",TEXT(Sales_Pipeline[[#This Row],[Close_Date]],"ddd"))</f>
        <v/>
      </c>
      <c r="L8774" s="8" t="str">
        <f>IF(Sales_Pipeline[[#This Row],[Close_Date]]="","",TEXT(Sales_Pipeline[[#This Row],[Close_Date]],"mmm"))</f>
        <v/>
      </c>
      <c r="M8774" s="8" t="str">
        <f>IF(Sales_Pipeline[[#This Row],[Close_Date]]="","","Q"&amp;ROUNDUP(MONTH(Sales_Pipeline[[#This Row],[Close_Date]])/3,0))</f>
        <v/>
      </c>
      <c r="N8774" s="2" t="str" cm="1">
        <f t="array" ref="N8774">IFERROR(_xlfn.IFS(Sales_Pipeline[[#This Row],[Deal_Stage]]="Won",_xlfn.XLOOKUP(Sales_Pipeline[[#This Row],[Product]],Products!$A$2:$A$8,Products!$C$2:$C$8),Sales_Pipeline[[#This Row],[Deal_Stage]]="Lost",_xlfn.XLOOKUP(Sales_Pipeline[[#This Row],[Product]],Products!$A$2:$A$8,Products!$C$2:$C$8)),"")</f>
        <v/>
      </c>
      <c r="O8774" s="2">
        <v>0</v>
      </c>
    </row>
    <row r="8775" spans="1:15" x14ac:dyDescent="0.3">
      <c r="A8775" t="s">
        <v>8922</v>
      </c>
      <c r="B8775" t="s">
        <v>7</v>
      </c>
      <c r="C8775" t="str">
        <f>_xlfn.XLOOKUP(Sales_Pipeline[[#This Row],[Sales_Agent]],Sales_Teams[Sales_Agent],Sales_Teams[Manager])</f>
        <v>Dustin Brinkmann</v>
      </c>
      <c r="D8775" t="str">
        <f>_xlfn.XLOOKUP(Sales_Pipeline[[#This Row],[Manager]],Sales_Teams[Manager],Sales_Teams[Regional_Office])</f>
        <v>Central</v>
      </c>
      <c r="E8775" t="s">
        <v>61</v>
      </c>
      <c r="G8775" t="str">
        <f>IFERROR(_xlfn.XLOOKUP(Sales_Pipeline[[#This Row],[Account]],Accounts!$A$2:$A$86,Accounts!$F$2:$F$86),"")</f>
        <v/>
      </c>
      <c r="H8775" t="s">
        <v>8449</v>
      </c>
      <c r="K8775" s="8" t="str">
        <f>IF(Sales_Pipeline[[#This Row],[Close_Date]]="","",TEXT(Sales_Pipeline[[#This Row],[Close_Date]],"ddd"))</f>
        <v/>
      </c>
      <c r="L8775" s="8" t="str">
        <f>IF(Sales_Pipeline[[#This Row],[Close_Date]]="","",TEXT(Sales_Pipeline[[#This Row],[Close_Date]],"mmm"))</f>
        <v/>
      </c>
      <c r="M8775" s="8" t="str">
        <f>IF(Sales_Pipeline[[#This Row],[Close_Date]]="","","Q"&amp;ROUNDUP(MONTH(Sales_Pipeline[[#This Row],[Close_Date]])/3,0))</f>
        <v/>
      </c>
      <c r="N8775" s="2" t="str" cm="1">
        <f t="array" ref="N8775">IFERROR(_xlfn.IFS(Sales_Pipeline[[#This Row],[Deal_Stage]]="Won",_xlfn.XLOOKUP(Sales_Pipeline[[#This Row],[Product]],Products!$A$2:$A$8,Products!$C$2:$C$8),Sales_Pipeline[[#This Row],[Deal_Stage]]="Lost",_xlfn.XLOOKUP(Sales_Pipeline[[#This Row],[Product]],Products!$A$2:$A$8,Products!$C$2:$C$8)),"")</f>
        <v/>
      </c>
      <c r="O8775" s="2">
        <v>0</v>
      </c>
    </row>
    <row r="8776" spans="1:15" x14ac:dyDescent="0.3">
      <c r="A8776" t="s">
        <v>8923</v>
      </c>
      <c r="B8776" t="s">
        <v>7</v>
      </c>
      <c r="C8776" t="str">
        <f>_xlfn.XLOOKUP(Sales_Pipeline[[#This Row],[Sales_Agent]],Sales_Teams[Sales_Agent],Sales_Teams[Manager])</f>
        <v>Dustin Brinkmann</v>
      </c>
      <c r="D8776" t="str">
        <f>_xlfn.XLOOKUP(Sales_Pipeline[[#This Row],[Manager]],Sales_Teams[Manager],Sales_Teams[Regional_Office])</f>
        <v>Central</v>
      </c>
      <c r="E8776" t="s">
        <v>61</v>
      </c>
      <c r="G8776" t="str">
        <f>IFERROR(_xlfn.XLOOKUP(Sales_Pipeline[[#This Row],[Account]],Accounts!$A$2:$A$86,Accounts!$F$2:$F$86),"")</f>
        <v/>
      </c>
      <c r="H8776" t="s">
        <v>8449</v>
      </c>
      <c r="K8776" s="8" t="str">
        <f>IF(Sales_Pipeline[[#This Row],[Close_Date]]="","",TEXT(Sales_Pipeline[[#This Row],[Close_Date]],"ddd"))</f>
        <v/>
      </c>
      <c r="L8776" s="8" t="str">
        <f>IF(Sales_Pipeline[[#This Row],[Close_Date]]="","",TEXT(Sales_Pipeline[[#This Row],[Close_Date]],"mmm"))</f>
        <v/>
      </c>
      <c r="M8776" s="8" t="str">
        <f>IF(Sales_Pipeline[[#This Row],[Close_Date]]="","","Q"&amp;ROUNDUP(MONTH(Sales_Pipeline[[#This Row],[Close_Date]])/3,0))</f>
        <v/>
      </c>
      <c r="N8776" s="2" t="str" cm="1">
        <f t="array" ref="N8776">IFERROR(_xlfn.IFS(Sales_Pipeline[[#This Row],[Deal_Stage]]="Won",_xlfn.XLOOKUP(Sales_Pipeline[[#This Row],[Product]],Products!$A$2:$A$8,Products!$C$2:$C$8),Sales_Pipeline[[#This Row],[Deal_Stage]]="Lost",_xlfn.XLOOKUP(Sales_Pipeline[[#This Row],[Product]],Products!$A$2:$A$8,Products!$C$2:$C$8)),"")</f>
        <v/>
      </c>
      <c r="O8776" s="2">
        <v>0</v>
      </c>
    </row>
    <row r="8777" spans="1:15" x14ac:dyDescent="0.3">
      <c r="A8777" t="s">
        <v>8924</v>
      </c>
      <c r="B8777" t="s">
        <v>7</v>
      </c>
      <c r="C8777" t="str">
        <f>_xlfn.XLOOKUP(Sales_Pipeline[[#This Row],[Sales_Agent]],Sales_Teams[Sales_Agent],Sales_Teams[Manager])</f>
        <v>Dustin Brinkmann</v>
      </c>
      <c r="D8777" t="str">
        <f>_xlfn.XLOOKUP(Sales_Pipeline[[#This Row],[Manager]],Sales_Teams[Manager],Sales_Teams[Regional_Office])</f>
        <v>Central</v>
      </c>
      <c r="E8777" t="s">
        <v>61</v>
      </c>
      <c r="G8777" t="str">
        <f>IFERROR(_xlfn.XLOOKUP(Sales_Pipeline[[#This Row],[Account]],Accounts!$A$2:$A$86,Accounts!$F$2:$F$86),"")</f>
        <v/>
      </c>
      <c r="H8777" t="s">
        <v>8449</v>
      </c>
      <c r="K8777" s="8" t="str">
        <f>IF(Sales_Pipeline[[#This Row],[Close_Date]]="","",TEXT(Sales_Pipeline[[#This Row],[Close_Date]],"ddd"))</f>
        <v/>
      </c>
      <c r="L8777" s="8" t="str">
        <f>IF(Sales_Pipeline[[#This Row],[Close_Date]]="","",TEXT(Sales_Pipeline[[#This Row],[Close_Date]],"mmm"))</f>
        <v/>
      </c>
      <c r="M8777" s="8" t="str">
        <f>IF(Sales_Pipeline[[#This Row],[Close_Date]]="","","Q"&amp;ROUNDUP(MONTH(Sales_Pipeline[[#This Row],[Close_Date]])/3,0))</f>
        <v/>
      </c>
      <c r="N8777" s="2" t="str" cm="1">
        <f t="array" ref="N8777">IFERROR(_xlfn.IFS(Sales_Pipeline[[#This Row],[Deal_Stage]]="Won",_xlfn.XLOOKUP(Sales_Pipeline[[#This Row],[Product]],Products!$A$2:$A$8,Products!$C$2:$C$8),Sales_Pipeline[[#This Row],[Deal_Stage]]="Lost",_xlfn.XLOOKUP(Sales_Pipeline[[#This Row],[Product]],Products!$A$2:$A$8,Products!$C$2:$C$8)),"")</f>
        <v/>
      </c>
      <c r="O8777" s="2">
        <v>0</v>
      </c>
    </row>
    <row r="8778" spans="1:15" x14ac:dyDescent="0.3">
      <c r="A8778" t="s">
        <v>8925</v>
      </c>
      <c r="B8778" t="s">
        <v>7</v>
      </c>
      <c r="C8778" t="str">
        <f>_xlfn.XLOOKUP(Sales_Pipeline[[#This Row],[Sales_Agent]],Sales_Teams[Sales_Agent],Sales_Teams[Manager])</f>
        <v>Dustin Brinkmann</v>
      </c>
      <c r="D8778" t="str">
        <f>_xlfn.XLOOKUP(Sales_Pipeline[[#This Row],[Manager]],Sales_Teams[Manager],Sales_Teams[Regional_Office])</f>
        <v>Central</v>
      </c>
      <c r="E8778" t="s">
        <v>61</v>
      </c>
      <c r="G8778" t="str">
        <f>IFERROR(_xlfn.XLOOKUP(Sales_Pipeline[[#This Row],[Account]],Accounts!$A$2:$A$86,Accounts!$F$2:$F$86),"")</f>
        <v/>
      </c>
      <c r="H8778" t="s">
        <v>8449</v>
      </c>
      <c r="K8778" s="8" t="str">
        <f>IF(Sales_Pipeline[[#This Row],[Close_Date]]="","",TEXT(Sales_Pipeline[[#This Row],[Close_Date]],"ddd"))</f>
        <v/>
      </c>
      <c r="L8778" s="8" t="str">
        <f>IF(Sales_Pipeline[[#This Row],[Close_Date]]="","",TEXT(Sales_Pipeline[[#This Row],[Close_Date]],"mmm"))</f>
        <v/>
      </c>
      <c r="M8778" s="8" t="str">
        <f>IF(Sales_Pipeline[[#This Row],[Close_Date]]="","","Q"&amp;ROUNDUP(MONTH(Sales_Pipeline[[#This Row],[Close_Date]])/3,0))</f>
        <v/>
      </c>
      <c r="N8778" s="2" t="str" cm="1">
        <f t="array" ref="N8778">IFERROR(_xlfn.IFS(Sales_Pipeline[[#This Row],[Deal_Stage]]="Won",_xlfn.XLOOKUP(Sales_Pipeline[[#This Row],[Product]],Products!$A$2:$A$8,Products!$C$2:$C$8),Sales_Pipeline[[#This Row],[Deal_Stage]]="Lost",_xlfn.XLOOKUP(Sales_Pipeline[[#This Row],[Product]],Products!$A$2:$A$8,Products!$C$2:$C$8)),"")</f>
        <v/>
      </c>
      <c r="O8778" s="2">
        <v>0</v>
      </c>
    </row>
    <row r="8779" spans="1:15" x14ac:dyDescent="0.3">
      <c r="A8779" t="s">
        <v>8926</v>
      </c>
      <c r="B8779" t="s">
        <v>7</v>
      </c>
      <c r="C8779" t="str">
        <f>_xlfn.XLOOKUP(Sales_Pipeline[[#This Row],[Sales_Agent]],Sales_Teams[Sales_Agent],Sales_Teams[Manager])</f>
        <v>Dustin Brinkmann</v>
      </c>
      <c r="D8779" t="str">
        <f>_xlfn.XLOOKUP(Sales_Pipeline[[#This Row],[Manager]],Sales_Teams[Manager],Sales_Teams[Regional_Office])</f>
        <v>Central</v>
      </c>
      <c r="E8779" t="s">
        <v>61</v>
      </c>
      <c r="G8779" t="str">
        <f>IFERROR(_xlfn.XLOOKUP(Sales_Pipeline[[#This Row],[Account]],Accounts!$A$2:$A$86,Accounts!$F$2:$F$86),"")</f>
        <v/>
      </c>
      <c r="H8779" t="s">
        <v>8449</v>
      </c>
      <c r="K8779" s="8" t="str">
        <f>IF(Sales_Pipeline[[#This Row],[Close_Date]]="","",TEXT(Sales_Pipeline[[#This Row],[Close_Date]],"ddd"))</f>
        <v/>
      </c>
      <c r="L8779" s="8" t="str">
        <f>IF(Sales_Pipeline[[#This Row],[Close_Date]]="","",TEXT(Sales_Pipeline[[#This Row],[Close_Date]],"mmm"))</f>
        <v/>
      </c>
      <c r="M8779" s="8" t="str">
        <f>IF(Sales_Pipeline[[#This Row],[Close_Date]]="","","Q"&amp;ROUNDUP(MONTH(Sales_Pipeline[[#This Row],[Close_Date]])/3,0))</f>
        <v/>
      </c>
      <c r="N8779" s="2" t="str" cm="1">
        <f t="array" ref="N8779">IFERROR(_xlfn.IFS(Sales_Pipeline[[#This Row],[Deal_Stage]]="Won",_xlfn.XLOOKUP(Sales_Pipeline[[#This Row],[Product]],Products!$A$2:$A$8,Products!$C$2:$C$8),Sales_Pipeline[[#This Row],[Deal_Stage]]="Lost",_xlfn.XLOOKUP(Sales_Pipeline[[#This Row],[Product]],Products!$A$2:$A$8,Products!$C$2:$C$8)),"")</f>
        <v/>
      </c>
      <c r="O8779" s="2">
        <v>0</v>
      </c>
    </row>
    <row r="8780" spans="1:15" x14ac:dyDescent="0.3">
      <c r="A8780" t="s">
        <v>8927</v>
      </c>
      <c r="B8780" t="s">
        <v>7</v>
      </c>
      <c r="C8780" t="str">
        <f>_xlfn.XLOOKUP(Sales_Pipeline[[#This Row],[Sales_Agent]],Sales_Teams[Sales_Agent],Sales_Teams[Manager])</f>
        <v>Dustin Brinkmann</v>
      </c>
      <c r="D8780" t="str">
        <f>_xlfn.XLOOKUP(Sales_Pipeline[[#This Row],[Manager]],Sales_Teams[Manager],Sales_Teams[Regional_Office])</f>
        <v>Central</v>
      </c>
      <c r="E8780" t="s">
        <v>61</v>
      </c>
      <c r="G8780" t="str">
        <f>IFERROR(_xlfn.XLOOKUP(Sales_Pipeline[[#This Row],[Account]],Accounts!$A$2:$A$86,Accounts!$F$2:$F$86),"")</f>
        <v/>
      </c>
      <c r="H8780" t="s">
        <v>8449</v>
      </c>
      <c r="K8780" s="8" t="str">
        <f>IF(Sales_Pipeline[[#This Row],[Close_Date]]="","",TEXT(Sales_Pipeline[[#This Row],[Close_Date]],"ddd"))</f>
        <v/>
      </c>
      <c r="L8780" s="8" t="str">
        <f>IF(Sales_Pipeline[[#This Row],[Close_Date]]="","",TEXT(Sales_Pipeline[[#This Row],[Close_Date]],"mmm"))</f>
        <v/>
      </c>
      <c r="M8780" s="8" t="str">
        <f>IF(Sales_Pipeline[[#This Row],[Close_Date]]="","","Q"&amp;ROUNDUP(MONTH(Sales_Pipeline[[#This Row],[Close_Date]])/3,0))</f>
        <v/>
      </c>
      <c r="N8780" s="2" t="str" cm="1">
        <f t="array" ref="N8780">IFERROR(_xlfn.IFS(Sales_Pipeline[[#This Row],[Deal_Stage]]="Won",_xlfn.XLOOKUP(Sales_Pipeline[[#This Row],[Product]],Products!$A$2:$A$8,Products!$C$2:$C$8),Sales_Pipeline[[#This Row],[Deal_Stage]]="Lost",_xlfn.XLOOKUP(Sales_Pipeline[[#This Row],[Product]],Products!$A$2:$A$8,Products!$C$2:$C$8)),"")</f>
        <v/>
      </c>
      <c r="O8780" s="2">
        <v>0</v>
      </c>
    </row>
    <row r="8781" spans="1:15" x14ac:dyDescent="0.3">
      <c r="A8781" t="s">
        <v>8928</v>
      </c>
      <c r="B8781" t="s">
        <v>7</v>
      </c>
      <c r="C8781" t="str">
        <f>_xlfn.XLOOKUP(Sales_Pipeline[[#This Row],[Sales_Agent]],Sales_Teams[Sales_Agent],Sales_Teams[Manager])</f>
        <v>Dustin Brinkmann</v>
      </c>
      <c r="D8781" t="str">
        <f>_xlfn.XLOOKUP(Sales_Pipeline[[#This Row],[Manager]],Sales_Teams[Manager],Sales_Teams[Regional_Office])</f>
        <v>Central</v>
      </c>
      <c r="E8781" t="s">
        <v>61</v>
      </c>
      <c r="G8781" t="str">
        <f>IFERROR(_xlfn.XLOOKUP(Sales_Pipeline[[#This Row],[Account]],Accounts!$A$2:$A$86,Accounts!$F$2:$F$86),"")</f>
        <v/>
      </c>
      <c r="H8781" t="s">
        <v>8449</v>
      </c>
      <c r="K8781" s="8" t="str">
        <f>IF(Sales_Pipeline[[#This Row],[Close_Date]]="","",TEXT(Sales_Pipeline[[#This Row],[Close_Date]],"ddd"))</f>
        <v/>
      </c>
      <c r="L8781" s="8" t="str">
        <f>IF(Sales_Pipeline[[#This Row],[Close_Date]]="","",TEXT(Sales_Pipeline[[#This Row],[Close_Date]],"mmm"))</f>
        <v/>
      </c>
      <c r="M8781" s="8" t="str">
        <f>IF(Sales_Pipeline[[#This Row],[Close_Date]]="","","Q"&amp;ROUNDUP(MONTH(Sales_Pipeline[[#This Row],[Close_Date]])/3,0))</f>
        <v/>
      </c>
      <c r="N8781" s="2" t="str" cm="1">
        <f t="array" ref="N8781">IFERROR(_xlfn.IFS(Sales_Pipeline[[#This Row],[Deal_Stage]]="Won",_xlfn.XLOOKUP(Sales_Pipeline[[#This Row],[Product]],Products!$A$2:$A$8,Products!$C$2:$C$8),Sales_Pipeline[[#This Row],[Deal_Stage]]="Lost",_xlfn.XLOOKUP(Sales_Pipeline[[#This Row],[Product]],Products!$A$2:$A$8,Products!$C$2:$C$8)),"")</f>
        <v/>
      </c>
      <c r="O8781" s="2">
        <v>0</v>
      </c>
    </row>
    <row r="8782" spans="1:15" x14ac:dyDescent="0.3">
      <c r="A8782" t="s">
        <v>8929</v>
      </c>
      <c r="B8782" t="s">
        <v>7</v>
      </c>
      <c r="C8782" t="str">
        <f>_xlfn.XLOOKUP(Sales_Pipeline[[#This Row],[Sales_Agent]],Sales_Teams[Sales_Agent],Sales_Teams[Manager])</f>
        <v>Dustin Brinkmann</v>
      </c>
      <c r="D8782" t="str">
        <f>_xlfn.XLOOKUP(Sales_Pipeline[[#This Row],[Manager]],Sales_Teams[Manager],Sales_Teams[Regional_Office])</f>
        <v>Central</v>
      </c>
      <c r="E8782" t="s">
        <v>61</v>
      </c>
      <c r="G8782" t="str">
        <f>IFERROR(_xlfn.XLOOKUP(Sales_Pipeline[[#This Row],[Account]],Accounts!$A$2:$A$86,Accounts!$F$2:$F$86),"")</f>
        <v/>
      </c>
      <c r="H8782" t="s">
        <v>8449</v>
      </c>
      <c r="K8782" s="8" t="str">
        <f>IF(Sales_Pipeline[[#This Row],[Close_Date]]="","",TEXT(Sales_Pipeline[[#This Row],[Close_Date]],"ddd"))</f>
        <v/>
      </c>
      <c r="L8782" s="8" t="str">
        <f>IF(Sales_Pipeline[[#This Row],[Close_Date]]="","",TEXT(Sales_Pipeline[[#This Row],[Close_Date]],"mmm"))</f>
        <v/>
      </c>
      <c r="M8782" s="8" t="str">
        <f>IF(Sales_Pipeline[[#This Row],[Close_Date]]="","","Q"&amp;ROUNDUP(MONTH(Sales_Pipeline[[#This Row],[Close_Date]])/3,0))</f>
        <v/>
      </c>
      <c r="N8782" s="2" t="str" cm="1">
        <f t="array" ref="N8782">IFERROR(_xlfn.IFS(Sales_Pipeline[[#This Row],[Deal_Stage]]="Won",_xlfn.XLOOKUP(Sales_Pipeline[[#This Row],[Product]],Products!$A$2:$A$8,Products!$C$2:$C$8),Sales_Pipeline[[#This Row],[Deal_Stage]]="Lost",_xlfn.XLOOKUP(Sales_Pipeline[[#This Row],[Product]],Products!$A$2:$A$8,Products!$C$2:$C$8)),"")</f>
        <v/>
      </c>
      <c r="O8782" s="2">
        <v>0</v>
      </c>
    </row>
    <row r="8783" spans="1:15" x14ac:dyDescent="0.3">
      <c r="A8783" t="s">
        <v>8930</v>
      </c>
      <c r="B8783" t="s">
        <v>7</v>
      </c>
      <c r="C8783" t="str">
        <f>_xlfn.XLOOKUP(Sales_Pipeline[[#This Row],[Sales_Agent]],Sales_Teams[Sales_Agent],Sales_Teams[Manager])</f>
        <v>Dustin Brinkmann</v>
      </c>
      <c r="D8783" t="str">
        <f>_xlfn.XLOOKUP(Sales_Pipeline[[#This Row],[Manager]],Sales_Teams[Manager],Sales_Teams[Regional_Office])</f>
        <v>Central</v>
      </c>
      <c r="E8783" t="s">
        <v>61</v>
      </c>
      <c r="G8783" t="str">
        <f>IFERROR(_xlfn.XLOOKUP(Sales_Pipeline[[#This Row],[Account]],Accounts!$A$2:$A$86,Accounts!$F$2:$F$86),"")</f>
        <v/>
      </c>
      <c r="H8783" t="s">
        <v>8449</v>
      </c>
      <c r="K8783" s="8" t="str">
        <f>IF(Sales_Pipeline[[#This Row],[Close_Date]]="","",TEXT(Sales_Pipeline[[#This Row],[Close_Date]],"ddd"))</f>
        <v/>
      </c>
      <c r="L8783" s="8" t="str">
        <f>IF(Sales_Pipeline[[#This Row],[Close_Date]]="","",TEXT(Sales_Pipeline[[#This Row],[Close_Date]],"mmm"))</f>
        <v/>
      </c>
      <c r="M8783" s="8" t="str">
        <f>IF(Sales_Pipeline[[#This Row],[Close_Date]]="","","Q"&amp;ROUNDUP(MONTH(Sales_Pipeline[[#This Row],[Close_Date]])/3,0))</f>
        <v/>
      </c>
      <c r="N8783" s="2" t="str" cm="1">
        <f t="array" ref="N8783">IFERROR(_xlfn.IFS(Sales_Pipeline[[#This Row],[Deal_Stage]]="Won",_xlfn.XLOOKUP(Sales_Pipeline[[#This Row],[Product]],Products!$A$2:$A$8,Products!$C$2:$C$8),Sales_Pipeline[[#This Row],[Deal_Stage]]="Lost",_xlfn.XLOOKUP(Sales_Pipeline[[#This Row],[Product]],Products!$A$2:$A$8,Products!$C$2:$C$8)),"")</f>
        <v/>
      </c>
      <c r="O8783" s="2">
        <v>0</v>
      </c>
    </row>
    <row r="8784" spans="1:15" x14ac:dyDescent="0.3">
      <c r="A8784" t="s">
        <v>8931</v>
      </c>
      <c r="B8784" t="s">
        <v>7</v>
      </c>
      <c r="C8784" t="str">
        <f>_xlfn.XLOOKUP(Sales_Pipeline[[#This Row],[Sales_Agent]],Sales_Teams[Sales_Agent],Sales_Teams[Manager])</f>
        <v>Dustin Brinkmann</v>
      </c>
      <c r="D8784" t="str">
        <f>_xlfn.XLOOKUP(Sales_Pipeline[[#This Row],[Manager]],Sales_Teams[Manager],Sales_Teams[Regional_Office])</f>
        <v>Central</v>
      </c>
      <c r="E8784" t="s">
        <v>61</v>
      </c>
      <c r="G8784" t="str">
        <f>IFERROR(_xlfn.XLOOKUP(Sales_Pipeline[[#This Row],[Account]],Accounts!$A$2:$A$86,Accounts!$F$2:$F$86),"")</f>
        <v/>
      </c>
      <c r="H8784" t="s">
        <v>8449</v>
      </c>
      <c r="K8784" s="8" t="str">
        <f>IF(Sales_Pipeline[[#This Row],[Close_Date]]="","",TEXT(Sales_Pipeline[[#This Row],[Close_Date]],"ddd"))</f>
        <v/>
      </c>
      <c r="L8784" s="8" t="str">
        <f>IF(Sales_Pipeline[[#This Row],[Close_Date]]="","",TEXT(Sales_Pipeline[[#This Row],[Close_Date]],"mmm"))</f>
        <v/>
      </c>
      <c r="M8784" s="8" t="str">
        <f>IF(Sales_Pipeline[[#This Row],[Close_Date]]="","","Q"&amp;ROUNDUP(MONTH(Sales_Pipeline[[#This Row],[Close_Date]])/3,0))</f>
        <v/>
      </c>
      <c r="N8784" s="2" t="str" cm="1">
        <f t="array" ref="N8784">IFERROR(_xlfn.IFS(Sales_Pipeline[[#This Row],[Deal_Stage]]="Won",_xlfn.XLOOKUP(Sales_Pipeline[[#This Row],[Product]],Products!$A$2:$A$8,Products!$C$2:$C$8),Sales_Pipeline[[#This Row],[Deal_Stage]]="Lost",_xlfn.XLOOKUP(Sales_Pipeline[[#This Row],[Product]],Products!$A$2:$A$8,Products!$C$2:$C$8)),"")</f>
        <v/>
      </c>
      <c r="O8784" s="2">
        <v>0</v>
      </c>
    </row>
    <row r="8785" spans="1:15" x14ac:dyDescent="0.3">
      <c r="A8785" t="s">
        <v>8932</v>
      </c>
      <c r="B8785" t="s">
        <v>7</v>
      </c>
      <c r="C8785" t="str">
        <f>_xlfn.XLOOKUP(Sales_Pipeline[[#This Row],[Sales_Agent]],Sales_Teams[Sales_Agent],Sales_Teams[Manager])</f>
        <v>Dustin Brinkmann</v>
      </c>
      <c r="D8785" t="str">
        <f>_xlfn.XLOOKUP(Sales_Pipeline[[#This Row],[Manager]],Sales_Teams[Manager],Sales_Teams[Regional_Office])</f>
        <v>Central</v>
      </c>
      <c r="E8785" t="s">
        <v>61</v>
      </c>
      <c r="G8785" t="str">
        <f>IFERROR(_xlfn.XLOOKUP(Sales_Pipeline[[#This Row],[Account]],Accounts!$A$2:$A$86,Accounts!$F$2:$F$86),"")</f>
        <v/>
      </c>
      <c r="H8785" t="s">
        <v>8449</v>
      </c>
      <c r="K8785" s="8" t="str">
        <f>IF(Sales_Pipeline[[#This Row],[Close_Date]]="","",TEXT(Sales_Pipeline[[#This Row],[Close_Date]],"ddd"))</f>
        <v/>
      </c>
      <c r="L8785" s="8" t="str">
        <f>IF(Sales_Pipeline[[#This Row],[Close_Date]]="","",TEXT(Sales_Pipeline[[#This Row],[Close_Date]],"mmm"))</f>
        <v/>
      </c>
      <c r="M8785" s="8" t="str">
        <f>IF(Sales_Pipeline[[#This Row],[Close_Date]]="","","Q"&amp;ROUNDUP(MONTH(Sales_Pipeline[[#This Row],[Close_Date]])/3,0))</f>
        <v/>
      </c>
      <c r="N8785" s="2" t="str" cm="1">
        <f t="array" ref="N8785">IFERROR(_xlfn.IFS(Sales_Pipeline[[#This Row],[Deal_Stage]]="Won",_xlfn.XLOOKUP(Sales_Pipeline[[#This Row],[Product]],Products!$A$2:$A$8,Products!$C$2:$C$8),Sales_Pipeline[[#This Row],[Deal_Stage]]="Lost",_xlfn.XLOOKUP(Sales_Pipeline[[#This Row],[Product]],Products!$A$2:$A$8,Products!$C$2:$C$8)),"")</f>
        <v/>
      </c>
      <c r="O8785" s="2">
        <v>0</v>
      </c>
    </row>
    <row r="8786" spans="1:15" x14ac:dyDescent="0.3">
      <c r="A8786" t="s">
        <v>8933</v>
      </c>
      <c r="B8786" t="s">
        <v>7</v>
      </c>
      <c r="C8786" t="str">
        <f>_xlfn.XLOOKUP(Sales_Pipeline[[#This Row],[Sales_Agent]],Sales_Teams[Sales_Agent],Sales_Teams[Manager])</f>
        <v>Dustin Brinkmann</v>
      </c>
      <c r="D8786" t="str">
        <f>_xlfn.XLOOKUP(Sales_Pipeline[[#This Row],[Manager]],Sales_Teams[Manager],Sales_Teams[Regional_Office])</f>
        <v>Central</v>
      </c>
      <c r="E8786" t="s">
        <v>61</v>
      </c>
      <c r="G8786" t="str">
        <f>IFERROR(_xlfn.XLOOKUP(Sales_Pipeline[[#This Row],[Account]],Accounts!$A$2:$A$86,Accounts!$F$2:$F$86),"")</f>
        <v/>
      </c>
      <c r="H8786" t="s">
        <v>8449</v>
      </c>
      <c r="K8786" s="8" t="str">
        <f>IF(Sales_Pipeline[[#This Row],[Close_Date]]="","",TEXT(Sales_Pipeline[[#This Row],[Close_Date]],"ddd"))</f>
        <v/>
      </c>
      <c r="L8786" s="8" t="str">
        <f>IF(Sales_Pipeline[[#This Row],[Close_Date]]="","",TEXT(Sales_Pipeline[[#This Row],[Close_Date]],"mmm"))</f>
        <v/>
      </c>
      <c r="M8786" s="8" t="str">
        <f>IF(Sales_Pipeline[[#This Row],[Close_Date]]="","","Q"&amp;ROUNDUP(MONTH(Sales_Pipeline[[#This Row],[Close_Date]])/3,0))</f>
        <v/>
      </c>
      <c r="N8786" s="2" t="str" cm="1">
        <f t="array" ref="N8786">IFERROR(_xlfn.IFS(Sales_Pipeline[[#This Row],[Deal_Stage]]="Won",_xlfn.XLOOKUP(Sales_Pipeline[[#This Row],[Product]],Products!$A$2:$A$8,Products!$C$2:$C$8),Sales_Pipeline[[#This Row],[Deal_Stage]]="Lost",_xlfn.XLOOKUP(Sales_Pipeline[[#This Row],[Product]],Products!$A$2:$A$8,Products!$C$2:$C$8)),"")</f>
        <v/>
      </c>
      <c r="O8786" s="2">
        <v>0</v>
      </c>
    </row>
    <row r="8787" spans="1:15" x14ac:dyDescent="0.3">
      <c r="A8787" t="s">
        <v>8934</v>
      </c>
      <c r="B8787" t="s">
        <v>7</v>
      </c>
      <c r="C8787" t="str">
        <f>_xlfn.XLOOKUP(Sales_Pipeline[[#This Row],[Sales_Agent]],Sales_Teams[Sales_Agent],Sales_Teams[Manager])</f>
        <v>Dustin Brinkmann</v>
      </c>
      <c r="D8787" t="str">
        <f>_xlfn.XLOOKUP(Sales_Pipeline[[#This Row],[Manager]],Sales_Teams[Manager],Sales_Teams[Regional_Office])</f>
        <v>Central</v>
      </c>
      <c r="E8787" t="s">
        <v>61</v>
      </c>
      <c r="G8787" t="str">
        <f>IFERROR(_xlfn.XLOOKUP(Sales_Pipeline[[#This Row],[Account]],Accounts!$A$2:$A$86,Accounts!$F$2:$F$86),"")</f>
        <v/>
      </c>
      <c r="H8787" t="s">
        <v>8449</v>
      </c>
      <c r="K8787" s="8" t="str">
        <f>IF(Sales_Pipeline[[#This Row],[Close_Date]]="","",TEXT(Sales_Pipeline[[#This Row],[Close_Date]],"ddd"))</f>
        <v/>
      </c>
      <c r="L8787" s="8" t="str">
        <f>IF(Sales_Pipeline[[#This Row],[Close_Date]]="","",TEXT(Sales_Pipeline[[#This Row],[Close_Date]],"mmm"))</f>
        <v/>
      </c>
      <c r="M8787" s="8" t="str">
        <f>IF(Sales_Pipeline[[#This Row],[Close_Date]]="","","Q"&amp;ROUNDUP(MONTH(Sales_Pipeline[[#This Row],[Close_Date]])/3,0))</f>
        <v/>
      </c>
      <c r="N8787" s="2" t="str" cm="1">
        <f t="array" ref="N8787">IFERROR(_xlfn.IFS(Sales_Pipeline[[#This Row],[Deal_Stage]]="Won",_xlfn.XLOOKUP(Sales_Pipeline[[#This Row],[Product]],Products!$A$2:$A$8,Products!$C$2:$C$8),Sales_Pipeline[[#This Row],[Deal_Stage]]="Lost",_xlfn.XLOOKUP(Sales_Pipeline[[#This Row],[Product]],Products!$A$2:$A$8,Products!$C$2:$C$8)),"")</f>
        <v/>
      </c>
      <c r="O8787" s="2">
        <v>0</v>
      </c>
    </row>
    <row r="8788" spans="1:15" x14ac:dyDescent="0.3">
      <c r="A8788" t="s">
        <v>8935</v>
      </c>
      <c r="B8788" t="s">
        <v>7</v>
      </c>
      <c r="C8788" t="str">
        <f>_xlfn.XLOOKUP(Sales_Pipeline[[#This Row],[Sales_Agent]],Sales_Teams[Sales_Agent],Sales_Teams[Manager])</f>
        <v>Dustin Brinkmann</v>
      </c>
      <c r="D8788" t="str">
        <f>_xlfn.XLOOKUP(Sales_Pipeline[[#This Row],[Manager]],Sales_Teams[Manager],Sales_Teams[Regional_Office])</f>
        <v>Central</v>
      </c>
      <c r="E8788" t="s">
        <v>61</v>
      </c>
      <c r="G8788" t="str">
        <f>IFERROR(_xlfn.XLOOKUP(Sales_Pipeline[[#This Row],[Account]],Accounts!$A$2:$A$86,Accounts!$F$2:$F$86),"")</f>
        <v/>
      </c>
      <c r="H8788" t="s">
        <v>8449</v>
      </c>
      <c r="K8788" s="8" t="str">
        <f>IF(Sales_Pipeline[[#This Row],[Close_Date]]="","",TEXT(Sales_Pipeline[[#This Row],[Close_Date]],"ddd"))</f>
        <v/>
      </c>
      <c r="L8788" s="8" t="str">
        <f>IF(Sales_Pipeline[[#This Row],[Close_Date]]="","",TEXT(Sales_Pipeline[[#This Row],[Close_Date]],"mmm"))</f>
        <v/>
      </c>
      <c r="M8788" s="8" t="str">
        <f>IF(Sales_Pipeline[[#This Row],[Close_Date]]="","","Q"&amp;ROUNDUP(MONTH(Sales_Pipeline[[#This Row],[Close_Date]])/3,0))</f>
        <v/>
      </c>
      <c r="N8788" s="2" t="str" cm="1">
        <f t="array" ref="N8788">IFERROR(_xlfn.IFS(Sales_Pipeline[[#This Row],[Deal_Stage]]="Won",_xlfn.XLOOKUP(Sales_Pipeline[[#This Row],[Product]],Products!$A$2:$A$8,Products!$C$2:$C$8),Sales_Pipeline[[#This Row],[Deal_Stage]]="Lost",_xlfn.XLOOKUP(Sales_Pipeline[[#This Row],[Product]],Products!$A$2:$A$8,Products!$C$2:$C$8)),"")</f>
        <v/>
      </c>
      <c r="O8788" s="2">
        <v>0</v>
      </c>
    </row>
    <row r="8789" spans="1:15" x14ac:dyDescent="0.3">
      <c r="A8789" t="s">
        <v>8936</v>
      </c>
      <c r="B8789" t="s">
        <v>7</v>
      </c>
      <c r="C8789" t="str">
        <f>_xlfn.XLOOKUP(Sales_Pipeline[[#This Row],[Sales_Agent]],Sales_Teams[Sales_Agent],Sales_Teams[Manager])</f>
        <v>Dustin Brinkmann</v>
      </c>
      <c r="D8789" t="str">
        <f>_xlfn.XLOOKUP(Sales_Pipeline[[#This Row],[Manager]],Sales_Teams[Manager],Sales_Teams[Regional_Office])</f>
        <v>Central</v>
      </c>
      <c r="E8789" t="s">
        <v>61</v>
      </c>
      <c r="G8789" t="str">
        <f>IFERROR(_xlfn.XLOOKUP(Sales_Pipeline[[#This Row],[Account]],Accounts!$A$2:$A$86,Accounts!$F$2:$F$86),"")</f>
        <v/>
      </c>
      <c r="H8789" t="s">
        <v>8449</v>
      </c>
      <c r="K8789" s="8" t="str">
        <f>IF(Sales_Pipeline[[#This Row],[Close_Date]]="","",TEXT(Sales_Pipeline[[#This Row],[Close_Date]],"ddd"))</f>
        <v/>
      </c>
      <c r="L8789" s="8" t="str">
        <f>IF(Sales_Pipeline[[#This Row],[Close_Date]]="","",TEXT(Sales_Pipeline[[#This Row],[Close_Date]],"mmm"))</f>
        <v/>
      </c>
      <c r="M8789" s="8" t="str">
        <f>IF(Sales_Pipeline[[#This Row],[Close_Date]]="","","Q"&amp;ROUNDUP(MONTH(Sales_Pipeline[[#This Row],[Close_Date]])/3,0))</f>
        <v/>
      </c>
      <c r="N8789" s="2" t="str" cm="1">
        <f t="array" ref="N8789">IFERROR(_xlfn.IFS(Sales_Pipeline[[#This Row],[Deal_Stage]]="Won",_xlfn.XLOOKUP(Sales_Pipeline[[#This Row],[Product]],Products!$A$2:$A$8,Products!$C$2:$C$8),Sales_Pipeline[[#This Row],[Deal_Stage]]="Lost",_xlfn.XLOOKUP(Sales_Pipeline[[#This Row],[Product]],Products!$A$2:$A$8,Products!$C$2:$C$8)),"")</f>
        <v/>
      </c>
      <c r="O8789" s="2">
        <v>0</v>
      </c>
    </row>
    <row r="8790" spans="1:15" x14ac:dyDescent="0.3">
      <c r="A8790" t="s">
        <v>8937</v>
      </c>
      <c r="B8790" t="s">
        <v>7</v>
      </c>
      <c r="C8790" t="str">
        <f>_xlfn.XLOOKUP(Sales_Pipeline[[#This Row],[Sales_Agent]],Sales_Teams[Sales_Agent],Sales_Teams[Manager])</f>
        <v>Dustin Brinkmann</v>
      </c>
      <c r="D8790" t="str">
        <f>_xlfn.XLOOKUP(Sales_Pipeline[[#This Row],[Manager]],Sales_Teams[Manager],Sales_Teams[Regional_Office])</f>
        <v>Central</v>
      </c>
      <c r="E8790" t="s">
        <v>61</v>
      </c>
      <c r="G8790" t="str">
        <f>IFERROR(_xlfn.XLOOKUP(Sales_Pipeline[[#This Row],[Account]],Accounts!$A$2:$A$86,Accounts!$F$2:$F$86),"")</f>
        <v/>
      </c>
      <c r="H8790" t="s">
        <v>8449</v>
      </c>
      <c r="K8790" s="8" t="str">
        <f>IF(Sales_Pipeline[[#This Row],[Close_Date]]="","",TEXT(Sales_Pipeline[[#This Row],[Close_Date]],"ddd"))</f>
        <v/>
      </c>
      <c r="L8790" s="8" t="str">
        <f>IF(Sales_Pipeline[[#This Row],[Close_Date]]="","",TEXT(Sales_Pipeline[[#This Row],[Close_Date]],"mmm"))</f>
        <v/>
      </c>
      <c r="M8790" s="8" t="str">
        <f>IF(Sales_Pipeline[[#This Row],[Close_Date]]="","","Q"&amp;ROUNDUP(MONTH(Sales_Pipeline[[#This Row],[Close_Date]])/3,0))</f>
        <v/>
      </c>
      <c r="N8790" s="2" t="str" cm="1">
        <f t="array" ref="N8790">IFERROR(_xlfn.IFS(Sales_Pipeline[[#This Row],[Deal_Stage]]="Won",_xlfn.XLOOKUP(Sales_Pipeline[[#This Row],[Product]],Products!$A$2:$A$8,Products!$C$2:$C$8),Sales_Pipeline[[#This Row],[Deal_Stage]]="Lost",_xlfn.XLOOKUP(Sales_Pipeline[[#This Row],[Product]],Products!$A$2:$A$8,Products!$C$2:$C$8)),"")</f>
        <v/>
      </c>
      <c r="O8790" s="2">
        <v>0</v>
      </c>
    </row>
    <row r="8791" spans="1:15" x14ac:dyDescent="0.3">
      <c r="A8791" t="s">
        <v>8938</v>
      </c>
      <c r="B8791" t="s">
        <v>7</v>
      </c>
      <c r="C8791" t="str">
        <f>_xlfn.XLOOKUP(Sales_Pipeline[[#This Row],[Sales_Agent]],Sales_Teams[Sales_Agent],Sales_Teams[Manager])</f>
        <v>Dustin Brinkmann</v>
      </c>
      <c r="D8791" t="str">
        <f>_xlfn.XLOOKUP(Sales_Pipeline[[#This Row],[Manager]],Sales_Teams[Manager],Sales_Teams[Regional_Office])</f>
        <v>Central</v>
      </c>
      <c r="E8791" t="s">
        <v>61</v>
      </c>
      <c r="G8791" t="str">
        <f>IFERROR(_xlfn.XLOOKUP(Sales_Pipeline[[#This Row],[Account]],Accounts!$A$2:$A$86,Accounts!$F$2:$F$86),"")</f>
        <v/>
      </c>
      <c r="H8791" t="s">
        <v>8449</v>
      </c>
      <c r="K8791" s="8" t="str">
        <f>IF(Sales_Pipeline[[#This Row],[Close_Date]]="","",TEXT(Sales_Pipeline[[#This Row],[Close_Date]],"ddd"))</f>
        <v/>
      </c>
      <c r="L8791" s="8" t="str">
        <f>IF(Sales_Pipeline[[#This Row],[Close_Date]]="","",TEXT(Sales_Pipeline[[#This Row],[Close_Date]],"mmm"))</f>
        <v/>
      </c>
      <c r="M8791" s="8" t="str">
        <f>IF(Sales_Pipeline[[#This Row],[Close_Date]]="","","Q"&amp;ROUNDUP(MONTH(Sales_Pipeline[[#This Row],[Close_Date]])/3,0))</f>
        <v/>
      </c>
      <c r="N8791" s="2" t="str" cm="1">
        <f t="array" ref="N8791">IFERROR(_xlfn.IFS(Sales_Pipeline[[#This Row],[Deal_Stage]]="Won",_xlfn.XLOOKUP(Sales_Pipeline[[#This Row],[Product]],Products!$A$2:$A$8,Products!$C$2:$C$8),Sales_Pipeline[[#This Row],[Deal_Stage]]="Lost",_xlfn.XLOOKUP(Sales_Pipeline[[#This Row],[Product]],Products!$A$2:$A$8,Products!$C$2:$C$8)),"")</f>
        <v/>
      </c>
      <c r="O8791" s="2">
        <v>0</v>
      </c>
    </row>
    <row r="8792" spans="1:15" x14ac:dyDescent="0.3">
      <c r="A8792" t="s">
        <v>8939</v>
      </c>
      <c r="B8792" t="s">
        <v>7</v>
      </c>
      <c r="C8792" t="str">
        <f>_xlfn.XLOOKUP(Sales_Pipeline[[#This Row],[Sales_Agent]],Sales_Teams[Sales_Agent],Sales_Teams[Manager])</f>
        <v>Dustin Brinkmann</v>
      </c>
      <c r="D8792" t="str">
        <f>_xlfn.XLOOKUP(Sales_Pipeline[[#This Row],[Manager]],Sales_Teams[Manager],Sales_Teams[Regional_Office])</f>
        <v>Central</v>
      </c>
      <c r="E8792" t="s">
        <v>76</v>
      </c>
      <c r="F8792" t="s">
        <v>109</v>
      </c>
      <c r="G8792" t="str">
        <f>IFERROR(_xlfn.XLOOKUP(Sales_Pipeline[[#This Row],[Account]],Accounts!$A$2:$A$86,Accounts!$F$2:$F$86),"")</f>
        <v>Japan</v>
      </c>
      <c r="H8792" t="s">
        <v>8449</v>
      </c>
      <c r="K8792" s="8" t="str">
        <f>IF(Sales_Pipeline[[#This Row],[Close_Date]]="","",TEXT(Sales_Pipeline[[#This Row],[Close_Date]],"ddd"))</f>
        <v/>
      </c>
      <c r="L8792" s="8" t="str">
        <f>IF(Sales_Pipeline[[#This Row],[Close_Date]]="","",TEXT(Sales_Pipeline[[#This Row],[Close_Date]],"mmm"))</f>
        <v/>
      </c>
      <c r="M8792" s="8" t="str">
        <f>IF(Sales_Pipeline[[#This Row],[Close_Date]]="","","Q"&amp;ROUNDUP(MONTH(Sales_Pipeline[[#This Row],[Close_Date]])/3,0))</f>
        <v/>
      </c>
      <c r="N8792" s="2" t="str" cm="1">
        <f t="array" ref="N8792">IFERROR(_xlfn.IFS(Sales_Pipeline[[#This Row],[Deal_Stage]]="Won",_xlfn.XLOOKUP(Sales_Pipeline[[#This Row],[Product]],Products!$A$2:$A$8,Products!$C$2:$C$8),Sales_Pipeline[[#This Row],[Deal_Stage]]="Lost",_xlfn.XLOOKUP(Sales_Pipeline[[#This Row],[Product]],Products!$A$2:$A$8,Products!$C$2:$C$8)),"")</f>
        <v/>
      </c>
      <c r="O8792" s="2">
        <v>0</v>
      </c>
    </row>
    <row r="8793" spans="1:15" x14ac:dyDescent="0.3">
      <c r="A8793" t="s">
        <v>8940</v>
      </c>
      <c r="B8793" t="s">
        <v>7</v>
      </c>
      <c r="C8793" t="str">
        <f>_xlfn.XLOOKUP(Sales_Pipeline[[#This Row],[Sales_Agent]],Sales_Teams[Sales_Agent],Sales_Teams[Manager])</f>
        <v>Dustin Brinkmann</v>
      </c>
      <c r="D8793" t="str">
        <f>_xlfn.XLOOKUP(Sales_Pipeline[[#This Row],[Manager]],Sales_Teams[Manager],Sales_Teams[Regional_Office])</f>
        <v>Central</v>
      </c>
      <c r="E8793" t="s">
        <v>76</v>
      </c>
      <c r="F8793" t="s">
        <v>161</v>
      </c>
      <c r="G8793" t="str">
        <f>IFERROR(_xlfn.XLOOKUP(Sales_Pipeline[[#This Row],[Account]],Accounts!$A$2:$A$86,Accounts!$F$2:$F$86),"")</f>
        <v>United States</v>
      </c>
      <c r="H8793" t="s">
        <v>8449</v>
      </c>
      <c r="K8793" s="8" t="str">
        <f>IF(Sales_Pipeline[[#This Row],[Close_Date]]="","",TEXT(Sales_Pipeline[[#This Row],[Close_Date]],"ddd"))</f>
        <v/>
      </c>
      <c r="L8793" s="8" t="str">
        <f>IF(Sales_Pipeline[[#This Row],[Close_Date]]="","",TEXT(Sales_Pipeline[[#This Row],[Close_Date]],"mmm"))</f>
        <v/>
      </c>
      <c r="M8793" s="8" t="str">
        <f>IF(Sales_Pipeline[[#This Row],[Close_Date]]="","","Q"&amp;ROUNDUP(MONTH(Sales_Pipeline[[#This Row],[Close_Date]])/3,0))</f>
        <v/>
      </c>
      <c r="N8793" s="2" t="str" cm="1">
        <f t="array" ref="N8793">IFERROR(_xlfn.IFS(Sales_Pipeline[[#This Row],[Deal_Stage]]="Won",_xlfn.XLOOKUP(Sales_Pipeline[[#This Row],[Product]],Products!$A$2:$A$8,Products!$C$2:$C$8),Sales_Pipeline[[#This Row],[Deal_Stage]]="Lost",_xlfn.XLOOKUP(Sales_Pipeline[[#This Row],[Product]],Products!$A$2:$A$8,Products!$C$2:$C$8)),"")</f>
        <v/>
      </c>
      <c r="O8793" s="2">
        <v>0</v>
      </c>
    </row>
    <row r="8794" spans="1:15" x14ac:dyDescent="0.3">
      <c r="A8794" t="s">
        <v>8941</v>
      </c>
      <c r="B8794" t="s">
        <v>7</v>
      </c>
      <c r="C8794" t="str">
        <f>_xlfn.XLOOKUP(Sales_Pipeline[[#This Row],[Sales_Agent]],Sales_Teams[Sales_Agent],Sales_Teams[Manager])</f>
        <v>Dustin Brinkmann</v>
      </c>
      <c r="D8794" t="str">
        <f>_xlfn.XLOOKUP(Sales_Pipeline[[#This Row],[Manager]],Sales_Teams[Manager],Sales_Teams[Regional_Office])</f>
        <v>Central</v>
      </c>
      <c r="E8794" t="s">
        <v>76</v>
      </c>
      <c r="G8794" t="str">
        <f>IFERROR(_xlfn.XLOOKUP(Sales_Pipeline[[#This Row],[Account]],Accounts!$A$2:$A$86,Accounts!$F$2:$F$86),"")</f>
        <v/>
      </c>
      <c r="H8794" t="s">
        <v>8449</v>
      </c>
      <c r="K8794" s="8" t="str">
        <f>IF(Sales_Pipeline[[#This Row],[Close_Date]]="","",TEXT(Sales_Pipeline[[#This Row],[Close_Date]],"ddd"))</f>
        <v/>
      </c>
      <c r="L8794" s="8" t="str">
        <f>IF(Sales_Pipeline[[#This Row],[Close_Date]]="","",TEXT(Sales_Pipeline[[#This Row],[Close_Date]],"mmm"))</f>
        <v/>
      </c>
      <c r="M8794" s="8" t="str">
        <f>IF(Sales_Pipeline[[#This Row],[Close_Date]]="","","Q"&amp;ROUNDUP(MONTH(Sales_Pipeline[[#This Row],[Close_Date]])/3,0))</f>
        <v/>
      </c>
      <c r="N8794" s="2" t="str" cm="1">
        <f t="array" ref="N8794">IFERROR(_xlfn.IFS(Sales_Pipeline[[#This Row],[Deal_Stage]]="Won",_xlfn.XLOOKUP(Sales_Pipeline[[#This Row],[Product]],Products!$A$2:$A$8,Products!$C$2:$C$8),Sales_Pipeline[[#This Row],[Deal_Stage]]="Lost",_xlfn.XLOOKUP(Sales_Pipeline[[#This Row],[Product]],Products!$A$2:$A$8,Products!$C$2:$C$8)),"")</f>
        <v/>
      </c>
      <c r="O8794" s="2">
        <v>0</v>
      </c>
    </row>
    <row r="8795" spans="1:15" x14ac:dyDescent="0.3">
      <c r="A8795" t="s">
        <v>8942</v>
      </c>
      <c r="B8795" t="s">
        <v>7</v>
      </c>
      <c r="C8795" t="str">
        <f>_xlfn.XLOOKUP(Sales_Pipeline[[#This Row],[Sales_Agent]],Sales_Teams[Sales_Agent],Sales_Teams[Manager])</f>
        <v>Dustin Brinkmann</v>
      </c>
      <c r="D8795" t="str">
        <f>_xlfn.XLOOKUP(Sales_Pipeline[[#This Row],[Manager]],Sales_Teams[Manager],Sales_Teams[Regional_Office])</f>
        <v>Central</v>
      </c>
      <c r="E8795" t="s">
        <v>76</v>
      </c>
      <c r="G8795" t="str">
        <f>IFERROR(_xlfn.XLOOKUP(Sales_Pipeline[[#This Row],[Account]],Accounts!$A$2:$A$86,Accounts!$F$2:$F$86),"")</f>
        <v/>
      </c>
      <c r="H8795" t="s">
        <v>8449</v>
      </c>
      <c r="K8795" s="8" t="str">
        <f>IF(Sales_Pipeline[[#This Row],[Close_Date]]="","",TEXT(Sales_Pipeline[[#This Row],[Close_Date]],"ddd"))</f>
        <v/>
      </c>
      <c r="L8795" s="8" t="str">
        <f>IF(Sales_Pipeline[[#This Row],[Close_Date]]="","",TEXT(Sales_Pipeline[[#This Row],[Close_Date]],"mmm"))</f>
        <v/>
      </c>
      <c r="M8795" s="8" t="str">
        <f>IF(Sales_Pipeline[[#This Row],[Close_Date]]="","","Q"&amp;ROUNDUP(MONTH(Sales_Pipeline[[#This Row],[Close_Date]])/3,0))</f>
        <v/>
      </c>
      <c r="N8795" s="2" t="str" cm="1">
        <f t="array" ref="N8795">IFERROR(_xlfn.IFS(Sales_Pipeline[[#This Row],[Deal_Stage]]="Won",_xlfn.XLOOKUP(Sales_Pipeline[[#This Row],[Product]],Products!$A$2:$A$8,Products!$C$2:$C$8),Sales_Pipeline[[#This Row],[Deal_Stage]]="Lost",_xlfn.XLOOKUP(Sales_Pipeline[[#This Row],[Product]],Products!$A$2:$A$8,Products!$C$2:$C$8)),"")</f>
        <v/>
      </c>
      <c r="O8795" s="2">
        <v>0</v>
      </c>
    </row>
    <row r="8796" spans="1:15" x14ac:dyDescent="0.3">
      <c r="A8796" t="s">
        <v>8943</v>
      </c>
      <c r="B8796" t="s">
        <v>7</v>
      </c>
      <c r="C8796" t="str">
        <f>_xlfn.XLOOKUP(Sales_Pipeline[[#This Row],[Sales_Agent]],Sales_Teams[Sales_Agent],Sales_Teams[Manager])</f>
        <v>Dustin Brinkmann</v>
      </c>
      <c r="D8796" t="str">
        <f>_xlfn.XLOOKUP(Sales_Pipeline[[#This Row],[Manager]],Sales_Teams[Manager],Sales_Teams[Regional_Office])</f>
        <v>Central</v>
      </c>
      <c r="E8796" t="s">
        <v>76</v>
      </c>
      <c r="G8796" t="str">
        <f>IFERROR(_xlfn.XLOOKUP(Sales_Pipeline[[#This Row],[Account]],Accounts!$A$2:$A$86,Accounts!$F$2:$F$86),"")</f>
        <v/>
      </c>
      <c r="H8796" t="s">
        <v>8449</v>
      </c>
      <c r="K8796" s="8" t="str">
        <f>IF(Sales_Pipeline[[#This Row],[Close_Date]]="","",TEXT(Sales_Pipeline[[#This Row],[Close_Date]],"ddd"))</f>
        <v/>
      </c>
      <c r="L8796" s="8" t="str">
        <f>IF(Sales_Pipeline[[#This Row],[Close_Date]]="","",TEXT(Sales_Pipeline[[#This Row],[Close_Date]],"mmm"))</f>
        <v/>
      </c>
      <c r="M8796" s="8" t="str">
        <f>IF(Sales_Pipeline[[#This Row],[Close_Date]]="","","Q"&amp;ROUNDUP(MONTH(Sales_Pipeline[[#This Row],[Close_Date]])/3,0))</f>
        <v/>
      </c>
      <c r="N8796" s="2" t="str" cm="1">
        <f t="array" ref="N8796">IFERROR(_xlfn.IFS(Sales_Pipeline[[#This Row],[Deal_Stage]]="Won",_xlfn.XLOOKUP(Sales_Pipeline[[#This Row],[Product]],Products!$A$2:$A$8,Products!$C$2:$C$8),Sales_Pipeline[[#This Row],[Deal_Stage]]="Lost",_xlfn.XLOOKUP(Sales_Pipeline[[#This Row],[Product]],Products!$A$2:$A$8,Products!$C$2:$C$8)),"")</f>
        <v/>
      </c>
      <c r="O8796" s="2">
        <v>0</v>
      </c>
    </row>
    <row r="8797" spans="1:15" x14ac:dyDescent="0.3">
      <c r="A8797" t="s">
        <v>8944</v>
      </c>
      <c r="B8797" t="s">
        <v>7</v>
      </c>
      <c r="C8797" t="str">
        <f>_xlfn.XLOOKUP(Sales_Pipeline[[#This Row],[Sales_Agent]],Sales_Teams[Sales_Agent],Sales_Teams[Manager])</f>
        <v>Dustin Brinkmann</v>
      </c>
      <c r="D8797" t="str">
        <f>_xlfn.XLOOKUP(Sales_Pipeline[[#This Row],[Manager]],Sales_Teams[Manager],Sales_Teams[Regional_Office])</f>
        <v>Central</v>
      </c>
      <c r="E8797" t="s">
        <v>76</v>
      </c>
      <c r="G8797" t="str">
        <f>IFERROR(_xlfn.XLOOKUP(Sales_Pipeline[[#This Row],[Account]],Accounts!$A$2:$A$86,Accounts!$F$2:$F$86),"")</f>
        <v/>
      </c>
      <c r="H8797" t="s">
        <v>8449</v>
      </c>
      <c r="K8797" s="8" t="str">
        <f>IF(Sales_Pipeline[[#This Row],[Close_Date]]="","",TEXT(Sales_Pipeline[[#This Row],[Close_Date]],"ddd"))</f>
        <v/>
      </c>
      <c r="L8797" s="8" t="str">
        <f>IF(Sales_Pipeline[[#This Row],[Close_Date]]="","",TEXT(Sales_Pipeline[[#This Row],[Close_Date]],"mmm"))</f>
        <v/>
      </c>
      <c r="M8797" s="8" t="str">
        <f>IF(Sales_Pipeline[[#This Row],[Close_Date]]="","","Q"&amp;ROUNDUP(MONTH(Sales_Pipeline[[#This Row],[Close_Date]])/3,0))</f>
        <v/>
      </c>
      <c r="N8797" s="2" t="str" cm="1">
        <f t="array" ref="N8797">IFERROR(_xlfn.IFS(Sales_Pipeline[[#This Row],[Deal_Stage]]="Won",_xlfn.XLOOKUP(Sales_Pipeline[[#This Row],[Product]],Products!$A$2:$A$8,Products!$C$2:$C$8),Sales_Pipeline[[#This Row],[Deal_Stage]]="Lost",_xlfn.XLOOKUP(Sales_Pipeline[[#This Row],[Product]],Products!$A$2:$A$8,Products!$C$2:$C$8)),"")</f>
        <v/>
      </c>
      <c r="O8797" s="2">
        <v>0</v>
      </c>
    </row>
    <row r="8798" spans="1:15" x14ac:dyDescent="0.3">
      <c r="A8798" t="s">
        <v>8945</v>
      </c>
      <c r="B8798" t="s">
        <v>7</v>
      </c>
      <c r="C8798" t="str">
        <f>_xlfn.XLOOKUP(Sales_Pipeline[[#This Row],[Sales_Agent]],Sales_Teams[Sales_Agent],Sales_Teams[Manager])</f>
        <v>Dustin Brinkmann</v>
      </c>
      <c r="D8798" t="str">
        <f>_xlfn.XLOOKUP(Sales_Pipeline[[#This Row],[Manager]],Sales_Teams[Manager],Sales_Teams[Regional_Office])</f>
        <v>Central</v>
      </c>
      <c r="E8798" t="s">
        <v>76</v>
      </c>
      <c r="G8798" t="str">
        <f>IFERROR(_xlfn.XLOOKUP(Sales_Pipeline[[#This Row],[Account]],Accounts!$A$2:$A$86,Accounts!$F$2:$F$86),"")</f>
        <v/>
      </c>
      <c r="H8798" t="s">
        <v>8449</v>
      </c>
      <c r="K8798" s="8" t="str">
        <f>IF(Sales_Pipeline[[#This Row],[Close_Date]]="","",TEXT(Sales_Pipeline[[#This Row],[Close_Date]],"ddd"))</f>
        <v/>
      </c>
      <c r="L8798" s="8" t="str">
        <f>IF(Sales_Pipeline[[#This Row],[Close_Date]]="","",TEXT(Sales_Pipeline[[#This Row],[Close_Date]],"mmm"))</f>
        <v/>
      </c>
      <c r="M8798" s="8" t="str">
        <f>IF(Sales_Pipeline[[#This Row],[Close_Date]]="","","Q"&amp;ROUNDUP(MONTH(Sales_Pipeline[[#This Row],[Close_Date]])/3,0))</f>
        <v/>
      </c>
      <c r="N8798" s="2" t="str" cm="1">
        <f t="array" ref="N8798">IFERROR(_xlfn.IFS(Sales_Pipeline[[#This Row],[Deal_Stage]]="Won",_xlfn.XLOOKUP(Sales_Pipeline[[#This Row],[Product]],Products!$A$2:$A$8,Products!$C$2:$C$8),Sales_Pipeline[[#This Row],[Deal_Stage]]="Lost",_xlfn.XLOOKUP(Sales_Pipeline[[#This Row],[Product]],Products!$A$2:$A$8,Products!$C$2:$C$8)),"")</f>
        <v/>
      </c>
      <c r="O8798" s="2">
        <v>0</v>
      </c>
    </row>
    <row r="8799" spans="1:15" x14ac:dyDescent="0.3">
      <c r="A8799" t="s">
        <v>8946</v>
      </c>
      <c r="B8799" t="s">
        <v>7</v>
      </c>
      <c r="C8799" t="str">
        <f>_xlfn.XLOOKUP(Sales_Pipeline[[#This Row],[Sales_Agent]],Sales_Teams[Sales_Agent],Sales_Teams[Manager])</f>
        <v>Dustin Brinkmann</v>
      </c>
      <c r="D8799" t="str">
        <f>_xlfn.XLOOKUP(Sales_Pipeline[[#This Row],[Manager]],Sales_Teams[Manager],Sales_Teams[Regional_Office])</f>
        <v>Central</v>
      </c>
      <c r="E8799" t="s">
        <v>76</v>
      </c>
      <c r="G8799" t="str">
        <f>IFERROR(_xlfn.XLOOKUP(Sales_Pipeline[[#This Row],[Account]],Accounts!$A$2:$A$86,Accounts!$F$2:$F$86),"")</f>
        <v/>
      </c>
      <c r="H8799" t="s">
        <v>8449</v>
      </c>
      <c r="K8799" s="8" t="str">
        <f>IF(Sales_Pipeline[[#This Row],[Close_Date]]="","",TEXT(Sales_Pipeline[[#This Row],[Close_Date]],"ddd"))</f>
        <v/>
      </c>
      <c r="L8799" s="8" t="str">
        <f>IF(Sales_Pipeline[[#This Row],[Close_Date]]="","",TEXT(Sales_Pipeline[[#This Row],[Close_Date]],"mmm"))</f>
        <v/>
      </c>
      <c r="M8799" s="8" t="str">
        <f>IF(Sales_Pipeline[[#This Row],[Close_Date]]="","","Q"&amp;ROUNDUP(MONTH(Sales_Pipeline[[#This Row],[Close_Date]])/3,0))</f>
        <v/>
      </c>
      <c r="N8799" s="2" t="str" cm="1">
        <f t="array" ref="N8799">IFERROR(_xlfn.IFS(Sales_Pipeline[[#This Row],[Deal_Stage]]="Won",_xlfn.XLOOKUP(Sales_Pipeline[[#This Row],[Product]],Products!$A$2:$A$8,Products!$C$2:$C$8),Sales_Pipeline[[#This Row],[Deal_Stage]]="Lost",_xlfn.XLOOKUP(Sales_Pipeline[[#This Row],[Product]],Products!$A$2:$A$8,Products!$C$2:$C$8)),"")</f>
        <v/>
      </c>
      <c r="O8799" s="2">
        <v>0</v>
      </c>
    </row>
    <row r="8800" spans="1:15" x14ac:dyDescent="0.3">
      <c r="A8800" t="s">
        <v>8947</v>
      </c>
      <c r="B8800" t="s">
        <v>7</v>
      </c>
      <c r="C8800" t="str">
        <f>_xlfn.XLOOKUP(Sales_Pipeline[[#This Row],[Sales_Agent]],Sales_Teams[Sales_Agent],Sales_Teams[Manager])</f>
        <v>Dustin Brinkmann</v>
      </c>
      <c r="D8800" t="str">
        <f>_xlfn.XLOOKUP(Sales_Pipeline[[#This Row],[Manager]],Sales_Teams[Manager],Sales_Teams[Regional_Office])</f>
        <v>Central</v>
      </c>
      <c r="E8800" t="s">
        <v>76</v>
      </c>
      <c r="G8800" t="str">
        <f>IFERROR(_xlfn.XLOOKUP(Sales_Pipeline[[#This Row],[Account]],Accounts!$A$2:$A$86,Accounts!$F$2:$F$86),"")</f>
        <v/>
      </c>
      <c r="H8800" t="s">
        <v>8449</v>
      </c>
      <c r="K8800" s="8" t="str">
        <f>IF(Sales_Pipeline[[#This Row],[Close_Date]]="","",TEXT(Sales_Pipeline[[#This Row],[Close_Date]],"ddd"))</f>
        <v/>
      </c>
      <c r="L8800" s="8" t="str">
        <f>IF(Sales_Pipeline[[#This Row],[Close_Date]]="","",TEXT(Sales_Pipeline[[#This Row],[Close_Date]],"mmm"))</f>
        <v/>
      </c>
      <c r="M8800" s="8" t="str">
        <f>IF(Sales_Pipeline[[#This Row],[Close_Date]]="","","Q"&amp;ROUNDUP(MONTH(Sales_Pipeline[[#This Row],[Close_Date]])/3,0))</f>
        <v/>
      </c>
      <c r="N8800" s="2" t="str" cm="1">
        <f t="array" ref="N8800">IFERROR(_xlfn.IFS(Sales_Pipeline[[#This Row],[Deal_Stage]]="Won",_xlfn.XLOOKUP(Sales_Pipeline[[#This Row],[Product]],Products!$A$2:$A$8,Products!$C$2:$C$8),Sales_Pipeline[[#This Row],[Deal_Stage]]="Lost",_xlfn.XLOOKUP(Sales_Pipeline[[#This Row],[Product]],Products!$A$2:$A$8,Products!$C$2:$C$8)),"")</f>
        <v/>
      </c>
      <c r="O8800" s="2">
        <v>0</v>
      </c>
    </row>
    <row r="8801" spans="1:15" x14ac:dyDescent="0.3">
      <c r="A8801" t="s">
        <v>8948</v>
      </c>
      <c r="B8801" t="s">
        <v>7</v>
      </c>
      <c r="C8801" t="str">
        <f>_xlfn.XLOOKUP(Sales_Pipeline[[#This Row],[Sales_Agent]],Sales_Teams[Sales_Agent],Sales_Teams[Manager])</f>
        <v>Dustin Brinkmann</v>
      </c>
      <c r="D8801" t="str">
        <f>_xlfn.XLOOKUP(Sales_Pipeline[[#This Row],[Manager]],Sales_Teams[Manager],Sales_Teams[Regional_Office])</f>
        <v>Central</v>
      </c>
      <c r="E8801" t="s">
        <v>76</v>
      </c>
      <c r="G8801" t="str">
        <f>IFERROR(_xlfn.XLOOKUP(Sales_Pipeline[[#This Row],[Account]],Accounts!$A$2:$A$86,Accounts!$F$2:$F$86),"")</f>
        <v/>
      </c>
      <c r="H8801" t="s">
        <v>8449</v>
      </c>
      <c r="K8801" s="8" t="str">
        <f>IF(Sales_Pipeline[[#This Row],[Close_Date]]="","",TEXT(Sales_Pipeline[[#This Row],[Close_Date]],"ddd"))</f>
        <v/>
      </c>
      <c r="L8801" s="8" t="str">
        <f>IF(Sales_Pipeline[[#This Row],[Close_Date]]="","",TEXT(Sales_Pipeline[[#This Row],[Close_Date]],"mmm"))</f>
        <v/>
      </c>
      <c r="M8801" s="8" t="str">
        <f>IF(Sales_Pipeline[[#This Row],[Close_Date]]="","","Q"&amp;ROUNDUP(MONTH(Sales_Pipeline[[#This Row],[Close_Date]])/3,0))</f>
        <v/>
      </c>
      <c r="N8801" s="2" t="str" cm="1">
        <f t="array" ref="N8801">IFERROR(_xlfn.IFS(Sales_Pipeline[[#This Row],[Deal_Stage]]="Won",_xlfn.XLOOKUP(Sales_Pipeline[[#This Row],[Product]],Products!$A$2:$A$8,Products!$C$2:$C$8),Sales_Pipeline[[#This Row],[Deal_Stage]]="Lost",_xlfn.XLOOKUP(Sales_Pipeline[[#This Row],[Product]],Products!$A$2:$A$8,Products!$C$2:$C$8)),"")</f>
        <v/>
      </c>
      <c r="O8801" s="2">
        <v>0</v>
      </c>
    </row>
  </sheetData>
  <pageMargins left="0.7" right="0.7" top="0.75" bottom="0.75" header="0.3" footer="0.3"/>
  <pageSetup paperSize="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C4A29-3C78-435C-8E7A-ACFCEE99A0FA}">
  <dimension ref="A1:C36"/>
  <sheetViews>
    <sheetView workbookViewId="0">
      <selection activeCell="B13" sqref="B13"/>
    </sheetView>
  </sheetViews>
  <sheetFormatPr defaultRowHeight="14.4" x14ac:dyDescent="0.3"/>
  <cols>
    <col min="1" max="1" width="17.6640625" bestFit="1" customWidth="1"/>
    <col min="2" max="2" width="15.33203125" bestFit="1" customWidth="1"/>
    <col min="3" max="3" width="16.109375" customWidth="1"/>
  </cols>
  <sheetData>
    <row r="1" spans="1:3" x14ac:dyDescent="0.3">
      <c r="A1" t="s">
        <v>0</v>
      </c>
      <c r="B1" t="s">
        <v>1</v>
      </c>
      <c r="C1" t="s">
        <v>2</v>
      </c>
    </row>
    <row r="2" spans="1:3" x14ac:dyDescent="0.3">
      <c r="A2" t="s">
        <v>3</v>
      </c>
      <c r="B2" t="s">
        <v>4</v>
      </c>
      <c r="C2" t="s">
        <v>5</v>
      </c>
    </row>
    <row r="3" spans="1:3" x14ac:dyDescent="0.3">
      <c r="A3" t="s">
        <v>6</v>
      </c>
      <c r="B3" t="s">
        <v>4</v>
      </c>
      <c r="C3" t="s">
        <v>5</v>
      </c>
    </row>
    <row r="4" spans="1:3" x14ac:dyDescent="0.3">
      <c r="A4" t="s">
        <v>7</v>
      </c>
      <c r="B4" t="s">
        <v>4</v>
      </c>
      <c r="C4" t="s">
        <v>5</v>
      </c>
    </row>
    <row r="5" spans="1:3" x14ac:dyDescent="0.3">
      <c r="A5" t="s">
        <v>8</v>
      </c>
      <c r="B5" t="s">
        <v>4</v>
      </c>
      <c r="C5" t="s">
        <v>5</v>
      </c>
    </row>
    <row r="6" spans="1:3" x14ac:dyDescent="0.3">
      <c r="A6" t="s">
        <v>9</v>
      </c>
      <c r="B6" t="s">
        <v>4</v>
      </c>
      <c r="C6" t="s">
        <v>5</v>
      </c>
    </row>
    <row r="7" spans="1:3" x14ac:dyDescent="0.3">
      <c r="A7" t="s">
        <v>10</v>
      </c>
      <c r="B7" t="s">
        <v>11</v>
      </c>
      <c r="C7" t="s">
        <v>5</v>
      </c>
    </row>
    <row r="8" spans="1:3" x14ac:dyDescent="0.3">
      <c r="A8" t="s">
        <v>12</v>
      </c>
      <c r="B8" t="s">
        <v>11</v>
      </c>
      <c r="C8" t="s">
        <v>5</v>
      </c>
    </row>
    <row r="9" spans="1:3" x14ac:dyDescent="0.3">
      <c r="A9" t="s">
        <v>13</v>
      </c>
      <c r="B9" t="s">
        <v>11</v>
      </c>
      <c r="C9" t="s">
        <v>5</v>
      </c>
    </row>
    <row r="10" spans="1:3" x14ac:dyDescent="0.3">
      <c r="A10" t="s">
        <v>14</v>
      </c>
      <c r="B10" t="s">
        <v>11</v>
      </c>
      <c r="C10" t="s">
        <v>5</v>
      </c>
    </row>
    <row r="11" spans="1:3" x14ac:dyDescent="0.3">
      <c r="A11" t="s">
        <v>15</v>
      </c>
      <c r="B11" t="s">
        <v>11</v>
      </c>
      <c r="C11" t="s">
        <v>5</v>
      </c>
    </row>
    <row r="12" spans="1:3" x14ac:dyDescent="0.3">
      <c r="A12" t="s">
        <v>16</v>
      </c>
      <c r="B12" t="s">
        <v>11</v>
      </c>
      <c r="C12" t="s">
        <v>5</v>
      </c>
    </row>
    <row r="13" spans="1:3" x14ac:dyDescent="0.3">
      <c r="A13" t="s">
        <v>17</v>
      </c>
      <c r="B13" t="s">
        <v>18</v>
      </c>
      <c r="C13" t="s">
        <v>19</v>
      </c>
    </row>
    <row r="14" spans="1:3" x14ac:dyDescent="0.3">
      <c r="A14" t="s">
        <v>20</v>
      </c>
      <c r="B14" t="s">
        <v>18</v>
      </c>
      <c r="C14" t="s">
        <v>19</v>
      </c>
    </row>
    <row r="15" spans="1:3" x14ac:dyDescent="0.3">
      <c r="A15" t="s">
        <v>21</v>
      </c>
      <c r="B15" t="s">
        <v>18</v>
      </c>
      <c r="C15" t="s">
        <v>19</v>
      </c>
    </row>
    <row r="16" spans="1:3" x14ac:dyDescent="0.3">
      <c r="A16" t="s">
        <v>22</v>
      </c>
      <c r="B16" t="s">
        <v>18</v>
      </c>
      <c r="C16" t="s">
        <v>19</v>
      </c>
    </row>
    <row r="17" spans="1:3" x14ac:dyDescent="0.3">
      <c r="A17" t="s">
        <v>23</v>
      </c>
      <c r="B17" t="s">
        <v>18</v>
      </c>
      <c r="C17" t="s">
        <v>19</v>
      </c>
    </row>
    <row r="18" spans="1:3" x14ac:dyDescent="0.3">
      <c r="A18" t="s">
        <v>24</v>
      </c>
      <c r="B18" t="s">
        <v>18</v>
      </c>
      <c r="C18" t="s">
        <v>19</v>
      </c>
    </row>
    <row r="19" spans="1:3" x14ac:dyDescent="0.3">
      <c r="A19" t="s">
        <v>25</v>
      </c>
      <c r="B19" t="s">
        <v>26</v>
      </c>
      <c r="C19" t="s">
        <v>19</v>
      </c>
    </row>
    <row r="20" spans="1:3" x14ac:dyDescent="0.3">
      <c r="A20" t="s">
        <v>27</v>
      </c>
      <c r="B20" t="s">
        <v>26</v>
      </c>
      <c r="C20" t="s">
        <v>19</v>
      </c>
    </row>
    <row r="21" spans="1:3" x14ac:dyDescent="0.3">
      <c r="A21" t="s">
        <v>28</v>
      </c>
      <c r="B21" t="s">
        <v>26</v>
      </c>
      <c r="C21" t="s">
        <v>19</v>
      </c>
    </row>
    <row r="22" spans="1:3" x14ac:dyDescent="0.3">
      <c r="A22" t="s">
        <v>29</v>
      </c>
      <c r="B22" t="s">
        <v>26</v>
      </c>
      <c r="C22" t="s">
        <v>19</v>
      </c>
    </row>
    <row r="23" spans="1:3" x14ac:dyDescent="0.3">
      <c r="A23" t="s">
        <v>30</v>
      </c>
      <c r="B23" t="s">
        <v>26</v>
      </c>
      <c r="C23" t="s">
        <v>19</v>
      </c>
    </row>
    <row r="24" spans="1:3" x14ac:dyDescent="0.3">
      <c r="A24" t="s">
        <v>31</v>
      </c>
      <c r="B24" t="s">
        <v>26</v>
      </c>
      <c r="C24" t="s">
        <v>19</v>
      </c>
    </row>
    <row r="25" spans="1:3" x14ac:dyDescent="0.3">
      <c r="A25" t="s">
        <v>32</v>
      </c>
      <c r="B25" t="s">
        <v>33</v>
      </c>
      <c r="C25" t="s">
        <v>34</v>
      </c>
    </row>
    <row r="26" spans="1:3" x14ac:dyDescent="0.3">
      <c r="A26" t="s">
        <v>35</v>
      </c>
      <c r="B26" t="s">
        <v>33</v>
      </c>
      <c r="C26" t="s">
        <v>34</v>
      </c>
    </row>
    <row r="27" spans="1:3" x14ac:dyDescent="0.3">
      <c r="A27" t="s">
        <v>36</v>
      </c>
      <c r="B27" t="s">
        <v>33</v>
      </c>
      <c r="C27" t="s">
        <v>34</v>
      </c>
    </row>
    <row r="28" spans="1:3" x14ac:dyDescent="0.3">
      <c r="A28" t="s">
        <v>37</v>
      </c>
      <c r="B28" t="s">
        <v>33</v>
      </c>
      <c r="C28" t="s">
        <v>34</v>
      </c>
    </row>
    <row r="29" spans="1:3" x14ac:dyDescent="0.3">
      <c r="A29" t="s">
        <v>38</v>
      </c>
      <c r="B29" t="s">
        <v>33</v>
      </c>
      <c r="C29" t="s">
        <v>34</v>
      </c>
    </row>
    <row r="30" spans="1:3" x14ac:dyDescent="0.3">
      <c r="A30" t="s">
        <v>39</v>
      </c>
      <c r="B30" t="s">
        <v>33</v>
      </c>
      <c r="C30" t="s">
        <v>34</v>
      </c>
    </row>
    <row r="31" spans="1:3" x14ac:dyDescent="0.3">
      <c r="A31" t="s">
        <v>40</v>
      </c>
      <c r="B31" t="s">
        <v>41</v>
      </c>
      <c r="C31" t="s">
        <v>34</v>
      </c>
    </row>
    <row r="32" spans="1:3" x14ac:dyDescent="0.3">
      <c r="A32" t="s">
        <v>42</v>
      </c>
      <c r="B32" t="s">
        <v>41</v>
      </c>
      <c r="C32" t="s">
        <v>34</v>
      </c>
    </row>
    <row r="33" spans="1:3" x14ac:dyDescent="0.3">
      <c r="A33" t="s">
        <v>43</v>
      </c>
      <c r="B33" t="s">
        <v>41</v>
      </c>
      <c r="C33" t="s">
        <v>34</v>
      </c>
    </row>
    <row r="34" spans="1:3" x14ac:dyDescent="0.3">
      <c r="A34" t="s">
        <v>44</v>
      </c>
      <c r="B34" t="s">
        <v>41</v>
      </c>
      <c r="C34" t="s">
        <v>34</v>
      </c>
    </row>
    <row r="35" spans="1:3" x14ac:dyDescent="0.3">
      <c r="A35" t="s">
        <v>45</v>
      </c>
      <c r="B35" t="s">
        <v>41</v>
      </c>
      <c r="C35" t="s">
        <v>34</v>
      </c>
    </row>
    <row r="36" spans="1:3" x14ac:dyDescent="0.3">
      <c r="A36" t="s">
        <v>46</v>
      </c>
      <c r="B36" t="s">
        <v>41</v>
      </c>
      <c r="C36" t="s">
        <v>34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AC1E-7299-4E75-873A-493E1ECC2DDA}">
  <dimension ref="A1:G86"/>
  <sheetViews>
    <sheetView workbookViewId="0">
      <selection activeCell="B13" sqref="B13"/>
    </sheetView>
  </sheetViews>
  <sheetFormatPr defaultRowHeight="14.4" x14ac:dyDescent="0.3"/>
  <cols>
    <col min="1" max="1" width="26.109375" bestFit="1" customWidth="1"/>
    <col min="2" max="2" width="17.77734375" bestFit="1" customWidth="1"/>
    <col min="3" max="3" width="17" customWidth="1"/>
    <col min="4" max="4" width="10.21875" customWidth="1"/>
    <col min="5" max="5" width="12" customWidth="1"/>
    <col min="6" max="6" width="16.109375" customWidth="1"/>
    <col min="7" max="7" width="16" bestFit="1" customWidth="1"/>
  </cols>
  <sheetData>
    <row r="1" spans="1:7" x14ac:dyDescent="0.3">
      <c r="A1" t="s">
        <v>49</v>
      </c>
      <c r="B1" t="s">
        <v>8997</v>
      </c>
      <c r="C1" t="s">
        <v>8998</v>
      </c>
      <c r="D1" t="s">
        <v>8999</v>
      </c>
      <c r="E1" t="s">
        <v>9000</v>
      </c>
      <c r="F1" t="s">
        <v>9001</v>
      </c>
      <c r="G1" t="s">
        <v>9029</v>
      </c>
    </row>
    <row r="2" spans="1:7" x14ac:dyDescent="0.3">
      <c r="A2" t="s">
        <v>123</v>
      </c>
      <c r="B2" t="s">
        <v>9002</v>
      </c>
      <c r="C2">
        <v>1996</v>
      </c>
      <c r="D2">
        <v>1100.04</v>
      </c>
      <c r="E2">
        <v>2822</v>
      </c>
      <c r="F2" t="s">
        <v>9003</v>
      </c>
    </row>
    <row r="3" spans="1:7" x14ac:dyDescent="0.3">
      <c r="A3" t="s">
        <v>220</v>
      </c>
      <c r="B3" t="s">
        <v>9004</v>
      </c>
      <c r="C3">
        <v>1999</v>
      </c>
      <c r="D3">
        <v>251.41</v>
      </c>
      <c r="E3">
        <v>495</v>
      </c>
      <c r="F3" t="s">
        <v>9003</v>
      </c>
    </row>
    <row r="4" spans="1:7" x14ac:dyDescent="0.3">
      <c r="A4" t="s">
        <v>318</v>
      </c>
      <c r="B4" t="s">
        <v>9004</v>
      </c>
      <c r="C4">
        <v>1986</v>
      </c>
      <c r="D4">
        <v>647.17999999999995</v>
      </c>
      <c r="E4">
        <v>1185</v>
      </c>
      <c r="F4" t="s">
        <v>9005</v>
      </c>
    </row>
    <row r="5" spans="1:7" x14ac:dyDescent="0.3">
      <c r="A5" t="s">
        <v>79</v>
      </c>
      <c r="B5" t="s">
        <v>9004</v>
      </c>
      <c r="C5">
        <v>2012</v>
      </c>
      <c r="D5">
        <v>587.34</v>
      </c>
      <c r="E5">
        <v>1356</v>
      </c>
      <c r="F5" t="s">
        <v>9006</v>
      </c>
    </row>
    <row r="6" spans="1:7" x14ac:dyDescent="0.3">
      <c r="A6" t="s">
        <v>182</v>
      </c>
      <c r="B6" t="s">
        <v>9004</v>
      </c>
      <c r="C6">
        <v>1991</v>
      </c>
      <c r="D6">
        <v>326.82</v>
      </c>
      <c r="E6">
        <v>1016</v>
      </c>
      <c r="F6" t="s">
        <v>9003</v>
      </c>
    </row>
    <row r="7" spans="1:7" x14ac:dyDescent="0.3">
      <c r="A7" t="s">
        <v>328</v>
      </c>
      <c r="B7" t="s">
        <v>9007</v>
      </c>
      <c r="C7">
        <v>2009</v>
      </c>
      <c r="D7">
        <v>497.11</v>
      </c>
      <c r="E7">
        <v>1588</v>
      </c>
      <c r="F7" t="s">
        <v>9003</v>
      </c>
    </row>
    <row r="8" spans="1:7" x14ac:dyDescent="0.3">
      <c r="A8" t="s">
        <v>760</v>
      </c>
      <c r="B8" t="s">
        <v>9002</v>
      </c>
      <c r="C8">
        <v>1993</v>
      </c>
      <c r="D8">
        <v>1242.32</v>
      </c>
      <c r="E8">
        <v>3027</v>
      </c>
      <c r="F8" t="s">
        <v>9003</v>
      </c>
      <c r="G8" t="s">
        <v>123</v>
      </c>
    </row>
    <row r="9" spans="1:7" x14ac:dyDescent="0.3">
      <c r="A9" t="s">
        <v>209</v>
      </c>
      <c r="B9" t="s">
        <v>9008</v>
      </c>
      <c r="C9">
        <v>2002</v>
      </c>
      <c r="D9">
        <v>987.39</v>
      </c>
      <c r="E9">
        <v>2253</v>
      </c>
      <c r="F9" t="s">
        <v>9003</v>
      </c>
    </row>
    <row r="10" spans="1:7" x14ac:dyDescent="0.3">
      <c r="A10" t="s">
        <v>56</v>
      </c>
      <c r="B10" t="s">
        <v>9007</v>
      </c>
      <c r="C10">
        <v>2001</v>
      </c>
      <c r="D10">
        <v>718.62</v>
      </c>
      <c r="E10">
        <v>2448</v>
      </c>
      <c r="F10" t="s">
        <v>9003</v>
      </c>
    </row>
    <row r="11" spans="1:7" x14ac:dyDescent="0.3">
      <c r="A11" t="s">
        <v>72</v>
      </c>
      <c r="B11" t="s">
        <v>9009</v>
      </c>
      <c r="C11">
        <v>1993</v>
      </c>
      <c r="D11">
        <v>4269.8999999999996</v>
      </c>
      <c r="E11">
        <v>6472</v>
      </c>
      <c r="F11" t="s">
        <v>9003</v>
      </c>
      <c r="G11" t="s">
        <v>238</v>
      </c>
    </row>
    <row r="12" spans="1:7" x14ac:dyDescent="0.3">
      <c r="A12" t="s">
        <v>64</v>
      </c>
      <c r="B12" t="s">
        <v>9008</v>
      </c>
      <c r="C12">
        <v>1998</v>
      </c>
      <c r="D12">
        <v>2714.9</v>
      </c>
      <c r="E12">
        <v>2641</v>
      </c>
      <c r="F12" t="s">
        <v>9003</v>
      </c>
      <c r="G12" t="s">
        <v>123</v>
      </c>
    </row>
    <row r="13" spans="1:7" x14ac:dyDescent="0.3">
      <c r="A13" t="s">
        <v>234</v>
      </c>
      <c r="B13" t="s">
        <v>9004</v>
      </c>
      <c r="C13">
        <v>2017</v>
      </c>
      <c r="D13">
        <v>4.54</v>
      </c>
      <c r="E13">
        <v>9</v>
      </c>
      <c r="F13" t="s">
        <v>9003</v>
      </c>
    </row>
    <row r="14" spans="1:7" x14ac:dyDescent="0.3">
      <c r="A14" t="s">
        <v>141</v>
      </c>
      <c r="B14" t="s">
        <v>9002</v>
      </c>
      <c r="C14">
        <v>2005</v>
      </c>
      <c r="D14">
        <v>1520.66</v>
      </c>
      <c r="E14">
        <v>1806</v>
      </c>
      <c r="F14" t="s">
        <v>9003</v>
      </c>
    </row>
    <row r="15" spans="1:7" x14ac:dyDescent="0.3">
      <c r="A15" t="s">
        <v>191</v>
      </c>
      <c r="B15" t="s">
        <v>9008</v>
      </c>
      <c r="C15">
        <v>2013</v>
      </c>
      <c r="D15">
        <v>98.79</v>
      </c>
      <c r="E15">
        <v>96</v>
      </c>
      <c r="F15" t="s">
        <v>9003</v>
      </c>
      <c r="G15" t="s">
        <v>209</v>
      </c>
    </row>
    <row r="16" spans="1:7" x14ac:dyDescent="0.3">
      <c r="A16" t="s">
        <v>118</v>
      </c>
      <c r="B16" t="s">
        <v>9010</v>
      </c>
      <c r="C16">
        <v>1995</v>
      </c>
      <c r="D16">
        <v>2173.98</v>
      </c>
      <c r="E16">
        <v>2928</v>
      </c>
      <c r="F16" t="s">
        <v>9003</v>
      </c>
      <c r="G16" t="s">
        <v>333</v>
      </c>
    </row>
    <row r="17" spans="1:7" x14ac:dyDescent="0.3">
      <c r="A17" t="s">
        <v>223</v>
      </c>
      <c r="B17" t="s">
        <v>9009</v>
      </c>
      <c r="C17">
        <v>1998</v>
      </c>
      <c r="D17">
        <v>217.87</v>
      </c>
      <c r="E17">
        <v>551</v>
      </c>
      <c r="F17" t="s">
        <v>9003</v>
      </c>
    </row>
    <row r="18" spans="1:7" x14ac:dyDescent="0.3">
      <c r="A18" t="s">
        <v>240</v>
      </c>
      <c r="B18" t="s">
        <v>9002</v>
      </c>
      <c r="C18">
        <v>2010</v>
      </c>
      <c r="D18">
        <v>587.72</v>
      </c>
      <c r="E18">
        <v>1501</v>
      </c>
      <c r="F18" t="s">
        <v>9003</v>
      </c>
    </row>
    <row r="19" spans="1:7" x14ac:dyDescent="0.3">
      <c r="A19" t="s">
        <v>225</v>
      </c>
      <c r="B19" t="s">
        <v>9002</v>
      </c>
      <c r="C19">
        <v>1992</v>
      </c>
      <c r="D19">
        <v>1712.68</v>
      </c>
      <c r="E19">
        <v>3194</v>
      </c>
      <c r="F19" t="s">
        <v>9003</v>
      </c>
      <c r="G19" t="s">
        <v>123</v>
      </c>
    </row>
    <row r="20" spans="1:7" x14ac:dyDescent="0.3">
      <c r="A20" t="s">
        <v>214</v>
      </c>
      <c r="B20" t="s">
        <v>9008</v>
      </c>
      <c r="C20">
        <v>1982</v>
      </c>
      <c r="D20">
        <v>4618</v>
      </c>
      <c r="E20">
        <v>10083</v>
      </c>
      <c r="F20" t="s">
        <v>9003</v>
      </c>
    </row>
    <row r="21" spans="1:7" x14ac:dyDescent="0.3">
      <c r="A21" t="s">
        <v>425</v>
      </c>
      <c r="B21" t="s">
        <v>9010</v>
      </c>
      <c r="C21">
        <v>1999</v>
      </c>
      <c r="D21">
        <v>1197.44</v>
      </c>
      <c r="E21">
        <v>2570</v>
      </c>
      <c r="F21" t="s">
        <v>9003</v>
      </c>
    </row>
    <row r="22" spans="1:7" x14ac:dyDescent="0.3">
      <c r="A22" t="s">
        <v>100</v>
      </c>
      <c r="B22" t="s">
        <v>9007</v>
      </c>
      <c r="C22">
        <v>1990</v>
      </c>
      <c r="D22">
        <v>4968.91</v>
      </c>
      <c r="E22">
        <v>7523</v>
      </c>
      <c r="F22" t="s">
        <v>9003</v>
      </c>
    </row>
    <row r="23" spans="1:7" x14ac:dyDescent="0.3">
      <c r="A23" t="s">
        <v>211</v>
      </c>
      <c r="B23" t="s">
        <v>9011</v>
      </c>
      <c r="C23">
        <v>1995</v>
      </c>
      <c r="D23">
        <v>1825.82</v>
      </c>
      <c r="E23">
        <v>5595</v>
      </c>
      <c r="F23" t="s">
        <v>9003</v>
      </c>
      <c r="G23" t="s">
        <v>87</v>
      </c>
    </row>
    <row r="24" spans="1:7" x14ac:dyDescent="0.3">
      <c r="A24" t="s">
        <v>150</v>
      </c>
      <c r="B24" t="s">
        <v>9012</v>
      </c>
      <c r="C24">
        <v>2006</v>
      </c>
      <c r="D24">
        <v>1102.43</v>
      </c>
      <c r="E24">
        <v>1759</v>
      </c>
      <c r="F24" t="s">
        <v>9003</v>
      </c>
    </row>
    <row r="25" spans="1:7" x14ac:dyDescent="0.3">
      <c r="A25" t="s">
        <v>89</v>
      </c>
      <c r="B25" t="s">
        <v>9013</v>
      </c>
      <c r="C25">
        <v>1988</v>
      </c>
      <c r="D25">
        <v>2059.9</v>
      </c>
      <c r="E25">
        <v>3644</v>
      </c>
      <c r="F25" t="s">
        <v>9003</v>
      </c>
    </row>
    <row r="26" spans="1:7" x14ac:dyDescent="0.3">
      <c r="A26" t="s">
        <v>155</v>
      </c>
      <c r="B26" t="s">
        <v>9012</v>
      </c>
      <c r="C26">
        <v>1991</v>
      </c>
      <c r="D26">
        <v>2819.5</v>
      </c>
      <c r="E26">
        <v>7227</v>
      </c>
      <c r="F26" t="s">
        <v>9003</v>
      </c>
      <c r="G26" t="s">
        <v>143</v>
      </c>
    </row>
    <row r="27" spans="1:7" x14ac:dyDescent="0.3">
      <c r="A27" t="s">
        <v>109</v>
      </c>
      <c r="B27" t="s">
        <v>9007</v>
      </c>
      <c r="C27">
        <v>1995</v>
      </c>
      <c r="D27">
        <v>5158.71</v>
      </c>
      <c r="E27">
        <v>17479</v>
      </c>
      <c r="F27" t="s">
        <v>9014</v>
      </c>
    </row>
    <row r="28" spans="1:7" x14ac:dyDescent="0.3">
      <c r="A28" t="s">
        <v>253</v>
      </c>
      <c r="B28" t="s">
        <v>9007</v>
      </c>
      <c r="C28">
        <v>1990</v>
      </c>
      <c r="D28">
        <v>2520.83</v>
      </c>
      <c r="E28">
        <v>3502</v>
      </c>
      <c r="F28" t="s">
        <v>9003</v>
      </c>
    </row>
    <row r="29" spans="1:7" x14ac:dyDescent="0.3">
      <c r="A29" t="s">
        <v>81</v>
      </c>
      <c r="B29" t="s">
        <v>9007</v>
      </c>
      <c r="C29">
        <v>2007</v>
      </c>
      <c r="D29">
        <v>894.33</v>
      </c>
      <c r="E29">
        <v>1635</v>
      </c>
      <c r="F29" t="s">
        <v>9015</v>
      </c>
    </row>
    <row r="30" spans="1:7" x14ac:dyDescent="0.3">
      <c r="A30" t="s">
        <v>229</v>
      </c>
      <c r="B30" t="s">
        <v>9002</v>
      </c>
      <c r="C30">
        <v>2000</v>
      </c>
      <c r="D30">
        <v>1223.72</v>
      </c>
      <c r="E30">
        <v>2497</v>
      </c>
      <c r="F30" t="s">
        <v>9016</v>
      </c>
    </row>
    <row r="31" spans="1:7" x14ac:dyDescent="0.3">
      <c r="A31" t="s">
        <v>132</v>
      </c>
      <c r="B31" t="s">
        <v>9011</v>
      </c>
      <c r="C31">
        <v>2007</v>
      </c>
      <c r="D31">
        <v>86.68</v>
      </c>
      <c r="E31">
        <v>187</v>
      </c>
      <c r="F31" t="s">
        <v>9003</v>
      </c>
      <c r="G31" t="s">
        <v>87</v>
      </c>
    </row>
    <row r="32" spans="1:7" x14ac:dyDescent="0.3">
      <c r="A32" t="s">
        <v>143</v>
      </c>
      <c r="B32" t="s">
        <v>9012</v>
      </c>
      <c r="C32">
        <v>2008</v>
      </c>
      <c r="D32">
        <v>52.5</v>
      </c>
      <c r="E32">
        <v>165</v>
      </c>
      <c r="F32" t="s">
        <v>9003</v>
      </c>
    </row>
    <row r="33" spans="1:7" x14ac:dyDescent="0.3">
      <c r="A33" t="s">
        <v>166</v>
      </c>
      <c r="B33" t="s">
        <v>9010</v>
      </c>
      <c r="C33">
        <v>2000</v>
      </c>
      <c r="D33">
        <v>2952.73</v>
      </c>
      <c r="E33">
        <v>5107</v>
      </c>
      <c r="F33" t="s">
        <v>9003</v>
      </c>
    </row>
    <row r="34" spans="1:7" x14ac:dyDescent="0.3">
      <c r="A34" t="s">
        <v>125</v>
      </c>
      <c r="B34" t="s">
        <v>9017</v>
      </c>
      <c r="C34">
        <v>2003</v>
      </c>
      <c r="D34">
        <v>692.19</v>
      </c>
      <c r="E34">
        <v>1922</v>
      </c>
      <c r="F34" t="s">
        <v>9003</v>
      </c>
    </row>
    <row r="35" spans="1:7" x14ac:dyDescent="0.3">
      <c r="A35" t="s">
        <v>413</v>
      </c>
      <c r="B35" t="s">
        <v>9007</v>
      </c>
      <c r="C35">
        <v>2003</v>
      </c>
      <c r="D35">
        <v>223.8</v>
      </c>
      <c r="E35">
        <v>299</v>
      </c>
      <c r="F35" t="s">
        <v>9003</v>
      </c>
    </row>
    <row r="36" spans="1:7" x14ac:dyDescent="0.3">
      <c r="A36" t="s">
        <v>66</v>
      </c>
      <c r="B36" t="s">
        <v>9017</v>
      </c>
      <c r="C36">
        <v>1982</v>
      </c>
      <c r="D36">
        <v>792.46</v>
      </c>
      <c r="E36">
        <v>1299</v>
      </c>
      <c r="F36" t="s">
        <v>9003</v>
      </c>
    </row>
    <row r="37" spans="1:7" x14ac:dyDescent="0.3">
      <c r="A37" t="s">
        <v>330</v>
      </c>
      <c r="B37" t="s">
        <v>9002</v>
      </c>
      <c r="C37">
        <v>1997</v>
      </c>
      <c r="D37">
        <v>8170.38</v>
      </c>
      <c r="E37">
        <v>16499</v>
      </c>
      <c r="F37" t="s">
        <v>9018</v>
      </c>
    </row>
    <row r="38" spans="1:7" x14ac:dyDescent="0.3">
      <c r="A38" t="s">
        <v>256</v>
      </c>
      <c r="B38" t="s">
        <v>9011</v>
      </c>
      <c r="C38">
        <v>1994</v>
      </c>
      <c r="D38">
        <v>6395.05</v>
      </c>
      <c r="E38">
        <v>20275</v>
      </c>
      <c r="F38" t="s">
        <v>9003</v>
      </c>
    </row>
    <row r="39" spans="1:7" x14ac:dyDescent="0.3">
      <c r="A39" t="s">
        <v>333</v>
      </c>
      <c r="B39" t="s">
        <v>9010</v>
      </c>
      <c r="C39">
        <v>1986</v>
      </c>
      <c r="D39">
        <v>2403.58</v>
      </c>
      <c r="E39">
        <v>8801</v>
      </c>
      <c r="F39" t="s">
        <v>9003</v>
      </c>
    </row>
    <row r="40" spans="1:7" x14ac:dyDescent="0.3">
      <c r="A40" t="s">
        <v>59</v>
      </c>
      <c r="B40" t="s">
        <v>9004</v>
      </c>
      <c r="C40">
        <v>2002</v>
      </c>
      <c r="D40">
        <v>3178.24</v>
      </c>
      <c r="E40">
        <v>4540</v>
      </c>
      <c r="F40" t="s">
        <v>9003</v>
      </c>
    </row>
    <row r="41" spans="1:7" x14ac:dyDescent="0.3">
      <c r="A41" t="s">
        <v>533</v>
      </c>
      <c r="B41" t="s">
        <v>9002</v>
      </c>
      <c r="C41">
        <v>2011</v>
      </c>
      <c r="D41">
        <v>527.11</v>
      </c>
      <c r="E41">
        <v>1428</v>
      </c>
      <c r="F41" t="s">
        <v>9003</v>
      </c>
      <c r="G41" t="s">
        <v>123</v>
      </c>
    </row>
    <row r="42" spans="1:7" x14ac:dyDescent="0.3">
      <c r="A42" t="s">
        <v>70</v>
      </c>
      <c r="B42" t="s">
        <v>9007</v>
      </c>
      <c r="C42">
        <v>1989</v>
      </c>
      <c r="D42">
        <v>1388.67</v>
      </c>
      <c r="E42">
        <v>3583</v>
      </c>
      <c r="F42" t="s">
        <v>9003</v>
      </c>
    </row>
    <row r="43" spans="1:7" x14ac:dyDescent="0.3">
      <c r="A43" t="s">
        <v>173</v>
      </c>
      <c r="B43" t="s">
        <v>9008</v>
      </c>
      <c r="C43">
        <v>1982</v>
      </c>
      <c r="D43">
        <v>11698.03</v>
      </c>
      <c r="E43">
        <v>34288</v>
      </c>
      <c r="F43" t="s">
        <v>9003</v>
      </c>
    </row>
    <row r="44" spans="1:7" x14ac:dyDescent="0.3">
      <c r="A44" t="s">
        <v>196</v>
      </c>
      <c r="B44" t="s">
        <v>9007</v>
      </c>
      <c r="C44">
        <v>2004</v>
      </c>
      <c r="D44">
        <v>702.72</v>
      </c>
      <c r="E44">
        <v>1831</v>
      </c>
      <c r="F44" t="s">
        <v>9003</v>
      </c>
    </row>
    <row r="45" spans="1:7" x14ac:dyDescent="0.3">
      <c r="A45" t="s">
        <v>216</v>
      </c>
      <c r="B45" t="s">
        <v>9002</v>
      </c>
      <c r="C45">
        <v>1980</v>
      </c>
      <c r="D45">
        <v>7708.38</v>
      </c>
      <c r="E45">
        <v>13756</v>
      </c>
      <c r="F45" t="s">
        <v>9003</v>
      </c>
    </row>
    <row r="46" spans="1:7" x14ac:dyDescent="0.3">
      <c r="A46" t="s">
        <v>136</v>
      </c>
      <c r="B46" t="s">
        <v>9010</v>
      </c>
      <c r="C46">
        <v>1985</v>
      </c>
      <c r="D46">
        <v>375.43</v>
      </c>
      <c r="E46">
        <v>1190</v>
      </c>
      <c r="F46" t="s">
        <v>9003</v>
      </c>
    </row>
    <row r="47" spans="1:7" x14ac:dyDescent="0.3">
      <c r="A47" t="s">
        <v>114</v>
      </c>
      <c r="B47" t="s">
        <v>9004</v>
      </c>
      <c r="C47">
        <v>1985</v>
      </c>
      <c r="D47">
        <v>2741.37</v>
      </c>
      <c r="E47">
        <v>9226</v>
      </c>
      <c r="F47" t="s">
        <v>9003</v>
      </c>
    </row>
    <row r="48" spans="1:7" x14ac:dyDescent="0.3">
      <c r="A48" t="s">
        <v>201</v>
      </c>
      <c r="B48" t="s">
        <v>9004</v>
      </c>
      <c r="C48">
        <v>2004</v>
      </c>
      <c r="D48">
        <v>1618.89</v>
      </c>
      <c r="E48">
        <v>3889</v>
      </c>
      <c r="F48" t="s">
        <v>9003</v>
      </c>
    </row>
    <row r="49" spans="1:7" x14ac:dyDescent="0.3">
      <c r="A49" t="s">
        <v>238</v>
      </c>
      <c r="B49" t="s">
        <v>9009</v>
      </c>
      <c r="C49">
        <v>1989</v>
      </c>
      <c r="D49">
        <v>665.06</v>
      </c>
      <c r="E49">
        <v>1095</v>
      </c>
      <c r="F49" t="s">
        <v>9003</v>
      </c>
    </row>
    <row r="50" spans="1:7" x14ac:dyDescent="0.3">
      <c r="A50" t="s">
        <v>129</v>
      </c>
      <c r="B50" t="s">
        <v>9010</v>
      </c>
      <c r="C50">
        <v>1984</v>
      </c>
      <c r="D50">
        <v>3027.46</v>
      </c>
      <c r="E50">
        <v>9516</v>
      </c>
      <c r="F50" t="s">
        <v>9019</v>
      </c>
    </row>
    <row r="51" spans="1:7" x14ac:dyDescent="0.3">
      <c r="A51" t="s">
        <v>175</v>
      </c>
      <c r="B51" t="s">
        <v>9017</v>
      </c>
      <c r="C51">
        <v>1987</v>
      </c>
      <c r="D51">
        <v>405.59</v>
      </c>
      <c r="E51">
        <v>1179</v>
      </c>
      <c r="F51" t="s">
        <v>9020</v>
      </c>
      <c r="G51" t="s">
        <v>105</v>
      </c>
    </row>
    <row r="52" spans="1:7" x14ac:dyDescent="0.3">
      <c r="A52" t="s">
        <v>570</v>
      </c>
      <c r="B52" t="s">
        <v>9017</v>
      </c>
      <c r="C52">
        <v>1991</v>
      </c>
      <c r="D52">
        <v>1012.72</v>
      </c>
      <c r="E52">
        <v>3492</v>
      </c>
      <c r="F52" t="s">
        <v>9021</v>
      </c>
    </row>
    <row r="53" spans="1:7" x14ac:dyDescent="0.3">
      <c r="A53" t="s">
        <v>194</v>
      </c>
      <c r="B53" t="s">
        <v>9013</v>
      </c>
      <c r="C53">
        <v>1997</v>
      </c>
      <c r="D53">
        <v>882.12</v>
      </c>
      <c r="E53">
        <v>2769</v>
      </c>
      <c r="F53" t="s">
        <v>9003</v>
      </c>
    </row>
    <row r="54" spans="1:7" x14ac:dyDescent="0.3">
      <c r="A54" t="s">
        <v>159</v>
      </c>
      <c r="B54" t="s">
        <v>9012</v>
      </c>
      <c r="C54">
        <v>1994</v>
      </c>
      <c r="D54">
        <v>355.23</v>
      </c>
      <c r="E54">
        <v>853</v>
      </c>
      <c r="F54" t="s">
        <v>9003</v>
      </c>
    </row>
    <row r="55" spans="1:7" x14ac:dyDescent="0.3">
      <c r="A55" t="s">
        <v>145</v>
      </c>
      <c r="B55" t="s">
        <v>9007</v>
      </c>
      <c r="C55">
        <v>2001</v>
      </c>
      <c r="D55">
        <v>2437.85</v>
      </c>
      <c r="E55">
        <v>4874</v>
      </c>
      <c r="F55" t="s">
        <v>9003</v>
      </c>
    </row>
    <row r="56" spans="1:7" x14ac:dyDescent="0.3">
      <c r="A56" t="s">
        <v>185</v>
      </c>
      <c r="B56" t="s">
        <v>9009</v>
      </c>
      <c r="C56">
        <v>2002</v>
      </c>
      <c r="D56">
        <v>349.81</v>
      </c>
      <c r="E56">
        <v>315</v>
      </c>
      <c r="F56" t="s">
        <v>9003</v>
      </c>
    </row>
    <row r="57" spans="1:7" x14ac:dyDescent="0.3">
      <c r="A57" t="s">
        <v>231</v>
      </c>
      <c r="B57" t="s">
        <v>9007</v>
      </c>
      <c r="C57">
        <v>2003</v>
      </c>
      <c r="D57">
        <v>1419.98</v>
      </c>
      <c r="E57">
        <v>4018</v>
      </c>
      <c r="F57" t="s">
        <v>9003</v>
      </c>
    </row>
    <row r="58" spans="1:7" x14ac:dyDescent="0.3">
      <c r="A58" t="s">
        <v>169</v>
      </c>
      <c r="B58" t="s">
        <v>9002</v>
      </c>
      <c r="C58">
        <v>1987</v>
      </c>
      <c r="D58">
        <v>2938.67</v>
      </c>
      <c r="E58">
        <v>8775</v>
      </c>
      <c r="F58" t="s">
        <v>9022</v>
      </c>
    </row>
    <row r="59" spans="1:7" x14ac:dyDescent="0.3">
      <c r="A59" t="s">
        <v>98</v>
      </c>
      <c r="B59" t="s">
        <v>9011</v>
      </c>
      <c r="C59">
        <v>1994</v>
      </c>
      <c r="D59">
        <v>1188.42</v>
      </c>
      <c r="E59">
        <v>3015</v>
      </c>
      <c r="F59" t="s">
        <v>9003</v>
      </c>
    </row>
    <row r="60" spans="1:7" x14ac:dyDescent="0.3">
      <c r="A60" t="s">
        <v>68</v>
      </c>
      <c r="B60" t="s">
        <v>9004</v>
      </c>
      <c r="C60">
        <v>1992</v>
      </c>
      <c r="D60">
        <v>3922.42</v>
      </c>
      <c r="E60">
        <v>6837</v>
      </c>
      <c r="F60" t="s">
        <v>9003</v>
      </c>
    </row>
    <row r="61" spans="1:7" x14ac:dyDescent="0.3">
      <c r="A61" t="s">
        <v>147</v>
      </c>
      <c r="B61" t="s">
        <v>9002</v>
      </c>
      <c r="C61">
        <v>1983</v>
      </c>
      <c r="D61">
        <v>1008.06</v>
      </c>
      <c r="E61">
        <v>1238</v>
      </c>
      <c r="F61" t="s">
        <v>9003</v>
      </c>
    </row>
    <row r="62" spans="1:7" x14ac:dyDescent="0.3">
      <c r="A62" t="s">
        <v>92</v>
      </c>
      <c r="B62" t="s">
        <v>9008</v>
      </c>
      <c r="C62">
        <v>1996</v>
      </c>
      <c r="D62">
        <v>6354.87</v>
      </c>
      <c r="E62">
        <v>16780</v>
      </c>
      <c r="F62" t="s">
        <v>9003</v>
      </c>
      <c r="G62" t="s">
        <v>209</v>
      </c>
    </row>
    <row r="63" spans="1:7" x14ac:dyDescent="0.3">
      <c r="A63" t="s">
        <v>247</v>
      </c>
      <c r="B63" t="s">
        <v>9010</v>
      </c>
      <c r="C63">
        <v>2012</v>
      </c>
      <c r="D63">
        <v>45.39</v>
      </c>
      <c r="E63">
        <v>100</v>
      </c>
      <c r="F63" t="s">
        <v>9003</v>
      </c>
      <c r="G63" t="s">
        <v>333</v>
      </c>
    </row>
    <row r="64" spans="1:7" x14ac:dyDescent="0.3">
      <c r="A64" t="s">
        <v>161</v>
      </c>
      <c r="B64" t="s">
        <v>9004</v>
      </c>
      <c r="C64">
        <v>1994</v>
      </c>
      <c r="D64">
        <v>2818.38</v>
      </c>
      <c r="E64">
        <v>6290</v>
      </c>
      <c r="F64" t="s">
        <v>9003</v>
      </c>
    </row>
    <row r="65" spans="1:7" x14ac:dyDescent="0.3">
      <c r="A65" t="s">
        <v>288</v>
      </c>
      <c r="B65" t="s">
        <v>9007</v>
      </c>
      <c r="C65">
        <v>1996</v>
      </c>
      <c r="D65">
        <v>2214.94</v>
      </c>
      <c r="E65">
        <v>5374</v>
      </c>
      <c r="F65" t="s">
        <v>9003</v>
      </c>
    </row>
    <row r="66" spans="1:7" x14ac:dyDescent="0.3">
      <c r="A66" t="s">
        <v>87</v>
      </c>
      <c r="B66" t="s">
        <v>9011</v>
      </c>
      <c r="C66">
        <v>1999</v>
      </c>
      <c r="D66">
        <v>1699.85</v>
      </c>
      <c r="E66">
        <v>5108</v>
      </c>
      <c r="F66" t="s">
        <v>9003</v>
      </c>
    </row>
    <row r="67" spans="1:7" x14ac:dyDescent="0.3">
      <c r="A67" t="s">
        <v>134</v>
      </c>
      <c r="B67" t="s">
        <v>9012</v>
      </c>
      <c r="C67">
        <v>1987</v>
      </c>
      <c r="D67">
        <v>1698.2</v>
      </c>
      <c r="E67">
        <v>3798</v>
      </c>
      <c r="F67" t="s">
        <v>9003</v>
      </c>
    </row>
    <row r="68" spans="1:7" x14ac:dyDescent="0.3">
      <c r="A68" t="s">
        <v>204</v>
      </c>
      <c r="B68" t="s">
        <v>9013</v>
      </c>
      <c r="C68">
        <v>1997</v>
      </c>
      <c r="D68">
        <v>291.27</v>
      </c>
      <c r="E68">
        <v>586</v>
      </c>
      <c r="F68" t="s">
        <v>9003</v>
      </c>
    </row>
    <row r="69" spans="1:7" x14ac:dyDescent="0.3">
      <c r="A69" t="s">
        <v>507</v>
      </c>
      <c r="B69" t="s">
        <v>9007</v>
      </c>
      <c r="C69">
        <v>1988</v>
      </c>
      <c r="D69">
        <v>1376.8</v>
      </c>
      <c r="E69">
        <v>1165</v>
      </c>
      <c r="F69" t="s">
        <v>9023</v>
      </c>
    </row>
    <row r="70" spans="1:7" x14ac:dyDescent="0.3">
      <c r="A70" t="s">
        <v>344</v>
      </c>
      <c r="B70" t="s">
        <v>9007</v>
      </c>
      <c r="C70">
        <v>2000</v>
      </c>
      <c r="D70">
        <v>167.89</v>
      </c>
      <c r="E70">
        <v>493</v>
      </c>
      <c r="F70" t="s">
        <v>9024</v>
      </c>
    </row>
    <row r="71" spans="1:7" x14ac:dyDescent="0.3">
      <c r="A71" t="s">
        <v>85</v>
      </c>
      <c r="B71" t="s">
        <v>9010</v>
      </c>
      <c r="C71">
        <v>2008</v>
      </c>
      <c r="D71">
        <v>894.37</v>
      </c>
      <c r="E71">
        <v>1593</v>
      </c>
      <c r="F71" t="s">
        <v>9025</v>
      </c>
    </row>
    <row r="72" spans="1:7" x14ac:dyDescent="0.3">
      <c r="A72" t="s">
        <v>127</v>
      </c>
      <c r="B72" t="s">
        <v>9004</v>
      </c>
      <c r="C72">
        <v>1996</v>
      </c>
      <c r="D72">
        <v>439.21</v>
      </c>
      <c r="E72">
        <v>792</v>
      </c>
      <c r="F72" t="s">
        <v>9003</v>
      </c>
    </row>
    <row r="73" spans="1:7" x14ac:dyDescent="0.3">
      <c r="A73" t="s">
        <v>187</v>
      </c>
      <c r="B73" t="s">
        <v>9007</v>
      </c>
      <c r="C73">
        <v>1995</v>
      </c>
      <c r="D73">
        <v>332.43</v>
      </c>
      <c r="E73">
        <v>799</v>
      </c>
      <c r="F73" t="s">
        <v>9003</v>
      </c>
    </row>
    <row r="74" spans="1:7" x14ac:dyDescent="0.3">
      <c r="A74" t="s">
        <v>94</v>
      </c>
      <c r="B74" t="s">
        <v>9011</v>
      </c>
      <c r="C74">
        <v>1988</v>
      </c>
      <c r="D74">
        <v>5266.09</v>
      </c>
      <c r="E74">
        <v>8595</v>
      </c>
      <c r="F74" t="s">
        <v>9003</v>
      </c>
      <c r="G74" t="s">
        <v>87</v>
      </c>
    </row>
    <row r="75" spans="1:7" x14ac:dyDescent="0.3">
      <c r="A75" t="s">
        <v>206</v>
      </c>
      <c r="B75" t="s">
        <v>9012</v>
      </c>
      <c r="C75">
        <v>1998</v>
      </c>
      <c r="D75">
        <v>2022.14</v>
      </c>
      <c r="E75">
        <v>5113</v>
      </c>
      <c r="F75" t="s">
        <v>9003</v>
      </c>
    </row>
    <row r="76" spans="1:7" x14ac:dyDescent="0.3">
      <c r="A76" t="s">
        <v>103</v>
      </c>
      <c r="B76" t="s">
        <v>9012</v>
      </c>
      <c r="C76">
        <v>1993</v>
      </c>
      <c r="D76">
        <v>646.1</v>
      </c>
      <c r="E76">
        <v>883</v>
      </c>
      <c r="F76" t="s">
        <v>9003</v>
      </c>
      <c r="G76" t="s">
        <v>143</v>
      </c>
    </row>
    <row r="77" spans="1:7" x14ac:dyDescent="0.3">
      <c r="A77" t="s">
        <v>105</v>
      </c>
      <c r="B77" t="s">
        <v>9017</v>
      </c>
      <c r="C77">
        <v>1997</v>
      </c>
      <c r="D77">
        <v>2041.73</v>
      </c>
      <c r="E77">
        <v>5276</v>
      </c>
      <c r="F77" t="s">
        <v>9003</v>
      </c>
    </row>
    <row r="78" spans="1:7" x14ac:dyDescent="0.3">
      <c r="A78" t="s">
        <v>120</v>
      </c>
      <c r="B78" t="s">
        <v>9012</v>
      </c>
      <c r="C78">
        <v>1993</v>
      </c>
      <c r="D78">
        <v>7537.24</v>
      </c>
      <c r="E78">
        <v>20293</v>
      </c>
      <c r="F78" t="s">
        <v>9003</v>
      </c>
    </row>
    <row r="79" spans="1:7" x14ac:dyDescent="0.3">
      <c r="A79" t="s">
        <v>96</v>
      </c>
      <c r="B79" t="s">
        <v>9009</v>
      </c>
      <c r="C79">
        <v>1989</v>
      </c>
      <c r="D79">
        <v>3838.39</v>
      </c>
      <c r="E79">
        <v>8274</v>
      </c>
      <c r="F79" t="s">
        <v>9003</v>
      </c>
    </row>
    <row r="80" spans="1:7" x14ac:dyDescent="0.3">
      <c r="A80" t="s">
        <v>177</v>
      </c>
      <c r="B80" t="s">
        <v>9013</v>
      </c>
      <c r="C80">
        <v>1983</v>
      </c>
      <c r="D80">
        <v>2871.35</v>
      </c>
      <c r="E80">
        <v>9561</v>
      </c>
      <c r="F80" t="s">
        <v>9003</v>
      </c>
    </row>
    <row r="81" spans="1:6" x14ac:dyDescent="0.3">
      <c r="A81" t="s">
        <v>293</v>
      </c>
      <c r="B81" t="s">
        <v>9007</v>
      </c>
      <c r="C81">
        <v>2005</v>
      </c>
      <c r="D81">
        <v>2261.0500000000002</v>
      </c>
      <c r="E81">
        <v>3851</v>
      </c>
      <c r="F81" t="s">
        <v>9003</v>
      </c>
    </row>
    <row r="82" spans="1:6" x14ac:dyDescent="0.3">
      <c r="A82" t="s">
        <v>315</v>
      </c>
      <c r="B82" t="s">
        <v>9007</v>
      </c>
      <c r="C82">
        <v>2010</v>
      </c>
      <c r="D82">
        <v>71.12</v>
      </c>
      <c r="E82">
        <v>144</v>
      </c>
      <c r="F82" t="s">
        <v>9003</v>
      </c>
    </row>
    <row r="83" spans="1:6" x14ac:dyDescent="0.3">
      <c r="A83" t="s">
        <v>388</v>
      </c>
      <c r="B83" t="s">
        <v>9002</v>
      </c>
      <c r="C83">
        <v>2011</v>
      </c>
      <c r="D83">
        <v>40.79</v>
      </c>
      <c r="E83">
        <v>142</v>
      </c>
      <c r="F83" t="s">
        <v>9026</v>
      </c>
    </row>
    <row r="84" spans="1:6" x14ac:dyDescent="0.3">
      <c r="A84" t="s">
        <v>107</v>
      </c>
      <c r="B84" t="s">
        <v>9009</v>
      </c>
      <c r="C84">
        <v>1992</v>
      </c>
      <c r="D84">
        <v>324.19</v>
      </c>
      <c r="E84">
        <v>978</v>
      </c>
      <c r="F84" t="s">
        <v>9003</v>
      </c>
    </row>
    <row r="85" spans="1:6" x14ac:dyDescent="0.3">
      <c r="A85" t="s">
        <v>116</v>
      </c>
      <c r="B85" t="s">
        <v>9008</v>
      </c>
      <c r="C85">
        <v>1979</v>
      </c>
      <c r="D85">
        <v>4478.47</v>
      </c>
      <c r="E85">
        <v>13809</v>
      </c>
      <c r="F85" t="s">
        <v>9003</v>
      </c>
    </row>
    <row r="86" spans="1:6" x14ac:dyDescent="0.3">
      <c r="A86" t="s">
        <v>74</v>
      </c>
      <c r="B86" t="s">
        <v>9004</v>
      </c>
      <c r="C86">
        <v>1984</v>
      </c>
      <c r="D86">
        <v>441.08</v>
      </c>
      <c r="E86">
        <v>1210</v>
      </c>
      <c r="F86" t="s">
        <v>9003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B709-D044-40B6-A92A-72F991EA3875}">
  <dimension ref="A1:C8"/>
  <sheetViews>
    <sheetView workbookViewId="0">
      <selection activeCell="B13" sqref="B13"/>
    </sheetView>
  </sheetViews>
  <sheetFormatPr defaultRowHeight="14.4" x14ac:dyDescent="0.3"/>
  <cols>
    <col min="1" max="1" width="12.5546875" bestFit="1" customWidth="1"/>
    <col min="3" max="3" width="12.21875" customWidth="1"/>
  </cols>
  <sheetData>
    <row r="1" spans="1:3" x14ac:dyDescent="0.3">
      <c r="A1" t="s">
        <v>48</v>
      </c>
      <c r="B1" t="s">
        <v>9027</v>
      </c>
      <c r="C1" t="s">
        <v>9028</v>
      </c>
    </row>
    <row r="2" spans="1:3" x14ac:dyDescent="0.3">
      <c r="A2" t="s">
        <v>63</v>
      </c>
      <c r="B2" t="s">
        <v>8952</v>
      </c>
      <c r="C2">
        <v>550</v>
      </c>
    </row>
    <row r="3" spans="1:3" x14ac:dyDescent="0.3">
      <c r="A3" t="s">
        <v>8953</v>
      </c>
      <c r="B3" t="s">
        <v>8952</v>
      </c>
      <c r="C3">
        <v>4821</v>
      </c>
    </row>
    <row r="4" spans="1:3" x14ac:dyDescent="0.3">
      <c r="A4" t="s">
        <v>61</v>
      </c>
      <c r="B4" t="s">
        <v>8954</v>
      </c>
      <c r="C4">
        <v>55</v>
      </c>
    </row>
    <row r="5" spans="1:3" x14ac:dyDescent="0.3">
      <c r="A5" t="s">
        <v>76</v>
      </c>
      <c r="B5" t="s">
        <v>8954</v>
      </c>
      <c r="C5">
        <v>3393</v>
      </c>
    </row>
    <row r="6" spans="1:3" x14ac:dyDescent="0.3">
      <c r="A6" t="s">
        <v>84</v>
      </c>
      <c r="B6" t="s">
        <v>8952</v>
      </c>
      <c r="C6">
        <v>5482</v>
      </c>
    </row>
    <row r="7" spans="1:3" x14ac:dyDescent="0.3">
      <c r="A7" t="s">
        <v>55</v>
      </c>
      <c r="B7" t="s">
        <v>8952</v>
      </c>
      <c r="C7">
        <v>1096</v>
      </c>
    </row>
    <row r="8" spans="1:3" x14ac:dyDescent="0.3">
      <c r="A8" t="s">
        <v>163</v>
      </c>
      <c r="B8" t="s">
        <v>8955</v>
      </c>
      <c r="C8">
        <v>26768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24E3A-2749-4F80-9706-E598C122FEE7}">
  <dimension ref="A1:C22"/>
  <sheetViews>
    <sheetView workbookViewId="0">
      <selection activeCell="B13" sqref="B13"/>
    </sheetView>
  </sheetViews>
  <sheetFormatPr defaultRowHeight="14.4" x14ac:dyDescent="0.3"/>
  <cols>
    <col min="1" max="1" width="12.33203125" bestFit="1" customWidth="1"/>
    <col min="2" max="2" width="14.77734375" bestFit="1" customWidth="1"/>
    <col min="3" max="3" width="48.5546875" bestFit="1" customWidth="1"/>
  </cols>
  <sheetData>
    <row r="1" spans="1:3" x14ac:dyDescent="0.3">
      <c r="A1" t="s">
        <v>8956</v>
      </c>
      <c r="B1" t="s">
        <v>8957</v>
      </c>
      <c r="C1" t="s">
        <v>8958</v>
      </c>
    </row>
    <row r="2" spans="1:3" x14ac:dyDescent="0.3">
      <c r="A2" t="s">
        <v>8959</v>
      </c>
      <c r="B2" t="s">
        <v>8960</v>
      </c>
      <c r="C2" t="s">
        <v>8961</v>
      </c>
    </row>
    <row r="3" spans="1:3" x14ac:dyDescent="0.3">
      <c r="A3" t="s">
        <v>8959</v>
      </c>
      <c r="B3" t="s">
        <v>8962</v>
      </c>
      <c r="C3" t="s">
        <v>8963</v>
      </c>
    </row>
    <row r="4" spans="1:3" x14ac:dyDescent="0.3">
      <c r="A4" t="s">
        <v>8959</v>
      </c>
      <c r="B4" t="s">
        <v>8964</v>
      </c>
      <c r="C4" t="s">
        <v>8965</v>
      </c>
    </row>
    <row r="5" spans="1:3" x14ac:dyDescent="0.3">
      <c r="A5" t="s">
        <v>8959</v>
      </c>
      <c r="B5" t="s">
        <v>8966</v>
      </c>
      <c r="C5" t="s">
        <v>8967</v>
      </c>
    </row>
    <row r="6" spans="1:3" x14ac:dyDescent="0.3">
      <c r="A6" t="s">
        <v>8959</v>
      </c>
      <c r="B6" t="s">
        <v>8968</v>
      </c>
      <c r="C6" t="s">
        <v>8969</v>
      </c>
    </row>
    <row r="7" spans="1:3" x14ac:dyDescent="0.3">
      <c r="A7" t="s">
        <v>8959</v>
      </c>
      <c r="B7" t="s">
        <v>8970</v>
      </c>
      <c r="C7" t="s">
        <v>8971</v>
      </c>
    </row>
    <row r="8" spans="1:3" x14ac:dyDescent="0.3">
      <c r="A8" t="s">
        <v>8959</v>
      </c>
      <c r="B8" t="s">
        <v>8972</v>
      </c>
      <c r="C8" t="s">
        <v>8973</v>
      </c>
    </row>
    <row r="9" spans="1:3" x14ac:dyDescent="0.3">
      <c r="A9" t="s">
        <v>8974</v>
      </c>
      <c r="B9" t="s">
        <v>8949</v>
      </c>
      <c r="C9" t="s">
        <v>8975</v>
      </c>
    </row>
    <row r="10" spans="1:3" x14ac:dyDescent="0.3">
      <c r="A10" t="s">
        <v>8974</v>
      </c>
      <c r="B10" t="s">
        <v>8950</v>
      </c>
      <c r="C10" t="s">
        <v>8976</v>
      </c>
    </row>
    <row r="11" spans="1:3" x14ac:dyDescent="0.3">
      <c r="A11" t="s">
        <v>8974</v>
      </c>
      <c r="B11" t="s">
        <v>8951</v>
      </c>
      <c r="C11" t="s">
        <v>8977</v>
      </c>
    </row>
    <row r="12" spans="1:3" x14ac:dyDescent="0.3">
      <c r="A12" t="s">
        <v>8978</v>
      </c>
      <c r="B12" t="s">
        <v>8979</v>
      </c>
      <c r="C12" t="s">
        <v>8980</v>
      </c>
    </row>
    <row r="13" spans="1:3" x14ac:dyDescent="0.3">
      <c r="A13" t="s">
        <v>8978</v>
      </c>
      <c r="B13" t="s">
        <v>8981</v>
      </c>
      <c r="C13" t="s">
        <v>8982</v>
      </c>
    </row>
    <row r="14" spans="1:3" x14ac:dyDescent="0.3">
      <c r="A14" t="s">
        <v>8978</v>
      </c>
      <c r="B14" t="s">
        <v>8983</v>
      </c>
      <c r="C14" t="s">
        <v>8984</v>
      </c>
    </row>
    <row r="15" spans="1:3" x14ac:dyDescent="0.3">
      <c r="A15" t="s">
        <v>8985</v>
      </c>
      <c r="B15" t="s">
        <v>8986</v>
      </c>
      <c r="C15" t="s">
        <v>8987</v>
      </c>
    </row>
    <row r="16" spans="1:3" x14ac:dyDescent="0.3">
      <c r="A16" t="s">
        <v>8985</v>
      </c>
      <c r="B16" t="s">
        <v>8979</v>
      </c>
      <c r="C16" t="s">
        <v>8988</v>
      </c>
    </row>
    <row r="17" spans="1:3" x14ac:dyDescent="0.3">
      <c r="A17" t="s">
        <v>8985</v>
      </c>
      <c r="B17" t="s">
        <v>8949</v>
      </c>
      <c r="C17" t="s">
        <v>8975</v>
      </c>
    </row>
    <row r="18" spans="1:3" x14ac:dyDescent="0.3">
      <c r="A18" t="s">
        <v>8985</v>
      </c>
      <c r="B18" t="s">
        <v>8960</v>
      </c>
      <c r="C18" t="s">
        <v>8961</v>
      </c>
    </row>
    <row r="19" spans="1:3" x14ac:dyDescent="0.3">
      <c r="A19" t="s">
        <v>8985</v>
      </c>
      <c r="B19" t="s">
        <v>8989</v>
      </c>
      <c r="C19" t="s">
        <v>8990</v>
      </c>
    </row>
    <row r="20" spans="1:3" x14ac:dyDescent="0.3">
      <c r="A20" t="s">
        <v>8985</v>
      </c>
      <c r="B20" t="s">
        <v>8991</v>
      </c>
      <c r="C20" t="s">
        <v>8992</v>
      </c>
    </row>
    <row r="21" spans="1:3" x14ac:dyDescent="0.3">
      <c r="A21" t="s">
        <v>8985</v>
      </c>
      <c r="B21" t="s">
        <v>8993</v>
      </c>
      <c r="C21" t="s">
        <v>8994</v>
      </c>
    </row>
    <row r="22" spans="1:3" x14ac:dyDescent="0.3">
      <c r="A22" t="s">
        <v>8985</v>
      </c>
      <c r="B22" t="s">
        <v>8995</v>
      </c>
      <c r="C22" t="s">
        <v>8996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9DB6E9BE-494A-4AD6-BA77-5B585AFBC92B}">
  <ds:schemaRefs/>
</ds:datastoreItem>
</file>

<file path=customXml/itemProps2.xml><?xml version="1.0" encoding="utf-8"?>
<ds:datastoreItem xmlns:ds="http://schemas.openxmlformats.org/officeDocument/2006/customXml" ds:itemID="{C5B31682-4C63-4F53-88B3-10743B07AD3F}">
  <ds:schemaRefs/>
</ds:datastoreItem>
</file>

<file path=customXml/itemProps3.xml><?xml version="1.0" encoding="utf-8"?>
<ds:datastoreItem xmlns:ds="http://schemas.openxmlformats.org/officeDocument/2006/customXml" ds:itemID="{690234FF-23B5-4183-98C7-8D07ABA77ED2}">
  <ds:schemaRefs>
    <ds:schemaRef ds:uri="http://schemas.microsoft.com/DataMashup"/>
  </ds:schemaRefs>
</ds:datastoreItem>
</file>

<file path=customXml/itemProps4.xml><?xml version="1.0" encoding="utf-8"?>
<ds:datastoreItem xmlns:ds="http://schemas.openxmlformats.org/officeDocument/2006/customXml" ds:itemID="{518063D5-35AA-4B9D-9BF9-4039B2ED52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Control</vt:lpstr>
      <vt:lpstr>Sales_Pipeline</vt:lpstr>
      <vt:lpstr>Sales_Teams</vt:lpstr>
      <vt:lpstr>Accounts</vt:lpstr>
      <vt:lpstr>Products</vt:lpstr>
      <vt:lpstr>Data_Dictionary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Shamoun</dc:creator>
  <cp:lastModifiedBy>Mahmoud Shamoun</cp:lastModifiedBy>
  <dcterms:created xsi:type="dcterms:W3CDTF">2015-06-05T18:17:20Z</dcterms:created>
  <dcterms:modified xsi:type="dcterms:W3CDTF">2025-12-26T20:50:14Z</dcterms:modified>
</cp:coreProperties>
</file>